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Instructions" sheetId="1" state="visible" r:id="rId1"/>
    <sheet name="Input - companies list" sheetId="2" state="visible" r:id="rId2"/>
    <sheet name="Input - target event report" sheetId="3" state="visible" r:id="rId3"/>
    <sheet name="Weights - Company ranking" sheetId="4" state="visible" r:id="rId4"/>
    <sheet name="Output  - Company ranking" sheetId="5" state="visible" r:id="rId5"/>
    <sheet name="Weights - Cluster ranking" sheetId="6" state="visible" r:id="rId6"/>
    <sheet name="Output - Cluster ranking" sheetId="7" state="visible" r:id="rId7"/>
  </sheets>
  <definedNames>
    <definedName hidden="1" localSheetId="2" name="_xlnm._FilterDatabase">'Input - target event report'!$A$1:$L$1000</definedName>
    <definedName hidden="1" localSheetId="4" name="_xlnm._FilterDatabase">'Output  - Company ranking'!$A$2:$R$2</definedName>
    <definedName hidden="1" localSheetId="6" name="_xlnm._FilterDatabase">'Output - Cluster ranking'!$A$2:$M$2</definedName>
    <definedName name="daterange">'Input - target event report'!$E:$E</definedName>
    <definedName name="weight1">'Weights - Company ranking'!$B$2</definedName>
    <definedName name="weight2">'Weights - Company ranking'!$B$3</definedName>
    <definedName name="weight3">'Weights - Company ranking'!$B$4</definedName>
    <definedName name="weight4">'Weights - Company ranking'!$B$5</definedName>
    <definedName name="weight5">'Weights - Company ranking'!$B$6</definedName>
    <definedName name="weight6">'Weights - Company ranking'!$B$7</definedName>
    <definedName name="weightA">'Weights - Cluster ranking'!$B$2</definedName>
    <definedName name="weightB">'Weights - Cluster ranking'!$B$3</definedName>
    <definedName name="weightC">'Weights - Cluster ranking'!$B$4</definedName>
    <definedName name="weightD">'Weights - Cluster ranking'!$B$5</definedName>
    <definedName name="weightE">'Weights - Cluster ranking'!$B$6</definedName>
    <definedName hidden="1" localSheetId="4" name="_xlnm._FilterDatabase">'Output  - Company ranking'!$A$2:$R$2</definedName>
    <definedName hidden="1" localSheetId="6" name="_xlnm._FilterDatabase">'Output - Cluster ranking'!$A$2:$M$15</definedName>
    <definedName hidden="1" localSheetId="4" name="_xlnm._FilterDatabase">'Output  - Company ranking'!$A$2:$R$2</definedName>
    <definedName hidden="1" localSheetId="6" name="_xlnm._FilterDatabase">'Output - Cluster ranking'!$A$2:$M$15</definedName>
  </definedNames>
  <calcPr calcId="124519" fullCalcOnLoad="1"/>
</workbook>
</file>

<file path=xl/sharedStrings.xml><?xml version="1.0" encoding="utf-8"?>
<sst xmlns="http://schemas.openxmlformats.org/spreadsheetml/2006/main" uniqueCount="34895">
  <si>
    <t>Step #</t>
  </si>
  <si>
    <t>Description</t>
  </si>
  <si>
    <t>If you're interested in ranking companies, review the 'Weights - Company ranking' tab, and adjust as necessary</t>
  </si>
  <si>
    <t>Sort column A of 'Output - Company ranking' tab to review final prioritized list of companies</t>
  </si>
  <si>
    <t>If you're interested in ranking clusters, review the 'Weights - Cluster ranking' tab, and adjust as necessary</t>
  </si>
  <si>
    <t>Sort column A of 'Output - Cluster ranking' tab to review final prioritized list of clusters</t>
  </si>
  <si>
    <t>Node ID</t>
  </si>
  <si>
    <t>Internal Quid DB ID</t>
  </si>
  <si>
    <t>Company Name</t>
  </si>
  <si>
    <t>Homepage</t>
  </si>
  <si>
    <t>Business Description</t>
  </si>
  <si>
    <t>Founding Year</t>
  </si>
  <si>
    <t>Operating Status</t>
  </si>
  <si>
    <t>Company Type</t>
  </si>
  <si>
    <t>City</t>
  </si>
  <si>
    <t>State</t>
  </si>
  <si>
    <t>Country</t>
  </si>
  <si>
    <t>Clusters 0</t>
  </si>
  <si>
    <t>Clusters 1</t>
  </si>
  <si>
    <t>Clusters 2</t>
  </si>
  <si>
    <t>Industry Code</t>
  </si>
  <si>
    <t>Investment Received Amount</t>
  </si>
  <si>
    <t>Investment Received Count</t>
  </si>
  <si>
    <t>Investors</t>
  </si>
  <si>
    <t>Acquisition Made Amount</t>
  </si>
  <si>
    <t>Acquisition Made Count</t>
  </si>
  <si>
    <t>Acquisition Received Amount</t>
  </si>
  <si>
    <t>Acquisition Received Count</t>
  </si>
  <si>
    <t>Parent Company</t>
  </si>
  <si>
    <t>IPO Amount</t>
  </si>
  <si>
    <t>IPO Count</t>
  </si>
  <si>
    <t>Exchange Tickers</t>
  </si>
  <si>
    <t>Exit Type</t>
  </si>
  <si>
    <t>Keywords</t>
  </si>
  <si>
    <t>Top n-grams</t>
  </si>
  <si>
    <t>Degree</t>
  </si>
  <si>
    <t>Inter-Cluster Connectivity</t>
  </si>
  <si>
    <t>Flow</t>
  </si>
  <si>
    <t>Betweenness Centrality</t>
  </si>
  <si>
    <t>Triangles</t>
  </si>
  <si>
    <t>Pagerank</t>
  </si>
  <si>
    <t>Data Sources</t>
  </si>
  <si>
    <t>Tags</t>
  </si>
  <si>
    <t>remove?</t>
  </si>
  <si>
    <t>0</t>
  </si>
  <si>
    <t>8b756d01-d9e7-fa8b-ca22-b9fdccb0775b</t>
  </si>
  <si>
    <t>CR Flight</t>
  </si>
  <si>
    <t>https://www.crflight.com/</t>
  </si>
  <si>
    <t>Patented motor Technology that extends battery life by drawing less current with equal payload capability, and increasing flight time! CR Flight is a development company with patent pending motor technology currently being tested on drones, but is scaleable to any electric motor powered device.
The benefits of the CR motor they have found while testing their drone prototypes:
1. It draws less current from the battery than standard motors, requiring roughly 59% less input power for the same thrust. 
2. The motor has roughly 59% more thrust than a standard motor, with equal input power. 
3. Due to utilizing the battery more effectively, the CR motor can, in most cases (depending on the device),  increase flight time by approximately 50%
4. The CR motor runs at SIGNIFICANTLY lower temperatures than standard motors, which avoids overheating, and extends the life time of the motor itself
5. It is easily interchangeable with existing motors
6. The CR motor is extremely cost-effective!</t>
  </si>
  <si>
    <t>2015</t>
  </si>
  <si>
    <t>Operating</t>
  </si>
  <si>
    <t>Private</t>
  </si>
  <si>
    <t>Sacramento</t>
  </si>
  <si>
    <t>California</t>
  </si>
  <si>
    <t>United States</t>
  </si>
  <si>
    <t>aerial vehicles / uavs / payload / fixed wing</t>
  </si>
  <si>
    <t>unmanned aerial vehicles / uavs / payload / fixed wing</t>
  </si>
  <si>
    <t>patent pending / manufacture and marketing / marketing of photovoltaic / extremely cost effective</t>
  </si>
  <si>
    <t>roughly; motor technology; input power; equal; thrust; motor; extends; flight time; motors; input; scaleable; powered device; payload capability; overheating; lower temperatures; life time; extremely cost effective; extremely cost; extends battery life; extends battery; electric motor; draws; currently being tested; interchangeable; avoids; battery life; prototypes; drawing; requiring; runs; temperatures; payload; depending; cases; effectively; tested; utilizing; extremely; patent pending; increasing; pending; capability; patent; patented; cost effective; lower; increase; easily; benefits</t>
  </si>
  <si>
    <t>6</t>
  </si>
  <si>
    <t>0.33333333333333337</t>
  </si>
  <si>
    <t>0.0002485936275949131</t>
  </si>
  <si>
    <t>61336</t>
  </si>
  <si>
    <t>4</t>
  </si>
  <si>
    <t>0.0003369600991597076</t>
  </si>
  <si>
    <t>Certain data and content provided by https://www.crunchbase.com/organization/cr-driver-systems</t>
  </si>
  <si>
    <t>N/A</t>
  </si>
  <si>
    <t>1</t>
  </si>
  <si>
    <t>c80670762e2bdba50ffbe596d02843ab</t>
  </si>
  <si>
    <t>Photovoltech N.V.</t>
  </si>
  <si>
    <t>Photovoltech N.V. produces photovoltaic panels and multicrystalline silicon solar cells. The company was founded in 2001 and is based in Tienen, Belgium. As of February 20, 2013, Photovoltech N.V. operates as a subsidiary of Solartec S.A. de C.V.</t>
  </si>
  <si>
    <t>2001</t>
  </si>
  <si>
    <t>Operating Subsidiary</t>
  </si>
  <si>
    <t>Tienen</t>
  </si>
  <si>
    <t>Flemish Brabant</t>
  </si>
  <si>
    <t>Belgium</t>
  </si>
  <si>
    <t>photovoltaic panels / voltaic / wafers / manufactures solar panels</t>
  </si>
  <si>
    <t>crystalline / manufactures solar panels / wafers / solar modules</t>
  </si>
  <si>
    <t>crystalline / polycrystalline / poly silicon / science technology</t>
  </si>
  <si>
    <t>60</t>
  </si>
  <si>
    <t>12466607</t>
  </si>
  <si>
    <t>Electrabel S.A.; TOTAL S.A.; Interuniversity MicroElectronics Center</t>
  </si>
  <si>
    <t>63098947</t>
  </si>
  <si>
    <t>Solartec S.A. de C.V.</t>
  </si>
  <si>
    <t>Merger/Acquisition</t>
  </si>
  <si>
    <t>produces photovoltaic; multicrystalline silicon; cv; silicon solar cells; multicrystalline; silicon solar; photovoltaic panels</t>
  </si>
  <si>
    <t>10</t>
  </si>
  <si>
    <t>0.09999999999999998</t>
  </si>
  <si>
    <t>0.0005067952642373502</t>
  </si>
  <si>
    <t>2518</t>
  </si>
  <si>
    <t>20</t>
  </si>
  <si>
    <t>0.0003577194331359692</t>
  </si>
  <si>
    <t>Certain data and content provided by http://www.capitaliq.com</t>
  </si>
  <si>
    <t>2</t>
  </si>
  <si>
    <t>6c7d654e85d1dfd77d0e4c852f06c9be</t>
  </si>
  <si>
    <t>Airnest, Ltd.</t>
  </si>
  <si>
    <t>http://www.airnest.com</t>
  </si>
  <si>
    <t>Airnest, Ltd. develops an application for capturing aerial footage. It offers FlySafe, an application that gives the tools to make informed and safe flying decisions. The companys FlySafe provides information on airport locations, no-fly zones, and current weather conditions. Airnest, Ltd. was formerly known as Ares Drones, Ltd. The company was incorporated in 2014 and is based in Pennsylvania.</t>
  </si>
  <si>
    <t>2014</t>
  </si>
  <si>
    <t>Pennsylvania</t>
  </si>
  <si>
    <t>pilots / insurance / drone operators / drone management</t>
  </si>
  <si>
    <t>pilots / drone operators / drone management / commercial drone</t>
  </si>
  <si>
    <t>pilots / drone operators / commercial drone / drone management</t>
  </si>
  <si>
    <t>56</t>
  </si>
  <si>
    <t>Ben Franklin Technology Partners of Central and Northern PA, Investment Arm</t>
  </si>
  <si>
    <t>commercial drone industry; Inspire Pro. developer; data capture software; flight planning; data planning software; tools. drones. mobile; DJI Phantom; flight playback; data metrics; flight logging</t>
  </si>
  <si>
    <t>phantom; develops flight; flight planning; inspire; designs and develops; playback; planning software; flight logging; dji phantom; developer tools; commercial drone industry; planning; logging; data capture; metrics; dji; drone industry; pro; commercial drone; developer; health; capture</t>
  </si>
  <si>
    <t>0.16666666666666663</t>
  </si>
  <si>
    <t>0.00025372138108124056</t>
  </si>
  <si>
    <t>1782</t>
  </si>
  <si>
    <t>7</t>
  </si>
  <si>
    <t>0.00022572222463884044</t>
  </si>
  <si>
    <t>3</t>
  </si>
  <si>
    <t>a7f69491-0e98-d7fd-59a5-013f7e25d86c</t>
  </si>
  <si>
    <t>Gezed</t>
  </si>
  <si>
    <t>https://www.gezed.com</t>
  </si>
  <si>
    <t>GEZED is an online retail store that provides many products, such as gadget, electronics and gadget accessories, from exclusive brands. GEZED atau GEZ merupakan situs belanja online gadgets / elektronik hi-tech terpercaya bergaransi resmi dan berkualitas yang fokus menjual berbagai macam produk gadget, elektronik  dan aksesoris lainnya seperti gadget, komputer, tablet, smartwatch, vapor, drone, action camera, DASH cam serta aksesoris pelengkap lainnya dari berbagai merek ternama seperti apple, samsung, nokia, microsoft, asus dll 
kami akan selalu berusaha memberikan penawaran menarik dan pelayanan terbaik seperti kemudahan pembayaran, fasilitas pengembalian produk, layanan konsumen dan semua produk memiliki garansi resmi.</t>
  </si>
  <si>
    <t>2010</t>
  </si>
  <si>
    <t>Jakarta</t>
  </si>
  <si>
    <t>Indonesia</t>
  </si>
  <si>
    <t>drone technology / supply chain management / food and beverage / supply chain</t>
  </si>
  <si>
    <t>drone technology / commerce / retail store / delivery service</t>
  </si>
  <si>
    <t>commerce / retail / courses / store</t>
  </si>
  <si>
    <t>gadget; yang; smartwatch; online retail store; online retail; nokia; dll; dash; asus; action camera; cam; samsung; retail store; apple; microsoft; vapor; retail; gadgets; exclusive; commerce; tablet; action; brands; store; tech</t>
  </si>
  <si>
    <t>9</t>
  </si>
  <si>
    <t>0.4444444444444444</t>
  </si>
  <si>
    <t>0.00039790392066163576</t>
  </si>
  <si>
    <t>47332</t>
  </si>
  <si>
    <t>0.000475473116069142</t>
  </si>
  <si>
    <t>Certain data and content provided by https://www.crunchbase.com/organization/gezed</t>
  </si>
  <si>
    <t>153e5d705d7a9f98b0a34f55c35e2905</t>
  </si>
  <si>
    <t>ZWS Zukunftsorientierte Wärme Systeme GmbH</t>
  </si>
  <si>
    <t>http://www.zws.de</t>
  </si>
  <si>
    <t>ZWS Zukunftsorientierte Wärme Systeme GmbH operates as a system provider for building services such as heat systems, photovoltaic systems or systems for rain water use. The company was founded in 1995 and is based in Neukirchen-Vluyn, Germany. On November 25, 2013, ZWS Zukunftsorientierte Wärme Systeme GmbH filed for liquidation.</t>
  </si>
  <si>
    <t>1995</t>
  </si>
  <si>
    <t>Liquidating</t>
  </si>
  <si>
    <t>Neukirchen-Vluyn</t>
  </si>
  <si>
    <t>North Rhine-Westphalia</t>
  </si>
  <si>
    <t>Germany</t>
  </si>
  <si>
    <t>hot water / heat pumps / heating systems / solar thermal</t>
  </si>
  <si>
    <t>hot water / solar thermal / water heating / heating systems</t>
  </si>
  <si>
    <t>hot water / solar thermal / heating systems / hot water systems</t>
  </si>
  <si>
    <t>13</t>
  </si>
  <si>
    <t>2028260</t>
  </si>
  <si>
    <t>New Value AG</t>
  </si>
  <si>
    <t>heating; hot water; water heating; heating support; domestic water heating; solar-assisted water heating; heating systems; popular heating systems; free solar energy; economical heating; solar thermal systems; Gas heating; Heating oil; Underfloor heating; Infrared heating; hot water demand; heating installation; heating costs; solar thermal technology; water demand water; CFB; hot water needs; modern building technology; pure hot water; simple installation instructions; entire hot water; on-site construction management; heat recovery ventilation; Modern solar storage; entire building technology; additional heat source; additional heat sources; Solar technology; Solar systems; solar system.; storm water; solar panels; special feature; heat pumps; pure water; thermal performance; Heat pump; Storage technology; pioneering photovoltaic; Fuel cell; pellet boilers; heat demand; water-bearing stoves; Control Engineering; complete range</t>
  </si>
  <si>
    <t>heating system; water demand; free solar energy; building technology; free solar; water heating; summer; solar thermal systems; pure; solar thermal; thermal systems; hot water; solar system; replace; hot; ventilation; water solar; water is heated; wallet; thermal technology; thermal performance; technology photovoltaic; systems supplied; systems for heating; system is integrated; summer months; storage technology; solar thermal technology; solar storage; solar assisted; simple installation; recovery ventilation; range of integrated; rainwater harvesting; pure water; provide hot water; provide hot; protect the environment; pellet boilers; oil heat; modern solar; majority of heating; latitudes; installation instructions; hot water solar; heating oil; heating installation; heater control; heat sources; heat source; gas heating; firmly; entire building; energy to heat; efficient operation; domestic water heating; domestic water; control engineering; complete range; annual average; aged; additionally; heating systems; stoves; product range; modernization; heats; modern; cover; offers a complete; integrated system; decentralized; demand; underfloor heating; rainwater; storm; central; pellet; naturally; majority; founding; assisted; worth; underfloor; heat recovery; entire; construction management; sanitary; instructions; heated; bearing; thinking; popular; sufficient; pioneering; intensive; fuel cell; transition; stands; pass</t>
  </si>
  <si>
    <t>0.00033604728072814816</t>
  </si>
  <si>
    <t>66</t>
  </si>
  <si>
    <t>12</t>
  </si>
  <si>
    <t>0.0002998395228468446</t>
  </si>
  <si>
    <t>5</t>
  </si>
  <si>
    <t>3e560b9e-23d1-fccf-b179-565dced4fc02</t>
  </si>
  <si>
    <t>SPHERIE</t>
  </si>
  <si>
    <t>http://spherie.net/</t>
  </si>
  <si>
    <t>SPHERIE provides drone and VR-technology services.</t>
  </si>
  <si>
    <t>virtual / augmented reality / racing / vr</t>
  </si>
  <si>
    <t>reality / virtual / racing / vr</t>
  </si>
  <si>
    <t>reality / virtual / vr / augmented reality</t>
  </si>
  <si>
    <t>technology services; drone and vr; vr</t>
  </si>
  <si>
    <t>0.0006247311503495516</t>
  </si>
  <si>
    <t>3306</t>
  </si>
  <si>
    <t>33</t>
  </si>
  <si>
    <t>0.0004251963103651983</t>
  </si>
  <si>
    <t>Certain data and content provided by https://www.crunchbase.com/organization/spherie</t>
  </si>
  <si>
    <t>d690be77056506730d5d332e5653cf6d</t>
  </si>
  <si>
    <t>Nanosolar Inc.</t>
  </si>
  <si>
    <t>http://www.nanosolar.com</t>
  </si>
  <si>
    <t>Nanosolar Inc. manufactures solar electricity panels. Its products include Utility Panel that is designed for utility-scale power plants; and SolarPly, a light-weight solar-electric cell foil that can be cut to various sizes. Nanosolar Inc. was founded in 2001 and is headquartered in San Jose, California. The company has manufacturing facilities in San Jose, California; and Berlin, Germany.</t>
  </si>
  <si>
    <t>San Jose</t>
  </si>
  <si>
    <t>thin film solar / crystalline silicon / yield / thin film photovoltaic</t>
  </si>
  <si>
    <t>thin film solar / crystalline silicon / amorphous silicon / thin film photovoltaic</t>
  </si>
  <si>
    <t>cigs / crystalline silicon / thin film solar / deposition</t>
  </si>
  <si>
    <t>519970000</t>
  </si>
  <si>
    <t>8</t>
  </si>
  <si>
    <t>Mohr Davidow Ventures (4); Benchmark (3); U.S. Venture Partners (2); BELECTRIC GmbH (2); Grazia Equity GmbH (2); GLG Partners, Inc. (2); Arsenal Venture Partners, inc. (2); Firelake Capital Management, LLC (2); Mitsui Comtek Corp.; Omidyar Network; firstVentury Equity GmbH; The AES Corporation; U.S. Department of Energy; Swiss Re Ltd; Ohana Holdings LLC; Riverstone Holdings LLC; S.A.C. Capital Management, LLC; Calibrium AG; Stanford Management Company; Hercules Capital, Inc.; Lone Pine Capital LLC; The Skoll Foundation; The Carlyle Group LP; EDF Energies Nouvelles Réparties; Energy Capital Partners; Capricorn Investment Group LLC; Yasuda Enterprise Development Co. Ltd.</t>
  </si>
  <si>
    <t>Nanosolar; Nanosolar Utility Panel; Nanosolar Utility Panelâ„¢; solar energy; cost-efficient solar electricity; solar cell technology; solar power innovation; distinctly superior cost; superior cost efficiency; crystalline silicon panels; affordable green power; high vacuum manufacturing; vacuum manufacturing equipment; solar cells; nanoparticle inks; solar energy manufacturing; thin-film solar panels; solar electricity cells; CIGS solar cells; monocrystalline solar products; Printed Solar Energy; solar cell level; solar energy adoption; weight solar cells; solar PV semiconductor; thin-film photovoltaic cells; balance-of-system costs; energy conversion efficiencies; thin-film PV solutions; high-throughput printing process; printable nanoparticle ink; next-generation CIGS technology; roll-to-roll manufacturing industries; power conversion efficiencies; electronic-grade CIGS semiconductor; roll-to-roll printable semiconductor; cost effective processes; high-throughput foil lamination; global leader; aluminum foil; Competitive Power Generation; installation labor; largest panel-assembly factory; front-end cell production; low-cost aluminum foil; innovative design; aluminum foil substrate; electrical cabling; proprietary approach; current c-Si efficiency</t>
  </si>
  <si>
    <t>nanosolar; nanoparticle; foil; system costs; selenium; proprietary approach; high vacuum; cost efficiency; cigs; print; superior cost; solar cell technology; silicon panels; printed solar; power with solar; panel assembly; leader in solar; innovative design; distinctly superior cost; distinctly superior; distinctly; customers and partners; crystalline silicon panels; aluminum foil; high throughput; conversion efficiencies; inks; roll to roll; manufacturing equipment; printable; roll; gallium; indium; versatility; mounting hardware; global leader; balance of system; throughput; electrode; minimizes; green power; cost efficient; ink; cells and panels; cell technology; economics; printing; world's largest; efficiencies; solar electricity; efficient solar; cabling; copper; printed; si; adoption; globally; expensive; labor; availability; solar cell; substrate; setting; leveraging; vacuum; superior; factory; competitive; conversion; crystalline silicon; balance; wrap; world's largest solar; weight solar; vacuum deposition; utility panel; unprecedented system; total costs; thin film cells; thermal stability; temperature coefficients; technology roadmap; technological innovation; system economics; surpassing; supply chains; sunlight into energy; solar energy adoption; solar electric foil; shortening; semiconductor technology; roll manufacturing; roadmap; revolutionize the solar; reducing transportation; reducing total; reduce the costs; reach efficiencies; pv solutions; provide a low</t>
  </si>
  <si>
    <t>0.0006168272089784438</t>
  </si>
  <si>
    <t>1313</t>
  </si>
  <si>
    <t>31</t>
  </si>
  <si>
    <t>0.00046776795683300395</t>
  </si>
  <si>
    <t>53c68162cbbcb8a72c7b763fdf08462e</t>
  </si>
  <si>
    <t>Cleanfield Energy Corp.</t>
  </si>
  <si>
    <t>Cleanfield Energy Corp. develops, markets, and distributes renewable energy products. It offers vertical axis wind turbines, generators, small wind turbines, inverters, and solar photovoltaic panels for urban and suburban applications. The company serves commercial, industrial, retail, institutional, agricultural, and residential markets in Canada and internationally. It offers its products through renewable energy dealers, distributors, and direct channels. Cleanfield Energy Corp. was formerly known as 6043097 Canada Inc. and changed its name in February 2004. The company was founded in 2002 and is based in Ancaster, Canada. Cleanfield Energy Corp. operates as a subsidiary of Cleanfield Alternative Energy Inc.</t>
  </si>
  <si>
    <t>2002</t>
  </si>
  <si>
    <t>Ancaster</t>
  </si>
  <si>
    <t>Ontario</t>
  </si>
  <si>
    <t>Canada</t>
  </si>
  <si>
    <t>turbines / alternative energy / wind energy / grid tie</t>
  </si>
  <si>
    <t>wind turbines / turbine / alternative energy / energy products</t>
  </si>
  <si>
    <t>wind turbines / turbine / energy solutions / vertical axis wind</t>
  </si>
  <si>
    <t>11</t>
  </si>
  <si>
    <t>Cleanfield Alternative Energy Inc.</t>
  </si>
  <si>
    <t>energy corp; corp; suburban; residential markets; offers vertical; distributes renewable energy; distributes renewable; small wind turbines; axis wind turbines; vertical axis wind; serves commercial; axis wind; vertical axis; small wind; wind turbines; solar photovoltaic panels; turbines; channels; renewable energy products; institutional; dealers; axis; urban; energy products; vertical; photovoltaic panels; offers its products; distributors; generators; agricultural; solar photovoltaic; retail</t>
  </si>
  <si>
    <t>16</t>
  </si>
  <si>
    <t>0.0008229786095811911</t>
  </si>
  <si>
    <t>997</t>
  </si>
  <si>
    <t>52</t>
  </si>
  <si>
    <t>0.000593109492896103</t>
  </si>
  <si>
    <t>88a651af6d0e3ba924d332d154638b6a</t>
  </si>
  <si>
    <t>Fleye</t>
  </si>
  <si>
    <t>http://www.gofleye.com/</t>
  </si>
  <si>
    <t>Fleye is specialized in drones. It is based in Belgium.</t>
  </si>
  <si>
    <t>app / footage / iphone / smartphone</t>
  </si>
  <si>
    <t>app / fly / footage / iphone</t>
  </si>
  <si>
    <t>fly / landing / filming / flying</t>
  </si>
  <si>
    <t>personal flying robot; different angle. consumer; electronics. electronics. robotics; soccer ball; backpack; shape; weight; missions; air; Fleye</t>
  </si>
  <si>
    <t>throw; soccer; simply throw; personal flying; flying robot; predefined; backpack; pull; ball; programmable; shape; angle; capturing; missions; robot; follow; choose; simply; weight; consumer electronics; personal; flying; meet</t>
  </si>
  <si>
    <t>14</t>
  </si>
  <si>
    <t>0.4285714285714286</t>
  </si>
  <si>
    <t>0.0006055389915314482</t>
  </si>
  <si>
    <t>46131</t>
  </si>
  <si>
    <t>0.0006522637003894454</t>
  </si>
  <si>
    <t>a0cb733b71da8a1bae49d665c7c73215</t>
  </si>
  <si>
    <t>ThincI Inc.</t>
  </si>
  <si>
    <t>http://www.thinci.com</t>
  </si>
  <si>
    <t>ThincI Inc. engages in chip designing. The company was founded in 2010 and is based in El Dorado Hills, California.</t>
  </si>
  <si>
    <t>El Dorado Hills</t>
  </si>
  <si>
    <t>enforcement / search and rescue / border / emergency response</t>
  </si>
  <si>
    <t>detection / search and rescue / enforcement / threats</t>
  </si>
  <si>
    <t>detection / surveillance / unauthorized drones / intrusion detection</t>
  </si>
  <si>
    <t>Magna International Inc.; DENSO International America, Inc.</t>
  </si>
  <si>
    <t>vision processing; Vision processing technology; free space determination; vision processing functionality; optimum firing sequence; driver license… photos; specific person recognition; unheard-of Vision Processing; monitor errant pets; social media sites; report toxic odors; advancements. consumer. information; technology. service industry; new interactive products; remarkable new technologies; longer battery life; monitor-and-alert function; sign detection; chip designing; Semantic segmentation; lane determination; likely perpetrator; Human recognition; airbag deployment; individual passengers; criminal activity; alert parents; Vehicle localization; mug shots; wheel drive; medical emergency; illegal act; appropriate first responders; green card; ordinary event; daily activity; passenger load; professional video; face detection; natural disaster; personal information; networked camera; specific time; generation products; 10x-100x more performance; consumer demands; consumer devices; hazardous behavior</t>
  </si>
  <si>
    <t>vision processing; processing technology; alert; determination; adjust; homeowner; recognition; wheel; driver; activity; room; detect; report; audio; door; monitor; well as providing; track the progress; toddlers; time of day; technology built; specific person; sound system; semantic; segmentation; providing security; professional video; products require; posting; poised; pets; passengers; parents; open the door; odors; natural disaster; mileage; meet growing; manage access; lane; intruder; innovated; hacking; growing consumer; firing; fireplace; event and alert; embrace; distress; directing; detection and tracking; delight; consumer demands; ambiance; alarm system; suspension; sequence; remarkable; object detection; generation products; danger; event; load; unlock; illegal; concierge; case; game changing; advancements; text; participants; detection; social media; networked; distinguish; behavior; accident; individual; purchases; localization; intrusion; responders; ordinary; shots; service industry; lidar; lock; entering; detecting; accommodate; incident; hazardous; battery life; passenger; optimum; converting; temperature; license; progress; police</t>
  </si>
  <si>
    <t>0.4</t>
  </si>
  <si>
    <t>0.0002031479826115085</t>
  </si>
  <si>
    <t>15845</t>
  </si>
  <si>
    <t>0.0002911797246070912</t>
  </si>
  <si>
    <t>7bbf4f4a243e585d5dd88243dbb2fc2f</t>
  </si>
  <si>
    <t>Drone Guarder, Inc.</t>
  </si>
  <si>
    <t>http://www.droneguarder.com</t>
  </si>
  <si>
    <t>Drone Guarder, Inc., an early stage security and surveillance company, focuses on commercializing a drone enhanced home security system as a turnkey solution in the United States, Canada, Europe, South Africa, and the Asia-Pacific region. The companys DroneGuarder app-based solution includes a drone, infrared camera, and Android mobile app component that takes off from a wireless charging pad once an alarm has been triggered, records video for a few seconds, processes it, and sends an alert if a threat is found, which the DroneGuarder app sends in the form of a text, image, or short recorded video if supported by the GSM network. It intends to sell its solution directly to the clients, including homes, business, or security resellers. The company was formerly known as Vopia, Inc. and changed its name to Drone Guarder, Inc. in March 2017. The company was founded in 2012 and is based in London, the United Kingdom. Drone Guarder, Inc. is a subsidiary of Gimwork Project LP.</t>
  </si>
  <si>
    <t>2012</t>
  </si>
  <si>
    <t>Public</t>
  </si>
  <si>
    <t>London</t>
  </si>
  <si>
    <t>Greater London</t>
  </si>
  <si>
    <t>United Kingdom</t>
  </si>
  <si>
    <t>games / young / fun / digital marketing</t>
  </si>
  <si>
    <t>media / advertising / social / digital marketing</t>
  </si>
  <si>
    <t>social / content / media / grow</t>
  </si>
  <si>
    <t>59</t>
  </si>
  <si>
    <t>83323</t>
  </si>
  <si>
    <t>Gimwork Project LP</t>
  </si>
  <si>
    <t>DRNG (Pink Sheets LLC)</t>
  </si>
  <si>
    <t>search technology software; Vopia; company search technology; lifestyle information; powerful search engine; in-depth data collection; search engine experience; useful updated information; free access; in-depth company information; Google Map applications; Business-to-Business oriented content; products; online platforms; Vopia’s software; online platform; website information; targeted users; company websites; best business; optimal solutions; social networks; relevant information; contact information; credit information; Stay tone; job title; efficient method; targeted user; whois lookup; phone numbers; website summaries; recruitment services; financial services; contact details; web searches; social links; large percentage; business website; young professionals; online purchase; online marketing; latest news; product reviews; best source; specific location; applicable data; stock listing; affiliate agreements; dynamic content</t>
  </si>
  <si>
    <t>search engine; free access; targeted; aggregates; websites; search; lifestyle; depth; website; find; content; suppliers; location; professionals; whois; updating; tone; title; summaries; specific location; sorted; software aggregates; services offered; searches; recruitment services; recruitment; ranking; provide mobile; portals; online purchase; online marketing; mobile and tablet; marketing and advertising; lookup; listings; latest news; guaranteeing; google map; emails; dynamic content; continue to increase; contact details; business to business; business oriented; browsers; booking; affiliate; access to web; absolutely; popularity; listing; map; social; percentage; participants; engine; reviews; inspired; updated; contact; numbers; financial services; categories; buyers; applicable; links; audience; agreements; addresses; partnerships; oriented; type; young; online platform; listed; api; relevant; google; news; database; constantly; partnership; advertising; offered; credit; details; stay; job; method; continue; data collection; travel; additionally; target; greater; tablet; optimal; partner; countries; products and services</t>
  </si>
  <si>
    <t>0.18181818181818177</t>
  </si>
  <si>
    <t>0.0004788403462981709</t>
  </si>
  <si>
    <t>9370</t>
  </si>
  <si>
    <t>0.0004858759284825699</t>
  </si>
  <si>
    <t>90295d443bede67dabfc07735d5ded0a</t>
  </si>
  <si>
    <t>SunCulture Kenya Ltd</t>
  </si>
  <si>
    <t>http://www.sunculture.com</t>
  </si>
  <si>
    <t>SunCulture Kenya Ltd manufactures and markets solar powered irrigation systems. It offers irrigation kit that includes irrigation tapes, filtration systems, PVC layflat pipes, connectors, fittings, and valves. The company also provides solar pump system, which includes DC submersible solar pumps, solar panels, security stand for solar panels, electrical cables, and HDPE pipes. The company was founded in 2013 and is based in Nairobi, Kenya.</t>
  </si>
  <si>
    <t>2013</t>
  </si>
  <si>
    <t>Nairobi</t>
  </si>
  <si>
    <t>Kenya</t>
  </si>
  <si>
    <t>air conditioning / valves / cast iron / gauges</t>
  </si>
  <si>
    <t>air conditioning / valves / heaters / gauges</t>
  </si>
  <si>
    <t>valves / ground pools / fittings / pe pipes</t>
  </si>
  <si>
    <t>irrigation; pipes; solar pump; pump system; layflat; irrigation systems; hdpe; electrical cables; submersible; filtration systems; tapes; solar pumps; markets solar; filtration; pvc; fittings; valves; connectors; manufactures and markets; kit; stand; pump; cables; solar powered; dc; pumps</t>
  </si>
  <si>
    <t>0.0002640426484443746</t>
  </si>
  <si>
    <t>1975</t>
  </si>
  <si>
    <t>0.00033249926505412306</t>
  </si>
  <si>
    <t>a6cad0063a40ec55b195d9188a5f7e56</t>
  </si>
  <si>
    <t>Husesolar, S.L</t>
  </si>
  <si>
    <t>http://www.husesolar.com</t>
  </si>
  <si>
    <t>Foun Husesolar, S.L designs, projects, and develops renewable energy facilities for communities, residential clients, and investors. It develops solar gardens, solar covers, and solar facilities for factories and industries. The company develops solar photovoltaic facilities for rural houses; wineries, warehouses, and silos; street lighting on parks and gardens, or to pump water in public fountains; traffic and signposting; telecommunications facilities, such as mobile phones aerials; television and radio repeaters; security facilities; and watering facilities for agricultural use. It also involves in the installation of solar panel systems for individuals or communities of residents. In addition, the company develops biogas plants, as well as offers solar and biogas consultancy services. Foun Husesolar is based in Valencia, Spain.</t>
  </si>
  <si>
    <t>Valencia</t>
  </si>
  <si>
    <t>Valencian Community</t>
  </si>
  <si>
    <t>Spain</t>
  </si>
  <si>
    <t>solar electric / solar pv / installs solar panels / offers solar panels</t>
  </si>
  <si>
    <t>offers solar panels / pv panels / installs solar photovoltaic / service solar provider</t>
  </si>
  <si>
    <t>solar photovoltaic / grid connected / pvt / electrical generating facilities</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</si>
  <si>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t>
  </si>
  <si>
    <t>biogas; gardens; develops solar; wineries; television and radio; systems for individuals; solar gardens; solar facilities; solar covers; silos; residential clients; repeaters; renewable energy facilities; pump water; fountains; facilities for communities; energy facilities; develops solar gardens; develops renewable energy; develops renewable; aerials; watering; communities; consultancy services; residents; well as offers; street lighting; warehouses; involves; factories; television; solar panel systems; consultancy; houses; parks; mobile phones; panel systems; installation of solar; covers; investors; telecommunications; rural; traffic; street; pump; individuals; radio; phones; agricultural; solar photovoltaic; offers solar</t>
  </si>
  <si>
    <t>0.5</t>
  </si>
  <si>
    <t>0.00015880357209713069</t>
  </si>
  <si>
    <t>16281</t>
  </si>
  <si>
    <t>0.000260680184751497</t>
  </si>
  <si>
    <t>6341092b-1d77-290e-1008-ebf7deb6c474</t>
  </si>
  <si>
    <t>CONTAINE ENERGY SERVICES LIMITED</t>
  </si>
  <si>
    <t>http://www.containedenergyng.com</t>
  </si>
  <si>
    <t>Solar panels, solar power, solar inverte.</t>
  </si>
  <si>
    <t>No Cluster</t>
  </si>
  <si>
    <t>0.00004916110798786385</t>
  </si>
  <si>
    <t>Certain data and content provided by https://www.crunchbase.com/organization/containe-energy-services-limited</t>
  </si>
  <si>
    <t>86c57cc5ed71eca03823090ac08443dd</t>
  </si>
  <si>
    <t>Solmatix Ltd.</t>
  </si>
  <si>
    <t>http://www.solmatix.com</t>
  </si>
  <si>
    <t>Solmatix Ltd. designs, installs, and supplies biomass boilers, solar photovoltaic (PV) panels, and solar water heating systems for businesses, farmers, and home owners in Northern Ireland and Great Britain. It offers biomass boilers for heating applications; solar PV panels that generates electricity by capturing energy from the sun; and solar water heating systems for heating of hot water for domestic applications. The company also provides asset financing and lease arrangement services. It serves clients in commercial, agriculture, domestic, mechanical and electrical, and volume housing sectors. The company was founded in 2008 and is based in Crumlin, United Kingdom. As of August 10, 2015, Solmatix Ltd. operates as a subsidiary of Harvey Group PLC.</t>
  </si>
  <si>
    <t>2008</t>
  </si>
  <si>
    <t>Crumlin</t>
  </si>
  <si>
    <t>County Antrim</t>
  </si>
  <si>
    <t>Harvey Group PLC</t>
  </si>
  <si>
    <t>biomass boilers; solar water heating; water heating systems; water heating; biomass; boilers; systems for heating; systems for businesses; serves clients; heating of hot; financing and lease; domestic applications; capturing energy; asset financing; solar water; heating systems; heating applications; mechanical and electrical; arrangement; generates electricity; domestic; northern; solar pv panels; lease; capturing; farmers; pv panels; housing; volume; asset; generates; owners; hot water; financing; solar photovoltaic; solar pv; sectors; mechanical; hot</t>
  </si>
  <si>
    <t>0.11111111111111116</t>
  </si>
  <si>
    <t>0.00043839901957136294</t>
  </si>
  <si>
    <t>9781</t>
  </si>
  <si>
    <t>0.0003691802485928663</t>
  </si>
  <si>
    <t>15</t>
  </si>
  <si>
    <t>d948c44d-0b6e-ed79-00b0-b75ea25fcba0</t>
  </si>
  <si>
    <t>Thermodyne Systems</t>
  </si>
  <si>
    <t>http://www.hydrogenappliances.com</t>
  </si>
  <si>
    <t>Wind turbine generators, grid ties, solar panels, DC motors for electric transportation. Introduction
Thermodyne Systems is company established in 1984 f rock quarrying and aggregate sifting equipment.  
We have also designed and built many chemical manufacturing plants in Korea, Taiwan, South Africa, Switzerland, Finland and Germany.  We specialized in oxide, peroxide, chlorate, urea and cyanide synthesis based on anolyte and catholyte electroytic processes.
Mission
Hornet wind turbine is a divistion of Thermodyne systems company. We have recognized the need to provide an innovative product that balances beauty, safety, quality, and an unwavering commitment to long-term durability. In a world focused on the short-term, Hornet wind strives to be more. We've designed wind turbines that not only outperforms other products on the market, but challenges the notion that investment grade is good enough in these changing times. Hornet wind turbine is committed to sustainable business practices and products and manufactures in the USA. Materials are sourced locally, regionally, nationally, or, as a last resort, internationally from countries with forward-looking environmental policies. Employees are paid fair wages with benefits. Hornet wind turbine is truly an example of a company focused on the new economy: the fusion of social and environmental responsibility with financial sustainability.
WE GET INTO WIND POWER 1995
Learn about using a ghost wind turbine power and DIY wind power generation.
A ghost wind turbine means it's made of clear plastic which makes them hard to spot and not such an eye catcher. When it comes to wind turbines invisible is good! They are great to augment the solar panels in the off-grid power system. One thing is for sure the Sun does not shine at night. At the northern latitudes solar panels get covered with snow for most of the winter and days are short and cloudy which just about put an end to solar power for 6 months of the year. The danger here is that the batteries would get run down and freeze, which would ruin them. A ghost wind turbine is a good option and the best bang for the buck.
Today's turbines are very silent so do not be concerned that it would be noisy, but the noise at full speed is equivalent to an electric induction motor running, which is okay. It’s cool to look up and see it spinning away generating electricity.
Most small ghost wind turbines made of clear blades keep your neighbors very happy. You also need a tower and wiring so figure that into the project.  Most people use a simple length of steel water pipe for the tower. The tower was free and the material and shipping brought the total cost to about $750. This is for the add-on to an existing solar system. If you are starting from scratch, the solar panels, charge controller, batteries and a power inverter for a small system will set you back a minimum of $1,800. That and your free labor is the cost of not having an electric bill in your mailbox every month.
You need to a have knowledge of electrical and construction technology together with tools and skills to do it yourself. Raising a 40′ tower requires planning and a bit of overarching self-confidence. A similar system I looked at that was put together by a professional contractor reportedly cost over $15,000. I am on the lookout for more tower sections so I can raise the turbine up another 20 feet to catch more wind. The challenges never stop.</t>
  </si>
  <si>
    <t>1984</t>
  </si>
  <si>
    <t>Lancaster</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</si>
  <si>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t>
  </si>
  <si>
    <t>hornet; ghost; tower; wind turbine; turbine; clear; wind power; good; challenges; wind turbine generators; wind power generation; water pipe; wages; unwavering commitment; unwavering; turbine power; turbine generators; tower sections; ties; sustainable business; spinning; social and environmental; sifting; shine; ruin; resort; reportedly; regionally; raising; power inverter; peroxide; overarching; outperforms; notion; noisy; neighbors; nationally; mailbox; lookout; looked; latitudes; invisible; investment grade; fair; existing solar; environmental responsibility; dc motors; cyanide; concerned; chemical manufacturing; catch; business practices; buck; turbines; innovative product; induction; danger; wind turbines; short; winter; scratch; manufacturing plants; total cost; strives; sections; policies; generating electricity; freeze; cloudy; augment; short term; introduction; designed and built; synthesis; electric bill; blades; aggregate; sourced; rock; charge controller; beauty; term; raise; figure; brought; responsibility; happy; paid; equivalent; silent; bit; oxide; length; diy; snow; focused; northern; months; month; thing</t>
  </si>
  <si>
    <t>0.09090909090909094</t>
  </si>
  <si>
    <t>0.0005194235717849778</t>
  </si>
  <si>
    <t>24834</t>
  </si>
  <si>
    <t>0.0004556011233581623</t>
  </si>
  <si>
    <t>Certain data and content provided by https://www.crunchbase.com/organization/thermodyne-systems</t>
  </si>
  <si>
    <t>ff81f5f3f9701ccb24db6a94b0724a75</t>
  </si>
  <si>
    <t>Alucoil, S.A.</t>
  </si>
  <si>
    <t>http://alucoil.com</t>
  </si>
  <si>
    <t>Alucoil, S.A. manufactures advanced materials for building, marine, railway, solar energy, and industrial applications in Spain and internationally. It offers aluminum composite panels for building and construction applications, such as wall cladding, signage, and corporate imaging design; aluminum honeycomb panels for architecture, transport, and industrial applications; aluminum sandwich panels; polyethylene and fire retardant core panels;low thickness composite panels; and aluminum mirrors for solar energy applications. The company was founded in 1996 and is based in Miranda de Ebro, Spain. Alucoil, S.A. operates as a subsidiary of Grupo Alibérico S.A.</t>
  </si>
  <si>
    <t>1996</t>
  </si>
  <si>
    <t>Miranda de Ebro</t>
  </si>
  <si>
    <t>Castile and León</t>
  </si>
  <si>
    <t>metal / aluminum / steel / roofing</t>
  </si>
  <si>
    <t>interior / glass products / curtain / shades</t>
  </si>
  <si>
    <t>wall / collectors / aluminum composite panels / aluminum sandwich</t>
  </si>
  <si>
    <t>Grupo Alibérico S.A.</t>
  </si>
  <si>
    <t>composite panels; composite; industrial applications; aluminum; wall cladding; solar energy applications; sandwich panels; retardant; polyethylene; panels for building; offers aluminum; manufactures advanced; energy applications; construction applications; building and construction; aluminum sandwich; aluminum mirrors; aluminum composite panels; aluminum composite; advanced materials; honeycomb; sandwich; railway; cladding; thickness; mirrors; signage; architecture; transport; corporate; marine; fire; core; wall; imaging</t>
  </si>
  <si>
    <t>0.00041617327169667236</t>
  </si>
  <si>
    <t>11689</t>
  </si>
  <si>
    <t>0.00042214977908860323</t>
  </si>
  <si>
    <t>17</t>
  </si>
  <si>
    <t>5ff9064af770d19ccb7a300b2e9242a2</t>
  </si>
  <si>
    <t>C3Nano Inc.</t>
  </si>
  <si>
    <t>http://c3nano.com</t>
  </si>
  <si>
    <t>C3Nano Inc. develops nanomaterial-based, solution coat-able transparent conductive materials. Its materials could be coated onto various substrates, including glass, flexible plastic films, and other materials. The company serves flexible display, touch panel, OLED, and solar industries. C3Nano Inc. was founded in 2010 and is based in Hayward, California.</t>
  </si>
  <si>
    <t>Hayward</t>
  </si>
  <si>
    <t>transparent / sample / roll to roll / substrates</t>
  </si>
  <si>
    <t>transparent / roll to roll / layer / organic photovoltaic</t>
  </si>
  <si>
    <t>36900000</t>
  </si>
  <si>
    <t>GSR Ventures Management Co. Ltd. (4); Phoenix Venture Partners (3); Nissha Printing Co., Ltd.; Xinjiang Guoli Minsheng Equity Investment Co., Ltd.; Nagase America Corporation; Hitachi Chemical Company, Ltd.</t>
  </si>
  <si>
    <t>nano-based transparent electrode; nanobased transparent electrode; nanoscale transparent electrodes; flexible plastic films; percent more sunlight; stretchable electronic displays; TCF layer cost; superior mechanical properties; materials; conventional materials; Dr. Ajay Virkar; thin-film PV panels; Prof. Zhenan Bao; Game Changer Technology; photovoltaic solar panels; capital equipment expenses; toreplace ITO; MIT Clean Energy; electrode technology; C3Nano materials; conductive materials; conductive inks; TECHNOLOGY. C3Nano; conductive ink; manufacturing integration; performance characteristics; manufacturing processes; C3Nano technology; supply issues; standard photolithography; manufacturing options; flexing cycles; similar electrodes; C3Nano’s Board; high performance; Low Cost; elastomeric substrates; manufacturing requirements; performance metrics; Melbs LeMieux; Active-gridTM technology; production equipment; generation applications; film products; process steps; future applications.; low barrier; Process Engineering; electric current; Stanford University</t>
  </si>
  <si>
    <t>ito; electrode; electrodes; transparent electrode; penetrate; increase the efficiency; director; conventional materials; conductive materials; nano; conductive; transparent; coated; substrate; percent; films; unfriendly; transparent electrodes; transparent conductive materials; transparent conductive; today and tomorrow; tenth; substrate including; stanford university; stanford; solution processed; roll coating; raised; prof; process engineering; prize; printed directly; photolithography; performance metrics; performance characteristics; patterned; patternable; opening the door; nanoscale; nano technology; nano materials; mit; mined; materials and process; lightweight and flexible; including glass; generation applications; game changer; future applications; formulated; flexing; flexible plastic; film products; film photovoltaic solar; environmentally unfriendly; eliminated; electronic displays; elastomeric; current and future; conductive inks; conductive ink; changer; capital equipment; capable of handling; flexible; stronger; mechanically; strain; printable; plastic; tomorrow; passed; thin film pv; film pv; electric current; disruption; threat; foldable; discuss; cost of ownership; time consuming; sputtering; conventional; won; nasa; expenses; presentation; cycles; inks; ink; sunlight; production equipment; opening; metrics; strategies; manufacturing processes; consuming; estimated; carbon; introduce</t>
  </si>
  <si>
    <t>0.19999999999999996</t>
  </si>
  <si>
    <t>0.0004823855752091867</t>
  </si>
  <si>
    <t>4424</t>
  </si>
  <si>
    <t>19</t>
  </si>
  <si>
    <t>0.0004231309605012911</t>
  </si>
  <si>
    <t>18</t>
  </si>
  <si>
    <t>bda97b1bb29b6948cd8ff328f69e476e</t>
  </si>
  <si>
    <t>FENOTEK SAS</t>
  </si>
  <si>
    <t>http://fenotek.com</t>
  </si>
  <si>
    <t>FENOTEK SAS designs and develops video wireless doorbells that are connected to the Internet. It offers Hi), a product that allows the entire family to stay connected to their home anywhere and anytime via smartphone/tablet. The companys product also protects family members and offers two-way voice communication, as well as one-way video to let the user see whos at the door while talking to them; and sends a mobile notification to user as soon as it detects activity in front of the doorway, as well as enables them to remotely access the camera and see what is happening. In addition, its Hi) is used to open doors and blinds remotely; to identify and recognize family members when they come near range and can trigger a pre define scenario, such as turn lights on, open door, and open blinds; and to notify when the children come back from school. The company sells its products online. FENOTEK SAS was founded in 2015 and is based in Meyreuil, France. It has a R&amp;D center in Gardanne, France.</t>
  </si>
  <si>
    <t>Meyreuil</t>
  </si>
  <si>
    <t>Provence-Alpes-Côte d'Azur</t>
  </si>
  <si>
    <t>France</t>
  </si>
  <si>
    <t>satellite / defense / cellular / helicopters</t>
  </si>
  <si>
    <t>wireless / satellite / demand response / ip</t>
  </si>
  <si>
    <t>wireless / networking / cellular / wi fi</t>
  </si>
  <si>
    <t>2329768</t>
  </si>
  <si>
    <t>I-Source Gestion; Bpifrance Investissement; Turenne Capital Partenaires; P.Factory; Institut dassistance à la création et au développement des entreprises régionales (IAD); CAAP Création</t>
  </si>
  <si>
    <t>totally new kind; wireless video intercom; video communication tools; smart doorbell; motion sensor; solar panel; video conversations; video recording; video monitoring; Fenotek; alarm; actions; customers; visitors</t>
  </si>
  <si>
    <t>video monitoring; intercom; doorbell; conversations; communication tools; wireless video; video recording; visitors; totally; facilitates; facilitate; actions; recording; kind; alarm; motion; connect; monitor; wireless; sensor</t>
  </si>
  <si>
    <t>0.0002479194543214793</t>
  </si>
  <si>
    <t>7197</t>
  </si>
  <si>
    <t>0.00028736542443874786</t>
  </si>
  <si>
    <t>a6b339bd-3227-17ea-e4a5-3b0c57450379</t>
  </si>
  <si>
    <t>Svensk Fabriken</t>
  </si>
  <si>
    <t>http://svenskfabriken.com/</t>
  </si>
  <si>
    <t>Svensk Fabriken will become leading company in the field of VR and drone development. VR (Virtual reality) has become one of field, attracting most investment and attention. International business tycoon(Samsung, Xiaomi, HTC etc.) have started their plan in this field. Massive game development in VR field on its way. All these indicate the approaching age of VR (virtual reality) and drone products. To avail the best chance, Svensk Fabriken is established in 2016. It is a professional modern enterprise mainly in manufacturing and trading Virtual Reality products, drone products,  R &amp; D and Augmented reality. They focus on the research of virtual reality system and immersive VR products. From 2016, Svenk Fabriken has launched different immersive VR headset glasses, drones and few other products related with fitness industry. These products are favourable for those who experienced. In Future , they will focus on  VR app development and VR areas including 3D VR movie/television, VR games, VR tourism. Live VR and VR photographic equipment. their company mainly focus on professional VR products.</t>
  </si>
  <si>
    <t>vr; drone products; virtual reality; immersive; reality; virtual; virtual reality products; reality products; photographic equipment; manufacturing and trading; indicate; htc; game development; drone development; approaching; app development; samsung; photographic; tourism; movie; fitness; age; glasses; augmented reality; attention; television; massive; augmented; trading; launched; games; game; started; experienced; modern; plan; app; live</t>
  </si>
  <si>
    <t>0.001049844762261169</t>
  </si>
  <si>
    <t>7422</t>
  </si>
  <si>
    <t>77</t>
  </si>
  <si>
    <t>0.0006874982285761767</t>
  </si>
  <si>
    <t>Certain data and content provided by https://www.crunchbase.com/organization/svensk-fabriken</t>
  </si>
  <si>
    <t>ac8e5ac68a1443b0e98ea7a2f80afcbe</t>
  </si>
  <si>
    <t>Data Select Limited</t>
  </si>
  <si>
    <t>http://www.dataselect.co.uk</t>
  </si>
  <si>
    <t>Data Select Limited distributes smartphones, tablets, and companion products to B2B, online, and retail customers in the United Kingdom. It also provides drones, VR, and connected home products; audio, protection, and power products; pre-pay SIM card solutions; and marketing solutions, such as branding, design, digital, DM, events, PR, print, and telemarketing services. The company also provides supply chain management services; insurance, trade-in/buyback, B2B finance, and MDM and software; retail supply chain solution that includes in-store display and merchandising, and drop ship fulfillment services; and security/monitoring, smart lighting, energy efficiency, and environmental monitoring services. In addition, it offers Platinum Club, a B2B centric partner program; repair, warranty management, and environmental disposal services; and reverse logistics, replacement, and mobile device programming services. The company was founded in 1998 and is based in Marlow, United Kingdom. Data Select Limited operates as a subsidiary of Phones International Group Limited.</t>
  </si>
  <si>
    <t>1998</t>
  </si>
  <si>
    <t>Marlow</t>
  </si>
  <si>
    <t>Buckinghamshire</t>
  </si>
  <si>
    <t>supply chain / food and beverage / health care / food delivery</t>
  </si>
  <si>
    <t>supply chain / tracking platform / logistics / supply chain management</t>
  </si>
  <si>
    <t>Phones International Group Holdings Limited</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</si>
  <si>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t>
  </si>
  <si>
    <t>supply chain; telemarketing; solution that includes; smart lighting; sim card; retail customers; programming services; pr; platinum; partner program; merchandising; marketing solutions; fulfillment services; fulfillment; companion; centric; buyback; sim; club; chain; monitoring services; branding; supply chain management; chain management; reverse; disposal; environmental monitoring; print; retail; vr; mobile device; card; ship; drop; programming; trade; smartphones; power products; select; management services; tablets; warranty; pay; finance; partner; audio; replacement; events; logistics; store; program; insurance; pre; energy efficiency; repair; marketing; display; connected</t>
  </si>
  <si>
    <t>0.25</t>
  </si>
  <si>
    <t>0.00016354966859008442</t>
  </si>
  <si>
    <t>3313</t>
  </si>
  <si>
    <t>0.00023740766084783717</t>
  </si>
  <si>
    <t>21</t>
  </si>
  <si>
    <t>18b3a6fb8b9c0665082c6cd6ff79f6d7</t>
  </si>
  <si>
    <t>BASE SARL</t>
  </si>
  <si>
    <t>http://www.base-innovation.com</t>
  </si>
  <si>
    <t>BASE SARL manufactures thermal photovoltaic panels. It manufactures Cogen'Air, an ultra-efficient thermal photovoltaic panel with applications in space heating, hot water production and drying in the agricultural and industrial sectors. The company was incorporated in 2009 and is based in Canejan, France.</t>
  </si>
  <si>
    <t>2009</t>
  </si>
  <si>
    <t>Canejan</t>
  </si>
  <si>
    <t>Aquitaine</t>
  </si>
  <si>
    <t>1059378</t>
  </si>
  <si>
    <t>Johes SAS</t>
  </si>
  <si>
    <t>thermal photovoltaic panel; thermal photovoltaic panels; agricultural drying activities; hot water production; hot air; power generation solutions; quality natural fuel; site specific systems; vintage control systems; domestic hot water; electricity; photovoltaic cells; space heating; industrial sectors; Rear face; air circulation; thermal photovoltaics; solar energy; simultaneous production; solar equipment; innovative systems; renowned manufacturers; necessary equipment; Cogen'Air panels; vehicle counting; data recording; solar ventilation; solar irrigation; technological platform; pre-project phase; intelligent regulation; certain applications; collective buildings; Production solutions; innovator; fodder; sawdust; know-how; pellets; cereals; sun; times; performance; company; turbines; Designs; mobility; expertise; projects</t>
  </si>
  <si>
    <t>drying; hot air; electricity and heat; water production; vintage; ultra efficient; three times; technological platform; sun's radiation; subjected; specific systems; specialized in solar; solutions for heating; solar irrigation; site specific; simultaneous production; recovers; production solutions; production of electricity; power generation solutions; markets innovative; innovative systems; increase the amount; improved performance; hot water production; generation solutions; circulates; beneath; agricultural drying; agricultural and industrial; advises; renowned; hot; circulation; allows customers; space heating; pellets; platform allows; photovoltaic panel; industrial sectors; blown; radars; domestic hot water; domestic hot; distribute; amount of electricity; logs; electricity produced; drawn; counting; solar equipment; simultaneous; collective; hot water; released; heat and power; extract; produced; innovator; agricultural; heated; commercializes; regulation; rear; sells solar; cool; adapt; recording; photovoltaic cells; irrigation; mobility; face; radiation; improved; phase; biomass; select; manufactures and markets; road; front; ventilation; technological; photovoltaics; stand; control systems; individuals; perform; photovoltaic panels; ultra; activities; specialized; domestic; amount; times; pre; power generation; test; sectors; expertise; high quality</t>
  </si>
  <si>
    <t>0.00021198503326080178</t>
  </si>
  <si>
    <t>4466</t>
  </si>
  <si>
    <t>0.0002081762482009432</t>
  </si>
  <si>
    <t>22</t>
  </si>
  <si>
    <t>85d41f0e75fc7a192f940f4488ca2f77</t>
  </si>
  <si>
    <t>Mars One</t>
  </si>
  <si>
    <t>http://www.mars-one.com</t>
  </si>
  <si>
    <t>Netherlands</t>
  </si>
  <si>
    <t>axis tracking / solar tracking / concentrate / waste heat</t>
  </si>
  <si>
    <t>axis / temperatures / thermal energy / waste heat</t>
  </si>
  <si>
    <t>technology developments / communications system / manned vessels / human life</t>
  </si>
  <si>
    <t>Mars; Mars Mars; Life Support Unit; human settlement; Mars atmosphere; Mars human settlement; Mars Suit; Mars Transit Vehicle; Mars settlement; mission plan; Mars surface; Mars Suits; Mars rovers; permanent human settlement; Mars equivalent; non-profit Mars; transit habitat; astronauts; Earth; permanent settlement; cargo missions; habitable settlement; human crew; Earth orbit; solar panels; water; International Space Station; solar photovoltaic panels; demonstration mission; communication satellites; propellant stages; human mission; landing module; current mission plan; areostationary satellite; inflatable Living Unit; mission design; human landings; habitable living environment; human colony; Life Support Units; reliable living environment; human life; water ice; industry leaders; hardware components; primary hardware components; inflatable living section; extensive training period; new technology developments</t>
  </si>
  <si>
    <t>mars; settlement; rovers; life support; lander; rover; habitable; orbit; habitat; live and work; existing technologies; earth orbit; communications system; capsule; permanent; atmosphere; transit; arrive; oxygen; crew; propellant; inflatable; ground stations; falcon; communication satellites; breathe; nitrogen; liters; demonstration; humans; soil; establish; crews; living; suit; well tested; takes into account; suits; radiation shielding; public interest; moon; living environment; liters of water; lasts; landings; landed; kilograms; international space; industry leaders; human life; hardware components; existing technology; exist; arrival; argon; apollo; ample; air pressure; accompanied; stages; foundation; earth; cargo; journey; carrying; prior; human; suppliers; shielding; trip; trailer; preparation; political; landing; received; leaving; inspire; generations; construction materials; carbon dioxide; satellites; missions; coming; plan; ice; chosen; recycled; dry; profit; radiation; effort; second; comprised; equivalent; dioxide; satellite; remove; portion; recycling; unit</t>
  </si>
  <si>
    <t>0.0001084431242906528</t>
  </si>
  <si>
    <t>13338</t>
  </si>
  <si>
    <t>0.0002462721156856147</t>
  </si>
  <si>
    <t>23</t>
  </si>
  <si>
    <t>f5d0e65a-bc49-dbab-0b7f-e53f119b227d</t>
  </si>
  <si>
    <t>Advanced Aircraft Company</t>
  </si>
  <si>
    <t>http://www.advancedaircraftcompany.com/</t>
  </si>
  <si>
    <t>Advanced Aircraft Company is a manufacturer of vertical take off and landing aircrafts. 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</si>
  <si>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Hampton</t>
  </si>
  <si>
    <t>Virginia</t>
  </si>
  <si>
    <t>wing / unmanned aerial systems / unmanned aerial vehicles / flight control</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</si>
  <si>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t>
  </si>
  <si>
    <t>lightning; nasa; vtol; uas; vertical takeoff; silent mode; signature; recovery equipment; propulsion system; pending design; patent pending design; military markets; hybrid electric propulsion; greatly improved; electric propulsion; electric motor; airspeed; aeronautical engineering; landing; takeoff and landing; hybrid electric; commercial and military; vertical; multi rotors; market today; quiet; takeoff; aeronautical; targeting; aircrafts; silent; rotors; greatly; endurance; propulsion; licensed; acoustic; true; loss; unmanned aerial systems; improved; aerial systems; mode; continue; minutes; optimized; additionally; recovery; motor; launch; requires; patent pending; pending; series; patent; hybrid; higher; today; fly; safe</t>
  </si>
  <si>
    <t>0.0003961859300516187</t>
  </si>
  <si>
    <t>42616</t>
  </si>
  <si>
    <t>0.0004376799745799727</t>
  </si>
  <si>
    <t>Certain data and content provided by https://www.crunchbase.com/organization/advanced-aircraft-company</t>
  </si>
  <si>
    <t>24</t>
  </si>
  <si>
    <t>1b48d357-fa40-06e9-d5b5-3f1e9cbd0069</t>
  </si>
  <si>
    <t>Sprocket Airworks</t>
  </si>
  <si>
    <t>http://www.sprocketair.com</t>
  </si>
  <si>
    <t>Sprocket is a drone integrator which focuses on support and logistics for companies. Sprocket is a drone integrator which focuses on support and logistics for companies that want to introduce unmanned aerial vehicles.</t>
  </si>
  <si>
    <t>2016</t>
  </si>
  <si>
    <t>Fort Worth</t>
  </si>
  <si>
    <t>Texas</t>
  </si>
  <si>
    <t>aerial vehicles / uavs / distributes unmanned aerial / uav technology</t>
  </si>
  <si>
    <t>integrator; logistics; focuses; introduce; unmanned aerial vehicles; aerial vehicles</t>
  </si>
  <si>
    <t>0.000526516948881983</t>
  </si>
  <si>
    <t>8427</t>
  </si>
  <si>
    <t>0.0004863940532856598</t>
  </si>
  <si>
    <t>Certain data and content provided by https://www.crunchbase.com/organization/hha-industries</t>
  </si>
  <si>
    <t>25</t>
  </si>
  <si>
    <t>91cf5a61-4f9f-d181-5aa2-816dfbed72ac</t>
  </si>
  <si>
    <t>Formula Sun</t>
  </si>
  <si>
    <t>http://formulasun.com.au/</t>
  </si>
  <si>
    <t>Formula Sun is a leading solar power company in Perth which is providing solar power installations for domestic and commercial. Formula Sun is a leading solar power company in Perth which is providing solar power installations for domestic and commercial customers. View our full line of domestic and commercial solar panels by visiting our website.</t>
  </si>
  <si>
    <t>Perth</t>
  </si>
  <si>
    <t>Australia</t>
  </si>
  <si>
    <t>cleaning / national grid / domestic properties / surplus electricity produced</t>
  </si>
  <si>
    <t>owns / national grid / rooftops / surplus electricity produced</t>
  </si>
  <si>
    <t>solar power installations; domestic and commercial; providing solar; formula; power installations; leading solar; domestic; commercial solar panels; visiting; commercial customers; commercial solar; website; view</t>
  </si>
  <si>
    <t>0.00008056742231868983</t>
  </si>
  <si>
    <t>3283</t>
  </si>
  <si>
    <t>0.0001215167716638204</t>
  </si>
  <si>
    <t>Certain data and content provided by https://www.crunchbase.com/organization/fremantle-solar</t>
  </si>
  <si>
    <t>26</t>
  </si>
  <si>
    <t>2240629dfe62dd82b1293944a64e2569</t>
  </si>
  <si>
    <t>Takatori Corporation</t>
  </si>
  <si>
    <t>http://www.takatori-g.co.jp</t>
  </si>
  <si>
    <t>Takatori Corporation manufactures and sells semiconductor-related equipment, LCD panel related equipment, multi wire saws, textile machinery, and medical devices in Japan. It offers precision cutting equipment for sapphire and SiC substrates, which include hard and brittle materials, as well as solar panels. The company also provides equipment for manufacturing semiconductors comprising equipment applicable to LED and TAIKO process, wafer protective tape lamination and removal machines, DFR lamination machines, wafer and package mounters, UV irradiation equipment, film resist lamination machines, and equipment applicable to substrates, as well as MEMS. In addition, it offers LCD panel surface cleaning machines, polarizer attaching machines, module production process machines, and touch panel bonding process machines; and automatic fabric cutting machines for carbon fiber/thin film solar cell sheet and apparel related products. Takatori Corporation was founded in 1950 and is headquartered in Kashihara, Japan.</t>
  </si>
  <si>
    <t>1950</t>
  </si>
  <si>
    <t>Kashihara</t>
  </si>
  <si>
    <t>Nara</t>
  </si>
  <si>
    <t>Japan</t>
  </si>
  <si>
    <t>flat panel / coatings / substrates / displays</t>
  </si>
  <si>
    <t>printed / substrates / panel displays / wafer</t>
  </si>
  <si>
    <t>wafer / laser / printed circuit / touch panel</t>
  </si>
  <si>
    <t>6338 (The Tokyo Stock Exchange); TKTR.F (Pink Sheets LLC)</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</si>
  <si>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t>
  </si>
  <si>
    <t>lamination; lcd panel; applicable; machines; substrates; lcd; wafer; uv irradiation; surface cleaning; sic; sapphire; resist; polarizer; panel bonding; offers lcd; multi wire; mounters; module production; irradiation; film solar cell; dfr; cutting machines; cutting equipment; comprising equipment; cleaning machines; brittle; bonding process; apparel; tape; offers precision; attaching; touch panel; fabric; cutting; production process; mems; bonding; textile; medical devices; carbon fiber; corporation manufactures; well as solar; uv; protective; removal; machinery; semiconductors; wire; thin film solar; film solar; sheet; fiber; comprising; hard; manufactures and sells; touch; solar cell; cleaning; package; corporation; automatic; carbon; medical</t>
  </si>
  <si>
    <t>0.0006616604179818851</t>
  </si>
  <si>
    <t>20875</t>
  </si>
  <si>
    <t>0.0005641956169880287</t>
  </si>
  <si>
    <t>27</t>
  </si>
  <si>
    <t>c423411d2782312735be0dd9ed07f59a</t>
  </si>
  <si>
    <t>Sullivan Roofing, Inc.</t>
  </si>
  <si>
    <t>http://www.sullivanroofing.com</t>
  </si>
  <si>
    <t>Sullivan Roofing, Inc., a roofing contractor, provides commercial, industrial, institutional, and architectural sheet metal roofing services. The company installs various roofing system types, such as EPDM, TPO, built-up roofing, asphalt assemblies, and coal tar pitches, as well as modified, PVC, and waterproofing membranes. Its services include new construction, reroofing, green grid and garden roof applications, solar roofing panels, architectural sheet metal fabrications and installations, architectural sheet metal repairs, standing seam metal roofing, and snow guard and snow bar retention systems; roof repairs, renovations, and evaluations; and composite, insulated, and corrugated metal wall panel systems. It also manages roof replacement, maintenance inspections, and re-roofing and rehabilitation. Sullivan Roofing was founded in 1998 and is based in Schaumburg, Illinois.</t>
  </si>
  <si>
    <t>Schaumburg</t>
  </si>
  <si>
    <t>Illinois</t>
  </si>
  <si>
    <t>roofing / schools / hospitals / serves commercial</t>
  </si>
  <si>
    <t>roofing / roofing panels / roofing system / metal roofing</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</si>
  <si>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t>
  </si>
  <si>
    <t>architectural sheet metal; architectural sheet; metal roofing; sheet metal; roofing; snow; sheet; architectural; metal; repairs; wall panel; tpo; tar; system types; sullivan; standing seam; solar roofing panels; solar roofing; snow guard; sheet metal fabrications; seam; roofing system; roofing services; roofing panels; roofing contractor; roof replacement; roof repairs; roof applications; retention; rehabilitation; pitches; metal wall; metal roofing services; metal fabrications; fabrications and installations; fabrications; evaluations; epdm; coal tar; asphalt; renovations; waterproofing; modified; membranes; corrugated; guard; bar; standing; insulated; pvc; coal; garden; institutional; panel systems; manages; composite; assemblies; contractor; services include; inspections; replacement; wall; types</t>
  </si>
  <si>
    <t>0.0005392025928694752</t>
  </si>
  <si>
    <t>3426</t>
  </si>
  <si>
    <t>0.0005093896292129714</t>
  </si>
  <si>
    <t>28</t>
  </si>
  <si>
    <t>069b0d1394779cbdde7f2e5b6b00ae8f</t>
  </si>
  <si>
    <t>Planet-eco NV</t>
  </si>
  <si>
    <t>http://www.planeteco.be</t>
  </si>
  <si>
    <t>Planet-eco NV engages in retail of solar panels, sun boilers, and heat exchange pumps. The company is based in Ninove, Belgium.</t>
  </si>
  <si>
    <t>Ninove</t>
  </si>
  <si>
    <t>East Flanders</t>
  </si>
  <si>
    <t>heat pumps / plumbing / boilers / pumps</t>
  </si>
  <si>
    <t>pumps / heating products / plumbing / heat pumps</t>
  </si>
  <si>
    <t>Korys</t>
  </si>
  <si>
    <t>planet eco; heat exchange; exchange; planet; eco; boilers; retail; pumps</t>
  </si>
  <si>
    <t>0.0005401186757356934</t>
  </si>
  <si>
    <t>4759</t>
  </si>
  <si>
    <t>0.0004946917945781622</t>
  </si>
  <si>
    <t>29</t>
  </si>
  <si>
    <t>ca3c18319d43da474fe99125e19cff02</t>
  </si>
  <si>
    <t>SunTrac Solar Manufacturing LLC</t>
  </si>
  <si>
    <t>http://www.suntracsolar.com</t>
  </si>
  <si>
    <t>SunTrac Solar Manufacturing LLC manufactures solar thermal panel systems for residential and commercial applications. It serves customers in the United States and internationally. SunTrac Solar Manufacturing LLC was formerly known as SunTrac Solar Inc. The company is based in Golden, Colorado.</t>
  </si>
  <si>
    <t>Golden</t>
  </si>
  <si>
    <t>Colorado</t>
  </si>
  <si>
    <t>thermal panel; solar thermal panel; solar manufacturing; manufactures solar thermal; systems for residential; commercial applications; panel systems; manufactures solar; residential and commercial; solar thermal</t>
  </si>
  <si>
    <t>0.2857142857142857</t>
  </si>
  <si>
    <t>0.0003340340082185019</t>
  </si>
  <si>
    <t>0.0002910845636937429</t>
  </si>
  <si>
    <t>30</t>
  </si>
  <si>
    <t>425b767b1a22a89534df4babdaac2d4c</t>
  </si>
  <si>
    <t>AK Surya PowerMagic Private Limited</t>
  </si>
  <si>
    <t>http://www.suryapowermagic.com</t>
  </si>
  <si>
    <t>AK Surya PowerMagic Private Limited provides solar power irrigation solutions to farmers. It offers solar water pump solutions. The company was founded in 2012 and is based in Coimbatore, India.</t>
  </si>
  <si>
    <t>Coimbatore</t>
  </si>
  <si>
    <t>Tamil Nadu</t>
  </si>
  <si>
    <t>India</t>
  </si>
  <si>
    <t>Backup CLuster</t>
  </si>
  <si>
    <t>voltaic / photovoltaic solar panels / mw / ground mounted</t>
  </si>
  <si>
    <t>power irrigation solutions / solar pumping solutions / main power / rural</t>
  </si>
  <si>
    <t>500000</t>
  </si>
  <si>
    <t>Centre for Innovation Incubation and Entrepreneurship (2)</t>
  </si>
  <si>
    <t>solar water pump; HP solar water; variable frequency drive; water pump solution; water pump solutions; special water pump; PV panels; pump accessories; pump wiring; Solar Energy Services; solar power irrigation; estimated water output; highest water output; dry run; support structure; AK Surya PowerMagic; power point tracking; Photo Voltaic Modules; remote access; Remote access support; durable Steel structure; Automatic dry run; different customized designs; longer functional life; high operation efficiency; low energy consumption; HP solution; VFD; SPM; water pumps; power availability.; drip irrigation; profitable fashion; end-to-end solution; installation time; unique design; support structure.; farming community; entire set-up; Grid power; customer acceptance; Private Limited; Main power; rural areas; Performance warranty; engineers Chennai; low maintenance; diverse requirements; Polyurethane Coating; kit</t>
  </si>
  <si>
    <t>water pump; solar water pump; hp; variable frequency drive; variable frequency; spm; frequency drive; support structure; variable; remote access; pump; consisting; solar water; frequency; dry; pv panels; irrigation; drive; kit; structure; voltaic modules; urban and rural; solar power irrigation; shifted; scope of work; pump installation; pump accessories; power irrigation solutions; power irrigation; power availability; photo voltaic modules; performance warranty; offers solar water; mnre; main power; low maintenance; low energy consumption; irrigation solutions; installation time; indicated; highly durable; entire set; drip irrigation; drip; customized designs; constrained; catalogue; accessing; power point tracking; point tracking; solar energy services; popularity; maximum power point; rural areas; power point; fashion; insured; hours; tracking system; low energy; maximum power; polyurethane; acceptance; maintained; profitable; eco friendly; inverter; scope; estimated; theft; easy to install; received; empower; stands; approved; water pumps; grid power; optional; energy services; availability; photo voltaic; damage; voltaic; east; included; diverse; cut; functional; farming; farmers; durable; basis; terms; energy consumption; eco; commissioning; specifications; wiring; warranty; rural</t>
  </si>
  <si>
    <t>0.00012201045969800364</t>
  </si>
  <si>
    <t>8527</t>
  </si>
  <si>
    <t>0.00019791636325841827</t>
  </si>
  <si>
    <t>32</t>
  </si>
  <si>
    <t>980bd0ec121e409d2940652635bf2cf0</t>
  </si>
  <si>
    <t>Solaris d.o.o.</t>
  </si>
  <si>
    <t>http://www.solaris-novigrad.hr</t>
  </si>
  <si>
    <t>Solaris d.o.o. manufactures and markets solar panels which are used to generate solar power. The company is based in Novigrad, Croatia. As of June 8, 2008, Solaris d.o.o. operates as a subsidiary of Helios Technology S.R.L.</t>
  </si>
  <si>
    <t>1999</t>
  </si>
  <si>
    <t>Novigrad</t>
  </si>
  <si>
    <t>Croatia</t>
  </si>
  <si>
    <t>wafers / bhd / polycrystalline silicon materials / solar technology international</t>
  </si>
  <si>
    <t>Aión Renewables SpA</t>
  </si>
  <si>
    <t>solaris; generate solar; markets solar panels; markets solar; manufactures and markets</t>
  </si>
  <si>
    <t>0.00033291284456565237</t>
  </si>
  <si>
    <t>3231</t>
  </si>
  <si>
    <t>0.00028058624213196523</t>
  </si>
  <si>
    <t>711e8056-b8f5-02cc-0377-ceb5713c8bd3</t>
  </si>
  <si>
    <t>Keelcrab</t>
  </si>
  <si>
    <t>http://www.keelcrab.com/en/</t>
  </si>
  <si>
    <t>KeelCrab is the first R.O.V vehicle for the care of your hull entirely designed and built in Italy. KeelCrab is an underwater, mechanical, automated system, the first of the technologies conceived, designed and implemented by the company. Produced with the aim of cutting running costs and reducing the risks associated with the cleaning operations carried out by underwater technical operators, it also combats the pollution caused by the chemicals currently used on million of boats and boosts the performance of the boats and thus the pleasure of sailing .</t>
  </si>
  <si>
    <t>Como</t>
  </si>
  <si>
    <t>Italy</t>
  </si>
  <si>
    <t>cleaning / solar panel cleaning / cleaning services / window cleaning</t>
  </si>
  <si>
    <t>underwater; boats; sailing; running costs; rov; pleasure; operations carried; marine transportation; boosts; automated system; conceived; designed and built; caused; pollution; implemented; risks; carried; entirely; running; chemicals; aim; associated; marine; cleaning; cutting; care; produced; reducing; operators; automated; mechanical</t>
  </si>
  <si>
    <t>0.00015638661961510906</t>
  </si>
  <si>
    <t>3023</t>
  </si>
  <si>
    <t>0.0002048899441573116</t>
  </si>
  <si>
    <t>Certain data and content provided by https://www.crunchbase.com/organization/keelcrab</t>
  </si>
  <si>
    <t>34</t>
  </si>
  <si>
    <t>527cbea93c9444e1984c1acd3132e7c8</t>
  </si>
  <si>
    <t>Kiwi Information Technology Co.,Ltd.</t>
  </si>
  <si>
    <t>http://kiwiinc.net</t>
  </si>
  <si>
    <t>Kiwi Information Technology Co.,Ltd. develops software for filming, construction, rescue, and sports industries. Its products are Mesh; builds a coordinate platform that is based on cameras and UAVs which helps individuals work together with UAVs and cameras and White; represents composing that transforms the images into postcards which embarks stories. The company was founded in 2013 and is based in Guangzhou, China.</t>
  </si>
  <si>
    <t>Guangzhou</t>
  </si>
  <si>
    <t>Guangdong Province</t>
  </si>
  <si>
    <t>China</t>
  </si>
  <si>
    <t>apps / discover amazing products / developers to write / industry development</t>
  </si>
  <si>
    <t>Android app stores; Kiwi Information Technology; software development startup; platform. drones. saas; world-class technology; simple goal; coordinate platform; UAVs; cameras; iOS; Mesh; products; White</t>
  </si>
  <si>
    <t>mesh; white; stick; simple goal; kiwi; ios and android; helps individuals; developer platform; composing; class technology; android app; stories; uavs; transforms; helps; coordinate; represents; ios; software development; saas; filming; firm; android; driving; rescue; startup; sports; stores; individuals; goal; developer; app; images; builds; class</t>
  </si>
  <si>
    <t>0.00008156306864524717</t>
  </si>
  <si>
    <t>0.00012133175244864519</t>
  </si>
  <si>
    <t>35</t>
  </si>
  <si>
    <t>97770a33-1dbd-a88f-fd15-7a87dc6fc367</t>
  </si>
  <si>
    <t>Cervi Robotics</t>
  </si>
  <si>
    <t>http://cervirobotics.com</t>
  </si>
  <si>
    <t>We are prototyping and solutions implementation company with a focus on robotics, drones and internet of Things.</t>
  </si>
  <si>
    <t>Rzeszów</t>
  </si>
  <si>
    <t>Poland</t>
  </si>
  <si>
    <t>artificial intelligence / robots / internet of things / computer vision</t>
  </si>
  <si>
    <t>things / autonomous drone / fleets / human intervention</t>
  </si>
  <si>
    <t>things / iot / internet of things / rtos</t>
  </si>
  <si>
    <t>focus on robotics; embedded software; internet of things; things; prototyping; implementation; embedded</t>
  </si>
  <si>
    <t>0.09523809523809523</t>
  </si>
  <si>
    <t>0.0009997149826785315</t>
  </si>
  <si>
    <t>26564</t>
  </si>
  <si>
    <t>0.0008877424771066003</t>
  </si>
  <si>
    <t>Certain data and content provided by https://www.crunchbase.com/organization/cervi-robotics</t>
  </si>
  <si>
    <t>36</t>
  </si>
  <si>
    <t>3ae9b60a-7edf-854d-4293-4bb3aed59e76</t>
  </si>
  <si>
    <t>Mobile Power</t>
  </si>
  <si>
    <t>http://mobile-power.co.uk/</t>
  </si>
  <si>
    <t>Mobile Power's aim is to provide clean, affordable energy to the off-grid market in Africa. Across the world there are half a billion mobile phone users who have no access to grid electricity. They walk miles to charge their phones on diesel generators and rely on polluting oil lamps for light. By accelerating and expanding the access to clean energy across emerging markets, they unlock massive opportunities for business and education whilst improving health and reducing carbon output.
The cost of purchasing solar panels is too expensive for the 1.3 billion people who live off-grid. To disrupt the status quo, they must radically lower the cost of renewable energy for every last business, city and person everywhere.</t>
  </si>
  <si>
    <t>Sheffield</t>
  </si>
  <si>
    <t>plug / charger / rechargeable / mobile phone</t>
  </si>
  <si>
    <t>phone / solar powered / plug / rechargeable</t>
  </si>
  <si>
    <t>phone / solar powered / plug / billion people</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</si>
  <si>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t>
  </si>
  <si>
    <t>billion; status quo; quo; purchasing solar; provide clean; phone users; people who live; grid market; grid electricity; cost of renewable; charge their phones; business and education; billion mobile; access to grid; access to clean; emerging markets; diesel generators; unlock; radically; billion people; affordable energy; polluting; accelerating; walk; whilst; disrupt; miles; massive; rely; expanding; diesel; mobile phone; purchasing; cleantech; person; half; status; city; improving; aim; emerging; opportunities; lamps; expensive; education; generators; phones; live; energy efficiency; reducing; health; carbon; phone; lower; affordable</t>
  </si>
  <si>
    <t>0.0002707681292295736</t>
  </si>
  <si>
    <t>424</t>
  </si>
  <si>
    <t>0.00027039606044993673</t>
  </si>
  <si>
    <t>Certain data and content provided by https://www.crunchbase.com/organization/mobile-power-2</t>
  </si>
  <si>
    <t>37</t>
  </si>
  <si>
    <t>cc194183-6a3a-98f9-a819-0cf898850141</t>
  </si>
  <si>
    <t>Controller Craft</t>
  </si>
  <si>
    <t>http://www.controllercraft.com/</t>
  </si>
  <si>
    <t>Quadcopter and Drone Resource.</t>
  </si>
  <si>
    <t>rotor / wing / multicopters / copter</t>
  </si>
  <si>
    <t>quadcopter and drone; quadcopter; resource</t>
  </si>
  <si>
    <t>0.00011998084276484462</t>
  </si>
  <si>
    <t>276</t>
  </si>
  <si>
    <t>0.00016324205742982982</t>
  </si>
  <si>
    <t>Certain data and content provided by https://www.crunchbase.com/organization/controller-craft</t>
  </si>
  <si>
    <t>38</t>
  </si>
  <si>
    <t>1890b24659a076e0e4d9b913757470e5</t>
  </si>
  <si>
    <t>The Alternative Energy Company Ltd.</t>
  </si>
  <si>
    <t>http://www.taec.co.uk</t>
  </si>
  <si>
    <t>The Alternative Energy Company, Ltd. provides energy saving products. It offers power inverters, wind turbines, and solar panels. The company also provides AC and DC systems for boats, cars, recreational vehicles, trucks, emergency vehicles, holiday homes, farms, and houses. In addition, The Alternative Energy Company offers solar panels and inverters for appliances, such as laptops, TVs, mobile phones, cameras, shavers, and charge power tools. The company is based in Ripon, the United Kingdom.</t>
  </si>
  <si>
    <t>Ripon</t>
  </si>
  <si>
    <t>North Yorkshire</t>
  </si>
  <si>
    <t>alternative energy / green energy corporation / energy saving products / gogreensolar</t>
  </si>
  <si>
    <t>499750</t>
  </si>
  <si>
    <t>YFM Venture Finance Limited</t>
  </si>
  <si>
    <t>alternative energy; systems for boats; shavers; recreational vehicles; offers power inverters; holiday homes; holiday; energy company offers; emergency vehicles; dc systems; ac and dc; panels and inverters; saving products; power tools; energy saving products; power inverters; offers power; alternative; recreational; tvs; boats; offers solar panels; trucks; houses; mobile phones; laptops; cars; energy saving; farms; phones; ac; wind turbines; appliances; saving; emergency; turbines; dc; offers solar; homes</t>
  </si>
  <si>
    <t>0.0002503082983895359</t>
  </si>
  <si>
    <t>7220</t>
  </si>
  <si>
    <t>0.00025682529526059686</t>
  </si>
  <si>
    <t>39</t>
  </si>
  <si>
    <t>e8e4a905-ea2a-ec97-c2c0-2743f4f0e882</t>
  </si>
  <si>
    <t>LATAS</t>
  </si>
  <si>
    <t>http://flylatas.com</t>
  </si>
  <si>
    <t>LATAS provides flight planning, tracking and sense &amp; avoidance to each drone that flies within the National Airspace System. LATAS - Low Altitude Tracking and Avoidance System.
These flights pose a major safety hazard to pilots of manned aircraft. Due to the small size and low altitudes in which these drones fly, Federal Aviation Administration Air Traffic Controllers are unable to safely integrate drones into the airspace. This is due largely in part that current radar technologies and ADS-b reporting systems are unable to locate and track the drones.</t>
  </si>
  <si>
    <t>airspace / situational awareness / air traffic / controlled airspace</t>
  </si>
  <si>
    <t>unable; latas; avoidance; airspace; small size; safely integrate; radar technologies; national airspace system; national airspace; low altitudes; locate and track; integrate drones; federal aviation administration; federal aviation; drones fly; drone that flies; aviation administration; airspace system; ads; pose; altitudes; hazard; air traffic; low altitude; manned aircraft; flight planning; locate; flies; administration; manned; radar; altitude; safely; sense; flights; federal; reporting; traffic; pilots; integrate; aviation; track; controllers; national; major; size; planning; fly</t>
  </si>
  <si>
    <t>0.00042499690146163876</t>
  </si>
  <si>
    <t>7182</t>
  </si>
  <si>
    <t>0.00041455582996914684</t>
  </si>
  <si>
    <t>Certain data and content provided by https://www.crunchbase.com/organization/latas</t>
  </si>
  <si>
    <t>40</t>
  </si>
  <si>
    <t>5685cf6b6d7e603093a1bb41270b17e6</t>
  </si>
  <si>
    <t>Bodin SARL</t>
  </si>
  <si>
    <t>Bodin SARL offers maintenance and repair services for gas and oil heating, boiler replacements, heated floors demisting, solar panels etc. the company was founded in 1971 and is based in Taden, France. As of March, 2007, Bodin SARL operates as a subsidiary of Proxitherm SAS.</t>
  </si>
  <si>
    <t>1971</t>
  </si>
  <si>
    <t>Taden</t>
  </si>
  <si>
    <t>Brittany</t>
  </si>
  <si>
    <t>plumbing / lightening / property maintenance services / sarl offers</t>
  </si>
  <si>
    <t>Veolia Environnement S.A.</t>
  </si>
  <si>
    <t>services for gas; sarl offers; offers maintenance; maintenance and repair; boiler replacements; gas and oil; replacements; sarl; repair services; heated; floors; boiler; repair</t>
  </si>
  <si>
    <t>0.0002702579543102697</t>
  </si>
  <si>
    <t>4761</t>
  </si>
  <si>
    <t>0.000284070044993875</t>
  </si>
  <si>
    <t>41</t>
  </si>
  <si>
    <t>70ee1cc8-fbe7-1713-38a4-331145ebf266</t>
  </si>
  <si>
    <t>DRONEOWNERS</t>
  </si>
  <si>
    <t>https://droneowners.jp</t>
  </si>
  <si>
    <t>DRONEOWNERS is a medium to convey the fun of drone.</t>
  </si>
  <si>
    <t>games / fun / maker / programming language</t>
  </si>
  <si>
    <t>learn / students / thinking / robots</t>
  </si>
  <si>
    <t>convey; fun; medium</t>
  </si>
  <si>
    <t>0.00026804528412305203</t>
  </si>
  <si>
    <t>1024</t>
  </si>
  <si>
    <t>0.0002606436124841273</t>
  </si>
  <si>
    <t>Certain data and content provided by https://www.crunchbase.com/organization/droneowners</t>
  </si>
  <si>
    <t>42</t>
  </si>
  <si>
    <t>debb22be-fe58-0781-ae5e-703bb92897d1</t>
  </si>
  <si>
    <t>Plan4r</t>
  </si>
  <si>
    <t>http://www.plan4r.com.br/</t>
  </si>
  <si>
    <t>PLAN4R Engineering is a specialist in topography and remotely piloted aircraft (ARP) systems. The PLAN4R Engineering, Drones &amp; Geotechnology is a company specializing in surveying and remotely piloted aircraft systems (ARP), also known as unmanned aerial vehicles (UAV) , or drones, to aid the capture of spatial information faster, safer And with greater quality of information in an innovative way.</t>
  </si>
  <si>
    <t>piloted aircraft / aviation / rpas / remotely piloted</t>
  </si>
  <si>
    <t>arp; remotely piloted aircraft; remotely piloted; piloted aircraft; piloted; geotechnology; piloted aircraft systems; topography; remotely; plan; spatial; safer; aid; specialist; aircraft systems; specializing; surveying; greater; faster; unmanned aerial vehicles; aerial vehicles; capture</t>
  </si>
  <si>
    <t>0.0004996759641856393</t>
  </si>
  <si>
    <t>955</t>
  </si>
  <si>
    <t>0.0004496421677378074</t>
  </si>
  <si>
    <t>Certain data and content provided by https://www.crunchbase.com/organization/plan4r</t>
  </si>
  <si>
    <t>43</t>
  </si>
  <si>
    <t>2ebe8d57cd136b25a5a31756bc2d5f25</t>
  </si>
  <si>
    <t>Tosoh SMD, Inc.</t>
  </si>
  <si>
    <t>http://www.tsmd.com</t>
  </si>
  <si>
    <t>Tosoh SMD, Inc. manufactures and supplies thin film materials for the semiconductor, large area coatings, and specialty markets in the United States and internationally. Its products include chemical precursors for semiconductor and display applications; flat panel display and solar targets for non-refractory and refractory metals; organic light emitting diodes for various OLED applications; and semiconductor targets, as well as aluminum, chromium, and other non-refractory and refractory metals. Tosoh SMD, Inc. was formerly known as Varian/Specialty Metals Division and changed its name to Tosoh SMD, Inc. in January 1993. The company was founded in 1975 and is based in Grove City, Ohio with additional facilities in Taiwan, Korea, and China. Tosoh SMD, Inc. operates as a subsidiary of Tosoh Corporation.</t>
  </si>
  <si>
    <t>Grove City</t>
  </si>
  <si>
    <t>Ohio</t>
  </si>
  <si>
    <t>flat panel / coatings / chemicals / fluids</t>
  </si>
  <si>
    <t>flat panel / solar cell / flat panel display / applied materials</t>
  </si>
  <si>
    <t>Tosoh Corporation</t>
  </si>
  <si>
    <t>refractory; tosoh; smd; refractory metals; targets; metals; well as aluminum; thin film materials; supplies thin film; supplies thin; specialty markets; precursors; organic light emitting; organic light; film materials; display applications; display and solar; chromium; light emitting diodes; emitting diodes; large area; oled; light emitting; emitting; diodes; display; manufactures and supplies; flat panel display; panel display; organic; coatings; specialty; aluminum; flat panel; chemical</t>
  </si>
  <si>
    <t>0.0007410701491523648</t>
  </si>
  <si>
    <t>11418</t>
  </si>
  <si>
    <t>0.0005497957109503097</t>
  </si>
  <si>
    <t>44</t>
  </si>
  <si>
    <t>6de71513e8a9dbb1bf1db18054d67666</t>
  </si>
  <si>
    <t>Helioclim SAS</t>
  </si>
  <si>
    <t>http://www.helioclim.fr</t>
  </si>
  <si>
    <t>Helioclim SAS develops and manufactures reversible solar air conditioning system for thermal requirements of buildings. Its solution are based on a water/ammonia absorption chiller integrating internal energy storage and powered by solar trough collectors. The company also provides solar collectors and absorbers, absorption chillers, and storage solutions. Its products are used in tertiary buildings, offices, commercials, malls, industrials, public buildings, logistics platforms, and other buildings applications. The company was founded in 2011 and is based in Mandelieu la Napoule, France.</t>
  </si>
  <si>
    <t>2011</t>
  </si>
  <si>
    <t>Mandelieu la Napoule</t>
  </si>
  <si>
    <t>cooling / thermal energy / concentrating / moving parts</t>
  </si>
  <si>
    <t>1957266</t>
  </si>
  <si>
    <t>Turenne Capital Partenaires; Sofipaca SCR; Groupe Rhône-Alpes Création; ACG Management SAS; CREAZUR France; 2C Invest SA</t>
  </si>
  <si>
    <t>reversible solar air; solar air conditioning; reversible solar cooling; reversible absorption machines; solar trough collectors; water/ammonia absorption chiller; solar thermal collectors; important solar fraction; high-performance solar sensor; internal energy storage; solar collectors; Helioclim; Helioclim SAS; entire solar beam; high solar absorbency; Helioclim solution; solar energy; Flat plate collectors; metal tube; thermal heat pump; parabolic concentrating collectors; sensor line shapes; conventional delivery systems; vacuum-tight glass-metal connection; absorber tube; tube absorber; limit wind resistance; heat transfer fluid; absorption chillers; tube collectors; solar panels; Solar concentrators; low-impact solution; thermal requirements; Fresnel concentrator; innovative solution; free energy; internal solution; storage solutions; hot water; heating requirements; coolant circulates; heating mode; significant drawbacks; greenhouse gases; large surfaces; mass production; glass hail; building roof; high vacuum</t>
  </si>
  <si>
    <t>reversible; absorber; solar air conditioning; evacuated tube; evacuated; solar air; absorption; plate collectors; fresnel; tube; ammonia; collectors; solar collectors; concentrating; air conditioning; mirrors; collected; suitable; conditioning; plate; energy storage; wind resistance; type of sensor; tube collectors; trough; tight glass; thermal heat; solution to energy; solar cooling; solar concentrators; solar beam; small and large; selective coating; sees; produce more energy; problematic; motorized; low thermal; low impact; insensitive; innovative solution; high vacuum; high solar; hail; glass capable; flatness; flat plate collectors; evacuated tube collectors; entire solar; energy lost; emissivity; drawbacks; cover glass; coolant; constituted; concentrate sunlight; collectors and evacuated; collectors and absorbers; collected energy; collect solar energy; collect solar; circulating; circulates; chiller; absorption chillers; absorption chiller; absorbers; transfer fluid; thermal collectors; solar thermal collectors; high performance solar; heat transfer fluid; free energy; cylindrical; concentrators; chillers; sensor; performance solar; greenhouse gases; fueled; follow the sun; coupling; concentrating solar; art solar; vacuum; types of solar; selective; metal; parabolic; mass production; internal; quiet; powered by solar; tight; delivery systems; consider; concentrator; chosen; flat plate; totally</t>
  </si>
  <si>
    <t>0.0004589369039135643</t>
  </si>
  <si>
    <t>5528</t>
  </si>
  <si>
    <t>0.0004998702354020479</t>
  </si>
  <si>
    <t>45</t>
  </si>
  <si>
    <t>c351acbcd70cd1e2d6219badd23a0cbb</t>
  </si>
  <si>
    <t>Ventilation och Energiprodukter Sverige AB</t>
  </si>
  <si>
    <t>http://www.ventoenergi.com</t>
  </si>
  <si>
    <t>Ventilation och Energiprodukter Sverige AB manufactures solar panels and ventilation products such as air handling units, air heaters, and air coolers. The company is based in Täby, Sweden. As of April 30, 2014, Ventilation och Energiprodukter Sverige AB operates as a subsidiary of Systemair AB (publ).</t>
  </si>
  <si>
    <t>Täby</t>
  </si>
  <si>
    <t>Stockholm County</t>
  </si>
  <si>
    <t>Sweden</t>
  </si>
  <si>
    <t>air conditioning / boilers / air cleaners / humidifiers</t>
  </si>
  <si>
    <t>Systemair AB (publ)</t>
  </si>
  <si>
    <t>ventilation; ventilation products; air heaters; air coolers; coolers; manufactures solar panels; manufactures solar; handling; heaters; units</t>
  </si>
  <si>
    <t>0.00025583323861272676</t>
  </si>
  <si>
    <t>1040</t>
  </si>
  <si>
    <t>0.0002624015866110128</t>
  </si>
  <si>
    <t>46</t>
  </si>
  <si>
    <t>76ec164f17d62151fb50579444cd2f6b</t>
  </si>
  <si>
    <t>AE Photonics GmbH</t>
  </si>
  <si>
    <t>http://www.ae-photonics.com</t>
  </si>
  <si>
    <t>AE Photonics GmbH engages in trading and marketing photovoltaic systems and components in Europe and internationally. It offers solar panels and modules, and inverters; and Fluxsol, an aerodynamic grid system for photovoltaic systems on flat roofs. The company also implements solar parks and photovoltaic systems. In addition, it offers consulting and sub construction services. The company was founded in 2008 and is based in Dresden, Germany with locations in Germany, Italy, Greece, and California.</t>
  </si>
  <si>
    <t>Dresden</t>
  </si>
  <si>
    <t>Saxony</t>
  </si>
  <si>
    <t>offers solar / solar solutions / utility scale / distributes and installs</t>
  </si>
  <si>
    <t>photovoltaic systems; panels and modules; grid system; ae; offers consulting; systems and components; flat roofs; photonics; aerodynamic; solar parks; implements; construction services; trading; offers solar panels; parks; roofs; marketing; consulting; offers solar</t>
  </si>
  <si>
    <t>0.0002654435973723599</t>
  </si>
  <si>
    <t>8414</t>
  </si>
  <si>
    <t>0.0002684949760260568</t>
  </si>
  <si>
    <t>47</t>
  </si>
  <si>
    <t>77824684fe0e76f5a4565df7149743a4</t>
  </si>
  <si>
    <t>Rettig Group Oy Ab</t>
  </si>
  <si>
    <t>http://www.rettig.fi</t>
  </si>
  <si>
    <t>Rettig Group Oy Ab, through its subsidiaries, operates as an investment company. The company is involved in the research and development, design, procurement and production, logistics, and sale and marketing of radiators, towel warmers, underfloor heating products, convectors, valves and controls, air conditioning products, solar panels, and heat pumps for sanitary and plumbing wholesalers, and merchants and installers in the construction and housing, refurbishment, and newbuild markets in Europe, China, Brazil, the United States, and Canada. It also engages in the stone extraction and processing, supply chain, and sale and marketing of limestone-based products; and the provision of related solutions and services in approximately 30 locations in Estonia, Finland, Germany, Lithuania, Norway, Poland, Russia, Sweden, and Ukraine. The company offers its limestone-based products to the pulp and paper, construction, chemical, and metals and mining industries, as well as environmental care and agriculture sectors. In addition, it provides marine, yacht, statutory pension, life, and private insurance in the Nordic and Baltic region; offers asset management and corporate finance services; and invests in listed and private equity, as well as in fixed-income instruments. The company is headquartered in Helsinki, Finland. Rettig Group Oy Ab is a subsidiary of Rettig Capital Ltd.</t>
  </si>
  <si>
    <t>Helsinki</t>
  </si>
  <si>
    <t>Uusimaa</t>
  </si>
  <si>
    <t>Finland</t>
  </si>
  <si>
    <t>664032872</t>
  </si>
  <si>
    <t>Rettig Capital Oy Ab</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</si>
  <si>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t>
  </si>
  <si>
    <t>well as environmental; warmers; valves and controls; underfloor heating products; towel warmers; towel; statutory; private equity; offers asset; nordic; mining industries; merchants; conditioning products; air conditioning products; wholesalers; pulp and paper; underfloor heating; pulp; refurbishment; underfloor; sanitary; invests; heating products; equity; radiators; listed; private; asset management; income; metals; valves; region; paper; plumbing; instruments; involved; procurement; housing; finance; air conditioning; heat pumps; asset; mining; corporate; conditioning; marine; logistics; installers; care; insurance; controls; fixed; sectors; chemical; marketing; pumps</t>
  </si>
  <si>
    <t>0.0002544202092008646</t>
  </si>
  <si>
    <t>0.0002709632222726842</t>
  </si>
  <si>
    <t>48</t>
  </si>
  <si>
    <t>f59c377e-7e7c-cc85-78f3-5bf51d7d2722</t>
  </si>
  <si>
    <t>AraJoy, Inc.</t>
  </si>
  <si>
    <t>http://arajoy.ai</t>
  </si>
  <si>
    <t>Autonomous Sports-Filming Drones.</t>
  </si>
  <si>
    <t>Atlanta</t>
  </si>
  <si>
    <t>Georgia</t>
  </si>
  <si>
    <t>filming / action / aerial filming projects / ground support crews</t>
  </si>
  <si>
    <t>50000</t>
  </si>
  <si>
    <t>OCEAN Accelerator</t>
  </si>
  <si>
    <t>filming; sports</t>
  </si>
  <si>
    <t>0.0002670937498072557</t>
  </si>
  <si>
    <t>1602</t>
  </si>
  <si>
    <t>0.00024758428259993815</t>
  </si>
  <si>
    <t>Certain data and content provided by https://www.crunchbase.com/organization/arajoy-inc</t>
  </si>
  <si>
    <t>49</t>
  </si>
  <si>
    <t>95d3575e01eae936576ec22bb465b1ac</t>
  </si>
  <si>
    <t>Shenzhen HEKEDA Precision Cleaning Equipment Co., Ltd.</t>
  </si>
  <si>
    <t>http://www.hkdlcd.com</t>
  </si>
  <si>
    <t>Shenzhen HEKEDA Precision Cleaning Equipment Co., Ltd. engages in the research and development, design, manufacture, and sale of LCD glass cleaning machines, ultrasound cleaning machines, plating equipment, and industrial water purifying equipment in China. The company offers flat panel cleaning equipment, ITO and TFT glass cleaning machines, touch panel cleaning machines, LCD glass cleaning machines, thin film solar cell cleaning machines, crystalline silicon solar equipment, auto glass cleaning machines, ultrasonic cleaning equipment, surface treatment equipment, water treatment equipment, and machine components and services, as well as precision cleaning equipment. It also provides pre-sales consulting and after-sales services. The company was formerly known as Shenzhen HEKEDA Liquid Crystal Equipment Co., Ltd. and changed its name to Shenzhen HEKEDA Precision Cleaning Equipment Co., Ltd. in December 2012. Shenzhen HEKEDA Precision Cleaning Equipment Co., Ltd. was founded in 2004 and is based in Shenzhen, China.</t>
  </si>
  <si>
    <t>2004</t>
  </si>
  <si>
    <t>Shenzhen</t>
  </si>
  <si>
    <t>89760160</t>
  </si>
  <si>
    <t>30590406</t>
  </si>
  <si>
    <t>002816 (Shenzhen Stock Exchange)</t>
  </si>
  <si>
    <t>Public Offering</t>
  </si>
  <si>
    <t>cleaning machines; glass cleaning; precision cleaning; treatment equipment; cleaning; panel cleaning; machines; lcd; water treatment equipment; surface treatment; purifying; pre sales; offers flat panel; offers flat; machine components; industrial water; film solar cell; components and services; tft; plating; ito; treatment; ultrasonic; crystalline silicon solar; touch panel; solar equipment; sales services; water treatment; silicon solar; crystalline silicon; thin film solar; film solar; auto; touch; solar cell; crystalline; pre; flat panel; machine; consulting</t>
  </si>
  <si>
    <t>0.00017783645636411168</t>
  </si>
  <si>
    <t>19627</t>
  </si>
  <si>
    <t>0.00018362001556075723</t>
  </si>
  <si>
    <t>50</t>
  </si>
  <si>
    <t>9787f305-7b98-c545-0160-962fb8710e96</t>
  </si>
  <si>
    <t>Drone Aviator</t>
  </si>
  <si>
    <t>http://www.openskkye.com/</t>
  </si>
  <si>
    <t>Drone Aviator is a seed-stage software development firm providing security technology to the growing drone industry. Drone Aviator is a software development firm that develops security technology solutions for the drone industry.
Drone Aviator offers OpenSkkye, an application that enables drone pilots to find places to fly and connect with the other pilots.
Drone Aviator was founded by Christopher Williams, John Mendez, and Egbert Oostburg in 2016.</t>
  </si>
  <si>
    <t>uas / unmanned aircraft systems / unmanned aerial systems / uas industry</t>
  </si>
  <si>
    <t>unmanned aerial systems / improve / principles / proposal</t>
  </si>
  <si>
    <t>security technology; drone industry; software development; firm; seed stage; providing security; firm providing; seed; technology solutions; stage; growing</t>
  </si>
  <si>
    <t>0.00016585951547633084</t>
  </si>
  <si>
    <t>8061</t>
  </si>
  <si>
    <t>0.0001827365558159958</t>
  </si>
  <si>
    <t>Certain data and content provided by https://www.crunchbase.com/organization/drone-aviator</t>
  </si>
  <si>
    <t>51</t>
  </si>
  <si>
    <t>ea6b3761-ddc6-867f-ac07-a7b693751eac</t>
  </si>
  <si>
    <t>XCo</t>
  </si>
  <si>
    <t>http://xco.io</t>
  </si>
  <si>
    <t>XCo offers a movement and location tracking platform for sports, healthcare, fitness centers and industry. XCo offers a movement and location tracking platform for companies to develop leading edge products for sport, healthcare, drones, work sites, smart buildings and other products throughout IOT. It is the first performance wearable to accurately monitor and assess walking, running, jumping, agility and lifting. It can also be used throughout industry for worker safety, remote work, compliance, security and automation.
The platform utilizes XCo’s patent protected X-act Positioning System (XPS) which is capable of determining location down to half an inch (centimeter level) both indoors and outdoors.
Initial sport products will launch in 2017.</t>
  </si>
  <si>
    <t>Kelowna</t>
  </si>
  <si>
    <t>British Columbia</t>
  </si>
  <si>
    <t>675000</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</si>
  <si>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t>
  </si>
  <si>
    <t>tracking platform; location tracking; fitness; sport; movement; healthcare; worker safety; worker; walking; smart building; personal health; patent protected; fitness centers; edge products; companies to develop; centimeter level; agility; determining; positioning system; sports; indoors and outdoors; inch; location; lifting; centimeter; leading edge; health care; health; outdoors; indoors; industrial automation; protected; assess; automation; wearable; accurately; half; utilizes; running; positioning; iot; compliance; apps; initial; launch; internet of things; centers; patent; sites; care; personal; capable; edge; monitor; things</t>
  </si>
  <si>
    <t>0.00007733907920776902</t>
  </si>
  <si>
    <t>5793</t>
  </si>
  <si>
    <t>0.00012667096178335538</t>
  </si>
  <si>
    <t>Certain data and content provided by https://www.crunchbase.com/organization/xco</t>
  </si>
  <si>
    <t>9e8da607-4ca1-d488-38d5-807a8c6f2f0b</t>
  </si>
  <si>
    <t>Hummingbird Drones</t>
  </si>
  <si>
    <t>http://hummingbirddrones.ca/</t>
  </si>
  <si>
    <t>Hummingbird Drones is a remote imaging, sensing and software development company. Hummingbird Drones (Hummingbird) provides infrared scanning, visible mapping and real-time information services for wildfire agencies, emergency responders and the natural resource sector. Based in Kamloops B.C., Hummingbird specializes in real-time data acquisition and post-processing services. Hummingbird provides in-the-field mapping solutions; provision of up to date information and data analysis; and the digital infrastructure for province-wide data distribution to managers and strategists.</t>
  </si>
  <si>
    <t>Kamloops</t>
  </si>
  <si>
    <t>mapping / analytics / imagery / crop</t>
  </si>
  <si>
    <t>mapping / imagery / maps / remote sensing</t>
  </si>
  <si>
    <t>mapping / inspections / surveys / surveys and inspections</t>
  </si>
  <si>
    <t>wildfire; time data acquisition; specializes in real; processing services; post processing; natural resource; mapping solutions; data distribution; bc; real time data; time data; responders; scanning; data analysis; mapping; provision; visible; data acquisition; software development; managers; infrared; agencies; resource; post; acquisition; sensing; sector; imaging; specializes; emergency; natural</t>
  </si>
  <si>
    <t>0.0003976217488677631</t>
  </si>
  <si>
    <t>7530</t>
  </si>
  <si>
    <t>0.00039446864521974604</t>
  </si>
  <si>
    <t>Certain data and content provided by https://www.crunchbase.com/organization/hummingbird-drones</t>
  </si>
  <si>
    <t>53</t>
  </si>
  <si>
    <t>0dd702e1-43c8-76f7-e6ce-40e43f751a71</t>
  </si>
  <si>
    <t>DronesDeCarreras</t>
  </si>
  <si>
    <t>http://dronesdecarreras.com/</t>
  </si>
  <si>
    <t>DronesDeCarreras Racing Drones and the world of competition in FPV.</t>
  </si>
  <si>
    <t>racing / gaming / drone racing / person view</t>
  </si>
  <si>
    <t>racing drones; fpv; racing; competition</t>
  </si>
  <si>
    <t>0.0003886226508701114</t>
  </si>
  <si>
    <t>0.00033230417725822736</t>
  </si>
  <si>
    <t>Certain data and content provided by https://www.crunchbase.com/organization/dronesdecarreras</t>
  </si>
  <si>
    <t>54</t>
  </si>
  <si>
    <t>b91c0b3abe75d2ded329bf5f817541e2</t>
  </si>
  <si>
    <t>Airelec Clima SL</t>
  </si>
  <si>
    <t>http://www.airelec-clima.com</t>
  </si>
  <si>
    <t>Airelec Clima SL engages in the installation, maintenance, and repair of air-conditioning and heating systems. Its services include design, project, and assembly of air conditioning systems; services in the areas of thermal solar panels for sanitary heating water and swimming-pools, aerothermal, and geothermal; preventive, predictive, and corrective maintenance; and technical service. The company provides its services to buildings, hospitals, hotels, leisure and shopping centers, sport centers and swimming-pools, warehouses, companies and offices, schools, and industrial freezing projects. Airelec Clima SL was founded in 1981 and is based in Alicante, Spain.</t>
  </si>
  <si>
    <t>1981</t>
  </si>
  <si>
    <t>Alicante</t>
  </si>
  <si>
    <t>swimming pools; pools; swimming; thermal solar panels; technical service; shopping centers; include design; heating water; freezing; corrective maintenance; conditioning and heating; clima; aerothermal; air conditioning; corrective; air conditioning systems; conditioning systems; conditioning; centers; thermal solar; sanitary; preventive; warehouses; predictive; sport; shopping; hotels; leisure; geothermal; hospitals; offices; schools; heating systems; services include; assembly; repair</t>
  </si>
  <si>
    <t>0.0004469607728861761</t>
  </si>
  <si>
    <t>6105</t>
  </si>
  <si>
    <t>0.0004348634242562579</t>
  </si>
  <si>
    <t>55</t>
  </si>
  <si>
    <t>8dc51f79b0318e587c84e95bb183404c</t>
  </si>
  <si>
    <t>Safari Energy, LLC</t>
  </si>
  <si>
    <t>http://safarienergy.com</t>
  </si>
  <si>
    <t>Safari Energy, LLC, a renewable energy company, develops, owns, and operates commercial-scale solar photovoltaic energy systems. It operates solar energy assets that are situated on customers rooftops and grounds; and sells the energy directly to the end users through long term power purchase agreements. The company also develops solar solutions for educational institutions, including primary schools and secondary schools, and universities; municipalities; office buildings; retail spaces; industrial facilities; storage facilities; parking structures, and agricultural clients. Safari Energy, LLC was founded in 2008 and is based in New York, New York.</t>
  </si>
  <si>
    <t>New York</t>
  </si>
  <si>
    <t>homeowners / bill / residential solar / incentives</t>
  </si>
  <si>
    <t>installers / homeowners / finance / bill</t>
  </si>
  <si>
    <t>inverter / install / bill / ac</t>
  </si>
  <si>
    <t>67</t>
  </si>
  <si>
    <t>2500000</t>
  </si>
  <si>
    <t>free electrons; electric field; fewer free electrons; excited electrons; Safari Energy; solar energy; fewer free electron; Energy Total Solution; silicon; highly experienced team; fixed price schedule; Power Purchase Agreement; semiconductor; long term savings; modern solar cell; solar photovoltaic systems; P-doped half; commercial solar energy; Excess solar energy; silicon panel; negative charge; N-doped section; metal contact; perfectly neutral charges; different net charges; Net Metering; phosphorous atoms; metal plate; protons; excited electron; silicon semiconductor; boron; boron atoms; semiconductor materials; doped semiconductor; silicon meet; N-doped half; grid; project managers; premier manufacturers; P-doped region; superb system quality; solar cells; N-doped portion; developers partner; Energy Balancing; Electric Fields; utility provider; World War; Ground-mounted systems</t>
  </si>
  <si>
    <t>doped; free electrons; protons; boron; electric field; electrons; electron; excited; halves; safari; hill; holes; negative; side; half; steep; pushes; positively charged; photon; packet; grid at night; doping; doped silicon; climb; atoms; positively; moved; waiting; net metering; fewer; surplus; happy; remain; wire; charges; net; fact; metering; pay; excess; movement; charged; called; plate; move; night; circuit; positive; mw; war; utility provider; unusual; total solution; team of project; system size; sunlight strikes; sun hits; suddenly; square feet; solar photovoltaic system; solar panels generate; solar energy produced; simple solar; silicon semiconductor; roughly; rooftop installations; reside; recall; purchase of solar; provider of commercial; project managers; panels generate; operations management; nj; nh; mounted systems; modern solar; md; manufacturers and installers; managers and developers; longevity; long ago; legislation; leaves; jump; installers to ensure; highly experienced; guess; grounds; ground mounted systems; generate more energy; funny; forward and backward; fixed price; field is created; existing utility; excites; excited electrons; excess solar; excess is sold</t>
  </si>
  <si>
    <t>0.00027680714969146263</t>
  </si>
  <si>
    <t>2970</t>
  </si>
  <si>
    <t>0.0002824282389221356</t>
  </si>
  <si>
    <t>50a65fcbc923a9490e41ac97ed6da4bb</t>
  </si>
  <si>
    <t>Gloria Solar International Holding, Inc.</t>
  </si>
  <si>
    <t>http://www.gih-group.com</t>
  </si>
  <si>
    <t>Gloria Solar International Holding, Inc. designs, manufactures, sells, and installs solar products. Its products include monocrystalline ingots, specialty panels for automobile applications, building integrated photovoltaic modules, and standard photovoltaic (PV) modules, as well as solar systems and car sunroofs. Its PV modules are used to provide electric power for residential, commercial, industrial, and public utility applications in Spain, Portugal, Taiwan, the United States, Korea, Germany, Italy, and Japan markets. The companys customers include PV power plant developers, PV system integrators, and third party distributors. Gloria Solar International Holding, Inc. was incorporated in 2007 and is based in Tainan City, Taiwan. It has operations in Taiwan, the Netherlands, and California.</t>
  </si>
  <si>
    <t>2007</t>
  </si>
  <si>
    <t>Tainan City</t>
  </si>
  <si>
    <t>Taiwan</t>
  </si>
  <si>
    <t>manufactures solar / photovoltaic modules / sells solar panels / markets solar</t>
  </si>
  <si>
    <t>gloria solar; gloria; utility applications; sunroofs; standard photovoltaic; specialty panels; public utility applications; public utility; provide electric power; provide electric; power for residential; panels for automobile; integrated photovoltaic modules; automobile applications; building integrated photovoltaic; integrated photovoltaic; ingots; well as solar; building integrated; automobile; monocrystalline; electric power; pv modules; photovoltaic modules; solar products; specialty; installs solar; solar systems; car</t>
  </si>
  <si>
    <t>0.0004726475687988029</t>
  </si>
  <si>
    <t>1598</t>
  </si>
  <si>
    <t>0.00038367927913195084</t>
  </si>
  <si>
    <t>57</t>
  </si>
  <si>
    <t>959c2bd8-ce26-6ff7-6c39-5bf4f9e7b69e</t>
  </si>
  <si>
    <t>1 Martian Way</t>
  </si>
  <si>
    <t>http://1martianway.com/</t>
  </si>
  <si>
    <t>1MW manufactures cutting edge drones and robots. 1MW making Drone with 4K Multispectral Camera for Agriculture, Mining, Construction, Inspection and Infrastructure. Completely Autonomous with Free Mapping Software. Extremely easy to use.
1MW manufactures an innovative range of robots for industrial, edutainment and consumer use. Our expertise covers areas such as machine vision, algorithms, swarm robotics.</t>
  </si>
  <si>
    <t>Mumbai</t>
  </si>
  <si>
    <t>learning / robots / artificial intelligence / computer vision</t>
  </si>
  <si>
    <t>learning / machine / artificial intelligence / ai</t>
  </si>
  <si>
    <t>mw; swarm robotics; multispectral camera; making drone; innovative range; extremely easy; edutainment; drones and robots; completely autonomous; mapping software; swarm; machine vision; robots; multispectral; covers; cutting edge; extremely; completely; mining; algorithms; cutting; edge; expertise; machine; mapping</t>
  </si>
  <si>
    <t>0.00033294844689497075</t>
  </si>
  <si>
    <t>6258</t>
  </si>
  <si>
    <t>0.000326720133911962</t>
  </si>
  <si>
    <t>Certain data and content provided by https://www.crunchbase.com/organization/1-martian-way</t>
  </si>
  <si>
    <t>58</t>
  </si>
  <si>
    <t>7f972aea-b4f5-0cb7-b0f4-52ff5492f627</t>
  </si>
  <si>
    <t>FluroSat</t>
  </si>
  <si>
    <t>https://www.flurosat.com/</t>
  </si>
  <si>
    <t>Crop health monitoring and analytics. FluroSat is an ag tech company diagnosing crop performance using satellite and drone imagery. We collect multi-/hyperspectral images of the crop using drones and satellites, identify the stressors limiting the yield potential and produce recommendations to a farmer.
We advise growers where when and how much fertiliser, fungicide and water to apply.
Our insights help farmers significantly save money on input costs and improve yields. Combined improvement in agricultural efficiency is estimated at 5-25% of the yield. Currently, we are servicing Australian broadacre farming (cotton, wheat etc) and looking at scaling internationally.</t>
  </si>
  <si>
    <t>Sydney</t>
  </si>
  <si>
    <t>analytics / crop / farmers / data driven</t>
  </si>
  <si>
    <t>analytics / farmers / big data / imagery</t>
  </si>
  <si>
    <t>30651.2627043098</t>
  </si>
  <si>
    <t>muru-D</t>
  </si>
  <si>
    <t>crop; yield potential; wheat; satellite and drone; improve yields; help farmers; fertiliser; drones and satellites; diagnosing; crop health monitoring; cotton; costs and improve; agricultural efficiency; yield; health monitoring; farmer; drone imagery; scaling; limiting; hyperspectral; growers; crop health; australian; advise; recommendations; estimated; save money; insights; servicing; apply; yields; farming; satellites; farmers; input; improvement; collect; identify; imagery; images; money; analytics; satellite; agricultural; health; save; combined; improve; potential; tech</t>
  </si>
  <si>
    <t>0.0007986298743750442</t>
  </si>
  <si>
    <t>7145</t>
  </si>
  <si>
    <t>0.0005911852619607152</t>
  </si>
  <si>
    <t>Certain data and content provided by https://www.crunchbase.com/organization/flurosat</t>
  </si>
  <si>
    <t>091cc6e6b0c359cfbeea57938cde6636</t>
  </si>
  <si>
    <t>Buzzware, Inc.</t>
  </si>
  <si>
    <t>http://buzzware.co</t>
  </si>
  <si>
    <t>Buzzware, Inc. develops charging infrastructure technology for commercial drones. The company was founded in 2015 and is based in Hagerstown, Maryland.</t>
  </si>
  <si>
    <t>Hagerstown</t>
  </si>
  <si>
    <t>Maryland</t>
  </si>
  <si>
    <t>drone technology / framework / energy management system / innovative products</t>
  </si>
  <si>
    <t>60000</t>
  </si>
  <si>
    <t>Urban-X</t>
  </si>
  <si>
    <t>commercial drones. aerospace; Buzzware; network</t>
  </si>
  <si>
    <t>commercial drones; creating</t>
  </si>
  <si>
    <t>0.6666666666666667</t>
  </si>
  <si>
    <t>0.00024744423172104745</t>
  </si>
  <si>
    <t>19508</t>
  </si>
  <si>
    <t>0.0002827263409716411</t>
  </si>
  <si>
    <t>e482be22bb24f72afb7d1e1888b08489</t>
  </si>
  <si>
    <t>Astral AR, LLC</t>
  </si>
  <si>
    <t>http://www.astralar.com</t>
  </si>
  <si>
    <t>Astral AR, LLC manufactures commercial and industrial drones. Its drones are used in rescue operations by firefighters and rangers, as well as water rescue operations; and to perform remote mechanical actions in real-time, such as offshore oil rig maintenance, landfill reclamation, and to change the light bulbs on the top of the Coliseum of Puerto Rico. The company also serves federal agency customers. Astral AR, LLC was founded in 2015 and is headquartered in Austin, Texas.</t>
  </si>
  <si>
    <t>Austin</t>
  </si>
  <si>
    <t>drone piloting systems; Reality drone piloting; drone pilots Superpowers; EEG reader biometrics; greatly speeding production; small flying UAV; Needless environmental destruction; Large Venue Security; favorable IP outcome; eco-efficient corporate responsibility; electronics. emerging markets.; govtech. humanitarian. internet; Emerging Technology Initiative; Emergency Drones; mind-flown drones; Disaster Mgmt; Legendary safety; human safety; humanitarian endeavors; public safety; Wide-Area Search; humanitarian missions; Telecommunications boosting; time consuming; team coordination; Astral AR; human enterprises; hyperspectral sensors; Disaster Management; time delays; basic level; human risk; team leadership; new level; best flight; thermal sensors; payload capacity; unsolicited LOIs; patented solution; team productivity; UAV/UAS SME; Competitive Advantage; realtime reporting; sales requests; wide range; www.astralar.com. aerospace.; Federal Vendor; Firefighting; Augmented</t>
  </si>
  <si>
    <t>firefighting; drone piloting; piloting; humanitarian; flown; ar; augmented reality; augmented; shared; reality; pilots; mind; tasks; human; disaster; investors; emerging; we're; wide areas; wide area search; vertigo; venue; unsolicited; uncomfortable; thermal sensors; telepresence; team productivity; systems integrate; speeding; solution offers; sme; small flying; search rescue; sar; risky; reader; plague; patented solution; outcome; legendary; hyperspectral sensors; humanitarian missions; govtech; favorable; exponentially; endeavors; emerging technology; eeg; eco efficient; disaster management; destruction; delays; cost effectiveness; clunky; biometrics; basic level; area search; affiliated; wide area; requests; realtime; info; inefficient; emerging markets; payload capacity; vendor; initiative; fulfill; coordination; hyperspectral; competitive advantage; boosting; time consuming; workers; responsibility; invented; immersive; counter; leadership; consuming; speed; effectiveness; things; maximizing; greatly; goals; vr; powers; involves; drone pilots; sea; enterprises; public safety; patents; assistance; productivity; ip; optimization; involved; eco</t>
  </si>
  <si>
    <t>0.00030711973576619765</t>
  </si>
  <si>
    <t>212</t>
  </si>
  <si>
    <t>0.00024167096099358688</t>
  </si>
  <si>
    <t>61</t>
  </si>
  <si>
    <t>0eb9d2109d9bda751731458b3efc5645</t>
  </si>
  <si>
    <t>Relax Investments Ltd.</t>
  </si>
  <si>
    <t>Energy International Systems Group Limited (EIS) is a holding company that owns and operates subsidiaries in the field of Thermodynamics. EIS designs solar thermal panels, super insulation, and solar-powered air-conditioning systems and manufactures coatings and thin membrane heat pipes. The company is based in Margam, United Kingdom.</t>
  </si>
  <si>
    <t>RLXI (Pink Sheets LLC)</t>
  </si>
  <si>
    <t>solar powered air; powered air; heat pipes; designs solar; air conditioning systems; conditioning systems; solar thermal panels; membrane; thermal panels; pipes; super; coatings; air conditioning; insulation; conditioning; solar powered; solar thermal</t>
  </si>
  <si>
    <t>0.0002739011081128291</t>
  </si>
  <si>
    <t>187</t>
  </si>
  <si>
    <t>0.0002760365734416306</t>
  </si>
  <si>
    <t>62</t>
  </si>
  <si>
    <t>2d7384b2-16b0-d0c3-d9de-71a954de1181</t>
  </si>
  <si>
    <t>FlyWorx - Aerial Drone Services</t>
  </si>
  <si>
    <t>http://www.flyworx.co/</t>
  </si>
  <si>
    <t>Providing drone services for Film &amp; TV, Real Estate, Industrial &amp; Utility Inspections. Drones are changing the world. At FlyWorx, LLC we have a passion for this revolutionary technology and we are experts in aerial imaging. FlyWorx is a drone service company built on teamwork and our love for technology. Everyone on our team is essential to running an efficient operation. Whether it is the pilot of the UAS, payload operator, our in-house data analysts or administrative staff, our team will work with you to ensure delivery of quality,  actionable data you can use to make sound business decisions. Our mission and passion is to provide you with quality aerial drone imaging services.
Serving following industries:
Real Estate
Film &amp; TV
Industrial Inspections.</t>
  </si>
  <si>
    <t>photography / real estate / filming / imaging</t>
  </si>
  <si>
    <t>drone services / provider of aerial / providing drone / aerial imaging</t>
  </si>
  <si>
    <t>passion; tv; teamwork; services for film; revolutionary technology; quality aerial; providing drone; payload operator; industrial inspections; imaging services; efficient operation; drone imaging; data analysts; business decisions; aerial drone imaging; real estate; estate; actionable data; inspections; drone service; analysts; imaging; administrative; aerial drone; love; aerial imaging; serving; drone services; actionable; staff; essential; running; revolutionary; payload; decisions; sound; operator; experts; changing; pilot; uas; house</t>
  </si>
  <si>
    <t>0.0002966040458313813</t>
  </si>
  <si>
    <t>1168</t>
  </si>
  <si>
    <t>0.0002476620698767788</t>
  </si>
  <si>
    <t>Certain data and content provided by https://www.crunchbase.com/organization/flyworx-aerial-drone-services</t>
  </si>
  <si>
    <t>63</t>
  </si>
  <si>
    <t>98b93971-cac0-af08-586c-62c194b85f0a</t>
  </si>
  <si>
    <t>SensoVision Systems</t>
  </si>
  <si>
    <t>http://sensoviz.com/index.html</t>
  </si>
  <si>
    <t>SensoVision is a technology development and consulting start-up in the domain of Computer Vision, Machine Learning &amp; Drone Autonomy.</t>
  </si>
  <si>
    <t>machine learning; computer vision; technology development; development and consulting; learning; domain; machine; industrial automation; autonomy; start; consulting; automation</t>
  </si>
  <si>
    <t>0.0005722595367899395</t>
  </si>
  <si>
    <t>254</t>
  </si>
  <si>
    <t>0.0004370911979139008</t>
  </si>
  <si>
    <t>Certain data and content provided by https://www.crunchbase.com/organization/sensovision-systems</t>
  </si>
  <si>
    <t>64</t>
  </si>
  <si>
    <t>f9088139-294d-144b-f670-925e34cb4b5c</t>
  </si>
  <si>
    <t>Robolink</t>
  </si>
  <si>
    <t>http://robolink.com</t>
  </si>
  <si>
    <t>Robolink develops robotic kits and drone kits. Using Khan Academy-style videos, students can follow to build and program a robot or drone. Robolink is an education company that offers robotics or drone kits, and videos to help students learn to build robots or code. The company’s product portfolio include CoDrone, a tiny quadcopter drone that allows its users to program it to do whatever they want; and Rokit Smart, a kit that enables students to learn and teach robotics.
Robolink was launched by Hansol Hong in April 2012 and is based in San Diego, California.</t>
  </si>
  <si>
    <t>San Diego</t>
  </si>
  <si>
    <t>259000</t>
  </si>
  <si>
    <t>SOSV; Hax Accelerator</t>
  </si>
  <si>
    <t>drone kits; students; videos; kits; tiny; students learn; robotic kits; quadcopter drone; drone that allows; develops robotic; company's product portfolio; company's product; build robots; allows its users; academy; learn; teach; product portfolio; education; program; quadcopter; style; code; kit; robot; follow; robotic; portfolio; robots</t>
  </si>
  <si>
    <t>0.2727272727272727</t>
  </si>
  <si>
    <t>0.0005172488837550882</t>
  </si>
  <si>
    <t>7154</t>
  </si>
  <si>
    <t>0.0004980317259514293</t>
  </si>
  <si>
    <t>Certain data and content provided by https://www.crunchbase.com/organization/robolink</t>
  </si>
  <si>
    <t>65</t>
  </si>
  <si>
    <t>6dd3e2cd-330c-4525-b4b4-a50f26886148</t>
  </si>
  <si>
    <t>Referral Solar Portland</t>
  </si>
  <si>
    <t>http://referralsolarportland.com</t>
  </si>
  <si>
    <t>Referral Solar Portland are committed to providing the best-in-class options for our customers in the surrounding areas of Portland . Referral Solar Portland systems have a production guarantee that ranges from 25-30 years. You can also count on us for repairs and maintenance; we carry 2-year guarantees on panel installation. Additionally, we have a variety of solar power portland product guarantees including a 10-year guarantee on inverters and a 25-year guarantee on modules.</t>
  </si>
  <si>
    <t>2000</t>
  </si>
  <si>
    <t>Portland</t>
  </si>
  <si>
    <t>Oregon</t>
  </si>
  <si>
    <t>solar panel installation / installation services / services solar panel / commercial projects</t>
  </si>
  <si>
    <t>solar panel installation / installation services / residential and commercial / services solar panel</t>
  </si>
  <si>
    <t>solar panel installation / installation services / transmission and distribution / residential and commercial</t>
  </si>
  <si>
    <t>year guarantee; referral; guarantee; guarantees; surrounding areas; production guarantee; product guarantees; committed to providing; repairs and maintenance; year; count; surrounding; ranges; panel installation; repairs; carry; additionally; committed; class; options</t>
  </si>
  <si>
    <t>0.00007809954776694413</t>
  </si>
  <si>
    <t>0.00010852732004652521</t>
  </si>
  <si>
    <t>Certain data and content provided by https://www.crunchbase.com/organization/referral-solar-portland</t>
  </si>
  <si>
    <t>971b38879d6c2e40e8aa5116a8cb1dd2</t>
  </si>
  <si>
    <t>GomSpace ApS</t>
  </si>
  <si>
    <t>http://www.gomspace.com</t>
  </si>
  <si>
    <t>GomSpace ApS designs and markets space systems and components. The company offers platforms, payloads, solar panels, computers, communication products, and ground station solutions. GomSpace ApS is based in Aalborg, Denmark. GomSpace ApS operates as a subsidiary of GS Sweden AB.</t>
  </si>
  <si>
    <t>Aalborg</t>
  </si>
  <si>
    <t>North Denmark Region</t>
  </si>
  <si>
    <t>Denmark</t>
  </si>
  <si>
    <t>defense / satellite / helicopters / propulsion</t>
  </si>
  <si>
    <t>satellite / spacecraft / subsystems / antennas</t>
  </si>
  <si>
    <t>GS Sweden AB</t>
  </si>
  <si>
    <t>designs and markets; aps; space systems; communication products; systems and components; ground station; payloads; computers; station; platforms</t>
  </si>
  <si>
    <t>0.00033477663166535474</t>
  </si>
  <si>
    <t>221</t>
  </si>
  <si>
    <t>0.0002822487206345387</t>
  </si>
  <si>
    <t>91839e31e48ca87ff10fc85d368ec5bc</t>
  </si>
  <si>
    <t>GridGlo, LLC</t>
  </si>
  <si>
    <t>http://www.trovedata.com</t>
  </si>
  <si>
    <t>GridGlo, LLC, doing business as TROVE, develops data science applications for the utility and other commercial industries. It offers TROVE Platform, an enterprise analytics platform for personalized customer portfolio management, load forecasting, revenue assurance, and demand-side management, and customer engagement for subscription service companies; and demand site management, revenue protection, energy efficiency, load forecasting, and program design analysis. Its platform is a cloud-based Platform-as-a-Service solution that uses meter data, demographic data, GIS, distributed energy data, satellite imagery, financial data, wireless/mobile data, appliance data, social behavior data, and other disparate data sources that can provide deep insight into energy behavior patterns. GridGlo, LLC was founded in 2010 and is based in Buffalo, New York.</t>
  </si>
  <si>
    <t>Buffalo</t>
  </si>
  <si>
    <t>manage / response / decisions / demand response</t>
  </si>
  <si>
    <t>6300000</t>
  </si>
  <si>
    <t>Cubrc, Inc. (2); Ecova, Inc.</t>
  </si>
  <si>
    <t>predictive data science; TROVE Predictive Data; demand response; breakthrough TROVE Platform; data fusion; internal customer data; data sets; Program Design Analysis; multi-source data fusion; high-velocity streaming data; Demand Response programs; external third-party data; demand forecasting; exceptional predictive data; independent data sets; multi-source external data; demand response event.; various data sets; energy efficiency; accurate demand forecasts; unstructured data; data behavior; predictive data-science technology; Energy Efficiency application; data scientists; services. predictive analytics.; core analytical capabilities; Theft Detection application; data types; Dynamic Pricing application; web interface tools; internal data; delivers analytical solutions; incomplete data; Peak demand; data conflicts; data vendors; stringent energy efficiency; Peer-to-Peer Scoring application; Design Analysis application; proprietary Energy People; utility managers; data platform; energy efficiency. information; consumer data; data modeling; correct pricing structures; potential load reduction.; new ways. dynamic-pricing; analytics. big data.</t>
  </si>
  <si>
    <t>data science; demand forecasting; peer; demand response; forecasting; scoring; program design; dynamic pricing; data sets; data fusion; predictive; behavior; identifies; distributed generation; unstructured; third party data; party data; enroll; enriched; allows utilities; pricing; attributes; peer to peer; structured; insights; forecast; fusion; science; fed; engage; response; relationships; analytical; utilities; demand; programs; theft; managers; program; identify; sets; incentives; scientists; streaming; revenue; distributed; energy efficiency; ways; managing; challenge; third party; rates; dynamic; well as high; well as data; web interface; volumes of data; tool allows; theft detection; technology combines; teamwork; stolen; source technology; solutions and data; segmentation; science technology; risky; revenue protection; response programs; resolving; rank; proprietary energy; proprietary algorithms; powerful combination; observe; mw of solar; minimize losses; merges; manage supply; lowers; load reduction; intensive industries; industry specific; high velocity; habits; guesswork; greater insight; fusing; fraud; forecasts; forced; evaluates; evaluated; energy efficiency goals; efficiency goals; dozens; discovering; demand response programs; daunting; data platform</t>
  </si>
  <si>
    <t>0.00027540011148834327</t>
  </si>
  <si>
    <t>6150</t>
  </si>
  <si>
    <t>0.0003228857858798271</t>
  </si>
  <si>
    <t>68</t>
  </si>
  <si>
    <t>f12a0c30259d6c4cec3227796b0cec1d</t>
  </si>
  <si>
    <t>Kawashima Group Co., Ltd.</t>
  </si>
  <si>
    <t>http://www.japansilicon.com</t>
  </si>
  <si>
    <t>Kawashima Group Co., Ltd., through its subsidiaries, engages in the trading of non-ferrous metals. It researches and develops new businesses and products of nonferrous metals; imports and distributes nonferrous metals; collects and sells nonferrous metal scraps and dental metal scraps, and used aluminum wheels; collects and sells scraps of precious metals; refines and sells high purify aluminum; smelts and sells secondary aluminum alloys; and manufactures, markets, and sells secondary aluminum alloys. The company also plans and advises on recycling systems and high purity silicon and special master alloys; collects and refines rare metal scraps and sells rare metals; sells industrial oils and styrofoam solvents; manufactures and wholesales precious metal accessories; sells car accessories and aluminum tires; promotes metallic silicon projects; and collects and exports scrap for recycle. In addition, it engages in the manufacturing and R&amp;D of solar cell panels; trading of nonferrous metals and solar cell materials; and land transportation. The company was founded in 1965 and is based in Hamamatsu-city, Japan.</t>
  </si>
  <si>
    <t>1965</t>
  </si>
  <si>
    <t>Hamamatsu-city</t>
  </si>
  <si>
    <t>Shizuoka</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</si>
  <si>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t>
  </si>
  <si>
    <t>alloys; aluminum alloys; refines; metals; collects; precious; rare; secondary; trading; aluminum; wholesales; tires; solvents; solar cell panels; solar cell materials; sells rare; sells industrial; sells high; scrap; researches and develops; refines and sells; recycling systems; rare metals; rare metal; purity silicon; purify; precious metals; precious metal; oils; land transportation; imports and distributes; high purity silicon; ferrous metals; ferrous; dental; cell panels; cell materials; car accessories; advises; metal; researches; recycle; solar cell; imports; metallic; high purity; wheels; promotes; purity; master; exports; recycling; subsidiaries; plans; car; special; land</t>
  </si>
  <si>
    <t>0.5714285714285714</t>
  </si>
  <si>
    <t>0.0002882205592505896</t>
  </si>
  <si>
    <t>25864</t>
  </si>
  <si>
    <t>0.00031017402420595205</t>
  </si>
  <si>
    <t>69</t>
  </si>
  <si>
    <t>e4cafedcfb501f7055ded0711a56fa7e</t>
  </si>
  <si>
    <t>Farm from a Box, Inc.</t>
  </si>
  <si>
    <t>http://www.farmfromabox.com</t>
  </si>
  <si>
    <t>Farm from a Box, Inc. develops off-grid toolkits for community farming. Its farm tools are used in community sustained agriculture initiatives; food and science education in schools; addressing the nutritional needs of urban food deserts; and farm-to-table food for employees, restaurants, and businesses. The company was incorporated in 2012 and is based in San Francisco, California.</t>
  </si>
  <si>
    <t>San Francisco</t>
  </si>
  <si>
    <t>agricultural / crop / precision agriculture / prescription</t>
  </si>
  <si>
    <t>100000</t>
  </si>
  <si>
    <t>agroecological farming approach; sustainable farming techniques; Small-scale farming toolkit; urban food deserts; support not-for-profit organizations; off-grid weather systems; vulnerable rural communities; for-profit social enterprise; community farming; geo-spatial mapping software; foster gender equity; community change agents; weather tracking devices; farming capabilities; off-grid toolkits; unproductive land; farm-to-table food; smallholder farm; science education; farm tools; agriculture initiatives; nutritional needs; market-based approach; community resilience; local economies; access gap; sustainable production; green technology; continual aid; complete solution; sensor technology; clean water; built-in Wi-Fi; market information; collaborative platform; agricultural production; natural resources; entrepreneurship development; economic development; accurate information; training program; shipping container; capacity building; solar panels; hunger; poverty; technologies; yields; schools; employees</t>
  </si>
  <si>
    <t>provide access; farming; poverty; addressing; communities; food; farm; shipping; social; profit; work to support; weather systems; vulnerable; training program; tracking devices; toolkits; toolkit; sustainable farming; smallholder; shipping containers; shipping container; seedlings; scale farming; rural communities; resilience; regenerative; regenerates; provide communities; program to provide; profit social; production system; platform that combines; pairs; nutritional; irrigation system; increase yields; harnesses the power; growing season; geo spatial; farming techniques; farming equipment; entrepreneurship; empowerment; economies; economic development; designed to address; deserts; capacity building; built in wi; build community; access to clean; community; profit organizations; mapping software; green technology; clean water; foster; women; complete solution; timely; modified; education; spatial; sensor technology; season; containers; container; collaborative; approach; initiatives; equity; small scale; mechanism; weather; sustainable; restaurants; natural resources; gap; harnesses; geo; empower; agents; bridge; table; actively; wi fi; wi; shared; practices; globally; contribute; irrigation; fi; income; focusing; aid; extend; yields; improved; eliminates</t>
  </si>
  <si>
    <t>0.00024962288541882806</t>
  </si>
  <si>
    <t>21828</t>
  </si>
  <si>
    <t>0.0002528959640865215</t>
  </si>
  <si>
    <t>70</t>
  </si>
  <si>
    <t>6d609aa4ba3ce706bc2704a2e220d916</t>
  </si>
  <si>
    <t>Scitior SAS</t>
  </si>
  <si>
    <t>http://www.solairebox.fr</t>
  </si>
  <si>
    <t>Scitior SAS constructs houses with solar panels for energy conservation. The company was incorporated in 2014 and is based in Paris, France.</t>
  </si>
  <si>
    <t>Paris</t>
  </si>
  <si>
    <t>Ile-de-France</t>
  </si>
  <si>
    <t>plant / geothermal / producer / photo voltaic</t>
  </si>
  <si>
    <t>293878</t>
  </si>
  <si>
    <t>Solar Box; Solar Box SB5; renewable electricity; Solaire Box SB40; Solar Box SB20; solar panels; solar photovoltaic industry; timber frame building; real wood frame; extensions ecological projects; high-end sun-light constructions; market genuine end; light construction market; habitable cottages; electricity production; solar energy; Constructs houses; frame chalets; energy conservation; construction project; garden studios; photovoltaic energy; space storage; garden sheds; building projects; garages; roof; m²; eco-construction; wink; dwellings; villas; bungalows; eco-buildings; offices; needs; number; model; people; regulations; self-consumption; solution; live; garage; techniques</t>
  </si>
  <si>
    <t>sb; habitable; m²; genuine; garages; chalets; solaire; extensions; renewable electricity; constructions; box; eco; garden; houses; frame; wood; wood frame houses; wood frame; villas; system which allows; sun light; solar energy produced; sheds; photovoltaic energy; panels for energy; number of solar; manufacture and market; install a solar; increase the number; frame houses; frame building; exists; dwellings; designed and manufactured; cottages; construction project; construction market; bungalows; building projects; wooden; photovoltaic industry; studios; timber; consume; energy conservation; electricity production; adjusted; ecological; develops and markets; markets solar; constructs; garage; border; accommodate; extension; energy produced; increase; produce electricity; coupled; integrated solar; acquire; conservation; regulations; offices; manufactured; finance; add; techniques; solar system; live; produced; consumption; number; model; specialties; solar photovoltaic; property; install</t>
  </si>
  <si>
    <t>0.00020363632451438364</t>
  </si>
  <si>
    <t>2602</t>
  </si>
  <si>
    <t>0.0002391369921500864</t>
  </si>
  <si>
    <t>71</t>
  </si>
  <si>
    <t>833ab4b5db72df349d420f2edfc27e9c</t>
  </si>
  <si>
    <t>Auxin Solar LLC</t>
  </si>
  <si>
    <t>http://www.auxinsolar.com</t>
  </si>
  <si>
    <t>Auxin Solar LLC manufactures solar panels and solar systems. It offers solar modules, solar mounting racks, solar power plant systems, and off-grid solar products. The company also provides services such as OEM and custom design, research and development, and PV solar system maintenance. It caters to commercial as well as residential sectors. Auxin Solar LLC was founded in 2008 and is headquartered in San Jose, California.</t>
  </si>
  <si>
    <t>well as residential; system maintenance; solar system maintenance; residential sectors; pv solar system; plant systems; offers solar modules; mounting racks; commercial as well; caters to commercial; solar mounting; caters; custom design; solar power plant; racks; panels and solar; manufactures solar panels; pv solar; grid solar; oem; power plant; solar products; manufactures solar; solar system; solar systems; solar modules; mounting; sectors; plant; offers solar</t>
  </si>
  <si>
    <t>0.5555555555555556</t>
  </si>
  <si>
    <t>0.0004194823829659987</t>
  </si>
  <si>
    <t>5247</t>
  </si>
  <si>
    <t>0.0003692978445403739</t>
  </si>
  <si>
    <t>72</t>
  </si>
  <si>
    <t>99d0d19c-60d3-2e80-a263-c9d5c1dd9c43</t>
  </si>
  <si>
    <t>Hover</t>
  </si>
  <si>
    <t>http://www.hoverapp.io/</t>
  </si>
  <si>
    <t>Hover is mobile application development company provides app for drone apps. Hover is the must have app for drone and UAV enthusiasts! Features include an industry news feed, no fly zone map, flight log, weather data, and flight readiness indicator. Your quick and easy to use reference, with all the information you need to know in one place!
FEATURES
- No Fly Zone Maps: To stay fully compliant with your local rules and regulations (US only). Provided by AirMap.io
- Flight Log: Keep track of your drone flights! We pre-populate several of the data points automatically so you only need to fill out a few fields.
- Flight Readiness Indicator: We give you a simple to understand flight status to let you know if its safe to fly your drone or UAV.
- News Feed: We collect content from company blogs, news blogs, and major media publications.
- Weather Data: Local weather conditions, along with a detailed breakdown of wind speed and direction, rain or shine, and temperature.</t>
  </si>
  <si>
    <t>app / affordable smartphone integrated / smartphone integrated underwater / integrated underwater drone</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</si>
  <si>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t>
  </si>
  <si>
    <t>weather data; readiness; fly zone; indicator; news; hover; log; zone; apps; feed; speed and direction; shine; safe to fly; rules and regulations; publications; populate; mobile application development; local weather; fully compliant; fly your drone; drone apps; drone and uav; airmap; drone flights; io; breakdown; quick and easy; data points; application development; weather; wind speed; features include; fly; app; rules; mobile application; fill; weather conditions; enthusiasts; compliant; rain; reference; regulations; stay; status; direction; flights; maps; quick; understand; collect; map; detailed; content; points; provided; place; fields; pre; track; automatically; media; major; speed; temperature; safe</t>
  </si>
  <si>
    <t>0.23076923076923073</t>
  </si>
  <si>
    <t>0.0005904591047544736</t>
  </si>
  <si>
    <t>16835</t>
  </si>
  <si>
    <t>0.0006016456011744619</t>
  </si>
  <si>
    <t>Certain data and content provided by https://www.crunchbase.com/organization/hover-4</t>
  </si>
  <si>
    <t>73</t>
  </si>
  <si>
    <t>70cf5df80d5011355be3a786cce5c950</t>
  </si>
  <si>
    <t>Clean Energy Pathways, Inc.</t>
  </si>
  <si>
    <t>http://www.cleanenergypathways.com</t>
  </si>
  <si>
    <t>Clean Energy Pathways, Inc. operates as a multifaceted development-stage alternative energy company in the United States. It provides renewable and alternative solutions and products for the business and non-profit sectors; and energy analysis and product installation/replacement services. The company focuses on development of fossil fuel replacements utilizing clean burning biomass fuel; solar photo voltaic panels and racking systems for power generation; solar thermal application for heating water in commercial and residential applications; LED lighting replacements for energy and heat producing incandescent and mercury vapor lighting; and heating, ventilation, and air conditioning units. The company was formerly known as XcelPlus Global Holdings, Inc. and changed its name to Clean Energy Pathways, Inc. in August 2010. Clean Energy Pathways, Inc. is based in New York, New York.</t>
  </si>
  <si>
    <t>voltaic / photovoltaic panels / energies / solar thermal</t>
  </si>
  <si>
    <t>CPWY (Pink Sheets LLC)</t>
  </si>
  <si>
    <t>pathways; replacements; voltaic panels; thermal application; systems for power; solutions and products; residential applications; replacement services; photo voltaic panels; panels and racking; incandescent; heating water; focuses on development; energy and heat; energy analysis; conditioning units; alternative solutions; solar photo voltaic; racking systems; mercury; solar photo; burning; vapor; fossil fuel; commercial and residential; photo voltaic; racking; voltaic; biomass; fossil; led lighting; profit; ventilation; air conditioning; utilizing; replacement; producing; conditioning; photo; focuses; solar thermal; power generation; alternative; sectors; units</t>
  </si>
  <si>
    <t>0.0003184478628096192</t>
  </si>
  <si>
    <t>12279</t>
  </si>
  <si>
    <t>0.00033192187866762184</t>
  </si>
  <si>
    <t>74</t>
  </si>
  <si>
    <t>c52b13fda7d79be7b0ab008c27962597</t>
  </si>
  <si>
    <t>P.A. Resources Berhad</t>
  </si>
  <si>
    <t>http://www.pagroup.com.my</t>
  </si>
  <si>
    <t>P.A. Resources Berhad, an investment holding company, provides aluminum extrusion, fabrication, and related services primarily in Malaysia. It operates through five segments: Aluminium Extrusion and Fabrication, Aluminium Billet Casting and Tolling, Construction Contract, Solar Industry, and Money Lending. The Aluminium Extrusion and Fabrication segment extrudes a range of aluminum profiles for various applications, including electrical and electronics, furniture, and consumer durables. The Aluminium Billet Casting and Tolling segment casts the standard aluminum billets for general or miscellaneous use; and offers tolling services to customers to melt non-conforming profiles, trimming, and remnant into aluminum billets. The Construction Contract segment is involved in the design, supply, fabrication, and installation of aluminum products. This segment undertakes architectural projects, such as the supply and installation of metal cladding, curtain walling, windows, and doors for residential and commercial properties. The Solar Industry segment engages in the supply, installation, and commissioning of solar panels; and provides after installation services. This segment supplies equipment, including a range of photovoltaic cells, power inverters, roof mounting brackets, associated wiring, and other connections. The Money Lending segment provides funding services primarily to individuals for the purchase of its solar power generation devices. P.A. Resources Berhad was founded in 1996 and is based in Kuala Selangor, Malaysia.</t>
  </si>
  <si>
    <t>Kuala Selangor</t>
  </si>
  <si>
    <t>Selangor</t>
  </si>
  <si>
    <t>Malaysia</t>
  </si>
  <si>
    <t>interior / doors / window / glass products</t>
  </si>
  <si>
    <t>3320928</t>
  </si>
  <si>
    <t>7093822</t>
  </si>
  <si>
    <t>PA (Bursa Malaysia)</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</si>
  <si>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t>
  </si>
  <si>
    <t>aluminium; extrusion; segment; billets; aluminum billets; pa; lending; casting; fabrication; profiles; solar industry; aluminum; contract; walling; undertakes; trimming; supply and installation; supplies equipment; standard aluminum; services to customers; segment supplies; segment is involved; segment engages; roof mounting; range of photovoltaic; range of aluminum; mounting brackets; melt; including electrical; including a range; doors for residential; curtain walling; casts; berhad; aluminum profiles; aluminum products; power inverters; miscellaneous; commercial properties; brackets; curtain; money; cladding; solar power generation; funding; photovoltaic cells; connections; involved; furniture; segments; doors; commissioning; wiring; installation services; associated; architectural; residential and commercial; individuals; windows; purchase; properties; power generation; general; mounting; resources; metal</t>
  </si>
  <si>
    <t>0.00036953536987793106</t>
  </si>
  <si>
    <t>7607</t>
  </si>
  <si>
    <t>0.00038401848663261015</t>
  </si>
  <si>
    <t>75</t>
  </si>
  <si>
    <t>1d307bb46b1d082210cd90fd222430ca</t>
  </si>
  <si>
    <t>Greentec Systems Ltd.</t>
  </si>
  <si>
    <t>http://www.greentec.co.uk</t>
  </si>
  <si>
    <t>Greentec Systems Ltd. engages in the design, supply, and installation of heat pump based home climate control systems in the United Kingdom. It offers ventilation systems with heat recovery, ground to air heat exchangers, and solar PV and thermal array panels, as well as underfloor heating and cooling, bespoke control, heat storage, comfort cooling, humidity control, hot water heat recovery, rain water recovery, remote maintenance, passive air conditioning, swimming pool ventilation, and swimming pool heating systems. Greentec Systems was founded in 2003 and is based in Iver, the United Kingdom.</t>
  </si>
  <si>
    <t>2003</t>
  </si>
  <si>
    <t>Iver</t>
  </si>
  <si>
    <t>swimming pool; swimming; heat recovery; recovery; pool; ventilation; well as underfloor; water recovery; ventilation systems; rain water; pv and thermal; pool heating systems; hot water heat; heat storage; ground to air; climate control systems; array panels; air heat; water heat; pool heating; underfloor heating; climate control; cooling; underfloor; bespoke; heat exchangers; exchangers; comfort; heating and cooling; humidity; rain; passive; heat pump; climate; heating systems; air conditioning; pump; control systems; conditioning; array; hot water; solar pv; hot</t>
  </si>
  <si>
    <t>0.125</t>
  </si>
  <si>
    <t>0.00036955364032816755</t>
  </si>
  <si>
    <t>7319</t>
  </si>
  <si>
    <t>0.0003537066557931859</t>
  </si>
  <si>
    <t>76</t>
  </si>
  <si>
    <t>f885580b-eb55-608c-0082-ffbf5bb2303d</t>
  </si>
  <si>
    <t>Corpnet</t>
  </si>
  <si>
    <t>http://www.corpnetinc.com/</t>
  </si>
  <si>
    <t>UAS Recruit is a collaboration of dynamic entities – namely Corpnet Inc. (a management consulting firm/government contractor), Nevada. UAS Recruit is a collaboration of dynamic entities – namely Corpnet Inc. (a management consulting firm/government contractor), Nevada Partners, Inc., and Lockheed Martin, which created a public-private partnership, namely UAS Recruit (UASRecruit.com). Our objectives are multifold: to help business commercialize UAS; to create jobs across the United States; to create UAS for the commercial market and work with both the military/commercial industry to create new technologies.
With the FAA investing $100 Billion dollars at the UAS market to create a new industry and hundred of thousands of new jobs, we have taken a macro-approach to targeted objective to maximize results. It is our belief that it takes good and actionable information to make any business stand out and the foundation of such information is quality and timely data. UAS Recruit, a public-private partnership, was founded with these principles in mind.
Corpnet has built a team of partnerships and alliances with some of the leaders in scientific research, workforce development, as well as drone manufacturing and robotics developers in the industry.  Corpnet is working with 432d Wing Creech AF Base Nevada, Booz Allen &amp; Hamilton, Lockheed Martin, Desert Research Institute (DRI), Doctor Paul Oh of Drexel University/UNLV and NIAS-UAS to accomplish our endeavors. Goals of this unsolicited government proposal are to  underscore the potential rewards which include, but are not limited to the following: best price accommodations, the highest caliber consulting and business expertise spearheading efforts to fruition, re-infusing public trust and the entrepreneurial spirit – which is the backbone of industrialism in America. Our proposal to help the government by more effectively spearheading the commercialization of the UAS and its related efforts translates to a win-win.
One of our goals is to do an IPO in the next few years.</t>
  </si>
  <si>
    <t>Las Vegas</t>
  </si>
  <si>
    <t>Nevada</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</si>
  <si>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t>
  </si>
  <si>
    <t>recruit; private partnership; martin; management consulting firm; management consulting; lockheed martin; lockheed; consulting firm; uas; proposal; win; entities; goals; jobs; partnership; collaboration; efforts; firm; contractor; workforce development; win win; well as drone; unsolicited; uas market; spirit; rewards; paul; multifold; macro; infusing; fruition; entrepreneurial; endeavors; drone manufacturing; create jobs; commercial market; commercial industry; caliber; built a team; billion dollars; alliances; af; accommodations; consulting; translates; accomplish; workforce; belief; backbone; timely; principles; dynamic; objectives; desert; investing; commercialize; partnerships; trust; institute; targeted; objective; commercialization; private; dollars; foundation; faa; leaders; billion; actionable; scientific; mind; wing; thousands; university; effectively; maximize; stand; takes; good; developers; founded; price; created; base; approach; highest; partners; expertise; potential; working</t>
  </si>
  <si>
    <t>0.00035464635543465243</t>
  </si>
  <si>
    <t>33598</t>
  </si>
  <si>
    <t>0.00035646806317046146</t>
  </si>
  <si>
    <t>Certain data and content provided by https://www.crunchbase.com/organization/corpnet</t>
  </si>
  <si>
    <t>67b7226f6cee355d651f3e0ad55532de</t>
  </si>
  <si>
    <t>Yeloha Inc.</t>
  </si>
  <si>
    <t>http://www.yeloha.com</t>
  </si>
  <si>
    <t>Yeloha Inc. owns and operates a Solar Sharing Network for hosting, sharing, and saving solar energy online. The company is based in Boston, Massachusetts.</t>
  </si>
  <si>
    <t>Boston</t>
  </si>
  <si>
    <t>Massachusetts</t>
  </si>
  <si>
    <t>save / pay / going / residential solar</t>
  </si>
  <si>
    <t>3500000</t>
  </si>
  <si>
    <t>Carmel Ventures</t>
  </si>
  <si>
    <t>Sun Host; solar energy; solar power; Solar Sharing; solar panels; Solar Sharing Network™; free solar energy; roof; Solar power replaces; Solar Sharing Network.olar; harvesting solar power; Sun Partners; solar electricity costs; Enjoy free energy; savings; electric bills; locally certified installers; never-ending utility price; local economy; solar savings; Sharing Solar; solar installation; monthly savings; solar protects; Yeloha; Yeloha Inc.; Sun Partner; online platform; environmental benefits; Track your savings; Sun Hosts; energy sources; electricity bills; affordable energy; real action; future payments; traditional obstacles; infinite source; income level; visit Yeloha; current provider; planet. energy.; community members; hidden costs; exchange; app; charge; rest; money; Earth</t>
  </si>
  <si>
    <t>electric bill; solar sharing; hosting; sun partners; local economy; free of charge; electric bills; going solar; host; sharing; bill; month; exchange; enjoy; obstacles; finally; energy generated; planet; monthly; savings; economy; bills; going; rest; share; save; benefits; generated; you're paying; super simple; subscribe to solar; subscribe; source of clean; solar savings; solar panels installed; solar energy generated; smile; smarter energy; shine; share the benefits; saving our planet; save your money; price increases; pollute; panels installed; panels and installation; olar; needing; monthly electric bill; monthly electric; install panels; inaccessible; hidden costs; help save; harvesting solar; free solar energy; enjoy the benefits; energy reduces; economic and environmental; develops an online; designed to bring; create jobs; compensated; community members; clicks; clean and affordable; benefits of going; community; pay; infinite; free energy; appear; hosts; benefits of solar; affordable energy; power generated; electricity costs; consideration; platform designed; hidden; free solar; environmental benefits; removed; install solar panels; electricity bills; presented; subscription; app; care; smarter; participation; hassle; replaces; paying; money; harness; partners; removes; saving; portion</t>
  </si>
  <si>
    <t>0.06666666666666665</t>
  </si>
  <si>
    <t>0.0007164577931278588</t>
  </si>
  <si>
    <t>13688</t>
  </si>
  <si>
    <t>0.0005931540743460785</t>
  </si>
  <si>
    <t>78</t>
  </si>
  <si>
    <t>efe3db86-527c-db23-71f9-0f949fe7732a</t>
  </si>
  <si>
    <t>XGene</t>
  </si>
  <si>
    <t>A Chinese smart device start-up. XGene focuses on developing ultra-small, long-distance and high-precision automotive binocular technology that can be used on self-driving cars, drones, robotics and other smart devices.
The automatic collision avoidance binocular system developed by the company is being integrated by Chinese logistics firms, drones and self-driving cars, XGene said without giving out details.</t>
  </si>
  <si>
    <t>collision avoidance / computer vision / positioning platform / surroundings</t>
  </si>
  <si>
    <t>10000000</t>
  </si>
  <si>
    <t>The Hina Group; China Aviation Industrial Fund</t>
  </si>
  <si>
    <t>binocular; driving cars; chinese; driving; cars; ultra small; system developed; smart device; long distance; automatic collision avoidance; automatic collision; smart devices; focuses on developing; collision avoidance; collision; avoidance; high precision; details; distance; logistics; ultra; focuses; automatic; start; automotive</t>
  </si>
  <si>
    <t>0.0002485825556158377</t>
  </si>
  <si>
    <t>2265</t>
  </si>
  <si>
    <t>0.0002557296259740948</t>
  </si>
  <si>
    <t>Certain data and content provided by https://www.crunchbase.com/organization/xgene</t>
  </si>
  <si>
    <t>79</t>
  </si>
  <si>
    <t>b4ec07c3-76a8-6fad-6e0e-000c23987152</t>
  </si>
  <si>
    <t>Spark Platform Solutions</t>
  </si>
  <si>
    <t>http://www.sparkplatformsolutions.com</t>
  </si>
  <si>
    <t>Spark Platform Solutions is a multi-device application developer building native mobile apps for business and communications. Spark along with partner Animapp based in Paris, helps organizations improve business processes, design and deploy new mobile strategies, more effectively communicate with internal and external stakeholders, and develop new sources of revenue using mobile.
 We offer end-to-end, multi-platform/multi-device mobile app strategy, design, development, and deployment,
 for SME and enterprise alike, including mBanking and cloud mobile integration.
 Check out our blog at http://www.sparkplatformsolutions.com/blog
 Our latest: a clean-tech app for real-time monitoring and control of solar panel systems
 http://www.sparqsys.com/smartphone.html
 Contact: 1 (877) 285-0952 ext. 101
 www.sparkplatformsolutions.com.</t>
  </si>
  <si>
    <t>2005</t>
  </si>
  <si>
    <t>Ottawa</t>
  </si>
  <si>
    <t>spark; multi device; sme; platform solutions; native mobile apps; native mobile; multi platform; internal and external; improve business processes; improve business; helps organizations; clean tech; business processes; building native; blog; native; stakeholders; real time monitoring; app; time monitoring; mobile apps; alike; monitoring and control; strategies; mobile app; solar panel systems; revenue; communicate; panel systems; strategy; deploy; apps; check; effectively; external; partner; deployment; internal; organizations; latest; developer; contact; helps; improve; communications; tech; processes</t>
  </si>
  <si>
    <t>0.00007734753821738948</t>
  </si>
  <si>
    <t>3076</t>
  </si>
  <si>
    <t>0.00012837765241470342</t>
  </si>
  <si>
    <t>Certain data and content provided by https://www.crunchbase.com/organization/spark-platform-solutions</t>
  </si>
  <si>
    <t>80</t>
  </si>
  <si>
    <t>dcef1eaab5be869bb24a6d04bc060a36</t>
  </si>
  <si>
    <t>Grupo Unisolar, S.A.</t>
  </si>
  <si>
    <t>http://www.grupounisolar.com</t>
  </si>
  <si>
    <t>Grupo Unisolar, S.A. engages in the design, development, manufacture, and installation of thin-film amorphous silicon (a-Si) photovoltaic manufacturing equipment used in plants that produce photovoltaic thin-film a-Si solar panels or modules. The company is based in Las Rozas, Spain.</t>
  </si>
  <si>
    <t>Las Rozas</t>
  </si>
  <si>
    <t>Madrid</t>
  </si>
  <si>
    <t>crystalline / amorphous / pv modules / thin film modules</t>
  </si>
  <si>
    <t>8042356</t>
  </si>
  <si>
    <t>si; thin film amorphous; si solar panels; si solar; produce photovoltaic thin; produce photovoltaic; plants that produce; photovoltaic thin film; photovoltaic thin; photovoltaic manufacturing equipment; photovoltaic manufacturing; panels or modules; film amorphous silicon; film amorphous; film a si; manufacturing equipment; amorphous silicon; amorphous</t>
  </si>
  <si>
    <t>0.00042420707623381067</t>
  </si>
  <si>
    <t>0.00032010922026204857</t>
  </si>
  <si>
    <t>81</t>
  </si>
  <si>
    <t>c875bba63252bd82379d5be0757bc425</t>
  </si>
  <si>
    <t>Energy Outfitters, Ltd.</t>
  </si>
  <si>
    <t>As of December 12, 2006, Energy Outfitters, Ltd. was acquired by groSolar. Energy Outfitters, Ltd. distributes renewable energy systems and products. The company offers battery based, remote power, and grid inter tie inverters; PV panel mount systems, such as outback PV combiner boxes, solar tracker, and multi-contact extension cables; and power management electors, including inverters, system monitors, and charge controllers. It also provides solar hot water systems; solar home air heating systems; wind power turbines; wind tower kits, such as air and whisper tower kits; outback BOS equipment; batteries and battery racks, including outback power systems rack and MK sealed gel, and AGM batteries; and DC water pumps, such as DC and solar pumps, and floating pumps. The company was founded in 1991 and is based in Grants Pass, Oregon.</t>
  </si>
  <si>
    <t>1991</t>
  </si>
  <si>
    <t>Acquired</t>
  </si>
  <si>
    <t>Grants Pass</t>
  </si>
  <si>
    <t>power systems / solar electric / wholesale / charge controllers</t>
  </si>
  <si>
    <t>charge controllers / rv / outback / panel mounts</t>
  </si>
  <si>
    <t>Electricite de France SA</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</si>
  <si>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t>
  </si>
  <si>
    <t>outback; tower kits; outfitters; tower; whisper; tie inverters; systems and products; system monitors; pv combiner boxes; pv combiner; outback power systems; outback power; offers battery; multi contact; mount systems; mk; including outback power; including outback; including inverters; floating pumps; extension cables; distributes renewable energy; distributes renewable; battery racks; batteries and battery; air heating; agm batteries; agm; solar tracker; remote power; combiner boxes; inter; gel; combiner; solar pumps; floating; bos; kits; pv panel; pumps; rack; extension; dc; racks; power management; renewable energy systems; hot water systems; solar hot water; solar hot; tie; sealed; water pumps; water systems; tracker; charge controllers; wind power; boxes; mount; heating systems; monitors; cables; hot water; contact; controllers; energy systems; power systems; turbines; hot</t>
  </si>
  <si>
    <t>0.0002633369529424071</t>
  </si>
  <si>
    <t>1345</t>
  </si>
  <si>
    <t>0.00026392835198804345</t>
  </si>
  <si>
    <t>82</t>
  </si>
  <si>
    <t>18cdd944-ce56-07d3-3ae0-cfbf6e40f147</t>
  </si>
  <si>
    <t>Remote Research Ranges</t>
  </si>
  <si>
    <t>http://www.remoteresearchranges.com</t>
  </si>
  <si>
    <t>Remote Communities and Remotely Piloted Aircraft Systems (RPAS or drones).
Research into Geo-ethics and Data-To-Information.
Ranges as test sites for the development of safe systems testing, and world leading engineering.</t>
  </si>
  <si>
    <t>Brisbane</t>
  </si>
  <si>
    <t>test sites; systems testing; remote communities; leading engineering; ethics; piloted aircraft systems; environmental consulting; remotely piloted aircraft; remotely piloted; piloted aircraft; rpas; ranges; piloted; geo; aircraft systems; communities; remotely; sites; test; consulting; safe</t>
  </si>
  <si>
    <t>0.00048057733332285244</t>
  </si>
  <si>
    <t>337</t>
  </si>
  <si>
    <t>0.0004052697026624815</t>
  </si>
  <si>
    <t>Certain data and content provided by https://www.crunchbase.com/organization/remote-research-ranges</t>
  </si>
  <si>
    <t>83</t>
  </si>
  <si>
    <t>df001d72-aa4c-0238-f250-31b99c3130c5</t>
  </si>
  <si>
    <t>Residential Solar Panels</t>
  </si>
  <si>
    <t>http://www.residentialsolarpanels.org</t>
  </si>
  <si>
    <t>Residentialsolarpanels.org to help people want save energy using solar power or deal with the sometimes overwhelming prospect of PV system. Residential solar panels is a company focused on helping home owner make the transition from full-time energy dependent to successful energy efficient. 
The company offers energy efficient alternatives to oil based sources with the objective to lower home energy bills.
The most commons services provided are based on solar heating (water, ambient and pools); solar electric (power supplies, home appliances and grid connections).</t>
  </si>
  <si>
    <t>energy efficient; services provided; overwhelming; org; help people; grid connections; full time; focused on helping; time energy; save energy; pools; residential solar panels; offers energy; greentech; dependent; alternatives; owner; solar heating; energy bills; ambient; objective; deal; transition; successful; power supplies; connections; pv system; residential solar; bills; solar electric; helping; provided; save; appliances; lower; consulting; focused</t>
  </si>
  <si>
    <t>0.30000000000000004</t>
  </si>
  <si>
    <t>0.0004381161507146664</t>
  </si>
  <si>
    <t>9782</t>
  </si>
  <si>
    <t>0.0004155522040023614</t>
  </si>
  <si>
    <t>Certain data and content provided by https://www.crunchbase.com/organization/residential-solar-panels</t>
  </si>
  <si>
    <t>84</t>
  </si>
  <si>
    <t>ccc256663e43f518fae688d47fcfc231</t>
  </si>
  <si>
    <t>Gridpar LLC</t>
  </si>
  <si>
    <t>http://www.gridpar.com</t>
  </si>
  <si>
    <t>Gridpar LLC develops software solutions to finance and manage alternative energy products. It offers Gridpar Enterprise, a Software-as-a-Service platform that is integrated into lender Websites, which generates and manages leads for commercial and residential solar panel installations. The company also provides Gridpar Enterprise CRM, a customer relation management suite that automates billing, purchasing, and cash disbursements; and Gridpar.js widget that collects applications from lender and installer Websites while Gridpar models the financial feasibility of solar products and at loan closing sub-contracts with installers, while banks provide the financing to commercial property owners and homeowners. In addition, it offers Gridpar proforma for savings estimation, document generation, and financial transactions workflow; and solutions for automatically preparing necessary state incentives and reporting documents for signing by digital signature. Gridpar LLC was founded in 2013 and is headquartered in Detroit, Michigan.</t>
  </si>
  <si>
    <t>Detroit</t>
  </si>
  <si>
    <t>Michigan</t>
  </si>
  <si>
    <t>Bizdom Detroit accelerator; solar calculator widget; residential solar PV; alternative energy products; customer acquisition cost; SunShot program. software; enterprise software; digital publishers; startup</t>
  </si>
  <si>
    <t>sought; solar pv projects; solar calculator; residential solar pv; publishers; lenders; js; educates; customer acquisition; alternative energy products; financed; calculator; pv projects; marketed; websites; accelerator; acquire; transform; managed; alternative energy; residential solar; department; startup; homeowners; energy products; acquisition; installers; program; alternative; solar pv</t>
  </si>
  <si>
    <t>0.00024901369010332564</t>
  </si>
  <si>
    <t>68252</t>
  </si>
  <si>
    <t>0.00026573179758300675</t>
  </si>
  <si>
    <t>85</t>
  </si>
  <si>
    <t>82b10662-b278-0ec6-59e2-c9f5ca3e71b7</t>
  </si>
  <si>
    <t>One Degree Solar</t>
  </si>
  <si>
    <t>http://onedegreesolar.com/</t>
  </si>
  <si>
    <t>One Degree Solar is a technology company that provides its users with solar power solutions. For peri-urban consumers with unreliable electricity, One Degree provides solar technology solutions that combine world class design and emerging market practicality in order to power the modern lifestyle.
The One Degree ecosystem integrates easy to use, locally serviceable products with mobile-based support to provide a convenient, reliable, and revolutionary customer experience.
Their first flagship product, BrightBox, powers the modern lifestyle for those who either live or choose to be off-grid. BrightBox charges phones, tablets, radios, DC lights, and more. Over 15,000 BrightBoxes have been sold in Africa to date.
BrightBox is currently an all-in-one retail package with a solar panel, LED lights, and cables for charging phones and tablets. They are rapidly expanding their product line and signing major multinational distributors in order to push a wider range of solutions to a larger group of potential customers.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</si>
  <si>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t>
  </si>
  <si>
    <t>degree; lifestyle; tablets; unreliable electricity; solutions that combine; signing; serviceable; rapidly expanding; range of solutions; practicality; potential customers; phones and tablets; peri urban; peri; emerging market; dc lights; class design; multinational; modern; wider; solar power solutions; flagship product; customer experience; unreliable; phones; order; flagship; technology solutions; powers; charges; power solutions; led lights; locally; ecosystem; convenient; radios; expanding; push; combine; revolutionary; solar technology; emerging; sold; rapidly; larger; urban; choose; integrates; cables; consumer electronics; distributors; package; consumers; live; class; major; charging; retail; dc; potential</t>
  </si>
  <si>
    <t>0.0002569479634602893</t>
  </si>
  <si>
    <t>7337</t>
  </si>
  <si>
    <t>0.0002670668065933818</t>
  </si>
  <si>
    <t>Certain data and content provided by https://www.crunchbase.com/organization/one-degree-solar</t>
  </si>
  <si>
    <t>86</t>
  </si>
  <si>
    <t>be8fa39de25808a6361043afe0561ab7</t>
  </si>
  <si>
    <t>Enfinity Canada Ltd.</t>
  </si>
  <si>
    <t>Enfinity Canada Ltd. develops, installs and maintains rooftop and land solar energy solutions that produce steady, predictable power. It also develops and installs solar panels. The company is based in Ottawa, Canada. Enfinity Canada Ltd. operates as a subsidiary of Enfinity NV.</t>
  </si>
  <si>
    <t>installs solar panels / solar energy systems / rooftop solar panels / commercial solar</t>
  </si>
  <si>
    <t>installs solar panels / installs solar power / solar panel systems / designs and installs</t>
  </si>
  <si>
    <t>Enfinity NV</t>
  </si>
  <si>
    <t>enfinity; predictable power; installs and maintains; develops and installs; steady; predictable; installs solar panels; solar energy solutions; maintains; installs solar; rooftop; energy solutions; land</t>
  </si>
  <si>
    <t>0.00042050243474187375</t>
  </si>
  <si>
    <t>3636</t>
  </si>
  <si>
    <t>0.0003678294558419443</t>
  </si>
  <si>
    <t>87</t>
  </si>
  <si>
    <t>a6d106cc0db55921bb30cd0f54008664</t>
  </si>
  <si>
    <t>Ganges Internationale Private Limited</t>
  </si>
  <si>
    <t>http://www.gangesintl.com</t>
  </si>
  <si>
    <t>Ganges Internationale Private Limited designs, manufactures, and erects pre-engineered buildings (PEB), solar panel mounting structures, and telecom structures. The company was founded in 1991 and is based in New Delhi, India.</t>
  </si>
  <si>
    <t>New Delhi</t>
  </si>
  <si>
    <t>Delhi</t>
  </si>
  <si>
    <t>steel / metal / mounting systems / milling</t>
  </si>
  <si>
    <t>mounting / mounting systems / flat roof / tile</t>
  </si>
  <si>
    <t>private limited designs; engineered buildings; pre engineered; solar panel mounting; mounting structures; panel mounting; structures; telecom; engineered; pre; mounting; private</t>
  </si>
  <si>
    <t>0.1428571428571429</t>
  </si>
  <si>
    <t>0.00030839802738382013</t>
  </si>
  <si>
    <t>27799</t>
  </si>
  <si>
    <t>0.00030509973563108727</t>
  </si>
  <si>
    <t>88</t>
  </si>
  <si>
    <t>2828cb559b99b6863d443c6cb0c40e24</t>
  </si>
  <si>
    <t>Depa Limited</t>
  </si>
  <si>
    <t>http://www.depa.com</t>
  </si>
  <si>
    <t>Depa Limited operates as an interior contractor worldwide. It operates through Contracting, Manufacturing, and Procurement segments. The company offers commercial interiors for luxury hotels and resorts, shops, department stores, malls, offices, and banks; residential interiors for apartments and luxury villas; specialist interiors for yachts, cruise ships, themed interiors and amusement parks, and museums; and infrastructure interiors for airport terminals, metros, subway stations, and hospitals. It also specializes in the interior fit-outs of luxury hotels, as well as offers raw material, fixed joinery, and special luxury finishes, including doors and frames, wood and metal works, and paneling; produces furniture, upholstery, luxurious curtains, bedding, and wall and floor coverings; and provides refurbishment services. In addition, the company offers design detailing and coordinated working drawings for design and build projects; fit-outs for marine vessels; and financial services. Further, it manufactures and sells wooden doors, wardrobes, and furniture decorations; wooden and steel furniture; and office partitions. Additionally, the company is involved in the trading of furniture and related items, materials and requisites for yacht upholstery, fabric for curtains and upholstery, decoration and partition materials, furniture and related items, shop interiors, gypsum products, and false ceilings; contracting of partitions and false ceilings; building construction; building, maquette, and model trading operations; civil construction and related activities; cutting, processing, polishing, and fixing of marble and granite; trading, importing, and exporting of carpets, chandeliers, home furniture, and light fitting and fixtures; investment of real estate and related services; provision of procurement services to hospitality industry; and operation of solar panels. Depa Limited was founded in 1996 and is headquartered in Dubai, the United Arab Emirates.</t>
  </si>
  <si>
    <t>Dubai</t>
  </si>
  <si>
    <t>United Arab Emirates</t>
  </si>
  <si>
    <t>regional / startups / delivering innovative / sales and marketing</t>
  </si>
  <si>
    <t>innovation / largest / highest / focused</t>
  </si>
  <si>
    <t>129297439</t>
  </si>
  <si>
    <t>The National Investor Private Equity; Al Futtaim Capital LLC; Al Mal Capital PSC; Emaar Industries &amp; Investments (Pvt) JSC; Zabeel Investments; Global Capital Management Ltd.</t>
  </si>
  <si>
    <t>9311429</t>
  </si>
  <si>
    <t>393004135</t>
  </si>
  <si>
    <t>DEPA (NASDAQ Dubai Limited)</t>
  </si>
  <si>
    <t>Depa Group; global interior solutions; strategic management company; highest international standards; NASDAQ Dubai-listed company; Carrara Mid-East; operating hubs; Depa Interiors; Design Studio; Parker Company; complete confidence; exceptional service; quality management; subsidiaries; Vedder; companies; shareholders; clients; UAE; transparency; Deco; profitability; professionalism; accountability; sustainability; governance; integrity; world; thousands; brands; Eldiar; values; Germany; Singapore; people</t>
  </si>
  <si>
    <t>interior; thousands of people; shareholders and employees; quality management; professionalism; people worldwide; nasdaq; international standards; interiors; interior solutions; include design; governance; exceptional service; design studio; complete confidence; accountability; subsidiaries; shareholders; specialising; studio; hubs; profitability; employ; world's leading; integrity; transparency; listed; values; mid; confidence; sustainability; exceptional; contracting; east; employees; thousands; strategic; brands; standards; highest</t>
  </si>
  <si>
    <t>0.0001148557602486801</t>
  </si>
  <si>
    <t>27970</t>
  </si>
  <si>
    <t>0.0002007539631607476</t>
  </si>
  <si>
    <t>89</t>
  </si>
  <si>
    <t>51f48b053a4e3eed8908bdf292b0dd96</t>
  </si>
  <si>
    <t>1 SolTech Inc.</t>
  </si>
  <si>
    <t>http://www.1soltech.com</t>
  </si>
  <si>
    <t>1 SolTech Inc. designs, develops, and manufactures solar panels/solar modules. The company offers solar photovoltaic modules and monocrystalline solar panels for solar farms and government agencies; federal, state, and city entities; school districts and commercial/residential buildings; and utility-scale power plant customers worldwide. 1 SolTech Inc. was founded in 2008 and is based in Richardson, Texas.</t>
  </si>
  <si>
    <t>Richardson</t>
  </si>
  <si>
    <t>soltech; school districts; scale power plant; power plant customers; plant customers; panels for solar; offers solar photovoltaic; monocrystalline solar panels; monocrystalline solar; districts; utility scale power; scale power; residential buildings; solar photovoltaic modules; customers worldwide; government agencies; entities; solar farms; manufactures solar panels; monocrystalline; school; city; power plant; agencies; photovoltaic modules; federal; utility scale; farms; manufactures solar; solar modules; solar photovoltaic; plant; offers solar</t>
  </si>
  <si>
    <t>0.3125</t>
  </si>
  <si>
    <t>0.0007433504263272624</t>
  </si>
  <si>
    <t>29696</t>
  </si>
  <si>
    <t>0.0006169681438778565</t>
  </si>
  <si>
    <t>90</t>
  </si>
  <si>
    <t>d404775506dbcffe483715d3a3a1e91a</t>
  </si>
  <si>
    <t>Out Front Companies Inc.</t>
  </si>
  <si>
    <t>Out Front Companies Inc. manufactures and distributes LED lighting products and thin film solar panels, granular deodorizers, and non-toxic chemical products. The company was formerly known as Miracle Applications Corporation and changed its name to Out Front Companies Inc. in December, 2010. Out Front Companies Inc. is based in West Palm Beach, Florida.</t>
  </si>
  <si>
    <t>West Palm Beach</t>
  </si>
  <si>
    <t>Florida</t>
  </si>
  <si>
    <t>OTFT (Pink Sheets LLC)</t>
  </si>
  <si>
    <t>front; granular; distributes led; chemical products; led lighting products; film solar panels; manufactures and distributes; toxic; lighting products; led lighting; thin film solar; film solar; chemical</t>
  </si>
  <si>
    <t>0.00007782769140853967</t>
  </si>
  <si>
    <t>231</t>
  </si>
  <si>
    <t>0.00009744136794902696</t>
  </si>
  <si>
    <t>91</t>
  </si>
  <si>
    <t>e9de2a7eb4f9c4019dc29e6ab18e2f17</t>
  </si>
  <si>
    <t>Rebellion Photonics Inc.</t>
  </si>
  <si>
    <t>http://rebellionphotonics.com</t>
  </si>
  <si>
    <t>Rebellion Photonics Inc. develops and commercializes technologies that identify the chemical composition of objects. It offers gas cloud imaging cameras for oil and gas safety. The company also provides chemical detection cameras that detect light from the ultraviolet to the near infrared portions of the electromagnetic spectrum; and imaging systems that provide detailed spectral and spatial information for the biomedical researcher. In addition, it offers products for drone (UAV), defense, food contamination detection, and forensics applications. The company was founded in 2009 and is based in Houston, Texas.</t>
  </si>
  <si>
    <t>Houston</t>
  </si>
  <si>
    <t>imaging / components and services / consumer and commercial / serves various markets</t>
  </si>
  <si>
    <t>10400000</t>
  </si>
  <si>
    <t>Tinicum Incorporated</t>
  </si>
  <si>
    <t>snapshot hyperspectral imaging; Rebellion Photonics; hyperspectral imaging technology; Cloud Imaging camera; gas safety. energy.; main product; gas. photography; oil; technologies</t>
  </si>
  <si>
    <t>hyperspectral imaging; photonics; hyperspectral; commercializing; time snapshot; snap; real time snapshot; imaging camera; gas safety; imaging technology; oil and gas; snapshot; imaging; shot; main; photography</t>
  </si>
  <si>
    <t>0.00031460054002688064</t>
  </si>
  <si>
    <t>5365</t>
  </si>
  <si>
    <t>0.0002983703208610895</t>
  </si>
  <si>
    <t>92</t>
  </si>
  <si>
    <t>3d829f2be90a4c849587f58a9152376a</t>
  </si>
  <si>
    <t>CelLink Corporation</t>
  </si>
  <si>
    <t>http://www.cellinkcorp.com</t>
  </si>
  <si>
    <t>CelLink Corporation develops backplanes and circuits for power electronics and solar panels. The company was incorporated in 2012 and is based in Belmont, California.</t>
  </si>
  <si>
    <t>Belmont</t>
  </si>
  <si>
    <t>displays / conductive / coatings / indium tin oxide</t>
  </si>
  <si>
    <t>flexible conductive backplane; early-stage hardware startup; transmission. electronics. energy.; light-emitting diodes; power electronics; wire harnessing; solar cells; batteries; CelLink</t>
  </si>
  <si>
    <t>early stage; power electronics; conductive; early; including batteries; stage; startup; power transmission; light emitting diodes; emitting diodes; harnessing; light emitting; emitting; diodes; flexible; requiring; wire; transmission</t>
  </si>
  <si>
    <t>0.00024925895555373545</t>
  </si>
  <si>
    <t>24120</t>
  </si>
  <si>
    <t>0.00023132343538905396</t>
  </si>
  <si>
    <t>93</t>
  </si>
  <si>
    <t>a0c84087-f44a-350d-79dd-c10af175adf9</t>
  </si>
  <si>
    <t>Bluebonnetsolarpower</t>
  </si>
  <si>
    <t>http://www.bluebonnetsolarpower.com/</t>
  </si>
  <si>
    <t>BluebonnetSolarPower is proud to provide San Antonio, Austin, and Houston homeowners with the best solar panel solutions for their homes.</t>
  </si>
  <si>
    <t>San Antonio</t>
  </si>
  <si>
    <t>homeowners / residential solar / solar modules manufacturer / manufacturer and supplier</t>
  </si>
  <si>
    <t>solar panel solutions; panel solutions; homeowners; homes</t>
  </si>
  <si>
    <t>0.375</t>
  </si>
  <si>
    <t>0.0003376774165010789</t>
  </si>
  <si>
    <t>22051</t>
  </si>
  <si>
    <t>0.0003296905433505162</t>
  </si>
  <si>
    <t>Certain data and content provided by https://www.crunchbase.com/organization/bluebonnetsolarpower</t>
  </si>
  <si>
    <t>94</t>
  </si>
  <si>
    <t>63e86de40de1ca3962fa0fc0a2354357</t>
  </si>
  <si>
    <t>Advanced Energy Solutions Group, Inc.</t>
  </si>
  <si>
    <t>http://www.aessolar.com</t>
  </si>
  <si>
    <t>Advanced Energy Solutions Group, Inc. distributes solar electric or photovoltaic (PV) modules. It offers various solar products, such as single-crystal silicon cells, polycrystalline or multi-crystalline cells, square cells, round cells, and thin-film modules; wind power battery charging systems; and LED lighting products, including reading lamps, ceiling cans, porch/outdoor LED lightings, art lightings, LED night lights, and children's rooms/bedside lamps. The company also provides water power products, such as micro hydro products and hydroelectric turbines; system components; appliances, which include solar DC cooling fans and kits, refrigeration products, sun-mar composting toilets, washing machines, and sun ovens; and solar powered kits and gadgets comprising solar powered robotic kits, solar powered lights, solar powered battery chargers, solar powered fans, and small solar panels. In addition, it offers lectures, consultation, solar schools, design guide and catalog, renewable energy installation, renewable energy technical phone call, detailed solar estimator, and solar questionnaire services. The company was founded in 2000 and is based in Pomona, Illinois.</t>
  </si>
  <si>
    <t>Pomona</t>
  </si>
  <si>
    <t>inverter / lamps / street lights / lighting solutions</t>
  </si>
  <si>
    <t>lamps / solar street / lighting products / solar water</t>
  </si>
  <si>
    <t>street lights / water pumps / solar lighting / solar street</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</si>
  <si>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t>
  </si>
  <si>
    <t>lightings; solar powered; fans; kits; solutions group; solar powered lights; solar powered battery; solar dc; small solar panels; single crystal; robotic kits; renewable energy installation; refrigeration products; powered lights; powered battery chargers; powered battery; power battery; porch; outdoor led; multi crystalline; micro hydro; mar; led lightings; lectures; estimator; energy solutions group; energy installation; detailed solar; crystalline cells; crystal silicon; comprising solar; composting toilets; composting; catalog; cans; advanced energy; lamps; charging systems; washing machines; small solar; battery charging; silicon cells; thin film modules; hydroelectric; film modules; toilets; led lighting products; ovens; round; rooms; washing; distributes solar; system components; gadgets; ceiling; battery chargers; crystal; refrigeration; square; hydro; polycrystalline; power products; guide; consultation; wind power; include solar; lighting products; led lighting; call; solar electric; solar products; schools; comprising; night; detailed; robotic; chargers; cooling; crystalline; machines; art; charging; appliances; phone; outdoor; turbines; dc; energy solutions</t>
  </si>
  <si>
    <t>0.00024538823740942727</t>
  </si>
  <si>
    <t>5946</t>
  </si>
  <si>
    <t>0.0002679607802629609</t>
  </si>
  <si>
    <t>95</t>
  </si>
  <si>
    <t>29cfb43c-de85-b7fa-cf22-dd516bdaded1</t>
  </si>
  <si>
    <t>Kevin Devoto California Solar</t>
  </si>
  <si>
    <t>http://kevin-devoto.com/</t>
  </si>
  <si>
    <t>Kevin Devoto Solar Panels is a seller of all brands of solar panels for home power systems. Kevin Devoto Solar Panel Company is the leading southern California company for energy. When you want to purchase solar panels brands like: Astronergy, BP Solar, Canadian Solar, Evergreen Solar, ET Solar Industry, Helios Solar Works, Kaneka, LG Solar, Mitsubishi Electric, PowerUp, REC Solar, Samsung, Sanyo, Schott Solar, Solon Solar, SolarWorld, SunWize, Trina Solar, Uni-Solar, UPG, Westinghouse and Yingli Solar.
Get a free quote from the Kevin M. Devoto company today and save thousands of dollars a year.
Kevin Devoto Solar is a supplier of solar panels and related equipment based in Malibu, CA. Whether you're doing an experimental DIY project and just want the cheapest panels possible, or are looking for the top quality American-made equipment from Sharp or SolarWorld, they have panels with your desired wattage, amps and volts.</t>
  </si>
  <si>
    <t>Malibu</t>
  </si>
  <si>
    <t>brands / solar power system / installers / wholesale</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</si>
  <si>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t>
  </si>
  <si>
    <t>kevin; devoto; kevin devoto solar; kevin devoto; devoto solar; yingli solar; yingli; wattage; upg; trina solar; trina; seller; schott; sanyo; rec solar; purchase solar panels; mitsubishi electric; mitsubishi; lg solar; lg; kaneka; helios solar works; helios solar; helios; free quote; experimental; evergreen solar; evergreen; devoto solar panels; canadian solar; brands of solar; bp solar; bp; astronergy; amps; solar works; purchase solar; cheapest; brands; volts; supplier of solar; canadian; thousands of dollars; samsung; quote; top quality; rec; sharp; service industry; desired; diy; southern; power grid; dollars; solar industry; american; you're; thousands; supplier; purchase; save; power systems; year; today; top</t>
  </si>
  <si>
    <t>0.000347530512618766</t>
  </si>
  <si>
    <t>22231</t>
  </si>
  <si>
    <t>0.00038832444662502885</t>
  </si>
  <si>
    <t>Certain data and content provided by https://www.crunchbase.com/organization/kevin-devoto-california-solar</t>
  </si>
  <si>
    <t>96</t>
  </si>
  <si>
    <t>2645459cf4f683ab93214d488dd06245</t>
  </si>
  <si>
    <t>TechMax BVBA</t>
  </si>
  <si>
    <t>http://www.solarxion.com</t>
  </si>
  <si>
    <t>TechMax BVBA provides solar panels for residential usage, professional usage, and solar parks worldwide. It installs panels on roofs for residential buildings, government facilities, institutions, industries, universities, and hospitals. The company is based in Tervuren, Belgium.</t>
  </si>
  <si>
    <t>Tervuren</t>
  </si>
  <si>
    <t>schools / universities / distribution centers / serves commercial</t>
  </si>
  <si>
    <t>residential usage; parks worldwide; panels for residential; government facilities; bvba; panels on roofs; residential buildings; usage; solar parks; parks; hospitals; universities; institutions; roofs</t>
  </si>
  <si>
    <t>0.00047410853313609207</t>
  </si>
  <si>
    <t>45017</t>
  </si>
  <si>
    <t>0.00046030655200725946</t>
  </si>
  <si>
    <t>97</t>
  </si>
  <si>
    <t>17dd39992fc472a4ace17e3b3cb2935c</t>
  </si>
  <si>
    <t>SAS Imeon Energy</t>
  </si>
  <si>
    <t>http://www.imeon-energy.com</t>
  </si>
  <si>
    <t>SAS IMEON ENERGY designs and manufactures smart grid inverters for solar energy systems. It offers IMEON 3.6, a solution for renewable energy production systems that manages various sources of energy (solar, batteries, grid); IMEON 9.12, a solution for solar energy systems (smart-grid/back-up/off-grid/on-grid); and IMEON Manager APP, an Android application that allows to oversee the installation and to inform the user from system data. The company also provides its products through distributors in Europe, the Russian Federation, Asia, the Middle East, Africa, and the Oceania. SAS IMEON ENERGY was incorporated in 2013 and is headquartered in Brest, France.</t>
  </si>
  <si>
    <t>Brest</t>
  </si>
  <si>
    <t>smartphone / production and consumption / check energy / ifttt</t>
  </si>
  <si>
    <t>1806488</t>
  </si>
  <si>
    <t>Ouest Croissance SCR; Seeft Management SAS; Bretagne Jeunes Entreprises SA SCR; Bpifrance Investissement</t>
  </si>
  <si>
    <t>imeon manager app; solar energy systems; renewable energy production; smart grid inverters; hybrid inverters; production management inverter; energy production systems; wind power installations; uninterrupted power supply; Android application; installation types/ self-consumption; on-grid inverter; off-grid inverter; IMEON orients; smart-grid / back-up; solar panels; solar production; Smartgrid solutions; real time; solar surplus; grid-tied sites; wind systems; integrated microprocessor; production conditions; optimal performance; managing storage; different sources; source switch; various sources; internet connection; Google Play; consumption data; operational state; batteries; user; Designs; products; adapts; percent; charger; EX; router; UPS; functions; company</t>
  </si>
  <si>
    <t>system data; solution for solar; renewable energy production; hybrid inverters; grid inverter; android application; sources of energy; smart grid; inform; manager; solar energy systems; manages; android; energy systems; consumption; wind systems; uninterrupted power supply; uninterrupted power; thirty; systems that manages; solar production; smartgrid; router; production management; production and consumption; produced by photovoltaic; photovoltaic and wind; optimal performance; microprocessor; manufactures smart; manufactures hybrid; isolated sites; inverters for solar; installation types; grid system; grid inverters; google play; energy production systems; energy compared; consumption data; app; energy production; production systems; internet connection; adapts; uninterrupted; inverter; routing; power installations; surplus; sites; hybrid; designs and manufactures; isolated; verify; solar and wind; products through distributors; energy produced; production of solar; renewable energy systems; grid tied; google; version; tied; percent; switch; wind power; compared; managing; charger; selling; power supply; functions; combining; optimize; optimal; compatible; play; connection; distributors; operational; conventional; created; produced; higher; solar photovoltaic; types; manage</t>
  </si>
  <si>
    <t>0.00008146009776217843</t>
  </si>
  <si>
    <t>0.00016993459772462666</t>
  </si>
  <si>
    <t>98</t>
  </si>
  <si>
    <t>a6dd0b43fe372f3a72002adbb67fdd4a</t>
  </si>
  <si>
    <t>Wanli International Holdings Limited</t>
  </si>
  <si>
    <t>http://www.wanli.co.kr</t>
  </si>
  <si>
    <t>Wanli International Holdings Limited, through its subsidiaries, engages in the research, development, manufacture, and trade of external wall tiles, solar ceramics, and terracotta panels in the Peoples Republic of China. The company was founded in 2008 and is based in Central, Hong Kong.</t>
  </si>
  <si>
    <t>Central</t>
  </si>
  <si>
    <t>Hong Kong</t>
  </si>
  <si>
    <t>YESCO Co., Ltd.; Korea Exchange Bank, Investment Arm</t>
  </si>
  <si>
    <t>46199322</t>
  </si>
  <si>
    <t>A900180 (KOSDAQ)</t>
  </si>
  <si>
    <t>terracotta; international holdings; external wall; ceramics; holdings; trade; tiles; subsidiaries; external; wall</t>
  </si>
  <si>
    <t>0.00016365240029623504</t>
  </si>
  <si>
    <t>673</t>
  </si>
  <si>
    <t>0.00018218573048868518</t>
  </si>
  <si>
    <t>99</t>
  </si>
  <si>
    <t>ad40c5744016a55b1f59a87f6534b50e</t>
  </si>
  <si>
    <t>AgEagle Aerial Systems, Inc.</t>
  </si>
  <si>
    <t>http://www.ageagle.com</t>
  </si>
  <si>
    <t>AgEagle Aerial Systems, Inc. designs, develops, produces, distributes, and supports small unmanned aerial vehicles to the precision agriculture industry. Its products include the AgEagle Classic and RAPID Systems. The company primarily sells products in the United States, as well as in Canada and Australia, directly and through dealer/distributors. AgEagle Aerial Systems, Inc. was founded in 2011 and is headquartered in Neodesha, Kansas.</t>
  </si>
  <si>
    <t>Neodesha</t>
  </si>
  <si>
    <t>Kansas</t>
  </si>
  <si>
    <t>800000</t>
  </si>
  <si>
    <t>state-of-the-art Unmanned Aerial; AgEagle Aerial Systems; UAV / Drone; data acquisition drones; improper irrigation –days; farming. manufacturing. robotics; environmental impact. agriculture.; drone technology; aerial images; exempt provider; crop yields; prescription map; naked eye; input cost; precision agriculture; precision growers; crop health</t>
  </si>
  <si>
    <t>ageagle; farming; crop; prescription map; naked eye; naked; minimize environmental; leading faa; increase crop yields; increase crop; improper; faa exempt; exempt; crop yields; capture aerial images; capture aerial; art unmanned; areas of stress; agriculture and farming; acquisition drones; prescription; pests; identifies; growers; crop health; disease; aerial images; environmental impact; minimize; stress; faa; data acquisition; irrigation; eye; yields; unmanned aerial vehicle; precision agriculture; aerial vehicle; utilize; aerial systems; efficiently; input; drone technology; days; map; acquisition; equipped; images; art; impact; health; increase; easily; capture</t>
  </si>
  <si>
    <t>0.0007621264109295238</t>
  </si>
  <si>
    <t>2123</t>
  </si>
  <si>
    <t>0.0005638553184022999</t>
  </si>
  <si>
    <t>100</t>
  </si>
  <si>
    <t>2a69df45-c22f-138b-3f7a-23185257f156</t>
  </si>
  <si>
    <t>ProDrone Technology</t>
  </si>
  <si>
    <t>http://www.prodrone-tech.com/</t>
  </si>
  <si>
    <t>ProDrone Technology Company is a fresh, innovative and forward thinking take on the contemporary UAV industry. ProDrone fully focuses on the comprehensive research, development, design and production of unmanned aerial vehicles and they strive to not only offer concierge style customer service, but a truly fascinating flying experience. 
Their young, enthusiastic and energetic team is committed to the cause and they aim to push the boundaries of UAV technology by harmonizing state-of-the-art production with avant-garde industrial design. Their first-rate UAV technology can be utilized across a multitude of different platforms which will change the way consumers interact with drones. Without sacrificing performance, they have managed to create an extremely portable drone which can be folded down into a backpack friendly iPad sized package.</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</si>
  <si>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t>
  </si>
  <si>
    <t>prodrone; uav technology; uav industry; team is committed; sacrificing performance; sacrificing; push the boundaries; production of unmanned; industrial design; harmonizing; forward thinking; folded; flying experience; enthusiastic; design and production; create an extremely; contemporary; avant; art production; aim to push; energetic; concierge; backpack; multitude; fresh; boundaries; utilized; ipad; strive; young; thinking; interact; style; customer service; push; managed; sized; forward; aim; extremely; committed; unmanned aerial vehicles; rate; aerial vehicles; comprehensive; package; consumers; art; focuses; friendly; flying; change; platforms; photography</t>
  </si>
  <si>
    <t>0.2666666666666667</t>
  </si>
  <si>
    <t>0.00064511325760368</t>
  </si>
  <si>
    <t>46398</t>
  </si>
  <si>
    <t>0.0006632485492850578</t>
  </si>
  <si>
    <t>Certain data and content provided by https://www.crunchbase.com/organization/prodrone-technology</t>
  </si>
  <si>
    <t>101</t>
  </si>
  <si>
    <t>84b43ed6-ebab-9e82-e183-be3d23b21b74</t>
  </si>
  <si>
    <t>Bona Drone</t>
  </si>
  <si>
    <t>https://www.bonadrone.com/</t>
  </si>
  <si>
    <t>DIY Drones based on 3D printing. BonaDrone designer and manufacturer of DIY Drones (do it yourself) and OnPoynt, innovators in the world of drones for education, businesses and communities want to announce a strategic alliance. Together they are co-innovating in the world of DIY Drones and education based on STEM (Science, Technology Engineering and Mathematics). Also, OnPoynt will be their official distributor in the United States, so at this time people can directly contact OnPoynt to purchase their products. They are very pleased to announce this strategic partnership with OnPoynt and will work to ensure a brilliant future.</t>
  </si>
  <si>
    <t>Barcelona</t>
  </si>
  <si>
    <t>printing / format / laser / seller</t>
  </si>
  <si>
    <t>diy drones; diy; strategic alliance; purchase their products; official distributor; mathematics; innovating; drones for education; designer and manufacturer; businesses and communities; brilliant; strategic; pleased; printing; innovators; official; strategic partnership; stem; education; designer; alliance; distributor; partnership; science; communities; purchase; contact; directly</t>
  </si>
  <si>
    <t>0.0004766152547570903</t>
  </si>
  <si>
    <t>8198</t>
  </si>
  <si>
    <t>0.0005094710633418837</t>
  </si>
  <si>
    <t>Certain data and content provided by https://www.crunchbase.com/organization/bona-drone</t>
  </si>
  <si>
    <t>102</t>
  </si>
  <si>
    <t>42a7579a525ed5cb89075ef1cf3ab35d</t>
  </si>
  <si>
    <t>Advanced Aerial Services, LLC</t>
  </si>
  <si>
    <t>http://advancedaerialservices.com</t>
  </si>
  <si>
    <t>Advanced Aerial Services, LLC provides survey, inspection, photography, and video services using drones. The company offers infrared, ultraviolet, and high-definition video and photographs; and LiDAR and orthophoto production for digital mapping, volumetric calculations, and other related services. Its services are used for pipelines, compressor stations, wells, and gathering systems; transmission lines, substations, and distribution lines; wind farms, and turbine and rotor blade components; power line and pipeline sites, routes, and corridors; dams, power plants, floodgates, and impoundments; industrial chimneys, smoke stacks, and flares; and farmland, forestland, and remote areas; and movie production aerials. The company serves engineering, forestry, agriculture, industry, consulting, and city and state government sectors. Advanced Aerial Services, LLC was founded in 2013 and is based in Woodward, Oklahoma.</t>
  </si>
  <si>
    <t>Woodward</t>
  </si>
  <si>
    <t>Oklahoma</t>
  </si>
  <si>
    <t>mapping / vegetation / survey / precision agriculture</t>
  </si>
  <si>
    <t>175000</t>
  </si>
  <si>
    <t>high-resolution digital cameras; movie production aerials; AAS electric utility; power line inspection; rotor blade components; support structure deterioration; 3D model; cost effective means; professional service; AAS pipeline; TV aerials; vegetation encroachment; video services; pipeline sites; orthophoto production; Vegetation overgrowth; high-definition video; pipeline corridor; industrial chimneys; volumetric calculations; digital mapping; inspection crew; compressor stations; power plants; Industrial inspection; wind farms; distribution lines; bird nests; transmission lines; remote areas; transmission line; infrared sensors; ground wires; cross arms; anchor rods; Exposed pipe; industrial facilities; communal properties; satellite installations; regulatory requirements; concerns; drones; lidar; stacks; Broken; Cracked; ultraviolet; floodgates; forestland; impoundments</t>
  </si>
  <si>
    <t>missing; broken; aerials; resolution digital; professional service; high resolution digital; concerns; stacks; ultraviolet; digital cameras; pipeline; lidar; vegetation; infrared; high resolution; wells; volumetric calculations; video services; vegetation encroachment; transmission lines; support structure; sensors to detect; rods; repairs and upgrades; regulatory requirements; power line inspection; orthophotography; orthophoto; offers infrared; movie production; loose; insulators; inspection of industrial; infrared sensors; high definition video; guys; forestland; flare; farmland; erosion; encroachment; efficient and cost; distribution lines; deterioration; deformation; definition video; dams; damaged; corridor; communal; chimneys; physically; corridors; anchor; compressor; anchors; lines; transmission; markers; resolution; volumetric; smoke; exposed; routes; electric utility; blade; wind farms; signs; poles; photographs; movie; arms; documents; substations; dangerous; remote areas; permits; industrial facilities; gathering; detects; remain; comply; bird; pipelines; high definition; crew; calculations; specialize; industrial inspection; document; difficult; definition; regulatory; cross; damage; pipe; wires; eliminates; upgrades; client</t>
  </si>
  <si>
    <t>0.00012504318827854602</t>
  </si>
  <si>
    <t>0.0001516084676708103</t>
  </si>
  <si>
    <t>103</t>
  </si>
  <si>
    <t>a4fb79049e2d0d5c69c6c8d355cb098b</t>
  </si>
  <si>
    <t>ARI metal s.r.l.</t>
  </si>
  <si>
    <t>http://www.arimetal.it</t>
  </si>
  <si>
    <t>ARI metal s.r.l. designs, manufactures, and markets aluminum profiles, accessories, and components for the industrial production applications. It offers aluminum profiles, such as section profiles, end terminals and closing profiles, fasteners, junction elements, support elements, complementary accessories, buffers and accessories, safety structures, accessories for linear guides, and accessories for handling applications; and industrial products (mechanical engineering), including light structural metalwork, safety structures, systems for internal handling applications, and workbenches. The company also provides aluminum system for solar panels supporting structures, such as ground system with support frames, metal posts, and plinths/anchors; pitched roofs with corrugated sheets, onduline, and tiles; roofs with Y-shaped beams and dome covers; flat roofs; and flat roofs with support frames. In addition, it offers products for plants and equipment, including magnetic laminations for stators and rotors; products for wood applications, such as loaders/unloaders for panels, hot air multilevel ovens for profiles, conveyor ovens for profiles, 3D UV TRUVI ovens, swinging UV bridging ovens, UV ovens for flat panels, and UV ovens for profiles; products for plastics, including thermo-bending ovens, taping machines, hot cutting machines, and thermo-sealing machines; and products for special equipment, such as oven polymerizing epoxy resins, test benches, milling machined, and stackers. The company sells its products through its sales and service points in Italy, as well as through authorized distributors internationally. ARI metal s.r.l. was founded in 1992 and is headquartered in Dolzago, Italy.</t>
  </si>
  <si>
    <t>1992</t>
  </si>
  <si>
    <t>Dolzago</t>
  </si>
  <si>
    <t>Lecco</t>
  </si>
  <si>
    <t>metal / steel / milling / sheet metal</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</si>
  <si>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t>
  </si>
  <si>
    <t>ovens; profiles; support frames; handling applications; aluminum profiles; uv; flat roofs; thermo; roofs; frames; thermo sealing machines; thermo sealing; test benches; taping; system for solar; special equipment; sealing machines; sales and service; production applications; plinths; pitched roofs; oven; offers aluminum; multilevel; metalwork; metal posts; markets aluminum; machined; loaders; laminations; industrial production; including thermo; including light; hot air; flat panels; epoxy resins; epoxy; dome; distributors internationally; cutting machines; conveyor ovens; closing; buffers; bridging; bending; beams; authorized distributors; machines; aluminum; resins; benches; handling; milling; industrial products; anchors; elements; pitched; mechanical engineering; conveyor; structures; metal; posts; corrugated; complementary; fasteners; shaped; authorized; rotors; guides; plastics; sheets; terminals; linear; hot; magnetic; offers products; sealing; tiles; supporting; junction; wood; covers; structural; sells its products; points; internal; distributors; cutting; special; test; mechanical</t>
  </si>
  <si>
    <t>0.0005990260725505719</t>
  </si>
  <si>
    <t>16354</t>
  </si>
  <si>
    <t>0.0005584551535148646</t>
  </si>
  <si>
    <t>104</t>
  </si>
  <si>
    <t>38cd9d9e083fc18109be398b413216d5</t>
  </si>
  <si>
    <t>Borit NV</t>
  </si>
  <si>
    <t>http://www.borit.be</t>
  </si>
  <si>
    <t>Borit NV manufactures and markets sheet metal products and assemblies in Belgium. It provides flow plates for use in fuel cells, electrolyzers, heat exchangers, and solar boiler systems; and structural panels for use in transportation, construction, furniture, packaging, and general industrial applications. The company is based in Zelzate, Belgium with a technology and product development center in Herzogenrath, Germany.</t>
  </si>
  <si>
    <t>Zelzate</t>
  </si>
  <si>
    <t>OCAS Ventures</t>
  </si>
  <si>
    <t>borit; sheet metal products; world-class manufacturer; borit Leichtbau-Technik; product design; optimal product design; early stage; Borit Hydrogate technology; conceptual product design; borit Leichtbau-Technik GmbH; Flemish Region. borit; optimal flowfield design; product development center; best product quality; technology development company; large production series; Metallic bipolar plates; world leading innovation; Borits production centre; long term partnerships; important market players; Germany. oritOs aim; early stage support; OCAS NV; Borit NV; optimal design; Borit offers; product types; Simulation possibilities; pragmatic development; service partner; high productivity; development process; steel solutions; Flow plates; Industrial parts; joint venture; heat exchangers; clean energy; strong competencies; fuel cells; Structural panels; assemblies; customers; materials; interconnectors; electrolysers; DMFC; SOFC; iterations</t>
  </si>
  <si>
    <t>sheet metal products; products and assemblies; metal products; early stage; sheet metal; plates; possibilities; optimal; product design; assemblies; early; term partnerships; technology guarantees; technology development; technology and product; support is provided; structural panels; steel solutions; selection of products; product development center; pragmatic; optimising; optimal design; long term partnerships; large production; iterations; innovation center; full cycle; electrolysers; development process; development center; design possibilities; conceptual; competencies; characterisation; bipolar plates; bipolar; sheet; stage; product quality; german; centre; center; metallic; forming; class; partnerships; heat exchangers; spin; exchangers; metal; fuel cells; venture; prototyping; product development; guarantees; focusing; starting; full service; region; simulation; supporting; selection; players; productivity; aim; opportunities; cycle; coatings; strong; structural; partner; supports; established; active; long term; provided; flow; series; term; approach; steel; innovation; combined; engineers; types; today</t>
  </si>
  <si>
    <t>0.00008404523834644707</t>
  </si>
  <si>
    <t>0.0001191975389913353</t>
  </si>
  <si>
    <t>105</t>
  </si>
  <si>
    <t>74c8a0f395bc932d768e5a17db325429</t>
  </si>
  <si>
    <t>Safran USA, Inc.</t>
  </si>
  <si>
    <t>http://www.safran-usa.com</t>
  </si>
  <si>
    <t>Safran USA, Inc., together with its subsidiaries, provides advanced technology products for aviation, defense, and security sectors in the United States. It offers aircraft systems and equipment, including turbine engines, landing systems, advanced electrical wiring solutions, flight controls, engine nacelles, thrust reversers, and power transmissions, as well as jet engines for missiles and target drones; and maintenance, repair, and overhaul services for a range of aircraft in the U.S. aerospace industry. The company also provides systems and equipment for military airplanes and helicopters, including turboshaft engines for military helicopters; landing gear, wheels, and carbon brakes; wiring solutions; and avionics ranging from autopilots and flight controls to inertial navigation and data management systems. In addition, it provides identification and detection products, such as multibiometric technologies for fingerprint, iris, and facial recognition for security needs of individuals, companies, and governments; and detection systems for explosives, as well as narcotics and chemical, biological, radiological, and nuclear threats. Safran USA, Inc. was formerly known as Snecma USA, Inc. The company was incorporated in 1984 and is based in Arlington, Virginia. Safran USA, Inc. operates as a subsidiary of Safran SA.</t>
  </si>
  <si>
    <t>Arlington</t>
  </si>
  <si>
    <t>engines / helicopters / parachute systems / radio control</t>
  </si>
  <si>
    <t>Safran SA</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</si>
  <si>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t>
  </si>
  <si>
    <t>safran; wiring solutions; systems and equipment; flight controls; engines; usa; helicopters; wiring; turboshaft engines; turboshaft; turbine engines; security sectors; range of aircraft; radiological; products for aviation; overhaul services; offers aircraft; nuclear threats; navigation and data; nacelles; military helicopters; landing systems; landing gear; iris; fingerprint; facial; explosives; engines for missiles; engine nacelles; electrical wiring; detection products; data management systems; brakes; airplanes and helicopters; aerospace industry; landing; transmissions; target drones; overhaul; thrust; airplanes; inertial; autopilots; missiles; detection systems; biological; advanced technology; wheels; threats; data management; controls; technology products; detection; jet; avionics; governments; gear; nuclear; management systems; identification; recognition; aircraft systems; target; subsidiaries; ranging; turbine; individuals; engine; aviation; navigation; defense; carbon; sectors; chemical; repair</t>
  </si>
  <si>
    <t>0.00032449131083515806</t>
  </si>
  <si>
    <t>0.00033462696193595936</t>
  </si>
  <si>
    <t>106</t>
  </si>
  <si>
    <t>7d48b5e955cf04ff27d45ad1416a9bdc</t>
  </si>
  <si>
    <t>Vigilant Aerospace Systems, Inc.</t>
  </si>
  <si>
    <t>http://vigilantaerospace.com</t>
  </si>
  <si>
    <t>Vigilant Aerospace Systems, Inc. licenses and commercializes NASA flight safety technologies; and develops and markets situational awareness, collision avoidance, and autonomous flight products for manned and unmanned aircraft. Its avionics software platform, FlightHorizon, provides synthetic cockpit views, detect-and-avoid functions, and other flight information for manned and unmanned aircraft using various sensors, including ADS-B in signals. The company was founded in 2015 and is based in Oklahoma City, Oklahoma.</t>
  </si>
  <si>
    <t>Oklahoma City</t>
  </si>
  <si>
    <t>850000</t>
  </si>
  <si>
    <t>synthetic cockpit views; synthetic cockpit view; situational awareness; FlightHorizon UAS; unmanned aircraft; collision avoidance; NASA flight safety; 3D synthetic cockpit; FlightHorizon UAS licenses; autonomous flight products; FlightHorizon UAS systems; avoidance commands; avionics software package; collision avoidance commands; flight information; weather radar overlay; FlightHorizon GA; Generation Flight Automation; air traffic control; Flight Research Center; situational awareness solution; General Aviation pilots; internet-based FAA feed; air-traffic control zones; avionics software platform; corporate drone fleet; well-tested user interface; resolution aerial photography; RTCA SC-228 MOPS; flight data; ADS-B In transponder; flight restrictions; flight plans; unmanned detect-and-avoid; flight tracking; flight logs; on-board transponder; transponder models; Traffic awareness; traffic data; detailed flight; FlightHorizon Enterprise; FlightHorizon Enterpise; traffic alerts; visual replay; FAA observation; navigational data; detect-and-avoid functions; visual line; patent-pending algorithms</t>
  </si>
  <si>
    <t>cockpit; transponder; overlay; synthetic; collision avoidance; air traffic; well tested; replay; manned and unmanned; ga; ads; views; air traffic control; traffic control; collision; avoidance; navigational; logging; commands; laptop; licenses; traffic; logs; situational awareness; situational; runs; avoid; faa; detect; awareness; sight; avionics; manned; unmanned aircraft; tested; tablet; running; functions; uas; workstation; weather radar; waiver; user interface design; uas systems; transponders; traffic data; synchronizes; solution for unmanned; software to deliver; software package; situational awareness solution; sc; resolution aerial; pending algorithms; patent pending algorithms; national airspace; multi platform; laptop or tablet; interface design; general aviation; flight tested; flight safety; flight plans; flight logs; flight logging; flight automation; exclusively licensed; data from connected; compliance features; collects data; awareness solution; automation and safety; info; flight data; camera systems; restrictions; drone fleet; detailed; weather; aviation; radars; designed to meet; charts; visual; patent; view; nasa; serial; invented; safety systems; develops and markets; exclusively; browser; interface; zones; software platform; observation; commercializes; autonomous flight; geo</t>
  </si>
  <si>
    <t>0.0003289126397294816</t>
  </si>
  <si>
    <t>3325</t>
  </si>
  <si>
    <t>0.00033672342800987476</t>
  </si>
  <si>
    <t>107</t>
  </si>
  <si>
    <t>b55b0305-fc47-e67b-a26e-f931f45c9b64</t>
  </si>
  <si>
    <t>AirGon</t>
  </si>
  <si>
    <t>http://www.airgon.com/</t>
  </si>
  <si>
    <t>AirGon is the airborne micro metric mapping subsidiary of the GeoCue Group. GeoCue Group has been providing workflow and production solutions for sensor-based mapping since 2003. Formed by Jim Meadlock, the founding CEO of Intergraph Corporation and Lewis Graham, founding CEO of Z/I Imaging, GeoCue Group has a long history in providing tools and technology used in creating accurate mapping products from manned aircraft sensor data. GeoCue Group are now applying this reservoir of experience to the challenges of collecting metric mapping information using low cost technology.</t>
  </si>
  <si>
    <t>Madison</t>
  </si>
  <si>
    <t>Alabama</t>
  </si>
  <si>
    <t>founding; ceo; tools and technology; production solutions; photo editing; long history; graham; creating accurate; accurate mapping; reservoir; metric; sensor data; mapping; manned aircraft; editing; collecting; workflow; applying; sensor; formed; manned; history; challenges; accurate; photo; creating; corporation; low cost; imaging</t>
  </si>
  <si>
    <t>0.0002752066427396822</t>
  </si>
  <si>
    <t>2075</t>
  </si>
  <si>
    <t>0.0002609236239223852</t>
  </si>
  <si>
    <t>Certain data and content provided by https://www.crunchbase.com/organization/airgon</t>
  </si>
  <si>
    <t>108</t>
  </si>
  <si>
    <t>2921be80216c2dc9f034e9cc2488573f</t>
  </si>
  <si>
    <t>HyperVerge, Inc.</t>
  </si>
  <si>
    <t>http://hyperverge.co</t>
  </si>
  <si>
    <t>HyperVerge, Inc. develops cloud based image technology modules for processing images. The company uses learning algorithms to process consumer images and videos on the cloud. It offers Silver, a smart photo organization app that helps to organize photos. The company was founded in 2014 and is based in Palo Alto, California with additional offices in Bengaluru and Chennai, India.</t>
  </si>
  <si>
    <t>Palo Alto</t>
  </si>
  <si>
    <t>image recognition / machine learning / images / share</t>
  </si>
  <si>
    <t>1000000</t>
  </si>
  <si>
    <t>Milliways Ventures; New Enterprise Associates; Naya Ventures</t>
  </si>
  <si>
    <t>cloud based image; Image Recognition technology; photos; photo organization app; patent-pending technology; Mobile Data connection; Experience file transfers; semantic photo engine; image recognition engine; image engines; deep learning startup; process consumer images; IIT Madras alumni; smartphone app; resolution photos; bad photos; technology modules; Photo clustering; 2G networks; consumer-generated images/videos; drones data; contextual information; e.g. beach; Milliways Ventures; tap sharing; social parameters; vision stacks; data sets; performance vision; industrial data; self-learning algorithms; California-based startup; vision. machine; internet connectivity; high-performance vision; Naya Ventures; satellite imagery; Silicon Valley; Visit www.hyperverge.co; people; Silver; places; events; users; objects; scenes; identification; technologies; Share; analysis</t>
  </si>
  <si>
    <t>vision and machine; share photos; scenes; performance vision; learning technologies; images and videos; developed patent pending; developed patent; learning algorithms; photos; silver; pending technology; patent pending technology; image recognition; sharing; places; ventures; machine learning; learning; videos; engines; images; image; share; identification; objects; photo; app; recognition; events; computer vision; users to share; transfers; startup that develops; semantic; scenarios; resolution photos; recognition technology; processing images; photo sharing; paas; optimised; industrial data; image technology; iit; high performance vision; help users; full resolution; develops image; develops cloud; data sets; data connection; contextual; clustering; cloud based image; build products; blur; android and ios; alumni; albums; machine; weed; internet connectivity; focused on providing; clusters; beach; startup; stacks; smartphone app; faces; patent pending; backgrounds; algorithms; organize; bad; aesthetics; engine; pending; satellite imagery; matched; highly accurate; context; patent; recognize; enables users; contrast; brightness; applications include; documents; analyzed; analyzes; seconds; funded; tap; silicon valley; deep learning; file; tilt; valley; ios</t>
  </si>
  <si>
    <t>0.00034771236999360495</t>
  </si>
  <si>
    <t>5092</t>
  </si>
  <si>
    <t>0.0003404024810255074</t>
  </si>
  <si>
    <t>109</t>
  </si>
  <si>
    <t>c9d975df-5bab-fb7e-4b2a-03c21009c26a</t>
  </si>
  <si>
    <t>Innovative Roof Systems</t>
  </si>
  <si>
    <t>http://www.innovativeroofing.com</t>
  </si>
  <si>
    <t>Innovative Roofing Systems specializes in both Commercial and Residential roofing applications. Innovative Roof Systems is headquartered in Ireland and is a unique roofing system that incorporates solar panels, insulation, rain water harvesting while opening up the entire attic to make a warm, habitable living space. Similar in cost to a traditional roof, this is the first roof that will provide a genuine, measurable Return on Investment by typically providing 50% of a homes water requirements, 70% of its hot water and much lower heating bills through air tight insulation.</t>
  </si>
  <si>
    <t>Dublin</t>
  </si>
  <si>
    <t>Ireland</t>
  </si>
  <si>
    <t>traditional roof; residential roofing; measurable; genuine; roofing; roofing systems; tight; return on investment; commercial and residential; typically; bills; insulation; return; hot water; specializes; lower; traditional; homes; hot</t>
  </si>
  <si>
    <t>0.00020621195597125524</t>
  </si>
  <si>
    <t>2515</t>
  </si>
  <si>
    <t>0.00019633634629679473</t>
  </si>
  <si>
    <t>Certain data and content provided by https://www.crunchbase.com/organization/innovative-roof-systems</t>
  </si>
  <si>
    <t>110</t>
  </si>
  <si>
    <t>c58a3459-844b-b831-f045-48bf18b121e9</t>
  </si>
  <si>
    <t>HelioZenit</t>
  </si>
  <si>
    <t>http://www.heliomotion.com/</t>
  </si>
  <si>
    <t>HelioZenit Ab was founded in Finland in 2008 from a spin-off project of a company specializing in the storage of solar energy. HelioZenit Ab was founded in Finland in 2008 from a spin-off project of a company specializing in the storage of solar energy on a household scale.
The project that led to the creation of HelioZenit Ab had the purpose of maximizing the amount of generated solar energy per area of thermal collector, thereby maximizing the amount of stored energy for the household. We recognized early on that in order to get maximum output from the sun the solar collectors would always need to be directed straight towards the sun; not only at noon but constantly tracking the sun from sunrise until sunset. What originally was a project focusing on thermal solar energy was later expanded into photovoltaic electricity, the principle of turning the panels to follow the sun for maximum output remaining the same. Many large utility solar stations use this principle as they build huge tracking units on massive concrete columns carrying up to 50 and more panels per unit.
The Heliomotion Home Solar Power Plant is a light version of the utility trackers, designed to provide private homes with an extremely efficient, affordable and easy way to generate their own renewable energy. A Heliomotion is designed to be easily assembled and installed in less than a day by the buyer. This is a huge cost saver as no construction crew and no lifting equipment is needed. The Heliomotion Home Solar Power Plant is delivered as a complete installation kit on one pallet, including a detailed, illustrated installation manual. The composition of the kit is optimized for maximum ease of handling, with no single piece weighing more than 20 kg.</t>
  </si>
  <si>
    <t>112000</t>
  </si>
  <si>
    <t>Ålands Utvecklings</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</si>
  <si>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t>
  </si>
  <si>
    <t>maximum output; solar power plant; principle; maximizing; huge; power plant; maximum; utility solar; tracking units; tracking the sun; thermal solar energy; thermal collector; sunset; sunrise; solar stations; saver; recognized early; private homes; photovoltaic electricity; panels to follow; noon; lifting equipment; installation kit; illustrated; extremely efficient; directed; complete installation; columns; assembled and installed; amount of stored; amount of generated; kit; stored energy; pallet; follow the sun; buyer; weighing; originally; thermal solar; lifting; composition; amount; remaining; expanded; solar collectors; designed to provide; turning; crew; plant; piece; concrete; collector; straight; massive; carrying; version; constantly; focusing; trackers; assembled; recognized; ease; early; manual; collectors; purpose; creation; household; stored; optimized; delivered; handling; extremely; follow; detailed; generated; stations; needed; order; unit; affordable; easily; homes; units; private</t>
  </si>
  <si>
    <t>0.00008418031667294558</t>
  </si>
  <si>
    <t>0.00013021927124431352</t>
  </si>
  <si>
    <t>Certain data and content provided by https://www.crunchbase.com/organization/heliozenit</t>
  </si>
  <si>
    <t>111</t>
  </si>
  <si>
    <t>86055309-da72-312a-69bb-5e5bffbbb769</t>
  </si>
  <si>
    <t>DropDrone</t>
  </si>
  <si>
    <t>http://www.dropdrone.co</t>
  </si>
  <si>
    <t>Drone delivery for high-rise buildings.</t>
  </si>
  <si>
    <t>rise buildings; high rise buildings; high rise; drone delivery; rise</t>
  </si>
  <si>
    <t>0.00007544748041255563</t>
  </si>
  <si>
    <t>1825</t>
  </si>
  <si>
    <t>0.00012356438035339984</t>
  </si>
  <si>
    <t>Certain data and content provided by https://www.crunchbase.com/organization/dropdrone</t>
  </si>
  <si>
    <t>112</t>
  </si>
  <si>
    <t>b90c21fc-8240-6c1d-6001-da20d3fdb9f1</t>
  </si>
  <si>
    <t>Boduk Co.</t>
  </si>
  <si>
    <t>http://www.boduk.net</t>
  </si>
  <si>
    <t>Develop and sell video transmitter and infrastructure inspection robot for drone. They develop and sell video transmitter and infrastructure inspection robot for drone.</t>
  </si>
  <si>
    <t>robots / flying / robotic products / artificial robotic brains</t>
  </si>
  <si>
    <t>develop and sell; infrastructure inspection; transmitter; robot; sell</t>
  </si>
  <si>
    <t>0.00026036479691575606</t>
  </si>
  <si>
    <t>1880</t>
  </si>
  <si>
    <t>0.00028982945666343116</t>
  </si>
  <si>
    <t>Certain data and content provided by https://www.crunchbase.com/organization/boduk-co</t>
  </si>
  <si>
    <t>113</t>
  </si>
  <si>
    <t>195aadc96ac93090147779c7588a114c</t>
  </si>
  <si>
    <t>AXSOL GmbH</t>
  </si>
  <si>
    <t>http://www.axsol.de</t>
  </si>
  <si>
    <t>AXSOL GmbH manufactures hardware and software solutions for the practical application of solar technology. The company offers Arvey, which is a mobile energy storage system that can be charged from solar panels, wind turbines, fuel cells, and mains power. The company was founded in 2012 and is based in Bleicherode, Germany.</t>
  </si>
  <si>
    <t>Bleicherode</t>
  </si>
  <si>
    <t>Thuringia</t>
  </si>
  <si>
    <t>storage system; practical application; mobile energy; manufactures hardware; mains power; energy storage system; application of solar; mains; fuel cells; software solutions; charged; hardware and software; practical; solar technology; energy storage; wind turbines; turbines</t>
  </si>
  <si>
    <t>0.08333333333333337</t>
  </si>
  <si>
    <t>0.0005745418334311362</t>
  </si>
  <si>
    <t>44192</t>
  </si>
  <si>
    <t>0.0004860247319779353</t>
  </si>
  <si>
    <t>114</t>
  </si>
  <si>
    <t>35ca5b70673ce94b17fdd082517891e6</t>
  </si>
  <si>
    <t>AirMap, Inc.</t>
  </si>
  <si>
    <t>http://www.airmap.com</t>
  </si>
  <si>
    <t>AirMap, Inc. operates in the technology industry. The company was incorporated in 2015 and is based in Santa Monica, California.</t>
  </si>
  <si>
    <t>Santa Monica</t>
  </si>
  <si>
    <t>43600000</t>
  </si>
  <si>
    <t>Lux Capital Management (3); General Catalyst Partners (2); Bullpen Capital (2); The Social+Capital Partnership (2); TenOneTen Ventures (2); Rakuten, Inc.; QUALCOMM Ventures; Haystack Capital, LLC; Sony Innovation Fund; Yuneec International Co. Ltd.; Legend Star; Airbus Group Ventures; Microsoft Accelerator; Pritzker Group; Sony Corporation</t>
  </si>
  <si>
    <t>airspace information; trustworthy airspace information; UAS operators; airspace rules; AirMap; altitude airspace information; drones; low-altitude air navigation; air navigation systems; altitude airspace labels; airspace services platform; autonomous drones; digital map; legal airspace; commercial UAS operations; unmanned aircraft; airspace areas; highly-regarded commercial operators; recreational drone pilots; UAS flights; nascent industry; amazing vehicles; everyday life; industry partners; Small Unmanned Aircraft; Unmanned Traffic Management; low altitude; ground level; local level; interactive digital map; aviation innovation; low altitude information; comprehensive digital map; fully digital map; aerospace. big data.; Small UAV Coalition; drones. navigation. robotics; aircraft operators; AirMap Beta; drone users; Camera Drone; ingenious applications; incredible applications; feet; Brilliant entrepreneurs; multiple sources; reliable data; single view; Blanket COA</t>
  </si>
  <si>
    <t>airmap; uas operators; trustworthy; legally; digital map; beta; airspace; low altitude; happening; rules; providing accurate; oceans; nascent; industry partners; everyday life; emergence; create the future; collaboratively; build amazing; air navigation; navigation systems; proposed; ground level; feet; autonomous drones; altitude; transforming; exclusively; uas; society; foundations; recreational; unmanned aircraft; operators; everyday; amazing; map; accurate; aviation; utm; uav coalition; uas operations; traffic management; solution providing; small uav coalition; small uav; services platform; restricted areas; regarded; platform for unmanned; photography and cinematography; permitted; package delivery; organizing; multiple sources; ingenious; higher altitude; help drone; hassle free; frontier; free service; exemptions; drone users; drone safely; controlled airspace; commercial uas operations; commercial uas; commercial operators; coalition; coa; camera drone; brilliant; blanket; beta testers; benefiting; applications for drones; notice; navigation; helping; small unmanned aircraft; holders; guidelines; innovation; sorts; restricted; century; incredible; launching; easy to operate; comprehensive; strips; labels; charts; visualize; nasa; flown; testers; hassle; applicable; created</t>
  </si>
  <si>
    <t>0.000658242823676315</t>
  </si>
  <si>
    <t>14310</t>
  </si>
  <si>
    <t>0.0005573733431882937</t>
  </si>
  <si>
    <t>115</t>
  </si>
  <si>
    <t>fb6c4beea08764e3a7e052c670066477</t>
  </si>
  <si>
    <t>ORION SRL</t>
  </si>
  <si>
    <t>http://www.orion-srl.it</t>
  </si>
  <si>
    <t>ORION SRL engages in the design, manufacture, and sale of environmental monitoring systems. It offers water quality monitoring solutions, such as buoy solutions; Submarine Drone, a water quality AUV that provides side-scan sonar imaging and a Doppler velocity log for accurate navigation below surface; and Multiparametric Sonde, a water quality monitoring probe. The company also provides emission monitoring solutions, such as gas analyzers, oxygen analyzers, formaldehyde analyzers, NDIR analyzers, isokinetic samplers, detectors, and NO2 NO gas converters. In addition, it offers air quality monitoring solutions, including carbon monoxide (CO) analyzers, CO trace analyzers, carbon dioxide gas analyzers, nitrogen oxide (NO-NO2-NOx) analyzers, ammonia (NH3) NO NO2 NOx analyzers, nitrous oxide (N2O) analyzers, O3 analyzers, SO2 analyzers, SO2 trace analyzers, PTS PM10 PM2,5 PM1 analyzers, dust analyzers, PM10 PM2.5 analyzers, PM10 PM2.5 PM1 samplers, PM10 PM2.5 sequential samplers, PM10 PM1 PM2.5 sequential samplers, PM10 PM1 PM2.5 VOC sequential samplers, metals analyzers, BTX analyzers, VOC analyzers, ozone calibrators, and multi-gas calibrators. Further, the company provides water quality, air quality, and emission monitoring services. ORION SRL was founded in 1988 and is based in Veggiano, Italy with additional offices in Romania, Bulgaria, and the United Arab Emirates.</t>
  </si>
  <si>
    <t>1988</t>
  </si>
  <si>
    <t>Veggiano</t>
  </si>
  <si>
    <t>Padova</t>
  </si>
  <si>
    <t>environmental monitoring systems / control instrumentation solutions / enclosures / towers</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</si>
  <si>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t>
  </si>
  <si>
    <t>pm; analyzers; samplers; quality monitoring; water quality; voc; trace; gas analyzers; calibrators; monitoring solutions; air quality; oxide; emission; srl engages; pts; probe; orion; offers water; nh; monoxide; including carbon; environmental monitoring systems; doppler; carbon monoxide; buoy; auv; accurate navigation; ozone; ammonia; sonar; offers air; monitoring services; submarine; srl; nitrogen; carbon dioxide; scan; oxygen; environmental monitoring; velocity; dioxide; carbon; log; detectors; dust; converters; metals; monitoring systems; side; accurate; navigation; imaging</t>
  </si>
  <si>
    <t>0.00007367898976388288</t>
  </si>
  <si>
    <t>8298</t>
  </si>
  <si>
    <t>0.00015557351827764955</t>
  </si>
  <si>
    <t>116</t>
  </si>
  <si>
    <t>c5deba3fb7706973d684cbc0c8089a5f</t>
  </si>
  <si>
    <t>One Stop Warehouse Pty Ltd</t>
  </si>
  <si>
    <t>http://store.onestopwarehouse.com.au</t>
  </si>
  <si>
    <t>One Stop Warehouse Pty Ltd. is a wholesale distributor of solar PV panels, solar inverters, components, and solar systems in Australia. It offers solar modules; hybrid inverters; electricals; OSW packages, including mounting and electrical kits; cablings; and residential, commercial, and dark knight rooftop mountings. One Stop Warehouse Pty Ltd. sells products through authorized agents, as well as online. The company is based in Woodridge, Australia. It has additional offices in Perth, Adelaide, Brisbane, and Melbourne, Australia. As of April 15, 2016, One Stop Warehouse Pty Ltd operates as a subsidiary of GCL System Integration Technology Co., Ltd.</t>
  </si>
  <si>
    <t>Woodridge</t>
  </si>
  <si>
    <t>Queensland</t>
  </si>
  <si>
    <t>7313338</t>
  </si>
  <si>
    <t>GCL System Integration Technology Co., Ltd.</t>
  </si>
  <si>
    <t>warehouse; wholesale distributor; well as online; products through authorized; offers solar modules; mountings; knight; including mounting; hybrid inverters; distributor of solar; authorized agents; sells products; dark; authorized; solar inverters; agents; solar pv panels; distributor; wholesale; pv panels; rooftop; packages; kits; solar systems; hybrid; solar modules; mounting; solar pv; offers solar</t>
  </si>
  <si>
    <t>0.0003100817309529547</t>
  </si>
  <si>
    <t>6836</t>
  </si>
  <si>
    <t>0.00029687668951925084</t>
  </si>
  <si>
    <t>117</t>
  </si>
  <si>
    <t>f91140de0c3dc60b9a103744ea287a25</t>
  </si>
  <si>
    <t>OOO OKB Aviareshenia</t>
  </si>
  <si>
    <t>OOO OKB Aviareshenia manufactures drones. The company was incorporated in 2014 and is based in Cheboksary, Russia.</t>
  </si>
  <si>
    <t>Cheboksary</t>
  </si>
  <si>
    <t>Chuvashiya</t>
  </si>
  <si>
    <t>Russia</t>
  </si>
  <si>
    <t>1062361</t>
  </si>
  <si>
    <t>manufactures drones</t>
  </si>
  <si>
    <t>0.00016489505577822253</t>
  </si>
  <si>
    <t>10264</t>
  </si>
  <si>
    <t>0.00021404550154626448</t>
  </si>
  <si>
    <t>118</t>
  </si>
  <si>
    <t>a42a9814c4a2009342cf6a6f041f7f6c</t>
  </si>
  <si>
    <t>Domestic Solar Limited</t>
  </si>
  <si>
    <t>Domestic Solar Limited installs, operates, and maintains solar panels on residential rooftops. The company was incorporated in 2010 and is based in London, United Kingdom.</t>
  </si>
  <si>
    <t>residential rooftops; maintains solar panels; domestic solar; maintains solar; rooftops; maintains; domestic</t>
  </si>
  <si>
    <t>0.00021060648487923074</t>
  </si>
  <si>
    <t>18253</t>
  </si>
  <si>
    <t>0.0002554704813775676</t>
  </si>
  <si>
    <t>119</t>
  </si>
  <si>
    <t>12e242b8e8d5d2108af5bdd847d81592</t>
  </si>
  <si>
    <t>ELPION Silicon Sdn Bhd</t>
  </si>
  <si>
    <t>http://www.elpion.co.kr</t>
  </si>
  <si>
    <t>ELPION Silicon Sdn Bhd intends to produce metallurgical grade silicon (MGS), a component for the production of solar panels. ELPION Silicon Sdn Bhd is based in Banting, Malaysia. ELPION Silicon Sdn Bhd operates as a subsidiary of Elpion Co., Ltd.</t>
  </si>
  <si>
    <t>Banting</t>
  </si>
  <si>
    <t>97913328</t>
  </si>
  <si>
    <t>OCI Specialty Co., Ltd. (6)</t>
  </si>
  <si>
    <t>OCI Company Ltd</t>
  </si>
  <si>
    <t>metallurgical grade silicon; solar panels; MGS; Intends; component; production</t>
  </si>
  <si>
    <t>metallurgical; grade silicon; intends; production of solar; grade; component</t>
  </si>
  <si>
    <t>0.00007350150711496376</t>
  </si>
  <si>
    <t>0.000098743041618547</t>
  </si>
  <si>
    <t>120</t>
  </si>
  <si>
    <t>62fd18253a726fc0850828535efad5fe</t>
  </si>
  <si>
    <t>Nuru Lights</t>
  </si>
  <si>
    <t>http://nurulight.com</t>
  </si>
  <si>
    <t>Nuru Lights designs and develops clean off-grid lighting systems for the worlds poor. It offers pedal generators, plug-in charging systems, and solar panels. The company was founded in 2008 and is based in Toronto, Canada.</t>
  </si>
  <si>
    <t>Toronto</t>
  </si>
  <si>
    <t>pedal; grid lighting systems; grid lighting; charging systems; poor; designs and develops; lighting systems; plug; generators; charging</t>
  </si>
  <si>
    <t>0.0002607430367146984</t>
  </si>
  <si>
    <t>0.0002592550126651996</t>
  </si>
  <si>
    <t>121</t>
  </si>
  <si>
    <t>0cc7bab277f3fc4c907132949edb3233</t>
  </si>
  <si>
    <t>Innergy Power Corporation, Inc.</t>
  </si>
  <si>
    <t>As of October 1, 2007, Innergy Power Corporation, Inc. was acquired by ECOtality, Inc. Innergy Power Corporation, Inc. designs, manufactures, and distributes custom sealed lead rechargeable batteries and renewable energy flat-panel multicrystalline photovoltaic solar modules for commercial, industrial, and consumer markets. Its products include consumer batteries for DVD players, cellphones, laptops, MP3 players, iPods, and PDAs; OEM Batteries for portable instrumentation, cache memory back-up in computer storage, communications, handheld PCs, and portable lighting; ThinLine battery cells for OEM and consumer applications, and integrated solar modules; chargers for material handling equipment, and electric vehicle on and off-board charging; and fuel cell products. The companys products also comprise portable solar binder packs to power or recharge devices, such as cell phones, laptop PCs, PDAs, and iPods from remote locations; and solar LED emergency lights, RV solar panels and battery chargers, marine battery chargers, solar power cell phone batteries, and multi-purpose solar panels and battery chargers for recreational and emergency preparedness applications. In addition, its products include solar emergency preparedness kits, power packs, fiberglass and glass series solar modules, and solar and E-Bike charging stations; solar cookers and solar pumps; solar water pumps; and wind turbines. Further, Innergy Power Corporation, Inc. develops electric vehicle (EV) batteries ranging from eBikes to plug-in hybrid EVs, and designs/builds rechargeable battery packs for portable devices in SLA, NiMH, and Li chemistries. The company sells its products online. Innergy Power Corporation, Inc. was formerly known as Portable Energy Products, Inc. and changed its name to Innergy Power Corporation, Inc. in May, 2001. The company was founded in 1989 and is based in San Diego, California.</t>
  </si>
  <si>
    <t>1989</t>
  </si>
  <si>
    <t>chargers / portable solar / cell phones / mp players</t>
  </si>
  <si>
    <t>22000000</t>
  </si>
  <si>
    <t>Pathfinder Venture Capital Funds (6); Apex Venture Partners (4); Equity Ventures Limited (4); Capform Partners (4); Fuse Capital Management, Inc. (4); J.F. Shea Venture Capital (3); Mapleleaf Capital Ltd. (3); Oscco Ventures (3); Hyundai Securities America Inc. (2); Sundance Venture Partners, L.P. (2); Liberty Capital Management Corp.</t>
  </si>
  <si>
    <t>2000000</t>
  </si>
  <si>
    <t>ECOtality, Inc.</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</si>
  <si>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t>
  </si>
  <si>
    <t>panels and battery; ipods; emergency preparedness; pdas; preparedness; battery chargers; pcs; packs; rechargeable; electric vehicle; oem; chargers; players; corporation; solar emergency; solar cookers; sla; series solar; sealed lead; rv solar panels; rv solar; products also comprise; power cell; portable lighting; portable devices; plug in hybrid; photovoltaic solar modules; phone batteries; nimh; multi purpose; modules for commercial; material handling equipment; marine battery; integrated solar modules; handling equipment; fuel cell products; evs; emergency lights; ebikes; dvd players; consumer markets; consumer batteries; consumer applications; chemistries; cellphones; cell products; cache; binder; solar modules; multicrystalline; solar led; rechargeable battery; emergency; fiberglass; cookers; solar pumps; rv; rechargeable batteries; battery packs; solar water pumps; power packs; mp players; dvd; li; cell phone; material handling; ev; recharge; products include solar; charging; remote locations; laptop; bike; recreational; handheld; charging stations; portable solar; fuel cell; instrumentation; sealed; mp; integrated solar; cell phones; pumps; water pumps; products online; memory; comprise; laptops; include solar; purpose; solar water; handling; ranging; sells its products; plug; lead; marine; locations; photovoltaic solar</t>
  </si>
  <si>
    <t>0.00041665379885657574</t>
  </si>
  <si>
    <t>22378</t>
  </si>
  <si>
    <t>0.00044149554628207326</t>
  </si>
  <si>
    <t>122</t>
  </si>
  <si>
    <t>842c2e9c10a5598aaa101c7b486e5431</t>
  </si>
  <si>
    <t>ideaForge Technology Pvt. Ltd.</t>
  </si>
  <si>
    <t>http://www.ideaforge.co.in</t>
  </si>
  <si>
    <t>ideaForge Technology Pvt. Ltd. develops and manufactures unmanned aerial systems and alternative energy products. The company offers CARBON, an autonomous hovering unmanned aerial vehicle. It also provides hand powered, USB, bike, car, and wall plug mobile chargers. ideaForge Technology Pvt. Ltd. was founded in 2007 and is based in Mumbai, India.</t>
  </si>
  <si>
    <t>Maharashtra</t>
  </si>
  <si>
    <t>Infosys Ltd., Investment Arm; IndusAge Partners; WRV Capital; Trifecta Capital</t>
  </si>
  <si>
    <t>unmanned aerial systems; new vision. drones.; user-centric innovations; unmatched usability; constant pursuit; Indian company; highest quality; photography. security; ideaForge; products; development; design; focus; operation</t>
  </si>
  <si>
    <t>unmanned aerial systems; aerial systems; systems that offer; quality and performance; pursuit; produces unmanned; development of unmanned; creating products; centric; usability; ensure the highest; inspire; develops and produces; indian; unmatched; highest quality; constant; innovations; engaged; creating; highest; sustainable; photography</t>
  </si>
  <si>
    <t>0.0003078274418276086</t>
  </si>
  <si>
    <t>9918</t>
  </si>
  <si>
    <t>0.00030675406981191765</t>
  </si>
  <si>
    <t>123</t>
  </si>
  <si>
    <t>ba42ef3db18b7aa82d2f010311548bde</t>
  </si>
  <si>
    <t>Omatek Ventures Plc</t>
  </si>
  <si>
    <t>http://www.omatek.com.ng</t>
  </si>
  <si>
    <t>Omatek Ventures Plc, through its subsidiaries, manufactures, distributes, sells, and services computers and home entertainment products in Nigeria and internationally. The company offers accessories, such as CRT monitors, fingerprint scanners, and wireless routers; notebooks; tablets; power products, including UPS, solar panels, and corn led lights; DVDs; plasma TVs; desktops; and speakers, as well as servers, casings, and LCD screens. It also provides engineering services. The company was founded in 1988 and is headquartered in Lagos, Nigeria.</t>
  </si>
  <si>
    <t>Lagos</t>
  </si>
  <si>
    <t>Nigeria</t>
  </si>
  <si>
    <t>audio / cards / music / speakers</t>
  </si>
  <si>
    <t>audio / headphones / scanners / tv</t>
  </si>
  <si>
    <t>OMATEK (Nigerian Stock Exchange)</t>
  </si>
  <si>
    <t>offers accessories; lcd screens; fingerprint; entertainment products; dvds; desktops; crt; corn; casings; notebooks; routers; scanners; ventures; servers; speakers; tvs; led lights; engineering services; plasma; screens; power products; lcd; entertainment; tablets; computers; subsidiaries; monitors; wireless</t>
  </si>
  <si>
    <t>0.15384615384615385</t>
  </si>
  <si>
    <t>0.0005733684106810355</t>
  </si>
  <si>
    <t>23391</t>
  </si>
  <si>
    <t>0.0005587231300419941</t>
  </si>
  <si>
    <t>125</t>
  </si>
  <si>
    <t>25d51570955a3e49ba6982a513e7093c</t>
  </si>
  <si>
    <t>Progress Solar Solutions, LLC</t>
  </si>
  <si>
    <t>http://www.progresssolarsolutions.com</t>
  </si>
  <si>
    <t>Progress Solar Solutions, LLC manufactures and markets solar and lighting systems. The company offers photovoltaic panels, solar and electric LED and induction lights, solar LED light towers, and solar hot water systems. It caters to commercial, government, institutional, and residential sectors. The company is headquartered in Apex, North Carolina.</t>
  </si>
  <si>
    <t>Apex</t>
  </si>
  <si>
    <t>North Carolina</t>
  </si>
  <si>
    <t>solar and electric; residential sectors; light towers; caters to commercial; induction; solar led; offers photovoltaic; caters; led light; markets solar; progress; hot water systems; towers; solar hot water; solar hot; water systems; lighting systems; institutional; solar solutions; manufactures and markets; photovoltaic panels; hot water; sectors; hot</t>
  </si>
  <si>
    <t>0.000612515115999383</t>
  </si>
  <si>
    <t>1348</t>
  </si>
  <si>
    <t>0.00047784225287626986</t>
  </si>
  <si>
    <t>126</t>
  </si>
  <si>
    <t>08606c8789f28c2924d24071db7bec3a</t>
  </si>
  <si>
    <t>Next Phase Solar, Inc.</t>
  </si>
  <si>
    <t>http://nextphasesolar.com</t>
  </si>
  <si>
    <t>Next Phase Solar, Inc. provides enterprise solar operations and maintenance services, as well as asset management services to owners, equipment manufacturers, financiers, and EPC contractors. It offers preventative maintenance, PV system repair and corrective maintenance, solar asset reporting, solar panel and array cleaning, solar system commissioning, and solar warranty compliance services. The company serves utility, commercial, municipal, and residential markets. Next Phase Solar, Inc. was founded in 2009 and is based in Berkeley, California. As of December 2014, Next Phase Solar, Inc. operates as a subsidiary of Enphase Energy, Inc.</t>
  </si>
  <si>
    <t>Berkeley</t>
  </si>
  <si>
    <t>owners / commercial solar / installs solar electric / offers commercial</t>
  </si>
  <si>
    <t>Enphase Energy, Inc.</t>
  </si>
  <si>
    <t>panel maintenance services; enterprise solar operations; asset management services; Phase Solar; PV systems; EPC contractors; maximum return; equipment manufacturers; capital investment; Solar/PV O&amp;M.; financiers; satisfaction</t>
  </si>
  <si>
    <t>phase; solar panel maintenance; solar operations; services to owners; panel maintenance; operating pv; maximum return; maintenance as well; financiers; capital investment; asset management services; provider of solar; equipment manufacturers; leading provider; operations and maintenance; epc; asset management; satisfaction; pv systems; management services; maintenance services; capital; protect; contractors; choose; asset; return; solar system; owners; maximum; increase</t>
  </si>
  <si>
    <t>0.00024592173642289724</t>
  </si>
  <si>
    <t>34386</t>
  </si>
  <si>
    <t>0.0002972614750430611</t>
  </si>
  <si>
    <t>127</t>
  </si>
  <si>
    <t>10af49a39dddc214004db961975c5270</t>
  </si>
  <si>
    <t>UAS Drone Corp. Prior to RM with Unlimited Aerial Systems, LLP</t>
  </si>
  <si>
    <t>UAS Drone Corp. operates in the technology sector. The company was incorporated in 2015 and is based in Palm Beach, Florida. As of March 31, 2015 UAS Drone Corp. Prior to RM with Unlimited Aerial Systems, LLP was acquired by Drone Corp.</t>
  </si>
  <si>
    <t>Palm Beach</t>
  </si>
  <si>
    <t>uas / unmanned aircraft systems / small unmanned / uas industry</t>
  </si>
  <si>
    <t>UAS Drone Corp.</t>
  </si>
  <si>
    <t>uas drone corp; uas drone; drone corp; corp; technology sector; uas; sector</t>
  </si>
  <si>
    <t>0.0004346600405128388</t>
  </si>
  <si>
    <t>0.000302066349199125</t>
  </si>
  <si>
    <t>128</t>
  </si>
  <si>
    <t>5b8b3254e7a1b34087249b2195af430b</t>
  </si>
  <si>
    <t>SOLUX S.p.A.</t>
  </si>
  <si>
    <t>SOLUX S.p.A. engages in the installation of photovoltaic panels of approximately 2.3 MW on solar beam-ends of a real estate complex in in Casella. The company is based in Italy. As per the transaction announced on September 16, 2010, SOLUX S.p.A. operates as a subsidiary of Le Buone Societa SpA.</t>
  </si>
  <si>
    <t>photography / real estate / aerial drone / photography and video</t>
  </si>
  <si>
    <t>1425300</t>
  </si>
  <si>
    <t>solar beam; installation of photovoltaic; ends; sp; beam; mw; real estate; estate; complex; photovoltaic panels</t>
  </si>
  <si>
    <t>0.0004101997799403672</t>
  </si>
  <si>
    <t>23926</t>
  </si>
  <si>
    <t>0.0003337016499374681</t>
  </si>
  <si>
    <t>129</t>
  </si>
  <si>
    <t>81136704bd6cd58654354ff85ab8adae</t>
  </si>
  <si>
    <t>Technical Ordnance, Inc.</t>
  </si>
  <si>
    <t>Technical Ordnance, Inc. manufactures and markets detonators and initiators for use in rocket motor igniters, rocket destruct systems components, and military safety systems. The companys products include simulators; blasting caps; fuze components, including leads, boosters, detonators, delays, piston actuators, and primers; ammunition, including propellant pellets, tracer pellets, ignition booster pellets, and incendiary pellets; impulse cartridges, pressure cartridges, squibs and igniters, gas generators, including countermeasure ejection, aircraft stores ejection, bomb rack ejection, flare ejection, and BBU and CCU impulse cartridges; cutting devices, including drone launch and recovery cutters, cable cutters, release mechanisms, reefing line cutters, and delay cutters; actuators, including release mechanism, pin pullers, pin pushers, and bellows; and explosive bolts. The company was founded in 1964 and is headquartered in Saint Bonifacius, Minnesota. As of March 13, 2006, Technical Ordnance, Inc. is a subsidiary of Chemring Group plc.</t>
  </si>
  <si>
    <t>1964</t>
  </si>
  <si>
    <t>Saint Bonifacius</t>
  </si>
  <si>
    <t>Minnesota</t>
  </si>
  <si>
    <t>47538420</t>
  </si>
  <si>
    <t>Chemring Group plc</t>
  </si>
  <si>
    <t>ejection; cutters; pellets; cartridges; detonators; rocket; pin; ordnance; actuators; release; rocket motor; release mechanisms; release mechanism; reefing; propellant; primers; piston; launch and recovery; including drone; gas generators; flare; delays; delay; countermeasure; boosters; bomb rack; bomb; blasting; bellows; ammunition; ignition; caps; explosive; booster; bolts; simulators; safety systems; rack; mechanism; mechanisms; leads; manufactures and markets; recovery; motor; launch; cable; stores; pressure; cutting; generators</t>
  </si>
  <si>
    <t>0.00026777390893511246</t>
  </si>
  <si>
    <t>4168</t>
  </si>
  <si>
    <t>0.0002596696817735478</t>
  </si>
  <si>
    <t>130</t>
  </si>
  <si>
    <t>a0ed1569-2fdc-37e7-90ac-e0dd75910832</t>
  </si>
  <si>
    <t>Eighty Nine Robotics</t>
  </si>
  <si>
    <t>http://www.eightyninerobotics.com/</t>
  </si>
  <si>
    <t>Eighty Nine Robotics's vision is a drone in every home, and in buildings around the world. Eighty Nine Robotics is started by students of Northwestern University, Eighty Nine Robotics is a team of talented young entrepreneurs who love making novel things that delight people. They looked at existing drones in the market and were frustrated that none of them could be used remotely. They wished they could fly a drone to check on our house when they were away, and the idea for Rook was born.</t>
  </si>
  <si>
    <t>Evanston</t>
  </si>
  <si>
    <t>fly / flying / hexacopter / easy to fly</t>
  </si>
  <si>
    <t>team of talented; looked; fly a drone; existing drones; delight; talented; entrepreneurs; born; young; love; students; idea; novel; started; university; check; remotely; house; things; fly</t>
  </si>
  <si>
    <t>0.00030349113413338715</t>
  </si>
  <si>
    <t>10617</t>
  </si>
  <si>
    <t>0.00035065976280115716</t>
  </si>
  <si>
    <t>Certain data and content provided by https://www.crunchbase.com/organization/eighty-nine-robotics</t>
  </si>
  <si>
    <t>131</t>
  </si>
  <si>
    <t>405966a91926cc4b165c031b05726ee7</t>
  </si>
  <si>
    <t>InEnSto Ltd.</t>
  </si>
  <si>
    <t>http://www.inensto.com</t>
  </si>
  <si>
    <t>InEnSto Ltd. develops and commercializes an aluminum-air (Al-air) battery technology that offers energy density achieved in an extremely light weight and low volume battery. The companys products are used for powering a wide range of devices ranging from RFIDs, IoT devices, remote metering, M2M (machine to machine) monitoring, drones range extenders, and military applications. The company was founded in 2015 and is headquartered in Netanya, Israel.</t>
  </si>
  <si>
    <t>Netanya</t>
  </si>
  <si>
    <t>Israel</t>
  </si>
  <si>
    <t>range of devices; machine to machine; low volume; extremely light; energy density; al; iot devices; develops and commercializes; battery technology; offers energy; military applications; machine; light weight; commercializes; powering; density; metering; achieved; iot; volume; extremely; ranging; weight; aluminum; wide range</t>
  </si>
  <si>
    <t>0.0000780694644911301</t>
  </si>
  <si>
    <t>0.00010321265755842163</t>
  </si>
  <si>
    <t>132</t>
  </si>
  <si>
    <t>45425634-18ff-43ce-e35f-39f0340b7b5b</t>
  </si>
  <si>
    <t>TechDigest</t>
  </si>
  <si>
    <t>http://www.techdigest.tv</t>
  </si>
  <si>
    <t>Up to the minute news and reviews in the very finest in gadgets and technology. TechDigest is an online platform that offers the latest news and reviews on gadgets and technology. It covers gaming, mobile devices and applications, augmented reality, wearables, drones, smart devices, motoring, cryptocurrencies, space, transport, vehicles, TV and home products, applications and the internet, gift guides, and more. It is read by over 30,000 people everyday.</t>
  </si>
  <si>
    <t>reviews; news; gadgets; platform that offers; motoring; latest news; gift; finest; smart devices; guides; wearables; read; online platform; minute; augmented reality; everyday; augmented; gaming; mobile devices; covers; tv; transport; reality; latest</t>
  </si>
  <si>
    <t>0.0005410881446238721</t>
  </si>
  <si>
    <t>8459</t>
  </si>
  <si>
    <t>0.0003979238102033972</t>
  </si>
  <si>
    <t>Certain data and content provided by https://www.crunchbase.com/organization/techdigest</t>
  </si>
  <si>
    <t>133</t>
  </si>
  <si>
    <t>a8028306cf117c882757f73393f900bf</t>
  </si>
  <si>
    <t>Nanya Technology Corporation</t>
  </si>
  <si>
    <t>http://www.nanya.com</t>
  </si>
  <si>
    <t>Nanya Technology Corporation manufactures and sells dynamic random access memory (DRAM) products in Taiwan and internationally. It provides computing DRAM, consumer DRAM, and mobile DRAM products. The company was founded in 1995 and is headquartered in Taoyuan City, Taiwan.</t>
  </si>
  <si>
    <t>Taoyuan City</t>
  </si>
  <si>
    <t>solution provider / listed on nyse / mobile phones / nyse euronext</t>
  </si>
  <si>
    <t>Nan Ya Plastics Corporation (4); Formosa Petrochemical Corporation (3); Formosa Plastics Corporation (3); Formosa Chemicals &amp; Fibre Corporation (3); Mai-Liao Power Corporation; UBS Custody Services Singapore Pte. Ltd.; Integrated Silicon Solution Inc.</t>
  </si>
  <si>
    <t>2408 (Taiwan Stock Exchange); NNYA.F (Pink Sheets LLC)</t>
  </si>
  <si>
    <t>rapidly growing DRAM; Nanya Technology Corporation; best memory solution; wearable devices. industrial.; low power memory; various specialty applications; manufacturing. product design; set-top box; broad range; digital TVs; long-term value; product development; memory solutions; comprehensive portfolio; product market; mobile devices; industrial products; 8Gb; STB; IPTV; densities; company; drone; DSC; customers; tablets; demand; research; sales; provider; partners; 128Mb</t>
  </si>
  <si>
    <t>memory; top box; technology corporation; technology and product; set top box; set top; rapidly growing; product market; offers a comprehensive; mb; iptv; growing demand; gb; dsc; densities; customers and partners; comprehensive portfolio; collaborating; automotive and industrial; wearable devices; technology offers; industrial products; conducts; solution provider; security system; broad range; growing; handheld; low power; wearable; tvs; range of applications; product development; product design; aims; mobile devices; broad; supporting; networking; enhance; tablets; rapidly; specialty; ranging; long term; box; embedded; portfolio; comprehensive; term; corporation; dedicated; partners; demand; automotive; top</t>
  </si>
  <si>
    <t>0.00029737778152799893</t>
  </si>
  <si>
    <t>19532</t>
  </si>
  <si>
    <t>0.00035181502893303815</t>
  </si>
  <si>
    <t>134</t>
  </si>
  <si>
    <t>6b9a36e28987a4595185a000fafde7af</t>
  </si>
  <si>
    <t>Vilmor EnR SAS</t>
  </si>
  <si>
    <t>http://www.vilmor-enr.fr</t>
  </si>
  <si>
    <t>Vilmor EnR SAS engages in the solar photovoltaic and low energy consumption construction activities. The company was founded in 2008 and is based in Perpignan, France.</t>
  </si>
  <si>
    <t>Perpignan</t>
  </si>
  <si>
    <t>Languedoc-Roussillon</t>
  </si>
  <si>
    <t>solaire / photovoltaic panel production / installation of electrical / production solar thermal</t>
  </si>
  <si>
    <t>2087002</t>
  </si>
  <si>
    <t>Turenne Capital Partenaires; Amundi Private Equity Funds S.A.</t>
  </si>
  <si>
    <t>low energy consumption; photovoltaic solar panels; energy consumption construction; Photovoltaic panel production; photovoltaic panels; Building Low Consumption; baseboard heating installation; thermal solar panels; electrical installation work; electrical equipment installation; wood frame; wood block house; Specialized construction work; electrical systems payment; parabolic alarm systems; systems lighting systems; emergency power systems; wood frame houses; fiber optic cable; thermal renewable energy; Centrale Solaire; solar energy; ) label.; electrical work; electrical appliances; parking installation; Eco Quartier; network wiring; cable television; telecommunications cables; activities; buildings; BBC; EDF; realization; Burglar; transformers; converters; Classifieds; kits; electricity; antennas; services; Development</t>
  </si>
  <si>
    <t>wood frame; low energy consumption; bbc; low energy; wood; energy consumption; wood frame houses; thermal solar panels; thermal renewable energy; thermal renewable; supply and installation; solar thermal renewable; providing electrical; production solar thermal; production solar; produces more energy; photovoltaic panel production; photovoltaic and thermal; panels to generate; panel production solar; panel production; low consumption; installation work; installation of photovoltaic; installation of electrical; including heating; including fiber; heating installation; frame houses; fire fighting; fighting; equipment installation; emergency power; electrical work; construction work; construction activities; computer network; classifieds; centrale; cables and electrical; cable television; buy or sell; burglar; baseboard heating; baseboard; house; solaire; electrical installation; consumption; frame; label; electrical appliances; consumes; alarm systems; cable; edf; photovoltaic panel; parabolic; electrical systems; thermal solar; realization; fiber optic; activities; electrical equipment; appliances; optic; production of solar; transformers; television; alarms; block; generate electricity; converters; lighting systems; antennas; payment; houses; kw; alarm; eco; photovoltaic solar panels; sold; telecommunications; wiring; parking; fiber; buy; sell; connection; photovoltaic panels; cables; photovoltaic solar; kits; fire; specialized; generators; solar thermal; specialties; solar photovoltaic; emergency</t>
  </si>
  <si>
    <t>0.00007761234493984032</t>
  </si>
  <si>
    <t>1521</t>
  </si>
  <si>
    <t>0.00015462609886000592</t>
  </si>
  <si>
    <t>135</t>
  </si>
  <si>
    <t>70a81406c313f9cec44847253e11fe82</t>
  </si>
  <si>
    <t>Little Arms Studios, LLC</t>
  </si>
  <si>
    <t>http://littlearmsstudios.com</t>
  </si>
  <si>
    <t>Little Arms Studios, LLC operates as a software development company. The company specializes in the creation and customization of drone simulation software, game production, mobile applications, art and UI/UX (user interface and user experience) designs, multiplayer applications, and website development and design. It offers Zephyr, a drone training simulator for use by commercial operators. The company also provides Interactive Virtual Incident Simulator (IVIS), a fire training simulation tool that uses realistic fire behavior and physics to train incident command, communication, and best practices. In addition, it offers Scriyb, an online education platform that allows teachers to teach and manage online classes; and The International Conference on Information Fusion, a forum for the dissemination of the latest research on information fusion and its impact on society. Little Arms Studios, LLC was incorporated in 2012 and is headquartered in Manassas, Virginia.</t>
  </si>
  <si>
    <t>Manassas</t>
  </si>
  <si>
    <t>games / players / fun / video games</t>
  </si>
  <si>
    <t>video games; Little Arms Studios; passionate team; video game industry; game. computer. video; exciting adventures; epic tales; social gaming; unique mechanics; unique style; art team; enrichment; enjoyment; simulations; peoples; lives; players; heroism; twists; emergence; companionship; elements; stories; ideas; personality; friends; artists; project</t>
  </si>
  <si>
    <t>video games; peoples; passionate team; enrichment; enjoyment; studios; simulations; arms; games; passionate; game; east; add; players; lives; social gaming; photo realistic; personality; forget; emergence; capable of adapting; video game; epic; artists; adventures; mechanics; realistic; stories; adapting; learning; creating; adds; exciting; ideas; friends; style; simulation; gaming; organization; bringing; elements; social; photo; capable; art; require; created</t>
  </si>
  <si>
    <t>0.0006214964203813949</t>
  </si>
  <si>
    <t>10390</t>
  </si>
  <si>
    <t>0.0005415619002979757</t>
  </si>
  <si>
    <t>136</t>
  </si>
  <si>
    <t>a98e55a3-c963-1c2b-64de-78bee9a71eb4</t>
  </si>
  <si>
    <t>Drone Go Home</t>
  </si>
  <si>
    <t>http://www.dronegohome.tech</t>
  </si>
  <si>
    <t>Start-up building a drone detection and defense solution. Drone Go Home (DGH) is solving the problems arising from careless or nefarious people doing stupid or dangerous things with drones. 
The product creates a virtual electronic fence preventing all but pre-authorized drones from entering the zone by disrupting the link between the pilot controller and the drone.
Since the service will appeal to a large market consisting of any and all security or privacy minded entities, DGH is focusing initially on those with the highest risks including power grid providers, prisons, 1% of one percenters, air/heli-/marine ports and outdoor stadiums. The system will be provided as a subscription service including hardware and software to enable DGH to provide frequent system updates much like an Internet security system provide updates to new threats.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</si>
  <si>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t>
  </si>
  <si>
    <t>updates; subscription service; software to enable; provide frequent; minded; internet security; including power; drone detection; detection and defense; creates a virtual; arising; appeal; disrupting; stadiums; frequent; prisons; fence; security system; preventing; privacy; subscription; dangerous; authorized; threats; solving; entering; entities; consisting; ports; power grid; initially; zone; risks; focusing; hardware and software; link; providers; controller; virtual; pilot; provided; creates; problems; marine; pre; highest; defense; start; outdoor; things; detection</t>
  </si>
  <si>
    <t>0.00006948676867524186</t>
  </si>
  <si>
    <t>0.00011535570959067506</t>
  </si>
  <si>
    <t>Certain data and content provided by https://www.crunchbase.com/organization/drone-go-home</t>
  </si>
  <si>
    <t>Defense</t>
  </si>
  <si>
    <t>137</t>
  </si>
  <si>
    <t>9d4e45a6-2387-054b-6c07-b2cba8cf7c77</t>
  </si>
  <si>
    <t>NJ Sky Camera</t>
  </si>
  <si>
    <t>http://www.njskycamera.com/</t>
  </si>
  <si>
    <t>NJ Sky Camera is an aerial photography company specializing in capturing and optimizing images / video for residential. NJ Based Aerial Photography company specializing in capturing and optimizing images / video for residential and commercial real estate.</t>
  </si>
  <si>
    <t>nj; optimizing; capturing; specializing; commercial real estate; commercial real; aerial photography; images; photography; sky; real estate; estate; residential and commercial</t>
  </si>
  <si>
    <t>0.0006808014686732916</t>
  </si>
  <si>
    <t>1167</t>
  </si>
  <si>
    <t>0.0004620474755640325</t>
  </si>
  <si>
    <t>Certain data and content provided by https://www.crunchbase.com/organization/nj-sky-camera</t>
  </si>
  <si>
    <t>138</t>
  </si>
  <si>
    <t>2b556e9881e4d86e90f3ddb306631a27</t>
  </si>
  <si>
    <t>Ciralight Global, Inc.</t>
  </si>
  <si>
    <t>http://www.ciralight.com</t>
  </si>
  <si>
    <t>Ciralight Global, Inc. engages in designing, developing, and distributing day lighting systems for traditional non-residential markets in the United States and internationally. It offers SunTracker 400 and SunTracker 800 daylighting products; and Smart Skylights products. The company markets its SunTracker products to architects, roofing and general contractors, lighting companies, solar companies, and retail chains, as well as industrial and commercial property owners and managers. Ciralight Global, Inc. markets its products through a network of dealers and distributors. The company was formerly known as Ciralight West, Inc. and changed its name to Ciralight Global, Inc. in March 2009. Ciralight Global, Inc. was founded in 2009 and is based in Irvine, California.</t>
  </si>
  <si>
    <t>Irvine</t>
  </si>
  <si>
    <t>tracking system / platform for detecting / hundreds of solar / solar tracking</t>
  </si>
  <si>
    <t>solar tracking / hundreds of solar / including outdoor lighting / global positioning system</t>
  </si>
  <si>
    <t>1770000</t>
  </si>
  <si>
    <t>CGHA (Pink Sheets LLC)</t>
  </si>
  <si>
    <t>SunTracker; natural light; solar tracking technology; powered natural lighting; solar power; SunTracker units; SunTracker products; GPS unit; funnel natural light; natural lighting products; GPS Suntracking technology; optimal light reflection; Uses DIALux software; Lighting commercial Buildings; traditional non-residential markets; Smart Skylights products; commercial property owners; lower utility bills; Green Building Solutions; Ciralight SunTrackers™; aluminum mirrors; GPS technology; electrical lights; lighting solution; daylighting products; direct sunlight; photometric levels; industrial facilities; lighting systems; solar companies; ceiling height; room area; building’s dimensions; Sustainable Lighting; lighting companies; FREE source; better quality; Green Technology; retail chains; general contractors; company; brightness; energy; lenses; Manufacturer; wholesaler; Skylighting; illumination; models</t>
  </si>
  <si>
    <t>suntracker; natural light; illuminate; mirrors; wholesaler; tracking technology; solar tracking technology; daylighting; follow the sun; solar tracking; brightness; lenses; commercial buildings; gps; natural; determine; solar powered; well as industrial; sustainable lighting; source of light; software to determine; roofing and general; retail chains; residential markets; quality of light; provide illumination; owners and managers; lower utility bills; lower utility; lighting solution; lighting commercial; gps technology; global positioning system; global positioning; general contractors; free source; energy to power; dome; determine the number; day lighting; company's product; communicates; commercial property owners; building solutions; better quality; aluminum mirrors; advanced gps; green technology; follow; better; save energy; reflection; recommended; products provide; positioning system; alignment; direct sunlight; green building; coordinates; commercial property; utility bills; skylights; distribute; chains; solar companies; engages in designing; calculated; property owners; industrial and commercial; distributing; industrial facilities; locate; illumination; consist; unit; architects; dimensions; company's products; ceiling; charges; height; adjust; lighting systems; utilizes; managers; room; commercial and industrial; positioning; lighting products; bills; contractors; roofing; optimal; motor; position; designing; models; result; owners; levels</t>
  </si>
  <si>
    <t>0.00006942370380953821</t>
  </si>
  <si>
    <t>0.00015679015659360808</t>
  </si>
  <si>
    <t>139</t>
  </si>
  <si>
    <t>6b53b9ed6327cf77ef4b17e1b88399d6</t>
  </si>
  <si>
    <t>SolidEnergy Systems Corp.</t>
  </si>
  <si>
    <t>http://www.solidenergysystems.com</t>
  </si>
  <si>
    <t>SolidEnergy Systems Corp. develops and manufactures rechargeable lithium metal batteries for application in drones, watches and wearables, smartphones, and electric cars. The company was founded in 2012 and is based in Woburn, Massachusetts.</t>
  </si>
  <si>
    <t>Woburn</t>
  </si>
  <si>
    <t>lithium / electric vehicles / electrochemical / wheels</t>
  </si>
  <si>
    <t>ion / energy storage solutions / electrochemical / fuel cell technology</t>
  </si>
  <si>
    <t>energy storage / rechargeable lithium battery / battery management systems / battery manufacturers</t>
  </si>
  <si>
    <t>16500000</t>
  </si>
  <si>
    <t>Vertex Venture Holdings Ltd. (2); Qianyang Investment (2); General Motors Ventures, LLC; Applied Ventures, LLC</t>
  </si>
  <si>
    <t>energy density; ultra-thin metal anode; high energy density; liquid electrolyte; solid electrolyte; graft copolymer electrolyte; love ones; cell-level energy density; unprecedented energy density; volumetric energy density; rechargeable lithium battery; battery materials company; Li-ion manufacturing facility; safe electrolyte; electric car; downhole exploration industries; car. electric vehicle.; battery design; elevated temperatures; battery manufacturers; silicon-composite anodes; loved ones; SolidEnergy; rechargeable batteries; mature infrastructure; electric vehicles.; electric vehicles; A123 Systems; mobile devices; consumer electronics; smart phones; energy. oil; certain embodiments; wide range; cathode; goal; people; lives; driving; family; GCE; PIL; wearables; binder</t>
  </si>
  <si>
    <t>electrolyte; anode; energy density; people's lives; communicating; electric car; cathode; metal anode; high energy density; anodes; density; ultra thin; love; lives; driving; high energy; rechargeable; electric vehicles; goal; liquid; family; solid; compared; safely; temperatures; phone; wh; volatile; systems to deliver; safely operate; rechargeable lithium battery; rechargeable lithium; range of temperatures; porous; partially; loved; li ion; level energy; including smart; graphite; flammable; embodiments; downhole; copolymer; cell level; binder; battery manufacturers; battery design; car; develops and commercializes; lithium battery; achieves; gel; volumetric; manufacturing facility; elevated; ultra; rechargeable batteries; presented; mature; validated; li; smart phones; wearables; commercializes; metal; independently; safe; exploration; electric vehicle; coated; improves; unprecedented; ion; leveraging; mobile devices; composite; lithium; manufactured; oil and gas; facility; consumer electronics; phones; delivers; wide range</t>
  </si>
  <si>
    <t>0.00035456634097584425</t>
  </si>
  <si>
    <t>6990</t>
  </si>
  <si>
    <t>0.00045067452884842016</t>
  </si>
  <si>
    <t>140</t>
  </si>
  <si>
    <t>d8d34a7ac851ef8508e55d346eb5de82</t>
  </si>
  <si>
    <t>HK Electric Investments and HK Electric Investments Limited</t>
  </si>
  <si>
    <t>http://www.hkelectric.com</t>
  </si>
  <si>
    <t>HK Electric Investments and HK Electric Investments Limited, a vertically integrated power utility, generates, transmits, and distributes electricity in Hong Kong Island and Lamma Island. The company operates 8 coal-fired units, 2 gas-fired combined cycle units, 5 oil-fired open cycle gas turbine units, 1 wind turbine, and 1 solar power system consisting of 8,662 thin film photovoltaic panels. It operates a transmission and distribution network of 6,233 kilometers of underground and submarine cables. The company serves 570,000 commercial and residential customers. The company was founded in 1889 and is headquartered in Hong Kong, Hong Kong.</t>
  </si>
  <si>
    <t>1889</t>
  </si>
  <si>
    <t>7228851012</t>
  </si>
  <si>
    <t>3107220631</t>
  </si>
  <si>
    <t>2638 (The Stock Exchange of Hong Kong Ltd.); HKT (Deutsche Boerse AG); HKCV.F (Pink Sheets LLC)</t>
  </si>
  <si>
    <t>fired; hk; island; investments; cycle; turbine units; power utility; oil fired; integrated power; gas fired; film photovoltaic panels; distributes electricity; cycle units; combined cycle; gas turbine; distribution network; kilometers; transmission and distribution; submarine; turbine; transmits; units; vertically integrated; residential customers; vertically; underground; consisting; thin film photovoltaic; film photovoltaic; coal; commercial and residential; solar power system; power system; wind turbine; generates; transmission; photovoltaic panels; cables; combined</t>
  </si>
  <si>
    <t>0.00043191705712867953</t>
  </si>
  <si>
    <t>28833</t>
  </si>
  <si>
    <t>0.0004773235507153648</t>
  </si>
  <si>
    <t>141</t>
  </si>
  <si>
    <t>ddc370a6-8b57-a711-65d1-56c87e93b0ac</t>
  </si>
  <si>
    <t>Machine Halo</t>
  </si>
  <si>
    <t>http://machinehalo.com/</t>
  </si>
  <si>
    <t>Primary Space: Computer Vision, Machine Vision, Virtual Reality, Augmented Reality, and advanced Artificial Intelligence. Machine Halo leverages information from satellites, drones, sensors, social media, and mobile technologies integrated with advanced software and data analytics to enhance security performances.
Machine Halo combines security performance with battlefield-proven defense technologies to proactively prepare, detect, respond, and resolve critical issues that threaten people, organizations, and properties.
Machine Halo was founded in 2015 by Isaiah Blackburn, Kris Kitchen, Casey Adams, and Gordon Weiss and the company is situated in the United States.</t>
  </si>
  <si>
    <t>Kansas City</t>
  </si>
  <si>
    <t>Missouri</t>
  </si>
  <si>
    <t>halo; augmented reality; augmented; virtual reality; reality; software and data; resolve; proactively; enhance security; defense technologies; critical issues; advanced software; performances; artificial intelligence; virtual; battlefield; machine; prepare; artificial; social media; machine vision; respond; data analytics; leverages; satellites; enhance; primary; computer vision; detect; combines; social; proven; issues; organizations; properties; analytics; media; defense; critical</t>
  </si>
  <si>
    <t>0.0004000435749961597</t>
  </si>
  <si>
    <t>1915</t>
  </si>
  <si>
    <t>0.00029072747750400195</t>
  </si>
  <si>
    <t>Certain data and content provided by https://www.crunchbase.com/organization/machine-halo</t>
  </si>
  <si>
    <t>142</t>
  </si>
  <si>
    <t>326d01ca27702e3f1994f56239d8c0c5</t>
  </si>
  <si>
    <t>AlphaICs India Private Limited</t>
  </si>
  <si>
    <t>http://www.alphaics.ai</t>
  </si>
  <si>
    <t>AlphaICs India Private Limited develops artificial intelligence system on a chip (SoC) solutions. The company offers purpose-built SoCs and FPGA boards; and deep learning chips for client side. Its products are used in various applications, including home automation, factory floors, health care wearables, drones in industries, agriculture, hobby, robotics, flying cars, surveillance cameras, industrial robots, drones, and IoT and connected electronic systems. AlphaICs India Private Limited was founded in 2016 and is based in Bengaluru, India.</t>
  </si>
  <si>
    <t>Bengaluru</t>
  </si>
  <si>
    <t>Karnataka</t>
  </si>
  <si>
    <t>artificial / autonomous drone / artificial intelligence / intelligent systems</t>
  </si>
  <si>
    <t>purpose built; intelligence system; industrial robots; fpga; surveillance cameras; soc; electronic systems; health care; hobby; floors; deep learning; wearables; chips; chip; boards; factory; client; iot; side; purpose; cars; artificial intelligence; deep; artificial; learning; care; robots; health; flying; surveillance; private; connected; automation</t>
  </si>
  <si>
    <t>0.0006732046731676612</t>
  </si>
  <si>
    <t>6811</t>
  </si>
  <si>
    <t>0.0005504509548187479</t>
  </si>
  <si>
    <t>143</t>
  </si>
  <si>
    <t>a29cf8bf22cc285f81d59e6a483299cc</t>
  </si>
  <si>
    <t>Suncrest Solar, Inc.</t>
  </si>
  <si>
    <t>http://www.suncrestsolar.com</t>
  </si>
  <si>
    <t>Suncrest Solar, Inc., doing business as Suncrest Solar Energy, sells and installs rooftop solar systems for residents in California and surrounding regions. The company was incorporated in 2013 and is based in Salt Lake City, Utah with office locations in Ontario, Tustin, San Diego, San Jose, Fresno, and Sacramento, California; and Columbia, South Carolina.</t>
  </si>
  <si>
    <t>Salt Lake City</t>
  </si>
  <si>
    <t>Utah</t>
  </si>
  <si>
    <t>6000000</t>
  </si>
  <si>
    <t>Sorenson Capital (3); Tenaska Inc.</t>
  </si>
  <si>
    <t>solar panels; electricity; net meter; local power plants; residential solar energy; natural resources; pressure—just honest answers; energy bills; customers money; low-cost electricity; solar electricity; electric grid; net meter powers; net meter routes; low cost; monthly electric bills; compelling product; electricity regulator; clean electricity; clean energy; honest transactions; customer experience; world-class systems; cost-effective benefits; intelligent design; key parts; extra energy; right fit; lower energy; alternative energy; permit team; green energy; demand centers; carbon footprint; relentless pursuit; distribution lines; future generations; better environment; low rates; home; quality service; harmful emissions; transmission lines; inverter; planet; Suncrest</t>
  </si>
  <si>
    <t>net meter; local power; customers money; honest; electric grid; compelling; responsibility; permits; net; meter; natural resources; energy bills; maintain; bills; money; planet; low cost; emissions; work hard; turns the direct; transmission lines; sunlight and convert; solar panels solar; solar panels absorb; sits; sit; saving our customers; save our customers; residential solar energy; remember; relentless; reduce harmful emissions; reduce harmful; pursuit of excellence; pursuit; purchasing solar; protect the environment; preserves; panels solar; panels into alternating; panels generate; panels are installed; panels absorb; ops; network of local; neighborhoods; monthly electric; mission is simple; lower energy; low rates; low cost electricity; key parts; inverter turns; install your panels; homeowners money; home's electricity; harmful emissions; generate more electricity; future generations; explain; energy is clean; energy from sunlight; electric bills; distribution lines; design a custom; delivers world class; dedication; custom system; cost electricity; conserving; compromises; centers and distribution; inspected; conserve; experts; helping; transactions; regulator; quality service; energy into electricity; benefits of solar; answers; save; inverter; lines; permit; help reduce; power plants; introduction; customer experience; routes; peace of mind; generations; energy bill; savings; peace; decrease; contribution; clean electricity; feeds</t>
  </si>
  <si>
    <t>0.07692307692307687</t>
  </si>
  <si>
    <t>0.0005900845320913066</t>
  </si>
  <si>
    <t>11573</t>
  </si>
  <si>
    <t>0.0005231915466896994</t>
  </si>
  <si>
    <t>144</t>
  </si>
  <si>
    <t>a2995070-d08a-f25d-3f2f-50de3af69c89</t>
  </si>
  <si>
    <t>DroneCast</t>
  </si>
  <si>
    <t>http://www.dronecast.com/</t>
  </si>
  <si>
    <t>DroneCast is Drone-based aerial advertising startup. DroneCast is Drone-based aerial advertising startup that shaking up the world of advertising with drones.
DroneCast offers both outdoor and indoor aerial advertising platforms. This suite of services is ideal for anyone looking to get their brand the unique and undivided attention it deserves. In today’s hectic world, companies struggle to reach consumers in new and innovative ways. 
Their intellectual property also gives us the right to do promotional stunts. In the past, they have used their drones to carry promo items and drop branded prizes into crowds.</t>
  </si>
  <si>
    <t>Philadelphia</t>
  </si>
  <si>
    <t>marketing / media / digital marketing / brand identity</t>
  </si>
  <si>
    <t>drone based aerial; advertising platforms; advertising; struggle; shaking; promo; prizes; outdoor and indoor; innovative ways; brand marketing; startup; promotional; branded; brand; platforms; intellectual property; attention; intellectual; drop; items; ways; suite; indoor; carry; reach; ideal; consumers; property; outdoor; marketing</t>
  </si>
  <si>
    <t>0.00039945247944150365</t>
  </si>
  <si>
    <t>2350</t>
  </si>
  <si>
    <t>0.000354964481696905</t>
  </si>
  <si>
    <t>Certain data and content provided by https://www.crunchbase.com/organization/dronecast</t>
  </si>
  <si>
    <t>145</t>
  </si>
  <si>
    <t>b4cf779e2ededf7684fb84ac27734adc</t>
  </si>
  <si>
    <t>CRON Systems Pvt. Ltd.</t>
  </si>
  <si>
    <t>http://www.cronsystems.com</t>
  </si>
  <si>
    <t>CRON Systems Pvt. Ltd. provides intrusion detection systems for men at borders. It offers perimeter security solutions powered by infrared and laser technology that acts as a security wall and provide an intrusion alert. The company also develops automated drones and smart fencing for boarders and critical facilities. Its infrared and laser systems provide all terrain and weather breach notifications. The company was incorporated in 2015 and is based in New Delhi, India.</t>
  </si>
  <si>
    <t>120000</t>
  </si>
  <si>
    <t>YourNest Capital Advisors Private Limited; Techstars Central LLC</t>
  </si>
  <si>
    <t>intrusion detection systems; CRON Systems; IoT technology solutions; border defense startup; weather breach notifications; KV product line; scalable IoT; critical facilities. drones.; smart fencing; boarders; development; users; internet</t>
  </si>
  <si>
    <t>intrusion detection systems; intrusion detection; detection systems; intrusion; iot; systems offers; notifications; kv; drones and smart; critical facilities; breach; automated drones; fencing; border; detection; technology solutions; scalable; startup; internet of things; defense; critical; automated; weather; things; focused; wireless</t>
  </si>
  <si>
    <t>0.00025520213118171106</t>
  </si>
  <si>
    <t>14948</t>
  </si>
  <si>
    <t>0.00028193631594008447</t>
  </si>
  <si>
    <t>146</t>
  </si>
  <si>
    <t>ded2ccf76b39f1974bcaf1a8f759fce5</t>
  </si>
  <si>
    <t>Drone Aviation Holding Corp., Prior to Reverse Merger with Drone Aviation Corp.</t>
  </si>
  <si>
    <t>As of June 3, 2014, Drone Aviation Holding Corp. was acquired by Drone Aviation Corp., in a reverse merger transaction. Drone Aviation Holding Corp. focuses on intellectual property licensing and enforcement of its patent in the mobile app market development space. It also offers consulting services related to mobile app development, marketing, and financing of mobile app businesses. The company was formerly known as MacroSolve, Inc. and changed its name to Drone Aviation Holding Corp. in April 2014. Drone Aviation Holding Corp. was founded in 1997 and is based in Tulsa, Oklahoma.</t>
  </si>
  <si>
    <t>1997</t>
  </si>
  <si>
    <t>Tulsa</t>
  </si>
  <si>
    <t>surveillance / rescue / enforcement / long range uav</t>
  </si>
  <si>
    <t>1400000</t>
  </si>
  <si>
    <t>Drone Aviation Holding Corp.</t>
  </si>
  <si>
    <t>DRNE (Pink Sheets LLC)</t>
  </si>
  <si>
    <t>drone aviation; aviation holding corp; mobile app; corp; aviation; offers consulting services; mobile app development; market development; app development; app; offers consulting; licensing; intellectual property; intellectual; enforcement; consulting services; patent; focuses; financing; property; marketing; consulting</t>
  </si>
  <si>
    <t>0.00020154594189361608</t>
  </si>
  <si>
    <t>12386</t>
  </si>
  <si>
    <t>0.00025394498505761727</t>
  </si>
  <si>
    <t>147</t>
  </si>
  <si>
    <t>cba45d45edf556735ff9520a6aa7d5ed</t>
  </si>
  <si>
    <t>Drone Volt Scandinavia ApS</t>
  </si>
  <si>
    <t>http://dronevolt.dk</t>
  </si>
  <si>
    <t>Drone Volt Scandinavia ApS retails drones online and through its stores. The company was founded in 2015 and is based in Vallensbæk, Denmark. Drone Volt Scandinavia ApS operates as a subsidiary of Drone Volt SA.</t>
  </si>
  <si>
    <t>Vallensbæk</t>
  </si>
  <si>
    <t>Capital Region of Denmark</t>
  </si>
  <si>
    <t>Drone Volt SA</t>
  </si>
  <si>
    <t>drone volt; aps; retails; volt; stores</t>
  </si>
  <si>
    <t>0.00008190815703064722</t>
  </si>
  <si>
    <t>0.00014059529747216957</t>
  </si>
  <si>
    <t>148</t>
  </si>
  <si>
    <t>9cd69b0e-beff-3e82-da6b-01c061d2e926</t>
  </si>
  <si>
    <t>DroneTerminus</t>
  </si>
  <si>
    <t>http://www.droneterminus.com</t>
  </si>
  <si>
    <t>We are the last mile solution. Making autonomous drone delivery safer by removing the human intervention element altogether. DELIVERING A SECURE PACKAGE NEAR YOU. We are working on a better way to receive your drone delivered packages. We are focused on the last mile of autonomous drone delivery. Our technology is disruptive in that current methods for drone delivery require human intervention. Most people work in an office environment and aren't available any time of the day to wait for a drone to deliver a package. The Drone Terminus solution accomplishes safe and secure pickup and delivery of items as well as status notification in a climate controlled environment.</t>
  </si>
  <si>
    <t>Boca Raton</t>
  </si>
  <si>
    <t>human intervention; autonomous drone delivery; drone delivery; mile; intervention; autonomous drone; safe and secure; pickup; making autonomous; drone to deliver; drone delivered; current methods; controlled environment; accomplishes; wait; secure; notification; human; package; air transportation; removing; health care; disruptive; aren't; safer; element; items; status; climate; delivered; receive; internet of things; packages; methods; delivering; controlled; care; office; require; health; things; working; focused; better; safe</t>
  </si>
  <si>
    <t>0.0004816896526301653</t>
  </si>
  <si>
    <t>19656</t>
  </si>
  <si>
    <t>0.0005079538404337197</t>
  </si>
  <si>
    <t>Certain data and content provided by https://www.crunchbase.com/organization/droneterminus-llc</t>
  </si>
  <si>
    <t>149</t>
  </si>
  <si>
    <t>74bb73410e5aaa43a6ed00e74bfe489b</t>
  </si>
  <si>
    <t>Sunna Design, SA</t>
  </si>
  <si>
    <t>http://www.sunna-design.fr</t>
  </si>
  <si>
    <t>Sunna Design, SA designs and produces LED and solar lighting solutions. The company offers integrated solar street lights for isolated and urban areas, and specific projects; and smart grids powered by solar energy. It also provides design solutions. The companys products are used in public spaces with little to no access to electricity. Sunna Design, SA was founded in 2010 and is based in Blanquefort, France with a branch location in India.</t>
  </si>
  <si>
    <t>Blanquefort</t>
  </si>
  <si>
    <t>solar street / parking lots / lighting solutions / powered by solar</t>
  </si>
  <si>
    <t>8758366</t>
  </si>
  <si>
    <t>Comptoir de l'Innovation Investissement SAS SCR (2); Demeter Partners (2); Aquiti Gestion (2); Bordeaux Technowest, Investment Arm (2); Aviva Investors France SA; Expanso Capital; Galia Gestion SAS</t>
  </si>
  <si>
    <t>Smart Solar Lighting; solar streetlight; smart energy management; integrated Solar StreetLight; solar lighting solutions; solar street lighting; solar streetlight comply; solar street lights; integrated solar street; solar panel; solar powered streetlight; Sunna Design; economic lighting solutions; Solar Lighting solution; smart grid solution; solar energy; lighting wider areas; horizontal solar panel; international street lighting; powerful road lighting; tiltable solar panel; car parks lighting; lighting service; Efficient Reliable lighting; solar bollard Aurora; NiHM battery; high performance; high energy consumption; affordable product maintenance; high tech battery; lowest Total Cost; smart grids; particular urban projects; innovative technological components; public lighting; sustainable lighting; extreme climate conditions; design solutions; specific projects; urban areas; public spaces; powerful lighting; solar panels; LED energy; efficient lighting; lighting costs; off-grid areas; All-in-one products; stand-alone products; LED lantern</t>
  </si>
  <si>
    <t>streetlight; issl; blackout; access to electricity; smart solar; solar lighting; year lifespan; squares; specific projects; solar lighting solutions; smart grids; smart energy management; public spaces; lighting solution; led and solar; integrated solar street; design solutions; lighting solutions; urban areas; energy management system; designs and produces; offers integrated; lifespan; smart energy; powered by solar; solar street; integrated solar; solar street lights; isolated; street lighting; grids; management system; street; street lights; spaces; engines; plug and play; parks; urban; play; plug; well adapted; vandalism; towns; sustainable lighting; streetlights; solution offers; solar powered solar; reliable lighting; reliable and efficient; regulate; public lighting; produces more energy; powerful solar; powered solar powered; powered solar; powered by batteries; plug play concept; play installation; play concept; pathways; opposite; lowest total; low risk; lighting standards; lighting costs; light engines; led solar street; led solar; lantern; integrated structure; illuminating; high energy consumption; energy and maintenance; electricity network; efficient lighting; efficient and reliable; economic lighting; driveways; controllable; concerning; climate conditions; clever; car parks; business areas; energy management; solar street lighting; powerful; web application; secured; plug play; consumes; wider; total cost; village; tough; develops and produces; developing countries; cost of ownership; replaced</t>
  </si>
  <si>
    <t>0.00030399730952353286</t>
  </si>
  <si>
    <t>1316</t>
  </si>
  <si>
    <t>0.0003483503402767738</t>
  </si>
  <si>
    <t>150</t>
  </si>
  <si>
    <t>f4cd1c9d861ca48bafbd48a8f7615130</t>
  </si>
  <si>
    <t>Eterbright Solar Co., Ltd.</t>
  </si>
  <si>
    <t>http://www.hulket.com</t>
  </si>
  <si>
    <t>Eterbright Solar Co., Ltd. research, develops, manufactures, and marketing CIGS solar panels. It serves customers in Italy, Myanmar, the Netherlands, Taiwan, and internationally. The company was incorporated in 2010 and is based in Toufen, Taiwan. Eterbright Solar Co., Ltd. operates as a subsidiary of Hiwin Technologies Corp.</t>
  </si>
  <si>
    <t>Toufen</t>
  </si>
  <si>
    <t>15922417</t>
  </si>
  <si>
    <t>Hiwin Technologies Corp.</t>
  </si>
  <si>
    <t>cigs solar; cigs; marketing</t>
  </si>
  <si>
    <t>0.000120180948340149</t>
  </si>
  <si>
    <t>0.00012689752867952084</t>
  </si>
  <si>
    <t>151</t>
  </si>
  <si>
    <t>eb918fc6e6db8c286063669a897ac265</t>
  </si>
  <si>
    <t>PMX Industries, Inc.</t>
  </si>
  <si>
    <t>http://www.ipmx.com</t>
  </si>
  <si>
    <t>PMX Industries, Inc. manufactures and supplies copper and copper alloys for construction, healthcare, electronics, automotive, consumer, coinage, and ordnance industries in North America. The company offers copper materials in strip, coil, sheet, plate, and tube forms in various colors, finishes, and textures. It offers high precision alloys that are used for interconnection components in automobiles, computers, servers, disk drives, telecommunications equipment, networking hardware, high-voltage transmission line hardware, fuses, circuit breakers, safety systems, and portable digital devices. The company also provides EcoCopper green building materials that are used in various exterior and interior architectural applications, such as roofs, flashings, gutters and downspouts, window accents, doors and door handles, handrails and stair rails, wall panels, decorative claddings, solar panels, skylights, exterior and interior hardware, elevators, heating and air conditioning systems, appliances, and lighting and electrical fixtures. In addition, it offers MicroGuard antimicrobial copper alloys for touch surface applications in hospitals, schools, hotels, and public and residential buildings, which include hospital bedrails and footboards, medical IV stands, grab bars, carts, handrails, elevators, door knobs and handles, door push plates and kick plates, light switches and plates, faucets, and countertops and tabletops. The company was founded in 1989 and is based in Cedar Rapids, Iowa. PMX Industries, Inc. operates as a subsidiary of Poongsan Corporation.</t>
  </si>
  <si>
    <t>Cedar Rapids</t>
  </si>
  <si>
    <t>Iowa</t>
  </si>
  <si>
    <t>39849621</t>
  </si>
  <si>
    <t>Poongsan Corporation</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</si>
  <si>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t>
  </si>
  <si>
    <t>alloys; handrails; exterior and interior; copper alloys; plates; elevators; copper; handles; door; exterior; interior; wall panels; voltage transmission; transmission line hardware; telecommunications equipment; stair; portable digital; offers high; knobs; kick; iv; high voltage transmission; gutters; green building materials; grab; flashings; finishes; door handles; disk drives; countertops; claddings; architectural applications; accents; heating and air; faucets; coil; carts; residential buildings; circuit breakers; disk; air conditioning systems; ordnance; hospital; green building; conditioning systems; breakers; skylights; interconnection; strip; rails; fuses; colors; automobiles; building materials; safety systems; bars; decorative; servers; fixtures; stands; high voltage; hotels; high precision; manufactures and supplies; tube; push; drives; forms; switches; plate; hospitals; networking; healthcare; doors; telecommunications; sheet; schools; window; computers; architectural; air conditioning; roofs; transmission; touch; circuit; conditioning; voltage; wall; appliances; medical; automotive</t>
  </si>
  <si>
    <t>0.00020935166061812187</t>
  </si>
  <si>
    <t>2649</t>
  </si>
  <si>
    <t>0.00022211697098141665</t>
  </si>
  <si>
    <t>152</t>
  </si>
  <si>
    <t>490710e1b1e0832cb1c9e973f27921e2</t>
  </si>
  <si>
    <t>PerceptIn, Inc.</t>
  </si>
  <si>
    <t>http://www.perceptin.io</t>
  </si>
  <si>
    <t>PerceptIn, Inc. provides perception, insight, and intelligence solutions. The companys solutions include hardware; software SDK with algorithms embedded; and mobile VR/AR gaming reference applications. It offers PerceptIn Robotics Vision System, a visual inertial module that facilitates real-time tracking and mapping; cm-level accuracy for house scale environment; and user-friendly SDK. The companys customers include robot makers, VR/AR device makers, content creators, smartphone OEMs, gaming companies, and early VR/AR adopters. PerceptIn, Inc. was founded in 2016 and is based in Sunnyvale, California.</t>
  </si>
  <si>
    <t>Sunnyvale</t>
  </si>
  <si>
    <t>computer vision / object detection / artificial / deep learning</t>
  </si>
  <si>
    <t>Matrix Partners China; Walden International; TEEC Angel Fund</t>
  </si>
  <si>
    <t>compliant rubber tactile; vision-based sensing solutions; robust material handling; reality gaming solutions; compliant tactile sensor; material handling systems; sensor technology; all-in-one perception; robotic handling tasks; sensor technology company; flat objects; machine vision; nanometer-scale hairlike structures; mobile VR/AR gaming; vision-touch guidance software; well-funded startup company; intelligence solutions; easy-to-use software SDK; generation computing platforms; vision. robotics. software; worldwide leading experts; machine touch; assistive robots; industrial robots; nanoscale hairs; gecko-inspired gripper; robotics vision; automation systems; hand-eye coordination; vision guidance; human’s sense; sensors polyskin; robotic integration; grasp algorithms; industrial engineering; adhesive material; omni-directional grip; detachment force; reference applications; deep learning; reliable hardware; state-of-the-art algorithms; solar panels; smart device; electrostatics; adhesion; PerceptIn; geckogripper; insight; pads</t>
  </si>
  <si>
    <t>tactile; intelligence solutions; gripper; adhesion; pads; adhesive; perception; inspired; sensor technology; machine vision; handling; material handling; touch; insight; compliant; sense; guidance; objects; gaming; robots; computer vision; vision system; technology company focused; team consists; smart device; sensing solutions; reference applications; reality gaming; omni directional; omni; nanoscale; nanometer scale; nanometer; material handling systems; massively; linkedin; leading experts; integrated sense; industrial robots; industrial engineering; handling applications; grip; gecko; gaming solutions; embedded system; biologically inspired; biologically; baidu; arranging; advanced vision; solutions including; equipping; brains; adhere; solutions for industrial; scaled; instantaneous; integrates; handling systems; coordinated; machine; robotic; algorithms; systems provide; grasp; directional; coordination; casting; embedded; sdk; ar; rubber; released; microsoft; funded; eyes; deep learning; automation systems; humans; sight; vr; sensor; object; reference; eye; feet; wave; achieved; surfaces; force; tasks; sets; computing; robot; startup; hard; experts; cover; consists; changing</t>
  </si>
  <si>
    <t>0.0005528005863142251</t>
  </si>
  <si>
    <t>8904</t>
  </si>
  <si>
    <t>0.00048000123600413954</t>
  </si>
  <si>
    <t>153</t>
  </si>
  <si>
    <t>a22139e4-552f-a05f-3e1b-17bb00be13ca</t>
  </si>
  <si>
    <t>Donovan Heat &amp; Air</t>
  </si>
  <si>
    <t>http://www.donovanac.com</t>
  </si>
  <si>
    <t>Donovan Heat &amp; Air is a system that offers heat and AC installation as well as repair. Since 1987 we've been in the heating and cooling business. Donovan Heat &amp; Air is dedicated to providing the best possible total indoor weather solution for you and your family. You can count on us to provide you with a system and solution that fits your family's unique needs. And since we've installed more than 15,000 indoor weather systems in this area, we've earned a reputation for doing the job right the first time. We specialize in Jacksonville AC Repair, service, and installation. We can provide you with the air conditioning filter you need for your unit. We also provide Soy-Based Spray Foam Insulation which is environmentally friendly alternative and solar panels that best meet your needs and budget. Additional phones - (904) 246-3261 &amp; (904) 270-2665.</t>
  </si>
  <si>
    <t>1987</t>
  </si>
  <si>
    <t>Jacksonville Beach</t>
  </si>
  <si>
    <t>well as repair; weather systems; spray foam insulation; spray foam; offers heat; heat and ac; foam insulation; earned; indoor; reputation; dedicated to providing; count; ac; spray; filter; repair; weather; fits; specialize; foam; heating and cooling; environmentally friendly; budget; job; environmentally; air conditioning; family; insulation; conditioning; total; cooling; phones; friendly; dedicated; alternative; unit; meet</t>
  </si>
  <si>
    <t>0.00043019598349078623</t>
  </si>
  <si>
    <t>15983</t>
  </si>
  <si>
    <t>0.00045168402476095256</t>
  </si>
  <si>
    <t>Certain data and content provided by https://www.crunchbase.com/organization/donovan-heat-air</t>
  </si>
  <si>
    <t>154</t>
  </si>
  <si>
    <t>cdc87891f51a6826bd2a561878cc90f4</t>
  </si>
  <si>
    <t>SkySafe, Inc.</t>
  </si>
  <si>
    <t>http://www.skysafe.io</t>
  </si>
  <si>
    <t>SkySafe, Inc. manufactures anti-drone devices which uses radio waves to knock a drone out of the sky. The company was founded in 2015 and is based in San Diego, California.</t>
  </si>
  <si>
    <t>15020000</t>
  </si>
  <si>
    <t>Andreessen Horowitz LLC (2); SV Angel; Founder Collective; BoxGroup</t>
  </si>
  <si>
    <t>rogue drone; drone management technologies; unprecedented level; malicious drones; reckless drones; airspace security; emerges. aerospace. drone; real-time notifications; control individual drones; event history; drone experts; drone development; safely land; Air Force Research; UC San Diego; drones. robotics. security; new wild west; radio jamming; Uninterrupted protection; SkySafe; anti-drone devices; radio waves; Software-defined radio; Real-time detection; secure airspaces; Searchable event; SkySafe systems; SkySafe team; Enterprise management; rapid iteration; comprehensive tools; wide variety; different use cases</t>
  </si>
  <si>
    <t>reckless; malicious; unprecedented level; time notifications; real time notifications; notifications; rogue; malicious drones; jamming; history; safely; airspace; unprecedented; event; detailed; radio; wild; variety of customers; uc; team consists; software defined; selectively; rapid iteration; offer an unprecedented; mit; management technologies; knock; enables rapid; emerges; drone experts; drone devices; drone development; development and innovation; anti drone devices; anti drone; airspaces; air force; drone management; iteration; uninterrupted; io; notification; waves; comprehensive; land; defined; west; rely; lab; wide variety; sky; force; address; cases; anti; detect; flexibility; experts; deployment; rapid; consists; secure; goal; individual; operators; innovation; detection; safe</t>
  </si>
  <si>
    <t>0.0003195725758885692</t>
  </si>
  <si>
    <t>6773</t>
  </si>
  <si>
    <t>0.0003386130510426785</t>
  </si>
  <si>
    <t>155</t>
  </si>
  <si>
    <t>8ebe1c9d414fb221a975aa983e3c7ef2</t>
  </si>
  <si>
    <t>Solar Junction Corporation</t>
  </si>
  <si>
    <t>http://www.sj-solar.com</t>
  </si>
  <si>
    <t>Solar Junction Corporation develops and commercializes multi-junction solar cells for the terrestrial concentrated photovoltaic market. Its products include triple junction solar cells; and other products for consumer electronics and solar applications. The company was founded in 2007 and is based in San Jose, California.</t>
  </si>
  <si>
    <t>axis / cpv / lcoe / concentrated photovoltaic</t>
  </si>
  <si>
    <t>62500000</t>
  </si>
  <si>
    <t>Draper Fisher Jurvetson (2); New Enterprise Associates (2); Advanced Technology Ventures (2); IQE plc</t>
  </si>
  <si>
    <t>solar junction; multi-junction solar cell; CPV; solar cells; high solar resource; high-efficiency solar cells; CPV systems; efficient CPV systems; terrestrial solar cells; multi-junction solar cells; SOLAR JUNCTION TECHNOLOGY; highest-efficiency solar cells; proprietary adjustable spectrum; CPV module; CPV modules; Solar Junction manufacturers; Best available cells; highest efficiency; solar cell architecture; industry leading cells; high efficiency III-V; solar cell reliability; Maximum energy harvesting; highest possible energy; cost effective energy; high average temperatures; material bandgap tunability; peak power demand; flat panel modules; Advanced Technology Ventures.; long term projects; A-SLAM™ architecture; adjustable spectrum technology; fossil fuel sources; concentrated photovoltaic systems; New Enterprise Associates; Adjustable Spectrum Lattice; ultra-concentration tunnel junctions; crystalline material stack; industry-best efficiency; maximum efficiency; cell efficiencies; highest reliability; cell technology; efficient land; precise 2-axis; power-generating technology; electrical energy; lowest cost; photovoltaic technologies</t>
  </si>
  <si>
    <t>multi junction; junction solar; cpv; slam; junction solar cell; solar resource; regions of high; highest efficiency; high solar; cpv system; efficiency solar cells; iii; junction; efficiency solar; lattice; junction solar cells; highest efficiency solar; cpv systems; terrestrial; high efficiency solar; regions; matched; cost of energy; efficiencies; adjustable; percent; solar cell; industry leading; high efficiency; foundation; resource; optics; constant; architecture; spectrum; highest; maximum; yielding; utilizing low; tunability; terrestrial applications; technology ventures; systems integrate; systems are installed; system manufacturers; spacing; simultaneously enabling; satellites in space; roadmap; reliability needed; provide maximum efficiency; provide maximum; power demand; photovoltaic technologies; peak power demand; path to grid; panel modules; originally developed; optically; maximum energy; maximum efficiency; material stack; material bandgap; manufacturer of high; lifetimes; junction technology; investors include; industry's highest; increasing the efficiency; including silicon; highly efficient solar; highest reliability; high efficiency iii; high average; harvested; harvest more energy; fuel sources; fossil fuel sources; fisher; existing fossil fuel; existing fossil; efficient conversion; efficiency iii; efficiency and energy; effective energy; delivers industry; crystalline material; cpv module; cost effective energy; constant improvement; concentrations; concentrated photovoltaic; cell efficiencies; cell architecture; bandgap; about_us; ability to produce; ability to generate; tunnel; breakthroughs</t>
  </si>
  <si>
    <t>0.0005678273591647257</t>
  </si>
  <si>
    <t>8924</t>
  </si>
  <si>
    <t>0.0005760519810688559</t>
  </si>
  <si>
    <t>156</t>
  </si>
  <si>
    <t>cf92346b-0e5d-c5c5-f4cd-81a84eb68e99</t>
  </si>
  <si>
    <t>Aerial Applications</t>
  </si>
  <si>
    <t>http://www.aerialapplications.com/</t>
  </si>
  <si>
    <t>Aerial Applications provides rapid drone based maps.</t>
  </si>
  <si>
    <t>Newtown</t>
  </si>
  <si>
    <t>imagery / maps / collection and analysis / optimal flight path</t>
  </si>
  <si>
    <t>aerial applications; maps; rapid</t>
  </si>
  <si>
    <t>0.0002654632634000702</t>
  </si>
  <si>
    <t>2650</t>
  </si>
  <si>
    <t>0.00026361224816718454</t>
  </si>
  <si>
    <t>Certain data and content provided by https://www.crunchbase.com/organization/aerial-applications</t>
  </si>
  <si>
    <t>157</t>
  </si>
  <si>
    <t>43a4662d-cef5-cb6b-e92c-a4dc6cdf9f7d</t>
  </si>
  <si>
    <t>Ground Drone Ltd</t>
  </si>
  <si>
    <t>http://mov.ai</t>
  </si>
  <si>
    <t>Making mobile machines intelligent. Ground Drone Ltd. is a seed funded robotics startup. Our brand MOV.AI is a software and hardware framework for making mobile machines intelligent. It is composed of navigation based artificial intelligence, modular sensor hardware, intuitive user interface, and robust robot control methodology that together make robot autonomy. We are currently working on pilot projects aimed at automating the Industrial and Photography markets. Our long term focus is to expand into other markets and apply our framework to a full range of mobile machines.
Ground Drone is based in London with R&amp;D in Lisbon, incubated in RoboSavvy’s labs. RoboSavvy Ltd is an established leader in sales and development of robotics and 3D printing. Their R&amp;D Lab has created various robots such Fonzie , FRHANK and Rickie and the first prototype of MOV.AI's Cameraman robot.
Our vision is to facilitate the path towards a world where intelligent robots perform most of the physical labor, allowing people and businesses to do more productive and creative tasks in a cyber-physical digital world. We make intelligent mobile machines that work among humans.</t>
  </si>
  <si>
    <t>564958.983977763</t>
  </si>
  <si>
    <t>Gigi Weiss; Julien Codorniou</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</si>
  <si>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t>
  </si>
  <si>
    <t>making mobile; framework; robot; machines; sensor hardware; sales and development; range of mobile; people and businesses; modular sensor; intuitive user interface; intuitive user; intelligent robots; intelligent mobile; established leader; currently working; cameraman; allowing people; physical; intelligent; methodology; aimed; software and hardware; robots; seed; cyber; funded; full range; automating; productive; humans; composed; facilitate; autonomy; user interface; lab; creative; labor; expand; prototype; apply; path; tasks; intuitive; startup; artificial intelligence; printing; established; pilot; long term; robust; perform; artificial; brand; term; modular; created; navigation; interface; leader; photography; working; sensor</t>
  </si>
  <si>
    <t>0.0004666536176588848</t>
  </si>
  <si>
    <t>10855</t>
  </si>
  <si>
    <t>0.0004851785837435957</t>
  </si>
  <si>
    <t>Certain data and content provided by https://www.crunchbase.com/organization/ground-drone-ltd</t>
  </si>
  <si>
    <t>158</t>
  </si>
  <si>
    <t>a96a4a18a4409491f1479539b9b16f20</t>
  </si>
  <si>
    <t>TOCARDO INTERNATIONAL BV</t>
  </si>
  <si>
    <t>http://www.tocardo.com</t>
  </si>
  <si>
    <t xml:space="preserve">TOCARDO INTERNATIONAL BV provides tidal energy solutions. It offers inshore solutions, including bridges, dams, and dikes that are ideal locations for deployment of Tocardo turbines; universal floating system, a fully integrated 1MW tidal power solution with four Tocardo T2 turbines on a semi-submersible U-shaped floating platform; smart grid solutions, such as Tocardo turbines that source electricity from wind turbines, solar PV panels, battery storage, and aggregates to bring electrification to remote and off grid areas; and river power plants. The company was founded in 2008 and is based in Den Oever, the Netherlands.
</t>
  </si>
  <si>
    <t>Den Oever</t>
  </si>
  <si>
    <t>Noord-Holland</t>
  </si>
  <si>
    <t>1388214</t>
  </si>
  <si>
    <t>Huisman Equipment BV; Repsol New Energy Ventures, S.A.; ewic</t>
  </si>
  <si>
    <t>1798205</t>
  </si>
  <si>
    <t>Tribute Resources Inc.</t>
  </si>
  <si>
    <t>T1 tidal turbine; tidal energy solutions; 1MW tidal power; Tocardo T2 turbines; Tocardo T1 turbines; tidal turbines; unique floating platform; Smart Grid solutions; evolved grid systems; clean predictable energy; installation low service; solar PV panels; R1 turbines; primary sea defense; wind turbines; turbine technology; robust turbine; Universal Floating; offshore solutions; UFS; electricity supply; Clean electricity; multi megawatt; River solutions; energy farms; water technology; renewable energy; battery storage; offgrid areas; scalable base; total solution; individual platform; longer period; operational capabilities; sluice; electrification; dams; aggregates; Offers; dikes; implementation; requirements; Bridges; demand; Building; microgrids; location; inspection; testing; 400kW</t>
  </si>
  <si>
    <t>tidal; floating; tidal energy; shaped; turbine; offshore; turbines; water technology; turbine technology; total solution; tidal turbines; systems that manages; supply and demand; smart grid solutions; robust turbine; rivers; predictable energy; offgrid; multi megawatt; microgrids; inshore; include installing; grid solutions; floating platform; energy farms; electricity from wind; dams; capacity of kw; battery storage; power solution; electricity supply; installing; submersible; aggregates; suspended; river; easy installation; megawatt; clean electricity; grid systems; evolved; predictable; electrification; smart grid; demonstrate; bridges; combined; carries; solar pv panels; universal; sea; fully integrated; period; suited; manages; semi; kw; mw; purpose; primary; pv panels; accessible; longer; brings; farms; scalable; services include; implementation; frame; proven; robust; ideal; total; delivering; operational; bring; individual; base; needed; wind turbines; capacity; demand; defense; solar pv; location; capabilities; energy solutions</t>
  </si>
  <si>
    <t>0.0008359245905897529</t>
  </si>
  <si>
    <t>19996</t>
  </si>
  <si>
    <t>0.0006614048946559312</t>
  </si>
  <si>
    <t>159</t>
  </si>
  <si>
    <t>1f098487-3ff8-05b7-897d-2d9532b15a17</t>
  </si>
  <si>
    <t>Toughland</t>
  </si>
  <si>
    <t>https://www.toughland.com.au/</t>
  </si>
  <si>
    <t>bestway pools, pop up tent, massage table, chainsaw sharpener, inverter generator, pop up gazebo, toll ipec track. Toughland is Australia's premium outdoor goods supplier. We sell inverter generators, solar panels, and 4WD accessories for your Aussie outback adventure.</t>
  </si>
  <si>
    <t>Minto</t>
  </si>
  <si>
    <t>pop; wd; toll; outback; massage; gazebo; pools; adventure; inverter; table; premium; goods; supplier; generator; sell; generators; track; outdoor</t>
  </si>
  <si>
    <t>0.00007437469300555748</t>
  </si>
  <si>
    <t>1560</t>
  </si>
  <si>
    <t>0.00012136646383810298</t>
  </si>
  <si>
    <t>Certain data and content provided by https://www.crunchbase.com/organization/toughland</t>
  </si>
  <si>
    <t>160</t>
  </si>
  <si>
    <t>095e5ad27faa21802472f1e8bba15f9e</t>
  </si>
  <si>
    <t>STR Holdings, Inc.</t>
  </si>
  <si>
    <t>http://www.strsolar.com</t>
  </si>
  <si>
    <t>STR Holdings, Inc., through its subsidiaries, operates as a plastic and industrial materials research and development company worldwide. The company designs, develops, and manufactures encapsulants that protect the embedded semiconductor circuits of solar panels for sale to solar module manufacturers. Its encapsulants can be used in crystalline silicon and thin-film solar modules. The company was founded in 1944 and is headquartered in Enfield, Connecticut. STR Holdings, Inc. is a subsidiary of Zhen Fa New Energy (U.S.) Co., Ltd.</t>
  </si>
  <si>
    <t>1944</t>
  </si>
  <si>
    <t>Enfield</t>
  </si>
  <si>
    <t>Connecticut</t>
  </si>
  <si>
    <t>145700000</t>
  </si>
  <si>
    <t>DLJ LBO Plans Management, LLC; AXA Equitable Life Insurance Co., Asset Management Arm; Zhen Fa New Energy (U.S.) Co., Ltd.; The Northwestern Mutual Life Insurance Company, Insurance Investments; aPriori Capital Partners L.P.</t>
  </si>
  <si>
    <t>7732910</t>
  </si>
  <si>
    <t>Jiangsu Zhenfa Holding Group Co., Ltd.</t>
  </si>
  <si>
    <t>123000000</t>
  </si>
  <si>
    <t>7S41 (Deutsche Boerse AG); STRI (Pink Sheets LLC)</t>
  </si>
  <si>
    <t>encapsulants; Solar Encapsulants Manufacturing; solar module; superior performance encapsulants; Encapsulants Manufacturing business; ultra-fast curing encapsulants; commercial terrestrial encapsulants; flame retardant encapsulants; low-temperature encapsulants; thermoplastic encapsulants; quality assurance; solar module industry; solar module manufacturers; quality assurance business; solar encapsulant business; solar module business; solar modules; products quality assurance; consumer products quality; solar module manufacturing; STR scientists; STR Holdings; thin-film solar modules; commercial encapsulant formulations; photovoltaic module industry; Quality Assurance Services; Solar segment designs; solar panel technologies; Typical PV systems; high quality; PV power panels; quality assurance market; trade name PhotoCap®; core semiconductor circuit; encapsulant provider; Business The company; art production lines; global production capacity; major industry innovations; module components; exceptional layflat characteristics; long-term photo-thermal stability; United States; applicable safety; social standards; encapsulant manufacturers; non-laboratory technical services; Solar Business; proprietary manufacturing process; specialty extruded sheets</t>
  </si>
  <si>
    <t>encapsulants; encapsulant; quality assurance; assurance; qa; module manufacturers; formulations; curing; solar module; superior performance; production capacity; marketed; names; consumer products; additives; applicable; stability; segment; regulatory; laboratory; trade; superior; manufacturing process; social; determine; segments; innovations; providers; well as companies; ultra fast; time and cost; thermoplastic; thermal stability; technical services; technical service; systems include solar; supplements; stresses; strategically; stocking; solar panel technologies; solar module manufacturing; solar markets; solar business; social responsibility; shelf life; set the bar; services that help; services that enable; retardant; relating; reducing transportation; reducing risks; quality assurance services; proprietary manufacturing process; proprietary manufacturing; products meet; products designed; products consist; prevailing; plastic materials; photovoltaic module; pharmaceuticals; panel technologies; outdoor applications; operate multiple; offer a range; nutritional; module manufacturing process; module components; mitsui; manufacturing business; manufacturers to determine; major industry; level of service; leather; layflat; laboratory testing; industry innovations; increase product; inclusion; impractical; help clients; formulated; footwear; flame retardant; film solar modules; extruded sheets; evolving customer; designed and manufactured; customer specifications; crystalline and thin; corporate social responsibility; corporate social; core businesses; competes; company's customers; business segments; auditing; audit services</t>
  </si>
  <si>
    <t>0.0002525591514991536</t>
  </si>
  <si>
    <t>26489</t>
  </si>
  <si>
    <t>0.000249760355855401</t>
  </si>
  <si>
    <t>161</t>
  </si>
  <si>
    <t>3a624736-8d9d-24f1-85d5-72ef9e8d57db</t>
  </si>
  <si>
    <t>Drone Dispatch</t>
  </si>
  <si>
    <t>http://dispatchadrone.com</t>
  </si>
  <si>
    <t>With a team of talented drone operators that stretches from coast to coast, Drone Dispatch is a one stop shop for all drone service needs.</t>
  </si>
  <si>
    <t>Round Rock</t>
  </si>
  <si>
    <t>coast; team of talented; coast to coast; talented; drone service; dispatch; drone operators; shop; operators</t>
  </si>
  <si>
    <t>0.0007492254645069398</t>
  </si>
  <si>
    <t>4545</t>
  </si>
  <si>
    <t>0.0005719261707704048</t>
  </si>
  <si>
    <t>Certain data and content provided by https://www.crunchbase.com/organization/drone-dispatch</t>
  </si>
  <si>
    <t>162</t>
  </si>
  <si>
    <t>9c3b27b8725f69dd97a92ee5d5c95f84</t>
  </si>
  <si>
    <t>Bull Société Anonyme</t>
  </si>
  <si>
    <t>http://www.bull.com</t>
  </si>
  <si>
    <t>Bull Société Anonyme provides technology solutions in France and internationally. The company offers supercomputers and enterprise servers for digital simulation, critical applications, big data, and cloud computing; and architects, integrates, and outsources cloud solutions and data centers to design, build, and operate secure agile systems. It also provides consulting and integration services for critical business applications for telecommunications, and government sectors; designs and develops critical systems for aeronautics, defense, shipping, transport, health, energy and industry sectors; and provides digital security services, such as security at terminals, network security, infrastructure security, identity and access management, and data protection. The company has a strategic partnership with Sinequa SA to provide a search and content analysis appliance based on ultra high-performance and secure infrastructures. Bull Société Anonyme was founded in 1931 and is headquartered in Les Clayes-sous-Bois, France. As of October 2, 2014, Bull Société Anonyme operates as a subsidiary of Atos SE.</t>
  </si>
  <si>
    <t>1931</t>
  </si>
  <si>
    <t>Les Clayes-sous-Bois</t>
  </si>
  <si>
    <t>satellite / private / satellite communication / unconnected</t>
  </si>
  <si>
    <t>40490000</t>
  </si>
  <si>
    <t>Ardian; Orange S.A.; Renaissance Investissements; Artemis S.A.; NEC Corporation; Bpifrance Participations SA</t>
  </si>
  <si>
    <t>217895825</t>
  </si>
  <si>
    <t>848519568</t>
  </si>
  <si>
    <t>Atos SE</t>
  </si>
  <si>
    <t>BLOU.F (Pink Sheets LLC); B3L (Deutsche Boerse AG); BUL (SIX Swiss Exchange); BULL (Euronext Paris); B3LA (Deutsche Boerse AG); BULL (SWX Europe Limited); B3L (XETRA Trading Platform); 0DV6 (London Stock Exchange); BULLP (BATS &amp;#x27;Chi-X Europe&amp;#x27;)</t>
  </si>
  <si>
    <t>big data; digital security services; Bull sequana supercomputers; private sector organizations; Bull Drone Shield; Bull eXascale Interconnect; Bull supercomputer suite; HPC Professional services; secure agile systems; network security; SAP HANA; critical business applications; Big Data Appliances; cyber security; Provides technology solutions; Big Data Software; Hardware Security Module; homeland security; Missions Critical Systems; cloud computing; data centers; SAP HANA Appliance; cyber security. data; SAP HANA delivery; Proteccio OEM HSM; operation management software; access management; content analysis appliance; Bull brand; Cybersecurity LPM OIV,Secure; Secure hard disk; Secure Payment Transactions; extreme computing; transform information systems; Bull designs; BUSINESS INTEGRATION SOLUTIONS.; Trust Way Proteccio; Alien4cloud software suite; infrastructure security; Marine navigation instruments; renowned solutions; Security Appliances; center. information technology.; BEN Marine; data protection; Specialties. HPC; Extreme Data; SECURITY SOLUTIONS.; Application Security; secure infrastructures</t>
  </si>
  <si>
    <t>bull; hpc; supercomputers; sap; critical systems; cyber security; solutions for public; sector organizations; private sector organizations; network security; ben; renowned; public and private; private sector; modernization; cyber; data center; identity; big data; infrastructures; data centers; computing; implements; cloud computing; extreme; secure; homeland security; homeland; trust; servers; excellence; runs; server; big; appliance; critical; factory; suite; vpn; time analytics; supercomputer; specific solutions; solutions internationally; solutions includes; solutions and data; software suite; seize; real time analytics; processing power; private cloud; network solutions; navigation instruments; mission critical systems; mainframes; logistic; le; launches; interconnect; integration solutions; infrastructure security; industry sectors; includes network; helps its customers; hard disk; government sectors; forging; efficiency sector; digital revolution; differentiation; data software; data protection; cybersecurity; computing solutions; cloud solutions; cloud software; business applications; outsourced; operational efficiency; emc; agile; sector; transactions; appliances; shield; security services; lake; inherent; disk; critical applications; strategic partnership; aeronautics; organizations; centers; marine; outsourcing; private; center; integration services; high performance; innovative products</t>
  </si>
  <si>
    <t>0.0002513995510489468</t>
  </si>
  <si>
    <t>19652</t>
  </si>
  <si>
    <t>0.0002789685343088172</t>
  </si>
  <si>
    <t>163</t>
  </si>
  <si>
    <t>1c3bd0aa01a8929032c39ae55d6e96b7</t>
  </si>
  <si>
    <t>V G Energy Ltd.</t>
  </si>
  <si>
    <t>http://www.vgenergy.co.uk</t>
  </si>
  <si>
    <t>V G Energy Ltd. distributes and sells wind turbines to landowners in the United Kingdom. The company offers wind turbines, solar photovoltaic panel systems, and solar thermal technologies for residential, agricultural, or commercial applications. It also provides installation, inspection and commissioning, and maintenance of renewable products, as well as finances wind turbine development projects. V G Energy Ltd. has a strategic alliance with DAK Renewable Energy, Inc. The company was founded in 2008 and is based in Galston, United Kingdom.</t>
  </si>
  <si>
    <t>Galston</t>
  </si>
  <si>
    <t>Ayrshire</t>
  </si>
  <si>
    <t>thermal technologies; strategic alliance; solar thermal technologies; solar photovoltaic panel; sells wind; renewable products; offers wind turbines; offers wind; maintenance of renewable; distributes and sells; development projects; landowners; photovoltaic panel; finances; wind turbines; turbines; alliance; commercial applications; panel systems; wind turbine; commissioning; strategic; turbine; solar thermal; agricultural; solar photovoltaic</t>
  </si>
  <si>
    <t>0.050000000000000044</t>
  </si>
  <si>
    <t>0.001012690693844172</t>
  </si>
  <si>
    <t>8077</t>
  </si>
  <si>
    <t>0.0007657376119784326</t>
  </si>
  <si>
    <t>164</t>
  </si>
  <si>
    <t>56d1d6f733c36db010b34f1612ad22b7</t>
  </si>
  <si>
    <t>EgoFUN Australia</t>
  </si>
  <si>
    <t>http://www.egofunaustralia.com.au</t>
  </si>
  <si>
    <t>EgoFUN Australia sells and rents electric skateboards, scooters, fat bikes, and drones. The company was founded in 2015 and is based in Townsville, Australia.</t>
  </si>
  <si>
    <t>Townsville</t>
  </si>
  <si>
    <t>audio / dvd / kitchen appliances / phone accessories</t>
  </si>
  <si>
    <t>skateboards; sells and rents; scooters; fat; electric skateboards; rents; bikes</t>
  </si>
  <si>
    <t>0.00025913118997401174</t>
  </si>
  <si>
    <t>1161</t>
  </si>
  <si>
    <t>0.00026943870822471243</t>
  </si>
  <si>
    <t>165</t>
  </si>
  <si>
    <t>7f386716-4960-d054-39a8-c6628fcd5fdc</t>
  </si>
  <si>
    <t>HueCore Inc.</t>
  </si>
  <si>
    <t>https://www.huecore.com</t>
  </si>
  <si>
    <t>VARU is an IoT Smart License Frame system designed to prevent and document hit-and-run parked vehicle collisions. NYC BASED COMPANY FINDS SOLUTION TO UNATTENDED PARKING COLLISIONS 
New York-based tech startup introduces SmartFrame system designed to prevent and document hit-and-run parked vehicle collisions
HueCore (www.HueCore.com), an innovative technology company based in Manhattan, today announced the launch of its first-ever device, VARU (Vehicle Auto Response Unit). VARU is an integrated proactive alert system that protects parked vehicles from collisions by alerting drivers when approaching an accident-prone distance while parking in the front or rear. The device integrates with the vehicle's alarm system and activates the hazard lights and horn to alert other drivers within an unsafe proximity. If a collision is detected, VARU records the incident details and generates an insurance and police report that is then delivered to the user through the VARU mobile app. 
"VARU was born as a result of the widely shared need for drivers to protect their vehicles while parked. In New York alone, thousands of parking collisions go unreported annually," said Joel Reyes, CEO &amp; Founder of HueCore. "Many companies focus on adding smart technology to vehicles, but none of them cater to the dangers that a vehicle faces while parked and unattended. At HueCore, we look forward to creating an ecosystem of products that, like VARU, will bring market-leading technology to the aftermarket automotive industry."
PRODUCT - VARU by HueCore
VARU is a three-part system comprised of a HUB and two SmartFrames that can be easily installed to any vehicle without the use of wires or special tools. The system's HUB has an OBD2 connection that makes this device compatible with any vehicle built after 1995, and gives VARU the ability to safely interact with the vehicle's alarm system. VARU's SmartFrame replaces the vehicle's standard license plate frame and is equipped with sensory technology, wide-angle cameras and a solar panel designed to be sleek, yet functional. Designed with compliance and safety in mind, VARU will not void the vehicle's warranty.
Through its SmartFrame's 3-Proximity Alert system technology, VARU monitors vehicle safety 24/7. The device will warn drivers coming within a collision-prone distance using the vehicle's pre-installed hazard light and horn features. The first alert is activated at 30 inches, while the second alert is activated at 15 inches. If a collision is detected, VARU will record the GPS location, time, date and license plate of the at-fault vehicle and it will instantly generate a report delivered to the VARU mobile app. The app gives users the ability to easily complete an insurance claim or file a police report quickly and efficiently from a mobile device. 
A hardware and software powerhouse, VARU's HUB and SmartFrame features the best in technology and durability. The SmartFrame includes two proximity sensors, an HD wide-angle camera with night vision, an impact force sensor and is 100 percent theft proof. The device's HUB is equipped with a QuadCore processor, GPS, GSM, Wifi and Bluetooth connectivity, OBD2 connector and a 64GB memory. VARU's mobile app features live sensor data reporting, mobile alerts, bank level encryption, high-risk parking location alerts and more.</t>
  </si>
  <si>
    <t>Manhattan</t>
  </si>
  <si>
    <t>Brinc</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</si>
  <si>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t>
  </si>
  <si>
    <t>parked; collisions; alert; wide angle; unattended; prone; obd; license plate; horn; designed to prevent; alert system; alarm system; proximity; mobile app; collision; drivers; hub; license; system designed; hazard; activated; inches; detected; hit; report; parking; police; document; prevent; alerts; angle; plate; distance; app; alarm; warn; void; users the ability; system technology; system comprised; smart technology; sensory; reyes; retail technology; proactive; pre installed; powerhouse; nyc; mobile alerts; market leading technology; leading technology; insurance claim; hazard lights; gb; easily installed; device compatible; dangers; approaching; announced the launch; alerting; activates; delivered; tech startup; high risk; cater; frame; market leading; introduces; faces; encryption; claim; aftermarket; sleek; sensor data; finds; equipped; accident; gsm; automotive industry; insurance; night vision; announced; replaces; founder; ceo; born; gps; innovative technology; connector; bank; wifi; processor; incident; ability; theft; records; file; annually; location; easily</t>
  </si>
  <si>
    <t>0.000292355646636482</t>
  </si>
  <si>
    <t>24023</t>
  </si>
  <si>
    <t>0.00033756114698733545</t>
  </si>
  <si>
    <t>Certain data and content provided by https://www.crunchbase.com/organization/huecore-inc</t>
  </si>
  <si>
    <t>166</t>
  </si>
  <si>
    <t>a4dadfb9cb59953d179056a3bc8daf5b</t>
  </si>
  <si>
    <t>Striking Inc.</t>
  </si>
  <si>
    <t>http://www.lumoid.com</t>
  </si>
  <si>
    <t>Striking Inc. engages in the sale and rental of consumer electronics. It sells and provides a try-before-you-buy rental service for photo/video gear, such as camera bodies, lenses, kits, accessories, gifts, and others; wearable tech products; and Google Glass and drones to customers through online in the United States. The company was founded in 2013 and is based in San Francisco, California.</t>
  </si>
  <si>
    <t>photography / wedding / dslr / pro</t>
  </si>
  <si>
    <t>3523927</t>
  </si>
  <si>
    <t>Y Combinator Management LLC</t>
  </si>
  <si>
    <t>Nikon Wedding Kit; Canon Wedding Kit; Nikon D3300 DSLR; DSLR Camera Body; Nikon Landscape Kit; Canon EF; Nikon Wildlife Kit; Nikon Newbie Kit; Nikon Family Kit; Ultimate Nikon Wedding; Deluxe Nikon Wedding; Nikon Portrait Pro; Ultimate Canon Wedding; Nikon Athlete Pro; Deluxe Canon Wedding; Canon Cinema Wedding; Canon Wildlife Photography; Canon EOS; Nikon Music Festival; Nikon 14-24mm f/2.8G; Nikon 70-200mm f/4G; Nikon 16-35mm f/4D; Nikon Foodie; Canon Foodie; Canon APS-C Cameras; Canon Portrait; Nikon Second Shooter; Canon Athlete; Canon Second Shooter; Frame DSLR Camera; EF Lens Mount; Canon Cameras; Wide Angle Lens; USM Macro Lens; f/2L USM Lens; Shooter Wedding Kit; TTL Location Kit; Telephoto Zoom Lens; Super Telephoto Lens; Ultra-Wide Angle Lens; ED VR Lens; DG Art Lens; Sony Wedding Kit; Details Wedding Kit; STM Lens; Air TTL Location; Sony a7S Kit; Babies Photography Kit; Fuji Street Kit; Music Festival Kit</t>
  </si>
  <si>
    <t>canon; nikon; wedding; dslr; eos; camera body; lens; wide angle lens; wide angle; portrait; athlete; angle lens; mm; kit; sony; ii; ttl; telephoto; shooter; panasonic; lumix; full frame; festival; dx; deluxe; lenses; body; pro; cinema; vr; wildlife; bodies; angle; music; ultimate; rental; wearable tech; vario; ultra wide; treasure; telephoto lens; tech products; starter kit; starter; sony alpha; sigma; rental service; mark iii; macro; interview; indie; google glass; gh; dg; canon d mark; camcorder; backpacker; architect; aps; af; photography; youtube; street; family; second; frame; alpha; trip; island; iii; gifts; serious; hope; consumer electronics; kits; zoom; kids; photo; mark; landscape; house; location; wearable; list; google; gear; details; super; road; mount; commerce; buy; ultra; art; retail; tech</t>
  </si>
  <si>
    <t>0.00021623362028710133</t>
  </si>
  <si>
    <t>4100</t>
  </si>
  <si>
    <t>0.00026553458155305923</t>
  </si>
  <si>
    <t>167</t>
  </si>
  <si>
    <t>bb8674f4-cb8b-3940-e009-3c5120ab1829</t>
  </si>
  <si>
    <t>Integrated Robotics</t>
  </si>
  <si>
    <t>http://integrated-robotics.com</t>
  </si>
  <si>
    <t>Integrated Robotics help customers solve real world data acquisition issues with leading edge integrated platforms. Integrated Robotics was formed in 2012 to help customers solve real world data acquisition issues with leading edge integrated platforms and payload system solutions.
In 2015, Integrated Robotics evolved into a commercial drone services company with mission capable payload sensors to capture data for client mission analysis.  Industry experience motivated us to acquire a patented miniature RADAR sensor for mid-air collision avoidance – “Detect, Sense and Avoid” from University of Denver.</t>
  </si>
  <si>
    <t>Kenai</t>
  </si>
  <si>
    <t>Alaska</t>
  </si>
  <si>
    <t>solve real; sense and avoid; radar sensor; payload sensors; patented miniature; motivated; mission analysis; mid air; integrated platforms; industry experience; customers solve; capture data; help customers; collision avoidance; miniature; leading edge; evolved; collision; acquire; mid; avoidance; data acquisition; drone services; radar; solve; commercial drone; sense; client; avoid; payload; university; detect; acquisition; issues; patented; capable; edge; platforms; capture; sensor</t>
  </si>
  <si>
    <t>0.00016853291142438273</t>
  </si>
  <si>
    <t>1088</t>
  </si>
  <si>
    <t>0.00019862254546967856</t>
  </si>
  <si>
    <t>Certain data and content provided by https://www.crunchbase.com/organization/integrated-robotics</t>
  </si>
  <si>
    <t>168</t>
  </si>
  <si>
    <t>0766ae01-b663-9f58-cf06-d3a1f3fec6d4</t>
  </si>
  <si>
    <t>Aerolift Express</t>
  </si>
  <si>
    <t>http://www.aeroliftexpress.com</t>
  </si>
  <si>
    <t>Aerolift Express is a technology company that develops unmanned transportation services for its clients to reach inaccessible locations. The mission of Aerolift eXpress is to provide powerful unmanned transportation systems to safely and efficiently reach the world’s most inaccessible places. Aerolift harnesses the advanced technologies of the United States military drone programs. Drawing from these capabilities, it has formed a system of aircraft and terminals that can access the most remote locations on the globe.
Whether travelling hundreds of miles over the Gulf of Mexico or providing anti-tampering monitoring to West African nations, this uncompromising technology is now available to clients in the private sector.</t>
  </si>
  <si>
    <t>inaccessible; express; uncompromising; transportation services; tampering; nations; military drone; inaccessible places; gulf; drone programs; african; private sector; advanced technologies; reach; transportation systems; develops unmanned; locations; remote locations; miles; harnesses; terminals; drawing; formed; west; globe; places; safely; hundreds; efficiently; anti; programs; powerful; sector; capabilities; private</t>
  </si>
  <si>
    <t>0.0000796737569691947</t>
  </si>
  <si>
    <t>0.0001216559141035955</t>
  </si>
  <si>
    <t>Certain data and content provided by https://www.crunchbase.com/organization/aerolift-express</t>
  </si>
  <si>
    <t>169</t>
  </si>
  <si>
    <t>19377c598598ec83aefcd23908c83ab8</t>
  </si>
  <si>
    <t>Doryoku Co., Ltd.</t>
  </si>
  <si>
    <t>http://www.sst-solar.co.jp</t>
  </si>
  <si>
    <t>Doryoku Co., Ltd. constructs and installs solar power panels. The company was formerly known as Suzuki Solar Techno Co.,Ltd. and changed its name to Doryoku Co., Ltd. in April 2016. The company is based in Anjo, Japan.</t>
  </si>
  <si>
    <t>Anjo</t>
  </si>
  <si>
    <t>Aichi</t>
  </si>
  <si>
    <t>96445</t>
  </si>
  <si>
    <t>1432 (The Tokyo Stock Exchange)</t>
  </si>
  <si>
    <t>solar power panels; installs solar power; power panels; constructs; installs solar</t>
  </si>
  <si>
    <t>0.00032148939264533015</t>
  </si>
  <si>
    <t>443</t>
  </si>
  <si>
    <t>0.00028635073552814885</t>
  </si>
  <si>
    <t>170</t>
  </si>
  <si>
    <t>ccc70c24a052295e1d1dc834703996b0</t>
  </si>
  <si>
    <t>EPCO Co., Ltd.</t>
  </si>
  <si>
    <t>http://www.epco.co.jp</t>
  </si>
  <si>
    <t>EPCO Co., Ltd., an infrastructure company, primarily provides home equipment design services in Japan and internationally. The company offers solar power system, electrical equipment, waterworks equipment, and architectural design services, as well as design of equipment for serviced homes for the elderly; and operates call center and housing information management systems. It also buys and sells power generated by solar panels. In addition, the company provides consulting services for companies and local authorities entering the power retail market; power retail support systems for dealing with low-voltage power; back-office support services for operators dealing in low-voltage power; energy saving solutions; application software that shows power consumption data; and support services, as well as storage battery rental services. EPCO Co., Ltd. was founded in 1990 and is headquartered in Tokyo, Japan.</t>
  </si>
  <si>
    <t>1990</t>
  </si>
  <si>
    <t>Tokyo</t>
  </si>
  <si>
    <t>2311 (TSE JASDAQ); EPPO.F (Pink Sheets LLC)</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</si>
  <si>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t>
  </si>
  <si>
    <t>voltage power; dealing; design services; low voltage; support services; well as storage; well as design; waterworks; support systems; storage battery; services for companies; serviced; sells power; retail market; rental services; office support; generated by solar; equipment design; elderly; consumption data; call center; buys; architectural design; energy saving solutions; saving solutions; power generated; offers solar power; voltage; power consumption; local authorities; electrical equipment; entering; retail; authorities; solar power system; consulting services; management systems; rental; power system; call; energy saving; housing; architectural; center; generated; office; consumption; operators; saving; consulting; offers solar; homes</t>
  </si>
  <si>
    <t>0.00007255817321021012</t>
  </si>
  <si>
    <t>725</t>
  </si>
  <si>
    <t>0.00012110737000426111</t>
  </si>
  <si>
    <t>171</t>
  </si>
  <si>
    <t>6f6ae3fa-9786-8d7c-3cd2-59b4217add46</t>
  </si>
  <si>
    <t>Social Drones</t>
  </si>
  <si>
    <t>http://www.socialdrones.org</t>
  </si>
  <si>
    <t>Social Drones is an Indian startup. Have seen deadly Drone in wars &amp; movies? They can be friendly too! Get ready, you’ll soon find them. Social Drones is an Indian startup.
Have seen deadly Drone in wars &amp; movies? They can be friendly too! Get ready, you’ll soon find them near you.</t>
  </si>
  <si>
    <t>Indiana</t>
  </si>
  <si>
    <t>wars; movies; indian; startup; social; ready; friendly; find</t>
  </si>
  <si>
    <t>0.00021150822336145271</t>
  </si>
  <si>
    <t>4780</t>
  </si>
  <si>
    <t>0.00023163004883101096</t>
  </si>
  <si>
    <t>Certain data and content provided by https://www.crunchbase.com/organization/social-drones</t>
  </si>
  <si>
    <t>172</t>
  </si>
  <si>
    <t>2829815a9f58c4ec66c244382fc2d619</t>
  </si>
  <si>
    <t>Turk Demir Dokum Fabrikalari AS</t>
  </si>
  <si>
    <t>http://www.demirdokum.com.tr</t>
  </si>
  <si>
    <t>Turk Demir Dokum Fabrikalari AS manufactures and sells heating, water heating, and air conditioning products in Turkey. Its products include conventional, condensing, and nitron plus wall hung boilers; panel and cast iron radiators; radiator valves, thermostatic regulators, and automatic air bleed valves; cassette, floor standing, and multi inverter air conditioners; and electrical storage and gas water heaters. The company also offers central systems, such as boilers, floor standings, burners, boilers, control panels, and closed expansion tanks; and solar energy systems. In addition, it offers spare parts and warranty, and after sales services. The company sells its products through authorized dealers. It also exports its products worldwide. The company was founded in 1954 and is based in Istanbul, Turkey. Turk Demir Dokum Fabrikalari AS operates as a subsidiary of Vaillant Saunier Duval Iberica, S.L.</t>
  </si>
  <si>
    <t>1954</t>
  </si>
  <si>
    <t>Istanbul</t>
  </si>
  <si>
    <t>Turkey</t>
  </si>
  <si>
    <t>13429752</t>
  </si>
  <si>
    <t>581080082</t>
  </si>
  <si>
    <t>Vaillant GmbH</t>
  </si>
  <si>
    <t>TUDDF (Borsa Istanbul (BIST)); TKDD.F (Pink Sheets LLC)</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</si>
  <si>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t>
  </si>
  <si>
    <t>boilers; valves; floor; wall hung; thermostatic; sells heating; radiator valves; products through authorized; multi inverter; inverter air; hung; expansion tanks; electrical storage; conditioning products; cast iron; cassette; burners; bleed; authorized dealers; air conditioning products; radiator; exports its products; products worldwide; condensing; air conditioners; sales services; standing; control panels; cast; conditioners; authorized; radiators; regulators; closed; iron; exports; spare parts; water heating; expansion; spare; solar energy systems; water heaters; dealers; tanks; warranty; air conditioning; manufactures and sells; sells its products; heaters; conditioning; central; conventional; wall; automatic; energy systems; inverter</t>
  </si>
  <si>
    <t>0.0003991060228056644</t>
  </si>
  <si>
    <t>9732</t>
  </si>
  <si>
    <t>0.00044237581776968796</t>
  </si>
  <si>
    <t>173</t>
  </si>
  <si>
    <t>9790fa1e-b099-0e81-e17f-60e201b21e4d</t>
  </si>
  <si>
    <t>Hush Energy</t>
  </si>
  <si>
    <t>http://www.hushenergy.net.au</t>
  </si>
  <si>
    <t>Hush Energy provide design and installation to the Gold Coast, Brisbane and Townsville. Our commercial and residential solar panel systems. Hush Energy provide design and installation to the Gold Coast, Brisbane and Townsville. Our commercial and residential solar panel systems are from the world’s most experienced manufacturers.</t>
  </si>
  <si>
    <t>solar electric / power systems / mounting / design and installation</t>
  </si>
  <si>
    <t>residential solar panel; provide design; energy provide; commercial and residential; solar panel systems; design and installation; panel systems; residential solar; world's most experienced; experienced</t>
  </si>
  <si>
    <t>0.36363636363636365</t>
  </si>
  <si>
    <t>0.0004883602171116935</t>
  </si>
  <si>
    <t>16183</t>
  </si>
  <si>
    <t>0.00044925379805431387</t>
  </si>
  <si>
    <t>Certain data and content provided by https://www.crunchbase.com/organization/hush-energy</t>
  </si>
  <si>
    <t>174</t>
  </si>
  <si>
    <t>fd3d72523af461e2a6eae41956ed76a0</t>
  </si>
  <si>
    <t>3E Habitat</t>
  </si>
  <si>
    <t>http://www.3ehabitat.fr</t>
  </si>
  <si>
    <t>3E Habitat provides renewable energy equipment installation services. It installs heating and reversible air-conditioning equipment. The company was founded in 2002 and is based in Beaumont sur oise, France.</t>
  </si>
  <si>
    <t>Beaumont sur oise</t>
  </si>
  <si>
    <t>629208</t>
  </si>
  <si>
    <t>Finaréa SAS</t>
  </si>
  <si>
    <t>polyurethane foam; air conditioning; renewable energy equipment; renewable energy-based systems; reversible air conditioning; private individuals; heat pumps; solar thermal panel; foam rectangles; installation services; renewable energies; heating business; specific needs; hard-to-reach areas; photovoltaic panels; qualitative approach; low conduction; solar technologies; thermal equipment; Technological advances; mK maximum; heat pump; technical teams; innovative material; temperature leaks; energy bills; thermal bridges; floors; insulation; walls; companies; intricacies; leakage; roofs; activity; ventilation; people; buildings; evaluation; financing; maintenance; expertise; company; professionals; handling; building</t>
  </si>
  <si>
    <t>polyurethane foam; polyurethane; foam; reversible; private individuals; attic; floors; air conditioning; conditioning; walls; well as companies; thermal panel; thermal equipment; thermal bridges; technological advances; technical teams; solar thermal panel; shopping service; sector of activity; renewable energy equipment; reach areas; qualitative; mk; laying; insulate; installs heating; installation of thermal; increases the energy; hard to reach; expertise in solar; exercise; equipment installation; equipment and air; conduction; conditioning equipment; air conditioning equipment; activity of installation; proposes; projected; leakage; heat pumps; consumes; insulation; individuals; applies; renewable energies; leaks; energy equipment; shaped; bridges; system installation; solar technologies; master; energy bills; private; shopping; amounts; pumps; energies; advances; heat pump; commonly; adding; trained; interested; combine; evaluation; activity; guarantee; increases; practical; ventilation; bills; specializing; installation services; technological; handling; teams; hard; pump; generates; roofs; reach; photovoltaic panels; professionals; sites; maximum; financing; solar thermal; approach; sector; specialties; specializes; expertise; temperature; working</t>
  </si>
  <si>
    <t>0.0002770423679553701</t>
  </si>
  <si>
    <t>5407</t>
  </si>
  <si>
    <t>0.000281143133557178</t>
  </si>
  <si>
    <t>175</t>
  </si>
  <si>
    <t>3fe5012da0fe17fd68955052765046fe</t>
  </si>
  <si>
    <t>Tollan Energy Limited</t>
  </si>
  <si>
    <t>Tollan Energy Limited generates electricity from renewable micro-generation facilities including PV solar panels. The company was incorporated in 2012 and is based in Milton Keynes, United Kingdom.</t>
  </si>
  <si>
    <t>Milton Keynes</t>
  </si>
  <si>
    <t>solar pv / generates electricity / retail / installs solar photovoltaic</t>
  </si>
  <si>
    <t>renewable micro; micro generation; including pv; generation facilities; electricity from renewable; pv solar panels; generates electricity; pv solar; generates</t>
  </si>
  <si>
    <t>0.00031529304205029767</t>
  </si>
  <si>
    <t>990</t>
  </si>
  <si>
    <t>0.0002930095055851258</t>
  </si>
  <si>
    <t>176</t>
  </si>
  <si>
    <t>187ac5c060c1c36f14425ea49abfb619</t>
  </si>
  <si>
    <t>Acclaim Contracts Limited</t>
  </si>
  <si>
    <t>http://www.acclaimcontracts.co.uk</t>
  </si>
  <si>
    <t>Acclaim Contracts Limited provides roofing and general building contracting services in London and the South East. Its roofing services include flat roofing, pitched roofing, flat to pitched conversion, liquid coatings, green roofs, solar panels, and roof care and maintenance services. The company also provides building services for public sector and commercial sector buildings. Acclaim Contracts Limited was founded in 1982 and is based in Wickford, United Kingdom.</t>
  </si>
  <si>
    <t>1982</t>
  </si>
  <si>
    <t>Wickford</t>
  </si>
  <si>
    <t>Essex</t>
  </si>
  <si>
    <t>pitched; roofing; south east; services for public; sector buildings; roofing services; roofing and general; liquid coatings; include flat; green roofs; general building; flat roofing; commercial sector; care and maintenance; building services; acclaim; public sector; contracting services; sector; contracting; east; south; contracts; maintenance services; coatings; liquid; services include; roofs; conversion; care; general</t>
  </si>
  <si>
    <t>0.0002707191109862036</t>
  </si>
  <si>
    <t>8482</t>
  </si>
  <si>
    <t>0.00030146817879851895</t>
  </si>
  <si>
    <t>177</t>
  </si>
  <si>
    <t>4429b835b3ab2854948129a790414c2a</t>
  </si>
  <si>
    <t>Oy Flinkenberg Ab</t>
  </si>
  <si>
    <t>http://www.flinkenberg.fi</t>
  </si>
  <si>
    <t>Oy Flinkenberg Ab engages in the B2B sale of industrial products for industrial and commercial sectors in Finland and internationally. The company offers steel plates that include wear resistant, high strength, fine grain, structural, ship building, pressure vessel, and stainless steel plates, as well as cutting, reprocessing, and finishing services that include beveling, machining, bending, and shot blasting of the plates and cut pieces; reinforcing steel, including reinforcing bars, reinforcing steel in coils, pre-fabricated steel reinforcement solutions, welded reinforcement elements, and reinforcing meshes; and steel wires. It also offers energy solutions that include batteries, such as start, deep cycle, small, primary and batteries, as well as battery chargers and accessories; LED products, such as LED-lighting and luminaries, torches, and power supplies; solar energy batteries, solar panels, inverters, charge controllers, and solar accessories; and power supplies for renewable energy solutions, industrial applications, and consumer products. In addition, the company offers raw materials for cosmetic, household care, food and feed, pharmaceutical, pulp and paper, glue, paint, candle, metal, plastic, construction, and other industries; chemical representations; and non-woven wipes, as well as polyurethane-based floor coatings. Further, it offers electronic components, such as semiconductors, relays, passive components, electro mechanics, automations products, and electrical equipment for power electronics, telecom, and industrial applications to OEM manufacturers, subcontractors, and wholesalers. The company was founded in 1921 and is headquartered in Espoo, Finland. It has steel service centers in Valkeakoski and Kerava, Finland; and a logistics center in Espoo, Finland.</t>
  </si>
  <si>
    <t>1921</t>
  </si>
  <si>
    <t>Espoo</t>
  </si>
  <si>
    <t>valves / steel / pulp / butterfly valves</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</si>
  <si>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t>
  </si>
  <si>
    <t>reinforcing; reinforcement; plates; power supplies; steel; industrial applications; well as battery; welded; torches; subcontractors; steel reinforcement; solar accessories; ship building; service centers; reprocessing; representations; products for industrial; pre fabricated; passive components; offers steel; offers electronic components; offers electronic; oem manufacturers; meshes; luminaries; led products; include batteries; high strength; glue; cosmetic; commercial sectors; chargers and accessories; blasting; bending; woven; wholesalers; pulp and paper; grain; relays; industrial products; deep cycle; pulp; mechanics; vessel; solutions that include; coils; services that include; offers energy; consumer products; finishing; fabricated; wear; polyurethane; shot; bars; machining; industrial and commercial; electrical equipment; electronic components; raw materials; paint; power electronics; energy solutions; fine; pieces; electro; battery chargers; passive; stainless steel; ship; stainless; strength; oem; charge controllers; telecom; wires; renewable energy solutions; pharmaceutical; cut; paper; led lighting; floor; raw; semiconductors; primary; household; feed; cycle; coatings; resistant; structural; plastic; elements; deep; pressure; centers; logistics; chargers; center; cutting</t>
  </si>
  <si>
    <t>0.00029641750761489976</t>
  </si>
  <si>
    <t>12143</t>
  </si>
  <si>
    <t>0.00040368088647633235</t>
  </si>
  <si>
    <t>178</t>
  </si>
  <si>
    <t>9731d4b7-d565-8741-0f21-6c58874496bd</t>
  </si>
  <si>
    <t>LightBySolar Global</t>
  </si>
  <si>
    <t>http://www.lightbysolar.com</t>
  </si>
  <si>
    <t>LightBySolar is a Solar Energy Consultancy, Solar OEM Development, Supply &amp; Manufacturing Company. LightBySolar Global is a manufacturer, supplier and product development company specialising in Solar Goods and products.
We help companies who require reliable supplies of solar energy products and goods and those who wish to develop their own, construction companies who wish to develop BIPV and Concentrated Solar Energy farms to supply energy to grid and off grid locations worldwide.
We also consult and support research, consolidation and end user consultation including compilation of reports to support and or consider feasibility, energy payback times, energy Life Cycle Assessments and feild impact assessments in all parts of the world in the area of renewable energy, particularly, solar energy.
Our goods are supplied to enterpreneurs, solar product distributors and solar energy installations engineering companies around the world who benefit from our low source to field costings and certified products.
We work with genuine wholesale distributors, installers as well as support aid agencies and charities/ngo organisations by lending probono consultancy where possible and supporting the various efforts needed to proliferate sustainable growth and actively support and partner with organisations who wish to raise funds to distribute solar goods that require a supply company to meet due dilligence bringing electricity, hot water, cooling/freezing and light to areas where there is no grid, modern light or electricity.
Products Include:
Home Solar Kits From 500W To 15kW
Commercial Solar Energy Kits from 15KW-300kW
Microgrids, Solar Farms And Industrial Feed To Grid Projects
Small Home Solar Kits From 5W - 500W
Field Use Solar Power Kits, Refridgerators and Heaters up to 10kW
Solar Lighting Kits
Solar Mobile Phone Chargers
Solar Inverters
Solar Controllers
Solar Batteries - Lead Acid And Gel
Solar Washing Machines
Solar Cookers/Grills/Barbeques
Solar Fridges
Solar Freezers
Solar Installation Wiring
Solar Racking, Fixings And Platforms, Adhesives
Solar Cabling
Solar Luxury Goods Such As Solar Tables And Custom Made Goods
Solar Lanterns And Lamps
Solar Camping Kits
Solar Off And On/Off Grid Kits Commercial And Domestic
Solar Home Lighting
Solar Outdoor Lighting, Garden Lights, Security Lights
Solar Street Lighting
Solar Traffic Signal Lights
Solar Flood Lights
Solar Security Lights
Solar Portable Energy Generators
Solar Panels, Transparent Thin Film , Laminate Strip, Roof Tile Panels, Monocrystalline, Polycrystalline, Thin Film CIGS, Sial, OPV, Glass Encased, Hollow BYPV, Double Glazed Solar Glass Panel, Triple Glaze Solar Glass Panel, Flexible And Semi Flexible Solar Panels. BIPV Applications
OEM Custom Made Solar Goods Including Design And Development
Solar Water Pumps
Solar Heat Collectors Flat Plate And Vacuum Tube
Solar Agricultural Irrigation Systems
Solar Air Conditioners
Solar Water Heaters
Solar Fans
On And Off Grid Wind Turbines
Ground Mounted Solar Power Plants
Force Self Consumption Off Grid Solar Power
Feed To Minigrid Solar Self Or Micro Consumption Solar Power
On Grid Solar Power
Earth Breakers
WiFi Plugs To Monitor PV power levels
DC String Connectors
AC Air Breakers
DC Isolators
PV Ground Eathing Clamps
Solar Energy Grid/Off grid/Micro grid Metres And Channel Components
Solar Irrigation Systems
Solar Water Purification Systems
BIPV (Building Integrated Photovoltaics)
BAPV (Building Attached Photovoltaics)
Wind Turbines
Geothermal Plants
CSP Mirrors, Parabolic CSP Troughs And PV CSP Components
Biomass Type Plants.</t>
  </si>
  <si>
    <t>Luton</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</si>
  <si>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t>
  </si>
  <si>
    <t>solar goods; csp; systems solar; security lights; lighting solar; irrigation systems; organisations; breakers; solar glass; grid solar power; bipv; goods; solar kits; kw; kits; assessments; irrigation; solar water; grid solar; oem; consultancy; feed; water purification systems; water pumps solar; vacuum tube solar; vacuum tube; tube solar; troughs; transparent thin film; transparent thin; traffic signal; tile panels; thin film cigs; sustainable growth; supply energy; solar traffic; solar tables; solar security lights; solar security; solar product; solar power feed; solar portable; solar outdoor lighting; solar outdoor; solar mobile; solar lighting kits; solar irrigation; solar inverters solar; solar home lighting; solar flood lights; solar flood; solar energy installations; solar cookers; solar controllers; solar cabling; solar air conditioners; signal lights; roof tile panels; roof tile; pumps solar; power feed; portable energy; phone chargers; payback times; oem development; ngo; mounted solar power; mobile phone chargers; microgrids; micro grid; metres; lighting kits; laminate; kw solar; kw kw; isolators; inverters solar; including design; help companies; grills; grid locations; goods solar; glaze; genuine; freezing; fixings; film cigs; engineering companies; energy payback; energy installations; energy grid; energy generators; energy farms; energy consultancy; encased; double glazed; domestic solar; dc string; dc isolators; consolidation</t>
  </si>
  <si>
    <t>0.00036234066495347564</t>
  </si>
  <si>
    <t>14434</t>
  </si>
  <si>
    <t>0.0003704874700320904</t>
  </si>
  <si>
    <t>Certain data and content provided by https://www.crunchbase.com/organization/lightbysolar-global</t>
  </si>
  <si>
    <t>179</t>
  </si>
  <si>
    <t>09165d4a048fc4597d33482c87d15220</t>
  </si>
  <si>
    <t>Pennar Industries Limited</t>
  </si>
  <si>
    <t>http://www.pennarindia.com</t>
  </si>
  <si>
    <t>Pennar Industries Limited manufactures and sells steel products in India and internationally. It offers cold rolled steel strips; electrostatic precipitator electrodes; building components, such as purlins, roofing/cladding sheets, and decking profiles; metal crash barriers for flyovers, bridges, national highways, and other projects; sheet piles for infrastructure projects; and sheet metal products for the automobile industry. The company also provides solar module mounting structures to support the solar PV panels; railway wagons, and passenger and metro coaches; and storage solutions, including pallet racking, narrow aisle and ASRS racking, heavy duty shelving, multi-tier heavy duty and long span shelving, drive-in and drive-thru racking, push back racking, mobile pallet racking, pallet flow, and mezzanine and cantilever storage systems, as well as storage accessories. In addition, it offers precision tubes comprising electric resistance welded tubes, cold drawn welded tubes, and air pre-heater and Indian Boiler Regulation tubes for the automobile, power, manufacturing, and structural and general engineering industries. Further, the company provides hydraulic cylinders comprising standard tie rod and welded, telescopic, integrated valve, piggy back, and dump hoist cylinders for agriculture, construction, mining, marine, ship building, bulk cargo handling, earth moving equipment, etc.; car seating system assemblies, disc brakes, and heavy vehicle filter parts; and compressor shells and components, door panels, and rotary compressor housings. Additionally, it designs, manufactures, supplies, and installs pre-engineered steel buildings and building components; provides engineering, procurement, construction, and O&amp;M turnkey solutions for water and environment infrastructure; and manufactures and supplies additives and water treatment chemicals. Pennar Industries Limited was incorporated in 1975 and is headquartered in Hyderabad, India.</t>
  </si>
  <si>
    <t>Hyderabad</t>
  </si>
  <si>
    <t>Andhra Pradesh</t>
  </si>
  <si>
    <t>26305609</t>
  </si>
  <si>
    <t>Spinnaker Capital Group; Spinnaker Global Opportunity Fund Limited; Eight Capital Management LLC</t>
  </si>
  <si>
    <t>2430600</t>
  </si>
  <si>
    <t>513228 (Mumbai Stock Exchange); PENIND (National Stock Exchange of India)</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</si>
  <si>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t>
  </si>
  <si>
    <t>welded; pallet; shelving; building components; heavy duty; compressor; racking; cylinders; tubes; duty; automobile; heavy; cold; well as storage; telescopic; steel products; steel buildings; solutions for water; ship building; shells; sheet metal products; rod; piles; multi tier; moving equipment; metal products; infrastructure projects; industries limited manufactures; hydraulic cylinders; highways; engineering industries; electrostatic; earth moving; dump; door panels; disc brakes; decking; cold drawn; coaches; brakes; automobile industry; sheet; comprising; pre engineered; offers precision; housings; disc; steel; turnkey solutions; seating; rolled; crash; span; mounting structures; drive; electrodes; strips; narrow; drawn; additives; tier; railway; indian; storage solutions; sheet metal; bulk; pre; hydraulic; cladding; valve; storage systems; filter; bridges; passenger; sheets; metal; barriers; rotary; regulation; tie; profiles; water treatment; solar pv panels; heater; ship; manufactures and supplies; push; cargo; resistance; solar module; boiler; assemblies; chemicals; door; procurement; pv panels; engineered; additionally; turnkey; roofing</t>
  </si>
  <si>
    <t>0.000490462682251335</t>
  </si>
  <si>
    <t>26039</t>
  </si>
  <si>
    <t>0.0005319794460053179</t>
  </si>
  <si>
    <t>180</t>
  </si>
  <si>
    <t>915738d34ae765b491e22a4f76c4266b</t>
  </si>
  <si>
    <t>SolarCity Corporation</t>
  </si>
  <si>
    <t>http://www.solarcity.com</t>
  </si>
  <si>
    <t>SolarCity Corporation designs, permits, finances, installs, monitors, maintains, leases, and sells solar energy systems in the United States. It offers solar cells, installation and mounting hardware, financial products, electrical hardware, monitoring solutions, and related software. The company also sells electricity generated by solar energy systems to customers. It serves residential homeowners, commercial businesses, and schools and universities, as well as federal, state, and local government entities. The company was founded in 2006 and is headquartered in San Mateo, California.</t>
  </si>
  <si>
    <t>2006</t>
  </si>
  <si>
    <t>San Mateo</t>
  </si>
  <si>
    <t>monthly / savings / residential solar / lease</t>
  </si>
  <si>
    <t>418320000</t>
  </si>
  <si>
    <t>DBL Part­ners LLC (5); Draper Fisher Jurvetson (3); Silver Lake (2); Hamilton Lane Incorporated; Mayfield Fund; The Bay Area Council, Investment Arm; J.F. Shea Venture Capital; Firsthand Capital Management, Inc.; Valor Equity Partners L.P.; Firsthand Technology Value Fund, Inc.; First Solar, Inc.; Credit Suisse Group AG; Citigroup Inc.</t>
  </si>
  <si>
    <t>627999980</t>
  </si>
  <si>
    <t>6543241819</t>
  </si>
  <si>
    <t>Tesla, Inc.</t>
  </si>
  <si>
    <t>92000000</t>
  </si>
  <si>
    <t>SCTY (Nasdaq Global Market); 0SC (Deutsche Boerse AG); 0SC (Boerse Muenchen); SCTY * (Bolsa Mexicana de Valores); SCTY (SIX Swiss Exchange); 0QYX (London Stock Exchange)</t>
  </si>
  <si>
    <t>solar power; solar leaseNsolar installation; leaseNsolar installation financing; solar panels; solar energy; solar power design; SolarCity; solar systems; Affordable solar power; solar financing options; power system design; quality solar systems; solar energy services; options minimizes installation; solar system installation; solar energy systems; solar leasing; large-scale solar projects; project manager; solar panel performance; streamlined installation process; latest solar technology; solar panels cost; payment options; Solar Design; Power Purchase Agreement; Repair Service SolarCity; prohibitively expensive energy; engineering design team; all-in-one service provider; local city government; immense initial investment; government organizationsâ€; single source; monitoring services; SolarGuard monitoring service; SolarCity®—a national leader; local building department; local utility company; national industry leader; construction. energy efficiency.; in-house engineering team; lease payment options; Premium Service Package; projected electrical needs; rigorous quality standards; Flexible Payment Options; necessary building permits; Smart Financial Investment; installation components</t>
  </si>
  <si>
    <t>solarcity; project manager; power system design; payment options; nation's leading; vary by location; switch to clean; solar leasing; single source; service solar provider; provide solar power; national leader; local building; leading full service; leading full; leader in solar; installation and monitoring; homeowners and businesses; government organizations; solar power system; full service solar; commercial and government; solar provider; service solar; monitoring services; solar financing; installation process; crews; power system; worry; payment; affordable solar; ongoing; month; manager; leasing; provide solar; ppa; agreement; system performance; financing options; permits; financing; pay; vary; system installation; schedule; cash; homeowners; lease; guarantee; homes and businesses; system design; plans; options; purchasing; upgrade; full service; solar system; difference; status; monthly; switch; city; money; organizations; coverage; purchase; bills; option; unexpected; uncompromising; track the status; team members; systems that deliver; system's performance; structural analysis; stay informed; solar power design; solar power affordable; solar panel performance; solar lease; services to homeowners; service options; scale solar projects; save your money; rigorous quality; repair costs; quality standards; quality solar systems; quality installation; promised; prohibitively expensive; prohibitively; process and equipment; prides; premium service; power design; power affordable; polluting power sources</t>
  </si>
  <si>
    <t>0.0007048926334957533</t>
  </si>
  <si>
    <t>7254</t>
  </si>
  <si>
    <t>0.0005604126419611522</t>
  </si>
  <si>
    <t>181</t>
  </si>
  <si>
    <t>b9ea0959e990e57b1eb0382a884c3ef2</t>
  </si>
  <si>
    <t>Bot Home Automation, Inc.</t>
  </si>
  <si>
    <t>http://www.ring.com</t>
  </si>
  <si>
    <t>Bot Home Automation, Inc. manufactures video doorbells for homes. Its video doorbell lets users to answer from anywhere in the world using Smartphone and Android devices. Its video doorbell features an HD camera with night vision; and an LED ring that provides an array of light pattern. It offers speakers, monitoring, and security solutions that let users to see and speak with visitors at their front door; instant alerts when someone rings users doorbell or motion is detected; and a cloud recording solution that captures every activity detected by the video doorbell motion sensors, including doorbell rings. Additionally, the company manufactures security cameras, solar panels, and chimes. Bot Home Automation, Inc. also develops application Ring, to store, record, and monitor videos. The company was incorporated in 2013 and is based in Santa Monica, California.</t>
  </si>
  <si>
    <t>203700000</t>
  </si>
  <si>
    <t>True Ventures (3); American Family Insurance Company (2); J.F. Shea Venture Capital (2); Upfront Ventures (2); DFJ Growth Management, LLC; QUALCOMM Ventures; First Round Capital; Queensbridge Venture Partners; Kleiner Perkins Caufield &amp; Byers; Prism Skylabs, Inc.; Amazon.com Inc., Investment Arm; Goldman Sachs Asset Management, L.P.</t>
  </si>
  <si>
    <t>DoorBot; multiple devices; doorbell wiring; dual power; Dual Power 	Works; weather resistant; security mounting bracket; Pair Multiple Devices; night vision; built-in rechargeable battery; battery level indicator; outdoor security doorbells; built-in night vision; home security company; proprietary security screw; DoorBot app; easier.Learn More 	DoorBot; internal battery; cellular networks; ultimate peace; Theft Guarantee; professional help; additional tools; video quality; Android phone; security devices; extreme heat; easy installation; smartphone application; Easy Install; particular configuration; clear audio; adjustable camera; cellular network; digital age; consumer electronics.; online portal; Grant access; visit www.ring.com; low-battery warning; smart home; neighborhood watch; smart phone; world; smartphones; halfway; VAC; visitor; visitors; family</t>
  </si>
  <si>
    <t>doorbell; ring; multiple devices; visitor; vac; stolen; notified; mounting bracket; intend; free of charge; dual power; bracket; pair; weather resistant; visitors; night vision; instructions; door; you're; friends; wiring; replace; smartphones; cellular; connect; quick; smartphone; video quality; synced; smartphones and tablets; smartphone application; security devices; screw; phone or tablet; outdoor security; online portal; notify; neighborhood watch; needing; invited; internal battery; guests; granting; fully charged; empty; digital age; clock; chat; cellular networks; cellular network; built in rechargeable; battery level; arriving; android phone; resistant; speak; audio and video; family; dual; follow; unlock; rechargeable battery; connected devices; mounted; night; phone; quick and easy; preventative; palm; neighborhood; outdoor; rings; grant; peace of mind; withstand; talk; ice; easy installation; peace; indicator; app; wirelessly; warning; smart phone; mounting; recharge; lock; ipad; securely; limit; adjustable; theft; anytime; age; weather; terminals; snow; continues; answer; rechargeable</t>
  </si>
  <si>
    <t>0.00035161792086849103</t>
  </si>
  <si>
    <t>24512</t>
  </si>
  <si>
    <t>0.00038066640749816416</t>
  </si>
  <si>
    <t>182</t>
  </si>
  <si>
    <t>3615c7c0-8f6e-cf66-212e-d46192b489d3</t>
  </si>
  <si>
    <t>We Do Sky</t>
  </si>
  <si>
    <t>http://wedosky.com/</t>
  </si>
  <si>
    <t>WeDoSky is a UAV - Aerial Data company that uses Drones &amp; Computer Vision to generate intelligence from the air. Weeby is an e-commerce platform that offers a range of umbrellas.
The platform offers its products in categories such as gift, event, wedding, golf, kid’s, men’s, clear PVC, sun shade, and torch umbrellas; women’s folding; women’s walking; fashionable frills; black and white style; safari animal prints; stripes and spots; tartans; flowers and trees; artists and the arts; cities of the world; animals, birds, and fish; entertainment; color changes; 100% recycled; and Australiana designs.
Weeby also offers many umbrella brands such as Artbrellas, Bissetti, Brellerz, Bugzz, Clifton, Galleria, H.DUE.O, and Kidorable.</t>
  </si>
  <si>
    <t>umbrellas; wedding; walking; umbrella; torch; sun shade; safari; platform that offers; platform offers; gift; folding; flowers; fashionable; commerce platform; color changes; black and white; arts; artists; spots; prints; birds; animals; fish; recycled; categories; trees; animal; pvc; offers a range; shade; golf; style; aerial data; cities; black; white; clear; color; entertainment; computer vision; commerce; changes; event; brands; offers its products; photography</t>
  </si>
  <si>
    <t>0.00007611675905482338</t>
  </si>
  <si>
    <t>0.00012496806050193152</t>
  </si>
  <si>
    <t>Certain data and content provided by https://www.crunchbase.com/organization/we-do-sky</t>
  </si>
  <si>
    <t>183</t>
  </si>
  <si>
    <t>a8ef5bc8-8739-6108-d6d3-3753b57f4da9</t>
  </si>
  <si>
    <t>Greenforce Energy</t>
  </si>
  <si>
    <t>http://greenforcesolar.com.au/policies/solar-for-your-home</t>
  </si>
  <si>
    <t>Greenforce Energy is a solar power company providing solar systems for residential and commercial properties. Greenforce Energy is a solar systems integrator in Sydney, NSW, Australia. In its service area, the company is best known for the system installed at the Addison Road Community centre.
Greenforce is home to engineers and technicians that design and install professional solar generation systems for households and small businesses in Sydney.
Of note, BP Solar has appointed Greenforce Energy as a certified installer of BP Solar panels. There are a number of such installers in Sydney, however, less than 5% of installers have achieved this certification.
Greenforce Energy differs from others in the Sydney market in that the company:
- carefully assesses the solar resource at each home;
- recycles and purchases responsibly;
- operates low emission vehicles by choice; and
- actively uses solar itself (including 12V, 24V and grid connected).
These points are of note in this environmentally focused industry.</t>
  </si>
  <si>
    <t>Marrickville</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</si>
  <si>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t>
  </si>
  <si>
    <t>bp solar; bp; note; systems integrator; system installed; solar resource; solar generation; responsibly; recycles; professional solar; power company providing; nsw; low emission; households and small; engineers and technicians; differs; design and install; assesses; providing solar; centre; installers; systems for residential; purchases; commercial properties; solar systems; small businesses; integrator; carefully; technicians; generation systems; emission; households; grid connected; actively; installer; achieved; certification; road; environmentally; resource; choice; residential and commercial; certified; points; properties; number; engineers; community; install; focused; connected</t>
  </si>
  <si>
    <t>0.0003494380929963666</t>
  </si>
  <si>
    <t>5347</t>
  </si>
  <si>
    <t>0.00034187488963906417</t>
  </si>
  <si>
    <t>Certain data and content provided by https://www.crunchbase.com/organization/greenforce-energy</t>
  </si>
  <si>
    <t>184</t>
  </si>
  <si>
    <t>2435aa6cf84cd4d3bbbede32fecd4df2</t>
  </si>
  <si>
    <t>Inter Solar Tech, Ltd.</t>
  </si>
  <si>
    <t>http://www.intersolartech.hk</t>
  </si>
  <si>
    <t>Inter Solar Tech, Ltd. engages in the sale and distribution of renewable power generation products for residential and commercial applications. It specializes in photovoltaics, heat pipes, and wind power generation systems. The companys products include solar collectors, PV panels, wind generators, heat pumps, and solar/wind street lamps. Its products serve solar, wind, and hybrid energy projects. The company sells its products to a network of distributors and resellers in the Peoples Republic of China and the European Union. Inter Solar Tech, Ltd. was formerly known as Octopus Development, Ltd. The company was founded in 2004 and is based in Wanchai, Hong Kong. As of November 24, 2009, Inter Solar Tech, Ltd. operates as a subsidiary of Tutamen (HK) Limited.</t>
  </si>
  <si>
    <t>Wanchai</t>
  </si>
  <si>
    <t>products include solar / water heaters / distributors and resellers / hybrid</t>
  </si>
  <si>
    <t>One World Ventures, Inc.</t>
  </si>
  <si>
    <t>solar tech; inter; wind power generation; street lamps; renewable power generation; products serve; products for residential; power generation products; include solar collectors; hybrid energy; heat pipes; distributors and resellers; distribution of renewable; generation products; wind generators; power generation systems; european union; resellers; tech; network of distributors; union; renewable power; power generation; products include solar; solar collectors; generation systems; energy projects; commercial applications; wind power; pipes; include solar; european; collectors; pv panels; serve; lamps; street; photovoltaics; heat pumps; residential and commercial; sells its products; distributors; hybrid; generators; specializes; pumps</t>
  </si>
  <si>
    <t>0.00007521648055134856</t>
  </si>
  <si>
    <t>1558</t>
  </si>
  <si>
    <t>0.00019031585261150693</t>
  </si>
  <si>
    <t>185</t>
  </si>
  <si>
    <t>b504bcacdf4da4f94033ee5b758d5286</t>
  </si>
  <si>
    <t>ILAND green technologies SA</t>
  </si>
  <si>
    <t>http://www.iland-solar.com</t>
  </si>
  <si>
    <t>ILAND green technologies SA manufactures and sells mobile and portable solar generators for customers in Switzerland and internationally. It offers folding universal serial bus solar chargers, battery chargers, cigar-lighter sockets, inverters, LED lamps, and solar awnings; accessories, including lamps, spots, tubes, spot LEDs, and bubbles; water filtration systems and desalinators; and solar panels. The company also offers portable solar generators or special solar panels for chalets, first aid, marine, ATV, cabins, camping, private houses, expeditions, bungalows, caravans, islands, hotel areas, gardens, beaches, terraces, mountains, rescue, humanitarian aid, watching, irrigation, etc. Its products are used in various applications, including outdoor, OEM and solar mobility, and building applications; and by NGOs and law enforcement agencies. The company offers its products through retailers in South America, Africa, Canada, China, Deutschland, Finland, France, Iran, Italia, Japan, the Middle East, Monaco, the Russian Federation, Soudan, Switzerland, and the United States. It also offers its products online. ILAND green technologies SA was founded in 2008 and is based in Bevaix, Switzerland.</t>
  </si>
  <si>
    <t>Bevaix</t>
  </si>
  <si>
    <t>Neuchâtel</t>
  </si>
  <si>
    <t>Switzerland</t>
  </si>
  <si>
    <t>solar chargers / rechargeable batteries / flashlights / portable solar generators</t>
  </si>
  <si>
    <t>3792402</t>
  </si>
  <si>
    <t>5326777</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</si>
  <si>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t>
  </si>
  <si>
    <t>solar generators; portable solar generators; portable solar; aid; water filtration systems; water filtration; watching; terraces; sells mobile; offers portable solar; ngos; mountains; mobile and portable; law enforcement agencies; islands; including outdoor; humanitarian aid; green technologies; folding; enforcement agencies; cigar; chalets; cabins; bungalows; building applications; bubbles; atv; lamps; sockets; spots; offers portable; filtration systems; hotel; caravans; awnings; led lamps; gardens; chargers; serial; generators; humanitarian; filtration; solar chargers; camping; lighter; law enforcement; battery chargers; universal; enforcement; bus; spot; products online; law; irrigation; leds; mobility; oem; houses; tubes; agencies; rescue; manufactures and sells; marine; offers its products; special; outdoor; private</t>
  </si>
  <si>
    <t>0.00025518084299103096</t>
  </si>
  <si>
    <t>572</t>
  </si>
  <si>
    <t>0.0002840565648278413</t>
  </si>
  <si>
    <t>186</t>
  </si>
  <si>
    <t>41c9a032f2b6c1d0965aa63b3d0fb576</t>
  </si>
  <si>
    <t>Kem One SAS</t>
  </si>
  <si>
    <t>http://www.kemone.com</t>
  </si>
  <si>
    <t>Kem One SAS produces chlorochemicals and polyvinyl chloride (PVC) resins. It offers chlorochemicals, such as chlorine and caustic soda, and chloromethane; and PVC resins, including PVC mass and suspension, emulsion or micro-suspension, and C-PVC. The company, through its subsidiaries, engages in the production of ready-to-use vinyl compounds; profiles for windows and shutters; and tubes. Its products are used in various applications, including construction, automobile, and health. The company was incorporated in 2012 and is based in Lyon, France. Kem One SAS formerly operated as a subsidiary of Klesch &amp; Company Limited.</t>
  </si>
  <si>
    <t>Lyon</t>
  </si>
  <si>
    <t>Rhône-Alpes</t>
  </si>
  <si>
    <t>chloride / imports / polyvinyl chloride / polyvinyl</t>
  </si>
  <si>
    <t>polyvinyl chloride; caustic soda; PVC; PVC resins; PVC mass; ready-to-use vinyl compounds; pans anti-stick coating; rocker panel protection; piping inlet coating; cable sheaths; various applications; desirable properties; public-health applications; garden fences; wall coverings; thermal insulator; window frames; sun visors; natural resources; wind farms; renewable energies; solar panels; auto companies; electrical cables; wiring harnesses; heating pipes; raw material; sterile packaging; human body; roof panels; environmental protection; refrigeration market.Chloroform; blood bags; home appliances; oxygen masks; wire insulation; surgical gloves; dust filters; catheters; shutters; chlorine; chlorochemicals; automobile; company; tubes; production; construction; plinths; PVCs; caulks</t>
  </si>
  <si>
    <t>pvc; soda; shutters; polyvinyl chloride; polyvinyl; chlorine; chloride; caustic soda; caustic; catheters; suspension; resins; automobile; tubes; health; frames; wiring harnesses; window frames; vinyl; syringes; surgical; stick; sterile; sheaths; roof panels; rocker; resist; raw material; public health; plinths; patients; methanol; insulator; insulate; inlet; including pvc; including construction; human body; gutters; gloves; frying; frames for solar; fences; electrical cables; desirable; chemically; caulks; blood; absolutely; packaging; pans; mats; joints; coverings; coating; cable; trim; seats; recycle; conduits; masks; environmental protection; blades; wind farms; renewable energies; preferred; piping; oxygen; seal; cladding; aesthetic; compounds; natural resources; harnesses; corrosion; automotive; vital; profiles; energies; dust; acoustic; transform; sealing; garden; bags; refrigeration; handle; filters; conservation; body; wires; essential; stable; pipes; floor; raw; door; manufactured; wire; wiring</t>
  </si>
  <si>
    <t>0.0002524697077151361</t>
  </si>
  <si>
    <t>7949</t>
  </si>
  <si>
    <t>0.00036011512055998234</t>
  </si>
  <si>
    <t>04d2d3c7dff88db4b8635e60f4249416</t>
  </si>
  <si>
    <t>Turbomeca S.A.</t>
  </si>
  <si>
    <t>http://www.turbomeca.com</t>
  </si>
  <si>
    <t>Turbomeca S.A. designs, manufactures, markets, sells, and supplies helicopter engines. The company, through its subsidiary Microturbo, manufactures turbojet engines for missiles, drones, and auxiliary power units. It also provides AOG and helpline, engine and maintenance management, military support, repair and overhaul, spare parts and tooling, technical assistance, and training services. The company serves customers through distributors and certified maintenance centers, repair and overhaul centers, and field representatives and technicians worldwide. Turbomeca S.A. was founded in 1939 and is based in Bordes, France. It has sites and operations in France and internationally. Turbomeca S.A. operates as a subsidiary of Snecma SA.</t>
  </si>
  <si>
    <t>1939</t>
  </si>
  <si>
    <t>Bordes</t>
  </si>
  <si>
    <t>381237395</t>
  </si>
  <si>
    <t>turbomeca; repair and overhaul; overhaul; engines; turbojet engines; turbojet; technical assistance; power units; helpline; helicopter engines; engines for missiles; auxiliary power units; auxiliary power; auxiliary; centers; missiles; tooling; serves customers; representatives; repair; technicians; training services; spare parts; helicopter; spare; assistance; certified; engine; distributors; sites; units</t>
  </si>
  <si>
    <t>0.00027047008001795274</t>
  </si>
  <si>
    <t>637</t>
  </si>
  <si>
    <t>0.00029945412079543946</t>
  </si>
  <si>
    <t>188</t>
  </si>
  <si>
    <t>30c729f6ede6733d487cfc7849a0db85</t>
  </si>
  <si>
    <t>GridPoint, Inc.</t>
  </si>
  <si>
    <t>http://www.gridpoint.com</t>
  </si>
  <si>
    <t>GridPoint, Inc. energy management and energy control solutions that leverage data collection, big data analytics, and cloud computing. It offers GridPoint energy management hardware that include submetering and advanced monitoring devices that enable the management and measurement of energy endpoints, including controllers, submeters, thermostats, and sensors; GridPoint Energy Manager, a cloud-based energy management software platform to monitor and manage energy-consuming assets, such as HVAC and lighting systems; and GridPoint Energy Manager Mobile, an application that enables users to organize sites based on preference, access site details, and connect to real-time/asset-level data for mobile iPad, iPhone, Android tablet, and Android phone customers. The company also provides energy management services, including customer support, consultative energy advisory services, control support services, and site monitoring. It offers solutions for retailers, grocery stores and supermarkets, convenience stores, quick serve restaurants, casual dining restaurants, large and unique buildings, commercial and industrial enterprises, government, and educational institutions. GridPoint, Inc. was founded in 2003 and is based in Arlington, Virginia. As of October 28, 2015, GridPoint, Inc. operates as a subsidiary of Twenty First Century Utilities, LLC.</t>
  </si>
  <si>
    <t>271490000</t>
  </si>
  <si>
    <t>Perella Weinberg Partners LP (2); New Enterprise Associates (2); Susquehanna Private Equity Investments, LLC (2); Goldman Sachs Group, Merchant Banking Division (2); Robeco Group N.V. (2); Advantage Capital Partners; Contango Capital Partnership Management, LLC; Carnton Capital Associates; CGX Energy, LLC; Altira Group LLC; The Quercus Trust; TCW/Craton</t>
  </si>
  <si>
    <t>Twenty First Century Utilities, LLC</t>
  </si>
  <si>
    <t>GridPoint Energy Manager; energy management; gridpoint energy management; home energy management; GridPoint EMS; GridPoint Enterprise Energy; GridPoint Home Energy; energy endpoints; Power Generation GridPoint; GridPoint Platform; GridPoint solutions; GridPoint Inc.; GridPoint EMS deployments; GridPoint Utility Solutions; GridPoint Electric Vehicle; GridPoint customers; smart grid; critical energy endpoints; energy efficiency; facility managers; energy management technologies; electric vehicle management; energy management stakeholders; energy management solutions; smart grid software; smart energy solutions; enterprise energy efficiency; dynamic energy; Renewable Energy Solutions; Energy Management Systems; Energy Diagnostic tools; Dynamic Energy Diagnostic; mission-critical energy information; utility energy management; energy usage; energy management programs; smart energy endpoints; energy management software; energy management strategy; multi-site energy management; energy management solution; strategic energy management; energy management issues; renewable solar energy; multi-site energy endpoints; energy management portfolio; data-driven energy management; solar energy solution; energy storage; customer energy endpoints</t>
  </si>
  <si>
    <t>ems; facility managers; vehicle management; multi site; load management; dynamic energy; energy management system; smart grid; visibility; supply and demand; site energy; load reduction; control capabilities; smart energy; manager; demand response; electric vehicle; energy management; reduce energy; dashboard; strategies; vehicle charging stations; stores energy; storage management; st century; smart energy solutions; seamlessly integrates; resources that controls; produces power; prioritize; powerful combination; optimal efficiency; network of distributed; monitor and control; management technologies; management programs; manage energy; intuitive user interface; intuitive user; intelligent network; integrates solar; industry specific; grid reliability; energy management solutions; energy intelligence; endpoint; enables utilities; emerging technologies; efficiently balance; efficiency levels; distributed energy resources; dispersed; diagnostic tools; dashboards; controls load; comprehensive suite; business rules; electric vehicle charging; energy usage; alarms; managers; vehicle charging; operational efficiency; electricity supply; spend; load; validate; peak demand; control algorithms; cloud based platform; seamlessly; utilities; evaluate; stakeholders; century; sustainability; informed; industrial customers; facility; reduce costs; management solution; analysts; gain; distributed energy; hvac; transformation; cost effectively; reports; peak; recommendations; mission critical; management system; rules; energy savings; diagnostic; thermostats; investments; distributed; opportunities; st</t>
  </si>
  <si>
    <t>0.000423899273450629</t>
  </si>
  <si>
    <t>19005</t>
  </si>
  <si>
    <t>0.0004632572517204313</t>
  </si>
  <si>
    <t>189</t>
  </si>
  <si>
    <t>e50993cb12794b41e1b60d2dc8ebc033</t>
  </si>
  <si>
    <t>Sense One Technologies Limited</t>
  </si>
  <si>
    <t>http://www.senseonetech.com</t>
  </si>
  <si>
    <t>Sense One Technologies Limited designs and develops monitoring and control Software-as-a-Service solutions for clients in the United Kingdom and internationally. It offers pvSense, a solution for remote monitoring and control of photovoltaic installations (rooftops, big PV plants, grid connected, off grid, etc.; and buildingSense that automates various electrical and mechanical installations in a building. The companys buildingSense services include monitoring of the operation of systems, notifications in case of danger, and intervention by tele-operation, as well as preventive or corrective equipment service. It also offers homeSense that provides a single interface to manage plug-in hybrid electric vehicles, solar panels, wind turbines, advanced energy storage technologies, and household devices, such as thermostats, electric water heaters, and pool pumps; agroSense, a precision agriculture solutions for a range of agricultural issues from daily herd management to field crop production, as well as for pre and post production aspects of agricultural enterprises. In addition, the company provides vesselSense, a ship-specific energy efficiency management solution that is provided as a cloud service, which help ship owners and operators to setup and maintain a company energy efficiency management plan; and evSense, an intelligent cloud based service that optimizes the electric vehicles (EV) driving experience by monitoring in real time the charging level of EV batteries, calculating the anticipated energy demand, and indicating the nearest/cheapest EV charging or switch stations. Sense One Technologies Limited has a strategic cooperation agreement with Inaccess. The company was incorporated in 2012 and is based in London, United Kingdom with additional offices in Athens, Greece; and Nicosia, Cyprus. As of March 17, 2014, Sense One Technologies Limited operates as a subsidiary of Inaccess.</t>
  </si>
  <si>
    <t>Inaccess Ltd</t>
  </si>
  <si>
    <t>energy efficiency; real time; big PV plants; energy efficiency measures; Cloud based technologies; energy efficiency management; real time monitoring; Technologiess MyAssets Platform; ecological economic and social limits required to; energy storage technologies; Company Energy Efficiency; ship-specific energy efficiency; Energy Efficiency Operational; M2M Web technologies; approved energy efficiency; apparent energy e.tc; homeSense software platform; energy management; breed M2M; expandability features; PV installations; grid e.tc; field-level crop management; intelligent microgrid technologies; cost-effective service; unmanaged EV charging; unique scalability; World Wide Web; large action field; energy demand; Management Plan CEEMP; right time benefits; evSense data utilities; daily herd management; Cloud Based Service; future management decisions; project management tool; homes electric installation; newly built homes; energy production; EV drivers; high performing building; complex automation scenarios; Solar Irradiance Measurements; wide range; post production aspects; breed sensing techniques; powerful data mining; electric water heaters; hybrid electric vehicles</t>
  </si>
  <si>
    <t>energy efficiency measures; efficiency measures; scenarios; breed; tc; reliable and cost; pv plants; machine to machine; ev; single system; ship owners; owners and operators; offers real time; offers real; notifications; field level; ev drivers; ev charging; energy efficiency management; efficiency management; designed to maximize; built on top; applying; measures; pv installations; intervals; energy demand; kinds; wind speed; assure; ship; vessel; leaf; highly accurate; soil; alarms; sense; crop; real time monitoring; grid connected; time monitoring; appliance; period; inputs; intervention; effectiveness; energy efficiency; scalability; goals; discharge; rooftops; farmers; acts; return on investment; drivers; setup; streaming; suitable; sensing; crops; provided; maximize; measuring; implementation; big; operational; machine; remote sensing; parameters; accurate; techniques; increased; return; terms; improvement; economic; demand; charging; energy storage; cycle; wireless technology; web technologies; warnings; video surveillance video; video analytics; top management; time management; tele; sustain; surveillance video; supply and demand; suggesting; subscription service; stores energy; storage technologies; solar irradiance; soils; smart meters; single interface; side management</t>
  </si>
  <si>
    <t>0.0003091215829675923</t>
  </si>
  <si>
    <t>14986</t>
  </si>
  <si>
    <t>0.00034927551332421833</t>
  </si>
  <si>
    <t>190</t>
  </si>
  <si>
    <t>49361553fdbcd66d732ec173c962d9be</t>
  </si>
  <si>
    <t>NeoCom Solutions, Inc.</t>
  </si>
  <si>
    <t>http://www.neocom.biz</t>
  </si>
  <si>
    <t>NeoCom Solutions, Inc. provides professional, construction, and technical services for telecom, government, and energy projects. The company offers program management services, such as program planning and scheduling, program tracking, capital budgeting, training and orientation, value engineering, quality control and assurance, safety adherence and training, progress reporting, and close-out/hand-off/launch; construction management; site acquisition/property management services, including candidate site identification, lease negotiation, feasibility/environmental study, and zoning and permitting; staff augmentation; and warehousing and logistics management services, such as procurement, shipping/receiving, transportation, storage, inventory management, warehousing, delivery, pre-cutting and kitting, testing, and staging for network operators. It provides civil and tower construction, line and antenna installation, foundation and equipment pad construction, equipment and material fabrication, site testing, new installation, swap-outs and overlays, carrier upgrades, commissioning and decommissioning, testing, site audit and mapping, and site maintenance services for telecom projects; and construction and installation services for federal and state programs. The company offers site zoning and assessment, site survey and audit, site layout and design, civil construction, electrical installation, foundation construction, wind tower erection, wind tower and equipment installation, solar panel installation, site/equipment maintenance and repair, and warehousing and transportation services for energy projects. It serves wireless and wireline industry, schools, transportation companies, and airports. The company was incorporated in 2000 and is based in Woodstock, Georgia., NeoCom Solutions, Inc. operates as a subsidiary of Dycom Industries Inc.</t>
  </si>
  <si>
    <t>Woodstock</t>
  </si>
  <si>
    <t>27500000</t>
  </si>
  <si>
    <t>Dycom Industries, Inc.</t>
  </si>
  <si>
    <t>NeoCom Solutions; middle man; middlemen. mobile</t>
  </si>
  <si>
    <t>avoiding; middle</t>
  </si>
  <si>
    <t>0.00006845881717966684</t>
  </si>
  <si>
    <t>2372</t>
  </si>
  <si>
    <t>0.00011615640061531222</t>
  </si>
  <si>
    <t>191</t>
  </si>
  <si>
    <t>c3f5074d-2b94-2f1c-9e03-bcba35b92828</t>
  </si>
  <si>
    <t>Convexum</t>
  </si>
  <si>
    <t>https://convexum-sec.com/</t>
  </si>
  <si>
    <t>A pioneering solution for takeover, navigation and landing of rogue or malicious drones.</t>
  </si>
  <si>
    <t>navigation / gps denied navigation / gps denied / darkness</t>
  </si>
  <si>
    <t>rogue; malicious drones; malicious; pioneering; landing; navigation</t>
  </si>
  <si>
    <t>0.0003399547815528756</t>
  </si>
  <si>
    <t>8454</t>
  </si>
  <si>
    <t>0.0004034525439794511</t>
  </si>
  <si>
    <t>Certain data and content provided by https://www.crunchbase.com/organization/convexum</t>
  </si>
  <si>
    <t>192</t>
  </si>
  <si>
    <t>4a0ac6d307aa2847788d62398f5dd96c</t>
  </si>
  <si>
    <t>STELLA s.r.l.</t>
  </si>
  <si>
    <t>http://www.stella-welding.com</t>
  </si>
  <si>
    <t>STELLA s.r.l. manufactures and supplies brazing, soldering, and welding alloys to customers in Italy and internationally. The company provides cadmium free silver brazing alloys, carbide brazing alloystrimetals, cadmium bearing silver brazing alloys, brass and high temperature brazing alloys, copper phosphorus alloys, aluminum and zinc-aluminum alloys, soft-soldering alloys, brazing powders and pastes, brazing and braze-welding fluxes, and electrical silver contact rivets; and aluminum and magnesium alloys for welding, copper alloys for welding, low alloyed steel welding wires, stainless steel, and others. Its products are used in various applications, including carbide and diamond tipped tools; heat exchangers, and industrial and home refrigerators; heating, cooling, and air conditioning-installation and servicing; measurement and regulation devices; electromechanical constructions; solar panels; tubular constructions; lamps-lighting fixtures; radiators and towel warmers; silverware and jewelry; and glasses-spectacle frames. The company was founded in 1994 and is based in Albizzate, Italy.</t>
  </si>
  <si>
    <t>1994</t>
  </si>
  <si>
    <t>Albizzate</t>
  </si>
  <si>
    <t>Varese</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</si>
  <si>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t>
  </si>
  <si>
    <t>alloys; brazing; welding; soldering; carbide; silver; constructions; cadmium; copper; warmers; tubular; towel warmers; towel; rivets; phosphorus; pastes; magnesium; lighting fixtures; jewelry; installation and servicing; diamond; copper alloys; conditioning installation; brass; aluminum alloys; air conditioning installation; aluminum; powders; electromechanical; zinc; steel; bearing; radiators; heat exchangers; soft; high temperature; glasses; exchangers; refrigerators; fixtures; regulation; stainless steel; manufactures and supplies; stainless; servicing; wires; frames; lamps; air conditioning; measurement; conditioning; cooling; contact; temperature</t>
  </si>
  <si>
    <t>0.00030421620928323495</t>
  </si>
  <si>
    <t>26857</t>
  </si>
  <si>
    <t>0.00035651296568788634</t>
  </si>
  <si>
    <t>193</t>
  </si>
  <si>
    <t>85deac6dc494d001445d72cd3438c3aa</t>
  </si>
  <si>
    <t>Energy Efficiency International, Inc.</t>
  </si>
  <si>
    <t>Energy Efficiency International, Inc., doing business as Energy Savers of America, provides solar power solutions for home or office needs. It offers technology based energy audits in the areas of insulation and ventilation equipment, air leakage and sealing systems, heating systems, windows, air conditioning systems, hot water and plumbing systems, electrical systems and safety tests, and appliance reviews. The company also supplies energy saving solutions, such as caulking, insulation, wind power, and solar power solutions; solar water heaters, geothermal, windows, and doors; and installation of heating and cooling systems. Energy Efficiency International, Inc. was founded in 2010 and is based in Westminster, Maryland.</t>
  </si>
  <si>
    <t>Westminster</t>
  </si>
  <si>
    <t>70000</t>
  </si>
  <si>
    <t>HighBank Capital Partners LLC</t>
  </si>
  <si>
    <t>Energy Savers America; Home Energy Health; Energy Health Performance; Health Performance Assessment; energy advisor; local Energy Savers; future energy price; current insulation values; comprehensive Home Energy; BPI Energy Auditor; energy efficient home; energy bills; solar energy; energy efficiency; Energy Savers Pro; energy saving power; Solar Renewable Energy; solar water heating; Energy Efficient HVAC; solar energy options; high-tech energy efficiency; Savers America advisor; professional Energy Advisor; energy efficient products; comprehensive energy audit; renewable energy projects; renewable energy sources; homes current insulation; total energy usage; energy saving projects; energy price increases; energy price spikes; energy grid; Energy Auditor training; best energy auditors; home more energy; Energy Auditor exam; energy efficiency analysis; Solar Energy. ….Is; complete home assessment; solar water heaters; guts program; BPI Building Analyst; Energy Credits; residential solar panels; contact your Energy; great insulation; Geothermal Heat Pump; blown insulation; standard insulation</t>
  </si>
  <si>
    <t>savers; energy savers; advisor; energy advisor; analyst; guts; blown; loop; stuff; local energy; geographic location; future energy; freezing; energy price; energy grid; cotton; considering solar; considering; closed loop; closed cell; candy; blueprint; auditing; decrease; course; barriers; instruction; solar water heating; closed; insulation; total energy; presentations; values; hits; fiberglass; practice; energy bills; losing; insulating; envelope; climates; foam; comfort; tank; report; assessment; geographic; sealing; utilized; procedures; heated; energy efficient; water heating; energy usage; audit; bills; solar water; moisture; credits; you're; homeowners; we're; understand; dramatically; money; guide; geothermal; options; health; types; usage; standards; house; days; total; energy saving; you're paying; water is heated; wasting; video clips; updating; type of solar; training course; thermal resistance; thermal barrier; there's a reason; system requires; sun hits; students complete; spending; specific solutions; specific areas; solutions for specific; solar units; solar renewable energy; solar renewable; solar options; solar and renewable; small amount; shrink</t>
  </si>
  <si>
    <t>0.0002914137497546664</t>
  </si>
  <si>
    <t>18291</t>
  </si>
  <si>
    <t>0.0002841385707913979</t>
  </si>
  <si>
    <t>194</t>
  </si>
  <si>
    <t>d6112eeac80c4062d7cf96b2abb811a6</t>
  </si>
  <si>
    <t>True Sol Innovations, Inc.</t>
  </si>
  <si>
    <t>http://www.truesolinc.com</t>
  </si>
  <si>
    <t>True Sol Innovations, Inc. supplies power for mobile electronic devices. The companys Fusion Charger provides electricity from the sun for mobile applications. True Sol Innovations, Inc. was incorporated in 2008 and is based in Seattle, Washington.</t>
  </si>
  <si>
    <t>Seattle</t>
  </si>
  <si>
    <t>Washington</t>
  </si>
  <si>
    <t>usb / bag / usb cable / ipod</t>
  </si>
  <si>
    <t>power; battery stores power; mobile electronic devices; Power Vault; flexible solar panels; electrical engineering genius; daily bike commutes; Supplies power; sun; infinite power; Direct power; patent-pending technology; Fusion Charger; mobile applications; 2AHr battery; MP3 players; USB device; girly colors; typical phone; consumer goods; investment banker; True Sol; classic style; gym clothes; job room; weekend adventures; grey Seattle; active lives; adventure travel; product engineer; perfect trio; fishing trips; skiing trips; grid; bags; rays; gadgets; result; company; Kindle; cloudy; sunlight; Flip; Elsa; Blackberry; iPod; iPhone; commuting; management; switches</t>
  </si>
  <si>
    <t>vault; trips; sun's rays; rays; bags; gadgets; style; room; capturing; stored; weekend; technology optimizes; supplies power; stores power; stored power; solar panels produce; skiing; regulates; recognized the opportunity; product includes; powered bags; power directly; plugged; panels produce; mobile electronic; live and work; kindle; internal battery; gym; grey; genius; form solar; flip; field tested; fabricator; eleven; company's fusion; commuting; clothes; classic style; blackberry; battery stores power; battery stores; artist; infinite; flexible solar panels; adventures; traveling; produce power; weeks; passes; high output; cloudy; stores; plenty; pending technology; patent pending technology; ipod; electrical engineering; consumer goods; exploring; classic; result; adventure; mp players; fishing; dark; colors; bag; mobile applications; optimizes; flexible solar; recharge; laptop; bike; camping; settings; powers; months; mp; engineer; charges; fusion; electronic devices; eye; iphone; upgrade; true; simultaneously; rugged; switches; recognized; job; stable; players; lives; charger; typical; usb; days</t>
  </si>
  <si>
    <t>0.00032629384815970264</t>
  </si>
  <si>
    <t>0.00031011659469444005</t>
  </si>
  <si>
    <t>195</t>
  </si>
  <si>
    <t>552c5ba44527d0552802ec63125d2fa0</t>
  </si>
  <si>
    <t>EPISOLAR Inc.</t>
  </si>
  <si>
    <t>http://epi-solar.com</t>
  </si>
  <si>
    <t>EPISOLAR Inc. develops and supplies solar panel systems for buildings. The company is based in Toronto, Canada.</t>
  </si>
  <si>
    <t>systems for buildings; develops and supplies; supplies solar; solar panel systems; panel systems</t>
  </si>
  <si>
    <t>0.0002762075522864562</t>
  </si>
  <si>
    <t>3564</t>
  </si>
  <si>
    <t>0.00025300703695424026</t>
  </si>
  <si>
    <t>196</t>
  </si>
  <si>
    <t>222ca7ba-f6fc-6ee0-cbfe-f82e1d8b2117</t>
  </si>
  <si>
    <t>Simple Solar</t>
  </si>
  <si>
    <t>https://www.getsimplesolar.com</t>
  </si>
  <si>
    <t>Solar Panel Supplier, Solar Energy Company. Solar Panel Installation for Residential and Commercial Customers
The fact remains that many homeowners that have not already switched over to solar power believe that it's a major, time consuming, and costly project. That, in fact, can be true for some companies, but not with https://www.getsimplesolar.com. At Get Simple Solar they've made the entire process as easy as 1, 2, 3.</t>
  </si>
  <si>
    <t>Springfield</t>
  </si>
  <si>
    <t>fact; simple solar; fact remains; entire process; switched; time consuming; consuming; remains; commercial customers; true; solar panel installation; panel installation; costly; supplier; residential and commercial; homeowners; entire; major</t>
  </si>
  <si>
    <t>0.00038641077618554293</t>
  </si>
  <si>
    <t>1662</t>
  </si>
  <si>
    <t>0.000325628695996903</t>
  </si>
  <si>
    <t>Certain data and content provided by https://www.crunchbase.com/organization/simple-solar</t>
  </si>
  <si>
    <t>197</t>
  </si>
  <si>
    <t>2763041d6139d42376a4a83c37daa735</t>
  </si>
  <si>
    <t>Cornwall Solar Inc.</t>
  </si>
  <si>
    <t>http://www.cornwallsolarproject.com</t>
  </si>
  <si>
    <t>Cornwall Solar Inc. operates as a power generation company. It owns the rights to develop a 10 MWac solar project located near Cornwall, Ontario. The company is based in Ontario, Canada. As of January 4, 2012, Cornwall Solar Inc. operates as a subsidiary of Algonquin Power Corporation Inc.</t>
  </si>
  <si>
    <t>Oakville</t>
  </si>
  <si>
    <t>ground mounted / tracking systems / mounted solar / solar panels energy</t>
  </si>
  <si>
    <t>Algonquin Power &amp; Utilities Corp.</t>
  </si>
  <si>
    <t>County Rd; Cornwall Solar Inc.; power generation company; MWac solar project; Annual Energy Production; panels; South Glengarry; Crystalline Photovoltaic; Solar Panels; MW ground; Solar Technology; Facility Type; Solar Facility; PV; Township; rights; Ontario; Location; North; East; Size; Class</t>
  </si>
  <si>
    <t>cornwall; county; township; solar facility; rights to develop; project located; number of solar; mwh; crystalline photovoltaic; class solar; annual energy production; annual energy; facility; rights; ground mounted solar; solar project; mounted solar; ground mounted; north; east; annual; south; owns; mw; solar technology; energy production; located; crystalline; power generation; class; number; mounted; type; size; location</t>
  </si>
  <si>
    <t>0.00025980612489779145</t>
  </si>
  <si>
    <t>5547</t>
  </si>
  <si>
    <t>0.00030163592116289756</t>
  </si>
  <si>
    <t>198</t>
  </si>
  <si>
    <t>ef86e59fc448036eb5434b7e2e6c26a0</t>
  </si>
  <si>
    <t>Kyocera Solar, Inc.</t>
  </si>
  <si>
    <t>http://www.kyocerasolar.com</t>
  </si>
  <si>
    <t>Kyocera Solar, Inc. provides solar electric energy solutions. It provides integrated distributed power systems for industrial power applications, including engineering and technical support, as well as project management, sales aids and literature, and training. The company also designs, markets, and installs electric utility grid interactive systems. Kyocera Solar, Inc. was formerly known as Golden Genesis Company. The company was founded in 1981 and is headquartered in Scottsdale, Arizona. Kyocera Solar, Inc. operates as a subsidiary of Kyocera Corporation.</t>
  </si>
  <si>
    <t>Scottsdale</t>
  </si>
  <si>
    <t>Arizona</t>
  </si>
  <si>
    <t>50847000</t>
  </si>
  <si>
    <t>Kyocera Corporation</t>
  </si>
  <si>
    <t>GGGO (Nasdaq Global Market)</t>
  </si>
  <si>
    <t>Kyocera Solar; solar energy products; vertically-integrated producer; Kyocera Corporation; North American headquarters; solar energy panels; San Diego; Japan. energy.; Inc.; KSI</t>
  </si>
  <si>
    <t>supplier of solar; vertically integrated; solar energy products; vertically; producer; solar energy panels; north american; manufactures solar energy; ksi; designed to convert; energy panels; supplier; energy products; convert sunlight; sunlight into electricity; headquarters; north; american; manufactures solar; convert; residential and commercial; corporation; sunlight</t>
  </si>
  <si>
    <t>0.0001205214028591884</t>
  </si>
  <si>
    <t>15929</t>
  </si>
  <si>
    <t>0.00014055360144716848</t>
  </si>
  <si>
    <t>199</t>
  </si>
  <si>
    <t>51c606a1b77f1c97e6f571cb68a672c0</t>
  </si>
  <si>
    <t>Control Point Associates, Inc.</t>
  </si>
  <si>
    <t>http://www.cpasurvey.com</t>
  </si>
  <si>
    <t>Control Point Associates, Inc. provides professional land surveying, geospatial, and consulting services for environmental, transportation/infrastructure, government, industrial/commercial, and institutional organizations across the country. Its services include ALTA/ACSM land title surveying, architectural surveying, builders pavement planning, monitoring well certifications, subdivision and lot consolidation planning, wetlands locations, road and highway topographic surveying, structural and ground monitoring, subway and underground tunnel surveying, ADA compliant surveying, due diligence, forensic surveying, legal document reviewing, national and regional survey coordination, project management, and expert testimony, as well as boundary, topographic, and utility surveying. The companys services also include construction stakeout and layout, structural column and beam location, final surveying, existing conditions surveying, site work and layout, anchor bolt layout, steel/as-built surveying, pad verification surveying, and optical building monitoring; and 3D laser scanning, 3D modeling/BIM, GIS and asset management, mobile LIDAR, and aerial photogrammetry/drone. Control Point Associates, Inc. was founded in 1992 and is based in Warren, New Jersey.</t>
  </si>
  <si>
    <t>Warren</t>
  </si>
  <si>
    <t>New Jersey</t>
  </si>
  <si>
    <t>onshore and offshore / civil engineering / specialties unmanned aerial / providing unmanned aerial</t>
  </si>
  <si>
    <t>Control Point Associates; Professional Land Surveyor; time efficient manner; quality survey documents; Eastern United States; field crew accessibility; major market coverage; technology. civil engineering.; Northeast Premier; client success; New Jersey; Rhode Island; New Hampshire; New York; mapping services; innovative solutions; international clients; talent; Consultant; projects; cost; Inc.; Pennsylvania; Delaware; Maine; Connecticut; Vermont; Massachusetts; Maryland; Kentucky; Tennessee; Virginia</t>
  </si>
  <si>
    <t>control point; associates; surveyor; strategically; professionally; northeast; land surveyor; international clients; efficient manner; delivering quality; consultant; point; traveling; accessibility; national and international; eastern; civil engineering; talent; documents; innovative solutions; crew; mapping services; manner; licensed; premier; client; bringing; success; coverage; ensures; civil; survey; provided; delivering; founded; national; needed; major; cost effective; critical; mapping; land</t>
  </si>
  <si>
    <t>0.00021088838060685894</t>
  </si>
  <si>
    <t>27164</t>
  </si>
  <si>
    <t>0.0002454283937695583</t>
  </si>
  <si>
    <t>200</t>
  </si>
  <si>
    <t>e90dae9b2f9bb0adbae781f072dfb929</t>
  </si>
  <si>
    <t>Canyon Plumbing &amp; Heating Ltd</t>
  </si>
  <si>
    <t>http://www.canyonplumbing.com</t>
  </si>
  <si>
    <t>Canyon Plumbing and Heating Ltd. provides plumbing and heating products and services in Canada. It offers solar tanks, solar panels, hot water recirculation products, heating systems, bathroom and in-floor heating products, dog washes, water treatment systems, whirlpools, soothing body sprays, hatbox toilets, two-handle single mount lavatory faucets, roman tub trim kits, power vents, pedestal lavatory products, Devonshire suites, two-handle lavatory faucets, faucet brushed nickel products, stainless steel series products, hand showers, bathtubs, and waterproofing systems. The company also provides new home construction services, such as project and inventory management, cost control, electronic billing system, and labor demand forecasting services; renovations, including full bathroom/kitchen remodels, basement renovation/development, barrier free remodels, home additions, and flooring renovations services; radiant, baseboard, hydronic, and fan coil hot water heating systems; water treatment services comprising under counter filtration systems, reverse osmosis systems, UV light technical systems, and distillers; and various septic systems. In addition, it offers well pumps/pressure systems, which encompass constant pressure pumps and pressure tank systems; and plumbing and repair services, such as water heater maintenance/installation/replacement, fixture and faucet replacement, leaky/running faucets and toilets, power humidifiers, proper venting/combustion checking, and boiler maintenance/installation services. Further, the company provides gas fitting services, which include furnace, hot water tank, natural gas barbecue, fireplace, gas lights, boilers, gas appliances, garage heaters, detached garages or dwellings, fire pits, and satellite BBQ's and patio heaters. Canyon Plumbing and Heating Ltd. was founded in 1978 and is based in Calgary, Canada.</t>
  </si>
  <si>
    <t>1978</t>
  </si>
  <si>
    <t>Calgary</t>
  </si>
  <si>
    <t>Alberta</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</si>
  <si>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t>
  </si>
  <si>
    <t>plumbing and heating; faucets; remodels; faucet; canyon; renovations; toilets; plumbing; heating products; bathroom; water treatment; tank; handle; pressure; whirlpools; well pumps; water treatment systems; water tank; washes; vents; venting; uv light; tub; treatment services; solar tanks; services comprising; series products; septic; roman; reverse osmosis systems; reverse osmosis; pressure systems; pressure pumps; pits; pedestal; patio; osmosis systems; osmosis; leaky; including full; hydronic; hot water tank; hot water heating; garages; floor heating products; fixture; fireplace; encompass; dwellings; dog; detached; demand forecasting; cost control; checking; billing system; bathtubs; basement; baseboard; barrier free; barbecue; additions; hot water; heating systems; suites; coil; treatment systems; nickel; inventory management; humidifiers; filtration systems; heaters; treatment; replacement; waterproofing; trim; furnace; forecasting; renovation; radiant; floor heating; combustion; hot; water heater; fitting; billing; showers; reverse; water heating systems; flooring; counter; repair services; garage; fan; filtration; proper; inventory; pumps; uv; construction services; heater</t>
  </si>
  <si>
    <t>0.000177940920077133</t>
  </si>
  <si>
    <t>4959</t>
  </si>
  <si>
    <t>0.00020640288770252572</t>
  </si>
  <si>
    <t>201</t>
  </si>
  <si>
    <t>20f97802-f843-f975-836d-49617aedb347</t>
  </si>
  <si>
    <t>Vayu, Inc.</t>
  </si>
  <si>
    <t>http://www.vayu.us/</t>
  </si>
  <si>
    <t>Aerial Solutions: Unmanned Aerial Vehicle delivery of med. supplies &amp; vital goods over rough terrain &amp; areas effected by natural disasters. Vayu builds affordable unmanned aerial vehicles (UAVs) for healthcare supply chain management and post-disaster aid delivery.
Currently, healthcare providers and disaster relief responders in Asia, Africa, and South America depend on unreliable ad-hoc availability of motorcycles, cars, and trucks to serve remote communities, where over one billion people live all or part of the year without access to all-weather roads.
Their vehicle will provide reliable, fast, and affordable delivery of vital goods to these isolated areas, both on a regular basis and in times of crisis.</t>
  </si>
  <si>
    <t>Ypsilanti</t>
  </si>
  <si>
    <t>logistics / goods / unmanned aerial vehicles / delivery services</t>
  </si>
  <si>
    <t>1125000</t>
  </si>
  <si>
    <t>Marc Bell Ventures; Peter Livingston; Techammer</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</si>
  <si>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t>
  </si>
  <si>
    <t>vital; healthcare; disaster; rough; remote communities; post disaster; people live; natural disasters; motorcycles; mhealth; med; innovation management; hoc; billion people live; aid delivery; ad hoc; goods; provide reliable; billion people; crisis; supply chain management; chain management; ad; disasters; disaster relief; unreliable; responders; depend; isolated; terrain; roads; affordable; supply chain; relief; availability; regular; aid; trucks; billion; unmanned aerial vehicle; aerial vehicle; basis; cars; post; providers; serve; communities; chain; unmanned aerial vehicles; aerial vehicles; logistics; uavs; times; builds; live; fast; innovation; weather; year; natural</t>
  </si>
  <si>
    <t>0.00026747932480151196</t>
  </si>
  <si>
    <t>12916</t>
  </si>
  <si>
    <t>0.00029856914411826023</t>
  </si>
  <si>
    <t>Certain data and content provided by https://www.crunchbase.com/organization/vayu</t>
  </si>
  <si>
    <t>202</t>
  </si>
  <si>
    <t>3c13100bdfede884a87f2c7c912ee762</t>
  </si>
  <si>
    <t>SunScience Corporation</t>
  </si>
  <si>
    <t>http://www.sun2powercorp.com</t>
  </si>
  <si>
    <t>SunScience Corporation focuses on designing and developing solar solutions for customers in the United States and internationally. It develops technologies primarily in the area of solar hybrid concentrated photovoltaic and thermal energy, including solar energy platform, a solar energy system that combines concentrated photovoltaics and solar thermal collectors. The companys Mobile Municipal Services unit provides municipal services on a mobile platform, including water purification, heating and hot water, electricity, and communications. Its products are used in the areas of disaster recovery, remote community infrastructure, and agriculture. SunScience Corporation was formerly known as Sun2Power Corporation. The company was incorporated in 2009 and is based in Reno, Nevada.</t>
  </si>
  <si>
    <t>Reno</t>
  </si>
  <si>
    <t>360000</t>
  </si>
  <si>
    <t>SunScience Technology; cost lens replacement; Multiple curved lens; unprecedented installed cost; optimized CPV product; heavy lens; roof load issues; concentration. Flexible Fresnel; low cost manufacturing; SunScience Technology product; light weight material; increases solar power; efficient PV cells; dual axis tracking; simple internal mechanism; Non-imaging Fresnel; SunScience Corporation; approximate weight; sunOs rays; photovoltaic cells; ft section; solar collector; mirror arrays; geometric properties; solar energy; solar collection; current design; automatic positioning</t>
  </si>
  <si>
    <t>lens; lens technology; fresnel; collectors; technology takes advantage; technology takes; system eliminates; solar collection; reduce the number; maximize solar; low cost manufacturing; lens system; installed cost; increases solar; high efficient; geometric; fresnel lens; extend the life; eliminates costly; efficient pv; dual axis tracking; distinct; create a solar; cost manufacturing; approximate; advantage of low; solar collector; manufacturing techniques; maximize; low cost; cost per watt; takes advantage; ft; weight; technology platform; curved; cpv; axis tracking; rays; occurs; dual axis; pv cells; mirror; lbs; mechanism; light weight; solar power generation; concentration; collector; photovoltaic cells; damage; unprecedented; extend; eliminates; costly; positioning; increases; arrays; axis; balance; watt; mount; optimized; dual; load; heavy; combines; takes; replacement; issues; internal; techniques; advantage; collection; corporation; properties; optical; automatic; sunlight; power generation; number; imaging; fixed; directly; flexible</t>
  </si>
  <si>
    <t>0.00041414422404391035</t>
  </si>
  <si>
    <t>8665</t>
  </si>
  <si>
    <t>0.000467664954261442</t>
  </si>
  <si>
    <t>203</t>
  </si>
  <si>
    <t>066ef52da250e4de2dc8287d19daba9e</t>
  </si>
  <si>
    <t>ReviMedia, Inc.</t>
  </si>
  <si>
    <t>http://www.revimedia.com</t>
  </si>
  <si>
    <t>ReviMedia, Inc. operates lead generation platforms that connect lead buyers and publishers, and automates lead scoring, verification, and lead management. It operates PX.com, a Software-as-a-Service platform that allows publishers to manage their campaigns, view realtime stats, quality scoring, and leadinsight reporting; an insurance portal to generate leads in auto, health, home, and life insurance; a home services portal to generate leads in home security and home improvement; a mortgage and refinance portal for generating refinance and first purchase mortgage leads; and a second mortgage and refinance portal for generating refinance and first purchase mortgage leads. The company also operates a solar panel lead generation portal; a medical alert portal to generate leads for medical alert and rescue devices quotes; a pet portal for generating leads for pet health and liability Insurance, as well as other pet services; and a car quotes portal that that generate lead for auto dealers nationwide. The company also creates white labels, iframe, and hosts and posts integration options to support integration that affiliate partners want. It offers customizable lead generation features for auto insurance, home insurance, life insurance, mortgage and refinance, pet insurance, and home security industries. The company was incorporated in 2010 and is based in New York, New York.</t>
  </si>
  <si>
    <t>insurance / cargo / professional indemnity insurance / offers commercial property</t>
  </si>
  <si>
    <t>portal / quotes / liability / payments</t>
  </si>
  <si>
    <t>12500000</t>
  </si>
  <si>
    <t>NewSpring Capital</t>
  </si>
  <si>
    <t>lead generation; sophisticated lead generation; fast-growing performance marketing; performance marketing company; lead generation platforms; lead generation portal; patent-pending lead scoring; refinance portal; triple lead verification; insurance. lead generation; Lead Exchange Platform; medical alert portal; lead exchange solutions; life insurance; home security; home services; home security industries; rescue devices quotes; purchase mortgage; posts integration options; generate lead; lead buyers; insurance portal; quality scoring; home insurance; Software-as-a-Service platform; leads; pet portal; home improvement; liability insurance; pet insurance; auto insurance; real-time stats; pet services; generation features; insight reporting; pet health; verification technology; tool QiQ; auto dealers; multiple verticals; service platform; white labels; financial services; affiliate partners; sister company; online marketing; affiliate marketing; innovative tools; newest technology</t>
  </si>
  <si>
    <t>lead generation; mortgage; scoring; pet; portal; leads; service platform; publishers; life insurance; fast growing; affiliate; lead; quotes; verification; alert; insurance; exchange; auto; generating; sophisticated; reporting; view real time; view real; verticals; time reporting; stats; sister; scores; real time reporting; px; proprietary platform; platform that allows; platform includes; online marketing; newest technology; integration options; including insurance; includes a suite; generation features; automates; marketing; liability insurance; accounting; hosts; posts; features include; domains; newest; competitive advantage; campaigns; campaign; purchase; quantity; labels; financial services; buyers; growing; triple; health; fast; liability; offering; medical; insight; software development; advertising; forms; white; suite; parameters; owns; improvement; dealers; rescue; second; patent pending; competitive; creates; connect; pending; dynamic; advantage; patent; view; tool; car; financial; partners; specialties; platforms; manage; options</t>
  </si>
  <si>
    <t>0.00030974061901959147</t>
  </si>
  <si>
    <t>12662</t>
  </si>
  <si>
    <t>0.00032221177136996463</t>
  </si>
  <si>
    <t>204</t>
  </si>
  <si>
    <t>15566b387fa49199d6216aee671cc768</t>
  </si>
  <si>
    <t>Renove-Electric S.A.</t>
  </si>
  <si>
    <t>http://www.renove-electric.be</t>
  </si>
  <si>
    <t>Renove-Electric S.A. installs, sells, and distributes photovoltaic solar panels. The company was founded in 1989 and is based in Ganshoren, Belgium.</t>
  </si>
  <si>
    <t>Ganshoren</t>
  </si>
  <si>
    <t>Brussels</t>
  </si>
  <si>
    <t>photovoltaic solar panels / manufactures photovoltaic solar / distributes photovoltaic solar / solar corp</t>
  </si>
  <si>
    <t>distributes photovoltaic solar; distributes photovoltaic; photovoltaic solar panels; photovoltaic solar</t>
  </si>
  <si>
    <t>0.00037456245311264094</t>
  </si>
  <si>
    <t>6622</t>
  </si>
  <si>
    <t>0.00040125582362597503</t>
  </si>
  <si>
    <t>205</t>
  </si>
  <si>
    <t>c7ca671c-b508-6387-fdd5-6c0c230488d2</t>
  </si>
  <si>
    <t>HexAirbot</t>
  </si>
  <si>
    <t>http://hexairbot.com</t>
  </si>
  <si>
    <t>HexAirbot is the developer of Flexbot, a smartphone-controlled nanocopter that lets users see the world from a different perspective. HexAirbot is a team of professional open source UAV developers and designers. Their team consists of software engineers, hardware engineers, mechanical engineers, algorists and designers. 
Their product is an open source hardware and software drone. In addition, they are in the process of creating an open source community to explore the endless possibilities of UAVs, and share their achievements with the world.</t>
  </si>
  <si>
    <t>open source / uavs / drone manufacturer / dji phantom</t>
  </si>
  <si>
    <t>25000</t>
  </si>
  <si>
    <t>Hax Accelerator</t>
  </si>
  <si>
    <t>Flexbot</t>
  </si>
  <si>
    <t>open source; designers; team of professional; team consists; source hardware; software engineers; smartphone controlled nanocopter; smartphone controlled; process of creating; open source hardware; nanocopter; flexbot; controlled nanocopter; consists of software; achievements; engineers; endless; perspective; possibilities; explore; hardware and software; smartphone; consists; developers; share; uavs; developer; controlled; creating; community; mechanical</t>
  </si>
  <si>
    <t>0.0004599766096852553</t>
  </si>
  <si>
    <t>8023</t>
  </si>
  <si>
    <t>0.00046737819054341103</t>
  </si>
  <si>
    <t>Certain data and content provided by https://www.crunchbase.com/organization/hexairbot</t>
  </si>
  <si>
    <t>206</t>
  </si>
  <si>
    <t>2fb038351074284a17718b7df6dc57f2</t>
  </si>
  <si>
    <t>Fuvex Agro, S.L.</t>
  </si>
  <si>
    <t>http://www.fuvex.com</t>
  </si>
  <si>
    <t>Fuvex Agro, S.L. designs and develops drones for the agricultural sector. The company offers unmanned vehicles to facilitate information on agricultural lands. Fuvex Agro, S.L. was founded in 2015 and is based in Tudela, Spain.</t>
  </si>
  <si>
    <t>Tudela</t>
  </si>
  <si>
    <t>Navarre</t>
  </si>
  <si>
    <t>21688</t>
  </si>
  <si>
    <t>SODENA</t>
  </si>
  <si>
    <t>agro; offers unmanned; develops drones; agricultural sector; unmanned vehicles; lands; agricultural; facilitate; designs and develops; sector</t>
  </si>
  <si>
    <t>0.00016565977176266272</t>
  </si>
  <si>
    <t>10388</t>
  </si>
  <si>
    <t>0.00017466043780339546</t>
  </si>
  <si>
    <t>207</t>
  </si>
  <si>
    <t>15b4ec6149431ac8a5e749951382ac38</t>
  </si>
  <si>
    <t>MeOH Power, Inc.</t>
  </si>
  <si>
    <t>http://www.meohpower.com</t>
  </si>
  <si>
    <t>MeOH Power, Inc. offers a direct methanol fuel cell technology that generates electrical power by using methanol as fuel. Its technology is used in drones, sensors, and other applications. MeOH Power, Inc. was formerly known as MTI MicroFuel Cells, Inc. and changed its name to MeOH Power, Inc. in August 2014. The company was founded in 2001 and is based in Latham, New York. MeOH Power, Inc. operates as a subsidiary of Mechanical Technology, Incorporated.</t>
  </si>
  <si>
    <t>Latham</t>
  </si>
  <si>
    <t>fuel cell technology / graphene / hydrogen / pem fuel</t>
  </si>
  <si>
    <t>4030000</t>
  </si>
  <si>
    <t>Counter Point Ventures</t>
  </si>
  <si>
    <t>Mechanical Technology, Incorporated</t>
  </si>
  <si>
    <t>methanol; technology that generates; offers a direct; fuel cell technology; direct methanol; cell technology; fuel cell; electrical power; generates</t>
  </si>
  <si>
    <t>0.0005213855260569482</t>
  </si>
  <si>
    <t>24101</t>
  </si>
  <si>
    <t>0.0006593906747836256</t>
  </si>
  <si>
    <t>208</t>
  </si>
  <si>
    <t>9e3195510a07399ea2d2e02349f57f9b</t>
  </si>
  <si>
    <t>Hosiden Corporation</t>
  </si>
  <si>
    <t>http://www.hosiden.co.jp</t>
  </si>
  <si>
    <t>Hosiden Corporation manufactures and sells electronics, electrical appliances, auto parts, information telecommunications equipment, office machines, and medical equipment and related parts in Japan and internationally. It offers miniature circular, DIN, multi-pole circular and rectangular, slim rectangular, display port, HDMI, USB, IC card, optical, AC inlets/power supply, waterproof, PV, and PV junction box connectors; and plugs and jacks, such as miniature, pin, and DC power jacks. The company also provides switches, including slide, tactile push, switches units, multi-function, shuttle, circuit protectors, and touch panels, as well as DC switches for solar PV generation system; and acoustic components comprising micro speakers, receiver units, headphones, earphone-mics, microphones and microphone units, MEMS microphone units, and Bluetooth modules. In addition, it offers wireless modules consisting of Bluetooth, Bluetooth low energy, wireless audio, and ANT modules; and other products, such as chargers, wireless power transfer systems, touch panels, and DC solenoids, as well as electro-magnetic components, LCD devices, and assembled products. The companys products are used in mobile phones, audio and visual products, PCs and PC peripherals, PV generation systems, and car electronics. Hosiden Corporation was founded in 1947 and is headquartered in Yao, Japan.</t>
  </si>
  <si>
    <t>1947</t>
  </si>
  <si>
    <t>Yao</t>
  </si>
  <si>
    <t>Osaka</t>
  </si>
  <si>
    <t>HOD (Deutsche Boerse AG); 6804 (Obsolete - formerly Osaka Securities Exchange (OSE)); 6804 (The Tokyo Stock Exchange); HOD (XETRA Trading Platform); HOIE.F (Pink Sheets LLC)</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</si>
  <si>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t>
  </si>
  <si>
    <t>rectangular; pv generation; microphone; jacks; circular; touch panels; miniature; bluetooth; switches; wireless power; wireless modules; wireless audio; visual products; transfer systems; telecommunications equipment; tactile; solenoids; solar pv generation; slim; shuttle; pv junction box; pv junction; protectors; power transfer systems; power transfer; offers wireless; multi function; microphones; inlets; hdmi; electro magnetic; din; bluetooth low energy; bluetooth low; auto parts; audio and visual; ant; units; peripherals; electrical appliances; audio; slide; pin; touch; dc; medical equipment; generation system; wireless; low energy; plugs; junction box; mems; headphones; ic; pcs; corporation manufactures; generation systems; dc power; consisting; receiver; pole; electro; speakers; magnetic; waterproof; card; acoustic; push; pc; port; mobile phones; assembled; connectors; junction; power supply; usb; lcd; function; telecommunications; comprising; auto; manufactures and sells; transfer; circuit; box; chargers; visual; car; machines; corporation; office; phones; ac; optical; appliances; solar pv; medical; display</t>
  </si>
  <si>
    <t>0.00008296469659865322</t>
  </si>
  <si>
    <t>602</t>
  </si>
  <si>
    <t>0.00012759552221649445</t>
  </si>
  <si>
    <t>209</t>
  </si>
  <si>
    <t>25f08a5f-e272-a557-7109-37f12d518eb9</t>
  </si>
  <si>
    <t>RC Drone Arena</t>
  </si>
  <si>
    <t>http://www.rcdronearena.com/</t>
  </si>
  <si>
    <t>RC Drone Arena is a company that sells drones of all kinds and also has deals on some.</t>
  </si>
  <si>
    <t>iphone / videos / sharing / share</t>
  </si>
  <si>
    <t>sells drones; arena; deals; rc; kinds; news</t>
  </si>
  <si>
    <t>0.0000786672601042606</t>
  </si>
  <si>
    <t>248</t>
  </si>
  <si>
    <t>0.00012812714672504898</t>
  </si>
  <si>
    <t>Certain data and content provided by https://www.crunchbase.com/organization/rc-drone-arena</t>
  </si>
  <si>
    <t>210</t>
  </si>
  <si>
    <t>9f0d1467-4449-6e60-fd51-7c57ec06f60d</t>
  </si>
  <si>
    <t>DronesGlobe</t>
  </si>
  <si>
    <t>http://www.dronesglobe.com</t>
  </si>
  <si>
    <t>DronesGlobe is organization focused on educating people on drones in general.</t>
  </si>
  <si>
    <t>education / consulting / org / offer summer</t>
  </si>
  <si>
    <t>educating; organization; general; focused</t>
  </si>
  <si>
    <t>0.00016575227922944663</t>
  </si>
  <si>
    <t>7960</t>
  </si>
  <si>
    <t>0.00020679012473674948</t>
  </si>
  <si>
    <t>Certain data and content provided by https://www.crunchbase.com/organization/dronesglobe</t>
  </si>
  <si>
    <t>211</t>
  </si>
  <si>
    <t>3cd8f1b0ea67e63a3c61e065899ffb8f</t>
  </si>
  <si>
    <t>Solar Wind Europe, S.L.</t>
  </si>
  <si>
    <t>http://www.solar-windeurope.com</t>
  </si>
  <si>
    <t>SOLAR WIND EUROPE, S.L. manufactures and distributes photovoltaic solar energy equipment. Its products include solar cells and panels, silicon wafers, and photovoltaic panels. The company is based in Soria, Spain. SOLAR WIND EUROPE, S.L. operates as a joint venture between Solar Wind Co. and Noraktrad, SL with each holding 50% stake in the company.</t>
  </si>
  <si>
    <t>Soria</t>
  </si>
  <si>
    <t>Public Joint Stock Company T Plus</t>
  </si>
  <si>
    <t>solar wind; stake; solar energy equipment; include solar cells; distributes photovoltaic solar; distributes photovoltaic; photovoltaic solar energy; energy equipment; cells and panels; products include solar; silicon wafers; manufactures and distributes; include solar; wafers; photovoltaic panels; photovoltaic solar</t>
  </si>
  <si>
    <t>0.00042708367523250286</t>
  </si>
  <si>
    <t>5592</t>
  </si>
  <si>
    <t>0.00034727556244091884</t>
  </si>
  <si>
    <t>e7e3075e69839f8f1c48e32b678dca98</t>
  </si>
  <si>
    <t>Sungevity, Inc.</t>
  </si>
  <si>
    <t>http://www.sungevity.com</t>
  </si>
  <si>
    <t>Sungevity, Inc. sells and installs solar panels and solar power systems for residential markets and businesses globally. It has a strategic partnership with Viridian Energy. The company was incorporated in 2006 and is based in Oakland, California. It has locations in California, Colorado, Connecticut, Delaware, District of Columbia, Maryland, Massachusetts, New Mexico, New Jersey, New York, North Carolina, Rhode Island, and Vermont. On March 13, 2017, Sungevity, Inc., along with three affiliates, filed a voluntary petition for reorganization under Chapter 11 in the US Bankruptcy Court for the District of Delaware.</t>
  </si>
  <si>
    <t>Reorganizing</t>
  </si>
  <si>
    <t>Oakland</t>
  </si>
  <si>
    <t>237580000</t>
  </si>
  <si>
    <t>GE Ventures (3); Brightpath Capital Partners, LP (2); Lowe's Companies, Inc. (2); Greener Capital (2); Vision Ridge Partners; SOLON Energy GmbH; Jetstream Capital LLC; Firelake Capital Management, LLC; E.ON Strategic Co-Investments; Hercules Capital, Inc.; Apollo Global Management, LLC; TCW/Craton; Apollo Investment Corporation</t>
  </si>
  <si>
    <t>solar panels; solar lease; solar electric systems; Sungevity; Sungevity Solar Lease; Angeles. solar systems; remote solar design; Home Solar Power; Residential Solar Design; Solar Lease page; solar lease payment; solar electricity works; nifty Home Solar; remote solar designs; solar panel prices; best customer experience; Main Content Area; years. clean energy.; residential rooftop systems; Privacy Policy Terms; Map Careers News; rapid cost declines; higher utility rates; energy. renewable energy.; Sungevity home; pure economic basis; vision Sungevity; Sungevity Blog; content © Sungevity; old electricity; San Francisco; San Diego; electrical wiring; Preferred Installers; pollution â€; better place; Universal Need; Free iQuote; unique mission; carbon equivalent; firm proposal; Sunshine Network; affordable energy; happy customers; hand-crafted iQuote; sun energy; orange box; installation services; residential customers; brown bar</t>
  </si>
  <si>
    <t>sungevity; solar lease; iquote; remote solar; solar design; lease; sunshine; going solar; bar; solar electric systems; electric systems; win; join; generate electricity; check; bill; going; send; you're; hours; solar electric; win win; utility rates; terms and conditions; system is comprised; solar panel prices; solar designs; skip; rooftop systems; residential rooftop; reliable electricity; relaxing; personally; panels are mounted; panel prices; offsetting; nifty; lower bill; login; linkedin; lease solar; lease payment; it's free; install your panels; happy customers; hand crafted; fuss; free iquote; explaining; energized; electricity from sunlight; electricity directly; electrical wiring; easy and fun; designs and installation; declines; daylight hours; curious; crafted; comprised of solar; collectively; clean and affordable; careers; brown; blog; better place; amazed; utility bill; brush; saved; paperwork; affordable energy; content; twitter; neighborhood; moving parts; electricity bill; continued; daylight; customer experience; complicated; affordable; subsidies; privacy; preferred; facebook; rent; happy; ceo; pure; proposal; flows; equivalent; inverter; residential customers; policy; thinking; wired; racks; today</t>
  </si>
  <si>
    <t>0.0005212683352288404</t>
  </si>
  <si>
    <t>7016</t>
  </si>
  <si>
    <t>0.0004358971573347724</t>
  </si>
  <si>
    <t>213</t>
  </si>
  <si>
    <t>808bf6c66c46542e8efd199ef0eab753</t>
  </si>
  <si>
    <t>Drone USA, Inc.</t>
  </si>
  <si>
    <t>http://www.drone1usa.com</t>
  </si>
  <si>
    <t>Drone USA, Inc., together with its subsidiaries, develops and manufactures low altitude unmanned aerial vehicles (UAVs) and related technologies in the United States and internationally. The company also sells quadcopter and fixed-wing UAVs licensed from BRVANT Technologic Solutions for government and commercial markets. In addition, it supplies spare and replacement parts, as well as offers bid solicitation, contract management, packaging, and logistics services to various federal government agencies, U.S. military prime contractors, and commercial customers. The company was formerly known as Texas Wyoming Drilling, Inc. Drone USA, Inc. is headquartered in New York, New York.</t>
  </si>
  <si>
    <t>DRUS (Pink Sheets LLC)</t>
  </si>
  <si>
    <t>drone usa; usa; spare and replacement; prime contractors; manufactures low; logistics services; government and commercial; federal government agencies; contract management; bid; replacement parts; federal government; prime; low altitude; well as offers; commercial markets; uavs; quadcopter; government agencies; licensed; commercial customers; fixed wing; spare; develops and manufactures; altitude; contract; agencies; wing; federal; contractors; packaging; subsidiaries; replacement; unmanned aerial vehicles; aerial vehicles; logistics; fixed</t>
  </si>
  <si>
    <t>0.0005076560540081341</t>
  </si>
  <si>
    <t>2519</t>
  </si>
  <si>
    <t>0.00047140174463672677</t>
  </si>
  <si>
    <t>214</t>
  </si>
  <si>
    <t>51ff6a0895336d80ee13005d96148b42</t>
  </si>
  <si>
    <t>Tough Stuff International Ltd.</t>
  </si>
  <si>
    <t>http://www.toughstuffonline.com</t>
  </si>
  <si>
    <t>Tough Stuff International Ltd. manufactures solar-powered energy solutions for lighting, mobile phones, and radios. Its products include solar panels, LED rechargeable lamps, rechargeable battery packs, mobile phone connectors, and radio connectors. The company was founded in 2008 and is based in Ebène, Mauritius. It has offices in Madagascar, Kenya, and Hong Kong, as well as in London.</t>
  </si>
  <si>
    <t>Ebène</t>
  </si>
  <si>
    <t>Mauritius</t>
  </si>
  <si>
    <t>5500000</t>
  </si>
  <si>
    <t>Norfund</t>
  </si>
  <si>
    <t>environmentally damaging kerosene; pro-poor social enterprise; low income people; fuller lives. energy; expensive sources; solar-powered products; robust products; incomes; batteries; lamps; ToughStuff; Users</t>
  </si>
  <si>
    <t>solar powered products; products that provide; powered products; low income; light and power; incomes; damaging kerosene; damaging; expensive; kerosene; poor; replacing; income; pro; lives; environmentally; lamps; effectively; social; robust; solar powered; live; increase</t>
  </si>
  <si>
    <t>0.00029998415972040833</t>
  </si>
  <si>
    <t>6681</t>
  </si>
  <si>
    <t>0.00031525460561095456</t>
  </si>
  <si>
    <t>215</t>
  </si>
  <si>
    <t>0a0cb737ccacbd0ccc7dbb946adbb233</t>
  </si>
  <si>
    <t>American Integration Technologies, LLC</t>
  </si>
  <si>
    <t>As of July 3, 2012, American Integration Technologies, LLC was acquired by Ultra Clean Holdings Inc. American Integration Technologies, LLC, doing business as Advanced Integration Technologies, develops, manufactures, and supplies critical modules and subsystems to semiconductor, solar, and flat panel display industries. It offers integration solutions in the areas of mechanical and electric assembly, automation and robotics, and fluid and pneumatic assembly; gas and liquid delivery system solutions in the areas of ultra high purity gas systems, chemical delivery controls, and liquid delivery systems; and supply chain solutions, such as property protection, domestic and international sourcing, and production life cycle management. The company also offers orbital welding, sheet metal and precious frame fabrication, machining, frame integration, and testing services; frames, sheet metal, and machined parts; and electrical, chemical delivery, and control systems. It also serves aerospace, medical, telecommunications, electronics, kiosk, metrology, gaming, and commercial markets. The company was founded in 1983 and is based in Chandler, Arizona. It has facilities in Austin, Texas; Chandler, Arizona; Portland, Oregon; Chesterfield Township, Michigan; Fremont, California; and Cebu, the Philippines.</t>
  </si>
  <si>
    <t>1983</t>
  </si>
  <si>
    <t>Chandler</t>
  </si>
  <si>
    <t>27000000</t>
  </si>
  <si>
    <t>99350233</t>
  </si>
  <si>
    <t>Ultra Clean Holdings, Inc.</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</si>
  <si>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t>
  </si>
  <si>
    <t>sheet metal; ultra high purity; township; supply chain solutions; serves aerospace; purity gas; production life; panel display industries; orbital; offers integration; mechanical and electric; machined parts; machined; life cycle management; integration solutions; high purity gas; gas systems; gas and liquid; domestic and international; display industries; delivery system; cycle management; chain solutions; sheet; kiosk; liquid; frame; testing services; metrology; system solutions; life cycle; delivery systems; commercial markets; precious; assembly; subsystems; pneumatic; machining; high purity; purity; chemical; ultra high; sourcing; metal; welding; fluid; supply chain; american; flat panel display; panel display; gaming; fabrication; frames; telecommunications; cycle; chain; control systems; ultra; domestic; flat panel; controls; critical; property; mechanical; medical; display; automation</t>
  </si>
  <si>
    <t>0.00034557273247095703</t>
  </si>
  <si>
    <t>11322</t>
  </si>
  <si>
    <t>0.000380139033520949</t>
  </si>
  <si>
    <t>216</t>
  </si>
  <si>
    <t>9e594bbc-2e6c-8c20-f32f-363c48405ca7</t>
  </si>
  <si>
    <t>Dronematrix</t>
  </si>
  <si>
    <t>http://www.dronematrix.eu/</t>
  </si>
  <si>
    <t>Dronematrix is a high-tech company in drone systems and drone solutions. DroneMatrix is a brand new high-tech start-up company and is part of the successful RiskMatrix Resultants EU (www.riskmatrix.eu). 
They are a high-tech company in drone systems and drone solutions. They are a multi-product and multi-service drone company representing true added-value for its clients. They aim to facilitate the usage of drones by innovative products and services. They make drones accessible for professionals. They ensure a safe and secure flight using artificial drone technology.</t>
  </si>
  <si>
    <t>Hasselt</t>
  </si>
  <si>
    <t>drone systems; drone solutions; high tech; service drone; safe and secure; resultants; aim to facilitate; representing; tech; eu; innovative products; facilitate; successful; true; aim; drone technology; accessible; drone management; secure; products and services; usage; artificial; brand; professionals; start; safe</t>
  </si>
  <si>
    <t>0.00031052352956842405</t>
  </si>
  <si>
    <t>9182</t>
  </si>
  <si>
    <t>0.00035174570107098207</t>
  </si>
  <si>
    <t>Certain data and content provided by https://www.crunchbase.com/organization/dronematrix</t>
  </si>
  <si>
    <t>217</t>
  </si>
  <si>
    <t>394b479dc9cdccde0f81a9ee20caae75</t>
  </si>
  <si>
    <t>LG Electronics Australia Pty Limited</t>
  </si>
  <si>
    <t>http://www.lg.com/au</t>
  </si>
  <si>
    <t>LG Electronics Australia Pty Limited imports and sells household electrical appliances, information systems equipment, and mobile communication handsets in New Zealand and Australia. The company offers mobile phones, such as smartphones, tablets, wearables and smartwatches, and mobile phone accessories; television (TV) and home entertainment systems, including TVs, DVD and Blu-ray players, home theatre and audio systems, and TV accessories; and home appliances that comprise kitchen appliances, fridges, microwave and light wave ovens, dishwashers, laundry/floor care appliances, washing machines, clothes dryers, and vacuum cleaners. It also provides home and commercial air conditioning systems; computer products, which include IT monitors, computers, IT accessories, burners drives, and projectors; and solar panels, as well as commercial TVs, digital signage products, business IT accessories, industrial products, and digital solutions. The company was founded in 1994 and is based in Sydney, Australia. LG Electronics Australia Pty Limited operates as a subsidiary of LG Electronics Inc.</t>
  </si>
  <si>
    <t>New South Wales</t>
  </si>
  <si>
    <t>LG Electronics Inc.</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</si>
  <si>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t>
  </si>
  <si>
    <t>tvs; tv; appliances; well as commercial; vacuum cleaners; tv accessories; theatre; systems equipment; smartwatches; signage products; sells household; ray players; phone accessories; offers mobile; mobile phone accessories; mobile communication; lg electronics; lg; kitchen appliances; household electrical appliances; household electrical; handsets; entertainment systems; dishwashers; digital solutions; digital signage products; computer products; commercial air; clothes; burners; blu ray players; blu ray; blu; audio systems; washing machines; industrial products; electrical appliances; fridges; air conditioning systems; laundry; digital signage; conditioning systems; projectors; imports; dvd; dryers; cleaners; ovens; ray; wearables; washing; television; microwave; signage; mobile phone; kitchen; drives; wave; smartphones; mobile phones; comprise; players; floor; entertainment; tablets; household; computers; air conditioning; monitors; vacuum; audio; conditioning; care; machines; phones; phone</t>
  </si>
  <si>
    <t>0.0003874690901151114</t>
  </si>
  <si>
    <t>0.0003872722795320362</t>
  </si>
  <si>
    <t>218</t>
  </si>
  <si>
    <t>064c9f63-753e-40d5-0c19-44d0d8a181da</t>
  </si>
  <si>
    <t>Walkerchair GmbH i.G.</t>
  </si>
  <si>
    <t>http://www.walkerchair.com</t>
  </si>
  <si>
    <t>Revolutionary barrier-free mobility platform for ground based drones &amp; wheelchair 3.0 - walks stairs, transports, (ob)serves (pat. pending). revolutionary, stair walking and barrier-free wheelchair 3.0.</t>
  </si>
  <si>
    <t>Biberach An Der Riß</t>
  </si>
  <si>
    <t>health care / assessment tools / barrier free / orthopaedic</t>
  </si>
  <si>
    <t>wheelchair; barrier free; barrier; revolutionary; walking; transports; stairs; stair; rehabilitation; pat; ob; health care; autonomous vehicles; mobility; pending; care; health</t>
  </si>
  <si>
    <t>0.00008017567001129468</t>
  </si>
  <si>
    <t>2648</t>
  </si>
  <si>
    <t>0.00017239077512233472</t>
  </si>
  <si>
    <t>Certain data and content provided by https://www.crunchbase.com/organization/walkerchair-gmbh-i-g</t>
  </si>
  <si>
    <t>219</t>
  </si>
  <si>
    <t>c644c2a79836ab5aabdca9d05b13c83c</t>
  </si>
  <si>
    <t>Renewable Energy Dynamics Technology Ltd.</t>
  </si>
  <si>
    <t>Renewable Energy Dynamics Technology Ltd. manufactures and distributes vanadium redox flow batteries for utility companies, and industrial and residential applications in the United Kingdom and internationally. The companys vanadium redox batteries when coupled with a source of renewable energy, such as solar panels or wind turbines serve as a substitute for diesel generators as a means of providing power for remote communities, including islands, as well as for application in mobile communication masts and weather monitoring stations. Its batteries are also demonstrated in applications, such as load-leveling the power generated by a wind farm, powering a house using solar energy, and a prototype electric vehicle. The company was founded in 2001 and is based in Dublin, Ireland with a laboratory and operating location in Wokingham, United Kingdom. Renewable Energy Dynamics Technology Ltd. operates as a subsidiary of Camco Clean Energy plc.</t>
  </si>
  <si>
    <t>Co. Dublin</t>
  </si>
  <si>
    <t>peak / electrochemical / emissions / lead acid</t>
  </si>
  <si>
    <t>1569329</t>
  </si>
  <si>
    <t>Dublin Business Innovation Centre, Investment Arm (2); Enterprise Equity (Irl) Limited (2); Enterprise Ireland, Investment Arm</t>
  </si>
  <si>
    <t>RedT Energy plc</t>
  </si>
  <si>
    <t>vanadium redox; vanadium redox batteries; vanadium redox battery; vanadium redox flow; advanced vanadium redox; redox flow batteries; redox battery systems; Redox Flow Battery; advanced redox battery; manufacturing process; cell stack design; energy storage systems; RedT ENIFY range; energy storage technology; Modular stack design; kW building block; off-grid power solutions; cell stack module; indefinite life; green energy products; viable energy source; smooth dispatchable power; new storage technology; prototype electric vehicle; commercial products; Ambient temperature operation; RedT managment team; indefinite life subject; multiple array systems; battery technology; proton exchange membrane; kW power; High charge/discharge ratio; IP addressable controller; Electrochemical Engineering Group; remote monitoring capability; mobile phone base; utility scale sites; minimum internal losses; Robust patented construction; maximum turnaround efficiency; Smart controller monitors; solar energy; RedT range; electrolyte volume; peak power; Scottish Power; electrolyte tanks; stack size; Power Oasis</t>
  </si>
  <si>
    <t>redox; vanadium redox; vanadium; electrolyte; determines; flow battery; vanadium redox flow; storage technology; redox flow; indefinite; commercial products; charged and discharged; cell stack; electrochemical; discharged; stack; membrane; kw; kwh; viable; silent; uk; ambient; manufacturing process; flow; charged; recognized; utility scale; energy storage; emissions; wind farm; viable energy; utility scale sites; trip efficiency; toxic chemicals; temperature operation; team works; systems integrators; sustainable development; super efficient; storage capacity; starting point; smart controller; scale sites; round trip efficiency; round trip; retains; regarded; reform; redox flow battery; range of power; proving; proton exchange membrane; proton exchange; proton; prevented; perfected; parameters including; operation worldwide; operating life; oasis; negotiation; needing; monitoring capability; manufacturing operations; management team; mainland; main features; lowers the cost; lowers; low maintenance; leading supplier; leader in advanced; lead acid batteries; jeff; indefinitely; increasing demand; including cell; high round trip; high round; high charge; hazardous materials; green energy products; generic; free operation; flow rate; firm power; exploit; exchange membrane; esd; engineering group; energy storage technology; energy provider; emissions free; distribution agreements; dispatchable power; dispatchable; determined; charge level; business customers</t>
  </si>
  <si>
    <t>0.0004348170560151577</t>
  </si>
  <si>
    <t>24406</t>
  </si>
  <si>
    <t>0.0005494447609286316</t>
  </si>
  <si>
    <t>220</t>
  </si>
  <si>
    <t>4c82bc1a5a69d4f2c5d10ff4360091f5</t>
  </si>
  <si>
    <t>KLC Green Energy Corp.</t>
  </si>
  <si>
    <t>http://klcgreenenergy.com</t>
  </si>
  <si>
    <t>KLC Green Energy Corp. manufactures solar panel systems that changes position in response to the movement of the sun in relation to the earth. The company is based in West Babylon, New York. As of October 31, 2013, KLC Green Energy Corp. operates as a subsidiary of Solar Thin Films, Inc.</t>
  </si>
  <si>
    <t>West Babylon</t>
  </si>
  <si>
    <t>Solar Thin Films, Inc.</t>
  </si>
  <si>
    <t>solar panel; solar panel systems; solar panel changes; Green Energy Corp.; Smart Solar Tracking; networked lighting applications; unique feature; outdoor lighting; property lighting; relation; Tracker; sun; KLC; position; response; movement; earth; walkways</t>
  </si>
  <si>
    <t>relation; tracker; movement; walkways; sun's path; manufactures solar panel; including outdoor lighting; including outdoor; feature allows; essence; energy corp; feature; changes; smart solar; response; earth; lighting applications; position; outdoor lighting; solar panel system; networked; amount of energy; tracking system; solar tracking; panel system; energy produced; solar panel systems; path; panel systems; corp; green energy; manufactures solar; stand; amount; produced; property; outdoor; increase</t>
  </si>
  <si>
    <t>0.00018424434421529103</t>
  </si>
  <si>
    <t>49182</t>
  </si>
  <si>
    <t>0.0003208515024084698</t>
  </si>
  <si>
    <t>0060d056-216e-a794-e7f6-3c12232580b2</t>
  </si>
  <si>
    <t>Blueye Robotics</t>
  </si>
  <si>
    <t>http://www.blueye.no/</t>
  </si>
  <si>
    <t>Blueye aim to develop and sell the world's finest drone for underwater exploration.</t>
  </si>
  <si>
    <t>Trondheim</t>
  </si>
  <si>
    <t>Norway</t>
  </si>
  <si>
    <t>underwater exploration; develop and sell; finest; underwater; exploration; aim; sell; consumer electronics</t>
  </si>
  <si>
    <t>0.00007932934305599823</t>
  </si>
  <si>
    <t>5192</t>
  </si>
  <si>
    <t>0.00012412686333287148</t>
  </si>
  <si>
    <t>Certain data and content provided by https://www.crunchbase.com/organization/blueye-robotics</t>
  </si>
  <si>
    <t>222</t>
  </si>
  <si>
    <t>d3d5af5e-d1ea-6f02-b2ab-ce688b35517e</t>
  </si>
  <si>
    <t>Solartab Limited</t>
  </si>
  <si>
    <t>http://mysolartab.com</t>
  </si>
  <si>
    <t>Solartab: The beautiful and powerful solar charger for smartphones and tablets. The Solartab is unlike any other power bank or solar charger. A truly unique product featuring great design, a powerful solar panel, a high-capacity internal battery and a built-in cover that ensures maximum sun exposure at all times.
The Solartab’s unique built-in cover gives it a stunning and nostalgic look, and protects it when it’s tucked away in your bag. But the cover also works as a stand for the solar panel, so you can angle the panel in three different positions. Find the right angle for maximum exposure to sunlight, plug in your device, and start charging!</t>
  </si>
  <si>
    <t>solar charger; powerful solar; exposure; angle; cover; charger; tucked; sun exposure; stunning; smartphones and tablets; powerful solar charger; power bank; maximum exposure; internal battery; exposure to sunlight; ensures maximum; high capacity; positions; maximum; bag; powerful; bank; beautiful; featuring; protects; smartphones; tablets; ensures; stand; plug; internal; great; times; sunlight; find; capacity; charging; start</t>
  </si>
  <si>
    <t>0.0004624757962297033</t>
  </si>
  <si>
    <t>8147</t>
  </si>
  <si>
    <t>0.00043485340765770346</t>
  </si>
  <si>
    <t>Certain data and content provided by https://www.crunchbase.com/organization/solartab-limited</t>
  </si>
  <si>
    <t>223</t>
  </si>
  <si>
    <t>14fb4567276c827d1d48d5c7defe3d58</t>
  </si>
  <si>
    <t>Puritan Products, Inc.</t>
  </si>
  <si>
    <t>http://www.puritanproducts.com</t>
  </si>
  <si>
    <t>Puritan Products, Inc. manufactures specialty chemicals and custom chemical blends. It provides acetic acid, acetone, ammonium chloride, ammonium fluoride, ammonium hydroxide, aqua regia, bismuth trioxide, buffered chemical polish, buffered oxide etch, buffers, butyl acetate, butyl alcohol, calcium nitrate, citric acid, cobalt naphthenate, cobalt octoate, diethylaniline, dimethylacetoacetamide, dimethylaniline, ethanol, and ethylene glycol. The company also offers formaldehyde, formic acid, glycerin, heptane, hydrochloric acid, hydrofluoric acid, hydrogen peroxide, isopropyl alcohol, methyl alcohol, methyl ethyl ketone or 2-butanone, methyl isobutyl ketone, mixed acid etch, N-methyl-2-pyrrolidinone, N-propyl alcohol, nitric acid, peracetic acid, petroleum ether, phenol, phosphoric acid, potassium carbonate, potassium chloride, and potassium hydroxide. In addition, it provides potassium iodide, potassium permanganate, pure strip, silox etch, sodium acetate, sodium bicarbonate, sodium carbonate anhydrous, sodium chloride, sodium hydroxide, sodium iodide, sodium phosphate monobasic, sodium thiosulfate, stainless steel oxide removal solution, succinic acid etch, sulfuric acid, sulfuric peroxide blend, tetrahydrofuran, tetramethylammonium hydroxide, toluene, water, and xylene. Further, the company offers outsourcing services, including contract manufacturing, toll manufacturing, and private labeling. It serves pharmaceutical, biopharmaceutical, biotechnology, semiconductor, microelectronics, solar panels, integrated circuits, flat panel display, thin film transistor, laboratory, process/manufacturing, plastics manufacturing, and failure analysis/decapsulation industries worldwide. The company was founded in 1987 and is based in Bethlehem, Pennsylvania. As of April 20, 2017, Puritan Products, Inc. operates as a subsidiary of Avantor Performance Materials, Inc.</t>
  </si>
  <si>
    <t>Bethlehem</t>
  </si>
  <si>
    <t>chemicals / exceeding customer expectations / performance materials division / expectations by providing</t>
  </si>
  <si>
    <t>30000</t>
  </si>
  <si>
    <t>Ben Franklin Technology Partners of Northeastern Pennsylvania, Investment Arm</t>
  </si>
  <si>
    <t>Avantor Performance Materials, Inc.</t>
  </si>
  <si>
    <t>Puritan Products; high-purity chemicals; exceptional purchasing experience; tight quality specifications; short delivery times; Pennsylvania. chemical. manufacturing; customer expectations; laboratory markets; small batch; safety concerns; larger facility; current facility; supplier; manufacturer; Bethlehem; semiconductor; commitment; belief; excellence; customers; companies; business; point</t>
  </si>
  <si>
    <t>purity chemicals; manufacturer of high; high purity chemicals; high purity; purity; chemicals; providing products; larger facility; expectations by providing; exceeding customer expectations; exceeding customer; delivery times; customer expectations; committed to exceeding; biopharmaceutical; supplier; belief; facility; tight; allowed; expectations; exceeding; batch; excellence; concerns; exceptional; purchasing; commitment; pharmaceutical; grow; specifications; laboratory; larger; short; established; committed; times; needed; chemical; size; point</t>
  </si>
  <si>
    <t>0.00029917882759398823</t>
  </si>
  <si>
    <t>2983</t>
  </si>
  <si>
    <t>0.00030566275200904195</t>
  </si>
  <si>
    <t>224</t>
  </si>
  <si>
    <t>72bd565d725ff4c3c7788457db955588</t>
  </si>
  <si>
    <t>Trive Property Group Berhad</t>
  </si>
  <si>
    <t>http://www.trivegroup.com.my</t>
  </si>
  <si>
    <t>Trive Property Group Berhad, an investment holding company, engages in the design, marketing, and trading of battery management systems for rechargeable energy storage solutions. The company operates through Trading, Construction, Investment Holding, and Others segments. It offers renewable energy storage systems, green golf cart batteries, electric vehicle batteries, backup batteries, and standby power systems. The company is also involved in the sale of solar panels and related products; and property development, construction, and property investment activities. In addition, it develops housing projects; and provides management services. The company offers its rechargeable lithium battery based products for consumer, industrial, and military applications. It has operations in Malaysia and Singapore. The company was formerly known as ETI Tech Corporation Berhad and changed its name to Trive Property Group Berhad in June 2015. Trive Property Group Berhad was founded in 2002 and is based in Kulim, Malaysia.</t>
  </si>
  <si>
    <t>Kulim</t>
  </si>
  <si>
    <t>Kedah</t>
  </si>
  <si>
    <t>4799462</t>
  </si>
  <si>
    <t>3865729</t>
  </si>
  <si>
    <t>TRIVE (Bursa Malaysia)</t>
  </si>
  <si>
    <t>rechargeable; trading; energy storage; vehicle batteries; standby power systems; renewable energy storage; rechargeable lithium battery; rechargeable lithium; property investment; products for consumer; housing projects; energy storage solutions; electric vehicle batteries; cart; berhad; battery management systems; battery management; property development; offers renewable energy; lithium battery; standby power; offers renewable; property; energy storage systems; military applications; standby; storage solutions; storage systems; golf; electric vehicle; management systems; management services; lithium; involved; segments; backup; housing; activities; power systems; marketing</t>
  </si>
  <si>
    <t>0.00021775776928788904</t>
  </si>
  <si>
    <t>8450</t>
  </si>
  <si>
    <t>0.00032339396663225975</t>
  </si>
  <si>
    <t>225</t>
  </si>
  <si>
    <t>a1583bc1-0e06-1323-99f7-88ec5ca39ccb</t>
  </si>
  <si>
    <t>SkyDroner</t>
  </si>
  <si>
    <t>http://www.skydroner.com/</t>
  </si>
  <si>
    <t>SkyDroner is a fast and effective anti-drone surveillance system designed to Detect, Distract and Disable any anonymous drone. SkyDroner is a fast and effective anti-drone surveillance system designed to Detect, Distract and Disable any anonymous drone from flying into a protected area.  It consists of multiple sensors to monitor the range of radio signals and identify the different characteristics of a drone's signature.  SkyDroner can distract the drone by taking over the command and control frequencies.  During an emergency, it is capable of immobilizing the drone to prevent it from further intrusion.</t>
  </si>
  <si>
    <t>Singapore</t>
  </si>
  <si>
    <t>surveillance system; drone surveillance; disable; anti drone; system designed; signature; radio signals; multiple sensors; frequencies; consists of multiple; anti; detect; intrusion; command and control; fast; surveillance; protected; signals; prevent; command; characteristics; identify; consists; radio; capable; flying; monitor; emergency</t>
  </si>
  <si>
    <t>0.0005353514248076483</t>
  </si>
  <si>
    <t>7364</t>
  </si>
  <si>
    <t>0.0005667473288281805</t>
  </si>
  <si>
    <t>Certain data and content provided by https://www.crunchbase.com/organization/skydroner</t>
  </si>
  <si>
    <t>226</t>
  </si>
  <si>
    <t>6352dfc7ff18a3282699c00f1848d27a</t>
  </si>
  <si>
    <t>Bentek Systems, Ltd.</t>
  </si>
  <si>
    <t>http://www.scadalink.com</t>
  </si>
  <si>
    <t>Bentek Systems, Ltd. designs and manufactures industrial wireless supervisory control and data acquisition (SCADA) and telemetry solutions. It offers SCADALink IP100, a serial-to-Ethernet gateway, multiport industrial terminal server, and Modbus multiplexer; SCADALink DC100, a device for I/O point-to-multipoint telemetry; SCADALink SMX900, a modular spread spectrum wireless RTU/modem system; I/O expansion modules to expand the I/O capabilities of SMX900, IO900, IP100, and DC100; SCADALink SR900, a wireless 4-20 mA transmitter; and SCADALink IO900, modular point-to-point I/O telemetry system. It offers wireless communications products, such as cellular modems, radio equipment, satellite systems, and antennas; SCADASwitch, a data communications product for Modbus multiplexing, RS232 switching, RS485 conversion, and/or radio keying; SPL3 RS232 Splitter, a device for I/O point-to-multipoint telemetry; satellite based alarm callout and site monitoring products, industrial alarm dialers, remote power systems, and E-Chart flow computer systems; NetSCADA, an enterprise client/server SCADA host software for the Internet; eFCAS, an enterprise flow computer archival system; and enclosures and panels, and battery box enclosures. It offers solar-powered RTU, single-well RTU, EFM, alarm callout, and level monitoring systems; remote systems, such as remote power, remote video surveillance, and remote and mobile Internet systems; field and shop services, such as panel fabrication, field installation, and maintenance and troubleshooting services; engineering and technical services, including SCADA hosting, systems and communications design, RF path study/analysis, RTU/EFM programming, and airtime provisioning services; and industrial wireless SCADA and automation support services. It serves oil and gas, pipeline, water and power system, mining, manufacturing, pulp and paper, and electrical utility industries worldwide. The company was founded in 1988 and is based in Calgary, Canada.</t>
  </si>
  <si>
    <t>Industrial Wireless SCADA; innovative Industrial Wireless; Bentek Systems; Telemetry Solutions; Automation Solutions; manufacturing. oil; Water Systems; complete solutions; design; Pipelines; facility; company; manufacture; Calgary; Alberta; products; services; customers; industries; Gas</t>
  </si>
  <si>
    <t>scada; telemetry solutions; solutions to customers; manufacture of innovative; including oil; complete solutions; alberta; provide products; industries including; oil and gas; automation solutions; design and manufacturing; wireless; dedicated; pipelines; design and manufacture; telemetry; water systems; mining; products and services; facility; offering; automation</t>
  </si>
  <si>
    <t>0.0002435333343562403</t>
  </si>
  <si>
    <t>10618</t>
  </si>
  <si>
    <t>0.0002479829290618838</t>
  </si>
  <si>
    <t>227</t>
  </si>
  <si>
    <t>e2f9b431d06be271b959c108e6d730db</t>
  </si>
  <si>
    <t>SwarmX Pte Ltd.</t>
  </si>
  <si>
    <t>http://www.swarmx.co</t>
  </si>
  <si>
    <t>SwarmX Pte Ltd., a drone technology company, focuses on developing autonomous robots that gather information to make data driven decisions. The company operates Hive, an autonomous drone base station with weather sensing technology that assists in planning surveillance mission plans; and HiveMind OS, a command and control center for drone swarms that identifies and generates alerts for various user-defined events relating to people, vehicles, and static objects. It offers solutions for border security, defense, and facility security worldwide. The company was founded in 2015 and is based in Singapore.</t>
  </si>
  <si>
    <t>data driven decisions / metres / proactively preventing improper / internet enabled technology</t>
  </si>
  <si>
    <t>drone operation platform; autonomous drone operation; autonomous drone base; drone swarms; autonomous robots; various user-defined events; weather sensing technology; planning surveillance mission; static objects. drones.; enterprise software. hardware; SwarmX Hive; gathers information; HiveMind OS; control center; decisions; alerts; command; world; data; company; station; plans</t>
  </si>
  <si>
    <t>hive; autonomous drone operation; drone operation; autonomous drone; user defined; swarms; static objects; relating; gathers; fully autonomous drone; control center; autonomous robots; sensing technology; driven decisions; data driven decisions; os; focuses on developing; identifies; base station; assists; command and control; data driven; static; fully autonomous; defined; alerts; objects; command; decisions; generates; plans; sensing; station; events; center; driven; robots; focuses; base; weather; planning; surveillance</t>
  </si>
  <si>
    <t>0.00013339538025864496</t>
  </si>
  <si>
    <t>1815</t>
  </si>
  <si>
    <t>0.0002578565440907815</t>
  </si>
  <si>
    <t>228</t>
  </si>
  <si>
    <t>ce5eb7449ca636595557eafad26bce68</t>
  </si>
  <si>
    <t>SOLARDAY S.p.A.</t>
  </si>
  <si>
    <t>SOLARDAY S.p.A. produces photovoltaic solar panels. Its products include multicrystalline and structural glass/glass modules, inverters, and mounting systems. The company also offers research and development, testing, training, and design services. The company was founded in 2004 and is based in Mezzago, Italy. SOLARDAY is a former subsidiary of Solar Industries AG. As of April 16, 2012, SOLARDAY S.p.A. is in liquidation.</t>
  </si>
  <si>
    <t>Mezzago</t>
  </si>
  <si>
    <t>Milan</t>
  </si>
  <si>
    <t>sp; structural glass; produces photovoltaic solar; produces photovoltaic; multicrystalline; design services; mounting systems; photovoltaic solar panels; structural; photovoltaic solar; mounting</t>
  </si>
  <si>
    <t>0.00038486831746762024</t>
  </si>
  <si>
    <t>25278</t>
  </si>
  <si>
    <t>0.00040219065387408814</t>
  </si>
  <si>
    <t>229</t>
  </si>
  <si>
    <t>759164dc0c951413138b816345231769</t>
  </si>
  <si>
    <t>Beit Al Etisalat Co. Ltd.</t>
  </si>
  <si>
    <t>http://www.bae.com.sa</t>
  </si>
  <si>
    <t>Beit Al Etisalat Co. Ltd. supplies, installs, operates, and maintains information technology (IT) and telecommunication solutions. The company offers a range of products for commercial applications that include scientific measurement and control systems, such as data loggers, MET stations, sensors, and solar panels; fiber optics (FTTH) and accessories, main distribution frames, and xDSL systems; structured cabling solutions, including LAN, WAN, MAN, and video; electronic boards; cellular and WiFi repeaters; distributed antennas systems; LED lighting based security and communication platforms; critical power systems solutions; intelligent security solutions for intelligent cameras, auto vehicle location, access control, mobile video, and data; and radio frequency identification passive and active solutions. It also provides IT consultation services for ITIL, COBIT, TOGAF, PMO, and ITSM Services, as well as ISO/IEC 20000, ISO/IEC 27001, and CMMI Dev; and software services, including ERP selection and implementation, ECM and E-learning solutions, digital content platforms, application development outsourcing, mobile applications, Web application portals, outsourced testing services, BI, CRM, LMS, custom applications development, and IT manpower resourcing. In addition, the company offers a range of commercial product and telecom solutions that include telecom and IT systems design and requirement analysis; telecom hardware and software installation, testing, and training; IP networking, network security, and VPN setup; security plans, backup policies, and disaster recovery plan; IT and telecom managed services; customized microwave solutions; cyber security risk analysis assessments and protection; fiber-optic cabling infrastructure and installation; value added services; power maintenance and services; and cloud and virtualization services. It serves governmental and private clients in Saudi Arabia. The company was founded in 1991 and is based in Riyadh, Saudi Arabia.</t>
  </si>
  <si>
    <t>Riyadh</t>
  </si>
  <si>
    <t>Saudi Arabia</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</si>
  <si>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t>
  </si>
  <si>
    <t>telecom; iec; offers a range; cabling; iso; wan; vpn; virtualization; vehicle location; telecom solutions; systems solutions; structured cabling; solutions for intelligent; software services; security and communication; resourcing; repeaters; range of commercial; radio frequency identification; products for commercial; private clients; portals; pmo; network security; mobile video; measurement and control; manpower; managed services; maintenance and services; main distribution; learning solutions; ip networking; intelligent security; ftth; frequency identification; erp; ecm; disaster recovery; digital content; dev; data loggers; crm; critical power; consultation services; commercial product; cmmi; cabling infrastructure; applications that include; applications development; al; fiber; risk analysis; outsourced; web application; testing services; systems design; met; loggers; lan; cyber security; policies; application development; access control; fiber optics; solutions that include; outsourcing; fiber optic; custom applications; security solutions; radio frequency; mobile applications; bi; cyber; requirement; wifi; optic; platforms; structured; range of products; governmental; intelligent; telecommunication; assessments; passive; microwave; setup; antennas; commercial applications; managed; identification; hardware and software; boards; scientific; consultation; networking; selection; cellular; ip; led lighting; disaster</t>
  </si>
  <si>
    <t>0.0003471106721197685</t>
  </si>
  <si>
    <t>2796</t>
  </si>
  <si>
    <t>0.0003485041681693148</t>
  </si>
  <si>
    <t>230</t>
  </si>
  <si>
    <t>c94aeb326e1cd07b365917b59f607c47</t>
  </si>
  <si>
    <t>Windish RV Center, Inc.</t>
  </si>
  <si>
    <t>http://www.windishrv.com</t>
  </si>
  <si>
    <t>Windish RV Center, Inc. engages in the dealership of recreational vehicles (RV). It offers new and used RVs, travel trailers, toy haulers, and fifth wheels for sale in the United States and Canada. The company also provides RV parts, such as banks power systems, a line of satellite systems manuals to self-tracking, solar panels, tow bars and hitches, and portable generators. In addition, it offers RV services, which include general coach work, bodywork, chassis work, engine repairs, hitches and wiring, accessory add-ons, detail, and reconditioning; and RV financing services. Windish RV Center, Inc. was incorporated in 1993 and is based in Lakewood, Colorado.</t>
  </si>
  <si>
    <t>1993</t>
  </si>
  <si>
    <t>Lakewood</t>
  </si>
  <si>
    <t>wheels / auxiliary / rigging / vans</t>
  </si>
  <si>
    <t>repairs / shock / water tanks / tow bars</t>
  </si>
  <si>
    <t>rv; tow bars; tow; satellite systems; rvs; recreational vehicles; portable generators; offers rv; manuals; haulers; dealership; coach; add ons; ons; financing services; chassis; center; trailers; toy; bars; accessory; wheels; detail; recreational; banks; repairs; wiring; travel; add; engine; financing; generators; satellite; general; power systems</t>
  </si>
  <si>
    <t>0.00012018479373247002</t>
  </si>
  <si>
    <t>8019</t>
  </si>
  <si>
    <t>0.00023519153238448908</t>
  </si>
  <si>
    <t>6825c83cee94d2daa666ade29dc24b67</t>
  </si>
  <si>
    <t>NTS Works Inc.</t>
  </si>
  <si>
    <t>http://ntsworks.com</t>
  </si>
  <si>
    <t>NTS Works Inc. develops electric cargo bicycles. It offers cargo bicycle with electric assist, a bicycle with a pickup truck like cargo. The company was founded in 2010 and is based in Santa Cruz, California.</t>
  </si>
  <si>
    <t>Santa Cruz</t>
  </si>
  <si>
    <t>aluminum / electric vehicles / bicycle / pedal</t>
  </si>
  <si>
    <t>160000</t>
  </si>
  <si>
    <t>Lifetime Rebuildable Battery; cargo bicycles; revolutionary steering; electric hub motor; regular bicycle; better cargo bed; cargo area; NTS PickupCycle; optional rear rack; Lithium Ion battery; NTS LockerCycle; large electric hub; Powerful Electric Hub; gear reduction; cargo bicycle; regular bicycle design; removable wire baskets; Designer Neal Saiki; internal geared hub; class racing bicycle; large locking compartment; lifetime service warranty; Lightweight Aluminum Frame; big PR event; cargo compartment; efficient solar panel; motor assistance; rear hub; electric front hub; steering bearings; Better ebikes; electric assist; regular bike; perfect solution; stable kickstand; pickup truck; new way; weight distribution; small objects; plywood sides; watt systems; bicycle touring; patent; tall objects; need lubrication; ideal place; Gates Centertrack; Low Maintenance; Shimano Alfine; cartridge bearings</t>
  </si>
  <si>
    <t>steering system; bicycle; hill; steering; bicycles; bearings; cargo; bed; rear; rebuildable; lubrication; compartment; hub; ride; regular; wheel; front; lifetime; motor; bike; patent pending; revolutionary; sealed; pending; patent; gear; objects; assistance; watt; wind resistance; weight distribution; touring; thin wall; steer; small objects; rides; removable; rebuilt; rack system; pr; plywood; pickup truck; pickup; perfect solution; pedal; low maintenance; locked; lightweight aluminum; leaves; large electric; kickstand; increase the amount; highly efficient solar; hay; geared hub; geared; efficient solar panel; ebikes; drivetrain; crest; climb; cartridge; cargo compartment; brings world class; baskets; aluminum frame; reduction; carry; upgraded; perfect; lithium ion battery; safest; gates; locking; bikes; waiting; system that allows; ion battery; big; tall; contained; balancing; sides; belt; aluminum; racing; invented; smallest; shaped; replaces; maintenance free; powerful; ev; essentially; lithium ion; rack; limit; adjustable; miles; efficient solar</t>
  </si>
  <si>
    <t>0.00023083969751134983</t>
  </si>
  <si>
    <t>22686</t>
  </si>
  <si>
    <t>0.00035135989836003516</t>
  </si>
  <si>
    <t>232</t>
  </si>
  <si>
    <t>0b0a00fdee494905e2586775c7456cde</t>
  </si>
  <si>
    <t>ThreatGrid, Inc.</t>
  </si>
  <si>
    <t>http://www.threatgrid.com</t>
  </si>
  <si>
    <t>ThreatGrid LLC owns and operates an online malware threat intelligence platform that enables organizations to identify and analyze malicious software on their infrastructure. Its platform locates, assesses, measures, and remediates suspected malware. The company provides access to a cloud based malware analysis platform that enables organizations to submit suspected files for analysis in a private manner. Its professional services specialize in advanced malware analysis to enterprises and organizations in the private and public sectors. The company is based in New York, New York. As of June 13, 2014, ThreatGrid, Inc. operates as a subsidiary of Cisco Systems, Inc.</t>
  </si>
  <si>
    <t>Cisco Systems, Inc.</t>
  </si>
  <si>
    <t>malware analysis; advanced malware analysis; Malware Threat Intelligence; malware analysis results; malware intelligence services; malware samples; malware analysis platform; local malware analysis; malware analysis content; unified malware analysis; malware attacks; real-time threat intelligence; continuous real-time threat; key behavioral indicators; malware artifacts; malware families; ThreatGRID; actionable threat data; professional services; future attacks; historical context; threat intelligence solution; security; advanced analysis; ThreatGRID securely crowd-sources; ThreatGRID empowers security; advanced cyber attacks; CUSTOM THREAT FEEDS; Security Professional Services; constantly identifying threats; virtual disk analysis; security operational infrastructure; ThreatGRID securely crowdsources; private manner; Block future attacks; actionable content; CONTEXT-DRIVEN SECURITY ANALYTICS; public sectors; monthly subscription fee; entire ThreatGRID database; ThreadGRID professional services; security products; intelligence integration; sample submission; Master Boot Record; JavaScript Object Stream; Threat Score; malicious threats; advanced attacks; ThreatGRID service</t>
  </si>
  <si>
    <t>malware; attacks; threat; context; malicious; indicators; samples; threats; submission; defend; advanced analysis; historical; submitted; query; pre packaged; existing security; enriched; enables organizations; correlation; continuous real time; continuous real; behaviors; behavioral; artifacts; analysis platform; insight; public sectors; professional services; private and public; identifying; security products; api; submit; millions; sample; actionable; feeds; analyzes; rich; securely; investments; content; effectiveness; organizations; respond; specialize; simplifies; packaged; files; response; stream; month; prevent; manner; detailed; enterprises; appliance; continuous; accurately; identify; stay; personnel; compliance; creation; terabytes; submitting; stay informed; stay ahead; static and dynamic; starting point; security teams; repository; remediation; recover; quicker; queries; platform enabling; order to maximize; oem partners; mutex; monthly subscription; locates; large volumes; javascript; ip address; intelligence platform; intelligence data; improve the fidelity; identify key; identify and analyze; hundreds of millions; hash; harvested; hardware or software; greater insight; global threats; gaining; fully understand; fully compliant; full remote</t>
  </si>
  <si>
    <t>0.00041670236587046475</t>
  </si>
  <si>
    <t>63346</t>
  </si>
  <si>
    <t>0.0004979516021118341</t>
  </si>
  <si>
    <t>233</t>
  </si>
  <si>
    <t>ad4ee5e50dc80485272d2b14ed353810</t>
  </si>
  <si>
    <t>SkyBridge Holdings, LLC</t>
  </si>
  <si>
    <t>http://www.skybridgeuas.com</t>
  </si>
  <si>
    <t>SkyBridge Holdings, LLC provides data collection services for precision agriculture using UAV/UAS/drone aircraft. The company provides farmers with customer usable data and insights into what is happening with their crop. It designs and delivers UAV aircraft, which carries various sensors and software to monitor the health of land and protect crop, to adjust to emerging threats, or to forecast yields. The company was incorporated in 2014 and is based in Greenville, South Carolina.</t>
  </si>
  <si>
    <t>Greenville</t>
  </si>
  <si>
    <t>South Carolina</t>
  </si>
  <si>
    <t>crop; usable data; uav aircraft; services for precision; sensors and software; designs and delivers; data collection services; collection services; drone aircraft; happening; forecast; threats; carries; usable; insights; adjust; holdings; yields; precision agriculture; farmers; emerging; data collection; protect; uas; collection; health; monitor; delivers; land</t>
  </si>
  <si>
    <t>0.0005617415561061178</t>
  </si>
  <si>
    <t>2459</t>
  </si>
  <si>
    <t>0.00043355858837265156</t>
  </si>
  <si>
    <t>235</t>
  </si>
  <si>
    <t>26e11e3e-73c7-44d3-b55d-41482ccb8a54</t>
  </si>
  <si>
    <t>Solar Panel Glasgow</t>
  </si>
  <si>
    <t>http://www.solarpanelglasgow.co.uk/</t>
  </si>
  <si>
    <t>We supply solar panel price quotes to the general public from Microgeneration Accreditation Scheme (MCS) authorized installers.</t>
  </si>
  <si>
    <t>installers / solar panel installers / solar panel comparison / comparison site</t>
  </si>
  <si>
    <t>supply solar; price quotes; microgeneration; accreditation; general public; mcs; quotes; scheme; authorized; installers; price; general</t>
  </si>
  <si>
    <t>0.0003052818737057033</t>
  </si>
  <si>
    <t>17458</t>
  </si>
  <si>
    <t>0.0002900787468910872</t>
  </si>
  <si>
    <t>Certain data and content provided by https://www.crunchbase.com/organization/solar-panel-glasgow</t>
  </si>
  <si>
    <t>236</t>
  </si>
  <si>
    <t>1ecd8b1f-8a39-26b9-1692-f44c7f864719</t>
  </si>
  <si>
    <t>Aerdos, Inc.</t>
  </si>
  <si>
    <t>http://www.aerdos.com</t>
  </si>
  <si>
    <t>Aerdos develops image privacy technologies for drones and mobile devices. Aerdos is a technology company that pioneered image privacy applications. With deep roots in video processing and distribution, our patent-pending processes allow users to control who can take their picture or where it can be taken.  With a core market in drone privacy, Aerdos is also applying its technologies in mobile systems, changing the way our devices interact with the world around us.</t>
  </si>
  <si>
    <t>Ormond Beach</t>
  </si>
  <si>
    <t>standardization and uniformity / drone manufacturing companies / guidelines while eliminating / regulation safety guidelines</t>
  </si>
  <si>
    <t>330000</t>
  </si>
  <si>
    <t>privacy; video processing; roots; develops image; allow users; image; image recognition; pioneered; applying; picture; interact; mobile devices; recognition; patent pending; changing; deep; pending; patent; core; processes</t>
  </si>
  <si>
    <t>0.00016611177710368225</t>
  </si>
  <si>
    <t>2348</t>
  </si>
  <si>
    <t>0.0002724509018742179</t>
  </si>
  <si>
    <t>Certain data and content provided by https://www.crunchbase.com/organization/aerdos-inc</t>
  </si>
  <si>
    <t>237</t>
  </si>
  <si>
    <t>6eeedc2ba487539dd87e96611fa2f0e7</t>
  </si>
  <si>
    <t>Rafael Advanced Defense Systems Ltd.</t>
  </si>
  <si>
    <t>http://www.rafael.co.il</t>
  </si>
  <si>
    <t>Rafael Advanced Defense Systems Ltd. designs, develops, and manufactures advanced defense systems for the Israeli Defense Forces and the defense establishment, as well as for foreign customers. It offers air superiority systems, land and naval systems, air and C4ISR systems, and manor and technologies; and manages national development centers and infrastructure. The company, through its subsidiaries, identifies and develops commercial technologies based on hi-tech defense technologies; and develops and produces electro-optical and precision motion control systems for military, para-military, and homeland security applications. Rafael Advanced Defense Systems Ltd. also offers drone dome systems to counter a range of threats from multi-rotors to serve the security of sensitive installations, military camps, and airports. In addition, its products are used in the areas of air warfare, land warfare, naval warfare, space, technologies, and security integrated systems. The company has strategic partnership with Reliance Defence Ltd. Rafael Advanced Defense Systems Ltd. was formerly known as RAFAEL Armament Development Authority Ltd. and changed its name to Rafael Advanced Defense Systems Ltd. in October 2007. The company was founded in 1948 and is based in Haifa, Israel.</t>
  </si>
  <si>
    <t>1948</t>
  </si>
  <si>
    <t>Haifa</t>
  </si>
  <si>
    <t>defense / homeland security / helicopters / radar</t>
  </si>
  <si>
    <t>108780658</t>
  </si>
  <si>
    <t>advanced defense systems; Rafael Advanced Defense; Israeli Defense Forces; high-tech defense systems; air superiority systems; largest defense company; Million Dollars. manufacturing.; national security. security; defense establishment; order backlog; numerous subcontractors; wide range; underwater systems; space applications; largest employer; diversified array; foreign customers; space systems; innovative solutions; global technology; net profit; Northern Israel; land; sea; world; edge; employees</t>
  </si>
  <si>
    <t>defense systems; rafael; advanced defense systems; advanced defense; israeli; billion dollars; dollars; forces; defense; billion; systems offers; systems for air; supplies a wide; superiority; subcontractors; second largest; range of high; offers its customers; manufactures advanced; global technology; establishment; employer; backlog; air superiority; space systems; space applications; naval; national security; diversified; largest; leading edge; foreign; innovative solutions; numerous; northern; underwater; sea; manufactures and supplies; develops and manufactures; high tech; suppliers; employees; profit; net; second; array; edge; national; order; wide range; tech; land</t>
  </si>
  <si>
    <t>0.00043205151485603414</t>
  </si>
  <si>
    <t>14196</t>
  </si>
  <si>
    <t>0.000439444173538546</t>
  </si>
  <si>
    <t>238</t>
  </si>
  <si>
    <t>ba6a2e305791a8f65271fea1cfcab495</t>
  </si>
  <si>
    <t>EQ Solar Technology International Sdn Bhd</t>
  </si>
  <si>
    <t>EQ Solar Technology International Sdn Bhd intends to manufacture solar modules, cells, wafers, and panels. The company is based in China. EQ Solar Technology International Sdn Bhd operates as a subsidiary of Hangzhou Energy Solar Co Ltd.</t>
  </si>
  <si>
    <t>Hangzhou Energy Solar Co. Ltd</t>
  </si>
  <si>
    <t>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</si>
  <si>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0.0007292865678146598</t>
  </si>
  <si>
    <t>1125</t>
  </si>
  <si>
    <t>0.0004960792474240714</t>
  </si>
  <si>
    <t>239</t>
  </si>
  <si>
    <t>c17358f8-e787-0da8-e774-d7afc51a5b89</t>
  </si>
  <si>
    <t>Solarsyz</t>
  </si>
  <si>
    <t>http://www.solarsyz.com/</t>
  </si>
  <si>
    <t>Solarsyz offers different types of quality solar panel products at a reasonable rate in Houston, Texas. We offer residential solar power systems, off gird solar system, solar panels, gird tie power inverter and many more. We have great selection of residential solar panel kits for your home, including 3KW solar system. Here you will find a wide range of off grid solar power system and solar panel kit for your business and home at an affordable rate.</t>
  </si>
  <si>
    <t>gird; residential solar; solar panel products; solar panel kits; residential solar panel; quality solar panel; power inverter; panel products; panel kits; kw solar; gird tie; find a wide; residential solar power; reasonable; rate; grid solar power; solar system; quality solar; tie; solar power system; grid solar; kw; selection; power system; solar power systems; kit; great; kits; find; inverter; power systems; types; wide range; affordable</t>
  </si>
  <si>
    <t>0.00028487333343079057</t>
  </si>
  <si>
    <t>16778</t>
  </si>
  <si>
    <t>0.00030508464890170023</t>
  </si>
  <si>
    <t>Certain data and content provided by https://www.crunchbase.com/organization/solarsyz</t>
  </si>
  <si>
    <t>240</t>
  </si>
  <si>
    <t>78db537191a39e5f4455d37bd999002b</t>
  </si>
  <si>
    <t>DeTect, Inc.</t>
  </si>
  <si>
    <t>http://www.detect-inc.com</t>
  </si>
  <si>
    <t>DeTect, Inc. engages in the development, deployment, and support of remote sensing technologies and systems for aviation safety, security surveillance, environmental management, weather detection, and wind measurement supporting projects internationally. Its products include aircraft birdstrike avoidance radars, avian survey and mortality risk mitigation radars, bird control radar systems, airspace and marine surveillance radars, environmental data products and networks, boundary layer and tropospheric radar wind profilers, weather radars, visibility sensors, and lightning detectors, as well as aircraft detection, surveillance, and gap filler radars. It serves airports, energy companies, and industries, as well as government, aviation, and industrial customers. The company is based in Panama City, Florida with divisional offices in Colorado, Kentucky, and Virginia. It has representative offices internationally.</t>
  </si>
  <si>
    <t>Panama City</t>
  </si>
  <si>
    <t>advanced bird radar; bird radar technologies; aircraft birdstrike avoidance; industrial bird control; Radar Wind Profiler; wind measurement radar; DeTect radar systems; Drone Surveillance Radar; Birdstrike Avoidance Radar; advanced radar systems; weather radar systems; wind turbine obstruction; windfarm turbine obstruction; Radar coverage gap; Radar data products; MERLIN bird radars; turbine obstruction lighting; wind energy bird; radar airport test; cost radar systems; turbine obstruction lights; radar processing technology; real-time aircraft birdstrike; radar-activated windfarm turbine; radar engineering; radar engineers; intelligent radar; obstruction lighting activation; risk assessment; drone surveillance capabilities; Bird Aircraft Strike; HARRIER Aircraft Detection; multi-layer drone defense; mortality risk mitigation; short range drone; mesospheric wind measurement; bird mortality risk; HARRIER Visual Warning; strike risk assessment; Generation National Profiler; wind farm; National Weather Service; world leader; energy avian risk; ultralight intrusion detection; DeTect clients; unique application support; professional staff resources; Bagram Airbase AfghanistanDeTect; longer range detection</t>
  </si>
  <si>
    <t>obstruction; radar systems; bird; radar; risk assessment; lighting system; bird control; mitigation; activation; wind farm; surveillance radar; strike; resources include; radar technologies; leader in advanced; experts in remote; drone surveillance; bat; multi layer; england; activated; radars; detected; detect; wind energy; avoidance; rf; remote sensing; assessment; scientists; airspace; turbine; risk; upgrade; layer; deployed; sensing; wind turbine; detection; surveillance; weather service; weather radar; warning system; ultralight; test sites; team of experts; systems are built; system that includes; surveillance security; surveillance aircraft; support design; square feet; specialized expertise; software developers; sensor technologies; sensing technologies; sense and avoid; security surveillance; remote sensing technologies; reliable detection; raptor; range drone; range detection; radiofrequency; radar data; radar cross; provide the highest; product applications; processing technology; order to provide; national weather service; national weather; moving targets; montreal; milspec; low cost radar; laboratory and manufacturing; intrusion detection; international standards; interdiction; insertion; industrial and military; incorporate commercial; including drone; include radar; highest level; filler; facilities include; expertise includes; experienced engineers; environmental management; electronics manufacturing; drone defense; drone and uav; detection and tracking; detection and defense; data products; customers with high; cost radar; continues to advance</t>
  </si>
  <si>
    <t>0.0002564334017912902</t>
  </si>
  <si>
    <t>7790</t>
  </si>
  <si>
    <t>0.00029604968716663696</t>
  </si>
  <si>
    <t>241</t>
  </si>
  <si>
    <t>9d6f1bb5-4142-33c3-e37a-3767196eaf57</t>
  </si>
  <si>
    <t>Silex UAV</t>
  </si>
  <si>
    <t>https://silexuav.com/</t>
  </si>
  <si>
    <t>Silex UAV Design and manufacture leading edge stabilised gimbals and drones for the commercial industry. Silex UAV designs and manufactures state of the art unmanned aircraft system Multi-rotor helicopter drones and stabilised camera gimbals.</t>
  </si>
  <si>
    <t>Wellington</t>
  </si>
  <si>
    <t>New Zealand</t>
  </si>
  <si>
    <t>stabilised; gimbals; uav designs; uav design; rotor helicopter; multi rotor helicopter; commercial industry; camera gimbals; art unmanned; leading edge; unmanned aircraft system; aircraft system; design and manufacture; multi rotor; helicopter; rotor; unmanned aircraft; designs and manufactures; art; edge</t>
  </si>
  <si>
    <t>0.0003832685065032863</t>
  </si>
  <si>
    <t>4435</t>
  </si>
  <si>
    <t>0.0003582538529695316</t>
  </si>
  <si>
    <t>Certain data and content provided by https://www.crunchbase.com/organization/silex-uav</t>
  </si>
  <si>
    <t>242</t>
  </si>
  <si>
    <t>9b231e97-0353-16b9-0a90-908280468296</t>
  </si>
  <si>
    <t>Remote GeoSystems</t>
  </si>
  <si>
    <t>https://www.remotegeo.com/</t>
  </si>
  <si>
    <t>Remote GeoSystems is a technology company that designs and builds geospatial video recording systems and mapping software. At Remote GeoSystems we solve the challenges in capturing, displaying and managing large volumes of geotagged video and “Full Motion Video” (FMV). 
In simpler words, we make it easy for manned and unmanned vehicles to record and put GPS-tagged video and other visual data on a map showing their movement in both real-time and after the event.
We are a geospatial software and hardware company offering patent-pending turnkey solutions to easily record, map, report, archive &amp; search “moving-track” geotagged videos, photos and other location-based project files.
Our products include the industry-first, geoDVR™ (geospatial video geospatial recorder) and LineVision™ suite of software.
Unlike traditional video recording systems, our rugged geoDVRs log GPS and permanently embed the video with this important location and time data. Post-mission, our LineVision video mapping and inspection reporting software provides users with simple but powerful tools for geographic video analysis, editing and project packaging while leveraging existing Geographic Information Systems (GIS).
These capabilities allow for more efficient and accurate data collection and the creation of reusable aerial and ground-based survey and inspection work-products across a broad range of industries including: Unmanned Vehicles, Aerospace &amp; Aviation, Electric Utilities, Oil &amp; Gas, Rail Transportation, Defense &amp; Security, Professional Survey &amp; Mapping and Natural Resources Management.
We offer both complete hardware &amp; software packages and individual components based on your specific data collection project needs including commercial-off-the-shelf (COTS) and custom designed systems.
Remote GeoSystems is based in beautiful Fort Collins, Colorado, USA at the foothills of the Rocky Mountains.</t>
  </si>
  <si>
    <t>Fort Collins</t>
  </si>
  <si>
    <t>map / location based services / geospatial / embed</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</si>
  <si>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t>
  </si>
  <si>
    <t>geotagged; geospatial; unmanned vehicles; video recording; geographic; recording; record; data collection; visual data; video analysis; tagged; suite of software; specific data; software packages; simple but powerful; reusable; resources management; reporting software; range of industries; railroad; rail transportation; post mission; natural resources management; motion video; manned and unmanned; managing large; leveraging existing; large volumes; inspection work; individual components; including commercial; hardware software; geographic information systems; full motion video; full motion; fmv; embed; designed systems; capabilities allow; archive; aerial and ground; accurate data; recorder; permanently; mapping software; industries including; displaying; cots; video streaming; turnkey solutions; electric utilities; map; survey; oil gas; designs and builds; mapping; collection; broad range; software and hardware; simpler; showing; custom designed; time data; volumes; gps; editing; log; natural resources; location; rail; files; power grid; gis; streaming; manned; shelf; rugged; movement; report; leveraging; broad; solve; suite; managing; capturing; videos; challenges; photos; creation; post; reporting; packaging; turnkey; moving; event; utilities; oil and gas; motion; patent pending; packages</t>
  </si>
  <si>
    <t>0.00030395120656000863</t>
  </si>
  <si>
    <t>3324</t>
  </si>
  <si>
    <t>0.00036810214229807803</t>
  </si>
  <si>
    <t>Certain data and content provided by https://www.crunchbase.com/organization/remote-geosystems</t>
  </si>
  <si>
    <t>243</t>
  </si>
  <si>
    <t>7527f438-2493-4e35-cdbc-9706f9aa4bc8</t>
  </si>
  <si>
    <t>UKSOL</t>
  </si>
  <si>
    <t>http://www.uksol.uk</t>
  </si>
  <si>
    <t>UKSOL is a manufacturer of solar PV panels.</t>
  </si>
  <si>
    <t>manufacturer of solar; solar pv panels; pv panels; solar pv</t>
  </si>
  <si>
    <t>0.0003976416443485485</t>
  </si>
  <si>
    <t>796</t>
  </si>
  <si>
    <t>0.00035135514519557727</t>
  </si>
  <si>
    <t>Certain data and content provided by https://www.crunchbase.com/organization/uksol</t>
  </si>
  <si>
    <t>244</t>
  </si>
  <si>
    <t>8429c23ea1a1f45662d2c992a550123f</t>
  </si>
  <si>
    <t>Akrion Systems LLC</t>
  </si>
  <si>
    <t>http://www.akrionsystems.com</t>
  </si>
  <si>
    <t>Akrion Systems LLC supplies wet cleaning systems for the semiconductor industry. It designs, manufactures, installs, and services batch-immersion and single-wafer wet cleaning equipment used in the production of semiconductor and related devices, including integrated circuits, micro-electrical mechanical systems (MEMS), and photomasks. In addition, the company sells spin-rinse dryers, megasonics components, spare parts, product enhancements, and worldwide support services to its customers. Its customers include integrated circuit manufacturers, foundries or contract manufacturers wet cleaning systems, and specialized wafer manufacturers targeting MEMS, the defense/aerospace industry, and other specific markets. The company sells its products through direct sales force and independent sales organizations. It has sales and support offices in the United States, China, Singapore, South Korea, and Taiwan. Akrion Systems LLC was founded in 1999 and is headquartered in Allentown, Pennsylvania.</t>
  </si>
  <si>
    <t>Allentown</t>
  </si>
  <si>
    <t>21680000</t>
  </si>
  <si>
    <t>Sunrise Capital Partners LLC (2)</t>
  </si>
  <si>
    <t>55500000</t>
  </si>
  <si>
    <t>surface preparation equipment; Akrion Systems LLC; product design. semiconductor; micro-electro mechanical systems; semiconductor wafers; wet processing solutions; cell wet processing; batch-immersion cleaning tools; dynamic random access; photo mask manufacturers; flat panel displays; NAND flash; bare silicon; solar industries; spare parts; photo masks; solar cells; United States; PV/solar; development; construction; Asia-Pacific; circuits; upgrades; production; range; devices; memory; logic; circuit</t>
  </si>
  <si>
    <t>wet processing; semiconductor and solar; wet; preparation; solutions for solar; solar industries; reclaimed; reclaim; range of devices; random; processing solutions; photo mask; offers single; nand; micro electro mechanical; micro electro; immersion; electro mechanical systems; cleaning tools; bare silicon; bare; wafers; mechanical systems; mask; semiconductor wafers; masks; electro mechanical; integrated circuits; integrated circuit; logic; photo; batch; pacific; flash; electro; spare parts; memory; product design; flat panel displays; circuits; spare; panel displays; upgrades; wafer; circuit; solar cell; cleaning; dynamic; displays; flat panel; mechanical</t>
  </si>
  <si>
    <t>0.0002462206408043876</t>
  </si>
  <si>
    <t>14124</t>
  </si>
  <si>
    <t>0.00023169653089125567</t>
  </si>
  <si>
    <t>245</t>
  </si>
  <si>
    <t>39c686f4b6d735196b277e299527c0ee</t>
  </si>
  <si>
    <t>Clean Choice Solar, LLC</t>
  </si>
  <si>
    <t>http://cleanchoicesolar.com</t>
  </si>
  <si>
    <t>Clean Choice Solar, LLC provides residential solar panel installation services in Southern California (Newport Beach, Pomona, Huntington Beach, and Fountain Valley, California). It also offers system purchase or lease options. The company is based in Corona, California with office locations in Corona, Fountain Valley, Thousand Palms, and Clovis, California.</t>
  </si>
  <si>
    <t>Corona</t>
  </si>
  <si>
    <t>residential solar panel; offers system; lease options; fountain; beach; panel installation services; southern; valley; solar panel installation; panel installation; lease; residential solar; installation services; choice; purchase; options</t>
  </si>
  <si>
    <t>0.0005629162137711652</t>
  </si>
  <si>
    <t>1682</t>
  </si>
  <si>
    <t>0.0004378236903406887</t>
  </si>
  <si>
    <t>246</t>
  </si>
  <si>
    <t>291e8afc052d849291ef7d4f7b369490</t>
  </si>
  <si>
    <t>Deep Vision Inc.</t>
  </si>
  <si>
    <t>http://deepvision.io</t>
  </si>
  <si>
    <t>Deep Vision Inc. develops processors that support deep learning, CNNs, and traditional computer vision algorithms. The company also provides a software solution that enables low-power and real-time processing. It offers its solution for deployment across various platforms, such as drones, robots, smart cameras, cars, and machines. The company was incorporated in 2013 and is based in Palo Alto, California.</t>
  </si>
  <si>
    <t>unique vision-specific processor; IOT cameras; computer. e-learning. robotics; deep learning; learning computer vision; DSP processing; vision solution; real time; small devices; low power; modern computer vision; vision software; drones; robots</t>
  </si>
  <si>
    <t>learning computer; deep learning computer; deep learning; computer vision; iot; learning; vision solution; vision software; time deep learning; time deep; solution for drones; small devices; real time deep; gpu; full stack; embedded computer; devices like drones; computer vision solution; computer vision software; dsp; deep; embedded; robots; processor; low power; coupled; stack; modern; faster; problems; ability</t>
  </si>
  <si>
    <t>0.0010239625225684761</t>
  </si>
  <si>
    <t>2734</t>
  </si>
  <si>
    <t>0.0007773368224059206</t>
  </si>
  <si>
    <t>247</t>
  </si>
  <si>
    <t>f71a2641-9595-f651-e0b7-fab7ac5e722e</t>
  </si>
  <si>
    <t>Drone Box</t>
  </si>
  <si>
    <t>http://www.droxapp.com</t>
  </si>
  <si>
    <t>Drone safety solutions provider integrating open source flight data recorder;online fleet management;data analytics;insurance marketplace. Drone Box is an open-source flight data recorder that provides an airspace and risk management solution for the stakeholder in the UAV sector. It offers its third party solution to drone fleet managers, insurers, and regulators.
Drone Box coupled with its proprietary SaaS solution enables ecosystem players to access data and jurisdiction-specific insurance policies. It was launched in 2014 and is based in Central Region, Singapore.</t>
  </si>
  <si>
    <t>risk / platform for drones / risk intelligence / risks in real</t>
  </si>
  <si>
    <t>39240.3076440119</t>
  </si>
  <si>
    <t>Media Development Authority; Ruvento</t>
  </si>
  <si>
    <t>flight data recorder; data recorder; recorder; flight data; open source; saas; fleet; stakeholder; solution enables; safety solutions; saas solution; jurisdiction; insurance policies; fleet managers; fleet management; solutions provider; drone fleet; policies; risk management; box; management solution; insurance; analytics; data analytics; regulators; coupled; ecosystem; airspace; integrating; managers; players; third party; marketplace; party; third; risk; sector</t>
  </si>
  <si>
    <t>0.00030950879359106776</t>
  </si>
  <si>
    <t>32252</t>
  </si>
  <si>
    <t>0.0003065909026837173</t>
  </si>
  <si>
    <t>Certain data and content provided by https://www.crunchbase.com/organization/drox</t>
  </si>
  <si>
    <t>ab276ec6-fcb8-a6d8-d458-7d49b4907375</t>
  </si>
  <si>
    <t>Phoenix Filming</t>
  </si>
  <si>
    <t>http://www.phoenixfilming.com</t>
  </si>
  <si>
    <t>Using Drones to Film Sporting Events. Drones in Sports
Aerial photography is becoming the newest tool organizations and individuals use to capture aerial perspectives they otherwise could not.  For organizations that strive for the most proficient athletes, for amateur leagues who want to be competitive, or for proud parents who want to show-off their kid's athletic skills, using drones is the easiest and cheapest way to capture amazing action shots.
High School, College and Professional Teams
From animating a team's playbook to providing footage of players on the field; coaches, trainers and athletes can capitalize on the benefits of drone technology to watch and learn how they are performing and improving.
Youth and Adult Organized Sports
Organized sport leagues are growing nation-wide.  From the thousands of companies organizing corporate softball teams to the Wednesday night 5-on-5 basketball games in the Bronx, players want to know how they are performing and parents want to live-stream it to their friends.
Phoenix Filming has developed a Drones as a Service (DaaS) program to provide game day aerial footage to teams of all sizes and budgets.  Using our hardware and experience, we are developing a service manual that describes the specific requirements and steps for getting those game day shots.  Whether a team needs footage from every practice or they just want to remove the Xs and Os from their playbook and replace them with overhead still shots of the team. our DaaS program provides those services and solutions.</t>
  </si>
  <si>
    <t>250000</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</si>
  <si>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t>
  </si>
  <si>
    <t>parents; leagues; daas; shots; athletes; organized; footage; performing; teams; sports; players; game; youth and adult; youth; xs; sporting events; specific requirements; softball; program to provide; proficient; professional teams; organizing; nation wide; live stream; high school; coaches; capture amazing; capture aerial; capitalize; budgets; basketball; athletic; animating; aerial footage; adult; action shots; cheapest; video streaming; trainers; services and solutions; os; nation; amateur; perspectives; organizations; newest; easiest; events; program; sporting; college; overhead; remove; strive; practice; sport; capture; watch; stream; friends; streaming; amazing; replace; school; steps; filming; improving; manual; games; sizes; drone technology; thousands; skills; aerial photography; action; learn; night; competitive; corporate; individuals; tool; growing; live; photography; benefits</t>
  </si>
  <si>
    <t>0.0003799776316582556</t>
  </si>
  <si>
    <t>3574</t>
  </si>
  <si>
    <t>0.0003354878216373614</t>
  </si>
  <si>
    <t>Certain data and content provided by https://www.crunchbase.com/organization/phoenix-filming</t>
  </si>
  <si>
    <t>249</t>
  </si>
  <si>
    <t>67e3f975cd60738bb39c7767a463c04d</t>
  </si>
  <si>
    <t>BSW Building Services Ltd</t>
  </si>
  <si>
    <t>http://www.bsw-bs.co.uk</t>
  </si>
  <si>
    <t>BSW Building Services Ltd provides central heating installation and maintenance, boiler repair, and hot water solutions for residential, private, commercial, industrial, and social housing properties in the South East. The company provides supply, installation, and maintenance services for boilers and domestic heating systems. It also offers a range of mechanical and electrical building services in the areas of heating, plumbing, air conditioning, ventilation, and control systems to new and existing buildings of commercial and industrial sectors, including schools, hospitals, churches, museums, and public and commercial buildings. In addition, the company installs kitchens and bathrooms, as well as offers heating, plumbing, electrical, and house refurbishment services for social housing landlords. Further, it designs and installs renewable energy systems, including solar photovoltaic panels, solar thermal, air source heat pumps, and micro combined heat and power solutions. Furthermore, the company offers renewable heat incentive, a scheme that offers long term financial support for renewable heating and hot water systems. BSW Building Services Ltd was founded in 1962 and is based in Scaynes Hill, United Kingdom.</t>
  </si>
  <si>
    <t>1962</t>
  </si>
  <si>
    <t>Scaynes Hill</t>
  </si>
  <si>
    <t>West Sussex</t>
  </si>
  <si>
    <t>plumbing / central heating / bathrooms / landlord</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</si>
  <si>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t>
  </si>
  <si>
    <t>building services; social housing; plumbing; water solutions; term financial; south east; solutions for residential; services for social; renewable heating; renewable heat incentive; renewable heat; range of mechanical; offers heating; museums; long term financial; kitchens and bathrooms; installs renewable energy; installs renewable; including solar photovoltaic; hot water solutions; heating installation; heat incentive; financial support; existing buildings; domestic heating systems; domestic heating; central heating installation; boiler repair; housing; landlords; kitchens; churches; mechanical and electrical; installation and maintenance; heating and hot; bathrooms; offers renewable; social; industrial sectors; refurbishment; well as offers; scheme; combined heat; central heating; hot water; air source heat; heat and power; source heat pumps; incentive; air source; solar photovoltaic panels; offers a range; source heat; renewable energy systems; hot water systems; designs and installs; commercial buildings; hot; power solutions; water systems; east; including solar; hospitals; boiler; south; commercial and industrial; maintenance services; boilers; ventilation; schools; heating systems; air conditioning; heat pumps; control systems; long term; conditioning; photovoltaic panels; central; term; financial; domestic; solar thermal; properties; energy systems; solar photovoltaic; combined; sectors; repair; house; mechanical; private; pumps</t>
  </si>
  <si>
    <t>0.0006216108462067954</t>
  </si>
  <si>
    <t>16964</t>
  </si>
  <si>
    <t>0.0005065053740032594</t>
  </si>
  <si>
    <t>250</t>
  </si>
  <si>
    <t>fadaaf40e7c0686e082df83e6f737fff</t>
  </si>
  <si>
    <t>goCharge, Inc.</t>
  </si>
  <si>
    <t>http://gochargenetworks.com</t>
  </si>
  <si>
    <t>goCharge, Inc. designs, manufactures, sells, rents, and leases mobile device charging stations for conferences, trade shows, events, universities, hospitals, sports stadiums, and arenas. It offers open-bay and locker solutions on standing and wall-mountable kiosks, and pay-per-charge and table-top units. The company provides Canvass, a charging station that allows hosts to engage customer through surveys, mobile coupons, and incentives. It sells its products through distributors in the United States and internationally. The company caters to brand managers, event planners, exhibitors, show organizers, and venue owners. Its clientele include International CES, CenturyLink, Verizon, DHL, AT&amp;T, and Deloitte. The company was formerly known as Hercules Networks Holdings, Inc. goCharge, Inc. was founded in 2008 and is based in New York, New York.</t>
  </si>
  <si>
    <t>1101523</t>
  </si>
  <si>
    <t>free-standing kiosk; versatile charging solution; open-bay charging spaces; beautiful open-bay kiosk; versatile kiosk; versatile table-top unit; lockable casters; wall-mountable kiosk; perfect kiosk; HD television; quality custom solutions; unit goCharge offers; trade shows; sports stadiums arenas; Coffee Table; backlit sponsor sections; ample advertising space; removable wall mount; multiple advertising opportunities; credit card reader; household power plug; free-standing kiosks; goCharge designs; goCharge fleet; locker solutions; versatile solution; easy-to-use lockers; versatile machine; goCharge’s conference; identical unit; HD screen; locker shelves; tall Zeus; sister unit; broadest range; MLB Table; wall-mountable kiosks; HD touchscreen; tall Atlas; smaller table; locker doors; open-bay shelves; mobile device; newest products; standard offerings; spill-proof edges; glass top tables; backlit billboard; popular units; company campuses</t>
  </si>
  <si>
    <t>kiosk; lockers; free standing; branding; atlas; orion; locker; standing; table; bay; wrapped; sits; mountable; lockable; kiosks; easy to move; billboard; atop; athena; shelves; conferences; eagle; beautiful; sleek; versatile; newest; tall; coffee; cords; hd; trade; charging; charging stations; ten; television; optional; unit; advertising; shelf; bottom; universities; wall; tablets; wraps; wanted to create; wall mount; venue; variety of features; universally compatible; universally; test of time; tasked; table top; system offers; staple; sports stadiums; sponsorship; sponsor; spill; spec; sixteen; sister; sided; safe and secure; retail stores; rented or purchased; rented; removable; reader; range of standard; provide a safe; perfect solution; people connected; outdoor unit; offers an array; offering a variety; newest products; mobile device charging; lounging; lit; lineup; identical; exhibit; exciting products; device charging stations; device charging; designing custom; credit card; charging solutions; charging solution; broadest range; broadest; booth; arenas; ample; screen; pay; wanted; edges; designs and produces</t>
  </si>
  <si>
    <t>0.0002052263317034228</t>
  </si>
  <si>
    <t>11925</t>
  </si>
  <si>
    <t>0.00024015215616847538</t>
  </si>
  <si>
    <t>251</t>
  </si>
  <si>
    <t>28aaef88-bb57-2932-9075-61656f02f131</t>
  </si>
  <si>
    <t>PerceptiveUAS</t>
  </si>
  <si>
    <t>http://perceptiveuas.com</t>
  </si>
  <si>
    <t>Autonomous drone developers.</t>
  </si>
  <si>
    <t>Bathgate</t>
  </si>
  <si>
    <t>autonomous drone / drone fleets / enabling / develops software</t>
  </si>
  <si>
    <t>drone developers; autonomous drone; developers</t>
  </si>
  <si>
    <t>0.00034864368014161603</t>
  </si>
  <si>
    <t>5932</t>
  </si>
  <si>
    <t>0.0003623207109819698</t>
  </si>
  <si>
    <t>Certain data and content provided by https://www.crunchbase.com/organization/perceptiveuas</t>
  </si>
  <si>
    <t>252</t>
  </si>
  <si>
    <t>c8ba4bce-63a4-25e3-1221-275b5d5495dc</t>
  </si>
  <si>
    <t>UAS Colorado</t>
  </si>
  <si>
    <t>http://uascolorado.com</t>
  </si>
  <si>
    <t>UAS Colorado is a non-profit industry advocacy group that is committed to promoting and growing the commercial drone industry in Colorado. UAS Colorado is a non-profit industry advocacy group that is committed to promoting and growing the commercial drone industry in Colorado, specifically supporting the safe integration and use of unmanned aircraft systems (UAS) for the benefit of the general public.</t>
  </si>
  <si>
    <t>Monument</t>
  </si>
  <si>
    <t>commercial drone industry; advocacy; promoting; drone industry; commercial drone; profit; uas; safe integration; general public; committed; growing; unmanned aircraft systems; supporting; aircraft systems; unmanned aircraft; benefit; general; safe</t>
  </si>
  <si>
    <t>0.11764705882352944</t>
  </si>
  <si>
    <t>0.000889587106542072</t>
  </si>
  <si>
    <t>3146</t>
  </si>
  <si>
    <t>0.0006043891301703349</t>
  </si>
  <si>
    <t>Certain data and content provided by https://www.crunchbase.com/organization/uas-colorado</t>
  </si>
  <si>
    <t>253</t>
  </si>
  <si>
    <t>b49bbb77-19d9-aa3b-cc8a-36542a222f8c</t>
  </si>
  <si>
    <t>FairFleet</t>
  </si>
  <si>
    <t>https://fairfleet360.com/</t>
  </si>
  <si>
    <t>Start using drones for surveying, inspections and marketing. Fairfleet provides drone photography and inspections from independent pilots for engineers, architects, and real estate managers. With Fairfleet, you choose a location to be filmed and the date. Licensed pilots will then perform the job to all your specifications, and the data will be sent to you via the cloud.</t>
  </si>
  <si>
    <t>Munich</t>
  </si>
  <si>
    <t>perform the job; innovation management; filmed; drone photography; inspections; pilots; architects; licensed; managers; job; specifications; surveying; real estate; estate; choose; internet of things; perform; independent; start; innovation; engineers; things; photography; location; marketing</t>
  </si>
  <si>
    <t>0.00034869134347810727</t>
  </si>
  <si>
    <t>3846</t>
  </si>
  <si>
    <t>0.0002689112434466116</t>
  </si>
  <si>
    <t>Certain data and content provided by https://www.crunchbase.com/organization/fairfleet</t>
  </si>
  <si>
    <t>e70c27d391030fa8d280c154aebf1db3</t>
  </si>
  <si>
    <t>SunnyBAG GmbH</t>
  </si>
  <si>
    <t>http://www.sunnybag.com</t>
  </si>
  <si>
    <t>SunnyBAG GmbH develops, manufactures, and distributes shoulder bags and backpacks for charging mobile devices. The company offers solar bags, solar backpacks, outdoor solar chargers, solar panels, and accessories, such as power sticks and power banks for charging mobile devices. Its bags contain integrated solar panels that convert sunlight into electrical power and charge an integrated battery-pack. The companys bags are used for charging mobile devices, such as smartphones, phablets, tablets, digital cameras, smaller video cameras, mobile gaming consoles, GPS- and satellite devices, portable music players, and others. It sells its products online; and through dealers and distributors in Austria, Belgium, Bulgaria, Croatia, Czech Republic, Denmark, France, Germany, Hungary, Italy, Luxemburg, Monaco, the Netherlands, Poland, Romania, San Marino, Slovakia, Slovenia, and the United Kingdom. SunnyBAG GmbH was founded in 2010 and is based in Graz, Austria.</t>
  </si>
  <si>
    <t>Graz</t>
  </si>
  <si>
    <t>Styria</t>
  </si>
  <si>
    <t>Austria</t>
  </si>
  <si>
    <t>107447</t>
  </si>
  <si>
    <t>Steirische Wirtschaftsförderungsgesellschaft mbH, Investment arm; Aws Fonds Management Gmbh</t>
  </si>
  <si>
    <t>battery pack; solar panels; fashionable shoulder bags; mobile devices; sunnybag power box; Lithium-Ion battery pack; partly charged battery; Lithium Ion battery; mobile device; fully discharged battery; integrated battery indicator; flexible solar panels; electrical power; direct sunlight; personal power station; crystalline solar cells; power output stays; various mobile devices; low light conditions; green cell absorbs; possible energy expenditure; unique Triple Junction; various mobile phones; eco-friendly material components; environmentally friendly approach; higher efficiency rating; entire value chain; green LEDs flash; outdoor gear; fashionable bags; nanometers wavelength; SunnyBAG GmbH; solar power; solar energy; Power generation; solar system supplies; sales partners; personal power-stations; products online; sun light; different layers; blue cell; red cell; red components; digital camera; shady light; standby mode; effeciency rating; products function; navigation devices</t>
  </si>
  <si>
    <t>battery pack; power box; nanometers; fashionable; backpacks; pack; sunlight into electrical; shoulder bags; shoulder; personal power; charging mobile; bag; bags; discharged; charged; lithium ion battery; pressing; direct sunlight; ion battery; convert sunlight; mobile device; mobile devices; lithium ion; rating; mode; red; button; mp; electrical power; gear; blue; box; ion; mobile phones; charging; lithium; sunlight; function; wh; users to find; usb output; triple junction; sun light; standby mode; shady; retrieved; power to charge; power and charge; partly; panels that convert; panels convert; navigation devices; mp player; junction technology; ipods; iphones; ipads; ion battery pack; integrated solar panels; integrated battery; fully waterproof; fully charged; flawlessly; flashes; expenditure; entire value chain; enables its users; empty; digital camera; crystalline solar cells; charging function; charged battery; charge a battery; cell covers; cell absorbs; buttons; battery indicator; bags and backpacks; adaptors; absorbs light; sunny day; soc; generate energy; flexible solar panels; adhere; convert; stays; scratch; power station; initiate; low light conditions; absorbs; wp; wavelength; shadow; loaded; ipod; source of energy; recommend; produces and sells</t>
  </si>
  <si>
    <t>0.0006524820371844493</t>
  </si>
  <si>
    <t>22693</t>
  </si>
  <si>
    <t>0.0006213253695230906</t>
  </si>
  <si>
    <t>255</t>
  </si>
  <si>
    <t>8c7e8e1fa9e88458317ec502d2d0904c</t>
  </si>
  <si>
    <t>Patterson Fan Company Inc.</t>
  </si>
  <si>
    <t>http://www.pattersonfan.com</t>
  </si>
  <si>
    <t>Patterson Fan Company Inc. manufactures, distributes, and sells high velocity industrial fans and ventilation products. It offers industrial ceiling fans, portable evaporative coolers, exhaust and supply fans, high volume low speed ceiling fans, roof cooling systems, cage fans, dock door/truck cooler fans, duct air/power tubes, food processor fans, office/personal fans, golf/outdoor fans, hand dryers, shop carts, shop floor fans, and stainless steel fans. The company also offers solar thermal panels, pre-heating hot water systems, ceiling suspended fans, and spot coolers. Its products are used in various commercial and industrial applications, such as distribution centers, manufacturing facilities, and food processing plants. The company serves in Mississauga, Ontario; Australia; Dubai, United Arab Emirates; Doha, Qatar; and Dundee, Scotland. Patterson Fan Company Inc. was founded in 1989 and is based in Blythewood, South Carolina.</t>
  </si>
  <si>
    <t>Blythewood</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</si>
  <si>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t>
  </si>
  <si>
    <t>fans; ceiling fans; coolers; ceiling; fan; shop; ventilation products; sells high; scotland; processing plants; pre heating; outdoor fans; offers solar thermal; low speed; high velocity; hand dryers; fans and ventilation; evaporative coolers; evaporative; dock; cage; carts; offers industrial; distribution centers; suspended; food processing; solar thermal panels; cooler; food; duct; dryers; cooling systems; velocity; manufacturing facilities; exhaust; thermal panels; processor; hot water systems; high volume; golf; truck; stainless steel; spot; water systems; stainless; industrial applications; commercial and industrial; tubes; floor; door; ventilation; volume; hand; centers; cooling; hot water; personal; office; solar thermal; pre; steel; speed; outdoor; offers solar; hot</t>
  </si>
  <si>
    <t>0.00006956696801525916</t>
  </si>
  <si>
    <t>3075</t>
  </si>
  <si>
    <t>0.0001049199396596307</t>
  </si>
  <si>
    <t>256</t>
  </si>
  <si>
    <t>60f48fb9-e1f5-faf5-84c7-81e5b58195f2</t>
  </si>
  <si>
    <t>Solar Made</t>
  </si>
  <si>
    <t>http://www.solarmade.com</t>
  </si>
  <si>
    <t>Solar Made is an online store, sell hundreds of solar products including solar panels, chargers, solar powered gate openers etc.</t>
  </si>
  <si>
    <t>Colorado Springs</t>
  </si>
  <si>
    <t>solar products including; products including solar; openers; hundreds of solar; gate openers; products including; including solar panels; online store; gate; including solar; hundreds; solar products; sell; chargers; solar powered; store</t>
  </si>
  <si>
    <t>0.00025959365320487595</t>
  </si>
  <si>
    <t>21794</t>
  </si>
  <si>
    <t>0.0002903335094152769</t>
  </si>
  <si>
    <t>Certain data and content provided by https://www.crunchbase.com/organization/solar-made</t>
  </si>
  <si>
    <t>257</t>
  </si>
  <si>
    <t>37a84b0b72dde740680d8971bad39f81</t>
  </si>
  <si>
    <t>Mountain Drones</t>
  </si>
  <si>
    <t>Mountain Drones designs, builds, and operates unmanned aerial vehicles for ski safety purposes. The company is based in Vail, Colorado.</t>
  </si>
  <si>
    <t>Vail</t>
  </si>
  <si>
    <t>Telluride Venture Accelerator</t>
  </si>
  <si>
    <t>unmanned aerial vehicles; Mountain Drones; Unmanned Mountain Safety; ski safety purposes; arial search team; avalanche mitigation; avalanche victims; primary purpose; ski resorts; builds; problem; departments; beginning; Systems; transportation; focus; company</t>
  </si>
  <si>
    <t>mountain; ski; victims; ski resorts; buried; arial; problem; mitigation; decided; resorts; originally; unmanned aerial vehicles; aerial vehicles; seek; happen; builds; safety systems; departments; shift; starting; purposes; purpose; primary; search; start</t>
  </si>
  <si>
    <t>0.0006692137087408647</t>
  </si>
  <si>
    <t>0.0005977083599766034</t>
  </si>
  <si>
    <t>258</t>
  </si>
  <si>
    <t>70d75645bf2eb477b8e6cdd9615f79c7</t>
  </si>
  <si>
    <t>IRON DRONE Inc.</t>
  </si>
  <si>
    <t>http://hawkbots.com</t>
  </si>
  <si>
    <t>IRON DRONE Inc. provides online real time virtual tour of tourist destinations. The company is based in Mexico.</t>
  </si>
  <si>
    <t>Mexico</t>
  </si>
  <si>
    <t>40000</t>
  </si>
  <si>
    <t>500 Mexico City</t>
  </si>
  <si>
    <t>tourist; tour; destinations; iron; virtual</t>
  </si>
  <si>
    <t>0.00041532288343513286</t>
  </si>
  <si>
    <t>0.00029123952588224925</t>
  </si>
  <si>
    <t>259</t>
  </si>
  <si>
    <t>986f220e-89f6-af77-9102-b3c8a737eb5b</t>
  </si>
  <si>
    <t>Drone Interactive</t>
  </si>
  <si>
    <t>http://www.drone-interactive.com/</t>
  </si>
  <si>
    <t>Developer of a revolutionary video gameplay platform where drones interact with real/virtual objects in a new and totally safe environment.</t>
  </si>
  <si>
    <t>2018</t>
  </si>
  <si>
    <t>gameplay; totally; interact; objects; revolutionary; virtual; developer; safe</t>
  </si>
  <si>
    <t>0.0003576313649785083</t>
  </si>
  <si>
    <t>1055</t>
  </si>
  <si>
    <t>0.0002599329428605084</t>
  </si>
  <si>
    <t>Certain data and content provided by https://www.crunchbase.com/organization/drone-interactive</t>
  </si>
  <si>
    <t>260</t>
  </si>
  <si>
    <t>d6591f18bf48e01c8f0e1049f6863253</t>
  </si>
  <si>
    <t>MicroPower Technologies Inc.</t>
  </si>
  <si>
    <t>http://www.micropower.com</t>
  </si>
  <si>
    <t>MicroPower Technologies Inc. develops and distributes wireless video surveillance solutions for commercial, government, retail, education, and public utility markets globally. The company offers Helios solar powered surveillance system, a wireless solution that provides live streaming video directly to an industry standard VMS system; and Helios IR camera, an ultra-low power day/night camera that captures and transmits IR illuminated images wirelessly. Its products are also used for various applications in logistics/transportation, oil and gas, event management, and construction sectors. The company was founded in 2008 and is based in San Diego, California.</t>
  </si>
  <si>
    <t>characteristics / frequency / low power / satellite communication</t>
  </si>
  <si>
    <t>16409999</t>
  </si>
  <si>
    <t>Tech Coast Angels Inc. (3); Motorola Solutions Venture Capital</t>
  </si>
  <si>
    <t>micropower; MicroPower Technologies; MicroPower Helios™ IR; helios™ ir camera; MicroPower products; MicroPower Rugged-ienables companies; surveillance; solar wireless surveillance; Helios™ IR surveillance; power wireless technologies; wireless surveillance systems; solar surveillance systems; facilities leverage surveillance; traditional surveillance installations; wireless video camera; surveillance coverage; power day/night camera; border protection; solar wireless operation; truly wireless solution; standard IP camera; Helios™ surveillance; live streaming video; wireless security solutions; business disruption; solar panel powers; industry standard; ultra-low power; deployment time; industry standard VMS; video surveillance; end user; internal lithium ion; long-range wireless capabilities; central receiving hub; power cables; security teams toleverage; campus security departments; cost effective manner; Helios™ camera; portable construction site; comprehensive surveillance; OEM solution providers; innovative research team; risk profile changes; single MiniHubbase station; solar-powered camera; public utility markets.; Helios camera; advanced software</t>
  </si>
  <si>
    <t>helios; surveillance system; ir; campus; disruption; perimeter; wireless technologies; ultra low power; trenching; streaming video; security teams; quick to install; power cables; leveraging existing infrastructure; leveraging existing; ir camera; helios solar; existing infrastructure; easy and quick; business disruption; advanced software; rugged; moved; border; mile; ultra low; low power; transmits; surveillance systems; wirelessly; minimizes; flexibility; transmit; theft; incorporating; enhance; surveillance; industry standard; wireless; coverage; streaming; eliminate; leveraging; challenge; days; place; quick; ½; yards; workplace; wireless video camera; wireless system; wireless security; watt of power; video quality; video directly; unsightly; transmits data; transmit data; traditional surveillance; technologies develops; systems incorporating; system for construction; system flexibility; straps; stored on site; standard ip; solutions provide; solutions enable; solution providers; single charge; simple to install; shipping ports; risk profile; risk areas; reliable wireless; redefines; range wireless; quality and reliability; public utility; provide remote; products are distributed; power day; outdoor solar; options enable; open environment; occurring; long range wireless; live streaming video; light poles; level of security; ir illuminated; ip camera; internal lithium; innovative approach; industry standard ip; incurring; incorporates advanced; illuminator; illuminated</t>
  </si>
  <si>
    <t>0.00012940980565711823</t>
  </si>
  <si>
    <t>3777</t>
  </si>
  <si>
    <t>0.00016937382375181297</t>
  </si>
  <si>
    <t>261</t>
  </si>
  <si>
    <t>c3895f3d-2bd2-f82c-9062-ec14e1b9975a</t>
  </si>
  <si>
    <t>Novawest Solar</t>
  </si>
  <si>
    <t>http://www.novawestsolar.com</t>
  </si>
  <si>
    <t>Qualified solar power installers. Nova West Solar are qualified solar power installers in Fresno who have helped many businesses and residential clients to save big on their energy bills through ecological solar-panel systems. With over four decade experience Nova West Solar are experts in installing solar systems in 30 days or less with 10 years warranty on all equipment that they install. The solar system installation process by Nova West Solar includes installation, getting approval from Building Department and finally they submit the form for rebate payment in the local utility company on completing the installation successfully. Solar power systems for homes from Nova West Inc helps you save big on your power bills, receive rebates from state, increased equity and added benefits to your lifestyle.</t>
  </si>
  <si>
    <t>Fresno</t>
  </si>
  <si>
    <t>save / solar system installation / installation process / solar power systems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</si>
  <si>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t>
  </si>
  <si>
    <t>nova; save big; qualified solar; west; qualified; bills; system installation process; residential clients; power bills; installing solar systems; building department; systems for homes; solar system installation; local utility; completing; rebate; approval; installation process; submit; big; installers; rebates; helped; ecological; finally; decade; installing solar; equity; save; system installation; energy bills; lifestyle; solar panel systems; payment; panel systems; increased; days; solar power systems; warranty; department; installing; experts; receive; solar system; solar systems; form; helps; power systems; install; homes; benefits</t>
  </si>
  <si>
    <t>0.1875</t>
  </si>
  <si>
    <t>0.0007430472698462589</t>
  </si>
  <si>
    <t>32513</t>
  </si>
  <si>
    <t>0.0006214929510894032</t>
  </si>
  <si>
    <t>Certain data and content provided by https://www.crunchbase.com/organization/novawest-solar</t>
  </si>
  <si>
    <t>262</t>
  </si>
  <si>
    <t>79d76174-5991-faef-7c53-c3d00cb1e793</t>
  </si>
  <si>
    <t>dgdrone</t>
  </si>
  <si>
    <t>http://dgdron.com/</t>
  </si>
  <si>
    <t>dgdrone Tips, tricks, flight and current situation on the world of Drones.</t>
  </si>
  <si>
    <t>shipping / tricks / occasions / shopping</t>
  </si>
  <si>
    <t>tricks; tips; situation</t>
  </si>
  <si>
    <t>0.00012605773933826317</t>
  </si>
  <si>
    <t>7025</t>
  </si>
  <si>
    <t>0.00017417215060697188</t>
  </si>
  <si>
    <t>Certain data and content provided by https://www.crunchbase.com/organization/dgdrone</t>
  </si>
  <si>
    <t>263</t>
  </si>
  <si>
    <t>e7240a23-1dd1-d794-66d2-d81041b03b38</t>
  </si>
  <si>
    <t>Drone by Drone</t>
  </si>
  <si>
    <t>http://www.dronebydrone.com/</t>
  </si>
  <si>
    <t>Drone by Drone Drones operating company authorized by the State Aviation Safety Agency. Drone By Drone is formed mainly by the union of specialists in each of the disciplines necessary to obtain and deliver photographs or video recordings of high quality and the accomplishment of many drones technical work, with a wide and deep experience in the technologies of Vanguard.</t>
  </si>
  <si>
    <t>Bilbao</t>
  </si>
  <si>
    <t>vanguard; recordings; drones operating; disciplines; deep experience; aviation safety; accomplishment; photographs; union; authorized; formed; agency; specialists; deep; aviation; high quality</t>
  </si>
  <si>
    <t>0.00012146808509957685</t>
  </si>
  <si>
    <t>8095</t>
  </si>
  <si>
    <t>0.00014281476500895945</t>
  </si>
  <si>
    <t>Certain data and content provided by https://www.crunchbase.com/organization/drone-by-drone</t>
  </si>
  <si>
    <t>264</t>
  </si>
  <si>
    <t>5cf6132d358f8898ec78b9e149a1ad1b</t>
  </si>
  <si>
    <t>Eco-Snow Systems LLC</t>
  </si>
  <si>
    <t>http://www.ecosnow.com</t>
  </si>
  <si>
    <t>Eco-Snow Systems LLC develops carbon dioxide precision surface process equipment. It offers extreme lithography cleaning system that removes nanometer-scale particle contamination for wafer fab mask back side clean application; VersaClean 1400 to clean electronic and semiconductor products; WaferClean 2100EX+ system removes particulate contamination, post-etch veils, and fences, as well as thin-film organic residues from silicon, compound, MEMS and MR head wafers; and Wafer Clean 2100, Wafer Clean 1600, Wafer Clean 1500, Mask Clean 150, Versa Clean 1200, Versa Clean 1100, Precision Clean 1000,and WaferClean 3600. The companys services include process development and field services. Its products are used in cleaning applications, including MEMS, solar, photomask, imaging device, semiconductor, compound semiconductor, disk drive, and flat panel display cleaning. The company offers its products through a network of distributors in Europe, China, Japan, Korea, and Taiwan. Eco-Snow Systems LLC was founded in 1879 and is based in Livermore, California. As of July 1, 2010, Eco-Snow Systems LLC operates as a subsidiary of Rave LLC.</t>
  </si>
  <si>
    <t>1879</t>
  </si>
  <si>
    <t>Livermore</t>
  </si>
  <si>
    <t>6400000</t>
  </si>
  <si>
    <t>RAVE LLC</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</si>
  <si>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t>
  </si>
  <si>
    <t>versa; mask; contamination; mems; compound; removes; wafer; cleaning; veils; system removes; semiconductor products; process development; photomask; particulate; offers extreme; nanometer scale; nanometer; lithography; include process; imaging device; field services; fences; fab; etch; disk drive; develops carbon; development and field; compound semiconductor; cleaning applications; process equipment; disk; carbon dioxide; particle; network of distributors; dioxide; snow; head; flat panel display; panel display; extreme; organic; side; eco; post; wafers; services include; drive; offers its products; distributors; flat panel; imaging; carbon; display</t>
  </si>
  <si>
    <t>0.00026728442310384695</t>
  </si>
  <si>
    <t>3126</t>
  </si>
  <si>
    <t>0.00021885600367733973</t>
  </si>
  <si>
    <t>265</t>
  </si>
  <si>
    <t>c4785f99-a7a3-72c0-c2d8-a72ecde2cb17</t>
  </si>
  <si>
    <t>Ocean Solar</t>
  </si>
  <si>
    <t>https://www.oceansolar.com</t>
  </si>
  <si>
    <t>Solar PV Start-Up, NJ based. Join the wave. Solar developer and installer of US made panels.</t>
  </si>
  <si>
    <t>solar developer; nj; join; wave; installer; developer; start; solar pv</t>
  </si>
  <si>
    <t>0.00007574321458593813</t>
  </si>
  <si>
    <t>995</t>
  </si>
  <si>
    <t>0.00011197075604034344</t>
  </si>
  <si>
    <t>Certain data and content provided by https://www.crunchbase.com/organization/ocean-solar</t>
  </si>
  <si>
    <t>266</t>
  </si>
  <si>
    <t>aa489199f721f96a87c13df549564314</t>
  </si>
  <si>
    <t>Selex Galileo S.p.A.</t>
  </si>
  <si>
    <t>As of August 22, 2013, Selex Galileo S.p.A. was acquired by Selex ES S.p.A. Selex Galileo S.p.A. develops and manufactures airborne mission critical systems, and a range of capabilities for the battlefield and homeland security applications. It offers drones for reconnaissance purposes, air target display, acoustic systems, such as Galileo airborne modular acoustic systems, hostile artillery location systems, hydra acoustic sensors, and sonic systems for helicopters; and advanced sensors, including hydra sensors, hand held chemical detection and identification systems, man portable UH-FAIMS chemical sensor systems, and lightweight integrated AESA radar and electro-optic capability for UAS and other small fixed or rotary wing platforms. The company also provides border surveillance solutions, which include comms and data link, and electronic warfare; electro-optics products, such as sights and fire control systems, camera systems, airborne turrets, thermal imagers, infrared detectors, enhanced vision systems, naval solutions, soldier systems, and seekers; and lasers, including burst illumination advanced targeting lasers, high energy laser rangefinders/designators, laser spot trackers, laser illuminators, IRCM lasers, and ultra light-weight laser designators. In addition, it offers various navigation and defense, mission and avionics, advanced targeting, radar, simulator, and unmanned aerial systems; and situational awareness, air superiority, UAS, protection, command and control sensors, naval solutions, and synthetic environments solutions. Selex Galileo S.p.A. was formerly known as Galileo Avionica S.p.A. and changed its name to Selex Galileo S.p.A. in January 2010. The company was founded in 2000 and is headquartered in Campi Bisenzio, Italy.</t>
  </si>
  <si>
    <t>Campi Bisenzio</t>
  </si>
  <si>
    <t>Florence</t>
  </si>
  <si>
    <t>Leonardo - Finmeccanica S.p.a.</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</si>
  <si>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t>
  </si>
  <si>
    <t>galileo; acoustic systems; sp; naval; lasers; acoustic; targeting; airborne; electro; laser; radar; ultra light weight; thermal imagers; systems for helicopters; surveillance solutions; superiority; sonic; soldier; small fixed; sights; sensor systems; rotary wing; rangefinders; range of capabilities; offers drones; mission critical systems; location systems; laser spot; laser rangefinders; infrared detectors; imagers; illuminators; identification systems; hand held; fire control; detection and identification; critical systems; comms; chemical detection; burst; artillery; airborne mission; air superiority; advanced sensors; acoustic sensors; vision systems; ultra light; hostile; electronic warfare; camera systems; security applications; border surveillance; battlefield; warfare; data link; uas; simulator; synthetic; command and control; mission critical; border; optic; chemical; illumination; homeland security; homeland; high energy; light weight; detectors; rotary; held; situational awareness; reconnaissance; situational; avionics; spot; trackers; purposes; identification; unmanned aerial systems; helicopters; develops and manufactures; command; aerial systems; enhanced; infrared; link; wing; awareness; optics; target; control systems; lightweight; hand; weight; capability; ultra; fire; environments; modular</t>
  </si>
  <si>
    <t>0.0004069516446077162</t>
  </si>
  <si>
    <t>5276</t>
  </si>
  <si>
    <t>0.00039391596829124243</t>
  </si>
  <si>
    <t>267</t>
  </si>
  <si>
    <t>c01b5cefa93ff4c1425adc12f8af7b6a</t>
  </si>
  <si>
    <t>Sencera International Corporation</t>
  </si>
  <si>
    <t>http://www.sencera.com</t>
  </si>
  <si>
    <t>Sencera International Corporation develops, funds, and commercializes energy conversion systems for combined heat and power applications. The company focuses on renewable energy water purification and desalination new methods for food production waste stream treatment construction techniques. Its portfolio includes a kinematic hybrid engine that uses flexure based volume displacement in lieu of conventional displacer and power pistons. The company was founded in 2003 and is based in Charlotte, North Carolina.</t>
  </si>
  <si>
    <t>Charlotte</t>
  </si>
  <si>
    <t>19200000</t>
  </si>
  <si>
    <t>The Quercus Trust (2)</t>
  </si>
  <si>
    <t>energy conversion systems; renewable energy; thin-film PV equipment; renewable energy technologies; solar PV; kinematic engine design; heat-to-electricity conversion devices; renewable energy water; carbon-neutral Solar Energy; concentrated solar heat; Innovative energy conversion; semiconductor processing equipment; efficient heat engines; rotary alternator design; high-technology content products; waste stream; stream treatment novel; semiconductor manufacturing tools; off-the-shelf alternator technologies; solar module manufacture; custom manufacturing equipment; chemical waste stream; desalination new methods; stirling-brayton hybrid engine; flexure based volume; electrical generation. energy.; lower engine friction; fluid flow losses; electricity generation; energy sources; power electronics; novel engine; power pistons; equipment development; residential CHP; novel methods; solar cells; Development areas; physics-based approach; Past projects; flexure-based design; conventional displacer; power tools; construction techniques; air/gas bearings; Sencera designs; piston rings</t>
  </si>
  <si>
    <t>stirling; piston; kinematic; energy conversion systems; conversion systems; waste stream; pistons; manufactures energy conversion; manufactures energy; heat to electricity; chp; alternator; energy conversion; projects include; sliding; cylinder; novel; engines; stream; engine; conversion; vetting; switching power; stirling engines; specializes in development; solar to electricity; solar pv system; semiconductor processing; pv system design; piston rings; lieu; interest include; innovative energy; include heat; food production; fluid flow; equipment development; energy manufacturing; electrical generation; displacement; developing semiconductor; design eliminates; custom manufacturing; conversion devices; compete with traditional; commercialization of high; carbon neutral; areas of interest; industry in renewables; volume; renewables environment; processing equipment; friction; coupling; achieves; opposed; desalination; bearings; methods; waste; thin film pv; solar heat; semiconductor manufacturing; rings; renewable energy technologies; power tools; film pv; seals; products includes; concentrated solar; combined heat; mature; high technology; hybrid; designs and manufactures; neutral; compete; water purification; heat and power; commercialize; manufacturing equipment; losses; chemical; converting; switching; power electronics; physics; working; rotary; optimizing; commercialization; thin film photovoltaic; film photovoltaic; energy technologies; purification; adoption; fluid; funding; concentrated; spaces</t>
  </si>
  <si>
    <t>0.00012999485330072584</t>
  </si>
  <si>
    <t>0.0001883451702653343</t>
  </si>
  <si>
    <t>268</t>
  </si>
  <si>
    <t>bd9975fbb03ce592460c656deb87de5b</t>
  </si>
  <si>
    <t>Zhejiang Topoint Photovoltaic Co.,Ltd.</t>
  </si>
  <si>
    <t>http://www.topointsolar.cn</t>
  </si>
  <si>
    <t>Zhejiang Topoint Photovoltaic Co.,Ltd. manufactures monocrystalline and polycrystalline ingots, silicon wafers, solar cells and panels, and photovoltaic modules. It also offers photovoltaic systems that include solar lawn, street, and garden lights. In addition, the company plans and constructs solar power plant projects; and provides free-field and rooftop solutions in Germany, France, Italy, and Austria. Further, it offers project development, approval planning, system conception and project planning, purchasing and logistics, implementation and installation, system monitoring and maintenance, and technical and commercial operations management services; and commissioning and performance tests. The company was founded in 2006 and is based in Haining, China with branches in Frankfurt, Germany; and Philadelphia, Pennsylvania.</t>
  </si>
  <si>
    <t>Haining</t>
  </si>
  <si>
    <t>Zhejiang Province</t>
  </si>
  <si>
    <t>project development / monocrystalline / repair work / parks</t>
  </si>
  <si>
    <t>89350896</t>
  </si>
  <si>
    <t>zhejiang; technical and commercial; systems that include; solar lawn; project planning; performance tests; operations management; offers project; implementation and installation; free field; constructs solar; conception; monocrystalline and polycrystalline; system monitoring; monitoring and maintenance; garden lights; approval; offers photovoltaic; lawn; cells and panels; solar power plant; constructs; project development; ingots; planning; silicon wafers; tests; garden; purchasing; monocrystalline; polycrystalline; photovoltaic systems; management services; include solar; power plant; photovoltaic modules; commissioning; wafers; street; implementation; rooftop; plans; logistics; plant</t>
  </si>
  <si>
    <t>0.000555520807694799</t>
  </si>
  <si>
    <t>15840</t>
  </si>
  <si>
    <t>0.000463325474639389</t>
  </si>
  <si>
    <t>269</t>
  </si>
  <si>
    <t>0c5bf81be86755b4572222759df4b0d2</t>
  </si>
  <si>
    <t>Everwarm Group Ltd</t>
  </si>
  <si>
    <t>http://www.everwarmgroup.com</t>
  </si>
  <si>
    <t>Everwarm Group Ltd. provides heating, insulation, and micro-generation solutions for homes and businesses in the United Kingdom. The company offers energy services, which include cavity, internal, and external wall insulation, as well as loft insulation; gas boilers, heating controls, and air source and ground source heat pumps heating; solar PV and thermal panels; and electric vehicle charging posts for landlords and homeowners. It serves private homeowners, commercial SME businesses, landlords with a handful of properties, and large-scale private or social landlords. The company was incorporated in 2010 and is based in Bathgate, United Kingdom. As of April 16, 2014, Everwarm Group Ltd operates as a subsidiary of Lakehouse Contracts Limited.</t>
  </si>
  <si>
    <t>West Lothian</t>
  </si>
  <si>
    <t>cavity / wall insulation / external wall / loft</t>
  </si>
  <si>
    <t>Lakehouse plc</t>
  </si>
  <si>
    <t>landlords; insulation; wall insulation; source and ground; solutions for homes; sme; serves private; pv and thermal; micro generation; loft insulation; heating controls; handful; generation solutions; gas boilers; external wall insulation; external wall; homeowners; posts; loft; offers energy; ground source heat; cavity; electric vehicle charging; vehicle charging; source heat pumps; ground source; thermal panels; air source; source heat; homes and businesses; private; electric vehicle; energy services; boilers; external; heat pumps; large scale; social; internal; wall; properties; controls; charging; solar pv; homes; pumps</t>
  </si>
  <si>
    <t>0.00044623375585018613</t>
  </si>
  <si>
    <t>530</t>
  </si>
  <si>
    <t>0.0003784598664029903</t>
  </si>
  <si>
    <t>270</t>
  </si>
  <si>
    <t>d03ee49018300f86f7d878e09dbddb0c</t>
  </si>
  <si>
    <t>GWAGENN SASU</t>
  </si>
  <si>
    <t>http://www.gwagenn.com</t>
  </si>
  <si>
    <t>GWAGENN SASU develops radiofrequency system and software to detect, track, jam, and neutralize drones. The company develops equipment for defense and security, marine, telecom, and academic industries. It also performs simulation studies with CST Microwave studio in electromagnetic fields applied to military and telecoms domains. The company was founded in 2015 and is based in Saint-Malo, France.</t>
  </si>
  <si>
    <t>Saint-Malo</t>
  </si>
  <si>
    <t>telecoms; system and software; software to detect; radiofrequency; electromagnetic fields; develops equipment; defense and security; domains; studio; academic; electromagnetic; performs; microwave; studies; telecom; simulation; detect; applied; marine; fields; track; defense</t>
  </si>
  <si>
    <t>0.0001719572809263302</t>
  </si>
  <si>
    <t>2151</t>
  </si>
  <si>
    <t>0.00019911011286180308</t>
  </si>
  <si>
    <t>271</t>
  </si>
  <si>
    <t>5c5657af6ba53927bcff058c389f3aa2</t>
  </si>
  <si>
    <t>DNP America, LLC</t>
  </si>
  <si>
    <t>http://www.dnpamerica.com</t>
  </si>
  <si>
    <t>DNP America, LLC provides printing products and services, packaging supplies, security holograms, and electronic devices in North and South America. It offers metal, film, and paper decorative materials for use in appliances, architectural interiors, bath areas, canopies/awnings, ceilings, countertops, elevators, fences, flooring, furniture, garage doors, healthcare facilities, picture frames, recreational vehicles, store fixtures, walls, and windows. The companys graphic printing portfolio comprises illustrated, special edition, and childrens books; and specialty products comprising tin boxes, calendars, greeting cards, and custom bindings, as well as customized products for Japanese customers. It also manufactures packaging materials, such as barrier and easy peel films, as well as retort pouches and laminates; and prints security holograms for brand protection. In addition, the company offers buried bump interconnection technology printed wiring boards, silicon interposers, test chart and color viewers, IC tags and lead frames, video imaging products, and MEMS devices, as well as photomasks for semiconductor chips. Further, it provides optical components, such as rear and projection screens for the rear projection television market; privacy filters, prism sheets and turning films, surface coated films, and touch sensors for the rear projection television market; surface coated films for laptops, desktop monitors, and TVs; prism sheets and turning films for LCD backlight assemblies; and privacy filters for ATMs, computer displays, and cell phones, as well as multi-touch displays, encapsulants, back sheets, and wavelength specific films for solar panels. The company was founded in 1974 and is based in New York, New York with additional offices in Los Angeles and Silicon Valley, California; and Dallas, Texas. It also has printing plants in Hong Kong, China, Japan, Singapore, and South Korea. DNP America, LLC operates as a subsidiary of Dai Nippon Printing Co. Ltd.</t>
  </si>
  <si>
    <t>1974</t>
  </si>
  <si>
    <t>Dai Nippon Printing Co. Ltd.</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</si>
  <si>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t>
  </si>
  <si>
    <t>projection; prism; sheets; films; rear; privacy; turning; television; coated; filters; printing; frames; wiring boards; well as multi; viewers; video imaging; touch sensors; touch displays; specialty products; semiconductor chips; recreational vehicles; projection screens; printed wiring boards; printed wiring; pouches; portfolio comprises; picture frames; photomasks; packaging materials; optical components; offers metal; multi touch; lead frames; interposers; interiors; illustrated; healthcare facilities; greeting cards; greeting; graphic printing; garage doors; films for solar; fences; encapsulants; desktop monitors; countertops; calendars; buried; bump; bindings; backlight; packaging; chart; tags; prints; japanese; imaging products; edition; elevators; awnings; touch; wavelength; laminates; comprises; ceilings; tin; interconnection; canopies; mems; displays; ic; flooring; decorative; bath; garage; products comprising; graphic; children; books; recreational; picture; fixtures; chips; desktop; cards; cell phones; tvs; electronic devices; north; barrier; screens; boards; assemblies; paper; healthcare; walls; laptops; color; lcd; furniture</t>
  </si>
  <si>
    <t>0.0002593377692399459</t>
  </si>
  <si>
    <t>7886</t>
  </si>
  <si>
    <t>0.00025078437671138365</t>
  </si>
  <si>
    <t>272</t>
  </si>
  <si>
    <t>427e1a73ad0284118fd4b60911c13bf8</t>
  </si>
  <si>
    <t>Citadel Defense Company Inc.</t>
  </si>
  <si>
    <t>http://www.citadelthreatmanagement.com</t>
  </si>
  <si>
    <t>Citadel Defense Company Inc. develops drone management solutions. It offers an automated UAV/UGV surveillance system that monitors airspace, detects threats, and tracks and intercepts unauthorized drones that enter restricted airspace. The company offers products through resellers and its online store. Citadel Defense Company Inc. was incorporated in 2016 and is based in National City, California.</t>
  </si>
  <si>
    <t>National City</t>
  </si>
  <si>
    <t>airspace; unauthorized drones; unauthorized; ugv; system that monitors; surveillance system; products through resellers; intercepts; develops drone; restricted; resellers; online store; defense; threats; detects; offers products; enter; tracks; management solutions; drone management; monitors; store; automated; surveillance</t>
  </si>
  <si>
    <t>0.0004424936881861665</t>
  </si>
  <si>
    <t>3225</t>
  </si>
  <si>
    <t>0.00047990645211971634</t>
  </si>
  <si>
    <t>273</t>
  </si>
  <si>
    <t>f98126ac3bd757aa84c90f6acfd12995</t>
  </si>
  <si>
    <t>Solar Power (Surin1) Company Limited</t>
  </si>
  <si>
    <t>http://www.spcg.co.th/solarpower/sr1/en/index.php</t>
  </si>
  <si>
    <t>Solar Power (Surin1) Company Limited owns and operates a solar farm project which uses polycrystalline solar panels. The company is based in Thailand. Solar Power (Surin1) Company Limited operates as a subsidiary of Solar Power Co.,Ltd.</t>
  </si>
  <si>
    <t>Thailand</t>
  </si>
  <si>
    <t>SPCG Public Company Limited</t>
  </si>
  <si>
    <t>274</t>
  </si>
  <si>
    <t>9c4c4c7bc08865dda3fa6f90ea6af225</t>
  </si>
  <si>
    <t>Solarlist, Inc.</t>
  </si>
  <si>
    <t>http://solarlist.com</t>
  </si>
  <si>
    <t>Solarlist, Inc. develops a mobile solar assessment tool that calculates a homeowners costs and savings for installing solar panels. Solarlist, Inc. was founded in 2013 and is based in Brooklyn, New York.</t>
  </si>
  <si>
    <t>Brooklyn</t>
  </si>
  <si>
    <t>130000</t>
  </si>
  <si>
    <t>solar installers; mobile solar assessment; renewable energy; free solar assessment; solar makes sense; affordable solar energy; solar potential. your_benefits; solar output estimates; best solar installers; FREE HOME ASSESSMENT; HOMEOWNERS. SOLARIST COMMUNITY; SolarList online assessment; FREE SolarList assessment; clean energy career; National Renewable Energy; best financing options; renewable energy credits; affordable renewable energy; specific roof layout; solar panels; beautiful web report; solar concierge; solar companies; absolute tidal wave; solar impact; solar provider; solar advocates; solar market; Free Assessment; free incentives; estimated savings; good sunlight; best deal; home. step2; report. step3; potential energy; energy usage; Colorado. your_roof; home visit; local incentives; powerful software; human level; networks. connect_industry; Empower Solarists; tax credits; Awesome software; certain roofs; entire process; people; time</t>
  </si>
  <si>
    <t>vetted; going solar; complicated; suitable for solar; solar potential; motivated; help people; educate; qualify; solar installers; assessment; financing options; going; empower; qualified; credits; students; step; incentives; homeowners; friends; minutes; report; community; installers; we're; savings; trusted solar; tidal; technology built; super easy; spreadsheets; spread the word; solar output; solar installer; skip; saving money; save by going; review the solar; renewable energy laboratory; renewable energy credits; process of going; powerful software; neighbors; national renewable energy; national renewable; money with solar; local incentives; installing solar panels; helping people; help you choose; good sunlight; friends and neighbors; free assessment; figuring; entire process; energy laboratory; energy credits; educated; develops a mobile; determines; detailed report; costs and savings; committed to helping; choosing a solar; blog; ben; app allows; affordable solar energy; affordable renewable energy; affordable renewable; adopt clean; accurate solar; absolutely free; absolutely; suitable; career; calculates; choose; helping; thoroughly; reducing costs; mobile solar; friction; concierge; rooftop; learn; we're building; solar provider; adopt; tax credits; spread; free solar; believes; potential; connect; solar market; awesome; word; talk</t>
  </si>
  <si>
    <t>0.0007229284236808499</t>
  </si>
  <si>
    <t>11799</t>
  </si>
  <si>
    <t>0.0005774349289760191</t>
  </si>
  <si>
    <t>275</t>
  </si>
  <si>
    <t>aa2e42e9842349fa030f4a78d8505da9</t>
  </si>
  <si>
    <t>Reckon Industries Limited</t>
  </si>
  <si>
    <t>http://reckonindustries.com</t>
  </si>
  <si>
    <t>Reckon Industries Limited manufactures sine wave inverters and mono crystalline solar panels. It offers UPS systems, tubular batteries, poly crystalline solar panels, solar charge controllers, solar water heaters, etc. Reckon Industries Limited was formerly known as Gandhar Exports Limited. The company was incorporated in 1985 and is based in Kollam, India.</t>
  </si>
  <si>
    <t>1985</t>
  </si>
  <si>
    <t>Kollam</t>
  </si>
  <si>
    <t>Kerala</t>
  </si>
  <si>
    <t>crystalline solar panels; crystalline solar; wave inverters; tubular; sine wave inverters; poly crystalline solar; mono crystalline solar; industries limited manufactures; sine wave; sine; solar charge controllers; crystalline; solar charge; solar water heaters; poly crystalline; mono crystalline; poly; wave; charge controllers; mono; water heaters; solar water; heaters; controllers</t>
  </si>
  <si>
    <t>0.0002621632055596463</t>
  </si>
  <si>
    <t>16998</t>
  </si>
  <si>
    <t>0.00021317654775861227</t>
  </si>
  <si>
    <t>15c757ec-738a-43f9-59a6-d658619bd968</t>
  </si>
  <si>
    <t>Quantum Solar</t>
  </si>
  <si>
    <t>http://quantumsolardesigns.com</t>
  </si>
  <si>
    <t>Quantum Solar is a residential and commercial solar panel installation company.</t>
  </si>
  <si>
    <t>Camarillo</t>
  </si>
  <si>
    <t>commercial solar panel; quantum; solar panel installation; panel installation; commercial solar; residential and commercial</t>
  </si>
  <si>
    <t>0.0007287396428209397</t>
  </si>
  <si>
    <t>1650</t>
  </si>
  <si>
    <t>0.0005513409270777809</t>
  </si>
  <si>
    <t>Certain data and content provided by https://www.crunchbase.com/organization/quantum-solar</t>
  </si>
  <si>
    <t>277</t>
  </si>
  <si>
    <t>6df4867ed1ef4ec7b710d2a37cb3f363</t>
  </si>
  <si>
    <t>BayCity Technologies Limited</t>
  </si>
  <si>
    <t>BayCity Technologies Limited provides on-farm technology hardware and software solutions for the rural economy. It provides monitoring solutions, sensors, and demo sites for dairy and rural sectors. The company was incorporated in 2005 and is based in Christchurch, New Zealand. BayCity Technologies Limited is a former subsidiary of BayCity Communications Limited.</t>
  </si>
  <si>
    <t>Christchurch</t>
  </si>
  <si>
    <t>baycity technologies; data management; intelligent data management; remote data management; on-farm technology specialist; secure remote hosting; data management solutions; Baycity Technologies Universal; BayCity Farm Area; related rural sectors; M3; M3 architecture; Central computation M3; software solutions; remote data logger; remote access technologies; remote alterable data; Universal Access; compliance data; M3 platform; direct data access; M3 connects; Series Data Logger; remote management; server M3; M3 server; stores UAD data; Accurately capturing data; on-farm activities; Secure data retrieval; remote airstrip wind; critical data; API data extraction; Integrated hardware; client software solutions; Access Device UAD; multiple sites; Home Monitoring Solutions; Effluent Pond Management; integrated MIS strategy; real-time global access; farming industry; corporate clients; integrated corporate strategy; BayCitys architecture; two-way satellite communication; IPSTAR satellite broadband; weather data; Data integration; generic telemetry platform</t>
  </si>
  <si>
    <t>remote data; pond; logger; data logger; dairy; data management; hosted; web portal; remote management; mis; integrated hardware; effluent; data management solutions; critical data; corporate clients; alerting; access technologies; fertilizer; remote access; farmer; enhances; sms; farm; universal; hosting; software solutions; incorporating; farming; rural; secure; productivity; portal; email; architecture; server; management solutions; heart; economy; alerts; specialist; hardware and software; strategy; corporate; compliance; enabled; reporting; working closely; wireless mesh network; wireless mesh; wired ethernet; web based interface; weather data; water ingress; upgradeable; unattended; translation; traceability; time global; time access; team of software; system removes; standard web; spraying; speed and direction; solutions for real; software developers; site specific; sensor technologies; secure website; secure data; scaleable; saves money; retrieval; real time global; real time access; rapid integration; predecessor; power or solar; pasture; outdoor applications; mains power; integrated corporate; ingress protection; ingress; increasing the efficiency; hosted environment; global networks; generic; fertiliser; farm area; enable remote; direct data; designed to replace; data retrieval; data requirements; data integration; data from remote; data extraction; data access; corporate strategy</t>
  </si>
  <si>
    <t>0.0005354993192180127</t>
  </si>
  <si>
    <t>8434</t>
  </si>
  <si>
    <t>0.0005362363407503632</t>
  </si>
  <si>
    <t>278</t>
  </si>
  <si>
    <t>4d8dfb72-3a15-9860-20ee-d86800d7fbb2</t>
  </si>
  <si>
    <t>Grit Systems</t>
  </si>
  <si>
    <t>https://grit.systems/</t>
  </si>
  <si>
    <t>Grit Systems builds internet-enabled smart metres that will disrupt the way we monitor power consumption. Grit Systems has built an internet-enabled technology that offer a simple way to quantify power consumption from multiple power sources — solar panels, generators, inverters or the grids. With this, you can make informed data driven decisions on how best to power your home and businesses, while reducing costs and proactively preventing improper use.</t>
  </si>
  <si>
    <t>Yaba</t>
  </si>
  <si>
    <t>Co-Creation Hub Nigeria</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</si>
  <si>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t>
  </si>
  <si>
    <t>internet enabled; grit systems; grit; power consumption; enabled; technology that offer; systems has built; systems builds internet; systems builds; sources solar panels; sources solar; smart metres; quantify power consumption; quantify power; quantify; proactively preventing improper; proactively preventing; proactively; preventing improper; power sources solar; offer a simple; multiple power sources; multiple power; monitor power consumption; monitor power; metres; internet enabled technology; internet enabled smart; informed data driven; informed data; improper; grit systems builds; enabled technology; enabled smart metres; enabled smart; costs and proactively; consumption from multiple; built an internet; builds internet enabled; builds internet; driven decisions; data driven decisions; reducing costs; preventing; disrupt; consumption; power sources; data driven; informed; grids; decisions; driven; generators; builds; reducing; monitor</t>
  </si>
  <si>
    <t>0.0002681430181292509</t>
  </si>
  <si>
    <t>3672.5</t>
  </si>
  <si>
    <t>0.0004563465166020499</t>
  </si>
  <si>
    <t>Certain data and content provided by https://www.crunchbase.com/organization/grit-systems</t>
  </si>
  <si>
    <t>279</t>
  </si>
  <si>
    <t>3c46227df4dbdb00197ff083086a0058</t>
  </si>
  <si>
    <t>VHF-Technologies S.A.</t>
  </si>
  <si>
    <t>http://www.flexcell.com</t>
  </si>
  <si>
    <t>VHF-Technologies S.A., also known as Flexcell, engages in the development and production of photovoltaics modules using amorphous silicon, solar modules, solutions for flat roofs, solar chargers, solar panels, and semi-rigid solar battery chargers. It serves wireless electronics, roads signs, emergency systems, and consumer products applications, as well as sells its products through distributors in Australia, France, Germany, Italy, Luxemburg, and Spain. The company was founded in 2000 and is headquartered in Yverdon-les-Bains, Switzerland. VHF-Technologies SA operates as a subsidiary of Q-Cells SE.</t>
  </si>
  <si>
    <t>Yverdon-les-Bains</t>
  </si>
  <si>
    <t>Vaud</t>
  </si>
  <si>
    <t>3763010</t>
  </si>
  <si>
    <t>Mitsubishi Chemical Corporation; Global PVQ SE</t>
  </si>
  <si>
    <t>amorphous silicon layer; flexible PV cells; crystalline silicon wafers; significantly lower production; film solar cells; cost plastic substrates; film coating technology; film semi-conductor layer; cheaper raw materials; good light absorbers; large area deposition; high volume manufacturing; high costs; polycrystalline materials; cadmium telluride; material costs; common materials; Flexcell; coated glass; stainless steel; Micro-Technology; IMT; µm; CdTe; laboratories; Institute; University; Neuchâtel; Switzerland; aim</t>
  </si>
  <si>
    <t>plastic substrates; amorphous silicon; amorphous; substrates; thin film coating; thin and flexible; tel; proprietary thin film; proprietary thin; production costs; material costs; manufacturing of solar; lower production; large area deposition; high costs; flexible pv; film coating; diselenide; crystalline silicon wafers; common materials; coating technology; coated glass; area deposition; aim to achieve; absorbers; layer; telluride; high volume manufacturing; cis; cadmium telluride; plastic; volume manufacturing; technology developed; semi conductor; deposited; copper indium; thick; large area; film solar cells; cdte; cadmium; deposit; pv cells; raw materials; gallium; institute; silicon wafers; conductor; laboratories; indium; high volume; cigs; stainless steel; stainless; coated; polycrystalline; cheaper; copper; deposition; semi; aim; raw; crystalline silicon; reduced; university; thin film solar; suitable; film solar; wafers; volume; common; coating; good; achieve; crystalline; low cost; steel; lower; flexible</t>
  </si>
  <si>
    <t>0.000500470799557209</t>
  </si>
  <si>
    <t>2346</t>
  </si>
  <si>
    <t>0.00037999865381699804</t>
  </si>
  <si>
    <t>280</t>
  </si>
  <si>
    <t>5d6d662581daf6cf2ea7894f0b915ee8</t>
  </si>
  <si>
    <t>Tooling Systems Group, Inc.</t>
  </si>
  <si>
    <t>http://www.toolingsystemsgroup.com</t>
  </si>
  <si>
    <t>Tooling Systems Group, Inc., through its subsidiaries, engages in metal stamping dies, mold tooling, assembly system, steel plate fabrication, machinery sales, contract machining, and low-volume parts businesses. It offers stamping dies, such as progressive, transfer, and line dies; and mold tooling for various applications, including automotive trim, appliance parts, laminated panels, frame rails, exhaust components, and furniture parts. The company also provides automated assembly centers and systems; vision inspection and quality audit machines; new, re-designed, and repaired equipment; control interfaces and safety systems; and on-site support and troubleshooting services. It also offers steel plate fabrication for earth moving and construction equipment; alternative energy structures and components; oil rigs and platforms; military and defense projects; die sets and kits for sheet metal stamping dies; concept, prototype, and private use pieces; and other miscellaneous and industrial grade applications. In addition, the company sells, installs, and services new and used equipment. Further, it offers contract machining solutions for CNC/general milling and boring; CNC lathe machining; sinker, wire, and small hole electrical discharge machining; steel plate burning; and Blanchard grinding. Furthermore, the company supplies parts used in wind turbines, solar panels, hydrogen and electric powered vehicles, and oil rigs and towers for military/defense, infrastructure, and alternative and domestic energy markets. It offers its tooling, equipment, and service for manufacturers worldwide. Tooling Systems Group, Inc. was founded in 1982 and is based in Grand Rapids, Michigan. It has facilities in Grand Rapids, Michigan; Knoxville, Tennessee; and San Antonio, Texas.</t>
  </si>
  <si>
    <t>Grand Rapids</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</si>
  <si>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t>
  </si>
  <si>
    <t>dies; steel plate; stamping; tooling; machining; systems group; rigs; oil rigs; metal stamping; mold; cnc; plate; contract; fabrication; vision inspection; structures and components; sheet metal stamping; powered vehicles; offers steel; offers contract; military and defense; low volume; industrial grade; including automotive; engages in metal; electrical discharge; electric powered vehicles; electric powered; earth moving; domestic energy markets; domestic energy; die sets; construction equipment; assembly system; grinding; steel; progressive; milling; hole; boring; trim; energy markets; miscellaneous; burning; rails; assembly; troubleshooting; sheet metal; safety systems; die; alternative; defense; laminated; exhaust; audit; metal; pieces; discharge; towers; hydrogen; appliance; prototype; interfaces; alternative energy; machinery; sets; furniture; concept; wire; sheet; subsidiaries; moving; grade; volume; earth; frame; transfer; centers; kits; domestic; machines; general; wind turbines; structures; automated; turbines; platforms; automotive; private</t>
  </si>
  <si>
    <t>0.0005026282668135869</t>
  </si>
  <si>
    <t>8894</t>
  </si>
  <si>
    <t>0.0004923837541668412</t>
  </si>
  <si>
    <t>281</t>
  </si>
  <si>
    <t>ff06c2bb2b38a8a797d391a20c6283d2</t>
  </si>
  <si>
    <t>Stallinger Holding GmbH</t>
  </si>
  <si>
    <t>http://www.stallinger-holding.at</t>
  </si>
  <si>
    <t>Stallinger Holding GmbH produces whitewood sawn timber for packaging, construction, and high end use in joinery to the United Kingdom, France, the Middle East, KSA, Qatar, the United Arab Emirates, Oman, Bahrain, and Brunei markets. It also offers concrete forming solutions; and beams and panels. The company also installs solar parks to generate electricity for specific industrial plants or to feed power into public net to be used from private households. In addition, it invests in various types of real estate to lease and rent properties, including hotels, apartments, single family houses, multi-story buildings, and buildings for commercial use in city centers. The company was founded in 1996 and is based in St. Georgen i.A., Austria.</t>
  </si>
  <si>
    <t>St. Georgen i.A.</t>
  </si>
  <si>
    <t>Upper Austria</t>
  </si>
  <si>
    <t>real estate / contracting services / structural engineering services / installing solar</t>
  </si>
  <si>
    <t>single family; sawn; private households; joinery; industrial plants; family houses; beams; apartments; timber; solar parks; story; rent; forming; invests; concrete; households; hotels; generate electricity; houses; parks; lease; city; net; feed; packaging; real estate; family; installs solar; estate; centers; properties; types; private</t>
  </si>
  <si>
    <t>0.00025507532737169166</t>
  </si>
  <si>
    <t>9504</t>
  </si>
  <si>
    <t>0.0003269562952220273</t>
  </si>
  <si>
    <t>282</t>
  </si>
  <si>
    <t>d2e12a09039e9d3126a6dcb4028dee95</t>
  </si>
  <si>
    <t>Solar Teyin, S.L.</t>
  </si>
  <si>
    <t>http://www.solarteyin.com</t>
  </si>
  <si>
    <t>Solar Teyin, S.L. engages in the sourcing and distribution of solar panels for public, commercial and consumer use. The company is based in Barcelona, Spain. As of March 25, 2011, Solar Teyin, S.L. operates as a subsidiary of Solar Acquisition.</t>
  </si>
  <si>
    <t>Catalonia</t>
  </si>
  <si>
    <t>Solar Acquisition Corp.</t>
  </si>
  <si>
    <t>commercial and consumer; distribution of solar; sourcing</t>
  </si>
  <si>
    <t>0.000080740136669664</t>
  </si>
  <si>
    <t>0.00011548960591078462</t>
  </si>
  <si>
    <t>283</t>
  </si>
  <si>
    <t>f765fdf8-8290-df1d-c8a4-e3896c8a67d9</t>
  </si>
  <si>
    <t>Cineflight GmbH</t>
  </si>
  <si>
    <t>http://www.cineflight.tv/</t>
  </si>
  <si>
    <t>Ob Hubschrauber oder Drone. Am Boden, in der Luft und auf See - Cineflight bietet alles für die optimale Umsetzung Ihrer Filmideen.</t>
  </si>
  <si>
    <t>und; ob; der; auf; die</t>
  </si>
  <si>
    <t>0.0003156991169115693</t>
  </si>
  <si>
    <t>8001</t>
  </si>
  <si>
    <t>0.0003121388343726196</t>
  </si>
  <si>
    <t>Certain data and content provided by https://www.crunchbase.com/organization/cineflight-gmbh</t>
  </si>
  <si>
    <t>284</t>
  </si>
  <si>
    <t>641d04370d98be60e984962f197474fd</t>
  </si>
  <si>
    <t>North American Drones Enterprise Inc.</t>
  </si>
  <si>
    <t>http://www.nadrone.com</t>
  </si>
  <si>
    <t>North American Drones Enterprise Inc. manufactures, sells, leases, and rents drones for recreational and commercial users. It provides Kasper, a drone for users to capture still and action shots through the use of a gimbal and its compatibility with GoPro cameras; X-Factor, a quadcopter drone that enables to take still and video photography from a fixed camera; and I-Sky, an octocopter drone that operates heavier and higher resolution cameras and/or sensors. The company was founded in 2014 and is based in Las Vegas, Nevada. It has sales offices in North America.</t>
  </si>
  <si>
    <t>photography / images / radio controlled / flying machine</t>
  </si>
  <si>
    <t>users to capture; recreational and commercial; quadcopter drone; octocopter; north american; higher resolution; heavier; gopro cameras; fixed camera; commercial users; action shots; rents; leases; shots; quadcopter; gopro; recreational; gimbal; compatibility; north; factor; american; sky; action; resolution; higher; fixed; photography; capture</t>
  </si>
  <si>
    <t>0.00032650029428350335</t>
  </si>
  <si>
    <t>2251</t>
  </si>
  <si>
    <t>0.00028583579106128865</t>
  </si>
  <si>
    <t>285</t>
  </si>
  <si>
    <t>9a0c2521eb41f7acc0c55ce429d41ef4</t>
  </si>
  <si>
    <t>Quantum Technology Group, Inc.</t>
  </si>
  <si>
    <t>http://qtech-group.com</t>
  </si>
  <si>
    <t>Quantum Technology Group, Inc. produces nontoxic quantum dots for various industrial applications. Its products are used in manufacturing colored and white light LEDs, LCDs, small screen devices, and solar panels; diagnostics and quality testing applications; and security applications, including currency printing, identification badges, tagging expensive consumer products to prevent counterfeiting, and tracking product batches. Quantum Technology Group, Inc. was incorporated in 2015 and is headquartered in Woburn, Massachusetts.</t>
  </si>
  <si>
    <t>composition / synthesis / optical / absorb light</t>
  </si>
  <si>
    <t>450000</t>
  </si>
  <si>
    <t>quantum technology group; non-toxic ZnSe nanoparticle; unique non-toxic ZnSe; standard Sand Green; Sand Green Leaf; quantum dot nanoparticle; novel manufacturing process; nontoxic quantum dots; bulk chemical manufacturer; nontoxic alternative; various industrial applications; generation product development; energy efficient lighting; chemical synthesis staff; core technology; broad implications; critical demand; patent portfolio; greater color range; wide variety; RoHS standard Sand; research patents; silicon based displays; unique manufacturing process; Certifications. chemical engineering.; Specific quality characteristics; QD technology; large quantity production; Green Leaf Certifications; QDs; battery technology; industry demands; Bulk Production; bioanalytical diagnostics; Laboratory manufacturing; optical thin films; photovoltaic panels; industry requirements; bulk manufacturing; potential users; FLAT PANEL; conventional LEDs; white light; QTG.The products; energy efficiency; flexible displays; Specific industries; current manufacturers</t>
  </si>
  <si>
    <t>quantum technology; qds; quantum; nontoxic; nanoparticle; technology represents; technology group; rohs; quantum dot; patent portfolio; implications; exclusively licensed; establishes; dot; critical demand; chemical engineering; variety of industries; bulk; leaf; toxic; certifications; sand; core technology; exclusively; represents; nanotechnology; utilization; product development; licensed; wide variety; patents; broad; manufacturing process; university; chemical; white light; utilizing a novel; toxicity; substances; spectrum of light; quantum dots; quality characteristics; products meet; potential users; optical thin; meet and exceed; market is expected; longer lifetime; light led; lcds; help increase; flexible displays; exponentially; expected to grow; entered; energy efficient lighting; emitted; efficient lighting; dots; decades of experience; competencies; collaborations; chemical synthesis; chemical manufacturer; ability to produce; colored; meet; utilizing; restrictions; demand; increase; portfolio; synthesis; battery technology; thin films; quantity; patent; conventional; brightness; exceed; displays; core; require; presents; identified; decade; bandwidth; alternative; addresses; represent; hazardous; critical; prototypes; capabilities; diagnostics; advances; lifetime; demands; novel; leds</t>
  </si>
  <si>
    <t>0.0002481495851597118</t>
  </si>
  <si>
    <t>7407</t>
  </si>
  <si>
    <t>0.00028205128508751405</t>
  </si>
  <si>
    <t>286</t>
  </si>
  <si>
    <t>09b07ee6-8f57-9707-7f74-e351d7639d97</t>
  </si>
  <si>
    <t>Novi</t>
  </si>
  <si>
    <t>A multi-sensor, real-time analytics solution for inspection and monitoring by drones of large infrastructure.</t>
  </si>
  <si>
    <t>time analytics; real time analytics; inspection and monitoring; analytics solution; multi sensor; analytics; sensor</t>
  </si>
  <si>
    <t>0.0002629216417062254</t>
  </si>
  <si>
    <t>10030</t>
  </si>
  <si>
    <t>0.0002518904766251086</t>
  </si>
  <si>
    <t>Certain data and content provided by https://www.crunchbase.com/organization/novi-2</t>
  </si>
  <si>
    <t>287</t>
  </si>
  <si>
    <t>7cc11371-24bd-954f-22a2-38a75a3fa342</t>
  </si>
  <si>
    <t>Empyrean Solar</t>
  </si>
  <si>
    <t>http://www.empyreanco.com</t>
  </si>
  <si>
    <t>Empyrean Solar focuses on customer acquisitions through strategically driven campaigns within the Solar Industry. We are your friendly, neighborhood solar energy consultant.
It is our mission to make the planet a cleaner, greener place, one solar panel at a time.
About Us
Empyrean believes in…
… creating quality relationships with our clients and customers through professional and personalized experiences
…developing and mentoring future leaders through personal and professional growth
…making our planet a cleaner, greener place one solar panel at a time!
Empyrean is the premier solar consulting firm of the Inland Empire. Empyrean started in response to the growing demand for solar energy by the Southern California consumer market. Empyrean specializes in direct marketing and customer acquisitions and is building our reputation as one of the most respected solar utility companies in the nation. Empyrean’s relationship-based marketing approach offers increased brand recognition and higher levels of customer satisfaction all with 100% return on their marketing dollar.
Empyrean’s business structure and approach to management is definitely unique. At Empyrean everyone starts from the ground up. We believe that our best leaders learn the solar industry and management model starting as an entry level Energy Consultant. Through our Management Development Program we focus on grooming an individual’s strengths, building confidence with hands-on, individualize training and helping that person achieve both professional and personal goals. Our Empyrean team brings a wide range of experiences to the table, but a few things they all have in common are a strong work ethic, magnetic personality, and unwavering ambition.</t>
  </si>
  <si>
    <t>Rancho Cucamonga</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</si>
  <si>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t>
  </si>
  <si>
    <t>consultant; greener; cleaner; experiences; solar industry; leaders; planet; work ethic; unwavering; team brings; strategically; solar utility; solar focuses; respected solar; premier solar; personality; personal and professional; mentoring; levels of customer; level energy; inland empire; inland; higher levels; growing demand; grooming; ethic; entry level; empire; development program; demand for solar; definitely; consumer market; consulting firm; clients and customers; strengths; respected; ambition; reputation; neighborhood; nation; dollar; believes; marketing; utility companies; campaigns; place; starts; customer satisfaction; personal; relationship; approach; relationships; consulting; personalized; goals; southern; magnetic; hands; table; satisfaction; confidence; premier; entry; starting; person; firm; recognition; increased; started; growth; brings; common; response; strong; helping; learn; return; brand; achieve; driven; structure; program; levels; creating; focuses; growing; friendly; demand; model; higher; specializes; wide range; things</t>
  </si>
  <si>
    <t>0.0003426858746861844</t>
  </si>
  <si>
    <t>17061</t>
  </si>
  <si>
    <t>0.0003980415106638178</t>
  </si>
  <si>
    <t>Certain data and content provided by https://www.crunchbase.com/organization/empyrean-solar</t>
  </si>
  <si>
    <t>288</t>
  </si>
  <si>
    <t>af578c3ce38ced4d8260c9dfc61c85a3</t>
  </si>
  <si>
    <t>RayTracker, Inc.</t>
  </si>
  <si>
    <t xml:space="preserve">As of January 4, 2011, RayTracker, Inc. was acquired by First Solar, Inc. RayTracker, Inc. designs and manufactures single-axis photovoltaic (PV) tracking systems for solar PV plants. It offers RayTracker GC, a solar tracking system that autonomously points the panels at the sun, as well as control system records data from a GPS satellite and uses actuator to position panels into optimal position. The company was incorporated in 2008 and is based in Pasadena, California. </t>
  </si>
  <si>
    <t>Pasadena</t>
  </si>
  <si>
    <t>Idealab</t>
  </si>
  <si>
    <t>First Solar, Inc.</t>
  </si>
  <si>
    <t>solar PV plants; cost-effective solar trackers; solar tracking bankability; RayTracker team members; solar technology innovation; utility solar tracking; lowest cost design; efficient project development; PV system modeling; PV developer Energy; PV panel types; stationary PV panels; PV balance-of-system innovations; solar energy produced.; innovative solar tracking; RayTracker President Mark; GC-Series single-axis trackers; RayTracker GC; low actuation energy; highest customer value; annual energy production; high-volume manufacturing; maximum energy production; Solar spokesman Alan; stable system energy; energy output; enthusiastic team; reliability engineering; new paradigm; energy yield; industry-leading customer service; software engineering; product development; 25-year design life; in-field installation time; PV-Platform Software Toolset; Shade Avoidance Technology; fellow Idealab company; highest customer value.; factory pre-assembled parts; RayTracker suite; solar panels; RayTracker designs; flagship product; California-based company; maximum reliability; multiple megawatts; utility projects; tracking accuracy; Tracker technology</t>
  </si>
  <si>
    <t>solar pv plants; pv plants; single axis; solar tracking; utility solar; technology innovation; team members; team includes; system energy; quarter; operation of solar; installation and operation; enthusiastic; effective solar; development and construction; cost effective solar; cost design; bankability; advanced pv; solar trackers; lcoe; actuation; tracker; high volume manufacturing; volume manufacturing; trackers; software engineering; software and hardware; paradigm; energy yield; project development; energy output; worked; lowest cost; high volume; axis; product development; yield; modeling; pv system; stable; lowest; members; highest; solar technology; innovations; reliability; pv panels; mount; yield and reduce; year design life; year design; wireless infrastructure; utility projects; tripled; tracking technologies; tracker technology; totaling; told; time and labor; technology includes; systems group; system utilizes; supports a wide; suite of technology; spun; solar energy produced; single axis trackers; single axis tracker; quarters; pv tech; pv balance; product group; president; pre assembled; panels mounted; panel types; optimize energy; mount applications; microprocessor; maximum energy production; maximum energy; maximizing efficiency; maximizes the energy; lowers the cost; lowers; lower lcoe; level testing; leading customer; installed in multiple; installed cost; installation time; focused on delivering; focus on performance; field installation; fellow; explained; exceptional quality; entire installation; ensure maximum</t>
  </si>
  <si>
    <t>0.00047402072462359395</t>
  </si>
  <si>
    <t>8774</t>
  </si>
  <si>
    <t>0.0004687712969546673</t>
  </si>
  <si>
    <t>289</t>
  </si>
  <si>
    <t>b7bb0451a1c6c4da328bd372c598c822</t>
  </si>
  <si>
    <t>500 Feet Drones, LLC</t>
  </si>
  <si>
    <t>http://www.500feetdrones.com</t>
  </si>
  <si>
    <t>500 Feet Drones, LLC offers aerial photography and videography services for film production. The company is headquartered in Hartford, Connecticut. As of March 16, 2017, 500 Feet Drones, LLC operates as a subsidiary of PhotoFlight Aerial Media, LLC.</t>
  </si>
  <si>
    <t>Hartford</t>
  </si>
  <si>
    <t>PhotoFlight Aerial Media, LLC</t>
  </si>
  <si>
    <t>videography services; services for film; photography and videography; offers aerial; film production; videography; feet; aerial photography; photography</t>
  </si>
  <si>
    <t>0.0011340764578912992</t>
  </si>
  <si>
    <t>2389</t>
  </si>
  <si>
    <t>0.0007211833238087393</t>
  </si>
  <si>
    <t>290</t>
  </si>
  <si>
    <t>0243db613707229b060d5592a9a25990</t>
  </si>
  <si>
    <t>Orbit Technologies Ltd.</t>
  </si>
  <si>
    <t>http://www.orbit-cs.com</t>
  </si>
  <si>
    <t>Orbit Technologies Ltd. engages in the development, production, and marketing of communication equipment solutions in Israel, Europe, North and South America, and East Asia. It provides satellite communication systems for mobile platforms, such as ground-based, naval, and airborne; tracking, communication, and telemetry systems between mobile and satellite platforms for airplanes, drones, and missiles; and audio and video monitoring communication management systems. The company serves government/security customers, including foreign governments and militaries, and contractors that serve these customers; and commercial/civil customers comprising marine systems integrators, Internet service providers, and manufacturers of civil airplanes. Orbit Technologies Ltd. distributes its products through a network of agents and integrators; and local agents who specialize in the fields of telemetry, tracking antennas, drones, and in the area of aircraft, as well as through representatives. The company was formerly known as Elhot, Cooperative for Electricity and Radio Netanya Ltd. and changed its name to Orbit Technologies Ltd. in April 2010. The company was founded in 1950 and is based in Netanya, Israel.</t>
  </si>
  <si>
    <t>ORBI (The Tel-Aviv Stock Exchange)</t>
  </si>
  <si>
    <t>ORBIT Communication Systems; Communication Systems Ltd.; mission-critical communication needs.; superior performance communications; national security. satellite; Satcom communications; toughest conditions; ground vessels; wide range; remote areas; ground applications; communication. telecommunications; TASE; multitude; globe; equipment; solutions; maritime</t>
  </si>
  <si>
    <t>orbit; communication systems; airborne; toughest conditions; systems for airborne; supplies a wide; solutions to serve; satcom; military clients; equipment and solutions; critical communication; communications equipment; toughest; superior performance; satellite communication; national security; tracking systems; multitude; mission critical; remote areas; communications; vessels; rely; globe; maritime; manufactures and supplies; telecommunications; serve; superior; marine; satellite; national; critical; wide range; private</t>
  </si>
  <si>
    <t>0.0003064031308835578</t>
  </si>
  <si>
    <t>12401</t>
  </si>
  <si>
    <t>0.00032040676706447397</t>
  </si>
  <si>
    <t>291</t>
  </si>
  <si>
    <t>68c35d2d-e1a1-143b-c791-6de4982d9239</t>
  </si>
  <si>
    <t>Drone Age Media</t>
  </si>
  <si>
    <t>http://www.droneagemedia.com</t>
  </si>
  <si>
    <t>Drone age media is a aerial photography company based in portland, oregon.</t>
  </si>
  <si>
    <t>age; photography; aerial photography; media</t>
  </si>
  <si>
    <t>0.000910082160732398</t>
  </si>
  <si>
    <t>2784</t>
  </si>
  <si>
    <t>0.0005932937682979572</t>
  </si>
  <si>
    <t>Certain data and content provided by https://www.crunchbase.com/organization/drone-age-media</t>
  </si>
  <si>
    <t>292</t>
  </si>
  <si>
    <t>7b6a950c23dc5f62c3c2cb7b4857fd9c</t>
  </si>
  <si>
    <t>On-Sun Systems Ltd</t>
  </si>
  <si>
    <t>http://www.onsunsystems.com</t>
  </si>
  <si>
    <t>On-Sun Systems Ltd develops concentrated photovoltaic panel for rooftop applications. The company was incorporated in 2010 and is based in Ledbury, United Kingdom.</t>
  </si>
  <si>
    <t>Ledbury</t>
  </si>
  <si>
    <t>Herefordshire</t>
  </si>
  <si>
    <t>rooftop applications; disruptive solar concentrator; residential rooftop applications; photovoltaic panel; stationary devices; solar panels; energy density; solar installations; patented technology; experimental development; natural sciences; solar belt; efficiencies; renewables; site; Industry; research</t>
  </si>
  <si>
    <t>rooftop applications; suited; technology enables solar; stationary devices; solar concentrator photovoltaic; solar concentrator; residential rooftop; panels are suited; natural sciences; generate more energy; experimental; energy density; enables solar; concentrator photovoltaic; concentrated photovoltaic; industry in renewables; renewables environment; rooftop; photovoltaic panel; patented technology; cpv; sciences; concentrator; solar installations; belt; technology enables; disruptive; stationary; commercializing; commercial and residential; concentrated; density; renewables; efficiencies; patented; fixed; natural</t>
  </si>
  <si>
    <t>0.00028568586101114854</t>
  </si>
  <si>
    <t>2873</t>
  </si>
  <si>
    <t>0.00030112162784606307</t>
  </si>
  <si>
    <t>293</t>
  </si>
  <si>
    <t>4cc1dd2f-9813-07af-7cef-8fb09540a1a1</t>
  </si>
  <si>
    <t>Voltaic Systems</t>
  </si>
  <si>
    <t>http://www.voltaicsystems.com</t>
  </si>
  <si>
    <t>Portable solar chargers and solar panels for powering phones, cameras, tablets, laptops and lights. Based in Brooklyn, NY. Voltaic Systems is a portable power company based in Brooklyn, New York. A drained phone in the middle of Spain led their founder to design the first solar backpack. Since then, the number and types of electronic devices they use has multiplied and their relationship with them have become more intense. No matter where you or your devices are in the world, their goal is to keep them charged. Here are the three things that are important to us. - See more at: http://www.voltaicsystems.com/about-us#sthash.DnOx7aaa.dpuf.</t>
  </si>
  <si>
    <t>voltaic systems; three things; portable solar chargers; ny; number and types; multiplied; intense; backpack; middle; relationship; founder; solar chargers; portable solar; portable power; powering; electronic devices; matter; voltaic; charged; laptops; tablets; goal; chargers; phones; number; phone; types; things</t>
  </si>
  <si>
    <t>0.0003727290893654065</t>
  </si>
  <si>
    <t>27174</t>
  </si>
  <si>
    <t>0.00040022444210738366</t>
  </si>
  <si>
    <t>Certain data and content provided by https://www.crunchbase.com/organization/voltaic-systems</t>
  </si>
  <si>
    <t>294</t>
  </si>
  <si>
    <t>03f2009e-d29a-a64b-f1ee-22588e0a91cd</t>
  </si>
  <si>
    <t>MinuteDrone</t>
  </si>
  <si>
    <t>https://minutedrone.com</t>
  </si>
  <si>
    <t>Book the best drone service pro at the best price. MinuteDrone make it easy to book professional drone services. MinuteDrone is a new way to consume drone services. You can now request for imagery and video via drone with minimal hassle, cost and risk. MinuteDrone professionnals provide services from video to hyperspectral imagery by drone. Receive quotes that fit to your need in a minute, hire the right Pro and we get the job done.</t>
  </si>
  <si>
    <t>book; drone services; pro; video via drone; provide services; professional drone services; minimal hassle; imagery and video; hyperspectral imagery; easy to book; drone with minimal; cost and risk; drone service; quotes; consume; imagery; hyperspectral; professional drone; hassle; professional services; hire; minute; request; minimal; job; fit; drone management; receive; risk; price</t>
  </si>
  <si>
    <t>0.00035646023646684216</t>
  </si>
  <si>
    <t>13043</t>
  </si>
  <si>
    <t>0.00033558551395519265</t>
  </si>
  <si>
    <t>Certain data and content provided by https://www.crunchbase.com/organization/minutedrone</t>
  </si>
  <si>
    <t>295</t>
  </si>
  <si>
    <t>4d93068dac213e236db7a13d8405c512</t>
  </si>
  <si>
    <t>DroneSeed, Inc.</t>
  </si>
  <si>
    <t>http://droneseed.co</t>
  </si>
  <si>
    <t>DroneSeed, Inc. offers full lifecycle services for forestry management using drones. The company was founded in 2015 and is based in Beaverton, Oregon.</t>
  </si>
  <si>
    <t>Beaverton</t>
  </si>
  <si>
    <t>food / forestry / organic / fruits and vegetables</t>
  </si>
  <si>
    <t>20000</t>
  </si>
  <si>
    <t>Techstars Central LLC</t>
  </si>
  <si>
    <t>natural resources. robotics; drones. industrial automation.; planting trees; lifecycle services; forestry management; revenue service; invasive species; DroneSeed offers; tree growth; forestland; forests; acre</t>
  </si>
  <si>
    <t>planting; recurring; offers full; invasive species; invasive; helps its customers; forests; forestland; species; acre; lifecycle; tree; forestry; trees; protecting; paid; natural resources; inventory; industrial automation; harvesting; revenue; growth; maximize; helps; resources; natural; automation</t>
  </si>
  <si>
    <t>0.00007687543016125664</t>
  </si>
  <si>
    <t>38350</t>
  </si>
  <si>
    <t>0.0001379226900257716</t>
  </si>
  <si>
    <t>296</t>
  </si>
  <si>
    <t>3ae857c1c95e52f7a0856bba3992764e</t>
  </si>
  <si>
    <t>Lifeline Technologies Trading Limited</t>
  </si>
  <si>
    <t>http://www.lifelinetrading.net</t>
  </si>
  <si>
    <t>Lifeline Technologies Trading Limited engages in the development, distribution, and implementation of technology products in the areas of energy poverty, health, and water and sanitation for individuals and communities in South Africa. The company offers Freeplay Energy products, including wind-up and solar-powered radios that provide access to information and education; renewable lighting products, such as fit-for-purpose clean energy lights that are powered by wind-up technology and solar power; and foot-powered generators to power cell phones and other low energy devices. Its projects address the pressing needs of orphans and other vulnerable children, women, refugees, and ill people. The company was incorporated in 2008 and is based in London, the United Kingdom.</t>
  </si>
  <si>
    <t>MobileWave Group plc</t>
  </si>
  <si>
    <t>wind-up media players; wind-up MP3 players; wind-up technology; wind-up radios; wind-up radio; wind-up products; wind-up MP3s; Freeplay Energy products; social enterprise; education access; fit-for-purpose clean energy; off-grid learning. agriculture.; renewable lighting products; low energy devices; education. social entrepreneurship; non-profit social enterprise; power cell phones; vulnerable populations; solar-powered radios; information access; Polaris Radio; Solar panels; vulnerable children; Polaris Plus; solar power; Bridge Radio; humanitarian sector; Prime Radio; technology products; portable radio-lights; small groups; group listening; Lifeplayer Plus; at-risk populations; Lifeline Energy; purpose machine; foot-powered generators; Lifeplayer Start; energy poverty; technology solutions; emergency situations; audio content; garden-based programs; ill people; families; distribution; development; communities; Designs; classrooms</t>
  </si>
  <si>
    <t>solar and wind; vulnerable; provide access; populations; polaris; media players; listening; radios; mp; mp players; players; families; education; groups; radio; social; purpose; wind up radios; wind up products; teaches; social entrepreneurship; sanitation; providing access; profit social; products that provide; powered radios; powered generators; power cell; markets and distributes; manufacturing and distributing; lifeline; informs; ill; ict; fit for purpose; entrepreneurship; energy poverty; energy lights; energy devices; emergency situations; educates; distributing solar; classrooms; classroom; areas of energy; distribution of solar; communities; poverty; including wind; women; prime; low energy; learning; distributing; media; humanitarian; develops solar; technology products; children; foot; technology solutions; distributes solar; situations; cell phones; bridge; relief; news; garden; aid; lighting products; address; profit; fit; farm; implementation; energy products; audio; programs; content; designing; individuals; driven; solar powered; risk; care; generators; phones; sector; health; charging; start; emergency; machine</t>
  </si>
  <si>
    <t>0.00008134844848064878</t>
  </si>
  <si>
    <t>10680</t>
  </si>
  <si>
    <t>0.00014192697438206333</t>
  </si>
  <si>
    <t>297</t>
  </si>
  <si>
    <t>0ccd88be-d077-fb40-6357-837352e417ad</t>
  </si>
  <si>
    <t>Skydatapro</t>
  </si>
  <si>
    <t>http://www.skydatapro.com</t>
  </si>
  <si>
    <t>Arizona's premier drone data collection, processing and storage service located in the heart of Scottsdale. Arizona's premier drone data collection, processing and storage service located in the heart of Scottsdale and serving the Phoenix metroplex.</t>
  </si>
  <si>
    <t>data analytics / ai / solution designed / drone data</t>
  </si>
  <si>
    <t>processing and storage; premier drone; drone data collection; drone data; heart; premier; data collection; located; collection; serving</t>
  </si>
  <si>
    <t>0.000266461912810321</t>
  </si>
  <si>
    <t>1284</t>
  </si>
  <si>
    <t>0.00028551490051769503</t>
  </si>
  <si>
    <t>Certain data and content provided by https://www.crunchbase.com/organization/skydatapro</t>
  </si>
  <si>
    <t>298</t>
  </si>
  <si>
    <t>9030a73e-cc0a-63f3-0a12-a1b9db8de1a4</t>
  </si>
  <si>
    <t>Fly4Me</t>
  </si>
  <si>
    <t>http://www.fly4.me</t>
  </si>
  <si>
    <t>Marketplace that connects drone consumers to professional drone pilots. On-Demand UAS Service Company.</t>
  </si>
  <si>
    <t>Cambridge</t>
  </si>
  <si>
    <t>uas service; professional drone pilots; marketplace that connects; connects drone; professional drone; mapping services; drone pilots; connects; marketplace; drone management; pilots; uas; consumers; demand; mapping</t>
  </si>
  <si>
    <t>0.0004351146309537842</t>
  </si>
  <si>
    <t>1107</t>
  </si>
  <si>
    <t>0.0003520095738662577</t>
  </si>
  <si>
    <t>Certain data and content provided by https://www.crunchbase.com/organization/fly4me</t>
  </si>
  <si>
    <t>299</t>
  </si>
  <si>
    <t>7d3526fa2492f398bb5ee7872938817d</t>
  </si>
  <si>
    <t>Sopogy, Inc.</t>
  </si>
  <si>
    <t>http://www.sopogy.org</t>
  </si>
  <si>
    <t>Sopogy, Inc. designs, manufactures, and markets micro-scaled concentrating solar power (MicroCSP) technology solutions. Its products include SopoFlare, a rooftop mounted MicroCSP solution; SopoNova, a rooftop and ground mounted MicroCSP solution; SopoHelios, a ground mounted heat classification MicroCSP collector; SopoLite, portable MicroCSP solution; and the SopoSoft operating system. The company also provides solar thermal energy systems and hardware products. It also sells MicroCSP related software and services worldwide. Its technologies are used to create process heat, solar air conditioning, and electrical power. Sopogy, Inc. serves customers in heavy commercial, industrial, hospitality, and utility sectors. The company was founded in 2002 and is based in Honolulu, Hawaii with an additional office in Belmont, California.</t>
  </si>
  <si>
    <t>Honolulu</t>
  </si>
  <si>
    <t>Hawaii</t>
  </si>
  <si>
    <t>24900000</t>
  </si>
  <si>
    <t>3M Company; Mitsui &amp; Co., Ltd.; Enerdigm Ventures, LLC; Kolohala Ventures; Sichuan Dongjia Investment Co., Ltd; Hawaii Renewable Energy Development Venture; Southern California Gas Co.</t>
  </si>
  <si>
    <t>Solar Collection Period; process heat; Concentrating Solar Power; solar air conditioning; Organic Rankine Cycle; micro-scaled concentrating solar; Solar Power Technology.; technical engineering team; California Bay Area; Bay Area office; Expansion Tank; Rooftop. 50MW -750MW.; Flat Plate Collectors; Double Glazed fix; Small Scale Solar; Photovoltaic solar systems; thermal storage; industrial process heat; medium temperature; cost thermal storage; heat applications; Medium Temperature Heat; Efficient Sales Model; Sustainable Energy Technology; solar collector Parts.; uncertain power generation; Solar Process Heating; Utility Scale; Rankine Cycle power; Technologies- Process heat; absorption chiller air; Med-High temperature; Process Heat Applications; Utility Utility Scale; Energy Laboratories/EPRI/HEI Research; Power Piping Contractors.; ￼Solar Process Heat; solar panels; MW Power Block.; High temperature operation; waste heat applications; Advantage Energy Production; 2-Tank thermal Storage; Scale Utility Scale; systems installation technique; Energy Resource Center; heat transfer fluid; Hot Liquid Thermal; double effect absorption; Trough Fresnel</t>
  </si>
  <si>
    <t>sopogy; microcsp; process heat; ton; tm; thermal storage; concentrating solar; trough; solar collection; med; heat applications; gallon; facts; evacuated tube; evacuated; absorption; csp; solar air; concentrating; steam; working fluid; uncertain; tube collectors; technical engineering; steam boiler; solar process; solar air conditioning; project economics; process heat applications; plate collectors; micro scaled; manufacturing model; kw kw; fresnel; flow meters; flat plate collectors; evacuated tube collectors; european markets; engineering team; double glazed; distributed rooftop; displace; dish; development team; designer and manufacturer; deserts; concentrating solar power; chiller; boiling; bay area; backlog; absorption chiller; solar technologies; high temperature; mw; scaled; intermittent; glazed; tank; collectors; tube; fluid; kw; natural gas; boiler; collector; tower; drying; distributed generation; double; flat plate; expansion; realized; economics; period; feet; located; details; designer; bay; washing; distributed; organic; incentives; block; cooling; rooftop; utility scale; medium; payback; series; cycle; mounted; energy production; temperature; conditioning; air conditioning; fuels; fittings; valves</t>
  </si>
  <si>
    <t>0.0005610966331995881</t>
  </si>
  <si>
    <t>22969</t>
  </si>
  <si>
    <t>0.0005837447190193486</t>
  </si>
  <si>
    <t>300</t>
  </si>
  <si>
    <t>226bf041-fa96-2990-e5ba-1eec1572b90e</t>
  </si>
  <si>
    <t>NaviRobot</t>
  </si>
  <si>
    <t>http://www.navirobot.ru</t>
  </si>
  <si>
    <t>They are the team of developers and businessmen specialized in creation of innovative products and provision of services. They are the team of developers and businessmen specialized in creation of innovative products and provision of services in the field of navigation, personnel management, mobile and fixed assets monitoring and control, service robotics and drones, smart gadgets and Internet-of-Things. They provide consulting, integration and technical maintenance services for implemented solutions.</t>
  </si>
  <si>
    <t>Moscow</t>
  </si>
  <si>
    <t>provision of services; creation of innovative; businessmen; innovative products; provision; creation; technical maintenance services; technical maintenance; service robotics; developers; specialized; monitoring and control; implemented; gadgets; personnel; maintenance services; assets; internet of things; navigation; fixed; things; consulting</t>
  </si>
  <si>
    <t>0.00007333313629225625</t>
  </si>
  <si>
    <t>2940</t>
  </si>
  <si>
    <t>0.0001416271484780624</t>
  </si>
  <si>
    <t>Certain data and content provided by https://www.crunchbase.com/organization/navirobot</t>
  </si>
  <si>
    <t>301</t>
  </si>
  <si>
    <t>786e571f-8c3f-6da0-6a10-43db8cac17aa</t>
  </si>
  <si>
    <t>Garageeks</t>
  </si>
  <si>
    <t>http://www.garageeks.com/</t>
  </si>
  <si>
    <t>GaraGeeks is a technology startup that aims to create affordable, practical solutions to improve everyday life.
As their name implies, they want to carry in their business the spirit of makers and technology enthusiasts that relentlessly tinker with new concepts ideas, some silly, some with the potential of being the next big thing. Their research and development efforts are focused on fields where there are no established competitors yet, with potential to innovate: the Internet of Things, autonomous drones, smart homes and smart cities.
They are leveraging off-the-shelf components, inexpensive development boards (such as Arduino, Raspberry PI and Intel Galileo), open source software glued together with their expertise in order to bring not only innovation, but also affordability and a quick time to market.
Founded in 2014 by Niccolò Gallarati, a communication scientist that happened to like coding and product design, and Davide Viganò, a physicist and maker that likes to bring order out of chaos. The duo brings diverse, complementary experiences, that range from patented designs to scientific publications about photovoltaics, into the company.</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</si>
  <si>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t>
  </si>
  <si>
    <t>tinker; time to market; technology startup; startup that aims; spirit; solutions to improve; smart homes; smart cities; silly; shelf components; scientist; relentlessly; quick time; publications; practical solutions; order to bring; likes; intel; implies; happened; galileo; everyday life; efforts are focused; duo; development efforts; aims to create; open source software; source software; coding; internet of things; autonomous drones; affordability; arduino; raspberry pi; raspberry; pi; innovate; complementary; bring; maker; order; things; enthusiasts; potential; makers; concepts; everyday; thing; competitors; ideas; experiences; inexpensive; cities; shelf; product design; efforts; open source; leveraging; diverse; boards; aims; scientific; practical; quick; carry; brings; startup; photovoltaics; established; big; patented; founded; fields; innovation; improve; expertise; affordable; homes; focused</t>
  </si>
  <si>
    <t>0.0004430785671614131</t>
  </si>
  <si>
    <t>18814</t>
  </si>
  <si>
    <t>0.000460821698038527</t>
  </si>
  <si>
    <t>Certain data and content provided by https://www.crunchbase.com/organization/garageeks</t>
  </si>
  <si>
    <t>302</t>
  </si>
  <si>
    <t>c3b6d2e9005a9cf14d25bb49be61417e</t>
  </si>
  <si>
    <t>King-Solarman Inc.</t>
  </si>
  <si>
    <t>http://king-solarman.com</t>
  </si>
  <si>
    <t>King-Solarman Inc. provides solar panels and solar products. The company also offers power inverters and solar kits. In addition, it offers installing, financing, and prepaid leasing services. The company serves residential and business customers worldwide. It also offers its products online. King-Solarman Inc. was founded in 2008 and is based in Fremont, California.</t>
  </si>
  <si>
    <t>Fremont</t>
  </si>
  <si>
    <t>King Solarman; solar panels; commercial solar panels; solar inverters; commerical solar panels; largest corporate campuses; state-of-art Logistics support; solar finance; Milmont Dr. Fremont; SF bay area; never-realized applications; premier provider; watt price; wide variety; state-of-the-art products; family home; utility company; significant savings; advanced manufacturers; financial services; package. manufacturing; great relationship; solar products</t>
  </si>
  <si>
    <t>king; solar finance; inverters and solar; relationship; solar inverters; variety of products; solar a reality; sf; premier provider; logistics support; corporate campuses; bay area; commercial solar panels; finance; tons; campuses; realized; financial services; applicable; art; nationwide; consistently; bay; pass; panels and solar; premier; wide variety; lowest; commercial solar; watt; solar products; family; residential and commercial; corporate; reality; logistics; largest; dynamic; great; installers; savings; package; financial; price; number</t>
  </si>
  <si>
    <t>0.00016936973324458755</t>
  </si>
  <si>
    <t>0.00017363018198644103</t>
  </si>
  <si>
    <t>303</t>
  </si>
  <si>
    <t>40e94ed74f7c989748158568c5dc420d</t>
  </si>
  <si>
    <t>Beacon Lighting Corporation Pty Ltd</t>
  </si>
  <si>
    <t>http://www.beaconlighting.com.au</t>
  </si>
  <si>
    <t>Beacon Lighting Corporation Pty Ltd retails lighting products. Its products include pendants, table lamps, floor lamps, ceiling fans, chandeliers, exteriors, globes, down lights, wall lights, spotlights, bathroom lighting products, batten fixes, flush mounts, accessories, and solar panels. The company also provides home lighting designing and planning services. Beacon Lighting Corporation Pty Ltd was founded in 2014 and is based in Mulgrave, Australia. Beacon Lighting Corporation Pty Ltd operates as a subsidiary of Beacon Lighting Group Limited.</t>
  </si>
  <si>
    <t>Mulgrave</t>
  </si>
  <si>
    <t>Victoria</t>
  </si>
  <si>
    <t>lamps / energy saving / panel lights / lighting products</t>
  </si>
  <si>
    <t>Beacon Lighting Group Limited</t>
  </si>
  <si>
    <t>lighting products; wall lights; table lamps; products include pendants; planning services; pendants; include pendants; globes; flush mounts; floor lamps; fixes; exteriors; designing and planning; chandeliers; ceiling fans; beacon lighting; batten fixes; batten; bathroom lighting products; bathroom lighting; lamps; spotlights; beacon; retails; flush; bathroom; ceiling; table; mounts; fans; floor; designing; corporation; wall; planning</t>
  </si>
  <si>
    <t>0.0004071231823727263</t>
  </si>
  <si>
    <t>0.0003647819372515878</t>
  </si>
  <si>
    <t>304</t>
  </si>
  <si>
    <t>538a9f6bead8d3258b4101b5eab9939d</t>
  </si>
  <si>
    <t>Innova Dynamics, Inc.</t>
  </si>
  <si>
    <t>http://www.innovadynamics.com</t>
  </si>
  <si>
    <t>Innova Dynamics, Inc. engages in the development and commercialization of materials technology for sanitation/health, clean energy, and water purification applications. The company offers IonArmour, an infusion technology that defends products against bacteria, mold, and other microorganisms with antimicrobials. Its technology serves electronics, optics, energy, water treatment, coatings, biology, and chemistry fields. The companys customers include companies, small and medium enterprises, non-profits, and government entities. Innova Dynamics, Inc. has a strategic collaboration agreement with PPG Industries. The company was incorporated in 2007 and is based in San Francisco, California.</t>
  </si>
  <si>
    <t>21200000</t>
  </si>
  <si>
    <t>MentorTech Ventures; Rho Capital Partners, Inc.; BASF Venture Capital GmbH</t>
  </si>
  <si>
    <t>Innova Dynamics; disruptive advanced materials; advanced materials technology; electronic materials company; conductive particles; water quality problems; Innlay platform technology; patent-pending technologies. focus; low cost solution; urgently needed solutions; materials technologies; sustainable future; solar panel; global mass market; transparent conductive electrodes; solar panels; indium gallium selenide; custom bowling ball; touch sensor applications; consumer electronics markets; ultrabooks. consumer electronics.; crystalline PV panels; wet deposition processes; touch-enabled smart phones; display applications; touch screen; active particles; softened substrate; technology companies; solar manufacturers; solar world; water treatment; high performance; technologies impact; embedding technology; broad range; developing world; sustainable solutions; materials platform; water industry; surface-embedding technology; conductive films; solar supplier; original challenge; social mission; active particle; additional layer; water application; manufacturing process; pro shop</t>
  </si>
  <si>
    <t>innova; advanced materials; dynamics; particles; embedding; embed; particle; sustainable future; spanning; materials technology; inventing; infused; electronics markets; electronic materials; display applications; consumer electronics markets; substrate; conductive; polymers; touch screen; innovator; disruptive; cleantech; silver; technique; commercializing; surfaces; touch; adding; screen; screens; layer; roll; active; consumer electronics; enabled; works with manufacturers; wonder; urgently; trap; transparent conductive; touch sensors; top solar; temperatures and pressures; technology works; technology to bring; technology companies; solar manufacturers; soften; small amount; silicone; sensor applications; salient; roll coating; reflects; range of fields; quest; platform technology; pending technologies; patent pending technologies; pairs; nanoparticles; mechanical performance; materials platform; mass market; manufacturing technique; low cost solution; leading technology; kill; interfere; infusing; indium gallium selenide; high growth markets; high growth; growth markets; gallium selenide; functionalities; fouling; focus on high; fields including; evaporates; enabled smart; dow; deposition processes; decorations; curing; crystalline pv; cost solution; conventional techniques; conductive films; block light; biology; absence; urgent; sustainable solutions; indium gallium; copper indium gallium; accomplish; liquid; washing machines</t>
  </si>
  <si>
    <t>0.00042329114542483413</t>
  </si>
  <si>
    <t>6717</t>
  </si>
  <si>
    <t>0.0003739969698190465</t>
  </si>
  <si>
    <t>305</t>
  </si>
  <si>
    <t>48b4cb1e-e2be-d5db-19cd-bd61d87e31b6</t>
  </si>
  <si>
    <t>CollMot Robotics</t>
  </si>
  <si>
    <t>http://collmot.com/en/</t>
  </si>
  <si>
    <t>CollMot Robotics Ltd. was founded to exploit the commercial application potential of our drone fleet. The COLLMOT Robotic Lab was founded in 2009 with the aim of supporting collective motion research with HW/SW tools (miniature GPS trackers, image processing based position estimation frameworks etc.), data acquisition and data processing solutions and collective robotic development. In 2014 they were the first to present an autonomous outdoor quadrocopter flock with 10 robots, which opened up the application potential of individual or swarming aerial robots.
CollMot Robotics Ltd. was founded in 2015 to exploit the commercial application potential of their drone fleet.
Their fleet currently contains more than 40 quadro- and hexacopters in heterogeneous sizes for a wide selection of aerial measurements, applications, tasks where individual or collective problem solving is necessary. They also rely on a professional mechanic, electronic and robotic laboratory with state-of-the-art equipment, and computational power and know-how for data and image processing.</t>
  </si>
  <si>
    <t>Budapest</t>
  </si>
  <si>
    <t>Hungary</t>
  </si>
  <si>
    <t>fleet; wide selection; swarming; quadrocopter; hexacopters; heterogeneous; flock; exploit; data and image; computational power; commercial application; art equipment; aerial robots; opened; drone fleet; computational; individual; collective; robots; solving; potential; rely; image processing; selection; tasks; sizes; measurements; laboratory; problem; robotic; founded; art; outdoor; image</t>
  </si>
  <si>
    <t>0.0002940223289780887</t>
  </si>
  <si>
    <t>10074</t>
  </si>
  <si>
    <t>0.0002997122748138285</t>
  </si>
  <si>
    <t>Certain data and content provided by https://www.crunchbase.com/organization/collmot-robotics</t>
  </si>
  <si>
    <t>306</t>
  </si>
  <si>
    <t>8fe3d307f95533f4663a034db40d7784</t>
  </si>
  <si>
    <t>Facilities Services Group Limited</t>
  </si>
  <si>
    <t>http://www.facilities-services-group.co.uk</t>
  </si>
  <si>
    <t>Facilities Services Group Limited provides integrated facilities management services for multi-site property portfolios in commercial, industrial, and retail sectors in the United Kingdom. The company offers managed solutions that include property maintenance, helpdesk, procurement, invoice management, budgetary control, energy management, energy efficiency and carbon reduction consultancy, contractor management, and health and safety management. It also provides reactive and planned property maintenance services; minor works and projects, including painting and decorating programs, refurbishment, shop and office refreshes, and dilapidation works; and renewable energy solutions covering advice, guidance, and installation of solar photovoltaic panels, thermal panels, rainwater harvesters, and heat pumps. In addition, the company offers legal and regulatory compliance services; asset and property condition surveys; design, new installation, and replacement services for industrial and commercial gas fired appliances; planned maintenance schemes; commercial gas services, including reactive repairs, planned maintenance, and installation of heating and hot water appliances; statutory maintenance services; technical maintenance services; and design and installation services for air conditioning, heating, and ventilation systems. Further, it provides security services, which include fencing, CCTV, security lighting, and alarm system installation, as well as door entry systems, interfacing, and legacy systems. The company's clientele includes Starbucks, Travelodge, Nandos, and Debenhams. Facilities Services Group Limited was formerly known as Circle Britannia Limited and changed its name to Facilities Services Group Limited in March 2008. The company was founded in 1992 and is based in Aylesbury, United Kingdom. Facilities Services Group Limited operates as a subsidiary of Servest Group Limited. As of November 19, 2013, Facilities Services Group Limited operates as a subsidiary of Servest Group Limited. As of October 2013, Facilities Services Group Limited is in liquidation.</t>
  </si>
  <si>
    <t>Aylesbury</t>
  </si>
  <si>
    <t>14503263</t>
  </si>
  <si>
    <t>Servest Group Limited</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</si>
  <si>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t>
  </si>
  <si>
    <t>property maintenance; commercial gas; planned; reactive; maintenance services; water appliances; ventilation systems; technical maintenance services; technical maintenance; statutory; services group; services for industrial; services for air; security lighting; schemes; safety management; replacement services; property portfolios; property maintenance services; painting and decorating; multi site; legacy systems; invoice; installation of heating; including reactive; hot water appliances; health and safety; harvesters; gas services; gas fired; facilities management services; facilities management; entry systems; efficiency and carbon; door entry systems; door entry; dilapidation works; dilapidation; decorating; compliance services; carbon reduction; budgetary control; budgetary; alarm system installation; alarm system; property; portfolios; painting; regulatory compliance; heating and hot; security services; rainwater; minor; fired; solutions that include; refurbishment; legacy; fencing; industrial and commercial; cctv; appliances; thermal panels; system installation; solar photovoltaic panels; condition; legal; regulatory; covering; design and installation; advice; entry; managed; guidance; consultancy; renewable energy solutions; management services; installation of solar; contractor; alarm; surveys; shop; door; compliance; repairs; ventilation; procurement; installation services; energy management; reduction; air conditioning; heat pumps; asset; programs; replacement; conditioning; photovoltaic panels; hot water; office; energy efficiency; health</t>
  </si>
  <si>
    <t>0.0002632364950602448</t>
  </si>
  <si>
    <t>17109</t>
  </si>
  <si>
    <t>0.00028217483814974384</t>
  </si>
  <si>
    <t>307</t>
  </si>
  <si>
    <t>419a44fbf1a0a864285c1d0947a02109</t>
  </si>
  <si>
    <t>FreeTheApps</t>
  </si>
  <si>
    <t>http://www.freetheapps.com</t>
  </si>
  <si>
    <t>FreeTheApps operates as an application developer for iPhone and Android platforms. The company specializes in developing smart phone applications that users can download for free. It develops various applications in the iTunes App Store, including Crop for Free, Flash for Free, Convert Units for Free, and other applications in photography and utility categories. The company was founded in 2009 and is based in the United States. FreeTheApps operates as a subsidiary of Thinking Drone, Inc.</t>
  </si>
  <si>
    <t>Bitzio, Inc.</t>
  </si>
  <si>
    <t>independent iPhone app; iPhone app developer; San Dieg. photography; Free; Apps.</t>
  </si>
  <si>
    <t>san; iphone app; iphone; apps; independent; developer; app; photography</t>
  </si>
  <si>
    <t>0.00025449790588454973</t>
  </si>
  <si>
    <t>3167</t>
  </si>
  <si>
    <t>0.0002824889057137517</t>
  </si>
  <si>
    <t>308</t>
  </si>
  <si>
    <t>dfa2fee7130e7a4ee6c0a7050cb75897</t>
  </si>
  <si>
    <t>GiraSolar B.V.</t>
  </si>
  <si>
    <t>http://www.girasolar.nl</t>
  </si>
  <si>
    <t>GiraSOLAR BV develops thin glass on-metal-laminate solar mirror technology. The company produces photovoltaic solar panels and other PV solar energy producing systems in the Netherlands. GiraSOLAR BV operates as a subsidiary of GiraSolar, Inc.</t>
  </si>
  <si>
    <t>Deventer</t>
  </si>
  <si>
    <t>Overijssel</t>
  </si>
  <si>
    <t>1357983</t>
  </si>
  <si>
    <t>GiraSolar, Inc.</t>
  </si>
  <si>
    <t>thin glass; solar mirror; producing systems; produces photovoltaic solar; produces photovoltaic; laminate; energy producing; develops thin; mirror; pv solar; photovoltaic solar panels; producing; photovoltaic solar; metal</t>
  </si>
  <si>
    <t>0.00008454733226954653</t>
  </si>
  <si>
    <t>727</t>
  </si>
  <si>
    <t>0.0001216930832818889</t>
  </si>
  <si>
    <t>309</t>
  </si>
  <si>
    <t>aee33578-6938-5932-a0c3-00c457af206d</t>
  </si>
  <si>
    <t>DINGBOT</t>
  </si>
  <si>
    <t>http://dingbot.net/</t>
  </si>
  <si>
    <t>DINGBOT simplify the collection and mining of data in marine environments with our emissions free robotic boats.
Hydrographic survey methods for ocean floor mapping have advanced tremendously over the past two decades, driven largely by technology improvements in acoustic survey techniques. While the use of aerial drones has exploded in recent years with extensive civilian and military applications, their use remains under-developed in a marine setting. We see the potential to revolutionize the hydrographic survey industry with the use of autonomous surface vessels (ASVs), and we are going to help lead that charge.</t>
  </si>
  <si>
    <t>Halifax</t>
  </si>
  <si>
    <t>Nova Scotia</t>
  </si>
  <si>
    <t>potential to revolutionize / intelligence technologies / autonomous surface / monitoring device</t>
  </si>
  <si>
    <t>hydrographic; survey; marine; tremendously; potential to revolutionize; marine transportation; marine environments; free robotic; exploded; emissions free; autonomous surface; acoustic survey; civilian and military; aerial drones; revolutionize; ocean; military applications; simplify; remains; autonomous vehicles; vessels; boats; acoustic; improvements; setting; decades; civilian; floor; emissions; going; extensive; mining; methods; robotic; lead; techniques; collection; driven; environments; potential; mapping</t>
  </si>
  <si>
    <t>0.00007953919480656256</t>
  </si>
  <si>
    <t>1212</t>
  </si>
  <si>
    <t>0.000197799648247611</t>
  </si>
  <si>
    <t>Certain data and content provided by https://www.crunchbase.com/organization/dingbot</t>
  </si>
  <si>
    <t>310</t>
  </si>
  <si>
    <t>1096ed6e5fcce09fa59cc3be0403dd14</t>
  </si>
  <si>
    <t>Resson Inc.</t>
  </si>
  <si>
    <t>http://www.ressontech.com</t>
  </si>
  <si>
    <t>Resson Inc. operates as a bioinformatics and predictive analytics company. The company offers an agricultural management and analytics system that integrates cloud-based data analytics with sensor fusion and robotic platforms to assess crop status and health aspects for providing operators with the information required to optimize agricultural operations. It serves large and small agriculture companies, agricultural service providers, and individual growers. Resson Inc. was formerly known as Resson Aerospace Corporation. The company was founded in 2013 and is based in Fredericton, Canada.</t>
  </si>
  <si>
    <t>Fredericton</t>
  </si>
  <si>
    <t>New Brunswick</t>
  </si>
  <si>
    <t>13601962</t>
  </si>
  <si>
    <t>Rho Capital Partners, Inc. (2); BDC Venture Capital (2); Build Ventures (2); New Brunswick Innovation Foundation, Investment Arm (2); Monsanto Growth Ventures; McCain Foods Limited; East Valley Ventures Inc.</t>
  </si>
  <si>
    <t>data analytics; cloud-based data analytics; resson agricultural management; cloud-based predictive analytics; predictive crop analytics; small agriculture companies; scale data analytics; data analytics company; large scale; crop zone management; crop nutrient assessment; sensor fusion; robotic platforms; scale cloud-based data; crop status; agricultural operations; proprietary Resson Agricultural; Uses off-the-shelf drone; agricultural service providers; agricultural producers; major agricultural producers; crop management; agriculture service providers; swarm robotics; crop production; real-time predictive analysis; cloud-based data processing; data-driven agriculture solution; real-time predicative analysis; large corporate clients; agriculture. bioinformatics. robotics; operator analytical insight; Resson Aerospace; agricultural productivity; drone application; crop health; crop stress; crop metrics; unequalled view; health aspects; assess moisture; boost yields; anomaly detection; field conditions; single source; agriculture solutions; automated event; fertilizer applications; alert reporting; in-house software</t>
  </si>
  <si>
    <t>management and analytics; large and small; cloud based data; data analytics; crop; swarm robotics; robotic platforms; providing operators; crop production; crop management; assess crop; agriculture companies; agricultural producers; agricultural operations; sensor fusion; boost; swarm; predictive; assess; profits; disease; service providers; analytics; agricultural; optimize; productivity; large scale; fusion; maximize; producers; status; providers; yield production; virus; unequalled; technology to capture; software to determine; single source; provide agricultural; profit margins; maximize profitability; maximize production; margins; major agricultural; large corporate clients; large corporate; insects; improve efficiency; improve crop; field conditions; farmland; farm area; event and alert; environment condition; drought; drones and swarm; driven agriculture; data driven agriculture; crop stress; crop analytics; corporate clients; continuously monitor; capture aerial images; capture aerial; anomaly detection; anomaly; analyze crops; advanced data analytics; advanced data; predictive analytics; helps; health; nutrient; integrates; robotic; trend; growers; crop health; aerial images; profitability; analyzed; analyzes; metrics; fertilizer; analytical; operators; data driven; improve; alert; platforms; insight; moisture; data processing; presence; sensor; condition; advances; zone; stress; continuously</t>
  </si>
  <si>
    <t>0.0009765951252045358</t>
  </si>
  <si>
    <t>14067</t>
  </si>
  <si>
    <t>0.0007241815663451156</t>
  </si>
  <si>
    <t>311</t>
  </si>
  <si>
    <t>b26a718f7a6b3bae370f58fded7317f3</t>
  </si>
  <si>
    <t>PowerScout, Inc.</t>
  </si>
  <si>
    <t>http://www.powerscout.com</t>
  </si>
  <si>
    <t>PowerScout, Inc. provides an online service that enables residential customers in California to find and compare the best deals on clean energy. The company helps consumers to find the best deal on solar panels, electric vehicle charging, battery storage, and energy efficient appliances. Its platform enables users to explore clean energy benefits by entering their address; share their electric bill to get a customized offer; select a purchase option; and schedule home survey and installation. The company was incorporated in 2015 and is based in San Francisco, California.</t>
  </si>
  <si>
    <t>clean energy benefits; best deal; energy efficient appliances; sustainable smart home; smart home improvements; battery storage; local solar energy; Worry-Free Clean Energy; schedule home survey; Buy direct online; energy meter data; energy production guarantees; online solar comparison; energy consumption profile; purchase option; electric vehicle; 315B U.S. home; Smart Home Improvement; pushy sales people; software. e-commerce. home; electric vehicle storage; Zero technical jargon; climate change; electric usage data; financial providers; free online report; great deal; 100B data points; propensity target customers; precision digital marketing; new technology choices; expert local service; providers. artificial intelligence.; big data. consumer; high resolution roof; combat climate change; perfect credit card; rigorous 40-point checklist; highest growth category; solar panels; monthly energy; solar installation; best deals; Best thing; energy costs; best providers; online service; solar shopping; solar savvy; solar experience</t>
  </si>
  <si>
    <t>battery storage; deal; purchase option; great deal; energy efficient appliances; efficient appliances; finest; compare; electric bill; energy bill; providers; going solar; climate change; bill; schedule; comparison; trusted; improvement; guaranteed; electric vehicle; kitchen; savings; explore; improvements; credit; monthly; machine learning; save; select; money; expert; address; find; energy efficient; climate; purchase; we're; option; marketplace; going; workmanship; we're changing; water efficiency; vetting; vetted; usage data; unprecedented accuracy; trusted online; trapped; tens of thousands; target customers; suggestions; stuck; start saving; solar experience; solar energy companies; solar comparison; smart building; scoop; savvy; save you money; save the planet; retirement; reducing your environmental; protect the environment; prospects; propensity; precision digital; power bill; platform enables users; personalized energy; online solar; online service; monthly energy bill; monthly energy; meter data; meetings; marketplace for sustainable; marketplace for smart; marketing campaigns; machine learning algorithms; local solar energy; local service; leading to savings; it's free; installation is complete; including high resolution; helps consumers; full transparency; explains; expert advice; engaging content; energy and water; digital marketing; demographic; customers to purchase; curated; credit card; consumers to find; confidence by providing</t>
  </si>
  <si>
    <t>0.0005111854436155418</t>
  </si>
  <si>
    <t>5419</t>
  </si>
  <si>
    <t>0.00042887200188074286</t>
  </si>
  <si>
    <t>312</t>
  </si>
  <si>
    <t>2bd8530d2f49c17cb6ae74f07a66e4ee</t>
  </si>
  <si>
    <t>NRG Thermal LLC</t>
  </si>
  <si>
    <t>NRG Thermal LLC engages in the generation of solar, wind, nuclear, coal, and natural gas electricity. The company provides asset management and district energy services for plants and businesses; and Carbon 360, a collection of services, including carbon capture and sequestration. It also develops custom solutions, such as solar power, energy management tools, or expert consulting services; designs, develops, builds, and operates combined heat and power plants, district energy systems, microgrids, fuel cell generation plants, and backup generation systems; and offers power for electric vehicles and mobile devices. In addition, the company offers electricity plans and tools; renewable energy plans; and operations and maintenance, major maintenance, engine, technical, and turbine/field energy services. Further, it provides home repair services, which comprise air conditioning and heating, plumbing, garbage disposal, electrical system, home generator, solar power, and smart thermostat services; and portable solar power products, such as solar panels, lanterns and lightings, power packs, generators, speakers, and others. The company was incorporated in 1999 and is based in Minneapolis, Minnesota. NRG Thermal LLC operates as a subsidiary of NRG Energy, Inc.</t>
  </si>
  <si>
    <t>Minneapolis</t>
  </si>
  <si>
    <t>dc / inverter / power conversion / battery chargers</t>
  </si>
  <si>
    <t>generation systems / conditioning and ventilation / fuel cell / diesel</t>
  </si>
  <si>
    <t>135000000</t>
  </si>
  <si>
    <t>NRG Energy, Inc.</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</si>
  <si>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t>
  </si>
  <si>
    <t>district; energy services; thermostat; smart thermostat; sequestration; portable solar power; offers electricity; nrg thermal; nrg; microgrids; lightings; including carbon; garbage; energy plans; energy management tools; electricity plans; conditioning and heating; carbon capture; backup generation; custom solutions; plans; electrical system; offers power; management tools; combined heat; power packs; generation of solar; disposal; heat and power; solar power products; repair services; carbon; operations and maintenance; generation systems; portable solar; lanterns; fuel cell; speakers; coal; asset management; natural gas; electric vehicles; nuclear; consulting services; packs; power products; comprise; mobile devices; plumbing; expert; energy management; backup; air conditioning; asset; generator; power plants; turbine; conditioning; engine; collection; generators; builds; energy systems; major; combined; repair; natural; consulting; capture</t>
  </si>
  <si>
    <t>0.00007621862399507224</t>
  </si>
  <si>
    <t>6421</t>
  </si>
  <si>
    <t>0.00013620365175285906</t>
  </si>
  <si>
    <t>313</t>
  </si>
  <si>
    <t>0ee711469bf0f433a1c1583292e3f688</t>
  </si>
  <si>
    <t>ICP Solar Technologies (UK) Ltd.</t>
  </si>
  <si>
    <t>ICP Solar Technologies (UK) Ltd. produces amorphous silicon based solar cells that are integrated into solar panel based products. The company is based in Bridgend, United Kingdom. ICP Solar Technologies (UK) Ltd. is a subsidiary of EPOD Solar, Inc.</t>
  </si>
  <si>
    <t>Bridgend</t>
  </si>
  <si>
    <t>Mid Glamorgan</t>
  </si>
  <si>
    <t>3000000</t>
  </si>
  <si>
    <t>EPOD Solar, Inc.</t>
  </si>
  <si>
    <t>icp solar technologies; icp solar; icp; solar technologies; uk; silicon based solar; integrated into solar; amorphous silicon; amorphous</t>
  </si>
  <si>
    <t>0.0003045282565572139</t>
  </si>
  <si>
    <t>4460</t>
  </si>
  <si>
    <t>0.00024890129333394594</t>
  </si>
  <si>
    <t>314</t>
  </si>
  <si>
    <t>e5ae81e147e69d2cbbe658b6387a4c12</t>
  </si>
  <si>
    <t>Tebian Electric Apparatus Silicon Co., Ltd.</t>
  </si>
  <si>
    <t>Tebian Electric Apparatus Silicon Co., Ltd. engages in R&amp;D and manufacturing of poly silicon, solar wafer ,solar modules/panels; integration, installation and operation of PV systems; EPC on/off-grid solar power projects. The company was founded in 2008 and is based in Changji, China.</t>
  </si>
  <si>
    <t>Changji</t>
  </si>
  <si>
    <t>Xinjiang Uygur Province</t>
  </si>
  <si>
    <t>solar wafer; solar power projects; poly silicon; operation of pv; installation and operation; power projects; grid solar power; apparatus; epc; grid solar; poly; pv systems; wafer; solar modules</t>
  </si>
  <si>
    <t>0.000450441851288073</t>
  </si>
  <si>
    <t>1038</t>
  </si>
  <si>
    <t>0.00032976743700373584</t>
  </si>
  <si>
    <t>315</t>
  </si>
  <si>
    <t>86d5b614281edbc74e5404093894e321</t>
  </si>
  <si>
    <t>Politaimo</t>
  </si>
  <si>
    <t>Politaimo develops games that allow players to compete against each other using real drones. The company is based in United Arab Emirates.</t>
  </si>
  <si>
    <t>TURN8</t>
  </si>
  <si>
    <t>compete; players; games</t>
  </si>
  <si>
    <t>0.00038394563930682575</t>
  </si>
  <si>
    <t>448</t>
  </si>
  <si>
    <t>0.0003497698689208143</t>
  </si>
  <si>
    <t>316</t>
  </si>
  <si>
    <t>25c46d866fae22e443d804c333962bd7</t>
  </si>
  <si>
    <t>Aberdeen Radiators Ltd</t>
  </si>
  <si>
    <t>http://www.aberdeen-radiators.com</t>
  </si>
  <si>
    <t>Aberdeen Radiators Ltd supplies, repairs, and manufactures or re-manufactures shell and tube exchangers, finned tube coolers, heat exchangers, radiators, intercoolers, fuel tanks, heaters, oil coolers, fan air coolers, calorifiers, or header tanks for automotive, commercial, plant, and industrial markets. The company also provides air conditioning components and services, and ex-stock replacement coolers. In addition, it offers additional services, including chemical cleaning, overhauls, pressure testing, planned maintenance programmes, in-house or on-site repairs, and 24 hours call out services. The company was incorporated in 1982 and is based in Aberdeen, United Kingdom. As of November 12, 2015, Aberdeen Radiators Ltd operates as a subsidiary of G. &amp; M. Radiator Manufacturing Company Ltd.</t>
  </si>
  <si>
    <t>Aberdeen</t>
  </si>
  <si>
    <t>Aberdeenshire</t>
  </si>
  <si>
    <t>3435861</t>
  </si>
  <si>
    <t>G. &amp; M. Radiator Manufacturing Company Ltd.</t>
  </si>
  <si>
    <t>low energy consumption; renewable energy solutions; technical solutions; energy management; energy management systems; mechanical distribution systems; complex technical solutions; energy management solutions; Richard Irvin; house team; Ventilation ductwork systems; tailored maintenance facilities; right energy technology; cold water services; strategically located network; long-term energy costs; HEALTHY WORKING ENVIRONMENTS; major M&amp;E disciplines; electrical distribution systems; social housing organisations; Mechanical solutions; MECHANICAL SOLUTION; mechanical disciplines; water systems; energy investment; effective maintenance; fast track; right specifications; manufacturing facilities; Air conditioning; ground drainage; fit-for-purpose technology; ground source; ELECTRICAL SOLUTION; service installation; electrical disciplines; nationwide service; biomass boilers; optimum performance; Sustainable heating; cost effective; extensive range; regional branches; carbon footprint; local authorities; in-house services; construction plant; diverse range; solar panels</t>
  </si>
  <si>
    <t>technical solutions; disciplines; specifications required; pre fabrication; maintenance and repair; low energy consumption; including low; engineers provide; designers and engineers; distribution systems; construct; low energy; completion; tailored; commissioning; specifications; designers; energy management; renewable energy solutions; biomass; fabrication; energy consumption; you're; concept; wealth of experience; water services; term energy; systems including; strategically; source technology; sanitaryware; range of expertise; range of customers; provide sustainable; propose; preventative maintenance; ppm; planners; planner; long term energy; listen; hot cold; help our customers; ground drainage; fit for purpose; extensive range; experience installing; energy management solutions; effective maintenance; ductwork; diverse range; days a year; customers reduce; committed to delivering; cold water; chilled water; chilled; building energy management; branches; mechanical; experienced; work closely; programme; priority; organisations; building energy; biomass boilers; workforce; social housing; engineers; preventative; house; wealth; alongside; working; healthy; energy management systems; advise; delivering; drainage; solutions include; electrical distribution; cost efficient; regional; nationwide; cooling systems; pre; manufacturing facilities; local authorities; ground source; consumption; introducing; energy technology; repair; productive; optimum; sustainable; plant; planned; design and manufacture</t>
  </si>
  <si>
    <t>0.00007285545045061898</t>
  </si>
  <si>
    <t>17910</t>
  </si>
  <si>
    <t>0.0001483520509822135</t>
  </si>
  <si>
    <t>317</t>
  </si>
  <si>
    <t>7a302cea30fb8993d2a93934a455172f</t>
  </si>
  <si>
    <t>Windeo Green Energy SA</t>
  </si>
  <si>
    <t>http://www.brusselsgreentech.be</t>
  </si>
  <si>
    <t>Windeo Green Energy SA, through its subsidiaries, operates wind turbines and develops photovoltaic solar plants. It also manufactures heat pumps and solar panels. The company caters to companies, local authorities, farms, and private individuals. The company is based in Brussels, Belgium.</t>
  </si>
  <si>
    <t>pumps and solar; develops photovoltaic; caters to companies; private individuals; solar plants; caters; local authorities; authorities; green energy; subsidiaries; farms; heat pumps; individuals; photovoltaic solar; wind turbines; turbines; private; pumps</t>
  </si>
  <si>
    <t>0.00032543517918222364</t>
  </si>
  <si>
    <t>18894</t>
  </si>
  <si>
    <t>0.0002951595864530034</t>
  </si>
  <si>
    <t>318</t>
  </si>
  <si>
    <t>6474ffbc-ee69-b095-c40e-065bab40ab10</t>
  </si>
  <si>
    <t>Adia Tech</t>
  </si>
  <si>
    <t>http://adia.tech/</t>
  </si>
  <si>
    <t>Adia Robotics creates the first personal drone. Adia comes equipped with multiple cameras and sensors that will allow it to understand its environment. Adia can do everything from taking your photos to delivering groceries or gifts.</t>
  </si>
  <si>
    <t>toys / merchandise / gifts / educational toys</t>
  </si>
  <si>
    <t>personal drone; groceries; cameras and sensors; gifts; photos; understand; equipped; creates; delivering; personal</t>
  </si>
  <si>
    <t>0.0001164481167685147</t>
  </si>
  <si>
    <t>15447</t>
  </si>
  <si>
    <t>0.00018231117819034548</t>
  </si>
  <si>
    <t>Certain data and content provided by https://www.crunchbase.com/organization/adia-tech</t>
  </si>
  <si>
    <t>319</t>
  </si>
  <si>
    <t>de00df506c7e540e64142dd2ab39c7d2</t>
  </si>
  <si>
    <t>Kwikot Limited</t>
  </si>
  <si>
    <t>http://www.kwikot.co.za</t>
  </si>
  <si>
    <t>Kwikot Limited manufactures and sells electric water heaters and accessories for domestic and international applications. It offers solar water heating direct systems for frost-free locations; solar water heating indirect systems for frost locations; solar water heating complete close coupled direct systems; solar collector panels; low pressure close coupled direct systems; solar vacuum tubes; and solar installation components and accessories. The company also provides heat transfer fluids, heat pumps, and point of use and light commercial electric water heaters; pressure control valves, including mono, multi, and mono boxes; bulk hot water tanks, including in-line water heaters, chiller storage tanks, and parts and accessories; domestic geyser drip trays; and plumbing kits, and stainless steel cleaning crèmes. In addition, it offers domestic food waste disposers, commercial stainless steel products, and domestic water purification filters; and safety and pressure/expansion relief valves that are used in electric water heater installations. Further, the company provides domestic stainless steel sinks, preparation bowls, wash troughs, and sink accessories for domestic applications; hospital and catering equipment for commercial applications; and a range of instant boiling water dispensers primary for light and heavy commercial use. Furthermore, it offers training courses to apprentice plumbers and qualified plumbers in electric hot water geyser installations; training courses on the principles of solar water heating systems; and heat pump training courses that cover the theory and practical application on the principles of the workings and installation of domestic heat pumps. Kwikot Limited was formerly known as Kwikot (Proprietary) Limited. The company was founded in 1903 and is based in Benoni, South Africa.</t>
  </si>
  <si>
    <t>1903</t>
  </si>
  <si>
    <t>Benoni</t>
  </si>
  <si>
    <t>Gauteng</t>
  </si>
  <si>
    <t>South Africa</t>
  </si>
  <si>
    <t>solar water / water heating / water heaters / heaters</t>
  </si>
  <si>
    <t>227239620</t>
  </si>
  <si>
    <t>electric water heaters; international applications. manufacturing; Kwikot Limited; accessories</t>
  </si>
  <si>
    <t>electric water heaters; electric water; domestic and international; sells electric; water heaters; manufactures and sells; heaters; domestic</t>
  </si>
  <si>
    <t>0.0003538834591042557</t>
  </si>
  <si>
    <t>14394</t>
  </si>
  <si>
    <t>0.00035535693640217854</t>
  </si>
  <si>
    <t>320</t>
  </si>
  <si>
    <t>8b54fdcfb11ddf7ff3312a525fce68de</t>
  </si>
  <si>
    <t>Valmie Resources, Inc.</t>
  </si>
  <si>
    <t>http://www.valmie.com</t>
  </si>
  <si>
    <t>Valmie Resources, Inc. focuses on the development of unmanned aerial vehicle (UAV) software, hardware, and cloud services for a range of commercial applications worldwide. The company offers aerial data collection hardware, software, and data storage solutions. It develops Autonomous Intelligence for Mobilized Devices (AIMD) Platform as the intersection point for real-time operational intelligence and workflow that is accessible anywhere and anytime; and V-Series UAVs, including traditional multi-rotor, and vertical takeoff and landing UAV systems. Valmie Resources, Inc. was founded in 2011 and is based in Houston, Texas.</t>
  </si>
  <si>
    <t>custom engineered solutions / independent flight control / commercial drone packages / deploy custom engineered</t>
  </si>
  <si>
    <t>2250000</t>
  </si>
  <si>
    <t>128198</t>
  </si>
  <si>
    <t>VMRI (Pink Sheets LLC)</t>
  </si>
  <si>
    <t>unmanned aerial vehicle; aerial data collection; data collection hardware; data storage solutions; aerial vehicle software; drone packages; Commercial drone packages; custom drone packages; aerial vehicle industry; cloud services; Applies UAV technology; real-time operational intelligence; commercial applications; complete networked support; Deploy custom-engineered solutions; automated business solution; V-1 Drone; ground control software; flight control systems; unmanned solutions; unmanned system experience; Mobilized Devices; multispectral NDVI; blue-chip dependability; intersection point; software solutions; Autonomous Intelligence; cloud-based network; real estate; news reporting; wide variety; party hardware; various areas; civil operations; thermal imaging; Implement work; decisions; Capability; company; AIMD; range; Platform; AIMDx; clients; companies; oil; gas; agriculture; workflow; conditions</t>
  </si>
  <si>
    <t>drone packages; aerial data collection; cloud services; storage solutions; data storage; unmanned aerial vehicle; aerial vehicle; aerial data; commercial applications; data collection; decisions; work flows; vehicle industry; variety of conditions; user friendly ground; unmanned system; unmanned solutions; third party hardware; support system; source third party; source third; software and independent; share data; sensors including; securely stored; rotor unmanned; rapidly expanding; range of commercial; providing unmanned aerial; providing unmanned; point for real; party hardware; operational intelligence; operate with blue; open source third; offers aerial; news reporting; multi rotor unmanned; mobilized; intersection; independent flight control; independent flight; including thermal; helps companies; ground control software; friendly ground control; friendly ground; engineered solutions; enables clients; drone connected; develops autonomous; developing custom; designed to bring; deploy custom engineered; deploy custom; dependability; data is securely; custom engineered solutions; custom drone; connect with open; commercial unmanned aerial; commercial unmanned; commercial drone packages; collect and share; civil operations; chip dependability; blue chip dependability; blue chip; autonomous intelligence; areas of civil; applications worldwide; acquires; focuses on providing; accessed; uav technology; solutions for commercial; custom engineered; collaborate; packages; ndvi; connect; capability; networked; flight control systems; applies; collection; systems are designed; three dimensional; thermal imaging; control software; flows; securely; multispectral; workflow; anytime; servers; multi rotor; ground control; dimensional; user friendly</t>
  </si>
  <si>
    <t>0.0000958998470434203</t>
  </si>
  <si>
    <t>0.00018693026592324173</t>
  </si>
  <si>
    <t>321</t>
  </si>
  <si>
    <t>52b2b4015c0b0445e75115886899e637</t>
  </si>
  <si>
    <t>NrjBio</t>
  </si>
  <si>
    <t>http://www.nrjbio.fr</t>
  </si>
  <si>
    <t>NrjBio provides photovoltaic and solar power solutions to companies and private individuals in France. It also offers installation services for solar panels; and large surface roofs with installed voltaic panels for rental. The company is based in Lorient, France.</t>
  </si>
  <si>
    <t>Lorient</t>
  </si>
  <si>
    <t>1529766</t>
  </si>
  <si>
    <t>Société Financière Lorient Développement S.C.R. (2); Ouest Croissance SCR</t>
  </si>
  <si>
    <t>voltaic panels; solutions to companies; photovoltaic and solar; offers installation services; large surface; private individuals; services for solar; offers installation; solar power solutions; power solutions; voltaic; rental; installation services; roofs; individuals; private</t>
  </si>
  <si>
    <t>0.00025773198768306265</t>
  </si>
  <si>
    <t>4867</t>
  </si>
  <si>
    <t>0.00030419723461972694</t>
  </si>
  <si>
    <t>322</t>
  </si>
  <si>
    <t>73197ab7c0ef3067b9f14467182af74d</t>
  </si>
  <si>
    <t>Rimas B.V.</t>
  </si>
  <si>
    <t>http://www.rimas.nl</t>
  </si>
  <si>
    <t>Rimas B.V. manufactures and sells solar module (solar panel) manufacturing equipment. The company produces assembly line, solar production, and test equipment for the international market. Rimas B.V. was founded in 2000 and is based in Beringe, the Netherlands.</t>
  </si>
  <si>
    <t>Beringe</t>
  </si>
  <si>
    <t>Limburg</t>
  </si>
  <si>
    <t>solar production; sells solar module; international market; test equipment; manufacturing equipment; sells solar; solar module; manufactures and sells; assembly; test</t>
  </si>
  <si>
    <t>0.0002575081211454966</t>
  </si>
  <si>
    <t>8539</t>
  </si>
  <si>
    <t>0.0002377177461069831</t>
  </si>
  <si>
    <t>323</t>
  </si>
  <si>
    <t>0da502795ba6ded96b7fdb46d22b782b</t>
  </si>
  <si>
    <t>Rayton Solar Inc.</t>
  </si>
  <si>
    <t>http://www.raytonsolar.com</t>
  </si>
  <si>
    <t>Rayton Solar Inc. engages in the production of solar panels in the United States. The company is based in Santa Monica, California.</t>
  </si>
  <si>
    <t>cleantech. renewable energy.; tech clean manufacturing.; proprietary technology; seed funding; solar panels; market standard; Rayton Solar; dollars; age</t>
  </si>
  <si>
    <t>utilizes a proprietary; ushering; seed funding; market standard; manufacture solar panels; manufacture solar; seed; proprietary technology; age; dollars; funding; cleantech; cheaper; utilizes; high tech; tech</t>
  </si>
  <si>
    <t>0.0002570277415885269</t>
  </si>
  <si>
    <t>512</t>
  </si>
  <si>
    <t>0.0002220417724250962</t>
  </si>
  <si>
    <t>324</t>
  </si>
  <si>
    <t>f2b7180e1e5a858c3a5b1179ca431e74</t>
  </si>
  <si>
    <t>Advanced Photonix Inc.</t>
  </si>
  <si>
    <t>http://www.advancedphotonix.com</t>
  </si>
  <si>
    <t>Advanced Photonix, Inc. develops, manufactures, and sells optoelectronic devices, and value-added sub-systems and systems to various original equipment manufacturers primarily in North America, Asia, Europe, and Australia. The company offers high-speed optical receivers (HSOR); PIN and APD photodiodes and arrays in Si and III-V materials; and packaged PIN and APD photodiodes and arrays in Si and III-V materials. It also provides packaged Si APD components with and without thermo-electric coolers; packaged Si large area avalanche photo detectors components; packaged Si photodiodes with patented FILTRODE technology integrating optical filters on photodiode chips; and Terahertz systems (THz) and subsystems utilizing III-V materials for Terahertz transmitters and/or receivers. The companys HSOR transmission products are deployed in the Internet infrastructure to enable the high-speed bandwidth for the support in video and data for TVs, computers, tablets or smart phones; and communication test and measurement products are used to develop, manufacture, and test optical communication equipment. Its optosolutions products are used by scientific instrumentation manufacturers for various applications, such as metrology, currency validation, flame monitoring, solar panel quality, temperature sensing, particle detection, color sensing, infrared detection, and various other applications; and T-Gauge systems are used to measure and verify physical properties on-line and in real-time to reduce raw materials. The company markets and sells its products through technical sales engineers, salesmen, resellers, independent sales representatives, and distributors, as well as Internet, industry trade shows, and trade journals. Advanced Photonix, Inc. was founded in 1988 and is headquartered in Ann Arbor, Michigan. As of May 8, 2015, Advanced Photonix Inc. operates as a subsidiary of Luna Innovations Incorporated.</t>
  </si>
  <si>
    <t>Ann Arbor</t>
  </si>
  <si>
    <t>19990000</t>
  </si>
  <si>
    <t>Potomac Capital Management Inc.; Iroquois Capital Management L.L.C.; Partners for Growth, L.P.; Highbridge Capital Management, LLC; Bluegrass Growth Fund Partners, LLC</t>
  </si>
  <si>
    <t>23948880</t>
  </si>
  <si>
    <t>23427414</t>
  </si>
  <si>
    <t>Luna Innovations Incorporated</t>
  </si>
  <si>
    <t>API (NYSE MKT LLC)</t>
  </si>
  <si>
    <t>optoelectronic devices; custom optoelectronic subsystems; Advanced Photonix; initial concept; full-scale production; optoelectronic semiconductors; original equipment manufacturers; high-speed optical receivers; validation testing. analytics.; value-added subsystems; global OEM markets; value-added sub-systems; API; Terahertz instrumentation; design phase; Ann Arbor; manufacturing facilities; support electronics; hardware. software; variety</t>
  </si>
  <si>
    <t>optoelectronic; api; scale production; optoelectronic devices; full scale production; full scale; subsystems; concept; initial; terahertz; speed optical; signal conditioning; hybridization; high speed optical; facilities located; design phase; camarillo; engaged; variety of industries; supports; development and production; development and manufacture; original equipment manufacturers; validation; receivers; original equipment; manufacturing facilities; equipment manufacturers; oe; packaged; instrumentation; high speed; serving; prototype; oem; phase; original; semiconductors; packaging; signal; supplier; located; conditioning; optical; analytics; speed</t>
  </si>
  <si>
    <t>0.00007164878212645739</t>
  </si>
  <si>
    <t>14841</t>
  </si>
  <si>
    <t>0.00010297178314142844</t>
  </si>
  <si>
    <t>325</t>
  </si>
  <si>
    <t>ba601547-58f1-5650-7742-f3c2f44f14be</t>
  </si>
  <si>
    <t>Electronic Solution</t>
  </si>
  <si>
    <t>http://www.es.id/</t>
  </si>
  <si>
    <t>Electronic Solution is one of the leading electronic retail company. Electronic Solution is a leading electronics retail company in Indonesia, established since 2005. The concept of 'One Stop Shopping' is the idea that they stretcher to make it easier to choose products according to the needs, ranging from TV , gadgets , IT products , cameras , audio video , camera , drones to home appliances are powered by electronics brand famous . They have 62 outlets located in Jadetabek, Karawang, Cikampek, Bandung, Cirebon, Semarang, Solo, Yogyakarta, Surabaya, Batam, Medan, Binjai, Pekanbaru, Palembang, Balikpapan, Banjarmasin Banjarbaru, Gorontalo, Manado, Samarinda and Makassar. To meet the growing market needs, they are now reaching the world online via ES.id that their services are more accessible in the palm of your hand. Shopping is now easier, with a 'click' you can choose any product you like, wherever and whenever. They are ready to serve you.</t>
  </si>
  <si>
    <t>shopping; easier; meet the growing; growing market; famous; audio video; solo; choose; palm; reaching; outlets; retail; gadgets; idea; click; tv; concept; serve; accessible; ranging; located; audio; established; hand; brand; ready; growing; appliances; meet</t>
  </si>
  <si>
    <t>0.00039494048141537776</t>
  </si>
  <si>
    <t>28632</t>
  </si>
  <si>
    <t>0.00043894538695577314</t>
  </si>
  <si>
    <t>Certain data and content provided by https://www.crunchbase.com/organization/electronic-solution</t>
  </si>
  <si>
    <t>326</t>
  </si>
  <si>
    <t>04c7978f1256b8f221113719296d255d</t>
  </si>
  <si>
    <t>Ecomo Inc.</t>
  </si>
  <si>
    <t>http://www.ecomo.io</t>
  </si>
  <si>
    <t>Ecomo Inc. designs and manufactures smart water bottles that tests, analyzes, and purifies water using sensing technology. The company was incorproated in 2016 and is based in Sunnyvale, California.</t>
  </si>
  <si>
    <t>drinking water / heavy metals / total dissolved solids / tds</t>
  </si>
  <si>
    <t>Intebridge Technology Incubation Ltd.</t>
  </si>
  <si>
    <t>water quality characteristics; smart water purifier; total dissolved solids; total organic carbon; potential pollution factors; heavy metals; smart water bottles; smart water quality; water quality data; contaminant detector; patent-pending sensing technology; key water quality; daily hydration goals; industry. water. water; automated hydration alerts; affordable device; effective pollution detector; Ecomo mobile app; Smartphone APP readings; end users; ion exchange fiber; personal activity data; filter/detector add-ons. service; Ecomo Tracker; smart bottle; drinking water; refreshing water; water contamination; hydration history; major contaminants; Ecomo Bottle; utility patents; treatment process; design patents; big data; IoT product; carbon fiber; mobile internet; proper time; filter change; nano-fiber membrane; Extendible – Support; pipes/water tanks; healthy living; petroleum products; Portable – Solar; major issue; Button-less design; LED indicator</t>
  </si>
  <si>
    <t>smart water; water quality; quality characteristics; hydration; sensing technology; heavy metals; bacteria; contaminants; detector; detecting; water purifier; turbidity; total dissolved solids; total dissolved; tds; solves the problem; solids; purifier; dissolved solids; dissolved; contaminant; capable of detecting; bottle; filter; pollution; reaching; solves; patents; metals; tracker; characteristics; factors; fiber; total; heavy; sensing; organic; twist; sync; remove contaminants; reminds; quality data; purify; purifies water; purifies; petroleum products; mobile internet; measure key; manufactures smart; led indicator; hiking; helps individuals; healthy living; data to optimize; analyzer; alert system; add ons; activated carbon; problem; water tanks; ons; smartphone app; pesticides; contamination; bottles; battle; carbon; issue; activated; individuals; system that allows; healthy; replaced; readings; indicator; drinking water; app; capable; petroleum; water purification; perfectly; analyzes; service industry; drinking; carbon fiber; number; mobile app; membrane; customize; collecting; major; remove; lack; filtration; outdoor; records; alert; camping; proper; portable solar</t>
  </si>
  <si>
    <t>0.00011826086221227062</t>
  </si>
  <si>
    <t>6768</t>
  </si>
  <si>
    <t>0.00020589640705551571</t>
  </si>
  <si>
    <t>327</t>
  </si>
  <si>
    <t>2916533d-06b3-aaa6-f771-5762f1023869</t>
  </si>
  <si>
    <t>Hex Technology</t>
  </si>
  <si>
    <t>http://www.hex.aero/</t>
  </si>
  <si>
    <t>Hex is the world's leading open source hardware manufacturer. Hex is the world's leading open source hardware manufacturer which produces one of the best open source drone autopilots in the world. We are keen to provide developers and customers with best resources and tools to help them innovate. The ultimate goal is to maximize adoption of the project for the benefit of users with cheaper,better and more reliable open source drone hardware.</t>
  </si>
  <si>
    <t>Xiamen</t>
  </si>
  <si>
    <t>source hardware; source drone; open source hardware; open source drone; leading open source; leading open; hex; open source; world's leading; ultimate goal; tools to help; resources and tools; reliable open source; reliable open; maximize adoption; keen; help them innovate; benefit of users; drone hardware; autopilots; innovate; adoption; ultimate; cheaper; maximize; benefit; developers; goal; resources; better</t>
  </si>
  <si>
    <t>0.0003255176540732231</t>
  </si>
  <si>
    <t>1491</t>
  </si>
  <si>
    <t>0.0003648655582863096</t>
  </si>
  <si>
    <t>Certain data and content provided by https://www.crunchbase.com/organization/hex-technology</t>
  </si>
  <si>
    <t>328</t>
  </si>
  <si>
    <t>7092d252999b5db7c3e891230ff2bc75</t>
  </si>
  <si>
    <t>IDSUD ENERGIES</t>
  </si>
  <si>
    <t>http://www.nheolis.com</t>
  </si>
  <si>
    <t>IDSUD ENERGIES designs, manufactures, markets, and installs a range of facilities transforming the sun and wind energy into electric power. It provides wind turbines; and autonomous street lights combining wind turbine and solar panel. The company was founded in 2005 and is based in Aix-en-Provence, France. IDSUD ENERGIES operates as a subsidiary of Idsud.</t>
  </si>
  <si>
    <t>Aix-en-Provence</t>
  </si>
  <si>
    <t>3851804</t>
  </si>
  <si>
    <t>Itigroup S.R.L.; Succès Europe SA, ISF</t>
  </si>
  <si>
    <t>Idsud</t>
  </si>
  <si>
    <t>turbine and solar; installs a range; transforming; energies; wind energy; street lights; electric power; wind turbine; combining; street; turbine; wind turbines; turbines</t>
  </si>
  <si>
    <t>0.0005077004628043178</t>
  </si>
  <si>
    <t>1918</t>
  </si>
  <si>
    <t>0.00040501579871804537</t>
  </si>
  <si>
    <t>329</t>
  </si>
  <si>
    <t>99f4b305cb8c25319e457c8ed32b156a</t>
  </si>
  <si>
    <t>EES Jäggi-Bigler AG</t>
  </si>
  <si>
    <t>http://www.eesag.ch</t>
  </si>
  <si>
    <t>EES Jäggi-Bigler AG installs solar panels and solar systems. The company provides solar energy generation services. It provides consulting, distribution, and installation of solar products. The company was founded in 2009 and is based in Etziken, Switzerland. As of November 16, 2012, EES Jäggi-Bigler AG operates as a subsidiary of BKW ISP AG.</t>
  </si>
  <si>
    <t>Etziken</t>
  </si>
  <si>
    <t>Solothurn</t>
  </si>
  <si>
    <t>BKW AG; BKW Energie AG</t>
  </si>
  <si>
    <t>ees; solar energy generation; installs solar panels; panels and solar; energy generation; installation of solar; solar products; installs solar; solar systems; consulting</t>
  </si>
  <si>
    <t>0.2222222222222222</t>
  </si>
  <si>
    <t>0.0003864180591471944</t>
  </si>
  <si>
    <t>15916</t>
  </si>
  <si>
    <t>0.00036113793068989465</t>
  </si>
  <si>
    <t>330</t>
  </si>
  <si>
    <t>3d99a20957c2ecd4b83ed6b28405446e</t>
  </si>
  <si>
    <t>Advanced West Inc.</t>
  </si>
  <si>
    <t>http://www.advancedwest.com</t>
  </si>
  <si>
    <t>Advanced West Inc. provides previously-owned and rebuilt PC fabrication equipment for printed circuit board, nameplate, photovoltaic solar panel manufacturing, composite, and chemical milling industries. It offers TMP vacuum presses, cut sheet laminators, dryers, multiline post etching solutions, spray coaters, circuit automation solutions, ferric/cupric etchers, X-ray solutions, and post cleaning solutions. The company also provides replacement parts for equipment, such as scrubbers, exposure lamps, and nozzles. Advanced West Inc. was founded in 1988 and is based in Santa Ana, California.</t>
  </si>
  <si>
    <t>Santa Ana</t>
  </si>
  <si>
    <t>west; post; scrubbers; rebuilt; printed circuit board; presses; photovoltaic solar panel; nozzles; nameplate; laminators; fabrication equipment; etchers; coaters; cleaning solutions; replacement parts; milling; automation solutions; etching; circuit; solar panel manufacturing; circuit board; panel manufacturing; dryers; printed circuit; spray; ray; exposure; pc; owned; cut; composite; fabrication; printed; sheet; lamps; vacuum; replacement; photovoltaic solar; cleaning; board; chemical; automation</t>
  </si>
  <si>
    <t>0.0004113327290104117</t>
  </si>
  <si>
    <t>13228</t>
  </si>
  <si>
    <t>0.0003669101363584098</t>
  </si>
  <si>
    <t>331</t>
  </si>
  <si>
    <t>42c7983181fec73a72a271e5aa114376</t>
  </si>
  <si>
    <t>International Thermal Systems LLC</t>
  </si>
  <si>
    <t>http://www.itsllcusa.com</t>
  </si>
  <si>
    <t>International Thermal Systems LLC designs, manufactures, upgrades, and retrofits thermal processing equipment for electrical, mechanical, and industrial applications. The company offers a range of products for the battery industry, which comprise plate flash dryers, curing/drying chambers, drum pasters, paper unwinds, plate parting machines, reciprocal expander lines, reelers/dereelers, rotary expander lines, short testers, and TTP welders. It also provides industrial ovens and furnaces, such as aging ovens, batch ovens, box furnaces, car bottom furnaces, continuous conveyor ovens, copper/brass radiator core bake ovens, process dryers, drop furnaces, and thermal degreasers; industrial washers, including conveyor style stage washers, overhead monorail washers, and belt conveyor washers; and ovens, dryers, washers, thermal and thermal-regenerative exhaust air purification systems, catalytic exhaust air purification systems, and secondary heat recovery systems for the metal packaging industry. In addition, the company offers replacement and spare parts. It serves automotive, aerospace components, guided missile, ordnance, aluminum, battery, chemical, ceramic/glass, electrical, metal packaging, metalworking, steel and foundry, solar panel, refractory, power generation, and building products industries. The company was founded in 2000 and is based in Milwaukee, Wisconsin with additional offices and operations in the Americas, Europe, and Asia.</t>
  </si>
  <si>
    <t>Milwaukee</t>
  </si>
  <si>
    <t>Wisconsin</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</si>
  <si>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t>
  </si>
  <si>
    <t>washers; ovens; conveyor; furnaces; expander; exhaust air; air purification systems; air purification; dryers; purification systems; exhaust; purification; plate; welders; thermal processing; short testers; serves automotive; secondary heat; regenerative; refractory; monorail; heat recovery systems; guided missile; foundry; equipment for electrical; drum; curing; conveyor ovens; catalytic; building products; brass; battery industry; bake; aerospace components; packaging; recovery systems; radiator; processing equipment; lines; chambers; ordnance; retrofits; aging; missile; drying; heat recovery; belt; testers; guided; ceramic; batch; overhead; flash; offers a range; range of products; metal; thermal systems; secondary; rotary; spare parts; style; drop; bottom; copper; spare; comprise; paper; industrial applications; upgrades; stage; recovery; continuous; short; replacement; box; car; machines; aluminum; core; steel; power generation; chemical; mechanical; automotive</t>
  </si>
  <si>
    <t>0.0002956396440467587</t>
  </si>
  <si>
    <t>17973</t>
  </si>
  <si>
    <t>0.0003621111026150282</t>
  </si>
  <si>
    <t>332</t>
  </si>
  <si>
    <t>af5e8787-9a1b-870a-e0a1-4f3600a3c5a0</t>
  </si>
  <si>
    <t>Squeaky Clean</t>
  </si>
  <si>
    <t>Solar Panel Cleaner - Household/Utility scale.</t>
  </si>
  <si>
    <t>eSeed Ventures</t>
  </si>
  <si>
    <t>cleaner; utility scale; household</t>
  </si>
  <si>
    <t>0.00007442893342215259</t>
  </si>
  <si>
    <t>7509</t>
  </si>
  <si>
    <t>0.00010796595519506307</t>
  </si>
  <si>
    <t>Certain data and content provided by https://www.crunchbase.com/organization/squeaky-clean</t>
  </si>
  <si>
    <t>333</t>
  </si>
  <si>
    <t>65964ee4-8c1d-3b1c-4e59-712d9dffc040</t>
  </si>
  <si>
    <t>CompareMySolar</t>
  </si>
  <si>
    <t>http://www.comparemysolar.co.uk</t>
  </si>
  <si>
    <t>CompareMySolar is a web-based platform that helps consumers compare solar panels and installers. CompareMySolar helps consumers compare solar panels and solar installers. 
The company offers a unique online tool that allows consumers to select their own roof on the map, explore the solar potential of their own roof, compare solar panel prices and the experience of local solar installers, and invite up to three installers to help them go solar. Their website www.comparemysolar.co.uk is available to consumers now.
CompareMySolar is the only web based tool that provides consumers an overview of local solar panel prices for their own roof. Every consumer receives free personal phone advice before being connected with their chosen installers. CompareMySolar shows installer experience, customer rating, warranty, accreditations and brands used. The service is free for consumers, while solar installers pay a fee for each completed installation. Currently the company collaborates with over 35 installers, and this number is growing fast.
Completely self-funded, CompareMySolar Ltd. was founded in July 2010 by industrial designer Stefan Ruiter (Amsterdam) and strategy consultant Gertjan van der Goot (London). Launched in December 2010, the website is available in the UK (www.comparemysolar.co.uk), the Netherlands (www.comparemysolar.nl) and Belgium (www.comparemysolar.be).</t>
  </si>
  <si>
    <t>solar installers / homeowners / compare / allows consumers</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</si>
  <si>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t>
  </si>
  <si>
    <t>compare solar; solar panel prices; panel prices; helps consumers; consumers compare; local solar; solar installers; compare; installers; consumers; prices; web based platform; tool that allows; solar potential; service is free; price comparison; platform that helps; pay a fee; local solar installers; compare solar panel; collaborates; allows consumers; accreditations; website; invite; chosen; tool; receives; fee; funded; helps; rating; comparison; overview; panels and solar; completed; advice; explore; installer; select; launched; uk; warranty; pay; completely; brands; map; personal; price; growing; fast; number; phone; potential; connected</t>
  </si>
  <si>
    <t>0.0006047912043926525</t>
  </si>
  <si>
    <t>26699</t>
  </si>
  <si>
    <t>0.0005163608636336351</t>
  </si>
  <si>
    <t>Certain data and content provided by https://www.crunchbase.com/organization/comparemysolar</t>
  </si>
  <si>
    <t>334</t>
  </si>
  <si>
    <t>837f4de1946bd8ee1e57edb76e934c07</t>
  </si>
  <si>
    <t>Solar Sentry Corp.</t>
  </si>
  <si>
    <t>http://www.solarsentry.com</t>
  </si>
  <si>
    <t>Solar Sentry Corp. provides solar photovoltaic array diagnostics and performance monitoring services for commercial-scale solar electric sites. It monitors every solar panel and connection in the system; collects information to pinpoint the nature and location of various problems in the solar array; and provides recommendations for repair with diagnostic information, as well as performance and failure reporting. The company is based in Pittsford, New York.</t>
  </si>
  <si>
    <t>Pittsford</t>
  </si>
  <si>
    <t>services include site / photovoltaic array / evaluation services / load calculations</t>
  </si>
  <si>
    <t>sentry; photovoltaic array; commercial scale solar; commercial scale; performance monitoring; services for commercial; pinpoint; monitoring services; array; recommendations; diagnostic; failure; solar array; diagnostics; collects; nature; scale solar; corp; solar electric; reporting; monitors; connection; problems; sites; solar photovoltaic; repair; location</t>
  </si>
  <si>
    <t>0.00012441073750056621</t>
  </si>
  <si>
    <t>3611</t>
  </si>
  <si>
    <t>0.00016205222131198695</t>
  </si>
  <si>
    <t>335</t>
  </si>
  <si>
    <t>e1db3f05ed995cb5f93c3a133f2432cb</t>
  </si>
  <si>
    <t>Petersen-Dean, Inc.</t>
  </si>
  <si>
    <t>http://www.petersendean.com</t>
  </si>
  <si>
    <t>Petersen-Dean, Inc. provides roofing and solar power contracting services in the United States. It provides residential and commercial roofing and solar design, construction, and installation services. The company offers residential solar roofing solutions, such as roofing materials, roofing components, and solar panels and power systems; insulation solutions; and exterior siding, stone, and paint products. The company offers single-ply roofing, PVC, and thermoplastic roofing systems; metal roofing systems; built-up roofing systems; energy efficient roofs and solar power systems; and specialty commercial roofing systems for businesses, homeowners/homebuilders, and government, including convention centers, shopping malls, hospitals, office parks, multi-use developments, museums, stadiums, hotels, and more. The company was founded in 1984 and is headquartered in Fremont, California with additional offices in Arizona, California, Florida, Nevada, Oklahoma, and Texas.</t>
  </si>
  <si>
    <t>large commercial construction; top-quality roofing; roofing contractor; quality workmanship; solar products; highest standards; commercial customers; home builders; neighbor; PetersenDean; principle; commitment; choice</t>
  </si>
  <si>
    <t>workmanship; roofing contractor; quality workmanship; products for residential; highest standards; construction project; commitment to quality; commercial construction; roofing; large commercial; top quality; principle; builders; top; commercial customers; trucks; commitment; achieved; contractor; front; solar products; utilizing; choice; residential and commercial; standards; founded; highest</t>
  </si>
  <si>
    <t>0.00008138237267494707</t>
  </si>
  <si>
    <t>0.00013699666061660245</t>
  </si>
  <si>
    <t>336</t>
  </si>
  <si>
    <t>64671e5b-786f-97de-08ab-f804398a3efa</t>
  </si>
  <si>
    <t>Realitő</t>
  </si>
  <si>
    <t>http://www.realito.tv</t>
  </si>
  <si>
    <t>Enabling anyone with a camera (from a phone to a drone) to stream on-demand live interactive shows and get rewarded for that.</t>
  </si>
  <si>
    <t>rewarded; stream; interactive; live; demand; phone; enabling</t>
  </si>
  <si>
    <t>0.00008082050475851049</t>
  </si>
  <si>
    <t>1882</t>
  </si>
  <si>
    <t>0.00012264893830014081</t>
  </si>
  <si>
    <t>Certain data and content provided by https://www.crunchbase.com/organization/realitő</t>
  </si>
  <si>
    <t>32bde365df3ccdcab0dec554a80e7869</t>
  </si>
  <si>
    <t>S&amp;T Dynamics Co. Ltd.</t>
  </si>
  <si>
    <t>http://www.hisntd.com</t>
  </si>
  <si>
    <t>S&amp;T Dynamics Co. Ltd. provides products for defense, wind mill powertrain, auto parts, machine tools, casting, pipe making, and heat treatment industries worldwide. Its defense products include mobile equipment; machine guns, automatic cannons, and remote-controlled weapon systems; protection weapons, such as anti-guided weapons decoy systems, mine deployers, soft-kill launcher systems, and smoke grenade launchers; and aviation equipment, including middle gear boxes, tail gearboxes, drive axles, and torque tubes for KHP, as well as smart drones. The company also offers wind mill powertrain products comprising gear boxes, yaw/pitch gears, hydraulic disc brake systems, rotor hubs, and heat exchangers; auto parts consisting of transmissions, axles, and brakes; and machine tools, such as machining centers, universal and CNC lathes, grinding machines, milling machines, gear cutting machines, and customized machinery. In addition, it provides casting products, including wind power powertrains, aluminum die castings/ingots, automotive parts, forklift and construction equipment, hydraulic parts, and machine tool parts; and pipe making products, such as titanium and stainless tubes. Further, the company offers heat treatment products comprising continuous electric furnaces, batch type electric furnaces, press quenching M/C, phosphate coating lines, high frequency M/C, and other equipment, as well as test instrument products consisting of analyzers, metallurgical optical microscopes, durometers, non-destructive test equipment, and 3D measurement equipment. S&amp;T Dynamics Co., Ltd. was founded in 1959 and is headquartered in Changwon, South Korea.</t>
  </si>
  <si>
    <t>1959</t>
  </si>
  <si>
    <t>Changwon</t>
  </si>
  <si>
    <t>Gyeongsangnam-do</t>
  </si>
  <si>
    <t>South Korea</t>
  </si>
  <si>
    <t>15047020</t>
  </si>
  <si>
    <t>TOHV.F (Pink Sheets LLC); A003570 (Korea Stock Exchange)</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</si>
  <si>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t>
  </si>
  <si>
    <t>powertrain; machine tools; heat treatment; auto parts; mill; casting; weapons; hydraulic; furnaces; gear; dynamics; products comprising; consisting; pipe; tubes; boxes; weapon systems; treatment products; tail; soft kill; smart drones; products consisting; powertrain products; offers wind; offers heat; milling machines; microscopes; metallurgical; measurement equipment; making products; machining centers; machine tool; machine guns; launcher; lathes; kill; industries worldwide; including wind power; include mobile; guns; grinding machines; gears; gearboxes; forklift; disc brake; deployers; defense products; decoy systems; decoy; cutting machines; construction equipment; casting products; brakes; automotive parts; machine; machines; comprising; auto; transmissions; torque; grinding; disc; destructive; yaw; phosphate; milling; including wind; treatment; weapon; test equipment; launchers; analyzers; smoke; mine; high frequency; brake; hubs; remote controlled; cnc; titanium; press; middle; guided; batch; machining; die; defense; test; pitch; heat exchangers; soft; ingots; exchangers; instrument; universal; stainless; wind power; machinery; rotor; frequency</t>
  </si>
  <si>
    <t>0.000299157496489981</t>
  </si>
  <si>
    <t>11787</t>
  </si>
  <si>
    <t>0.00034832869482948785</t>
  </si>
  <si>
    <t>338</t>
  </si>
  <si>
    <t>fc8b1b0bcfa5c5ed499c9a4864a8b1c8</t>
  </si>
  <si>
    <t>Contract Services Group, Inc.</t>
  </si>
  <si>
    <t>http://www.csgcares.com</t>
  </si>
  <si>
    <t>Contract Services Group, Inc. provides cleaning and related services to large, high-profile facilities in the Southwestern United States. Its facility cleaning services include janitorial, window washing systems, hospitality cleaning, hood exhaust cleaning, metal maintenance, window cleaning, pressure washing, glass scratch removal, and solar panel cleaning services. The company serves hospitality, timeshare, luxury apartments, office facilities, universities, government, and technology industries. Contract Services Group, Inc. was founded in 1973 and is based in Brea, California.</t>
  </si>
  <si>
    <t>1973</t>
  </si>
  <si>
    <t>Brea</t>
  </si>
  <si>
    <t>services group; contract services; cleaning services; hospitality; washing; cleaning; contract; window washing; window cleaning; washing systems; timeshare; technology industries; southwestern; pressure washing; panel cleaning services; janitorial; hood; window; scratch; apartments; solar panel cleaning; luxury; panel cleaning; exhaust; removal; profile; universities; services include; facility; pressure; office; metal</t>
  </si>
  <si>
    <t>0.0007801791963033889</t>
  </si>
  <si>
    <t>1276</t>
  </si>
  <si>
    <t>0.000632411311677578</t>
  </si>
  <si>
    <t>339</t>
  </si>
  <si>
    <t>14216216b1717627ccc570a01614f560</t>
  </si>
  <si>
    <t>Asola Solarpower GmbH</t>
  </si>
  <si>
    <t>http://www.asola-power.de</t>
  </si>
  <si>
    <t>Asola Solarpower GmbH develops and markets photovoltaic modules for rooftop, roof-integrated, and building-integrated systems. The company was founded in 2001 and is based in Erfurt, Germany. Asola Solarpower GmbH is in reorganization. Asola Solarpower GmbH operates as a subsidiary of STGCON New Energy Science &amp; Technology Co., Ltd.</t>
  </si>
  <si>
    <t>Erfurt</t>
  </si>
  <si>
    <t>STGCON New Energy Science &amp; Technology Co., Ltd.</t>
  </si>
  <si>
    <t>solar modules; standard solar modules; solar laminated glass; asola vITRUM; photovoltaic solar modules; sunroof solar modules; asola vITRUM Balcony; asola vITRUM Super; asola vITRUM Sun; spherically curved modules; glass elements; mobile solar technology; manufactures certified standard; vehicle roof systems; automotive solar technology; ultramodern production facilities; international standards; latest manufacturing plants; high quality products; mobile sector; overhead glazing; highest quality standards; sun protection elements; large reception halls; vITRUM Car; asola possesses; solar roof; future asola; asola offers; customer-specific solutions; Facade elements; wide variety; power ratings; roof integration; French balconies; manufacturing process; obligatory alternator; Photovoltaic technology; automotive sector; versatile field; exceptional flexibility; furthermore source; automobile industry; Fisker Karma; new applications; market leader; porch railing; Spandrel panels; top-of-the-range segment; energy management</t>
  </si>
  <si>
    <t>laminated glass; standard solar modules; standard solar; laminated; glazing; international standards; facade; balconies; national and international; curved; overhead; elements; solar modules; standards; front; solar technology; world's leaders; well as custom; technology is opening; sunroof; standard sizes; spherically; specific solutions; spandrel panels; spandrel; sizes as well; secret; roof integration; respects; reception; railing; quality standards; production of photovoltaic; powerful features; porch; photovoltaic solar modules; partly; obligatory; mounting system; modules and systems; karma; hybrids; highest quality standards; high quality products; halls; fuel consumption; focus on quality; fisker karma; fisker; expect high; customer specific; balcony; automotive solar; automotive sector; automobile industry; alternator; warm; production facilities; conservatories; colored; automotive; sector; spherical; save energy; mobile solar; manufacturing plants; guidelines; constructing; possesses; development and production; characterized; wealth; plenty; façade; source of energy; complete system; canopies; solar roof; ratings; opens; photovoltaic technology; custom applications; contribution; carports; biggest; quality products; market leader; fall; exceed; roof systems; headquarters; powerful; variety of applications; rules; opening; national; scope; prototypes; glasses; expect</t>
  </si>
  <si>
    <t>0.00016587068255059976</t>
  </si>
  <si>
    <t>26049</t>
  </si>
  <si>
    <t>0.00021330735479374558</t>
  </si>
  <si>
    <t>340</t>
  </si>
  <si>
    <t>33f9bb54ff8e7cb71699c3eb0ccb29e1</t>
  </si>
  <si>
    <t>SolarMax Technology, Inc.</t>
  </si>
  <si>
    <t>http://www.solarmaxtech.com</t>
  </si>
  <si>
    <t>SolarMax Technology, Inc. manufactures, finances, and installs solar energy systems for homes. It offers consultation, financing, design, permitting, installation, monitoring, warranty, and customer care services. It sells its products through a network of distributors, dealers, utilities, and retailers in the United States, as well as online. SolarMax Technology, Inc. was founded in 2008 and is based in Riverside, California. It has additional offices in Riverside, Temecula, San Diego, and Diamond Bar, California.</t>
  </si>
  <si>
    <t>Riverside</t>
  </si>
  <si>
    <t>29500000</t>
  </si>
  <si>
    <t>Changzhou Almaden Co., Ltd.</t>
  </si>
  <si>
    <t>Renewable Energy Provider; inverter micro inverter; solar energy; service solar integrator; in-house solar financing; custom solar energy; Solar Panel Consultation; Solar Saving Analysis; Solar Energy Systems; Energy Consumption Audit; Offers financing solutions; Solar panel installation; Identify Available Rates; Photovoltaic array design; PV systems; question sand review; LED Lighting Solutions; central inverter; solar industry; solar panels; financing options; Preliminary System Design; energy Services; design options; Lease Comparison; Property Analysis; Zoning Department; Purchase vs; Planning Department; Safety Department; optimal equipment; utility bills; monitoring services; finance options; grid connection; customer activities; various types; building types; parking structures; situation; Residential; layout; optimizer; Manufacturing; in¬-house; delivery; warehouses; Proposal; customers</t>
  </si>
  <si>
    <t>renewable energy provider; energy provider; permitting; layout; department; solar energy system; determine; financing; situation; consultation; lease; pv systems; energy system; rates; inverter; zoning; type of solar; systems are installed; solar integrator; referrals; question; photovoltaic array; parking structures; offers financing; offers finance; offer services; led lighting solutions; lease or purchase; interest rates; including offices; including design; house solar; finance options; determine the optimal; determine the number; designing custom; designing and installing; design options; design a solar; custom solar energy; commercial solar energy; commercial service; central inverter; building and safety; broken; optimizer; custom solar; installing; grid connection; residential and commercial; service solar; monitoring services; financing solutions; designing; solar financing; micro inverter; options; utility bills; purchase; engages in designing; scheduled; sand; lighting solutions; preliminary; integrator; financing options; proposal; installing solar; warehouses; comparison; audit; types; house; factories; review; solar industry; energy services; design and installation; purchasing; solar panel installation; specialist; panel installation; commercial solar; system design; solar energy systems; led lighting; energy consumption; offices; procurement; interest; bills; parking; warranty; roofing; optimal; finance; identify; services include; choose; cover</t>
  </si>
  <si>
    <t>0.00032309960034273454</t>
  </si>
  <si>
    <t>0.00028917255067044417</t>
  </si>
  <si>
    <t>341</t>
  </si>
  <si>
    <t>f62094d9-2d95-5172-04ca-0f31f15f6a99</t>
  </si>
  <si>
    <t>TransAction Group</t>
  </si>
  <si>
    <t>http://www.thetransactiongroup.net</t>
  </si>
  <si>
    <t>Package delivery within one hour. The company will deliver any package within one hour.
The company will provide electrically operated drone package (may include packed or bulk goods) delivery services to online retailers (for example eBay) &amp; postal courier services. The company will also provide freight forwarding services, domestic as well as international.</t>
  </si>
  <si>
    <t>hour; package; postal; package delivery; online retailers; freight forwarding services; freight forwarding; forwarding services; forwarding; courier; packed; freight; delivery services; bulk; electrically; retailers; goods; example; operated; domestic</t>
  </si>
  <si>
    <t>0.00011158036618430118</t>
  </si>
  <si>
    <t>7673</t>
  </si>
  <si>
    <t>0.0002004157047077259</t>
  </si>
  <si>
    <t>Certain data and content provided by https://www.crunchbase.com/organization/transaction-group</t>
  </si>
  <si>
    <t>342</t>
  </si>
  <si>
    <t>b2f5dd91-d7d6-2975-8d4e-bf5749e02aaa</t>
  </si>
  <si>
    <t>AEDRON</t>
  </si>
  <si>
    <t>https://www.aedron.com/</t>
  </si>
  <si>
    <t>AEDRON provide solutions to complex regulatory framework that is a sector with incredible projection and encourage proper use of drones.</t>
  </si>
  <si>
    <t>solutions to complex; regulatory framework; provide solutions; encourage; projection; incredible; proper; framework; regulatory; complex; sector</t>
  </si>
  <si>
    <t>0.00008396991130796311</t>
  </si>
  <si>
    <t>1655</t>
  </si>
  <si>
    <t>0.00018096037697278445</t>
  </si>
  <si>
    <t>Certain data and content provided by https://www.crunchbase.com/organization/aedron</t>
  </si>
  <si>
    <t>343</t>
  </si>
  <si>
    <t>7c223eff0828adfc11ed272457548ccf</t>
  </si>
  <si>
    <t>ETAK Systems Inc.</t>
  </si>
  <si>
    <t>http://www.etaksystems.com</t>
  </si>
  <si>
    <t>ETAK Systems Inc. provides battery, DC power, DAS, drone flights, LTE and small cell installation and testing services, as well as site audit services for wireless carriers in the United States. The companys battery services include battery visual inspections, conductance and resistance measurements, site photography, analysis and reporting, neutralizing, cleaning, battery strap tear downs, and power alarm testing services. It offers power plant installation, LTE deployment, new build, hot swap, and other works inside/outside of the maintenance window; drone flight services for wireless and energy industries, including inventory/warranty audits, pre-installations audits, post-installation audits, and real estate surveys; installation, fiber jumpers handling, and PIM testing services for LTE systems; and servicing and installing small cells. ETAK Systems Inc. was founded in 1997 and is headquartered in Charlotte, North Carolina. It has operations in Atlanta, Georgia; Charlotte, North Carolina; Chicago, Illinois; Columbus, Ohio; Los Angeles, California; DC/Baltimore, Maryland; Richmond, Virginia; and Seattle/Portland, Washington.</t>
  </si>
  <si>
    <t>preventative maintenance / services for wireless / thermal imaging / preventative</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</si>
  <si>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t>
  </si>
  <si>
    <t>testing services; services for wireless; lte; audits; visual inspections; tear; strap; post installation; jumpers; installation and testing; flight services; energy industries; drone flight services; downs; audit services; analysis and reporting; swap; drone flights; offers power; carriers; drone flight; audit; dc power; inventory; wireless; servicing; resistance; alarm; surveys; power plant; inside; flights; measurements; post; reporting; warranty; window; fiber; handling; real estate; installing; estate; services include; inspections; deployment; cleaning; visual; pre; plant; dc; photography; hot</t>
  </si>
  <si>
    <t>0.00007842906071887232</t>
  </si>
  <si>
    <t>3285</t>
  </si>
  <si>
    <t>0.00014758002632196877</t>
  </si>
  <si>
    <t>344</t>
  </si>
  <si>
    <t>65999d728be67365e7fc8e23844f0358</t>
  </si>
  <si>
    <t>Himin Solar Energy Group Co., Ltd.</t>
  </si>
  <si>
    <t>http://www.himinsun.com</t>
  </si>
  <si>
    <t xml:space="preserve">	Himin Solar Energy Group Co., Ltd. manufactures solar heating and solar power systems. It offers Solar CLAS Combine, a piece of equipment that includes supporters, heat absorbing parts, cooking cabinets, intelligent controlling parts, transmission parts, photovoltaic (PV) lighting, PV springs, and more; vacuum tube, such as glass evacuated tubes and heat pipes; solar water heaters and pressurized flat plate solar water heaters; U-pipe and heat pipe solar collectors; and solar water heating projects. The company also provides solar hot water heating systems, including split solar water heating system, solar pumps, solar controllers, copper coil water tanks, integral solar water tanks, and pressured balcony hot water systems; solar PV lighting systems, such as solar lawn lamps, solar street lights, solar yard/garden lights, and solar photovoltaic modules; and phase change energy storage products. Himin Solar Energy Group Co., Ltd. serves customers in Germany, the Americas, Canada, Britain, Australia, Spain, the Russian Federation, Brazil, and Malaysia. The company was founded in 1995 and is based in Dezhou City, China.</t>
  </si>
  <si>
    <t>Dezhou City</t>
  </si>
  <si>
    <t>Shandong Province</t>
  </si>
  <si>
    <t>100000000</t>
  </si>
  <si>
    <t>CDH Investments; Goldman Sachs Group, Merchant Banking Division</t>
  </si>
  <si>
    <t>solar heating systems; solar water heating; hot water heating; solar space heating; Solar Energy Group; solar water heaters; SOLAR KEYMARK certificates; solar water storage; solar pool heaters; solar thermal energy; solar water-heating systems; solar thermal collectors; solar PV module; solar power products; solar thermal analyses; solar garden lights; PV lighting products; high quality; 50MW photovoltaic products; tube collectors/solar panel; professional testing center; annual production capacity; superior raw materials; solar streetlights; energy costs; environmental protection; global concerns; CE certificate; heat exchangers; large quantities; different climates; industrial buildings; quality control; Himin Group; military bases; attractive options; wide variety; solar-heating technologies; average consumer; spare parts; tubes; TUV; bathing; developments; prisons; solutions; projects; durability; Clients; pumps</t>
  </si>
  <si>
    <t>solar heating systems; evacuated; evacuated tubes; certificate; solar heating; space heating; solar water heating; water heating; solar water; heating systems; heaters; tubes; collectors; water heaters; water storage tanks; water storage; water heating system; water for bathing; tube collectors; system is composed; streetlights; solutions for solar; solar streetlights; solar space heating; solar space; solar pv module; solar garden lights; solar garden; series pv; rising energy costs; rising energy; rest assured; quantities of hot; provide hot water; provide hot; products to ensure; pool heaters; mw photovoltaic; military bases; large quantities; improving solar; hot water heating; focused on improving; evacuated tube collectors; evacuated tube; energy group; efficient and affordable; domestic solar; costs and environmental; bathing; average consumer; annual production; hot water; solar thermal; thermal collectors; systems and solar; solar thermal collectors; solar thermal energy; quantities; production capacity; garden lights; solar pool; provide solutions; prisons; emphasis; tuv; laundry; cooking; climates; assured; photovoltaic products; environmental protection; systems are designed; storage tanks; heating system; ce; analyses; hot; provide solar; industrial buildings; certificates; water heating systems; variety of applications; solar power products; addresses; raw materials; heat exchangers; designed to provide; high quality; solar water heaters; exchangers; rising; concerns; composed; thermal energy; iso; bases; solar hot water; solar hot; quality control</t>
  </si>
  <si>
    <t>0.0005589144516138351</t>
  </si>
  <si>
    <t>3753</t>
  </si>
  <si>
    <t>0.0004517440530398133</t>
  </si>
  <si>
    <t>345</t>
  </si>
  <si>
    <t>ba9b18ef-f3ac-9c4c-8b8c-42f6c685c8d9</t>
  </si>
  <si>
    <t>Cleandrone</t>
  </si>
  <si>
    <t>http://www.cleandrone.com</t>
  </si>
  <si>
    <t>Harnessing the intelligence of aeronautical robotics to reduce the costs and risks of industrial inspection and cleaning. Since 2010, Their team has been engaged in research and development for the solar power industry. A few years ago, a bright idea occurred to Their CEO while out inspecting Their outdoor solar module testing facility. It was a beautiful, sunny day but the modules were underperforming due to a light rain that had left a layer of dust on everything.
Even though Barcelona is far from the deserts of North Africa, They often receive rain that leaves a visible layer of dust on Their solar panels. Bringing out the squeegee yet again, Their CEO asked himself “Isn’t there a better, faster way to get this done?” Fast forward to the present day and They see that bright idea becoming reality. With small drones that have the intelligence to detect soiling problems and clean them autonomously, Cleandrone is helping solar installations – big and small – maintain their potential. They are a technology company launching a suite of products that will make manual glass cleaning a thing of the past.</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</si>
  <si>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t>
  </si>
  <si>
    <t>ceo; bright; rain; dust; idea; underperforming; suite of products; squeegee; solar power industry; solar module testing; soiling; small drones; reduce the costs; power industry; outdoor solar; module testing; light rain; leaves; inspection and cleaning; glass cleaning; deserts; sunny day; asked; layer; inspecting; launching; cleaning; solar installations; aeronautical; left; ago; harnessing; sunny; beautiful; industrial inspection; thing; autonomously; risks; visible; north; solar module; suite; manual; bringing; forward; engaged; maintain; detect; receive; helping; faster; facility; reality; problems; big; fast; outdoor; potential; better</t>
  </si>
  <si>
    <t>0.0002798933968459962</t>
  </si>
  <si>
    <t>0.0002457544530126108</t>
  </si>
  <si>
    <t>Certain data and content provided by https://www.crunchbase.com/organization/cleandrone</t>
  </si>
  <si>
    <t>346</t>
  </si>
  <si>
    <t>9af04559-c456-4874-858d-313c87fd5bb5</t>
  </si>
  <si>
    <t>Emelody Worldwide</t>
  </si>
  <si>
    <t>http://www.emelodyworldwide.com</t>
  </si>
  <si>
    <t>Emelody Worldwide Inc. is a conglomerate corporation focusing on technical consulting and innovative inventions. Emelody Worldwide Inc. is a conglomerate corporation focusing  on technical consulting and innovative inventions. The company contains two divisions entitled Emelody Research Group and Emelody Inspirations Group. These two divisions are coexistent and support each other in various endeavors. 
For example Emelody Inspirations Group currently maintains and supports the development of a radical next generation UAV aircraft, while the technical research group supports it through various calculations and recruitment. The focus here however is to introduce our flagship aircraft entitled “Vindicatore” which translated from Italian means avenger.
Our product is a modern UAV design using existing aerodynamic and mechanical design. Currently the UAV industry has attempted to use current technologies and apply them to a new problem. However what should and needs to be done is use current technology in a new and innovative fashion. We are not attempting to reinvent the wheel or change Bernoulli’s equations. What we are attempting to do is use modern methodology and technique and views the box from a different perspective without breaking principles. Our technology implies high factors of improvement in the areas of range, and maneuverability using technologies from fixed wing and rotary wing flight dynamics without the negative effects of each. For example aircrafts do not typically take off vertically, and helicopters do not distinguish between lift and thrust, which gives margins of inefficiency in ranged performance. This proposed concept compromises and improves the two traditions. The use of redundant flight vehicles and minor fabrication to existing technologies does not provide a leap in thought and human expectation. It is time for a new paradigm in flight vehicles and we are here to do that and alter the expectation of what a flight vehicle consists of.</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</si>
  <si>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t>
  </si>
  <si>
    <t>technical consulting; inventions; entitled; conglomerate; divisions; focusing; wing; wing flight; uav industry; uav design; uav aircraft; translated; thought; rotary wing; reinvent the wheel; reinvent; recruitment; radical; margins; maneuverability; implies; generation uav; flight dynamics; factors of improvement; existing technologies; endeavors; current technology; current technologies; compromises; alter; example; mechanical design; modern; thrust; proposed; leap; italian; supports; redundant; fashion; breaking; minor; methodology; consulting; principles; negative; aerodynamic; distinguish; views; paradigm; corporation; aircrafts; dynamics; wheel; flagship; introduce; calculations; vertically; technique; perspective; rotary; lift; effects; fixed wing; factors; technical support; apply; improves; helicopters; fabrication; improvement; concept; maintains; typically; problem; consists; human; box; fixed; change; mechanical</t>
  </si>
  <si>
    <t>0.0003615912177902971</t>
  </si>
  <si>
    <t>484</t>
  </si>
  <si>
    <t>0.00034948293074086386</t>
  </si>
  <si>
    <t>Certain data and content provided by https://www.crunchbase.com/organization/emelody-worldwide</t>
  </si>
  <si>
    <t>347</t>
  </si>
  <si>
    <t>f41260ad6fa31f4903716f343b9b2e4c</t>
  </si>
  <si>
    <t>Designer Carbon Materials</t>
  </si>
  <si>
    <t>Designer Carbon Materials is a research and development company that creates nanostructures. The company develops spherical carbon cage structures known as fullerenes or bucky-balls used in MRI scanning, solar panels, and quantum computing, amongst other fields. The company is based in the United Kingdom.</t>
  </si>
  <si>
    <t>248818</t>
  </si>
  <si>
    <t>Oxford University Innovation Ltd, Investment Arm; Oxford Technology Management Limited</t>
  </si>
  <si>
    <t>Designer Carbon Materials; commercially useful quantities; spherical carbon cage; carbon cage structures; fullerenes; speciality fullerenes market; solar cells; unique physical properties; MRI contrast agents; polymer-based solar cells; endohedral fullerenes; fullerene-based functional materials.; conditions. fullerenes; manufacturing fullerenes; generation carbon nanomaterials; higher fullerenes; power conversion efficiencies; electron acceptors; carbon nanotubes; superior MRI contrast; radical molecules; atomic clusters; solar cell technologies; carbon cage-like structures; medical imaging; functional materials. materials; spherical shape; meaningful quantities.; value-added materials; ball-like molecules; useful atoms; medical imaging.; hollow interior; intriguing abilities; MRI scanning; difficult challenge; quantum computing; solar panels; development company; biomedical imaging; neurological disorders; unique abilities; diagnostics; applications; bucky-balls; cent; Parkinson; graphene; Alzheimer; superoxide</t>
  </si>
  <si>
    <t>carbon materials; medical imaging; cage; balls; spherical; quantities; mri; designer; molecules; electron; speciality; radical; physical properties; nanotubes; graphene; functional materials; fullerene; efficiencies exceeding; detect the presence; cent; carbon nanotubes; abilities; cost effectively; clusters; commercially; synthesis; atomic; diagnostics; contrast; exceeding; atoms; efficiencies; carbon; presence; agents; difficult; polymer; effectively; functional; imaging; tailored; aim; structures; solar cell technologies; reliably produce; produce high; power conversion efficiencies; nanostructures; nanomaterial; kinds of solar; inserted; improve the efficiency; hollow interior; highest power; graphene and carbon; efficiency of solar; disorders; cell technologies; medical; physical; conversion efficiencies; detect; nanomaterials; medicine; linked; insert; biomedical; lead; hollow; employed; meaningful; quantum; ball; properties; targeting; scanning; high purity; purity; power conversion; achieving; reliably; kinds; capture; range of applications; shape; diverse; challenge; interior; computing; superior; applied; conversion; solar cell; creates; fields; highest; higher; improve; type; potential</t>
  </si>
  <si>
    <t>0.00021657478901118557</t>
  </si>
  <si>
    <t>0.00024690194838933104</t>
  </si>
  <si>
    <t>348</t>
  </si>
  <si>
    <t>d0dc825e7dfefcf3cece4e35ae440ec4</t>
  </si>
  <si>
    <t>Chesapeake Solar LLC</t>
  </si>
  <si>
    <t>Chesapeake Solar LLC provides solar energy solutions in North America. It engages in installing solar electricity and solar hot water systems for homes and businesses. The company also provides residential services, such as solar electric and solar hot water panels; and financial incentives services. In addition, it offers commercial services, such as grid-tie solar photovoltaic solutions; solar thermal systems; financing options for commercial or industrial solar energy applications; Web-based system monitoring of solar electric and solar water heating systems; and solar energy evaluation. Chesapeake Solar LLC was formerly known as Chesapeake Wind &amp; Solar LLC. The company was founded in 1999 and is based in Jessup, Maryland with operations in Maryland, the District of Columbia, Delaware, Southern Pennsylvania, Northern Virginia, Vermont, New Hampshire, Massachusetts, Connecticut, New York, and Oregon. As of July 8, 2008, Chesapeake Solar LLC operates as a subsidiary of groSolar.</t>
  </si>
  <si>
    <t>Jessup</t>
  </si>
  <si>
    <t>solar energy solutions; solar hot water; Chesapeake Solar LLC; solar photovoltaic solutions; financial incentives services; hot water systems; solar thermal systems; industrial solar energy; hot water panels; solar water heating; solar energy evaluation; contracting company; solar electricity; North America; financing options; Web-based system monitoring; residential services; commercial services; addition; homes</t>
  </si>
  <si>
    <t>electric and solar; solar hot water; solar hot; solar energy solutions; solar electric; water panels; tie solar; solar photovoltaic solutions; solar energy applications; options for commercial; monitoring of solar; installing solar electricity; hot water panels; grid tie solar; financial incentives; engages in installing; energy applications; electricity and solar; commercial services; systems for homes; industrial solar; system monitoring; photovoltaic solutions; remodeling; hot water; offers commercial; solar water heating; financing options; water heating systems; grid tie; solar thermal systems; installing solar; energy solutions; thermal systems; hot water systems; homes and businesses; hot; tie; incentives; water systems; contracting; solar electricity; evaluation; water heating; solar water; heating systems; installing; financial; focuses; financing; solar thermal; solar photovoltaic; options; homes</t>
  </si>
  <si>
    <t>0.1333333333333333</t>
  </si>
  <si>
    <t>0.0007571621410664882</t>
  </si>
  <si>
    <t>7485</t>
  </si>
  <si>
    <t>0.0005808193479558115</t>
  </si>
  <si>
    <t>349</t>
  </si>
  <si>
    <t>8eab160565bbe2bee25df37f84488883</t>
  </si>
  <si>
    <t>Japan Renewable Energy Co.,Ltd.</t>
  </si>
  <si>
    <t>http://www.jre.co.jp</t>
  </si>
  <si>
    <t>Japan Renewable Energy CO.,LTD. develops, builds, and operates power plants run on sun, wind, fuel cells, and biomass fuels. The company was founded in 2012 and is based in Tokyo, Japan.</t>
  </si>
  <si>
    <t>91345060</t>
  </si>
  <si>
    <t>power generation; power generation business; power generation method; Solar power generation; Biomass power generation; Wind power generation; power generation changes; photo-voltaic power plant; power generation projects; Develop power sources; certain wind speed; balanced diversified power; electricity; building waste materials; electricity generation; long-term project management; biomass fuels; power plants; insufficient sunshine; fuel cells; solar energy; rotational motion; solar panel; small hydro-power; wood chips; waste resources; growth period; life cycle; new fields; project entity; operation-started projects; business development; supply configuration; sunlight; night; generator; windmill; turbine; Land; strength</t>
  </si>
  <si>
    <t>power generation business; generation business; method; consistent; turning; wind power; biomass; power generation; generate electricity; converts; wood chips; windmill; wind power generation; waste materials; voltaic power plant; voltaic power; solar energy directly; small hydro; rotational motion; rotational; rented or purchased; rented; proceed; power of wind; photo voltaic power; offshore wind; insufficient; hydro power; generation projects; energy directly; emit; develop power; converts solar energy; converts solar; biomass power; biomass fuels; balanced; amount of power; transmitting; day and night; generator; night; generating electricity; business development; waste; wind speed; timber; entity; sunshine; life cycle; generates electricity; diversified; burning; rights; realized; require; purchased; sunlight; hit; power sources; solar power generation; fuel cells; chips; conducting; absorb; electricity generation; purchasing; photo voltaic; period; hydro; strength; offshore; voltaic; fuels; wood; power plant; power supply; project management; configuration; started; cycle; growth; depending; changes; moving; motion; generates; power plants; turbine; long term; generating; term; fields; photo; amount; builds; resources; speed; plant; enabling</t>
  </si>
  <si>
    <t>0.0006218433523433539</t>
  </si>
  <si>
    <t>27563</t>
  </si>
  <si>
    <t>0.0006441073410042343</t>
  </si>
  <si>
    <t>350</t>
  </si>
  <si>
    <t>5c9340bda180090bb72e016997f505e9</t>
  </si>
  <si>
    <t>Denki Kogyo Co.,Ltd.</t>
  </si>
  <si>
    <t>http://www.denkikogyo.co.jp</t>
  </si>
  <si>
    <t>Denki Kogyo Company, Limited manufactures and sells telecommunication and radio frequency equipment in Japan and internationally. The companys Telecommunication division offers mobile communication products, including cellular base station antennas, smaller size antennas, products for mobile WiMAX, peripheral devices, and mobile communications towers, as well as provides cellular base station construction and maintenance services; and broadcasting products, such as broadcasting and microwave antennas, medium and short wave antennas, gap fillers, towers, shelters, power supply apparatus, and FPU rotators, as well as provides broadcasting construction and maintenance services. This division also offers data communications products, which include regional WiMAX products, microwave network antennas, and satellite telecommunication products; and energy products comprising wind towers, mounting structures for solar power panels, and mounting structures for secondary batteries. Its Radio Frequency division provides induction heating equipment, including hardening and tempering equipment, and high frequency generators; RF applied equipment, such as high power RF amplifier systems, and RF power generators for plasma excitation and induction heating; vacuum furnaces; and IH heat-treatment processing products. Denki Kogyo Company, Limited was founded in 1950 and is headquartered in Tokyo, Japan.</t>
  </si>
  <si>
    <t>telecommunications / radio frequency / radio systems / telephony</t>
  </si>
  <si>
    <t>6706 (The Tokyo Stock Exchange); DKKG.F (Pink Sheets LLC)</t>
  </si>
  <si>
    <t>Denki Kogyo; radio frequency; telecommunications; variety; products</t>
  </si>
  <si>
    <t>telecommunications; variety of products; radio frequency; frequency; radio</t>
  </si>
  <si>
    <t>0.00031565782723996945</t>
  </si>
  <si>
    <t>1012</t>
  </si>
  <si>
    <t>0.0003319908021556966</t>
  </si>
  <si>
    <t>351</t>
  </si>
  <si>
    <t>19af362c07aa8b4ed5ebe6fc1701746c</t>
  </si>
  <si>
    <t>Cooper Interconnect, Inc.</t>
  </si>
  <si>
    <t>Cooper Interconnect, Inc. engages in the design, development, test, and production of products and systems for aerospace, defense, and commercial applications. The company offers electromechanical and optical interconnect products for applications, including launch vehicle staging separation, spacecraft onboard cryogenic fuel systems, and remote deployment of antennae and solar panels for satellites and space stations. Its launch and in-flight applications include aircraft and missile umbilical, staging, and guidance avionics. In addition, the company provides EMI/RFI shielded interconnect devices for aircraft and weapons systems, and its applications include avionics, weapons delivery systems, canopy release, and crew egress systems. Further, it offers custom-engineered interconnects and cable assemblies that include connector and cable assemblies for submarine sonar systems, wet-mateable connector and cable assemblies for hull-mounted sonar arrays, lanyard-released connectors and umbilical cable assemblies for torpedo tube-launched missile systems, titanium header assemblies for sonar system canisters, torpedo fire-control cable assemblies, header assemblies for hull and missile tube penetrations, internal cable assemblies for torpedo designs, interconnect sets for surface ship launch systems, and down hole drilling operations. The company was founded in 1947 and is based in Camarillo, California. As of January 24, 2006, Cooper Interconnect, Inc. operates as a subsidiary of Cooper Crouse-Hinds, LLC.</t>
  </si>
  <si>
    <t>Eaton Corporation plc</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</si>
  <si>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t>
  </si>
  <si>
    <t>cable assemblies; interconnect; torpedo; sonar; missile; umbilical; staging; header; cooper; assemblies; applications include; weapons; connector; cable; avionics; tube; launch; weapons systems; weapons delivery systems; weapons delivery; surface ship; submarine sonar; space stations; sonar systems; sonar system; shielded; rfi; products for applications; penetrations; panels for satellites; offers custom engineered; missile systems; launch vehicle; launch systems; including launch; include aircraft; fire control; egress; cryogenic; canisters; antennae; separation; fuel systems; products and systems; hole; electromechanical; custom engineered; canopy; submarine; offers custom; emi; delivery systems; titanium; spacecraft; released; drilling; wet; crew; ship; release; onboard; commercial applications; guidance; connectors; satellites; arrays; sets; launched; engineered; deployment; internal; fire; optical; stations; defense; test; mounted</t>
  </si>
  <si>
    <t>0.0003460266444100279</t>
  </si>
  <si>
    <t>0.00030495228078383633</t>
  </si>
  <si>
    <t>352</t>
  </si>
  <si>
    <t>e355d27a6d8b3a7aec917ecbf0f16311</t>
  </si>
  <si>
    <t>North Staffs Caravans &amp; Car Hire Ltd.</t>
  </si>
  <si>
    <t>http://www.nscaravans.co.uk</t>
  </si>
  <si>
    <t>North Staffs Caravans &amp; Car Hire Ltd. sells new and used caravans. It also sells accessories and awnings. In addition, the company offers towing courses; and repair work, body repairs, servicing, and fitting of related accessories. Further, it provides kitchenware, toilets and sanitation products, general accessories, leisure batteries, towing spares, canopies, roof lights/domes and accessories, tables/chairs and storage units, sleeping bags, steps, cooling products, water and waste products, security products, wing mirrors, campsite electrical products, television and aerial products, whale products, trauma water products, solar panels, and greeting cards online. The company was founded in 1947 and is based in Silverdale, United Kingdom. As of April 24, 2015, North Staffs Caravans &amp; Car Hire Ltd. operates as a subsidiary of Spinney Garage Ltd.</t>
  </si>
  <si>
    <t>Silverdale</t>
  </si>
  <si>
    <t>Staffordshire</t>
  </si>
  <si>
    <t>kitchen / greeting cards / hats / cleaning and laundry</t>
  </si>
  <si>
    <t>Spinney Garage Ltd.</t>
  </si>
  <si>
    <t>caravans; towing; staffs; hire; north; water products; trauma; storage units; spares; sleeping bags; sleeping; sells accessories; sanitation; roof lights; repair work; greeting cards; greeting; general accessories; domes; cooling products; chairs; aerial products; security products; awnings; canopies; toilets; tables; fitting; car; electrical products; cards; television; mirrors; courses; bags; servicing; leisure; body; steps; wing; repairs; waste; cooling; general; repair; units</t>
  </si>
  <si>
    <t>0.00008002502875196569</t>
  </si>
  <si>
    <t>0.00013978153077692955</t>
  </si>
  <si>
    <t>353</t>
  </si>
  <si>
    <t>bd6279d5dc3af3be965d586bf5164a13</t>
  </si>
  <si>
    <t>SPE - Brasil Solair Locação e Arrendamento de Painéis Solares S.A.</t>
  </si>
  <si>
    <t>SPE - Brasil Solair Locação e Arrendamento de Painéis Solares S.A., an independent power producer, generates and sells electricity by importing, installing, and operating solar based electric power generation systems, photovoltaic panels, electronic inverters, and other equipment. The company was founded in 2014 and is based in Rio de Janeiro, Brazil.</t>
  </si>
  <si>
    <t>Rio de Janeiro</t>
  </si>
  <si>
    <t>Brazil</t>
  </si>
  <si>
    <t>spe; solares; sells electricity; power producer; operating solar; electric power generation; brasil; independent power; power generation systems; importing; generation systems; producer; electric power; installing; generates; photovoltaic panels; independent; power generation</t>
  </si>
  <si>
    <t>0.0002652812462968292</t>
  </si>
  <si>
    <t>5901</t>
  </si>
  <si>
    <t>0.00027953913214324907</t>
  </si>
  <si>
    <t>354</t>
  </si>
  <si>
    <t>aa6ed95f644073395e889f70e06fe4e1</t>
  </si>
  <si>
    <t>Triune Systems, L.L.C.</t>
  </si>
  <si>
    <t>http://www.triunesystems.com</t>
  </si>
  <si>
    <t>Triune Systems, L.L.C., a semiconductor company, provides mixed-signal integrated circuit solutions and products for ultra-low power energy harvesting, solar power, wireless charging, isolated switching, and other power management applications. It offers ultra-low power technology products to reduce the power consumed by the power management and battery charging electronics; and micro-solar technology products for portable charging and off-grid residential solar power applications. The company also provides wireless power receiver products and transmitters for direct and indirect charge applications in standards compliant and non-compliant systems; and buck converters, boost converters, linear regulators, and battery chargers. It serves consumer electronics, solar power, medical products, industrial, automotive, and defense industries. The company was founded in 2006 and is based in Plano, Texas. As of March 4, 2015, Triune Systems, L.L.C. operates as a subsidiary of Semtech Corporation.</t>
  </si>
  <si>
    <t>Plano</t>
  </si>
  <si>
    <t>inverter / power point / ac / energy harvest</t>
  </si>
  <si>
    <t>45000000</t>
  </si>
  <si>
    <t>Semtech Corporation</t>
  </si>
  <si>
    <t>wireless power; energy harvesting; Triune; ultra-low power technology; power management; Triune Systems; ultra-low power energy; battery charging electronics; power energy harvesting; solar power applications; wireless power receiver; power receiver products; Triune Systems semiconductor; wireless power applications; solar energy harvesting; power technology products; Wireless Power Consortium; power management applications; Power Matters Alliance; standby power; nanoSmart® Ultra-Low Power; power management solutions; non-compliant systems; standby power dissipation; Lowest standby power; standby power losses; charge applications; portable charging; Wireless Power Receivers; Wireless Power Transmitters; portable charging solution; wireless power transmitter; semiconductor company; indirect charge applications; Maximum Power Point; micro-solar technology products; transfers maximum power; Flexible charging configurations; energy scavenging technology; application standby current; standalone off-grid applications; energy efficient solutions; industrial automation systems; standalone low-power applications; infinite standby time; circuit solutions; low-cost proprietary Rx; maximum energy transfer; Cost-effective single-chip solutions; battery self discharge</t>
  </si>
  <si>
    <t>wireless power; energy harvesting; ultra low power; ultra low; power applications; standards compliant; portable charging; mixed signal; lite; direct and indirect; buck; mppt; standby; compliant; standby power; power management; low power; harvesting; indirect; storage element; solar power applications; power energy; power consumed; offers wireless; micro solar; grid residential; easy to implement; dissipation; consortium; charging electronics; battery charging electronics; residential solar power; alliance; battery charging; mixed; wp; matters; power technology; integrated circuit; transmitters; standalone; maximum power; consumed; converters; isolated; pcb; technology products; switching; receiver; member; configurations; charging; standards; wireless; ultra; element; signal; implement; shape; lowest; circuit; active; residential solar; easier; solar technology; reduced; quick; ensures; maximum; tx; transfers; time to market; technology optimizes; system solution; system costs; supports a wide; standby time; standard compliant; solutions enable; solutions and products; solar technology products; sla; single chip; schematics; rx; reference designs; reduction in power; reduce the power; quick time; products integrate; power management solutions; power management applications; power and data; peak efficiency; panel types; novel applications; nimh; nimble; maximum energy; lower system costs</t>
  </si>
  <si>
    <t>0.0002614494752126829</t>
  </si>
  <si>
    <t>11599</t>
  </si>
  <si>
    <t>0.00030592109994822495</t>
  </si>
  <si>
    <t>355</t>
  </si>
  <si>
    <t>48b68db5495bda1d6e1b5c3070a037be</t>
  </si>
  <si>
    <t>Auto-Sleepers Limited</t>
  </si>
  <si>
    <t>http://www.auto-sleepers.com</t>
  </si>
  <si>
    <t>Auto-Sleepers Limited manufactures and distributes motorhomes. The company offers vans, coachbuilt motorhomes, and caravans. It also operates a service center that provides mechanical and conversion services, accident and insurance repairs, annual habitation checks, MOT testing and accessory fittings, and refurbishments; modifications, such as changing of seating configuration, additional water tanks, side access hatches, and tables and cabinets; and maintenance and warranty services. In addition, the company offers accessories ranging from bike racks and awnings to satellite television systems and solar panels. It sells its products through a network of motorhome and caravan dealers in the United Kingdom, New Zealand, and Srilanka. The company was founded in 1961 and is based in Broadway, United Kingdom. Auto-Sleepers Limited operates as a subsidiary of Auto-Sleepers Group Ltd.</t>
  </si>
  <si>
    <t>1961</t>
  </si>
  <si>
    <t>Broadway</t>
  </si>
  <si>
    <t>Worcestershire</t>
  </si>
  <si>
    <t>27230000</t>
  </si>
  <si>
    <t>Auto-Sleepers Group Ltd.</t>
  </si>
  <si>
    <t>motorhomes; service center; satellite television; refurbishments; offers accessories; habitation; caravan; accessories ranging; water tanks; vans; systems and solar; seating; caravans; awnings; modifications; accident; tables; checks; accessory; cabinets; bike; racks; manufactures and distributes; television; fittings; annual; configuration; side; dealers; repairs; tanks; warranty; auto; ranging; sells its products; changing; conversion; center; insurance; satellite; mechanical</t>
  </si>
  <si>
    <t>0.0001302878712534012</t>
  </si>
  <si>
    <t>17859</t>
  </si>
  <si>
    <t>0.00021994299299345045</t>
  </si>
  <si>
    <t>356</t>
  </si>
  <si>
    <t>11ba6f09-ebea-7f68-34ad-d43e408cc25d</t>
  </si>
  <si>
    <t>Haven Hill Homestead</t>
  </si>
  <si>
    <t>Haven Hill Homestead is nestled in the Maine heartland with a revolving menagerie of happy farm animals.  Our gardens range from indigenous floral to organic vegetable &amp; herb (utilizing composts, &amp; natural fertilizers, gifted to us by our animals).  We endeavor to share old school meets modern day technologies through the merchandising of for-home-use products that encourages a globally green community, meanwhile simultaneously creating a wholesome &amp; biodiversive lifestyle.  Our products will include: Solar Panels, Small Wind Turbines &amp; Wood Gasifiers, as well as hand-crafted art items &amp; furniture.
Our Rentals are currently comprised of two adorable &amp; inviting fully-functional cabins (with the potential for additional cabins in the future).  These rentals are geared towards; winter enthusiasts (with access to ITS trails), bird-watchers, leaf-peepers &amp; hikers. There are also nearby lakes &amp; streams for kayaking/canoeing/fishing.  These cabins can also serve as visitor’s quarters for long or short-term vacationers who are looking for a hands-on biodiversive farming experience, as well as, gaining personal knowledge of building a self-sustaining lifestyle… OR…how about just a quiet &amp; relaxing country get-away with a million dollar view.
IN SUMMARY:  With your assistance, ALL the estimated cost &amp; income potential outlined will create not only a self-sustaining property it will provide a worthy investment source which ultimately offers; employment, community service by spreading green techniques, and a model that encourages self-reliance along with a wholesome homestead lifestyle.
Respectfully,
~ The Entire Haven Hill Homestead Family.</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</si>
  <si>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t>
  </si>
  <si>
    <t>cabins; sustaining; hill; encourages; lifestyle; rentals; animals; worthy; vegetable; vacationers; trails; spreading; relaxing; quarters; outlined; nestled; merchandising; indigenous; herb; handmade; hand crafted; geared; gaining; fully functional; fertilizers; endeavor; crafted; community service; small wind turbines; reliance; winter; summary; employment; short term; dollar; quiet; leaf; gardens; fishing; nearby; ultimately; small wind; happy; estimated; bird; streams; community; enthusiasts; potential; hands; meets; globally; income; simultaneously; comprised; items; school; country; assistance; functional; farming; wood; organic; furniture; serve; utilizing; farm; family; modern; short; knowledge; hand; techniques; share; term; view; personal; creating; art; entire; wind turbines; model; property; turbines; natural</t>
  </si>
  <si>
    <t>0.00008642926262246031</t>
  </si>
  <si>
    <t>21445</t>
  </si>
  <si>
    <t>0.0001259483957325215</t>
  </si>
  <si>
    <t>Certain data and content provided by https://www.crunchbase.com/organization/haven-hill-homestead</t>
  </si>
  <si>
    <t>357</t>
  </si>
  <si>
    <t>68736fe7-29cc-dc68-fc8f-f21b886e4fb6</t>
  </si>
  <si>
    <t>Broadcastdrone.tv Inc.</t>
  </si>
  <si>
    <t>http://www.broadcastdrone.tv</t>
  </si>
  <si>
    <t>Develops the most advanced drones for Broadcast Industry to film sport events in Live and provide services for such events. Broadcastronetv designs and develops drones for firms in the media industry. It was founded in 2014 by Marc Wagner and is based in Geneva.</t>
  </si>
  <si>
    <t>Geneva</t>
  </si>
  <si>
    <t>media / audio / digital media / social media</t>
  </si>
  <si>
    <t>350000</t>
  </si>
  <si>
    <t>Swiss Aero Prod ltd</t>
  </si>
  <si>
    <t>events; provide services; media industry; develops drones; advanced drones; broadcast; sport; designs and develops; live; media</t>
  </si>
  <si>
    <t>0.0004807099671461929</t>
  </si>
  <si>
    <t>4199</t>
  </si>
  <si>
    <t>0.00040086293632073236</t>
  </si>
  <si>
    <t>Certain data and content provided by https://www.crunchbase.com/organization/broadcastdrone-tv-inc</t>
  </si>
  <si>
    <t>358</t>
  </si>
  <si>
    <t>badc670685e608005bf36bbfb5dda7c3</t>
  </si>
  <si>
    <t>Borid Energy (M) Sdn. Bhd</t>
  </si>
  <si>
    <t>http://www.boridenergy.com</t>
  </si>
  <si>
    <t>Borid Energy (M) Sdn. Bhd. provides energy conversion and storage solutions. It offers portable electronic generators, uninterrupted power supplies, chargers, battery analyzers, deep cycle batteries, DC lights and solutions, inverters, solar panels and systems, and solar powered lights. The company also provides battery commissioning and solar system integration services. In addition, it offers solar systems, as well as industrial batteries, such as rocket tubular traction cells and traction battery chargers. The company was founded in 2006 and is based in Shah Alam, Malaysia. Borid Energy (M) Sdn. Bhd. operates as a subsidiary of Borid Energy Holdings Pte Ltd.</t>
  </si>
  <si>
    <t>Shah Alam</t>
  </si>
  <si>
    <t>chargers / uninterruptible power / regulated / dc</t>
  </si>
  <si>
    <t>Fordington Pte Ltd</t>
  </si>
  <si>
    <t>traction; bhd; sdn; well as industrial; uninterrupted power; tubular; system integration services; solar powered lights; powered lights; portable electronic; offers solar systems; industrial batteries; deep cycle batteries; dc lights; cycle batteries; uninterrupted; panels and systems; offers portable; deep cycle; rocket; analyzers; chargers; integration services; energy conversion; storage solutions; system integration; battery chargers; power supplies; commissioning; cycle; deep; conversion; solar system; solar powered; solar systems; generators; dc; offers solar</t>
  </si>
  <si>
    <t>0.0004174465000090045</t>
  </si>
  <si>
    <t>6375</t>
  </si>
  <si>
    <t>0.00042739551178955855</t>
  </si>
  <si>
    <t>359</t>
  </si>
  <si>
    <t>acf5bdf4-8965-ab86-14f9-d690a0addc0f</t>
  </si>
  <si>
    <t>Perceptiv Labs</t>
  </si>
  <si>
    <t>http://perceptivlabs.com/</t>
  </si>
  <si>
    <t>Robotic motion control platforms for cinematic cameras. At Perceptiv Labs, we are bringing the capabilities of computer vision guided robotics to cinematography. Our first product is a vision-guided camera motion control platform to enable filmmakers to capture high speed precision tracking shots when filming dynamic subjects, in a way that is extremely difficult if not impossible to film by a human operator.  The camera-person simply selects the subject of interest and our platform instantly and robustly tracks, stabilizes and frames the subject in motion. The product is versatile enough to be installed on a tripod, or remotely, on a dolly or drone. Our vision is ultimately to enable freedom in storytelling.</t>
  </si>
  <si>
    <t>Kitchener</t>
  </si>
  <si>
    <t>142261.732675178</t>
  </si>
  <si>
    <t>FundersClub (3); Y Combinator; Eleven Two Capital; Velocity</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</si>
  <si>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t>
  </si>
  <si>
    <t>vision guided; motion control; guided; subject; motion; vision is ultimately; vision guided robotics; vision guided camera; ultimately to enable; tracking shots; subjects; subject of interest; subject in motion; storytelling; stabilizes and frames; stabilizes; speed precision tracking; speed precision; simply selects; shots when filming; selects the subject; robustly tracks; robustly; robotics to cinematography; product is versatile; precision tracking shots; precision tracking; platform to enable; platform instantly; person simply selects; person simply; perceptiv labs; perceptiv; motion control platform; instantly and robustly; impossible to film; human operator; high speed precision; guided robotics; guided camera motion; guided camera; freedom in storytelling; frames the subject; filmmakers to capture; filmmakers; filming dynamic subjects; filming dynamic; extremely difficult; enable freedom; enable filmmakers; dynamic subjects; dolly or drone; dolly; control platform; computer vision guided; cinematic; capture high speed; capture high; capabilities of computer; camera person simply; camera person; camera motion control; camera motion; bringing the capabilities; impossible; tripod; selects; film production; ultimately; cinematography; shots; freedom; instantly; difficult; tracks; high speed; labs; person; filming; versatile; bringing; frames; interest; computer vision; extremely; operator; remotely; robotic; simply; human; dynamic; speed; platforms; capabilities; capture</t>
  </si>
  <si>
    <t>0.0003092684119043524</t>
  </si>
  <si>
    <t>8344</t>
  </si>
  <si>
    <t>0.00034399265802597713</t>
  </si>
  <si>
    <t>Certain data and content provided by https://www.crunchbase.com/organization/perceptiv-labs</t>
  </si>
  <si>
    <t>360</t>
  </si>
  <si>
    <t>737af71c-7b85-073b-873d-af44c8ff569b</t>
  </si>
  <si>
    <t>droneSim Pro</t>
  </si>
  <si>
    <t>https://www.dronesimpro.com</t>
  </si>
  <si>
    <t>droneSim Pro is a flight training software that helps its users learn the basics and expand their capabilities in flying drones. droneSim Pro Drone Simulator is an innovative and affordable flight training software built on the real world physics of drone flight. Designed for both new and veteran drone pilots, droneSim Pro will help you learn the basics and expand your capabilities in flying drones.</t>
  </si>
  <si>
    <t>Poolesville</t>
  </si>
  <si>
    <t>provide education / basics / drone flight / career</t>
  </si>
  <si>
    <t>basics; flight training; flying drones; pro; expand; veteran; users learn; stem education; software that helps; pro drone; helps its users; learn; stem; serious; simulator; education; drone flight; flying; capabilities; physics; drone pilots; public safety; simulation; games; pilots; helps; affordable</t>
  </si>
  <si>
    <t>0.0003194034530041508</t>
  </si>
  <si>
    <t>5413</t>
  </si>
  <si>
    <t>0.00032017109117593183</t>
  </si>
  <si>
    <t>Certain data and content provided by https://www.crunchbase.com/organization/dronesim-pro</t>
  </si>
  <si>
    <t>361</t>
  </si>
  <si>
    <t>851d4690a900a3194607400ecf6fd981</t>
  </si>
  <si>
    <t>PosiGen, Inc.</t>
  </si>
  <si>
    <t>http://www.posigen.com</t>
  </si>
  <si>
    <t>PosiGen, Inc. sells and leases solar power systems, solar hot water systems, and energy efficiency upgrade solutions for residential and commercial users in Louisiana, New York, Connecticut, and Florida. It offers solar panel systems for heating, cooling, and illuminating homes and offices. The company also provides solar energy; energy efficiency audit services; and assess and permit, panel installation, and inspection services. The company was founded in 2011 and is based in Metairie, Louisiana.</t>
  </si>
  <si>
    <t>Metairie</t>
  </si>
  <si>
    <t>Louisiana</t>
  </si>
  <si>
    <t>35003619</t>
  </si>
  <si>
    <t>NewWorld Capital Group, LLC; Goldman Sachs Group, Merchant Banking Division; Constellation Technology Ventures</t>
  </si>
  <si>
    <t>energy efficiency; solar panel; solar panels; solar panel systems; solar energy; solar energy systems; energy efficiency upgrade; SOLAR PANEL LEASING; solar power systems; renewable energy; solar hot water; energy efficiency audit; energy efficiency upgrades; renewable energy equipment; solar panel experts; energy efficiency solutions; free energy audit; renewable energy systems; SOLAR INSTALLATION PROCESS; net meter; residential renewable energy; education. energy. energy; unique panel layout; commercial users capture; special tax credits; generous tax incentives; state tax credits; PosiGen team member; greentech. renewable energy.; professional installation teams; solar leasing; moderate-income homeowners; Direct Current; young social enterprise; Party Ownership company; usable energy; solar company; STEP; excess energy; PANEL INSTALLATION; Panel Installation-01.png; installation services; roof; purchasing options; government clients; PosiGen specialist; sustainable solutions; nonrenewable sources; commercial structures; cutting-edge products</t>
  </si>
  <si>
    <t>net meter; activate; system produces; start saving; moderate; energy and energy; leasing; free energy; audit; tax credits; step; tax; layout; save money; credits; energy efficiency; net; direct current; solar panel systems; meter; income; homeowners; panel systems; panel installation; lease; option; weather stripping; upward; upgrade solutions; turns the direct; tpo; team member; tax incentives; systems and energy; sunlight and convert; sun rises; stripping; solutions for homeowners; solar panel sales; solar leasing; sells solar energy; rises; renewable energy equipment; purchasing options; provider of residential; provide a free; professional installation; produces more energy; problem areas; powerhouse; png; panels turn; panel sales; panel layout; offer renewable energy; offer renewable; offer our customers; nonrenewable sources; nonrenewable; municipality; money with solar; leasing and purchasing; leased; lease or purchase; leaky; jpg; it's time; invited; inverter turns; installation teams; including permitting; illuminate; identify problem; help you start; hard work; government clients; generous; full benefits; forward and backward; engages in selling; energy efficiency upgrades; energy efficiency audit; electrical work; efficiency upgrades; efficiency audit; edtech; edge products; door frames; develop a custom; delay; cutting edge products; current into alternating; completes; commercial users; commercial structures; climb; capture sunlight; belongs; backward; affordable option</t>
  </si>
  <si>
    <t>0.0007076181390407787</t>
  </si>
  <si>
    <t>6006</t>
  </si>
  <si>
    <t>0.0005763952245460762</t>
  </si>
  <si>
    <t>362</t>
  </si>
  <si>
    <t>76e34fad8fd55097540bcb99688f4fec</t>
  </si>
  <si>
    <t>Nigels Eco Store Ltd</t>
  </si>
  <si>
    <t>http://www.nigelsecostore.com</t>
  </si>
  <si>
    <t>Nigel's Eco Store Ltd. engages in the online retail of environmentally friendly, natural, and organic products for sustainable eco living. It offers solar chargers for iPods, mobile phones, and laptops; gifts for Christmas and various occasions; Christmas trees, cards, lights, and decorations; cleaning and laundry products, such as laundry balls, dryer balls, soap nuts, E-cloths, refuse sacks and bin liners, and toilet descalers; and lounging and lighting products, including furniture, seatbelt cushions, lampshades and lighting products, light bulbs, and music things. The company also provides bags, cases, clothes, jewelry products, and recycled plastic and re-used leather wallets, as well as iPod cases, cotton underwear products, and cotton clothing for sports and leisure wear; and eating and drinking products, which include kettles, tableware and glassware products, and herb planters and kitchen compost crocks. In addition, it offers bed, bath, and beauty products, such as bamboo fibre towels, razors, deodorants, toothbrushes, shampoos, shower gels, body lotions, soaps, and bedroom and bathroom accessories; and travel and wind up products, including portable solar chargers for phones or ipods, wind up torches and radios, sun care products, and other travel products for trips and holidays. Further, the company provides garden and solar power products, including solar powered garden lights, solar chargers and torches, and solar panel kits for home or office electrics, and garage or shed lighting requirements; and corporate gifts and green products for staff and customers. It serves customers in the United Kingdom, Austria, Belgium, Bulgaria, the Channel Islands, Cyprus, the Czech Republic, Denmark, Estonia, Finland, France, Germany, Greece, Hungary, Ireland, Italy, Lithuania, Luxembourg, Malta, the Netherlands, Norway, Poland, Portugal, the Slovak Republic, Slovenia, Spain, and Sweden. The company was founded in 2005 and is based in Brighton, the United Kingdom.</t>
  </si>
  <si>
    <t>Brighton</t>
  </si>
  <si>
    <t>East Sussex</t>
  </si>
  <si>
    <t>Upcycling Limited</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</si>
  <si>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t>
  </si>
  <si>
    <t>torches; ipods; cotton; balls; gifts; solar chargers; laundry; garden; lighting products; eco; chargers; wind up products; wallets; underwear; trips; travel products; towels; toilet; tableware; sun care; sports and leisure; solar panel kits; soaps; soap; refuse; portable solar chargers; panel kits; organic products; online retail; offers bed; occasions; lounging; lighting requirements; leather; laundry products; kettles; jewelry; including portable; herb; green products; glassware; gels; fibre; eating; dryer; decorations; cushions; compost; cloths; clothes; cleaning and laundry; care products; bin; bedroom; bamboo; travel; cases; nuts; liners; light bulbs; garden lights; clothing; ipod; bed; beauty; recycled; wear; phones; trees; shower; solar power products; drinking; bath; garage; bathroom; bulbs; portable solar; cards; environmentally friendly; music; radios; bags; kitchen; leisure; body; mobile phones; power products; including solar; staff; laptops; living; organic; environmentally; furniture; plastic; sports; corporate; cleaning; kits; solar powered</t>
  </si>
  <si>
    <t>0.00023061485975697647</t>
  </si>
  <si>
    <t>8748</t>
  </si>
  <si>
    <t>0.00028936256917414454</t>
  </si>
  <si>
    <t>363</t>
  </si>
  <si>
    <t>97b7552d0438d7989471241268794431</t>
  </si>
  <si>
    <t>Trina Solar Limited</t>
  </si>
  <si>
    <t>http://www.trinasolar.com</t>
  </si>
  <si>
    <t>Trina Solar Limited operates as an integrated solar power products manufacturer and solar system developer in the Peoples Republic of China, Europe, the United States, and other Asia Pacific regions. The company designs, develops, manufactures, and sells photovoltaic (PV) modules comprising monocrystalline and multicrystalline PV modules ranging in various power outputs for use in residential, commercial, industrial, and other solar power generation systems. It also provides mono- and multi-crystalline silicon ingots, wafers, cells, and related products. In addition, the company designs, constructs, sells, and/or operates solar power projects. Trina Solar Limited sells its products to power plant developers and operators, distributors, wholesalers, PV system integrators, and regional and national grid operators. Trina Solar Limited was founded in 1997 and is headquartered in Changzhou, the Peoples Republic of China. As of March 13, 2017, Trina Solar Limited was taken private.</t>
  </si>
  <si>
    <t>Changzhou</t>
  </si>
  <si>
    <t>Jiangsu Province</t>
  </si>
  <si>
    <t>40000000</t>
  </si>
  <si>
    <t>Good Energies Inc.; Indopark Holdings Limited; Ping An Trust Co., Ltd.; Jiangsu Jiuzhou Investment Group; Milestone Capital Management Limited</t>
  </si>
  <si>
    <t>11470016</t>
  </si>
  <si>
    <t>2481397582</t>
  </si>
  <si>
    <t>98050000</t>
  </si>
  <si>
    <t>TSL (New York Stock Exchange); TR3 (Deutsche Boerse AG); TR3 (XETRA Trading Platform); K3KD (Singapore Exchange); TSL N (Bolsa Mexicana de Valores); TR3 (Dusseldorf Stock Exchange); TSL (SIX Swiss Exchange)</t>
  </si>
  <si>
    <t>Trina Solar; Trina Solar Limited; multicrystalline PV modules; Gestamp Asetym Solar; multicrystalline cell technologies; solar-power products manufacturer; Proysectos Integrales Solares; power plant developers; global solar industry; global distribution network; solar modules; North America; annual manufacturing capacity; silicon photovoltaic modules; power output; Recent test reports; New York Stock; engineering. renewable energy.; PV system integrators; multicrystalline panels; Bull Solar; PV industry; solar energy; standard monocrystalline; 10W more power; Invictus NV; Enfinity NV; TSM-PC/PA05 modules; residential module; module aesthetics; exceptional performance; core technology; Quaxmax cell; overall value; wide applicability; influential shaper; module-to-module variation; customer suggestions; panel design; continuous improvement; major advantages; entire systems; black frame; high levels; customer satisfaction; utility sectors; TSM-DC/DA01; MW</t>
  </si>
  <si>
    <t>trina; trina solar; multicrystalline; mono and multicrystalline; modules ranging; appearance; dimensions; solar industry; power output; dc; mono; mw; variation; utility sectors; types of applications; systems are built; suggestions; sorted; sort; solares; silicon photovoltaic modules; seriously; residential module; pv modules ranging; pv industry; products to distributors; power plant developers; plant developers; people worldwide; panels are designed; order to ensure; newly developed; motto; manufacturing capacity; major advantages; levels of customer; leader in solar; integrated solar power; integrales; ingots and wafers; influential; increasing the amount; including bull; global solar industry; global solar; environmental engineering; enfinity; crystalline silicon photovoltaic; continuous improvement; consistency; cell technologies; bull; blend; applicability; aesthetically pleasing; ability to perform; wholesalers; high levels; aesthetically; ranging; system integrators; silicon photovoltaic; pleasing; pa; distribution network; panel design; newly; increasing; solutions and services; aesthetics; amount of energy; versatility; customer satisfaction; core technology; commercial and utility; colors; solar modules; solar power products; energy generated; cells and modules; trends; strive; pioneer; ingots; listed; incorporate; composed; system integration; employs; integrated solar; integrators; feedback; satisfaction; exchange; confidence; covering; watts; exceptional; seamlessly; monocrystalline</t>
  </si>
  <si>
    <t>0.0004761668861124186</t>
  </si>
  <si>
    <t>5992</t>
  </si>
  <si>
    <t>0.0004015649481062324</t>
  </si>
  <si>
    <t>364</t>
  </si>
  <si>
    <t>c1e102008a1c9cb03414ffc38922955d</t>
  </si>
  <si>
    <t>Zenex Solar Ltd.</t>
  </si>
  <si>
    <t>http://www.zenexsolar.co.uk</t>
  </si>
  <si>
    <t>Zenex Solar Ltd. engages in the wholesale of solar products in the United Kingdom. It offers browse brands, PV panels, solar thermal products, inverter peripherals, inverters, power optimizers, PV mountings, easy roof PV mountings, solar flash products, DC and AC isolators, metering products, electrical consumables, energy storage and management products, and heat pumps. The company was incorporated in 2010 and is based in Brighouse, United Kingdom. As of February 10, 2015, Zenex Solar Ltd. operates as a subsidiary of Segen Ltd.</t>
  </si>
  <si>
    <t>Brighouse</t>
  </si>
  <si>
    <t>West Yorkshire</t>
  </si>
  <si>
    <t>Segen Ltd</t>
  </si>
  <si>
    <t>roof PV mountings; PV Mounting Configurator; PV Electrical Configurator; PV mounting systems; PV panels; Solar PV; Zenex Solar Ltd.; solar thermal products; solar flash products; solar panel distributor; business solar market; renewable energy companies; loyal repeat customers; main UK distributor; solar products; LG Solar; solar installer; browse brands; solar installers; Evoco group; inverter peripherals; power optimizers; best brands; AC isolators; Fronius Inverters; management products; distribution Zenex; energy storage; electrical consumables; photovoltaic equipment; heat pumps; installer tools; international logistics; best prices; trade prices</t>
  </si>
  <si>
    <t>pv mounting; mountings; configurator; distributor; trade; installer; brands; prices; wholesale of solar; thermal products; storage and management; solar thermal products; solar installer; rewards; repeat; renewable energy companies; pv mounting systems; pv electrical; power optimizers; photovoltaic equipment; lg solar; lg; isolators; fronius inverters; fronius; delivering quality; dc and ac; customers and solar; business to business; business solar; browse; specialising; peripherals; management products; consumables; branded; solar market; optimizers; energy companies; mounting; flash; schedule; solar installers; import; mounting systems; export; wholesale; metering; job; uk; pv panels; energy storage; solar products; volume; heat pumps; logistics; installers; delivering; main; solar thermal; ac; inverter; solar pv; dc; pumps</t>
  </si>
  <si>
    <t>0.0001321021017881901</t>
  </si>
  <si>
    <t>6878</t>
  </si>
  <si>
    <t>0.00016921094702580737</t>
  </si>
  <si>
    <t>365</t>
  </si>
  <si>
    <t>313e9ee4a897ca378fc9cab6d848f835</t>
  </si>
  <si>
    <t>RTR</t>
  </si>
  <si>
    <t>http://www.rtrenergy.it</t>
  </si>
  <si>
    <t>RTR produces and distributes solar energy. The company was founded in 2009 and is based in Rome, Italy with additional operations in Rovereto, Italy.</t>
  </si>
  <si>
    <t>Rome</t>
  </si>
  <si>
    <t>invest / study / electricity per year / photovoltaic installation</t>
  </si>
  <si>
    <t>397285063</t>
  </si>
  <si>
    <t>895064196</t>
  </si>
  <si>
    <t>RTR; plants; production; photovoltaic plants; photovoltaic energy; generation generation; RTR funds; Italys high-voltage grid; considerable sector experience; total installed capacity; Italys largest producer; generation generation generation; shareholder terra firma; highest industry standards; deal team expertise; renewable energy sector; private equity firm; latest-generation security systems; adequate weather forecasts; electrical power authority; specific predictive algorithm; lower associated insurance; technology; considerable precision; electricity; largest plants; interactive map; production data; plant locations; total capacity; recent acquisition; Italian peninsula; planning production; new opportunities; legal obligation; control room; fault repairs; turnaround time; real time; significant experience; solar panels; technical solutions; maintenance technicians; cutting-edge technology; SMS messages; multilevel security; art technology; accurate analysis; European center; immediate benefit</t>
  </si>
  <si>
    <t>considerable; solar solar; photovoltaic plants; photovoltaic energy; obligation; reported; faults; forecast; instrument; kind; mw; innovations; weather forecasts; voltage grid; turnaround time; total installed; total capacity; terra; technical solutions; studying; sponsor; shareholder; shadows; scout; renewable energy sector; providing data; prove; production of photovoltaic; production data; produced by photovoltaic; private equity; power authority; peninsula; mwp; multilevel; modifying; latest generation; largest producer; interactive map; insurance costs; installed capacity; industry standards; inclination; highest industry; fulfilling; forecasts; false alarms; evolving rapidly; evolves; european center; electricity per year; edge technology; detect the presence; decreased; data is collected; cutting edge technology; converts sunlight; control room; considerable amount; center of excellence; art technology; adequate; example; false; operator; sector; verified; turnaround; subsequent; italian; specialised; animals; remotely; security system; messages; funds; energy sector; largest; total; sunlight into electricity; sms; invested; downtime; distinguish; counting; whilst; monitored; authority; maintained; cast; sunlight; capacity; equity; evolving; comply; improve; engineers; theft; predictive; monitoring system</t>
  </si>
  <si>
    <t>0.00025291591818758866</t>
  </si>
  <si>
    <t>34308</t>
  </si>
  <si>
    <t>0.00035247264573614023</t>
  </si>
  <si>
    <t>366</t>
  </si>
  <si>
    <t>0926a49db5583bcba857f5cd86536d6a</t>
  </si>
  <si>
    <t>William Wilson Limited</t>
  </si>
  <si>
    <t>http://www.williamwilson.co.uk</t>
  </si>
  <si>
    <t>William Wilson Limited distributes plumbing, heating, and bathroom supplies in the United Kingdom. It offers a range of bathroom suites, including bathroom furniture, baths, sinks, taps and fillers, showers, shower enclosures, tiles, and accessories. The company also provides solar panels and ground source heat pumps; and service to the trade and retail sectors for the design and supply of commercial and domestic heating systems and products. In addition, it offers vendor assessment programs; designs heating systems for houses, hotels, and nursing homes; and provides bathroom design services. The company offers products through bathroom showrooms. William Wilson Limited was formerly known as William Wilson &amp; Company (Aberdeen) Limited and changed its name to William Wilson Limited in April 1994. The company was founded in 1900 and is based in Aberdeen, United Kingdom. It has branch locations in Aberdeen Altens, Cupar, Fraserburgh, Inverurie, Stornoway, Aberdeen NH, Dundee, Glasgow Kinning Park, Kirkcaldy, Thurso, Aviemore, Edinburgh, Glasgow South Street, Kirkwall, Ayr, Elgin, Glasgow Hillington, Perth, Cumbernauld, Fort William, Inverness, and Skye. William Wilson Limited operates as a subsidiary of Wolseley plc.</t>
  </si>
  <si>
    <t>1900</t>
  </si>
  <si>
    <t>143280900</t>
  </si>
  <si>
    <t>Wolseley plc</t>
  </si>
  <si>
    <t>bathroom supplies store; plumbing; Wilson; Williams</t>
  </si>
  <si>
    <t>wilson; bathroom; plumbing; store</t>
  </si>
  <si>
    <t>0.0003716099194655129</t>
  </si>
  <si>
    <t>7739</t>
  </si>
  <si>
    <t>0.0003346664815866231</t>
  </si>
  <si>
    <t>367</t>
  </si>
  <si>
    <t>453c47089f71f2a8a2ba990a71c90383</t>
  </si>
  <si>
    <t>EnduroSat AD</t>
  </si>
  <si>
    <t>http://www.endurosat.com</t>
  </si>
  <si>
    <t>EnduroSat AD designs and manufactures spacecraft, and spacecraft modules and platforms. The company designs and builds spacecraft platforms for a range of missions from low earth orbit to solar system exploration with a main focus on swarm satellite applications and inter-satellite connectivity. It offers custom modules, CubeSat platforms, packs, antennas, solar panels, structures, onboard computers, protoboards, communication modules, and power modules. The company offers its products through its online store. The company was founded in 2015 and is headquartered in Sofia, Bulgaria.</t>
  </si>
  <si>
    <t>Sofia</t>
  </si>
  <si>
    <t>Bulgaria</t>
  </si>
  <si>
    <t>1073653</t>
  </si>
  <si>
    <t>NEVEQ Capital Partners</t>
  </si>
  <si>
    <t>spacecraft; satellite applications; range of missions; power modules; onboard computers; main focus; low earth orbit; low earth; earth orbit; cubesat platforms; cubesat; communication modules; swarm; orbit; inter; platforms; designs and builds; offers custom; ad; online store; satellite; exploration; onboard; antennas; packs; connectivity; missions; computers; earth; solar system; offers its products; main; store; designs and manufactures; builds; structures</t>
  </si>
  <si>
    <t>0.0007286430029030168</t>
  </si>
  <si>
    <t>9213</t>
  </si>
  <si>
    <t>0.0005819512469939814</t>
  </si>
  <si>
    <t>368</t>
  </si>
  <si>
    <t>05bc6da34790b795d3c05a05d1e51a22</t>
  </si>
  <si>
    <t>QENEX Communications, Inc.</t>
  </si>
  <si>
    <t>QENEX Communications, Inc. develops various products for the communications and energy industry. Its products include Sapphire, an ISP and enterprise class networking appliance; Ruby, a wireless Ethernet indoor/outdoor subscriber adapter; Onyx, a wireless USB indoor/outdoor subscriber adapter; GeminiVT, a virtual twin wireless technology; Plug-Inet  in-building wireless distribution aid; PowerPort, a managed alternative power systems; and Regena, a productive over speed control for wind systems. The company also offers SunSpot, a multi-panel solar output booster; Micro, an anti-tamper embedded computer solution; Nano, a compact and efficient embedded computer; Picolo, a virtual computing solution; LookOut, a wireless neighborhood watch solution; and Realis, a Wireless Community Resource Management Solution. It also focuses on producing, licensing, acquiring, and distributing brand sponsored short-form films for cell phone audiences. The company is based in Corning, Arkansas.</t>
  </si>
  <si>
    <t>Corning</t>
  </si>
  <si>
    <t>Arkansas</t>
  </si>
  <si>
    <t>wireless / connectivity / ethernet / cellular</t>
  </si>
  <si>
    <t>750000</t>
  </si>
  <si>
    <t>QNXC (Pink Sheets LLC)</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</si>
  <si>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t>
  </si>
  <si>
    <t>subscriber; embedded computer; adapter; wireless; wireless technology; wind systems; twin; tamper; sponsored; solar output; sapphire; ruby; resource management; onyx; neighborhood watch; multi panel solar; multi panel; lookout; isp; audiences; alternative power systems; alternative power; indoor; panel solar; virtual; neighborhood; booster; acquiring; embedded; management solution; ethernet; energy industry; cell phone; distributing; communications; outdoor; productive; licensing; watch; nano; appliance; aid; managed; networking; films; usb; resource; computing; anti; compact; short; producing; plug; brand; focuses; form; alternative; class; phone; speed; power systems; community</t>
  </si>
  <si>
    <t>0.00026191296934475713</t>
  </si>
  <si>
    <t>3544</t>
  </si>
  <si>
    <t>0.00028406794933049083</t>
  </si>
  <si>
    <t>369</t>
  </si>
  <si>
    <t>11b21838708fc94e58a716c8fe055293</t>
  </si>
  <si>
    <t>Conectric Networks, LLC</t>
  </si>
  <si>
    <t>http://www.conectric.com</t>
  </si>
  <si>
    <t>Conectric Networks, LLC provides end-to-end solutions that help commercial building owners and operators reduce HVAC and lighting energy usage. It offers Guestroom Energy Management, an energy automation solution that controls HVAC, lights, and other electrical loads used in commercial hotel environments, a room, multi-family, condos, villas, and suites; Energy Manager Software tool; and Savings as a Service. The company was founded in 2015 and is based in San Diego, California.</t>
  </si>
  <si>
    <t>716000</t>
  </si>
  <si>
    <t>end-to-end building energy; end-to-end energy management; lowest cost grid; energy efficiency. energy; renewable energy sources; release thermal energy; retail energy expenses; wholesale energy markets; Commercial building users; market bidding platform; energy prosumers; new revenue streams; management. enterprise software.; information technology. internet; energy consumers; management platform; platform leverages; up-front investment; commercial buildings; flexibility resource; costly batteries; Conectric Networks; Conectric aggregates; building structure; solar panels; real-time participation; things. machine; SaaS; worlds; development; store; history</t>
  </si>
  <si>
    <t>energy management; resource; time in history; revenue streams; management platform; knew; investment required; existed; energy expenses; energy consumers; development of renewable; building structure; building energy management; bidding; building energy; fog; commercial building; aggregates; energy markets; continued; balancing; expenses; worlds; participation; turns; streams; renewable energy sources; transition; thermal energy; lowest cost; commercial buildings; leverages; guaranteed; release; wholesale; sign; revenue; history; saas; bottom; machine learning; costly; lowest; energy system; front; energy sources; computing; installing; artificial intelligence; flexibility; helping; internet of things; artificial; networks; learning; structure; store; consumers; energy efficiency; save; automated; machine; retail; things; wireless; sensor</t>
  </si>
  <si>
    <t>0.00028058977321015674</t>
  </si>
  <si>
    <t>1455</t>
  </si>
  <si>
    <t>0.0002462615946662863</t>
  </si>
  <si>
    <t>370</t>
  </si>
  <si>
    <t>84dc78ab9826118fe2805cad35bbd707</t>
  </si>
  <si>
    <t>TetraSun Inc.</t>
  </si>
  <si>
    <t>US TetraSun Inc. engages in development of monocrystalline silicon solar cells. The company is based in California. TetraSun Inc. operates as a subsidiary of First Solar, Inc.</t>
  </si>
  <si>
    <t>Saratoga</t>
  </si>
  <si>
    <t>conventional silicon cells; crystalline silicon cells; silicon PV; Si solar cells; silicon PV modules; silicon PV cell; disruptive silicon cell; silicon solar companies; solar PV technology; traditional heterojunction cells; first-generation low-cost cell; PV solar power; hot climates; 50-micron-wide copper electrodes; cell architecture; transparent conductive oxide; generation passivation technology; fewer manufacturing steps; process flow innovations; break-through cell architecture; TetraSuns proprietary design; low temperature coefficient; relatively low cost; silverto harvest electrons; significant cost advantage; conversion efficiencies; copper doesnt; copper ribbons; photovoltaics industry; efficiency-to-cost link; solar manufacturers; TetraSun cell; cadmium telluride; electricity; semiconductor material; better yields; high-volume manufacturing; special equipment; human hair; good conductor; TetraSuns panels; new process; wanted results; module assembly</t>
  </si>
  <si>
    <t>silicon cells; silicon pv; silver; transparent conductive; hot climates; conventional silicon cells; conventional silicon; cell architecture; copper; climates; electrodes; demonstrated; efficiencies; oxide; break; conductive; yields in hot; typical silicon pv; typical silicon; twenty; traditional crystalline silicon; traditional crystalline; temperature coefficient; sun's rays; special equipment; solar manufacturers; simplified manufacturing; silicon pv cell; si solar; ribbons; reduces the cost; proprietary design; process flow; passivation; oxides; module assembly; microns; micron; manufacturing steps; manufacturing solar cells; manufacturing solar; manufacturers including; low temperature coefficient; heterojunction; hair; greater than efficiency; grab; exceeds the performance; efficiencies that exceed; efficiencies in excess; efficiencies exceeding; dominate the market; dominate; diffusion; degrade; crystalline silicon cells; crystalline si; cost advantage; cell designs; architecture capable; transparent; reduces; wanted; statement; manufacturing techniques; conversion efficiencies; architecture; telluride; semiconductor material; historically; high volume manufacturing; contacts; coefficient; cadmium telluride; volume manufacturing; pv technology; pv cell; hopes; waves; complicated; fewer; width; sunlight into electricity; solar companies; rays; prevents; low temperature; exceeds; electricity produced; claims; crystalline; conventional; capable; exceeding; exceed; cadmium; produced; low cost; simplified; disruptive</t>
  </si>
  <si>
    <t>0.0006113825698341604</t>
  </si>
  <si>
    <t>2871</t>
  </si>
  <si>
    <t>0.0004635008118048223</t>
  </si>
  <si>
    <t>371</t>
  </si>
  <si>
    <t>82bc5298efe0f4408960fc58f27ed45b</t>
  </si>
  <si>
    <t>Saga Solar, SBC</t>
  </si>
  <si>
    <t>http://sagasolar.com</t>
  </si>
  <si>
    <t>Saga Solar, SBC manufactures and supplies photovoltaic (PV) solar panels. The company offers poly-crystalline PV modules for commercial use; and mono-crystalline PV modules for residential projects. It also distributes SolarEdge solar inverters and SolarEdge-integrated modules, and solar racking solutions. In addition, the company provides procurement financing to purchase solar modules for commercial and non-profit projects. It sells its products through a network of installers and distributors worldwide. Saga Solar, SBC was founded in 2015 and is based in Cass Lake, Minnesota.</t>
  </si>
  <si>
    <t>Cass Lake</t>
  </si>
  <si>
    <t>solar panels; commercial solar panels; residential solar panels; poly-crystalline PV modules; mono-crystalline PV modules; poly-crystalline PV module; mono-crystalline PV module; SolarEdge solar inverters; solar racking solutions; high-efficiency crystalline cells; local solar organizations; residential projects; ammonia resistant; manufacturing company; UL 1000V; dependable panels; solar modules; solar adoption; Saga Solar; solar investment; watt poly; watt mono; SolarEdge-integrated modules; non-profit projects; procurement financing; cell module; small business; commercial applications; industry-standard design; bankable warranty; sq ft; larger projects; countless applications; best-in-the-business warranty; structural commitment; social responsibility; St. Paul; strong frame; pro-solar legislation; charitable contributions; mist; products; salt; renewables; Manufactures; supplies; SBC; environment; network</t>
  </si>
  <si>
    <t>crystalline pv; solaredge; modules for commercial; mist; ammonia; salt; poly; rated; poly crystalline; mono crystalline; mono; pv module; ul; crystalline; pv modules; watt; works well; supplies photovoltaic; standard design; sq ft; sq; solar racking solutions; solar investment; social responsibility; selling solar panels; selling solar; racking solutions; products for solar; produces solar panels; paul; panels for residential; offers poly crystalline; offers poly; modules for residential; manufacturer's solar; legislation; integrated modules; installers and distributors; high efficiency cell; furthering; efficiency crystalline; efficiency cell; donated; distributors worldwide; designed for residential; design works; crystalline cells; countless applications; countless; contributions; combating; cell module; bringing to market; bankable; advance solar; warranty; resistant; reinforced; purchase solar; industry in renewables; commercial solar panels; high efficiency; solar racking; renewables environment; produces solar; local solar; high output; committed; small business; residential solar panels; ft; thick; dependable; responsibility; promoting; st; advance; solar inverters; industry standard; adoption; watts; manufactures and supplies; renewables; economical; racking; commercial applications; commitment; pro; supporting; selling; commercial solar; residential solar; bringing; profit; procurement; larger; compact; strong; hard; structural</t>
  </si>
  <si>
    <t>0.00044513180535904565</t>
  </si>
  <si>
    <t>3540</t>
  </si>
  <si>
    <t>0.0003222087460002737</t>
  </si>
  <si>
    <t>372</t>
  </si>
  <si>
    <t>8ca1f75cbc2e0063d0737f09817d1a90</t>
  </si>
  <si>
    <t>DeWAL Industries, Inc.</t>
  </si>
  <si>
    <t>DeWAL Industries, Inc. manufactures polymer films and pressure sensitive tapes. It offers skived FEP and polytetrafluoroethylene (PTFE) films, unsintered/extruded PTFE films, ultra high molecular weight polyethylene (UHMW) films, mechanical tapes, PTFE coated aluminum foils, unsintered PTFE, unipore UHMW materials, and high performance porous material. The company also provides electrical insulation tape products include substrates of PTFE, polyimide, glass fiber fabrics, FEP, and polyester films, as well as pressure plasma sensitive tapes that include thermal spray, plasma spray, and HVOF tapes. It serves hose, belt, wire and cable, rubber profile, flex and microwave circuit board, stamped parts and bearing products, packaging, solar panel films, mechanical, thermal spray, oil and gas exploration, filtration, electrical insulation, automotive, cap and closure, and LCD panel manufacturing industries. DeWAL Industries, Inc. was founded in 1974 and is based in Saunderstown, Rhode Island. As of November 23, 2016, DeWAL Industries, Inc. operates as a subsidiary of Rogers Corporation.</t>
  </si>
  <si>
    <t>Saunderstown</t>
  </si>
  <si>
    <t>Rhode Island</t>
  </si>
  <si>
    <t>printed / conductive / boards / circuit boards</t>
  </si>
  <si>
    <t>Rogers Corporation</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</si>
  <si>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t>
  </si>
  <si>
    <t>ptfe; tapes; electrical insulation; spray; films; sensitive; plasma; wire and cable; well as pressure; stamped; pressure sensitive; porous; polyimide; polyethylene; polyester; panel manufacturing industries; molecular; lcd panel; include thermal; hvof; glass fiber; gas exploration; foils; flex; closure; tape; hose; cap; extruded; insulation; pressure; manufacturing industries; fabrics; circuit board; belt; panel manufacturing; rubber; bearing; filtration; ultra high; mechanical; microwave; exploration; polymer; profile; coated; substrates; lcd; wire; packaging; fiber; oil and gas; cable; circuit; weight; ultra; high performance; board; aluminum; automotive</t>
  </si>
  <si>
    <t>0.00036340286413653444</t>
  </si>
  <si>
    <t>8838</t>
  </si>
  <si>
    <t>0.00035387214471044564</t>
  </si>
  <si>
    <t>373</t>
  </si>
  <si>
    <t>cd39271bf42420c435b6c7abe98b439f</t>
  </si>
  <si>
    <t>Noratel AS</t>
  </si>
  <si>
    <t>http://www.noratel.com</t>
  </si>
  <si>
    <t>Noratel AS manufactures customized transformers and wound components. It offers safety isolating, isolating, 3-phase, toroidal, transient suppression, medical, vario variable, and current transformers; autotransformers; and reactors/chokes, DC-power supplies, and accessories. Its products are used in various applications in ships and trains, wind turbines, lifts, escalators, cranes, solar panels, refrigerators, and medical devices. It serves automation, motor drives, installation/wholesaler, mobility, and audio sectors. Noratel AS was formerly known as Norsk Radio Tele &amp; Telefon A/S and changed its name to Noratel AS in 1956. The company was founded in 1925 and is based in Hokksund, Norway with additional offices in Laxå, Sweden; Dobra Szczecinska, Poland; Katunayake, Sri Lanka; Grafenau and Bremen, Germany; Nantwich, United Kingdom; Marbella, Spain; Salo, Finland; Charlotte, North Carolina; Kerala, India; Växjö, Sweden; Carson, California; and Nanhai District, China. As of July 17, 2014, Noratel AS operates as a subsidiary of Acal plc.</t>
  </si>
  <si>
    <t>1925</t>
  </si>
  <si>
    <t>Hokksund</t>
  </si>
  <si>
    <t>Buskerud</t>
  </si>
  <si>
    <t>123497661</t>
  </si>
  <si>
    <t>Acal plc</t>
  </si>
  <si>
    <t>transformers; wound; wholesaler; vario; transient; reactors; offers safety; motor drives; manufactures customized; escalators; current transformers; chokes; autotransformers; cranes; suppression; lifts; trains; medical devices; variable; ships; dc power; medical; refrigerators; power supplies; mobility; drives; phase; motor; audio; customized; wind turbines; sectors; turbines; dc; automation</t>
  </si>
  <si>
    <t>0.00008184045212991065</t>
  </si>
  <si>
    <t>0.00011690260808836169</t>
  </si>
  <si>
    <t>374</t>
  </si>
  <si>
    <t>ac81de29-40fd-12c5-b7d6-c61b7f743d4d</t>
  </si>
  <si>
    <t>Stormcharge Limited</t>
  </si>
  <si>
    <t>http://www.stormcharge.com</t>
  </si>
  <si>
    <t>Stormcharge provides the autonomous vehicles market with the safest, most scalable and most cost effective command and control environments. Stormcharge develops and distributes command and control systems for autonomous vehicles. It was founded in 2013 by Alex Newman and Markus Kantonen and is based in London.</t>
  </si>
  <si>
    <t>applications in agriculture / systems for autonomous / long range communication / modular sensor system</t>
  </si>
  <si>
    <t>autonomous vehicles; command and control; command; systems for autonomous; develops and distributes; safest; software engineering; mapping services; drone management; scalable; control systems; logistics; environments; cost effective; mapping</t>
  </si>
  <si>
    <t>0.00007765835598743988</t>
  </si>
  <si>
    <t>818</t>
  </si>
  <si>
    <t>0.00016948164071045008</t>
  </si>
  <si>
    <t>Certain data and content provided by https://www.crunchbase.com/organization/stormcharge-limited</t>
  </si>
  <si>
    <t>375</t>
  </si>
  <si>
    <t>a64b2798-520e-806b-94a1-b1f0900db340</t>
  </si>
  <si>
    <t>websitedesignportstluciefl.us</t>
  </si>
  <si>
    <t>http://websitedesignportstluciefl.us</t>
  </si>
  <si>
    <t>Technologies is essential in today's day and age. Internet site constructing and layout is one of the favorites plus a discipline which is incredibly populated. It is vital you could stay ahead of all those just dealing with the motions.
Will not overdo the images in your internet site. Though visuals might provide you with a expert seeking internet site, way too many may result in a populated website. Never use visuals just to beautify, but only to boost.  
If you liked this article therefore you would like to obtain more info with regards to web site design Port St. Lucie i implore you to visit our own page.
 Your blog is going to be far more usable and user friendly once you decrease the usage of graphics.
Avoid using structures. Most sites have abandoned picture frames alone as far better options are becoming offered, but you can still find internet sites on the market which are kept in 1996. Choices to navigational frames include set-position navigation solar panels, experiencing the navigation in multiple locations (e.g. left and base) or simplifying site structure to ensure that navigational hyperlinks are never ever far.
Be sure that your clientele can cancel an activity when they must. As an example, set a "clear" option on a form, an unsubscribe weblink on all publications along with a "end" option on orders. If you do not give your users an opportunity to end some thing, then you are generating them take action, which may cause end users being leery of earning long term buys or coming back to your web site by any means.</t>
  </si>
  <si>
    <t>Port St. Lucie</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</si>
  <si>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t>
  </si>
  <si>
    <t>web site; visuals; populated; navigational; frames; option; web design; stay ahead; site design; simplifying; publications; picture frames; multiple locations; motions; experiencing; earning; discipline; cancel; buys; blog; better options; beautify; article; abandoned; info; constructing; incredibly; dealing; ahead; choices; sites; graphics; decrease; orders; boost; left; navigation; st; age; usable; picture; layout; vital; coming; seeking; thing; user friendly; offered; visit; port; stay; clear; essential; activity; expert; avoid; going; website; opportunity; example; action; position; usage; long term; result; locations; generating; term; structure; images; friendly; form; base; find; structures; options; better</t>
  </si>
  <si>
    <t>0.00006999318155268657</t>
  </si>
  <si>
    <t>9751</t>
  </si>
  <si>
    <t>0.00010898884712820654</t>
  </si>
  <si>
    <t>Certain data and content provided by https://www.crunchbase.com/organization/websitedesignportstluciefl-us</t>
  </si>
  <si>
    <t>376</t>
  </si>
  <si>
    <t>90501025bc66d35714139a5a45a08011</t>
  </si>
  <si>
    <t>PINC Solutions Corp.</t>
  </si>
  <si>
    <t>http://www.pinc.com</t>
  </si>
  <si>
    <t>PINC Solutions Corp. provides yard management, finished vehicles logistics, and inventory robotics solutions. It provides software, hardware, and services that enable companies to move goods through the supply chain; cloud-based real-time asset tracking platform that allow companies for the execution of supply chain; and develops a sensor-based location tracking system that enables customers to track and monitor the position of mobile assets in hubs, yards, and warehouses. The companys solutions are used to govern, measure, and analyze supply chain execution. It offers its yard management and supply chain execution solutions for customers in automotive, manufacturing, retail, CPG, food and beverage, grocery, logistics, and transportation industries. The company was founded in 2004 and is based in Union City, California.</t>
  </si>
  <si>
    <t>Union City</t>
  </si>
  <si>
    <t>25462197</t>
  </si>
  <si>
    <t>Sutter Hill Ventures (3); Horizon Ventures (2)</t>
  </si>
  <si>
    <t>Yard Hound; yard trucks; PINC Server; PINC Tracking Unit; advanced yard management; Yard Hound software; real-time yard information; Real Time Location; Time Location Systems; PINC Gate; PINC Tags; PINC WLAN; PINC Monitors; PINC Tracker; supply chain; inventory robotics solutions; yard processes; yard truck; yard operations; pre-existing corporate Wi-Fi; trailers necessitates battery; supply chain execution.; rfid. supply chain; real-time asset tracking; quantifiable productivity metrics; location signal tuning; key performance indicator; on-demand-based technology applications; industry standard technologies; standardized integration options; higher productivity functionality; RTLS; Data integration; RFID Antennas; high data; costly location; access point; access points; Key components; battery-powered devices; mobile asset; web-based interface; remote locations; manual tracking; idle time; passive RFID; outdoor environment; additional system cost; timely recording</t>
  </si>
  <si>
    <t>pinc; yard; rfid; yards; inventory; yard management; world's leading brands; robotics solutions; location systems; leading brands; inventory robotics solutions; inventory robotics; asset tracking; advanced yard management; advanced yard; supply chain; trucks; trailers; gate; finished; saas; world's leading; putting; chain; server; implement; asset; productivity; logistics; wlan; wireless lan; web based interface; warehouse management; vehicles logistics; vehicle logistics; tracking platform; time asset tracking; time asset; technology applications; supply chain faster; supply chain execution; stand alone system; solutions to enhance; services that enable; schemes; scalable software; real time asset; quantifiable; provider of advanced; proven technologies; pre existing; powered devices; pinc's advanced yard; pinc's advanced; pinc provides scalable; passive rfid; outdoor environment; organizations to optimize; optimize their supply; optimize inventory; move inventory; motorized; mobile asset tracking; mobile asset; lite; kpis; key performance; key components; integration options; insights that allow; increase collaboration; includes passive rfid; includes passive; improve asset utilization; improve asset; idle; hosted system; higher productivity; high data; high costs; handful; finished vehicles logistics; finished vehicles; finished vehicle logistics; finished vehicle; extremely cost effective; extremely cost; erp; enhance service; enabler; enable companies; easy to implement; design challenges; data received; data quality; data integration; convergence; constrained; company's cloud; companies to move</t>
  </si>
  <si>
    <t>0.0002730849960267698</t>
  </si>
  <si>
    <t>3057</t>
  </si>
  <si>
    <t>0.00032939464321583037</t>
  </si>
  <si>
    <t>377</t>
  </si>
  <si>
    <t>0a71b856f6e09bbc5cd903b9992d7261</t>
  </si>
  <si>
    <t>I AND C-Cruise Co.Ltd.</t>
  </si>
  <si>
    <t>http://www.iacc.co.jp</t>
  </si>
  <si>
    <t>I AND C-Cruise Co.Ltd. offers solar power web portal Green-Energy Navi, a marketplace that matches solar power solutions to consumers energy requirements. The company's web portal presents consumers with user reviews and cost estimates for convenient comparison and selection of solutions from multiple vendors. Additionally, it offers consumers practical information such as government subsidies and tax incentives for using solar energy. The company was founded in 2008 and is based in Tokyo, Japan.</t>
  </si>
  <si>
    <t>2490000</t>
  </si>
  <si>
    <t>Fenox Venture Capital (2); Samurai Incubate Inc.; Energy &amp; Environment Investment, Inc.</t>
  </si>
  <si>
    <t>solar power; green energy; green energy navi; solar power generation; green energy business; Internet media business; solar power installation; solar power industry; solar power solutions; support services; solar panels; energy Navi HEMS; industrial solar power; Introduction support services; energy Navi industry; green energy products; Navi member companies; optimal solar power; energy business navigation; residential solar power; excellent renovation company; eco-friendly products; green tech services; power installation support; Green energy Navi-acid; Li shop Navi; Media Management Business; green business; business support; all-electric product sales; power generation industry; green life; solar panel manufacturers; various net services; standby power supply; power generation system.; sales enterprise services; Introduction support service; Green-Energy Navi; renewable energy; Installation consider users; storage battery products; various battery products; installation considering users; web portal presents; industry information platform; battery products. http://www.green-energynavi.com/storage_battery/; solar companies; sales company; Bulk Quote Service</t>
  </si>
  <si>
    <t>internet media; spread; friendly products; energy business; battery products; introduction; solar power generation; matching; green energy; renovation; consider; web site; web portal; storage battery; solar power installation; solar power industry; product sales; power installation; power industry; power generation system; people live; installation personnel; industrial solar power; green business; dissemination; considering; business support; residential solar power; industrial solar; solar power system; contribute; eco friendly; eco; solar power solutions; generation system; subsidies; portal; power system; support services; comparison; consumers; power solutions; confidence; purpose; action; purchase; personnel; power generation; residential solar; shop; net; media; understandable; theme; tech services; tax incentives; system integrator; support system; support service; specializes in solar; solar panel manufacturers; smoothly; service of solar; series of solar; sells solar power; reference site; recruitment; power generation industry; platform that offers; personal records; periodically; pc or smartphone; optimal solar power; optimal solar; member companies; media management; largest residential solar; largest residential; installed capacity; installation support; green tech; green energy products; government subsidies; generation industry; freely; focus on solar; excitement; environmentally conscious; energy requirements; electric products; development and operation; cruise; consumers with user; consumers to find; conscious consumers; committed to providing; announcing; addition to solar; acid battery; app</t>
  </si>
  <si>
    <t>0.00007494085020579395</t>
  </si>
  <si>
    <t>0.00011163060751993423</t>
  </si>
  <si>
    <t>378</t>
  </si>
  <si>
    <t>a8d2fb7303bbdd99351130840e3aa766</t>
  </si>
  <si>
    <t>AFT Corporation Limited</t>
  </si>
  <si>
    <t>http://www.aftcorp.net</t>
  </si>
  <si>
    <t>AFT Corporation Limited provides renewable energy and energy efficiency solutions in Australia and China. It markets and sells solar panel products. The companys solar products include building integrated photovoltaic, solar PV module and monitoring, inverter, and mounting solutions. It is also involved in the design, wholesale, and distribution of a range of LED lighting solutions for commercial and domestic applications. In addition, the company offers commercial solar leasing and technical services; distributes photovoltaic equipment and LED lighting products; and finances commercial and industrial solar PVs. AFT Corporation Limited is headquartered in St. Leonards, Australia.</t>
  </si>
  <si>
    <t>St. Leonards</t>
  </si>
  <si>
    <t>3359219</t>
  </si>
  <si>
    <t>640000</t>
  </si>
  <si>
    <t>AFTK.F (Pink Sheets LLC); AFT (Australian Securities Exchange); AFT (Chi-X Australia)</t>
  </si>
  <si>
    <t>led lighting; technical services; solar pvs; solar pv module; solar panel products; solar leasing; pvs; photovoltaic equipment; panel products; offers commercial solar; mounting solutions; led lighting solutions; include building; energy and energy; domestic applications; distributes photovoltaic; commercial and domestic; aft; industrial solar; energy efficiency solutions; efficiency solutions; solutions for commercial; markets and sells; finances; building integrated photovoltaic; led lighting products; lighting solutions; offers commercial; integrated photovoltaic; building integrated; pv module; leasing; sells solar; wholesale; commercial and industrial; commercial solar; lighting products; involved; solar products; domestic; corporation; energy efficiency; mounting; inverter; solar pv</t>
  </si>
  <si>
    <t>0.0002086168621184515</t>
  </si>
  <si>
    <t>4752</t>
  </si>
  <si>
    <t>0.00021803430779579984</t>
  </si>
  <si>
    <t>379</t>
  </si>
  <si>
    <t>11d4d6c1-22de-32e6-7421-e5f9a7c690e8</t>
  </si>
  <si>
    <t>SkyEye Analytics</t>
  </si>
  <si>
    <t>http://www.skyeyeph.com</t>
  </si>
  <si>
    <t>SkyEye Analytics leverage the capabilities of UAVs or Unmanned Aerial Vehicles and IT to offer a variety of specialized services. SkyEye Analytics, Inc. started as a university research project in August 2009 when a group of multidisciplinary students taking their Master’s and Bachelor’s degree got together to explore the use of unmanned aerial vehicles (UAVs) in the Philippines. It was born out of necessity, as satellite images were hard and expensive to procure.
​
Now the company caters to both the public and private sectors. From land surveying to disaster mitigation and from precision agriculture to forest protection, SkyEye believes in the power of drones for good.</t>
  </si>
  <si>
    <t>Quezon City</t>
  </si>
  <si>
    <t>Philippines</t>
  </si>
  <si>
    <t>variety of specialized; specialized services; satellite images; private sectors; power of drones; offer a variety; drones for good; bachelor's degree; public and private; procure; multidisciplinary; mitigation; land surveying; believes; unmanned aerial vehicles; aerial vehicles; caters; uavs; born; analytics; forest; students; explore; degree; leverage; precision agriculture; disaster; started; university; surveying; hard; good; expensive; specialized; images; satellite; sectors; capabilities; land; private</t>
  </si>
  <si>
    <t>0.00032867472472250357</t>
  </si>
  <si>
    <t>699</t>
  </si>
  <si>
    <t>0.00030667814270908105</t>
  </si>
  <si>
    <t>Certain data and content provided by https://www.crunchbase.com/organization/skyeye-analytics</t>
  </si>
  <si>
    <t>380</t>
  </si>
  <si>
    <t>444acc1b-f8d7-f6f1-ec15-3d97c2d14594</t>
  </si>
  <si>
    <t>Nanook Eco Log Homes</t>
  </si>
  <si>
    <t>http://www.ecolog-homes.com</t>
  </si>
  <si>
    <t>Hi my name is Fatih Sundu. Me and my 5 partners have started a luxury log home company. They are designed and engineered to last longer than your typical log home. We have designed 8 houses that are gonna be self sufficient, Eco-friendly, off the grid and luxurious.  We want the houses to be as green as possible. They will have solar panels and will be selling power back to the grid. Only the best materials will be used for them. They will be located in wild northern Ontario. They can be used as restaurants, vacation property or home.  The first year we will build one house,  2 for the 2nd, 3rd and 4th years and one in the 5th year. Our crew consists of Roger, the main designer and leader, Gerry who has helped in designing and providing the experience for the whole thing, Ben who has worked day and night in the research department,  Louis who will be the driver, Selcuk is the labourer and me who will be the lead hand.  We have worked on this plan for about 5 years.  Gerry has built log homes before and it gave us the idea to do it. Roger has gone to one of the top log building schools in the world. We all bring something to the table. We will maximize profits by living on site and only getting paid when the homes get sold.  Our homes will be way better than the competitions because we have over built everywhere and aren't taking any shortcuts. There are a couple new inventions designed specifically for these houses.  Any questions please feel free to ask.</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</si>
  <si>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t>
  </si>
  <si>
    <t>log; houses; worked; wild; vacation; selling power; luxurious; louis; inventions; feel free; competitions; ben; day and night; couple; luxury; homes; profits; helped; paid; eco friendly; aren't; driver; crew; year; restaurants; sufficient; feel; designer; northern; questions; thing; table; idea; typical; selling; living; eco; sold; started; department; schools; longer; engineered; maximize; real estate; estate; located; consists; night; plan; hand; designing; lead; main; bring; friendly; partners; leader; property; house; top; better</t>
  </si>
  <si>
    <t>0.00010643605075691017</t>
  </si>
  <si>
    <t>29826</t>
  </si>
  <si>
    <t>0.00017345790312788532</t>
  </si>
  <si>
    <t>Certain data and content provided by https://www.crunchbase.com/organization/nanook-eco-log-homes</t>
  </si>
  <si>
    <t>381</t>
  </si>
  <si>
    <t>c0025a0fadc201559cfa38f9d4635a84</t>
  </si>
  <si>
    <t>Paneles Solares Termodinámicos S.L.</t>
  </si>
  <si>
    <t>http://www.solarpst.com</t>
  </si>
  <si>
    <t>Paneles Solares Termodinámicos S.L. develops, manufactures, and installs thermodynamic solar panel systems. Its thermodynamic solar panel systems combine the existing technologies of the heat pump and solar thermal collector, which absorb the environmental heat from sun, rain, and wind to heat up water applied to various uses, such as central heating, swimming pool, and hot sanitary water. The company also provides a range of heat pumps for domestic sanitary hot water, central heating, and air conditioning, as well as allows energy efficiency in residential, tertiary, collective, and industry sectors. It sells its products online, as well as through a network of sales representatives and agents in European Union, Chile, Morocco, Argentina, New Zealand, and internationally. The company was founded in 2005 and is based in A Coruna, Spain. Paneles Solares Termodinámicos S.L. operates as a subsidiary of Telemo Comunicaciones, s.l.</t>
  </si>
  <si>
    <t>A Coruna</t>
  </si>
  <si>
    <t>Galicia</t>
  </si>
  <si>
    <t>Telemo Comunicaciones, s.l.</t>
  </si>
  <si>
    <t>thermodynamic solar; solares; thermodynamic; central heating; sanitary; solar panel systems; panel systems; well as allows; thermal collector; tertiary; systems combine; swimming pool; solar thermal collector; sanitary water; sales representatives; network of sales; industry sectors; existing technologies; allows energy; swimming; european union; central; collective; union; representatives; collector; agents; absorb; hot; rain; heat pump; products online; combine; pool; european; air conditioning; heat pumps; pump; sells its products; applied; conditioning; hot water; domestic; solar thermal; energy efficiency; sectors; pumps</t>
  </si>
  <si>
    <t>0.0003153140154616446</t>
  </si>
  <si>
    <t>18168</t>
  </si>
  <si>
    <t>0.0002900943259368485</t>
  </si>
  <si>
    <t>382</t>
  </si>
  <si>
    <t>946219e14365028b31724341a49dacd9</t>
  </si>
  <si>
    <t>Atlantis Solar Inc.</t>
  </si>
  <si>
    <t>http://www.atlantissolar.com</t>
  </si>
  <si>
    <t>Atlantis Solar Inc. produces, processes, and exports solar technology products in the United States and internationally. It offers solar air conditioners, inverters and controllers, evaporator coolers, hot water heaters, atmospheric water generators, solar panels and generators, and wind turbines, as well as park, business, and residential lawn lights. The company was founded in 1988 and is based in Potsdam, New York.</t>
  </si>
  <si>
    <t>Potsdam</t>
  </si>
  <si>
    <t>charge controllers / solar and wind / wind turbines / defense installation</t>
  </si>
  <si>
    <t>water generators; solar technology products; solar air conditioners; hot water heaters; exports solar; evaporator; atmospheric water; solar air; coolers; lawn; air conditioners; generators; conditioners; atmospheric; technology products; exports; park; water heaters; solar technology; heaters; hot water; controllers; wind turbines; turbines; offers solar; processes; hot</t>
  </si>
  <si>
    <t>0.00011953637002111874</t>
  </si>
  <si>
    <t>6277</t>
  </si>
  <si>
    <t>0.00017048137046317053</t>
  </si>
  <si>
    <t>383</t>
  </si>
  <si>
    <t>ea4dff6c3081cdcaa8ccaed3b0e36c85</t>
  </si>
  <si>
    <t>GreenRay, Inc.</t>
  </si>
  <si>
    <t>GreenRay, Inc. develops and manufactures solar appliances for use in residential and commercial buildings. Its solar appliance is an integrated plug and play photovoltaic (PV) system incorporating a PV module, a grid tie inverter, mounting, and wiring into a single package that collects sunlight and converts it into AC electricity. The company also develops a solar monitoring system that tracks the performance of the PV system. It markets its products through a network of distributors, retailers, and installers in North America. GreenRay, Inc. was founded in 2006 and is based in Westford, Massachusetts. GreenRay, Inc. operates as a subsidiary of SunEdison, Inc.</t>
  </si>
  <si>
    <t>Westford</t>
  </si>
  <si>
    <t>21Ventures, LLC; The Quercus Trust</t>
  </si>
  <si>
    <t>SunEdison, Inc.</t>
  </si>
  <si>
    <t>micro inverter; ac module; GreenRay</t>
  </si>
  <si>
    <t>ac module; greenray; micro inverter; micro inverters; electrolytic capacitors; electrolytic; capacitors; micro inverter technology; inverter technology; leak; decade; extra; ac; inverter; pv systems; pv modules; central; climate; weakest; viability; tie inverter; third party testing; supplying power; sunsine ac module; sunsine ac; sunsine; sunlight and converts; space or budget; sought; solar power industry; solar panel technology; solar panel market; solar appliance; single package; reliable solar; quality power; quality components; pv arrays; proven reliability; power inverter; power industry; play installation; party testing; panel market; number of pv; module manufacturers; module collects; micro inverter design; maximum quality; inverter systems; inverter design; grid tie inverter; greenray's technology; electrical distribution panel; distribution panel; current technology; create a solar; configured to operate; confident; complex system; committed to providing; central inverter; booming; ac electricity; saving time; panel technology; long life; currents; lifespan; historically; experiments; consequently; electrical components; traditionally; making solar; decide; top quality; solar panel system; optimally; time and money; replaced; ratings; matched; simpler; groundbreaking; fail; panel system; feasible; enclosed; electrical distribution; ranges; fed; simplified; grid tie; dependent; number; higher; reliability; revolutionizing; mile</t>
  </si>
  <si>
    <t>0.0005940368442520485</t>
  </si>
  <si>
    <t>7575</t>
  </si>
  <si>
    <t>0.0005913048795461896</t>
  </si>
  <si>
    <t>384</t>
  </si>
  <si>
    <t>dbf28e9304751761809f98f6c8ec4d52</t>
  </si>
  <si>
    <t>Stion Corporation</t>
  </si>
  <si>
    <t>http://www.stion.com</t>
  </si>
  <si>
    <t>Stion Corporation manufactures and distributes thin-film solar modules. Its products are used in residential, commercial/government, utility, and off grid applications. The company markets and sells its products through a network of authorized dealers in the United States and internationally. Stion Corporation was formerly known as NStructures, Inc. The company was founded in 2006 and is based in San Jose, California with a manufacturing facility in Hattiesburg, Mississippi.</t>
  </si>
  <si>
    <t>269750000</t>
  </si>
  <si>
    <t>Khosla Ventures (5); Braemar Energy Ventures (4); General Catalyst Partners (3); Lightspeed Venture Partners (3); Helios Photo Voltaic Limited (2); VentureTech Alliance LLC (2); Avaco Co., Ltd.</t>
  </si>
  <si>
    <t>high-efficiency thin-film modules; solar photovoltaics company; thin-film solar panels; stion; thin-film solar modules; Stion Solar Panels; experienced thin-film PV; high-efficiency solar modules; revolutionary thin-film design; thin-film cost structure; architectural glass industries; thin-film layer; users high-efficiency systems; thin-film panels; materials; STION PROCESS FLOW; thin-film technology; thin-film category; Stion photovoltaic modules; low-cost float glass; Unique high-efficiency tandem; low-cost equipment platform; high-yield production processes; solar electricity; low manufacturing costs; Glass Conveyance Equipment; solar electricity generation; combines state-of-the-art materials; States glass industry; dual-stacked solar panel; low overall costs; bi-layer sputtering process; different solar circuits; low capital costs; typical solar panel; high-volume industrial process; processing costs; STANDARDIZED TOOL EQUIPMENT; Glass Lamination Tools; industry standard equipment; equipment supply chains; absorber formation process; multi-layer glass products; company leveragers tools; controlled manufacturing techniques; simple production processes; industry leading investors; total installed costs; low-cost industrial tools; high-performance solid materials</t>
  </si>
  <si>
    <t>high efficiency thin; efficiency thin film; efficiency thin; selenium; developing high efficiency; developing high; solar photovoltaics; sulfur; thin film modules; high yield; film modules; thin films; sputtering; tandem; architectural glass; absorber; film solar panels; total installed; tandem junction; stacked; precisely controlled; php; glass industry; glass industries; film solar modules; efficient thin film; efficient thin; costs associated; common materials; article; system level; thin layers; standardized; production processes; ms; repeatable; deposited; absorbs; high efficiency; formation; tons; high volume; electrode; cigs; thin film solar; film solar; bi; disruptive; layers; films; layer; efficiencies; gen; gallium; piece; proven; deposition; minimize; junction; yield; precisely; industry leading; indium; photovoltaics; commonly; reduced; superior; low cost; capital; volume; architectural; solar electricity; metals; spectrum; expansion; copper; cut; adapted; facility; strategy; art; circuit; techniques; sets; total; combining; option; yield production; world's most experienced; warms; visible light; typical solar; transparent conducting oxide; transparent conducting; traditional panels; tools to create; technical excellence; tandem solar; system costs; supply chains</t>
  </si>
  <si>
    <t>0.0007547525949746372</t>
  </si>
  <si>
    <t>2773</t>
  </si>
  <si>
    <t>0.0005771936282866207</t>
  </si>
  <si>
    <t>385</t>
  </si>
  <si>
    <t>815991508ced723cb331d99cc0a667c9</t>
  </si>
  <si>
    <t>Intersolar Group</t>
  </si>
  <si>
    <t>As of January 24, 2003, Intersolar Group was acquired by ICP Global Technologies Inc. The Intersolar Group is Europe's longest-established independent photovoltaic company that manufactures cells and panels. The manufacturing facility in South Wales produces nearly 10% of the global demand for TFS (Thin Film Silicon) otherwise known as thin film amorphous silicon photovoltaic modules (PV modules, solar panels).</t>
  </si>
  <si>
    <t>Oxford</t>
  </si>
  <si>
    <t>Oxfordshire</t>
  </si>
  <si>
    <t>4087250</t>
  </si>
  <si>
    <t>Foresight 4 VCT plc; MTI Ventures Ltd; Advent Venture Partners</t>
  </si>
  <si>
    <t>ICP Solar Technologies Inc.</t>
  </si>
  <si>
    <t>wales; thin film amorphous; south wales; silicon photovoltaic modules; longest; independent photovoltaic; global demand; film amorphous silicon; film amorphous; amorphous silicon photovoltaic; silicon photovoltaic; manufacturing facility; cells and panels; amorphous silicon; amorphous; south; pv modules; photovoltaic modules; established; facility; independent; demand</t>
  </si>
  <si>
    <t>0.0007473528147714201</t>
  </si>
  <si>
    <t>0.0005427733590921501</t>
  </si>
  <si>
    <t>386</t>
  </si>
  <si>
    <t>07e6255a0728dcfeb8b8f08411c66b9f</t>
  </si>
  <si>
    <t>Alliance Glazing Technologies, Inc.</t>
  </si>
  <si>
    <t>http://allianceglazing.com</t>
  </si>
  <si>
    <t>Alliance Glazing Technologies, Inc. provides glazing contracting services in the United States. The company offers envelope solutions, including custom curtainwall systems, unitized and stick curtainwall systems, captured and butt-glazed curtainwall systems, structural glass curtain walls and canopies, specialty interior all-glass entrances, decorative glasses, standard/custom/high span storefronts, solar shading systems, and aluminum composites and plate panel systems, as well as specialty doors, hardware, and operable windows. It serves healthcare, institutional, office buildings, and entertainment facilities. The company was founded in 1990 and is based in Romeoville, Illinois.</t>
  </si>
  <si>
    <t>Romeoville</t>
  </si>
  <si>
    <t>glazing; unitized; structural glass; stick; solar shading; shading systems; operable; including custom; entrances; curtain walls; specialty; glazed; span; envelope; composites; canopies; contracting services; curtain; office buildings; decorative; glasses; alliance; shading; captured; contracting; institutional; plate; panel systems; healthcare; walls; interior; doors; entertainment; structural; windows; aluminum; office</t>
  </si>
  <si>
    <t>0.0007164387226575524</t>
  </si>
  <si>
    <t>15577</t>
  </si>
  <si>
    <t>0.000604408239798504</t>
  </si>
  <si>
    <t>387</t>
  </si>
  <si>
    <t>f83a14f4-0056-3469-d6da-17d95676c28f</t>
  </si>
  <si>
    <t>Aeroclub de Reus</t>
  </si>
  <si>
    <t>http://racreus.com/</t>
  </si>
  <si>
    <t>Aeroclub de Reus is a sporting entity, without any profit motive, created and constituted. The Aeroclub of Reus is a sporting entity, without any profit motive, created and constituted, in 1935, by a group of people all fond of to the sport practice of the flight with motor. The goal cheap nfl jerseys wholesale principal jordans for sale Aeroclub de Reus , is not other than to facilitate access to aviation oakley outlet general and more specifically to the practice of powered flight to all those who are interested and feel Attracted by this modality of flight, making available to them all the technical and human means to carry out the course of private pilot of airplane first,
The Aeroclub de Reus presents a series of activities aimed at both partners and people who have never flown and are curious about aviation: This entity also offers courses on flight initiation or pilot hockey jerseys private aviation.</t>
  </si>
  <si>
    <t>Tarragona</t>
  </si>
  <si>
    <t>entity; motive; constituted; sporting; practice; aviation; profit; offers courses; initiation; hockey; curious; principal; airplane; pilot; aimed; cheap; flown; created; presents; outlet; feel; sport; private; facilitate; course; courses; wholesale; interested; carry; motor; human; goal; series; activities; general; partners</t>
  </si>
  <si>
    <t>0.0002582103888522574</t>
  </si>
  <si>
    <t>6252</t>
  </si>
  <si>
    <t>0.0002911880117530206</t>
  </si>
  <si>
    <t>Certain data and content provided by https://www.crunchbase.com/organization/aeroclub-de-reus</t>
  </si>
  <si>
    <t>388</t>
  </si>
  <si>
    <t>54ec826caabe39d53f1946f3ef6757ce</t>
  </si>
  <si>
    <t>Keahole Solar Power, LLC</t>
  </si>
  <si>
    <t>http://www.keaholesolarpower.com</t>
  </si>
  <si>
    <t>Keahole Solar Power, LLC, a clean energy company, engages in developing utility scaled solar solutions; and owning and operating solar farms in Hawaii. It develops utility scaled solar solutions; and provides land acquisition, power purchase agreement negotiation, and project management services. The company also operates as an independent power producer focusing on owning and operating solar farms. Keahole Solar Power, LLC was founded in 2007 and is based in Honolulu, Hawaii.</t>
  </si>
  <si>
    <t>utility scale solar / jobs / commercial operation / maximum power point</t>
  </si>
  <si>
    <t>7420000</t>
  </si>
  <si>
    <t>Keahole Solar Power; solar farms; energy storage; renewable solar energy; Solar Power LLC; Hawaii-based renewable energy; solar concentrating panels; Hawaii based Solar; Solar Power   http://keaholesolarpower.com/about-2/; thermal energy storage; different solar technologies; complete power solution; Hawaiiâ€™s energy security; Clean Energy Initiative; Hawaiiâ€™s unique permitting; sugar cane industry; solar farm; KSP; Keaholeâ€™s goal; technology provider; electrical grid; fossil fuel; KSPâ€™s team; fossil fuels; Hawaiiâ€™s contractors; Hawaii company; energy. software.; private company; venture capital; Technology Developer; corporation investors; principal funding; software controls; MicroCSP; megawatts; MW; LLC.; solutions; utility; decades; conditions; generations; projects; jobs; Project; evening; date; Sopogy</t>
  </si>
  <si>
    <t>microcsp; solar farms; farms; energy storage; fossil; venture capital; thermal energy storage; technology provider; technologies to enable; technologies including; sugar cane; sugar; sopogy; solutions and technologies; solar energy generated; solar concentrating; software to manage; power develops; focused on helping; focused on developing; figuring; evening; energy security; energy independent; energy developer; developing solar; create jobs; connect the solar; cane; abandoned; renewable solar energy; principal; power solution; build solar; scaled; lands; renewable solar; initiative; generations; electrical grid; focused; developer; permitting; left; energy generated; solar project; solar farm; controls; megawatts; solar technologies; concentrating; fossil fuels; thermal energy; fossil fuel; answer; venture; jobs; funding; fuels; decades; mw; investors; capital; protect; contractors; moving; farm; helping; methods; provided; connect; goal; achieve; independent; generated; corporation; improve; manage; private</t>
  </si>
  <si>
    <t>0.00016578170384718834</t>
  </si>
  <si>
    <t>2783</t>
  </si>
  <si>
    <t>0.00023236373783966295</t>
  </si>
  <si>
    <t>389</t>
  </si>
  <si>
    <t>f87b11201576d3c352c3a7f3f07fa64d</t>
  </si>
  <si>
    <t>Shenzhen Xinhonglian Solar Energy Co., Ltd.</t>
  </si>
  <si>
    <t>Shenzhen Xinhonglian Solar Energy Co., Ltd. manufactures 10 watts to 250 watts photovoltaic solar panels and solar products including solar lights, solar batteries, lane markers, and solar chargers for industrial and residential use. The company was founded in 2002 and is based in Shenzhen, China.</t>
  </si>
  <si>
    <t>watts; solar products including; products including solar; lane; industrial and residential; markers; products including; solar lights; solar batteries; solar chargers; panels and solar; including solar; photovoltaic solar panels; solar products; photovoltaic solar; chargers</t>
  </si>
  <si>
    <t>0.0004408221507227517</t>
  </si>
  <si>
    <t>14450</t>
  </si>
  <si>
    <t>0.00046368283360473324</t>
  </si>
  <si>
    <t>390</t>
  </si>
  <si>
    <t>cfa38b93-78be-7e2f-ec66-e80e4728055b</t>
  </si>
  <si>
    <t>GreenFuel</t>
  </si>
  <si>
    <t>http://www.greenfuelonline.com</t>
  </si>
  <si>
    <t>GreenFuel develops systems to recycle carbon dioxide emissions, and produce biofuel from algae. GreenFuel Technologies Corporation (GFT) was a startup that developed a process of growing algae using emissions from fossil fuel combustion and solar panels, mainly to produce biofuel from algae.</t>
  </si>
  <si>
    <t>Out of Business</t>
  </si>
  <si>
    <t>28800000</t>
  </si>
  <si>
    <t>Access Private Equity (2); Draper Fisher Jurvetson (DFJ) (2); Access Industries; Polaris Partners</t>
  </si>
  <si>
    <t>biofuel; algae; emissions; technologies corporation; dioxide emissions; carbon dioxide emissions; recycle; carbon dioxide; combustion; dioxide; fossil fuel; recycling; fossil; startup; corporation; growing; carbon</t>
  </si>
  <si>
    <t>0.00012024820891018031</t>
  </si>
  <si>
    <t>20415</t>
  </si>
  <si>
    <t>0.0002050954431369836</t>
  </si>
  <si>
    <t>Certain data and content provided by https://www.crunchbase.com/organization/greenfuel</t>
  </si>
  <si>
    <t>391</t>
  </si>
  <si>
    <t>ceca5b9871f86e52b1cbc813152f4578</t>
  </si>
  <si>
    <t>NexTech FAS Technologies, Inc.</t>
  </si>
  <si>
    <t>NexTech FAS Technologies, Inc. engages in the design, manufacture, sale, and servicing of high-precision coating systems and advanced metrology and automation solutions for the semiconductor and flat panel display (FPD) industries. It also involves in the development FAS-Coat, a patented extrusion coating technology for aka spinless coating, slot die coating, and slit coating in the manufacturing process of FPD substrates. The companys products include Altair for testing the repeatability of systems that detect particles on the surface of substrates; Aludra, a reticle inspection system that employs light scattering technology to infer the presence of particles on a semiconductor reticle; Orion, a reticle inspection system, which provides inspection for semiconductor reticles and photomasks; FPDStar, an optical inspection system for identifying and mapping pattern, particle, and processing defects on FPD/TFT substrates; and NexTStar, an automated optical inspection system that represents breakthrough performance in FPD pattern, particle, and processing defect detection. Its products also comprise Pegasu, a wafer sorter series that provides standards-compliant user and automation interfaces; Proteus Reticle Load Port Upgrade kit, a hardware and software solution; and PST upgrades for wafer sorters. In addition, the companys FAS-Coat coating systems process substrates for the flat panel display, multi-chip module, solar cell, biomedical, and semiconductor industries. It was formerly known as NexTech Solutions, Inc. and changed its name to NexTech FAS Technologies, Inc. in July 2007. The company is headquartered in Austin, Texas. On June 8, 2009, NexTech FAS Technologies, Inc. filed a voluntary petition for reorganization under Chapter 11 in the U.S. Bankruptcy Court for the Northern District of Texas. It is in joint administration with NFJV, LLC.</t>
  </si>
  <si>
    <t>Hakuto Co., Ltd.</t>
  </si>
  <si>
    <t>39000000</t>
  </si>
  <si>
    <t>NXSL (Pink Sheets LLC)</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</si>
  <si>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t>
  </si>
  <si>
    <t>reticle; inspection system; fas; fpd; reticle inspection system; reticle inspection; optical inspection system; optical inspection; nextech fas; nextech; coating systems; coat; particle; particles; substrates; coating; pattern; flat panel display; panel display; wafer; wafer sorters; upgrade kit; tft substrates; systems that detect; systems and advanced; system for identifying; standards compliant; spinless coating; spinless; sorters; sorter; slot die coating; slot die; slot; slit; semiconductor reticles; semiconductor industries; semiconductor and flat; scattering; reticles and photomasks; reticles; repeatability; pst; products also comprise; processing defects; precision coating systems; precision coating; photomasks; orion; northern district; nfjv; nextstar; multi chip; mapping pattern; light scattering; inspection for semiconductor; identifying and mapping; fpdstar; die coating; defects on fpd; defect; coating technology; breakthrough performance; bankruptcy court; bankruptcy; automated optical inspection; automated optical; aludra; aka; tft; extrusion; automation solutions; court; biomedical; metrology; defects; software solution; optical; flat panel; district; die; identifying; represents; display; compliant; administration; presence; northern; involves; employs; automation; breakthrough; high precision; servicing; upgrade; port; interfaces; chip; hardware and software; comprise</t>
  </si>
  <si>
    <t>0.0003482119679545314</t>
  </si>
  <si>
    <t>0.0002972801432369335</t>
  </si>
  <si>
    <t>392</t>
  </si>
  <si>
    <t>1b69f16a934b1681a99030cfd49188cd</t>
  </si>
  <si>
    <t>SECURO Co., Ltd.</t>
  </si>
  <si>
    <t>http://securo.co.kr</t>
  </si>
  <si>
    <t>SECURO Co., Ltd. is engaged in construction, information technology, trading, energy, and medical businesses. It undertakes sports facility, hotel and resort, and single dwelling house construction projects. It also offers design, material development, manufacturing, installation, and maintenance services, including system integration; security and monitoring systems services in the areas of CCTV, intelligent video surveillance, access control, integrated monitoring, border control automation, and perimeter surveillance systems; ITS solutions in the areas of automatic incident detection, image-based vehicle detection, overweight enforcement, video data collection, traffic signal control, speed/signal violation enforcement, illegal parking enforcement, automatic fee collection, bus information, ETCS, and automatic vehicle location systems; U-city solutions, such as security and surveillance, and firefighting and disaster prevention; and intelligent tunnel accident detection systems, traffic flow analysis systems, quad rotor drones, smart road lights, hipass systems, emergency call devices, multi-function CCTV controllers, video analytical cameras, and parking space management systems. In addition, it exports construction material, such as structural, piping, finished and equipped , and other materials; industrial materials, including photovoltaic products, energy saving equipment, hybrid transformers, lighting products, LED, LCD, media façade, etc.; and LPF batteries. Further, it develops and distributes new and renewable energy sources; and provides solar cell power generators, integrated LED controllers, power saving systems, hybrid transformers, and power generators. Furthermore, it offers professional medical teams; medical testing systems for blood pressure and blood, endoscopy, ultrasonic waves, and diagnostic imaging; medical devices for health screening; and hospital information systems. The company was founded in 1986 and is based in Anyang-si, South Korea.</t>
  </si>
  <si>
    <t>1986</t>
  </si>
  <si>
    <t>Anyang-si</t>
  </si>
  <si>
    <t>Gyeonggi-do</t>
  </si>
  <si>
    <t>alarm / emergency response / low voltage / traffic signal</t>
  </si>
  <si>
    <t>detection systems / traffic monitoring / intelligent video / perimeter</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</si>
  <si>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t>
  </si>
  <si>
    <t>blood; power generators; enforcement; cctv; transformers; video data; vehicle location; vehicle detection; undertakes; traffic signal control; traffic signal; testing systems; systems services; space management; signal control; security and monitoring; saving systems; saving equipment; rotor drones; road lights; resort; quad rotor; power saving; offers professional; multi function; material development; location systems; intelligent video; integrated led; including system integration; including system; incident detection; flow analysis; firefighting; energy saving equipment; endoscopy; dwelling; disaster prevention; develops and distributes; construction material; cell power; border control; automatic vehicle location; automatic vehicle; areas of cctv; parking; medical; tunnel; traffic; signal; automatic; security and surveillance; screening; illegal; hotel; access control; waves; ultrasonic; hospital; façade; detection; surveillance; photovoltaic products; offers design; construction projects; collection; surveillance systems; detection systems; accident; hybrid; video surveillance; fee; generators; piping; perimeter; controllers; medical devices; diagnostic; analytical; border; saving; incident; finished; renewable energy sources; quad; intelligent; system integration; pass; prevention; exports; bus; trading; management systems; monitoring systems; city; lighting products; rotor; road; lcd; disaster</t>
  </si>
  <si>
    <t>0.00018241240307300812</t>
  </si>
  <si>
    <t>1344</t>
  </si>
  <si>
    <t>0.00023605882306382162</t>
  </si>
  <si>
    <t>393</t>
  </si>
  <si>
    <t>0f789d88-1b7a-8099-db14-7cd56837f2e9</t>
  </si>
  <si>
    <t>DroneGrid</t>
  </si>
  <si>
    <t>http://www.dronegrid.io/</t>
  </si>
  <si>
    <t>DroneGrid is a developer of a fully autonomous scalable drone platform. DroneGrid provides automated and on-demand aerial intelligence for industries that require regular inspection and monitoring services. This is achieved with a unique combination of drones and charging stations that are fully controlled by the cloud.</t>
  </si>
  <si>
    <t>Leuven</t>
  </si>
  <si>
    <t>station / drone platform / autonomous aerial / flight plans</t>
  </si>
  <si>
    <t>scalable drone; inspection and monitoring; fully controlled; aerial intelligence; monitoring services; drone platform; charging stations; fully autonomous; regular; achieved; scalable; combination; developer; controlled; require; stations; demand; charging; automated</t>
  </si>
  <si>
    <t>0.00017484374395700778</t>
  </si>
  <si>
    <t>4413</t>
  </si>
  <si>
    <t>0.00022646960128448773</t>
  </si>
  <si>
    <t>Certain data and content provided by https://www.crunchbase.com/organization/dronegrid</t>
  </si>
  <si>
    <t>394</t>
  </si>
  <si>
    <t>bd3c2416da413d6a2ce452187d976fff</t>
  </si>
  <si>
    <t>ISO Energy Ltd.</t>
  </si>
  <si>
    <t>http://www.isoenergy.co.uk</t>
  </si>
  <si>
    <t>ISO Energy, Ltd. engages in the consultancy, supply, and installation of green energy systems for individuals and businesses. It offers various heating and energy systems, such as insulation products, ground source and air source heat pumps, air source heat recovery pumps, biomass heating systems, wind turbines, solar panels, photovoltaic electric products, and micro hydro generation systems. The company also provides plumbing, groundwork, and electrical work. ISO Energy, Ltd. was founded in 1997 and is based in Horley, the United Kingdom.</t>
  </si>
  <si>
    <t>Horley</t>
  </si>
  <si>
    <t>Surrey</t>
  </si>
  <si>
    <t>heat pumps / air source heat / source heat pumps / ground source</t>
  </si>
  <si>
    <t>air source heat; air source; source heat; iso; systems for individuals; photovoltaic electric; micro hydro; individuals and businesses; groundwork; electrical work; electric products; biomass heating; insulation products; heat recovery; energy systems; source heat pumps; ground source; generation systems; pumps; hydro; consultancy; biomass; plumbing; green energy; recovery; heating systems; heat pumps; insulation; individuals; wind turbines; turbines</t>
  </si>
  <si>
    <t>0.0006088520039234756</t>
  </si>
  <si>
    <t>12038</t>
  </si>
  <si>
    <t>0.0005066563971276983</t>
  </si>
  <si>
    <t>395</t>
  </si>
  <si>
    <t>9b1657940bcc0f3769f46b73dc99fc37</t>
  </si>
  <si>
    <t>Suntech Power Japan Corporation</t>
  </si>
  <si>
    <t>http://www.suntech-power.co.jp</t>
  </si>
  <si>
    <t>Suntech Power Japan Corporation develops, manufactures, and delivers solar panels and systems primarily in Japan. It offers photovoltaic modules for commercial, residential, and agricultural installations; and utility-scale, off-grid, and thin film solar panels. The company was formerly known as MSK Corporation and changed its name to Suntech Power Japan Corporation in June 2009. The company was founded in 1967 and is based in Tokyo, Japan. Suntech Power Japan Corporation operates as a subsidiary of Suntech Power Holdings Co. Ltd.</t>
  </si>
  <si>
    <t>1967</t>
  </si>
  <si>
    <t>thin film solar / photovoltaic modules / film solar panels / offers thin film</t>
  </si>
  <si>
    <t>144201071</t>
  </si>
  <si>
    <t>Suntech Power Holdings Co. Ltd.</t>
  </si>
  <si>
    <t>suntech power; modules for commercial; delivers solar panels; delivers solar; corporation develops; suntech; panels and systems; offers photovoltaic; film solar panels; photovoltaic modules; utility scale; thin film solar; film solar; corporation; agricultural; delivers</t>
  </si>
  <si>
    <t>0.000469730485673764</t>
  </si>
  <si>
    <t>9280</t>
  </si>
  <si>
    <t>0.00038662762669330826</t>
  </si>
  <si>
    <t>396</t>
  </si>
  <si>
    <t>5cf28c3ace89073b76def52b49880151</t>
  </si>
  <si>
    <t>CCS Composites, LLC</t>
  </si>
  <si>
    <t>http://www.ccscomposites.com</t>
  </si>
  <si>
    <t>CCS Composites, LLC provides molded carbon, glass, and aramid fiber reinforced molding systems for electronic, satellite, and aircraft applications. The company offers electronic components, such as satellite electrical and electronic components, electronic housing and lids, multipiece electronic housing, and aircraft electronic housing covers; space components that include satellite adjustment mechanisms, solar array fittings, strut ends and panel fittings, components, waveguide supports and flanges, and structure supports, as well as missile support flanges and wing edges; and defense/industrial components, including medical pry bars, carbon fiber pliers, aircraft helmet components, medical components, turbo impellers, commercial strut end fitting, commercial electrical connectors, navy panel fittings, missile laser supports, navy battery wedge bocks, propulsion rocket components, battery trays, precision struts, and training bike cranks. The company also provides aircraft/rotorcraft/missile components, such as rotorcraft secondary structure fittings, aircraft avionics covers, rotorcraft compression blocks, rotorcraft control surface edges, aircraft brackets, rotorcraft blade inserts, and missile fins. In addition, it offers component/system design and mold/tooling design services. The company is based in Benicia, California. CCS Composites, LLC operates as a subsidiary of YLA, Inc.</t>
  </si>
  <si>
    <t>Benicia</t>
  </si>
  <si>
    <t>Koninklijke Ten Cate nv</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</si>
  <si>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t>
  </si>
  <si>
    <t>rotorcraft; missile; strut; navy; flanges; edges; fittings; electronic components; housing; supports; covers; wedge; waveguide; struts; offers electronic components; offers electronic; lids; inserts; industrial components; helmet; fins; ends; electrical connectors; electrical and electronic; cranks; commercial electrical; aramid; aircraft applications; fiber; reinforced; satellite; rocket; turbo; trays; composites; blade; mold; adjustment; structure; fitting; brackets; tooling; molding; bars; molded; design services; carbon fiber; compression; carbon; mechanisms; bike; medical; secondary; solar array; blocks; avionics; propulsion; connectors; system design; wing; laser; component; array; defense</t>
  </si>
  <si>
    <t>0.0002943866778095569</t>
  </si>
  <si>
    <t>0.0002600410727540451</t>
  </si>
  <si>
    <t>397</t>
  </si>
  <si>
    <t>0c8fcdba-59c2-b168-1c54-2c7abfdbcc56</t>
  </si>
  <si>
    <t>DBX Drones</t>
  </si>
  <si>
    <t>http://www.dbxdrones.com</t>
  </si>
  <si>
    <t>Drones for deliveries over long distances. Just with a smartphone. DBX Drones make drones optimised for logistical purposes like goods deliveries, that are really feasible and safe to use.
1. They offer a drone that combines fixed wing and rotatory wing technology that makes it perfect for deliveries. For instance, Their drone can offer 7 times more area coverage than their competitor's drone so that, for example, their drone can offer service to entire cities like NY!
2. The services they will offer lets the drone users (consumers) to manage entire fleets anywhere in the world, reducing resources and increasing the efficiency of the delivery system
3. Their drone can reduce 60% deliveries costs (Including personnel), it has a negligible environmental impact and offer faster deliveries than traditional methods.</t>
  </si>
  <si>
    <t>deliveries; wing; wing technology; traditional methods; optimised; ny; negligible; instance; increasing the efficiency; entire fleets; entire cities; drone users; delivery system; area coverage; long distances; logistical; feasible; entire; fleets; distances; environmental impact; fixed wing; cities; purposes; personnel; coverage; smartphone; goods; example; perfect; combines; faster; methods; increasing; logistics; consumer electronics; consumers; times; impact; reducing; resources; fixed; manage; traditional; safe</t>
  </si>
  <si>
    <t>0.0002621264312908731</t>
  </si>
  <si>
    <t>3895</t>
  </si>
  <si>
    <t>0.0002848112430930652</t>
  </si>
  <si>
    <t>Certain data and content provided by https://www.crunchbase.com/organization/dbx-drones</t>
  </si>
  <si>
    <t>398</t>
  </si>
  <si>
    <t>f2d3e8cdd23b337dc9f864c8e083e7e3</t>
  </si>
  <si>
    <t>Armageddon Energy Inc.</t>
  </si>
  <si>
    <t>http://www.armageddonenergy.com</t>
  </si>
  <si>
    <t>Armageddon Energy Inc. designs, manufactures, and installs solar panels. It provides SolarClover, a rooftop solar system that produces renewable energy to offset the average consumption of major household appliances of home owners. The company was founded in 2008 and is based in Menlo Park, California.</t>
  </si>
  <si>
    <t>Atherton</t>
  </si>
  <si>
    <t>TE Connectivity Ltd.</t>
  </si>
  <si>
    <t>solar clover; solar panels; polymer solar panels; installs solar panels; clover energy dashboard; clover analysis tool; convenient solar analysis; lightweight polymer; major household appliances; features lightweight polymer; modular solar energy; solar installers; attractive solar energy; rapid assembly racks; major entry barrier; hexagonal panels; renewable energy; average consumption; home owners; cleantech startup; mini inverters; SolarCLover rooftop; triangular rack; camera phone; Armageddon Energy; software tools; cleantech. energy.; rooftops; roofers; non-specialists; plumbers; electricians; rafters; Designs; manufactures; design; products; technology; Sun</t>
  </si>
  <si>
    <t>polymer solar; rooftop solar; solar installers; solar energy system; polymer; cleantech; rooftops; energy system; triangular; tools for solar; system is comprised; system for consumers; specialties in solar; solar analysis; roofers; rafters; plumbers; modular solar energy; modular solar; include the solar; hexagonal; generating energy; energy dashboard; design features; comprised of three; affixed; solar electric system; electric system; strain; rooftop; lightweight; electricians; branded; software tools; fewer; solar system; installers; tool; household appliances; removes; major; rack; dashboard; install solar; fits; easy to install; racks; offset; putting; installs solar panels; convenient; barrier; attractive; entry; budget; comprised; specialists; mini; average; household; solar electric; minutes; startup; installs solar; sell; rapid; changing; generating; owners; consumers; assembly; modular; consumption; mounted; specialties; appliances; phone; change; install; affordable</t>
  </si>
  <si>
    <t>0.00040406279739003454</t>
  </si>
  <si>
    <t>12128</t>
  </si>
  <si>
    <t>0.000354971053112263</t>
  </si>
  <si>
    <t>399</t>
  </si>
  <si>
    <t>a51a8af7-1711-34e1-8184-b6cdb050899c</t>
  </si>
  <si>
    <t>Vine Rangers</t>
  </si>
  <si>
    <t>http://www.vinerangers.com</t>
  </si>
  <si>
    <t>Drones help make better wine. We help farmers grow the best possible grape, understand why, and do it again.</t>
  </si>
  <si>
    <t>help farmers; grape; farmers grow; wine; farmers; grow; understand; better</t>
  </si>
  <si>
    <t>0.0005829739694412641</t>
  </si>
  <si>
    <t>2797</t>
  </si>
  <si>
    <t>0.0004467379412934423</t>
  </si>
  <si>
    <t>Certain data and content provided by https://www.crunchbase.com/organization/vine-rangers</t>
  </si>
  <si>
    <t>400</t>
  </si>
  <si>
    <t>2b70879f-11d2-57b0-e024-d2f9ccfc2cd8</t>
  </si>
  <si>
    <t>XD4 Solutions</t>
  </si>
  <si>
    <t>https://www.xd4solutions.com.br/</t>
  </si>
  <si>
    <t>XD4 Solutions a company specialized in capturing images and aerial filming made by drones. XD4 Solutions They are a company specialized in capturing images and aerial filming made by drones.
If your goal is to get quality images or footage, with maximum detail, with reduced costs and more productivity, welcome to xd4solutions. The latest drilling equipment and techniques for fast and practical solutions for your business. They offer services of aerial images and filming of events, environmental monitoring, monitoring of works, inspection of industrial plants, topographic and agricultural survey. Their team has highly trained professional helicopter pilots.</t>
  </si>
  <si>
    <t>Vitória</t>
  </si>
  <si>
    <t>images and aerial; capturing images; aerial filming; filming; images; capturing; reduced costs; quality images; practical solutions; offer services; inspection of industrial; industrial plants; agricultural survey; highly trained; topographic; aerial images; specialized; environmental monitoring; drilling; detail; footage; trained; helicopter; productivity; practical; reduced; survey; pilots; techniques; goal; events; latest; maximum; agricultural; fast; photography</t>
  </si>
  <si>
    <t>0.00029476137447953846</t>
  </si>
  <si>
    <t>0.0002344081775534706</t>
  </si>
  <si>
    <t>Certain data and content provided by https://www.crunchbase.com/organization/xd4-solutions</t>
  </si>
  <si>
    <t>401</t>
  </si>
  <si>
    <t>f0fe8f97-4e8b-fe98-c706-77b8b9cd828a</t>
  </si>
  <si>
    <t>Soty Solar</t>
  </si>
  <si>
    <t>https://www.sotysolar.es/</t>
  </si>
  <si>
    <t>Soty Solar is the marketplace for solar rooftops. 
It’s a platform where owners publish their rooftops through an auction mechanism for qualified solar installers by building photovoltaic solar panel systems. In this way, the only thing owners have to do is compare quotes and pick the best one to save on their electric bill.</t>
  </si>
  <si>
    <t>2017</t>
  </si>
  <si>
    <t>Gijón</t>
  </si>
  <si>
    <t>rooftops; marketplace; solar rooftops; qualified solar; pick; photovoltaic solar panel; marketplace for solar; publish; quotes; electric bill; owners; mechanism; solar installers; compare; thing; solar panel systems; cleantech; panel systems; qualified; commerce; bill; photovoltaic solar; installers; save</t>
  </si>
  <si>
    <t>0.0004273552402780005</t>
  </si>
  <si>
    <t>840</t>
  </si>
  <si>
    <t>0.00035706392694680037</t>
  </si>
  <si>
    <t>Certain data and content provided by https://www.crunchbase.com/organization/soty-solar</t>
  </si>
  <si>
    <t>402</t>
  </si>
  <si>
    <t>2c59bc3d4a6658ee60139790889a5627</t>
  </si>
  <si>
    <t>Solar² AG</t>
  </si>
  <si>
    <t>Solar² AG develops and distributes solar energy solutions. The company provides photo-voltaic cell panels, small power stations, pellet heating systems, and solar thermal applications to domestic and commercial clients. It also provides solar system planning, installing, evaluating, and maintaining services. Solar² AG was founded in 2000 and is based in Cuxhaven, Germany. Solar² AG operates as a subsidiary of PNE Wind AG.</t>
  </si>
  <si>
    <t>Cuxhaven</t>
  </si>
  <si>
    <t>PNE Wind AG</t>
  </si>
  <si>
    <t>S2RK (Deutsche Boerse AG); S2R (XETRA Trading Platform)</t>
  </si>
  <si>
    <t>thermal applications; system planning; solar thermal applications; small power; pellet heating systems; pellet heating; evaluating; distributes solar energy; develops and distributes; commercial clients; cell panels; pellet; domestic and commercial; power stations; distributes solar; solar energy solutions; photo voltaic; voltaic; maintaining; heating systems; installing; solar system; photo; domestic; solar thermal; stations; planning; energy solutions</t>
  </si>
  <si>
    <t>0.0004018120880239513</t>
  </si>
  <si>
    <t>7516</t>
  </si>
  <si>
    <t>0.0003800341253922352</t>
  </si>
  <si>
    <t>403</t>
  </si>
  <si>
    <t>a46dc7312eb7102a1a5cbb8875c44e66</t>
  </si>
  <si>
    <t>AlpZhi, Inc.</t>
  </si>
  <si>
    <t>http://www.alpzhi.com</t>
  </si>
  <si>
    <t>AlpZhi, Inc. fabricates micron scaled devices. Its micron scaled devices are used to create various micro-scaled components, including micro-optics, micro-fluidics, and miniature circuits. The companys platform fabrication technology enables creation of various products, such as 3D TVs, flexible displays, compact bio-sensors, and solar panels. AlpZhi, Inc. was founded in 2009 and is based in Atlanta, Georgia.</t>
  </si>
  <si>
    <t>scaled; micron; micro scaled; including micro; fluidics; flexible displays; fabrication technology; bio sensors; fabricates; miniature; technology enables; tvs; bio; circuits; fabrication; creation; optics; compact; displays; flexible</t>
  </si>
  <si>
    <t>0.00026706454116434827</t>
  </si>
  <si>
    <t>1002</t>
  </si>
  <si>
    <t>0.00023218651460136532</t>
  </si>
  <si>
    <t>404</t>
  </si>
  <si>
    <t>2ec4cd67-3833-e281-d92b-d7b4dc4b0f0b</t>
  </si>
  <si>
    <t>Solar Titan</t>
  </si>
  <si>
    <t>http://inventionaires.com/</t>
  </si>
  <si>
    <t>Patrick Harris worked with 2 solar contractors for over a year and found overhead costs were holding back solar installation. Patrick Harris worked with 2 solar contractors for over a year and found overhead costs were holding back solar installation contractors and a major overhead was labor and material costs.
This makes  for  “High Overhead” ( Wages,Insurance,Freight for materials, Travel time) time that was charged back to each customer.
The installation required so many panels because the maximum output was average of 240 Watts.
Large Solar Tracking systems use many panel modules mounted on very strong towers that follow the sun throughout the day. The Solar Titan can reduce the total number of these towers by producing much higher solar power with lower number of panel modules.
CASE STUDY:
The largest dual-axis tracking system currently operating in the US was commissioned  by Solar Power Partners (SPP).
With 89 tower units producing 1 MW at the West County Wastewater District (WCWD) in Mill Valley, Richmond, California, Premier Power was SPP’s EPC contractor on the 5 acre (2 ha) project. ET Solar trackers, measuring approximately 22 by 36 feet each (7 metres by 12 metres), are used at the site and the arrays contain 56 modules with a total peak power of about 11.24 kW each. The system produces approximately 1900 MWh annually, replacing some 35% of WCWD’s electricity usage.
SOLUTIONS:
If this installation had been done using the Solar Titan, they would have used only 62 tower units with each tower handling only 28 Solar Titan panels instead of the 56 standard panels.
Each tower would produce 16.1 kW instead of the 11.24 kW with standard panels.
The entire 1 MW system with only 62 tower units and 28 panels per tower unit would require 30 percent less tower units and over 50 percent less panels.
The Solar Titan may reduce the number of panels needed in an installation by ½ (Half).
Using a High Density of solar cells mounted vertical to angled collector reflectors, the Titan produces a much higher output than standard flat solar panels.
That is why the industry needs the Solar Titan.</t>
  </si>
  <si>
    <t>Redding</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</si>
  <si>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t>
  </si>
  <si>
    <t>titan; overhead; standard panels; solar contractors; patrick; panel modules; overhead costs; metres; tower; worked; kw; towers; contractors; percent; solar installation; mw; ½; wages; system produces; spp; solar tracking systems; solar power partners; reflectors; reduce the number; premier power; power partners; mwh; mw system; maximum output; material costs; lower number; large solar; installation required; higher output; high density; flat solar panels; flat solar; epc contractor; electricity usage; dual axis tracking; currently operating; commissioned; case study; axis tracking system; angled; solar trackers; units; mill; follow the sun; acre; number; producing; freight; peak power; county; axis tracking; total; tracking system; solar tracking; tracking systems; dual axis; wastewater; district; mounted; higher; year; annually; collector; west; valley; epc; replacing; density; watts; premier; labor; trackers; feet; measuring; half; charged; study; average; contractor; arrays; axis; peak; travel; handling; strong; dual; follow; case; vertical; usage; largest; maximum; insurance; require; entire</t>
  </si>
  <si>
    <t>0.00026864628632780504</t>
  </si>
  <si>
    <t>1342</t>
  </si>
  <si>
    <t>0.0002857864032871656</t>
  </si>
  <si>
    <t>Certain data and content provided by https://www.crunchbase.com/organization/solar-titan</t>
  </si>
  <si>
    <t>405</t>
  </si>
  <si>
    <t>e1ec53d7574fba7e9c9ee3d8b172ab28</t>
  </si>
  <si>
    <t>DayStar Technologies Inc.</t>
  </si>
  <si>
    <t>http://www.daystartech.com</t>
  </si>
  <si>
    <t>DayStar Technologies, Inc., a development stage company, engages in the development, manufacture, and marketing of solar photovoltaic products to the grid-tied and ground-based photovoltaic markets. It intends to commercialize monolithically integrated copper indium gallium selenide modules on glass laminate substrates for high-voltage grid-connected utility and commercial market applications, including utility power plants, commercial building roof tops, and smaller residential roof tops. The company was founded in 1997 and is headquartered in Union City, California.</t>
  </si>
  <si>
    <t>20000000</t>
  </si>
  <si>
    <t>Salamon Group Inc.; Morgens, Waterfall, Vintiadis &amp; Company, Inc.; Sandell Asset Management Corp.; Millennium Management LLC; Dynamic Worldwide Solar Energy, LLC</t>
  </si>
  <si>
    <t>10500000</t>
  </si>
  <si>
    <t>DSTI (Pink Sheets LLC); DTYP (Deutsche Boerse AG); DTY (XETRA Trading Platform)</t>
  </si>
  <si>
    <t>solar cells; CIGS solar cells; low cost glass; film photovoltaic products; cost glass substrates; commercial solar cells; film solar cells; solar photovoltaics; low cost manufacturing; film photovoltaic CIGS; solar photovoltaic modules; photovoltaic grade  silicon; film photovoltaic technologies; film PV products; photovoltaic industry experts; film PV product; photovoltaic effect; silicon solar cell; world net electricity; copper-indium-gallium-di-selenide solar photovoltaics; expensive silicon semiconductor; PV cells; film cells; solar cell manufacturers; film manufacturing capacity; Energy Information Administration; world energy production; film photovoltaics; clean energy sources; CIGS cells; PV systems; supplemental energy sources; Lower material cost; solar electricity; largest PV markets; Glass flat-plate modules; CIGS thin film; annual product market; high volume manufacturing; semiconductor materials; photovoltaic science; Uncertain raw material; solar energy; low light level; information technology. manufacturing; individual cells; volatile integrated circuit; Create proprietary manufacturing; average annual growth</t>
  </si>
  <si>
    <t>glass substrates; cigs solar cells; cigs solar; cigs; film photovoltaic products; photovoltaic products; solar photovoltaics; cells and modules; thin film photovoltaic; film photovoltaic; world's leading manufacturer; volatile; scaleable; raw material; pv products; low cost manufacturing; gw; gallium di selenide; gallium di; exhibit; di selenide; di; cost manufacturing; cigs thin film; cigs thin; cigs modules; indium gallium; copper indium gallium; selenide; cost per watt; semiconductor materials; deposited; copper indium; converting; thin film pv; leading manufacturer; film pv; department of energy; substrates; promise; majority; sunlight into electricity; increased; substrate; raw; raw materials; world's leading; gallium; photovoltaics; attributes; positioned; indium; formed; low cost; watts; solar cell; volume; annual; copper; pv systems; typical; commercial solar; expensive; conversion; layers; form; sunlight; energy sources; watt; capital; wafer material; uncertain; typical silicon; typical commercial; trillion; total installed; top management; top and bottom; tool sets; thin film technologies; thin film manufacturing; thin film equipment; thin film copper; thin film cells; temperature environments; system infrastructure; supplemental energy sources; supplemental energy; supplemental; sunlight striking; striking; staffed; solar cell manufacturers; silicon solar cell; silicon semiconductor; silicon based solar; silicon based pv; shortages; served; semiconductor wafer</t>
  </si>
  <si>
    <t>0.0009191012199437022</t>
  </si>
  <si>
    <t>13029</t>
  </si>
  <si>
    <t>0.0006764107405283926</t>
  </si>
  <si>
    <t>406</t>
  </si>
  <si>
    <t>95741a1e20dc22134dd95aea5d68acc5</t>
  </si>
  <si>
    <t>Shackleton &amp; Wintle Ltd.</t>
  </si>
  <si>
    <t>http://www.shackleton-wintle.co.uk</t>
  </si>
  <si>
    <t>Shackleton &amp; Wintle Ltd., a plumbing and heating contractor, provides general plumbing services, designs and installs heating systems, and acts as renewable energy consultants. It offers condensing boilers and renewable and sustainable energy solutions for domestic heating and hot water; and lead work and guttering, sanitary ware fitting, installation of above-ground drainage, the provision of domestic water supplies, and the design and installation of complete heating systems. The company also provides conventional heating solutions, such as gas, LPG, and oil, as well as renewable products, such as heat pumps and solar panels; and maintenance, repair, and upgrade of social housing, including gas, oil, and solid fuel maintenance and annual servicing with planned and responsive heating systems installations and changes. In addition, it offers disabled bathroom adaptions, as well as bathroom and kitchen upgrade works; microgeneration products installation and trialing, such as air-to-water heat pumps, ground source heat pumps and solar thermal panels for social landlord clients; and initial drawings and design concepts, and finished builds. Further, the company provides landlords gas safety certificates, boiler servicing, breakdown repairs, heating system upgrades, plumbing repairs and maintenance, menu pricing, emergency cover, and electrical PAT testing; and annual service of gas, oil, and LPG appliances. It serves house builders and developers, housing associations and councils, local authorities, architects, and property management and letting agents in South West. Shackleton &amp; Wintle Ltd. was founded in 1978 and is based in Cheltenham, United Kingdom.</t>
  </si>
  <si>
    <t>Cheltenham</t>
  </si>
  <si>
    <t>Gloucestershire</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</si>
  <si>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t>
  </si>
  <si>
    <t>pumps and solar; lpg; bathroom; plumbing; servicing; heating systems; upgrade; annual; heat pumps; repairs; well as renewable; water heat pumps; ware; system upgrades; sustainable energy solutions; south west; solid fuel; serves house; sanitary ware; safety certificates; renewable products; renewable and sustainable; plumbing services; plumbing and heating; pat testing; pat; microgeneration products; microgeneration; management and letting; letting agents; lead work; landlord; installs heating; including gas; housing associations; house builders; heating solutions; heating contractor; guttering; ground drainage; general plumbing; gas safety; domestic water; domestic heating; disabled; design concepts; councils; condensing boilers; associations; air to water; housing; water heat; repairs and maintenance; landlords; social housing; menu; letting; heating and hot; breakdown; consultants; social; property management; heating system; ground source heat; drainage; condensing; pumps; solar thermal panels; responsive; fitting; domestic; certificates; source heat pumps; sanitary; local authorities; ground source; drawings; thermal panels; finished; planned; source heat; architects; designs and installs; concepts; builders; authorities; agents; acts; west; sustainable energy; provision; pricing; kitchen; design and installation; boiler; south; contractor; upgrades; boilers; initial</t>
  </si>
  <si>
    <t>0.0005118946967440478</t>
  </si>
  <si>
    <t>0.00042198593493972324</t>
  </si>
  <si>
    <t>407</t>
  </si>
  <si>
    <t>b8892d62-734a-2d53-ead5-b8d63302377f</t>
  </si>
  <si>
    <t>Aero360</t>
  </si>
  <si>
    <t>http://www.aerothreesixty.com</t>
  </si>
  <si>
    <t>Drone Company. Aero360 is the Chennai based Aerospace company established to design build and operate Unmanned aerial systems and Aero360 is the only indigenous firm manufacturing commercial drones for custom based applications in India.We are building the platform to store, process and deliver massive amount of high resolution aerial data on demand.The future of UAS will be highly intelligent and safest and we are building them at aero360.</t>
  </si>
  <si>
    <t>aero; resolution aerial; manufacturing commercial; indigenous; highly intelligent; high resolution aerial; building the platform; build and operate; safest; design build; commercial drones; massive; aerial data; unmanned aerial systems; firm; aerial systems; high resolution; established; resolution; uas; store; amount; demand; intelligent</t>
  </si>
  <si>
    <t>0.0003733817378232313</t>
  </si>
  <si>
    <t>1057</t>
  </si>
  <si>
    <t>0.0002953211810251086</t>
  </si>
  <si>
    <t>Certain data and content provided by https://www.crunchbase.com/organization/aero360</t>
  </si>
  <si>
    <t>408</t>
  </si>
  <si>
    <t>53db08a68ab8e873d3d8ee31b12fcad4</t>
  </si>
  <si>
    <t>Thrust-UAV LLC</t>
  </si>
  <si>
    <t>http://www.thrust-uav.com</t>
  </si>
  <si>
    <t>Thrust-UAV LLC designs, assembles, and markets unmanned aerial vehicles and related applications for commercial, industrial, and personal use. It also offers frame kits/ARF/RTF products, motors, props, electrical products, parts and accessories, batteries, and FPV gear online. The company was incorporated in 2014 and is based in Boise, Idaho. As of February 18, 2016, Thrust-UAV LLC operates as a subsidiary of PCS Edventures!.com, Inc.</t>
  </si>
  <si>
    <t>Boise</t>
  </si>
  <si>
    <t>Idaho</t>
  </si>
  <si>
    <t>109000</t>
  </si>
  <si>
    <t>PCS Edventures!.com, Inc.</t>
  </si>
  <si>
    <t>drone tech; drone FPV; FPV Drone; hobby segment; person view; RIOT 250R Pro.; founder E.J. Duarte; don goggles; drones. robotics; high quality; Thrust-UAV</t>
  </si>
  <si>
    <t>thrust; fpv; drone tech; person view; racing; hobby; segment; person; selling; frames; view; riot; goggles; finally arrived; eye view; drone enthusiasts; don; arrived; designing; easy to operate; dream; focuses; founder; finally; mph; enthusiasts; tech; began; eye; pro; durable; located; lightweight; pilot; goal; flying; high quality</t>
  </si>
  <si>
    <t>0.0002730193436670922</t>
  </si>
  <si>
    <t>1199</t>
  </si>
  <si>
    <t>0.0002628277891372671</t>
  </si>
  <si>
    <t>409</t>
  </si>
  <si>
    <t>dd777e90f248236ab0d7186516d0a330</t>
  </si>
  <si>
    <t>Tejas Borja, S.A.U.</t>
  </si>
  <si>
    <t>http://www.tejasborja.es</t>
  </si>
  <si>
    <t>Tejas Borja, S.A.U. designs and manufactures ceramic roof tiles. The company provides flat and curved roof tiles; finishing accessories, such as ridges and hip lines, edges and half roof tiles, eave line, ventilation roof tiles, and decorative pieces; and solar panels bases, accessories for abutments, cornices, and windows. It markets and sells its products through showrooms, as well as exports its products worldwide. The company was founded in 1899 and is based in Lliria, Spain with showrooms in Lliria and Alicante, Spain.</t>
  </si>
  <si>
    <t>1899</t>
  </si>
  <si>
    <t>Lliria</t>
  </si>
  <si>
    <t>roof tiles; tiles; well as exports; showrooms; ridges; hip; eave; exports its products; edges; markets and sells; products worldwide; curved; finishing; ceramic; decorative; pieces; bases; exports; half; ventilation; sells its products; lines; windows; designs and manufactures</t>
  </si>
  <si>
    <t>0.00029502213447485</t>
  </si>
  <si>
    <t>24786</t>
  </si>
  <si>
    <t>0.00031567268254953997</t>
  </si>
  <si>
    <t>410</t>
  </si>
  <si>
    <t>8154cab9856cb6649854fcaf07a21bd3</t>
  </si>
  <si>
    <t>Meridian Solar, Inc.</t>
  </si>
  <si>
    <t>http://www.meridiansolar.com</t>
  </si>
  <si>
    <t>Meridian Solar, Inc. specializes in the development, engineering, construction, and financing of solar projects for commercial, government, and non-profit entities. It offers development services that range from initial consultation and financial assistance to preconstruction; financing solutions for cash purchase, power purchase agreement, operating lease, or capital lease; and engineering and constructions services. Meridian Solar, Inc. was formerly known as Meridian Energy Systems, Inc. The company was founded in 1999 and is based in Austin, Texas.</t>
  </si>
  <si>
    <t>Long Branch Capital, LLC</t>
  </si>
  <si>
    <t>solar array; PV cell; silicon PV cell; commercial PV cell; PV Array; solar arrays; typical silicon; P-type) silicon.; PV modules; PV module; PV cells; peak sunlight conditions; electrical field; watts peak power; smaller photovoltaic cells; breaker box; electric utility meter; entire array; surface area; photovoltaic meter; energy harvest loss; energy harvest estimate; array location; overall energy consumption; Solar Electricity; solar cell; typical inverter; sunlight intensity; ultra-thin layer; thicker layer; solar installation; solar module; light-stimulated electrons; pitched roof; Electric Meter; volt DC; P-N junction; solar panels; no-load conditions; electrical load; different levels; flush mount; Types page; attachment methods; ideal orientation; electric production; mph winds; important factor</t>
  </si>
  <si>
    <t>pv cell; solar array; conduit; solar arrays; balance of system; typical silicon pv; typical silicon; silicon pv cell; electrical field; breaker box; energy harvest; doped; breaker; pitch; silicon pv; intensity; surface area; arrays; watts; array; typical; meter; interconnected; rated; facing; shading; peak; balance; harvest; typically; rest; east; called; sunlight; net; inverter; wiring; wires that connect; west facing; utility meter; typical commercial; top surface; thin wafer; thin layer; system includes; sunlight striking; sunlight strikes; sunlight conditions; striking; stimulated; south facing; reduce electric; proportional; production as well; pole mounted; pitched roof; phosphorus doped; phosphorus; peak sunlight; open circuit; mph winds; momentum; maximize the amount; harm; hail; flow of electricity; field is created; entire array; energy is produced; electrical load; electric production; electric meters; electric meter; disconnects; convert the dc; connect the solar; commercial pv; cell is composed; boron; ballasted; attaches the solar; attaches; assessing; array is dependent; amount of light; racking system; layer; load; strikes; circuit breakers; shut; pv array; pitched; inch; circuit; dc; ultra thin; breakers; box; flow</t>
  </si>
  <si>
    <t>0.0004052739962093685</t>
  </si>
  <si>
    <t>30359</t>
  </si>
  <si>
    <t>0.00039590207840262245</t>
  </si>
  <si>
    <t>411</t>
  </si>
  <si>
    <t>570aeb5f282cfb96dfd53f4a8ac15776</t>
  </si>
  <si>
    <t>Bird-X, Inc.</t>
  </si>
  <si>
    <t>http://www.bird-x.com</t>
  </si>
  <si>
    <t>Bird-X, Inc. manufactures and sells bird and pest control products and solutions for protecting homes and businesses. It offers bird control products that include electronic bird controllers, such as sonic bird controllers, ultrasonic bird controllers, other electronic bird deterrents, and solar panel products; bird spikes, including bird spikes kits, stainless steel spikes, and plastic spikes; bird netting products; laser bird control products; shock track systems; bird wires; visual scares and predator decoys; bird gels and taste aversions; songbird magnets; remote control drones; and accessories. The company also provides animal and rodent products, such as cat deterrents, electronic repellers, rodent control products, bat control products, scent and taste aversions, and accessories; electronic insect control products, detectors, and bug repellent devices; and pest control problem solvers for indoor, outdoor, semi-enclosed, on the water, residential, and commercial spaces. Its customers include Fortune 1000 companies, municipalities, military, and institutions as well as manufacturing, transportation, museum, sport/entertainment, government, education, medical, service, retail, energy, and food facilities. The company offers its products and solutions through installers, dealers, and distributors in the United States, China, France, Ireland, Mexico, Saudi Arabia, Sweden, Turkey, the United Kingdom, and internationally. Bird-X, Inc. was founded in 1964 and is based in Chicago, Illinois with additional offices in the United Kingdom and the Netherlands.</t>
  </si>
  <si>
    <t>Chicago</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</si>
  <si>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t>
  </si>
  <si>
    <t>bird; spikes; control products; taste; rodent; pest control; deterrents; bird control; pest; products and solutions; track systems; sonic; solvers; solar panel products; repellent; products that include; problem solvers; predator; pest control products; panel products; netting products; netting; magnets; insect control; include electronic; gels; control drones; commercial spaces; cat; bug; bird deterrents; bird and pest; bat; controllers; insect; ultrasonic; shock; enclosed; protecting; animal; detectors; homes and businesses; remote control; stainless steel; spaces; stainless; wires; semi; dealers; indoor; problem; laser; manufactures and sells; plastic; offers its products; distributors; kits; installers; visual; track; steel; outdoor; homes</t>
  </si>
  <si>
    <t>0.00006486218470042762</t>
  </si>
  <si>
    <t>11321</t>
  </si>
  <si>
    <t>0.00014964160242559956</t>
  </si>
  <si>
    <t>412</t>
  </si>
  <si>
    <t>a4b826bc-e908-65d8-c5bd-69c2a7430af3</t>
  </si>
  <si>
    <t>Danish Aviation Systems</t>
  </si>
  <si>
    <t>http://danishaviationsystems.dk</t>
  </si>
  <si>
    <t>Danish Aviation Systems are dedicated to cutting edge drone solutions. Danish Aviation Systems’ vision have been since day one been to be market leading within cutting-edge aviation solutions. Since the beginning in 2009 have Danish Aviation Systems proved to be a strong partner dedicated to solve critical problems but delivering innovative and high quality solutions.
They have today partnership with the biggest and most professional companies in the world and have a unique access to technology, knowledge and production capabilities.
Beside running the core business within development, research and selling of aviation solutions have Danish Aviation Systems proved to be market leader within Long Range Systems marketed under the brand TSLRS (Thomas Scherrer Long Range Systems) which today is the favourite brand for professional companies seeking the highest performance and stability.
Danish Aviation System is based in Denmark (Scandinavia) in one of the european most booming metro areas and have production in both mainland Europe, Asia and USA.</t>
  </si>
  <si>
    <t>Brøndby Strand</t>
  </si>
  <si>
    <t>danish; aviation systems; proved; aviation; long range; cutting edge; strong partner; quality solutions; highest performance; favourite; delivering innovative; access to technology; market leading; marketed; core business; brand; drone solutions; biggest; cutting; market leader; edge; dedicated; today; seeking; stability; partnership; solve; selling; running; strong; partner; knowledge; problems; delivering; core; highest; leader; critical; high quality; capabilities</t>
  </si>
  <si>
    <t>0.00030070978923891296</t>
  </si>
  <si>
    <t>27413</t>
  </si>
  <si>
    <t>0.00038775560856833287</t>
  </si>
  <si>
    <t>Certain data and content provided by https://www.crunchbase.com/organization/danish-aviation-systems</t>
  </si>
  <si>
    <t>413</t>
  </si>
  <si>
    <t>30e1be1b1e0176bf5885ed9bbab53b41</t>
  </si>
  <si>
    <t>Village Power Finance, Inc.</t>
  </si>
  <si>
    <t>http://villagepower.com</t>
  </si>
  <si>
    <t>Village Power Finance, Inc. catalyzes and facilitates the investment of community capital into solar/renewable energy projects for community organizations. The company offers management and operational expertise and tools, including a Web-based platform that helps community organizations to create a solar project; share the information with community members, drum up support for the project, and attract investors; and manage and finance solar energy projects by aggregating investments from individuals within the local community. It also provides legal and accounting framework support for its customers to manage the project. The company was incorporated in 2012 and is based in Palo Alto, California.</t>
  </si>
  <si>
    <t>funding / cash / renewable energy certificates / community solar</t>
  </si>
  <si>
    <t>Madison Parker Capital</t>
  </si>
  <si>
    <t>energy projects; community organizations; community members; community-driven institutions; solar energy projects; solar/renewable energy projects; renewable energy project; clean energy projects; community solar projects; community crowdfunding investment; Renewable energy projects; finance clean energy; homeowner associations; local community; online financing platform; accounting framework support; financial services. solar; related clean technologies; investment. clean energy.; lower energy bills; web-based financing service; Power funding platform; community capital; Web-based platform; green energy; solar customer; operational expertise; solar panels; upfront cost; project term; steady returns; renewable assets; reputable contractors; asset management; broad range; limited access; multiple classes; long term; better way; strong demand; stable income; equity crowdfunding; long-term return; investors; Catalyzes; clubs; universities; churches; energy-efficiency; company</t>
  </si>
  <si>
    <t>community organizations; community members; crowdfunding; community driven; local community; funding platform; finance solar; associations; churches; clubs; energy projects; renewable energy projects; homeowner; members; finance; community; institutions; organizations; funding; invest; schools; universities; investors; driven; term; capital; worship; web based platform; solar customer; platform that helps; oversees; manage and finance; lower energy bills; lower energy; investment model; energy project; drum; crowdfunding investment model; crowdfunding investment; create a solar; community solar projects; clean energy projects; attract; aggregating; upfront cost; community solar; accounting; solar energy projects; reputable; village; long term; platform that enables; broad range; steady; earn; paradigm; financial services; financing; classes; solar project; profitable; equity; upfront; investments; facilitates; energy bills; empowers; manage; seeking; framework; trusted; legal; asset management; returns; solar projects; income; houses; country; broad; stable; green energy; energy system; bills; transparent; contractors; strong; communities; assets; asset; changing; individuals; return; share; operational; bring; financial; energy efficiency; sector; helps; partners</t>
  </si>
  <si>
    <t>0.00041581122276640095</t>
  </si>
  <si>
    <t>6341</t>
  </si>
  <si>
    <t>0.0004003946239404362</t>
  </si>
  <si>
    <t>414</t>
  </si>
  <si>
    <t>331cdda05093c4b9e322bdf691b0247e</t>
  </si>
  <si>
    <t>People's Insurance PLC</t>
  </si>
  <si>
    <t>http://www.peoplesinsurance.lk</t>
  </si>
  <si>
    <t>Peoples Insurance PLC engages in the provision of general insurance products in Sri Lanka. The company offers lifestyle products, including motor vehicle, dwelling fire, home, personal accident, and travel insurance products. It also provides business products comprising commercial fire, business interruption, plate glass, burglary, fidelity guarantee, machinery/electronic equipment, contractor's all risks, workmen's compensation, public liability, motor vehicle, marine cargo, goods in transit, package policy for SMEs, product liability, professional liability, solar panels (photo voltaic), and business travel insurance products. The company was formerly known as People's Leasing Insurance Limited. The company was incorporated in 2009 and is headquartered in Colombo, Sri Lanka. Peoples Insurance PLC is a subsidiary of People's Leasing &amp; Finance PLC.</t>
  </si>
  <si>
    <t>Colombo</t>
  </si>
  <si>
    <t>Sri Lanka</t>
  </si>
  <si>
    <t>insurance / professional indemnity insurance / offers commercial property / professional liability</t>
  </si>
  <si>
    <t>People's Bank</t>
  </si>
  <si>
    <t>5210143</t>
  </si>
  <si>
    <t>PINS-N-0000 (Colombo Stock Exchange)</t>
  </si>
  <si>
    <t>insurance products; travel insurance; motor vehicle; liability; insurance; smes; public liability; professional liability; personal accident; marine cargo; lifestyle products; interruption; including motor; goods in transit; fidelity; dwelling; commercial fire; burglary; travel; motor; electronic equipment; compensation; accident; fire; products comprising; policy; transit; lifestyle; provision; risks; photo voltaic; cargo; voltaic; plate; guarantee; machinery; goods; comprising; marine; photo; package; personal; general</t>
  </si>
  <si>
    <t>0.00045506002504182503</t>
  </si>
  <si>
    <t>576</t>
  </si>
  <si>
    <t>0.0004166879323437734</t>
  </si>
  <si>
    <t>415</t>
  </si>
  <si>
    <t>da5001b4dbcc34a33b061a90f561767f</t>
  </si>
  <si>
    <t>Quanex Building Products Corporation</t>
  </si>
  <si>
    <t>http://www.quanex.com</t>
  </si>
  <si>
    <t>Quanex Building Products Corporation, together with its subsidiaries, provides components for the window and door industry worldwide. The company operates through two segments, Engineered Products and International Extrusion. It offers flexible insulating glass spacers; extruded vinyl profiles; window and door screens; and precision-formed metal and wood products, as well as solar panel sealants, wood flooring, trim moldings, vinyl decking, fencing, water retention barriers, hardware, conservatory roof components, kitchen and bath cabinet doors and components, solar edge tapes, and other products. The company sells its products to original equipment manufacturers in the residential new construction, and residential remodeling and replacement markets through sales representatives, direct sales force, distributors, and independent sales agents. Quanex Building Products Corporation is headquartered in Houston, Texas.</t>
  </si>
  <si>
    <t>vegetables / environmental technologies / radiation into electricity / positively impact</t>
  </si>
  <si>
    <t>654462232</t>
  </si>
  <si>
    <t>NX (New York Stock Exchange); 4Q2 (Deutsche Boerse AG)</t>
  </si>
  <si>
    <t>customers. building material; mission</t>
  </si>
  <si>
    <t>positively impact; positively; building material; impact</t>
  </si>
  <si>
    <t>0.00007463488404156092</t>
  </si>
  <si>
    <t>0.0001610697135126759</t>
  </si>
  <si>
    <t>416</t>
  </si>
  <si>
    <t>c67046eb-fbf4-5377-f61d-c34ae2d66934</t>
  </si>
  <si>
    <t>eezitec</t>
  </si>
  <si>
    <t>http://eezitec.com/</t>
  </si>
  <si>
    <t>Discover 3D printers, drones, and leading edge technologies, seamlessly.</t>
  </si>
  <si>
    <t>Los Angeles</t>
  </si>
  <si>
    <t>leading edge technologies; edge technologies; leading edge; printers; discover; seamlessly; printing; edge</t>
  </si>
  <si>
    <t>0.000333015759329713</t>
  </si>
  <si>
    <t>8703</t>
  </si>
  <si>
    <t>0.00043474999495468804</t>
  </si>
  <si>
    <t>Certain data and content provided by https://www.crunchbase.com/organization/eezitec</t>
  </si>
  <si>
    <t>417</t>
  </si>
  <si>
    <t>43deb45bfa78262ede1dd6c9669ec8ac</t>
  </si>
  <si>
    <t>Fritts B.V.</t>
  </si>
  <si>
    <t>http://fritts.nl</t>
  </si>
  <si>
    <t>Fritts B.V. solar panels comparison. It offers information about the technical and financial aspects of solar energy. The company was founded in 2012 and is headquartered in Utrecht, the Netherlands.</t>
  </si>
  <si>
    <t>Utrecht</t>
  </si>
  <si>
    <t>PV solar systems; monitoring service voor; expensive hardware solution; local meteo data; companies. renewable energy; clear indication; SME sector; strong focus; Fritts; installation companies; asset owners; historical data; inverter; need; maintenance; benchmark; mensen; zonnepanelen; software; performance</t>
  </si>
  <si>
    <t>pv solar systems; pv solar; zonnepanelen; working properly; underperforming; system is working; strong focus; software based solution; sme; performance of pv; monitoring service; monitor the performance; hardware solution; een; benchmarking; benchmark; asset owners; analyse; met; installation companies; utility companies; properly; owners; solar systems; historical; performing; expected; clear; strong; asset; expensive; sector; inverter; monitor; working</t>
  </si>
  <si>
    <t>0.00012574513963136674</t>
  </si>
  <si>
    <t>1014</t>
  </si>
  <si>
    <t>0.00015290842219341352</t>
  </si>
  <si>
    <t>418</t>
  </si>
  <si>
    <t>de99ae90-5696-5e92-fdf9-50f9dbcf64ed</t>
  </si>
  <si>
    <t>Head 58 Technologies</t>
  </si>
  <si>
    <t>Head 58 Technologies, a company specializing in logistical drone services based out of Houston, Texas. Head 58 Technologies, a company specializing in logistical drone services based out of Houston, Texas, offers a new way for businesses to interact with their clients through e-commerce. We have developed a proprietary (patent pending) network in which drones can operate safely and effectively that is not currently offered by anyone else. It consists of merging our drone technology with the speed of an e-commerce network that brings the online ordering and delivery to the brick and mortar stores of today. This will ensure that all drones in our system will be speaking the same language and can operate safely in a complex environment of store to consumer delivery. We will create a standardization and uniformity that all drone manufacturing companies and end users can utilize in order to comply with regulation safety guidelines while eliminating any privacy concerns or navigational hazards. We are seeking $1,000,000 in equity investment to fund phase one of our project.</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</si>
  <si>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t>
  </si>
  <si>
    <t>specializing in logistical; operate safely; logistical drone services; logistical drone; logistical; commerce; drone services; head;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patent; store; order; speed; today</t>
  </si>
  <si>
    <t>0.00033941954645835387</t>
  </si>
  <si>
    <t>4088</t>
  </si>
  <si>
    <t>0.0004583291576552634</t>
  </si>
  <si>
    <t>Certain data and content provided by https://www.crunchbase.com/organization/head-58-technologies</t>
  </si>
  <si>
    <t>419</t>
  </si>
  <si>
    <t>65813894-69b0-08c8-38bc-d6860a5fbcf6</t>
  </si>
  <si>
    <t>Zonnepaneelwijzer</t>
  </si>
  <si>
    <t>http://www.zonnepaneelwijzer.com/</t>
  </si>
  <si>
    <t>Zonnepaneelwijzer is a cleantech company that offers solar panels and installation services. The company is based in Utrecht, Netherlands.</t>
  </si>
  <si>
    <t>offers solar panels / concentrating photovoltaic / panels and installation / photovoltaic modules</t>
  </si>
  <si>
    <t>panels and installation; offers solar panels; cleantech; installation services; offers solar</t>
  </si>
  <si>
    <t>0.00042387436546455773</t>
  </si>
  <si>
    <t>1750</t>
  </si>
  <si>
    <t>0.000390268238241596</t>
  </si>
  <si>
    <t>Certain data and content provided by https://www.crunchbase.com/organization/zonnepaneelwijzer</t>
  </si>
  <si>
    <t>420</t>
  </si>
  <si>
    <t>5f8138227b5ae2cc0dd4f1406af49af5</t>
  </si>
  <si>
    <t>Solarworld Industries America LP</t>
  </si>
  <si>
    <t>http://www.solarworld-usa.com</t>
  </si>
  <si>
    <t>Solarworld Industries America LP designs, manufactures, and distributes solar panels for grid-tied and off-grid power generation to commercial and government sectors, as well as homes. It offers solar mounting systems, and inverter and monitoring solutions. The company also provides system solutions that include designing and installing solar systems; and engineering, procurement, and construction services for large-scale solar projects. It sells its products through a network of authorized installers worldwide. Solarworld Industries America LP was formerly known as Shell Solar Industries, LP. The company was incorporated in 1989 and is based in Camarillo, California with production facilities in Hillsboro, Oregon; and Germany. It also has sales offices worldwide. Solarworld Industries America LP operates as a subsidiary of SolarWorld Industries Deutschland Gmbh.</t>
  </si>
  <si>
    <t>install solar / solar panel solutions / certified solar installers / efficiency public lighting</t>
  </si>
  <si>
    <t>SolarWorld AG</t>
  </si>
  <si>
    <t>mega watts. energy; ARCO Solar; solar cells</t>
  </si>
  <si>
    <t>mega; watts; hundreds; energy efficiency</t>
  </si>
  <si>
    <t>0.0000817682352689381</t>
  </si>
  <si>
    <t>0.00017806150499657424</t>
  </si>
  <si>
    <t>421</t>
  </si>
  <si>
    <t>fc2904e1aa2d2b47b45067fe71d20de7</t>
  </si>
  <si>
    <t>Positive Energy, Inc.</t>
  </si>
  <si>
    <t>http://www.positiveenergysolar.com</t>
  </si>
  <si>
    <t>Positive Energy, Inc. provides solar solutions. It offers solar panels, inverters, and mounting systems for residential, government/commercial, and battery-based/off-grid system markets. The company was founded in 1997 and is based in Santa Fe, New Mexico with operations in Santa Fe, Albuquerque, and Las Cruces, New Mexico.</t>
  </si>
  <si>
    <t>Santa Fe</t>
  </si>
  <si>
    <t>New Mexico</t>
  </si>
  <si>
    <t>installation using premium / service solar provider / house professionals handle / finish giving homeowners</t>
  </si>
  <si>
    <t>1650000</t>
  </si>
  <si>
    <t>MHS Capital Partners</t>
  </si>
  <si>
    <t>Positive Energy Solar; Solar- New Mexico; service solar provider; high quality service; Energy Solar project.; Statewide teams; competitive pricing; project financing; step; way</t>
  </si>
  <si>
    <t>positive energy; energy solar; positive; statewide; service solar provider; project financing; leading full service; leading full; high quality service; competitive pricing; full service solar; quality service; solar provider; service solar; solar project; pricing; full service; teams; learn; competitive; step; financing; high quality</t>
  </si>
  <si>
    <t>0.00035041908986832793</t>
  </si>
  <si>
    <t>8172</t>
  </si>
  <si>
    <t>0.00035131974021134177</t>
  </si>
  <si>
    <t>422</t>
  </si>
  <si>
    <t>c2ba721311fe3e5df52bb68b8022313e</t>
  </si>
  <si>
    <t>Viosolar, Inc.</t>
  </si>
  <si>
    <t>Viosolar, Inc., an alternative energy company, intends to construct, manage, and operate solar parks in Greece, and other south and south eastern European Union countries. The company was formerly known as Sprout Development Inc. and changed its name to Viosolar, Inc. in June 2007. Viosolar, Inc. was founded in 2004 and is based in Athens, Greece.</t>
  </si>
  <si>
    <t>Athens</t>
  </si>
  <si>
    <t>Greece</t>
  </si>
  <si>
    <t>energy sector / energy efficient solar / includes photovoltaic / company's business</t>
  </si>
  <si>
    <t>80000</t>
  </si>
  <si>
    <t>2200003</t>
  </si>
  <si>
    <t>SDE (Deutsche Boerse AG); VIOS.F (Pink Sheets LLC)</t>
  </si>
  <si>
    <t>viosolar inc.; European Union; solar energy sector; South Eastern European; Eastern European Union; European Union countries; solar energy parks; renewable energy company; alternative energy company; business plan; Sprout Development Inc.; European Union members; solar parks; various European countries; efficient solar panels; Greek solar systems; traditional hydrocarbon-based energy; PV).; PV devices; PV device; relevant directives; numerous incentives; general policy; Solar cells; developer VioSolar; economic instabilities; energy sources; communications systems; edge technology; Greenhouse Gases; elementary component; global needs; construction; management; operation</t>
  </si>
  <si>
    <t>operation of solar; european union; union; solar energy sector; business plan; eastern; energy sector; solar parks; european; south; intends; parks; countries; energy sources; systems developer; solar energy parks; pv devices; pursue; product includes; includes photovoltaic; greek; ghg; european countries; energy parks; energy efficient solar; elementary; electricity needed; efficient solar panels; edge technology; cutting edge technology; company's product; company's business; reduction; reliance; hydrocarbon; decided; sector; greenhouse gases; pressing; communications systems; aligned; plan; political; convert sunlight; activities; cost efficient; policy; reliably; efficient solar; numerous; regions; gases; relevant; incentives; greenhouse; offered; alternative energy; members; instruments; energy efficient; economic; cutting edge; convert; located; component; advantage; developer; generated; solar systems; cutting; focuses; edge; sunlight; needed; general; alternative; communications; traditional</t>
  </si>
  <si>
    <t>0.00012193016028313818</t>
  </si>
  <si>
    <t>3537</t>
  </si>
  <si>
    <t>0.00023377637147484846</t>
  </si>
  <si>
    <t>423</t>
  </si>
  <si>
    <t>7b32af69ef0fd4cc41697a3affbb8f61</t>
  </si>
  <si>
    <t>Arkle Finance Ltd</t>
  </si>
  <si>
    <t>http://www.arklefinance.co.uk</t>
  </si>
  <si>
    <t>Arkle Finance Ltd provides asset finance and leasing solutions in the United Kingdom. It offers asset finance products, such as fixed term rental, finance lease, operating lease, hire purchase, loan, stage payment funding, marine mortgage, light aircraft mortgage, loan and chattel mortgage, delivery up guarantee, and limited sum guarantee products. The company also provides finance solutions for businesses and corporates to buy industrial equipment, gym equipment, transport products, commercial equipment, IT equipment and technology, catering equipment, shop fittings, office fit out, and garage repair equipment, as well as finance solutions for corporates to buy scientific instruments and medical equipment; solutions for consumers to buy motorhomes and caravans, camper conversions, narrowboats, barges and wide beams, boats and yachts, and light aircraft; solutions for energy sector to buy wind turbines, biomass boilers, photovoltaic solar panels, LED, and battery storage and voltage stabilizer equipment. In addition, it offers finance solutions for education sector to buy Wi-Fi systems, playground equipment, door entry and alarm systems, LED lighting systems, interactive whiteboards and screens, demountable modular buildings, tablet storage and charge lockers, CCTV systems, PE gym equipment, pupil entry metal detectors, pupil entry systems (finger print recognition), wood/metal lathes milling machines, telephone systems, and stage equipment. The company was incorporated in 1997 and is based in Wellingborough, United Kingdom. Arkle Finance Ltd operates as a subsidiary of Weatherbys Bank Ltd.</t>
  </si>
  <si>
    <t>Wellingborough</t>
  </si>
  <si>
    <t>Northamptonshire</t>
  </si>
  <si>
    <t>finance / turbines / aircraft mortgage / leasing solutions</t>
  </si>
  <si>
    <t>Weatherbys Bank Holdings Ltd.</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</si>
  <si>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t>
  </si>
  <si>
    <t>mortgage; finance solutions; light aircraft; gym; corporates; finance; loan; entry; buy; lease; guarantee; yachts; storage and charge; stabilizer; solutions for energy; scientific instruments; repair equipment; playground equipment; playground; offers finance; offers asset; motorhomes; modular buildings; milling machines; lockers; led lighting systems; leasing solutions; lathes; finger print; finance products; fi systems; equipment and technology; entry systems; door entry; conversions; commercial equipment; catering equipment; catering; camper; businesses and corporates; beams; battery storage; barges; aircraft mortgage; stage; sum; biomass boilers; asset; pe; milling; industrial equipment; alarm systems; finger; caravans; medical equipment; energy sector; hire; cctv; sector; print; garage; telephone; metal; detectors; leasing; funding; boats; wi fi; wi; fi; screens; lighting systems; payment; fittings; interactive; rental; scientific; biomass; wood; alarm; recognition; shop; led lighting; instruments; door; photovoltaic solar panels; boilers; fit; tablet; transport; marine; voltage; photovoltaic solar; purchase; term; education; consumers; machines; modular; office</t>
  </si>
  <si>
    <t>0.00007694497327527321</t>
  </si>
  <si>
    <t>0.00014807432210594388</t>
  </si>
  <si>
    <t>d08aacd200dcebd632fb6656389ddfa5</t>
  </si>
  <si>
    <t>Composite Engineering, Inc.</t>
  </si>
  <si>
    <t>http://www.kratosusd.com/about-kusd/about-cei</t>
  </si>
  <si>
    <t>Composite Engineering, Inc. designs, manufactures, maintains, and supports aerial target drone systems for the United States Department of Defense and its friendly nations worldwide. The company also provides ancillary equipment consisting of augmentation and playload equipment, launch solutions, ground support equipment, recovery systems, and command and control systems. In addition, it offers training and target drone presentation services. The company was founded in 1984 and is based in Sacramento, California. As of July 2, 2012, Composite Engineering, Inc. operates as a subsidiary of Kratos Defense &amp; Security Solutions, Inc.</t>
  </si>
  <si>
    <t>155000000</t>
  </si>
  <si>
    <t>Kratos Defense &amp; Security Solutions, Inc.</t>
  </si>
  <si>
    <t>target drone; composite; target drone presentation; offers training; nations worldwide; nations; launch solutions; ground support equipment; equipment consisting; drone presentation; augmentation; target; support equipment; recovery systems; ground support; drone systems; ancillary; department of defense; presentation; command and control; consisting; command; maintains; department; recovery; launch; supports; control systems; friendly; defense</t>
  </si>
  <si>
    <t>0.00047108331943103356</t>
  </si>
  <si>
    <t>6071</t>
  </si>
  <si>
    <t>0.00042526111288959884</t>
  </si>
  <si>
    <t>425</t>
  </si>
  <si>
    <t>a541796f-fc66-1111-5349-5c006a44d996</t>
  </si>
  <si>
    <t>Sunuso</t>
  </si>
  <si>
    <t>http://sunuso.com/</t>
  </si>
  <si>
    <t>Cheapest &amp; Easiest way to go Solar. Sunuso.com offers homeowners the cheapest, easiest, &amp; fastest way to go solar by giving control direct to the consumer. In 3 simple steps the consumer can design their own solar system on their own roof. Then Sunuso engineers plans. And finally a solar installer mounts the new solar panels onto the roof of the home.</t>
  </si>
  <si>
    <t>Van Nuys</t>
  </si>
  <si>
    <t>cheapest; easiest; solar installer; simple steps; offers homeowners; finally; fastest; mounts; steps; installer; homeowners; plans; solar system; engineers</t>
  </si>
  <si>
    <t>0.0006134998136530572</t>
  </si>
  <si>
    <t>4718</t>
  </si>
  <si>
    <t>0.00048573535095379396</t>
  </si>
  <si>
    <t>Certain data and content provided by https://www.crunchbase.com/organization/sunuso</t>
  </si>
  <si>
    <t>426</t>
  </si>
  <si>
    <t>e8441497-fa14-8132-1ba7-e8f0dd8d52ac</t>
  </si>
  <si>
    <t>The Kansas City Drone Company</t>
  </si>
  <si>
    <t>http://www.kcdroneco.com/</t>
  </si>
  <si>
    <t>We provide remote sensing solutions to corporate and government decision-makers. ISR, Ag, Construction Imagery, &amp; much more. The Kansas City Drone Company focuses on providing businesses and governments with data collection services to assist them in their decision making. It provides its services in the United States, Canada, Costa Rica, and Uruguay.
The Kansas City Drone Company provides geographical surveying and mapping, and commercial photography services. It also provides construction, infrastructure, insurance, and agriculture industries with scientific and technical consulting services.
The Kansas City Drone Company was founded in September 2014 by Thorne Dailmer. And it is headquartered in Kansas City, Missouri.</t>
  </si>
  <si>
    <t>mapping / professional aerial photography / provide remote sensing / photography</t>
  </si>
  <si>
    <t>141000</t>
  </si>
  <si>
    <t>Thorne Dailmer; Jason Berger</t>
  </si>
  <si>
    <t>decision; technical consulting services; technical consulting; surveying and mapping; solutions to corporate; services to assist; sensing solutions; scientific and technical; remote sensing solutions; provide remote sensing; provide remote; photography services; decision makers; data collection services; collection services; businesses and governments; focuses on providing; geographical; isr; decision making; makers; mapping; mapping services; governments; assist; consulting services; scientific; remote sensing; data collection; surveying; sensing; corporate; imagery; collection; insurance; focuses; photography; consulting</t>
  </si>
  <si>
    <t>0.000421613172510069</t>
  </si>
  <si>
    <t>6557</t>
  </si>
  <si>
    <t>0.00035862814235972134</t>
  </si>
  <si>
    <t>Certain data and content provided by https://www.crunchbase.com/organization/the-kansas-city-drone-company</t>
  </si>
  <si>
    <t>427</t>
  </si>
  <si>
    <t>ed3bf12a-782e-89f3-d5a3-5171ad33d2a5</t>
  </si>
  <si>
    <t>Segurosparadrones.com</t>
  </si>
  <si>
    <t>http://segurosparadrones.com/</t>
  </si>
  <si>
    <t>Segurosparadrones provides insurance for drones, RPAs, and UVAs.</t>
  </si>
  <si>
    <t>rpas; insurance</t>
  </si>
  <si>
    <t>0.00047772903267992743</t>
  </si>
  <si>
    <t>20298</t>
  </si>
  <si>
    <t>0.0004327955443745156</t>
  </si>
  <si>
    <t>Certain data and content provided by https://www.crunchbase.com/organization/segurosparadrones-com</t>
  </si>
  <si>
    <t>428</t>
  </si>
  <si>
    <t>bb018ebe-2023-a42c-e60e-0db2bf2b3f7c</t>
  </si>
  <si>
    <t>AerNos, Inc.</t>
  </si>
  <si>
    <t>http://www.aernos.com</t>
  </si>
  <si>
    <t>Develops application specific nano gas sensors based on its breakthrough and proprietary AerCNT Technology to detect harmful gases. AerNos, Inc develops application specific nano gas sensors based on its breakthrough and proprietary AerCNT Technology to detect harmful gases in the environment. AerNos nano gas sensors are designed to be easily integrated into consumer and commercial product lines such as standalone monitoring devices, non-stationary devices (drones, industrial robots, construction equipment, etc.), modes of transportation, wearables, smartphones and the Internet of Things (IoT).</t>
  </si>
  <si>
    <t>La Jolla</t>
  </si>
  <si>
    <t>gas sensors; application specific; nano; harmful; gases; breakthrough; stationary devices; sensors are designed; monitoring devices; industrial robots; easily integrated; consumer and commercial; construction equipment; commercial product; product lines; detect; standalone; stationary; wearables; modes; smartphones; iot; lines; internet of things; robots; things; easily</t>
  </si>
  <si>
    <t>0.00033718598572483275</t>
  </si>
  <si>
    <t>4149</t>
  </si>
  <si>
    <t>0.00031244424514911086</t>
  </si>
  <si>
    <t>Certain data and content provided by https://www.crunchbase.com/organization/aernos-inc</t>
  </si>
  <si>
    <t>429</t>
  </si>
  <si>
    <t>beecd02a7a070b47d0558c131dba37e8</t>
  </si>
  <si>
    <t>Verengo Inc.</t>
  </si>
  <si>
    <t>http://www.verengosolar.com</t>
  </si>
  <si>
    <t>Verengo Inc. installs solar photovoltaic systems that enable homeowners to save money on their electricity bills. It also markets and sells solar panels and semiconductor-based micro inverter systems. In addition, the company offers a range of other energy-saving products to help users to conserve the energy generated from their solar systems. It provides solar solutions to homeowners in California, New Jersey, and New York. Verengo Inc. has a strategic channel alliance with Clean Power Finance. The company was founded in 2008 and is based in Torrance, California with additional offices in East Berlin, Connecticut; Blauvelt, New York; and Jackson, New Jersey.</t>
  </si>
  <si>
    <t>Torrance</t>
  </si>
  <si>
    <t>53270373</t>
  </si>
  <si>
    <t>Angeleno Group, LLC; Search Fund Partners</t>
  </si>
  <si>
    <t>172555682</t>
  </si>
  <si>
    <t>11900000</t>
  </si>
  <si>
    <t>solar photovoltaic systems; solar panel; solar photovoltaic snd; semiconductor-based micro inverter; Solar Panel Instalation; solar panel installation; solar panels; California-based solar provider; energy-efficient solar solutions; dedicated project managers; photovoltaic cells; photovoltaic cell; solar inverter; Verengo Solar; solar systems; solar system devices; solar cell; solar power; energy-saving products; single interface; usable electricity; electric field; multiple interfaces; energy spectrum; power supply; silicon atoms; DC power; AC power; seamless process–; electric current; Renewable Energy; FREE assessment; cleaner alternative; energy rates; company markets; sunlight; home; photons; Installs; electrons; homeowners; range; users; Tailor; Wiring; efficiency.; hardware; Batteries; sun; Qcellsystems</t>
  </si>
  <si>
    <t>installs solar photovoltaic; convert; solar solutions; usable electricity; spectrum of light; specialties include; solutions to homeowners; solar panels produce; soaring; single interface; signing; sells solar panels; project managers; products to help; produce dc; photovoltaic solar system; photovoltaic cell; panels produce; multiple interfaces; monthly electric bill; monthly electric; inverter systems; increase the efficiency; include solar panel; hit the solar; help users; free assessment; energy rates; energy efficient solar; electric field; displace; dedicated project managers; dedicated project; convert light; balance of systems; conserve; attaching; installs solar; sells and installs; inverter; consists; solar provider; photons; markets and sells; solar inverter; saving products; micro inverter; energy saving products; electric current; electric bill; solar photovoltaic systems; tailor; atoms; sunlight; simplified; harness; energy generated; hit; solar photovoltaic; offers a range; efficient solar; ac power; usable; estimate; dc power; cleaner; electrons; southern; sells solar; seamless; photovoltaic cells; solar power system; solar panel installation; spectrum; interfaces; photovoltaic systems; guide; monthly; managers; panel installation; include solar; power supply; power system; rates; energy efficient; assessment; balance; energy saving; typically; bill; wiring; minutes; common; homeowners; solar cell; solar system; photovoltaic solar; largest; generating; savings</t>
  </si>
  <si>
    <t>0.0003178863457680146</t>
  </si>
  <si>
    <t>7486</t>
  </si>
  <si>
    <t>0.00032759394380591866</t>
  </si>
  <si>
    <t>430</t>
  </si>
  <si>
    <t>9b2d7ce8f6745a00690e820cdf38f6a0</t>
  </si>
  <si>
    <t>Down2Earth Sensing B.V.</t>
  </si>
  <si>
    <t>http://www.d2e-sensing.com</t>
  </si>
  <si>
    <t>Down2Earth Sensing B.V. develops and manufactures drone for the agriculture industry. Down2Earth Sensing B.V. was formerly known as Aquademia. The company was founded in 2012 and is based in Utrecht, Netherlands.</t>
  </si>
  <si>
    <t>technology for application / agriculture industry / water monitoring / terrain data</t>
  </si>
  <si>
    <t>manufactures drone; agriculture industry; earth; sensing; develops and manufactures</t>
  </si>
  <si>
    <t>0.00026321505146447214</t>
  </si>
  <si>
    <t>5440</t>
  </si>
  <si>
    <t>0.00027864242185254997</t>
  </si>
  <si>
    <t>431</t>
  </si>
  <si>
    <t>12f84700-4e68-64ae-d6f0-8f97f23b56f1</t>
  </si>
  <si>
    <t>MyResearch, UAB</t>
  </si>
  <si>
    <t>http://myresearch.company</t>
  </si>
  <si>
    <t>Producers of Ecilop Flying Cameras and other equipment. Company was founded in 2007 in Vilnius (Lithuania). Core businesses are: the designing of communication systems, manufacturing of unmanned flying systems, designing individual mechanical and electronic components to them. Currently, the company specializes in developing and manufacturing unmanned aerial vehicle (UAV) on brand ECILOP.</t>
  </si>
  <si>
    <t>Vilnius</t>
  </si>
  <si>
    <t>Lithuania</t>
  </si>
  <si>
    <t>unmanned flying; specializes in developing; flying cameras; developing and manufacturing; core businesses; designing; communication systems; flying; electronic components; producers; unmanned aerial vehicle; aerial vehicle; brand; individual; core; specializes; mechanical; photography</t>
  </si>
  <si>
    <t>0.0004311921191008742</t>
  </si>
  <si>
    <t>1098</t>
  </si>
  <si>
    <t>0.0003347652331711221</t>
  </si>
  <si>
    <t>Certain data and content provided by https://www.crunchbase.com/organization/myresearch</t>
  </si>
  <si>
    <t>432</t>
  </si>
  <si>
    <t>d2e1ddd2ed643dde9105b9493dfa2a3e</t>
  </si>
  <si>
    <t>Vitriflex, Inc.</t>
  </si>
  <si>
    <t>http://www.vitriflex.com</t>
  </si>
  <si>
    <t>Vitriflex, Inc. develops and manufactures transparent ultra-barrier films. Its products are used for various applications, such as moisture and oxygen protection, OLED displays, solar PVs, OLED lighting, flexible electronics, and quantum dot enhanced LCDs. Vitriflex, Inc. was founded in 2010 and is based in San Jose, California.</t>
  </si>
  <si>
    <t>21550001</t>
  </si>
  <si>
    <t>Draper Nexus Venture Partners (3); Henkel AG &amp; Co. KGaA; Kuraray Co., Ltd.; SABIC Ventures B.V.</t>
  </si>
  <si>
    <t>solid state lighting; inorganic barrier layers; Vitriflex ultra-barrier encapsulation; exciting new categories; gas barrier film; inorganic reactive layer; film solar technology; cost-effective protection; moisture barrier encapsulation; solar panels; multilayer stack; flexible OLED displays; flexible solar PV; vapor molecules; flexible multilayer stacks; high-performance barrier films; flexible solar cells; flexible solar modules; generation mobile displays; performance degradation; product performance degradation; electronic devices; novel coating layer; Vitriflex ultra-barrier film; current protective coatings; higher maintenance cost; present invention; flexible electronics; Vitriflex encapsulation; gas molecules</t>
  </si>
  <si>
    <t>inorganic; multilayer; encapsulation; solid state lighting; shatterproof; moisture and oxygen; effective protection; molecules; barrier; vapor; technology for solar; suffer; relates; performance degradation; oled displays; film solar technology; oxygen; moisture; flexible solar; stacks; oled; reactive; layers; lifetime; categories; stack; degradation; coatings; exposure; layer; exciting; protective; electronic devices; film solar; improves; flexible; ultra; solid; roll; lightweight; displays; solar technology; solar pv modules; safeguard; retain; relates generally; reacting; product performance; pharmaceuticals; moisture barrier; mobile displays; maintenance cost; light and flexible; lcd displays; impervious; flexible solar cells; flexible electronics; films for solar; encountered; encapsulants; encapsulant; electrolytic; drawbacks; disposed; diffuse; developer of high; deterioration; conventional techniques; adhesion; translates; adjacent; consequently; reliability; cost effective; replacement; react; iii; underlying; removed; liquids; light emitting diode; emitting diode; developer; generally; ii; roll to roll; protecting; medical devices; silicon valley; gen; background; light emitting; emitting; diode; enabling; display; benefits; sensitive; valley; durability</t>
  </si>
  <si>
    <t>0.0005007147620390701</t>
  </si>
  <si>
    <t>5141</t>
  </si>
  <si>
    <t>0.0004604553675494764</t>
  </si>
  <si>
    <t>433</t>
  </si>
  <si>
    <t>f7d76e4bb93153704190794768909789</t>
  </si>
  <si>
    <t>Wakati VZW-Lonely Alien BVBA</t>
  </si>
  <si>
    <t>http://www.wakati.org</t>
  </si>
  <si>
    <t>Wakati VZW-Lonely Alien BVBA develops solar-powered storage tents to increase the shelf life of fruits and vegetables in rural areas in Africa. The company is based in Antwerp, Belgium.</t>
  </si>
  <si>
    <t>Antwerp</t>
  </si>
  <si>
    <t>shelf life; smallholder farmers; innovative technology; micro climate; sterile micro climate; small solar panel; solar powered device; better life. biotechnology; vegetables; bad conditions; Wakati; world countries; fruits; food; people; Watts; crops; planet; fruit; solution</t>
  </si>
  <si>
    <t>shelf life; vegetables; smallholder; fruits; developing countries; innovative technology; shelf; countries; farmers; climate; throw; sterile; small solar panel; powered device; fruits and vegetables; dramatically increase; fruit; storing; small solar; hope; bad; biotechnology; food; increase; watts; dramatically; crops; increases; grow; planet; longer; problem; third; waste; creates; solar powered; store; better</t>
  </si>
  <si>
    <t>0.00025825749390632916</t>
  </si>
  <si>
    <t>70239</t>
  </si>
  <si>
    <t>0.0003077444957580508</t>
  </si>
  <si>
    <t>434</t>
  </si>
  <si>
    <t>404546cdd837a5c3fba6bc55aa481d9f</t>
  </si>
  <si>
    <t>http://www.droneaviationcorp.com</t>
  </si>
  <si>
    <t>Drone Aviation Holding Corp. designs, develops, markets, and sells lighter-than air advanced aerostats, tethered drones, and land-based intelligence, surveillance and reconnaissance solutions. The company focuses on the development of tethered aerostats known as the Winch Aerostat Small Platform; tethered drone products, including WATT and BOLT electric tethered drones for commercial and military applications; and providing aerial monitoring for extended durations while being tethered to the ground via a high strength armored tether. It sells its products directly to end customers and through distribution agreements. Drone Aviation Holdings Corp. is headquartered in Jacksonville, Florida.</t>
  </si>
  <si>
    <t>Jacksonville</t>
  </si>
  <si>
    <t>650000</t>
  </si>
  <si>
    <t>Frost Gamma Investments Trust (2)</t>
  </si>
  <si>
    <t>1430000</t>
  </si>
  <si>
    <t>DRNE (Pink Sheets LLC); 9DA1 (Unquoted security)</t>
  </si>
  <si>
    <t>tethered; tethered drones; drone aviation; aerostats; corp; winch; tethered drone; surveillance and reconnaissance; providing aerial; lighter than air; holdings corp; high strength; drones for commercial; drone products; distribution agreements; bolt; aviation holding corp; armored; aerostat; aerial monitoring; tether; products directly; commercial and military; aviation; military applications; agreements; lighter; reconnaissance; holdings; extended; strength; watt; sells its products; focuses; surveillance; land; directly</t>
  </si>
  <si>
    <t>0.0005004887908788045</t>
  </si>
  <si>
    <t>2954</t>
  </si>
  <si>
    <t>0.0004909862147162999</t>
  </si>
  <si>
    <t>435</t>
  </si>
  <si>
    <t>dc2a3ef4a40406b2d1fcb9d7b29d7b75</t>
  </si>
  <si>
    <t>V-cube Robotics Japan, Inc.</t>
  </si>
  <si>
    <t>http://www.vc-robotics.com</t>
  </si>
  <si>
    <t>V-cube Robotics Japan, Inc. develops, manufactures, distributes, and maintains multi-robotic systems such as drones, and computer software, hardware, or any other appliances. The company was founded in October 2015 and is based in Tokyo, Japan. V-cube Robotics Japan, Inc. operates as a subsidiary of V-cube, Inc.</t>
  </si>
  <si>
    <t>Globis Capital Partners; Tsuneishi Capital</t>
  </si>
  <si>
    <t>V-cube, Inc.</t>
  </si>
  <si>
    <t>visual communication technology; drone; cube robotics; robotics service; salvage rescue; maintenance check; Provide solutions; multicopter; Japan</t>
  </si>
  <si>
    <t>utilize drone; salvage; including drone; cube; communication technology; provide solutions; multicopter; utilize; check; rescue; utilizing; buy; visual</t>
  </si>
  <si>
    <t>0.00008314581272214898</t>
  </si>
  <si>
    <t>0.00013155295060213152</t>
  </si>
  <si>
    <t>436</t>
  </si>
  <si>
    <t>09fc6b42-8d1c-9bec-4ed2-4e6d4bcab19c</t>
  </si>
  <si>
    <t>Autel Robotics</t>
  </si>
  <si>
    <t>https://www.autelrobotics.com/</t>
  </si>
  <si>
    <t>Autel Robotics is specializing in drone and aerial photography devices. Quadcopters and flying camera systems. Autel Robotics specializes in the sale of drone and aerial photography devices. Their selection of quadcopters and flying/remote control GoPro camera systems provide superior aerial imaging, filming and photography solutions.</t>
  </si>
  <si>
    <t>Bothell</t>
  </si>
  <si>
    <t>drone and aerial; quadcopters; camera systems; specializing in drone; provide superior; gopro camera; aerial photography; photography; systems provide; flying camera; flying; gopro; remote control; aerial imaging; filming; selection; specializing; superior; imaging; specializes</t>
  </si>
  <si>
    <t>0.000573944417582452</t>
  </si>
  <si>
    <t>0.000402636333029408</t>
  </si>
  <si>
    <t>Certain data and content provided by https://www.crunchbase.com/organization/autel-robotics</t>
  </si>
  <si>
    <t>437</t>
  </si>
  <si>
    <t>53123f0a17a294a2f12e76b35223867a</t>
  </si>
  <si>
    <t>LPKF Laser &amp; Electronics Aktiengesellschaft</t>
  </si>
  <si>
    <t>http://www.lpkf.de</t>
  </si>
  <si>
    <t>LPKF Laser &amp; Electronics Aktiengesellschaft, together with its subsidiaries, designs and manufactures laser systems in Germany, Asia, other Europe, North America, and internationally. The company operates through four segments: DevelopmentQuipment, ElectronicsQuipment, WeldingQuipment, and SolarQuipment. It offers rapid printed circuit board (PCB) prototyping systems for the production of PCBs and multilayer boards with up to six layers; IC packaging systems for the production of glass interposers; stencil laser equipment for laser production of SMT stencils and quality check with inspection systems; PCB processing equipment for cutting and drilling of PCBs; PCB depaneling equipment for depaneling of PCBs; laser structuring of circuit layouts on 3D injection molded plastic parts; and solar equipment for structuring of thin film solar modules. The company also provides laser plastic welding equipment; and laser systems for digital printing. Its products are used in the electronics industry, polymer technology applications, and for the manufacture of solar panels. The company was founded in 1976 and is headquartered in Garbsen, Germany.</t>
  </si>
  <si>
    <t>1976</t>
  </si>
  <si>
    <t>Garbsen</t>
  </si>
  <si>
    <t>Lower Saxony</t>
  </si>
  <si>
    <t>LPK (Deutsche Boerse AG); LPK (XETRA Trading Platform); 0ND2 (London Stock Exchange); LPKF.F (Pink Sheets LLC); LPKD (BATS &amp;#x27;Chi-X Europe&amp;#x27;); LPK (SIX Swiss Exchange); LPK (SIX Swiss Exchange)</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</si>
  <si>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t>
  </si>
  <si>
    <t>pcbs; laser systems; structuring; pcb; laser; welding equipment; technology applications; stencil; production of glass; printed circuit board; plastic welding; plastic parts; offers rapid; layouts; laser production; interposers; inspection systems; injection molded; ic packaging; film solar modules; electronics industry; digital printing; multilayer; processing equipment; manufacture of solar; plastic; smt; circuit; circuit board; solar equipment; printed circuit; ic; molded; drilling; injection; welding; prototyping; polymer; boards; layers; segments; printed; check; thin film solar; film solar; packaging; subsidiaries; printing; rapid; cutting; board; designs and manufactures; solar modules</t>
  </si>
  <si>
    <t>0.0006487988729789935</t>
  </si>
  <si>
    <t>24318</t>
  </si>
  <si>
    <t>0.000561590018463441</t>
  </si>
  <si>
    <t>438</t>
  </si>
  <si>
    <t>1a5877baab7d92fe70a617aadc2a3cf3</t>
  </si>
  <si>
    <t>Shapeways, Inc.</t>
  </si>
  <si>
    <t>http://www.shapeways.com</t>
  </si>
  <si>
    <t>Shapeways, Inc. operates a 3D printing marketplace and community. It enables users to make, buy, and sell custom and personalized products. The company offers products in various categories, such as art, such as mathematical art, memes, and sculptures; fashion, including bags and purses, belts, glasses, and wallets; home products, which include accessories, dining, furniture, and lighting; gadgets, including cases, desk toys, keychains and key fobs, music, and robotics; games, which include board games, dice, puzzles, and toys; jewelry, including bracelets, cufflinks, earrings, necklaces, pendants, and rings; maker/DIY, which include mechanical parts and drones; miniatures, including figurines, memorabilia, model trains, and vehicles; and gifts. The company also provides a platform for community members to share ideas and gain access to technology. It enables users to launch a business and sell products worldwide. The company was founded in 2008 and is based in New York, New York with additional offices in Eindhoven, the Netherlands; and Seattle, Washington.</t>
  </si>
  <si>
    <t>75800010</t>
  </si>
  <si>
    <t>Union Square Ventures (4); Index Ventures (4); Lux Capital Management (3); Andreessen Horowitz LLC (2); INKEF Capital; Hewlett Packard Ventures; Presidio STX, LLC</t>
  </si>
  <si>
    <t>3D printing; printing marketplace; 3D printing marketplace; automated 3D printing; 3D printing service; Shapeways; e-commerce. manufacturing. marketplace; community members; product design; file repair solution; Shapeways prints; NY start-up harnesses; Union Square Ventures; products; home products; key fobs; various categories; mathematical art; mechanical parts; board games; sell products; desk toys; unique products; model trains; Users design; gain access; amazing products; Startup Company; porcelain materials; printable files; large collection; digital fabrication; food-safe ceramics; mass customization; precious metals; New York; Index Ventures; physical reality; ideas; world; plastics; platform; technology; objects; memes; cufflinks; drones; keychains; purses; necklaces</t>
  </si>
  <si>
    <t>shapeways; porcelain; gain access; community members; personalized; prints; printing; enables users; ideas; marketplace; world's leading; ventures; plastics; toys; product design; gain; objects; members; community; games; printed; wallets; specialties includes; sell products; puzzles; purses; printing technology; precious metals; pendants; ny; necklaces; memorabilia; mechanical parts; mathematical; marketplace and service; jewelry; investors include; inspiring; include mechanical; include accessories; finishes; earrings; discontinued; dining; dice; desk; bracelets; board games; amazing products; access to technology; accessible; printable; sell; gifts; fashion; turn; rings; products worldwide; customization; ceramics; belts; reality; share; replaced; deals; precious; union; trains; categories; art; maker; customize; silver; file; upload; glasses; harnesses; diy; mesh; files; gadgets; offers products; music; bags; amazing; square; metals; fabrication; investors; furniture; creation; cutting edge; commerce; mass; cases; physical; startup; launch; buy; issues</t>
  </si>
  <si>
    <t>0.00034766893309667483</t>
  </si>
  <si>
    <t>5132</t>
  </si>
  <si>
    <t>0.00037999475520242065</t>
  </si>
  <si>
    <t>439</t>
  </si>
  <si>
    <t>013566d4e65b55ae7f40bc1268dafcde</t>
  </si>
  <si>
    <t>Xxentria Technology Materials Co., Ltd.</t>
  </si>
  <si>
    <t>http://www.xxentria-tech.com</t>
  </si>
  <si>
    <t>Xxentria Technology Materials Co., Ltd. manufactures and sells metal composite materials worldwide. The company develops products with metal and plastic components. It offers exterior facades cladding and interior furnishing for new buildings, as well as refurbishment; and lacquer coated solid aluminum panels, as well as anodized and PVD-coating materials for architectural applications. The company also provides solar receiver tubes and tube coatings; and reflective composites materials for solar thermal applications. In addition, it offers wall and door panels for truck and trailer bodies; galvanized steel composite panels; and high tensile aluminum composite panels for transportation applications. The company was founded in 1994 and is headquartered in Tainan, Taiwan.</t>
  </si>
  <si>
    <t>Tainan</t>
  </si>
  <si>
    <t>CC Industries, Inc.</t>
  </si>
  <si>
    <t>8942 (Taipei Exchange)</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</si>
  <si>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t>
  </si>
  <si>
    <t>composite panels; composite; well as anodized; truck and trailer; trailer bodies; thermal applications; tensile; solar thermal applications; solar receiver; pvd; offers exterior; materials worldwide; materials for solar; high tensile; galvanized steel; furnishing; exterior facades; door panels; develops products; composite materials; architectural applications; anodized; aluminum panels; aluminum composite panels; aluminum composite; galvanized; composites; refurbishment; aluminum; cladding; bodies; facades; trailer; metal; receiver; reflective; truck; exterior; tube; coated; tubes; interior; door; coatings; architectural; manufactures and sells; solid; plastic; coating; wall; solar thermal; steel</t>
  </si>
  <si>
    <t>0.00047027888504861255</t>
  </si>
  <si>
    <t>5065</t>
  </si>
  <si>
    <t>0.0004645154093434801</t>
  </si>
  <si>
    <t>440</t>
  </si>
  <si>
    <t>b9b8295d43a7dff1e9cdaba601634228</t>
  </si>
  <si>
    <t>Pixelplus Co., Ltd.</t>
  </si>
  <si>
    <t>http://www.pixelplus.com</t>
  </si>
  <si>
    <t>PIXELPLUS Co., Ltd., a fabless semiconductor company, researches, develops, and manufactures image sensors and imaging solutions. The company offers analog, digital, and medical sensors; and companion chips and system on a chip products. Its products are used in various applications, such as security, automotive imaging, medical, biometric, Internet of things, drones, sports cams, home appliances, barcode scanners, satellites, etc. PIXELPLUS Co., Ltd. was founded in 2000 and is based in Suwon, South Korea.</t>
  </si>
  <si>
    <t>Suwon</t>
  </si>
  <si>
    <t>customer satisfaction / vendors / manufacturers and suppliers / face recognition</t>
  </si>
  <si>
    <t>57394176</t>
  </si>
  <si>
    <t>A087600 (KOSDAQ); PXPL.F (Pink Sheets LLC)</t>
  </si>
  <si>
    <t>CMOS image sensors; CMOS image sensor; image sensor market; security surveillance market; WDR image sensor; image sensors market; HD-grade image sensors; image sensor science; capsule endoscope; capsule endoscope market; security surveillance products; quality WDR sensor; store surveillance cameras; CCD entry Image; capsule endoscope demand; CMOS In view; INCH D1-class product; INCH D1 class; Image Accelerator Application; high-performance image processing; high pixel products; endoscopy market growth; access control devices; market research firm; Single Chip Solution; blind spot recognition; Chip PKG form; strong brand value; medically related fields; high-sensitivity sensor; 32-bit RISC 200MHz; small embedded systems; INCH PC1030; market trends; popular products; security-related areas; Pixel Plus; road transport; residential area; inexhaustible potential; recognition algorithms; lane recognition; mass production; automotive industry; product launch; SMPTE296M interface; automotive applications; face recognition; door phones; high specifications</t>
  </si>
  <si>
    <t>cmos image; cmos; cmos image sensors; image sensors; image sensor; inch; security surveillance; capsule; surveillance cameras; recognition; pixel; expected; pc; expect; image; applied; growth; apply; image processing; chip; sensor; hd; surveillance; well as multi; surveillance products; staging; single chip; road transport; px; po; pm; pkg; multi chip; mhz; market trends; market is expected; market growth; linkage; lane; iris recognition; iris; ip camera; inexhaustible; high sensitivity; growth rate; firmly; fingerprint; face recognition; fa; expect high; endoscopy; developing products; cpu; considerably; competitiveness; chip solution; ccd; blind; black box; biometric; applications that require; suitable; renowned; operating conditions; gradually; control devices; security and surveillance; medicine; apartments; wider; access control; traditionally; sensitivity; mass production; imported; customer satisfaction; analysts; fields; automotive industry; accelerator; car; released; embedded systems; class; expanded; trends; scope; processor; oriented; bit; driver; detail; popular; transition; commercialization; banks; automotive; rear; attention; successful</t>
  </si>
  <si>
    <t>0.00015652495323262557</t>
  </si>
  <si>
    <t>12726</t>
  </si>
  <si>
    <t>0.00028488168486786073</t>
  </si>
  <si>
    <t>441</t>
  </si>
  <si>
    <t>67948cd18710cd2e2376438f8ca184ac</t>
  </si>
  <si>
    <t>Frontline Aerospace, Inc.</t>
  </si>
  <si>
    <t>Frontline Aerospace, Inc. manufactures aerospace equipment. The company was founded in 2007 and is headquartered in Broomfield, Colorado.</t>
  </si>
  <si>
    <t>Broomfield</t>
  </si>
  <si>
    <t>gas turbine; Tactical Aerial Resource; gas turbine efficiency; turbine efficiency products; Frontline Aerospace; commercial gas turbine; Swift Tactical Aerial; Vertical Swift Tactical; gas turbines; gas turbine recuperator; specific fuel consumption; gas turbine efforts; aerial vehicle drone; turboshaft gas turbines; V-STAR drone; fuel efficiency; unmanned aerial systems; overall thermal efficiency; VTOL-Swift Tactical Aerial; related energy-efficiency systems; Rolls-Royce Model; unique unmanned aircraft; Rolls-Royce C20 engine; helicopter industry; front-line military logistics; Defense markets; primary focus; front-line combat logistics.V-STAR; helicopter engine endurance; box-wing aerodynamic design; cross-flow heat exchanger; hot engine exhaust; compressed engine air; MicroFire recuperator; flexible logistical support; aircraft applications centers; rotor-free design results; unique box-wing configuration; following enabling technologies; patented MicroFire recuperator; revolutionary propulsion improvements; key enabling technology; forward flight; low pressure drop; heat-transfer efficiency; vertical takeoff; Tactical UAVs; cost-saving solutions; commercial problems</t>
  </si>
  <si>
    <t>gas turbine; star; swift; rolls; gas turbines; thermal efficiency; primary focus; poised; fuel efficiency; fuel consumption; forward flight; efficiency products; dramatically improving; defense markets; commercial gas; tactical; tremendous; helicopter; revolutionize; takeoff; dramatically; fan; cleantech; turbine; vtol; endurance; role; lift; powers; breakthrough; engine; resource; primary; missions; patents; half; helicopters; vertical; improving; front; forward; wing; challenges; vertical takeoff; turboshaft; troops; tremendous potential; transfers; three times; thermal shock; target acquisition; tactical uavs; systems that deliver; specialties unmanned aerial; specialties unmanned; special purpose; reducing the amount; pressure drop; power loss; potential to transform; patents pending; outcomes; multi role; modular payload; materials and designs; low weight; low volume; longstanding; logistical support; key enabling technology; key enabling; innovates; gravity; graph; granted patents; granted; extracts; enabling technology; enabling technologies; efficiency systems; ducted fan; ducted; dramatically increase; defense market; cross flow; cost saving; commanders; center of gravity; breakthrough innovations; aircraft applications; aeronautic; aerodynamic design; landing; takeoff and landing; radius; hydrocarbon; compressed; accomplish; flexibility; solved</t>
  </si>
  <si>
    <t>0.0002947665393929659</t>
  </si>
  <si>
    <t>20943</t>
  </si>
  <si>
    <t>0.0003415698233959092</t>
  </si>
  <si>
    <t>442</t>
  </si>
  <si>
    <t>276be9b382ba22db7f429b265e68d766</t>
  </si>
  <si>
    <t>Alliance Optotek Corp.</t>
  </si>
  <si>
    <t>http://www.aoptk.com</t>
  </si>
  <si>
    <t>Alliance Optotek Corp. designs, manufactures, and sells lighting products. It offers outboard lighting products, including roadway, flood, billboard, security, and solar lights; and indoor lighting products, such as downlights, LED panel lights, linear and ceiling lights, track lights, table lamps, and tube lights. The company also provides industrial lighting products, including LED moisture-proof luminaries, and bay and high bay lights; and architectural lighting products, such as high power and high brightness lights, DMX and SDC control systems, and DALI to PWM converters. It serves customers in Taiwan and internationally. The company was founded in 2006 and is based in Zhubei City, Taiwan. As of June 3, 2014, Alliance Optotek Corp. operates as a subsidiary of Wieson Technologies Co., Ltd.</t>
  </si>
  <si>
    <t>Zhubei City</t>
  </si>
  <si>
    <t>1517940</t>
  </si>
  <si>
    <t>Wieson Technologies Co., Ltd.</t>
  </si>
  <si>
    <t>lighting products; bay; alliance; corp; tube lights; table lamps; roadway; pwm; power and high; outboard; luminaries; led panel lights; led panel; industrial lighting; indoor lighting products; indoor lighting; including led; high brightness; high bay lights; high bay; downlights; dmx; ceiling lights; billboard; bay lights; panel lights; brightness; solar lights; flood; moisture; linear; proof; high power; ceiling; table; converters; tube; lamps; indoor; architectural; control systems; track</t>
  </si>
  <si>
    <t>0.0006499196877308023</t>
  </si>
  <si>
    <t>3002</t>
  </si>
  <si>
    <t>0.000562324369691391</t>
  </si>
  <si>
    <t>236d3894b6e390ce403a49ca88364ae9</t>
  </si>
  <si>
    <t>Clobotics Co., Ltd.</t>
  </si>
  <si>
    <t>http://www.clobotics.com</t>
  </si>
  <si>
    <t>Clobotics Co., Ltd. develops drone service platform from data collection to data visualization. The company provides information technology consulting, strategic advice, service integration and cloud-based industrial data analytics services. The company is based in Shanghai, China.</t>
  </si>
  <si>
    <t>Shanghai</t>
  </si>
  <si>
    <t>GGV Capital</t>
  </si>
  <si>
    <t>End-to-end drone service; drone platform; industrial data analytics; data visualization; service integration; data collection</t>
  </si>
  <si>
    <t>world's most advanced; advanced drone; data visualization; drone platform; visualization; service platform; service integration; industrial data; drone service; data analytics; data collection; collection; analytics</t>
  </si>
  <si>
    <t>0.0004577537930183119</t>
  </si>
  <si>
    <t>5810</t>
  </si>
  <si>
    <t>0.0004733188986819592</t>
  </si>
  <si>
    <t>444</t>
  </si>
  <si>
    <t>f510125da82db9c93e6c2c2027acc761</t>
  </si>
  <si>
    <t>Empresa Eléctrica de Iquique S.A.</t>
  </si>
  <si>
    <t>http://www.eliqsa.cl</t>
  </si>
  <si>
    <t>Empresa Eléctrica de Iquique S.A. distributes electricity in the Tarapaca region. The company distributes electricity to approximately 96,000 customers. It also engages in the corrective maintenance activities; rental of electrical installations; lease of measurement equipment; and provision of postal services. In addition, it develops and builds electrical projects; provides energy solutions, such as LED lighting, solar panels, diagnosis and maintenance, and projects quality of energy; and offers PMGD services. The company was founded in 1957 and is based in Iquique, Chile. Empresa Eléctrica de Iquique S.A. is a subsidiary of Emelnorte S.A.</t>
  </si>
  <si>
    <t>1957</t>
  </si>
  <si>
    <t>Iquique</t>
  </si>
  <si>
    <t>Tarapaca</t>
  </si>
  <si>
    <t>Chile</t>
  </si>
  <si>
    <t>EMELNORTE S.A.</t>
  </si>
  <si>
    <t>ELIQSA (Santiago Stock Exchange)</t>
  </si>
  <si>
    <t>empresa; distributes electricity; postal; measurement equipment; maintenance activities; develops and builds; corrective maintenance; corrective; electrical installations; diagnosis; provision; region; rental; lease; led lighting; measurement; activities; builds; energy solutions</t>
  </si>
  <si>
    <t>0.00008008776106412938</t>
  </si>
  <si>
    <t>0.00012904877768656636</t>
  </si>
  <si>
    <t>445</t>
  </si>
  <si>
    <t>5cb6f5f598e4c01bd1f578e9e7c7778a</t>
  </si>
  <si>
    <t>Novel Energy Solutions L.L.C.</t>
  </si>
  <si>
    <t>http://novelenergysolutions.com</t>
  </si>
  <si>
    <t>Novel Energy Solutions L.L.C. provides solar panel installation services. It serves commercial, agricultural, residential, and non-profit sectors. The company was founded in 2012 and is headquartered in St. Charles, Minnesota.</t>
  </si>
  <si>
    <t>St. Charles</t>
  </si>
  <si>
    <t>clean energy; solar panel installation; panel installation services; community solar gardens; financially viable energy; financially viable technologies; clean energy options; clean energy needs; clean energy plan; solar energy technology; Solar Electric Projects; customers money; unique purchase options; KW solar array; Flow CSG landowners; energy efficiency specialist; project planning services; renewable resource consulting; land options; solar PV; renewable energy; PV projects; utility bills; purchase financing; financial risk; panel system installation; efficiency audits; non-profit organizations; Rural company; wide range; peak times; personal residence; non-profit organization; company developments; weather stripping; hog sites; green construction; blown-in insulation; Premium; efficiencies; Focus; Offer; farms; businesses; government; Provide; Work; Offers; clients; farm</t>
  </si>
  <si>
    <t>solar gardens; community solar; gardens; saving our customers; customers money; financially; panel installation services; viable; premium; solar panel installation; panel installation; profit; purchase; weather stripping; viable technologies; viable energy; stripping; solar produces; solar energy technology; services to companies; reduce your energy; range of clients; project planning; positive cash flow; positive cash; planning services; peak times; offer services; money by reducing; kw solar; hog; form of clean; financial risk; efficiency audits; devise; csg; completely eliminate; clients and customers; installation services; financing; profit organizations; options; offers solar panel; energy options; pv projects; landowners; cash flow; community; residence; blown; utility bills; solar panel system; provider of solar; panel system; money; harnessing; saving; investments; energy technology; system installation; cash; audits; land; solar array; inexpensive; assist; offered; developments; eliminate; efficiencies; specialist; versatile; organization; kw; running; sense; positive; practical; resource; peak; bills; solar electric; rural; associated; accessible; farms; finance; farm; completely; insulation; plan; individuals; organizations; flow; bring; sites; array; risk; consumers; financial</t>
  </si>
  <si>
    <t>0.0003478927128589358</t>
  </si>
  <si>
    <t>7751</t>
  </si>
  <si>
    <t>0.00036919385871311226</t>
  </si>
  <si>
    <t>446</t>
  </si>
  <si>
    <t>f14de6ed5a191288669c12ddeb0f2e8c</t>
  </si>
  <si>
    <t>Plan It Solar, Inc.</t>
  </si>
  <si>
    <t>http://www.planitsolar.com</t>
  </si>
  <si>
    <t>Plan It Solar, Inc. distributes and sells solar electric systems for homes, and businesses and non-profits. The company provides solar water pumping, water heating, small hydropower, and small wind power systems, as well as grid-connected solar electric systems, solar panels, mounting racks, charge controllers, batteries, and inverters. It also offers design and installation services. The company was founded in 2001 and is based in Penn Valley, California. As of February 15, 2011, Plan It Solar, Inc. operates as a subsidiary of EnPower Systems, Inc.</t>
  </si>
  <si>
    <t>Penn Valley</t>
  </si>
  <si>
    <t>EnPower Systems, Inc.</t>
  </si>
  <si>
    <t>plan it solar; solar electric systems; electric systems; solar electric; wind power systems; well as grid; small wind power; mounting racks; hydropower; grid connected solar; distributes and sells; connected solar; systems for homes; solar water pumping; plan; offers design; profits; small wind; water pumping; racks; sells solar; grid connected; design and installation; pumping; charge controllers; water heating; wind power; installation services; solar water; controllers; mounting; power systems; homes; connected</t>
  </si>
  <si>
    <t>0.000469201184798389</t>
  </si>
  <si>
    <t>5626</t>
  </si>
  <si>
    <t>0.00042855336665647046</t>
  </si>
  <si>
    <t>447</t>
  </si>
  <si>
    <t>9ecf146f62a3faf1913badcfd7087fba</t>
  </si>
  <si>
    <t>HoneyComb Corporation</t>
  </si>
  <si>
    <t>http://www.honeycombcorp.com</t>
  </si>
  <si>
    <t>HoneyComb Corporation manufactures and sells drone-based aerial imaging solutions for precision agriculture and forestry markets. It offers AgDrone System that offers access to high resolution aerial information using a cloud-based data service to maintain and evaluate information, such as crop management, yield forecasting, land surveying, and insurance monitoring. The company also provides service and repair to its product. It sells its product through dealers. HoneyComb Corporation was founded in 2012 and is based in Wilsonville, Oregon.</t>
  </si>
  <si>
    <t>Wilsonville</t>
  </si>
  <si>
    <t>415870</t>
  </si>
  <si>
    <t>HoneyComb; crop stress detection; aerial imaging solution; precision agriculture; unmanned aircraft; HoneyComb Corporation; service HoneyComb; multispectral cameras; HoneyComb Farm; complete aerial imaging; drone operating gear; AgDrone unmanned aircraft; aerial imaging solutions; resolution aerial surveys; mission planning; NDVI-based crop stress; completely autonomous UAS; seamless mission planning; small unmanned aircraft; Experience autonomous flight; data processing technologies; unmanned aircraft systems; thermal imaging sensors; data services. drones.; cloud-based data processing; mission planning software; farms. recision agriculture; hybrid CPU/GPGPU systems; holistic farm management; better land/crop management; variable rate maps; tractor navigation systems; farm management solutions; company flagship product; harmful blanket applications; fintech. robotics. software; drone aircraft; agricultural drone; high-resolution imaging; valuable data; important data; imaging standard; spectral imaging; agricultural needs; AgDrone UAV; complete solution; agricultural surveying; farmers; crop health</t>
  </si>
  <si>
    <t>honeycomb; stress detection; solution that includes; multispectral cameras; imaging solution; help farmers; farm management; crop stress; crop management; carrying case; aerial imaging solution; mission planning; pesticides; multispectral; visible; ndvi; farmers; crop; data services; aerial imaging; precision agriculture; fertilizer; gather; data processing; high resolution; processed; imaging; maps; stress; seamless; collected; carrying; unmanned aircraft; antennas; yield; farm; agricultural; resolution; charger; tailored; decisions; wasteful; variable rate; valuable data; tractor; technology to improve; system for drone; spectral imaging; solve real; solutions help; solutions for precision; solutions for drone; service drone; seasons; resource allocation; resolution imaging; resolution aerial; reduce water; real world problems; proprietary algorithms; processing technologies; processed and analyzed; planning software; pertaining; outcomes; operate more efficiently; offers cloud; offer its customers; maximizing yield; management decisions; interpret; integrated sensors; instances; informed decisions; infestation; increase yield; imaging sensors; high resolution imaging; high resolution aerial; gear products; future proof; full service drone; fertilizers; fertilizer and pesticide; extract valuable; extension services; equipped with high; drone based aerial; delicate; datasets; data concerning; crop growth; cpu; concerning; components required; completely autonomous; complete aerial; combines unmanned; cloud data services; cloud data</t>
  </si>
  <si>
    <t>0.000573550008058234</t>
  </si>
  <si>
    <t>6859</t>
  </si>
  <si>
    <t>0.00043524153111410685</t>
  </si>
  <si>
    <t>c8f3009b995266c43ba162743bfcce36</t>
  </si>
  <si>
    <t>Green Tiki Power, LLC</t>
  </si>
  <si>
    <t>http://www.greentikipower.com</t>
  </si>
  <si>
    <t>Green Tiki Power, LLC provides solar photovoltaic panel consulting, installation, and maintenance solutions. The company offers site inspection and data collection, site specifications and measurements report, space management surveys and feedback, inventory reconciliation, and coordination of product receiving and installation services; and analysis of current space utilizations, audit, and picture confirmation. It also provides services, such as assessment and audit of energy needs; expert advice; transportation and professional installation; monitoring and technical support; and comprehensive site surveys. The company is based in Waianae, Hawaii. As of April 29, 2014, Green Tiki Power operates as a subsidiary of Equal Earth, Inc.</t>
  </si>
  <si>
    <t>Waianae</t>
  </si>
  <si>
    <t>installation services / srl / distributes solar / grid connection</t>
  </si>
  <si>
    <t>Equal Earth, Inc.</t>
  </si>
  <si>
    <t>audit; surveys; space management; solar photovoltaic panel; site surveys; site inspection; reconciliation; professional installation; offers site; expert advice; confirmation; photovoltaic panel; coordination; picture; inventory; receiving; feedback; advice; technical support; report; expert; measurements; assessment; data collection; specifications; installation services; comprehensive; collection; solar photovoltaic; consulting</t>
  </si>
  <si>
    <t>0.0000767860300975944</t>
  </si>
  <si>
    <t>1932</t>
  </si>
  <si>
    <t>0.0001306307179600861</t>
  </si>
  <si>
    <t>449</t>
  </si>
  <si>
    <t>4a67d7e97862c1cc0fde4391542434cf</t>
  </si>
  <si>
    <t>Chal-Tec GmbH</t>
  </si>
  <si>
    <t>http://www.chal-tec.com</t>
  </si>
  <si>
    <t>Chal-Tec GmbH, an e-commerce company, retails event equipment, sports equipment, light and sound devices, and utensils online. It offers kitchen tools and household appliances, and climate regulation products; wireless speakers for the outdoors, high-performance subwoofers, car-and HiFi-products, HiFi-sound-systems, and condenser microphones; trampolines, skipping ropes, and soccer-sets for children, as well as exercise machines, weights, and other fitness gadgets for grown-ups; home sport devices, toys, and outdoor equipment; and loudspeakers, subwoofers, and microphones for events. The company also offers products for outdoors; electronic accessories; sound devices, such as headphones and stereo systems; products for public address; equipment for DJs; music-triggered lightning equipment for various events; cables for wiring and connecting home cinemas, party rooms, or clubs; remote-controlled helicopters, fork trucks and boats, and drones; electronic instruments; and audio technology products. In addition, it sells products through its store; and operates through various distribution channels and marketplaces. The company serves customers in Europe and internationally. Chal-Tec GmbH was founded in 2005 and is based in Berlin, Germany.</t>
  </si>
  <si>
    <t>Berlin</t>
  </si>
  <si>
    <t>Ardian</t>
  </si>
  <si>
    <t>climate regulation products; sound devices; audio technology products; home sport devices; music-triggered lightning equipment; various distribution channels; relevant e-commerce market; modern e-commerce strategies; original trade companies; condenser microphones; event equipment; sports equipment; high-performance subwoofers; Chal-Tec GmbH; utensils online; e-commerce company; remote-controlled helicopters; outdoor equipment; fitness gadgets; kitchen tools; wireless speakers; car-and HiFi-products; household appliances; home cinemas; exercise machines; powerful brands; electronic accessories; stereo systems; various events; public address; party rooms; fork trucks; electronic instruments; modern times; authentic balance; individual character; innovative portfolio; international market; diverse city; outdoors; grown-ups; trampolines; Europe; concepts; drones; marketplaces; headphones; incubator; weights; wiring</t>
  </si>
  <si>
    <t>tec; subwoofers; sound devices; microphones; hifi; outdoors; concepts; commerce; sound; brands; wireless speakers; weights; utensils; triggered; tradition; stereo; sports equipment; sound systems; soccer; skipping; ropes; public address; portfolio of products; outdoor equipment; offers kitchen; modern times; marketplaces; loudspeakers; light and sound; kitchen tools; international market; incubator; fork; exercise; electronic accessories; djs; distribution channels; creates powerful; controlled helicopters; condenser; character; authentic; modern; clubs; retails; events; sells products; lightning; remote controlled; press; headphones; fitness; household appliances; strategies; technology products; children; incorporate; sport; rooms; regulation; grown; channels; speakers; gadgets; relevant; offers products; toys; music; boats; kitchen; trucks; trade; connecting; helicopters; diverse; city; sense; original; instruments; address; sets; efficiently; climate; balance; household; wiring; tested; event; party; audio; sports; proven; portfolio; creates; cables; dynamic; individual; high performance; controlled; store</t>
  </si>
  <si>
    <t>0.0625</t>
  </si>
  <si>
    <t>0.0007306665319259705</t>
  </si>
  <si>
    <t>18411</t>
  </si>
  <si>
    <t>0.000719279296754259</t>
  </si>
  <si>
    <t>450</t>
  </si>
  <si>
    <t>945c3e2fe20f605505bb998cbc247dc2</t>
  </si>
  <si>
    <t>Paulin Industries, Inc.</t>
  </si>
  <si>
    <t>http://www.paulinusa.com</t>
  </si>
  <si>
    <t>Paulin Industries, Inc. distributes fasteners, fluid system products, automotive parts, grease fittings, and screw machine components. It offers easy-spot weld, non-ferrous, grain bin and storage, and solar panel fasteners; oil drain plugs, driver bits and drive products, fittings, expansion plugs, wheel parts, adhesives and sealants, LP gas products, grease fittings, and window industry adhesives/sealants and fasteners; and brake, fuel, transmission, and coolant repair products. The company also manufactures cold headings, nut forming, metal stampings, screw machines, adhesive coatings, and custom packaging. Its customers include original equipment manufacturer and aftermarket retail hardware, industrial, and automotive markets. Paulin Industries, Inc. was founded in 1919 and is based in Parma, Ohio with manufacturing plants in Mississauga, Toronto, and Milton, Canada. The company has distribution facilities in Vancouver, Edmonton, Winnipeg, Toronto, Montreal, and Moncton, Canada; and Flint, Michigan, and Cleveland, Ohio. Paulin Industries, Inc. operates as a subsidiary of The Hillman Companies, Inc.</t>
  </si>
  <si>
    <t>1919</t>
  </si>
  <si>
    <t>Parma</t>
  </si>
  <si>
    <t>The Hillman Companies, Inc.</t>
  </si>
  <si>
    <t>screw; grease; fasteners; sealants; plugs; adhesives; fittings; weld; system products; stampings; panel fasteners; montreal; metal stampings; machine components; ferrous; driver bits; drain; distribution facilities; coolant; bits; bin; automotive parts; adhesive coatings; grain; lp; adhesive; brake; forming; wheel; driver; fluid; spot; expansion; cold; packaging; coatings; window; transmission; drive; machines; repair; machine; metal; automotive</t>
  </si>
  <si>
    <t>0.00007942274776347514</t>
  </si>
  <si>
    <t>0.00014340126214424937</t>
  </si>
  <si>
    <t>451</t>
  </si>
  <si>
    <t>be407acbadecc853ab5ad35ce8f6411e</t>
  </si>
  <si>
    <t>Leaf Solar Power LLC</t>
  </si>
  <si>
    <t>http://www.leafsolarpower.com</t>
  </si>
  <si>
    <t>Leaf Solar Power LLC designs, installs, integrates, monitors, administers, and delivers solar panels and systems, and wind systems, as well as provides general contracting services. It provides solar farms, wind farms and spheres, tracking systems, and fuel cell technologies to utilities/industrial customers. The company also offers RV and marine solar power systems, solar photovoltaic systems, solar thermal systems, CSP dish technologies, solar pool heat systems, energy storage systems, solar lighting systems, wind spheres, EV charging stations, and BIPV systems to residential/commercial customers; and solar water pumps, hybrid solar systems, movable and home solar systems, back-up solar power generators, grid tied solar systems, stand-alone solar systems, fuel cells, and solar power stations. In addition, it provides solar electric, wind power, solar water heating, solar pool heating, green consulting, EPC contracting, and O&amp;M services. The company also serves business and government customers. It has a strategic relationship with LightStream. The company was incorporated in 2009 and is based in West Palm Beach, Florida with an additional office in Sterling Heights, Michigan.</t>
  </si>
  <si>
    <t>75000000</t>
  </si>
  <si>
    <t>Tamra-Tacoma Capital Partners</t>
  </si>
  <si>
    <t>solar power; Leaf Solar Power; solar water heating; solar pool heating; solar power systems; solar systems; solar thermal systems; solar photovoltaic systems; solar lighting systems; home solar systems; stand-alone solar systems; hybrid solar systems; Solar Power LLC; in-depth market knowledge; back-up solar power; solar power stations; solar water pumps; solar pool heat; Residential Solar Power; Commercial Solar Power; CVC solar license; solar farm opportunities; energy storage systems; solar farms; Solar Reverse Osmosis; general contracting services; Utility grid-tied wind; epc contracting; CSP dish technologies; fuel cell technologies; wind power; solar panels; Utility-scale renewable energy; green consulting; o&amp;m services; solar. wind energy; operating platform; Utility interconnection design; entrepreneurial expertise; deep experience; quick execution; property identification; financial strength; Domestic Hot Water; strategic opportunities; management expertise; wind systems; Solar companies; Solar Modules; solar installation</t>
  </si>
  <si>
    <t>leaf; solar pool; unrivaled; spheres; solar pool heating; market knowledge; marine solar; management expertise; knowledge allows; financial strength; experience and knowledge; entrepreneurial; deep experience; pool heating; rv; solar water heating; contracting; pool; solar water; solar farms; grid tied; investors; epc; opportunities; knowledge; tied; execution; depth; solar systems; farms; strength; full service; water heating; identification; wind power; qualified; success; advantage; quick; solar electric; wind systems; utility scale renewable; utility interconnection; time in history; tied solar systems; systems to residential; systems integrators; stand alone solar; solar power stations; solar power generators; solar lighting systems; shifts; services solar; scale renewable energy; scale renewable; rv solar; rv and marine; reverse osmosis; pool heat; osmosis; offers rv; movable; licensed general; installation maintenance; heat systems; general contractor; general contracting services; general contracting; future of solar; exist; ev charging; dish; delivers solar panels; delivers solar; csp dish; commercial solar power; cell technologies; bipv systems; expertise; strategic; residential solar power; tied solar; solar water pumping; panels and systems; grid tied solar; deep; utility grid; lake; characterized; hybrid solar; creates; marine; power generators; interconnection; industrial customers; domestic hot water; domestic hot; wind farms; solar photovoltaic systems; solar companies</t>
  </si>
  <si>
    <t>0.00026344868583298595</t>
  </si>
  <si>
    <t>4884</t>
  </si>
  <si>
    <t>0.0002453416426180259</t>
  </si>
  <si>
    <t>452</t>
  </si>
  <si>
    <t>9ae0f66b886352eac2cb5e0efc4fa7af</t>
  </si>
  <si>
    <t>Disaster Preparedness Systems Inc.</t>
  </si>
  <si>
    <t>Disaster Preparedness Systems, Inc., a development stage company, engages in the design and marketing of equipment and technologies for the homeland security, disaster response, and emergency preparedness markets in Canada. Its product portfolio comprises Portable-On-Demand (P-O-D) emergency response transportation systems that allow the operator to rapidly configure a truck, amphibious utility vehicle, or vessel to meet specific applications on-demand; AUV, the six or eight wheeled utility vehicles that are designed to transport 3,000 pounds of emergency and fire fighting equipment stored in P-O-Ds, and could travel over land at speeds up to 40 miles per hour; and urban search and rescue trailer, a portable, rapidly configurable simulator of urban disaster environments. The companys products also include high output pump modules, which are designed to provide an alternate source of water in the aftermath of a disaster; and amphibious robotic drones, the remote controlled drones designed to control and recover oil spills and to fight fires under wharves, around vessels and in open seas. Its products are also used in military and fire fighting applications, shipping, mining, industrial, transportation, and environmental applications. The company was founded in 2004 and is based in Vancouver, Canada.</t>
  </si>
  <si>
    <t>Vancouver</t>
  </si>
  <si>
    <t>DPSY (Pink Sheets LLC)</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</si>
  <si>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t>
  </si>
  <si>
    <t>fire fighting; fighting; amphibious; preparedness; disaster; rapidly; travel over land; systems that allow; spills; source of water; seas; robotic drones; recover; pump modules; portfolio comprises; oil spills; miles per hour; include high; fire fighting equipment; fighting equipment; environmental applications; emergency preparedness; ds; drones designed; disaster response; disaster preparedness; controlled drones; auv; amphibious robotic drones; amphibious robotic; allow the operator; fight; response; urban; wheeled; alternate; emergency; high output; fires; configurable; transportation systems; specific applications; products also include; comprises; vessel; product portfolio; simulator; fire; remote controlled; pounds; emergency response; configure; development stage; demand; designed to provide; trailer; miles; homeland security; homeland; speeds; vessels; truck; search and rescue; hour; shipping; stored; travel; rescue; stage; operator; pump; mining; transport; robotic; search; portfolio; controlled; environments; marketing; meet; land</t>
  </si>
  <si>
    <t>0.00022072284030246045</t>
  </si>
  <si>
    <t>23752</t>
  </si>
  <si>
    <t>0.0003057315159419662</t>
  </si>
  <si>
    <t>453</t>
  </si>
  <si>
    <t>3e8f7265666a5abbcff9ab8b01e83da7</t>
  </si>
  <si>
    <t>Energy Technologies, Inc.</t>
  </si>
  <si>
    <t>http://www.ruggedsystems.com</t>
  </si>
  <si>
    <t>Energy Technologies, Inc. designs and manufactures power backup and generation equipment. It offers power generation products, including engine-generators, solar panels, wind turbines, and fuel cells; power conditioning products, such as uninterruptible power supplies (UPSs), DC/AC inverters, power converters, and frequency converters; and power distribution and control products, which include intelligent power distribution units (iPDUs), energy management systems, and SCADA systems. The company also provides rack mount UPS/PDU integrated units, DC and telecommunications power systems, rugged computer and peripheral enclosures, and power and computer cables; and accessories, such as UPS battery chargers, extended battery modules, rugged transit cases, rack slides, and interface software. Its products are used in shipboard, airborne, ground transport, mobile site, and petro-chemical applications, as well as in process operations. The company serves various market segments worldwide, including military/defense applications on land, sea, and air; federal/state/local government facilities; industrial/petrochemical/pipelines/offshore platforms; electric/gas/water utilities controls backup; telecommunications/wireless power; commercial computers/networks backup; and medical equipment power/backup. Energy Technologies, Inc. was founded in 1991 and is based in Mansfield, Ohio.</t>
  </si>
  <si>
    <t>Mansfield</t>
  </si>
  <si>
    <t>ETCH (Nasdaq Global Market)</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</si>
  <si>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t>
  </si>
  <si>
    <t>power distribution; rack; backup; energy technologies; converters; rugged; telecommunications; wireless power; uninterruptible power supplies; slides; segments worldwide; scada systems; rack mount; power generation products; power distribution units; power converters; power backup; petro chemical; petro; peripheral; offshore platforms; market segments worldwide; manufactures power backup; local government; intelligent power; government facilities; generation equipment; distribution units; defense applications; conditioning products; chemical applications; ac inverters; manufactures power; generation products; scada; uninterruptible power; uninterruptible; power conditioning; medical equipment; market segments; energy management systems; offers power; control products; petrochemical; transit; pipelines; dc; fuel cells; units; enclosures; battery chargers; sea; power supplies; extended; offshore; management systems; airborne; frequency; segments; federal; mount; energy management; cases; computers; utilities; transport; conditioning; engine; cables; chargers; networks; designs and manufactures; generators; ac; power generation; wind turbines; interface; defense; controls; chemical; power systems; turbines; platforms; medical; land; intelligent; wireless</t>
  </si>
  <si>
    <t>0.00020385856789765058</t>
  </si>
  <si>
    <t>10482</t>
  </si>
  <si>
    <t>0.00026999776082749433</t>
  </si>
  <si>
    <t>454</t>
  </si>
  <si>
    <t>b62e814c-7950-c278-539c-12d8c84438df</t>
  </si>
  <si>
    <t>Ruka</t>
  </si>
  <si>
    <t>http://goruka.com</t>
  </si>
  <si>
    <t>Ruka is a manufacturer of hardware and software products for the consumer drone and toy markets. Ruka builds products that redefine the way individuals think about play and creativity.
As the industry of drones, AR and app software is constantly changing, Ruka gives you the flexibility to play how you want, share your creations and learn from others.
Our motto is to give you the tools to shape your ideas without barriers.
Ruka is an independent, privately held company headquartered in Salt Lake City, Utah. Founded in 2016, we are a young business that is focused on building our products around our community's needs.</t>
  </si>
  <si>
    <t>software products; motto; focused on building; consumer drone; constantly changing; builds products; redefine; creations; play; toy; creativity; ar; young; barriers; ideas; constantly; shape; hardware and software; flexibility; learn; changing; individuals; share; founded; app; builds; focused</t>
  </si>
  <si>
    <t>0.0006526295539370417</t>
  </si>
  <si>
    <t>7808</t>
  </si>
  <si>
    <t>0.000629386990076733</t>
  </si>
  <si>
    <t>Certain data and content provided by https://www.crunchbase.com/organization/ruka</t>
  </si>
  <si>
    <t>455</t>
  </si>
  <si>
    <t>2822a030f778f00b54cacfb19b1d1804</t>
  </si>
  <si>
    <t>IOT Group Limited</t>
  </si>
  <si>
    <t>http://www.theiotgroup.com</t>
  </si>
  <si>
    <t>IOT Group Limited engages in the Internet of things business. It designs and develops ROVA selfie drones. The company sells its products online. IOT Group Limited was founded in 2015 and is based in Sydney, Australia.</t>
  </si>
  <si>
    <t>IOT (Australian Securities Exchange); AWO (Chi-X Australia); 27C (Deutsche Boerse AG)</t>
  </si>
  <si>
    <t>selfie; designs and develops; products online; iot; sells its products; internet of things; things</t>
  </si>
  <si>
    <t>0.00038634741968450237</t>
  </si>
  <si>
    <t>0.0003546425237034138</t>
  </si>
  <si>
    <t>456</t>
  </si>
  <si>
    <t>4719eba0-d8f5-4769-62df-b1beafafcd1d</t>
  </si>
  <si>
    <t>Stromkind</t>
  </si>
  <si>
    <t>http://stromkind.com</t>
  </si>
  <si>
    <t>Autonomous Maritime Drone Technology.</t>
  </si>
  <si>
    <t>drone technology / specializing / delivery service / maritime</t>
  </si>
  <si>
    <t>maritime drone; maritime; drone technology</t>
  </si>
  <si>
    <t>0.0004417384734396203</t>
  </si>
  <si>
    <t>19685</t>
  </si>
  <si>
    <t>0.0005516367332139481</t>
  </si>
  <si>
    <t>Certain data and content provided by https://www.crunchbase.com/organization/stromkind</t>
  </si>
  <si>
    <t>457</t>
  </si>
  <si>
    <t>041defa5ebad2c5fcbcbb085799a3477</t>
  </si>
  <si>
    <t>Powercom Co., Ltd</t>
  </si>
  <si>
    <t>http://www.pcmups.com.tw</t>
  </si>
  <si>
    <t>Powercom Co., Ltd provides power protection products in Taiwan and internationally. The company designs, manufactures, markets, and services UPS and solar systems for PCs, minicomputers, LANs, WANs, cash register/POS systems, office telecommunication equipment, and communication networks. It also offers a line of power monitoring and shutdown software for various operating systems, including UPS and solar monitoring systems. The companys photovoltaic (PV) systems include solar cells, solar panels, PV inverters, and PV inverter accessories; and UPS systems comprise off-line, line-interactive, on-line, and DC UPS products, as well as AVRs and inverters. Powercom Co., Ltd was founded in 1987 and is headquartered in New Taipei City, Taiwan.</t>
  </si>
  <si>
    <t>New Taipei City</t>
  </si>
  <si>
    <t>3043 (Taiwan Stock Exchange); CPWN.F (Pink Sheets LLC)</t>
  </si>
  <si>
    <t>wans; telecommunication equipment; systems include solar; systems comprise; solar monitoring; pv inverters; pv inverter; power monitoring; pos; operating systems; lans; include solar cells; communication networks; shutdown; systems include; register; protection products; pcs; cash; telecommunication; interactive; monitoring systems; comprise; include solar; networks; solar systems; office; inverter; dc</t>
  </si>
  <si>
    <t>0.6</t>
  </si>
  <si>
    <t>0.0002101323360072569</t>
  </si>
  <si>
    <t>12240</t>
  </si>
  <si>
    <t>0.00023104055266228343</t>
  </si>
  <si>
    <t>458</t>
  </si>
  <si>
    <t>31f6b0aa5e27788e7c84bba3982cb520</t>
  </si>
  <si>
    <t>Automation Engineering Inc.</t>
  </si>
  <si>
    <t>http://www.aeiboston.com</t>
  </si>
  <si>
    <t>Automation Engineering Inc. designs, develops, and manufactures precision flexible automation systems. The company offers camera alignment, camera test, modular option, photonics alignment, camera prototyping service, and support infrastructure products. It also provides camera performance, camera yield and cost reduction, camera quality, camera design innovation, scalable assembly and test process, camera prototyping and product integration, and application example solutions. In addition, the company offers technical, warranty, post-warranty contract, and ad-hoc support services for its equipment and customers; and routine maintenance, customer training, emergency support, and others to customers. It serves automotive, mobile, computational, stereoscopic, 3D, gesture recognition, wearable, security, and medical camera markets in the United States and internationally. The company was founded in 1990 and is based in Wilmington, Massachusetts with operations in the United States, Europe, and Asia. As of November 21, 2016, Automation Engineering Inc. operates as a subsidiary of Mycronic AB (publ).</t>
  </si>
  <si>
    <t>Wilmington</t>
  </si>
  <si>
    <t>measurement / assure / equipment and software / yield</t>
  </si>
  <si>
    <t>1150000</t>
  </si>
  <si>
    <t>86120000</t>
  </si>
  <si>
    <t>Mycronic AB (publ)</t>
  </si>
  <si>
    <t>AEi; camera module test; camera module assembly; CMAT Modular Assembly; CMAT Assembly; active alignment; AEi Modular Architecture; AEi equipment; AEi product line; unique AEi patent-pending; active optical alignment; AEi systems; UV curing options; active alignment assembly; camera manufacturing solutions; camera product specifications; camera project profit; global technical leader; camera development team; camera prototyping services; camera modules; module test equipment; camera production; module assembly station; camera technology; final camera; advanced assembly solutions; photonics active alignment; camera tests; highest-quality camera; original high-volume solution; lens assembly; Photonics Module Align; volume production; flexible manufacturing systems; lens plasma treat; image quality; UV cure; modular platform machines; UV cure option; optical electronic products; modular system. drones.; test systems; flexible automation systems; integrated measurement options; optical testing expertise; maximum capital efficiency; automation software platform; fully assembled cameras; why-aeiAutomation Engineering Inc.</t>
  </si>
  <si>
    <t>alignment; camera module; assembly system; cure; curing; assembly and test; uv curing; module assembly; modular assembly; adhesive; uv; lens; volume production; uv cure; test systems; prototyping services; modular system; lens assembly; image quality; camera modules; align; test equipment; photonics; assembly; adhesives; active; yield; modular; pattern; high volume; volume; throughput; prototyping; band; test; architecture; channel; assembled; measurement; options; optical; capital; automation; well as multi; vision inspection; uv light; tester; technology roadmap; technology matures; systems are provided; system offers; statistical; software systems; software allows; services that enable; seamless integration; rotation; roadmap; repeatability; realizing; ramp; quality and yield; product specifications; plcs; platform is designed; pitch and roll; pending algorithms; patent pending algorithms; optoelectronic; options to meet; options include; offers prototyping services; offers prototyping; offers multiple; needed to support; narrow band; multi channel; multi axis; modular platform; measurement capability; maximum quality; maximizing yield; matures; manufacturing systems; manufacturing solutions; lens attachment; latest generation; interface is designed; intent; image sensor; highest standards; high roi; fully assembled; focus on high; focal plane; flexible automation; evolve; equipment and software; equipment allows; engineers will work</t>
  </si>
  <si>
    <t>0.0002375525921217311</t>
  </si>
  <si>
    <t>31835</t>
  </si>
  <si>
    <t>0.00038737562543269584</t>
  </si>
  <si>
    <t>459</t>
  </si>
  <si>
    <t>cf7eeee23037e07ae248d18cfd0cb1e5</t>
  </si>
  <si>
    <t>CLUE, Inc.</t>
  </si>
  <si>
    <t>http://corp.t-clue.com</t>
  </si>
  <si>
    <t>CLUE, Inc. offers drone for data management cloud services. The company was founded in 2014 and is based in Tokyo, Japan.</t>
  </si>
  <si>
    <t>ANRI</t>
  </si>
  <si>
    <t>drone OS platform; Tokyo-based startup; drone media; enterprise software. robotics; drone-based operating systems; Inc. aerospace. drones.; technology startup; CLUE; cloud services; consultation services; platforms</t>
  </si>
  <si>
    <t>clue; technology startup; startup that develops; startup developing; operating systems; offers drone; developing drone; consultation services; develops and offers; startup; os; cloud services; consultation; running; media; platforms</t>
  </si>
  <si>
    <t>0.00007642334289865375</t>
  </si>
  <si>
    <t>0.00010480941327782401</t>
  </si>
  <si>
    <t>460</t>
  </si>
  <si>
    <t>e3f752ef0ed63cb235d530f8dca5f6cf</t>
  </si>
  <si>
    <t>http://www.photoflightam.com</t>
  </si>
  <si>
    <t>PhotoFlight Aerial Media, LLC specializes in providing professional UAS/drone services to partners in film production, marketing, government institutions, and industrial companies. It specializes in providing drone videography solutions to production companies; provides dual operator configuration, single operator configuration, multiple drone operations, drone photography, panoramic drone photography, and 360-degree drone photography and video services; and broadcast quality real time video downlink for news, events, and everyone else in the need of live drone camera broadcast. The company also provides structural and area inspections, thermal imaging, construction cycle monitoring, true orthomosaic, 3D point cloud, textured modeling, and digital surface modeling services, as well as consulting, training, and workflow integration services. In addition, it produces professional marketing, event, and educational videos; offers vent drone photography and video services to connect with guests, fans, and audience, as well as to promote and share the best moments from event in a memorable and impactful way; and real state marketing services. The company serves video and film production companies, as well as construction, engineering, and architectural firms, including UAV based Surveying, 3D modeling and progression analysis, structural inspections, property and casualty insurance, underwriting, and claims adjusters. PhotoFlight Aerial Media, LLC was founded in 2015 and is headquartered in Manchester, Connecticut.</t>
  </si>
  <si>
    <t>Manchester</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</si>
  <si>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t>
  </si>
  <si>
    <t>drone photography; video services; specializes in providing; production companies; photography and video; film production; broadcast; modeling; configuration; videography solutions; video downlink; textured; structural inspections; single operator; quality real; providing professional; providing drone; point cloud; panoramic; orthomosaic; multiple drone; modeling services; memorable; marketing services; live drone; industrial companies; impactful; guests; government institutions; educational videos; drone camera; downlink; digital surface; casualty; broadcast quality; aerial media; adjusters; photography; event; operator; structural; inspections; vent; underwriting; moments; marketing; time video; real time video; integration services; claims; thermal imaging; drone operations; videography; audience; specializes; workflow; promote; news; drone services; true; educational; degree; fans; institutions; videos; cycle; surveying; architectural; dual; connect; events; uas; share; insurance; live; partners; media; imaging; property; consulting; point</t>
  </si>
  <si>
    <t>0.0006435608393004458</t>
  </si>
  <si>
    <t>5253</t>
  </si>
  <si>
    <t>0.00046717117365369115</t>
  </si>
  <si>
    <t>461</t>
  </si>
  <si>
    <t>cf2f71792f9bc5e6995c01aa5dba9116</t>
  </si>
  <si>
    <t>Purdy Contracts Limited</t>
  </si>
  <si>
    <t>http://www.purdycontracts.co.uk</t>
  </si>
  <si>
    <t>Purdy Contracts Limited provides heating, electrical, and mechanical repair and maintenance services for domestic and commercial markets in the United Kingdom. It offers testing, rewires, upgrades, door entry systems, lifts maintenance, CCTV installation, lightening protection, and fire alarms installation services; provides central heating, power flushing, and under floor heating services; and installs/repairs/maintains hot water systems, hot water cylinders, radiators, gas cookers and hobs, pressurized systems, oil tanks, water softeners, controls and programmers, landlord certificates, solar thermal panels, air source heat pumps, ground source heat pumps, booster pumps, and blenders. It also provides gas servicing, breakdown repair, and boiler replacement and installation services; and installs photovoltaic solar microgeneration systems and microgeneration heat pump systems for domestic households, offices, industrial buildings, public buildings, and schools/colleges/universities. In addition, it offers property services, which include kitchen and bathroom replacements, cyclical external and internal redecoration programs, general building responsive repairs, brickwork repairs and renewals, roofing repairs and renewals, external enveloping works, wall cavity insulations, decorations, tiling, plumbing installations and repairs, asbestos surveys and removals, window and door repairs and installations, door entry installations, floor coverings, fire risk remedial works, and landscaping and fencing works. The company was founded in 1984 and is based in London, United Kingdom. As of July 13, 2015, Purdy Contracts Limited operates as a subsidiary of Bilby Plc.</t>
  </si>
  <si>
    <t>12635953</t>
  </si>
  <si>
    <t>Bilby Plc</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</si>
  <si>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t>
  </si>
  <si>
    <t>microgeneration; door entry; repairs; source heat pumps; source heat; door; entry; floor; window and door; water softeners; water cylinders; tiling; systems for domestic; softeners; replacement and installation; remedial; offers testing; lightening protection; landlord; kitchen and bathroom; insulations; installs photovoltaic solar; installations and repairs; hot water cylinders; hobs; heating services; heat pump systems; general building; flushing; floor coverings; fire alarms; external and internal; entry systems; door entry systems; domestic households; decorations; cyclical; boiler replacement; blenders; asbestos; installation services; external; programmers; heat pumps; replacements; pump systems; public buildings; lightening; coverings; breakdown; pressurized; installs photovoltaic; cookers; repair and maintenance; booster; lifts; landscaping; ground source heat; floor heating; commercial markets; cavity; pumps; fire; solar thermal panels; responsive; industrial buildings; domestic and commercial; colleges; central heating; hot water; domestic; certificates; air source heat; fencing; cylinders; ground source; cctv; thermal panels; radiators; bathroom; air source; repair; hot water systems; hot; alarms; households; heat pump; water systems; servicing; kitchen; boiler; universities; contracts; upgrades; surveys; plumbing; offices; tanks; maintenance services; maintains</t>
  </si>
  <si>
    <t>0.0006182433157955349</t>
  </si>
  <si>
    <t>8865</t>
  </si>
  <si>
    <t>0.0005353166937943301</t>
  </si>
  <si>
    <t>462</t>
  </si>
  <si>
    <t>90e62aa9ea35dd2061052b7f15cac4b1</t>
  </si>
  <si>
    <t>SolarVolt Energia</t>
  </si>
  <si>
    <t>http://www.solarvoltenergia.com.br</t>
  </si>
  <si>
    <t>SolarVolt Energia offers solar panel installation services. The company is headquartered in Belo Horizonte, Brazil.</t>
  </si>
  <si>
    <t>Belo Horizonte</t>
  </si>
  <si>
    <t>Minas Gerais</t>
  </si>
  <si>
    <t>FIR Capital Partners - Gestão de Investimentos S/A</t>
  </si>
  <si>
    <t>energia; offers solar panel; panel installation services; solar panel installation; panel installation; installation services; offers solar</t>
  </si>
  <si>
    <t>0.000554319467909662</t>
  </si>
  <si>
    <t>1802</t>
  </si>
  <si>
    <t>0.00044037832491011195</t>
  </si>
  <si>
    <t>463</t>
  </si>
  <si>
    <t>0c9ef91f380819a256b3c937b96f941f</t>
  </si>
  <si>
    <t>Solar Analytics Pty Ltd</t>
  </si>
  <si>
    <t>http://www.solaranalytics.com/au</t>
  </si>
  <si>
    <t>Solar Analytics Pty Ltd manufactures and develops solar and energy monitoring devices. It offers Solar Smart Monitor, an equipment that connects to the solar energy system through electricity meter board, keeps track of solar power systems performance in real time, measures household energy consumption, and diagnoses the fault and provides information to organize repairs and resolve issues. It also offers an online dashboard that provides a personalized and comprehensive analysis of solar power systems performance and how to monitor the solar panels output in the long run and allows users to access a detailed monthly report that provides a snapshot of how system performed in last 30 days. Solar Analytics Pty Ltd was founded in 2012 and is based in Redfern, Australia with an additional office in San Francisco, California.</t>
  </si>
  <si>
    <t>Redfern</t>
  </si>
  <si>
    <t>4400000</t>
  </si>
  <si>
    <t>AGL Energy Limited</t>
  </si>
  <si>
    <t>solar power systems; power systems performance; solar energy; Solar Smart Monitor; solar panels output; electricity meter board; solar fault analysis; solar energy systems; household energy consumption; solar PV monitoring; vs actual energy; Solar monitoring company; energy usage; innovative greentech company; value home owners; online dashboard; energy production; faults diagnostics; solar production; dashboard online; Solar Analytics; fault alerts; energy system performance; software solution; meter board.; meter box; tablet device; real time; long run; comprehensive analysis; net electricity; monthly report; smart phone; Product monitors; small device; monthly reports; valuable insight; customers; downtime; snapshot; smartphone; investment; track; information; repairs; issues; users; desktop</t>
  </si>
  <si>
    <t>faults; systems performance; solar monitoring; dashboard; fault; system performance; energy usage; solar energy system; solar power system; meter; alerts; monthly; connects; energy system; power system; solar power systems; valuable insight; users to access; time solar; tablet or smartphone; tablet device; system's performance; solution that monitors; solution that connects; solar production; small device; resolve; real time solar; pv monitoring; performance of solar; performance in real; offers solution; net electricity; monitoring to help; maximises; electricity meter; diagnoses; develops a software; desktop computer; customers receive; check energy; bought; actual energy; tablet; help customers; receive; snapshot; monitors; monitor; usage; organize; loading; downtime; board; software solution; smart phone; greentech; energy generated; develops solar; power systems; performed; log; anytime; insight; personalized; desktop; allows users; email; actual; diagnostics; protects; advice; measures; report; reports; valuable; solar energy systems; net; energy consumption; you're; repairs; days; sold; household; check; smartphone; energy production; installing; generates; detailed; issues; box; generating; comprehensive; owners; generated; track; analytics; energy systems; consumption</t>
  </si>
  <si>
    <t>0.00017277709379981925</t>
  </si>
  <si>
    <t>11164</t>
  </si>
  <si>
    <t>0.00027839608933369163</t>
  </si>
  <si>
    <t>464</t>
  </si>
  <si>
    <t>0e4c8a837647aefb5021b5fa0da6c0c4</t>
  </si>
  <si>
    <t>Shurjo Energy Pvt. Ltd.</t>
  </si>
  <si>
    <t>http://www.shurjo-energy.com</t>
  </si>
  <si>
    <t>Shurjo Energy Pvt. Ltd. manufactures solar photovoltaic panels. It offers polycrystalline panels and thin film panels. The companys products are used to produce power for various applications, such as grid connected rooftop and ground mounted systems, rural electrification, water pumping systems for irrigation, microwave/radio repeater stations, cathodic protection systems, recreational vehicles systems, and sailboat charging, as well as grid applications, such as telecommunications and water pumping. Shurjo Energy Pvt. Ltd. was incorporated in 2003 and is based in Kolkata, India.</t>
  </si>
  <si>
    <t>Kolkata</t>
  </si>
  <si>
    <t>West Bengal</t>
  </si>
  <si>
    <t>1091771</t>
  </si>
  <si>
    <t>PAE Limited</t>
  </si>
  <si>
    <t>energy pvt; pvt; water pumping; pumping; well as grid; water pumping systems; sailboat; rooftop and ground; repeater; recreational vehicles; radio repeater; pumping systems; polycrystalline panels; panels and thin; offers polycrystalline; mounted systems; manufactures solar photovoltaic; ground mounted systems; cathodic protection; cathodic; thin film panels; protection systems; produce power; film panels; rural electrification; grid applications; electrification; solar photovoltaic panels; recreational; microwave; grid connected; ground mounted; irrigation; polycrystalline; telecommunications; rural; manufactures solar; rooftop; photovoltaic panels; radio; stations; mounted; charging; solar photovoltaic; connected</t>
  </si>
  <si>
    <t>0.00008240849092471883</t>
  </si>
  <si>
    <t>3941</t>
  </si>
  <si>
    <t>0.00013094469912542365</t>
  </si>
  <si>
    <t>465</t>
  </si>
  <si>
    <t>4f73c4144b54419ffa1abc0cb5df5a82</t>
  </si>
  <si>
    <t>LUXOL Photovoltaics SAS</t>
  </si>
  <si>
    <t>http://www.luxol.fr</t>
  </si>
  <si>
    <t>LUXOL Photovoltaics SAS develops photovoltaic active tiles. LUXOL Photovoltaics SAS was incorporated in 2009 and is based in Le Bourget-du-Lac, France. As of September 19, 2014, LUXOL Photovoltaics SAS operates as a subsidiary of Sunalp.</t>
  </si>
  <si>
    <t>Le Bourget-du-Lac</t>
  </si>
  <si>
    <t>Sorea Societe Des Regies De L'arc</t>
  </si>
  <si>
    <t>photovoltaic tile; Tile photovoltaic LUXOL; photovoltaic tile LUXOL; photovoltaic tile LUXOL-101; photovoltaic tile designs; photovoltaic tiles; PDF Document download; LUXOL photovoltaic tiles; photovoltaic roof integration; LUXOL tile; electrical box; LUXOL tile production; solar tile LUXOL; photovoltaic installation companies; Document download description; true tile; traditional tile; Tile series; Tile Installer; LUXOL-101 tile; photovoltaic elements; voltaic roof LUXOL; DC electrical box; AC electrical box; LUXOL tiles; electricity production guarantee; small group ensembles; high yield; low currents flow; certified waterproof connectors</t>
  </si>
  <si>
    <t>tile; photovoltaic tiles; pdf; nf; tiles; habitat; encapsulation; high yield; en; document; download; description; rules; box; study; guarantee; qualified; configuration; year guarantee; voltaic roof; terracotta; solar tiles; solar tile; small group; roofers; roof integration; proposals; proper functioning; production guarantee; produces photovoltaic; positive energy; photovoltaic roof; photovoltaic installation; photo voltaic roof; low currents; integration systems; installation personnel; installation methods; increasing energy; homes and small; higher power; hall; grounded; glass tiles; existing photovoltaic; entire installation; enlarge; energy crisis; data sheet; craftsmen; connected in series; commitments; class ii; certified waterproof; cares; bypass diode; administrative assistance; sheet; yield; kwp; functioning; discrete; currents; selects; pose; installation companies; evolution; alpha; certified; waterproofing; edf; crisis; sizing; shadow; programmed; electricians; town; electricity bills; series; prevents; presented; workshops; saves; respect; electricity production; bypass; art; presents; ii; authorized; partners; class; loop; inverter; revolutionizing; facing; administrative; performed; file; diode</t>
  </si>
  <si>
    <t>0.00029130615360268</t>
  </si>
  <si>
    <t>33618</t>
  </si>
  <si>
    <t>0.00034658254415126063</t>
  </si>
  <si>
    <t>466</t>
  </si>
  <si>
    <t>a6e8b038-65c6-34b9-666e-2a1abeb6db09</t>
  </si>
  <si>
    <t>Athena Technologies</t>
  </si>
  <si>
    <t>Athena Technologies is a provider of flight control and navigation systems for unmanned aerial vehicles. Athena Technologies of Warrenton, Va., designs and manufactures the GuideStar family of flight control systems for commercial aircraft, unmanned aerial vehicles, target drones and missiles.</t>
  </si>
  <si>
    <t>Warrenton</t>
  </si>
  <si>
    <t>107000000</t>
  </si>
  <si>
    <t>athena; flight control; va; target drones; navigation systems; unmanned aerial vehicles; flight control systems; aerial vehicles; systems for commercial; missiles; target; family; control systems; designs and manufactures; navigation; automotive</t>
  </si>
  <si>
    <t>0.0005131350096637863</t>
  </si>
  <si>
    <t>14590</t>
  </si>
  <si>
    <t>0.00048247744676085095</t>
  </si>
  <si>
    <t>Certain data and content provided by https://www.crunchbase.com/organization/athena-technologies</t>
  </si>
  <si>
    <t>467</t>
  </si>
  <si>
    <t>353dd29122818b817b61cd28598e8e77</t>
  </si>
  <si>
    <t>eness GmbH</t>
  </si>
  <si>
    <t>http://www.eness.de</t>
  </si>
  <si>
    <t>eness GmbH engages in the consulting, planning, and construction of photovoltaic systems with intelligent storage solutions. The company is based in Munich, Germany.</t>
  </si>
  <si>
    <t>Bavaria</t>
  </si>
  <si>
    <t>tariff / portable display / realise / rhi</t>
  </si>
  <si>
    <t>Thüga Aktiengesellschaft</t>
  </si>
  <si>
    <t>electricity price increase; annual electricity price; average annual electricity; excess electricity; panels clean electricity; supplementary electricity tariff; electricity networks; roof hooks; current in-house battery; sustainable electricity; solar power heats; adjustable roof hooks; green electricity; battery consumption; Solar Mounting roof; intelligent storage solutions; sequence roof hooks; household appliances; hot water heat; largest power production; investment Vision sun; connection individual power; large power consumers; Vision Solar Module; Energies Act payments; current consumption; low consumption; power grid; power consumption; EEG surcharge; Nuclear shutdown; Water Industries; tax increase; photovoltaic systems; eness GmbH; German Association; empirical data; nuclear waste; energy demand; public grid; current production; independence system stores; unforeseen situations; aluminum substructure; independence conditioning; following scenario; Secure attachment; Professional assembly; current budget; entire dishes</t>
  </si>
  <si>
    <t>hooks; excess electricity; electricity price; charged battery; annual electricity; household appliances; charged; excess; nuclear; annual; consumption; household; water industries; timelines; supplementary; solar module assembly; scenario; relaxation; recall; public power; predicts; panels clean; optimize power consumption; optimize power; network connection; module assembly; low consumption; large power; intelligent storage; inject; individual power usage; individual power; increasing energy demand; increasing energy; house battery; hot water heat; energy and water; empty; electricity networks; electricity is generated; eeg; dishes; day or night; current production; convince; construction of photovoltaic; conservatively; battery system; average annual; afternoon; adjustable roof; weak; water heat; sunny day; shutdown; sequence; heats; conventional solar; attaching; receive; solar mounting; power usage; power production; morning; night; german; energy demand; stores; reflect; laundry; green electricity; conveniently; bad; increase; sunshine; washers; surplus; renewable energies; imagine; tariff; rails; movie; earn; clean electricity; association; assembly; dryers; price; storage solutions; fed; power consumption; individually; attachment; appliances; sunny; remove; adjustable; energy produced; sustainable; transparency</t>
  </si>
  <si>
    <t>0.00007868722393296852</t>
  </si>
  <si>
    <t>2447</t>
  </si>
  <si>
    <t>0.00016158844541679232</t>
  </si>
  <si>
    <t>468</t>
  </si>
  <si>
    <t>716b98523d11a99d3aa8a725a06ef38b</t>
  </si>
  <si>
    <t>AirZaar Inc.</t>
  </si>
  <si>
    <t>http://www.airzaar.com</t>
  </si>
  <si>
    <t>AirZaar Inc. provides a pre-flight planning and post flight intelligence platform for aerial data projects. It offers AirZaar, a platform used to collect and upload images from any drone; generate orthomosaics, 3D Models, point clouds, and digital surface models from aerial data; and organize the drone operations in one place. The companys platform is also used by commercial drone operators to define, plan, and schedule a mission; collect data with the drone; upload data and notifies once complete; and measure, visualize, annotate, and share. In addition, its AirZaar is used by industrial clients to assign the project to internal drone team/outsourced drone operator; schedule, document, and track the project; upload and show the flight data via AirZaar dashboard for processing; and measure, visualize, and share results with the team. The company serves mining and construction industries. AirZaar Inc. was founded in 2016 and is based in Wildwood, Missouri.</t>
  </si>
  <si>
    <t>Wildwood</t>
  </si>
  <si>
    <t>Missouri Technology Corporation, Investment Arm; Quake Capital Partners</t>
  </si>
  <si>
    <t>upload; visualize; schedule; aerial data; upload images; upload data; pre flight; post flight; notifies; models from aerial; intelligence platform; digital surface; construction industries; collect data; collect and upload; annotate; collect; outsourced; orthomosaics; flight data; drone operator; assign; measure; industrial clients; commercial drone operators; point clouds; organize; models; share; define; clouds; flight planning; drone operations; dashboard; document; drone operators; commercial drone; post; operator; mining; plan; internal; place; images; pre; track; operators; planning; point</t>
  </si>
  <si>
    <t>0.00040024835906156533</t>
  </si>
  <si>
    <t>8632</t>
  </si>
  <si>
    <t>0.00037971166780195064</t>
  </si>
  <si>
    <t>469</t>
  </si>
  <si>
    <t>92501deade5445326f3bc8e0d6c57971</t>
  </si>
  <si>
    <t>Wagner &amp; Co Solartechnik GmbH</t>
  </si>
  <si>
    <t>http://www.wagner-solar.com</t>
  </si>
  <si>
    <t>Wagner &amp; Co Solartechnik GmbH manufactures solar heating, solar power, and pellet heating systems. The company offers solar power grid connected and off-grid systems, solar panels, inverters, and solar power storage products. It also offers large scale systems, hot water systems, solar collectors, solar storage tanks, freshwater units, solar circulators, solar controllers, solar centers, pellet boilers, and pellet storage products; and mounting systems for solar modules and solar collectors. The company offers its products for use in private residential buildings, public buildings, businesses, agricultural applications, domestic hot water preparation, heat spacing support, and stand-alone installations, as well as to investors and commercial operators. It serves private users, public facilities, and commercial operators across Europe and beyond. The company was founded in 1979 and is based in Cölbe, Germany with subsidiaries in France, Spain, Italy, and North America. It has a joint venture in the United Kingdom. As of September 6, 2014, Wagner &amp; Co Solartechnik GmbH operates as a subsidiary of Sanderink Holding B.V.</t>
  </si>
  <si>
    <t>1979</t>
  </si>
  <si>
    <t>Cölbe</t>
  </si>
  <si>
    <t>Hessen</t>
  </si>
  <si>
    <t>Sanderink Holding B.V</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</si>
  <si>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t>
  </si>
  <si>
    <t>pellet; storage products; commercial operators; solar collectors; collectors; wagner; spacing; solar storage tanks; solar storage; solar power storage; solar controllers; solar circulators; serves private; scale systems; public facilities; private residential; power storage; pellet heating systems; pellet heating; pellet boilers; offers large; modules and solar; manufactures solar heating; freshwater; circulators; agricultural applications; systems for solar; residential buildings; public buildings; offers solar power; domestic hot water; domestic hot; storage tanks; hot water; grid systems; operators; preparation; solar heating; hot water systems; venture; private; hot; power grid; grid connected; mounting systems; water systems; investors; tanks; boilers; heating systems; manufactures solar; stand; large scale; centers; offers its products; domestic; solar modules; controllers; agricultural; mounting; offers solar; units; connected</t>
  </si>
  <si>
    <t>0.0005397164075698861</t>
  </si>
  <si>
    <t>5261</t>
  </si>
  <si>
    <t>0.00043482267351055036</t>
  </si>
  <si>
    <t>470</t>
  </si>
  <si>
    <t>a9f2cd0511a862b31a62f6d6e119e784</t>
  </si>
  <si>
    <t>Solar City New Zealand Limited</t>
  </si>
  <si>
    <t>http://www.solarcity.co.nz</t>
  </si>
  <si>
    <t>Solar City New Zealand Limited, a solar power company, is engaged in the design, product development, manufacture, financing, installation, service, and remote monitoring of solar panels and power systems in New Zealand. It offers solar systems; solar panels for homes and businesses; systems that are a mix of solar hot water and solar photovoltaics; intelligent roof, which is a combination of solar hot water and solar power (electricity); sunroof systems; and smart homes. The company also retails evacuated panels and evacuated tube based systems; and provides design and installation, and monitoring and technical support services. It serves commercial and Government clients ranging from the Ministry of Economic Development, the Department of Conservation and EECA, to the Warehouse and solar companies. The company is also under contract to the Ministry of Foreign Affairs to provide advisory services on solar and energy strategy across the Pacific. Solar City New Zealand Limited was incorporated in 2008 and is based in Nelson, New Zealand.</t>
  </si>
  <si>
    <t>Nelson</t>
  </si>
  <si>
    <t>4402765</t>
  </si>
  <si>
    <t>Pencarrow Private Equity Ltd.</t>
  </si>
  <si>
    <t>solar hot water; hot water panels; solar power company; New Zealand; all-in-one solar power; surplus power; solar panels; solar panel; art photovoltaic panels; Grid Connect Solar; plate solar panel; Grid Solar Systems; cleaner world; intelligent roof; hot water cylinder; Thermocell solar heating; hot water systems; flat panel; electricity grid; main electricity grid; new Thermocell Art-Line; generate power; energy retailer; modern aluminium frames; Thermocell panels; large connection cost; energy retailer credits; Solar Sunroof; excess power; roof fabric; product development; sustainable future.; electricity supplier; SolarCity; architectural look; yearly costs; latest state; battery bank; tube technology; easy installation; sustainable future; best combination; lifestyle blocks; home; business; businesses; Kiwi; homes; purpose; benefit</t>
  </si>
  <si>
    <t>solarcity; evacuated; water panels; hot water panels; surplus power; solar hot water; solar hot; surplus; sustainable future; panels on homes; mod; kiwi; help create; evacuated tube; electricity grid; generate power; fed; retailer; hot water; cleaner; homes and businesses; tube; hot; art; purpose; stored; feed; yearly; water system; water cylinder; tube technology; test of time; sunroof; stored on site; storage batteries; solely; solar heating system; slim; services range; reduce or eliminate; rainy; quality and performance; pulling; power bill; plate solar; main electricity; integrates seamlessly; installation and monitoring; hot water system; hot water cylinder; holiday; grid solar systems; grid connect solar; grid connect; flat plate solar; extremely efficient; extremely effective; existing roofs; excess power; energy stored; encompasses; electricity supplier; development and manufacturing; daylight hours; connect solar; combining these technologies; charge a battery; battery bank; appealing; aluminium; faced; extremely; cost effective solution; visually; system is designed; cylinder; benefit; combination; effective solution; daylight; retails; heating system; easy installation; flat plate; fabric; solar systems; flat panel; bank; mounted; depends; sustainable; solar heating; hot water systems; homes; intelligent; grid tied; credits; lifestyle; blocks; supplying</t>
  </si>
  <si>
    <t>0.0005169501870682912</t>
  </si>
  <si>
    <t>2886</t>
  </si>
  <si>
    <t>0.00043111145937835906</t>
  </si>
  <si>
    <t>471</t>
  </si>
  <si>
    <t>fb44b83eb8aef4a63af125503ca4b70c</t>
  </si>
  <si>
    <t>Propeller Aerobotics Pty Ltd</t>
  </si>
  <si>
    <t>http://www.propelleraero.com.au</t>
  </si>
  <si>
    <t>Propeller Aerobotics Pty Ltd. develops a cloud platform that processes and manages photos from a drone into mapping, modelling, and inspection data. Its platform enables the data to be available in business systems or to be streamed online in near-real time. The company also provides its platform for data imaging and mapping, surveying, inspecting, and other applications. In addition, it collects data with third party drone services, as well as provides the data formats and integration points for mapping and survey data. The company was incorporated in 2014 and is based in Eveleigh, Australia.</t>
  </si>
  <si>
    <t>Eveleigh</t>
  </si>
  <si>
    <t>3062201</t>
  </si>
  <si>
    <t>Costanoa Venture Capital; Blackbird Ventures; Accel Partners</t>
  </si>
  <si>
    <t>drone data; party drone services; commercial drone operators; share drone data; drone data processing; drone inspections software; drone mapping software; industry-changing ground control; upload GCPs data; capture accurate position; single project screen; powerful processing engine; inspection data; data imaging; data formats; survey data; data accuracy; near-real time; cloud platform; customizable data; business systems; remote inspections; cloud software; software solutions; accurate measurements; industrial companies; industrial UAVs; highest levels; industrial automation; aerial imagery; unlimited users; multiple surveys; track changes; limited connectivity; remote locations; GPS equipment; propeller; drones; gradients; permissions; distances; photos; online; company; applications; integration; hardware; institutions; Focus; value</t>
  </si>
  <si>
    <t>drone data; track changes; propeller; inspections; surveys; accurate; share; surveys and inspections; survey data; specialties in drone; single project; share drone; processing platform; process and share; platform that processes; platform for data; permissions; modelling; measurable; mapping and survey; manage and share; interface and analytics; industry changing; industrial companies; imaging and mapping; highest levels; generate reports; gcps; drone surveying; drone mapping; drone inspections; drone and camera; develops a cloud; data portal; data formats; data accuracy; compare multiple; companies and institutions; collects data; cloud software; changing ground control; changing ground; camera offering; calculate volumes; accurate position; accurate measurements; accurate drone; surveying; changes; mapping software; cloud platform; mapping; inspecting; ensure the highest; commercial drone operators; solutions for commercial; platform enables; formats; transforms; volumes; distances; track; calculate; browser; remote locations; upload; maximizing; conduct; manage; unlimited; industrial automation; data processing; ground control; capture; portal; customizable; compare; rely; drone operators; aerial imagery; collects; drone services; software solutions; hardware and software; reports; manages; commercial drone; connectivity; institutions; third party; control system; measurements; maps; photos; screen; accuracy; measure; compatible; party; third</t>
  </si>
  <si>
    <t>0.0004953697543569653</t>
  </si>
  <si>
    <t>7185</t>
  </si>
  <si>
    <t>0.0004775291011906754</t>
  </si>
  <si>
    <t>472</t>
  </si>
  <si>
    <t>3d0682ec-172a-f495-9f2f-566fab2827db</t>
  </si>
  <si>
    <t>R2 Drones</t>
  </si>
  <si>
    <t>http://www.r2drones.com/</t>
  </si>
  <si>
    <t>R2 Drones mission is the Delivering Innovative engineered Solutions. Rivero Robotics Drones SL, R2 Drones, is a company created in 2013,  as Technology Division of R2 Group , its headquarters is in the Canary Islands. The main objective of the company is the Design and Manufacture of UAV ( Unmanned Aerial Vehicle ) and ROV ( Remote Operated Vehicle ) and USV (Unmanned Surface Vessel), for specific applications and commissioned for this type of platform for all types of customers, From private equity firms to institutional companies. Our mission is to offer innovative engineering solutions in unmanned systems.</t>
  </si>
  <si>
    <t>Longwood</t>
  </si>
  <si>
    <t>usv; unmanned surface; rov; robotics drones; private equity; operated vehicle; manufacture of uav; main objective; islands; engineered solutions; delivering innovative; commissioned; specific applications; vessel; headquarters; equity; division; design and manufacture; objective; institutional; unmanned aerial vehicle; aerial vehicle; engineered; operated; delivering; main; created; type; types; private</t>
  </si>
  <si>
    <t>0.00012199921597342813</t>
  </si>
  <si>
    <t>6246</t>
  </si>
  <si>
    <t>0.00017485840700203942</t>
  </si>
  <si>
    <t>Certain data and content provided by https://www.crunchbase.com/organization/r2-drones</t>
  </si>
  <si>
    <t>473</t>
  </si>
  <si>
    <t>ec71fa8bce7708825d2511ffc80b0f70</t>
  </si>
  <si>
    <t>Tactical Aerospace Group</t>
  </si>
  <si>
    <t>http://www.tacticalaerospacegroup.com</t>
  </si>
  <si>
    <t>Tactical Aerospace Group designs and manufactures VTOL unmanned aerial vehicle (UAV) systems. It offers military and law enforcement tactical UAVs; civil and civilian UAVs; military target drones; and UAV trainers for pilot development activities. The company also provides UAV engineering services, which include development of custom systems, flight testing, payload development programs, and UAV conversion of commercial and military helicopters; support, maintenance, and management services for UAV implementation programs; and lease/rental systems. In addition, it offers close aerial surveillance services for political conventions, rallies or protests, sporting events, and media or entertainment events; and initial and recurrent flight training services. Further, the company provides certification and development programs for equipment, support, and UAV systems designers/manufacturers. It offers its products and services through distributors and dealer networks. Tactical Aerospace Group was founded in 1981 and is based in Belize City, Belize.</t>
  </si>
  <si>
    <t>Belize City</t>
  </si>
  <si>
    <t>Belize</t>
  </si>
  <si>
    <t>civil / helicopters / rotary wings / rotary</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</si>
  <si>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t>
  </si>
  <si>
    <t>development programs; tactical; programs; tactical uavs; systems designers; surveillance services; sporting events; recurrent; military target drones; military target; military helicopters; military and law; include development; group designs; flight training services; flight testing; development activities; custom systems; target drones; trainers; commercial and military; aerial surveillance; political; flight training; events; uavs; uav systems; sporting; dealer; vtol; training services; law enforcement; engineering services; enforcement; designers; law; close; unmanned aerial vehicle; rental; helicopters; certification; lease; aerial vehicle; management services; civilian; payload; entertainment; initial; target; implementation; civil; products and services; pilot; conversion; offers its products; distributors; networks; activities; designs and manufactures; media; surveillance</t>
  </si>
  <si>
    <t>0.0001713336477456167</t>
  </si>
  <si>
    <t>4191</t>
  </si>
  <si>
    <t>0.00021632660240136135</t>
  </si>
  <si>
    <t>474</t>
  </si>
  <si>
    <t>acd145c9d06b35a490373b8057f5ca97</t>
  </si>
  <si>
    <t>Xingda International Holdings Limited</t>
  </si>
  <si>
    <t>http://www.xingda.com.cn</t>
  </si>
  <si>
    <t>Xingda International Holdings Limited, an investment holding company, engages in the manufacturing and trading of radial tire cords, steel cords, bead wires, and other wires. Its steel cords and bead wires are used in car tires, light truck tires, cargo truck tires, heavy equipment tires, plane tires, and other rubber framework materials. The company also offers hose wires for machinery, aviation, automotive, marine, oil drilling, and other applications; and sawing wires for use in semiconductors, photovoltaics, solar panels, integrated circuits, watches, lasers, crystal industries, etc. In addition, it invests in commercial properties. The company sells its products in the People's Republic of China, India, the United States, Korea, Germany, and internationally. Xingda International Holdings Limited is headquartered in Shanghai, the People's Republic of China.</t>
  </si>
  <si>
    <t>sells automotive / duty trucks / manufactures and sells / truck</t>
  </si>
  <si>
    <t>152918479</t>
  </si>
  <si>
    <t>1899 (The Stock Exchange of Hong Kong Ltd.); XDH (Deutsche Boerse AG); XNGI.F (Pink Sheets LLC)</t>
  </si>
  <si>
    <t>tires; bead; cords; wires; truck; sawing; radial; manufacturing and trading; international holdings; tire; hose; heavy equipment; watches; integrated circuits; commercial properties; rubber; invests; steel; lasers; drilling; plane; framework; crystal; trading; holdings; cargo; circuits; machinery; semiconductors; photovoltaics; heavy; sells its products; aviation; marine; car; properties; automotive</t>
  </si>
  <si>
    <t>0.0002497977900053448</t>
  </si>
  <si>
    <t>27275</t>
  </si>
  <si>
    <t>0.0003458910318476184</t>
  </si>
  <si>
    <t>475</t>
  </si>
  <si>
    <t>3c7b68360a022b47aee0d3fc5c364932</t>
  </si>
  <si>
    <t>Koizumi Corporation</t>
  </si>
  <si>
    <t>http://www.koizumi-s.co.jp</t>
  </si>
  <si>
    <t>Koizumi Corporation distributes and markets chemicals and solar panels in Japan. The company was founded in 1981 and is based in Tokyo, Japan.</t>
  </si>
  <si>
    <t>corporation distributes; chemicals; corporation</t>
  </si>
  <si>
    <t>0.0004550159639852565</t>
  </si>
  <si>
    <t>5857</t>
  </si>
  <si>
    <t>0.00045646656629473966</t>
  </si>
  <si>
    <t>476</t>
  </si>
  <si>
    <t>2a9d1c6596ec142ce85dbea0f6e634df</t>
  </si>
  <si>
    <t>Greenergyze</t>
  </si>
  <si>
    <t>http://www.greenergyze.com</t>
  </si>
  <si>
    <t>Greenergyze provides energy efficient solutions to residential, commercial, and industrial clients in Central American region. It offers advisory services on energy consumption; implementation of equipment and solar panels; and renewable energy brokerage service. The company also offers guidance for CO2 credit suitable projects to enter the CO2 credit market; promotion of CO2 credit suitable projects; and energy generation through renewable sources, such as hydro, wind, and solar technologies. The company was founded in 2008 and is based in Guatemala City, Guatemala.</t>
  </si>
  <si>
    <t>Guatemala City</t>
  </si>
  <si>
    <t>Guatemala</t>
  </si>
  <si>
    <t>credit; equipment and solar; energy efficient solutions; efficient solutions; brokerage service; suitable; solutions to residential; industrial clients; advisory services; promotion; brokerage; renewable sources; solar technologies; advisory; enter; energy generation; hydro; american; guidance; region; energy efficient; energy consumption; implementation; central; consumption</t>
  </si>
  <si>
    <t>0.0000780054133605792</t>
  </si>
  <si>
    <t>892</t>
  </si>
  <si>
    <t>0.0001354984489741197</t>
  </si>
  <si>
    <t>477</t>
  </si>
  <si>
    <t>6ee8f6db-4b14-321f-62c6-9cda79bcd7af</t>
  </si>
  <si>
    <t>Letsatsi Power Company</t>
  </si>
  <si>
    <t>Letsatsi solar PV facility covers 150 hectares with approximately 277,000 solar PV panels.</t>
  </si>
  <si>
    <t>hectares; solar pv; solar pv panels; covers; pv panels; facility</t>
  </si>
  <si>
    <t>0.0004814234650410186</t>
  </si>
  <si>
    <t>2740</t>
  </si>
  <si>
    <t>0.00042064130062173635</t>
  </si>
  <si>
    <t>Certain data and content provided by https://www.crunchbase.com/organization/letsatsi-power-company</t>
  </si>
  <si>
    <t>478</t>
  </si>
  <si>
    <t>5b4fdaf7-776d-ad8b-651a-67736b348f35</t>
  </si>
  <si>
    <t>Drone MVP</t>
  </si>
  <si>
    <t>https://www.dronemvp.com</t>
  </si>
  <si>
    <t>A community filled with the best drone pilots.</t>
  </si>
  <si>
    <t>filled; drone pilots; pilots; community</t>
  </si>
  <si>
    <t>0.0004459513127175256</t>
  </si>
  <si>
    <t>2219</t>
  </si>
  <si>
    <t>0.00036509501513927353</t>
  </si>
  <si>
    <t>Certain data and content provided by https://www.crunchbase.com/organization/drone-mvp</t>
  </si>
  <si>
    <t>479</t>
  </si>
  <si>
    <t>5741048de811e6796069a9a0414d4b73</t>
  </si>
  <si>
    <t>Junglim Co., Ltd.</t>
  </si>
  <si>
    <t>http://www.jung-lim.co.kr</t>
  </si>
  <si>
    <t>JungLim Co., Ltd. distributes and supplies electronic components in South Korea. It offers digital photo frames, navigation, and personal navigation devices; monitors; ATMs, medical treatment equipment, TVs, and game machines; LED lamps, flat panels, tubes, and rope lights; and memory ICs and solar modules. The company was founded in 1994 and is based in Seoul, South Korea.</t>
  </si>
  <si>
    <t>Seoul</t>
  </si>
  <si>
    <t>photo / digital photo frames / produces solar cells / silicon devices</t>
  </si>
  <si>
    <t>treatment equipment; rope lights; rope; photo frames; offers digital; navigation devices; memory ics; game machines; flat panels; digital photo frames; digital photo; ics; led lamps; navigation; electronic components; tvs; memory; tubes; game; frames; lamps; monitors; treatment; photo; personal; machines; solar modules; medical</t>
  </si>
  <si>
    <t>0.0001292670368545116</t>
  </si>
  <si>
    <t>0.00022997933779074964</t>
  </si>
  <si>
    <t>480</t>
  </si>
  <si>
    <t>e16d7003-e5bd-96b5-ddb9-6639a401a6c6</t>
  </si>
  <si>
    <t>EnergyNova</t>
  </si>
  <si>
    <t>http://www.energynova.tech/</t>
  </si>
  <si>
    <t>EnergyNova designs and manufactures long-lasting, hydrogen-based batteries that can be used in a wide range of consumer applications. From supporting up to 4 hours of drone flights that maximize your drone flying experience, to off-grid usage where you have no access to power plugs to recharge whatever devices you have. Furthermore, the unique properties of Their hydrogen fuel ensure that Their batteries can still operate even after long term storage of more than 5 years, ideal as a backup power source for emergency situations. Their batteries neither contains heavy metals or toxic chemicals nor combustible upon exposure to the environment, making it safe for you to bring it with you on your next nature exploration.</t>
  </si>
  <si>
    <t>hydrogen; toxic chemicals; range of consumer; long lasting; flying experience; emergency situations; drone flying; consumer applications; combustible; backup power source; heavy metals; drone flights; hydrogen fuel; lasting; plugs; backup power; recharge; power source; toxic; situations; exposure; exploration; nature; metals; supporting; chemicals; flights; energy storage; backup; maximize; heavy; usage; long term; ideal; hours; bring; term; designs and manufactures; properties; flying; emergency; wide range; safe</t>
  </si>
  <si>
    <t>0.00021375411670281806</t>
  </si>
  <si>
    <t>24991</t>
  </si>
  <si>
    <t>0.00029124152104657614</t>
  </si>
  <si>
    <t>Certain data and content provided by https://www.crunchbase.com/organization/energynova</t>
  </si>
  <si>
    <t>481</t>
  </si>
  <si>
    <t>53be155cc5de5aff06f5e6100f1677ea</t>
  </si>
  <si>
    <t>Annex Power Co.,Ltd.</t>
  </si>
  <si>
    <t>http://www.annexpower.com</t>
  </si>
  <si>
    <t>Annex Power Co.,Ltd. offers renewable energy components and consulting services for wind, solar, biomass, and biogas projects in Indochina. It provides solar modules, solar on-grid kits and off-grid kits, wind hybrid kits, wind turbines and generators, solar charge controllers, inverters, solar mounting structures, solar thermal systems and heat pumps, photovoltaic modules, batteries, and loads through dealer and installer network. The company also offers general consulting, due diligence, technical consulting, environmental issues consulting, feasibility study, financial projection, project management, and energy audit services. In addition, it provides engineering services in the areas of photovoltaic systems, small wind systems, hybrid power systems, biogas and solar power plants, private grid connected solar systems, and small wind systems. Further, the company develops, finances, implements, and operates renewable energy projects. It serves homes, businesses, and utilities. The company is based in Bangkok, Thailand.</t>
  </si>
  <si>
    <t>Bangkok</t>
  </si>
  <si>
    <t>29854563</t>
  </si>
  <si>
    <t>Armstrong Asset Management; E+Co</t>
  </si>
  <si>
    <t>charge controllers; solar charge controllers; maximum power point; solar panels; annex power; Solar Charge Controller; PWM charge controllers; power point tracking; traditional pwm charge; quality charge controllers; Simple charge controllers; pv modules; MPPT charge controllers; solar power; good charge controller; right charge controller; solar power users; Tie Solar Inverter; renewable energy; current solar panels; Alone/Off- Grid Inverter; small solar energy; 10KW off-grid inverter; grid-tie inverter; megawatt solar farm; hydro power systems; high-performance PV Modules; emergency backup power; DC solar panel; seamless backup power; solar energy industry; premium PV modules; power point tracker; grid power; renewable energy group; renewable energy projects; low voltage disconnect; high voltage level; Grid Inverters help; higher DC voltage; partners independent solutions; PV power; greatest value products; electric utility provider; renewable energy needs; reliable electronic solutions; different output classes; suitable module types; global leader brand</t>
  </si>
  <si>
    <t>pwm; maximum power point; biogas; mppt; power point; charge controller; power point tracking; point tracking; charge controllers; solar charge controllers; solar charge; maximum power; tie inverter; solar charge controller; pulse width; overcharging; mwp; modulated; grid tie inverter; grid inverter; dc voltage; well suited; grid tie; volt; wp; width; tie; pulse; backup power; reverse; pv modules; full range; controllers; controller; greatest; voltage; power system; efficiently; prevent; grid power; inverter; maximum; suited; charging; input; wire; vdc; utility provider; tie solar; system operators; surplus power; stored in batteries; solar panel electricity; solar energy industry; single family; set points; safety risk; remote area power; remote area; regulating; range of pv; pump system; providing seamless; power with solar; power to homes; power supplied; power point tracker; power offers; point tracker; pitched roof; panel electricity; overvoltage; overheating; mountains; megawatt solar farm; megawatt solar; meant; maximum capacity; maximizing efficiency; installation cost; hydro power; help you choose; grid tie solar; grid inverters; governments and utilities; generated power; generate clean; free field; feature rich; experienced in solar; energy group; energy and energy; emergency backup; electronic solutions; electricity into ac; electric batteries; disconnected; device that allows; dc solar; current solar panels</t>
  </si>
  <si>
    <t>0.00044661724631761323</t>
  </si>
  <si>
    <t>15703</t>
  </si>
  <si>
    <t>0.0004783981612281193</t>
  </si>
  <si>
    <t>482</t>
  </si>
  <si>
    <t>0b793f58-354f-bcbe-6e76-0a18d2cdd0dc</t>
  </si>
  <si>
    <t>DronePilots Network</t>
  </si>
  <si>
    <t>http://dronepilots.zone</t>
  </si>
  <si>
    <t>The leading network of online communities for drone enthusiasts.</t>
  </si>
  <si>
    <t>online communities; drone enthusiasts; enthusiasts; communities</t>
  </si>
  <si>
    <t>0.0004426014802997065</t>
  </si>
  <si>
    <t>25122</t>
  </si>
  <si>
    <t>0.00042841102388816013</t>
  </si>
  <si>
    <t>Certain data and content provided by https://www.crunchbase.com/organization/dronepilots-network</t>
  </si>
  <si>
    <t>483</t>
  </si>
  <si>
    <t>4d2afd64238f238591b3c6ee44b3943d</t>
  </si>
  <si>
    <t>Agribotix, LLC</t>
  </si>
  <si>
    <t>http://agribotix.com</t>
  </si>
  <si>
    <t>Agribotix, LLC, an agricultural intelligence company, provides drone-enabled technologies and services for precision agriculture applications. The company processes and analyzes agricultural data gathered by drones. Its solutions include quad copters and fixed-wing drones; and FarmLens, a cloud-based data analysis and reporting solution for people using drones in agriculture. Its FarmLens provides prescription maps for in-season fertilization, weed reports for geolocating resistant patches and estimating coverage, and specialized reporting services. The company also provides Field Health Reports that present aerial imagery with clear color contrast that makes identifying issues in the field easy and intuitive; variable application reports; and Field Extractor, a desktop application for agricultural markets. In addition, it offers support services for non-profit and university UAV research. The company offers services for various crops, including corn, grapes, apples, and sugar cane. It serves hardware dealers, agriculture retailers, co-ops, and agronomists in the United States, Canada, Latin America, Brazil, and internationally. The company was founded in 2013 and is based in Boulder, Colorado.</t>
  </si>
  <si>
    <t>Boulder</t>
  </si>
  <si>
    <t>812500</t>
  </si>
  <si>
    <t>Field Health Reports; agricultural intelligence; in-season fertilization; agricultural intelligence company; NDVI Imagery processing; precision agriculture applications; current condition data; drone-enabled agricultural intelligence; Health Reports distinguish; unmanned aerial vehicles; normalized difference vegetation; Agribotix Hornet Drone; drone airframe purpose-built; prescription maps; resistant patches; relative vegetation health; variable application reports; cloud-based data analysis; present aerial imagery; agricultural drones; Image Processing Services; drone-enabled software company; aerial images. agriculture.; university UAV research; clear color contrast; analytics. drones. geospatial.; fixed-wing drones; agricultural data; drone-enabled technologies; precision program; Field Extractor; agricultural markets; timely adjustments; support services; Agribotix Infrared; healthy areas; quad copters; desktop application; various crops; software solution; advanced imaging; Thermal Sensors; thermal cameras; sugar cane; information; solutions; coverage; hailstorms; blights; FarmLens</t>
  </si>
  <si>
    <t>season; drone enabled; field health; fertilization; estimating; weed; prescription; reports; ndvi; identifying; vegetation; enabled; reporting; crops; agricultural; precision agriculture; infrared; maps; coverage; wing drones; vegetation health; thermal sensors; thermal cameras; technologies and services; sugar cane; sugar; solutions provide; services for precision; reporting solution; reporting services; purpose built; provide detailed; provide agricultural; processing services; precision agriculture applications; offers support; normalized difference vegetation; normalized difference; normalized; ndvi imagery; interventions; intelligence solutions; insects; infrared imaging; imaging and analysis; imagery processing; hornet; growing season; fixed wing drones; field scouting; extractor; drone airframe; difference vegetation; corn; copters; compromised; cloud based data; cane; blights; apples; analysis and reporting; agriculture applications; agricultural markets; agricultural drones; agricultural data; advanced imaging; resistant; health; treat; pests; gathered; farmer; scouting; georeferenced; imagery; timely; outputs; healthy; distinguish; airframe; aerial images; contrast; adjustments; images; solutions include; software solution; analyzes; imaging; variable; quad; offers services; geospatial; data analysis; pieces; desktop; attention; condition; relative; aerial imagery; spot</t>
  </si>
  <si>
    <t>0.0005431567048723517</t>
  </si>
  <si>
    <t>5660</t>
  </si>
  <si>
    <t>0.0004339137300230733</t>
  </si>
  <si>
    <t>8077250b39db3fc4d447a1df94a07acb</t>
  </si>
  <si>
    <t>Energenic-US, LLC</t>
  </si>
  <si>
    <t>http://www.energenic-us.com</t>
  </si>
  <si>
    <t>Energenic-US, LLC engages in the design, development, construction, and operation of energy projects. The companys projects include combined heat and power, and district heating and cooling systems; distributed generation facilities, centralized and distributed thermal facilities, and biogas-to-energy plants; and photovoltaic solar power systems, including parking canopies, roof mounts, and ground mounted solar panels. It also designs and produces energy systems. In addition, the company offers project financing; project management services, including financial planning and risk management; and asset management services. It provides its services for casino gaming, commercial, government and institutional, and native American tribal energy projects. The company was incorporated in 2007 and is based in Mays Landing, New Jersey with additional offices in Nevada and New Jersey. Energenic-US, LLC is a joint venture of Marina Energy LLC and DCO Energy, LLC.</t>
  </si>
  <si>
    <t>Mays Landing</t>
  </si>
  <si>
    <t>50500000</t>
  </si>
  <si>
    <t>South Jersey Industries, Inc.</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</si>
  <si>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t>
  </si>
  <si>
    <t>energy projects; management services; project management services; project financing; offers project; mounted solar panels; including financial; generation facilities; energy plants; district heating; casino gaming; casino; asset management services; produces energy; photovoltaic solar power; designs and produces; distributed; projects include; native; biogas; risk management; canopies; distributed generation; combined heat; heat and power; ground mounted solar; cooling systems; centralized; district; mounted solar; venture; heating and cooling; asset management; ground mounted; mounts; institutional; american; gaming; project management; solar power systems; parking; asset; photovoltaic solar; cooling; risk; financial; financing; energy systems; mounted; combined; power systems; planning</t>
  </si>
  <si>
    <t>0.0003477434806043152</t>
  </si>
  <si>
    <t>17440</t>
  </si>
  <si>
    <t>0.00037808627397295177</t>
  </si>
  <si>
    <t>485</t>
  </si>
  <si>
    <t>8a82f3f22246a6e0577dfcd3d2252d29</t>
  </si>
  <si>
    <t>CDL Systems Ltd.</t>
  </si>
  <si>
    <t>http://www.cdlsystems.com</t>
  </si>
  <si>
    <t>CDL Systems Ltd. develops software products for unmanned vehicle platforms. It develops integrated command, control, and information systems for unmanned vehicles and remote surveillance applications. The company provides VCS-4586, a vehicle control station (VCS) software for operating and monitoring unmanned vehicle systems. Its VCS-4586 provides real-time video and sensor control, interactive map, mission planning, air vehicle control, warning, caution and advisory, data link control, and deployment and integration functionalities. The company also provides vehicle specific module developer kit, a component for making an unmanned vehicle compatible with the NATO STANAG 4586 protocol. It offers its products for military target applications in Canada and internationally. CDL Systems Ltd. was incorporated in 1984 and is based in Calgary, Canada with an office Huntsville, Alabama. As of December 21, 2012, CDL Systems Ltd. operates as a subsidiary of Lockheed Martin Corporation.</t>
  </si>
  <si>
    <t>third party developers / video and sensor / control of multiple / allows operators</t>
  </si>
  <si>
    <t>Lockheed Martin Corporation</t>
  </si>
  <si>
    <t>vehicle; control; air vehicle; unmanned vehicle; unmanned vehicle systems; vehicle control station; data links; vehicle specific data; data link; control station software; unmanned vehicle platforms; software engineering firm; sensor; ground control station; unmanned vehicle interoperability; multiple vehicle control; numerous unmanned vehicle; autonomous vehicle control; Data Link Control; mean sea level; sensor control; AV Control panel; monitoring unmanned vehicle; vehicle specific equipment; unique unmanned vehicle; air vehicle hardware; Vehicle Specific Modules; operators; Air Vehicle mainframes; sensor data streams; vehicle specific dialog; vehicle data; multiple vehicles; control sensor zoom; vehicle centric designs; vehicle specific emergency; Control Interface Specific; Vehicle Specific Module; Terrain Elevation Data; unmanned vehicle systems.; Ground Data Terminals; mission; Link Control panel; Vehicle history trails; Control Command Interface; UAV systems; Vehicle type list</t>
  </si>
  <si>
    <t>vcs; av; stare; nato; gdt; reported; heading; air vehicle; data link; unmanned vehicle; parameter; messages; loiter; interoperability; define; message; marked; eo; metadata; waypoints; waypoint; vehicle systems; operators the ability; modify; control and monitoring; airspeed; control station; coordinates; configure; uplink; standardization; searches; gcs; engineering firm; downlink; control panel; contingency; assume; analyzer; links; codes; terrain; displayed; routes; elevation; commands; route; station software; slider; sensor control; sea level; point and click; po; playback; pedestal; overlays; open architecture; maximum rate; launch and recovery; flight mode; field of view; editors; data terminals; control station software; cmmi; climb; clicking; centric; cdl; high level; formats; nodes; indicates; hostile; manually; ir; warning; zoom; software engineering; simulator; command; uav systems; zones; mouse; targets; terminal; link; altitude; text; ground control station; directional; protocol; antenna; bearing; pattern; sample; airframe; limit; video and sensor; vice versa</t>
  </si>
  <si>
    <t>0.0000840977021273968</t>
  </si>
  <si>
    <t>2382</t>
  </si>
  <si>
    <t>0.0001922328744862223</t>
  </si>
  <si>
    <t>486</t>
  </si>
  <si>
    <t>f10072313513774e617cdef525212b82</t>
  </si>
  <si>
    <t>Applied Solar Inc.</t>
  </si>
  <si>
    <t>http://www.appliedsolar.com</t>
  </si>
  <si>
    <t>On August 1, 2013, Applied Solar Inc. went out of business as per its Chapter 7 liquidation filing under bankruptcy. Applied Solar Inc. engages in the development of solar energy solutions, solar products, and energy management applications. It primarily develops a portfolio of building-integrated photo-voltaic (BIPV) roofing solutions for commercial, industrial, institutional, and residential applications. The companys roofing products include roofing tiles; roofing membranes; and PV glass used for architectural applications, such as atriums, facades, and roofs. In addition, it offers EcoTouch Energy Management System, which gives consumers control over their energy usage while saving money. The company, formerly known as Open Energy Corporation, is headquartered in Solana Beach, California.</t>
  </si>
  <si>
    <t>Solana Beach</t>
  </si>
  <si>
    <t>50150000</t>
  </si>
  <si>
    <t>The Quercus Trust (2); Yorkville Advisors Global LP (2); Bank Sal. Oppenheim Jr. &amp; Cie (Schweiz) AG, Investment Arm</t>
  </si>
  <si>
    <t>32719250</t>
  </si>
  <si>
    <t>HNS (Deutsche Boerse AG); APSO.Q (Pink Sheets LLC); HNS (Boerse-Stuttgart); HNS (Boerse Muenchen)</t>
  </si>
  <si>
    <t>Integrated Photo-Voltaic Roofing; Photo-Voltaic Roofing Solutions; Energy Monitoring Systems; Solar Power Systems; Building Integrated Photo-Voltaic; Solar Installs Innovative; Installs Innovative Solar; Applied Solar Installs; BIPV Building Integrated; Innovative Solar Power; solar energy; solar tiles; Next-Generation Solar Energy; energy management; solar energy solutions; BIPV solar tiles; Renewable Energy; innovative solar products; energy management applications; solar roof tiles; Solar Panels; solar energy products; EcoTouchâ„¢ Energy Management; Applied Solar Inc.; Solarâ€™s award-winning products; energy usage; Solar systems; solar monitoring; Solar Membrane; open energy; asphalt/composition products; Photo voltaic; Rooftop; belief; company; photovoltaics; membranes; control</t>
  </si>
  <si>
    <t>solar tiles; energy monitoring; integrated photo voltaic; integrated photo; energy monitoring systems; building integrated photo; solar installs; roofing solutions; products and energy; innovative solar; bipv; management applications; belief; tiles; building integrated; photo voltaic; voltaic; applied; monitoring systems; solar power systems; energy management; rooftop; photo; solar roof tiles; solar monitoring; saving money; innovative solar products; include proprietary; generation solar energy; energy and solar; develops solar energy; developing solar; asphalt; roofing; energy management system; cost competitive; power systems; roof tiles; membranes; composition; solar roof; generation solar; award winning; solar energy products; membrane; winning; develops solar; monitoring system; energy usage; award; solar energy solutions; attractive; management system; solar products; photovoltaics; energy products; competitive; usage; solar systems; consumers; money; saving; energy solutions</t>
  </si>
  <si>
    <t>0.00025040167382156146</t>
  </si>
  <si>
    <t>11277</t>
  </si>
  <si>
    <t>0.00027500599517432564</t>
  </si>
  <si>
    <t>487</t>
  </si>
  <si>
    <t>f2c76dd07bbbf699c687fe423804bb60</t>
  </si>
  <si>
    <t>PowerSecure International, Inc.</t>
  </si>
  <si>
    <t>http://www.powersecure.com</t>
  </si>
  <si>
    <t>PowerSecure International, Inc. provides products and services to electric utilities and to their commercial, institutional, and industrial customers in the United States. The companys Distributed Generation segment is involved in manufacturing, installing, and operating electric generation equipment onsite. Its Solar Energy segment engages in the design, engineering, project development, sourcing and procurement, installation, and project management of PowerSecure solar energy systems that use photovoltaic and solar panels to provide utilities and their customers with power. The companys Utility Infrastructure segment offers transmission and distribution systems, and substation construction and maintenance; installation of metering and lighting, and emergency storm restoration; engineering and design services for utilities; and consulting services for cybersecurity compliance, and regulatory and rate design matters. Its Energy Efficiency segment provides light emitting diode (LED), and lighting fixtures and lamps primarily under PowerSecure Lighting business; and energy efficiency upgrades for energy services companies and retailers. This segment also provides LED-based lamps and fixtures for department stores and other commercial applications under the Solais brand; LED-based lighting fixtures for grocery, drug, and convenience stores under the EfficientLights brand; and LED-based lighting fixtures, including street lights, area lights, indoor overhead lighting, and other specialty lighting products under the IES brand. The company was formerly known as Metretek Technologies, Inc. and changed its name to PowerSecure International, Inc. in August 2007. PowerSecure International, Inc. was founded in 1991 and is headquartered in Wake Forest, North Carolina. As of May 9, 2016, PowerSecure International, Inc. operates as a subsidiary of The Southern Company.</t>
  </si>
  <si>
    <t>Wake Forest</t>
  </si>
  <si>
    <t>53060000</t>
  </si>
  <si>
    <t>Gruber &amp; McBaine Capital Management, LLC (2); AWM Investment Company Inc. (2); DDJ Capital Management, LLC (2); Microcapital Fund Ltd; Diamond Asset Management Llc; Ridgecrest Investment Management, LLC; Precept Capital Management, L.P.; CI Investments Inc.; SF Capital Partners LLC, Investment Arm; Soros Fund Management LLC; Westcliff Capital Management, LLC; J.P. Morgan Clearing Corp.; MicroCapital LLC; Hudson Bay Capital Management LP; Iroquois Capital Management L.L.C.; U.S. Bank National Association; Alpha Capital AG; Atoll Asset Management; Nite Capital Management, LLC; SBC Master Pension Trust; SEI Global Master Fund PLC - The SEI High Yield Fixed Income Fund; DDJ High Yield Fund; Highbridge Capital Management, LLC; Whalehaven Capital Fund Limited; Pennsylvania Public School Employees Retirement System; Enable Capital Management, LLC; Funsten Asset Management; SEI Investments Management Corporation</t>
  </si>
  <si>
    <t>27619775</t>
  </si>
  <si>
    <t>445669314</t>
  </si>
  <si>
    <t>The Southern Company</t>
  </si>
  <si>
    <t>POWR (New York Stock Exchange); MN2 (Deutsche Boerse AG)</t>
  </si>
  <si>
    <t>energy efficiency; electric utilities; Energy Efficiency Description; standby power; dependable standby power; energy efficiency business; peak power times; demand response; lighting building controls; electric power generation; IDG® power systems; energy efficient lighting; energy technologies; PowerSecure International; commercial customers; demand response purposes; services. electronics. energy; Interactive Distributed Generation; proprietary distributed generation; sophisticated smart grid; PowerLite street lights; distribution infrastructure maintenance; LED lighting products; SecureLite area light; load shedding; peak shaving; energy improvement; backup power; load management; load control; fluorescent lighting; electricity demand; utility infrastructure; construction services; efficiency. manufacturing; convenience stores; company; renewables; case; Inc.; provider; municipalities; areas; capabilities; grocery; industry; range; engineering; consulting; quality</t>
  </si>
  <si>
    <t>electric utilities; utility and energy; standby power; peak power; distributed generation; demand response; standby; utilities; energy technologies; peak; commercial customers; load; energy efficiency; utilize; utility infrastructure; utilities and municipalities; technologies to deliver; systems to deliver; system designs; sophisticated smart grid; sophisticated smart; shedding; shaving; regulatory consulting; range of technologies; quality of light; provide utilities; provide customers; pioneer in developing; peak shaving; load shedding; load management; load control; infrastructure maintenance; including the ability; improve the quality; grocery; fluorescent lighting; energy improvement; energy efficient lighting; electricity demand; electric power generation; efficient lighting; distribution infrastructure; develops energy; deliver power; convenience stores; company's energy; drug; distributed; response; demand; fluorescent; electronically; transmission and distribution; generation system; led lighting products; dependable; forecast; backup power; description; smart grid; industrial and commercial; leading provider; convenience; pioneer; municipalities; environmentally friendly; construction services; street lights; regulatory; renewables; institutional; purposes; consulting services; interactive; electric power; lighting products; led lighting; environmentally; improvement; energy efficient; deploy; sophisticated; backup; street; case; transmission; products and services; stores; times; friendly; power generation; dedicated; capacity; controls; ability; improve; power systems; capabilities</t>
  </si>
  <si>
    <t>0.00011252218915820321</t>
  </si>
  <si>
    <t>6951</t>
  </si>
  <si>
    <t>0.0001975958948312026</t>
  </si>
  <si>
    <t>488</t>
  </si>
  <si>
    <t>fc18cbb4bed16d2da2bdf6bf0c0d22c0</t>
  </si>
  <si>
    <t>SolarTown, LLC</t>
  </si>
  <si>
    <t>http://www.solartown.com</t>
  </si>
  <si>
    <t>SolarTown, LLC operates an e-commerce store and online destination for the solar community to learn about, buy, and build with solar products. It offers solar panels, including solar modules, solar package systems, panel mounts, inverters, charge controllers, batteries, backup and emergency kits, and accessories; and solar water heaters, such as collectors and absorbers, temperature controllers, circulator pumps, heat exchangers, and storage tanks, as well as heaters for moderate and cold climate. The company also provides solar lights and fountains; solar lights for gardens, roads, paths, and parking lots; solar pool heating systems and accessories, solar pool pumps, and solar showers; and solar water pumps, such as submersible pumps, surface pumps, floating pumps and aerators, water pump systems, and solar water pump accessories. In addition, it offers recreation vehicle (RV) and marine solar kits, RV and marine charge controllers, and other RV and marine products; solar heating and cooling systems; solar outdoor equipment, including solar ovens, bags, flashlights and lanterns, ventilation systems, fridges and freezers, and portable showers; and solar electronics, such as portable modules, solar radios, and solar meters and tools. The companys site provides information in the various areas of choosing and installing solar energy systems, assisting in installing systems, choosing an installer, and allowing those new to solar to learn from users. The company was incorporated in 2009 and is based in Washington, District Of Columbia. As of July 18, 2014, SolarTown, LLC operates as a subsidiary of Solar Investments.</t>
  </si>
  <si>
    <t>District Of Columbia</t>
  </si>
  <si>
    <t>Solar Investments</t>
  </si>
  <si>
    <t>solar energy systems; solar package systems; solar water heaters; solar water pumps; solar pool pumps; solar water pump; marine solar kits; solar pool heating; solar outdoor equipment; solar energy products; new solar loan; water pump systems; energy generation systems; charge controllers; solar lights; solar products; e-commerce store; marine charge controllers; solar community; solar modules; solar panels; solar showers; solar systems; solar electronics; solar ovens; solar heating; solar meters; solar radios; solar works; ventilation systems; circulator pumps; marine products; surface pumps; SolarTown community; temperature controllers; submersible pumps; online destination; emergency kits; competitively-priced products; heat exchangers; storage tanks; cold climate; panel mounts; portable showers; renewable energy; Build. Once SolarTown; companys site; American-manufactured products; portable modules; various areas</t>
  </si>
  <si>
    <t>choosing; rv; water pump; rv and marine; installing solar; solar pool; destination; solar lights; showers; installing; learn; segment; solar water; american; charge controllers; pool; installer; including solar; solar energy systems; marine; pumps; commerce; ventilation systems; things solar; temperature controllers; solar water pump; solar showers; solar pool pumps; solar pool heating; solar package; solar ovens; solar outdoor; solar loan; solar community; scattered; recreation vehicle; pump accessories; priced products; preference; pool pumps; pool heating systems; perfect solar; panel mounts; package systems; outdoor equipment; online destination; offering clean; moderate; marine solar kits; marine solar; marine products; installing systems; installing solar systems; fountains; floating pumps; flashlights and lanterns; energy generation systems; easy to learn; competitively priced products; competitively priced; competitively; collectors and absorbers; clean energy generation; circulator pumps; circulator; carefully select; average consumer; assisting; affordably; absorbers; store; community; solar works; pool heating; controllers; pump; supplier of solar; submersible; pump systems; heaters; buy; priced; fridges; affordability; floating; visitors; gardens; kits; storage tanks; solar kits; solar water pumps; paths; flashlights; introduced; ovens; loan; freezers; cooling systems; carefully; energy systems</t>
  </si>
  <si>
    <t>0.00032839407953822385</t>
  </si>
  <si>
    <t>5484</t>
  </si>
  <si>
    <t>0.0003191524322436058</t>
  </si>
  <si>
    <t>489</t>
  </si>
  <si>
    <t>4eaf1a53df258a64ad169b85340684dc</t>
  </si>
  <si>
    <t>Solar Mosaic, Inc.</t>
  </si>
  <si>
    <t>http://joinmosaic.com</t>
  </si>
  <si>
    <t>Solar Mosaic, Inc. operates an online consumer lending platform that provides loan financing to solar installers and homeowners for residential rooftop solar panel installations. The company provides point-of-sale solar loans to residential consumers and works directly with solar installers to provide solar panel purchase experience. Its loan origination and platform provides installers with a financing toolkit, and enables residential consumers to take credit decisions to purchase solar panel. Solar Mosaic, Inc. was founded in 2009 and is based in Oakland, California.</t>
  </si>
  <si>
    <t>255788787</t>
  </si>
  <si>
    <t>Obvious Ventures; Spring Ventures, LLC; Core Innovation Capital; Warburg Pincus LLC</t>
  </si>
  <si>
    <t>Solar Mosaic; solar projects; clean energy; solar energy projects; Solar Mosaic points; Solar Mosaic Inc.; Solar Mosaic lists; community solar projects; clean energy projects; community-scale solar projects; commercial solar projects; fund solar projects; Mosaic project; Mosaic Platform; quality solar projects; investors; solar projects. company; solar finance company; individual solar lease; Project Solar Customer; solar power assets; solar lending platform; rooftop solar panels; residential solar systems; people; small individual investors; new energy economy; planet. clean energy.; renewable energy; predictable energy output; Solar Mosaics; United States; high quality; huge government bailout; broken housing market; solar PPA; crowdfunding investment model; fossil fuel economy; virtual net metering; rooftop power plants; closely held company; online marketplace; so-called crowdfunding service; extra monetary benefits; solar makes; loan origination fee; fellow investors; energy democracy; affordable energy; institutional investors</t>
  </si>
  <si>
    <t>mosaic; crowdfunding; online marketplace; kickstarter; solar projects; investors; vetted; thousands of people; solar customer; projects and finance; invest directly; finance solar; investing; mosaics; invest; solar energy projects; solar project; invested; high quality solar; dollars; earn; energy projects; finance; ppa; fund; fee; loan; carefully; connects; revenue; percent; marketplace; quality solar; banks; millions; jobs; thousands; economy; return; communities; lease; selling; residential solar; planet; net; interest; web based platform; takes care; srecs; solar ppa; solar power assets; solar lease; solar finance; selling power; scale solar projects; rooftop solar panels; rooftop power; residential solar systems; reliable technology; project solar; predictable energy; powered by renewable; power to create; power assets; photovoltaic tiles; origination; online service; occupants; net worth; nation's leading; monetary; millions of people; millions of dollars; local community; lists; lend; large and small; investment model; institutional investors; housing market; help millions; green jobs; fundamentals; fundamentally change; fuel economy; form of clean; financing for residential; finance renewable energy; finance renewable; fellow; eventual; energy economy; energy and green; enabling people; embodies; earns; donation; directly involved; crowdfunding platform; crowdfunding investment model</t>
  </si>
  <si>
    <t>0.0006118549100733117</t>
  </si>
  <si>
    <t>8222</t>
  </si>
  <si>
    <t>0.000544194746610402</t>
  </si>
  <si>
    <t>490</t>
  </si>
  <si>
    <t>1826760a-192b-d246-74e0-349968c5fe83</t>
  </si>
  <si>
    <t>DroneFutura</t>
  </si>
  <si>
    <t>https://dronefutura.com/</t>
  </si>
  <si>
    <t>DroneFutura are an open-minded team Computer Scientist.</t>
  </si>
  <si>
    <t>scientist; minded</t>
  </si>
  <si>
    <t>0.0003609659752115843</t>
  </si>
  <si>
    <t>2280</t>
  </si>
  <si>
    <t>0.00036960622550568544</t>
  </si>
  <si>
    <t>Certain data and content provided by https://www.crunchbase.com/organization/dronefutura</t>
  </si>
  <si>
    <t>491</t>
  </si>
  <si>
    <t>8687ec50-77aa-4466-58a1-9084512cd55b</t>
  </si>
  <si>
    <t>Allied Scientific Pro</t>
  </si>
  <si>
    <t>http://www.alliedscientificpro.com</t>
  </si>
  <si>
    <t>ASP, Allied Scientific Pro We have 3 major pole of activities in Photonics (Technologies using light); First Activity: Global Photonics. ASP, Allied Scientific Pro
 We have 3 major pole of activities in Photonics (Technologies using light);
 First Activity:
 Global Photonics Sourcing and Marketing; we bring standard products made in Canada, USA, Germany, UK, Switzerland, Russia, China, Taiwan and Japan to the world with our distribution office and webstore in Canada and Taiwan.
 We are offering a list of standard products available on our website and on-demand product sourcing in Asia (from our Taiwan office) and engineering consulting in Photonics, Laser, Semiconductor,MOCVD, Optical Coating,Optics, Opto-Electronics, LEDS, Optical Design, Spectroscopy, Ellipsometry, Reflectometry, MEMS design and manufacturing, Microscopy, Radiometry, Photometry, Photovoltaics panel, receiver, Epi-wafer, Solar Cell, Lasers,
 Imaging sensor and camera such; SWIR InGaAs camera 2D, sCMOS,ICMOS, ICCD, EMCCD, X-Ray.
 Second activity; ( we have an office in Taiwan since 2009)
 We offer also services like;
 - Design and engineering in Opto-Electronics, Photonics and Optics
 -Quality control of Asian supplier part prior to shippment
 -Qualification of Asian suppliers according to customer standards
 Third Activity:
 -We are developing our own products in specific niche using laser based technology.
 Growing with our scientific community!</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</si>
  <si>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t>
  </si>
  <si>
    <t>photonics; opto electronics; opto; asp; asian; standard products; allied; sourcing; activity; scientific; pole; pro; webstore; swir; spectroscopy; reflectometry; optical design; optical coating; mocvd; microscopy; mems design; laser based technology; imaging sensor; engineering consulting; ellipsometry; optics; laser; qualification; niche; design and engineering; design and manufacturing; activities; mems; office; optical; prior; lasers; major; ray; receiver; quality control; list; leds; usa; suppliers; wafer; uk; website; photovoltaics; supplier; coating; third; standards; solar cell; bring; growing; demand; imaging; offering; community; marketing; consulting; sensor</t>
  </si>
  <si>
    <t>0.00026334104553746047</t>
  </si>
  <si>
    <t>1833</t>
  </si>
  <si>
    <t>0.00027814738014780453</t>
  </si>
  <si>
    <t>Certain data and content provided by https://www.crunchbase.com/organization/allied-scientific-pro</t>
  </si>
  <si>
    <t>492</t>
  </si>
  <si>
    <t>cebef78f79457d0fffdb0a00b8ed2747</t>
  </si>
  <si>
    <t>Henan Yuhua Guangfu New Materials Co., Ltd.</t>
  </si>
  <si>
    <t>http://www.hnyuhua.com</t>
  </si>
  <si>
    <t>Henan Yuhua Guangfu New Materials Co., Ltd. engages in the manufacture, marketing, and export of solar panel glass products to the photovoltaic industry in China. It offers low-iron patterned glasses to seal or cover solar energy photovoltaic and lights modules. The company exports its products to Europe, Japan, and South America. Henan Yuhua Guangfu New Materials Co., Ltd. is based in Jiaozuo, China.</t>
  </si>
  <si>
    <t>Jiaozuo</t>
  </si>
  <si>
    <t>Henan Province</t>
  </si>
  <si>
    <t>solar energy photovoltaic; patterned; offers low; low iron; energy photovoltaic; exports its products; photovoltaic industry; glass products; seal; glasses; iron; exports; export; cover; marketing</t>
  </si>
  <si>
    <t>0.0003216748157927206</t>
  </si>
  <si>
    <t>0.000310294268995027</t>
  </si>
  <si>
    <t>493</t>
  </si>
  <si>
    <t>817190a0c236f206936abd6a19a3730b</t>
  </si>
  <si>
    <t>Shonics Corporation</t>
  </si>
  <si>
    <t>http://shonics.com</t>
  </si>
  <si>
    <t>Shonics Corporation operates in the image processing industry in Korea and internationally. The company offers assembling and inspection machines that are used for manufacturing TV, monitors, and mobile devices to display companies. Its products include back light unit mobile inspection machines, TV inspection machines, in-line assembly machines, FPCB and LGP assembly machines, SUB2 assembly machines, and main assembly machines. The company also offers LCD cells and modules, including large size, small size, and OLED inspection machines. In addition, it provides F/A and vision solutions, such as high-accuracy alignment for positioning, application field machines, roll to roll inspection machines, touch panel inspection machines, cover glass inspection machines, and solar wafer inspection machines. Shonics Corporation was founded in 1991 and is headquartered in Cheonan, South Korea.</t>
  </si>
  <si>
    <t>Cheonan</t>
  </si>
  <si>
    <t>Chungcheongnam-do</t>
  </si>
  <si>
    <t>machines; assembly; roll; tv; wafer inspection; vision solutions; solar wafer; small size; panel inspection; offers lcd; light unit; lgp; large size; including large; glass inspection; cover glass; application field; alignment; high accuracy; assembling; touch panel; roll to roll; cells and modules; oled; size; image processing; mobile devices; positioning; lcd; wafer; accuracy; cover; monitors; touch; main; corporation; unit; display; image</t>
  </si>
  <si>
    <t>0.00034752639659711465</t>
  </si>
  <si>
    <t>11082</t>
  </si>
  <si>
    <t>0.000317100819463177</t>
  </si>
  <si>
    <t>494</t>
  </si>
  <si>
    <t>2a9aa17d434382a9175dd501d614abbe</t>
  </si>
  <si>
    <t>DroneMapp</t>
  </si>
  <si>
    <t>http://dronemapp.com.br</t>
  </si>
  <si>
    <t>DroneMapp develops an online platform that helps create, host, and share maps and 3D models using images captured by drone. The company was founded in 2015 and is based in Curitiba, Brazil.</t>
  </si>
  <si>
    <t>Curitiba</t>
  </si>
  <si>
    <t>Paraná</t>
  </si>
  <si>
    <t>platform that helps; images captured; develops an online; online platform; host; captured; maps; models; share; images; helps</t>
  </si>
  <si>
    <t>0.8333333333333334</t>
  </si>
  <si>
    <t>0.00026438789017466124</t>
  </si>
  <si>
    <t>16609</t>
  </si>
  <si>
    <t>0.00026478792204533185</t>
  </si>
  <si>
    <t>495</t>
  </si>
  <si>
    <t>65ce3d8f81bccc6ae924896e7b1917c1</t>
  </si>
  <si>
    <t>White Door, Inc.</t>
  </si>
  <si>
    <t>http://www.whitedoorinc.com</t>
  </si>
  <si>
    <t>White Door, Inc. provides portable towers systems fueled by non-traditional power sources for physical security and communications applications. Its products include security solutions, such as video surveillance, ground radars, motion detectors, and RFID asset management products; communication systems, such as satellite radios, cellular towers, Wi-Fi/Wi-Max, and mesh networks; green power products, such as solar panels, wind turbines, and hydrogen fuel cells; and transportable/rapid deployment products, such as rigid construction products and erectable systems. The company is based in Ashburn, Virginia. As of December 18, 2008, White Door, Inc. operates as a subsidiary of Critical Solutions, Inc.</t>
  </si>
  <si>
    <t>Ashburn</t>
  </si>
  <si>
    <t>Critical Solutions, Inc.</t>
  </si>
  <si>
    <t>white door; towers; wi; white; door; wi max; traditional power; rapid deployment; physical security; mesh networks; include security; hydrogen fuel cells; green power products; construction products; management products; hydrogen fuel; fueled; rfid; max; transportable; radars; video surveillance; security solutions; green power; communication systems; power sources; rigid; fuel cells; detectors; mesh; hydrogen; asset management; wi fi; radios; fi; power products; cellular; physical; motion; asset; deployment; rapid; networks; satellite; wind turbines; communications; turbines; surveillance; traditional</t>
  </si>
  <si>
    <t>0.00024767944765267074</t>
  </si>
  <si>
    <t>5184</t>
  </si>
  <si>
    <t>0.0002720707401546955</t>
  </si>
  <si>
    <t>496</t>
  </si>
  <si>
    <t>bf12ad41c7e63a7d7454e899767446bc</t>
  </si>
  <si>
    <t>Hydrobee SPC Inc.</t>
  </si>
  <si>
    <t>http://hydrobee.com</t>
  </si>
  <si>
    <t>Hydrobee SPC Inc. designs and develops USB battery packs. It offers Hydrobee, a USB battery pack that is recharged by multiple natural energy sources, including water from a faucet, hose, or pipe; streams and rivers; bicycles and carts; hand-cranks; belt drive pulleys; solar panels; thermal energy; and fire, muscles, and more. The company also offers StreamBee, an accessory charger that charges Hydrobee from natural streams, rivers, and waterfalls. Its USB battery packs are used for charging multiple cell phones, a tablet PC, or a LED lamp. The company was founded in 2013 and is based in Seattle, Washington.</t>
  </si>
  <si>
    <t>Wireless mesh networks; USB battery pack; wireless mesh network; USB battery packs; personal USB power; USB power source; natural energy sources; belt drive pulleys; cell phone; GSM cell phone; text messaging chip; tablet PC; cell phones; multiple natural energy; Hydrobee SPC Inc.; multiple cell phones; mesh clients; natural energy source; mesh cloud; free natural energy; Hydrobee internal generator; accessory charger; natural streams; thermal energy; cell phone app; solar panels; multiple cellphones; wireless internet transmitter; distant cell tower; various wireless technology; Local Area Networks; plastic floating body; telecommunication technology; programmable micro-electronic device; open source software; Raspberry Pi; renewable energy platform; mesh routers; mesh topology; mobile payment networks; small solar lanterns; physical communication infrastructure; third-party data source; New York company; Social Purpose Corporation; energy. hardware. outdoors.; Raspberry Pi devices; daisy-chained Pi hubs; natural disaster; offline mobile apps</t>
  </si>
  <si>
    <t>wireless mesh; nodes; usb power; usb battery; rivers; mesh; tablet pc; recharged; natural energy; mesh networks; led lamp; mesh network; bicycles; cell phone; pi; battery pack; wireless mesh network; wake; usb battery packs; pulleys; power to charge; natural disaster; mobile enabled; low powered; gateways; faucet; cranks; compromised; charge multiple; cellphones; streams; hose; carts; lamp; usb; accessory; node; routers; messaging; text; raspberry pi; raspberry; propeller; hubs; battery packs; cell phones; pc; gsm; belt; pack; power source; poor; thermal energy; telecommunication; charges; led lights; hub; networks; bluetooth; natural; tablet; physical; pipe; packs; body; radio; phone; chip; wireless; open source; night; charger; disaster; forward; energy sources; enabled; fire; wireless technology; wireless internet; wireless devices; usb cable; topology; third party data; technology including; syncing; sync; survivors; spins; spc; solve the problem; severe; services provider; resilience; power led lights; poor people; party data; panels and thermal; natural energy source; multiple cell phones; multiple cell</t>
  </si>
  <si>
    <t>0.00031435209531872926</t>
  </si>
  <si>
    <t>12781</t>
  </si>
  <si>
    <t>0.00033256349749309687</t>
  </si>
  <si>
    <t>497</t>
  </si>
  <si>
    <t>2be0e28e93a59db1631e31e6924eb524</t>
  </si>
  <si>
    <t>SolarPlaza</t>
  </si>
  <si>
    <t>http://www.solarplaza.com</t>
  </si>
  <si>
    <t>SolarPlaza distributes and markets photovoltaic solar energy cells. The company provides solar panel marketing, market information, vendor information, and strategic consulting services. Additionally, it offers newsletter and conferencing services. The companys clientele include Aleo Solar AG, REC Group, TrinaSolar, EPV Solar, Conergy AG, Elkem Solar AS, Mazzanti SpA, Hoehner &amp; Forst GmbH, Arcelor Bettembourg S.A., BioEnergy Developers Canada, Quantasol Ltd., Sunways AG, Isovolta AG, Solucar Solar, Banc of America Securities, GE, EEMS Italia S.P.A., Marshall Wace LLP, Credit Suisse, Piper Jaffray &amp; Co., Credit Agricole Cheuvreux, Meyer Solar, RED 2002 Srl, McKinsey &amp; Co. Inc., Robert Bosch GmbH, and Sunpower Corporation. SolarPlaza was founded in 2004 and is headquartered Rotterdam, the Netherlands.</t>
  </si>
  <si>
    <t>Rotterdam</t>
  </si>
  <si>
    <t>Zuid-Holland</t>
  </si>
  <si>
    <t>solar energy; independent global platform; photovoltaic solar energy; SolarPlaza BV; quality solar energy; years. clean energy.; high level events; ) industry.; Johan Trip; collaborative project; solar future; private company; trade missions; solar industry; Solarplaza.com; world; millions; Rotterdam; contributions; knowledge; representatives; History; database; resource; people</t>
  </si>
  <si>
    <t>trade; events; solar future; millions of people; management team; joined; inspiring; highest quality solar; help millions; global platform; contributions; photovoltaic solar energy; trip; high level; representatives; hosting; collaborative; world's largest; quality solar; empower; millions; database; solar industry; history; highest quality; resource; missions; knowledge; photovoltaic solar; largest; independent; creating; find; highest; today; private</t>
  </si>
  <si>
    <t>0.00038242063917085515</t>
  </si>
  <si>
    <t>36048</t>
  </si>
  <si>
    <t>0.0004112892291282671</t>
  </si>
  <si>
    <t>498</t>
  </si>
  <si>
    <t>81b22c7c84cdfdaa41590ae8aca3f253</t>
  </si>
  <si>
    <t>SolarSwing Energy B.V.</t>
  </si>
  <si>
    <t>http://www.solarswing.com</t>
  </si>
  <si>
    <t>SolarSwing Energy B.V. manufactures transparent blinds for buildings that cover sunlight. The company was founded in 2012 and is based in Delft, the Netherlands.</t>
  </si>
  <si>
    <t>Delft</t>
  </si>
  <si>
    <t>transparent solar panels; transparent solar shading; productive working environment; solar energy production; glass roofs; energy consumption; interior solutions; integrated solutions; facades; daylight; products</t>
  </si>
  <si>
    <t>transparent solar; well as integrated; transparent solar panels; solar shading; roofs and facades; interior solutions; energy develops; transparent; integrated solutions; solar energy production; daylight; healthy; decrease; facades; productive; shading; interior; energy consumption; energy production; optimize; roofs; creating; consumption; working</t>
  </si>
  <si>
    <t>0.0003594142834069118</t>
  </si>
  <si>
    <t>4835</t>
  </si>
  <si>
    <t>0.0003476843410529863</t>
  </si>
  <si>
    <t>499</t>
  </si>
  <si>
    <t>99658ccd5d4f92e76668c3f7501df289</t>
  </si>
  <si>
    <t>Altern'Habitat</t>
  </si>
  <si>
    <t>http://www.alternhabitat.fr</t>
  </si>
  <si>
    <t>Altern'Habitat operates as a solar module/panel installer. The company advises on how to use renewable energies in the construction of a house. The company is based in Montauban, France.</t>
  </si>
  <si>
    <t>Montauban</t>
  </si>
  <si>
    <t>Midi-Pyrénées</t>
  </si>
  <si>
    <t>advises; renewable energies; energies; house</t>
  </si>
  <si>
    <t>0.0003347556441609135</t>
  </si>
  <si>
    <t>23855</t>
  </si>
  <si>
    <t>0.0004116015697314218</t>
  </si>
  <si>
    <t>500</t>
  </si>
  <si>
    <t>bd8b30b0b2b89c00994c0fa5b9da8ce2</t>
  </si>
  <si>
    <t>Green Electricity Generation Limited</t>
  </si>
  <si>
    <t>Green Electricity Generation Limited owns solar panels on the rooftops of domestic properties in the United Kingdom that provide electricity to the households and the national grid. Green Electricity Generation Limited is based in the United Kingdom.</t>
  </si>
  <si>
    <t>rooftops of domestic; provide electricity; owns solar panels; owns solar; generation limited owns; domestic properties; national grid; green electricity; households; electricity generation; owns; rooftops; domestic; properties; national</t>
  </si>
  <si>
    <t>0.00035368902096380694</t>
  </si>
  <si>
    <t>1278</t>
  </si>
  <si>
    <t>0.00041647606422282296</t>
  </si>
  <si>
    <t>501</t>
  </si>
  <si>
    <t>aeaeeaf34135b9eab6d2f28f2a373ac2</t>
  </si>
  <si>
    <t>Merpoc</t>
  </si>
  <si>
    <t>http://www.merpoc.com</t>
  </si>
  <si>
    <t>Merpoc operates as a renewable energies company, which provides solar panels, thermal and LED bulbs (light emitting diode). The company was founded in 2006 and is based in Barcelona, Spain. As of December, 2009, Merpoc operates as a subsidiary of Grupo Mestre.</t>
  </si>
  <si>
    <t>Grupo Mestre</t>
  </si>
  <si>
    <t>502</t>
  </si>
  <si>
    <t>848d5978-bf65-ab6a-98a8-cf612f9b9221</t>
  </si>
  <si>
    <t>ICO Drones</t>
  </si>
  <si>
    <t>http://www.icodrones.com</t>
  </si>
  <si>
    <t>ICO Drones is an aviation consultancy firm focused on the development and use of Remotely Piloted Aircraft Systems. ICO Drones has been created to demonstrate and promote business opportunities offered by the commercial use of unmanned vehicles, commonly referred to as drones or RPAS in the aviation sector. Innovation, Control and Optimization with Drones is founded in 2014 following the regulation approval for commercial RPAS operations in Spain to offer consultancy, distribution, training, maintenance and operation services with unmanned aircraft.
Its founders bring together experience in the aviation sector, aircraft maintenance, airworthiness and quality with RPAS development, manufacture and operational know-how. Given this knowledge they are able to offer services covering the whole spectrum of RPAS operations.
Since the sector is still new, and constantly evolving, initial efforts were centered on demonstrating and teaching what RPAS were capable of in different industrial and commercial environments. Their belief is that these systems are a new tool of the trade and not a new way of working. With this in mind they strive to show their client how to get the most from unmanned aircraft, particularly those weighing less than 25 kg. The advantages the multirotors, or multicopters, have as far as easy handling, greater stability, being able to hover and easy maintenance make them the ideal solution for jobs near structures, confined spaces or even indoors.</t>
  </si>
  <si>
    <t>El Puerto De Santa María</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</si>
  <si>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t>
  </si>
  <si>
    <t>rpas; aviation sector; aviation; teaching; services covering; offer services; multicopters; firm focused; easy maintenance; demonstrating; constantly evolving; confined spaces; commonly referred; commercial environments; centered; business opportunities; airworthiness; aircraft maintenance; unmanned vehicles; referred; piloted aircraft systems; ideal solution; confined; sector; belief; multirotors; weighing; remotely piloted aircraft; remotely piloted; piloted aircraft; founders; industrial and commercial; hover; evolving; demonstrate; strive; piloted; indoors; stability; jobs; commonly; promote; covering; spaces; constantly; offered; consultancy; trade; efforts; spectrum; firm; mind; client; aircraft systems; opportunities; initial; unmanned aircraft; greater; handling; advantages; remotely; knowledge; ideal; operational; bring; tool; environments; capable; created; structures; working; focused</t>
  </si>
  <si>
    <t>0.0005923552172796998</t>
  </si>
  <si>
    <t>4877</t>
  </si>
  <si>
    <t>0.0005169602035040084</t>
  </si>
  <si>
    <t>Certain data and content provided by https://www.crunchbase.com/organization/ico-drones</t>
  </si>
  <si>
    <t>503</t>
  </si>
  <si>
    <t>596c420911f21e2f05103afb676488ad</t>
  </si>
  <si>
    <t>Pine Gate Renewables, LLC</t>
  </si>
  <si>
    <t>http://pgrenewables.com</t>
  </si>
  <si>
    <t>Pine Gate Renewables, LLC develops, owns, and operates solar farms that generate renewable power for communities in the United States. The company specializes in land origination, project development, management, community outreach management, and zoning. Pine Gate Renewables, LLC was founded in 2014 and is based in Charlotte, North Carolina.</t>
  </si>
  <si>
    <t>New Energy Capital Partners LLC</t>
  </si>
  <si>
    <t>utility-scale solar farms; Pine Gate Renewables; utility connection points; renewable power; zero-emission solar farms; PV solar works; renewable energy; solar farm project; clean renewable power; solar farmland; impact. renewable energy; concentrated solar power; community outreach management; local landowners; buffer zones; interconnection processes; solar panels; financial investment; community members; local utilities; local power; evaluation process; development process; open communication; purchase agreements; semi-conductive material; land origination; atomic level; U.S. developer; project development; communities; grid; Selects; CSP; electrons; properties; sunlight; atoms; MW; fosters; customers; sites; quantity; environment; site; distribution; zoning; spaces</t>
  </si>
  <si>
    <t>scale solar farms; solar farms; vet; utility connection; pine; generate renewable; farmland; existing utility; connection points; renewable power; landowners; utility scale solar; farms; solar farm; gate; scale solar; stands; utility scale; renewables; communities; zoning; work with landowners; thoroughly vet; sunlight into energy; streamline; separated; semi conductive; project sites; produce clean; positive and negative; outreach; origination; local utilities; local power; listen; light hits; income generating; hits the panel; grid with clean; grid for distribution; generate clean renewable; generate clean; financial investment; development process; conductive material; community members; commit; clean renewable; buffer; solar works; electrical current; farm; located; thoroughly; selects; purchase agreements; hosts; position; plans; uploaded; hits; points; community; concentrated solar power; connection; reaction; negative; interconnection; convert sunlight; atomic; quantity; csp; concentrated solar; occurs; financial; builds; atoms; environmental impact; zones; agreements; project development; electrons; protected; emission; feedback; minimum; concentrated; ground mounted; spaces; pv solar; captured; income; conductive; evaluation; semi; lease; owns; members; positive; side</t>
  </si>
  <si>
    <t>0.00047136605534617754</t>
  </si>
  <si>
    <t>21338</t>
  </si>
  <si>
    <t>0.0005219240533695143</t>
  </si>
  <si>
    <t>504</t>
  </si>
  <si>
    <t>9661bf69e3ade13540e247ed22d3da66</t>
  </si>
  <si>
    <t>Solar Style, Inc</t>
  </si>
  <si>
    <t>http://www.solarstyleinc.com</t>
  </si>
  <si>
    <t>Solar Style, Inc. provides solar charging solutions. Its products include solar chargers to charge cell phones, CD players, gaming devices, digital cameras, PDAs, and MP3 players, as well as solar panels. The company sells its products through Web stores and retailers/distributors in the United States and South Africa. The company, formerly known as Solar Style, Ltd., is based in Baltimore, Maryland. As of 04/30/2000, SOLAR Style, Inc. is a subsidiary of Air Water International Corp.</t>
  </si>
  <si>
    <t>Baltimore</t>
  </si>
  <si>
    <t>Air Water International Corporation</t>
  </si>
  <si>
    <t>style; players; solar charging; gaming devices; charging solutions; charge cell phones; charge cell; pdas; cd; mp players; digital cameras; products include solar; well as solar; solar chargers; mp; cell phones; retailers; gaming; include solar; sells its products; stores; distributors; chargers; phones; charging</t>
  </si>
  <si>
    <t>0.0003089291859398973</t>
  </si>
  <si>
    <t>0.0003271223842703977</t>
  </si>
  <si>
    <t>505</t>
  </si>
  <si>
    <t>4de1f04d-79ba-fe0e-a90e-cba84aea5b08</t>
  </si>
  <si>
    <t>Global Efficient Energy</t>
  </si>
  <si>
    <t>http://www.globalefficientenergy.com</t>
  </si>
  <si>
    <t>Global Efficient Energy offers energy-saving solutions and solar power products to residential customers. Global Efficient Energy is a full-service energy solutions company that offers energy-saving solutions and solar power products to residential customers. It offers a solar power system comprised of solar panels, an energy-efficient air conditioner, replacement doors or windows, electrical services, and more for homes.
The company’s product portfolio includes solar products and services; full-service solutions; solar PPA; solar lease; solar panels and solar energy systems; energy-efficient windows; reflective insulation; insulation; energy management systems; air conditioning; air sealing; duct cleaning and sealing; and more.
Global Efficient Energy’s goal is to save homeowners money on their energy bills by equipping them with green energy technology.
Global Efficient Energy was founded in 2011 and is based in Fort Worth, Texas.</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</si>
  <si>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t>
  </si>
  <si>
    <t>solutions and solar; products to residential; offers energy saving; efficient energy; energy saving solutions; saving solutions; offers energy; solar power products; residential customers; sealing; full service; power products; energy efficient; energy saving; system comprised; solar ppa; solar lease; service solutions; service energy solutions; service energy; replacement doors; product portfolio includes; portfolio includes solar; offers a solar; homeowners money; full service energy; energy efficient windows; energy efficient air; efficient windows; efficient air; duct cleaning; comprised of solar; company's product portfolio; company's product; air sealing; air conditioner; energy management; equipping; insulation; portfolio includes; includes solar; conditioner; energy offers; product portfolio; energy management systems; windows; ppa; electrical services; duct; saving; energy technology; energy bills; reflective; panels and solar; solar power system; comprised; management systems; lease; green energy; solar energy systems; power system; doors; bills; solar products; air conditioning; homeowners; replacement; products and services; conditioning; portfolio; goal; cleaning; money; energy systems; save; energy solutions; homes</t>
  </si>
  <si>
    <t>0.00012131002226352055</t>
  </si>
  <si>
    <t>4468</t>
  </si>
  <si>
    <t>0.00018241190760747745</t>
  </si>
  <si>
    <t>Certain data and content provided by https://www.crunchbase.com/organization/global-efficient-energy</t>
  </si>
  <si>
    <t>506</t>
  </si>
  <si>
    <t>fd9c7738ddb670b5af3c3878445a45f6</t>
  </si>
  <si>
    <t>Hitachi Setsubi Engineering Co.,Ltd.</t>
  </si>
  <si>
    <t>http://www.hitachi-hisec.co.jp</t>
  </si>
  <si>
    <t>Hitachi Setsubi Engineering Co.,Ltd., an engineering company, designs and produces automatic assembly/manufacturing systems and specialized machines. It offers HEV and EV battery, and automotive parts assembly systems for car components; lithium ion, Ni-MH, polymer, and coin battery assembly systems; and wire coiling, taping, and stator forming machines for motors. The company also provides LCD lighting inspection, FPD handling, and solar panel manufacturing and inspection systems, as well as B/I board handlers for FPD semiconductor solar panels; and medical instrument assembly systems for medical instruments, such as syringes, tubes, and other medical devices. In addition, Hitachi Setsubi Engineering Co.,Ltd. offers friction stir welding, a solid-state joining process, which is used on aluminum alloys and copper alloys. The company was founded in 1972 and is based in Ibaraki-ken, Japan. Hitachi Setsubi Engineering Co.,Ltd. operates as a subsidiary of Hitachi Ltd.</t>
  </si>
  <si>
    <t>1972</t>
  </si>
  <si>
    <t>Ibaraki-ken</t>
  </si>
  <si>
    <t>Ibaraki</t>
  </si>
  <si>
    <t>Hitachi, Ltd.</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</si>
  <si>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t>
  </si>
  <si>
    <t>assembly systems; alloys; fpd; assembly; taping; systems for medical; systems for car; syringes; stir; parts assembly; ni; medical instruments; medical instrument; manufacturing systems; inspection systems; hev; handlers; ev battery; copper alloys; coin; automotive parts; aluminum alloys; joining; designs and produces; friction; medical; solar panel manufacturing; machines; panel manufacturing; forming; medical devices; ev; lithium ion; instrument; welding; polymer; ion; copper; tubes; lithium; motors; lcd; instruments; wire; handling; solid; car; board; specialized; aluminum; automatic; automotive</t>
  </si>
  <si>
    <t>0.0004922656195575444</t>
  </si>
  <si>
    <t>16206</t>
  </si>
  <si>
    <t>0.0005055733543142437</t>
  </si>
  <si>
    <t>507</t>
  </si>
  <si>
    <t>0ed5dad9337ac398e9458a8cef9eff98</t>
  </si>
  <si>
    <t>Greene, Tweed &amp; Co., Inc.</t>
  </si>
  <si>
    <t>http://www.gtweed.com</t>
  </si>
  <si>
    <t>Greene, Tweed &amp; Co., Inc. manufactures high-performance elastomers, advanced-engineered thermoplastics, high-performance thermoplastic composites, and integrated material solutions. The company offers electrical connectors, engineering thermoplastics, integrated materials, sealing systems, thermoplastic composites, and other materials. Its products are used in various applications, such as braking systems, engine and fuel systems, flight control systems, interiors, landing gear systems, nacelles, structural components, utility actuation systems, completion systems, MWD/LWD technologies, production systems, subsea systems, centrifugal compressors, mechanical seals, other equipment, pumps, valves, solar and flat panel displays, and wet and dry wafer fabrication. It serves aerospace, petrochemical and power, oilfield, semiconductor and solar, defense, medical, industrial, and pharmaceutical industries. Greene, Tweed &amp; Co., Inc. was founded in 1863 and is based in Kulpsville, Pennsylvania with facilities in North America, Europe, and Asia.</t>
  </si>
  <si>
    <t>1863</t>
  </si>
  <si>
    <t>Kulpsville</t>
  </si>
  <si>
    <t>panel displays / architectural glass / flat panel / deposition</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</si>
  <si>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t>
  </si>
  <si>
    <t>thermoplastics; thermoplastic; composites; wet and dry; wafer fabrication; structural components; solar and flat; serves aerospace; semiconductor and solar; sealing systems; pharmaceutical industries; oilfield; nacelles; manufactures high performance; landing gear systems; landing gear; interiors; integrated material; gear systems; electrical connectors; elastomers; centrifugal; braking systems; actuation systems; production systems; offers electrical; fuel systems; actuation; braking; subsea; compressors; manufactures high; seals; flight control systems; high performance; completion; petrochemical; wet; dry; sealing; gear; flight control; valves; flat panel displays; pharmaceutical; connectors; panel displays; fabrication; wafer; engineered; landing; structural; control systems; engine; displays; flat panel; defense; mechanical; medical; pumps</t>
  </si>
  <si>
    <t>0.0002602791986418047</t>
  </si>
  <si>
    <t>31260</t>
  </si>
  <si>
    <t>0.0003192920772038841</t>
  </si>
  <si>
    <t>508</t>
  </si>
  <si>
    <t>c82617ea-1c0d-db77-f2d6-db4b2fec5a1d</t>
  </si>
  <si>
    <t>Eneo Solutions</t>
  </si>
  <si>
    <t>http://eneosolutions.se/</t>
  </si>
  <si>
    <t>Eneo Solutions provides local energy installations to commercial and institutional real-estate owners and tenants. Using roof-mounted solar panels to generate electricity, or on-site ground-source heat pumps to generate heating and cooling, Eneo offers its customers easy access to green energy.
Their operational leasing agreement relieves customers of three major hassles of local energy production: the need to evaluate technologies and installers, to invest upfront in installations, and to worry about performance and maintenance.</t>
  </si>
  <si>
    <t>Stockholm</t>
  </si>
  <si>
    <t>13790930.1225601</t>
  </si>
  <si>
    <t>Infranode</t>
  </si>
  <si>
    <t>local energy; three major; tenants; roof mounted solar; real estate owners; panels to generate; offers its customers; mounted solar panels; hassles; estate owners; energy installations; easy access; commercial and institutional; roof mounted; worry; ground source heat; source heat pumps; ground source; upfront; evaluate; mounted solar; source heat; heating and cooling; leasing; generate electricity; invest; agreement; institutional; green energy; energy production; real estate; estate; heat pumps; installers; owners; operational; cooling; mounted; major; pumps</t>
  </si>
  <si>
    <t>0.0002549511626693344</t>
  </si>
  <si>
    <t>0.00023304679012179621</t>
  </si>
  <si>
    <t>Certain data and content provided by https://www.crunchbase.com/organization/eneo-solutions</t>
  </si>
  <si>
    <t>509</t>
  </si>
  <si>
    <t>65a7183f747bb184397c0f96d0442f9b</t>
  </si>
  <si>
    <t>Victron Energy B.V.</t>
  </si>
  <si>
    <t>http://www.victronenergy.com</t>
  </si>
  <si>
    <t>Victron Energy B.V. designs and sells inverters, chargers, and related power conversion products for automotive, industrial, marine, mobility, off-grid/solar, self-consumption, and telecom markets. Its products include accessories, autotransformers, batteries, battery isolators and combiners, battery monitors, battery protectors, cables, chargers, DC-DC converters, DC distribution systems, inverters/MPPTs, isolation transformers, panels and system monitoring products, solar charge controllers, solar inverters and panels, and transfer switches. The company sells products through dealers and distributors in the Netherlands and internationally. Victron Energy B.V. was founded in 1975 and is based in Almere Haven, the Netherlands.</t>
  </si>
  <si>
    <t>Almere Haven</t>
  </si>
  <si>
    <t>Flevoland</t>
  </si>
  <si>
    <t>transfer switches; system monitoring products; sells inverters; protectors; products for automotive; power conversion products; isolators; include accessories; dealers and distributors; dc dc converters; dc dc; dc converters; conversion products; combiners; autotransformers; monitoring products; system monitoring; distribution systems; dc; products through dealers; isolation; chargers; solar charge controllers; sells products; power conversion; solar charge; solar inverters; transformers; converters; mobility; charge controllers; telecom; switches; dealers; transfer; monitors; conversion; cables; marine; distributors; controllers; consumption; automotive</t>
  </si>
  <si>
    <t>0.0005498348995408209</t>
  </si>
  <si>
    <t>11676</t>
  </si>
  <si>
    <t>0.0005588377354517772</t>
  </si>
  <si>
    <t>510</t>
  </si>
  <si>
    <t>0711a23e-f6c1-d94c-763c-fef91805c153</t>
  </si>
  <si>
    <t>Dotterel Technologies</t>
  </si>
  <si>
    <t>http://www.dotterel.co.nz</t>
  </si>
  <si>
    <t>Dotterel is taking the drone out of drones.</t>
  </si>
  <si>
    <t>dotterel</t>
  </si>
  <si>
    <t>Certain data and content provided by https://www.crunchbase.com/organization/dotterel-technologies</t>
  </si>
  <si>
    <t>511</t>
  </si>
  <si>
    <t>48d125e873a39cd2fd072460d7918a74</t>
  </si>
  <si>
    <t>Aerial MOB, LLC</t>
  </si>
  <si>
    <t>http://aerialmob.com</t>
  </si>
  <si>
    <t>Aerial MOB, LLC provides unmanned aerial cinematography and unmanned aerial systems to film production industry. It has strategic partnerships with Panavision, Chapman Leonard Studio Equipment, and Corporate Helicopters. The company was founded in 2013 and is based in Carlsbad, California. As of April 27, 2016, Aerial MOB, LLC operates as a subsidiary of 5D Robotics Inc.</t>
  </si>
  <si>
    <t>Carlsbad</t>
  </si>
  <si>
    <t>5D Robotics Inc.</t>
  </si>
  <si>
    <t>aerial mob; Commercial Uas Operations; remote control aircraft; aerial cinematography; Faa Approval; latest technology; Internationally. robotics; Film Production; North America; Drones; leader; Company; U.S.</t>
  </si>
  <si>
    <t>utilizing the latest; uas operations; operate drones; commercial uas operations; commercial uas; aerial cinematography; latest technology; approval; insured; film production; cinematography; remote control; approved; faa; experienced; utilizing; transport; certified; uas; achieve; latest; leader</t>
  </si>
  <si>
    <t>0.0002632536566364118</t>
  </si>
  <si>
    <t>4341</t>
  </si>
  <si>
    <t>0.0002261220831901982</t>
  </si>
  <si>
    <t>49551a0107969b9221d0fb6bd358a823</t>
  </si>
  <si>
    <t>MagnInvest Plc</t>
  </si>
  <si>
    <t>http://www.solarmag-plc.com</t>
  </si>
  <si>
    <t>MagnInvest Plc offers acquisition and development of solar energy plants for the production of electricity; and manufacturing facilities for the production of thin film solar panels. It intends to acquire solar power electricity producing companies with investments in existing electricity producing plants, as well as their developments of solar plants in Europe, the United States, and north Africa. The company was formerly known as Solarmag Plc and changed its name to MagnInvest Plc in September 2011. MagnInvest Plc is based in Amsterdam, the Netherlands.</t>
  </si>
  <si>
    <t>Amsterdam</t>
  </si>
  <si>
    <t>M7G (Deutsche Boerse AG); FUN (XETRA Trading Platform); FUN (Boerse-Stuttgart)</t>
  </si>
  <si>
    <t>solar energy plants; production of thin; production of electricity; existing electricity; energy plants; development of solar; producing; solar plants; film solar panels; manufacturing facilities; intends; investments; acquire; north; developments; thin film solar; film solar; acquisition</t>
  </si>
  <si>
    <t>0.0005325217033187853</t>
  </si>
  <si>
    <t>4457</t>
  </si>
  <si>
    <t>0.0003980341408884972</t>
  </si>
  <si>
    <t>513</t>
  </si>
  <si>
    <t>8334e287bce15ee5bfa30deaef4e8f27</t>
  </si>
  <si>
    <t>S4 Worldwide, LLC</t>
  </si>
  <si>
    <t>http://www.s4worldwide.com</t>
  </si>
  <si>
    <t>S4 Worldwide, LLC develops public safety security and surveillance products with fixed and mobile real-time situational awareness technologies for use in the private sector. Its products and solutions include Audiovox/S4W, a GPS body camera designed for the needs of law enforcement officers that records high-definition audio and video with a 120-degree wide-angle field of view; docking stations and accessories, which provide a management solution of body camera units, as well as offers data transfer of recorded footage from the devices to a service and the cloud; Sentry Drone Video Security and Surveillance, a Solution that provides real-time visibility and response into security and emergency situations for control, intelligence gathering, situational awareness, and informed decision making; and Sentry Drone, Detect, and Defeat System, an unauthorized drone identification security system that delivers real-time alerts and digital evidence collection. The companys products also include secure fit restraint mitts for handcuff, waist and ankle restraint, black box, and palm and finder strap applications; Sentry Mobile Surveillance Trailer, an autonomous and self-sustaining surveillance platform designed for use in remote locations; Sentry Emergency Call Box, which provides real time communications and surveillance for emergency services at remote sites; and Sentry Mobile Gate, which provides real time visibility and control entry at low to moderate risk vehicle checkpoints. Its solutions are used to help protect against intrusions, theft, and vandalism; document safety and security efforts; and support environmental and regulatory compliance. The company serves law enforcement, military, healthcare, education, oil and gas, industrial, homeland security, security services, and agriculture industries, as well as port authorities. S4 Worldwide, LLC was incorporated in 2010 and is based in Doylestown, Pennsylvania.</t>
  </si>
  <si>
    <t>Doylestown</t>
  </si>
  <si>
    <t>Ben Franklin Technology Partners of Southeastern Pennsylvania, Investment Arm (2)</t>
  </si>
  <si>
    <t>real-time situational awareness; situational awareness technologies; real-time dynamic business; dynamic business tools; remote video; remote video application; Sensor Kits SENTRY; trailer-mounted systems; sensor data; Android remote video; remote video control; environmental monitoring technologies; iPhone remote video; Wireless Sensor Kits; On-board Ruggedized Processor; remote sites; secure website; Wind Recharge Systems.; Infrared Fencing Systems; On-board Satellite Telecommunications; secure web interface; Digital Weather Station; High density storage; Cellular Re-Broadcast Package; decision-makers. business development.; typical SENTRY; business decision makers; ID capture options; mobile. real time; geographically distributed locations; license plate capture; security guard posts; business decision-makers; real-time reporting; basic systems; sensor network; self-sustaining security; Wi-Fi Hotspot; large systems; share information; Customizable video; data capture; security guards; application Options; military technology; production processes…all; Power Management; environmental measurements; Wireless Cameras</t>
  </si>
  <si>
    <t>sentry; remote video; decision makers; wind powered; trailer mounted; secure website; remote sites; ptz; mounted systems; business tools; business decision; augment or replace; makers; gathered; electronically; augment; sensor data; presented; decision; responsive; wi; solar and wind; trailer; situational awareness; environmentally friendly; situational; wi fi; fi; missions; replace; smartphones; adapted; secure; laptops; cellular; environmentally; compliance; tablets; awareness; sites; wireless sensor; wireless cameras; wi max; web interface; weather station; voip; valuable assets; traditional surveillance; time reporting; sustaining; small to large; security guards; security guard; satellite telecommunications; real time reporting; power management system; options to meet; observe; notify; license plate; hour power; hotspot; high density; expandable; exceeded; environmental measurements; dvr; digital weather; cellular modem; sensor; website; solo; solar wind; sensor network; private sector; amp; options; production processes; modem; audio; rfid; max; business development; water quality; posts; ruggedized; guards; dynamic; capture; kits; reduce costs; guard; air quality; remote controlled; data capture; board; responders; fencing; environmental monitoring; broadcast</t>
  </si>
  <si>
    <t>0.0005775405307810197</t>
  </si>
  <si>
    <t>7841</t>
  </si>
  <si>
    <t>0.0005639818211708801</t>
  </si>
  <si>
    <t>514</t>
  </si>
  <si>
    <t>2f88c9c7-e9cc-1f39-1b04-3ca947cecd0e</t>
  </si>
  <si>
    <t>ECSEL</t>
  </si>
  <si>
    <t>http://www.ecsel.eu</t>
  </si>
  <si>
    <t>Contribute to the development of a strong and globally competitive electronics components and systems industry in the European Union. Electronic components and systems (ECS) are a pervasive Key Enabling Technology, impacting all industrial branches and almost all aspects of life. A smartphone, a smart card, a smart energy grid, a smart city, even smart governance; everything â€œsmartâ€ is based on integrating semiconductor chips running embedded software. They provide the fabric on which the internet runs; they give life to portable phones and tablets; they drive driverless cars and trains, fly airliners, drones and satellites. In modern times, no national economy can win in the global competition without mastering this technology, with unparalleled systemic and strategic impact.</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</si>
  <si>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t>
  </si>
  <si>
    <t>components and systems; smart city; smart card; semiconductor chips; phones and tablets; modern times; mastering; key enabling technology; key enabling; impacting; governance; energy grid; enabling technology; embedded software; electronics components; drones and satellites; driverless cars; driverless; branches; airliners; smart energy; european union; fabric; unparalleled; union; trains; electronic components; win; competition; chips; runs; card; globally; economy; contribute; aspects; integrating; satellites; city; running; european; cars; tablets; smartphone; strategic; strong; modern; competitive; drive; embedded; times; phones; impact; national; enabling; fly</t>
  </si>
  <si>
    <t>0.00008096510662075942</t>
  </si>
  <si>
    <t>4243</t>
  </si>
  <si>
    <t>0.00015033402354819095</t>
  </si>
  <si>
    <t>Certain data and content provided by https://www.crunchbase.com/organization/ecsel</t>
  </si>
  <si>
    <t>515</t>
  </si>
  <si>
    <t>a83a3bf516f43140dfcf17652b1bad53</t>
  </si>
  <si>
    <t>Alexandria Extrusion MidAmerica</t>
  </si>
  <si>
    <t>http://www.midamericaextrusions.com</t>
  </si>
  <si>
    <t>Alexandria Extrusion MidAmerica produces and supplies aluminum extrusions for transportation, highways, structures, energy/industrial, and recreation applications in the United States. It offers aluminum extrusions for truck-trailer and commercial transportation, department of transportation highway signage and railings, sustainable building and architectural structures, stadium seating, recreation and playground equipment, materials handling, and military cargo transport applications. The company also provides standard solid and hollow shapes. Its aluminum extrusions are used as protective covers for industrial facilities; wall and roof cladding; and support structures for alternative energy resources, such as solar panels. Alexandria Extrusion MidAmerica was formerly known as MidAmerica Holdings Corporation and changed its name to Alexandria Extrusion MidAmerica on June 27, 2012. The company was founded in 1964 and is based in Indianapolis, Indiana. As of June 27, 2012, Alexandria Extrusion MidAmerica operates as a subsidiary of Alexandria Extrusion Company.</t>
  </si>
  <si>
    <t>Indianapolis</t>
  </si>
  <si>
    <t>Alexandria Extrusion Company Inc.</t>
  </si>
  <si>
    <t>aluminum extrusions; extrusions; recreation; truck trailer; support structures; stadium; recreation applications; railings; produces and supplies; playground equipment; playground; offers aluminum extrusions; offers aluminum; materials handling; highways; commercial transportation; cargo transport; aluminum; highway; extrusion; seating; structures; hollow; cladding; industrial facilities; trailer; energy resources; shapes; truck; protective; signage; cargo; alternative energy; covers; department; architectural; handling; solid; transport; wall; alternative; resources; sustainable</t>
  </si>
  <si>
    <t>0.0003758806017700034</t>
  </si>
  <si>
    <t>6692</t>
  </si>
  <si>
    <t>0.0003885269353953286</t>
  </si>
  <si>
    <t>516</t>
  </si>
  <si>
    <t>25b279dcb602c4548da0b89c72c33d0a</t>
  </si>
  <si>
    <t>ENBALA Power Networks Inc.</t>
  </si>
  <si>
    <t>http://www.enbala.com</t>
  </si>
  <si>
    <t>ENBALA Power Networks Inc. operates a real-time energy-balancing platform. Its platform captures and aggregates available customer loads, energy storage, and renewable energy sources to form a network of continuously controlled energy resources; and optimizes and dispatches these resources to respond to the real-time needs of the power system. The companys platform creates a network of continuously controlled distributed energy resources that function as one consolidated resource. It offers solutions for utilities, energy service providers, grid operators, and energy consumers. ENBALA Power Networks Inc. was formerly known as Sempa Power Systems, Ltd. and changed its name to ENBALA Power Networks Inc. in August 2011. The company was founded in 2003 and is based in Vancouver, Canada.</t>
  </si>
  <si>
    <t>46404067</t>
  </si>
  <si>
    <t>XPV Water Partners (3); Chrysalix Energy (3); EnerTech Capital (3); GE Ventures (2); Export Development Canada (2); Obvious Ventures (2); Walsingham Growth Partners (2); ABB Technology Ventures Ltd.; Edison Energy, LLC; National Grid plc</t>
  </si>
  <si>
    <t>enbala power; ENBALA Power Network; enbala power networks; smart grid; sempa power systems; ancillary services; greenhouse gas; electricity; energy; electricity users; Power Networks Enbala; Networks Enbala Power; Smart Grid company; regional electricity; hybrid heating; large electricity users; emissions. sempa power; Ancillary Services Network; high fuel efficiency; greenhouse gas emissions.; gas emissions. sempa; greenhouse gas emissions; Automotive assembly plants; renewable energy; electrical equipment; energy savings; rewards large electricity; Power Systems Ltd.; electricity system operator; electric power grid; smart grid network; energy solutions; smart grid platform; renewable power generation; energy efficiency; real time power; Sempa Hybrid Heating; off-peak electricity; electricity grid; renewable energy sources; storage. renewable energy; house gas emissions; dispatchable energy resources; operations. cleantech. energy; energy cost; energy management; green energy; energy balance; network based management; fuel heating applications</t>
  </si>
  <si>
    <t>power networks; power network; ancillary services; ancillary; electricity system; greenhouse gas; smart grid; gas emissions; impacting; distribution of electricity; greenhouse gas emissions; regional; windmill; well as commercial; water and wastewater; system operator; solutions help; rewards; regulation services; reducing energy; pjm; operational costs; ne; manage the distribution; help manage; ghg; fuel efficiency; foundries; environmental benefit; energy cost; energy balance; cold storage; assembly plants; about_us; greenhouse; participation; green technology; chillers; building energy; energy savings; electrical equipment; regulation; qualification; industrial clients; participants; iso; emissions; mills; html; kilowatt; demand response; constraints; wastewater; furnaces; revenue; balance; energy resources; networks; flexibility; commercial and industrial; loads; savings; hybrid; response; hvac; manages; cold; client; increases; green energy; reducing; resource; energy storage; well as reducing; ways to reduce; unobtrusively; transformative; time power; system technology; system operators; system management; system efficiency; specifies; sophisticated smart grid; sophisticated smart; smart solutions; smart grid platform; rewarded; resort; resilient; renewable power generation; reliable electric power; reliable electric; reducing total; reduces energy; real time power; quality services; private communications; power grids; positive change</t>
  </si>
  <si>
    <t>0.00029214535033812494</t>
  </si>
  <si>
    <t>48595</t>
  </si>
  <si>
    <t>0.0003597100954828952</t>
  </si>
  <si>
    <t>517</t>
  </si>
  <si>
    <t>fb4f444a-26fe-f5bf-df51-932b0856fcc6</t>
  </si>
  <si>
    <t>HaloDrop</t>
  </si>
  <si>
    <t>http://www.halodrop.com</t>
  </si>
  <si>
    <t>Global enterprise insights from World's top aviation and drone teams.</t>
  </si>
  <si>
    <t>Mountain View</t>
  </si>
  <si>
    <t>world's top; insights; teams; artificial intelligence; artificial; aviation; top</t>
  </si>
  <si>
    <t>0.0003704959872427399</t>
  </si>
  <si>
    <t>5096</t>
  </si>
  <si>
    <t>0.000322666188751868</t>
  </si>
  <si>
    <t>Certain data and content provided by https://www.crunchbase.com/organization/halodrop</t>
  </si>
  <si>
    <t>518</t>
  </si>
  <si>
    <t>ba36bb75cc653f241bf687f5aa8e11b7</t>
  </si>
  <si>
    <t>Plumbing World Ltd</t>
  </si>
  <si>
    <t>http://www.plumbingworld.co.nz</t>
  </si>
  <si>
    <t>Plumbing World Ltd engages in the distribution of plumbing products. It offers bathroom products, including bathroom furniture and accessories, bath and spa bath products, heated towel rail products, mirror lights and cabinets, pedestal basins, shower bath combos, shower enclosures and roses, slide and tile showers, taps and mixers, tapware and spouts, toilet suites and systems, vanities, vitreous China basins, and wall hung toilet suites. The company also provides heating products, such as home heating, continuous flow hot water, freestanding gas fire, hot water storage, inbuilt and wood fire, outdoor living, portable gas heating, and solar energy products; and flued gas heaters, panel heaters, and underfloor products and radiators. In addition, it offers kitchen and laundry products, including kitchen sinks, laundry taps and tubs, laundry accessories, kitchen and laundry tapware, and waste disposers and filters; and electric hot water, ventilation, and ducting products. The company serves plumbers, drainlayers, gasfitters, and contractors. It offers products through its stores in New Zealand ranging from Kerikeri to Invercargill. The company was incorporated in 1983 and is based in Palmerston North, New Zealand.</t>
  </si>
  <si>
    <t>Palmerston North</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</si>
  <si>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t>
  </si>
  <si>
    <t>laundry; toilet; basins; suites; bath; taps; shower; kitchen; bathroom; plumbing; water storage; wall hung toilet; wall hung; tubs; towel; shower enclosures; plumbing products; plumbers; pedestal; offers kitchen; offers bathroom products; offers bathroom; mixers; laundry products; including kitchen; inbuilt; hung toilet; hung; hot water storage; gas heating; gas heaters; furniture and accessories; freestanding; ducting; continuous flow; combos; bathroom products; bathroom furniture; hot water; sinks; heaters; slide; hot; fire; underfloor; showers; spa; mirror; solar energy products; heating products; heated; radiators; cabinets; tile; rail; enclosures; offers products; filters; wood; living; furniture; ventilation; contractors; continuous; ranging; energy products; waste; stores; flow; wall; outdoor</t>
  </si>
  <si>
    <t>0.00030388157934272526</t>
  </si>
  <si>
    <t>36417</t>
  </si>
  <si>
    <t>0.0003479369777681306</t>
  </si>
  <si>
    <t>519</t>
  </si>
  <si>
    <t>8808cf38-8d72-0eb7-1091-449d7015101c</t>
  </si>
  <si>
    <t>Hermes Aerospace Corporation</t>
  </si>
  <si>
    <t>http://www.alliance-lp.com/index.php/atmosat.html</t>
  </si>
  <si>
    <t>Very High Altitude Satellite Replacement UAVs. The Hermes ATMOSAT UAV Project aims to build and provide large-scale unmanned aerial vehicles (UAVs) to carry and provide the functionality currently housed in satellites and more. This would include hugely cost-effective mobile and internet coverage services (especially for remoter, poorer infrastructure regions of the world), military, civilian and commercial surveillance, weather monitoring etc. These UAVs would operate high above the levels where commercial airlines travel and using modern solar technology would run for years on end without the need to refuel - only landing if repairs or equipment/payload upgrades are needed.
Alliance LP Drones, through a new company Hermes Aerospace Corp., are now looking to lead the way in both replacing commercial and military satellite technology and taking satellite-type technology to new markets and uses, with purpose-built, long-range, high altitude UAV technology.</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</si>
  <si>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t>
  </si>
  <si>
    <t>high altitude; altitude; uavs; weather monitoring; type technology; satellite technology; purpose built; poorer; modern solar; military satellite; hugely; housed; functionality currently; commercial airlines; altitude uav; aims to build; satellite; lp; commercial and military; uav technology; airlines; alliance; regions; replacing; long range; functionality; aims; satellites; upgrades; civilian; corp; solar technology; coverage; repairs; purpose; payload; travel; carry; landing; modern; large scale; replacement; lead; unmanned aerial vehicles; aerial vehicles; levels; needed; cost effective; type; weather; surveillance</t>
  </si>
  <si>
    <t>0.00029929140656099177</t>
  </si>
  <si>
    <t>7853</t>
  </si>
  <si>
    <t>0.0002987234961401378</t>
  </si>
  <si>
    <t>Certain data and content provided by https://www.crunchbase.com/organization/hermes-aerospace-corporation</t>
  </si>
  <si>
    <t>520</t>
  </si>
  <si>
    <t>11128402-1b71-9fae-157c-f34b41ff66cc</t>
  </si>
  <si>
    <t>blueEnergy</t>
  </si>
  <si>
    <t>http://www.blueenergygroup.org//?lang=en</t>
  </si>
  <si>
    <t>Linking sustainable energy services to life-improving energy uses. While blueEnergy proves its model in Nicaragua, it is also putting in place an international infrastructure to facilitate global expansion once the model is mature. blueEnergy, also known as the blueEnergy Group, is currently an international consortium with four members.
Rural poor people on Nicaragua`s Caribbean coast, though blueEnergy also offers energy saving and backup devices to other demographics &lt;BR/&gt; Renewable energy providers in Nicaragua &lt;BR/&gt; Wind power providers worldwide &lt;BR/&gt; Students interested in renewable energy
blueEnergy teaches local people in Nicaragua`s severely underserved Eastern coastal region how to construct energy systems using solar panels to capture clean, renewable power. &lt;BR/&gt; The training builds a base of knowledgeable people who can maintain the power stations, and creates desperately needed local jobs. &lt;BR/&gt; Entire communities are benefiting from the new economic opportunities that come with electrification. &lt;BR/&gt; In addition, blueEnergy makes a broader impact by helping others replicate its implementation methods through a network of renewable energy producers at the national level in Nicaragua (Renovables), and a network of local wind turbine producers at a global level (Wind Empowerment). &lt;BR/&gt; blueEnergy also promotes clean energy to students in the US, through both summer internships at project sites and wind turbine workshops at their schools.</t>
  </si>
  <si>
    <t>Bluefields</t>
  </si>
  <si>
    <t>Nicaragua</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</si>
  <si>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t>
  </si>
  <si>
    <t>students; producers; wind turbine; providers; underserved; teaches; social entrepreneurship; replicate; renovables; renewable energy providers; renewable energy producers; proves; project sites; power providers; poor people; offers energy saving; network of renewable; network of local; national level; local wind; linking; international consortium; improving energy; global level; entrepreneurship; energy providers; energy producers; empowerment; demographics; consortium; caribbean; benefiting; coastal; broader; knowledgeable; eastern; construct; coast; turbine; offers energy; workshops; mature; electrification; summer; renewable power; promotes; model; power stations; poor; putting; facilitate; sustainable energy; jobs; energy services; interested; region; expansion; wind power; members; improving; economic; opportunities; energy saving; rural; backup; schools; maintain; communities; implementation; helping; methods; social; creates; place; sites; builds; entire; stations; base; impact; energy systems; national; needed; saving; sustainable; capture</t>
  </si>
  <si>
    <t>0.00007966441390271446</t>
  </si>
  <si>
    <t>0.00011947199003312418</t>
  </si>
  <si>
    <t>Certain data and content provided by https://www.crunchbase.com/organization/blueenergy</t>
  </si>
  <si>
    <t>521</t>
  </si>
  <si>
    <t>bba4393db5bf35a848ed0d210a457488</t>
  </si>
  <si>
    <t>MTC Micro Tech Components GmbH</t>
  </si>
  <si>
    <t>http://www.mtc.de</t>
  </si>
  <si>
    <t>MTC Micro Tech Components GmbH develops, manufactures, and sells EMC shielding materials and ESD solutions. The company specializes in protection of electronic circuits and the environment from high frequency electromagnetic radiation. It offers fabric and aluminum over foam gaskets, hollow chamber gaskets, clip on and EPDM gaskets, knitted wire gaskets, combination gaskets, EMC connector seals, contact finger springs, and SMD contact springs. The company also provides board level shields, conductive fabrics and fleeces, conductive tapes, conductive foams, electrically conductive elastomers, shielded windows, honeycomb vent panels, and fan filters. Its products are used in various applications, such as banking terminals and printers, enclosures and cabinets, measurement and control equipment, medical equipment, PCs and peripherals, ticket vending machines, telecommunication equipment, consumer electronics, controllers for solar plants, and control panels for industrial equipment. The company serves customers in Europe, Asia, and North and South America. MTC Micro Tech Components GmbH was founded in 1992 and is based in Dillingen, Germany. The company has manufacturing sites in Germany and South Korea, as well as a sales outlet in Hong Kong. As of October 4, 2011, MTC Micro Tech Components GmbH operates as a subsidiary of Acal plc.</t>
  </si>
  <si>
    <t>Dillingen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</si>
  <si>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t>
  </si>
  <si>
    <t>gaskets; emc; conductive; vending machines; vending; ticket; telecommunication equipment; smd; shielded; measurement and control; manufacturing sites; foams; esd; epdm; electronic circuits; electromagnetic radiation; electrically conductive; elastomers; control equipment; shields; shielding; peripherals; industrial equipment; honeycomb; clip; vent; solar plants; finger; tapes; medical equipment; hollow; seals; high frequency; fabrics; banking; fabric; contact; control panels; chamber; outlet; connector; pcs; fan; electromagnetic; cabinets; foam; terminals; printers; electrically; telecommunication; enclosures; filters; circuits; radiation; frequency; wire; measurement; combination; windows; consumer electronics; sites; board; machines; aluminum; controllers; specializes; medical; tech</t>
  </si>
  <si>
    <t>0.00031334509544969543</t>
  </si>
  <si>
    <t>3642</t>
  </si>
  <si>
    <t>0.00028170431363206284</t>
  </si>
  <si>
    <t>522</t>
  </si>
  <si>
    <t>ad467e3b1d430917bb918f00ee4807c1</t>
  </si>
  <si>
    <t>Geco</t>
  </si>
  <si>
    <t>http://www.gecocam.com</t>
  </si>
  <si>
    <t>Geco is based in Belgium.</t>
  </si>
  <si>
    <t>constantly changing market; Geco Team; bleeding edge; ever-growing community; deep believers; tech industry; visual technology; and-coming devices; development stage; long list; community R&amp;D; specs; drones; pair; glasses; boundaries; testers; prospects; camera; innovation; importance; world; action; security</t>
  </si>
  <si>
    <t>list; tech industry; sunglasses; recognizes; pushing the boundaries; prospects; industry today; growing community; constantly changing; changing market; bleeding edge; bleeding; action camera; specs; pair; mail; pushing; adapting; testers; boundaries; development stage; community; glasses; join; coming; continuously; constantly; send; stage; action; changing; add; deep; visual; growing; edge; mounted; innovation; today; tech</t>
  </si>
  <si>
    <t>0.00034938930668960934</t>
  </si>
  <si>
    <t>11323</t>
  </si>
  <si>
    <t>0.0003724920050798464</t>
  </si>
  <si>
    <t>523</t>
  </si>
  <si>
    <t>23f4a462-a373-b7ef-6282-63259d755790</t>
  </si>
  <si>
    <t>kmoEye</t>
  </si>
  <si>
    <t>http://www.kmoeye.com/</t>
  </si>
  <si>
    <t>kmoeye’s goal is to provide an artificial vision technology. This technology is an outcome of research in neurophysiology and holography. kmoeye’s goal is to provide an artificial vision technology.
This technology is an outcome of about four decades of research in neurophysiology and holography.
Putting it simple, is to say that when  reviewing the human vision system, it structured from the retina through the ganglions, LGN and superior colliculus to the visual cortex and  the brain.
Deep learning is kind of imitating the part of the vision process that is done in some of the layers of the visual cortex, where our technology is implementing everything from the visual cortex till the retina and what is in between.
This part is actually what is distinguishing a vision process from signal processing (computer vision) or patterns learning (deep learning). This gap is the vision enabler. 
This is why it is called an artificial vision, since it’s the single technology that actually implement the complete human vision process.
kmoeye is developing artificial vision which will be implemented in applications where vision is needed and not pattern recognition, like - Robotic vision, Autonomous vehicles, Drones and Augmented Reality.
Our strategy is to create cooperations with large scale corporates in the consumer electronics, mobile and automotive domains for them to license and assimilate the technology in their products while we are developing the artificial vision device.</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</si>
  <si>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t>
  </si>
  <si>
    <t>artificial vision; visual cortex; cortex; vision technology; retina; outcome; deep learning; autonomous vehicles; artificial; computer vision; visual; learning; vision system; till; robotic vision; reviewing; pattern recognition; enabler; developing artificial; corporates; deep; domains; brain; human; goal; signal processing; structured; license; gap; pattern; augmented reality; automotive; implemented; putting; augmented; implementing; patterns; implement; kind; decades; strategy; layers; recognition; signal; called; large scale; superior; robotic; reality; consumer electronics; needed</t>
  </si>
  <si>
    <t>0.0005944948244629147</t>
  </si>
  <si>
    <t>4782</t>
  </si>
  <si>
    <t>0.0005035491392659013</t>
  </si>
  <si>
    <t>Certain data and content provided by https://www.crunchbase.com/organization/kmoeye</t>
  </si>
  <si>
    <t>524</t>
  </si>
  <si>
    <t>808cc4092a2e99516899158b10fdee56</t>
  </si>
  <si>
    <t>Dynamic Organic Light, Inc.</t>
  </si>
  <si>
    <t>Dynamic Organic Light, Inc. develops novel organic materials for use in next generation flat panel displays, solar cells, and solid state lighting. Dynamic Organic Light, Inc. was formerly known as COLED Technologies Incorporated till 2006. The company was founded in 2003 and is based in Longmont, Colorado.</t>
  </si>
  <si>
    <t>Longmont</t>
  </si>
  <si>
    <t>1950000</t>
  </si>
  <si>
    <t>ITU Ventures (2)</t>
  </si>
  <si>
    <t>Dynamic Organic Light; flat panel displays; novel organic materials; solar cells; generation flat panel; solid state lighting; Inc. hardware. software; solid-state lighting</t>
  </si>
  <si>
    <t>organic light; solid state lighting; organic materials; develops novel; organic; novel; flat panel displays; panel displays; dynamic; solid; displays; flat panel</t>
  </si>
  <si>
    <t>0.0006870717362522762</t>
  </si>
  <si>
    <t>11195</t>
  </si>
  <si>
    <t>0.0005656906370764003</t>
  </si>
  <si>
    <t>525</t>
  </si>
  <si>
    <t>de02e705d47e28ec36e1b6bfe56b445b</t>
  </si>
  <si>
    <t>Fellman Solar Limited</t>
  </si>
  <si>
    <t>Fellman Solar Limited generates renewable electricity residential roof mounted solar photovoltaic (PV) panels. The company was incorporated in 2011 and is headquartered in Bicester, United Kingdom.</t>
  </si>
  <si>
    <t>Bicester</t>
  </si>
  <si>
    <t>1589699</t>
  </si>
  <si>
    <t>Triple Point VCT 2011 plc; Triple Point Investment Management LLP; TP10 VCT Plc; TP70 2010 VCT PLC</t>
  </si>
  <si>
    <t>roof mounted solar; residential roof; mounted solar photovoltaic; generates renewable; roof mounted; renewable electricity; mounted solar; generates; mounted; solar photovoltaic</t>
  </si>
  <si>
    <t>0.0004912934835864242</t>
  </si>
  <si>
    <t>13144</t>
  </si>
  <si>
    <t>0.0005135685913990913</t>
  </si>
  <si>
    <t>526</t>
  </si>
  <si>
    <t>34e405df55c968bc9f85d711f1cb589e</t>
  </si>
  <si>
    <t>Verifly Insurance Services, Inc.</t>
  </si>
  <si>
    <t>http://www.verifly.com</t>
  </si>
  <si>
    <t>Verifly Insurance Services, Inc. develops and markets an online drone insurance solution. The company was founded in 2015 and is based in New York, New York.</t>
  </si>
  <si>
    <t>on-demand drone insurance; commercial flights; exposed. drones. fintech.; take-off point; instant proof; instant price; debit card; insurance. mobile; taps; app; Policies; mile; 15lbs; map; credit</t>
  </si>
  <si>
    <t>verifly; drone insurance; demand drone; taps; recreational; instant; insurance; flights; recreational and commercial; debit; fintech; policies; mail; exposed; app; lbs; demand; mile; delivers; proof; enter; card; credit; hour; choose; receive; cover; map; simply; price; point; fly</t>
  </si>
  <si>
    <t>0.0002682483625844487</t>
  </si>
  <si>
    <t>1607</t>
  </si>
  <si>
    <t>0.00026535417269240436</t>
  </si>
  <si>
    <t>527</t>
  </si>
  <si>
    <t>761d103927c1f291179527884ec15c59</t>
  </si>
  <si>
    <t>Hortau Inc.</t>
  </si>
  <si>
    <t>http://hortau.com</t>
  </si>
  <si>
    <t>Hortau Inc. provides wireless and Web-based irrigation management systems. It offers WEB-TX4 Field Monitoring Stations that reports key soil and weather measurements to cloud-based irrigation management system; and Field Control Units that allows growers to remotely open and close valves and firing up engines for the irrigation block of their choosing. The company also provides Irrolis, a cloud-based irrigation management software that captures and reports data in real-time from various stations, as well as offers owners and ranch managers their most prized assets (land and crops), and their day-to-day farming operations. In addition, it offers soil tension, unshielded temperature, and temperature and relative humidity sensors; and Weather Stations that measures wind speed, wind direction, rainfall intensity, cumulative rainfall, temperature, relative humidity, barometric pressure, solar radiation, evapotranspiration, degree-days, chilling hours, and chill portions. The company was founded in 2002 and is based in Lévis, Canada. It has United States operations based in San Luis Obispo, California; and additional offices, representatives, and technicians in North America.</t>
  </si>
  <si>
    <t>Lévis</t>
  </si>
  <si>
    <t>Quebec</t>
  </si>
  <si>
    <t>22552677</t>
  </si>
  <si>
    <t>Avrio Capital Inc. (3); Advantage Capital Partners (2); BDC Venture Capital; Desjardins Capital régional et coopératif (CRCD); Desjardins Business Capital régional et coopératif; Capimont</t>
  </si>
  <si>
    <t>Web Base Station; tx3 field monitoring; irrigation management; irrigation management solutions; web-based irrigation management; advanced irrigation management; Field Monitoring Station; CTR Field Control; latest information technologies; Field Control Unit; air temperature; Hortau; central processing unit; Soil Physics; crop production; TX3 monitoring station; web server; precise irrigation management; unshielded temperature sensors; soil tension sensor; time air temperature; online web software; air temperature measurement; Field Monitoring Stations; latest technologies; proprietary soil; tension sensor line; mobile internet platforms; high tunnels; soil temperature; Agricultural Engineering; relative humidity; solar energy; Irrolis online software; bulky solar panels; CANBUS communication protocols; smart phone; mildew index calculations; focus. agriculture. internet; different pumping stations; graphs time scale; diesel engine controllers; automation parameters; irrigation decisions; complete irrigation; advanced features; Hortau sensors; web site; irrigation lines; Field Sensors</t>
  </si>
  <si>
    <t>tx; base station; air temperature; web server; frost; crop production; soil; tension; irrigation; tunnels; technologies to deliver; soil temperature; soil sensing; relative humidity; processing unit; night time; latest technologies; improving crop; graphs; automation system; agronomy; advanced features; physics; server; control unit; crop; station; smart phone; fertilizer; read; base; parameters; humidity; acts; feedback; zone; relative; setup; management solutions; remotely; diesel; send; crops; temperature; click; latest; unit; improving; days; call; innovations; enabled; start; automation; view; web software; web site; web enabled; web based applications; wake; venting; unit allows; types of sensors; three types; temperature and relative; technologies to optimize; tablet pc; system remotely; solenoid valves; solenoid; soil type; set point; sensor readings; send an alert; row crops; reconfigure; recieve; reaches; probes; open fields; online software; offers three; notified; msc; monitoring stations; modbus; mobile internet; making it completely; main features; likes; latching; lag time; lag; irrigation system; internet enabled device; internet enabled; injections; improve your bottom; graph; full control</t>
  </si>
  <si>
    <t>0.00026005581448870194</t>
  </si>
  <si>
    <t>8399</t>
  </si>
  <si>
    <t>0.0002829263566872328</t>
  </si>
  <si>
    <t>528</t>
  </si>
  <si>
    <t>c6f8597acc85d1281ce08b30c18e339f</t>
  </si>
  <si>
    <t>Solar Notion, Inc.</t>
  </si>
  <si>
    <t>Solar Notion, Inc. designs, develops, manufactures, and markets photovoltaic solar power panels. It is also developing patent-pending disruptive technologies that reduce the manufacturing cost of solar panels. Solar Notion, Inc. was founded in 2007 and is based in Sunnyvale, California.</t>
  </si>
  <si>
    <t>Third Point LLC</t>
  </si>
  <si>
    <t>photovoltaic solar power; solar power panels; Solar Notion; patent-pending disruptive technologies; manufacturing. product design.; solar panels; manufacturing cost</t>
  </si>
  <si>
    <t>notion; solar power panels; marketing of photovoltaic; photovoltaic solar power; power panels; manufacturing cost; manufacture and marketing; developing patent pending; developing patent; cost of solar; photovoltaic solar; disruptive; marketing; product design; engaged; patent pending; pending; patent</t>
  </si>
  <si>
    <t>0.00008216804918998229</t>
  </si>
  <si>
    <t>1678</t>
  </si>
  <si>
    <t>0.000153057052501477</t>
  </si>
  <si>
    <t>529</t>
  </si>
  <si>
    <t>f02199c773169dc3b00779bc83990e59</t>
  </si>
  <si>
    <t>WAGAN Corporation</t>
  </si>
  <si>
    <t>http://www.wagan.com</t>
  </si>
  <si>
    <t>WAGAN Corporation, doing business as Honor Int'l. Corp, develops and markets automotive accessories to mobile professionals. It offers auto appliances, including travel mugs/thermoses, thermo fridge/warmers, and heaters/defrosters; heated/massage cushions, cooling seat cushions, ergonomic cushions and accessories, and fitness products; mobile electronics, including cell phone accessories, DC and AC adapters, and battery adapters and chargers; and FM transmitters and ionizers/fresheners. The company also provides Solar e Power, a product to charge mobile phones and MP3 players; Solar e Charger, a built-in lithium polymer battery for storing energy; Solar e Panels to charge cell phones and laptops; solar industrial panels; and solar accessories. In addition, it offers power, Smart AC, slim line, proline, off-grid/home, and pure sine wave inverters; power supplies, including jumpers; tool and safety products, including air compressors, tools, vacuum cleaners and auto waxers, and safety sensors; and work lights, spotlights, pistol grips, and outdoor and emergency lights. The companys products are sold through the United States, worldwide, and online retailers, as well as through catalogue companies. WAGAN Corporation was founded in 1984 and is based in Hayward, California.</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</si>
  <si>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t>
  </si>
  <si>
    <t>cushions; adapters; wave inverters; warmers; vacuum cleaners; solar accessories; slim; sine wave inverters; safety products; pure sine wave; pure sine; products are sold; polymer battery; phone accessories; online retailers; mugs; mobile electronics; massage; lithium polymer battery; lithium polymer; jumpers; ionizers; including cell; honor; grips; fresheners; fitness products; ergonomic; emergency lights; defrosters; dc and ac; charge mobile phones; charge mobile; charge cell phones; charge cell; catalogue; built in lithium; air compressors; ac adapters; auto; sine wave; spotlights; sine; fridge; fm; storing; compressors; thermo; transmitters; seat; offers power; mp players; cleaners; cell phone; phones; ac; fitness; develops and markets; pure; heated; mp; cell phones; power supplies; polymer; wave; retailers; mobile phones; players; laptops; charger; lithium; corp; sold; travel; vacuum; heaters; chargers; cooling; professionals; tool; corporation; appliances; phone; emergency; outdoor; dc; automotive</t>
  </si>
  <si>
    <t>0.0002860658232618481</t>
  </si>
  <si>
    <t>6633</t>
  </si>
  <si>
    <t>0.0003035749494438275</t>
  </si>
  <si>
    <t>d6071b61-fdcf-b321-b79e-5f0ee90d84e2</t>
  </si>
  <si>
    <t>Dronesmith Technologies</t>
  </si>
  <si>
    <t>http://dronesmith.io</t>
  </si>
  <si>
    <t>Dronesmith makes development tools that enable technology providers to build drone applications through easy-to-use APIs. Dronesmith Technologies creates development tools that allow businesses to integrate drone applications into existing workflows. Our software-first solution allows developers to design, test, and iterate their applications in a simulated environment prior to deploying on drone hardware.
We help businesses who want to adopt drone technologies go to market faster by lowering the barrier for entry to robotics. Our technologies are being used to incorporate commercial solutions such as hazardous material detection, swarming, precision agriculture, entertainment, and much more. Our aim is to provide a breakthrough platform to power an entire ecosystem of next-generation drone solutions.</t>
  </si>
  <si>
    <t>Henderson</t>
  </si>
  <si>
    <t>1200000</t>
  </si>
  <si>
    <t>John Davidson (2); Allen Anes (2); Ray Muzyka; Eugene Wong; David E. Weekly; Right Side Capital Management</t>
  </si>
  <si>
    <t>drone applications; development tools; workflows; tools that enable; tools that allow; technology providers; swarming; solution allows; simulated; incorporate commercial; help businesses; hazardous material; generation drone; commercial solutions; build drone; allows developers; drone technologies; drone hardware; apis; adopt; drone solutions; prior; hazardous; deploying; lowering; incorporate; breakthrough; ecosystem; barrier; entry; open source; precision agriculture; aim; entertainment; providers; faster; internet of things; integrate; creates; developers; education; entire; test; things; detection</t>
  </si>
  <si>
    <t>0.0003178862802846861</t>
  </si>
  <si>
    <t>2926</t>
  </si>
  <si>
    <t>0.00032041508534815183</t>
  </si>
  <si>
    <t>Certain data and content provided by https://www.crunchbase.com/organization/skyworks-aerial-systems</t>
  </si>
  <si>
    <t>531</t>
  </si>
  <si>
    <t>d81386d9-4767-c158-a98f-926046546a42</t>
  </si>
  <si>
    <t>SkyAds</t>
  </si>
  <si>
    <t>http://www.goskyads.com/</t>
  </si>
  <si>
    <t>SkyAds is a marketing agency based in Tempe Arizona. They are a marketing agency based in Tempe Arizona. They specialize in the use of drones in order to  grab the attention of your potential customers and help you generate sales.</t>
  </si>
  <si>
    <t>Tempe</t>
  </si>
  <si>
    <t>ASU Venture Devils</t>
  </si>
  <si>
    <t>marketing agency; agency; potential customers; grab; digital marketing; marketing; specialize; attention; order; potential</t>
  </si>
  <si>
    <t>0.0714285714285714</t>
  </si>
  <si>
    <t>0.0006644375732338538</t>
  </si>
  <si>
    <t>8498</t>
  </si>
  <si>
    <t>0.0005453010285355543</t>
  </si>
  <si>
    <t>Certain data and content provided by https://www.crunchbase.com/organization/skyads</t>
  </si>
  <si>
    <t>532</t>
  </si>
  <si>
    <t>ea00ce2aa975f0d85df7a53447d64067</t>
  </si>
  <si>
    <t>Quest Aircraft Company, LLC</t>
  </si>
  <si>
    <t>http://www.questaircraft.com</t>
  </si>
  <si>
    <t>Quest Aircraft Company, LLC designs and manufactures aircraft for charter operators, corporate operators, personal owners, skydiving operations, governments, and humanitarian organizations worldwide. It offers KODIAK, a 10-place single engine turboprop airplane for STOL use and float capability. The company also provides authorized service centers, flight familiarization, maintenance training, parts and services, technical publications, warranty information, and technical and field support services. In addition, it offers men's apparel, women's apparel, hats, and accessories online. Quest Aircraft Company, LLC was founded in 2001 and is headquartered in Sandpoint, Idaho. As of February 17, 2015, Quest Aircraft Company, LLC operates as a subsidiary of Setouchi Trading, Inc.</t>
  </si>
  <si>
    <t>Sandpoint</t>
  </si>
  <si>
    <t>Mitsui &amp; Co., Ltd.</t>
  </si>
  <si>
    <t>Tsuneishi Holdings Corporation</t>
  </si>
  <si>
    <t>single engine turboprop; engine turboprop airplane; aircraft warranty maintenance; G1000 function display; kodiak; KODIAK airplane; turboprop utility airplane; G1000 MFD; XM WX Satellite; GD-69A XM data; seat single engine; weather information pilot; rugged aluminum construction; Weather radar; w/ Audio Infotainment; Quest Aircraft Company; graphical weather updates; G1000 cockpit; Traffic Collision Avoidance; Digital color radar; External Baggage Compartment; modern backcountry aircraft; 10-seat single engine; maintenance training services; Idaho Air Group; electronic version library; funding. aerospace. drones.; co-visionaries Tom Hamilton; XM weather; aircraft manufacturer; seat aircraft; STOL performance; radar – Garmin; Traffic – Garmin; routine maintenance; turbine engine; Customer Service; Traffic Advisory; Parachute Operations; traffic surveillance; test equipment; situational awareness; thunderstorm activity; Air Conditioning; Chart view; humanitarian aviation; electrical discharge; pilot training; humanitarian organizations; early group</t>
  </si>
  <si>
    <t>airplane; seat; weather radar; warranty maintenance; visionaries; stol; quest; garmin; radar; humanitarian; ten; traffic; engine; weather; option; turbine engine; traffic surveillance; tom; tas; takeoff to landing; routine maintenance; repairs and upgrades; radiated; purchase and installation; product include; origins; offers aircraft; infotainment; gts; field support; electrical discharge; diagrams; david; compartment; cockpit; charter; baggage; amphibious; aluminum construction; airplane designed; aircraft manufacturer; aircraft equipped; warranty; routine; pilot training; chart; storms; replacement parts; modification; men; float; extraordinary; aftermarket; test equipment; parachute; ahead; pilot; storm; data link; collision avoidance; activated; graphical; designed to meet; analyzing; ice; charts; view; airport; personal; takeoff; small businesses; broadcast; library; procedures; collision; government agencies; updates; display; options; discharge; advisory; training services; signals; performs; configurations; situational awareness; situational; funding; avoidance; began; version; demands; customer service; upgrade; rugged; recognized; activity; paper; color; upgrades</t>
  </si>
  <si>
    <t>0.0000747127497892767</t>
  </si>
  <si>
    <t>1592</t>
  </si>
  <si>
    <t>0.00011756248679756447</t>
  </si>
  <si>
    <t>533</t>
  </si>
  <si>
    <t>beea0eaf-5095-7479-eec2-0bc0d098048d</t>
  </si>
  <si>
    <t>Portable Power Solutions™</t>
  </si>
  <si>
    <t>http://www.maxpps.com</t>
  </si>
  <si>
    <t>Provides Portable Solar panels for personal electronics, as well as external batteries for keeping charged on the go. Portable Power Solutions™ is a veteran owned and operated business that strives to provide top quality energy solutions to people on the go. We get our passion for our products from our personal experiences in needing to stay in touch without having reliable electricity. We stand behind our products 100%.</t>
  </si>
  <si>
    <t>veteran owned; veteran; strives to provide; reliable electricity; portable solar panels; portable power solutions; personal electronics; owned and operated; operated business; needing; strives; top quality; personal; passion; portable solar; portable power; keeping; power solutions; experiences; charged; stay; owned; external; operated; stand; touch; consumer electronics; energy solutions; top</t>
  </si>
  <si>
    <t>0.00006750723607295515</t>
  </si>
  <si>
    <t>23293</t>
  </si>
  <si>
    <t>0.0001227515617550907</t>
  </si>
  <si>
    <t>Certain data and content provided by https://www.crunchbase.com/organization/portable-power-solutions</t>
  </si>
  <si>
    <t>534</t>
  </si>
  <si>
    <t>4bb78fc4-c166-3246-0b21-198af0e6c03f</t>
  </si>
  <si>
    <t>RotorMatch</t>
  </si>
  <si>
    <t>https://www.rotormatch.com</t>
  </si>
  <si>
    <t>Rotormatch.com is a drone race management solution.</t>
  </si>
  <si>
    <t>drone pilot / drone academy / pilot training school / drone pilot training</t>
  </si>
  <si>
    <t>race; esports; drone race; management solution; drone management; sports</t>
  </si>
  <si>
    <t>0.0002484040939821399</t>
  </si>
  <si>
    <t>3708</t>
  </si>
  <si>
    <t>0.00023032747612270586</t>
  </si>
  <si>
    <t>Certain data and content provided by https://www.crunchbase.com/organization/rotormatch</t>
  </si>
  <si>
    <t>535</t>
  </si>
  <si>
    <t>ace441aefec5c05fd99fe76b6390f770</t>
  </si>
  <si>
    <t>REC Systems Italy Srl</t>
  </si>
  <si>
    <t>REC Systems Italy Srl manages the development, design, and installation of solar power projects. It also distributes solar panels. The company is based in Rozzano, Italy. REC Systems Italy Srl operates as a subsidiary of REC Solar ASA. As of 2014, REC Systems Italy Srl is in liquidation.</t>
  </si>
  <si>
    <t>Rozzano</t>
  </si>
  <si>
    <t>China National Chemical Corporation</t>
  </si>
  <si>
    <t>solar power projects; distributes solar panels; srl; rec; power projects; distributes solar; manages; installation of solar</t>
  </si>
  <si>
    <t>0.0003627482789527148</t>
  </si>
  <si>
    <t>2841</t>
  </si>
  <si>
    <t>0.0003540404162227244</t>
  </si>
  <si>
    <t>536</t>
  </si>
  <si>
    <t>b6d768ec-8c38-b6a2-03b1-d2ea0b6d36a1</t>
  </si>
  <si>
    <t>GreenLife Technologies</t>
  </si>
  <si>
    <t>http://www.greenlifetechinc.com</t>
  </si>
  <si>
    <t>GreenLife Technologies is a business that provides, installs, and services solar panel installations.</t>
  </si>
  <si>
    <t>services to residential / including permitting / services solar panel / solgen</t>
  </si>
  <si>
    <t>services solar panel; services solar; solar panel installations; panel installations</t>
  </si>
  <si>
    <t>0.00008041423937633285</t>
  </si>
  <si>
    <t>4896</t>
  </si>
  <si>
    <t>0.00011564810060043636</t>
  </si>
  <si>
    <t>Certain data and content provided by https://www.crunchbase.com/organization/greenlife-technologies</t>
  </si>
  <si>
    <t>537</t>
  </si>
  <si>
    <t>5e67714f-ea2b-7f18-19d6-d3d30bea367d</t>
  </si>
  <si>
    <t>Solar Sun World, LLC</t>
  </si>
  <si>
    <t>http://www.solarsunworld.com</t>
  </si>
  <si>
    <t>Solar Sun World, LLC is provides and install solar panel for both residential and business requirement.</t>
  </si>
  <si>
    <t>residential and business; install solar panel; requirement; install solar; install</t>
  </si>
  <si>
    <t>0.00030432298460823223</t>
  </si>
  <si>
    <t>5745</t>
  </si>
  <si>
    <t>0.0003101762850542421</t>
  </si>
  <si>
    <t>Certain data and content provided by https://www.crunchbase.com/organization/solar-sun-world-llc</t>
  </si>
  <si>
    <t>538</t>
  </si>
  <si>
    <t>26fb9533d4fe4331c3be7d78b1ffbbf6</t>
  </si>
  <si>
    <t>Novatech Labs, USA</t>
  </si>
  <si>
    <t>http://novatech-labs.com</t>
  </si>
  <si>
    <t>Novatech Labs, USA conducts conferences on drone technology. Its conferences explore drone related topics, which include security and interactive technology related to home automation; drone applications in agriculture, construction, policing, mining, energy, solar, mapping, logistics, and delivery; solutions to limitations of drones, including extended flight time, autonomous flight, long-range communication, modular sensor system, and encryption; Thalamic Myo armband with live demo; mobile security and mobile payments; and smart home and smart devices. The company is based in the United States.</t>
  </si>
  <si>
    <t>conferences; sensor system; security and mobile; range communication; policing; modular sensor system; modular sensor; mobile payments; long range communication; limitations; including extended; include security; extended flight; drone related topics; drone applications; applications in agriculture; encryption; demo; conducts; topics; smart devices; autonomous flight; payments; flight time; extended; explore; labs; long range; interactive; usa; drone technology; mining; logistics; modular; live; mapping; automation; sensor</t>
  </si>
  <si>
    <t>0.00007737970842361142</t>
  </si>
  <si>
    <t>1475</t>
  </si>
  <si>
    <t>0.00016970969589326964</t>
  </si>
  <si>
    <t>539</t>
  </si>
  <si>
    <t>27007fc31c8e495bcde67ea0a389516a</t>
  </si>
  <si>
    <t>Saildrone, Inc.</t>
  </si>
  <si>
    <t>http://saildrone.com</t>
  </si>
  <si>
    <t>Saildrone, Inc. collects and delivers live ocean data through a fleet of autonomous sailing drones. It offers ocean data for a range of applications, such as long range weather forecasting/oceanography and climate, fish stock analysis, and environmental monitoring or preventing catastrophic ecological disasters. The company was founded in 2012 and is based in Alameda, California.</t>
  </si>
  <si>
    <t>Alameda</t>
  </si>
  <si>
    <t>14000000</t>
  </si>
  <si>
    <t>Lux Capital Management; Capricorn Investment Group LLC; Social Capital PEP Management LLC</t>
  </si>
  <si>
    <t>ocean data; autonomous sailing drones; fish stock analysis; live data manipulation; catastrophic ecological disasters; natural oil seeps; cost-effective ocean data; specific research mission; resolution ocean datasets; Fish stock assessments; unmanned surface vehicles; autonomous surface vehicles; humanity. drones. industrial.; Relaying data; weather forecasting/oceanography; long range; environmental monitoring; big data; busy waterways; wind power; sensor payloads; survey patterns; live operations; phone / tablet; client portal; fisheries management; research ship; Acoustic-Trawl surveys; tremendous impact; better inputs; planetary models; scientific information; planetary insights; adaptive sampling; fish stocks; new insights; private companies; biological responses; weather forecasting; atmospheric sensors; carbon cycling; global fishing; turn yield; climate change; Saildrone designs; manufacturing. robotics; fleet; world; oceans; Sail-drones</t>
  </si>
  <si>
    <t>ocean data; ocean; fish; surface vehicles; sailing; sail; planetary; oceans; fisheries; busy; forecasting; fleet; shore; wind and solar; insights; climate; waterways; unmanned surface vehicles; unmanned surface; undertaken; tasked; surveys provide; stocks; specialties includes; sensor payloads; retrieval; responses; relaying data; relaying; private companies; navigating; manufactures wind; manipulation; locates; live data; humanity; fisheries management; echo; derive; datasets; collects and delivers; client portal; catastrophic; capable of carrying; autonomous surface; accessed; live; gained; resolution; weather; traditionally; sampling; cycling; perform; preventing; outputs; destination; adaptive; tremendous; transmitted; disasters; solar powered; fishing; biological; climate change; smart phone; environmental monitoring; ecological; piloting; satellite; world's largest; inputs; collecting; atmospheric; measured; deploying; carries; api; sensor; better; portal; assessments; visualization; tracks; range of applications; hold; globe; carrying; governments; collects; acoustic; ship; patterns; suited; big data; long range; status; payloads; scientific; wind power</t>
  </si>
  <si>
    <t>0.75</t>
  </si>
  <si>
    <t>0.00015098398126815746</t>
  </si>
  <si>
    <t>21814</t>
  </si>
  <si>
    <t>0.00023913977017418138</t>
  </si>
  <si>
    <t>540</t>
  </si>
  <si>
    <t>24e22e2c-0547-28fc-4eb8-cb0bba96af50</t>
  </si>
  <si>
    <t>Aerial Sports League</t>
  </si>
  <si>
    <t>http://www.aerialsports.tv</t>
  </si>
  <si>
    <t>The Aerial Sports League (ASL) is a worldwide leader in drone sports, entertainment and media.  The ASL team is made up of inventors, engineers, action sports pioneers and media specialists who share a common goal of pushing limits and breaking boundaries.  Their goal is to spread the word about the fun, safe and positive use of drones for education, sports and fun.  They pride theirselves on bringing the fun factor for both pilots and audience as they continue to innovate in the world of drone sports.
Originating in the San Francisco Bay Area, the ASL currently enjoys over a dozen local chapters spanning the US and globally. Current chapters include Las Vegas, Sacramento, Reno, Austin, Amsterdam, Shenzhen China – with more launching weekly.  ASL chapters receive support, tools, sponsorship and guidance to successfully produce FPV races, drone combat games and other events in their community.</t>
  </si>
  <si>
    <t>Highway1</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</si>
  <si>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t>
  </si>
  <si>
    <t>drone sports; sports; fun; worldwide leader; theirselves; spread the word; sponsorship; spanning; races; pride theirselves; originating; league; leader in drone; inventors; enjoys; drones for education; dozen; continue to innovate; common goal; bay area; action sports; pioneers; pride; breaking; spread; pushing; launching; innovate; fpv; goal; word; weekly; combat; boundaries; audience; media; limits; bay; globally; factor; guidance; specialists; positive; bringing; games; continue; entertainment; common; action; receive; pilots; events; share; education; leader; engineers; community; safe</t>
  </si>
  <si>
    <t>0.0003655164096541483</t>
  </si>
  <si>
    <t>10838</t>
  </si>
  <si>
    <t>0.0003368903769464284</t>
  </si>
  <si>
    <t>Certain data and content provided by https://www.crunchbase.com/organization/aerial-sports-league</t>
  </si>
  <si>
    <t>541</t>
  </si>
  <si>
    <t>b0685ec45e72a01437587936a62cc3d1</t>
  </si>
  <si>
    <t>Quarryville Power Partners, LLC</t>
  </si>
  <si>
    <t>Quarryville Power Partners, LLC sells solar power. Quarryville Power Partners, LLC was incorporated in 2010 and is based in Mechanicsburg, Pennsylvania.</t>
  </si>
  <si>
    <t>Mechanicsburg</t>
  </si>
  <si>
    <t>300000</t>
  </si>
  <si>
    <t>solar renewable energy; solar energy; SRE; renewable energy credit; solar ownership structures; solar energy adoption; solar energy industry; solar energy systems; solar energy experts; solar energy solutions; solar power; solar energy financing; Solar Energy Broker; Ongoing solar energy; solar energy project; Solar Energy Master; experienced solar energy; solar energy development; solar energy monitoring; solar energy production; solar power generation; global solar power; Renewable Energy Credits; Renewable Energy LLC; Solar power Development; solar master plan; energy master plan; Solar Capital Financing; Renewable Energy Certificates; Solar Power Feasibility; renewable power source; solar project; energy credit valuation; Development Rural Energy; Energy Strategic Master; final interconnection agreement; individual solar panel; solar future; energy credit trading; energy rate; tax credit; Historical Energy Rate; Final Solar; solar projects; solar system projects; solar technology; solar clients; sustainable energy; Tax Credit Financing; solar system installation</t>
  </si>
  <si>
    <t>sre; solar renewable energy; solar renewable; srec; srecs; aggregator; valuation; timeline; tax credit; pjm; broker; ownership; tax; taxes; system operations; solar ownership; monetize; lenders; interconnection agreement; energy experts; depreciation; debt; considerations; master; relationships; credits; equity; evaluate; credit; agreement; tax credits; grant; solar energy system; interconnection; impacts; consider; percent; trading; system performance; final; decade; solar project; registration; investors; estimated; remote monitoring; owner; financing; annually; ten; feasibility; target; solar system; energy system; ongoing; exposure; incentives; returns; pricing; host; evaluation; steps; owned; structure; programs; organization; contracts; plan; planet; return; rates; commissioning; team of experienced; systems that enable; systems performance; system installation process; supply contracts; substantial savings; step by step; specialize in providing; sophisticated solar; solutions for organizations; solutions customized; solar system design; solar output; solar future; solar energy project; solar energy industry; solar energy financing; solar energy development; solar energy adoption; site selection; site analysis; seeks; review the solar; retention; renewable energy credits; renewable energy certificates; relations; regulatory requirements</t>
  </si>
  <si>
    <t>0.2142857142857143</t>
  </si>
  <si>
    <t>0.0006378547194773983</t>
  </si>
  <si>
    <t>18679</t>
  </si>
  <si>
    <t>0.00060120911964485</t>
  </si>
  <si>
    <t>542</t>
  </si>
  <si>
    <t>93829751-1ca3-d4c2-014e-f94f20283309</t>
  </si>
  <si>
    <t>Drones For Hire</t>
  </si>
  <si>
    <t>https://dronesforhire.com.au</t>
  </si>
  <si>
    <t>Drones For Hire is a largest drone operator directory in Australia.</t>
  </si>
  <si>
    <t>Paddington</t>
  </si>
  <si>
    <t>largest drone; directory; drone operator; hire; operator; largest</t>
  </si>
  <si>
    <t>0.00029932202191754447</t>
  </si>
  <si>
    <t>2235</t>
  </si>
  <si>
    <t>0.00024857025454297425</t>
  </si>
  <si>
    <t>Certain data and content provided by https://www.crunchbase.com/organization/drones-for-hire</t>
  </si>
  <si>
    <t>543</t>
  </si>
  <si>
    <t>949527b2-7b26-fa84-caa2-e52223d4fb1a</t>
  </si>
  <si>
    <t>All Drone Solutions</t>
  </si>
  <si>
    <t>http://www.alldronesolutions.com</t>
  </si>
  <si>
    <t>All Drone Solutions is covering all possible drone solutions from agriculture to your multimedia needs. All Drone Solutions, a locally owned and managed organization, is to demonstrate and launch ROAM™ Remotely Operated Agriculture Mapping solution for growers and agronomists at the World Ag Expo in February Building C Booth 3816. A in-house and portable local processing system for multispectral and thermal data acquired via drone or UAS. ROAM works world wide but their focus is currently on creating solutions and tools for California growers battling their current drought and limits to strict water usage.</t>
  </si>
  <si>
    <t>Exeter</t>
  </si>
  <si>
    <t>roam; drone solutions; growers; thermal data; processing system; owned and managed; locally owned; growers and agronomists; expo; drought; data acquired; creating solutions; booth; battling; agronomists; agriculture mapping; strict; remotely operated; limits; multispectral; demonstrate; multimedia; acquired; locally; covering; managed; owned; organization; operated; launch; remotely; usage; uas; creating; house; mapping</t>
  </si>
  <si>
    <t>0.00027854278710603725</t>
  </si>
  <si>
    <t>1391</t>
  </si>
  <si>
    <t>0.00022743649161810305</t>
  </si>
  <si>
    <t>Certain data and content provided by https://www.crunchbase.com/organization/all-drone-solutions</t>
  </si>
  <si>
    <t>544</t>
  </si>
  <si>
    <t>86516ab7-f95b-5cb5-3798-599775a1cb50</t>
  </si>
  <si>
    <t>Lehmann Aviation</t>
  </si>
  <si>
    <t>http://www.lehmannaviation.com/</t>
  </si>
  <si>
    <t>Lehmann Aviation develops UAVs for commercial and government applications, including L-M Series and L-A series of fully automatic drones.
Its portfolio of UAVs include: Lehmann Aviation LA100, Lehmann Aviation LM450, Lehmann Aviation LA300, and more.</t>
  </si>
  <si>
    <t>The Dalles</t>
  </si>
  <si>
    <t>aviation; uavs for commercial; govtech; government applications; fully automatic; commercial and government; series; uavs; portfolio; automatic</t>
  </si>
  <si>
    <t>0.0004928098645445905</t>
  </si>
  <si>
    <t>5933</t>
  </si>
  <si>
    <t>0.00047934635097057017</t>
  </si>
  <si>
    <t>Certain data and content provided by https://www.crunchbase.com/organization/lehmann-aviation</t>
  </si>
  <si>
    <t>545</t>
  </si>
  <si>
    <t>0dd44ba4650c8eeedd02454b125da619</t>
  </si>
  <si>
    <t>X-One Technology</t>
  </si>
  <si>
    <t>http://www.mach7.com</t>
  </si>
  <si>
    <t>X-One Technology develops navigation software for business airlines, helicopter companies, drones operators, military aviation, simulation, and flight instruction. It offers MACH 7, a web and tablet based flight planning and GPS navigation software for VFR pilots; and MACH 7 Drone that allows drone pilots to prepare their flights by including various flights data, including flight preparation, charts, display of drone flight areas, and aeronautical information. The company also operates an online shop. X-One Technology was incorporated in 2011 and is headquartered in Paris, France.</t>
  </si>
  <si>
    <t>navigation software; mach; flights; technology develops; software for business; online shop; including flight; gps navigation; drones operators; drone that allows; allows drone pilots; allows drone; instruction; pilots; airlines; prepare; charts; flight planning; drone flight; aeronautical; navigation; preparation; drone pilots; helicopter; simulation; shop; tablet; aviation; gps; operators; planning; display</t>
  </si>
  <si>
    <t>0.00043189927117184135</t>
  </si>
  <si>
    <t>2099</t>
  </si>
  <si>
    <t>0.00036006234843014815</t>
  </si>
  <si>
    <t>547</t>
  </si>
  <si>
    <t>0fe29bbc4312dd17fd806c3b04e1d05a</t>
  </si>
  <si>
    <t>Flying Selfie LLC</t>
  </si>
  <si>
    <t>http://flybrix.com</t>
  </si>
  <si>
    <t>Flying Selfie LLC develops, manufactures, and sells hardware and software drone kits that allow users to build quadcopters, hexacopters, and octocopters. It offers Flybrix, an educational technology robotics and electronics kit designed for ages 14 plus uses LEGO brick components. The company also provides solutions to users for assembling and developing their own drones. The company sells its products online. Flying Selfie LLC was incorporated in 2014 and is based in San Francisco, California.</t>
  </si>
  <si>
    <t>drone management. drones; different drone designs; basic toy drone; LEGO® bricks; optional R/C controller; Flight Control app; crash-friendly drones; unique learning experience; Arduino development environment; 8-motor airframes; extra tools; grade school; Flybrix; kits; everybody; quad; hood; kit; parts; instructions; hexacopter; octocopter; supplies; Users; consumer</t>
  </si>
  <si>
    <t>rebuildable; crash; bricks; school; users can fly; parts and instructions; octocopter; needing; learning experience; hood; hexacopter; drone designs; development environment; brain; arduino; airframes; kits; toy; friendly; instructions; quad; optional; extra; flight control; open source; challenge; kit; basic; controller; motor; grade; drone management; learn; consumer electronics; learning; program; app; fly</t>
  </si>
  <si>
    <t>0.000312922523884236</t>
  </si>
  <si>
    <t>6084</t>
  </si>
  <si>
    <t>0.0003292069824605822</t>
  </si>
  <si>
    <t>548</t>
  </si>
  <si>
    <t>ee3f9b286c5329ab5ecbbf5e53f78f91</t>
  </si>
  <si>
    <t>Velozzi</t>
  </si>
  <si>
    <t>http://www.velozzi.it</t>
  </si>
  <si>
    <t>Velozzi designs and builds lightweight cars for the global market. The company develops lightweight technology-products for automotive, aerospace, boating, solar-wind energy, and construction industries. It offers lightweight composites for various applications, including automotive-chassis, aerospace-materials, motor home-buses, boating industry-materials, wind power-wind blades, solar panels-frame and support, shipment containers, and construction-materials; and chassis to OEMs, start-ups, and private individuals for use in sedans, SUVs, trucks, 3 wheelers, race cars, jets, UAVs, motor homes, buses, and boats. The company also provides sports cars, racing cars, and SUVs; and design and construction services, such as project planning, homologation procedures, prototyping and fabrication, project cost optimization, research and development, driving dynamics development, and lightweight chassis design and construction services. It serves Formula 1 teams, NASA, the U.S. military, off-shore racing teams, and car collectors. The company is based in Los Angeles, California.</t>
  </si>
  <si>
    <t>boats / offers lightweight / boating industry / sedans</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</si>
  <si>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t>
  </si>
  <si>
    <t>chassis; suvs; boating; buses; design and construction; racing; cars; construction services; lightweight; shipment; sedans; race; project planning; project cost; products for automotive; offers lightweight; motor homes; jets; including automotive; cost optimization; construction industries; boating industry; motor; solar wind; private individuals; global market; teams; formula; designs and builds; composites; construction materials; blades; nasa; containers; shore; procedures; dynamics; oe; technology products; automotive; prototyping; wind energy; boats; trucks; wind power; driving; fabrication; collectors; optimization; frame; sports; individuals; uavs; car; builds; start; planning; homes; private</t>
  </si>
  <si>
    <t>0.00008577919229039812</t>
  </si>
  <si>
    <t>0.0001820562876141222</t>
  </si>
  <si>
    <t>549</t>
  </si>
  <si>
    <t>c96be463f764bfeff2fb10ae1e8e1474</t>
  </si>
  <si>
    <t>GRID inc</t>
  </si>
  <si>
    <t>http://www.gridpredict.jp</t>
  </si>
  <si>
    <t>GRID inc develops, manufactures, and sells solar panels. The company also develops software, ReNom for developing artificial intelligence (AI). The company provides urban infrastructure solutions; solar power generation systems; 4D-graphical forecast data and system to predict the weather impact; power plant development, management, and diagnostics; power generation and consumption prediction; image-analysis system for predicting and visualizing the customers motion line; a system for predicting the visitor by combining big data and network camera; and abnormalities and fault detection system for each plant and manufacturing factory in the production line and process manufacturing. The company was founded in 2009 and is based in Tokyo, Japan.</t>
  </si>
  <si>
    <t>Mitsui &amp; Co., Ltd.; Marubeni Corporation; ITOCHU Corporation</t>
  </si>
  <si>
    <t>predicting; visualizing; visitor; urban infrastructure; sells solar panels; process manufacturing; prediction; power plant development; plant development; image analysis; developing artificial; detection system; analysis system; abnormalities; infrastructure solutions; fault detection; predict; power generation systems; develops software; graphical; forecast; power generation; plant; generation systems; solar power generation; fault; diagnostics; sells solar; ai; big data; factory; power plant; combining; artificial intelligence; urban; motion; artificial; big; impact; consumption; weather; detection; image</t>
  </si>
  <si>
    <t>0.00007533067633947607</t>
  </si>
  <si>
    <t>0.0001010748333970303</t>
  </si>
  <si>
    <t>550</t>
  </si>
  <si>
    <t>927f30fa-d3f9-4b1c-de6e-006e60490696</t>
  </si>
  <si>
    <t>LakeHawk Technologies</t>
  </si>
  <si>
    <t>Drones without the FAA. LakeHawk Technologies is to bring autonomous and unmanned surface vehicles (USV's) to a wide range of commercial, local, state and federal, non-militarized markets for scientific study, data collection / management, aqua/agriculture, transportation, surveillance and search and rescue. This will ultimately lead to becoming one of the largest USV distributors in the United States and beyond. LakeHawk Technologies is the first company to take on the challenges in a specific unique market that currently has few competitors. LakeHawk Tech was started in 2014 by Michael Fiscus.
 While most groups trying to bring autonomous devices to market are focusing on aerial drones and all of the FAA regulation that comes with it, they are focused on “earth-based” devices initially in the water. Unmanned surface vehicles or USV’s have an $11 Billion market potential by 2020* *MIG Market Info Group 2013 – Year 2020 USV Estimates
 Their systems have been tested thoroughly for the last 2 + years with 100% satisfaction attested by several of their potential customers where they demonstrated the devices. There are both written and verbal commitments for utilizing their services at 15-20 locations as soon as they are able to deliver the devices, which would be quickly, within months. Their production line is set and ready to go.
 They have developed a two-stage system utilizing small 45-50” unmanned surface vehicles (USV) to provide a variety of services initially in the Nevada, California and Arizona marketplaces. Their devices are high-speed, quick maneuvering devices utilizing water-cooled, high-torque electronic motors, high power long-life Lithium batteries, stainless steel, aircraft grade aluminum, solid brass propellers which are all CNC machined for high performance and maximum life of the product. The Company is currently in development of a small solar array to be mounted on the top of the drone to provide additional mission time. They have capabilities to build them up to 9'.</t>
  </si>
  <si>
    <t>currently in development / customers with energy / steel construction / system utilizing</t>
  </si>
  <si>
    <t>118000</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</si>
  <si>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t>
  </si>
  <si>
    <t>usv; unmanned surface vehicles; unmanned surface; surface vehicles; initially; faa; utilizing; water cooled; system utilizing; range of commercial; potential customers; mig; michael; marketplaces; maneuvering; machined; grade aluminum; currently in development; commitments; brass; autonomous devices; aquaculture; aqua; torque; long life; info; thoroughly; aerial drones; small solar; lithium batteries; written; cooled; propellers; demonstrated; bring; estimates; cnc; ultimately; small unmanned; potential; regulation; months; high power; solar array; competitors; satisfaction; nanotechnology; high speed; groups; stainless steel; stainless; focusing; billion; search and rescue; study; scientific; lithium; motors; federal; data collection; challenges; started; quick; rescue; stage; tested; grade; earth; solid; search; lead; locations; largest; distributors; collection; high performance; maximum; array; ready; aluminum; steel; mounted; speed; year; wide range; capabilities; surveillance; tech; focused; top</t>
  </si>
  <si>
    <t>0.00007572973268743223</t>
  </si>
  <si>
    <t>24104</t>
  </si>
  <si>
    <t>0.00015103310242295417</t>
  </si>
  <si>
    <t>Certain data and content provided by https://www.crunchbase.com/organization/lakehawk-technologies</t>
  </si>
  <si>
    <t>551</t>
  </si>
  <si>
    <t>232ed86238f3470d22db23f4f01b0dad</t>
  </si>
  <si>
    <t>Mobius Photonics, Inc.</t>
  </si>
  <si>
    <t>Mobius Photonics, Inc. develops and manufactures fiber-based laser systems for scientific and industrial markets in the United States, Germany, and Japan. It offers laser systems, including G2, a short-pulse and high-repetition-rate laser source based on a master oscillator and fiber power amplifier architecture; G1R3, a short-pulse and high-repetition-rate laser source based on a master oscillator and fiber-power-amplifier architecture; Rainbow, a fiber-based source of user-switchable and visible-wavelength laser pulses; and Little-g, a fiber-based source of high-energy ultraviolet, green, and infrared laser pulses. The company also offers laser components, including Ytterbium Optical Dynamic Amplifier, a high small-signal gain polarization maintaining amplifier for use in low duty-cycle and high-peak-power systems; Source Module, which combines a master oscillator, a low-power amplifier, and control electronics; and Meight Connector, a detachable optical fiber connector for applications, such as pump light delivery and fiber coupling in commercial and industrial lasers. It serves dicing and scribing, super-resolution microscopy, and scientific research/industrial research and development applications. The company was founded in 2005 and is based in Mountain View, California. As of March 13, 2013, Mobius Photonics, Inc. operates as a subsidiary of IPG Photonics Corporation.</t>
  </si>
  <si>
    <t>IPG Photonics Corporation</t>
  </si>
  <si>
    <t>Mobius; laser; pulse; repetition rates; pulse energy; high pulse energy; laser systems; fiber-based laser; lasers; high-power pulsed UV; Mobius Photonics; UV fiber lasers; dicing; solar hybrid panel; hybrid panel processing; high repetition rates; fiber-based laser systems; excellent beam quality; laser sources; wafer dicing; fiber-based laser sources; silicon wafer dicing; material removal; complete fiber-based laser; fluorescent proteins; efficient material removal; Mobius Photonics Inc.; living intact organisms beyond the diffraction barrier using fluorescent; pulse energies; pulses; short pulses; Mobius team; High pulse energies; micron wafer dicing; Mobius systems; high-power UV source; mechanical sawing; state-of-the-art laser systems; green laser sources; sufficient pulse energy; intense light; applications; die strength; new laser technology; rapid throughput; fluorescent protein; scribing; ultra-short pulsed laser; Complete Laser Systems; field-proven laser components</t>
  </si>
  <si>
    <t>dicing; scribing; repetition; repetition rates; pulse; laser systems; pulses; pulsed; fluorescent; fiber lasers; lasers; solar hybrid; scientific and industrial; excellent beam quality; excellent beam; beam quality; photonics; nm; uv; high power; wavelengths; drilling; laser; super resolution; spectral range; sawing; protein; microscopy; field proven; amplifier; beam; thorough; discrete; spectral; silicon wafer; markers; intense; fiber; visible; systems provide; cuts; rates; throughput; removal; die; strength; demonstrate; demanding; scientific; featuring; wafers; wafer; energies; short; exciting; proven; excellent; minimal; rapid; hybrid; parameters; super; specifications; ytterbium; workhorse; variants; technical expertise required; team combines; systems produce; system features; spend more time; speed and precision; specifics; single color; resolutions; researcher; res image; res; repetition rate; pulsed laser; proven track record; proven track; produces high quality; produces high; processing system; preserving; preserves; power green; oscillator; originally developed; organisms; offers complete; offer high; offer complete; narrow spectral; nanoscale; nanometers; nanometer; mountain view; micron</t>
  </si>
  <si>
    <t>0.0002755554603420176</t>
  </si>
  <si>
    <t>17767</t>
  </si>
  <si>
    <t>0.00030902116668916945</t>
  </si>
  <si>
    <t>552</t>
  </si>
  <si>
    <t>27082816b2fdde8ab2049f4be60e41e8</t>
  </si>
  <si>
    <t>Solar Living B.V.</t>
  </si>
  <si>
    <t>Solar Living B.V. engages in auditing, installing, and monitoring photovoltaic solar panels. It serves homeowners, businesses, and government organizations in the Netherlands, Belgium, France, Germany, Italy, Spain, South Africa, the United Kingdom, and the Republic of China. Solar Living B.V. was formerly known as SolarTotal BV. The company was founded in 2006 and is based in Elst, the Netherlands. As of December, 6 2012, Solar Living B.V. is under reorganization.</t>
  </si>
  <si>
    <t>Elst</t>
  </si>
  <si>
    <t>Gelderland</t>
  </si>
  <si>
    <t>SET Ventures</t>
  </si>
  <si>
    <t>solar living; living; serves homeowners; government organizations; auditing; photovoltaic solar panels; installing; homeowners; organizations; photovoltaic solar</t>
  </si>
  <si>
    <t>0.0000718753195089153</t>
  </si>
  <si>
    <t>0.00010627994191102885</t>
  </si>
  <si>
    <t>553</t>
  </si>
  <si>
    <t>0b8c31e06f2f75a8b04e0e64585d9283</t>
  </si>
  <si>
    <t>Unifly nv</t>
  </si>
  <si>
    <t>http://unifly.aero</t>
  </si>
  <si>
    <t>Unifly nv, an aviation software development company, specializes in drone traffic management and drone operations management. It provides UniflyUTMS, a cloud-based software platform that allows the integration of low flying unmanned aircraft systems into the aviation system. The company was founded in 2015 and is headquartered in Antwerp, Belgium.</t>
  </si>
  <si>
    <t>5306729</t>
  </si>
  <si>
    <t>Terra Drone Corporation; QBIC Venture Partners; Participatiemaatschappij Vlaanderen NV</t>
  </si>
  <si>
    <t>drone management. drones; drone air traffic; management application; aviation standards</t>
  </si>
  <si>
    <t>traffic management; management application; air traffic management; air traffic; drone management; traffic; standards; aviation; created</t>
  </si>
  <si>
    <t>0.7142857142857143</t>
  </si>
  <si>
    <t>0.0003109656561294264</t>
  </si>
  <si>
    <t>5223</t>
  </si>
  <si>
    <t>0.00030574296897154825</t>
  </si>
  <si>
    <t>554</t>
  </si>
  <si>
    <t>65d6842514f2ea787ebe02f81210839e</t>
  </si>
  <si>
    <t>Second Solar, Inc.</t>
  </si>
  <si>
    <t>Second Solar, Inc. owns patents, intellectual property, and proprietary rights to a solar thermal laser panel and renewable energy conversion system. The companys renewable energy conversion system takes solar energy and converts it into carbon free electricity. It intends to deploy these modular systems to industrial, commercial, residential, and solar farms for the purpose of selling excess green electricity back to the grid. The company was formerly known Exmocare, Inc. and changed its name to Second Solar, Inc. in July 1, 2009. Second Solar, Inc. is based in Las Vegas, Nevada.</t>
  </si>
  <si>
    <t>SDSL (Pink Sheets LLC)</t>
  </si>
  <si>
    <t>energy conversion system; conversion system; energy conversion; systems to industrial; system takes; modular systems; free electricity; energy and converts; carbon free; second; conversion; green electricity; rights; intends; solar farms; intellectual property; intellectual; excess; patents; owns; selling; converts; purpose; deploy; farms; laser; takes; modular; solar thermal; carbon; property</t>
  </si>
  <si>
    <t>0.00008160652688687998</t>
  </si>
  <si>
    <t>0.00013088813550542972</t>
  </si>
  <si>
    <t>555</t>
  </si>
  <si>
    <t>fd2bf838746494f5b8d7193e5cd9a373</t>
  </si>
  <si>
    <t>Solektra International LLC</t>
  </si>
  <si>
    <t>http://solektra-international.com</t>
  </si>
  <si>
    <t>Solektra International LLC develops solar panels and cells. The company was founded in 2014 and is based in New York, New York.</t>
  </si>
  <si>
    <t>develops solar panels / solar panel technology / designs and develops / panels and cells</t>
  </si>
  <si>
    <t>panels and cells; develops solar panels; develops solar</t>
  </si>
  <si>
    <t>0.00007666442996616037</t>
  </si>
  <si>
    <t>2911</t>
  </si>
  <si>
    <t>0.00018610122196017885</t>
  </si>
  <si>
    <t>556</t>
  </si>
  <si>
    <t>8911900d800aa301d9782ae92bf445df</t>
  </si>
  <si>
    <t>Elevate Structure, Inc.</t>
  </si>
  <si>
    <t>http://www.elevatestructure.com</t>
  </si>
  <si>
    <t>Elevate Structure, Inc. constructs elevated housing structures. The company constructs accessory dwelling units. Elevate Structure, Inc. was incorporated in 2015 and is based in Honolulu, Hawaii.</t>
  </si>
  <si>
    <t>XLR8UH</t>
  </si>
  <si>
    <t>elevated housing structures; outer walls; onsite construction time; profitable real estate; aesthetically pleasing structure; water scarcity issues; feet pedestal design; rainwater collection device; rooftop deck options; potential vegetable farming; water storage; eco-friendly homes; practical structures; creative structures; streamlined process; people’s lives; environmental concerns; hollow trunk; water bills; post-disaster issues; lifecycle costs; city dwellers; office space; living walls; Impressive features; storage units; drive-through options; commercial spaces; solar power; fresh oxygen; drinking water; solar panels; commercial applications; cooling benefits; different uses; key features; key feature; multiple tanks; parking underneath–great; gallons; plenty; sustenance; drive-thru; greener; leftover; relocating; company; gyms; flexibility; void</t>
  </si>
  <si>
    <t>water storage; trunk; pedestal; outer walls; gallons; rainwater; plenty; outer; constructs; eco friendly; walls; feet; helping; structures; eco; wrapped; water scarcity; water bills; void; vegetable; underneath; tired; structures include; streamlined process; storage units; scarcity; relocating; post disaster; people's lives; options for commercial; lounging; key feature; helping people; gyms; gallons of water; functionally; equipped with solar; elevate; electricity and water; dwelling; crowded areas; crowded; cooling benefits; construction time; commercial spaces; buildings are designed; alive; aesthetically pleasing; streamlined; design allows; aesthetically; pleasing; key features; impressive; rooftop; takes advantage; pressing; deck; conceived; drive; issues; roof top; originally; lifecycle; hollow; greener; powered by solar; incorporated; elevated; collection; onsite; structure; tree; fresh; drinking water; decreases; minimizes; paying; oxygen; friendly; shelters; drinking; accessory; profitable; filtration; shade; concerns; options; units; spaces; irrigation; expanding; creative; commercial applications; purposes; managed; degree; farming; lives; city</t>
  </si>
  <si>
    <t>0.00006747427980550746</t>
  </si>
  <si>
    <t>6295</t>
  </si>
  <si>
    <t>0.00014589867093967292</t>
  </si>
  <si>
    <t>557</t>
  </si>
  <si>
    <t>8fbe57c735f92a25f708b0a9f866e364</t>
  </si>
  <si>
    <t>Cornerstone Insurance Plc</t>
  </si>
  <si>
    <t>http://www.cornerstone.com.ng</t>
  </si>
  <si>
    <t>Cornerstone Insurance Plc, together with its subsidiaries, provides risk underwriting and related financial services for corporate and individual customers in Nigeria. The company operates through Non-Life Insurance; Life Insurance; Halal Islamic Insurance; Fin insurance Company Limited; and Cornerstone Leasing and Investment segments. The companys products include motor insurance, travel insurance, halal takaful, investment plans, home insurance, life insurance, annuities, goods in transit, combined fire and burglary, marine insurance, gadget protection insurance, and drone insurance. Cornerstone Insurance Plc was incorporated in 1991 and is headquartered in Lagos, Nigeria.</t>
  </si>
  <si>
    <t>26169706</t>
  </si>
  <si>
    <t>African Capital Alliance</t>
  </si>
  <si>
    <t>18743772</t>
  </si>
  <si>
    <t>Capasure Nigeria Ltd.</t>
  </si>
  <si>
    <t>CORNERST (Nigerian Stock Exchange)</t>
  </si>
  <si>
    <t>life insurance; cornerstone; insurance; travel insurance; services for corporate; risk underwriting; marine insurance; islamic; individual customers; goods in transit; gadget; fin; drone insurance; burglary; underwriting; financial services; transit; leasing; segments; travel; goods; subsidiaries; motor; plans; corporate; marine; individual; fire; risk; financial; combined</t>
  </si>
  <si>
    <t>0.00064317688877241</t>
  </si>
  <si>
    <t>16150</t>
  </si>
  <si>
    <t>0.0006101002763221713</t>
  </si>
  <si>
    <t>558</t>
  </si>
  <si>
    <t>92982001-2d9e-9493-61c9-90665f595370</t>
  </si>
  <si>
    <t>Feromone Robotics</t>
  </si>
  <si>
    <t>http://feromonerobotics.com/</t>
  </si>
  <si>
    <t>Their goal at Feromone Robotics is to make search and rescue safe, effective, and simple. They utilize drone technology to achieve this mission. Whether it’s assisting rescuers combat forest fires, aiding during house fires, or to help locate a lost hiker, their drones make rescuer’s jobs safer and easier.</t>
  </si>
  <si>
    <t>fires; utilize drone technology; utilize drone; technology to achieve; forest fires; assisting; aiding; combat; lost; locate; forest; safer; jobs; search and rescue; utilize; easier; drone technology; rescue; search; goal; achieve; house; safe</t>
  </si>
  <si>
    <t>0.0002541746763729066</t>
  </si>
  <si>
    <t>15654</t>
  </si>
  <si>
    <t>0.00031540591660137466</t>
  </si>
  <si>
    <t>Certain data and content provided by https://www.crunchbase.com/organization/feromone-robotics</t>
  </si>
  <si>
    <t>559</t>
  </si>
  <si>
    <t>7d01dae1785b20be88192a70c11da8ae</t>
  </si>
  <si>
    <t>Movidius, Inc.</t>
  </si>
  <si>
    <t>http://www.movidius.com</t>
  </si>
  <si>
    <t>Movidius, Inc. develops and markets vision processing solutions. The company focuses on robotics, augmented and virtual reality, wearables, and smart security. It offers Myriad 2, a suite of vision processor units (VPUs). Movidius, Inc. was founded in 2005 and is based in San Mateo, California. As of September 5, 2016, Movidius, Inc. operates as a subsidiary of Intel Corporation.</t>
  </si>
  <si>
    <t>113805040</t>
  </si>
  <si>
    <t>Enterprise Equity (Irl) Limited (7); Capital-E NV (6); Dublin Business Innovation Centre, Investment Arm (6); Celtic House Venture Partners Inc. (5); Robert Bosch Venture Capital GmbH (3); Draper Esprit plc (3); Atlantic Bridge Capital (3); Emertec Gestion (3); Arch Venture Partners, L.P.; Summit Bridge Capital; Sunny Optical Technology (Group) Company Limited; Western Investment Fund; Enterprise Ireland, Investment Arm</t>
  </si>
  <si>
    <t>355000000</t>
  </si>
  <si>
    <t>Intel Corporation</t>
  </si>
  <si>
    <t>ultra-low power Myriad; neural networks; vision processor; Myriad Development Kit; vision processing solutions; vision processor units; Caffe neural network; offline neural networks; Neural Compute Stick; vision processor company; optimized software libraries; vision processing chips; software development framework; virtual reality; mobile vision processor; arbitrary processing pipelines; power measurement board; virtual reality headsets; standard USB port; contextually aware experiences; design. semiconductor. software; linear algebra libraries; SOC internal pipeline; industrial camera applications; fabless semiconductor company; Capture image data; Meta data streams; AIB Seed Capital; Handles various resolution; dense linear algebra; Capital. artificial intelligence.; Robert Bosch Venture; reference vision; ultralow power; reference board; software profiling; non-visual sensors; power assessment; smart security; reference camera; MEMs sensors; reference designs; applications processors; standard TensorFlow; MUTEX control; IR sensors; ISP pipelines; integration kit; development tools; venture-backed start-up</t>
  </si>
  <si>
    <t>myriad; neural; vision processing; neural networks; fathom; scheduling; libraries; processor; reference; processors; pipelines; linear; venture; pipeline; host; capital; virtual reality; color; developers; networks; workload; visual sensors; virtual reality headsets; venture capital; venture backed; usb port; ultra low power; tune; tools to enable; tensorflow; stick; standard usb; source code; solvers; software libraries; smart cameras; reference designs; reality headsets; profiling; processing solutions; processing chips; pipeline control; partitioning; neural network; mutex; monochrome; meta data; meta; leader in mobile; isp; ir sensors; investors including; integration kit; including automatic; includes power; image data; help create; hdr; frame rate; fabless semiconductor; enabling developers; enables developers; enable developers; differentiate; development tools; designed to help; debugging; data streams; consumer and industrial; computational imaging; capital fund; camera applications; bosch; board includes; augmented and virtual; atlantic; arbitrary; optimized; kit; wearable devices; soc; sensor fusion; development kit; dense; compute; fabless; connected devices; computational; virtual; messaging; inter; ultra low; offline; reality; embedded; provided; unified; innovate; validation; arm</t>
  </si>
  <si>
    <t>0.0005186547409753197</t>
  </si>
  <si>
    <t>11077</t>
  </si>
  <si>
    <t>0.00039480229577491284</t>
  </si>
  <si>
    <t>560</t>
  </si>
  <si>
    <t>83f4975f-464f-0292-4cab-337c68d28426</t>
  </si>
  <si>
    <t>DroneAi</t>
  </si>
  <si>
    <t>https://www.droneai.com</t>
  </si>
  <si>
    <t>Drone navigation company solving the most important and complex issue facing drone delivery using patent navigation system and AI.</t>
  </si>
  <si>
    <t>navigation system; drone navigation; ai drone; issue; drone delivery; navigation; solving; facing; ai; drone management; complex; patent</t>
  </si>
  <si>
    <t>0.00031209887399433325</t>
  </si>
  <si>
    <t>2385</t>
  </si>
  <si>
    <t>0.0003756292256754854</t>
  </si>
  <si>
    <t>Certain data and content provided by https://www.crunchbase.com/organization/droneai</t>
  </si>
  <si>
    <t>561</t>
  </si>
  <si>
    <t>afb164ea-ef45-fc47-d194-a5d1e49be6a6</t>
  </si>
  <si>
    <t>sitebots GmbH</t>
  </si>
  <si>
    <t>http://www.sitebots.com</t>
  </si>
  <si>
    <t>Sitebots develops flying robots and charging stations that create high-resolution photographs and video clips from the air. The use of the charging station with automated battery exchange also enables non-stop monitoring and offers the possibility of real-time video transmission to any location. On request, a satellite or radio-based control unit allows spontaneous and individual reconnaissance flights to anywhere within the flight radius. The control can be made from any location with internet access.
Sitebots was founded in August 2013 and is based in Velten, Brandenburg.</t>
  </si>
  <si>
    <t>Velten</t>
  </si>
  <si>
    <t>1546292.9145785</t>
  </si>
  <si>
    <t>video transmission; video clips; unit allows; resolution photographs; internet access; high resolution photographs; create high resolution; control unit allows; battery exchange; radius; flying robots; create high; charging station; time video; real time video; control unit; photographs; charging; possibility; clips; charging stations; location; reconnaissance; exchange; request; flights; high resolution; transmission; resolution; station; radio; individual; robots; stations; satellite; flying; automated; unit</t>
  </si>
  <si>
    <t>0.00016237688339240802</t>
  </si>
  <si>
    <t>5871</t>
  </si>
  <si>
    <t>0.0002180437761828688</t>
  </si>
  <si>
    <t>Certain data and content provided by https://www.crunchbase.com/organization/sitebots-gmbh</t>
  </si>
  <si>
    <t>562</t>
  </si>
  <si>
    <t>7ebfe28a3cd98e8dda32a01f186f8f65</t>
  </si>
  <si>
    <t>GoodXgames Inc.</t>
  </si>
  <si>
    <t>GoodXgames Inc. was incorporated in 2013 and is based in Maitland, Florida.</t>
  </si>
  <si>
    <t>Maitland</t>
  </si>
  <si>
    <t>solar games; video games; Mobile racing game; quality mobile games; Impact video game; solar steampunk style; solar racing protagonist; solar vehicle parts; renewable energy solutions; energy access solutions; real world impact; rural developing areas; Benefit Corporation. goodXgames; lighter vehicle shells; exclusive racing gear; biggest change maker; global multiplayer community; solar solutions; social cause channels; solar technology; solar perks; solar power-ups; solar panels; solar power; game profits; exclusive hangouts; digital wallpaper; dollars contributors; communities.humanitarian impact; UNs Decade; compassionate gamers; impact leaderboards; Sustainable Energy; Leilani Mnter; real change; new level; Carbon Points; carbon nanotubes; Players race; Eco-Racing Athlete; lightweight vehicles; multiplayer race; social groups; league play; training programs; Geo-tagged data; electricity; Haiti; partners; fun</t>
  </si>
  <si>
    <t>gamers; video games; racing; games; profits; race; mobile games; access to electricity; video game; game; communities; friends; exclusive; impact; solar solutions; players; fun; social; change; training programs; tagged data; tagged; social impact; shells; sell solar; scores; real change; programs for communities; nanotubes; micro finance; league; karts; geo tagged data; geo tagged; gameplay; futuristic; evolve; equals; entrepreneurial; energy access; create real; copies; contributors; communities without access; carbon nanotubes; benefiting; athlete; afford; affect real change; affect real; se; mac; artists; provide energy; play; twitter; playing; hopes; affect; partnered; studio; invested; facebook; biggest; participation; contributing; entrepreneurs; decade; partners; maker; humanitarian; carbon; efficient solar; incorporate; geo; lighter; channels; initially; sustainable energy; dollars; acquire; groups; style; engage; gear; upgrade; starting; pc; difference; renewable energy solutions; challenge; solar technology; eco; frames; combining; rural; finance; helping; sell; programs</t>
  </si>
  <si>
    <t>0.0004591823445677822</t>
  </si>
  <si>
    <t>5087</t>
  </si>
  <si>
    <t>0.0004378699829048971</t>
  </si>
  <si>
    <t>563</t>
  </si>
  <si>
    <t>03770e8e-87e2-5ced-1347-c0ae87cea5d2</t>
  </si>
  <si>
    <t>Aerosphere Cluster</t>
  </si>
  <si>
    <t>http://aerosphere.eu/component/content//?view=featured</t>
  </si>
  <si>
    <t>A European innovation platform that brings together developers and end-users of remote piloted aircraft systems and robotics technologies.</t>
  </si>
  <si>
    <t>Noordwijk</t>
  </si>
  <si>
    <t>robotics technologies; remote piloted aircraft; remote piloted; innovation platform; piloted aircraft systems; piloted aircraft; piloted; european; aircraft systems; brings; developers; innovation</t>
  </si>
  <si>
    <t>0.0004597460215150576</t>
  </si>
  <si>
    <t>2254</t>
  </si>
  <si>
    <t>0.00039591170319154117</t>
  </si>
  <si>
    <t>Certain data and content provided by https://www.crunchbase.com/organization/aerosphere-cluster</t>
  </si>
  <si>
    <t>564</t>
  </si>
  <si>
    <t>dfa7a52c-e6fc-32ef-d8c6-568d12656c59</t>
  </si>
  <si>
    <t>DroneTech UAV</t>
  </si>
  <si>
    <t>http://dronetechuav.com</t>
  </si>
  <si>
    <t>We design and build UAVs optimized for reliability, autonomy, payload capacity, endurance, flexibility, and cost effectiveness. DroneTech UAV is in an exciting time of discovery. We've not only developed the only UAV with full redundancy for reliability, “one-click” fully autonomous flight with both fixed wing and VTOL capabilities, but we also have the highest endurance in the market, interchangeable payload-packs, interchangeable payload-fuel, and dual-engine functionality. 
DroneTech UAV is currently flight testing prototypes in all foreseeable conditions and testing for commercial market applications. We understand the commercial market space for drone use is currently undefined, so please feel free to reach out to me to learn how our interchangeable infrastructure can adapt with this constantly evolving market.
 As a multidisciplinary team, DronetechUAV Corp has decades of experience in:
 Airframe design,
 Electronics design,
 Aerodynamic and Propulsion Science,
 Materials Science,
 Robotics,
 Control engineering,
 Remote process supervision and control,
 Business intelligence, and
 Flight testing over 70 different aircraft designs.
 It is this experience which enables DrontechUAV Corp to develop state of the art, value optimized, operationally sound Unmanned Aerial Vehicles.</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</si>
  <si>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t>
  </si>
  <si>
    <t>interchangeable; flight testing; commercial market; endurance; payload; corp; science; wing and vtol; operationally; multidisciplinary team; materials science; market applications; fully autonomous flight; foreseeable; feel free; design and build; decades of experience; cost effectiveness; control engineering; constantly evolving; airframe design; optimized; redundancy; multidisciplinary; payload capacity; business intelligence; aerodynamic; airframe; supervision; discovery; reliability; evolving; vtol; prototypes; effectiveness; autonomous flight; feel; fully autonomous; autonomy; exciting; adapt; propulsion; constantly; fixed wing; packs; click; functionality; decades; wing; understand; sound; dual; flexibility; learn; reach; unmanned aerial vehicles; engine; aerial vehicles; uavs; art; highest; capacity; fixed; capabilities</t>
  </si>
  <si>
    <t>0.05882352941176472</t>
  </si>
  <si>
    <t>0.0007786640116017987</t>
  </si>
  <si>
    <t>15115</t>
  </si>
  <si>
    <t>0.0007082891770594919</t>
  </si>
  <si>
    <t>Certain data and content provided by https://www.crunchbase.com/organization/dronetech-uav</t>
  </si>
  <si>
    <t>565</t>
  </si>
  <si>
    <t>9470915d58559e29366648db839e576d</t>
  </si>
  <si>
    <t>Cervin ENR</t>
  </si>
  <si>
    <t>Cervin ENR operates as an environmental technology company in France. The company engages in the development and installation of solar panels or photovoltaic systems, solar water heaters, wood boilers, and heat pumps. It also offers training courses in the areas of professional building and renewable energy. The company provides a range of systems to individuals, communities, and professionals. The company was incorporated in 2006 and is based in Le Bourget du Lac, France.</t>
  </si>
  <si>
    <t>Le Bourget du Lac</t>
  </si>
  <si>
    <t>MLCVN (Euronext Paris); 37C (Deutsche Boerse AG)</t>
  </si>
  <si>
    <t>wood boilers; range of systems; professional building; offers training; training courses; solar water heaters; courses; photovoltaic systems; wood; installation of solar; water heaters; boilers; solar water; communities; heat pumps; heaters; individuals; professionals; pumps</t>
  </si>
  <si>
    <t>0.00026746633473224556</t>
  </si>
  <si>
    <t>3160</t>
  </si>
  <si>
    <t>0.00027646079363052574</t>
  </si>
  <si>
    <t>566</t>
  </si>
  <si>
    <t>4f845d38c31b22764c71718d137b1cff</t>
  </si>
  <si>
    <t>Regulus Cyber Limited</t>
  </si>
  <si>
    <t>http://www.regulusx.com</t>
  </si>
  <si>
    <t>Regulus Cyber Limited develops cyber security and operational solutions for drones, robots, and autonomous systems. It offers Regulus Pyramid, an Onboard Micro Electronic Defense System for securing consumer robots, enterprise robots, autonomous vehicles, and unmanned aerial vehicles. The company was founded in 2016 and is based in Tel Aviv, Israel.</t>
  </si>
  <si>
    <t>Tel Aviv</t>
  </si>
  <si>
    <t>security solution; drones; attack; navigation; RegulusX; systems; communication</t>
  </si>
  <si>
    <t>solution to protect; security solution; protect drones; full security; attack; computing; protect; navigation</t>
  </si>
  <si>
    <t>0.0001743525095857045</t>
  </si>
  <si>
    <t>0.00023308614823305728</t>
  </si>
  <si>
    <t>567</t>
  </si>
  <si>
    <t>ae9b210277793088ec1c284b9c9f773e</t>
  </si>
  <si>
    <t>Otonomy Aviation SAS</t>
  </si>
  <si>
    <t>http://otonomy-aviation.com</t>
  </si>
  <si>
    <t>Otonomy Aviation SAS provides high definition entertainment cameras and embedded aircraft security systems. It offers touchscreen interface monitors, wireless motion detection sensors, light weight lithium batteries, wireless reed switch sensors for surveillance of doors and panels, central units that manage the sensors store and transfer the video, and motion sensors. The company was incorporated in 2011 and is based in Bordeaux, France.</t>
  </si>
  <si>
    <t>Bordeaux</t>
  </si>
  <si>
    <t>2090550</t>
  </si>
  <si>
    <t>Sofimac Partners (3); ArMen Capital (2)</t>
  </si>
  <si>
    <t>Parabellum security center; motion detection sensors; definition entertainment cameras; reed switch sensors; Ultra HD cameras; aircraft security systems; ultra-high definition cameras; High definition cameras; touchscreen interface monitors; weight lithium batteries; precise parametric supervision; aircraft embedded security; Touchscreen design interface; video motion analysis; public image issues; audible strong signal; Reduces maintenance costs; motion sensors; sensors store; GSM/3G coverage; central units; precise procedures; mobile App; reactive alarm; solar panels; real time; business jets; user equipment; control screens; possible intrusion; out-of-service aircraft; Radar supervision; detection level; false alarms; standardized solution; automatic transmission; repair costs; market knowledge; flight phases; Remote access; legal implications; risk situation; private account; stores pictures; Sentinel; apron; collision; ground; plane</t>
  </si>
  <si>
    <t>sentinel; apron; alerting; high definition; touchscreen; definition; supervision; collision; hd; security systems; motion; entertainment; alarm; coverage; ultra high definition; touchscreen interface; system for business; risk situation; repair costs; remote control system; reed; public image; parametric; motion sensors; motion detection; market knowledge; knowledge allows; jets; intelligent video; implications; hd cameras; flashing; false alarms; doors and panels; db; damages; consequences; business jets; audible; precise; phases; false; event; dedicated; standardized; remote access; hd camera; case; lithium batteries; cabin; aeronautics; detection; embedded; transmits; message; ultra; center; transmitted; maintenance costs; gsm; intrusion; analyzed; interface; procedures; mobile app; ultra high; reactive; passenger; observation; light weight; advance; wireless; remote control; plane; alarms; legal; captures; recording; rf; pictures; screens; radar; situation; account; staff; switch; lithium; analyze; control system; doors; avoid; technological; reduces; signal; strong; transfer; monitors; transmission; knowledge; combination</t>
  </si>
  <si>
    <t>0.00021014496438013478</t>
  </si>
  <si>
    <t>20153</t>
  </si>
  <si>
    <t>0.0002689664501815168</t>
  </si>
  <si>
    <t>568</t>
  </si>
  <si>
    <t>997685ac9b71709668be98a1d8eb7077</t>
  </si>
  <si>
    <t>Angel Solar Limited</t>
  </si>
  <si>
    <t>Angel Solar Limited owns, installs, and manages solar panels on domestic rooftops. Angel Solar Limited was incorporated in 2009 and is based in London, United Kingdom.</t>
  </si>
  <si>
    <t>solar limited owns; manages solar; angel; manages; owns; rooftops; domestic</t>
  </si>
  <si>
    <t>0.0002858221705739646</t>
  </si>
  <si>
    <t>4405</t>
  </si>
  <si>
    <t>0.0003347504311936159</t>
  </si>
  <si>
    <t>569</t>
  </si>
  <si>
    <t>4dade86ff5c36651e3ed8ca49ed4dc12</t>
  </si>
  <si>
    <t>Sundial Energy Ltd.</t>
  </si>
  <si>
    <t>http://www.sundialenergyltd.com</t>
  </si>
  <si>
    <t>Sundial Energy Ltd. distributes LED lights and solar panels. The company offers panel lights, cobb lights, T8 tubes, high bay lights, wall pack lights, down lights, bulbs, flood lights, canopy lights, parking lights, and retrofit kits; and monitoring and inverter technology solutions. It serves industrial, agricultural, commercial, and residential customers through dealers and independent sales reps. The company is based in Weyburn, Canada.</t>
  </si>
  <si>
    <t>Weyburn</t>
  </si>
  <si>
    <t>Saskatchewan</t>
  </si>
  <si>
    <t>28143</t>
  </si>
  <si>
    <t>sundial; serves industrial; retrofit kits; reps; lights and solar; inverter technology; high bay lights; high bay; distributes led; customers through dealers; canopy lights; bay lights; flood lights; panel lights; canopy; retrofit; flood; residential customers; bulbs; bay; technology solutions; led lights; pack; tubes; dealers; parking; kits; independent; wall; agricultural; inverter</t>
  </si>
  <si>
    <t>0.0006968115864806184</t>
  </si>
  <si>
    <t>671</t>
  </si>
  <si>
    <t>0.0005951877466256369</t>
  </si>
  <si>
    <t>570</t>
  </si>
  <si>
    <t>10b5d125861d84fe2bd5b872007a9e24</t>
  </si>
  <si>
    <t>Haptly Limited</t>
  </si>
  <si>
    <t>http://www.haptly.com</t>
  </si>
  <si>
    <t>Haptly Limited develops a cloud based, real time, drone tracking technology which enables autonomous and beyond line of site (BLOS) applications for the unmanned aircraft systems. The company was founded in 2016 and is based in Auckland, New Zealand.</t>
  </si>
  <si>
    <t>Auckland</t>
  </si>
  <si>
    <t>tracking technology; technology which enables; drone tracking; develops a cloud; unmanned aircraft systems; aircraft systems; unmanned aircraft</t>
  </si>
  <si>
    <t>0.0008729521592470435</t>
  </si>
  <si>
    <t>2137</t>
  </si>
  <si>
    <t>0.0005667637423519683</t>
  </si>
  <si>
    <t>571</t>
  </si>
  <si>
    <t>2e6cfb27-f3f5-d107-f6df-470c15a66733</t>
  </si>
  <si>
    <t>Solarmass</t>
  </si>
  <si>
    <t>http://solarmas.com</t>
  </si>
  <si>
    <t>Solarmass is the designer and developer of a photo-voltaic roof tile. Solarmass Ltd have designed and developed a lightweight, highly-efficient solar panel which is aesthetically pleasing with the appearance of a regular roof tile designed to be part of the roof cover. The manufacturing and transportation process is more sustainable than traditional solar panels.</t>
  </si>
  <si>
    <t>196392</t>
  </si>
  <si>
    <t>Crowdcube</t>
  </si>
  <si>
    <t>roof tile; tile; voltaic roof; photo voltaic roof; highly efficient solar; efficient solar panel; developed a lightweight; designed and developed; aesthetically pleasing; traditional solar panels; traditional solar; aesthetically; pleasing; efficient solar; highly efficient; designer; appearance; regular; photo voltaic; voltaic; cover; lightweight; developer; photo; sustainable; traditional</t>
  </si>
  <si>
    <t>0.0003972864644254447</t>
  </si>
  <si>
    <t>6097</t>
  </si>
  <si>
    <t>0.00042880862779775744</t>
  </si>
  <si>
    <t>Certain data and content provided by https://www.crunchbase.com/organization/solarmass</t>
  </si>
  <si>
    <t>f3d1a338-bfd0-ab95-e943-eb777e6d7dc0</t>
  </si>
  <si>
    <t>CVTech Group</t>
  </si>
  <si>
    <t>http://www.cvtech.ca</t>
  </si>
  <si>
    <t>CVTech Group engages in the construction and maintenance of electrical transmission, power houses, and heavy industrial markets. CVTech Group Inc., through its subsidiaries, engages in the construction and maintenance of electrical transmission and distribution lines, power houses, and substations for utility and heavy industrial markets. It offers tree pruning and vegetation control services on rights-of-way for transmission and distribution lines; overhead and underground services, including new construction, maintenance, and upgrades for electricity transmission and distribution networks, as well as emergency storm damage repair services; mechanical and electrical fabrication, installation, and maintenance services primarily to the power, refining, chemical, pharmaceutical, and steel industries; and solar panel installation services for commercial, industrial, utility, and residential environments. The company sells its products and services primarily in Canada, the United States, and Europe. CVTech Group Inc. is headquartered in Drummondville, Canada.</t>
  </si>
  <si>
    <t>Drummondville</t>
  </si>
  <si>
    <t>5567367</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</si>
  <si>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t>
  </si>
  <si>
    <t>transmission and distribution; power houses; maintenance of electrical; heavy industrial markets; heavy industrial; electrical transmission; distribution lines; construction and maintenance; industrial markets; transmission; houses; well as emergency; vegetation control; utility and heavy; storm damage repair; storm damage; steel industries; pruning; overhead and underground; including new construction; group engages; emergency storm damage; emergency storm; electricity transmission; distribution networks; damage repair services; damage repair; control services; refining; heavy; mechanical and electrical; lines; services for commercial; storm; panel installation services; tree; rights; electrical distribution; substations; repair services; overhead; underground; vegetation; damage; solar panel installation; pharmaceutical; panel installation; upgrades; fabrication; maintenance services; installation services; subsidiaries; sells its products; products and services; networks; environments; energy efficiency; steel; emergency; chemical; repair; mechanical</t>
  </si>
  <si>
    <t>0.00036745155207852117</t>
  </si>
  <si>
    <t>10299</t>
  </si>
  <si>
    <t>0.0003506328644441983</t>
  </si>
  <si>
    <t>Certain data and content provided by https://www.crunchbase.com/organization/cvtech-group</t>
  </si>
  <si>
    <t>573</t>
  </si>
  <si>
    <t>dc7f78b8-a67b-0ac3-794f-7954a89aad91</t>
  </si>
  <si>
    <t>Lift Rally</t>
  </si>
  <si>
    <t>http://www.liftrally.com</t>
  </si>
  <si>
    <t>Lift Rally is a online game where players have a chance to win a real drone.</t>
  </si>
  <si>
    <t>chance; win; lift; players; game</t>
  </si>
  <si>
    <t>0.00028338689012800754</t>
  </si>
  <si>
    <t>0.0002690257359020231</t>
  </si>
  <si>
    <t>Certain data and content provided by https://www.crunchbase.com/organization/lift-rally</t>
  </si>
  <si>
    <t>574</t>
  </si>
  <si>
    <t>117174a9-de45-2d11-9237-5f6ab6208c5e</t>
  </si>
  <si>
    <t>Ion Solar - Charleston</t>
  </si>
  <si>
    <t>http://ionsolar.com/locations/southcarolina/charleston</t>
  </si>
  <si>
    <t>ION Solar offers solar panels and solar installation using premium solar and electrical equipment. ION Solar is a premium, full-service solar provider.  ION's in-house professionals handle the solar process from start to finish giving homeowners a carefree switch to solar.  A premium experience shouldn't have to cost more. Pay nothing out of pocket and pay less for power with ION Solar.</t>
  </si>
  <si>
    <t>Summerville</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</si>
  <si>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equipment; pocket; finish; panels and solar; offers solar panels; handle; full service; switch; solar installation; homeowners; professionals; start; house; offers solar</t>
  </si>
  <si>
    <t>0.00033365307999764696</t>
  </si>
  <si>
    <t>0.0003194458704912492</t>
  </si>
  <si>
    <t>Certain data and content provided by https://www.crunchbase.com/organization/ion-solar-charleston</t>
  </si>
  <si>
    <t>575</t>
  </si>
  <si>
    <t>41dbe395-715a-2e83-0651-b693b06fdfa3</t>
  </si>
  <si>
    <t>Aircatdrone</t>
  </si>
  <si>
    <t>http://www.aircatdrone.com/</t>
  </si>
  <si>
    <t>Aircat They Drone pilot RPAS courses for qualification, professional distribution drones and service to our customers and agents.</t>
  </si>
  <si>
    <t>drones and service; qualification; air transportation; rpas; drone pilot; agents; courses; pilot</t>
  </si>
  <si>
    <t>0.0003405235165832171</t>
  </si>
  <si>
    <t>3884</t>
  </si>
  <si>
    <t>0.0003080971156238121</t>
  </si>
  <si>
    <t>Certain data and content provided by https://www.crunchbase.com/organization/aircatdrone</t>
  </si>
  <si>
    <t>00fd8ac98c9efa25f65c4ade2645c289</t>
  </si>
  <si>
    <t>J2E</t>
  </si>
  <si>
    <t>As of September 30, 2013, J2E was acquired by Delta Drone S.A.</t>
  </si>
  <si>
    <t>Delta Drone S.A.</t>
  </si>
  <si>
    <t>577</t>
  </si>
  <si>
    <t>eedd49cb-da2b-9f33-8235-b1bb7317aacf</t>
  </si>
  <si>
    <t>WOOK</t>
  </si>
  <si>
    <t>http://www.wook.id/</t>
  </si>
  <si>
    <t>WOOK is an international mobile B2B platform connecting high quality Chinese manufacture with Indonesia merchandisers. WOOK is dedicated in linking quality brands in China and the market in Indonesia. WOOK currently has 17 branch offices in Indonesia, more than 10,000 3C digital product retailers and a energetic marketing team which has more than 300 salesmen across Indonesia. The A round financing of WOOK is jointly invested by former Tencent senior executive vice president and co-founder Wu Xiaoguang, well-known investors Ling Daihong, Yang Xiangyang in Shenzhen and Dark Horse Fund. Now we are the distributor of DJI drone, Inmotion balanced car, Airwheel balanced car, Huntkey, ORICO and TENDA router in Indonesia. What's more, WOOK owns the brand VIVAN and ROBOT which occupy the largest and most comprehensive coverage of 3C digital accessories in Indonesia.</t>
  </si>
  <si>
    <t>Guangdong</t>
  </si>
  <si>
    <t>quality chinese manufacture / executive vice president / platform connecting high / tencent senior executive</t>
  </si>
  <si>
    <t>Danen Ventures</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</si>
  <si>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t>
  </si>
  <si>
    <t>wook; balanced car; balanced; yang; xiaoguang; wu xiaoguang; wu; wook owns; wook is jointly; wook is dedicated; well known investors; vivan and robot; vivan; vice president; vice; tenda router; tenda; tencent senior executive; tencent senior; tencent; senior executive vice; senior executive; router; round financing; robot which occupy; quality chinese manufacture; quality chinese; quality brands; president; platform connecting high; platform connecting; owns the brand; orico and tenda; orico; occupy the largest; occupy; merchandisers; linking quality brands; linking quality; linking; ling daihong; ling; jointly invested; jointly; investors ling daihong; investors ling; international mobile; inmotion balanced car; inmotion balanced; inmotion; huntkey; horse fund; horse; high quality chinese; founder wu xiaoguang; founder wu; financing of wook; executive vice president; executive vice; dji drone; distributor of dji; digital accessories; dedicated in linking; dark horse fund; dark horse; daihong; connecting high quality; connecting high; comprehensive coverage; chinese manufacture; brand vivan; airwheel balanced car; airwheel balanced; airwheel; senior; chinese; executive; invested; dark; car; fund; founder; dji; round; distributor; connecting; owns; investors; coverage; robot; brands; largest; comprehensive; brand; financing; dedicated; high quality</t>
  </si>
  <si>
    <t>0.0000972444346596022</t>
  </si>
  <si>
    <t>0.0002027472968319331</t>
  </si>
  <si>
    <t>Certain data and content provided by https://www.crunchbase.com/organization/wook</t>
  </si>
  <si>
    <t>578</t>
  </si>
  <si>
    <t>2762653e-c02d-e329-9a83-e5f104ae573e</t>
  </si>
  <si>
    <t>Outsmartz ltd</t>
  </si>
  <si>
    <t>http://www.outsmartz-solar-panels.com</t>
  </si>
  <si>
    <t>Outsmartz Ltd is a distributor of flexible and mobile solar panels for outdoor activities.</t>
  </si>
  <si>
    <t>global positioning systems / products comprising headlamps / lighting products comprising / recreation vehicle panels</t>
  </si>
  <si>
    <t>outdoor activities; mobile solar panels; flexible and mobile; mobile solar; distributor; activities; outdoor; flexible</t>
  </si>
  <si>
    <t>0.00006944800500112557</t>
  </si>
  <si>
    <t>0.00019414856238047313</t>
  </si>
  <si>
    <t>Certain data and content provided by https://www.crunchbase.com/organization/outsmartz-ltd</t>
  </si>
  <si>
    <t>579</t>
  </si>
  <si>
    <t>a24bde51166c65c90f4fb7467367bd32</t>
  </si>
  <si>
    <t>Kitagawa Seiki Co.,Ltd.</t>
  </si>
  <si>
    <t>http://www.kitagawaseiki.co.jp</t>
  </si>
  <si>
    <t>Kitagawa Seiki Co.,Ltd. manufactures and sells press machines, factory automation equipment, and conveying equipment. The company offers hot press related machinery for producing printed circuit boards, IC packages, and copper-clad laminate; prepreg cutting machines; and press machines for evaluation tests and other materials. It also provides solar panel related machinery, including laminators and bandsaws; and labor-saving equipment, such as solid stockers, automated warehouse systems, floor lifts, and special machinery. The company was formerly known as Kotobuki Seisakusho Co., Ltd. and changed its name to Kitagawa Seiki Co.,Ltd. in September 1960. Kitagawa Seiki Co.,Ltd. was founded in 1957 and is headquartered in Fuchu, Japan.</t>
  </si>
  <si>
    <t>Fuchu</t>
  </si>
  <si>
    <t>Hiroshima</t>
  </si>
  <si>
    <t>6327 (TSE JASDAQ)</t>
  </si>
  <si>
    <t>press machines; press; machinery; stockers; saving equipment; prepreg; laminators; laminate; hot press; factory automation equipment; factory automation; cutting machines; clad; machines; printed circuit boards; automation equipment; lifts; circuit boards; printed circuit; ic; warehouse; tests; labor; evaluation; copper; boards; factory; floor; printed; manufactures and sells; solid; producing; packages; circuit; cutting; special; saving; automated; automation; hot</t>
  </si>
  <si>
    <t>0.00042702217856705</t>
  </si>
  <si>
    <t>5540</t>
  </si>
  <si>
    <t>0.00039530992172413267</t>
  </si>
  <si>
    <t>580</t>
  </si>
  <si>
    <t>4e72e4d7-2bb8-417c-841b-c66f4068210d</t>
  </si>
  <si>
    <t>TechEagle Innovations</t>
  </si>
  <si>
    <t>http://www.techeagle.in</t>
  </si>
  <si>
    <t>TechEagle is to bridge the gap b/w the students’ theoretical and practical knowledge thus providing a headstart in the UAV/Drone Industry.</t>
  </si>
  <si>
    <t>theoretical; bridge the gap; gap; drone industry; students; bridge; practical; knowledge</t>
  </si>
  <si>
    <t>0.00040005351828893796</t>
  </si>
  <si>
    <t>4390</t>
  </si>
  <si>
    <t>0.00042366333203359985</t>
  </si>
  <si>
    <t>Certain data and content provided by https://www.crunchbase.com/organization/techeagle-innovations</t>
  </si>
  <si>
    <t>581</t>
  </si>
  <si>
    <t>d8aa6a4a5db06e08e0f38b63d96a4cc4</t>
  </si>
  <si>
    <t>Ardenham Energy Ltd.</t>
  </si>
  <si>
    <t>http://www.ardenhamenergy.co.uk</t>
  </si>
  <si>
    <t>Ardenham Energy Ltd. provides solar energy and micro-renewable installation solutions for domestic, local authorities, rural and agricultural, school, commercial, public sector, and community projects in the United Kingdom. It offers solar electricity photovoltaic panels design and installation services to customers in the South, Midlands, and East Anglian regions; personal, Web-based, and public displays, as well as solar generation meters and voltage conditioning installation services; and ground and air source heat pumps, wind turbines, and back up power systems installation services. The company was incorporated in 2002 and is based in Aylesbury, United Kingdom with an additional office in Surrey.</t>
  </si>
  <si>
    <t>3162805</t>
  </si>
  <si>
    <t>Bridges Fund Management</t>
  </si>
  <si>
    <t>Ardenham Energy; Heat Pump; hot water; Shows real-time generation; Renewable Heat Incentive; solar hot water; renewable heat premium; heat premium payment; Source Heat Pump; new Renewable Heat; forthcoming Renewable Heat; total generation; renewable energy installation; Air Source Heat; hot water cylinder; East Anglian Regions; solar PV installation; Solar Electricity Technology; hot water heating; Heat Pump installation; Solar Elecricity PV; Wireless portable display; voltage conditioning equipment; solar electricity offerings; Heat Pump performance; Heat Pump product; lucrative Renewable Heat; generation meter; total wind energy; roof tiles; PV systems; UK electricity generation; Solar Generation Meter; domestic hot water; Ardenham Energy Director; heat transfer; hot water systems; Ground Source Heat; fully MCS; hot water solution; Solar photovoltaic panels; 1kWp domestic installation; properties energy consumption; wind power; supply voltage supply; megawatt solar farm; hot water bills; micro power generation; water heating systems; energy efficient products</t>
  </si>
  <si>
    <t>renewable heat; saved; mcs; renewable heat incentive; heat incentive; accredited; heat pump; water cylinder; rhi; portable display; mcs accredited; fronius; source heat pump; sma; heating and hot; claim; eligible; cylinder; assured; roof tiles; advise; scheme; incentive; wind speeds; wall mounted; transfer system; technology offerings; suitable for solar; statutory; service to customers; renewable energy installation; offers a full; local wind; installation service; hot water heating; hot water cylinder; financial assistance; entry level; energy installation; conditioning equipment; checked; generally; premium; continuity; kwh; solar hot water; solar hot; voltages; supplement; storms; causing; pump; sunny; direct sunlight; payment; vary; grant; exported; energy offers; source heat; tiles; mains; imported; offerings; transformer; uk; pounds; voltage; fitted; air source heat; south; trees; summer; heat transfer; ground source; energy savings; hot water; facing; depends; air source; solar electricity; water heating; lowering; suitable; total; wind power; domestic; speeds; payments; regions; months; coming; shading; receiving; wind energy; grid connected; locally; meter; hot; design and installation</t>
  </si>
  <si>
    <t>0.00012678929701986645</t>
  </si>
  <si>
    <t>0.0002005672566008447</t>
  </si>
  <si>
    <t>582</t>
  </si>
  <si>
    <t>9f74dd9f-4e95-333c-2008-2bc92a5ad49d</t>
  </si>
  <si>
    <t>Clickmox Solutions</t>
  </si>
  <si>
    <t>http://www.clickmox.com</t>
  </si>
  <si>
    <t>Clickmox Solutions provides product development and consultancy services to the mining and industrial sectors. Clickmox is based out of Sudbury, Ontario, Canada. They provide consultancy, product development and service to the mining and industrial sectors, in the areas of 3D LiDAR scanning, robotics, geotechnical monitoring, point cloud data processing, convergence monitoring and simulations.
​Their most recent projects include a monitoring system for depth of stress-induced fractures in underground mine openings, development of a robust bore hole clearance robot, drones for underground mines, undercut/overcut estimation during lateral development in underground mines and development of a laser-based vehicle positioning system for GPS-denied environments.</t>
  </si>
  <si>
    <t>Sudbury</t>
  </si>
  <si>
    <t>underground mines; underground; industrial sectors; mines; product development; consultancy; underground mine; point cloud; openings; mines and development; lateral; industrial engineering; gps denied environments; geotechnical; fractures; denied environments; convergence; cloud data; bore; web development; projects include; positioning system; induced; hole; estimation; consultancy services; mining; mechanical engineering; clearance; simulations; gps denied; denied; mine; scanning; lidar; sectors; monitoring system; data processing; stress; depth; positioning; laser; robot; robust; environments; gps; mechanical; point</t>
  </si>
  <si>
    <t>0.00008262412583908313</t>
  </si>
  <si>
    <t>3928</t>
  </si>
  <si>
    <t>0.00015981284498698214</t>
  </si>
  <si>
    <t>Certain data and content provided by https://www.crunchbase.com/organization/clickmox-solutions</t>
  </si>
  <si>
    <t>583</t>
  </si>
  <si>
    <t>28628300-cc15-bbf3-f416-a7285ac498d8</t>
  </si>
  <si>
    <t>Pitohui</t>
  </si>
  <si>
    <t>Pitohui Drone Security will create a safe way to stop UAVs (drones) flying into sensitive areas.</t>
  </si>
  <si>
    <t>sensitive areas; drone security; sensitive; uavs; flying; safe</t>
  </si>
  <si>
    <t>0.0005705235102485464</t>
  </si>
  <si>
    <t>25844</t>
  </si>
  <si>
    <t>0.000571513561295387</t>
  </si>
  <si>
    <t>Certain data and content provided by https://www.crunchbase.com/organization/pitohui</t>
  </si>
  <si>
    <t>584</t>
  </si>
  <si>
    <t>a1c9765fe260d2f17949989225607444</t>
  </si>
  <si>
    <t>MicroMultiCopter Aero Technology Co., Ltd</t>
  </si>
  <si>
    <t>http://www.mmcuav.com</t>
  </si>
  <si>
    <t>MicroMultiCopter Aero Technology Co., Ltd. designs, develops, manufactures, and distributes unmanned aerial vehicles (UAVs) to people and businesses in China and internationally. It offers precision agriculture drones/UAVs, long-range UAVs, and Hydrogen-powered multirotor UAVs; and drone UAV frame customizations and drones customizations. The companys products are used for crop spraying and mapping, power and utilities inspection, aerial inspection, precision farming, and oil inspection solutions. In addition, it operates an aviation academy in China through which it provides safety trainings, professional pilot and captain multi-rotor licenses, and various other training opportunities. The company was founded in 2008 and is based in Shenzhen, China with additional offices in Jakarta Pusat, Indonesia; Bengaluru, India; and Portland, Oregon.</t>
  </si>
  <si>
    <t>customizations; uavs; spraying; people and businesses; offers precision agriculture; inspection solutions; hydrogen powered; drone uav; distributes unmanned aerial; distributes unmanned; aero technology; precision farming; offers precision; academy; aero; aerial inspection; licenses; multirotor; multi rotor; hydrogen; long range; precision agriculture; farming; crop; rotor; opportunities; utilities; frame; pilot; unmanned aerial vehicles; aviation; aerial vehicles; mapping</t>
  </si>
  <si>
    <t>0.0006208306872846715</t>
  </si>
  <si>
    <t>0.0005489164368105532</t>
  </si>
  <si>
    <t>585</t>
  </si>
  <si>
    <t>1b746790fd6a9f7fb52cc26b3944ceed</t>
  </si>
  <si>
    <t>Green Energy for Education Ltd.</t>
  </si>
  <si>
    <t>http://www.thegreenhomecompany.com</t>
  </si>
  <si>
    <t>Green Energy for Education Ltd. engages in the installation of solar panel systems for electricity generation. It serves homes, schools, colleges, and universities in the South East of England. The company was founded in 2009 and is based in Coxheath, United Kingdom. Green Energy for Education Ltd. operates as a subsidiary of GML Construction Ltd.</t>
  </si>
  <si>
    <t>Coxheath</t>
  </si>
  <si>
    <t>Kent</t>
  </si>
  <si>
    <t>GML Group Limited</t>
  </si>
  <si>
    <t>green energy; south east; east of england; england; education; colleges; solar panel systems; electricity generation; east; panel systems; universities; south; installation of solar; schools; homes</t>
  </si>
  <si>
    <t>0.00029128518683062786</t>
  </si>
  <si>
    <t>20017</t>
  </si>
  <si>
    <t>0.00032392609045242565</t>
  </si>
  <si>
    <t>586</t>
  </si>
  <si>
    <t>285a88657852ecef0bf26aa4f3e4f25e</t>
  </si>
  <si>
    <t>Battery World Corp.</t>
  </si>
  <si>
    <t>http://www.buyabattery.com</t>
  </si>
  <si>
    <t>Battery World Corp. operates as a retailer of batteries and solar products. It offers batteries for computers, cameras, and phones, as well as commercial and special, safety, transportation, health and wellness, and other applications. The company also provides solar products, such as RV solar package kits, solar batteries, solar charge controllers, and solar panel modules. In addition, it offers power inverters; and battery chargers, boxes, cables, and accessories. The company also sells its products online. It serves customers in Vancouver, Burnaby, New Westminster, Richmond, Surrey, Port Moody, Coquitlam, Maple Ridge, White Rock, and Langley, Canada. The company is based in Vancouver, Canada. Battery World Corp. operates as a subsidiary of Battery and Wireless Solutions Inc.</t>
  </si>
  <si>
    <t>Battery and Wireless Solutions Inc.</t>
  </si>
  <si>
    <t>corp; well as commercial; solar panel modules; solar package; rv solar; panel modules; offers power inverters; health and wellness; rv; power inverters; wellness; solar charge controllers; offers power; solar batteries; solar charge; battery chargers; products online; charge controllers; boxes; solar products; computers; sells its products; cables; kits; chargers; package; phones; controllers; special; health</t>
  </si>
  <si>
    <t>0.0005333329734785707</t>
  </si>
  <si>
    <t>14312</t>
  </si>
  <si>
    <t>0.000535291392160818</t>
  </si>
  <si>
    <t>587</t>
  </si>
  <si>
    <t>ea0e4062afc6374ea56580b529fb7da0</t>
  </si>
  <si>
    <t>Addvocate, Inc.</t>
  </si>
  <si>
    <t>Addvocate, Inc. operates a social sharing employee advocacy platform that turns social employees into brand advocates. The company focuses on empowering current employees to share things through personal social networks throughout the day. Its platform enables employees, consultants, contractors, and approved agents of a company to curate, post, and publish information about their company, such as information about news, products, services, events, special offers, job availability, etc. The company was founded in 2012 and is based in San Francisco, California.</t>
  </si>
  <si>
    <t>12390000</t>
  </si>
  <si>
    <t>Rogers Ventures Partners (2); Astro (M) Sdn Bhd</t>
  </si>
  <si>
    <t>employees; social media; social voices; shape overall presence; social presence; content; Addvocate; larger conversation; total scope; super users; right people; brand; social media influencers; right message; saas. social media; social sharing platform; larger audience. enterprise; authentic employee advocacy; Addvocate Inc.; Suggest Content; Share Content; brand amplifiers; social superstars; online platform; future content; larger community; social selling; administrative passwords; simpler process; branded accounts; specific teams; access protocol; right stuff; Mobile apps; Celebrate their individuality; community’s bond; wrong thing; Easy tracking; campaign codes; lead capture-forms; primitive methods; short URLs; Internet Explorer; Measure Results; figure; company; empower; business; sense; data</t>
  </si>
  <si>
    <t>voices; heard; social media; suggesting; message; validate; foster; figure; encourage; employees; presence; imagine; type of content; talking; share content; reward; amplify; allows companies; tailor; finding; empower; join; content; spread; social; sending; representing; peace of mind; peace; allowed; participation; audience; larger; scope; evaluate; shape; identify; popular; picture; share; brand; sense; actions; voice; reach; community; track; find; measure; follow; media; mind; super; inside; wrong; stuff; sharing platform; safari; reveal; primitive; posting; plugin; platform that allows; people at work; passwords; participating; merged; marketers; life easier; kick; invited; internet explorer; influencers; hr; firefox; express; explorer; downloads; data is easily; customers to set; credentials; coordinating; companies to monitor; celebrate; authentic; aspires; allowing businesses; allow customers; advocacy; accounts; optimize; help customers; chrome; categorized; maximize; choose; scheduling; influence; guiding; engagement</t>
  </si>
  <si>
    <t>0.00045151688103856297</t>
  </si>
  <si>
    <t>7611</t>
  </si>
  <si>
    <t>0.0004374787496263675</t>
  </si>
  <si>
    <t>588</t>
  </si>
  <si>
    <t>d9659333915621be6e05c5c8ea3a7abc</t>
  </si>
  <si>
    <t>SolFocus, Inc.</t>
  </si>
  <si>
    <t>As of September 5, 2013, SolFocus, Inc. went out of business. SolFocus, Inc. develops, manufactures, and deploys concentrator photovoltaic systems for power plant developers, utilities, industrial sites, public works, campuses, military bases, and large commercial sites around the globe. The company was founded in 2005 and is based in San Jose, California. The company has European operations in Madrid, Spain; manufacturing locations in Mesa, Arizona; and manufacturing partners in India and China.</t>
  </si>
  <si>
    <t>223320000</t>
  </si>
  <si>
    <t>NGEN Partners, LLC (6); New Enterprise Associates (5); Yellowstone Capital Inc. (4); Apex Venture Partners (3); Moser Baer India Limited (2); Demeter Partners; Suzhou Dongshan Precision Manufacturing Co.,Ltd; Meta System S.p.A.</t>
  </si>
  <si>
    <t>high-efficiency solar cells; solar energy; solar energy systems; solar cell material; SolFocus CPV Systems; solar energy solutions; CPV Power Unit; concentrator photovoltaic systems; high efficiency; concentrator photovoltaic technology; CPV technology; silicon PV cells; efficiency solar cells; CPV Panel; solar energy generation; High efficiency cells; high-efficiency solar cell; Low-Cost Solar Energy; advanced optics; traditional photovoltaic systems; SolFocus systems; high energy yield; III-V solar cells; Cost Solar Energy; high temperatures; High Value Energy; high energy generation; High Efficiency Systems.; SolFocus Technology Highlights; solar panel manufacturers; highest energy harvest; supply-constrained solar material; silicon PV systems; high reliability; Maximizes energy production; Higher energy production; high temperature climates; SolFocus Temperature Degradation; high performance; Solar Systems; average PV panel; high sun regions; advanced concentrating optics; supply chain resources; field durability; Robust cell design; SolFocus Install Costs; power plant developers; large commercial sites</t>
  </si>
  <si>
    <t>concentrator photovoltaic; cpv; chart; approaching; concentrator; high efficiency solar; solar cell material; cell material; advanced optics; efficiency solar cells; efficiency solar; high temperatures; silicon pv; promise; silicon pv cells; provide solar energy; low cost solar; capable of delivering; manufacturer of solar; cost solar; volume manufacturing; high efficiency; dependable; durability; provide solar; dual axis; optics; high reliability; pv cells; mirror; high energy; degradation; concentrating; lowest; solar energy systems; temperatures; combines; solar energy solutions; tracker; energy generation; view; photovoltaic systems; minimal; solar cell; low cost; energy systems; axis; delivering; water consumption; trajectory; traditional fossil fuel; traditional fossil; top performance; terrains; temperature management; technology outperforms; technology for power; technology combines; technology available today; systems utilize; systems delivering; sustainable design; steep; solar panel manufacturers; solar material; solar concentrator photovoltaic; solar concentrator; selecting; satellites in space; qualifications; public works; providing high; provide high energy; production of electricity; power unit; power plant developers; plant developers; peak energy; panel efficiency; outperforms; optical system; operation costs; minimal impact; military bases; maximizes energy production; maximizes energy; making electricity; leading developer; lastly; installation and operation; install and maintain; industrialized; industrial sites; impacted; highlights; highest energy; higher energy; high sun; high energy yield; high efficiency systems</t>
  </si>
  <si>
    <t>0.0006961311885967296</t>
  </si>
  <si>
    <t>11361</t>
  </si>
  <si>
    <t>0.0006719656683207182</t>
  </si>
  <si>
    <t>589</t>
  </si>
  <si>
    <t>5dcb8dfc9b3078f9760fbd63b97b0e16</t>
  </si>
  <si>
    <t>http://www.solartec.mx</t>
  </si>
  <si>
    <t>Solartec S.A. de C.V. manufactures solar photovoltaic panels. It offers monocrystalline, polycrystalline, and thin film modules; interconnected and isolated inverters; accessories, such as batteries, load drivers, cables, connectors, setting systems, and combiner boxes and fusibles; and kits, including interconnected systems, isolated systems, and photovoltaic lighting. Solartec S.A. de C.V. was founded in 1986 and is based in Guanajuato, Mexico.</t>
  </si>
  <si>
    <t>Guanajuato</t>
  </si>
  <si>
    <t>cv; isolated; interconnected; photovoltaic lighting; offers monocrystalline; manufactures solar photovoltaic; combiner boxes; combiner; thin film modules; film modules; solar photovoltaic panels; drivers; monocrystalline; setting; polycrystalline; connectors; boxes; manufactures solar; load; photovoltaic panels; cables; kits; solar photovoltaic</t>
  </si>
  <si>
    <t>0.000258570286932887</t>
  </si>
  <si>
    <t>2810</t>
  </si>
  <si>
    <t>0.00021637784872068972</t>
  </si>
  <si>
    <t>590</t>
  </si>
  <si>
    <t>5dbc79c3-64ef-1f50-2c1d-3c1f5e1c1067</t>
  </si>
  <si>
    <t>Space Leap</t>
  </si>
  <si>
    <t>http://spaceleap.com/</t>
  </si>
  <si>
    <t>Robotic transportation - flying faster, further, highter. A B2B Drone Platform that allows automatic 24/7 operations without ground personnel.</t>
  </si>
  <si>
    <t>platform that allows; drone platform; personnel; faster; robotic; automatic; flying</t>
  </si>
  <si>
    <t>0.0003090838777598309</t>
  </si>
  <si>
    <t>21022</t>
  </si>
  <si>
    <t>0.0003314193542454572</t>
  </si>
  <si>
    <t>Certain data and content provided by https://www.crunchbase.com/organization/space-leap-2</t>
  </si>
  <si>
    <t>591</t>
  </si>
  <si>
    <t>8b58f4e8e793a90de77c34350eb18db4</t>
  </si>
  <si>
    <t>GIA S.p.a.</t>
  </si>
  <si>
    <t>http://www.gia.it</t>
  </si>
  <si>
    <t>GIA S.p.a. designs, manufactures, and sells fixing systems in Italy. Its products include radiator fixings, such as telescopic brackets, PIU' telescopic brackets, brackets for insulated plasterboard walls, radiator feet and accessories, tools, spare parts, and other accessories; sanitary fixings, including fixings for floor mounted toilet bowls and bidets, washbasin and washtub fixings, boiler and water heater fixings, and fixings for wall hung toilet bowls and bidets; pipe fixings, such as flip systems, fixings for iron pipes, lined collars, heavy collars for PE pipes, plates sheaths and fixed points, copper collars, nylon collars, and collars for flue pipes and rain water pipes; and fixings and accessories, including light and heavy duty perforated strap iron products, suspended anchorages, adaptors and reducers, pipe labeling and identification products, sliding parts for pipes, shelves for air-conditioners, and sheaths for collars. The companys products also comprise anchor fixings, such as chemical anchors, plugs, plugs with screws, technical bolts and screws, plugs for walls with insulation, metal plugs, and plugs with screws; industrial fixings, including structure channels, connection accessories, angles and connection plates, connection bolting, and support shelves; stainless steel fixings for stainless steel pipes, stainless steel rubber lined collars, plates and fixings, stainless steel collars for flue pipes, suspended anchorage, stainless steel channel and support shelves, and stainless steel angles connections and bolting; and solar panel fastenings, such as installation kits for vertical solar panels, structure profiles, connection joints and angular elements, connections and bolts, panel fastenings, and plates and roof connections. It offers its products for plumbing, heating, and sanitary sectors; and hydraulic, industrial, and electrical plant engineering applications. The company was founded in 1978 and is headquartered in Trecate, Italy.</t>
  </si>
  <si>
    <t>Trecate</t>
  </si>
  <si>
    <t>Novara</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</si>
  <si>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t>
  </si>
  <si>
    <t>fixings; plugs; shelves; plates; toilet; telescopic; sheaths; lined; flue; stainless steel; screws; brackets; stainless; radiator; pipes; suspended; bolts; angles; sanitary; connections; iron; connection; steel; pipe; walls; wall hung toilet; wall hung; vertical solar; strap; steel pipes; reducers; rain water; products also comprise; plasterboard; perforated; pe pipes; light and heavy; labeling; iron products; iron pipes; installation kits; including light; identification products; hung toilet; hung; flip; engineering applications; angular; adaptors; anchor; heavy; pe; joints; heavy duty; fixing; anchors; sliding; structure; water heater; air conditioners; sp; rubber; hydraulic; conditioners; duty; insulated; channels; profiles; rain; channel; heater; spare parts; feet; identification; copper; spare; comprise; boiler; plumbing; floor; vertical; elements; insulation; points; offers its products; kits; wall; mounted; fixed; sectors; chemical; plant; metal</t>
  </si>
  <si>
    <t>0.00043634363809313156</t>
  </si>
  <si>
    <t>21806</t>
  </si>
  <si>
    <t>0.0005541081101933227</t>
  </si>
  <si>
    <t>592</t>
  </si>
  <si>
    <t>fc9acc880d0c7507f4f64bc249a8e47f</t>
  </si>
  <si>
    <t>Antares Diffusion SAS</t>
  </si>
  <si>
    <t>http://www.antares-diffusion.com</t>
  </si>
  <si>
    <t>Antares Diffusion SAS was incorporated in 2003 and is based in Saint Just Chaleyssin, France.</t>
  </si>
  <si>
    <t>Saint Just Chaleyssin</t>
  </si>
  <si>
    <t>solar panels; Monocrystalline solar panels; non-specialized wholesale trade; monocrystalline solar kits; crystal solar panels; flexible solar panels; max required skylight; adjustable backrest positions; solar charge; infrared remote control; generation intelligent microprocessor; roof unit dimensions; matt finish; waterproof cable passage; new generation; electrical appliances; load optimizer battery; necessary electrical cables; intelligent new generation; Bicycle support base; standard bike door; charge regulator; deep discharge; automatic antennas; manual antennas; hertzian antennas; rectangular section; aluminum frame; battery life; lithium batteries; aesthetic ceiling; air flow; kit glue; black booster; HDMI cable; bicycle accessories; bicycle door; Bike rack; auto radios; stainless steel; background cameras; high resistance; armchairs; accumulators; camper; board; cutout; barbecues; dishwashers</t>
  </si>
  <si>
    <t>microprocessor; matt; camper; bicycle; monocrystalline solar; accumulators; regulator; electrical appliances; discharge; antennas; optimizes; solar charge; finish; bike; protects; monocrystalline; door; well as anodized; single crystal solar; single crystal; rectangular; quieter; passage; monocrystalline solar panels; lugs; long battery life; long battery; includes televisions; high resistance; hdmi; glue; generation intelligent; electrical cables; dishwashers; discharge system; crystal solar panels; crystal solar; charge control; charge and discharge; business to business; batteries and accessories; barbecues; audio visual; anodized aluminum; anodized; aluminum frame; air flow; kit; aluminum; warm; optimizer; flexible solar panels; frame; skylight; fixing; cable; pellets; max; lithium batteries; positions; booster; avoids; adapter; kits; solar kits; controlled; tables; generation of solar; board; televisions; opening; flexible solar; stationary; charging; appliances; rack; battery life; background; aesthetic; adjustable; comfort; lighter; intelligent; television; remote control; dimensions; ceiling; waterproof; crystal; stainless steel; radios; entirely; wholesale; stainless; rest; ensuring; black; trade; resistance; adapted</t>
  </si>
  <si>
    <t>0.00007056552053536762</t>
  </si>
  <si>
    <t>1621</t>
  </si>
  <si>
    <t>0.00015281172494613444</t>
  </si>
  <si>
    <t>593</t>
  </si>
  <si>
    <t>7df587f2-671d-0ad1-a1dc-266a35a53f40</t>
  </si>
  <si>
    <t>ActiondroneUSA</t>
  </si>
  <si>
    <t>http://actiondroneusa.com/</t>
  </si>
  <si>
    <t>Action Drone USA manufactures lightweight, foldable, carbon fiber quadcopter drones for professional, recreational, commercial use. Action Drone USA manufactures modular aerial platforms and payloads, specified to any commercial application. Their drones are easily third-party software compatible. They work diligently with clients, providing efficient solutions for their specific flights.</t>
  </si>
  <si>
    <t>Chula Vista</t>
  </si>
  <si>
    <t>landing / rotors / impractical / payloads</t>
  </si>
  <si>
    <t>drone usa; usa; third party software; quadcopter drones; party software; manufactures modular; efficient solutions; drones for professional; commercial application; aerial platforms; action; foldable; quadcopter; carbon fiber; recreational; payloads; third party; flights; fiber; compatible; party; third; lightweight; modular; carbon; platforms; easily</t>
  </si>
  <si>
    <t>0.00007923655281773257</t>
  </si>
  <si>
    <t>848</t>
  </si>
  <si>
    <t>0.0001523720749263988</t>
  </si>
  <si>
    <t>Certain data and content provided by https://www.crunchbase.com/organization/actiondroneusa</t>
  </si>
  <si>
    <t>594</t>
  </si>
  <si>
    <t>7a026ff582d72934a64630bd96a5c808</t>
  </si>
  <si>
    <t>NTT Innovation Institute, Inc.</t>
  </si>
  <si>
    <t>http://www.ntti3.com</t>
  </si>
  <si>
    <t>NTT Innovation Institute, Inc. develops research and development investigations and IT-focused technology platforms applied in the areas of machine learning, IoT, wearables, drones, and blockchain. The company was incorporated in 1998 and is based in East Palo Alto, California. NTT Innovation Institute, Inc. operates as a subsidiary of Nippon Telegraph and Telephone Corporation.</t>
  </si>
  <si>
    <t>East Palo Alto</t>
  </si>
  <si>
    <t>Nippon Telegraph and Telephone Corporation</t>
  </si>
  <si>
    <t>NTT Innovation Institute; innovative technology ideas; marketplace reality; transformation; lab</t>
  </si>
  <si>
    <t>accelerates; transformation; innovative technology; institute; ideas; lab; marketplace; reality; innovation</t>
  </si>
  <si>
    <t>0.0004981235839756203</t>
  </si>
  <si>
    <t>11480</t>
  </si>
  <si>
    <t>0.0003747211678416115</t>
  </si>
  <si>
    <t>595</t>
  </si>
  <si>
    <t>78978568360ef3e9809b24011be63ebc</t>
  </si>
  <si>
    <t>Plug.Solar</t>
  </si>
  <si>
    <t>http://plug.solar</t>
  </si>
  <si>
    <t>Plug.Solar develops a smart grid solar delivery device that instantly delivers solar energy from panels. The company is based in Albuquerque, New Mexico.</t>
  </si>
  <si>
    <t>Albuquerque</t>
  </si>
  <si>
    <t>ABQid</t>
  </si>
  <si>
    <t>free app; SunPort™ solar access; solar access point; energy; grid solar delivery; solar energy; renewable energy; real solar energy; smart grid; SunJoule renewable energy; standard grid power; renewable energy infrastructure; free app monitors; completely new level; real solar panels; federal government agencies; regular wall socket; SunPort monitors; electric grid; way; solar anytime; solar farm; non-renewable energy; clean energy; solar credits; phone; mobile device; electronic device; real panels; tangible way; Bluetooth LE; industry practice; turning point; little greener; party certification; CloudSolarTM platform; extra equipment; convenient way; significant expense; sustainable lifestyle; Via.Solar; Plug.Solar; fun; world; account; SunJoules; Plug; stats; SunPortTM; swipe</t>
  </si>
  <si>
    <t>sunport; free app; needing; access point; anytime; tracked; matches; smart grid; credits; plug; app; account; phone; certification; fun; well established; throws; tapping; swipe; sunporttm; stats; solar credits; sign contracts; renewable energy infrastructure; renewable energy credits; redefines; plugging; network of renewable; marks; le; help build; grid for distribution; generated by solar; fortune companies; federal government agencies; epa; energy is produced; energy credits; easy and fun; driving solar; doe; day or night; curious; choose solar; app that allows; advent; access solar; tangible; socket; federal government; accessibility; monitors; finger; electronic device; electric grid; greener; energy infrastructure; dollar; point; powered by solar; fortune; matched; imagine; distinguish; hassle; expense; nationwide; happy; fed; tap; solar farm; recharge; government agencies; background; turning; practice; introduce; cash; read; electrons; lifestyle; instantly; mobile device; grid power; download; convenient; supported; sign; bluetooth; regular; grid solar; extra; communicate; regulations; interfaces; contracts; running; living; driving; third party</t>
  </si>
  <si>
    <t>0.00035079552375557064</t>
  </si>
  <si>
    <t>31977</t>
  </si>
  <si>
    <t>0.0004561195671030272</t>
  </si>
  <si>
    <t>596</t>
  </si>
  <si>
    <t>3f2ff20a442d8f192c19fcd473e9549e</t>
  </si>
  <si>
    <t>GPC Asia Pacific Limited</t>
  </si>
  <si>
    <t>http://www.repco.co.nz</t>
  </si>
  <si>
    <t>GPC Asia Pacific Limited operates as a resellers and supplier of automotive aftermarket vehicle parts, solutions, and accessories to trade and retail customers through its network of stores. It offers marine products that include lifejackets, first aid kits, and fire extinguishers; bilge pumps, motor flushers, float switches, booster cables, and solar chargers; trailer accessories, such as wheel bearings, bearing buddies, and roller winches; covers; lubricating products, including lower end gear case oils, two-stroke outboard oils, four-stroke outboard oils, and filters; salt water grease; and a range of boat cleaning products. The company also provides engine parts, radiators/radiator hoses, radiator caps and thermostats, water pumps, drive belts, filtration systems, and fuel system components; braking, exhaust, suspension, and steering systems; oils and additives; in-car entertainment and security products that include head units, speakers, amplifiers, subwoofers, and installation accessories; and in-car GPS navigation system, handheld radios and receivers, and security and radars. In addition, it offers battery accessories, battery chargers, jump starters and inverters, solar panels, and other batteries; globes and lamps, torches and spotlights, ignition systems, electrical accessories and components, sealed beams, and starters and alternators; car care products, car interior and exterior products, and tools and equipment; braking-performance products that include clutches, turbo timers, blow-off valves, seats, gauges, steering wheels, and tuning pedal pads; and travel and touring products. The company serves customers in New Zeeland and Australia. GPC Asia Pacific Limited was formerly known as Exego Limited and changed its name to GPC Asia Pacific Limited on July 2013. The company was incorporated in 2001 and is based in Auckland, New Zealand. GPC Asia Pacific Limited operates as a subsidiary of GPC Asia Pacific Group Pty Ltd.</t>
  </si>
  <si>
    <t>fire extinguishers / navigation lights / battery chargers / offers battery</t>
  </si>
  <si>
    <t>Genuine Parts Company</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</si>
  <si>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t>
  </si>
  <si>
    <t>oils; products that include; starters; outboard; radiator; braking; steering; car; winches; turbo timers; touring; torches; tools and equipment; subwoofers; steering wheels; steering systems; salt water; performance products; pedal; offers marine; offers battery; navigation system; marine products; lubricating; lifejackets; jump starters; jump; interior and exterior; ignition systems; grease; gps navigation system; gps navigation; globes; fire extinguishers; extinguishers; exterior products; engine parts; cleaning products; care products; blow; bilge; beams; battery accessories; alternators; accessories and components; suspension; pads; ignition; caps; spotlights; hoses; float; filtration systems; tuning; timers; security products; seats; roller; bearings; turbo; salt; booster; belts; amplifiers; radars; gauges; chargers; additives; boat; receivers; wheels; exhaust; bearing; wheel; thermostats; radiators; filtration; trailer; solar chargers; handheld; system components; speakers; sealed; battery chargers; pumps; water pumps; exterior; radios; head; gear; aid; filters; valves; switches; covers; interior; entertainment; travel; lamps; motor</t>
  </si>
  <si>
    <t>0.00017856319164109377</t>
  </si>
  <si>
    <t>4087</t>
  </si>
  <si>
    <t>0.000334408542022292</t>
  </si>
  <si>
    <t>597</t>
  </si>
  <si>
    <t>e964e38b-1995-35fe-c714-86f71eea3446</t>
  </si>
  <si>
    <t>HyBird Technologies</t>
  </si>
  <si>
    <t>http://www.hybirdtech.com</t>
  </si>
  <si>
    <t>Designing the future of longhaul drones.</t>
  </si>
  <si>
    <t>designing</t>
  </si>
  <si>
    <t>0.00006594789812421685</t>
  </si>
  <si>
    <t>27717</t>
  </si>
  <si>
    <t>0.0001149487970131214</t>
  </si>
  <si>
    <t>Certain data and content provided by https://www.crunchbase.com/organization/hybird-technologies</t>
  </si>
  <si>
    <t>598</t>
  </si>
  <si>
    <t>77c528fe5c1edb86d35d737ad46a37cb</t>
  </si>
  <si>
    <t>Skyrocket Toys LLC</t>
  </si>
  <si>
    <t>http://www.skyrockettoys.com/Website.swf</t>
  </si>
  <si>
    <t>Skyrocket Toys LLC designs and manufactures toy, gaming, and consumer products. Its products include plastic toys and electronic consumer products. The company was incorporated in 2010 and is based in Venice, California with an office in Kowloon, Hong Kong.</t>
  </si>
  <si>
    <t>Venice</t>
  </si>
  <si>
    <t>sky viper drones; video stunt drone; video drone v2400hd; video drone v2400fpv; consumer products; chocolate pen; sky viper flight; electronic consumer products; Real cooking baking; ultimate baking starter; real time video; free flight mode; funny sound effects; technology-driven products; chocolate creations; mass-market distributor; plastic toys; real confectioners; major licenses; hover racer; custom camera-views; record video; cake pops; proprietary brands; Performance series; entire fleet; person view; mini donuts; pro series; share online; deluxe cookies; playback audio; voice-changing feature; axis precision; high definition; mebo; device; specs; set; mastery; headphones; Designs; gaming; app; refills; marketer; microphone; developer; manufacture; company</t>
  </si>
  <si>
    <t>chocolate; baking; pen; consumer products; video drone; stunt; streaming video; cooking; fpv; sky; streaming; voice; fleet; hd; record; technology driven; starter set; starter; sound effects; refills; record video; racer; proprietary brands; playback; phone or tablet; offers three; microphone; mastery; mass market; marketer; funny; flight simulator; flight mode; entire fleet; electronic consumer; dozens; deluxe; cones; cake; axis precision; articulated; app controlled; specs; speak; person view; creations; audio; creator; connect; time video; real time video; licenses; series; simulator; products includes; arm; driven; controlled; toy; views; headphones; library; hover; high definition; draw; straight; effects; toys; definition; wi fi; wi; ultimate; distributor; pictures; nano; fi; explore; person; pro; gaming; mini; mode; sets; challenges; axis; sold; post; sound; feature; mass; tablet; motion; brands; plastic; changing; creates; share; achieve; developer; view</t>
  </si>
  <si>
    <t>0.00021169027191097675</t>
  </si>
  <si>
    <t>5171</t>
  </si>
  <si>
    <t>0.00025902431680589326</t>
  </si>
  <si>
    <t>599</t>
  </si>
  <si>
    <t>48da062474d65dbadf5374ba7352c723</t>
  </si>
  <si>
    <t>Hélicéo SAS</t>
  </si>
  <si>
    <t>http://www.heliceo.com</t>
  </si>
  <si>
    <t>Hélicéo SAS designs, develops, and implements systems for civilian drones. It offers DroneBox, a technology product used for business needs; and planes for dynamic missions, such as long distance outdoor or linear flights, large areas, and nadir and oblique shots. The company also provides Multirotors for static missions, including outdoor flights, small and medium surfaces, indoor flights with nadir, and oblique shots. In addition, it offers FlyPlan/GNSS processing, a software solution that traces the lines of the orthophotos on the topographic base automatically, as well as calculates the precision of the work according to the work altitude, lateral, and longitudinal overlaps and tells the number of photos taken by the drone. Further, the company provides Pix4Dmapper, a software solution that allows photographic mosaics and ortophotos that assigns each pixel a positioning in the space to access a dynamic 3D view and watch the scan area from every angle. Hélicéo SAS was incorporated in 2014 and is based in Nantes, France.</t>
  </si>
  <si>
    <t>Nantes</t>
  </si>
  <si>
    <t>Pays de la Loire</t>
  </si>
  <si>
    <t>1706582</t>
  </si>
  <si>
    <t>Région des Pays de la Loire; FEED Community; Sequoia Developpement, Investment Arm; Groupe Siparex</t>
  </si>
  <si>
    <t>DroneBox technology; GNSS Processing; technological university campus; oblique shots; industrial project management; patented DroneBox technology; Logiciel Pix4D mapperPix4Dmapper; limited space areas; absolute technological core; long distance outdoor; great calculation engine; civilian drones; GNSS cards; drone piloting; DroneBox Discover; Logiciel FlyPlanFlyPlan; vertical take-off; western France; innovative systems; passionate team; DroneBox gathers; structural analysis; board electronics; landing planes; composite materials; following areas; static flights; outdoor flights; indoor flights; FoX range; technological innovation; topographic studies; innovative concepts; linear flights; longitudinal overlaps; new way; Software offers; comprehensive reflection; topographic base; small cubatures; clearance distance; large areas; business needs; economic impact; flight controller; plane mode; major functions; FlyPlan software; dynamic missions; flight zone</t>
  </si>
  <si>
    <t>pix; dmapper; multi rotors; gnss; rotors; pix dmapper; oblique; nadir; planes; topographic; discover; calculation; shots; flights; static; plane; technological; distance; zenith; xyz; traces; tells; telephone helpline; technological innovation; tactile; systems for civilian; surveyors; structural analysis; static flights; software offers; photogrammetry software; passionate team; outline; outcome; orthophotos; official distributor; mapper; long distance; lateral; large areas; inverted; interventions; innovative systems; infrastructure projects; helpline; gathers; flight controller; ergonomics; enrich; dtm; dsm; drone piloting; develops and implements; composite materials; calculating; board electronics; assigns; archiving; accompanies; indoor; missions; quarries; multidisciplinary; mosaics; calculates; volume; automatically; technology offers; small and medium; reflection; lands; official; multirotors; clearance; campus; western; photographic; licenses; civilian drones; dynamic; absolute; simpler; mark; photogrammetry; volumes; scan; perimeter; implements; piloting; fill; correct; pixel; outdoor; telephone; productive; passionate; carries; thinking; draw; linear</t>
  </si>
  <si>
    <t>0.0003211245638859903</t>
  </si>
  <si>
    <t>889</t>
  </si>
  <si>
    <t>0.0003510675624030684</t>
  </si>
  <si>
    <t>600</t>
  </si>
  <si>
    <t>ff97bf653341dea0f4d671ef92493b3c</t>
  </si>
  <si>
    <t>Maynard Select, LLC</t>
  </si>
  <si>
    <t>http://maynardselect.com</t>
  </si>
  <si>
    <t>Maynard Select, LLC provides residential and commercial HVAC (heat, ventilation, and air conditioning), energy management, plumbing, geothermal, and solar services for customers in Nashville and Middle Tennessee. It offers climate solutions, and heating and cooling services in the fields of commercial heating and cooling, HVAC home comfort, geothermal heating and cooling, and service and repair of refrigeration and air conditioning equipment. The company also offers installation services for HVAC product family, including actuators, dampers, sensors, pneumatics, and thermostats; and geothermal and solar panels. In addition, it offers refrigeration contracting; refrigeration and freezer systems installation and repair; space planning; refrigeration load calculations; design lighting; and building automation, integration, and off-site monitoring services. Further, the company provides food service equipment, such as bakery equipment, beverage equipment, ice machines, and refrigeration and commercial items. Furthermore, it offers commercial and residential plumbing, geothermal system solutions, home remodeling, air conditioning unit replacement, emergency air conditioner or heater repair, heat pump repair, air quality programs, preventive inspections, comfort humidifier solutions, and ice machines and refrigeration service and replacement services, as well as HVAC energy reducing accessories. Maynard Select, LLC was formerly known as Select Air Services, LLC and changed its name to Maynard Select, LLC in December 2011. The company was founded in 2006 and is based in Nashville, Tennessee.</t>
  </si>
  <si>
    <t>Nashville</t>
  </si>
  <si>
    <t>Tennessee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</si>
  <si>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t>
  </si>
  <si>
    <t>refrigeration; heating and cooling; ice; geothermal; hvac; comfort; air conditioning; plumbing; conditioning; cooling; services for customers; service and replacement; service and repair; replacement services; refrigeration and air; product family; pneumatics; offers installation services; load calculations; installation and repair; geothermal heating; freezer; food service; dampers; cooling services; conditioning unit; conditioning equipment; commercial hvac; climate solutions; beverage equipment; air conditioning equipment; air conditioner; repair; solar services; building automation; replacement; systems installation; site monitoring; offers installation; monitoring services; conditioner; remodeling; system solutions; air quality; machines; offers commercial; middle; preventive; thermostats; beverage; calculations; actuators; commercial and residential; heater; heat pump; contracting; items; select; climate; ventilation; installation services; energy management; family; load; pump; residential and commercial; inspections; programs; fields; food; reducing; emergency; unit; planning; automation</t>
  </si>
  <si>
    <t>0.00037724460781891244</t>
  </si>
  <si>
    <t>0.00036672135957558174</t>
  </si>
  <si>
    <t>601</t>
  </si>
  <si>
    <t>a67a0878-8c46-061f-e905-69413e42aa30</t>
  </si>
  <si>
    <t>Drone-Regs, LLC</t>
  </si>
  <si>
    <t>http://www.drone-regs.com</t>
  </si>
  <si>
    <t>Drone regulations, compliance, and operations training for civil and public entities.</t>
  </si>
  <si>
    <t>Lewisville</t>
  </si>
  <si>
    <t>public entities; creators; content creators; publishing; entities; regulations; compliance; civil; content</t>
  </si>
  <si>
    <t>0.0001187929720927054</t>
  </si>
  <si>
    <t>7038</t>
  </si>
  <si>
    <t>0.00020632271148900207</t>
  </si>
  <si>
    <t>Certain data and content provided by https://www.crunchbase.com/organization/drone-regs-llc</t>
  </si>
  <si>
    <t>ab24fc34-a7d8-170e-36a4-2ce2acf972d9</t>
  </si>
  <si>
    <t>Bookadrone</t>
  </si>
  <si>
    <t>http://www.bookadrone.co.uk</t>
  </si>
  <si>
    <t>Bookadrone is an online marketplace that enables its users to hire commercial drone operators.
Bookadrone explores new aerial, media, and data skills as the adoption rate increases that brings new discoveries increasing the potential of drones. It connects buyers with a wide range of safe, licensed, and commercial drone operators every year. The featured operators of the company are Skyrig UAV, 3deep Aerial, Titan Sky, Dragons Eye Filming, and Drone Film Hire.
Bookadrone is headquartered in the United Kingdom and it was founded in 2014 by Ben Fisher and Michael Gray.</t>
  </si>
  <si>
    <t>commercial drone operators; hire; drone operators; commercial drone; titan; rate increases; potential of drones; online marketplace; marketplace that enables; explores; enables its users; drone film; discoveries; operators; featured; buyers; adoption; licensed; eye; sky; filming; connects; increases; skills; marketplace; brings; deep; increasing; rate; media; year; wide range; potential; safe</t>
  </si>
  <si>
    <t>0.0010052843527700093</t>
  </si>
  <si>
    <t>6261</t>
  </si>
  <si>
    <t>0.0007417977677189826</t>
  </si>
  <si>
    <t>Certain data and content provided by https://www.crunchbase.com/organization/bookadrone</t>
  </si>
  <si>
    <t>603</t>
  </si>
  <si>
    <t>724eb37e-9049-0f34-9967-27bdafae4511</t>
  </si>
  <si>
    <t>Hiper</t>
  </si>
  <si>
    <t>http://www.hi-per.com</t>
  </si>
  <si>
    <t>HIPER is redefining public transportation in big cities to reduce traffic and pollution powered by solar panel.</t>
  </si>
  <si>
    <t>redefining; public transportation; big cities; powered by solar; pollution; cities; traffic; big</t>
  </si>
  <si>
    <t>0.00007108334187016603</t>
  </si>
  <si>
    <t>4978</t>
  </si>
  <si>
    <t>0.00012379851037091482</t>
  </si>
  <si>
    <t>Certain data and content provided by https://www.crunchbase.com/organization/hiper-transportation</t>
  </si>
  <si>
    <t>604</t>
  </si>
  <si>
    <t>6c551cd5aa08c442f18768f9e7539bdb</t>
  </si>
  <si>
    <t>Reality Analytics, Inc.</t>
  </si>
  <si>
    <t>http://www.reality.ai</t>
  </si>
  <si>
    <t>Reality Analytics, Inc. develops software for sensor and signal problems. It offers Reality AI for IoT, an artificial intelligence software that enables sensor-driven devices or applications to know what is happening in the world around them; analyzes vibration and acceleration, sound, image, AC power, and other types of signal data; deploys detector or classifier in the cloud, or on embedded target; suits for real-time classifications; and is used in applications ranging from machine health and monitoring to mobile gaming. The company also provides Reality AI for UAV tools for commercial drone operators and users of UAV data in construction, engineering, and agriculture, which automate stockpile volumetrics, ground surveys, equipment inspections, and crop diagnostics; and create own custom AIs to identify ground features of particular interest and integrate them into workflow with API. It offers its products through resellers and service providers. The company was incorporated in 2015 and is based in New York, New York with an additional office in Columbia, Maryland.</t>
  </si>
  <si>
    <t>Reality AI; machine health; AI signal processing; predictive analytics. sensor; dynamic signal environments; signal data; artificial intelligence software; powerful AI-enabled classifiers; commercial drone operators; equipment inspections; signal classifiers; predictive maintenance; manufacturing test rig; artificial intelligence. internet; signal problems; R&amp;D engineers; UAV data; UAV tools; complex sensor; biometric sensors; proprietary sensors; deploys detector; stockpile volumetric; sensor-driven devices; IoT products; mobile gaming; AC power; inexpensive microcontrollers; unlabeled data; analyzes vibration; custom AIs; ground surveys; ground features; standard microcontrollers; service providers; crop diagnostics; condition monitoring; consumer products; Uses mathematics; quality control; anomaly detection; surface defects; human activities; supervised learning; SaaS application; wearable technology; smart home; smart car; ambient noise; detectors</t>
  </si>
  <si>
    <t>sensor inputs; predictive maintenance; microcontrollers; ai; detectors; predictive; signal; inputs; signals; artificial intelligence; identify; reality; artificial; iot; sensor; works well; uav data; supervised; suits; stockpile volumetric; stockpile; software that enables; smart car; signatures; saas application; rig; products through resellers; operating on low; noisy; mathematics; labeled; ground surveys; driven devices; condition monitoring; condensers; clustering; biometric; applications ranging; anomaly detection; anomaly; ais; ai enabled; accelerometer; sound; machine; wearable technology; predictive analytics; health; connected devices; commercial drone operators; inspections; internet of things; compressors; volumetric; develops software; deploys; defects; embedded; complex; vibration; resellers; signal processing; rotating; happening; context; consumer products; acceleration; learning; surrounding; firmware; detector; analyzes; engineers; workflow; service providers; ac power; things; wearables; automate; ambient; api; quality control; engineer; condition; diagnostics; wearable; drone operators; collected; trained; inexpensive; saas; noise; gaming; machine learning; commercial drone; surveys; motors; crop; enabled; interest</t>
  </si>
  <si>
    <t>0.0003264850923798666</t>
  </si>
  <si>
    <t>1190</t>
  </si>
  <si>
    <t>0.0002876507649906666</t>
  </si>
  <si>
    <t>605</t>
  </si>
  <si>
    <t>10b2fa0acdf3a0f51a0bef980645999f</t>
  </si>
  <si>
    <t>Shanghai Huili Building Materials Co., Ltd.</t>
  </si>
  <si>
    <t>http://www.huili.com</t>
  </si>
  <si>
    <t>Shanghai Huili Building Materials Co., Ltd. manufactures and sells forest products in China. The company offers wooden doors, solar panels, paints, flooring products, and other products. It also engages in real estate development and management activities. Shanghai Huili Building Materials Co., Ltd. is based in Shanghai, China.</t>
  </si>
  <si>
    <t>900939 (Shanghai Stock Exchange)</t>
  </si>
  <si>
    <t>building materials; paints; flooring products; development and management; wooden; flooring; forest; doors; real estate; manufactures and sells; estate; activities</t>
  </si>
  <si>
    <t>0.00007846564110097053</t>
  </si>
  <si>
    <t>0.00011415215085441601</t>
  </si>
  <si>
    <t>606</t>
  </si>
  <si>
    <t>8c4d56669f1fed51cea5bb5304738a08</t>
  </si>
  <si>
    <t>Raontec Inc.</t>
  </si>
  <si>
    <t>http://www.raonrobot.com</t>
  </si>
  <si>
    <t>Raontec Inc. manufactures and markets robot and automation systems for semiconductor, flat panel display, and solar cell manufacturing industries in South Korea and internationally. It offers material handling systems, including atmospheric wafer transfer robots, FOUP stockers, enclosure front end modules, cassette transfer robots, vacuum chambers, solar cell trays, and CVD systems. The company was founded in 2000 and is based in Ansan, South Korea.</t>
  </si>
  <si>
    <t>Ansan</t>
  </si>
  <si>
    <t>Pareto Investment Management</t>
  </si>
  <si>
    <t>A232680 (Korea New Exchange)</t>
  </si>
  <si>
    <t>vacuum chambers; systems for semiconductor; stockers; solar cell manufacturing; material handling systems; including atmospheric; cvd; cassette; cell manufacturing; transfer; handling systems; chambers; trays; solar cell; manufacturing industries; enclosure; robots; material handling; atmospheric; automation systems; flat panel display; panel display; manufactures and markets; wafer; front; robot; handling; vacuum; flat panel; display; automation</t>
  </si>
  <si>
    <t>0.0003842665387607492</t>
  </si>
  <si>
    <t>8336</t>
  </si>
  <si>
    <t>0.0003369691932871724</t>
  </si>
  <si>
    <t>607</t>
  </si>
  <si>
    <t>5266b67a-c2ea-77c2-dfc9-32f3ec921bf1</t>
  </si>
  <si>
    <t>National Solar Trainers</t>
  </si>
  <si>
    <t>http://solardesign.nite.org</t>
  </si>
  <si>
    <t>National Solar Trainers is a platform offering training for solar panel installation.</t>
  </si>
  <si>
    <t>offering training; national solar; trainers; solar panel installation; panel installation; national; offering</t>
  </si>
  <si>
    <t>0.0005181057512052207</t>
  </si>
  <si>
    <t>5321</t>
  </si>
  <si>
    <t>0.00043462064156357796</t>
  </si>
  <si>
    <t>Certain data and content provided by https://www.crunchbase.com/organization/national-solar-trainers</t>
  </si>
  <si>
    <t>608</t>
  </si>
  <si>
    <t>6576f1c31b927f92720fd7e01acfd6fa</t>
  </si>
  <si>
    <t>Readaar B.V.</t>
  </si>
  <si>
    <t>http://www.readaar.com</t>
  </si>
  <si>
    <t>Readaar B.V. mines data from aerial photographs, satellite images, and LiDAR­data for engineering companies and contractors. It uses object recognition, machine learning, change detection, and dense image matching to translate imagery or point clouds into actionable knowledge and CAD­files. The company serves solar panels, asbestos roofs, automated surveying, and change detection applications. Readaar B.V. was founded in 2015 and is based in Amsterdam, the Netherlands.</t>
  </si>
  <si>
    <t>change detection; translate; serves solar; satellite images; object recognition; lidar data; engineering companies; detection applications; cad files; asbestos; aerial photographs; dense; point clouds; photographs; clouds; mines; lidar; matching; change; detection; files; cad; object; actionable; machine learning; recognition; surveying; contractors; roofs; knowledge; imagery; learning; images; satellite; automated; machine; point; image</t>
  </si>
  <si>
    <t>0.0003273580495072565</t>
  </si>
  <si>
    <t>1698</t>
  </si>
  <si>
    <t>0.00030480136320684654</t>
  </si>
  <si>
    <t>609</t>
  </si>
  <si>
    <t>bbb76a8f26d858733f9ae8dd0abe6cf8</t>
  </si>
  <si>
    <t>Viking Access Systems</t>
  </si>
  <si>
    <t>http://www.vikingaccess.com</t>
  </si>
  <si>
    <t>Viking Access Systems designs and manufactures gate operators and accessories for residential and commercial sectors. It offers slide, swing, and underground gate operators. The company also provides accessories including telephone entry and magnetic lock systems, hinges, heaters, pipe stands, and solar panels. Viking Access Systems is based in Irvine, California.</t>
  </si>
  <si>
    <t>gate; viking; systems designs; hinges; commercial sectors; accessories including; accessories for residential; access systems; slide; lock; operators; telephone; underground; stands; magnetic; entry; pipe; residential and commercial; heaters; designs and manufactures; sectors</t>
  </si>
  <si>
    <t>0.00007011309093260407</t>
  </si>
  <si>
    <t>0.00011923936895664769</t>
  </si>
  <si>
    <t>610</t>
  </si>
  <si>
    <t>c38f1da0ee7a249040311fabfd58153c</t>
  </si>
  <si>
    <t>The Velocity Group, Inc.</t>
  </si>
  <si>
    <t>http://velocityfast.com</t>
  </si>
  <si>
    <t>The Velocity Group, Inc. offers product design and prototyping services. It offers product design services, which include industrial design, electrical engineering, mechanical engineering, software engineering, and form-plus-function prototyping; 3 and 5 axis CNC mills, Ram EDM, wire EDM, on-contact 3D scanning, standard welding, laser welding, and reverse engineering for automotive, aerospace, and medical sectors; tool design/making, testing, and die and mold repair; injection molding services; and test and assembly services for vending machines, medical devices, and drones and UAVs. The company was incorporated in 2000 and is based in Mason, Ohio.</t>
  </si>
  <si>
    <t>Mason</t>
  </si>
  <si>
    <t>Velocity Concept Development; single-source accountability; Velocity Group; produced. logistics. supply; chain management; provider; way; concepts; products</t>
  </si>
  <si>
    <t>velocity; single source; development group; accountability; supply chain management; chain management; transforming; concepts; supply chain; concept; chain; logistics; produced</t>
  </si>
  <si>
    <t>0.00046169250419504925</t>
  </si>
  <si>
    <t>16996</t>
  </si>
  <si>
    <t>0.000568121464735773</t>
  </si>
  <si>
    <t>611</t>
  </si>
  <si>
    <t>1bf6a4e09ff0092989c08773077ee4aa</t>
  </si>
  <si>
    <t>Iron Eagle Group, Inc.</t>
  </si>
  <si>
    <t>http://www.ironeaglegroup.com</t>
  </si>
  <si>
    <t>Iron Eagle Group, Inc. provides construction and contracting services in the infrastructure, commercial, and government markets in the United States. It also intends to target opportunities through the bidding of federal, state, and municipal construction projects, as well as a subcontractor to some of the multi-billion dollar prime contractors. The company, through its subsidiary, Tru Val Electric Corporation, operates as an electrical contractor for solar panel and power installations, serving school agencies and utility authorities in New Jersey and New York. Iron Eagle Group, Inc. is headquartered in New York, New York.</t>
  </si>
  <si>
    <t>310000</t>
  </si>
  <si>
    <t>10239198</t>
  </si>
  <si>
    <t>IEAG (Pink Sheets LLC); PINN (Deutsche Boerse AG); PIN (XETRA Trading Platform)</t>
  </si>
  <si>
    <t>eagle; iron; subcontractor; prime contractors; multi billion dollar; multi billion; government markets; billion dollar; bidding; prime; dollar; construction projects; contracting services; intends; municipal; contracting; billion; federal; opportunities; contractors; target</t>
  </si>
  <si>
    <t>0.00007500163143536654</t>
  </si>
  <si>
    <t>4374</t>
  </si>
  <si>
    <t>0.0001287989932794873</t>
  </si>
  <si>
    <t>612</t>
  </si>
  <si>
    <t>49415efd-5ba1-224a-7525-b224b5892d9d</t>
  </si>
  <si>
    <t>NoFlyDrones</t>
  </si>
  <si>
    <t>http://noflydrones.co.uk/</t>
  </si>
  <si>
    <t>A free and Simple tool showing no fly zones for drones and unmanned aircraft in the UK. NoFlyDrones is a free tool to aid in understanding the airspace in which you are planning to fly your drone, unmanned aircraft system (UAS) or remotely piloted aircraft system (RPAS). This is a not for profit website and Their sole aim is promoting safe small drone operations in the UK. Whether you’re just starting up as a drone operator or a veteran model aircraft pilot, it pays to check the airspace before you fly.</t>
  </si>
  <si>
    <t>aircraft system; airspace; uk; veteran; sole; small drone; simple tool; piloted aircraft system; model aircraft; fly zones; fly your drone; drones and unmanned; unmanned aircraft; pays; drone operator; remotely piloted aircraft; fly; showing; remotely piloted; piloted aircraft; tool; rpas; unmanned aircraft system; drone operations; zones; promoting; piloted; aid; starting; understanding; profit; aim; you're; apps; check; website; operator; remotely; pilot; uas; model; planning; safe</t>
  </si>
  <si>
    <t>0.0005088377836029741</t>
  </si>
  <si>
    <t>1386</t>
  </si>
  <si>
    <t>0.0004180609338565307</t>
  </si>
  <si>
    <t>Certain data and content provided by https://www.crunchbase.com/organization/noflydrones</t>
  </si>
  <si>
    <t>613</t>
  </si>
  <si>
    <t>b2ea6bc17823cba3df0121d2696ccaa0</t>
  </si>
  <si>
    <t>Kalisaya, Corp.</t>
  </si>
  <si>
    <t>http://kalisaya.com</t>
  </si>
  <si>
    <t>Kalisaya, Corp. develops KaliPAK, a portable solar energy generator. Its KaliPAK solar energy generator includes solar panel fixture, built in Bluetooth, AC/DC wall charger, car-lighter adapter, and weatherproof raincoat features. The company also provides KaliPak accessories, such as lighting fixtures, emergency necessities, cables and connectors, and T-shirts. The companys KaliPAK solar energy generator is used where grid-based electric power is absent. It serves customers online. Kalisaya, Corp. is based in New York City, New York.</t>
  </si>
  <si>
    <t>New York City</t>
  </si>
  <si>
    <t>old Inca language; lightning. electronics; Aymara; Kalisaya; energy; radiates; sun</t>
  </si>
  <si>
    <t>lightning; language</t>
  </si>
  <si>
    <t>0.00026815889114045944</t>
  </si>
  <si>
    <t>10833</t>
  </si>
  <si>
    <t>0.0003644443062665359</t>
  </si>
  <si>
    <t>614</t>
  </si>
  <si>
    <t>b8332902ac096193bdf3d03388077ed1</t>
  </si>
  <si>
    <t>SUNiBRAIN sarl</t>
  </si>
  <si>
    <t>http://www.sunibrain.com</t>
  </si>
  <si>
    <t>SUNiBRAIN sarl develops a cooling system for solar farms to cool photovoltaic panels. The company was incorporated in 2013 and is headquartered in Toulouse, France.</t>
  </si>
  <si>
    <t>Toulouse</t>
  </si>
  <si>
    <t>1361134</t>
  </si>
  <si>
    <t>Galia Gestion SAS</t>
  </si>
  <si>
    <t>intelligent cooling equipment; predictive thermal management; solar farms; small self park; smart sprinkler circuit; new study SUNiBRAIN; calculators operational parameters; water recycling unit; intelligent thermal regulator; real-time thermal regulation; extreme operating temperatures; photovoltaic panels; SUNiBRAIN sarl; photovoltaic modules; PV panels; photovoltaic production; recycled rainwater; centralized server; corrective actions; large installation; solar field; water consumption; power generation; heat loss; main factors; fouling; thanks; profitability; gain; plants; Result; dust; versions; economy</t>
  </si>
  <si>
    <t>system for solar; rainwater; cooling system; solar farms; cooling; water recycling; water consumption; thermal regulation; thermal management; sprinkler; solar field; sarl develops; production of photovoltaic; photovoltaic production; operational parameters; operating temperatures; meteorology; heat loss; fouling; extreme operating; corrective actions; cooling equipment; capable of operating; farms; provide real time; calculators; regulator; provide real; corrective; sarl; limiting; recycled; profitability; versions; centralized; preventive; removes; ratio; predictive; intelligent; regulation; actions; dust; cool; server; park; economy; factors; loss; recycling; gain; study; parameters; management system; extreme; increases; temperatures; efficiently; photovoltaic modules; pv panels; optimized; associated; reduces; compatible; circuit; photovoltaic panels; result; goal; operational; main; capable; power generation; consumption; higher; plant; unit</t>
  </si>
  <si>
    <t>0.0002497396786560305</t>
  </si>
  <si>
    <t>2163</t>
  </si>
  <si>
    <t>0.00029608692037696907</t>
  </si>
  <si>
    <t>615</t>
  </si>
  <si>
    <t>622f11b2fd253c294f07b06d5a4e8a56</t>
  </si>
  <si>
    <t>Verdiseno, Inc</t>
  </si>
  <si>
    <t>http://get.solardesigntool.com</t>
  </si>
  <si>
    <t>Verdiseno, Inc. provides a suite of solar design tools to create PV system designs and panel layouts for solar professionals. It enables users to create preliminary designs and layouts for bids using 3D models based on aerial and satellite imagery. The company offers SolarCAD, an embedded roof drawing tool to define installation areas and obstructions; and array layout engine to determine the optimal panel layout for the installation area to maximize its solar potential, as well as allows users to experiment with various layout options in real time. It also provides an online solar design software solution that replaces countless hours of back-and-forth work between Google Earth, excel sheets, and CAD; and a user interface to generate various design options for a particular site. The company was founded in 2009 and is based in Santa Cruz, California.</t>
  </si>
  <si>
    <t>solar potential / scene / roof shape / imported</t>
  </si>
  <si>
    <t>roof report; pre-defined roof shape; roof face; solar design tools; optimal panel layout; array layout engine; various layout options; online solar design; various design options; drawing tool; Traced areas; panel layouts; satellite imagery; solar professionals; preliminary designs; solar potential; installation areas; real time; software solution; back-and-forth work; particular site; user interface; overall redundancy; installation area; excel sheets; Google Earth; keep-out areas; aerial imagery; remotely design; ground area; RoofOrder drawings; higher accuracy; field measurements; Import EagleView; Site Trace; site definition; obstructions; dimensions; users; project; PV; bids; suite; models; roofs</t>
  </si>
  <si>
    <t>traced; define; drawing; layouts; obstructions; solar design; layout; update; report; dimensions; tool; face; well as allows; users to create; tweak; trace; tools to create; system designs; solar professionals; solar potential; selecting; roof shape; refined; pre defined; panel layout; online solar; installation area; higher accuracy; ground area; google earth; field measurements; experiment; determine the optimal; design tools; design software; design options; define the boundaries; countless; bids; redundancy; excel; imagery; satellite imagery; importing; imported; enables users; software solution; preliminary; replaces; boundaries; drawings; workflow; sheets; options; cad; allows users; import; defined; user interface; definition; google; aerial imagery; upgrade; shape; pv system; suite; system design; determine; measurements; optimal; accuracy; maximize; earth; roofs; sell; position; remotely; embedded; models; engine; hours; professionals; array; pre; satellite; automatically; interface; start; higher; potential</t>
  </si>
  <si>
    <t>0.00008887095084541584</t>
  </si>
  <si>
    <t>0.0001395606329950126</t>
  </si>
  <si>
    <t>616</t>
  </si>
  <si>
    <t>f3e28b91f545886390b1e7cf192f7ee8</t>
  </si>
  <si>
    <t>Scanse LLC</t>
  </si>
  <si>
    <t>http://scanse.io</t>
  </si>
  <si>
    <t>Scanse LLC designs, manufactures, and markets laser scanning devices to developers, hobbyists, researchers, and students. The company offers Sweep, a scanning LiDAR sensor device for obstacle avoidance, mapping environments, autopilot senses and avoidance, smart home security, and space dimensions measurement. It sells its products primarily through electronics resellers. The company was founded in 2014 and is based in Castro Valley, California.</t>
  </si>
  <si>
    <t>Castro Valley</t>
  </si>
  <si>
    <t>Scanning LiDAR; affordable long range; popular software stacks; amazing products. drones.; things. robotics. security; sweep; hardware controllers</t>
  </si>
  <si>
    <t>lidar; write software; scanner; hardware controllers; growing community; build amazing; amazing products; stacks; libraries; write; scanning; popular; drivers; amazing; long range; interfaces; ease; internet of things; developers; core; growing; controllers; start; community; things; affordable</t>
  </si>
  <si>
    <t>0.0002683209373238844</t>
  </si>
  <si>
    <t>2965</t>
  </si>
  <si>
    <t>0.000279014593400226</t>
  </si>
  <si>
    <t>617</t>
  </si>
  <si>
    <t>4ada100c8396e29fd51339e0823270b5</t>
  </si>
  <si>
    <t>Beijing Nongtian Guanjia Technology Co., Ltd.</t>
  </si>
  <si>
    <t>http://www.farmfriend.cn</t>
  </si>
  <si>
    <t>Beijing Nongtian Guanjia Technology Co., Ltd. operates an agriculture platform. The firm was founded in 2016 and is headquartered in Beijing, China.</t>
  </si>
  <si>
    <t>Beijing</t>
  </si>
  <si>
    <t>11352941</t>
  </si>
  <si>
    <t>Shunwei Fund (3); ZhenFund (2); GGV Capital (2); Yunqi Partners; G10 Anson Roadobi Partners</t>
  </si>
  <si>
    <t>Beijing-based agricultural drone; Farm Friend; services platform</t>
  </si>
  <si>
    <t>services platform; friend; agricultural drone; drone services; farm; agricultural</t>
  </si>
  <si>
    <t>0.0002119959449840358</t>
  </si>
  <si>
    <t>4504</t>
  </si>
  <si>
    <t>0.00019355139219474739</t>
  </si>
  <si>
    <t>618</t>
  </si>
  <si>
    <t>a12ad980-16d5-f62c-a749-9283e1404fd1</t>
  </si>
  <si>
    <t>GreenRay Solar</t>
  </si>
  <si>
    <t>http://www.greenraysolar.com</t>
  </si>
  <si>
    <t>GreenRay Solar develops a plug and play AC solar panel, simplifying and reducing the cost in solar power usage. 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</si>
  <si>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21Ventures; Quercus Trust</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</si>
  <si>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t>
  </si>
  <si>
    <t>ac solar; greenray; simplifying; plug and play; addresses; fully integrated; ac; play; plug; system design; today's systems; system reliability; system flexibility; sunsine ac module; sunsine ac; sunsine; solely; solar develops; solar appliance; single package; reducing the cost; plugged; offers a fully; microinverter; integration technology; integrated solution; greenray's technology; fully integrated solution; flexibility and performance; develops a plug; cost of solar; cost in solar; building block; breeze; ac solar panels; ac module; streamlined; power usage; drops; installation process; complexity; separate; competition; simplifies; incorporates; pv module; block; design and installation; appliance; pv system; wiring; problem; flexibility; usage; simply; issues; long term; term; independent; package; modular; reducing; mounting; inverter; reliability; affordable</t>
  </si>
  <si>
    <t>0.0002820357219814842</t>
  </si>
  <si>
    <t>1481</t>
  </si>
  <si>
    <t>0.00029525204569513943</t>
  </si>
  <si>
    <t>Certain data and content provided by https://www.crunchbase.com/organization/greenray-solar</t>
  </si>
  <si>
    <t>619</t>
  </si>
  <si>
    <t>137016b01213960c48541bba44beea75</t>
  </si>
  <si>
    <t>Superior Composites Company, LLC</t>
  </si>
  <si>
    <t>http://superiorcompositesco.com</t>
  </si>
  <si>
    <t>Superior Composites Company, LLC manufactures and distributes fiberglass reinforcements to customers in the United States and internationally. The company offers Conformat, a continuous strand glass fiber reinforcing mat that is used in closed mold injection and resin transfer molding processes, hot and cold compression molding, pultrution, continuous laminating, and gypsum molding; and Surmat, a continuous glass fiber surfacing veil. Its products are used window and railing, gypsum board, tub and shower, roofing shingle, insect and solar screen, and wall covering applications in construction; interior panel, exterior panel, bumper, and structural part applications in transportation; power generation, road and bridge component, utility piping, and telephone and sign pole applications in infrastructure; and other applications in various other industries. The company was founded in 2015 and is based in Vanceburg, Kentucky.</t>
  </si>
  <si>
    <t>Vanceburg</t>
  </si>
  <si>
    <t>Kentucky</t>
  </si>
  <si>
    <t>continuous glass fiber; resin transfer molding; cold compression molding; closed mold injection; outstanding corrosion resistance; continuous strand glass; gypsum molding; transfer molding processes; continuous laminating; fiberglass reinforcements; drapeable continuous glass; Improved Structural properties; special formulated binder; special formulated resins; Enhanced surface qualities; Excellent surface appearance; corrosion resistance properties; plastic composite parts; gypsum board; Surmat Features/Benefits; veil; roofing shingle; solar screen; power generation; pole applications; bridge component; structural part applications; fiber movement/wash; various other industries; utility piping; interior panel; exterior panel; impact properties; multiple layers; LAYER-PAK format; filaments; Conformat; pultrution; thicknesses; Veils; RTM; railing; tub; Manufactures; customers; company; bumper; shower; products; window</t>
  </si>
  <si>
    <t>glass fiber; surfacing; gypsum; molding; xs; transfer molding; strand; reinforcing; reinforcements; randomly; mat; laminating; hot and cold; formulated; filaments; corrosion resistance; bonded; resins; resin; fiberglass; mold; uniform; continuous; fiber; compression; injection; improved; outstanding; corrosion; closed; appearance; comprised; resistance; cold; veils; tub; thicknesses; shingle; sf; railing; qualities; multiple layers; composite parts; bumper; binder; applications in construction; wash; reinforced; distributed; properties; structural; insect; transfer; trim; shower; piping; special; telephone; pole; manufactures and distributes; benefits; processes; hot; bridge; covering; exterior; sign; format; movement; white; composite; color; enhanced; layers; road; interior; screen; window; excellent; roofing; layer; plastic; component; purchase; board; wall; impact; power generation</t>
  </si>
  <si>
    <t>0.0000823139983891904</t>
  </si>
  <si>
    <t>0.00011926790702975946</t>
  </si>
  <si>
    <t>620</t>
  </si>
  <si>
    <t>6b59d5092029b6b4538ea60f7bf4738f</t>
  </si>
  <si>
    <t>Ristken Software Services, L.P.</t>
  </si>
  <si>
    <t>http://www.ristken.com</t>
  </si>
  <si>
    <t>Ristken Software Services, L.P. provides a suite of technology-based finance and insurance applications for the automotive industry. The companys products include Pro Tracking, a Web-based finance and sales reporting solution, which enables dealerships and service providers to manage and monitor finance and sales department productivity via the Internet; MenuPro, a Web-based menu selling solution for finance managers to generate electronic option summaries and disclosures; and eRating, an electronic rating solution that provides real-time quotes on aftermarket products, such as vehicle service contracts, GAP, and maintenance products. Its products also include eContracting, an electronic contracting solution that generates aftermarket product contracts; eRemittance, an electronic remittance solution, which electronically submits remit registers, contracts, and payments via ACH to the aftermarket vendor; DMS Agent, an Internet technology that enables on-demand dealer management system (DMS) integration; and DMS Drone that provides real-time and scheduled access to DMS data via software modules. In addition, the company offers DMS and systems integration services; and training, support, and outsourcing services. Ristken Software Services, L.P. was founded in 1998 and is based in Dallas, Texas.</t>
  </si>
  <si>
    <t>Dallas</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</si>
  <si>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t>
  </si>
  <si>
    <t>dms; aftermarket; software services; lp; contracts; finance; vehicle service; summaries; suite of technology; submits; service contracts; sales reporting; reporting solution; registers; outsourcing services; maintenance products; enables on demand; dealerships; systems integration; menu; technology that enables; electronically; vendor; quotes; products also include; outsourcing; integration services; agent; scheduled; automotive industry; dealer; rating; service providers; gap; payments; contracting; pro; managers; suite; management system; selling; productivity; providers; reporting; option; department; generates; insurance; demand; monitor; manage; automotive</t>
  </si>
  <si>
    <t>0.0003526955470729134</t>
  </si>
  <si>
    <t>15174</t>
  </si>
  <si>
    <t>0.0003667079665990266</t>
  </si>
  <si>
    <t>621</t>
  </si>
  <si>
    <t>dcbbaec6b45d150875f21ba1ea9f9fdc</t>
  </si>
  <si>
    <t>Oculii Corp.</t>
  </si>
  <si>
    <t>http://www.oculii.com</t>
  </si>
  <si>
    <t>Oculii Corp. develops radar sensors for intelligent transportation, automotive, aerial, and consumer applications. The company offers RFS-4DHD, a high definition integrated K-band 4D tracking radar for automotive, traffic, airborne, medical, and security applications; RFS-V, a high performance integrated K-Band tracking radar, which overlays in real-time high resolution 4D information (3D position plus speed) radar track information on top of real-time streaming video; and RFS-M that provides real-time 4D tracking on a mobile platform. It also provides VISDAR-P, a portable/hand held automated speed enforcement system equipped with radar sensor and a touch-screen monitor that displays real-time video with tracked data overlaid with tracked radar data on a touch-screen monitor; and VISDAR-2000, an automated speed enforcement camera equipped with 4D radar sensor that is capable of monitoring 3D position and speed of multiple vehicles, as well as recording video, radar, and photographic evidence if a speeding or red light violation occurs. The company is based in Beavercreek, Ohio.</t>
  </si>
  <si>
    <t>Beavercreek</t>
  </si>
  <si>
    <t>exotic semiconductor / laser systems / performance imaging / cmos sensor</t>
  </si>
  <si>
    <t>10903220</t>
  </si>
  <si>
    <t>radar sensor developer; 4D radar design; advanced radar sensor; shelf low-cost radar; military grade radar; high resolution radar; sensor fusion techniques; top-tier Silicon Valley; high precision sensors; automotive. drones. robotics; unprecedented accuracy; high power; angel investors; laser systems</t>
  </si>
  <si>
    <t>radar sensor; radar; fusion; vcs; unprecedented accuracy; top tier; sensors and systems; sensor fusion techniques; military grade; low cost radar; fusion techniques; frontier; developer specializing; cost radar; backed by top; advanced sensor; advanced radar; turned; sensor fusion; laser systems; angel; traditionally; commodity; sensor; developer; tier; smarter; paradigm; domain; technology allows; extract; silicon valley; high power; valley; high precision; backed; head; shelf; unprecedented; leveraging; positioning; bringing; investors; high resolution; specializing; grade; accuracy; laser; elements; resolution; expensive; techniques; low cost; imaging; automotive; top</t>
  </si>
  <si>
    <t>0.0001681945237818834</t>
  </si>
  <si>
    <t>20383</t>
  </si>
  <si>
    <t>0.00021991443429620198</t>
  </si>
  <si>
    <t>622</t>
  </si>
  <si>
    <t>260a12a22e869fdc3b27681c7903f1a8</t>
  </si>
  <si>
    <t>Tenesol SAS</t>
  </si>
  <si>
    <t>Tenesol SAS designs, manufactures, installs, and manages photovoltaic solar energy production and consumption systems in France and internationally. The company also offers components, including modules, structures, inverters, controllers and recording devices, ENER range for off-grid sites, batteries, converters, receivers, off-grid generators, and solar pumps. Its applications include grid connection needs, such as installations used for generating and selling energy back to the distribution circuit; construction equipment for professional or domestic purposes, such as farms, industrial or public buildings, commercial or service centers, individual housing, and ground-mounted solar systems; off-grid needs, including installations used for energy production and direct usage; electrification and telecoms connections for off-grid sites; electrification of on-shore and off-shore oil and gas sites; solar pumping; solar water heating; and decentralized rural electrification. The company offers its products and services through a network of installers and distributers. Tenesol SAS was formerly known as Total Energie SA and changed its name to Tenesol SAS in May 2005. The company was founded in 1983 and is based in La Tour de Salvagny, France with additional locations in Toulouse, France; and Cape Town, South Africa. As of January 31, 2012, Tenesol SAS operates as a subsidiary of SunPower Corporation.</t>
  </si>
  <si>
    <t>La Tour de Salvagny</t>
  </si>
  <si>
    <t>21863044</t>
  </si>
  <si>
    <t>Electricité de France S.A.; TOTAL S.A.</t>
  </si>
  <si>
    <t>165375000</t>
  </si>
  <si>
    <t>TOTAL S.A.</t>
  </si>
  <si>
    <t>Tenesol; photovoltaic solar project; solar installation; photovoltaic solar installation; photovoltaic solar unit; photovoltaic solar modules; photovoltaic solar power; solar units; Tenesol supervision centre; maintenance contract period; future solar installation; entire maintenance contract; solar panels; Daily remote monitoring; on-grid solar units; Orange solar programme; large photovoltaic projects; standardised solar units; solar power companies; ground-mounted solar farms; Tenesol Design Office; production; photovoltaic installation; production capacities; ambitious installation programme; Tenesol quality charter; product guarantee; solar stations; after-sales service; inverter product guarantee; preventive maintenance; maintenance operations; on-grid electrical power; annual production report; cutting edge; best possible service; Annual preventive maintenance; photovoltaic modules; tailor-made operations; photovoltaic solution; Off-grid telecoms solution; photovoltaic generator; photovoltaic solutions; major engineering work; photovoltaic chain; power telecommunication transmissions; ground-mounted unit; high energy efficiency; specific environmental features; positive energy offices</t>
  </si>
  <si>
    <t>programme; working days; solar units; production capacities; product guarantee; mwp; labour; capacities; sales service; tailor; preventive maintenance; funds; sunshine; failures; triggering; telecoms; technical engineering; solar stations; photovoltaic projects; optimise; millennium; maintenance operations; landscapes; installations require; helios; guaranteeing; fails; edge of technology; design office; assessing; architectural integration; ambitious; administrative procedures; guarantee; overseas; pack; preventive; compensation; supervision; administrative; grants; guaranteed; ground mounted; operation and maintenance; feasibility; feasibility studies; centre; period; tremendous; management tools; solar installation; contract; whilst; totally; expectations; troubleshooting; loan; ground mounted solar; constraints; partnership; covered; isolated; procedures; generator; policy; estimated; annual; call; included; remote monitoring; optimum; mounted solar; report; partner; ten; advance; alarm; solar farms; bay; powers; event; photovoltaic solar; telecommunication; dimensions; increased; days; daily; studies; servicing; availability; assist; stage; explore; example; credit; commitment; click; expertise; essential; unit</t>
  </si>
  <si>
    <t>0.0003929432607456931</t>
  </si>
  <si>
    <t>28261</t>
  </si>
  <si>
    <t>0.0005052005165885881</t>
  </si>
  <si>
    <t>623</t>
  </si>
  <si>
    <t>5f3c8bdf-7ee1-c7ee-f1ea-5db0921bc9bc</t>
  </si>
  <si>
    <t>DeliveryBots</t>
  </si>
  <si>
    <t>http://csq1.org/deliverybots</t>
  </si>
  <si>
    <t>Autonomous Delivery in every facet of transport - autonomous delivery (last mile), trucks, passengers, ride-share, transit, mining, agtech. DeliveryBots builds the inter-related technology companies needed to deliver:
   *  People
   *  Food – Organic Grown, Packaged Goods &amp; Meats; delivered to home or to market
   *  Goods &amp; Appliances
   *  Pharmaceutics
   *  Raw and Refined Resources, Forestry and Landscaping
Supported Transport Technologies Include:
  *  Passenger Cars
  *  Trucks
  *  Bus/Transit
  *  “Last-Mile” Delivery Robots &amp; Drones
  *  Warehouse Order-Picking &amp; Delivery Integration
  *  eCommerce Integration
With one of the largest robotics group in North America, No other Autonomous Delivery Company covers the industry more fully.</t>
  </si>
  <si>
    <t>Worthwhile PLC</t>
  </si>
  <si>
    <t>autonomous delivery; landscaping; mile; transit; trucks; technology companies; technologies include; refined; passengers; passenger cars; mile delivery; meats; goods appliances; food delivery; flowers; facet; ecommerce; agtech; goods; ride; transport; inter; forestry; food; warehouse; passenger; packaged; autonomous vehicles; grown; bus; supported; pharmaceutical; covers; organic; raw; cars; delivered; mining; largest; share; robots; builds; needed; appliances; resources; order</t>
  </si>
  <si>
    <t>0.00028666859510239197</t>
  </si>
  <si>
    <t>45440</t>
  </si>
  <si>
    <t>0.0004084819355205185</t>
  </si>
  <si>
    <t>Certain data and content provided by https://www.crunchbase.com/organization/deliverybots</t>
  </si>
  <si>
    <t>624</t>
  </si>
  <si>
    <t>b56ed521-0483-73f9-6dec-e199d823b59e</t>
  </si>
  <si>
    <t>DroneKraft</t>
  </si>
  <si>
    <t>http://www.dronekraft.io</t>
  </si>
  <si>
    <t>DroneKraft is a New York­based multicopter design firm engaged in flying robotic machines.</t>
  </si>
  <si>
    <t>flying robotic; design firm; multicopter; firm; engaged; robotic; machines; flying</t>
  </si>
  <si>
    <t>0.00031281281155734887</t>
  </si>
  <si>
    <t>59390</t>
  </si>
  <si>
    <t>0.0003550629681921973</t>
  </si>
  <si>
    <t>Certain data and content provided by https://www.crunchbase.com/organization/dronekraft</t>
  </si>
  <si>
    <t>625</t>
  </si>
  <si>
    <t>a2675aa3c2a9ca0438e1b19a47dc4c7f</t>
  </si>
  <si>
    <t>Ascenta (UK) Limited</t>
  </si>
  <si>
    <t>Ascenta (UK) Limited designs and manufactures drones. The company was formerly known as High Altitude Design Limited. The company was incorporated in 2010 and is based in Somerset, United Kingdom. As of March 27, 2014, Ascenta (UK) Limited operates as a subsidiary of Facebook, Inc.</t>
  </si>
  <si>
    <t>Somerset</t>
  </si>
  <si>
    <t>Facebook, Inc.</t>
  </si>
  <si>
    <t>solar-powered drone maker; high altitude drones; small footprint; border surveillance; Altitude Extreme Long; real-time monitoring; ground station control; omnipresent Internet connectivity; ascenta; earths atmosphere; Limited designs; private comms; operational flexibility; target area; operational time; intelligence data; minimal signature; private communications; man power; maintenance needs; customer costs; remote areas; signals; survey; information; long-endurance; jetliners; Stratosphere; Ideal; HALE; satellites; UK; Endurance; platform; analysis; function; edge; tech</t>
  </si>
  <si>
    <t>high altitude; small footprint; recovered; poaching; long endurance; anti poaching; border surveillance; detected; saves; real time monitoring; time monitoring; border; altitude; endurance; targeted; signals; launched; footprint; solar powered; station control; simple to operate; signature; saves operational; private communications; loiter; intelligence data; earth's surface; earth's atmosphere; drone maker; cruise; comms; anti; internet connectivity; manufactures drones; survey; communications; ideal; sending; ground station; cheap; operational; integral; atmosphere; remote areas; maker; surveillance; fly; months; private; globe; they're; improves; feet; cheaper; minimal; satellites; connectivity; extreme; control system; function; uk; serve; target; reduces; flexibility; station; bring; designs and manufactures; edge; weather; lower; tech</t>
  </si>
  <si>
    <t>0.00039048669250802375</t>
  </si>
  <si>
    <t>12032</t>
  </si>
  <si>
    <t>0.00041394089628000964</t>
  </si>
  <si>
    <t>626</t>
  </si>
  <si>
    <t>23b01bf02ea6c960c6b5fbdc2ba54c49</t>
  </si>
  <si>
    <t>Ei Systems Innovative Srl</t>
  </si>
  <si>
    <t>http://www.eisystems.it</t>
  </si>
  <si>
    <t>Ei Systems Innovative Srl engages in designing and building equipment, installations, and automation and process control systems. It offers low voltage equipment, medium voltage equipment, automation-instrumentation products, renewable energy products, and ecological products. The company also provides consulting services, which include planning, job supervision, job assessment, technical surveys, installation inspections, and risk analysis; and technical and replacement equipment services. In addition, it offers general and detailed engineering for substations and electrical transformers; distribution transformers; dimensioning of high yield photovoltaic installations; general electrical installations and instrumentation; and industrial supervision and automation systems. Further, the company provides installations, which include HV-MV substations, MV LV electrical transformers, electrical distribution products, special installations, and renewable energies. The company plans, builds, and distributes its own equipment and its partners equipment, such as solar panels and photovoltaic inverters. It offers solutions for industry; GDO; directional complexes; installations for public institutions; hospitals; and alternative energy installations. It serves sectors, such as chemical, mechanical, automotive, energetic, petrol-chemical, technological, and renewable sources. The company offers its products and services in the United States, China, Australia, Europe, Italy, and internationally. Ei Systems Innovative Srl was founded in 1979 and is headquartered in Chieti Scalo, Italy with an additional office in Torino, Italy.</t>
  </si>
  <si>
    <t>Chieti Scalo</t>
  </si>
  <si>
    <t>Chieti</t>
  </si>
  <si>
    <t>low voltage / emergency response / alarm / security systems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</si>
  <si>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t>
  </si>
  <si>
    <t>mv; transformers; substations; supervision; instrumentation; job; srl engages; public institutions; process control systems; photovoltaic inverters; photovoltaic installations; petrol; panels and photovoltaic; offers low; offers general; medium voltage; lv electrical; lv; hv; energy installations; distribution products; designing and building; complexes; building equipment; risk analysis; energetic; dimensioning; electrical installations; srl; directional; high yield; voltage; automation; renewable energies; offers solutions; engages in designing; process control; electrical distribution; ecological; renewable sources; general; automation systems; chemical; low voltage; renewable energy products; energies; consulting services; hospitals; alternative energy; surveys; institutions; assessment; medium; technological; yield; partner; inspections; energy products; plans; control systems; detailed; replacement; products and services; designing; offers its products; risk; builds; special; alternative; sectors; mechanical; planning; consulting; automotive</t>
  </si>
  <si>
    <t>0.00019823603921261993</t>
  </si>
  <si>
    <t>0.00024259567061425314</t>
  </si>
  <si>
    <t>627</t>
  </si>
  <si>
    <t>3f566b03371cae86f0de1fc741d1494c</t>
  </si>
  <si>
    <t>AeroDron SRL</t>
  </si>
  <si>
    <t>http://www.aerodron.com</t>
  </si>
  <si>
    <t>AeroDron SRL offers low altitude aerial photography for a variety of applications, analyses, and surveys to assist in environmental protection and disaster prevention, through the use of civilian drones. The company was founded in 2012 and is based in Parma, Italy.</t>
  </si>
  <si>
    <t>543589</t>
  </si>
  <si>
    <t>b-ventures; Compagnia Generale Ripreseaeree S.p.A.</t>
  </si>
  <si>
    <t>low altitude; altitude aerial photography; professional aerial photography; civilian drones; Italian startup; leverages civil drones; services. aerospace. drones; non-military drones; unmanned aerial vehicles; aerial imagery; resolution aerial imagery; professional-grade low altitude; aerial shots; traditional air services; high resolution images; aerodron; land conservation; high accuracy; Public Administration; aerial photos; Italian company; remote sensing; aerial photographs; environmental services; professional SLR cameras; professional digital recordings; environmental protection; FLIR Commercial Systems; FreeFly Systems Inc.; Precision Digital Imaging; high quality</t>
  </si>
  <si>
    <t>italian; low altitude; low altitude aerial; altitude aerial; civilian drones; professional aerial photography; field of environmental; disaster prevention; air services; prevention; environmental services; altitude; high accuracy; environmental protection; caters; analyses; professional aerial; aerial photography; civilian; variety of applications; administration; startup; replacing; aerial imagery; assist; conservation; search and rescue; photography; remote sensing; resolution; surveys; disaster; high resolution; aim; wind speeds; video footage; territories; services for aerial; safeguard; resolution images; resolution aerial imagery; resolution aerial; rescue operations; repeatability; reduced costs; recordings; provide remote sensing; provide remote; professional grade; precision digital; pictures and videos; offers low; offer professional; offer highly; necessities; natural disasters; meters above ground; hoverfly; high resolution images; high resolution aerial; freefly; fly virtually; flir; drone fly; digital imaging; develop high; develop and improve; crisp; correspond; commercial systems; civil drones; aerial photos; aerial photographs; rescue; accuracy; viewed; artists; aerial shots; insert; civilian and military; sarl; emergency services; circular; altitudes; sensing; search; video production; srl; imagery; timely; divisions; seat; highly accurate; disasters; activities; photographs; images; professional services; environmental monitoring; born</t>
  </si>
  <si>
    <t>0.00034330978306876335</t>
  </si>
  <si>
    <t>1044</t>
  </si>
  <si>
    <t>0.0002782147742342333</t>
  </si>
  <si>
    <t>628</t>
  </si>
  <si>
    <t>c2a264c9a00d29d09055f5a52fd2dafa</t>
  </si>
  <si>
    <t>Aptonomy, Inc.</t>
  </si>
  <si>
    <t>http://www.aptonomy.com</t>
  </si>
  <si>
    <t>Aptonomy, Inc. develops intelligent security drones that serve as flying security guards. Its drones patrol outside the users property round the clock and prevent crime by establishing physical presence at the site. Aptonomy, Inc. was incorporated in 2014 and is based in San Francisco, California.</t>
  </si>
  <si>
    <t>intelligent security drones; drones patrol; physical presence; unmanned aerial vehicles; security guards; live monitoring scenario; self-flying drone; active drone; powerful strobe light; self-flying security guard; new flight controller; charging dock; prevent crime; maximum security; vast areas; security patrols; real-time even miles; patrol footage; flat roof; audio speakers; web portal; navigational systems; motion detector; night-vision cameras; artificial intelligence; unusual activity; bright lights; property; clock; battery; site; intruders; obstacles; dashboard; intruder; user; viewpoint; environment; attacks; team; place; reach; Industry; investigations; types; corner; location</t>
  </si>
  <si>
    <t>patrol; security guards; intelligent security; dock; crime; clock; establishing; guards; presence; prevent; flying; safely; web portal; viewpoint; unusual activity; unusual; types of security; transmits data; tapping; systems that allow; suggesting; strobe; security guard; security and investigations; scenario; power day; patrols; observe; navigational systems; motion detector; loudspeakers; investigations; intruders; intruder; industry in security; flight controller; empowered; drones to fly; drone takes; develops intelligent; deter; audio speakers; serve; physical; introduces; corner; attacks; navigational; dispatch; property; programmed; transmits; guard; flat roof; adjusted; night vision; obstacles; detector; recharge; vast; desired; adds; miles; dashboard; round; bright; intelligent; fly; speakers; portal; autonomously; returns; footage; actively; engage; activity; deploy; protect; controller; artificial intelligence; second; move; motion; helping; audio; takes; night; reach; active; simply; equipped; artificial; unmanned aerial vehicles; aerial vehicles; place; maximum; powerful; live; needed; fast</t>
  </si>
  <si>
    <t>0.00025920826089304813</t>
  </si>
  <si>
    <t>17536</t>
  </si>
  <si>
    <t>0.00029531403866220655</t>
  </si>
  <si>
    <t>629</t>
  </si>
  <si>
    <t>4b06176fd4836c3ee2e8987ef1df1941</t>
  </si>
  <si>
    <t>Alden S.A.S.</t>
  </si>
  <si>
    <t>http://www.alden.fr</t>
  </si>
  <si>
    <t xml:space="preserve">Alden S.A.S. is a private company specialized in high technology products for caravans such as solar panels, antennas and backing up security video cameras etc. Alden S.A.S. was created in 1995 and is based in Huttenheim, France. </t>
  </si>
  <si>
    <t>Huttenheim</t>
  </si>
  <si>
    <t>Alsace</t>
  </si>
  <si>
    <t>specialized in high; high technology products; caravans; backing; video cameras; high technology; technology products; antennas; specialized; private</t>
  </si>
  <si>
    <t>0.00012208827133022864</t>
  </si>
  <si>
    <t>1266</t>
  </si>
  <si>
    <t>0.00014702836685586372</t>
  </si>
  <si>
    <t>630</t>
  </si>
  <si>
    <t>592311bfcbd46084c5200ce49b71c0bb</t>
  </si>
  <si>
    <t>Hanergy Solar UK Limited</t>
  </si>
  <si>
    <t>http://www.hanergy.co.uk</t>
  </si>
  <si>
    <t>Hanergy Solar UK Limited manufactures, sells, and installs solar systems. It offers solar panels, inverters, and monitoring systems. The company was incorporated in 2012 and is based in London, United Kingdom with facilities in Germany, the United States, and China. Hanergy Solar UK Limited operates as a subsidiary of Hanergy Global Investment &amp; Sales Pte. Ltd. As of June 30, 2014, Hanergy Solar UK Limited operates as a subsidiary of Hanergy Solar PV Application UK Limited.</t>
  </si>
  <si>
    <t>Hanergy Holding Group Ltd.</t>
  </si>
  <si>
    <t>solar uk; installs solar systems; offers solar panels; monitoring systems; uk; installs solar; solar systems; offers solar</t>
  </si>
  <si>
    <t>0.0004703625565127674</t>
  </si>
  <si>
    <t>3500</t>
  </si>
  <si>
    <t>0.0004205604433166733</t>
  </si>
  <si>
    <t>631</t>
  </si>
  <si>
    <t>de380ba3-6772-7cfb-0b51-38e0420ff23a</t>
  </si>
  <si>
    <t>SkyTrails</t>
  </si>
  <si>
    <t>http://skytrails.co</t>
  </si>
  <si>
    <t>SkyTrails is develops object tracking software. SkyTrails is developing object tracking software and intuitive user interfaces through computer vision to enable semi-autonomous flight for the drone industry.
SkyTrails’ semi-autonomous flight solution allows easy piloting and professional-level filming.</t>
  </si>
  <si>
    <t>tracking software; object tracking; autonomous flight; object; semi; user interfaces; solution allows; intuitive user; developer tools; allows easy; air transportation; piloting; drone industry; interfaces; filming; computer vision; intuitive; developer</t>
  </si>
  <si>
    <t>0.0002724616706879789</t>
  </si>
  <si>
    <t>1770</t>
  </si>
  <si>
    <t>0.00025692623124989373</t>
  </si>
  <si>
    <t>Certain data and content provided by https://www.crunchbase.com/organization/skytrails</t>
  </si>
  <si>
    <t>632</t>
  </si>
  <si>
    <t>94f8bc9b78e0e629d0314e6292018acc</t>
  </si>
  <si>
    <t>DroneMetrex Pty Ltd.</t>
  </si>
  <si>
    <t>http://www.dronemetrex.com</t>
  </si>
  <si>
    <t>DroneMetrex Pty Ltd. provides professional mapping services in Australia. The company offers 3D data, such as volumes, linework, contours/DTM/DSM, and orthomosaics using a technology of geoinformation data capture from TopoDrones, an in-house built DroneMetrex system. It also sells its TopoDrones for use as a surveillance and mapping tool for application in various industry and economy sectors, such as weekly production volumes of stockpiles on open-cut mines, deformation and changes monitoring, mineral deposits exploration, etc. in the mining industry; civil works development and weekly monitoring, and rapid detail mapping of new proposed road-works, etc. in the infrastructure sector; wildfire mapping, environmental refuse volumes, monitoring of dump sites, blue-green algae outbreaks requiring daily monitoring, etc. in the environmental sector; health monitoring, yield predictions and management, vegetation stress mapping requiring weekly monitoring, etc. in the wine industry; and fertilizer, weed, pest, and livestock monitoring, as well as crop monitoring and maximization of yield, etc. in the agriculture sector. The company also offers technical support and maintenance services. DroneMetrex Pty Ltd. was incorporated in 2010 and is based in Findon, Australia with additional offices in Germany and Poland. As of February 19, 2014, DroneMetrex Pty Ltd. operates as a subsidiary of Maptek Pty Limited.</t>
  </si>
  <si>
    <t>Findon</t>
  </si>
  <si>
    <t>South Australia</t>
  </si>
  <si>
    <t>Maptek Pty Limited</t>
  </si>
  <si>
    <t>photogrammetric mapping; photogrammetric mapping systems; software photogrammetric solutions; true photogrammetric mapping; photogrammetric mapping tool; Active Mount; accurate photogrammetric mapping; reliable photogrammetric mapping; Dynamic-stabilised Active Mount; TopoDrone photogrammetric mapping; unparalleled mapping accuracy; geoinformation data capture; professional mapping services; vegetation stress mapping; Camera calibration data; unmanned aerial mapping; Drone Mapping Systems; photogrammetric software; in-house built DroneMetrex; high resolution data; nadir camera position; environmental refuse volumes; large-format prosumer camera; DroneMetrex Pty Ltd.; weekly production volumes; unmanned aerial vehicles; aerial data; Direct Georeferencing; Stabilised Active Mount; Direct Georeferencing Option; photogrammetric errors; civil works development; weekly monitoring; Revolutionary Dynamic-stabilised Active; blue-green algae outbreaks; Autonomous flight mode; Mount (DSAM); detailed airborne data; new proposed road-works; Direct Georeferencing L1/L2/Glonass/BDS; drone airframe tip; mineral deposits exploration; accurate pixel sensor; autonomous flight paths; Mission Control Station; aggressive flight movements; rapid detail mapping; wildfire mapping; field calibration reports; Large access Kevlar</t>
  </si>
  <si>
    <t>photogrammetric; stabilised; mapping systems; house developed; weekly; stockpiles; repetitive; refuse; process aerial; mapping tool; kevlar; mm; volumes; mines; calibrated; horizontal; height; unparalleled; mount; autonomous flight; accurate; mapping; calibration; requiring; active; protective; dynamic; aerial data; accuracy; true; hardware and software; cut; rapid; option; capture; workflow enables; wine industry; wildfire; unprecedented accuracy; systems capture; surveyors; stocks; stereo; software to enable; serviced; safety issues; rigorously; rides; railways; quick release; prosumer; professional mapping services; professional mapping; predictions; pre programmed; pixel sensor; photogrammetric software; nir; nadir; mining industry; mineral deposits; maximization; mapping system; livestock monitoring; launched and landed; latest model; landed; infra red; infra; highways; health and safety; hardware components; geospatial data; full frame; folding; flight paths; flight mode; flight management system; flight management; dumps; dump; dtm; dsm; drone mapping; drone airframe; dmx; developed flight; deformation; daily monitoring; crop monitoring; contours; compensate; clearances; civil works; captured data; capture high resolution; capture high; capture detailed; camera position; autonomous flight mode</t>
  </si>
  <si>
    <t>0.0006507860540211781</t>
  </si>
  <si>
    <t>27757</t>
  </si>
  <si>
    <t>0.0006227260924961279</t>
  </si>
  <si>
    <t>633</t>
  </si>
  <si>
    <t>eecda026beaadd58b5d92fe527bec5a1</t>
  </si>
  <si>
    <t>SA RAFAUT</t>
  </si>
  <si>
    <t>http://www.rafaut.fr</t>
  </si>
  <si>
    <t>SA RAFAUT designs, develops, manufactures, and supplies flight control equipment and subsystems for civilian or military aeronautics. The company offers weapons for aircraft interface devices; twin bomb racks; triple store racks; in-flight controls whole subassemblies; multi bomb racks; pylons; ejectors; EMRU products; training bomb racks; bombs/missiles safety triggers; and specific equipment, which include machine gun stands, water bombing helicopter door system kits, and helicopter access stepladders. SA RAFAUT was founded in 1948 and is based in Villeneuve la Garenne, France.</t>
  </si>
  <si>
    <t>Villeneuve la Garenne</t>
  </si>
  <si>
    <t>rafaut company; french mod; French Aviation Army; RAFAUT company core; Aeronautics major primes; bomb racks; French armaments programs; specific pylons design; training bomb rack; twin bomb racks; bomb ejectors; satisfactory in-use track; extensive line; design office; operational service; latest CATIA V.5; tremendously severe specifications; RAFALE wing station; electrical connection thanks; skilled design office; Missile safety lines; dedicated test lab; triple store rack; RAFAUT family; Special equipments; drone pylon; equipments characteristics; equipment supplier; interface devices; subsystems manufacturer; multi-bomb racks; interface expert; Flight controls; military aeronautics; fighter aircraft; azimuth tuning; core expertise; standard loads; load harmonization; different aircraft; Releasable Safety; specific devices; maximum safety; structure calculation; innovative products; aero mechanics; EMRU; weapons; capabilities; fuzes</t>
  </si>
  <si>
    <t>bomb; mod; aeronautics; french; tg; pylons; pylon; design office; armament; equipments; army; racks; fitted; weapons; rack; warfighter; twin; tremendously; track records; test lab; tails; special equipments; severe; satisfactory; pu; products for civilian; partly; nato; nastran; mirage; minded; manipulation; house developed; homogeneous; functionally; flight controls; fighter aircraft; fighter; equipment supplier; electrical connection; developing and manufacturing; develop and produce; designed to carry; design and develop; core expertise; cope; completes; catia; capabilities enabling; bomb rack; azimuth; auf; adaptors; extensive; supplier; load; safety and security; initiate; highly skilled; tuning; mechanics; development and production; core business; aero; aviation; missile; inspired; demonstrated; adjustment; operational; innovative products; calculation; office; core; subsystems; triple; principle; pneumatic; opening; dedicated; interface; verify; skilled; records; capabilities; pole; cad; loads; coming; universal; ideas; version; lab; helicopter; study; civilian; expert; selected; involved; wing</t>
  </si>
  <si>
    <t>0.0001209857385089006</t>
  </si>
  <si>
    <t>14384</t>
  </si>
  <si>
    <t>0.00020356128486212602</t>
  </si>
  <si>
    <t>634</t>
  </si>
  <si>
    <t>0b78bc9e-a4bb-5eac-274c-c8f18cfe4ad2</t>
  </si>
  <si>
    <t>Innovations UAV</t>
  </si>
  <si>
    <t>http://innovationsuav.com.br/uav/</t>
  </si>
  <si>
    <t>Innovations UAV Develop and build state-of-the-art equipment to improve and add quality to the work of cartographers, agronomists. InnovationsUAV Specialized in the development and manufacture of UAV (Unmanned Aerial Vehicle). Professionals with more than 10 years of experience in the field, They are today the ideal team to meet any customer need that wants rapidity and high productivity in the agricultural, industrial, topography, cartography, surveying, precision agriculture, remote data collection by image Infrared and RGB.</t>
  </si>
  <si>
    <t>manufacture of uav; develop and build; cartographers; art equipment; agronomists; development and manufacture; unmanned aerial vehicle; aerial vehicle; innovations; add; specialized; art; improve</t>
  </si>
  <si>
    <t>0.00020878208497919254</t>
  </si>
  <si>
    <t>9225</t>
  </si>
  <si>
    <t>0.0002377550463957521</t>
  </si>
  <si>
    <t>Certain data and content provided by https://www.crunchbase.com/organization/innovations-uav</t>
  </si>
  <si>
    <t>635</t>
  </si>
  <si>
    <t>f2e8f868327a1ddee2b731a5fbfe49b6</t>
  </si>
  <si>
    <t>CG Solar Co., Ltd.</t>
  </si>
  <si>
    <t>http://www.cgsolar.com</t>
  </si>
  <si>
    <t>CG Solar Co., Ltd. designs, develops, and manufactures crystalline photovoltaic (PV) panels, Cfilm modules, BIPV materials, and PV power stations. It offers semi-transparent A-SI PV, opaque A-SI PV, and building integrated photovoltaic modules. The companys products are used in PV power plants, on-grid and off-grid PV systems, solar bus stops, solar newspaper bulletin stands, solar-powered waters, and pumping systems. CG Solar Co., Ltd. was formerly known as Bluestar Terra Photovoltaic Co., Ltd. The company was founded in 2005 and is based in Weihai, China.</t>
  </si>
  <si>
    <t>Weihai</t>
  </si>
  <si>
    <t>si pv; cg; pv power; si; waters; stops; solar bus; semi transparent; pv power plants; pumping systems; opaque; newspaper; manufactures crystalline; integrated photovoltaic modules; grid pv; crystalline photovoltaic; bus stops; building integrated photovoltaic; integrated photovoltaic; power stations; building integrated; stands; bipv; bus; pumping; semi; pv systems; photovoltaic modules; transparent; power plants; crystalline; solar powered; stations</t>
  </si>
  <si>
    <t>0.0004311061000266698</t>
  </si>
  <si>
    <t>5856</t>
  </si>
  <si>
    <t>0.0003281090463943267</t>
  </si>
  <si>
    <t>636</t>
  </si>
  <si>
    <t>9a255125664e002378333d38442cc466</t>
  </si>
  <si>
    <t>Binocular Inc</t>
  </si>
  <si>
    <t>http://www.binocular.io</t>
  </si>
  <si>
    <t>Binocular Inc develops virtual reality software. The company was founded in 2012 and is based in Austin, Texas. As of October 29, 2015, Binocular Inc operates as a subsidiary of Blippar.Com Limited.</t>
  </si>
  <si>
    <t>Blippar.Com Limited</t>
  </si>
  <si>
    <t>design agency; new type; innovative products; digital experiences; business value; challenges. mobile; Binocular; Kinect; Oculus; drone; technologies; beacon; brands; generation; technology; Experts; power; goal</t>
  </si>
  <si>
    <t>binocular; agency; sensible; resolve; kinect; harnessing the power; experiences that drive; emerging technologies; beacon; innovative products; tap; harnessing; wearable; experiences; mind; emerging; challenges; experts; brands; drive; goal; founded; helps; type</t>
  </si>
  <si>
    <t>0.0002542044308629861</t>
  </si>
  <si>
    <t>12993</t>
  </si>
  <si>
    <t>0.0002684259181795471</t>
  </si>
  <si>
    <t>c03abe96517e3d24b4257b15e762301e</t>
  </si>
  <si>
    <t>Antaya Technologies Corporation</t>
  </si>
  <si>
    <t>http://www.antaya.com</t>
  </si>
  <si>
    <t>Antaya Technologies Corporation manufactures solar panel junction boxes and solar panel connection technology solutions. The company specializes in automotive glass electrical connectors. It offers on glass power and signal connection systems, and automated and semi-automated controlled soldering equipment. The company also provides automated custom solder processing systems. Antaya Technologies Corporation was founded in 1987 and is based in Cranston, Rhode Island. The company has global sales engineering offices in Mexico, Germany, and Hong Kong. As of October 31, 2014, Antaya Technologies Corporation operates as a subsidiary of DPH Holdings Corp.</t>
  </si>
  <si>
    <t>Cranston</t>
  </si>
  <si>
    <t>180000000</t>
  </si>
  <si>
    <t>Delphi Automotive PLC</t>
  </si>
  <si>
    <t>proprietary on-glass connectors; heat grid connectors; heated rear windows; remote keyless entry; Antaya Technologies; Antaya Technologies Corp.; global automotive industry; key automotive glass; AM/FM antenna; anti-theft modules; breakage sensors; door harnesses; market designer; sunroof assemblies; industrial manufacturing; windshields; sliders; power; camera; provider; supplier; company; parts</t>
  </si>
  <si>
    <t>connectors; heated; windshields; technologies corp; suppliers worldwide; sunroof; sliders; keyless; industrial manufacturing; connectors for power; breakage; anti theft; fm; provide power; automotive industry; theft; harnesses; designer; automotive; rear; company's products; antenna; entry; assemblies; suppliers; corp; front; door; anti; signal; supplier; windows</t>
  </si>
  <si>
    <t>0.00010492864559429507</t>
  </si>
  <si>
    <t>14428</t>
  </si>
  <si>
    <t>0.00016922326615800796</t>
  </si>
  <si>
    <t>638</t>
  </si>
  <si>
    <t>957e7152f1848bb8ee27c42fc88e6a59</t>
  </si>
  <si>
    <t>vHive Tech Ltd</t>
  </si>
  <si>
    <t>http://www.vhive.io</t>
  </si>
  <si>
    <t>vHive Tech Ltd operates as a software company that develops AI for multi-drone missions. Its software enables commercial users to collect, manage, and process field data using coordinated drone fleets. The company serves industries, such as civil engineering and construction, utilities and infrastructure, and industrial inspection projects. vHive Tech Ltd was founded in 2016 and is headquartered in Herzliya, Israel.</t>
  </si>
  <si>
    <t>Herzliya</t>
  </si>
  <si>
    <t>StageOne Ventures</t>
  </si>
  <si>
    <t>serves industries; inspection projects; field data; engineering and construction; enables commercial; drone fleets; commercial users; software enables; coordinated; civil engineering; fleets; industrial inspection; collect; utilities; civil; manage</t>
  </si>
  <si>
    <t>0.00026704843827577253</t>
  </si>
  <si>
    <t>0.000286204994784116</t>
  </si>
  <si>
    <t>639</t>
  </si>
  <si>
    <t>8dba88b59a3d48460e1c02d990664416</t>
  </si>
  <si>
    <t>Nex line S.r.l.</t>
  </si>
  <si>
    <t>http://www.nexline.com</t>
  </si>
  <si>
    <t>Nex line S.r.l. designs and manufactures aluminum bars and accessories for road signs and street furniture. It provides profiles and accessories for advertising signboards; profiles for road signs and advertising panels, light-ray signs, indoor and outdoor totems, frames, and indoor signs; and aluminum profiles and ABS joints for modular constructions. The company also offers custom designed profiles; various kinds of third-party machining from the simple extrusion and cutting of aluminum bars up to frames fully built, painted, packed, and labeled; and measure cut, punch pressing, and CNC milling services. It serves various fields, such as indoor lighting, furniture, machinery, automotive, industry, road signs, solar panels, and electronics. The company was founded in 1993 and is based in Cazzago San Martino, Italy.</t>
  </si>
  <si>
    <t>Cazzago San Martino</t>
  </si>
  <si>
    <t>Brescia</t>
  </si>
  <si>
    <t>signs; profiles; bars; road; indoor; advertising; furniture; frames; totems; street furniture; punch; painted; nex; manufactures aluminum; labeled; indoor lighting; cnc milling; bars and accessories; aluminum profiles; aluminum; packed; extrusion; milling; joints; sr; pressing; abs; offers custom; indoor and outdoor; custom designed; constructions; cnc; machining; ray; kinds; cut; machinery; third party; measure; street; party; third; fields; cutting; designs and manufactures; modular; outdoor; automotive</t>
  </si>
  <si>
    <t>0.0002042297699025165</t>
  </si>
  <si>
    <t>8868</t>
  </si>
  <si>
    <t>0.00022050295115179139</t>
  </si>
  <si>
    <t>640</t>
  </si>
  <si>
    <t>f93afc2d-5165-23a3-0d1c-ec9df1fc7fe4</t>
  </si>
  <si>
    <t>Evotion</t>
  </si>
  <si>
    <t>http://www.evotion.com/en/</t>
  </si>
  <si>
    <t>Evotion is an event tech agency, leader in the field of technological event entertainment. Evotion – Event in Motion – is an event tech agency, world leader in the field of technological event entertainment : robotics, drones, virtual reality and human machine interface systems. They tailor high tech event animations to the needs of firms, communication agencies and institutions. Their mission : Provide their renowned expertise in new technologies and their endless creativity to conceive powerful marketing experiences while collecting customers’ data to increase your reach.
They design innovative, fun, and engaging entertainment for events based on new technologies, with bespoke software so each event is unique. They push the limits to always create new immersive experiences.
Their company offers a high-quality service, by providing support at every step prior, during and after the event. This allows their clients to feel more secure and adventurous, and engage their public’s attention with imaginative ways, by immersing them in one of a kind environments. You will go further than you’d normally go. And you will love it!
They guide you, their clients, in the production of your animations by putting at your disposal their skills and knowledge of new technologies and creativity. Together, they design innovative, fun, and engaging interactions based on the newest devices, with bespoke software so each event is unique. 
New tech, through the element of surprise and wonder that they bring, are a great mean to build a strong bond with a brand’s public, by providing them with a memorable moment.</t>
  </si>
  <si>
    <t>Villeurbanne</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</si>
  <si>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t>
  </si>
  <si>
    <t>design innovative; animations; event; creativity; engaging; bespoke; entertainment; experiences; agency; fun; wonder; push the limits; providing support; offers a high; memorable; machine interface systems; machine interface; interface systems; immersive experiences; immersing; imaginative; human machine interface; human machine; high quality service; event management; adventurous; technological; renowned; tech; quality service; interactions; endless; you'd; newest; bond; tailor; immersive; disposal; prior; limits; collecting; leader; moment; love; feel; attention; putting; engage; virtual reality; push; element; guide; ways; kind; high tech; institutions; agencies; skills; strong; motion; virtual; secure; reach; knowledge; step; human; reality; events; great; bring; environments; powerful; interface; expertise; machine; high quality; marketing; increase</t>
  </si>
  <si>
    <t>0.0003747556879582938</t>
  </si>
  <si>
    <t>34405</t>
  </si>
  <si>
    <t>0.0003099603554599283</t>
  </si>
  <si>
    <t>Certain data and content provided by https://www.crunchbase.com/organization/evotion</t>
  </si>
  <si>
    <t>641</t>
  </si>
  <si>
    <t>0a0f403f0377f623ddd77af48a98c4d1</t>
  </si>
  <si>
    <t>Department 13 International Limited</t>
  </si>
  <si>
    <t>http://www.department13.com</t>
  </si>
  <si>
    <t>Department 13 International Limited develops and sells software and communication systems in the communication, networking, wireless technologies, security, and other fields. The company develops wireless protocol manipulation and communication networking software, which has applications in drone defense, local area and wide area cellular communications and networking, enhanced data bandwidth for various digital communications, cyber security for mobile devices, and RF technology. It also develops Mesmer, a counter drone solution, which operates as a stand-alone system or on top of existing hardware solutions for detecting and mitigating radio controlled devices. The company serves commercial and defense/security organizations. Department 13 International Limited was founded in 2010 and is headquartered in Columbia, Maryland.</t>
  </si>
  <si>
    <t>Columbia</t>
  </si>
  <si>
    <t>D13 (Australian Securities Exchange); D13 (Chi-X Australia); DPTL.F (Pink Sheets LLC)</t>
  </si>
  <si>
    <t>real world experience; Sophisticated RF technology; Enhanced data bandwidth; satellite communication. security.; area cellular communications; Drone defense; advanced technology; private sectors; communication systems; edge software; intellectual property; patent applications; communication fields; wireless technologies; Cyber security; Local area; mobile devices; digital communications; networking; Radiometrics; decades; patents; team; requirements; customers; public</t>
  </si>
  <si>
    <t>networking; wireless technologies; technology applications; systems for customers; rf technology; private sectors; potential to transform; patent applications pending; patent applications; networking and communication; local area; granted patents; granted; drone defense; data bandwidth; applications pending; wide area; public and private; cyber security; satellite communication; fields; communication systems; cyber; advanced technology; bandwidth; communications; applying; intellectual property; intellectual; rf; transform; patents; decades; mobile devices; cellular; enhanced; emerging; sophisticated; cutting edge; pending; patent; cutting; edge; satellite; defense; sectors; property; potential; meet; private; wireless</t>
  </si>
  <si>
    <t>0.00030512925897362923</t>
  </si>
  <si>
    <t>8142</t>
  </si>
  <si>
    <t>0.00031239623083364294</t>
  </si>
  <si>
    <t>642</t>
  </si>
  <si>
    <t>3f25f16a58c0be342f6f05595dc5a981</t>
  </si>
  <si>
    <t>Augmented Pixels Inc.</t>
  </si>
  <si>
    <t>http://augmentedpixels.com</t>
  </si>
  <si>
    <t>Augmented Pixels Inc. develops a navigation platform with visual SLAM and sensor-fusion for drones and robotics. It offers Vision Processing Unit, a platform for obstacle detection and avoidance, path finding, autonomous exploration, and object detection and tracking; SLAM SDK that allows developers to fuse data from multiple sensor inputs to calculate position; Stereo Cameras that addresses the issues of localization, obstacle avoidance, object detection, and others for use in IoT, robots/drones, and mobile; Drones, a platform that allows users to pre-program drone flights and landings; and Robots, a platform for conferences, warehouses, healthcare, and security. Augmented Pixels Inc. was formerly known as AR23D Studio. The company was founded in 2010 and is based in Palo Alto, California.</t>
  </si>
  <si>
    <t>3800058</t>
  </si>
  <si>
    <t>AVentures Capital (2); The Hive</t>
  </si>
  <si>
    <t>SLAM SDK; SLAM real time; Visual SLAM; Raspberry Pi; simultaneous localization; SLAM Core; Pi camera sensor; standard camera sensor; multiple sensor inputs; SDK allows systems; Dynamic Sensor Input; Deep IMU Fusion; Drone Navigation platform; Real-time Simultaneous Localization; proprietary simultaneous localization; Cross platform development; Minimal Hardware platform; augmented reality technology; stereo camera module; Global Pose Optimization; real estate developers; market based business; global localization. advertising.; drones. indoor positioning.; low CPU usage; Sensor Fusion; RGB Camera; high accuracy; drone flights; vision technology; basic hardware; GPS-denied environment; fuse data; additional sensors; sub-millimeter accuracy; mapping technology; obstacle avoidance; Autonomous navigation; different types; low latency; human error; automate flights; Stereo Cameras; mobile devices; preprogram paths; mobile phones; complete solutions; customized solution; reality. computer vision.</t>
  </si>
  <si>
    <t>slam; sdk; simultaneous localization; localization and mapping; imu; localization; raspberry pi; raspberry; pi; stereo; sdk allows; drones and robots; camera sensor; simultaneous; fps; gps denied; denied; navigate; augmented; computer vision; augmented reality; ios; fusion; robots; android; flights; mapping; vision technology; vision algorithms; systems integrators; standard camera; sensor inputs; rgb camera; probability; preprogram; platform development; platform allows users; pixels; multiple sensor; millimeter accuracy; millimeter; mapping technology; low latency; landings; indoor drone; hardware platform; gps denied environments; gps denied environment; fully automate; error; drone navigation; denied environments; denied environment; cross platform development; cross platform; cpu; computer vision technology; computer vision algorithms; complete solutions; centimeters; camera module; allows developers; allow drones; accidents; sensor; indoor; accuracy; sensor fusion; obstacle avoidance; object detection; drone flights; autonomous navigation; navigation; pose; sonar; robots and drones; usage; platform allows; latency; high accuracy; entity; reality; developers; surroundings; limiting; construction projects; rgb; visual; paths; ar; environments; obstacle; fuse; gps; linux; calculate; business model; lasers; inputs; glasses</t>
  </si>
  <si>
    <t>0.00042456787759274407</t>
  </si>
  <si>
    <t>7160</t>
  </si>
  <si>
    <t>0.0003520270366521743</t>
  </si>
  <si>
    <t>643</t>
  </si>
  <si>
    <t>ab140a7736d433efb5c0e6dca06d49a6</t>
  </si>
  <si>
    <t>Spor, LLC</t>
  </si>
  <si>
    <t>http://www.sporchargers.com</t>
  </si>
  <si>
    <t>Spor, LLC manufactures solar battery chargers for mobile device. The company was incorporated in 2014 and is headquartered in Philadelphia, Pennsylvania.</t>
  </si>
  <si>
    <t>225000</t>
  </si>
  <si>
    <t>spor solar panels; spor shell v1; spor shell v2; spor shell v3; spor charger; spor cables; original spor; USB travel adapter; port USB travel; micro usb cable; solar battery chargers; lightning micro usb; cable tie; solar powered battery; lightning gooseneck cable; cable tie packburlap; battery life indicator; burlap coffee sack; adaptable power solutions; injection molded shells; USB chargers; lightning cable; mobile device; power generation; lithium-ion batteries; stores energy; carabiner clips; developer pack; accessory bag; mobile life; latest innovations; new assembly; packaging practices; wall outlet; sun; Products; accessories; stash; rays; pouches; ecosystem; attachments; devices; fabric</t>
  </si>
  <si>
    <t>spor; cable tie; shell; lightning; usb cable; micro usb; ft; adapter; tie; usb; cable; adaptable; battery chargers; blue; port; chargers; printed; wall outlet; stores energy; solutions using solar; solar powered battery; shells; powered battery chargers; powered battery; pouches; panels and accessories; lit; latest innovations; it's portable; injection molded; chargers for mobile; charge your devices; carabiner; blue and red; battery inside; assembly and packaging; travel; indicates; absorbing; solar battery; lithium ion batteries; attachments; ion batteries; sun's energy; rays; products includes; coffee; recycled; indicator; fabric; bag; outlet; molded; harness; accessory; lithium ion; harnessing; clips; battery life; injection; portable solar; harnesses; red; button; power solutions; mobile device; ecosystem; practices; pack; ion; hour; charger; lithium; converts; grow; original; inside; innovations; packaging; manufactures solar; printing; position; stores; cables; hours; latest; developer; solar powered; assembly; wall; power generation; charging; phone; meet; directly; connected</t>
  </si>
  <si>
    <t>0.00026755894617667655</t>
  </si>
  <si>
    <t>0.0002606221994541866</t>
  </si>
  <si>
    <t>644</t>
  </si>
  <si>
    <t>8fadf2303179e33f2f2954967885cb8d</t>
  </si>
  <si>
    <t>ApolloShield</t>
  </si>
  <si>
    <t>http://www.apolloshield.com</t>
  </si>
  <si>
    <t>ApolloShield develops and delivers anti-drone systems that detect drones flying in unauthorized airspace and force them to fly home. Its anti-drone system consist of Apollo CyberBox, a box that detects unauthorized drones, takes control, and makes them go away; and Apollo Command Center that automatically detects connected CyberBoxes and orchestrates their operation, which is accessible via a connected device on internal network/Internet. The company also offers add-ons and extensions, which include multi-sensor detection systems, drone signal blockers, interceptor drones, and anti-drone nets. Its anti-drone systems are used to detect various drone types using technologies, such as cameras, audio, and radio sensors; to estimate the location of the detected drones and their operators, and allow security team to assess the risk; to find the identifiers of drones and allow law enforcement agencies to hunt irresponsible operators; and to take control of supported drones and sends them a fly home command, as well as disconnect the original operator and force them to land safely. ApolloShield was formerly known as Airfence Inc. The company was founded in 2015 and is based in Palo Alto, California.</t>
  </si>
  <si>
    <t>drones; interceptor drones; Detects drones; potentially malicious drones; unauthorized drones; law enforcement agencies; unwanted drones; drone signal blockers; various drone types; drone signal blocker; drone detection devices; irresponsible operators; Apollo Command Center; original operator; security team; radio sensors; anti-drone systems; multi-sensor detection systems; anti-drone nets; fly home command; physical anti-drone devices; unauthorized airspace; internal network/Internet; Apollo CyberBox; connected device; day/night cameras; multiple technologies; acoustic sensors; radio jammers; sensitive areas; robotics. security; control; identifiers; location; risk; ApolloShield; CyberBoxes; operation; company; add-ons; Estimates; plug; world; extensions</t>
  </si>
  <si>
    <t>anti drone; land safely; drone system; forcing; detects; unauthorized; nets; law enforcement agencies; irresponsible; hunt; enforcement agencies; drones flying; apollo; drone systems; anti; detected; safely; sends; command; assess; law enforcement; enforcement; supported; law; force; original; agencies; radio; operators; land; unauthorized drones; systems that detect; sensitive areas; orchestrates; malicious drones; malicious; drone devices; drone detection; disconnecting; detect drones; connected device; commanding; command center; blockers; blocker; automatically detects; anti drone devices; allow law enforcement; allow law; add ons; acoustic sensors; wanted; unwanted; ons; multi sensor; develops and delivers; signal; detect; operator; fly; plug play; extensions; audio; takes; finds; disconnect; detection systems; estimates; risk; authorized; flying; detecting; consist; apart; estimate; location; detection; forces; sensitive; allows users; connected; protects; actively; they're; acoustic; airspace; radar; launched; accessible; physical; launch; play; night; add; plug; active; box; internal; integrate; center</t>
  </si>
  <si>
    <t>0.0004435876941766189</t>
  </si>
  <si>
    <t>15589</t>
  </si>
  <si>
    <t>0.0005003255105499934</t>
  </si>
  <si>
    <t>645</t>
  </si>
  <si>
    <t>49362f384373b040bc591fc7c8a9ca3e</t>
  </si>
  <si>
    <t>Sentera, LLC</t>
  </si>
  <si>
    <t>http://www.sentera.com</t>
  </si>
  <si>
    <t>Sentera, LLC designs, manufactures, and distributes drone and data management systems for agriculture, mining, infrastructure, security, and public safety markets. It offers drone sensors; drones; and OnTop, a mobile app and desktop client that allows users to access inspections. The company was incorporated in 2014 and is based in Minneapolis, Minnesota.</t>
  </si>
  <si>
    <t>5000000</t>
  </si>
  <si>
    <t>Double 4K Sensor; data management; data management solutions; Sentera Quad Sensor; Sentera Single Sensor; fully-customizable twin-imager sensor; customizable drone; drone precision agriculture; IR drone camera; NDVI data collection; sensor options; drone sensors; data management systems; Sentera-Q Sensor; Sentera Q Sensor; Sentera Double 4K; drone industry; high-throughput Double 4K; capture critical data; Minneapolis-based drone; public safety; NDVI Imagery; public safety markets; Public Safety industries; professional-grade Kestrel OnBoard; interpretive software; AgVault software platforms; accurate aerial imagery; infrastructure inspection photography; Unmanned Aerial Vehicles; drones. robotics. software; infrastructure inspection applications; NIR Imagery; normalized difference vegetation; elegant design concepts; high-megapixel color stills; thermal infrared video; RGB Imagery; 4K video; thermal data; data accuracy; hand-launched UAV; 3D Imagery; surface data; high-resolution RGB; RGB photography; mobile app; desktop client; software company</t>
  </si>
  <si>
    <t>nir; ndvi; data management; rgb; software and data; single sensor; seamlessly integrates; produce advanced; data management solutions; capable of capturing; quad; infrastructure inspection; customizable; seamlessly; imagery; double; captures; sensor; management solutions; public safety; capturing; infrared; users to access; universally compatible; universally; twin; thermal data; systems for agriculture; stills; specialties in unmanned; software platforms; sensors includes; sensor options; safety markets; safety industries; revolutionizing the drone; professional grade; offers drone; normalized difference vegetation; normalized difference; normalized; ndvi imagery; monitor crop health; monitor crop; megapixel; measure key; location aware; leveraged; inspection applications; imagery and data; imager; hero; harsh environments; hand launched; gopro hero; fully customizable; forward thinking; flight system; eo; elegant design; effortlessly; drone delivered; drone camera; difference vegetation; detailed d maps; designed to monitor; design concepts; defines; data management systems; data accuracy; critical data; create detailed; configuration options; captured data; capture full; blended; assigns; agriculture and public; accurate aerial; integrates; team of engineers; lightweight; photography; nitrogen; geographical; crop health; analyzing; indicators; highly accurate; photo; meaning; fitting; capable; high throughput; volumes; roi; harsh; elegant; bands; rich</t>
  </si>
  <si>
    <t>0.0007478568928539885</t>
  </si>
  <si>
    <t>23634</t>
  </si>
  <si>
    <t>0.000652054437834618</t>
  </si>
  <si>
    <t>646</t>
  </si>
  <si>
    <t>207f880da1be2620a39e1067cfdecff4</t>
  </si>
  <si>
    <t>Green Sustainability Partners, LLC</t>
  </si>
  <si>
    <t>Green Sustainability Partners, LLC owns rights to develop drones for agriculture, disaster relief, military, and environmental research. The company was incorporated in 2016 and is based in Spring Hill, Florida. As of April 5, 2016, Green Sustainability Partners, LLC operates as a subsidiary of Anything Technologies Media Inc.</t>
  </si>
  <si>
    <t>Spring Hill</t>
  </si>
  <si>
    <t>Anything Technologies Media Inc.</t>
  </si>
  <si>
    <t>Green Sustainability Partners; disaster relief; environmental research. electronics; drones; agriculture; LLC; rights</t>
  </si>
  <si>
    <t>develop drones; disaster relief; sustainability; relief; disaster; rights to develop; rights; partners; owns</t>
  </si>
  <si>
    <t>0.00007787455081579661</t>
  </si>
  <si>
    <t>6052</t>
  </si>
  <si>
    <t>0.00017148835793588598</t>
  </si>
  <si>
    <t>647</t>
  </si>
  <si>
    <t>ccf278e6bd5bb8b5f2774126dbdf34ef</t>
  </si>
  <si>
    <t>Valmiera Glass UK Ltd</t>
  </si>
  <si>
    <t>http://www.atex-membranes.com</t>
  </si>
  <si>
    <t>Valmiera Glass UK Ltd. manufactures silicone coated glass fiber textiles. It offers architectural membranes that include Atex 2000, a material for interior applications, such as ceiling constructions, solar protection, or acoustic solutions; Atex, a fabric for architects for interior or external applications; Atex 5000, a textile for large scale tensile membrane structures; Atex 8000, a textile for large scale architectural membrane structures, such as stadium roofs; Atex MeshMesh fabrics that are used for solar cladding; and customized solutions. The companys products architecture applications include tensile membrane structures, shading canopies, facade cladding, pneumatic structures, interior solar protection, ceiling panels, and acoustic solutions. Valmiera Glass UK Ltd. was formerly known as P-D Interglas Technologies Ltd. and changed its name to Valmiera Glass UK Ltd. in 2013. The company was incorporated in 1987 and is based in Sherborne, United Kingdom. As of October 4, 2013, Valmiera Glass UK Ltd. operates as a subsidiary of AS Valmieras stikla skiedra.</t>
  </si>
  <si>
    <t>Sherborne</t>
  </si>
  <si>
    <t>Dorset</t>
  </si>
  <si>
    <t>16731221</t>
  </si>
  <si>
    <t>AS Valmieras stikla skiedra</t>
  </si>
  <si>
    <t>tensile; membrane; textile; cladding; ceiling; interior; acoustic; uk; structures; stadium; silicone; offers architectural; manufactures silicone; interior applications; glass fiber; facade; external applications; customized solutions; coated glass; ceiling panels; architectural; large scale; textiles; membranes; fabrics; canopies; fabric; constructions; applications include; pneumatic; architects; shading; coated; fiber; external; architecture; roofs; customized</t>
  </si>
  <si>
    <t>0.0002850582342742166</t>
  </si>
  <si>
    <t>1387</t>
  </si>
  <si>
    <t>0.000266517085025319</t>
  </si>
  <si>
    <t>648</t>
  </si>
  <si>
    <t>029ca3a9-41f2-9970-def4-ba7871e67138</t>
  </si>
  <si>
    <t>DST Cleantech</t>
  </si>
  <si>
    <t>http://www.dst-cleantech.com/</t>
  </si>
  <si>
    <t>Solar solutions and LED-based illumination devices. DST Cleantech LTD. deals with solar solutions and developing LED-based illumination devices. The company is involved with development of Environmental friendly products and safety products for the business and public sectors. The company manufactures all the various electronic systems required to activate the products using solar energy and supplies its customers with the complete solution that includes not only the electronic systems, but also the required illumination devices, batteries, and solar panels.</t>
  </si>
  <si>
    <t>Holon</t>
  </si>
  <si>
    <t>mobile money / energy to communities / increments / financing</t>
  </si>
  <si>
    <t>electronic systems; illumination; solar solutions; systems required; supplies its customers; solution that includes; safety products; friendly products; environmental friendly; activate; public sectors; complete solution; deals; cleantech; involved; friendly; sectors</t>
  </si>
  <si>
    <t>0.00008016486795794586</t>
  </si>
  <si>
    <t>2630</t>
  </si>
  <si>
    <t>0.00014424608756834667</t>
  </si>
  <si>
    <t>Certain data and content provided by https://www.crunchbase.com/organization/dst-cleantech</t>
  </si>
  <si>
    <t>649</t>
  </si>
  <si>
    <t>ed8f67c82a3fb4b497a9091bbf6c1839</t>
  </si>
  <si>
    <t>Falcon Drone Services</t>
  </si>
  <si>
    <t>http://falcondrones.us</t>
  </si>
  <si>
    <t>Falcon Drone Services operates as an aerial media company. The company offers inspections and photo/video documentation of properties and communities; aerial surveying and volumetric, agricultural mapping, and 3D mapping services; and drone services for promotional videos and events. It also provides forensic engineering inspections and studies, thermal imaging, and construction progress reports for community and real estate sectors. Falcon Drone Services was formerly known as Vantage Vertical. As a result of the acquisition of Vantage Vertical by The Falcon Group, Vantage Vertical name was changed. The company is based in Bridgewater, New Jersey. As of November 2016, Falcon Drone Services operates as a subsidiary of The Falcon Group.</t>
  </si>
  <si>
    <t>Bridgewater</t>
  </si>
  <si>
    <t>The Falcon Group</t>
  </si>
  <si>
    <t>vantage vertical; vantage; forensic engineering; forensic; falcon; construction progress; aerial surveying; inspections; vertical; volumetric; promotional; changed; thermal imaging; progress; mapping; mapping services; documentation; drone services; studies; reports; videos; surveying; real estate; communities; estate; acquisition; result; events; photo; properties; agricultural; imaging; sectors; community</t>
  </si>
  <si>
    <t>0.0004803483537617856</t>
  </si>
  <si>
    <t>5460</t>
  </si>
  <si>
    <t>0.0003707771025987207</t>
  </si>
  <si>
    <t>650</t>
  </si>
  <si>
    <t>2c451cfe7ecf4f9feb09ca95dc9e8fdc</t>
  </si>
  <si>
    <t>Circular Energy Inc.</t>
  </si>
  <si>
    <t>http://www.circularenergy.com</t>
  </si>
  <si>
    <t>Circular Energy Inc. provides solar power products, retail electricity, and energy efficiency solutions to residential and commercial customers in the United States. Its solar power products include solar energy and solar panels. The company also offers Curb, an energy management software that allows to keep tabs on power consumption and control energy usage. Circular Energy Inc. was incorporated in 2014 and is based in Austin, Texas.</t>
  </si>
  <si>
    <t>energy efficiency solutions / innovative energy solutions / providing quality solar / dedicated to providing</t>
  </si>
  <si>
    <t>9500000</t>
  </si>
  <si>
    <t>energy solutions; solar power; innovative electricity products; solar power products; sustainable energy solutions; energy efficiency solutions; residential electricity plans; energy solutions provider; energy management software; control energy usage; tiered rate structure; low fixed rate; solar power plant; excess solar PV; renewable energy solutions; Solar O&amp;M services; Solar O&amp;M Packages; monthly meter fees; energy intelligence; retail electricity; solar energy; electricity services; solar panels; budgetary control; commercial customers; power consumption; solar array; Solar operations; edge products; straightforward guidance; future needs; powerful combination; usage requirements; long-term solutions; complete range</t>
  </si>
  <si>
    <t>sustainable energy solutions; resilient; products and energy; innovative electricity; fixed rate; energy intelligence; electricity products; electricity plans; solar power products; homes and businesses; sustainable energy; rate; power products; renewable energy solutions; energy solutions; tiered; term solutions; system's performance; solar pv generation; solar operations; retail electricity; pv generation; providing high quality; providing high; provide solar power; powerful combination; power products include; personalized service; operations maintenance; offer customized; long term solutions; internal resources; innovative energy solutions; innovative energy; homes and business; fees; excess solar; ensure your solar; energy solutions provider; energy management software; energy and solar; electricity services; edge products; earn extra; dedicated to helping; cutting edge products; custom solution; curb; control energy; complete range; businesses with high; budgetary control; budgetary; straightforward; solutions to residential; gigawatt; energy efficiency solutions; efficiency solutions; customized solar; solutions provider; offers a complete; plans; plan; usage; optimally; electric bill; dedicated to providing; homes; provide solar; megawatt; kilowatt; earn; solar power plant; power consumption; management software; dedicated; products include solar; lock; suit; remain; fixed; energy usage; cash; sustainable; high quality; length; affordable; personalized; optimizing; solar array; commercial customers; performing; extra; excess; guidance; monthly; selling; include solar; power plant; contract</t>
  </si>
  <si>
    <t>0.00020617577217184264</t>
  </si>
  <si>
    <t>20227</t>
  </si>
  <si>
    <t>0.00024598524154027633</t>
  </si>
  <si>
    <t>651</t>
  </si>
  <si>
    <t>ed50432f7ef21b1e11ec0ba8b1dc0a13</t>
  </si>
  <si>
    <t>Chint Solar (Zhejiang) Co., Ltd.</t>
  </si>
  <si>
    <t>http://www.astronergy.com</t>
  </si>
  <si>
    <t>Chint Solar (Zhejiang) Co., Ltd., also known as Astronergy, researches and manufactures solar/photovoltaic (PV) modules in China. It provides monocrystalline, polycrystalline, and a-Si/µc-Si tandem junction thin film PV modules for photovoltaic projects; and BOS components, such as PV mounting systems, inverters, array combiner boxes, DC and AC protection systems, transformers, and cables. The companys solar modules and BOS components provide solutions for a range of applications, including off-grid systems, commercial and residential rooftop systems, solar power plants, and other systems and projects. It serves customers in China, the United States, Australia, Germany, Spain, and Korea. The company was founded in 2006 and is based in Hangzhou, China. Chint Solar (Zhejiang) Co., Ltd. operates as a subsidiary of Chint Group Co., Ltd.</t>
  </si>
  <si>
    <t>Hangzhou</t>
  </si>
  <si>
    <t>50000000</t>
  </si>
  <si>
    <t>Shanghai Alliance Investment Ltd.; Cybernaut</t>
  </si>
  <si>
    <t>Chint Group Co., Ltd.</t>
  </si>
  <si>
    <t>crystalline silicon PV; film pv; film pv modules; complete pv product; Crystalline PV Technology; PV Product Line; PV product lines; polycrystalline PV modules; customizable PV solutions; traditional crystalline silicon; silicon solar modules; PV company; mainland China; chemical vapor deposition; PV installation; solar cell; solid crystalline material; mass production; top-of-the-line solar modules; amorphous/microcrystalline silicon layers; art solar panels; efficiency a-Si/µc-Si tandem; solar cell mass; solar cell processing; module production lines; screen printing technology; conversion efficiency; complete BOS components; mass production equipment; Statistical Process Control; array combiner boxes; high quality product; edge isolation; monocrystalline modules; ) layer.; film modules; Astronergy; scarce raw materials; polycrystalline modules; tremendous silicon-based manufacturing; pressure chemical vapor; plasma-enhanced chemical vapor; silicon wafers; crystalline cells; a-si/µc-si technology; global leading manufacturer; large scale producer; Long term reliability; amorphous silicon</t>
  </si>
  <si>
    <t>astronergy; thin film pv; film pv; si; mainland; mass production; tandem junction; si thin film; si thin; si technology; pv product; phosphorus; el; crystalline silicon pv; chemical vapor deposition; chemical vapor; art solar; vapor deposition; tandem; silicon pv; lamination; isolation; layer; monocrystalline; conversion efficiency; polycrystalline; vapor; composed; junction; pv modules; crystalline; layers; absorb; front; crystalline silicon; stability; amorphous; mass; lines; deposition; solar cell; wide array; trusted provider; traditional crystalline silicon; traditional crystalline; traced; toxicity; time tested; thin film process; term reliability; technology combined; technologies allow; system wide; surface passivation; statistical; spc; soul; sorted; single source; single junction; silicon solar modules; silicon layers; selective emitters; screen printing technology; scarce; satisfy a variety; repeated; reliability and performance; reflector; reflective coating; range and efficiency; quality management system; quality management; quality and reliability; quality and performance; pv solutions; pv installation; production of thin; processing technologies; process technology; printing technology; power range; polycrystalline pv modules; polycrystalline pv; polycrystalline modules; plasma enhanced; phosphorus doped; passivation; order to minimize; monocrystalline modules; module production; minimize losses; metallization; mes; manufacturing infrastructure; manufacturing execution system; manufacturing execution; losses caused; long term reliability; levels of quality</t>
  </si>
  <si>
    <t>0.00045266232490861726</t>
  </si>
  <si>
    <t>2198</t>
  </si>
  <si>
    <t>0.0003551633943447069</t>
  </si>
  <si>
    <t>652</t>
  </si>
  <si>
    <t>75c10b11efef4547aed10e493cb51529</t>
  </si>
  <si>
    <t>Société des Pétroles Shell SAS</t>
  </si>
  <si>
    <t>http://www.shell.fr</t>
  </si>
  <si>
    <t>Société des Pétroles Shell SAS explores and produces oil and natural gas. It also operates retail stations. In addition, the company markets, transports, and trades oil and gas; provides oil products for industrial uses, including fuel and lubricant for ships and planes; and generates electricity, including wind power. Further, it produces solar panels, and petrochemicals that are used for plastics, coatings, and detergents; and develops technology for hydrogen vehicles. The company was incorporated in 1954 and is based in Colombes, France. Société des Pétroles Shell SAS operates as a subsidiary of Royal Dutch Shell plc.</t>
  </si>
  <si>
    <t>Colombes</t>
  </si>
  <si>
    <t>planning and implementation / ships and planes / awards and recognition / affordable and viable</t>
  </si>
  <si>
    <t>Royal Dutch Shell plc</t>
  </si>
  <si>
    <t>407036 (Euronext Paris)</t>
  </si>
  <si>
    <t>transports; ships and planes; products for industrial; produces solar panels; petrochemicals; oil products; oil and natural; lubricant; including wind power; explores; develops technology; detergents; des; produces solar; including wind; generates electricity; shell; trades; planes; ships; plastics; hydrogen; natural gas; wind power; coatings; oil and gas; generates; stations; retail; natural</t>
  </si>
  <si>
    <t>0.0002537681347764209</t>
  </si>
  <si>
    <t>13584</t>
  </si>
  <si>
    <t>0.0003038266878390504</t>
  </si>
  <si>
    <t>653</t>
  </si>
  <si>
    <t>a0672834b04d382f7dbaaa3c95ba8f35</t>
  </si>
  <si>
    <t>Episol Energie Solaire</t>
  </si>
  <si>
    <t>http://www.episol.fr</t>
  </si>
  <si>
    <t>Episol Energie Solaire offers installation of production solutions of renewable energy. The company was incorporated in 2005 and is based in Fillinges, France.</t>
  </si>
  <si>
    <t>Fillinges</t>
  </si>
  <si>
    <t>1906820</t>
  </si>
  <si>
    <t>Rhône-Alpes PME Gestion; La Vélière Capital SAS; Alpes Capital Innovation SAS, SCR</t>
  </si>
  <si>
    <t>air conditioning; air conditioning installer; heating equipment installer; air conditioning installation; conduits heating systems; air conditioning equipment; heating installer; Photovoltaic panel production; renewable energy; thermal renewable energy; towers Cooling steam; solar energy collectors; thermal power systems; heating contractor; non-electric boilers; wood boilers; production solutions; thermal equipment; geothermal systems; thermal installations; distribution pipes; construction projects; heat pumps; Ventilation; electricity; field; activity; work; buildings</t>
  </si>
  <si>
    <t>installer; air conditioning; conditioning; boilers; wood boilers; ventilation and air; thermal renewable energy; thermal renewable; thermal power; thermal installations; thermal equipment; solar thermal renewable; production solutions; production solar thermal; production solar; photovoltaic panel production; photovoltaic and thermal; panel production solar; panel production; installation work; installation of thermal; heating equipment; heating contractor; heat and air; geothermal systems; equipment and air; electric boilers; conditioning installation; conditioning equipment; air conditioning installation; air conditioning equipment; activity of installation; gas and oil; offers installation; conduits; photovoltaic panel; construction projects; steam; towers; geothermal; activity; pipes; wood; installation of solar; contractor; collectors; ventilation; specializing; heating systems; heat pumps; cooling; specialized; solar thermal; specializes; solar photovoltaic; power systems; marketing; pumps</t>
  </si>
  <si>
    <t>0.0004726423412847493</t>
  </si>
  <si>
    <t>7544</t>
  </si>
  <si>
    <t>0.0004461255033669827</t>
  </si>
  <si>
    <t>654</t>
  </si>
  <si>
    <t>605faf2f33d1dd609431ee17f6ef4318</t>
  </si>
  <si>
    <t>Dynalectric Company (Los Angeles)</t>
  </si>
  <si>
    <t>http://www.dyna-la.com</t>
  </si>
  <si>
    <t>Dynalectric Company (Los Angeles) provides electrical contracting services for transportation, manufacturing, pharmaceutical, food processing, and technology industries. It offers electrical services, which include building plant and lighting, low voltage, electrical distribution, power/UPS/generators, instrumentation programmable logic control, HVAC and electrical process control, fire detection and alarm, automated traffic surveillance and control, and security systems; network design, installation, and integration services; roadway lighting, traffic signal, and intelligent transportation systems; and calibration, maintenance and technical support, panel fabrication, and life safety systems and services. The company also provides energy services, which include energy construction design/build, building commissioning, energy engineering, cogeneration/generator installation, LEED and green building, and alternative/renewable energy solutions. In addition, it offers design/build and design/assist, electrical construction engineering, building information modeling/detailing, 3D coordination and preconstruction, construction, procurement and expediting, project management, conceptual budget and estimating, and integrated project delivery services, as well as solar panel applications. The company was founded in 1950 and is based in Los Alamitos, California. Dynalectric Company (Los Angeles) operates as a subsidiary of EMCOR Group Inc.</t>
  </si>
  <si>
    <t>Los Alamitos</t>
  </si>
  <si>
    <t>EMCOR Group, Inc.</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</si>
  <si>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t>
  </si>
  <si>
    <t>traffic surveillance; traffic signal; technology industries; systems and services; solar panel applications; roadway lighting; roadway; project delivery; programmable logic; preconstruction; panel fabrication; panel applications; offers electrical services; life safety systems; life safety; intelligent transportation systems; intelligent transportation; include building; fire detection; estimating; energy engineering; energy construction; electrical contracting services; electrical contracting; electrical construction; detailing; construction engineering; conceptual; building information modeling; offers electrical; include energy; traffic; leed; transportation systems; green building; delivery services; coordination; cogeneration; offers design; logic; integration services; food processing; contracting services; process control; electrical services; electrical distribution; safety systems; programmable; low voltage; well as solar; security systems; instrumentation; calibration; energy services; assist; technical support; contracting; budget; modeling; renewable energy solutions; pharmaceutical; hvac; alarm; project management; fabrication; commissioning; procurement; signal; generator; voltage; fire; food; generators; alternative; automated; plant; detection; energy solutions; surveillance; intelligent</t>
  </si>
  <si>
    <t>0.000487536324772595</t>
  </si>
  <si>
    <t>3733</t>
  </si>
  <si>
    <t>0.0005063211216682254</t>
  </si>
  <si>
    <t>655</t>
  </si>
  <si>
    <t>a227b326c325c00de16e9c940d4a6b9d</t>
  </si>
  <si>
    <t>Zignago Holding S.p.A.</t>
  </si>
  <si>
    <t>http://www.zignago.com</t>
  </si>
  <si>
    <t>Zignago Holding S.p.A., through its subsidiaries, engages in glass production, property, wines, ecological hygiene and pest control, and energy businesses. The company manufactures hollow glass containers primarily for food and beverage, cosmetics and perfumery, luxury perfumery, and specialty glass container markets. Its glass products include jars for baby food and other foodstuffs; bottles for wine, olive oil, and tomato sauces; jars for beauty creams; containers for nail polish, skin-care products, and mid-range and mass-market perfumery; bottles for luxury perfumery; and customized bottles for wine, oil, and liqueur markets. The company also produces sparkling, semi-sparkling, white, rose, and red wines; and researches, develops, and manufactures pest control products, such as electronic rat devices, sealants and barriers, fly lamps, and glue traps. In addition, it engages in the production of energy from biomass, as well as installation of solar panels; and provides property management services. The company serves customers in Italy and internationally. Zignago Holding S.p.A. was founded in 1940 and is based in Fossalta di Portogruaro, Italy. It has glass production facilities in Italy, France, and Poland.</t>
  </si>
  <si>
    <t>1940</t>
  </si>
  <si>
    <t>Fossalta di Portogruaro</t>
  </si>
  <si>
    <t>Zignago Holding S.p.A.; Parent company; coordination; services; finance</t>
  </si>
  <si>
    <t>parent; coordination; sp; acts; finance</t>
  </si>
  <si>
    <t>0.00032083292292882034</t>
  </si>
  <si>
    <t>9051</t>
  </si>
  <si>
    <t>0.0003454882319393671</t>
  </si>
  <si>
    <t>656</t>
  </si>
  <si>
    <t>a3eb0fbe-b613-92c7-84e7-1a8b131f5f3f</t>
  </si>
  <si>
    <t>NALDA</t>
  </si>
  <si>
    <t>http://thenalda.com</t>
  </si>
  <si>
    <t>NALDA is a software &amp; algorithm developing company for drones based on A.I.</t>
  </si>
  <si>
    <t>algorithm; ai</t>
  </si>
  <si>
    <t>0.00044532118481373586</t>
  </si>
  <si>
    <t>0.0003572949951759624</t>
  </si>
  <si>
    <t>Certain data and content provided by https://www.crunchbase.com/organization/nalda</t>
  </si>
  <si>
    <t>657</t>
  </si>
  <si>
    <t>bedfbdfa8a85cff31e762445db504289</t>
  </si>
  <si>
    <t>Ryan Aeronautical</t>
  </si>
  <si>
    <t>Ryan Aeronautical was acquired by Northrop Grumman Corp. on 07/16/1999. Ryan manufactures unmanned aerial vehicles (UAV) and target drones. The company was founded in 1934 and is based in San Diego, California.</t>
  </si>
  <si>
    <t>1934</t>
  </si>
  <si>
    <t>140000000</t>
  </si>
  <si>
    <t>Northrop Grumman Corporation</t>
  </si>
  <si>
    <t>ryan; manufactures unmanned aerial; manufactures unmanned; target drones; target; unmanned aerial vehicles; aerial vehicles</t>
  </si>
  <si>
    <t>0.0008905076451960976</t>
  </si>
  <si>
    <t>3189</t>
  </si>
  <si>
    <t>0.0007691487949033747</t>
  </si>
  <si>
    <t>658</t>
  </si>
  <si>
    <t>3eb191f7edfbe5228381c6ee842fb6c4</t>
  </si>
  <si>
    <t>NextGen Solar LLC</t>
  </si>
  <si>
    <t>http://nextgen-solar.com</t>
  </si>
  <si>
    <t>NextGen Solar LLC engages in developing and commercializing three-dimensional thin-film solar panels. Its modules are used in thin-film solar panel installations, including residential pitched rooftops and commercial building flat roofs. The company was incorporated in 2013 and is based in Chicago, Illinois.</t>
  </si>
  <si>
    <t>nextgen; including residential; film solar panel; developing and commercializing; thin film solar; film solar; solar panel installations; panel installations; commercial building; pitched; flat roofs; engages in developing; three dimensional; film solar panels; commercializing; dimensional; rooftops; roofs</t>
  </si>
  <si>
    <t>0.00032209981133347865</t>
  </si>
  <si>
    <t>8542</t>
  </si>
  <si>
    <t>0.00026532113060145527</t>
  </si>
  <si>
    <t>659</t>
  </si>
  <si>
    <t>9ad55699-8edd-9417-acdc-59fb5e61c068</t>
  </si>
  <si>
    <t>FreeSkies</t>
  </si>
  <si>
    <t>http://freeskies.co</t>
  </si>
  <si>
    <t>FreeSkies is the autonomous software solution for drones.</t>
  </si>
  <si>
    <t>solution for drones; software solution</t>
  </si>
  <si>
    <t>0.0000776463532564527</t>
  </si>
  <si>
    <t>763</t>
  </si>
  <si>
    <t>0.0001137417258663823</t>
  </si>
  <si>
    <t>Certain data and content provided by https://www.crunchbase.com/organization/freeskies</t>
  </si>
  <si>
    <t>660</t>
  </si>
  <si>
    <t>3908279a0081c018dd49cef16691c10e</t>
  </si>
  <si>
    <t>Rise Solar, LLC</t>
  </si>
  <si>
    <t>Rise Solar, LLC provides leasing services for residential solar panels. It also partners with local professional installers to deliver solar energy solutions to homes. The company was incorporated in 2014 and is headquartered in St. Louis, Missouri.</t>
  </si>
  <si>
    <t>St. Louis</t>
  </si>
  <si>
    <t>services for residential; professional installers; louis; local professional; leasing services; deliver solar; residential solar panels; rise; leasing; solar energy solutions; residential solar; installers; partners; energy solutions; homes</t>
  </si>
  <si>
    <t>0.0005309113594964756</t>
  </si>
  <si>
    <t>42498</t>
  </si>
  <si>
    <t>0.000490337910312729</t>
  </si>
  <si>
    <t>661</t>
  </si>
  <si>
    <t>8ad79514-42fa-cb0b-bbc9-02f8f838cd01</t>
  </si>
  <si>
    <t>Airrands</t>
  </si>
  <si>
    <t>http://www.airrands.com</t>
  </si>
  <si>
    <t>Airrands is an autonomous drone delivery service based in London.</t>
  </si>
  <si>
    <t>drone delivery service; delivery service; autonomous drone delivery; drone delivery; autonomous drone; commerce</t>
  </si>
  <si>
    <t>0.00034488062950908136</t>
  </si>
  <si>
    <t>31154</t>
  </si>
  <si>
    <t>0.00043136527047091684</t>
  </si>
  <si>
    <t>Certain data and content provided by https://www.crunchbase.com/organization/airrands</t>
  </si>
  <si>
    <t>662</t>
  </si>
  <si>
    <t>6070c988-9d33-00bf-f237-92f64275a982</t>
  </si>
  <si>
    <t>Sustainable Environmental Enterprises</t>
  </si>
  <si>
    <t>http://seethemovement.com/</t>
  </si>
  <si>
    <t>Sustainable Environmental Enterprises brings to the , providing financing to low-income customers. Sustainable Environmental Enterprises brings renewable energy to the affordable housing industry, providing financing to low-income customers to purchase solar panels for their homes.</t>
  </si>
  <si>
    <t>New Orleans</t>
  </si>
  <si>
    <t>providing financing; low income customers; low income; income customers; enterprises; income; purchase solar panels; customers to purchase; affordable housing; brings; purchase solar; financing; sustainable; housing; purchase; affordable; homes</t>
  </si>
  <si>
    <t>0.0003852400661778871</t>
  </si>
  <si>
    <t>21940</t>
  </si>
  <si>
    <t>0.0004159974944181761</t>
  </si>
  <si>
    <t>Certain data and content provided by https://www.crunchbase.com/organization/sustainable-environmental-enterprises</t>
  </si>
  <si>
    <t>663</t>
  </si>
  <si>
    <t>90a36cdb9a13423bdce3ca1d4beae37b</t>
  </si>
  <si>
    <t>http://enfinity.biz</t>
  </si>
  <si>
    <t>Enfinity NV develops, finances, and sells integrated solar installations to companies and individuals. It has projects and clients in Europe, North America, and Asia. The company was founded in 2005 and is based in Waregem, Belgium.</t>
  </si>
  <si>
    <t>Waregem</t>
  </si>
  <si>
    <t>West Flanders</t>
  </si>
  <si>
    <t>129225026</t>
  </si>
  <si>
    <t>China Development Bank Capital Corporation Ltd.; Waterland Venture Capital Co., Ltd.; Haitong-Fortis Private Equity Fund Management Co., Ltd.; Waterland Private Equity Investments BV</t>
  </si>
  <si>
    <t>renewable energy projects; Enfinity; solar energy; long-term financial return; solar energy systems; Enfinity Technics; Enfinity Enfinity engineers; Enfinity Trade; Enfinity Invest; Enfinity Technics delivers; business market; Enfinity solar panels; investors Enfinity Invest; solar systems; Enfinity Trade delivers; market solar systems; monitors solar systems; Enfinity Power; ready-made solar systems; installs solar energy; financing renewable energy; solar power plants; efficient solar panels; major international player; special incentive program; poly-crystalline solar panels; payback period; environmentally friendly energy; large business market; environmental performance; rapid payback period; Develop Enfinity; new trends; best technical solution; relevant environmental health; incumbent electricity producers; fast payback period; professional authorized dealers; solar installation; Trade Enfinity; maximum power output; predictable revenue stream; best technical solutions; certified manufacturing sites; know-how Enfinity; Enfinity supplies; Enfinity offers; wind energy; PV technology</t>
  </si>
  <si>
    <t>enfinity; renewable energy projects; term financial; payback period; long term financial; guaranteed long term; guaranteed long; thorough; closely; energy projects; trade; invest; developments; trends; player; wind and solar; guaranteed; payback; period; solar installation; analyze; solar energy systems; three areas; technological developments; technical solutions; technical solution; tailor made products; systems deliver; solutions for renewable; revenue stream; residential market; recurring; rapid payback; poly crystalline solar; pillars; offers environmental; offers a wide; offer green; network of professional; mono and poly; monitors solar; monitor the quality; maximum power output; maximum output; manufacturing sites; manage and finance; major international; maintains and monitors; leading position; large business; investment in solar; international player; international market; installs solar energy; incumbent; including solar energy; incentive program; improve our environmental; health and safety; friendly energy; finished products; financial institutions; finance renewable energy; finance renewable; extensive network; efficient solar panels; efficient inverters; developments are closely; development of renewable; development and licensing; designed to monitor; delivery times; deliver the lowest; current into alternating; crystalline solar panels; critical component; comprehensive quality; complete service; closely monitored; choosing a solar; business unit; business processes; authorized dealers; assembly systems; extensive; solar systems; financial; sustainable solutions; supplies and installs; conscious; position; stakeholders; reputation; pv technology; criteria; core business; knowledge; specially designed; long term; return</t>
  </si>
  <si>
    <t>0.0002629936406365856</t>
  </si>
  <si>
    <t>6037</t>
  </si>
  <si>
    <t>0.00032032680966278827</t>
  </si>
  <si>
    <t>664</t>
  </si>
  <si>
    <t>e8a848b8d4b34d2476dd5685740bd1db</t>
  </si>
  <si>
    <t>Infostellar Inc.</t>
  </si>
  <si>
    <t>http://www.infostellar.net</t>
  </si>
  <si>
    <t>Infostellar Inc. develops and offers modular systems that enable satellite operators to enable unlimited communication link establishment to adopt and transform their own ground station by leveraging a cloud service-like usability. The company was founded in 2016 and is based in Tokyo, Japan.</t>
  </si>
  <si>
    <t>576646</t>
  </si>
  <si>
    <t>500 Startups; FreakOut Holdings, inc.</t>
  </si>
  <si>
    <t>cloud service-like usability; communication link establishment; unlimited communication link; ground station; satellite operators; satellite antenna; solar cell panel; antenna sharing services; X-band telemetry transmitter; high quality satellite; new satellite development; S-band telemetry transmitter; business utilizing space; ground station setups; largest communication infrastructure; S-band command receiver; cell panel hinge; miniature ion propulsion; chemical propulsion engine; high heat resistant; command signal generator; addnics bus unit; UHF transmitter; FM/CW transmitter; satellite operation; satellite kits; communication opportunities; modular systems; space business; epoch-making service; component manufacturers; Makesat products; data receiver; Space Internet; survival area; space telescope; terminal products; power,onboard computers; thermal control; real time; high reliability; launch services; platform; nanosatellites; testing; MIPS; Develops; profitability; decoder; price</t>
  </si>
  <si>
    <t>sharing platform; satellite antenna; ground station; transmitter; telemetry transmitter; nanosatellite; establishment; antenna; cloud service; usability; adopt; sharing; band; propulsion; satellite; unlimited; receiver; telemetry; transform; station; leveraging; command; link; opportunities; universe; uhf; time access; thermal control; telescope; systems that enable; system that enables; survival; smallsat; sharing services; setups; returning; real time access; propulsion system; platform to provide; onboard computers; offers modular; nanosatellites; modular systems; modular system; mips; hinge; high heat; heat resistant; epoch; decoder; cw; cubesat; component manufacturers; communication infrastructure; antenna for satellite; provide real time; develops and offers; provide real; introduces; fm; operators; collaborate; empowering; solar cell; platform that enables; products includes; miniature; profitability; terminal; high reliability; modular; utilized; promoting; actuators; realize; bus; contribute; seamlessly; onboard; ion; expansion; satellites; aim; computers; resistant; signal; utilizing; launch; generator; component; human; engine; largest; kits; owners; price; reliability; improve; chemical; structures</t>
  </si>
  <si>
    <t>0.0007795421658117515</t>
  </si>
  <si>
    <t>7566</t>
  </si>
  <si>
    <t>0.0006185653912138133</t>
  </si>
  <si>
    <t>665</t>
  </si>
  <si>
    <t>9be63383fce3f6ad5cb62cd4b0e0b433</t>
  </si>
  <si>
    <t>Audition Systems By Audio Design Group LLC</t>
  </si>
  <si>
    <t>As of August 22, 2011, Audition Systems By Audio Design Group LLC, doing business as Aurant, Inc. was acquired by S3 Aurant Inc. Audition Systems By Audio Design Group LLC sells home theater, stereos, and televisions. It offers home theaters, whole house music systems, components, speakers, audio and speaker cables, outdoor speakers, phone and intercom systems, home automation and control systems, whole house audio systems, whole house lighting control and shading systems, remote home security and camera systems, home networking and computer systems, heating and cooling systems, cameras, pool and spa control systems, gate control systems, reduced energy consumption systems, media rooms, gaming systems, video conferencing systems, iPod systems, Internet TVs, and furniture and accessories. The company also provides home theater design and installation services; green services, including energy audit response plans, power-down A/V equipment, zero power green theaters, solar panel installation, optimized lighting control, thermal optimized window coverings, intelligent irrigation programming, reduced consumption pool/spa programming, low power TV replacement, geothermal power integration, power regeneration control, and electronics recycling; and customer support services. Audition Systems By Audio Design Group LLC was founded in 1989 and is based in Park City, Utah.</t>
  </si>
  <si>
    <t>Park City</t>
  </si>
  <si>
    <t>VIA International, Inc.</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</si>
  <si>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t>
  </si>
  <si>
    <t>theaters; theater; lighting control; spa; speakers; audio; programming; pool; control systems; reduced; video conferencing; stereos; shading systems; regeneration; power green; pool and spa; internet tvs; intercom; furniture and accessories; customer support services; consumption systems; conferencing; computer systems; automation and control; optimized; including energy; energy audit; camera systems; audio systems; speaker; coverings; house; ipod; customer support; televisions; cooling systems; consumption; gate; audit; low power; rooms; heating and cooling; shading; tvs; music; irrigation; design and installation; solar panel installation; recycling; geothermal; gaming; panel installation; networking; tv; support services; furniture; energy consumption; installation services; window; response; plans; replacement; cables; cooling; media; phone; outdoor; intelligent; automation</t>
  </si>
  <si>
    <t>0.00025977231011164466</t>
  </si>
  <si>
    <t>2159</t>
  </si>
  <si>
    <t>0.0002592033201501592</t>
  </si>
  <si>
    <t>666</t>
  </si>
  <si>
    <t>b23698dce8f2cb7fb21767c3dbae2c9d</t>
  </si>
  <si>
    <t>Shin-Idemitsu Facilities Co., Ltd</t>
  </si>
  <si>
    <t>http://if.idex.co.jp</t>
  </si>
  <si>
    <t>Shin-Idemitsu Facilities Co., Ltd installs solar panels. Shin-Idemitsu Facilities Co., Ltd was formerly known as Shinsei Inc. As a result of acquisition of Shinsei Inc. by Shin-Idemitsu Co.,Ltd., Shinsei Inc.'s name was changed. Shin-Idemitsu Facilities Co., Ltd is based in Tosu-shi, Japan. As of May 5, 2011, Shin-Idemitsu Facilities Co., Ltd operates as a subsidiary of Shin-Idemitsu Co.,Ltd.</t>
  </si>
  <si>
    <t>Tosu-shi</t>
  </si>
  <si>
    <t>Saga</t>
  </si>
  <si>
    <t>Shin-Idemitsu Co.,Ltd.</t>
  </si>
  <si>
    <t>result of acquisition; changed; installs solar panels; installs solar; acquisition; result</t>
  </si>
  <si>
    <t>0.0002860367175399507</t>
  </si>
  <si>
    <t>0.00024545950898559527</t>
  </si>
  <si>
    <t>667</t>
  </si>
  <si>
    <t>00df508a793811228f9bbe30c1bbf2d8</t>
  </si>
  <si>
    <t>Global Equipment Services and Manufacturing Inc.</t>
  </si>
  <si>
    <t>http://www.geservs.com</t>
  </si>
  <si>
    <t>Global Equipment Services and Manufacturing Inc. provides design engineering, contract manufacturing, field service engineering, software engineering, training support, and aftermarket services. It serves semiconductor manufacturing equipment, flat panel display production equipment, solar cell (photovoltaics) production equipment, and test and assembly sectors worldwide. The company was founded in 2006 and is headquartered in San Jose, California.</t>
  </si>
  <si>
    <t>automation / flat panel / industrial automation / offers engineering</t>
  </si>
  <si>
    <t>IDG Ventures Vietnam (2); IT-Farm Corporation (2); Development Bank of Japan Inc.</t>
  </si>
  <si>
    <t>image processing; FPD production equipment; FPD Industrial Automation; design engineering capabilities; Software Engineering Services; semiconductor manufacturing/flat panel; Core Engineering Competencies; Equipment Control Software; value-added field services; Offers engineering software; image processing software; legacy software maintenance; health care markets; FIELD SERVICE ENGINEERING; Electro Mechanical Design; Wet process equipment; Image Processing solutions; On-site Service Contracts; engineering design; Software Language; assembly equipment; software testing; Software Applications; semiconductor wafer; Reverse engineering; Electro-mechanical design; manufacturing equipment; customer training; Complete system automation; media solutions; human-machine interface; photovoltaic cells; machine vision; refurbishment process; liquid crystals; programming languages; Solid Edge; Solid Works; factory solutions; digital consumer; Customized Substrate; Global Field; CONTRACT MANUFACTURING; solar panel; AC/DC Power; complex motion; Gas Delivery; Auto CAD; Global Installation; Material bonding</t>
  </si>
  <si>
    <t>mechanical design; electro mechanical; refurbishment; fpd; image processing; software engineering; legacy; embedded systems; industrial automation; electro; pro; automation; wet process equipment; wet process; vision and image; trouble shooting; software testing; software products; software maintenance; software engineering services; service engineering; service contracts; semiconductor wafer; relocation; refurbished; processing solutions; php; offers engineering; motion control; microcontroller; machine interface; logistic; liquid crystals; languages; ladder; java; image processing solutions; image processing software; human machine interface; human machine; hmi; gui; gas delivery; field services; field service; fab; etch; equipment control; drafting; digital consumer; design engineering; delivery system; cvd; customer training; contract manufacturing; competencies; asp; algorithm development; software applications; dsp; image; solid; services and solutions; process equipment; electromechanical; mechanical; semiconductor manufacturing; processing software; preventive maintenance; domains; crystals; embedded; complete system; trouble; engineering design; machine vision; assembly; serves customers; reverse; bonding; core; retrofit; health care; production equipment; preventive; manufacturing equipment; language; control software; wet; pcb; sourcing; mechanisms; carries; algorithm; machine; shooting; dc power; cad; fluid; photovoltaic cells</t>
  </si>
  <si>
    <t>0.0001161514549049939</t>
  </si>
  <si>
    <t>6798</t>
  </si>
  <si>
    <t>0.00022011986186711575</t>
  </si>
  <si>
    <t>668</t>
  </si>
  <si>
    <t>b679538f-ccab-701c-b9a3-715353442675</t>
  </si>
  <si>
    <t>Phatenergy</t>
  </si>
  <si>
    <t>http://www.phatenergy.com</t>
  </si>
  <si>
    <t>Phatenergy is a manufacturer and installation service provider of solar panel based electrical equipment.</t>
  </si>
  <si>
    <t>La Crescenta</t>
  </si>
  <si>
    <t>installation service; provider of solar; electrical equipment; service provider</t>
  </si>
  <si>
    <t>0.00040101093475901226</t>
  </si>
  <si>
    <t>2463</t>
  </si>
  <si>
    <t>0.00039066558627259075</t>
  </si>
  <si>
    <t>Certain data and content provided by https://www.crunchbase.com/organization/phatenergy</t>
  </si>
  <si>
    <t>669</t>
  </si>
  <si>
    <t>7a7a2fd60e604996adf383c36399caff</t>
  </si>
  <si>
    <t>Mirle Automation Corporation</t>
  </si>
  <si>
    <t>http://www.mirle.com.tw</t>
  </si>
  <si>
    <t>Mirle Automation Corporation manufactures and sells automation system integrators and related products. It offers various automated equipment for clean room FPD transporter and material-handling, such as CF in-line C/V systems, LCD/LCM auto packing/palletizing systems, clean room stockers, burr checkers, bonders, LD/ULD, CSLD, dense packing/unpacking systems, in-line aging systems, and equipment for clean room robot applications; manufacturing equipment and automated transporting systems for thin-film and mono/poly-crystalline silicon solar cell industries, as well as open-short testers for touch panels; and robotic application systems for semiconductor, general, and optronic industries. The company also provides IT products, including IBM systems, servers, blade centers, and storage and system networking products, as well as POS products; storage management, enterprise asset management, virtualization infrastructure, security, and AS/RS system solutions; and IT services comprising virtual desktop infrastructure, Oracle DB technical support, server and linux integration and virtualization, warranty maintenance, and virtualized storage management services. In addition, it offers servo drivers, injection molding controllers, air chiller modular controllers, compressor controllers, and HMI touch panel display products, as well as controllers for programming standard, water treatment management system, tap water pressurization, BA, and city flood prevention applications; and clean room automatic and general environmental material handling systems, ancillary systems, and systems for versatile applications. Further, the company provides special purpose equipment, such as optical glass molding press, parking tower, liquid management auto sampler, and food industry machinery. It serves FPD, semiconductor, automobile, IT, machinery, food, solar cell, LED, and touch panel industries. The company was founded in 1989 and is based in Hsinchu, Taiwan.</t>
  </si>
  <si>
    <t>Hsinchu</t>
  </si>
  <si>
    <t>manufacturing equipment / technical support / industrial machinery / machinery</t>
  </si>
  <si>
    <t>MRLU.F (Pink Sheets LLC); 2464 (Taiwan Stock Exchange)</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</si>
  <si>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t>
  </si>
  <si>
    <t>clean room; virtualization; storage management; packing; fpd; touch panel; room; molding; material handling; touch; machinery; controllers; well as open; warranty maintenance; virtualized; transporting; tap water; systems for semiconductor; stockers; special purpose; silicon solar cell; short testers; services comprising; sampler; pressurization; pos; poly crystalline silicon; panel industries; oracle; optronic; optical glass; networking products; material handling systems; liquid management; ld; ibm; hmi; display products; db; chiller; checkers; cf; burr; bonders; ba; automation system; automated equipment; auto packing; auto; injection molding; dense; handling; system integrators; compressor; ancillary; handling systems; touch panels; servo; rs; crystalline silicon solar; solar cell; system solutions; blade; aging; food; testers; press; flood; manufacturing equipment; linux; general; tap; corporation manufactures; automated; injection; poly crystalline; servers; desktop; automation; prevention; water treatment; integrators; drivers; asset management; automobile; silicon solar; server; technical support; poly; tower; programming; panel display; versatile; networking; mono; management system; management services; city; lcd; crystalline silicon</t>
  </si>
  <si>
    <t>0.0001226331898025266</t>
  </si>
  <si>
    <t>10035</t>
  </si>
  <si>
    <t>0.00020838623407928836</t>
  </si>
  <si>
    <t>670</t>
  </si>
  <si>
    <t>c321aec1aa17dbe8e4660bc299aca4fa</t>
  </si>
  <si>
    <t>Heliox IX Limited</t>
  </si>
  <si>
    <t>Heliox IX Limited operates solar panels. The company was founded in 2011 and is based in Oxford, United Kingdom.</t>
  </si>
  <si>
    <t>2880430</t>
  </si>
  <si>
    <t>Oxford Capital Partners LLP</t>
  </si>
  <si>
    <t>heliox</t>
  </si>
  <si>
    <t>f32cc5cec4a6b62f043b02fd9683acf8</t>
  </si>
  <si>
    <t>MasterVolta (T) Ltd</t>
  </si>
  <si>
    <t>http://www.mastervolta.com</t>
  </si>
  <si>
    <t>MasterVolta (T) Ltd. manufactures, imports, and supplies wind turbines, solar systems, and LED lighting products. The company specializes in alternative energy assessments, product recommendations, project consulting, and product integration in the alternative energy industry. It also offers solar panels and modules, and PV modules; and pre-configured solar systems, inverters, deep-cycle batteries, solar water pumping systems, and wind mills. In addition, the company designs and installs a range of solar and wind power systems of various sizes for domestic/residential homes, offices, small industries, open spaces, and commercial and industrial applications; and off-grid power systems ranging from small scale systems for boats, yachts, and motor homes to larger scale systems for homes and business applications. It offers its services for new builds, renovations, and wind farms; and commercial businesses, office buildings, manufacturing facilities, municipal infrastructure and healthcare facilities, wind farm developments, farming, residential and rural homes, and cottages. The company was founded in 2010 and is based in Dar es Salaam, Tanzania.</t>
  </si>
  <si>
    <t>Dar es Salaam</t>
  </si>
  <si>
    <t>Tanzania</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</si>
  <si>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t>
  </si>
  <si>
    <t>scale systems; alternative energy; yachts; wind power systems; wind mills; wind farm; water pumping systems; systems ranging; systems for boats; specializes in alternative; rural homes; residential homes; ranging from small; pumping systems; project consulting; product integration; pre configured; panels and modules; open spaces; municipal infrastructure; motor homes; larger scale; installs a range; homes and business; healthcare facilities; energy assessments; deep cycle batteries; cycle batteries; cottages; commercial businesses; business applications; alternative energy industry; systems for homes; homes; solar water pumping; renovations; deep cycle; wind farms; offers its services; mills; led lighting products; imports; energy industry; solar systems; recommendations; office buildings; manufacturing facilities; alternative; water pumping; solar and wind; small scale; power systems; range of solar; designs and installs; assessments; municipal; configured; grid power; boats; spaces; pumping; offers solar panels; developments; farming; wind power; industrial applications; healthcare; commercial and industrial; pv modules; lighting products; led lighting; sizes; offices; cycle; rural; larger; solar water; motor; farms; farm; ranging; deep; domestic; office; builds; pre; wind turbines; specializes; turbines; consulting; offers solar</t>
  </si>
  <si>
    <t>0.00031236331382709454</t>
  </si>
  <si>
    <t>5544</t>
  </si>
  <si>
    <t>0.00028654988705067335</t>
  </si>
  <si>
    <t>672</t>
  </si>
  <si>
    <t>26d3e145-9555-a60e-c299-dd2947a57e63</t>
  </si>
  <si>
    <t>Power4Patriots</t>
  </si>
  <si>
    <t>http://www.power4patriots.com</t>
  </si>
  <si>
    <t>Power4Patriots is a provider of do-it-yourself manuals and videos about the construction of solar panels and accessories. Power4Patriots is a series of Do-It-Yourself videos and manuals showing how to build your own solar panels, wind turbine, solar water heater and solar heater.</t>
  </si>
  <si>
    <t>power patriots; patriots; manuals; heater; videos; solar water heater; panels and accessories; construction of solar; water heater; showing; wind turbine; solar water; turbine; series</t>
  </si>
  <si>
    <t>0.00020447289457488596</t>
  </si>
  <si>
    <t>8388</t>
  </si>
  <si>
    <t>0.00021969309154254882</t>
  </si>
  <si>
    <t>Certain data and content provided by https://www.crunchbase.com/organization/power-4-patriots</t>
  </si>
  <si>
    <t>7fc3fefe-3760-54bf-f18e-f3733988bae9</t>
  </si>
  <si>
    <t>FoodBots</t>
  </si>
  <si>
    <t>http://csq1.org/foodbots/</t>
  </si>
  <si>
    <t>Robotic Food Growing, Packaging and Delivery Systems. FoodBots Robotically Grows, Packages and Delivers one-hundred top grocery store food items in daily and weekly delivery batches; 30,000 Lettuce per day; 20,000 mushrooms per day, and so on. Our teams build robotics, grow and deliver profitable, top quality products with a model that scales to ensure abundance and eradicate extreme poverty internationally.
Come and Grow with Us.</t>
  </si>
  <si>
    <t>Worthwhile Venture Capital</t>
  </si>
  <si>
    <t>grocery; food; grow; top quality products; top grocery; robotically; organic food; lettuce; grows; food items; food delivery; batches; abundance; packaging; poverty; scales; top quality; weekly; food processing; delivery systems; quality products; food and beverage; profitable; beverage; top; items; extreme; organic; daily; teams; artificial intelligence; packages; robotic; artificial; store; growing; model; delivers</t>
  </si>
  <si>
    <t>0.00034989472919521187</t>
  </si>
  <si>
    <t>24109</t>
  </si>
  <si>
    <t>0.0004750880930417672</t>
  </si>
  <si>
    <t>Certain data and content provided by https://www.crunchbase.com/organization/foodbots</t>
  </si>
  <si>
    <t>674</t>
  </si>
  <si>
    <t>30720927-dbb9-64bc-a962-de7958db3fd4</t>
  </si>
  <si>
    <t>Vision Aerial, LLC</t>
  </si>
  <si>
    <t>http://www.visionaerial.com</t>
  </si>
  <si>
    <t>Vision Aerial manufactures professional quality drones and drone payloads. The company also provides high-precision drone flight services. They’ve been focused on providing affordable, innovative multicopter drones since 2013.
Their first product, the SwitchBlade, is a three rotor tri-copter. With superior payload capacity, flight time, speed and transportability, the SwitchBlade breaks the mold set by the more common quad-copter layout. The SwitchBlade-Elite’s specifications and feature set are better than any multicopter in its price range by a very large margin. The SwitchBlade has won several awards, including Popular Science’s “Best of What’s New 2014.” The editor-in-chief of Popular Science, Cliff Ransom, refers to the winners of the award as “revolutionary in their respective fields.”
The Vector is a hexacopter drone with outstanding payload capacity, flight times and flight characteristics. It was built to carry large imaging payloads for the search and rescue, cinematography, precision agriculture and inspection markets. It is extraordinarily stable and takes advantage of the latest technology to provide an easy, reliable and fun operator experience.
Deeply passionate about flight and creating products of exceptional quality, Vision Aerial’s ethos is simply to enrich the lives of the pilots who choose their products. This is accomplished in part through the use of lean manufacturing principals like continuous improvement, a focus on value and the elimination of waste to name a few. As avid pilots their team strives to stay closely in touch with the ever evolving needs of the UAV industry.
Vision Aerial also provides flight services to professional organizations who want to reap the orders of magnitude improvement in efficiency that drones offer without investing in a flight team and drones of their own. We’ve conducted inspections, performed flights for experimental sensors and captured many types of media. To learn more, contact us today.</t>
  </si>
  <si>
    <t>Bozeman</t>
  </si>
  <si>
    <t>Montana</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</si>
  <si>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t>
  </si>
  <si>
    <t>switchblade; flight services; payload capacity; multicopter; copter; popular; payloads; improvement; payload; won several awards; winners; uav industry; tri; refers; reap; ransom; quad copter; providing affordable; professional quality; principals; price range; precision drone; popular science; orders of magnitude; multicopter drones; margin; manufactures professional; lean; inspection markets; improvement in efficiency; hexacopter; flight characteristics; feature set; extraordinarily; experimental; exceptional quality; ethos; enrich; editor; drones offer; drones and drone; drone flight services; deeply; creating products; continuous improvement; contact us today; cliff; chief; breaks; avid; agriculture and inspection; vector; technology to provide; magnitude; focused on providing; flight times; accomplished; respective; latest technology; pilots; takes advantage; strives; elimination; mold; conducted; won; orders; investing; drone flight; cinematography; awards; capacity; evolving; performed; passionate; outstanding; quad; layout; flight time; closely; award; high precision; exceptional; captured; search and rescue; stay; precision agriculture; stable; lives; fun; revolutionary; rotor; flights; specifications; science; rescue; feature; characteristics; carry; continuous</t>
  </si>
  <si>
    <t>0.00016152314568741212</t>
  </si>
  <si>
    <t>8610</t>
  </si>
  <si>
    <t>0.00020193709204558517</t>
  </si>
  <si>
    <t>Certain data and content provided by https://www.crunchbase.com/organization/vision-aerial-llc</t>
  </si>
  <si>
    <t>675</t>
  </si>
  <si>
    <t>dbd9a723-c436-390c-3f4f-991dde8ba699</t>
  </si>
  <si>
    <t>Vultus AB</t>
  </si>
  <si>
    <t>http://www.vultus.se</t>
  </si>
  <si>
    <t>Vultus provides actionable data to farmers, using drone technology.</t>
  </si>
  <si>
    <t>actionable data; actionable; farmers; drone technology</t>
  </si>
  <si>
    <t>0.0002704348222792582</t>
  </si>
  <si>
    <t>4678</t>
  </si>
  <si>
    <t>0.00024980978127983833</t>
  </si>
  <si>
    <t>Certain data and content provided by https://www.crunchbase.com/organization/vultus-ab</t>
  </si>
  <si>
    <t>676</t>
  </si>
  <si>
    <t>a9bdab7bd30459d7fd2e945011ebd372</t>
  </si>
  <si>
    <t>Advanced Solargy, Inc.</t>
  </si>
  <si>
    <t>http://www.advancedsolargy.com</t>
  </si>
  <si>
    <t>Advanced Solargy, Inc. manufactures silicon solar products. The company focuses on photovoltaic products for lights, computers, and microwave ovens. It offers polycrystalline silicon powder and granules, polycrystalline silicon chunks, polycrystalline silicon ingots/blocks, monocrystalline silicon ingots, multi and monocrystalline silicon wafers, monocrystalline silicon panels, portable dc battery chargers, solar bricks, and human powered chargers. Advanced Solargy offers its products through agents. The company was founded in 2005 and is based in Loma Linda, California. On April 2, 2009, Advanced Solargy, Inc. filed a voluntary petition for liquidation under Chapter 7 in the U.S. Bankruptcy Court for the Central District of California.</t>
  </si>
  <si>
    <t>Loma Linda</t>
  </si>
  <si>
    <t>monocrystalline silicon; polycrystalline silicon; silicon ingots; monocrystalline; polycrystalline; ingots; silicon solar products; silicon panels; silicon chunks; offers polycrystalline; microwave ovens; manufactures silicon; human powered; dc battery; chunks; bankruptcy court; bankruptcy; bricks; court; photovoltaic products; chargers; powder; ovens; district; silicon wafers; agents; battery chargers; microwave; blocks; silicon solar; solar products; wafers; computers; human; central; offers its products; focuses; dc</t>
  </si>
  <si>
    <t>0.0003986822700202892</t>
  </si>
  <si>
    <t>736</t>
  </si>
  <si>
    <t>0.00028597107351373475</t>
  </si>
  <si>
    <t>677</t>
  </si>
  <si>
    <t>4c45826b9bc31c5ee8cd943fcfa9c60b</t>
  </si>
  <si>
    <t>SolView</t>
  </si>
  <si>
    <t>SolView develops software that evaluates the benefit of installing solar panels on the roofs of specific houses. The company is based in Israel.</t>
  </si>
  <si>
    <t>1122776</t>
  </si>
  <si>
    <t>Capital Nature Ltd.</t>
  </si>
  <si>
    <t>instant rooftop assessments; remote solar assessments; solar systems installation; specific houses; solar panels; proprietary technology; cleanweb company; property owners; solar professionals; SolView; roofs; software; benefit; Specialties; online</t>
  </si>
  <si>
    <t>assessments; solar systems installation; solar professionals; remote solar; providing online; installing solar panels; evaluates; bridging; systems installation; develops software; property owners; installing solar; proprietary technology; instant; houses; installing; rooftop; roofs; benefit; owners; professionals; solar systems; specialties; property</t>
  </si>
  <si>
    <t>0.00025161305590036824</t>
  </si>
  <si>
    <t>32094</t>
  </si>
  <si>
    <t>0.000264130306449712</t>
  </si>
  <si>
    <t>678</t>
  </si>
  <si>
    <t>c65de2bd-7cf0-d3ea-0321-da82bc1ddb73</t>
  </si>
  <si>
    <t>Aerial Power Ltd</t>
  </si>
  <si>
    <t>https://www.aerialpower.com</t>
  </si>
  <si>
    <t>Aerial Power Ltd is developing UAV's for the cleaning of solar panels, mirrors, and windows. Aerial Power Ltd is developing a cleaning drone that can be applied on solar panels, mirrors, windows or rooftops.</t>
  </si>
  <si>
    <t>Start-Up Chile; Pitch@Palace</t>
  </si>
  <si>
    <t>aerial power; mirrors; windows; cleaning; rooftops; applied</t>
  </si>
  <si>
    <t>0.00038264903950678157</t>
  </si>
  <si>
    <t>2780</t>
  </si>
  <si>
    <t>0.00034654782725429615</t>
  </si>
  <si>
    <t>Certain data and content provided by https://www.crunchbase.com/organization/aerial-power-limited</t>
  </si>
  <si>
    <t>679</t>
  </si>
  <si>
    <t>683c67cc-187d-fd61-a280-76f22a06f8ba</t>
  </si>
  <si>
    <t>Gigawatt Farms</t>
  </si>
  <si>
    <t>http://www.gigawattfarms.com</t>
  </si>
  <si>
    <t>The majority of our growth will be from manufacturing solar panels in the United States. We are in every aspect of renewable energy and are developing products with staying power within the green tech community.</t>
  </si>
  <si>
    <t>Indio</t>
  </si>
  <si>
    <t>3000</t>
  </si>
  <si>
    <t>manufacturing solar; green tech; developing products; staying; majority; aspect; growth; community; tech</t>
  </si>
  <si>
    <t>0.00035488073823533356</t>
  </si>
  <si>
    <t>6035</t>
  </si>
  <si>
    <t>0.00036800092757023275</t>
  </si>
  <si>
    <t>Certain data and content provided by https://www.crunchbase.com/organization/gigawatt-farms</t>
  </si>
  <si>
    <t>680</t>
  </si>
  <si>
    <t>2c6800ba-c425-e41f-938e-5b690cc53714</t>
  </si>
  <si>
    <t>Desert Wolf</t>
  </si>
  <si>
    <t>http://www.desert-wolf.com/dw/</t>
  </si>
  <si>
    <t>Desert Wolf manufactures and supplies a wide range of trailers, and complete military and commercial mobile surveillance solutions. Desert Wolf is a world leader in innovation and technology. With more than two decades' experience, Desert Wolf strives to produce only the best mobile solutions. It manufactures and supplies a wide range of trailers and complete military and commercial mobile surveillance solutions. The trailers include: luxury camping and off-road trailers; search-and-rescue trailers; support trailers; as well as disaster recovery trailers and advanced technological laboratories. Desert Wolf also produces tactical unmanned aerial and ground vehicles better known as drones. These drones use the latest technology and complement its current surveilance systems.</t>
  </si>
  <si>
    <t>wolf; trailers; desert; surveillance solutions; supplies a wide; military and commercial; manufactures and supplies; tactical unmanned; mobile solutions; leader in innovation; disaster recovery; aerial and ground; ground vehicles; latest technology; strives; luxury; complement; wide range; camping; surveillance; laboratories; tactical; search and rescue; decades; road; disaster; rescue; technological; recovery; search; latest; innovation; leader; better</t>
  </si>
  <si>
    <t>0.000531199992756161</t>
  </si>
  <si>
    <t>39889</t>
  </si>
  <si>
    <t>0.0005706229865408604</t>
  </si>
  <si>
    <t>Certain data and content provided by https://www.crunchbase.com/organization/desert-wolf</t>
  </si>
  <si>
    <t>681</t>
  </si>
  <si>
    <t>26bf5ed1fd3469d3f8ab89dbe819ed58</t>
  </si>
  <si>
    <t>Dronomy</t>
  </si>
  <si>
    <t>http://dronomy.com</t>
  </si>
  <si>
    <t>Dronomy develops a cloud connected software for using drones. The company was founded in 2014 and is headquartered in Israel.</t>
  </si>
  <si>
    <t>1500000</t>
  </si>
  <si>
    <t>Battery Ventures (2); Oryzn Capital (2); Lool Ventures L.P. (2); Global Brain Corporation</t>
  </si>
  <si>
    <t>Israeli high-tech companies; combines technical excellence; air force units; business track record; drones; cloud connected software; team combines; drones to.; drones. drone management.; diverse fields; Dronomy-powered drones; sense-and-avoid technology; information technology. robotics; Dronomy’s technology; complete their missions.; industrial. obstacles.; experience; decades; veterans; algorithms; way; people; physics; intelligence</t>
  </si>
  <si>
    <t>obstacles; technical excellence; tech companies; team combines; sense and avoid; israeli; going to change; fly autonomously; drones to fly; drone flies; diverse fields; decades of combined; combined experience; avoid technology; allow drones; air force; track record; elite; veterans; autonomously; flies; physics; excellence; avoid; diverse; decades; high tech; force; sense; covers; record; going; powered drones; enable drones; develops a cloud; cloud connected; avoid obstacles; brains; combines; proven; algorithms; surroundings; fields; track; combined; change; tech; units; fly; missions; drone management; urban; flying; connected</t>
  </si>
  <si>
    <t>0.00039065089594368495</t>
  </si>
  <si>
    <t>0.000394025534128884</t>
  </si>
  <si>
    <t>682</t>
  </si>
  <si>
    <t>584748694c3134585488c133312570e9</t>
  </si>
  <si>
    <t>Otto H. Rosentreter Company</t>
  </si>
  <si>
    <t>http://www.rosentreterco.com</t>
  </si>
  <si>
    <t>Otto H. Rosentreter Company, a power development and design-build engineering company, engages in the design and installation of renewable energy systems. The company specializes in biogas and renewable fuel cell projects. It offers design/build, feasibility studies, project management, installation, operations, maintenance, repair, and financing services. The company offers its services for fuel cell and solar panel projects, and other renewable energy projects. It serves commercial, government, and utility customers, as well as various industries, such as hospitality, manufacturing plants, food and beverage processing, wastewater treatment plants/landfills, colleges/universities, hospitals/prisons, office buildings/data centers/laboratories, cities/counties/municipalities, dairies/cheese plants, and other facilities. The company is based in Santa Fe Springs, California.</t>
  </si>
  <si>
    <t>Santa Fe Springs</t>
  </si>
  <si>
    <t>fuel cell; utility customers; treatment plants; renewable fuel; power development; landfills; installation of renewable; development and design; counties; cheese; wastewater treatment; manufacturing plants; financing services; biogas; serves commercial; prisons; design build; offers design; feasibility studies; offers its services; renewable energy projects; data centers; colleges; food and beverage; wastewater; office buildings; hospitality; beverage; municipalities; renewable energy systems; laboratories; feasibility; energy projects; studies; design and installation; cities; hospitals; universities; project management; treatment; centers; food; office; financing; energy systems; specializes; repair</t>
  </si>
  <si>
    <t>0.0003070229503941609</t>
  </si>
  <si>
    <t>12491</t>
  </si>
  <si>
    <t>0.00032315676804433143</t>
  </si>
  <si>
    <t>683</t>
  </si>
  <si>
    <t>3d02223a-21dc-bb59-bb2a-03dd65498f9a</t>
  </si>
  <si>
    <t>Go Professional Cases</t>
  </si>
  <si>
    <t>http://goprofessionalcases.com</t>
  </si>
  <si>
    <t>GPC is Provide the highest quality professional cases for flight equipment and POV cameras so you never miss a piece of the action. GPC was born out of a single idea: Provide the highest quality professional cases for flight equipment
and POV cameras so you never miss a piece of the action. Best part: If they  don't have what you're looking for in their collection of UAV,multirotor, drone and GoPro® cases, GPC will custom design one for you.</t>
  </si>
  <si>
    <t>quality professional; provide the highest; pov; piece; cases; highest quality; action; multirotor; custom design; born; highest; gopro; idea; you're; collection</t>
  </si>
  <si>
    <t>0.00008089289648213237</t>
  </si>
  <si>
    <t>1599</t>
  </si>
  <si>
    <t>0.0001230286270191413</t>
  </si>
  <si>
    <t>Certain data and content provided by https://www.crunchbase.com/organization/go-professional-cases</t>
  </si>
  <si>
    <t>684</t>
  </si>
  <si>
    <t>ac26a843671d4f435f212de732e8a127</t>
  </si>
  <si>
    <t>SAS Watt &amp; Home</t>
  </si>
  <si>
    <t>http://www.wattethome.com</t>
  </si>
  <si>
    <t>SAS Watt &amp; Home designs and installs solar panels for the general public. The company was incorporated in 2008 and is based in Tullins, France. SAS Watt &amp; Home operates as a subsidiary of SAS EUR Ohm.</t>
  </si>
  <si>
    <t>Tullins</t>
  </si>
  <si>
    <t>Botanic-Serres Du Saleve, SAS</t>
  </si>
  <si>
    <t>SAS EUR Ohm</t>
  </si>
  <si>
    <t>general public; designs and installs; installs solar panels; watt; installs solar; general</t>
  </si>
  <si>
    <t>0.0002747814057805679</t>
  </si>
  <si>
    <t>0.00023741323250832874</t>
  </si>
  <si>
    <t>685</t>
  </si>
  <si>
    <t>7c5f5e29fb4ee617d5e65c8486cab9fe</t>
  </si>
  <si>
    <t>Exagan S.A.S.</t>
  </si>
  <si>
    <t>http://www.exagan.com</t>
  </si>
  <si>
    <t>Exagan S.A.S. develops, manufactures, and markets gallium nitride (GaN)-based semiconductors for solar, industrial, automotive, IT electronics, power-supply, connectivity, and other markets. It offers G-FET (650 V), a GaN-based fast-switching power device for electrical converters that reduces integration risk in power modules; and G-FET (1,200 V), a GaN-based fast-switching power device that enables efficient inverter and converter architectures used for industrial and automotive inverters. Exagan S.A.S. has strategic partnerships with CEA-Leti and X-FAB Silicon Foundries. The company was founded in 2014 and is based in Grenoble, France with an additional office in Toulouse, France.</t>
  </si>
  <si>
    <t>Grenoble</t>
  </si>
  <si>
    <t>13102830</t>
  </si>
  <si>
    <t>Soitec S.A. (2); Innovacom Gestion (2); CEA Investissement SA; Irdi-Soridec Gestion; CM-CIC Innovation</t>
  </si>
  <si>
    <t>gallium nitride; GaN-based fast-switching power; fast-switching power device; power electronics industry; large scale adoption; GaN power devices; markets gallium nitride; Silicon power technology; high-quality GaN material; GaN film grown; transistor devices; G-FET technology; Silicon power technology.; material epitaxy technology; GaN-on-silicon material technology; Exagan power switches; G-FET™ devices technology; Exagans innovative technology; Silicon manufacturing environments; power supply; power modules; GaN materials; materials GaN; advanced power modules; proprietary technology; Exagan supply chain; industrial application; world-leading research center; CO2 emission; efficient production; conversion systems; solar panel; different thermal coefficients; advanced silicon-processing technologies; metal organic chemical; key physical challenge; advanced deposition process; wide temperature range; silicon technology; global semiconductor industry; electronics. supply chain; standard silicon-manufacturing environments; highest quality-assurance standards; proper device operation; key competitive advantage; level testing measurement; initial product shipments; highest product quality; Exagan S.A.S.; silicon substrate</t>
  </si>
  <si>
    <t>gan; fet; nitride; gallium nitride; transistor; leading supplier; fet technology; gallium; systems to reduce; switching power; silicon manufacturing; power modules; manufacturing environments; enabling large; electronics industry; efficient production; conversion systems; cnrs; power electronics; power technology; converter; accelerating; mm; die; proprietary technology; switching; transition; emission; power supply; adoption; supply chain; substrate; supplier; deposition; knowledge; semiconductors; automotive; worthy; wide temperature range; wide temperature; temperature range; specific products; silicon technology; silicon solution; silicon processing; silicon material; shipments; roadmaps; recognized expertise; ramp; quality and reliability; products to market; processing technologies; platform to support; optimal control; nanoscale; mocvd; milestones; microns; material technology; markets gallium; manufacturability; level testing; late; internally; interdependence; global semiconductor; flatness; entire process; ensures the highest; device performance; depth knowledge; deposition process; customers a key; customer specific; compound semiconductor; coefficients; chemical vapor deposition; chemical vapor; buffer; advanced simulation; advanced silicon; advanced power; physical; power devices; high levels; confirm; teams; chain; large scale; technology offers; performance and reliability; established; vapor deposition; technology that enables; semiconductor industry; product quality; characterization; conversion; wealth</t>
  </si>
  <si>
    <t>0.00007848832983736666</t>
  </si>
  <si>
    <t>0.000111467593154606</t>
  </si>
  <si>
    <t>686</t>
  </si>
  <si>
    <t>3df8c00b9890e8b79f132e37ccd2b1e7</t>
  </si>
  <si>
    <t>Ecosense Sustainable Solutions Pvt., Ltd.</t>
  </si>
  <si>
    <t>http://www.ecosenseworld.com</t>
  </si>
  <si>
    <t>Ecosense Sustainable Solutions Pvt., Ltd. works with government, private organizations, and civil societies to sensitize and help them adopt development mechanisms that are environment friendly. It offers reconnaissance/field investigations and testing, feasibility studies/planning/project formulation, engineering designs and drawings, project management and supervision, operation and maintenance, commercialization of solutions for drinking water, solar training, and solar consulting. The company was incorporated in 2010 and is based in New Delhi, India.</t>
  </si>
  <si>
    <t>370000</t>
  </si>
  <si>
    <t>Palaash Ventures</t>
  </si>
  <si>
    <t>Solar PV; training program; solar power; Solar PV Plant; Solar PV Power; solar training program; Solar Power Training; Solar PV demo; solar industry; Solar Photovoltaic Technicians; Capturing Solar Energy; Installation ofSolar PV; Ecosense Sustainable Solutions; solar photovoltaic technology; solar systems installation; PV module frames; solar power practitioners; Solar Panels Orientation; renewable energy; INSIGHT SOLAR; young technocrats Ecosense; IIT Bombay; Nehru National Solar; IIT Delhi; Renewable Energy Technologies; Renewable Energy Laboratory; basic infrastructure solutions; modern world energy; Power Conditioning Unit; new energy demand; integrated water management; Field Visit; unique Kit Field; necessary skills; Solid Waste management; sustainable world; Skill Development sector; ultimate driving force; future Planet Earth; fossil fuel resources; IIT graduates; Program Features; professional training; Program Duration; sustainable transformation; clean water; art Ecosense; energy requirements; common people; renewable technologies</t>
  </si>
  <si>
    <t>training program; iit; solar training; solar pv system; sanitation; iit bombay; bombay; technicians; sustainable solutions; skill; energy demand; adopt; spread; participants; insight; students; duration; solar industry; aspects; visit; pv system; program; practices; lab; collaboration; sustainable; lives; solar pv; sense; planet; practical; started; specifications; understand; skills; water waste water; water waste; water management; water conservation; water and sewage; visits; urban development; urban and rural; united; technical specifications; team shares; sustainable growth; sustainable future; support structure; suggests; stewardship; solutions has developed; solid waste; solar systems installation; solar pv power; solar mission; societies; skill set; site visits; sewage treatment; sewage; safety and maintenance; rural and urban; renewable energy laboratory; rainwater harvesting; qualifications; pv power plant; providing basic; protections; program features; professional training; private organizations; practitioners; pledge; planning and management; planet earth; pcu; operation of solar; nehru national solar; nehru national; nehru; national solar mission; national solar; maintenance of solar; installed solar; installation and operation; innovative clean; highest standards; green technologies; graduates; genuine; fuel resources; fossil fuel resources; flyover; field of solar; fast pace; ethics; environmental planning; energy requirements; energy laboratory</t>
  </si>
  <si>
    <t>0.0004882880360326137</t>
  </si>
  <si>
    <t>58828</t>
  </si>
  <si>
    <t>0.0006157230973094088</t>
  </si>
  <si>
    <t>687</t>
  </si>
  <si>
    <t>a5abf1d76c4262062749588a6c4cdabc</t>
  </si>
  <si>
    <t>Eikos, Inc.</t>
  </si>
  <si>
    <t>http://www.eikos.com</t>
  </si>
  <si>
    <t>Eikos, Inc. develops and manufactures transparent carbon nanotube inks for conductive coatings and circuits for use in solar cells, flat panel displays, OLED lighting, smart windows, and other markets. Its Invisicon transparent conductors (nanowires) enable production of a thinner conductive coating technology that displaces indium tin oxide, zinc oxide, PEDOT/PSS, and other transparent conductors; and Nanoshield technology for EMI shielding applications. The company has licenses and development contracts with companies, the U.S. military agencies, and NASA. It offers nanotube inks, carbon nanotubes, optical coatings, nanotube and binder inks, and substrates. Eikos, Inc. was founded in 1996 and is based in Franklin, Massachusetts.</t>
  </si>
  <si>
    <t>Franklin</t>
  </si>
  <si>
    <t>ITOCHU International Inc.</t>
  </si>
  <si>
    <t>nanotube; transparent conductors; inks; conductors; oxide; transparent; conductive; smart windows; optical coatings; oled lighting; nanowires; nanotubes; emi shielding; conductive coatings; coating technology; carbon nanotubes; carbon nanotube; binder; coatings; indium tin oxide; indium tin; tin oxide; thinner; shielding; zinc; tin; licenses; emi; nasa; oled; carbon; indium; flat panel displays; substrates; circuits; develops and manufactures; panel displays; contracts; agencies; coating; windows; displays; optical; flat panel</t>
  </si>
  <si>
    <t>0.0005704655696059217</t>
  </si>
  <si>
    <t>0.00044775196863029916</t>
  </si>
  <si>
    <t>688</t>
  </si>
  <si>
    <t>764366b8e62a4856d19f938f310e00b7</t>
  </si>
  <si>
    <t>Ningbo Qixin Solar Electrical Appliance Co., Ltd.</t>
  </si>
  <si>
    <t>http://www.nbqxsolar.com</t>
  </si>
  <si>
    <t>Ningbo Qixin Solar Electrical Appliance Co., Ltd. engages in the research, development, and application of solar energy battery components and solar energy power systems. The company offers mono-crystalline silicon and polycrystalline silicon solar energy components; and solar cells and panels. Its products are sold in China, Europe, and America. The company is based in Ningbo, China.</t>
  </si>
  <si>
    <t>Ningbo</t>
  </si>
  <si>
    <t>solar electrical; silicon solar energy; products are sold; polycrystalline silicon solar; offers mono; mono crystalline silicon; energy power systems; components and solar; battery components; application of solar; solar energy power; polycrystalline silicon; energy power; cells and panels; mono crystalline; silicon solar; appliance; polycrystalline; mono; crystalline silicon; sold; crystalline; power systems</t>
  </si>
  <si>
    <t>0.0010412376952632137</t>
  </si>
  <si>
    <t>27354</t>
  </si>
  <si>
    <t>0.0006758003271848832</t>
  </si>
  <si>
    <t>689</t>
  </si>
  <si>
    <t>009ba98e-0032-8771-1390-f8732fe71f44</t>
  </si>
  <si>
    <t>Hawkeye Innovations Inc.</t>
  </si>
  <si>
    <t>http://www.hawkiot.com</t>
  </si>
  <si>
    <t>IoT and Smart Home Tech Company Creating Next Generation Smart Automoation Technology. Hawkeye Innovations is a smart technology company focused on the development of IoT-based home and commercial automation technology solutions. 
The company’s product portfolio includes Hawkeye Indoor Security Guard Drone, a fully autonomous indoor drone security guard that gives its users HD 1080p views of their homes and businesses; Hawkeye Cortex (AI), a building automation and central control system that controls the users’ homes’ or business buildings’ processes from security to climate control to building lightening; and Hawkeye Companion, a robotic friend and helper that can assist those with disabilities and the elderly perform tasks and retrieve items.
Hawkeye Innovations was founded by Bobak Ranjbaran, Tom Resh, and Tian Lan in March 2015 and is based in Santa Clara, California.</t>
  </si>
  <si>
    <t>Santa Clara</t>
  </si>
  <si>
    <t>15000</t>
  </si>
  <si>
    <t>Tom Resh</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</si>
  <si>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t>
  </si>
  <si>
    <t>security guard; guard; iot; technology company focused; smart technology; smart building; retrieve; product portfolio includes; perform tasks; indoor security; indoor drone; fully autonomous indoor; friend; elderly; disabilities; cortex; company's product portfolio; company's product; companion; commercial automation; central control system; central control; autonomous indoor; automation technology solutions; automation technology; indoor; drone security; lightening; building automation; portfolio includes; climate control; product portfolio; views; homes and businesses; homes; technology solutions; automation; fully autonomous; ai; assist; items; tasks; hd; control system; climate; innovations; internet of things; robotic; perform; portfolio; central; creating; controls; things; tech; processes; focused</t>
  </si>
  <si>
    <t>0.0003321884401066822</t>
  </si>
  <si>
    <t>1774</t>
  </si>
  <si>
    <t>0.0003119133270190672</t>
  </si>
  <si>
    <t>Certain data and content provided by https://www.crunchbase.com/organization/hawkeye-innovations-inc</t>
  </si>
  <si>
    <t>690</t>
  </si>
  <si>
    <t>cba94ed9-e415-fa4b-3a2f-a9a6e4a7632f</t>
  </si>
  <si>
    <t>DDRUM AG</t>
  </si>
  <si>
    <t>http://www.earnoiseeliminator.com/index.php/?lang=en&amp;inc=19</t>
  </si>
  <si>
    <t>The company ddrum was founded in 1985 with the function of a general importer for brands like: ddrum, Ludwig, Nordlead, Nord Modular,. The company ddrum was founded in 1985 with the function of a general importer for brands like: ddrum, Ludwig, Nordlead, Nord Modular, Master Audio, Motion Sound und Visu Lite. In the following years became the developments of brands with their worldwide distribution rights more and more value. One of these brands is the EarNoiseEliminator. This medical laser is a great help and successful treatment against Tinntius and other inner ear deseases. The extraordinary thing is that this equipment can be applied from any person without knowledge. Under medical supervision and costsharing of health insurance companies did we made our first successful laser therapy in 1994. All the other developments and studies make it possible now, that we can offer this help by the laser therapy against tinnitus for a successful treatment at home.
EarNoiseEliminator against Tinnitus - what should you do when it whistles, rings, roars or drones in your ear ?
No one tinnitus is the same as another. How do I find out what treatment and what aid is right for me? Whoever suffers from tinnitus often loses the zest for life and hope for recovery. This does not have to be! 
 Our goal is to give you the best possible overview of the treatment possibilities for tinnitus and for similar inner ear disorders, such as partial deafness due to tinnitus, ear pressure, dizziness (morbus Ménière, vertigo), acute hearing loss and hearing distortion. In collaboration with affected persons and with specialists we are researching and developing new forms of therapy and evaluating their chances of success. 
Results from a new study show that almost a quarter of the population has already experienced a "ringing in the ears" at one time or other. Almost 10% hear these sounds in their ears uninterruptedly for five minutes or longer. With 3% one can speak of chronic tinnitus. The earlier treatment begins, the greater the chances of a successful cure. 
The most important and encouraging information is the fact that tinnitus has a benign cause in 99% of all cases. It can be regarded as a natural risk of modern living and a part of the aging process. In order to be certain about even the last percent, one should go to an ear, nose and throat specialist. If the diagnosis is benign then, medication or surgical treaments will have scarcely any effect here. Do not lose hope, however. We will try to advise you objectively and to inform you about the most promising of the treatment possibilities. 
The EarNoiseEliminator can be used for the following applications: 
• Ear pressure: 	1 x per day, 20 - 40 minutes, for at least   6 weeks 
• Acute hearing loss/hearing distortion: 	1 x per day, 20 - 40 minutes, for at least 12 weeks 
• Dizziness:	1 x per day, 20 - 40 minutes, for at least   8 weeks 
• Partial deafness due to tinnitus:	1 x per day, 20 - 40 minutes, for at least 12  weeks 
• Tinnitus:	1 x per day, 20 - 40 minutes, for at least 12 - 52 weeks 
The following link shows how the EarNoiseEliminator is working :
http://www.earnoiseeliminator.com/index.php?lang=en&amp;inc=19
That link brings you to our Webshop :
http://www.earnoiseeliminator.com/index.php?lang=en&amp;inc=99
Also you get for free our Guide for the application of EarNoiseEliminator in addition to the
therapies for sudden deafness - tinnitus - hearing loss - dizziness (vertigo) and pressure in 
the ear. 
Contact: 
DDRUM AG
POBox
Riedstrasse 6
CH-8953 Dietikon
Tel:  +41 (0) 447 422 600 
Fax: +41 (0) 447 422 601 
info@earnoiseeliminator.com 
http://www.earnoiseeliminator.com/index.php?lang=en&amp;inc=19
tinitus video von myvideo
http://www.myvideo.ch/watch/8054424.</t>
  </si>
  <si>
    <t>Dietikon</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</si>
  <si>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t>
  </si>
  <si>
    <t>ear; hearing; weeks; therapy; vertigo; ears; distortion; benign; acute; chances; successful; partial; hope; inner; minutes; loss; treatment; possibilities; developments; laser; pressure; link; worldwide distribution; webshop; tel; surgical; suffers; sudden; sounds; ringing; regarded; quarter; objectively; loses; insurance companies; hear; health insurance; fax; evaluating; encouraging; earlier; disorders; cure; speak; persons; nose; brands; researching; promising; extraordinary; inform; diagnosis; medical; rings; aging; advise; rights; lose; health care; health; supervision; population; overview; thing; music; fact; studies; collaboration; aid; person; forms; specialists; specialist; percent; guide; study; living; success; longer; cases; brings; recovery; greater; experienced; modern; applied; knowledge; goal; great; risk; contact; care; insurance; find; order; natural; working</t>
  </si>
  <si>
    <t>0.00007216862574932881</t>
  </si>
  <si>
    <t>0.00011662473019429046</t>
  </si>
  <si>
    <t>Certain data and content provided by https://www.crunchbase.com/organization/ddrum-ag</t>
  </si>
  <si>
    <t>691</t>
  </si>
  <si>
    <t>11366fc0-6629-4bc9-22da-ee2248e45cb7</t>
  </si>
  <si>
    <t>Flyte Technologies</t>
  </si>
  <si>
    <t>https://www.flyte.ie</t>
  </si>
  <si>
    <t>Flight planning software for commercial drone pilots. Flyte provides a dedicated drone flight planning, compliance and operational management system for the commercial drone sector. 
The primary goal is to provide the trusted planning and reporting infrastructure for pilots and businesses alike which allow them to scale and broaden the use of drones into our day to day business. 
Flyte Technologies is located in Belfast, United Kingdom. The company was founded in 2016 by Matthew Bradley and Kerr MacKinnon.</t>
  </si>
  <si>
    <t>Belfast</t>
  </si>
  <si>
    <t>flight planning; commercial drone; primary goal; planning software; pilots and businesses; operational management; flight planning software; day to day; commercial drone pilots; broaden; pilots; planning; drone flight; alike; trusted; drone pilots; management system; compliance; primary; reporting; drone management; goal; operational; dedicated; sector</t>
  </si>
  <si>
    <t>0.0009321805361275467</t>
  </si>
  <si>
    <t>8911</t>
  </si>
  <si>
    <t>0.0007087943714930088</t>
  </si>
  <si>
    <t>Certain data and content provided by https://www.crunchbase.com/organization/flyte-technologies</t>
  </si>
  <si>
    <t>692</t>
  </si>
  <si>
    <t>5ea9f791ed4594fe248cc37bcf3ec83c</t>
  </si>
  <si>
    <t>Squadrone System SAS</t>
  </si>
  <si>
    <t>http://hexoplus.com</t>
  </si>
  <si>
    <t>Squadrone System SAS develops and manufactures a drone for taking aerial videos. It offers a flying camera that follows and films users autonomously. The company was incorporated in 2014 and is based in Grenoble, France.</t>
  </si>
  <si>
    <t>3536423</t>
  </si>
  <si>
    <t>Living Water Investment Corp.</t>
  </si>
  <si>
    <t>camera movements footage; Futaba S.Bus receiver; RC controller; PPM RC receiver; AMAZING HOLLYWOOD STYLE; DSM-X Satellite receiver; simple smartphone app; heavy wind conditions; eye view shots; hexo+; cinematographers. hardware. robotics.; aerodynamic designed shell; awesome aerial shots; autonomous flight; autonomous filming; gaffer tape; Autonomous FlyingCam; footage online; automatic takeoff; simple experience; important stuff; panoramic shots; Battery life; beautiful shots; high-end production; Aerial travellings; Spektrum DSM,DSM2; tilted frame; manual control; steady image; Max speed; best way; amazing bird; significant degradation; Kickstarter campaign; video quality; following receivers; small device; flight time; world-class athletes; framing; batteries; drone; action; motors; PERS; POV; Simplicity; editing; step</t>
  </si>
  <si>
    <t>dsm; shots; framing; min; rc; receiver; movements; footage; mph; filming; autonomously; you're; guaranteed; amazing; sharing; motors; smartphone; wind conditions; video quality; twelve; tilted; swap batteries; stuff; spektrum; small device; sifting; reviewing; raised; ppm; pov; panoramic; package includes; manual control; maintain a steady; kickstarter; hands free; goal of creating; eye view; enjoyment; currently holds; controller compatible; control and video; considerable amount; considerable; completely autonomous; closing; cinematographers; charging time; capture amazing; breathtaking; bird's eye view; bird's eye; backers; automatic takeoff; adversely; achievable; controller; tape; takeoff and landing; swap; aerial shots; action; smartphone app; couple; athletes; taps; max; flying camera; backpack; attach; campaign; awesome; aerodynamic; capture; shell; steady; sides; app; takeoff; winds; shot; born; simplicity; receivers; editing; flying; smooth; shoot; battery life; gopro; degradation; beautiful; autonomous flight; flight time; fly; holds; hands; tracks; stability; stress</t>
  </si>
  <si>
    <t>0.0007502283368608529</t>
  </si>
  <si>
    <t>27404</t>
  </si>
  <si>
    <t>0.0007075060005137807</t>
  </si>
  <si>
    <t>693</t>
  </si>
  <si>
    <t>f4ae5838-00d8-d5ee-73e0-b1d035e0525d</t>
  </si>
  <si>
    <t>GreenLink Global</t>
  </si>
  <si>
    <t>http://www.greenlinkconnects.com</t>
  </si>
  <si>
    <t>GreenLink Global is a manufacturers of high quality solar panels, complete solar kits, vertical-axis wind turbines, biomass equipment.</t>
  </si>
  <si>
    <t>quality solar panels; manufacturers of high; axis wind turbines; vertical axis wind; complete solar; axis wind; vertical axis; solar kits; high quality solar; quality solar; biomass; axis; vertical; kits; wind turbines; high quality; turbines</t>
  </si>
  <si>
    <t>0.0010519468840907659</t>
  </si>
  <si>
    <t>3996</t>
  </si>
  <si>
    <t>0.0007503155757820766</t>
  </si>
  <si>
    <t>Certain data and content provided by https://www.crunchbase.com/organization/greenlink-global</t>
  </si>
  <si>
    <t>694</t>
  </si>
  <si>
    <t>11af65f6d8a59f50521546860b3deed4</t>
  </si>
  <si>
    <t>Solantro Semiconductor Corp.</t>
  </si>
  <si>
    <t>http://www.solantro.com</t>
  </si>
  <si>
    <t>Solantro Semiconductor Corp., a semiconductor company, designs and manufactures integrated circuits for various grid applications. The company offers analog power manager and controller integrated circuits for DC-AC micro-inverters, DC-DC power optimizers, intelligent PV-module safety disconnect, and PV battery chargers; high voltage interface integrated circuits for micro-inverters and power grid management; and inverter controller for managing real-time power converters. It also provides maximizerDC controller integrated circuits is used in smart PV-panel junction boxes, solar-PV safety disconnect equipment, DC-DC power optimizers, and intelligent PV-panel monitoring system applications; and software development tools. The company offers semiconductor-based system-on-chip architectures for distributed and scalable renewable power systems. Its chips are used to measure, process, and drive power architectures from distributed energy resources. The company serves power electronics, smart grid, and renewable energy companies. The company was founded in 2009 and is based in Ottawa, Canada.</t>
  </si>
  <si>
    <t>18806975</t>
  </si>
  <si>
    <t>Export Development Canada (2); BDC Venture Capital (2); Black Coral Capital (2); Presidio STX, LLC (2); Clean Energy Venture Group; Inerjys Ventures Inc.</t>
  </si>
  <si>
    <t>DC-DC power optimizers; controller integrated circuits; analog power manager; Product Development Environment; intelligent solar solutions; MAXC Development Board; power grid management; drive power architectures; power management applications; real-time power converters; maximizer DC controller; complex power architectures; intelligent PV-module safety; renewable power systems; Digital Power Processing; power point tracking; interface integrated circuits; various grid applications; intelligent PV-panel monitoring; DC-AC micro-inverters; safety disconnect; software development tools; IXC IC; solar-PV safety disconnect; TM MAXC Development; MI-P300A Development Platform; evaluation platform; semiconductor-based system-on-chip architectures; PV-panel junction boxes; intelligent safety disconnection/; IXC Development Board; control functions; Compensator Evaluation Platform; PV battery chargers; electrical grid; rapid shutdown; DC-POD evaluation platform; chipset-based Micro-Inverter solution; DC-PODX evaluation platform; integrated electronic technology; complete Arc-fault solution; debug custom code; chipset-based PV-module Junction; UART ports; fabless semiconductor company; stage micro-inverter design; communications systems. electronics.; inverter controller; power generation; reactive power</t>
  </si>
  <si>
    <t>chipset; power optimizers; dc dc; ic; micro inverters; integrated circuits; optimizers; var; tm; modules as well; module output; module integrated; maximizer; intelligent solar; integrated electronic; individual pv; helios; harvested; electronic technology; disconnection; development environment; dc ac; controller integrated; control tool; control functions; apm; pv module; shutdown; analog; architectures; dc power; micro inverter; electrical grid; arc; pv panel; disconnect; mppt; circuits; grid applications; firmware; controller; functions; pcb; evaluation; reactive; maximizing; string; chips; dc; ports; fault; manager; drivers; product development; loss; distributed; solar solutions; junction; pv modules; intelligent; usb; voltage; communications; timing; time power; system on chip; system applications; renewable power systems; real time power; reactive power; pv module junction; pv battery; power train; power management applications; power converters; pod; platform includes; panel monitoring; offers semiconductor; module junction; module basis; micro inverter design; mi; inverter solution; inverter design; inverter controller; intelligent safety; injected; including reactive; grid management; functions including; fabless semiconductor; distributed energy resources; digital power; development tools; development platform; develop power; deep experience; customers control; compensating</t>
  </si>
  <si>
    <t>0.0005257913344978803</t>
  </si>
  <si>
    <t>43544</t>
  </si>
  <si>
    <t>0.0005359216405050447</t>
  </si>
  <si>
    <t>695</t>
  </si>
  <si>
    <t>bd021b5e-114a-2941-1388-a0db8aa47acf</t>
  </si>
  <si>
    <t>EduRade</t>
  </si>
  <si>
    <t>http://www.edurade.com</t>
  </si>
  <si>
    <t>EduRade under aegis of IIM Calcutta is India's most comprehensive hands-on workshop provider for engineering graduates. Under the umbrella of Indian Institute of Management Calcutta Innovation Park (IIMCIP), EduRade is an independent organization expanding, in the sphere of practical application of basic science theory concepts. 
Specialized in conducting ethical hacking, android app development workshop, and cyber security workshops, EduRade focuses on reducing the communication gap but also the skill gap. 
Although in a strategic relationship with various aeromodelling clubs, the aeromodelling team at EduRade only promotes the mission of popularizing aeromodelling throughout India and does not endorse any particular aeromodelling kit or products.
So want your dreams to take a flight with that dream drone of yours? Acclaimed by the most prestigious organizations like- NEN, VILLGRO and DELL, EduRade is just the place for you!</t>
  </si>
  <si>
    <t>workshop; gap; umbrella; prestigious; practical application; hacking; graduates; ethical; dreams; app development; android app; aegis; sphere; theory; cyber security; clubs; dream; workshops; indian; relationship; cyber; promotes; skill; institute; concepts; conducting; hands; park; expanding; organization; android; practical; science; kit; basic; strategic; organizations; comprehensive; place; independent; app; specialized; focuses; reducing; innovation</t>
  </si>
  <si>
    <t>0.0004508847612819032</t>
  </si>
  <si>
    <t>14064</t>
  </si>
  <si>
    <t>0.00047663967132528876</t>
  </si>
  <si>
    <t>Certain data and content provided by https://www.crunchbase.com/organization/edurade</t>
  </si>
  <si>
    <t>696</t>
  </si>
  <si>
    <t>861440704fa727581ad8c2928b94fd9e</t>
  </si>
  <si>
    <t>Tamesol Desa S.L.</t>
  </si>
  <si>
    <t>http://www.tamesol.com</t>
  </si>
  <si>
    <t>Tamesol Desa S.L. manufactures and supplies photovoltaic modules and systems. It offers monocrystalline and polycrystalline PV modules. The company also provides communication, personal attention, customs management, contracting insurance, and after-sales services. It supplies its products through a network of distributors primarily in Spain, Italy, Brazil, Romania, Germany, the United Kingdom, and the United States. Tamesol Desa S.L. was founded in 2005 and is based in Girona, Spain. It has production lines in China and Malaysia. As of December 12, 2016, Tamesol Desa S.L. operates as a subsidiary of Solar International Group, Ltd.</t>
  </si>
  <si>
    <t>Girona</t>
  </si>
  <si>
    <t>3548826</t>
  </si>
  <si>
    <t>Solar International Group Ltd.</t>
  </si>
  <si>
    <t>photovoltaic modules; photovoltaic modules manufacturer; efficiency photovoltaic modules; current photovoltaic technology; solar photovoltaic systems; TM-Series® solar panels; MCS certifies microgeneration; maximum efficiency division; high efficiency; product value chain; silicon extraction process; Low Voltage Directive; permanent stock; development. module manufacturer; integration solutions glass-glass; microgeneration products; SGS TÜV SAARLAND; indicated power manufacturer; EC Electromagnetic Compatibility; photovoltaic panels; Electrical Safety Class; waste management solutions; National Electrical Code; Program leader collection; solar industries; EC Directive; solar cells; Tamesol
Energy; WEEE directive; SOLAR INSURANCE; Directive 2006/95/EC; new technologies; development lines; subsequent transformation; PV technologies; Certifications IEC; best performance; TUV NORD; PERSONAL ATTENTION; international customs; Direct communication; operation department; sales services; purchase delivery; Instant information; European Guarantee; demanding requirements; services standards; european laws; greater security</t>
  </si>
  <si>
    <t>ec; directive; certifies; microgeneration products; microgeneration; customs; mcs; permanent; iec; photovoltaic modules; guarantees; european; tüv; tm; sustainable development; solar industries; series solar; reaches; pv technologies; osha; offer our customers; nec; modules manufacturer; maximum efficiency; manufacturer of high; loyalty; losses caused; integration solutions; indicated; highest standard; high efficiency photovoltaic; fire prevention; electromagnetic compatibility; efficiency photovoltaic; demanding requirements; consequence; confirmed; commissioned; class ii; bundled; module manufacturer; laws; chance; high efficiency; cover; subsequent; researching; installation companies; electricity and heat; reason; tuv; issued; worry; purchase; solar photovoltaic systems; eu; certifications; ce; caused; revolutionize; photovoltaic technology; association; insurance; waste management; transformation; satisfy; sales services; contributing; ii; renewable sources; losses; national; extraction; electromagnetic; warehouse; low voltage; instant; division; demanding; produce electricity; compatibility; expect; conducting; bipv; attention; prevention; month; ul; replacing; actively; management solutions; tests; contracting; leaders; damage; code; implement; recycling; photovoltaic systems; clear</t>
  </si>
  <si>
    <t>0.0002841433487925112</t>
  </si>
  <si>
    <t>22335</t>
  </si>
  <si>
    <t>0.000430612660951926</t>
  </si>
  <si>
    <t>697</t>
  </si>
  <si>
    <t>d1afad5141653f1062d40fcead060f4d</t>
  </si>
  <si>
    <t>Siliken Renewable Energy, Inc.</t>
  </si>
  <si>
    <t>Siliken Renewable Energy, Inc. designs and builds commercial, industrial, and utility-scale power plants for commercial, government, and utility-scale photovoltaic (PV) projects in the United States, Canada, and Mexico. It focuses on the engineering, procurement, and construction (EPC) of solar solutions; and sale and development of commercial and utility scale grid-tied photovoltaic (PV) solar systems. The company offers solar panels/modules, mounting structures, and residential kits. It also provides installation, and operations and maintenance services. The company is based in Carlsbad, California. It has offices and manufacturing plants in California; and Spain, Germany, Italy, and France. Siliken Renewable Energy, Inc. operates as a subsidiary of Siliken S.A. On January 7, 2013, Siliken USA, Inc. filed a voluntary petition for reorganization under Chapter 11 in the US Bankruptcy Court for the Southern District of California.</t>
  </si>
  <si>
    <t>Siliken S.A.</t>
  </si>
  <si>
    <t>siliken; utility scale; tied photovoltaic; scale power plants; offices and manufacturing; grid tied photovoltaic; builds commercial; utility scale power; scale power; manufacturing plants; mounting structures; designs and builds; commercial and utility; operations and maintenance; grid tied; epc; tied; offers solar panels; solar solutions; usa; offices; maintenance services; procurement; power plants; kits; solar systems; focuses; builds; mounting; structures; offers solar</t>
  </si>
  <si>
    <t>0.0005103307010723738</t>
  </si>
  <si>
    <t>5765</t>
  </si>
  <si>
    <t>0.0004485543416502689</t>
  </si>
  <si>
    <t>698</t>
  </si>
  <si>
    <t>5adec23aa82fa2c560e57da60881d32e</t>
  </si>
  <si>
    <t>Tecstar, Inc.</t>
  </si>
  <si>
    <t>Effective December 2006, Tecstar Inc went out of business as per its Chapter 11 liquidating filing under bankruptcy. Tecstar Corp. provides semiconductor solutions for the opto electronic, photovoltaic, and other compound semiconductor applications. It provides high efficiency space solar cells and solar panels for photovoltaic semiconductor applications and also designs, manufactures, and fabricates, high volume compound semiconductor epitaxial wafers. Tecstar Corp. caters to companies such as ISRO, NASA, Alcatel, and Toshiba. The company was founded in 1954 and is headquartered in the City of Industry, California.</t>
  </si>
  <si>
    <t>City of Industry</t>
  </si>
  <si>
    <t>semiconductor applications; compound semiconductor; compound; corp; space solar; semiconductor solutions; photovoltaic semiconductor; opto; epitaxial; compound semiconductor applications; cells and solar; caters to companies; fabricates; caters; nasa; high volume; wafers; volume; high efficiency</t>
  </si>
  <si>
    <t>0.00012301933130349428</t>
  </si>
  <si>
    <t>18552</t>
  </si>
  <si>
    <t>0.00013713196338857359</t>
  </si>
  <si>
    <t>b799ffdb-7439-d2ec-5650-940521434b47</t>
  </si>
  <si>
    <t>MeDrone</t>
  </si>
  <si>
    <t>http://www.technoganga.org/medrone/</t>
  </si>
  <si>
    <t>A new system for delivering rare medical supply, using drones and artificial vision.</t>
  </si>
  <si>
    <t>system for delivering; artificial vision; rare; artificial; delivering; medical</t>
  </si>
  <si>
    <t>0.000326952667060259</t>
  </si>
  <si>
    <t>2153</t>
  </si>
  <si>
    <t>0.0002986557828473914</t>
  </si>
  <si>
    <t>Certain data and content provided by https://www.crunchbase.com/organization/medrone</t>
  </si>
  <si>
    <t>700</t>
  </si>
  <si>
    <t>dab7b4f535caf9d29f9539e2f1ec310c</t>
  </si>
  <si>
    <t>Gantan Beauty Industry Co., Ltd.</t>
  </si>
  <si>
    <t>http://www.gantan.co.jp</t>
  </si>
  <si>
    <t>Gantan Beauty Industry Co., Ltd. designs, manufactures, and sells various metal roofing products in Japan. The company offers horizontal and vertical metallic, panel, and folded sheet roofing products; construction materials; and ecology roofing products comprising solar panels, top light, and green and architectural roofs. Its metal roof products are used in public facilities, factories, shops, general residences, and others. The company was founded in 1965 and is headquartered in Fujisawa, Japan.</t>
  </si>
  <si>
    <t>Fujisawa</t>
  </si>
  <si>
    <t>Kanagawa</t>
  </si>
  <si>
    <t>5935 (TSE JASDAQ); GMTM.F (Pink Sheets LLC)</t>
  </si>
  <si>
    <t>roofing products; roofing; sheet roofing; public facilities; products comprising solar; metal roofing; metal roof; horizontal and vertical; folded; ecology; comprising solar panels; comprising solar; residences; construction materials; beauty; metallic; shops; products comprising; metal; horizontal; factories; sheet; comprising; architectural; vertical; roofs; general; top</t>
  </si>
  <si>
    <t>0.0005362551774247097</t>
  </si>
  <si>
    <t>3558</t>
  </si>
  <si>
    <t>0.0004984833402102949</t>
  </si>
  <si>
    <t>701</t>
  </si>
  <si>
    <t>5136fac36a65cc92e4e37e218a780b74</t>
  </si>
  <si>
    <t>Incake Company</t>
  </si>
  <si>
    <t>Incake Company is a private company engaged in the electronic commerce of English cakes services. The firm is based in China.</t>
  </si>
  <si>
    <t>Shenzhen Capital Group Co., Ltd.</t>
  </si>
  <si>
    <t>cake company; Login INCAKE official; superior quality cake; nearby pursuit vehicle.; official web page; details order person; quick purchase channels; enter billing page; upper right corner; fine accessories page; consignee information; remote-controlled aircraft; cake-delivery drones; Huangpu River; marketing manager; Men Ruifeng; different occasions; total diameter; spinning blades; cake-containing parcel; order submission; order status; goods; special moments; shopping cart; delivery method; account registration; delivery time; smooth delivery; appropriate information; account password; online payment; direct orders; commodity list; Lightning purchase; payment method; delivery address; gift card; appropriate check; shipping method; advance booking; button; receipt; meters; Register; kilometres; patrons; propellers; kilometers; height</t>
  </si>
  <si>
    <t>cake; login; cart; fill; submitting; receipt; men; corner; register; official; click; button; diameter; goods; list; orders; payment; account; buy; shopping; method; enter; order; appropriate; person; bottom; select; shipping; address; check; weigh; time required; submission; spinning; simply click; settlement; rest assured; remotely controlled; quicker; pursuit; pointed; parcel; order to ensure; occasions; mention; gift; environmental friendly; ensure smooth; drone is flying; downtown; delivery time; coupon; couples; controlled aircraft; claimed; buy products; browse; booking; wait; confirm; completing; meters; choose; screening; password; merchandise; kilometers; upper; river; moments; assured; submit; propellers; commodity; blades; purchase; lightning; controlled; remote controlled; pounds; note; billing; nearby; fitted; completion; smooth; registration; flies; telephone; cash; piloted; fine; advance; member; lift; intended; channels; manager; height; card</t>
  </si>
  <si>
    <t>0.00016006163632560297</t>
  </si>
  <si>
    <t>26044</t>
  </si>
  <si>
    <t>0.000218057708717414</t>
  </si>
  <si>
    <t>702</t>
  </si>
  <si>
    <t>a39cc05099b123fcf5a34361b24369d9</t>
  </si>
  <si>
    <t>Vertical</t>
  </si>
  <si>
    <t>http://www.vertical.ai</t>
  </si>
  <si>
    <t>Vertical develops camera controllers for drones. Its products control camera angles while capturing filming complex aerial shots. The company serves filmmakers. Vertical was formerly known as Perceptiv Labs Inc. The company was founded in 2014 and is based in Kitchener, Canada.</t>
  </si>
  <si>
    <t>620000</t>
  </si>
  <si>
    <t>Y Combinator Management LLC; Version One Ventures</t>
  </si>
  <si>
    <t>drone; drone yaw command; Control Mode; camera control; Gimbal Control Mode; precise camera control; Split Control Mode; manual flight control; heroic camera control; camera motion control; machine vision technology; SHIFT; TRACK  MULTIPLE  SUBJECTS; plug-and-play upgrade kit; perfect aerial shot; Unmanned Aerial Vehicles; vision guided robotics; high speed precision; cinematography. drones. robotics.; UWaterloo WAVE Lab; smart filming tools; tilt control; Perceptiv SHIFT; complete control; mobile film-makers; motor control; 2D Gimbals; aerial film-making; perfect shot; corkscrew paths; pre-set maneuvers; Picture; tracked subject; smarter FPV; tactile level; SEAMLESS  INTEGRATION; robustly tracks; smart upgrade; dynamic subjects; PRESET  PATH; Vertical journey; RC experience; simple goal; touch interface; human operator; Perceptiv Labs; product; zoom; pan; frame</t>
  </si>
  <si>
    <t>subjects; control mode; camera control; shift; subject; picture; vision guided; upgrade kit; perceptiv; pan; full control; gimbal; shot; tilt; makers; gimbals; zoom; plugs; guided; cinematography; shots; upgrade; rc; mode; frame; replace; filming; vertical; track; computer vision; zoom pan; vision technology; vision is ultimately; vision guided robotics; vision guided camera; upto; ultimately to enable; turns drones; tracking shots; touch interface; technology to capture; tactile; system to help; subject of interest; subject in motion; storytelling; stabilizes and frames; stabilizes; speed precision tracking; speed precision; simply selects; simple goal; shots when filming; selects the subject; seamless integration; roll and pitch; robustly tracks; robustly; robotics to cinematography; quest; product is versatile; precision tracking shots; precision tracking; pre set; platform to enable; platform instantly; pj; person simply selects; person simply; perfect shot; perceptiv labs; partially; pan tilt; neil; motor control; motion control platform; motion control; maneuvers; level of control; joystick; journalists; instantly and robustly; impossible to film; human operator; high speed precision; guided robotics; guided camera motion; guided camera; gimbal control; freedom in storytelling; frames the subject; framed; filmmakers to capture; filmmakers; filming dynamic subjects; filming dynamic; film making; extremely difficult; enriching; enable freedom</t>
  </si>
  <si>
    <t>0.0004146452129069027</t>
  </si>
  <si>
    <t>2985</t>
  </si>
  <si>
    <t>0.0004306478289247107</t>
  </si>
  <si>
    <t>703</t>
  </si>
  <si>
    <t>7a65d96451650d366186af6fe892fa8d</t>
  </si>
  <si>
    <t>Workfly, S.A.S.</t>
  </si>
  <si>
    <t>http://www.civicdrone.com</t>
  </si>
  <si>
    <t>Workfly, S.A.S. develops, distributes, and operates multi-purpose civilian drones. The company specializes in rotary wings and counter-rotative blades. It offers civilian, self-powered, and versatile drones for surveillance, inspection and maintenance, survey and measure, media, crowd monitoring, interventions in civil security, maintenance of off-shore sites, inspection of engineering structures, site studies, telecommunication, and tourism applications. The company was founded in 2004 and is based in Rosières près de Troyes, France.</t>
  </si>
  <si>
    <t>Rosières près de Troyes</t>
  </si>
  <si>
    <t>civilian; rotary wings; multi purpose; interventions; inspection and maintenance; crowd monitoring; civilian drones; blades; tourism; crowd; shore; counter; wings; rotary; telecommunication; studies; versatile; purpose; measure; civil; survey; sites; media; specializes; structures; surveillance</t>
  </si>
  <si>
    <t>0.00020732655080679514</t>
  </si>
  <si>
    <t>20158</t>
  </si>
  <si>
    <t>0.00025532164206149195</t>
  </si>
  <si>
    <t>704</t>
  </si>
  <si>
    <t>a12aeae55f81920e9801fa5258a571ec</t>
  </si>
  <si>
    <t>Eco-Kinetics Propriety Limited</t>
  </si>
  <si>
    <t>Eco-Kinetics Propriety Limited, a renewable energy engineering company, provides solar energy products and services for homes and businesses in Australia, Asia, and the South Pacific. It offers professional engineering solutions, including concept planning, systems design, detailed custom design, supply, installation, and commissioning. The companys products and services include solar photovoltaic panels and systems, solar power systems, solar trackers, solar air conditioning solutions, solar thermal power plants, and wind power solutions; and consulting, project implementation and management, maintenance and operational support, life cycle costing, feasibility studies, and energy efficiency strategies. It serves small businesses and corporates, as well as utilities, commercial, and domestic energy markets. The company was incorporated in 2007 and is based in Stapylton, Australia. It has subsidiary operations in Australia, New Zealand, and Fiji. As of January 2010, Eco-Kinetics Propriety Limited operates as a subsidiary of CBD Energy Ltd.</t>
  </si>
  <si>
    <t>Stapylton</t>
  </si>
  <si>
    <t>specializes / installation of solar / businesses and corporates / installation and distribution</t>
  </si>
  <si>
    <t>15472599</t>
  </si>
  <si>
    <t>BlueNRGY Group Limited</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</si>
  <si>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t>
  </si>
  <si>
    <t>thermal power plants; thermal power; south pacific; solar thermal power; solar air conditioning; serves small; propriety; project implementation; professional engineering; operational support; offers professional; maintenance and operational; include solar photovoltaic; energy engineering; domestic energy markets; domestic energy; costing; corporates; conditioning solutions; businesses and corporates; solar trackers; systems design; solar air; panels and systems; engineering solutions; energy markets; products and services; life cycle; feasibility studies; custom design; small businesses; pacific; strategies; solar energy products; solar photovoltaic panels; homes and businesses; feasibility; power solutions; studies; trackers; south; wind power; include solar; eco; commissioning; concept; solar power systems; cycle; air conditioning; utilities; services include; implementation; energy products; detailed; power plants; conditioning; photovoltaic panels; operational; domestic; solar thermal; energy efficiency; solar photovoltaic; power systems; planning; consulting; homes</t>
  </si>
  <si>
    <t>0.0004237174120085581</t>
  </si>
  <si>
    <t>15429</t>
  </si>
  <si>
    <t>0.000435357071316423</t>
  </si>
  <si>
    <t>705</t>
  </si>
  <si>
    <t>fe88baebf85354767ee384e16ecc8059</t>
  </si>
  <si>
    <t>Aerlyper, SA</t>
  </si>
  <si>
    <t>http://www.aerlyper.es</t>
  </si>
  <si>
    <t>Aerlyper, SA is engaged in the businesses of electronic engineering for custom design of aircraft systems, aircraft modernization and upgrades programs, avionics systems, and unmanned aerial vehicles (UAVs), as well as aircraft maintenance, repair, and overhaul (MRO). The company engages in the integration of avionics systems and mission equipment onto civilian and military aircraft; system design, testing, and certification projects; research, development, and innovation projects in the field of aviation; and the development of UAVs and drones. It also operates as a representative and maintenance center for the manufacturers of avionics systems and equipment; and laboratories for the repair and calibration of on-board instruments, avionics, and electrical accessories. The company was founded in 1961 and is based in Madrid, Spain.</t>
  </si>
  <si>
    <t>3496653</t>
  </si>
  <si>
    <t>avionics; well as aircraft; uavs and drones; mission equipment; innovation projects; aircraft maintenance; overhaul; modernization; civilian and military; uavs; custom design; certification; upgrades; civilian; system design; aircraft systems; engaged; programs; unmanned aerial vehicles; aviation; aerial vehicles; innovation; repair</t>
  </si>
  <si>
    <t>0.0002788795004893322</t>
  </si>
  <si>
    <t>792</t>
  </si>
  <si>
    <t>0.00026874896370571074</t>
  </si>
  <si>
    <t>706</t>
  </si>
  <si>
    <t>2f234e12a2f9407c00db3ab02eac0385</t>
  </si>
  <si>
    <t>Aerial Photography Specialist</t>
  </si>
  <si>
    <t>Aerial Photography Specialist offers unmanned aerial vehicle (drones) inspection services. The company is based in Australia. As of January 21, 2016, Aerial Photography Specialist operates as a subsidiary of Applus Services, S.A.</t>
  </si>
  <si>
    <t>Applus Services, S.A.</t>
  </si>
  <si>
    <t>offers unmanned; inspection services; specialist; unmanned aerial vehicle; aerial vehicle; aerial photography; photography</t>
  </si>
  <si>
    <t>0.17647058823529416</t>
  </si>
  <si>
    <t>0.0008404248935855534</t>
  </si>
  <si>
    <t>12986</t>
  </si>
  <si>
    <t>0.0005998165452482285</t>
  </si>
  <si>
    <t>707</t>
  </si>
  <si>
    <t>9ae84c96befa8c8547541d68fe88d56d</t>
  </si>
  <si>
    <t>Webdrone SAS</t>
  </si>
  <si>
    <t>http://www.webdrone.fr</t>
  </si>
  <si>
    <t>Webdrone SAS develops and provides an online platform for detecting cybercrime and counterfeiting. Its solutions include E-Drone, which is a crawling and analytical technology to browse the Web searching cybercriminal activities; and Plateform, which enables automated research and analysis of information by e-drones and the exploitation of this information by the customer. The company also offers analysis and reporting services. Webdrone SAS was founded in 2011 and is based in Dijon, France.</t>
  </si>
  <si>
    <t>Dijon</t>
  </si>
  <si>
    <t>Burgundy</t>
  </si>
  <si>
    <t>platform for detecting / real time global / analytical technology / crawling</t>
  </si>
  <si>
    <t>reporting services; platform for detecting; crawling; browse; analytical technology; analysis and reporting; searching; exploitation; solutions include; analytical; detecting; online platform; reporting; activities; automated</t>
  </si>
  <si>
    <t>0.0000719812477229482</t>
  </si>
  <si>
    <t>10223</t>
  </si>
  <si>
    <t>0.00015888649353670546</t>
  </si>
  <si>
    <t>708</t>
  </si>
  <si>
    <t>d343c6fe0608cc1d9df3628316d3e7e8</t>
  </si>
  <si>
    <t>Eolite Systems, SAS</t>
  </si>
  <si>
    <t>http://www.eolite.com</t>
  </si>
  <si>
    <t>Eolite Systems, SAS manufactures short pulsed fiber lasers. The company offers fiber, rod fiber, and solid state lasers; compact DPSS laser solutions for flat panel display repair and failure analysis needs; Boreas, a nanosecond laser; and Hegoa, a picosecond laser in IR, GR, and UV versions. It serves customers in Europe, North America, South America, and Asia. Eolite Systems, SAS was formerly known as Femlight S.A. and changed its name to Eolite Systems, SAS in 2007. The company was founded in 2004 and is based in Pessac, France with additional offices in Montreal, Canada; and Sunnyvale, California. As of June 14, 2012, Eolite Systems, SAS operates as a subsidiary of Electro Scientific Industries Inc.</t>
  </si>
  <si>
    <t>Pessac</t>
  </si>
  <si>
    <t>6675546</t>
  </si>
  <si>
    <t>ALTUR INVESTISSEMENT (3); Aquiti Gestion (3); Bluebird Venture (2); Oddo Private Equity (2); Quantel</t>
  </si>
  <si>
    <t>9470000</t>
  </si>
  <si>
    <t>Electro Scientific Industries, Inc.</t>
  </si>
  <si>
    <t>excellent beam quality; download boreas; new photonic solutions; Download BOREAS UV; Download BOREAS Green; photonic crystal fiber; Boreas lasers; power fiber laser; Q-switched fiber lasers; fiber laser technology.; fiber lasers. innovator; high energy pulses; Boreas configurations; short polarized laser; high beam quality; high power harmonics; rod type fiber; sub-10 ns pulses; high average power; diffraction limited beam; patented resonator design; higher power; demanding industrial applications; single mode propagation; solar cell patterning; Transparent material cutting; Non linear optics; patented solutions; Fiber technology; repetition rates; microfabrication applications; repetition rate; solid know-how; broad set; New technologies; new generation; Bordeaux University; flexible fibers.; output power; Selective doping; European Universities; strong links; EUV generation; ruggedized design; important developments; Rod-Type Fibers; laser systems; film ablation; thermal management; flexible solution</t>
  </si>
  <si>
    <t>rod; pulses; fiber lasers; beam quality; photonic; lasers; repetition; pulsed; laser technology; higher power; fiber laser; excellent beam quality; excellent beam; beam; nm; fibers; fiber; download; instrumentation; laser; uv; patented; tunable; thermal management; solutions to produce; silicon processing; shg; scientific and industrial; repetition rates; repetition rate; reach high; provide high energy; propagation; produce high; patterning; optical efficiency; ns; micro machining; micro electronics; khz; high average; harmonics; green and uv; flexible solution; flat panel solar; engraving; electronics manufacturing; doping; diffraction; differentiation; differentiated; designer and manufacturer; design produces; demanding industrial applications; demanding industrial; constant high; broad set; ablation; excellent; performances; panel solar; laser systems; ranked; output power; switched; selective; type; ruggedized; introduced; links; optical; provide high; machining; innovator; ir; drilling; higher; designed to provide; high energy; demanding; designer; linear; leads; flexible; high power; configurations; stability; crystal; developments; constant; universities; scientific; broad; stable; industrial applications; average; mode; european; original; easier</t>
  </si>
  <si>
    <t>0.00028774831818720396</t>
  </si>
  <si>
    <t>6123</t>
  </si>
  <si>
    <t>0.0003115704924489004</t>
  </si>
  <si>
    <t>709</t>
  </si>
  <si>
    <t>8309325bd0d514a10c9f4c2690e6a37f</t>
  </si>
  <si>
    <t>Sky Global Group</t>
  </si>
  <si>
    <t>Sky Global Group operates as a manufacturer and distributor of solar panels. The company manufactures, markets, and sells mono-crystalline silicon and multi-crystalline silicon solar cells. The company was founded in 2001 and is based in Wanchai, Hong Kong.</t>
  </si>
  <si>
    <t>crystalline silicon; sells mono; multi crystalline silicon; multi crystalline; mono crystalline silicon; silicon solar cells; crystalline silicon solar; crystalline; mono crystalline; silicon solar; mono</t>
  </si>
  <si>
    <t>0.0007429404451617175</t>
  </si>
  <si>
    <t>2070</t>
  </si>
  <si>
    <t>0.0004958774937141463</t>
  </si>
  <si>
    <t>710</t>
  </si>
  <si>
    <t>cbfaf531e806486ce9a2c5b242eef22f</t>
  </si>
  <si>
    <t>Sunergise International Limited</t>
  </si>
  <si>
    <t>http://www.sunergisegroup.com</t>
  </si>
  <si>
    <t>Sunergise International Limited provides custom design, financing, installation, and monitoring of solar energy systems. The company offers two plans SunPlus which allows businesses to go solar without buying any panels. The plan evaluates building and power usage, pay for the design, installation, insurance, and regular maintenance of the system. It also provides SunAccess which offers clean, affordable, sustainable energy to communities previously without grid power, or where existing generation is unreliable and very costly. The companys clientele include communities, hotels, schools, Islands, industries, and governments throughout the Pacific. Sunergise International Limited was founded in 2010 and is headquartered in Auckland, New Zealand.</t>
  </si>
  <si>
    <t>offers clean; monitoring of solar; existing generation; evaluates; energy to communities; allows businesses; power usage; buying; unreliable; custom design; sustainable energy; grid power; regular; costly; solar energy systems; pay; communities; plans; plan; usage; insurance; financing; energy systems; sustainable; affordable</t>
  </si>
  <si>
    <t>0.00035296535584993335</t>
  </si>
  <si>
    <t>5313</t>
  </si>
  <si>
    <t>0.0003452670051554508</t>
  </si>
  <si>
    <t>711</t>
  </si>
  <si>
    <t>c1d9ef8d-6257-d4a8-b904-bac46706d706</t>
  </si>
  <si>
    <t>myNoise</t>
  </si>
  <si>
    <t>http://mynoise.net/</t>
  </si>
  <si>
    <t>The ultimate collection of online background noise generators, drones and soundscapes shaped to your personal hearing thresholds. The convergence of serious audio engineering, creative sound design, and the scientific understanding of human hearing. The site you are about to enter is not just another of those soundscape websites but a serious tool oriented toward the needs of hearing professionals, sound therapists, and people interested in noise machines in general.</t>
  </si>
  <si>
    <t>hearing; serious; noise; thresholds; people interested; convergence; sound; websites; shaped; oriented; background; enter; ultimate; creative; interested; understanding; scientific; audio; human; collection; professionals; tool; personal; machines; generators; general</t>
  </si>
  <si>
    <t>0.00008056484236691775</t>
  </si>
  <si>
    <t>0.00011632300450192534</t>
  </si>
  <si>
    <t>Certain data and content provided by https://www.crunchbase.com/organization/mynoise</t>
  </si>
  <si>
    <t>712</t>
  </si>
  <si>
    <t>4bfab953-367d-c74f-ec53-a464785750b9</t>
  </si>
  <si>
    <t>DRONEBOIS</t>
  </si>
  <si>
    <t>http://www.dronebois.com</t>
  </si>
  <si>
    <t>DRONEBOIS works side-by-side with Fortune 500 companies who are looking to leverage drone technology for their operations.</t>
  </si>
  <si>
    <t>side; side by side; leverage drone; fortune companies; fortune; service industry; leverage; drone technology; drone management</t>
  </si>
  <si>
    <t>0.0003913130949314474</t>
  </si>
  <si>
    <t>16770</t>
  </si>
  <si>
    <t>0.0004156768669957844</t>
  </si>
  <si>
    <t>Certain data and content provided by https://www.crunchbase.com/organization/dronebois</t>
  </si>
  <si>
    <t>713</t>
  </si>
  <si>
    <t>5e9f7c0afe2b349938a97c596c62f7fa</t>
  </si>
  <si>
    <t>Climatronics Corporation</t>
  </si>
  <si>
    <t>http://www.climatronics.com</t>
  </si>
  <si>
    <t>Climatronics Corporation manufactures weather sensors and instruments, and integrated environmental monitoring systems in the United States and internationally. It offers weather stations and systems, such as compact weather stations, basic weather systems, HAZMAT weather systems, digital display systems, utility wind systems, industrial weather stations, load forecasting weather stations, PSD/SRDT weather stations, tactical particulate profilers, sonic wind sensor utility wind systems, and sonic weather stations. The company also provides sensors in the areas of atmospheric pressure, fog sentry, motor aspirated/naturally aspirated shields, precipitation, particle profilers/counters, relative humidity, solar radiation sensor, temperature, temperature/relative humidity, turbulence, and wind speed and direction applications. In addition, it offers data acquisition and signal conditioning solutions, such as data acquisition and signal conditioning data loggers and microprocessor based signal conditioning products. Further, the company provides accessories, such as chart papers, meteorological towers, racks, enclosures, J-boxes, rechargeable batteries, and solar panels, as well as telemetry solutions, such as antennas, wind retransmitters, and radio polled datalinks. Its products are used in military and defense, HAZMAT and homeland security, environmental and regulatory compliance, sensors and components, industrial and utility, alternative energy, and calibration and test fixtures applications. Climatronics Corporation was founded in 1967 and is based in Bohemia, New York.</t>
  </si>
  <si>
    <t>Bohemia</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</si>
  <si>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t>
  </si>
  <si>
    <t>weather stations; signal conditioning; wind systems; weather systems; sonic; relative humidity; profilers; hazmat; humidity; relative; weather; data acquisition; stations; signal; conditioning; weather sensors; turbulence; telemetry solutions; speed and direction; sentry; precipitation; polled; particulate; papers; offers data; military and defense; microprocessor; meteorological; industrial and utility; environmental monitoring systems; display systems; datalinks; data loggers; counters; conditioning solutions; conditioning products; chart; shields; regulatory compliance; loggers; fog; acquisition; wind speed; naturally; forecasting; rechargeable batteries; particle; solar radiation; environmental monitoring; corporation manufactures; atmospheric; homeland security; homeland; temperature; racks; fixtures; towers; rechargeable; calibration; sensor; enclosures; telemetry; regulatory; tactical; antennas; radiation; monitoring systems; direction; alternative energy; instruments; compliance; boxes; basic; motor; compact; load; pressure; radio; corporation; alternative; defense; test; speed; display</t>
  </si>
  <si>
    <t>0.0001067337001560088</t>
  </si>
  <si>
    <t>9095</t>
  </si>
  <si>
    <t>0.0002450448918726785</t>
  </si>
  <si>
    <t>714</t>
  </si>
  <si>
    <t>5f75a90038b4410dbddb45a4dc6c79b4</t>
  </si>
  <si>
    <t>Woojoo Aerospace Ind. Co.</t>
  </si>
  <si>
    <t>http://www.wai.co.kr</t>
  </si>
  <si>
    <t>Woojoo Aerospace Ind. Co. designs, develops, manufactures, and supplies aircraft parts, jigs, and fixtures for customers in South Korea and internationally. The company offers insulation blankets, military target drones, suspension bands, and micro air vehicles; and automatic line and jig products are used during assembling car, railroad vehicle, and ship parts. Its products are used in various vehicles, such as aircraft, cars, trains, ships, and industrial machines through various procedures of machine processing, welding, and assembling. The company was founded in 1992 and is based in Kimhae City, South Korea with an additional office in Seoul, South Korea.</t>
  </si>
  <si>
    <t>Kimhae City</t>
  </si>
  <si>
    <t>assembling; railroad; offers insulation; military target drones; military target; micro air; jigs; jig; blankets; aircraft parts; target drones; suspension; air vehicles; trains; bands; procedures; ships; fixtures; welding; ship; cars; target; insulation; car; machines; automatic; machine</t>
  </si>
  <si>
    <t>0.0000822248897040938</t>
  </si>
  <si>
    <t>0.00014481702596790913</t>
  </si>
  <si>
    <t>715</t>
  </si>
  <si>
    <t>efe903eac228954c5798da39f205e1b5</t>
  </si>
  <si>
    <t>Swan Creek Energy, LLC</t>
  </si>
  <si>
    <t>Swan Creek Energy, LLC manufactures solar panels. The company is based in New Jersey.</t>
  </si>
  <si>
    <t>creek; manufactures solar panels; manufactures solar</t>
  </si>
  <si>
    <t>0.0006498020681589527</t>
  </si>
  <si>
    <t>2259</t>
  </si>
  <si>
    <t>0.0004700604263591704</t>
  </si>
  <si>
    <t>716</t>
  </si>
  <si>
    <t>1f1c6617a061d6ef41dad55cfa2dd7d1</t>
  </si>
  <si>
    <t>Solar Solutions and Distribution LLC</t>
  </si>
  <si>
    <t>http://www.soldist.com</t>
  </si>
  <si>
    <t>Solar Solutions and Distribution LLC distributes solar photovoltaic (PV) equipment, solar PV panels, and power inverters. It offers mono and poly crystalline, and thin film modules; ingots, wafers, cells, solar modules, and custom-designed solar power applications; consumer/industrial modules; and vertically-integrated modules. The company also provides inverters/optimizers for residential, commercial, and utility-scale solar projects, such as string, grid connected PV, central, micro, and grid-tied inverters. In addition, Solar Solutions and Distribution LLC offers mounting products, including top-of-pole PV mounting systems; waterproof anchors for attaching solar panels to a roof; attachment solutions; auto-grounding and drop-in mounting solutions; flashing mounting systems; and rack systems. Further, the company provides BOS/accessories, such as whole-house and renewable energy monitoring solutions; solar attic fans for various roof types and roof pitches for residential homes, industrial buildings, and commercial offices; and integrated shade analysis tools for solar site assessment. Furthermore, Solar Solutions and Distribution LLC offers solar thermal products, including solar water heating systems; inverter/chargers for mobile and renewable energy applications; and engineering services. The company serves electrical distributors, resellers, contractors, EPCs, and utilities around the world. Solar Solutions and Distribution LLC was founded in 2009 and is based in Denver, Colorado.</t>
  </si>
  <si>
    <t>Denver</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</si>
  <si>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t>
  </si>
  <si>
    <t>solar solutions; mounting systems; mounting; tools for solar; tied inverters; thermal products; solar thermal products; solar site; solar power applications; solar attic fans; solar attic; site assessment; scale solar projects; roof pitches; residential homes; renewable energy applications; rack systems; pv mounting systems; pv mounting; pitches; offers solar thermal; offers mounting; offers mono; mounting solutions; mounting products; mono and poly; integrated modules; including solar water; grid tied inverters; grid connected pv; flashing; epcs; energy monitoring solutions; energy applications; distributes solar photovoltaic; designed solar power; designed solar; custom designed solar; connected pv; commercial offices; chargers for mobile; attic fans; analysis tools; attaching; power applications; anchors; energy monitoring; bos; attic; thin film modules; resellers; power inverters; optimizers; film modules; industrial buildings; custom designed; vertically integrated; monitoring solutions; solar water heating; grounding; water heating systems; attachment; rack; utility scale solar; ingots; vertically; shade; poly crystalline; string; pole; grid tied; distributes solar; waterproof; solar pv panels; grid connected; solar projects; engineering services; tied; poly; drop; water heating; including solar; fans; scale solar; mono; assessment; offices; utility scale; pv panels; contractors; solar water; wafers; heating systems; auto; utilities; central; distributors; chargers; crystalline; solar modules</t>
  </si>
  <si>
    <t>0.0003230657883705606</t>
  </si>
  <si>
    <t>6168</t>
  </si>
  <si>
    <t>0.00028650403548068456</t>
  </si>
  <si>
    <t>717</t>
  </si>
  <si>
    <t>a7c2e28948a609d38e03f968f697a012</t>
  </si>
  <si>
    <t>Solarnor AS</t>
  </si>
  <si>
    <t>http://www.solarnor.no</t>
  </si>
  <si>
    <t>Solarnor AS develops and produces polymer solar thermal energy panels/collectors for heating of hot water, and for space heating. Its products include solar heat exchangers, drain back storage units, and solar system controllers, as well as pressurized and none pressurized heat storage units with coil. Solarnor AS was founded in 1995 and is based in Oslo, Norway. It has subsidiaries in Spain and Sweden.</t>
  </si>
  <si>
    <t>Oslo</t>
  </si>
  <si>
    <t>storage units; pressurized; system controllers; produces polymer; pressurized heat; polymer solar; heating of hot; heat storage; drain; energy panels; coil; solar thermal energy; space heating; solar heat; develops and produces; products include solar; heat exchangers; exchangers; thermal energy; units; polymer; include solar; collectors; subsidiaries; solar system; hot water; solar thermal; controllers; hot</t>
  </si>
  <si>
    <t>0.000635271740087582</t>
  </si>
  <si>
    <t>5082</t>
  </si>
  <si>
    <t>0.0005004253301145022</t>
  </si>
  <si>
    <t>718</t>
  </si>
  <si>
    <t>38b60bc95675560a13010da46b5c4f90</t>
  </si>
  <si>
    <t>Pacoma Gmbh</t>
  </si>
  <si>
    <t>http://www.pacoma.com</t>
  </si>
  <si>
    <t>Pacoma Gmbh develops, produces, and sells industrial hydraulic cylinders. The company offers single and double acting, double-rod, tandem, and custom made cylinders; and spare parts. Its products are used in wheel loaders, cranes, forklifts, drilling rigs, solar panels, omni-buses, backhoe loaders, excavators, haulers, lifting platforms, and other applications in construction, agriculture, forestry, material handling, waste handling, automotive, energy, mining, marine, and industrial market segments worldwide. The company also offers customer support services. Pacoma Gmbh was formerly known as Hyco Pacoma Gmbh and changed its name in November 2009. The company was founded in 1972 and is based in Eschwege, Germany. It has a production facility in Fenghua, China. As of November 11, 2009, Pacoma Gmbh operates as a subsidiary of Mangold Industries GmbH.</t>
  </si>
  <si>
    <t>Eschwege</t>
  </si>
  <si>
    <t>applications in construction / transportation services / assembly and packaging / agricultural machines</t>
  </si>
  <si>
    <t>China Jianyin Investment Limited</t>
  </si>
  <si>
    <t>Mangold Industries GmbH</t>
  </si>
  <si>
    <t>loaders; cylinders; double; wheel loaders; single and double; sells industrial; segments worldwide; rod; rigs; production facility; omni; offers single; market segments worldwide; industrial market; hydraulic cylinders; haulers; forklifts; excavators; customer support services; applications in construction; handling; cranes; tandem; buses; market segments; customer support; lifting; acting; forestry; material handling; hydraulic; drilling; wheel; spare parts; spare; support services; segments; mining; facility; waste; marine; platforms; automotive</t>
  </si>
  <si>
    <t>0.00007949047800365945</t>
  </si>
  <si>
    <t>810</t>
  </si>
  <si>
    <t>0.00016501886304345963</t>
  </si>
  <si>
    <t>719</t>
  </si>
  <si>
    <t>a31557e4b636b3dd118d104ea0e17061</t>
  </si>
  <si>
    <t>EMCOR Construction Services, Inc.</t>
  </si>
  <si>
    <t>http://www.emcorgroup.com/divisions/construction_services</t>
  </si>
  <si>
    <t>EMCOR Construction Services, Inc. provides mechanical and commercial electrical contract services in the United States. The company offers its products through three segments namely electrical construction, mechanical construction, and fire protection. Its electrical construction segment provides designing of electrical systems, computer aided modeling, building information modeling, customized preventive maintenance programs, commercial electrical design services, roadway lighting, traffic signal and intelligent transportation systems, fire alarm and detection equipment, high-low voltage services, life safety systems, panel fabrication, solar installation, and voice and data communication systems. The companys mechanical construction segment offers building automation systems, chillers, commercial fire protection services, industrial electrical services, customized duct work, industrial piping, plumbing, and refrigeration services. In addition, its fire protection segment provides equipment inspection, services and maintenance, retrofit and remodeling, fire sprinklers, and extinguishers, fire alarm and detection, fixed suppression systems, backflow prevention, foam systems, and emergency back-up power and lighting services. It offers its services to commercial, healthcare, institutional, education, hospitality, manufacturing, transportation, and water and wastewater markets. The company was incorporated in 1992 and is based in Norwalk, Connecticut. EMCOR Construction Services, Inc. operates as a subsidiary of EMCOR Group, Inc.</t>
  </si>
  <si>
    <t>Norwalk</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</si>
  <si>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t>
  </si>
  <si>
    <t>fire protection; fire alarm; electrical construction; construction segment; commercial electrical; segment; construction services; fire; modeling; alarm; water and wastewater; voltage services; voice and data; traffic signal; three segments; suppression systems; sprinklers; roadway lighting; roadway; protection services; panel fabrication; offers building; maintenance programs; low voltage services; lighting services; life safety systems; life safety; intelligent transportation systems; intelligent transportation; industrial electrical services; industrial electrical; fire sprinklers; extinguishers; electrical design; duct work; data communication systems; data communication; contract services; construction segment offers; computer aided; commercial fire; building information modeling; building automation systems; backflow; segment offers; chillers; aided; building automation; mechanical; transportation systems; suppression; remodeling; preventive maintenance; electrical systems; customized; offers its services; electrical services; duct; communication systems; safety systems; retrofit; piping; wastewater; preventive; design services; hospitality; automation systems; low voltage; detection; foam; prevention; voice; refrigeration; institutional; healthcare; solar installation; plumbing; contract; fabrication; segments; traffic; signal; programs; designing; voltage; offers its products; education; fixed; emergency; intelligent; automation</t>
  </si>
  <si>
    <t>0.0004949174926249067</t>
  </si>
  <si>
    <t>2090</t>
  </si>
  <si>
    <t>0.0005039440112579694</t>
  </si>
  <si>
    <t>720</t>
  </si>
  <si>
    <t>5f307631ec1a4baf9d10068e91851c26</t>
  </si>
  <si>
    <t>Endurance LLC</t>
  </si>
  <si>
    <t>http://endurancerobots.com</t>
  </si>
  <si>
    <t>Endurance LLC manufactures robotic equipment. The company is based in Moscow, Russia.</t>
  </si>
  <si>
    <t>printers / detection and identification / training and technology / voice</t>
  </si>
  <si>
    <t>58798</t>
  </si>
  <si>
    <t>telepresence robot; Endurance Telepresence robot; laser projector; efficient laser cutter; portable laser projector; 3d printing; Tablet cradle; Endurance UAV quadcopter; output. laser diodes; substitute WiFi cameras; device support WIFI; prolonged laser exposure; Russian-American technological start-up; 3D printing companies; technological products; advanced communication tool; better power source; company product line; additional advanced battery; Manageable tablet/ telephone; wheeled platform model; Android tablet; Endurance offers; special power converter; online shops; Arduino Compatible Microcontroller; artificial intelligence. drones.; open source. robotics.; robotic program applications; Sales. Technology improvement; communication web protocols; Programmable kids toy; smart rotation gear; voice command  recognition; Diode lasers; Laser projection; WIFI networks; laser projectors; phosphor surface; phone / tablet; Telepresnece robot; RGB lasers; phosphor surfaces; Table cradle; Universal cradle; robotized platform; unique products; 3.7V LiPo</t>
  </si>
  <si>
    <t>telepresence; projector; phosphor; negotiations; endurance; lasers; wifi; wheeled; conducted; online shops; laser diodes; holder; arduino compatible; laser; modification; arduino; robot; toy; tablet; android; prototype; advertising; shops; diodes; technological; voice; agreement; bluetooth; gear; improvement; functions; specializing; wifi networks; system can operate; substitute; software to control; single board; shipment; russian; rotation; rig; responding; ready to buy; quarter; prolonged; process of developing; power converter; potential users; potential customers; perfect solution; mobile platform; microcontrollers; microcontroller; mechanical parts; manageable; low price; lipo; lens system; laser projection; ir sensors; increase power; highly portable; experiment; existing technologies; draws; diode lasers; dimension; device support; detection and identification; data concerning; customized battery; current and voltage; consumer demands; concerning; canvassing; brighter; board computer; better power; advertising agency; advertisers; active and passive; ready; researches; nm; equipping; directions; compatible; powerful; printing; regulator; presentations; menu; extraordinary; start; sonar; robots and drones; mah; hobbyists; video camera; servo</t>
  </si>
  <si>
    <t>0.00008064374282382092</t>
  </si>
  <si>
    <t>981</t>
  </si>
  <si>
    <t>0.00016545096386430725</t>
  </si>
  <si>
    <t>721</t>
  </si>
  <si>
    <t>bdcc02c53636509601885eea620f522f</t>
  </si>
  <si>
    <t>Comet AG</t>
  </si>
  <si>
    <t>Comet AG designs and manufactures fixed and variable vacuum capacitors. It supplies vacuum capacitors for production equipment of computer chips, flat panel displays, and solar cells in semiconductor and broadcast industries. Comet AG serves industrial, aerospace, and medical applications. The company was founded in 1965 and is based in Flamatt, Switzerland. Comet AG operates as a subsidiary of Comet Holding AG.</t>
  </si>
  <si>
    <t>Flamatt</t>
  </si>
  <si>
    <t>Bioindustrial Innovation Centre; Sofinnova Partners; PM Equity Partner</t>
  </si>
  <si>
    <t>Comet Holding AG</t>
  </si>
  <si>
    <t>vacuum capacitors; comet; capacitors; serves industrial; manufactures fixed; medical applications; vacuum; broadcast; production equipment; variable; chips; flat panel displays; panel displays; designs and manufactures; displays; flat panel; fixed; medical</t>
  </si>
  <si>
    <t>0.0005750721463739363</t>
  </si>
  <si>
    <t>8821</t>
  </si>
  <si>
    <t>0.0005019616900178376</t>
  </si>
  <si>
    <t>722</t>
  </si>
  <si>
    <t>f7af9b12720fe2cd38eb9bf32fe92823</t>
  </si>
  <si>
    <t>SmartSynch, Inc.</t>
  </si>
  <si>
    <t>As of May 1, 2012, SmartSynch, Inc. was acquired by Itron, Inc. SmartSynch, Inc. creates smart grids for utilities, commercial and industrial customers, and renewable energy providers. It offers IP-enabled devices, such as SmartMeters for monitoring interval schedules and exceptions; GE kV2c, Elster A3, and Itron SENTINEL electricity meters with an integrated wireless communications module; GE I-210+c and Itron CENTRON residential metering solutions; I-210+c, a single-phase electronic watt-hour meter for use in residential and light commercial service locations; and GridRouter, a scalable communications hub for smart grids. The company also provides Transaction Management System, a software application to integrate SmartMeter data to key utility information systems using cellular networks as communications medium. In addition, it offers project management, network management, training, and managed services. SmartSynch, Inc. was formerly known as XP Technology, Inc. and changed its name in August 2000. The company was founded in 1998 and is headquartered in Jackson, Mississippi with additional offices in Silicon Valley, California; and Shenzhen, China.</t>
  </si>
  <si>
    <t>Jackson</t>
  </si>
  <si>
    <t>Mississippi</t>
  </si>
  <si>
    <t>115551720</t>
  </si>
  <si>
    <t>Siemens Venture Capital GmbH (5); Kinetic Ventures, L.L.C. (5); Nth Power LLC (3); J.P. Morgan Partners, LLC (3); Lime Rock Partners (3); OPG Ventures, Inc. (2); GulfSouth Capital, Inc. (2); Endeavor Capital Management (2); Duke Investments, LLC (2); Beacon Group Investment Arm (2); Innovation Valley Partners (2); Battelle Ventures, LP (2); Grosvenor Capital Management Customized Fund Investment Group; Exelon Capital Partners; Foundry Ventures; Southern Farm Bureau Life Insurance Company</t>
  </si>
  <si>
    <t>Itron, Inc.</t>
  </si>
  <si>
    <t>smart grid; smart grid infrastructure; smart grid intelligence; smart grid ecosystem; smart grid solutions; utilities.A smart grid; new smart grid; Grid Infrastructure Company; 20th-century electricity grid; Smart Grid Technology; smart grid technologies; innovative Smart Grid; Grid Intelligence Company; grid intelligence solutions; SmartSynch SmartMeter data; energy usage data; private network build-outs; smart meter; standard metering functions; real-time energy usage; public wireless networks; major North American; todayâ€™s 20th-century electricity; SmartMeter deployments; meter data management; smart grids; grid asset; industrial customers; smart software; transaction management; utility industry. smartsynch; SmartSynch module; ANSI standard meter; SmartSynch platform; power outages; ANSI C12.19 meter; smart synch; multiple leading meter; advanced SmartSynch module; meter diagnostic alarms; Meter Event Notification; SmartMeter components; SmartSynch device; over-the-air data usage; data acquisition package; integrated device; renewable energy providers; SmartMeter module; Remotely retrieving energy</t>
  </si>
  <si>
    <t>smart grid infrastructure; grid infrastructure; smart grid; wireless networks; ansi; power outages; clean tech; deployments; tables; billing; outages; industrial customers; metering; meter; work in conjunction; usage data; time energy usage; software system; smart grids; smart grid ecosystem; real time energy; power quality; outs; north american; lieu; interval; human beings; grid ecosystem; ge; executing; energy usage data; electricity is generated; devices and software; cellular networks; beings; ami; advanced metering; scheduled; time energy; sum; electricity grid; encryption; electric utilities; storing; century; rs; outage; head; communicate; utilities; talk; demand response; microsoft; database; simplified; optimize; peak; energy usage; effectiveness; steam; grids; conjunction; commercial and industrial; management system; alarm; ip; loads; acts; networks; functions; hub; request; ecosystem; remotely; responsible; north; usage; american; architecture; demand; cellular; tasks; client; standards; avoid; innovations; enabled; ensures; decisions; cycle; wireless; xml; web hosting; water level; visits; utility industry; upgradable; uniquely positioned; trap; times of peak</t>
  </si>
  <si>
    <t>0.0005454054939498176</t>
  </si>
  <si>
    <t>25778</t>
  </si>
  <si>
    <t>0.0005568917891911322</t>
  </si>
  <si>
    <t>723</t>
  </si>
  <si>
    <t>39c32fa7-5cb0-3301-fe63-5afc4f0e17d4</t>
  </si>
  <si>
    <t>Harmon Solar</t>
  </si>
  <si>
    <t>http://harmonsolar.com</t>
  </si>
  <si>
    <t>Harmon Solar is a solar panel installation company focusing on residential and commercial photovoltaic systems. Harmon Solar is a leading solar panel installer who has been serving Phoenix and the State of Arizona since 1975. Harmon Solar designs, installs and services solar systems for your home or business. Whether you want to purchase solar for your home or business or take advantage of a zero down lease, Harmon Solar is the right choice for you to move towards energy independence today.</t>
  </si>
  <si>
    <t>Phoenix</t>
  </si>
  <si>
    <t>harmon; solar panel installer; solar designs; services solar; panel installer; leading solar panel; commercial photovoltaic systems; commercial photovoltaic; purchase solar; leading solar; serving; focusing; solar panel installation; installer; photovoltaic systems; panel installation; lease; move; choice; residential and commercial; purchase; advantage; solar systems; today</t>
  </si>
  <si>
    <t>0.00042164952378932616</t>
  </si>
  <si>
    <t>5418</t>
  </si>
  <si>
    <t>0.0003615146003232156</t>
  </si>
  <si>
    <t>Certain data and content provided by https://www.crunchbase.com/organization/harmon-solar</t>
  </si>
  <si>
    <t>724</t>
  </si>
  <si>
    <t>ae3cf6723d517263d1a87d6557347923</t>
  </si>
  <si>
    <t>ACCIONA Solar S.A.</t>
  </si>
  <si>
    <t>ACCIONA Solar S.A. develops solar gardens for the utilization of solar energy. The company facilitates groups of single citizens or families to invest in solar PV installations, which include solar trackers and panels. It also provides related management services. The company is based in Egues, Spain. ACCIONA Solar S.A. operates as a subsidiary of Acciona Energía S.A.</t>
  </si>
  <si>
    <t>Egues</t>
  </si>
  <si>
    <t>Acciona, S.A.</t>
  </si>
  <si>
    <t>solar gardens; invest in solar; develops solar gardens; citizens; solar trackers; pv installations; gardens; families; facilitates; develops solar; groups; invest; utilization; trackers; management services; include solar; solar pv</t>
  </si>
  <si>
    <t>0.0002574810632970607</t>
  </si>
  <si>
    <t>6520</t>
  </si>
  <si>
    <t>0.0002623393506085152</t>
  </si>
  <si>
    <t>fb4471e1a483e86386912bb7a0745397</t>
  </si>
  <si>
    <t>NanoPV Technologies Inc.</t>
  </si>
  <si>
    <t>http://www.nano-pv.com</t>
  </si>
  <si>
    <t>NanoPV Technologies Inc. provides solar photovoltaic modules. The company was incorporated in 2005 and is based in Titusville, New Jersey. It has locations in Chennai, India; Bangkok, Thailand; and Tainan, Taiwan.</t>
  </si>
  <si>
    <t>Titusville</t>
  </si>
  <si>
    <t>thin-film Si PV; PV technology; Jersey based company; high energy delivery; solar panels; complete solar module; lowest manufacturing cost; international certification agencies; solar panel manufacturing; key solutions; manufacturing equipment; nano-crystalline silicon; NanoPV; unique technology; TCLO technologies; TUV</t>
  </si>
  <si>
    <t>pv technology; twenty; turn key solutions; trapping; solar module manufacturing; si pv; proprietary light trapping; proprietary light; performance and safety; manufacturing cost; low cost thin; light trapping; leader in high; key solutions; ips; energy delivery; cost thin film; cost thin; filed; manufacturing technology; cost per watt; possesses; complete solar; tuv; solar panel manufacturing; module manufacturing; ce; panel manufacturing; turn key; manufacturing equipment; iec; high energy; si; ul; manufactures solar panels; amorphous; nano; solar module; kind; certification; lowest; owns; agencies; crystalline silicon; watt; subsidiaries; manufactures solar; completely; certified; turn; standards; crystalline; low cost; leader; today</t>
  </si>
  <si>
    <t>0.0005283910810876011</t>
  </si>
  <si>
    <t>753</t>
  </si>
  <si>
    <t>0.00039197420024004217</t>
  </si>
  <si>
    <t>726</t>
  </si>
  <si>
    <t>c08788bf-1c72-481c-ec0e-63eaa664c2ad</t>
  </si>
  <si>
    <t>Outfield</t>
  </si>
  <si>
    <t>http://www.outfield.xyz</t>
  </si>
  <si>
    <t>Outfield provides aerial imaging and agriculture data analysis gathered using drones (UAVs).</t>
  </si>
  <si>
    <t>gathered; data analysis; aerial imaging; uavs; imaging</t>
  </si>
  <si>
    <t>0.0003193328991929818</t>
  </si>
  <si>
    <t>5614</t>
  </si>
  <si>
    <t>0.0003156819640302693</t>
  </si>
  <si>
    <t>Certain data and content provided by https://www.crunchbase.com/organization/outfield-3</t>
  </si>
  <si>
    <t>f5a034ad63ce6613cbd246e65e2fba75</t>
  </si>
  <si>
    <t>Esgee Technologies Inc.</t>
  </si>
  <si>
    <t>http://esgeetech.com</t>
  </si>
  <si>
    <t>Esgee Technologies Inc. develops and offers software for modeling and simulation of plasmas and reactive flow systems. The company provides, VizGlow, a tool for multi-dimensional modeling of non-equilibrium plasma discharges; VizSpark, a simulation tool for large-scale multi-dimensional thermal (arc) plasma modeling; ChemZone, a simulation tool for analysis of plasma discharges and neutral reactive flows; and VizEM, a tool for large-scale multi-dimensional electromagnetics modeling and simulation. Additionally, it offers technical support, consulting, and training services. The company caters to semiconductor, flat panel, solar cell fabrication, automotive, oil and gas, electrical and industrial, aerospace, and defense sectors. Esgee Technologies Inc. was founded in 2003 and is headquartered in Austin, Texas.</t>
  </si>
  <si>
    <t>multi dimensional; simulation tool; modeling and simulation; discharges; dimensional; modeling; simulation; plasma; reactive; tool; solar cell fabrication; offers technical support; offers technical; offers software; equilibrium; cell fabrication; develops and offers; large scale; arc; caters; neutral; flows; training services; technical support; fabrication; additionally; oil and gas; solar cell; flow; flat panel; defense; sectors; consulting; automotive</t>
  </si>
  <si>
    <t>0.00007535073904144656</t>
  </si>
  <si>
    <t>0.00013667537302237124</t>
  </si>
  <si>
    <t>728</t>
  </si>
  <si>
    <t>ae64a3c5cf67f928918374b111d788f0</t>
  </si>
  <si>
    <t>Sunforce Products Inc.</t>
  </si>
  <si>
    <t>http://www.sunforceproducts.com</t>
  </si>
  <si>
    <t>Sunforce Products Inc. manufactures and distributes both solar and wind powered products. It offers solar panels, wind turbines, system components such as charge controllers and inverters, as well as solar lawn and garden and security products. Sunforce Products Inc. was founded in 2003 and is based in Montreal-Ouest, Canada.</t>
  </si>
  <si>
    <t>Montreal-Ouest</t>
  </si>
  <si>
    <t>wind powered; solar lawn; powered products; lawn and garden; controllers and inverters; security products; lawn; solar and wind; well as solar; manufactures and distributes; system components; garden; offers solar panels; charge controllers; controllers; wind turbines; turbines; offers solar</t>
  </si>
  <si>
    <t>0.0003840768680602676</t>
  </si>
  <si>
    <t>4300</t>
  </si>
  <si>
    <t>0.0003467829737154196</t>
  </si>
  <si>
    <t>729</t>
  </si>
  <si>
    <t>f74315ad575ff2144fd89cfe435f61bc</t>
  </si>
  <si>
    <t>solarX Corporation</t>
  </si>
  <si>
    <t>solarX Corporation operates as a solar power company. The company provides solar energy for commercial real estate owners by installing solar panels. The company also offers solar certifications to buildings or portfolio of buildings, as well as design and engineering, and systems monitoring and maintenance services. solarX Corporation was founded in 2008 and is based in San Diego, California.</t>
  </si>
  <si>
    <t>well as design; systems monitoring; real estate owners; installing solar panels; estate owners; energy for commercial; commercial real estate; commercial real; monitoring and maintenance; design and engineering; certifications; installing solar; maintenance services; real estate; installing; estate; portfolio; owners; offers solar</t>
  </si>
  <si>
    <t>0.00036009969174940657</t>
  </si>
  <si>
    <t>20228</t>
  </si>
  <si>
    <t>0.0003831130739128758</t>
  </si>
  <si>
    <t>730</t>
  </si>
  <si>
    <t>0ba2f078024a0ffd981b742cb259b717</t>
  </si>
  <si>
    <t>Dansk Supermarked A/S</t>
  </si>
  <si>
    <t>http://dansksupermarked.dk</t>
  </si>
  <si>
    <t>Dansk Supermarked A/S operates a chain of retail stores in Denmark, Sweden, Germany, and Poland. It operates supermarkets and grocery stores that offer groceries, food and non-food products, meat products, every day goods, fruit and vegetables, and a selection of wines. The company also operates a departmental store that offers fashion, interior design goods, lifestyle goods, wellness products, and gift ideas; and sportswear and solar panels. Dansk Supermarked A/S was formerly known as Jysk Supermarked A/S and changed its name to Dansk Supermarked A/S in 1964. The company was founded in 1960 and is based in Brabrand, Denmark. Dansk Supermarked A/S operates as a former subsidiary of A.P. Møller - Mærsk A/S.</t>
  </si>
  <si>
    <t>1960</t>
  </si>
  <si>
    <t>Brabrand</t>
  </si>
  <si>
    <t>Central Denmark Region</t>
  </si>
  <si>
    <t>goods; wines; wellness products; supermarkets; stores that offer; sportswear; retail stores; meat products; meat; interior design; grocery stores; grocery; groceries; gift; food products; fruit; fashion; stores; vegetables; wellness; food; lifestyle; ideas; selection; interior; chain; store; retail</t>
  </si>
  <si>
    <t>0.0004371863160721018</t>
  </si>
  <si>
    <t>46369</t>
  </si>
  <si>
    <t>0.0005684300399456588</t>
  </si>
  <si>
    <t>731</t>
  </si>
  <si>
    <t>3fd0729c5d1af2f1062144b40ad98ade</t>
  </si>
  <si>
    <t>Ion Power Group LLC</t>
  </si>
  <si>
    <t>http://ionpowergroup.com</t>
  </si>
  <si>
    <t>Ion Power Group LLC develops a technology that generates electricity from atmospheric ions in Earth and Mars. The companys technology harvests naturally occurring ions in the Earths atmosphere during the day, night, and storms to generate clean renewable high voltage electricity. Its clean electricity is also used to produce hydrogen and oxygen gas from water. The company was formerly known as McCowen Power Company LLC and changed its name to Ion Power Group LLC in May 2013. Ion Power Group LLC was incorporated in 2009 and is based in Navarre, Florida.</t>
  </si>
  <si>
    <t>voltage electricity; renewable voltage electricity; Ion Harvesting Technology; clean voltage electricity; atmospheric ions; clean electricity; ion collectors; ion energy collection; Ionic Renewable Energy; Earth’s atmosphere; novel alternative energy; renewable electricity; Green Electricity; development company; patented research breakthrough; artificial intelligence entities; wonder material GRAPHENE; Clean Energy; Hydrogen Fuel; Eco-Friendly Energy; power hydrogen; Green Energy; Green Technology; power technology; oxygen gas; Mars missions; Green Power; Mars structures; planetary drones; power source; space stations; electric charge; night; storms</t>
  </si>
  <si>
    <t>ions; occurring; naturally occurring; mars; naturally; harvests; harvesting technology; graphene; generate clean; earth's atmosphere; storms; day and night; hydrogen; ion; harvesting; atmosphere; atmospheric; night; alternative energy; collectors; voltage; stored; wonder; technology that generates; stored in batteries; specializes in alternative; space stations; rovers; produce clean; planetary; moon; hydrogen powered; generate clean renewable; friendly energy; energy is stored; energy collection; empire; electro magnetic; electrically charged; electric charge; demonstrating; company's technology; collected energy; clean renewable; alternative energy solutions; green technology; earth; stored energy; rockets; hydrogen fuel; fibers; experiments; renewable electricity; issued; green electricity; power technology; generates electricity; elevated; patented; pulse; groundbreaking; clean electricity; green power; oxygen; alternative; eco friendly; power source; entities; electrically; electro; magnetic; breakthrough; nanotechnology; harvest; collected; novel; charged; satellites; green energy; eco; cars; specializing; missions; artificial intelligence; called; generates; producing; artificial; collection; capable; robots; stations; friendly; specializes; structures; energy solutions</t>
  </si>
  <si>
    <t>0.00008411893140842414</t>
  </si>
  <si>
    <t>2392</t>
  </si>
  <si>
    <t>0.00016363533834974232</t>
  </si>
  <si>
    <t>732</t>
  </si>
  <si>
    <t>ba3bb06c51b6690202f9044f3fe3e3c9</t>
  </si>
  <si>
    <t>Tianjin Zhonghuan Electronic and Information (Group) Co., Ltd.</t>
  </si>
  <si>
    <t>http://www.zhonghuan.com</t>
  </si>
  <si>
    <t>Tianjin Zhonghuan Electronic and Information (Group) Co., Ltd. manufactures LED lights, semiconductor materials, and chip components. It offers communication products, navigation equipment and systems, facsimile machines, optical communication equipment, and mobile communication products; semiconductor materials devices, including silicon, polished wafers, power IC devices, and high voltage devices; and intelligent instruments and industrial automatic control systems. The company also provides system integration for video conference systems, public transportation systems, business centers, banks, and cultural and sports centers, as well as public security organs, procuratorial organs, and peoples courts systems; PV-oriented energy products, such as solar silicon square bars, wafers, and glass panels, as well as solar modules; and LED-oriented green lighting products, including LED street lights, spot lights, wall washers, panel lights, and tubes, as well as solar-powered LED street lights. In addition, it offers professional communication products, such as information safety printers, TV set-up boxes, cash registers, optical cross connects, biometric identification products, and other products; and basic electronic products and components, such as wires and cables, energy-saving motors, speakers, PCBs, and SMT production line products, as well as plastic injections, punching, moldings, and metal casting products. The company was formerly known as Tianjin Electrical Instrument Industrial Corporation and changed its name to Tianjin Zhonghuan Electronic and Information (Group) Co., Ltd. in May 2000. The company was founded in 1959 and is based in Tianjin, China.</t>
  </si>
  <si>
    <t>Tianjin</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</si>
  <si>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t>
  </si>
  <si>
    <t>communication products; led street lights; led street; semiconductor materials; oriented; well as solar; street lights; wires and cables; well as public; voltage devices; video conference systems; video conference; spot lights; solar silicon; solar powered led; registers; punching; public transportation; products and components; powered led; polished; pcbs; optical communication; offers professional; offers communication; moldings; mobile communication products; mobile communication; materials devices; manufactures led; injections; including silicon; including led; identification products; green lighting; glass panels; equipment and systems; cultural; courts; conference systems; communication equipment; chip components; casting products; cash registers; biometric; automatic control; wafers; street; panel lights; conference; smt; transportation systems; casting; centers; washers; electronic products; ic; bars; optical; cash; printers; banks; system integration; high voltage; speakers; led lights; spot; square; cross; wires; identification; chip; tubes; connects; motors; lighting products; instruments; tv; boxes; energy saving; basic; plastic; energy products; sports; control systems; cables; voltage; solar powered; machines; solar modules; wall; automatic; navigation; saving; metal; intelligent</t>
  </si>
  <si>
    <t>0.00037113366562255024</t>
  </si>
  <si>
    <t>9258</t>
  </si>
  <si>
    <t>0.00040023941463707683</t>
  </si>
  <si>
    <t>733</t>
  </si>
  <si>
    <t>03c6814a-de7d-c5a7-abbf-2917de793d36</t>
  </si>
  <si>
    <t>Power Patriots</t>
  </si>
  <si>
    <t>https://secure.power4patriots.com</t>
  </si>
  <si>
    <t>Power Patriots produces and install solar panel systems to reduce electric power bill. Power4Patriots
Power conglomerates are companies that strip citizens of their ability to manage their energy sources. It meanwhile takes a heavy toll on their wallets and livelihoods. Power4Patriots is a do-it-yourself system that allows people to meet their own demands rather than answer to others. It shifts the control of power from major companies to individuals who need it most. 
The Power4Patriots system is a revolutionary product which helps people avoid over-paying for power. The goal is to enable freedom from greedy energy conglomerates. Chances are, your energy usage habits aren’t changing, but your bill is increasing. Power4Patriots offers a direct solution to this play of power between the consumer and the provider. It strives to make you one in the same.
Frank Bates is the revolutionary mind behind Power4Patriots. His deep interest in power trends, production, and development led him to found a company that makes people independent. The creative mind of Bates found a way to avoid the conspiracy between power companies and legislators. The massive revenue stream of conglomerate power companies came directly from the consumers. Bates discovered that control over energy had the potential to shift back to the right hands.
Power4Patriots is a series of educational, informative instructions that allows customers to build their own power sources. These packages provide step-by-step directions on how to make your own wind turbines and solar panels. Additionally, the Power4Patiots system is an instructional aid for framing an energy system to match your needs. 
The projects themselves have immediate monetary advantages. People are usually skeptical about making their own energy system for fear of the price point. While it is still a commitment, a brief look at the numbers always persuades people to make the move. Power4Patriots offers a far more efficient outlet for power than the big game of corporate energy.</t>
  </si>
  <si>
    <t>wind turbines / energy supplier / hands / renewable electricity</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</si>
  <si>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t>
  </si>
  <si>
    <t>power patriots; patriots; power companies; conglomerates; mind; revolutionary; energy system; avoid; bill; wallets; turbines and solar; toll; systems to reduce; step by step; shifts; revenue stream; reduce electric; price point; power bill; packages provide; offers a direct; monetary; manage their energy; major companies; instructional; install solar panel; informative; helps people; habits; frank; fear; enable freedom; conglomerate; citizens; ability to manage; discovered; directions; chances; allows customers; strives; step; system that allows; framing; strip; numbers; paying; outlet; instructions; trends; power sources; aren't; shift; energy usage; install solar; freedom; answer; stream; massive; hands; solar panel systems; demands; creative; revenue; match; aid; educational; commitment; panel systems; electric power; game; energy sources; interest; additionally; move; advantages; heavy; play; takes; changing; deep; packages; usage; increasing; corporate; individuals; goal; series; big; independent; consumers; price; helps; wind turbines; major; ability; turbines; install; manage; potential; point</t>
  </si>
  <si>
    <t>0.0002639719762434052</t>
  </si>
  <si>
    <t>6725</t>
  </si>
  <si>
    <t>0.00026319041550299183</t>
  </si>
  <si>
    <t>Certain data and content provided by https://www.crunchbase.com/organization/power-patriots</t>
  </si>
  <si>
    <t>734</t>
  </si>
  <si>
    <t>7bab71004fe13ce7c30d78bad4d375ad</t>
  </si>
  <si>
    <t>AerBots, Inc.</t>
  </si>
  <si>
    <t>http://aerbots.com</t>
  </si>
  <si>
    <t>AerBots, Inc. designs customizable plug-and-play kits with interchangeable components for building drones. The company was founded in 2015 and is headquartered in Lansing, Michigan.</t>
  </si>
  <si>
    <t>Lansing</t>
  </si>
  <si>
    <t>plug-and-play drone kits; customizable plug-and-play kits; interchangeable components; unmanned aerial vehicles; drones; propeller guards; speed controllers; related parts; uavs; UAS; unit; propellers; motherboards; transmitters; receivers; Designs; cameras; Developer; company; children; families; machines; software</t>
  </si>
  <si>
    <t>drone kits; interchangeable; sold; plug and play; kits; speed controllers; separately; propeller guards; motherboards; manuals; develops drone; building drones; play; plug; propellers; guards; transmitters; propeller; uavs; receivers; families; children; unit; customizable; discover; explore; unmanned aerial vehicles; aerial vehicles; uas; operational; developer; machines; controllers; speed; fly</t>
  </si>
  <si>
    <t>0.0002445218813420403</t>
  </si>
  <si>
    <t>2664</t>
  </si>
  <si>
    <t>0.0002480670879435803</t>
  </si>
  <si>
    <t>735</t>
  </si>
  <si>
    <t>cbae486b04d658bfede42248be07f24b</t>
  </si>
  <si>
    <t>ONE Energy Corporation</t>
  </si>
  <si>
    <t>http://oneenergy.co.jp</t>
  </si>
  <si>
    <t>ONE Energy Corporation provides trading and rental services for storage batteries and also installation of solar panels for households. The company was founded in 2013 and is headquartered in Tokyo, Japan. ONE Energy Corporation operates as a subsidiary of ORIX Corporation.</t>
  </si>
  <si>
    <t>ORIX Corporation</t>
  </si>
  <si>
    <t>storage batteries; rental services; energy corporation; households; trading; rental; installation of solar; corporation</t>
  </si>
  <si>
    <t>0.00007558761786263812</t>
  </si>
  <si>
    <t>3114</t>
  </si>
  <si>
    <t>0.0001431804543442681</t>
  </si>
  <si>
    <t>71245d474173f013d2aca7b19c61b357</t>
  </si>
  <si>
    <t>GeckoLogic USA, Inc.</t>
  </si>
  <si>
    <t>http://www.geckologic-usa.com</t>
  </si>
  <si>
    <t>GeckoLogic USA, Inc. provides photovoltaic/solar systems design and installation services to residential, commercial, and government/non-profit clients worldwide. It also designs and manufactures solar panels; and operates as a wholesale distributor of solar modules and SMA inverters, and ready-to-install solar kits. The company was founded in 2002 and is headquartered in Vista, California with offices around the world. As of October 14, 2011, GeckoLogic USA, Inc. operates as a subsidiary of Innotech Solar AS.</t>
  </si>
  <si>
    <t>Vista</t>
  </si>
  <si>
    <t>Innotech Solar AS</t>
  </si>
  <si>
    <t>usa; clients worldwide; services to residential; systems design; design and installation; profit; installation services; solar systems</t>
  </si>
  <si>
    <t>0.0003015607078172805</t>
  </si>
  <si>
    <t>0.0002710614120464019</t>
  </si>
  <si>
    <t>737</t>
  </si>
  <si>
    <t>3f956c5d-7d76-3c28-d7c9-3595db8489f9</t>
  </si>
  <si>
    <t>99DRONES</t>
  </si>
  <si>
    <t>http://www.99drones.com/</t>
  </si>
  <si>
    <t>99drones.com is a professional one stop resource for up to date drone info at your fingertips. 99DRONES is a professional one stop resource for up to date drone info at your fingertips.
 It  owns internet domains like drones.net, drones.in, drones.cn etc.</t>
  </si>
  <si>
    <t>Amersfoort</t>
  </si>
  <si>
    <t>fingertips; info; resource; cn; brand marketing; domains; owns; net; brand; marketing</t>
  </si>
  <si>
    <t>0.00024789883951541186</t>
  </si>
  <si>
    <t>0.00022305345516022913</t>
  </si>
  <si>
    <t>Certain data and content provided by https://www.crunchbase.com/organization/99drones</t>
  </si>
  <si>
    <t>738</t>
  </si>
  <si>
    <t>4d83e932e2b5ce72a5cd147bc11d54af</t>
  </si>
  <si>
    <t>Qualiflow SA</t>
  </si>
  <si>
    <t>http://www.qualiflow.com</t>
  </si>
  <si>
    <t>Qualiflow SA designs, manufactures, and markets ultra high purity vaporization and gas control systems and components. It offers mass flow controllers, valves, liquid flow controllers, vaporization systems, gas systems, and RTP systems. The companys products are used in semi-conductor, data storage, fiber optics, flat panel displays, solar cells, and other applications. It also serves pharmaceutical, medical, environmental, food, and glass industries. The company was founded in 1997 and is based in Montpellier, France. It has technical centers in Montpellier, France; Tokyo, Japan; and Fremont, California. As of December 31, 2005, Qualiflow SA operates as a subsidiary of SEMCO Engineering S.A.</t>
  </si>
  <si>
    <t>Montpellier</t>
  </si>
  <si>
    <t>Kreaxi (2); Soridec SA</t>
  </si>
  <si>
    <t>ECM Technologies SA</t>
  </si>
  <si>
    <t>QLF (Euronext Paris)</t>
  </si>
  <si>
    <t>ultra high purity; technical centers; rtp; mass flow; liquid flow; glass industries; gas systems; gas control; systems and components; semi conductor; fiber optics; flow; data storage; controllers; high purity; purity; ultra high; conductor; valves; flat panel displays; pharmaceutical; semi; panel displays; optics; mass; fiber; liquid; control systems; centers; ultra; food; displays; flat panel; medical</t>
  </si>
  <si>
    <t>0.00042978768356018447</t>
  </si>
  <si>
    <t>6703</t>
  </si>
  <si>
    <t>0.0003928715156718852</t>
  </si>
  <si>
    <t>739</t>
  </si>
  <si>
    <t>7856957c36f136fac1f869e8ca838889</t>
  </si>
  <si>
    <t>Americademy, Inc</t>
  </si>
  <si>
    <t>http://www.americademy.com</t>
  </si>
  <si>
    <t>Americademy, Inc provides a platform and curriculum that teaches kids to code. It offers Codeverse, a technology-enabled classroom for kids aged between six and 12 years to learn code in an immersive environment; and to create an app, build a game, fly a drone, and other applications, as well as to control a robotic arm, 3D printers, lasers, and other objects. The company also provides KidScript, a programming language for kids to learn coding. In addition, it offers weekly classes and summer camps. Americademy, Inc was incorporated in 2016 and is based in Chicago, Illinois.</t>
  </si>
  <si>
    <t>kids; code; technology enabled; teaches; summer camps; programming language; learn coding; kids to learn; immersive environment; fly a drone; classroom; camps; aged; curriculum; coding; learn; weekly; arm; immersive; summer; language; classes; lasers; printers; programming; objects; game; enabled; robotic; app; fly</t>
  </si>
  <si>
    <t>0.00048552497873647065</t>
  </si>
  <si>
    <t>3164</t>
  </si>
  <si>
    <t>0.0004481048806782051</t>
  </si>
  <si>
    <t>740</t>
  </si>
  <si>
    <t>afa8f0685bbadfaf5d4a3026c54b20ea</t>
  </si>
  <si>
    <t>MKS Instruments UK Ltd.</t>
  </si>
  <si>
    <t>http://www.mksinst.com/intl/uk1.aspx</t>
  </si>
  <si>
    <t>MKS Instruments UK Ltd. develops, manufactures, and supplies instruments, components, and subsystems used to measure, control, and analyze gases in semiconductor manufacturing and similar industrial manufacturing processes. Its also manufactures reactive gas generation and power delivery products. The company's products are used in optical filters, fiber optic cables, flat panel displays, magnetic and optical storage media, medical equipment, architectural glass, solar panels and gas lasers manufacturing industries. The company was incorporated in 2007 and is based in Crewe, United Kingdom. MKS Instruments UK Ltd. operates as a subsidiary of MKS Instruments, Inc.</t>
  </si>
  <si>
    <t>Crewe</t>
  </si>
  <si>
    <t>Cheshire</t>
  </si>
  <si>
    <t>MKS Instruments, Inc.</t>
  </si>
  <si>
    <t>mks; instruments; uk; storage media; power delivery; optic cables; industrial manufacturing; gas lasers; fiber optic cables; delivery products; architectural glass; semiconductor manufacturing; medical equipment; manufacturing industries; fiber optic; subsystems; optical; manufacturing processes; lasers; optic; reactive; gases; magnetic; company's products; filters; flat panel displays; panel displays; analyze; fiber; measure; architectural; cables; displays; flat panel; media; medical; processes</t>
  </si>
  <si>
    <t>0.00040899159783985806</t>
  </si>
  <si>
    <t>16442</t>
  </si>
  <si>
    <t>0.00038839837310438813</t>
  </si>
  <si>
    <t>741</t>
  </si>
  <si>
    <t>b02157706f322576fcb26f93603cbab8</t>
  </si>
  <si>
    <t>The Brunton Company, Inc.</t>
  </si>
  <si>
    <t>The Brunton Company, Inc. was acquired by Fiskars Brands, Inc. The Brunton Company, Inc. provides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It also sells its products online. The company was founded in 1894 and is based in Riverton, Wyoming.</t>
  </si>
  <si>
    <t>1894</t>
  </si>
  <si>
    <t>Riverton</t>
  </si>
  <si>
    <t>Wyoming</t>
  </si>
  <si>
    <t>Fiskars Oyj Abp</t>
  </si>
  <si>
    <t>BRTN (Nasdaq Global Market)</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</si>
  <si>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t>
  </si>
  <si>
    <t>global positioning systems; global positioning; brunton;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offers navigation;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altimeters; binoculars; offers portable; sells its products; hybrid solar; tag; miscellaneous; foldable; network of distributors; professionals; power packs; recreation; accessory; navigation; products comprising; pocket; solar chargers; lanterns; task; products online; gear; packs; power products; lighting products; instruments; optics; comprising; sports; marine; distributors; chargers; education; hybrid; stations; outdoor; weather; flexible</t>
  </si>
  <si>
    <t>0.0001302334809526047</t>
  </si>
  <si>
    <t>0.00031938379814946803</t>
  </si>
  <si>
    <t>742</t>
  </si>
  <si>
    <t>acc95ac3-4a9e-d4e9-707f-416caec4b2e9</t>
  </si>
  <si>
    <t>Ion Solar</t>
  </si>
  <si>
    <t>http://ionsolar.com/locations/austinsanantonio</t>
  </si>
  <si>
    <t>Buda</t>
  </si>
  <si>
    <t>ion solar; premium; ion; switch to solar; solar process; solar offers solar; solar and electrical; service solar provider; professionals handle; process from start; premium solar; premium experience; power with ion; pocket and pay; ion's in house; ion solar offers; installation using premium; house professionals handle; house professionals; homeowners a carefree; handle the solar; finish giving homeowners; carefree switch; carefree; pay; start to finish; full service solar; solar provider; service solar; solar offers; electrical distribution; electrical equipment; pocket; finish; panels and solar; offers solar panels; handle; full service; switch; solar installation; homeowners; professionals; start; house; offers solar</t>
  </si>
  <si>
    <t>0.0003336040294460708</t>
  </si>
  <si>
    <t>0.00031940949984898647</t>
  </si>
  <si>
    <t>Certain data and content provided by https://www.crunchbase.com/organization/ion-solar-texas</t>
  </si>
  <si>
    <t>743</t>
  </si>
  <si>
    <t>cae535a5-0116-ded1-b843-8c8422107c39</t>
  </si>
  <si>
    <t>Visual Working</t>
  </si>
  <si>
    <t>http://visualworking.com/</t>
  </si>
  <si>
    <t>Unconventional media production from the Alps.</t>
  </si>
  <si>
    <t>Poschiavo</t>
  </si>
  <si>
    <t>unconventional; media production; alps; digital media; media</t>
  </si>
  <si>
    <t>0.0005293832031090991</t>
  </si>
  <si>
    <t>4297</t>
  </si>
  <si>
    <t>0.00044045250449912605</t>
  </si>
  <si>
    <t>Certain data and content provided by https://www.crunchbase.com/organization/visual-working</t>
  </si>
  <si>
    <t>744</t>
  </si>
  <si>
    <t>187bd592-a6f4-9ac9-84ef-ed65f57e26c8</t>
  </si>
  <si>
    <t>HELISKOPE</t>
  </si>
  <si>
    <t>http://heliskope.com/</t>
  </si>
  <si>
    <t>Aerial cinematography production and robotics hardware experts. Inspiring intense FOMO (Fear of Missing Out), that’s what we strive to do at Heliskope. A combination of drone experts and agency professionals, our team brings your vision to life through imaginative direction.
Specializing in low-altitude aerial filming, we employ state of the art flight robotics, active camera stabilization, and innovative techniques to provide unique, intimate cinematic perspectives.
With our drones, we are capable of carrying various payloads to meet your needs. We can efficiently and affordably perform inspections, analyze crops, build high precision 3D models, etc., providing a safer alternative to traditional forms.
Partnering with Rotoverse, our trained experts have both the tools and the experience to develop your personalized custom solution. Our tech fireballs can offer education services for both building and operating a drone, as well as offering maintenance plans and hardware repairs.</t>
  </si>
  <si>
    <t>pilots / drone operators / hire drone / photography</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</si>
  <si>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t>
  </si>
  <si>
    <t>experts; trained experts; team brings; robotics hardware; missing; low altitude aerial; intimate; inspiring; imaginative; fear; education services; drone experts; custom solution; cinematic; capable of carrying; building and operating; build high; analyze crops; altitude aerial; affordably; aerial cinematography; intense; perspectives; low altitude; aerial filming; cinematography; partnering; stabilization; employ; strive; personalized; safer; high precision; carrying; agency; trained; crops; forms; filming; payloads; direction; altitude; analyze; efficiently; repairs; specializing; brings; inspections; plans; combination; active; perform; techniques; models; professionals; education; capable; art; alternative; offering; traditional; meet; tech</t>
  </si>
  <si>
    <t>0.00007703228799539126</t>
  </si>
  <si>
    <t>1131</t>
  </si>
  <si>
    <t>0.00012948974045749333</t>
  </si>
  <si>
    <t>Certain data and content provided by https://www.crunchbase.com/organization/heliskope</t>
  </si>
  <si>
    <t>745</t>
  </si>
  <si>
    <t>8ab4f758fe2d39614ea4d133f202360b</t>
  </si>
  <si>
    <t>Indoor Sky, LLC</t>
  </si>
  <si>
    <t>http://www.indoor-sky.com</t>
  </si>
  <si>
    <t>Indoor Sky, LLC manufactures interior daylighting and shading systems. Its products include dayliter and skyliter shading systems, and fabric options. It serves customers in healthcare, education, office, and residential markets. The company was founded in 2013 and is headquartered in Williamsport, Pennsylvania.</t>
  </si>
  <si>
    <t>Williamsport</t>
  </si>
  <si>
    <t>35000</t>
  </si>
  <si>
    <t>roller shade; operable light shelf; operable light shelves; window shade industry; Indoor Sky; skylight solar management; dual roller shades; glare-free daylight zones; interior daylighting landscape; dayliter shade; Solar Absorption; dark color fabrics; Powder coat options; solar energy; ideas. b2b. manufacturing.; ultimate sustainable resource; Skyliter shade; Solar Transmittance; Solar Reflectance; clerestory dimensions; room darkening; interior day lighting; solar radiation; design feature; window head; large clerestories; tall windows; nighttime security; Fabric options; high ceilings; B-to-B sales; light colors; visible light; torsion drive; green screen; individual sizes; waterless dyeing; ceiling panels; Available colors; design community; Thermal factors; lower percentage; new process; clothing manufacturers; key driver; Little league; current portfolio; significant innovation; series; products</t>
  </si>
  <si>
    <t>roller; operable; shelves; shade; daylight; fabric; daylighting; absorbed; fabrics; shading; colors; absorption; indoor; sky; series; interior; window shade; wand; visible light; transmittance; torsion; system features; solar shading; solar management; sloping; shading systems; room darkening; roller shades; reflectance; proportion; options including; nighttime; motorized; manufactures interior; lobbies; league; infinity; green screen; gray; feature allows; dyeing; drive system; designed to expand; dedicated to maximizing; day lighting; darkening; conflict; coat; ceiling panels; built environment; bronze; feature; window; provide products; glare; operated; options; skylight; products are designed; clothing; absorbs; you'd; rs; percentage; exposed; ceilings; preventing; tall; shades; dark; views; solar radiation; powder; commercialize; landscape; zones; introducing; suit; driver; maximizing; pole; absorb; dimensions; ceiling; configured; ultimate; ideas; height; visible; spaces; stack; enhancing; factors; expand; head; collaboration; shelf; comprised; black; white</t>
  </si>
  <si>
    <t>0.00033056640414680036</t>
  </si>
  <si>
    <t>23073</t>
  </si>
  <si>
    <t>0.0003406948684995737</t>
  </si>
  <si>
    <t>746</t>
  </si>
  <si>
    <t>105932581981fd3e7e86bc649e969019</t>
  </si>
  <si>
    <t>OneRoof Energy Group, Inc.</t>
  </si>
  <si>
    <t>http://investor.oneroofenergy.com</t>
  </si>
  <si>
    <t>OneRoof Energy Group, Inc., together with its subsidiaries, provides solar services in the United States. The company engages in the sale, lease, installation, monitoring, maintenance, and financing of solar energy systems for residential homeowners. OneRoof Energy Group, Inc. is based in San Diego, California.</t>
  </si>
  <si>
    <t>202863791</t>
  </si>
  <si>
    <t>Black Coral Capital (4); Spindrift Equities, LLC (2); Hanwha Corporation (2); 21Ventures, LLC; U.S. Bancorp Fund Services, LLC</t>
  </si>
  <si>
    <t>ON.H (TSX Venture Exchange); ONRG.F (Pink Sheets LLC)</t>
  </si>
  <si>
    <t>solar energy generation; energy generation systems; solar roofing systems; OneRoof Energy; monthly lease payments; aesthetically pleasing Solar; environmentally-conscious solar energy; OneRoof Energy SolarSelect™; roofing systems installation; affordable solar leasing; solar power company; best-in-class solar tiles; San Diego; residential market; technology-rich solar finance; Eagle Roofing Products; California based company; single roofing warranty; large upfront cost; solar electricity; monthly lease payment; exclusive national network; current electrical cost; percent performance guarantee; significant cost savings; on-going maintenance expense; SolarSelect® financing program; solar solution; energy solutions; environmentally-conscious power; renewable energy; Energy customers; homeowners; clean electricity; Energy’s SolarSelect; support services; SolarSelect® Program; SolarSelect® Lease; One-Stop Solution; upfront costs; Company Overview; leg work; General Information; mass adoption; strategic partnership; sizable down payment; cost-effective time; new home; maintenance cost; replacement roof</t>
  </si>
  <si>
    <t>energy generation systems; aesthetically pleasing; solar energy generation; aesthetically; pleasing; electric bill; solar roofing; roofers; residential market; pleasing solar; homeowners pay; environmentally conscious; upfront cost; roofing systems; conscious; upfront; generation systems; lease; affordable solar; monthly; energy generation; bill; homeowners; roofing; solar electricity; payments; agreement; payment; utilizing; affordable; environmentally; solar system; typically; going; upfront costs; typical solar; systems to provide; system will produce; stated; solar tiles; solar leasing; solar finance; solar energy solution; solar and energy; sell and install; roofing products; rebuilt; performance guarantee; ongoing operation; offers homeowners; offers consumers; national network; nation's leading; monthly basis; mass adoption; maintenance cost; leg; lease payment; large upfront cost; large upfront; it's that simple; install a solar; going maintenance; financing program; existing electricity; enjoys; energy is committed; energy customers; eliminated; electrical cost; efficient and cost; easy and affordable; distributes solar energy; develops and distributes; customers simply; creating innovative; committed to creating; class solar; burden; building contractors; benefits of going; affordable for homeowners; adoption of clean; program; lower; financing; pay; entire system; systems installation; offer solar; electricity bill; eagle; strategic partnership; energy offers; peace of mind; amount of electricity; cost savings; solar solution; peace; going solar</t>
  </si>
  <si>
    <t>0.0007414545319969815</t>
  </si>
  <si>
    <t>4852</t>
  </si>
  <si>
    <t>0.0005768572596153826</t>
  </si>
  <si>
    <t>747</t>
  </si>
  <si>
    <t>2d60f232166920eed7862ef3d302f161</t>
  </si>
  <si>
    <t>M-KOPA SOLAR Kenya Ltd</t>
  </si>
  <si>
    <t>http://www.m-kopa.com</t>
  </si>
  <si>
    <t>M-KOPA SOLAR Kenya Ltd develops and markets solar home systems. It offers solar systems with three lights, phone charging, and a solar powered radio. The company sells its products through dealers and retail shops Kenya. M-KOPA SOLAR Kenya Ltd was founded in 2010 and is headquartered in Nairobi, Kenya. M-KOPA SOLAR Kenya Ltd operates as a subsidiary of M-Kopa, LLC.</t>
  </si>
  <si>
    <t>31040998</t>
  </si>
  <si>
    <t>LGT Venture Philanthropy; Blue Haven Initiative; Lundin Foundation, Endowment Arm; TreeHouse Investments, LLC; Generation Investment Management LLP</t>
  </si>
  <si>
    <t>M-Kopa, LLC</t>
  </si>
  <si>
    <t>Additional M-KOPA products; solar home; solar panel; Portable solar radio; affordable M-KOPA payment; portable solar torch; quality solar panel; M-KOPA Solar; nearest M-KOPA dealer; solar product producer; 4-watt solar panel; off-grid customers; multiple brightness settings; mobile payments; mobile technology innovators; affordable solar-powered lighting; customer care team; low income customers; global leader; new products; account management; multiple markets; rural Kenyans; energy services; small up-front sum; financial services. mobile; fellow startup d.light; innovative pay-per-use model; last-mile distribution problem; customer relationship management; life-changing energy solutions; fastest growing offerings; M-KOPAnet™ platform captures; processes huge volumes; M-KOPA dealers; solar lanterns; M-KOPA sells; solar panels; solar power; solar capacity; daily payments; Product Development; affordable products; patent-pending technology; pay-as-you-go basis; technology platform; product terms; d.light home; recent product; mobile phones</t>
  </si>
  <si>
    <t>solar home system; payments; patented technology; multiple markets; mobile payments; customers pay; account management; phone charging; system is designed; global leader; pay; payment; portable solar; lanterns; huge; agents; led lights; rural; energy services; account; solve; management system; affordable; daily; patented; weather data; watt solar panel; watt solar; volumes of data; underserved; transformative; torch; terms and conditions; team of software; team includes; solar product; solar powered lighting; solar power affordable; solar capacity; software engineers; smart technology; rural communities; requisite; relationship management; queries; quality solar panel; products designed; powerful combination; powered lighting; power affordable; platform that combines; panel and battery; outright; nearest; model allows; mobile technology; mobile money; mobile charging; low income customers; low income; life changing; late; kerosene lanterns; installments; income customers; formal; fellow; continue to innovate; commercial sales; charge their mobile; cents; business operations; brightness settings; asset financing; year; experienced; year warranty; third parties; sum; emerging markets; completing; accounting; talented; reputable; innovators; developed a proprietary; allows customers; charging; solar lanterns; iii; charging station; pending technology; patent pending technology; making solar; kerosene; designed and built; technology platform; innovate; distribute; complete system</t>
  </si>
  <si>
    <t>0.0003307837666182704</t>
  </si>
  <si>
    <t>0.0003426470483342208</t>
  </si>
  <si>
    <t>748</t>
  </si>
  <si>
    <t>8a1cabcc109a0ee9b22417d05ef8361d</t>
  </si>
  <si>
    <t>Solar Technology, Inc.</t>
  </si>
  <si>
    <t>http://www.solartechnology.com</t>
  </si>
  <si>
    <t>Solar Technology, Inc. designs and manufactures equipment powered by solar energy systems. It offers SILENT SENTINEL advanced-warning arrow panels, SILENT MESSENGER portable changeable message signs, SILENT ADVISOR radar speed detection and monitoring systems, SILENT RESPONDER incident response trailer systems, and portable solar power platform solutions. The company also provides mega-flux LED display technology solutions, mega-tech touch-screen controllers, and totally remote access information exchange touch-screen software solutions. Solar Technology, Inc. was founded in 1990 and is based in Allentown, Pennsylvania.</t>
  </si>
  <si>
    <t>silent; mega; touch screen; solar technology; sentinel; responder; power platform; portable solar power; platform solutions; offers silent; manufactures equipment; led display; incident response; flux; equipment powered; display technology; detection and monitoring; arrow; advisor; screen; messenger; remote access; touch; powered by solar; message; signs; totally; warning; incident; trailer; portable solar; technology solutions; exchange; software solutions; radar; monitoring systems; solar energy systems; response; designs and manufactures; controllers; energy systems; speed; detection; display; tech</t>
  </si>
  <si>
    <t>0.00007217313980990916</t>
  </si>
  <si>
    <t>0.00011628900902003688</t>
  </si>
  <si>
    <t>749</t>
  </si>
  <si>
    <t>8aee777a-a82f-61d8-1f5a-9464e14469cd</t>
  </si>
  <si>
    <t>Torquing Group</t>
  </si>
  <si>
    <t>http://torquinggroup.com/</t>
  </si>
  <si>
    <t>Torquing Group has built it's reputation by constantly delivering solutions to problems, most would never attempt to solve.</t>
  </si>
  <si>
    <t>Wales</t>
  </si>
  <si>
    <t>solutions to problems; group has built; delivering solutions; attempt; reputation; constantly; solve; problems; delivering</t>
  </si>
  <si>
    <t>0.00008228123068639614</t>
  </si>
  <si>
    <t>0.0001428144189838549</t>
  </si>
  <si>
    <t>Certain data and content provided by https://www.crunchbase.com/organization/torquing-group</t>
  </si>
  <si>
    <t>750</t>
  </si>
  <si>
    <t>e62f2270-6845-0a57-017f-1fe5ff30dbc7</t>
  </si>
  <si>
    <t>Shootly, Inc.</t>
  </si>
  <si>
    <t>http://www.getshootly.com</t>
  </si>
  <si>
    <t>On-demand photography service that connects customers with professional photographers and experienced drone pilots through an iPhone app.</t>
  </si>
  <si>
    <t>service that connects; professional photographers; photography service; iphone app; photographers; drone pilots; iphone; connects; experienced; pilots; app; demand; photography</t>
  </si>
  <si>
    <t>0.0004365220863723655</t>
  </si>
  <si>
    <t>2896</t>
  </si>
  <si>
    <t>0.0003707841412704544</t>
  </si>
  <si>
    <t>Certain data and content provided by https://www.crunchbase.com/organization/shootly-inc</t>
  </si>
  <si>
    <t>751</t>
  </si>
  <si>
    <t>525a1e78cfba1b7f53c93aa7e82e2aaa</t>
  </si>
  <si>
    <t>DynaOptics Inc.</t>
  </si>
  <si>
    <t>http://www.dynaoptics.com</t>
  </si>
  <si>
    <t>DynaOptics Inc. develops, manufactures, and markets optical zoom systems for mobile phones. The company was founded in 2012 and is based in Laguna Hills, California.</t>
  </si>
  <si>
    <t>Laguna Hills</t>
  </si>
  <si>
    <t>field of view / potential applications include / manufacturing and assembly / lenses</t>
  </si>
  <si>
    <t>optical zoom; optical zoom systems; lateral lens movements; optical zoom capability; zoom telephoto lens; current optical zoom; field-of-view wide-angle lens; markets optical zoom; DSC optical zoom; plastic injection molding; wide angle lens; final footprint; Single Lens Kit; slim optical zoom; technology solution; free-form lenses; phone case; low distortion cameras; optical systems lenses; lens attachment; lens cap; lens caps; Patented technology solution; micron scale; mature industries; assembly techniques; software distortion-correction solutions; protective phone cases; telephoto lenses; proprietary manufacturing process; drone cameras; automotive cameras; free-form optics; surveillance cameras; mobile phones; image quality; action cams; computing power; hardware solution; software tools; mobile phone; Pro Kit; portfolio. hardware; non-provisional patents; fraction; DynaOptics; size; metal; web-cams; wearables</t>
  </si>
  <si>
    <t>optical zoom; wide angle; distortion; zoom; lens; wide angle lens; telephoto; technology solution; solution enables; lateral; free form; angle lens; lenses; patented technology; technology utilizes; provisional; plastic injection; micron; metal stamping; manufacturing and assembly; cams; movements; stamping; injection molding; angle; fraction; mature; molding; final; injection; optical; carrying; footprint; phone; case; utilizes; adapted; capability; patented; tools that help; telephoto lens; suite of products; slim; single lens; provisional patents; proprietary manufacturing process; proprietary manufacturing; pouches; markets optical; lens attachment; image quality; hardware solution; field of view; dsc; drone cameras; correcting; computing power; action cams; optics; kit; surveillance cameras; caps; cap; form; plastic; correction; size; enabling; techniques; software tools; products includes; imagine; assembly; protecting; attachment; revolutionizing; wearables; license; metal; watch; protective; exclusive; mobile phone; patents; mobile phones; degree; pro; aims; manufacturing process; suite; ease; selected; computing; cases; reduces; action; portfolio; bring; fields; view</t>
  </si>
  <si>
    <t>0.0001143537674169537</t>
  </si>
  <si>
    <t>6818</t>
  </si>
  <si>
    <t>0.0002013122578272019</t>
  </si>
  <si>
    <t>752</t>
  </si>
  <si>
    <t>5fbd7418f93c866a96b2704c7c7273de</t>
  </si>
  <si>
    <t>Innova Energy Colombia, LLC</t>
  </si>
  <si>
    <t>http://www.innovaenergycolombia.com</t>
  </si>
  <si>
    <t>Innova Energy Colombia, LLC invests, develops, and integrates renewable energy infrastructure in Asia, the United States, Latin America, and internationally. The company offers residential solar kits and LED lighting solutions for non-interconnected areas in order to meet basic electricity needs, as well as for those who want to install solar panels for energy independence and savings. It also provides solar utility, solar rooftop, solar hybrid, solar desalination, waste to energy, and energy efficiency public lighting solutions. The company is based in Colombia.</t>
  </si>
  <si>
    <t>Colombia</t>
  </si>
  <si>
    <t>The Goldman Sachs Group, Inc.</t>
  </si>
  <si>
    <t>lighting solutions; waste to energy; solar utility; solar rooftop; renewable energy infrastructure; public lighting solutions; public lighting; panels for energy; order to meet; offers residential solar; led lighting solutions; innova energy; innova; energy efficiency public; efficiency public lighting; efficiency public; basic electricity; offers residential; solar hybrid; desalination; energy infrastructure; install solar panels; solar kits; invests; interconnected; install solar; residential solar; led lighting; basic; integrates; rooftop; waste; kits; savings; hybrid; energy efficiency; order; install; meet</t>
  </si>
  <si>
    <t>0.00008053179200901315</t>
  </si>
  <si>
    <t>0.00017613192169031462</t>
  </si>
  <si>
    <t>42d6280e805fe45600082f2da051103f</t>
  </si>
  <si>
    <t>Parrot Drones SAS</t>
  </si>
  <si>
    <t>Parrot Drones SAS designs, manufactures, and sells drones and robotic products. The company was founded in 2014 and is based in Paris, France. Parrot Drones SAS operates as a subsidiary of Parrot S.A.</t>
  </si>
  <si>
    <t>Parrot S.A.</t>
  </si>
  <si>
    <t>sells drones; robotic products; parrot; robotic</t>
  </si>
  <si>
    <t>0.0005453655863184383</t>
  </si>
  <si>
    <t>26944</t>
  </si>
  <si>
    <t>0.0005471411055480359</t>
  </si>
  <si>
    <t>754</t>
  </si>
  <si>
    <t>ad0cd5c1bcfe58ab67e2c43fa78d5781</t>
  </si>
  <si>
    <t>Ascent Solar Technologies, Inc.</t>
  </si>
  <si>
    <t>http://www.ascentsolar.com</t>
  </si>
  <si>
    <t>Ascent Solar Technologies, Inc., a development stage company, designs and manufactures photovoltaic integrated consumer electronics; and portable power applications for commercial and military users. It offers Surfr, a battery and solar case for the Apple iPhone 4/4S smart phone, Samsung Galaxy S III, Samsung Galaxy S 4, and Apple iPhone; EnerPlex Kickr, a portable solar charging device; and EnerPlex Jumpr portable power banks. The company also provides Generatr 1200 and Generatr 100 lithium-ion based large format batteries; Commandr 20, a solar charger; and Kickr II+ and IV+ solar products. Ascent Solar Technologies, Inc. markets and sells its products through e-commerce Website, goenerplex.com, as well as through online retailers and distributors. The company was founded in 2005 and is headquartered in Thornton, Colorado.</t>
  </si>
  <si>
    <t>Thornton</t>
  </si>
  <si>
    <t>52540000</t>
  </si>
  <si>
    <t>Global Ichiban Limited (5); TFG Radiant Investment Group Ltd. (4); Hydro Energi AS (3); RDW Capital, LLC (2); Redwood Management, LLC (2); SHTARD Enterprise Ltd.; Hudson Bay Capital Management LP; Hong Kong Boone Group Limited; Ironridge Technology Co; Bellarine Enterprise Ltd.</t>
  </si>
  <si>
    <t>ASTI (Pink Sheets LLC); A8M2 (Deutsche Boerse AG); A8M (XETRA Trading Platform)</t>
  </si>
  <si>
    <t>thin-film photovoltaic modules; Ascent Solar Technologies; Ascent Solar modules; substrate materials; scale terrestrial deployment.; traditional solar panels; standard building materials; material. consumer electronics.; stand-alone modules; commercial transportation; automotive solutions; space applications; portable power; developer</t>
  </si>
  <si>
    <t>ascent; film photovoltaic modules; solar technologies; thin film photovoltaic; film photovoltaic; substrate; photovoltaic modules; standard building; directly integrated; commercial transportation; traditional solar panels; traditional solar; space applications; terrestrial; building material; consumer electronics; developer; building materials; portable power; configured; stand; large scale; deployment; solar modules; affordable; traditional; automotive; directly; flexible</t>
  </si>
  <si>
    <t>0.00024855335488624674</t>
  </si>
  <si>
    <t>8467</t>
  </si>
  <si>
    <t>0.00023783127918649985</t>
  </si>
  <si>
    <t>755</t>
  </si>
  <si>
    <t>dade0594-0ec1-f34f-5c74-78608c6c40c1</t>
  </si>
  <si>
    <t>Overscout</t>
  </si>
  <si>
    <t>https://www.overscout.com</t>
  </si>
  <si>
    <t>Nationwide enterprise drone services to help save resources and lives. Spend less time searching and more time supervising your project. Overscout is a trusted provider of enterprise drone services, and deploys teams of commercial drone operators across the nation who know their own region inside out.
We navigate the regulatory, safety, and technological hurdles to add valuable and actionable aerial data to everyday decisions across multiple industries.</t>
  </si>
  <si>
    <t>drone services; trusted provider; services to help; save resources; recruiting; multiple industries; help save; actionable aerial data; actionable aerial; searching; commercial drone operators; nation; deploys; spend; nationwide; navigate; everyday; trusted; regulatory; drone operators; aerial data; actionable; region; valuable; commercial drone; lives; inside; decisions; marketplace; technological; teams; add; operators; save; resources</t>
  </si>
  <si>
    <t>0.0005248678168901546</t>
  </si>
  <si>
    <t>3816</t>
  </si>
  <si>
    <t>0.00043736694079413277</t>
  </si>
  <si>
    <t>Certain data and content provided by https://www.crunchbase.com/organization/overscout</t>
  </si>
  <si>
    <t>756</t>
  </si>
  <si>
    <t>7af85f32-3d99-c89c-f242-f95bba8b6f40</t>
  </si>
  <si>
    <t>Swellpro</t>
  </si>
  <si>
    <t>http://www.swellpro.com</t>
  </si>
  <si>
    <t>Swellpro is the creator of world first waterproof drone - Splash drone. Swellpro is the original creator of Splash drone, the world first waterproof drone which is able to float on the water and work under all weathers.</t>
  </si>
  <si>
    <t>waterproof drone; splash; creator; waterproof; float; original</t>
  </si>
  <si>
    <t>0.00006931482987107691</t>
  </si>
  <si>
    <t>0.00010971118034382735</t>
  </si>
  <si>
    <t>Certain data and content provided by https://www.crunchbase.com/organization/swellpro</t>
  </si>
  <si>
    <t>757</t>
  </si>
  <si>
    <t>e0356b7d-834d-276a-470a-c7abc2e39270</t>
  </si>
  <si>
    <t>BCN Drone Center</t>
  </si>
  <si>
    <t>http://www.barcelonadronecenter.com/</t>
  </si>
  <si>
    <t>BCN Drone Center is a Test Site for the development and testing of unmanned aerial vehicles.</t>
  </si>
  <si>
    <t>development and testing; bcn; unmanned aerial vehicles; aerial vehicles; center; test</t>
  </si>
  <si>
    <t>0.052631578947368474</t>
  </si>
  <si>
    <t>0.0009148622610738347</t>
  </si>
  <si>
    <t>7703</t>
  </si>
  <si>
    <t>0.0007932889632968227</t>
  </si>
  <si>
    <t>Certain data and content provided by https://www.crunchbase.com/organization/bcn-drone-center</t>
  </si>
  <si>
    <t>758</t>
  </si>
  <si>
    <t>803560fc-57af-b1fe-832b-0c14a2b1d0ce</t>
  </si>
  <si>
    <t>Unmanned Risk Management</t>
  </si>
  <si>
    <t>http://unmannedrisk.com/</t>
  </si>
  <si>
    <t>Unmanned Risk Management provides Unmanned Aerial Vehicle and Unmanned Aircraft Systems (UAS) Insurance. Unmanned Risk Management provides Unmanned Aerial Vehicle (UAV) Insurance and Unmanned Aircraft Systems (UAS) Insurance and Non-Owned Unmanned Aerial Vehicle and Unmanned Aircraft System Insurance for Manufacturers, Military, Law Enforcement, Film Production, Search and Rescue, Agricultural and other aerial work uses. 
Insurance Coverage for Unmanned Aerial Vehicles – UAV
Unmanned Aircraft Systems – UAS
Civil Drone and RPAS.</t>
  </si>
  <si>
    <t>Conifer</t>
  </si>
  <si>
    <t>risk management; unmanned aircraft systems; unmanned aerial vehicle; aerial vehicle; unmanned aircraft; aircraft systems; insurance; uas; systems uas; insurance coverage; aircraft systems uas; aerial work; film production; risk; rpas; unmanned aircraft system; aircraft system; law enforcement; enforcement; law; search and rescue; owned; coverage; rescue; drone management; civil; search; unmanned aerial vehicles; aerial vehicles; agricultural</t>
  </si>
  <si>
    <t>0.0003634915253869667</t>
  </si>
  <si>
    <t>1868</t>
  </si>
  <si>
    <t>0.00026176353843331603</t>
  </si>
  <si>
    <t>Certain data and content provided by https://www.crunchbase.com/organization/unmanned-risk-management</t>
  </si>
  <si>
    <t>759</t>
  </si>
  <si>
    <t>376c4d63-5cc5-7c85-689d-af95242a5591</t>
  </si>
  <si>
    <t>Solar Wholesaler</t>
  </si>
  <si>
    <t>https://www.solarwholesaler.ca</t>
  </si>
  <si>
    <t>Buy solar panels, AGM batteries, solar lights, portable solar panels and solar panels for home at Solar Wholesaler. Solar Panels for Sale | Solar Batteries | Portable Solar | Wind Power | Solar Lights: Solar Wholesaler offers solar panels for home, business, and even portable and RV solar panels. We are a reliable, knowledgeable solar distributer with a vast stock of solar kits, AGM battery options, inverters, and much more. Visit us online or contact us today to learn more or to start making your move towards sustainable energy solutions.</t>
  </si>
  <si>
    <t>wholesaler; agm; solar lights; portable solar; sustainable energy solutions; rv solar panels; rv solar; portable solar panels; distributer; contact us today; buy solar panels; buy solar; battery options; agm batteries; knowledgeable; rv; solar kits; solar batteries; vast; sustainable energy; panels and solar; offers solar panels; visit; wind power; move; buy; learn; kits; contact; start; sustainable; energy solutions; today; offers solar; options</t>
  </si>
  <si>
    <t>0.00016138746418659664</t>
  </si>
  <si>
    <t>13116</t>
  </si>
  <si>
    <t>0.00020031931816406025</t>
  </si>
  <si>
    <t>Certain data and content provided by https://www.crunchbase.com/organization/solar-wholesaler</t>
  </si>
  <si>
    <t>760</t>
  </si>
  <si>
    <t>835c3896c9d980074a31201a7ef0ce0c</t>
  </si>
  <si>
    <t>WellRight, LLC</t>
  </si>
  <si>
    <t>http://www.answersmediainc.com/wellright.aspx</t>
  </si>
  <si>
    <t>WellRight, LLC operates a Web-based health improvement system that utilizes a approach to modifying employee behavior to improve quality of life, reduce absenteeism, and lower employer healthcare costs. The company's product is based on application of game-play theory and personalization. The company caters to people suffering with health concerns such as coronary heart disease, high cholesterol, and diabetes. The company was incorporated in 2013 and is headquartered in Chicago, Illinois. WellRight, LLC operates as a subsidiary of AnswersMedia, LLC.</t>
  </si>
  <si>
    <t>4000000</t>
  </si>
  <si>
    <t>AnswersMedia, LLC</t>
  </si>
  <si>
    <t>healthcare costs; corporate wellness software; employer healthcare costs; lower employer healthcare; Web-based health improvement; coronary heart disease; game-play theory; single wellness platform; wellness approach AgeGage; AnswersMedia Spark Enginuity™; cost effective approach; health management program; employee behavior; high cholesterol; Health Risk Assessment; long term satisfaction; medical care; health concerns; innovative AgeGage health; lower healthcare costs; wellness programs; Wellness approaches; wellness fun; publishing platform; high levels; interactive experience; employee participation; single program; program initiatives; better outcomes; video games; performance-based incentives; measurable results; meaningful experience; AgeGage product; influential aspects; absenteeism; real-world change; site activity; white paper; employees; configurable incentives; community-based interaction; healthy lifestyles; following modules; dynamic environment; integrated biometrics; program administrators; physiological age; WellRight™</t>
  </si>
  <si>
    <t>wellness; game play; employer; absenteeism; theory; employee; system that utilizes; reduce absenteeism; quality of life; personalization; modifying; medical care; improve quality; corporate wellness; cholesterol; biometrics; beneficial; participants; disease; behavior; incentives; employees; healthcare; concerns; game; health; heart; interactive; utilizes; play; program; improvement; white paper; wellness programs; treats; tools to help; system typically; suffering; spark; solutions help; software that helps; risk assessment; raise awareness; pairs; outcomes; myriad; mental; measurable; management program; leveling; influential; immersing; higher productivity; help increase; health and wellness; employers; employees live; delivering high; company's product; approaches; administrators; physically; high levels; accomplish; approach; receive; decreasing; rewarding; mechanics; help reduce; configurable; lower; corporate; video games; meaningful; healthy; objectives; interests; caters; addressing; raise; publishing; risk; care; participation; engaging; principle; initiatives; economically; calculate; leading provider; adds; improve; productive; age; interaction; medical; rising; personalized; shapes</t>
  </si>
  <si>
    <t>0.0002525472538394278</t>
  </si>
  <si>
    <t>12543</t>
  </si>
  <si>
    <t>0.0002773376814765937</t>
  </si>
  <si>
    <t>761</t>
  </si>
  <si>
    <t>05a1d5d58f471dad28597706c125b0e7</t>
  </si>
  <si>
    <t>Karma Limited</t>
  </si>
  <si>
    <t>http://www.karma.co.uk</t>
  </si>
  <si>
    <t>Karma Limited provides live streaming and video production services. It offers multi platform video production services; white label creative video production services to brands and agencies; corporate video production services; Webcasting and live streaming services; specialist and drone filming services; outside broadcast and multi-camera portable production services; television content production services; and DIT and archiving services. It serves agencies, brands, and broadcasters. Karma Limited was incorporated in 2009 and is based in Twickenham, United Kingdom.</t>
  </si>
  <si>
    <t>Twickenham</t>
  </si>
  <si>
    <t>multi platform video; digital content provider.; film production. media; production company; Karma; entertainment</t>
  </si>
  <si>
    <t>multi platform; media and entertainment; karma; digital content; video production; film production; entertainment; content; media</t>
  </si>
  <si>
    <t>0.0005309913963326607</t>
  </si>
  <si>
    <t>1446</t>
  </si>
  <si>
    <t>0.00044215275609362523</t>
  </si>
  <si>
    <t>762</t>
  </si>
  <si>
    <t>802316cc-a5aa-2492-cf2b-1ab481fb5c18</t>
  </si>
  <si>
    <t>GT Solar</t>
  </si>
  <si>
    <t>http://www.gtsolar.com</t>
  </si>
  <si>
    <t>GT Solar is involved in designing equipments for the production of polysilicon and multi-crystalline ingots. GT Solar is involved design process and  the equipment for the production of polysilicon and multi-crystalline ingots, the key materials used to produce solar cells and panels.</t>
  </si>
  <si>
    <t>Merrimack</t>
  </si>
  <si>
    <t>New Hampshire</t>
  </si>
  <si>
    <t>Zhongneng Polysilicon Technology Development</t>
  </si>
  <si>
    <t>SOLR ()</t>
  </si>
  <si>
    <t>multi crystalline; polysilicon; ingots; involved; produce solar cells; produce solar; key materials; design process; crystalline; equipments; cells and panels; designing</t>
  </si>
  <si>
    <t>0.0009937700844640772</t>
  </si>
  <si>
    <t>6099</t>
  </si>
  <si>
    <t>0.0006556735984064572</t>
  </si>
  <si>
    <t>Certain data and content provided by https://www.crunchbase.com/organization/gt-solar</t>
  </si>
  <si>
    <t>04c47dc4f223699f1c801cc565e2c3d9</t>
  </si>
  <si>
    <t>S.C. Grup Romet S.A.</t>
  </si>
  <si>
    <t>http://www.romet.ro</t>
  </si>
  <si>
    <t>S.C. Grup Romet S.A. offers water treatment equipment, waste water equipment, hydrants, pumps, valves, dismantling joints, couplings, and pipes. It offers water equipment, such as water tests laboratory, potable water treatment equipment, products for water networks, water treatment and sewage equipments, and membrane pumps; and irrigation equipment, including drip irrigation and sprinkler irrigation equipment, hose reel travelers, water filtration systems, fix pivot and lateral move machines, mobile pivot and lateral move machines, and center pivot and lateral move machines. The company also provides solar collectors, which include solar collectors, absorber plate, absorber plate coating, heat insulation, storage tanks, forced circulation systems, thermosyphon solar system, and combined systems; radiant heating systems; and machine tools, such as center lathes, vertical lathes, boring mills, planning machines, grinding machines, and cutting machines. In addition, it offers fire fighting equipment, such as fire extinguishers, fire fighting kits, hydrant protection boxes, fire hydrants, and fire fighting accessories; and solar panels, steel works, and cast iron products. S.C. Grup Romet S.A. was founded in 1928 and is based in Buzau, Romania. As of February 1, 2013, S.C. Grup Romet S.A. is in insolvency proceedings.</t>
  </si>
  <si>
    <t>1928</t>
  </si>
  <si>
    <t>Buzau</t>
  </si>
  <si>
    <t>Romania</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</si>
  <si>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t>
  </si>
  <si>
    <t>sc; pivot; lateral; fire fighting; fighting; water treatment equipment; treatment equipment; offers water; lathes; hydrants; absorber; water treatment; irrigation; solar collectors; machines; fire; plate; move; treatment; collectors; water filtration systems; water filtration; travelers; thermosyphon; sprinkler; sewage; radiant heating systems; radiant heating; potable water; offers fire; machine tools; iron products; include solar collectors; hydrant; hose reel; heat insulation; grinding machines; forced; fire hydrants; fire fighting equipment; fire extinguishers; fighting equipment; extinguishers; drip irrigation; drip; dismantling; cutting machines; couplings; cast iron; potable; hose; grinding; waste water; reel; joints; filtration systems; circulation; boring; center; storage tanks; radiant; mills; equipments; cast; membrane; filtration; pumps; iron; tests; valves; pipes; include solar; boxes; tanks; laboratory; heating systems; vertical; coating; insulation; waste; solar system; kits; networks; cutting; steel; combined; machine; planning</t>
  </si>
  <si>
    <t>0.00029916440407761727</t>
  </si>
  <si>
    <t>25046</t>
  </si>
  <si>
    <t>0.00037515419460057236</t>
  </si>
  <si>
    <t>764</t>
  </si>
  <si>
    <t>9bd8b2898c54d54b40cea9845d27477c</t>
  </si>
  <si>
    <t>Ecosolargy, Inc.</t>
  </si>
  <si>
    <t>http://www.ecosolargy.com</t>
  </si>
  <si>
    <t>Ecosolargy, Inc. manufactures, sells, and installs photovoltaic modules and solar solutions. It offers a line of photovoltaic solar modules/panels for business and home owners. The company also provides services, such as project consulting, preliminary investigation, environmental studies, power purchase agreement negotiations, feasibility studies, solar project engineering/design, and logistics. It serves customers through a network of dealers in the United States and internationally. The company was founded in 2009 and is based in Irvine, California.</t>
  </si>
  <si>
    <t>150000000</t>
  </si>
  <si>
    <t>Crystalline Photovoltaic Modules; solar solutions; Offer solar solutions; photovoltaic solar modules; installs photovoltaic modules; Mono Crystalline Photovoltaic; Poly Crystalline Photovoltaic; solar project engineering; Monocrystalline solar modules; Scale Solar Solutions; Residential Solar Solutions; customized solar strategies; monocrystalline residential module; Commercial Solar Solution; scale solar projects; develop installation solutions; purchase agreement negotiations; solar products; proprietary commercial energy; site analysis services; ongoing operations maintenance; utility project division; photovoltaic products; solar panels; Solar development; Solar System Components; home owners; project consulting; energy solution; offer installation; preliminary investigation; feasibility studies; environmental studies; anti-reflective coating; utility-scale projects; functional requirements; site visit; renewable energy; building owners; space applications; square foot; customers; hardware; Inverter; inverters; racking; business; network; dealers; company</t>
  </si>
  <si>
    <t>offer solar; crystalline photovoltaic; solar solutions; provide solar; photovoltaic modules; studies; monocrystalline; scale solar; utility scale; tempered glass; square foot; solutions to deliver; solar development; site visit; site analysis services; site analysis; scale solar projects; residential solar solutions; residential module; reflective coating; provide solar panels; proprietary commercial; project engineering; project consulting; poly crystalline photovoltaic; photovoltaic solar modules; operations maintenance; negotiations; modules produce; modules and solar; maintenance and monitoring; include panels; environmental studies; commercial energy; anti reflective coating; solar products; tempered; provide products; network of dealers; monocrystalline solar; investigation; energy audit; customized solar; analysis services; utility scale projects; space applications; services and solutions; produce energy; installs photovoltaic; anti reflective; photovoltaic products; feasibility studies; building owners; products includes; products and solutions; mounting hardware; conducted; owners; crystalline; solar solution; scale projects; large scale solar; serves customers; purchase agreement; preliminary; power purchase agreement; solar modules; strategies; solar project; utility scale solar; power purchase; audit; poly crystalline; mono crystalline; division; foot; feasibility; reflective; system components; ongoing; energy solution; acquire; solar projects; review; agreement; square; element; racking; poly; visit; functional; mono; commercial solar; residential solar; dealers; understand; contractors; anti; large scale; partner</t>
  </si>
  <si>
    <t>0.00043542568583015555</t>
  </si>
  <si>
    <t>24214</t>
  </si>
  <si>
    <t>0.0003933865325189872</t>
  </si>
  <si>
    <t>765</t>
  </si>
  <si>
    <t>aeb1a49f14019bbf68e9f5d281e71094</t>
  </si>
  <si>
    <t>One Block Off The Grid, Inc.</t>
  </si>
  <si>
    <t>One Block Off The Grid, Inc. was acquired by Pure Energies Inc. One Block Off the Grid, Inc. operates an online community-based initiative to drive solar energy adoption through education, private financing, and community purchase programs. The company educates its members by providing information, ongoing communication, and news updates on systems, and state and federal incentives; provides online forum and support for local ground organization; and negotiates discount pricing with installers and manufacturers. It also raises private financial contributions from local companies; provides financing solutions through partnering with banks and financial institutions; and offers tools and information to understand solar options and make decisions. The company was founded in 2008 and is based in San Francisco, California.</t>
  </si>
  <si>
    <t>New Enterprise Associates</t>
  </si>
  <si>
    <t>Pure Energies Inc.</t>
  </si>
  <si>
    <t>solar power; home solar power; process; installers; purchasing of solar power to make the; solar panels; Solar Power Discounts; Grid organizes group; companies,municipal solar financing,solar; Solar,energy,power,panels,group purchase,solar installers,solar; audit,energy efficiency http://about.1bog.org/http://howsolarworks.1bog.org/http://about.1bog.org/; in-house solar advisors; customer services practices; Block; solar energy; installers products; deal; cleantech company; vetting process; residential consumers; solar questions; selection process; single point; actual rooftops; great deal; installation companies; additional quote; great deals; flat fee; different factors; close communication; satellite photography; deal pricing; good candidate; fixed period; homeowner; homeowners; way; area; time; win-win; smoothly; obligation; warranties; groups; people; cost; Sally; financing,home; contact</t>
  </si>
  <si>
    <t>organizes; discounts; decide; quote; vetting; signing; solar financing; deal; block; installer; homeowner; fee; win; we're; solar installers; installers; side; quick; work creating; win win; we're incredibly; trustworthy; smoothly; selection process; rigorously; process of going; point of contact; plenty of time; obligation; negotiating; municipal solar; lowering the cost; lease or purchase; house solar; groups of people; great deal; expedited; escalated; eleven; customer services; candidate; buy solar panels; buy solar; affordable for homeowners; advocate; addition to providing; wait; purchase solar; energy audit; visiting; staying; installation companies; advisors; homeowners; buy; quick and easy; locks; knowledgeable; incredibly; single point; plenty; acting; purchase; great; solar companies; deals; walk; going solar; collective; totally; neutral; alike; financing; warranties; remain; evaluate; coordinate; turning; schedule; lowering; audit; estimate; conduct; affordable; minute; answer; questions; actual; safer; municipal; difficult; groups; pricing; practices; sign; factors; purchasing; period; matter; cleantech</t>
  </si>
  <si>
    <t>0.0010011604271673677</t>
  </si>
  <si>
    <t>41817</t>
  </si>
  <si>
    <t>0.0007774671463062747</t>
  </si>
  <si>
    <t>766</t>
  </si>
  <si>
    <t>5f601f34-f5e6-c0b8-38e8-bc48a62bfd82</t>
  </si>
  <si>
    <t>LikeAbird</t>
  </si>
  <si>
    <t>http://www.likeabird.eu</t>
  </si>
  <si>
    <t>Unmanned Systems &amp; Robotics Related Company. LikeAbird focus on unmanned systems technologies and services including innovative drone plattforms, avionics and electronic systems, software, data post-processing and drone operation services.
The actual main focus is on the new open source initiative AdaPilot, a revolutionary game changer in the professional drone world offering a DO-178C certifiable digital flight control system ecosystem. AdaPilot targets drone manufacturer seeking a reliable autopilot to integrate in own OEM projects or systems. AdaPilot-EDU, the AdaPilot education and research program targets to attract young software programmer to adopt the Ada and SPARK safety critical programming language used in the AdaPilot initiative. AdaPilot, when safety becomes not an option!
Project homepage: adapilot.likeabird.eu.</t>
  </si>
  <si>
    <t>Adeje</t>
  </si>
  <si>
    <t>initiative; unmanned systems; targets; technologies and services; spark; safety critical; programming language; programmer; post processing; operation services; main focus; innovative drone; homepage; game changer; drone manufacturer; changer; certifiable; attract; ada; flight control system; services including; electronic systems; drone operation; adopt; professional drone; eu; language; young; seeking; actual; avionics; ecosystem; autopilot; flight control; programming; oem; open source; revolutionary; game; control system; post; option; integrate; main; education; program; offering; critical</t>
  </si>
  <si>
    <t>0.0002642325202779499</t>
  </si>
  <si>
    <t>6049</t>
  </si>
  <si>
    <t>0.0002896301543516891</t>
  </si>
  <si>
    <t>Certain data and content provided by https://www.crunchbase.com/organization/likeabird-flycam-rental-services</t>
  </si>
  <si>
    <t>767</t>
  </si>
  <si>
    <t>cc96f07a8c4705e7d25e15cfb13e5d68</t>
  </si>
  <si>
    <t>Universal Power Group, Inc.</t>
  </si>
  <si>
    <t>http://www.upgi.com</t>
  </si>
  <si>
    <t>Universal Power Group, Inc., together with its subsidiaries, supplies and distributes batteries and related power accessories. It offers lead-acid batteries, such as batteries and chargers, inverters, security products, spotlights, power accessories, jumpstarts, solar products, transformers, breakaway kits, and power supplies. The company also provides auto accessories, battery hardware, breakaway kits, cellular phones, chargers, flashlights, laptops, medical mobility, power supplies, security products, solar panels, spotlights, and transformers. In addition, it develops, manufactures, and markets lithium-ion and other batteries, chargers, sock stations, vehicles cradles, and power subsystems for the medical, safety and security, communication, and handheld markets. Further, the company provides supply chain management and value-added services. It serves clients in automotive, consumer, electronics, hunting, UPS, industrial, law enforcement, marine, medical, medical mobility, motorcycle, power sports, security, and telecommunications markets, as well as serves original equipment manufacturers. Universal Power Group, Inc. was founded in 1968 and is headquartered in Coppell, Texas.</t>
  </si>
  <si>
    <t>1968</t>
  </si>
  <si>
    <t>Coppell</t>
  </si>
  <si>
    <t>14157000</t>
  </si>
  <si>
    <t>21000000</t>
  </si>
  <si>
    <t>UPGI (Pink Sheets LLC); T6M (Boerse-Stuttgart)</t>
  </si>
  <si>
    <t>Universal Power Group; NYSE Amex; UPG; battery recycling efforts; battery pack assembly; value-added services; development. battery. electronics.; supply chain services; power accessories; consumer batteries; 12-volt accessories; proprietary brands; product offerings; inventory management; security products</t>
  </si>
  <si>
    <t>upg; power group; power accessories; nyse; leading supplier; batteries and power; universal; distributor; supply chain; starters; proprietary brands; product offerings; offerings include; jump starters; jump; industrial and consumer; include proprietary; fulfillment; coordinating; consumer batteries; chemistries; chain; supplier; inventory management; warehousing; security products; battery pack; volt; sourcing; inventory; offerings; product development; pack; recycling; efforts; procurement; services include; brands; chargers; assembly</t>
  </si>
  <si>
    <t>0.0000854056929699603</t>
  </si>
  <si>
    <t>0.00013679265819692898</t>
  </si>
  <si>
    <t>768</t>
  </si>
  <si>
    <t>55c6be453fa1a25a3c46d20309dc65d8</t>
  </si>
  <si>
    <t>PureSolar, Inc.</t>
  </si>
  <si>
    <t>http://www.puresolar.us</t>
  </si>
  <si>
    <t>PureSolar, Inc. manufactures solar photovoltaic modules and surfaces. It also offers custom solar surfaces for consumer products; and architectural laminates. In addition, the company offers engineering, procurement, construction services for commercial and industrial level photovoltaic installs. PureSolar, Inc. was founded in 2010 and is based in Tumwater, Washington.</t>
  </si>
  <si>
    <t>Tumwater</t>
  </si>
  <si>
    <t>solar photovoltaic modules; level photovoltaic installs; smart photovoltaic modules; custom solar surfaces; exclusive licensing agreement; silicon solar cell; related device manufacturers; architectural laminates; disruptive technology; significant advantages; consumer products; construction services; high performance; solar panels; industry; renewables; semiconductors; procurement; company; engineering; generation; production; cost</t>
  </si>
  <si>
    <t>surfaces; photovoltaic modules; solar cell production; silicon solar cell; producing solar; offers engineering; manufacturing industry; manufactures solar photovoltaic; manufacturer of high; licensing agreement; disruptive technology; device manufacturers; art solar photovoltaic; industry in renewables; custom solar; cell production; renewables environment; art solar; services for commercial; possesses; reduce the cost; laminates; solar photovoltaic modules; offers custom; consumer products; disruptive; solar photovoltaic; licensing; construction services; exclusive; silicon solar; agreement; renewables; organization; commercial and industrial; semiconductors; procurement; manufactures solar; architectural; advantages; producing; solar cell; high performance; art</t>
  </si>
  <si>
    <t>0.0002602249907792029</t>
  </si>
  <si>
    <t>3619</t>
  </si>
  <si>
    <t>0.00022015558109543233</t>
  </si>
  <si>
    <t>769</t>
  </si>
  <si>
    <t>56339db44c0391cbc04fd474d1ea7f07</t>
  </si>
  <si>
    <t>Solflex Energy Development Corporation</t>
  </si>
  <si>
    <t>http://www.solflex.net</t>
  </si>
  <si>
    <t>Solflex Energy Development Corp. manufactures and distributes solar photovoltaic (PV) panels utilizing non-silicone solar panel screen-printing technology solutions. The companys solar PV panels are weather resistant and are used in buildings, homes, and electrical generating facilities. Solflex Energy Development is based in Richmond, Canada.</t>
  </si>
  <si>
    <t>Richmond</t>
  </si>
  <si>
    <t>silicone solar; silicone; screen printing technology; printing technology; generating facilities; energy development; electrical generating facilities; electrical generating; distributes solar photovoltaic; screen printing; weather resistant; manufactures and distributes; technology solutions; distributes solar; solar pv panels; corp; pv panels; screen; resistant; utilizing; printing; generating; solar photovoltaic; solar pv; weather; homes</t>
  </si>
  <si>
    <t>0.00025522094300063874</t>
  </si>
  <si>
    <t>1317</t>
  </si>
  <si>
    <t>0.00025426874438811233</t>
  </si>
  <si>
    <t>770</t>
  </si>
  <si>
    <t>5a14ce434ef13d8bd42059f28a266d7d</t>
  </si>
  <si>
    <t>Streakwave Wireless, Inc.</t>
  </si>
  <si>
    <t>http://www.streakwave.com</t>
  </si>
  <si>
    <t>Streakwave Wireless, Inc. distributes a line of wireless broadband networking equipment, two-way communications products, telecommunications solutions, IP surveillance/security systems, and green technologies. It offers wireless point-to-point backhauls, bridge kits, point-to-multipoint systems, and enterprise WLAN solutions; network backup and fail-over products, such as 3G/4G LTE, critical communication products, two-way radios, and IP security and surveillance products; green power management systems; and equipment accessories, including antennas, enclosures, mounts, cables, connectors, and components for various types of wireless and wired network applications. The company also provides voice over IP and telephony equipment, audio loggers, clearance products, drones, solar and wind power systems, and tools. In addition, it offers system planning and design, network layout, troubleshooting, site survey assistance, implementation, technical support, and training services. The company serves enterprise, education, government, healthcare, security and surveillance, service provider, energy and utility, hospitality, critical communications, and telecommunications markets. It offers products through wireless Internet service providers, consultants, systems and networking integrators, dealers, self-service end-users, managed service providers, and value-added resellers. Streakwave Wireless, Inc. was founded in 2000 and is based in San Jose, California. It also has sales and distribution facilities in Salt Lake City, Utah; Cincinnati, Ohio; Curitiba - Parana, Brazil; Tsuen Wan, Hong Kong; Melbourne, Australia; and North Canterbury, New Zealand.</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</si>
  <si>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t>
  </si>
  <si>
    <t>security and surveillance; service providers; ip; networking; wireless; telecommunications; providers; wlan; wireless point; wireless internet service; wireless internet; wireless broadband; wind power systems; voice over ip; telephony; system planning; surveillance products; site survey; sales and distribution; power management systems; point to point; point to multipoint; offers wireless; offers system; networking equipment; network applications; multipoint; ip surveillance; internet service providers; internet service; including antennas; green technologies; distribution facilities; critical communication; communications products; backhauls; loggers; communication products; consultants; clearance; point; surveillance; resellers; lte; fail; green power; troubleshooting; broadband; solar and wind; hospitality; critical; communications; service provider; wired; power management; layout; training services; security systems; enclosures; bridge; offers products; integrators; voice; mounts; radios; north; technical support; antennas; managed; management systems; assistance; connectors; wind power; healthcare; dealers; backup; implementation; audio; survey; cables; kits; education; power systems; types; planning</t>
  </si>
  <si>
    <t>0.0006806577946972208</t>
  </si>
  <si>
    <t>7531</t>
  </si>
  <si>
    <t>0.0006261258920302349</t>
  </si>
  <si>
    <t>771</t>
  </si>
  <si>
    <t>3776026b95890a0d268f9ec4d24717a8</t>
  </si>
  <si>
    <t>SLIPS Technologies, Inc.</t>
  </si>
  <si>
    <t>http://www.slipstechnologies.com</t>
  </si>
  <si>
    <t>SLIPS Technologies, Inc. develops and manufactures slippery surfaces for commercial and residential customers. The companys slippery surfaces are applied on various materials and substrates, such as metals, plastics, optics, textiles, ceramics, glass, fabric, etc. Its products are used for energy, packaging, consumer, automotive, environmental, and marine fouling applications, as well as for optical devices and anti-icing materials. The company was founded in 2014 and is based in Cambridge, Massachusetts.</t>
  </si>
  <si>
    <t>adhesives / plastics / foam / sealants</t>
  </si>
  <si>
    <t>12000000</t>
  </si>
  <si>
    <t>BASF Venture Capital America Inc. (2); Plug and Play Tech Center; Anzu Partners; BASF Venture Capital GmbH; Massachusetts Clean Energy Center, Investment Arm</t>
  </si>
  <si>
    <t>slippery surfaces; highly-repellent slippery surfaces; SLIPS Technologies; sticky problems; SLIPS Technologies Inc.; companys slippery surfaces; marine fouling applications; Prevents marine fouling; customized solutions; self-healing super-slippery surface; SLIPS systems; low surface-tension fluids; SLIPS surface; significant energy savings; e.g. protective goggles; waste water treatment; materials. building material.; Harvard University School; Biologically Inspired Engineering; excellent barrier layer; process lines; Repels water; Reduces pressure; anti-icing materials; various materials; Easy-to-clean surfaces; Sticky deposits; Prevents paints; Viscous liquids; residential customers; construction materials; optical devices; wide range; Viscous fluids; Materials deposition; solid material; crude oil; environmental challenge; high energy-efficiency; Aggressive chemicals; ideal solution; energy consumption; environmental challenges; optical components; Marine life; Wyss Institute; motor oil; Barricades pests; inorganic deposits; fluid handling</t>
  </si>
  <si>
    <t>sticking; sticky; repellent; fouling; prevents; reactors; paints; leader in providing; icing; fungi; customized solutions; create highly; corrosion; deposits; bacteria; surfaces; membranes; liquids; fluids; reduces; containers; virtually; chemicals; instrumentation; inside; metals; problems; marine; customized; water treatment systems; waste water treatment; virtually limitless; undersea; surface tension; solid material; salt water; pressure required; optically transparent; optically; optical devices; optical components; oils; materials deposition; material to produce; material degradation; marine life; low surface; limitless; inspired engineering; insects; inorganic; high energy efficiency; healing; goggles; gecko; energy reduces; delays; cosmetics; corners; companys; climb; buildup; biologically inspired; biologically; barrier layer; anti icing; aeration; advanced materials; packaging; tension; industries including; ideal solution; aggressive; waste water; treatment systems; pests; friction; lines; applied; tubing; freeze; cement; accelerates; salt; reduce energy; formation; contents; ceramics; building material; textiles; construction materials; sciences; inspired; ice; fabric; remaining; award winning; container; optical; energy savings</t>
  </si>
  <si>
    <t>0.00015939060887479282</t>
  </si>
  <si>
    <t>28622</t>
  </si>
  <si>
    <t>0.00022864070204664684</t>
  </si>
  <si>
    <t>772</t>
  </si>
  <si>
    <t>5c2ef4ed-d4b1-4fa7-9318-167bb2a655b2</t>
  </si>
  <si>
    <t>BioCarbon Engineering</t>
  </si>
  <si>
    <t>http://www.biocarbonengineering.com</t>
  </si>
  <si>
    <t>BioCarbon Engineering is going to counter industrial-scale deforestation using industrial-scale reforestation.
BioCarbon Engineering aims to plant 1 billion trees using drones and air-fired planting systems, with the goal of automating re-forestation at 10 times the rate and 15% of the cost of current methods.</t>
  </si>
  <si>
    <t>Pitch@Palace</t>
  </si>
  <si>
    <t>industrial scale; planting; environmental engineering; current methods; fired; trees; counter; automating; billion; aims; going; methods; rate; goal; times; plant</t>
  </si>
  <si>
    <t>0.00024605286213752697</t>
  </si>
  <si>
    <t>14044</t>
  </si>
  <si>
    <t>0.0003418136785794452</t>
  </si>
  <si>
    <t>Certain data and content provided by https://www.crunchbase.com/organization/biocarbon-engineering</t>
  </si>
  <si>
    <t>773</t>
  </si>
  <si>
    <t>78810de365e79da907ba76c5302f07d1</t>
  </si>
  <si>
    <t>G &amp; J Campers Ltd</t>
  </si>
  <si>
    <t>http://gjcampers.co.nz</t>
  </si>
  <si>
    <t>G &amp; J Campers Ltd. operates and rents motorhomes and campervans in New Zealand. The company was incorporated in 2001 and is based in Timaru, New Zealand.</t>
  </si>
  <si>
    <t>Timaru</t>
  </si>
  <si>
    <t>Berth VW crafter; Berth kea freedom; Berth VW auto; berth motor home; driver’s cab; rear cabin heating; propex LPG heating; burner gas stove; Berth Mercedes; Berth campervan; gas hot water; internal walk-through access; truma gas heater; safety double bed; windscreen stone shield; removable swivel pole; remote central locking; separate house battery; separate hinged fly; 75L fuel capacity; 2461L turbo diesel; video camera batteries; hopper style windows; structural grade aluminum; longer freedom camping; marine grade fiberglass; driver’s cabin; main cabin; cassette toilet; air conditioning/heating; motor homes; AM/FM radio; shower; DVD Player; CD player; roof vent; water tank; solar panel; air bags; range hood; cold water; power steering; speed manual; Storage space; entry door; projection. fleet; screen door; smoke alarm; seat belts; solar panels</t>
  </si>
  <si>
    <t>berth; cabin; toilet; cab; shower; stove; sink; fire extinguisher; extinguisher; bedding; liters; fridge; bed; separate; player; freedom; rear; microwave; cold; living; double; door; water tank; towel; tinted; swivel; storage space; stereo; seat belts; removable; power steering; plugged; newer; motor homes; mercedes; interior and exterior; house battery; hot cold; hot and cold; hopper; hood; hinged; grade aluminum; fully equipped; freezer; fm radio; equipped with solar; dvd player; cutlery; crockery; cooking equipment; containment; cold water; coat; cassette; camera batteries; burner; beds; awning; air bags; motor; grade; nose; benches; air conditioning; glazed; fm; vent; stone; shield; rents; lpg; gel; fiberglass; cookers; cd; video camera; turbo; smoke; projection; locking; cooking; chassis; belts; conditioning; windows; seat; hot; fire; walk; steering; dvd; fitted; recharge; transit; finish; camping; pole; lighter; table</t>
  </si>
  <si>
    <t>0.00011765959856674565</t>
  </si>
  <si>
    <t>2566</t>
  </si>
  <si>
    <t>0.00017917820089190408</t>
  </si>
  <si>
    <t>774</t>
  </si>
  <si>
    <t>b7ed86a78e1dc01c63da7a7aeb15c2ad</t>
  </si>
  <si>
    <t>Shenzhen Jiawei Industries Co., Ltd.</t>
  </si>
  <si>
    <t>Shenzhen Jiawei Industries Co., Ltd. manufactures and supplies photovoltaic solar products. Its products include small solar panels and outdoor portable lighting systems, as well as solar emergency lights, landscape lights, street lights, and other consumer products. The company was founded in 1993 and is based in Shenzhen, China with sales offices in Canada, France, and Hong Kong. Shenzhen Jiawei Industries Co., Ltd. operates as a subsidiary of Shenzhen Jiawei Photovoltaic Lighting Co Ltd.</t>
  </si>
  <si>
    <t>Shenzhen Jiawei Photovoltaic Lighting Co., Ltd.</t>
  </si>
  <si>
    <t>supplies photovoltaic; solar emergency; small solar panels; portable lighting; outdoor portable; landscape lights; emergency lights; small solar; consumer products; landscape; well as solar; street lights; manufactures and supplies; lighting systems; solar products; street; photovoltaic solar; emergency; outdoor</t>
  </si>
  <si>
    <t>0.0006329240554951599</t>
  </si>
  <si>
    <t>22879</t>
  </si>
  <si>
    <t>0.0006016911688619657</t>
  </si>
  <si>
    <t>775</t>
  </si>
  <si>
    <t>a6723779-ea36-e32d-22aa-624bb54e23b4</t>
  </si>
  <si>
    <t>Aeraccess</t>
  </si>
  <si>
    <t>http://aeraccess.com/</t>
  </si>
  <si>
    <t>AERACCESS is a company specialized in designing and manufacturing drone based solutions. AERACCESS is a company specialized in designing and manufacturing drone based solutions, focusing sectors such as security and defense. Known for mastering the whole value chain, from the ground control station to the payload embedded by the drone, AERACCESS undertook to respond to requirements by innovation.</t>
  </si>
  <si>
    <t>Courcouronnes</t>
  </si>
  <si>
    <t>drone based solutions; designing and manufacturing; security and defense; mastering; designing; ground control station; control station; specialized; respond; ground control; focusing; payload; chain; embedded; station; defense; innovation; sectors</t>
  </si>
  <si>
    <t>0.00024478942056652445</t>
  </si>
  <si>
    <t>21035</t>
  </si>
  <si>
    <t>0.0002771414670109017</t>
  </si>
  <si>
    <t>Certain data and content provided by https://www.crunchbase.com/organization/aeraccess</t>
  </si>
  <si>
    <t>776</t>
  </si>
  <si>
    <t>08e5d11c74d14838ba5094b5f6d80dde</t>
  </si>
  <si>
    <t>CN Dragon Corporation, Prior to Reverse Merger with CNDC Corporation</t>
  </si>
  <si>
    <t>As of May 17, 2010, CN Dragon Corporation was acquired by CNDC Corporation in a reverse merger transaction. CN Dragon Corporation, a development stage company, focuses on the development, ownership, and operation of hotels and leisure facilities in China. The company intends to operate hotels and resorts, and serviced apartments. It intends to operate in the luxury segment of the hospitality sector, targeting the upscale business and leisure traveler. In addition, the company, through its subsidiary, Precision Aviation, Inc., involves in the development, manufacture, and marketing of unmanned aerial vehicles for civilian, industrial, governmental, policing, and military clients for aerial surveillance and scanning missions. It develops and markets short, medium, and long-range aerial drones for private and governmental use in various applications, such as oil and gas exploration, municipal operations, forestry, agriculture, and coastal/border surveillance, as well as various military applications. The company was formerly known as Wavelit, Inc. and changed its name to CN Dragon Corporation in October 2009. CN Dragon Corporation is based in Las Vegas, Nevada.</t>
  </si>
  <si>
    <t>1220000</t>
  </si>
  <si>
    <t>4543038</t>
  </si>
  <si>
    <t>ATB Company; CN Dragon Corporation</t>
  </si>
  <si>
    <t>IIBC (Deutsche Boerse AG); DRGN (OTC Bulletin Board)</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</si>
  <si>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t>
  </si>
  <si>
    <t>intends; governmental; hotels; leisure; upscale; serviced; range aerial drones; range aerial; private and governmental; precision aviation; policing; military clients; markets short; long range aerial; leisure facilities; hotels and resorts; hotels and leisure; hospitality sector; gas exploration; drones for private; dragon; cn; coastal; resorts; border surveillance; apartments; aerial drones; aerial surveillance; luxury; military applications; forestry; develops and markets; targeting; scanning; development stage; border; hospitality; surveillance; ownership; involves; municipal; exploration; segment; long range; civilian; medium; stage; missions; oil and gas; short; unmanned aerial vehicles; aviation; aerial vehicles; corporation; focuses; sector; marketing; private</t>
  </si>
  <si>
    <t>0.0003220090132221085</t>
  </si>
  <si>
    <t>0.00033822525745172226</t>
  </si>
  <si>
    <t>777</t>
  </si>
  <si>
    <t>1abefdc8-a400-9710-8f6b-1b45df1a7a9e</t>
  </si>
  <si>
    <t>FreeCleanSolar</t>
  </si>
  <si>
    <t>http://freecleansolar.com</t>
  </si>
  <si>
    <t>FreeCleanSolar is an online marketplace to comparison shop for solar panel systems. For free. In 2 minutes. It's as easy as buying from Amazon.
FreeCleanSolar fundamentally changes the way solar power is purchased by putting brand selection, price transparency and buying power in the hands of the public.
FreeCleanSolar disrupts the $20B PV industry with a solar-buying service that costs 42% less for the average system.
With 300% year over year growth, this boot-strapped start-up is generating revenue and positive cash flow. FreeCleanSolar has a healthy project pipeline that is on track to grow aggressively in 2014. 
We need a team to accelerate the business. There is untapped potential to scale the platform and expand.</t>
  </si>
  <si>
    <t>Delaware</t>
  </si>
  <si>
    <t>buying; marketplace; untapped; shop for solar; pv industry; price transparency; positive cash flow; positive cash; online marketplace; disrupts; boot; amazon; aggressively; cash flow; healthy; purchased; fundamentally; comparison; cash; accelerate; year; transparency; putting; hands; solar panel systems; pipeline; expand; revenue; panel systems; average; selection; positive; grow; shop; minutes; growth; changes; flow; generating; brand; price; track; start; potential</t>
  </si>
  <si>
    <t>0.00025634163993586563</t>
  </si>
  <si>
    <t>13493</t>
  </si>
  <si>
    <t>0.00026270197686581784</t>
  </si>
  <si>
    <t>Certain data and content provided by https://www.crunchbase.com/organization/freecleansolar</t>
  </si>
  <si>
    <t>778</t>
  </si>
  <si>
    <t>01f65306e87ceac2cbfa76477d82829c</t>
  </si>
  <si>
    <t>SolarChange, LLC</t>
  </si>
  <si>
    <t>http://www.solarchange.com</t>
  </si>
  <si>
    <t>SolarChange, LLC designs, manufactures, and supplies solar thermal heating systems for residential and commercial buildings in the United States. It offers solar heat and hot water systems, and pool heat solutions; and commercial and hybrid thermal cans, as well as structural solar roof panels for residential applications for new construction. The company also serves government, education, military, and non-profit institutions. SolarChange, LLC was founded in 2010 and is based in Bridgeport, Connecticut.</t>
  </si>
  <si>
    <t>Bridgeport</t>
  </si>
  <si>
    <t>well as structural; roof panels; residential applications; profit institutions; pool heat; panels for residential; cans; supplies solar; solar heat; systems for residential; solar roof; hot water systems; commercial buildings; water systems; pool; institutions; profit; heating systems; structural; residential and commercial; education; hybrid; hot water; solar thermal; offers solar; hot</t>
  </si>
  <si>
    <t>0.0006942917580793028</t>
  </si>
  <si>
    <t>5221</t>
  </si>
  <si>
    <t>0.0005486077992080717</t>
  </si>
  <si>
    <t>779</t>
  </si>
  <si>
    <t>50511f31780814f84ec55a9ec7af4ef9</t>
  </si>
  <si>
    <t>VASS Technologies srl</t>
  </si>
  <si>
    <t>http://www.vasstech.it</t>
  </si>
  <si>
    <t>VASS Technologies srl manufactures, produces, and sells multi-layer modular roofing systems. It offers standard, window, photovoltaic, and audio-light-media modules. The company is based in Carmagnola, Italy.</t>
  </si>
  <si>
    <t>Carmagnola</t>
  </si>
  <si>
    <t>Turin</t>
  </si>
  <si>
    <t>VASS Technologies; multi-layer modular roofings; construction site; VASS Technologies solution; VASS Tech modules; VASS Technologies s.r.l.; tiles/stones/other external roof; construction site modules; different layers; different layers materials; low thermal transmittance; bearing structure; audio speakers; solar thermal elements; HIGH TECH MULTI-LAYER; thermal insulation properties; vapor permeable underlay; site installation; roof installation; roof window; prefabricated modules; special modules; contiguous modules; modules tolerances; Layers properties; Functional modules; traditional installation; installation time; research activities; site safety; PuzzleRoof™ Brand; patented technology; custom size; manufacturing activities; skilled handcraft; tile/bent tile/stones….; weather condition; short time; chosen coverage; minimum dependence; product quality; thermal mass; thermal bridges; integrated functions; project step; additional saving; roofing materials; photovoltaic panels; final costs; experimental tests</t>
  </si>
  <si>
    <t>prefabricated; site installation; construction site; multi layer; ventilated roof; ventilated; stones; bent; audio speakers; fixing; marketed; screws; layers; bearing; functions; tile; pieces; speakers; optimize; layer; structure; tiles; high tech; insulation; factory; transmittance; tolerances; thermal bridges; technologies solution; technologies offers; technologies develops; studied; solution allows; single day; short time; sells high; roofing materials; roof window; roof structure; permeable; order to minimize; optimize and reduce; manpower; low thermal; insulating materials; installation time; external roof; experimental; drift; custom size; configurator; composing; chose; burden; brochure; basic module; architect; thermal insulation; slope; develops and commercializes; needed; wooden; shipped; coupling; consult; audio; weeks; product quality; roof top; insulating; grant; dependence; activated; sandwich; produces and sells; patented technology; tech; reduce costs; circuitry; chosen; behavior; activities; versions; modular; solar thermal; configure; properties; leave; membrane; matching; order; vapor; skilled; bridges; prototypes; size; commercializes; proper; minimize; composed</t>
  </si>
  <si>
    <t>0.00026172512846264073</t>
  </si>
  <si>
    <t>4562</t>
  </si>
  <si>
    <t>0.00026884284504586665</t>
  </si>
  <si>
    <t>780</t>
  </si>
  <si>
    <t>5ccb2cb6b208b326b210732153f05ce7</t>
  </si>
  <si>
    <t>SHV Energy N.V.</t>
  </si>
  <si>
    <t>http://www.shvenergy.com</t>
  </si>
  <si>
    <t>SHV Energy N.V., through its subsidiaries, provides energy solutions and services to individuals and businesses. The company offers energy for applications, including cooking, heating, and powering low-polluting vehicles; lower-carbon gaseous fuels, such as LPG and liquefied natural gas; decentralised renewable energy sources, such as biomass and solar technology; solar thermal panels that are used to provide hot water and space heating for homes and businesses; biomass; and the bio LPG in various European markets. SHV Energy N.V. was formerly known as SHV Gas N.V. and changed its name to SHV Energy N.V. in July 2011. The company was founded in 1896 and is based in Hoofddorp, the Netherlands with LPG companies in South America, Asia, and Europe. SHV Energy N.V. operates as a subsidiary of SHV Holdings N.V.</t>
  </si>
  <si>
    <t>1896</t>
  </si>
  <si>
    <t>Hoofddorp</t>
  </si>
  <si>
    <t>170000000</t>
  </si>
  <si>
    <t>SHV Holdings N.V.</t>
  </si>
  <si>
    <t>energy solutions; people; businesses; services</t>
  </si>
  <si>
    <t>people and businesses; decentralised; solutions and services; energy solutions</t>
  </si>
  <si>
    <t>0.00031094715215491606</t>
  </si>
  <si>
    <t>11127</t>
  </si>
  <si>
    <t>0.0003187343262097356</t>
  </si>
  <si>
    <t>781</t>
  </si>
  <si>
    <t>56440936bb701a954156e51918237e21</t>
  </si>
  <si>
    <t>Nightingale Security</t>
  </si>
  <si>
    <t>http://www.nightingalesecurity.com</t>
  </si>
  <si>
    <t>Nightingale Security develops and deploys automated aerial robotic security solutions with drone-infrastructure technology that allow customers to see, patrol, and protect their facilities. It offers aerial security systems for various commercial facility applications, including perimeter defense, remote surveillance, situational awareness, search and rescue, port security, lot security, event protection, key infrastructure security, manufacturing facility security, and others. The company was founded in 2015 and is headquartered in San Francisco, California.</t>
  </si>
  <si>
    <t>Impact Venture Capital</t>
  </si>
  <si>
    <t>aerial robotic security; aerial security systems; aerial robotics security; robotic security solutions; manufacturing facility security; key infrastructure security; automated aerial robotics; autonomous drone solution; corporate security solutions; active drone run; fully-autonomous drone solution; various commercial facility; tangible benefits. security; drone-infrastructure technology; keeps drones; alarm events; base stations; continuous perimeter monitoring; strategic rooftop locations; Nightingale Security; industrial strength design; automatic bay doors; HD video camera; proprietary drone-infrastructure technology; healthy sales pipeline; port security; autonomous patrols; perimeter defense; autonomous takeoff; FLIR tracking; situational awareness; event protection; remote surveillance; surveillance service; response time; blue-collar work; Internet telemetry; alarm event; stream data; critical information; networked computers; mission data; suspicious humans; animal distinction; artificial intelligence; image recognition; business plans; real time; rapid deployment; bad weather</t>
  </si>
  <si>
    <t>aerial robotic; nightingale; flir; drone infrastructure; autonomous drone solution; automated aerial; patrol; drone solution; aerial robotics; base stations; security solutions; perimeter; autonomous drone; alarm; protect; deployed; facility; robotic; work ethic; unwavering; trial; technology that allow; tangible benefits; suspicious; stream data; service allows; sensors including; sense and avoid; security and investigations; response time; realizing; rapid deployment; range and efficiency; proprietary drone; port security; patrols; operated manually; offers aerial; mission data; key infrastructure; investigations; infrastructure security; industry in security; industrial strength; inductive; including thermo; hd video camera; gather data; fully autonomous drone; facility security; ethic; error; dispatched; deer; data in real; collar; bad weather; avoid technology; autonomous takeoff; allow customers; aerial security systems; aerial security; active drone; tangible; takeoff and landing; routine; excited; broadcasting; event; automatically; allows customers; video camera; thermo; manufacturing facility; deploys; bad; networked; leaving; healthy; hd video; fortune; events; share; scheduled; occurs; image recognition; filled; validated; takeoff; manually; powerful; stations; base; lidar; animal; deploying; automated; pioneer; humans; gather</t>
  </si>
  <si>
    <t>0.00029389607402334033</t>
  </si>
  <si>
    <t>12419</t>
  </si>
  <si>
    <t>0.0003466089875356803</t>
  </si>
  <si>
    <t>782</t>
  </si>
  <si>
    <t>021933df7274df6d045da5a50c768bba</t>
  </si>
  <si>
    <t>http://www.flexbot.cc</t>
  </si>
  <si>
    <t>HexAirbot operates as an open source UAV design and development company. The company offers open source hardware and software drones. Its products are used in outdoor sports filming, aerial imaging/video, search and rescue, and industry applications. The company is based in the United States.</t>
  </si>
  <si>
    <t>Hex; Hex Spy Kit; open source code; Hex Specifications; circuit board; 5.8G Radio telemetry; two-wheeled robot car; Radio telemetry module; real time transfer; Hex’s behavior; different perspective; mobile device; flight control; Virtual Stick Control; Gravity Sensor Control; fixed-wing aircrafts; traditional throttle; camera gimbals; rudder control; FPV glasses; aerial photography; rudder control systems; Multiple control methods; nearby hackerspace; gravity sensors; modern mobile devices; long distance communication; 3D printer; extremely user-friendly interface; Real-time Wi-Fi telemetry; shells; 3D printing technology; consumer electronic product; Wi-Fi communication module; open-source nanocopter kit; external power port; external power supply; awesome app; Video Recording; Video Sharing; Microwii Copter; Photo Captures; Flight Time; Communication protocol; Shaft diameter; Android devices; remote controls; smartphone; Camera compatibility; different ways</t>
  </si>
  <si>
    <t>hex; shells; fpv; source code; gravity; circuit board; glasses; arduino; throttle; submarines; spy; soldering; smartphone controlled; shapeways; shaft; photography and videography; nanocopter; mid air; flying experience; flexbot; fiddle; external power; camera gimbals; autopilot system; arduino compatible; aileron; flight control system; mm; wheeled; printer; elevator; creative; perspective; bluetooth; gimbals; diameter; behavior; telemetry; mobile device; open source; nearby; protocol; copter; videography; piloting; aircrafts; flight control; code; print; control system; balance; smartphone; designer; compatibility; kit; personalized; auto; mid; wi fi; wi; autopilot; attached; circuit; fixed wing; fi; controlled; movement; mobile devices; board; videos; wing; printed; mount; webcam; video sharing; user friendly interface; technology to achieve; supplying power; stick; smartphone controlled nanocopter; sensor control; sees; rotations; remote controls; reduce the risk; printing technology; personalization; paired; massively; long distance; ios and android; friendly interface; efficient long; customizations; crashing; controlled nanocopter; consumer electronic; completely open source; completely open; communication module</t>
  </si>
  <si>
    <t>0.0002066608579825773</t>
  </si>
  <si>
    <t>4527</t>
  </si>
  <si>
    <t>0.00026985371985653817</t>
  </si>
  <si>
    <t>783</t>
  </si>
  <si>
    <t>9d7b31e9a4fe6dadd17497fe2e53f176</t>
  </si>
  <si>
    <t>Bosta UK Ltd.</t>
  </si>
  <si>
    <t>http://www.bosta.co.uk</t>
  </si>
  <si>
    <t>Bosta UK Ltd. engages in stocking and distributing pipes, couplers, hoses, pumps, valves, filters, and fittings. The company offers mega hose trolleys, PVC tank connectors, hydro-pro heat pumps, compression fittings and PE pipes, garden nymph pumps, geotherm probes and components, hydro-S pressure tanks, solar panels, and pipeline components; slurry products, including VJ couplings and MZ valve handles; and thixotropic PVC cement for joining hoses, pipes, sleeves, and fittings. It provides supply-chain solutions for OEMs, stockists, retailers, and installers in pollution control, aquatics, industrial pumping, swimming pool construction, process engineering, flexible-rigid-agricultural, industrial pipelines, and building and construction markets in the United Kingdom and Ireland. The company was incorporated in 1994 and is based in Bury St. Edmunds, United Kingdom. Bosta UK Ltd. operates as a subsidiary of Mega Valves International B.V.</t>
  </si>
  <si>
    <t>Bury St. Edmunds</t>
  </si>
  <si>
    <t>Suffolk</t>
  </si>
  <si>
    <t>Mega Valves International B.V.</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</si>
  <si>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t>
  </si>
  <si>
    <t>hoses; fittings; pvc; pipes; hydro; uk; trolleys; swimming pool; supply chain solutions; stockists; stocking; slurry; sleeves; process engineering; probes; pe pipes; mega; couplings; couplers; construction markets; compression fittings; chain solutions; building and construction; aquatics; joining; hose; pe; cement; swimming; pumps; distributing; handles; compression; valve; oe; rigid; pipelines; pollution; supply chain; pipeline; garden; tank; pumping; filters; retailers; valves; pool; pro; connectors; tanks; chain; heat pumps; pressure; installers; agricultural; flexible</t>
  </si>
  <si>
    <t>0.0003138439878862407</t>
  </si>
  <si>
    <t>18984</t>
  </si>
  <si>
    <t>0.0003699626716625972</t>
  </si>
  <si>
    <t>784</t>
  </si>
  <si>
    <t>0a2ef76591f3a6746404a2b4eae41eca</t>
  </si>
  <si>
    <t>Grow Rich Technologies Incorporated</t>
  </si>
  <si>
    <t>http://www.greentoe.com</t>
  </si>
  <si>
    <t>Grow Rich Technologies Incorporated operates an e-commerce marketplace in the United States. The companys e-commerce marketplace enables customers to set the price they want to pay for various products, such as televisions, audio receivers, point and shoot cameras, DSLR cameras, photo lenses, musical instruments, home appliances, and baby products; sends the proposal to its authorized network of retailers that range from small to large businesses; and enables the first retailer who agrees to the price to sell the product. It also offers pro video products, including digital cine cameras, digital cinema lenses, professional camcorders, drones, pro video tripods, supports, rigs, pro video monitors, and action cameras and pro audio products, including recording, DJ equipment, location sound, and live sound equipment. Further, the company provides optics products, including scopes, binoculars, monoculars, rangefinders, and optics tripods and support; outdoor products, such as fishing and archery equipment; and televisions and home theater, including receivers, speakers, projectors, and headphones. Additionally, it offers music gears, such as guitars, drums and percussion, keyboards and MIDI, band and orchestra, amplifiers, effects pedals, and folk and traditional instruments; and computers, including laptops and tablets, desktops and workstations, monitors and displays, memory and storage, and printers. The company offers laundry equipment, refrigeration, cooking equipment, dishwashers, and air conditioning equipment; and beauty products, including fragrances, skin care, makeup, hair care and styling, and home scents. It operates through its website and iOS and Android applications. The company was incorporated in 2012 and is based in Los Angeles, California.</t>
  </si>
  <si>
    <t>1120000</t>
  </si>
  <si>
    <t>certified retailers; offer; price; vast network; e-commerce marketplace; products; DSLR cameras; audio receivers; photo lenses; musical instruments; home appliances; product; companys e-commerce marketplace; Rich Technologies Incorporated; shoot cameras; baby products; paying list price; new products; online shopping; generation e-commerce marketplace; create offer button; e-commerce platforms. marketplace.; Greentoe; whichever retailer; various products; authorized retailers; United States; Easiest Way; new way; civilized world; photography gear; online negotiating; e-commerce sites; better deal; sale; price marketplace; email address; online portals; grey market; photography category; contact information; payment information; market pricing; e-commerce site; televisions; point; shipping; Greentoe.com; revolution; thousands</t>
  </si>
  <si>
    <t>accept; retailer; thousands of products; remarkably; point and shoot; online shopping; notify; negotiating; musical instruments; musical; dslr cameras; dslr; baby; agree; retailers; enter; vast; accepted; email; commerce; pay; televisions; marketplace; receivers; price; shoot; buy; revolution; lenses; certified; shopping; click; select; shipping; instruments; thousands; check; whichever; prefer; portals; notifies; network of authorized; it's free; including the ability; includes televisions; homepage; grey; gauge; full benefits; enter your email; enter the amount; email address; customers to set; competes; companys; commerce sites; commerce site; buy online; browse; bringing market; arrived; amount of money; ability to place; wait; displaying; placing; save; audio; platform enables; consideration; simply; decide; waiting; submit; incorporated; easiest; category; place; photo; billing; amount; ultimately; paying; seconds; fill; authorized; automatically; rich; appliances; locate; depends; ships; photography; deal; point; meet; button; import; list; pricing</t>
  </si>
  <si>
    <t>0.0003053776832329901</t>
  </si>
  <si>
    <t>60690</t>
  </si>
  <si>
    <t>0.00032706438431443174</t>
  </si>
  <si>
    <t>785</t>
  </si>
  <si>
    <t>aa3dc4d3473788d8f66d38dbba14399a</t>
  </si>
  <si>
    <t>Hirata Corporation of America</t>
  </si>
  <si>
    <t>http://www.hirata.com</t>
  </si>
  <si>
    <t>Hirata Corporation of America designs, manufactures, and delivers production engineering systems. It offers various types of robots compromising SCARA robots and cartesian robots; and automotive production standard products, such as assembly cell system (ACS) stations, conveyors, pallets, station stops, part lifters, turntables, rail guided vehicles, automated storage and retrieval systems, lift assist devices, linear axes and cartesian robots, auto stockers, cleanroom equipment, and assembly cell systems. The company also provides repairs and emergency service; spare parts; and training services that include mechanical, CRM, electrical, change strategy and management, operator, custom e-Learning, robotics, and safety training. It serves various manufacturing industries, such as powertrain, vehicle systems, electronics, alternate energy, solar, battery systems, general consumer goods, food service, flat panel, aerospace, medical instruments, pharmaceutical, tire, and components in the United States and internationally. Hirata Corporation of America has strategic alliance alliances with Fanuc Robotics; Bauer Controls; and Cognex. It has a strategic alliance with R&amp;M Real Solutions Inc. The company was founded in 1980 and is based in Indianapolis, Indiana with an additional office in Detroit, Michigan. Hirata Corporation of America operates as a subsidiary of Hirata Corp.</t>
  </si>
  <si>
    <t>1980</t>
  </si>
  <si>
    <t>Hirata Corporation</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</si>
  <si>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t>
  </si>
  <si>
    <t>strategic alliance; alliance; robots; vehicle systems; storage and retrieval; stops; stockers; safety training; retrieval; powertrain; pallets; medical instruments; include mechanical; general consumer; food service; engineering systems; emergency service; crm; conveyors; compromising; cleanroom; cell systems; cell system; battery systems; axes; alternate energy; alliances; acs; strategic; tire; standard products; alternate; consumer goods; manufacturing industries; services that include; assembly; guided; corporation; rail; linear; lift; training services; spare parts; assist; spare; pharmaceutical; strategy; instruments; repairs; goods; auto; operator; station; learning; food; stations; flat panel; general; controls; emergency; change; automated; types; mechanical; delivers; medical; automotive</t>
  </si>
  <si>
    <t>0.00007233136410237647</t>
  </si>
  <si>
    <t>3267</t>
  </si>
  <si>
    <t>0.00014277383760635568</t>
  </si>
  <si>
    <t>786</t>
  </si>
  <si>
    <t>a072e2bcb39c4309f669be416248a53e</t>
  </si>
  <si>
    <t>Savo-Solar Oyj</t>
  </si>
  <si>
    <t>http://www.savosolar.fi</t>
  </si>
  <si>
    <t>Savo-Solar Oyj, together with its subsidiaries, provides solar thermal solutions. It manufactures and sells solar thermal collectors and systems, and photo-voltaic thermal absorbers for applications in district heating, industrial process heating, domestic hot water and space heating, and low energy buildings. The company sells its products to approximately 17 countries. Savo-Solar Oyj was founded in 2010 and is based in Mikkeli, Finland.</t>
  </si>
  <si>
    <t>Mikkeli</t>
  </si>
  <si>
    <t>Southern Savonia</t>
  </si>
  <si>
    <t>Cleantech Invest Oyj; Sitra, Endowment Arm</t>
  </si>
  <si>
    <t>4387635</t>
  </si>
  <si>
    <t>SAVOS (OMX Nordic Exchange Helsinki); SAVOS (OMX Nordic Exchange Stockholm); SAVOH (OMX Nordic Exchange Helsinki)</t>
  </si>
  <si>
    <t>heat transfer; direct flow; vacuum coating process; vacuum coating techniques; Direct Flow absorbers; complete absorber structure; solar cells; PVT panels; FracTherm roll-bond absorber; optimised heat transfer; direct flow design; highly improved heat; solar thermal energy; highly efficient collectors; solar incident angle; Solar Energy Systems; heat transfer fluid; solar thermal systems; convection heat losses; solar thermal solutions.; best anti-corrosive properties; high heat transfer; PV panels; Direct Flow principle; coating technology; coating expertise; heat energy; uncoated absorbers; coat pre-assembled structures; absorber technology; coating line; hermetical thermo-plastic sealing; patented FracTherm® Technology; selective coating; FracTherm design copies; uniform flow distribution; international distribution network; large scale projects; large industrial heating; Savosolar; Savosolar team; TPS collectors; heat exchangers; extensive know-how; PECVD technology; ceramic layers; TPS collector; MPE profiles; MPE designs; international sales</t>
  </si>
  <si>
    <t>absorbers; absorber; world's most efficient; direct flow; pvt; heat transfer; vacuum coating; tps; roll bond; optimised; heat energy; argon; selective; collectors; coating; collector; bond; losses; coated; absorption; layers; transfer; apply; flow; vacuum; roll; solar thermal; days; pv panels; vacuum coating techniques; vacuum chamber; utilised; thermal solutions; technology to produce; systems for large; sunny days; structures and components; solar thermal solutions; selective coating; sales and business; remains stable; pvd; produce heat; pre assembled; pecvd; nano coating; low iron; latest developments; large scale projects; international sales; international distribution; industrial heating; hot days; high heat; flow design; family houses; emissivity; eliminates the possibility; deliver and install; corrosive; copies; condensation; coating technology; coating techniques; coating process; coated surface; coat; business management; argon gas; anti; transfer fluid; thermal collectors; solar thermal collectors; manufacturer of solar; large industrial; heat transfer fluid; solar thermal energy; distribution network; contributes; space heating; restricted; high temperatures; electrical components; deposited; combination; thermo; anti reflective; knowledge and experience; centre; prevents; uniform; scale projects; filled; electricity production; automotive industry; lose; importantly; ceramic; angles; chamber</t>
  </si>
  <si>
    <t>0.0002602379522417193</t>
  </si>
  <si>
    <t>8406</t>
  </si>
  <si>
    <t>0.00027849341569766866</t>
  </si>
  <si>
    <t>787</t>
  </si>
  <si>
    <t>ad7c7a35-c23c-744d-af63-6316fe89ac91</t>
  </si>
  <si>
    <t>Sky-Drones</t>
  </si>
  <si>
    <t>http://sky-drones.com/</t>
  </si>
  <si>
    <t>Sky-Drones creates flight control systems solutions (hardware &amp; software) for drones. Sky-Drones develops flight control systems and autopilots (hardware, algorithms, embedded programming, UI programming) which can be applied to a wide range of Drones (UAVs) applications such as Surveying, Mapping, Inspection, Security, Safety and High-Quality Media production. The company has an outstanding background and experience in Research and Development, Manufacturing and Delivering products and solutions for extremely rapidly growing market in Drones / UAV segment.</t>
  </si>
  <si>
    <t>Incubio; Brinc</t>
  </si>
  <si>
    <t>flight control systems; flight control; programming; sky; ui; systems solutions; rapidly growing; range of drones; media production; hardware software; growing market; extremely rapidly; embedded programming; develops flight; delivering products; control systems; autopilots; products and solutions; background; outstanding; segment; rapidly; surveying; extremely; applied; algorithms; embedded; creates; delivering; uavs; growing; media; high quality; wide range; mapping</t>
  </si>
  <si>
    <t>0.00025813327417036704</t>
  </si>
  <si>
    <t>0.0002741821065313711</t>
  </si>
  <si>
    <t>Certain data and content provided by https://www.crunchbase.com/organization/sky-drones</t>
  </si>
  <si>
    <t>788</t>
  </si>
  <si>
    <t>7253730334ef1f34614ef31fe79ae836</t>
  </si>
  <si>
    <t>Kairos Aerospace Inc.</t>
  </si>
  <si>
    <t>http://kairosaerospace.com</t>
  </si>
  <si>
    <t>Kairos Aerospace Inc. develops aerospace solutions. It offers Quick Surveyor, which enables users to survey large areas; create digital maps in optical and infrared wavelengths; and know the behavior of pipelines, pumps, and machinery. The company also provides Leak Surveyor that scans various miles of pipelines and acres of territory in a day, and identifies major sources of gas loss; and measures the absorption of reflected sunlight by natural gas. The company was incorporated in 2013 and is based in Mountain View, California with an additional office in Houston, Texas.</t>
  </si>
  <si>
    <t>4710083</t>
  </si>
  <si>
    <t>rapid leak detection; Leak Surveyor; natural gas leaks; Kairos Aerospace; Kairos Aerospace Leak; patented Leak Surveyor; rapid decision making; square miles; environmental compliance reports; natural gas wells; Leak Surveyor™; cost-benefit based risk; overhead solutions; traditional aerospace companies; convenient dashboard display; low-cost launch solutions; current manual methods; scalable overhead solutions; Silicon Valley ethos; gas production; Surveyor scans; CUSTOMER DASHBOARD; industry ripe; rapid turnaround; customer-focused products; satellite solutions; agile developers; rocket-science know-how; aerospace professionals</t>
  </si>
  <si>
    <t>surveyor; leak; leaks; square miles; gas production; gas leaks; leak detection; natural gas; overhead; identifying; schedule; miles; dashboard; targeted; rapid; square; reports; wells; suddenly; small aircraft; single day; seasoned; scans; rapid turnaround; launch solutions; grows; gas companies; ethos; environmental regulations; customer focused; balloons; allow rapid; aerospace companies; reinventing; global market; filed; agile; turnaround; territory; tolerance; rocket; natural; finds; disruption; increase; problems; hazards; patented; flown; satisfy; feasible; execute; finding; find; decision making; satellite; silicon valley; pipelines; detection; instrument; valley; successful; convenient; expanding; matter; regulations; decision; satellites; contracts; manual; compliance; repairs; emerging; deploy; combining; science; reporting; rapidly; brings; scalable; teams; oil and gas; launch; survey; sell; methods; benefit; increasing; developers; customized; professionals; risk; entire; produced; low cost; higher; cost effective; combined; display; traditional</t>
  </si>
  <si>
    <t>0.00007479144313916437</t>
  </si>
  <si>
    <t>6407</t>
  </si>
  <si>
    <t>0.00011795456061206192</t>
  </si>
  <si>
    <t>789</t>
  </si>
  <si>
    <t>a8a8b4ae76172966e9fbc7937bd1d3b2</t>
  </si>
  <si>
    <t>Bright Light Solar Ltd.</t>
  </si>
  <si>
    <t>As of December 22, 2010, Bright Light Solar Ltd was acquired by True Energy Group. Bright Light Solar Ltd. engages in design, assembly and installation of solar power and refrigeration solution. The product of the company includes solar kits, solar electric panels, solar charge controllers, solar cabling accessories, solar gel storage batteries, solar panel support structures, and inverters. The company was incorporated in 2007 and is based in Machynlleth, United Kingdom.</t>
  </si>
  <si>
    <t>Machynlleth</t>
  </si>
  <si>
    <t>Powys</t>
  </si>
  <si>
    <t>The Sure Chill Company Ltd</t>
  </si>
  <si>
    <t>gel storage batteries; solar charge controllers; solar cabling accessories; solar electric panels; panel support structures; refrigeration solution; solar power; solar kits; Manufacturing Industries; Renewables; inverters</t>
  </si>
  <si>
    <t>support structures; storage batteries; solar panel support; solar electric panels; solar cabling; panel support; engages in design; electric panels; industry in renewables; categorized; renewables environment; includes solar; gel; manufacturing industries; solar kits; solar charge controllers; solar charge; cabling; renewables; refrigeration; charge controllers; installation of solar; solar electric; kits; assembly; controllers; structures</t>
  </si>
  <si>
    <t>0.00040199549188650054</t>
  </si>
  <si>
    <t>6103</t>
  </si>
  <si>
    <t>0.0003932411728211687</t>
  </si>
  <si>
    <t>790</t>
  </si>
  <si>
    <t>ec9b9bedc6859f414b408d67e487365a</t>
  </si>
  <si>
    <t>Satelytics Inc.</t>
  </si>
  <si>
    <t>http://satelytics.com</t>
  </si>
  <si>
    <t>Satelytics Inc. develops a big data tool that provides real-time data analytics and alerts about assets. It serves oil and gas, pipeline, power utility, and water and wastewater markets. Satelytics Inc. was formerly known as Blue Water Satellite Inc. and changed its name to Satelytics Inc. in March 2016. The company was incorporated in 2008 and is headquartered in Toledo, Ohio.</t>
  </si>
  <si>
    <t>Toledo</t>
  </si>
  <si>
    <t>big data SaaS; highly automated software; electrical distribution. oil; gas. software. water; hydrocarbon leaks; critical issues; vegetation health; toughest challenges.; fixed cameras; proprietary algorithms; large number; remote sensing; environmental factors; population growth; water quality; intellectual property; assets; Satelytics; companies; ground; nano-satellites; drones; alerts; constituents; disasters; satellites; planes; difference; risk; sources; costs; effectiveness; suite; experts; land; events</t>
  </si>
  <si>
    <t>companies to monitor; allows companies; big data; alerts; saas; satellites; big; vegetation health; toughest challenges; sources including; software suite; proprietary algorithms; nano satellites; mitigate risk; leading experts; hydrocarbon leaks; highly automated; fixed cameras; experts in remote; educated; critical issues; constituents; toughest; large number; hydrocarbon; detect; assets; experienced team; monitor; issues; water quality; analyzing; reduce costs; mitigate; leaks; disasters; biological; electrical distribution; spend; population; planes; effectiveness; intellectual property; answer; vegetation; intellectual; actions; nano; factors; difference; report; remote sensing; suite; challenges; growth; experienced; effectively; measure; oil and gas; experts; sensing; algorithms; events; driven; risk; helps; health; fast; number; fixed; chemical; change; critical; property; automated; land</t>
  </si>
  <si>
    <t>0.0003468690038407475</t>
  </si>
  <si>
    <t>14376</t>
  </si>
  <si>
    <t>0.00033501886557405343</t>
  </si>
  <si>
    <t>791</t>
  </si>
  <si>
    <t>a69220e3da1f64c55845c78c99c8a298</t>
  </si>
  <si>
    <t>Straatum Processware Ltd.</t>
  </si>
  <si>
    <t>Straatum Processware Ltd. was acquired by Lam Research (Ireland) Limited. Straatum Processware Ltd. designs and develops fault detection and classification (FDC) software and hardware solutions to the semiconductor sector in Ireland, the United States, and Europe. The companys products include Imprint MX, a knowledge-based system that helps in detecting real-time tool and process excursions, and identifying the root cause of the excursion; S-Viewer, a data visualization application for viewing standard tool data; and SMARTPIM, a plasma impedance sensor used in semiconductor, flat panel, solar, and medical device industries. Its fault detection and classification products are also offered for other plasma based manufacturing industries such as flat panel display (FPD) and microelectronic mechanical systems (MEMS). The company was formerly known as Scientific Systems Ltd. Straatum Processware Ltd. was incorporated in 1994 and is based in Dublin, Ireland with a sales office in San Jose, California.</t>
  </si>
  <si>
    <t>19156661</t>
  </si>
  <si>
    <t>ACT Venture Capital Limited (3); Enterprise Ireland, Investment Arm (2); Vision Capital; Kernel Capital; ADD Partners; Vertex Venture Holdings Ltd.; Intel Capital; Allied Irish Banks, p.l.c.</t>
  </si>
  <si>
    <t>6445375</t>
  </si>
  <si>
    <t>Lam Research Corporation</t>
  </si>
  <si>
    <t>detection and classification; fault detection; classification; fault; plasma; viewer; standard tool; root; mx; microelectronic; medical device; impedance; hardware solutions; device industries; mechanical systems; data visualization; manufacturing industries; fpd; software and hardware; tool; mems; viewing; flat panel; detecting; identifying; detection; designs and develops; visualization; offered; flat panel display; panel display; knowledge; sector; helps; mechanical; medical; display; sensor</t>
  </si>
  <si>
    <t>0.0005545917794721101</t>
  </si>
  <si>
    <t>8906</t>
  </si>
  <si>
    <t>0.00042235751155081993</t>
  </si>
  <si>
    <t>7e7597d8-18d7-f1b0-95d9-c933877c621f</t>
  </si>
  <si>
    <t>Embention</t>
  </si>
  <si>
    <t>http://www.embention.com</t>
  </si>
  <si>
    <t>A high reliability component manufacturer for UAVs and drones. Embention is a high tech company focused on the UAV and unmanned vehicle industry.
The company started in 2007 after winning several I+D awards with Flamingo (an autonomous bomb fulfilled with fire extinguisher agents for forest firefighting). Due to the increasing demand from the UAV industry the company adapted the GNC (Guidance Navigation and Control) technology for the control of any unmanned vehicle.
Nowadays Embention is a reference in the industry, thanks to the Veronte Autopilot a highly versatile control system capable of automating the control of any unmanned system.</t>
  </si>
  <si>
    <t>forest / range of real / trimble / component manufacturer</t>
  </si>
  <si>
    <t>unmanned vehicle; versatile control; vehicle industry; unmanned system; uavs and drones; uav industry; nowadays; navigation and control; increasing demand; highly versatile; firefighting; fire extinguisher; extinguisher; component manufacturer; bomb; high reliability; awards; automating; winning; forest; agents; autopilot; reference; guidance; adapted; versatile; high tech; control system; started; component; increasing; uavs; fire; capable; navigation; demand; reliability; tech; focused</t>
  </si>
  <si>
    <t>0.0003032757016401589</t>
  </si>
  <si>
    <t>9546</t>
  </si>
  <si>
    <t>0.00038217525081235554</t>
  </si>
  <si>
    <t>Certain data and content provided by https://www.crunchbase.com/organization/embention-2</t>
  </si>
  <si>
    <t>793</t>
  </si>
  <si>
    <t>44bea5ef-6074-133d-4b5d-fd108e18871b</t>
  </si>
  <si>
    <t>Japan UTM Consortium</t>
  </si>
  <si>
    <t>http://www.jutm.org/</t>
  </si>
  <si>
    <t>JUTM aims to implement social implementation of drone and other drone aircraft. In order to promote the utilization in all industries, they will promote activities to improve the environment by examining all aspects of technology, institution, business, etc., to make the unmanned aircraft safe, reliable and smart. As a future vision, they aim to realize the "creation of a new industrial space" drone innovation space ", create an innovative business model using unmanned aircraft, disseminate it to the world, contribute to the improvement of international competitiveness To go.</t>
  </si>
  <si>
    <t>promote; institution; industrial space; future vision; create an innovative; competitiveness; unmanned aircraft; drone aircraft; business model; realize; utilization; contribute; aspects; implement; aims; aim; improvement; creation; implementation; social; activities; model; innovation; order; improve; safe</t>
  </si>
  <si>
    <t>0.00031809136561191656</t>
  </si>
  <si>
    <t>11123</t>
  </si>
  <si>
    <t>0.0003214639153115428</t>
  </si>
  <si>
    <t>Certain data and content provided by https://www.crunchbase.com/organization/japan-utm-consortium</t>
  </si>
  <si>
    <t>794</t>
  </si>
  <si>
    <t>edef4155-8c04-72ba-17da-cb491bb95455</t>
  </si>
  <si>
    <t>Drone Consultants Ireland</t>
  </si>
  <si>
    <t>http://droneconsultantsireland.ie</t>
  </si>
  <si>
    <t>Drone expo ireland is aiming to connect start ups, investors and existing drone operators. Drone expo ireland is aiming to connect start ups, investors and existing drone operators across ireland’s budding drone industry and increase awareness of drones and their safe use to the general public.</t>
  </si>
  <si>
    <t>expo; aiming; drone operators; investors; general public; connect; operators; start; drone industry; awareness; general; increase; safe</t>
  </si>
  <si>
    <t>0.0004488216000804424</t>
  </si>
  <si>
    <t>5101</t>
  </si>
  <si>
    <t>0.000361788804811052</t>
  </si>
  <si>
    <t>Certain data and content provided by https://www.crunchbase.com/organization/drone-consultants-ireland</t>
  </si>
  <si>
    <t>795</t>
  </si>
  <si>
    <t>41d5cb5d05a39d72018ef8c0bd83155f</t>
  </si>
  <si>
    <t>RocketMine</t>
  </si>
  <si>
    <t>http://www.rocketmine.com</t>
  </si>
  <si>
    <t>RocketMine provide drone and unmanned aerial vehicle solutions. The company explores mineral deposits, tracks user equipment, and compiles monthly reporting of stockpile inventories; provides critical data solutions for farmers and agricultural industry role players; and offers aerial mapping solutions that remotely manage water and forestry resources. It provides its solutions in the areas of mining, agriculture, and civil engineering and construction sectors. The company is based in Boskruin, South Africa. As of February 1, 2017, RocketMine operates as a subsidiary of Delta Drone SA.</t>
  </si>
  <si>
    <t>Boskruin</t>
  </si>
  <si>
    <t>Delta Drone SA; Public Display Technologies (Pty) Ltd</t>
  </si>
  <si>
    <t>Drone/ UAV Aerial; commercial drone operator; Data Solution Provider; faster business decesions; South Africa; real-time intervals; mining industry; survey-grade data; complex environment; Premier; management</t>
  </si>
  <si>
    <t>uav aerial; time intervals; survey grade; premier drone; mining industry; grade data; focused on delivering; data solution; complex environment; assisting; drone operator; intervals; solution provider; licensed; premier; aerial data; staff; south; commercial drone; grade; operator; survey; mining; faster; complex; delivering; focused</t>
  </si>
  <si>
    <t>0.00025043003754996357</t>
  </si>
  <si>
    <t>8785</t>
  </si>
  <si>
    <t>0.0002456042217640556</t>
  </si>
  <si>
    <t>6afa51131789c739a669df05e6390956</t>
  </si>
  <si>
    <t>Donecle SAS</t>
  </si>
  <si>
    <t>http://donecle.fr</t>
  </si>
  <si>
    <t>Donecle SAS develops aircraft signal and image processing systems, failure mitigation systems, and optronic sensors. The companys systems provide automation of various aircraft visual inspections; and enable airlines and MROs to acquire images from various parts of the aircraft. Its systems are also applicable in military vessels, offshore and onshore wind turbines, ships, and bridges, as well as other infrastructures, such as tunnels, dams, etc. The company was incorporated in 2015 and is based in Toulouse, France.</t>
  </si>
  <si>
    <t>motion capture / scans / custom software / aeronautics</t>
  </si>
  <si>
    <t>DDrone Invest Inc.</t>
  </si>
  <si>
    <t>fully automated drones; image processing systems; aircraft visual inspections; failure mitigation systems; extremely precise positioning; onshore wind turbines; laser positioning algorithms; unmanned aerial systems; large structures; unique laser technology; scan large structures; Real-time image processing; intelligent drones; hardware fail-safe functions; associated camera position; secure cloud storage; existing software suites; UAV swarm; Swarm technology; aircraft signal; optronic sensors; various parts; available UAVs; possible defects; military vessels; aircraft maintenance; inspection missions; processing power; ground station; precise metadata; high-definition images; real time; redundancy features; safety assessments; image acquisition; high potential; predictive maintenance; data analysis; lightweight algorithms; possible system failure; Integrated sense; tunnels; solution; MROs; performance; capabilities; robustness; infrastructures; hangars</t>
  </si>
  <si>
    <t>swarm; tunnels; defects; positioning; failure; image processing; laser; visual inspections; vicinity; time image processing; time image; technology guarantees; technology enable; specialties in drones; sense avoid; secure cloud; scans; real time image; provide high definition; provide automation; processing systems; processing power; processing capabilities; predictive maintenance; precise positioning; positioning technology; platform offers; performance and safety; patents pending; optronic; onshore wind; offshore and onshore; offer secure; metadata including; meet our clients; laser technology; intelligent drones; integration with existing; integrated sense; inspection missions; industry in aviation; image processing systems; image acquisition; hil; high potential; high definition images; hangars; fail safe; existing software; embedded sensors; detection capabilities; definition images; dams; cloud storage; clients requirements; camera position; beacons; aviation aerospace; automated drones; aircraft maintenance; acquisition system; acquire images; precise; suites; robustness; redundancy; mitigation; position; airlines; algorithms; systems provide; metadata; aeronautics; embedded; image; pending; onshore; infrastructures; ground station; simulator; mitigate; software and hardware; fully automated; forecast; fail; images; enclosed; applicable; analyzed; scan; provide high; loop; customize; locate; facilitates; bridges; structures; ships; predictive; high definition</t>
  </si>
  <si>
    <t>0.0002465678773361521</t>
  </si>
  <si>
    <t>13774</t>
  </si>
  <si>
    <t>0.0003594612050294931</t>
  </si>
  <si>
    <t>797</t>
  </si>
  <si>
    <t>346e7300-2616-9290-8a5b-4acb4d2540ba</t>
  </si>
  <si>
    <t>Skyline Energy Savers Inc</t>
  </si>
  <si>
    <t>http://www.skylinesavers.com/</t>
  </si>
  <si>
    <t>We are Solar Contractor form USA and provide solar panels installation services in El Dorado Hills.</t>
  </si>
  <si>
    <t>provide solar panels; hills; el; provide solar; contractor; usa; installation services; form</t>
  </si>
  <si>
    <t>0.0003222811033474277</t>
  </si>
  <si>
    <t>0.0002710067273923146</t>
  </si>
  <si>
    <t>Certain data and content provided by https://www.crunchbase.com/organization/skyline-energy-savers-inc</t>
  </si>
  <si>
    <t>798</t>
  </si>
  <si>
    <t>082ad8f9d5fd87eb7dfa9300963edfef</t>
  </si>
  <si>
    <t>Yodn Lighting Corp.</t>
  </si>
  <si>
    <t>http://www.yodnlighting.com</t>
  </si>
  <si>
    <t>YODN Lighting Corp. engages in the research, development, manufacture, and marketing of various HID lamps and accessories for entertainment, industrial, and various other markets worldwide. The company offers stage lights, including R series beam lamps for various aspects of show business, such as concerts, theatrical performances, photo studios, disco pubs, TV studios, night clubs, and other large outside activities. It also provides industrial lights comprising AOI lamps and UV lamps that are used as manufacturing and testing equipment in the production process of PCB, liquid crystal panels, touch screens, and solar power and semi-conductor areas. The company was formerly known as Glory Praise Photronics Corp. and changed its name to YODN Lighting Corp. in July 2015. YODN Lighting Corp. was founded in 2003 and is based in Hsinchu City, Taiwan.</t>
  </si>
  <si>
    <t>Hsinchu City</t>
  </si>
  <si>
    <t>5216 (Taipei Exchange)</t>
  </si>
  <si>
    <t>studios; lamps; corp; uv lamps; testing equipment; pubs; photo studios; concerts; aoi; touch screens; performances; markets worldwide; clubs; semi conductor; liquid crystal; production process; pcb; beam; conductor; uv; crystal; screens; aspects; semi; tv; entertainment; stage; comprising; liquid; night; touch; series; activities; photo; marketing</t>
  </si>
  <si>
    <t>0.00012664203758101585</t>
  </si>
  <si>
    <t>3029</t>
  </si>
  <si>
    <t>0.0002266321594198195</t>
  </si>
  <si>
    <t>799</t>
  </si>
  <si>
    <t>72e31cc37197daa899d4ecd305b10caa</t>
  </si>
  <si>
    <t>Watt &amp; Co Property Management Ltd.</t>
  </si>
  <si>
    <t>As of September 17, 2015, Watt &amp; Co Property Management Ltd. was acquired by Newton Property Management Ltd. Watt &amp; Co Property Management Ltd. provides communal property management and letting agency services in Aberdeen, United Kingdom. The company adopts developments of various sizes ranging from large flatted developments involving lifts, insurances, fire safety systems, and water pumps to sites that require minor grounds maintenance. It provides factoring customers with services, such as stairwell cleaning, grounds maintenance, buildings insurance, elevator maintenance contracts, project management, communal electricity supply, snow clearing/gritting, public liability insurance, gutter clearing, aerial drone surveys, secure entry servicing and repair, secretarial support to residents committee, and more. The company was incorporated in 2006 and is based in Aberdeen, United Kingdom.</t>
  </si>
  <si>
    <t>Newton Property Management Ltd.</t>
  </si>
  <si>
    <t>property management; grounds maintenance; grounds; communal; clearing; developments; watt; public liability; management and letting; insurances; gutter; fire safety; factoring; drone surveys; committee; agency services; adopts; liability insurance; involving; electricity supply; letting; residents; elevator; property; minor; lifts; insurance; safety systems; liability; aerial drone; snow; water pumps; agency; servicing; entry; contracts; surveys; project management; sizes; ranging; secure; cleaning; fire; sites; require; repair; pumps</t>
  </si>
  <si>
    <t>0.00033232724992141716</t>
  </si>
  <si>
    <t>29180</t>
  </si>
  <si>
    <t>0.00036786925007176955</t>
  </si>
  <si>
    <t>800</t>
  </si>
  <si>
    <t>663a53eb9984d0253b81ece295e2ff7a</t>
  </si>
  <si>
    <t>Sillia VL</t>
  </si>
  <si>
    <t>http://www.sillia.com</t>
  </si>
  <si>
    <t>Sillia VL manufactures and exports solar panels in France and internationally. The company offers photovoltaic modules that are made of mono or polycrystalline cells; and roof integration solutions. It also provides process and quality controls, engineering, and tools and document services. The company was founded in 2008 and is based in Lannion, France. As of June 15, 2017, Sillia VL operates as a subsidiary of Recom Italia.</t>
  </si>
  <si>
    <t>Lannion</t>
  </si>
  <si>
    <t>5437188</t>
  </si>
  <si>
    <t>Elvia Printed Circuit Boards SAS; Sodero Gestion; Institut de Participations de l'Ouest SA</t>
  </si>
  <si>
    <t>Elvia Printed Circuit Boards SAS; RECOM AG</t>
  </si>
  <si>
    <t>SILLIA VL; photovoltaic modules; SILLIA VL benefits; production tool; production line; photovoltaic module; electronics ELVIA PCB; highly automated production; high quality material; additional quality checkpoint; reliable production tool; hard climatic conditions; junction box; serial number; major financial gain; stuck label loan; production policy; cells encapsulation; product quality; production capacity; cell encapsulation; PV module; monocrystalline cells; straightforward traceability; complete dedication; Aerospace customers; customer satisfaction; strong attachment; Greater automation; homogeneous performance; homogeneous power; building surface; Controle qualité; electric power; Stock management; modern equipment; power output; power ranking; clean rooms; Quality controls; significant investment; vacuum environment; cell strings; excellent resistance; following elements; optimized yield; Yield guarantee; main assets; unique number; panels classification</t>
  </si>
  <si>
    <t>traceability; encapsulation; tool allows; systematically; sorted; refine; photovoltaic module; homogeneous; cleaned; strings; label; sorting; initiative; junction box; serial; photovoltaic modules; document; supplied; junction; manufactured; trimming; tri; stuck; sort; site located; reliable production; ranking; production of photovoltaic; proceeding; monocrystalline cells; modules produced; modern equipment; laminators; highly automated; electroluminescence; des; dedication; customers requirements; competitiveness; combined with high; climatic conditions; clean rooms; cell strings; bound; automated production; assigned; aerospace customers; tool; yield; straightforward; climatic; located; verified; thoroughly; production capacity; number; vacuum; product quality; fulfill; avoids; assure; aeronautics; box; reached; applies; recorded; presented; customer satisfaction; derived; classification; loan; dedicated; automatically; verify; laminated; attachment; controls; policy; pcb; rooms; welding; precisely; pv module; values; satisfaction; completed; reference; monocrystalline; element; power output; poly; resistance; gain; electric power; valuable; guarantee; improvement; combining; stored; ensures</t>
  </si>
  <si>
    <t>0.00012411478266175673</t>
  </si>
  <si>
    <t>11377</t>
  </si>
  <si>
    <t>0.00018834781957116864</t>
  </si>
  <si>
    <t>801</t>
  </si>
  <si>
    <t>e2cf0816b8f47d72c2964e58b31f4b72</t>
  </si>
  <si>
    <t>Airborne Systems North America Of CA Inc.</t>
  </si>
  <si>
    <t>Airborne Systems North America Of CA Inc. engages in the design, development, manufacture, and export of military defense products; and aerospace safety, rescue, and life support equipment. The companys product line includes space vehicle recovery, drone recovery, missile recovery, deceleration for high-performance aircraft systems, personnel parachute systems, special purpose parachutes, precision opening and release systems, air cargo delivery systems, and other items, such as harnesses, belts, protective clothing, special suits, and survival kits. It offers parachutes for space and air vehicle recovery systems, deceleration systems for high-performance aircraft, and military personnel and cargo parachute systems, as well as ordnance flare chutes, airbags, and weapons delivery systems. The company provides engineering services, including fabric design, system engineering, systems analysis, mechanical design, control systems, product testing, program management, and rigging and packing. It serves various markets, such as aircraft systems, weapon systems, air-launch systems, aerial delivery equipment, support services, inflatable and fabric structure, and space. The company was founded in 1919 and is based in Santa Ana, California. Airborne Systems North America Of CA Inc. operates as a subsidiary of TransDigm Inc.</t>
  </si>
  <si>
    <t>TransDigm Group Incorporated</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</si>
  <si>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t>
  </si>
  <si>
    <t>parachutes; parachute systems; deceleration; airborne systems; parachute; delivery systems; fabric; recovery; cargo; personnel; airborne; aircraft systems; weapons delivery systems; weapons delivery; weapon systems; system engineering; survival; suits; special purpose; serves various markets; rigging; program management; product testing; military personnel; military defense; life support; launch systems; inflatable; flare; drone recovery; defense products; chutes; cargo delivery; airbags; air vehicle; air cargo; aerospace safety; aerial delivery; support equipment; recovery systems; product line includes; packing; mechanical design; weapon; clothing; ordnance; belts; missile; high performance; special; weapons; opening; harnesses; protective; engineering services; release; export; items; support services; purpose; rescue; launch; control systems; kits; structure; program; defense; mechanical</t>
  </si>
  <si>
    <t>0.00031596095019176013</t>
  </si>
  <si>
    <t>10397</t>
  </si>
  <si>
    <t>0.00033987922928024883</t>
  </si>
  <si>
    <t>802</t>
  </si>
  <si>
    <t>a85a24da-3567-e2f1-7e3b-73719220bb30</t>
  </si>
  <si>
    <t>Metron Force</t>
  </si>
  <si>
    <t>http://metronforce.com/</t>
  </si>
  <si>
    <t>Metron Force has created the smallest smart wristband for RC control using wrist gestures and a drone and remote-controlled car kit. They are a Silicon Valley startup which has worked for three years to develop the mForce™ smart wristband. The mForce wristband replaces clunky legacy RC control hardware with smart wearable technology. Smaller than most smartwatches, the mForce smart wristband lets users easily and accurately control electronic devices with intuitive wrist gestures. Combined with their Metron Force BrainReceiver™, just about any electronic device can be made to be controlled via mForce.</t>
  </si>
  <si>
    <t>TechCode Accelerator US</t>
  </si>
  <si>
    <t>metron; gestures; wrist; rc; force; users easily; smartwatches; medium businesses; easily and accurately; control hardware; control electronic; clunky; wearable technology; small and medium; electronic device; controlled; remote controlled; legacy; smallest; replaces; silicon valley; worked; valley; wearable; electronic devices; accurately; smaller; medium; intuitive; kit; startup; consumer electronics; car; created; combined; easily</t>
  </si>
  <si>
    <t>0.00008315616990322947</t>
  </si>
  <si>
    <t>0.0001335260511313312</t>
  </si>
  <si>
    <t>Certain data and content provided by https://www.crunchbase.com/organization/metron-force</t>
  </si>
  <si>
    <t>803</t>
  </si>
  <si>
    <t>d2deb9dac645df6264cca0cf6258d1ea</t>
  </si>
  <si>
    <t>Sunfloat B.V.</t>
  </si>
  <si>
    <t>http://www.sunfloat.com</t>
  </si>
  <si>
    <t>Sunfloat B.V. manufactures, delivers and installs floating solar panels. The company was founded in 2013 and is based in Bennekom, the Netherlands.</t>
  </si>
  <si>
    <t>Bennekom</t>
  </si>
  <si>
    <t>floating; delivers</t>
  </si>
  <si>
    <t>0.00006432248409517624</t>
  </si>
  <si>
    <t>14620</t>
  </si>
  <si>
    <t>0.00010542081322617504</t>
  </si>
  <si>
    <t>804</t>
  </si>
  <si>
    <t>6f137d0a8e76a4aca2895f5a6de2eecb</t>
  </si>
  <si>
    <t>Vantage Robotics, LLC</t>
  </si>
  <si>
    <t>http://vantagerobotics.com</t>
  </si>
  <si>
    <t>Vantage Robotics, LLC develops and manufactures camera drones. It offers Snap, a flying camera for capturing photos and videos, and smart tracking applications. The company was founded in 2013 and is headquartered in San Francisco, California.</t>
  </si>
  <si>
    <t>1550000</t>
  </si>
  <si>
    <t>Snap; Snap videos; Vantage Robotics; Mind-blowing aerial video; motor controllers; excellent flying experience; powerful flying vehicle; high definition camera; gimbal control techniques; smart tracking applications; toughest tiniest gimbal; air tripod tracking; virtual wire; flight time; amazing flight performance; shoots UHD pictures; Unmanned Aerial Vehicle; High resolution photos; different zoom levels; super slow motion; predictive feedforward modeling; Control Motor Controllers; Sony Exmor IMX; best processor money; Easy-Peasy Sweet Shots; one-piece cast steel; integrated stage link; geo-aware image sensors; blindingly fast response; Darpa Grand Challenge; amazing aerial shots; camera drones; standard hobby motor; lightweight quad rock; sensor fusion pioneers; Edge Camera; Smooth-Lock Gimbal; new propellers; camera sensor; pitches camera; live video; quality video; video look; robotics. video; choppy seas; adventure inspiration; careful judgement; precision control; heavy fog</t>
  </si>
  <si>
    <t>snap; flying cameras; propellers; safe and easy; vantage; flying camera; solve this problem; inspiration; drones and flying; accelerometers; lots; gimbal; tripod; mph; exactly; break; awesome; story; amazing; shots; smooth; flying; technique; quad; solve; flight time; videos; call; photos; wire; smartphone; problem; motor; patent pending; track; impact; pending; avoid; patent; zooming; yaw control; winners; weighs; weigh; visuals; vary depending; ultra high definition; ultra compact; uhd; trick; there's a reason; team includes; sweet; smart battery; slow motion; shoots; seas; rotation; resolution photos; resist; recreate; quality video; pun; proprietary technique; propeller guards; prop; processing power; precision control; pods; pixels; pitches; pictures and videos; photos and videos; photos and video; mic; math; magnetometers; likes; light rain; learns; lean; kinetic energy; kinetic; gyros; grand; gps data; gimbal control; geofence; fused; functionally; full hd; free form; frames per second; flying vehicle; flying experience; flight performance; fast response; extremely easy; developed patent pending; developed patent</t>
  </si>
  <si>
    <t>0.0005984178211240194</t>
  </si>
  <si>
    <t>7225</t>
  </si>
  <si>
    <t>0.0005807019814208245</t>
  </si>
  <si>
    <t>805</t>
  </si>
  <si>
    <t>02be824b-9c60-a9ec-0150-16040f00aae3</t>
  </si>
  <si>
    <t>VidiGuard</t>
  </si>
  <si>
    <t>http://www.vidiguard.com</t>
  </si>
  <si>
    <t>We offer the worlds first autonomous drone security system. The security industry is in crisis.  Rising labor costs continue to drive up the price of human guarding even as quality declines and security company margins erode.  But, what if you could provide the same features as a human guard without the most expensive component - the human?  
VidiGuard offers customers a low cost alternative to unarmed guarding using an autonomous drone security system that can deter, detect, and respond to security events.  Our product can be tailored to individual customer needs and used either reduce or eliminate a sites organic security.</t>
  </si>
  <si>
    <t>guarding; drone security system; drone security; security system; autonomous drone; human; security industry; reduce or eliminate; offers customers; margins; low cost alternative; labor costs; individual customer; deter; declines; cost alternative; crisis; guard; worlds; respond; rising; labor; eliminate; tailored; organic; continue; detect; component; expensive; drive; events; individual; sites; price; low cost; alternative</t>
  </si>
  <si>
    <t>0.00008138435211681663</t>
  </si>
  <si>
    <t>1855</t>
  </si>
  <si>
    <t>0.00012899945927962307</t>
  </si>
  <si>
    <t>Certain data and content provided by https://www.crunchbase.com/organization/vidiguard</t>
  </si>
  <si>
    <t>806</t>
  </si>
  <si>
    <t>03833797-e4dc-d801-993e-ac726328b9eb</t>
  </si>
  <si>
    <t>Jessups Solar Squad</t>
  </si>
  <si>
    <t>http://solarsquad.com.au/</t>
  </si>
  <si>
    <t>Commercial and residential solar panels. Jessups Solar Sqaud is a 100% owned and operated Tasmanian business dedicated to providing quality solar and energy efficiency solutions, best suited to the Tasmanian environment
Jessups Solar Squad is dedicated to provide reliable solar, heating &amp; energy efficiency solutions for Tasmania local area.</t>
  </si>
  <si>
    <t>Launceston</t>
  </si>
  <si>
    <t>energy efficiency solutions; efficiency solutions; squad; solar and energy; reliable solar; providing quality solar; providing quality; owned and operated; local area; provide reliable; residential solar panels; dedicated to providing; energy efficiency; dedicated; quality solar; commercial and residential; suited; owned; residential solar; operated</t>
  </si>
  <si>
    <t>0.00016364261985991047</t>
  </si>
  <si>
    <t>12824</t>
  </si>
  <si>
    <t>0.00020246919452701617</t>
  </si>
  <si>
    <t>Certain data and content provided by https://www.crunchbase.com/organization/jessups-solar-squad</t>
  </si>
  <si>
    <t>807</t>
  </si>
  <si>
    <t>93177494-fe31-b37f-1262-9457dbca8baa</t>
  </si>
  <si>
    <t>SF Drone School Research Center</t>
  </si>
  <si>
    <t>http://www.sfdroneschool.com/</t>
  </si>
  <si>
    <t>SF Drone School Research Center They build them, They test them, They fly them and from time to time They crash them. SF Drone School Research Center They started back in 2008 figuring things out, They started to tinker, build Their own airframes therefore They have use the phrase build it, hover it and then fly it or better know " BUILD - HOVER - FLY ". They are here to help you to build your own aircraft like a UAV or multi-rotor. They can help you to install the latest hardware and firmware into your aircraft.
They always start with the basics first and go from there but have fun doing it. Only practice makes you fly like a pro. Do not be the guy who flies beyond the line of sight, flies higher than 400 feet and closer to an airport than 5 miles, because you could. Fly safe and enjoy this hobby as many have done before you.</t>
  </si>
  <si>
    <t>sf; hover; flies; school; started; fly; tinker; hardware and firmware; figuring; basics; crash; airframes; center; closer; airport; firmware; hobby; practice; miles; sight; multi rotor; feet; pro; enjoy; fun; rotor; latest; test; start; higher; things; install; better; safe</t>
  </si>
  <si>
    <t>0.00045173306115843206</t>
  </si>
  <si>
    <t>7492</t>
  </si>
  <si>
    <t>0.0004759066952848349</t>
  </si>
  <si>
    <t>Certain data and content provided by https://www.crunchbase.com/organization/sf-drone-school-research-center</t>
  </si>
  <si>
    <t>808</t>
  </si>
  <si>
    <t>304717af-f68f-6dd6-cc0a-6075b72b8257</t>
  </si>
  <si>
    <t>Urban Drones</t>
  </si>
  <si>
    <t>https://www.urbandrones.com/</t>
  </si>
  <si>
    <t>Urban Drones helps you integrate drones into your life. They don’t want you to think about the drone, They want you to think about what you can do with it. They believe that tools should be easy to use because when things are hard, creativity and happiness gets sacrificed. Think about this: Anyone can paint. A paintbrush doesn’t need instructions; anyone can intuitively use it just by looking at it. So They’ve adopted this concept to allow you to use a drone to do whatever it is you want to do. Their customers are not only surfers, outdoors adventurers and fishermen, moms and dads; they’re also land surveyors, firefighters, realtors and most likely someone you know already owns a drone.</t>
  </si>
  <si>
    <t>Coral Springs</t>
  </si>
  <si>
    <t>303429</t>
  </si>
  <si>
    <t>surveyors; surfers; realtors; land surveyors; intuitively; integrate drones; fishermen; firefighters; creativity; instructions; paint; outdoors; they're; owns; concept; hard; urban; integrate; helps; things; land</t>
  </si>
  <si>
    <t>0.00006800198969039005</t>
  </si>
  <si>
    <t>5664</t>
  </si>
  <si>
    <t>0.0001238061326352185</t>
  </si>
  <si>
    <t>Certain data and content provided by https://www.crunchbase.com/organization/urban-drones</t>
  </si>
  <si>
    <t>809</t>
  </si>
  <si>
    <t>93f699b3-e4d2-2582-e05d-8bf79c065be8</t>
  </si>
  <si>
    <t>Sumo VR</t>
  </si>
  <si>
    <t>http://www.sumo.studio</t>
  </si>
  <si>
    <t>SUMO is a full-service Media Consulting Company focusing on high quality 360 video and outstanding AR/VR concepts. SUMO  is a full-service Media Consulting Company focusing on high quality 360 video and outstanding AR/VR concepts. Their backgrounds are rooted in the Film, Fine Art and VFX Industries where they have developed conceptual and technical skills they aim to push to new levels in order to deliver state of the art immersive experiences for brands, tourism, performers, scientists, and educators.
They came up with their own 360 low-light rig for drones and timelapse capture.
SUMO has offices in Venice CA, Mexico City and is about to open in Basel City, Switzerland.​.</t>
  </si>
  <si>
    <t>Marina Del Rey</t>
  </si>
  <si>
    <t>quality video; high quality video; ar; outstanding; concepts; vr; focusing; full service; vfx; timelapse; technical skills; rooted; rig; order to deliver; immersive experiences; conceptual; aim to push; educators; backgrounds; tourism; immersive; art; media; low light; high quality; consulting; fine; scientists; experiences; push; aim; skills; brands; levels; order; capture</t>
  </si>
  <si>
    <t>0.00026638005527347116</t>
  </si>
  <si>
    <t>17497</t>
  </si>
  <si>
    <t>0.00022900729000828614</t>
  </si>
  <si>
    <t>Certain data and content provided by https://www.crunchbase.com/organization/sumo-vr</t>
  </si>
  <si>
    <t>3e7793e8bca311d2877dab8e273e3d9e</t>
  </si>
  <si>
    <t>Clearview Traffic Group Limited</t>
  </si>
  <si>
    <t>Clearview Traffic Group Limited, through its subsidiaries, provides intelligent transportation systems. It offers flush road studs, surface studs, and hardwired intelligent road studs for weather lane, canal towpath, crosswalk, cycle path, dynamic lane, level crossing, and tunnel lane delineation applications. The company also provides traffic data management, wireless vehicle detection, radar bicycle detector, solar powered logging stud, wireless vehicle occupancy detection, tube counter, radar counter, weigh in motion, vehicle count and classification data, Bluetooth traffic monitoring, solar panel roadside cabinet, hand-held traffic data collection, solar lighting, solar paddle and lighting arm systems for car park occupancy monitoring, bridge and infrastructure protection, congestion monitoring, incident detection, emergency refuge area monitoring, journey time monitoring, motorway incident detection and automatic signals, queue detection, ramp metering, traffic signal control, urban traffic management and control, vehicle detection, and weigh in motion monitoring applications. In addition, Clearview Traffic Group Limited provides warranty, installation and commissioning, maintenance and support, managed, and technical support services. Its customers include authorities, government agencies, and private sector clients. The company serves customers through a network of distributors worldwide. Clearview Traffic Group Limited has strategic partnerships with BETAMONT s.r.o.; Icoms Detections SA; Jamar Technologies; Lochwynd Limited; The Parking Shop; Schuh &amp; Co. GmbH; Sensys Networks; Simulation Systems (SSL); and Zeta Group. Clearview Traffic Group Limited was formerly known as Astucia (UK) Ltd. and changed its name to Clearview Traffic Group Limited in May 2006. The company was incorporated in 1995 and is based in Bicester, United Kingdom.</t>
  </si>
  <si>
    <t>3i Group plc</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</si>
  <si>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t>
  </si>
  <si>
    <t>studs; lane; weigh; vehicle detection; traffic data; occupancy; incident detection; clearview; traffic; counter; incident; radar; detection; road; traffic signal control; traffic signal; traffic monitoring; traffic management; systems for car; stud; ssl; simulation systems; signal control; roadside; ramp; motorway; monitoring applications; management and control; maintenance and support; intelligent transportation systems; intelligent transportation; installation and commissioning; infrastructure protection; hand held; distributors worldwide; crossing; congestion; car park; canal; cabinet; tunnel; journey; motion; logging; transportation systems; technical support services; flush; network of distributors; count; arm; bicycle; time monitoring; serves customers; classification; detector; data management; solar lighting; intelligent; wireless; signals; held; bridge; park; bluetooth; tube; technical support; metering; managed; path; simulation; support services; data collection; commissioning; cycle; warranty; subsidiaries; signal; urban; hand; dynamic; distributors; collection; networks; solar powered; car; automatic; emergency; weather</t>
  </si>
  <si>
    <t>0.0002971789879687516</t>
  </si>
  <si>
    <t>12464</t>
  </si>
  <si>
    <t>0.00040885903057569543</t>
  </si>
  <si>
    <t>811</t>
  </si>
  <si>
    <t>d8f1ac06-9588-7f42-277b-f6ff450cda17</t>
  </si>
  <si>
    <t>ComQuest Ventures</t>
  </si>
  <si>
    <t>http://www.comquestventures.com</t>
  </si>
  <si>
    <t>ComQuest Ventures is an UAS R&amp;D company and creator of Typhon, the only integrated UAS design, analysis and simulation tool on the market.</t>
  </si>
  <si>
    <t>uas design; simulation tool; creator; uas; ventures; simulation; artificial intelligence; artificial; tool</t>
  </si>
  <si>
    <t>0.00027974249193453416</t>
  </si>
  <si>
    <t>0.00020711283845801606</t>
  </si>
  <si>
    <t>Certain data and content provided by https://www.crunchbase.com/organization/comquest-ventures</t>
  </si>
  <si>
    <t>812</t>
  </si>
  <si>
    <t>ae389e4c63ccb47cb7a1508062bb8ea9</t>
  </si>
  <si>
    <t>SolQuest Corp.</t>
  </si>
  <si>
    <t>SolQuest Corp., a development stage company, focuses on commercializing solar power products and technologies for a range of applications, including electrical power generation. The companys products would comprise solar cells, solar panels, and inverters, which convert sunlight to electricity. It also intends to develop and maintain solar parks. The companys customers would include utility companies and owners of large commercial property, and owners of residential properties who purchase the solar panels and consume the resultant electrical output. SolQuest Corp. was founded in April 2009 and is based in Las Vegas, Nevada.</t>
  </si>
  <si>
    <t>Development Stage Company; solar power products; electrical power generation; resultant electrical output; solar panels; solar energy systems; solar electric power; solar parks; solar cells; grid connection; solar vendors; utility companies; commercial property; residential properties; Offers services; inverters; sunlight; owners; electricity; procurement; referrals; technologies; range; applications; customers; design</t>
  </si>
  <si>
    <t>power products; resultant; residential properties; referrals; products and technologies; maintain solar; including electrical; include utility; electrical power generation; comprise solar; company's customers; commercializing solar; solar electric power; grid connection; electrical output; consume; commercial property; utility companies; convert sunlight; solar parks; owners; vendors; solar power products; development stage; intends; commercializing; offers services; electrical power; company's products; range of applications; offered; parks; comprise; electric power; solar energy systems; procurement; solar electric; stage; maintain; convert; connection; purchase; focuses; properties; sunlight; energy systems; power generation; property</t>
  </si>
  <si>
    <t>0.000255521801956516</t>
  </si>
  <si>
    <t>6594</t>
  </si>
  <si>
    <t>0.00025660125582754797</t>
  </si>
  <si>
    <t>813</t>
  </si>
  <si>
    <t>30a3a8cb4e671e1dc5853fa945fad161</t>
  </si>
  <si>
    <t>SolPower, Inc.</t>
  </si>
  <si>
    <t>http://www.solpowerrenewables.com</t>
  </si>
  <si>
    <t>SolPower, Inc., an engineering procurement contractor, designs, integrates, and installs solar photovoltaic (PV) systems for residential and commercial applications. It also sells solar PV panels to customers, dealers, and installers. The company was incorporated in 2013 and is based in Medley, Florida.</t>
  </si>
  <si>
    <t>Medley</t>
  </si>
  <si>
    <t>procurement contractor; installs solar photovoltaic; engineering procurement; systems for residential; solar pv panels; sells solar; commercial applications; contractor; dealers; procurement; pv panels; installs solar; residential and commercial; integrates; installers; solar photovoltaic; solar pv</t>
  </si>
  <si>
    <t>0.0007155327747061306</t>
  </si>
  <si>
    <t>4159</t>
  </si>
  <si>
    <t>0.0005921926952777007</t>
  </si>
  <si>
    <t>814</t>
  </si>
  <si>
    <t>06942d9a6620c223d18e79cca779e991</t>
  </si>
  <si>
    <t>Red Spot Paint &amp; Varnish Company, Inc.</t>
  </si>
  <si>
    <t>http://www.redspot.com</t>
  </si>
  <si>
    <t>Red Spot Paint &amp; Varnish Company, Inc. develops and manufactures specialty coatings for plastic, glass, film, and metal materials. The company offers a range of thermal cure products, such as thermal primers, base coats, and topcoats for various coating needs; UV curable hardcoat formulations for automotive lighting applications; in-mold coating products for exterior and interior automotive, heavy truck, furniture, agricultural, architectural, marine, sporting goods, transportation, and miscellaneous market applications; and physical vapor deposition group of vacuum coating techniques, which are used to deposit thin film coatings that enhance the properties and performance of tools and machine components primarily in automotive, heavy truck, appliances, packaging containers, and miscellaneous applications. It also provides functional hardcoat products for various markets, including membrane touch switches, industrial control touch screens, solar panels, automotive clusters, nameplates, labels, decals, point of purchase signage, and outdoor displays; primers/adhesion promoters for various substrates; and clear coatings for use in thermal cure and UV cure products. In addition, the company offers pigmented coatings; and laser-etch coatings. It serves interior automotive, exterior automotive, automotive lighting, containers and closures, sports, film and sheet, heavy truck, and transportation markets. Red Spot Paint &amp; Varnish Company, Inc. was formerly known as Evansville Paint &amp; Varnish Company and changed its name to Red Spot Paint &amp; Varnish Company, Inc. in January 1921. The company was founded in 1903 and is based in Evansville, Indiana. It has facilities in Evansville, Indiana; Westland, Michigan; Mississauga, Canada; and Monterrey, Mexico. As of May 30, 2008, Red Spot Paint &amp; Varnish Company, Inc. operates as a subsidiary of Fujichem, Inc.</t>
  </si>
  <si>
    <t>Evansville</t>
  </si>
  <si>
    <t>11500000</t>
  </si>
  <si>
    <t>63200517</t>
  </si>
  <si>
    <t>Fujikura Kasei Co., Ltd.</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</si>
  <si>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t>
  </si>
  <si>
    <t>varnish; cure; thermal cure; primers; paint; miscellaneous; red; truck; containers; spot; coatings; uv; exterior; heavy; coating; automotive; interior; vacuum coating techniques; vacuum coating; uv cure; uv curable; transportation markets; thin film coatings; sporting goods; properties and performance; physical vapor deposition; physical vapor; packaging containers; metal materials; membrane touch; market applications; manufactures specialty; machine components; industrial control; formulations; film coatings; exterior and interior; etch; deposit thin; cure and uv; curable; coating techniques; coating products; closures; adhesion; touch screens; clusters; lighting applications; vapor deposition; touch; mold; labels; sporting; deposit; membrane; vapor; offers a range; signage; screens; switches; substrates; clear; develops and manufactures; functional; deposition; enhance; furniture; goods; sheet; packaging; physical; specialty; laser; architectural; plastic; vacuum; sports; techniques; marine; purchase; displays; properties; base; agricultural; appliances; outdoor; machine; metal; point</t>
  </si>
  <si>
    <t>0.0002820038241496548</t>
  </si>
  <si>
    <t>1331</t>
  </si>
  <si>
    <t>0.00026544312008159324</t>
  </si>
  <si>
    <t>815</t>
  </si>
  <si>
    <t>05cee136-2539-0660-5615-a26c4a3ebc05</t>
  </si>
  <si>
    <t>skyer inc</t>
  </si>
  <si>
    <t>http://skyer.info</t>
  </si>
  <si>
    <t>skyer inc. have been made of the drone pilot training business and value proposition and awareness activities.</t>
  </si>
  <si>
    <t>Tottori</t>
  </si>
  <si>
    <t>drone pilot training; pilot training; proposition; drone pilot; awareness; pilot; activities</t>
  </si>
  <si>
    <t>0.0005247134043378027</t>
  </si>
  <si>
    <t>7825</t>
  </si>
  <si>
    <t>0.0004433523275905076</t>
  </si>
  <si>
    <t>Certain data and content provided by https://www.crunchbase.com/organization/skyer-inc</t>
  </si>
  <si>
    <t>816</t>
  </si>
  <si>
    <t>8a8e9ff2b04a716350559887d204cd03</t>
  </si>
  <si>
    <t>Sigora International Inc.</t>
  </si>
  <si>
    <t>http://www.sigorasolar.com</t>
  </si>
  <si>
    <t>Sigora International Inc. manufactures and installs solar panels. It offers solar panels for homes, businesses, and communities. The company was founded in 2011 and is based in Waynesboro, Virginia.</t>
  </si>
  <si>
    <t>Waynesboro</t>
  </si>
  <si>
    <t>1649706</t>
  </si>
  <si>
    <t>utility company; Sigora International Inc.; photovoltaic solar energy; off-grid systems; grid-tied systems; solar panels; annual kWh consumption; mutually acceptable price; broader electrical grid; power-output guaranteed production; APR solar loan; Local Energy Alliance; power source inverters; net metering approval; National Electric Code; excellent cost-per-kilowatt-hour performance; solar power; solar modules; power service; Free Site; global vision; customer’s utility; excess power; specific location; initial cost; productive harmony; roof design; excess energy; utility bills; local codes; local inspections; initial investment; AC disconnect; percent American; electrical wires; remote locations; power-conscious consumers; overall cost; battery back-up; service panel; certain locations; installation; cloudy; proposal; scope; batteries; night; home; business; credit</t>
  </si>
  <si>
    <t>cloudy days; cloudy; generally; grid systems; proposal; scope; solar energy system; grid tied; tied; excess; credit; wires; energy system; days; typically; initial; wires that connect; watts of solar; systems produce; system typically; system generates; sustain; store excess; specific location; solar loan; site assessments; residential photovoltaic; production life; powerlines; power your system; power service; photovoltaic solar system; panels are installed; neighbors; mutually; local energy; kilowatt hour; installation installation; initial investment; harmony; guaranteed production; generate more energy; excess power; excellent cost; energy alliance; electrical wires; doubles; disconnected; deadline; darkness; customer's utility; cost per kilowatt; conscious consumers; array of solar; amount of money; ac disconnect; utility bill; racking system; photovoltaic solar energy; pays; panels for homes; kwp; excess energy; discovered; broader; reduce the amount; produce power; paperwork; overcome; manufactures and installs; leap; conscious; secure; night; permit; conduit; approval; utility bills; recommend; net metering; generations; electrical grid; codes; locations; photovoltaic solar; talk; disconnect; pull; kilowatt; estimates; spend; paying; loan; cost of energy; permits; customize; power source; lack; remote locations; productive</t>
  </si>
  <si>
    <t>0.0005058561625900278</t>
  </si>
  <si>
    <t>20799</t>
  </si>
  <si>
    <t>0.0004944137559278674</t>
  </si>
  <si>
    <t>817</t>
  </si>
  <si>
    <t>7cd37aaa41681713f2f293a6c3ca5883</t>
  </si>
  <si>
    <t>Bye Aerospace, Inc.</t>
  </si>
  <si>
    <t>http://www.byeaerospace.com</t>
  </si>
  <si>
    <t>Bye Aerospace, Inc. designs, builds, and markets electric-powered and solar-powered aircraft. It offers medium and high altitude unmanned aerial vehicles (UAVs). The company was founded in 2007 and is based in Englewood, Colorado.</t>
  </si>
  <si>
    <t>Englewood</t>
  </si>
  <si>
    <t>1440000</t>
  </si>
  <si>
    <t>civil applications; aerial law enforcement; power line inspection; industrial site security; Bye Aerospace; border patrol; homeland security; government applications; engineering services; unmanned aerial vehicles; current UAV designs; additional civil UAV; commercial port security; remote piloted aircraft; aerial photography; electric unmanned air; solar electric UAS; unmanned aerial vehicle; high security facility; defense aircraft; pipeline survey; remotely piloted aircraft; forest fire detection; weather monitoring; high-performance aerospace vehicles; wildlife tracking; aerospace industry; air sovereignty support; materials qualification; air traffic management; power generation; thermal tactical reconnaissance; prototype aircraft; forest fire assessment; agricultural monitoring; geophysical surveying; preliminary design; technical processes; conceptual development; structural analysis; complex structural analysis; human flight crew; human pilot constraints; high value chemical; UAV benefits; defense markets; aerospace markets; defense manufacturing; aerospace products; UAVs</t>
  </si>
  <si>
    <t>forest fire; civil applications; government applications; bye; border patrol; patrol; weather monitoring; visual and thermal; structural analysis; site security; services ranging; preliminary design; power line inspection; port security; pipeline and power; geophysical; fire detection; conceptual; agricultural monitoring; aerospace industry; forest; aerospace and defense; qualification; border; homeland security; homeland; pipeline; pounds; piloted aircraft; engineering services; preliminary; civil; wildlife; solar electric; police; piloted; optimizing; law enforcement; reconnaissance; enforcement; law; prototype; feet; defense; spectrum; port; structural; ranging; uavs; fire; assessment; wingspan; uav designs; traffic management; technical services; tactical reconnaissance; spans; sovereignty; solar electric hybrid; services from design; remote piloted aircraft; remote piloted; range of technical; provide cost effective; provide cost; projects under development; projects ranging; project includes; products for business; offers silent; mission specific; markets include; loiter time; loiter; lighter than air; large areas; including drone; including communications; includes a solar; high security; help develop; guardian; full spectrum; fuel efficiency; enhancement; engineers provide; electric hybrid; drone or unmanned; design consultation; described; defense markets; civil uav; business aviation; autonomous aircraft; analysis to support; aircraft products; air traffic management; air systems; air control; aerospace products</t>
  </si>
  <si>
    <t>0.0002628979537003748</t>
  </si>
  <si>
    <t>3903</t>
  </si>
  <si>
    <t>0.00029612711674382807</t>
  </si>
  <si>
    <t>abfc82e4-1dcb-ed53-54bf-4cb8f6090249</t>
  </si>
  <si>
    <t>Brunton</t>
  </si>
  <si>
    <t>http://www.brunton.com/</t>
  </si>
  <si>
    <t>Brunton offers navigation devices, pocket global positioning systems, and classic compasses for outdoor professionals.
It offers portable power products, including flexible and foldable solar panels, marine and recreation vehicle panels, portable power packs, hybrid solar chargers, and accessories; and optics such as binoculars, spotting scopes, monoculars, tripods, and accessories. The company also provides lighting products comprising headlamps, task lights, and lanterns; weather stations, altimeters/wind instruments, and pedometers; and gear products such as T-shirts, headgear, and miscellaneous.
It offers navigation tools for global positioning systems, professionals, tag-along, digital, lensatic, education, vehicle, water sports, accessory, and classic applications. The company sells its products through a network of distributors in the United States, Canada, and Europe.
Brunton was founded in 1894 and is based in Riverton, Wyoming. Currently, it operates as a subsidiary of Fenix Outdoor AB.</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</si>
  <si>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t>
  </si>
  <si>
    <t>offers navigation; global positioning systems; global positioning; positioning systems; classic; portable power; positioning; wind instruments; weather stations; water sports; vehicle panels; tripods; tools for global; task lights; spotting scopes; spotting; shirts; scopes; recreation vehicle panels; recreation vehicle; products comprising headlamps; portable power products; portable power packs; pocket global positioning; pocket global; pedometers; outdoor professionals; offers portable power; offers navigation tools; navigation tools; navigation devices; monoculars; marine and recreation; lighting products comprising; lensatic; including flexible; hybrid solar chargers; headlamps; headgear; gear products; foldable solar panels; foldable solar; flexible and foldable; comprising headlamps; compasses for outdoor; compasses; classic compasses; classic applications; brunton; altimeters; binoculars; offers portable; hybrid solar; tag; miscellaneous; foldable; network of distributors; professionals; power packs; recreation; accessory; navigation; products comprising; pocket; solar chargers; lanterns; task; gear; packs; power products; lighting products; instruments; optics; comprising; sells its products; sports; marine; consumer electronics; distributors; chargers; education; hybrid; stations; outdoor; weather; flexible</t>
  </si>
  <si>
    <t>0.00013021915793030197</t>
  </si>
  <si>
    <t>0.0003193430132462761</t>
  </si>
  <si>
    <t>Certain data and content provided by https://www.crunchbase.com/organization/brunton</t>
  </si>
  <si>
    <t>819</t>
  </si>
  <si>
    <t>473169fb16549a0ae11dc875af0926ad</t>
  </si>
  <si>
    <t>http://www.parrot.com</t>
  </si>
  <si>
    <t>Parrot S.A. creates, develops, and markets consumer technology products for smartphones and tablets worldwide. It operates through four segments: Automotive, Drones, Connected Devices, and Other. It provides consumer drones, including mini, AR, and bebop drones; commercial drones; handsfree kits, plug and plays, and infotainment products; Bluetooth, digital music, and infotainment solutions; and audio products and connected devices. The company sells its products through retail distribution networks and online, as well as directly to manufacturers and their OEM providers. Parrot S.A. was founded in 1994 and is headquartered in Paris, France.</t>
  </si>
  <si>
    <t>15667842</t>
  </si>
  <si>
    <t>CM-CIC Capital Privé SA; SG Asset Management Private Equity; EPF Partners; Seventure Partners; Sofinnova Partners; Valeo Ventures</t>
  </si>
  <si>
    <t>63074908</t>
  </si>
  <si>
    <t>119482484</t>
  </si>
  <si>
    <t>PARRO (Euronext Paris); 0OPY (London Stock Exchange); PAOT.F (Pink Sheets LLC); P2W (Deutsche Boerse AG); PARROP (BATS &amp;#x27;Chi-X Europe&amp;#x27;)</t>
  </si>
  <si>
    <t>Parrot; Parrot AR.Drone; mobile phones; globally recognised expertise; wireless devices; NYSE Euronext Paris; high-end wireless multimedia; UAV market; automotive. consumer electronics.; manufacturing. mobile. product; in-car infotainment; well-renowned designers; hands-free systems; global leader; prestigious line; cutting edge; augmented reality; extensive range; mobile connectivity; key player; www.parrot.com / www.ardrone.com; new solutions</t>
  </si>
  <si>
    <t>parrot; wireless devices; uav market; multimedia; mobile phones; recognised expertise; prestigious; nyse euronext; nyse; mobile connectivity; market for professional; listed on nyse; key player; infotainment; hands free; free systems; fr; extensive range; euronext; edge of innovation; develops wireless; designs and markets; renowned; recognised; wireless; global leader; phones; finally; player; piloted; listed; augmented reality; stands; positioned; hands; augmented; wi fi; wi; globally; designers; expanding; fi; collaboration; product design; smartphones; connectivity; address; cars; cutting edge; extensive; additionally; reality; consumer electronics; fields; cutting; car; edge; innovation; leader; expertise; automotive</t>
  </si>
  <si>
    <t>0.000168687161540453</t>
  </si>
  <si>
    <t>5645</t>
  </si>
  <si>
    <t>0.00024299792450651188</t>
  </si>
  <si>
    <t>820</t>
  </si>
  <si>
    <t>b43655a4-d82a-ca71-82e8-a88434f64cbd</t>
  </si>
  <si>
    <t>Virtova</t>
  </si>
  <si>
    <t>http://www.virtova.co</t>
  </si>
  <si>
    <t>Virtova bridges the gap between startup velocity and corporate execution. Driving innovative results at scale is in their DNA. They infuse organizations with the strategy, energy, momentum and leadership needed to achieve success while instilling a lasting culture of innovation and delivery specific value to the bottom line. Success requires a top-down approach that unleashes the capital, resources and cultural commitment to achieve short term results and long term vision.
From the first web browser and streaming online video, to satellite based drone video, mobile market platforms, airport check-in kiosks and the first sub-$10,000 genetic tests – they have built the future. They build products, drive markets, optimize operations and always target the bottom line.
Virtova works with industry leaders and senior executives to achieve focused innovation and positive change at scale in their organizations and markets.</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</si>
  <si>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t>
  </si>
  <si>
    <t>bottom; success; achieve; web browser; unleashes; term vision; senior executives; positive change; online video; momentum; long term vision; kiosks; infuse; industry leaders; genetic; executives; dna; cultural; build products; bridges the gap; drone video; senior; short term; organizations; lasting; culture; term; biotechnology; airport; financial services; velocity; browser; leadership; innovation; bridges; gap; tests; streaming; execution; leaders; commitment; strategy; positive; driving; check; capital; target; optimize; startup; short; requires; drive; corporate; long term; financial; approach; satellite; needed; resources; change; platforms; focused; top</t>
  </si>
  <si>
    <t>0.00036901182305749454</t>
  </si>
  <si>
    <t>50142</t>
  </si>
  <si>
    <t>0.0004706908583468876</t>
  </si>
  <si>
    <t>Certain data and content provided by https://www.crunchbase.com/organization/virtova</t>
  </si>
  <si>
    <t>821</t>
  </si>
  <si>
    <t>4cdd667fc4b3137991fb2e2aff7b7127</t>
  </si>
  <si>
    <t>Forefront Innovative Technologies Inc.</t>
  </si>
  <si>
    <t>Forefront Innovative Technologies Inc. manufactures solar panels. The company is based in Kitchener, Canada.</t>
  </si>
  <si>
    <t>innovative technologies; forefront; manufactures solar panels; manufactures solar</t>
  </si>
  <si>
    <t>0.00047743085537507</t>
  </si>
  <si>
    <t>0.0003509779086218584</t>
  </si>
  <si>
    <t>822</t>
  </si>
  <si>
    <t>f53f16a1768be74b3246297ed0f8ff48</t>
  </si>
  <si>
    <t>Oskomera Façades (UK) Ltd.</t>
  </si>
  <si>
    <t>Oskomera Façades (UK) Ltd. offers façade-systems, curtain wall systems, light weight aluminum mounting systems, and semi-transparent solar panels, as well as unitized façade with integrated balconies, sun shades and rain screens, second skin and climate façade, and ceramics. The company was founded in 1997 and is based in Cannock, United Kingdom. Oskomera Façades (UK) Ltd. operates as a subsidiary of Oskomera Group B.V.</t>
  </si>
  <si>
    <t>Cannock</t>
  </si>
  <si>
    <t>Diegel Invest B.V.</t>
  </si>
  <si>
    <t>façade; oskomera; façades; uk; wall systems; unitized; transparent solar panels; semi transparent solar; semi transparent; second skin; façade systems; curtain wall systems; balconies; transparent solar; curtain wall; ceramics; shades; skin; curtain; light weight; rain; mounting systems; screens; semi; climate; transparent; second; weight; aluminum; wall; mounting</t>
  </si>
  <si>
    <t>0.0005073714157719622</t>
  </si>
  <si>
    <t>6770</t>
  </si>
  <si>
    <t>0.00045804068093237656</t>
  </si>
  <si>
    <t>823</t>
  </si>
  <si>
    <t>4a7f625ad2d8f5517f5e6e896bd587e4</t>
  </si>
  <si>
    <t>Elite Energies, Inc.</t>
  </si>
  <si>
    <t>http://www.eliteenergiesinc.com</t>
  </si>
  <si>
    <t>Elite Energies, Inc. distributes solar powered lighting products and building materials. The company offers LED solar lighting systems, LED solar garden lights, and accessories. It also provides consulting and installation services. Elite Energies, Inc. was formerly known as Global ePlatform Technologies Inc. and changed its name to Elite Energies, Inc. in December 2008. The company was founded in 2008 and is based in Sunnyvale, California. It has locations in San Leandro, San Francisco, Santa Clara, and Oakland, California.</t>
  </si>
  <si>
    <t>730000</t>
  </si>
  <si>
    <t>Huihuan Consulting, Inc.</t>
  </si>
  <si>
    <t>EENR (Pink Sheets LLC)</t>
  </si>
  <si>
    <t>power light source; light source output; solar panel; mono-crystal Solar panel; build-in power control; colloid storage battery; Solar light pole; efficient LED light; mono-crystal PV Solar; bright LED light; Power Control mode; solar thermal concentrator; High temperature condition; Low temperature condition; maintenance rechargeable batteries; Smart Controller Charging; automatic temperature compensation; polarity reverse protection; LED Lamp Energy; solar garden lighting; half-power output control; green building material; load short circuit; base load power; automatic anti-reverse protection; lightning strike protection; energy saving; heavy pedestrian traffic; light head; Solar controller; Saving mode enact; automatic controller; Ni-Cd battery; ground thermal storage; ultra-white glass cover; consistent steam flow; battery housing; high sun transmission; commercial steam turbine; maintenance battery; Controller Features; solar concentrator; stored power; protection features; discharge protection; open circuit; circuit protection; light control; lighting products; half power</t>
  </si>
  <si>
    <t>short circuit; reverse; º; power light; power control; pedestrian; open circuit; light source; led lamp; lamp; concentrator; led light; controller; steam; anti; pole; discharge; condition; circuit; crystal; head; half; short; mono; mode; temperature; energy saving; white glass; variety of led; turbine generator; thermal storage; strike; stored power; storage battery; steam turbine; solar powered lighting; solar light pole; solar garden; solar controller; solar concentrator; smart controller; pv solar panel; powered lighting; power the led; powder coated; polarity; panel to capture; overcharging; overcast; ni; matrix; manufacturing partners; lighting system; light pole; led solar; high sun; glass cover; galvanized steel; full power; focuses on marketing; enact; efficient led; distinct; discharging; crystal solar panel; crystal solar; control settings; control mode; circuit protection; capture sunlight; bright led light; bright led; batteries provide; base load; azimuth; anti corrosion; accessories includes; housing; ultra light; traffic; automatic; load; solar light; save energy; compensation; provide power; offer solar; cd; green building; galvanized; building material; ultra; rechargeable batteries; low temperature; lightning; lead acid; assemble; adjusted; powder; optimizes</t>
  </si>
  <si>
    <t>0.000077012013777616</t>
  </si>
  <si>
    <t>13038</t>
  </si>
  <si>
    <t>0.00011335300063906417</t>
  </si>
  <si>
    <t>824</t>
  </si>
  <si>
    <t>44f65201c3adf3e5b36b6c57ec374371</t>
  </si>
  <si>
    <t>TerraGenic Ltd.</t>
  </si>
  <si>
    <t>http://terragenic.com</t>
  </si>
  <si>
    <t>TerraGenic Ltd. develops fuel cell-based power generation and energy storage solutions for smart phones, drones, electric vehicles, and off-grid storage devices. The company was founded in 2013 and is headquartered in Ashkelon, Israel.</t>
  </si>
  <si>
    <t>Ashkelon</t>
  </si>
  <si>
    <t>storage devices; solutions for smart; generation and energy; energy storage solutions; storage solutions; smart phones; fuel cell; electric vehicles; energy storage; phones; power generation</t>
  </si>
  <si>
    <t>0.00036702287986826055</t>
  </si>
  <si>
    <t>5978</t>
  </si>
  <si>
    <t>0.00046728923626879925</t>
  </si>
  <si>
    <t>825</t>
  </si>
  <si>
    <t>7073f53362ff5fc946034b1db81bdf2e</t>
  </si>
  <si>
    <t>Ushine Photonics Corporation</t>
  </si>
  <si>
    <t>http://www.ushine.com.tw</t>
  </si>
  <si>
    <t>Ushine Photonics Corporation produces and supplies indium tin oxide (ITO) film products. The company offers ITO-films for resistive touch panels and projective capacitive touch panels; low resistivity TCO-films; optical clear adhesives; and anti-static protective films, as well as converting services. Its products are used in touch panels, flexible displays, flexible solar cells, and other products. The company was founded in 2001 and is based in Zhubei City, Taiwan.</t>
  </si>
  <si>
    <t>3678 (Taipei Exchange)</t>
  </si>
  <si>
    <t>touch panels; ito; films; touch; resistivity; resistive; produces and supplies; low resistivity; flexible solar cells; flexible displays; film products; capacitive touch; capacitive; anti static; indium tin oxide; indium tin; tin oxide; tco; photonics; tin; adhesives; flexible solar; oxide; converting; static; indium; flexible; protective; clear; anti; displays; corporation; optical</t>
  </si>
  <si>
    <t>0.0005180718226116246</t>
  </si>
  <si>
    <t>1448</t>
  </si>
  <si>
    <t>0.0004155895422419338</t>
  </si>
  <si>
    <t>826</t>
  </si>
  <si>
    <t>a59a65944232ebccb36b8fd154ebcc64</t>
  </si>
  <si>
    <t>Roll Forming Corporation</t>
  </si>
  <si>
    <t>http://www.rfcorp.com</t>
  </si>
  <si>
    <t>Roll Forming Corporation provides customized roll-form manufacturing solutions with integrated secondary processing operations and inhouse engineering and tooling services. It offers custom roll-formed part solutions; secondary modification, processing, and finishing operations; integration of roll-formed parts into existing product designs and processes; co-engineered solutions; pre-engineered solutions; finite element analysis modeling; supply chain and part lifecycle management; and in-house tooling, design, manufacturing, and maintenance. The company serves transportation, solar panel mounting systems, construction, aerospace, rollover protective structures and falling object protective structures, conveyors, racking and storage, office systems, enclosure systems, tooling, and custom products applications. Roll Forming Corporation was founded in 1947 and is based in Shelbyville, Kentucky with locations in Jeffersonville, Indiana; and Farrell, Pennsylvania. Roll Forming Corporation operates as a subsidiary of Voestalpine AG.</t>
  </si>
  <si>
    <t>Shelbyville</t>
  </si>
  <si>
    <t>Voestalpine AG</t>
  </si>
  <si>
    <t>engineered solutions; tooling; roll; secondary; formed; protective; roll form; manufacturing solutions; lifecycle management; formed parts; finite element; finite; falling; existing product; conveyors; engineered; pre engineered; modification; solar panel mounting; panel mounting; lifecycle; offers custom; finishing; enclosure; forming; structures; object; mounting systems; supply chain; element; racking; modeling; chain; customized; corporation; office; pre; form; mounting; house; processes</t>
  </si>
  <si>
    <t>0.0002633328307182856</t>
  </si>
  <si>
    <t>10259</t>
  </si>
  <si>
    <t>0.00027235807599682596</t>
  </si>
  <si>
    <t>827</t>
  </si>
  <si>
    <t>e26a82ed816e564aacac4ef08eb95026</t>
  </si>
  <si>
    <t>Midbrook Industrial Washers, Inc.</t>
  </si>
  <si>
    <t>As of December 30, 2014, Midbrook Industrial Washers, Inc. was acquired by Crown Industrial Services, Inc. Midbrook Industrial Washers, Inc. designs and manufactures cleaning systems. It offers industrial parts washers, such as actuators, exhaust manifolds, oil cans, aluminum extrusions, exhaust tubes, oil rails, barrels, flanges, pins, bearings, flywheel covers, piston rings, brake calipers, fuel adapters, reaction plates, bushings, fuel filter bases, rotors, cam shafts, gas tanks, halves shafts, carrier plates, gears, slip yokes, channel plates, glass molds, solar panels, clutch plates, hubs solvents, cannisters, connecting rods, injector bodies, splines, converter housings, input housings, stampings, cooling bodies, instrument panels, steering wheels, crankcases, intake manifolds, totes, cylinders, lock bodies, valve bodies, die sets, nuts, bolts, screws, wheel drums, and dunnage trays. The company also provides various precision cleaning systems, such as dunnage washing, high-pressure de-burring, de-rusting, vapor de-greasing, and parts cleaning; refurbished washers; belt washers; and fixture indexing products. In addition, it offers services and parts, such as washer performance assessments and troubleshoot under-performing wash process, as well as offers maintenance, repair, assessment, testing, and upgrading services for systems. Midbrook Industrial Washers, Inc. was incorporated in 2012 and is headquartered in Jackson, Michigan.</t>
  </si>
  <si>
    <t>Crown Industrial Services, Inc.</t>
  </si>
  <si>
    <t>Clean Technology Laboratory; Hurricane Parts Washer; parts MIWI; MIWIs Service/Spare Parts; Precision Cleaning Services; MIWIs Precision Cleaning; custom parts; cycle times/production rates; automation/part handling requirements; entire production process; Fuel Filter Bases; cleanliness standards; cleanliness standard; commercial parts; custom Hurricane; Cyclone parts; parts washers; innovative custom; technology company; production precision; multi-faceted operation; industrial manufacturing; Injector Bodies; solid foundation; Exhaust Manifolds; Dunnage Trays; Reaction Plates; dryness levels; Lock Bodies; Channel Plates; Halves Shafts; Carrier Plates; wide variety; servicing customers; adjunct equipment; division team; MSDS review; Aluminum Extrusions; Brake Calipers; Exhaust Tubes; special requirements; Cam Shafts; Input Housings; Oil Cans; Converter Housings; Oil Rails; Fuel Adapters; Solar Panels; Glass Molds</t>
  </si>
  <si>
    <t>washer; precision cleaning; hurricane; cleanliness; clean technology; bodies; plates; totes; shafts; manifolds; cyclone; custom parts; housings; washers; exhaust; iso; washing; supplying; laboratory; cleaning; yokes; year history; well as providing; valve bodies; upgrading; supplying a wide; steering wheels; stampings; special requirements; solvent; solid foundation; slip; rods; piston rings; piston; pins; nestled; multi faceted; molds; midwest; intake manifolds; instrument panels; industrial manufacturing; halves; gears; flanges; faceted; drums; die sets; designing and manufacturing; cycle times; companies to create; clutch; cleaning systems; cans; calipers; bushings; burr; brands as well; better designed; barrels; aluminum extrusions; wash; nuts; extrusions; workforce; intake; contaminants; cleaning services; cam; bearings; trays; rings; removed; reaction; designed to meet; converter; brake; bolts; reviews; quantity; inspect; hubs; steering; screws; rails; custom design; carrier; assemble; production process; exceed; smallest; examples; cylinders; industrial and commercial; die; wheels; lock; handles; departments</t>
  </si>
  <si>
    <t>0.00011245885064964432</t>
  </si>
  <si>
    <t>4219</t>
  </si>
  <si>
    <t>0.0001710263649349594</t>
  </si>
  <si>
    <t>828</t>
  </si>
  <si>
    <t>d685acc0f6824dd10aa0393e59a43a3e</t>
  </si>
  <si>
    <t>Heliocentris Energy Solutions AG</t>
  </si>
  <si>
    <t>http://www.heliocentris.com</t>
  </si>
  <si>
    <t>Heliocentris Energy Solutions AG provides energy management systems and hybrid power solutions for distributed stationary industrial applications worldwide. It operates in two segments, Industry and Academia. The Industry segment provides energy management systems, hybrid energy solutions, monitoring and management solutions, and back-up power systems to operators of mobile networks and mobile systems for distributed stationary energy applications. The Academia segment offers a range of systems for fuel cell and solar hydrogen technology, as well as other renewable energy technologies used in schools, professional training facilities, universities, research institutes, and industrial customers. The company was formerly known as Heliocentris Fuel Cells AG and changed its name to Heliocentris Energy Solutions AG in 2010. Heliocentris Energy Solutions AG was founded in 1995 and is headquartered in Berlin, Germany.</t>
  </si>
  <si>
    <t>5430844</t>
  </si>
  <si>
    <t>bmp Holding AG (4); IBB Beteiligungsgesellschaft mbH (2); Entrepreneurs Fund Management LLP; Life Energy; National Technology Enterprises Company</t>
  </si>
  <si>
    <t>6700343</t>
  </si>
  <si>
    <t>H2FA (Deutsche Boerse AG); H2FA (XETRA Trading Platform); 0R8C (London Stock Exchange)</t>
  </si>
  <si>
    <t>fuel cell; Fuel Cell Trainer; fuel cell technology; fuel cell energy; uninterrupted power supply; cell energy systems; mobile base stations; renewable energy sources; Reversible Fuel Cell; fuel cell systems; solar hydrogen; complete solar hydrogen; Fuel Cell module; Fuel cell Backup; Solar Hydrogen Trainer; Cell Trainer modularity; solar hydrogen generation; solar power generation; clean solar power; Mobile solar modules; Nexa Training; power electronics; complete instruction package; autonomous power supply; site infrastructure monitoring; load profiles; Extensive experimenting capabilities; basic engineering principles; specific load profiles; passive network infrastructure; Site Security modules; network operators; mobile network operators; bases station sites; Site Monitoring; cost efficient response; Fuel tank; solar panel; Hydrogen Supply; hydrogen storage; Hybrid Power; Electrical energy; off-grid locations; solar sensors; Professional Training; Preconfigured experiments; interesting experiments; training systems; Model Car; Large components</t>
  </si>
  <si>
    <t>trainer; fuel cell; experiments; solar hydrogen; fuel cell technology; instruction; hydrogen; uninterrupted power supply; uninterrupted power; solar and fuel; network operators; fuel cell energy; examined; cell energy; dimensioning; cell technology; uninterrupted; system enables; site monitoring; displayed; base stations; students; monitored; renewable energy sources; power electronics; alarm; power supply; profiles; hands; alarms; included; load; sites; power system; energy sources; emissions; vulnerable; ventilation systems; vandalism; users learn; training systems; teaching; system infrastructure; system configuration; site security; service team; separately; sensors allow; sensor readings; revised; reversible; remote troubleshooting; rectifiers; professional training; produces hydrogen; preconfigured; pem fuel cell; pem fuel; pem; operational costs; network infrastructure; monitoring control; modularity allows; modularity; mobile network operators; mobile network; major challenge; intruders; infrastructure monitoring; influenced; inexperienced users; inexperienced; industrial components; individual components; inclination; hydrogen generation; hybridization; hybrid solutions; hybrid power; hands on learning; grid photovoltaic; grid locations; grades; gateway; full transparency; fuel tank; fuel cell systems; exporting; experimenting; experimentation; examine; environmental data; energy is generated; enables the user; electrolysis; easy to read; difficulty; demonstrations; data processed; control solution</t>
  </si>
  <si>
    <t>0.00008069285226662784</t>
  </si>
  <si>
    <t>0.00013263830560179693</t>
  </si>
  <si>
    <t>829</t>
  </si>
  <si>
    <t>d62765a3d89726798b66b51788a62975</t>
  </si>
  <si>
    <t>Picasolar Inc.</t>
  </si>
  <si>
    <t>http://www.picasolar.com</t>
  </si>
  <si>
    <t>Picasolar Inc. develops a hydrogen super emitter process technology that enables manufacturers to increase the solar cell conversion efficiency while reducing the number of silver gridlines. The company was founded in 1974 and is based in Fayetteville, Arkansas.</t>
  </si>
  <si>
    <t>Fayetteville</t>
  </si>
  <si>
    <t>grid lines; Hydrogenated Selective Emitter; Hydrogen Super Emitter; selective emitters; single step; traditional selective emitters; sheet resistance; effective doping concentration; solar cell; cell conversion efficiency; solar cell conversion; hydrogen selective emitter; p-type emitter; homogenous emitter; HSE; HSE process; silver grid lines; high doping; total watts; n-type wafer; boron dopant; atomic hydrogen; process increases; tap water; drastic increase; silver gridlines; silicon surfaces; efficient cell; average-sized solar panel; cell fabrication; officer Seth Shumate; HSE technology; efficiency gains; Elegant Process; cell processing; gigawatt scale; football fields; industrial cells; nasty by-products; efficiency improvement; implementation complexity; Toxic Consumables; toxic chemicals; solar power; doctoral student; solar cells; Georgia Institute; Meyer Burger; Technology Authority.; Arkansas Science</t>
  </si>
  <si>
    <t>emitter; hse; grid lines; selective emitters; emitters; selective; sheet resistance; doping; silver; hydrogen; demonstrated; tap water; solar cell fabrication; process is completed; passivation; overcomes; order of magnitude; lightly; increasing the total; increases solar; gridlines; explored; doped silicon; dopants; dopant; deactivate; cell fabrication; boron; magnitude; cell manufacturing; mask; doped; aligned; atomic; resistance; fabricated; decrease; middle; lines; tap; conversion efficiency; apart; concentration; sheet; solar cell; leads; electrically; toxic; save money; completely; reduced; watts; completed; increasing; step; steps; utilizes; surfaces; super; increases; increased; fabrication; wafer; achieve; post; university; type; translating; toxic chemicals; solar panel manufacturer; sized solar; partners include; panel manufacturer; officer; institute of technology; improve the efficiency; efficiency of solar; efficiency gains; coat; chief; cell processing; student; science and technology; gigawatt; traditional; gains; save; add; football; consumables; conversion; problems; total; place; downtime; generated; occurs; minimizes; invented; authority</t>
  </si>
  <si>
    <t>0.00028782669422418853</t>
  </si>
  <si>
    <t>6055</t>
  </si>
  <si>
    <t>0.0002684581160470679</t>
  </si>
  <si>
    <t>830</t>
  </si>
  <si>
    <t>2e8a4091bdd677847e3f61b810f79108</t>
  </si>
  <si>
    <t>Dunasolar Napelemgyártó Rt.</t>
  </si>
  <si>
    <t>As of 2003, Dunasolar Napelemgyártó Rt. went out of business. Dunasolar Napelemgyártó Rt. manufactures electricity-generating solar panels and thin-film modules. The company was founded in 1997 and is based in Budapest, Hungary.</t>
  </si>
  <si>
    <t>rt; panels and thin; electricity generating; thin film modules; film modules; generating</t>
  </si>
  <si>
    <t>0.0005768697893490244</t>
  </si>
  <si>
    <t>14447</t>
  </si>
  <si>
    <t>0.0004559312168766905</t>
  </si>
  <si>
    <t>831</t>
  </si>
  <si>
    <t>38d55d8015503fdaf61c09b3a1f5b46d</t>
  </si>
  <si>
    <t>Coronal Development Services, LLC</t>
  </si>
  <si>
    <t>http://www.coronaldevelopment.com</t>
  </si>
  <si>
    <t>Coronal Development Services, LLC, a solar project development company, provides solar development solutions ranging from project origination through financing, construction, and long-term operation for commercial and utility clients. It offers power purchase agreement services; lease payments for private property owners with solar lease agreement; and engineering, site evaluation, design and procurement, construction/installation, monitoring and maintenance services for client-owned solar energy systems. The company also provides consulting services that include feasibility analysis, such as system sizing, production estimates, proforma modeling, and financial attributes; request for bids and proposals, including bid document drafting, solicitation of bids, vendor pre-qualification, technology comparison and recommendations, and bid analysis and award; project management, such as contract review and negotiation, warranties and guarantees, permitting, utility interconnection, project oversight, O&amp;M contracting, and PR support; and project finance services comprising tax analysis, SREC contracting, and bank financing. It serves education, government/municipal, and corporate clients, as well as utilities and landowners in North America. The company was formerly known as HelioSage, LLC and changed its name to Coronal Development Services, LLC in February 2015. The company was founded in 2008 and is based in Charlottesville, Virginia. As of February 12, 2015, Coronal Development Services, LLC operates as a subsidiary of Coronal Group LLC.</t>
  </si>
  <si>
    <t>Charlottesville</t>
  </si>
  <si>
    <t>Coronal Energy</t>
  </si>
  <si>
    <t>solar energy systems; nearby vacant land; best-in-class partners; HelioSage; systems installers; solar installers; panel manufacturers; highest standards; supply chain; utility power; clientsO property; solar arrays; monthly electricity; efficient systems; educational institution; commercial business; government agency; rooftops; alternative; savings; parking; NABCEP; staff; value; sun</t>
  </si>
  <si>
    <t>solar energy systems; vacant; utility power; systems on rooftops; procuring; pay a monthly; pass the savings; nabcep certified; nabcep; monthly electricity; institution; installs solar energy; highest standards; government agency; generates power; ensures the highest; distributed solar energy; distributed solar; chooses; certified solar installers; certified solar; panel manufacturers; electricity bill; solar arrays; installers; meaning; nearby; extract; energy systems; parking lots; installing solar; solar installers; lots; pass; supply chain; agency; educational; staff; monthly; owns; rooftops; arrays; aim; maintains; ensures; bill; parking; pay; distributed; installing; chain; installs solar; generates; certified; standards; savings; highest; alternative; partners; class; property; location; land</t>
  </si>
  <si>
    <t>0.0004107094044809504</t>
  </si>
  <si>
    <t>2405</t>
  </si>
  <si>
    <t>0.0003731298777914021</t>
  </si>
  <si>
    <t>832</t>
  </si>
  <si>
    <t>d0bccb1b-768c-a2db-83a2-28848d7f0bbe</t>
  </si>
  <si>
    <t>Upp Energy</t>
  </si>
  <si>
    <t>http://uppenergy.nl/</t>
  </si>
  <si>
    <t>Upp Energy is Monitoring the performance of solar panels online, on users smartphone App. An installer places the UppBox and Upp sensor in the cabinet or in the vicinity of the inverter. The UppBox collects data on energy generated and sends it over the Internet to Upp Energy. Here you can login and access your system.
If you have a smart meter provides you with Upp also measure your consumption and instantly see what you use, or when you delivered.
Sign up for the Upp community and get access to the website. Instantly see how much energy is produced by your solar panels.</t>
  </si>
  <si>
    <t>instantly; vicinity; solar panels online; smart meter; performance of solar; panels online; login; energy is produced; collects data; cabinet; smartphone app; sends; energy generated; collects; sign; places; installer; meter; energy storage; smartphone; delivered; website; measure; generated; app; produced; consumption; inverter; community; sensor</t>
  </si>
  <si>
    <t>0.0002512380323243947</t>
  </si>
  <si>
    <t>8102</t>
  </si>
  <si>
    <t>0.0004164603546014744</t>
  </si>
  <si>
    <t>Certain data and content provided by https://www.crunchbase.com/organization/upp-energy</t>
  </si>
  <si>
    <t>833</t>
  </si>
  <si>
    <t>8583993134f65413e4afea4f37a63cea</t>
  </si>
  <si>
    <t>SDEEC Sarl</t>
  </si>
  <si>
    <t>http://www.sdeec.fr</t>
  </si>
  <si>
    <t>SDEEC Sarl manufactures, distributes, and sells heat pumps and air cooling solutions for military, industry, railway, and consumer markets. It offers aerothermal, geothermal, and high and mid temperature heat pumps; and accessories, such as water cylinders and thermic solar panels. The company was incorporated in 2002 and is based in Saussan, France. As of April 2011, SDEEC Sarl operates as a subsidiary of ARTIMON ENERGY.</t>
  </si>
  <si>
    <t>Saussan</t>
  </si>
  <si>
    <t>3781248</t>
  </si>
  <si>
    <t>ARTIMON ENERGY</t>
  </si>
  <si>
    <t>water cylinders; temperature heat; solutions for military; sells heat pumps; sells heat; sarl manufactures; cooling solutions; consumer markets; air cooling solutions; air cooling; aerothermal; heat pumps; sarl; railway; cylinders; pumps; mid; geothermal; cooling; temperature</t>
  </si>
  <si>
    <t>0.0004579279954039271</t>
  </si>
  <si>
    <t>1071</t>
  </si>
  <si>
    <t>0.00043041561543542644</t>
  </si>
  <si>
    <t>834</t>
  </si>
  <si>
    <t>3dfe73f0900609d6b7e514d9e63a328f</t>
  </si>
  <si>
    <t>Yuneec International Co. Ltd.</t>
  </si>
  <si>
    <t>http://yuneec.com</t>
  </si>
  <si>
    <t>Yuneec International Co. Ltd. manufactures drones. It offers manned electric aircraft, radio controlled drones, multicopters, radio controlled helicopters and microcopters, and radio controlled electric powered airplanes, as well as a line of radio controlled aircraft for the hobby market. The company also provides general parts and accessories, repair services, and support services. Yuneec International Co. Ltd. was founded in 1999 and is based in Shanghai, China with additional offices in North America, Europe, and Asia.</t>
  </si>
  <si>
    <t>60000000</t>
  </si>
  <si>
    <t>Intel Capital</t>
  </si>
  <si>
    <t>Typhoon Q500+; Typhoon 4K shoot; Typhoon Q500; Typhoon Q500 4K; Typhoon Q500+ logo; efficient Typhoon Q500; manual camera settings; 1080p/120fps slow motion; pilot related crashes; personal ground station; aerial photography; Q500 Typhoon; 3-axis gimbal camera; SteadyGrip Handheld Gimbal; HD Video Camera; service center; new aerial photography; 4K/30FPS UHD Video; Aerial Imaging Solution; complete aerial photography; 1080P HD camera; slow motion video; axis precision gimbal; SteadyGrip™ capture HD; electric powered airplanes; handheld steadygrip™; general parts; Ground Imaging Solution; electric aircraft; service center parts; power electric aircraft; personal ground stations; electric powered aircraft; web store; warranty repairs; Tornado H920 hexcopter; ultralight carbon fiber; retractable landing gear; 8GB microSD card; Professional Aerial; logoTyphoon Q500; Extra Rotors; Ground Solution; FPS video; video systems; repair services; ground imagery; ultimate tag-team; MP Photos; spare parts</t>
  </si>
  <si>
    <t>fps; radio controlled; service center; web store; slow motion; motion video; megapixel; imaging solution; electric powered; crashes; aerial and ground; gimbal; handheld; ground station; slow; charger; hd; extra; rotors; settings; axis; aerial photography; radio; included; controlled; manual; repairs; photos; center; well as aerial; volt battery; video systems; ultralight; uhd video; uhd; sun shade; safe to fly; rotor aircraft; retractable; radio controlled aircraft; propulsion system; professional users; powered aircraft; photography and videography; parts and accessories; option of manual; offer a full; multicopters; multi rotor aircraft; landing gear; international develops; ideal choice; hobbyist; hd video camera; ground stations; gb; full hd; fps video; fiber frame; develops technologies; controlled helicopters; controlled drones; controlled aircraft; complete aerial; carbon fiber frame; capture every moment; axis precision; arrives; aircraft as well; aerial imaging solution; accessories including; warranty; personal; motor; logo; company's products include; motion; choice; manufactures drones; impressive; hd camera; airplanes; pilot; photography; video camera; touchscreen; adapter; box; station; tag; ready to fly; photography and video; hd video; gimbals; foldable; complete system; fly; seat; flown; arms</t>
  </si>
  <si>
    <t>0.0003894386083128794</t>
  </si>
  <si>
    <t>10665</t>
  </si>
  <si>
    <t>0.00040635129301334416</t>
  </si>
  <si>
    <t>835</t>
  </si>
  <si>
    <t>9e0e2020-d3a3-f272-39ce-3982aa58de2c</t>
  </si>
  <si>
    <t>RC Energy Solutions</t>
  </si>
  <si>
    <t>http://rcenergysolutions.com</t>
  </si>
  <si>
    <t>RC Energy Solutions helps customers make home improvements that will conserve energy and save them money. For over 20 years, RC Energy Solutions has been the trusted source for San Diego roofing, solar installation, window replacement, stucco repair, and more. Our whole house approach to energy efficiency means we bring together a range of solutions- from ventilated roof systems and energy efficient windows to roof repair and solar power, in the combination that will meet your home’s needs while helping you reduce your energy bills.
RC Energy Solutions is a family owned and operated business committed to helping families across San Diego become more energy efficient. We have partnered with the best manufacturers in the solar power, window replacement, and roofing industries, so that we can extend their best pricing and warranties to you, our customer. The products you purchase are installed by our expert craftsmen, and backed by some of the most aggressive warranties available.
We are proud to provide your home with the industry’s most trusted brands. We offer Anlin Window Systems, TruDefinition:registered: shingles by Owens Corning and Boral Tile for your roofing needs, and REC Solar Panels or Sharp Solar Panels for San Diego solar installation. We also use Marquee paint by Behr for exterior work on your house. We will help you select the windows, roofing, or solar panels of choice to achieve the perfect look and feel for your home.</t>
  </si>
  <si>
    <t>San Marcos</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</si>
  <si>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t>
  </si>
  <si>
    <t>window replacement; rc; warranties; roofing; trusted; window; solar installation; energy efficient; ventilated roof; ventilated; trusted source; systems and energy; solutions helps; shingles; sharp solar panels; sharp solar; roof repair; reduce your energy; rec solar; range of solutions; owned and operated; owens; operated business; helps customers; helping families; help you select; energy efficient windows; energy and save; efficient windows; craftsmen; corning; committed to helping; approach to energy; family owned; conserve; aggressive; helping; replacement; partnered; energy solutions; rec; windows; sharp; roof systems; families; paint; repair; house; energy bills; tile; feel; pricing; exterior; backed; improvements; extend; owned; select; expert; bills; operated; family; choice; perfect; brands; committed; combination; purchase; achieve; bring; money; energy efficiency; approach; helps; save; meet</t>
  </si>
  <si>
    <t>0.00013147268836889608</t>
  </si>
  <si>
    <t>857</t>
  </si>
  <si>
    <t>0.00015684776225827608</t>
  </si>
  <si>
    <t>Certain data and content provided by https://www.crunchbase.com/organization/rc-energy-solutions</t>
  </si>
  <si>
    <t>836</t>
  </si>
  <si>
    <t>bd09df7a-aa7a-a6b9-4d6b-5a3a6fda2e65</t>
  </si>
  <si>
    <t>Hopper Dynamics</t>
  </si>
  <si>
    <t>Hopper Dynamics, is a company that will make all drones in the market primitive. Hopper Dynamics, is a company that will make all drones in the market primitive, we are working on groundbreaking tech, featuring a all new design, functionality and applicability. 
Entirely new approach on aerodynamics and the vision of making aerial devices, faster, smarter and safer to use led to the creation of the system we are launching as our flagship project. 
With the amount of tech we put this device is so smart that it can differentiate between and animal and humans, this system has a long range and can be used in open fields, farm lands, sanctuaries, and this is so maneuverable that it can be used inside your house as a surveillance system, removing the use of the bulky CCTV camera system in the house. The system is highly mobile since it creates its own Internet of Things around itself and becomes an important part of your household.
We are working on a product that has the following benefits: 
1. Technology that is Proprietary and can be patented
2. This technology can replace the existing product in the market and can expand the market to various other fields. 
3. Technology can be easily manufactured and assembled by the end user making if easy for anyone to own this product. 
4. This technology has customers in every possible walk of life,.</t>
  </si>
  <si>
    <t>1000</t>
  </si>
  <si>
    <t>primitive; hopper; dynamics; surveillance system; open fields; existing product; easily manufactured; differentiate; camera system; bulky; applicability; aerodynamics; lands; launching; fields; walk; groundbreaking; smarter; removing; cctv; animal; flagship; house; humans; working; featuring; tech; safer; entirely; expand; replace; long range; assembled; functionality; inside; manufactured; creation; household; farm; faster; internet of things; creates; patented; amount; approach; things; surveillance; easily; benefits</t>
  </si>
  <si>
    <t>0.0002948381188540051</t>
  </si>
  <si>
    <t>3517</t>
  </si>
  <si>
    <t>0.00029358535975896385</t>
  </si>
  <si>
    <t>Certain data and content provided by https://www.crunchbase.com/organization/hopper-dynamics</t>
  </si>
  <si>
    <t>837</t>
  </si>
  <si>
    <t>392924f754dea60ff78496a9b7f3a09c</t>
  </si>
  <si>
    <t>Fuse Science, Inc.</t>
  </si>
  <si>
    <t>Fuse Science, Inc. focuses on the development and commercialization of proprietary delivery technology for delivering energy, nutrition, and medications to humans in the United States. The company also produces and sells sports nutrition and performance products. Its products include SkyPorts, a drone support technology and energy demand network that enables long distance flight required for drone-based commerce without the need for drones to return every 15 minutes to recharge; and XTRAX, a remote monitoring system designed to measure the production of solar and other renewable energy systems, as well as transmit the data via the cellular and radio frequency, and microwave transmission network or satellite. The company was formerly known as Double Eagle Holdings, Ltd. and changed its name to Fuse Science, Inc. in December 2011. Fuse Science, Inc. was founded in 1985 and is headquartered in Massapequa, New York.</t>
  </si>
  <si>
    <t>Massapequa</t>
  </si>
  <si>
    <t>Hudson Bay Capital Management LP (2); Hartz Capital, Inc.; MusclePharm Corporation; Evolution Capital; Frost Gamma Investments Trust; Heights Capital Management, Inc.; Iroquois Capital Management L.L.C.; Empery Asset Management, LP; GRQ Consultants, Inc. 401K Plan; Melechdavid, Inc.</t>
  </si>
  <si>
    <t>58240708</t>
  </si>
  <si>
    <t>DROP (Pink Sheets LLC); 3KI (Deutsche Boerse AG)</t>
  </si>
  <si>
    <t>nutrition; fuse; science; xtrax; support technology; skyports; performance products; microwave transmission; medications; long distance; enables long distance; enables long; drone support technology; drone support; delivery technology; delivering energy; development and commercialization; energy demand; system designed; produces and sells; radio frequency; recharge; transmit; remote monitoring; monitoring system; production of solar; humans; renewable energy systems; commercialization; microwave; distance; cellular; frequency; commerce; minutes; measure; sports; transmission; return; radio; delivering; focuses; energy systems; satellite; demand</t>
  </si>
  <si>
    <t>0.00030103098677462613</t>
  </si>
  <si>
    <t>2881</t>
  </si>
  <si>
    <t>0.00032498191335101235</t>
  </si>
  <si>
    <t>838</t>
  </si>
  <si>
    <t>a70c2f02-e026-2c46-ac1b-59de7bad826e</t>
  </si>
  <si>
    <t>Anythingeek</t>
  </si>
  <si>
    <t>https://itunes.apple.com/us/app/anythingeek/id1167228213/?mt=8</t>
  </si>
  <si>
    <t>Anythingeek is a buy, sell, trade marketplace for electronics! Anythingeek is a mobile first marketplace built for electronics. We’re disrupting the trade of secondhand and even new electronics such as cell phones, video games, computers, cameras, drones, wearable technology, and much more!
Our service is offered through both web &amp; mobile app, designed to facilitate peer to peer product discovery. Anythingeek's marketplace focuses on social dynamics such as influence, negotiation and transparency in order to offer a better retail experience.
Anythingeek does not hold any inventory, and does not offer to buy merchandise. Instead we focus on meaningful introductions between buyers and sellers to encourage more, high value transactions between buyers and sellers.</t>
  </si>
  <si>
    <t>buyers and sellers; sellers; peer; buyers; marketplace; trade; web mobile; order to offer; negotiation; marketplace built; introductions; designed to facilitate; wearable technology; peer to peer; disrupting; transactions; merchandise; influence; buy; encourage; video games; meaningful; mobile app; dynamics; discovery; transparency; inventory; shopping; facilitate; cell phones; wearable; hold; offered; games; we're; commerce; computers; sell; social; app; focuses; phones; order; retail; better</t>
  </si>
  <si>
    <t>0.00007974280533574321</t>
  </si>
  <si>
    <t>3310</t>
  </si>
  <si>
    <t>0.00012121124490949983</t>
  </si>
  <si>
    <t>Certain data and content provided by https://www.crunchbase.com/organization/anythingeek</t>
  </si>
  <si>
    <t>839</t>
  </si>
  <si>
    <t>61247945fa57a1cb2e74c42ddb021196</t>
  </si>
  <si>
    <t>HomeTree Marketplace Limited</t>
  </si>
  <si>
    <t>http://www.hometree.co.uk</t>
  </si>
  <si>
    <t>HomeTree Marketplace Limited provides home improvement services to homeowners. It installs various energy saving products, such as boilers, windows, solar photovoltaics, insulation, solar thermal systems, storage batteries, and voltage optimizers. The company was incorporated in 2015 and is based in London, United Kingdom.</t>
  </si>
  <si>
    <t>Backup</t>
  </si>
  <si>
    <t>solar thermal systems / installing photovoltaic panels / homeowners the opportunity / energy using photovoltaic</t>
  </si>
  <si>
    <t>2456145</t>
  </si>
  <si>
    <t>Frontline Ventures; Localglobe LLP; DN Capital Limited; Oxford Capital Partners LLP; FJ Labs</t>
  </si>
  <si>
    <t>home improvement; home improvement work; energy saving products; home improvement service; improvement service provider; energy saving home; home improvement services; energy home improvement; various energy saving; improvement work online; solar thermal systems; solar photovoltaics; home energy consumption; energy efficiency home; energy efficiency. home; home energy innovation; Solar panel electricity; storage batteries; vetted trade partners; improvement. home services; lockable AC isolator; solar PV; metal case installation; Finance Solution arrangement; boiler installation company; low carbon future; fixed percentage fee; radical personal control; boilers; home revolution; Energy companies; voltage optimizers; branded products; new products; residential properties; PV+ unit; consumer unit; technology platform; wire connection; flat roof; photovoltaic cells; electric appliances; finance partner; Offer payments; higher prices; new approach; higher emissions; fundamental right; beautiful relationship; insulation</t>
  </si>
  <si>
    <t>storage batteries; solar photovoltaics; saving products; energy saving products; improvement; boilers; service provider; continues; energy saving; insulation; details; windows; trade; boiler; wire; vetted; sustainable future; solar panel electricity; services to homeowners; residential properties; range of energy; radical; provide homeowners; products and technologies; panel electricity systems; panel electricity; low carbon; lockable; inspectors; independent energy; improvement services; housed; homeowners the opportunity; energy using photovoltaic; energy innovation; electricity systems; electric appliances; consumer unit; branded products; boiler installation; clarity; appear; finance; photovoltaics; subsequent; boring; partner; homeowners; saving; playing; pitched; percentage; daylight; branded; arrangement; technology platform; sun's energy; optimizers; book; accelerating; happen; flat roof; energy companies; whilst; fee; solar thermal; relationship; energy efficiency; fundamental; partners; solar thermal systems; higher; solar pv; locate; aren't; telephone; shift; revolution; unit; trust; beautiful; install; thermal systems; payments; compliant; capture; trusted; photovoltaic cells; carried; interested; replace; credit; visit; guide; energy consumption; purpose; call; prices; emissions; opportunity</t>
  </si>
  <si>
    <t>0.00016558617200933317</t>
  </si>
  <si>
    <t>4858</t>
  </si>
  <si>
    <t>0.0002731561499054268</t>
  </si>
  <si>
    <t>71587add-463f-d71c-73a2-7995ec78b3db</t>
  </si>
  <si>
    <t>Gipl Solar</t>
  </si>
  <si>
    <t>http://www.giplsolar.com/</t>
  </si>
  <si>
    <t>GIPL is a leading solar panel mounting structure manufacturer &amp; installers in India who has specialization in solar panel installation.</t>
  </si>
  <si>
    <t>mounting structure; leading solar panel; solar panel mounting; leading solar; panel mounting; solar panel installation; panel installation; installers; structure; mounting</t>
  </si>
  <si>
    <t>0.0003019440613792222</t>
  </si>
  <si>
    <t>13617</t>
  </si>
  <si>
    <t>0.0002776930141662759</t>
  </si>
  <si>
    <t>Certain data and content provided by https://www.crunchbase.com/organization/gipl-solar</t>
  </si>
  <si>
    <t>841</t>
  </si>
  <si>
    <t>18041c52dc8ccb16f4de8fa1068f2d97</t>
  </si>
  <si>
    <t>Oy FENNOSCANDIAN Resources Ab</t>
  </si>
  <si>
    <t>http://fennoscandian.com</t>
  </si>
  <si>
    <t>Oy FENNOSCANDIAN Resources Ab, a natural resources company, focuses on developing a portfolio of mineral properties in the Fennoscandian Shield. It focuses on graphene extraction. The company was incorporated in 2012 and is based in Naantali, Finland. As of January 11, 2016, Oy FENNOSCANDIAN Resources Ab operates as a subsidiary of Beowulf Mining plc.</t>
  </si>
  <si>
    <t>Naantali</t>
  </si>
  <si>
    <t>Finland Proper</t>
  </si>
  <si>
    <t>797819</t>
  </si>
  <si>
    <t>Beowulf Mining plc</t>
  </si>
  <si>
    <t>rock alteration; surface/near surface mineralisation; natural resources company; surface rock alteration; high altitude earth; ground follow-up.Geophysical surveys; relatively rapid method; additional geophysical surveys; Various drilling techniques; economic ore deposit; ground surveys; graphene extraction; mineral deposits; mineral properties; fixed-wing aircraft; advanced computer hardware; exploratory trenches; Subtle changes; radiometric data; rock units; lake sediments; geological structures; sufficient information; mafic/ultramafic intrusions; detailed ground; soil gases; physical parameters; Heiern prospects; project area; commercial evaluation; real evidence; Ertelien project; drones; helicopters; sites; number; overburden; mineralization; airships; Cu; pits; vegetation; anomalies; satellites; exploration; software; space; soils; Media; test</t>
  </si>
  <si>
    <t>rock; ni; ground surveys; ground follow; geophysical; deposits; mineral; surveys; drilling; manned; helicopters; detailed; resource; wing aircraft; wide areas; trenches; surveys provide; subtle; subjected; soils; rocks; provide sufficient; prospects; prospective; project includes; project area; pits; overburden; ore; orbiting satellites; orbiting; mineral deposits; mapped; intrusions; high altitude; graphene; geological; focused on developing; fixed wing aircraft; exploiting; evidence; evaluated; earth orbiting satellites; earth orbiting; drill; defines; deeper; cu; computer hardware; collected data; anomaly detection; anomaly; anomalies; airships; advanced computer; involving; holes; follow; provide real; mt; claim; lake; hidden; manned aircraft; conducted; claims; sites; identified; deposit; number; extraction; electromagnetic; collecting; natural resources; targeted; sufficient; gases; vegetation; stream; soil; magnetic; holds; exploration; collected; fixed wing; evaluation; decision; altitude; satellites; parameters; method; economic; wing; changes; physical; identify; earth; map; rapid; position</t>
  </si>
  <si>
    <t>0.00011186445359801958</t>
  </si>
  <si>
    <t>25820</t>
  </si>
  <si>
    <t>0.0001981888458352131</t>
  </si>
  <si>
    <t>842</t>
  </si>
  <si>
    <t>c76ed64b707031ce8cd4495e391e8a84</t>
  </si>
  <si>
    <t>Vanogroep NV</t>
  </si>
  <si>
    <t>Vanogroep NV installs public lightening and solar panels. The company is based in Deerlijk, Belgium. As of October 8, 2012, Vanogroep NV operates as a subsidiary of SPIE Belgium SA.</t>
  </si>
  <si>
    <t>Deerlijk</t>
  </si>
  <si>
    <t>SPIE SAS</t>
  </si>
  <si>
    <t>public lightening; lightening and solar; installs public lightening; installs public; lightening</t>
  </si>
  <si>
    <t>0.0001829085509961043</t>
  </si>
  <si>
    <t>0.00020726049684992144</t>
  </si>
  <si>
    <t>843</t>
  </si>
  <si>
    <t>d29f583c6bf0807caa7c9375efb9e6d6</t>
  </si>
  <si>
    <t>PrecisionHawk Inc.</t>
  </si>
  <si>
    <t>http://www.precisionhawk.com</t>
  </si>
  <si>
    <t>PrecisionHawk Inc. manufactures and sells unmanned aerial vehicles and farm drones. The company also offers an unmanned aerial vehicle tracking and monitoring software; flight services and analysis tools; and training packages. It serves agriculture, commercial, insurance and emergency response, energy and mining, oil and gas, railroad, utility, forestry, infrastructure, and environmental monitoring markets in the United States and internationally. PrecisionHawk Inc. has a strategic partnership with Harris Corporation. The company was founded in 2010 and is based in Raleigh, North Carolina.</t>
  </si>
  <si>
    <t>Raleigh</t>
  </si>
  <si>
    <t>Indiana University System, Investment arm (3); Millennium Technology Value Partners (2); Intel Capital (2); Yamaha Motor Ventures &amp; Laboratory Silicon Valley, Inc.; United Services Automobile Association; Verizon Ventures; NTT Docomo Ventures, Inc.</t>
  </si>
  <si>
    <t>data; remote sensing; remote sensing data; data processing; UAV PERFORM DATA; data collection; GIS Data Processing; IN-FIELD DATA REVIEW; PERFORM DATA COLLECTION.; UAV FLIGHT PATH.; data in-field saves; high-resolution remote sensing; accurate data processing; In-the-air data assessment; aerial data software; altitude aerial data; On-board data confidence; data collection philosophy; aerial image data; Enterprise Data Solution; DATA USING IN-FIELD; aerial data gathering; automatic ortho-rectified,georeferenced mosaics; subsequent data management; advanced data analytics; Flight Planning Sensor; real-time data; unmanned aircraft; VERIFY DATA; data requirements; new flight plan; Precision Hawk; survey data; 3D data; fully autonomous UAV; data sets; Upload your data; In-the-air flight path; Consistent data; new sensor types; optimal flight path; current sensor types; remote sensing application; reliable unmanned aircraft; component thermal monitoring; ground resolution; Precision Hawk platform; IN-FIELD APP.; Current Weather Conditions; Altitude Restriction Controls</t>
  </si>
  <si>
    <t>flight path; precisionhawk; orthomosaic; plot; overlap; hawk; mosaic; flight plan; oil gas; processed; yield potential; waypoints; uav flight; swappable; referenced; rectified; ortho; growing season; ground resolution; google maps; google earth; geospatial applications; geo referenced; full size; field swappable; extremely high; disaster response; deg; assess crop; areas of interest; anomalies; row; mosaics; collected; data processing; researchers; gis; lake; canopy; google; remote sensing; upload; georeferenced; path; altitude; low altitude; assess; data collection; time and money; count; instantly; crop; resolution; forestry; season; checks; aerial data; verify; inputs; detects; desired; consistent; battery life; shape; actionable; weather conditions; stages; sensing; geospatial; geo; survey; plan; early; vegetation; soil; import; flights; collection; high resolution; diagnostics; maps; coverage; assessment; imagery; download; confidence; height; add; sensor; unmanned aircraft; growth; crops; yield; damage; response; decision; cover; plant; civilian; accurate</t>
  </si>
  <si>
    <t>0.00037550702497376163</t>
  </si>
  <si>
    <t>1335</t>
  </si>
  <si>
    <t>0.00034096158010781707</t>
  </si>
  <si>
    <t>844</t>
  </si>
  <si>
    <t>2ba7ff77fff41654359c9cce97f1d690</t>
  </si>
  <si>
    <t>Spheral Solar Power Inc.</t>
  </si>
  <si>
    <t>http://www.spheralsolar.com</t>
  </si>
  <si>
    <t>Spheral Solar Power Inc. operates as an online reseller of photovoltaic systems, panels, and accessories. The company offers solar power systems and components, such as grid tie systems, solar panels and inverters, solar system controls and monitors, safety equipment, testing devices, timers, switches and relays, wire, and cable and connectors; and solar products for the garden and home, including solar fountains and lighting, appliances, fans and ventilation, solar water and pool heaters, solar pool covers, solar batteries and chargers, and solar pumps and gadgets. It also offers RV and off grid products comprising RV and marine solar kits, off grid cabin kits, solar flashlights and lanterns, solar showers and water purification, and solar cookers and radios; and composting toilets, sky lights, and wind power products. The company was founded in 1998 and is based in Salt Lake City, Utah. Spheral Solar Power Inc. operates as a subsidiary of ATS Automation Tooling Systems Inc.</t>
  </si>
  <si>
    <t>ATS Automation Tooling Systems Inc.</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</si>
  <si>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t>
  </si>
  <si>
    <t>rv; pool; tie systems; system controls; solar showers; solar flashlights; solar cookers; safety equipment; rv and marine; pool heaters; pool covers; offers rv; marine solar kits; marine solar; grid tie systems; grid products; fountains; flashlights and lanterns; fans and ventilation; controls and monitors; composting toilets; composting; batteries and chargers; panels and inverters; relays; timers; systems and components; solar pool; offers solar power; cookers; cabin; solar pumps; kits; toilets; solar kits; flashlights; showers; water purification; solar batteries; grid tie; products comprising; lanterns; tie; purification; gadgets; radios; garden; switches; sky; power products; including solar; fans; connectors; wind power; covers; wire; ventilation; solar power systems; solar products; solar water; comprising; monitors; heaters; cable; marine; solar system; chargers; controls; appliances; power systems; offers solar; pumps</t>
  </si>
  <si>
    <t>0.0004665156103422763</t>
  </si>
  <si>
    <t>8584</t>
  </si>
  <si>
    <t>0.0004514471415561217</t>
  </si>
  <si>
    <t>845</t>
  </si>
  <si>
    <t>53f7bbc5796c22bee031bd2f7ddb5cf6</t>
  </si>
  <si>
    <t>Legend Ventures LLC</t>
  </si>
  <si>
    <t>http://www.legendsolar.com</t>
  </si>
  <si>
    <t>Legend Ventures LLC distributes solar solutions to residential and commercial customers in Utah, Idaho, Montana, Wyoming, Arizona, Washington, and Oregon. It offers solar panels, systems, and storage solutions. The company was incorporated in 2010 and is based in Washington, Utah.</t>
  </si>
  <si>
    <t>legend; solutions to residential; storage solutions; ventures; distributes solar; commercial customers; offers solar panels; solar solutions; residential and commercial; offers solar</t>
  </si>
  <si>
    <t>0.0005100006689469415</t>
  </si>
  <si>
    <t>6821</t>
  </si>
  <si>
    <t>0.0004568604070568907</t>
  </si>
  <si>
    <t>846</t>
  </si>
  <si>
    <t>26df65e96bf2e5fb9c536bc8f54ffe26</t>
  </si>
  <si>
    <t>Défense Conseil International S.A.</t>
  </si>
  <si>
    <t>http://www.groupedci.com</t>
  </si>
  <si>
    <t>Défense Conseil International S.A. provides consulting, training, and technical assistance services. It offers courses and training sessions in French and English relating to aeronautical incident and accident prevention; academic training for officers and NCOs; training for senior officers; specialized and operational training for officers and NCOs; training in equipment operation and maintenance for officers, NCOs, and unranked personnel; homeland security training; land force and helicopter crew operational training; and consultancy and technical support services. The company also provides academic training for officers; specialized training for senior and junior officers; equipment training for senior and junior officers; crew training; ship handling during sea trials; naval training; helicopter crew training and operational maintenance; maritime training courses; homeland security training and consultancy; and military training courses. In addition, it offers services in the areas of helicopters, academic training, airborne forces training, helicopter maintenance, special forces, ground forces, and conduct of operations; academic and technical training, combat aviation, special forces, electronic warfare, air operations, and aviation safety; and maintenance and support, operational training, diving, academic training, and more. Further, the company provides services in the areas of counter-terrorism, VIP protection, shooting, military police, road safety, police dog teams, forensics, and crisis management; light airborne intelligence, surveillance, and reconnaissance systems; land, air, navy, armament, cyber defense, drones, health, special forces, internal security, and military intelligence; and more. Défense Conseil International S.A. was incorporated in 1972 and is based in Paris, France with additional offices in the Middle East with Qatar, Kuwait, the United Arab Emirates, and Saudi Arabia; and South East Asia with Malaysia, Singapore, and India.</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</si>
  <si>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t>
  </si>
  <si>
    <t>officers; special forces; academic; senior; forces; security training; junior; training courses; crew; courses; helicopter; homeland security; homeland; police; consultancy; operational; airborne; trials; training sessions; technical training; technical assistance; specialized training; sessions; relating; reconnaissance systems; offers courses; navy; maritime training; maintenance and support; forensics; english; dog; diving; crisis management; courses and training; counter terrorism; aviation safety; armament; airborne intelligence; terrorism; electronic warfare; special; naval; crisis; warfare; technical support services; aviation; accident; specialized; combat; cyber; aeronautical; counter; incident; shooting; operation and maintenance; conduct; offers services; land; french; prevention; reconnaissance; sea; maritime; ship; technical support; personnel; helicopters; assistance; force; road; support services; handling; teams; internal; health; defense; consulting; surveillance</t>
  </si>
  <si>
    <t>0.0003673133035832737</t>
  </si>
  <si>
    <t>1328</t>
  </si>
  <si>
    <t>0.00036199284597780484</t>
  </si>
  <si>
    <t>847</t>
  </si>
  <si>
    <t>81219cf950cc8a47aaccb4ca1738aeca</t>
  </si>
  <si>
    <t>FullSystem S.r.l.</t>
  </si>
  <si>
    <t>http://www.fullsystem.io</t>
  </si>
  <si>
    <t>FullSystem S.r.l. designs, builds, tests, and maintains rail systems, renewable energy systems, technological systems, and telecommunication networks. The company engages in the design, build, testing, and maintenance of telecommunication plants for fixed and mobile wireless networks; road tunnel safety systems, remote control and remote management networks, civil and industrial electrical plants, air-conditioning and ventilation systems, integrated video surveillance/TVCC systems, burglar alarm and controlled access systems, and fire detection and fire extinguishing systems; electricity transformation and distribution, and public lighting systems, as well as transformer substations; and electrical substations, electric traction systems, installations for radio coverage in railroad tunnel, telecommunication, public information, railroad tunnel safety, technological/signaling and safety/telephone/telegraph, and lighting and electric driving power systems, as well as radio base stations for the GSMR railway standard mobile radio networks. It also designs, builds, and maintains electric traction systems, electrical and mechanical systems, and tunnels safety systems; civil engineering works for depots, workshops, and substations; and power supply systems for tramways and subways. In addition, the company engages in the design, building and maintenance of solar energy systems (solar and PV panels), geothermal stations with low enthalpy, wind turbines and mini wind turbines, hydroelectric stations, and cogeneration and biomass stations. Further, it provides no-dig technologies and environmental remediation services, such as georadar subsoil inspections; laying of pipelines for fluids transportation (gas, water, and drainage); laying of telecommunication pipelines; landslide slopes containment; and remediation of contaminated areas. The company was incorporated in 2015 and is headquartered in Milan, Italy. FullSystem S.r.l. operates as a subsidiary of Fullsix S.p.A.</t>
  </si>
  <si>
    <t>Fullsix S.p.A.</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</si>
  <si>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t>
  </si>
  <si>
    <t>tunnel; traction; remediation; railroad; laying; electric traction; substations; telecommunication; sr; safety systems; pipelines; networks; stations; radio; maintains; wireless networks; ventilation systems; telecommunication networks; technological systems; subways; standard mobile; slopes; remote management; remediation services; public lighting systems; public lighting; power supply systems; mobile radio; maintenance of solar; integrated video; industrial electrical; fixed and mobile; fire detection; extinguishing; engineering works; electrical substations; electrical plants; electrical and mechanical; electric driving; depots; contaminated; containment; conditioning and ventilation; civil and industrial; burglar alarm; burglar; access systems; technological; supply systems; mechanical systems; signaling; civil; civil engineering; tunnels; cogeneration; base stations; hydroelectric; transformer; drainage; fire; workshops; railway; fluids; video surveillance; transformation; builds; energy systems; wind turbines; telephone; turbines; renewable energy systems; rail; remote control; tests; lighting systems; geothermal; mini; biomass; alarm; power supply; driving; solar energy systems; road; coverage; ventilation; pv panels; air conditioning; inspections; conditioning; controlled; base; fixed; power systems; mechanical; detection; surveillance; wireless</t>
  </si>
  <si>
    <t>0.000124213770942949</t>
  </si>
  <si>
    <t>4377</t>
  </si>
  <si>
    <t>0.00020808537124065003</t>
  </si>
  <si>
    <t>1ba32f26-0890-ab4b-f846-5cad710647bb</t>
  </si>
  <si>
    <t>Drone Photography Services Ltd</t>
  </si>
  <si>
    <t>https://dronephotographyservices.co.uk</t>
  </si>
  <si>
    <t>CAA approved Commercial UAV Drone Pilots and Operators based in Cornwall covering the U.K.</t>
  </si>
  <si>
    <t>uav drone; cornwall; commercial uav; caa; approved; drone pilots; covering; uk; pilots; operators</t>
  </si>
  <si>
    <t>0.0008103007063365962</t>
  </si>
  <si>
    <t>1723</t>
  </si>
  <si>
    <t>0.0006009213535289547</t>
  </si>
  <si>
    <t>Certain data and content provided by https://www.crunchbase.com/organization/drone-photography-services-ltd</t>
  </si>
  <si>
    <t>850</t>
  </si>
  <si>
    <t>aa171984f51f615558875974650c0937</t>
  </si>
  <si>
    <t>SolarPower Ltd.</t>
  </si>
  <si>
    <t>http://www.solarpower.co.il</t>
  </si>
  <si>
    <t>SolarPower Ltd., a system integration company, provides renewable energy solutions. It designs, integrates, supplies, and installs solar energy systems for grid-connected, rural electrification, telecommunications, security, and irrigation applications. The company provides residential and commercial grid connected solar systems, area lighting systems, and stand-alone solar systems. It also offers solar components, such as solar panels, inverters, charge controllers, solar trackers, and wind turbines, as well as provides consultancy, support, and training services. The company was founded in 2003 and is based in Pardesiya, Israel. As of December 16, 2015, SolarPower Ltd. operates as a subsidiary of Orad Ltd. As of December 16, 2015, SolarPower Ltd. operates as a subsidiary of Orad Ltd.</t>
  </si>
  <si>
    <t>Pardesiya</t>
  </si>
  <si>
    <t>1100000</t>
  </si>
  <si>
    <t>Precede Technologies; RosenRam Business Development Ltd.</t>
  </si>
  <si>
    <t>Orad Ltd.</t>
  </si>
  <si>
    <t>solar stand-alone systems; solar power; off-grid electricity needs; main energy source; renewable energy solutions; rural electrification; area lighting systems; Stand-alone solar systems; Solar outdoor lighting; solar energy systems; solar energy projects; Solar Power Area; security applications; grid-connected systems; battery bank; rural locations; reliable power source; alternative energy solutions; project development company; SolarPower Israel Ltd.; energy. renewable energy.; grid-connected applications; clean energy; stand-alone applications; PV systems; Solar lighting; Solar modules; telecommunication systems; DC-AC inverters; Solar Panels; DC-AC inverter; Typical applications; power sources; Commercial grid; electrical grid; various applications; wind turbines; Homeland security; efficient way; output voltage; diesel generators; DC electricity; power alternatives; structure. system integration; international customers; local regulations; reliable source; integration company; telecommunications</t>
  </si>
  <si>
    <t>stand alone systems; grid electricity; grid connected solar; connected solar; security applications; rural electrification; grid connected; systems are designed; solarpower; main energy; designed to match; dc ac; daytime; commercial grid; battery bank; area lighting; electrification; energy source; stand; rural; bank; telecommunications; system integration; telecommunication; match; lighting systems; renewable energy solutions; connected; solar system; wondered; typically located; typical applications; types of applications; telecommunication systems; systems produce; supply and install; stand alone solar; source of light; solar outdoor lighting; solar outdoor; solar grid; reliable source; provide a stable; produce dc; power area; opportunity to generate; mounting structure; modules produce; local regulations; international customers; install and develop; grid connected systems; grid connected pv; develop solar; dc electricity; connected pv; alternative energy solutions; affords; ac inverters; ac inverter; dc; ac; diesel generators; connected systems; solar energy projects; reliable power; outdoor lighting; energy solutions; integrate; rec; electrical grid; locations; charge controller; main; solar systems; project development; power sources; power source; designed to provide; alternatives; combined; homeland security; homeland; types; solar lighting; install solar; install; system components; independently; epc; energy projects; irrigation; diesel; regulations; included; stable; alternative energy; pv systems; typical; solar energy systems</t>
  </si>
  <si>
    <t>0.00024794088923803253</t>
  </si>
  <si>
    <t>17123</t>
  </si>
  <si>
    <t>0.0002827565266791266</t>
  </si>
  <si>
    <t>851</t>
  </si>
  <si>
    <t>5a777c209d7eeef29265a2346c6ff34c</t>
  </si>
  <si>
    <t>LDK Solar Tech USA Inc.</t>
  </si>
  <si>
    <t>LDK Solar Tech USA Inc. markets photovoltaic solar panels. The company was incorporated in 2011 and is based in Sunnyvale, California. LDK Solar Tech USA Inc. operates as a subsidiary of LDK Solar Co., Ltd.</t>
  </si>
  <si>
    <t>LDK Solar Co., Ltd.</t>
  </si>
  <si>
    <t>solar tech; ldk solar; ldk; usa; markets photovoltaic; tech; photovoltaic solar panels; photovoltaic solar</t>
  </si>
  <si>
    <t>0.00017578500451730558</t>
  </si>
  <si>
    <t>0.00020186692643527188</t>
  </si>
  <si>
    <t>852</t>
  </si>
  <si>
    <t>01ddc9d28baf37edd9679d8a25d0f233</t>
  </si>
  <si>
    <t>Toshin Corporation</t>
  </si>
  <si>
    <t>http://www.toshin-grc.co.jp</t>
  </si>
  <si>
    <t>Toshin Corporation manufactures and sells residential equipment building materials, and exterior products. The company provides home energy management systems, including construction and follow-up solar panels; sells household equipment and building materials, including plumbing/equipment products/interior and exterior building materials/various construction methods and others; manufactures and sells home exterior products, such as gateposts, gates, carpets, gardening products, etc.; and manufactures and sells afforestation products, such as rooftop, planter, and wall gardening tools and products, etc. It also acts as a building; pipe; interior finish; landscaping; and tile, brick, and block contractor. The company was founded in 1952 and is based in Tokyo, Japan.</t>
  </si>
  <si>
    <t>1952</t>
  </si>
  <si>
    <t>exterior products; building materials; gardening; exterior; manufactures and sells; interior; sells residential; sells household; planter; interior finish; interior and exterior; including plumbing; including construction; household equipment; gardening products; exterior building; carpets; brick; gates; landscaping; energy management systems; corporation manufactures; finish; tile; acts; block; pipe; management systems; contractor; plumbing; household; energy management; follow; rooftop; methods; corporation; wall</t>
  </si>
  <si>
    <t>0.0003132537672563693</t>
  </si>
  <si>
    <t>3604</t>
  </si>
  <si>
    <t>0.000308622880361108</t>
  </si>
  <si>
    <t>853</t>
  </si>
  <si>
    <t>e890ab06a1535cf10d835683722500a4</t>
  </si>
  <si>
    <t>China Solar Energy Holdings Limited</t>
  </si>
  <si>
    <t>http://www.chinasolar-energy.com</t>
  </si>
  <si>
    <t>China Solar Energy Holdings Limited, an investment holding company, engages in the development, manufacture, and sale of solar cells, modules, and panels for the generation of solar electric power primarily in the Peoples Republic of China and the United States. It operates through three segments: Photovoltaic Business, Strategic Investments, and Organic Hog and Livestock Business. The company is also involved in producing and selling amorphous silicon thin film solar photovoltaic modules and related accessories; investing in, constructing, and operating power plants for solar power; participating in primary and secondary securities market; and licensing patent rights. In addition, it is involved in cultivation of horticultural crops, vegetables, fruits, and trees; livestock husbandry; aquatic farming; photovoltaic agricultural greenhouse and photovoltaic power generation business; and farming and sale of organic hog and livestock. China Solar Energy Holdings Limited is based in Quarry Bay, Hong Kong.</t>
  </si>
  <si>
    <t>Quarry Bay</t>
  </si>
  <si>
    <t>4135079</t>
  </si>
  <si>
    <t>Collins Stewart Property Fund Management Limited; London Asia Investments Ltd; Fastforward Innovations Limited</t>
  </si>
  <si>
    <t>104301757</t>
  </si>
  <si>
    <t>155 (The Stock Exchange of Hong Kong Ltd.); CSEH.F (Pink Sheets LLC)</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</si>
  <si>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t>
  </si>
  <si>
    <t>livestock; hog; farming; organic; involved; three segments; silicon thin film; silicon thin; securities; primary and secondary; power generation business; photovoltaic power generation; peoples; participating; husbandry; generation business; film solar photovoltaic; energy holdings; cultivation; amorphous silicon thin; fruits; solar electric power; constructing; vegetables; aquatic; solar photovoltaic modules; photovoltaic power; rights; generation of solar; investing; trees; investments; licensing; secondary; amorphous silicon; amorphous; holdings; greenhouse; crops; electric power; selling; photovoltaic modules; segments; primary; solar electric; thin film solar; film solar; strategic; producing; power plants; patent; power generation; agricultural; solar photovoltaic</t>
  </si>
  <si>
    <t>0.00020781588407060917</t>
  </si>
  <si>
    <t>1556</t>
  </si>
  <si>
    <t>0.00018434612662579573</t>
  </si>
  <si>
    <t>854</t>
  </si>
  <si>
    <t>ba6bb853aae36939a1c85058d49cd39d</t>
  </si>
  <si>
    <t>PhotoFuel SAS</t>
  </si>
  <si>
    <t>http://www.photofuel.fr</t>
  </si>
  <si>
    <t>PhotoFuel SAS provides photonic technologies and special materials for green industries. Its technologies and materials modify sunlight to boost the productivity of sunlight-dependant industrial processes, such as photosynthesis in microalgae cultivation or protected agriculture, as well as photovoltaic (PV) for clean and renewable electricity production. The companys technologies and materials are used in electricity and biofuels in the energy market; water treatment, and carbon and waste upgrading applications in the environmental market; food, feed, flowers, and vegetables in the agriculture market; and GIPV, BIPV, and DIPV applications in the PV market. PhotoFuel SAS was founded in 2009 and is based in Paris, France.</t>
  </si>
  <si>
    <t>490727</t>
  </si>
  <si>
    <t>Paris Business Angels SCR</t>
  </si>
  <si>
    <t>renewable electricity production; sunlight-dependent industrial processes; luminescent compound reemit; photo luminescent plastic; photovoltaic solar panels; ultraviolet light; usable blue light; optically active materials; solar radiation; culturing medium; algae cultivation; microalgae cultivation; PV market; photonic technologies; special materials; green industries; protected agriculture; light wavelengths; environmental market; water treatment; energy market; greenhouse films; natural light; biological parameter; agriculture market; DIPV applications; visible light; natural sciences; greenhouse growing; solar power; optimal conditions; solar industry; photosynthesis; variety; substrate; photoluminescence; biofuels; enclosure; invention; productivity; device; company; carbon; waste; food; flowers; GIPV; vegetables; BIPV</t>
  </si>
  <si>
    <t>algae; ultraviolet light; technologies and materials; luminescent; cultivation; photosynthesis; ultraviolet; solar radiation; shift; radiation; greenhouse; substrate; well as photovoltaic; visible light; upgrading; technologies and special; substrate including; relates; receive solar radiation; receive solar; pv market; parameter; panels to convert; optimal conditions; optically; natural sciences; natural light; modify; manufactures a variety; gipv; flowers; cultured; company's technologies; clean and renewable; capture energy; blue light; biofuels; arranged; agriculture market; active materials; photonic; industrial processes; wavelengths; vegetables; renewable electricity; growers; energy market; sciences; enclosure; electricity production; biological; compound; boost; sunlight; dependent; harnessing; natural; usable; settings; protected; bipv; water treatment; visible; solar industry; blue; spectrum; adapted; productivity; films; method; optimization; photovoltaic solar panels; medium; feed; physical; optimal; convert; receive; plastic; treatment; active; waste; perform; photovoltaic solar; photo; food; growing; special; specializes; order; carbon; install; processes; capture</t>
  </si>
  <si>
    <t>0.0002563605870788487</t>
  </si>
  <si>
    <t>26544</t>
  </si>
  <si>
    <t>0.00039394277378932536</t>
  </si>
  <si>
    <t>855</t>
  </si>
  <si>
    <t>387a1f582cb659f1ca2db74e6182070c</t>
  </si>
  <si>
    <t>Solar Applied Materials Technology Corporation</t>
  </si>
  <si>
    <t>http://www.solartech.com.tw</t>
  </si>
  <si>
    <t>Solar Applied Materials Technology Corporation manufactures, recycles, refines, and sells precious chemicals/materials, special chemicals, and resources recycling and targets/materials worldwide. It offers a range of materials and integrated services for application in optoelectronics, micro-electro-mechanical, semiconductor, thin film solar cell, flat panel display, information, petrochemicals, and consumer electronics industries. The company provides various precious metal chemicals, including gold potassium cyanide, super gold potassium cyanide, silver potassium cyanide, silver cyanide, silver nitrate, and silver plate; precious metal materials consisting of gold and silver slug, and silver ingots, as well as tube, wire, and piece materials; and rare metal materials, such as tantalum and niobium. It also offers sputtering targets for thin film for use in data storage media, photovoltaic and energy related, semiconductor and electronics, functional material, and bonding and vacuum component applications; and specialty chemicals for automobiles comprising antifreeze/engine coolants, brake fluids, engine cleaners, and U2 series products, as well as anti-friction engine, power steering repair, and ATF treatment products. In addition, the company provides resource recycling services, such as catalyst and metals recycling and refining services; and chemical and physical inspection and analysis services. Further, it is involved in the parts cleaning, as well as logistics businesses. The company was formerly known as Solar Chemical Co., Ltd and changed its name to Solar Applied Materials Technology Corporation in October 1999. Solar Applied Materials Technology Corporation was founded in 1978 and is headquartered in Tainan City, Taiwan.</t>
  </si>
  <si>
    <t>1785 (Taipei Exchange); SOPL.F (Pink Sheets LLC)</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</si>
  <si>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t>
  </si>
  <si>
    <t>cyanide; potassium; silver; gold; precious metal; metal materials; precious; chemicals; recycling; targets; engine; well as logistics; treatment products; technology corporation; tantalum; storage media; sputtering targets; specialty chemicals; series products; semiconductor and electronics; recycling services; recycles; rare metal materials; rare metal; range of materials; power steering; petrochemicals; parts cleaning; optoelectronics; offers sputtering; nitrate; niobium; micro electro mechanical; micro electro; materials worldwide; materials technology; integrated services; functional material; film solar cell; electronics industries; antifreeze; refining; refines; applied materials; analysis services; friction; catalyst; metal; electro mechanical; brake; sputtering; steering; fluids; automobiles; rare; cleaners; bonding; data storage; corporation manufactures; offers a range; ingots; piece; consisting; electro; tube; metals; plate; flat panel display; panel display; functional; super; involved; resource; wire; thin film solar; film solar; anti; physical; comprising; specialty; vacuum; treatment; component; applied; solar cell; logistics; cleaning; consumer electronics; series; corporation; special; flat panel; media; resources; chemical; repair; mechanical; display</t>
  </si>
  <si>
    <t>0.00045250068454292164</t>
  </si>
  <si>
    <t>0.00039561430847344495</t>
  </si>
  <si>
    <t>856</t>
  </si>
  <si>
    <t>7755c61a16d206c023e1f2d5971f9eb3</t>
  </si>
  <si>
    <t>OneSun, LLC</t>
  </si>
  <si>
    <t>OneSun, LLC operates as an energy company that manufactures solar panels. The company is based in Sausalito, California.</t>
  </si>
  <si>
    <t>Sausalito</t>
  </si>
  <si>
    <t>5850000</t>
  </si>
  <si>
    <t>Web-Based Performance Monitoring; initial site assessment; plate thermal systems; deep solar technology; solar electric energy; comprehensive construction capability; Performance Monitoring Systems; electric utility service; financial management experience; electric meter; turnkey service guarantees; credit account; Power Purchase Agreement; public works facilities; up-to-date Web-Based Performance; data accessible online; solar systems; post-installation monitoring; comprehensive capability; utility meter; electric vehicle; solar pv; unique combination; Electrical Contractors; EPC process; solar panels; real-time monitoring; dependable continuity; broad experience; uninterrupted flow; utility services; financial solutions; project-by-project basis; urban area; everyday operations; power usage; ground mounts; parking structures; food processors; immediate needs; extra power; net metering; occasional rinsing; direct current; expert analysis; business case; Sun process; specific requirements; real-time verification; daily operations</t>
  </si>
  <si>
    <t>performance monitoring; web based performance; spinning; site assessment; optimize efficiency; electric meter; high performance solar; performance solar; grid tied; tied; meter; credit; account; capability; assessment; days; comprehensive; initial; solar electric; vehicle charging stations; utility services; utility meter; turnkey service; tied solar systems; systems on rooftops; system that meets; system automatically; sunny days; specific requirements; solely; solar pv system; purchase agreement options; public works; provide electricity; post installation; performance solar electric; performance data; parking structures; offer financial; occur; occasional; licensed general; installation monitoring; includes photovoltaic; ground mounts; generating more electricity; forwards; food processors; flow of power; financial solutions; electrical contractors; electric energy; draws; design and engineer; daily operations; construction capability; connects directly; committed to helping; cloudy days; business case; backwards; agreement options; optimize; thorough; continuity; adjacent; uninterrupted; tied solar; systems include; procurement and construction; power usage; grid tied solar; faults; cloudy; usage; cogeneration; solutions that include; net metering; electric utility; purchase; surplus; dependable; high performance; real time monitoring; profitability; flat plate; electric vehicle charging; solar systems; financial; vehicle charging; time monitoring; solar electric systems; purchase agreement; power purchase agreement; system performance; recommendations; feeds; electric systems; processors; smooth</t>
  </si>
  <si>
    <t>0.0003513764899093915</t>
  </si>
  <si>
    <t>15895</t>
  </si>
  <si>
    <t>0.0003650204527980098</t>
  </si>
  <si>
    <t>e7a609c3-5cc6-0342-ee47-53ccdc8cf01d</t>
  </si>
  <si>
    <t>BARO Agency</t>
  </si>
  <si>
    <t>BARO designs, builds and may operate highly proficient Remotely Piloted Aircraft Systems for many kinds of air transportation purposes. BARO designs, builds and may operate highly proficient Remotely Piloted Aircraft Systems (RPAS) for many kinds of air transportation purposes. These drones operate in a Vertical Take-Off and Landing mode and fulfil a wide range of freight (and passenger) transportation requirements under almost all climatic conditions. BARO VTOL-RPAS provide the missing link in intermodular cargo transport.</t>
  </si>
  <si>
    <t>baro; proficient; piloted aircraft systems; remotely piloted aircraft; remotely piloted; piloted aircraft; air transportation; rpas; kinds; piloted; purposes; aircraft systems; missing; fulfil; climatic conditions; cargo transport; climatic; remotely; freight; builds; vtol; passenger; cargo; mode; link; landing; vertical; transport; wide range</t>
  </si>
  <si>
    <t>0.0006420138705843976</t>
  </si>
  <si>
    <t>3488</t>
  </si>
  <si>
    <t>0.0005479170067679056</t>
  </si>
  <si>
    <t>Certain data and content provided by https://www.crunchbase.com/organization/baro-agency</t>
  </si>
  <si>
    <t>858</t>
  </si>
  <si>
    <t>feb3db856c15fdfc3462ab1ae23abfd1</t>
  </si>
  <si>
    <t>Tespack Ltd</t>
  </si>
  <si>
    <t>http://www.tespack.com</t>
  </si>
  <si>
    <t>Tespack Ltd. offers mobile energy solutions in Finland. It offers ultra-light batteries, solar panels, smartpacks, backpacks, city smartpacks, outdoor smartpacks, and portable chargers. The company ships its products to Austria, Belgium, Bosnia and Herzegovina, Bulgaria, Croatia, Czech Republic, Denmark, Estonia, France, Germany, Greece, Hungary, Iceland, Italy, Latvia, Lithuania, Luxembourg, Monaco, Montenegro, the Netherlands, Norway, Poland, Portugal, Ireland, Romania, Serbia, Slovakia, Slovenia, Spain, Sweden, Switzerland, and the United Kingdom. It also sells its products through distributors and retailers, as well as online. Tespack Ltd. was founded in 2013 and is based in Helsinki.</t>
  </si>
  <si>
    <t>228480</t>
  </si>
  <si>
    <t>Arkley Venture Capital</t>
  </si>
  <si>
    <t>powerful mobile chargers; Vodafone online store; Scandinavian Outdoor Store; military special forces; energy. renewable energy.; retails stores; energy generation; bigger brands; product line; Tespack Smartpacks; Microsoft Store; TomTom; wearables; products; laptops; Helsinki; Amsterdam; universities; company; future; technology; Finland; sun; devices; Intersports; Netherlands</t>
  </si>
  <si>
    <t>products are currently; store; special forces; scandinavian; mobile chargers; cooperate; chargers and charge; bigger; work closely; retails; online store; lose; microsoft; wearables; forces; closely; energy generation; focusing; universities; laptops; launched; collect; tested; move; brands; stores; simply; chargers; specialized; powerful; special; outdoor</t>
  </si>
  <si>
    <t>0.00029779294853729896</t>
  </si>
  <si>
    <t>28164</t>
  </si>
  <si>
    <t>0.0003902808876665043</t>
  </si>
  <si>
    <t>859</t>
  </si>
  <si>
    <t>f522b045e1e2ad4837a8093534515c0b</t>
  </si>
  <si>
    <t>Caplor Energy Ltd.</t>
  </si>
  <si>
    <t>http://www.caplor.co.uk/energy</t>
  </si>
  <si>
    <t>Caplor Energy Ltd. supplies, installs, operates, and monitors solar PV panels. It serves businesses, communities, and home owners. The company was founded in 2001 and is based in Fownhope, United Kingdom. Caplor Energy Ltd. operates as a subsidiary of Caplor Ltd.</t>
  </si>
  <si>
    <t>Fownhope</t>
  </si>
  <si>
    <t>Caplor Ltd.</t>
  </si>
  <si>
    <t>serves businesses; monitors solar; solar pv panels; pv panels; communities; monitors; owners; solar pv</t>
  </si>
  <si>
    <t>0.0003245319381881835</t>
  </si>
  <si>
    <t>0.00029662444578973976</t>
  </si>
  <si>
    <t>860</t>
  </si>
  <si>
    <t>293ff5819c2768aa642c8fabc877e039</t>
  </si>
  <si>
    <t>Chess Dynamics Limited</t>
  </si>
  <si>
    <t>http://www.chess-dynamics.com</t>
  </si>
  <si>
    <t>Chess Dynamics Limited designs, manufactures, and supplies video surveillance and security systems used in land, maritime, and airborne applications for defense and security sectors in the United Kingdom and internationally. The company offers a family of naval systems for maritime surveillance providing precision gun fire control, situational awareness processing, and area surveillance; and a family of multi-sensor surveillance systems, such as fixed, deployable, vehicle, and combat systems for surveillance and target identification to a range of operational scenarios and tactical applications. It also provides anti-unmanned aerial vehicle (UAV) defense systems/counter drone systems to detect, track, disrupt, and neutralize UAVs, remotely piloted aircraft systems, or unmanned aircraft systems engaged in hostile airborne surveillance and potentially malicious activity; critical infrastructure and security systems; and custom EO and radar turntable system solutions. The company was founded in 1993 and is based in Horsham, United Kingdom with an additional office in Denver, Colorado.</t>
  </si>
  <si>
    <t>Horsham</t>
  </si>
  <si>
    <t>Chess Technologies Limited</t>
  </si>
  <si>
    <t>Chess Dynamics; solutions. national security; impressive array; Airborne applications; independent design; strategic partner; advanced surveillance; manufacturing organisation; communication systems; development; Land; Maritime; customers</t>
  </si>
  <si>
    <t>dynamics; systems for land; surveillance and communication; strategic partner; organisation; independent design; advanced surveillance; impressive; customised; design and manufacturing; national security; communication systems; bespoke; maritime; specialist; airborne; strategic; partner; provided; independent; array; national; surveillance; land</t>
  </si>
  <si>
    <t>0.0006745478962140619</t>
  </si>
  <si>
    <t>24420</t>
  </si>
  <si>
    <t>0.0006629136172237263</t>
  </si>
  <si>
    <t>861</t>
  </si>
  <si>
    <t>31527df8-605c-5059-541c-0f83fafc903a</t>
  </si>
  <si>
    <t>Drone Bevy</t>
  </si>
  <si>
    <t>http://dronebevy.com/</t>
  </si>
  <si>
    <t>Intelligence grid enabling decision-making &amp; autonomous missions accomplishment for robots. Drone Bevy is a cloud based platform for autonomous devices. Connecting UAV, Drones, Robots, Vehicles, Sensors, 3-th party services into a single cloud based entity. Provide ability applications to be created, managed and deployed on the devices or cloud. These applications can do control, generate offline or realtime analysis and can produce actionable outcome. Such outcome can be physical - execute a mission, collect data from a region, monitor a particular area for changes in the environment, etc... or display alerts, results and statistics on a dashboard.</t>
  </si>
  <si>
    <t>outcome; single cloud; making autonomous; collect data; autonomous missions; autonomous devices; accomplishment; realtime; cloud based platform; statistics; offline; entity; execute; robots; decision making; dashboard; alerts; managed; saas; actionable; region; decision; connecting; deployed; collect; missions; changes; physical; party; internet of things; created; monitor; ability; things; enabling; display</t>
  </si>
  <si>
    <t>0.00030350743737484127</t>
  </si>
  <si>
    <t>14362</t>
  </si>
  <si>
    <t>0.0003392082747838569</t>
  </si>
  <si>
    <t>Certain data and content provided by https://www.crunchbase.com/organization/drone-bevy</t>
  </si>
  <si>
    <t>862</t>
  </si>
  <si>
    <t>9a71b4406a23e6072b13932a0a2b130e</t>
  </si>
  <si>
    <t>SURVEY Copter SAS</t>
  </si>
  <si>
    <t>http://www.survey-copter.com</t>
  </si>
  <si>
    <t>SURVEY Copter SAS designs, develops, and manufactures fixed and rotary wings mini-UAVs for military and civil missions. It offers rotorcrafts; other subsets, which include ground control stations, simulators, and ground tracking antennas; and fixed wings for surveillance applications. The company also provides mini-UAVs for the monitoring or extended inspection of defined areas; and civil or industrial missions, such as monitoring of critical areas, aerial power lines, or pipeline inspection. In addition, it designs and manufactures specific machines for harsh conditions, including nuclear environments. Further, the company provides services, including systems delivery, spare parts, training of drone operators and maintenance personnel, and associated documentation. It offers its products for ISR, coastal surveillance, antipiracy operations, and peacekeeping missions. It serves French Army, Foreign Armed Forces (land and naval), special-forces, police, gendarmerie, and more. The company was founded in 1996 and is based in Pierrelatte, France. SURVEY Copter SAS operates as a subsidiary of Airbus Group SAS.</t>
  </si>
  <si>
    <t>Pierrelatte</t>
  </si>
  <si>
    <t>Airbus Group SE</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</si>
  <si>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t>
  </si>
  <si>
    <t>mini uavs; wings; forces; missions; mini; surveillance applications; subsets; special forces; rotorcrafts; rotary wings; pipeline inspection; peacekeeping; military and civil; manufactures fixed; including nuclear; include ground; harsh conditions; ground control stations; fixed wings; fixed and rotary; critical areas; control stations; armed forces; aerial power; power lines; coastal; naval; army; civil; armed; simulators; uavs; isr; harsh; foreign; copter; fixed; police; surveillance; rotary; ground control; french; defined; drone operators; documentation; spare parts; pipeline; extended; antennas; nuclear; personnel; spare; associated; lines; survey; offers its products; environments; machines; designs and manufactures; stations; special; operators; critical; land</t>
  </si>
  <si>
    <t>0.000263775560465867</t>
  </si>
  <si>
    <t>3755</t>
  </si>
  <si>
    <t>0.0003050577471127393</t>
  </si>
  <si>
    <t>863</t>
  </si>
  <si>
    <t>279f24e5b3cd5bcbec69117c58633be3</t>
  </si>
  <si>
    <t>Perspective Robotics AG</t>
  </si>
  <si>
    <t>http://fotokite.com</t>
  </si>
  <si>
    <t>Perspective Robotics AG develops technological tools to enable new forms of visual storytelling. It offers Fotokite Pro, a lightweight tethered flying camera system for professional use cases and live broadcasting. The company was incorporated in 2014 and is based in Zurich, Switzerland.</t>
  </si>
  <si>
    <t>Zurich</t>
  </si>
  <si>
    <t>fundamental drone issues; personal flying camera; drones. photography. robotics; Flying Machine Arena; advanced research lab; ETH Zurich; aerial robotics; minimal training</t>
  </si>
  <si>
    <t>world's most advanced; piloting skills; personal flying; minimal training; machine arena; flying machine arena; flying machine; aspire; accountability; arena; aerial robotics; flying camera; born; piloting; fundamental; flying; lack; lab; virtually; interactive; minimal; solve; skills; issues; personal; machine; photography</t>
  </si>
  <si>
    <t>0.0003057899986939684</t>
  </si>
  <si>
    <t>9632</t>
  </si>
  <si>
    <t>0.000332424344902845</t>
  </si>
  <si>
    <t>864</t>
  </si>
  <si>
    <t>9c3c8036-43a9-ebda-d6aa-3ca7c86c4c37</t>
  </si>
  <si>
    <t>901Drones, LLC</t>
  </si>
  <si>
    <t>http://901drones.com/</t>
  </si>
  <si>
    <t>901Drones, LLC provides professional aerial drone photography and editing services to the Midsouth.</t>
  </si>
  <si>
    <t>Memphis</t>
  </si>
  <si>
    <t>aerial drone photography; drone photography; professional aerial; editing; aerial drone; photography</t>
  </si>
  <si>
    <t>0.0008908776469424258</t>
  </si>
  <si>
    <t>0.000567509496255977</t>
  </si>
  <si>
    <t>Certain data and content provided by https://www.crunchbase.com/organization/901drones-llc</t>
  </si>
  <si>
    <t>865</t>
  </si>
  <si>
    <t>504dddc5-8b82-582e-fa0a-08b99e6cb034</t>
  </si>
  <si>
    <t>Skybag</t>
  </si>
  <si>
    <t>https://www.skyba-global.com</t>
  </si>
  <si>
    <t>Skybag is the leading company of commercial drones for usage in consumer services. Skybag provides commercial drones for usage in consumer services.
Skybag is a France-based company that was founded in 2014 and the company was acquired by GrabFood on June 4, 2016.</t>
  </si>
  <si>
    <t>fabless semiconductor / commercial drones / fabless / smarter</t>
  </si>
  <si>
    <t>436476.723514729</t>
  </si>
  <si>
    <t>Darius Léman</t>
  </si>
  <si>
    <t>2482398</t>
  </si>
  <si>
    <t>commercial drones; usage</t>
  </si>
  <si>
    <t>0.00007500454130150495</t>
  </si>
  <si>
    <t>0.00020804320676626016</t>
  </si>
  <si>
    <t>Certain data and content provided by https://www.crunchbase.com/organization/skybag</t>
  </si>
  <si>
    <t>866</t>
  </si>
  <si>
    <t>4b90fed727b975fb3ce165363d123e35</t>
  </si>
  <si>
    <t>NV Energiewacht Groep</t>
  </si>
  <si>
    <t>http://www.energiewacht.com</t>
  </si>
  <si>
    <t>NV Energiewacht Groep installs and maintains heating and water heating installations to private and commercial customers. The company installs solar water heaters, solar panels, home insulation, heating devices, and hot water devices. The company also provides services for intrusion prevention systems, fire protection systems and carrying out safety audits. The company was incorporated in 1974 and is based in Zwolle, the Netherlands. NV Energiewacht Groep operates as a subsidiary of RWE AG.</t>
  </si>
  <si>
    <t>Zwolle</t>
  </si>
  <si>
    <t>RWE AG</t>
  </si>
  <si>
    <t>prevention systems; installs and maintains; heating installations; heating devices; fire protection systems; protection systems; fire protection; intrusion; audits; solar water heaters; prevention; carrying; commercial customers; water heating; water heaters; maintains; solar water; installs solar; heaters; insulation; fire; hot water; private; hot</t>
  </si>
  <si>
    <t>0.00029180458961200007</t>
  </si>
  <si>
    <t>0.0002557719887462076</t>
  </si>
  <si>
    <t>867</t>
  </si>
  <si>
    <t>fcb058a6-4a02-48ba-45b2-ea95c7984765</t>
  </si>
  <si>
    <t>Bormatec</t>
  </si>
  <si>
    <t>http://bormatec.com</t>
  </si>
  <si>
    <t>The German company specializes in the development, design and production of unmanned aircraft vehicles (Drone/UAV/UAS/UGV). The German company BORMATEC founded in 2001. We are specializes in the development, design and production of unmanned aircraft vehicles (Drone/UAV/UAS/UGV). BORMATEC airframes are high quality, conomical platforms and are mainly characterized by the high flexibility in their applications. In addition to standard-products we develop special UAVs for individual customer requirements. BORMATEC represents competence and reliability, flexibility and customer service. This guarantees an optimal cooperation.</t>
  </si>
  <si>
    <t>Ravensburg</t>
  </si>
  <si>
    <t>unmanned aircraft vehicles; ugv; production of unmanned; design and production; aircraft vehicles; german; individual customer; high flexibility; addition to standard; unmanned aircraft; standard products; flexibility; characterized; airframes; cooperation; uas; customer requirements; specializes; represents; guarantees; customer service; optimal; uavs; individual; founded; special; reliability; high quality; platforms</t>
  </si>
  <si>
    <t>0.0006343546248489938</t>
  </si>
  <si>
    <t>5049</t>
  </si>
  <si>
    <t>0.0004789259289952381</t>
  </si>
  <si>
    <t>Certain data and content provided by https://www.crunchbase.com/organization/bormatec</t>
  </si>
  <si>
    <t>868</t>
  </si>
  <si>
    <t>1b1b65174684b594762d7058239064e2</t>
  </si>
  <si>
    <t>EchoFirst Inc.</t>
  </si>
  <si>
    <t>EchoFirst Inc. designs, manufactures, and markets solar systems that generate electricity and thermal energy. It offers Echo solar systems that provide electricity and hot water; and Echo+ solar systems provide electricity, hot water, home heating, and home cooling. The company serves homeowners, installation partners, and new home builders/developers. It was formerly known as PVT Solar Inc. and changed its name to EchoFirst Inc. in March 2011. The company was founded in 2007 and is based in Fremont, California. EchoFirst Inc. operates as a subsidiary of SunEdison, Inc. On April 21, 2016, EchoFirst Inc. filed a voluntary petition for reorganization under Chapter 11 in the U.S. Bankruptcy Court for the Southern District of New York. It is in joint administration with SunEdison, Inc.</t>
  </si>
  <si>
    <t>18790000</t>
  </si>
  <si>
    <t>Khosla Ventures (2); Sigma Partners; Energy &amp; Environment Investment, Inc.</t>
  </si>
  <si>
    <t>energy; solar energy; PV panels; Solar PV panels; building energy; basic pv; Energy Commission PV; building energy compliance; solar energy systems; Complete Solar Energy; Solar Energy Laboratory; solar thermal technology; solar energy research; Basic PV panels; Echo solar air; Energy Standard TRNSYS; PV system energy; efficient PV panel; thermal energy; Thermal Energy Systems; projected. building energy; building energy use.; Solar System Energy; energy production; standard PV system.; energy production forecasts; biggest energy usages; energy compliance codes; electrical energy production; solar thermal systems; National Renewable Energy; solar systems models; energy compliance tool; solar home cooling; IECC energy code; International Energy Conservation; solar thermal collectors; actual energy offsets; PV systems; modeling tool; total energy output; California Solar Initiative; Solar Advisor Model; building’s energy; energy building; base case; untapped energy; home energy; solar electricity</t>
  </si>
  <si>
    <t>echo; modeled; building energy; doe; codes; system energy; sun's energy; rating; ratings; department of energy; modeling; untapped; title; thermal technology; supplements; sunlight directly; solar thermal technology; remaining energy; prevailing; noaa; form of heat; forecasts; csi; convert sunlight directly; building's energy; represents; code; accurately; score; waste heat; turbo; pv system; thermal energy; solar energy system; convert sunlight; pv panels; compliance; pv panel; captures; solar system; simulation; remaining; maintained; energy savings; calculate; limit; remains; reduction; basic; models; files; energy system; defined; actual; minimum; cooling; department; energy production; tool; spectrum; case; utilizes; utilize; solar thermal; accurate; collectors; base; result; ventilation; waste heat recovery; usages; upcoming; unused; treated; transient; three major components; three major; three decades; thermostat; thermal performance; thermal energy systems; system simulation; system energy production; surpasses; standard pv system; standard pv; standard building; spreadsheets; specific features; solar energy solution; simple but powerful; set points; schemes; sam; reviewed; residential building; representation; renewable energy labs; provide hot water; provide hot</t>
  </si>
  <si>
    <t>0.00017220201680172962</t>
  </si>
  <si>
    <t>5764</t>
  </si>
  <si>
    <t>0.00020138488720923412</t>
  </si>
  <si>
    <t>870</t>
  </si>
  <si>
    <t>76a7ed35b7cee6922bca2e1c19925ba2</t>
  </si>
  <si>
    <t>Johnson System, Inc.</t>
  </si>
  <si>
    <t>http://www.johnsonsysteminc.com</t>
  </si>
  <si>
    <t>Johnson System, Inc. manufactures and supplies catwalks, towers, and support structures. The company offers support, bucket elevator, and H-beam towers; bridge truss catwalks, handrail truss catwalks, deep handrail truss catwalks, mechanical trusses, and park bridges; structures and decks; temporary storage, center tower loading, and aeration JSI AIR systems; green energy products, including solar panel racks, monopole wind towers, vertical axis wind turbines, and self hinging monopoles; and industrial products comprising corrugated and smooth wall steel silos, surge bins, portable hoppers, safety walkways, and production welding. It also provides various accessories, including adjustable roof stairs, mid roof walk arounds, spiral stair cases, ladders and cages, roof handrails, bin peak walk arounds, roof ladder w/handrails, and grain and bean ladders. The company was founded in 1983 and is based in Marshall, Michigan. As of September 25, 2013, Johnson System, Inc. operates as a subsidiary of The GSI Group, LLC.</t>
  </si>
  <si>
    <t>Marshall</t>
  </si>
  <si>
    <t>AGCO Corporation</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</si>
  <si>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t>
  </si>
  <si>
    <t>catwalks; johnson; handrails; ladders; towers; walk; walkways; trusses; support structures; stairs; stair; spiral; solar panel racks; silos; roof ladder; panel racks; offers support; monopoles; ladder; industrial products comprising; including solar panel; hoppers; green energy products; decks; cages; bucket elevator; bucket; bins; bin; bean; air systems; aeration; adjustable roof; grain; axis wind turbines; industrial products; vertical axis wind; elevator; axis wind; vertical axis; corrugated; surge; loading; smooth; products comprising; bridges; adjustable; structures; temporary; beam; racks; welding; bridge; mid; park; manufactures and supplies; tower; including solar; green energy; axis; peak; cases; comprising; energy products; vertical; deep; center; wall; steel; wind turbines; turbines; mechanical</t>
  </si>
  <si>
    <t>0.00033469899266589986</t>
  </si>
  <si>
    <t>0.0002740561523336487</t>
  </si>
  <si>
    <t>871</t>
  </si>
  <si>
    <t>dd53996f50ae9fb2973e6b80bd0b614c</t>
  </si>
  <si>
    <t>SkyFront</t>
  </si>
  <si>
    <t>http://www.skyfront.com</t>
  </si>
  <si>
    <t>SkyFront develops long-endurance drone systems for agriculture, search and rescue, and infrastructure inspections. The company offers multi-rotor systems that enable users to gather actionable insights about crop health; and allow users to run automated remote search missions during day and night. The company is based in Hoboken, New Jersey.</t>
  </si>
  <si>
    <t>Hoboken</t>
  </si>
  <si>
    <t>payload / infrastructure inspection / ground control station / long range missions</t>
  </si>
  <si>
    <t>hybrid-electric drones; 4-Hour Endurance Hybrid-Electric; hybrid-electric technology; longest endurance quadcopter; battery-powered drones; commercial drone applications; hybrid gasoline-electric drone; Qualcomm Robotics Accelerator.; infrastructure inspection; Skyfront Tailwind; long range missions; aerospace. drones. robotics; entirely new type; extended endurance; Qualcomm Ventures; flight times; entire industry; rescue industries; aerospace startup; package delivery; manned helicopter; large farms; autonomous aircraft; precision agriculture; recent graduate; rescue missions</t>
  </si>
  <si>
    <t>hybrid electric; powered drones; long endurance; battery powered drones; endurance; battery powered; qualcomm; fly for hours; gasoline; infrastructure inspection; hybrid; search and rescue; hours; type of aircraft; technology removes; specialties drones; safe and efficient; rescue missions; range missions; package delivery; longest; long range missions; limitations; hour endurance; graduate; enables commercial; drone that flies; drone applications; commercial drone applications; builds hybrid; autonomous aircraft; ability to perform; rescue; missions; flight times; search; generates electricity; multirotor; accelerator; builds; technology enables; quadcopter; removes; introducing; flies; ventures; miles; fly; condition; manned; extended; entirely; backed; helicopter; extend; long range; precision agriculture; hour; commercial drone; improvement; travel; longer; farms; startup; generates; patent pending; lightweight; perform; pending; uas; patent; package; designs and manufactures; times; entire; specialties; ability; type; capabilities; increase; affordable; safe</t>
  </si>
  <si>
    <t>0.00020603964624780823</t>
  </si>
  <si>
    <t>44013</t>
  </si>
  <si>
    <t>0.0002949810288480818</t>
  </si>
  <si>
    <t>872</t>
  </si>
  <si>
    <t>d1ddaf0e5e00f701c55f29da62cdf165</t>
  </si>
  <si>
    <t>Horizon Holdings Inc.</t>
  </si>
  <si>
    <t>http://www.horizonholdingsinc.com</t>
  </si>
  <si>
    <t>Horizon Holdings Inc., through its subsidiaries, operates in the energy sector. It distributes electricity and provides related utility services to residential and commercial customers in the cities of Hamilton and St. Catharines. The company also develops renewable energy projects; and offers energy management services for industrial, commercial and institutional building owners and property managers, and residential customers. In addition, it offers metering services for manufacturing companies, local distribution companies, and generators; and sells turnkey systems to the building owners in Southern Ontario. Further, the company leases industrial, commercial, and institutional rooftop space across Ontario to host solar photovoltaic (PV) systems; and sells turnkey systems to building owners that prefer to own and operate solar PV power generation systems. Its solar PV solutions include solar panel system engineering and design, building modifications/requirements to accommodate renewable energy, site control authorization, utility interconnections, equipment supply agreements, power purchase agreement structuring, site planning and permitting, construction management, operation and maintenance, and Internet accessible energy management and monitoring tools. The company was founded in 2005 and is based in Hamilton, Canada. Horizon Holdings Inc. operates as a subsidiary of Hamilton Utilities Corporation.</t>
  </si>
  <si>
    <t>Hamilton</t>
  </si>
  <si>
    <t>38325189</t>
  </si>
  <si>
    <t>Hamilton Utilities Corporation</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</si>
  <si>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t>
  </si>
  <si>
    <t>building owners; turnkey systems; horizon; holdings; institutional; owners; utility services; system engineering; solutions include solar; solar pv solutions; solar pv power; services for industrial; pv solutions; pv power generation; property managers; prefer; operate solar; monitoring tools; management and monitoring; local distribution; interconnections; include solar panel; equipment supply; energy management services; distribution companies; distributes electricity; develops renewable energy; develops renewable; commercial and institutional; authorization; energy management; turnkey; services to residential; structuring; engineering and design; manufacturing companies; power generation systems; modifications; energy sector; solar panel system; offers energy; renewable energy projects; leases; solutions include; purchase agreement; power purchase agreement; panel system; pv power; construction management; permitting; agreements; accommodate; solar pv; residential customers; st; power purchase; operation and maintenance; generation systems; southern; energy projects; host; commercial customers; agreement; metering; cities; managers; management services; include solar; accessible; subsidiaries; residential and commercial; rooftop; purchase; generators; power generation; sector; solar photovoltaic; property; planning</t>
  </si>
  <si>
    <t>0.41666666666666663</t>
  </si>
  <si>
    <t>0.000532965107902027</t>
  </si>
  <si>
    <t>83070</t>
  </si>
  <si>
    <t>0.0005287648942208992</t>
  </si>
  <si>
    <t>873</t>
  </si>
  <si>
    <t>334b8f601851df3ff10fe4dac762b027</t>
  </si>
  <si>
    <t>Head of Design Ltd.</t>
  </si>
  <si>
    <t>http://www.head-of-design.co.uk</t>
  </si>
  <si>
    <t>Head of Design Ltd. provides Web design branding, marketing, and consulting services in the United Kingdom. It offers design services, such as logo design, graphic design, brand identity, and copywriting services; and Web services, including Web design, email, hosting, and social media services. The company also provides printing services for business stationery, business signage, vehicle livery, and exhibition materials; and aerial drone film and photography services for weddings, commercial events, and other events. Head of Design Ltd. was incorporated in 2015 and is based in Plymouth, United Kingdom.</t>
  </si>
  <si>
    <t>Plymouth</t>
  </si>
  <si>
    <t>Devon</t>
  </si>
  <si>
    <t>web design; head; weddings; stationery; services for business; printing services; photography services; graphic design; film and photography; exhibition; drone film; brand identity; logo; web services; identity; branding; social media; offers design; events; hosting; design services; graphic; aerial drone; email; signage; consulting services; printing; social; brand; media; photography; marketing; consulting</t>
  </si>
  <si>
    <t>0.0007804207259282928</t>
  </si>
  <si>
    <t>4696</t>
  </si>
  <si>
    <t>0.0005943235184953119</t>
  </si>
  <si>
    <t>874</t>
  </si>
  <si>
    <t>bb84d661ddde4ccbf91ddbbe8442008b</t>
  </si>
  <si>
    <t>ET Solar Australia Pty Ltd</t>
  </si>
  <si>
    <t>ET Solar Australia Pty Ltd produces solar modules and related photovoltaic (PV) solutions or all types of business, including project development, finance and investment, EPC, and operations and maintenance. The company was founded in 2014 and is based in Sydney, Australia. ET Solar Australia Pty Ltd operates as a subsidairy of ET Solar Energy Corp.</t>
  </si>
  <si>
    <t>solar hot water / invest in solar / rising energy / solar hot</t>
  </si>
  <si>
    <t>25776986</t>
  </si>
  <si>
    <t>Clean Energy Finance Corporation; ET Solar Energy Corp.</t>
  </si>
  <si>
    <t>ET Solar Industry Limited</t>
  </si>
  <si>
    <t>Solar Australia; battery energy storage; Solar Australia PV; Solar Australia Battery; free solar energy; energy efficiency products; Solar Australia supplies; excess solar power; solar hot water; energy costs; Clean Energy Council; Portable 12V panels; green power station; revolutionary Battery Energy; energy bills; needs-based consultative approach; BESS; friendly local support; 240V power requirements; hot water needs; cheaper off-peak periods; Monocrystalline recreational modules; Selectronic SP Pro; custom heavy duty; BESS options; solar designers; solar journey; solar customers; Apricus Australia; solar benefit; energy reduction; POWER COSTS; energy companies; free energy; solar-generated power; highest-quality products; Recreational Panels; foldable panels; portable panels; backup power; Australian market; professional advice; Stiebel Eltron; appropriate power; Fixed Panels; premium products; after-sales commitment; cost-cutting goals; expert advice</t>
  </si>
  <si>
    <t>storage system; energy storage system; battery energy; rising energy costs; rising energy; peak periods; offer a range; fixed panels; recreational; fight; cec; rising; periods; introducing; energy bills; energy costs; energy storage; advice; peak; bills; year performance guarantee; year performance; worksite; well established; water products; valued; utilises; utilise; three phase; tackle; sun to enable; stored power; solution to meet; solar generated; save on electricity; reduce your energy; providing professional; provide maximum efficiency; provide maximum; products designed; power requirements; power for running; power costs; performance guarantee; panels provide; panels are ideal; outdoor adventures; options to meet; offer fixed; net meter; meet your energy; maximum efficiency; low maintenance; install a solar; hot water products; highest quality products; help you save; generated power; free solar energy; flexible solution; expert advice; excess solar power; excess solar; engineers and solar; energy efficiency products; efficiency products; direct attachment; custom heavy; council; consultative; clever; charger controllers; charge the batteries; cec accredited; caravan; blackouts; anderson; alternatively; journey; free energy; adventures; power station; maximise; latest technology; honest; heavy duty; guiding; accredited; trip; fridges; electricity costs; backing; free solar; fold; sending; quiet; products including; foldable; australian; plugs</t>
  </si>
  <si>
    <t>0.0002602350441773241</t>
  </si>
  <si>
    <t>7606</t>
  </si>
  <si>
    <t>0.00028439336249344853</t>
  </si>
  <si>
    <t>875</t>
  </si>
  <si>
    <t>0977c2901e93b57a56f690ecdd55e491</t>
  </si>
  <si>
    <t>Stichting Energieonderzoek Centrum Nederland</t>
  </si>
  <si>
    <t>http://www.ecn.nl</t>
  </si>
  <si>
    <t>Stichting Energieonderzoek Centrum Nederland, an energy research institute, provides research and technology, and strategy and advisory services in the areas of solar and wind energy, biomass, energy efficiency, environmental assessment, and engineering and materials in the Netherlands and internationally. The company provides projects R&amp;D, technology licensing, consultancy, and solar panel factory design services to solar power industry; R&amp;D, technology licensing, consultancy, measurements and testing, and wind farm design services to wind energy market; products, services, and solutions in the areas of characterization, pretreatment, conversion and reprocessing, combustion, gasification, pyrolysis, and testing and measuring to biomass market; and products and services, which cover nanoporous membrane, hydrogen separation modules, compression heat pump, and sorption-enhanced water gas shift, as well as testing and measuring services to the energy efficiency market. It also provides products and services in the areas of policies and studies, which cover assessing the current energy regime, identifying constraints, analysis of solutions and instruments, monitoring and evaluating solutions and instruments, and models for quantitative analysis; products and services for environmental assessment comprising dust monitoring systems, urban air quality monitoring, particulate monitoring, nitrogen measuring, volatile organic compound measurements, environmental risk analysis for recycling, and process development for recycling; and products and services for engineering and materials, such as design and construction of test rigs, equipment failure research, corrosion tests, joining and manufacturing technology, laser technology, physical characterization, mechanical tests, chemical analysis, gas analysis, and biogenic analysis. The company was formerly known as Reactor Centrum Nederland. Stichting Energieonderzoek was founded in 1955 and is based in Petten, the Netherlands.</t>
  </si>
  <si>
    <t>1955</t>
  </si>
  <si>
    <t>Petten</t>
  </si>
  <si>
    <t>Energy research Centre; energy innovation; ECN; international leader; Netherlands</t>
  </si>
  <si>
    <t>energy innovation; ecn; centre; innovation; leader</t>
  </si>
  <si>
    <t>0.0006877262715756293</t>
  </si>
  <si>
    <t>156218</t>
  </si>
  <si>
    <t>0.0008149881325479547</t>
  </si>
  <si>
    <t>876</t>
  </si>
  <si>
    <t>4e3c17f700643e6391b8092792bda753</t>
  </si>
  <si>
    <t>Protection Services Inc.</t>
  </si>
  <si>
    <t>http://www.protectionservices.com</t>
  </si>
  <si>
    <t>Protection Services Inc. manufactures, sells, and rents traffic management products to customers in the United States. It provides mobile radar systems; trailer mounted video traffic monitoring systems; work zone products, such as LED solar assisted variable message boards, solar assisted flashing arrow boards, and portable work zone lighting products; traffic control products, including work zone lighting products, stop and slow paddles, lighting products, mailboxes, barrier delineators, safety materials, and intelligent transportation systems; and permanent highway and roadway signs, custom signs, construction signs, hazard markers, regulatory signs, and sign posts. The company also offers traffic channelizers, including channelizing drums, channelizers, barricades, cones, pedestrian channelizers, and vertical panels; trailer products, such as solar assist variable message boards, flashing arrow boards, construction speed awareness monitors, and solar assist sign trailers; and SCI impact and truck mounted attenuators. In addition, it offers lane closures, temporary tape installation, pavement marker installation, line painting, and flagging services. The company was founded in 1955 and is based in Harrisburg, Pennsylvania. As of October 31, 2016, Protection Services Inc. operates as a subsidiary of RoadSafe Traffic Systems, Inc..</t>
  </si>
  <si>
    <t>Harrisburg</t>
  </si>
  <si>
    <t>36300000</t>
  </si>
  <si>
    <t>RoadSafe Holdings Inc.</t>
  </si>
  <si>
    <t>sophisticated traffic management; traffic management solutions; trailer-mounted video traffic; work zone; solar-assisted flashing arrow; permanent crash attenuators; Smart Work Zone; Protection Services Inc.; solar-assisted variable message; advanced work zone; portable work zone; complete line; states. public safety.; mobile radar; local service; branch offices; public transportation; PSI</t>
  </si>
  <si>
    <t>psi; traffic management; solar assisted; protection services; assisted; zone; management solutions; traffic; boards; sophisticated; trailer mounted; traffic monitoring; temporary and permanent; public transportation; offers advanced; nighttime; local service; led solar; including mobile; flashing; branch; arrow boards; arrow; paving; crash; message; permanent; variable; trailer; temporary; serving; public safety; radar; offices; array; mounted</t>
  </si>
  <si>
    <t>0.00007882778437347245</t>
  </si>
  <si>
    <t>0.0001383561949901736</t>
  </si>
  <si>
    <t>877</t>
  </si>
  <si>
    <t>23acae0593484ec7ea77c358eec3bf55</t>
  </si>
  <si>
    <t>Vision Cortex Ltd.</t>
  </si>
  <si>
    <t>http://www.percepto.co/visioncortex</t>
  </si>
  <si>
    <t>Vision Cortex Ltd. develops computer vision solutions to provide recognition, tracking, and odometry capabilities in drones and UAVs. Its solutions enable drones and UAVs to provide search and rescue, security and monitoring, gesture control, autonomous filming, surveillance, supervision, autonomous navigation, 3D mapping, and obstacle avoidance applications. The company was founded in 2014 and is based in Tel Aviv, Israel.</t>
  </si>
  <si>
    <t>Elevator Fund; CourtsideVC; R&amp;R Venture Partners</t>
  </si>
  <si>
    <t>drone solution; Autonomous Multi-Mission Drone; autonomous drone solutions; drone management. drones.; multi-billion dollar industries; diverse tasks; cloud software; traditional industries; must-have platform; base station; management software; main barrier; way inspection; robotics. software; surveillance; Percepto; technologies; site; number; deliveries; applications; potential; energy; security; insurance; agriculture</t>
  </si>
  <si>
    <t>drone solution; solutions enable; disrupt traditional; cloud software; physically; disrupt; tasks; performing; exactly; diverse; tasks autonomously; solutions for inspection; solution including; potential to disrupt; perform tasks; multi mission; multi billion dollar; multi billion; drones to perform; completely change; build autonomous; billion dollar; industries including; including energy; operated; remotely; dollar; deliveries; base station; drone solutions; management software; number; autonomous drone; surveillance; traditional; fully autonomous; autonomously; hold; barrier; billion; drone management; completely; measurement; perform; station; main; insurance; base; ability; change; today; potential</t>
  </si>
  <si>
    <t>0.0001707128043975736</t>
  </si>
  <si>
    <t>1654</t>
  </si>
  <si>
    <t>0.0001997815440376798</t>
  </si>
  <si>
    <t>878</t>
  </si>
  <si>
    <t>74cc55ab021d12ddf6cf389cecb6a47b</t>
  </si>
  <si>
    <t>ARB Corporation Limited</t>
  </si>
  <si>
    <t>http://www.arb.com.au</t>
  </si>
  <si>
    <t>ARB Corporation Limited designs, manufactures, distributes, and sells motor vehicle accessories and light metal engineering works in Australia, the United States, Thailand, the Middle East, and Europe. The company provides protection equipment, including bull bars and frontal protection, side rails and protection steps, rear protection equipment, under vehicle protection products, and summit protection products; recovery equipment, such as warn winches, bushranger winches, smittybilt winches, recovery points, straps and accessories, jacks and accessories, recovery kits and bags, and other recovery essentials. It also offers suspension products, such as shock absorbers, springs, and steering stabilizers; air lockers and accessories; canopies and ute lids; roof racks and roof bar; drawers and cargo barriers; LED driving lights, vehicle IPF lighting products and accessories, and reversing cameras; portable fridge freezers, tents and swags, shades and shelters, and camping accessories; batteries, auxiliary battery kits, and battery chargers; battery management products; solar panels and accessories; and snorkels to protect engine from dust, snow, and water ingestion. In addition, the company provides general accessories, such as apparel and promotional items, tire accessories, fuel and water tanks, freewheeling hubs, tow bars and accessories, rear bars and wheel carriers, air compressors, power tanks, wagon liners, spare wheel covers, navigators, radios, aftermarket seats, and other accessories. It serves stockists, vehicle dealers, and various fleet operators. The company operates approximately 52 ARB stores in Australia. ARB Corporation Limited was founded in 1975 and is headquartered in Kilsyth, Australia.</t>
  </si>
  <si>
    <t>Kilsyth</t>
  </si>
  <si>
    <t>16620740</t>
  </si>
  <si>
    <t>ARB (Australian Securities Exchange); ARBF.F (Pink Sheets LLC); ARB (Chi-X Australia)</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</si>
  <si>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t>
  </si>
  <si>
    <t>winches; protection equipment; bars; protection products; wheel; recovery; rear; tanks; warn; vehicle accessories; tow bars; tow; tents; summit; straps; stockists; stabilizers; recovery equipment; products and accessories; panels and accessories; motor vehicle; lockers; lids; jacks; including bull; general accessories; fridge freezers; fleet operators; essentials; engineering works; drawers; bull; battery management; bars and accessories; apparel; air compressors; absorbers; water tanks; tire; suspension; liners; management products; fridge; aftermarket; seats; compressors; shock; promotional; auxiliary; canopies; kits; shades; hubs; carriers; steering; rails; bar; freezers; shelters; camping; racks; barriers; snow; battery chargers; dust; radios; bags; cargo; items; steps; spare; fleet; lighting products; driving; covers; side; dealers; protect; motor; points; stores; engine; chargers; corporation; general; operators; metal</t>
  </si>
  <si>
    <t>0.0002561039640289823</t>
  </si>
  <si>
    <t>26026</t>
  </si>
  <si>
    <t>0.0004199957835750069</t>
  </si>
  <si>
    <t>879</t>
  </si>
  <si>
    <t>8d6a3d48cc9c8fd0a75fca0ba2d9d650</t>
  </si>
  <si>
    <t>Bird Electric Corporation</t>
  </si>
  <si>
    <t>http://www.birdelectric.com</t>
  </si>
  <si>
    <t>Bird Electric Corporation provides electrical contracting services to homeowners, businesses, and contractors in Washington. It offers residential electrical services, including installation of light fixtures and devices, spas, saunas, stand-by generators, electrical heating systems, water systems, home theater systems, security and fire alarm systems, and septic control systems, as well as home network, telephone, data, and TV integrated systems; and lighting design, home automation/structured wiring, and confidential client estate work services. The company also provides commercial electrical services, including designing, installing, and monitoring fire alarm and security systems, and monitoring elevators; tenant improvements, remodels, new construction, design-build, building maintenance, parking lot lighting repair, power/lighting distribution, backup power generation, LEED participation, data/telecommunications, and nurse call system services. In addition, it provides contractor services, including commercial, industrial, marine, and value engineering services; and energy efficiency services, including the installation of solar panels, lighting control panels, energy management systems, windmills, time clocks, and dimmers. The company was founded in 1973 and is based in Poulsbo, Washington.</t>
  </si>
  <si>
    <t>Poulsbo</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</si>
  <si>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t>
  </si>
  <si>
    <t>fire alarm; electrical services; alarm; windmills; theater; tenant improvements; system services; structured wiring; services to homeowners; septic; saunas; remodels; lighting distribution; lighting design; lighting control; light fixtures; integrated systems; including installation; including commercial; energy efficiency services; electrical contracting services; electrical contracting; efficiency services; dimmers; corporation provides electrical; contractor services; confidential; commercial electrical; clocks; building maintenance; alarm and security; tenant; parking lot lighting; offers residential; lot lighting; leed; alarm systems; elevators; design build; parking lot; energy management systems; contracting services; fire; backup power; participation; control panels; bird; telephone; structured; fixtures; security systems; engineering services; water systems; contracting; improvements; management systems; lot; installation of solar; contractor; client; tv; call; telecommunications; wiring; parking; energy management; contractors; backup; heating systems; installing; stand; estate; homeowners; control systems; designing; marine; corporation; generators; energy efficiency; power generation; repair; automation</t>
  </si>
  <si>
    <t>0.00048671934646133546</t>
  </si>
  <si>
    <t>8007</t>
  </si>
  <si>
    <t>0.0005025712722114171</t>
  </si>
  <si>
    <t>880</t>
  </si>
  <si>
    <t>053808e0-3fc9-ecf4-381f-afef4887b0a1</t>
  </si>
  <si>
    <t>VH Drones</t>
  </si>
  <si>
    <t>https://vhdrones.com/</t>
  </si>
  <si>
    <t>Your one-stop shop for hobby drones and aerial surveillance.</t>
  </si>
  <si>
    <t>hobby drones; drones and aerial; aerial surveillance; hobby; shop; surveillance</t>
  </si>
  <si>
    <t>0.0006398884074747142</t>
  </si>
  <si>
    <t>7253</t>
  </si>
  <si>
    <t>0.0006360588596376111</t>
  </si>
  <si>
    <t>Certain data and content provided by https://www.crunchbase.com/organization/vh-drones</t>
  </si>
  <si>
    <t>881</t>
  </si>
  <si>
    <t>6a7033b66bcbb334de3120f3b308a1ec</t>
  </si>
  <si>
    <t>http://uasdronecorp.com</t>
  </si>
  <si>
    <t>UAS Drone Corp. develops and manufactures commercial unmanned aerial systems, or drones in the United States. It focuses on providing Quadrotor, a proprietary commercial drone platform to government bodies and agencies, primarily focused on law enforcement and police agencies. The company also intends to offer value-added services for its products, including specialized training for police officers, as well as video/data management software and hosting services. UAS Drone Corp. was founded in 2014 and is headquartered in Palm Beach, Florida.</t>
  </si>
  <si>
    <t>USDR (Pink Sheets LLC)</t>
  </si>
  <si>
    <t>UAS Drone Corp.; military UAS pilot; law enforcement; uas deploy; UAS Ready-to-Fly; UAS design; unmanned aerial systems; unmanned aerial vehicle; small unmanned aircraft; commercial drone platform; grade unmanned platform; unmanned aircraft systems; video/data management software; state-of-the-art aerial surveillance; law enforcement personnel; unprecedented aerial video; offer value-added services; public safety industry; tiger motor reliability; gimbal mounted GoPro; heavy tool chest; Customer-focused systems; reconnaissance systems; police agencies; government bodies; actionable data; police officers; all-in-one Mil-Spec; award-winning autopilot; simple solution; high quality; user ergonomics; nonsense approach; security professionals; exempt designer; necessary tools; design team; level experience; DX7s Spektrum; functional maturity; maximum flexibility; lead designer; evaluation experience; flight planning; vast array; battery voltage; signal quality; GPS navigation; motor temperature; operation. robotics</t>
  </si>
  <si>
    <t>uas drone corp; uas drone; system utilizes; safely operate; officers; drone corp; autopilot system; law enforcement; enforcement; law; ready to fly; uas; responders; police; designer; safely; autopilot; utilizes; corp; agencies; deploy; vehicle market; uas design; tools to enable; testing and evaluation; team brings; systems called; surveillance and reconnaissance; spektrum; specialized training; spec; simple solution; signal quality; reconnaissance systems; quadrotor; proprietary commercial; nonsense; navigation system; mil; maturity; manufacturing commercial; manipulate; increasing the efficiency; hosting services; grade unmanned; gps navigation system; gps navigation; government bodies; gimbal mounted; focused exclusively; faa exempt; exempt; ergonomics; dx; developing and manufacturing; design team; customer focused; commercial unmanned aerial; commercial unmanned; commercial drone platform; chest; brushless; battery voltage; array of applications; allow law enforcement; allow law; airspeed; advanced features; unmanned aircraft; brings; motor; saving time; maximum flexibility; lower costs; focuses on providing; small unmanned aircraft; enhances; developer and manufacturer; commercial grade; actionable data; focuses on developing; custom built; aerial surveillance; armed; transportable; drone platform; focused; versatility; arm; aerial video; developer; ready; flight planning; award winning; focuses; small unmanned; hosting; management software; exclusively; bodies</t>
  </si>
  <si>
    <t>0.0005037395681881331</t>
  </si>
  <si>
    <t>0.0003674411517978547</t>
  </si>
  <si>
    <t>882</t>
  </si>
  <si>
    <t>5ba0ef57c6b6695dd8ccfbefaac18cfb</t>
  </si>
  <si>
    <t>Bioti</t>
  </si>
  <si>
    <t>http://www.bioti.com.br</t>
  </si>
  <si>
    <t>Bioti develops mobility solutions for agribusiness. It develops an Agrodrone solution that combines the instrument with an embedded software capable of capturing images and upload them in real time for automated processing, to be offered as software as a service (SaaS). The company is based in Ribeirão Preto, Brazil. As of June 10, 2014, Bioti operates as a subsidiary of The Trust.</t>
  </si>
  <si>
    <t>Ribeirão Preto</t>
  </si>
  <si>
    <t>São Paulo</t>
  </si>
  <si>
    <t>The Trust</t>
  </si>
  <si>
    <t>fleet management; Unmanned Aerial Vehicle; fleet management control; control tower Bio; fleet management information; TOWER CONTROL Bio; Integrated real-time information; Control Tower software; management reports; Java Micro Edition; Display real-time data; complex software programming; J2ME Market Oracle; view various areas; Piloted Aerial Vehicle; central command environment; unmanned aerial vehicles; Aerial Vehicle English; real-time enterprise distribution; good software support; modern communication tools; market protection solution; deControladores Programmable Logic; management solutions; integrated management; operations management; data collectors; conflict management; Agricultural Drone; strategic information; greater control; electronic information; mobile solutions; mobile applications; Windows Mobile; business processes; collaboration solutions; Apple iOS; investment ROI; maps company; onboard computers; real time; on-board computers; Manual Processes; latest technology; different areas; high availability; strategic performance; concept C4I; tax eg notes</t>
  </si>
  <si>
    <t>fleet management; bio; weighing; traceability; onboard computers; management reports; english; disabled; scales; customization; fleet; sending; tower; prevents; spatial; sends; receives; roi; update; log; driver; reports; conjunction; aerial vehicle; command; computers; productivity; facilitate; truck; return on investment; onboard; availability; strategic; collaboration; unmanned aerial vehicle; requires; managing; management system; positioning; increases; manual; increased; balance; tablets; operational; windows mobile; visualize data; traffic lights; technological innovations; system prevents; system on board; spending; rocker; rework; reduced costs; purchase orders; providing full; protection solution; programmable logic; process safety; perfect balance; papers; oracle; operations performed; operations management; operational safety; movable; motoring; modular system; mobile solutions; manual processes; java; inaccurate; hornet; high availability; growing in popularity; greater efficiency; graphs; gprs; generating solutions; full control; fraud; expressed; exercise; enabling greater; enables the visualization; detailing; detailed analysis; costs and increased; correctly; controlled remotely; continuous process; contingency; conflict; conferencing; communication tools; business processes; board computers; blocking; bioenergy sector</t>
  </si>
  <si>
    <t>0.00008047983816061767</t>
  </si>
  <si>
    <t>4795</t>
  </si>
  <si>
    <t>0.00014986582174132367</t>
  </si>
  <si>
    <t>883</t>
  </si>
  <si>
    <t>ac776326-6b34-0735-c206-0f0c478490c6</t>
  </si>
  <si>
    <t>WORK AT HEIGHTS Pty Ltd</t>
  </si>
  <si>
    <t>http://www.workatheights.net.au</t>
  </si>
  <si>
    <t>WORK AT HEIGHTS Pty Ltd provides quality service in solar panel maintenance and cleaning. Work at heights Pty ltd masters the art of dealing with height like a pro. When it comes to providing quality service in solar panel cleaning and maintenance, we are second to none in the business. We also celebrated by our clients for our cost effective roof and gutter cleaning service.</t>
  </si>
  <si>
    <t>Margaret River</t>
  </si>
  <si>
    <t>heights; quality service; cleaning; solar panel maintenance; providing quality; panel maintenance; masters; maintenance and cleaning; gutter cleaning; gutter; cleaning service; cleaning and maintenance; dealing; solar panel cleaning; panel cleaning; height; pro; second; art; cost effective</t>
  </si>
  <si>
    <t>0.0007708913413201656</t>
  </si>
  <si>
    <t>5608</t>
  </si>
  <si>
    <t>0.000638242118633291</t>
  </si>
  <si>
    <t>Certain data and content provided by https://www.crunchbase.com/organization/work-at-heights-pty-ltd</t>
  </si>
  <si>
    <t>884</t>
  </si>
  <si>
    <t>39639b6cd0de61d668af7f47fbb2c044</t>
  </si>
  <si>
    <t>Energetic Drives, LLC</t>
  </si>
  <si>
    <t>http://www.energeticdrives.com</t>
  </si>
  <si>
    <t>Energetic Drives, LLC provides custom engineered energy solutions that feature permanent magnet motors and grid tie inverters. The company offers engineering and energetic drives, such as low ratio gearboxes for wind turbines; solar powered inverter systems; residential and commercial wind turbines for schools, small office buildings, farmers, and large residences; medium-sized commercial and industrial wind turbines; and hydro energy and energetic drives. It also provides eco-elevators that are used in conjunction with wind turbines and solar panels to generate and regenerate power. The company was founded in 2009 and is based in Gresham, Oregon. Energetic Drives, LLC operates as a subsidiary of XH Industries, Inc.</t>
  </si>
  <si>
    <t>Gresham</t>
  </si>
  <si>
    <t>XH Industries, Inc.</t>
  </si>
  <si>
    <t>Energetic Drives; alternative energies; permanent magnet motors; custom engineered systems; engineering solutions; various energy projects; grid-tie inverters; LLC; generation; power; reclamation</t>
  </si>
  <si>
    <t>develops and implements; alternative energies; energetic; engineering solutions; implements; drives; energies; tie inverters; permanent magnet; offers custom engineered; grid tie inverters; existing systems; engineered systems; magnet; custom engineered; offers custom; customized; permanent; grid tie; alternative; tie; energy projects; motors; engineered</t>
  </si>
  <si>
    <t>0.00008112349649357983</t>
  </si>
  <si>
    <t>1289</t>
  </si>
  <si>
    <t>0.00012430003874560862</t>
  </si>
  <si>
    <t>885</t>
  </si>
  <si>
    <t>b95ccc8d8f2d0167f0b7fb49f1e0ae5d</t>
  </si>
  <si>
    <t>Aviccia</t>
  </si>
  <si>
    <t>http://www.aviccia.com</t>
  </si>
  <si>
    <t>Avenir designs and installs roof-top solar panels. The company was formerly known as Avenir Soleil SAS. Aviccia was founded in 2006 and is based in Troyes, France.</t>
  </si>
  <si>
    <t>La Chapelle Saint Luc</t>
  </si>
  <si>
    <t>Champagne-Ardenne</t>
  </si>
  <si>
    <t>2843535</t>
  </si>
  <si>
    <t>solar power project; technical feasibility study; solar power plant; comprehensive insurance Assembly; photovoltaic solar modules; single crystal; black uniform appearance; annual solar energy; Monocrystalline silicon; silicon ingot; turnkey solution; production units; technical study; Aviccia teams; Traditional framework; legal advisors; Aviccia designs; homogeneous organization; possible strengthening; Amorphous silicon.; distribution network; Testing SAFETY; key words; manufacturing process; multiple crystals; powerful performance; power / cost; installation; employees; renovation; electricity; formation; site; Polysilicon; specificity; Pergolas; Memorandum; realization; gazebos; PV; awnings; cooling; Aviccia.; Producer; floor; roof; Understanding; parties; service; membrane</t>
  </si>
  <si>
    <t>single crystal; ingot; formation; renovation; uniform; employees; crystal; study; turnkey solution; three types; technical study; technical feasibility; strengthening; solar power project; silicon ingot; safety and quality; returned; production units; powerful performance; power project; photovoltaic solar modules; offers a powerful; monocrystalline silicon; imposed; homogeneous; film of silicon; feasibility study; explains; energy is converted; designs and installation; converted into electricity; comprehensive insurance; mosaic; handled; calculators; cover; validate; distribution network; advisors; awnings; crystals; blown; realization; polysilicon; cheap; assists; cooling; interesting; rent; parties; depend; solar power plant; seal; membrane; intervention; feasibility; appearance; amorphous silicon; producer; framework; legal; converted; amorphous; sealing; covered; monocrystalline; income; blue; understanding; black; annual; pv system; organization; manufacturing process; power plant; expert; floor; commissioning; turnkey; teams; frame; rapid; designing; photovoltaic solar; comprehensive; controlled; assembly; insurance; solar modules; powerful; plant; types; install; traditional; units; flexible</t>
  </si>
  <si>
    <t>0.00025372701158415766</t>
  </si>
  <si>
    <t>17237</t>
  </si>
  <si>
    <t>0.0002668584391130924</t>
  </si>
  <si>
    <t>886</t>
  </si>
  <si>
    <t>7f9d898e-6e11-66df-38e0-27d8aaacf8ee</t>
  </si>
  <si>
    <t>Semper Solaris</t>
  </si>
  <si>
    <t>http://www.sempersolaris.com/san-diego-solar-company/</t>
  </si>
  <si>
    <t>Semper Solaris is a local and veteran owned. Semper Solaris – San Diego Solar Company is California’s premier solar panel installation contractor and residential roofing contractor! Semper Solaris – San Diego Solar Company is a SunPower Elite solar power company and we’ve been honored as SunPower’s Residential National Dealer of the Year! We offer the best solar panels available on the market and we are locally and Veteran owned. Oo-rah!
We’d love to crunch the numbers on your power usage and determine the best way to install your solar panel system to save you the most possible money, and while we’re inspecting your roof, we can do any roof repairs needed or put on a whole new energy efficient roof! As the top rated California solar and roofing company, we are also proud to serve Los Angeles County, Orange County, Palm Springs, the Inland Empire, Bakersfield, and the Bay Area.
If you want the best solar power system and energy efficient roof replacement from the top rated local solar energy company, call Semper Solaris – San Diego Solar Company today! Ask about our HERO approved energy efficient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</si>
  <si>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t>
  </si>
  <si>
    <t>solaris; veteran owned; veteran; top rated; county; rated; energy efficient; owned; contractor; we'd love; we'd; roofing contractor; roof replacement; roof repairs; residential roofing; premier solar panel; premier solar; local solar energy; installation contractor; inland empire; inland; hero; energy efficient upgrades; empire; efficient upgrades; crunch the numbers; crunch; bay area; approved energy; roofing; sunpower; power usage; local solar; inspecting; elite; palm; solar panel system; panel system; numbers; dealer; love; bay; top; approved; locally; solar power system; premier; solar panel installation; panel installation; upgrades; determine; power system; repairs; call; we're; serve; replacement; usage; money; national; needed; save; year; install; today</t>
  </si>
  <si>
    <t>0.0002639495053235887</t>
  </si>
  <si>
    <t>5025</t>
  </si>
  <si>
    <t>0.00028489634354524285</t>
  </si>
  <si>
    <t>Certain data and content provided by https://www.crunchbase.com/organization/semper-solaris-clairemont-solar-energy</t>
  </si>
  <si>
    <t>887</t>
  </si>
  <si>
    <t>b053245b37085d2ba9aa9e321bc91de9</t>
  </si>
  <si>
    <t>Sorgues Solaire SA</t>
  </si>
  <si>
    <t>http://akol.fr</t>
  </si>
  <si>
    <t>Sorgues Solaire SA operates as a renewable energy company that manufactures and installs solar photovoltaic panels. The company was founded in 2008 and is headquartered in Paris, France.</t>
  </si>
  <si>
    <t>888</t>
  </si>
  <si>
    <t>1a2969a2-eb15-da67-ef3a-6aea0d578529</t>
  </si>
  <si>
    <t>Guangzhou Felicity Solar Technology Co., Ltd</t>
  </si>
  <si>
    <t>http://www.felicitysolar.com</t>
  </si>
  <si>
    <t>China Solar Power System Manufacturer, Supplier, Felicity Solar. As a professional factory in China, our main products include all kinds of solar panel, solar power system. Felicity is dedicated to exporter the best solar products to all over the world.</t>
  </si>
  <si>
    <t>solar power system; power system; system manufacturer; main products; kinds of solar; exporter; kinds; factory; solar products; supplier; main; dedicated</t>
  </si>
  <si>
    <t>0.00012369491552728139</t>
  </si>
  <si>
    <t>14417</t>
  </si>
  <si>
    <t>0.0001667257853316918</t>
  </si>
  <si>
    <t>Certain data and content provided by https://www.crunchbase.com/organization/hathway-3</t>
  </si>
  <si>
    <t>911eab1ed6d5e3003fceeac0eb3a4827</t>
  </si>
  <si>
    <t>Altenera Technology Inc.</t>
  </si>
  <si>
    <t>http://altenera.com</t>
  </si>
  <si>
    <t>Altenera Technology Inc. provides wind energy solutions. It offers BreezBee, a mobile and lightweight wind harvester panel system that uses a technology incorporating vibrating reeds to produce energy under various wind conditions. Its product applications include energy producing screens for homes and buildings; repurpose existing structures as wind energy generators; and mobile, field-ready generator units for remote locations and structures. The company was incorporated in 2010 and is based in Bethesda, Maryland.</t>
  </si>
  <si>
    <t>Bethesda</t>
  </si>
  <si>
    <t>maintenance free / potential applications include / world's leading manufacturer / purification and sanitation</t>
  </si>
  <si>
    <t>TEDCO Capital Partners</t>
  </si>
  <si>
    <t>field-ready generator units; lightweight wind harvester; wind energy generators; energy producing screens; repurpose existing structures; wind conditions; wind harvester panel; wind energy solutions; Altenera Technology; various wind conditions; Wind Harvester technology; wind panel; wind harvesting solution; Altenera Technology Inc.; modular wind panel; BreezBee® Wind Panel; practical wind solution; remote locations; virtually maintenance-free source; magnetic field; new energy production; current clean energy; external flow velocities; solar energy installations; magnetic field source; integrated conductive element; overall power output; market. biotechnology. consumer.; innovative alternatives; turbulent wind; wind panels; kinetic energy; product applications; potential applications; mountable panels; panel design; turbulent conditions; flow vortices; mobile arrays; resonant frequencies; flow characteristics; liquid flow; adjustable generators; vibration assembly; electricity generator; electrical power; arbitrary number; single circuit; residential locations; external gas</t>
  </si>
  <si>
    <t>wind conditions; vibrating; reeds; harvester; turbulent; resolve; repurpose; provide innovative; magnetic field; homes and buildings; frequencies; existing structures; energy producing; energy generators; bethesda; produce energy; virtually; vibration; applications include; wind energy; panel system; alternatives; remote locations; incorporating; magnetic; electrical power; harvesting; flow; lightweight; screens; generator; producing; arrays; locations; challenges; structures; velocities; urban environments; solar energy installations; resonant; reed; production system; product applications; producing electricity; predetermined; practical wind; potential applications include; potential applications; mountable; liquid flow; kinetic energy; kinetic; high roi; gas or liquid; free source; flow characteristics; energy installations; efficient technology; correspond; conditions including; atop; arbitrary; assembly; modular; external; generators; include energy; clean energy solutions; common; located; panel design; high output; promise; goal; standalone; rotating; complement; organized; biotechnology; ready; technically; roi; maintenance free; proximity; silent; bridges; adjustable; parallel; energy solutions; settings; highly efficient; easily; homes; units; towers; holds; framework; customizable; municipal; element</t>
  </si>
  <si>
    <t>0.00007436855064986946</t>
  </si>
  <si>
    <t>5357</t>
  </si>
  <si>
    <t>0.00016543787787789006</t>
  </si>
  <si>
    <t>890</t>
  </si>
  <si>
    <t>b83b1d41522a26832aed1f9a6e5abf04</t>
  </si>
  <si>
    <t>SINGULUS Stangl Solar GmbH</t>
  </si>
  <si>
    <t>As of July 20, 2015, SINGULUS Stangl Solar GmbH was acquired by Singulus Technologies AG. SINGULUS Stangl Solar GmbH manufactures equipment for wet processes and chemical management for semiconductor and photovoltaic industry. It provides wet-process-systems that processes silicium/GaAs-wafer, solar cells, and CIS-thin-layer-modules; manufacturing solutions and production equipment for the optical disc, semiconductor, and solar markets; crystalline solar cells; optical disc production systems; and batch wet process equipment for chemical etching, cleaning, and drying of poly silicon chunks; and inline wet process, polish and etching, front/rear side deposition, PERC upgrade, and texturing additive equipment. The company also provides thin film solar cells; production systems for CIS/CIGS and CdTe thin film solar panels; and vacuum coating of wafers with ultra thin layers for the production of MRAM memory, thin film write/read heads, and other semiconductor applications, as well as the wet processing of wafer. It serves customers in Asia, Africa, Australia, Europe, North America, and South America. SINGULUS Stangl Solar GmbH was formerly known as STANGL Semiconductor Equipment AG and changed its name to SINGULUS Stangl Solar GmbH in August 2010. The company was founded in 1988 and is based in Fürstenfeldbruck, Germany.</t>
  </si>
  <si>
    <t>Fürstenfeldbruck</t>
  </si>
  <si>
    <t>59913801</t>
  </si>
  <si>
    <t>Singulus Technologies AG</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</si>
  <si>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t>
  </si>
  <si>
    <t>wet process; wet; production systems; disc; cis; etching; wafer; wet processing; wet process equipment; vacuum coating; thin layer; solar markets; silicon chunks; semiconductor applications; poly silicon; polish; manufacturing solutions; manufactures equipment; inline; gaas; crystalline solar cells; chunks; cdte thin film; cdte thin; additive; thin film solar; film solar; texturing; thin layers; process equipment; photovoltaic industry; ultra thin; write; heads; film solar cells; drying; crystalline solar; cdte; batch; film solar panels; optical; production equipment; chemical; read; processes; rear; cigs; memory; upgrade; poly; deposition; layers; side; front; wafers; layer; vacuum; coating; cleaning; ultra; crystalline</t>
  </si>
  <si>
    <t>0.0003618266934232289</t>
  </si>
  <si>
    <t>54384</t>
  </si>
  <si>
    <t>0.0002984746534088825</t>
  </si>
  <si>
    <t>891</t>
  </si>
  <si>
    <t>d08393cf73e90250f930381724f284b0</t>
  </si>
  <si>
    <t>Optitune International Pte. Ltd.</t>
  </si>
  <si>
    <t>http://www.optitune.com</t>
  </si>
  <si>
    <t>Optitune International Pte. Ltd. develops liquid coatings for solar energy equipment panels. The company is based in Singapore.</t>
  </si>
  <si>
    <t>solar energy equipment; liquid coatings; equipment panels; coatings for solar; pte; energy equipment; coatings; liquid</t>
  </si>
  <si>
    <t>0.0002778851498374132</t>
  </si>
  <si>
    <t>910</t>
  </si>
  <si>
    <t>0.00024950444008561677</t>
  </si>
  <si>
    <t>b9a6b22f876800d68b1ce6cf16164503</t>
  </si>
  <si>
    <t>Lanco Solar Private Limited</t>
  </si>
  <si>
    <t>Lanco Solar Private Limited manufactures and markets photovoltaic panels. The company provides multi and mono wafers, cells, and modules. Additionally, it offers crystalline silicon. The company was incorporated in 2008 and is based in Gurgaon, India. Lanco Solar Private Limited operates as a subsidiary of Lanco Infratech Limited.</t>
  </si>
  <si>
    <t>Gurgaon</t>
  </si>
  <si>
    <t>Haryana</t>
  </si>
  <si>
    <t>Lanco Infratech Limited</t>
  </si>
  <si>
    <t>offers crystalline; markets photovoltaic; lanco solar; lanco; mono; manufactures and markets; crystalline silicon; additionally; wafers; photovoltaic panels; crystalline; private</t>
  </si>
  <si>
    <t>0.000850731439748778</t>
  </si>
  <si>
    <t>0.0005593349750550925</t>
  </si>
  <si>
    <t>893</t>
  </si>
  <si>
    <t>778c0610798d8239be68f004cffecd2d</t>
  </si>
  <si>
    <t>LIG Nex1 Co., Ltd.</t>
  </si>
  <si>
    <t>http://www.lignex1.com</t>
  </si>
  <si>
    <t>LIG Nex1 Co., Ltd. develops and sells various weapon systems worldwide. It offers precision guided munitions, which include ground-based guided missiles, such as surface-to-air guided and surface to ship guided rocket/anti-tank missiles; ship-launched/air-launched guided missiles comprising air-to-surface guided bombs, surface-to-air missiles, ship-to-ship guided missiles, and ship-to-surface guided missiles; and underwater guided missiles consisting of torpedoes and mines. The company also provides intelligence, surveillance, and reconnaissance products that include radar systems, such as airborne, ground, and maritime; image radars and electronic optical equipment; and SONAR surveillance systems. In addition, it offers command and control systems, including ground-based command and control systems for unmanned aerial systems and artillery, tactical data links, vehicle command and control systems, and surface combat management systems; and tactical communication/navigation systems, such as satellite navigation systems and data links for unmanned drones. Further, the company provides avionics comprising mission, display, flight control, and communications/navigation/identification systems; airborne, ground-based, and maritime electronic warfare systems; unmanned drone/robotics systems, such as unmanned systems/robotics projects and unmanned drone/robotics for ships; and cyber warfare/M&amp;S/high-energy weapon systems. The company was formerly known as NEX1 Future Co., Ltd. and changed its name to LIG Nex1 Co., Ltd. in April 2007. LIG Nex1 Co., Ltd. was founded in 1976 and is based in Yongin, South Korea.</t>
  </si>
  <si>
    <t>Yongin</t>
  </si>
  <si>
    <t>442916630</t>
  </si>
  <si>
    <t>A079550 (Korea Stock Exchange)</t>
  </si>
  <si>
    <t>tactical command systems; tactical data systems; LIG Nex1s; air defense radars; LIG Nex1 Co.; various weapon systems; aircraft EW systems; traffic control radars; LIG Nex1s Command; underwater surveillance systems; optronic mast systems; ship EW systems; tactical reconnaissance pods; underwater guided missiles; self-propelled decoy systems; anti-aircraft weapons systems; cell power systems; Ground-based Guided Missiles; Air-launched Guided Missiles; joint tactical data; aerial combat systems; electronic warfare systems; satellite communications systems; bird deterrent systems; LIG Nex1s Ship-launched; combat management systems; direction finder systems; black box systems; sonars unmanned aircrafts; multiple weapon systems; control computers; unmanned ground vehicles; unmanned aerial vehicles; Control Systems; air force surveillance; single command platform; strategic targets; multi-band multi-role radios; flight control computers; operational control computers; vulcan radars; ship-to-ship missiles; pinpoint precision; torpedo acoustic countermeasures; airframe missiles; geodetic survey equipment; transportable milsatcom terminals; infantry fighting vehicles; link systems; surveillance sensor network</t>
  </si>
  <si>
    <t>nex; missiles; radars; guided missiles; guided; tactical; weapon systems; ew; command control; ship; weapon; pinpoint; command; targets; combat; aircrafts; launched; underwater; radios; anti; computers; radar; weapons systems; warfare systems; unmanned ground vehicles; unmanned ground; unmanned aircrafts; troops; torpedo; tactical reconnaissance; systems for helicopters; systems for army; system control; survey equipment; surveillance and air; sonars; smart uav; sensor network technology; radar systems; propelled; pods; optronic; operational control; officers; offers system; networking technology; network technology; navy; multi role; multi function; multi band; mounted sonars; mast systems; machine guns; link systems; ins; harbor; guns; guided bombs; geodetic; fuel cell power; finder; fighting; electronic warfare systems; deterrent systems; deterrent; defense radars; decoy systems; decoy; data systems; data link systems; dashboards; countermeasures; commanding; command systems; combat systems; combat management systems; combat management; cell power systems; cell power; bombs; black box; bird deterrent; avionic; attacking; artillery; anti aircraft; air force; air defense radars; air defense; strategic; sensor network; satellite communications; pads; locating; ground vehicles; electronic warfare; air traffic control; traffic control; offers portable</t>
  </si>
  <si>
    <t>0.0005111737107563457</t>
  </si>
  <si>
    <t>0.0004948009603474834</t>
  </si>
  <si>
    <t>894</t>
  </si>
  <si>
    <t>6391d818-1c56-164a-9691-0e13346f663d</t>
  </si>
  <si>
    <t>Solar Electric Supply, Inc.</t>
  </si>
  <si>
    <t>http://www.solarelectricsupply.com</t>
  </si>
  <si>
    <t>Solar Electric Supply, Inc. is a leading solar system integrator &amp; wholesale solar distributor and supplier of solar panel systems.</t>
  </si>
  <si>
    <t>Soquel</t>
  </si>
  <si>
    <t>wholesale solar; system integrator; solar distributor; electric supply; supplier of solar; leading solar; integrator; distributor; solar panel systems; wholesale; panel systems; solar electric; supplier; solar system</t>
  </si>
  <si>
    <t>0.00047542029695031113</t>
  </si>
  <si>
    <t>36032</t>
  </si>
  <si>
    <t>0.00047450306703252816</t>
  </si>
  <si>
    <t>Certain data and content provided by https://www.crunchbase.com/organization/solar-electric-supply-inc</t>
  </si>
  <si>
    <t>895</t>
  </si>
  <si>
    <t>b01d2e62-e329-9828-d97a-4d6605c66f24</t>
  </si>
  <si>
    <t>Brightstar Solar</t>
  </si>
  <si>
    <t>http://brightstarsolar.net</t>
  </si>
  <si>
    <t>Brightstar Solar is a Massachusetts solar company that markets, designs, and installs phtotovoltaic systems. Solar Panel Design and Installation Contractor / PV Installer for Massachusetts.</t>
  </si>
  <si>
    <t>Marlborough</t>
  </si>
  <si>
    <t>solar panel design; installation contractor; panel design; design and installation; installer; contractor; consulting</t>
  </si>
  <si>
    <t>0.00007671060774997548</t>
  </si>
  <si>
    <t>4964</t>
  </si>
  <si>
    <t>0.00011024038833332054</t>
  </si>
  <si>
    <t>Certain data and content provided by https://www.crunchbase.com/organization/brightstar-solar</t>
  </si>
  <si>
    <t>896</t>
  </si>
  <si>
    <t>e249b331-e7a5-492c-2061-3a74b7f7b560</t>
  </si>
  <si>
    <t>Letronium</t>
  </si>
  <si>
    <t>http://letronium.com/</t>
  </si>
  <si>
    <t>Innovative delivery with Drones-as-a-service. Letronium offers its users with innovative delivery with drones-as-a-service. The company works on solutions to simplify drones control and drones for logistics. Their current drone models are able to take up to 5 kilograms and deliver up to 10 kilometers.
Letronium is a Ukraine-based company that was founded in 2014 by Olexandr Shalakhin, Sviatoslav Sydorenko, and Volodymyr Lytovchenko.</t>
  </si>
  <si>
    <t>Kyiv</t>
  </si>
  <si>
    <t>Ukraine</t>
  </si>
  <si>
    <t>offers its users; kilograms; kilometers; simplify; product design; models; logistics</t>
  </si>
  <si>
    <t>0.00008328870495834812</t>
  </si>
  <si>
    <t>0.0001348123376564155</t>
  </si>
  <si>
    <t>Certain data and content provided by https://www.crunchbase.com/organization/letronium</t>
  </si>
  <si>
    <t>897</t>
  </si>
  <si>
    <t>37cf0111e1be067e34a4f23c1a89813e</t>
  </si>
  <si>
    <t>SolAero Technologies Corporation</t>
  </si>
  <si>
    <t>http://solaerotech.com</t>
  </si>
  <si>
    <t>SolAero Technologies Corporation manufactures solar cells and solar panels for space power applications. It offers radiation hard solar cells, cover glass interconnected cells; solar panels for integration into solar array assemblies; and concentrating triple-junction solar cells for terrestrial applications. The companys products are used in satellite power applications, UAV power applications, portable power applications, and terrestrial power applications. SolAero Technologies Corporation was formerly known as Photon Acquisition Corporation. The company was founded in 1998 and is based in Albuquerque, New Mexico.</t>
  </si>
  <si>
    <t>190000000</t>
  </si>
  <si>
    <t>Coverglass Interconnected Cells; satellite solar power; SolAero Technologies Corp.; successful space missions; space power applications; on-orbit failures; unsurpassed reliability; structural solutions; manufacturing capability; solar panels; technology leadership; SolAero products; space programs; CICs</t>
  </si>
  <si>
    <t>unsurpassed; technology leadership; technologies corp; structural solutions; space programs; satellite solar; provider of satellite; leading manufacturers; power applications; orbit; failures; interconnected; leadership; leading provider; world's leading; demanding; highly efficient; successful; radiation; corp; missions; hard; supplier; structural; choice; programs; proven; capability; satellite; reliability</t>
  </si>
  <si>
    <t>0.0002625200877363802</t>
  </si>
  <si>
    <t>0.00022463025181877926</t>
  </si>
  <si>
    <t>898</t>
  </si>
  <si>
    <t>52daa77d8d5932afcb95f610846ead1b</t>
  </si>
  <si>
    <t>Doosan GridTech Inc.</t>
  </si>
  <si>
    <t>http://www.1energysystems.com</t>
  </si>
  <si>
    <t>Doosan GridTech, Inc. develops management and optimization software for component-based grid energy storage systems (ESS) and other electric energy assets. It offers ESS Node, an executive software that manages energy storage units and power conversion system components via embedded automation; and ESS Hub, an online software that optimizes dispatch of multiple ESS Nodes or third-party assets, and interfaces with utility IT or external systems. The company was founded in 2010 and is based in Seattle, Washington. Doosan GridTech, Inc. was formerly known as 1Energy Systems, Inc. As a result of the acquisition of 1Energy Systems, Inc. by Doosan Heavy Industries &amp; Construction Co., Ltd., 1Energy Systems, Inc.'s name was changed. As of June 30, 2016, Doosan GridTech, Inc. operates as a subsidiary of Doosan Heavy Industries &amp; Construction Co., Ltd.</t>
  </si>
  <si>
    <t>1450000</t>
  </si>
  <si>
    <t>29000000</t>
  </si>
  <si>
    <t>Doosan Heavy Industries &amp; Construction Co., Ltd.</t>
  </si>
  <si>
    <t>energy storage; energy storage systems; multiple ESS Nodes; electric energy assets; ESS Hub; individual ESS  components; third-party assets; component-based grid energy; grid energy storage; ESS scalability; mesa technologies; ESS Node™; ESS Hub™; ESS usage; MESA energy storage; energy storage customers; component-based energy storage; electric utilities; Solution. 1Energy Systems; power conversion; energy storage industry; electric energy storage; MESA Standards Alliance; grid-connected energy storage; energy storage market; Key MESA goals; energy storage units; key MESA technologies; MESA partners; future MESA partners; initial MESA project; Xcel Energy W2B; industry-standard interfaces; valuable energy services; secure online software; clean energy resources; distribution utility substation; optimization software; executive software; external systems; core competencies; individual core competencies; Snohomish PUD substation; Pedagaggi wind turbines; industry standards organizations; MESA specifications; long track record; energy balance; 1Energy platform</t>
  </si>
  <si>
    <t>ess; electric energy; energy storage systems; node; electric utilities; storage systems; substation; standard interfaces; online software; grid energy; core competencies; competencies; energy storage; nodes; optimizes; interfaces; power conversion; hub; dispatch; executive; assets; third party; party; third; alliance; component; industry standard; utilities; globally; focusing; energy systems; external; manages; conversion; suppliers; standards; energy system; optimization; xcel; utilities and energy; technology and business; system interoperability; system includes; system engineering; storage units; storage system; storage market; software that manages; software components; software and system; provide software; products enable; power converter; play system; organizations to publish; multi vendor; industry standards; industry partners; industry participants; growing field; firming; energy storage system; energy storage market; energy platform; energy balance; electrical and communication; costs and improving; cooperate; conversion system; clean energy resources; business models; better manage; battery manufacturers; approach to energy; advancing; optimize; track record; shifting; choice; partners; reducing costs; plug play; advisors; publish; reach; vendor; participants; interoperability; embedded; electric utility; converter; distributed generation; addressing; individual; megawatt; demand response; integral; domain; core; innovative technology</t>
  </si>
  <si>
    <t>0.0002389886683356433</t>
  </si>
  <si>
    <t>33937</t>
  </si>
  <si>
    <t>0.0002831463502030327</t>
  </si>
  <si>
    <t>899</t>
  </si>
  <si>
    <t>62b5b76a26ece2a1bfd9dfe93c83206d</t>
  </si>
  <si>
    <t>Affordable Internet Services Online, Inc.</t>
  </si>
  <si>
    <t>http://www.aiso.net</t>
  </si>
  <si>
    <t>Affordable Internet Services Online, Inc. provides Web site hosting and designing services. It offers domain name registration services, such as domain name search, domain name management, domain contact management, domain access with or without www, private domain registration, DNS server management, and DNS management services; search engines submission and optimization services, including managing and tracking search engine marketing campaigns; and email only hosting services, which include e-mail hosting for domain name, spam and virus filtering, e-mail space, groupware Web based e-mail, secure/encrypted Webmail access, and e-mail protocol support services. The company also provides Web development and design services, such as building and enhancing corporate Websites and Web applications that include databases and integrating technologies; and mailing lists, including MyGreenMailingList for businesses leveraging e-mail marketing campaigns, newsletters, welcome e-mails, special promotions, and auto responders to their leads, contacts, and customers. In addition, it offers MyGreenFileManager, a file management system that allows users to manage their files remotely through a Web based interface; and content distribution network solutions that delivers various the content formats, which include static or dynamic electronic files, rich multimedia content, or content libraries to audience. Further, the company owns and operates a data center and network that is powered by solar panels. Affordable Internet Services Online, Inc. was founded in 1997 and is based in Romoland, California.</t>
  </si>
  <si>
    <t>Romoland</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</si>
  <si>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t>
  </si>
  <si>
    <t>mail; domain; marketing campaigns; internet services; dns; hosting; campaigns; registration; files; content; search; web site; web based interface; web applications; virus; submission; search engines; search engine; promotions; optimization services; network solutions; mails; lists; hosting services; file management; encrypted; domain registration; domain name search; domain name registration; development and design; contact management; applications that include; filtering; databases; web development; libraries; distribution network; contacts; formats; system that allows; websites; responders; protocol; design services; audience; rich; multimedia; file; marketing; affordable; leads; static; allows users; email; server; engines; enhancing; integrating; leveraging; managing; management system; management services; optimization; support services; auto; secure; remotely; designing; corporate; engine; dynamic; contact; special; interface; delivers; manage; private</t>
  </si>
  <si>
    <t>0.00029335907032355024</t>
  </si>
  <si>
    <t>17488</t>
  </si>
  <si>
    <t>0.0003542242207217978</t>
  </si>
  <si>
    <t>900</t>
  </si>
  <si>
    <t>d767ac3a-f894-ce7a-3273-91c9f53bed83</t>
  </si>
  <si>
    <t>Scheuten Solar</t>
  </si>
  <si>
    <t>http://www.scheutensolar.com/</t>
  </si>
  <si>
    <t>Scheuten Solar is an international player in the field of design, production and distribution of solar panels. Furthermore, we specialize in the development and implementation of turnkey PV projects. We focus on the quality of our products and creating added value for our clients and partners. Scheuten Solar has over a decade of experience in the field of solar energy.</t>
  </si>
  <si>
    <t>Venlo</t>
  </si>
  <si>
    <t>production and distribution; international player; field of solar; development and implementation; decade of experience; clients and partners; distribution of solar; pv projects; decade; player; specialize; turnkey; implementation; creating; partners</t>
  </si>
  <si>
    <t>0.00038025407817893794</t>
  </si>
  <si>
    <t>90740</t>
  </si>
  <si>
    <t>0.0004486692048272108</t>
  </si>
  <si>
    <t>Certain data and content provided by https://www.crunchbase.com/organization/scheuten-solar</t>
  </si>
  <si>
    <t>901</t>
  </si>
  <si>
    <t>4e0a4b0d2ac1ad6c45c6cd2081a7ff26</t>
  </si>
  <si>
    <t>Neurala, Inc.</t>
  </si>
  <si>
    <t>http://neurala.com</t>
  </si>
  <si>
    <t>Neurala, Inc. develops software solutions for robots, drones, and intelligent devices that adapt to perform useful tasks. The company offers the Neurala Brain, a deep learning neural network software that makes smart products, such as robots, drones, toys, self-driving cars, and smart cameras autonomous, engaging, and useful. Its solutions include bots software development kit and a camera that work on various systems from single board computers to large servers, as well as enable them to learn people and objects, recognize and find them in a video stream, and track them as they move. The company also provides off-the-shelf and customized solutions ranging from high-end applications to everyday consumer products. Neurala, Inc. was founded in 2006 and is based in Boston, Massachusetts.</t>
  </si>
  <si>
    <t>16146274</t>
  </si>
  <si>
    <t>Techstars Central LLC; IDInvest Partners SA; SKVentures; Motorola Solutions Venture Capital; 360° Capital Partners; Orkos Capital SAS; Sherpa Ventures; Draper Fisher Jurvetson; Pelion Venture Partners</t>
  </si>
  <si>
    <t>deep learning; Neurala Intelligence Engine; neural network software; Neurala software; robots; planetary exploration; Neurala Brain; deep learning companies; deep learning algorithms; planetary exploration robots; Deep Autonomy; ordinary camera; unknown obstacles; expensive active sensors; different weather conditions; conventional visual processing; common CMOS cameras; Microsoft Flight Simulator; learning neural networks; LIMITED BATTERY POWER; LOWER HARDWARE COST; commercial robots; learning neural network; longer life; single board computers; LENGTHY COMMUNICATIONS TIME; Small Business Technology; servers. artificial intelligence.; animal brains; autonomous planetary exploration; traditional AI companies; super computers; Neurala-based robots; off-the-shelf robots; Real-Time Learning; DEEP AUTONOMY™; Neurala Brain—deep; smart robot; risky obstacles; object recognition; expensive sensors; ground-level map; objects; passive sensors; dimensional map; pre-existing map; Real World; different environments; little power</t>
  </si>
  <si>
    <t>mars; brain; planetary; neural; deep learning; obstacles; object; unknown; require expensive; neural network; nasa; brains; positioning system; objects; orbit; autonomy; deep; exploration; interesting; ordinary; robot; animal; learning; computers; map; robots; learn; navigate; identify; adapt; avoid; explore; super; positioning; recognition; engine; easier; minutes; visual processing; three dimensional map; terminate; technology transfer; systems from single; smart robot; smart products; single board; security cameras; rover; rocks; risky; pre existing; object recognition; neural networks; modeled; microsoft flight simulator; microsoft flight; microphones; lighter weight; lengthy; learns; learned; internet access; instructed; flight simulator; expensive sensors; exist; earth to mars; ears; distant; dimensional map; developing software; deeper; deep learning algorithms; conventional technologies; consumer friendly; consumer and commercial; collisions; cmos cameras; cliffs; cliff; board computers; battery power; avoid collisions; longer; depending; require; learning algorithms; impossible; driving cars; adapts; signal; gps; earth; rolled; ground level; engagement; comparing; cmos; detailed; react</t>
  </si>
  <si>
    <t>0.0005219737282400637</t>
  </si>
  <si>
    <t>21276</t>
  </si>
  <si>
    <t>0.00044999818067852743</t>
  </si>
  <si>
    <t>902</t>
  </si>
  <si>
    <t>af7535c2-9f97-5c51-12d2-0771dff84749</t>
  </si>
  <si>
    <t>Cloud City Drones</t>
  </si>
  <si>
    <t>http://www.cloudcitydrones.com/</t>
  </si>
  <si>
    <t>Cloud City Drones is a tech shop that offers small consumer drones. Cloud City Drones is Rhode Island's First Drone Shop.  Offering Drone Sales,  Service and Training.  Try Drone Racing.  Featuring drones for DJI and 3DR and Lily.</t>
  </si>
  <si>
    <t>city; shop; offers small; lily; drone shop; drone racing; dr; consumer drones; racing; dji; featuring; offering; tech</t>
  </si>
  <si>
    <t>0.00016550146223932229</t>
  </si>
  <si>
    <t>0.0001650327515834281</t>
  </si>
  <si>
    <t>Certain data and content provided by https://www.crunchbase.com/organization/cloud-city-drones</t>
  </si>
  <si>
    <t>903</t>
  </si>
  <si>
    <t>836e5911-7b11-210d-0300-ff529b54cffc</t>
  </si>
  <si>
    <t>Wysper</t>
  </si>
  <si>
    <t>http://www.wysper.ph/</t>
  </si>
  <si>
    <t>Next-Gen Stealth Drone Technology. Wysper is a next-generation stealth drone technology. Currently in stealth-mode (no pun intended).</t>
  </si>
  <si>
    <t>stealth; drone technology; stealth mode; pun; gen; intended; mode</t>
  </si>
  <si>
    <t>0.00034066642454902386</t>
  </si>
  <si>
    <t>17252</t>
  </si>
  <si>
    <t>0.0004735000008801462</t>
  </si>
  <si>
    <t>Certain data and content provided by https://www.crunchbase.com/organization/wysper</t>
  </si>
  <si>
    <t>904</t>
  </si>
  <si>
    <t>75e9b7f8-f25e-1247-05b9-70069f932114</t>
  </si>
  <si>
    <t>Oneill Photographics</t>
  </si>
  <si>
    <t>http://oneillphotographics.com.au</t>
  </si>
  <si>
    <t>Oneill Photographics is a Studio with a collaboration of creatives who are amongst Australia's most reputable &amp; experienced photographers. We offer a wide range of services across all Photography and Video Production. A unique collective of exceptional photographic talent with a 15-year history of immortalizing events across Australia that has won them an enviable blue chip client-list.
Led by artistic directors Shane ONeill and Natalie Page – who have worked throughout the world in corporate,commercial, business events and fashion photography for over 25 years – and with a network of top photographers based throughout Australia, the team at Oneill are perfectly equipped to communicate your key messages with legendary images; creating a lasting record that truly reflects your work and makes it the talk of the town.
With a combination of creative skill and marketing savvy, enhanced by the very latest equipment, expertise and technology (including aerial, film and drone photographic methods), the Oneill team is unbeatable. Just ask their clients who, once they’ve used Oneill, don’t trust anyone else with their image requirements!
As national suppliers and market leaders, Oneill Photographics is Australia’s most expansive photographic studio and available for work throughout Australia and New Zealand.</t>
  </si>
  <si>
    <t>Brookvale</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</si>
  <si>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t>
  </si>
  <si>
    <t>photographic; studio; photographers; year history; unbeatable; savvy; reflects; offer a wide; natalie; market leaders; legendary; including aerial; expansive; enviable; directors; creatives; client list; business events; blue chip; artistic; reputable; fashion; photography; video production; talent; range of services; messages; town; photography and video; lasting; events; talk; won; collective; perfectly; skill; worked; trust; list; exceptional; creative; communicate; collaboration; blue; leaders; history; chip; enhanced; suppliers; client; record; experienced; methods; corporate; combination; equipped; latest; images; creating; national; expertise; year; wide range; marketing; image; top</t>
  </si>
  <si>
    <t>0.0004689500614193792</t>
  </si>
  <si>
    <t>12155</t>
  </si>
  <si>
    <t>0.0003811156115662065</t>
  </si>
  <si>
    <t>Certain data and content provided by https://www.crunchbase.com/organization/oneill-photographics</t>
  </si>
  <si>
    <t>905</t>
  </si>
  <si>
    <t>6e57c69f41fca9f8b6f26be2b84d94bd</t>
  </si>
  <si>
    <t>Neuron Fuel, Inc.</t>
  </si>
  <si>
    <t>http://www.tynker.com</t>
  </si>
  <si>
    <t>Neuron Fuel, Inc., doing business as Tynker, operates a computing platform that teaches computational learning and programming skills for children. It serves teachers and schools in the United States and Canada. The company was incorporated in 2011 and is based in Mountain View, California.</t>
  </si>
  <si>
    <t>10350000</t>
  </si>
  <si>
    <t>New Enterprise Associates (2); Cervin Ventures (2); Felicis Ventures (2); Reach Capital; NewSchools Venture Fund, Investment Arm; GSV Advisors; New Ground Ventures, LP; GSV Capital Corp.; 500 Startups; Relay Ventures; GSV Asset Management, LLC; XG Ventures</t>
  </si>
  <si>
    <t>Tynker; mobile apps; imaginative way; computational thinking; computing platform; programming; teaching children programming; self-study programming concepts; engaging programming curriculum; Promotes progressive learning; programming skills; solid foundation; 16-chapter self-study course; visual programming language; engaging structured course; century degrees; kids; completely browser-based platform; class management tools; Open Web standards; edutainment. video games; built-in physics engine; creative computing platform; self-paced online courses; Minecraft worlds. education.; programming syntax; Tynker Home; animated stories; math art; engaging way; advanced concepts; time kids; Company Overview; platformer games; technology veterans; Visit www.tynker.com; e-learning company; computational learning; Enable children; great way; leading schools; Science course; program drones; design RPG; character editors; core curriculum; multiple grades; language extensions; control robots; classroom management</t>
  </si>
  <si>
    <t>kids; computational; math; imaginative; computing platform; computer programming; computational thinking; child; children; curriculum; programming; teach; thinking; st century; solid foundation; computer science; careers; abilities; mobile apps; educators; engaging; century; fun; stem; prepare; platform designed; concepts; games; course; apps; language; learn; st; science; love; schools; degrees; foundation; computing; skills; creative; study; learning; intuitive; web standards; web and mobile; visual programming language; visual programming; unleash; tutorials; teaching; system for delivering; spending; programming language; programming concepts; platform of choice; parents; paced; open web; multiple grades; modify; mit; minecraft; lesson plans; lesson; learned; learn coding; kids to learn; javascript; hosted system; grades; games and apps; fundamentals; fun and easy; experimentation; enroll; edutainment; editors; easy to learn; css; control robots; cloud hosted; classrooms; classroom; character; arranging; animating; animated; solid; scratch; progressive; introduces; extensions; coding; hosted; written; video games; veterans; inspire; stories</t>
  </si>
  <si>
    <t>0.0007242607735369401</t>
  </si>
  <si>
    <t>46556</t>
  </si>
  <si>
    <t>0.0006571986536690187</t>
  </si>
  <si>
    <t>906</t>
  </si>
  <si>
    <t>ceb4d42b590d24d5ab04ad1cd270106f</t>
  </si>
  <si>
    <t>Showa Shell Sekiyu K.K.</t>
  </si>
  <si>
    <t>http://www.showa-shell.co.jp</t>
  </si>
  <si>
    <t>Showa Shell Sekiyu K.K., an energy company, refines and sells oil products worldwide. The company operates through two segments, Oil Business and Energy Solution Business. The Oil Business segment engages in the sale of gasoline, diesel, kerosene, and automotive lubricants for service stations; fuel for jets and vessels; and diesel, kerosene, fuel oil, LNG, industrial lubricants, etc. for industry applications, as well as propane gas for home use, auto gas for automobile use, and butane gas for industrial use. This segment is also involved in the production and sale of lubricants and greases; bitumen for road paving and as compounds for construction material products; and mixed xylene, benzene, and propylene, as well as refining and export of oil products primarily diesel. The Energy Solution Business segment manufactures and sells CIS solar panels and systems; produces and supplies electric power; and engages in wholesale and retail sale of electric power, as well as provides development, building, operating, and maintenance services for solar power plants. The company is also involved in the shipping operations; design and construction of oil-related industrial facilities and service stations; manufacture, sale, and installation of waterproofing materials; sale of automobile parts, and residential and office automation equipment; lease of equipment; operation of depots; city gas business; construction related to high pressure gas and oil; and insurance agency and shipping brokerage activities. As of December 31, 2016, it operated 3,142 service stations in Japan. The company was formerly known as Rising Sun Petroleum Co. Ltd. and changed its name to Showa Shell Sekiyu K.K. in 1948. Showa Shell Sekiyu K.K. was founded in 1985 and is headquartered in Tokyo, Japan.</t>
  </si>
  <si>
    <t>automation equipment / logistics services / offers mechanical / construction material</t>
  </si>
  <si>
    <t>5002 (The Tokyo Stock Exchange); XKK (Deutsche Boerse AG); SWSK.F (Pink Sheets LLC)</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</si>
  <si>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t>
  </si>
  <si>
    <t>service stations; lubricants; oil products; business segment; kerosene; shell; segment; diesel; energy solution; automobile; electric power; shipping; involved; xylene; wholesale and retail; segment manufactures; segment engages; refines and sells; propylene; propane; produces and supplies; pressure gas; office automation equipment; office automation; material products; lng; jets; industry applications; greases; depots; construction material; cis solar panels; cis solar; bitumen; benzene; refining; refines; paving; gas and oil; stations; panels and systems; cis; waterproofing; services for solar; automation equipment; products worldwide; gasoline; design and construction; high pressure; brokerage; industrial facilities; mixed; compounds; vessels; solar power plants; agency; export; wholesale; lease; city; road; segments; maintenance services; auto; operated; manufactures and sells; power plants; pressure; activities; insurance; office; retail; automotive; automation</t>
  </si>
  <si>
    <t>0.00021005111055588316</t>
  </si>
  <si>
    <t>11194</t>
  </si>
  <si>
    <t>0.00032269229439874797</t>
  </si>
  <si>
    <t>907</t>
  </si>
  <si>
    <t>47d7e3f5626901088208f855b88658f8</t>
  </si>
  <si>
    <t>SAS FONROCHE Énergie</t>
  </si>
  <si>
    <t>http://www.fonroche.fr</t>
  </si>
  <si>
    <t>SAS FONROCHE Énergie designs, manufactures, and installs photovoltaic and solar thermal, biogas, geothermal, and off-grid lighting systems. It offers photovoltaic modules and panels; off-grid solar street lamps to provide permanent or temporary lighting for public open areas, such as squares, traffic islands, festival sites, parking lots, etc.; biomethanation units; and geothermal heat, energy systems, and deep-drilling technologies. The company serves agriculture (greenhouses), manufacturing, logistics, and services markets; and electric utilities and local authorities. It offers its products through a network of sales offices in France and internationally. SAS FONROCHE Énergie was incorporated in 2007 and is headquartered in Roquefort, France.</t>
  </si>
  <si>
    <t>Roquefort</t>
  </si>
  <si>
    <t>64771034</t>
  </si>
  <si>
    <t>Eurazeo</t>
  </si>
  <si>
    <t>off-grid lighting systems; off-grid solar street; public open areas; photo-voltaic modules; natural bio- fertilizer; locally low-cost energy; territorial circular economy; energy power generation; heat exchanger surface; geothermal heat; bio-gas; energy systems; temporary lighting; traffic islands; festival sites; biomethanation units; deep-drilling technologies; local authorities; services markets; electric utilities; deep layers; original layers; sales offices; sanitation functions; fossil energies; open air; greenhouse effect; organic matter; solar lighting; local farmers; electrical energy; hot water; biological process; company; waste; valorization; doublet; EDF; effluents; decomposition; traceability; calories; amendments; greenhouses; by-products; fermentation; Methane; fertilizers; squares; Designs</t>
  </si>
  <si>
    <t>bio gas; bio; photo voltaic; voltaic; geothermal; layers; photo; voltaic modules; traceability; territorial; street lamps; squares; sanitation; reprocessing; renewable energy power; purification and sanitation; power generation solutions; photo voltaic modules; open areas; network of sales; modules and panels; methane; lowering the cost; low cost energy; local farmers; islands; hygienic; grid lighting systems; grid lighting; generation solutions; gas and electricity; festival; fertilizers; fermentation; extracted; exploited; establishment; energy and heat; decomposition; cost energy; construction and operation; circular economy; calories; basement; sales offices; greenhouses; geothermal heat; electric utilities; contributes; deep; edf; circular; waste; heat exchanger; avoiding; exchanger; electricity produced; contained; transforming; raise; energy power; biological; permanent; produced; parking lots; local authorities; fertilizer; drilling; electrical energy; temporary; lowering; solar lighting; steam; lots; authorities; solar street; purification; performs; energies; replacing; locally; greenhouse; economy; matter; lighting systems; grid solar; recycling; pipes; fossil; farmers; original; organic; functions; compliance; offices; parking; lamps; traffic; utilities; street</t>
  </si>
  <si>
    <t>0.0003435894507358397</t>
  </si>
  <si>
    <t>19488</t>
  </si>
  <si>
    <t>0.0003760863048378985</t>
  </si>
  <si>
    <t>908</t>
  </si>
  <si>
    <t>a21f06308b0b88b9c44aa9359c0d974b</t>
  </si>
  <si>
    <t>Northern Wind Energy Corp.</t>
  </si>
  <si>
    <t>Icarus Wind Energy, Inc., a development stage company, intends to engage in design, development, and distribution of small wind turbine systems and related equipment for electrical power generation. It intends to provides its wind turbine systems for residential, micro-grid based rural and island electrification, agricultural, small business, and rural electric utility systems, as well as for other private, corporate infrastructure, and government applications. The company also installs and maintains solar energy panel systems on residential housing units. Icarus Wind Energy, Inc. was founded in 2008 and is headquartered in New York, New York.</t>
  </si>
  <si>
    <t>wind turbine systems; turbine systems; icarus; intends; wind energy; wind turbine; systems on residential; solar energy panel; small wind turbine; micro grid; maintains solar energy; island electrification; installs and maintains; government applications; equipment for electrical; energy panel; electrical power generation; rural; maintains solar; island; small business; turbine; electric utility; systems for residential; small wind; electrification; development stage; electrical power; engage; panel systems; maintains; stage; housing; corporate; power generation; agricultural; units; private</t>
  </si>
  <si>
    <t>0.0005304868389616537</t>
  </si>
  <si>
    <t>6147</t>
  </si>
  <si>
    <t>0.00044036314134655234</t>
  </si>
  <si>
    <t>909</t>
  </si>
  <si>
    <t>7ff44f74-6376-a5c9-a034-f3b5adaf5677</t>
  </si>
  <si>
    <t>Propel</t>
  </si>
  <si>
    <t>http://flightclub.propelrc.com/</t>
  </si>
  <si>
    <t>Propel is a manufacturer and retailer of remote controlled toys. Propel is one of the leading manufacturers and retailers of remote controlled toys and technology products.</t>
  </si>
  <si>
    <t>propel; remote controlled; toys; manufacturer and retailer; leading manufacturers; controlled; retailer; technology products; retailers; wireless</t>
  </si>
  <si>
    <t>0.00030638441814237466</t>
  </si>
  <si>
    <t>3904</t>
  </si>
  <si>
    <t>0.0003522899020197465</t>
  </si>
  <si>
    <t>Certain data and content provided by https://www.crunchbase.com/organization/propel-6</t>
  </si>
  <si>
    <t>93094d8f528e0d2b926ed134a1287f51</t>
  </si>
  <si>
    <t>Metallics Estructuras Viarias, S.L.</t>
  </si>
  <si>
    <t>Metallics operate as a manufacture of metal road sign structures and monitoring systems of mobile solar panels. The company is based in Valencia, Spain. As of October 14, 2008, Metallics operates as a subsidiary of Cerramientos Prefabricados del Norte S.A.</t>
  </si>
  <si>
    <t>1777292</t>
  </si>
  <si>
    <t>Excavaciones Viuda De Sainz SA</t>
  </si>
  <si>
    <t>mobile solar panels; mobile solar; sign; monitoring systems; road; structures; metal</t>
  </si>
  <si>
    <t>0.0003629227222451679</t>
  </si>
  <si>
    <t>7342</t>
  </si>
  <si>
    <t>0.00035017918569242145</t>
  </si>
  <si>
    <t>911</t>
  </si>
  <si>
    <t>0180a15002f47f1e3d0be046d6da3a5d</t>
  </si>
  <si>
    <t>trackimo, inc.</t>
  </si>
  <si>
    <t>http://trackimo.com</t>
  </si>
  <si>
    <t>trackimo, inc. provides a device for tracking applications. It offers Trackimo, a tracking device for outdoor use for backpacks, cars, bikes, and luggage. The companys Trackimo device is tracked worldwide via Web or smartphone app where cellular reception exists. trackimo, inc. is based in New York, New York.</t>
  </si>
  <si>
    <t>powerful IoT platform; cost global coverage; teenage drivers. gps.; self-developed devices; affordable safety; distress signals; GPS-GSM device; precious things; things. security; users; drones; ones; Trackimo; vehicles; quadcopters; children; pets; internet</t>
  </si>
  <si>
    <t>allows its users; users to find; tracking devices; pets; loved; iot platform; gps tracking; global coverage; enables its users; elderly; distress; device that allows; device allows; quadcopters; gps; things; precious; gsm; track; children; love; signals; drivers; exactly; alerts; iot; coverage; internet of things; powerful; low cost; find; automatically; affordable; intelligent</t>
  </si>
  <si>
    <t>0.0005285296636339187</t>
  </si>
  <si>
    <t>14689</t>
  </si>
  <si>
    <t>0.0005304061321302985</t>
  </si>
  <si>
    <t>912</t>
  </si>
  <si>
    <t>b4ef0f744633e80dd9aa6e820ae84067</t>
  </si>
  <si>
    <t>Téléverbier SA</t>
  </si>
  <si>
    <t>http://www.televerbier.ch</t>
  </si>
  <si>
    <t>Téléverbier SA operates as a ski lift and cable-car company in Switzerland. The company operates ski areas in Verbier, La Tzoumaz, Bruson, and the Mont-Fort, which offer summer activities, including hiking, mountain bike, scooter, mont-fort sunrise, via cordata, promenades d'école, parc loisirs, gourmet, kids day, and drone activities. It also operates mountain restaurants under the Igloo Mont-Fort, Mayentzet, Croix-De-Coeur, Crêperie De Savoleyres, Médran Café, and B&amp;B Camp De Base names, as well as other mountain restaurants. The company is based in Verbier, Switzerland.</t>
  </si>
  <si>
    <t>Verbier</t>
  </si>
  <si>
    <t>Valais</t>
  </si>
  <si>
    <t>000817564 (Unquoted security); TVRB (Euronext Paris); 0GMW (London Stock Exchange); 0GMW (London Stock Exchange); TVRBP (BATS &amp;#x27;Chi-X Europe&amp;#x27;); TVRBP (BATS &amp;#x27;Chi-X Europe&amp;#x27;)</t>
  </si>
  <si>
    <t>mountain; restaurants; sunrise; ski; scooter; parc; offer summer; including hiking; hiking; gourmet; drone activities; camp; café; names; kids; activities; summer; bike; base</t>
  </si>
  <si>
    <t>0.00008055615993432474</t>
  </si>
  <si>
    <t>0.00013423111852918618</t>
  </si>
  <si>
    <t>913</t>
  </si>
  <si>
    <t>f660708c4a4c7a70b55138e83f312b66</t>
  </si>
  <si>
    <t>Clear Flight Solutions B.V.</t>
  </si>
  <si>
    <t>http://clearflightsolutions.com</t>
  </si>
  <si>
    <t>Clear Flight Solutions B.V. engages in the development and implementation of remotely piloted robotic birds for bird-related problems. It provides Falcon, which is used to chase off birds up to 3kg; and Eagle to chase away various types of birds. The company serves airport, waste management, and agriculture applications. Clear Flight Solutions B.V. is based in Enschede, the Netherlands.</t>
  </si>
  <si>
    <t>Enschede</t>
  </si>
  <si>
    <t>1693928</t>
  </si>
  <si>
    <t>Cottonwood Capital Partners, LLC</t>
  </si>
  <si>
    <t>Clear Flight Solutions; birds; waste management; real birds; Robirds; bird-related problems; Flight Solutions B.V.; robotic birds; flapping wing flight; quality artificial birds; living counterparts; Robird peregrine falcon; flight performance; realistic appearance; bird control; Robird bald eagle; high success rates; active hunting grounds; transportation. drones. oil; gas. robotics. waste; dangerous hunting territory; Euro Technology Fund; extensive sensor expertise; unmanned aerial vehicles; expert knowledge; combines expert knowledge; robotic bird; Robirds trigger; Robird models; various types; environmentally-friendly solution; wing movement; bird numbers; beautiful creatures; Robird version; current status; tough problem; exciting possibilities; long term; custom solution; bird population; unmatched effectiveness; unique platforms; prospective clients; working solution; prey; real deal; stable multicopter; wildlife observation; Dutch company</t>
  </si>
  <si>
    <t>birds; flight solutions; flapping wing; flapping; falcon; chase; bird; eagle; wing flight; nuisance; flapping wing flight; remotely controlled; hunting; flight performance; counterparts; bird control; waste management; realistic; comparable; clear; appearance; remotely piloted; wing; piloted; deal; living; robotic; propulsion; remotely; problem; waste; expert; weight; wing technology; triggering; surveying and mapping; suffer; prospective; predator; multicopters; intimidating; grounds; extent; extensive expertise; euro; dropping; development and testing; development and implementation; custom solution; current status; controllable; chasing; battling; extensive; dutch; trigger; territory; intake; couple; chances; learn; understands; multicopter; knowledge; types; tough; serious; aviation; problems; threat; surroundings; controlled; air transportation; numbers; introduced; fund; domain; wildlife; ecological; unmatched; principle; dangerous; population; expertise; observation; effectiveness; aware; beautiful; airports; working; environmentally friendly; exciting; adapt; ecosystem; version; possibilities; drop; situation; nature; movement</t>
  </si>
  <si>
    <t>0.0003444272554392301</t>
  </si>
  <si>
    <t>7809</t>
  </si>
  <si>
    <t>0.00037622302666225944</t>
  </si>
  <si>
    <t>914</t>
  </si>
  <si>
    <t>cab3bace-6e82-e946-e13d-1f598320728c</t>
  </si>
  <si>
    <t>Versor</t>
  </si>
  <si>
    <t>http://versor.io/</t>
  </si>
  <si>
    <t>Versor develops software necessary for true autonomous drone flight both indoors and outdoors. Versor develops software necessary for true autonomous drone flight both indoors and outdoors, enabling complete automation of industrial drone operations. They believe this level of automation requires superior localization, which is particularly difficult to achieve indoors and in GPS-denied areas. By removing the need for pilots, entire fleets of drones may be supervised remotely, enabling true scalability of drone operations across various applications.</t>
  </si>
  <si>
    <t>indoors and outdoors; develops software; indoors; drone flight; drone operations; true; outdoors; autonomous drone; supervised; level of automation; industrial drone; gps denied areas; fleets of drones; entire fleets; denied areas; gps denied; denied; automation; localization; removing; fleets; enabling; scalability; industrial automation; difficult; requires; superior; pilots; remotely; achieve; entire; gps</t>
  </si>
  <si>
    <t>0.00030001100816823533</t>
  </si>
  <si>
    <t>3545</t>
  </si>
  <si>
    <t>0.0003108154980576946</t>
  </si>
  <si>
    <t>Certain data and content provided by https://www.crunchbase.com/organization/versor</t>
  </si>
  <si>
    <t>915</t>
  </si>
  <si>
    <t>5c577068ce63815b5522899ee4a7cfb8</t>
  </si>
  <si>
    <t>Intergen Energy Limited</t>
  </si>
  <si>
    <t>http://www.igenergy.in</t>
  </si>
  <si>
    <t>Intergen Energy Limited is engaged in water and sewage treatment, infrastructure, and renewable energy businesses. Its governmental and non-governmental assignments include the engineering of various conventional and non-conventional power plants, and large rural and urban water supply and water treatment projects, including the design and execution of the largest solar-powered water treatments. The company designs, develops, and implements projects on EPC and BOO/T bases; recycles plastics for use in the construction of roads; manufactures fly ash bricks that are used as the major component in the production of bricks for the construction industry; and manufactures and fabricates water treatment systems and sewage treatment systems. It also provides feasibility studies that includes technology evaluation, market assessment, risk analysis, and economic and financial analysis; project implementations services that include design, engineering, procurement, and managing the construction at site; solar panels; project services to conceptualize, plan, design, engineer, and construct projects; risk management and sensitivity analysis; and yield/energy optimization studies. Intergen Energy Limited has a joint venture with Stallion Group to develop solar-powered water treatment systems in Nigeria. The company was founded in 2011 and is based in Gurgaon, India with an additional office in London, United Kingdom; and joint venture companies in kahimah, United Arab Emirates.</t>
  </si>
  <si>
    <t>10711417</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</si>
  <si>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t>
  </si>
  <si>
    <t>treatment systems; water treatment systems; sewage treatment; sewage; solar powered water; powered water; bricks; water treatment; governmental; treatment; studies; water and sewage; rural and urban; recycles; project services; major component; include design; implements projects; financial analysis; energy optimization; develop solar; conventional power; assignments; risk analysis; water supply; largest solar; fabricates; construction industry; sensitivity; risk management; construct; feasibility studies; services that include; conventional; solar powered; risk; treatments; implements; roads; plastics; feasibility; bases; venture; engineer; epc; execution; evaluation; managing; optimization; economic; assessment; procurement; engaged; rural; yield; urban; component; power plants; plan; largest; financial; major; fly</t>
  </si>
  <si>
    <t>0.00010818289395169719</t>
  </si>
  <si>
    <t>8687</t>
  </si>
  <si>
    <t>0.00021027951565480958</t>
  </si>
  <si>
    <t>916</t>
  </si>
  <si>
    <t>034473e0-57ac-5b91-59c2-5aedd9ef6dc2</t>
  </si>
  <si>
    <t>Transform Group</t>
  </si>
  <si>
    <t>http://transform.pr/</t>
  </si>
  <si>
    <t>Transform Group is a new kind of agency, combining PR, thought leadership, and a focus on new paradigms and markets. Transform Group (www.transform.pr) is a new kind of agency, combining PR, thought leadership, and a focus on new paradigms and markets (including 3D, gaming, Bitcoin, digital media, mobile, online video, wearables and robotics/drones).  Transform leverages deep industry relationships and domain expertise to arrive at solutions that are trackable, repeatable and more predictable.</t>
  </si>
  <si>
    <t>thought; pr; paradigms; transform; leadership; agency; kind; combining; trackable; online video; bitcoin; arrive; repeatable; domain; digital media; predictable; relationships; wearables; leverages; gaming; deep; media; expertise</t>
  </si>
  <si>
    <t>0.0002634911095514676</t>
  </si>
  <si>
    <t>3819</t>
  </si>
  <si>
    <t>0.0002507931247168784</t>
  </si>
  <si>
    <t>Certain data and content provided by https://www.crunchbase.com/organization/transform-group</t>
  </si>
  <si>
    <t>917</t>
  </si>
  <si>
    <t>9b797c8600ca1d2b0f6bdb00ed4dcab4</t>
  </si>
  <si>
    <t>UAV Engines Limited</t>
  </si>
  <si>
    <t>http://www.uavenginesltd.co.uk</t>
  </si>
  <si>
    <t>UAV Engines Limited designs, develops, manufactures, and supplies light weight rotary engines for the propulsion of tactical unmanned air vehicles (UAVs), target drones, and single mission platforms. The company offers lightweight gasoline-fueled Wankel-type air and water cooled rotary engines; and spare-parts and customer support services. It serves customers in the United Kingdom and internationally. The company was founded in 1992 and is based in Lichfield, United Kingdom. UAV Engines Limited operates as a subsidiary of Elbit Systems Ltd.</t>
  </si>
  <si>
    <t>Lichfield</t>
  </si>
  <si>
    <t>Elbit Systems Ltd.</t>
  </si>
  <si>
    <t>engines; rotary; water cooled; unmanned air vehicles; tactical unmanned; supplies light; offers lightweight; mission platforms; customer support services; air and water; target drones; fueled; air vehicles; unmanned air; gasoline; customer support; cooled; light weight; tactical; spare parts; propulsion; spare; support services; target; lightweight; weight; uavs; type; platforms</t>
  </si>
  <si>
    <t>0.0007170533051171626</t>
  </si>
  <si>
    <t>51705</t>
  </si>
  <si>
    <t>0.0007016218902409282</t>
  </si>
  <si>
    <t>918</t>
  </si>
  <si>
    <t>04694615-4486-703d-7a37-d455681d8dd6</t>
  </si>
  <si>
    <t>Ninox Robotics</t>
  </si>
  <si>
    <t>https://ninox-robotics.com/</t>
  </si>
  <si>
    <t>Ninox Robotics provides services utilising advanced unmanned aerial systems. Ninox Robotics utilises drones for invasive pest detection and management, infrastructure asset monitoring, bio-security and other agri-business purposes. Their team quickly deploys to location, with everything they need for a single flight to a month long operation. The system can be set up and operating in under 30 minutes.</t>
  </si>
  <si>
    <t>utilising; utilises; single flight; invasive; asset monitoring; agri; advanced unmanned aerial; advanced unmanned; deploys; pest; month; bio; purposes; unmanned aerial systems; aerial systems; minutes; asset; location; detection</t>
  </si>
  <si>
    <t>0.00007919346218414847</t>
  </si>
  <si>
    <t>0.00013393597741226168</t>
  </si>
  <si>
    <t>Certain data and content provided by https://www.crunchbase.com/organization/ninox-robotics</t>
  </si>
  <si>
    <t>919</t>
  </si>
  <si>
    <t>ac62a080359abe32b2b3ed18412b9dfd</t>
  </si>
  <si>
    <t>Hackerbay Inc.</t>
  </si>
  <si>
    <t>http://hackerbay.com</t>
  </si>
  <si>
    <t>Hackerbay Inc. provides hackers and designers to build apps and digital products. The company offers rapid prototyping solutions; on-demand hyper speed software development solutions in the areas of integrations, mobile platforms, UI/UX design, websites, architecture, machine learning, data science, block chain, drone control, augmented reality, and 3D printing; Hackevents, a search engine for hackathons; and conference solutions. It serves customers ranging from startups to corporations worldwide. The company was incorporated in 2015 and is based in Palo Alto, California with an additional office in Berlin, Germany. It has a conference location in San Francisco, California.</t>
  </si>
  <si>
    <t>on-demand software engineering; time. developer platform.; software. web development; on-demand development; software hackers; product managers; Silicon Valley; competitive advantage; digital transformation; unique approach; hackerbay</t>
  </si>
  <si>
    <t>product managers; hackers; failure risks; engineering teams; developer platform; web development; competitive advantage; software engineering; transformation; demand; silicon valley; lowering; failure; valley; risks; cheaper; managers; teams; faster; competitive; advantage; developer; times; approach; order; better</t>
  </si>
  <si>
    <t>0.0000760301463021447</t>
  </si>
  <si>
    <t>0.00011814530478745974</t>
  </si>
  <si>
    <t>920</t>
  </si>
  <si>
    <t>3987faa9-7cbd-bd3f-fd6a-566a4b236dae</t>
  </si>
  <si>
    <t>500Below Group, Inc.</t>
  </si>
  <si>
    <t>http://www.500below.com</t>
  </si>
  <si>
    <t>Peer to Peer and On Demand Tech Support for Emerging Drone Market.</t>
  </si>
  <si>
    <t>peer; tech support; emerging drone market; emerging drone; drone market; peer to peer; emerging; demand; tech</t>
  </si>
  <si>
    <t>0.00025044868162872754</t>
  </si>
  <si>
    <t>1118</t>
  </si>
  <si>
    <t>0.00021866433877578879</t>
  </si>
  <si>
    <t>Certain data and content provided by https://www.crunchbase.com/organization/500below-group-inc</t>
  </si>
  <si>
    <t>921</t>
  </si>
  <si>
    <t>575f5da5-9e88-0c71-c0b1-e7f4528fe9f1</t>
  </si>
  <si>
    <t>GreenTronics Design Labs India Pvt Ltd.,</t>
  </si>
  <si>
    <t>http://www.gtd-labs.com</t>
  </si>
  <si>
    <t>GreenTronics design labs India Pvt Ltd. is a product design and manufacturing company with focus on smart &amp; green energy products. GreenTronics Design Labs India Pvt. Ltd. is a Private Limited business venture, which was established in the year 2012 at Bengaluru, Karnataka. We are among the most reputed manufacturers and suppliers of the market engaged in offering an extensive range of Solar Lighting Solutions, Energy Recorders, Light Bulb Units, Grid Chargers, Solar Panels, Extension Cables and LED Lightings. Our experts use advanced production techniques and high-grade materials to develop these products.
Infrastructure:
We boast a sound infrastructural building, which is constructed over a large area of land at Bengaluru, Karnataka. It is divided into different departments, which are resourced with state-of-the-art facilities. Our in-house manufacturing unit is operational with technologically advanced machinery. This help us produce immaculate product line for the clients in large quantities at fast pace.
Our Team:
Our dexterous team of qualified and trained professionals enables us to efficiently cater to the variegated demands of different industries based across the country.
Quality:
We quality test each and every product on well defined parameters prior to the final dispatch to our esteemed clients. Our experts employ modern production techniques and high-grade materials to develop highly reliable products for the clients. We source our production materials from the certified and authentic vendors of the market. We practice stringent quality control system in our manufacturing process, in order to ensure maximum benefits of the clients.
Our Products:
Solar Lighting Solutions, Energy Recorders, Light Bulb Units, Grid Chargers, Solar Panels, Extension Cables and LED Lightings.</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</si>
  <si>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t>
  </si>
  <si>
    <t>solar lighting solutions; production techniques; lightings; light bulb; led lightings; high grade; extension cables; bulb; recorders; pvt; lighting solutions; extension; solar lighting; labs; well defined; trained professionals; technologically advanced; team of qualified; stringent quality; reputed; quality control system; order to ensure; modern production; manufacturers and suppliers; large quantities; house manufacturing; green energy products; fast pace; extensive range; ensure maximum; engaged in offering; divided; develop highly; boast; authentic; art facilities; advanced production; grade; pace; constructed; cater; experts; technologically; quantities; dispatch; design and manufacturing; techniques; cables; large area; highly reliable; chargers; vendors; stringent; prior; departments; employ; range of solar; practice; units; quality control; defined; demands; trained; final; product design; country; manufacturing process; parameters; machinery; suppliers; qualified; green energy; efficiently; control system; sound; extensive; engaged; modern; energy products; certified; operational; professionals; maximum; art; fast; test; order; offering; unit; house; benefits; land; automation</t>
  </si>
  <si>
    <t>0.00006539179712746438</t>
  </si>
  <si>
    <t>15621</t>
  </si>
  <si>
    <t>0.0001544151827784012</t>
  </si>
  <si>
    <t>Certain data and content provided by https://www.crunchbase.com/organization/greentronics-design</t>
  </si>
  <si>
    <t>922</t>
  </si>
  <si>
    <t>dc7c8c9b-7887-bead-7fd0-de3c5065e952</t>
  </si>
  <si>
    <t>Atomic Imaging Inc</t>
  </si>
  <si>
    <t>http://www.atomicimaging.com/</t>
  </si>
  <si>
    <t>We specialize in providing the best in drones photography services in Chicago. Contact us today. Atomic Imaging/Golan Studios started out in 1985 as Golan Productions, Inc., an innovative film and video production house in Chicago. Atomic Imaging/GPI is an international full-service emerging technologies solution provider and digital media production facility.
Contact :
Atomic Imaging, Inc./Golan Studios
1501 N. Magnolia Ave.
Chicago, IL 60642 USA
(312) 649-1800
http://www.atomicimaging.com/.</t>
  </si>
  <si>
    <t>atomic; studios; technologies solution; specialize in providing; production facility; photography services; media production; magnolia; emerging technologies; contact us today; imaging; productions; video production; solution provider; contact; digital media; specialize; full service; usa; emerging; started; facility; media; house; photography; today</t>
  </si>
  <si>
    <t>0.0005097233480811259</t>
  </si>
  <si>
    <t>12831</t>
  </si>
  <si>
    <t>0.00041680638569280374</t>
  </si>
  <si>
    <t>Certain data and content provided by https://www.crunchbase.com/organization/atomic-imaging-inc</t>
  </si>
  <si>
    <t>923</t>
  </si>
  <si>
    <t>1bdea043-4e0f-56a7-84b1-b801f798e45a</t>
  </si>
  <si>
    <t>NVdrones</t>
  </si>
  <si>
    <t>http://nvdrones.com</t>
  </si>
  <si>
    <t>NVdrones makes it easier for drone businesses to know what happened before, during, and after each flight.</t>
  </si>
  <si>
    <t>275000</t>
  </si>
  <si>
    <t>Kleiner Perkins Caufield &amp; Byers (2); S-Cubed Capital (2); USC Viterbi Startup Garage</t>
  </si>
  <si>
    <t>happened; drone businesses; easier</t>
  </si>
  <si>
    <t>0.00007800403663763567</t>
  </si>
  <si>
    <t>5301</t>
  </si>
  <si>
    <t>0.00011837531437677937</t>
  </si>
  <si>
    <t>Certain data and content provided by https://www.crunchbase.com/organization/nvdrones</t>
  </si>
  <si>
    <t>924</t>
  </si>
  <si>
    <t>3140b084-06d0-660c-8367-7ee7704993ba</t>
  </si>
  <si>
    <t>EVB inc. Electric Vehicle Boating</t>
  </si>
  <si>
    <t>http://www.evboating.com</t>
  </si>
  <si>
    <t>EVB wants to revolutionize the boating industry with a sustainable(GREEN) electric outboard motor superior in all levels of performance. EVB's mission is to create and produce the most sustainable, revolutionary and affordable electric boat engines in history. With over 1 million outboard pollution-producing engines demanded annually, EVB will leverage the $5B+ of technology investment by the automotive industry and introduce the first high-performance emission-free outboard engines in the history of boating. EVB encourages you to take a look into this sustainable energy revolution!
In designing a superior sustainable outboard engine for EVB, we focus on performance (i.e., Horsepower, RPMs, instant and constant torque, etc.) and the benefits of a sustainable electric motor system (NO emissions, NO heat, NO vibration, NO noise, and NO maintenance) comes with it. Our motors are capable of scaling capabilities of 250HP (250 HP, 500 HP, 750 HP engines), while also producing 10,000 rpm, which almost doubles the performance of all internal combustion engines on the market today. Both the horsepower and the rpm range exceed all major outboard engine producers (e.g., Yamaha, Mercury Marine, Evinrude, etc.)
Our proprietary battery pack design, power conversion, and electric motor is over 92 percent efficient as compared to 35 percent efficiency of present internal combustion out-board engines. Present polluting engines release about 60-90 percent of stored energy (gasoline) as harmful toxic emissions in the atmosphere and in other wasted forms of energy like noise, vibration, and heat. The boating industry needs a cleaner sustainable solution to help preserve our oceans and energy independence!
There has been approximately 10 Billion dollars invested in the global EV automotive industry over the past 20 years. EVB has partnered with multiple 25-year automotive EV industry veterans holding patents, IP, and system design know-how to mass manufacture the finest electric boat motors in the industry carrying full 10-year warranties.  EVB's engineers produced the first EV battery packs in transportation history for GM, BMW, Segway, Delphi, Toyota, and more! (with industry awards and most importantly the patents on the battery packs) This gives EVB an edge over all other competitors that don't have access to these exclusive lithium ion battery pack designs. 
Along with the superior performance, EVB motors save boaters a tremendous amount of money over time (on average $3,600 in fuel and $300 in oil annually). Even more impressively EVB's outboard motors will last over 10,000 hours (estimate) compared to present outboard motors which last anywhere from 1000-2000 hours. And they will last 5 times as long with NO maintenance and save environmental resources! The batteries can be recharged through a power cord when docked and through a solar panel when boating (note: charging possibilities are endless). A 250 HP EVB outboard engine and power system will cost around $30,000 compared to Yamaha’s 250HP at $26,000. Also the 500 HP EVB outboard motor will cost $54,000 compared to Seven Marine’s 557 at $80,000.
EVB will be superior on all levels against all competitors. Backer’s money will directly finance facilities, tooling and capital expense, prototype testing, demos, and working personnel. EVB needs your help in backing this project in order to produce a superior product while being sustainable and cleaning up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</si>
  <si>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t>
  </si>
  <si>
    <t>outboard; hp; boating; internal combustion; horsepower; electric motor; boating industry; engines; ev; rpm; vibration; combustion; battery packs; battery pack; motors; automotive industry; compared; percent; harmful; annually; superior; motor; competitors; pack; emissions; history; patents; packs; noise; sustainable; engine; times as long; technology investment; sustainable solution; superior product; solution to help; recharged; proprietary battery; preserve; power cord; possibilities are endless; order to produce; oceans; money over time; levels of performance; ion battery pack; internal combustion engines; industry veterans; industry awards; harmful emissions; forms of energy; focus on performance; ev battery; energy revolution; encourages; emission free; electric boat; doubles; docked; demanded; combustion engines; capital expense; boaters; billion dollars; amount of money; torque; mercury; finest; superior performance; stored energy; lithium ion battery; producing; endless; backing; polluting; partnered; market today; gasoline; cord; internal; veterans; scaling; ion battery; automotive; hours; wasted; tremendous; invested; revolutionize; note; levels; tooling; importantly; expense; exceed; boat; warranties; atmosphere; money; awards</t>
  </si>
  <si>
    <t>0.0002532874445103434</t>
  </si>
  <si>
    <t>10606</t>
  </si>
  <si>
    <t>0.0003461404790682763</t>
  </si>
  <si>
    <t>Certain data and content provided by https://www.crunchbase.com/organization/evb-inc-electric-vehicle-boating</t>
  </si>
  <si>
    <t>925</t>
  </si>
  <si>
    <t>e50e63f8173824ed3beff5a16c4c298a</t>
  </si>
  <si>
    <t>WMI Konecranes India Ltd.</t>
  </si>
  <si>
    <t>http://www.wmicranes.com</t>
  </si>
  <si>
    <t>WMI Konecranes India Ltd. designs, manufactures, and installs cranes for general manufacturing, steel, power, and paper and pulp industries in India. It offers double girder cranes for general manufacturing applications; steel mill duty cranes, such as ladle cranes, turndish cranes, slab or plate handling cranes, coil or bar handling cranes, and rotating trolley cranes with magnet; nuclear plant maintenance cranes; and cranes for various power generation processes, such as gas turbine power plants, combined cycle power plants, conventional steam turbine pants, diesel engine plants, hydro power stations, and slide gate gantries. The company also provides cranes for the production of windmills, geothermal equipment, and solar panels; and process cranes for the paper and pulp industry, such as process duty cranes, maintenance cranes, automatic parent roll handling and intermediate paper roll storage systems, workshop cranes, roll grinding shop cranes, monorail hoists, maintenance hoists, and paper roll storage cranes. WMI Konecranes India Ltd. was formerly known as WMI Cranes Ltd. and changed its name to WMI Konecranes India Ltd. in November 2011. The company was founded in 1975 and is based in Mumbai, India with branch offices in Pune, Mumbai, Vadodara, Chennai, Bengaluru, Coimbatore, Hyderabad, Padubidri, Kolkata, and Delhi, India. As of August 11, 2011, WMI Konecranes India Ltd. operates as a subsidiary of Konecranes Plc.</t>
  </si>
  <si>
    <t>77777137</t>
  </si>
  <si>
    <t>Konecranes Plc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</si>
  <si>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t>
  </si>
  <si>
    <t>cranes; pulp; paper; roll; duty; handling; workshop; windmills; turbine power; trolley; steel mill; steam turbine; slab; pants; nuclear plant; monorail; manufacturing applications; hydro power; diesel engine; cycle power; combined cycle; parent; grinding; gas turbine; coil; mill; magnet; intermediate; slide; power plants; turbine; rotating; bar; steel; general; gate; storage systems; power stations; steam; diesel; hydro; nuclear; plate; geothermal; double; shop; cycle; engine; conventional; automatic; stations; power generation; combined; plant; processes</t>
  </si>
  <si>
    <t>0.00012503560106923316</t>
  </si>
  <si>
    <t>0.00021205519212830974</t>
  </si>
  <si>
    <t>926</t>
  </si>
  <si>
    <t>1550159aebb660e1fe411032a9ff488b</t>
  </si>
  <si>
    <t>Amber Enterprises (India) Pvt. Ltd.</t>
  </si>
  <si>
    <t>http://www.ambergroupindia.com</t>
  </si>
  <si>
    <t>Amber Enterprises (India) Pvt. Ltd., an original equipment manufacturer, provides white goods for various brands in India. It offers air conditioners, microwave ovens, heat exchangers, multi flow condensers, plastic extrusion sheets, sheet metal components, luminaries, auto parts, washing machines, refrigerators, vacuum forming components, injection molding components, and sheet metal stamping components. The company also provides flight training services. Amber Enterprises (India) Pvt. Ltd. was incorporated in 1994 and is based in Patiala, India.</t>
  </si>
  <si>
    <t>Patiala</t>
  </si>
  <si>
    <t>Punjab</t>
  </si>
  <si>
    <t>19418065</t>
  </si>
  <si>
    <t>Fairwinds Private Equity; IFCI Venture Capital Funds Ltd.</t>
  </si>
  <si>
    <t>heat exchanger; multi flow condensers; heat exchangers; air conditioners; plastic extrusion sheets; sheet metal components; micro channel heat; original equipment manufacturer; injection molding components; Heat Exchanger design; Heat Exchanger Coils; micro channel coil; Vacuum Forming Components; Heat Exchanger Lines; multi-flow condensers; Download Heat Exchanger; HVAC AIR COILS; Copper Heat Exchanger; finest testing facilities; channel heat exchanger; RTPF coil design; Package Air Conditioners; copper tube; Window Air Conditioners; Aluminum Heat Exchangers; Condenser Coil Requirements; channel heat exchangers; Channel Coil construction; Forming high speed; Capillary Forming Tools; KOMI Vacuum Forming; psig design pressure; coil selection software; Multiflow Condenser design; commercial lighting; low forming pressures; HVAC coils; Choke Test facility; heat load requirements; commercial lighting space; Leak Test facilities; commercial lighting products; Aluminum Fins; Tube Bending Fixtures; fully automatic Fin; white goods; Bundy Tube Bending; good lighting systems; Pin Bending Machines; Download Multiflow Condenser</t>
  </si>
  <si>
    <t>amber; coil; vacuum forming; condensers; luminaries; coils; heat exchanger; forming; exchanger; fin; brazing; flushing; fins; condenser; commercial lighting; brochure; bending; air conditioners; washing machines; conditioners; sheets; exchangers; heat exchangers; tube; white goods; test facility; railways; original equipment manufacturer; molding components; microwaves; metal components; extruded sheets; equipment manufacturer; auto parts; acs; refrigerators; injection molding; finest; extrusions; extrusion; sheet metal; washing; strict; pressures; extruded; channel; copper; download; plastic; molding; mm; vacuum; original equipment; lighting systems; lowering; injection; flow; hvac; fixtures; corrosion; shapes; pass; facility; aluminum; specifications; machines; sheet; economical; auto; test; white; lines; pressure; original; sizes; advantage; cooling; package; window air conditioners; window air; water and steam; wall mounted; upto; undergo; ul standards; tubings; trimming; traffic areas; thin wall; test facilities; technical specifications; technical features; surface mounted; superior product quality; superior product; subtle; sturdy; structural strength; stringent quality; strict quality</t>
  </si>
  <si>
    <t>0.00016806010716107292</t>
  </si>
  <si>
    <t>15518</t>
  </si>
  <si>
    <t>0.00024199529230872985</t>
  </si>
  <si>
    <t>927</t>
  </si>
  <si>
    <t>b1d005928a421ce1310a747b18114cd5</t>
  </si>
  <si>
    <t>Pixobot, LLC</t>
  </si>
  <si>
    <t>http://pixobot.com</t>
  </si>
  <si>
    <t>Pixobot, LLC provides aerial photography, videography, and infrared imaging services for agriculture, engineering, infrastructure, conservation, real estate, insurance, and other business applications. It offers services for agronomy and horticulture applications; HVAC efficiency solutions; survey/real estate, including 3D photomosaic, real estate marketing, legal and insurance documentation, and development planning; and agricultural remote sensing. Pixobot, LLC was incorporated in 2012 and is based in Lincoln, Nebraska.</t>
  </si>
  <si>
    <t>Lincoln</t>
  </si>
  <si>
    <t>Nebraska</t>
  </si>
  <si>
    <t>320000</t>
  </si>
  <si>
    <t>NMotion</t>
  </si>
  <si>
    <t>infrared range imaging; real estate; aerial photography; software platform; custom aerial imaging; infrared imaging; Deftly cutting costs; Thermal range imaging; horticulture applications; real estate photography; gimbal mounted cameras; real world applications; image capture process; Real Estate Marketing; remote sensing capabilities; market real estate; ideal vantage point; extremely effective way; aerial robotics; Aerial photographs; aerial view; business applications; innovative technology; specific applications; clear photographs; ordinary photography; development work; robotic copters; HVAC Efficiency; ground level; unique perspective; 3-Dimensional geometry; golf courses; cooling systems; agricultural efficiency; company Pixobot; agriculture; large areas; high perspective; complete picture; Development Planning; effective planning; larger robots; property boundaries; robotic helicopter; complete view; natural disasters; Infrastructure planning; accident scenes; agronomy</t>
  </si>
  <si>
    <t>reveal; agronomy; photographs; infrared imaging; deficiencies; copters; watering; clarity; pesticides; infrared; software platform; adjustments; boundaries; fertilizer; clear; perspective; imaging; real estate; estate; aerial imaging; photography; captured; aerial photography; true; vantage point; stitched; stabilized gimbal; sensing capabilities; scenes; real estate photography; real estate marketing; point for real; planning and development; offer a complete; natural disasters; large areas; landmarks; inefficiencies; increasing efficiency; image capture; hvac efficiency; gimbal mounted; geotagged; extremely effective; estate photography; estate marketing; directly involved; development work; development planning; cutting costs; costs and increasing; complete view; complete picture; clearly; capturing images; business applications; agricultural efficiency; aerial photographs; accelerometer; farms; vantage; ground level; golf courses; enhances; preview; gyro; geometry; aerial robotics; type; robotic; specific applications; develops software; planning; ideal; offers custom; disasters; accident; view; insurance; require; ordinary; examples; cooling systems; videography; stabilized; innovative technology; proximity; identifying; desired; property; picture; gimbal; image; heating and cooling; golf; dimensional; legal; documentation; possibilities; courses</t>
  </si>
  <si>
    <t>0.0004240944616495185</t>
  </si>
  <si>
    <t>7826</t>
  </si>
  <si>
    <t>0.0003258471468446077</t>
  </si>
  <si>
    <t>928</t>
  </si>
  <si>
    <t>c0b8364a84142d83727e2cc6c83ce121</t>
  </si>
  <si>
    <t>Standard Solar, Inc.</t>
  </si>
  <si>
    <t>http://www.standardsolar.com</t>
  </si>
  <si>
    <t>Standard Solar, Inc. engages in the development, construction, integration, financing, and installation of solar electric systems in the United States. It offers commercial photovoltaic systems for small commercial, commercial, and agricultural sectors; federal, state, and local governments, as well as municipalities and utilities; and educational institutions. The company also provides home energy solutions, including home solar, energy efficiency, and energy management services for residential customers and home owners. Standard Solar, Inc. was founded in 2004 and is based in Rockville, Maryland. As per the transaction announced on March 7, 2017, Standard Solar, Inc. operates as a subsidiary of Société en commandite Gaz Métro.</t>
  </si>
  <si>
    <t>Rockville</t>
  </si>
  <si>
    <t>8500000</t>
  </si>
  <si>
    <t>Truecast Capital Llc</t>
  </si>
  <si>
    <t>Trencap s.e.c.</t>
  </si>
  <si>
    <t>solar electric systems; solar energy systems; home energy solutions; energy management services; Standard Solar; installs solar energy; solar solutions; utility-scale solar fields; cost-saving solar solutions; Engineering Drawings; Solar Panels; Solutions Photo Gallery; Standard Energy Solutions; ground mount; ground mount systems; project development consultation; Solar Development; Provide design review; Solar Financing; Site Engineering Drawings; Structural Engineering Drawings; Electrical Engineering Drawings; Solar Engineering; Solar Carports; commercial photovoltaic systems; energy efficiency; Operation offering custom; Solar Implementation; BP Solar; local tax credits; Vendor supply chain; Power Purchase Agreements; Solar power; solar companies; Energy System Design; energy services; construction; photovoltaic solutions; Engineering Services; Company designs; Service development; Construction Oversight; energy independence; integration; electric system design; government agencies; design document; financing options; installation; power businesses</t>
  </si>
  <si>
    <t>standard solar; financing and installation; engineering drawings; solar electric systems; electric systems; provide design; energy management services; discussion; drawings; vendor; ground mount; solar solutions; solar electric; review; installation of solar; project development; institutions; financing; supply chain; governments; accessible; management services; system design; solar energy systems; mount; technology features; technical analysis; systems for businesses; sunny boy; structural engineering; solar fields; solar engineering; solar development; solar carports; site engineering; ses; services provided; services for residential; schools and government; saving solar; respected solar companies; respected solar; representation; private companies; ppas; power businesses; partner of choice; oversight; navigating; mount systems; mount solar; installs solar energy; installs solar electric; including power; highest standards; growing private; ground mount systems; ground mount solar; government buildings; gallery; fastest growing private; energy system design; energy solutions including; energy cost; efficiency and energy; dg; development and financing; dedicated to making; cost saving; commercial photovoltaic systems; commercial photovoltaic; bp solar; bp; boy; energy management; suntech; sunpower; solutions including; solar electric system; respected; power purchase agreements; named; financially; electric system; custom solar; chain; installs solar; sma; purchase agreements; photovoltaic solutions; engineering and design; rooftop; offering; topics; commission; tax credits; solar financing; making solar; finances; electrical engineering</t>
  </si>
  <si>
    <t>0.0006251040605526096</t>
  </si>
  <si>
    <t>29596</t>
  </si>
  <si>
    <t>0.0005598200080850765</t>
  </si>
  <si>
    <t>929</t>
  </si>
  <si>
    <t>b572451d-09cc-ec75-c44e-152d21b9d82d</t>
  </si>
  <si>
    <t>Applied Aeronautics</t>
  </si>
  <si>
    <t>http://www.appliedaeronautics.com</t>
  </si>
  <si>
    <t>Applied Aeronautics is a US based UAV manufacturer, specializing in modular, commercial grade, affordable systems. Applied Aeronautics’ flagship product, The Albatross, is a dynamic UAV platform designed for use in most industries, ranging from agriculture and research to disaster management and defense. This entirely customizable UAV is nearly silent, can fly for 4+ hours, and boasts an available payload of up to 10 lbs.</t>
  </si>
  <si>
    <t>aeronautics; uav platform; uav manufacturer; mining technology; disaster management; affordable systems; commercial grade; boasts; applied; platform designed; flagship product; lbs; silent; flagship; customizable; entirely; disaster; payload; specializing; grade; ranging; mining; dynamic; hours; modular; defense; affordable; fly</t>
  </si>
  <si>
    <t>0.00008360157297752118</t>
  </si>
  <si>
    <t>0.00014477265451151165</t>
  </si>
  <si>
    <t>Certain data and content provided by https://www.crunchbase.com/organization/applied-aeronautics</t>
  </si>
  <si>
    <t>930</t>
  </si>
  <si>
    <t>257938a2-2c44-6c37-2236-1b457a5b34d7</t>
  </si>
  <si>
    <t>Smart Solar</t>
  </si>
  <si>
    <t>http://smartsolarnyc.com</t>
  </si>
  <si>
    <t>We deal with sale, installation and maintaining of solar panels for you to feel benefits of using solar energy. Our company provides services in the sphere of sale, installation and maintaining of solar panels to show you significant advantages of using solar power in daily life. We really advice you to use solar energy to your advantages to make sure Solar is a great source of energy. Solar plays a significant role in the life of all organic world on the Earth, it is our main source of heat and light that’s why we owe our life to it. During last years people use solar energy for their own purposes and this gives us many advantages, we can cut down our utility bills or for example save nonrenewable resources that is extremely important because oil and gas reserves are not unlimited. Solar power is a priceless treasure for our modern world that’s why it is a great idea to install solar panels and our company will do it for you with pleasure!</t>
  </si>
  <si>
    <t>maintaining; advantages; treasure; reserves; pleasure; owe; nonrenewable; great idea; daily life; sphere; plays; utility bills; source of energy; install solar panels; great; install solar; unlimited; role; feel; deal; idea; advice; purposes; cut; organic; daily; bills; example; oil and gas; extremely; earth; modern; main; save; resources; install; benefits</t>
  </si>
  <si>
    <t>0.0005314631968096163</t>
  </si>
  <si>
    <t>19408</t>
  </si>
  <si>
    <t>0.00048683507267658195</t>
  </si>
  <si>
    <t>Certain data and content provided by https://www.crunchbase.com/organization/smart-solar</t>
  </si>
  <si>
    <t>931</t>
  </si>
  <si>
    <t>61a9672ca4091a1df83cfd183b6192da</t>
  </si>
  <si>
    <t>Raesch Quarz (Germany) GmbH</t>
  </si>
  <si>
    <t>http://www.raesch.net</t>
  </si>
  <si>
    <t>Raesch Quarz (Germany) GmbH designs, manufactures, and supplies quartz glass tubings and fabricated components for industrial and scientific applications. It offers translucent and clear quartz tubings. The company also offers fabricated quartz glass components, such as single-ended bulbs for discharge lamps; double-ended bulbs for HMI, HBO, XBO, and UHP lamps; bulbs for sun-tanning lamps; low pressure mercury vapour lamps for UV water purification; and various sleeves. In addition, Raesch Quarz offers technical know-how and customer services. Its products are used in heating, solar panels, automobile components, and semiconductors applications. The companys products are also used in lighting applications, such as lights of stages, stadiums, airports, and major public spaces. It serves customers in Japan, China, the United States, and internationally. Raesch Quarz offers its products through representatives in China, India, Japan, South East Asia, and the United States. The company was founded in 1990 and is based in Langewiesen, Germany. As of February 16, 2012, Raesch Quarz (Germany) GmbH operates as a subsidiary of Dr. Hönle AG.</t>
  </si>
  <si>
    <t>Langewiesen</t>
  </si>
  <si>
    <t>6393216</t>
  </si>
  <si>
    <t>Dr. Hönle AG</t>
  </si>
  <si>
    <t>quartz; tubings; ended; bulbs; fabricated; lamps; vapour; translucent; tanning lamps; tanning; south east; sleeves; scientific applications; public spaces; offers technical; hmi; discharge lamps; customer services; automobile components; mercury; stadiums; lighting applications; low pressure; water purification; representatives; stages; airports; discharge; purification; uv; automobile; spaces; east; clear; south; scientific; double; semiconductors; pressure; offers its products; major</t>
  </si>
  <si>
    <t>0.0003491066619957865</t>
  </si>
  <si>
    <t>0.00031006649546120983</t>
  </si>
  <si>
    <t>932</t>
  </si>
  <si>
    <t>e4ba68db-e4af-515f-c68d-f40d09499b19</t>
  </si>
  <si>
    <t>Connex by Amimon - UAV Wireless Video Link Solution</t>
  </si>
  <si>
    <t>http://connex.amimon.com</t>
  </si>
  <si>
    <t>Connex by Amimon is an innovaitive UAV wireless video solution providing full HD wireless video link for drones. Amimon specializes in development and  design of Wireless Video Systems based on its specialized semiconductor Video-Modem. With years of experience and unique disruptive technology Amimon products are connecting  the "eyes in the the sky" to ground monitors with HD Video wireless link with zero latency.</t>
  </si>
  <si>
    <t>wireless video; wireless video link; video systems; video link; specializes in development; solution providing; providing full; full hd; development and design; wireless; modem; hd; link; specialized; specializes</t>
  </si>
  <si>
    <t>0.0004927707575829815</t>
  </si>
  <si>
    <t>7271</t>
  </si>
  <si>
    <t>0.0004778513045056416</t>
  </si>
  <si>
    <t>Certain data and content provided by https://www.crunchbase.com/organization/connex-by-amimon---uav-wireless-video-link-solution</t>
  </si>
  <si>
    <t>933</t>
  </si>
  <si>
    <t>6c94d49b6706cd301d1ad91bd5015b40</t>
  </si>
  <si>
    <t>BrahMos Aerospace Thiruvananthapuram Ltd.</t>
  </si>
  <si>
    <t>http://www.keralahitech.com</t>
  </si>
  <si>
    <t>BrahMos Aerospace Thiruvananthapuram, Ltd. develops, manufactures, and supplies motor cases and systems. Its products include liquid propulsion engines, propellant tanks, control system components, light alloy structures, convergent-divergent nozzles, launch vehicle motor cases, titanium gas bottles, and satellite solar panels. The companys products also include combustor and liner, jet pipe, bullet nose and inlet casing, and metallic canister assemblies, as well as radar antennas, bypass ducts, and booster motor cases. In addition, it involves in the design and development of aerospace and aluminum components, as well as offers manipulators for handling radio active materials in nuclear power plants. The companys systems are used for launch vehicles in Indian Space Research Organization. Its products are also used in Defense Research and Development Organization and Institute of Plasma Research, as well as in light combat aircraft, helicopters, and defense programs. BrahMos Aerospace Thiruvananthapuram, Ltd. was formerly known as Kerala Hitech Industries, Ltd. As a result of the acquisition of Kerala Hitech Industries, Ltd. by BrahMos Aerospace Private, Ltd., Kerala Hitech Industries, Ltd.'s name was changed. The company was founded in 1989 and is based in Thiruvananthapuram, India. As of December 31, 2007, BrahMos Aerospace Thiruvananthapuram, Ltd. is a subsidiary of Brahmos Aerospace Private, Ltd.</t>
  </si>
  <si>
    <t>Thiruvananthapuram</t>
  </si>
  <si>
    <t>BrahMos Aerospace Private Limited</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</si>
  <si>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t>
  </si>
  <si>
    <t>motor cases; hitech; cases; motor; organization; satellite solar; propellant; nuclear power plants; nozzles; liner; launch vehicles; launch vehicle; inlet; control system components; casing; bullet; active materials; nuclear power; nose; launch; ducts; bottles; products also include; booster; well as offers; bypass; alloy; titanium; metallic; indian; combat; changed; design and development; defense; institute; jet; involves; system components; propulsion; plasma; engines; antennas; radar; nuclear; pipe; helicopters; assemblies; control system; tanks; handling; liquid; programs; acquisition; power plants; active; result; radio; aluminum; satellite; structures; private</t>
  </si>
  <si>
    <t>0.000526813419569917</t>
  </si>
  <si>
    <t>14766</t>
  </si>
  <si>
    <t>0.00046309671770494883</t>
  </si>
  <si>
    <t>934</t>
  </si>
  <si>
    <t>91df275f6f3db59bc77bb40e9f71ca8e</t>
  </si>
  <si>
    <t>DCNS SA</t>
  </si>
  <si>
    <t>http://en.dcnsgroup.com</t>
  </si>
  <si>
    <t>DCNS SA designs, manufactures, and supports submarines and surface ships, and surface naval systems for naval shipyards and bases worldwide. It offers offshore patrol vessels, multi-mission vessels, naval integration of observation drones, combat systems, maritime surveillance and security systems, and transfer of technology; multi-mission frigates, corvettes, projection and command ships, mine warfare, submarine weapons for ships, naval integration of tactical drones, diesel submarines, submarine weapons, and naval-system cyber defense; and nuclear submarines, aircraft carriers, control systems, replenishment tankers, tidal turbines, ocean thermal energy conversion products, and floating wind turbines. The company also provides training and consulting, infrastructure, maintenance, and modernization services, as well as civil nuclear engineering services. DCNS SA was formerly known as Direction des Constructions Navales. The company was founded in 1631 and is based in Paris, France with additional offices and subsidiaries worldwide. It has operations in Brazil, Canada, Ireland, Saudi Arabia, India, Malaysia, Singapore, Australia, and internationally.</t>
  </si>
  <si>
    <t>1631</t>
  </si>
  <si>
    <t>667933967</t>
  </si>
  <si>
    <t>DCNS; DCNS Research; DCNS Blue Water; DCNS vessels; DCNS design; DCNS exclusive technology; DCNS designs; DCNS guarantee; DCNS’s growth; combat systems; integrated combat systems; surface ships; civil nuclear engineering; Blue Water solutions; naval defence; French Navy; Royal Moroccan Navy; Mistral family LHDs; integrated communications systems; detection systems control; Traffic Control Systems; naval gunfire support; combat management systems; state-of-the-art naval forces; Combat systems SUBTICS®; waters.To deter submarines; Advanced detection systems; naval programme underway; new surface ships; Frigates FREMM Aquitaine; successful ASW combat; biggest naval programme; Water Decisive Capabilities; blue water capabilities; current support operations; Scorpene submarines; FREMM export customer; new generation combat; fully integrated communication; naval systems; interoperable security solutions; technological research; high energy density; warm surface water; national coastal waters; L'Adroit® OPV Combat; naval ships; National defense capability; homeland security</t>
  </si>
  <si>
    <t>naval; submarines; surface ships; combat systems; waters; navy; combat; coastal; multi mission; tidal; stealth; programmes; enhanced capabilities; discretion; ships; defence; allied; crisis; sea; submarine; weapons; infrastructures; forces; water solutions; torpedo; territorial; solutions designed; royal; nato; maritime surveillance; kill; intruders; exploiting; equipped with integrated; crisis management; programme; french; ship; opv; fm; threats; blue; prime; nuclear; respond; warfare; comprises; read; vital; versatility; interests; detection systems; actions; missions; improved; command and control; fleet; acoustic; enhanced; full range; humanitarian; accommodate; long range; kinds; homeland security; homeland; crew; personnel; endurance; role; force; command; vessels; underwater; advances; appropriate; maritime; protect; capabilities; fully integrated; availability; technological; anti; profile; example; marine; capability; face; simulation; helicopters; adapted; civil; versatile; strategy; contractor; capable; power plant; long term; equipped; complex</t>
  </si>
  <si>
    <t>0.00033712160674137005</t>
  </si>
  <si>
    <t>17417</t>
  </si>
  <si>
    <t>0.0004008123613807764</t>
  </si>
  <si>
    <t>935</t>
  </si>
  <si>
    <t>4d93aa46-d52b-2216-4010-c36666d0d555</t>
  </si>
  <si>
    <t>Cloudbase Aerial Art</t>
  </si>
  <si>
    <t>http://cloudbaseaerialart.com</t>
  </si>
  <si>
    <t>Cloudbase Aerial Art produce a range of aerial media for many different applications. Cloudbase Aerial Art produce a range of aerial media for many different applications, from "TV Productions" to "Corporate Aerial Imagery and Video" to "Aerial Landscape Art". They use multirotors (Drones) to capture aerial content and can provide raw media or produce finished edited presentations of many types if required. They also provide Aerial Inspection and 3D Aerial Mapping services. They can shoot video up to Ultra High Definition 4K and Still Images up to 42.4MP. They also provide stabilised ground filming and Timelapse.</t>
  </si>
  <si>
    <t>range of aerial; aerial media; ultra high definition; timelapse; stabilised; provide aerial; imagery and video; edited; capture aerial; aerial content; art; presentations; media; productions; multirotors; aerial inspection; landscape; shoot; aerial mapping; finished; ultra high; high definition; mapping services; mp; definition; aerial imagery; filming; tv; raw; content; corporate; imagery; ultra; images; types; mapping; capture</t>
  </si>
  <si>
    <t>0.00025699258290910553</t>
  </si>
  <si>
    <t>6002</t>
  </si>
  <si>
    <t>0.00022198465370730895</t>
  </si>
  <si>
    <t>Certain data and content provided by https://www.crunchbase.com/organization/cloudbase-aerial-art</t>
  </si>
  <si>
    <t>936</t>
  </si>
  <si>
    <t>9a5b9d1695996faeebb30d3068020cce</t>
  </si>
  <si>
    <t>Aerial Backup Inc</t>
  </si>
  <si>
    <t>Aerial Backup Inc operates a subscription based platform that uses image processing technology to allow costumers to analyze mapping for images taken from Drones. The company was founded in 2015 and is headquartered in Guadalajara, Mexico.</t>
  </si>
  <si>
    <t>Guadalajara</t>
  </si>
  <si>
    <t>Jalisco</t>
  </si>
  <si>
    <t>technology to allow; processing technology; costumers; subscription; image processing; analyze; backup; images; image; mapping</t>
  </si>
  <si>
    <t>0.0003065126016077132</t>
  </si>
  <si>
    <t>24336</t>
  </si>
  <si>
    <t>0.0003011945753657496</t>
  </si>
  <si>
    <t>937</t>
  </si>
  <si>
    <t>19ebf2b98e1308de9cfac00c9c6ffeaa</t>
  </si>
  <si>
    <t>Matternet Inc.</t>
  </si>
  <si>
    <t>http://www.matternet.us</t>
  </si>
  <si>
    <t>Matternet Inc. develops unmanned aerial transportation systems. It provides drones for medicine and humanitarian aid to unreachable areas. The company was founded in 2011 and is based in Menlo Park, California.</t>
  </si>
  <si>
    <t>Menlo Park</t>
  </si>
  <si>
    <t>11481026</t>
  </si>
  <si>
    <t>intelligent control software; aerial logistics; drone logistics; complete solution; drone logistics networks; unmanned aerial transportation; impactful non-governmental organizations; drone logistics systems; on-demand logistics; aerial transportation systems; Unmanned Aerial Vehicles; unmanned aerial systems; logistics companies; bi-directional logistics; precision landing; automated delivery network; transportation method; highest quality; proprietary software platform; battery exchange capability; innovative technology; company proprietary cloud; planet. drones. logistics.; on-demand transportation; aerial robotics; unreachable areas; products; humanitarian aid; precisely-controlled vehicles; modular networks; automatic payload; end-to-end automation; human intervention; low altitude; populated areas; safety features; tall buildings; complex challenges; production samples; industrial environments; road conditions; secure route; intuitive command; campus environments; lightweight items; distribution facilities; industrial campuses; massive scale; people; world</t>
  </si>
  <si>
    <t>automated aerial; intelligent control; complete solution; control software; world's most innovative; transporting; technology and products; suburban; precision landing; operate drone; logistics companies; impactful; governmental organizations; enable people; demand logistics; companies and organizations; committed to building; building technology; build and operate; bi directional; medicine; directional; logistics; bi; innovative technology; achieving; passionate; governmental; fraction; diagnostics; goods; highest quality; organizations; automated; demand; planet; method; flying; networks; intelligent; unreachable; tall buildings; safety features; proprietary software platform; proprietary cloud; products will enable; products enable; precisely controlled; populated areas; meters above ground; massive scale; industrial environments; implement and grow; humanitarian aid; human intervention; encrypted; distribution facilities; develops unmanned aerial; developer of drone; designed to operate; designed to address; delivery network; complex challenges; campus environments; battery exchange; serve; landing; vans; proprietary software; populated; urban; samples; partner; routing; parachute; enables customers; coordinated; campus; aerial robotics; committed; transportation systems; hospital; avoiding; low altitude; develops unmanned; campuses; tall; environments; command and control; builds; highest; class; humanitarian; mile; guides; software platform; intervention; route; featuring; precisely</t>
  </si>
  <si>
    <t>0.0005183579433298488</t>
  </si>
  <si>
    <t>18367</t>
  </si>
  <si>
    <t>0.0005447341640701548</t>
  </si>
  <si>
    <t>938</t>
  </si>
  <si>
    <t>33232b9fbce7857e76f778abacca453b</t>
  </si>
  <si>
    <t>VAT Inc.</t>
  </si>
  <si>
    <t>http://www.vatvalve.com</t>
  </si>
  <si>
    <t>VAT Inc. develops, manufactures, and supplies high-performance vacuum valves, integrated multi-valve modules, and edge-welded bellows for customers in the Americas. Its products also include gate valves, pendulum valves, butterfly valves, control valves, angle valves and diaphragm valves, special valves for accelerators and synchrotrons, special valves for gases, connection components, heaters and coatings, and edge welded bellows, as well as transfer valves and doors for the production of semiconductors, flat screens, and photovoltaic cells. The companys products and services are primarily used in semiconductor, display, and solar panel manufacturing, as well as in a range of industry and research applications. The company was incorporated in 1984 and is based in Woburn, Massachusetts. VAT Inc. operates as a subsidiary of VAT Vakuumventile AG.</t>
  </si>
  <si>
    <t>VAT Vakuumventile AG</t>
  </si>
  <si>
    <t>valves; welded; vat; bellows; vacuum valves; supplies high; production of semiconductors; gate valves; flat screens; diaphragm valves; diaphragm; control valves; butterfly valves; butterfly; accelerators; americas; products also include; solar panel manufacturing; panel manufacturing; edge; special; gate; valve; gases; photovoltaic cells; screens; angle; semiconductors; doors; coatings; transfer; vacuum; heaters; products and services; connection; high performance; display</t>
  </si>
  <si>
    <t>0.0003138190727747327</t>
  </si>
  <si>
    <t>18570</t>
  </si>
  <si>
    <t>0.00039048058251108897</t>
  </si>
  <si>
    <t>939</t>
  </si>
  <si>
    <t>3e1abd700990f7ff3ed8c715e647cba7</t>
  </si>
  <si>
    <t>Mustek Limited</t>
  </si>
  <si>
    <t>http://www.mustek.co.za</t>
  </si>
  <si>
    <t>Mustek Limited assembles and distributes personal computers and complementary information and communications technology (ICT) products in South Africa. The company offers 3D printing solutions; computing solutions; tablets; displays; led lighting solutions and solar panels; internal wireless PCIE cards, gigabit enterprise switches, powerline adapters, routers, and unified security gateways; printers and scanners; and flash memory storage solutions and external USBs. It also provides point-of-sale solutions; and security solutions, such as CCTV cameras, speed domes, access control systems, IP-surveillance systems, DVR and NVR systems, and accessories. The company offers its products under the Mecer brand. Mustek Limited was founded in 1987 and is headquartered in Midrand, South Africa.</t>
  </si>
  <si>
    <t>Midrand</t>
  </si>
  <si>
    <t>1197687</t>
  </si>
  <si>
    <t>MST (The Johannesburg Securities Exchange)</t>
  </si>
  <si>
    <t>solutions and solar; printing solutions; powerline; personal computers; offers d printing; led lighting solutions; ip surveillance; ict; gateways; flash memory; dvr; domes; computing solutions; communications technology; routers; access control; assembles; unified; surveillance systems; complementary; scanners; lighting solutions; security solutions; storage solutions; cctv; flash; adapters; printers; cards; memory; switches; ip; led lighting; computing; tablets; computers; external; printing; control systems; internal; offers its products; brand; personal; displays; communications; speed; point; surveillance; wireless</t>
  </si>
  <si>
    <t>0.0002568072462696648</t>
  </si>
  <si>
    <t>11354</t>
  </si>
  <si>
    <t>0.00026578314429578595</t>
  </si>
  <si>
    <t>940</t>
  </si>
  <si>
    <t>350f53b6507590ff680894e8278ee9f4</t>
  </si>
  <si>
    <t>Solarpro Holding AD</t>
  </si>
  <si>
    <t>http://www.solarpro.bg</t>
  </si>
  <si>
    <t>Solarpro Holding AD manufactures and installs photovoltaic panels in Bulgaria. It offers solar power systems for pumping installations; home PV rooftop installations; industrial PV rooftop installations; on ground PV installation; white box for green energy; and polycrystalline PV modules. The company also provides PV power plants project development and execution services, including finance structuring and operation; technical due diligence, engineering, procurement, construction, and project management services; module production; and PV laser production equipment and components, as well as operates and maintains PV solar parks. In addition, it engages in the construction, operation, and maintenance of PV power plants and other renewable energy generation facilities; and design, production, and sale of technological equipment for automation of the manufacturing processes in the photovoltaic panels production. The company was founded in 2007 and is headquartered in Sofia, Bulgaria. Solarpro Holding AD is a subsidiary of Kaolin AD.</t>
  </si>
  <si>
    <t>Quarzwerke GmbH</t>
  </si>
  <si>
    <t>0S8 (Bulgaria Stock Exchange); 0Q34 (London Stock Exchange)</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</si>
  <si>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t>
  </si>
  <si>
    <t>rooftop installations; pv rooftop; pv power plants; pv power; white box; renewable energy generation; pv installation; project management services; polycrystalline pv modules; polycrystalline pv; module production; laser production; ground pv; generation facilities; execution services; equipment and components; diligence; structuring; manufactures and installs; rooftop; offers solar power; installs photovoltaic; power plants; photovoltaic panels; ad; solar parks; production equipment; manufacturing processes; project development; pv solar; energy generation; execution; pumping; polycrystalline; white; parks; management services; pv modules; green energy; project management; solar power systems; procurement; maintains; technological; laser; finance; box; power systems; offers solar; processes; automation</t>
  </si>
  <si>
    <t>0.0005249875202703417</t>
  </si>
  <si>
    <t>18047</t>
  </si>
  <si>
    <t>0.0005068992336289492</t>
  </si>
  <si>
    <t>941</t>
  </si>
  <si>
    <t>62df88070f11f5f726bb023ec379f084</t>
  </si>
  <si>
    <t>Emori Group Holdings Co., Ltd.</t>
  </si>
  <si>
    <t>http://holdings.emori.co.jp</t>
  </si>
  <si>
    <t>Emori Group Holdings Co., Ltd. is engaged in chemicals, information technology, machinery, and other businesses in Japan and internationally. The company offers electronic materials, such as functional films and industrial tapes, industrial and functional chemicals, electrode materials, resin materials, and other products; and electronic products, such as semiconductors, resistance and capacitors, substrates, and solders. It also provides audiovisual equipment, including components for flat-screen TVs; basic, imported, bio, and fine chemicals; commodity and engineering plastics, and resin products for housing, consumer electronics, automobiles, office automation equipment, and communications industries, as well as sundries; dyes and pigments, functional polymer and additives, functional processing agents, and fiber materials; and raw materials and resources comprising non-ferrous metals, mineral products, grain, paper-related materials, solar cells and solar panels, and saponin, as well as raw materials for the basic chemical and pharmaceutical industries. In addition, the company is involved in the development, import, and sale of software; system integration and system construction activities; and provision of network and Web services, and maintenance and operational management services to distribution, manufacturing, construction, banks/finance institutions, and government/education sectors. Further, it develops and sells systems for distribution and logistics; sells and leases dust control products; and provides information and environment-related, insurance, media development, warehousing, waterproofing, and engineering design construction services; and undertakes construction contracting works. Additionally, the company sells information-related equipment; paint; pharmaceutical intermediates, active pharmaceutical ingredients, and medical equipment; foods; and mobile communication products. The company was founded in 1906 and is headquartered in Fukui, Japan.</t>
  </si>
  <si>
    <t>1906</t>
  </si>
  <si>
    <t>Fukui</t>
  </si>
  <si>
    <t>9963 (TSE JASDAQ); 316756000 (The Tokyo Stock Exchange); EMOI.F (Pink Sheets LLC)</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</si>
  <si>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t>
  </si>
  <si>
    <t>resin; functional; raw materials; pharmaceutical; chemicals; raw; undertakes; sundries; solders; sells and leases; resin products; pigments; pharmaceutical industries; operational management; office automation equipment; office automation; offers electronic; mobile communication products; mobile communication; maintenance and operational; intermediates; group holdings; functional films; foods; flat screen; fine chemicals; ferrous metals; ferrous; electronic materials; education sectors; dyes; develops and sells; design construction services; design construction; construction activities; communications industries; cells and solar; audiovisual; basic; ingredients; grain; communication products; web services; waterproofing; warehousing; mineral; automation equipment; tapes; medical equipment; capacitors; imported; commodity; engineering design; additives; leases; electronic products; electrode; control products; automobiles; paint; plastics; fine; banks; system integration; agents; import; provision; construction services; tvs; dust; bio; polymer; holdings; contracting; resistance; metals; substrates; paper; management services; machinery; institutions; films; involved; semiconductors; engaged; screen; housing; additionally; fiber; comprising; finance; active; logistics; consumer electronics; operational; activities; education; insurance; office; media</t>
  </si>
  <si>
    <t>0.0003388462716293681</t>
  </si>
  <si>
    <t>22296</t>
  </si>
  <si>
    <t>0.0004219214505409594</t>
  </si>
  <si>
    <t>942</t>
  </si>
  <si>
    <t>a22e5993b53652a70a7ec01216c7f63d</t>
  </si>
  <si>
    <t>Apex Corporation of Zimbabwe Limited</t>
  </si>
  <si>
    <t>Apex Corporation of Zimbabwe Limited operates as a conglomerate in Africa. It operates through four divisions: Heavy Manufacturing, Light Manufacturing, Communications, and Foundries. The Heavy Manufacturing Division engages in hot-dip galvanizing and metal fabricating; supplies local and imported steel to government departments, the agricultural and mining industries, engineering and manufacturing companies, the construction industry, and small scale enterprises, as well as exports to other countries; design, engineering, and fabrication in railway rolling stock, road tankers and trailers, large bore steel pipes, modular steel tanks, pressure vessels, bulk fuel tanks, air receivers, and LPG cylinders. Apexs Light Manufacturing Division manufactures fibreglass and cultured marble sanitaryware, industrial storage tanks, translucent roofing, heavy and light vehicle components, vehicle accessories, and customized fibreglass fabrication; fire protection appliances; brushes; plastic products; tarpaulins and tents; hexagonal wire netting, diamond mesh, wire garment hangers, mild steel galvanized wire, and allied wire products; mild steel and high tensile woven wire screens; and crop processing equipment. The Communications Division offers printing work ranging from prestige brochures, annual reports, leaflets, and labels to letterheads; supplies printed material; operates travel agencies in Harare and Chinhoyi; supplies a range of stationery and office furniture and equipment; manufactures solar panels; and supplies audio-visual, communication, and solar equipment. Apexs Foundries Division offers brake drums, wheel hubs, half shafts, and gearbox gears, as well as manufactures items ranging from enamelled sanitaryware to plumbing fittings and traditional three-legged pots. The company offers its products through a network of dealers and distributors. Apex Corporation of Zimbabwe Limited was founded in 1902 and is based in Harare, Zimbabwe.</t>
  </si>
  <si>
    <t>1902</t>
  </si>
  <si>
    <t>Harare</t>
  </si>
  <si>
    <t>Zimbabwe</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</si>
  <si>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t>
  </si>
  <si>
    <t>sanitaryware; mild; foundries; division offers; apex; division; wire; tanks; heavy; steel; fabrication; wire products; well as exports; vehicle accessories; translucent; tents; tensile; tarpaulins; tankers; supplies a range; steel tanks; steel pipes; stationery; shafts; pressure vessels; plumbing fittings; plastic products; office furniture; netting; mining industries; marble; lpg cylinders; industrial storage; hot dip; high tensile; hexagonal; government departments; gears; garment; fuel tanks; fabricating; engineering and manufacturing; drums; division manufactures; division engages; dip; diamond; dealers and distributors; cultured; brushes; bore; audio visual; woven; network of dealers; allied; ranging; processing equipment; manufacturing companies; lpg; fire protection; construction industry; rolling; galvanized; imported; divisions; brake; storage tanks; labels; hubs; trailers; solar equipment; railway; cylinders; bulk; receivers; departments; wheel; small scale; communications; mesh; vessels; manufactures solar panels; exports; enterprises; screens; items; fittings; half; annual; reports; pipes; plumbing; crop; road; agencies; furniture; dealers; printed; travel; roofing</t>
  </si>
  <si>
    <t>0.00023963107101747166</t>
  </si>
  <si>
    <t>12693</t>
  </si>
  <si>
    <t>0.0003558128617269025</t>
  </si>
  <si>
    <t>943</t>
  </si>
  <si>
    <t>00881aba1f13178ebbe158093ea6193b</t>
  </si>
  <si>
    <t>Green Central Holdings, Inc.</t>
  </si>
  <si>
    <t>http://www.greencentralenergysolutions.com</t>
  </si>
  <si>
    <t>Green Central Holdings, Inc. develops products that are used to create energy solutions. It offers green lighting system designs, such as lighting systems, solar light pipes, outdoor lighting products, solar tracking skylights, and on/off grid solar powered light poles; and wind turbines, such as vertical axis wind, off grid-DC battery charging wind, on grid-AC utility connection/net metering, and advertising turbines. The company also offers solar power solutions, such as solar tracking panels, integrated solar products, and integrated solar rooftops, as well as products for agricultural applications; roof replacement services, such as integrated solar complimenting HO interior lightings, tracking skylights, white reflective roof coatings, and replacement roofs; and green roof surfaces, such as cool, garden, and solar roofs, as well as solar light poles. In addition, it offers technical analysis, site inspection, installation, and warranties services. The company has strategic partnerships with Nations Roof and Green Planet Ventures. Green Central Holdings, Inc. was incorporated in 2010 and is based in Irvine, California.</t>
  </si>
  <si>
    <t>210000</t>
  </si>
  <si>
    <t>solar tracking skylights; solar powered light; white reflective roof; reflective roof coatings; solar tracking panels; implement green technologies; Green Central Energy; Central Energy Solutions; vertical axis; light poles; solar light poles; integrated solar products; solar light pipes; solar power solutions; Solar Light Pipe; replacement roofs; Integrated Rooftop Solar; outdoor lighting products; green roof; Solar Roofs. deliver; Solar Light Pole; HO interior lightings; advertising turbines; net metering; lighting systems; grid-AC utility connection; grid-dc battery; agricultural applications; green lighting; Battery Charging Wind; High Performance Lighting; High Output Lighting; immediate impact; HO Interior Lighting; precious resources. nergy; Connection/ Net Metering; energy service programs; Assessment Analysis process; solar rooftops; Cool Roofs; wind turbines; Garden Roofs; lighting system designs; replacement services; warranties services; Lighting System Design; technical analysis; site inspection; energy efficiency; sustainability goals</t>
  </si>
  <si>
    <t>solar light; skylights; light poles; solar tracking; vertical axis wind; axis wind; vertical axis; poles; utility connection; technologies and services; solar roofs; solar powered light; roof surfaces; reflective roof; powered light; lighting system; grid solar powered; green technologies; green roof; green lighting; educate; dc battery; axis wind turbine; agricultural applications; integrated solar; battery charging; net metering; precious; families; roofs; corporations; reflective; facilitate; wind turbine; cool; axis; garden; metering; lighting systems; grid solar; advertising; implement; maintaining; white; vertical; surfaces; replacement; turbine; planet; interior; net; well as products; technical analysis; system designs; sustainability goals; solar rooftops; solar light pole; site inspection; roof replacement; replacement services; products for agricultural; output lighting; outdoor lighting products; offers technical; meet energy; lightings; light pole; light pipes; integrated solar products; efficiency and sustainability; deliver energy; cool roofs; analysis process; coatings; energy service; offers solar power; high output; turbines; solar power solutions; outdoor lighting; individuals; connection; energy solutions; central; solar powered; created; ac; warranties; impact; agricultural; charging; resources; outdoor; rooftop solar; dc; well as solar; pole; goals; return on investment; power solutions</t>
  </si>
  <si>
    <t>0.0003308404130193527</t>
  </si>
  <si>
    <t>0.0002676260253277695</t>
  </si>
  <si>
    <t>944</t>
  </si>
  <si>
    <t>b0121c5aba9ccdeaddf2e47001791fa7</t>
  </si>
  <si>
    <t>Konarka Technologies, Inc.</t>
  </si>
  <si>
    <t>Konarka Technologies, Inc. manufactures organic photovoltaic technology and develops thin-film plastic solar panels. It develops, manufactures, and commercializes solar plastic films that convert light to electricity for use in commercial, industrial, government, and consumer applications worldwide. The company offers plastic-based photovoltaic cells for indoor and outdoor applications; and organic solar panels for a range of microelectronic, portable, and remote power applications. It offers panels for other business manufacturers to build into their products. The company was founded in 2001 and is based in Lowell, Massachusetts with business development offices in Asia. It also has European headquarters in Nürnberg, Germany; and a research and development facility in Austria. On June 1, 2012, Konarka Technologies, Inc. filed a voluntary petition for liquidation under Chapter 7 in the U.S. Bankruptcy Court for the District of Massachusetts.</t>
  </si>
  <si>
    <t>Lowell</t>
  </si>
  <si>
    <t>182500000</t>
  </si>
  <si>
    <t>Draper Fisher Jurvetson (5); Good Energies Inc. (4); Chevron Technology Ventures L.L.C. (4); Vanguard Ventures (3); NGEN Partners, LLC (3); Zero Stage Capital (3); 3i Group plc (3); New Enterprise Associates (3); Eastman Ventures (2); Angeleno Group, LLC (2); Partech International (2); Presidio STX, LLC; Total Gas &amp; Power Limited; Ardesta, LLC; Konica Minolta, Inc.; Prime New Energy AG; École Polytechnique Fédérale de Lausanne; Pegasus Capital Advisors, L.P.; Commons Capital Management LLC; SDL Capital, LP; Asenqua Ventures; Ivy Funds - Ivy Natural Resources Fund; Mackenzie Financial Corporation; Massachusetts Green Energy Fund, LP</t>
  </si>
  <si>
    <t>Power Plastic; Konarka Power Plastic; Konarka Technologies; Plastic   /index.php/power-plastic/about-power-plastic/ Konarka; Konarka’s technology; solar energy company; greater power output; Konarka co-founder; solar cells; tunable cell chemistry; polymer photovoltaic materials; organic solar cells; Power Plastic Layers; generation solar technologies; generation solar technology; polymer-fullerene solar cells; dye-sensitized solar cells; flexible plastic strips; solar power; generation solar company; unique solar technology; portable power needs; solar panels; semi-transparent solar panels; organic solar panel; thin-film photovoltaic technology; silicon solar panels; Flexible PV devices; portable electronic devices; solar powered buildings; new OPV chemistries; portable PV material; photo-reactive polymer material; organic polymer materials; Dr. Alan Heeger; Total Energy; Total Energy Collected*; OPV research activities; recyclable materials; current research efforts; photo-reactive printed layer; comprehensive intellectual property; transparent electrode layer; mission critical applications; protective packaging layer; Nobel Prize winner; rigorous ongoing research; nano-enabled polymer</t>
  </si>
  <si>
    <t>power plastic; konarka; opv; patents and filings; konarka power plastic; konarka power; filings; tunable cell chemistry; tunable cell; tunable; semi transparent; recyclable materials power; recyclable materials; pv material; photovoltaic materials; photo reactive; organic solar; organic photovoltaic; materials power plastic; materials power; holds over patents; greater power output; greater power; consumer applications; cell chemistry; generation solar; recyclable; plastic; polymer; total energy; chemistry; roll; beauty; advances; organic; roll to roll; patents; st; solar technologies; reactive; printed; spin; light weight; freedom; portable power; holds; manufactured; collected; transparent; virtually; nano; coated; greater; power output; flexible; layer; semi; layers; solar technology; enabled; university; work both indoors; wide in virtually; well as broad; well as advances; weight and flexible; wavelengths of light; virtually any length; transparent solar panels; transparent electrode layer; transparent electrode; thin and flexible; technology integrates; technologies develops; sunset; sunrise to sunset; sunrise; substrates using roll; spectrum both indoor; specific wavelengths; solar material; silicon solar panels; silicon based st; siemens; shade structures; sensitized solar cells; sensitized solar; sensitized; semi transparent solar; scientists and engineers; rolls of paper; rolls; roll process; roll manufacturing; representation; reactive printed layer; reactive printed; reactive polymer material; reactive polymer; rapidly emerging</t>
  </si>
  <si>
    <t>0.00046785398248385556</t>
  </si>
  <si>
    <t>4514</t>
  </si>
  <si>
    <t>0.0004475133024310821</t>
  </si>
  <si>
    <t>945</t>
  </si>
  <si>
    <t>3af5cbc5a0fb29f7f58635eb4005fa0d</t>
  </si>
  <si>
    <t>Ecostream Belgium NV</t>
  </si>
  <si>
    <t>http://www.ecostream.be</t>
  </si>
  <si>
    <t>Ecostream Belgium NV sells and supplies solar panels. The company is based in Maldegem, Belgium. As of November 16, 2009, Ecostream Belgium NV operates as a subsidiary of Eneco Holding NV.</t>
  </si>
  <si>
    <t>Maldegem</t>
  </si>
  <si>
    <t>Eneco Holding NV</t>
  </si>
  <si>
    <t>supplies solar panels; supplies solar</t>
  </si>
  <si>
    <t>0.0002660552152597054</t>
  </si>
  <si>
    <t>2851</t>
  </si>
  <si>
    <t>0.00024639775217522036</t>
  </si>
  <si>
    <t>946</t>
  </si>
  <si>
    <t>33b7b6ae5c3590462603480482817286</t>
  </si>
  <si>
    <t>Servomax India Limited</t>
  </si>
  <si>
    <t>http://www.servomax.net</t>
  </si>
  <si>
    <t>Servomax India Limited designs, develops, manufactures, and markets power conditioning and power saving electrical equipment for customers in private and public sector manufacturing and service industries. Its products include transformers, such as distribution and power, industrial, dry type, H.T. automatic voltage regulator, furnace, plating/anodizing/rectifier, variable auto, isolation, ultra isolation, amorphous core, and H.T. transformers, as well as transformers with OLTC; stabilizers, including voltage, air/oil cooled, industrial and residential voltage, and static voltage stabilizers, as well as automatic voltage regulators; solar panels and solar products; control panels, such as APFC panels, intelligent power monitoring and management units, power distribution units, and LT panel boards; uninterrupted power suppliers and inverters, air conditioner energy savers, and power saver for lighting loads; and home guard products, intelligent home power savers, street light controllers, ground fault control interrupters, lighting arresters, and home and office automation products. The company also offers on and off-grid solar power solutions for home, industrial, and agricultural applications; distributes air conditioners and refrigerators; and provides sales, service, maintenance, and installation support. It has projects in the segments of telecom, railway electrification, electrical for irrigation projects, and BOP and EPC contracts. The company offers its products through a network of offices and distributors in India and internationally. Servomax India Limited was founded in 1982 and is based in Hyderabad, India with branch offices in India.</t>
  </si>
  <si>
    <t>transformers / wire harnesses / cable management / distributes electrical products</t>
  </si>
  <si>
    <t>cable / transformers / distributes electrical products / control cables</t>
  </si>
  <si>
    <t>3750000</t>
  </si>
  <si>
    <t>Mayfield Fund</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</si>
  <si>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t>
  </si>
  <si>
    <t>stabilizers; savers; ht; isolation; transformers; voltage; voltage regulators; uninterrupted power; street light; service industries; saver; rectifier; power saving; power savers; power monitoring; power distribution units; panel boards; office automation; monitoring and management; markets power; manufacturing and service; lt; interrupters; intelligent power; installation support; industrial and residential; including voltage; ground fault; equipment for customers; energy savers; dry type; distribution units; bop; air conditioner; agricultural applications; plating; automation products; uninterrupted; regulator; private and public; power conditioning; conditioner; solar power solutions; cooled; grid solar power; furnace; public sector; guard; railway; air conditioners; electrification; control panels; automatic; power distribution; electrical equipment; conditioners; variable; regulators; refrigerators; units; intelligent; static; loads; fault; panels and solar; epc; power solutions; dry; amorphous; irrigation; grid solar; telecom; boards; contracts; suppliers; segments; offices; solar products; auto; street; conditioning; offers its products; ultra; distributors; office; core; controllers; agricultural; sector; saving; type; private; automation</t>
  </si>
  <si>
    <t>0.0001237577994832342</t>
  </si>
  <si>
    <t>0.00019968380373194664</t>
  </si>
  <si>
    <t>947</t>
  </si>
  <si>
    <t>5af07130d3d13e42f7bcb3828acd88a8</t>
  </si>
  <si>
    <t>Chadwicks Limited</t>
  </si>
  <si>
    <t>http://www.chadwicks.ie</t>
  </si>
  <si>
    <t>Chadwicks Limited supplies building materials for builders, merchants, and contractors in Ireland. It offers bathroom products, including suites, accessories, bath screens, furniture, showers, shower doors, shower trays, taps, sinks, and sanitary ware; and building materials, such as cement, insulation, timber, aggregates, plasterboard, bricks, blocks, roof tiles/slates, lintels, flueing systems, drainage, steel mesh, DPC's and felts, roof trusses, and metal web joists, as well as roof trusses. The company also offers energy efficiency products that include insulations, solar panels, boilers, under floor heating products, heat recovery and ventilation products, and heat parts/boilers. In addition, it provides timber and hardwood flooring products. The company was founded in 1902 and is based in Dublin, Ireland. Chadwicks Limited operates as a subsidiary of Grafton Group plc.</t>
  </si>
  <si>
    <t>Clondalkin</t>
  </si>
  <si>
    <t>Grafton Group plc</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</si>
  <si>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t>
  </si>
  <si>
    <t>trusses; roof trusses; timber; building materials; shower; boilers; well as roof; web joists; ware; ventilation products; slates; shower doors; sanitary ware; products that include; plasterboard; offers energy efficiency; offers bathroom products; offers bathroom; merchants; joists; insulations; hardwood; flooring products; floor heating products; energy efficiency products; efficiency products; bathroom products; suites; sinks; bricks; aggregates; taps; cement; trays; roof tiles; offers energy; floor heating; drainage; heat recovery; showers; sanitary; flooring; bath; heating products; bathroom; mesh; builders; blocks; screens; tiles; floor; furniture; doors; ventilation; contractors; recovery; insulation; energy efficiency; steel; metal</t>
  </si>
  <si>
    <t>0.0002522227647718625</t>
  </si>
  <si>
    <t>28724</t>
  </si>
  <si>
    <t>0.0002870541701897879</t>
  </si>
  <si>
    <t>948</t>
  </si>
  <si>
    <t>7ffb088446dfa93ce1f8ffe0ef2dd5bb</t>
  </si>
  <si>
    <t>Shenzhen Smart Drone UAV Co., Ltd.</t>
  </si>
  <si>
    <t>http://www.smd-uav.com</t>
  </si>
  <si>
    <t xml:space="preserve">Shenzhen Smart Drone UAV Co., Ltd. manufactures flight control systems, aerial photography pan-tilt, HD photography transmission, and system integration of small UAV applications. Shenzhen Smart Drone UAV Co., Ltd. was founded in 2014 and is headquartered in Shenzhen, China.The companys products are used in ecological environment protection, aerial photography, geographical mapping, mineral resources exploration, disaster monitoring, traffic patrolling, power line patrolling, security monitoring, emergency and disaster reduction, and urban planning field applications. It sells its products through an online store. </t>
  </si>
  <si>
    <t>drone uav; smart drone; uav applications; small uav; pan tilt; pan; flight control systems; online store; photography; tilt; system integration; flight control; hd; aerial photography; sells its products; control systems; transmission; store</t>
  </si>
  <si>
    <t>0.0003011273386817527</t>
  </si>
  <si>
    <t>0.00023508705631415498</t>
  </si>
  <si>
    <t>949</t>
  </si>
  <si>
    <t>c00473ce7982fb3359cf0cf9a7d5671d</t>
  </si>
  <si>
    <t>Conductive Compounds, Inc.</t>
  </si>
  <si>
    <t>As of August 31, 2016, Conductive Compounds, Inc. was acquired by Applied Ink Solutions. Conductive Compounds, Inc. develops and manufactures functional inks, coatings, and compounds. It offers carbon inks, clear conductive inks, conductive coatings, conductive epoxies, encapsulants and dielectrics, phosphor binders, potting compounds, radio opaque inks, silver/silver chloride inks, silver inks, and specialty inks and coatings. The companys products are used in various applications in antistatic packaging, circuit and electro mechanical assemblies, EL panels and LED lighting, medical devices, membrane switches, potentiometers and rheostats, printed heaters and thermal targets, RFID and cell phone antennas, solar panels, surface mount component attachments, and touch screens. It serves consumer electronics, medical devices and sensors, industrial controls, defense, aerospace, computer, automotive, photovoltaic, telecommunications, electronic packaging, and electronic display technology industries. The company was founded in 1994 and is based in Hudson, New Hampshire.</t>
  </si>
  <si>
    <t>Hudson</t>
  </si>
  <si>
    <t>Nippon Kayaku Co. Ltd.</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</si>
  <si>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t>
  </si>
  <si>
    <t>inks; compounds; conductive; silver; medical devices; coatings; technology industries; surface mount; specialty inks; serves consumer; potting compounds; potting; phosphor; opaque; offers carbon; membrane switches; industrial controls; functional inks; epoxies; encapsulants; el; display technology; dielectrics; devices and sensors; conductive inks; conductive coatings; chloride; antistatic; packaging; touch screens; attachments; rfid; electro mechanical; cell phone; membrane; medical; electro; targets; screens; antennas; switches; clear; develops and manufactures; functional; assemblies; led lighting; printed; telecommunications; mount; specialty; heaters; component; touch; circuit; radio; consumer electronics; defense; controls; carbon; phone; mechanical; display; automotive</t>
  </si>
  <si>
    <t>0.0004828038052838026</t>
  </si>
  <si>
    <t>2178</t>
  </si>
  <si>
    <t>0.00040510194791954987</t>
  </si>
  <si>
    <t>950</t>
  </si>
  <si>
    <t>d8d6355c-a6aa-2f80-c17e-1b71407f88aa</t>
  </si>
  <si>
    <t>AP-Swiss</t>
  </si>
  <si>
    <t>http://ap-swiss.ch/</t>
  </si>
  <si>
    <t>AP-Swiss is located in the Innovation Square of the EPFL Science Park in Lausanne. AP-Swiss, a technology company, provides its users with satellite-based applications and services.
 AP-Swiss assists companies in increasing awareness on the potential added values of space technologies, stimulating the emergence of new ideas and services, and creating international partnerships within businesses. It focuses its services on areas such as food security, water management, transport logistics and safety, renewable energy, banking and insurance, aid and health for developing countries, and regional development. Furthermore, the company launches projects such as linear infrastructure monitoring, drone-to-satellite communication, water supply infrastructure, high voltage infrastructure, intelligent cargo monitoring, and aircraft-to-satellite communication.
 AP-Swiss is headquartered in Lausanne, Switzerland.</t>
  </si>
  <si>
    <t>Lausanne</t>
  </si>
  <si>
    <t>aviation / located / partnerships / regional</t>
  </si>
  <si>
    <t>satellite communication; swiss; ap; satellite; water management; supply infrastructure; space technologies; linear infrastructure; launches; infrastructure monitoring; emergence; water supply; developing countries; banking; assists; regional; partnerships; linear; high voltage; values; ideas; technical support; cargo; aid; awareness; countries; transport; increasing; voltage; logistics; food; insurance; creating; focuses; health; potential; intelligent</t>
  </si>
  <si>
    <t>0.00007539986704062563</t>
  </si>
  <si>
    <t>7637</t>
  </si>
  <si>
    <t>0.00013065737467110263</t>
  </si>
  <si>
    <t>Certain data and content provided by https://www.crunchbase.com/organization/ap-swiss</t>
  </si>
  <si>
    <t>951</t>
  </si>
  <si>
    <t>77bde0581b348772942f9ca7f0ef3c2e</t>
  </si>
  <si>
    <t>AIRMOTE</t>
  </si>
  <si>
    <t>http://preorder.airmote.co</t>
  </si>
  <si>
    <t>AIRMOTE develops and manufactures a smart keychain that lets users to control their smartphones. It offers AIRMOTE, a remote keychain that rings a lost phone, launches camera, and controls music and provides other uses. The companys AIRMOTE is used for iPhone and android phones and tablets. AIRMOTE was formerly known as iMote. The company is headquartered in Dubai, United Arab Emirates.</t>
  </si>
  <si>
    <t>silent mode; phone; imote; restaurant table; photo booth; simple hand swipe; natural hand swipe; birthday party; hand gesture; hand gesture detection; bluetooth low energy; specific hand gestures; smartphone; IMOTE keyring; wrong hands; smart keyring; clean design; email address; info@imote.co.; Android devices; phone ring; check-in foursquare; compatible iOS; FPS shooter; favourite music; silly jokes; control music; life style; favorite actions; funny sounds; group selfies; click; world; iPad; keychain; smarthome; amulet; drones; hide; end; keys; dollars; Hi.; alerts; Skip; iPhone; tablet; office; home; taxi</t>
  </si>
  <si>
    <t>forget; swipe; silent mode; restaurant; ring; gesture; booth; silent; music; finds; smartphone; leave; phone; mode; hand; table; click; android; wrong; ultra modern; taxi; super easy; sounds; slides; skip; simple hand; silly; shooter; ringing; ios and android; hide; habits; gestures; funny; foursquare; favourite; enter your email; email address; decides; bluetooth low energy; bluetooth low; android devices; tend; chrome; adapts; party; fps; play; favorite; rings; leaving; seek; low energy; photo; lose; spend; parties; finding; cast; find; seconds; left; ipad; start; win; navigate; controlling; hands; email; actions; enter; dollars; ios; friends; style; pictures; bluetooth; prototype; iphone; alerts; job; alarm; super; fun; address; check; serve; tablet; compatible; modern; launch; learn; takes; changing; connect; ultra; office; helps; change; natural</t>
  </si>
  <si>
    <t>0.0003936179054488663</t>
  </si>
  <si>
    <t>15658</t>
  </si>
  <si>
    <t>0.00046136613092481065</t>
  </si>
  <si>
    <t>952</t>
  </si>
  <si>
    <t>cb76a7fb910ec0a2fb844083e1c76c50</t>
  </si>
  <si>
    <t>Birds.ai B.V.</t>
  </si>
  <si>
    <t>http://www.birds.ai</t>
  </si>
  <si>
    <t>Birds.ai B.V. provides cloud-based solutions that track assets in aerial imagery. The company offers Birds.ai, an application that identifies, measures, tracks, and reports the status of objects in aerial imagery by drones. Its solutions are used for precision agriculture and inspection of wind turbines and power lines. The company was founded in 2016 and is based in Delft, the Netherlands.</t>
  </si>
  <si>
    <t>data collection automation; status. asset management.; location based services; livestock management; crop classification; tracks assets; cloud-based platform; precision agriculture; inspection services; measures; Birds.ai; clients; products; process</t>
  </si>
  <si>
    <t>birds; ai; data collection; process of data; platform that offers; platform offers; offers precision agriculture; offers data; location based services; develops products; automate the process; agriculture and inspection; offers precision; cloud based platform; positions; collection; livestock; inspection services; classification; automate; asset management; tracks; measures; report; status; precision agriculture; crop; assets; asset; gps; location; automation</t>
  </si>
  <si>
    <t>0.0002459507112925064</t>
  </si>
  <si>
    <t>5449</t>
  </si>
  <si>
    <t>0.00026463229177850234</t>
  </si>
  <si>
    <t>953</t>
  </si>
  <si>
    <t>377f5c5bc57ddda22c1af20e05ad7e7a</t>
  </si>
  <si>
    <t>Clyde Space Ltd.</t>
  </si>
  <si>
    <t>http://www.clyde-space.com</t>
  </si>
  <si>
    <t>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t>
  </si>
  <si>
    <t>Glasgow</t>
  </si>
  <si>
    <t>Lanarkshire</t>
  </si>
  <si>
    <t>1600640</t>
  </si>
  <si>
    <t>Scottish Enterprise; Nevis Capital LLP; Science and Technology Facilities Council</t>
  </si>
  <si>
    <t>dc-dc converters; solar panels; CS 2U Power; space DC-DC converters; 2U Power Bundle; COTS DC-DC converters; tolerant DC-DC converters; electrical power systems; small satellites; Clyde Space; CS High Power; High Power Bundle; CS 2U CubeSat; spacecraft solar panels; CS 3U Power; Clyde Space 3G; Single-Deployable Solar Array; Double-Deployed Solar Array; micro spacecraft systems; CS 1U CubeSat; Spacecraft power systems; Space 3G EPS; 2U Single-Deployable Solar; CubeSat power systems; Generation 1U EPS; Clyde Space hardware; Space solar panels; 10Whr CubeSat Battery; Space 3G battery; 3U Single-Deployable Solar; 3U Double-Deployed Solar; SmallSat Solar Panels; small satellite systems; efficiency solar panels; CubeSat End Solar; determination systems; cubesat platforms; Electric propulsion systems; spacecraft batteries; CubeSat Pulsed Plasma; Gen1 On-Board Software; Advanced nanosatellite platforms; space systems; GPS Bundle; miniature satellites; CubeSat Structure; ISS Manned Flight; CPUT S-Band Patch; SmallSat Reaction Wheel; distribution systems</t>
  </si>
  <si>
    <t>cubesat; eps; cs; dc dc converters; dc dc; dc converters; bundle; small satellites; determination; spacecraft; attitude; smallsat; nanosatellites; nanosatellite; electrical power systems; cubesat platforms; attitude control; converters; solar array; satellites; deployable; subsystems; dc; producer; high power; electrical power; supplying; deployed; array; double; transceivers; thruster; systems engineering; space solar; small satellite; small and micro; satellite systems; satellite batteries; pulsed; propulsion systems; producer of small; offers space; manufactures hardware; licence; ground stations; government organizations; electric propulsion systems; electric propulsion; efficiency solar panels; education and training; design requirements; deployers; commercial companies; board computers; board computer; battery range; actuator; power systems; board; space systems; cots; space applications; tolerant; power conditioning; distribution systems; platforms; reaction; high efficiency solar; transmitters; miniature; structure; edge; receivers; efficiency solar; satellite; wheel; gen; harnesses; bright; training services; band; carrying; propulsion; plasma; antenna; meeting; manufactures and supplies; manned; antennas; radiation; universities; launched; control system; missions; computers; high efficiency; compatible; control systems; conditioning; organizations</t>
  </si>
  <si>
    <t>0.0005026580001567392</t>
  </si>
  <si>
    <t>1077</t>
  </si>
  <si>
    <t>0.00041251799330881323</t>
  </si>
  <si>
    <t>954</t>
  </si>
  <si>
    <t>05623057e2a247e1df64f554a6644614</t>
  </si>
  <si>
    <t>First Solar Electric, LLC</t>
  </si>
  <si>
    <t>First Solar Electric, LLC delivers solar energy solutions. It supplies solar panels and associated mounting hardware in North America. The company was formerly known as Turner Renewable Energy, LLC and changed its name to First Solar Electric, LLC in December . First Solar Electric was founded in 2004 and is based in Bridgewater, New Jersey. First Solar Electric, LLC operates as a subsidiary of First Solar, Inc.</t>
  </si>
  <si>
    <t>34487650</t>
  </si>
  <si>
    <t>supplies solar panels; panels and associated; delivers solar energy; delivers solar; supplies solar; mounting hardware; solar energy solutions; solar electric; associated; mounting; delivers; energy solutions</t>
  </si>
  <si>
    <t>0.0006111070042038407</t>
  </si>
  <si>
    <t>5448</t>
  </si>
  <si>
    <t>0.0005341509489770624</t>
  </si>
  <si>
    <t>3b9eb9600713d97d98d2625c313659da</t>
  </si>
  <si>
    <t>UVAT Technology Co., Ltd.</t>
  </si>
  <si>
    <t>http://www.uvat.com</t>
  </si>
  <si>
    <t>UVAT Technology Co., Ltd. engages in the design and development of physical vapor deposition systems and coating machines in Taiwan. The company offers sputtering equipment for use in touch panel, solar cells, LED, biotechnology, semiconductor, surface decoration coating, functional coating, and plasma treatment fields. The company also provides OEM coating services comprising appearance coatings, such as surface decorative coating, non conductive vacuum metallization/NMVM, color coating, and optical coating; and functional film coatings, such as electromagnetic interference coating, anti-reflective coating, AF/AS coating, IC carrier, heat dissipating substrates, and barrier layer, as well as offers coating services for the LED industry. In addition, it provides coating services for touch screen industry consisting of indium-tin-oxide and touch module circuits; and biotechnology industry, including bio sensors, as well as offers other anti-finger print film coating services. UVAT Technology Co., Ltd. was founded in 2002 and is based in Taoyuan, Taiwan.</t>
  </si>
  <si>
    <t>Taoyuan</t>
  </si>
  <si>
    <t>3580 (Taipei Exchange)</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</si>
  <si>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t>
  </si>
  <si>
    <t>coating; well as offers; biotechnology; functional; touch; touch module; services comprising; reflective coating; physical vapor deposition; physical vapor; optical coating; offers sputtering; metallization; finger print; film coatings; film coating; electromagnetic interference; dissipating; deposition systems; decoration; bio sensors; barrier layer; anti reflective coating; af; coatings; anti; indium tin oxide; indium tin; tin oxide; vapor deposition; finger; interference; anti reflective; tin; touch panel; sputtering; carrier; touch screen; ic; design and development; decorative; print; electromagnetic; vapor; oxide; consisting; appearance; reflective; indium; bio; plasma; barrier; conductive; oem; substrates; circuits; deposition; color; screen; physical; comprising; layer; vacuum; treatment; fields; machines; optical</t>
  </si>
  <si>
    <t>0.00045822311411844853</t>
  </si>
  <si>
    <t>9479</t>
  </si>
  <si>
    <t>0.00037039759651911103</t>
  </si>
  <si>
    <t>956</t>
  </si>
  <si>
    <t>c19da698-3f0a-0957-aa36-4058f2f4944d</t>
  </si>
  <si>
    <t>Schubeler Jets</t>
  </si>
  <si>
    <t>http://www.schuebeler-jets.de/en/</t>
  </si>
  <si>
    <t>Schuebeler Technologies GmbH is a company which combines traditional mechanical engineering with advanced technologies. Since Schübeler Composite was founded in 1997 (at that time Schübeler model systems and propulsion technology) they devoted ourselves professionally to the development and manufacturing of fibre reinforced plastic components. Due to the fact that they first concentrated  especially on manufacturing of CFRP axial fans for the sports and hobby sector they enhanced our knowledge in a theoretical an practical manner due to the extreme requirements of model sports in the high end area which is why they continuously construct and test innovative solutions.
This is how they optimised our performance at all levels since 1997. The interlocking of progressive engineering know-how and long-term grown and perfected practical expertise at Schübeler is promoted permanently. This serves a prerequisite enabling us to fulfill all expectations regarding lightweight components and high-performance propulsions. They first moved in 2001 and since an additional enlargement of our production in 2002 they manufactured different CFRP axial fans, lighwweight components, industrial components and more at a very high degree of vertical integration.
Beyond that they gained valuable experience in the field of ultralight and highly efficient lithium batteries which used to grow and is still growing in importance. 
A further milestone was the foundation of the Microdrone GmbH dated 2005 and the corresponding access to one of the most promising future markets: the UAV market. Since then all structural components both for the md4-200 drine and for the md4-2000 drone are fully developed and manufactured at Schübeler Composite in Bad Lippspringe. In the course of the required highly-complex production technology they extended our in-house manufacturing with RIM and Prepreg.</t>
  </si>
  <si>
    <t>Lippspringe</t>
  </si>
  <si>
    <t>fabrication techniques / traditional mechanical / techniques to produce / processes developed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</si>
  <si>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t>
  </si>
  <si>
    <t>md; cfrp; axial; mechanical engineering; fans; practical; manufactured; vertical integration; ultralight; uav market; traditional mechanical; theoretical; structural components; rim; propulsions; production technology; prerequisite; prepreg; perfected; optimised; milestone; microdrone; interlocking; industrial components; house manufacturing; fully developed; complex production; permanently; advanced technologies; promising; progressive; moved; high degree; gained; sports; lithium batteries; fulfill; construct; bad; corresponding; expectations; hobby; innovative solutions; mechanical; highly efficient; grown; manner; foundation; course; concentrated; fact; extended; continuously; technical support; degree; composite; valuable; lithium; extreme; enhanced; grow; structural; combines; vertical; knowledge; lightweight; long term; complex; term; high performance; levels; growing; sector; test; model; expertise; house; enabling; traditional</t>
  </si>
  <si>
    <t>0.00007973935952162752</t>
  </si>
  <si>
    <t>4028</t>
  </si>
  <si>
    <t>0.0001590524036273232</t>
  </si>
  <si>
    <t>Certain data and content provided by https://www.crunchbase.com/organization/schubeler-jets</t>
  </si>
  <si>
    <t>957</t>
  </si>
  <si>
    <t>6a194e3dd03944fc9011310ab9855a74</t>
  </si>
  <si>
    <t>Pro-Drones</t>
  </si>
  <si>
    <t>http://www.pro-drone.eu</t>
  </si>
  <si>
    <t>Pro-Drones provides infrastructure inspection solutions. It inspects the wind turbines by automating and customizing the control of the UAVs; and provides the data in the cloud. The company is based in Porto Salvo, Portugal.</t>
  </si>
  <si>
    <t>Porto Salvo</t>
  </si>
  <si>
    <t>Lisbon</t>
  </si>
  <si>
    <t>Portugal</t>
  </si>
  <si>
    <t>cost efficient inspections; large energy infrastructure; precise environmental awareness; autonomous flight control; infrastructure. renewable energy; widespread validation; seed funding; distance control; UAVs; algorithms; technology; time; product; energy.</t>
  </si>
  <si>
    <t>widespread; time to implement; seed funding; safe and cost; raised; pro drone; implement and grow; flight control algorithms; environmental awareness; autonomous flight control; algorithms to enable; overhaul; control algorithms; inspections; energy infrastructure; validation; cost efficient; seed; autonomous flight; funding; carried; implementing; flight control; implement; pro; distance; grow; awareness; precise; carry; algorithms; robust; uavs; enabling; safe</t>
  </si>
  <si>
    <t>0.0002994527201419243</t>
  </si>
  <si>
    <t>4332</t>
  </si>
  <si>
    <t>0.00029933367923618736</t>
  </si>
  <si>
    <t>958</t>
  </si>
  <si>
    <t>6bb01489-7763-55f5-3014-563cb8e1834e</t>
  </si>
  <si>
    <t>Se@Drone</t>
  </si>
  <si>
    <t>http://seadrone.nl</t>
  </si>
  <si>
    <t>Se@Drone develops a modular aquatic drone for the professional as well as for the amateur. With Se@Drone the underwater world can be observed and investigated. Se@Drone makes it possible to take pictures and videos and to take different items from the bottom. The variety of applications is wide: leisure, police, shipbuilding, marine and offshore industry, etc. Se@Drone has a compact size, comes with an affordable price and has a user-friendly customizable control via Wifi.</t>
  </si>
  <si>
    <t>se; shipbuilding; pictures and videos; observed; marine and offshore; develops a modular; compact size; aquatic drone; affordable price; amateur; aquatic; variety of applications; wifi; police; customizable; underwater; user friendly; pictures; leisure; offshore; items; bottom; videos; compact; marine; modular; price; friendly; size; photography; affordable</t>
  </si>
  <si>
    <t>0.00028702322357892075</t>
  </si>
  <si>
    <t>2830</t>
  </si>
  <si>
    <t>0.00023755660284338165</t>
  </si>
  <si>
    <t>Certain data and content provided by https://www.crunchbase.com/organization/se-drone</t>
  </si>
  <si>
    <t>959</t>
  </si>
  <si>
    <t>4f7d2fae-89b0-84b8-14b8-28a2804dba01</t>
  </si>
  <si>
    <t>OneGuy Aerial Filming and Photography</t>
  </si>
  <si>
    <t>http://www.oneguy.co.uk/</t>
  </si>
  <si>
    <t>OneGuy Aerial Filming and Photography has years of experience in flying drones and capturing stunning drone footages in London.</t>
  </si>
  <si>
    <t>Certain data and content provided by https://www.crunchbase.com/organization/oneguy-aerial-filming-and-photography</t>
  </si>
  <si>
    <t>960</t>
  </si>
  <si>
    <t>181fb4752a2b28a16906d0181c8c9ef3</t>
  </si>
  <si>
    <t>Enersol Nuevas Energías S.L.</t>
  </si>
  <si>
    <t>http://www.enersolsl.com</t>
  </si>
  <si>
    <t>Enersol Nuevas Energías S.L. designs, manufactures, and installs photovoltaic products. It offers metallic structures, ground foundations, solar modules, inverters, photovoltaic shelters, and solar kits. The company also provides engineering, topography, pile test, processing, maintenance, and architecture services. It serves customers in Czech Republic, Italy, France, Belgium, Germany, Austria, Switzerland, the Russian Federation, Holland, Denmark, Mexico, Chile, Saudi Arabia, and internationally. The company was founded in 1999 and is based in Onil, Spain with a location in Marseille, France. As of February 2, 2015, Enersol Nuevas Energías S.L. operates as a subsidiary of Global EcoPower S.A.</t>
  </si>
  <si>
    <t>Onil</t>
  </si>
  <si>
    <t>2742077</t>
  </si>
  <si>
    <t>Global EcoPower S.A.</t>
  </si>
  <si>
    <t>Enersol structure; GANTRY Enersol structure; Monoposte Enersol structure; Lastrada Enersol structure; POLE Enersol ENR; Leaning Enersol; installs photovoltaic products; ENR POLE Ramming; Integrated structure; metal pile embedment; recessed metal stilts; possible contingencies tools; optimal solution; inadequate foundation level; solar tracker cover; horizontal tilt angle; New Energies Sl; HIGH-PILE structure; Weighted structure; Monoposte Structure; Additional Structure; solar modules; solar kits; SR Structure; photovoltaic shelters; new system ramming; pile test; photovoltaic installations; solar panels; ground foundations; architecture services; easy installation; metallic structures; Manual Follower; adjustable screws; solar farms; different pieces; solar conditions; zap distribution; ground thanks; Follower design; proper inclination; best solution; cohesive soils; quick assembly; low connection; ideal angle; larger support; higher production; visual impact</t>
  </si>
  <si>
    <t>pile; optimal solution; integrated structure; enr; solar tracker; adapts; structure; foundation; born; foundations; adjustable; pole; profiles; tracker; angle; quick; visual impact; vents; tilt angle; soils; shadows; rows; roofs and facades; res; recessed; piles; photovoltaic installations; occupying; latitude; investigate; inclined; inclination; inadequate; hitherto; galvanized steel; famous; engineering department; easy and quick; decks; conditioned; chimneys; binding; optimal; panels on roofs; equipping; advantages; roofs; topography; sr; quick and easy; installs photovoltaic; good; metal; galvanized; avoiding; photovoltaic products; leaving; versatility; solar kits; realization; errors; easy installation; screws; saves; particles; fasteners; electricity production; metallic; manually; perimeter; perfectly; forming; cast; shelters; fill; facades; exhaust; solves; evolving; depends; aesthetic; structures; st; apart; planned; tilt; proper; horizontal; composed; cm; solar farms; pieces; welding; absorb; energies; charges; kwh; height; covered; element</t>
  </si>
  <si>
    <t>0.00030100579582346715</t>
  </si>
  <si>
    <t>12473</t>
  </si>
  <si>
    <t>0.0003172537442756805</t>
  </si>
  <si>
    <t>961</t>
  </si>
  <si>
    <t>e4e66e5a-9e41-f920-f9c2-3c5e06353168</t>
  </si>
  <si>
    <t>Skylink</t>
  </si>
  <si>
    <t>http://www.skylinkjapan.com</t>
  </si>
  <si>
    <t>The sale of the current DJI product, technical and repair support, safety training, has developed a variety of drone businesses. SkyLink Japan, the sale of the current DJI product, technical and repair support, safety training, has developed a variety of drone businesses, such as Aerial agency. 
Including DJI JAPAN, the real store of professional drone, the current Japan, there is only SkyLink Japan Kyoto Kitayama head office.</t>
  </si>
  <si>
    <t>Kyoto</t>
  </si>
  <si>
    <t>variety of drone; safety training; drone businesses; dji; including dji; head office; professional drone; repair; agency; head; store; office</t>
  </si>
  <si>
    <t>0.00006680911310894318</t>
  </si>
  <si>
    <t>4987</t>
  </si>
  <si>
    <t>0.00013442140190107128</t>
  </si>
  <si>
    <t>Certain data and content provided by https://www.crunchbase.com/organization/skylink-japan</t>
  </si>
  <si>
    <t>962</t>
  </si>
  <si>
    <t>6c7f7b25-691f-64d0-46fb-24c5a7b701f5</t>
  </si>
  <si>
    <t>PBTP Solar Contractors</t>
  </si>
  <si>
    <t>http://pbtpsolarcontractors.com</t>
  </si>
  <si>
    <t>PBTP Solar Contractors is a design-build firm specializing in solar hot water, heating and photovoltaic power systems. We help you take steps to reduce your impact on the planet, while saving you both time and money.
Here at PBTP Solar Contractors, we keep it easy and effortless. We skillfully design and carefully install dependable and lucrative solar power systems to allow our clients to be more energy independent, decrease the burning of carbon-based fuels and save money. Our solar company provides assistance to both residential and commercial properties in Los Angeles, Orange County and Ventura County.
Our solar installers take solar from theory to a actuality; in other words, we are on the way to getting it complete. As sunshine is so dominant, dependable and delivered every day – free of charge – the ordinary rooftop of almost every residence or business is an undeveloped site for a solar power plant. A solar panel is just like an engine, except you do not have to buy any fuel and they run for decades.
Our solar company has the deepest knowledge in solar pool and domestic water heating. Our dedicated employees and service staff ensure quality service when executing their solar installation job. We look forward to supplying you with the system that you need for your home or business.
What does all this experience mean for you? 
It means composure because you are dealing with a company that drives more by after-the-scale technical and engineering concerns than by an easy desire to make the next sale. You can expect:
    Straight Answers
    Correct system sizing for your unique needs and site factors
    Realistic expectations of system performance
    Correct plumbing installation and system hydraulics
    The most advanced, safe and trouble-free systems available today 
Phone: 
(888) 751-6011.</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</si>
  <si>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t>
  </si>
  <si>
    <t>solar contractors; county; dependable; correct; undeveloped; trouble free; steps to reduce; specializing in solar; residence or business; reduce your impact; plumbing installation; ordinary rooftop; lucrative; hydraulics; free systems; free of charge; firm specializing; executing; ensure quality; energy independent; effortless; dominant; domestic water heating; domestic water; carbon based fuels; contractors; desire; theory; quality service; answers; solar pool; design build; dealing; sizing; residence; realistic; sunshine; trouble; time and money; photovoltaic power; burning; decrease; commercial properties; expectations; system performance; ordinary; carefully; money; solar power plant; power systems; solar installers; concerns; expect; solar hot water; solar hot; save money; straight; supplying; factors; drives; fuels; water heating; steps; pool; staff; decades; assistance; job; firm; solar installation; power plant; plumbing; planet; employees; forward; solar power systems; specializing; delivered; residential and commercial; rooftop; buy; knowledge; engine; installers; independent; hot water; domestic; properties; impact; dedicated; save; saving; carbon; phone; plant; install; today; hot; safe</t>
  </si>
  <si>
    <t>0.0003047689006328876</t>
  </si>
  <si>
    <t>22080</t>
  </si>
  <si>
    <t>0.00029543798805160794</t>
  </si>
  <si>
    <t>Certain data and content provided by https://www.crunchbase.com/organization/pbtp-solar-contractors</t>
  </si>
  <si>
    <t>963</t>
  </si>
  <si>
    <t>cef55e6092a76ae11944ccb1afb02322</t>
  </si>
  <si>
    <t>Datumate Ltd.</t>
  </si>
  <si>
    <t>http://www.datumate.com</t>
  </si>
  <si>
    <t>Datumate Ltd. provides field-to-plan technology solutions for surveying, civil engineering, and architectural applications. It offers geomatics expert systems that include DatuSite suite, an aerial mapping and 3D modeling solution for field construction sites; DatuGram 3D, a software for 3D geodetic mapping and technical drawing using regular cameras; and DatuGram 2D, a software solution that allows the execution of geodetic surveys of 2D surfaces with regular cameras, as well as provides geodetic measurements of facades, walls, floors, and ceilings. The company also provides DatuMeasure, a geodetic calculations and combined network adjustments software; and DatuGuide, a geomatics expert system that verifies the compliance of various geomatic work and recommends corrective actions. Its products serve private land surveying firms and government mapping agencies in Israel and internationally. The company is based in Nazareth, Israel.</t>
  </si>
  <si>
    <t>Nazareth</t>
  </si>
  <si>
    <t>Pitango Venture Capital; Battery Ventures</t>
  </si>
  <si>
    <t>Geodetic Mapping Software; regular cameras; civil engineering; sub-cm-level accuracy; geomatics expert systems; complex geomatics works; geomatics best practices; seasoned geomatics engineers; DatuGram 2D; geodetic measurements; higher geodetic accuracy.; specialized software solutions; geomatic data processing; user interface; work field pictures; survey grade accuracy; accurate distance measurements; Software Using Regular; intuitive graphical user; raw measurement data; civil engineering processes; automatic calculation; intuitive user interface; Datumate core competency; land surveyor; common measurement techniques; corrective action; Total Positioning Station; pre-prepared template figure; optimal corrective action; mapping services. software; Datumate close range; cost effective solutions; engineering field-to-plan process; Infrastructure Inspection markets; geodetic surveys; Combined Network Adjustments; technology. civil engineering.; DatuGram 3D; infrastructure inspection duration; construction progress  hecks; Regulation Adherence; Geodetic Calculations; land surveying; Datumate’s solutions; sub-cm accuracy; field work; geomatic work; higher accuracy; Geomatic Works</t>
  </si>
  <si>
    <t>geomatics; geodetic; civil engineering; verifies; level accuracy; expert systems; land surveying; surveyor; subsequently; recommends; ortho; land surveyor; geomatics engineers; calculation; cm; mapping software; anchor; guidelines; corrective; regular; crews; expert; infrastructure inspection; surveying; accuracy; measurements; compliance; facades; drawings; regulations; upload; structured; surfaces; measurement; civil; surveys; optimal; regulation; easier; relevant; user interface; adjust; practices; intuitive; pictures; execution; rest; images; guidance; report; automatically; faster; productivity; simply; land; uploads; template; technical drawings; team of experienced; systems capture; survey grade accuracy; survey grade; stockpile; squares; solutions allow; simple and intuitive; simple and automated; signal quality; shorten; seasoned; rooted; reasoning; railways; qa; processed data; procedure; positional; photogrammetry software; optimal solution; measurement technology; measurement techniques; measurement systems; measurement data; leveling; kinematic; intuitive user interface; intuitive user; intuitive graphical user; intuitive graphical; intersections; inspection projects; inspection markets; inexperienced users; inexperienced; images automatically; highly precise; higher accuracy; graphical user interface; graphical user; grade accuracy</t>
  </si>
  <si>
    <t>0.00030785604945007415</t>
  </si>
  <si>
    <t>6083</t>
  </si>
  <si>
    <t>0.0003353829478129163</t>
  </si>
  <si>
    <t>964</t>
  </si>
  <si>
    <t>7679554ef4b9a629e018a940593cd2e7</t>
  </si>
  <si>
    <t>Vertitek Inc.</t>
  </si>
  <si>
    <t>http://www.vertitek.com</t>
  </si>
  <si>
    <t>Vertitek Inc. provides drone hardware and software solutions. The company designs and manufactures Vertitek V-1 drones for a range of commercial UAV requirements. It also offers its products for rent. The company provides its UAV packages for various applications, such as search and rescue; aerial imaging for purposes, such as crop monitoring and real estate photography; topographic surveying and measurement of hard to reach areas, such as landfills, dumps, and quarries; research studies; payload and payload deployment; surveillance; asset protection; news reporting; and film making. It serves customers globally. Vertitek Inc. was founded in 2014 and is based in Cheyenne, Wyoming. As of March 31, 2015, Vertitek Inc. operates as a subsidiary of Valmie Resources, Inc.</t>
  </si>
  <si>
    <t>Cheyenne</t>
  </si>
  <si>
    <t>drone hardware; Vertiteks commercial drone; requirement.Vertiteks V-1 Drone; single commercial drone; Vertitek V-1 drones; cloud services; software solutions; Vertiteks software technology; Vertiteks customized software; commercial UAV requirements; real estate photography; Vertiteks cloud services; news reporting; Vertiteks user-friendly ground; deploy custom-engineered solutions; unmanned vehicle experience; precision guidance controls; entire fleet; Vertiteks drones; independent flight control; Public service applications; UAV packages; software packages; Vertiteks plug; unmanned solutions; Vertiteks engineers; payload deployment; crop monitoring; Vertitek Inc.; Turn-key Solutions; control software; various applications; commercial requirements; DRONE-SHARING SERVICES; research studies; asset protection; film making; blue-chip dependability; topographic surveying; aerial imaging; arial photography; safety features; little experience; party hardware; sophisticated levels; Wildlife surveillance; central point; play technology; custom integrations; seamless networking</t>
  </si>
  <si>
    <t>cloud services; news reporting; entire fleet; drone hardware; software solutions; hardware and software; packages; news; payloads; fleet; networking; lease; commercial drone; payload; customized; reporting; work flows; wildlife surveillance; variety of conditions; user friendly ground; unmanned vehicle; unmanned solutions; tutorials; turn key solutions; third party hardware; technology decreases; source third party; source third; solutions to meet; software technology; software packages; software and independent; sharing services; share data; services provide; sensors and payloads; safety features; real estate photography; ready to buy; reach areas; range of commercial; public service; provide a central; power of unmanned; pipeline monitoring; party hardware; operate with blue; open source third; offer customized; obtaining; levels of autonomy; leasing program; learning curve; landfills; key solutions; integrations; integrated platforms; independent flight control; independent flight; including precision; hard to reach; ground control software; global reach; friendly ground control; friendly ground; fleet collect; film making; estate photography; engineers provide; engineered solutions; efficient and reliable; edge techniques; dumps; drone packages; drone leasing program; drone leasing; develops fully; designed to bring; designed and manufactured; deploy custom engineered; deploy custom; dependability; customized drones; custom engineered solutions; crop monitoring; connect with open; commercial uav; commercial drone packages; collect and share; civil operations; chip dependability; buy a drone; blue chip dependability; blue chip; arial; areas of civil; allows for seamless; saving time; quarries; flight control system</t>
  </si>
  <si>
    <t>0.00008923648762349005</t>
  </si>
  <si>
    <t>0.00017764265347049965</t>
  </si>
  <si>
    <t>965</t>
  </si>
  <si>
    <t>6221bcbb72c65e1a04fc1c2136b00be4</t>
  </si>
  <si>
    <t>MEMS Drive Inc.</t>
  </si>
  <si>
    <t>http://www.memsdrive.com</t>
  </si>
  <si>
    <t>MEMS Drive Inc., a fabless semiconductor company, develops, manufactures and markets actuators. It offers micro-electro-mechanical system drive first generation OIS actuators that target hardware application in mobile imaging of portable electronics. The companys products are used in mobile phone, wearable, action camera, virtual reality, drone, and automobile applications. It serves customers in the cellphone camera market. The company was incorporated in 2014 and is based in Pasadena, California.</t>
  </si>
  <si>
    <t>11000000</t>
  </si>
  <si>
    <t>Walden International</t>
  </si>
  <si>
    <t>cutting-edge MEMS actuators; fabless semiconductor company; portable electronics; mobile imaging; hardware application; MEMS Drive Inc.; superior imaging solutions; generation OIS actuators; mobile devices; MEMS Intro; MEMS technology; electrically conductive combs; innovating semiconductor company; professional camera experiences; portable imaging device; cellphone camera market; accurate image stabilization; Provide superior imaging; constantly evolving field.; capacitive actuators; micro-electro-mechanical system drive; action camera; mobile phone; comb drive; Comb drives; virtual reality; design flexibility; automobile applications; Precise control; x-y plane; reference frame; electrostatic forces; Product targets; linear motion; hardware applications; cellular phones; voltage; products; movement; drone; imager; iIt; smartphones; forefront; wearables; tablets; platform</t>
  </si>
  <si>
    <t>portable electronics; mems; combs; fabless semiconductor; actuators; fabless; provide superior; actuator; imaging solutions; targets; manufactures and markets; drive; mobile devices; imaging; cutting edge; movement; technology to bring; providing design flexibility; providing design; proportional; professional camera; precise control; offers micro; micro electro mechanical; micro electro; linear motion; innovating; including smartphones; imaging device; imager; image stabilization; ems; electrostatic; electrically conductive; design flexibility; constantly evolving; cellular phones; cellphone; capacitive; automobile applications; arranged; action camera; cutting; target; edge; motion; causing; alignment; superior; applied; electro mechanical; voltage; drawn; tables; funded; stabilization; evolving; wearables; linear; forefront; forces; electrically; electro; plane; company's products; wearable; automobile; supported; experiences; constantly; virtual reality; reference; mobile phone; square; conductive; drives; smartphones; force; utilize; laptops; cellular; tablets; precise; moving; utilizing; move; frame; flexibility; action; virtual; touch; committed; accurate; reality; bring; phones; fast; phone; mechanical; image</t>
  </si>
  <si>
    <t>0.0002543670628398875</t>
  </si>
  <si>
    <t>3979</t>
  </si>
  <si>
    <t>0.00020561566490276905</t>
  </si>
  <si>
    <t>966</t>
  </si>
  <si>
    <t>8d92d1f8db4ecbc7336c8f104028066f</t>
  </si>
  <si>
    <t>Kankyo Keiei Senryaku Soken K.K.</t>
  </si>
  <si>
    <t>http://www.kankyo-keiei.org</t>
  </si>
  <si>
    <t>Kankyo Keiei Senryaku Soken K.K. provides consulting services for environmental management, energy management, and cost management. The company was founded in 2004 and is based in Tokyo, Japan.</t>
  </si>
  <si>
    <t>251810</t>
  </si>
  <si>
    <t>Facility Management K.K.; ITOCHU Corporation</t>
  </si>
  <si>
    <t>solar power generation; initial operation; Value-added services; energy management; solar panels; cost management; environmental management; environmental value; guarantees; company; planning; design; construction/installation; purchase; insurance; financing; facilities; trading; collecting; information</t>
  </si>
  <si>
    <t>environmental management; cost management; power generated; policies; collecting; coordinate; solar power generation; trading; guarantees; consulting services; regulations; installation of solar; initial; energy management; services include; plans; purchase; delivering; generated; insurance; financing; power generation; planning; consulting</t>
  </si>
  <si>
    <t>0.00020601178664914077</t>
  </si>
  <si>
    <t>64853</t>
  </si>
  <si>
    <t>0.0002506646912113386</t>
  </si>
  <si>
    <t>967</t>
  </si>
  <si>
    <t>f9ad6dfe17918763af26dc3b77f7b549</t>
  </si>
  <si>
    <t>Urja Global Limited</t>
  </si>
  <si>
    <t>http://www.urjaglobal.in</t>
  </si>
  <si>
    <t>Urja Global Limited engages in the design, consultancy, integration, supply, installation, commissioning, and maintenance of off grid and grid connected solar power plants and decentralized solar applications in India. The company offers solar water heaters, solar batteries, solar LED street lights, solar PV panels, solar roof top systems, solar mini home lights, solar lanterns, solar power pack systems, LED bulbs, solar charge controllers, solar mobile chargers, solar inverters, and inverter batteries, as well as e-rickshaw batteries. It is developing two hydro power projects in the North Eastern states of India; a coal-based power plant near Jamtara district of Jharkhand; and solar plants in Haryana, Gujarat, Rajasthan, and Andhra Pradesh. The company was incorporated in 1992 and is based in New Delhi, India.</t>
  </si>
  <si>
    <t>Nandanvan Commercial Pvt Ltd.</t>
  </si>
  <si>
    <t>526987 (Mumbai Stock Exchange); URJAGLOBA (National Stock Exchange of India)</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</si>
  <si>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t>
  </si>
  <si>
    <t>urja; solar mobile; solar led street; pradesh; power pack; offers solar water; mobile chargers; led street lights; jharkhand; inverter batteries; hydro power; haryana; gujarat; grid connected solar; grid and grid; decentralized solar; connected solar; andhra pradesh; andhra; solar applications; led street; solar led; led bulbs; decentralized; solar plants; solar lanterns; eastern; roof top; power projects; solar roof; solar charge controllers; solar batteries; district; solar charge; solar water heaters; bulbs; lanterns; solar inverters; coal; solar pv panels; solar power plants; street lights; grid connected; pack; north; hydro; consultancy; charge controllers; mini; power plant; water heaters; commissioning; pv panels; solar water; street; heaters; power plants; chargers; controllers; inverter; solar pv; plant; offers solar; connected; top</t>
  </si>
  <si>
    <t>0.0004747595229310591</t>
  </si>
  <si>
    <t>11337</t>
  </si>
  <si>
    <t>0.0004572492679191334</t>
  </si>
  <si>
    <t>968</t>
  </si>
  <si>
    <t>09e41214b0b9bb1b1c0f7175d857628f</t>
  </si>
  <si>
    <t>HUVRData, LLC</t>
  </si>
  <si>
    <t>http://www.huvrdata.com</t>
  </si>
  <si>
    <t>HUVRData, LLC operates as a drone-based data analytics company that provides inspection and data services (aerial imaging and analysis) for precision agriculture, wind, solar, oil and gas, and industrial assets. It also offers cloud services. The company was founded in 2014 and is based in Austin, Texas.</t>
  </si>
  <si>
    <t>The Houston Angel Network, Investment Arm; Central Texas Angel Network</t>
  </si>
  <si>
    <t>data analytics company; precision agriculture; large acreage; industrial assets; Best UAS Aircraft; Trained UAS Pilots; services. data analytics; drones; actionable information; actionable data; energy infrastructure inspections; aerial imaging; Arial Imaging Services; best trained pilots; aerial imaging data; Cloud Based Storage; cloud-based data storage; TEAM. information technology.; secure client portal; Data Retrieval; DATA ACCESS; target markets; solar / oil; Op Ex; best web; best aircraft; information storage; higher profits; ramp revenue; well-maintained aircraft; Government Regulations; initial customers; VALUABLE INSIGHT; effectively. plans; wind turbines; ground systems; gas industry; solar energy; industry experts; clients; goal; HUVR; business; costs; yields; Approvals; delivery; equipment</t>
  </si>
  <si>
    <t>industrial assets; acreage; inspect; provide actionable data; provide actionable; data analytics; dramatically reduce; actionable data; precision agriculture; actionable; assets; aerial imaging; uas; trained; dramatically; effectively; secure; analytics; goal; valuable insight; trained pilots; target markets; systems to capture; secure data; retrieval; ramp; op; offers cloud; infrastructure inspections; increase yields; imaging services; imaging data; hiring; ground systems; fully funded; faa approved; easily accessible; drones and service; data retrieval; data is easily; data access; critical aerial; cloud based data; client portal; arial; approvals; aircraft and ground; agnostic; aggressively; aerial imaging data; knowing; industry experts; gas industry; fly drones; imaging; pilots; energy infrastructure; cloud services; peace of mind; profits; peace; maintained; data storage; funded; manage; insight; portal; approved; faa; collects; engage; partnership; revenue; regulations; yields; valuable; mind; client; initial; accessible; target; oil and gas; experts; inspections; plans; result; require; wind turbines; higher; critical; turbines; increase; meet; easily; fly; capture</t>
  </si>
  <si>
    <t>0.0002571523269383345</t>
  </si>
  <si>
    <t>8248</t>
  </si>
  <si>
    <t>0.0002570543025835757</t>
  </si>
  <si>
    <t>969</t>
  </si>
  <si>
    <t>99c70f0c2f5472792727f018c3b70086</t>
  </si>
  <si>
    <t>Drone Aviation Corp.</t>
  </si>
  <si>
    <t>Drone Aviation Corp., through its subsidiary, provides critical aerial and land-based surveillance and communications solutions to government and commercial sectors. It designs, develops, markets, and sells tethered aerostats and tethered drone products. Drone Aviation Corp. was founded in 2014 and is based in Jacksonville, Florida. Drone Aviation Corp. operates as a subsidiary of Drone Aviation Holding Corp.</t>
  </si>
  <si>
    <t>Drone Aviation Holding; Aviation Holding Corp.; prolonged operational duration; industrial applications. aerospace.; lighter-than-air aerostats; electric-powered drones; critical aerial; proprietary tether; enhanced surveillance; aerial platforms; communications solutions; improved reliability; law enforcement; commercial customers; intellectual property.; communication capabilities; critical requirements; robotics; land; DRNE; government</t>
  </si>
  <si>
    <t>drone aviation; aviation holding corp; designed to provide; corp; utilizing a proprietary; surveillance and communication; rapidly deployable aerial; rapidly deployable; provide government; prolonged; powered drones; platforms including; manufactures cost effective; manufactures cost; lighter than air; improved reliability; government and commercial; fulfilling; electric powered; drones designed; deployable aerial; critical requirements; critical aerial; communications solutions; communication capabilities; aerostats; aerial platforms; aerial and land; tether; products are designed; aviation; deployable; duration; critical; capabilities; surveillance; uniquely; lighter; intellectual property; law enforcement; intellectual; company's products; enforcement; commercial customers; law; improved; develops and manufactures; industrial applications; commercial and industrial; enhanced; rapidly; compact; utilizing; operational; reliability; cost effective; combined; communications; property; platforms; land</t>
  </si>
  <si>
    <t>0.0003110877605847452</t>
  </si>
  <si>
    <t>3121</t>
  </si>
  <si>
    <t>0.000315381413452217</t>
  </si>
  <si>
    <t>970</t>
  </si>
  <si>
    <t>f276bc75551bbb3770aa6518da2feef5</t>
  </si>
  <si>
    <t>Paragon Tempered Glass, LLC</t>
  </si>
  <si>
    <t>http://www.paragontemperedglass.com</t>
  </si>
  <si>
    <t>Paragon Tempered Glass, LLC fabricates and supplies custom glass solutions for customers in the United States and internationally. The companys products include flat and bent tempered glass products, as well as insulated glass products. It manufactures various parts for customers in various industries, including architectural, machinery, equipment cab maker, solar panel, commercial fixtures, transportation, home fixtures, lighting and illumination fixtures, and window and door framing. The company was formerly known as Tem-Pace, LLC and changed its name to Paragon Tempered Glass, LLC on November 1, 2013. The company was incorporated in 1987 and is based in Niles, Michigan with an additional facility in Antwerp, Ohio.</t>
  </si>
  <si>
    <t>Niles</t>
  </si>
  <si>
    <t>tempered glass; tempered; glass products; fixtures; window and door; solutions for customers; lighting and illumination; insulated glass; including architectural; include flat; glass solutions; custom glass; cab; bent; fabricates; framing; maker; insulated; illumination; machinery; door; window; architectural</t>
  </si>
  <si>
    <t>0.0005489651369556924</t>
  </si>
  <si>
    <t>2574</t>
  </si>
  <si>
    <t>0.0004816534112973139</t>
  </si>
  <si>
    <t>971</t>
  </si>
  <si>
    <t>01fafe317f12fb7d6a7a405b2b41ede3</t>
  </si>
  <si>
    <t>Sunswitch</t>
  </si>
  <si>
    <t>Sunswitch is a private company producing and distributing complete solar panel solutions. Sunswitch is based in Louvain-La-Neuve, Belgium.</t>
  </si>
  <si>
    <t>Louvain-la-Neuve</t>
  </si>
  <si>
    <t>Walloon Brabant</t>
  </si>
  <si>
    <t>solar panel solutions / commercial sectors / underwater drones / consumer level</t>
  </si>
  <si>
    <t>solar panel solutions; panel solutions; complete solar; distributing; producing; private</t>
  </si>
  <si>
    <t>0.00011850449310041609</t>
  </si>
  <si>
    <t>11146</t>
  </si>
  <si>
    <t>0.0002477648341677162</t>
  </si>
  <si>
    <t>972</t>
  </si>
  <si>
    <t>bd8c711fbdab5a3b1f179ca584257c91</t>
  </si>
  <si>
    <t>Premier Power Renewable Energy, Inc.</t>
  </si>
  <si>
    <t>http://www.premierpower.com</t>
  </si>
  <si>
    <t>Premier Power Renewable Energy, Inc., through its wholly owned subsidiaries, engages in the design, development, and integration of ground mount and rooftop solar energy systems for commercial, industrial, residential, agricultural, and equity fund customers in North America, Europe, and Asia. It also provides a range of installation services to its solar energy customers, including design, engineering, procurement, permitting, construction, grid connection, warranty, system monitoring, and maintenance services. In addition, the company distributes solar energy system components comprising racking, wiring, inverters, solar modules, and other related components to smaller solar developers and integrators. Premier Power Renewable Energy, Inc. was founded in 2001 and is headquartered in El Dorado Hills, California.</t>
  </si>
  <si>
    <t>7000000</t>
  </si>
  <si>
    <t>Vision Capital Advisors, LLC (2); Genalta Power Inc.</t>
  </si>
  <si>
    <t>11867747</t>
  </si>
  <si>
    <t>4869302</t>
  </si>
  <si>
    <t>Gascom Spa; Europe Energy Holding Srl</t>
  </si>
  <si>
    <t>PPRW (Pink Sheets LLC)</t>
  </si>
  <si>
    <t>Premier Power Renewable; Power Renewable Energy; solar power systems; solar panel installer; large-scale solar power; global installer; residential customers; solar power company; solar energy systems; clean solar energy; solar power companies; turnkey solar panel; Solar Power Provider; unmatched quality; photovoltaic integrator; cutting-edge innovation; customer service; conventional energy; energy resources; building permits; solar components; site surveys; entire process; Inc.; rebates; paperwork; dependency</t>
  </si>
  <si>
    <t>premier power; power renewable energy; power renewable; solar panel installer; small to large; panel installer; installer of small; scale solar power; premier; installer; large scale solar; residential customers; solar power systems; scale solar; turnkey solar; systems that produce; systems contribute; solar power provider; solar power companies; solar components; site surveys; reduce or eliminate; pulling; power systems contribute; power provider; power companies; ordering; leading photovoltaic; installing systems; entire process; eliminate your dependency; electricity to reduce; dependency on conventional; dependency; dedicated customer; conventional energy; conservation of energy; building permits; build solar energy; aim to build; build solar; large scale; paperwork; clean solar energy; power systems; delivering; clean solar; rebates; integrator; unmatched; agricultural; permits; energy resources; conducting; contribute; customer service; eliminate; conservation; surveys; solar energy systems; increased; aim; we're; cutting edge; turnkey; installing; bring; conventional; cutting; entire; edge; energy systems; dedicated; innovation; resources</t>
  </si>
  <si>
    <t>0.00020868683712790858</t>
  </si>
  <si>
    <t>10532</t>
  </si>
  <si>
    <t>0.0002176611718541623</t>
  </si>
  <si>
    <t>973</t>
  </si>
  <si>
    <t>ea1829abffe1c1f9eaea1c8987f06a97</t>
  </si>
  <si>
    <t>Favite Inc.</t>
  </si>
  <si>
    <t>http://www.favite.com</t>
  </si>
  <si>
    <t>FAVITE Inc. develops and manufactures automatic optical inspection and measurement machines. It offers FPD products, such as TFT arrays, TFT cells, color filters, PDP, OLED, LTPS, 3D lens, touch panels, and masks; solar cells, including AOI; PCB products, such as SMT, BGA PCB, and HDI PCB; semi-conductors, such as thick dielectric film thickness monitors, metal film thickness monitors, wafer AVI machines for OQA area, wafer 2D_3D bumping inspection systems, automated OM stations, and NIR wafer AOI; and other products, including metal halide light houses, epaper, and LED light modules. The company also provides LTPS AOI, fine resolution array AOI, inline arrays, YMS, array tokki inspection systems, CF tokki inspection systems, CF final mura systems, CF inline color/thickness/OD measurement systems, mura inspection systems, and metal halide light houses. It offers its solutions for flat panel displays, semi-conductors, and printed circuit boards industries. FAVITE Inc. was founded in 2000 and is headquartered in Zhubei City, Taiwan.</t>
  </si>
  <si>
    <t>3535 (Taiwan Stock Exchange)</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</si>
  <si>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t>
  </si>
  <si>
    <t>inspection systems; aoi; cf; semi conductors; metal halide; light houses; inline; halide; film thickness; tft; pcb; thickness; conductors; wafer; houses; semi; color; arrays; solutions for flat; pdp; optical inspection; offers its solutions; nir; metal film; measurement systems; inspection and measurement; including metal; dielectric; bumping; bga; automatic optical inspection; automatic optical; monitors; measurement; smt; printed circuit boards; metal; touch panels; masks; thick; fpd; circuit boards; array; machines; printed circuit; led light; oled; fine; lens; final; filters; flat panel displays; develops and manufactures; boards; panel displays; printed; resolution; touch; circuit; displays; optical; automatic; stations; flat panel; automated</t>
  </si>
  <si>
    <t>0.0006127194249844196</t>
  </si>
  <si>
    <t>1892</t>
  </si>
  <si>
    <t>0.0005208439837125001</t>
  </si>
  <si>
    <t>974</t>
  </si>
  <si>
    <t>45e7be8ce9de799bfccd704258419915</t>
  </si>
  <si>
    <t>Bladon Jets (UK) Limited</t>
  </si>
  <si>
    <t>http://www.bladonjets.com</t>
  </si>
  <si>
    <t>Bladon Jets (UK) Limited designs, develops, and manufactures micro gas turbine engines for automotive, aerospace, power generation, and turbo-molecular pump applications. It offers one piece integrally-bladed rotors and integrally-bladed disks for use in gas-turbine engines, and turbo-molecular pumps and fans for bypass and vertical take-off aero engines applications. The companys axial flow technology enables the production of small gas turbine engines for use in hybrid electric vehicles. Bladon Jets (UK) Limited was incorporated in 2002 and is based in Coventry, United Kingdom.</t>
  </si>
  <si>
    <t>Coventry</t>
  </si>
  <si>
    <t>West Midlands</t>
  </si>
  <si>
    <t>turbines / incorporates / tolerances / automobile</t>
  </si>
  <si>
    <t>789079</t>
  </si>
  <si>
    <t>gas turbine; Bladon Jets Turbine; piece integrally-bladed turbine; micro turbine; gas turbine engine; turbine electrical power; smaller gas turbine; Jets micro turbine; micro gas turbine; turbine components; gas turbine compressor; turbine operating times; turbine problem; aero engines applications; piece integrally-bladed rotors; big-time car production; reduced inertial mass; power distribution infrastructure; low polluting emissions; axial flow; patented manufacturing process; Whilst larger engines; multi-stage axial flow; impressive NVH performance; vehicle power train; performance range extender; similar power delivery; axial flow compressor; good emissions characteristics; TRUE magazine Automobile; Turbo molecular pumps; high power-small package; silicon chip production; range electric drive; multi fuel capability; gas-turbine engines; restricted traffic areas; certain calculated quantity; gas-turbine engine; edge radii; turbo-molecular pumps; integrally-bladed disks; Components Division; stainless steel; vertical take-off; reduced hub; axial-flow compressors; smaller sizes</t>
  </si>
  <si>
    <t>gas turbine; jets; molecular; axial; turbo; turbine engine; turbine components; euro; activate; engines; compressor; alloys; turbine; polluting; piece; smaller; minimum; emissions; improved; motors; engine; flow; reduced; weighs; turbine generator; turbine engines; triggered; traffic areas; tolerances; technical features; supply energy; stress free; spectroscopy; solid material; small package; silicon chip; root; reads; ratios; pumps and fans; process enables; powered aircraft; power unit; power train; power small; power delivery; piston; performance and efficiency; passengers; multi stage; multi fuel; minimise; micro generation; maximum capacity; major improvements; legislation; jet engine; increasing demand; improved reliability; improved performance; growing demand; grades; general aviation; flow design; falls; extender; extended range; energy directly; enables the production; electrical power generation; electric drive; efficiency and reliability; drive system; division develops; distribution infrastructure; development time; demand for electricity; concerned; commercial airlines; chp; charge the batteries; centres; big time; aviation industry; auxiliary power; attacking; apu; aluminium; advantages of high; mass; magazine; ignition; generate energy; energy management system; traffic; compatible; rpm; reported; nickel; impressive</t>
  </si>
  <si>
    <t>0.00024338410534799354</t>
  </si>
  <si>
    <t>17240</t>
  </si>
  <si>
    <t>0.0003567708055810677</t>
  </si>
  <si>
    <t>975</t>
  </si>
  <si>
    <t>103b285777f2748075cca1943c0502c1</t>
  </si>
  <si>
    <t>Fluttrbox, Inc.</t>
  </si>
  <si>
    <t>http://www.fluttrbox.io</t>
  </si>
  <si>
    <t>Fluttrbox, Inc. offers drone imaging services and mobile application to survey the outside of a building and prepare imaging maps. The company was founded in 2013 and is based in Montreal, Canada.</t>
  </si>
  <si>
    <t>Montreal</t>
  </si>
  <si>
    <t>enterprise software. infrastructure; Demand Insurance Property; Infrastructure Management; infrastructure data; resource allocation; Inspections. fluttrbox; real-time experience; small aerobotics; UAVs; complexities; regulation; Marketing; site; purchasing; equipment; team; documentation</t>
  </si>
  <si>
    <t>resource allocation; organizing; infrastructure management; infrastructure data; hiring; complexities; allocation; aggregate data; site monitoring; dealing; aggregate; removing; regulation; documentation; they're; purchasing; resource; rapidly; inspections; uavs; insurance; demand; property; delivers; marketing</t>
  </si>
  <si>
    <t>0.0003851922327472246</t>
  </si>
  <si>
    <t>67856</t>
  </si>
  <si>
    <t>0.0003769512636565563</t>
  </si>
  <si>
    <t>976</t>
  </si>
  <si>
    <t>f7d86830-6ae1-58f2-0149-d9b0205d9ed3</t>
  </si>
  <si>
    <t>TechIsBae</t>
  </si>
  <si>
    <t>http://www.techisbae.com</t>
  </si>
  <si>
    <t>TechIsBae is a full fledged Technology blog dedicated to News, Mobile Reviews, Latest Gadgets, Internet of Things, Drones and Blogging Tips.</t>
  </si>
  <si>
    <t>full fledged; fledged; blog; tips; reviews; gadgets; news; internet of things; latest; dedicated; things</t>
  </si>
  <si>
    <t>0.0003948061386870052</t>
  </si>
  <si>
    <t>12722</t>
  </si>
  <si>
    <t>0.00038642309650713935</t>
  </si>
  <si>
    <t>Certain data and content provided by https://www.crunchbase.com/organization/techisbae</t>
  </si>
  <si>
    <t>977</t>
  </si>
  <si>
    <t>808ce5bb2383cbee2b612c987856a141</t>
  </si>
  <si>
    <t>Blue Raven Solar, LLC</t>
  </si>
  <si>
    <t>http://blueravensolar.com</t>
  </si>
  <si>
    <t>Blue Raven Solar, LLC designs and provides solar panels for homes. It also offers professional custom design, installation, monitoring, and maintenance services. The company was incorporated in 2014 and is based in American Fork, Utah. It has office locations in New Haven, Connecticut; Grafton, Massachusetts; Visalia, California; Las Vegas, Nevada; Brooklyn and Long Island, New York; Columbia, Maryland; Piscataway, New Jersey; and Albuquerque, New Mexico.</t>
  </si>
  <si>
    <t>American Fork</t>
  </si>
  <si>
    <t>5999999</t>
  </si>
  <si>
    <t>Peterson Partners LP</t>
  </si>
  <si>
    <t>excess electron energy; clean energy solutions; professional custom design; silicone solar cells; abundant renewable energy; world class customer; reliable sales process; innovative solar financing; standard electrical current; light energy; solar panels; energy bills; maintenance services; harness energy; upfront costs; solar panel; solar account; residential customers; solar company; electric power; high-quality installation; photovoltaic effect; breaker box; Online monitoring; utility meter; electrical panel; electrical supply; inverter; home; renewables; homeowners; silver; reliance; Designs; homes; Industry; environment; lives; options; utilities; experience; way; sun; conductor; conversion; access; time</t>
  </si>
  <si>
    <t>silicone; light energy; electron; volt; silver; ac power; renewables; excess; utility meter; upfront costs; speedy; specialties in solar; specializes in providing; solar cells absorb; silicone solar; sales process; roughly; reducing their energy; quality installation; providing affordable; provide homeowners; power bill; online monitoring; offers professional; high quality installation; harness energy; financing products; energy and turn; electricity into ac; electrical supply; electrical panel; cells absorb; breaker box; absorb light; ac; solutions to residential; reliance; panels for homes; industry in renewables; electrical current; clean energy solutions; renewables environment; breaker; homeowners; inverter; solar financing; customer experience; electricity generated; custom design; abundant; innovative solar; harness; upfront; residential customers; converting; energy bills; conductor; pass; absorb; month; alternating current; alternating; acts; guaranteed; direct current; full service; account; electric power; lives; converts; maintenance services; meter; bills; bill; measure; distributed; utilities; generates; combines; increasing; turn; conversion; box; solar cell; savings; generated; ready; financing; reducing; class; specialties; specializes; saving; high quality; dc; energy solutions; options; affordable; homes</t>
  </si>
  <si>
    <t>0.00033473973451829246</t>
  </si>
  <si>
    <t>0.0003221839332606797</t>
  </si>
  <si>
    <t>978</t>
  </si>
  <si>
    <t>d8bdd1573401c953c2edf5eabf7573e1</t>
  </si>
  <si>
    <t>Amada Miyachi Co., Ltd.</t>
  </si>
  <si>
    <t>http://www.miyachi.com</t>
  </si>
  <si>
    <t>Miyachi Corporation engages in the design, development, production, sale, and service of laser welding equipment, laser marking equipment, and resistance welding equipment in Japan, rest of Asia, Europe, and the Americas. The company offers laser welders, including fiber laser welders, YAG laser welders, YAG SHG green laser welders, LD direct laser welders, laser scanning systems for welding, laser inline monitors, and output unit and optical fiber; and laser makers comprising fiber laser markers, YAG laser markers, YVO4 laser markers, and YAG SHG green laser markers. It also provides fine spot welders, welding power supplies, transformers, weld heads, and electrodes; weld checkers and testers for the quality control of fine spot welding; pulse heat controllers for plastic welding; and pulse TIG welders for use in arc welding. In addition, the company designs and manufactures processing systems for solar batteries, secondary batteries, flat panel displays, semiconductors, electronic components, and FA systems, as well as resistance welding related systems. Its products are used for various applications in automobiles, solar batteries, medical equipment, mobile devices, personal computers, and digital consumer electronics. The company was founded in 1972 and is headquartered in Tokyo, Japan. As of March 21, 2013, Miyachi Corporation operates as a subsidiary of Amada Co. Ltd.</t>
  </si>
  <si>
    <t>144863208</t>
  </si>
  <si>
    <t>Amada Holdings Co., Ltd.</t>
  </si>
  <si>
    <t>6885 (The Tokyo Stock Exchange); MYAT.F (Pink Sheets LLC)</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</si>
  <si>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t>
  </si>
  <si>
    <t>welders; yag; markers; welding; welding equipment; weld; shg; resistance welding; green laser; fiber laser; laser; pulse; solar batteries; fine; spot; fiber; resistance; tig; spot welding; processing systems; plastic welding; personal computers; optical fiber; marking; ld; laser scanning; laser marking; inline; including fiber; heat controllers; fa; digital consumer; checkers; arc welding; americas; systems for solar; corporation engages; medical equipment; electrodes; arc; heads; automobiles; testers; scanning; electronic components; secondary; makers; transformers; quality control; power supplies; rest; flat panel displays; mobile devices; panel displays; semiconductors; computers; comprising; plastic; monitors; consumer electronics; personal; designs and manufactures; displays; corporation; optical; controllers; flat panel; unit; medical</t>
  </si>
  <si>
    <t>0.00026350894694018867</t>
  </si>
  <si>
    <t>2319</t>
  </si>
  <si>
    <t>0.0002492341596716933</t>
  </si>
  <si>
    <t>979</t>
  </si>
  <si>
    <t>18f4a855a89f84e559805372d49adda3</t>
  </si>
  <si>
    <t>Green Resources Group Pty Ltd.</t>
  </si>
  <si>
    <t>http://www.greenresourcesgroup.com.au</t>
  </si>
  <si>
    <t>Green Resources Group Pty Ltd. engages in the supply, design, and installation of solar photovoltaic (PV) systems and renewable energy solutions in Australia and internationally. The companys products include panels and inverters. It supplies solar PV systems and products to retail, residential, commercial, and wholesale market in Australia; and supplies and installs solar PV systems for residential homes, strata management building, warehouses, schools, and commercial buildings. The company was incorporated in 2009 and is based in Rhodes, Australia.</t>
  </si>
  <si>
    <t>Rhodes</t>
  </si>
  <si>
    <t>solar pv systems; pv systems; systems and renewable; systems and products; resources group; residential homes; include panels; panels and inverters; supplies and installs; supplies solar; systems for residential; solar pv; warehouses; commercial buildings; wholesale; renewable energy solutions; installation of solar; schools; installs solar; solar photovoltaic; resources; retail; energy solutions; homes</t>
  </si>
  <si>
    <t>0.0005083763582914955</t>
  </si>
  <si>
    <t>13656</t>
  </si>
  <si>
    <t>0.0004639757210707173</t>
  </si>
  <si>
    <t>980</t>
  </si>
  <si>
    <t>a5c34823c1b8aa07060cd4422ce2efac</t>
  </si>
  <si>
    <t>Northern Alliance Ltd.</t>
  </si>
  <si>
    <t>http://www.northernalliance.co.uk</t>
  </si>
  <si>
    <t>Northern Alliance Ltd. provides business insurance brokerage services for manufacturers, warehouses, contractors, commercial and residential property owners, etc. in the United Kingdom. The company offers business insurance policies in the areas of commercial combined insurance, motor fleet insurance, contractors liability insurance, directors and officers liability insurance, professional indemnity insurance, residential landlords property insurance, commercial property insurance, marine cargo insurance, and high net worth coverages. It also provides public liability, employee liability, scaffolders, roofers, demolition contractors, and energy assessors insurances, as well as heating, plumbing, and ventilation contractor/plumbers insurance; and renewable energy insurances, such as wave and tidal, waste management and recycling, ground source heat pump, geothermal, solar panel, renewable energy installers, wind turbine, biomass, anaerobic digestion, hydro, offshore, and energy storage insurance services. The company was incorporated in 1997 and is based in Wakefield, United Kingdom. As of November 9, 2016, Northern Alliance Ltd. operates as a subsidiary of Bluefin Group Limited.</t>
  </si>
  <si>
    <t>Wakefield</t>
  </si>
  <si>
    <t>AXA SA</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</si>
  <si>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t>
  </si>
  <si>
    <t>liability; insurances; business insurance; liability insurance; insurance; alliance; northern; contractors; well as heating; tidal; roofers; public liability; professional indemnity insurance; professional indemnity; plumbers; officers; net worth; marine cargo; management and recycling; insurance services; insurance policies; insurance brokerage services; insurance brokerage; indemnity insurance; indemnity; high net worth; high net; directors and officers; directors; digestion; demolition; brokerage services; anaerobic digestion; anaerobic; source heat pump; landlords; policies; property; commercial property; ground source heat; employee; brokerage; worth; waste management; property owners; ground source; warehouses; source heat; commercial and residential; heat pump; hydro; cargo; offshore; wave; recycling; geothermal; fleet; biomass; contractor; plumbing; wind turbine; net; ventilation; energy storage; motor; pump; waste; turbine; marine; installers; owners; combined</t>
  </si>
  <si>
    <t>0.0004310020807403653</t>
  </si>
  <si>
    <t>0.00040436765454460747</t>
  </si>
  <si>
    <t>8aed456b740d424148b81f77bca63401</t>
  </si>
  <si>
    <t>Kepler Communications Inc.</t>
  </si>
  <si>
    <t>http://keplercommunications.com</t>
  </si>
  <si>
    <t>Kepler Communications Inc. enables on-demand communications for the next generation of spacecraft. It engages in the development and retail of technologies needed for a space-based network, including high data rate and communications systems, compact, and high-gain antenna deployables. The company was incorporated in 2015 and is headquartered in Toronto, Canada.</t>
  </si>
  <si>
    <t>3830482</t>
  </si>
  <si>
    <t>Techstars Central LLC (2); IA Ventures; Liquid 2 Ventures; Globalive Capital Inc.; BDC Venture Capital</t>
  </si>
  <si>
    <t>cell phone towers; satellite communications company; new business opportunities; in-space telecommunications network; space-based telecommunications company; polar communication satellites; Enables on-demand communications; non-geostationary satellites; Building telecommunications infrastructure; intermittent connectivity; space-borne assets; high-gain antenna deployables; real-time communications access; high data rate; satellite communications networks; on-orbit cell phone; real-time connectivity; base stations; new space economy; temperature-sensitive medical devices; Kepler Communications; remote M2M devices; separate customer devices; satellite communication. telecommunications; Global data services; space assets; space-based network; communications systems; in-space assets; ground infrastructure; telecom infrastructure; internet services; sustainable deployment; aggregate data; remote operations; delivery times; environmental conditions; fuel efficiency; package damage; global coverage; international competitions; spacecraft; constellation; reliance; technologies; LTE/3G; problem; drones; generation; development</t>
  </si>
  <si>
    <t>satellite communications; space borne; resolve; ground infrastructure; geostationary; constellation; business opportunities; borne; spacecraft; cell phone; reliance; establishing; intermittent; satellites; base stations; towers; connectivity; telecommunications; lte; assets; difficult; communications; satellite; costly; opportunities; enabled; deploy; time communications; temperature sensitive; space based network; shipping companies; remote operations; relaying; real time communications; internet services; incremental; high gain; high data; graduate; global coverage; fuel efficiency; environmental conditions; enabling real time; enabling real; enables on demand; delivery times; data from remote; competitions; communication satellites; built drones; aggregate data; problem; including high; rockets; phone; satellite communication; orbit; national and international; communications systems; designed and built; aggregate; en; data services; stations; base; medical devices; separate; improve; route; working; sensitive; economy; antenna; damage; gain; telecom; leveraging; shipping; coverage; effectively; compact; deployment; drive; simply; rate; logistics; networks; package; times; national; reducing; needed; demand; sustainable; retail; temperature; medical; enabling</t>
  </si>
  <si>
    <t>0.00041302526769681775</t>
  </si>
  <si>
    <t>13290</t>
  </si>
  <si>
    <t>0.0004006921619150476</t>
  </si>
  <si>
    <t>982</t>
  </si>
  <si>
    <t>3809ea4f24eff02b1729025da6ed4a16</t>
  </si>
  <si>
    <t>Masar</t>
  </si>
  <si>
    <t>http://masar.io</t>
  </si>
  <si>
    <t>Masar sources, customizes, and installs a solar system to organizations in the Middle East and North Africa. It also supplies components for their existing solar system (panels, inverters, monitors, mounting racks, cables, etc.). The company is based in Amsterdam, the Netherlands.</t>
  </si>
  <si>
    <t>executive / sales and marketing / furniture products / road lights</t>
  </si>
  <si>
    <t>smart energy company; smart energy startups; Rockstart Smart Energy; Royal Islamic Strategic; Chief Executive Magazineus; Nobel Peace Forum; clean energy. energy.; Middle East; North Africa; Influential Muslims; Masar; President Ahtisaarifi; Studies Centerjo; natural resources; row; world; Acceleratornl; Leaders</t>
  </si>
  <si>
    <t>smart energy; north; focusing; royal; president; nobel; islamic; influential; forum; chief executive; chief; accompanied; row; named; speaker; tomorrow; startups; executive; peace; natural resources; studies; leaders; selected; strategic; resources; natural; top</t>
  </si>
  <si>
    <t>0.00012609964667681666</t>
  </si>
  <si>
    <t>0.00025433438285913377</t>
  </si>
  <si>
    <t>983</t>
  </si>
  <si>
    <t>bf5f05bd-5148-d7a2-77f4-4831aff9a5b5</t>
  </si>
  <si>
    <t>D &amp; B Risk Management</t>
  </si>
  <si>
    <t>http://www.dbriskmgt.com/</t>
  </si>
  <si>
    <t>Drone and Balloon Risk Management was founded by an aerospace industrial designer with worldwide experience, and a network of aviation. Drone and Balloon Risk Management was founded by an aerospace industrial designer with worldwide experience, and a network of aviation first responders to protect and serve both civilians and operators of unmanned aerial vehicles. 
 Their multi-generational team shares a combined fifty years of perspective and expertise in commercial airlines, military service, corporate and private business aviation, including pilots and engineers in their twenties to veterans of the Cold War. 
 Out-ground-based mobile deployment saves operational costs with all-weather positioning for responding to downed craft or threats to security.
 R&amp;D, operational overhead and logistic support is provided by www.KiwiAirHelicopters.com which also builds their unique self supporting all weather Trailer.
 Cloud based solutions with http://www.tableau.com/ interfaced with on board GPS/GIS image systems provide complete data and analytics capture,
 On April 1,, 2015 www.americanavionics.com signed a strategic agreement to a Merger and Acquisition Providing a full FAA avionics services, equipment and partnership support.
 Worldwide deployment expected by Spring of 2016, and 5 USA preposition-ed responders in place by August 2015.</t>
  </si>
  <si>
    <t>182172</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</si>
  <si>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t>
  </si>
  <si>
    <t>war; team shares; support is provided; saves operational; responding; providing a full; provide complete; operational overhead; operational costs; logistic support; logistic; interfaced; data and analytics; corporate and private; commercial airlines; cloud based solutions; business aviation; signed; spring; shares; deployment; airlines; systems provide; veterans; operational; saves; responders; threats; overhead; craft; trailer; weather; perspective; gis; avionics; faa; agreement; partnership; expected; supporting; cold; usa; positioning; strategic; acquisition; pilots; corporate; provided; aviation; place; board; builds; analytics; gps; combined; engineers; expertise; image; private; capture</t>
  </si>
  <si>
    <t>0.00007243170376069047</t>
  </si>
  <si>
    <t>1122</t>
  </si>
  <si>
    <t>0.00010669167413578891</t>
  </si>
  <si>
    <t>Certain data and content provided by https://www.crunchbase.com/organization/d---b-risk-management</t>
  </si>
  <si>
    <t>984</t>
  </si>
  <si>
    <t>8217cf5c6de867a2f6b30f609edfc0bd</t>
  </si>
  <si>
    <t>DroneView Technologies LLC</t>
  </si>
  <si>
    <t>http://www.droneviewtech.com</t>
  </si>
  <si>
    <t>DroneView Technologies LLC provides aerial imaging solutions and drone operator training services. It engages in the rental of unmanned aerial systems with trained operator/crew to provide drone services for various markets, such as precision agriculture and farming, industrial/utility inspection, real estate and construction, movie and TV production, public safety, action sports, wildlife and environmental, and others. The company also provides training and certification services, such as online introductory drone training, instructor led certification classes, workshop, drone camera operator training, and advanced drone instructor certification. In addition, it offers consulting services in the areas of requirements definition, project planning, equipment selection and training, and data capture and analytics. The company was founded in 2014 and is based in New York, New York.</t>
  </si>
  <si>
    <t>DroneView Technologies; introductory drone training; online introductory drone; drone camera operator; drone operator training; drone services; drone services company; drone instructor certification; aerial imaging solutions; camera operator training; select advisory projects; requirements definition; project planning; equipment selection; data capture; operator training services; DroneView Technologies LLC; unmanned aerial systems; aerial image/video data; action sports; tv production; industrial/utility inspection; real estate; public safety; precision agriculture; certification classes; Project based rental; skilled staff; select vertical markets; Stockpile Volumetric Measurement.; drones. information services; high precision mapping; certification services; training materials; Aerial Mapping; aerial acquisition; training programs; trained operator/crew; various markets; stockpile measurement; data analysis; equipment capabilities; nascent market; trained personnel; discernible value; specialized expertise; photogrammetric processing; consultative projects; real value; enterprise customers</t>
  </si>
  <si>
    <t>operator training; instructor; specialized expertise; project planning; equipment selection; workshop; wealth of knowledge; tv production; stockpile; provide drone; instructor led; estate and construction; drone training; drone camera; camera operator; amassed; agriculture and farming; aerial imaging solutions; action sports; data capture; drone operator; leading drone; imaging solutions; wealth; drone services; certification; movie; definition; wildlife; complexity; trained; classes; operator; skilled; crew; selection; select; advisory; aerial imaging; public safety; assembled; staff; rental; precision agriculture; farming; tv; video data; vertical markets; training programs; training data; stockpile volumetric; stockpile measurement; skill levels; seasoned; safe and responsible; provider of aerial; process aerial; photogrammetric; offers consulting services; nascent; level of complexity; inspection and asset; extracting; expertise required; difficulty; depth of expertise; consultative; certify; certification services; cell tower; beginners; assignment; asset monitoring; anticipated; aerial image; advanced drone; expertise; specialized; offers consulting; career; real estate; analytics; estate; action; helping; measurement; sports; topography; enormous; backgrounds; knowledge; volumetric; planning; capture; piloted aircraft; derived; photogrammetry; collecting; aerial mapping; imaging</t>
  </si>
  <si>
    <t>0.0003102155168205891</t>
  </si>
  <si>
    <t>3547</t>
  </si>
  <si>
    <t>0.00026337127917364474</t>
  </si>
  <si>
    <t>985</t>
  </si>
  <si>
    <t>cf66918d9a0662eb182df7bbf1380a17</t>
  </si>
  <si>
    <t>Arcadia Power, Inc.</t>
  </si>
  <si>
    <t>http://www.arcadiapower.com</t>
  </si>
  <si>
    <t>Arcadia Power, Inc. provides renewable energy for houses, apartments, and businesses in the United States. It serves businesses that include breweries and bakeries, salons and studios, medical offices, and media companies. The company was incorporated in 2013 and is based in Washington, District of Columbia.</t>
  </si>
  <si>
    <t>11411269</t>
  </si>
  <si>
    <t>Wonder Ventures (2); BoxGroup (2); Energy Impact Partners LLC</t>
  </si>
  <si>
    <t>renewable energy; community solar programs; renewable energy projects; personal energy dashboard; renewable energy certificates; renewable energy certificate; renewable energy markets; personalized energy dashboard; monthly electricity usage; clean energy purchasing; energy efficient products; local utility; seamless monthly billing; www.arcadiapower.com. clean energy.; customer utility experience; Arcadia Power; Green-e Energy; customers energy; monthly energy; Wind Energy; web dashboard; utility bills; energy data; energy-efficient products; smart thermostats; light bulbs; cumulative impact; statement alerts; clean power; proprietary billing; wind farm; utility accounts; wind farms; solar panels; mid-sized businesses; custom pricing; solar opportunities; on-bill financing; environmental impact; software platform; 50 states; Certified B-Corp; energy. internet.; United States; access; kWh; apartments; houses; savings; information</t>
  </si>
  <si>
    <t>solar programs; energy efficient products; energy dashboard; efficient products; community solar programs; local utility; community solar; apartments; dashboard; month; billing; monthly; bill; kwh; usage; purchasing; houses; supporting; energy efficient; bills; wind farm; web dashboard; subscribe to solar; subscribe; smart thermostats; rewards; renewable energy markets; renewable energy certificates; renewable energy certificate; provide customers; power bill; personalized energy; personal energy; monthly energy bill; monthly energy; monthly electricity; mid sized; kilowatt hour; energy data; energy certificates; energy certificate; electricity usage; customers energy; cumulative; consolidated; connects utility; certified b corp; certificate; billing system; bill savings; accounts; utility bill; statement; pays; light bulbs; impact; behalf; programs; certified; energy markets; utility bills; tracked; clean power; wind farms; energy bill; savings; renewable energy projects; kilowatt; imports; certificates; led light; track; prior; environmental impact; paid; thermostats; software platform; community; bulbs; read; personalized; desktop; wind energy; mid; energy projects; seamless; pricing; match; alerts; visit; payment; sized; hour; connects; corp; opportunities; accessible; opportunity; farms; farm</t>
  </si>
  <si>
    <t>0.0004172532590793812</t>
  </si>
  <si>
    <t>4213</t>
  </si>
  <si>
    <t>0.00035387894579660576</t>
  </si>
  <si>
    <t>986</t>
  </si>
  <si>
    <t>a040eecb-2153-c462-8256-2606ae99afd0</t>
  </si>
  <si>
    <t>FlyNews</t>
  </si>
  <si>
    <t>http://fly-news.es/</t>
  </si>
  <si>
    <t>FlyNews Reference magazine in the Spanish-speaking aeronautical information sector.</t>
  </si>
  <si>
    <t>Alcorcón</t>
  </si>
  <si>
    <t>speaking; spanish; magazine; publishing; aeronautical; news; reference; sector</t>
  </si>
  <si>
    <t>0.00008053641426120801</t>
  </si>
  <si>
    <t>0.0002014614651820196</t>
  </si>
  <si>
    <t>Certain data and content provided by https://www.crunchbase.com/organization/flynews</t>
  </si>
  <si>
    <t>987</t>
  </si>
  <si>
    <t>1b679785-b43a-b1a5-d030-82f2dee9e89f</t>
  </si>
  <si>
    <t>Webo Solar</t>
  </si>
  <si>
    <t>http://webosolar.com/store</t>
  </si>
  <si>
    <t>Webo Solar is developing and selling solor panel and solor products. Solar energy store where you can shop online for solar panels, wind turbines, deep cycle batteries, grid-tie systems, off-grid solar kits and renewable energy equipment.</t>
  </si>
  <si>
    <t>tie systems; solar is developing; shop online; renewable energy equipment; grid tie systems; energy store; developing and selling; deep cycle batteries; cycle batteries; deep cycle; solar kits; energy equipment; grid tie; tie; grid solar; selling; shop; commerce; cycle; deep; kits; store; wind turbines; turbines</t>
  </si>
  <si>
    <t>0.000371615980845215</t>
  </si>
  <si>
    <t>8986</t>
  </si>
  <si>
    <t>0.00032804870148607246</t>
  </si>
  <si>
    <t>Certain data and content provided by https://www.crunchbase.com/organization/webo-solar</t>
  </si>
  <si>
    <t>988</t>
  </si>
  <si>
    <t>4bb6447cea22c2a26d04fbc23503be18</t>
  </si>
  <si>
    <t>Crooked Lane Brewing Company</t>
  </si>
  <si>
    <t>http://www.crookedlanebrewing.com</t>
  </si>
  <si>
    <t>Crooked Lane Brewing Company produces craft beers. It offers traditional English ales, German lagers, and West Coast style IPAs. The company was incorporated in 2014 and is headquartered in Auburn, California.</t>
  </si>
  <si>
    <t>Auburn</t>
  </si>
  <si>
    <t>565000</t>
  </si>
  <si>
    <t>Mandarin IPA fruit; light malt flavors; Dry Diggins IPA; Caramel malt tones; Crisp malt character; roasty malt flavors; NE Stylee IPA; Imperial Rye IPA; forward imperial IPA; Copper Eye IPA; Drones Honey Wheat; light malt background; Spicy malt character; honey wheat beer.it; Blackberry Honey Wheat; Veedels Bräu Kölsch; Mandarin Pale Ale; American Wheat Ale; tropical hop aromas; noble hop aroma; Delightful tropical hops; Pomegranate Kölsch; India Session Ale; apparent citrus hop; Honey aromas; Tidliwink Brown Ale; Coast style Ipas; traditional English ales; Cologne-style Kölsch; Traditional brown porter; local honey; outdoor seating space; Swamp Angel; Habit Stout  Oatmeal; stainless steel brew; 11th class warehouse; mandarin juice; intense flavors; fruit flavors; crisp finish; citrusy hops; dry finish; Pomegranate Kolsch; craft beers; clean finish; Coppa Rye; German lagers; apricot notes; local pomegratate; light body</t>
  </si>
  <si>
    <t>ipa; wheat; hop; character; tropical; session; pomegranate; imperial; english; crisp; brown; beers; beer; seating; fruit; angel; finish; dry; style; tones; theater; sweet; showroom; raven; random; patio; ne; lane; juice; crafted; craft beers; citrus; chocolate; cascade; blackberry; apparent; amber; mosaic; pair; notes; stone; sr; intense; german; traditionally; cooking; coast; classic; craft; background; warehouse; poor; traditional; west; stainless steel; stainless; eye; american; body; copper; forward; cars; lead; complex; place; find; steel; class; outdoor; house; display</t>
  </si>
  <si>
    <t>0.00006505137214694744</t>
  </si>
  <si>
    <t>0.00014854308579091222</t>
  </si>
  <si>
    <t>989</t>
  </si>
  <si>
    <t>b22f7a3a284a3e762cb16ef09f95e088</t>
  </si>
  <si>
    <t>http://www.surechill.com</t>
  </si>
  <si>
    <t>The Sure Chill Company Ltd. provides cooling technology solutions using solar panels. It offers its systems for medical, food and beverage, and domestic refrigeration applications worldwide. The Sure Chill Company Ltd. was formerly known as True Energy Limited and changed its name to The Sure Chill Company Ltd. in April 2013. The company was incorporated in 2002 and is based in Tywyn, United Kingdom.</t>
  </si>
  <si>
    <t>Tywyn</t>
  </si>
  <si>
    <t>Gwynedd</t>
  </si>
  <si>
    <t>food and beverage / vaccine / coolers / ice</t>
  </si>
  <si>
    <t>1541426</t>
  </si>
  <si>
    <t>Blood Bank Refrigerators; medical refrigerators; refrigeration technology. logistics.; domestic refrigeration applications; beverage coolers; Vaccine Refrigerators; entirely natural energy; constant power source; refrigeration compartment; Solar Street Lighting; Home Refrigerators; Domestic Refrigerators; supply chain management; refrigeration systems; water warms; optimum temperature; cool box; cooling; supply chains; steady temperature; Stores energy; four-degree water; Vaccine Storage; technology solutions; tech company; store vaccines; medical supplies; solar panels; warehouse; degrees; food; ice; contents; Fridges; rises; requirement; data; stage; Chill; law; nature; appliances; Services</t>
  </si>
  <si>
    <t>cooling technology; compartment; refrigerators; vaccine; cools; refrigeration; beverage; contents; naturally; coolers; ice; cooling; warehouse; degrees; cool; water cooling; warms; vaccines; vaccine refrigerators; systems for medical; system can operate; supply chains; stores energy; store energy; solutions using solar; services and products; rises; refrigerator; refrigeration systems; natural energy; melt; medical supplies; energy store; domestic refrigerators; domestic refrigeration; chill; blood; applications worldwide; adapted to suit; store; medical; solar street lighting; adapts; switched; fridges; temperature; cooling system; box; supply chain management; leaving; chains; chain management; steady; food; domestic; food and beverage; street lighting; requirement; bank; suit; power source; optimum; physics; keeping; technology solutions; solar street; supply chain; law; entirely; nature; constant; forms; degree; stay; adapted; maintains; stage; scalable; street; chain; stores; internal; logistics; automatically; appliances; natural; tech</t>
  </si>
  <si>
    <t>0.00017645346751302612</t>
  </si>
  <si>
    <t>0.0002740003227520507</t>
  </si>
  <si>
    <t>503d5d49f53e3fe4ba4f8c8ac36c6a57</t>
  </si>
  <si>
    <t>Dawsetway Heating &amp; Renewables Ltd</t>
  </si>
  <si>
    <t>http://www.dawsetway.co.uk</t>
  </si>
  <si>
    <t>Dawsetway Heating &amp; Renewables Ltd. installs renewable energy systems for private and public sectors, energy management companies, commercial organizations, and facility management companies. It installs photovoltaic (PV) cells, solar thermal panels and equipment, renewable energy-solar PV/solar thermal/heat pumps, central heating systems, electrical products, and insulation-cavity wall/draught proofing/loft products. The company was founded in 1987 and is based in London, United Kingdom.</t>
  </si>
  <si>
    <t>renewable energy solar; proofing; panels and equipment; installs renewable energy; installs renewable; facility management; draught; commercial organizations; central heating systems; public sectors; energy solar; cavity wall; private and public; installs photovoltaic; loft; cavity; solar thermal panels; central heating; solar thermal; electrical products; thermal panels; renewable energy systems; renewables; energy management; heating systems; heat pumps; insulation; facility; organizations; central; wall; energy systems; solar pv; sectors; private; pumps</t>
  </si>
  <si>
    <t>0.000447191586995336</t>
  </si>
  <si>
    <t>1547</t>
  </si>
  <si>
    <t>0.0003852871958994648</t>
  </si>
  <si>
    <t>991</t>
  </si>
  <si>
    <t>b60acb117bace1094940d55280194fc1</t>
  </si>
  <si>
    <t>SolarReserve, LLC</t>
  </si>
  <si>
    <t>http://www.solarreserve.com</t>
  </si>
  <si>
    <t>SolarReserve, LLC develops utility-scale solar power projects in the United States and internationally. The company engages in electricity generation by solar thermal energy and photovoltaic panels; and develops and secures long-term power contracts for 482 megawatts of solar projects. It also provides grid-tied and off-grid solar photovoltaic rooftop, ground-mount, and carport solutions to commercial and industrial customers in South Africa; and specializes in development, engineering, finance, project management, operation and maintenance, and product development solutions. SolarReserve, LLC was incorporated in 2007 and is based in Santa Monica, California. It has additional offices in Dubai, Johannesburg, London, Madrid, Perth, and Santiago.</t>
  </si>
  <si>
    <t>241393621</t>
  </si>
  <si>
    <t>US Renewables Group, LLC (2); Grosvenor Capital Management Customized Fund Investment Group; PCG Asset Management, LLC; Sustainable Development Investments; Good Energies Inc.; Argonaut Private Equity</t>
  </si>
  <si>
    <t>45500</t>
  </si>
  <si>
    <t>utility-scale solar power; solar power projects; solar thermal energy; thermal energy storage; solar thermal technology; molten salt; electricity generation; energy storage technology; utility-scale solar CSP; renewable energy; renewable energy sources; solar photovoltaic rooftop; Molten salt power; venture-backed renewable energy; power tower CSP; salt thermal energy; nuclear electricity generation; photovoltaic panels; molten salt tower; renewable energy technologies; long-term power contracts; integrated energy storage; solar thermal storage; energy. renewable energy.; limited renewable fuel; integrated thermal energy; heliostat design development; product development solutions; renewable baseload; power plants; solar projects; reliable electricity; dispatchable power; Developed technology; carport solutions; PV projects; liquid salt; clean energy; industrial customers; project management; intermittency issues; Global developer; project development; ultimate source; fundamental barriers; company; SolarReserve</t>
  </si>
  <si>
    <t>molten; salt; thermal technology; thermal energy storage; storage technology; solar thermal technology; solar power projects; scale solar power; csp; solar thermal energy; utility scale solar; power projects; thermal energy; energy storage technology; commercialized; advanced solar; scale solar; electricity generation; utility scale; tower; energy storage; barriers; solar thermal; venture backed; traditional fossil; thermal storage; thermal power; term power; technology which enables; technology generates; specializes in development; source of clean; solutions to commercial; solar thermal power; secures; scale solar thermal; renewable fuel sources; renewable fuel; reliable electricity; providing reliable; overcoming; long term power; key barriers; integrated thermal; integrated energy; heliostat; generates renewable; fuel sources; enables solar; dispatchable power; dispatchable; develops utility; development solutions; developed technology; design development; deliver power; deliver electricity; day or night; concentrating solar thermal; compete with traditional; carport; baseload; finance; day and night; concentrating solar; night; technology that enables; storing; pv projects; power plants; turn; renewable energy technologies; fired; concentrated solar power; photovoltaic panels; sun's energy; industrial customers; hydroelectric; ground mount; concentrated solar; developer; compete; fundamental; needed; demand; solves; project development; concentrating; renewable energy sources; operation and maintenance; draw; steam; scalability; receiver; leads; venture; grid tied; energy technologies; formed; generate electricity</t>
  </si>
  <si>
    <t>0.625</t>
  </si>
  <si>
    <t>0.0003556129665175734</t>
  </si>
  <si>
    <t>11357</t>
  </si>
  <si>
    <t>0.00038588580674619614</t>
  </si>
  <si>
    <t>992</t>
  </si>
  <si>
    <t>eea0f71ba6e67a0e7f4e41501033f3f4</t>
  </si>
  <si>
    <t>Solar Shop Australia Pty Ltd.</t>
  </si>
  <si>
    <t>http://www.solarshop.com.au</t>
  </si>
  <si>
    <t>Solar Shop Australia Pty Ltd. designs, manufactures, and installs solar systems for homes and commercial markets in Australia. It offers solar photovoltaic systems and solar panels. It also distributes solar hybrid air conditioning systems and thermal panels. Solar Shop Australia Pty Ltd. was formerly known as Freeloaders Network Pty Ltd. The company was founded in 1999 and is headquartered in St Peters, Australia. As of December 3, 2011, Solar Shop Australia Pty Ltd. operates as a subsidiary of Premier Solar Australia Pty. Ltd.</t>
  </si>
  <si>
    <t>St Peters</t>
  </si>
  <si>
    <t>Harbert Management Corporation, Australian Private Equity</t>
  </si>
  <si>
    <t>Premier Solar Australia Pty. Ltd.</t>
  </si>
  <si>
    <t>renewable energy; Renewable Energy Advisors; panel technology type; solar power systems; solar PV systems; right solar power; Solar Shop Australia; renewable energy solutions; remote power systems; Solar Shop consultation; home solar requirements; Australiaâ€™s largest provider; solar panels; Solar generation supply; Renewable Energy Advisor; Panel technology types; current energy usage; energy generation capabilities; STC rebate zones; current roof area; installation space; free in-home consultation; Melbourne vs Townsville; average potential output; solar energy; sunlight; excess electricity; energy independence; grid connect; Traditional panels; current electricity; mainland Australia; Stand-alone systems; power generator; roof space; solar radiation; power generation; grid network; right questions; installation costs; flatter installation; power costs; installation site; different zones; larger network; Newer technologies; southern hemisphere; local load; residential houses</t>
  </si>
  <si>
    <t>grid connect; panel technology; advisors; largest provider; amount of sunlight; zones; greatest; chosen; arrays; receive; facing; tilt; west; idea; sunlight; east; angle; consultation; average; shop; connect; west facing; vary depending; traditional panels; technology types; supply and demand; stand alone systems; specific areas; southern hemisphere; solar power solution; solar generation; roof space; roof area; power generator; power costs; potential output; plentiful; panels receive; order to meet; optimum solution; newer; motivation; mainland; local load; latitude; influences; hemisphere; grid network; grid connect solar; greatest benefit; good idea; flatter; excess electricity; energy solutions provider; energy advisor; electricity is generated; east or west; east facing; differing; diesel generator; determine the number; current energy usage; current energy; current electricity; contacting; considering solar; considering; connect solar; circumstances; chasing; cent; afternoon; advisor; amount; year; remote power; power solution; faced; categorized; winter; solutions provider; rebate; morning; aiming; generator; solar pv systems; installs photovoltaic; electricity bill; battery backup; empowering; largest; talk; matches; consider; array; provider of solar; going solar; generally; biggest; solar radiation</t>
  </si>
  <si>
    <t>0.000248615256343578</t>
  </si>
  <si>
    <t>6775</t>
  </si>
  <si>
    <t>0.0002936837440479332</t>
  </si>
  <si>
    <t>993</t>
  </si>
  <si>
    <t>6152cb5aac07fc93b362d4b4ae5b4cf6</t>
  </si>
  <si>
    <t>Aanko Technologies Inc.</t>
  </si>
  <si>
    <t>http://www.aanko.com</t>
  </si>
  <si>
    <t>Aanko Technologies Inc. provides strategic consulting services, with a focus on safety, security, and emergency management solutions. It offers services in the areas of regulatory compliance, including compliance audits, safety compliance audits, and customs-trade partnership against terrorism; information technology solutions, including IT strategic planning, project management, business process engineering, and systems architecture; creative solutions that include mobile app development, graphic design, and aerial drone surveillance; and information security solutions, such as cyber threats, network security, and security vulnerability assessments. The company also offers services in the areas of emergency management, including risk communications, risk management plans, and business continuity; process safety management, safety operating policies, safety programs development, injury and illness prevention plans, bioterrorism, business enterprise safety and security, security vulnerability assessments, and security audits; and training, including drills and exercises, social engineering, security training, training courses, and safety training, as well as development of emergency operations, continuity of operations, and continuity of government plans. It offers services for antiterrorism, biothreat management, security assessment, and environmental consulting projects. The company was founded in 1997 and is headquartered in Vacaville, California.</t>
  </si>
  <si>
    <t>Vacaville</t>
  </si>
  <si>
    <t>continuity of operations / copyright / vulnerability / exercises</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</si>
  <si>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t>
  </si>
  <si>
    <t>continuity; vulnerability; emergency management; audits; offers services; assessments; compliance; plans; strategic planning; security training; safety training; safety management; process safety; process engineering; network security; mobile app development; injury; include mobile; illness; graphic design; exercises; drone surveillance; drills; customs; creative solutions; continuity of operations; business process; bioterrorism; app development; strategic; terrorism; environmental consulting; training courses; safety and security; regulatory compliance; emergency; policies; risk management; solutions that include; risk; security solutions; cyber; threats; mobile app; graphic; aerial drone; consulting; technology solutions; prevention; regulatory; management solutions; creative; courses; partnership; consulting services; trade; project management; assessment; architecture; programs; social; app; communications; planning; surveillance</t>
  </si>
  <si>
    <t>0.00028690887994959935</t>
  </si>
  <si>
    <t>24916</t>
  </si>
  <si>
    <t>0.00040738786288669514</t>
  </si>
  <si>
    <t>994</t>
  </si>
  <si>
    <t>08442a6d-660d-268c-1fd1-43d719c46575</t>
  </si>
  <si>
    <t>Dcrypt</t>
  </si>
  <si>
    <t>F1 meets X-Games of Drone Racing. Dcrypt is a tech startup focused on future sports connecting brands and future sport athletes to create content across social, live streaming, virtual reality and augmented reality.
They're currently focused on first-person view (FPV) drone racing and are looking to bring to the market an X-Games of Drone Racing event called Xtreme Drone Racing (XDR). They will be using the XDR platform to discover and promote the fastest growing motorsport in the world. 
The event, Xtreme Drone Racing will be used as a platform to develop a consumer based drone racing brand. By using the same business model such as The Voice or American Idol, at the end of each XDR final - they work with the winner to create a limited edition drone pilot branded drone.</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</si>
  <si>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t>
  </si>
  <si>
    <t>drone racing; racing; xtreme; games; startup focused; reality and augmented; racing brand; motorsport; currently focused; create content; tech startup; person view; event; edition; athletes; sports; winner; live streaming; branded; reality; fpv; fastest growing; business model; drone pilot; fastest; sport; augmented reality; focused; discover; augmented; voice; promote; they're; meets; streaming; final; virtual reality; american; person; connecting; startup; called; brands; virtual; content; social; pilot; consumer electronics; brand; bring; view; growing; live; model; tech</t>
  </si>
  <si>
    <t>0.0007828241215869458</t>
  </si>
  <si>
    <t>18016</t>
  </si>
  <si>
    <t>0.0005756720397706427</t>
  </si>
  <si>
    <t>Certain data and content provided by https://www.crunchbase.com/organization/dcrypt</t>
  </si>
  <si>
    <t>32ff08adc4e3c3b1238e675ec15e9ac6</t>
  </si>
  <si>
    <t>The Green Company (Europe) Limited</t>
  </si>
  <si>
    <t>http://www.the-green-company.com</t>
  </si>
  <si>
    <t>The Green Company (Europe) Limited, a renewable energy company, engages in developing and operating onshore wind and solar farms in the United Kingdom. It produces and sells power to the National Grid. The company installs home and commercial photovoltaic solar panels on roofs and in fields; and mid range wind turbines for rural investors and businesses. It supplies renewable energy solutions to corporate and public organizations, as well as private individuals, farmers, and landowners. The Green Company (Europe) Limited was founded in 2006 and is based in Bristol, the United Kingdom.</t>
  </si>
  <si>
    <t>Bristol</t>
  </si>
  <si>
    <t>Avon</t>
  </si>
  <si>
    <t>Constantine Group PLC</t>
  </si>
  <si>
    <t>renewable energy; renewable energy solutions; solar farms; renewable energy company; mid-range wind turbines; onshore wind; photovoltaic solar panels; subsidy energy solutions; Provide renewable energy; onsite wind generators; electricity generation assets; solar energy equipment; sophisticated structured finance; solar power generation; company focus; Help landowners; national grid; electricity bills; energy bills; wind farms; electricity infrastructure; land diversification; public organizations; private individuals; grid connection; rural investors; rural homes; solar projects; engineering design; legal team; site acquisition; in-house capabilities; technical capabilities; project finance; financial sense; environmental sense</t>
  </si>
  <si>
    <t>landowners; wind and solar; onshore wind; solar farms; onshore; farms; renewable energy solutions; sense; farmers; bills; well as operations; well as environmental; technical capabilities; subsidy; solutions to corporate; solar energy equipment; small commercial; sells power; rural homes; reduce your impact; provide renewable energy; provide renewable; project finance; installation and commissioning; install and develop; generation assets; focus on solar; environmental sense; electricity infrastructure; drive down energy; developing and operating; commercial photovoltaic; acquires; rural; private individuals; panels on roofs; finance; wind generators; sells and installs; grid connection; national grid; energy solutions; produces and sells; engages in developing; electricity bills; wind farms; onsite; engineering design; energy equipment; wind turbines; turbines; structured; operations and maintenance; energy bills; capabilities; solar power generation; legal; mid; solar projects; covering; supported; electricity generation; renewables; focusing; consultancy; manages; instruments; investors; photovoltaic solar panels; commissioning; procurement; sophisticated; engaged; distributed; assets; roofs; plans; acquisition; benefit; drive; corporate; individuals; connection; organizations; photovoltaic solar; fields; financial; generators; impact; power generation; national; helps; specialties; specializes; house; install; planning; homes; land; private</t>
  </si>
  <si>
    <t>0.0003238223430729821</t>
  </si>
  <si>
    <t>7141</t>
  </si>
  <si>
    <t>0.00028191440307597356</t>
  </si>
  <si>
    <t>996</t>
  </si>
  <si>
    <t>2badbaa1-b4a9-77ce-ffe9-0b782ce1a5fc</t>
  </si>
  <si>
    <t>Spacedat</t>
  </si>
  <si>
    <t>http://www.spacedat.com</t>
  </si>
  <si>
    <t>AgTech startup bringing BIG DATA to agriculture with a DRONE enabled digital platform.</t>
  </si>
  <si>
    <t>Lima</t>
  </si>
  <si>
    <t>Peru</t>
  </si>
  <si>
    <t>Start Up Peru</t>
  </si>
  <si>
    <t>drone enabled; digital platform; agtech; big data; bringing; enabled; startup; big</t>
  </si>
  <si>
    <t>0.0002960387145679409</t>
  </si>
  <si>
    <t>21675</t>
  </si>
  <si>
    <t>0.0003804212838170102</t>
  </si>
  <si>
    <t>Certain data and content provided by https://www.crunchbase.com/organization/spacedat</t>
  </si>
  <si>
    <t>2d7442b86da4c9e1aab3cdbdb4f375bc</t>
  </si>
  <si>
    <t>Self Energy Serviços de Energia, S.A.</t>
  </si>
  <si>
    <t>As of 2011, Self Energy Serviços de Energia, S.A. was acquired by Energia Própria, SGPS, SA. Self Energy Serviços de Energia, S.A. provides energy consulting services. Its services include energy efficiency audit and consulting, energy performance contracts, and project finance. The company also sells, installs, and maintains renewable energy source equipments, such as micro co-generation hydrogen fuel cells, photovoltaic solar panels, thermal solar panels, and urban wind turbines, as well as provides electrical and lighting appliances. It serves various markets, including multi-family housing and villas, primary and higher education, health care, state and municipal government, office buildings, restaurants, hotels and resorts, industrials, and sports and leisure buildings. The company was founded in 2008 and is based in Lisbon, Portugal.</t>
  </si>
  <si>
    <t>3266053</t>
  </si>
  <si>
    <t>Portugal Capital Ventures - Sociedade de Capital de Risco, S.A.</t>
  </si>
  <si>
    <t>Manuel Fino, SGPS, S.A.</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</si>
  <si>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t>
  </si>
  <si>
    <t>serviços; energia; villas; thermal solar panels; sports and leisure; services include energy; serves various markets; renewable energy source; project finance; municipal government; multi family; micro co generation; lighting appliances; hydrogen fuel cells; hotels and resorts; energy efficiency audit; energy consulting services; energy consulting; efficiency audit; include energy; energy performance; resorts; hydrogen fuel; thermal solar; equipments; health care; office buildings; energy source; audit; restaurants; consulting; fuel cells; hydrogen; municipal; hotels; leisure; consulting services; contracts; primary; photovoltaic solar panels; maintains; housing; finance; family; urban; services include; sports; photovoltaic solar; education; care; office; energy efficiency; health; wind turbines; higher; appliances; turbines</t>
  </si>
  <si>
    <t>0.00021975223991348026</t>
  </si>
  <si>
    <t>7561</t>
  </si>
  <si>
    <t>0.0002413038212988235</t>
  </si>
  <si>
    <t>998</t>
  </si>
  <si>
    <t>8c6ef345eaef08894d422f980d078028</t>
  </si>
  <si>
    <t>Tournaire Solaire Energie SAS</t>
  </si>
  <si>
    <t>http://www.tournairesolaireenergie.com</t>
  </si>
  <si>
    <t>Tournaire Solaire Energie SAS manufactures solar panels. The company was incorporated in 2010 and is based in Pégomas, France.</t>
  </si>
  <si>
    <t>Pégomas</t>
  </si>
  <si>
    <t>energie; solaire; manufactures solar panels; manufactures solar</t>
  </si>
  <si>
    <t>0.0005732957632962526</t>
  </si>
  <si>
    <t>3452</t>
  </si>
  <si>
    <t>0.000424613278615012</t>
  </si>
  <si>
    <t>999</t>
  </si>
  <si>
    <t>06300a964bfe0fba47b4246a2ee06f21</t>
  </si>
  <si>
    <t>RightHook, Inc.</t>
  </si>
  <si>
    <t>http://www.righthook.io</t>
  </si>
  <si>
    <t>RightHook, Inc. provides a cloud-based EIL simulation platform for testing complex software. The company simulates sensors and actuators. Its platform is used in automotive, autonomous trucking, shipping, robot, drone, and smart infrastructure applications. The company was incorporated in 2016 and is headquartered in Palo Alto, California.</t>
  </si>
  <si>
    <t>experience in video / autonomous system / radio control / cameras and sensors</t>
  </si>
  <si>
    <t>1910000</t>
  </si>
  <si>
    <t>autonomous system simulation; Service Delivery; RightHook; leader; Automotive; Aerospace</t>
  </si>
  <si>
    <t>system simulation; autonomous system; simulation; specializing; leader; automotive</t>
  </si>
  <si>
    <t>0.000124613825560945</t>
  </si>
  <si>
    <t>1626</t>
  </si>
  <si>
    <t>0.00025114178972268295</t>
  </si>
  <si>
    <t>a8a994274ffaad7eeb866998fc6ccffd</t>
  </si>
  <si>
    <t>Campbell Scientific, Inc.</t>
  </si>
  <si>
    <t>http://www.campbellsci.com</t>
  </si>
  <si>
    <t>Campbell Scientific, Inc. designs, manufactures, and supplies measurement and control instrumentation solutions. It offers dataloggers and data acquisition systems; measurement and control peripherals; sensors for environmental, water resource, research, and industrial applications; and wireless, remote, hard-wired, direct, or two-way communication devices. The company also provides data logger support, display and analysis, data management, mobile, and application specific software solutions, as well as software development kits; power supplies, including batteries, solar panels, AC chargers, and regulators; enclosures to protect hardware from water, sun, and pollutants; and tripods, towers, and mounts. It offers its products for various applications related to weather, water, energy, machines, structures, and earth worldwide. Campbell Scientific, Inc. was founded in 1974 and is based in Logan, Utah.</t>
  </si>
  <si>
    <t>Logan</t>
  </si>
  <si>
    <t>measurement and control; scientific; tripods; specific software; sensors for environmental; logger; instrumentation solutions; including batteries; hard wired; dataloggers; data logger; control instrumentation solutions; control instrumentation; ac chargers; pollutants; peripherals; application specific; measurement; data management; wired; regulators; towers; instrumentation; enclosures; power supplies; mounts; data acquisition; software development; software solutions; industrial applications; resource; protect; hard; earth; acquisition; offers its products; kits; chargers; machines; ac; structures; weather; display; wireless</t>
  </si>
  <si>
    <t>0.00007000976451938923</t>
  </si>
  <si>
    <t>6283</t>
  </si>
  <si>
    <t>0.00015268071000517077</t>
  </si>
  <si>
    <t>1001</t>
  </si>
  <si>
    <t>a442c97e-1f6a-67da-fbc8-b9df17e44835</t>
  </si>
  <si>
    <t>Hi-Tech Rendering Services</t>
  </si>
  <si>
    <t>http://www.hitechrenderingservices.com</t>
  </si>
  <si>
    <t>HiTech Rendering Services is a leading India based 3D Architectural Rendering and 3D visualisation, 3D floor plans design provider Company. Hi-Tech Rendering Services provide high quality professional 3d architectural visualization and rendering services. A truly immersive experience of an architectural 3D rendering is what we try to present and that essentially distinguishes us from our competitors. Simply send us your files and within a few days you will have top quality 3D architectural renders returned.
Our company was founded in by architects with a passion for visualizing ideas and design in 3D. Our focus has since been high-quality and reliable production of 3D illustrations and cinematic animations. 
&lt;P&gt;&lt;b&gt;3D Rendering Services&lt;/b&gt;:&lt;/p&gt; 
&lt;P&gt;•3D Floor Plans Design and Drafting&lt;/p&gt;  
&lt;P&gt;• 3D Stereoscopic Models Design&lt;/p&gt;  
&lt;P&gt;• 3D Exterior Design &amp; Modeling&lt;/p&gt;  
&lt;P&gt;• 3D Building Exterior Designers&lt;/p&gt;  
&lt;P&gt;• 3D Interior Design and 3D Modeling&lt;/p&gt;  
&lt;P&gt;• 3D Panoramic View Design&lt;/p&gt;  
&lt;P&gt;• Photomontage services&lt;/p&gt;  
&lt;P&gt;• 3D Product Modeling Services&lt;/p&gt;  
&lt;P&gt;• Sketchup 3D Modeling Services&lt;/p&gt;  
&lt;P&gt;• Solar Panel Design and Modeling&lt;/p&gt;  
Our company’s fusion of artists, animators, architects, interior designers, and managers is the key to delivering successful digital solutions that are fresh, powerful and effective.
For more information, Please email us at: info@hitechrenderingservices.com.</t>
  </si>
  <si>
    <t>Ahmedabad</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</si>
  <si>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t>
  </si>
  <si>
    <t>rendering; modeling services; modeling; architectural; exterior; designers; interior; floor; visualisation; solar panel design; services provide; returned; renders; reliable production; quality professional; quality and reliable; provide high quality; panoramic; interior designers; interior design; immersive experience; illustrations; hitech; exterior design; drafting; distinguishes; digital solutions; design and drafting; company's fusion; cinematic; animations; artists; plans; panel design; top quality; fresh; immersive; provide high; essentially; high quality; architects; files; email; successful; competitors; visualization; fusion; send; managers; days; architecture; simply; models; delivering; view; powerful; tech; top</t>
  </si>
  <si>
    <t>0.00026317107398931015</t>
  </si>
  <si>
    <t>28701</t>
  </si>
  <si>
    <t>0.00025092760924700974</t>
  </si>
  <si>
    <t>Certain data and content provided by https://www.crunchbase.com/organization/hi-tech-rendering-services</t>
  </si>
  <si>
    <t>80454619e093258a1eaec0b99e470eeb</t>
  </si>
  <si>
    <t>Ampulse Corporation</t>
  </si>
  <si>
    <t>As of 2012, Ampulse Corporation went out of business. Ampulse Corporation develops and manufactures solar cell solutions. The company focuses on crystalline-silicon thin-film solar photovoltaic technology. Ampulse Corporation was founded in 2007 and is based in Golden, Colorado.</t>
  </si>
  <si>
    <t>15650000</t>
  </si>
  <si>
    <t>Battelle Ventures, LP (2); Innovation Valley Partners (2); Globespan Capital Management LLC; El Dorado Ventures</t>
  </si>
  <si>
    <t>Ampulse c-Si Thin-Film; thin-film PV technology; thin-film technologies; thin-film technology Solar; Thin-film Solar Technology; c-Si Thin-Film Process; thin-film manufacturing techniques; form factor; c-Si Thin-Film Single; solar thin-film companies; energy conversion efficiency; crystalline silicon; thin-film photovoltaic technologies.; ampulse manufacturing process; solar cell solutions; technology solar technology; Crystalline Silicon Wafer; solar pv; silicon wafer-based technologies; silicon production processes; c-Si solar materials; c-Si wafer-based PV; total system cost; silicon minimizes energy; crystalline silicon manufacturers; Ampulse Corporation Low; PV industry-standard fabrication; c-Si energy conversion; Building Integrated PV; lower manufacturing cost; photovoltaic power generation; overall module cost; module manufacturing cost; wasteful wafer process; module form factor; flexible roll-to-roll material; easy-to-install form factor; low product cost; lightweight form factor; Junction Photovoltaic Cell; costly Si processing; HW-CVD process; multi-junction cell architecture; single-junction cell architecture; resultant material stack; High Efficiency; size module design</t>
  </si>
  <si>
    <t>si thin film; si thin; figure; thin film technologies; film technologies; cvd; si; total system; form factor; system cost; thin film technology; film technology; wasteful; technology solar; single junction; manufacturing cost; junction cell architecture; junction cell; energy conversion efficiency; ease of installation; challenged; cell architecture; nrel; manufacturer of solar; factor; silicon wafer; developer and manufacturer; claim; fits; cdte; energy conversion; crystalline silicon; eliminates; roll; roll to roll; conversion efficiency; wafer; substrate; easy to install; costly; junction; solar technology; crystalline; efficiencies; steps; achieve; form; leveraging; manufacturing process; ease; techniques; easier; flexible; total; laboratory; wasting; thin layer; thin film process; thin film manufacturing; textured; technology takes advantage; technology takes; solar thin film; solar thin; solar materials; simple and elegant; si solar; ridge; revolutionary thin film; revolutionary thin; resultant; renewal; reflector; pv products; pv industry; propose; processing steps; photovoltaic technologies; photovoltaic power generation; photovoltaic cell; optimized for large; oak ridge; oak; number of solar; national laboratory; multi junction; monolithically integrated; monolithically; module form factor; module form; module design; module cost; material stack; lowest total; lower manufacturing; low product; low efficiency; low cost thin; key advantages; junction photovoltaic</t>
  </si>
  <si>
    <t>0.0010376267953647478</t>
  </si>
  <si>
    <t>9543</t>
  </si>
  <si>
    <t>0.0007579831680727662</t>
  </si>
  <si>
    <t>1003</t>
  </si>
  <si>
    <t>dd081594-1b6f-c155-978c-fc65312d9d11</t>
  </si>
  <si>
    <t>The Eco Experts</t>
  </si>
  <si>
    <t>http://www.theecoexperts.co.uk</t>
  </si>
  <si>
    <t>The Eco Experts is the UKs solar comparison site providing reliable info on government incentives for renewables. The Eco Experts matches interested buyers with MCS accredited solar panel installers in their local area.
The Eco Experts is the UK's largest solar panel comparison site, matching over 350,000 people so far and respsonsible for almost a quarter of the UK's solar panel installations.
We do not take any commission on sales and provide impartial advice to visitors wanting to learn more about solar energy and the Feed in Tariffs (FITS). 
The Eco Experts is based in London and is powered by MVF.</t>
  </si>
  <si>
    <t>comparison site; comparison; eco; experts; wanting; solar panel comparison; solar comparison; quarter; providing reliable; panel comparison site; panel comparison; mcs accredited; local area; largest solar panel; impartial; government incentives; accredited solar panel; accredited solar; solar panel installations; info; panel installations; largest solar; feed in tariffs; accredited; solar panel installers; panel installers; mcs; commission; tariffs; visitors; matches; buyers; matching; fits; incentives; renewables; advice; interested; feed; learn; largest; installers</t>
  </si>
  <si>
    <t>0.0004282984829211381</t>
  </si>
  <si>
    <t>28455</t>
  </si>
  <si>
    <t>0.00045514491479301634</t>
  </si>
  <si>
    <t>Certain data and content provided by https://www.crunchbase.com/organization/the-eco-experts</t>
  </si>
  <si>
    <t>1004</t>
  </si>
  <si>
    <t>a3feecb2-317e-f7cc-526f-c4e5eaccb007</t>
  </si>
  <si>
    <t>USENSE</t>
  </si>
  <si>
    <t>http://usense.be</t>
  </si>
  <si>
    <t>The USENSE X8 UAV is a small autonomous fixed wing for aerial mapping. USENSE develops innovative drone platforms for Remote sensing and GIS and assist professionals with the implementation into their specific area of interest like precision agriculture, mining, inspection, environmental assessments, search and rescue,.. . We believe that there is not one drone that does it all, but rely on open-source hard- and software to adapt drone capabilities to the user requirements and by doing so we push the limits of their capacities. Additionally, we add professional consultancy in the area of sensor technology, image processing and information extraction. After all, drones as the means, not the end. We start from +10 years professional experience in Remote Sensing and GIS and will now bring this knowledge to the drone world. The company USENSE has been making professional aerial mapping systems since 2013, flown and sold all over the world (Cuba, Colombia, Peru, Ecuador, Ethiopia,..) for applications ranging from oil palm mapping to environmental studies, archeology, looking for malaria hotspots and so on. An impression of how such UAV missions, 3D maps and related consultancy looks like can be seen in the following movie.</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</si>
  <si>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t>
  </si>
  <si>
    <t>sensing and gis; aerial mapping; gis; consultancy; remote sensing; specific area; small autonomous; push the limits; professional aerial mapping; platforms for remote; mapping systems; malaria; innovative drone; impression; hotspots; environmental studies; environmental assessments; drone platforms; develops innovative; area of interest; archeology; applications ranging; capacities; palm; sensing; mapping; sensor technology; movie; flown; professional aerial; limits; extraction; sensor; assessments; rely; adapt; studies; fixed wing; assist; push; image processing; search and rescue; open source; precision agriculture; maps; wing; sold; interest; rescue; additionally; missions; hard; implementation; ranging; mining; add; knowledge; search; bring; professionals; start; fixed; platforms; capabilities; image</t>
  </si>
  <si>
    <t>0.0005998658878759187</t>
  </si>
  <si>
    <t>19444</t>
  </si>
  <si>
    <t>0.0005530143064155404</t>
  </si>
  <si>
    <t>Certain data and content provided by https://www.crunchbase.com/organization/usense</t>
  </si>
  <si>
    <t>1005</t>
  </si>
  <si>
    <t>3d421fed29f3c8d37e48532ac9bc7b50</t>
  </si>
  <si>
    <t>Solar Power Technologies, Inc.</t>
  </si>
  <si>
    <t>As of August 21, 2012, Solar Power Technologies, Inc. was acquired by Draker. Solar Power Technologies, Inc. provides performance management solutions to commercial and large-scale PV arrays globally. It offers Clarity monitors that measure panel performance by providing insight into large scale solar arrays; and Clarity optimizers that manage the DC bus to transfer the maximum power to the inverter. The company also provides Intelligent Array, a diagnostic and analysis software. It serves commercial rooftop and utility-scale PV arrays, and designers and integrators. The company was founded in 2009 and is based in Austin, Texas.</t>
  </si>
  <si>
    <t>6080000</t>
  </si>
  <si>
    <t>Austin Ventures; Oxantium LLC</t>
  </si>
  <si>
    <t>Intelligent Array software; scale solar arrays; energy production; time panel performance; real time panel; large scale; array performance; panel monitoring capability; array performance information; real-time array performance; Array software suite; peak array performance; Intelligent Array™; maximum power point; PV array; Clarity; wireless mesh network; Clarity Optimizer; array health; panel level; Array software tools; Intelligent Array suite; intelligent DC Optimizers; array impairments; Intelligent Array cloud; Solar Power Technologies; intelligent array™ software; Intelligent Array™ site; unprecedented insight; complete site performance; solar PV array; Clarity line; advanced power control; power control technology; utility scale arrays; string level data; Array™ site management; Cost Effective Maintenance; largest utility scale; central collection point; clarity monitor; precise O&amp;M recommendations; solar panel type; dynamic wireless mesh; individual panel level; area impairments; site performance management; panel damage; array owner; entire array</t>
  </si>
  <si>
    <t>clarity; panel level; optimizer; scale solar arrays; unprecedented insight; compensating; solar arrays; string; insight; panel performance; mesh network; continually; maximum power; large scale solar; recommendations; optimizers; wireless mesh network; wireless mesh; soiling; software suite; providing unprecedented; power technologies; panel monitoring; monitoring capability; level monitoring; detect and identify; continually measures; stays; maximum power point; pv array; power point; dynamically; software tools; vast amounts; unprecedented level; unlimited scalability; solution built; site management; simple integration; remedial action; remedial; power control; operation of large; mixing; level data; innovative combination; including voltage; enables simple; effective maintenance; easy to deploy; dc optimizers; dc bus; complete site; combination of advanced; collectively; business rules; advanced power; action plan; monitoring system; arrays; views; unprecedented; passing; retrofit; fuse; mesh; array; rules; scale solar; gathered; faults; optimization; wireless communications; pinpoint; hosted; detail; shade; organize; energy production; scaling; recommend; control technology; aging; large scale; damage; suite; management solution; performs; precise; diagnostics; bus; monitored; environmental monitoring; diagnostic; action; bringing; data management; vast; limit; measures</t>
  </si>
  <si>
    <t>0.00026686970806059175</t>
  </si>
  <si>
    <t>17077</t>
  </si>
  <si>
    <t>0.00028502982688835977</t>
  </si>
  <si>
    <t>1006</t>
  </si>
  <si>
    <t>7271ae3770d0d9d1f900b4e9f8df3fb8</t>
  </si>
  <si>
    <t>AEE Solar, Inc.</t>
  </si>
  <si>
    <t>http://www.aeesolar.com</t>
  </si>
  <si>
    <t>AEE Solar, Inc. distributes renewable energy systems and equipment for resellers, contractors, integrators, and installers in the United States and internationally. It offers grid-tie inverters, solar racking and mounting products, solar charge controllers, solar installation and electrical parts, wind power systems, PV modules and solar panels, battery-based inverters, solar batteries and storage products, solar system monitoring products, solar water pumps, and more. The company also provides training and technical support services. It offers products through dealers and catalog. AEE Solar, Inc. was formerly known as Alternative Energy Engineering and changed its name in January 2002. The company was founded in 1979 and is based in San Luis Obispo, California. It has warehouses in Sacramento, California; and Fredericksburg, Pennsylvania. As of February 4, 2014, AEE Solar, Inc. operates as a subsidiary of Sunrun Inc.</t>
  </si>
  <si>
    <t>San Luis Obispo</t>
  </si>
  <si>
    <t>Sunrun Inc.</t>
  </si>
  <si>
    <t>quality products. energy.; AEE Solar; energy wholesale company</t>
  </si>
  <si>
    <t>wholesale; quality products</t>
  </si>
  <si>
    <t>0.00025496224242459035</t>
  </si>
  <si>
    <t>10693</t>
  </si>
  <si>
    <t>0.0002967951507675473</t>
  </si>
  <si>
    <t>1007</t>
  </si>
  <si>
    <t>0fb006295d25969724e72803c5816e31</t>
  </si>
  <si>
    <t>DeePhi Technology Co., Ltd.</t>
  </si>
  <si>
    <t>http://www.deephi.com</t>
  </si>
  <si>
    <t>DeePhi Technology Co., Ltd. develops deep learning artificial intelligence (AI) computing applications. The company develops automation flow of compression, compiling, and acceleration that achieves joint optimization between algorithm, software, and hardware. It offers DeePhi Tech, a solution for various terminals ranging from large servers to small mobile devices that require the new processing unit DPU for low power and high performance intelligent processing. The companys application is also used for neural network compression, neural network complier, processor design, and FPGA programming. It serves drone, security surveillance, and cloud service companies. DeePhi Technology Co., Ltd. is based in Beijing, China.</t>
  </si>
  <si>
    <t>GSR Ventures Management Co. Ltd.; Banyan Capital; Xilinx, Inc.; Sigma Square Capital; MediaTek Inc.; Tsinghua Holdings Co., Ltd.</t>
  </si>
  <si>
    <t>economical deep learning; DeePhi Tech; deep learning platform; Tsinghua University; world-class researchers; quick iteration; hardware acceleration; Stanford University; Core members; joint optimization; Siemens; Nokia; algorithm; wisdom; platforms; companies; Baidu; software; provider; future</t>
  </si>
  <si>
    <t>deep learning; deep; learning; university; wisdom; tsinghua university; tsinghua; stanford university; stanford; siemens; platform provider; nokia; learning platform; devoted; core members; baidu; iteration; acceleration; software and hardware; researchers; algorithm; tech; convenient; economical; members; grow; optimization; aim; quick; founded; core; fast; class; platforms</t>
  </si>
  <si>
    <t>0.0005230172700778531</t>
  </si>
  <si>
    <t>4340</t>
  </si>
  <si>
    <t>0.00043851874746299785</t>
  </si>
  <si>
    <t>1008</t>
  </si>
  <si>
    <t>d67885640244e15d5816c71173762d74</t>
  </si>
  <si>
    <t>2487473 Ontario Inc.</t>
  </si>
  <si>
    <t>http://www.eaglescout.ca</t>
  </si>
  <si>
    <t xml:space="preserve">2487473 Ontario Inc., doing business as Eagle Scout Imaging, develops unmanned aerial systems/drones for agricultural producers in Ontario, Canada. The companys portfolio includes AgEagle, an aerial crop scouting tool for farmers. It acquires high resolution aerial imaging data of crop acreage through the deployment of UAS or drones. The company provides RGB and normalized difference vegetation indexing imaging services. Its imagery is used in the existing farm GIS software for variable rate fertilizer, seeding, or pesticide applications, as well as other prescription management solutions. 2487473 Ontario Inc. was founded in 2015 and is based in Cavan, Canada. As of July 14, 2016, 2487473 Ontario Inc. operates as a subsidiary of Deveron UAS Corp.
</t>
  </si>
  <si>
    <t>Cavan</t>
  </si>
  <si>
    <t>417153</t>
  </si>
  <si>
    <t>Greencastle Resources Ltd.</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</si>
  <si>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t>
  </si>
  <si>
    <t>crop; variable rate; scout; resolution aerial; normalized difference vegetation; normalized difference; normalized; indexing; imaging services; imaging data; high resolution aerial; gis software; difference vegetation; develops unmanned aerial; deployment of uas; crop scouting; agricultural producers; ageagle; aerial imaging data; aerial crop; acreage; acquires; prescription; pesticide; imaging; scouting; portfolio includes; eagle; develops unmanned; rgb; fertilizer; variable; vegetation; gis; aerial imaging; management solutions; producers; difference; unmanned aerial systems; aerial systems; farmers; high resolution; farm; deployment; resolution; rate; portfolio; imagery; uas; tool; agricultural</t>
  </si>
  <si>
    <t>0.0005092517759404279</t>
  </si>
  <si>
    <t>2144</t>
  </si>
  <si>
    <t>0.00040258747786719654</t>
  </si>
  <si>
    <t>1009</t>
  </si>
  <si>
    <t>f34c5934251036d13eff774beb6151b9</t>
  </si>
  <si>
    <t>Better Energy Systems Inc.</t>
  </si>
  <si>
    <t>Better Energy Systems Inc. designs, manufactures, distributes, and commercializes portable renewable energy products for mobile consumers. The company offers solar chargers for mobile phones, portable digital assistants, music players, digital cameras, GPS systems, and game consoles. In addition, Better Energy Systems Inc. also manufactures bags and cases handcrafted from re-engineered rubber. The company was incorporated in 2004 and is based in Berkeley, California.</t>
  </si>
  <si>
    <t>2210000</t>
  </si>
  <si>
    <t>battery; USB; sun; BOLT; Simple fast charging; HUB battery pack; usb port; Solio BOLT battery; typical wall charger; single LED push; usb cable; solar panel; USB output charges; USB port/USB port; time; BOLT’s battery; USB port/wall charger; XCELLERATOR solar panel; power; solar charging; Li-Poly battery; battery charges; battery level; integrated rechargeable battery; energy; direct USB charge; direct sunlight; BOLT charges target; USB Powered Devices; USB wall charger; 3200mAh battery charges; true energy independence; 2000-mAh HUB battery; full-sized USB port; LED button lights; Charge Rate; port/USB port wall; efficient solar charging; energy capture; lightweight HUB battery; port wall adapter; battery stores power; USB charging. cable; portable clean technology; large battery size; clean technology products; 2000mAh battery charges; central pivot point; Normal charging output; Amp USB output</t>
  </si>
  <si>
    <t>bolt; usb port; micro usb; clip; classic; pencil; mah; solar charging; oz; sundial; indicate; usb power; usb cable; replaceable; min; energy capture; button; direct sunlight; hub; usb; charges; li; max; wattage; usb charging; track the sun; times to indicate; standby time; rotate; push button; messenger bag; mah battery; ingenious; flashes; fast charging; charge rate; casts; capturing energy; battery level; battery pack; cm; slowly; messenger; amp; rechargeable battery; port; bag; palm; cloudy; mini; shadow; backpack; apple; talk; red; push; usb output; usb devices; systems develops; spun; solar charger; small electronics; simply connect; separated; reader; prop; plugging; play time; pivot; mobile electronics; ma; kickstand; inserted; high heat; full sized; flashlight; flashing; empty; diffuser; designers and engineers; clean technology; charge time; capture energy; better energy; adjust the position; pack; modes; fits; standby; specs; poly; charger; left; rechargeable; mode; insert; hours; slide; charged; popular</t>
  </si>
  <si>
    <t>0.0005726961096935424</t>
  </si>
  <si>
    <t>18383</t>
  </si>
  <si>
    <t>0.0005260524140226438</t>
  </si>
  <si>
    <t>1010</t>
  </si>
  <si>
    <t>44d2eb4dca2658298735270a4f9a665d</t>
  </si>
  <si>
    <t>Sunstreet Energy Group, LLC</t>
  </si>
  <si>
    <t>Sunstreet Energy Group, LLC provides transmission and distribution of solar energy. The company also provides installation, maintenance, and repair of solar panels and other equipment for use in converting solar energy into electricity. The company also provides leasing and rental of renewable energy generation equipment. The company was incorporated in 2012 and is based in Miami, Florida. Sunstreet Energy Group, LLC operates as a subsidiary of Lennar Corporation.</t>
  </si>
  <si>
    <t>Miami</t>
  </si>
  <si>
    <t>Lennar Corporation</t>
  </si>
  <si>
    <t>renewable energy generation; leasing and rental; generation equipment; energy group; distribution of solar; energy into electricity; transmission and distribution; converting; leasing; energy generation; rental; transmission; repair</t>
  </si>
  <si>
    <t>0.0002175136157253184</t>
  </si>
  <si>
    <t>0.0002072000711968714</t>
  </si>
  <si>
    <t>1011</t>
  </si>
  <si>
    <t>52e4ed29-ba01-85d3-09d3-52ff405a60e7</t>
  </si>
  <si>
    <t>Falcon Eye Drones</t>
  </si>
  <si>
    <t>http://feds.ae</t>
  </si>
  <si>
    <t>Falcon Eye Drones brings the world's best commercial drone technology to Dubai. FEDS is part of the Delair-Tech group, an international leading drone company based from Toulouse, France. FEDS is the partner of choice for Delair-Tech, taking care of all their business in the Middle East, providing both full drones systems and fully customised service solutions to the major industries. Between the two companies, their drones have done more than 34,000 flights and covered 83,000km area worldwide.</t>
  </si>
  <si>
    <t>delair tech; delair; service solutions; partner of choice; falcon; commercial drone technology; leading drone; customised; tech; eye; covered; commercial drone; flights; drone technology; brings; choice; partner; care; major</t>
  </si>
  <si>
    <t>0.00030109100993968706</t>
  </si>
  <si>
    <t>1753</t>
  </si>
  <si>
    <t>0.00034331957035496874</t>
  </si>
  <si>
    <t>Certain data and content provided by https://www.crunchbase.com/organization/falcon-eye-drones</t>
  </si>
  <si>
    <t>b2422ed350c55aab6f900c9c2f7f7806</t>
  </si>
  <si>
    <t>Proyectos Integrales y Logísticos, S.A.</t>
  </si>
  <si>
    <t>http://www.proinlosa.com</t>
  </si>
  <si>
    <t>Proyectos Integrales y Logísticos, S.A. engages in the manufacture, distribution, installation, certification, and maintenance of wind, solar photovoltaic, solar thermal, and industrial components. The company offers tug fenders, ground screw pile foundations for solar power plants, modular support structures for mounting photovoltaic panels, and internal tower components for wind turbine and tower manufacturers. It also offers various services, such as quotation request, technical office, surface treatment and welding, cutting, bending and punching, and kit format supply services. The company is based in Vitoria Gasteiz, Spain with additional offices in Spain and the United States, as well as manufacturing plants in Europe.</t>
  </si>
  <si>
    <t>Vitoria Gasteiz</t>
  </si>
  <si>
    <t>Basque Country</t>
  </si>
  <si>
    <t>tower; surface treatment; support structures; supply services; screw; quotation; punching; proyectos; pile; offers various services; integrales; industrial components; foundations for solar; fenders; bending; foundations; welding; solar power plants; request; format; certification; wind turbine; kit; treatment; power plants; turbine; internal; photovoltaic panels; cutting; modular; office; solar thermal; mounting; solar photovoltaic; structures</t>
  </si>
  <si>
    <t>0.0000772446338245211</t>
  </si>
  <si>
    <t>5917</t>
  </si>
  <si>
    <t>0.00010969056282659104</t>
  </si>
  <si>
    <t>1013</t>
  </si>
  <si>
    <t>018e2d4fcd0a3d78809b435b3ddafe42</t>
  </si>
  <si>
    <t>tenKsolar, Inc.</t>
  </si>
  <si>
    <t>http://www.tenksolar.com</t>
  </si>
  <si>
    <t>tenKsolar, Inc. designs, manufactures, and markets photovoltaic solutions. It provides RAIS PV System, a solar system for commercial rooftop, distributed ground mount, and carport applications; and commercial rooftop solar PV arrays. tenKsolar, Inc. has a strategic collaboration with SoCore Energy LLC. The company was founded in 2008 and is based in Minneapolis, Minnesota. It has manufacturing facilities in Shanghai, China; and Thailand.</t>
  </si>
  <si>
    <t>72924108</t>
  </si>
  <si>
    <t>Greencoat Capital LLP (2); Goldman Sachs Group, Merchant Banking Division; Hanwha Q CELLS Korea Corporation; GFI Energy Ventures LLC</t>
  </si>
  <si>
    <t>rooftop solar PV; markets photovoltaic solutions; Module Integrated Electronics; commercial rooftop; distributed ground mount; multiple pathways; markets photovoltaic systems; PV Systems. tenKsolar; unique photovoltaic systems; single failure point; cell-independent energy production; cell level performance; kilowatt hour production; DC Bus voltage; traditional solar panels; proprietary filtering reflector; module-level shut downs; internal arc threshold; Integrated power converters; ground-fault detect circuits; electronics. manufacturing. product; unit area; RAIS PV; carport applications; highest kilowatt; Solar cells; DC Optimizers; solar provider; Inverter modules; solar investment; Static reflectors; overall production; storage products; built-in MPPT; Parallel architecture; parallel connections; failure issues; energy harvest; single point; tenKsolar designs; available light; Optimizing architecture; building owners; right investment; lowest cost; structural components; ground-mount applications; low cost; roof penetration; wave</t>
  </si>
  <si>
    <t>kilowatt hour; unit area; reflector; pathways; markets photovoltaic; kilowatt; commercial rooftop; photovoltaic solutions; ten; ground mount; parallel; hour; failure; wave; architecture; photovoltaic systems; mount; threshold; systems that provide; system includes; structural components; storage products; solar pv arrays; solar investment; soiling; reflects; reflectors; pv arrays; provide the highest; proprietary cell; power converters; point of failure; penetration; parallel architecture; optimize energy; mount applications; modules are installed; module level; module integrated; mitigate the impact; matrix; making the decision; kit includes; inversion; integrated power; independent energy; increasing the light; ground mount applications; ground fault; ensure your solar; downs; diffuse; dc to ac; dc optimizers; dc bus; current to flow; cost per kilowatt; commercial rooftop solar; cell level; carport; bus voltage; ballasting; backside; architecture enables; architecture allows; ability to generate; dc; traditional solar panels; traditional solar; generate energy; filtering; energy harvest; rooftop; tandem; solar provider; shut; reflected; single point; reflect; optimizers; building owners; arc; mitigate; mppt; carports; serial; rooftop solar; unit; specialize; received; point; optimizing; lowest cost; static; fault; shading; converted; confidence; captures; harvest</t>
  </si>
  <si>
    <t>0.0004488781861133381</t>
  </si>
  <si>
    <t>11598</t>
  </si>
  <si>
    <t>0.00044735265565545645</t>
  </si>
  <si>
    <t>0199b83b0a1ed9417ff7bf784f9523b9</t>
  </si>
  <si>
    <t>SAS Rev'solaire</t>
  </si>
  <si>
    <t>http://www.revsolaire.eu</t>
  </si>
  <si>
    <t>SAS Rev'solaire provides solar panel installation services. The company was incorporated in 2009 and is based in Saint Jean de la Ruelle, France.</t>
  </si>
  <si>
    <t>Saint Jean de la Ruelle</t>
  </si>
  <si>
    <t>Lorraine</t>
  </si>
  <si>
    <t>panel installation services; solar panel installation; panel installation; installation services</t>
  </si>
  <si>
    <t>0.0009042336781609737</t>
  </si>
  <si>
    <t>4401</t>
  </si>
  <si>
    <t>0.0006926725176420834</t>
  </si>
  <si>
    <t>1015</t>
  </si>
  <si>
    <t>ab6b9e5ce308b58500a4ef9c496d190d</t>
  </si>
  <si>
    <t>Climate Friendly Pty Ltd</t>
  </si>
  <si>
    <t>http://www.climatefriendly.com</t>
  </si>
  <si>
    <t>Climate Friendly Pty Ltd. provides carbon management solutions to businesses and households in Australia and internationally. It offers carbon offsets and renewable energy certificates. The company also provides corporate services, such as carbon footprinting and energy efficiency advice, as well as renewable energy products. In addition, it offers FlightPortal, which automates the process of data collection, footprint measurement, and carbon offsetting as staff use flights for business activities. Climate Friendly Pty Ltd. was founded in 2003 and is based in East Sydney, Australia.</t>
  </si>
  <si>
    <t>East Sydney</t>
  </si>
  <si>
    <t>South Pole Carbon Asset Management, Ltd.</t>
  </si>
  <si>
    <t>renewable energy certificates; energy efficiency solutions; carbon farming projects; renewable energy products; energy efficiency advice; renewable energy solutions; carbon management solutions; comprehensive energy audits; energy efficiency assessments; innovative energy efficiency; carbon offsets; carbon farming services; quality carbon offsets; carbon foot printing; different energy sources; energy billing analysis; energy audit company; clean energy alternatives; marketing support services; real commercial value; green power products; solar panel installation; power purchase agreements; energy savings; carbon footprint; energy management; energy equipment; footprint measurement; corporate services; custom-made solutions; environmental services; ERF projects; solar PV; unavoidable emissions; flight portal; data collection; business activities; wide range; commercial equipment; LED lighting; staff use flights; environmental management; quality assurance; sustainability programs; right mix; indigenous landowners; free assessments; monitoring technology; supply contracts; companies</t>
  </si>
  <si>
    <t>renewable energy certificates; offsets; energy certificates; carbon offsets; energy efficiency solutions; energy audits; efficiency solutions; certificates; farming; audits; offset; carbon; assessments; tailored; energy efficiency; footprint; well as renewable; technology as well; sustainability programs; supply contracts; savings for companies; provide innovative; process of data; ppas; offsetting; offers flight; offers comprehensive; offers carbon offsets; offers carbon; offer a wide; offer a range; monitoring technology; marketing support; innovative energy; indigenous; improved environmental; green power products; environmental management; create custom; comprehensive energy; commercial equipment; carbon offset; carbon management; automates; power purchase agreements; environmental services; energy audit; unlock; purchase agreements; programs; landowners; recommend; comprehensive; achieve; quality assurance; energy equipment; story; billing; green power; premises; mix; energy savings; calculate; agreements; assurance; alternatives; power purchase; audit; range of products; foot; carbon footprint; renewable energy products; portal; households; review; sustainability; management solutions; adding; possibilities; advice; communicate; solar panel installation; power products; staff; renewable energy solutions; improved; panel installation; contracts; farmers; led lighting; flights; energy sources; support services; data collection; emissions; energy management; effectively; printing; identify; action</t>
  </si>
  <si>
    <t>0.00016774353855698998</t>
  </si>
  <si>
    <t>4911</t>
  </si>
  <si>
    <t>0.0002376966887224699</t>
  </si>
  <si>
    <t>1016</t>
  </si>
  <si>
    <t>5ef9d605-2f18-8c33-9c88-84d29a3f4485</t>
  </si>
  <si>
    <t>Copter Shop Ireland</t>
  </si>
  <si>
    <t>http://quadcopters.ie/</t>
  </si>
  <si>
    <t>Copter Shop Ireland is the Ireland's Official DJI Dealer.
There are different words used to describe Multi-Rotors, some people call them Drones, Multi-Copters or just Copters. At Copter Shop Ireland they describe them as Drones. Drones come in different shapes and sizes as well as different motor configurations. They offer drones as Quad which are a 4 motors configuration, Hex/Hexa-Copter which are a 6 motors configuration and Octo/Octo-Copter which are an 8 motor set ups. Depending on what you want to use the Drone for will depend on which configuration will best suit you. Call us today and talk to a member of staff who can best advise you on what Drone will best suit you. They also provide bespoke systems to help cater your needs.</t>
  </si>
  <si>
    <t>Mornington</t>
  </si>
  <si>
    <t>copter; octo; describe; copters; suit; configuration; motors; shop; call; sizes as well; shapes and sizes; offer drones; multi copters; hexa; hex; call us today; bespoke systems; motor; cater; official; multi rotors; advise; talk; depend; dealer; bespoke; dji; rotors; quad; member; shapes; configurations; staff; sizes; depending; today</t>
  </si>
  <si>
    <t>0.00016151629305744623</t>
  </si>
  <si>
    <t>2902</t>
  </si>
  <si>
    <t>0.0001997946177242164</t>
  </si>
  <si>
    <t>Certain data and content provided by https://www.crunchbase.com/organization/copter-shop-ireland</t>
  </si>
  <si>
    <t>1017</t>
  </si>
  <si>
    <t>0a2372fe66f558348ee755c2f740d976</t>
  </si>
  <si>
    <t>Sungevity Development, LLC</t>
  </si>
  <si>
    <t>Sungevity Development, LLC engages in leasing and installation of solar panels and solar power plants. The company was incorporated in 2010 and is based in Oakland, California. Sungevity Development, LLC operates as a subsidiary of Sungevity, Inc. On March 13, 2017, Sungevity Development, LLC filed a voluntary petition for reorganization under Chapter 11 in the US Bankruptcy Court for the District of Delaware. It is in joint administration with Sungevity, Inc.</t>
  </si>
  <si>
    <t>sungevity; administration; solar power plants; panels and solar; leasing; installation of solar; power plants</t>
  </si>
  <si>
    <t>0.00007909411259404747</t>
  </si>
  <si>
    <t>2317</t>
  </si>
  <si>
    <t>0.0001141352482501621</t>
  </si>
  <si>
    <t>1018</t>
  </si>
  <si>
    <t>486fc98c78ce8513007ec0a69506b32a</t>
  </si>
  <si>
    <t>Jiangsu Deyi New Material Technology Co., Ltd.</t>
  </si>
  <si>
    <t>Jiangsu Deyi New Material Technology Co., Ltd. is a company that is focused on producing steel cord and cutting wire that is used for cutting of solar panels and crystals. It was incorporated in 2008 and is based in Jiangsu, China, with additional offices in Changzhou, China; Hefei, China; and Yangzhong, China.</t>
  </si>
  <si>
    <t>steel cord; material technology; jiangsu; crystals; cord; cutting; wire; producing; steel; focused</t>
  </si>
  <si>
    <t>0.00025097398763310576</t>
  </si>
  <si>
    <t>14330</t>
  </si>
  <si>
    <t>0.00028023257256449755</t>
  </si>
  <si>
    <t>1019</t>
  </si>
  <si>
    <t>8fab9c31-4a9d-770f-bc10-5d2769aa9157</t>
  </si>
  <si>
    <t>TechBreakfast</t>
  </si>
  <si>
    <t>http://innovate.techcombustion.com/</t>
  </si>
  <si>
    <t>TechBreakfast is a monthly meetup for tech-oriented individuals. a monthly breakfast started in the DC / Baltimore region, but now spreading throughout the world where entrepreneurs, techies, developers, designers, business people, and interested people see showcases on cool new technology in a demo format and interact with each other . “Show and Tell for Adults” is what we usually say. No boring presentations or speakers who drone on. This is a “show and tell” format where we tell people to show me, don’t tell me about the great things they are working on. Each TechBreakfast begins at 8:00am and goes until 10AM (although people usually hang around later).</t>
  </si>
  <si>
    <t>format; monthly; spreading; showcases; meetup; hang; adults; web development; presentations; demo; boring; entrepreneurs; oriented; speakers; interact; cool; designers; interested; region; started; individuals; developers; events; great; dc; things; working; tech</t>
  </si>
  <si>
    <t>0.00007987251434487927</t>
  </si>
  <si>
    <t>0.00012409875658973382</t>
  </si>
  <si>
    <t>Certain data and content provided by https://www.crunchbase.com/organization/techbreakfast</t>
  </si>
  <si>
    <t>1020</t>
  </si>
  <si>
    <t>6e96289e-b710-7454-9fa3-4eabb483fe66</t>
  </si>
  <si>
    <t>Airborne Drones</t>
  </si>
  <si>
    <t>http://www.airbornedrones.co/</t>
  </si>
  <si>
    <t>Airborne Drones Manufacturers of High End Long Range UAV systems. Airborne Drones was established in 2013 and today they design and manufacture our own commercial drone systems in Cape Town.
Their highly qualified, knowledgeable engineers pay close attention to every minute detail- whether it’s a standard system or a bespoke build for a customer.</t>
  </si>
  <si>
    <t>Cape Town</t>
  </si>
  <si>
    <t>range uav; manufacturers of high; long range uav; highly qualified; airborne drones; knowledgeable; uav systems; bespoke; detail; minute; attention; close; long range; airborne; qualified; pay; engineers</t>
  </si>
  <si>
    <t>0.00025944041153186257</t>
  </si>
  <si>
    <t>1285</t>
  </si>
  <si>
    <t>0.0002715313382906074</t>
  </si>
  <si>
    <t>Certain data and content provided by https://www.crunchbase.com/organization/airborne-drones</t>
  </si>
  <si>
    <t>1021</t>
  </si>
  <si>
    <t>7ef412f4096a73d105a049a100334277</t>
  </si>
  <si>
    <t>Lawrenceville Plasma Physics, Inc.</t>
  </si>
  <si>
    <t>http://lppfusion.com</t>
  </si>
  <si>
    <t>Lawrenceville Plasma Physics, Inc., doing business as LPPFusion, operates as a research and development company that works on environmentally clean Focus Fusion technology. It focuses on developing an energy source based on aneutronic fuels and the dense plasma focus device, a combination called Focus Fusion. Lawrenceville Plasma Physics, Inc. was founded in 1974 and is based in Middlesex, New Jersey.</t>
  </si>
  <si>
    <t>Middlesex</t>
  </si>
  <si>
    <t>1851500</t>
  </si>
  <si>
    <t>Abell Venture Fund</t>
  </si>
  <si>
    <t>magnetic field; energy; magnetic fields; electrons; dense plasma focus; magnetic field effect; ions; X-ray; X-ray energy; fusion energy; X-ray source; minimum velocity; magnetic field line; slower moving ions; electron; X-ray energy output; high-power X-ray sources; X-ray source project; intense magnetic field; nuclear fusion energy; X-ray source applications; plasma focus device; Lawrenceville Plasma Physics; energy storage device; X-ray source technology; extremely intense X-ray; X-ray emission; electrons wavelength; higher X-ray power; magnetic effect works; strong magnetic field; fast electrons; powerful magnetic field; direct X-ray scanning; clean-enegy fusion generator; cooler electrons; magnetic field strength; electron beam; energy. cleantech. energy; HIGHER magnetic fields; fusion power; initial magnetic fields; fusion power plant; powerful magnetic fields; lower electron velocities; strong magnetic fields; virtually unlimited source; extremely high fields; cause fusion reactions</t>
  </si>
  <si>
    <t>ions; magnetic field; electron; slower; ray; dense; electrons; magnetic; collisions; intense; plasma; fusion; velocity; experimental; rays; particle; particles; radius; quantum; electrodes; experiments; electrode; beam; gyro; wavelength; minimum; tiny; skinny; scattering; photon; momentum; giga; filaments; extremely high; electron beam; boron; billions; pulse; ion; reactor; scanning; orbit; inner; billion; smaller; cooler; guided; detector; outer; funded; extremely; economical; fields; faster; equivalent; side; lost; gain; charged; physics; average; degrees; emission; energies; density; moving; strong; move; direction; running; inside; efficiently; higher; virtually unlimited; velocities; vacuum chamber; upper surface; unlimited source; twist; theoretical; ten times; studying; studied; storage device; source technology; source project; sizes and shapes; shrink; short pulse; schematic; scattered; ridge; researcher; repair costs; reactions; ray sources; randomly; pulses; proton; pressure gas</t>
  </si>
  <si>
    <t>0.00020649083245971882</t>
  </si>
  <si>
    <t>11203</t>
  </si>
  <si>
    <t>0.00028656256382779486</t>
  </si>
  <si>
    <t>1022</t>
  </si>
  <si>
    <t>a38ba445af390cb823b50c1b0053fcaf</t>
  </si>
  <si>
    <t>Emmeti S.p.A.</t>
  </si>
  <si>
    <t>http://www.emmeti.com</t>
  </si>
  <si>
    <t>Emmeti S.p.A. manufactures and sells products and systems for residential and commercial plumbing, heating, and air conditioning applications in Italy and internationally. Its heating and plumbing products include multilayer pipes, PE-X/AL/PE-X MLCP, and PE-RT/AL/PE-RT UFH pipes; press fittings, MLCP fittings, and water press fittings; heating manifolds, sanitary manifolds, and electrothermic heads; room thermostats, touch-screen thermostats, and climate control units; pressure reducers, automatic air vents, and safety valves; manual radiator valves, thermostatic radiator valves, and thermostatic heads; seals, brass fittings, threaded fittings, and press fittings; ball valves for gas, multilayer pipes for gas, gas press fittings, and MLCPUV protection; underfloor heating and cooling, and radiant heating and cooling; wall heating and cooling systems floor control and floor mixing units; and heat metering and measuring consumption modules. The companys air conditioning products include residential mono, dual, trial, and multi air conditioners; air conditioners without outdoor units, dehumidifiers, and air curtains; professional mono air conditioners; accessories and equipment for air conditioning; residential mono and split heat pumps; water heaters with heating pumps, inertial accumulators, and boilers for water heating pumps; terminal air units for residential use; dehumidifiers for floor cooling systems; controlled mechanical ventilation; heat pumps for service industry; air terminal units for service industry; heat recovery systems for service industry; and chillers and on/off heat pumps. It also offers ecoenergy products, including photovoltaic systems and solar panels, hot water storage tanks, and solar kits and anodes. The company was founded in 1976 and is based in Fontanafredda, Italy. As of December 1, 2015, Emmeti S.p.A. operates as a subsidiary of Rettig ICC bv.</t>
  </si>
  <si>
    <t>Fontanafredda</t>
  </si>
  <si>
    <t>Pordenone</t>
  </si>
  <si>
    <t>Multi Inverter X-ECO; control Multi Inverter; Inverter air conditioner; Residential line X-ECO; electronic anode; Climate control Multi; air conditioner Wall; storage cylinders; conditioner Wall X-ECO; inverter residential air; Comfort storage cylinders; air conditioners; magnesium anode; air conditioners X-Eco; line X-ECO Wall; electronic temperature regulation; air cooling floor; manual thermostatic valve; high seasonal efficiency; Trial Inverter; rapid temperature changes; radiator valve Poker; traditional energy sources; automatic bleed valve; multilayer pipe Gerpex; storage tank; polyurethane rigid foam; primary energy; Pellet boiler; glycol antifreeze; pellet boilers; air bubbles; wall / floor; renewable energy; breather valve; European Strategic; heat exchanger; programmable thermostats; solar installation; operating temperature; Cold Plasma; solar systems; floor heating; thermostatic screw; outdoor unit; undeniable advantages; thermoelectric actuators; single room; thermal inertia; antifreeze additives</t>
  </si>
  <si>
    <t>anode; multi inverter; valve; cylinders; pellet; thermostatic; storage tank; magnesium; inverter air; glycol; antifreeze; air conditioner; air conditioners; conditioners; recommended; circulation; conditioner; climate control; eco; presence; heating system; floor; thermostats; difference; comfort; regulation; questions; supplied; climate; tank; inverter; leds; loss; eliminate; copper; insulation; wall; temperature; undeniable; trial; traditional energy sources; traditional energy; thermoelectric; temperature changes; surface treatment; sterilization; separately; sealing systems; screw; rigid foam; pure water; proposals; programmable thermostats; primary energy; price list; phenomenon; phenomena; pellet boilers; panels and accessories; outdoor unit; operating temperatures; operating temperature; odors; indispensable; indicate; imperfections; galvanized steel; frequently asked questions; frequently asked; frequently; feeder; fan coils; energy and reduce; emerged; electronic system; electrolytic; correctly; chilled; checked; cathodic protection; cathodic; catalogs; cassette; burner; bubbles; bleed; asked questions; arriving; anodes; air cooling; adopting; activates; radiator; proposes; multilayer; liters; filtering; asked; seasonal; holders</t>
  </si>
  <si>
    <t>0.00013128583131821915</t>
  </si>
  <si>
    <t>0.00017354573322099392</t>
  </si>
  <si>
    <t>1023</t>
  </si>
  <si>
    <t>c1c26f11-f889-e769-f2ef-bcefe2e80a41</t>
  </si>
  <si>
    <t>Intelligent Flying Machines</t>
  </si>
  <si>
    <t>http://ifm-tech.com</t>
  </si>
  <si>
    <t>Intelligent Flying Machines for automated indoor data capture and analysis. IFM is a data analytics company using computer vision and robotics to automate data capture. Its core technology enables its high-performance flying robots to operate fully autonomously in indoor environments with centimeter accuracy. IFM's first product uses these flying robots to automate  inventory counting in warehouses.</t>
  </si>
  <si>
    <t>Dorm Room Fund; Undisclosed</t>
  </si>
  <si>
    <t>flying robots; data capture; automate; vision and robotics; performance flying; operate fully autonomously; operate fully; intelligent flying; high performance flying; fully autonomously; flying machines; centimeter accuracy; capture and analysis; indoor; flying; centimeter; counting; core technology; robots; technology enables; analytics; warehouses; data analytics; inventory; capture; autonomously; computer vision; accuracy; high performance; environments; machines; core; automated; intelligent</t>
  </si>
  <si>
    <t>0.00026580053177064516</t>
  </si>
  <si>
    <t>0.0002714731701060253</t>
  </si>
  <si>
    <t>Certain data and content provided by https://www.crunchbase.com/organization/ifm-technologies-llc</t>
  </si>
  <si>
    <t>575e5273d5e091cf60c14e4c6ff68e09</t>
  </si>
  <si>
    <t>NBD Nanotechnologies, Inc.</t>
  </si>
  <si>
    <t>http://www.nbdnano.com</t>
  </si>
  <si>
    <t>NBD Nanotechnologies, Inc. manufactures and provides wettability coatings and additives for commercial partners. It develops surface and thin film coatings that enhance heat transfer through condensation, fog capture and de-misting, and anti-scaling performance. The company was incorporated in 2012 and is based in Boston, Massachusetts.</t>
  </si>
  <si>
    <t>7599997</t>
  </si>
  <si>
    <t>Supply Chain Ventures, LLC (2); Phoenix Venture Partners LLC; Techstars Central LLC; Boston Seed Capital, LLC</t>
  </si>
  <si>
    <t>NBD; drop-wise condensation; NBD coating; NBD Nanotechnologies; coatings; Namib Desert Beetle; regular film-wise condensation; novel surface coatings; heat transfer; novel superhydrophobic coatings; condensation processes; novel surface structures; coatings characteristics; unique surface properties; Van Der Waals; transparent coatings; heat transfer performance; standard film-wise condensation.; Desalination Plants -To; alternative drinking water; higher heat transfer; needs. eermeable meshes; Steam Power Condensers; properties. electronics. industrial.; broad product portfolio; elite university laboratories; superhydrophilic surface; surface wettability; surface features; condensing surface; dip coating; functional surface; optimized coating; Self-Assembly-Monolayers Layer; specific chemicals; water droplets; wettability patterns; low concentrations; low cost; product water; Atmospheric Water; large volumes; SAM-LBL Stands; droplet nucleation; water collection; renewable water; commercial potential; sustainable solutions; unique features; electrostatic bonds</t>
  </si>
  <si>
    <t>condensation; desert; wettability; sam; modify; meshes; inspiration; dip; coatings; heat transfer; fog; drop; believes; additives; promote; novel; coating; spray; applied; nanotechnology; enhancing; nature; properties; transfer; layers; yielding; windshields; water source; water generation; venture backed; variety of locations; university laboratories; transparent coatings; surface coatings; source of renewable; root; plastic materials; permeable; optically; nucleation; nets; monolayers; modeled; manipulate; ma; low concentrations; lotus; large volumes; indicated; glass and plastic; exposes; electrostatic; der; cvd; create ultra; condensers; concentrations; cloth; broad product; attempt; atmospheric water; arising; characteristics; sustainable solutions; indicates; bonds; layer; morning; influence; elite; decreasing; pressing; interactions; geometry; desalination; deposited; rate; scaling; product portfolio; leaf; collection; condensing; interesting; drinking water; decrease; volumes; ultimately; rise; container; drinking; pure; humanitarian; atmospheric; remove; mechanism; desired; improve; thickness; mixed; structured</t>
  </si>
  <si>
    <t>0.0004033561880682334</t>
  </si>
  <si>
    <t>1221</t>
  </si>
  <si>
    <t>0.0003904919438053293</t>
  </si>
  <si>
    <t>1025</t>
  </si>
  <si>
    <t>3acb08ef-c168-1032-c0a3-7bac7c16c7fa</t>
  </si>
  <si>
    <t>Marvelmind Robotics</t>
  </si>
  <si>
    <t>http://www.marvelmind.com</t>
  </si>
  <si>
    <t>Marvelmind is a robotics company. We design, manufacture and sell robots and robotic systems. Precise (+-2cm) indoor navigation system for autonomous robots, drones and VR.</t>
  </si>
  <si>
    <t>88000</t>
  </si>
  <si>
    <t>Skolkovo Foundation</t>
  </si>
  <si>
    <t>robotic systems; navigation system; manufacture and sell; indoor navigation; autonomous robots; robots; navigation; cm; vr; precise; indoor; sell; internet of things; robotic; things</t>
  </si>
  <si>
    <t>0.00041383381823473627</t>
  </si>
  <si>
    <t>0.0003982337502204195</t>
  </si>
  <si>
    <t>Certain data and content provided by https://www.crunchbase.com/organization/marvelmind-robotics</t>
  </si>
  <si>
    <t>1026</t>
  </si>
  <si>
    <t>0d907322-0c40-1970-dbf2-2d4b2a267e4e</t>
  </si>
  <si>
    <t>Northern Pacific Power Systems Inc.</t>
  </si>
  <si>
    <t>http://www.northernpacificpower.com/</t>
  </si>
  <si>
    <t>Northern Pacific Power Systems Inc, provides solar energy solutions to both residential and Industrial establishments. Northern Pacific Power Systems Inc, one of the best solar panel companies to offer solar panel installation services for residential and commercial establishments. It is a BBB accredited company since 2011 and follows all the standards for a reliable and efficient energy supply. Visit http://www.northernpacificpower.com/ for more information.</t>
  </si>
  <si>
    <t>California City</t>
  </si>
  <si>
    <t>pacific power; establishments; pacific; northern; solar panel companies; services for residential; residential and industrial; reliable and efficient; panel companies; offer solar panel; industrial establishments; efficient energy; accredited; offer solar; energy supply; panel installation services; power systems; solar energy solutions; visit; solar panel installation; panel installation; installation services; residential and commercial; standards; energy solutions</t>
  </si>
  <si>
    <t>0.0005992031803072137</t>
  </si>
  <si>
    <t>4621</t>
  </si>
  <si>
    <t>0.0004838370609669749</t>
  </si>
  <si>
    <t>Certain data and content provided by https://www.crunchbase.com/organization/northern-pacific-power-systems-inc</t>
  </si>
  <si>
    <t>1027</t>
  </si>
  <si>
    <t>3e4f012a8d09ed6e7ae78b2554fce87e</t>
  </si>
  <si>
    <t>HoverStat Technologies, Inc.</t>
  </si>
  <si>
    <t>http://www.hoverstat.com</t>
  </si>
  <si>
    <t>HoverStat Technologies, Inc. provides solutions for roof assessments. The companys products include Aerial CADs Stat that provides 3D Aerial CADs with measurements captured by a drone on-site in under ten minutes; Integrated CRM Solution, an integrated solution that allows contractors to collect leads, inspect the roof, and produce an estimate; and EstimateStat, an estimator that contains a rules engine, which allows to produce an estimate with accurate calculations. It serves utilities, insurance, solar, roofing, and construction industries. The company was incorporated in 2014 and is headquartered in Austin, Texas.</t>
  </si>
  <si>
    <t>Drone Footage; Roof Inspections; Analytics</t>
  </si>
  <si>
    <t>roof inspections; drone footage; footage; inspections; analytics</t>
  </si>
  <si>
    <t>0.000124888253546805</t>
  </si>
  <si>
    <t>1498</t>
  </si>
  <si>
    <t>0.0001740121067996865</t>
  </si>
  <si>
    <t>1028</t>
  </si>
  <si>
    <t>9a82251a-eecc-2776-854b-990bed7752b6</t>
  </si>
  <si>
    <t>Skylens</t>
  </si>
  <si>
    <t>http://www.360skylens.co.uk/</t>
  </si>
  <si>
    <t>Skylens is an aerial photography and aerial video using UAV's and telescopic mast systems. Skylens was set up over 10 years ago and is run by a team of qualified photographers (BA hons / HND) to provide quality professional aerial photography and video using lightweight UAV’s (Unmanned Aerial Vehicle) and telescopic masts .
They were the first to operate a quad-copter UAV (Microdrone) commercially in the UK and now offer a professional video service using their “state of the art” Octocopters.
They hold an enhanced CAA "Permission For Aerial Work" and the required BNUCs certification to operate SUAS (UAV's) commercially in UK airspace. Their PFAW allows us to undertake night-flying with all their UAV systems and also authorises us to fly within reduced distances to people and property, not under their control with their 0-7 KG and also 7-20KG category aircraft.
They have over 40 years experience in aerial photography using full size aircraft, both fixed wing and helicopters. For shoots in London they use aircraft that have CAA permission and exemptions to operate at heights ideal for lower level views.
They also hold Public Liability, Professional Indemnity and Employers Liability insurances.</t>
  </si>
  <si>
    <t>Whyteleafe</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</si>
  <si>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t>
  </si>
  <si>
    <t>telescopic; permission; caa; liability; commercially; hold; aerial photography; uk; video service; undertake; telescopic masts; team of qualified; suas; shoots; quality professional; quad copter; public liability; provide quality; professional video; professional indemnity; professional aerial photography; photography and aerial; microdrone; masts; mast systems; insurances; indemnity; full size; exemptions; employers; ba; aerial work; photography; heights; mast; photography and video; category; aerial video; uav systems; views; professional aerial; photographers; distances; copter; ago; quad; fixed wing; airspace; unmanned aerial vehicle; helicopters; certification; aerial vehicle; enhanced; qualified; wing; reduced; night; lightweight; ideal; art; flying; fixed; property; lower; size; fly</t>
  </si>
  <si>
    <t>0.00034120105190093257</t>
  </si>
  <si>
    <t>0.00025368243423804524</t>
  </si>
  <si>
    <t>Certain data and content provided by https://www.crunchbase.com/organization/skylens</t>
  </si>
  <si>
    <t>1029</t>
  </si>
  <si>
    <t>d8abf8656a3f8fd5694a26695637e176</t>
  </si>
  <si>
    <t>Ascent Vision Technologies, LLC</t>
  </si>
  <si>
    <t>http://www.ascentvision.com</t>
  </si>
  <si>
    <t>Ascent Vision Technologies, LLC manufactures and distributes gimbal systems. The company offers dual-sensor gimbals for use in unmanned aircraft, rugged and direct-drive multi-sensor gimbals for use on large unmanned aircraft and small manned aircraft, and other gimbal systems for aerial gas leak detection and infrastructure integrity patrol. It also manufactures aircraft integration mounts and software programs for gimbals, and marine sensors. It serves manned and unmanned aerospace industries in the Americas and Africa. Ascent Vision Technologies, LLC was formerly known as Bridger Solutions International LLC. The company was founded in 2013 and is based in Belgrade, Montana.</t>
  </si>
  <si>
    <t>Belgrade</t>
  </si>
  <si>
    <t>unmanned aerospace industry; gimbal systems; aircraft integration mounts; aerial gas leak; infrastructure integrity patrol; proprietary software programs; gas leak detection; direct-drive multi-sensor gimbals; Ascent Vision; precision technologies; best-in-class Gimbal systems; large unmanned aircraft; dual-sensor gimbals; ground-based vehicles; small manned aircraft; aerial applications; technology company; re-designed Marine CM160; fugitive hydrocarbon leaks; camera systems; Stabilized camera systems; maritime vessels; Laser Range Finder; safe harbor passage; self driving cars; U.S. based technology; UAS systems; ITAR Free; gas leaks; wildlife spotting; infrastructure inspection; single unit; different applications; water-hazard identification; law enforcement; software packages; traffic observation; maritime surveillance; anti-smuggling surveillance; damage assessment; border control; marine sensors; success selling; military applications.; real time; platforms; line; CM202G; addition</t>
  </si>
  <si>
    <t>ascent; gimbals; manned and unmanned; aerospace industry; cm; gimbal; spotting; pursues; gas leak detection; gas leak; aerial applications; addition to aerial; proprietary software; multi sensor; leak detection; camera systems; patrol; gyro; manned; leaks; leak; mounts; maritime; integrity; manufactures and distributes; vessels; programs; marine; specializing; uas systems; terrorist; systems for aerial; systems and ground; stabilized camera; software packages; smuggling; single unit; passage; offers dual; maritime surveillance; itar; ip rating; hydrocarbon leaks; harbor; gyro stabilized camera; gyro stabilized; gas leaks; fire control; finder; eo; direct drive; damage assessment; border control; benefiting; anti smuggling; anomalies; aid to navigation; unmanned aircraft; anti; detection; tuned; hydrocarbon; driving cars; americas; sensor; storms; waves; hazard; uas; starts; manned aircraft; infrastructure inspection; military applications; classification; wildlife; triple; stabilized; counter; ir; border; rating; observation; platforms; automate; lenses; surveillance; precisely; law enforcement; holds; globe; enforcement; law; aid; damage; rugged; search and rescue; identification; selling; ip; driving</t>
  </si>
  <si>
    <t>0.0003259875847949956</t>
  </si>
  <si>
    <t>2169</t>
  </si>
  <si>
    <t>0.00032118197460926306</t>
  </si>
  <si>
    <t>1030</t>
  </si>
  <si>
    <t>9057c9291d5f1205a84297c9ab214adc</t>
  </si>
  <si>
    <t>Directed Sensing Inc.</t>
  </si>
  <si>
    <t>Directed Sensing Inc. was incorporated in 2012 and is based in Knoxville, Tennessee.</t>
  </si>
  <si>
    <t>Knoxville</t>
  </si>
  <si>
    <t>advanced IoT sensors; Directed Sensing; industrial applications. drones.; things. sensor; regulatory-compliant security</t>
  </si>
  <si>
    <t>sensors and systems; directed; compliant; regulatory; industrial applications; iot; utilities; internet of things; sensing; things; sensor</t>
  </si>
  <si>
    <t>0.0007049886255356979</t>
  </si>
  <si>
    <t>20840</t>
  </si>
  <si>
    <t>0.0006384331621998601</t>
  </si>
  <si>
    <t>1031</t>
  </si>
  <si>
    <t>b1da631a00bbb5d5a0ce7e824e89c0df</t>
  </si>
  <si>
    <t>BatteriesInAFlash.Com, Inc.</t>
  </si>
  <si>
    <t>http://www.batteriesinaflash.com</t>
  </si>
  <si>
    <t>BatteriesInAFlash.Com, Inc. is an online retailer of batteries, chargers, and accessories. The company offers alkalines, zinc-aire, lithium thionyl chloride, sealed lead acid, gel cell, photographic, camcorders, cell and cordless phones, digital camera, DVD player, game systems, hearing aid, home security and alarm, flashlight, laptop, motorcycle, MP3, PDA, computer backup, power tool, razor, and watch batteries. It also provides assembly cells, battery cases, AC/DC adapters, and solar panels. BatteriesInAFlash.Com, Inc. is based in North Las Vegas, Nevada.</t>
  </si>
  <si>
    <t>North Las Vegas</t>
  </si>
  <si>
    <t>Wholesale Retail Battery; battery accessory needs; battery back-up power; battery racks; battery banks; comprehensive brand line; solar panel racks; solar power trackers; Energy Conservation Products; internet. retail. wholesale; undisputed reputation; online source; quality products; clear choice; InAFlash service; reliable brands; wholesale levels; charge controllers; easy import; solar panels; Las Vegas; market range; United States; batteries</t>
  </si>
  <si>
    <t>wholesale; racks; export; variety of energy; tail; solar panel racks; reputation for quality; products to ensure; panel racks; leading online; import and export; easy import; disconnects; brands and products; battery racks; battery banks; battery accessory; retail; reputation; ideally; breakers; energy conservation; quality products; accessory; banks; import; mounts; expand; trackers; conservation; charge controllers; clear; started; commerce; carry; meters; choice; brands; cables; locations; comprehensive; brand; levels; controllers; reliability; combined; power systems; types; year; planning</t>
  </si>
  <si>
    <t>0.00025743829727556806</t>
  </si>
  <si>
    <t>22676</t>
  </si>
  <si>
    <t>0.00028691745622061915</t>
  </si>
  <si>
    <t>1032</t>
  </si>
  <si>
    <t>f60d6fc2f25d52308df2ca4cba5bd1c3</t>
  </si>
  <si>
    <t>Socionext Inc.</t>
  </si>
  <si>
    <t>http://www.socionext.com</t>
  </si>
  <si>
    <t>Socionext Inc. engages in the design, development, and sale of system-on-chip (SoC) and solutions/services centering on SoC for customers worldwide. It offers application specific standard products, custom SoC, and cooperative technology and services; 360-degree spherical camera design solutions; and SC2000, an image processing IC for drones and action cameras. The company serves image-capturing, image-delivery, image-display, imaging-visualization, and networking applications. Socionext Inc. has a strategic partnership with Teradici Corporation. The company was founded in 2015 and is headquartered in Yokohama, Japan with locations and offices in Kyoto, Akiruno, Osaka, Sendai, Kozoji, and Mie, Japan; Sunnyvale, California; Nashville, Tennessee; Munich, Braunschweig, and Langen, Germany; Maidenhead, United Kingdom; Istanbul, Turkey; Linz, Austria; Kwai Fong, Hong Kong; Taipei, Taiwan; Singapore; Shanghai, Shenzhen, and Chengdu, China; and Seoul, South Korea.</t>
  </si>
  <si>
    <t>Yokohama</t>
  </si>
  <si>
    <t>System-on-Chip products; innovative enterprise; Socionext; customers</t>
  </si>
  <si>
    <t>system on chip; products to customers; develops and delivers; customers worldwide; chip; delivers</t>
  </si>
  <si>
    <t>0.0002069340673254167</t>
  </si>
  <si>
    <t>30555</t>
  </si>
  <si>
    <t>0.00023651766594626441</t>
  </si>
  <si>
    <t>1033</t>
  </si>
  <si>
    <t>fab40cd2af2ecb7a66aa1dca414fe65e</t>
  </si>
  <si>
    <t>InstaGroup Limited</t>
  </si>
  <si>
    <t>http://www.instagroup.co.uk</t>
  </si>
  <si>
    <t>InstaGroup Limited provides insulation solutions. It offers home insulation products, including blown mineral wools and insulation quilts, polystyrene spheres, loft insulation quilts, external/internal solid wall products, cavity wall products, and loft insulation products; and installation, maintenance, and servicing solutions for heating and hot water systems, gas boilers, vented and unvented hot water systems, heat pumps, and solar thermal and photovoltaic panels. The company also provides specialist insulation for park homes and houses with solid walls; solar panels and renewable energy and alternative energy products; green deals; acoustic insulation systems for floors, walls, and ceilings; flooring solutions, which include domestic and commercial flooring underlays, and carpet tiles, as well as sub-floor systems for sports and leisure facilities; and acoustic underlays. It serves house building and construction industries through distributors in the United Kingdom and internationally. The company was founded in 1980 and is based in Wokingham, United Kingdom.</t>
  </si>
  <si>
    <t>Wokingham</t>
  </si>
  <si>
    <t>Berkshire</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</si>
  <si>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t>
  </si>
  <si>
    <t>underlays; loft insulation; insulation products; loft; flooring; insulation; hot water systems; acoustic; water systems; walls; thermal and photovoltaic; sports and leisure; spheres; solutions for heating; solid wall; serves house; polystyrene; offers home insulation; leisure facilities; insulation systems; insulation solutions; include domestic; green deals; gas boilers; flooring solutions; construction industries; commercial flooring; carpet; building and construction; alternative energy products; acoustic insulation; cavity wall; solid; heating and hot; mineral; ceilings; blown; deals; cavity; domestic and commercial; hot water; wall; floors; hot; park; servicing; leisure; houses; specialist; tiles; alternative energy; floor; boilers; external; heat pumps; energy products; sports; internal; photovoltaic panels; distributors; domestic; solar thermal; alternative; house; homes; pumps</t>
  </si>
  <si>
    <t>0.00027616677313195955</t>
  </si>
  <si>
    <t>0.00026506741772665607</t>
  </si>
  <si>
    <t>1034</t>
  </si>
  <si>
    <t>251cdf3a314b852695fc5a9272b0a70a</t>
  </si>
  <si>
    <t>Fuzhou Rockchip Electronics Co.,Ltd</t>
  </si>
  <si>
    <t>http://www.rock-chips.com</t>
  </si>
  <si>
    <t>Fuzhou Rockchip Electronics Co., Ltd. operates as a fabless semiconductor company in China. It offers professional end-to-end system-on-chip solutions for use in tablets, notebooks, Chromebooks, IPTV/OTT-boxes, Internet of things, smart audio products, intelligent video application in smartphone, robotics, and other smart devices, as well as drone, IPC, and CVR applications. The company was founded in 2001 and is headquartered in Fuzhou, China.</t>
  </si>
  <si>
    <t>Fuzhou</t>
  </si>
  <si>
    <t>Fujian Province</t>
  </si>
  <si>
    <t>fabless semiconductor company; multimedia entertainment terminals; Mobile Internet terminals; professional chip solutions; mobile-internet SOC solution; circuit design company; mobile Internet Platform; intelligent cellphone; smart-phone/MID/Internet TV/e-Book; tablet</t>
  </si>
  <si>
    <t>mobile internet; terminals; tablet computer; solutions for intelligent; providing professional; fabless semiconductor; circuit design; chip solutions; cellphone; soc; fabless; solution provider; integrated circuit; book; smart phone; multimedia; targeted; mp; mid; focusing; chip; tv; entertainment; tablet; circuit; phone; intelligent</t>
  </si>
  <si>
    <t>0.0002020328903948087</t>
  </si>
  <si>
    <t>17333</t>
  </si>
  <si>
    <t>0.00025647633591805845</t>
  </si>
  <si>
    <t>1035</t>
  </si>
  <si>
    <t>73ce1c6c-fd5a-624b-e346-7d938872b224</t>
  </si>
  <si>
    <t>Piratenpartei</t>
  </si>
  <si>
    <t>https://www.piratenpartei.de/</t>
  </si>
  <si>
    <t>Piratenpartei is a German political party focused on the areas of data protection, surveillance drones, football fan rights, and more. Piratenpartei is a German political party focused on the areas of data protection, surveillance drones, football fan rights, basic income, and copyright law. The party states general agreement with the Swedish Piratpartiet as a party of the information society, it is part of the international movement of pirate parties and a member of the Pirate Parties International.
Since 2011, Piratenpartei has succeeded in attaining a high enough vote share to enter four state parliaments and the European Parliament. It is an international movement to shape with its term of ""digital revolution"" which is a circumscription for the transition into information society. It is now more than just an advocacy party of ""digital natives"" and characterizes itself as a social-liberal-progressive.
Piratenpartei was formed in 2006.</t>
  </si>
  <si>
    <t>surveillance drones; data protection; german; football; political; rights; parties; society; fan; party; movement; swedish; succeeded; digital revolution; copyright; attaining; advocacy; progressive; revolution; surveillance; transition; member; focused; enter; agreement; law; income; shape; european; basic; social; share; term; general</t>
  </si>
  <si>
    <t>0.0001266304757808863</t>
  </si>
  <si>
    <t>0.00020581438545824786</t>
  </si>
  <si>
    <t>Certain data and content provided by https://www.crunchbase.com/organization/piratenpartei</t>
  </si>
  <si>
    <t>1036</t>
  </si>
  <si>
    <t>3f6a5004-1c4e-594d-248d-386020d8b5b7</t>
  </si>
  <si>
    <t>Drone Advisory Committee (DAC)</t>
  </si>
  <si>
    <t>http://www.rtca.org/content.asp/?pl=33&amp;sl=216&amp;contentid=216</t>
  </si>
  <si>
    <t>Drone Advisory Committee (DAC) formed for safe introduction of Unmanned Aircraft Systems (UAS) into National Airspace System.</t>
  </si>
  <si>
    <t>1935</t>
  </si>
  <si>
    <t>national airspace system; national airspace; introduction of unmanned; dac; committee; airspace system; introduction; advisory; formed; unmanned aircraft systems; airspace; aircraft systems; unmanned aircraft; uas; national; safe</t>
  </si>
  <si>
    <t>0.0010012720100554806</t>
  </si>
  <si>
    <t>2961</t>
  </si>
  <si>
    <t>0.0006660015559609628</t>
  </si>
  <si>
    <t>Certain data and content provided by https://www.crunchbase.com/organization/drone-advisory-committee-dac</t>
  </si>
  <si>
    <t>1037</t>
  </si>
  <si>
    <t>b76557bcdd6579b5b55ea3adba72f995</t>
  </si>
  <si>
    <t>Rudbaxton Solar Park Limited</t>
  </si>
  <si>
    <t>Rudbaxton Solar Park Limited engages in the installation of solar panel plants with an installed capacity of 10.8 MW. The company was incorporated in 2012 and is based in London, United Kingdom.</t>
  </si>
  <si>
    <t>solar park; installed capacity; capacity of mw; park; installation of solar; mw; capacity</t>
  </si>
  <si>
    <t>0.00038936242367276124</t>
  </si>
  <si>
    <t>7885</t>
  </si>
  <si>
    <t>0.0004144012544671051</t>
  </si>
  <si>
    <t>49482ce2d6e26e7cdacc5ff6c4387bfd</t>
  </si>
  <si>
    <t>SANYO Electric Co., Ltd.</t>
  </si>
  <si>
    <t>http://panasonic.net/sanyo</t>
  </si>
  <si>
    <t>SANYO Electric Co., Ltd. develops, manufactures, and sells electronic equipment worldwide. The company provides business solutions, which include communication solutions, security systems, personal computers, professional AV solutions, document and imaging solutions, terminal solutions, information technology solutions, recording media, and video intercom systems. It also offers industrial devices, which include capacitors, sensors, batteries, electronic materials, resistors, thermal management solutions, EMC components and circuit protection, factory automation and welding machines, inductors (coils), input devices, industrial devices, recording media, motors, compressors, custom and module devices, materials, semiconductors, relays, connectors, automotive, and industrial infrastructure; eco-solutions, including photovoltaic modules, lighting products, electrical construction materials, air conditioning and purification equipment, and home building products and materials; and medical devices. In addition, it offers consumer products, including audio visual and communication products, as well as various home appliances, such as air conditioning, refrigerating, cooking, and washing equipment. The company was founded in 1947 and is based in Osaka, Japan with locations internationally. SANYO Electric Co., Ltd. operates as a subsidiary of Panasonic Corporation.</t>
  </si>
  <si>
    <t>2547554400</t>
  </si>
  <si>
    <t>Goldman Sachs Group, Merchant Banking Division; Daiwa Securities SMBC Principal Investments Co. Ltd.; SMBC Finance Service Co., Ltd.</t>
  </si>
  <si>
    <t>63313401</t>
  </si>
  <si>
    <t>11014152064</t>
  </si>
  <si>
    <t>Panasonic Corporation</t>
  </si>
  <si>
    <t>SANY.F (Pink Sheets LLC); SAIOA (Euronext Amsterdam); SAIOP (Euronext Paris); 6764 (The Tokyo Stock Exchange); SAE1 (Deutsche Boerse AG); 6764 (Obsolete - formerly Osaka Securities Exchange (OSE))</t>
  </si>
  <si>
    <t>sanyo electric; SANYO Electric Co.; SANYO lithium-ion batteries; Sanyo Eneos Solar; Sanyo Electric Company; metal hydride batteries; Sanyo HIT; Sanyo Energy; Sanyo Hungary; nickel metal hydride; Electric vehicle batteries; nickel cadmium batteries; lithium ion batteries; solar modules; lithium polymer batteries; solar power generating; solar cell; NiMH batteries; Rechargeable batteries; solar module plant; solar module assembly; silicon solar cells; solar cell technologies; HIT Solar Cell; thin-film solar panels; personal care products; digital media players; ultra-thin amorphous silicon; fans/air coolers/air purifiers; major electronics company; split type/multi-split type; heat pump type; crystalline silicon wafer; new joint company; Motor Co. Ltd.; hybrid electric vehicles; production capacity; Ford Motor Co.; solar wafers; CDMA cellular phones; solar ingots; color televisions; LCD televisions; Ltd. designs; visual products; audio products; Electric Co Ltd.; home appliances; CCTV products; kitchen appliances</t>
  </si>
  <si>
    <t>sanyo; nickel; nimh; nickel metal hydride; nickel metal; metal hydride; hydride; televisions; production capacity; lithium ion batteries; ion batteries; projectors; lithium ion; hit; lithium; ion; solar module; comprise; solar cell; mw; well pumps; visual products; vehicle batteries; vacuum cleaners; thin layer; surrounded; solar wafers; solar power generating; solar module assembly; solar ingots; solar cell technologies; silicon layers; shopping malls; scandinavian; producing solar; power generating systems; polymer batteries; plans to expand; personal care; office equipment; nippon; module assembly; microwave ovens; media players; massagers; manufacturing plant; lithium polymer; lcd televisions; late; kitchen appliances; ingots and wafers; including battery; hybrid electric vehicles; housed; hit solar cell; hit solar; hev; heterojunction; heating solutions; gradually increase; generating systems; full production; fleet vehicles; fi systems; expand production; energy opened; electric vehicle batteries; dual and digital; dispensers; dishwashers; crystalline silicon wafer; convenience stores; cellular phones; cell technologies; cell is composed; care products; capacity of megawatts; building blocks; bell; assembly plants; air coolers; absorption chillers; plant; wafers; solar modules; motor; silicon solar cells; named; intrinsic; gradually; designs and produces; decided; chillers; audio products; capacity; washing machines; silicon wafer; opened; hybrid electric; appliances</t>
  </si>
  <si>
    <t>0.00021047342783142933</t>
  </si>
  <si>
    <t>0.00022812289726722025</t>
  </si>
  <si>
    <t>1039</t>
  </si>
  <si>
    <t>4a1a072c5fde9940a38bf842ec7e9184</t>
  </si>
  <si>
    <t>The Sun Exchange (Pty) Ltd.</t>
  </si>
  <si>
    <t>http://thesunexchange.com</t>
  </si>
  <si>
    <t>The Sun Exchange (Pty) Ltd. operates an online platform that allows people to own and lease solar equipment to hospitals, factories, schools, and other end-users in South Africa. The company was founded in 2015 and is based in Cape Town, South Africa.</t>
  </si>
  <si>
    <t>Western Cape</t>
  </si>
  <si>
    <t>Sun Exchange; solar cells; rental income; solar equipment leases; power businesses; sunniest locations; passive stream; solar panels; revenue collection; distribution systems; end-users; factories; decades; marketplace; bit; hospitals; communities; earth; schools; world; crowd-funding</t>
  </si>
  <si>
    <t>rental income; arrange; exchange; crowd; earn; income; rental; power businesses; earning; crowd funding; businesses and communities; purchase solar; hosts; distribution systems; ahead; solar equipment; leases; purchased; bit; factories; stream; passive; funding; revenue; hospitals; decades; lease; call; sold; marketplace; schools; communities; earth; locations; purchase; collection; solar powered</t>
  </si>
  <si>
    <t>0.0002651993443252671</t>
  </si>
  <si>
    <t>2269</t>
  </si>
  <si>
    <t>0.0002689689884469776</t>
  </si>
  <si>
    <t>83f66c66128e9348417f0ceeebd34c2b</t>
  </si>
  <si>
    <t>Skycap Netherlands B.V.</t>
  </si>
  <si>
    <t>http://www.skycap.com</t>
  </si>
  <si>
    <t>Skycap Netherlands B.V. operates as a full-service provider of remotely piloted aircraft systems. It collects and analyses high grade survey data and geo spatial data that include remote aerial mapping of landscapes, land planning surveys for infrastructure and energy projects, landslip assessment, flood analysis, habitat management and monitoring, crop inspections for the agriculture sector, environmental monitoring and impact assessments, oil spill tracking, and forest fire surveillance; and offers aerial imagery solutions that capture aerial shots and produce 360 degree panoramas to build virtual reality. The company also offers inspections for wind and solar farms, pipelines, and historic buildings; industrial inspections for the energy and utility industries; structural inspections for bridges and buildings; power line/cable inspections; and critical infrastructure inspections. Its clients include municipalities, town planning departments, real estate companies, sporting and event organizers, broadcast media, and PR and marketing agencies; and renewables, engineering, security, and environment sectors. The company was founded in 2014 and is based in Rotterdam, the Netherlands. As of July 15, 2016, Skycap Netherlands B.V. operates as a subsidiary of Skeye B.V.</t>
  </si>
  <si>
    <t>Skeye B.V.</t>
  </si>
  <si>
    <t>Unmanned Aerial Systems; unmanned aerial services; ShadowView Foundation. drones; Geographic Information Systems; Skycap; non-profit operations; biomass management; disaster relief; international clients; precision agriculture; conservation organisations; environmental monitoring; natural environment</t>
  </si>
  <si>
    <t>unmanned aerial services; systems for civilian; small unmanned aerial; range of small; poaching; natural environment; international clients; geographic information systems; clients including; anti poaching; aerial services; organisations; disaster relief; wildlife; small unmanned; geographic; environmental monitoring; full range; humanitarian; governmental; gis; foundation; relief; pipeline; conservation; search and rescue; unmanned aerial systems; precision agriculture; biomass; aerial systems; civilian; disaster; profit; rescue; protect; surveying; anti; supports; transport; search; imagery; founded; media; natural</t>
  </si>
  <si>
    <t>0.000426998363971486</t>
  </si>
  <si>
    <t>19871</t>
  </si>
  <si>
    <t>0.0005018497152922474</t>
  </si>
  <si>
    <t>1041</t>
  </si>
  <si>
    <t>e422693818c24a208f1ee262efa3ebaa</t>
  </si>
  <si>
    <t>SunPower Corporation</t>
  </si>
  <si>
    <t>http://www.sunpowercorp.com</t>
  </si>
  <si>
    <t>SunPower Corporation researches, develops, manufactures, and delivers solar solutions worldwide. It operates through three segments: Residential, Commercial, and Power Plant. The company provides solar power components, including panels and other system components. It also offers commercial rooftop and ground-mounted solar power systems, residential mounting systems, and power plant systems, as well as utility-scale photovoltaic power plants. In addition, the company offers operations and maintenance services, including remote monitoring, and preventative and corrective maintenance services, as well as rapid-response outage restoration services. Further, it leases solar power systems to residential customers; and sells inverters manufactured by third parties. The company serves investors, financial institutions, project developers, electric utilities, independent power producers, commercial and governmental entities, production home builders, residential owners, and small commercial building owners. SunPower Corporation also sells its products to dealers, systems integrators, and distributors. The company was incorporated in 1985 and is headquartered in San Jose, California. SunPower Corporation is a subsidiary of Total Energies Nouvelles Activités USA.</t>
  </si>
  <si>
    <t>Total Energies Nouvelles Activités USA, SAS (5)</t>
  </si>
  <si>
    <t>1008541509</t>
  </si>
  <si>
    <t>2284243557</t>
  </si>
  <si>
    <t>138600000</t>
  </si>
  <si>
    <t>SPWR (Nasdaq Global Select); S9P2 (Deutsche Boerse AG); SPWR (SIX Swiss Exchange); 0R0V (London Stock Exchange)</t>
  </si>
  <si>
    <t>sunpower oasis power; power plant; oasis power plant; solar power; solar power plants; solar power plant; sunpower solar trackers; SunPower T5 Solar; SunPower T0 Tracker; solar energy; SunPower Corporation; solar energy site; SunPower T0 Datasheet; industry-leading SunPower; SunPower high-efficiency; single-axis solar trackers; renewable solar energy; utility-scale solar power; solar electric power; Oasis solar power; MW solar power; solar electric systems; solar reactive power; Solar Rooftop Power; utility-owned solar power; solar energy collection; solar energy systems; utility-scale solar installations; solar plant capacity; utility-scale power plant; power blocks; power plant design; solar panel; MW power blocks; solar PV rooftop; Solar Roof Tiles; PV power plants; 425-watt solar panel; Solar Panel Datasheet; cost-optimized photovoltaic power; high-efficiency solar cells; PV power generation; conventional solar technologies; energy management tools; photovoltaic power plants; greatest power density; turnkey energy solution; solar products; plant controller tools; highest energy production</t>
  </si>
  <si>
    <t>sunpower; oasis; sunpower solar; solar trackers; sunpower corporation; power blocks; performance solar electric; delivers high; high performance solar; performance solar; acre; solar power plant; power plant; operate solar; maximize energy; ground systems; designed to maximize; datasheet; axis solar; solar power plants; renewable solar energy; tracker; pdf; single axis; renewable solar; roof tiles; trackers; solar roof; photovoltaic power; blocks; megawatt; commercial and utility; solar electric systems; pv power; electric systems; power plants; mw; utility scale solar; utility scale; plant; segment; density; solar electric; maximize; utilities; rooftop; high performance; tiles; scale solar; rooftops; economic; axis; land; sophisticated; watt solar panel; watt solar; utility scale customers; uniquely attractive; turnkey energy solution; turnkey energy; tilt systems; solution built; solar rooftop; solar roof tiles; solar plant; solar panels generate; smaller footprint; seamlessly integrated; scale solar installations; scale power plant; scale customers; rooftop systems; rooftop power; roof tile; reactive power; quick deployment; pv rooftop; pv roof; pv power plants; pv power generation; provide economic; proprietary tracking; project design; produce more energy; power technologies; power plant customers; power density; plant design; plant customers; plant capacity; photovoltaic power plants; performing solar; panels generate; owned solar; ordinary rooftop; occupy; mw solar; mw power; multi megawatt; minimize environmental</t>
  </si>
  <si>
    <t>0.00017066112383375695</t>
  </si>
  <si>
    <t>5306</t>
  </si>
  <si>
    <t>0.00020329888387265863</t>
  </si>
  <si>
    <t>1042</t>
  </si>
  <si>
    <t>55010027-7ddc-7135-d965-e1bed7f7e216</t>
  </si>
  <si>
    <t>Skye Intelligence</t>
  </si>
  <si>
    <t>http://www.skye-intelligence.com/</t>
  </si>
  <si>
    <t>Skye Intelligence is an innovative tech startup that aims at building world's next-generation intelligent Auto-Follow drones.</t>
  </si>
  <si>
    <t>Xian</t>
  </si>
  <si>
    <t>generation intelligent / flight entertainment / drone that performs / interaction software</t>
  </si>
  <si>
    <t>startup that aims; generation intelligent; auto follow; tech startup; aims; auto; startup; follow; tech; intelligent</t>
  </si>
  <si>
    <t>0.000170809045679147</t>
  </si>
  <si>
    <t>5434</t>
  </si>
  <si>
    <t>0.0002574904102229498</t>
  </si>
  <si>
    <t>Certain data and content provided by https://www.crunchbase.com/organization/skye-intelligence</t>
  </si>
  <si>
    <t>1043</t>
  </si>
  <si>
    <t>fa20e43936dd3873bb0fece74fbb5b16</t>
  </si>
  <si>
    <t>N.V. Eneco Beheer</t>
  </si>
  <si>
    <t>http://www.enecogroup.com</t>
  </si>
  <si>
    <t>Eneco Group N.V. provides energy utility services primarily in the Netherlands and Belgium. It operates in three segments: Energy Company Eneco, Joulz, and Stedin. The Energy Company Eneco segment purchases, generates, trades, and markets electricity, gas, and district heating, as well as constructs, maintains, and manages district heating networks. The Joulz segment offers consultancy, engineering, construction, and management of energy infrastructures, as well as maintenance of lighting and parking facilities. The Stedin segment manages gas and electricity networks. It also involves in the rental of energy installations, as well as payment collection services and solar panel sales businesses. Eneco Group N.V. was formerly known as N.V. Eneco Beheer. The company was founded in 1995 and is based in Rotterdam, the Netherlands. As of Januay 31, 2017, Eneco Group N.V. operates independently of Stedin Holding N.V.</t>
  </si>
  <si>
    <t>Stedin Holding N.V.</t>
  </si>
  <si>
    <t>eneco; district heating; segment; district; manages; well as maintenance; utility services; three segments; solar panel sales; panel sales; offers consultancy; management of energy; gas and electricity; energy utility; energy installations; electricity networks; collection services; segment offers; infrastructures; networks; trades; purchases; constructs; involves; independently; payment; consultancy; rental; segments; maintains; parking; generates; collection</t>
  </si>
  <si>
    <t>0.0001229349740813133</t>
  </si>
  <si>
    <t>6117</t>
  </si>
  <si>
    <t>0.0002001332114239225</t>
  </si>
  <si>
    <t>e856b3af87a45b98e3232cf94d66ed2b</t>
  </si>
  <si>
    <t>Proef Sgps, S.A.</t>
  </si>
  <si>
    <t>http://www.proef.pt</t>
  </si>
  <si>
    <t>Proef Sgps, S.A., through its subsidiaries, engages in engineering, renewable energy, and other industrial and service businesses. It offers infrastructure engineering services in the areas of energy, telecommunications, and renewables in Portugal, France, Germany, Angola, Mozambique, South Africa, and Colombia. The company also designs, operates, and promotes renewable energy facilities to produce energy in Portugal and Spain. In addition, it engages in property recovery activities in prime cities areas; supplies welding equipment; provides welding consulting and technical engineering services; offers insurance brokerage services, including management and risk consulting, insurance commercialization, and claims processing; develops, manufactures, and commercializes solar photovoltaic panels; and manufactures technology numerical control (CNC) machined parts in Portugal, Angola, and Colombia. The company is headquartered in Porto, Portugal with a branch in Malta.</t>
  </si>
  <si>
    <t>Porto</t>
  </si>
  <si>
    <t>Norte</t>
  </si>
  <si>
    <t>welding; engineering services; welding equipment; technical engineering; service businesses; renewable energy facilities; offers insurance; numerical; manufactures technology; management and risk; machined parts; machined; insurance brokerage services; insurance brokerage; including management; engages in engineering; energy facilities; commercializes solar; brokerage services; areas of energy; produce energy; prime; claims; brokerage; cnc; insurance; promotes; solar photovoltaic panels; commercializes; consulting; commercialization; renewables; cities; telecommunications; recovery; subsidiaries; photovoltaic panels; activities; risk; solar photovoltaic; property</t>
  </si>
  <si>
    <t>0.0005471790158489103</t>
  </si>
  <si>
    <t>42347</t>
  </si>
  <si>
    <t>0.000553357979968556</t>
  </si>
  <si>
    <t>1045</t>
  </si>
  <si>
    <t>ba2ef0dbc62ba43eb84ab33e3baaafce</t>
  </si>
  <si>
    <t>InView Technology Corporation</t>
  </si>
  <si>
    <t>http://www.inviewcorp.com</t>
  </si>
  <si>
    <t>InView Technology Corporation develops and manufactures compressive sensing-based imaging and hyperspectral imaging products. The company offers CompressView software that helps to manage the setup, capture, and post-process and reconstruction of the captured data; SWIR cameras; and controllable spatial light modulator system. Its applications include microscopy and life sciences, military and surveillance, maritime, and compressive sensing. The company was founded in 2009 and is based in Austin, Texas.</t>
  </si>
  <si>
    <t>10570000</t>
  </si>
  <si>
    <t>North Texas Regional Center of Innovation and Commercialization (2); In-Q-Tel, Inc. (2); Cottonwood Capital Partners, LLC</t>
  </si>
  <si>
    <t>compressive sensing; hyperspectral imagers; compressive sensing architecture; hyperspectral imaging products; COMPRESSIVE SENSING CAMERAS; Compressive Sensing Technology; Compressive Sensing camera; InView Technology Corporation; energy audits; industrial process; pharmaceutical inspection; material research; single pixel sensor; computational imaging technology; low-cost CMOS semiconductors; exotic sensor element; exotic semiconductor material; higher performance imaging; temporal measurements; security applications; solar panel inspection; digital cameras; hardware. software. video; Professors Rich Baraniuk; infrared cameras; SWIR cameras; Focal Plane Array; CMOS sensor; actual cameras; multi-pixel sensor; terahertz wavebands; fortunate coincidence; conventional camera; terahertz spectrums; electromagnetic energy; visual waveband; performance requirements; visual portion; well-understood software; camera technique; exotic components; electromagnetic spectrum; significant portions; commodity modulator; low-cost shortwave; wide range; end result; David Donoho; hyper-spectral sensors; Key applications</t>
  </si>
  <si>
    <t>imagers; hyperspectral; scene; shortwave; infrared cameras; hyperspectral imaging; food and pharmaceutical; exotic; pixel; energy audits; imaging products; cmos; industrial process; violet; ultra violet; terahertz; temporal; technology corporation; swir; single pixel; pixels; pixel sensor; cs; corporation develops; process control; spectral; security applications; audits; sensing; infrared; replaced; spatial; figure; electromagnetic; pharmaceutical; develops and manufactures; measurements; imaging; cheaper; image; well understood; terence; technology develops; solar panel inspection; small number; shifts; rice university; rice; reducing the cost; reduces the cost; reconstructs; reconstruct; portions; performance imaging; panel inspection; order of magnitude; mainstream; key applications; kevin; insufficient; illustrates; hyper spectral; hyper; fortunate; focal plane; figure illustrates; exotic semiconductor; electromagnetic spectrum; deemed; david; data needed; costing; computational imaging; cmos sensor; blind; sensor; food; sensing technology; reconstruction; magnitude; imaging technology; higher performance; focal; discovered; architecture; understood; semiconductor material; fog; computational; number; ubiquitous; applications including; smoke; acquiring; surveillance; employing; commodity; ultra; visual; conventional</t>
  </si>
  <si>
    <t>0.00018295466481495508</t>
  </si>
  <si>
    <t>10103</t>
  </si>
  <si>
    <t>0.00023207310905730928</t>
  </si>
  <si>
    <t>1046</t>
  </si>
  <si>
    <t>45c229c03d6e3a3ddb937c7907a4d32d</t>
  </si>
  <si>
    <t>Summit Products, LLC</t>
  </si>
  <si>
    <t>http://www.summittoy.com</t>
  </si>
  <si>
    <t>Summit Products, LLC designs, develops, and sells toys for children. It offers safari bugs, cargo vests, binoculars, butterfly habitats, outfitters, field tools, field canteen products, mini pop up habitats, and super throw nets; junior talking cash registers, bill and coin jars, and desktop ATM banks; money and banking play toys, mathematics and counting toys, money banks, and toy banks; and vortex halo drone discs, air launchers, afterburner launch tubes, recon stratus gliders, and test pilot sky trainers. The company offers its products through mass and specialty retailers in the United States. Summit Products, LLC was founded in 1995 and is based in Trussville, Alabama. As of May 19, 2014, Summit Products, LLC operates as a subsidiary of Alex Toys, Inc.</t>
  </si>
  <si>
    <t>Trussville</t>
  </si>
  <si>
    <t>3050000</t>
  </si>
  <si>
    <t>habitats; banks; toys; vests; throw; talking; summit; specialty retailers; sells toys; safari; registers; recon; pop; outfitters; nets; mathematics; junior; jars; halo; gliders; discs; coin; cash registers; butterfly; bugs; atm; binoculars; trainers; launchers; counting; banking; toy; money; children; cash; desktop; cargo; retailers; sky; mini; tubes; super; bill; mass; specialty; launch; play; pilot; offers its products; test</t>
  </si>
  <si>
    <t>0.00007471829596608036</t>
  </si>
  <si>
    <t>0.00012653333135640538</t>
  </si>
  <si>
    <t>1047</t>
  </si>
  <si>
    <t>c6705707b515234e8b28e11397177dad</t>
  </si>
  <si>
    <t>Scan Computers International Ltd.</t>
  </si>
  <si>
    <t>http://www.scan.co.uk</t>
  </si>
  <si>
    <t>Scan Computers International Ltd. develops and sells computers, PC components, and other products. It offers computer hardware products, such as PCs, backup solutions, barcode solutions, blank CDs/DVDs, Blu-ray/DVD drives, Bluetooth solutions, cables, cameras, cases, air and water coolers, CPUs, drones, gaming/consoles, gaming laptops, gaming PCs, GPUs, hard drives, HDD controllers, home entertainment solutions, keyboards/mice, KVM switches, laptops/ultra-books, media/TV streamers, RAMs, memory cards, and other products. The companys computer hardware products also include monitors/TVs, motherboards, music/DJ solutions, networking solutions, phones, power supplies, servers, printers/scanners, projectors, smart home solutions, software solutions, sound/audio solutions, soundcards, speakers/headphones, systems, tablet PCs, UPS, USBs, USB pen drives, virtual reality solutions, and wearable products. In addition, it offers audio systems, such as accessories, DJ equipment, headphones, instruments, interfaces, microphones, recording products, speakers, and monitoring products; and gaming products, including capture cards, cases, peripherals, power supplies, soundcards, and storage drives. Further, the company provides video systems, such as batteries and chargers, color management solutions, converters and scalers, drones, iOS filmmaking solutions, keys/control surfaces, lenses, lighting solutions, live production solutions, media solutions, pro video cables, tripods and supporting solutions, video display, video distribution solutions, and video editing products; and graphic products, including workstations and other graphic related products. Furthermore, it offers digital signage products, such as display mounts and other display products; and support services. The company sells its products online. Scan Computers International Ltd. was founded in 1987 and is based in Bolton, United Kingdom.</t>
  </si>
  <si>
    <t>Bolton</t>
  </si>
  <si>
    <t>Greater Manchester</t>
  </si>
  <si>
    <t>Scan Computers International; digital signage products; display solutions. hardware; Blu-Ray/DVD drives; high-performance systems; HDD controllers; hard drives; PC hardware; consumer electronics; gaming consoles; hardware products; RAM memory; VoIP products; flash cards; home entertainment; power supplies; audio systems; professional musicians; GPUs; netbooks; soundcards; smartphones; modding; headphones; CPUs; TVs; motherboards; Bluetooth; tablets; software; company; coolers; keyboards; projectors; laptops; UPS; barcode; scanners; backup; cables; cameras; monitors; CDs/DVDs; cases</t>
  </si>
  <si>
    <t>drives; voip; signage products; offers high performance; offers high; musicians; motherboards; keyboards; hdd; hardware products; hard drives; gpus; dvds; dvd drives; display solutions; digital signage products; cpus; consoles; computer hardware; cds; blu ray; blu; barcode; audio systems; digital signage; projectors; coolers; scanners; dvd; headphones; scan; flash; ray; servers; printers; cards; speakers; tvs; signage; power supplies; bluetooth; memory; producers; pc; smartphones; hardware and software; gaming; laptops; entertainment; tablets; backup; cases; computers; hard; monitors; audio; cables; consumer electronics; high performance; controllers; display</t>
  </si>
  <si>
    <t>0.000663079662682954</t>
  </si>
  <si>
    <t>2105</t>
  </si>
  <si>
    <t>0.0006272545540420937</t>
  </si>
  <si>
    <t>1048</t>
  </si>
  <si>
    <t>3d14ea7f16fe47f1b2c3a24edf183b8b</t>
  </si>
  <si>
    <t>Nano-Nouvelle Pty Ltd</t>
  </si>
  <si>
    <t>http://nanonouvelle.com.au</t>
  </si>
  <si>
    <t>Nano-Nouvelle Pty Ltd designs and develops nanomaterials as a platform technology. It offers Copper Lumafoil, an anode current collector which offers a direct replacement for solid copper foil used in batteries offering up to 70 per cent reduction in current collector weight; and Tin Nanode, a tin-based anode for lithium ion batteries. The company caters to sectors such as consumer electronics, electric vehicles, specialised devices such as drones, and energy storage for the integration of wind and solar into power grids. Nano-Nouvelle Pty Ltd was founded in 2011 and is based in Forest Glen, Australia.</t>
  </si>
  <si>
    <t>Forest Glen</t>
  </si>
  <si>
    <t>3700000</t>
  </si>
  <si>
    <t>Southmore Capital Pty Ltd</t>
  </si>
  <si>
    <t>energy tin-based anode; lithium ion batteries; materials technology company; strong international team; chemical. energy. nanotechnology; innovative nanomaterials; Tin Nanode™; state-of-the-art research; Queensland’s Sunshine; energy capacity; wide range; platform technology; patent portfolio; key aspects; development facility</t>
  </si>
  <si>
    <t>anode; tin; nano; platform technology; patent portfolio; materials technology; innovative nanomaterials; development facility; developing innovative; nanomaterials; lithium ion batteries; ion batteries; coast; sunshine; protecting; lithium ion; high energy; nanotechnology; range of applications; aspects; ion; lithium; strong; facility; portfolio; patent; art; capacity; chemical; wide range</t>
  </si>
  <si>
    <t>0.000304774397365354</t>
  </si>
  <si>
    <t>6578</t>
  </si>
  <si>
    <t>0.0003850640059307321</t>
  </si>
  <si>
    <t>1049</t>
  </si>
  <si>
    <t>46644048fe940e59459e47c1f52d71a5</t>
  </si>
  <si>
    <t>Unicom System Eng. Corp.</t>
  </si>
  <si>
    <t>http://www.unicom.com.tw</t>
  </si>
  <si>
    <t>Unicom System Eng. Corp. provides manufacturing management and factory automation solutions, including manufacturing execution systems, factory automation software, and embedded controller hardware. It offers UniWorksTM MES Suite that consists UniWorksTM WIP, a manufacturing execution system; UniWorks SPC, a Web-based statistical process control software that provides secure and restricted access to customers, off-site managers, or sales personnel; and UniWorks ALM, a Web-based alarm management system, which can send alarm messages to responsible personnel through SMS, email, and/or email when a monitored critical event happens. The company also provides UniAuto FA Suite that comprises UniAuto BCS, a windows-based block control system; UniAuto CPC, a windows-based computer integrated manufacturing PC system; and UniAutoTM MCS, a windows-based material control system to control the automatic material handling systems, such as AGV, RGV, conveyors, and stockers. In addition, it offers data terminals for interface to information system, interface to equipment, user interface, and display interface applications; and remote terminal units. Further, the company provides system integration services to design, implement, and integrate the independent devices and systems in the factory, which are in charge of production, transportation, data collection, equipment supervisory control, and production control. It serves customers in industries that include flat panel display, flat panel display materials, touch panel, solar energy, electronic assembly, home appliances, printed circuit board, electronic component, automotive, metal forming and working, and other industries. The company was founded in 1989 and is headquartered in New Taipei, Taiwan with a branch office in Tainan, Taiwan. It also has a subsidiary in China. As of November 18, 2016, Unicom System Eng. Corp. operates as a subsidiary of Delta Electronics Inc.</t>
  </si>
  <si>
    <t>New Taipei</t>
  </si>
  <si>
    <t>10955529</t>
  </si>
  <si>
    <t>Delta Electronics Inc.</t>
  </si>
  <si>
    <t>Equipment Automation Program; Unicom System Engineering; Embedded Controllers. electronics.; Manufacturing Execution; software provider; Engineering Corp.</t>
  </si>
  <si>
    <t>system engineering; mes; manufacturing execution system; manufacturing execution; execution system; equipment automation; embedded controllers; execution; leading software; integrated manufacturing; cim; embedded; program; controllers; automation; corp</t>
  </si>
  <si>
    <t>0.00008466039195193305</t>
  </si>
  <si>
    <t>0.0001461774033530665</t>
  </si>
  <si>
    <t>1050</t>
  </si>
  <si>
    <t>e1418543d739e634a6e7b3adbd258110</t>
  </si>
  <si>
    <t>Plustek Corp.</t>
  </si>
  <si>
    <t>http://www.eplustek.com</t>
  </si>
  <si>
    <t>Plustek Corp. manufactures and supplies semiconductor equipments. Its products include inductive coupled plasma (ICP) dry etchers, ICP CVD, PECVD, GPE, and evaporator systems, as well as plasma equipment for various semiconductor applications, such as LEDs, MEMS, thin film, flat panel display, and solar cell. The company is based in Gwangju, South Korea.</t>
  </si>
  <si>
    <t>Gwangju</t>
  </si>
  <si>
    <t>icp; plasma; supplies semiconductor; semiconductor applications; pecvd; inductive; evaporator; etchers; cvd; mems; equipments; coupled; dry; manufactures and supplies; leds; flat panel display; panel display; corp; solar cell; flat panel; display</t>
  </si>
  <si>
    <t>0.0010798887082051338</t>
  </si>
  <si>
    <t>1910</t>
  </si>
  <si>
    <t>0.0007689897722674308</t>
  </si>
  <si>
    <t>1051</t>
  </si>
  <si>
    <t>0c89c72a187bc253aaaf441785757a50</t>
  </si>
  <si>
    <t>Ziolar Holdings Pte Ltd</t>
  </si>
  <si>
    <t>Ziolar Holdings Pte Ltd, through its subsidiary Taiwan Ziolar Technology Co. Ltd., manufactures solar thermal panels used as a part of solar-powered water heater systems. The company was incorporated in 2015 and is based in Singapore.</t>
  </si>
  <si>
    <t>ziolar; ziolar technology; water heater systems; powered water heater; manufactures solar thermal; heater systems; solar powered water; powered water; pte; water heater; solar thermal panels; thermal panels; heater; holdings; manufactures solar; solar powered; solar thermal</t>
  </si>
  <si>
    <t>0.0002856023016031913</t>
  </si>
  <si>
    <t>1869</t>
  </si>
  <si>
    <t>0.0002559229157160382</t>
  </si>
  <si>
    <t>1052</t>
  </si>
  <si>
    <t>801ce7e63ee1494446360bba2aa345bd</t>
  </si>
  <si>
    <t>Greenbotics, Inc.</t>
  </si>
  <si>
    <t>Greenbotics, Inc. was acquired by SunPower Corporation. Greenbotics, Inc. offers solar panel cleaning services for utility-scale power plants. It offers solar module cleaning services for customers ranging from commercial-scale to utility-scale projects for solar photovoltaic and solar thermal technologies. The company was incorporated in 2011 and is based in Davis, California.</t>
  </si>
  <si>
    <t>Davis</t>
  </si>
  <si>
    <t>200000</t>
  </si>
  <si>
    <t>cleaning services; utility scale; thermal technologies; solar thermal technologies; services for utility; services for customers; scale power plants; ranging from commercial; photovoltaic and solar; panel cleaning services; module cleaning; customers ranging; commercial scale; utility scale projects; utility scale power; scale power; offers solar panel; solar panel cleaning; cleaning; scale projects; panel cleaning; offers solar; solar module; ranging; power plants; solar thermal; solar photovoltaic</t>
  </si>
  <si>
    <t>0.0003916755462223438</t>
  </si>
  <si>
    <t>8259</t>
  </si>
  <si>
    <t>0.0003465159263059877</t>
  </si>
  <si>
    <t>1053</t>
  </si>
  <si>
    <t>497ceb6e9c53c10be6e80483daf7d66c</t>
  </si>
  <si>
    <t>Nas Toa Welding Technology Co., Ltd.</t>
  </si>
  <si>
    <t>http://www.nwt.co.jp</t>
  </si>
  <si>
    <t>Nas Toa Welding Technology Co., Ltd. manufactures and sells electric welders. The company offers resistance welding machines, including spot, projection, and seam welders; transformers, such as multiple electrode spot, D.C. inverter, and portable spot welding transformers; and control devices, which comprise mesa condenser, air cooled inverter, A.C. inverter, low input inverter, and single phase A.C. control devices. It also provides D.C. inverter type resistance heating devices; welding related devices, such as water cooling devices, jig devices for arc welding, and spatter removal devices; and special welders, which comprise narrow-lap seam welders for steel production lines, seam welders for motor cycles and fuel tanks of cars, and seam welders for solar panels, as well as projection welders for stainless sinks, and motor cases and foots. The company was founded in 2011 and is based in Tokyo, Japan with a subsidiary in Samutprakam, Thailand. As of March 31, 2014, Nas Toa Welding Technology Co., Ltd. operates as a subsidiary of Dengen Welding Technology Co., Ltd.</t>
  </si>
  <si>
    <t>11659974</t>
  </si>
  <si>
    <t>Dengensha Mfg.Co.,Ltd.</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</si>
  <si>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t>
  </si>
  <si>
    <t>welders; seam; welding; nas; control devices; projection; spot; transformers; resistance; comprise; inverter; water cooling; steel production; spot welding; single phase; resistance welding; motor cycles; motor cases; lap; jig; heating devices; fuel tanks; condenser; arc welding; air cooled; ac inverter; motor; sinks; sells electric; production lines; cooled; arc; narrow; electrode; cycles; ac; dc; removal; stainless; phase; input; tanks; cars; cases; manufactures and sells; lines; cooling; machines; special; steel; type</t>
  </si>
  <si>
    <t>0.00008316184660816917</t>
  </si>
  <si>
    <t>0.00011950799704554081</t>
  </si>
  <si>
    <t>1054</t>
  </si>
  <si>
    <t>209c98880bdc55fcda1671eec0a00e7d</t>
  </si>
  <si>
    <t>Xshell Inc.</t>
  </si>
  <si>
    <t>http://xshell.io</t>
  </si>
  <si>
    <t>Xshell Inc. is engage in IoT software and hardware development business. The company was founded in 2014 and is based in Tokyo, Japan.</t>
  </si>
  <si>
    <t>773283</t>
  </si>
  <si>
    <t>Global Brain Corporation; Information Services International-Dentsu, Ltd.</t>
  </si>
  <si>
    <t>ISAAX IoT platform; hardware development; IoT device; hardware development business; RLOGIN terminal emulator; IoT software; small scale research; cloud-based project management; multilingual emulation program; multiple terminal types; standard shell appearance; file management features; local commands; cloud infrastructure design; dynamic port forwarding; advanced users; software development; SSH protocol; settlement device; maritime drone; Product design; solution development; ISAAX platform; various board; concept design; model case; CG model; Windows PC; Unix/Linux hosts; Windows applications; 3D modeling; Windows workstation; Windows platforms; command line; user interface; international languages; Linux hosts; regular expressions; user authentication; secure connections; TELNET; protocols; access; VT220; XTERM; SFTP; VT100; prototyping; flexibility; tunneling</t>
  </si>
  <si>
    <t>hardware development; languages; iot device; gain access; emulator; advanced users; linux; hosts; commands; shell; protocols; iot; terminal; securely; prototyping; windows; gain; workstation; windows pc; users to gain; undertake; tunneling; settlement; scripting; maritime drone; management features; iot platform; integrates seamlessly; infrastructure design; hardware software; forwarding; file management; emulation; console; cloud infrastructure; cg; centered; beginners; authentication; ansi; adopts; searching; encryption; supports; outsourcing; software and hardware; legacy; program; serial; satisfy; replaces; protocol; model; small scale; finish; file; easily; appearance; allows users; enclosures; user interface; maritime; engage; software development; seamlessly; regular; prototype; product design; pc; modeling; connections; port; command; project management; concept; intuitive; brings; flexibility; advantages; integrates; deployment; case; secure; dynamic; board; capable; interface; offering; automated; types; platforms; directly</t>
  </si>
  <si>
    <t>0.00013040707979251567</t>
  </si>
  <si>
    <t>1711</t>
  </si>
  <si>
    <t>0.00016659209857649115</t>
  </si>
  <si>
    <t>edd0880105b1b37b73efc08b6a603356</t>
  </si>
  <si>
    <t>Delta Drone SA</t>
  </si>
  <si>
    <t>http://www.deltadrone.com</t>
  </si>
  <si>
    <t>Delta Drone SA provides civilian drone services for professional use in various fields. It trains remote drone pilots; monitors and manages regulations and public safety aspects; and designs and manufactures rotary-wing and fixed-wing UAVs. The company also provides mining topographic survey and imaging services; consulting services for wheat, barley, and rapeseed crops based on the status of vegetation cover observed in images from satellites, airplanes, and drones; and hydrology flow measurement services, including embedded and autonomous metrology, ADCP, current measurement, instream flow assessments, remote measurement and remote control equipment, and sizing of control systems. In addition, it offers industrial inspection services, such as inspection of cellular antennas, power grid pylons, and industrial chimneys; and virtual site tour services. The company operates in France, Italy, Morocco, South Africa, and the United States. Delta Drone SA was founded in 2011 and is based in Dardilly, France.</t>
  </si>
  <si>
    <t>Dardilly</t>
  </si>
  <si>
    <t>Yorkville Advisors Global LP (4)</t>
  </si>
  <si>
    <t>3839896</t>
  </si>
  <si>
    <t>ALDR (Euronext Paris); 1DD (Boerse-Stuttgart); 1DD (Deutsche Boerse AG); DTRW.F (Pink Sheets LLC)</t>
  </si>
  <si>
    <t>Delta Drone; UAV; Delta H. Delta; Quadrotor UAV; UAV training; UAV systems; new data processings; ICG docking interface; downloads missions results; ICG quick-locking interface; innovative customer service; french regulations; automatic dropping systems; UAVIS Cloud; payloads; complex flight environments; High Precision Imaging; High resolution; power lightening systems; resolution optical sensors; wide range; data-link external equipement; data processing specific; High resolution video; long-range missions; different payloads; Ground control station; live remote vision; application field; super lightweight fittings; compatible payloads; maximum weight; secure space; hyperspectral sensors; ground equipement; high gain; innovative interface; IR sensors; Flight speed; maximum height; wide fields; pipings inspections; Max. scale; problematic areas; Emergency Parachute; sensors orientation; programmable speaker; French industry</t>
  </si>
  <si>
    <t>range missions; quadrotor; long range missions; application field; french; payloads; regulations; missions; mph; vtol; data processing; long range; qualified; manual; flights; high resolution; quick; maximum; weights; war; vary depending; systems and solutions; suitcases; static flights; secure space; scenario; refined; quoted; provide data; processing and manufacturing; problematic; power accessories; populated areas; optical sensors; offers a wide; model aircraft; maximum weight; lcd screen; ir sensors; including the provision; hyperspectral sensors; high gain; gyrostabilized; gcs; fully controlled; flight system; flight speed; fist; examined; ethical; establishment; engineers work; dropping; drone and uav; downloads; customers a complete; collaborates; cloud applications; browse; automated processing; archiving; anticipate; administrative assistance; acquired data; depending; shareholders; populated; multidisciplinary; docking; operated; tripod; structuring; speaker; services including; lightening; interface; requires; tandem; sales service; parachute; max; resolution; wind speed; video cameras; locking; ground control station; fulfill; data link; composites; complete solution; propellers; inches; hyperspectral; gimbals; control station; civilian drones; uav systems; pounds; founders; association</t>
  </si>
  <si>
    <t>0.0004923500861371879</t>
  </si>
  <si>
    <t>8811</t>
  </si>
  <si>
    <t>0.0005208776038333284</t>
  </si>
  <si>
    <t>1056</t>
  </si>
  <si>
    <t>5cbcd7a6dc86b74278997aa96cd199e7</t>
  </si>
  <si>
    <t>Solar Power Technology Co., Ltd.</t>
  </si>
  <si>
    <t>http://www.spotsolar.com</t>
  </si>
  <si>
    <t>Solar Power Technology Co., Ltd. manufactures solar panels and modules. The company is based in Bangkok, Thailand.</t>
  </si>
  <si>
    <t>solar power technology; panels and modules; power technology; manufactures solar panels; manufactures solar</t>
  </si>
  <si>
    <t>0.0005772984567374774</t>
  </si>
  <si>
    <t>2248</t>
  </si>
  <si>
    <t>0.0004230627411193017</t>
  </si>
  <si>
    <t>8970bf0c-7b2d-618a-fdcf-0195b96652ba</t>
  </si>
  <si>
    <t>Maple Bird</t>
  </si>
  <si>
    <t>http://www.maplebird.com/</t>
  </si>
  <si>
    <t>Maple Bird is a collaborative organization involved in the development of the smallest Unmanned Aerial Vehicles in the world. It has built a practical engine that is designed to power flapping wing flight at the insect scale. This enables a range of very small devices and opens up many possibilities, from sophisticated reconnaissance UAVs for police operations, firefighting, and industrial plant inspection through to personal drones controlled through a smart phone.
Maple Bird was founded in 2010.</t>
  </si>
  <si>
    <t>wing flight; small devices; plant inspection; maple; flapping wing flight; flapping wing; flapping; firefighting; designed to power; insect; opens; smart phone; smallest; collaborative; bird; police; reconnaissance; possibilities; organization; practical; involved; wing; sophisticated; unmanned aerial vehicles; engine; aerial vehicles; uavs; controlled; personal; phone; plant</t>
  </si>
  <si>
    <t>0.00034485196031720626</t>
  </si>
  <si>
    <t>0.00032527654226144776</t>
  </si>
  <si>
    <t>Certain data and content provided by https://www.crunchbase.com/organization/maple-bird</t>
  </si>
  <si>
    <t>1058</t>
  </si>
  <si>
    <t>5a4ac20df7be90606ab96d117e92627a</t>
  </si>
  <si>
    <t>Acutronic Robotics</t>
  </si>
  <si>
    <t>http://erlerobotics.com</t>
  </si>
  <si>
    <t>Acutronic Robotics develops artificial brains and components for robots and drones. It develops software and hardware for robots; robot applications, such as CAPES, a snap that creates a service, which loads the device tree overlays each time the board boots; APM autopilot, a snap for Erle Robotics plane vehicles that provides the files needed to fly a fixed-wing drone/plane with Erle-Brain; HELLO DRONE, a hello drone application that provides a hello drone for Erle-Brain based robots that prints date in the standard output; and APM:COPTER, an APM autopilot for Erle Robotics (quad) copter vehicles. The company offers personal drone and nano aerial robots that are in cities solving tasks, such as surveillance, aerial photography, environmental monitoring, or even providing networking services. It offers its products online. The company was incorporated in 2014 and is headquartered in Vitoria-Gasteiz, Spain. As of October 31, 2016, Acutronic Robotics operates as a subsidiary of Acutronic Link Robotics AG.</t>
  </si>
  <si>
    <t>Vitoria-Gasteiz</t>
  </si>
  <si>
    <t>223052</t>
  </si>
  <si>
    <t>J.A. Technologies AG</t>
  </si>
  <si>
    <t>linux-based smart drone; Erle Robotics; artificial robot brains; Robot Operating; open source. robotics; artificial robotic brains; today. drones. education.; artificial intelligence creation; big majority; new generation</t>
  </si>
  <si>
    <t>brains; operating system; smart drone; linux; robot; artificial; roboticists; robotic brains; foresee; build robots; artificial robotic brains; artificial robotic; brain; majority; simplify; empower; everyday; open source; improving; aim; creation; serve; artificial intelligence; robotic; big; education; robots; created; today</t>
  </si>
  <si>
    <t>0.0006054487320852193</t>
  </si>
  <si>
    <t>17801</t>
  </si>
  <si>
    <t>0.0005731733839076724</t>
  </si>
  <si>
    <t>1059</t>
  </si>
  <si>
    <t>dcf1e8da-9ca2-c283-0d1c-4761df32be95</t>
  </si>
  <si>
    <t>BORO</t>
  </si>
  <si>
    <t>https://www.boro.one/</t>
  </si>
  <si>
    <t>Discover amazing products wherever you go — or rent out your own! BORO has changed the way you access the things you need. This unique service is packed with amazing products from around the world - from tools you need to start a home project to drones that you can fly on your time off. Book private products from others around you or list your own. BORO is fun, fast and secure.</t>
  </si>
  <si>
    <t>amazing products; amazing; fast and secure; discover amazing products; discover amazing; packed; book; changed; rent; discover; list; fun; secure; fast; start; things; fly; private</t>
  </si>
  <si>
    <t>0.0003530601294606077</t>
  </si>
  <si>
    <t>22019</t>
  </si>
  <si>
    <t>0.0003789011079925609</t>
  </si>
  <si>
    <t>Certain data and content provided by https://www.crunchbase.com/organization/boro</t>
  </si>
  <si>
    <t>1060</t>
  </si>
  <si>
    <t>b614d4acb57deb29987d65c3084170c6</t>
  </si>
  <si>
    <t>Africa Mobile Networks Ltd</t>
  </si>
  <si>
    <t>http://www.africamobilenetworks.com</t>
  </si>
  <si>
    <t>Africa Mobile Networks Ltd finances, builds, and operates mobile network base stations in Sub-Saharan Africa region, connecting the unconnected rural population. The company combines low power Base Transceiver Station (BTS) transmitters with Very Small Aperture Terminal (VSAT) satellite technology and directs traffic onto an existing network, using solar panels to power the systems. Africa Mobile Networks Ltd was founded in 2013 and is based in Milton Keynes, United Kingdom.</t>
  </si>
  <si>
    <t>vsat; unconnected; transceiver; satellite technology; saharan; panels to power; mobile networks; mobile network; directs; bts; finances; base stations; aperture; transmitters; terminal; base; population; low power; region; connecting; rural; traffic; combines; station; networks; builds; stations; satellite</t>
  </si>
  <si>
    <t>0.0004342482396066691</t>
  </si>
  <si>
    <t>20353</t>
  </si>
  <si>
    <t>0.00048717370108253895</t>
  </si>
  <si>
    <t>1061</t>
  </si>
  <si>
    <t>7e13e54f-4ce5-394d-0108-08eb03247746</t>
  </si>
  <si>
    <t>Roswell Flight Test Crew</t>
  </si>
  <si>
    <t>http://roswellflighttestcrew.typepad.com/</t>
  </si>
  <si>
    <t>We build and pilot small drone aircraft – unmanned aerial vehicles. Roswell Flight Test Crew develops multirotor, radio-controlled aircraft equipped with first-person view systems, allowing them to operate as drones for a small fraction of the cost associated with commercial and military systems. It mounts cameras on flying radio-controlled models with video transmitters on board, which send its clients live pictures of what the model is seeing.
On the ground, Roswell Flight Test Crew’s users have the ability to wear special goggles that allow them to watch the video coming from the model in real time. The company was founded by Patrick Sherman.
Roswell Flight Test Crew is headquartered in Burlington, Massachusetts.</t>
  </si>
  <si>
    <t>Burlington</t>
  </si>
  <si>
    <t>flight test; radio controlled; video transmitters; small drone; radio controlled models; radio controlled aircraft; military systems; goggles; controlled models; controlled aircraft; aircraft equipped; person view; drone aircraft; commercial and military; radio; transmitters; multirotor; controlled; wear; test; model; crew; coming; watch; fraction; mounts; send; pictures; person; associated; drone management; pilot; equipped; unmanned aerial vehicles; models; aerial vehicles; view; board; live; special; flying; ability</t>
  </si>
  <si>
    <t>0.0004035464535241624</t>
  </si>
  <si>
    <t>13966</t>
  </si>
  <si>
    <t>0.0004535218027877949</t>
  </si>
  <si>
    <t>Certain data and content provided by https://www.crunchbase.com/organization/roswell-flight-test-crew</t>
  </si>
  <si>
    <t>1062</t>
  </si>
  <si>
    <t>6c96e21c8aba39b84e7b3aa9a0282d83</t>
  </si>
  <si>
    <t>Power-One Inc.</t>
  </si>
  <si>
    <t>http://www.power-one.com</t>
  </si>
  <si>
    <t>Power-One, Inc. engages in the design, manufacture, sale, and service of power supply products for the renewable energy (RE), servers, storage and networking, telecommunications, industrials, and network power systems industries worldwide. It operates in two segments, Renewable Energy Solutions and Power Solutions. The companys products convert, regulate, purify or distribute electrical power for electronic equipment. It offers RE inverters that convert photovoltaic energy into useable grid connected power for use in residential, commercial, and utility-grade solar panels that convert AC into DC voltage used primarily in networking systems, network servers and storage, and industrial equipment. The company also provides DC/DC converters comprising high-density and low-density brick converters, which are mounted on a printed circuit board within the equipment, as well as point-of-load converters that power devices within an intermediate bus architecture and in other applications primarily to power communications infrastructure equipment. In addition, it offers DC power systems, which convert AC voltage into DC voltage and provides additional power capacity in the event of an AC input disturbance or power outage primarily to power communications networks and cellular communications systems; and smart motor control and other products that are used primarily in clothes washers and dryers, and air conditioners. Power-One, Inc. sells its products through its sales force, manufacturers representatives, and distributors to original equipment manufacturers, distributors/installers, and service providers, as well as engineering, procurement, and construction firms. The company has a strategic alliance with Panasonic Corporation to develop, produce, and market energy storage systems. Power-One, Inc. was founded in 1973 and is headquartered in Camarillo, California. As of July 25, 2013, Power-One Inc. operates as a subsidiary of ABB Ltd.</t>
  </si>
  <si>
    <t>Silver Lake</t>
  </si>
  <si>
    <t>384173502</t>
  </si>
  <si>
    <t>946454848</t>
  </si>
  <si>
    <t>ABB Ltd</t>
  </si>
  <si>
    <t>70000000</t>
  </si>
  <si>
    <t>PWER (Nasdaq Global Market); PW3 (Deutsche Boerse AG); PW3N (Deutsche Boerse AG); PW3N (Deutsche Boerse AG)</t>
  </si>
  <si>
    <t>energy-efficient power conversion; power management solutions; semiconductor test equipment; PWER. clean energy.; energy. energy efficiency; global sales offices; Power-One designs; ticker symbol; alternative/renewable energy; data storage; wireless communications; optical networking; industrial markets; custom applications; public company; R&amp;D operations; inverters; Camarillo; routers; Americas; wind; products; servers; headquarters; California; NASDAQ; manufacturing</t>
  </si>
  <si>
    <t>power management solutions; manufactures energy; including inverters; efficient power; conversion and power; power conversion; power management; management solutions; energy efficient; symbol; nasdaq; global sales; camarillo; sales offices; industrial markets; americas; wireless communications; test equipment; routers; conversion; custom applications; designs and manufactures; headquarters; data storage; solar and wind; servers; listed; networking; offices; optical; energy efficiency; alternative; test; communications; wireless</t>
  </si>
  <si>
    <t>0.0003611274048684596</t>
  </si>
  <si>
    <t>0.0003437735351722391</t>
  </si>
  <si>
    <t>1063</t>
  </si>
  <si>
    <t>24c623aa906012236e0d00f42e4d9aab</t>
  </si>
  <si>
    <t>DBK Corporation</t>
  </si>
  <si>
    <t>http://www.dbkcorporation.com</t>
  </si>
  <si>
    <t>DBK Corporation engages in the business of commercializing renewable energy systems, including solar panels, fuel cells, and solar energy related equipment in the United States and internationally. The company specializes in building mid and large size solar hydrogen power plants. DBK Corporation is based in Carlsbad, California.</t>
  </si>
  <si>
    <t>fuel cells / portable and stationary / offers hydrogen fuel / hydrogen</t>
  </si>
  <si>
    <t>solar hydrogen; size solar; large size solar; large size; hydrogen power; corporation engages; including solar panels; commercializing; fuel cells; renewable energy systems; hydrogen; mid; including solar; power plants; corporation; energy systems; specializes; size</t>
  </si>
  <si>
    <t>0.000087809515042601</t>
  </si>
  <si>
    <t>2943</t>
  </si>
  <si>
    <t>0.0001512185128599057</t>
  </si>
  <si>
    <t>1064</t>
  </si>
  <si>
    <t>a6bb04bc-9f04-831e-b49f-a7954de37b67</t>
  </si>
  <si>
    <t>Uavia</t>
  </si>
  <si>
    <t>http://uavia.eu</t>
  </si>
  <si>
    <t>Uavia designs, produces and provides businesses with high demands intelligent industrial surveillance drones. You knew about the Internet of Things. Welcome to the Internet of Drones.
Uavia provide the most demanding businesses with connected aerial surveillance and inspection tools. Their solutions make it possible to collect and analyze aerial data in real time. Without ever leaving your desk.
Their patent pending technology opens new perspectives by enabling total autonomous drone operation on field without any need for human intervention.</t>
  </si>
  <si>
    <t>Évry</t>
  </si>
  <si>
    <t>technology opens; surveillance drones; knew; intelligent industrial; inspection tools; human intervention; desk; data in real; connected aerial; businesses with high; autonomous drone operation; drone operation; aerial surveillance; perspectives; pending technology; patent pending technology; leaving; opens; intervention; demanding; autonomous drone; surveillance; demands; aerial data; product design; analyze; collect; patent pending; internet of things; human; pending; total; patent; things; enabling; intelligent; connected</t>
  </si>
  <si>
    <t>0.000254832274670763</t>
  </si>
  <si>
    <t>9519</t>
  </si>
  <si>
    <t>0.00027829234596706134</t>
  </si>
  <si>
    <t>Certain data and content provided by https://www.crunchbase.com/organization/uavia-2</t>
  </si>
  <si>
    <t>1065</t>
  </si>
  <si>
    <t>04937ba1-e81d-3baf-4797-6e5b5b7942c9</t>
  </si>
  <si>
    <t>Missouri Wind and Solar</t>
  </si>
  <si>
    <t>https://mwands.com/</t>
  </si>
  <si>
    <t>Missouri Wind and Solar is a retailer of small and micro wind turbines for residential and business use. Missouri Wind and Solar, LLC, has brought a selection of alternative and sustainable power sources to eco mindful do-it-yourselfers given that 2007.
Presently a significant Midwestern retailer of little and micro wind turbines, Missouri Wind and Solar additionally offers an array of off-grid energy items consisting of photovoltaic panels and heating up devices, energy-efficient home appliances, batteries, generators, and also alternators.
With Do It Yourself wind and solar energy enthusiasts in mind, Missouri Wind and Solar assists in the building and setup of custom-built power resources by offering wind turbine kits, compatible solar panel devices, component upgrades, and voltage as well as amperage meters to measure power input as well as output.
Situated in the town of Seymour in the Ozark Mountains, Missouri Wind and Solar is the development of Jeff Harmon and also Molly Barke. With an interest in off-grid systems that extends back for years, Jeff initially conceptualized Missouri Wind and Solar after including a wind turbine and also solar heating unit to his Michigan log cabin. Determining to give others the same possibility to install their own alternative power systems, Jeff and also Molly opened up a 5,000-square-foot business to deal with the setting up, circulation, as well as sale of different Do It Yourself wind and solar power devices.
With affordable rates and top quality products, Missouri Wind and Solar has actually given that increased its personnel of professionals to date a growing listing of needs. Today, Missouri Wind and Solar materials customers throughout the globe. With clients across Greece, Australia, and also Northern Europe, Missouri Wind and Solar has also supplied sustainable power to a Vietnamese primary school and a Jamaican orphanage. Possible customers thinking about purchasing a personalized option energy system for their house or company could call 417-708-5359.</t>
  </si>
  <si>
    <t>Seymour</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</si>
  <si>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t>
  </si>
  <si>
    <t>wind and solar; jeff; sustainable power; micro wind turbines; micro wind; retailer; wind turbine; yourselfers; turbines for residential; top quality products; sustainable power sources; square foot; solar materials; small and micro; situated; residential and business; presently; power input; panels and heating; offers an array; mountains; mindful; measure power; log cabin; harmon; grid energy; amperage; alternators; alternative power systems; alternative power; affordable rates; power devices; determining; opened; listing; circulation; custom built; cabin; extends; turbine; town; top quality; assists; brought; quality products; grid systems; alternative; wind turbines; power sources; possibility; log; sustainable; turbines; thinking; solar heating; enthusiasts; consisting; deal; personalized; foot; northern; initially; supplied; globe; setup; square; purchasing; setting; items; school; personnel; selection; mind; upgrades; energy system; increased; rates; input; energy efficient; eco; primary; call; interest; option; additionally; meters; measure; compatible; component; photovoltaic panels; voltage; kits; professionals; array; generators; growing; appliances; resources; offering; power systems</t>
  </si>
  <si>
    <t>0.0005399266154156494</t>
  </si>
  <si>
    <t>4193</t>
  </si>
  <si>
    <t>0.00043744810225381756</t>
  </si>
  <si>
    <t>Certain data and content provided by https://www.crunchbase.com/organization/missouri-wind-and-solar</t>
  </si>
  <si>
    <t>1066</t>
  </si>
  <si>
    <t>b2c2248ec933ef703593100cfcdb6cb4</t>
  </si>
  <si>
    <t>Hi-Level Technology Holdings Limited</t>
  </si>
  <si>
    <t>http://www.hi-levelhk.com</t>
  </si>
  <si>
    <t>Hi-Level Technology Holdings Limited, an independent design house (IDH), engages in the sale of electronic components, primarily integrated circuit (ICs) and panels for consumer electronic markets in the Peoples Republic of China, Hong Kong, Taiwan, and internationally. Its products include MID solutions, audio DSP solutions, wearable device solutions, sound bars, automotive infotainment systems, car video recorders, and sport cameras. The company offers IDH services to original design manufacturers and original brand manufacturers of electronic learning aids, tablets, set-top boxes, video image devices, and multi-media players, CVRs, Wi-Fi modules and connectors, digital cameras, sport cameras, drone cameras, e-books, wearable devices, and others. Hi-Level Technology Holdings Limited was founded in 2000 and is headquartered in Hung Hom, Hong Kong.</t>
  </si>
  <si>
    <t>Hung Hom</t>
  </si>
  <si>
    <t>Kowloon</t>
  </si>
  <si>
    <t>3849980</t>
  </si>
  <si>
    <t>5998158</t>
  </si>
  <si>
    <t>8113 (The Stock Exchange of Hong Kong Ltd.)</t>
  </si>
  <si>
    <t>sport; wearable; original; set top; media players; manufacturers of electronic; infotainment; independent design; drone cameras; design house; consumer electronic; car video; wearable devices; ics; dsp; recorders; integrated circuit; aids; digital cameras; bars; electronic components; books; mid; wi fi; wi; holdings; fi; connectors; players; boxes; tablets; sound; audio; circuit; brand; learning; independent; car; media; house; image; automotive; top</t>
  </si>
  <si>
    <t>0.00040030937828864683</t>
  </si>
  <si>
    <t>6192</t>
  </si>
  <si>
    <t>0.00039086987004522024</t>
  </si>
  <si>
    <t>1067</t>
  </si>
  <si>
    <t>fe3e58af-831c-d26d-6bf5-3f28cb92dc46</t>
  </si>
  <si>
    <t>Drone Mapper</t>
  </si>
  <si>
    <t>https://dronemapper.com</t>
  </si>
  <si>
    <t>Precision Agriculture, Imagery Processing, Photogrammetry Software, GIS/Drone Consulting. Drone Mapper is  a Colorado based company specializing in the generation of geo-referenced Orthomosaics and Digital Elevation Models from aerial images obtained by UAVs and/or manned aircraft. They operate an innovative Software as a Service (SaaS) system that allows UAV (drone) or manned aircraft pilots to upload and manage their imagery processing through this web based interface. They also offer extensive imagery consulting, data management, data cleanup, software development and GIS services to their customers and partners. If you are operating inside the United States of America with a COA, Special Airworthiness Certification for UAS, or 333 exemption they like to hear from you.</t>
  </si>
  <si>
    <t>Cedaredge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</si>
  <si>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t>
  </si>
  <si>
    <t>imagery processing; manned aircraft; gis; manned; saas; imagery; web based interface; referenced; photogrammetry software; models from aerial; mapper; innovative software; hear; geo referenced; exemption; elevation models; digital elevation models; digital elevation; customers and partners; coa; cleanup; airworthiness; orthomosaics; system that allows; elevation; aerial images; photogrammetry; cloud computing; data management; upload; consulting; geospatial; geo; software development; precision agriculture; certification; inside; computing; computer vision; specializing; extensive; drone management; pilots; models; uas; uavs; images; special; partners; interface; manage</t>
  </si>
  <si>
    <t>0.0003133159649138267</t>
  </si>
  <si>
    <t>2595</t>
  </si>
  <si>
    <t>0.00029613614122821035</t>
  </si>
  <si>
    <t>Certain data and content provided by https://www.crunchbase.com/organization/dronemapper</t>
  </si>
  <si>
    <t>1068</t>
  </si>
  <si>
    <t>6861f59e2e137c7ba64b8c865c03fcf4</t>
  </si>
  <si>
    <t>Daniels Electronics Ltd.</t>
  </si>
  <si>
    <t>http://www.danelec.com</t>
  </si>
  <si>
    <t>Daniels Electronics Ltd. designs, manufactures, and integrates specialized radio communications systems. The company offers modular rack mounted base stations and repeaters capable of operating in various bands. Its products also include radio frequency modules, such as transmitters, receivers, amplifiers, and duplexers; and hardware products that include control modules, system regulators, redundant switches, subracks, power supplies, transportable cases, accessories, antenna mast systems, cabinets and racks, solar panels, battery backup kits, P25 voting controllers, and trunking controllers. In addition, the company offers radio service software that is used to configure, service, and test the MT-4 transmitters and receivers; multiple link controller software that is used to configure the receiver/transmitter links associated with the multiple link controller; universal interface card (UIC) configuration utility software that is used to configure the IP address and ports for the UIC hardware; and trunk radio system remote management software. Further, it provides product integration services, including development and implementation of unique or complex systems; technical training services; and product service and repair. The companys radio communications systems are used in various digital (P25) and analog applications, which include repeaters, base stations, paging, satellite telephone interfaces, ground to air, and trunked radio systems. It serves customers through dealers and systems integrators in North America and internationally. The company was incorporated in 1950 and is based in Victoria, Canada. As of August 22, 2012, Daniels Electronics Ltd. operates as a subsidiary of Codan Ltd.</t>
  </si>
  <si>
    <t>27078246</t>
  </si>
  <si>
    <t>Codan Limited</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</si>
  <si>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t>
  </si>
  <si>
    <t>repeaters; radio communications; configure; communications systems; base stations; transmitters; receivers; radio; link; universal interface; trunking; trunked radio; trunked; trunk; technical training; systems integrators; service and repair; remote management; radio systems; radio system; products that include; product integration; paging; offers modular; mast systems; ip address; including development; include radio frequency; include radio; hardware products; ground to air; development and implementation; customers through dealers; control modules; configure the ip; complex systems; capable of operating; cabinets and racks; controller; mt; redundant; battery backup; products also include; mast; amplifiers; transportable; integration services; serves customers; radio frequency; transmitter; links; bands; stations; controllers; base; management software; analog; rack; cabinets; communications; telephone; regulators; racks; receiver; training services; ports; integrators; universal; card; power supplies; antenna; switches; interfaces; ip; configuration; address; frequency; dealers; backup; associated; cases; implementation; integrates; complex; kits; specialized; capable; modular; satellite; interface; test; mounted; repair</t>
  </si>
  <si>
    <t>0.0003231765463802814</t>
  </si>
  <si>
    <t>0.00034701679188920044</t>
  </si>
  <si>
    <t>1069</t>
  </si>
  <si>
    <t>4f4bcf8890cfac92df3584266396425d</t>
  </si>
  <si>
    <t>RavenOps, Inc.</t>
  </si>
  <si>
    <t>http://raven-ops.com</t>
  </si>
  <si>
    <t>RavenOps, Inc. manufactures swarms of tiny drones for the aerospace industry. The company was incorporated in 2016 and is based in San Francisco, California.</t>
  </si>
  <si>
    <t>industrial inspection tasks; swarm dynamics; unprecedented speed; heterogeneous networks; industrial applications; drones; robotics; reliability; robots; RavenOps</t>
  </si>
  <si>
    <t>swarming; inspection tasks; heterogeneous; drones and robots; complex industrial inspection; complex industrial; swarm; dynamics; conduct; industrial inspection; unprecedented; industrial applications; tasks; scalable; complex; networks; robots; reliability; speed</t>
  </si>
  <si>
    <t>0.0002886508311269584</t>
  </si>
  <si>
    <t>0.00030600444993140216</t>
  </si>
  <si>
    <t>1070</t>
  </si>
  <si>
    <t>3fa68f994b1cd14b38743f95fd8b71b4</t>
  </si>
  <si>
    <t>Odebrecht Defesa e Tecnologia S.A.</t>
  </si>
  <si>
    <t>http://odebrecht.com/en/businesses/our-businesses/defense-and-technology</t>
  </si>
  <si>
    <t>Odebrecht Defesa e Tecnologia S.A. manufactures missiles and other products for military and civilian use in Brazil. It manufactures nuclear-powered and conventionally-powered submarines; long and short range missiles that travel over land, air, and open sea; communication systems; radars; and multi-mission platforms, such as solar panels, batteries, conditioning units, transponders, and antennas, as well as satellites and satellite launch vehicles. The company was founded in 2011 and is based in Rio de Janeiro, Brazil. Odebrecht Defesa e Tecnologia S.A. operates as a subsidiary of Odebrecht S.A.</t>
  </si>
  <si>
    <t>Odebrecht S.A.; Odbinv S/A</t>
  </si>
  <si>
    <t>missiles; travel over land; transponders; submarines; multi mission; mission platforms; military and civilian; manufactures missiles; long and short; launch vehicles; conditioning units; short range; radars; communication systems; sea; antennas; nuclear; satellites; civilian; travel; launch; short; conditioning; satellite; platforms; land; units</t>
  </si>
  <si>
    <t>0.0002953990742973956</t>
  </si>
  <si>
    <t>0.0002789694973820086</t>
  </si>
  <si>
    <t>750cbc47c26c8acf82f210773a33301d</t>
  </si>
  <si>
    <t>Techni Drone SAS</t>
  </si>
  <si>
    <t>http://techni-drone.com</t>
  </si>
  <si>
    <t>Techni Drone SAS engages in training people to become UAS remote pilots. The company was founded in 2013 and is based in Baix, France. As of February 23, 2017, Techni Drone SAS operates as a subsidiary of Delta Drone SA.</t>
  </si>
  <si>
    <t>Baix</t>
  </si>
  <si>
    <t>1110556</t>
  </si>
  <si>
    <t>Rhône-Alpes PME Gestion; Rhône Dauphiné Développement S.C.R.; Groupe Rhône-Alpes Création; Bpifrance Investissement; Groupe Siparex</t>
  </si>
  <si>
    <t>civilian drones; civilian drone; differential GPS; sales force; data processing chain; local network members; professional tele-pilot training; training people; remote pilots; geo referencing; professional operators; video camera; thermal camera; training course; web page; topography equipment; commercial materials; calibration points; personalized description; logo specific; robot truffles; company logo; public contracts; client missions; local intervention; human beings; rope access; air services; natural hazards; factory buildings; artistic data; artistic purposes; thermal surveys; payload; microlight; Responds; tender; needs; clients; modules; customers; ground; activity; probes; marketing; satellites; sensor; tools; form; cases</t>
  </si>
  <si>
    <t>sales force; differential gps; differential; artistic; logo; civilian drone; civilian drones; civilian; members; payload; locally; force; contracts; type of sensor; training course; thermal camera; tender; tele; specially developed; rope; referencing; professional operators; processing chain; probes; organizes; network of professional; natural hazards; local network; human beings; flying robot; fixed wings; enhancement; embark; calls; beings; air services; pilot training; docking; appear; responds; heritage; executed; topography; points; village; video camera; multi rotors; loaded; hazards; description; gps; wings; specially; rotors; intervention; shooting; piloted; geo; personalized; member; leads; data processing; calibration; course; carried; replace; purposes; helicopter; forms; essential; adapted; activity; satellites; factory; surveys; client; purpose; photos; collect; cases; carry; missions; example; robot; chain; follow; pilots; remotely; pilot; human; structure; require; form; dedicated; flying; operators; specialties; fixed; type; natural</t>
  </si>
  <si>
    <t>0.0001741412279135802</t>
  </si>
  <si>
    <t>0.00021603765339713878</t>
  </si>
  <si>
    <t>1072</t>
  </si>
  <si>
    <t>56ed0ce52d334a5eafcfc72366b56f5a</t>
  </si>
  <si>
    <t>Shutta</t>
  </si>
  <si>
    <t>http://www.shutta.co</t>
  </si>
  <si>
    <t>Shutta develops a photo-from-video mobile application. Its application allows users to pull stills from videos taken with or stored on users iPhone or footages synced from a GoPro or drone camera; and save their moments as photos. The company was founded in 2015 and is based in New York, New York.</t>
  </si>
  <si>
    <t>260000</t>
  </si>
  <si>
    <t>Shutta; photos; frame rate; perfect moment; favourite Shutta moments; precise photo moment; capture high definition; favourite photo moments; photo-from-video mobile application; Shutta Missions; Access 4K footage; apps. mobile. video; particular Mission Brief; Shutta network; print quality resolution; Video Sharing app; professional camera footage; native frame rate; high resolution pictures; social network; videos; best social network; Dynamic media content; fast-action sporting events; sporting action shot; best moment; users iPhone; favourite moments; iPhone –footage; iPhone 6S; best photos; iPhone 4s; shooting video; HD video; HD photos; drone camera; video •	Retain; Live Photos; GoPro footage; photo opportunities; best photo; visual cake; favourite frames; syncing software; Double your phone; fun photo; fun contests; awesome prizes; fellow Shuttographers</t>
  </si>
  <si>
    <t>favourite; synced; scroll; frame rate; moments; moment; recorded; photos; stills; social network; prizes; gopro or drone; drone camera; gopro; footage; extract; iphone; twitter; losing; videos; facebook; pull; sporting; removes; resolution; shooting; frame; photo; action; shared; friends; post; stored; second; perfect; save; capture; fun; social; phone; hd; rate; frames; video sharing; syncing; sync; sporting events; shared with friends; retain; professional camera; photographer; missing; mentioned; mental; media content; instance; higher resolution; high definition images; gopro footage; frames per second; footages; followers; festivals; fellow; facebook and twitter; emailed; downloaded; dogs; develops a photo; definition images; concerts; capture the perfect; capture high; capture and share; cake; application allows; missions; accessed; live; stays; native; qualify; text; reflect; formation; decide; brain; social media; hd video; awesome; dynamic; sms; showing; photographs; images; shot; mobile application; media; turns; shoot</t>
  </si>
  <si>
    <t>0.0006546248243280016</t>
  </si>
  <si>
    <t>6750</t>
  </si>
  <si>
    <t>0.0005971976874534502</t>
  </si>
  <si>
    <t>1073</t>
  </si>
  <si>
    <t>c8e5e70c47c7462976e663c9a97f8724</t>
  </si>
  <si>
    <t>GeoFrenzy, Inc.</t>
  </si>
  <si>
    <t>http://www.geofrenzy.com</t>
  </si>
  <si>
    <t>GeoFrenzy, Inc. provides an end-to-end platform for registration, management, and delivery of geofences to application developers and end users. It provides fence delivery network that caches geofences locally for real time access to fence parameters, as well as metadata, including ownership, class or type of fence, and permissions for carriers and mobile networks globally. The company is based in Tiburon, California.</t>
  </si>
  <si>
    <t>Tiburon</t>
  </si>
  <si>
    <t>Donuts Inc.</t>
  </si>
  <si>
    <t>fence delivery network; public geofence registry; end-to-end platform; official fence delivery; autonomous decisions; Global Fence Registry; FDN; geofences; proprietary coordinate; geofence geometry; mapping longitude/latitude; entire planet; geofence creation; geofence parameters; real time; major carriers; geofence boundaries; mobile networks; Register geofence; geospatial context; web service lookups; fence parameters; party web services; geofences. geospatial. local.; GeoFrenzy fencing agent; location based services; Fence Registration; access relevant geometry; metadata; enhanced metadata; Tamper-proof geofences; Core Components; geospatial entitlements; transformative technology; Management Portal; Technological Advantages; local caching; application developers; end users; locally vs; valuable features; current methods; ownership records; multiple applications; Offline access; battery performance; federal airspace; fences vs; virtual property; Centralized repository</t>
  </si>
  <si>
    <t>geofence; fence; delivery network; applications and devices; metadata; registry; permissions; registration; context; time access; standardize; real time access; mobile networks; latitude; geofencing; fences; fa; deployed globally; geospatial; geometry; coordinates; ownership; carriers; agent; locally; fencing; summer; rules; coordinate; cm; globally; decisions; deployed; resolution; parameters; planet; web service; transformative; third party web; tamper proof; tamper; standardization; squared; repository; predetermined; party web; offline access; multiple applications; metadata including; location based services; features and benefits; encrypted; enables the delivery; embed; drones operating; dns; digitally; designated; current methods; credentials; core components; caching; cache; battery performance; administrators; accessing; signed; accomplish; accessibility; order; web services; register; platform enables; official; offline; centimeter; goal; networks; creating; mobile applications; entire; centralized; boundaries; major; ability; records; establish; empowers; mapping; proof; portal; approved; relevant; ios; airspace; shape; improved; valuable; enhanced; android</t>
  </si>
  <si>
    <t>0.00008434387637344318</t>
  </si>
  <si>
    <t>0.00013503981278995315</t>
  </si>
  <si>
    <t>1074</t>
  </si>
  <si>
    <t>e07bfcb57c765af52216cadc784e6b62</t>
  </si>
  <si>
    <t>Intelligent Energy Holdings Plc</t>
  </si>
  <si>
    <t>http://www.intelligent-energy.com</t>
  </si>
  <si>
    <t>Intelligent Energy Holdings plc provides lean energy solutions for the distributed energy, diesel replacement, automotive, and aerial drone markets. It offers hydrogen fuel cell power systems for wireless base station, telecom rooftop, wireline communication network, emergency communication system, radio repeater, flight guidance system, microwave communication, surveillance and security, and transportation network communication applications. The company also provides air cooled fuel cells an evaporatively cooled fuel cell stack and systems; and portable fuel cell systems for various electronic applications. It has operations in the United Kingdom, India, Japan, China, Singapore, France, and the United States. Intelligent Energy Holdings plc was founded in 1988 and is headquartered in Loughborough, the United Kingdom.</t>
  </si>
  <si>
    <t>Loughborough</t>
  </si>
  <si>
    <t>Leicestershire</t>
  </si>
  <si>
    <t>21864668</t>
  </si>
  <si>
    <t>96051536</t>
  </si>
  <si>
    <t>IEH (London Stock Exchange); IEHL (BATS &amp;#x27;Chi-X Europe&amp;#x27;); ITNR.F (Pink Sheets LLC); BLN (Boerse-Stuttgart)</t>
  </si>
  <si>
    <t>cooled; fuel cell; wireline; transportation network; surveillance and security; repeater; radio repeater; offers hydrogen fuel; offers hydrogen; lean; intelligent energy; fuel cell systems; fuel cell power; energy holdings; emergency communication; electronic applications; drone markets; communication system; communication network; cell systems; cell stack; cell power systems; cell power; air cooled; hydrogen fuel; base station; distributed energy; aerial drone; fuel cells; hydrogen; microwave; holdings; stack; diesel; guidance; telecom; distributed; rooftop; replacement; station; radio; base; emergency; power systems; energy solutions; surveillance; automotive; intelligent; wireless</t>
  </si>
  <si>
    <t>0.0001641545793808518</t>
  </si>
  <si>
    <t>0.0002447154140962786</t>
  </si>
  <si>
    <t>1075</t>
  </si>
  <si>
    <t>bee004811d4181a794400abcd915aa23</t>
  </si>
  <si>
    <t>Gaia Solar Holding ApS</t>
  </si>
  <si>
    <t>http://www.gaiasolar.dk</t>
  </si>
  <si>
    <t>Gaia Solar Holding ApS develops, produces, and installs solar panel systems. It also involves in building integrated solar modules that produce electricity. The company was founded in 1996 and is based in Hvidovre, Denmark.</t>
  </si>
  <si>
    <t>Hvidovre</t>
  </si>
  <si>
    <t>integrated solar modules; installs solar panel; gaia; building integrated solar; aps develops; aps; produce electricity; building integrated; involves; integrated solar; solar panel systems; panel systems; installs solar; solar modules</t>
  </si>
  <si>
    <t>0.00030960652711565096</t>
  </si>
  <si>
    <t>8640</t>
  </si>
  <si>
    <t>0.0003089865160443814</t>
  </si>
  <si>
    <t>1076</t>
  </si>
  <si>
    <t>575ba6bd3468046dcd2ad84943c07c59</t>
  </si>
  <si>
    <t>SAX Sanitair NV</t>
  </si>
  <si>
    <t>http://www.sax-sanitair.be</t>
  </si>
  <si>
    <t>SAX Sanitair NV operates as a wholesale distributor of sanitary, heating, and plumbing products. The company offers sanitary products, such as porcelain, furniture, showers, bathe, cranes, accessories, and kitchen; heating products, such as boilers and water heaters, radiators, underfloor, air conditioning, water treatment, and central vacuum system; wellness products, such as massage baths custom, ergo polish, chromo and sound therapy, steam rooms and whirlpools, and infrared sauna and spa; and renewable energy products, such as ventilation, thermal solar panels, heat boiler, heat pumps, pv panels, wind energy, and pumps and rainwater utilization. The company was founded in 1990 and is based in Melle, Belgium. SAX Sanitair NV operates as a subsidiary of CRH plc.</t>
  </si>
  <si>
    <t>Melle</t>
  </si>
  <si>
    <t>CRH plc</t>
  </si>
  <si>
    <t>whirlpools; wellness products; thermal solar panels; porcelain; polish; massage; baths; therapy; cranes; rainwater; thermal solar; wellness; underfloor; showers; spa; sanitary; heating products; radiators; steam; rooms; renewable energy products; pumps; water treatment; wind energy; utilization; kitchen; boiler; infrared; water heaters; furniture; boilers; ventilation; pv panels; sound; air conditioning; heat pumps; energy products; vacuum; heaters; treatment; conditioning; central</t>
  </si>
  <si>
    <t>0.0004873891685255236</t>
  </si>
  <si>
    <t>10823</t>
  </si>
  <si>
    <t>0.00045793854597122344</t>
  </si>
  <si>
    <t>dfe1493105b34a66e7a96360b7e79e4a</t>
  </si>
  <si>
    <t>Aplab Limited</t>
  </si>
  <si>
    <t>http://www.aplab.com</t>
  </si>
  <si>
    <t>Aplab Limited manufactures, sells, and services professional electronic equipment worldwide. It provides uninterrupted power supply (UPS) systems, including enterprise and online UPS systems, static transfer switches, frequency converters, and inverter and ultra isolation transformers; high power DC systems comprising QUAD DC supplies, power factor corrected DC power supplies, and DC uninterruptible power supplies; and solar energy systems, such as solar power generating systems, PV panel/solar array simulators, solar power stations, and energy controllers. The company also offers power supplies consisting of high power programmable, GPIB programmable and variable output linear, DC lab, high voltage variable linear DC, AC-DC switch mode, fixed output linear, and switch mode inverter/programmable AC power supplies, as well as DC/DC converter systems, stabilizers, line conditioners, isolation transformers, and battery chargers. In addition, the company provides test and measurement instruments, which include generators, oscilloscopes, analyzers, counters and timers, multifunction and communication test equipment, optical and audio function test equipment, time domain reflectometers, multimeters, trainers, logic analyzers, component testers, and accessories; banking and retail automation products that comprise self service kiosks and cheque clearing products; and fault locating instruments in telecommunication and power cables, and water supply systems, as well as offers mobile testing systems. Further, it provides outsourced professional product design and manufacturing services; energy saving line power systems for factories and offices; thermal imaging cameras; and laboratory instruments. Additionally, the company sells and services embedded and application software. It primarily serves the telecommunication, information technology, retail banking, and power control and conditioning sectors. The company was incorporated in 1962 and is based in Thane, India.</t>
  </si>
  <si>
    <t>Thane</t>
  </si>
  <si>
    <t>517096 (Mumbai Stock Exchange); APLAB (National Stock Exchange of India)</t>
  </si>
  <si>
    <t>retail banking. electronics.; electronic manufacturing company; Aplab; services; telecommunications</t>
  </si>
  <si>
    <t>electronic manufacturing; banking; telecommunications; retail</t>
  </si>
  <si>
    <t>0.00007730925264116535</t>
  </si>
  <si>
    <t>5040</t>
  </si>
  <si>
    <t>0.00013673256660415168</t>
  </si>
  <si>
    <t>1078</t>
  </si>
  <si>
    <t>778efa57d3b3a4cf4b159689791322e9</t>
  </si>
  <si>
    <t>OSM Solar Corp.</t>
  </si>
  <si>
    <t>http://www.osmsolar.com</t>
  </si>
  <si>
    <t>OSM Solar Corp. designs, assembles, manufactures, and distributes photovoltaic solar panels and systems in Canada and internationally. It serves industrial, residential, and solar farm markets. The company is based in Welland, Canada. As per the transaction announced on October 9, 2013, OSM Solar Corp. operates as a subsidiary of Enerdynamic Hybrid Technologies Inc.</t>
  </si>
  <si>
    <t>Welland</t>
  </si>
  <si>
    <t>Enerdynamic Hybrid Technologies Corp.</t>
  </si>
  <si>
    <t>solar corp; serves industrial; distributes photovoltaic solar; distributes photovoltaic; panels and systems; assembles; solar farm; corp; photovoltaic solar panels; farm; photovoltaic solar</t>
  </si>
  <si>
    <t>0.00026472817967185757</t>
  </si>
  <si>
    <t>9350</t>
  </si>
  <si>
    <t>0.0002749319528187413</t>
  </si>
  <si>
    <t>1079</t>
  </si>
  <si>
    <t>8140934fe7375efe7f1234b953490194</t>
  </si>
  <si>
    <t>Briggs &amp; Thatcher, LLC</t>
  </si>
  <si>
    <t>http://www.zon-technology.com</t>
  </si>
  <si>
    <t>Briggs &amp; Thatcher, LLC, doing business as ZON Technology, operates as a solar technology solutions company. It focuses on developing solutions for charging USB mobile devices. The companys Powersol solution includes charging stations for USB mobile devices in education, hotels and resorts, private clubs, urban outdoor spaces, business parks, and restaurants. Briggs &amp; Thatcher, LLC was founded in 2012 and is based in El Segundo, California.</t>
  </si>
  <si>
    <t>El Segundo</t>
  </si>
  <si>
    <t>2510510</t>
  </si>
  <si>
    <t>portable electronic device; frame structure; retail consumer division; technology solution company; solution company catering; rechargeable battery; USB mobile devices; solar panel; effective charging stations; international hotels/resorts; business landscapes; country clubs; event/party rentals; theme/community parks; solar charged battery; outdoor restaurants; solar panels; supply charge; electrical power; Solar Power Supplies; incorporate solar panels; portable electrical power; battery display; satellite worksites; Product features; special events; carbon footprint; Intelligent sensing; perfect solution; global society; solar-technology company; Electronic Devices; Related Applications; patented solar-technology; ZON; consumer electronics.; Outdoor furniture; lounge chairs; shade; demands; sunshades; distribution; umbrellas; bars; universities; hospitals; retailers; Powersol; terminal; courtside</t>
  </si>
  <si>
    <t>portable electronic device; portable electronic; electronic device; rechargeable battery; resorts; umbrellas; theme; technology solution; supply charge; recharged; landscapes; domestic and international; chairs; catering; shade; rechargeable; clubs; configured; rentals; attached; terminal; bars; frame; restaurants; division; charging stations; charging; mobile devices; positioned; electrical power; hotels; structure; mobile device; demands; retailers; parks; country; hospitals; universities; select; usb; solar technology; worksites; solar panel attached; solar charged battery; solar charged; savvy; retrofitted; reduction of carbon; providing electrical; product features; power and charge; perfect solution; patented solar; panel attached; outdoor furniture; intelligent sensing; includes a solar; harnessed; grill; device for providing; device for charging; charged battery; charge portable electronic; charge portable; technology to provide; conferences; event; party; launch; outdoor; sensing; connect; caters; consumers; domestic; stations; innovative solar; society; reliably; retail; community; year; incorporate; ports; carbon footprint; power supplies; electronic devices; meeting; reference; cross; tower; charged; furniture; footprint; reduction; perfect; committed; events; consumer electronics</t>
  </si>
  <si>
    <t>0.0002976902101338469</t>
  </si>
  <si>
    <t>4483</t>
  </si>
  <si>
    <t>0.00031884975643939084</t>
  </si>
  <si>
    <t>1080</t>
  </si>
  <si>
    <t>23ebc9ca3270d0e42c2bf1b2bec8f483</t>
  </si>
  <si>
    <t>Taiwan Ziolar Technology Co. Ltd.</t>
  </si>
  <si>
    <t>Taiwan Ziolar Technology Co. Ltd. manufactures solar thermal panels used as a part of solar-powered water heater systems. The company is based in Taiwan. As of May 20, 2014, Taiwan Ziolar Technology Co. Ltd. operates as a subsidiary of Auhua Holdings Pte., Ltd.</t>
  </si>
  <si>
    <t>700001</t>
  </si>
  <si>
    <t>2638100</t>
  </si>
  <si>
    <t>ziolar technology; ziolar; water heater systems; powered water heater; manufactures solar thermal; heater systems; solar powered water; powered water; water heater; solar thermal panels; thermal panels; heater; manufactures solar; solar powered; solar thermal</t>
  </si>
  <si>
    <t>0.00028843965231147077</t>
  </si>
  <si>
    <t>0.0002580504811194867</t>
  </si>
  <si>
    <t>1081</t>
  </si>
  <si>
    <t>3b7da5183d6ef127b9d745d8259eebf2</t>
  </si>
  <si>
    <t>Janson Computers PLC</t>
  </si>
  <si>
    <t>http://www.unlimited.com</t>
  </si>
  <si>
    <t>Janson Computers PLC, doing business as Computers Unlimited, distributes software, IT hardware, and consumer electronics in Europe. The company offers home audio products, which include headphones, wireless speakers, music streaming systems, portable players, TV-boosting sound bases, and accessories; gadgets and accessories, such as accessories for smartphones, tablets, laptop, and desktop computers; and products for business and education technology needs ranging from multi-device charging and security solutions to collaborative software via accessories. It also provides products for creative professionals that ranges from software, tablets, and tools to create and share designs, to the large-format printers and 3D printers. The companys customers include consumer electronics, general business, and education solutions; and sales channels comprise boutique retailers, value added resellers, and etailers. It serves customers through mail order partners and high street retailers; and dealers. The company was founded in 1985 and is based in London, United Kingdom with subsidiary offices in Paris and Barcelona. As of May 19, 2015, Janson Computers PLC operates as a subsidiary of Exertis.</t>
  </si>
  <si>
    <t>37232400</t>
  </si>
  <si>
    <t>DCC plc</t>
  </si>
  <si>
    <t>music streaming systems; janson computers plc; Computers Unlimited; Digital Home; Digital Home markets; consumer electronics; creative professionals; home audio products; wireless speakers; best multi-device charging; large-format printers; portable players; TV-boosting sound bases; collaborative software; desktop computers; security solutions; education technology; essential creative solutions; broad range; accessories; best audio brands; Professional Creative; general business; custom install solutions; latest 3D printers; education solutions; various product categories; security – CU; best products; best headphones; tablets; best accessories; numerous business; home technology; technology investment; hottest gadgets; Award-winning brands; support arrangements; pan-European business; annual turnover; smart lighting; medium/long-term view; enthusiastic professionals; Western Digital; market leaders; sales channels; breed range; boutique retailers; appropriate channels; Apple</t>
  </si>
  <si>
    <t>cu; business and education; apple; wireless speakers; tools to create; range of customers; products and accessories; multi device; device charging; customers including; create and share; collaborative software; appeal; creative; headphones; unlimited; mac; printers; specialising; large format; ipod; boosting; computers; broad range; security solutions; collaborative; ipad; laptop; tablets; desktop; channels; speakers; gadgets; brands; music; distributor; streaming; iphone; format; consumer electronics; smartphones; professionals; audio; education; broad; players; tv; world's top; turnover; top brands; technology investment; technology including; staffed; smart lighting; proudly; products for business; product categories; pan european; pan; market leaders; manufacturers including; leading manufacturers; it's portable; install solutions; including smart; including custom; include major; enthusiastic; creative solutions; boutique; arrangements; adobe; audio products; source software; breed; western; resellers; share; sourced; latest; categories; award winning; ranges; microsoft; carefully; general; charging; winning; range of products; numerous; bases; wireless; award; appropriate; actively; pricing; style; leaders; retailers; annual</t>
  </si>
  <si>
    <t>0.0007704187788707737</t>
  </si>
  <si>
    <t>24390</t>
  </si>
  <si>
    <t>0.0007539825259606439</t>
  </si>
  <si>
    <t>1082</t>
  </si>
  <si>
    <t>401d2448b50de450f58a08aa83b2c74b</t>
  </si>
  <si>
    <t>Turbomeca USA, Inc.</t>
  </si>
  <si>
    <t>Turbomeca USA, Inc. designs, develops, and manufactures helicopter engines to customers in the United States and internationally. It provides turboshaft engines for the single and twin-engine light and medium helicopter segment. The company, through its subsidiary, offers turbojet engines for missiles, drones, and auxiliary power units. It also provides maintenance, and repair and overhaul services. The company was founded in 1980 and is based in Grand Prairie, Texas. It has industrial and repair facilities in France, Great Britain, Germany, the United States, Canada, South America, Brazil, Africa, India, Japan, China, the Pacific Asia, and Australia. Turbomeca USA, Inc. operates as a subsidiary of Safran SA.</t>
  </si>
  <si>
    <t>Grand Prairie</t>
  </si>
  <si>
    <t>turbomeca; engines; helicopter; usa; twin; turboshaft engines; turboshaft; turbojet engines; turbojet; repair facilities; repair and overhaul; power units; overhaul services; light and medium; helicopter engines; engines for missiles; auxiliary power units; auxiliary power; overhaul; auxiliary; missiles; pacific; repair; segment; medium; engine; units</t>
  </si>
  <si>
    <t>0.0002803431534164463</t>
  </si>
  <si>
    <t>0.00030117248326141466</t>
  </si>
  <si>
    <t>1083</t>
  </si>
  <si>
    <t>72b42ca762840d6f25842efbdda77eef</t>
  </si>
  <si>
    <t>n&amp;k Technology, Inc.</t>
  </si>
  <si>
    <t>http://www.nandk.com</t>
  </si>
  <si>
    <t>n&amp;k Technology, Inc. manufactures metrology systems for semiconductor, photo mask, solar cell, flat panel display, and data storage industries. It provides automated and table-top broadband spectrophotometry for film thickness, phase shift, n and k spectra, trench depth, CD, and profile measurements on semiconductor wafers, transparent and opaque substrates, and magnetic disk media. The company also offers broadband spectrometry for various aspects of thin film head AlTiC wafer processing steps; and custom non-destructive integrated metrology (IM) solutions for OEM process equipment. n&amp;k Technology, Inc. was founded in 1992 and is based in San Jose, California.</t>
  </si>
  <si>
    <t>Al Shugart International (ASI), Investment Arm</t>
  </si>
  <si>
    <t>metrology; broadband; wafer processing; table top; systems for semiconductor; storage industries; spectrophotometry; spectra; processing steps; photo mask; opaque; offers broadband; metrology systems; film thickness; destructive; process equipment; mask; semiconductor wafers; disk; cd; data storage; thickness; shift; magnetic; table; depth; profile; head; aspects; oem; steps; flat panel display; substrates; panel display; phase; wafer; measurements; transparent; wafers; solar cell; photo; flat panel; media; automated; display; top</t>
  </si>
  <si>
    <t>0.00040920997107268695</t>
  </si>
  <si>
    <t>1141</t>
  </si>
  <si>
    <t>0.00032701184189882045</t>
  </si>
  <si>
    <t>1084</t>
  </si>
  <si>
    <t>c1f8213d-65a7-b1b6-834f-13b21695a750</t>
  </si>
  <si>
    <t>VSWN</t>
  </si>
  <si>
    <t>http://www.vswnds.de/</t>
  </si>
  <si>
    <t>Europe's 1st Symposium on integration and security of Drones.</t>
  </si>
  <si>
    <t>st</t>
  </si>
  <si>
    <t>0.0000650516825491896</t>
  </si>
  <si>
    <t>43230</t>
  </si>
  <si>
    <t>0.0001018923914278846</t>
  </si>
  <si>
    <t>Certain data and content provided by https://www.crunchbase.com/organization/vswn</t>
  </si>
  <si>
    <t>1085</t>
  </si>
  <si>
    <t>05462b6f-3387-9558-4132-10021937f48f</t>
  </si>
  <si>
    <t>Droner I/S</t>
  </si>
  <si>
    <t>http://droner.dk</t>
  </si>
  <si>
    <t>Droner I/S is providing drone equipment and parts,Streaming,transport,batteries and chargers. Droner I/S er et interessentskab, der er ejet af to iværksætter; Toke Kristian Suhr og Frederik Skøt. Droner I/S ejer webshoppen [Droner.dk](http://droner.dk), der sælger droner på det danske marked. 
Målgruppen er professionelle, der skal bruge det bedste udstyr på markedet.</t>
  </si>
  <si>
    <t>Copenhagen</t>
  </si>
  <si>
    <t>er; der; providing drone; og; marked; drone equipment; dk; batteries and chargers; af; streaming; commerce; transport; chargers</t>
  </si>
  <si>
    <t>0.00012618550292914198</t>
  </si>
  <si>
    <t>0.00019643046640647558</t>
  </si>
  <si>
    <t>Certain data and content provided by https://www.crunchbase.com/organization/droner-i-s</t>
  </si>
  <si>
    <t>1086</t>
  </si>
  <si>
    <t>b66badb55b70503d9fafb8c203e6fb46</t>
  </si>
  <si>
    <t>Nanjing Changfeng Aerospace Electronic Technology Co., Ltd.</t>
  </si>
  <si>
    <t>http://www.njcfas.com</t>
  </si>
  <si>
    <t>Nanjing Changfeng Aerospace Electronic Technology Co., Ltd. designs, develops, assembles, constructs, and integrates RF simulation systems and electronic simulation systems. The company is headquartered in Nanjing, China. As of June 18, 2015, Nanjing Changfeng Aerospace Electronic Technology Co., Ltd. operates as a subsidiary of Addsino Co., Ltd.</t>
  </si>
  <si>
    <t>Nanjing</t>
  </si>
  <si>
    <t>1691841947</t>
  </si>
  <si>
    <t>Addsino Co., Ltd.</t>
  </si>
  <si>
    <t>electronic simulation systems; RF simulation; radar signal field; electronic weapons systems; Active target simulation; RF simulation systems; active target signal; RF signal analog; signal simulation unit; signal simulation environment; simulation systems project; signal processing unit; penetration radar technology; simulation simulation unit; RF semi-physical simulation; ISAR imaging radar; Simulation radar; signal injection unit; radar common hardware; coordinate surveillance radar; target echo simulation; electromagnetic environment; electronic warfare simulation; arrival amplitude signal; signal arrival time; signal simulator; radio frequency signal; intermediate frequency signal; target test platform; passive target echo; domestic first-class RF; RF receiver front-end; Aerospace Electronic Technology; simulation comprehensive solutions; multi-beam radar; multi-channel target echo; control systems; Radar Network; array radar; electronic emitter signals; guidance radar; electronic technology leader; Electromagnetic Environment reconnaissance; domestic electronic weapons; environment monitoring systems; modulation signal; test environment condition; test equipment components; data processing unit; RF talents</t>
  </si>
  <si>
    <t>simulation systems; simulation system; weapons systems; jamming; echo; arrival; electromagnetic; simulation; radar; rf; receiver; system simulation; surveillance radar; radar system; processing unit; environment for users; electronic technology; darkroom; pulse; signals; transmitting; simulate; electronic warfare; signal; weapons; target; weapon; warfare; interference; system consists; simulator; signal processing; antenna; analog; coordinate; master; beam; receiving; active; reconnaissance; passive; frequency; unit; test; measuring; control systems; independent; turntable; technology leader; technical team; systems project; systems equipment; systems development; systems and ground; system equipment; suffered; solutions and systems; simulation environment; sensing and control; sar; rf signal; repeated; repeatability; realistic simulation; radar technology; qualifications; pulse width; project proposal; product manufacturing; phased array; phased; penetration; order to minimize; multi channel; modulation; management and technical; leading enterprises; independent design; hardware platform; ground support equipment; greatly improved; fire control; equipment components; environment monitoring; environment condition; emitter; earliest; display and control; designation; defense industry; convergence; control radar; confidentiality; common hardware; colleges and universities; branches; assessment tools; anechoic chamber; anechoic; amplitude</t>
  </si>
  <si>
    <t>0.0003947534311474375</t>
  </si>
  <si>
    <t>15150</t>
  </si>
  <si>
    <t>0.0004185247556349622</t>
  </si>
  <si>
    <t>1087</t>
  </si>
  <si>
    <t>885ffa5fbe3c03bfb038ee254cb63088</t>
  </si>
  <si>
    <t>uSwitch Limited</t>
  </si>
  <si>
    <t>http://www.uswitch.com</t>
  </si>
  <si>
    <t>uSwitch Limited provides online and telephone comparison and switching services. It helps customers to compare prices on a range of products and services, such as gas and electricity, solar panels, boilers, boiler repair, insulation, and water; and broadband and home phone, broadband and television, television packages, home phone and landline, business broadband, and wireless mobile broadband. The company also enables customers to compare prices on mobiles; credit cards, loans, mortgages, bank accounts, credit reports, savings and ISAs, and investments; and insurance that includes car, home, life, health, and black box insurance. uSwitch Limited was formerly known as RUMI Limited and changed its name to uSwitch Limited in February 2000. The company was founded in 1998 and is based in London, United Kingdom. uSwitch Limited operates as a subsidiary of Ulysses Enterprises Limited.</t>
  </si>
  <si>
    <t>2312800</t>
  </si>
  <si>
    <t>376300000</t>
  </si>
  <si>
    <t>ZPG Plc</t>
  </si>
  <si>
    <t>home broadband deals; Samsung Galaxy deals; mobile phone deals; wireless mobile broadband; energy utility comparison; energy price comparison; iPad deals; iPhone deals; S6 VS iPhone; Android deals; green deals; SIM only deals; broadband news; personal finance products; business broadband; latest energy bills; credit card calculator; telephone comparison; Plain English Campaign; Internet Crystal Mark; telephone-based comparison; comparison advice; Comparison website; landline phones; home phones; home insurance; insurance news; car insurance; life insurance; health insurance; boiler covers; boiler repairs; mobile applications; uswitch; water systems; credit cards; credit reports; banking news; energy market; bank accounts; debt help; brokerage service; Freepost ‘Send; direct costs; releases research; financial developments; consumers; services; company; prices</t>
  </si>
  <si>
    <t>deals; broadband; compare prices; comparison; galaxy; compare; news; credit; telephone; switching; insurance; prices; iphone; boiler; suppliers; releases; price comparison; plain; offers broadband; mobiles; mobile broadband; life insurance; latest energy; landline; helps consumers; helping consumers; health insurance; green deals; gas and electricity; finance products; english; energy utility; energy price; dongles; designed to increase; debt; credit card; consumers compare; chooses; brokerage service; boiler repairs; advising; accounts; consumers; phones; sim; finance; hosts; calculator; enables customers; commission; samsung; loans; energy market; centre; brokerage; banking; mark; mobile applications; fee; visibility; money; ipad; bank; investments; guides; mechanisms; energy bills; save money; cards; receiving; tvs; crystal; covering; card; water systems; send; mobile phone; advice; developments; switch; reports; android; covers; repairs; call; boilers; post; bills; bill; website; pay; receive; helping; insulation; latest; savings; car; financial; personal</t>
  </si>
  <si>
    <t>0.0002121621753390363</t>
  </si>
  <si>
    <t>5739</t>
  </si>
  <si>
    <t>0.00021026819658381344</t>
  </si>
  <si>
    <t>da653b89813a67732849a4b3959b11c0</t>
  </si>
  <si>
    <t>BAE Systems Platform Solutions, Inc.</t>
  </si>
  <si>
    <t>BAE Systems Platform Solutions, Inc. manufactures and provides integrated control products, subsystems, and man-machine interface systems for air, space, water, and ground vehicles. It offers fly-by-wire controls, mission computers, flight and fire controls, actuation control electronics, and autopilots for military and civil customers; digital controls for aircraft engines and hybrid electric propulsion systems for commercial and military applications; and inertial sensors and measurement units for the control, navigation, and guidance of fixed and rotary wing aircraft, precision weapons, missiles, unmanned aerial vehicles, targets and drones, military ground vehicles, and automobiles. The company also provides pilot-centered systems, including head-up and helmet-mounted displays, associated subsystems, and pilot inceptors; integrated avionics vehicle management and utility control systems, turnkey UAV systems, aircraft ground support and fueling systems, and see-through systems for aircraft applications and unmanned aerial vehicle systems; and power management systems for ground vehicles, and hybrid diesel-electric propulsion systems for urban transit and military applications. The company was incorporated in 2000 and is based in Johnson City, New York. It has facilities in Johnson City, New York; Santa Monica, Los Angeles, Westlake Village, and Ontario, California; Fort Wayne, Indiana; Cheshire, Connecticut; Wayne, New Jersey; Heath, Ohio; Redmond, Washington; and Plymouth, Rochester, and Edinburgh, the United Kingdom, as well as operations in the United States and the United Kingdom. BAE Systems Platform Solutions, Inc. operates as a subsidiary of BAE Systems plc.</t>
  </si>
  <si>
    <t>Johnson City</t>
  </si>
  <si>
    <t>BAE Systems plc</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</si>
  <si>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t>
  </si>
  <si>
    <t>ground vehicles; propulsion systems; platform solutions; electric propulsion systems; electric propulsion; military applications; subsystems; propulsion; wing aircraft; well as operations; vehicle systems; vehicle management; systems for ground; systems for air; rotary wing; redmond; power management systems; mounted displays; military and civil; measurement units; management and utility; machine interface systems; machine interface; johnson; interface systems; integrated control; integrated avionics; inertial sensors; hybrid electric propulsion; helmet; fueling; fixed and rotary; diesel electric; control electronics; centered; aircraft engines; aircraft applications; ground support; actuation; hybrid electric; commercial and military; controls; pilot; village; inertial; autopilots; systems for commercial; missiles; uav systems; control products; automobiles; hybrid; weapons; transit; power management; rotary; avionics; targets; engines; diesel; head; guidance; unmanned aerial vehicle; management systems; aerial vehicle; city; wing; wire; associated; turnkey; computers; urban; measurement; civil; control systems; unmanned aerial vehicles; aerial vehicles; fire; displays; navigation; interface; mounted; fixed; machine; units; fly</t>
  </si>
  <si>
    <t>0.00044742032791588685</t>
  </si>
  <si>
    <t>9223</t>
  </si>
  <si>
    <t>0.0004323657359096771</t>
  </si>
  <si>
    <t>1089</t>
  </si>
  <si>
    <t>b8930b3c218bc89c44e4973ea8ee02c9</t>
  </si>
  <si>
    <t>Experi-Metal Inc.</t>
  </si>
  <si>
    <t>http://www.experi-metal.com</t>
  </si>
  <si>
    <t>low volume; sheet metal; volume metal stampings; low volume metal; AC/DC resistance welding; military cab fabrication; volume commercial vehicles; aftermarket sheet metal; check fixtures; metal body panels; complete trim packages; prototype check fixtures; fuel tank stampings; sheet metal fabrication; EMI utilizes Brown; five-axis Mazak Lasers; five-axis NTC Lasers; metal forming capabilities; production check fixtures; roll form section; specialty items; low volume production; form simulation results; Enterprise Resource Planning; proactive tool design; aircraft engine nacelles; Open PCDMIS applications; alternative energy products; aerospace industry; laser cutting equipment; CATIA-based CENIT programming; Wenzel Coordinate Measuring; CNC Milling machines; three-axis Cincinnati Laser; prototype manufacturing; windmill structures.  capabilities; prototype tooling; various flat stock; Automotive prototype; instrument panels; aftermarket components; automotive aftermarket; complete Bodies-in-White; decorative trim; manufacturing process; body sides; Complete Body-in-White; precision manufacturing; heat shields; automotive components</t>
  </si>
  <si>
    <t>low volume; trim; stampings; resistance welding; sheet metal; aftermarket; emi; variety of products; tig; moldings; mig; metal stampings; laser cutting; instrument panels; commercial vehicles; cab; aerospace industry; tooling; prototype; extrusions; fixtures; arc; welding; mills; body; white; cnc; assemblies; forming; mm; sheet; lasers; resistance; volume; instrument; fabrication; axis; metal; check; laser; items; utilizes; xcel; windmill; white light; volume production; trimming; trim packages; tool design; supplying a wide; setups; roll form; products to support; proactive; precision manufacturing; nacelles; mm x mm; milling machines; metal stamping; metal fabrication; manufactures a variety; manufacture and assembly; lids; hoods; heat shields; fuel tank; foundry; erp; equipment includes; equipment allows; engine nacelles; enables precision; door frames; cutting equipment; cnc milling; catia; capabilities including; cad applications; bulkheads; brown; bending; battery boxes; automotive components; automotive aftermarket; alternative energy products; aircraft parts; stamping; pans; specialty; supplier; shields; milling; mill; sections; repeatable; possesses; deck; seals; products including; automotive</t>
  </si>
  <si>
    <t>0.0006434585741679858</t>
  </si>
  <si>
    <t>17893</t>
  </si>
  <si>
    <t>0.0006208981003552848</t>
  </si>
  <si>
    <t>1090</t>
  </si>
  <si>
    <t>04701f68ac5da4b64b09539ffe44d232</t>
  </si>
  <si>
    <t>Angaza Design, Inc.</t>
  </si>
  <si>
    <t>http://www.angaza.com</t>
  </si>
  <si>
    <t>Angaza Design, Inc. develops communication device, Pay-As-You-Go for distribution and manufacturing industry. The company provides direct SMS communication service to the customer and removes the need for a sales agent network in markets with mobile money. It provides Angaza Energy Hub and Angaza Activator to distributors and cable-based, keypad, and GSM technology product to manufacturers. The company sells its products to the United States customers through Amazon.com. It serves customers worldwide. The company was founded in 2009 and is based in San Francisco, California.</t>
  </si>
  <si>
    <t>6961008</t>
  </si>
  <si>
    <t>The Social Entrepreneurs' Fund (2)</t>
  </si>
  <si>
    <t>Angaza Energy Hub; PAYG; payg platform; Angaza PAYG platform; PAYG technology; Monitor PAYG sales; PAYG distribution operations; PAYG product pricing; Eco Easy Buy™; PAYG functionality; field-based PAYG support; PAYG business; PAYG units; PAYG partners; data transfer; data transfer technology; off-grid energy product; PAYG-ready products; Angaza Activator; mobile money; clean energy products; data transfer hardware; energy product category; technology meters energy; PAYG-specific product feedback; Troubleshoot product issues; remote data tracking; satisfied customer base; sales channel performance; customer credit risk; Additional Product Details; Download customizable sales; customer payments; customer information; energy output; data collection; data collection requirements; Eco solar study; mobile tools; larger market segment; Planet Eco Easy; appropriate embedded technology; cash payments; unconventional technology solutions; Register new sales; Record cash payments; cell phone chargers; Contact get-payg; Secure Real-Time Payments; financial reach</t>
  </si>
  <si>
    <t>data transfer; mobile money; hrs; hub; payments; user feedback; unconventional; mobile tools; hardware and firmware; grid energy; financial reach; energy product; distribution operations; account management; handled; payment; cash; kerosene; amount of energy; customizable; account; feedback; distributor; firmware; eco; led light; transfer; energy output; trust; embedded; suite; buy; ready; pricing; reach; seamlessly; distributors; status; functionality; study; cellular; tailored; data collection; purchase; collection; specifications; year lifetime; works with manufacturers; works directly; water resistant; unlimited number; understand customer; troubleshoot; tools to enable; technology enables users; target market; sync; sun king eco; sun king; suite of hardware; specific product; solutions tailored; solar home system; software system; single day; shines; securely and reliably; secure real time; secure real; secure communication; satisfied; sales reporting; sales network; sales agents; runtime; respond to customer; remote data; queries; production cost; product specifications; product sales; product details; powered product; power solar; polycarbonate; planet eco; phone chargers; payment plans; multiple mobile; metered; market factors; manufacturers to determine; manufacturer's solar; manage customer; lithium ferro phosphate; lithium ferro; light unit; larger market; king eco; ip rated</t>
  </si>
  <si>
    <t>0.00025697268570796616</t>
  </si>
  <si>
    <t>25045</t>
  </si>
  <si>
    <t>0.00029077047303302793</t>
  </si>
  <si>
    <t>1091</t>
  </si>
  <si>
    <t>cbef5d43-7288-20cf-94d4-4e818ab8b2be</t>
  </si>
  <si>
    <t>Drone User Group Network</t>
  </si>
  <si>
    <t>http://www.dugn.org/</t>
  </si>
  <si>
    <t>Drone User Group Network is a community organization for amateur and professional drone users. DUGN seeks to foster interest in the use of civilian drone technology and demonstrate its positive potential for humanity. Our local groups host fly-ins and educational events, organise community service projects, and share their passion for this technology and its applications.Drone User Groups have been featured on MSNBC, CNN, The Washington Post, CBS, The Today Show, The New York Post and in other press.</t>
  </si>
  <si>
    <t>drone user; groups; post; user groups; user group network; user group; seeks; organise community; organise; ins; humanity; group network; drone users; drone user group; community service; cbs; foster; featured; civilian drone; amateur; professional drone; press; passion; demonstrate; community; host; educational; organization; civilian; positive; drone technology; interest; events; share; today; potential; fly</t>
  </si>
  <si>
    <t>0.00030304693460590874</t>
  </si>
  <si>
    <t>28714</t>
  </si>
  <si>
    <t>0.00031420912632513674</t>
  </si>
  <si>
    <t>Certain data and content provided by https://www.crunchbase.com/organization/drone-user-group-network</t>
  </si>
  <si>
    <t>1092</t>
  </si>
  <si>
    <t>7f06e8fb-2947-06aa-021f-2001d0256714</t>
  </si>
  <si>
    <t>Toby Hobby</t>
  </si>
  <si>
    <t>http://tobyhobby.com/</t>
  </si>
  <si>
    <t>Radio control cars, trucks, drones, airplanes, helicopters and boats. petrol remote control car and nitro cars.</t>
  </si>
  <si>
    <t>cars; radio control; petrol; airplanes; remote control; boats; trucks; helicopters; radio; car</t>
  </si>
  <si>
    <t>0.00012880548762203483</t>
  </si>
  <si>
    <t>10361</t>
  </si>
  <si>
    <t>0.00023749628046230845</t>
  </si>
  <si>
    <t>Certain data and content provided by https://www.crunchbase.com/organization/toby-hobby</t>
  </si>
  <si>
    <t>1093</t>
  </si>
  <si>
    <t>de3ef1d5-3a49-403e-cfd8-28bb7ddc238c</t>
  </si>
  <si>
    <t>Vantage Vertical</t>
  </si>
  <si>
    <t>http://www.vantagevertical.com</t>
  </si>
  <si>
    <t>Vantage Vertical is a provider of the highest level of drone services to the market. Vantage Vertical is a nationwide, FAA certificated provider of aerial imaging and analysis services. Using the latest drone technology and airplanes to measure and showcase properties and events from new vantage points, they provide photography and video, inspections and site surveys, photogrammetry, aerial mapping, and 3D imaging solutions.</t>
  </si>
  <si>
    <t>vantage; vantage vertical; site surveys; provider of aerial; latest drone technology; latest drone; imaging and analysis; highest level; showcase; analysis services; imaging solutions; vertical; airplanes; photography and video; photogrammetry; nationwide; aerial mapping; imaging; aerial imaging; faa; drone services; surveys; drone technology; measure; inspections; points; events; latest; properties; highest; photography; mapping</t>
  </si>
  <si>
    <t>0.0004944287455786348</t>
  </si>
  <si>
    <t>5642</t>
  </si>
  <si>
    <t>0.0003910814935323837</t>
  </si>
  <si>
    <t>Certain data and content provided by https://www.crunchbase.com/organization/vantage-vertical</t>
  </si>
  <si>
    <t>1094</t>
  </si>
  <si>
    <t>aba89ab4-fd8d-2f5b-7cd2-67deaa075506</t>
  </si>
  <si>
    <t>1 Bit Squared</t>
  </si>
  <si>
    <t>https://1bitsquared.com/</t>
  </si>
  <si>
    <t>1BitSquared is a small company that designs and manufactures hardware for research, hobby and professional UAV systems. Their team has many years of experience designing electronics and software for Multicopters, Airplanes and Transitioning vehicles. They were founded in 2012 by Piotr Esden-Tempski, longtime UAV and Embedded Systems Engineer with an extensive history developing Open-Source and Open-Hardware Systems. He is one of the core developers of the Paparazzi UAV framework and continues to be an active contributor. 
Their mission is to provide high quality, cutting edge, affordable, Open-Source Hardware and Software for the emerging personal nano UAV market. Their systems are designed for advanced hobbyists, as well as University and civilian research programs. Their hardware has applications in autonomous robotics research, FPV (First Person View), precision agriculture, drone journalism, environmental, meteorological and maritime monitoring &amp; research, search and rescue, UAV competitions and innovative airborne platforms. Their aim is to make Their hardware smaller and lighter than the rest of the hardware on the market. In the flying world everything is about weight and efficiency. If the autopilot is smaller and more efficient you can fly longer and carry more payload.</t>
  </si>
  <si>
    <t>Eugene</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</si>
  <si>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t>
  </si>
  <si>
    <t>smaller; smaller and lighter; professional uav; paparazzi; open hardware; meteorological; maritime monitoring; manufactures hardware; longtime; drone journalism; contributor; competitions; autonomous robotics; airborne platforms; person view; journalism; hobbyists; fpv; systems are designed; uav systems; embedded systems; hobby; lighter; continues; framework; engineer; maritime; autopilot; rest; history; person; search and rescue; open source; precision agriculture; airborne; civilian; aim; payload; university; rescue; extensive; longer; carry; programs; search; active; weight; embedded; developers; founded; view; designs and manufactures; core; flying; platforms; fly</t>
  </si>
  <si>
    <t>0.00020909445236848057</t>
  </si>
  <si>
    <t>12033</t>
  </si>
  <si>
    <t>0.0002491421820293082</t>
  </si>
  <si>
    <t>Certain data and content provided by https://www.crunchbase.com/organization/1-bit-squared</t>
  </si>
  <si>
    <t>1095</t>
  </si>
  <si>
    <t>300c83ec3f132a63a88ec47a5c566604</t>
  </si>
  <si>
    <t>Innohome Oy</t>
  </si>
  <si>
    <t>http://www.innohome.com</t>
  </si>
  <si>
    <t>Innohome Oy develops intelligent fire safety devices for kitchens. The company offers cooker safety devices, such as stove alarms and stove guards. It offers its products through distributors, online shops, and stores in Norway, Sweden, Finland, the United Kingdom, and internationally. The company was founded in 2005 and is based in Espoo, Finland.</t>
  </si>
  <si>
    <t>588351</t>
  </si>
  <si>
    <t>Innofinance Oy (2); Rite Ventures; Finnish Industry Investment Ltd</t>
  </si>
  <si>
    <t>Stove Guard; Stove Alarm; cooker safety; cooker safety devices; Stove Guard/Alarm; Innohome Stove Guard; Innohome Stove Guard/Alarm; Stove Guard/Alarm Sensors; Innohome Stove Alarm; stove alarms; Stove Alarm‘s; self-learning cooker safety; intelligent cooker safety; cooker fires; Innohome cooker safety; cooker hood; cooker extractor fan; high-quality cooker safety; Intelligent Heat Sensor; toxic gases; EU cooker; intelligent safety devices; normal cooking; particular cooking style; normal cooking situation; initial adjustment period; precise hazard recognition; automatic fault diagnosis; special user groups; long working life; exceptionally high standards; Extremely low energy; incredibly small amounts; external power source; needed. electronics. manufacturing.; intelligent fire safety; Self-learning technology; Innohome fire safety; self-learning fire safety; safety technology; additional devices; self-adjusting parameters; Sensor requirements; Preventive fire technology; kitchen fires; Innohome distributors; light alarms; smoke alarms; online shops; different heat</t>
  </si>
  <si>
    <t>stove; cooker; guard; fire safety; fires; toxic gases; cooking; alarm; safety system; hood; fire prevention; difficulties; develops intelligent; alarms; kitchen; toxic; gases; fire; normal; parameters; prevention; prevent; adjust; tests; period; situation; learning; intelligent; initial; wanted to create; vibrating; user groups; underneath; trustworthy; technology lies; sounds; small amounts; simple to install; safety technology; risk situation; rest assured; reset; qualified electrician; proven technology; prevented; online shops; observing; magnets; loved; learns; learning technology; intelligent safety; illness; high standards; hearing; fulfil; frying; flashing; extremely low; extractor; external power source; external power; exceptionally; electrician; differently; devices for homes; correctly; cook; colour; beneath; amounts of energy; alternatively; adjusting; adapted to suit; activating; risk; problem; wanted; kitchens; high risk; sensor; solved; reported; proposed; linked; intelligently; start; react; lies; incredibly; diagnosis; adhesive; smoke; serious; literally; hazard; formation; assured; removed; preventing</t>
  </si>
  <si>
    <t>0.00007501561273219132</t>
  </si>
  <si>
    <t>6024</t>
  </si>
  <si>
    <t>0.00016578811811003365</t>
  </si>
  <si>
    <t>1096</t>
  </si>
  <si>
    <t>f261be8ccd2bb42790d010bda097683e</t>
  </si>
  <si>
    <t>Deveron UAS Corp.</t>
  </si>
  <si>
    <t>http://www.deveronuas.com</t>
  </si>
  <si>
    <t>Deveron UAS Corp. provides drone data services in Canada. The company operates small unmanned aerial systems or drones for the purpose of surveying agricultural land in rural areas of Ontario. It serves farmers, agricultural retailers, and independent agronomists using drones and sensors. The company was formerly known as Deveron Resources Ltd. and changed its name to Deveron UAS Corp.in July 2016. The company was incorporated in 2011 and is based in Toronto, Canada. Deveron UAS Corp. is a subsidiary of Greencastle Resources Ltd.</t>
  </si>
  <si>
    <t>756018</t>
  </si>
  <si>
    <t>DVR (TSX Venture Exchange)</t>
  </si>
  <si>
    <t>stop full-service UAS; full-service UAS company; software analytics; Deveron UAS; sensor products; variability. robotics; analytic software; data; imagery; UAVs; yield; farmers; decisions; costs; field; world</t>
  </si>
  <si>
    <t>software analytics; imagery and software; full service; uas; yield and reduce; sensor products; products to help; increase yield; help farmers; farmers increase; analytics to help; analytic; driven decisions; data driven decisions; imagery; reduce costs; produced; analytics; data driven; farmers; sophisticated; decisions; yield; measure; farm; driven; uavs; increase; sensor</t>
  </si>
  <si>
    <t>0.0002913517890297419</t>
  </si>
  <si>
    <t>0.00024289516385024438</t>
  </si>
  <si>
    <t>1097</t>
  </si>
  <si>
    <t>625772cf-136d-b8b7-455e-0296eed45485</t>
  </si>
  <si>
    <t>Sky Sense</t>
  </si>
  <si>
    <t>http://dronesrevenge.com</t>
  </si>
  <si>
    <t>New base station technology that helps extend the range, and automate flight plans for drones.</t>
  </si>
  <si>
    <t>Hardware.co Accelerator</t>
  </si>
  <si>
    <t>flight plans; extend the range; base station; automate; extend; plans; station; base; helps</t>
  </si>
  <si>
    <t>0.00021462617936898908</t>
  </si>
  <si>
    <t>7412</t>
  </si>
  <si>
    <t>0.00027050993925228624</t>
  </si>
  <si>
    <t>Certain data and content provided by https://www.crunchbase.com/organization/sky-sense</t>
  </si>
  <si>
    <t>19d96952-11b1-a517-8e16-5c5e2c903e1a</t>
  </si>
  <si>
    <t>Eagle Eye VR Headsets</t>
  </si>
  <si>
    <t>https://eagleeyevr.com</t>
  </si>
  <si>
    <t>VR Headsets, Drones and Software. The original idea was to create a website that offered the absolute best selection in virtual reality headsets in terms of brands, styles, features, phone compatibility, and an exclusive VR content library of videos and games. Over the past 2 years, the brand and aspirations have evolved, and in addition to offering the best selection, with the goal to be the company that provides the absolute best service online — not just in VR headsets, but in any category.
So here is the vision:
One day, 75% of all retail transactions in the US will be online.
People will buy from the company with the best service and best selection.
EagleEyeVR.com will be that online store.</t>
  </si>
  <si>
    <t>vr headsets; headsets; vr; absolute; selection; virtual reality headsets; reality headsets; drones and software; styles; transactions; category; online store; evolved; library; compatibility; exclusive; idea; virtual reality; offered; original; terms; games; videos; website; brands; buy; virtual; content; reality; goal; brand; store; offering; phone; retail</t>
  </si>
  <si>
    <t>0.000493900176805613</t>
  </si>
  <si>
    <t>1115</t>
  </si>
  <si>
    <t>0.000362219329972014</t>
  </si>
  <si>
    <t>Certain data and content provided by https://www.crunchbase.com/organization/eagle-eye-vr-headsets</t>
  </si>
  <si>
    <t>1099</t>
  </si>
  <si>
    <t>fefe63463fe74cf6b94136e557a73f5f</t>
  </si>
  <si>
    <t>A-T Solutions, Inc.</t>
  </si>
  <si>
    <t>http://www.a-tsolutions.com</t>
  </si>
  <si>
    <t>A-T Solutions, Inc. provides counterterrorism services, products, technology, and training services. The company offers services in the areas of forensics and biometrics, chemical, biological, radiological, and nuclear high-yield explosives/weapons of mass destruction-elimination, improvised explosive devices defeat, special operations support, training, intelligence collection and analysis, critical infrastructure protection, maritime/transportation security, engineering and technology, and global logistics. It also provides risk management, field reporting software, and mission support solutions. It serves customers in the Departments of Defense, Energy, Homeland Security, Justice, and State; the Intelligence Community; allied nations; state and local agencies; and the private sector. A-T Solutions, Inc. was founded in 2002 and is headquartered in Vienna, Virginia. As of June 1, 2015, A-T Solutions, Inc. operates as a subsidiary of Pacific Architects and Engineers Incorporated.</t>
  </si>
  <si>
    <t>Vienna</t>
  </si>
  <si>
    <t>Pacific Architects and Engineers Incorporated</t>
  </si>
  <si>
    <t>A-T Solutions; A-T Solutions experts; A-T Solutions analysts; homeland security; A-T Solutions partners; program management solutions; intelligence; A-T Solutions classrooms; A-T Solutions corps; A-T Solutions team; counterterrorism program management; Intelligence Community; actionable intelligence; training; source web intelligence; Weapons Technical Intelligence; Intelligence/Forensic Intelligence training; maritime training solutions; biometric-enabled intelligence; expeditionary mission support; actionable intelligence products; recent operational experience; instructional systems designers; mission support solutions; cyber security solutions; eod training; open source web; critical infrastructure; Mobile training program; Technology. Software solutions; counterterrorism solutions; Blended Learning Solutions; up-to-date actionable intelligence; All-source intelligence collection; law enforcement; operational solutions; Mobile Counter-IED Training; special operations; Multidisciplinary Training Courses; Mobile training teams; IED defeat procedures; counterterrorism training; operational support staff; comprehensive risk-based training; global security challenges; relevant solutions; national security benefits; training device builders</t>
  </si>
  <si>
    <t>ied; terrorism; biometric; threat; intelligence community; instructional; forensic; operational experience; instructor; expeditionary; anti terrorism; actionable intelligence; threats; critical infrastructure; counter; explosive; weapons; special operations; radiological; program management; nations; mission support; explosives; exercises; destruction; bomb; allied nations; cyber; allied; homeland; cyber security; attack; homeland security; departments; exploitation; department of defense; evolving; solutions and services; veterans; analysts; web intelligence; unclassified; training programs; training program; traffic in arms; time analysis; systems designers; subject matter experts; subject matter; special forces; real time analysis; public health; matter experts; logistics support; learning solutions; layered; justice; itar; international traffic; instructors; instructor led; improvised; health and safety; global networks; full compliance; forensics; evidence; ear; currency; counter terrorism; combating; classroom; blended; arms regulations; apu; allies; isr; biological; disposal; urgent; multidisciplinary; magazine; curriculum; courses; pose; attacks; accredited; students; regulations; relevant; experts; respond; prepare; partnered; recognized; agencies; iso; forces; national security; train</t>
  </si>
  <si>
    <t>0.0002519933263599562</t>
  </si>
  <si>
    <t>26102</t>
  </si>
  <si>
    <t>0.000334012114789411</t>
  </si>
  <si>
    <t>1100</t>
  </si>
  <si>
    <t>6d6829e5-0e64-4bee-b768-a8c8dcf27f78</t>
  </si>
  <si>
    <t>VizionAir</t>
  </si>
  <si>
    <t>http://www.thevizionair.com/#intro</t>
  </si>
  <si>
    <t>Creative/Enterprise Solutions (Drones). VizionAir utilizes the power of the Drone (UAV) ecosystem to tell the stories that matter most for your business or your life by combining innovative modalities. 
The various applications of UAV drones not only help the end user save big in terms of cost and time of operations, while mitigating the risk of human involvement but also allows users to gain an innovative-creative experience. VizionAir is the model for how drone services will develop and grow for the future.
They do this through a range of services: 
- ENTERPRISE SOLUTIONS
- CREATIVE SOLUTIONS
- EDUCATION + OUTREACH
VizionAir focuses on being a 'Social Good' company.</t>
  </si>
  <si>
    <t>Louisville</t>
  </si>
  <si>
    <t>creative; users to gain; uav drones; terms of cost; services will develop; save big; outreach; mitigating; involvement; human involvement; develop and grow; creative solutions; cost and time; range of services; stories; allows users; ecosystem; drone services; matter; gain; utilizes; grow; terms; combining; good; social; human; big; education; risk; focuses; model; save</t>
  </si>
  <si>
    <t>0.0002476128420311671</t>
  </si>
  <si>
    <t>14356</t>
  </si>
  <si>
    <t>0.0002670683904768656</t>
  </si>
  <si>
    <t>Certain data and content provided by https://www.crunchbase.com/organization/vizionair</t>
  </si>
  <si>
    <t>1101</t>
  </si>
  <si>
    <t>c78ce0888e19a8cb5c704a171ac7eb45</t>
  </si>
  <si>
    <t>Enterprise Group Holdings Limited</t>
  </si>
  <si>
    <t>http://www.enterpriseholdings.com</t>
  </si>
  <si>
    <t>Enterprise Group Holdings Limited engages in the provision of infrastructure maintenance support services for the public sector and utilities markets in the United Kingdom. The companys Government Services division offers various environmental services, including street cleaning, waste management, litter collection, graffiti removal, grounds maintenance, arboriculture, refuse and recycling collection, and landscaping services; and maintenance and repair, traffic signalling, safety fencing, resurfacing, safety inspection, emergency response, street lighting, network, and infrastructure management services for roads and highways. It also provides facilities management, mechanical and electrical maintenance, building repair and maintenance, reception, cleansing, janitorial, security, transport and fleet management, and street scene management services; property management services; and housing repair and maintenance services. The companys Utilities &amp; Defence division offers design and construction, maintenance, repair, leakage detection, and blockage clearance services for water facilities; design and construction, and cabling services, as well as connections and faults for power substations and gas facilities; smart meter and solar panel installation services; and facilities management services at service family accommodations, buildings, and infrastructure assets for the defence infrastructure organization. Enterprise Group Holdings Limited is headquartered in Leyland, the United Kingdom. As of April 8, 2013, Enterprise Group Holdings Limited operates as a subsidiary of Amey plc.</t>
  </si>
  <si>
    <t>Leyland</t>
  </si>
  <si>
    <t>Lancashire</t>
  </si>
  <si>
    <t>emergency response / facilities management services / infrastructure management / holdings limited engages</t>
  </si>
  <si>
    <t>590849252</t>
  </si>
  <si>
    <t>1760574862</t>
  </si>
  <si>
    <t>Ferrovial, S.A.</t>
  </si>
  <si>
    <t>ETR (London Stock Exchange); ETR (SWX Europe Limited)</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</si>
  <si>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t>
  </si>
  <si>
    <t>facilities management; division offers; repair and maintenance; design and construction; defence; management services; division; street; water facilities; smart meter; signalling; services for water; services division; refuse; reception; property management services; maintenance support; maintenance and repair; leakage detection; janitorial; infrastructure management; infrastructure maintenance; holdings limited engages; highways; group holdings; grounds maintenance; grounds; graffiti removal; graffiti; gas facilities; facilities management services; electrical maintenance; cleansing; cabling services; accommodations; repair; leakage; fleet management; environmental services; utilities; mechanical and electrical; faults; clearance; property management; panel installation services; scene; offers design; landscaping; collection; public sector; waste management; fencing; emergency response; substations; street lighting; roads; cabling; provision; removal; holdings; solar panel installation; recycling; connections; panel installation; fleet; organization; support services; maintenance services; meter; installation services; housing; traffic; response; family; assets; transport; waste; cleaning; sector; emergency; property; mechanical; detection</t>
  </si>
  <si>
    <t>0.00017678444873224465</t>
  </si>
  <si>
    <t>12762</t>
  </si>
  <si>
    <t>0.00026600146549999383</t>
  </si>
  <si>
    <t>1102</t>
  </si>
  <si>
    <t>62b4939cae5b57ad4807f7600b58ab2a</t>
  </si>
  <si>
    <t>http://www.safran-group.com</t>
  </si>
  <si>
    <t>Safran SA, together with its subsidiaries, engages in the aerospace and defense businesses worldwide. The company operates through three segments: Aerospace Propulsion, Aircraft Equipment, and Defense. The Aerospace Propulsion segment designs, develops, produces, and markets propulsion systems for commercial aircraft, military transport, training and combat aircraft, rocket engines, civil and military helicopters, and tactical missiles and drones. This segment also offers maintenance, repair, and overhaul services, as well as sells spare parts. The Aircraft Equipment segment provides landing gear and brakes; engine systems and associated equipment, such as thrust reversers and nacelles; and mechanical power transmission systems. This segment also offers electrical power generation cycle and associated engineering services; ventilation systems; and maintenance, repair, and related services, as well as sells spare parts. Its products and services are used in civil and military aircraft, and helicopters. The Defense segment designs, develops, manufactures, and markets optronic, avionic, and electronic solutions and services, as well as offers software for civil and defense applications. This segment also develops inertial navigation systems for aviation, naval, and land applications; flight commands for helicopters, and tactical optronic systems and drones; and defense equipment and systems. It serves naval, land, and aviation defense industries. Safran SA was incorporated in 1924 and is headquartered in Paris, France.</t>
  </si>
  <si>
    <t>1924</t>
  </si>
  <si>
    <t>2323511348</t>
  </si>
  <si>
    <t>20113772227</t>
  </si>
  <si>
    <t>SEJ1 (Deutsche Boerse AG); SAF (Euronext Paris); SEJ1 (Deutsche Boerse AG); SAF1 (SWX Europe Limited); SAFR.F (Pink Sheets LLC); 0IU8 (London Stock Exchange); SAFP (BATS &amp;#x27;Chi-X Europe&amp;#x27;); SAF (SIX Swiss Exchange); SAF (Borsa Italiana)</t>
  </si>
  <si>
    <t>international technology group; warfighter modernization programs; border control. aerospace.; launcher propulsion; infrastructure. navigation. transportation; missile propulsion; satellite propulsion; core businesses; landing systems; engine equipment; navigation systems; defense electronics; defense guidance; electrical systems; markets engines; aircraft engines; security solutions; digital ID; engineering services; smart transactions; civil identification; public safety; Safran; nacelles; optronics; drones; avionics</t>
  </si>
  <si>
    <t>propulsion; engines; warfighter; three core; technology group; solutions for civil; safran; optronics; offerings include; nacelles; modernization programs; launcher; landing systems; international technology; include aircraft; defense electronics; core businesses; border control; aircraft engines; navigation systems; modernization; transactions; defense; electrical systems; missile; security solutions; navigation; border; offerings; avionics; engineering services; public safety; guidance; identification; landing; civil; programs; transport; engine; core; satellite</t>
  </si>
  <si>
    <t>0.0005739169506991858</t>
  </si>
  <si>
    <t>0.0005302237965438074</t>
  </si>
  <si>
    <t>1103</t>
  </si>
  <si>
    <t>ab44b870-d0d9-b7c6-5e6c-dd5284b8706d</t>
  </si>
  <si>
    <t>RC Crunch</t>
  </si>
  <si>
    <t>http://www.rccrunch.com/</t>
  </si>
  <si>
    <t>RC crunch is home to the best products in the RC (Radio Control) Hobbyist community. The best drones, cars, plans, etc.</t>
  </si>
  <si>
    <t>rc; radio control; hobbyist; crunch; cars; plans; radio; community</t>
  </si>
  <si>
    <t>0.00012302878819796871</t>
  </si>
  <si>
    <t>6813</t>
  </si>
  <si>
    <t>0.0001850645592578903</t>
  </si>
  <si>
    <t>Certain data and content provided by https://www.crunchbase.com/organization/rc-crunch</t>
  </si>
  <si>
    <t>1104</t>
  </si>
  <si>
    <t>d10725b859e32a70907e194dd553ae77</t>
  </si>
  <si>
    <t>Sun Pacific Power Corp</t>
  </si>
  <si>
    <t>http://www.sunpacificpower.com</t>
  </si>
  <si>
    <t>Sun Pacific Power Corp designs and manufactures solar panel and lighting products. The company offers solar powered bus shelters and LED trash bins; and lighting products, such as electrical enclosures, floods, high pressure sodium lamps, lamps and ballasts, LED lights, linear fluorescent lights, solar collectors, temporary lights, and wallpacks, as well as highbay, induction, metal halide, and vandal resistant products. It offers its products online, as well as works with design, engineering, integration, and installation firms to deliver solar systems to clients. The company was founded in 2009 and is based in Freehold, New Jersey. It has manufacturing and assembly locations in the United States and internationally.</t>
  </si>
  <si>
    <t>Freehold</t>
  </si>
  <si>
    <t>lighting products; vandal resistant; vandal; trash; sodium; pressure sodium; pacific power; metal halide; manufactures solar panel; high pressure sodium; halide; floods; deliver solar; bus shelters; bins; ballasts; lamps; offers solar powered; induction; fluorescent; high pressure; shelters; pacific; solar collectors; temporary; linear; enclosures; led lights; bus; products online; corp; collectors; resistant; manufactures solar; pressure; offers its products; solar powered; solar systems; designs and manufactures; metal; offers solar</t>
  </si>
  <si>
    <t>0.00044940333332795564</t>
  </si>
  <si>
    <t>17204</t>
  </si>
  <si>
    <t>0.00043707243900633014</t>
  </si>
  <si>
    <t>1105</t>
  </si>
  <si>
    <t>a69869bd514632e5c8daa60ba803287c</t>
  </si>
  <si>
    <t>Etón Corporation</t>
  </si>
  <si>
    <t>http://www.etoncorp.com</t>
  </si>
  <si>
    <t>Etón Corporation develops and manufactures products that enable people to be informed, entertained, and safe. The company offers emergency radios, shortwave radios, crank radios, and self-powered radios for use in case of natural disasters and other emergency situations. Its products include rechargeable USB battery packs; rechargeable USB battery packs with hand turbine power generators; portable Bluetooth sound systems; solar-powered sound systems; portable Bluetooth sound systems with solar panels; multi-purpose solar powered digital weather radios for extreme conditions; solar-chargers with all-terrain guidance functions; solar-powered sound systems for iPods and iPhones; and rechargeable battery cases with solar panels for iPhones. The company also offers hand turbine NOAA, AM/FM, and weather alert radios with smartphone chargers; AM/FM shortwave radios/recorders; and parts and accessories, including messenger bags, USB AC adapter cord bundles, ear buds, replacement batteries, telescopic antennas, AC adapters, and battery covers. It offers its products online. Etón Corporation was formerly known as Lextronix, Inc. The company was founded in 1986 and is based in Palo Alto, California.</t>
  </si>
  <si>
    <t>rechargeable USB battery; USB battery packs; solar-powered sound systems; portable Bluetooth sound; Bluetooth sound systems; rechargeable battery cases; solar-powered digital weather; USB AC adapter; weather alert radios; hand turbine; hand turbine NOAA; all-terrain guidance functions; consumer electronics. manufacturing.; solar panels; self-powered radios; battery covers; Etón Corporation; AC adapters; natural disasters; smartphone chargers; emergency situations; ear buds; cord bundles; telescopic antennas; power generators; extreme conditions; messenger bags; replacement batteries</t>
  </si>
  <si>
    <t>sound systems; usb battery packs; usb battery; shortwave; iphones; fm; radios; rechargeable; battery packs; sound; usb; bluetooth; packs; solar powered; weather radios; turbine power; telescopic; products that enable; powered radios; parts and accessories; offers emergency; noaa; natural disasters; messenger bags; manufactures products; ipods; enable people; emergency situations; ear; digital weather; crank; corporation develops; bundles; battery cases; ac adapters; messenger; rechargeable battery; extreme conditions; hand; recorders; cord; adapter; turbine; power generators; chargers; disasters; ac; terrain; emergency; alert; adapters; weather; solar chargers; informed; situations; music; products online; bags; antennas; guidance; develops and manufactures; extreme; covers; functions; smartphone; cases; case; replacement; offers its products; consumer electronics; corporation; generators; natural; safe</t>
  </si>
  <si>
    <t>0.0003274643628533113</t>
  </si>
  <si>
    <t>0.0003511882817962993</t>
  </si>
  <si>
    <t>1106</t>
  </si>
  <si>
    <t>fd1dc6ca434bec763775dd17bafe52c8</t>
  </si>
  <si>
    <t>Porvair plc</t>
  </si>
  <si>
    <t>http://www.porvair.com</t>
  </si>
  <si>
    <t>Porvair plc, a filtration and environmental technology company, designs, develops, manufactures, and sells specialist filtration and separation equipment. It operates in two segments, Metals Filtration and Microfiltration. The Metals Filtration segment designs and manufactures porous ceramic filters for the filtration of molten metals. It provides patent protected filters for the aluminum cast house industry and the filtration of gray and ductile iron for the auto and light truck market; and patent protected super alloy filters used in the manufacture of turbine blades, as well as other products for solar panel manufacture and energy storage. This segment serves the molten aluminum, iron foundry, and super alloy industries. The Microfiltration segment designs and manufactures a range of specialist filtration equipment for application in the areas of aerospace, energy, bioscience, water, industrial, and environmental laboratory. This segment also produces a range of laboratory microplates, tubing, and associated consumables for use in pharmaceutical and biotechnology processes; and water analysis equipment and block digesters. The company is also involved in trading activities. It operates in the United Kingdom, Continental Europe, the United States, South America, Asia, and Africa, as well as other NAFTA countries. Porvair plc was incorporated in 1982 and is based in Kings Lynn, the United Kingdom.</t>
  </si>
  <si>
    <t>Kings Lynn</t>
  </si>
  <si>
    <t>Norfolk</t>
  </si>
  <si>
    <t>42780043</t>
  </si>
  <si>
    <t>PVAR.F (Pink Sheets LLC); PRV (London Stock Exchange); PRV (SWX Europe Limited); PRVl (BATS &amp;#x27;Chi-X Europe&amp;#x27;)</t>
  </si>
  <si>
    <t>environmental technology group; specialist filtration; Porvair; molten metals; market segments; separation equipment; CSR section.; industrial process; engineering expertise; customer problems; environmental laboratories; Corporate Governance; Business Model; Global Operations; Investor Section; UK; Germany; China; KPIs; people; markets; designs; range; aviation; energy; heart; overview; Working; History; Board</t>
  </si>
  <si>
    <t>filtration; technology group; markets we serve; environmental technology; specialist; serve; uk; range of market; molten; kpis; governance; global operations; environmental laboratories; engineering expertise; directors; customer problems; csr; corporate governance; separation; investor; environmental consulting; market segments; industrial process; employing; business model; laboratories; overview; heart; history; metals; solve; strategy; segments; corporate; aviation; problems; board; designs and manufactures; find; model; expertise; consulting; working</t>
  </si>
  <si>
    <t>0.0001614042178393782</t>
  </si>
  <si>
    <t>12309</t>
  </si>
  <si>
    <t>0.00024179072682993803</t>
  </si>
  <si>
    <t>8eeb3f1b87d5725865ddb855989edc64</t>
  </si>
  <si>
    <t>Equinox Innovative Systems LLC</t>
  </si>
  <si>
    <t>http://www.equinoxinnovativesystems.com</t>
  </si>
  <si>
    <t>Equinox Innovative Systems LLC manufactures tethered drones. Equinox Innovative Systems LLC was incorporated in 2016 and is based in Annapolis, Maryland.</t>
  </si>
  <si>
    <t>Annapolis</t>
  </si>
  <si>
    <t>tethered drones; innovative systems; tethered</t>
  </si>
  <si>
    <t>0.00025962317445661214</t>
  </si>
  <si>
    <t>1530</t>
  </si>
  <si>
    <t>0.00026834770389006564</t>
  </si>
  <si>
    <t>1108</t>
  </si>
  <si>
    <t>0018cdab-9260-9d78-d369-8b6e2aa1f16b</t>
  </si>
  <si>
    <t>Drone Junkie</t>
  </si>
  <si>
    <t>http://www.dronevideojunkie.com/</t>
  </si>
  <si>
    <t>Drone Aerial Marketing.</t>
  </si>
  <si>
    <t>drone aerial; marketing</t>
  </si>
  <si>
    <t>0.0005898644071667367</t>
  </si>
  <si>
    <t>1641</t>
  </si>
  <si>
    <t>0.00048758181905577563</t>
  </si>
  <si>
    <t>Certain data and content provided by https://www.crunchbase.com/organization/drone-junkie-3</t>
  </si>
  <si>
    <t>1109</t>
  </si>
  <si>
    <t>b525edaa-8938-64ad-3f21-d421d9d45d0e</t>
  </si>
  <si>
    <t>RayDyne Energy</t>
  </si>
  <si>
    <t>http://raydyneenergy.com</t>
  </si>
  <si>
    <t>RayDyne is a high concentration solar photovoltaic panel company founded in August of 2008 and headquartered in Austin. RayDyne is a high concentration solar photovoltaic panel company founded in August of 2008 and headquartered in Austin, Texas. RayDyne is bringing “Grid PerfectTM” high concentration photovoltaic (HCPV) solar panels to market in 2012. RayDyne panels target power utility companies, independent power producers, commercial rooftops, and producer/consumers where there is: explosive growth, high motivation, and governmental requirements to integrate significant levels of renewable energy sources rapidly.</t>
  </si>
  <si>
    <t>Texas Venture Labs</t>
  </si>
  <si>
    <t>power utility; power producers; motivation; independent power producers; high concentration photovoltaic; high concentration; hcpv; concentration photovoltaic; independent power; explosive; commercial rooftops; utility companies; renewable energy sources; governmental; concentration; producer; producers; rooftops; bringing; energy sources; rapidly; growth; target; integrate; independent; consumers; levels; energy efficiency</t>
  </si>
  <si>
    <t>0.00007942054646268212</t>
  </si>
  <si>
    <t>4624</t>
  </si>
  <si>
    <t>0.0001463928500524636</t>
  </si>
  <si>
    <t>Certain data and content provided by https://www.crunchbase.com/organization/raydyne-energy</t>
  </si>
  <si>
    <t>1110</t>
  </si>
  <si>
    <t>628afd65a585af27e263aaf457102eba</t>
  </si>
  <si>
    <t>TransArc</t>
  </si>
  <si>
    <t>TransArc develops a coating machine for the deposition of transparent conducting oxide (TCO) and various optical films on glass and plastic sheets. In the development of the coating machine, the company uses three technologies: filtered vacuum arc deposition, rapid thermal annealing (RTA), and transverse current injection (TCI). The TransArc coating machine produces coatings that can be used in industrial applications such as, flat panel displays, architectural glass, and solar cells. The company is based in Netanya, Israel.</t>
  </si>
  <si>
    <t>coating machine; coating; deposition; transparent conducting oxide; transparent conducting; rapid thermal; plastic sheets; optical films; glass and plastic; filtered; conducting oxide; annealing; tco; architectural glass; machine; arc; oxide; injection; sheets; conducting; flat panel displays; panel displays; industrial applications; films; transparent; coatings; architectural; plastic; vacuum; rapid; displays; optical; flat panel</t>
  </si>
  <si>
    <t>0.0004567973896633589</t>
  </si>
  <si>
    <t>1367</t>
  </si>
  <si>
    <t>0.0003742376298743838</t>
  </si>
  <si>
    <t>1111</t>
  </si>
  <si>
    <t>b7dd9d20ea959bda4709c3be6c5fcfd2</t>
  </si>
  <si>
    <t>V &amp; T (Plumbing, Central-Heating &amp; Bathrooms) Limited</t>
  </si>
  <si>
    <t>http://www.aqua-interiors.com</t>
  </si>
  <si>
    <t>V &amp; T (Plumbing, Central-Heating &amp; Bathrooms) Limited, doing business as Aqua Interiors, provides commercial plumbing and heating services. It offers domestic and commercial central heating services and heating installations; services for public buildings, sheltered housing accommodation, schools, hospitals, university buildings, MOD facilities, and sports and leisure facilities; and asbestos removal, builders works, systems control, flue installation, full re-pipes of hot and cold services/LTHW, boiler installation, insulation, ventilation, chemical dosing, testing, and commissioning and handover services. It offers joinery, building, renovation or replacement, advisory, plumbing, electrical, plastering, and tiling and decorating services for kitchens and bathrooms; and building and specialist joinery services. The company provides electrical and fire safety works, including consultancy for arrangement and installation of electrical power supplies; installation of low voltage switchgear and containment to carry power supply around buildings; segregated trayworks; trunking and conduit cable management systems; lighting and emergency lighting; external lighting; fire alarms; data cabling including cat5 and cat6 installations; and inspections, testing, and defect rectification for domestic contracts to large commercial public sector developments, such as licensed premises, care homes, offices, and educational establishments. It specializes in solar photovoltaicelectric saving efficiency; solar panelhot water; air source hear pumps; ground source heat pumps; lighting energy effectiveness and system controls; external and internal wall insulation; cladding and render work; loft insulation; gas condensing boilers; draft proofing of doors and windows; double glazing and composite door installation; and rainwater harvesting. The company was founded in 1975 and is headquartered in Huddersfield, United Kingdom.</t>
  </si>
  <si>
    <t>Huddersfield</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</si>
  <si>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t>
  </si>
  <si>
    <t>joinery; heating services; cat; bathrooms; central heating; plumbing; insulation; wall insulation; trunking; tiling; systems control; system controls; sports and leisure; specializes in solar; services for public; segregated; render; rectification; rainwater harvesting; proofing; plumbing and heating; plastering; photovoltaic electric; mod; loft insulation; lighting energy; leisure facilities; kitchens and bathrooms; internal wall insulation; internal wall; interiors; installation of electrical; hot and cold; heating installations; hear; handover; flue; fire safety; fire alarms; external and internal; establishments; emergency lighting; draft; double glazing; doors and windows; defect; decorating; data cabling; containment; condensing boilers; commercial public; central heating services; care homes; cable management; boiler installation; asbestos; aqua; accommodation; external; switchgear; large commercial; kitchens; public buildings; rainwater; conduit; arrangement; central; loft; renovation; public sector; ground source heat; condensing; fire; domestic and commercial; domestic; premises; source heat pumps; ground source; cladding; glazing; air source; low voltage; effectiveness; cabling; source heat; advisory; builders; hot; electrical power; alarms; pumps; harvesting; removal; power supplies; licensed; leisure; developments; educational; consultancy; specialist</t>
  </si>
  <si>
    <t>0.00034158516778067563</t>
  </si>
  <si>
    <t>2136</t>
  </si>
  <si>
    <t>0.000294076257005877</t>
  </si>
  <si>
    <t>1112</t>
  </si>
  <si>
    <t>badb166df85fbac225823add3130ae58</t>
  </si>
  <si>
    <t>http://www.enphase.com</t>
  </si>
  <si>
    <t>Enphase Energy, Inc., together with its subsidiaries, designs, develops, and sells microinverter systems for residential and commercial markets in the United States and internationally. The companys semiconductor-based microinverter system converts direct current electricity to alternating current (AC) electricity at the individual solar module level. It also offers energy storage systems, including its AC battery; and energy monitoring and control services. The company sells its microinverter systems primarily to distributors, as well as directly to large installers through original equipment manufacturers and strategic partners. Enphase Energy, Inc. was founded in 2006 and is headquartered in Petaluma, California.</t>
  </si>
  <si>
    <t>Petaluma</t>
  </si>
  <si>
    <t>126710000</t>
  </si>
  <si>
    <t>Applied Ventures, LLC (5); Third Point LLC (5); Madrone Capital Partners (3); Bay Partners, LLC (3); RockPort Capital Partners (3); Kleiner Perkins Caufield &amp; Byers (2); Green Growth Fund I, L.P. (2); Bridge Capital Holdings; PCG Asset Management, LLC; Foris Ventures, LLC; Horizon Technology Finance Management, LLC; Hercules Capital, Inc.; Horizon Technology Finance Corporation</t>
  </si>
  <si>
    <t>53818182</t>
  </si>
  <si>
    <t>ENPH (Nasdaq Global Market); E0P (Boerse-Stuttgart); E0P (Deutsche Boerse AG); ENPH (SIX Swiss Exchange); 0QYE (London Stock Exchange)</t>
  </si>
  <si>
    <t>solar power; solar power systems; enphase energy; Envoy Communications Gateway; solar module; Enphase Energy products; solar energy; solar power industry; solar array; Energy enphase energy; solar energy systems; solar panels; communications technology; generation solar power; power electronics; solar energy. enphase; Enphase Envoy Communications; energy harvest; 60-cell solar module; grid-tied solar applications; grid-compliant AC power; multiple Envoy devices; solar industry; AC power conversion; Enphase Engage Cable; max input power; transmits performance information; Enphase Enlighten™ website; Enlighten website; powerline communications technology; custom microchips; Northern California; generation technology; latest innovations; Line Communications Filters; microinverter; Envoy Features; ZigBee communications protocol; Enphase Microinverter; AC branch circuits; web-based thermostat controls; conventional monitoring systems; web-based analytics; Low-voltage Operation Capability; single web-based platform; CEC efficiency; residential HVAC systems; smart thermostat device; DC power; existing electrical wires</t>
  </si>
  <si>
    <t>enphase; enphase energy; microinverter; envoy; communications technology; proven advantages; microinverters; increasing the energy; gateway; advantages of communications; energy harvest; micro inverter; web based analytics; third generation technology; third generation; thermostat; system owners; solar power industry; remote troubleshooting; powerline; power industry; networking technologies; latest innovations; commercial installations; approach to solar; power electronics; cec; generation technology; networking; solar module; solar array; productive; veterans; continually; harvest; troubleshooting; percent; ac power; solar power systems; advance; incorporates; connects; northern; heating and cooling; held; communications; combining; solar power system; backed; array; website; leaders; telecom; advantages; owners; integrates; energy products; leveraging; high tech; proven; increasing; revolutionary; solar energy systems; power system; lcd; innovations; inverter; wiring; zigbee; world's most efficient; web based platform; unprecedented level; transmit and receive; transmission equipment; technology to connect; system that delivers; system includes; solar simple; solar power solution; software to enable; smart thermostat; screen display; publicly; providing renewable; protective housing; power converter; performance of solar; performance features; networking technology; mounting bracket; monitor and manage; module basis; maximize the performance; lighter weight; lcd touch; lcd display; introduces the solar; input power; improved installation; hvac systems</t>
  </si>
  <si>
    <t>0.0004471523953085135</t>
  </si>
  <si>
    <t>9867</t>
  </si>
  <si>
    <t>0.0004528304592486011</t>
  </si>
  <si>
    <t>1113</t>
  </si>
  <si>
    <t>f18fa9ec-b250-9dd1-03e1-f5f7c218c53a</t>
  </si>
  <si>
    <t>Revuelo Inc.</t>
  </si>
  <si>
    <t>http://www.revuelo.tech/</t>
  </si>
  <si>
    <t>Revuelo is a developer of drone management application platform.
It was founded in May 2016.</t>
  </si>
  <si>
    <t>management application; developer of drone; application platform; drone management; developer</t>
  </si>
  <si>
    <t>0.00036292808535442534</t>
  </si>
  <si>
    <t>8153</t>
  </si>
  <si>
    <t>0.00033219378851643996</t>
  </si>
  <si>
    <t>Certain data and content provided by https://www.crunchbase.com/organization/revuelo-inc</t>
  </si>
  <si>
    <t>1114</t>
  </si>
  <si>
    <t>b0b8c0bd23f75fafb156d78ac9f13cc6</t>
  </si>
  <si>
    <t>Inovasol SAS</t>
  </si>
  <si>
    <t>http://www.inovasol.fr</t>
  </si>
  <si>
    <t>Inovasol SAS engages in installations and maintainance of photovoltaic panels on roofs. The company is based in Saint Brieuc, France.</t>
  </si>
  <si>
    <t>Saint Brieuc</t>
  </si>
  <si>
    <t>6100165</t>
  </si>
  <si>
    <t>NextStage AM</t>
  </si>
  <si>
    <t>photovoltaic panels; solar kits Inovasol; solar generators; electrical protective case; solar panels; significant tax savings; TDGS connection box; UPS Network Connection; photovoltaic generator; photovoltaic modules; Silicon photovoltaic; abrisun; EDF assistance; EDF grid; peripheral flashings; electrical equipment; firm contract; electricity courtyard; long term; electrical output; new space; exterior design; roof slope; additional income; open timber; intermediate dimensions; large volumes; key investment; maximum dimensions; double source; Monocrystalline SF; surge protection; Wood structure; exceptional profitability; industrial storage; circuit breakers; palette online; AC cable; gasket compribande; tractor trailer; Aluminum profiles; windows option; cable trays; Profiles carrier; inverter; building; hangar; roofs; inverters; power</t>
  </si>
  <si>
    <t>edf; solar generators; mounting system; panels on roofs; solar kits; boat; accommodate; trailer; profiles; dimensions; learn; mm; garden; photovoltaic panels; connecting; cable; connection; medium; wc; tractor; testing and commissioning; surge protection; studied; solar kit; sliding doors; slab; simple integration; sf; roof slope; photovoltaic generator; peripheral; panels that produce; network connection; motorcycle; mm cable; maxi; large volumes; industrial storage; ideally suited; hoods; harmony; harmonious; full power; flashings; exterior design; equipped with solar; designs solar; designed to accommodate; datasheet; connection box; cables and electrical; cable trays; builder; bracing; aluminum profiles; year warranty; slope; gardening; corridors; build solar; mounting; silicon photovoltaic; intermediate; circuit breakers; generator; inverter; roofs; vent; tuning; sliding; endless; trays; timber; partnered; ideally; electrical output; breakers; rv; failures; designed to meet; kits; width; surge; structure; profitability; carrier; generators; volumes; perfectly; electrical equipment; cladding; model; depends; consist; bike; fits; produce electricity; length; closed; producer</t>
  </si>
  <si>
    <t>0.00008225681573966335</t>
  </si>
  <si>
    <t>6953</t>
  </si>
  <si>
    <t>0.00012780839171496066</t>
  </si>
  <si>
    <t>d3ca82eb-26bf-b388-9525-22137d4428de</t>
  </si>
  <si>
    <t>Home Solar Panel Cost</t>
  </si>
  <si>
    <t>http://homesolarpanelscosts.com/</t>
  </si>
  <si>
    <t>Discount Home Solar Panel Cost Evaluations.</t>
  </si>
  <si>
    <t>evaluations; discount</t>
  </si>
  <si>
    <t>0.00012306494708077506</t>
  </si>
  <si>
    <t>7450</t>
  </si>
  <si>
    <t>0.00015706028596280125</t>
  </si>
  <si>
    <t>Certain data and content provided by https://www.crunchbase.com/organization/home-solar-panel-cost</t>
  </si>
  <si>
    <t>1116</t>
  </si>
  <si>
    <t>46a448f4eb905e6787a55e1e3aa5a59e</t>
  </si>
  <si>
    <t>Italeaf S.p.A.</t>
  </si>
  <si>
    <t>http://www.italeaf.com</t>
  </si>
  <si>
    <t>Italeaf S.p.A. operates as a business accelerator for companies and startups in the fields of innovation and cleantech in Europe. The company is involved in the fields of renewable energy, energy efficiency, and energy and waste management; and develops, produces, and sells unmanned aerial vehicles for civil and commercial use. It also engages in the development, construction, installation, and maintenance of professional LED lighting solutions; production of metal powders for the additive manufacture; and provision of thermostats and smart technologies for the remote control of electrical and heating items of buildings managed through a cloud infrastructure. In addition, the company operates photovoltaic facilities; and offers services for tridimensional printing and scanning. The company was founded in 2010 and is headquartered in Narni, Italy. Italeaf S.p.A. operates as a subsidiary of Skill &amp; Trust Holding S.R.L.</t>
  </si>
  <si>
    <t>Narni</t>
  </si>
  <si>
    <t>Terni</t>
  </si>
  <si>
    <t>T.E.R.N.I. Research S.p.A.; Skill &amp; Trust Holding S.R.L.</t>
  </si>
  <si>
    <t>1459278</t>
  </si>
  <si>
    <t>ITAL SDB (OMX Nordic Exchange Stockholm)</t>
  </si>
  <si>
    <t>energy efficiency; industrial energy efficiency; renewable energy; Italeaf; Polo Italian industry; physical spaces; specific physical spaces; specific physical space; green Italian industry; business acceleration activities; development. renewable energy.; Italeaf S.p.A.; Italian Stock Exchange; Integrated corporate communication; public lighting; waste management; Italeaf accompanies; startup Italeaf; Italeaf SpA; sustainable industry; outstanding innovation; startuppers company; innovative ecosystem; national network; large bouquet; business skills; industry characteristics; new talent; technological innovation; Business plan; administrative services; highest quality; circular economy; Physical Chemistry; investors; new businesses; business accelerator; Support Services; Electrical Engineering; technical expertise; new markets; carbon intensity; job opportunities; ​​green economy; Greenled Industry; commercial drones; Technological facilities; Brand substaining; innovative measures</t>
  </si>
  <si>
    <t>italeaf; italian; consultants; startups; public lighting; propensity; industrial energy efficiency; industrial energy; accompanies; power led; advisors; catalyst; ecosystem; led lamps; investors; waste management; sp; entrepreneurs; initiatives; cleantech; administrative; spin; objective; physical; spaces; enterprises; economy; energy efficiency; fields; waste; involved; creation; innovation; venture capital; technological innovation; services offered; replicable; reduce the risk; reduce the carbon; pursues; professional market; produces power; physical space; offs; national network; mini and micro; micro classes; mentoring; integrated corporate; ict; green economy; fiscal; facilitation; entrepreneurship; enhancement; drones in mini; development of innovative; deliver the highest; create an innovative; convergence; control of electrical; competitiveness; combating; cloud infrastructure; civil and commercial; circular economy; carbon intensity; business skills; business plan; bouquet; authorization; aims to create; aim to facilitate; administrative services; accelerates the development; lamps; characteristics; technological; dispersion; accounting; startup; technical expertise; evolution; supports; rewarding; development and production; circular; business development; accelerates; community; talent; socially; initiative; electrical engineering; cogeneration; star; intensity; failures; develops and produces; place</t>
  </si>
  <si>
    <t>0.00042893903566069855</t>
  </si>
  <si>
    <t>17078</t>
  </si>
  <si>
    <t>0.0005387954925069479</t>
  </si>
  <si>
    <t>1117</t>
  </si>
  <si>
    <t>8f011db88c290d9b229b40ac3030f044</t>
  </si>
  <si>
    <t>Eco Steps</t>
  </si>
  <si>
    <t>http://www.ecosteps.co.za</t>
  </si>
  <si>
    <t>Eco Steps builds custom eco-beam sandbag homes in South Africa, Botswana, and Mozambique. The company offers grey water plant systems for the recovery and cleansing of grey water; and eco-friendly heat pump water heaters; provides technical services for solar power and hybrid power systems in homes and businesses; and supplies, installs, and services solar technology panels, products, and systems, including regulators, inverters, and batteries. It also offers LED lighting solutions; decking solutions for water resistant floor coverings; BiogasPro, a prefabricated biogas digester to treat sewage that is flowing into rivers, townships, and ground water; and Aquaponics, a system that is a combination of aquaculture and hydroponics relies on the natural relationship between the aquatic animals and the plants to maintain the environment. The company was incorporated in 2011 and is based in Hoedspruit, South Africa. As of December 11, 2013, Eco Steps operates as a subsidiary of Seeker Technologies Ltd.</t>
  </si>
  <si>
    <t>Hoedspruit</t>
  </si>
  <si>
    <t>Limpopo</t>
  </si>
  <si>
    <t>Seeker Tec International, Inc.</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</si>
  <si>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t>
  </si>
  <si>
    <t>grey; eco; water resistant; technical services; systems in homes; solutions for water; sewage; services solar; rivers; pump water heaters; pump water; prefabricated; plant systems; offers led lighting; offers led; led lighting solutions; hydroponics; hybrid power; heat pump water; ground water; flowing; floor coverings; decking; cleansing; aquaponics; aquaculture; relies; treat; coverings; biogas; services for solar; animals; aquatic; lighting solutions; relationship; eco friendly; beam; regulators; homes and businesses; homes; heat pump; steps; led lighting; floor; water heaters; solar technology; recovery; resistant; maintain; pump; heaters; combination; hybrid; builds; friendly; power systems; plant; natural</t>
  </si>
  <si>
    <t>0.00011509231934796362</t>
  </si>
  <si>
    <t>1838</t>
  </si>
  <si>
    <t>0.0002918906740959097</t>
  </si>
  <si>
    <t>66d9976fe3a46805d7e534fdbb9f0b91</t>
  </si>
  <si>
    <t>Canasia Solar Corp.</t>
  </si>
  <si>
    <t>Canasia Solar Corp. manufactures photovoltaic solar panels. The company is based in Canada. Canasia Solar Corp. operates as a subsidiary of Canasia Power Corp.</t>
  </si>
  <si>
    <t>Canasia Power Corp.</t>
  </si>
  <si>
    <t>solar corp; corp; manufactures photovoltaic solar; manufactures photovoltaic; photovoltaic solar panels; photovoltaic solar</t>
  </si>
  <si>
    <t>0.00026523706747038695</t>
  </si>
  <si>
    <t>0.00026881546910004716</t>
  </si>
  <si>
    <t>1119</t>
  </si>
  <si>
    <t>1ccee49589bfeb5eda178760e3a372cc</t>
  </si>
  <si>
    <t>Asahi/America, Inc.</t>
  </si>
  <si>
    <t>http://asahi-america.com</t>
  </si>
  <si>
    <t>Asahi/America, Inc. manufactures and distributes thermoplastic fluid flow solutions, including valves, actuators, high purity and wet process solutions, specialty components, and single and double wall piping systems to industrial, chemical, municipal, entertainment installation, wastewater treatment, and high purity markets in the United States and Latin America. It offers ball valves, butterfly valves, diaphragm valves, check valves, constant flow valves, gate valves, sediment strainers, globe valves, gauge sight glass valves, pressure relief valves, gaskets and actuated valves, ball valves, butterfly valves, diaphragm valves, gates, globe control valves, fastpacks-express valves/actuator packages, pneumatic valves, and electric valves; and industrial and double wall environment piping systems. The company serves chemical processing, petrochemical, mining, pulp and paper, plating, pharmaceutical, food, semiconductor processing, industrial water, aquarium, landfill recovery, theme park, cruise ship construction, solar panel manufacturing, ethanol production, railroad yard switching systems, metal finishing, and power markets; and distributors, engineers, contractors, and end users. It sells its products through a network of distributors. The company was founded in 1977 and is based in Lawrence, Massachusetts. As of November 30, 1999, Asahi/America, Inc. operates as a subsidiary of Asahi Organic Chemicals Industry Co., Ltd.</t>
  </si>
  <si>
    <t>1977</t>
  </si>
  <si>
    <t>Lawrence</t>
  </si>
  <si>
    <t>46016000</t>
  </si>
  <si>
    <t>Asahi Yukizai Corporation</t>
  </si>
  <si>
    <t>ASAM (Nasdaq Global Market)</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</si>
  <si>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t>
  </si>
  <si>
    <t>valves; piping systems; double wall; diaphragm valves; diaphragm; butterfly valves; butterfly; ball valves; piping; ball; high purity; purity; globe; double; wet process; thermoplastic; theme; systems to industrial; single and double; serves chemical; semiconductor processing; sediment; railroad; process solutions; power markets; offers ball; metal finishing; landfill; industrial water; gauge; gate valves; gaskets; fluid flow; express; ethanol; cruise; control valves; chemical processing; actuator; actuated; wastewater treatment; pulp and paper; plating; yard; pulp; gates; flow; solar panel manufacturing; distributors; network of distributors; finishing; panel manufacturing; wall; wastewater; pneumatic; petrochemical; gate; wet; chemical; actuators; switching; sight; manufactures and distributes; municipal; fluid; relief; park; ship; constant; pharmaceutical; paper; entertainment; check; contractors; recovery; specialty; sells its products; treatment; mining; packages; pressure; food; engineers; metal</t>
  </si>
  <si>
    <t>0.00031207014267009363</t>
  </si>
  <si>
    <t>16054</t>
  </si>
  <si>
    <t>0.00041168655132038445</t>
  </si>
  <si>
    <t>1120</t>
  </si>
  <si>
    <t>9ae7a28ca3698bb5d460318998c26f8b</t>
  </si>
  <si>
    <t>Geolit Solar</t>
  </si>
  <si>
    <t>Geolit Solar engages in production and distribution of electrical energy using photovoltaic panels. The company was founded in 2006 and is based in Jaén, Spain.</t>
  </si>
  <si>
    <t>Jaén</t>
  </si>
  <si>
    <t>Andalusia</t>
  </si>
  <si>
    <t>659761</t>
  </si>
  <si>
    <t>Innova Venture, SGEIC, S.A.; Agencia de Gestión Energética de Jaén; Parque Científico-Tecnológico del Aceite y del Olivar</t>
  </si>
  <si>
    <t>production and distribution; energy using photovoltaic; electrical energy; photovoltaic panels</t>
  </si>
  <si>
    <t>0.00043978161069819957</t>
  </si>
  <si>
    <t>21490</t>
  </si>
  <si>
    <t>0.0004552818273163775</t>
  </si>
  <si>
    <t>1121</t>
  </si>
  <si>
    <t>061ab10ae0d43330fae25102a44faec5</t>
  </si>
  <si>
    <t>Daelim Corporation</t>
  </si>
  <si>
    <t>http://www.daelimcorp.co.kr</t>
  </si>
  <si>
    <t>Daelim Corporation engages in petrochemical sales and agency, shipping, logistics, construction information, and information and communications technologies businesses. The company trades in various petrochemical products, such as polyethylene, poly propylene, polybutene, naphtha, olefins, aromatics, C9+, and solvents; and K-Resin, a styrene-butadiene copolymer. It also offers Plavis, a polymide molded parts and shapes for use in aerospace, automotive, electrical, chemical and mechanical engineering, and semiconductor industries. In addition, the company provides shipping services through the operation of gas tankers, CPP tankers, chemical tankers, bulk carriers, and other fleet; and multimodal, project, domestic, international, and ISO tank container logistics services, as well as logistics outsourcing services and logistics IT systems. Further, it offers integrated remodeling services comprising diagnosis of buildings, planning and proposal, designing and construction, after-sales services, and asset management; and housing, building, and community interior, as well as green remodeling and property management services. Additionally, the company manufactures construction materials, such as insulators, in-between floor noise-absorbing materials, dry panels, solar power products, and drain belt/roboprint products. It also designs, constructs, and maintains intelligent building, integrated engineering, and energy systems for buildings, plants, apartments, roads, tunnels, ports, railways, subways, and bridge facilities, as well as offers mechanical and electric works. In addition, the company provides IT outsourcing and business process outsourcing services, system integration services, and IT solutions and platforms for the construction industry, as well as communication services and communication operation/management services. The company was founded in 1994 and is based in Seoul, South Korea. Daelim Corporation is a subsidiary of Daelim Industrial Co., Ltd.</t>
  </si>
  <si>
    <t>Daelim Industrial Co., Ltd.</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</si>
  <si>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t>
  </si>
  <si>
    <t>tankers; outsourcing; outsourcing services; remodeling; petrochemical; logistics; management services; shipping; well as logistics; systems for buildings; system integration services; subways; solvents; services comprising; services and logistics; semiconductor industries; railways; propylene; property management services; polyethylene; offers mechanical; multimodal; molded parts; mechanical and electric; logistics services; intelligent building; insulators; drain; copolymer; business process; absorbing; offers integrated; apartments; resin; mechanical engineering; diagnosis; corporation engages; construction industry; tunnels; property management; construction materials; well as offers; integration services; carriers; trades; belt; sales services; container; bulk; solar power products; molded; constructs; proposal; chemical; roads; mechanical; iso; system integration; shapes; ports; bridge; asset management; dry; agency; tank; poly; power products; noise; fleet; interior; floor; maintains; housing; additionally; comprising; asset; designing; domestic; corporation; energy systems; communications; property; community; platforms; planning; automotive; intelligent</t>
  </si>
  <si>
    <t>0.0001699975533205839</t>
  </si>
  <si>
    <t>2393</t>
  </si>
  <si>
    <t>0.00026665996835000466</t>
  </si>
  <si>
    <t>5a7c18ee1a69d4f59374b5130dbb4717</t>
  </si>
  <si>
    <t>Green Upscale Realty, LLC</t>
  </si>
  <si>
    <t>http://greenupscalerealty.com</t>
  </si>
  <si>
    <t>Green Upscale Realty, LLC provides real estate broking services. It works with banks and lending institutions to find foreclosure and bank owned real estate properties to sell to the customers. The company was incorporated in 2010 and is based in Hempstead, New Hampshire.</t>
  </si>
  <si>
    <t>Hempstead</t>
  </si>
  <si>
    <t>Green Upscale Realty; energy efficient appliances; real estate; Green Energy; National Foreclosure Listing; Design. sell foreclosure; Real Estate Agent; Reverse Electric Meters; Real Estate Buyer; solar panels; wind mills; efficient homes; dollar properties; energy costs; Million Dollar; quality services; latest technology; elite homes; complete package; Condominium project; New York; Interior Decoration; Camera Security; Dual Agency; Interior Decorating; various services; Security Systems; Landscaping; internet; homebuyers; demands; prices; Co-Brokers; customers; California; co-broker; county; development; phase</t>
  </si>
  <si>
    <t>upscale; wind mills; reo; energy efficient appliances; electric meters; efficient appliances; broker; dollar; landscaping; mills; reverse; bank; green energy; energy efficient; licensed; website; real estate; estate; owned; interior; save on energy; relocate; realizes; quality services; quality real; package includes; offer quality; include development; homebuyers; helps customers; efficient homes; drastically reduced; drastically; decoration; decorating; complete package; commissions; brokers; reconstruction; meters; properties; listing; latest technology; elite; county; agent; appliances; comply; homes; security systems; energy costs; demands; agency; upgrade; phase; reduced; prices; collect; second; dual; sell; search; latest; package; national; helps; save; affordable; directly</t>
  </si>
  <si>
    <t>0.0002512840090941042</t>
  </si>
  <si>
    <t>37043</t>
  </si>
  <si>
    <t>0.00024592068617310245</t>
  </si>
  <si>
    <t>1123</t>
  </si>
  <si>
    <t>b6246b26dc3383a7d8aa5acfcef306d1</t>
  </si>
  <si>
    <t>Hiolle Energies</t>
  </si>
  <si>
    <t>http://www.hiolle-energies.com</t>
  </si>
  <si>
    <t>Hiolle Energies specializes in the design and installation of solar roofing panels. Hiolle Energies was founded in 2008 and is based in Valenciennes, France. Hiolle Energies operates as a subsidiary of Hiolle Industries.</t>
  </si>
  <si>
    <t>Valenciennes</t>
  </si>
  <si>
    <t>Nord-Pas-de-Calais</t>
  </si>
  <si>
    <t>SAS Hiolle Finances</t>
  </si>
  <si>
    <t>solar roofing panels; solar roofing; roofing panels; energies; design and installation; installation of solar; roofing; specializes</t>
  </si>
  <si>
    <t>0.0002607874906250398</t>
  </si>
  <si>
    <t>9011</t>
  </si>
  <si>
    <t>0.00026871914471926484</t>
  </si>
  <si>
    <t>1124</t>
  </si>
  <si>
    <t>7168d596baa95dc6e715ce035f3868a5</t>
  </si>
  <si>
    <t>Watly</t>
  </si>
  <si>
    <t>http://www.watly.co</t>
  </si>
  <si>
    <t>Watly manufactures micro power station that delivers clean water, electricity, and Internet connectivity by harvesting solar energy. The companys product is used to generate electricity, purify water, and connect to the Internet. It serves individuals, private companies, municipalities, and NGOs. The company sells its products directly, as well as through dealers worldwide. The company is based in Mataró, Spain.</t>
  </si>
  <si>
    <t>Mataró</t>
  </si>
  <si>
    <t>27452</t>
  </si>
  <si>
    <t>Startupbootcamp ApS</t>
  </si>
  <si>
    <t>solar energy; WATLY PURIFIES WATER; solar water purifiers; clean water; Watly thermal-dynamic cycle; micro power station; world energy production; OFF-GRID POWER STATION; energy resources management; renewable micro-power plants; power station. internet; greenhouse gas emissions; standard thermal machine; standard mono-crystalline panels; different telecommunication devices; tailor service level; Internet connectivity; Watly unit; separating water; ocean water; water purifier/desalinator; water pH; electricity; power grid; company product; private companies; electrical power; solar panels; Industrial Revolution; company strategy; web technologies; information technology; rural electrification; electrical components; micro-power stations; solar hub; remote areas; 4G network; particular skills; portable computers; portable lamps; overall performance; internal appliances; physical addresses; remote places; mobile phones; specific needs; household appliances; 3D printer</t>
  </si>
  <si>
    <t>micro power; power station; harvesting solar; clean water; connectivity; harvesting; compared; station; web technologies; web interfaces; water purifier; viruses; top rated; technologies to transform; separating; send data; resources management; renewable micro; remotely controlled; remote places; regulates; refrigerator; reduce greenhouse gas; reduce greenhouse; purifying; purify; purifies water; purifies; purifier; private companies; practically; polluted; pillars; parasites; offers a solar; ngos; mono crystalline panels; manufactures micro; liters of water; industrial revolution; indefinitely; hoc; gps coordinates; fungi; delivers clean; deliver highly; crystalline panels; continent; capable of efficiently; boils; benzene; beautifully; barrels; arsenic; ad hoc; rural; lamps; locating; liters; internet connectivity; heavy metals; advanced solar; called; water purifiers; printer; formula; contributes; bacteria; algae; rural electrification; ph; electrical components; water quality; greenhouse gas emissions; formation; coordinates; contents; internal; ultraviolet; tons; purifiers; membranes; generates electricity; gas emissions; ad; greenhouse gas; ocean; tailor; electrification; household appliances; exclusively; bandwidth; remote areas; equivalent; addresses; appliances; rated; power stations; population; filter</t>
  </si>
  <si>
    <t>0.00007867620759933265</t>
  </si>
  <si>
    <t>0.00012010029140281143</t>
  </si>
  <si>
    <t>a13dab11-04f7-1efc-f785-9006ca58566d</t>
  </si>
  <si>
    <t>HardDrones</t>
  </si>
  <si>
    <t>http://www.harddrones.com/</t>
  </si>
  <si>
    <t>HardDrones is a company dedicated to the capture and analysis of flight data automatically using drones. Once a week, spectral aerial images of crops will be captured and analyzed, and we will deliver the results online so that farmers can optimize the resources of water, fertilizers and pesticides.</t>
  </si>
  <si>
    <t>Providencia</t>
  </si>
  <si>
    <t>Start-Up Chile</t>
  </si>
  <si>
    <t>fertilizers; data automatically; capture and analysis; analysis of flight; flight data; pesticides; aerial images; analyzed; week; industrial automation; spectral; captured; crops; farmers; optimize; images; dedicated; automatically; resources; capture; automation</t>
  </si>
  <si>
    <t>0.00037996506127774624</t>
  </si>
  <si>
    <t>2202</t>
  </si>
  <si>
    <t>0.00030602333589970166</t>
  </si>
  <si>
    <t>Certain data and content provided by https://www.crunchbase.com/organization/harddrones</t>
  </si>
  <si>
    <t>1126</t>
  </si>
  <si>
    <t>568ff807f66cbd19b4ba2b6d9a20bb74</t>
  </si>
  <si>
    <t>Jiangsu Huihuang Solar Energy Joint Stock Co., Ltd</t>
  </si>
  <si>
    <t>http://www.solason.com</t>
  </si>
  <si>
    <t>Jiangsu Huihuang Solar Energy Joint Stock Co., Ltd. manufactures solar heating products. The company specializes in non-pressured and pressured integrative solar water heaters, pressured split systems, heat pipe/U pipe/flat panel solar collectors, pressurized water tanks, and accommodating accessories. It offers split pressurized solar water heaters, balcony split solar energy products, and air source heat pumps. The company sells its products through stores and dealers in Germany, New Zealand, France, the United States, Thailand, Peru, Spain, and the Philippines. Jiangsu Huihuang Solar Energy Joint Stock Co., Ltd. was founded in 1990 and is based in HuaiAn, China.</t>
  </si>
  <si>
    <t>HuaiAn</t>
  </si>
  <si>
    <t>Guojing Venture Capital; Shenzhen Oriental Fortune Capital Co Ltd.</t>
  </si>
  <si>
    <t>jiangsu; pressurized; solar water heaters; pipe; water heaters; solar heating products; pressurized water; manufactures solar heating; heat pipe; flat panel solar; balcony; accommodating; solar water; water tanks; panel solar; heaters; air source heat; source heat pumps; solar energy products; heating products; solar collectors; air source; solar heating; source heat; collectors; dealers; tanks; manufactures solar; heat pumps; energy products; sells its products; stores; flat panel; specializes; pumps</t>
  </si>
  <si>
    <t>0.0003184275500523642</t>
  </si>
  <si>
    <t>6326</t>
  </si>
  <si>
    <t>0.0003036954105785144</t>
  </si>
  <si>
    <t>1127</t>
  </si>
  <si>
    <t>4abe3e0eaae563218a1fa7e5ac12a72e</t>
  </si>
  <si>
    <t>YellowScan SAS</t>
  </si>
  <si>
    <t>http://www.yellowscan.fr</t>
  </si>
  <si>
    <t>YellowScan SAS designs, develops, and produces aerial drone imaging sensor systems for drone deployment in surveying, corridor mapping, forestry, environmental research, archeology, industrial inspection, civil engineering, and mining fields worldwide. It offers sensors and software, as well as calibration and technical support services. The company was founded in 2015 and is based in Montferrier-sur-Lez, France.</t>
  </si>
  <si>
    <t>Montferrier-sur-Lez</t>
  </si>
  <si>
    <t>429023</t>
  </si>
  <si>
    <t>Melies SAS</t>
  </si>
  <si>
    <t>aerial drone imaging; LiDAR UAV combo; drone deployment; corridor mapping; cent metric UAV; technical support services; dual-frequency GNSS receiver; PPK positioning mode; continuous data acquisition; multi-echo laser scanner; density level data; ultra-light aircrafts; ultra-light weight; surveying solution; sensor systems; environmental research; industrial inspection; civil engineering; mining fields; YellowScan’s Mapper; Heading Reference; YellowScan Surveyor; precision measurement; terrain model; operational support; bare soil; imagery data; urban areas; survey applications; coast lines; power lines; various species; tropical forest; forestry; drones; archeology; attitude; sensors; surveyors; size; RTK; UAVs; DTM; hectare; vegetation; Designs; software; height; calibration; features</t>
  </si>
  <si>
    <t>surveyors; corridor; archeology; forestry; ultra light; attitude; lidar; terrain; aerial drone; surveying; ultra light weight; tropical; terrain model; surveyor; solution for drones; sensors and software; sensor systems; scanner; rtk; rivers; reference system; ppk; penetrate vegetation; penetrate; operational support; open pit; mountains; mapper; level data; imaging sensor; imagery data; hectare; heading reference system; heading reference; heading; gnss receiver; field tested; echo; dtm; drone surveying; drone imaging; cent; capable of operating; board computer; bare; attitude and heading; ahrs; aerial drone imaging; urban areas; species; power lines; pit; metric; integrated system; lines; survey; gnss; civil engineering; technical support services; coast; mine; mapping; ultra; aircrafts; mounted; identifying; forest; size; light weight; industrial inspection; receiver; calibration; vegetation; soil; height; density; data acquisition; reference; technical support; achieved; adapted; wood; surveys; positioning; mode; support services; measurements; frequency; tested; continuous; volume; laser; dual; urban; measurement; generates; deployment; civil; mining; acquisition</t>
  </si>
  <si>
    <t>0.00032038372646746364</t>
  </si>
  <si>
    <t>6613</t>
  </si>
  <si>
    <t>0.00034138239971668596</t>
  </si>
  <si>
    <t>1128</t>
  </si>
  <si>
    <t>2f0412811c40400fcc89b6d165255d0e</t>
  </si>
  <si>
    <t>Sky Solar (Hong Kong) International Co., Ltd.</t>
  </si>
  <si>
    <t>Sky Solar (Hong Kong) International Co., Ltd. distributes solar panels. The company was founded in 2002 and is based in Beijing, China. Sky Solar (Hong Kong) International Co., Ltd. operates as a subsidiary of Sky Global Group.</t>
  </si>
  <si>
    <t>sky; distributes solar panels; distributes solar</t>
  </si>
  <si>
    <t>0.00008484665357813829</t>
  </si>
  <si>
    <t>0.00011354471596545932</t>
  </si>
  <si>
    <t>1129</t>
  </si>
  <si>
    <t>1c5d1397c24e1c95f7c71592d9a65793</t>
  </si>
  <si>
    <t>Game of Drones</t>
  </si>
  <si>
    <t>http://www.gameofdrones.com</t>
  </si>
  <si>
    <t>Game of Drones develops and markets airframes, DIY kits, and bind-and-fly products for drones in the United States. It also offers T-shirts; and organizes drone leagues in California. The company was founded in 2012 and is based in San Francisco, California. Game of Drones operates as a subsidiary of Ballistic UAV, Inc.</t>
  </si>
  <si>
    <t>Ballistic UAV, Inc.</t>
  </si>
  <si>
    <t>fight amateur UAV; digital media. drones.; Dogfighting; rockets; limits; Game; fly; gaming</t>
  </si>
  <si>
    <t>explosives; fight; rockets; amateur; digital media; limits; gaming; game; media; fly</t>
  </si>
  <si>
    <t>0.0003788238263718719</t>
  </si>
  <si>
    <t>5352</t>
  </si>
  <si>
    <t>0.0003335730167524118</t>
  </si>
  <si>
    <t>1130</t>
  </si>
  <si>
    <t>70af9977ab9308506fda81a0d931dd18</t>
  </si>
  <si>
    <t>Flirtey Technology Pty Ltd</t>
  </si>
  <si>
    <t>http://flirtey.com</t>
  </si>
  <si>
    <t>Flirtey Technology Pty Ltd provides drone delivery services for urgent medical supplies, online retail, and food delivery in the United States. The company was founded in 2013 and is based in Reno, Nevada.</t>
  </si>
  <si>
    <t>16120000</t>
  </si>
  <si>
    <t>Y Combinator Management LLC (2); Amity Ventures, LLC; Lowercase Capital; QUALCOMM Ventures; Wil LLC; Goodwater Capital; Partech International; Menlo Ventures</t>
  </si>
  <si>
    <t>drone delivery; drone delivery service; drone delivery services; drone delivery trial; New Zealand; commercial drone delivery; drone delivery industry; food delivery industries; drone service company; fast food; delivery technology. delivery; urgent medical delivery; Flirtey Technology Pty; small business; stringent safety approvals; emergency relief organizations; term joint research; New Zealand Land; delivery process; emergency medical supplies; rental company Zookal; multiple redundant backup; online retail; commercial on-demand deliveries; current civil aviation; ultimate customer experience; service. logistics. robotics.; Real-time delivery; Flirtey’s drones; courier delivery; delivery times; various markets; delivery-by-Flirtey trials; Fast Movers; time-sensitive last mile; Friendly Regulation; Low Risk; rollout partnerships; Lake Roxburgh; big cities; Initial trials; short term; aviation authority; South Island; suburban skylines; important step; safety systems; conventional airline; rescue; parcels</t>
  </si>
  <si>
    <t>flirtey; online retail; drone delivery; trials; trial; fast food; delivery service; parcels; low risk; letters; food delivery; drone delivery service; reinventing; flying robots; humanitarian; we're; small business; interested; rescue; food; safely; retail; fast; emergency; world's first commercial; track the progress; time sensitive; time delivery; systems and advanced; suburban; sponsored; serves various markets; rollout; relief organizations; movers; missing; medical supplies; land safely; firsts; emergency relief; drone delivery services; discussions; developing advanced; delivery times; delivery technology; courier; civil aviation; big cities; bid; backup systems; aviation rules; aviation authority; approvals; airline; advancing; medical; urgent; priority; launch; we're building; redundant; lake; island; hopes; drone service; short term; delivery services; customer experience; aviation; working; deliveries; logistics; assisted; term; package; closer; risk; lose; authority; robots; stringent; safety systems; advanced technology; rules; partnering; flying; number; hover; customize; commercially; partnerships; mile; anytime; conduct; regulators; progress; pioneering; land; sensitive; regulation</t>
  </si>
  <si>
    <t>0.00025324241669584855</t>
  </si>
  <si>
    <t>10003</t>
  </si>
  <si>
    <t>0.00029308303164543066</t>
  </si>
  <si>
    <t>dddc6aeec9bfd67983c3ec6e87897e6b</t>
  </si>
  <si>
    <t>Gentoo Group Limited</t>
  </si>
  <si>
    <t>http://www.gentoogroup.com</t>
  </si>
  <si>
    <t>Gentoo Group Limited, together with its subsidiaries, provides residential property development services primarily in Sunderland, United Kingdom. It offers various lifestyle options by building homes for sale and rent. The company also offers a range of construction services, including sustainable housing, and large and small scale commercial and non-commercial refurbishments and developments; and delivers repair and maintenance services, including emergency repairs, gas servicing, central heating system trouble, leaseholders, carbon monoxide safety, right to repair scheme, rechargeable repairs, and condensation control to homes and communal areas. In addition, it provides a range of solar photovoltaic (PV) systems, such as roof integrated PV systems, building integrated PV systems, solar tiles, and solar kits; and specialist glass products that include toughened, laminated safety, tinted, curved, printed, solar control, and shaped glass, as well as glazing. Further, it offers a home purchase plan to own a home without the need for a mortgage or a deposit. Furthermore, the company provides specialist services, including asbestos removal, building preservation, grounds maintenance, concierge, graffiti removal, and Web-based ICT systems; professional services that include building/quantity surveying, facilities management, project management, energy certification, and mechanical and electrical engineering; and trade services comprising joinery, electrical, plumbing and heating, roofing, brick and block work, glazing, drainage, and plastering and decoration. Gentoo Group Limited was formerly known as Sunderland Housing Company Limited and changed its name to Gentoo Group Limited in June 2007. The company was incorporated in 2000 and is based in Sunderland, United Kingdom.</t>
  </si>
  <si>
    <t>Sunderland</t>
  </si>
  <si>
    <t>Tyne and Wear</t>
  </si>
  <si>
    <t>354627953</t>
  </si>
  <si>
    <t>support services; environmental sustainability; solar panels; specialist glass; property rental; component parts; value chain; divisions; Group; companies; care; construction; design; sum; Gentoo; values; sales; line</t>
  </si>
  <si>
    <t>group of companies; divisions; support services; environmental sustainability; sum; care; values; sustainability; specialist; rental; chain; component; property; manage</t>
  </si>
  <si>
    <t>0.00007512577841349673</t>
  </si>
  <si>
    <t>2535</t>
  </si>
  <si>
    <t>0.00012098352537569643</t>
  </si>
  <si>
    <t>1132</t>
  </si>
  <si>
    <t>536ca276d8ebc42d5d26e768d973fdf7</t>
  </si>
  <si>
    <t>Texas Solar Power Company</t>
  </si>
  <si>
    <t>http://www.txspc.com</t>
  </si>
  <si>
    <t>Texas Solar Power Company, a solar integrator, specializes in the sale, design, installation, and maintenance of renewable energy systems for residential, commercial, institutional, and government customers. Its services focus on photovoltaic, wind generation, and battery backup systems. The company also installs solar panels, inverters, and wind generators; and batteries, charge controllers, combiner boxes, and other items. In addition, it offers consulting, system maintenance/repair, and engineering services. Texas Solar Power Company was founded in 1995 and is based in Austin, Texas with an additional office in San Antonio.</t>
  </si>
  <si>
    <t>wind generation; system maintenance; solar integrator; maintenance of renewable; backup systems; offers consulting; government customers; wind generators; combiner boxes; combiner; battery backup; systems for residential; integrator; renewable energy systems; installs solar panels; engineering services; institutional; items; charge controllers; boxes; backup; installs solar; generators; controllers; energy systems; specializes; repair; consulting</t>
  </si>
  <si>
    <t>0.00025343436260042503</t>
  </si>
  <si>
    <t>7242</t>
  </si>
  <si>
    <t>0.0002523343481820726</t>
  </si>
  <si>
    <t>1133</t>
  </si>
  <si>
    <t>1fc66ed17fcf805f2b79644081b77233</t>
  </si>
  <si>
    <t>Belectric OPV GmbH</t>
  </si>
  <si>
    <t>Belectric OPV GmbH engages in cell development, printing-related production and product development, including the integration of OPV cells into existing products. The company is based in Nuremberg, Germany. Belectric OPV GmbH was formerly known as Konarka Technologies GmbH. As a result of acquisition of Konarka Technologies GmbH by BELECTRIC Holding GmbH, Konarka Technologies GmbH's name was changed. As of October 22, 2012, Belectric OPV GmbH operates as a subsidiary of BELECTRIC Holding GmbH.</t>
  </si>
  <si>
    <t>Nuremberg</t>
  </si>
  <si>
    <t>BELECTRIC Holding GmbH</t>
  </si>
  <si>
    <t>Power Plastic; low light sensitivity; Konarka; energy; greater power output; recyclable materials; photovoltaic technology; solar panels; organic photovoltaic technology; tunable cell chemistry; technical data sheet; Konarka Power Plastic; Power Plastics; remote power; Konarkas Power Plastic; flexibility; solar technologies; curtain walls; Power Plastics material; custom designs; remote power applications; specialty panels; standard width; product details; generation solar technology; generation solar technologies; Series; solar curtain wall; Dr. Alan Heeger; new OPV chemistries; thin-film photovoltaic technology; solar solution thats; photo-reactive polymer material; organic solar material; current research efforts; superior low light; solar power; Plastics tunable cell; Konarka co-founder; photo-reactive printed layer; Nobel Prize winner; project; transparent electrode layer; solar bag panel; protective packaging layer; BIPV pilot project; indirect lighting situations; portable power; thermal coefficient ability; east facing walls</t>
  </si>
  <si>
    <t>power plastic; konarka; recyclable materials; recyclable; opv; sensitivity; tunable cell chemistry; tunable cell; tunable; technical data sheet; technical data; specialty panels; sided; recyclable materials power; product details; power plastic offers; plastic solar panels; plastic solar; plastic offers; photo reactive; organic photovoltaic; materials power plastic; materials power; greater power output; greater power; east facing; data sheet; custom designs; curtain walls; cell chemistry; ability to generate; colors; plastic; mm; remote power; lengths; curtain; low light; chemistry; incorporated; canopies; width; competitors; photovoltaic technology; generation solar; walls; facing; solar technologies; soft; reactive; flexibility; transparency; bipv; organic; advances; download; printed; series; power output; details; layer; east; choice; applied; roll; lightweight; weight; manufactured; ability; work both indoors; wide in virtually; well as broad; well as advances; weight and flexible; wavelengths of light; virtually any length; variety of locations; transparent electrode layer; transparent electrode; transit shelter; tents; substrates using roll; spectrum both indoor; specific wavelengths; solar material; solar bag; size and weight; silicon based st; shade structures; scattered; ryan; rolls of paper; rolls; roll manufacturing; reveals; reactive printed layer; reactive printed; reactive polymer material; reactive polymer; rapidly emerging</t>
  </si>
  <si>
    <t>0.0002672561872400935</t>
  </si>
  <si>
    <t>0.000282302872350733</t>
  </si>
  <si>
    <t>1134</t>
  </si>
  <si>
    <t>dad1e24f584e2269521e5a906e08a713</t>
  </si>
  <si>
    <t>GeoGenix, LLC</t>
  </si>
  <si>
    <t>http://www.geogenix.com</t>
  </si>
  <si>
    <t>GeoGenix, LLC designs, installs, operates, and maintains solar power systems on residential and commercial properties. The company offers ground-mounted solar panel systems, generator solutions, crystalline modules, and thin-film solutions. GeoGenix, LLC was founded in 1980 and is based in Old Bridge, New Jersey.</t>
  </si>
  <si>
    <t>Old Bridge</t>
  </si>
  <si>
    <t>systems on residential; offers ground; maintains solar power; generator solutions; crystalline modules; maintains solar; commercial properties; ground mounted solar; mounted solar; ground mounted; solar panel systems; panel systems; solar power systems; maintains; residential and commercial; generator; crystalline; properties; mounted; power systems</t>
  </si>
  <si>
    <t>0.00036037319716062153</t>
  </si>
  <si>
    <t>2528</t>
  </si>
  <si>
    <t>0.00032739677922978045</t>
  </si>
  <si>
    <t>1135</t>
  </si>
  <si>
    <t>a30ba239869a862c4b70463ddb2c5786</t>
  </si>
  <si>
    <t>NanoMas Technologies, Inc.</t>
  </si>
  <si>
    <t>NanoMas Technologies, Inc. is engaged in the research, development, engineering, and commercialization of nanotechnology and nanomaterials for printable, flexible electronics. The company specializes in stable metallic nanoparticles for solar and printed electronic applications. It offers conductive inks for printable electronics, such as silver nano-crystal inks and gold nano-crystal inks for printing electronic devices on plastics or papers. The company also provides functional nanoparticulates, including silver and gold nanoparticles. In addition, it offers nanoparticles-based inkjettable inks for front-side metallization of solar cells. The companys solutions are used in printable solar cells, solar cell conductive grid and busbar metallizations, flexible and flat panel displays, radio frequency identification antenna and integrated circuits, printed circuit boards, and reflective mirrors and metallic coatings. NanoMas Technologies, Inc. was founded in 2006 and is based in Endicott, New York.</t>
  </si>
  <si>
    <t>Endicott</t>
  </si>
  <si>
    <t>3200000</t>
  </si>
  <si>
    <t>BASF Venture Capital GmbH; Earthrise Capital Partners, LLC</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</si>
  <si>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t>
  </si>
  <si>
    <t>nanoparticles; printable; inks; nano crystal; gold; metallic; silver; crystal; nano; conductive; printed; radio frequency identification; printed electronic applications; printed electronic; printable electronics; papers; offers conductive inks; offers conductive; metallization; frequency identification; flexible electronics; electronic applications; conductive inks; busbar; nanomaterials; printed circuit boards; integrated circuits; circuit boards; radio frequency; printed circuit; plastics; commercialization; reflective; flexible; mirrors; nanotechnology; electronic devices; antenna; flat panel displays; identification; circuits; boards; functional; stable; panel displays; side; front; frequency; engaged; coatings; printing; circuit; solar cell; radio; displays; flat panel; specializes</t>
  </si>
  <si>
    <t>0.0007122667814237607</t>
  </si>
  <si>
    <t>17098</t>
  </si>
  <si>
    <t>0.0005687565655637134</t>
  </si>
  <si>
    <t>1136</t>
  </si>
  <si>
    <t>67ff49ca-bd5a-0d3f-deed-42c0ba0b06cb</t>
  </si>
  <si>
    <t>Zhuhai Tianke Energy Saving Equipment Manufacture</t>
  </si>
  <si>
    <t>http://www.tessolarwater.com</t>
  </si>
  <si>
    <t>Zhuhai Tianke Energy Saving Equipment Manufacture is a housing construction and solar company. Zhuhai Tianke Energy-Saving Equipment Manufacture Co., Ltd. is a professional manufacturer of gas and oil boilers, high efficiency flat panel collector solar water heaters and other relevant energy saving products.
TES currently operates 2 factories, occupying an area of more than 40,000mÂ², with more than 200 employees and a Research &amp; Development department center of more than 20 engineers. 
TES factory have many series of stamping, rolling, welding, surface coating and assembly producing lines. TES have complete control of product's design and construction as the complete product is made in-house. TES operates according to the ISO9001:2008 international standard quality control system. All TES products comply with CE &amp; RoHS directive, the solar thermal collector water heaters have passed the EN 12975-2 &amp; ISO 9806-1 directive standard tests. 
More than 80% of TES green energy product &amp; energy saving products are exported to Europe &amp; Australasia countries, with OEM/ODM or TES brand.</t>
  </si>
  <si>
    <t>Zhuhai</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</si>
  <si>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t>
  </si>
  <si>
    <t>saving equipment; energy saving equipment; directive; saving products; energy saving products; energy saving; iso; collector; water heaters; saving; thermal collector; solar thermal collector; rohs; quality control system; panel collector; oil boilers; odm; occupying; international standard; flat panel collector; energy product; development department; complete product; complete control; stamping; gas and oil; heaters; passed; rolling; exported; design and construction; en; ce; comply; solar water heaters; welding; quality control; factories; relevant; tests; oem; factory; green energy; employees; control system; boilers; department; solar water; housing; high efficiency; oil and gas; lines; countries; coating; producing; series; brand; center; assembly; solar thermal; flat panel; engineers; house</t>
  </si>
  <si>
    <t>0.00008025349486875622</t>
  </si>
  <si>
    <t>0.00011589910646857718</t>
  </si>
  <si>
    <t>Certain data and content provided by https://www.crunchbase.com/organization/zhuhai-tianke-energy-saving-equipment-manufacture</t>
  </si>
  <si>
    <t>1137</t>
  </si>
  <si>
    <t>faf8bc0f140ddf5e874ea54f90a86609</t>
  </si>
  <si>
    <t>Amb Energia S.A.</t>
  </si>
  <si>
    <t>http://www.ambenergia.pl</t>
  </si>
  <si>
    <t>AMB ENERGIA S.A. develops, owns, and operates renewable energy projects in the areas of wind and solar energy on commercial scale in Poland. It manages a portfolio of renewable energy projects with the capacity of generating electricity for households. The company also offers electricity and related services for business; and electricity and heating cost reducing solutions for households and small and medium-sized companies, which include heat pumps, solar collectors, photovoltaic panels, biomass fired boilers, and others. AMB ENERGIA S.A. was founded in 2010 and is based in Warsaw, Poland. As of December 31, 2014, Amb Energia S.A. operates as a subsidiary of Grupa DUON Spolka Akcyjna.</t>
  </si>
  <si>
    <t>Warsaw</t>
  </si>
  <si>
    <t>9394625</t>
  </si>
  <si>
    <t>Fortum Oyj</t>
  </si>
  <si>
    <t>energia; amb; renewable energy projects; households; energy projects; sized companies; services for business; offers electricity; medium sized companies; medium sized; include heat; households and small; fired boilers; cost reducing; commercial scale; small and medium; generating electricity; fired; solar collectors; wind and solar; sized; manages; biomass; owns; collectors; boilers; medium; heat pumps; portfolio; photovoltaic panels; generating; reducing; capacity; pumps</t>
  </si>
  <si>
    <t>0.00030133693691149926</t>
  </si>
  <si>
    <t>1517</t>
  </si>
  <si>
    <t>0.00028255754613030733</t>
  </si>
  <si>
    <t>1138</t>
  </si>
  <si>
    <t>04907680321f02a56d2acc9d558ce66b</t>
  </si>
  <si>
    <t>Vyrtucom, S. L.</t>
  </si>
  <si>
    <t>http://www.vyrtucom.com</t>
  </si>
  <si>
    <t>Vyrtucom, S. L. provides online marketing and interactive communication solutions such as website design and development. The company was incorporated in 2000 and is headquartered in Barcelona, Spain.</t>
  </si>
  <si>
    <t>1139</t>
  </si>
  <si>
    <t>622debb1464d8fe5daa04d31d09e8ed8</t>
  </si>
  <si>
    <t>Acconeer AB</t>
  </si>
  <si>
    <t>http://www.acconeer.com</t>
  </si>
  <si>
    <t>Acconeer AB, a mobile technology company, develops sensors for the next generation portable devices. It offers A1 radar sensor, a high-precision microwave radar system integrated on a single chip that enables radar functionality to be integrated in battery driven and compact devices. The companys sensor is used for high-accuracy distance measurements and presence detection/more advanced use cases, such as gesture recognition and material identification. In addition, its sensor is also used in consumer electronics, smart phones and tablets, wearables, security, industrial, and vital signs monitoring applications. Acconeer AB was founded in 2011 and is based in Lund, Sweden.</t>
  </si>
  <si>
    <t>Lund</t>
  </si>
  <si>
    <t>Skåne County</t>
  </si>
  <si>
    <t>9501280</t>
  </si>
  <si>
    <t>Lunds Universitets Innovationssystem AB; BGA Invest AB</t>
  </si>
  <si>
    <t>Acconeer’s sensors; sensors record motion; high tech startup; single chip sensor; sensor data Designs; radar sensor; improved understanding; consumer electronics products; material properties; proximity sensor; high-precision microwave radar; wide range; generation portable devices; perimeter detection applications; industrial control applications; materials characterization applications; sensor technology; interaction.Their radar technology; 60GHz ISM band; intelligent home applications; breakthrough technology Acconeer; radar applications; high frequency wavelet; intra chip communications; environment.3D sensors; high definition multimedia; sub millimeter accuracy; new world; wavelet generators; Vital Signs Monitoring; vital life signs; high-performance sensors; highly advance software; CEO Lars Lindell; ambient sound environment; breathing rate; face recognition systems; major international companies; visible foot print; consuming micro Watt; radar functionality; Silicon valley. semiconductor; security applications; spectroscopy applications; sports applications; localization applications; micro radar; smartwatch applications; useful applications; compact devices</t>
  </si>
  <si>
    <t>sensors enable; measure distance; material properties; improved understanding; opens; proximity; startup developing; spectroscopy; single chip; radar system; portable devices; lars; improve performance; electronics products; consumer electronics products; breathing; accurately measure; sensor technology; radar; tech startup; signs; pulse; multitude; improved; consuming; understanding; chip; distance; wearables; interaction; humans; vital; measure; detect; motion; high precision; sensor; human; accurately; face; noise; functionality; high tech; positioning; rate; record; consumer electronics; watt of power; venture capital; surveillance equipment; software algorithms; smartwatches; smartwatch; small devices; security devices; sales and business; robust solution; recognition systems; readers; radar technology; radar sensor; pulse rate; proximity sensor; provide the opportunity; precision tracking; power and improved; phones and tablets; perimeter detection; penetrate; online shopping; motion capture; millimeter accuracy; millimeter; microwatts; merges; major international; major advantages; main strengths; ism; intra; interpreting; interpretation; interpret; international companies; intent; industrial control; including gas; includes all parts; improved environmental; headed by ceo; headed; ghz ism; gesture control; gesture; gauge; foot print; fingerprint; features provide; face recognition; enable high</t>
  </si>
  <si>
    <t>0.00008355251832089805</t>
  </si>
  <si>
    <t>4914</t>
  </si>
  <si>
    <t>0.00016000353905746133</t>
  </si>
  <si>
    <t>1140</t>
  </si>
  <si>
    <t>b997bee0-a017-e90e-b10e-7134f70fab80</t>
  </si>
  <si>
    <t>ANT-GLOBAL SERVICES</t>
  </si>
  <si>
    <t>http://www.ant-global.org</t>
  </si>
  <si>
    <t>UAV and Drone Enterprise solutions including security, tracking, registration and no-fly zones. ANT-GLOBAL SERVICES offers its users with UAV and drone enterprise solutions such as security, tracking, registration, and no-fly zones. The company’s cloud-based solutions helps individuals for the growth of their businesses. Individuals also can join the ANT-GLOBAL community to integrate their UAV fleets with their expanding ecosystem of networked devices. Security services such as data, information, communications, device, and mission security are provided by the company. It helps its users plan, deploy, and track missions with confidence and security and manage team roles and permissions.
ANT-GLOBAL SERVICES is a U.S.-based company that was founded in 2015 by Jeff Battema and Hareesh Khurana.</t>
  </si>
  <si>
    <t>fly zones; ant; zones; registration; users with uav; solutions helps; services offers; permissions; offers its users; networked devices; helps its users; helps individuals; global services; company's cloud; cloud storage; cloud based solutions; solutions including; roles; security services; individuals; networked; fleets; helps; fly; join; confidence; ecosystem; expanding; deploy; growth; missions; plan; provided; integrate; track; communications; community; manage</t>
  </si>
  <si>
    <t>0.0003430481287475013</t>
  </si>
  <si>
    <t>21772</t>
  </si>
  <si>
    <t>0.0003619918767583068</t>
  </si>
  <si>
    <t>Certain data and content provided by https://www.crunchbase.com/organization/ant-global-services</t>
  </si>
  <si>
    <t>fb1efe22-637f-f86c-71a3-ff4d0d4c3387</t>
  </si>
  <si>
    <t>De Groene Aggregaat</t>
  </si>
  <si>
    <t>http://degroeneaggregaat.nl/</t>
  </si>
  <si>
    <t>De Groene Aggregaat is a hybrid generator equipped with solar panels and a battery pack with fuel savings are achieved.</t>
  </si>
  <si>
    <t>Graft</t>
  </si>
  <si>
    <t>StartGreen Capital</t>
  </si>
  <si>
    <t>hybrid generator; equipped with solar; battery pack; greentech; pack; achieved; generator; equipped; savings; hybrid</t>
  </si>
  <si>
    <t>0.00012097140139112789</t>
  </si>
  <si>
    <t>3269</t>
  </si>
  <si>
    <t>0.0001863276022444825</t>
  </si>
  <si>
    <t>Certain data and content provided by https://www.crunchbase.com/organization/de-groene-aggregaat</t>
  </si>
  <si>
    <t>1142</t>
  </si>
  <si>
    <t>7b77f53f018f05db953ded5bdccc9603</t>
  </si>
  <si>
    <t>The Heat Shed, Inc.</t>
  </si>
  <si>
    <t>http://www.heatshed.com</t>
  </si>
  <si>
    <t>The Heat Shed, Inc. distributes and installs solar photovoltaic solutions. It offers solar shingles, solar laminates, inverters, solar panels, photovoltaic modules, and photon panels. The company was founded in 1973 and is based in Revere, Pennsylvania. As per the transaction announced on March 5, 2011, The Heat Shed, Inc. operates as a subsidiary of GeoGenix, LLC.</t>
  </si>
  <si>
    <t>Revere</t>
  </si>
  <si>
    <t>solar photovoltaic solutions; shingles; photon; installs solar photovoltaic; distributes and installs; photovoltaic solutions; laminates; photovoltaic modules; installs solar; solar photovoltaic; offers solar</t>
  </si>
  <si>
    <t>0.0006969172643582119</t>
  </si>
  <si>
    <t>12488</t>
  </si>
  <si>
    <t>0.0005918058717431832</t>
  </si>
  <si>
    <t>1143</t>
  </si>
  <si>
    <t>65c345eb4f7d7c5e81fb66a480108af4</t>
  </si>
  <si>
    <t>Kalzip Ltd.</t>
  </si>
  <si>
    <t>http://www.kalzip.com/kalzip/uk/home/default.aspx</t>
  </si>
  <si>
    <t>Kalzip Ltd. manufactures roofing and wall cladding systems for Germany and international markets. It offers roofs, such as flat roofs, liner roofs, structural decks, liner decks, structural cassettes, low U-value systems, and acoustics; profiles; shapes; solar and green roof systems; AluPlusSolar solar panels; SolarClad that provides a retro-fit solution for installations on existing structures or new-build developments; and TF, MT, and perforated facades for both new build and refurbishment projects. The company also provides components and accessories, which include clips, vapour control layers, insulation, safety accessories, and snow guards, as well as liners, decks, and cassettes. In addition, it offers technical support services, such as product selection, on-site inspections and surveys, technical drawings, technical support, system performance characteristics, design guidelines, on-site requirements, and accreditations and standards. The company was founded in 1968 and is based in St. Helens, the United Kingdom. It has sales offices and manufacturing facilities in China, Germany, Singapore, the United Kingdom, and the United States. Kalzip Ltd. operates as a subsidiary of Corus UK Ltd.</t>
  </si>
  <si>
    <t>St. Helens</t>
  </si>
  <si>
    <t>Merseyside</t>
  </si>
  <si>
    <t>Tata Steel Limited</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</si>
  <si>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t>
  </si>
  <si>
    <t>decks; liner; cassettes; technical support; roofs; wall cladding; vapour; tf; technical drawings; snow guards; site requirements; roofing and wall; retro; product selection; performance characteristics; perforated; offices and manufacturing; offers technical support; offers technical; international markets; green roof; existing structures; components and accessories; cladding systems; acoustics; accreditations; sales offices; liners; structural; mt; guidelines; flat roofs; technical support services; refurbishment; guards; system performance; roof systems; manufacturing facilities; cladding; facades; drawings; clips; snow; shapes; profiles; developments; selection; surveys; layers; support services; offices; fit; characteristics; roofing; inspections; insulation; standards; wall; structures</t>
  </si>
  <si>
    <t>0.00042207461967276496</t>
  </si>
  <si>
    <t>4078</t>
  </si>
  <si>
    <t>0.00039469846462620635</t>
  </si>
  <si>
    <t>1144</t>
  </si>
  <si>
    <t>8e5bba90-74a8-5a95-0507-32197830801e</t>
  </si>
  <si>
    <t>Loreto Innovation</t>
  </si>
  <si>
    <t>http://loreto.co</t>
  </si>
  <si>
    <t>Loreto Innovation provides aerial and submersible hybrid drones that give clients the best opportunity to research and treat water.</t>
  </si>
  <si>
    <t>WERCBench Labs (2)</t>
  </si>
  <si>
    <t>treat water; treat; submersible; opportunity; hybrid; innovation</t>
  </si>
  <si>
    <t>0.00007389285725437631</t>
  </si>
  <si>
    <t>0.00010395600477367318</t>
  </si>
  <si>
    <t>Certain data and content provided by https://www.crunchbase.com/organization/loreto-innovation</t>
  </si>
  <si>
    <t>1145</t>
  </si>
  <si>
    <t>6baae87e2eb8ac2f0482cca3d3200c99</t>
  </si>
  <si>
    <t>Ehkyu Greentech Limited</t>
  </si>
  <si>
    <t>Ehkyu Greentech Limited is a holding company which through its subsidiaries engages in supply of solar panel manufacturing equipment and components. The company also offers after sales services and logistic consulting services. The company was incorporated in 2010 and is based in China.</t>
  </si>
  <si>
    <t>supply of solar; offers after sales; logistic; equipment and components; solar panel manufacturing; sales services; panel manufacturing; greentech; manufacturing equipment; consulting services; subsidiaries; consulting</t>
  </si>
  <si>
    <t>0.00008085175234322936</t>
  </si>
  <si>
    <t>7310</t>
  </si>
  <si>
    <t>0.00018371493796071726</t>
  </si>
  <si>
    <t>1146</t>
  </si>
  <si>
    <t>a53e13012c1d129782a4f5d20cfafed9</t>
  </si>
  <si>
    <t>TG Yueda Solar Mirror Co., Ltd</t>
  </si>
  <si>
    <t>http://www.taiwanglass.com/factory_detail.php?langeno=en&amp;sid=88&amp;id=2292</t>
  </si>
  <si>
    <t>TG Yueda Solar Mirror Co., Ltd engages in developing and manufacturing energy-saving solar mirror panels. The company was founded in 2011 and is headquartered in Yancheng, China. The company operates as a subsidiary of Taiwan Glass Ind. Corp.</t>
  </si>
  <si>
    <t>Yancheng</t>
  </si>
  <si>
    <t>Taiwan Glass China Holding Ltd.</t>
  </si>
  <si>
    <t>Taiwan Glass Ind. Corp.</t>
  </si>
  <si>
    <t>solar mirror; mirror; tg; saving solar; developing and manufacturing; engages in developing; corp; energy saving; saving</t>
  </si>
  <si>
    <t>0.00013080046877727398</t>
  </si>
  <si>
    <t>0.00017397554705525964</t>
  </si>
  <si>
    <t>1147</t>
  </si>
  <si>
    <t>42644b41bbb0d256378aa35941c0308e</t>
  </si>
  <si>
    <t>Teknek Limited</t>
  </si>
  <si>
    <t>http://www.teknek.com</t>
  </si>
  <si>
    <t>Teknek Limited designs and manufactures solutions that help reduce contaminants and improve yields in the manufacturing process for the contact sheet and web cleaning sector. It offers cleaning cores, hand rollers, reel to reel machines, and sheet machines. The company also provides support services. It serves customers in markets, such as printed circuits, surface mount technology, converting, glass, photovoltaic solar cells, and flat panel displays. The company was founded in 1978 and is based in Renfrew, United Kingdom with operating facilities throughout worldwide. As of July 8, 2011, Teknek Limited operates as a subsidiary of Illinois Tool Works Inc.</t>
  </si>
  <si>
    <t>Renfrew</t>
  </si>
  <si>
    <t>Renfrewshire</t>
  </si>
  <si>
    <t>Illinois Tool Works Inc.</t>
  </si>
  <si>
    <t>reel; solutions that help; rollers; reel to reel; offers cleaning; manufactures solutions; improve yields; cores; sheet; help reduce; contaminants; cleaning; machines; yields; manufacturing process; support services; hand; contact; designs and manufactures; sector; improve</t>
  </si>
  <si>
    <t>0.00030951051313406273</t>
  </si>
  <si>
    <t>15054</t>
  </si>
  <si>
    <t>0.0003054954966157644</t>
  </si>
  <si>
    <t>1148</t>
  </si>
  <si>
    <t>4c77f76fa386538a951c95cc3ede215d</t>
  </si>
  <si>
    <t>Ultimate Results, LLC</t>
  </si>
  <si>
    <t>http://byronwalker.com</t>
  </si>
  <si>
    <t>Ultimate Results, LLC publishes guides. Its products include Green DIY Energy, a guide to show people how to build homemade renewable energy; Green Business Profits, a guide to help people establish green businesses; Green Eco Club, a membership site to offer green news and information to members; Chicken DIY Guides, a guide focused to provide construction plans for building chicken coops; Easy Energy Audits, a guide to help consumers to conduct their own energy audits; and Thermal Energy Guide, a guide to offer plans on how to construct homemade thermal energy sources. The companys products also comprise Wind Energy Guide, a guide to provide plans on how to construct homemade wind energy sources; 2012 Survival Guide, a guide focused on the 2012 Mayan calendar and its potential impact to the future; Green Marketing Profits, a guide focused to help consumers profit from green business opportunities; and Solar Discount Secrets, a guide to help consumers find cheap solar panels. It markets and sells its guides through affiliate channels. Ultimate Results was incorporated in 2003 and is based in Arvada, Colorado.</t>
  </si>
  <si>
    <t>Arvada</t>
  </si>
  <si>
    <t>homemade; help consumers; guide; green business; chicken; energy audits; guides; construct; profits; audits; diy; thermal energy; wind energy; plans; energy sources; survival; publishes; products also comprise; offer green; membership; help people; green marketing; discount; construction plans; calendar; business opportunities; affiliate; consumers; club; markets and sells; focused; cheap; establish; conduct; channels; ultimate; news; comprise; members; profit; eco; opportunities; impact; find; marketing; potential</t>
  </si>
  <si>
    <t>0.00012550045501291302</t>
  </si>
  <si>
    <t>7079</t>
  </si>
  <si>
    <t>0.00022593319170632613</t>
  </si>
  <si>
    <t>1149</t>
  </si>
  <si>
    <t>b3b1d00832229fbf1e2490187efe68a0</t>
  </si>
  <si>
    <t>NuRAN Wireless Inc.</t>
  </si>
  <si>
    <t>http://nuranwireless.com</t>
  </si>
  <si>
    <t>NuRAN Wireless Inc., through its subsidiary, Nutaq Innovation Inc., researches, develops, manufactures, and markets digital electronic circuits and wireless telecommunication products in Canada, the United States, and internationally. The company provides various specialized systems for indoor coverage, rural connectivity in emerging markets, connectivity to offshore platforms and ships, private mobile networks, or custom solutions for specific markets, such as Internet of Thing (IoT), public safety, emergency, or crisis communications. Its products include GSM LiteCell, a GSM base station for rural and roadside coverages, low density villages, remote sites, third-world/developing countries, and private networks; and GSM-EDGE Superfemto, which supports GSM, GPRS, and EDGE in various logical channel combinations, adapting to traffic requirements, and exploiting radio link resources for in-building coverage, offshore platforms and ships, private networks, and network-in-a-box applications. The companys products also comprise Nexus Core Network, a 2G and 3G soft core network for small to medium-sized operations, including regional mobile network, rural mobile network, enterprise private network, and humanitarian and disaster relief organizations, as well as TV WhiteSpace Backhaul data terminal for extended ranges. In addition, it develops prototyping, test, and validation solutions, including software-defined radios, 5G Massive MIMO, HetNet, and IoT to customers in the wireless, scientific, medical, and defense markets. Further, the company offers GSM network-in-a-box solution, which allows the deployment of a GSM network; LiteRAN 2G solution that is a rural GSM network; and end-to-end GSM network solutions for small to medium-sized operation. NuRAN Wireless Inc. was incorporated in 2014 and is headquartered in Quebec, Canada.</t>
  </si>
  <si>
    <t>8267279</t>
  </si>
  <si>
    <t>Finexcorp Inc., Asset Management Arm</t>
  </si>
  <si>
    <t>NUR (Canadian National Stock Exchange); NRRW.F (Pink Sheets LLC); 1RN (Deutsche Boerse AG)</t>
  </si>
  <si>
    <t>GSM LiteCell; lowest power consumption; low density villages; GSM base station; GSM LiteCell all-IP; GSM Radio Access; GSM micro-BTS; GSM network-in-a-box; GSM network; mobile network operators; private mobile networks; NuRAN Wireless Inc.; roadside coverage; Internet service providers; rural coverage; private networks; broadband wireless solutions; radio link resources; various logical channel; GSM-EDGE Superfemto; sparsely populated locations; smaller subscriber bases; core network elements; integrated picocell solution; Base Station Subsystem; low-ROI business cases; inexpensive solar panels; Lowest TCO; indoor coverage; remote sites; mobile subscribers; mobile coverage; rural connectivity; network coverage; traffic requirements; third-world/developing countries; public safety; custom solutions; specific markets; remote populations; untrained personel; crisis communications; offshore platforms; low income; Network solution; GSM-EDGE Micro-BTS; new subscribers; lowest-ARPU subscribers; new world; remote locations</t>
  </si>
  <si>
    <t>gsm; subscribers; low density; bts; backhaul; reaching; solution consists; roadside; remote sites; private networks; power consumption; villages; coverage; easiest; developing countries; deployments; base station; density; lowest; challenging; connectivity; microwave; channel; rural; traffic; networks; sites; ip; box; edge; deploy; wireless solutions; variety of specialized; utmost; untrained; subsystem; subscriber; specific markets; solutions for specific; site installation; separately; reside; portability; populations; personel; perform site; pbx; opex; operation costs; offshore platforms; network operators; network coverage; msc; mobile networks; mobile network operators; mobile network; matter of minutes; low income; justify; internet service providers; internet service; interfaced; inexpensive solar; gprs; gateway; farther; exploiting; exists; exchanged; easy to carry; deployment and operation; cost efficiency; complete site; compact size; calls; broadband wireless solutions; broadband wireless; box solution; billion mobile; belongs; revenues; projected; populated; logical; emerging markets; consumption; reduce the amount; introduces; custom solutions; consequently; combinations; deployment; operators; countries; third; consists; tolerant; tco; inherent; crisis</t>
  </si>
  <si>
    <t>0.0005742317356670729</t>
  </si>
  <si>
    <t>27282</t>
  </si>
  <si>
    <t>0.0005739938813741632</t>
  </si>
  <si>
    <t>1150</t>
  </si>
  <si>
    <t>e1acf323-25f8-ceb7-cb4c-8ffc2fc3c25d</t>
  </si>
  <si>
    <t>Wellbots</t>
  </si>
  <si>
    <t>http://www.wellbots.com/</t>
  </si>
  <si>
    <t>Wellbots is the leading online retailer of smart connected products in the USA and in Canada. WellBots is the online retailer of drones, cleaning robots, activity trackers, and more. In the fast-paced world with new tech being introduced daily, our goal at WellBots is to find the most efficient and convenient innovations to improve your daily lives. From automatic floor vacuums and robotic lawn mowers to wearable smartwatches and connected devices, They strive to find and select only the best solutions that satisfy the needs of anybody looking to step into the future of home robots, wearable tech, and connected devices!</t>
  </si>
  <si>
    <t>online retailer; connected devices; retailer; wearable; daily; wearable tech; smartwatches; smart connected; paced; mowers; leading online; lawn mowers; fast paced; daily lives; connected products; cleaning robots; activity trackers; connected; lawn; satisfy; introduced; robots; find; strive; tech; convenient; trackers; activity; select; lives; usa; floor; innovations; commerce; robotic; step; goal; cleaning; consumer electronics; automatic; fast; improve; retail</t>
  </si>
  <si>
    <t>0.00007330345173808752</t>
  </si>
  <si>
    <t>8864</t>
  </si>
  <si>
    <t>0.00011402361086431641</t>
  </si>
  <si>
    <t>Certain data and content provided by https://www.crunchbase.com/organization/wellbots</t>
  </si>
  <si>
    <t>1151</t>
  </si>
  <si>
    <t>41f190f6aa8466616e45efab7fa31611</t>
  </si>
  <si>
    <t>Auhua Clean Energy Plc</t>
  </si>
  <si>
    <t>http://www.auhuacleanenergy.com</t>
  </si>
  <si>
    <t>Auhua Clean Energy Plc researches, develops, produces, and sells solar-powered water heater systems for individual households, property development companies, and distributors in the Peoples Republic of China, Taiwan, and the United States. It provides split solar-powered water heating systems, storage tanks, and solar energy collector panels under the Weiliya and Jinbiao brand names. The company was founded in 2002 and is headquartered in Jinan, the Peoples Republic of China.</t>
  </si>
  <si>
    <t>Jinan</t>
  </si>
  <si>
    <t>1603902</t>
  </si>
  <si>
    <t>ACE (London Stock Exchange AIM Market); AC6 (Boerse-Stuttgart)</t>
  </si>
  <si>
    <t>solar powered water; powered water; water heater systems; solar energy collector; sells solar powered; powered water heater; individual households; heater systems; energy collector; collector panels; brand names; researches; property development; storage tanks; names; solar powered; water heater; water heating systems; collector; households; sells solar; heater; water heating; tanks; heating systems; distributors; brand; individual; property</t>
  </si>
  <si>
    <t>0.00035234057490568467</t>
  </si>
  <si>
    <t>0.0003021891788266881</t>
  </si>
  <si>
    <t>1152</t>
  </si>
  <si>
    <t>edade7a0e8f62c77a78de7290f21b5b1</t>
  </si>
  <si>
    <t>Latitude Solar AB</t>
  </si>
  <si>
    <t>http://www.latitudesolar.com</t>
  </si>
  <si>
    <t>Latitude Solar AB manufactures polycrystalline silicon photovoltaic solar panels. The company is based in Porjus, Sweden.</t>
  </si>
  <si>
    <t>Porjus</t>
  </si>
  <si>
    <t>Norrbotten County</t>
  </si>
  <si>
    <t>polycrystalline silicon photovoltaic; latitude; silicon photovoltaic; polycrystalline silicon; polycrystalline; photovoltaic solar panels; photovoltaic solar</t>
  </si>
  <si>
    <t>0.00041768364019809594</t>
  </si>
  <si>
    <t>9272</t>
  </si>
  <si>
    <t>0.00037706914324280353</t>
  </si>
  <si>
    <t>1153</t>
  </si>
  <si>
    <t>448130390211ef942c3506e9a08e8b3d</t>
  </si>
  <si>
    <t>Bazzar</t>
  </si>
  <si>
    <t>Bazzar operates a crowd-commerce platform for the sale of radio-controlled models, drones, toys, and other gadgets through the network of authorized agents. The company's platform provides instructions to agents for the management of technical devices, video courses, and advice for the sale of goods and the level of customer service, as well as provides the ability to order additional accessories to meet the needs of final customers. Bazzar is based in Russia.</t>
  </si>
  <si>
    <t>The Untitled</t>
  </si>
  <si>
    <t>agents; radio controlled models; network of authorized; level of customer; controlled models; company's platform; commerce platform; authorized agents; radio controlled; crowd; instructions; authorized; gadgets; toys; final; courses; customer service; advice; commerce; goods; models; radio; controlled; order; ability; meet</t>
  </si>
  <si>
    <t>0.00021149525119119653</t>
  </si>
  <si>
    <t>17304</t>
  </si>
  <si>
    <t>0.00033507591149608727</t>
  </si>
  <si>
    <t>1154</t>
  </si>
  <si>
    <t>86d252d0c6cbbd8d4540ed305e3ffd60</t>
  </si>
  <si>
    <t>Exendis Renewable Energy B.V.</t>
  </si>
  <si>
    <t>http://www.exendis.com/index.asp?type=30&amp;PaginaID=86&amp;CatID=243&amp;SubID=171&amp;ADID=5</t>
  </si>
  <si>
    <t>Exendis Renewable Energy B.V. manufactures solar panels converter, fuel cell convertors, energy storage inverter (ESI), and batteries. The company was founded in 2002 and is based in Ede, the Netherlands. Exendis Renewable Energy B.V. operates as a subsidiary of Exendis.</t>
  </si>
  <si>
    <t>Ede</t>
  </si>
  <si>
    <t>manufactures energy conversion / automotive aftermarket / equipment for applications / automotive electrical</t>
  </si>
  <si>
    <t>Exendis</t>
  </si>
  <si>
    <t>worldwide active company; energy conversion equipment; market segments MOBILITY; infrastructure. renewable energy; extensive product line; power range; EXENDIS; applications; 60VA; 500kVA.</t>
  </si>
  <si>
    <t>manufactures energy conversion; manufactures energy; exendis; equipment for applications; market segments; energy conversion; segments; va; power range; active; conversion; designs and manufactures; mobility; covers; extensive</t>
  </si>
  <si>
    <t>0.00007451284515219509</t>
  </si>
  <si>
    <t>1578</t>
  </si>
  <si>
    <t>0.00017129417233939078</t>
  </si>
  <si>
    <t>1155</t>
  </si>
  <si>
    <t>836597ff-16ff-e594-7a8e-b2404163099c</t>
  </si>
  <si>
    <t>Aerial Insights</t>
  </si>
  <si>
    <t>https://www.aerialai.com</t>
  </si>
  <si>
    <t>A.I. provides asset management software powered by drone data and Machine Vision. Our software solutions are the future of drone inspection. Aerial Insights was founded in 2015 by CEO | Founder Harrison Knoll.  Taking a unique approach of advanced sensor integration, unmanned aerial vehicles, and machine vision the team has produced a service and platform that performs asset management, inspection, and surveying. 
Their services include UAV data acquisition, sensor integration and training.  They assure regulatory compliance, safety, and the best data acquisition processes. For clients with security in mind, they offer a private cloud to host your sensitive infrastructure data.  
They work with clients to discover what information is most important in their inspection and our team of machine vision/machine learning scientist develop custom algorithms automating your inspection process.</t>
  </si>
  <si>
    <t>St Louis</t>
  </si>
  <si>
    <t>sensor integration; machine vision; asset management; data acquisition; uav data; team of machine; software powered; scientist; private cloud; infrastructure data; drone inspection; develop custom; advanced sensor; machine; asset; regulatory compliance; acquisition; drone data; assure; management software; automating; sensitive; sensor; performs; discover; ai; regulatory; host; software solutions; machine learning; mind; compliance; surveying; services include; algorithms; unmanned aerial vehicles; aerial vehicles; learning; produced; approach; processes; private</t>
  </si>
  <si>
    <t>0.00032010381339854125</t>
  </si>
  <si>
    <t>0.0002720312447930659</t>
  </si>
  <si>
    <t>Certain data and content provided by https://www.crunchbase.com/organization/aerial-insights-2</t>
  </si>
  <si>
    <t>1156</t>
  </si>
  <si>
    <t>e3d1d41443454f325c87a5237a14af62</t>
  </si>
  <si>
    <t>Wing Power Energy, Inc.</t>
  </si>
  <si>
    <t>http://www.wingpowerenergy.com</t>
  </si>
  <si>
    <t>Wing Power Energy, Inc. design, develops, integrates, and installs energy end product solutions for national retail brands, wireless companies, and tower companies. It offers vertical micro-wind turbines with options, including solar panels for a hybrid wind solar solution, led lamps for parking lot lighting, surveillance cameras for security, Wi-Fi hotspots to draw new customers, digital signage to promote offers, and customizable architecture to match environment. Wing Power Energy, Inc. was founded in 2004 and is based in Burlington, Massachusetts.</t>
  </si>
  <si>
    <t>1870000</t>
  </si>
  <si>
    <t>Wing Power Energy; national retail brands; patented blade design; Power Energy design; wind turbine design; small wind turbine; low wind conditions; wind solar solution; vertical micro-wind turbines; energy end product; energy-end product solutions; renewable energy. solar.; tower companies; wireless companies; product innovations; wind direction; sustainable planet; complex objectives; Vertical Platform; Solar Hybrid; formal launch; Urban Friendly; Greater versatility; Wi-Fi hotspots; High Efficiency; innovative designs; Inc. design; new customers; solar panels; parking lot lighting; customizable architecture; digital signage; surveillance cameras; performance; Rotates; imagination; Federally; core; industry; way; Stay; world; study; systems; test; options; feet; security; investors</t>
  </si>
  <si>
    <t>power energy; product solutions; wing; tower; wind turbine; wind turbine systems; wind solar; wind direction; wind conditions; turbine systems; turbine design; stay tuned; sponsored; small wind turbine; rotates; offers vertical; micro wind turbines; micro wind; low wind; irrespective; installs energy; install and maintain; industry changing; imagination; hybrid wind; hotspots; greater versatility; generates power; generate more power; formal; federally; encompass; develops energy; changing performance; blade design; tuned; surveillance cameras; paving; parking lot lighting; lot lighting; brands; vertical; solar hybrid; led lamps; digital signage; turbine; parking lot; blade; wireless; versatility; objectives; solar solution; including solar panels; hybrid; alike; small wind; national; retail; year; easy to install; draw; objective; wind and solar; stands; customizable; wi fi; wi; promote; signage; fi; match; feet; included; stay; including solar; direction; study; lot; capturing; determine; planet; investors; selected; innovations; parking; lamps; greater; maintain; high efficiency; architecture; urban; launch; integrates; generates; changing; complex; patented; core; friendly; wind turbines</t>
  </si>
  <si>
    <t>0.0003489826712323837</t>
  </si>
  <si>
    <t>0.0002765551389661113</t>
  </si>
  <si>
    <t>1157</t>
  </si>
  <si>
    <t>632e1c56b232e4fe487b8fdae6ddbb27</t>
  </si>
  <si>
    <t>SnapEDA Inc.</t>
  </si>
  <si>
    <t>http://www.snapeda.com</t>
  </si>
  <si>
    <t>SnapEDA Inc. operates as an electronics design data company. It offers an online CAD library that provides PCB footprints and schematic symbols for various electronic components that include converters, amplifiers and buffers, clock and timing, connectors and adapters, current filtering, digital potentiometers, discretes, indicators and displays, industrial control, interface ICs, logic and standard products, memory, microprocessors, optoelectronics, passive components, power management products, power products, programmable logic products, RF modules and ICs, sensors, solid state relays, and specialty application ICs. The company also joins electronics engineers and PCB designers around the world to enable them to rate and request CAD parts, and ask technical questions about components. In addition, it offers DesignHub that provides PCB footprints and symbols for semiconductor components. Further, the company provides SnapEDA Community, which enables users to find engineers and designers around the world by design tool, skills, and location. The company was founded in 2012 and is headquartered in San Francisco, California.</t>
  </si>
  <si>
    <t>PCB footprints; cad parts; schematic symbols; SnapEDA exports CAD; request CAD parts; Explore CAD parts; Download PCB footprints; engineers design electronics; Electronics Parts Library; electronic design automation; patent-pending Diagnostic Checker; CAD design; CAD software; CAD models; multi-format exportable design; powerful conversion technology; building blocks; circuit board design; parts pages aspect; electronics engineers; CAD programs; community validation tools; CAD files; Fuel Hardware Startups; data sheet specs; ready-to-use building blocks; enterprise software. hardware.; product development time; PCB designers; circuit design; unprecedented transparency; electronics companies; footprint manufacturability; Github-Like Community; Key Features; true community; CadSoft EAGLE; Cadence Allegro/OrCAD; powerful algorithms; GaN Systems; Texas Instruments; Seeed Studio; semiconductor components; community contributions; ready-to-use designs; circuit boards; technical questions; expensive errors; Mentor PADS; main value</t>
  </si>
  <si>
    <t>symbols; schematic; footprints; cad; pcb; tools that allow; schematics; parts library; manufacturability; electronic design; downloaded; curated; building blocks; baker; library; libraries; designers; diagnostic; transparency; files; join; instantly; blocks; format; engineers; community; circuit; wasting; term vision; tens of thousands; smartwatches; long term vision; lists; interview; github; gan; flag; exportable; dramatically improving; downloading; diverse range; discussing; development time; designers worldwide; design and build; describe; data sheet; crowd sourced; correctly; convertible; conversion technology; contributions; computer aided design; computer aided; companies to find; circuit design; catch; cad software; cad files; cad design; build hardware; board design; aspires; allowing people; allow users; aided design; tens; specs; pads; aided; tags; key features; creations; patent pending; eagle; talent; startups; samsung; formats; pending; studio; circuit boards; accelerating; big; validation; sourced; names; errors; crowd; circuit board; patent; happen; ready; aspect; powerful; find; verify; shops; innovation; chips</t>
  </si>
  <si>
    <t>0.0002586559480341448</t>
  </si>
  <si>
    <t>0.00029986036035948584</t>
  </si>
  <si>
    <t>1158</t>
  </si>
  <si>
    <t>f0574f464a47c896ad35dccb1a1c366f</t>
  </si>
  <si>
    <t>Panasonic Manufacturing Philippines Corporation</t>
  </si>
  <si>
    <t>http://www.panasonic.com.ph</t>
  </si>
  <si>
    <t>Panasonic Manufacturing Philippines Corporation manufactures, imports, and distributes electronic, electrical, mechanical, and electro-mechanical appliances in the Philippines, Hong Kong, and Africa. The company also offers other types of machinery, parts, and components; batteries; and other related products under the Panasonic brand name. It operates through Global Consumer Marketing Sector, System Network and Communication, and Others segments. The Global Consumer Marketing Sector segment offers audio and video products primarily related to the media and entertainment industry; and home appliance and household equipment for household consumers. The System Network and Communication segment provides office automation equipment, such as telecommunication products, security systems, and projectors primarily for business consumers. The Others segment offers supermarket refrigeration products, including cold rooms, showcases, and bottle coolers for use in supermarkets and groceries, as well as solar panels. The company was formerly known as Matsushita Electric Philippines Corporation and changed its name to Panasonic Manufacturing Philippines Corporation in April 2005. Panasonic Manufacturing Philippines Corporation was incorporated in 1963 and is headquartered in Rizal, the Philippines. Panasonic Manufacturing Philippines Corporation is a subsidiary of Panasonic Corporation.</t>
  </si>
  <si>
    <t>1963</t>
  </si>
  <si>
    <t>Rizal</t>
  </si>
  <si>
    <t>PMPC (Philippines Stock Exchange)</t>
  </si>
  <si>
    <t>panasonic; segment offers; segment; household; video products; supermarkets; supermarket; showcases; refrigeration products; office automation equipment; office automation; media and entertainment; household equipment; groceries; entertainment industry; bottle; audio and video; automation equipment; electro mechanical; projectors; coolers; imports; consumers; sector; corporation manufactures; mechanical; well as solar; marketing; rooms; security systems; electro; telecommunication; refrigeration; appliance; cold; machinery; segments; entertainment; audio; brand; corporation; office; media; appliances; types; automation</t>
  </si>
  <si>
    <t>0.00007748880856528008</t>
  </si>
  <si>
    <t>1246</t>
  </si>
  <si>
    <t>0.0001186495311672897</t>
  </si>
  <si>
    <t>1159</t>
  </si>
  <si>
    <t>12f6d8eb25fe543f2ac9878cdefddfa0</t>
  </si>
  <si>
    <t>GoPro, Inc.</t>
  </si>
  <si>
    <t>http://www.gopro.com</t>
  </si>
  <si>
    <t>GoPro, Inc. develops and sells mountable and wearable cameras, and accessories in the United States and internationally. The company offers HERO5, a line of cloud-connected cameras; GoPro Plus, a cloud-based storage solution that enables subscribers to access, edit, and share content; Quik, a desktop app that provides expanded editing options for power users; Capture, a mobile app that allows users to preview and play back shots, control their GoPro cameras, and share content on the fly using their smartphones; Karma, a compact and foldable drone and versatile stabilization solution; and Karma Grip, a handheld and body-mountable camera stabilizer to capture zero-shake and smooth video. It also offers mountable, wearable, and voice activated accessories comprising equipment-based mounts consisting of helmet, handlebar, roll bar, and tripod mounts that enable consumers to wear the mount on their bodies, such as wrist housings, chest harnesses, and head straps. GoPro, Inc. markets and sells its products through retailers and distributors, as well as through its Website. The company was formerly known as Woodman Labs, Inc. and changed its name to GoPro, Inc. in February 2014. GoPro, Inc. was founded in 2004 and is headquartered in San Mateo, California.</t>
  </si>
  <si>
    <t>20210000</t>
  </si>
  <si>
    <t>427200000</t>
  </si>
  <si>
    <t>5G5 (Deutsche Boerse AG); GPRO (Nasdaq Global Select); 5G5 (Boerse-Stuttgart); GPRO * (Bolsa Mexicana de Valores); GPRO (SIX Swiss Exchange); 0R1C (London Stock Exchange); GPRO (SIX Swiss Exchange)</t>
  </si>
  <si>
    <t>Digital HERO; HD HERO Nakedcamera; video editing tool; video editing software; consumer pain points; image capture company; professional quality videos; standard definition; internal memory; 60fps Video Resolution; glove adapter lash; HD HERO® line; HERO line; MB internal memory; MP image sensor; jaws-type flexible clamp; GoPro cameras; GoPro HERO+LCD; different accessory packages; GoPro content; capture devices; video capture; GoPro App; GoPro Studio; tripod mounts; video transmitters; equipment-based mounts; action cameras; BacPac accessories; premium accessories; anti-fogging solutions; gear-mountable cameras; engaging content; GoPro HERO+; camera strap; chest harnesses; 3-megapixel camera; software solutions; flotation devices; wrist housings; roll bar; head straps; VGA definition; smart remotes; battery BacPac; 3-way mount; spare batteries; chest harness; mobile devices; LCD touch</t>
  </si>
  <si>
    <t>hero; fps; gopro; megapixel; gopro hero; video editing; mb; chest; shot; edition; definition; mounts; harness; editing; hd; allows users; mp; lcd; content; mount; mm; memory; sold; capture; well as accessories; video transmitters; video capture; users to easily; users to create; tool that allows; surfing; surf; suction cup; suction; straps; strap; sq; specialty retailers; slot; ski; shoots; share content; sd; remotes; quick release; professional quality; products are sold; pain; mountable; microphones; megapixel camera; making it easy; lcd touch; including battery; improved low; image sensor; image capture; helmet; grip; gopro cameras; glove; frames per second; fps video; fogging; fi and bluetooth; enjoying; engaging content; editing software; dog; dive; develops hardware; definition video; cup; comprising equipment; clamp; charging accessories; capture and share; cameras and accessories; burst; built in wi; black edition; apps and video; app that allows; anti fogging; alleviate; action cameras; aaa batteries; aaa; wrist; housings; enable customers; video recording; tripod; preview; cam; resolution; touch; moments; adapter; internal</t>
  </si>
  <si>
    <t>0.0003140353542674601</t>
  </si>
  <si>
    <t>9262</t>
  </si>
  <si>
    <t>0.00034977205187019486</t>
  </si>
  <si>
    <t>1160</t>
  </si>
  <si>
    <t>98867cc1cd0a25382b94bd97639c07d8</t>
  </si>
  <si>
    <t>Mountain Renewables, Inc.</t>
  </si>
  <si>
    <t>As of September 22, 2010, Mountain Renewables, Inc. was acquired by Gulf Coast Energy Distribution, LLC in a reverse merger transaction. Mountain Renewables, Inc., a development stage company, acquires, markets, and distributes solar panels. It procures refurbished solar collectors and mounting hardware, and sells solar collectors using free local advertising on the Internet. The company was founded in 2008 and is based in Denver, Colorado.</t>
  </si>
  <si>
    <t>Arcis Resources Corporation</t>
  </si>
  <si>
    <t>MWBL (OTC Bulletin Board)</t>
  </si>
  <si>
    <t>development stage company; free local advertising; business services industry; solar collectors; solar panels; markets; hardware; organization; Internet</t>
  </si>
  <si>
    <t>solar collectors; collectors; services industry; refurbished; procures; business services; acquires; distributes solar panels; mounting hardware; development stage; distributes solar; sells solar; advertising; organization; stage; mounting</t>
  </si>
  <si>
    <t>0.0003614619062316416</t>
  </si>
  <si>
    <t>5753</t>
  </si>
  <si>
    <t>0.0003256309295090848</t>
  </si>
  <si>
    <t>079d4fe3-efcf-16f7-bc06-8e8f378f3b4f</t>
  </si>
  <si>
    <t>TravelByDrone</t>
  </si>
  <si>
    <t>http://travelbydrone.com</t>
  </si>
  <si>
    <t>View and share drone video footage on a world map. The video footage of the area you are most interested in is as accessible as never before.
On this site, everyone can share YouTube videos and add the corresponding location. It will appear on the map with a pin where the video footage has been recorded. After submitting a request to share a video, a dedicated team will review the material before validating the request. As soon as the request has been validated, the shared video will be visible on the map.
For a share request to be validated, the video needs to be taken by a drone (not of a drone), be of good quality and clearly show the area in which the drone flies. A video will not be accepted if it is taken indoors, is from a military drone or is of promotional nature (promoting a product or has a political, religious or other personal message).
Travelbydrone.com does not host any videos. If you have any issues with a video please contact the owner on www.youtube.com. If you are the owner of a video and do not wish your video to be shared on the internet, please adjust your YouTube settings.</t>
  </si>
  <si>
    <t>video footage; youtube; request; footage; validated; owner; shared; share; map; videos; validating; submitting; share drone; religious; military drone; good quality; drone flies; dedicated team; clearly; drone video; appear; pin; accepted; promotional; political; message; recorded; corresponding; promoting; flies; settings; indoors; review; adjust; visible; host; interested; nature; accessible; content; add; good; issues; view; contact; personal; dedicated; location</t>
  </si>
  <si>
    <t>0.000593266263649517</t>
  </si>
  <si>
    <t>17387</t>
  </si>
  <si>
    <t>0.0005423763600868318</t>
  </si>
  <si>
    <t>Certain data and content provided by https://www.crunchbase.com/organization/travelbydrone</t>
  </si>
  <si>
    <t>1162</t>
  </si>
  <si>
    <t>a0d8362d465c047fe874b18e84733aee</t>
  </si>
  <si>
    <t>PV Generation Limited</t>
  </si>
  <si>
    <t>PV Generation Limited owns a portfolio of solar panels on the rooftops of domestic properties in the United Kingdom for electricity generation. Its model allows households to benefit from free electricity whilst the company receives feed-in tariffs and payments for the surplus electricity produced and exported to the National Grid. The company was incorporated in 2011 and is headquartered in London, United Kingdom.</t>
  </si>
  <si>
    <t>tariffs and payments; surplus electricity produced; surplus electricity; rooftops of domestic; receives feed; pv generation; produced and exported; portfolio of solar; owns a portfolio; model allows; generation limited owns; free electricity; domestic properties; feed in tariffs; tariffs; national grid; exported; surplus; electricity produced; whilst; receives; payments; households; electricity generation; owns; rooftops; feed; benefit; portfolio; domestic; properties; produced; national; model</t>
  </si>
  <si>
    <t>0.0003497648050241607</t>
  </si>
  <si>
    <t>4490</t>
  </si>
  <si>
    <t>0.0004112158781110234</t>
  </si>
  <si>
    <t>1163</t>
  </si>
  <si>
    <t>1e0108d1-05f5-87d3-c8ba-bf80d0c33430</t>
  </si>
  <si>
    <t>Drone Labs</t>
  </si>
  <si>
    <t>http://www.dronedetector.com/</t>
  </si>
  <si>
    <t>Drone Labs is a drone detection and countermeasure company. They are dedicated to consistently providing high customer satisfaction. Drone Labs is a drone detection and countermeasure company. They are dedicated to consistently providing high customer satisfaction by rendering accurate drone detection, excellent service, and a reasonable price.
 Drone Labs is established as a limited liability company owned by its two co-founders. The company will be managed and directed by Zain Naboulsi, a veteran developer with over 20 years of experience, and Phil Wheat, an experienced software architect and robotics expert with over 20 years’ experience growing technical startups. Naboulsi will serve as the company's CEO and Wheat as the company's CTO.</t>
  </si>
  <si>
    <t>Manor</t>
  </si>
  <si>
    <t>drone detection; providing high; high customer satisfaction; high customer; countermeasure; customer satisfaction; consistently; labs; satisfaction; wheat; reasonable price; excellent service; cto; accurate drone; rendering; reasonable; detection; founders; ceo; dedicated; liability; owned; serve; excellent; established; accurate; price</t>
  </si>
  <si>
    <t>0.0001040184979613859</t>
  </si>
  <si>
    <t>15961</t>
  </si>
  <si>
    <t>0.00023686501544179544</t>
  </si>
  <si>
    <t>Certain data and content provided by https://www.crunchbase.com/organization/drone-labs-llc</t>
  </si>
  <si>
    <t>1164</t>
  </si>
  <si>
    <t>fbbed446cc5ab22b4f003bd76678fcad</t>
  </si>
  <si>
    <t>MAG Aerospace Corp.</t>
  </si>
  <si>
    <t>http://magaero.com</t>
  </si>
  <si>
    <t>MAG Aerospace Corp. provides airborne intelligence, surveillance, and reconnaissance services for federal, commercial, and law enforcement customers around the world. The company offers unmanned aircraft systems (drones). Its services include manned aerial sensing, unmanned aerial sensing, training and exercise, aviation logistics, aviation training, special mission training, and enhanced real time location solutions. The company is based in Woodbridge, Virginia. MAG Aerospace Corp. operates as a subsidiary of MAG Global.</t>
  </si>
  <si>
    <t>Woodbridge</t>
  </si>
  <si>
    <t>MAG Global</t>
  </si>
  <si>
    <t>MAG Aerospace; unmanned aircraft systems; Airborne ISR; aviation training services; airborne intelligence; aerial surveillance; reconnaissance services; commercial customers; world. aerospace</t>
  </si>
  <si>
    <t>mag; airborne; services to federal; manned aerial surveillance; manned aerial; airborne intelligence; aerial surveillance; isr; surveillance; training services; reconnaissance; commercial customers; manned; unmanned aircraft systems; aircraft systems; federal; unmanned aircraft; aviation; uas; delivers</t>
  </si>
  <si>
    <t>0.3076923076923077</t>
  </si>
  <si>
    <t>0.0006305238658153247</t>
  </si>
  <si>
    <t>8154</t>
  </si>
  <si>
    <t>0.0004889588529122905</t>
  </si>
  <si>
    <t>1165</t>
  </si>
  <si>
    <t>a9cbbad63681b09d3e2a98740c4a37c8</t>
  </si>
  <si>
    <t>H4 Engineering Inc.</t>
  </si>
  <si>
    <t>http://shop.soloshot.com</t>
  </si>
  <si>
    <t>H4 Engineering Inc. designs and manufactures personal robot cameras. The company was incorporated in 2008 and is based in San Mateo, California.</t>
  </si>
  <si>
    <t>6999269</t>
  </si>
  <si>
    <t>manage professional video; personal robot cameras; remote camera control; web based highlight; time lapse videos; social media platforms; live stream; wearable tag; Camera Options; Auto Film; mini HDMI; robotic base; mobile device; viewfinder preview; acrobatic flights; automatic editing; Edit family; RC plane; stable footage; management tools; various activities; filming session; director/coach view; night sky; live feeds; manual control; automatic tracking; tags; app; share; cloud; clips; access; friends; fans; drone; pans; touchscreen; Facebook; Bluetooth; waterproof; Designs; shot; custom; boat; car; screen; content; Customers; desktop</t>
  </si>
  <si>
    <t>tag; tags; session; live stream; highlight; edit; stream; optic; clips; friends; base; fans; live; tune; toggle; time lapse videos; time lapse; professional video; places and people; mobile and web; media platforms; manual control; manage and share; lapse videos; lapse; invite friends; hdmi; fi and bluetooth; director; delete; control and automatic; compose; coach; camera control; automatically detect; manage; pans; invite; family; automatically; preview; finger; touchscreen; shock; displayed; tracked; social media; share; recorded; management tools; facebook; custom designed; app; wear; boat; shot; feeds; automatic; editing; oled; remove; rc; desktop; controlling; capture; plane; waterproof; discover; wearable; tracks; mobile device; footage; wi fi; wi; adjust; fi; bluetooth; explore; places; sky; filming; mini; stable; manual; flights; videos; you're; photos; post; mount; screen; resistant; auto; robot; detect; identify; motion; completely; choice; action</t>
  </si>
  <si>
    <t>0.0006496141135723884</t>
  </si>
  <si>
    <t>29892</t>
  </si>
  <si>
    <t>0.00062569157793133</t>
  </si>
  <si>
    <t>1166</t>
  </si>
  <si>
    <t>1358afe4-4ed8-f268-f38c-cb6abcdc0346</t>
  </si>
  <si>
    <t>Gago</t>
  </si>
  <si>
    <t>https://gagogroup.cn</t>
  </si>
  <si>
    <t>Gago is specialized in environmental and agricultural data collection, analysis and application. Gago Ltd., a big data company based in Beijing China, is specialized in environmental and agricultural data collection, analysis and application. Through image data collected from satellites and drones, Gago incorporates weather, farm land, crop growth, etc. to enable precision and digital farming practices. Gago provides data services and solutions to governments, mid/large-scale farm owners, upstream/downstream related producers and ag financial institutions.Through SaaS platform, Gago provides data to support farming decisions, including field positioning, crop planning, growth monitoring, yield analysis, disease/pest control and prevention, irrigation planning, machine deployment, financing solutions and so on. Gago aims to promote transparent and data-driven agricultural practices.</t>
  </si>
  <si>
    <t>Microsoft Accelerator Beijing</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</si>
  <si>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t>
  </si>
  <si>
    <t>agricultural data; practices; farming; crop; data collection; upstream; saas platform; pest control; image data; financial institutions; enable precision; downstream; crop growth; agricultural practices; growth; data collected; farm; agricultural; services and solutions; financing solutions; pest; collection; disease; data services; specialized; data driven; planning; incorporates; prevention; mid; promote; collected; governments; irrigation; big data; saas; producers; aims; satellites; institutions; positioning; decisions; transparent; yield; large scale; deployment; big; owners; driven; financial; financing; weather; machine; image; land</t>
  </si>
  <si>
    <t>0.0003379992119717078</t>
  </si>
  <si>
    <t>0.00028035373991854023</t>
  </si>
  <si>
    <t>Certain data and content provided by https://www.crunchbase.com/organization/gago</t>
  </si>
  <si>
    <t>46e1f58fb9b62b3bf3234ba2c6a48f9d</t>
  </si>
  <si>
    <t>NOVAerial Robotics Inc.</t>
  </si>
  <si>
    <t>http://novaerial.com</t>
  </si>
  <si>
    <t>NOVAerial Robotics Inc. manufactures unmanned aerial drone helicopters. The company was founded in 2014 and is headquartered in Brighton, Canada.</t>
  </si>
  <si>
    <t>526760</t>
  </si>
  <si>
    <t>manufactures unmanned aerial; manufactures unmanned; drone helicopters; aerial drone; helicopters</t>
  </si>
  <si>
    <t>0.0002956074140910022</t>
  </si>
  <si>
    <t>19371</t>
  </si>
  <si>
    <t>0.0003159197566849397</t>
  </si>
  <si>
    <t>7365b713ca6bb32c71d2df8c51393dca</t>
  </si>
  <si>
    <t>Juli New Energy Co., Ltd.</t>
  </si>
  <si>
    <t>http://www.julisolar.com</t>
  </si>
  <si>
    <t>Juli New Energy Co., Ltd. manufactures crystalline silicon, silicon wafers, solar cells, photovoltaic (PV) modules, and PV systems. The company offers polycrystal solar PV power houses for business applications; and monocrystal solar PV modules for large-scale projects. It also engages in investing, developing, and operating PV power plants, as well as provides pre-sale and after sales services. The companys portfolio includes smart micro-grid PV system, off-grid system, PV ground power station, and building integrated PV projects. It sells products through its sales and service network in China and internationally. The company is based in Baoding, China. Juli New Energy Co., Ltd. is a former subsidiary of China Juli Group Co., Ltd.</t>
  </si>
  <si>
    <t>Baoding</t>
  </si>
  <si>
    <t>Hebei Province</t>
  </si>
  <si>
    <t>module manufacturing process; electric performance test; Juli; Juli New Energy; automatic soldering machines; Juli Solar Panels; fully automated production; photovoltaic (PV) value chain-crystalline silicon, silicon wafers, solar cells, PV; class quality; solar modules; world-class PV manufacturer; PV systems; PV power plants; PV modules; solar cells; quality solar cells; silicon wafers; automatic tabbing; Solar cell production; value chain-crystalline silicon; chain crystalline silicon; solar photovoltaic value; production lines; EL test; Chinese silicon producers; solar panel makers; Multi-wire cutting technology; solar projects business; industry-leading manufacturing techniques; effective quality control; high efficiency; strict quality control; company solid background; advanced production equipment; others.Juli New Energy; New Energy Co.; Silicon wafer; world-class production; solar farms; high cleanliness; world-class facilities; high precision; high capacity; highly-trained employees; quality labs; testing equipment; plant design; raw material; wide sales; service network</t>
  </si>
  <si>
    <t>undergo; performance test; module manufacturing process; module manufacturing; lamination; stringing; soldering; including automatic; fully automated production; entire solar; el test; el; automated production; strict; chinese; production lines; polysilicon; certifications; fully automated; minimum; implements; silicon wafers; manufacturing process; quality control; test; class; pv systems; pv modules; automatic; mw; crystalline silicon; world's most advanced; testing equipment; techniques to produce; strict quality control; strict quality; solar panel makers; solar cell production; silicon producers; service network; selling solar panels; selling solar; sales and service; relying; raw material; pv power plants; pv manufacturer; produce high; procuring; plant design; photovoltaic value chain; panel makers; operating pv; number of solar; multi wire; leading manufacturing techniques; leading manufacturing; industry leading manufacturing; developing and operating; combines the advantages; cleanliness; class production; class facilities; advantages of high; advanced production; wafers; solar modules; manufacturing techniques; highly trained; cell production; high efficiency; chain; silicon wafer; executed; lines; high capacity; western; tuv; detection; high quality solar; crystalline; note; cutting; machines; investing; entire; pv power; production equipment; solar photovoltaic; background; automated; plant; solar farms; quality solar; makers; iso; regions; industry leading; ul; solar projects</t>
  </si>
  <si>
    <t>0.00046101716663372584</t>
  </si>
  <si>
    <t>13028</t>
  </si>
  <si>
    <t>0.0003685002867477168</t>
  </si>
  <si>
    <t>1169</t>
  </si>
  <si>
    <t>e60de723-589b-ccc7-97e9-e3e5b09a786f</t>
  </si>
  <si>
    <t>Flying Machine Arena</t>
  </si>
  <si>
    <t>http://flyingmachinearena.org/</t>
  </si>
  <si>
    <t>Flying Machine Arena is a portable space dedicated to autonomous flight demonstrations and tests. Measuring up to 10 x 10 x 10 meters, it consists of a high-precision motion capture system, a wireless communication network, and custom software executing sophisticated algorithms for estimation and control.
Flying Machine Arena is based in Zurich, Germany.</t>
  </si>
  <si>
    <t>Zürich</t>
  </si>
  <si>
    <t>motion capture; sophisticated algorithms; machine arena; flying machine arena; flying machine; executing; demonstrations; communication network; custom software; arena; motion; wireless communication; estimation; autonomous flight; wireless; capture; high precision; tests; measuring; sophisticated; meters; consists; algorithms; dedicated; flying; machine</t>
  </si>
  <si>
    <t>0.00007567541920905603</t>
  </si>
  <si>
    <t>5262</t>
  </si>
  <si>
    <t>0.00013232125375308018</t>
  </si>
  <si>
    <t>Certain data and content provided by https://www.crunchbase.com/organization/flying-machine-arena</t>
  </si>
  <si>
    <t>1170</t>
  </si>
  <si>
    <t>1c89d36edfc8cc42a8ab018ff02f2ae7</t>
  </si>
  <si>
    <t>Eight19 Limited</t>
  </si>
  <si>
    <t>http://www.eight19.com</t>
  </si>
  <si>
    <t>Eight19 Limited manufactures organic photovoltaics (OPVs) modules for light-weight solar panels. It offers OPV modules for indoor energy harvesting, outdoor, and off-grid applications. The company also provides integrated demonstration units, such as indoor Bluetooth-connected temperature and light sensors powered. Its products are used in wireless devices, retail, and outdoor off-grid applications. Eight19 Limited was founded in 2010 and is based in Cambridge, United Kingdom.</t>
  </si>
  <si>
    <t>Cambridgeshire</t>
  </si>
  <si>
    <t>18062095</t>
  </si>
  <si>
    <t>IP Group Plc (2); Lucros Investment BV; Clarium Capital Management LLC; Rhodia SA; Providence Engineering and Environmental Group LLC; The Carbon Trust Ltd.</t>
  </si>
  <si>
    <t>solar cells; plastic solar cells; plastic solar modules; off-grid applications; organic semiconductors; pay-as-you-go solar lighting; electrical solar power; ultra-thin solar absorber; weight solar modules; conventional solar markets; low power applications; solar power generation; solar cell life; Indigo product users; inbuilt mobile phone; domestic building applications; light emitting diode; printed plastic; plastic PV modules; low cost; standard mobile phone; organic photoactive materials; high volume; organic photovoltaic technology; scalable roll-to-roll production; scalable production technology; stringent aesthetic requirements; building related uses; highly promising materials; power conversion efficiency; strong light absorption; life time; portable consumer products; large chemical companies; solar panel; significant development programs; accelerated life time; indoor energy harvesting; robustness. energy. manufacturing.; highly cost-effective route; solar technology; solar lamps; indoor applications; inorganic semiconductors; Indigo device; future applications; flexible plastic; portable power; roll-to-roll processes; plastic photovoltaics</t>
  </si>
  <si>
    <t>plastic solar; indigo; organic semiconductors; grid applications; life time; energy harvesting; high volume; organic; plastic; roll; roll to roll; semiconductors; route; absorption; solar power generation; harvesting; printed; mobile phone; volume; develops and manufactures; solar modules; wireless sensor; weight solar; tunable; tunability; time measurements; technology matures; technology for solar; standard mobile; solar markets; solar lighting product; solar lamps; silicon allow; roll production; products to solar; production technology; predicted; powered sensors; power conversion efficiency; portable electronics; portable consumer; phone charger; panes; outdoor power; originate; organic photovoltaic technology; organic photovoltaic; offers printed; module architectures; mobile phone charger; matures; markets including; manufactures solar cells; manufactures plastic; low weight; low power applications; low cost materials; lighting product; light absorption; kerosene lanterns; inorganic; indoor applications; including building; includes a solar; inbuilt; highly flexible; highly cost effective; highly cost; glass panes; future applications; flexible plastic solar; flexible plastic; flexible and low; development programs; development of solar; developing solar; damaging kerosene; damaging; cost materials; commercial partners; commercial and domestic; chemical synthesis; chargers for mobile; building applications; battery unit; applications ranging; accelerated life; indoor; pay; stronger; robustness; manufacturing techniques; institutes; conventional solar; cell and module; scalable; strong; low cost; flexibility; reported</t>
  </si>
  <si>
    <t>0.0002095030745241476</t>
  </si>
  <si>
    <t>4052</t>
  </si>
  <si>
    <t>0.00023042551195148539</t>
  </si>
  <si>
    <t>1171</t>
  </si>
  <si>
    <t>1e1d98119fbde5bafae9991e43725e20</t>
  </si>
  <si>
    <t>KOTAK URJA Private Limited</t>
  </si>
  <si>
    <t>http://www.kotakurja.com</t>
  </si>
  <si>
    <t>KOTAK URJA Private Limited designs, engineers, manufactures, integrates, and installs solar thermal and solar photovoltaic systems. The company offers solar thermal systems, including domestic solar water heaters, solar flat plate collectors and swimming pool heaters, and solar industrial water heaters. It also offers solar photovoltaic systems, such as solar photovoltaic modules, lanterns, LED lamps and torch lights, LED flashlights, home lighting systems, charge controllers, street lighting systems, garden lights, power plants for telecom towers, and building integrated photovoltaic systems; and grid tied and off grid solar power plants. In addition, the company provides support services for its photovoltaic and thermal/heating systems. It serves customers in India and internationally. The company was incorporated in 1997 and is based in Bangalore, India. KOTAK URJA Private Limited operates as a subsidiary of KOTAK Group Enterprise.</t>
  </si>
  <si>
    <t>Bangalore</t>
  </si>
  <si>
    <t>8000000</t>
  </si>
  <si>
    <t>Kleiner Perkins Caufield &amp; Byers; Sherpalo; Applied Ventures, LLC</t>
  </si>
  <si>
    <t>KOTAK Group Enterprise</t>
  </si>
  <si>
    <t>KOTAK family enterprise; safe renewable energy; KOTAK URJA™ Private; renewable energy propagation; diverse commercial activities; textile raw materials; kotak urja private; Environmentally Safe Renewable; implementation globally KOTAK; Private Limited; URJA™ Private Limited; Introduction KOTAK URJA™; KOTAK URJAâ„¢ Private; service KOTAK URJA™; group concerns Kotak; KOTAK group; urja private limited; engineering goods; various group; Insurance solutions; agricultural products; various group concerns; energy solutions; heating systems; Finished Products; renewable energy technologies; solar photovoltaic systems; cleantech. renewable energy; lighting systems; solar PV technologies; various group companies; effluent evaporation systems; home lighting systems; solar photovoltaic modules; rural lighting systems; space heating systems; street lighting systems; power generation systems; advanced PV module; solar based lighting; industrial solar water; various group concerns.; solar charge controllers; grid power plants; India; RO systems; water systems; PV market; implementation solutions; pioneering companies</t>
  </si>
  <si>
    <t>urja; concern; environmentally safe; propagation; insurance solutions; finished products; bangalore; agricultural products; minerals; promotion; imports; eco friendly; globally; textile; raw materials; finished; exports; concerns; environmentally; diverse; eco; lighting systems; raw; implementation; goods; engaged; family; heating systems; cleantech; photovoltaic systems; friendly; activities; dedicated; financial; insurance; private; agricultural; safe; torch; swimming pool; support service; subsequently; street lighting systems; space heating systems; solar pv technologies; solar based lighting; sales and support; rural lighting; ro; requisite; pv technologies; pv module manufacturing; pv market; private limited designs; pool heaters; photovoltaic and thermal; modules and panels; include solar photovoltaic; include domestic; group is engaged; grid power plants; executes; effluent; dominant; distillation; developed expertise; aspires; advanced pv; lamps; energy solutions; industrial solar; evaporation; establishing; company's products include; street; water purifiers; garden lights; heaters; space heating; sales service; power plants; swimming; renewable energy technologies; products also include; power generation systems; manufacturing facility; led lamps; introduction; thermal solar; solar photovoltaic modules; purifiers; module manufacturing; building integrated photovoltaic; solar photovoltaic systems; solar charge controllers; drying; broad range; flashlights; drinking water; integrated photovoltaic</t>
  </si>
  <si>
    <t>0.00025416664165624464</t>
  </si>
  <si>
    <t>20656</t>
  </si>
  <si>
    <t>0.00025110905461113897</t>
  </si>
  <si>
    <t>1172</t>
  </si>
  <si>
    <t>8332e048496b6740df5afce75c687ce9</t>
  </si>
  <si>
    <t>Zunibal Sociedad Limitada</t>
  </si>
  <si>
    <t>http://www.zunibal.com</t>
  </si>
  <si>
    <t>Zunibal Sociedad Limitada manufactures, commercializes, and installs electronic equipment in Spain and internationally. It offers satellite and radio communication systems, including recovery flashes and solar panels, as well as ship-board controllers and tracking systems. The company is based in Zamudio, Spain with additional offices in Vigo, Spain; Ecuador; Panama; Filipinas; Taiwan; and Ghana.</t>
  </si>
  <si>
    <t>Zamudio</t>
  </si>
  <si>
    <t>offers satellite; installs electronic; flashes; electronic equipment; tracking systems; communication systems; commercializes; ship; recovery; radio; board; controllers; satellite</t>
  </si>
  <si>
    <t>0.0003958406234053291</t>
  </si>
  <si>
    <t>16061</t>
  </si>
  <si>
    <t>0.0003898635937433798</t>
  </si>
  <si>
    <t>1173</t>
  </si>
  <si>
    <t>49199cfb-3ed1-2338-b679-920d7470c351</t>
  </si>
  <si>
    <t>Solar Megamart</t>
  </si>
  <si>
    <t>http://www.solarmegamart.com.au</t>
  </si>
  <si>
    <t>Solar Megamart is a locally owned and op. Focusing on the Renewable Energy Industry.  With a strong solar industry expertise, energy conservation experience and now having installed hundred of installations, Solar Mega mart is recognized as a major industry player on the market. We can pride ourselves as being amongst one of  the leading national providers of energy solutions in Australia.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Megamart is in this business with a simple motto: To make a different in the fight against climate change. We envisage solar systems on the roof of every building, and every house backed up by other micro renewable, supplying clean power and achieving deep cuts in carbon emissions.
In business for a purpose: providing energy solutions for every Australian by transforming the way they buy energy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Reliability and expertise
Our solar electric products and systems set the standard in reliability and durability. Our technology has been proven in the harshest environments.
Our management and technical team have been in the energy industry for a decade, so our expertise and experience in solar panels and installation is unmatched.
    Value for money
Generating clean electricity from the sun is becoming an economical and intelligent option, enabling people to cut energy costs and reduce exposure to rising utility prices.  The price of our product is one of the most competitive on the market
Guaranteed performance
    Product warranty
You can trust our brands. Weâ€™ve worked hard with our suppliers to make solar a dependable and practical energy solution, so you can have the confidence to invest in solar power today.
The products we use are sourced from multibillion dollars international companies, so when you buy from us you can buy in confidence.
    We give 25 years performance warrantee and a 5 years manufacturer warrantee for PV modules.
* Our State-of-the-Art Solar Photovoltaic systems are German and American, Chinese designed modules recognized for industry awards.
All panels and inverters are ISO 9000 and TUV accredited.
* Our systems offer the most efficient modules on the market.
* When we arrive we will demonstrate how you can save money through behavioral power reduction, and how you can make money at the same time.
* We offer a financed solution tailored to your situation.
Solar Megamart offers a complete sustainability option. Whether you are looking for solar power, solar hot water or pool heating we can help. We offer a complete service from A-Z to make sure that you get everything you need.
We hope to move forward with you making a greener planet and also reducing your electricity bill and helping you saving more money.
As a partner together, we will build the new energy economy: By investing in solar, together we open up a new market and keep Australia at the forefront of a national clean energy future.
Together we will make the planet a better place to live,
Solar Megamart is in business to make a difference in the fight against climate change and to help reduce drastically your energy bills. We envisage solar systems on the roof of every building, and every house backed up by other micro renewable, supplying clean power and achieving deep cuts in carbon emissions.
Solar Power
This category of solar product includes solar panels and solar inverters. Solar panel is a packaged interconnected assembly of solar cells also known as photovoltaic cells. The solar panel is used as a component of a larger photovoltaic system to generate and supply electricity in commercial and residential applications. The energy created by our solar panels is clean and reliable. Solar inverter performs the conversion of the variable DC output of solar panel into utility frequency AC current for your home.
Solar Hot Water
If you calculate how much energy is utilized to get the hot water in your home, you will come to know that about 30% of your electricity bill is caused from hot water source. By purchasing our solar hot water system, you can save a great amount of your money. We have two structures in solar hot water; flat plates and evacuated tubes. You can place solar hot water on roof tank or on ground tank; Wherever you like you can ask us to fix it on the place of your choice.
Solar Heating/Cooling
We at Solar Megamart have created the one of its kind solar heating and cooling technology. Our product Solamate is design by the industry experts to heat or cool your home depending on the season or outer atmosphere. This single product will provide both winter heating and summer cooling.</t>
  </si>
  <si>
    <t>Oakleigh South</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</si>
  <si>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t>
  </si>
  <si>
    <t>supplying clean power; supplying clean; power and achieving; micro renewable; envisage solar; envisage; deep cuts; cuts in carbon; achieving deep cuts; achieving deep; fight; carbon emissions; drastically; cuts; clean power; help reduce; climate change; achieving; solar hot water; solar hot; providing energy; supplying; electricity bill; energy bills; backed; australian; transforming; energy industry; climate; difference; emissions; solar heating; hot water; confidence; buy; bills; deep; tank; money; recognized; solar systems; hot; planet; purpose; place; cooling; carbon; bill; change; option; water system; water source; technical team; supply electricity; strong solar; solution tailored; solar product; rising utility; residential applications; renewable energy industry; providers of energy; product includes; practical energy; power today; place solar; panels and installation; output of solar; op; offer a complete; move forward; motto; mega; mart; management and technical; major industry; locally owned; investing in solar; invest in solar; international companies; intelligent option; industry expertise; industry awards; includes solar panels; hot water system; harshest; generating clean; exposure to rising; expertise and experience; experience in solar; evacuated tubes; energy future; energy economy; energy created; enabling people; electric products; efficient modules; economical and intelligent; dc output; cut energy costs; cut energy</t>
  </si>
  <si>
    <t>0.00028086492234753084</t>
  </si>
  <si>
    <t>1417</t>
  </si>
  <si>
    <t>0.00027629435992391474</t>
  </si>
  <si>
    <t>Certain data and content provided by https://www.crunchbase.com/organization/solar-megamart</t>
  </si>
  <si>
    <t>1174</t>
  </si>
  <si>
    <t>b68d89bb52e580150cc6c1431b83080b</t>
  </si>
  <si>
    <t>Sungevity International B.V.</t>
  </si>
  <si>
    <t xml:space="preserve">Sungevity International B.V. designs and installs solar panels. The company is headquartered in Amsterdam, the Netherlands. Sungevity International B.V. operates as a subsidiary of Sungevity, Inc. As of March 29, 2017, Sungevity International B.V. operates as a subsidiary of ENGIE SA (ENXTPA:ENGI).
</t>
  </si>
  <si>
    <t>ENGIE SA; Sungevity, Inc.</t>
  </si>
  <si>
    <t>sungevity international; sungevity; international bv designs; designs and installs; installs solar panels; installs solar</t>
  </si>
  <si>
    <t>0.0007389069747768775</t>
  </si>
  <si>
    <t>3405</t>
  </si>
  <si>
    <t>0.0005827015765974712</t>
  </si>
  <si>
    <t>1175</t>
  </si>
  <si>
    <t>d47577a2198c2a718cbb07e9154283ef</t>
  </si>
  <si>
    <t>Les Vérandas 4 Saisons</t>
  </si>
  <si>
    <t>http://www.lesverandas4saisons.com</t>
  </si>
  <si>
    <t>Les Vérandas 4 Saisons produces and installs porches. It offers wood and aluminum porches. The company also sells and installs solar and photovoltaic panels on the roofs of houses and industrial buildings, as well as on verandas. In addition, it provides blinds, and decoration and furniture products. Les Vérandas 4 Saisons was founded in 1985 and is based in Marche-en-Fammenne, Belgium.</t>
  </si>
  <si>
    <t>MarcheenFamenne</t>
  </si>
  <si>
    <t>Luxembourg</t>
  </si>
  <si>
    <t>MLV4S (Euronext Paris)</t>
  </si>
  <si>
    <t>porches; offers wood; les; furniture products; decoration; sells and installs; blinds; industrial buildings; houses; wood; furniture; installs solar; roofs; photovoltaic panels; aluminum</t>
  </si>
  <si>
    <t>0.0004102873575942032</t>
  </si>
  <si>
    <t>14509</t>
  </si>
  <si>
    <t>0.00037460602342654557</t>
  </si>
  <si>
    <t>1176</t>
  </si>
  <si>
    <t>14fcc195d84b75ea1a037fe4433c79dc</t>
  </si>
  <si>
    <t>V-Gen Ltd.</t>
  </si>
  <si>
    <t>http://www.vgen.com</t>
  </si>
  <si>
    <t>V-Gen Ltd. develops, manufactures, and markets laser systems for industrial applications. Its products include ytterbium, thulium, erbium, green, IR industrial, LIDAR, and UV fiber-lasers to cover a wavelength ranging in a pulsed and CW modes of operation. The companys products are used in cutting, deep/fine engraving, drilling, LIDAR and range-finding, marking, material processing and micromachining, scribing and laser direct patterning, and trimming applications. It offers its products for electronics, semiconductor, solar, flat panel and touch screen process, material processing, micro-machining, medical, military, and civilian markets. The company sells its products through a network of distributors worldwide. V-Gen Ltd. was founded in 1998 and is based in Tel Aviv, Israel. V-Gen Ltd. operates as a subsidiary of MKS Instruments, Inc.</t>
  </si>
  <si>
    <t>34000000</t>
  </si>
  <si>
    <t>cutting edge know-how; fiber-laser systems; markets fiber-laser systems; quality innovative Fiber-Laser; medical applications; diode lasers; Ytterbium fiber-lasers; photodynamic therapy; wide range; extensive experience; pulse versions; professional team; industrial field; medical field; V-Gen; Spectra-Physics; PDT; company; LIDAR</t>
  </si>
  <si>
    <t>laser systems; industrial and medical; fiber laser; medical applications; lasers; gen; fiber; laser; develops and manufactures; ytterbium; team has developed; spectra; short pulse; range of industrial; pulsed; professional team; micro machining; marking; markets high; fiber lasers; diode lasers; therapy; medical; extensive experience; pulse; versions; finding; machining; lidar; diode; physics; implemented; manufactures and markets; cutting edge; extensive; short; cutting; edge; high quality; wide range</t>
  </si>
  <si>
    <t>0.0004591792667158471</t>
  </si>
  <si>
    <t>19547</t>
  </si>
  <si>
    <t>0.00045969838482211333</t>
  </si>
  <si>
    <t>1177</t>
  </si>
  <si>
    <t>b1c123b92730c3007de758ce4e27f924</t>
  </si>
  <si>
    <t>Circadian Solar Ltd.</t>
  </si>
  <si>
    <t>Circadian Solar Ltd. develops and supplies concentrated photovoltaic technology solutions primarily in the United Kingdom. The company was formerly known as AdvanceSis Ltd. and changed its name to Circadian Solar Ltd. in June 2009. The company was incorporated in 2003 and is based in Coventry, United Kingdom. As of December 22, 2015, Circadian Solar Ltd. is in liquidation.</t>
  </si>
  <si>
    <t>78950</t>
  </si>
  <si>
    <t>Mercia Fund Management (2); Seven Spires Investments Ltd. (2)</t>
  </si>
  <si>
    <t>CPV; CPV systems; CPV Technology Domain; Domain Search  CPV; CPV systems harness; multi-junction CPV cells; domain names; CPV solar conversion; cheap domain names; CPV electricity; free domain hosting; free domain parking; Cheap Domain Registration; conventional PV systems; New Domain Names; domain name registration; free domain host; free domain forwarding; 123-reg Easy domain; New Domain Extensions; register domain; domain name server; Domain Name Hosting; Domain Name Search; level domains; domain furniture; domain name check; Domain Name Registeration; domain name registry; domain registry; Level Domain; future domain; register domains; silicon PV cells; cheap domains; water scarcity; high water scarcity; maximise energy production; Registering Domains; higher energy conversion; high temperatures; class-leading cell efficiency; fewer grid-connected areas; high-precision solar tracker; new domains; poor energy access; Concentrated Solar Power; scale on-grid applications; email domains; design approach</t>
  </si>
  <si>
    <t>domain; cpv; register; domains; names; domain name registration; cpv systems; top level; domain registration; cheap; registration; hosting; water scarcity; system efficiency; scarcity; registry; regions of high; lookup; forwarding; domain name search; cpv technology; conventional pv; holistic; high temperatures; regions; grid applications; search; grid connected; server; host; parking; achieved; countries; pv systems; system design; temperatures; conventional; uk; whois; well as larger; web hosting; vertical integration; three times; three key; thirds; technology photovoltaic; technology continues; systems produce; systems deliver; system economics; solar conversion efficiency; solar conversion; small medium; silicon pv cells; severe; scalable technology; proportion; performance and efficiency; optimisation; multi junction; light into electricity; homepage; higher energy conversion; higher energy; hectare; harness the power; grid connected areas; great potential; global demand; gallium arsenide; fresnel lens; fresnel; exploited; energy conversion rate; energy access; effective in areas; economies of scale; economies; demanded; cost reductions; cost and reliability; cooling water; convert light; conversion rate; conventional silicon; continues to advance; considerably; connected areas; concentrate sunlight; class performance; class leading; bigger; arsenide; approach enables; applications as well; solar tracker; populated; photovoltaic material; convert; approach</t>
  </si>
  <si>
    <t>0.0003333961919477642</t>
  </si>
  <si>
    <t>0.00035991254710838745</t>
  </si>
  <si>
    <t>1178</t>
  </si>
  <si>
    <t>06541dbd-35e0-4a3f-0105-268fcc5b0684</t>
  </si>
  <si>
    <t>Advector</t>
  </si>
  <si>
    <t>http://www.advector.co/</t>
  </si>
  <si>
    <t>Advector provide specialized aerial photography and video services with low costs and high availability. In Advector they are committed with the conception, structuring, leadership, execution and evaluation of research, development and innovation projects in Colombia. Their goal is to generate places for Colombian innovators to bring their ideas and find the conditions and the founding needed to turn them into reality and contribute with the development of the country and the world.
At the moment they working in the design and manufacture of unmanned aerial vehicles (UAV), which are aircrafts remotely operated or flown by a pre-programmed flight plan that the drone executes automatically. These UAVs can do low altitude flights without putting the life of its operators at risk.
They provide specialized aerial photography and video services with low costs and high availability. They also manufacture and supply equipment, design and adapt it to the needs of our customers and their specific applications.</t>
  </si>
  <si>
    <t>Chía</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</si>
  <si>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t>
  </si>
  <si>
    <t>video services; low costs; high availability; photography and video; availability; supply equipment; programmed flight plan; programmed flight; pre programmed flight; pre programmed; manufacture of unmanned; innovation projects; executes; development and innovation; conception; aerial photography; structuring; innovators; flight plan; remotely operated; specific applications; programmed; low altitude; founding; flown; specialized; aircrafts; leadership; moment; design and manufacture; photography; putting; adapt; ideas; contribute; execution; places; evaluation; country; altitude; flights; operated; remotely; plan; committed; turn; reality; unmanned aerial vehicles; goal; aerial vehicles; bring; uavs; risk; pre; find; needed; automatically; operators; innovation; working</t>
  </si>
  <si>
    <t>0.00031286736241155724</t>
  </si>
  <si>
    <t>8737</t>
  </si>
  <si>
    <t>0.00027994760352403767</t>
  </si>
  <si>
    <t>Certain data and content provided by https://www.crunchbase.com/organization/advector</t>
  </si>
  <si>
    <t>1179</t>
  </si>
  <si>
    <t>c390490d81acaa84b3f6089877f1e017</t>
  </si>
  <si>
    <t>Optitune Plc</t>
  </si>
  <si>
    <t>Optitune Plc operates as a chemical materials and nano-technology company. The company manufactures optical coatings for use in the solar and electronics markets. The company's products include anti-reflective (AR) coatings for solar module glass; TPD coatings for touch panel displays; optical coatings for optoelectronic and microelectronic application; and photochromic, low emissivity (Low-E), and solar control (Solar-C) coatings for the construction glass market. Optitune Plc was founded in 2001 and is based in Amersham, United Kingdom.</t>
  </si>
  <si>
    <t>Amersham</t>
  </si>
  <si>
    <t>4500000</t>
  </si>
  <si>
    <t>optical coatings; coatings; tpd; solar and electronics; optoelectronic; microelectronic; manufactures optical; low emissivity; emissivity; electronics markets; coatings for solar; company's products include; solar control; anti reflective; touch panel; ar; optical; reflective; company's products; solar module; panel displays; anti; touch; displays</t>
  </si>
  <si>
    <t>0.00046947344471817817</t>
  </si>
  <si>
    <t>0.0003788640802972826</t>
  </si>
  <si>
    <t>1180</t>
  </si>
  <si>
    <t>2f5144a1716813f8d5bc45c437e453c0</t>
  </si>
  <si>
    <t>Pointivo, Inc.</t>
  </si>
  <si>
    <t>http://pointivo.com</t>
  </si>
  <si>
    <t>Pointivo, Inc. creates a technology solution that uses camera to capture the dimensions of any structure and model the structure in 3D. Its technology enables users to capture video from camera; reconstruct the scene to extract lines, edges, and measurements in its cloud-based software; and model the points to create a 3D model with detailed dimensions or integrate with other applications. The company was incorporated in 2014 and is headquartered in Atlanta, Georgia.</t>
  </si>
  <si>
    <t>1377000</t>
  </si>
  <si>
    <t>home improvement industries; accurate measurements; camera; dimensions; detailed dimensions; smartphone camera; exact dimensions; as-built drawings; As-built environments; structure; old video camera; transformative changes; laser scanners; special hardware; cloud-based capability; single pixel accuracy; technology. information technology.; 3D model; solution; models; Capture video; cloud-based software; scene; technology solution; entire room; proprietary algorithms; users; edges; lines; points; applications; tasks; roofing; specifications; structures; documentation; construction; insurance; Pointivo; drone; step</t>
  </si>
  <si>
    <t>offers technology; accurate measurements; scene; dimensions; enables users; technology that enables; transformative; reconstruct; laser scanners; hardware required; accurate d models; edges; reflect; measurements; scanners; exact; extract; drawings; structure; simplifies; expect; requiring; model; accurate; models; captures; documentation; smartphone; environments; tasks; capture; improvement; specifications; video from camera; users to capture; technology solution; technology enables users; single pixel; proprietary algorithms; changes; roofing; cloud based software; measure; laser; lines; detailed; points; video camera; integrate; capability; insurance; require; technology enables; special; pixel; structures; gopro; regular; room; accuracy; hand; algorithms; step; creates; entire</t>
  </si>
  <si>
    <t>0.0002200722278273253</t>
  </si>
  <si>
    <t>0.00028423892885488474</t>
  </si>
  <si>
    <t>1181</t>
  </si>
  <si>
    <t>d89ab85ae0b426f940a9b699adab4601</t>
  </si>
  <si>
    <t>Sensus Energy BV</t>
  </si>
  <si>
    <t>http://www.sensusenergy.com</t>
  </si>
  <si>
    <t>Sensus Energy BV provides solar energy electronics that enable power harvesting/parallel connections of individual solar cells or cell-clusters for the solar energy (photovoltaic) industry. The company offers an electronic circuitry that converts the power behind the cell-clusters into low currents and high constant voltages. It also provides solutions that include photovoltaic system pain points for shading, performance increase, cost reduction, safety increase, and design freedom activities. The company was founded in 2013 and is based in Enschede, the Netherlands.</t>
  </si>
  <si>
    <t>Sensus Energy; Sensus Energy technology; Sensus technology; engineers Sensus Energy; individual PV cells; Sensus Energy solution; solar systems; new PV application; grid PV applications; novel PV applications; PV systems; patented INHALE technology; broad engineering skills; innovative electronics; power harvesting; individual solar cells; PV industry; Solar Energy Systems; unique harvesting technology; PV system portfolio; high constant voltages; innovative electronic circuitry; remote monitoring; HighTechXL. electronics. energy; integrated solar systems; significant cost reduction; KIC InnoEnergy incubator; cell clusters; individual cells; patented technology; technology claims; shading problem; low currents; solar power; parallel connection; solar system performance; high voltage; solar system alliance; engineering services; panel designs; mechatronic disciplines; potential defects; product examples; broad skills; close collaboration; European Institute; intelligent way; enhanced safety; significant benefits; new architecture</t>
  </si>
  <si>
    <t>clusters; offers innovative; individual pv; energy offers; pv industry; pv applications; engineering skills; energy develops; cluster; pv cells; harvesting; switched; concepts; shading; proof; energy technology; remote monitoring; prototypes; parallel; broad; building integrated; skills; individual; patents; chip; solar systems; pv systems; solar system; patented; technology generates; systems that operate; stand alone solar; solution that enables; solution offers; solar powered applications; services to develop; pv application; proof of concept; powered applications; parallel connection; offers engineering; offers a solution; monitoring and controlling; mechatronic; low currents; institute of technology; insensitive; individual solar cells; individual cells; incubator program; incubator; harvesting technology; grid pv; frequently; existing pv; enormous potential; enhanced safety; energy has developed; enables remote; disciplines; develop and improve; connected solar; collects and processes; close collaboration; case of emergency; built environment; building integrated solar; allows remote; aligning; individual solar; currents; architecture; voltages; technology offers; contributes; technology developed; strives; restricted; partial; enormous; electronic device; cost reduction; defects; patented technology; detected; benefits; claims; circuitry; occurs; accelerator; program; realized; focuses; technology allows; system performance; subject; examples; aesthetic; improve; engineers</t>
  </si>
  <si>
    <t>0.00007886940043400108</t>
  </si>
  <si>
    <t>0.00012156512990658639</t>
  </si>
  <si>
    <t>1182</t>
  </si>
  <si>
    <t>4fb8e615-73b6-9ad1-2ae6-5a5b21ce9fcd</t>
  </si>
  <si>
    <t>SAR Drones</t>
  </si>
  <si>
    <t>http://sardrones.org/</t>
  </si>
  <si>
    <t>SARdrones.org provides an online list of available SAR volunteers around the world.</t>
  </si>
  <si>
    <t>sar; org; list</t>
  </si>
  <si>
    <t>0.0000829866655995426</t>
  </si>
  <si>
    <t>1407</t>
  </si>
  <si>
    <t>0.00018207568080052549</t>
  </si>
  <si>
    <t>Certain data and content provided by https://www.crunchbase.com/organization/sar-drones</t>
  </si>
  <si>
    <t>1183</t>
  </si>
  <si>
    <t>dac77864-ece5-f203-77e1-44a41f9ee652</t>
  </si>
  <si>
    <t>EZ3D Technologies, Inc.</t>
  </si>
  <si>
    <t>http://www.ez3d.io</t>
  </si>
  <si>
    <t>A SaaS platform for automated inspection and precision 3D measurement of structures using low cost drones.</t>
  </si>
  <si>
    <t>internet of things / saas / expand the possibilities / things</t>
  </si>
  <si>
    <t>saas platform; low cost drones; cost drones; automated inspection; saas; measurement; low cost; structures; automated</t>
  </si>
  <si>
    <t>0.00006558860521040928</t>
  </si>
  <si>
    <t>21996</t>
  </si>
  <si>
    <t>0.0001244873764671233</t>
  </si>
  <si>
    <t>Certain data and content provided by https://www.crunchbase.com/organization/ez3d-llc</t>
  </si>
  <si>
    <t>1184</t>
  </si>
  <si>
    <t>c5d59bd5-a581-d0cd-4ffb-2a915526d4b0</t>
  </si>
  <si>
    <t>Fly &amp; Film</t>
  </si>
  <si>
    <t>http://fly-and-film.com/</t>
  </si>
  <si>
    <t>Fly &amp; Film Drone Academy is the unique professional drone &amp; UVA pilots training center in Switzerland!</t>
  </si>
  <si>
    <t>Sierre</t>
  </si>
  <si>
    <t>uva; training center; drone academy; academy; professional drone; pilots; center; fly</t>
  </si>
  <si>
    <t>0.0005450353412857252</t>
  </si>
  <si>
    <t>1267</t>
  </si>
  <si>
    <t>0.000450996006681383</t>
  </si>
  <si>
    <t>Certain data and content provided by https://www.crunchbase.com/organization/fly-film</t>
  </si>
  <si>
    <t>1185</t>
  </si>
  <si>
    <t>4c7ef004-b16b-469d-a342-96652c2c8345</t>
  </si>
  <si>
    <t>ScriptCraft</t>
  </si>
  <si>
    <t>http://scriptcraftjs.org/</t>
  </si>
  <si>
    <t>ScriptCraft is a Minecraft Mod that enables users to extend Minecraft using the Javascript programming language. It includes a logo-like "Drone" object that can be used to build complex buildings, roads, villages, even entire cities.</t>
  </si>
  <si>
    <t>minecraft; programming language; mod; javascript; entire cities; logo; villages; extensions; enables users; language; browser; roads; object; cities; programming; extend; apps; complex; entire</t>
  </si>
  <si>
    <t>0.0001684812264543009</t>
  </si>
  <si>
    <t>7095</t>
  </si>
  <si>
    <t>0.00019372747683144034</t>
  </si>
  <si>
    <t>Certain data and content provided by https://www.crunchbase.com/organization/scriptcraft</t>
  </si>
  <si>
    <t>1186</t>
  </si>
  <si>
    <t>6ecb8a75-0102-38d4-1fdd-f87d63628785</t>
  </si>
  <si>
    <t>Heuristic Labs</t>
  </si>
  <si>
    <t>http://www.heuristiclabs.com</t>
  </si>
  <si>
    <t>Heuristic Labs, a spin-out from the Massachusetts Institute of Technology, designs and develops novel three-dimensional sensors. Heuristic Labs, a spin-out from the Massachusetts Institute of Technology (MIT), designs and develops novel three-dimensional (3D) sensors. It offers SLIDAR for automated object detection and scene understanding.
Heuristic Labs is based in Waltham, Massachusetts.</t>
  </si>
  <si>
    <t>Waltham</t>
  </si>
  <si>
    <t>institute of technology; develops novel; three dimensional; spin; institute; dimensional; designs and develops; novel; labs; mit; object detection; scene; object; understanding; automated; detection</t>
  </si>
  <si>
    <t>0.0002699507280364395</t>
  </si>
  <si>
    <t>0.0002633054776511777</t>
  </si>
  <si>
    <t>Certain data and content provided by https://www.crunchbase.com/organization/lazeeeye</t>
  </si>
  <si>
    <t>1187</t>
  </si>
  <si>
    <t>1689b9ce-6932-76c7-d932-a27c6728d531</t>
  </si>
  <si>
    <t>Altitude Angel</t>
  </si>
  <si>
    <t>http://www.altitudeangel.com</t>
  </si>
  <si>
    <t>Altitude Angel is make drones safer by providing the data and cloud services needed to safely unlock their potential. Altitude Angel provides airspace management data &amp; services for drone manufacturers, developers and airspace stakeholders. Their flagship services are built on top of the Altitude Angel cloud platform, which offers scalable solutions for drone automation, UTM ("Air traffic control for drones") and identity and registration.</t>
  </si>
  <si>
    <t>Reading</t>
  </si>
  <si>
    <t>380000</t>
  </si>
  <si>
    <t>Kevin Beales; Microsoft Accelerator London</t>
  </si>
  <si>
    <t>angel; altitude; airspace; utm; solutions for drone; services needed; scalable solutions; management data; drone manufacturers; drone automation; control for drones; built on top; cloud platform; air traffic control; unlock; traffic control; stakeholders; identity; cloud services; air traffic; data services; registration; flagship; safer; safely; traffic; scalable; internet of things; developers; needed; things; potential; automation; top</t>
  </si>
  <si>
    <t>0.00026057995756573605</t>
  </si>
  <si>
    <t>0.0002707450847750093</t>
  </si>
  <si>
    <t>Certain data and content provided by https://www.crunchbase.com/organization/altitude-angel</t>
  </si>
  <si>
    <t>1188</t>
  </si>
  <si>
    <t>6c4c82e9fa7138a84a033fe95099e497</t>
  </si>
  <si>
    <t>Solar Energy Initiatives, Inc.</t>
  </si>
  <si>
    <t>http://www.solarenergy.com</t>
  </si>
  <si>
    <t>As of April 19, 2013, Solar Energy Initiatives, Inc. was acquired by House Bar &amp; Grill, in a reverse merger transaction. Solar Energy Initiatives, Inc., together with its subsidiaries, markets and sells solar power products, systems, and services in the United States and the Caribbean. The company primarily designs, markets, and sells solar power systems for residential and commercial customers; and designs, markets, sells, owns, and operates solar power systems for municipal and commercial customers, as well as designs, develops, and manages solar parks. Its products include photovoltaic panels, photovoltaic roofing systems, solar thermal products, balance of system products, and management system products. The company was formerly known as NP Capital Corp. and changed its name to Solar Energy Initiatives, Inc. in September 2008. Solar Energy Initiatives, Inc. was founded in 2006 and is based in Cary, North Carolina.</t>
  </si>
  <si>
    <t>Cary</t>
  </si>
  <si>
    <t>1790000</t>
  </si>
  <si>
    <t>Asher Enterprises, Inc. (3)</t>
  </si>
  <si>
    <t>1700000</t>
  </si>
  <si>
    <t>SNRY (Pink Sheets LLC); ESE1 (Boerse-Stuttgart)</t>
  </si>
  <si>
    <t>installs solar equipment; solar panels; solar power systems; installs solar panels; solar thermal systems; Thermal Solar Systems; Solar Hot Water; Municipal Solar Services; solar thermal products; solar power products; large-scale solar projects; photovoltaic roofing systems; solar solutions; direct distribution channels; principal owned subsidiaries; solar chain; commercial customers; solar calculator; solar products; photovoltaic panels; solar education; solar parks; Training Roofers; yearly savings; local utilities; financial consulting; construction management; management system products; HVAC professionals; building trades; global manufacturers; energy consumers; retails; PV</t>
  </si>
  <si>
    <t>system products; sells solar power; retails; solar equipment; provider of solar; municipal; sells solar; solar projects; commercial customers; installs solar; solar solutions; solar power systems; yearly; thermal products; solutions focused; solar thermal products; solar calculator; shw; scale solar projects; roofers; renewables and environment; pv solar system; plumbers; photovoltaic roofing; panels on buildings; panels and sells; occupants; municipal solar; manages solar; manage solar; maintenance and monitoring; local utilities; help you determine; global manufacturers; fields of solar; energy consumers; distribution channels; contractors and builders; buyers and sellers; arrays of solar; solar services; sellers; roofing systems; principal; distribution of solar; calculator; markets and sells; catalyst; include solar panels; electricians; connect; thermal solar; cooperation; systems for residential; solar parks; indirect; balance of system; trades; large scale solar; earn; execute; buyers; solar thermal; construction management; solar power products; solar thermal systems; products include solar; power systems; thermal systems; focused; solar hot water; solar hot; channels; builders; installs solar panels; pv solar; renewables; parks; power products; owned; hvac; scale solar; manages; owns; management system; include solar; system design; determine; bringing; arrays; balance; solar products; contractors; subsidiaries; roofing; utilities; installing; chain; large scale; residential and commercial</t>
  </si>
  <si>
    <t>0.0003966384088664001</t>
  </si>
  <si>
    <t>9773</t>
  </si>
  <si>
    <t>0.00035697151946448687</t>
  </si>
  <si>
    <t>1189</t>
  </si>
  <si>
    <t>32a6389886afe510ae8f5d4b83d58b4c</t>
  </si>
  <si>
    <t>Sunmapper IVS</t>
  </si>
  <si>
    <t>http://sunmapper.dk</t>
  </si>
  <si>
    <t>Sunmapper IVS develops and offers software which shows monetary and CO2 savings that homeowners can obtain by putting solar panels on their roof. It offers an interactive map which gives a detailed report for a building and also details behind the calculations. The company was formerly known as Picodat IVS and changed its name to Sunmapper IVS in November 2016. Sunmapper IVS was founded in 2015 and is based in Copenhagen, Denmark.</t>
  </si>
  <si>
    <t>putting solar; offers software; offers an interactive; monetary; interactive map; detailed report; develops and offers; calculations; putting; details; report; interactive; homeowners; map; detailed; savings</t>
  </si>
  <si>
    <t>0.0002667056361471737</t>
  </si>
  <si>
    <t>0.0002326803390156482</t>
  </si>
  <si>
    <t>7f4ca41062134f73a6cca78c5b36c930</t>
  </si>
  <si>
    <t>Planetary Power, Inc.</t>
  </si>
  <si>
    <t>http://www.planetarypower.com</t>
  </si>
  <si>
    <t>Planetary Power, Inc. manufactures hybrid generators for telecom towers. The company was founded in 2007 and is based in Bellevue, Washington.</t>
  </si>
  <si>
    <t>Bellevue</t>
  </si>
  <si>
    <t>3500098</t>
  </si>
  <si>
    <t>renewable energy sources; maximum power efficiency; hybrid power generation; engine run-time; Hybrid power generators; HyGen; off-grid power generation; hybrid generator; multiple renewable energy; reliable power production; Planetary Power; overall engine run-time; renewable energies platform; conventional generators; power generation technology; off-grid telecommunications towers; DC power bus; power conditioning steps; reliable power grid; decreased standard maintenance; base stations; best possible product; Hybrid generators; certified generator technician; commercially available components; remote base stations; energy. energy efficiency.; serial hybrid; diesel generators; Secure internal fuel; hybrid vs; Ross Perot Jr; author Peter Diamandis; renewable sources; renewable solutions; batteries; Power’s vision; energy storage; smaller engine; optimum speed; zero-idle generator; TAMPER-PROOF DESIGN; traditional generator; solar panels; Planetary Resources; TELECOM TOWERS; lubrication oil; remote towers; input sources</t>
  </si>
  <si>
    <t>planetary; hybrid power; sources including; power efficiency; integrating renewable energy; integrating renewable; hybrid generator; decreased; compromise; diesel generators; reliable power; including wind; consumes; renewable energy sources; base stations; towers; engine; maximum power; decrease; runs; founder; recharge; telecom; hybrid; generator; energy sources; powering; diesel; generators; renewables; integrating; power generation; peak; conventional; telecommunications; wa; telecommunications towers; telecom towers; technician; tamper proof; tamper; ross; renewable solutions; releases; redmond; power generation technology; power generation system; peter; people live; peak efficiency; particulate; notable; multiple renewable energy; multiple renewable; maximize efficiency; manage multiple; lubrication; investors include; intermittent and unreliable; integrated hybrid; integrate and manage; including wind turbines; idle; grid telecom towers; grid telecom; fuel tank; forbes; energy input; energy accessible; encountered; efficient and reliable; dc load; combining these technologies; clean and affordable; charge the batteries; charge batteries; bts; billion people live; anderson; amount of time; ability to integrate; engineered; additionally; strengths; adventures; maximize; distributed; needed; power production; key features; intermittent; generation technology; billion people; affordable energy; requires; producing; power conditioning; reduce the cost; generation system; power generators</t>
  </si>
  <si>
    <t>0.0003898349277303397</t>
  </si>
  <si>
    <t>13898</t>
  </si>
  <si>
    <t>0.000460768204883615</t>
  </si>
  <si>
    <t>1191</t>
  </si>
  <si>
    <t>3a80ecd0e73edb9d1de014a75aade835</t>
  </si>
  <si>
    <t>China Inc.</t>
  </si>
  <si>
    <t>http://www.valorsolar.com</t>
  </si>
  <si>
    <t>China Inc., a development stage company, engages in the sale and distribution of solar panels through Internet trade shows, principally in the United States. It offers solar related products, including solar photovoltaic systems, inverters, and solar water heating systems. The company also engages in the research and development of solar roof tiles and alternative semiconductor materials, such as cadmium telluride. It focuses on serving home builders, home remodelers, electricians, architects, government project managers, and residential and commercial property owners. The company was founded in 2008 and is based in Houston, Texas.</t>
  </si>
  <si>
    <t>solar roof tiles; solar related products; project managers; including solar photovoltaic; development of solar; commercial property owners; principally; distribution of solar; telluride; cadmium telluride; semiconductor materials; electricians; commercial property; roof tiles; solar roof; solar photovoltaic systems; property owners; cadmium; solar water heating; water heating systems; development stage; architects; builders; serving; trade; water heating; photovoltaic systems; including solar; managers; tiles; stage; solar water; heating systems; residential and commercial; owners; focuses; alternative; solar photovoltaic; property; offers solar</t>
  </si>
  <si>
    <t>0.0003301917234637192</t>
  </si>
  <si>
    <t>6289</t>
  </si>
  <si>
    <t>0.00029939363344173386</t>
  </si>
  <si>
    <t>1192</t>
  </si>
  <si>
    <t>d5b152e1caea751376fe1730b0420314</t>
  </si>
  <si>
    <t>CAP Minerals Africa</t>
  </si>
  <si>
    <t>CAP Minerals Africa supplies dust suppression systems and drones for data acquisition. The company was incorporated in 2013 and is based in Johannesburg, South Africa.</t>
  </si>
  <si>
    <t>Johannesburg</t>
  </si>
  <si>
    <t>suppression systems; dust suppression; cap; minerals; suppression; dust; data acquisition; acquisition</t>
  </si>
  <si>
    <t>0.00007146672082049121</t>
  </si>
  <si>
    <t>0.00011370094605085755</t>
  </si>
  <si>
    <t>1193</t>
  </si>
  <si>
    <t>ed804ece6ed074d9a5c3f5cb6a498732</t>
  </si>
  <si>
    <t>Aerfsol</t>
  </si>
  <si>
    <t>Aerfsol specializes in the installation of solar panels. The company is based in France. Aerfsol operates as a subsidiary of Veolia Environnement S.A.</t>
  </si>
  <si>
    <t>installation of solar; specializes</t>
  </si>
  <si>
    <t>0.00028078983963586467</t>
  </si>
  <si>
    <t>6058</t>
  </si>
  <si>
    <t>0.00037423882565530144</t>
  </si>
  <si>
    <t>1194</t>
  </si>
  <si>
    <t>cf3ca375-5e02-978a-8c6f-19d8d6bc5dce</t>
  </si>
  <si>
    <t>Unmanned Services</t>
  </si>
  <si>
    <t>http://www.unmannedservicesinc.com</t>
  </si>
  <si>
    <t>Unmanned Services provides high resolution picture, video and mapping support services. ​Unmanned Services, Inc provides high resolution picture, video and mapping support services utilizing the capabilities of remotely operated aircraft to many industrial sectors.</t>
  </si>
  <si>
    <t>Lexington</t>
  </si>
  <si>
    <t>video and mapping; picture; high resolution; support services; services utilizing; remotely operated; resolution; industrial sectors; mapping; mapping services; operated; utilizing; remotely; sectors; capabilities</t>
  </si>
  <si>
    <t>0.0006701768316792567</t>
  </si>
  <si>
    <t>5333</t>
  </si>
  <si>
    <t>0.0005986120365132972</t>
  </si>
  <si>
    <t>Certain data and content provided by https://www.crunchbase.com/organization/unmanned-services-inc</t>
  </si>
  <si>
    <t>1195</t>
  </si>
  <si>
    <t>47f31cba-82a8-3c80-d460-ebbb40f25299</t>
  </si>
  <si>
    <t>Ion Solar - Concord</t>
  </si>
  <si>
    <t>http://ionsolar.com/locations/california/bayarea</t>
  </si>
  <si>
    <t>Certain data and content provided by https://www.crunchbase.com/organization/ion-solar-concord-2</t>
  </si>
  <si>
    <t>1196</t>
  </si>
  <si>
    <t>a94284f46b0c4f8cc22b23d060e04e01</t>
  </si>
  <si>
    <t>Spaceflight Systems, Inc.</t>
  </si>
  <si>
    <t>http://www.spaceflight.com/</t>
  </si>
  <si>
    <t>Spaceflight Systems, Inc. is engaged in the development of satellite components and spacecraft. It offers flight qualified components and subsystems, such as nanospacecraft buses, integrated avionics, reaction wheels, control moment gyros, and integrated satellite simulators for small and nanospacecraft applications. The company also provides CORTEX avionics, PYXIS star trackers, CubeSat and NanoSat buses, magnetic torque rods, power systems and batteries, solar panels, CubeSat dispensers, and spaceflight secondary payload systems; and support services. Spaceflight Systems, Inc. was formerly known as Andrews Space, Inc. The company was founded in 1999 and is based in Seattle, Washington. Spaceflight Systems, Inc. operates as a subsidiary of Spaceflight Industries, Inc.</t>
  </si>
  <si>
    <t>Spaceflight Industries, Inc.</t>
  </si>
  <si>
    <t>spaceflight; spaceflight systems; cubesat; buses; avionics; satellite components; rods; reaction wheels; payload systems; offers flight; integrated avionics; gyros; flight qualified; dispensers; cortex; components and subsystems; torque; star; reaction; simulators; spacecraft; subsystems; satellite; wheels; moment; secondary; magnetic; trackers; qualified; support services; payload; engaged; power systems</t>
  </si>
  <si>
    <t>0.0010069405612322952</t>
  </si>
  <si>
    <t>8091</t>
  </si>
  <si>
    <t>0.0007676853536800337</t>
  </si>
  <si>
    <t>1197</t>
  </si>
  <si>
    <t>19ad12a5be18cc1498a95022f70af118</t>
  </si>
  <si>
    <t>Optical Coating Laboratory, LLC</t>
  </si>
  <si>
    <t>Optical Coating Laboratory, LLC manufactures optical thin film coated components used to manage light. It offers AR coatings, lenses, light pipes, cold mirrors, color wheels, low loss device windows, conductive coatings, low ohm coatings, crystals, molded lenses, custom optics, detector trimmers, and polymer optics. The company also offers digital mirrors, precision optics, DLP light engines, prisms, edge bonded assemblies, SCR color wheels, front surface mirrors, solar cell covers, thermal control mirrors, thin film heater panels, hot mirrors, TIR prisms, and laser kits. In addition, it offers band pass, beam, splitters, linear variable, color separation, long and short wave pass, narrow band pass, dichroic, entertainment lighting, infrared, and wide band pass filters. The companys products help to control the flow of light in various effects, such as reflection, refraction, absorption, separation, anti-glare, and electrical conductivity. Its products are used in fiber optic telecommunications, space satellites, computer monitors, flat panel displays, projection display systems, photocopiers, fax machines, scanners, and medical and analytical instruments. The company was founded in 1948 and is based in Santa Rosa, California. As of February 4, 2000, Optical Coating Laboratory, LLC operates as a subsidiary of Viavi Solutions Inc.</t>
  </si>
  <si>
    <t>Santa Rosa</t>
  </si>
  <si>
    <t>9740000</t>
  </si>
  <si>
    <t>2594355280</t>
  </si>
  <si>
    <t>Viavi Solutions Inc.</t>
  </si>
  <si>
    <t>OCLI (Nasdaq Global Market); 864566 (Boerse Muenchen)</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</si>
  <si>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t>
  </si>
  <si>
    <t>prisms; mirrors; separation; pass; band; wheels; lenses; color; optics; coatings; trimmers; tir; thermal control; products help; precision optics; photocopiers; optical thin; optical coating; ohm; offers digital; narrow band; manufactures optical; low loss; long and short; light pipes; light engines; film coated; fax machines; fax; electrical conductivity; dlp; display systems; custom optics; conductivity; conductive coatings; cell covers; bonded; anti glare; analytical instruments; glare; reflection; projection; crystals; narrow; fiber optic; scanners; ar; detector; optical; molded; analytical; optic; variable; beam; absorption; linear; effects; heater; polymer; engines; conductive; coated; loss; filters; wave; flat panel displays; assemblies; satellites; pipes; panel displays; cold; infrared; covers; instruments; front; entertainment; telecommunications; laboratory; anti; fiber; laser; short; monitors; coating; solar cell; flow; windows; kits; machines; displays; edge; flat panel; medical; manage; display; hot</t>
  </si>
  <si>
    <t>0.0003587210482140503</t>
  </si>
  <si>
    <t>4721</t>
  </si>
  <si>
    <t>0.00031089012498803546</t>
  </si>
  <si>
    <t>11a915de-1b55-bf68-3be4-fb71dee9e59c</t>
  </si>
  <si>
    <t>East Shinshu Drone Pilot School</t>
  </si>
  <si>
    <t>East Shinshu Drone Pilot School.</t>
  </si>
  <si>
    <t>drone pilot; school; east; pilot</t>
  </si>
  <si>
    <t>0.0003388361561126238</t>
  </si>
  <si>
    <t>0.0002952053167144979</t>
  </si>
  <si>
    <t>Certain data and content provided by https://www.crunchbase.com/organization/east-shinshu-drone-pilot-school</t>
  </si>
  <si>
    <t>1200</t>
  </si>
  <si>
    <t>6b5428b7f9f33799e9a908edd8e01cab</t>
  </si>
  <si>
    <t>Gilbert Electric Company, Inc.</t>
  </si>
  <si>
    <t>http://www.gilbertelectric.com</t>
  </si>
  <si>
    <t>Gilbert Electric Company, Inc. provides electrical services for the commercial and industrial industries of southern Arizona. It offers electrical contracting services for new construction, renovations, tenant improvements, service upgrades, design build projects, maintenance service, parking lot lighting, emergency generators, UPS systems, underground high and low voltage feeders, industrial controls, stadium lighting, and lightning protection systems. The company also specializes in various specialty electrical fields, including telescopes and astronomy facilities, remote installations, solar panels and controls, wiring and testing for high speed production machinery, hospital X-ray and MRI equipment, medical laboratories, electronic manufacturing, clean rooms and work stations, hazardous materials, areas, aircraft maintenance and retrofit facilities, ore processing plants and mining operations, and protected installation in fuel and combustible areas. It serves customers in health care, services/recreation, institutional, government/defense, retail, industrial, manufacturing, mining, and high voltage industries. The company was founded in 1972 and is based in Tucson, Arizona.</t>
  </si>
  <si>
    <t>Tucson</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</si>
  <si>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t>
  </si>
  <si>
    <t>tenant improvements; telescopes; stadium; service upgrades; processing plants; panels and controls; ore; mri; maintenance service; industrial controls; high and low; hazardous materials; feeders; electronic manufacturing; electrical contracting services; electrical contracting; combustible; clean rooms; build projects; astronomy; aircraft maintenance; tenant; parking lot lighting; offers electrical; lot lighting; renovations; protection systems; design build; hospital; parking lot; lightning; contracting services; electrical services; retrofit; controls; hazardous; ray; low voltage; underground; rooms; laboratories; southern; protected; high speed; contracting; improvements; lot; commercial and industrial; upgrades; machinery; wiring; parking; specialty; mining; voltage; fields; generators; stations; specializes; emergency; speed; medical</t>
  </si>
  <si>
    <t>0.0004064976655767863</t>
  </si>
  <si>
    <t>0.0004083024786652099</t>
  </si>
  <si>
    <t>1201</t>
  </si>
  <si>
    <t>f8026624-3085-8fce-74e9-0707daf1de0a</t>
  </si>
  <si>
    <t>Elistair</t>
  </si>
  <si>
    <t>http://elistair.com/</t>
  </si>
  <si>
    <t>Elistair is design and manufacture tethered stations for civilian drones.
Their mission is to bring efficiency and productivity to the UAV market, but above all to respond to each of their clients’ needs.
Their innovative technology open a new field of applications for drones such as persistent aerial surveillance, continuous aerial broadcasting, complex industrial inspection or traffic monitoring.
Elistair has won several awards and competitions in France and San Francisco and is one of the few French companies selected for European financial support under the Horizon 2020 program.</t>
  </si>
  <si>
    <t>won several awards; traffic monitoring; persistent aerial; french companies; financial support; complex industrial inspection; complex industrial; competitions; applications for drones; tethered; horizon; broadcasting; aerial surveillance; persistent; civilian drones; won; innovative technology; awards; design and manufacture; industrial inspection; french; civilian; european; selected; continuous; traffic; complex; program; financial; stations; surveillance</t>
  </si>
  <si>
    <t>0.0004802830492805032</t>
  </si>
  <si>
    <t>17720</t>
  </si>
  <si>
    <t>0.0004823840456777496</t>
  </si>
  <si>
    <t>Certain data and content provided by https://www.crunchbase.com/organization/elistair</t>
  </si>
  <si>
    <t>1202</t>
  </si>
  <si>
    <t>fd416d8b57192d0cbae6892f8c413108</t>
  </si>
  <si>
    <t>DynaFab Corporation</t>
  </si>
  <si>
    <t>DynaFab Corporation engages in the design, engineering, fabrication, machining, testing, and assembly of tanks and specialized products. It offers various aluminum, carbon steel, and stainless steel tanks, such as custom OEM, UL listed, mix, double wall, environmental, DOT cargo, and marine tanks; and accessories, including brackets/straps and gauges. The company also provides ASME pressure vessels; oilfield equipment, which include mud tanks, DNV certified baskets, double wall UL listed fuel tanks, water tanks, catwalks, gen set skids, dust collectors, bop stack frames, and batch mixing tanks; and mobile fueling tanks with various accessories, such as hose reel hoses, solar panel kits, light towers, tool boxes, and fuel meters. In addition, it offers fabrication services, such as pipes, custom skids, fabricated process equipment, and structural fabrication for marine, environmental, power generation, food and beverage, pulp and paper, automotive, chemical and petrochemical, pharmaceutical, refinery piping, and water/wastewater treatment markets. The company offers its products for aboveground, marine, storage, corrosion resistant, corrugated, custom, double wall, elevated, environmental, flame resistant, high pressure, industrial, OEM, petrochemical, stationary, transfer, auxiliary, sludge, and chemical feed applications to store hydraulic, fuel, and water fluids. It serves refining, onshore and offshore exploration and production, transportation, agriculture, construction, military, environmental and waste treatment, engineering, and other industries in the United States and internationally. The company was founded in 1945 and is based in Tomball, Texas. As of November 5, 2007, DynaFab Corporation is a subsidiary of NRG Manufacturing, Inc.</t>
  </si>
  <si>
    <t>1945</t>
  </si>
  <si>
    <t>Tomball</t>
  </si>
  <si>
    <t>AFGlobal Corporation; FR AFG Holdings, Inc.</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</si>
  <si>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t>
  </si>
  <si>
    <t>double wall; ul listed; skids; tanks; petrochemical; listed; double; fabrication; ul; oem; marine; wastewater treatment markets; treatment markets; straps; steel tanks; stainless steel tanks; solar panel kits; sludge; refinery; pressure vessels; panel kits; onshore and offshore; oilfield; offers fabrication; mud; mixing; light towers; hose reel; fueling; fuel tanks; exploration and production; dust collectors; dot; corrosion resistant; chemical feed; catwalks; bop; baskets; resistant; wall; water tanks; wastewater treatment; refining; pulp and paper; hose; flame; reel; process equipment; hoses; treatment; pulp; corporation engages; auxiliary; pressure; onshore; high pressure; gauges; elevated; corrugated; fluids; fabricated; brackets; food and beverage; batch; piping; mix; wastewater; machining; hydraulic; steel; stationary; gen; beverage; chemical; corrosion; towers; vessels; exploration; dust; stainless steel; stack; stainless; cargo; offshore; pharmaceutical; pipes; paper; collectors; frames; boxes; feed; meters; structural; transfer; certified; waste; offers its products; kits; store; tool</t>
  </si>
  <si>
    <t>0.000488815469561981</t>
  </si>
  <si>
    <t>16457</t>
  </si>
  <si>
    <t>0.0006746430306183249</t>
  </si>
  <si>
    <t>1203</t>
  </si>
  <si>
    <t>34a43637-41f3-ace9-f333-db089b70de81</t>
  </si>
  <si>
    <t>ten 10</t>
  </si>
  <si>
    <t>http://www.10i10.com/</t>
  </si>
  <si>
    <t>We create content and collect data. ten 10 was formed in 2014 originally as a TV Commercial and Feature Film company, but due to the nature of this ever changing world they pivoted to become who they are now.
They create content and collect data, Content creation for web, TV, and social media. Data collection with UAV / Drones.</t>
  </si>
  <si>
    <t>create content; collect data; content; content creation; collect; social media; tv; data collection; creation; social; collection; media</t>
  </si>
  <si>
    <t>0.00026014726425340005</t>
  </si>
  <si>
    <t>3007</t>
  </si>
  <si>
    <t>0.0002589657400259032</t>
  </si>
  <si>
    <t>Certain data and content provided by https://www.crunchbase.com/organization/ten-10</t>
  </si>
  <si>
    <t>1204</t>
  </si>
  <si>
    <t>e2140750-61b8-21a8-75a0-5dd35d3208b1</t>
  </si>
  <si>
    <t>Central Drones</t>
  </si>
  <si>
    <t>http://centraldrones.pt</t>
  </si>
  <si>
    <t>O teu portal de drones em Português!</t>
  </si>
  <si>
    <t>em; portal</t>
  </si>
  <si>
    <t>0.00016279808562553357</t>
  </si>
  <si>
    <t>12542</t>
  </si>
  <si>
    <t>0.00019665525968030152</t>
  </si>
  <si>
    <t>Certain data and content provided by https://www.crunchbase.com/organization/central-drones</t>
  </si>
  <si>
    <t>1205</t>
  </si>
  <si>
    <t>a66ebd15-897d-15c7-8d70-381e2f533fb3</t>
  </si>
  <si>
    <t>droneinch</t>
  </si>
  <si>
    <t>http://www.droneinch.com</t>
  </si>
  <si>
    <t>Stealth startup specializing on drones.</t>
  </si>
  <si>
    <t>stealth; specializing; startup</t>
  </si>
  <si>
    <t>0.00025998907062865784</t>
  </si>
  <si>
    <t>5973</t>
  </si>
  <si>
    <t>0.00039651388566380415</t>
  </si>
  <si>
    <t>Certain data and content provided by https://www.crunchbase.com/organization/droneinch</t>
  </si>
  <si>
    <t>1206</t>
  </si>
  <si>
    <t>91252a3b7c2daba983ad4890229afb03</t>
  </si>
  <si>
    <t>Legacy Center, LLC</t>
  </si>
  <si>
    <t>http://www.legacycentermichigan.com</t>
  </si>
  <si>
    <t>Legacy Center, LLC operates indoor and outdoor athletic facilities in Livingston County. Its indoor and outdoor sports facilities include playing fields, training areas, and spectator accommodations; medical wellness buildings, restaurants/snack bars, a wellness spa, indoor fitness centers/gyms/club locker rooms, a lap pool, an athletic recovery center, indoor field turf fields, and multi use indoor training and education facilities; indoor baseball batting cages, pitching area, and training facilities; and conference/meeting room space for corporate and sports related events. The company offers soccer activities for various ages; lacrosse leagues for girls with performance training; baseball leagues; adult flag football leagues; softball leagues; rugby leagues; and youth sports classes, camps, and activities, including beginner, intermediate, and advanced youth programs. In addition, it offers complimentary products and services that develop players, athletes, and persons on and off the field. The company was incorporated in 2013 and is based in Hamburg, Michigan.</t>
  </si>
  <si>
    <t>Hamburg</t>
  </si>
  <si>
    <t>multi-use indoor training; outdoor sports facilities; outdoor athletic facilities; indoor baseball batting; indoor fitness centers/gyms/club; indoor field turf; medical wellness buildings; youth sports classes; athletic recovery center; flag football leagues; Sport Packages Include; morning sessions; performance training membership; Offer summer camps; Offer sports medicine; knockerball soccer games; certified performance specialists; home exercise program; coaching staff   trainers; objective measurements; training areas; education facilities; baseball leagues; softball leagues; rugby leagues; different sports; lacrosse leagues; wellness spa; locker rooms; lap pool; soccer activities; spectator accommodations; various ages; room space; Academies offers; sport curriculum; results-driven programs; restaurants/snack bars; youth programs; program offers; sport specific; complimentary products; scavenger hunt; skill sets; medical provider; functional testing; manual therapy; individual athlete; different levels; muscle energy</t>
  </si>
  <si>
    <t>leagues; ages; athletes; youth; soccer; sessions; camps; athletic; sport; morning; indoor and outdoor; wellness; indoor; objective; sports; evaluation; measurements; activities; youth sports; wars; turf; training facilities; training and education; surgical; summer camps; sports facilities; softball; skill sets; rugby; recovering; procedure; outdoor sports; offers comprehensive; offer summer; membership; locker; lap; injury; infused; hunt; gyms; girls; functional testing; flag; fitness centers; facilities include; exercise; evidence; education facilities; drone flying; complimentary; coaching; cages; bounce; beginner; ages and skill; afternoon; adult; accommodations; program; therapy; persons; curriculum; club; adventures; trainers; reinforcement; medicine; intermediate; conference; programs; slide; playing; football; return; fields; varying; treatments; spa; fitness; bars; summer; classes; skill; outdoor; restaurants; medical; progress; rooms; licensed; meeting; match; specialists; pool; staff; room; functional; players; manual; sets</t>
  </si>
  <si>
    <t>0.0002516916048293138</t>
  </si>
  <si>
    <t>9966</t>
  </si>
  <si>
    <t>0.0002643098889338048</t>
  </si>
  <si>
    <t>1207</t>
  </si>
  <si>
    <t>62a15380-bec0-7786-b2d0-4519515def70</t>
  </si>
  <si>
    <t>Windhorse Aerospace</t>
  </si>
  <si>
    <t>http://www.windhorse.aero/</t>
  </si>
  <si>
    <t>Windhorse Aerospace has created the world's first purpose-built UAV/Drone intended for humanitarian aid delivery - POUNCER. Windhorse has developed a specialist UAV called POUNCER™ that will be loaded with appropriate food, transported to the disaster area and fly independently to its pre-planned destination and land accurately into the selected landing zone, avoiding all infrastructure problems, corruption or hostile groups while saving time, money and more importantly lives.</t>
  </si>
  <si>
    <t>Wells</t>
  </si>
  <si>
    <t>purpose built; pre planned; humanitarian aid; aid delivery; transported; saving time; hostile; loaded; avoiding; destination; importantly; humanitarian; planned; intended; independently; zone; groups; appropriate; aid; accurately; specialist; lives; disaster; selected; purpose; landing; called; problems; food; created; pre; money; saving; land; fly</t>
  </si>
  <si>
    <t>0.0000846743913434395</t>
  </si>
  <si>
    <t>0.00013632435801720503</t>
  </si>
  <si>
    <t>Certain data and content provided by https://www.crunchbase.com/organization/windhorse-aerospace</t>
  </si>
  <si>
    <t>1208</t>
  </si>
  <si>
    <t>dd22c2fe6c3168bc65a5c1f309aa0279</t>
  </si>
  <si>
    <t>Palo Alto Solar, Inc.</t>
  </si>
  <si>
    <t>As of September 28, 2006, was acquired by SolarCity. Palo Alto Solar, Inc. provides site evaluations and solar system design services for residences and businesses in California. Its site evaluation services include site latitude, tilt angle and direction of mounting location, roof live load calculations, weather patterns and seasonal shading, and component placement. The companys system design services include handling various electrical, roofing, and structural permits; processing the paperwork with the CEC for the rebate; and filling out forms with utility to get permission to interconnect the system to the electric grid. Its system design services also include taking care of inspections by the local building authority; scheduling and attending the formal field review by the utility; and filling out the CEC rebate claim forms for approval prior to submission to the CEC for check. The companys installation, testing, and interconnection services include getting equipment from distributors or manufacturers, arranging for sub-contractors, faxing the signed off building permit to get interconnection checkout scheduled, doing the follow-through, and providing owner's manual for new solar electricity system. It also offers equipment and workmanship warranties for the installation of solar electricity system, as well as sells and installs modules (panels), direct current to alternate current electricity inverters, mounting hardware, energy roof mounts, switches, and other accessories. Palo Alto Solar, Inc. was formerly known as Palo Alto Hardware Solar Division. The company was incorporated in 2005 and is headquartered in Palo Alto, California.</t>
  </si>
  <si>
    <t>Tesla Motors, Inc.</t>
  </si>
  <si>
    <t>Palo Alto Solar; roof live load; site evaluations; site evaluation services; component placement. energy.; design services; solar system design; tilt angle; seasonal shading; site latitude; weather patterns; power grid.; residences; calculations; direction; businesses; California</t>
  </si>
  <si>
    <t>solar system design; site evaluations; palo alto; palo; evaluations; alto; design services; system design; weather patterns; tilt angle; site evaluation; services include site; placement; load calculations; latitude; include site; evaluation services; seasonal; residences; solar system; calculations; tilt; shading; power grid; patterns; evaluation; angle; direction; services include; load; component; live; mounting; weather; location</t>
  </si>
  <si>
    <t>0.00024534137831352156</t>
  </si>
  <si>
    <t>23257</t>
  </si>
  <si>
    <t>0.0002808238771106431</t>
  </si>
  <si>
    <t>1209</t>
  </si>
  <si>
    <t>126dd5b5a1c1263e6993e7953985b7f1</t>
  </si>
  <si>
    <t>Conceptôle</t>
  </si>
  <si>
    <t>http://www.suc.fr</t>
  </si>
  <si>
    <t>Suc Réalisations SARL offers industrial sheet-iron works and machining services. The company was incorporated in 2010 and is based in Vendargues, France.</t>
  </si>
  <si>
    <t>Vendargues</t>
  </si>
  <si>
    <t>industrial sheet-iron works; industrial sheet metal; fine sheet metal; voltaic test benches; technical design office; wind turbine components; cutting-saw cutting; metal parts; mechanical parts; mechanical welding; manufacturing workshop; complex parts; mechanical installation; Industrial equipment; screen printing; physiotherapy tables; rehabilitation equipment; signage / design; workshops parts; air conditioning; mobile units; radiology tables; on-site assembly; urban furniture; heat pump; time frames; solar panels; display stands; realization; services; sectors; Offers; logistics; activity; totems; DAO; FAO; milling; prototypes; paint; furnaces; desktops; prototype; tools; transport; series; assemblies; conveyors; Manufacture; transportation</t>
  </si>
  <si>
    <t>realization; tables; sheet metal; welding; sheet; activity; workshop; wind turbine components; urban furniture; turbine components; totems; test benches; technical design; suspending; site assembly; rehabilitation; punching; metal parts; mechanical parts; mechanical installation; manufacturing services; manufacture and assembly; equipment allows; embedded equipment; desktops; design office; deburring; custom manufacturing; conveyors; bending; assembly and maintenance; cutting; benches; standardized; screen printing; panels and wind; offers industrial; milling; industrial equipment; handling systems; mechanical; metal; offers custom; logistics; workshops; finishing; assembly; machining; furnaces; paint; sectors; turning; prototypes; design and manufacture; fine; stands; iron; heat pump; signage; prototype; photo voltaic; voltaic; assemblies; wind turbine; furniture; frames; screen; carry; measure; laser; air conditioning; handling; printing; urban; services include; pump; transport; plan; turbine; conditioning; embedded; complex; series; photo; specialized; office; test; medical; manage; display; units</t>
  </si>
  <si>
    <t>0.0002622677876888879</t>
  </si>
  <si>
    <t>10944</t>
  </si>
  <si>
    <t>0.00026646511306287256</t>
  </si>
  <si>
    <t>1210</t>
  </si>
  <si>
    <t>30236bc3-10b9-9236-813c-9aa2f7f05d35</t>
  </si>
  <si>
    <t>Exeo Energy</t>
  </si>
  <si>
    <t>http://www.exeoenergy.co.uk/</t>
  </si>
  <si>
    <t>Exeo Enery are solar panel installers and renewable energy specialists based in Oxford, UK.</t>
  </si>
  <si>
    <t>solar panel installers; panel installers; specialists; uk; installers</t>
  </si>
  <si>
    <t>0.0003314315222015733</t>
  </si>
  <si>
    <t>4580</t>
  </si>
  <si>
    <t>0.0003391499345140828</t>
  </si>
  <si>
    <t>Certain data and content provided by https://www.crunchbase.com/organization/exeo-energy</t>
  </si>
  <si>
    <t>1211</t>
  </si>
  <si>
    <t>f9a4fcd7-597b-eb83-8d21-ece7b487e03f</t>
  </si>
  <si>
    <t>Drone Industry Insights</t>
  </si>
  <si>
    <t>https://www.droneii.com</t>
  </si>
  <si>
    <t>Drone Industry Insights is the leading market research company on commercial drones. Drone Industry Insights is a market research and analytics company based in Hamburg, Germany.
They provide insights, competitive intelligence and market data for the commercial drone industry. Their consulting services range from operational issues up to corporate strategy solutions. If you need help with your existing project – no matter if you are a hard-/software manufacturer, operator, insurance company, university, retailer or governmental organization – they have just the right insights to provide waterproof basis for decision making.</t>
  </si>
  <si>
    <t>insights; drone industry; software manufacturer; services range; corporate strategy; commercial drone industry; retailer; decision making; governmental; commercial drones; waterproof; matter; consulting services; decision; organization; commercial drone; strategy; basis; university; hard; operator; competitive; corporate; issues; operational; insurance; analytics; consulting</t>
  </si>
  <si>
    <t>0.000264603293326115</t>
  </si>
  <si>
    <t>6872</t>
  </si>
  <si>
    <t>0.0002460098618913766</t>
  </si>
  <si>
    <t>Certain data and content provided by https://www.crunchbase.com/organization/drone-industry-insights</t>
  </si>
  <si>
    <t>5dca1919a5124c9745b7b4b0d0592825</t>
  </si>
  <si>
    <t>Tosoh Asia Pte. Ltd.</t>
  </si>
  <si>
    <t>http://www.tosohasia.com</t>
  </si>
  <si>
    <t>Tosoh Asia Pte. Ltd. markets and sells various chemicals and specialty products in Southeast Asia, Australasia, Africa, and the Middle East. The company offers chromatographic columns, media, and sophisticated clinical diagnostic systems; calcium hypochlorite for disinfecting, sanitizing, and bleaching; and caustic soda pearl for use in detergents, building and car industries, packaging, agriculture, environmental protection, water treatment, foodstuffs, health and textiles, and other industries. It also provides ethyleneamines that are used in the chemical, agricultural, pharmaceutical, paper, and paint industries; fabricated quartzware for use in semiconductors, horizontal and vertical boats, outer and inner tubes, bell jars, photomask substrates, tanks, fins, flanges, optical, LCD substrates, spectrophotometer cells, prisms, lenses, and other products; organic intermediates; and PETG sheets. In addition, the company offers polyurethanes and polyurethane catalysts; sputtering targets that are used in semiconductors, solar and photovoltaics, flat panel displays, magnetic recording media, recording heads, thermal print heads, and thin film resistors; thin-film deposition materials; and Zeolites. Tosoh Asia Pte. Ltd. was formerly known as Tosoh Singapore Pte. Ltd. and changed its name to Tosoh Asia Pte. Ltd. in January 2008. The company was founded in 1997 and is based in Singapore. Tosoh Asia Pte. Ltd. operates as a subsidiary of Tosoh Corporation.</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</si>
  <si>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t>
  </si>
  <si>
    <t>tosoh; pte; heads; recording; substrates; semiconductors; zeolites; thin film deposition; sputtering targets; specialty products; soda; resistors; prisms; polyurethanes; photomask; pearl; jars; intermediates; horizontal and vertical; foodstuffs; flanges; fins; film deposition; diagnostic systems; detergents; deposition materials; columns; clinical; caustic soda; caustic; catalysts; calcium; bleaching; bell; markets and sells; southeast; textiles; inner; environmental protection; sputtering; fabricated; polyurethane; outer; diagnostic; media; print; paint; sheets; lenses; horizontal; magnetic; water treatment; boats; targets; flat panel displays; pharmaceutical; deposition; paper; panel displays; tubes; chemicals; organic; lcd; tanks; sophisticated; packaging; specialty; photovoltaics; vertical; treatment; car; displays; optical; flat panel; agricultural; health; chemical</t>
  </si>
  <si>
    <t>0.0005298951824822035</t>
  </si>
  <si>
    <t>19043</t>
  </si>
  <si>
    <t>0.0004698042401445092</t>
  </si>
  <si>
    <t>1213</t>
  </si>
  <si>
    <t>110408a6571f9c521fa981c7679aedd0</t>
  </si>
  <si>
    <t>Orbotech Ltd.</t>
  </si>
  <si>
    <t>http://www.orbotech.com</t>
  </si>
  <si>
    <t>Orbotech Ltd. provides yield-enhancing and process-enabling solutions for the manufacture of printed circuit boards (PCBs), flat panel displays (FPDs), and semiconductor devices (SDs) in China, North America, Europe, Japan, Korea, and internationally. It operates through three segments: Production Solutions for the Electronics Industry, Solar Energy, and Recognition Software. The company designs, develops, manufactures, markets, and services direct imaging, automated optical inspection (AOI), automated optical shaping, via formation laser drilling tools, digital inkjet printing, and other production systems used in the manufacture of PCBs; AOI, test, repair, and process monitoring systems for use in the manufacture of FPDs; and etch, physical vapor deposition, and chemical vapor deposition equipment used in the manufacture of SDs, such as micro-electro-mechanical systems, advanced semiconductor packaging, power and radio frequency devices, and high brightness light emitting diode devices. It is also involved in the research, development, and marketing of products for the deposition of thin film coating of various materials on crystalline silicon photovoltaic wafers for solar energy panels. In addition, the company develops and markets check processing and healthcare payments automation solutions to banks, financial, and other payment processing institutions and healthcare providers through system integrators and solution providers. The company was formerly known as Optrotech Ltd. and changed its name to Orbotech Ltd. as a result of its merger with Orbot Systems Ltd. in October 1992. Orbotech Ltd. was founded in 1981 and is headquartered in Yavne, Israel.</t>
  </si>
  <si>
    <t>Yavne</t>
  </si>
  <si>
    <t>415560091</t>
  </si>
  <si>
    <t>ORBK (Nasdaq Global Select); ORB (Deutsche Boerse AG)</t>
  </si>
  <si>
    <t>optical inspection; check reading software; financial institutions. electronics.; nuclear medical imaging; innovative AOI; PCB production; computer-aided manufacturing; electronic manufacturers; leading positions; imaging solutions; Orbograph Ltd.; application products; electronics production; laser. manufacturing; PCBs; bare; Orbotech; services; systems; forefront; yields; CAM; subsidiary; addition; FPDs; banks; Engineering</t>
  </si>
  <si>
    <t>aoi; pcbs; orbotech; optical inspection; bare; automated optical inspection; automated optical; assembled; technologies enable; retaining; medical imaging; imaging industry; financial institutions; electronics production; development and manufacturing; computer aided; application products; aided; imaging solutions; imaging; cam; positions; develops and markets; optical; pcb; automated; forefront; banks; throughput; nuclear; yields; essential; institutions; increased; check; engaged; laser; achieve; specialized; financial; automatic; medical</t>
  </si>
  <si>
    <t>0.0003968973387997118</t>
  </si>
  <si>
    <t>8858</t>
  </si>
  <si>
    <t>0.00037334754445417456</t>
  </si>
  <si>
    <t>1214</t>
  </si>
  <si>
    <t>15d61bbeecf17b219da3a081068baba6</t>
  </si>
  <si>
    <t>Indonesia Feifan Telecommunications Co., Ltd.</t>
  </si>
  <si>
    <t>http://www.wook.id</t>
  </si>
  <si>
    <t>Indonesia Feifan Telecommunications Co., Ltd. is a private company engaged in e-commerce. The firm has an online platform "Wook" retailing China-manufactured goods to the Indonesian market. The firm is based in Guangdong, China.</t>
  </si>
  <si>
    <t>international mobile B2B; quality Chinese manufacture; co-founder Wu Xiaoguang; executive vice president; 3C digital accessories; Dark Horse Fund; Indonesia merchandisers; DJI drone; Yang Xiangyang; Indonesia. b2b; well-known investors; quality brands; TENDA router; brand VIVAN; comprehensive coverage; WOOK; Inmotion; Shenzhen; car; ROBOT; platform; China; market; financing; Tencent; Daihong; distributor</t>
  </si>
  <si>
    <t>1215</t>
  </si>
  <si>
    <t>382a410ba533513436c3e87b36cefa08</t>
  </si>
  <si>
    <t>Flock Limited</t>
  </si>
  <si>
    <t>http://www.flyflock.io</t>
  </si>
  <si>
    <t>Flock Limited develops a platform to aggregate and analyze big data to quantify drone flight risks in real time. It offers Flock, a real-time analytics platform for drones that identifies risky conditions around the flight location in real time; quantifies the risk of the flight plan with Flock's risk metric; and minimizes risk by customizing the flight path and schedule. The companys platform is also used to identify collisions with people, vehicles, and buildings, as well as to identify hyperlocal weather conditions. In addition, its platform is used by drone operators to optimize flight paths, reduce accident risks, and protect cargo; insurance providers to consider and weigh multiple data feeds, and provide a quantified and on-the-spot risk profile for any flight; and UTMs and regulators to identify high- and low-risk areas and flight corridors. Flock Limited was founded in 2015 and is headquartered in London, United Kingdom.</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</si>
  <si>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t>
  </si>
  <si>
    <t>flock; risks; risk; identify; weigh; time analytics; risky; risks in real; risk profile; risk areas; real time analytics; quantify; quantifies; quantified; platform for drones; low risk; insurance providers; hyperlocal weather; hyperlocal; flight paths; flight path; data feeds; collisions; metric; corridors; analytics platform; flight plan; identifies; aggregate; consider; accident; paths; minimizes; drone flight; feeds; weather conditions; schedule; regulators; drone operators; spot; profile; cargo; big data; path; analyze; providers; protect; optimize; plan; big; insurance; analytics; operators; weather; location</t>
  </si>
  <si>
    <t>0.00031818247251648576</t>
  </si>
  <si>
    <t>13923</t>
  </si>
  <si>
    <t>0.0003261798129508609</t>
  </si>
  <si>
    <t>1216</t>
  </si>
  <si>
    <t>086df03fd665324534b0e8f04d3509b5</t>
  </si>
  <si>
    <t>De Dietrich Thermique, S.A.S.</t>
  </si>
  <si>
    <t>http://www.dedietrich-heating.com</t>
  </si>
  <si>
    <t>De Dietrich Thermique, S.A.S. develops, manufactures, and sells condensing solutions and heating systems. Its products include floor standing boilers, solid fuel boilers, commercial boilers, wall-hung boilers, heat pumps, solar installations, domestic hot water products, burners, and control panels. The company also offers gas boilers, gas condensing boilers, condensing oil boilers, domestic hot water tanks, flat solar collectors, thermodynamic water heaters, and electric water heaters. In addition, it provides installation and services for its products. The company distributes and markets its products through a network of subsidiaries, representatives, importers, and veritable brand partners worldwide. De Dietrich Thermique, S.A.S. was founded in 1684 and is based in Mertzwiller, France. It has subsidiaries in L'Hospitalet de Llobregat, Spain; Wroclaw, Poland; and Beijing, China. The company also has a representation office in Moscow, Russian Federation. As of July 8, 2004, De Dietrich Thermique, S.A.S. operates as a subsidiary of Remeha B.V.</t>
  </si>
  <si>
    <t>1684</t>
  </si>
  <si>
    <t>Mertzwiller</t>
  </si>
  <si>
    <t>248046633</t>
  </si>
  <si>
    <t>Stichting Aandelen Remeha</t>
  </si>
  <si>
    <t>innovative heating systems; Dietrich Thermique; Dietrich Remeha Group; new leading-edge company; heat pumps; Group BDR Thermea; domestic hot water; heating manufacturers; Sustainable Comfort®; global presence; renewable energies; DFM Group; large company; brand name SOFATH; well-recognised expertise; associated services; countries. water; innovative solutions; market; energy; euros; turnover; objective; development; environment; expansion; forces; employees; France; Europe; field</t>
  </si>
  <si>
    <t>creating innovative; leading manufacturer; consume; condensing; turnover; recognised expertise; providing innovative; preserve; joined; heating and domestic; field of renewable; euros; abroad; heating systems; recognised; heat pumps; continued; domestic hot water; domestic hot; renewable energies; context; creating; leading edge; innovative solutions; acquired; objective; comfort; forces; presence; formed; pumps; energies; actively; expansion; selling; employees; associated; countries; committed; brand; hot water; domestic; edge; form; expertise; sustainable; top; hot; better</t>
  </si>
  <si>
    <t>0.00034338353796782226</t>
  </si>
  <si>
    <t>66061</t>
  </si>
  <si>
    <t>0.00032539003632583226</t>
  </si>
  <si>
    <t>1217</t>
  </si>
  <si>
    <t>0c5951aeeb907460de23d099f30984a8</t>
  </si>
  <si>
    <t>Magen eco-Energy Ltd.</t>
  </si>
  <si>
    <t>http://www.magen-ecoenergy.com</t>
  </si>
  <si>
    <t>Magen eco-Energy Ltd. develops, manufactures, and markets solar heating systems. It offers solar water heating systems, such as solar heating for swimming pools and water consumption for residential and commercial applications; industrial heat exchangers, such as immersion style, shell and tube, gas-liquid, tube-plate, and flexible heat exchangers for various uses in the biogas, chemical, and metal industries; and various radiant cooling panel and solar water heating systems. The company also provides natural salt chlorinators for pools, which include natural salt chlorinators for in-ground pools and above ground pools, PH cleardosing acid pumps, and balance controllers; agricultural heat exchangers, such as root-zone and solar heating systems for greenhouses, and marine aquaculture systems for aquaculture ponds; and various pre-heating energy saving systems. It offers its products through its subsidiary and through a network of distributors to customers in Israel and internationally. Magen eco-Energy Ltd. was formerly known as Plastic Magen Limited Partnership. The company was founded in 1973 and is based in Magen, Israel with a subsidiary location in Germany.</t>
  </si>
  <si>
    <t>Magen</t>
  </si>
  <si>
    <t>Kibbutz Magen</t>
  </si>
  <si>
    <t>Solar Thermal Solutions</t>
  </si>
  <si>
    <t>thermal solutions; solar thermal solutions; economical solar; economical; solar thermal</t>
  </si>
  <si>
    <t>0.00043038278179233767</t>
  </si>
  <si>
    <t>8006</t>
  </si>
  <si>
    <t>0.00036900032925989937</t>
  </si>
  <si>
    <t>1218</t>
  </si>
  <si>
    <t>49c2a00501423b29492a367c25d349f1</t>
  </si>
  <si>
    <t>Impel Microchip Ltd.</t>
  </si>
  <si>
    <t>Impel Microchip Ltd. engages in development of solar panels. The company is based in Har Adar, Israel.</t>
  </si>
  <si>
    <t>Har Adar</t>
  </si>
  <si>
    <t>Aquagro Fund</t>
  </si>
  <si>
    <t>engages in development; development of solar</t>
  </si>
  <si>
    <t>0.0000852010005906061</t>
  </si>
  <si>
    <t>3694</t>
  </si>
  <si>
    <t>0.00011185630347921971</t>
  </si>
  <si>
    <t>1219</t>
  </si>
  <si>
    <t>c65aa861-f3ab-c0ee-a12e-1942199da8ef</t>
  </si>
  <si>
    <t>Qelzal</t>
  </si>
  <si>
    <t>http://www.qelzal.com/</t>
  </si>
  <si>
    <t>Next Generation Obstacle Avoidance for Commercial Drones (UAS). Qelzal develops the next generation of Obstacle Avoidance systems for small commercial drones. Their systems make drones autonomous and safer in near-earth flights. To make it possible they leverage their expertise in brain-inspired engineering, deep learning and machine learning.</t>
  </si>
  <si>
    <t>obstacle avoidance; obstacle; commercial drones; avoidance; machine learning; learning; systems for small; small commercial; inspired engineering; avoidance systems; brain; inspired; deep learning; machine; safer; leverage; flights; earth; deep; uas; expertise; sensor</t>
  </si>
  <si>
    <t>0.0005657913578620017</t>
  </si>
  <si>
    <t>1254</t>
  </si>
  <si>
    <t>0.00043927034240025736</t>
  </si>
  <si>
    <t>Certain data and content provided by https://www.crunchbase.com/organization/qelzal</t>
  </si>
  <si>
    <t>1220</t>
  </si>
  <si>
    <t>835e5e70-2aea-3240-a039-c2b3e459ad36</t>
  </si>
  <si>
    <t>QuadH2O</t>
  </si>
  <si>
    <t>https://www.quadh2o.com/</t>
  </si>
  <si>
    <t>QuadH2o makes waterproof drones, the QuadH2o, HexH2o, Hexh2o Pro and the Sarah2o. The SaraH2O™ ‘search and rescue assistant‘ drone is their latest in the range of waterproof drones. Specifically designed for emergency services, search and rescue and inspection applications, the SaraH2O™ boast all the features of their waterproof HexH2O but with the addition of their payload release and quick release legs and their Flir Vue removable, adjustable weather resistant housing; allowing the operator to view a live feed on both the GoPro and Flir Vue thermal imaging camera.</t>
  </si>
  <si>
    <t>Worthing</t>
  </si>
  <si>
    <t>flir; waterproof; release; search and rescue; thermal imaging camera; sporting goods; removable; quick release; payload release; operator to view; live feed; inspection applications; imaging camera; designed for emergency; boast; assistant; rescue; weather resistant; emergency services; search; sporting; thermal imaging; adjustable; gopro; pro; payload; quick; feed; goods; housing; resistant; operator; latest; view; live; imaging; emergency; weather</t>
  </si>
  <si>
    <t>0.00007877442342734276</t>
  </si>
  <si>
    <t>1749</t>
  </si>
  <si>
    <t>0.00012179626761831981</t>
  </si>
  <si>
    <t>Certain data and content provided by https://www.crunchbase.com/organization/quadh2o</t>
  </si>
  <si>
    <t>a486a19545933e4006bffbf89ea7a12c</t>
  </si>
  <si>
    <t>EagleEye Intelligence, LLC</t>
  </si>
  <si>
    <t>http://www.eagleeyeintelligence.com</t>
  </si>
  <si>
    <t>EagleEye Intelligence, LLC develops and operates a specialized machine to machine, Internet of Things, and communications platform that provides a secure real-time safety and security monitoring solution for the public safety and security sectors. The company focuses on increasing the safety and security of individuals, property, and assets by leveraging data and automation technology with unmanned aircraft systems. It offers STRAX, a platform allows fixed and mobile devices, optics, and sensors to communicate with each other with and without human assistance used for various applications, such as 24/7 monitoring, recovery, location, response deployment, video streaming and analytics, two-way communication, and tracking of high-risk/high-value individuals and mobile assets. The company was incorporated in 2015 and is based in Boca Raton, Florida.</t>
  </si>
  <si>
    <t>EagleEye Intelligence; public safety; unmanned aircraft systems; security monitoring solution; secure real-time safety; aerial platform solutions; incident management; STRAX platform; commercial-ready Unmanned Aerial; two-way communication; automation technology; leverage EagleEye; Unmanned Aerial Systems; traditional ground-based security; security sectors; human assistance; mobile assets; mobile devices; communications platform; response deployment; turn-key flexible platform; public safety. security; software platform expertise; emergency response services; incident management solutions.; drone management. drones.; Rapid response deployment; common operating STRAX®; Intelligent Event Response; Real Time Crime; revenue generating company; real-time intelligence; aerial sensors; comprehensive UAS; various applications; high-risk/high-value individuals; technology company; video streaming; control technology; Real-time monitoring; current systems; manual processes; eco-system data; Vehicle technologies; airborne capabilities; human errors; wide variety; early stage; machine; analytics</t>
  </si>
  <si>
    <t>safety and security; incident management; unify; time intelligence; solutions for public; security sectors; security monitoring solution; security monitoring; secure real time; secure real; real time intelligence; platform solutions; monitoring solution; mobile assets; machine to machine; fixed and mobile; communications platform; automation technology; aerial platform; public safety; high risk; video streaming; incident; leveraging; response; assets; streaming; unmanned aircraft systems; communicate; individuals; assistance; mobile devices; human; aircraft systems; analytics; eco; uas; communications; utilization of unmanned; three areas; technology company focused; system data; response services; rapidly deployable aerial; rapidly deployable; rapid response; open architecture; occur; manual processes; manage real time; manage real; leveraging commercial; improve public safety; improve public; govtech; emergency response services; eco systems; eco system; designed to allow; deployable aerial; data integration; current systems; crime; communications infrastructure; commanders; analytics to provide; aerial sensors; advanced unmanned; advanced analytics; optics; machine; unmanned aircraft; gaps; supplement; early stage; deployment; secure; internet of things; security services; pressing; increasing; platform allows; complex; deployable; control technology; errors; operational; real time monitoring; applications include; risk; specialized; time monitoring; command and control; turn key; responders; emergency response; fill; solves; fixed; sectors</t>
  </si>
  <si>
    <t>0.0002680911069231978</t>
  </si>
  <si>
    <t>4236</t>
  </si>
  <si>
    <t>0.00021648654075507546</t>
  </si>
  <si>
    <t>1222</t>
  </si>
  <si>
    <t>1ab89a02462d2fc7826cda010424b41e</t>
  </si>
  <si>
    <t>SFS intec, Inc.</t>
  </si>
  <si>
    <t>http://www.sfsintecusa.com</t>
  </si>
  <si>
    <t>SFS intec, Inc. manufactures and supplies precision cold formed components, special fasteners, and mechanical fastening systems for customers in the United States and internationally. It offers metal construction fasteners, closures, and accessories for the metal building and metal component industries; fastening systems for commercial roofing and membrane attachment; and metal construction fasteners, standing seam roof clips, curtain wall fasteners, fasteners for timber connections, stainless steel fasteners for roofing and wall panel applications, ACM and MCM panel fasteners, and HPL panel fasteners. The company also provides attachment systems for solar panels and a range of roof top equipment; precision formed parts and specialty fasteners for the automotive industry; and precision formed components, special fasteners, and assemblies for electronic, hardware, aircraft, and metal processing industries. SFS intec, Inc. was formerly known as Construction Fasteners Inc. The company was incorporated in 1985 and is based in Wyomissing, Pennsylvania. It has plants in Reading, Pennsylvania; and Medina, Ohio. The company has service centers in Lawrenceville, Georgia; Durant, Iowa; Houston, Texas; West Sacramento, California; and Dundas, Canada. As of 1/1/2002, SFS intec, Inc. operates as a subsidiary of SFS Holding AG.</t>
  </si>
  <si>
    <t>Wyomissing</t>
  </si>
  <si>
    <t>SFS Group AG</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</si>
  <si>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t>
  </si>
  <si>
    <t>fasteners; intec; panel fasteners; fastening; formed; attachment; metal; wall panel; timber connections; systems for customers; supplies precision; steel fasteners; standing seam; service centers; seam; roofing and wall; range of roof; processing industries; panel applications; offers metal; metal building; lawrenceville; formed parts; closures; acm; roofing; systems for solar; curtain wall; timber; roof top; systems for commercial; automotive industry; wall; standing; curtain; special; membrane; clips; west; stainless steel; manufactures and supplies; stainless; connections; assemblies; cold; specialty; component; centers; steel; mechanical; automotive; top</t>
  </si>
  <si>
    <t>0.0009053479524814042</t>
  </si>
  <si>
    <t>25263</t>
  </si>
  <si>
    <t>0.000819886015430451</t>
  </si>
  <si>
    <t>1223</t>
  </si>
  <si>
    <t>76524b1e517f36db1bd495a8f66da06f</t>
  </si>
  <si>
    <t>Solewa SAS</t>
  </si>
  <si>
    <t>http://www.solewa.com</t>
  </si>
  <si>
    <t>Solewa SAS installs solar panels on projects that range from 36 K watts to 250 K watts in different sectors. The company was incorporated in 2006 and is headquartered in Rouillon, France.</t>
  </si>
  <si>
    <t>Rouillon</t>
  </si>
  <si>
    <t>watts; installs solar panels; installs solar; sectors</t>
  </si>
  <si>
    <t>0.0008087909041379936</t>
  </si>
  <si>
    <t>12841</t>
  </si>
  <si>
    <t>0.0006712388312682164</t>
  </si>
  <si>
    <t>1224</t>
  </si>
  <si>
    <t>49cdbc73-3655-3794-3b4d-bdde6620dfdc</t>
  </si>
  <si>
    <t>Airborne Concept</t>
  </si>
  <si>
    <t>http://www.airborne-concept.com</t>
  </si>
  <si>
    <t>Airborne Concept is your unique partner for all your drones projects. Airborne Concept is one of those all-too-rare companies who have the capacity in-house to design, engineer and manufacture both fixed-wing and multi-rotor drones.
Airborne Concept offers innovative and unparalleled services in the region: training in the piloting of drones and the design and manufacture of innovative drones for civilian and military applications.</t>
  </si>
  <si>
    <t>Cugnaux</t>
  </si>
  <si>
    <t>airborne; concept; wing and multi; rotor drones; offers innovative; multi rotor drones; manufacture of innovative; innovative drones; concept offers; civilian and military; military applications; unparalleled; rare; piloting; design and manufacture; multi rotor; engineer; fixed wing; region; civilian; rotor; wing; partner; capacity; fixed; house</t>
  </si>
  <si>
    <t>0.0005304008301912428</t>
  </si>
  <si>
    <t>4631</t>
  </si>
  <si>
    <t>0.0004921812538749381</t>
  </si>
  <si>
    <t>Certain data and content provided by https://www.crunchbase.com/organization/airborne-concept</t>
  </si>
  <si>
    <t>1225</t>
  </si>
  <si>
    <t>8d4b6d7d-9149-0898-7172-ce5c928f0bbc</t>
  </si>
  <si>
    <t>Fly Away Services</t>
  </si>
  <si>
    <t>http://flyaway.tienda/</t>
  </si>
  <si>
    <t>FlyAway gives a service of search of products and services of quality at unbeatable prices. FlyAway gives a service of search of products and services of quality at unbeatable prices
They offer:  Products and services of the highest quality. The best customer experience. Satisfaction Guarantee.</t>
  </si>
  <si>
    <t>unbeatable; flyaway; products and services; prices; search; customer experience; satisfaction; highest quality; guarantee; highest</t>
  </si>
  <si>
    <t>0.00021196741979212876</t>
  </si>
  <si>
    <t>14133</t>
  </si>
  <si>
    <t>0.00022228202702626794</t>
  </si>
  <si>
    <t>Certain data and content provided by https://www.crunchbase.com/organization/fly-away-services</t>
  </si>
  <si>
    <t>1226</t>
  </si>
  <si>
    <t>645a40b3-11cf-e288-bdb6-ba191c2606f4</t>
  </si>
  <si>
    <t>Xingyu Zhuhai Aviation</t>
  </si>
  <si>
    <t>http://www.xy-aviation.com/en/</t>
  </si>
  <si>
    <t>Xingyu Zhuhai Aviation is a company specializing in small and medium sized unmanned aerial vehicle platform development. Xingyu Zhuhai Aviation Technology Co., Ltd. is a company specializing in small and medium sized unmanned aerial vehicle platform development and production of private science and technology enterprises, covering 44,000 square meters, production and living space 25,000 square meters, more than 400 employees.
    Zhang Fu, general manager of the State Health HM F1 team coach years, is one of the first military drone aircraft designer in China. Contributing countries enjoy the benefits of technical experts. After nearly 20 years of history, the company, led by its breed an innovative and efficient and hard work of the technical team, with high theoretical at low speed aerodynamic layout, design, composite structure design and flight control and other aspects level, rich practical experience and strong design and development capabilities. The company trades complete with machining centers, CNC machine tools, laser cutting, high-frequency heating, the composite thermoforming and vacuum forming, and other advanced technology and equipment. Meanwhile efficient management system and in accordance with ISO9001 and TQC combination of theory established quality management system, so that the companys small and medium drones in its development cycle is short, high efficiency, low cost and precise aerodynamic shape, light weight, Strong and field handling is simple, easy maintenance and repair and other advantages for many customers favor.</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</si>
  <si>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t>
  </si>
  <si>
    <t>small and medium; square meters; sized unmanned aerial; sized unmanned; platform development; medium sized unmanned; medium sized; aerodynamic; medium; square; unmanned aerial vehicle; sized; composite; aerial vehicle; management system; specializing; vacuum forming; theoretical; technology and equipment; technical team; technical experts; quality management system; quality management; military drone; medium drones; maintenance and repair; machining centers; machine tools; low speed; living space; laser cutting; hard work; enjoy the benefits; easy maintenance; development capabilities; companys; coach; science and technology; drone aircraft; meters; strong; theory; development and production; breed; aviation; high frequency; trades; cnc; contributing; forming; design and development; advanced technology; machining; rich; light weight; layout; designer; iso; manager; covering; enterprises; aspects; history; flight control; shape; enjoy; living; employees; practical; frequency; science; cycle; precise; laser; high efficiency; handling; hard; experts; advantages; short; vacuum; countries; established; combination; weight; centers; structure; cutting; low cost; health; general; speed; repair; machine; capabilities; benefits; private</t>
  </si>
  <si>
    <t>0.00011819928396901376</t>
  </si>
  <si>
    <t>20570</t>
  </si>
  <si>
    <t>0.00019808102151853507</t>
  </si>
  <si>
    <t>Certain data and content provided by https://www.crunchbase.com/organization/xingyu-zhuhai-aviation</t>
  </si>
  <si>
    <t>1227</t>
  </si>
  <si>
    <t>d8f33596-a518-b353-cff0-8e5c6d7d14ed</t>
  </si>
  <si>
    <t>Federal Aviation Administration</t>
  </si>
  <si>
    <t>http://www.faa.gov</t>
  </si>
  <si>
    <t>Federal Aviation Administration is a government agency that aims to provide a safe and efficient aerospace system in the U.S. In August 1958, more than 50 years after the Wright brothers gave life to the age-old dream of flight, the FAA was created to usher in the Jet Age of commercial air transportation. Over the next five decades and up to the present day, the FAA has served as both an overseer and proponent of advancements in aviation that continue to push the limits of science and technology. 
Today we're on the leading edge of a new frontier in commercial space transportation, building the next generation (NextGen) of satellite-based navigation systems, and fostering the safe integration of unmanned aerial systems into our airspace. We can only dream of what the next 50 years of American ingenuity will look like, but the employees of the FAA will be working to ensure that the United States continues to lead the world in aerospace safety and innovation.</t>
  </si>
  <si>
    <t>1958</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</si>
  <si>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t>
  </si>
  <si>
    <t>dream; faa; age; wright brothers; wright; space transportation; served; safe integration; safe and efficient; push the limits; provide a safe; proponent; nextgen; ingenuity; government agency; frontier; fostering; federal aviation administration; federal aviation; continue to push; commercial space; commercial air; brothers; aviation administration; aerospace safety; science and technology; navigation systems; advancements; aviation; air transportation; leading edge; navigation; limits; jet; continues; administration; safe; agency; push; airspace; american; unmanned aerial systems; decades; aims; aerial systems; employees; continue; federal; we're; science; lead; created; edge; satellite; innovation; today; working</t>
  </si>
  <si>
    <t>0.0003480208323095198</t>
  </si>
  <si>
    <t>24416</t>
  </si>
  <si>
    <t>0.0003375871170067588</t>
  </si>
  <si>
    <t>Certain data and content provided by https://www.crunchbase.com/organization/federal-aviation-administration</t>
  </si>
  <si>
    <t>1228</t>
  </si>
  <si>
    <t>a7c0826300af0d9d34f0006fef6808ea</t>
  </si>
  <si>
    <t>Machandel BV</t>
  </si>
  <si>
    <t>http://www.machandel.com</t>
  </si>
  <si>
    <t>Machandel BV produces and distributes foodstuffs, such as peanut butter, sesame paste, soups, vegetables in brine, sauces and condiments. All products are organic and produced in the most energy efficient ways possible. The company have installed solar panels on the roof of the factory to supplement the energy available. Machandel BV is based in Haulerwijk in the Netherlands.</t>
  </si>
  <si>
    <t>Haulerwijk</t>
  </si>
  <si>
    <t>soups; produces and distributes; paste; installed solar panels; installed solar; foodstuffs; efficient ways; supplement; vegetables; ways; factory; organic; energy efficient; produced</t>
  </si>
  <si>
    <t>0.00007968374674826444</t>
  </si>
  <si>
    <t>0.00017145894850044337</t>
  </si>
  <si>
    <t>1229</t>
  </si>
  <si>
    <t>97f7005139486bb5e3e2bc4036b138eb</t>
  </si>
  <si>
    <t>BGE Home Products &amp; Services, LLC</t>
  </si>
  <si>
    <t>http://www.bgehome.com</t>
  </si>
  <si>
    <t>BGE Home Products &amp; Services, Inc., doing business as Constellation Electric, provides residential heating, air conditioning, plumbing, electrical, and attic insulation services. The company also specializes in home improvement replacements, including windows, doors, and thermal-backed siding; indoor air quality, including duct cleaning, humidifiers, and air cleaning; offering photovoltaic solar panels, water heaters, and heating and air conditioning installation and repair services; and repair services for water heaters, air cleaners, window air conditioners, washers, dryers, refrigerators, freezers, microwaves, dishwashers, and built-in ovens/cook tops. In addition, it provides plumbing services, including kitchen and bath faucets repairing and replacing, leaking water lines repairing, washer and dryer relocating, and hot water and steam boiler repairing, as well as services for toilets, garbage disposals, water heaters, sump pumps, radiators, and water saving recommendations. Further, the company offers electrical repair services, including service upgrades, service entrance cable replacement, existing electric additions, ceiling fan installation, air conditioning disconnects, and electrical system inspections, as well as supplies electricity and natural gas; and sells back-up power generators. It serves Maryland counties, including Anne Arundel, Baltimore, Baltimore City, Harford, Howard, Prince Georges, Montgomery, Columbia, Ellicott City, Catonsville, Essex, Towson, Lutherville-Timonium, Owings Mills, Perry Hall, Randallstown, Annapolis, Glen Burnie, Hanover, Severn, Severna Park, Lake Shore, Bethesda, Germantown, Potomac, Silver Spring, Rockville, Wheaton-Glenmont, Gaithersburg, Laurel, Bowie, College Park, Hyattsville, Bel Air, Aberdeen, Havre de Grace, Edgewood, Pikesville, and Crofton. The company was incorporated in 1994 and is based in Baltimore, Maryland. BGE Home Products &amp; Services, LLC operates as a subsidiary of Exelon Generation Company, LLC.</t>
  </si>
  <si>
    <t>Exelon Corporation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</si>
  <si>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t>
  </si>
  <si>
    <t>repairing; repair services; water heaters; park; air conditioning; heaters; city; plumbing; conditioning; window air conditioners; window air; well as supplies; water saving; water and steam; washer; supplies electricity; sump; steam boiler; siding; services for water; service upgrades; residential heating; relocating; plumbing services; microwaves; laurel; insulation services; installation and repair; indoor air quality; indoor air; including windows; including service; including kitchen; howard; hall; garbage; entrance; duct cleaning; dryer; dishwashers; disconnects; counties; cook tops; cook; constellation; conditioning installation; built in ovens; bethesda; attic insulation; air conditioning installation; air cleaners; additions; offers electrical; heating and air; faucets; spring; replacements; humidifiers; lake; repair; attic; tops; power generators; electrical system; cleaning; washers; toilets; mills; air quality; air conditioners; duct; dryers; college; cleaners; recommendations; ovens; freezers; shore; conditioners; bath; fan; silver; radiators; steam; refrigerators; ceiling; replacing; natural gas; kitchen; backed; boiler; upgrades; improvement; photovoltaic solar panels; doors; indoor; window; inspections; lines; insulation</t>
  </si>
  <si>
    <t>0.0003814332329242437</t>
  </si>
  <si>
    <t>0.00036103707545346843</t>
  </si>
  <si>
    <t>1230</t>
  </si>
  <si>
    <t>2063d761-1e51-032b-e473-8844e494bae6</t>
  </si>
  <si>
    <t>Japan Drone Academy</t>
  </si>
  <si>
    <t>http://drone-a.com</t>
  </si>
  <si>
    <t>Japan drone Academy is a training school of the drone operator with an emphasis on aerial. Drone 's advanced performance and its popularization in recent years has recently led to the increasing use of aerial shots in television and movies, and the range of image expression has expanded significantly. 
They will hold this school to train personnel who have knowledge and control skills to make drones safe and fly and to manage the safety of flight operations. 
"Japan Drone Academy" is a drone pilot training school for on-the-spot observation that can learn a variety of know-how from active drone operators, as well as knowledge and skills to operate drone safely and securely, as well as aerial photographs is. In the curriculum, in addition to lectures on lectures and flight training, they have prepared an "aerial photography camp", which is conducted under the best aerial shooting location.</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</si>
  <si>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t>
  </si>
  <si>
    <t>training school; lectures; drone academy; academy; school; skills; well as aerial; pilot training school; operate drone; flight operations; expression; drones safe; drone safely; drone pilot training; control skills; camp; aerial shooting; aerial photographs; active drone; pilot training; drone operator; curriculum; aerial shots; emphasis; knowledge; flight training; movies; conducted; photographs; prepared; shots; expanded; drone pilot; securely; observation; shooting; train; television; hold; drone operators; spot; personnel; safely; aerial photography; operator; learn; increasing; active; pilot; operators; photography; location; manage; image; fly; safe</t>
  </si>
  <si>
    <t>0.0004777935193033031</t>
  </si>
  <si>
    <t>3421</t>
  </si>
  <si>
    <t>0.00041569011315899755</t>
  </si>
  <si>
    <t>Certain data and content provided by https://www.crunchbase.com/organization/japan-drone-academy</t>
  </si>
  <si>
    <t>1231</t>
  </si>
  <si>
    <t>5393b512-70c7-ca8b-b954-7a2c4854d05c</t>
  </si>
  <si>
    <t>argodesign</t>
  </si>
  <si>
    <t>http://www.argodesign.com</t>
  </si>
  <si>
    <t>We love design – for the software and the machines, for the simple joy of the craft, and ultimately for the experiences we create. Argodesign is a technology firm that designs and develops products for its clients.
The company offers its clients with articles, concepts, and products on technology, including UX prototyping tools, wearables, hyperloop, and ambulance drones.
Argodesign was founded in 2014 by Mark Gauger and Mark Rolston and is based in California.</t>
  </si>
  <si>
    <t>Portola Valley</t>
  </si>
  <si>
    <t>ux; technology firm; joy; develops products; articles; ambulance; ultimately; craft; wearables; love; concepts; prototyping; designs and develops; experiences; product design; firm; machines; consulting</t>
  </si>
  <si>
    <t>0.00013086508513623517</t>
  </si>
  <si>
    <t>0.00016662336671430884</t>
  </si>
  <si>
    <t>Certain data and content provided by https://www.crunchbase.com/organization/argodesign</t>
  </si>
  <si>
    <t>1232</t>
  </si>
  <si>
    <t>9c75d996d67a0cf4a14f938499f27773</t>
  </si>
  <si>
    <t>Solaire 2G SAS</t>
  </si>
  <si>
    <t>http://www.solaire2g.com</t>
  </si>
  <si>
    <t>Solaire 2G SAS develops a dual purpose solar panel that combines photovoltaic and heat exchanger technology to produce both electricity and hot water. The company markets its products under the brand name DualSun. Its technology includes a heat exchanger that extracts waste heat to be used for the buildings water heating. Solaire 2G SAS was founded in 2010 and is based in Marseille, France.</t>
  </si>
  <si>
    <t>Marseille</t>
  </si>
  <si>
    <t>2341325</t>
  </si>
  <si>
    <t>OPALIC; Noria; Banque Populaire, SCR Provençale et Corse; Bpifrance Investissement; Capital Provence Business Angels SIBA; CAAP Création</t>
  </si>
  <si>
    <t>hybrid solar panel; hot water; solar panels; DualSun; photovoltaic solar cells; standard solar panels; solar panel generation; times more energy; solar panels DualSun; installation panels DualSun; photovoltaic panels; hybrid solar solution; hybrid solar technology; conventional photovoltaic panel; energy production; solar installation DualSun; solar water circulation; new thermal regulations; excellent heat transfer; energy production facility; heat exchanger; DualSun panels; electricity; DualSun panel; Laetitia Brottier; single panel; solar installers; Jerome Mouterde; positive energy; unique performance; innovative technology; new generation; potential gain; INNOVATIVE PRODUCT; temperature increases; collective building; thermal components; monitoring system energy; industrial production; proper functioning; energy performance; power generation; high efficiency; standard dimensions; monitoring box; PV</t>
  </si>
  <si>
    <t>hybrid solar; times more energy; heat generated; circulation; heat exchanger; exchanger; monitoring system; solar installation; protected; hybrid; energy production; patents; hot water; water and electricity; vertically integrated photovoltaic; technology is protected; system energy production; system energy; standard solar panels; standard pv system; standard pv; specializing in solar; solar start; solar develops; single panel; simple solar; rt; reacts; proper functioning; production facility; positive energy; photovoltaic and thermal; performance of solar; panels produce; observations; installers to ensure; industrial production; high efficiency photovoltaic; heat water; generated by solar; exposed to sunlight; ensure the proper; energy than standard; electricity and hot; efficiency photovoltaic; dwellings; distinguished; customers and solar; conventional photovoltaic; circulating; allows our customers; times; proposes; innovative product; functioning; energy performance; hot; standard solar; cell efficiency; solar hybrid; photovoltaic panel; exposed; cooled; photovoltaic panels; waiting; inches; photovoltaic solar; system allows; generated; solar solution; decreases; collective; vertically integrated; smarter; develops and markets; integrated photovoltaic; innovative technology; heat transfer; awards; winning; aesthetic; system installation; efficient solar; temperature; vertically; solar installers; proper; dimensions; competitors; transform; fully integrated; monocrystalline; economical; situation; gain; face; regulations; pv system; compared; installation of solar</t>
  </si>
  <si>
    <t>0.0002576117935545662</t>
  </si>
  <si>
    <t>2262</t>
  </si>
  <si>
    <t>0.00025427738510441235</t>
  </si>
  <si>
    <t>1233</t>
  </si>
  <si>
    <t>33341a4c7adcad1d8af0a6dc5136c205</t>
  </si>
  <si>
    <t>Libre Energie</t>
  </si>
  <si>
    <t>http://www.libre-energie.com</t>
  </si>
  <si>
    <t>Libre Energie designs and manufactures generators. The company provides consulting, promotion, and implementation renewable energy production systems such as photovoltaic, wind, thermodynamic solar and micro-cogeneration systems. Libre Energie was incorporated in 2007 and is based in Bouguenais, France.</t>
  </si>
  <si>
    <t>Bouguenais</t>
  </si>
  <si>
    <t>Bamboo, SAS, SCR; Groupe Siparex</t>
  </si>
  <si>
    <t>renewable energy production; energy production systems; solar photo-voltaic project; photo-voltaic systems; multi-brand remote supervision; implementation renewable energy; solar power plant; photo-voltaic panels; innovative ENR solutions; annual preventive control; solar powered power; public electricity grid; annual electricity consumption; stand-alone power supply; on-site technical validation; electrical stress analysis; technical reception; micro-co-generation systems; curative maintenance; good implementation; preventive maintenance; project owners; power outage; financial studies; preliminary design; electricity supply; technical architecture; maintenance services; feasibility studies; fuel cell; financial performance; battery storage; installation teams; remote monitoring; implementation plan; site preparation; financial study; insurance experts; reliable diagnostics; play solution; intervention technicians; site visit; self-consumption solution; telecom sites; administrative procedures; realization; promotion; wind; diagnosis</t>
  </si>
  <si>
    <t>technical and financial; supervision; renewable energy production; reception; energy production systems; solar photo voltaic; production systems; solar photo; photo voltaic; diagnosis; voltaic; realization; promotion; preventive; remote monitoring; study; implementation; studies; photo; annual; voltaic systems; voltaic panels; visits; thermography; thermodynamic solar; telecom sites; stand alone power; solar pumping; solar powered power; site visit; receptions; produced kwh; preliminary design; powered power; power outage; power generator; play solution; photo voltaic systems; photo voltaic panels; order to optimize; multi brand; monitor your solar; micro co generation; interventions; installation teams; harmonics; financial performance; enr; electrical stress; drafting; disconnection; detailed technical; curative; corrections; consumption solution; consumed locally; battery storage; annual preventive; annual electricity; administrative procedures; financial; energy production; filtering; electricity supply; electricity grid; validate; electricity consumption; case; thermodynamic; team of engineers; suppression; preventive maintenance; outage; defects; feasibility studies; validation; preliminary; consumed; solar power plant; monitoring and control; consumption; procedures; administrative; preparation; intervention; establish; technicians; generation systems; consulting; fuel cell; feasibility; receiving; diagnostics; definition; stress; locally; kwh; carried; relief; plug and play</t>
  </si>
  <si>
    <t>0.0003521677927427707</t>
  </si>
  <si>
    <t>6855</t>
  </si>
  <si>
    <t>0.00037962666924132104</t>
  </si>
  <si>
    <t>1234</t>
  </si>
  <si>
    <t>e8747dd589ec01462775e8601e1f7fd5</t>
  </si>
  <si>
    <t>Solar Ship Inc.</t>
  </si>
  <si>
    <t>http://solarship.com</t>
  </si>
  <si>
    <t>Solar Ship Inc. builds aircraft to service remote areas. The company focuses on developing and delivering buoyantly-assisted airplanes that provide aviation services to people living in and around unique ecosystems supporting species-at-risk and cultures-at-risk; and isolated people with aviation transport of medical supplies and medical services without depending on fossil fuels, roads, or runways that are not available in remote areas. It serves non-profit/charity projects. The company is based in Toronto, Canada.</t>
  </si>
  <si>
    <t>13599347</t>
  </si>
  <si>
    <t>KuangChi Science Limited</t>
  </si>
  <si>
    <t>Solar Ship; hybrid aircraft; remote areas; Solar Ship Inc.; service remote areas; hybrid aircraft technology; large surface area; hybrid cargo aircraft; fossil fuels; remote communities; solar-powered cargo lift; capability. hybrid aircraft; hybrid aircraft design; Heavy Lift Cargo; solar electric power; aerodynamic lift; buoyant gas; solar cells; Remote Communities. aerospace.; Cold Chain Cargo; inflatable sun-­powered aircraft; medical supplies; unique wing-shaped design; unfilled capability gap; expensive transport costs; long range; self-reliant building technology; efficient air transport; enormous carrying capacity; solar capacity; lift capacity; hybrid propulsion; solar photovoltaics; Medical Cargo; landing areas; solar panels; Remote Electrical; aerostatic lift; aviation transport; transport solutions; non-profit/charity projects; medical services; high-efficiency photovoltaics; aviation services; wing-ship design; hard-to-get-to places; buoyantly-assisted airplanes; Advanced aerodynamics; unique ecosystems; isolated people</t>
  </si>
  <si>
    <t>remote communities; runways; remote areas; lift; cargo; ship; soccer; medical supplies; large surface; buoyant; aircraft technology; aerodynamics; isolated; roads; fossil fuels; aerodynamic; surface area; communities; fuels; transport; fossil; hybrid; places; long range; aviation; road; energy efficient; capacity; wing; payload; solar electric; year round; wingspan; technologies to achieve; stol; solar electric hybrid; solar capacity; smart electronics; reliant; relaying; reduce dependency; propulsion system; projection screens; powered aircraft; people living; payload capability; linking; lessening; innovative hybrid; inflatable; industrial strength; high efficiency photovoltaics; ground infrastructure; greater range; gaining; fueling; energy efficient air; enabling technologies; electrical and communication; electric hybrid; efficient flight; efficient air; efficiency photovoltaics; developing and delivering; developing a hybrid; dependency; deliver medical; cube; combustion engine; cold chain; charity; builds hybrid; building technology; blends; batteries and high; area the size; ample; aircraft design; air transport; medical; landing; greater; builds; species; shorter; heavy lift; design allows; photovoltaics; solar photovoltaics; solar electric power; scales; geometry; focuses on developing; enormous; crisis; airplanes; projection; laminates; capability; tops</t>
  </si>
  <si>
    <t>0.00016580559048594325</t>
  </si>
  <si>
    <t>5455</t>
  </si>
  <si>
    <t>0.0002324454004360459</t>
  </si>
  <si>
    <t>1235</t>
  </si>
  <si>
    <t>c5006fb4-3888-20fe-df5f-8f12f6e126ed</t>
  </si>
  <si>
    <t>Gryphon Sensors</t>
  </si>
  <si>
    <t>http://www.gryphonsensors.com</t>
  </si>
  <si>
    <t>World Leaders in Intelligent Drone Detection &amp; Surveillance. Gryphon Sensors provides the most sophisticated systems to detect, track and identify low-altitude, small unmanned aircraft systems, birds and other hard-to-detect airborne traffic.
Using an innovative multi-spectrum approach, Gryphon Sensors provides low-cost, best-in-class products to serve the drone security market and protect critical infrastructure from drones.
As a leader in this emerging industry, Gryphon Sensors is also helping to safely integrate UAS into the national airspace system (NAS). Their SkylightTM solution helps enable BVLOS operations for commercial applications.</t>
  </si>
  <si>
    <t>Syracuse</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</si>
  <si>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t>
  </si>
  <si>
    <t>systems to detect; sophisticated systems; safely integrate; protect critical; products to serve; national airspace system; national airspace; nas; intelligent drone; innovative multi; drone detection; class products; bvlos; airspace system; drone security; critical infrastructure; detect; small unmanned aircraft; birds; low altitude; small unmanned; unmanned aircraft systems; airspace; leaders; commercial applications; spectrum; altitude; safely; airborne; aircraft systems; emerging; sophisticated; serve; protect; unmanned aircraft; traffic; hard; identify; helping; integrate; uas; track; low cost; approach; national; helps; class; leader; critical; detection; surveillance; intelligent; sensor</t>
  </si>
  <si>
    <t>0.0004921452199655575</t>
  </si>
  <si>
    <t>2547</t>
  </si>
  <si>
    <t>0.0003781464175697937</t>
  </si>
  <si>
    <t>Certain data and content provided by https://www.crunchbase.com/organization/gryphon-sensors</t>
  </si>
  <si>
    <t>1236</t>
  </si>
  <si>
    <t>207e365a-7c3d-5758-e745-c00e06944287</t>
  </si>
  <si>
    <t>Freeway Drone</t>
  </si>
  <si>
    <t>http://freewaydrone.com/</t>
  </si>
  <si>
    <t>Freeway Drone specialized in aerial shooting by drone.</t>
  </si>
  <si>
    <t>shooting by drone; aerial shooting; shooting; specialized</t>
  </si>
  <si>
    <t>0.0002586821716278298</t>
  </si>
  <si>
    <t>2959</t>
  </si>
  <si>
    <t>0.00023202942345538772</t>
  </si>
  <si>
    <t>Certain data and content provided by https://www.crunchbase.com/organization/freeway-drone</t>
  </si>
  <si>
    <t>1237</t>
  </si>
  <si>
    <t>bf8456a38776de3ccc26a96029104859</t>
  </si>
  <si>
    <t>Wuxi Suntech Power Co., Ltd.</t>
  </si>
  <si>
    <t>Wuxi Suntech Power Co., Ltd., engages in the design, development, manufacture, and marketing of photovoltaic (PV) products. The company also provides engineering, procurement, and construction services to building solar power systems for certain related party and third party customers. Wuxi Suntech Power Co., Ltd. is headquartered in Wuxi, the Peoples Republic of China. As of April 10, 2014, Wuxi Suntech Power Co., Ltd. operates as a subsidiary of Jiangsu Shunfeng Photovoltaic Technology Co., Ltd.</t>
  </si>
  <si>
    <t>Wuxi</t>
  </si>
  <si>
    <t>490115994</t>
  </si>
  <si>
    <t>Shunfeng International Clean Energy Limited</t>
  </si>
  <si>
    <t>solar module; Suntech; Wd solar module; Suntech solar home; black module; high-performance solar module; Suntech Vd modules; monocrystalline solar module; Wuxi Suntech Power; Suntech Ud modules; Suntech Black Label; polycrystalline solar module; Suntech Wdb; 60-cell solar module; Suntech Just Roof; AC module offering; universal module format; solar power; largest solar power; open space systems; solar energy solutions; standard module; roof-integrated solar power; solar power systems; 1500V module; monocrystalline cells; silicon solar modules; 72-cell Ve module; cellular module; commercial roof installations; power plant installations; independent power supply; perfect solar solution; power output warranty; large roof projects; Roof replaces tiles; Complete installation package; cell Wd; large roofs; maintenance-free lead-acid batteries; long-term stable performance; additional energy yield; electrical control box; superior energy conversion; efficient polycrystalline cells; all-black modular appearance; utility scale projects; modular design format; low light conditions; certain related party</t>
  </si>
  <si>
    <t>suntech; wd; open space; monocrystalline cells; modules are designed; designed to maximize; solar module; space systems; independent power; installation and maintenance; black; appearance; monocrystalline; format; integrated solar; universal; polycrystalline; perfect; rooftop; power system; combining; high performance; year power; world's largest solar; well in low; third party customers; superior energy; suntech solar; suntech power; standard modules; standard module; stable performance; solar home systems; silicon solar modules; services to building; rooftop installations; rooftop installation; roofing material; roof integrated solar; roof integrated; roof installations; roof applications; residential or commercial; residential installations; reliable and cost; pre connected; polycrystalline solar; polycrystalline cells; performance ratio; perfect solar; perfect choice; party customers; party and third; optimised; offer superior; monocrystalline silicon; modules offer; marketing of photovoltaic; lead acid batteries; largest solar power; large project; integrated solar power; installation package; installation cost; industry's leading; help you save; energy to provide; energy delivery; electrical control; efficiency and durability; effective solar energy; effective solar; detailed installation; designed to form; designed for large; cost effective solar; complete installation; compact solar; commercial roof; cell solar module; cell solar; building solar power; building solar; building integrated solar; acid batteries; ac module; warranty; yield; year warranty; monocrystalline solar; micro inverters; high performance solar; climatic; maximize; high efficiency; party; utility scale projects; performance solar; largest solar; label</t>
  </si>
  <si>
    <t>0.0004144440706854183</t>
  </si>
  <si>
    <t>12745</t>
  </si>
  <si>
    <t>0.00037311456005096716</t>
  </si>
  <si>
    <t>1238</t>
  </si>
  <si>
    <t>adc0d9ca51aca2cf4601a9b69ac1b114</t>
  </si>
  <si>
    <t>Tor Solar PV Limited</t>
  </si>
  <si>
    <t>Tor Solar PV Limited manufactures ground mounted solar panels. The company was incorporated in 2012 and is based in London, United Kingdom.</t>
  </si>
  <si>
    <t>mounted solar panels; ground mounted solar; mounted solar; ground mounted; mounted; solar pv</t>
  </si>
  <si>
    <t>0.0004059589768092383</t>
  </si>
  <si>
    <t>6531</t>
  </si>
  <si>
    <t>0.000445302006954197</t>
  </si>
  <si>
    <t>1239</t>
  </si>
  <si>
    <t>e940f82b6625361185154f1d17089bd3</t>
  </si>
  <si>
    <t>Stampede Presentation Products, Inc.</t>
  </si>
  <si>
    <t>http://stampedeglobal.com</t>
  </si>
  <si>
    <t>Stampede Presentation Products, Inc. distributes audio and video solutions to corporate, healthcare, K12, higher education, retail, hospitality, and house of worship markets. It offers digital signage solutions, displays/televisions, drone video systems, virtual reality products, installation and mobile projectors, UC and video conferencing products, collaboration and huddle rooms, education and classroom products, and mounts. The company was founded in 1998 and is headquartered in Amherst, New York. Stampede Presentation Products, Inc. is a former subsidiary of VPH Group.</t>
  </si>
  <si>
    <t>Amherst</t>
  </si>
  <si>
    <t>project. consumer electronics; completion; thousands; hundreds; offers; products; manufacturers</t>
  </si>
  <si>
    <t>thousands of products; completion; hundreds; thousands; consumer electronics</t>
  </si>
  <si>
    <t>0.00008421923775843664</t>
  </si>
  <si>
    <t>0.00012522208860722022</t>
  </si>
  <si>
    <t>1240</t>
  </si>
  <si>
    <t>40e9c000-81b6-8c99-c2aa-212a9252ff66</t>
  </si>
  <si>
    <t>Renewable Energy Corporation</t>
  </si>
  <si>
    <t>http://renewableenergysolar.net</t>
  </si>
  <si>
    <t>Renewable Energy Corporation is a provider of solar panel installation and solar water heating systems. Renewable Energy Corporation provides residential and commercial solar-powered applications. Renewable Energy Corporation is located in Maryland, but provides it's services to Virginia, DC, and surrounding areas. From photovoltaic solar panels, to solar hot water heaters, to solar powered attic ventilators,  REC solar has you covered. REC only uses American made products, with performance guaranteed warranties so the products will perform for years to come.</t>
  </si>
  <si>
    <t>Fairfax</t>
  </si>
  <si>
    <t>energy corporation; rec; solar powered attic; solar powered applications; rec solar; powered attic; powered applications; hot water heaters; attic; solar powered; provider of solar; corporation; warranties; solar water heating; water heating systems; solar hot water; solar hot; guaranteed; covered; american; solar panel installation; water heating; panel installation; commercial solar; water heaters; photovoltaic solar panels; solar water; heating systems; residential and commercial; heaters; perform; photovoltaic solar; hot water; hot</t>
  </si>
  <si>
    <t>0.00043562775417337594</t>
  </si>
  <si>
    <t>0.00036444667497003596</t>
  </si>
  <si>
    <t>Certain data and content provided by https://www.crunchbase.com/organization/renewable-energy-corporation-2</t>
  </si>
  <si>
    <t>1241</t>
  </si>
  <si>
    <t>b0f13df8-dc9b-65b9-a86c-178d1c83af10</t>
  </si>
  <si>
    <t>Advexure</t>
  </si>
  <si>
    <t>https://www.advexure.com/</t>
  </si>
  <si>
    <t>Supplier of professional aerial camera drone equipment - Largest DJI Drone Dealer in Los Angeles, CA. Advexure opened its doors in 2012 specializing in high-end photographic equipment and has since evolved into an industry-leader for aerial and action photography and videography systems and solutions.
Advexure is committed to revolutionizing the aerial and action photography and videography industry by providing an unmatched, premium, personalized experience with a passion and vision to further enhance our world through excellence in technological innovation.</t>
  </si>
  <si>
    <t>photography and videography; videography; technological innovation; systems and solutions; photographic equipment; opened its doors; industry by providing; drone equipment; dji drone; committed to revolutionizing; camera drone; aerial camera; action; opened; industry leader; photographic; professional aerial; evolved; dealer; unmatched; passion; dji; revolutionizing; photography; excellence; personalized; premium; enhance; doors; commerce; specializing; technological; supplier; committed; largest; consumer electronics; innovation; leader; retail</t>
  </si>
  <si>
    <t>0.0003233551751905715</t>
  </si>
  <si>
    <t>4306</t>
  </si>
  <si>
    <t>0.00024605995395464664</t>
  </si>
  <si>
    <t>Certain data and content provided by https://www.crunchbase.com/organization/advexure</t>
  </si>
  <si>
    <t>1242</t>
  </si>
  <si>
    <t>8693b6186cc1d2ee7c7435df9d70e37f</t>
  </si>
  <si>
    <t>Solarise Power, Inc.</t>
  </si>
  <si>
    <t>Solarise Power, Inc. designs and develops solar panel technology. The company is based in the United States.</t>
  </si>
  <si>
    <t>solar panel technology; panel technology; develops solar; designs and develops</t>
  </si>
  <si>
    <t>0.00008021900970554637</t>
  </si>
  <si>
    <t>2514</t>
  </si>
  <si>
    <t>0.00017560694265716467</t>
  </si>
  <si>
    <t>1243</t>
  </si>
  <si>
    <t>be763838fd5155a0e17321784626f2bf</t>
  </si>
  <si>
    <t>Superior Solar Design LLC</t>
  </si>
  <si>
    <t>http://www.superiorsolardesign.com</t>
  </si>
  <si>
    <t>Superior Solar Design LLC designs and installs turnkey solar electric and solar thermal heating systems for commercial and residential customers. The company offers SolarPower Table, an off-grid solar powered charging table for cell phones, mobile devices, and small electronic equipment. Its SolarPower Table includes components, such as a photovoltaic battery/two battery option, a DC/AC inverter, a solar controller, and a solar panel. It facilitates off-grid and on-grid solar electric systems, and solar water heaters installation; and handles solar farms and power purchase agreements. The companys SolarPower Table serves as an addition in school campuses, corporate parks, sporting venues, racetracks, amusement parks, outdoor recreation areas, town centers, beach and boardwalks, parks, and other outdoor venues. Superior Solar Design LLC also provides energy audit and load assessment; stand alone solar system design (number of panels and batteries, and size of inverter); and advice on how to reduce electricity consumption. The company is based in King of Prussia, Pennsylvania.</t>
  </si>
  <si>
    <t>King of Prussia</t>
  </si>
  <si>
    <t>Ben Franklin Technology Partners of Southeastern Pennsylvania, Investment Arm</t>
  </si>
  <si>
    <t>SolarPower Table; Superior Solar Design; Solar Design LLC; solar charging table; Table solar charging; off-grid solar charging; solar charging tables; mobile charging devices; device charging stations; solar energy; grid solar energy; solar heating; grid solar power; solar energy experience; solar panel canopy; evening charging; LLC SolarPower Table; solar electric/solar heating; Key SolarPower Table; MPPT solar controller; Sidewalk Solar Charge; sustainable solar energy; Solar Electric Systems; Casa Sun Table; mobile device; small electronic equipment; mobile devices; Dekka Solar; outdoor recreation areas; Wave DC/AC Inverter; portable mobile devices; poor weather conditions; custom color options; Trina Solar; coated structural steel; Hr Photovoltaic Battery; residential customers. purpose; solar projects; world class engineering; heating system sales; PA Sunshine Grant; power outages; great addition; tremendous convenience; cell phones; power station; town centers; school campus; corporate park; local artisans</t>
  </si>
  <si>
    <t>solarpower; solar charging; table; solar design; solar heating system; grid solar powered; heating system; grid solar; venue; system sales; mobile device charging; evening; device charging stations; device charging; charging products; solar heating; seating; pa; tables; mobile device; residential customers; convenience; charging stations; solar electric; superior; charging; commercial and residential; solar powered; parks; mobile devices; year round; watts of solar; tristar; trina solar; trina; things solar; structural steel; striking; solar powered charging; solar controller; small electronics; shaded; sales and installation; roots; recognized the opportunity; purpose of developing; pure sine wave; pure sine; products serve; powered charging; power outages; power centers; powder coated; portable mobile; outdoor recreation; mobile charging; immersed; hr; grid solar energy; electric and solar; develops and installs; charging devices; amusement; ac inverter; solar energy power; sine wave; reliance; finest; electronic equipment; beach; amp; sine; power station; king; custom built; canopy; campus; residence; grant; designed and built; aesthetics; centers; town; sunshine; outages; highly reliable; grid solar power; comfortable; tremendous; mppt; energy power; worlds; sporting; solar electric systems; powder; expectations; electric systems; cooling systems; stations; recreation</t>
  </si>
  <si>
    <t>0.0002579926192237595</t>
  </si>
  <si>
    <t>7121</t>
  </si>
  <si>
    <t>0.00026481363115858853</t>
  </si>
  <si>
    <t>1244</t>
  </si>
  <si>
    <t>709f94de697ab7ff5d9fcdf09ca91700</t>
  </si>
  <si>
    <t>CyPhy Works Inc.</t>
  </si>
  <si>
    <t>http://www.cyphyworks.com</t>
  </si>
  <si>
    <t>CyPhy Works Inc., a robotics company, develops aerial robots and UAVs for defense, oil and gas, agriculture, entertainment, law enforcement, and mining industries. It offers persistent aerial reconnaissance and communications vehicle systems that capture new heights in aerial reconnaissance; and PocketFlyer that fits in a cargo pocket. CyPhy Works Inc. was formerly known as The Droid Works, Inc. and changed its name to CyPhy Works Inc. in December 2009. The company was founded in 2008 and is based in Danvers, Massachusetts.</t>
  </si>
  <si>
    <t>Danvers</t>
  </si>
  <si>
    <t>34816094</t>
  </si>
  <si>
    <t>General Catalyst Partners (3); Draper Nexus Venture Partners (2); Lux Capital Management (2); UPS Strategic Enterprise Fund; Bessemer Venture Partners; Motorola Solutions Venture Capital; In-Q-Tel, Inc.; Felicis Ventures</t>
  </si>
  <si>
    <t>high definition video; CyPhy Works; ground control station; unmanned air vehicles; PARC vehicle; microfilament; rescue missions; data security perspective; long distance communications; Flexible Power Input; additional payload capacity; high quality; frame rate; microfilament technology; micro UAS; extreme endurance; bridge inspections; tiny cable; high definition resolution; patented microfilament technology; VTOL air vehicle; Small flying vehicle; high speed data; EASE vehicle; RF comms; power lines; CyPhy Works research; small hovering robot; Key Benefits; high altitude capability; Secure communications; Night Vision; base station; lightweight ground control; Autonomous Operation; directly connected communication; unmanned aerial vehicles; EO/IR camera payload; higher data throughput; Mobility empowers users; micro Vertical Takeoff; reliable long distance; indoor hovering robot; world-class technology platform; feet density altitude; persistent stare capabilities; civil infrastructure inspection; little user training; easy-to-operate flying robots</t>
  </si>
  <si>
    <t>parc; gcs; high definition video; definition video; directly connected; tiny; rescue missions; air vehicle; air vehicles; unmanned air vehicles; power input; micro uas; full frame; frame rate; comms; high definition; unmanned air; ground control station; definition; control station; unaffected; uass; secure communications; purpose built; long distance; key benefits; jamming; impervious; hovering; gyro stabilized; flexible power; enables high; data security; computational power; compromised; autonomous operation; endurance; command and control; power lines; payload capacity; flying robots; computational; ease; feet; gyro; persistent; ground control; system consists; base station; bridge; search and rescue; simpler; fishing; duration; altitude; robot; unmanned systems; night vision; rf; payload; command; extreme; stabilized; vtol; carries; rescue; perspective; gimbal; communications; missions; throughput; search; reconnaissance; input; rely; purpose; station; secure; cable; spaces; additionally; mobility; movement; robots; frame; inspections; distance; directly; revolutionary; rate; problems; uas; hours; uavs; connected; patented; work creating; well as power; vertical takeoff; systems currently</t>
  </si>
  <si>
    <t>0.00033597351900489195</t>
  </si>
  <si>
    <t>28417</t>
  </si>
  <si>
    <t>0.0004163809910147064</t>
  </si>
  <si>
    <t>1245</t>
  </si>
  <si>
    <t>e22b503d-6e08-da4a-fe57-358ea55df60f</t>
  </si>
  <si>
    <t>Evolve Dynamics</t>
  </si>
  <si>
    <t>http://www.evolvedynamics.com</t>
  </si>
  <si>
    <t>UAV innovations company, working on computer vision, AI autopilot systems, long flight solutions and rapid ready-to-fly/deploy platforms. Evolve Dynamics is an UAV company working on machine vision, aerodynamics, long flight time and fast ready-to-fly solutions.</t>
  </si>
  <si>
    <t>Guildford</t>
  </si>
  <si>
    <t>long flight; ready to fly; computer vision; innovation management; flight solutions; evolve; autopilot systems; aerodynamics; machine vision; ready; dynamics; machine; working; flight time; fly; ai; autopilot; machine learning; innovations; deploy; artificial intelligence; rapid; artificial; learning; fast; innovation; platforms</t>
  </si>
  <si>
    <t>0.0008089029185297143</t>
  </si>
  <si>
    <t>3139</t>
  </si>
  <si>
    <t>0.0006212369892315714</t>
  </si>
  <si>
    <t>Certain data and content provided by https://www.crunchbase.com/organization/evolve-dynamics</t>
  </si>
  <si>
    <t>18aefaeb6adf500a8631373f2f606b9a</t>
  </si>
  <si>
    <t>D. C. Taylor Co. Inc.</t>
  </si>
  <si>
    <t>http://www.dctaylorco.com</t>
  </si>
  <si>
    <t>D. C. Taylor Co. Inc. provides commercial and industrial roofing services in the United States. It offers roof system repair, reroof, general preventive roof maintenance, permanent fall protection installation, and roof inspection services. The company also provides new roof construction, roof asset management, leak evaluation, solar panel cleaning, roof restoration, fall hazard survey, construction and demolition waste management, daylighting skylight installation, and roof survey services. It offers products and services through representatives. D. C. Taylor Co. Inc. was formerly known as Taylor Tuckpointing and changed its name to D. C. Taylor Co. Inc. in 1952. The company was founded in 1949 and is based in Cedar Rapids, Iowa.</t>
  </si>
  <si>
    <t>1949</t>
  </si>
  <si>
    <t>fall; roofing services; roof system; roof restoration; roof construction; restoration; offers roof; industrial roofing; fall protection; demolition; daylighting; skylight; survey; hazard; solar panel cleaning; inspection services; waste management; permanent; panel cleaning; leak; representatives; preventive; offers products; asset management; evaluation; commercial and industrial; roofing; asset; products and services; waste; cleaning; general; repair</t>
  </si>
  <si>
    <t>0.0004945628456995575</t>
  </si>
  <si>
    <t>15009</t>
  </si>
  <si>
    <t>0.0004660499939631083</t>
  </si>
  <si>
    <t>1247</t>
  </si>
  <si>
    <t>1a62499e2564bb0cee362ad0ba204956</t>
  </si>
  <si>
    <t>Solarmer Energy, Inc.</t>
  </si>
  <si>
    <t>http://www.solarmer.com</t>
  </si>
  <si>
    <t>Solarmer Energy, Inc. engages in the development of photovoltaic and plastic solar panels. It offers portable electronics for cell phones, MP3 players, PDAs, digital cameras, toys, remote controls, GPS navigation systems, and Bluetooth devices; smart fabrics for bags and backpacks, awnings, suitcases, jackets and vests, cases and sleeves, tents, and sails; and building-integrated photovoltaics for windows, roof, garage doors, skylights, walls, decorations, facades, and tiles and shingles. The company was founded in 2006 and is based in El Monte, California. As of May 17, 2007, Solarmer Energy, Inc. operates as a subsidiary of American Reliance, Inc.</t>
  </si>
  <si>
    <t>El Monte</t>
  </si>
  <si>
    <t>4320000</t>
  </si>
  <si>
    <t>AMETEK, Inc.</t>
  </si>
  <si>
    <t>plastic solar panels; renewable energy; solar panel technology; plastic solar panel; Solarmer Energy Inc.; efficiency. renewable energy.; generation PV cells; organic polymer layer; GPS navigation systems; new application areas; conventional fuel costs; Professor Luping Yu; solar energy; building-integrated photovoltaics; OPV technology; Organic Photovoltaic; wearable technology; off-grid power; portable power; OPV modules; perovskite bundle; product developers; various products; flexible plastic; Bluetooth devices; portable electronics; MP3 players; services polymers; additional technology; remote controls; following product; cell phones; toll coating; digital cameras; smart fabrics; cost-effective way; wide range; garage doors; electricity; company; suitcases; facades; shingles; skylights; vests; integrators; backpacks; development; PDAs; BIPV</t>
  </si>
  <si>
    <t>plastic solar; plastic solar panels; opv; solar panel technology; building integrated photovoltaics; panel technology; integrated photovoltaics; plastic; building integrated; organic; vests; toll; third generation; tents; suitcases; sleeves; silicon solar panel; shingles; remote controls; professor; potential to reduce; portable electronics; perovskite; par; organic polymer; organic photovoltaic; opv technology; opening the door; light into electricity; jackets; intermediates; gps navigation; generation pv; garage doors; fuel costs; flexible plastic solar; flexible plastic; decorations; cost of renewable; convert solar energy; convert solar; convert light; conventional silicon; company's solar; cents; capable of generating; bundle; bags and backpacks; application areas; addressable; wearable technology; pdas; navigation systems; backpacks; convert; photovoltaics; thin layers; system integrators; offers portable; energy into electricity; technology developed; generating electricity; awnings; reduce the cost; skylights; fabrics; generating; conventional; polymers; mp players; digital cameras; targeting; pv cells; opening; garage; facades; plastics; bright; portable power; bipv; mp; cell phones; integrators; wearable; toys; grid power; kwh; silicon solar; polymer; licensed; bags; bluetooth; wave; tiles; walls; players; layers; door; doors; watt</t>
  </si>
  <si>
    <t>0.0001346045046745273</t>
  </si>
  <si>
    <t>0.00016255191566726292</t>
  </si>
  <si>
    <t>1248</t>
  </si>
  <si>
    <t>a3cdc0573a6d8f4e45f40fa6568e2274</t>
  </si>
  <si>
    <t>Ritz Camera &amp; Image, LLC</t>
  </si>
  <si>
    <t>http://www.ritzcamera.com</t>
  </si>
  <si>
    <t>Ritz Camera &amp; Image, LLC retails digital cameras, pro audio gear, and high-definition televisions. The company offers digital SLR, point and shoot digital, mirrorless, action, security, and instant cameras; film cameras and accessories; camera drones; camcoders and video accessories; SLR, compact system, special effect, and auxiliary photo lenses; and lens filters, tele converters, lens hoods and shades, and lens caps. It also provides camera accessories, which include camera bags and cases, tripods, batteries, digital memory cards and readers, cleaning tools, computer software and hardware solutions, body caps, cables, vests, harnesses and stabilization systems, camera remotes, photography books, light meters, camera and LCD screen hoods, inkjet photo papers, printers, action camera accessories, and smartphone accessories; and flash lighting and accessories, studio lighting, and other solutions. The company offers products through its stores and online. Ritz Camera &amp; Image, LLC was formerly known as Ritz Camera Centers, Inc. The company was founded in 1918 and is based in Ridgefield Park, New Jersey. On January 15, 2013, the voluntary petition of Ritz Camera &amp; Image, LLC for reorganization under Chapter 11 was converted to Chapter 7. It had filed for Chapter 11 bankruptcy on June 22, 2012. Ritz Camera &amp; Image, LLC is under liquidation.</t>
  </si>
  <si>
    <t>Ridgefield Park</t>
  </si>
  <si>
    <t>Camelot Venture Group; Schostak Brothers &amp; Company, Inc.; Transom Capital Group, LLC; Radnor Capital Corporation</t>
  </si>
  <si>
    <t>84700000</t>
  </si>
  <si>
    <t>imaging needs; online site; Ritz; online imaging site.; ritzpix network; more. online site; Verizon Wireless Cell; photo gifts; photo products; new digital camera; Ritz Camera; imaging products; RitzPix Image Products; Image store locations; consumer technology hardware; Scan Man service; highest ranking destination; secure shipping service; great RitzPix Network; photos; old photos; Facebook photos; photo enlargements; Facebook integration; Facebook albums; ritzpix.com; Wolf; photo books; photo cards; photo calendars; Photo Bar; ScanMan Photo; online storage; RitzPix.com site; recent photos; Blu-ray players; RitzPix.com customer; knowledgeable associates; Image stores; various occasions; retail locations; LCD TVs; printing needs; best place; image technology; Instagram account; new feature; popular shots; Consumer Reports; product quality</t>
  </si>
  <si>
    <t>wolf; unrivaled; pick; facebook; slides; ordering; empowering consumers; legacy; photos; prints; imaging products; gifts; familiar; offers a range; empowering; coast; destination; photo; range of products; hour; personalized; imaging; face; share; store; shipping; image; save; verizon wireless; verizon; valuable services; top five electronics; store locations; stationery; shipping service; service allows; ray players; ranking; providing online; price and quality; premium service; premier retail; online storage; online ordering; offering services; occasions; media professionals; instagram; include photo; image technology; ideals; glance; face to face; extra cost; digital camera; dedicate; consumer reports; coast to coast; calendars; blu ray players; blu ray; blu; allow customers; albums; affordable price; feature; display; speak; respected; rebate; ranked; associates; uploaded; product quality; knowledgeable; cd; stores; buying; locations; collection; dvd; bar; consumers; remaining; alike; price; scan; presents; feeds; shots; offering; leader; evolving; ray; log; books; retail; popular; instant; enthusiasts</t>
  </si>
  <si>
    <t>0.00021883028369572974</t>
  </si>
  <si>
    <t>17194</t>
  </si>
  <si>
    <t>0.00025976145434380613</t>
  </si>
  <si>
    <t>1249</t>
  </si>
  <si>
    <t>503dd60f-9563-bcb4-df46-22485cc347b2</t>
  </si>
  <si>
    <t>Powertec Solar</t>
  </si>
  <si>
    <t>http://powertecsolar.ca/</t>
  </si>
  <si>
    <t>solar panels Winnipeg, solar panel contractor Winnipeg, solar energy Winnipeg, solar panel installation Winnipeg.</t>
  </si>
  <si>
    <t>Winnipeg</t>
  </si>
  <si>
    <t>Manitoba</t>
  </si>
  <si>
    <t>solar panel installation; panel installation; contractor</t>
  </si>
  <si>
    <t>0.0009080207847168542</t>
  </si>
  <si>
    <t>11209</t>
  </si>
  <si>
    <t>0.0006927840137118413</t>
  </si>
  <si>
    <t>Certain data and content provided by https://www.crunchbase.com/organization/powertec-solar-4</t>
  </si>
  <si>
    <t>1250</t>
  </si>
  <si>
    <t>24d0662de4fe6a1f72449506f835afb0</t>
  </si>
  <si>
    <t>Vision Works Media Group, Inc.</t>
  </si>
  <si>
    <t>As of October 17, 2006, Vision Works Media Group, Inc. was acquired by Perihelion Global in a reverse merger. Satellite Phone Source, LLC rents and distributes mobile satellite phone equipment. The company offers satellite phone financing, phone rental, solar panels, and accessories such as batteries, antennas, portable adapters, and Iridium data kit. In addition, it markets data satellite phones, data terminals, Inmarsat satellite phones, and Iridium satellite video phones. Satellite Phone Source is based in Nashville, Tennessee.</t>
  </si>
  <si>
    <t>NYMET Holdings Inc.</t>
  </si>
  <si>
    <t>VMDG (Pink Sheets LLC)</t>
  </si>
  <si>
    <t>iridium; satellite; phone; offers satellite; media group; iridium satellite; data terminals; phones; rents; adapters; terminals; antennas; rental; kit; financing; media</t>
  </si>
  <si>
    <t>0.00025194324285074095</t>
  </si>
  <si>
    <t>3975</t>
  </si>
  <si>
    <t>0.00024430939678135404</t>
  </si>
  <si>
    <t>1251</t>
  </si>
  <si>
    <t>8317712a0c104194ce1e61568f24d7d1</t>
  </si>
  <si>
    <t>Aquifi Inc.</t>
  </si>
  <si>
    <t>http://www.aquifi.com</t>
  </si>
  <si>
    <t>Aquifi Inc. provides a software-only platform for perceptual computing and gesture-control markets. The company offers Fluid Experience Technology, a technology platform that has the potential to change the economics and dynamics of how individuals interact with devices and machines. Its technology works with commodity sensors that can be built into smart phones, tablets, PCs, wearable devices, and other machines; and enable these machines to adapt seamlessly to a users actions. The company was founded in 2011 and is based in Palo Alto, California.</t>
  </si>
  <si>
    <t>Fluid Experience; adaptive gesture controls; Fluid Experience Technology; wearable devices; commodity gesture-control hardware; User Interface Technology; previous company Canesta; commodity camera sensors; 3D Input Device; new software platform; video game console; human interface controls; depth sensing capability; real world structure; commodity sensors; software-only platform; technology platform; perceptual computing; Kinect technology; machines; enable machines; gesture-control markets; machine learning; UX/UI designers; smart phones; vision systems; User Tracking; Microsoft acquisition; 3D information; new generation; 3D structure; vision framework; Aquifi software; tablets; users; images; drones; Smartphones; potential; economics; individuals; startup; PC; experiences; pixel; Xbox; applications; scenery; understanding; environment</t>
  </si>
  <si>
    <t>gesture; gesture control; commodity; wearable devices; fluid; adapt; machines; wearable; controls; tablets; vice versa; vice; versa; ux; ui; technology works; specialties includes; scenery; kinect; evolve; enable machines; emerging applications; emerged; designers create; control markets; control hardware; console; change the economics; camera sensors; aims to create; acquire images; vision systems; video game; previous; versus; robots and drones; technology platform; adaptive; adapting; structure; images; three dimensional; microsoft; extract; analyzes; smart phones; economics; interface; pixel; dynamics; software platform; humans; framework; dimensional; actions; acquire; user interface; interact; experiences; designers; seamlessly; depth; understanding; smartphones; aims; machine learning; game; input; emerging; innovations; computing; computer vision; startup; content; acquisition; sensing; individuals; human; capability; learning; patented; robots; phones; general; specialties; change; machine; potential; capture; better</t>
  </si>
  <si>
    <t>0.0002481679661503089</t>
  </si>
  <si>
    <t>6940</t>
  </si>
  <si>
    <t>0.0002246391811153739</t>
  </si>
  <si>
    <t>1252</t>
  </si>
  <si>
    <t>8970d73d-88db-6988-e8d2-f42f834835f4</t>
  </si>
  <si>
    <t>Halo Board</t>
  </si>
  <si>
    <t>https://www.haloboard.com/</t>
  </si>
  <si>
    <t>Halo Board builds and develops high end electric skateboards, hoverboards and drones. Halo Board designs and builds high end electric skateboards, hoverboards and drones. Halo Board is a driven by a passion for building only top of the line products for consumers.</t>
  </si>
  <si>
    <t>halo; skateboards; electric skateboards; develops high; builds high; builds and develops; board; designs and builds; builds; passion; driven; consumers; top</t>
  </si>
  <si>
    <t>0.00013076257528514022</t>
  </si>
  <si>
    <t>0.00022288185816785272</t>
  </si>
  <si>
    <t>Certain data and content provided by https://www.crunchbase.com/organization/halo-board</t>
  </si>
  <si>
    <t>1253</t>
  </si>
  <si>
    <t>ce8db617a147d52546524b5058635b14</t>
  </si>
  <si>
    <t>Energy Solutions People, Inc.</t>
  </si>
  <si>
    <t>Energy Solutions People, Inc. engages in developing, manufacturing, marketing, and deploying independent micro generator solutions in the renewable energy sector. It offers solar reflectors, concentrators, and panels, as well as PV trackers and wind turbines. The company offers solar concentrators and panels for office buildings, warehouses, schools, hospitals, service stations, and government facilities; and wind turbines for residential, industrial, marine, and wind farms applications. Energy Solutions serves governments, individuals, and corporations in Canada and internationally. The company was founded in 2007 and is based in Vancouver, Canada.</t>
  </si>
  <si>
    <t>concentrators; turbines for residential; solar concentrators; service stations; serves governments; renewable energy sector; reflectors; pv trackers; government facilities; generator solutions; energy sector; engages in developing; wind farms; office buildings; wind turbines; warehouses; deploying; corporations; turbines; energy solutions; offers solar; governments; trackers; hospitals; schools; farms; generator; individuals; marine; independent; office; stations; sector; marketing</t>
  </si>
  <si>
    <t>0.0005565459925251819</t>
  </si>
  <si>
    <t>1942</t>
  </si>
  <si>
    <t>0.00044074356528064435</t>
  </si>
  <si>
    <t>cdd07dd472195d57cc14657cf9ba7fdd</t>
  </si>
  <si>
    <t>Solargie SAS</t>
  </si>
  <si>
    <t>http://www.solargie.com</t>
  </si>
  <si>
    <t>Solargie SAS engages in the distribution and installation of solar panels. The company distributes sinusoidal converters, battery chargers, compounds charger-converters, converters DC/DC, switches of transfer, couplers, and battery testers for mobile or stationary uses, such as electrification of isolated sites, camp-sites bus, and pleasure sailing. It also provides technical support. The company was incorporated in 2005 and is based in Belleville sur Vie, France. As of July 10, 2007, Solargie SAS operates as a subsidiary of Groupe Dubreuil.</t>
  </si>
  <si>
    <t>Belleville sur Vie</t>
  </si>
  <si>
    <t>Groupe Dubreuil SA</t>
  </si>
  <si>
    <t>converters; sailing; pleasure; isolated sites; couplers; camp; sites; testers; electrification; isolated; stationary; compounds; dc; battery chargers; bus; technical support; switches; installation of solar; charger; transfer; chargers</t>
  </si>
  <si>
    <t>0.00038303956045170344</t>
  </si>
  <si>
    <t>21781</t>
  </si>
  <si>
    <t>0.0003978288704443712</t>
  </si>
  <si>
    <t>1255</t>
  </si>
  <si>
    <t>75529ac1a63e59926fcc176b9c6c1e2d</t>
  </si>
  <si>
    <t>Hot Water Products, Inc.</t>
  </si>
  <si>
    <t>http://www.hotwaterproducts.com</t>
  </si>
  <si>
    <t>Hot Water Products, Inc. distributes solar thermal, domestic hot water, and hydronic heating systems, parts, and accessories in the upper United States. It offers space heating appliances, combined heating and hot water appliances, water softeners, pumps, whole house economical water systems, flat plate heat exchangers, preferred instruments, green boiler technologies, boilers, residential energy saver gases, and commercial gas light duty energy savers. The company also provides variable speed circulators, circulator pumps, solar controls, BTU meters, condensing gas boilers, and solar collectors; residential and light commercial oil-fired, and hybrid water heaters; and buffer, expansion, and large volume storage tanks. In addition, it offers contractor training, boiler room delivery and removal, solar panel delivery to the roof, and equipment leasing services; and equipment sizing, design, service and trouble shooting, and state and utility rebate assistance. Hot Water Products, Inc. was founded in 1998 and is based in Milwaukee, Wisconsin.</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</si>
  <si>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t>
  </si>
  <si>
    <t>water products; hot water products; boiler; hot water; boilers; water softeners; water appliances; variable speed; trouble shooting; solar controls; softeners; savers; saver; residential energy; residential and light; panel delivery; oil fired; offers space; light duty; light commercial; leasing services; large volume; hydronic; hot water appliances; heating appliances; gas boilers; equipment leasing; energy savers; commercial gas; circulators; circulator pumps; circulator; buffer; hot; rebate; heating and hot; space heating; upper; sizing; fired; domestic hot water; domestic hot; trouble; storage tanks; preferred; condensing; flat plate; duty; appliances; solar collectors; heat exchangers; variable; shooting; exchangers; gases; distributes solar; pumps; leasing; removal; water systems; economical; plate; expansion; assistance; room; contractor; instruments; collectors; water heaters; tanks; heating systems; volume; meters; heaters; hybrid; domestic; solar thermal; controls; combined; speed; house</t>
  </si>
  <si>
    <t>0.0005739696086675862</t>
  </si>
  <si>
    <t>8988</t>
  </si>
  <si>
    <t>0.0004747161729187596</t>
  </si>
  <si>
    <t>1256</t>
  </si>
  <si>
    <t>22f8ab897e188c7eeb2c1aed692bfb6e</t>
  </si>
  <si>
    <t>Airmada Inc.</t>
  </si>
  <si>
    <t>http://www.airmada.com</t>
  </si>
  <si>
    <t>Airmada Inc., a maritime drone services company, delivers small parcels to vessels off port limits. It picks up the parcel at the clients doorstep and delivers it directly to the vessel. The companys parcels include fuel samples, sanitation control certificates, navigation charts, local sim cards, medicine, and original signed documents. It live­streams a video recording of the delivery to the client; and provides its clients with high-definition recordings of missions performed over their vessels. The company also offers inspection and surveying services; routine and on­demand inspections that include vessels transactions and suspicious activity, swimmers in proximity to vessels, proper lighting of deck and body of the vessel, the display of necessary flags and navigation lights, liquid spills/leaks, and clear anchor areas on deck; and first response services. Airmada Inc. was incorporated in 2015 and is headquartered in Boston, Massachusetts.</t>
  </si>
  <si>
    <t>drone services company; Comprehensive situational awareness; limit delivery service; port authorities; aerospace. drones; airborne services; Airmada Inc.; right decision; Cost effective; chandlers; empowers; logistics; professionals; agents; management; clients; time; response; 24/7</t>
  </si>
  <si>
    <t>port; authorities; maritime; maritime drone; delivery service; comprehensive situational awareness; comprehensive situational; matters; time consuming; consuming; limit; empowers; agents; situational awareness; situational; drone services; decision; airborne; compliance; awareness; ensures; response; services include; logistics; comprehensive; professionals; cost effective</t>
  </si>
  <si>
    <t>0.00008298439609530729</t>
  </si>
  <si>
    <t>0.00013414408322437888</t>
  </si>
  <si>
    <t>1257</t>
  </si>
  <si>
    <t>f49873f5-5f08-7e7c-2a99-7c26f7a5289d</t>
  </si>
  <si>
    <t>Project Solar UK</t>
  </si>
  <si>
    <t>http://www.projectsolaruk.com</t>
  </si>
  <si>
    <t>Project Solar UK is a supplier and installer of solar panel. Clean energy service provider, working with renewable energy researchers worldwide to get the best renewable technologies possible to our consumer, with a dedicated team of installers and an office full of young passionate service reps, Project Solar work hard to get you everything you need to make your decision. With the Project Solar 'fully funded' scheme you can get solar panels installed on your house for free, and you have to pay off the cost of the panel over your years of energy savings, and once you've paid, you can have it all. Solar Thermodynamic, Solar Thermal, Voltage optimization and biomass engineering, there are a number of options to make your commercial or domestic property more efficient and cost effective.
All installations are insured, and any damages will be fixed the next day by their expert team of electricians and installation specialists.</t>
  </si>
  <si>
    <t>Burton-on-trent</t>
  </si>
  <si>
    <t>project solar; work hard; solar uk; solar panels installed; reps; panels installed; installer of solar; fully funded; efficient and cost; dedicated team; damages; clean energy service; renewable technologies; energy service; thermodynamic; insured; electricians; scheme; funded; energy savings; researchers; paid; service provider; passionate; young; specialists; installer; decision; biomass; expert; optimization; uk; pay; hard; supplier; voltage; installers; savings; domestic; office; solar thermal; dedicated; number; cost effective; fixed; property; house; options; working</t>
  </si>
  <si>
    <t>0.000173487996087352</t>
  </si>
  <si>
    <t>5644</t>
  </si>
  <si>
    <t>0.00022821905143315994</t>
  </si>
  <si>
    <t>Certain data and content provided by https://www.crunchbase.com/organization/project-solar-uk</t>
  </si>
  <si>
    <t>1258</t>
  </si>
  <si>
    <t>34b6df588e0877d40f20d3852c8f0302</t>
  </si>
  <si>
    <t>China Gengsheng Minerals, Inc.</t>
  </si>
  <si>
    <t>http://www.gengsheng.com</t>
  </si>
  <si>
    <t>China GengSheng Minerals, Inc., through its subsidiaries, develops, manufactures, and sells a range of mineral-based, heat-resistant industrial material products. It operates in four segments: Refractories, Industrial Ceramics, Fracture Proppants, and Fine Precision Abrasives. The Refractories segment offers castable, coating, and dry mix materials; low-cement and non-cement castables; and pre-cast roofs that are used as linings and key components in various industrial furnaces, such as steel production furnaces, ladles, vessels, and other high-temperature processing machines that operate at high temperatures. The Industrial Ceramics segment provides abrasive balls and tiles, valves, electronic ceramics, and structural ceramics that are used as components for various end products, such as fuses, vacuum interrupters, electrical components, mud slurry pumps, and high-pressure pumps used in the electric power, electronic component, industrial pump, and metallurgy industries. The Fracture Proppants segment offers ball-like pellets that are used to reach pockets of oil and natural gas deposits trapped in the fractures under the ground. The Fine Precision Abrasives segment offers abrasives, which are primarily used for the surface-polishing and slicing of precision instruments, such as solar panels, as well as in a range of areas, including machinery manufacturing, electronics, optical glass, architecture, industry development, semiconductor, silicon chip, plastic, and lens. China GengSheng Minerals, Inc. sells its products to customers in the iron, steel, oil, glass, cement, aluminum, chemical, and solar industries in China, and other parts of Asia and Europe. The company was formerly known as China Minerals Technologies, Inc. and changed its name to China GengSheng Minerals, Inc. in July 2007. China GengSheng Minerals, Inc. is based in Gongyi, the Peoples Republic of China.</t>
  </si>
  <si>
    <t>Gongyi</t>
  </si>
  <si>
    <t>SovGEM Limited</t>
  </si>
  <si>
    <t>CHGS (Pink Sheets LLC); CGS (Deutsche Boerse AG)</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</si>
  <si>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t>
  </si>
  <si>
    <t>abrasives; ceramics; segment offers; minerals; cement; segment; furnaces; fine; trapped; steel production; solar industries; slurry; slicing; silicon chip; products to customers; pressure pumps; pre cast; polishing; pockets; optical glass; oil and natural; offers ball; mud; metallurgy; material products; machinery manufacturing; linings; key components; interrupters; industry development; heat resistant; fractures; electronic component; balls; abrasive; deposits; pellets; mineral; high temperatures; electrical components; high pressure; fuses; mix; cast; ball; steel; high temperature; lens; vessels; pumps; iron; dry; natural gas; valves; chip; tiles; electric power; machinery; instruments; temperatures; segments; subsidiaries; resistant; architecture; structural; pump; plastic; vacuum; sells its products; roofs; coating; component; reach; pressure; machines; aluminum; pre; optical; chemical; temperature; natural</t>
  </si>
  <si>
    <t>0.0002713244092843799</t>
  </si>
  <si>
    <t>0.0003658014800341086</t>
  </si>
  <si>
    <t>1259</t>
  </si>
  <si>
    <t>e8e22a8a330b28953b8223a79c1c6863</t>
  </si>
  <si>
    <t>NAPEC Inc.</t>
  </si>
  <si>
    <t>http://www.napec.ca</t>
  </si>
  <si>
    <t>NAPEC Inc., through its subsidiaries, constructs and maintains electrical transmission and distribution lines, power houses, and substations for the public utility and heavy industrial markets in Canada and the United States. It is also involved in the construction, maintenance, and upgradation of electrical transmission networks, and overhead and underground distribution networks, as well as emergency storm damage repair services; and provision of planning, installation, and maintenance services for electrical substations. In addition, the company engages in the provision of solar panel installation for commercial, industrial, residential, and utility environments; construction, maintenance, and upgrade services for gas networks; and mechanical manufacturing services to power, refining, chemical, pharmaceutical, and steel industries. Further, it installs gas-powered and electric-powered heavy equipment for utilities, industrial gas power plants, and petrochemical facilities in North America. The company was formerly known as CVTech Group Inc. and changed its name to NAPEC Inc. in September 2014. NAPEC Inc. is headquartered in Drummondville, Canada.</t>
  </si>
  <si>
    <t>16520386</t>
  </si>
  <si>
    <t>Fonds régional de solidarité FTQ Mauricie Centre-du-Québec (3); Fonds de solidarité FTQ; The Fiera Capital QSSP II Investment Fund Inc.; Natcan Investment Management Inc.; Caisse de dépôt et placement du Québec</t>
  </si>
  <si>
    <t>56821406</t>
  </si>
  <si>
    <t>NPC (The Toronto Stock Exchange); 4QL (Deutsche Boerse AG); CVTP.F (Pink Sheets LLC)</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</si>
  <si>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t>
  </si>
  <si>
    <t>electrical transmission; substations; provision; networks; well as emergency; utility and heavy; upgradation; transmission networks; storm damage repair; storm damage; steel industries; services for gas; public utility; provision of solar; power houses; overhead and underground; manufacturing services; heavy industrial markets; heavy industrial; emergency storm damage; emergency storm; electrical substations; electric powered; distribution networks; distribution lines; damage repair services; damage repair; refining; industrial markets; heavy equipment; heavy; transmission; transmission and distribution; storm; constructs; repair services; petrochemical; overhead; underground; upgrade; damage; solar panel installation; houses; pharmaceutical; panel installation; involved; maintenance services; maintains; subsidiaries; utilities; lines; power plants; environments; steel; emergency; chemical; repair; mechanical; planning</t>
  </si>
  <si>
    <t>0.0003147044409069659</t>
  </si>
  <si>
    <t>23670</t>
  </si>
  <si>
    <t>0.00030256244800996385</t>
  </si>
  <si>
    <t>1260</t>
  </si>
  <si>
    <t>095f249486500c90bfde2e8c56ca62dc</t>
  </si>
  <si>
    <t>Jay Mart Public Company Limited</t>
  </si>
  <si>
    <t>http://www.jaymart.co.th</t>
  </si>
  <si>
    <t>Jay Mart Public Company Limited, together with subsidiaries, engages in the wholesale and retail of mobile phones and related accessories. It operates through three segments: Trading Business, Debt Collection Business, and Rental business. The company offers mobile and tablet products of ASUS, Huawei, iPhone, Lenovo, MOTOROLA, Oppo, Samsung, Sony, Vivo, Wiko, Acer, Microsoft, Sony, HTC, and ZTE brands. It also provides gadgets, and cameras and lenses; and acts as the sales agent or distributor of subscriber identification module (SIM) card packages and prepaid SIM cards of mobile phone operators, including GSM, DTAC, GSM1800, and TRUE MOVE through various distribution channels. In addition, the company is involved in the debts management and collection, finance leasing, consumer lending, property development, e-commerce, insurance brokerage, and asset management businesses. Further, it engages in the operation of retail space rental business under the IT Junction name; subletting retail spaces to mobile phone retailers; and the provision of debt tracking, and car and personal loan services. Additionally, Jay Mart Public Company Limited provides accessories, such as batteries and power banks; memory cards and USB drives; loudspeakers; device charging and data transmissions; earphones; Bluetooth headsets; case and holster mobiles; car accessories; drone and equipment outdoors; gadgets equipment home; and IT equipment wear and health. The company sells its products in 250 outlets in Bangkok and its vicinities, as well as various cities in Thailand. Jay Mart Public Company Limited was founded in 1988 and is based in Bangkok, Thailand.</t>
  </si>
  <si>
    <t>mobile phone / wholesale and retail / insurance brokerage / outlets</t>
  </si>
  <si>
    <t>Value Capital Asset Management Private Ltd</t>
  </si>
  <si>
    <t>3953727</t>
  </si>
  <si>
    <t>JMART (The Stock Exchange of Thailand)</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</si>
  <si>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t>
  </si>
  <si>
    <t>mart; jay; debt; sim; sony; gsm; cards; gadgets; mobile phone; rental; zte; wholesale and retail; vicinities; three segments; subscriber; sim cards; retail spaces; power banks; offers mobile; motorola; mobiles; mobile and tablet; memory cards; loudspeakers; lenovo; insurance brokerage; htc; finance leasing; distribution channels; device charging; consumer lending; car accessories; bluetooth headsets; batteries and power; asus; transmissions; property development; lending; retail; samsung; collection; brokerage; agent; headsets; car; wear; outlets; microsoft; loan; phone; outdoors; lenses; banks; channels; acts; provision; leasing; asset management; distributor; card; trading; spaces; wholesale; bluetooth; memory; iphone; cities; true; drives; retailers; mobile phones; identification; junction; usb; involved; segments; commerce; additionally; tablet; subsidiaries; finance; move; asset; brands; case; sells its products; packages; personal; insurance; phones; health; operators; charging; property</t>
  </si>
  <si>
    <t>0.0001246932416285517</t>
  </si>
  <si>
    <t>2517</t>
  </si>
  <si>
    <t>0.00019943272262363135</t>
  </si>
  <si>
    <t>1261</t>
  </si>
  <si>
    <t>8a43a7ab5dd4a30e0ee59acf53a29420</t>
  </si>
  <si>
    <t>Nano CNET</t>
  </si>
  <si>
    <t>http://nanocnet.com</t>
  </si>
  <si>
    <t>Nano CNET manufactures nanomaterials for flexible transparent electrodes. Its electrodes are used for device applications, such as touch panels, solar cells, displays, and smart windows. The company is based in Waterloo, Canada.</t>
  </si>
  <si>
    <t>Waterloo</t>
  </si>
  <si>
    <t>electrodes; transparent electrodes; smart windows; manufactures nanomaterials; device applications; nanomaterials; touch panels; nano; transparent; touch; windows; displays; flexible</t>
  </si>
  <si>
    <t>0.0006988172161334972</t>
  </si>
  <si>
    <t>8408</t>
  </si>
  <si>
    <t>0.0005509042840653493</t>
  </si>
  <si>
    <t>1262</t>
  </si>
  <si>
    <t>40fcf9fdcd9b5d27252d87b19e757822</t>
  </si>
  <si>
    <t>DanDrone Shop ApS</t>
  </si>
  <si>
    <t>http://dandrone.dk</t>
  </si>
  <si>
    <t>DanDrone Shop ApS provides online retail of professional civilian drones. The company was incorporated in 2015 and is based in Valby, Denmark.</t>
  </si>
  <si>
    <t>Valby</t>
  </si>
  <si>
    <t>DanDrone solutions streamlines; green transition. drones.; manual tasks; drone technology; new products; industrial automation; business; objectives; companies; methods; cases</t>
  </si>
  <si>
    <t>streamlines; streamline; help companies; contributes; believes; objectives; automate; transition; industrial automation; implement; tasks; manual; drone technology; cases; supports; products and services; methods; working; automation</t>
  </si>
  <si>
    <t>0.00008628532174596186</t>
  </si>
  <si>
    <t>0.00014768912590137266</t>
  </si>
  <si>
    <t>1263</t>
  </si>
  <si>
    <t>aca82d2b-0653-b9b6-237a-96fbb7a4dba0</t>
  </si>
  <si>
    <t>Commercial Drone Alliance</t>
  </si>
  <si>
    <t>http://www.commercialdronealliance.org/</t>
  </si>
  <si>
    <t>Commercial Drone Alliance promotes the commercial use of drones and creates value for commercial enterprise drones and their users. Founded in 2016, the Commercial Drone Alliance is an independent 501c6 non-profit led by the commercial drone industry co-located in Silicon Valley, CA and Washington, DC. The overarching vision of the Alliance is to support commercial enterprise end users and assist them with adopting drone technology into their businesses, reducing barriers to entry, addressing public perception issues, and merging policy with innovation to create relevant rules for operation.</t>
  </si>
  <si>
    <t>alliance; commercial drone; overarching; merging; located in silicon; commercial drone industry; barriers to entry; adopting; perception; addressing; rules; silicon valley; promotes; policy; drone industry; barriers; valley; relevant; assist; entry; profit; drone technology; located; issues; creates; independent; founded; reducing; innovation; dc</t>
  </si>
  <si>
    <t>0.00012120891321252912</t>
  </si>
  <si>
    <t>1710</t>
  </si>
  <si>
    <t>0.00015266116227588813</t>
  </si>
  <si>
    <t>Certain data and content provided by https://www.crunchbase.com/organization/commercial-drone-alliance</t>
  </si>
  <si>
    <t>1264</t>
  </si>
  <si>
    <t>1c7e098715eac7a40083b469179fbd0d</t>
  </si>
  <si>
    <t>Guangzhou Ehang Technology Co., Ltd.</t>
  </si>
  <si>
    <t>http://www.ehang.com</t>
  </si>
  <si>
    <t>Guangzhou Ehang Technology Co., Ltd. engages in research, development, and production of drones which include Ghost Basic and Ghost Aerial Plus. It offers recording for exploration, entertainment, sports, photography, and travel. The company was founded in April 2014 and is based in Guangzhou, China.</t>
  </si>
  <si>
    <t>truly smartphone app; television aerial filming; future logistics areas; America. aerospace. consumer; electronics. robotics. transportation; smartphone operation; Tsinghua University; roadshow displaying; Peking University; aircraft field; disaster rescuing; geographical information; intelligent robot; hardware techniques; Duke University; core members; important role; airplane; enterprise; combination; Ghost; surveillance; Ehang; technology; R&amp;D; production; software; communication</t>
  </si>
  <si>
    <t>university; smartphone; tsinghua university; tsinghua; time viewing; surveillance and monitoring; intelligent robot; ghost; ehang; duke; core members; displaying; smartphone app; airplane; accepted; geographical; aerial filming; software and hardware; viewing; role; television; expected; filming; members; disaster; surveying; operated; robot; play; combination; techniques; logistics; consumer electronics; app; core; surveillance; intelligent; focused</t>
  </si>
  <si>
    <t>0.0001941724511808508</t>
  </si>
  <si>
    <t>13071</t>
  </si>
  <si>
    <t>0.00028146412249986636</t>
  </si>
  <si>
    <t>1265</t>
  </si>
  <si>
    <t>b49cf849182de2c53703e7825378b5fc</t>
  </si>
  <si>
    <t>Rare Earth Solar, LLC</t>
  </si>
  <si>
    <t>http://www.rareearthsolar.com</t>
  </si>
  <si>
    <t>Rare Earth Solar, LLC develops and manufactures solar panels. The company was incorporated in 2010 and is based in Beatrice, Nebraska.</t>
  </si>
  <si>
    <t>Beatrice</t>
  </si>
  <si>
    <t>720000</t>
  </si>
  <si>
    <t>Rare Earth Solar</t>
  </si>
  <si>
    <t>rare earth; earth solar; rare; earth</t>
  </si>
  <si>
    <t>0.00017370855173355293</t>
  </si>
  <si>
    <t>1706</t>
  </si>
  <si>
    <t>0.0001851610275435571</t>
  </si>
  <si>
    <t>d9aea1c82b7115248e8a326bb25102c7</t>
  </si>
  <si>
    <t>Bright Exchange Sociedad Anonima Promotora de Inversion de Capital Variable</t>
  </si>
  <si>
    <t>http://www.thinkbright.mx</t>
  </si>
  <si>
    <t>Bright Exchange Sociedad Anonima Promotora de Inversion de Capital Variable provides solar energy solutions for families in Mexico. The company designs and installs solar panel plant through a solar subscription service. Its service includes a solar energy production guarantee, insurance, maintenance, and constant tracking. The company is based in Mexico City, Mexico.</t>
  </si>
  <si>
    <t>Mexico City</t>
  </si>
  <si>
    <t>Distrito Federal</t>
  </si>
  <si>
    <t>Felicis Ventures; First Round Capital</t>
  </si>
  <si>
    <t>affordable energy; Bright offers; electricity rates; installation costs; much. fintech.; developing world; upfront; Mexico; sun</t>
  </si>
  <si>
    <t>we're operating; offers residential solar; offers residential; fintech; affordable energy; installation costs; upfront; cleaner; bright; half; residential solar; rates; we're; enabling; affordable</t>
  </si>
  <si>
    <t>0.0003233984225386578</t>
  </si>
  <si>
    <t>2437</t>
  </si>
  <si>
    <t>0.0002775896286773724</t>
  </si>
  <si>
    <t>71298de99049af305fc734d2f5af4913</t>
  </si>
  <si>
    <t>Heat Merchants Ltd.</t>
  </si>
  <si>
    <t>http://www.heatmerchants.ie</t>
  </si>
  <si>
    <t>Heat Merchants Ltd. supplies heating and plumbing equipment, and heating and catering spares in Ireland. It offers heating equipment, such as gas and oil boilers, radiators, radiator valves, gas fires, under floor heating products, and copper and high pressure cylinders; plumbing equipment, including sanitary wares, showers, shower enclosures and valves, baths, and brassware; and renewable energy systems, such as solar panels, geothermal heat pumps, wood pellet burners, multi-heat and under-floor heating products, air to water and air to air heat pumps, heat and recovery ventilation and rainwater harvesting products. The company also provides parts, such as gas boiler spare parts, pressure jet oil and blown gas burner parts, batteries, boiler cleaning brushes, pressure and temperature gauges, controls, commercial and domestic cooker hoses, cooker spares, electric and flueless gas fires, gas jointing compounds, governors and regulators, ventilations, water heaters, and water treatment/test products, as well as ancillary, coster, detection, LPG, own brand, and test equipment. In addition, Heat Merchants offers capper plastics, including plastic vent pipes, plastic compression fittings, PE and hope pipes and fittings, pneumatic valve and fittings, hoses, plastic sheets and rods, and stainless steel corrugated gas pipes. The company was founded in 1978 and is based in Athlone, Ireland. Heat Merchants Ltd. operates as a subsidiary of BHT Group Limited.</t>
  </si>
  <si>
    <t>Athlone</t>
  </si>
  <si>
    <t>Co. Westmeath</t>
  </si>
  <si>
    <t>BHT Group Limited</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</si>
  <si>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t>
  </si>
  <si>
    <t>merchants; spares; floor heating products; cooker; hoses; fires; floor heating; heating products; fittings; pipes; valves; plastic; boiler; plumbing; pressure; floor; wood pellet; water and air; wares; vent pipes; temperature gauges; supplies heating; shower enclosures; rods; recovery ventilation; rainwater harvesting; radiator valves; pressure and temperature; plastic sheets; pipes and fittings; oil boilers; offers heating; including plastic; heating equipment; heating and plumbing; geothermal heat pumps; gas pipes; gas boiler; compression fittings; commercial and domestic; cleaning brushes; catering; burners; burner; brushes; brassware; baths; air to water; air to air; air heat pumps; air heat; radiator; geothermal heat; gas and oil; heat pumps; pe; ancillary; vent; test equipment; rainwater; lpg; hope; blown; pellet; high pressure; gauges; corrugated; showers; shower; cylinders; sanitary; pneumatic; compression; test; valve; radiators; plastics; compounds; sheets; regulators; renewable energy systems; jet; enclosures; pumps; water treatment; harvesting; stainless steel; spare parts; stainless; geothermal; copper; spare; wood; water heaters; boilers; ventilation; recovery; heaters; treatment; cleaning</t>
  </si>
  <si>
    <t>0.00045702142208161516</t>
  </si>
  <si>
    <t>10799</t>
  </si>
  <si>
    <t>0.0004668091986449337</t>
  </si>
  <si>
    <t>1268</t>
  </si>
  <si>
    <t>f240fbe0d211bfff5b454996ef5f72ac</t>
  </si>
  <si>
    <t>Comfortex Corporation</t>
  </si>
  <si>
    <t>http://www.comfortex.com</t>
  </si>
  <si>
    <t>Comfortex Corporation manufactures, fabricates, and markets custom window treatments. The company offers cellular shades, cordless shades, pleated shades, sheer horizontal shades, drapery sheers, roller and solar shades, roman shades, panel track shades, cellular blinds, motorized shades, wood and wood alloy blinds, and woodwinds plantation shutters. It serves customers through a network of dealers/retailers in the United States and internationally. The company was founded in 1986 and is based in Watervliet, New York with a facility in Phoenix, Arizona. As of February 1, 2000, Comfortex Corporation operates as a subsidiary of Hunter Douglas NV.</t>
  </si>
  <si>
    <t>Watervliet</t>
  </si>
  <si>
    <t>Hunter Douglas N.V.</t>
  </si>
  <si>
    <t>cellular vertical blinds; custom window treatments; sheer window shadings; excellent customer partnerships; treatment industry. consumer; pleated shades; wood blinds; customer expectations; complete line; Comfortex; United states; quality products; innovative technologies</t>
  </si>
  <si>
    <t>blinds; window; cellular; wood blinds; window treatments; window treatment; vertical blinds; shutters; sheer; providing quality; products are distributed; pleated shades; pleated; offer a complete; innovative technologies; fabricator; expectations by providing; excellent customer; exceeding customer expectations; exceeding customer; developing innovative; customer expectations; custom window treatments; custom window; continent; committed to exceeding; respected; establishing; leading manufacturer; consumer goods; shades; remaining; quality products; expectations; exceeding; treatments; partnerships; wood; sold; goods; excellent; distributed; vertical; countries; treatment; products and services; committed</t>
  </si>
  <si>
    <t>0.0002935196199492188</t>
  </si>
  <si>
    <t>0.00028416367962000435</t>
  </si>
  <si>
    <t>1269</t>
  </si>
  <si>
    <t>9925085e2f3c543604e11e07c024b6ad</t>
  </si>
  <si>
    <t>Fourth Partner Energy Pvt. Ltd.</t>
  </si>
  <si>
    <t>http://www.fourthpartner.net</t>
  </si>
  <si>
    <t>Fourth Partner Energy Pvt. Ltd. develops and supplies AC light emitting diodes lighting systems. It offers lighting products, such as solar lanterns, solar home lighting systems, solar street lights, and solar outdoor lighting systems; and solar power packs, SPV modules, solar thermal products, and solar accessories. Fourth Partner Energy Pvt. Ltd. was incorporated in 2010 and is based in Hyderabad, India with marketing offices in Hyderabad and Pune.</t>
  </si>
  <si>
    <t>2498162</t>
  </si>
  <si>
    <t>Centre for Innovation Incubation and Entrepreneurship; The Chennai Angels</t>
  </si>
  <si>
    <t>Partner Energy; solar power; solar street lights; home lighting systems; Partner Energy power; solar energy; off-grid solar power; Solar power packs; de-centralized solar power; rooftop solar energy; solar energy industry; manufacturing solar energy; grid power supply; solar lanterns; power back-up requirements; independent power plants; off-grid power installations; Solar water heaters; solar based DC; power saving product; power sector woes; super imposed power; LED lighting systems; Nehru National Solar; lighting energy costs; reactive power management; LED lighting products; energy services company; cost effective systems; long lasting products; local water quality; water heating systems; wide variety; mobile charging sockets; specific customer requirements; power cuts; power/ load requirements; affordability rural consumers; friendly cost-effective solutions; switch gear systems; high efficiency mono; quality power; new product launches.; solar lantern; current product portfolio; electronic circuits; power deficiency; high T&amp;D losses; significant cost savings; high reactive currents</t>
  </si>
  <si>
    <t>fourth; desirable; cfl; lanterns; mnre; led and cfl; incandescent; electronic circuits; currents; leds; solar lanterns; power installations; lasting; partner; solar street lights; street lights; acceptance; lighting systems; reactive; optimum; circuits; lamps; solar street; grid power; rural; street; wide variety; rooftop; tubes; power supply; led lighting; energy efficient; well as industrial; well as custom; wastage; variety of led; variety of features; undertaken; trouble free; sustainable change; surges; steel tanks; stainless steel tanks; specific features; specific customer; specializes in manufacturing; solutions for customers; solar rooftop; solar power packs; solar power installations; solar power assets; solar mission; solar lantern; solar energy industry; semi urban; scarce; saving product; savers; sales support; rural and semi; rooftop installations; renewable resources; reinforce; reactive power; quality power; providing products; provide quality; provide its customers; products and energy; product portfolio includes; prefer; power saving; power savers; power management system; power is supplied; power cuts; power assets; portfolio includes solar; polycrystalline silicon cells; outdoor lights; open areas; offer competitive; observed; notion; nehru national solar; nehru national; nehru; national solar mission; national solar; multiple grades; modest; mobile charging; manufacturing solar; manage a large; long lasting; load requirements; lighting requirements; lighting energy; life span; led lighting systems</t>
  </si>
  <si>
    <t>0.00034777848826783255</t>
  </si>
  <si>
    <t>5477</t>
  </si>
  <si>
    <t>0.0003952878266516122</t>
  </si>
  <si>
    <t>1270</t>
  </si>
  <si>
    <t>a7e6f267f722ef42974cc5e9e8ddd753</t>
  </si>
  <si>
    <t>GRNE Solutions LLC</t>
  </si>
  <si>
    <t>http://grnesolutions.com</t>
  </si>
  <si>
    <t>GRNE Solutions LLC designs and delivers renewable energy systems for generating electricity. It offers its systems for commercial high rise buildings, grain elevators and silos, parking garage ventilation, elevator or incinerator shafts, server farm ventilation/cooling system, and waste heat re-purposing. The company was incorporated in 2012 and is based in Roca, Nebraska.</t>
  </si>
  <si>
    <t>Roca</t>
  </si>
  <si>
    <t>GRNE Solutions; energy; green energy solutions; GRNE Solutions Concept; GRNE Solutions mission; renewable energy sources; stack effect; patent-pending technology design; vertical air column; simple scientific fact; sustainable alternative energy; sustainable. energy. energy; new construction plans; Waste Heat Re-purposing; transparent panels; Server Farm Ventilation/Cooling; Commercial High Rise; external wind turbine; Parking Garage Ventilation; energy problems; efficiency. environmental engineering; solar panels; renewable electricity; wind energy; Design Summary; energy problems.; world’s energy; hot air; air flow; solar energy; sustainable solutions; column. mission; careful analysis; economic value; specific applications; sustainable business; temperature difference; Incinerator Shafts; unique applications; building; green technology; environmental value; essential keys; building size; Wind turbines; primary focus; Anytime power; edge design; Grain Elevators; different area</t>
  </si>
  <si>
    <t>column; world's energy; transparent panels; solutions provide; consume; consumed; dependent; success; lost; stack; transparent; solve; sustainable; green energy; produced; problems; wind turbine; energy sources; ventilation; structure; unsightly; today's energy; temperature difference; technology to produce; system produces; sustaining; sustainable business; solutions has identified; solutions focus; silos; shafts; rises; rise buildings; renewable energy system; renewable and sustainable; provide renewable energy; provide renewable; provide environmental; provide economic; produces wind; primary focus; power is produced; phenomenon; parking garage; loud; instrumental; hot air; high rise buildings; high rise; gust; green energy solutions; grain elevators; external source; existing structures; environmental engineering; energy is produced; design produces; definitely; creating a sustainable; construction plans; careful; buildings are designed; alternative energy sources; air flow; absence; external; sustainable solutions; produces energy; green technology; grain; summary; produce energy; transmission; generating electricity; elevators; elevator; waste heat; specific applications; renewable electricity; pending technology; patent pending technology; cooling system; turbine; dedicated to providing; wasted; system allows; electricity generated; importantly; rise; identified; harness; garage; aesthetic; vary; harmful; energy produced; anytime; size; renewable energy sources; fossil fuels</t>
  </si>
  <si>
    <t>0.00030924657538672037</t>
  </si>
  <si>
    <t>12863</t>
  </si>
  <si>
    <t>0.0003060529847309044</t>
  </si>
  <si>
    <t>1271</t>
  </si>
  <si>
    <t>37fa99578102d0830adb2f88a743bbb0</t>
  </si>
  <si>
    <t>South-Western Farms Solar Limited</t>
  </si>
  <si>
    <t>South-Western Farms Solar Limited owns a portfolio of ground mounted solar panels on farms in the south west of the United Kingdom. The company produces electricity and receives feed-in tariffs and payments for the surplus electricity produced and exported to the National Grid. South-Western Farms Solar Limited was incorporated in 2011 and is based in London, United Kingdom.</t>
  </si>
  <si>
    <t>south; tariffs and payments; surplus electricity produced; surplus electricity; south west; solar limited owns; receives feed; produces electricity; produced and exported; owns a portfolio; mounted solar panels; farms; feed in tariffs; western; tariffs; national grid; exported; surplus; electricity produced; receives; ground mounted solar; mounted solar; payments; west; ground mounted; owns; feed; portfolio; produced; national; mounted</t>
  </si>
  <si>
    <t>0.0002962353858684109</t>
  </si>
  <si>
    <t>1636</t>
  </si>
  <si>
    <t>0.0003447279348668951</t>
  </si>
  <si>
    <t>1272</t>
  </si>
  <si>
    <t>337e18c1a7811c12bda786a2d1ea717c</t>
  </si>
  <si>
    <t>Sunbirds SAS</t>
  </si>
  <si>
    <t>http://www.sunbirds-uas.com</t>
  </si>
  <si>
    <t>Sunbirds SAS designs and manufactures solar fixed wings drones. Its products are used in precision agriculture, environmental protection, exploration, disaster response, industrial security, industrial inspection, law enforcement, and outdoor events applications. The company was founded in 2015 and is based in Ramonville-St-Agne, France.</t>
  </si>
  <si>
    <t>Ramonville-St-Agne</t>
  </si>
  <si>
    <t>533618</t>
  </si>
  <si>
    <t>industrial solar drones; unmanned aerial systems; disaster affected areas; applications. drones. industrial.; Sunbirds designs; aerial inspections; commercial UAVs; industrial inspections; play sensors; technology company; forest cover; wide range; plug; manufacturing</t>
  </si>
  <si>
    <t>industrial solar; specializes in manufacturing; play sensors; manufacturing solar; industrial inspections; drones or unmanned; commercial uavs; applications worldwide; inspections; interchangeable; totally; forest; range of applications; plug and play; long range; unmanned aerial systems; study; aerial systems; manufactures and markets; disaster; cover; play; plug; uavs; solar powered; specializes; wide range</t>
  </si>
  <si>
    <t>0.00020127293831013687</t>
  </si>
  <si>
    <t>0.00021274825259999037</t>
  </si>
  <si>
    <t>1273</t>
  </si>
  <si>
    <t>a64b1ac65b7fb94bd059e5e8ae703a55</t>
  </si>
  <si>
    <t>MCAI SAS</t>
  </si>
  <si>
    <t>http://www.octopusrobots.com</t>
  </si>
  <si>
    <t>MCAI SAS designs, develops, manufactures, and market mobile and autonomous robots intended to decontaminate facilities, such as airports, industrial buildings, and public buildings. Its products are also used to aerosolize phytosanitary products and other substances; to atomize liquid substances, such as biocides, phytosanitary solutions, and pesticides; and carry specific modules and equipment, such as detection/monitoring systems, unmanned aircraft systems/drones, etc. The company also provides Octopus Poultry Safe, a robot that assists breeders in monitoring their routine, mapping indoor temperature and relative humidity, CO2/ammonia and sound/brightness levels, and other parameters; and Octopus Biosafety, which provides civil defense/civil protection professionals with a means of microbial contamination prevention and control in case of a pandemic or bioterrorism attack. It offers its products for agro-food, animal healthcare, biotech, security, transport, and defense industries. The company was founded in 1987 and is based in Cholet, France.</t>
  </si>
  <si>
    <t>Cholet</t>
  </si>
  <si>
    <t>3163646</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</si>
  <si>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t>
  </si>
  <si>
    <t>substances; phytosanitary; temperature and relative; specific modules; relative humidity; poultry; defense industries; civil protection; civil defense; breeders; bioterrorism; biotech; biosafety; biocides; autonomous robots; atomize; agro; routine; public buildings; pesticides; contamination; attack; ammonia; civil; assists; industrial buildings; brightness; animal; defense; airports; intended; prevention; humidity; relative; unmanned aircraft systems; monitoring systems; healthcare; parameters; aircraft systems; sound; unmanned aircraft; indoor; carry; robot; liquid; case; transport; offers its products; professionals; food; levels; robots; temperature; detection; mapping; safe</t>
  </si>
  <si>
    <t>0.00016704347140911695</t>
  </si>
  <si>
    <t>0.00015399719429091168</t>
  </si>
  <si>
    <t>1274</t>
  </si>
  <si>
    <t>fb2fd87c-09f9-a400-fd40-52238c4edf97</t>
  </si>
  <si>
    <t>OptiSolar R&amp;D</t>
  </si>
  <si>
    <t>http://www.optisolar.com</t>
  </si>
  <si>
    <t>OptiSolar R&amp;D utilizes a proprietary thin-film amorphous silicon technology to develop and manufacture photovoltaic solar panels. OptiSolar utilizes a proprietary thin-film amorphous silicon technology to develop and manufacture photovoltaic solar panels.
This profile represents OptiSolar's product development business, which was sold to [First Solar](http://www.crunchbase.com/company/first-solar) in March of 2009.  
OptiSolar's manufacturing and intellectual property assets were purchased by EPOD Solar (formerly Allora Minerals) for $260m.</t>
  </si>
  <si>
    <t>132000000</t>
  </si>
  <si>
    <t>Gardiner Group Capital; Richardson Capital</t>
  </si>
  <si>
    <t>260000000</t>
  </si>
  <si>
    <t>utilizes a proprietary; thin film amorphous; technology to develop; silicon technology; proprietary thin film; proprietary thin; film amorphous silicon; film amorphous; develop and manufacture; amorphous silicon; amorphous; utilizes; photovoltaic solar panels; epod solar; epod; minerals; photovoltaic solar; purchased; intellectual property; intellectual; assets; property</t>
  </si>
  <si>
    <t>0.00030308843291116777</t>
  </si>
  <si>
    <t>0.00024094010973895933</t>
  </si>
  <si>
    <t>Certain data and content provided by https://www.crunchbase.com/organization/optisolar</t>
  </si>
  <si>
    <t>1275</t>
  </si>
  <si>
    <t>03bfeb950e24e7c31e7cb8c3e30a96c2</t>
  </si>
  <si>
    <t>SunPower Corporation Australia Pty. Ltd.</t>
  </si>
  <si>
    <t>http://www.sunpower.com.au</t>
  </si>
  <si>
    <t>SunPower Corporation Australia Pty. Ltd. engages in designing, manufacturing, supplying, installing, and managing solar electric power systems in Australia. The company products include residential solar panels, commercial solar panels, commercial solar roof tiles, trackers, solar home lighting systems, solar streetlights, and power farms. The company sells its products through dealers and installers in Australia. SunPower Corporation Australia Pty. Ltd. was formerly known as Solar Sales Pty Ltd. and changed its name in July 2008. The company was founded in 1982 and is based in Belmont, Australia. As of July 23, 2008, SunPower Corporation Australia Pty. Ltd. operates as a subsidiary of SunPower Corporation.</t>
  </si>
  <si>
    <t>Western Australia</t>
  </si>
  <si>
    <t>sunpower corporation; sunpower; commercial solar; streetlights; solar streetlights; solar roof tiles; solar home lighting; include residential; electric power systems; dealers and installers; corporation; commercial solar panels; solar electric power; residential solar panels; roof tiles; products through dealers; solar roof; engages in designing; supplying; lighting systems; trackers; tiles; electric power; managing; residential solar; dealers; solar electric; farms; installing; sells its products; designing; installers; power systems</t>
  </si>
  <si>
    <t>0.0005027447603091068</t>
  </si>
  <si>
    <t>11749</t>
  </si>
  <si>
    <t>0.00044715777287420545</t>
  </si>
  <si>
    <t>9e256b19-2358-6dbc-b79c-1bc7b5fc7deb</t>
  </si>
  <si>
    <t>Longman Suntech Energy</t>
  </si>
  <si>
    <t>http://longmansuntech.co.in</t>
  </si>
  <si>
    <t>Longman Suntech Energy leases rooftop solar panels to provide users with clean, renewable energy at no extra cost. The startup was founded in 2012 and is based in Mumbai, India.</t>
  </si>
  <si>
    <t>rooftop / concentrated photovoltaic / commercial rooftop solar / rooftop solar panels</t>
  </si>
  <si>
    <t>suntech energy; rooftop solar panels; panels to provide; extra cost; suntech; leases; rooftop solar; extra; rooftop</t>
  </si>
  <si>
    <t>0.0002588924918020035</t>
  </si>
  <si>
    <t>11090</t>
  </si>
  <si>
    <t>0.0002492866236808551</t>
  </si>
  <si>
    <t>Certain data and content provided by https://www.crunchbase.com/organization/longman-suntech-energy</t>
  </si>
  <si>
    <t>1277</t>
  </si>
  <si>
    <t>a730bb28487eb8e39509675654fbadd7</t>
  </si>
  <si>
    <t>Panosol SAS</t>
  </si>
  <si>
    <t>http://panosol.fr</t>
  </si>
  <si>
    <t>Panosol SAS markets and installs solar thermal and photovoltaic solutions for residential and commercial premises. The company was founded in 2006 and is based in Toulouse, France. As of May 31, 2010, Panosol SAS operates as a subsidiary of ENGIE SA.</t>
  </si>
  <si>
    <t>2335937</t>
  </si>
  <si>
    <t>Demeter Partners</t>
  </si>
  <si>
    <t>12191410</t>
  </si>
  <si>
    <t>ENGIE SA</t>
  </si>
  <si>
    <t>photovoltaic panels; energy saving solutions; solar thermal systems; societal. electronics. energy.; green electricity; comprehensive approach; technical expertise; sales service; responsible company; PANOSOL; EDF; clients; installer; balance; routes; heat; design; installation</t>
  </si>
  <si>
    <t>sustainably; societal; installing photovoltaic panels; installing photovoltaic; day after day; energy saving solutions; technical expertise; saving solutions; save energy; sales service; edf; green electricity; photovoltaic panels; routes; solar thermal; solar thermal systems; thermal systems; panels and solar; invest; responsible; installer; economic; balance; energy saving; installing; sell; social; comprehensive; approach; helps; save; saving; expertise; year</t>
  </si>
  <si>
    <t>0.0000843708787475215</t>
  </si>
  <si>
    <t>3443</t>
  </si>
  <si>
    <t>0.00015592210471627904</t>
  </si>
  <si>
    <t>7916cc259ccf80173a175bb0e1c1a95e</t>
  </si>
  <si>
    <t>Dividend Solar, Inc.</t>
  </si>
  <si>
    <t>http://www.dividendsolar.com</t>
  </si>
  <si>
    <t>Dividend Solar, Inc. provides solar financing and solar panels installation services for homeowners in America. It offers $0-down EmpowerLoan, which enables homeowners to realize the economic benefits of solar ownership, as well as a full service offering, including performance and maintenance. The company was incorporated in 2013 and is based in San Francisco, California.</t>
  </si>
  <si>
    <t>200000000</t>
  </si>
  <si>
    <t>LL FUNDS LLC</t>
  </si>
  <si>
    <t>outsized risk-adjusted return; direct lending community; monthly expense. consumer; lending. power grid.; simple application process; creditworthy homeowners; customer-centric installers; income-generating assets; financial investors; Dividend Solar; Energy Infrastructure; meaningful scale; performance guarantees; homeowner loans; asset-backed loans; solar lease; financial returns; online platform; diversified portfolio; full-service solution; sales process; investment; ownership; Mission; Way; EmpowerPortal</t>
  </si>
  <si>
    <t>lending; loans; investors; streamlines; solar lease; simple application; service solution; sales process; reinvent; income generating; generating assets; full service solution; financial returns; customer centric; consumer lending; centric; application process; homeowners; maximizes; energy infrastructure; meaningful; diversified; installers; adjusted; financial; homeowner; expense; online platform; ownership; power grid; returns; commonly; invest; supported; guarantees; backed; income; full service; monthly; lease; connects; residential solar; assets; choose; asset; portfolio; return; generating; risk; community; potential; benefits</t>
  </si>
  <si>
    <t>0.0008282821843114022</t>
  </si>
  <si>
    <t>23770</t>
  </si>
  <si>
    <t>0.0007154667469269893</t>
  </si>
  <si>
    <t>1279</t>
  </si>
  <si>
    <t>04427b1fbf912fba0f6f26aba810b890</t>
  </si>
  <si>
    <t>Wigoglobal Co. Ltd.</t>
  </si>
  <si>
    <t>As of July 10, 2009, Wigoglobal Co. Ltd. was acquired by Dragonfly GF Co., Ltd, in a reverse merger transaction. Wigo Global Co., Ltd. provides various types of film and coating products primarily in South Korea. The companys product line includes hard coated sheet used to prevent scratches on surfaces of display industry products; anti-static hard coating sheet to reduces the surface resistance of the panels and prevent static electricity build-up; and anti-glare and anti-smudge coating sheets that make the coated surface cleaning easy and prevents finger prints. It also offers indium tin oxide films used to make transparent conductive coatings for liquid crystal displays, flat panel displays, plasma displays, touch panels, electronic ink applications, organic light-emitting diodes, solar cells, and antistatic coatings. In addition, the company sells ceramic capacitors; and various electronic appliances, such as power supply products, LCD monitors, and PC cases. Its products are used in various applications comprising LCD module windows, decoration panels of electronic appliances, television screen panels, sound barrier panels, notebook PCs, tablet PCs, and optical films. The company was founded in 1990 and is based in Incheon, South Korea.</t>
  </si>
  <si>
    <t>Incheon</t>
  </si>
  <si>
    <t>Dragonfly GF Co., Ltd</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</si>
  <si>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t>
  </si>
  <si>
    <t>electronic appliances; pcs; static; prevent; anti; coated; coating; films; lcd; transparent conductive coatings; transparent conductive; tablet pcs; surface resistance; surface cleaning; supply products; scratches; power supply products; plasma displays; organic light emitting; organic light; optical films; offers indium tin; offers indium; notebook; liquid crystal displays; lcd monitors; film and coating; display industry; decoration; crystal displays; conductive coatings; coating products; coated surface; applications comprising; antistatic; anti static; anti glare; sheet; coatings; displays; product line includes; indium tin oxide; indium tin; glare; hard; tin oxide; prints; light emitting diodes; emitting diodes; liquid crystal; finger; touch panels; capacitors; tin; prevents; ceramic; ink; appliances; oxide; light emitting; emitting; diodes; sheets; indium; television; crystal; plasma; barrier; conductive; resistance; pc; flat panel displays; surfaces; panel displays; power supply; organic; transparent; sound; screen; cases; tablet; reduces; comprising; liquid; monitors; touch; windows; cleaning; optical; flat panel; types; display</t>
  </si>
  <si>
    <t>0.0004169072605138716</t>
  </si>
  <si>
    <t>1709</t>
  </si>
  <si>
    <t>0.0003368490005931217</t>
  </si>
  <si>
    <t>1280</t>
  </si>
  <si>
    <t>633682ec170ecd3665794b65bba56628</t>
  </si>
  <si>
    <t>Aeromax Corp.</t>
  </si>
  <si>
    <t>Aeromax Corp. distributes wind turbine generators internationally. It offers wind energy and solar energy power generating equipment, including wind turbines, tilt up tower kits, solar panels, DC to AC power inverters, and system components. The companys wind/solar hybrid system provides electric power to home and business customers. Aeromax Corp. is based in Prescott Valley, Arizona.</t>
  </si>
  <si>
    <t>Prescott Valley</t>
  </si>
  <si>
    <t>corp; wind turbine generators; turbine generators; tower kits; offers wind; including wind turbines; energy and solar; distributes wind; dc to ac; business customers; ac power inverters; solar energy power; including wind; solar hybrid; power inverters; power generating; energy power; ac power; tilt; system components; wind energy; tower; electric power; wind turbine; turbine; generating; kits; hybrid; generators; ac; wind turbines; turbines; dc</t>
  </si>
  <si>
    <t>0.0006020663158007133</t>
  </si>
  <si>
    <t>11742</t>
  </si>
  <si>
    <t>0.00048398334492497053</t>
  </si>
  <si>
    <t>1281</t>
  </si>
  <si>
    <t>254b8264-716c-b30e-5d99-40332c17d343</t>
  </si>
  <si>
    <t>Drone Direto</t>
  </si>
  <si>
    <t>https://www.dronedireto.com.br/</t>
  </si>
  <si>
    <t>Drone Direto Their software makes the management of the extraction activities.</t>
  </si>
  <si>
    <t>extraction activities; extraction; activities</t>
  </si>
  <si>
    <t>0.0000702194516066526</t>
  </si>
  <si>
    <t>0.00014280199071474114</t>
  </si>
  <si>
    <t>Certain data and content provided by https://www.crunchbase.com/organization/drone-direto</t>
  </si>
  <si>
    <t>1282</t>
  </si>
  <si>
    <t>4371a4fb-ad47-7101-883c-dbc4b199737e</t>
  </si>
  <si>
    <t>DARTdrones</t>
  </si>
  <si>
    <t>https://dartdrones.com/</t>
  </si>
  <si>
    <t>DARTdrones provides the highest quality training, certification, and continued support for the drone pilots of fire and police stations. DARTdrones is the national leader in drone training, consultation, and expert support for new drone pilots. Our mission is to provide the highest quality training on Unmanned Aerial Systems to ensure the safe integration of drones into the national airspace.
We believe that drones are going to change the world, and we want to help the FAA implement this amazing technology by promoting safety, comprehensive understanding of the equipment, and knowledge of the current regulations. We pride ourselves on our friendly, knowledgeable, and expert flight instructors who offer a variety of experience in the aviation industry. We are an exciting team based in Scranton, PA offering training courses throughout the United States.</t>
  </si>
  <si>
    <t>drone pilots; expert; promoting safety; police stations; offering training; offer a variety; national leader; leader in drone; instructors; going to change; expert support; expert flight; drone training; continued support; aviation industry; training courses; pride; pa; pilots; knowledgeable; continued; professional services; promoting; police; exciting; faa; courses; amazing; highest quality; understanding; implement; regulations; consultation; certification; going; drone management; knowledge; aviation; comprehensive; fire; stations; friendly; national; highest; offering; leader; change</t>
  </si>
  <si>
    <t>0.0003998487369091854</t>
  </si>
  <si>
    <t>16140</t>
  </si>
  <si>
    <t>0.0003555437529007576</t>
  </si>
  <si>
    <t>Certain data and content provided by https://www.crunchbase.com/organization/dartdrones</t>
  </si>
  <si>
    <t>1283</t>
  </si>
  <si>
    <t>389c33b93f45be83fa1041133feacc91</t>
  </si>
  <si>
    <t>Southern Solar Ltd.</t>
  </si>
  <si>
    <t>As of December 7, 2015, Southern Solar Ltd. was acquired by Caplor Energy Ltd. Southern Solar Ltd. installs solar panels and heating pumps. The company was founded in 2002 and is headquartered in Lewes, United Kingdom.</t>
  </si>
  <si>
    <t>Lewes</t>
  </si>
  <si>
    <t>southern; panels and heating; installs solar panels; installs solar; pumps</t>
  </si>
  <si>
    <t>0.00025148149955393957</t>
  </si>
  <si>
    <t>7763</t>
  </si>
  <si>
    <t>0.00023049740542191896</t>
  </si>
  <si>
    <t>ca20d144-88c8-4a3c-4256-8ca08c598d80</t>
  </si>
  <si>
    <t>Solpro</t>
  </si>
  <si>
    <t>http://solpro.com/</t>
  </si>
  <si>
    <t>Solpro is a Consumer Cleantech company. Solpro is a Consumer Cleantech company whose products charge wherever there is light, providing ease and convenience for consumers, all while using state-of-the-art solar technology. By this, They are decreasing the amount of greenhouse gas pollution and utilizing the natural power and energy provided by the sun.​
Solpro aims to take battery charging to the next level.  From conveniently small but powerful units to larger multi-panel solar units with internal storage capabilities, They offer a wide range of products.  By completely removing the need for a wall outlet, the possibilities are endless.​.</t>
  </si>
  <si>
    <t>cleantech; wall outlet; storage capabilities; solar units; power and energy; possibilities are endless; offer a wide; multi panel solar; multi panel; larger multi; panel solar; decreasing; art solar; endless; battery charging; conveniently; greenhouse gas; removing; service industry; outlet; convenience; range of products; pollution; units; greenhouse; possibilities; aims; ease; solar technology; larger; utilizing; completely; internal; provided; consumers; amount; art; wall; powerful; charging; wide range; natural; capabilities</t>
  </si>
  <si>
    <t>0.00016798708824172478</t>
  </si>
  <si>
    <t>8654</t>
  </si>
  <si>
    <t>0.00019306910751988287</t>
  </si>
  <si>
    <t>Certain data and content provided by https://www.crunchbase.com/organization/solpro</t>
  </si>
  <si>
    <t>b8be2abc-be63-5b85-8f20-79742a1158d0</t>
  </si>
  <si>
    <t>Inkonova</t>
  </si>
  <si>
    <t>http://www.inkonova.se/</t>
  </si>
  <si>
    <t>Inkonova develops drones for special mission profiles, including first specialized drone solution for underground mines and tunnels. Inkonova AB is a fast-growing startup, that develops one of the fastest drones in the world, utilizing a novel tilting-rotor technology which provides superior performance in acceleration, camera view, stability and other parameters. 
Inkonova is also expanding into the industrial and commercial market, aiming to be the premiere customized and specialized drone manufacturer and solution provider for the energy, renewables, mining, construction, humanitarian, real estate, search and rescue sectors amongst others.</t>
  </si>
  <si>
    <t>utilizing a novel; underground mines; tilting; rotor technology; premiere; mission profiles; mining technology; fast growing; drone manufacturer; develops drones; commercial market; superior performance; drone solution; aiming; mining; tunnels; solution provider; acceleration; specialized; mines; industrial and commercial; humanitarian; underground; fastest; profiles; stability; expanding; renewables; novel; search and rescue; parameters; rotor; rescue; utilizing; startup; real estate; estate; superior; search; customized; view; growing; special; navigation; fast; sectors</t>
  </si>
  <si>
    <t>0.0002522307375634549</t>
  </si>
  <si>
    <t>16857</t>
  </si>
  <si>
    <t>0.00028770685199546066</t>
  </si>
  <si>
    <t>Certain data and content provided by https://www.crunchbase.com/organization/inkonova</t>
  </si>
  <si>
    <t>1286</t>
  </si>
  <si>
    <t>3cbf7a3b-5b2f-1f08-495b-eaee545eeeec</t>
  </si>
  <si>
    <t>Space Media Japan Co., Ltd.</t>
  </si>
  <si>
    <t>http://www.smj.co.jp/eng</t>
  </si>
  <si>
    <t>They are able to provide you their multiple services regarding trade shows, exhibitions, conferences and events. Space Media Japan was founded as an operating company for international exhibitions in 1987 and became a Congress Group company in 2000. Utilizing an overseas network, the company serves as an overseas exhibitor secretariat for large-scale international exhibitions held in Japan (Supermarket Trade Show, NIKKEI MESSE, Tokyo Game Show, etc.). It also organizing the own brand events including “Organic Expo together with BioFach Japan ”and 　“Stadia &amp; Arena Asia Pacific” in addition to “Japan Drone”.</t>
  </si>
  <si>
    <t>Kamimachi</t>
  </si>
  <si>
    <t>exhibitions; overseas; trade; supermarket; organizing; multiple services; including organic; expo; congress; conferences; arena; events; pacific; held; organic; game; utilizing; large scale; brand; founded; media</t>
  </si>
  <si>
    <t>0.0005042007603737112</t>
  </si>
  <si>
    <t>7013</t>
  </si>
  <si>
    <t>0.0004313800164023116</t>
  </si>
  <si>
    <t>Certain data and content provided by https://www.crunchbase.com/organization/space-media-japan-co-ltd</t>
  </si>
  <si>
    <t>1287</t>
  </si>
  <si>
    <t>2725f45eca1c45489ebd69e51b45d0b6</t>
  </si>
  <si>
    <t>MiaSolé, Inc.</t>
  </si>
  <si>
    <t>http://www.miasole.com</t>
  </si>
  <si>
    <t>MiaSolé, Inc., a solar energy company, develops and manufactures copper indium gallium selenide (CIGS) thin-film photovoltaic solar panels in California. The company works with utilities, independent power producers, and integrators to install its CIGS products globally in utility ground mount and commercial rooftop projects. It ships its products to customers in the United States, Germany, Spain, Italy, France, Portugal, India, and Saudi Arabia. MiaSolé, Inc. was formerly known as Raycom Technologies. The company was founded in 2001 and is based in Santa Clara, California. As of January 9, 2013, MiaSolé, Inc. operates as a subsidiary of Hanergy Holdings Group Company Ltd.</t>
  </si>
  <si>
    <t>287400000</t>
  </si>
  <si>
    <t>VantagePoint Capital Partners (5); Firelake Capital Management, LLC (4); Kleiner Perkins Caufield &amp; Byers (3); Nippon Kouatsu Electric Co.,Ltd. (2); Garage Technology Ventures, LLC (2); Passport Capital, LLC (2); Leaf Clean Energy Company; Venture Banking Group; Bessemer Venture Partners; DTE Energy Ventures, Inc.; ArcelorMittal Clean Technology Venture Capital Holdings SA</t>
  </si>
  <si>
    <t>30000000</t>
  </si>
  <si>
    <t>indium gallium selenide; copper indium gallium; solar energy company; PV MODULE; SERIES PV MODULE; photovoltaic solar panels; low cost sputtering; MS SERIES; low manufacturing costs; solar power plants; high capital productivity; low product costs; low capital investment; distinctive manufacturing process; high yield; advanced sputtering technology; parity solar energy; MS SERIES PV; MR SERIES PV; independent power producers; MiaSole Flex Series-01; cost solar modules.; commercial rooftop projects; CIGS deposition process; film photovoltaic products; film photovoltaic panels; high wind load; low resistance interconnect; industrial scale deployments; lower BOS cost; metal roof applications; Frameless design eliminates; ground coverage ratios; flexible form factor; Corner junction boxes; Unique weather protection; cable tie downs; incident light performance; comprehensive quality management; internal test facilities; watts positive binding; clean energy. energy.; solar thin film; module grounding; CIGS products; Low Voc; high uniformity; high throughput; manufacturing facilities; high volume</t>
  </si>
  <si>
    <t>series pv; indium gallium selenide; gallium selenide; indium gallium; copper indium gallium; selenide; ms; copper indium; sputtering; pv module; cigs; gallium; high yield; thin film photovoltaic; indium; film photovoltaic; copper; series; increased; capital; wind load; weather protection; voc; utility ground; ul certified; test facilities; solar thin film; solar thin; simplified installation; series products; roof surface; roof applications; ratios; quality management system; quality management; proven technology; protection system; product costs; process is proven; process allowing; power producers; power and improved; penetrations; partial shading; panels directly; moisture barrier; metal roof; mechanical damage; low voc; low product; low manufacturing costs; low manufacturing; low installed; low cost solar; low capital; light performance; interconnect; industrial scale; independent power producers; increased energy; incident light; improved low; higher output; high uniformity; high capital; ground coverage; fully equipped; frameless design; frameless; flexible form factor; flexible form; flex; film solar modules; film photovoltaic solar; film photovoltaic products; film photovoltaic panels; fault tolerant; efficient thin film; efficient thin; downs; distinctive; directly adhered; developing and selling; developers of solar; design eliminates; deposition process; damp heat; damp; coverage ratios; cost solar modules; continuous process; comprehensive quality; cigs products; capital investment; cable tie; bypass diodes; build quality; binding; ballast; adverse weather</t>
  </si>
  <si>
    <t>0.000423703996360573</t>
  </si>
  <si>
    <t>0.0003315828790950252</t>
  </si>
  <si>
    <t>1288</t>
  </si>
  <si>
    <t>2037734b556b507279bb111486daa845</t>
  </si>
  <si>
    <t>Idea Machines Sp. z o.o.</t>
  </si>
  <si>
    <t>Idea Machines Sp. z o.o. manufactures drones. The company is based in Szczecin, Poland.</t>
  </si>
  <si>
    <t>Szczecin</t>
  </si>
  <si>
    <t>manufactures drones; sp; idea; machines</t>
  </si>
  <si>
    <t>0.0003992111702718496</t>
  </si>
  <si>
    <t>58945</t>
  </si>
  <si>
    <t>0.0003839428405666225</t>
  </si>
  <si>
    <t>48d4c12529a6a4f8f61785e208762342</t>
  </si>
  <si>
    <t>Daymak Inc.</t>
  </si>
  <si>
    <t>http://www.daymak.com</t>
  </si>
  <si>
    <t>Daymak Inc. develops and distributes personal light electric vehicles. It offers Ebikes, scooters, Etoys, mobility scooters, wheel chairs, pocket bikes, dirt bikes, ATVs, electric bicycles, and parts. The company also offers Daymak Drive System, a self-charging system comprising of a wireless controller, lithium batteries, solar panels, a throttle, and a torque sensor for PLEVs. It sells its products through bicycle shops, Ebike stores, car dealers, used car dealers, motorcycle shops, recreational vehicles stores, automotive stores, automotive parts stores, mobility places, golf cars distributors, large variety stores, and green stores in Canada. Daymak Inc. was founded in 2001 and is based in Toronto, Canada.</t>
  </si>
  <si>
    <t>4618810</t>
  </si>
  <si>
    <t>light electric vehicles; ebike; wireless ebike; Shadow Ebike; Daymak Drive controller; muscular power; muscular power ceases; Daymak Inc. imports; power tools solutions; wireless electric bicycle; Shadow Electric Bicycle; alternative-power transportation devices; body protection gear; adult dirt bike; power-assisted bicycle; close motorcycle styles; personal electric vehicles.; battery charging port; motor vehicle liability; Daymak Drive™ technology; brushless DC motor; battery protective circuit; wireless pedal assist; Alternative Vehicle provider; 10V outlet port; USB outlet port; electric scooters; motor ceases; electric bikes; electric motors; pocket choppers; gas scooters; mobility scooters; electric controllers; pocket bikes; exciting light; integrated battery; conventional bicycles; fuel lines; body parts; pocket racers; retail stores.; bicycle helmet; electrical controllers; wireless throttle; wireless brakes; dirt bikes; motor design; brake handles; spare engines</t>
  </si>
  <si>
    <t>light electric; ebikes; bicycle; bicycles; scooters; power assisted; classified; brakes; bikes; assisted; throttle; dirt; tire; styles; electric vehicles; pocket; shadow; listed; brake; motor; outlet; wheels; port; bike; mm; apply; body; assistance; lithium; drive; equipped; wireless; youth and adult; youth; top speed; tires; times as long; scooter; rules and regulations; rim; retail stores; power assisted bicycles; pertaining; pedal; passion to create; passengers; order to operate; operable; older; mufflers; motorcycle; motor vehicle; maximum weight; legally; karts; jackets; integrated battery; helmets; helmet; handlebars; goggles; gloves; fastened; electric bikes; drive technology; devices and power; dc motor; charging port; brushless dc motor; brushless dc; brushless; braking systems; atvs; assisted bicycles; alternative power; affixed; adult; travel; controller; permanently; network of dealers; liability insurance; disc; traveling; lithium battery; label; developer and manufacturer; braking; operators; lithium batteries; bearings; battery charging; written; power tools; fulfill; weight; modified; electric motors; converter; width</t>
  </si>
  <si>
    <t>0.00031546676159710654</t>
  </si>
  <si>
    <t>18696</t>
  </si>
  <si>
    <t>0.0004765785579263987</t>
  </si>
  <si>
    <t>1290</t>
  </si>
  <si>
    <t>8b6942cca432774c3cfb1829113b5025</t>
  </si>
  <si>
    <t>Hsin Yung Chien Co., Ltd.</t>
  </si>
  <si>
    <t>http://www.hyc-king.com</t>
  </si>
  <si>
    <t>Hsin Yung Chien Co., Ltd. manufactures and sells rubber conveyor belts, rubber sheets, and industrial fabrics in Taiwan. The companys product portfolio includes straight warp, light duty, Chevron, Kevlar, and steel cord conveyor belts; specialty conveyor belts, including heat, oil, flame, abrasion, cold, and chemical resistant conveyor belts; and pipe, rip stop, side wall, and EP/NN conveyor belts, as well as seal belts, and bucket elevator belts under the KING brand name. Its conveyor belts are used in a range of applications comprising mining, steel, aviation, agriculture, logistics, and pier automatic production. The company also provides electronic level hot and solar panel pressing cushion pads, and high polymer-wood curve hot press machines under the Silieet brand name. In addition, it offers thermoplastic products for use in mobile phones/notebooks, car interiors and exteriors, and consumer goods and boutiques; thermoset products that are used in machinery, as well as in bicycle, and car and aircraft remote controls; and reinforcement products under the NEWsheet brand name. The company was formerly known as Hsin Yung Chien Industrial Co., Ltd. and changed its name to Hsin Yung Chien Co., Ltd. in 2003. Hsin Yung Chien Co., Ltd. was founded in 1964 and is based in Nantou City, Taiwan.</t>
  </si>
  <si>
    <t>Nantou City</t>
  </si>
  <si>
    <t>2114 (Taiwan Stock Exchange)</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</si>
  <si>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t>
  </si>
  <si>
    <t>conveyor belts; belts; conveyor; rubber; brand; thermoplastic; steel cord; rip; remote controls; product portfolio includes; press machines; light duty; kevlar; interiors; including heat; hot press; exteriors; ep; chevron; chemical resistant; bucket elevator; bucket; applications comprising; pads; notebooks; flame; reinforcement; king; pressing; portfolio includes; elevator; curve; cord; consumer goods; product portfolio; fabrics; bicycle; car; press; seal; steel; duty; sheets; hot; straight; range of applications; polymer; pipe; mobile phones; cold; wood; machinery; side; goods; resistant; comprising; specialty; manufactures and sells; mining; portfolio; aviation; logistics; machines; wall; phones; automatic; controls; chemical</t>
  </si>
  <si>
    <t>0.00028641466451442534</t>
  </si>
  <si>
    <t>21374</t>
  </si>
  <si>
    <t>0.0003676568326184842</t>
  </si>
  <si>
    <t>1291</t>
  </si>
  <si>
    <t>27e558ace40a31b03e7e6459c56094f7</t>
  </si>
  <si>
    <t>Helios Strategia SAS</t>
  </si>
  <si>
    <t>http://www.heliostrategia.com</t>
  </si>
  <si>
    <t>Helios Strategia SAS engages in consulting, planning, designing, and distributing solar photovoltaic and solar thermal equipment in Europe, South America, Asia, and Africa. The company offers solar panels, inverters, PV accessories, mounting systems, optimizers, batteries and chargers, and inverter off grids. It serves installers, farmers, communities, architects, investors, PV design companies, and other commercial partners. Helios Strategia SAS was founded in 2008 and is based in Paris, France. It has operations in France, Belgium, Luxemburg, Romania, Ukraine, Israel, Tunisia, and Brazil.</t>
  </si>
  <si>
    <t>8893500</t>
  </si>
  <si>
    <t>BPI France Investissement Régions; IDInvest Partners SA; Bpifrance Investissement</t>
  </si>
  <si>
    <t>photovoltaic solar power; solar thermal equipment; photovoltaic market; photovoltaic projects; photovoltaic panels; photovoltaic materials; PV design companies; LDK solar modules; Single-crystal solar Jenion; engineering department; Solar Jenion Poly; electro generating systems; in-house engineering department; innovative clean energy; solar panels; PV accessories; off-grid systems; solar equipment; Wc modules; inverters; Wc module; accumulator rectifier; integrated systems; EPC specialist; commercial partners; Conext XW; well-trained service; backup systems; art technology; sustainable development; local employment; regular monitoring; complete kits; energy solution; power supply; energy needs; technical study; renewable power; distribution; Inverter; company; solutions; products; optimizers; installation; accompanies; grids; SMA; chargers; batteries</t>
  </si>
  <si>
    <t>wc; thermal equipment; engineering department; mounting systems; well trained; varied; technical study; sustainable development; single crystal solar; single crystal; rectifier; pv design; photovoltaic projects; photovoltaic materials; photovoltaic market; photovoltaic and thermal; photovoltaic and solar; mw photovoltaic; ldk solar; ldk; integrated systems; installation of photovoltaic; innovative clean; house engineering; generating systems; distributing solar; development and management; crystal solar; complete kits; commercial partners; batteries and chargers; backup systems; art technology; accumulator; accompanies; department; proposes; photovoltaic solar power; distribution of solar; clean energy solutions; territory; solar photo; sma; employment; optimizers; aimed; participate; solar equipment; grid systems; solar power plant; renewable power; distributing; mounting; inverter; partnerships; guides; range of products; consulting; grids; architects; photovoltaic system; incorporates; electro; energy solution; epc; crystal; trained; regular; offers solar panels; poly; specialist; study; connectors; mono; power plant; farmers; power supply; mw; investors; backup; maintain; communities; supports; designing; photovoltaic panels; cables; photovoltaic solar; generating; kits; installers; chargers; professionals; photo; specialized; art; solar modules; solar thermal; partners; specialties; solar photovoltaic</t>
  </si>
  <si>
    <t>0.00033459710275566553</t>
  </si>
  <si>
    <t>17682</t>
  </si>
  <si>
    <t>0.00033840666914458216</t>
  </si>
  <si>
    <t>1292</t>
  </si>
  <si>
    <t>68766f6463b1124ec1264d69c8cc367f</t>
  </si>
  <si>
    <t>Airobotics Ltd.</t>
  </si>
  <si>
    <t>http://www.airobotics.co.il</t>
  </si>
  <si>
    <t>Airobotics Ltd. manufactures automated industrial drones that are used for inspection, surveying and mapping, and security and emergency response applications. It serves mining, seaport, oil and gas, and industrial markets. The company was founded in 2014 and is based in Petah Tikva, Israel.</t>
  </si>
  <si>
    <t>Petah Tikva</t>
  </si>
  <si>
    <t>28500000</t>
  </si>
  <si>
    <t>CRV; BlueRun Ventures; Upwest Labs</t>
  </si>
  <si>
    <t>multi rotor mini; multi rotor UAVs; autonomous vehicles. drone; management. drones. robotics; UAV field; vast knowledge; structural solutions; Airobotics; expert; company; products; services; software; hardware; team; experts; customers; experience.</t>
  </si>
  <si>
    <t>multi rotor; rotor; team consists; structural solutions; operational experience; leading experts; developing software; solutions and services; vast; autonomous vehicles; holds; mini; expert; drone management; structural; experts; consists; knowledge; operational; uavs</t>
  </si>
  <si>
    <t>0.000600356204534048</t>
  </si>
  <si>
    <t>5983</t>
  </si>
  <si>
    <t>0.0005548352051353696</t>
  </si>
  <si>
    <t>1293</t>
  </si>
  <si>
    <t>4b4204cc77ac5ca24743559d33f20d1b</t>
  </si>
  <si>
    <t>Acutronic Link Robotics AG</t>
  </si>
  <si>
    <t>http://www.acutronicrobotics.com</t>
  </si>
  <si>
    <t>Acutronic Link Robotics AG is a robotics development company that focuses on next-generation robot solutions for a range of clients. The company offers H-ROS, a standardized software and hardware infrastructure to create reusable and reconfigurable robot hardware components; hardware products, including artificial robotic brains to build Linux robots and drones; autopilots; and engineering services. It also provides worldwide B2B robotic services, such as consulting, drones, and training. The company was incorporated in 2016 and is based in Bubikon, Switzerland. Acutronic Link Robotics AG operates as a subsidiary of J.A. Technologies AG.</t>
  </si>
  <si>
    <t>Bubikon</t>
  </si>
  <si>
    <t>ros; robotic brains; reusable; reconfigurable; range of clients; hardware products; hardware components; artificial robotic brains; artificial robotic; brains; robot; standardized; robots and drones; robotic; autopilots; software and hardware; linux; engineering services; link; artificial; robots; focuses; consulting</t>
  </si>
  <si>
    <t>0.0005194577188243543</t>
  </si>
  <si>
    <t>0.0005150623456567899</t>
  </si>
  <si>
    <t>1294</t>
  </si>
  <si>
    <t>7801e05367bb908cace91f1c7bfec306</t>
  </si>
  <si>
    <t>OpenROV Inc.</t>
  </si>
  <si>
    <t>http://openrov.com</t>
  </si>
  <si>
    <t>OpenROV Inc. designs and develops underwater robots for exploration and education. It operates a remotely operated vehicle which sends live video from its on-board camera. The company was founded in 2012 and is based in Berkeley, California.</t>
  </si>
  <si>
    <t>True Ventures</t>
  </si>
  <si>
    <t>source underwater robots; open source underwater; cost robotic submarines; underwater exploration; remotely operated vehicle; remotely operated mini-submarine; low cost; ready-to-fly OpenROV Trident; waterproof tube houses; open-source hardware project; hardware. robotics. software; on-board camera; submarine parts; amateur ROV; live video; on-board LEDs; brushless motors; horizontal thrusters; vertical thruster; common materials; online community; OpenROV kit; depth capability</t>
  </si>
  <si>
    <t>submarine; underwater robots; underwater exploration; rov; remotely operated; cm; underwater; exploration; submarines; operated vehicle; low cost robotic; discoveries; cost robotic; creator; open source; intended; depth; tube; operated; remotely; education; weights; upcoming; trident; tilted; thrusters; thruster; source hardware; solve problems; rotate; parts and instructions; open source hardware; move forward; motors power; kv; explored; develops underwater; depths; common materials; buoyant; brushless; board leds; aft; accessible; robots; tether; change; amateur; robotic; servo; ready to fly; live video; discuss; deployments; tall; rotating; diameter; assemble; board; sends; low cost; outer; instructions; laptop; enthusiasts; horizontal; document; waterproof; designs and develops; dry; list; ideas; leds; houses; assembled; mini; solve; motors; planet; forward; aim; kit; website; common; move; vertical; equipped; problems; developers; capability; share; controlled; ready; builds; live; mounted; community; fly; connected</t>
  </si>
  <si>
    <t>0.0004006871749316244</t>
  </si>
  <si>
    <t>13816</t>
  </si>
  <si>
    <t>0.00041963709489865696</t>
  </si>
  <si>
    <t>1295</t>
  </si>
  <si>
    <t>d1afc981-51b6-8aa7-5543-a33c862f45f5</t>
  </si>
  <si>
    <t>Drone Alps</t>
  </si>
  <si>
    <t>http://www.dronealps.com</t>
  </si>
  <si>
    <t>Drone Alps offers aerial filming service through 3D modelling and live streaming options.</t>
  </si>
  <si>
    <t>offers aerial; modelling; alps; live streaming; aerial filming; streaming; filming; live; options</t>
  </si>
  <si>
    <t>0.00032686487435521676</t>
  </si>
  <si>
    <t>1872</t>
  </si>
  <si>
    <t>0.00029198635147939343</t>
  </si>
  <si>
    <t>Certain data and content provided by https://www.crunchbase.com/organization/drone-alps</t>
  </si>
  <si>
    <t>1296</t>
  </si>
  <si>
    <t>0d4ee61e-47f6-7165-db03-d6e80762a6dd</t>
  </si>
  <si>
    <t>SPH Engineering</t>
  </si>
  <si>
    <t>http://www.ugcs.com</t>
  </si>
  <si>
    <t>SPH Engineering is the company behind UgCS. UgCS allows its users to plan and fly automated missions with drones. SPH Engineering is the company behind UgCS ground control software for drones. UgCS gives its users the ability to plan and execute automated flights with their drones. UgCS supports most popular drones on the market from a range of different manufacturers, such as DJI, 3DR, Micropilot, Mikrokopter, Parrot and even Lockheed Martin.
Along with UgCS, SPH Engineering is involved in a range of custom integration projects regarding unmanned systems.</t>
  </si>
  <si>
    <t>Riga</t>
  </si>
  <si>
    <t>Latvia</t>
  </si>
  <si>
    <t>missions / route / fully autonomous missions / charging infrastructure</t>
  </si>
  <si>
    <t>sph; users the ability; software for drones; range of custom; parrot; martin; lockheed martin; lockheed; integration projects; ground control software; dr; custom integration; allows its users; plan; unmanned systems; execute; control software; dji; automated; popular; ground control; flights; involved; missions; drone management; supports; ability; fly</t>
  </si>
  <si>
    <t>0.00029478473158149734</t>
  </si>
  <si>
    <t>30433</t>
  </si>
  <si>
    <t>0.0003295958089355013</t>
  </si>
  <si>
    <t>Certain data and content provided by https://www.crunchbase.com/organization/sph-engineering</t>
  </si>
  <si>
    <t>1298</t>
  </si>
  <si>
    <t>0b8359fe15c69be6019a2b409457a697</t>
  </si>
  <si>
    <t>Mechanical Energy Systems Inc.</t>
  </si>
  <si>
    <t>http://www.mes1.com</t>
  </si>
  <si>
    <t>Mechanical Energy Systems Inc. engages in the design, installation, and servicing of solar and HVAC products. The company offers and installs solar panels/photovoltaic systems, solar pool heating systems, solar water heating appliances, and solar space heating systems. It also provides gas furnace solutions, including gas furnace repair, installation, and maintenance, as well as air conditioning installation, maintenance, and repair services; and supplies tankless hot water heaters, split system heat pumps, ductless mini-split systems, solatube daylighting systems, and solar-powered attic fans. In addition, the company offers indoor air quality solutions, such as air cleaners, duct cleaning products, and humidifiers, as well as filters, indoor battery generators, and email blasts; and solar financing solutions, such as solar manufacturer backed financing, and furnaces and air conditioners financing. It serves homeowners, business owners, and general public in Southern Michigan, Ohio, Indiana, and Illinois. The company was founded in 1985 and is headquartered in Canton, Michigan. As of April 30, 2016, Mechanical Energy Systems Inc. operates as a subsidiary of Thornton &amp; Grooms, Inc.</t>
  </si>
  <si>
    <t>Canton</t>
  </si>
  <si>
    <t>Thornton &amp; Grooms, Inc.</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</si>
  <si>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t>
  </si>
  <si>
    <t>mechanical energy systems; mechanical energy; furnace; tankless; space heating systems; solar space heating; solar space; solar powered attic; solar pool heating; solar manufacturer; servicing of solar; serves homeowners; quality solutions; powered attic; pool heating systems; offers indoor; indoor air quality; indoor air; including gas; hot water heaters; heating appliances; duct cleaning; conditioning installation; cleaning products; business owners; attic fans; air conditioning installation; air cleaners; indoor; financing; heating systems; pool heating; daylighting; humidifiers; general public; space heating; solar pool; financing solutions; solar financing; attic; air quality; air conditioners; duct; cleaners; solar water heating; energy systems; furnaces; conditioners; repair services; repair; mechanical; southern; installs solar panels; email; servicing; backed; filters; water heating; pool; photovoltaic systems; hvac; fans; mini; water heaters; solar water; air conditioning; installs solar; heat pumps; homeowners; heaters; conditioning; cleaning; owners; solar powered; hot water; generators; general; appliances; hot; pumps</t>
  </si>
  <si>
    <t>0.00029027476930242003</t>
  </si>
  <si>
    <t>0.0002810676892904544</t>
  </si>
  <si>
    <t>1299</t>
  </si>
  <si>
    <t>e0e7afa81a55a57d6bd914fd5f647ecf</t>
  </si>
  <si>
    <t>Greencom Networks GmbH</t>
  </si>
  <si>
    <t>http://www.greencom-networks.com</t>
  </si>
  <si>
    <t>Greencom Networks GmbH designs and develops energy management solutions for the energy industry. The company offers solutions for energy control and consumption control for end customers, as well as for the management of local energy production and electric cars. It provides its solutions for electric vehicle management, distributed generation management, smart consumption, and energy monitoring for power and grid operators, utility retailers, and end customers. The company is based in Munich, Germany.</t>
  </si>
  <si>
    <t>energy service companies; Software-as-a-Service Company; white-label solutions; utility industry; GreenCom Networks; GreenCom Networks AG; household/company energy efficiency; Virtual Power Plants; individual power generation; smart grids; smart applications; energy demand; extra value; storage capacity; energy markets; GreenCom software; energy cycle; solar panels; electric vehicles; end customers; storage unit; reality; ESCOs; management</t>
  </si>
  <si>
    <t>utility industry; service companies; energy service companies; energy service; label; white; tune; storage unit; storage capacity; smart grids; management of energy; individual power; escos; software enables; functioning; energy markets; energy demand; networks; offering; win; evolving; grids; fine; actively; electric vehicles; extra; producers; household; cycle; virtual; power plants; reality; individual; energy efficiency; power generation; capacity; demand; order; unit; manage</t>
  </si>
  <si>
    <t>0.00024490196406788033</t>
  </si>
  <si>
    <t>0.00018942720679658923</t>
  </si>
  <si>
    <t>1300</t>
  </si>
  <si>
    <t>2188ea2a3fda77878d08994c2f4dfd8a</t>
  </si>
  <si>
    <t>Blue Solutions Société Anonyme</t>
  </si>
  <si>
    <t>http://www.blue-solutions.com</t>
  </si>
  <si>
    <t>Blue Solutions Société Anonyme develops, manufactures, and markets electric batteries for individuals, companies, local authorities, and others in France and internationally. The companys products are used in mobile electric vehicles, car sharing, electricity storage, and stationary applications. It also offers supercapacitors for use in the development of clean public transportation and hybrid cars. The company was incorporated in 1998 and is headquartered in Ergué Gabéric, France. Blue Solutions Société Anonyme is a subsidiary of Bolloré SA.</t>
  </si>
  <si>
    <t>Ergué Gabéric</t>
  </si>
  <si>
    <t>Bolloré Participations</t>
  </si>
  <si>
    <t>57466590</t>
  </si>
  <si>
    <t>BLUE (Euronext Paris); 18B (Deutsche Boerse AG); BSOL.F (Pink Sheets LLC); 0QSL (London Stock Exchange)</t>
  </si>
  <si>
    <t>Blue Solutions; Blue Solutions SAS; metal polymer batteries; lithium metal polymer; electrical components sector; Blue Solutions batteries; electric batteries; mobile applications; Blue Solutions company; Bollor Blue Applications; Blue Solutions Solutions; smart energy management; Bollor Group; car sharing; LMP technology. partner; electric hybrids; transportation sector; high energy density; renewable energy reserves; intellectual property rights; car sharing systems; stationary applications; French-based company; better integration; natural markets; major issues; renewable energies; clean transportation; electric buses; stationary application; electrical Company; energy storage; electric vehicles; storage energy; water transportation; private consumer; clean energy; specific strengths; solar panels; high security; new model; major incidents; Paris region; global development; wide range; growth prospects; electricity storage; products; supercapacitors; trams</t>
  </si>
  <si>
    <t>electric batteries; blue; sells electric; mobile applications; supercapacitors; polymer batteries; including electric; hybrids; stationary; electrical components; buses; capacitors; trades; polymer; manufactures and sells; sharing; lithium; sector; cars; traveled; system for business; smart energy management; sharing system; services provided; reserves; range of mobile; prospects; property rights; manufacture and sell; intellectual property rights; incidents; high security; high energy density; energy reserves; energy density; electricity storage; electricity and energy; develops technologies; development of renewable; comprising industrial; clean transportation; applications developed; applications comprising; engaged; strengths; filed; marketed; generating electricity; smart energy; renewable energies; recorded; rights; car; constraints; major; high energy; respond; incorporating; entities; metal; intellectual property; french; intellectual; autonomy; energies; boats; density; electric vehicles; combine; patents; region; owns; energy system; address; awareness; energy storage; energy management; growth; additionally; comprising; traffic; earth; launch; partner; sell; products and services; increasing; issues; equipped; provided; generating; times; produced; impact; health; model; property; wide range; natural; private</t>
  </si>
  <si>
    <t>0.00028516434558591364</t>
  </si>
  <si>
    <t>11610</t>
  </si>
  <si>
    <t>0.00042465377710053414</t>
  </si>
  <si>
    <t>1301</t>
  </si>
  <si>
    <t>0b6fbc1d-028c-95c8-63fb-cb1b2aa7c30a</t>
  </si>
  <si>
    <t>Sky Lab Institute</t>
  </si>
  <si>
    <t>http://www.skylab.institute/</t>
  </si>
  <si>
    <t>Sky Lab Institute remote sensing and ground intelligence for complete forest inventories and early stress detection . Drone based remote sensing and ground intelligence for complete forest inventories and early stress detection - in commerce and conservation.</t>
  </si>
  <si>
    <t>constant monitoring / ground intelligence / intelligent systems / stress detection</t>
  </si>
  <si>
    <t>stress detection; inventories; ground intelligence; forest; stress; remote sensing; early; intelligent systems; sensing; institute; detection; lab; conservation; sky; commerce; intelligent; sensor</t>
  </si>
  <si>
    <t>0.00008768921183782424</t>
  </si>
  <si>
    <t>3605</t>
  </si>
  <si>
    <t>0.00017441657032714393</t>
  </si>
  <si>
    <t>Certain data and content provided by https://www.crunchbase.com/organization/sky-lab-institute</t>
  </si>
  <si>
    <t>1302</t>
  </si>
  <si>
    <t>c6f4ffb5-4576-e3c0-55b3-3a1b49c827f1</t>
  </si>
  <si>
    <t>Hawk Aerial, LLC</t>
  </si>
  <si>
    <t>http://hawkaerial.com</t>
  </si>
  <si>
    <t>Hawk Aerial uses drone technology to solve its customers business problems. Hawk Aerial helps organizations pick the most suitable airframe, add needed sensors and operate the integrated system in a way that brings the greatest value to their customers. 
Hawk Aerial and its strategic partners can supply training, insurance, regulatory compliance, repair and maintenance services.</t>
  </si>
  <si>
    <t>Saint Helena</t>
  </si>
  <si>
    <t>hawk; strategic partners; pick; helps organizations; regulatory compliance; integrated system; repair and maintenance; airframe; greatest; regulatory; solve; drone technology; compliance; maintenance services; suitable; strategic; brings; add; organizations; problems; insurance; needed; helps; partners; repair</t>
  </si>
  <si>
    <t>0.00007802109295727059</t>
  </si>
  <si>
    <t>9372</t>
  </si>
  <si>
    <t>0.0001160645337763805</t>
  </si>
  <si>
    <t>Certain data and content provided by https://www.crunchbase.com/organization/hawk-aerial-llc</t>
  </si>
  <si>
    <t>1303</t>
  </si>
  <si>
    <t>bbac9427-3b3c-6fe1-c060-c1cd27bbe394</t>
  </si>
  <si>
    <t>Alarm Systems Store</t>
  </si>
  <si>
    <t>http://www.vedardalarm.com</t>
  </si>
  <si>
    <t>Alarm Systems Store for great price and selection of newest technology wireless alarm panel, detector, perimeter solar beams, fire alarms. Alarm Systems store for home security and business security. Products include burglar alarm and fire alarm for both DIY home security needs and security service professional alarm system installation needs.</t>
  </si>
  <si>
    <t>alarm systems; alarm; newest technology; fire alarms; fire alarm; burglar alarm; burglar; beams; alarm system installation; alarm system; newest; fire; store; perimeter; detector; system installation; diy; wireless; alarms; selection; commerce; great; price</t>
  </si>
  <si>
    <t>0.00012335930608984972</t>
  </si>
  <si>
    <t>4642</t>
  </si>
  <si>
    <t>0.00016879657329445935</t>
  </si>
  <si>
    <t>Certain data and content provided by https://www.crunchbase.com/organization/alarm-systems-store</t>
  </si>
  <si>
    <t>1304</t>
  </si>
  <si>
    <t>c2fc8cdb-dfbc-8516-f2dc-c9a3443aae89</t>
  </si>
  <si>
    <t>MRX Technologies - MRX Global Holding Corporation</t>
  </si>
  <si>
    <t>http://www.mrx.com</t>
  </si>
  <si>
    <t>MRX provides proprietary innovation of advanced technologies specific to: AI, Medical, Energy, Defense, Intelligence, Sensors, Big Data, Aer. MRX provides proprietary innovation of advanced technologies specific to:
AI, Medical, Energy, Defense, Intelligence, Sensors, Big Data, Aerospace, Drone, Robotics,
Machine Learning, 3-D Printing, Cyber-Security, Data Science, Material Science, Homeland Security,
Nanotechnology, FinTech, Deep Learning, Synthetic Biology, Counter-Terrorism &amp; Cyber-Warfare.
In 2016, MRX remains privately held, with operations in over 125 Countries, comprised of more than 350 Corporations, employing over 15,000, generating annual revenues of $17.3B USD. (MRX.com)
The MRX Group provides initial meeting and strategic alliance strategy consultations with
Global Corporations, Heads of State and Ambassadors with Plenipotentiary Authorization,
Governments and Lobbyists from $3M USD.
MRX provides and assists Governments and Global Corporations with:
Back Channel Special Envoy, Technological Diplomacy, Countermeasures for cyber, technological, corporate, industrial, commercial, intelligence, political, foreign government and economic espionage, Multinational Political, Diplomatic and Corporate Relations, Monetizing Political and Corporate Intelligence with Global Arbitrage, Providing direction of international affairs to multinational corporations, Back Channel Diplomacy, Back Channel Diplomatic Strategies and Services, Technology Innovation for Intelligence Dominance, Achieving and maintaining global technological superiority.
Founded by Neil Gerardo in 1976 in the Dirksen Federal Building in Chicago and with a continuous presence on the Internet since 1995, MRX provides advanced technologies for the Department of Defense, the State Department, the U.S. Intelligence Community, the Department of Energy and the Department of Homeland Security with the interdisciplinary research and development required to establish and advance the underlying enabling technologies.
Monte Carlo-Zurich-New York-London-Hong Kong-Tokyo.</t>
  </si>
  <si>
    <t>Monaco</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</si>
  <si>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t>
  </si>
  <si>
    <t>advanced technologies; political; cyber; usd; corporations; multinational; cyber security; channel; homeland security; homeland; department; nanotechnology; ai; governments; technological; big data; machine learning; corporate; learning; science; zurich; technology innovation; superiority; strategic alliance; required to establish; relations; neil; monte carlo; monte; monetizing; material science; intelligence community; espionage; envoy; enabling technologies; dominance; department of homeland; data science; countermeasures; counter terrorism; consultations; carlo; biology; authorization; ambassadors; terrorism; revenues; privately held; fintech; printing; defense; innovation; department of defense; medical; warfare; underlying; department of energy; employing; big; heads; assists; synthetic; privately; foreign; counter; strategies; deep learning; achieving; establish; machine; remains; advance; alliance; presence; held; meeting; comprised; maintaining; annual; direction; strategy; economic; federal; initial; strategic; continuous; artificial intelligence; countries; deep; artificial; generating; founded; special; community; enabling</t>
  </si>
  <si>
    <t>0.00034589312796185135</t>
  </si>
  <si>
    <t>26126</t>
  </si>
  <si>
    <t>0.0003325051531764295</t>
  </si>
  <si>
    <t>Certain data and content provided by https://www.crunchbase.com/organization/mrx-technologies</t>
  </si>
  <si>
    <t>1305</t>
  </si>
  <si>
    <t>cfb0e57ce9382b79f4dad2c219f18648</t>
  </si>
  <si>
    <t>BetterView Marketplace, Inc.</t>
  </si>
  <si>
    <t>http://www.better.vu</t>
  </si>
  <si>
    <t>BetterView Marketplace, Inc. provides aerial imagery, data, and analysis services for insurance, real estate, property management, and construction industries in the United States. It offers aerial imagery of building exteriors and roofs; and roof inspection services. The company operates a network of drones to provide aerial building imagery and data, and inspect properties for potential problems. BetterView Marketplace, Inc. was founded in 2014 and is based in San Francisco, California.</t>
  </si>
  <si>
    <t>1675000</t>
  </si>
  <si>
    <t>500 Startups (2); Plug and Play Tech Center; MetaProp NYC; Haystack Capital, LLC; Compound; Router Ventures; Arena Ventures</t>
  </si>
  <si>
    <t>BetterView; real estate; aerial building imagery; aerial imagery; potential problems; quality aerial imagery; United States; Drone-enabled building inspections; San Francisco; inspect properties; business decisions; detailed photographs; insightful business decisions; final product; real estate companies; Drone Inspection Service; property management; roofing construction; better business decisions; insurance. real estate; roofing construction expert; report. drones. fintech.; aerial data; aerial services; UAV operators; better decisions; drone operators; UAV/Drone operators; faster way; safety risk; beachhead market; comprehensive set; roof inspections; easy way; owner engagement; US-based network; Insurance Industry; various industries; professional analysis; marketing services; operator payment; company; roofs; buildings; variety; needs; customer; UAVs; exteriors; businesses</t>
  </si>
  <si>
    <t>inspect; imagery and data; final product; business decisions; property management; photographs; aerial imagery; analyzed; real estate; estate; imagery; drone operators; insurance; decisions; final; problems; report; qualified; operators; uav operators; takes care; safety risk; safe and easy; roof inspections; quality aerial; provide detailed; professional analysis; operator to fly; marketing services; insurance industry; inspection service; insightful; including insurance; helps businesses; gather aerial; exteriors; estate and construction; enables its users; drones to provide; drone inspection; drone enabled; comprehensive set; better decisions; better business; assigns; affordably; aerial services; property; delivered; roofing; fintech; assign; properties; operator; engagement; inspections; roofs; detailed; insured; potential; sending; generated; expense; handles; owner; gather; data analysis; employs; better; safer; request; aerial data; contracting; aspects; payment; cheaper; person; utilizes; job; expert; avoid; enabled; identify; survey; takes; faster; comprehensive; uavs; risk; images; care; helps; cost effective; change; high quality; marketing; easily; fly; capture; safe</t>
  </si>
  <si>
    <t>0.0003038013437357926</t>
  </si>
  <si>
    <t>42107</t>
  </si>
  <si>
    <t>0.0002907127365199441</t>
  </si>
  <si>
    <t>1306</t>
  </si>
  <si>
    <t>2a056e51db710c1433011fab87a1214d</t>
  </si>
  <si>
    <t>adixen Japan Ltd.</t>
  </si>
  <si>
    <t>http://www.adixen.jp</t>
  </si>
  <si>
    <t>adixen Japan Ltd. distributes adixen vacuum products, which includes backing pumps and leak detectors for the Japanese semiconductor, flat panel display (FPD), light emitting diode (LED), and solar markets. The company was founded in 1991 and is based in Yokohama, Japan. As of 2011, adixen Japan Ltd. operates as a subsidiary of Hakuto Co. Ltd.</t>
  </si>
  <si>
    <t>vacuum products; solar markets; leak detectors; japanese; backing; light emitting diode; fpd; emitting diode; leak; light emitting; emitting; diode; detectors; flat panel display; panel display; vacuum; flat panel; display; pumps</t>
  </si>
  <si>
    <t>0.0009480983415146315</t>
  </si>
  <si>
    <t>2055</t>
  </si>
  <si>
    <t>0.0006556892165039398</t>
  </si>
  <si>
    <t>1307</t>
  </si>
  <si>
    <t>517c1dee5a7b32a38a2e0a5f02856e01</t>
  </si>
  <si>
    <t>Hydrogeosphere</t>
  </si>
  <si>
    <t>http://hydrogeosphere.com</t>
  </si>
  <si>
    <t>Hydrogeosphere provides high-image topographic surveys for the mines and quarries industry. The company was incorporated in 2001 and is based in Axat, France. As of October 2013, Hydrogeosphere operates as a subsidiary of Delta Drone S.A.</t>
  </si>
  <si>
    <t>Axat</t>
  </si>
  <si>
    <t>topographic surveys; quarries; topographic; mines; surveys; image</t>
  </si>
  <si>
    <t>0.00032345683196026843</t>
  </si>
  <si>
    <t>1504</t>
  </si>
  <si>
    <t>0.0003062263381850852</t>
  </si>
  <si>
    <t>1308</t>
  </si>
  <si>
    <t>b207c91b098c43059040a2fac0522611</t>
  </si>
  <si>
    <t>http://www.etsolar.com</t>
  </si>
  <si>
    <t>ET Solar Industry Limited develops, manufactures, and supplies solar modules for installers, integrators, and distributors. It offers a portfolio of photovoltaic systems, which include AC solar, anti-glare solar, smart, cell optimizer, anti-salt, MPPT, and PID free modules for residential, commercial, and utility installations. The company also provides smart solar energy solutions, including project design and engineering, development, financing, engineering, procurement, construction management, and operations and maintenance services for solar system customers, such as EPC companies, project developers, commercial and industrial users, utility companies, IPPs, energy investors, and off takers. In addition, it offers solar consulting, technical support, and after-sales services. The company serves customers worldwide. ET Solar Industry Limited was formerly known as CNS Solar Industry Co., Ltd. and changed its name to ET Solar Industry Limited in December 2006. The company was founded in 2005 and is based in Nanjing, China with regional solutions service centers in Munich, Germany; Pleasanton, California; and Shanghai and Nanjing, China. It has subsidiaries and local offices worldwide; and research and development facilities and teams in China, Europe, and the Americas.</t>
  </si>
  <si>
    <t>Tsing Capital (2); CEL Partners; NewMargin Ventures; Partners Group Holding AG; Ceyuan; Nederlandse Financierings-Maatschappij voor Ontwikkelingslanden NV, Investment Arm; Princess Management Limited</t>
  </si>
  <si>
    <t>ET Solar; solar modules; ET Solar Group; ET Solar Panels; best solar panels; ET Solar panels,solar; ET Solar modules; high quality inverters; panels prices ET; delivers strong performance; Chinese photovoltaic company; BIPV modules; ET Kit; Solar Modules Manufacturer; Solar Panels Manufacturer; ET Stand-alone; solar energy power; ET module; solar energy products; PV project development; photovoltaic power plants; related photovoltaic solutions; turkey solution service; wide variety; good track record; vertically integrated business; traditional building materials; power plant development; various new building; entire manufacturing process; financing. energy. energy; First-class in-house laboratory; experienced R&amp;D team; International R&amp;D team; compelling economical sense; PV modules; modules,solar panels; gold supplier; inverter products; high honor; residential rooftops; BIPV products; Strong adaptability; simple installation; project construction; string inverters; All-in-one design; self-powered buildings; renewable energy; operating complexity</t>
  </si>
  <si>
    <t>bipv modules; solar panels solar; solar group; panels solar; bipv; stand alone system; solutions worldwide; solar modules manufacturer; retrofitted; modules manufacturer; existing buildings; chinese photovoltaic; building structures; performance and reliability; chinese; skylights; relationships; facades; solar modules; system components; poly; strong; wide variety; mono; power plant; wanna; third party suppliers; technologically and commercially; team is committed; strive to develop; string inverters; streamlining; solar produces; simple installation; retaining; residential rooftops; reputable institutes; renewable energy system; remote and rural; produces a wide; powered buildings; power plant development; polycrystalline cells; plant development; planning to offer; photovoltaic power plants; party suppliers; modules are designed; modules are certified; module and inverter; model allows; meet the growing; market demand; inverter products; integrated services; installation cost; innovative ways; industrial and utility; ideally suited; honor; facilities located; equipment and installation; efficient and affordable; develop products; crystalline cells; crystalline and poly; committed to developing; changing market; business model allows; affordable solar energy; adaptability; ability to power; kit; reduces; track record; solar energy power; providing solar; monocrystalline and polycrystalline; institutes; stand; supplier; technologically; supplier of solar; reputable; photovoltaic solutions; cooperative; roofs; system is designed; rural areas; extreme conditions; tuv; ideally; comparable; dream; compelling; series; shades; photovoltaic power; gold; affordable solar</t>
  </si>
  <si>
    <t>0.0002966173388417658</t>
  </si>
  <si>
    <t>0.00024185951763708836</t>
  </si>
  <si>
    <t>1309</t>
  </si>
  <si>
    <t>da7605fe-7634-8a16-80e0-ddb4782a1028</t>
  </si>
  <si>
    <t>Veranda Solar</t>
  </si>
  <si>
    <t>Veranda Solar makes it possible for anyone who has ever dreamed of having solar power to install a panel and start generating. We manufacture easy-to-install, scalable, plug-&amp;-play systems that connect you to other people generating clean energy.</t>
  </si>
  <si>
    <t>veranda; start generating; generating clean energy; generating clean; generating; easy to install; install; scalable; play; plug; connect; start</t>
  </si>
  <si>
    <t>0.00008510731356649418</t>
  </si>
  <si>
    <t>0.00015865006747173673</t>
  </si>
  <si>
    <t>Certain data and content provided by https://www.crunchbase.com/organization/veranda-solar</t>
  </si>
  <si>
    <t>1310</t>
  </si>
  <si>
    <t>fa1a75972452a4cf6ebff160d9a7fbea</t>
  </si>
  <si>
    <t>Thinking Drone, Inc.</t>
  </si>
  <si>
    <t>http://www.thinkingdrone.com</t>
  </si>
  <si>
    <t>Thinking Drone, Inc. through its subsidiaries develops applications for the iPhone and Android platforms. The company is based in the United States. As of November 9, 2011, Thinking Drone, Inc. operates as a subsidiary of Bitzio, Inc.</t>
  </si>
  <si>
    <t>3100000</t>
  </si>
  <si>
    <t>thinking; develops applications; iphone; android; subsidiaries; platforms</t>
  </si>
  <si>
    <t>0.00025337733436435174</t>
  </si>
  <si>
    <t>8346</t>
  </si>
  <si>
    <t>0.00030156124737005824</t>
  </si>
  <si>
    <t>1311</t>
  </si>
  <si>
    <t>ac34528febe96417543150ad93075ac7</t>
  </si>
  <si>
    <t>Windspire Energy, Inc.</t>
  </si>
  <si>
    <t>As of 2012, Windspire Energy, Inc. was acquired by Ark Alloy, LLC. Windspire Energy, Inc. provides vertical axis wind turbines and solar panel solutions. The company offers wind turbines for urban, suburban, and rural environments; green power for homes, small businesses, schools, museums, parks, vineyards, and commercial buildings; and special application wind turbines. It also sells grills and smokers, BBQ rubs, wood pellets, furnaces and boilers, fireplace
fuel tanks, generators and compressors, camping gear, fire rings, and scientific
asphalt sealcoating products online. Windspire Energy, Inc. was formerly known as Mariah Power, Inc. and changed its name to Windspire Energy, Inc. on April 5, 2010. The company was founded in 2005 and is based in Reedsburg, Wisconsin.</t>
  </si>
  <si>
    <t>Reedsburg</t>
  </si>
  <si>
    <t>Big Sky Partners (2); Noventi LLC (2); Sierra Angels (2); Greenhouse Capital Partners (2)</t>
  </si>
  <si>
    <t>Ark Alloy, LLC</t>
  </si>
  <si>
    <t>wind turbine; Windspire wind turbines; Windspire® wind turbines; windspire wind turbine; WindspireÂ® wind turbine; everybody. windspire wind; noise-free wind power; affordable wind power; Windspire® wind turbine; innovative Windspire wind; Extreme Wind Windspire; Windspire Energy designs; average wind speeds; average wind speed; high wind testing; small wind test; energy alternative solutions; small wind industry; On-site wind generation; Windspire turbines; Mariah Power; clean energy; green ski resorts,artown; average winds; annual average winds; functional art http://windspireenergy.com/windspire/about-the-windspire/http://windspireenergy.com/about/http://windspireenergy.com/windspire/about-the-windspire/http://windspireenergy.com/about/; world product testing; greater energy conservation; highly scalable solution; federal tax credit; natural wind; generally preferred sites; wind blows; clear wind; product name- Windspire; energy need; product line; government buildings; Company Overview; new kind; renewable energy; 10 mph; ski tahoe; rural areas; unique design; Local rebates; small businesses; commercial buildings; rural environments; foot monopoles</t>
  </si>
  <si>
    <t>ski; resorts; ski resorts; suburban; average winds; average wind; winds; mph; wind speed; continuing; wind turbine; tall; average; small wind; feet; turbine; wind power; attractive; turbines; wind turbines; commitment; noise; extreme; windward; wind speeds; wind power option; wind generation; wind blows; well designed; vineyards; vary by location; unusual; undertaking; undertaken; turbulent; thirty; third party testing; test facility; tax credit; sustainability initiatives; stewardship; solution to help; site requirements; rural environments; rose; resort; reflects; providing renewable; protecting the environment; product to market; product testing; powering homes; power to create; power option; platinum; party testing; museums; monopoles; masses; low cost energy; live and work; leading technology; inventors; innovative design; honestly; highly scalable; help businesses; greater energy; government buildings; feet wide; federal tax credit; federal tax; extreme wind; extension poles; existing buildings; exceptionally well; exceptionally; evolve; energy is committed; energy designs; encouraging; elegantly; easily integrated; duo; differentiation; destinations; designs and markets; designed to operate; designed to complement; create clean energy; create clean; cost energy; confusion; clarify; blows; average wind speeds; annual average; alternative solutions; affordable wind; adobe</t>
  </si>
  <si>
    <t>0.0004099954296371492</t>
  </si>
  <si>
    <t>0.00032450906994954454</t>
  </si>
  <si>
    <t>1312</t>
  </si>
  <si>
    <t>fa2faa3bf199d0d7448eaa45e6599554</t>
  </si>
  <si>
    <t>Risource Energy Inc.</t>
  </si>
  <si>
    <t>http://risourceenergy.com</t>
  </si>
  <si>
    <t xml:space="preserve">Risource Energy Inc. sells and installs copper, indium, and selenium photovoltaic panels for homeowners in Hawaii. Its services include design, installation, and customer service. The company was founded in 2012 and is based in Aiea, Hawaii. </t>
  </si>
  <si>
    <t>Aiea</t>
  </si>
  <si>
    <t>CIS panels; Frontier CIS panels; Solar Frontier; CIS PV panels; all-black CIS panels; CIS solar panels; crystalline silicon panels; Frontiers CIS panels; conventional PV panels; selenium photovoltaic panels; cis technology; Risource Energy; CIS Technology Solar; smaller size panels; remarkably advanced panels; next-generation CIS; solar PV question; solar PV solutions; thin-film panels; Risource Energy Inc.; Free Solar Analysis; superior light receptivity; Risource Energys customer; prospective solar contractors; industry-standard crystalline silicon; locally owned company; unique light receptivity; multiple moisture barriers; largest manufacturer; low light conditions; worlds largest manufacturer; higher performance ratio; Frontier company; homeowner needs; industry standards; unique climate; photovoltaic technologies; rooftop placement; home situation; windward side cloudier; free evaluation; sun patterns; flatter rooftop; ammonia resistance; light gathering; Hawaiis climate; Panel Aesthetics; shaded areas; industry standard</t>
  </si>
  <si>
    <t>cis; solar frontier; frontier; silicon panels; selenium; largest manufacturer; crystalline silicon panels; salt; feet; moisture; indium; questions; industry standard; crystalline silicon; pv panels; situation; copper; compared; smaller; climate; manufactured; crystalline; world's largest manufacturer; windward; watt basis; uniquely attractive; tradition; technology solar; superior light; stake; solar pv solutions; solar contractors; solar analysis; smaller size; smaller and lighter; size panels; shaded; remarkably; refunds; reducing or eliminating; question; pv solutions; provide a free; prospective solar; prospective; preparing; placement; photovoltaic technologies; performance ratio; panels offer; panels for homeowners; panels are designed; outperform; outfitted; moisture barriers; mist; locally owned; leading photovoltaic; key materials; industry standards; ideally suited; generating more electricity; flatter; easier to install; customers find; conventional pv; cloudy days; cloud cover; cis solar panels; cis solar; answering your questions; answering; higher performance; thin film panels; sells and installs; film panels; ammonia; homeowners; superior; rooftop; understands; low light conditions; cloudy; tax credits; sleek; ideally; free solar; aesthetics; light conditions; higher efficiency; electric bill; largest; generating; caused; addressing; homeowner; consistently; world's largest; ratio; low light</t>
  </si>
  <si>
    <t>0.0003166352194282446</t>
  </si>
  <si>
    <t>7627</t>
  </si>
  <si>
    <t>0.00026560559939094945</t>
  </si>
  <si>
    <t>159240ee5c2c81d7e5d9dd2947b932cf</t>
  </si>
  <si>
    <t>Engineered Glass Products, LLC</t>
  </si>
  <si>
    <t>http://www.egpglass.com</t>
  </si>
  <si>
    <t>Engineered Glass Products, LLC, through its subsidiaries, designs and manufactures customized heated glass solutions for manufacturing companies in home appliance, medical, and transportation industries. It provides heat-reflective safety glass products for self-cleaning ovens, panel-based glass products for office furniture, electrically heated glass solutions, food preparation/warming glass products, glass towel warmers, and architectural heated glass products. The company sells its products through its online store. Its products are used in food service, hotel/hospitality, office furniture, architectural/industrial glass, and other applications, such as thin film solar photovoltaic panels, heated freezer door glass, switchable glazings/glass, and heated laminates for specialty vehicles. Engineered Glass Products, LLC was formerly known as Marsco Manufacturing and changed its name to Engineered Glass Products, LLC in 2004. The company was founded in 1947 and is based in Chicago, Illinois.</t>
  </si>
  <si>
    <t>glass products; heated; office furniture; glass solutions; furniture; warmers; transportation industries; towel warmers; towel; specialty vehicles; safety glass; manufactures customized; freezer; food service; film solar photovoltaic; door glass; architectural; manufacturing companies; hotel; laminates; warming; food; online store; office; ovens; hospitality; solar photovoltaic panels; preparation; electrically; reflective; appliance; door; thin film solar; film solar; engineered; subsidiaries; specialty; sells its products; photovoltaic panels; cleaning; customized; store; designs and manufactures; solar photovoltaic; medical</t>
  </si>
  <si>
    <t>0.00008263777067537568</t>
  </si>
  <si>
    <t>0.00011143213503424351</t>
  </si>
  <si>
    <t>1314</t>
  </si>
  <si>
    <t>968ae3f487fbee016ba85336ec48dda1</t>
  </si>
  <si>
    <t>SolSquare (Pty) Ltd.</t>
  </si>
  <si>
    <t>http://www.solsquare.com</t>
  </si>
  <si>
    <t>SolSquare (Pty) Ltd. develop and integrates solar power systems for home owners, and commercial and industrial clients in Southern Africa. The company offers solar geysers, such as flat plate collectors, large scale collectors, solar geyser tanks, and large scale tanks; solar power products, including solar panels, inverters, charge controllers, solar batteries, and monitoring systems; solar pumps for drinking water supply, livestock watering, domestic water supply, swimming pool and pond filtration/circulation, and irrigation applications; and solar accessories, which include solar lifts and mounting systems. Its services include energy audits, training, incentive management, financial project due diligence, solar financing, engineering, procurement, construction, experienced project management, operations and maintenance, and after-sales services. The company offers its products through dealers. SolSquare (Pty) Ltd. was formerly known as Renertech. The company was founded in 2007 and is based in Centurion, South Africa.</t>
  </si>
  <si>
    <t>Centurion</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</si>
  <si>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t>
  </si>
  <si>
    <t>water supply; collectors; tanks; swimming pool; solar accessories; services include energy; pond; plate collectors; integrates solar; geyser; flat plate collectors; domestic water; diligence; watering; include energy; energy audits; large scale; industrial clients; circulation; swimming; solar pumps; solar financing; products through dealers; lifts; livestock; including solar panels; flat plate; drinking water; sales services; solar power products; solar batteries; drinking; incentive; filtration; audits; operations and maintenance; southern; mounting systems; irrigation; charge controllers; pool; plate; power products; including solar; monitoring systems; commercial and industrial; include solar; project management; dealers; solar power systems; procurement; experienced; services include; integrates; offers its products; owners; financial; domestic; financing; controllers; mounting; power systems; offers solar; pumps</t>
  </si>
  <si>
    <t>0.0002513969005776663</t>
  </si>
  <si>
    <t>16553</t>
  </si>
  <si>
    <t>0.0002369702543656441</t>
  </si>
  <si>
    <t>1315</t>
  </si>
  <si>
    <t>d1094acd0bcf1ee8582cd2b17fcd3fa9</t>
  </si>
  <si>
    <t>Wholesale Solar, Inc.</t>
  </si>
  <si>
    <t>http://www.wholesalesolar.com</t>
  </si>
  <si>
    <t>Wholesale Solar, Inc. distributes and installs solar panels and renewable energy products for home power, back-up power, solar and wind power, off-grid and grid intertied residential, marine, RV power systems, and telecommunication applications. It offers back-up power systems, batteries, battery banks, battery chargers, battery enclosures and boxes, cables, charge controllers, commercial solar, grid-assisted systems, grid-tied systems, grid-tied battery backup systems, micro-grid AC coupling systems, off-grid solar power systems, remote telecom systems, breakers, fuses, generators, inverters, inverter repair, meters, power centers, racking and mounts, RV and marine power systems, solar lights, solar panels, solar panels by the pallet, solar panel trackers, and wind generators/wind turbines. The company also designs and sells renewable energy systems for homeowners, do-it-yourselfers, contractors, installers, electricians, and developers. It offers products through dealers and online in the United States. Wholesale Solar, Inc. is based in Mount Shasta, California.</t>
  </si>
  <si>
    <t>Mount Shasta</t>
  </si>
  <si>
    <t>Buy solar panels; pre-tested inverter/disconnect power; solar panel mounts; renewable energy equipment; gridtie solar power; back-up power systems; off-grid systems; charge controllers; complete packages; wind generators; solar system design; Wholesale Solar; water pumps; solar installation; complete gridtie; inverters; pallet; DIY</t>
  </si>
  <si>
    <t>wholesale solar; solar system design; solar panel mounts; renewable energy equipment; pre wired; pre assembled; power centers; panel mounts; offgrid; diy wholesale; buy solar panels; buy solar; pre; wind generators; pallet; free solar; energy equipment; disconnect; including solar panels; grid systems; simplify; wired; diy; water pumps; distributor; mounts; wholesale; charge controllers; assembled; including solar; solar installation; system design; tested; buy; packages; centers; solar system; generators; controllers; inverter; power systems; pumps</t>
  </si>
  <si>
    <t>0.00044459762454697384</t>
  </si>
  <si>
    <t>17927</t>
  </si>
  <si>
    <t>0.00043309930404943336</t>
  </si>
  <si>
    <t>c84a723d4a9042d3dbfa780430a8748d</t>
  </si>
  <si>
    <t>Point One Navigation, Inc.</t>
  </si>
  <si>
    <t>http://pointonenav.com</t>
  </si>
  <si>
    <t>Point One Navigation, Inc. develops applications for providing precise location services. Its applications are used for autonomous systems, including self driving vehicles, commercial drones, and other robotic applications. The company was incorporated in 2016 and is based in San Francisco, California.</t>
  </si>
  <si>
    <t>centimeter accurate localization; unique sensor fusion; automotive. drones. robotics; low price point; autonomous vehicles; autonomous drones; unrivaled precision; GPS service; precision location; Navigation; centimeters; targets; attitude; info; sensors; cost; solutions; techniques; network; self; cars</t>
  </si>
  <si>
    <t>unrivaled; sensor fusion techniques; price point; low price; fusion techniques; existing solutions; centimeters; centimeter accurate; applications that require; sensor fusion; info; driving cars; autonomous drones; accurate; point; centimeter; attitude; localization; navigation; location; autonomous vehicles; fusion; targets; driving; cars; techniques; require; price; gps; automotive; sensor</t>
  </si>
  <si>
    <t>0.0003692959279023118</t>
  </si>
  <si>
    <t>0.00040286920334746455</t>
  </si>
  <si>
    <t>5d6db977-c263-c4d8-e73f-75791b3ce4b1</t>
  </si>
  <si>
    <t>MoTek Technologies</t>
  </si>
  <si>
    <t>http://www.motektech.com</t>
  </si>
  <si>
    <t>Contingency Staffing Firm for the Tech Industry. Two Time Inc. 500/5000 Award Winner. #314 in 2014 and #976 in 2015
(http://www.inc.com/profile/motek-technologies)
MoTek Technologies is a premiere contingency based technical recruiting firm, committed to acquiring and delivering superior candidates to a vast marketplace of companies. Our 15 person team is dedicated to providing your company with its most valuable feature – Extraordinarily Talented People! 
Our specialties include: 
Hardware Engineering: RF, RFIC, Analog / Mixed Signal IC, Digital IC, and ASIC Design Engineers, with expertise in CMOS / BiCMOS, PLL/ DLL, SERDES, ADC/DAC, LNA, VCO, Power Management (DC-DC), FPGA, Board Design, WLAN, Bluetooth, 802.11, 3G/4G, LTE, Wireless, Layout, Place &amp; Route, Systems, NAND, Flash Memory, MEMS Design and Verification. 
Software Engineering: Java, Python / Django, C, C++, Ruby on Rails, Scala, PHP, Node.js, Javascript, HTML, iOS, Android, DevOps, Big Data / Data Scientist, Machine Learning, NLP, Computer Vision.</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</si>
  <si>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t>
  </si>
  <si>
    <t>recruiting; contingency; ic; firm; wlan; venture capital; tech industry; team is dedicated; talented people; staffing; specialties include; scientist; ruby; python; premiere; php; nand; mixed signal; mems design; js; javascript; java; hardware engineering; fpga; flash memory; extraordinarily; dll; design engineers; dc dc; dac; candidates; board design; award winner; asic; talented; node; cmos; winner; acquiring; dedicated to providing; software engineering; html; rails; lte; mems; analog; flash; vast; mixed; dc; route; verification; power management; layout; autonomous vehicles; venture; award; ios; rf; virtual reality; bluetooth; memory; big data; saas; person; machine learning; valuable; android; computer vision; capital; marketplace; feature; signal; artificial intelligence; superior; virtual; committed; reality; artificial; big; place; delivering; learning; board; dedicated; specialties; engineers; expertise; machine; tech; wireless</t>
  </si>
  <si>
    <t>0.0002737625318806309</t>
  </si>
  <si>
    <t>0.00023586709871840442</t>
  </si>
  <si>
    <t>Certain data and content provided by https://www.crunchbase.com/organization/motek-technologies</t>
  </si>
  <si>
    <t>1318</t>
  </si>
  <si>
    <t>ae831d39-e46d-90d5-ba89-d7753952eba2</t>
  </si>
  <si>
    <t>MapGage.com</t>
  </si>
  <si>
    <t>http://mapgage.com</t>
  </si>
  <si>
    <t>MapGage provides a cloud-based solution to leverage drone data and technical drawings &amp; combines it with field data via a mobile FieldApp.</t>
  </si>
  <si>
    <t>technical drawings; leverage drone; field data; drone data; drawings; leverage; combines</t>
  </si>
  <si>
    <t>0.00007420582687682261</t>
  </si>
  <si>
    <t>0.0001217214811752319</t>
  </si>
  <si>
    <t>Certain data and content provided by https://www.crunchbase.com/organization/mapgage-com</t>
  </si>
  <si>
    <t>1319</t>
  </si>
  <si>
    <t>49559fa5dac86ac67bd4efb64d650471</t>
  </si>
  <si>
    <t>Flying Pictures Group Ltd.</t>
  </si>
  <si>
    <t>http://www.flyingpictures.com</t>
  </si>
  <si>
    <t>Flying Pictures Group Ltd. provides aerial film and television production services. The company specializes in helicopter and drone filming work. It provides camera crews, pilots, stunt pilots, action and camera aircraft, and ground support crews for aerial filming projects in the United Kingdom and internationally. The company was incorporated in 2006 and is based in Chilbolton, United Kingdom.</t>
  </si>
  <si>
    <t>Chilbolton</t>
  </si>
  <si>
    <t>Hampshire</t>
  </si>
  <si>
    <t>crews; filming; support crews; stunt pilots; stunt; production services; helicopter and drone; ground support crews; filming work; filming projects; film and television; drone filming; crews for aerial; camera crews; camera aircraft; aerial filming projects; aerial film; ground support; pilots; aerial filming; television; pictures; helicopter; action; flying; specializes</t>
  </si>
  <si>
    <t>0.00043759868955569383</t>
  </si>
  <si>
    <t>0.00037587352182948786</t>
  </si>
  <si>
    <t>1320</t>
  </si>
  <si>
    <t>4d1af82e1876fe334c877c40d0ccf280</t>
  </si>
  <si>
    <t>Fathom Inc.</t>
  </si>
  <si>
    <t>http://fathomdrone.com</t>
  </si>
  <si>
    <t>Fathom Inc. develops underwater drone that streams video images to smart phone in real time. The company is based in Grand Rapids, Michigan.</t>
  </si>
  <si>
    <t>portable underwater drone; apps. drones. robotics; affordable smartphone; smart device; dry location; Fathom; user; newsletter; updates</t>
  </si>
  <si>
    <t>underwater drone; fathom; underwater; user can control; smartphone integrated underwater; smartphone integrated; smart device; receive updates; portable underwater drone; portable underwater; newsletter to receive; newsletter; integrated underwater drone; integrated underwater; dry location; affordable smartphone integrated; affordable smartphone; updates; user friendly; dry; sign; apps; intuitive; smartphone; launch; receive; app; friendly; location; affordable</t>
  </si>
  <si>
    <t>0.0003177328838538894</t>
  </si>
  <si>
    <t>2537.5</t>
  </si>
  <si>
    <t>0.00036418582373883316</t>
  </si>
  <si>
    <t>1321</t>
  </si>
  <si>
    <t>fa3a6d9b0473f8b3a14687baf1a7e048</t>
  </si>
  <si>
    <t>EMC Limited</t>
  </si>
  <si>
    <t>http://www.emcpower.com</t>
  </si>
  <si>
    <t>EMC Limited provides total turnkey solutions with design, engineering, construction, erection, testing, and commissioning of auxiliary subsystems, such as lighting and illumination, and fire protection systems for power transmission and distribution, balance of plant, railways, defense, automobile, and industrial sectors in India, the United States, Canada, and internationally. It offers transmission line towers, conductors, line accessories and hardware fittings, substation steel structures, aluminum alloy extrusion, aluminum alloy forging, steel forging products, and components. The company also provides fabricated and assembled foundation cages, steel fasteners for structures, galvanized or painted structures, PV solar panel mounting steel structures, custom made lattice for transmission and distribution, steel derricks for the oil and gas industry, overhead bridges and cranes, aluminum structures, and aluminum connectors for substations; industrial power distribution systems, sub-station and plant electrification, SCADA, and automatic fare collection systems, as well as signaling, telecommunication, safety, and security systems; and phase conductors, roller presses, earth wires and OPGW, and hardware fittings and accessories. In addition, it offers installation, execution, and technical services. EMC Limited was formerly known as Electrical Manufacturing Company Limited  and changed its name to EMC Limited in 2011. The company was founded in 1953 and is based in Kolkata, India.</t>
  </si>
  <si>
    <t>1953</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</si>
  <si>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t>
  </si>
  <si>
    <t>forging; aluminum alloy; transmission and distribution; conductors; alloy; fittings; steel; transmission; aluminum; structures; technical services; systems for power; substation; steel fasteners; railways; pv solar panel; presses; power distribution systems; painted; opgw; lighting and illumination; lattice; industrial power; fire protection systems; erection; collection systems; cages; balance of plant; extrusion; emc; turnkey solutions; signaling; scada; protection systems; power transmission; gas industry; cranes; solar panel mounting; roller; offers installation; fire protection; distribution systems; panel mounting; industrial sectors; galvanized; auxiliary; fasteners; fabricated; subsystems; electrification; substations; power distribution; overhead; bridges; illumination; plant; towers; security systems; telecommunication; foundation; automobile; pv solar; execution; assembled; wires; phase; connectors; commissioning; balance; turnkey; oil and gas; earth; station; total; collection; fire; automatic; mounting; defense; sectors</t>
  </si>
  <si>
    <t>0.00008021623892222023</t>
  </si>
  <si>
    <t>0.00013002790310208962</t>
  </si>
  <si>
    <t>1322</t>
  </si>
  <si>
    <t>db2f621444ba4de62a0ae600b0074b37</t>
  </si>
  <si>
    <t>Vimana</t>
  </si>
  <si>
    <t>Vimana develops drones. The company is based in Russia.</t>
  </si>
  <si>
    <t>149445</t>
  </si>
  <si>
    <t>iVenturer</t>
  </si>
  <si>
    <t>develops drones</t>
  </si>
  <si>
    <t>0.00009605274329789185</t>
  </si>
  <si>
    <t>4040</t>
  </si>
  <si>
    <t>0.00013045533148896402</t>
  </si>
  <si>
    <t>1323</t>
  </si>
  <si>
    <t>be5d787ebb1687278f210120da535185</t>
  </si>
  <si>
    <t>Spark Energy Limited</t>
  </si>
  <si>
    <t>http://www.sparkenergy.co.uk</t>
  </si>
  <si>
    <t>Spark Energy Limited supplies electricity and gas to the UK market. It focuses on supply of renewable energy for residential tenants and rental agents. It offers energy generated from wind, bio-energy, bio-mass, anaerobic digestion, energy crops, and hydro. It operates through a network of letting agencies. Spark Energy Limited was incorporated in 2006 and is based in Selkirk, United Kingdom.</t>
  </si>
  <si>
    <t>Selkirk</t>
  </si>
  <si>
    <t>Selkirkshire</t>
  </si>
  <si>
    <t>1368058</t>
  </si>
  <si>
    <t>The Scottish Investment Bank</t>
  </si>
  <si>
    <t>specialist energy supplier; feed-in tariffs; anaerobic digestion; renewable electricity-generating technologies; renewable energy sources; energy crops; solar PV panel; nifty instabug tool; final meter readings; UK lettings sector; new address; Spark Energy; contact details; residential tenants; generation tariff; export tariff; component tariffs; renewable sources; rental agents; excess energy; open market; small business; financial incentive; energy accounts; direct debit; gas supplier; possible. energy; national grid; contact preferences; current address; app; hydro; home; wind; variety; bills; people; statements</t>
  </si>
  <si>
    <t>tariffs; tenants; spark; energy supplier; electricity and gas; digestion; contact details; bio mass; bio energy; anaerobic digestion; anaerobic; tariff; feed in tariffs; bio; update; moving; agents; address; meter; crops; hydro; details; specialist; supplier; uk; feed; variety of sources; statements; preferences; people to install; open market; nifty; meter readings; letting agents; gas supplier; financial incentive; encourage people; electricity generating; debit; bills and statements; accounts; app; contact; mass; excess energy; letting; including wind; arrive; encourage; small business; renewable electricity; national grid; exported; edit; submit; readings; pv panel; offers energy; panel system; purchased; renewable sources; energy generated; incentive; consist; renewable energy sources; fits; compare; feedback; final; export; excess; payment; included; rental; energy sources; you're; bills; move; transfer; buy; component; simply; generating; view; generated; tool; financial; national; sector; solar pv; change; install</t>
  </si>
  <si>
    <t>0.00021789040253634962</t>
  </si>
  <si>
    <t>12232</t>
  </si>
  <si>
    <t>0.00026119997866205503</t>
  </si>
  <si>
    <t>1324</t>
  </si>
  <si>
    <t>9c1ea36545c912742fd13424bae5789e</t>
  </si>
  <si>
    <t>Crutchfield New Media, LLC</t>
  </si>
  <si>
    <t>http://www.crutchfield.com</t>
  </si>
  <si>
    <t>Crutchfield New Media, LLC operates a catalog and Internet retailer of consumer electronics products. The company offers car audio, video, and GPS products, such as car stereos, car speakers and subwoofers, car amplifiers and equalizers, car audio add-ons, security and convenience products, marine audio and GPS products, and products for specialty vehicles; home audio and automation products; and TVs, TV sound solutions, projectors, video components, furniture, home theaters, and accessories. It also provides headphones and wireless audio products, which include wireless speakers and audio, computer audio, personal electronics, fitness and sports products, and networking products; cameras, drones, and sport optics; pro audio products; and more. Crutchfield New Media, LLC was founded in 1974 and is based in Charlottesville, Virginia. It has retail stores in Charlottesville and Harrisonburg, Virginia.</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</si>
  <si>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t>
  </si>
  <si>
    <t>gps products; car audio; audio products; audio; speakers; car; wireless speakers; wireless audio; video components; tv sound solutions; tv sound; theaters; subwoofers; stereos; sports products; specialty vehicles; speakers and subwoofers; speakers and audio; sound solutions; security and convenience; retail stores; pro audio; personal electronics; offers car audio; offers car; networking products; marine audio; include wireless; electronics products; crutchfield; convenience products; consumer electronics products; computer audio; catalog; car stereos; car speakers; car audio add; audio and gps; audio and automation; audio add ons; audio add; add ons; ons; automation products; amplifiers; projectors; headphones; fitness; gps; retailer; convenience; sport; wireless; tvs; pro; networking; tv; furniture; sound; optics; specialty; sports; add; stores; marine; consumer electronics; personal; media; retail; automation</t>
  </si>
  <si>
    <t>0.0006451734151362166</t>
  </si>
  <si>
    <t>2168</t>
  </si>
  <si>
    <t>0.0006023645238208461</t>
  </si>
  <si>
    <t>1325</t>
  </si>
  <si>
    <t>a3c5eaf20cf887e814caac5393f39a15</t>
  </si>
  <si>
    <t>Pro Publica, Inc.</t>
  </si>
  <si>
    <t>http://www.propublica.org</t>
  </si>
  <si>
    <t>Pro Publica, Inc. is an independent and non-profit online news organization that produces investigative journalism in the public interest. It offers news applications, graphics, databases, and tools covering various areas, such as floods, body scanners, buying votes, dialysis, dragnets, examining Medicare, bailout, stimulus, fracking, guns, injection wells, insult to injury, internships, nursing homes, overdose, patient safety, policing patient privacy, post mortem, redistricting, restraints, segregation, tainted drywall, temp land, drone claims, prescribers, and tobacco debt. The company was founded in 2007 and is based in New York, New York.</t>
  </si>
  <si>
    <t>journalism. non profit; investigative journalism; non-profit newsroom; moral force.; stories; exploitation; failures; ProPublica; work; light; power; trust</t>
  </si>
  <si>
    <t>journalism; stories; profit; shines; public interest; investigative journalism; investigative; weak; exploitation; failures; exclusively; trust; force; interest; strong; producing; independent; focuses</t>
  </si>
  <si>
    <t>0.00008798798697072028</t>
  </si>
  <si>
    <t>0.00013182041090716192</t>
  </si>
  <si>
    <t>1326</t>
  </si>
  <si>
    <t>f4939577-1b23-d9b6-c405-18c9752c8a73</t>
  </si>
  <si>
    <t>Unreal Drones</t>
  </si>
  <si>
    <t>http://unrealdrones.net</t>
  </si>
  <si>
    <t>Unreal Drones is a retailer in the drone / UAV industry. We carry top brands including DJI, Hubsan, Cheerson, PolarPro and much more!</t>
  </si>
  <si>
    <t>uav industry / developers and manufacturers / supplier of high / personal and professional</t>
  </si>
  <si>
    <t>unreal; uav industry; top brands; including dji; hubsan; cheerson; retailer; dji; carry; brands; top</t>
  </si>
  <si>
    <t>0.00024055901406063788</t>
  </si>
  <si>
    <t>10384</t>
  </si>
  <si>
    <t>0.0003607741567412264</t>
  </si>
  <si>
    <t>Certain data and content provided by https://www.crunchbase.com/organization/unreal-drones</t>
  </si>
  <si>
    <t>1327</t>
  </si>
  <si>
    <t>16c508c2-d967-bdfe-853e-a7ae17d97c2e</t>
  </si>
  <si>
    <t>PVdepot.com</t>
  </si>
  <si>
    <t>http://pvdepot.com</t>
  </si>
  <si>
    <t>Solar Panels Online Store. PVdepot.com is the #1 distributer for all major brands of residential &amp; commercial solar panels, solar inverters &amp; solar energy systems.</t>
  </si>
  <si>
    <t>Chico</t>
  </si>
  <si>
    <t>solar panels online; solar inverters solar; residential commercial solar; residential commercial; panels online; major brands; inverters solar; distributer; commercial solar panels; online store; solar inverters; commercial solar; solar energy systems; brands; store; energy systems; major</t>
  </si>
  <si>
    <t>0.00025840182878058134</t>
  </si>
  <si>
    <t>21881</t>
  </si>
  <si>
    <t>0.0002870819029894128</t>
  </si>
  <si>
    <t>Certain data and content provided by https://www.crunchbase.com/organization/pvdepot-com</t>
  </si>
  <si>
    <t>bdeead2152671a6ea516452e0bf8f694</t>
  </si>
  <si>
    <t>PC TREASURES, LLC</t>
  </si>
  <si>
    <t>http://www.pctreasures.com</t>
  </si>
  <si>
    <t>PC TREASURES, LLC provides OEM software to resellers and system builders in North America. The company also sells mobile accessories that include Bluetooth speakers, portable mobile charging products, custom-designed cases, and others for the tablet and smartphone market; Windows and Mac PCs for Android tablets, cameras, printers, and others; and drones, cases, portable DVD players, power banks, Bluetooth speakers, and accessories through its online retail store. In addition, it offers fulfillment services and others. PC TREASURES, LLC was founded in 1998 and is based in Auburn Hills, Michigan.</t>
  </si>
  <si>
    <t>Auburn Hills</t>
  </si>
  <si>
    <t>O2 Investment Partners, LLC</t>
  </si>
  <si>
    <t>pc treasures; digital treasures; Digital Treasures division; OEM software; mobile charging products; custom-designed cases; Bluetooth speakers; OEM software bundling; portable mobile charging; mobile power products; OEM software industry; smartphone market; perfect software bundle; online retail store; mobile accessories; electronic devices; innovative accessories; household-name publishers; digital cameras; Complete Fulfillment Services; best software brands; cutting edge; space-maximizing VNA racking; superior value software; in-house print shop; camera accessories; top-line professional operators; in-house fulfillment staff; popular electronic devices; beautiful Auburn Hills; OEM Bundling; audio products; Android tablets; luminara candles; Mac PCs; cloud applications; orders. software; industry expert; popular titles; demographic. computer software/hardware; value proposition; specific needs; latest technology; Specialties computer software/hardware; large-and-still-growing tablet; single shift; pioneering force; unique access; duplication equipment; large assortment</t>
  </si>
  <si>
    <t>fulfillment; bluetooth speakers; pc; movies; publishers; mobile charging; mobile accessories; computer software; charging products; charging accessories; camera accessories; custom designed; pcs; oem; popular; resellers; speakers; music; orders; digital cameras; bluetooth; division; featuring; builders; electronic devices; cases; games; charging; tablets; household; cutting edge; smartphone; titles; staffed; sq ft; sq; sells mobile; professional operators; portable mobile; online retail store; online retail; offer high; mobile power products; mobile power; leader in innovation; hills; fulfillment services; forged; forge; fast and efficient; essentials; efficient processing; duplication; demographic; computer accessories; committed to quality; cloud applications; bundle; assortment; tablet; racking system; mac; audio products; merchandise; latest technology; industry leader; boasts; affordability; retail store; ft; complement; absolute; proposition; assemble; cutting; award winning; edge; relationships; print; leader; winning; leading provider; warehouse; shift; pioneer; multimedia; books; house; outstanding; maximizing; beautiful; pioneering; uniquely; printers; continues; successful; award; satisfaction; ship; exactly</t>
  </si>
  <si>
    <t>0.00048341501652532804</t>
  </si>
  <si>
    <t>32834</t>
  </si>
  <si>
    <t>0.0005205982334858455</t>
  </si>
  <si>
    <t>1329</t>
  </si>
  <si>
    <t>fe9873d2-449a-ca97-de05-15a1f1f438aa</t>
  </si>
  <si>
    <t>The Solar Biz</t>
  </si>
  <si>
    <t>http://www.thesolarbiz.com</t>
  </si>
  <si>
    <t>The Solar Biz is the oldest renewable energy company offers affordable solar panels and specializes in solar panels and wholesale solar. The Solar Biz was founded by Tom Duffy in 1969 when he discovered a crucial part to the proper function of all solar panels: the charge controller. Tom had no idea he was about to spearhead a whole industry of selling and installing proper equipment to ensure homeowners they can utilize solar energy.  The Solar Biz treats their clients like family and make sure they are getting the necessary products to their clients.</t>
  </si>
  <si>
    <t>1969</t>
  </si>
  <si>
    <t>Glenwood</t>
  </si>
  <si>
    <t>wholesale; wholesale solar; utilize solar energy; utilize solar; treats; tom; specializes in solar; oldest; energy company offers; affordable solar panels; affordable solar; proper; idea; utilize; selling; installing; family; homeowners; specializes; affordable</t>
  </si>
  <si>
    <t>0.00030354910594635403</t>
  </si>
  <si>
    <t>2701</t>
  </si>
  <si>
    <t>0.00028610777177196287</t>
  </si>
  <si>
    <t>Certain data and content provided by https://www.crunchbase.com/organization/the-solar-biz</t>
  </si>
  <si>
    <t>1330</t>
  </si>
  <si>
    <t>3dbb8a75fd9b2c1a7c26fbbc3b11e6ca</t>
  </si>
  <si>
    <t>Green Energy 4 Seasons</t>
  </si>
  <si>
    <t>http://www.greenenergy4seasons.be</t>
  </si>
  <si>
    <t>Green Energy 4 Seasons purchases and installs solar photovoltaic panels for individuals, businesses, and public sectors in Belgium. The company was founded in 2007 and is based in Marche-en-Famenne, Belgium.</t>
  </si>
  <si>
    <t>Marche-en-Famenne</t>
  </si>
  <si>
    <t>2905921</t>
  </si>
  <si>
    <t>MLGES (Euronext Paris)</t>
  </si>
  <si>
    <t>seasons; panels for individuals; installs solar photovoltaic; public sectors; purchases; solar photovoltaic panels; green energy; installs solar; individuals; photovoltaic panels; solar photovoltaic; sectors</t>
  </si>
  <si>
    <t>0.0003512954516707377</t>
  </si>
  <si>
    <t>5639</t>
  </si>
  <si>
    <t>0.0003568650497573053</t>
  </si>
  <si>
    <t>b68f8a2544178d272fbdcb3111337a12</t>
  </si>
  <si>
    <t>GOAL ZERO Corporation</t>
  </si>
  <si>
    <t>http://www.goalzero.com</t>
  </si>
  <si>
    <t>GOAL ZERO Corporation provides portable solar battery chargers and panels, and off-grid solar generators. The company offers portable power products, such as batteries, power packs, and generators; solar panels to power a battery or device; solar kits; lanterns, flashlights, and more; and accessories, such as rechargeable speakers, lights cords and adapters, inverters and trickle chargers, batteries, apparel, and others. Its products are used for various activities, such as hunting, backpacking/hiking, photography, camping, and backup/emergency. The companys products are also used for various power needs, including devices with low-power needs, such as cell phones, mp3 players, headlamps, and more; devices with low or medium power needs, including tablets, laptops, DSLR cameras, and more; and devices with low, medium, or high power requirements, which include TVs, small refrigerators, CPAP machines, and more. The company sells products through outdoor/sporting goods, emergency preparedness, electronics, solar and battery, and DIY stores worldwide, as well as online. The company was founded in 2009 and is based in Bluffdale, Utah. As of September 16, 2014, GOAL ZERO Corporation operates as a subsidiary of NRG Energy, Inc.</t>
  </si>
  <si>
    <t>Bluffdale</t>
  </si>
  <si>
    <t>13420000</t>
  </si>
  <si>
    <t>In-Q-Tel, Inc.; Mercato Partners</t>
  </si>
  <si>
    <t>power; goal zero; power pack; solar power; power packs; solar panels; solar panel; portable solar power; zero power packs; goal zero power; solar power solution; solar power everyday; the. power pack; power pack stores; goal zero products; solar power systems; Small Power Packs; mono-crystalline solar panels; Medium Power Packs; n/a		 Inverter Additional; Solar power cells; Large Power Packs; Output	 n/a		 Inverter; electrical power; Direct Current; Power Pack Sizes; free sunlight power; portable power packs; AC power systems; Power Packs	Guide; local power plant; common power plants; store portable power; cell phones; DC power; RIGHT SOLAR KIT; solar panel works; power source; AC Output	 n/a; Watt Hour power; little more power; instant power; 12V Output	 n/a; political power; energy; Watt light bulb; electricity; domestic power; power solutions; technology GOAL ZERO</t>
  </si>
  <si>
    <t>power pack; amps; charge time; volts; bulb; bigger; power packs; wattage; flowing; escape; pack; portable solar power; packs; electrons; written; mono crystalline; lbs; recharge; work well; talking; square foot; recharge times; oz; mono crystalline solar; light bulb; instance; form of energy; facts; electrician; current flows; crystalline solar panels; brighter; boulder; agm lead acid; agm lead; agm; laptop; released; watts; lifespan; alternating current; alternating; watt; guide; volt; ac power; direct current; hours; charged; ipod; electric current; portable solar; break; moves; awesome; goal; mono; burning; electrical power; coal; cell phones; plug; thing; powering; lead acid; crystalline solar; usb; cell phone; outlet; flow; ac; low light; flows; pocket; pipe; measure; voltage; anytime; wall; kind; direction; dc power; conductor; times; portable power; foot; ports; mp; everyday; band; dc; acid; crystalline; buy; collected; amorphous; stored; going; fit; kit</t>
  </si>
  <si>
    <t>0.00012923716809246544</t>
  </si>
  <si>
    <t>0.00015090207344843843</t>
  </si>
  <si>
    <t>1332</t>
  </si>
  <si>
    <t>bcc3b782f307673db08c909bf49f0014</t>
  </si>
  <si>
    <t>Solar City, Inc.</t>
  </si>
  <si>
    <t>http://www.theleveredge.com</t>
  </si>
  <si>
    <t>Solar City, Inc., doing business as The LeverEdge, through its subsidiaries, distributes solar domestic water heating, solar pool heating, and water purification systems. It also offers water conditioners and softeners, reverse osmosis systems, and water filtration products, as well as direct and indirect solar water heaters. In addition, the company manufactures solar pool panels and pool heating collectors, as well as provides retail financing solutions to homeowners. Solar City, Inc. was founded in 1979 and is based in Odessa, Florida.</t>
  </si>
  <si>
    <t>Odessa</t>
  </si>
  <si>
    <t>pool heating; solar pool; pool; city; water purification systems; water filtration; solutions to homeowners; solar pool heating; softeners; reverse osmosis systems; reverse osmosis; osmosis systems; osmosis; offers water; domestic water heating; domestic water; direct and indirect; purification systems; financing solutions; indirect; reverse; water purification; conditioners; filtration; solar water heaters; distributes solar; purification; water heating; collectors; water heaters; solar water; subsidiaries; manufactures solar; homeowners; heaters; domestic; financing; retail</t>
  </si>
  <si>
    <t>0.0003739669204760773</t>
  </si>
  <si>
    <t>6789</t>
  </si>
  <si>
    <t>0.00033932381987594924</t>
  </si>
  <si>
    <t>1333</t>
  </si>
  <si>
    <t>77dec714fb7a80e11273c56a49910145</t>
  </si>
  <si>
    <t>SkyX Systems Corp.</t>
  </si>
  <si>
    <t>http://www.skyx.com</t>
  </si>
  <si>
    <t>SkyX Systems Corp. develops unmanned aircraft system (UAS) that is a platform for capturing data ranging from infrastructure inspection to detecting hydrocarbon leaks. The company offers SkyX, an UAS with vertical take-off and landing technology designed for inspecting and monitoring over long distances for pipelines or hydroelectric transmission lines. Its UAS is tracked in real-time from ground station that capture high-resolution videos, images, and other data, as well as carries infrared, hyperspectral, CCD, and other sensors. The company offers its system for long route inspections, railways, gas and oil inspection and leak detection, high-grid electric line monitoring, infrastructure surveillance, water pipeline monitoring applications. SkyX Systems Corp. was founded in 2015 and is based in Markham, Canada.</t>
  </si>
  <si>
    <t>Markham</t>
  </si>
  <si>
    <t>KuangChi Science Limited, Investment Arm</t>
  </si>
  <si>
    <t>unmanned aerial vehicles; SkyX Unmanned Aircraft; exceedingly short time; hydroelectric transmission lines; SkyX UAS; complete flight plan; capture high-resolution videos; vertical take-off; hydrocarbon leaks; Canadian company; reduced cost; long distances; great accuracy; ideal platform; special launchers; infrastructure inspection; perfect choice; specific route; critical locations; sensors. drones.; ground station; VTOL; data; landing; Hyperspectral; pipelines; CCD; moments; frame; technology; equipment; software; way</t>
  </si>
  <si>
    <t>skyx; vtol; uas; videos and images; transmission lines; time frame; short time; reduced cost; purpose built; platform for capturing; perfect choice; ideal platform; hydrocarbon leaks; gather more data; follow a specific; exceedingly; cost relative; complete flight; ccd; capturing data; capture high resolution; capture high; landing; transmitting; long distances; hydrocarbon; inspecting; flight plan; canadian; vertical; launchers; moments; literally; hyperspectral; hydroelectric; ground station; manned aircraft; leaks; infrastructure inspection; unmanned aircraft system; distances; ir; detecting; aircraft system; pipelines; upload; route; gather; featuring; relative; manned; capturing; infrared; high resolution; videos; purpose; reduced; deploy; unmanned aircraft; depending; carry; accuracy; oil and gas; frame; follow; choice; short; ranging; perfect; lines; transmission; resolution; plan; unmanned aerial vehicles; station; ideal; locations; aerial vehicles; great; images; require; builds; track; special; critical; capture</t>
  </si>
  <si>
    <t>0.00026570121487003916</t>
  </si>
  <si>
    <t>3417</t>
  </si>
  <si>
    <t>0.0002967519966595892</t>
  </si>
  <si>
    <t>1334</t>
  </si>
  <si>
    <t>19d05ac6-334b-3dfd-1ca4-426b9ed4072c</t>
  </si>
  <si>
    <t>Drone Squad</t>
  </si>
  <si>
    <t>http://www.dronesquad.com</t>
  </si>
  <si>
    <t>Gaming platform for Drone Racing. Drone Squad is a Los Angeles based seed-stage tech startup that connects local drone pilots around the world for fun and competition. Pilots in over 94 countries use our mobile app every day to host meet-ups and run races. Our drone gaming platform includes connected hardware such as the TBS RaceTracker, the worlds best selling drone race timing system.  
Drone Squad is a U.S.-based company that was founded in 2016 by Pete Mauro.</t>
  </si>
  <si>
    <t>gaming platform; gaming; timing; squad; seed stage; races; race; platform includes; local drone; esports; drone racing; drone race; connects local; tech startup; pilots; video games; worlds; racing; seed; mobile app; competition; drone pilots; host; selling; fun; connects; games; stage; startup; countries; app; meet; tech; connected</t>
  </si>
  <si>
    <t>0.0003960686011856488</t>
  </si>
  <si>
    <t>0.00033183930566763997</t>
  </si>
  <si>
    <t>Certain data and content provided by https://www.crunchbase.com/organization/drone-squad</t>
  </si>
  <si>
    <t>1dc5735ad4232902ae8e082e269f49b1</t>
  </si>
  <si>
    <t>RES GmbH</t>
  </si>
  <si>
    <t>http://www.resun.de</t>
  </si>
  <si>
    <t>RES GmbH engages in the development, manufacture, and distribution of systems based on microprocessor technology and chip technology for the use of renewable energy. The company offers power inverters, which are suitable for hybrid systems; biaxial tracking systems for PV installations; and solar panels that are fitted into pitched roofs. RES was founded in 2001 and is based in Saalfeld, Germany.</t>
  </si>
  <si>
    <t>Saalfeld</t>
  </si>
  <si>
    <t>systems for pv; res; pitched roofs; offers power inverters; microprocessor; hybrid systems; biaxial; pv installations; pitched; power inverters; offers power; tracking systems; fitted; chip; suitable; roofs; hybrid</t>
  </si>
  <si>
    <t>0.00012308479842282295</t>
  </si>
  <si>
    <t>0.00013513757088730403</t>
  </si>
  <si>
    <t>1336</t>
  </si>
  <si>
    <t>a5f064edfd8df1fd37686542cd298264</t>
  </si>
  <si>
    <t>Blacksquared GmbH</t>
  </si>
  <si>
    <t>http://www.changers.com</t>
  </si>
  <si>
    <t>Blacksquared GmbH designs and develops solar chargers for mobile devices in Germany. The company offers Kalhuohfummi, a solar charger; Maroshi, a light and solar panel; and solar batteries. It also operates an online shop for solar panels, solar batteries, solar messenger bags, solar totes, tees, suction cups, adapters, and power supply products. Blacksquared GmbH was founded in 2010 and is based in Potsdam, Germany.</t>
  </si>
  <si>
    <t>Brandenburg</t>
  </si>
  <si>
    <t>bmp Beteiligungsmanagement AG; Heliocentris Energy Solutions AG</t>
  </si>
  <si>
    <t>solar charger; Make solar energy; solar messenger bags; intelligent solar battery; powerful solar charger; solar panel; solar batteries; Social Energy Marketplace; climate neutral energy; power supply products; eco friendly behaviour; solar-charger enables everybody; international design awards; mAh capacityThe panel; flexible solarmodule Maroshi; customizable mobile app; corporate healthcare management; health related activities; health. sustainability. wellness; company. gamification. mhealth.; corporate wellness programs; solar totes; solar chargers; solar panels; Changers Credits; renewable energy; solar cableCharging; Changers community; generated energy; energy production; mobile devices; community Changers.com; online shop; Changers.com community; CO2 savings; suction cups; sustainable products; mobile device; social experience; measurable impact; USB cable; mini/micro USB; super light; resultant CO2-savings; Watt peak; immediate experience; Nintendo Gameboy; Sony PSP; necessary change; CSR activities</t>
  </si>
  <si>
    <t>changers; solar charger; gram; exact amount; wellness; measurable; helps companies; healthier; exact; solar battery; mah; employees; participation; compete; charger; solar batteries; measures; adapters; lifestyle; climate; friends; visible; sustainability; iphone; strength; account; corporate; active; community; usb; health; awareness; stored; savings; generated; wellness programs; weatherproof; watt peak; usb cable; uploads; totes; tells; tablet computer; supply products; suction; starter kit; starter; shop for solar; sheet of paper; sharpen; rewards; reward; resultant; reduce absenteeism; psp; powerful solar charger; powerful solar; power supply products; personally; personal health; online shop; offers a solar; nintendo; motivate; micro usb; mhealth; messenger bags; marketplace for sustainable; major brands; light and flexible; kindle; intelligent solar; health and wellness; grams; gamification; fully customizable; facebook and twitter; expression; energy is free; energy independent; enduring; encourages; employer; discharging; designed and developed; day after day; cups; csr; corporate wellness; contributions; commit; charges the battery; chargers for mobile; charge your smart; burden; bigger; behaviour; attractiveness; amount of generated; achievements</t>
  </si>
  <si>
    <t>0.00025554755010584126</t>
  </si>
  <si>
    <t>30312</t>
  </si>
  <si>
    <t>0.0002840892554411531</t>
  </si>
  <si>
    <t>1337</t>
  </si>
  <si>
    <t>df8611c6bad6e67cb37e37976f8b286e</t>
  </si>
  <si>
    <t>Solar Century Holdings Limited</t>
  </si>
  <si>
    <t>http://www.solarcentury.com</t>
  </si>
  <si>
    <t>Solar Century Holdings Limited designs and manufactures solar photovoltaic systems for homes and businesses. It also offers commercial rooftops and solar farms. The company provides residential programs, such as sale and marketing, installation and logistics, after-sales support, and KPI and program management solutions. It serves customers in the United Kingdom and internationally. The company was founded in 1998 and is based in London, United Kingdom.</t>
  </si>
  <si>
    <t>37403712</t>
  </si>
  <si>
    <t>SSE plc (3); VantagePoint Capital Partners (2); Foresight Solar &amp; Infrastructure VCT plc; Good Energies Inc.; Investec Trust (Guernsey) Limited; Zouk Capital LLP; Frog Capital Ltd.; Foresight Group LLP</t>
  </si>
  <si>
    <t>C21e solar slates; solar energy; solar energy companies; solar energy solutions; solar electric systems; solar photovoltaic systems; standard roofing slates; PV mounting systems; C21e solar slate; C21e solar plain; utility-scale solar products; utility scale solar; Chairman Jeremy Leggett; traditional roofing methods; Ecobuild Best Building; traditional roofing practice; 25-year power warranty; 10-year performance guarantee; Times R&amp;D Award; small format plain; simple click-to-fit connectors; solar inverters; traditional slates; industrial. renewable energy.; conventional slates; solar companies; solar company; solar industry; roof tiles; re-roofing projects; Solarcentury; carbon emissions; climate change; traditional finish; deep cuts; micro renewables; weather testing; Queen’s Award; huge range; clean power; expert advice; sheer breadth; easy – installs; specialist skills; maximum output; extra planning; new builds; electrical work; universal compatibility.</t>
  </si>
  <si>
    <t>slates; plain; industrial and utility; design and install; respected; utility scale solar; roofing; straight; award; fit; tiles; scale solar; traditional; utility scale; emissions; year power warranty; year power; year performance guarantee; year performance; works directly; warranty and year; universal compatibility; traditional plain; tiled roof; tiled; supplying clean power; supplying clean; supply solar; supplies its products; solar energy companies; sit; sheer; services to installers; sell solar; roofing projects; respected solar companies; respected solar; range of roof; pv mounting systems; pv mounting; producing electricity; power warranty; power and achieving; plain tiles; performance guarantee; perfect complement; maximum output; installers and distributors; flashings; fillers; expert advice; experienced solar energy; experienced solar; experienced installers; existing roofs; excellent performance; envisage solar; envisage; electrical work; ease of installation; early days; designing and installing; design and supply; deep cuts; cuts in carbon; customers benefit; chairman; built environment; breadth; attractive investment; application of solar; achieving deep cuts; achieving deep; experienced; systems and solar; carbon emissions; wooden; slate; evolution; winner; quick and easy; cuts; assured; box; threat; roof tiles; flush; executive; clean power; installers; width; solar photovoltaic systems; solar companies; complement; founded; won; fitting; energy companies; whilst; solar electric systems</t>
  </si>
  <si>
    <t>0.00012008204805319004</t>
  </si>
  <si>
    <t>6346</t>
  </si>
  <si>
    <t>0.00017656931562204376</t>
  </si>
  <si>
    <t>1338</t>
  </si>
  <si>
    <t>99d41295691c3d49e1f1ccfe7aeb6bd7</t>
  </si>
  <si>
    <t>Mouser Electronics, Inc.</t>
  </si>
  <si>
    <t>http://www.mouser.com</t>
  </si>
  <si>
    <t>Mouser Electronics, Inc. is a catalog and online semiconductor and electronic component distributor. The company offers products in the areas of optoelectronics, LED lighting, embedded solutions, semiconductors, circuit protection, passive components, interconnects, wire and cable, electromechanical, sensors, enclosures, thermal management, power, test and measurement, and tools and supplies. It also provides receiver downconverters, and related evaluation boards and controller boards for automotive radars, industrial radars, and microwave radar sensors. In addition, the company offers GlobalARC, a cloud-based search and rescue drone platform. It serves electronic design engineers, instructors, students, hobbyists, and production buyers worldwide. The company was founded in 1964 and is based in Mansfield, Texas with additional offices globally. Mouser Electronics, Inc. operates as a subsidiary of TTI, Inc.</t>
  </si>
  <si>
    <t>Berkshire Hathaway Inc.</t>
  </si>
  <si>
    <t>unsurpassed customer service; electronics. manufacturing. semiconductor; electronic component distributors; global catalog; design engineers; online semiconductor; leading-edge technologies; keen focus; newest products; worldwide support; latest products; Mouser; buyers; industry</t>
  </si>
  <si>
    <t>growing global; design engineers; catalog; fastest growing; buyers; fastest; unsurpassed; redefining; newest products; leading edge technologies; keen; electronic component; edge technologies; customer focused; newest; leading edge; growing; engineers; demanding; supplying; customer service; component; distributors; latest; edge; dedicated; combined; focused</t>
  </si>
  <si>
    <t>0.0002588675204468092</t>
  </si>
  <si>
    <t>27648</t>
  </si>
  <si>
    <t>0.0003099151095396433</t>
  </si>
  <si>
    <t>1339</t>
  </si>
  <si>
    <t>d0a5c32a-a58f-1866-a058-39520789f532</t>
  </si>
  <si>
    <t>Hunter Drone Services</t>
  </si>
  <si>
    <t>http://www.hdrones.com.au/</t>
  </si>
  <si>
    <t>Hunter Drone Services make use of professional aerial photography drone to procure stunning pictures. Hunter Drone Services make use of professional aerial photography drone to procure stunning pictures that should help your products/services sell on their own. When it comes to drone real estate photography, we are reviewed to be highly professional and passionate about what we do. For advanced agricultural and real estate aerial photography, we use drone thermal camera to meet and exceed our clients' needs with a huge impact. Give us a call to book an appointment!</t>
  </si>
  <si>
    <t>stunning; professional aerial photography; procure stunning; hunter; procure; professional aerial; drone services; aerial photography; pictures; thermal camera; reviewed; real estate photography; meet and exceed; huge impact; estate photography; appointment; photography; real estate; estate; book; exceed; professional services; passionate; huge; call; sell; impact; agricultural; meet</t>
  </si>
  <si>
    <t>0.0009804379908244253</t>
  </si>
  <si>
    <t>30116</t>
  </si>
  <si>
    <t>0.000657026074408458</t>
  </si>
  <si>
    <t>Certain data and content provided by https://www.crunchbase.com/organization/hunter-drone-services</t>
  </si>
  <si>
    <t>1340</t>
  </si>
  <si>
    <t>9ed2119c76a52e4f79a45d3e70627f39</t>
  </si>
  <si>
    <t>Zero Zero Robotics Inc.</t>
  </si>
  <si>
    <t>http://www.gethover.com</t>
  </si>
  <si>
    <t>Zero Zero Robotics Inc. manufactures hover cameras. The company was founded in 2014 and is based in Shenzhen, China.</t>
  </si>
  <si>
    <t>24700000</t>
  </si>
  <si>
    <t>ZhenFund; Zhejiang United Investment Group; GSR Ventures Management Co. Ltd.; IDG Capital Partners</t>
  </si>
  <si>
    <t>Zero Robotics; camera drone-the Hover; intelligence. drones. robotics; innovative new device; Hover Camera; consumer friendly experience; smart robotics</t>
  </si>
  <si>
    <t>hover; working to develop; smart robotics; robotics builds; consumer friendly; camera drone; builds smart; accomplish; flying camera; ai; artificial intelligence; called; embedded; artificial; creating; builds; friendly; flying; working</t>
  </si>
  <si>
    <t>0.0005737409340639018</t>
  </si>
  <si>
    <t>6202</t>
  </si>
  <si>
    <t>0.00048229568982692544</t>
  </si>
  <si>
    <t>1341</t>
  </si>
  <si>
    <t>6bdd01ac4b679f135143ade3bbfb1109</t>
  </si>
  <si>
    <t>SkyFire Energy Inc.</t>
  </si>
  <si>
    <t>http://www.skyfireenergy.com</t>
  </si>
  <si>
    <t>SkyFire Energy Inc., a solar engineering, procurement, and construction contractor, designs and installs grid connected and off grid solar power systems in Canada. It engages in the design and installation of residential and commercial photovoltaic systems, including grid tied solar electric, and off grid and grid tied with battery backup solar electric systems. The company also supplies solar panels, inverters, batteries, and charge controllers. It provides solar power design, installation, and commissioning services for government, commercial, and industrial businesses; and homebuilders and residential owners in Alberta, British Columbia, Saskatchewan, Northwest Territories, Nunavut, Yukon, Manitoba, and Ontario. The company was founded in 2001 and is based in Calgary, Canada.</t>
  </si>
  <si>
    <t>grid tied; tied; solar electric; tied solar electric; territories; supplies solar panels; solar power design; solar engineering; services for government; saskatchewan; power design; northwest; installation of residential; including grid tied; including grid; homebuilders; grid and grid; commissioning services; commercial photovoltaic systems; commercial photovoltaic; british; alberta; tied solar; grid tied solar; battery backup; supplies solar; grid solar power; solar electric systems; electric systems; designs and installs; grid connected; design and installation; grid solar; charge controllers; photovoltaic systems; contractor; commissioning; solar power systems; procurement; backup; residential and commercial; owners; controllers; power systems; connected</t>
  </si>
  <si>
    <t>0.0007365234743774866</t>
  </si>
  <si>
    <t>26193</t>
  </si>
  <si>
    <t>0.000643450581089354</t>
  </si>
  <si>
    <t>a54dee3b3f2c84c14f424d25a6174d0b</t>
  </si>
  <si>
    <t>Horus Aeronaves Ltda.</t>
  </si>
  <si>
    <t>Horus Aeronaves Ltda. manufactures drones to capture images and aerial mapping. It develops unmanned aircraft for aerial survey, a device that can be used in activities such as precision agriculture, environmental monitoring, earth sciences, among others. Horus Aeronaves Ltda. is based in Florianópolis, Brazil.</t>
  </si>
  <si>
    <t>Florianópolis</t>
  </si>
  <si>
    <t>Santa Catarina</t>
  </si>
  <si>
    <t>1207620</t>
  </si>
  <si>
    <t>SP Ventures Gestora de Recursos S.A.; Federação das Indústrias de Santa Catarina</t>
  </si>
  <si>
    <t>aerial mapping; Unmanned Aerial Vehicles; unmanned aerial vehicle; aerial images; aerial survey; aerial imagery; unmanned aircraft; Horus Aeronaves Ltda.; aerial shots; photogrammetry services; environmental control operations; autonomous aircraft. http://horusaeronaves.com; precision farming possibilities; environmental monitoring; earth sciences; precision agriculture; possible infestations; high-resolution images; agro industry; various segments; gathering images; air monitoring; UAVs; Tracking works; rescue firefighters; Service search; transmission lines; environmental issues; agricultural inputs; dynamic enterprise; market opportunities; LAND SURVEYS; greater versatility; solid enterprise; reduced cost; civil construction; customer needs; crop failures; pest control; better utilization; accurate information; drones</t>
  </si>
  <si>
    <t>mapping and monitoring; capturing images; autonomous aircraft; aerial mapping; aerial images; photogrammetry; images; conducting; possibilities; capturing; uavs; transmission lines; services for air; safety and quality; respects; resolution images; reduced cost; providing accurate; provide services; promotions; planting; pest control; nationally; monitoring technology; market opportunities; land surveys; infestations; images and aerial; horus; high resolution images; greater versatility; geoscience; firefighters; festivals; fast and secure; environmental issues; environmental control; drones to capture; control and monitoring; capture images; better utilization; benchmark; agro; agricultural inputs; aerial survey; unmanned aircraft; greater; provide products; precision farming; appear; aerial shots; pests; manufactures drones; perform; pest; failures; develops unmanned; events; mapping; versatility; seek; sciences; realization; aerial filming; multitude; environmental monitoring; shots; inputs; gathering; pipelines; excellence; adapt; aerial imagery; utilization; performing; manned; advertising; search and rescue; filming; unmanned aerial vehicle; recognized; precision agriculture; farming; aerial vehicle; surveys; crop; high resolution; segments; reduced; opportunities; rescue; earth; solid; lines; civil; survey; secure; transmission; resolution; products and services</t>
  </si>
  <si>
    <t>0.00036786173578363306</t>
  </si>
  <si>
    <t>9631</t>
  </si>
  <si>
    <t>0.00034246707799139</t>
  </si>
  <si>
    <t>1343</t>
  </si>
  <si>
    <t>4f350160-7273-50b6-31d5-4561cf93a509</t>
  </si>
  <si>
    <t>Tenflight</t>
  </si>
  <si>
    <t>https://www.tenflight.com</t>
  </si>
  <si>
    <t>A drone services marketplace.</t>
  </si>
  <si>
    <t>drone services; marketplace</t>
  </si>
  <si>
    <t>0.0003181038198941624</t>
  </si>
  <si>
    <t>2063</t>
  </si>
  <si>
    <t>0.00029651122987842295</t>
  </si>
  <si>
    <t>Certain data and content provided by https://www.crunchbase.com/organization/tenflight</t>
  </si>
  <si>
    <t>fc732c01b03fa457a91bebd6c49b2b0f</t>
  </si>
  <si>
    <t>NewGreenTec GmbH</t>
  </si>
  <si>
    <t>http://www.newgreentec.com</t>
  </si>
  <si>
    <t>NewGreenTec GmbH designs and manufactures hybrid power plants. It offers power pyramid comprising wind turbines, solar panels, batteries, eco-generators, and inverters to generate electricity. The company was founded in 2015 and is based in Lufingen, Switzerland.</t>
  </si>
  <si>
    <t>Lufingen</t>
  </si>
  <si>
    <t>New Green Tec; dynamic company; sustainable power; wind energy; mobility; logistics; solutions; aviation</t>
  </si>
  <si>
    <t>tec; young; unconventional; technical solutions; sustainable power; solutions for sustainable; dynamic; wind energy; creative; mobility; aviation; logistics; sustainable</t>
  </si>
  <si>
    <t>0.0000808133779572159</t>
  </si>
  <si>
    <t>0.0001296278335119233</t>
  </si>
  <si>
    <t>f367b544f8c5b420377b35e0e6683629</t>
  </si>
  <si>
    <t>Silicon Solar, Inc.</t>
  </si>
  <si>
    <t>http://www.siliconsolar.com</t>
  </si>
  <si>
    <t>Silicon Solar, Inc. manufactures and markets residential solar panels, solar cells, lights, fountains and hot water systems.	 Silicon Solar, Inc. was founded in 1998 and is based in Bainbridge, New York.</t>
  </si>
  <si>
    <t>Bainbridge</t>
  </si>
  <si>
    <t>silicon solar; fountains; residential solar panels; hot water systems; water systems; manufactures and markets; residential solar; hot water; hot</t>
  </si>
  <si>
    <t>0.0004632864753131629</t>
  </si>
  <si>
    <t>0.0003676599937526801</t>
  </si>
  <si>
    <t>1346</t>
  </si>
  <si>
    <t>856a604c-b24e-2073-bfa9-8196a7a1cb7f</t>
  </si>
  <si>
    <t>UAViator</t>
  </si>
  <si>
    <t>https://www.dangove.me/uaviator</t>
  </si>
  <si>
    <t>UAViator is incorporating drones with glasses.</t>
  </si>
  <si>
    <t>incorporating; glasses</t>
  </si>
  <si>
    <t>0.00032550105872534567</t>
  </si>
  <si>
    <t>1695</t>
  </si>
  <si>
    <t>0.0002924729565334507</t>
  </si>
  <si>
    <t>Certain data and content provided by https://www.crunchbase.com/organization/uaviator</t>
  </si>
  <si>
    <t>1347</t>
  </si>
  <si>
    <t>cfc032e6fdc0ddaa642a47d66d65732b</t>
  </si>
  <si>
    <t>Kinmac Solar Corporation</t>
  </si>
  <si>
    <t>Kinmac Solar Corporation manufactures crystalline-silicon photovoltaic modules. It also designs and installs solar panel modules and builds integrated photovoltaic equipment. The company was formerly known as Lucky Power Technology Company Limited. The company was incorporated in 2004 and is based in Taoyuan, Taiwan. Kinmac Solar Corporation has production facilities in both Taiwan and China.</t>
  </si>
  <si>
    <t>14742100</t>
  </si>
  <si>
    <t>Inventec Corporation</t>
  </si>
  <si>
    <t>solar panel modules; silicon photovoltaic modules; photovoltaic equipment; panel modules; manufactures crystalline; installs solar panel; crystalline silicon photovoltaic; production facilities; silicon photovoltaic; corporation; integrated photovoltaic; corporation manufactures; designs and installs; photovoltaic modules; crystalline silicon; installs solar; crystalline; builds</t>
  </si>
  <si>
    <t>0.0005013090618929873</t>
  </si>
  <si>
    <t>0.0003651347052702549</t>
  </si>
  <si>
    <t>b16276c13ed7a16e074502558f874e32</t>
  </si>
  <si>
    <t>Astro- und Feinwerktechnik Adlershof GmbH</t>
  </si>
  <si>
    <t>http://www.astrofein.com</t>
  </si>
  <si>
    <t>Astro- und Feinwerktechnik Adlershof GmbH designs, develops, manufactures, and tests precision-engineered aerospace components, sub-assemblies, devices, and instruments for industrial trade, commerce, and science applications. It offers attitude control systems and components for small satellites; ASG-1, a high integrated rate sensor for space and small satellite applications; an ACS test facility for the verification of micro and mini satellite busses; electro-mechanical hardware products for micro and small satellites, such as reaction wheels and solar panels, including operational mechanisms; deployable booms; single pico-satellite launcher for pico-satellites; and simulation models. The company also provides mechanical ground support equipment, including satellite transport containers, solar generator transport containers, integration carts and set-down supports, load equipment and test adapters, and cooling systems for ground operation; opto-mechanical components and systems, filter wheels, and camera development; and test beds and apparatus engineering services. In addition, it offers design, research and development, manufacturing, environmental simulation, and quality assurance services. The company was founded in 1993 and is based in Berlin, Germany.</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</si>
  <si>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t>
  </si>
  <si>
    <t>small satellites; pico; containers; wheels; satellites; simulation; satellite; und; test facility; test beds; systems for ground; solar generator; small satellite; satellite applications; reaction wheels; quality assurance services; opto; mechanical components; launcher; hardware products; ground support equipment; environmental simulation; components and systems; camera development; booms; beds; attitude control; assurance services; asg; aerospace components; acs; support equipment; ground support; carts; test; transport; systems and components; mechanical; electro mechanical; reaction; offers design; deployable; quality assurance; attitude; apparatus; cooling systems; filter; assurance; mechanisms; adapters; verification; electro; engineering services; tests; trade; mini; assemblies; instruments; commerce; science; engineered; load; generator; supports; control systems; facility; rate; models; operational; cooling; sensor</t>
  </si>
  <si>
    <t>0.0006752706620073929</t>
  </si>
  <si>
    <t>21662</t>
  </si>
  <si>
    <t>0.0005575256964581205</t>
  </si>
  <si>
    <t>1349</t>
  </si>
  <si>
    <t>5915ecc5729d4fb0429c9dba3fbc4ced</t>
  </si>
  <si>
    <t>http://www.ehthybrid.com</t>
  </si>
  <si>
    <t>EnerDynamic Hybrid Technologies Corp. designs, develops, manufactures, assembles, and distributes structural building systems with integrated alternative energy technologies in Canada. The company offers fiberglass reinforced structural insulted panels for modular building/home systems; and other products, including solar panels, alternative energy producing carports, and alternative energy producing construction site trailers under the ENERTEC brand. It also produces solar panels for third parties; and installs solar energy production systems. The company is headquartered in Welland, Canada.</t>
  </si>
  <si>
    <t>24693410</t>
  </si>
  <si>
    <t>Maclos Capital Inc.</t>
  </si>
  <si>
    <t>23581411</t>
  </si>
  <si>
    <t>EHT (TSX Venture Exchange); 6EH (Deutsche Boerse AG); 6EH (Boerse-Stuttgart); EDYY.F (Pink Sheets LLC)</t>
  </si>
  <si>
    <t>energy producing; alternative energy; technologies corp; produces solar panels; offers fiberglass; installs solar energy; energy production systems; construction site; building systems; alternative energy technologies; third parties; reinforced; production systems; structural; alternative; produces solar; producing; solar energy production; fiberglass; assembles; trailers; including solar panels; carports; parties; energy technologies; including solar; corp; energy production; installs solar; third; brand; hybrid; modular</t>
  </si>
  <si>
    <t>0.00025398978669220686</t>
  </si>
  <si>
    <t>0.0002429661706068518</t>
  </si>
  <si>
    <t>1350</t>
  </si>
  <si>
    <t>a6b50b9f7bb23580cd084ecc5c339cf6</t>
  </si>
  <si>
    <t>Skycision, Inc.</t>
  </si>
  <si>
    <t>http://skycision.herokuapp.com</t>
  </si>
  <si>
    <t>Skycision, Inc. provides a data-driven platform that processes drone-collected aerial imagery. Its platform enables users to identify pests, weeds, or blights before they make a significant impact on crops. The companys aerial mapping application can map elevation, provide NDVI as an indicator of field health, and make critical field measurements. The company was incorporated in 2015 and is based in Pittsburgh, Pennsylvania.</t>
  </si>
  <si>
    <t>Pittsburgh</t>
  </si>
  <si>
    <t>Acceleprise</t>
  </si>
  <si>
    <t>traditional crop management; critical field measurements; massive global market; aerial mapping; drone-collected aerial imagery; aerial mapping application; prescribe precise field; Remote field sensing; Redefines traditional crop; data-driven software solution; SaaS solution; aerial mapping capabilities; actionable insights; field health; drone industry-leader DJI; drone-collected imagery; prescription solutions; large-scale operation; map elevation levels; modern grower; field threats; art computer vision; machine learning; crop stress; Specialized imaging sensors; flight mapping capabilities; big data. machine; fields. agriculture. analytics.; Machine Learning techniques; data-driven platform; Aerial precision; field data; modern growers; significant impact; yield performance; solution leverages; data analytics; image processing; software development; Skycision redefines; agricultural operations; predictive models; various operations; current health; yield potential; rapid insights; international market; flight planner; annual basis; hidden potential</t>
  </si>
  <si>
    <t>crop management; growers; elevation; vision and machine; saas solution; redefines; poised; pinpoint crop; manage a large; field measurements; field health; derive; crop stress; actionable insights; ability to manage; prescription; global market; aerial mapping; data driven; pinpoint; collected; ndvi; recommend; insights; crop; indicator; machine learning; disrupt; threats; saas; identify; massive; imagery; map; stress; aerial imagery; computer vision; enhancing; crops; actionable; modern; learning; measurements; driven; ability; yield potential; weeds; unlocking; sensing capabilities; regionally; prepares; platform that processes; platform enables users; planner; penetrate; nationally; leveraged; international market; imaging sensors; flight planner; field data; farmers grow; driven platform; computer software; blights; annual basis; agricultural operations; aggregating; acquire aerial; machine; yield; disrupting; mapping; health; large scale; pests; industry leader; scouting; save time; react; platform enables; thousands of dollars; predict; hidden; capabilities; techniques; potential; traditional; time and money; enables users; software solution; art; treatments; embedded systems; analytics; dji; save; critical; predictive; route</t>
  </si>
  <si>
    <t>0.0009411917996198861</t>
  </si>
  <si>
    <t>4302</t>
  </si>
  <si>
    <t>0.0007097895278347958</t>
  </si>
  <si>
    <t>1351</t>
  </si>
  <si>
    <t>195d2efa79e72234ff9a8fae8cb6a37e</t>
  </si>
  <si>
    <t>Kinestral Technologies Inc.</t>
  </si>
  <si>
    <t>http://www.kinestral.com</t>
  </si>
  <si>
    <t>Kinestral Technologies Inc. develops novel chemistry applied to building materials for energy efficiency. The company was incorporated in 2010 and is based in Palo Alto, California.</t>
  </si>
  <si>
    <t>116553963</t>
  </si>
  <si>
    <t>5AM Venture Management LLC (2); Mitsubishi UFJ Capital Co. Ltd.; Asahi Glass Co., Ltd.; Versant Ventures, Inc.; Alexandria Venture Investments; Capricorn Investment Group LLC; Hermes-Epitek Corp.</t>
  </si>
  <si>
    <t>electrically conductive layer; sheet resistance; glass; minimum sheet resistance; maximum sheet resistance; glass units; multi-layer device; insulated glass units; present invention; Kinestral Technologies; dynamic glass; electrochromic multi-layer devices; commercial building glass; non-insulated glass units; electrochromic glass; varying sheet resistance; novel new chemistry; glass panels; energy efficiency; commercial non-metal windows; automotive markets; rear view mirrors; markets. automotive. consumer; Electronic controller; Glass windows; related energy products; moveable panel systems; solar panels; Solar glass; Glass sealers; building materials; Glass coatings; Window glass; semi-worked glass; Unfinished glass; glass materials; Glass tiles; Glass tinting; glass railings; glass structures; glass walls; electrochromic coating; Automobile sunroofs; various aspects; vehicle windows; tint laminations; entire area; electrical conductor; Anti-reflective coatings; solar glassware</t>
  </si>
  <si>
    <t>electrically conductive; sheet resistance; glass units; multi layer; electrically; technologies is developing; sunroofs; maintenance and repair; insulated glass units; insulated glass; automotive markets; electrical current; conductive; varies; rs; adaptive; apparatus; insulated; parts and accessories; locomotion; glass panels; adjusting; mirrors; building materials; resistance; building construction; layer; sheet; trains; windows; ratio; substrate; integrity; controlling; vessels; side; function; minimum; coatings; comprising; position; scientific; walls; units; flow; frames; doors; dynamic; window glass; window frames; water installation; varnishes; tint; thermal performance; structural integrity; spatially; solar and electrical; shutters; railings; polishing; performance characteristics; partitions; panels for building; paints; laminations; infiltration; glassware; glass windows; glass walls; glass tiles; glass materials; glass covered; glass and insulated; glas; electromagnetic radiation; electrical conductor; easily manufactured; door frames; dividers; directed; control and automation; consultation services; calculating; building glass; window; controller; sealants; grinding; automotive; signaling; manufacture of solar; commercial building; residential and commercial; etching; coordinated; repair; wavelength; anti reflective; ultraviolet; solar glass</t>
  </si>
  <si>
    <t>0.00037546555751249674</t>
  </si>
  <si>
    <t>10391</t>
  </si>
  <si>
    <t>0.0003377291291438755</t>
  </si>
  <si>
    <t>1352</t>
  </si>
  <si>
    <t>fa73284418ea24e5be24407f8a11d3f0</t>
  </si>
  <si>
    <t>Transphorm, Inc.</t>
  </si>
  <si>
    <t>http://www.transphormusa.com</t>
  </si>
  <si>
    <t>Transphorm, Inc. designs and manufactures gallium nitride field effect transistors. It offers products for various high-voltage power conversion applications, such as server/storage products, PV inverters, automotive products, and motor control. The company offers products through sales representatives or distributors in the Americas, the EMEA, Japan, China and ASEAN, Korea, and Taiwan. Transphorm, Inc. was founded in 2007 and is based in Goleta, California.</t>
  </si>
  <si>
    <t>Goleta</t>
  </si>
  <si>
    <t>224350000</t>
  </si>
  <si>
    <t>Lux Capital Management (4); Kleiner Perkins Caufield &amp; Byers (4); Foundation Capital (3); GV (3); Soros Fund Management LLC (2); Furukawa Electric Co., Ltd.; Innovation Network Corporation of Japan; Kohlberg Kravis Roberts &amp; Co. Ltd.; Bright Capital LLC; Nihon Inter Electronics Corporation</t>
  </si>
  <si>
    <t>power conversion; Transphorm; power conversion devices; gallium nitride; power conversion technology; significant energy savings; high-voltage power conversion; power conversion applications; gallium nitride power; solar panels; material gallium nitride; cost-effective power conversion; power conversion process; enhancement mode; application-specific power modules; power conversion device; gallium nitride-based solutions; nitride face devices; power grid supplies; electric conversion losses; reliability GaN devices; Semiconductor heterostructure diodes; global semiconductor company; mode III-nitride devices; semiconductor material; energy efficiency; upper semiconductor layer; enhancement mode devices; GaN engineering expertise; innovative circuit design; first-ever complete solution; industrial. renewable energy; industry-leading IP portfolio; metal anode contact; metal cathode contact; communications infrastructure. electronics.; power supplies; ultra-efficient power; gallium face; application-specific modules; semiconductor layers; electronic devices; efficiency breakthrough; various customers; electric vehicles; revolutionary material; high efficiency; current technology; superior material; motor drives</t>
  </si>
  <si>
    <t>nitride; gallium nitride; gan; deg; power conversion; enhancement; conversion devices; gallium; voltage power; power modules; hybrids; hvacs; high voltage power; conversion technology; conversion process; inefficient; semiconductor material; application specific; conversion; losses; energy savings; gate; diodes; servers; mode; high voltage; dramatically; layer; face; contact; world's most efficient; wasteful; unable; ultra efficient; transistors; today's energy; superior material; specific modules; solutions for high; redefining; power conversion process; panels and electric; motor drives; metal anode; material includes; limitations; ip portfolio; inverters for solar; highest reliability; highest performance; heterojunction; global semiconductor; frequencies; engineering expertise; electric conversion; efficient power; driven design; developer of high; designs and delivers; design support; described; depleted; delivers power; current technology; communications infrastructure; circuit design; power devices; planar; paving; breakthroughs; anode; historically; demo; cathode; iii; upper; traditionally; design and manufacturing; customer base; complete solution; electrical system; customers worldwide; voltage; savings; transformation; cell phone; forming; energy efficiency; form; unmatched; highest; researchers; lower cost; represent; lost; expertise; revolution; switching; conduct; metal</t>
  </si>
  <si>
    <t>0.00013359907588909436</t>
  </si>
  <si>
    <t>4125</t>
  </si>
  <si>
    <t>0.0002052169256070779</t>
  </si>
  <si>
    <t>1353</t>
  </si>
  <si>
    <t>af84661e8a0a065ce558972d39dec4a4</t>
  </si>
  <si>
    <t>DTZ Worldwide Limited</t>
  </si>
  <si>
    <t>DTZ Worldwide Limited provides real estate advisory services. The company was formerly known as Drone Bidco Limited and changed its name to DTZ Worldwide Limited in August 2014. DTZ Worldwide Limited was incorporated in 2014 and is based in London, United Kingdom.</t>
  </si>
  <si>
    <t>advisory services; advisory; real estate; estate</t>
  </si>
  <si>
    <t>0.0005328958702202756</t>
  </si>
  <si>
    <t>9560</t>
  </si>
  <si>
    <t>0.00043206579075225044</t>
  </si>
  <si>
    <t>1354</t>
  </si>
  <si>
    <t>a528dad8-40cd-4bc7-6b64-2a4cfac58fbf</t>
  </si>
  <si>
    <t>e RV</t>
  </si>
  <si>
    <t>http://www.erv.us.com</t>
  </si>
  <si>
    <t>e RV is an online platform that offers renewable energy products for RVs and trailers. eRV is a distributor of SOLAR PANELS, WIND CHARGERS and CHARGE CONTROLLER products including complete installation kits, control panels, high output alternators, inverters, chargers, isolators, combiners and batteries for the RV, Camping and remot home/ off-grid markets. We assist RV, remote cabin or campers/ owners/mechanics to determine  power system needs  and then help size/supply the necessary components to provide a complete renewable energy system.</t>
  </si>
  <si>
    <t>Fort Lauderdale</t>
  </si>
  <si>
    <t>rv; wind chargers; rvs; renewable energy system; provide a complete; platform that offers; output alternators; isolators; installation kits; grid markets; distributor of solar; controller products; complete installation; combiners; chargers and charge; charge controller products; campers; alternators; offers renewable energy; offers renewable; mechanics; high output; cabin; products including; chargers; charge controller; trailers; biotechnology; control panels; camping; online platform; renewable energy products; distributor; assist; energy system; determine; power system; controller; energy products; kits; owners; size</t>
  </si>
  <si>
    <t>0.0004461653634911247</t>
  </si>
  <si>
    <t>7928</t>
  </si>
  <si>
    <t>0.0004664996508241235</t>
  </si>
  <si>
    <t>Certain data and content provided by https://www.crunchbase.com/organization/e-rv</t>
  </si>
  <si>
    <t>1355</t>
  </si>
  <si>
    <t>6a48370f6fdad7e6d54deb099dceedfa</t>
  </si>
  <si>
    <t>Angstrom Sciences, Inc.</t>
  </si>
  <si>
    <t>http://www.angstromsciences.com</t>
  </si>
  <si>
    <t>Angstrom Sciences, Inc. designs, engineers, develops, manufactures, and supplies magnetrons and refined materials for the plasma vapor deposition of thin films. Its products include linear, planar rotary, rotating cylindrical, and custom magnetrons; magnetron sputtering cathodes for research and development, and production applications; and customized backing plates for original equipment specifications or custom cathode dimensions. The company also provides conductive products, magnet retrofits, vacuum deposition materials, and spare parts. In addition, it offers elastomer bonding and metallic bonding services; and laboratory, repair, and rebuild services. The companys products are used to manufacture various products, such as CDs/DVDs, energy efficient architectural glass, OLED technology, solar panels, flat panel displays, and microelectronic devices, as well as used in various applications, including aerospace and defense, data storage, decorative, energy, lighting, medical, optics, security, and wear coatings. It offers its products through a network of vacuum deposition representatives and distributors in Asia, Australia, Europe, and North America. The company was founded in 1988 and is based in Duquesne, Pennsylvania.</t>
  </si>
  <si>
    <t>Duquesne</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</si>
  <si>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t>
  </si>
  <si>
    <t>vacuum deposition; bonding; deposition; rotating cylindrical; refined; rebuild; production applications; microelectronic; magnetron sputtering; magnetron; elastomer; dvds; deposition materials; cds; backing plates; planar; cylindrical; aerospace and defense; magnet; cathode; vacuum; vapor deposition; backing; architectural glass; retrofits; thin films; sputtering; sciences; rotating; wear; metallic; representatives; data storage; original equipment; decorative; plates; oled; vapor; rotary; linear; dimensions; spare parts; plasma; conductive; flat panel displays; spare; panel displays; films; original; energy efficient; specifications; laboratory; optics; coatings; architectural; offers its products; distributors; customized; displays; flat panel; defense; engineers; repair; medical</t>
  </si>
  <si>
    <t>0.0005918430797297616</t>
  </si>
  <si>
    <t>3403</t>
  </si>
  <si>
    <t>0.0004941726805577318</t>
  </si>
  <si>
    <t>1356</t>
  </si>
  <si>
    <t>54a02908-3b8e-05f4-0ab2-da7a2d550eed</t>
  </si>
  <si>
    <t>XTIM - Bionic Bird</t>
  </si>
  <si>
    <t>http://www.mybionicbird.com//?lang=en</t>
  </si>
  <si>
    <t>Xtim creates the first biomimetic drone in the world. The only alternative to the existing propellers drones that will be safe and furtive.</t>
  </si>
  <si>
    <t>propellers; creates; alternative; safe</t>
  </si>
  <si>
    <t>0.00007255901693510513</t>
  </si>
  <si>
    <t>40941</t>
  </si>
  <si>
    <t>0.00012047456929275143</t>
  </si>
  <si>
    <t>Certain data and content provided by https://www.crunchbase.com/organization/xtim-bionic-bird</t>
  </si>
  <si>
    <t>1357</t>
  </si>
  <si>
    <t>1765a344c7b49ed8cd06e81edf150f0b</t>
  </si>
  <si>
    <t>Remote Control Technology, Inc.</t>
  </si>
  <si>
    <t>http://www.remotecontroltech.com</t>
  </si>
  <si>
    <t>Remote Control Technology, Inc. manufactures and markets wireless radio frequency devices for control, automation, and telemetry applications. Its products include radio frequency industrial controls, stationary transmitter systems, handheld transmitter systems, custom wireless solutions, and antennas and solar panels kits. The company serves groundwater, material handling, aggregate, military, transportation, security, wastewater, agriculture, mining, industrial automation, saw mill, recycling/waste management, warehouse management, and forestry industries. Remote Control Technologys products are used in various applications, including automated pump control, valve activation, conveyor control, problem notification, data logging, door/gate operation, proximity detection, perimeter detection, tire pressure monitoring, grain elevators, security gate, augers, freight loading, boat lifts, temperature monitoring, alarm activation, traffic signals, chemical level monitoring, activation of training tools, stacker control, dust suppression, warehouse lighting, remote control relay, emergency notification, and tank level monitoring. It offers its products through distributors and representatives. Remote Control Technology, Inc. was formerly known as TRC Systems and changed its name to Remote Control Technology, Inc. in January, 1988. The company was founded in 1982 and is based in Redmond, Washington.</t>
  </si>
  <si>
    <t>Redmond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</si>
  <si>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t>
  </si>
  <si>
    <t>activation; control technology; level monitoring; remote control; notification; radio frequency; transmitter; gate; warehouse; frequency; wireless solutions; warehouse management; training tools; stacker; pump control; pressure monitoring; perimeter detection; industrial controls; include radio frequency; include radio; groundwater; grain elevators; dust suppression; distributors and representatives; data logging; tire; grain; relay; mill; logging; elevators; conveyor; suppression; freight; lifts; aggregate; radio; loading; forestry; waste management; boat; representatives; perimeter; wastewater; material handling; stationary; proximity; products through distributors; valve; handheld; detection; industrial automation; wireless; automation; signals; telemetry; dust; tank; antennas; recycling; alarm; manufactures and markets; door; problem; traffic; handling; pump; mining; waste; pressure; offers its products; distributors; kits; controls; emergency; chemical; automated; temperature</t>
  </si>
  <si>
    <t>0.00016683759010468227</t>
  </si>
  <si>
    <t>13468</t>
  </si>
  <si>
    <t>0.00024330417153028874</t>
  </si>
  <si>
    <t>1358</t>
  </si>
  <si>
    <t>ce2428f1-6ba7-a4c3-f4a9-02a825d4363b</t>
  </si>
  <si>
    <t>Dronifi</t>
  </si>
  <si>
    <t>https://www.dronifi.com</t>
  </si>
  <si>
    <t>Software platform / ecosystem for commercial drone flight service providers and enterprise companies.</t>
  </si>
  <si>
    <t>Westlake Village</t>
  </si>
  <si>
    <t>drone flight; software platform; service providers; ecosystem; commercial drone; providers</t>
  </si>
  <si>
    <t>0.00033163278626293535</t>
  </si>
  <si>
    <t>0.00027912603547324157</t>
  </si>
  <si>
    <t>Certain data and content provided by https://www.crunchbase.com/organization/dronifi</t>
  </si>
  <si>
    <t>1359</t>
  </si>
  <si>
    <t>9e14bac7b93025c8329dce95a55ec51d</t>
  </si>
  <si>
    <t>Residential PV Trading Limited</t>
  </si>
  <si>
    <t>Residential PV Trading Limited owns solar panels on the rooftops of over 260 domestic properties in the south of the United Kingdom. It receives feed-in-tariffs and payments for the surplus electricity produced and exported to the national grid. Residential PV Trading Limited was incorporated in 2010 and is based in London, United Kingdom.</t>
  </si>
  <si>
    <t>tariffs and payments; surplus electricity produced; surplus electricity; residential pv; receives feed; produced and exported; owns solar panels; owns solar; domestic properties; feed in tariffs; tariffs; national grid; exported; surplus; electricity produced; receives; payments; trading; south; owns; rooftops; feed; domestic; properties; produced; national</t>
  </si>
  <si>
    <t>0.00031630359282862396</t>
  </si>
  <si>
    <t>0.00036524840627907</t>
  </si>
  <si>
    <t>1360</t>
  </si>
  <si>
    <t>0f3a5c9f0d10beea95eef6c09df6e308</t>
  </si>
  <si>
    <t>Mugen SAS</t>
  </si>
  <si>
    <t>http://www.mugen-sas.com</t>
  </si>
  <si>
    <t>Mugen SAS develops and delivers human system interaction software solutions. The company offers a software suite for interaction with connected objects and environments. Its solutions include M-Start, a generic solution to create and roll out interfaces on the fly to interact with connected systems via mobile and tactile media; and M2UV, a solution for unmanned systems interaction. The company offers solutions for smart building, intervention forces, in-flight entertainment, infrastructure maintenance, drone and robot, and factory of the future sectors. Mugen SAS was incorporated in 2013 and is based in Merignac, France.</t>
  </si>
  <si>
    <t>Merignac</t>
  </si>
  <si>
    <t>interaction; tactile; solutions for smart; solution for unmanned; software suite; smart building; offers a software; interaction software; infrastructure maintenance; generic; flight entertainment; connected objects; develops and delivers; connected systems; offers solutions; unmanned systems; solutions include; intervention; forces; connected; uv; interact; software solutions; interfaces; objects; factory; suite; roll; entertainment; robot; human; environments; media; start; sectors; delivers; fly</t>
  </si>
  <si>
    <t>0.0000862381811297942</t>
  </si>
  <si>
    <t>0.0001668939529328871</t>
  </si>
  <si>
    <t>1362</t>
  </si>
  <si>
    <t>e3212c4d667e105a27a1d50c6f822ab6</t>
  </si>
  <si>
    <t>Nichiha Corporation</t>
  </si>
  <si>
    <t>http://www.nichiha.co.jp</t>
  </si>
  <si>
    <t>Nichiha Corporation manufactures and sells exterior and interior building products for houses, and commercial and public facilities in Japan, the United States, and China. The company offers exterior building products, such as fiber cement sidings and sidings accessories, roofing materials, face material bearing walls, fire-resistant roofing boards, and remodeling products, as well as interior building products. It also provides thermal insulating products comprising solar heat insulation and underfloor thermal insulation panels; and fiberboards, as well as offers installation, maintenance, and repair services. The company was founded in 1956 and is headquartered in Nagoya, Japan.</t>
  </si>
  <si>
    <t>1956</t>
  </si>
  <si>
    <t>Nagoya</t>
  </si>
  <si>
    <t>7943 (The Tokyo Stock Exchange); NCHI.F (Pink Sheets LLC)</t>
  </si>
  <si>
    <t>building products; exterior; interior; roofing materials; public facilities; products comprising solar; offers exterior; insulation panels; heat insulation; fire resistant; exterior building; exterior and interior; comprising solar; roofing; thermal insulation; insulation; offers installation; cement; solar heat; remodeling; insulating; well as offers; underfloor; repair services; corporation manufactures; bearing; products comprising; houses; face; boards; walls; resistant; fiber; comprising; manufactures and sells; fire; corporation; repair</t>
  </si>
  <si>
    <t>0.0002687678758346847</t>
  </si>
  <si>
    <t>0.0002723193670360493</t>
  </si>
  <si>
    <t>1363</t>
  </si>
  <si>
    <t>9e2efd74-e842-cb5c-7403-4979ea7cab56</t>
  </si>
  <si>
    <t>Solar GOODs</t>
  </si>
  <si>
    <t>http://www.mysolargoods.com</t>
  </si>
  <si>
    <t>If you are a Do-It-Yourselfer that is looking to install a solar system on your home or business, we are here to help. Solar GOODs provides DIY solar panel systems that you can design and order online! Perfect for emergency preparedness or surviving off the grid, use our unique solar calculator to help you create a custom energy solution for your needs.</t>
  </si>
  <si>
    <t>Woods Cross</t>
  </si>
  <si>
    <t>solar goods; solar calculator; install a solar; emergency preparedness; create a custom; preparedness; calculator; diy; energy solution; solar panel systems; panel systems; goods; perfect; solar system; order; emergency; install</t>
  </si>
  <si>
    <t>0.00007346092984880159</t>
  </si>
  <si>
    <t>4971</t>
  </si>
  <si>
    <t>0.00011828632447687412</t>
  </si>
  <si>
    <t>Certain data and content provided by https://www.crunchbase.com/organization/solar-goods</t>
  </si>
  <si>
    <t>1364</t>
  </si>
  <si>
    <t>1c5e616d789ed3e4db82a65b1f687858</t>
  </si>
  <si>
    <t>Epod Solar (Wales) Limited</t>
  </si>
  <si>
    <t>Epod Solar (Wales) Limited manufactures solar panels. It was formerly known as ICP Technologies (UK) Ltd. and changed its name in June 2007. The company was incorporated in 2003 and is based in Bridgend, United Kingdom. Epod Solar (Wales) Limited operates as a subsidiary of Epod International Inc.</t>
  </si>
  <si>
    <t>wales; epod solar; epod; manufactures solar panels; manufactures solar</t>
  </si>
  <si>
    <t>0.0005883674504451074</t>
  </si>
  <si>
    <t>0.0004292153297871142</t>
  </si>
  <si>
    <t>1365</t>
  </si>
  <si>
    <t>e478bf77-cf3d-b1c7-74f0-a6744dab4ca9</t>
  </si>
  <si>
    <t>DronAkademi</t>
  </si>
  <si>
    <t>http://www.dronakademi.com/</t>
  </si>
  <si>
    <t>DronAkademi believes that life changed in recent years with the drones was founded by a young team.</t>
  </si>
  <si>
    <t>Certain data and content provided by https://www.crunchbase.com/organization/dronakademi</t>
  </si>
  <si>
    <t>1366</t>
  </si>
  <si>
    <t>cf463dadfc7385774781a5772d33c121</t>
  </si>
  <si>
    <t>Solar Juice Pty Ltd.</t>
  </si>
  <si>
    <t>http://www.solarjuice.com.au</t>
  </si>
  <si>
    <t>Solar Juice Pty Ltd. distributes solar photovoltaic panels, solar inverters, solar components, and solar systems. It offers products through a network of dealers in Australia, as well as online. The company was founded in 2009 and is based in Wetherill Park, Australia. As of May 28, 2015, Solar Juice Pty Ltd. operates as a subsidiary of SPI China (HK) Limited.</t>
  </si>
  <si>
    <t>Wetherill Park</t>
  </si>
  <si>
    <t>28005827</t>
  </si>
  <si>
    <t>SPI Energy Co., Ltd.</t>
  </si>
  <si>
    <t>solar inverters; Solar  Solar Inverters; Solar Juice; SMA Solar inverters; Power  Solar Inverters; grid-tied solar Inverters; Star  Solar Inverters; Samil Power; Solar  Solar Panels; Trina Solar modules; photovoltaic grid-tied inverters; SMA Solar Technology; Juice  Solar Panels; Samil Power Co.; major solar projects; Trina Solars workmanship; Trina Solars business; solar power; Green power solutions; power management solutions; R&amp;D investment; sustainable energy source; energy supply solutions; power high-availability infrastructure; solar industry; wind inverter products; technically optimized inverter; world-class manufacturing facility; gold rush period; worldwide service network; high technology products; renewable energy; annual R&amp;D investment; different independent parties; best performing panels; professional R&amp;D engineers; worldwide market leader; main-line rail transportation; world-class technology team; largest professional UPS; better customer service; award-winning product range; various DC voltages; first-class production equipment; particularly high efficiency; high-tech international corporation; consistently increasing needs; complete intellectual property; total sales revenue; power conversion</t>
  </si>
  <si>
    <t>trina; juice; trina solar; sma; solar inverters; tied inverters; solar solar; panel brands; grid tied inverters; commitment; star; grid tied; tied; performing; availability; patents; brands; mining; committed; increased; largest; delivering; yield monitoring; workmanship warranty; workmanship; wholesale distributor; utility grade; unwavering commitment; unwavering; technology innovation; system types; supply solutions; specialized in solar; solutions to meet; solar solar panels; sets us apart; service network; service and support; second largest; sales and service; rush; required to power; renewable energy solar; range of technologies; rail transportation; quality and reliable; provider of innovative; proven reliability; property rights; price points; power solar; power management solutions; performing solar; patents pending; ore; opinion; offer a range; monitoring and grid; momentum; major solar; long history; limitless; leading technology; leading supplier; largest providers; largest provider; iron ore; inverter solution; inverter products; internationally recognized; international corporation; intelligent system; intellectual property rights; innovative energy; imminent; high technology products; high performing; high availability; headquartered; guangdong; grid management; gradually increase; global sales; global energy; focused on delivering; field proven; experience and knowledge; environmental standards; energy and green; easier installation; developing high; dedication; dating; conversion and power; complemented; committed to delivering; commitment to environmental; commercially viable; class technology; class production</t>
  </si>
  <si>
    <t>0.00019914054356923004</t>
  </si>
  <si>
    <t>45824</t>
  </si>
  <si>
    <t>0.0003002271411495848</t>
  </si>
  <si>
    <t>f29de534ead301ea46db68da64710518</t>
  </si>
  <si>
    <t>US Green Energy, Inc.</t>
  </si>
  <si>
    <t>US Green Energy, Inc. engages in the generation and distribution of power for small businesses in California and Nevada. The company produces electricity from bio fuels, wind, solar, oil, natural gas, diesel, biomass, geothermal, and fuel cells. It also provides energy management services, including energy procurement to commercial, industrial, and governmental entities for bio diesel equipment sales, service, installation, and integration. In addition, the company designs, integrates, builds, installs, and services stand-alone and grid-connected electric power systems, photovoltaic panels, and solar thermal concentrators. US Green Energy, Inc. was founded in 2007 and is based in Irvine, California.</t>
  </si>
  <si>
    <t>bio; diesel; green energy; produces electricity; governmental entities; generation and distribution; equipment sales; energy management services; electric power systems; bio fuels; bio diesel; including energy; concentrators; small businesses; entities; governmental; fuel cells; grid connected; natural gas; fuels; geothermal; electric power; biomass; management services; procurement; energy management; stand; integrates; photovoltaic panels; builds; solar thermal; power systems; natural; connected</t>
  </si>
  <si>
    <t>0.00031019250132898504</t>
  </si>
  <si>
    <t>8192</t>
  </si>
  <si>
    <t>0.0003312166136730011</t>
  </si>
  <si>
    <t>1368</t>
  </si>
  <si>
    <t>a614c49117b200bc9887d8daa214c1a2</t>
  </si>
  <si>
    <t>NthDegree Technologies Worldwide Inc</t>
  </si>
  <si>
    <t>http://www.ndeg.com</t>
  </si>
  <si>
    <t>NthDegree Technologies Worldwide Inc manufactures printed semiconductors using semiconductor ink formulations. It offers printed lights. The companys products are used in advertising back lighting, beverage coolers, retail shelf lighting, bottle labels, automotive, computers, and healthcare sector. It was formerly known as Applied Printed Electronics Holdings, Inc. and changed its name to NthDegree Technologies Worldwide Inc in February 2008. NthDegree Technologies Worldwide Inc was incorporated in 2006 and is based in Tempe, Arizona.</t>
  </si>
  <si>
    <t>29635040</t>
  </si>
  <si>
    <t>NthDegree Technologies Worldwide; transparent conductive inks; Flat Panel Light; conventional solar panels; inorganic semiconductor inks; Technologies Worldwide Inc.; Nth TC Ink; specific semiconductor properties; tiny semiconductor devices; Nth products; Nth Light; printable Transparent Conductive; semiconductor technology; transparent conductive materials; ground-breaking new method; wafer fabrication technology; state lighting products; printed semiconductors; manufacturing. printing. semiconductor; standard high-speed printing; solar panel manufacturing; total manufacturing cost; low-cost integrated manufacturing; low cost; microscopic functional devices; florescent tube lighting; standard printing press; form factors; pioneering new method; green lighting implementation; solar energy solutions; expensive vacuum tools; ongoing manufacturing expenditures; light tracking systems; total levelized cost; integrated power supply; Low profile Troffer; atmospheric roll-to-roll process; shapeable lighted substrate; different form factors; HAZMAT disposal issues; fluorescent troffer replacement; Large labor savings; renewable fuel source; efficient rooftop installation; thin-film photovoltaic device; semiconductor processes; substantial capital investment; clean energy resource; functional inks</t>
  </si>
  <si>
    <t>nth; transparent conductive; ito; printable; inks; panel light; conductive inks; conventional solar; solid state lighting; semiconductor technology; printed photovoltaics; form factors; conductive; printed; transparent; printing; functional; method; semiconductors; expensive; labor; factors; substrate; photovoltaics; costly; manufacturing process; competitive; roll; lightweight; reduced; manufactured; conventional; wasteful; wafer fabrication; utility power; transparent conductive materials; transistors; transferring; toxic materials; tiny; tc; subsidy; semiconductor devices; rooftop installation; roll process; resistivity; require substantial; renewable fuel; reduce carbon emissions; reduce carbon; recessed; pv industry; pursuing; product benefits; process allows; problematic; printing process; printing presses; presses; power today; photovoltaic device; packaging waste; offers printed; microscopic; metric tons; membrane switches; manufacturing cost; lower manufacturing; low profile; lightweight and flexible; landscapes; labor intensive; integrated power; integrated manufacturing; inorganic; incidence; high material; hazmat; hazardous material; ground breaking; green lighting; general purpose; functional inks; fuel source; fabrication technology; expensive material; expenditures; exceeds the performance; equally; energy resource; emi shielding; earth's surface; diffused; developed a series; design requires; create lighting; cost green; conductive properties; conductive materials; capital investment</t>
  </si>
  <si>
    <t>0.0005376783175626252</t>
  </si>
  <si>
    <t>8122</t>
  </si>
  <si>
    <t>0.00046715901450023774</t>
  </si>
  <si>
    <t>1369</t>
  </si>
  <si>
    <t>577aef20-3046-70ca-47c2-ef4f5d6a7614</t>
  </si>
  <si>
    <t>Skylark Drones</t>
  </si>
  <si>
    <t>http://skylarkdrones.com/</t>
  </si>
  <si>
    <t>Skylark Drones is a technology startup that offers a complete aerial solution for various terrestrial applications.
Skylark Drones delivers two main drone-based services for its clients that include: DroneVertising; an advertising package that uses drones to lift banners into the air and DroneVision; an aerial photography and videography service that uses HD cameras with drones to capture various perspectives of events, areas of lands, and structures.
Skylark Drones was founded by Mrinal Pai and Mughilan Thiru Ramasamy in 2014. It is based in Bangalore, India.</t>
  </si>
  <si>
    <t>terrestrial applications; technology startup; startup that offers; photography and videography; hd cameras; drones to capture; drone based services; complete aerial; clients that include; aerial solution; offers a complete; lands; terrestrial; perspectives; videography; lift; mapping services; advertising; hd; aerial photography; startup; events; main; package; structures; delivers; photography; mapping; capture</t>
  </si>
  <si>
    <t>0.0007924436135066942</t>
  </si>
  <si>
    <t>0.0005270745893361812</t>
  </si>
  <si>
    <t>Certain data and content provided by https://www.crunchbase.com/organization/skylark-drones</t>
  </si>
  <si>
    <t>1370</t>
  </si>
  <si>
    <t>4503b2d42135cbd46aba9bf334c61ad0</t>
  </si>
  <si>
    <t>Inster Tecnología y Comunicaciones S.A.</t>
  </si>
  <si>
    <t>http://www.inster.es</t>
  </si>
  <si>
    <t>Inster Tecnología y Comunicaciones S.A. designs, develops, and manufactures specialized equipment for CNS/ATM and airports, defense and security applications, satellite communications markets, mission critical systems, and ports and maritime authorities. The company offers voice communication systems, air/ground and ground/ground communication systems, remote and control monitoring software solutions, communication recording/playback systems, and air navigation systems; satellite communication systems for civil and military applications; integration solutions; and specialized engineering, design, and deployment services for mission-critical communication systems. It also provides solutions for integrated coordination centers and crisis rooms, sensor systems, control and monitoring systems, radio communication systems, dispatchers and communication integrators, proprietary auxiliary systems, maritime signals, and maritime drones; and engineering and consulting solutions in air fields and runways. Inster Tecnología y Comunicaciones S.A. was formerly known as Inster Instalaciones S.A. The company was founded in 1985 and is based in Getafe, Spain.</t>
  </si>
  <si>
    <t>Getafe</t>
  </si>
  <si>
    <t>Spanish Private Shareholders; Manufacture State-Of-The Art; Air Navigation; Customer Needs. information; technology. navigation. telecommunications; Satellite Communications; Mission-Critical Systems; Hi-Tech System Engineering; Integrated Solutions; Civil Protection; Specialized Equipment; Sectors; Adapted; Inster; Leader; R&amp;d; Company; Ports; Defense,Telecommunications; Airport,Maritime; Integration; Airport</t>
  </si>
  <si>
    <t>air navigation; satellite communications; airport; maritime; telecommunications; system engineering; specialized equipment; mission critical systems; critical systems; civil protection; spanish; shareholders; integrated solutions; navigation; communications; mission critical; satellite; defense; leader; sectors; system integration; ports; adapted; civil; specialized; art; critical; tech; private</t>
  </si>
  <si>
    <t>0.00043689469913943727</t>
  </si>
  <si>
    <t>31495</t>
  </si>
  <si>
    <t>0.00046327484306882326</t>
  </si>
  <si>
    <t>1371</t>
  </si>
  <si>
    <t>1e15bc896634268143c7f752f35c963c</t>
  </si>
  <si>
    <t>PinPtr</t>
  </si>
  <si>
    <t>http://pinptr.co</t>
  </si>
  <si>
    <t>PinPtr develops and offers a GPS-based localization technology to determine one's location. The company is based in Nashville, Tennessee.</t>
  </si>
  <si>
    <t>Jumpstart Foundry</t>
  </si>
  <si>
    <t>location-aware applications; high-precision positioning platform; high-precision positioning realm; novel location-aware applications; custom location-aware applications; inch-scale location information; low-cost hardware nodes; current state-of-the-art localization; GPS-based localization technology; centimeter-scale location determination; collision avoidance; location information—think drones; costly hardware solutions; multiple sensing devices; PinPtr; location accuracy; PinPtr service; accuracy matters; localization services; corresponding increase; cloud-based precision; driverless cars; drone navigation; proprietary technique; custom applications; GPS satellites; novel way; easy-to-use API; circuit board; hardware devices; consumer-grade device; realtime access; driver-less cars; land surveying; developers</t>
  </si>
  <si>
    <t>positioning platform; location aware; create custom; localization; nodes; aware; collision avoidance; positioning; centimeter; expense; complexity; collision; avoidance; high precision; location; novel; accuracy; developers; cars; technology that brings; size fits; sensing devices; realm; proprietary technique; printed circuit board; order to access; open the door; observations; hardware solutions; hardware or software; fusing; enables developers; drone navigation; driverless cars; driverless; developers to create; developers create; connect directly; bridge the gap; realtime; develops and offers; determination; low cost; earth; aiming; inch; matters; land surveying; comprises; platform that enables; standalone; corresponding; circuit board; custom applications; hassle; printed circuit; paying; gps; driver; technique; gap; fits; increase; api; bridge; gain; forms; costly; satellites; determine; door; printed; apps; surveying; precise; brings; grade; second; sensing; circuit; integrate; connect; goal; bring; board; art; core; price; navigation; order; size; enabling; today; affordable; land; directly</t>
  </si>
  <si>
    <t>0.00025504475081831204</t>
  </si>
  <si>
    <t>9083</t>
  </si>
  <si>
    <t>0.0003085535740321318</t>
  </si>
  <si>
    <t>1372</t>
  </si>
  <si>
    <t>ca19f36a65bdc01f762d06c43495c35a</t>
  </si>
  <si>
    <t>Solar Universe Inc.</t>
  </si>
  <si>
    <t>http://repower.solaruniverse.com</t>
  </si>
  <si>
    <t>Solar Universe Inc. develops and installs solar power systems for residential and business customers in the United States. It also offers home automation systems that are integrated with its solar power systems. In addition, the company operates a network of solar franchises. Solar Universe Inc. was founded in 2007 and is based in Livermore, California. It has locations in Arizona, California, Hawaii, Louisiana, Massachusetts, Maryland, New Jersey, Nevada, New York, Oregon, Pennsylvania, and Puerto Rico.</t>
  </si>
  <si>
    <t>RockPort Capital Partners</t>
  </si>
  <si>
    <t>straight forward pricing; Solar Universe Network; SunGen™ solar appliance; owner-operated install partners; service oriented approach; Sophisticated solar modeling; Solar electric production; Clean Power Generator; commercial solar aggregation; roof mounting techniques; forward pricing model; complete post-install audits; electrical current; forward pricing online; quietly generate energy; long term cost; list. clean energy.; solar packages; solar panels; solar radiation; Solar helps; SunGen™ Product; fun experience; excess power; Online Pricing; flawless execution; natural sunlight; breed panels; customer experience; little information; utility meter; little things; expensive power; net metering; Direct Current; breaker box; energy yields; electrical output; retail rates; high tiers; electric rates; utility company; tiny cells; Franchise Magazine; higher return; product offerings; Puerto Rico; higher rate; home; inverter</t>
  </si>
  <si>
    <t>universe; straight forward; shaving; franchise; ensure quality; electrical current; principles; pricing; credits; straight; called; rates; solar electric; metering; converts; forward; meter; marketplace; utility meter; typically located; treated silicon; treated; tiny; tiers; tiered; spins; sophisticated solar; solar packages; solar appliance; series of solar; roof mounting; residential commercial solar; residential commercial; provide a detailed; product offerings; power generator; power at night; panels are wired; lastly; inverter converts; inflation; higher return; higher rate; guiding principles; fun experience; franchises; flawless; excess power; electric production; directing; detailed analysis; crediting; create an array; consistency; collects solar; checklists; breaker box; bouncing; bam; backwards; aggregation; travels; sum; start to finish; solar electric system; pre engineered; generate energy; electric system; short; ranked; produce power; historically; guiding; energy yields; breaker; higher; conduit; breed; packages; usage; literally; electrical output; customer experience; sun's energy; net metering; clean power; series; array; tier; saves; solar radiation; prepared; middle; relationships; cost of energy; procedures; harnessing; entering; inverter; oriented</t>
  </si>
  <si>
    <t>0.0003717164450513854</t>
  </si>
  <si>
    <t>5921</t>
  </si>
  <si>
    <t>0.0003673165479718302</t>
  </si>
  <si>
    <t>1373</t>
  </si>
  <si>
    <t>7d72e8d558ff51c0abf7bef2c4f16a64</t>
  </si>
  <si>
    <t>Hangzhou Energy Solar Co. Ltd. is an investment holding company. The company through its subsidiary  EQ Solar Technology International Sdn Bhd intends to manufacture solar modules, cells, wafers, and panels. Hangzhou Energy Solar Co. Ltd is based in Hangzhou, China.</t>
  </si>
  <si>
    <t>energy solar; technology international sdn; technology international; solar technology international; sdn bhd intends; sdn bhd; manufacture solar modules; international sdn bhd; international sdn; intends to manufacture; eq solar technology; eq solar; eq; bhd intends; bhd; sdn; manufacture solar; intends; solar technology; wafers; solar modules</t>
  </si>
  <si>
    <t>0.0007748907017160667</t>
  </si>
  <si>
    <t>3719</t>
  </si>
  <si>
    <t>0.0005252739544128547</t>
  </si>
  <si>
    <t>1374</t>
  </si>
  <si>
    <t>0538d6c551a0768a1b0b9ee5bea43535</t>
  </si>
  <si>
    <t>Hadrian Farm Services Ltd.</t>
  </si>
  <si>
    <t>http://www.hadrianfarmservices.co.uk</t>
  </si>
  <si>
    <t>Hadrian Farm Services Ltd. supplies and installs dairy equipment and ancillary products in Northern England. It offers milk cooling systems, electrical products, heat recovery systems, solar photovoltaic panels, milking systems, calf milk replacers, health supplements, and feeders. The company also provides feeding equipment, automatic feeders, dairy sundries, dairy cleaning products, foot care products, milking gloves, paper products, volume washers, water fittings, water storage tanks, waste water pumps, pressure washers, animal drinking troughs, and hoses, as well as used equipment. Hadrian Farm Services Ltd. was incorporated in 1991 and is based in Hexham, the United Kingdom.</t>
  </si>
  <si>
    <t>Hexham</t>
  </si>
  <si>
    <t>Northumberland</t>
  </si>
  <si>
    <t>dairy; milk; hadrian; feeders; washers; water storage tanks; water storage; troughs; supplements; sundries; pressure washers; northern england; heat recovery systems; gloves; feeding; cleaning products; care products; recovery systems; farm; waste water; supplies and installs; hoses; england; ancillary; storage tanks; heat recovery; cooling systems; electrical products; drinking; animal; solar photovoltaic panels; foot; northern; water pumps; fittings; paper; tanks; recovery; volume; waste; pressure; photovoltaic panels; cleaning; cooling; care; automatic; health; solar photovoltaic; pumps</t>
  </si>
  <si>
    <t>0.00007063837782842675</t>
  </si>
  <si>
    <t>4684</t>
  </si>
  <si>
    <t>0.00011627561705138494</t>
  </si>
  <si>
    <t>1375</t>
  </si>
  <si>
    <t>af0bea81-4a3c-564a-178d-3abe1964e01c</t>
  </si>
  <si>
    <t>Sovereign Solar Power</t>
  </si>
  <si>
    <t>http://www.sovereignsolarpower.co.uk/commercial-services</t>
  </si>
  <si>
    <t>Professional commercial solar installers. Sovereign installation service has a wealth of knowledge and experience in making your dreams a reality. Our individual specialist teams of trades will work alongside you and you property to deliver a fist class service on time and on budget. From solar energy to central heating, right through to kitchens and bathrooms our service is first class.We also work very closely with major local authority's as well being a local installer for a nationwide DIY chain. This responsibility has come through our dedication to detail as well as our excellent customer service levels and our professional teams of qualified tradesmen.All of our work is guaranteed, please call us today for a free quotation,no job is to big or small.
Our services &amp; products
    Bathroom design &amp; installation
    Kitchen planning &amp; installation
    Electricians &amp; electrical contractors
    Central heating services
    Builders
    BUILDING REFURBISHMENTS
    BATHROOM MAKEOVERS
    Kitchen design
    BATHROOM PLUMBING
    Electrical installations
    Central heating installation
    Bathroom tiling
    Commercial electricians
    DESIGNER BATHROOMS
    KITCHEN MAKEOVERS
    Granite worktops
    CONSTRUCTION LINE
    Corgi registered (ni only)
    KITCHEN PLUMBING
    Free Surveys
    Free Quotes
    Mobility bathrooms
    Wall tiling
    Data cabling
    Landlord safety certificates
    Electrical inspecting &amp; testing
    Domestic electricians
    Electrical services
    ELECTRICAL DESIGN
    Rewiring
    Solar panel installers
    Solar energy
    Renewable energy
    Solar water heating.</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</si>
  <si>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t>
  </si>
  <si>
    <t>bathrooms; electricians; bathroom; tiling; central heating; kitchen; plumbing; central; worktops; work alongside; wealth of knowledge; safety certificates; rewiring; refurbishments; quotation; professional teams; ni; landlord safety certificates; landlord safety; landlord; kitchens and bathrooms; installation service; heating services; heating installation; granite; free quotation; fist; experience in making; excellent customer service; excellent customer; electrical design; electrical contractors; dreams; design installation; dedication; data cabling; closely with major; central heating services; central heating installation; call us today; big or small; bathroom design; kitchens; teams; inspecting; solar panel installers; panel installers; electrical installations; wealth; quotes; alongside; knowledge and experience; installers; trades; responsibility; electrical services; certificates; solar water heating; nationwide; class; detail; cabling; solar installers; diy; designer; closely; builders; guaranteed; customer service; budget; mobility; water heating; specialist; installer; job; surveys; commercial solar; qualified; call; contractors; solar water; excellent; chain; knowledge; reality; big; individual; domestic; levels; wall; major; property; planning; today</t>
  </si>
  <si>
    <t>0.00032620309705343105</t>
  </si>
  <si>
    <t>15086</t>
  </si>
  <si>
    <t>0.00029660396847750505</t>
  </si>
  <si>
    <t>Certain data and content provided by https://www.crunchbase.com/organization/sovereign-solar-power</t>
  </si>
  <si>
    <t>1376</t>
  </si>
  <si>
    <t>86c0f5e5-df95-c65b-7be6-7fdbdb29ad33</t>
  </si>
  <si>
    <t>Skyborne Technologies</t>
  </si>
  <si>
    <t>http://www.skybornetech.com/</t>
  </si>
  <si>
    <t>Skyborne is developing a hybrid tilt-rotor drone that has unmatched hover capability and a high speed forward flight mode. TYLT is reinventing the UAV market with its revolutionary hybrid autonomous air vehicles. They are passionate about their tri-rotor drones and services. In everything TYLT does, they believe in pushing the boundaries of technology and its integration in society.</t>
  </si>
  <si>
    <t>rotor; uav market; tri; tilt rotor; rotor drones; revolutionary hybrid; pushing the boundaries; forward flight mode; forward flight; flight mode; developing a hybrid; reinventing; air vehicles; pushing; hybrid; boundaries; unmatched; society; hover; passionate; tilt; high speed; mode; revolutionary; forward; capability; speed; photography</t>
  </si>
  <si>
    <t>0.00043592938604610534</t>
  </si>
  <si>
    <t>8028</t>
  </si>
  <si>
    <t>0.0004745855155268048</t>
  </si>
  <si>
    <t>Certain data and content provided by https://www.crunchbase.com/organization/skyborne-tech</t>
  </si>
  <si>
    <t>1377</t>
  </si>
  <si>
    <t>8e6e6a6e2472196b79b6da1ad86d28df</t>
  </si>
  <si>
    <t>Jiangsu Zeversolar New Energy Co.,Ltd.</t>
  </si>
  <si>
    <t>http://www.ever-solar.com</t>
  </si>
  <si>
    <t>Jiangsu Zeversolar New Energy Co.,Ltd. develops, produces, and sells photovoltaic (PV) inverters, software solutions, and monitoring systems. It offers a range of products from residential PV systems to PV power plants in the megawatts. The companys software solutions include Everplan, a software for solar power plant; and AS Control, a PC-side monitoring software. Its monitoring systems comprise Solar Eye, a desktop monitoring device for home and small commercial PV solar systems; and PMU, which is used for controlling inverters. The company serves customers in Germany, Australia, the United Kingdom, Greece, France, Spain, Italy, Sweden, Czech, South Africa, China, and internationally. Jiangsu Zeversolar New Energy Co.,Ltd. was formerly known as Jiangsu Eversolar New Energy Co., Ltd. and changed its name to Jiangsu Zeversolar New Energy Co.,Ltd. in January 2009. The company is based in Suzhou, China with subsidiaries in Australia and Germany. As of January 14, 2013, Jiangsu Zeversolar New Energy Co.,Ltd. operates as a subsidiary of SMA Solar Technology AG.</t>
  </si>
  <si>
    <t>Suzhou</t>
  </si>
  <si>
    <t>25660800</t>
  </si>
  <si>
    <t>SMA Solar Technology AG</t>
  </si>
  <si>
    <t>inverters; Eversol; Zeversolar; efficiency; Zeversolar inverters; grid management; power inverters; Evershine; Eversol TL; MPPT voltage; series inverters; Eversol TLC; wide range; high power inverters; medium power inverters; on-grid photovoltaic inverters; Zeversolar inverters design; TL series inverters; TLC series inverters; Maximum efficiency; MPPT efficiency; Eversol HF; photovoltaic market; power plant; monitoring requirements; high reliability; High MPPT efficiency; high conversion efficiency; fault detection; Eversol TL series; DC input; Maximum MPPT efficiency; transformer Maximum efficiency; MPPT adaptation efficiency; maximum convert efficiency; PMU; wide MPPT voltage; PV power plant; special monitoring requirements; MPPT voltage Comprehensive; MPPT DC voltage; low turn-off voltage; interface High reliability; fastest after-sales service; Evershine TL3000; Evershine TL4000; different customers requirements; multiple monitoring mode; Evershine TL5000; Evershine TL6000</t>
  </si>
  <si>
    <t>hf; grid management; mppt; roof system; photovoltaic market; maximum efficiency; fault detection; chinese; power inverters; high reliability; requirement; input; monitoring system; voltage; fault; function; maximum; series; kw; power plant; mode; mw; medium; voltage input; voltage grid; tf; support to customers; strategically; stops; software designed; service team; service and support; scale ground; reactive power; range of pv; pv power plant; power system design; power plant system; power control; plant system; photovoltaic inverters; order to provide; mtbf; mpp; medium voltage; medium power; markets including; large scale ground; ista; inverter manufacturer; intuitive interface; install and maintain; input range; including household; improving the quality; high conversion efficiency; high conversion; harmonic; halt; ground pv; grid photovoltaic; euro; designed for solar; design support; dc voltage; consolidating; complies; commercial roof; chinese photovoltaic; advanced high; acquire data; abroad; sales offices; monitoring products; instruction; global market; convert; perfect; strict; sma; securing; lan; installation and maintenance; reliability; varies; sales service; possesses; energy harvesting; dc; wide range; shadow; isolation; high frequency; graphical; diversified; comprehensive; transformer; participate; easy installation; ce</t>
  </si>
  <si>
    <t>0.0003019463288023205</t>
  </si>
  <si>
    <t>8136</t>
  </si>
  <si>
    <t>0.0003409161077180049</t>
  </si>
  <si>
    <t>1378</t>
  </si>
  <si>
    <t>cb6252e63f1ba323746b30b3d7536041</t>
  </si>
  <si>
    <t>SCHOTT Gemtron Corporation</t>
  </si>
  <si>
    <t>http://www.us.schott.com/flatglass/english</t>
  </si>
  <si>
    <t>SCHOTT Gemtron Corporation manufactures flat glass products in North America. It offers curved and flat glass products, including control panels and oven door glass for ranges, tin-oxide coated glass for inner oven doors in ranges, microwave oven doors, toaster oven glass, glass refrigerator shelves, barbecue grill glass, stereo and TV furniture, shower doors, bath enclosures, and photovoltaic solar panels. The company also provides molded product systems, including encapsulated refrigerator shelves, slider shelves, wine cooler doors, and refrigerator water/ice dispensers and climate control systems; metal shelving and brackets for refrigerator units; and stainless steel fronts for appliances. In addition, it offers welding, wire processing, stamping and forming, and laser cutting services; and system development solutions, such as design, prototyping, tooling, and material. SCHOTT Gemtron Corporation was formerly known as Gemtron Corporation and changed its name to SCHOTT Gemtron Corporation in April, 2008. SCHOTT Gemtron Corporation was founded in 1972 and is headquartered in Sweetwater, Tennessee. It has additional locations in Madisonville, Kentucky; Vincennes, Indiana; Midland, Canada; and San Luis Potosi and Apodaca, Mexico. SCHOTT Gemtron Corporation operates as a joint venture between AGC Flat Glass North America, Inc. and SCHOTT North America, Inc.</t>
  </si>
  <si>
    <t>Sweetwater</t>
  </si>
  <si>
    <t>Carl Zeiss Stiftung AG</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</si>
  <si>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t>
  </si>
  <si>
    <t>refrigerator; oven; shelves; schott; flat glass products; flat glass; glass products; ranges; doors; toaster; system development; stereo; slider; shower doors; shelving; laser cutting; grill; fronts; encapsulated; door glass; dispensers; development solutions; coated glass; climate control systems; barbecue; stamping; tin oxide; wine; climate control; tin; inner; curved; ice; cooler; brackets; tooling; shower; forming; control panels; molded; bath; corporation manufactures; oxide; welding; prototyping; enclosures; microwave; stainless steel; stainless; coated; tv; furniture; door; climate; photovoltaic solar panels; wire; laser; control systems; photovoltaic solar; cutting; corporation; steel; appliances; metal; units</t>
  </si>
  <si>
    <t>0.0002578695114583179</t>
  </si>
  <si>
    <t>4433</t>
  </si>
  <si>
    <t>0.0002745066086433388</t>
  </si>
  <si>
    <t>1379</t>
  </si>
  <si>
    <t>979bb8af4326c488a2e4b330464b6dc3</t>
  </si>
  <si>
    <t>Zhejiang Jinko Solar Co., Ltd.</t>
  </si>
  <si>
    <t>Zhejiang Jinko Solar Co., Ltd. manufactures and markets solar panels and mono-crystalline and multi-crystalline silicon wafers. The company was formerly known as Zhejiang Sun Valley Energy Application Technology Co., Ltd and changed its name to Zhejiang Jinko Solar Co., Ltd. in September 2009. The company was founded in 2006 and is based in Haining City, China. As of June 30, 2009, Zhejiang Jinko Solar Co., Ltd. operates as a subsidiary of JinkoSolar Holding Co., Ltd.</t>
  </si>
  <si>
    <t>Haining City</t>
  </si>
  <si>
    <t>12130103</t>
  </si>
  <si>
    <t>JinkoSolar Holding Co., Ltd.</t>
  </si>
  <si>
    <t>zhejiang; jinko solar; jinko; multi crystalline silicon; multi crystalline; crystalline silicon wafers; markets solar panels; crystalline; markets solar; mono crystalline; silicon wafers; mono; manufactures and markets; crystalline silicon; wafers</t>
  </si>
  <si>
    <t>0.045454545454545414</t>
  </si>
  <si>
    <t>0.0011630006669197722</t>
  </si>
  <si>
    <t>12203</t>
  </si>
  <si>
    <t>0.0007499505399143365</t>
  </si>
  <si>
    <t>1380</t>
  </si>
  <si>
    <t>c4f49a853f5919bbe94f3cef874fd2aa</t>
  </si>
  <si>
    <t>Epoch Energy Technology Corporation</t>
  </si>
  <si>
    <t>http://www.oxy-hydrogen.com</t>
  </si>
  <si>
    <t>Epoch Energy Technology Corporation designs, manufactures, and sells alternative energy solutions primarily in Taiwan. Its principal products comprise oxy-hydrogen generators that are used in industrial sector for steel-cutting, welding and brazing, boiler, and burner applications. The company also offers carbon cleaning systems for motorbikes and cars; hydrogen beauty machines; and hybrid fuel systems for passenger cars, trucks, and buses. In addition, it provides solar energy products, including garden lights, decorative lights, solar chargers, energy packs, photo-voltaic cells, solar bicycle lights, solar toy cars, and solar panels, as well as vacuum-tube solar water heaters. The company is headquartered in Kaohsiung City, Taiwan.</t>
  </si>
  <si>
    <t>Kaohsiung City</t>
  </si>
  <si>
    <t>3472 (Taipei Exchange)</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</si>
  <si>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t>
  </si>
  <si>
    <t>hydrogen; cars; voltaic cells; vacuum tube solar; vacuum tube; tube solar; toy cars; technology corporation; products comprise; principal products; photo voltaic cells; passenger cars; offers carbon; industrial sector; hydrogen generators; epoch; decorative lights; corporation designs; cleaning systems; burner; brazing; alternative energy solutions; principal; fuel systems; garden lights; buses; beauty; toy; bicycle; decorative; solar energy products; energy technology; passenger; solar water heaters; solar chargers; welding; garden; tube; photo voltaic; voltaic; trucks; packs; comprise; boiler; alternative energy; water heaters; solar water; energy products; vacuum; heaters; cleaning; chargers; photo; cutting; hybrid; machines; corporation; generators; steel; sector; alternative; carbon; energy solutions</t>
  </si>
  <si>
    <t>0.00011275818798646775</t>
  </si>
  <si>
    <t>6127</t>
  </si>
  <si>
    <t>0.0002515903874975431</t>
  </si>
  <si>
    <t>1381</t>
  </si>
  <si>
    <t>1208763903108095517d1d2a6d2bbf7c</t>
  </si>
  <si>
    <t>TechPrecision Corporation</t>
  </si>
  <si>
    <t>http://www.techprecision.com</t>
  </si>
  <si>
    <t>TechPrecision Corporation, together with its subsidiaries, manufactures and sells precision, large-scale fabricated, and machined metal components and systems in the United States and the People's Republic of China. It offers custom components for ships and submarines, aerospace equipment, nuclear power plants, and large scale medical systems. The company also provides manufacturing engineering services to assist customers. Its products are used in various markets, including defense, aerospace, nuclear, energy, medical, and precision industrial markets. The company was founded in 1956 and is headquartered in Westminster, Massachusetts.</t>
  </si>
  <si>
    <t>2240000</t>
  </si>
  <si>
    <t>Barron Partners LP</t>
  </si>
  <si>
    <t>TPCS (Pink Sheets LLC); TPCS (OTC Bulletin Board)</t>
  </si>
  <si>
    <t>market comprise components; DDX destroyer prototype; F-15 special equipment; precision-machined fuel tank; shield tank heads; wind turbine components; reactor internal components; alternative energy market; weapons handling equipment; proton beam accelerators; material handling equipment; food processing equipment; chemical processing equipment; steam accumulator tanks; aerospace market. energy.; precision components; sonar system components; propulsion equipment; various other components; nuclear market; Techprecision Corporation; defense market; temporary heads; United States; industrial market; transportation canisters; various markets; aerospace industries; fuel storage; aircraft carrier; vacuum chambers; cancer treatment; solar panels; pressure vessels; bulkheads; casks; company; pods; products; metal; rocket; foundations</t>
  </si>
  <si>
    <t>machined; handling equipment; processing equipment; heads; tank; nuclear; alternative energy; wind turbine components; vacuum chambers; turbine components; submarine sonar; special equipment; sonar system; proton; produce solar; pressure vessels; precision components; pods; offers aircraft; material handling equipment; internal components; industrial market; include wind; gun; fuel tank; food processing equipment; defense market; comprise components; components and assemblies; chemical processing; canisters; bulkheads; aerospace industries; accumulator tanks; accumulator; accelerators; reactor; handling; sonar; shield; rocket; chambers; medical; submarine; spent; energy market; food processing; fabricated; carrier; tooling; weapons; material handling; alternative; defense; corporation manufactures; foundations; temporary; consist; beam; steam; fixtures; vessels; system components; company's products; propulsion; prototype; comprise; assemblies; wind turbine; primary; tanks; vacuum; treatment; turbine; pressure; internal; food; corporation; special; chemical; metal</t>
  </si>
  <si>
    <t>0.0001256449580655426</t>
  </si>
  <si>
    <t>4057</t>
  </si>
  <si>
    <t>0.0001731323272257866</t>
  </si>
  <si>
    <t>1382</t>
  </si>
  <si>
    <t>f5035f83-491d-9ad6-796f-b55ea505c630</t>
  </si>
  <si>
    <t>OnBeat</t>
  </si>
  <si>
    <t>http://onbeatheadphones.com</t>
  </si>
  <si>
    <t>OnBeat is a manufacturer and seller of solar-powered headphones for consumers. On Beat Solar Headphones charge your smart phone or tablet while you're on the move.
Here’s how it works: 
Covering the full surface of the headband there is a panel to capture solar energy.
The energy is stored in two rechargeable batteries placed in each ear cup.
The batteries then charge any smart phone or tablet via the USB port making them compatible with thousands of devices.</t>
  </si>
  <si>
    <t>phone or tablet; headphones; smart phone; usb port; thousands of devices; seller; panel to capture; energy is stored; ear; cup; charge your smart; beat; tablet; rechargeable batteries; phone; rechargeable; covering; port; usb; you're; thousands; stored; compatible; move; solar powered; consumers; capture</t>
  </si>
  <si>
    <t>0.0004062809412892277</t>
  </si>
  <si>
    <t>4241</t>
  </si>
  <si>
    <t>0.0004061286430291039</t>
  </si>
  <si>
    <t>Certain data and content provided by https://www.crunchbase.com/organization/onbeat</t>
  </si>
  <si>
    <t>1383</t>
  </si>
  <si>
    <t>596f23624235f9a2fb4f1c4ff918de14</t>
  </si>
  <si>
    <t>Open Joint Stock Company Production Association Strela</t>
  </si>
  <si>
    <t>http://www.pa-strela.com</t>
  </si>
  <si>
    <t>Open Joint Stock Company Production Association Strela manufactures drones and cruise missiles for the Ministry of General Machine-Building. The company also manufactures helicopters for military use and motor boats for civilian use. The company's products also include pressure stoves, automobile spare parts, automobile jacks, agricultural equipment, heat saving equipment, and consumer electronics. Open Joint Stock Company Production Association Strela was founded in 1928 and is based in Orenburg, Russia. Open Joint Stock Company Production Association Strela operates as a subsidiary of Engineering NPO.</t>
  </si>
  <si>
    <t>Orenburg</t>
  </si>
  <si>
    <t>Orenburgskaya obl.</t>
  </si>
  <si>
    <t>5193204</t>
  </si>
  <si>
    <t>Engineering NPO</t>
  </si>
  <si>
    <t>automobile; saving equipment; ministry; jacks; general machine; cruise missiles; cruise; agricultural equipment; stoves; manufactures drones; products also include; missiles; association; company's products; boats; spare parts; spare; helicopters; civilian; motor; pressure; consumer electronics; agricultural; general; saving; machine</t>
  </si>
  <si>
    <t>0.00008488153694445971</t>
  </si>
  <si>
    <t>0.00011882271371938381</t>
  </si>
  <si>
    <t>1384</t>
  </si>
  <si>
    <t>f619208f6b89ed4ccd1b62e33397147c</t>
  </si>
  <si>
    <t>Aquanta Inc.</t>
  </si>
  <si>
    <t>http://aquanta.io</t>
  </si>
  <si>
    <t>Aquanta Inc. develops and commercializes water heater controllers that work with residential and small commercial storage-style water heaters in the United States, Canada, and internationally. It sells its products online. Aquanta Inc. was formerly known as Sunnovations LLC. The company was founded in 2008 and is based in McLean, Virginia.</t>
  </si>
  <si>
    <t>McLean</t>
  </si>
  <si>
    <t>CIT GAP Funds; Two Seven Ventures, LLC</t>
  </si>
  <si>
    <t>heat transfer fluid; water storage tank; solar hot water; force hot fluid; transfer fluid offers; fluid gravity balance; collector panels; hot water systems; free hot water; Solar collector panels; hot heat transfer; geyser pump; fluid circulation; solar storage tank; water heater energy; solar thermal energy; smart water heater; new Solar Hot; collectors causes circulation; heat exchanger; technical details; boiling point temperature; smart building. water; fluid levels; STEP 1—The sun; low temperature operation; water heating ecosystem; energy efficiency. energy; turn transfers heat; electric pumps; fluid returns; cool fluid; solar loop; water tank; loop glycol systems; low dew point; energy efficiency management; flow rate; unique passive overheat; retrofittable smart control; Overheat protection Operation; backup heating element; Automatic Vacuum Restore; enhanced control features; energy usage; adaptive flow rate; solar heat; solar energy; passively temperature</t>
  </si>
  <si>
    <t>storage tank; geyser; circulation; transfer fluid; fluid; passively; glycol; collector panels; heat transfer fluid; freeze; collector; tank; water storage; transfers heat; transfers; insolation; flow rate; explanation; electric pumps; bubbles; bubble; boiling point; boiling; water heater; heats; heat transfer; loop; heat exchanger; exchanger; adaptive; starts; passive; collectors; heater; maintenance free; pumping; pump; energy usage; steam; solar hot water; solar hot; cool; transfer; vacuum; pressure; details; temperature; water heating; click; force; hot water; step; hot; maintains; water tank; warms; utility demand; usage as well; unobtrusively; temperature operation; technology combines; system works; system efficiency; stove; solar storage; solar collector panels; smart water; smart building; shw; revolutionary technology; returning; restore; recovering; reaches; protection system; protection operation; proliferation; pex; optimal system; optimal performance; operating temperature; networked devices; meta; maximum temperature; management and utility; intelligent control; innovative solution; inefficiencies; higher level; heating and plumbing; heat is transferred; gravity; freeze protection; free hot water; free hot; fluid levels; excessive; enlarge; energy to create; energy efficiency management</t>
  </si>
  <si>
    <t>0.0002665802793024764</t>
  </si>
  <si>
    <t>11232</t>
  </si>
  <si>
    <t>0.00026316073925525946</t>
  </si>
  <si>
    <t>1385</t>
  </si>
  <si>
    <t>8421ebd8-c844-701b-1545-4636b94b6151</t>
  </si>
  <si>
    <t>DroneOverdose.com</t>
  </si>
  <si>
    <t>http://www.droneoverdose.com</t>
  </si>
  <si>
    <t>Brings together drone enthusiasts and industry professionals to discuss drone-related topics across diverse areas of interest.</t>
  </si>
  <si>
    <t>drone related topics; drone enthusiasts; diverse areas; areas of interest; topics; discuss; enthusiasts; diverse; interest; brings; professionals</t>
  </si>
  <si>
    <t>0.0000704947894023859</t>
  </si>
  <si>
    <t>3363</t>
  </si>
  <si>
    <t>0.00011210952820359273</t>
  </si>
  <si>
    <t>Certain data and content provided by https://www.crunchbase.com/organization/droneoverdose-com</t>
  </si>
  <si>
    <t>daea12cccd682c81c773358b4ebf736c</t>
  </si>
  <si>
    <t>Clean Electricity Limited</t>
  </si>
  <si>
    <t>Clean Electricity Limited installs portfolio of commercial solar panels on the roofs of chicken sheds in Norfolk and Lincolnshire. The company was incorporated in 2011 and is based in London, United Kingdom.</t>
  </si>
  <si>
    <t>roofing / roofs / clay and concrete / slates</t>
  </si>
  <si>
    <t>sheds; chicken; commercial solar panels; clean electricity; commercial solar; roofs; portfolio</t>
  </si>
  <si>
    <t>0.00031149604094992284</t>
  </si>
  <si>
    <t>30481</t>
  </si>
  <si>
    <t>0.0002966719019503358</t>
  </si>
  <si>
    <t>6dc26536-9330-2526-6057-b1563ea95585</t>
  </si>
  <si>
    <t>AOS Solar</t>
  </si>
  <si>
    <t>AOS Solar's mission is to deliver solar modules. AOS Solar was started in 2005 to combine the material cost and manufacturing process economics of thin film solar PV with the efficiency and reliability of crystalline silicon solar PV. We have an initial prototype solar coupon built and tested using proprietary technology. 
Our key enablers to achieve market traction are the cost and reliability of our product. The silicon on glass (SOG) technology we are developing will enable solar panels costing around $1/watt to manufacture on our pilot line, with lower costs as we ramp up production due to manufacturing efficiencies and learning curve. Solar silicon is an established technology with proven 20+ year life (versus newer thin film technologies).</t>
  </si>
  <si>
    <t>year life; traction; thin film technologies; solar silicon; ramp; newer; material cost; manufacturing efficiencies; learning curve; film technologies; film solar pv; established technology; enablers; enable solar; efficiency and reliability; coupon; costing; cost and reliability; lower costs; versus; curve; crystalline silicon solar; economics; solar pv; reliability; proprietary technology; silicon solar; prototype; combine; efficiencies; manufacturing process; crystalline silicon; started; watt; initial; thin film solar; film solar; tested; established; proven; pilot; achieve; learning; crystalline; lower; year</t>
  </si>
  <si>
    <t>0.0003549238401304278</t>
  </si>
  <si>
    <t>1893</t>
  </si>
  <si>
    <t>0.00028998023333246886</t>
  </si>
  <si>
    <t>Certain data and content provided by https://www.crunchbase.com/organization/aos-solar</t>
  </si>
  <si>
    <t>1388</t>
  </si>
  <si>
    <t>8aee83d369f9dad6518d09dfa068a099</t>
  </si>
  <si>
    <t>Ligitek Photovoltaic Co., Ltd.</t>
  </si>
  <si>
    <t>http://www.ligitek-pv.com.tw</t>
  </si>
  <si>
    <t>Ligitek Photovoltaic Co., Ltd. manufactures and sells solar panels in Taiwan. It offers solar panels with mono-crystalline solar cells and poly-crystalline solar cells. The company was founded 1989 and is based in New Taipei City, Taiwan. Ligitek Photovoltaic Co., Ltd. operates as a subsidiary of Ligitek Electronics Co., Ltd.</t>
  </si>
  <si>
    <t>Ligitek Electronics Co., Ltd.</t>
  </si>
  <si>
    <t>3604 (Taipei Exchange)</t>
  </si>
  <si>
    <t>crystalline solar cells; crystalline solar; sells solar panels; poly crystalline solar; mono crystalline solar; crystalline; poly crystalline; mono crystalline; sells solar; offers solar panels; poly; mono; manufactures and sells; offers solar</t>
  </si>
  <si>
    <t>0.0008143310634791859</t>
  </si>
  <si>
    <t>2321</t>
  </si>
  <si>
    <t>0.0005454203635790307</t>
  </si>
  <si>
    <t>1389</t>
  </si>
  <si>
    <t>99d78c7f-e810-8b69-4911-b18929126cdf</t>
  </si>
  <si>
    <t>Hine Automation</t>
  </si>
  <si>
    <t>http://www.hineautomation.com</t>
  </si>
  <si>
    <t>Hine Automation, LLC is an emerging designer and manufacturer of vacuum automation systems and robotic components. Hine Automation, LLC is a designer and manufacturer of vacuum automation systems and robotic components. We serve Original Equipment Manufacturers (OEMs) in the semiconductor, solar, flat panel display and related industries across the globe. The quality and reliability our robotic components satisfy a wide range of needs; from flexible research and development environment to stringent manufacturing environment. Combining unsurpassed quality and reliability with modular and versatile designs to meet today’s automation challenges, our products provide functional and economical solutions.</t>
  </si>
  <si>
    <t>St. Petersburg</t>
  </si>
  <si>
    <t>quality and reliability; designer and manufacturer; automation systems; designer; robotic; automation; unsurpassed; manufacturing environment; development environment; designs to meet; products provide; vacuum; original equipment manufacturers; satisfy; stringent; original equipment; equipment manufacturers; reliability; oe; globe; economical; flat panel display; panel display; versatile; functional; original; emerging; challenges; combining; serve; modular; flat panel; wide range; display; meet; automotive; flexible</t>
  </si>
  <si>
    <t>0.00033301437471448846</t>
  </si>
  <si>
    <t>8543</t>
  </si>
  <si>
    <t>0.000298233466236153</t>
  </si>
  <si>
    <t>Certain data and content provided by https://www.crunchbase.com/organization/hine-automation</t>
  </si>
  <si>
    <t>1390</t>
  </si>
  <si>
    <t>a959481c649c6ed719745d5af7ec9fc5</t>
  </si>
  <si>
    <t>Stark Air</t>
  </si>
  <si>
    <t>http://www.starkair.com</t>
  </si>
  <si>
    <t>Stark Air provides heating, ventilation, and air conditioning services in North Texas. Its heating services include energy-saving furnaces, electric to gas conversion and dual fuel systems, troubleshooting and diagnosis for warm air and hot water systems, sheet metal fabrications and installations, carbon monoxide detection, exchanger inspection, and humidification and filtration systems. The company also provides cooling services, such as central cooling systems, expert troubleshooting and diagnosis, freon leak detection, service and replacement for cooling and heating systems, and preventive maintenance services. In addition, it offers solar panel system sales and installation; air quality services; and seal and duct work, insulation, and structure testing services. The company was founded in 1987 and is based in Hurst, Texas. As of June 20, 2012, Stark Air operates as a subsidiary of Church Services.</t>
  </si>
  <si>
    <t>Hurst</t>
  </si>
  <si>
    <t>Church Services, Inc.</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</si>
  <si>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t>
  </si>
  <si>
    <t>diagnosis; troubleshooting; cooling; system sales; sheet metal fabrications; services include energy; service and replacement; sales and installation; quality services; monoxide; metal fabrications; humidification; heating services; gas conversion; fabrications and installations; fabrications; duct work; dual fuel; cooling services; cooling and heating; carbon monoxide; air quality services; warm; leak detection; include energy; fuel systems; testing services; offers solar panel; filtration systems; preventive maintenance; solar panel system; exchanger; air quality; panel system; leak; duct; sheet metal; cooling systems; seal; preventive; furnaces; filtration; detection; hot water systems; water systems; north; expert; maintenance services; ventilation; energy saving; sheet; heating systems; air conditioning; dual; services include; insulation; replacement; conversion; conditioning; central; structure; hot water; saving; carbon; metal; offers solar; hot</t>
  </si>
  <si>
    <t>0.00031626584320761553</t>
  </si>
  <si>
    <t>0.0003094785324685358</t>
  </si>
  <si>
    <t>0604bb09-2276-ae6a-edd6-11c05015871f</t>
  </si>
  <si>
    <t>DPCA</t>
  </si>
  <si>
    <t>http://www.dpca-japan.org</t>
  </si>
  <si>
    <t>DPCA is committed to contributing to the development of the drone industry in Japan. The Drone Photographers Association (DPCA) promotes shooting by photographers and drone and training techniques and training of safe operation administrators and utilization of drone in industrial applications, ensuring safety and harmonizing with the local society, It aims to contribute to the development of economic activities.</t>
  </si>
  <si>
    <t>photographers; safe operation; photographers and drone; harmonizing; administrators; association; contributing; society; promotes; shooting; drone industry; utilization; contribute; ensuring; aims; industrial applications; economic; committed; techniques; activities; safe</t>
  </si>
  <si>
    <t>0.0001714236358594535</t>
  </si>
  <si>
    <t>4384</t>
  </si>
  <si>
    <t>0.00023979160148857322</t>
  </si>
  <si>
    <t>Certain data and content provided by https://www.crunchbase.com/organization/dpca</t>
  </si>
  <si>
    <t>1392</t>
  </si>
  <si>
    <t>ab467fddf7d481ad7be9e5ea0ca520f5</t>
  </si>
  <si>
    <t>Exasun B.V.</t>
  </si>
  <si>
    <t>http://exasun.com</t>
  </si>
  <si>
    <t>Exasun B.V. manufactures solar panels. The company was founded in 2012 and is based in The Hague, the Netherlands.</t>
  </si>
  <si>
    <t>The Hague</t>
  </si>
  <si>
    <t>Icos Capital</t>
  </si>
  <si>
    <t>manufactures solar panels; manufactures solar</t>
  </si>
  <si>
    <t>0.0007466047580263834</t>
  </si>
  <si>
    <t>2318</t>
  </si>
  <si>
    <t>0.0005346355849426787</t>
  </si>
  <si>
    <t>1393</t>
  </si>
  <si>
    <t>700caf008ed175f5553a31442becd3b6</t>
  </si>
  <si>
    <t>Switch On (UK) Ltd.</t>
  </si>
  <si>
    <t>http://www.brighterworldenergy.com</t>
  </si>
  <si>
    <t>Switch On (UK) Ltd., doing business as Brighter World, generates solar-powered energy to homes by installing solar power micro grids for a group of customers living in rural areas of Africa. It also employs and trains people to conduct basic repairs; refills the micro grids battery packs with distillable water; and cleans down the solar panels. The company was incorporated in 2014 and is based in Manchester, United Kingdom.</t>
  </si>
  <si>
    <t>610009</t>
  </si>
  <si>
    <t>ClearlySo Ltd.</t>
  </si>
  <si>
    <t>power micro grids; dual fuel tariffs; basic repairs; meter readings; Brighter World Energy; gas meter readings; socially conscious energy; energy supply market; time. consumer. energy; micro grids battery; solar-powered energy; solar-powered grid; dial meters; electricity; digital meters; rural areas; renewable energy; numbers; imperial meters; smaller numbers; decimal point; business model; Energy provider; Supplies customers; open market; collect payment; gas supplier; lower number; Pay attention; simple change; efficiency. oil; distillable water; solar panels; RHE; dials; village; people; families; clockwise; left; rd; regulator; homes; group; pointer; row; bills; contract; company</t>
  </si>
  <si>
    <t>numbers; electricity and gas; micro grids; meter readings; dial; clockwise; brighter; left; village; readings; families; conduct; grids; meters; repairs; meter; statements; solar powered energy; refills; provide renewable energy; provide renewable; powered energy; pointer; open market; model allows; lower number; living in rural; indicated; imperial; helping families; generates solar; gas supplier; gas meter; energy to homes; energy provider; dual fuel; deliver energy; cleans; business model allows; bills and statements; collect; basic; sequence; row; regulator; conscious; behalf; alternate; rural areas; energy supply; tariffs; socially; write; sourced; battery packs; solar powered; trains; business model; installing solar; employ; switching; read; train; employs; attention; rely; send; payment; packs; bottom; smaller; living; contract; bills; rural; anti; pay; oil and gas; installing; dual; supplier; helping; generates; turn; bring; energy efficiency; number; model; change; lower; point; homes</t>
  </si>
  <si>
    <t>0.0003788905922683563</t>
  </si>
  <si>
    <t>57434</t>
  </si>
  <si>
    <t>0.00039843322993154246</t>
  </si>
  <si>
    <t>1394</t>
  </si>
  <si>
    <t>28c4a66b8295f459417fe53bcae22235</t>
  </si>
  <si>
    <t>Tata Power Solar Systems Limited</t>
  </si>
  <si>
    <t>http://www.tatapowersolar.com</t>
  </si>
  <si>
    <t>Tata Power Solar Systems Limited, an integrated solar company, manufactures, distributes, and exports solar photovoltaic and solar thermal products for various customer segments, including industrial, commercial, and residential, as well as on-grid and off-grid solar projects. Its solutions for consumers include on-grid, off-grid, and retrofit solar rooftops; and water pumps. The company also provides EPC services for commercial and industrial customers that include conceptualization, design, engineering, commissioning, operation, and maintenance. In addition, it offers solar home lighting solutions and lanterns; and preventive maintenance services that include regular cleaning of solar panels, frequent maintenance of thermal-based components, yearly service of HT side equipment, diagnostic testing for low power production, circuit testing, IV curve tracing, thermal imaging, earth value measurement, retro commissioning, data acquisition system checking, and warranty management. Further, the company provides uptime management services that include automatic string level visual alarms, real time data collection, monitoring energy production (daily basis), effective data interpretation, mismatch characterization and insitu-banding, solar resource management and prediction, PV system monitoring systems, trending and analytics for continuous improvement, critical and non-critical reactive repairs, and spare parts and inventory management. It serves customers in various industries, such as manufacturing, telecom, education, military, healthcare, and banking. Tata Power Solar Systems Limited was formerly known as Tata BP Solar India Limited and changed its name to Tata Power Solar Systems Limited in August 2012. The company was incorporated in 1989 and is based in Bengaluru, India with additional offices in India. Tata Power Solar Systems Limited operates as a subsidiary of The Tata Power Company Limited.</t>
  </si>
  <si>
    <t>The Tata Power Company Limited</t>
  </si>
  <si>
    <t>tata power solar; integrated solar company; solar power company; off-grid parts; singular vision; country. energy; India; harness; sun</t>
  </si>
  <si>
    <t>power solar; india's largest; integrated solar; trusted solar; sun to enable; singular; relentlessly; provide access; harness the power; enable solar; largest; harness; trusted; country; committed; driven; enabling; working</t>
  </si>
  <si>
    <t>0.00011329954391051243</t>
  </si>
  <si>
    <t>4255</t>
  </si>
  <si>
    <t>0.00019630322783548777</t>
  </si>
  <si>
    <t>1395</t>
  </si>
  <si>
    <t>da66a62078b3a23f9e6a88987b8a41d9</t>
  </si>
  <si>
    <t>MLT Drives (Pty) Ltd</t>
  </si>
  <si>
    <t>http://www.mltdrives.com</t>
  </si>
  <si>
    <t>MLT Drives (Pty) Ltd. develops and installs alternative energy systems in South Africa. The company delivers sustainable energy solutions for homes and offices with a range of custom applications, including solar panels, wind turbines, batteries, inverters, energy saving water heaters, and hybrid energy systems. Its products include solar inverter controls, solar regulators, and battery chargers. The company also focuses on developing custom applications, as well as solar and off-grid installations. In addition, it offers a host of solar repair and other service options to customers. The company was founded in 1986 and is based in Cape Town, South Africa.</t>
  </si>
  <si>
    <t>custom applications; sustainable energy solutions; solutions for homes; solar regulators; service options; saving water; range of custom; hybrid energy; grid installations; develops and installs; developing custom; alternative energy systems; focuses on developing; solar inverter; including solar panels; energy systems; products include solar; well as solar; regulators; battery chargers; sustainable energy; host; drives; including solar; alternative energy; include solar; water heaters; offices; energy saving; heaters; chargers; hybrid; focuses; alternative; wind turbines; controls; inverter; saving; repair; sustainable; turbines; delivers; energy solutions; options; homes</t>
  </si>
  <si>
    <t>0.00030882174634919455</t>
  </si>
  <si>
    <t>0.00031351675593745934</t>
  </si>
  <si>
    <t>1396</t>
  </si>
  <si>
    <t>4c6e1dbb-cd42-2e7f-74e3-67079c2a4dba</t>
  </si>
  <si>
    <t>ENVIRODRONE LTD.</t>
  </si>
  <si>
    <t>http://envdrone.com</t>
  </si>
  <si>
    <t>ENVIRODRONE Ltd. is a commercial drone manufacture and service provider for agriculture, environmental and geoscience markets.</t>
  </si>
  <si>
    <t>geoscience; envirodrone; service provider; commercial drone</t>
  </si>
  <si>
    <t>0.0006237780631740211</t>
  </si>
  <si>
    <t>0.000491596731561765</t>
  </si>
  <si>
    <t>Certain data and content provided by https://www.crunchbase.com/organization/envirodrone-ltd-2</t>
  </si>
  <si>
    <t>1397</t>
  </si>
  <si>
    <t>fcb36d9c937683b46a1a7417649153a8</t>
  </si>
  <si>
    <t>Renew Financial LLC</t>
  </si>
  <si>
    <t>http://www.renewfinancial.com</t>
  </si>
  <si>
    <t>Renew Financial LLC provides financing solutions for efficiency and renewable energy contractors, property owners, and governments in the United States. It offers Property Assessed Clean Energy program that allows homeowners to finance the installation of energy and water improvements on homes through the issuance of a municipal bond, and pay the amount back as a line item on their property tax bill; ReHome Loan Program, a public-private partnership and turnkey financing program that enables participating states to co-invest with private-sector investors to promote energy efficiency, water efficiency, and clean energy; and long-term commercial financing for energy efficiency, renewable energy, cogeneration, and water saving projects. Renew Financial LLC was formerly known as Renewable Funding, LLC. The company was founded in 2008 and is based in Oakland, California with additional offices in Portland, Oregon; and Roseville, California.</t>
  </si>
  <si>
    <t>114501333</t>
  </si>
  <si>
    <t>NGEN Partners, LLC (3); Angeleno Group, LLC (2); Prelude Ventures, LLC (2); Apollo Global Management, LLC (2); Claremont Creek Ventures (2); Apollo Investment Corporation (2); New Cycle Capital, LLC; LL FUNDS LLC; Braemar Energy Ventures; Draper Fisher Jurvetson; WS Investments</t>
  </si>
  <si>
    <t>Renewable Funding; clean energy; renewable energy; energy efficiency; energy efficiency projects; property owners; local governments; clean energy financing; Renewable Funding Team; clean energy programs; PACE; renewable energy technology; commercial property owners; energy efficiency financing; energy financing simple; Assessed Clean Energy; PACE program pay; energy financing solutions; energy efficiency installations; energy efficiency finance; PACE programs; clean energy retrofit; clean energy improvements; financing program; innovative financing tools; competitive financing program; PACE financing; possible financing programs; financing technical assistance; Program Design Services; pioneering PACE; Program Administration Services; Building America program; PACE concept; turnkey financing solutions; adaptable financing structures; comprehensive technology platform; property owner participation; industry leader; on-line application processing; undue financial risk; real-time program tracking; financing services; comprehensive design services; program managers; high efficiency furnaces; la carte services; ProjectDX technology service; local green economy; bond proceeds</t>
  </si>
  <si>
    <t>pace; local governments; energy and energy; property owners; financing program; energy efficiency projects; efficiency projects; bond; funding; governments; property assessed clean; property assessed; program managers; proceeds; financing programs; energy programs; energy financing; commercial property owners; assessed clean energy; assessed clean; assessed; administrative services; retrofit; administration; secured; industry leader; financing services; municipal; financing solutions; commercial property; firm; programs; quality assurance; financing; program; district; design services; assurance; administrative; owner; property; owners; capital; energy efficiency; improvements; finance; efforts; managers; term; water conservation; thrive; technology including; technical assistance; team is dedicated; subsidy; strongest; strengthening; streamlined process; solutions for renewable; rooted; residential building; renewable energy technology; regulatory issues; rapidly develop; program design; private partnership; powerful tool; platform that allows; participating; origination; neutrality; municipality; local government; large upfront cost; large upfront; key role; job creation; interest rates; including residential; green job creation; green job; green economy; financing products; financial risk; finance renewable energy; finance renewable; energy installations; develop and launch; debt service; debt; coalition; closing; chief; centerpiece; advocate; advancing; administration services; ability to integrate; department; turnkey</t>
  </si>
  <si>
    <t>0.0004086901649210441</t>
  </si>
  <si>
    <t>11023</t>
  </si>
  <si>
    <t>0.0003926548147330263</t>
  </si>
  <si>
    <t>1398</t>
  </si>
  <si>
    <t>f78b56e858b95344ce0ec1087c96c7c0</t>
  </si>
  <si>
    <t>EverGreen Electric Vehicles, LLC</t>
  </si>
  <si>
    <t>http://evergreenev.com</t>
  </si>
  <si>
    <t>EverGreen Electric Vehicles, LLC manufactures and sells electric vehicles. The company offers golf and recreational, commercial and utility, and street legal vehicles. It also sells accessories, such as rear flip seats, split fold down windshields, vinyl suite seats, carbon fiber and burlwood trim packages, canopy tops, aluminum and black steel utility boxes, tire and wheel packages, weather enclosures, battery systems, windshield wipers, lockable trunks, locking glove boxes, battery water fill systems, and speedometers/odometers for AC/DC systems. In addition, the company offers solar powered golf and street cars; and solar panels and tops. It serves customers through dealers in the United States and internationally. The company is based in Grand Junction, Colorado with a production facility in Southern California. It has offices and warehouses in Grand Junction, Colorado; and Rancho Dominguez, California. As of October 3, 2012, EverGreen Electric Vehicles, LLC operates as a subsidiary of CLARK Material Handling Company.</t>
  </si>
  <si>
    <t>Grand Junction</t>
  </si>
  <si>
    <t>Young An Hat Co. Ltd.</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</si>
  <si>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t>
  </si>
  <si>
    <t>seats; tops; golf; electric vehicles; boxes; windshields; windshield; vinyl; trim packages; sells accessories; lockable; grand; glove; flip; evergreen; dc systems; customers through dealers; battery systems; tire; sells electric; offers solar powered; street; trim; canopy; packages; locking; fold; commercial and utility; serves customers; fill; carbon fiber; wheel; warehouses; recreational; rear; enclosures; legal; black; junction; suite; dealers; offices; cars; fiber; manufactures and sells; solar powered; aluminum; ac; steel; carbon; weather; dc; offers solar</t>
  </si>
  <si>
    <t>0.0001164557870603288</t>
  </si>
  <si>
    <t>3156</t>
  </si>
  <si>
    <t>0.00022290595198340567</t>
  </si>
  <si>
    <t>1399</t>
  </si>
  <si>
    <t>4dce82cfe2234230fccd9e734f4e6576</t>
  </si>
  <si>
    <t>Shell Solar GmbH</t>
  </si>
  <si>
    <t>http://www.shell.com/solar/</t>
  </si>
  <si>
    <t>Shell Solar GmbH, a renewable energy company, engages in the production and marketing of solar panels for home, business, and remote use. It operates in India, Sri Lanka, the Philippines, China, and Indonesia. It was formerly known as Siemens und Shell Solar GmbH and changed its name to Shell Solar GmbH in 2002. The company was founded in 2001 and is based in Munich, Germany. Shell Solar GmbH operates as a subsidiary of Shell Renewables, Ltd.</t>
  </si>
  <si>
    <t>production and marketing; marketing of solar; shell; marketing</t>
  </si>
  <si>
    <t>0.00043524924014855373</t>
  </si>
  <si>
    <t>0.00035943608986327695</t>
  </si>
  <si>
    <t>1400</t>
  </si>
  <si>
    <t>936c88f8f85debcfacc46ab40817904d</t>
  </si>
  <si>
    <t>DC Power Systems, Inc.</t>
  </si>
  <si>
    <t>http://www.dcpower-systems.com</t>
  </si>
  <si>
    <t>DC Power Systems, Inc. distributes renewable energy products in North and South America. The company engages in designing and supplying solar electric systems for business, residential, and government applications. It offers solar panels, solar PV modules, mounting hardware/systems, system monitoring products, security products, inverters, maximizers, batteries, water pumps, charge controllers, and design tools. The company also provides design, engineering, and drawing services; site analysis services; project management, including planning, design, sourcing, and installation; home and commercial solar installation services; and training programs for renewable energy dealer/contractors. It sells products to dealers, contractors, and solar installers. The company was incorporated in 1983 and is based in Rohnert Park, California with regional offices in the United States.</t>
  </si>
  <si>
    <t>Rohnert Park</t>
  </si>
  <si>
    <t>ITOCHU Corporation</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</si>
  <si>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t>
  </si>
  <si>
    <t>training programs; system monitoring products; solar pv modules; solar installation services; site analysis services; site analysis; including planning; government applications; drawing services; distributes renewable energy; distributes renewable; design tools; contractors; monitoring products; analysis services; system monitoring; security products; sells products; mounting hardware; engages in designing; solar electric systems; electric systems; dealer; sourcing; solar installers; dc power; drawing; renewable energy products; water pumps; supplying; north; offers solar panels; charge controllers; solar installation; pv modules; commercial solar; project management; dealers; solar electric; installation services; energy products; programs; designing; installers; controllers; mounting; solar pv; power systems; dc; planning; offers solar; pumps</t>
  </si>
  <si>
    <t>0.00033816295086290526</t>
  </si>
  <si>
    <t>0.0003201076385391927</t>
  </si>
  <si>
    <t>1401</t>
  </si>
  <si>
    <t>57b40a37-eef4-68a5-749e-c85e65c443b8</t>
  </si>
  <si>
    <t>Skypole Inc.</t>
  </si>
  <si>
    <t>http://skypole.ca/</t>
  </si>
  <si>
    <t>Skypole Inc. offers professional window cleaning service to commercial buildings and homes in Toronto, ON. We provide environmental friendly service with zero property damage. There will be no use of harmful chemicals or detergents to clean the windows. We always work from the ground to ensure safe window cleaning. We not only clean the windows but also the frames, awning, signs and even walls if necessary. Some of our commercial services include High dusting, Awning cleaning, Roof anchor alternative, and Solar panel cleaning. Our well trained staffs provide you a better window cleaning service in a short time.</t>
  </si>
  <si>
    <t>Etobicoke</t>
  </si>
  <si>
    <t>window cleaning; cleaning service; awning; cleaning; window; well trained; staffs; short time; provide environmental; offers professional; include high; environmental friendly; dusting; detergents; commercial services; anchor; solar panel cleaning; windows; signs; panel cleaning; harmful; commercial buildings; trained; damage; walls; chemicals; frames; services include; short; friendly; alternative; property; homes; better; safe</t>
  </si>
  <si>
    <t>0.0006814218114908854</t>
  </si>
  <si>
    <t>4831</t>
  </si>
  <si>
    <t>0.0005543090989248104</t>
  </si>
  <si>
    <t>Certain data and content provided by https://www.crunchbase.com/organization/skypole-inc-</t>
  </si>
  <si>
    <t>1402</t>
  </si>
  <si>
    <t>c0fa22a858f705c7c4581aab539109dc</t>
  </si>
  <si>
    <t>Airphrame, Inc.</t>
  </si>
  <si>
    <t>http://www.airphrame.com</t>
  </si>
  <si>
    <t>Airphrame, Inc. provides geospatial data and aerial imagery solutions on demand. The company offers Airphrame, a turnkey data service that allows users to obtain aerial data without having to be concerned about vehicle specifications or operations. It controls a network of remote sensing devices that are able to operate over developed rural and urban land in the United States. The company serves engineering, insurance, geospatial, volumetric, agriculture, urban planning, infrastructure, catastrophe response, appraisal, inspection, and modeling industries. Airphrame, Inc. was founded in 2012 and is based in San Francisco, California.</t>
  </si>
  <si>
    <t>4249998</t>
  </si>
  <si>
    <t>unmanned aerial vehicle; remote sensing devices; unmanned vehicle technology; geospatial data; vehicle technology startup; commercial markets; aerial imagery solutions; geospatial map; aerial data; geospatial accuracy requirement; aerial imaging; turnkey data service; project decisions; technology investment; unmanned planes; signage. geospatial. navigation.; GIS base layers; flight path; Aerial Photos; ground area; vehicle specifications; urban land; UAV technology; user interface; physical area; mission type; digital map; visual inspection; engineering measurements; high quality; operations; selection; Airphrame; set; information; analysis; risk; points; resolution; drones; company; users; network; demand; photogammetry; altitude; method; variation; images; Maps</t>
  </si>
  <si>
    <t>sensing devices; geospatial data; geospatial; commercial markets; unmanned vehicle; technology startup; technology investment; startup developing; mapping service; imaging and mapping; ground area; flight path; devices to capture; unmanned aerial vehicle; aerial vehicle; selection; specialize; remote sensing; receiving; gis; aerial imaging; map; interest; aerial data; setting; path; manages; sensing; imaging; decisions; visual inspection; variation; urban land; unmanned planes; rural and urban; optical system; images captured; digital map; concerned; capture real time; capture real; capture high; arranged; area of interest; aerial photos; startup; uav technology; resolution; points; digital signage; assembling; develops unmanned; mapping; delivering; corresponding; driven; risk; requirement; planes; identifying; allows users; capture; user interface; aerial imagery; signage; captured; execution; altitude; layers; method; measurements; maps; photos; specifications; surveying; rural; turnkey; physical; accuracy; urban; choose; accurate; models; imagery; generating; visual; images; optical; base; navigation; interface; demand; controls; specialties; type; high quality; land</t>
  </si>
  <si>
    <t>0.0008424858501598453</t>
  </si>
  <si>
    <t>14557</t>
  </si>
  <si>
    <t>0.0007171439271866608</t>
  </si>
  <si>
    <t>1403</t>
  </si>
  <si>
    <t>41a182ee57b0b8574a87ca9a77a9a73c</t>
  </si>
  <si>
    <t>Solarus AB</t>
  </si>
  <si>
    <t>http://www.solarus.se</t>
  </si>
  <si>
    <t>Solarus AB develops, manufactures, and markets solar energy technology for professional large-scale users worldwide. It offers thermal panels, PV panels, and hybrid panels. The companys products are used in district heating centers, hotels, office buildings, production facilities, residences, solar farms, and water treatment plants. Solarus AB was founded in 2006 and is based in Stockholm, Sweden.</t>
  </si>
  <si>
    <t>291677</t>
  </si>
  <si>
    <t>Sting Capital AB; Renewable Energy Capital Sweden AB</t>
  </si>
  <si>
    <t>solar energy; Solarus; Solarus panels; PV panels; hybrid panels; hybrid solar panels; professional large-scale users; generation solar energy; thermal panels; flexible installation methods; solar energy systems; prospective future users; respective peers; respective markets; high efficiency; wide range; easier way; flat packaging; square meter; equal performance; great values; lower cost; heat; types; PVT; terms; power; scalability; temperatures; technology; portfolio; applications; silicon</t>
  </si>
  <si>
    <t>three types; respective; pvt; terms; pv panels; yield a high; terms of cost; square meter; solar energy technology; range of temperatures; prospective; performance and cost; peers; leading pv; installation methods; hybrid solar panels; hybrid panels; heat and electricity; harvest solar energy; harvest solar; generation solar energy; efficient and cost; hybrid; equal; market leading; types of solar; competitive; hybrid solar; generation solar; heat and power; lower cost; thermal panels; energy technology; types; scalability; values; harvest; square; solar energy systems; easier; temperatures; reduced; meter; suitable; packaging; yield; high efficiency; large scale; methods; portfolio; great; amount; energy systems; offering; cost effective; lower; wide range; flexible</t>
  </si>
  <si>
    <t>0.00032179462109763776</t>
  </si>
  <si>
    <t>2637</t>
  </si>
  <si>
    <t>0.00034415981633695774</t>
  </si>
  <si>
    <t>1404</t>
  </si>
  <si>
    <t>5b418a8697d19e5687f9ad54a08e9a4a</t>
  </si>
  <si>
    <t>Soliant Energy, Inc.</t>
  </si>
  <si>
    <t>As of March 28, 2011, Soliant Energy, Inc. was acquired by EMCORE Corporation. Soliant Energy, Inc. designs and manufactures concentrating photovoltaic modules. The company offers solar panels for commercial rooftops and carports. The company was formerly known as Practical Instruments, Inc. and changed its name to Soliant Energy, Inc. in March 2007. Soliant Energy, Inc. was founded in 2005 and is based in Pasadena, California.</t>
  </si>
  <si>
    <t>29700000</t>
  </si>
  <si>
    <t>Trinity Ventures (2); Nth Power LLC (2); RockPort Capital Partners (2); Rincon Venture Partners (2); Band of Angels; Convexa; GE Energy Financial Services</t>
  </si>
  <si>
    <t>EMCORE Corporation</t>
  </si>
  <si>
    <t>panels for commercial; manufactures concentrating; concentrating photovoltaic; commercial rooftops; carports; concentrating; offers solar panels; rooftops; photovoltaic modules; designs and manufactures; offers solar</t>
  </si>
  <si>
    <t>0.0004265370698070925</t>
  </si>
  <si>
    <t>0.00037819626448195345</t>
  </si>
  <si>
    <t>1405</t>
  </si>
  <si>
    <t>ae5859686b7317dabe2ce74ec61eab5d</t>
  </si>
  <si>
    <t>Mapbox Inc.</t>
  </si>
  <si>
    <t>http://www.mapbox.com</t>
  </si>
  <si>
    <t>Mapbox Inc. operates a mapping platform that designs and publishes custom maps for mobile and Web applications. It provides foundation for platforms, letting enterprises analyze their data, drone companies publish flyovers, real estate sites visualize properties, satellite companies process cloud-free imagery, and insurance companies track assets. The companys products include maps, API directions, API geocoding, transport drive, library analysis, mobile SDKs, imagery satellite, APIs and SDKs, and hosting atlas server. It serves Web and social, logistics, fitness and outdoors, natural resources, agriculture, transportation, real estate, insurance, security, finance, drones, government, health, media, and travel industries in the United States and internationally. Mapbox Inc. was incorporated in 2013 and is based in Washington, District Of Columbia.</t>
  </si>
  <si>
    <t>62549918</t>
  </si>
  <si>
    <t>Foundry Group (2); Thrive Capital Partners Inc.; DBL Part­ners LLC; Promus Ventures; Draper Fisher Jurvetson; Pritzker Group</t>
  </si>
  <si>
    <t>open source; custom maps; mapbox; open data; Design custom maps; open source tools; open source design; open source mapping; open source JavaScript; mapbox streets; Mapbox Custom Maps; source design studio; source JavaScript API; cloud-based map platform; mapbox satellite; open source software; open source projects; open source project; innovative CSS-based styling; CSS-based styling language; platform startup MapBox; browser support; interactive web maps; modern desktop browsers; fast beautiful maps; Mapbox mobile solutions; robust open source; open source rewrite; Open source plugins; totally custom maps; Mapbox Satellite capture; powerful open source; Mapbox maps; Google Maps API; quality open data; premier open data; publicly available maps; Mapbox map; mobile devices; free open source; open source tech; services. open source; incredible custom maps; Design maps; web map implementation; GeoJSON open standard; Easy map customization; full-service cloud-based map; powerful map design; source mapping platform</t>
  </si>
  <si>
    <t>open data; js; cartography; streets; mapnik; javascript; icons; icon; browsers; arcgis; api; point of interest; plugin; foursquare; design studio; maps; vector; styles; open source; node; native; browser; language; studio; satellite imagery; visualize data; symbols; source design; served; safari; raster; open source design; offer full; mobile tools; mapping applications; making it easy; it's easy; internet explorer; highly detailed; geodata; firefox; explorer; embeds; easy to learn; design custom; customizability; css; comprehensive documentation; cartographers; caching; building native; publishing; map; open source software; data visualization; chrome; millions; source software; repeatable; rendering; redundant; publish; pin; markers; beautiful; offline; customization; unified; sdk; labels; started; visualize; colors; ios; documentation; views; configure; stack; color; apps; library; audience; pixel; workflow; we're; upload; mobile devices; servers; desktop; traffic; satellite; sizes; visualization; fast; developers; ecosystem; learn; interest; server; designers</t>
  </si>
  <si>
    <t>0.0002609908433387336</t>
  </si>
  <si>
    <t>21587</t>
  </si>
  <si>
    <t>0.000286847725543943</t>
  </si>
  <si>
    <t>1406</t>
  </si>
  <si>
    <t>a4e710f11de8bc2905fffc656862b7f8</t>
  </si>
  <si>
    <t>Neo Career Co., LTD.</t>
  </si>
  <si>
    <t>http://www.neo-career.co.jp</t>
  </si>
  <si>
    <t>Neo Career Co., LTD. operates as a temporary staffing and recruitment agency. It provides job hunting support for fresh graduates, job transfer support for experienced professionals, temporary staffing, and other services. The company was founded in 2000 and is based in Tokyo, Japan. It has additional offices in Japan, Singapore, Thailand, Indonesia, Malaysia, the Philippines, Vietnam, China, and Taiwan.</t>
  </si>
  <si>
    <t>6763612</t>
  </si>
  <si>
    <t>SMBC Venture Capital Co., Ltd.; Link and Motivation Inc.; Globis Capital Partners; Mizuho Capital Co. Ltd.; Mynavi Corporation</t>
  </si>
  <si>
    <t>254728</t>
  </si>
  <si>
    <t>temporary staffing; temporary staffing correspondence; job hunting support; job transfer support; urgent social issues; Health care area; nursing care workers; outsourcing education training; mid-career hires; fresh graduates; entry mid-career; overwhelming effects; experienced professionals; web advertisements; recruitment media; proprietary platform; general staffing; new graduates; recruitment strategies; advanced technologies; wide range; medical environment; employment introductions; medical professionals; nursery teachers; child care; job openings; real value; Human resource; management judgment; service provision; corporate activities; services; customers; companions; drone; vr; expectations; possibilities; competitors; limit; laboratory; development; proposal; fields; promotion; engineering; birthrate</t>
  </si>
  <si>
    <t>recruitment; staffing; responding; nursing; graduates; career; temporary; job; mid; care; teachers; solve this problem; services utilizing; range of fields; pursue; provide services; proprietary platform; overwhelming; openings; nursery; medical professionals; introductions; hunting; hires; fields including; experienced professionals; drone and vr; correspondence; child; careers; advertisements; urgent; advanced technologies; thoroughly; employment; constructing; media; web services; medical; outsourcing; aging; promotion; professionals; education; workers; fresh; expectations; compete; health care; strategies; solving; society; proposal; matching; population; limit; vr; provision; effects; competitors; practices; possibilities; enhancing; entry; offshore; face; extend; achieved; solve; healthcare; members; sense; continue; resource; call; laboratory; problem; experienced; utilizing; transfer; reach; social; corporate; issues; human; centers; problems; activities; fields; health; general; partners; engineers; wide range; planning; consulting</t>
  </si>
  <si>
    <t>0.0004247083857500925</t>
  </si>
  <si>
    <t>35798</t>
  </si>
  <si>
    <t>0.0004932727296911197</t>
  </si>
  <si>
    <t>d3fbffe17d6cc42070d9866f31555cb0</t>
  </si>
  <si>
    <t>VELUX America Inc.</t>
  </si>
  <si>
    <t>http://www.veluxusa.com</t>
  </si>
  <si>
    <t>VELUX America Inc. manufactures skylights and roof windows. Its products include fresh air, fixed, sun tunnel, modular, commercial, curb mounted, and deck mounted skylights; skylight, roof window, and sun tunnel accessories; and blinds, electronic accessories, solar panels, and shades. The company serves builders, architects, merchants, and consumers. It offers its products through dealers in the United States. The company was founded in 1975 and is based in Fort Mill, South Carolina. VELUX America Inc. operates as a subsidiary of VELUX A/S.</t>
  </si>
  <si>
    <t>Fort Mill</t>
  </si>
  <si>
    <t>VKR Holding A/S</t>
  </si>
  <si>
    <t>tunnel; skylights; serves builders; roof window; merchants; electronic accessories; curb; skylight; deck; products through dealers; blinds; shades; fresh; mounted; architects; builders; dealers; window; windows; offers its products; consumers; modular; fixed</t>
  </si>
  <si>
    <t>0.0002886234084425594</t>
  </si>
  <si>
    <t>0.0002822338432090879</t>
  </si>
  <si>
    <t>1408</t>
  </si>
  <si>
    <t>2ed5b5a51724f4eb266e6da978d2d0f1</t>
  </si>
  <si>
    <t>Push Energy Limited</t>
  </si>
  <si>
    <t>http://www.pushenergy.co.uk</t>
  </si>
  <si>
    <t>Push Energy Limited designs, constructs, and maintains field scale solar farms. It also provides operations and maintenance programs, such as real-time monitoring, maintenance, reporting, surveillance, and module cleaning. The company was incorporated in 2012 and is based in Colchester, United Kingdom.</t>
  </si>
  <si>
    <t>Colchester</t>
  </si>
  <si>
    <t>2419940</t>
  </si>
  <si>
    <t>Adapt Low Carbon Group</t>
  </si>
  <si>
    <t>renewable energy solutions; scale solar farms; energy. renewable energy.; subsidiary Push Build; scale solar PV; minimum visual impact; scale green energy; Push Energy; large scale; real time data; total monitoring solution; whilst construction work; large scale ground; renewable technologies; power networks; green power; local stakeholders; company work; power plants; solar panels; grid connections; appropriate landscaping; power sectors; customized designs; Responsive maintenance; plant’s performance; offshore wind; Maintenance programme; crop land; comprehensive maintenance; ecological improvement; biomass heating; pre-empting failures; Engineering Design; comprehensive Operations; key information; planning process; various stages; Procurement Contractor; sites; reconfiguration; landowners; grazing; EPC; field; Develops; profitability; end; project; completion</t>
  </si>
  <si>
    <t>push; solar farms; ensuring; scale solar; double; sites; work with landowners; visual impact; sheep; seeks; scale solar pv; scale solar farms; scale ground mounted; scale ground; roots; returned; reconfiguration; produces power; procurement contractor; power networks; planners; permission; operations maintenance; offshore wind; offers a comprehensive; offer renewable energy; offer renewable; needed in order; mounted solar farms; monitoring solution; module cleaning; maximize profitability; large scale ground; health and safety; grid connections; effectively manage; develops and builds; customized designs; cropping; construction work; conception; commercial scale solar; commercial scale; biomass heating; begun; farms; renewable technologies; programme; large scale; selects; secured; grid connection; stakeholders; landowners; landscaping; failures; comprehensive; engineering design; combined heat; responsive; real time monitoring; real time data; profitability; whilst; vertically integrated; time monitoring; time data; green power; completion; viewing; heat and power; ground mounted solar; ecological; bespoke; viable; stages; schedule; performed; mounted solar; vertically; operations and maintenance; planning; land; epc; minimum; appropriate; review; ground mounted; energy generation; offshore; alerts; maintaining; forms; connections; close; renewable energy solutions; biomass; contractor; tasks; crop</t>
  </si>
  <si>
    <t>0.0002637959616760344</t>
  </si>
  <si>
    <t>0.0002928196750667848</t>
  </si>
  <si>
    <t>1409</t>
  </si>
  <si>
    <t>6158cc3cf5dca8fa97df9c8c941a1585</t>
  </si>
  <si>
    <t>Brightergy, LLC</t>
  </si>
  <si>
    <t>http://brightergy.com</t>
  </si>
  <si>
    <t>Brightergy, LLC provides energy management solutions to businesses, schools, cities, and nonprofits worldwide. It owns, operates, and leases solar panel systems, and provides solar power advocacy services; provides energy-efficiency services, such as financing options for lighting and controls, HVAC boilers and chillers, air compression and motors, refrigeration and freezers, and energy management and heat recovery systems to reduce energy consumption; and designs and installs microturbine systems to generate electrical and thermal energy in a single system. It also offers expense and data management services that include receiving bills from the supplier and auditing them to ensure accuracy of the utility price, as well as review them for taxes, late payment fees, and direct and indirect emissions; identify and correct billing errors; and provide an analysis relating to facility consumption, peak usage, cost per unit of production, contract status and alternatives, resolution tracking, and other data points. In addition, it offers electrical power and gas management services, such as tracking local market factors, energy-hedging opportunities, and wholesale and retail pricing information; utility tax consulting services; energy management and conservation services, such as monitoring and analysis of energy consumption and production, behavioral changes, utility bill and tariff analysis, energy savings projects and energy procurement alternatives, and management of existing building systems or controls; and an energy intelligence platform to offer insights into the energy needs. Brightergy, LLC has a strategic alliance with Black &amp; Veatch. Brightergy, LLC was formerly known as The Energy Savings Store and changed its name to Brightergy, LLC in November 2010. The company was founded in 2003 and is based in Kansas City, Missouri with additional offices in St. Louis and Boston. As of October 31, 2010, Brightergy, LLC operates as a subsidiary of Atlas Properties, Inc.</t>
  </si>
  <si>
    <t>Trinity Private Equity Group</t>
  </si>
  <si>
    <t>Atlas Properties, Inc.</t>
  </si>
  <si>
    <t>quality solar panels; systems performance; high quality; energy efficiency. energy; energy management tools; energy partner. energy.; long-term energy partner; reputable manufacturers; cash flow analysis; high quality installation; local permitting requirements; professional CAD drawings; local building codes; stainless steel hardware; industry standard warranties; energy company; energy – creation; web based monitoring; management. enterprise software.; project manager; new kind; solar energy; energy savings; solar installation; Site evaluation; site survey; power distribution; preliminary feasibility; solar systems; local incentives; payback calculations; panel location; wind analysis; roof slope; engineering team; state incentives; environmental benefits; electrical panels; inverter selections; utility interconnection; Capstone MicroTurbines; Custom design; Project management; structural analysis; licensed professionals; incentive processing; solid warranties; line diagram; ongoing support; experienced installers</t>
  </si>
  <si>
    <t>systems performance; properly; reputable manufacturers; quality solar panels; project manager; experienced installers; reputable; warranties; proposal; calculations; quality solar; manager; incentives; licensed; kind; federal; creation; working properly; web based monitoring; utility interconnection; undergo; tools and services; term energy; system size; suggested; structural analysis; solutions focus; solar systems include; site survey; site evaluation; selections; roof slope; quality installation; provide solid; provide a detailed; proceeding; proceed; preliminary feasibility; panels and racking; panel and inverter; paas; marketing support; manufacturing partners; manage energy; long term energy; local permitting; local incentives; local building; install your system; industry standards; including solar energy; high quality installation; help manage; forms of energy; flow analysis; federal and local; engineering team; energy management tools; electrical panels; electrical and structural; diagram; detailed proposal; designated; depreciation; capstone; cad drawings; building codes; answer any questions; analytics to help; adheres; energy management; experienced; slope; long life; functioning; structural; systems include; paperwork; partner; permit; commission; cash flow; approval; high quality; environmental benefits; empowering; decide; organizations; system that allows; submit; interconnection; codes; installers; management tools; high quality solar; custom design; preliminary; applicable; energy efficiency; simplicity</t>
  </si>
  <si>
    <t>0.00017508245993513296</t>
  </si>
  <si>
    <t>0.0001895722177324731</t>
  </si>
  <si>
    <t>1410</t>
  </si>
  <si>
    <t>1ff3a56f-ed73-b736-96ec-1f0e8a0d193c</t>
  </si>
  <si>
    <t>CSQ Research</t>
  </si>
  <si>
    <t>http://www.csq1.org</t>
  </si>
  <si>
    <t>CSQ Research is a Robotics and Government Policy Think-tank researching Automation and Sustainable Societies.</t>
  </si>
  <si>
    <t>sustainable societies; societies; mining technology; government policy; csq; researching; policy; industrial automation; autonomous vehicles; automation; tank; pharmaceutical; artificial intelligence; mining; artificial; sustainable</t>
  </si>
  <si>
    <t>0.00037338682296928876</t>
  </si>
  <si>
    <t>17378</t>
  </si>
  <si>
    <t>0.0003714727963998425</t>
  </si>
  <si>
    <t>Certain data and content provided by https://www.crunchbase.com/organization/csq-research</t>
  </si>
  <si>
    <t>1411</t>
  </si>
  <si>
    <t>eb63f32e3043e7ccffac9557e55e0b0c</t>
  </si>
  <si>
    <t>Haryana Sheet Glass Limited</t>
  </si>
  <si>
    <t>Haryana Sheet Glass Limited (HSGL) manufactures clear and tinted sheet glass in India. Its glass products are used in window glazing, glass doors, automotive glasses, mirrors, microscope slides, glass furniture, table tops, photo frames, wrist watches and wall clocks, safety glasses, and solar glass panels. The company also manufactures bottles for soft drinks, beer, and alcoholic beverages, pharmaceutical, and various food items. HSGL was co-founded by R.S. Khemka in 1979. The company is headquartered in Delhi, India.</t>
  </si>
  <si>
    <t>515143 (Mumbai Stock Exchange); HARYANSHET (National Stock Exchange of India)</t>
  </si>
  <si>
    <t>sheet glass; glasses; wrist watches; tinted; slides; safety glasses; photo frames; microscope; haryana; glass panels; glass doors; food items; drinks; clocks; beverages; beer; alcoholic; sheet; wrist; bottles; watches; rs; glass products; tops; solar glass; glazing; soft; table; mirrors; items; clear; pharmaceutical; furniture; frames; doors; window; founded; photo; food; wall; automotive</t>
  </si>
  <si>
    <t>0.0005398428323464814</t>
  </si>
  <si>
    <t>1787</t>
  </si>
  <si>
    <t>0.00048359767386715527</t>
  </si>
  <si>
    <t>1412</t>
  </si>
  <si>
    <t>e5272200-e720-9675-f221-b001db23a902</t>
  </si>
  <si>
    <t>DRONICA</t>
  </si>
  <si>
    <t>http://www.dronica.es/</t>
  </si>
  <si>
    <t>DRONICA is a technological and innovative company based in the European Center of Enterprises and Innovation of Cartagena.</t>
  </si>
  <si>
    <t>Cartagena</t>
  </si>
  <si>
    <t>european center; enterprises; european; technological; center; innovation</t>
  </si>
  <si>
    <t>0.0005278894175491548</t>
  </si>
  <si>
    <t>16913</t>
  </si>
  <si>
    <t>0.000613277626974459</t>
  </si>
  <si>
    <t>Certain data and content provided by https://www.crunchbase.com/organization/dronica</t>
  </si>
  <si>
    <t>1413</t>
  </si>
  <si>
    <t>914523e6-80db-8bc2-364a-2f5428174451</t>
  </si>
  <si>
    <t>ConstructionAir</t>
  </si>
  <si>
    <t>http://www.constructionair.com</t>
  </si>
  <si>
    <t>Drone data analytics and solutions for the European construction industry.</t>
  </si>
  <si>
    <t>construction industry; drone data; data analytics; european; analytics</t>
  </si>
  <si>
    <t>0.0004910055394158927</t>
  </si>
  <si>
    <t>5466</t>
  </si>
  <si>
    <t>0.0004819453866034307</t>
  </si>
  <si>
    <t>Certain data and content provided by https://www.crunchbase.com/organization/constructionair</t>
  </si>
  <si>
    <t>1414</t>
  </si>
  <si>
    <t>c4e33a6ea985b618e47df559c4b82516</t>
  </si>
  <si>
    <t>PowerFilm, Inc.</t>
  </si>
  <si>
    <t>http://www.powerfilmsolar.com</t>
  </si>
  <si>
    <t>PowerFilm, Inc., a solar technology company, develops, manufactures, markets, and sells solar modules for Government and military, custom original equipment manufacturing, and consumer markets worldwide. The company offers foldable and rollable solar panels; golf cart panels; charge controllers and cables; and marine solar panels. It also provides accessories, including marine-grade components, connectors, power port adapters, extension cords, and adventure and assurance kits. PowerFilm, Inc. was founded in 1988 and is based in Ames, Iowa.</t>
  </si>
  <si>
    <t>Ames</t>
  </si>
  <si>
    <t>PFLM (London Stock Exchange AIM Market); PWFM (Pink Sheets LLC)</t>
  </si>
  <si>
    <t>Powerfilm Solar; solar energy technology; solar panels; company; products</t>
  </si>
  <si>
    <t>solar energy technology; sells solar panels; panels and products; energy technology; sells solar</t>
  </si>
  <si>
    <t>0.0002590016258262017</t>
  </si>
  <si>
    <t>5475</t>
  </si>
  <si>
    <t>0.000234664361730435</t>
  </si>
  <si>
    <t>1415</t>
  </si>
  <si>
    <t>25696cad-ee36-f62c-fac4-43a625cde911</t>
  </si>
  <si>
    <t>StockRC</t>
  </si>
  <si>
    <t>https://www.stockrc.com/</t>
  </si>
  <si>
    <t>Stockrc is the department specializing in the importation and sale of Radio control devices, as well as spare parts and technical service.</t>
  </si>
  <si>
    <t>technical service; radio control; control devices; spare parts; spare; specializing; department; radio</t>
  </si>
  <si>
    <t>0.00007977792147042945</t>
  </si>
  <si>
    <t>0.00015590141407790785</t>
  </si>
  <si>
    <t>Certain data and content provided by https://www.crunchbase.com/organization/stockrc</t>
  </si>
  <si>
    <t>1416</t>
  </si>
  <si>
    <t>64f3fa5d7e0ffb802fb939d76950a891</t>
  </si>
  <si>
    <t>Unmanned Life</t>
  </si>
  <si>
    <t>http://unmanned.life</t>
  </si>
  <si>
    <t>Unmanned Life develops Autonomous Drone-Based Services (ADBS) platform for industrial sectors, such as logistics, postal, surveillance, construction, shipping, oil and gas, aid, and entertainment. The company is based in the United Kingdom.</t>
  </si>
  <si>
    <t>81217</t>
  </si>
  <si>
    <t>Seedcamp</t>
  </si>
  <si>
    <t>autonomous robot work; fully autonomous robot; ai-driven iot platform; Unmanned Life; fully autonomous drone; cloud-based software platform; labor intensive industries; secure cloud-based software; robot work force; enterprise information management; software platform extensions; information management systems; industrial revolution; ground vehicles; software-driven autonomous fleet; drone pilots; autonomous drone-based services; intelligent autonomous systems; commercial drone; drone based service; unmanned ground; automated unmanned ground; commercial drones; Postal Innovation Platform; autonomous drone-as-a-service; TechCrunch Disrupt. drones; human intervention; european labor-intensive industries; Postal Technology International; Universal Postal Union; human labor; heavily human-centric operations; AI platforms; single management interface; aerial vehicles; software management platforms; large industrial sectors; labour intensive industries; Mobile World Congress; drone company; Innovative platform; Postal operators; Life’s software; unique project; Innovative solution; media platforms; Life’s vision; data transmission</t>
  </si>
  <si>
    <t>postal; intensive industries; labor intensive; industrial revolution; daas; ground vehicles; disrupting; indoors and outdoors; fleets; autonomous drone; unmanned ground; secure cloud; sap; operated autonomously; manage fleets; iot platform; innovative platform; ibm; human intervention; ge; fully autonomously; drone fleets; deploy and manage; congress; autonomous robot; al; software platform; ai; intensive; cloud based software; extensions; autonomously; autonomous drones; revolution; outdoors; indoors; aimed; claims; fully autonomous; vendors; microsoft; labor; intervention; human; commercial drones; protected; drone pilots; aid; management systems; driven; fleet; force; commercial drone; shipping; iot; logistics; deploy; united; technology international; techcrunch; software management; services platform; service platform; published; prestigious; parcel; media platforms; labour; international trade; innovative solution; innovation platform; heavily; fully autonomous drone; fleet of drones; drone based services; centric operations; centric; autonomous systems; automated unmanned; automated system; platforms; large industrial; data transmission; operated; robot; oil and gas; drone fleet; conference; secure; patent pending; pilots; tomorrow; technology developed; specialised; sorting; involve; initiative; industrial sectors; pending; centre</t>
  </si>
  <si>
    <t>0.0005013500424384649</t>
  </si>
  <si>
    <t>1875</t>
  </si>
  <si>
    <t>0.0005018750576822998</t>
  </si>
  <si>
    <t>5261ba1370aaf23774a958725146eed3</t>
  </si>
  <si>
    <t>Alternergy Ltd</t>
  </si>
  <si>
    <t>http://www.alternergy.co.uk</t>
  </si>
  <si>
    <t>Alternergy Ltd. sells and installs solar energy solutions for the trade market in the United Kingdom. It offers solar panels, inverters, battery solutions, and monitoring systems; mounting systems, including sloped roof, flat roof, ground mounted, and metal/sheet roof systems; components, which include system components, roof fasteners, rails, clamps, screws and nuts, and more; and accessories, including cables and connectors, meters, AC and DC isolators, cable and crimping tools, and warning labels. It offers products online. The company was founded in 2006 and is based in London, United Kingdom.</t>
  </si>
  <si>
    <t>sloped roof; sloped; screws and nuts; offers products online; isolators; installs solar energy; including cables; dc isolators; cables and connectors; battery solutions; ac and dc; nuts; sells and installs; clamps; labels; screws; rails; flat roof; fasteners; warning; roof systems; system components; offers products; mounting systems; ground mounted; solar energy solutions; products online; offers solar panels; trade; monitoring systems; connectors; sheet; meters; installs solar; cable; cables; ac; mounting; mounted; dc; metal; energy solutions; offers solar</t>
  </si>
  <si>
    <t>0.00026305519501626355</t>
  </si>
  <si>
    <t>8038</t>
  </si>
  <si>
    <t>0.00027301648885495527</t>
  </si>
  <si>
    <t>1418</t>
  </si>
  <si>
    <t>0e13c25903947ef3fcad85a32c3396b0</t>
  </si>
  <si>
    <t>CloudSolar LLC</t>
  </si>
  <si>
    <t>http://www.gocloudsolar.com</t>
  </si>
  <si>
    <t>CloudSolar LLC sells, installs, and maintains solar panels for families and businesses in the United States and internationally. The company was founded in 2014 and is based in Boston, Massachusetts.</t>
  </si>
  <si>
    <t>solar energy; Unleash solar energy; photovoltaic semiconductor engineering; low one-time payment; people. clean energy.; solar panels; clean solar energy; collective experience; environmental benefits; solar industry; current methods; business skills; renewable energy; energy future; CloudSolar; family; hassle; rooftop; know-how; enthusiasm; difference; world; button; addition; hands; goal; click</t>
  </si>
  <si>
    <t>unleash; revolutionize the solar; prides; photovoltaic semiconductor; it's time; installing solar panels; enthusiasm; enjoy the benefits; energy future; current methods; collective experience; business skills; benefits of clean; access solar; family; clean solar energy; tomorrow; environmental benefits; believes; revolutionize; collective; clean solar; hassle; contributing; installing solar; anytime; benefits; involves; button; hands; friends; solar industry; payment; difference; click; enjoy; economic; skills; installing; transfer; rooftop; methods; social; goal; sustainable; directly</t>
  </si>
  <si>
    <t>0.0002771588224805537</t>
  </si>
  <si>
    <t>0.00025471466267383883</t>
  </si>
  <si>
    <t>1419</t>
  </si>
  <si>
    <t>907f357869fb8f6da9331472cb6e296e</t>
  </si>
  <si>
    <t>Unconquered Sun Solar Technologies Inc.</t>
  </si>
  <si>
    <t>http://www.unconqueredsun.org</t>
  </si>
  <si>
    <t>Unconquered Sun Solar Technologies Inc. manufactures lightweight photovoltaic panels with 3D modeling commercial or residential developers in the solar industry. It offers rooftop energy systems and mounting systems, and photovoltaic modules for flat-roof and groundmount w/ tracking installations. The company also provides shade analysis, systems installations and analysis, and panel testing/solar simulation services. Unconquered Sun Solar Technologies Inc. was founded in 2009 and is based in Tecumseh, Canada. As of January 27, 2015, Unconquered Sun Solar Technologies Inc. operates as a subsidiary of Bluewater Power Distribution Corporation.</t>
  </si>
  <si>
    <t>Tecumseh</t>
  </si>
  <si>
    <t>Bluewater Power Distribution Corporation</t>
  </si>
  <si>
    <t>Unconquered Sun; Unconquered Sun Solar; Unconquered Sun guarantees; Sun Solar Technologies; Unconquered Sun Windsor-Series; Ontario Power Authority; Residential Solar Panels; Windsor Series; Series Solar module; lightweight photovoltaic panels; Leading Solar Project; Solar Technologies Inc.; watt solar module; Solar Mobile Pumps; Solar water pumps; Mobile Solar Pumps; USST SOLAR STREET; Solar Powered Shuttle; DC solar energy; Solar Golf Carts; Southern Ontario; lightweight PV modules; maximum microFIT rate; premium high efficiency; LIGHTING LED emitters; Windsor Series modules; Original Equipment Manufacturer; pressure sodium emitters; w/ tracking installations; vertically integrated company; energy Light Emitting; grid tie-in applications; domestic content requirements; frame/ superstrate technology; street light heads; volt battery bank; Solar Projects; equivalent incandescent bulb; his-torical performance data; Ethernet base port; Solar Gator; smart MPPT controller; module efficiencies; Ontario customers; microFIT programs; lightweight TV; Photovoltaic Modules; installations 10kW; area installations; Residential Installation</t>
  </si>
  <si>
    <t>sun solar; emitters; battery bank; bank; solar technologies; southern; lightweight; street; solar module; series; kind; watt solar; volt battery; unsurpassed; tüv; turn powers; top and ground; superstrate; suns; street light; solar pump; solar mobile; solar led street; sodium; sitting; shuttle; service life; series solar; series modules; rate of return; project developer; pressure sodium; power authority; plant capacity; performance data; performance and quality; panels are built; outlined; original equipment manufacturer; mounting system; modules are built; module efficiencies; module collects; mandated; low energy light; led street lights; john; incandescent; house engineering; high pressure sodium; gauge; existing mounting; equipment manufacturer; energy light; eliminating structural; electrical outlet; driving force; dc solar; construction capability; commercial grid; charging the battery; capacity of mw; atop; amount of light; watering; solar street lighting; showcase; renewable technologies; led street; carts; high efficiency; workforce; solar led; procurement and construction; mobile solar; canadian; leading solar; bulb; solar pumps; roof top; residential solar panels; light emitting diode; high pressure; emitting diode; reviews; low energy; livestock; heads; ground mount; ethernet; customer satisfaction; pumps; solar water pumps; mppt; flat roof; drinking water; vertically integrated; satisfy; authority; ground mounted solar</t>
  </si>
  <si>
    <t>0.0002541924196145707</t>
  </si>
  <si>
    <t>7483</t>
  </si>
  <si>
    <t>0.00029002818367399654</t>
  </si>
  <si>
    <t>1420</t>
  </si>
  <si>
    <t>52743443dad7ca29deb340ec3c5717a1</t>
  </si>
  <si>
    <t>Floridienne Chimie S.A.</t>
  </si>
  <si>
    <t>http://www.floridiennechimie.com</t>
  </si>
  <si>
    <t>Floridienne Chimie S.A., through its subsidiaries, operates in plastic additives, production and recycling of minor metals, upmarket foods, and biotechnology sectors worldwide. It develops industrial synergies and primarily focuses on markets, such as plastic additives (PVC stabilization and flame retardants), rechargeable batteries and accumulators, colorating pigments, anti-corrosion surface coatings, water treatment, and thin-film photovoltaic solar panels. The company offers tailor-made products comprising PVC stabilizers in various dust-free forms for customer requirements in industrial sectors, such as cables, pipes, and fittings; cadmium salts and special salts in various forms for manufacturing batteries and high-performance rechargeable accumulators used in aeronautical and railway industries, electric chargers, portable wireless tools, telephone relays, gas meters, and emergency lighting; and powder, crystal, and liquid form zinc salts, such as zinc chloride and zinc sulphate for hot galvanization/protecting steel against corrosion in the fields of cars, farm equipment, motorway safety barriers, building structures, and more. It also serves as an operator for toxic and dangerous waste recycling installations. The company is based in Ath, Belgium with subsidiary operations in France, Germany, and Turkey. As per the transaction announced on June 24, 2014, Floridienne Chimie S.A. operates as a subsidiary of Aurea SA.</t>
  </si>
  <si>
    <t>Ath</t>
  </si>
  <si>
    <t>Hainaut</t>
  </si>
  <si>
    <t>4630034</t>
  </si>
  <si>
    <t>3805124</t>
  </si>
  <si>
    <t>Aurea SA</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</si>
  <si>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t>
  </si>
  <si>
    <t>salts; zinc; accumulators; additives; pvc; corrosion; rechargeable; recycling; forms; waste recycling; tailor made products; synergies; surface coatings; sulphate; stabilizers; sectors worldwide; portable wireless; pigments; motorway; liquid form; foods; film photovoltaic solar; farm equipment; emergency lighting; chloride; building structures; batteries and high; anti corrosion; flame; relays; plastic; minor; industrial sectors; rechargeable batteries; railway; customer requirements; biotechnology; tailor; powder; cadmium; aeronautical; protecting; dangerous; stabilization; products comprising; sectors; telephone; barriers; toxic; thin film photovoltaic; film photovoltaic; water treatment; dust; crystal; fittings; metals; pipes; photovoltaic solar panels; cars; coatings; anti; subsidiaries; comprising; meters; farm; liquid; operator; treatment; waste; cables; photovoltaic solar; chargers; high performance; fields; focuses; form; special; steel; emergency; structures; wireless; hot</t>
  </si>
  <si>
    <t>0.0002894800639767323</t>
  </si>
  <si>
    <t>19571</t>
  </si>
  <si>
    <t>0.00042248153982606053</t>
  </si>
  <si>
    <t>1421</t>
  </si>
  <si>
    <t>8b175fdfda9185ddd0f9b956022c182a</t>
  </si>
  <si>
    <t>Rudolph Libbe Inc.</t>
  </si>
  <si>
    <t>http://rlgbuilds.com/companies/rudolph-libbe-inc/</t>
  </si>
  <si>
    <t>Rudolph Libbe Inc. operates as a construction and maintenance contractor in the United States. The company offers preconstruction, construction, custom millwork, and site management services. It also provides real estate services, such as site selection and consultation, property development, property sales and leasing, and property management; handles small projects, such as repairs, alterations, or additions to facilities; and offers building systems, including pre-engineered metal buildings, site-cast tilt-up, and pre-cast concrete. In addition, the company supplies and installs solar array technology, such as photo-voltaic panels, inverters, and related equipment for companies and institutions. It serves automotive, commercial/retail, educational, food processing, government/institutional, healthcare, hospitality/recreation, industrial/manufacturing, metals, power/petro-chemicals, solar, warehouse/distribution, and worship industries. The company was founded in 1955 and is based in Walbridge, Ohio with additional offices in Independence, Ohio; and Plymouth, Michigan. Rudolph Libbe Inc. operates as a subsidiary of The Rudolph/Libbe Companies, Inc.</t>
  </si>
  <si>
    <t>Walbridge</t>
  </si>
  <si>
    <t>The Rudolph/Libbe Companies, Inc.</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</si>
  <si>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t>
  </si>
  <si>
    <t>cast; worship; voltaic panels; site selection; site management; serves automotive; preconstruction; pre engineered metal; pre cast; photo voltaic panels; petro; offers building; metal buildings; engineered metal buildings; engineered metal; companies and institutions; building systems; alterations; additions; property development; pre engineered; supplies and installs; property; property management; food processing; pre; recreation; handles; hospitality; warehouse; tilt; concrete; solar array; leasing; photo voltaic; institutional; voltaic; educational; metals; consultation; healthcare; selection; management services; institutions; chemicals; repairs; engineered; real estate; installs solar; estate; photo; array; food; retail; metal; automotive</t>
  </si>
  <si>
    <t>0.00008786045911502169</t>
  </si>
  <si>
    <t>0.00014384373882039974</t>
  </si>
  <si>
    <t>1422</t>
  </si>
  <si>
    <t>cb2d7d069face96279cfe7a18619aa40</t>
  </si>
  <si>
    <t>Circor Aerospace &amp; Defense, Inc.</t>
  </si>
  <si>
    <t>http://www.circoraerospace.com</t>
  </si>
  <si>
    <t>Circor Aerospace &amp; Defense, Inc., together with its subsidiaries, designs and manufactures engineered systems, subsystems, and component solutions for the aerospace industry. The company focuses primarily on fluidic control and undercarriage components and subsystems. It offers actuators for various aircraft systems, including door and landing gear deployment, as well as other specialized actuation applications for mission and flight critical systems; hydraulic, pneumatic, electro-mechanical, and utility actuators; integrated actuators for commercial, defense, and business jet programs; fluid controls, such as valves and controls for industrial and aerospace/military applications; fractional DC motors; gauges; and hydraulic solenoid valves and manifolded sub-systems that are used on primary and secondary flight control systems, landing gear deployment, door detection, braking systems, and other pressure and flow controls sub-systems. The company also offers rescue power systems, including solenoid valves, accumulators, pressure indicators, and fill valves for helicopter and drone landing gear applications; pressure switches for aircraft, helicopters, radars, and submarines; hydraulic fuel valves, including gate, ball, plug, spool, and butterfly valves; hydraulic power generation products; mercury free motion switches and assemblies; landing gear systems and related components; sensors; speed transducers; and pneumatic power modules that are used in weapon release. In addition, it provides maintenance, overhaul/repair, assembly and hydraulic testing, engineering design, and product design improvement services; and services to racing, marine, and aftermarket sectors. The company was founded in 2002 and is based in Corona, California with subsidiary locations in California; New York; Uxbridge, United Kingdom; Paris and Chemillé, France; Tangier, Morocco; and Suzhou, China. Circor Aerospace &amp; Defense, Inc. operates as a subsidiary of CIRCOR International, Inc.</t>
  </si>
  <si>
    <t>7900000</t>
  </si>
  <si>
    <t>CIRCOR International, Inc.</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</si>
  <si>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t>
  </si>
  <si>
    <t>landing gear; hydraulic; solenoid valves; solenoid; aerospace defense; valves; actuators; gear; subsystems; pneumatic; landing; switches; pressure; door; weapon release; valves and controls; transducers; submarines; primary and secondary; pressure and flow; power modules; power generation products; landing gear systems; including door; improvement services; hydraulic power; helicopter and drone; gear systems; flow controls; engineered systems; dc motors; critical systems; components and subsystems; butterfly valves; butterfly; braking systems; aerospace industry; overhaul; mercury; generation products; actuation; accumulators; braking; aftermarket; defense; deployment; controls; weapon; electro mechanical; radars; gauges; flight control systems; indicators; engineering design; military applications; racing; ball; fill; gate; secondary; jet; electro; fluid; release; product design; flight control; helicopter; helicopters; assemblies; motors; aircraft systems; improvement; primary; rescue; engineered; subsidiaries; motion; programs; control systems; component; plug; flow; marine; assembly; specialized; designs and manufactures; focuses; power generation; sectors; critical; speed; repair; power systems; mechanical; dc; detection</t>
  </si>
  <si>
    <t>0.0002603660097511589</t>
  </si>
  <si>
    <t>34881</t>
  </si>
  <si>
    <t>0.00031758125592773115</t>
  </si>
  <si>
    <t>1423</t>
  </si>
  <si>
    <t>5b065776dae29b133b4364694e72b434</t>
  </si>
  <si>
    <t>Proton Ventures BV</t>
  </si>
  <si>
    <t>http://www.protonventures.com</t>
  </si>
  <si>
    <t>Proton Ventures BV develops new projects for the chemical industry and other industrial activities in the Netherlands. Its projects include the NFUEL development project to use NFUEL as car fuel; developing a nitric acid plant; investing in and constructing a cooling tower; building production skids for NFUEL on the basis of hydrogen; developing solar panel applications producing NFUEL; developing hydrogen production form solar lights and or wind by the use of electrolysers; and constructing production units for NFUEL on endurable energy basis. The companys projects also comprise investing in and developing eutectic freeze crystallization applications for separation of salts and or organic compounds; feasibility studies for new build or revamped ammonia terminals; and designing and developing a commercial ammonia storage terminal for importing ammonia by vessels, as well as loading into vessels, rail cars, and trucks. Proton Ventures BV was founded in 2001 and is based in Brielle, the Netherlands.</t>
  </si>
  <si>
    <t>Brielle</t>
  </si>
  <si>
    <t>ammonia; constructing; investing; vessels; hydrogen; basis; solar panel applications; skids; salts; proton; production units; panel applications; organic compounds; nitric acid; nitric; form solar; electrolysers; development project; developing solar; cooling tower; chemical industry; separation; projects include; freeze; importing; feasibility studies; loading; terminal; solar lights; ventures; compounds; terminals; rail; feasibility; acid; studies; trucks; tower; comprise; organic; cars; producing; designing; cooling; activities; car; form; chemical; plant; units</t>
  </si>
  <si>
    <t>0.00008055575146630913</t>
  </si>
  <si>
    <t>4974</t>
  </si>
  <si>
    <t>0.00014063918382231308</t>
  </si>
  <si>
    <t>1424</t>
  </si>
  <si>
    <t>f8dcc05a44c2a582ce3546f40a1b4945</t>
  </si>
  <si>
    <t>HiSilicon Technologies Co., Ltd.</t>
  </si>
  <si>
    <t>http://www.hisilicon.com</t>
  </si>
  <si>
    <t>HiSilicon Technologies Co., Ltd., a semiconductor company, offers chipset solutions to telecom networks, wireless terminals, and digital media. The company provides application-specific integrated circuit (ASIC) and solutions. The company also offers system on chip (SOC) products for network surveillance, videophone, DVB, and IPTV. It offers solutions, such as surveillance, including surveillance IP camera and storage; mobile cameras, including action, drone, vehicle, and 3D/VR cameras; set top box; display, including 4K smart series, FHD smart series, business display series, MEMC+TCON series, and pure TCON series; home network; kirin; balong; and IoT. Additionally, the company provides wireless terminal, wireless and fixed network, and network access terminals solutions. HiSilicon Technologies Co., Ltd. was formerly known as ASIC Design Center of Huawei Technologies Ltd. and changed its name in October 2004. The company was founded in 1991 and is based in Shenzhen, China. HiSilicon Technologies Co., Ltd. operates as a subsidiary of Huawei Investment &amp; Holding Co., Ltd.</t>
  </si>
  <si>
    <t>Huawei Investment &amp; Holding Co., Ltd.</t>
  </si>
  <si>
    <t>terminals; series; top box; telecom networks; system on chip; set top box; set top; offers system; network access; iptv; ip camera; dvb; chipset; asic; soc; application specific; surveillance; integrated circuit; wireless; offers solutions; terminal; digital media; pure; display; vr; telecom; chip; ip; iot; additionally; action; circuit; box; networks; media; fixed; top</t>
  </si>
  <si>
    <t>0.000519002883010436</t>
  </si>
  <si>
    <t>12674</t>
  </si>
  <si>
    <t>0.0005262849062355277</t>
  </si>
  <si>
    <t>1425</t>
  </si>
  <si>
    <t>4c674955b78a12e46998726db30ed09c</t>
  </si>
  <si>
    <t>Jain Irrigation Systems Limited</t>
  </si>
  <si>
    <t>http://www.jains.com</t>
  </si>
  <si>
    <t>Jain Irrigation Systems Limited, together with its subsidiaries, operates as an agri-business company in India, Europe, North America, and internationally. The company operates through Hi-Tech Agri Input Products, Industrial Products, and Non-Conventional Energy segments. It supplies agricultural inputs, such as drip irrigation systems, sprinkler irrigation systems, PVC pipes and pipe fittings, PE pipes and fittings, plumbing systems, EX-CEL plastic sheets, and HDPE piping systems. The company also offers protected cultivation products, including green houses, poly houses and tunnels, and net houses; and develops solar photovoltaic modules, solar water heaters, solar pumping systems, solar lighting and appliances, bio-energy products, and steam generation systems. In addition, it provides bio-fertilizers; tissue culture plants for bananas, pomegranates, and strawberries; dehydrated onion and vegetable products, aseptic fruit purees, concentrates, clarified juices, and individually quick frozen and frozen products; and cultivation and an agricultural consultancy services. Further, the company offers turnkey solutions and project execution services for polyethylene and PVC piping systems, including site survey, design, material selection, supply, installation, testing, commissioning, and training. Jain Irrigation Systems Limited was founded in 1963 and is headquartered in Jalgaon, India.</t>
  </si>
  <si>
    <t>Jalgaon</t>
  </si>
  <si>
    <t>98196475</t>
  </si>
  <si>
    <t>International Finance Corporation (2); JAF Products Private Limited; Aqua International Partners; Mount Kellett Capital (Hong Kong) Limited; PROPARCO SA; Nederlandse Financierings-Maatschappij voor Ontwikkelingslanden N.V., Asset Management Arm; Mandala Capital Limited; Jain Brothers Industries Private Limited</t>
  </si>
  <si>
    <t>51660971</t>
  </si>
  <si>
    <t>JNID.F (Pink Sheets LLC); 500219 (Mumbai Stock Exchange); JISLJALEQS (National Stock Exchange of India)</t>
  </si>
  <si>
    <t>Jain Irrigation; Jain Irrigation Systems; Irrigation Systems Limited; Solar Water Heaters; Hi-Tech Agri Institute; Hi-tech Agri Shop; Indian multinational company; complete agri value; largest Micro-Irrigation company; hi-tech agricultural inputs; Farm Resource R&amp;D; Solar Water Pumps; irrigation development; plastic Piping systems; abundant Solar Energy; Total Solution Provider; modern Bio- tech; e.g Watershed Development; Solar Lighting appliances; irrigation scientists; Agricultural Consultancy organization; Fruit Processing waste; large farm cultivator; Tissue Culture Division; Photovoltaic Lighting systems; highest R&amp;D awards; secondary hardening facilities; Total Agri-Service provider; banking finance corporation; multi-dimensional activity profile; Spray Drying Unit; continuous genetic improvement; Fair Business Practices; micro irrigation; manufacturing. renewable energy.; PVC sheets; manufacturing plants; fruit purees; precision-irrigation products; diversified entity; Micro-Irrigation Division; manufacturing bases; largest manufacturer; soil survey; engineering design; various polymers; IQF products; agronomic support; Extension Centre</t>
  </si>
  <si>
    <t>agri; irrigation; usd; irrigation systems; fruit; pvc; polymers; awards; inputs; extension; solar water heaters; sheets; institute; division; excellence; soil; solar water; pipe; efforts; modern; farmers; agricultural; water heaters; watershed; viable technologies; undertake; turnover; turnkey projects; tropical; total solution; sustainable farming; substitute; second largest; scores; scarce; satisfied; reward; pursuit of excellence; pursuit; project planning; product offerings; primary and secondary; pomegranate; polycarbonate; polyamide; planning and implementation; piping systems; pipes and fittings; photovoltaic lighting; onions; offering services; natural sources; multi dimensional; molds; lighting appliances; largest manufacturer; integrated approach; inject; including micro; holder; happy customers; genetic; full capacity; forests; fair; facilities as well; extrude; engineers and technicians; engaged in offering; earned; division produces; division manufactures; distributors worldwide; development efforts; dehydration; dealers and distributors; cultivation; conveyance; concentrates; business practices; blended; awards and recognition; art facilities; appropriately; agronomy; agronomic; agricultural inputs; affordable and viable; aegis; sources of energy; powders; multinational; holistic; fruits; continents; farm; tech; pe; mt; manufacturing plants</t>
  </si>
  <si>
    <t>0.00007351996748012401</t>
  </si>
  <si>
    <t>17617</t>
  </si>
  <si>
    <t>0.00013640658779978594</t>
  </si>
  <si>
    <t>1426</t>
  </si>
  <si>
    <t>4e6dce26-be9c-597b-a4bc-589cfb9e8e26</t>
  </si>
  <si>
    <t>Propeller Aero</t>
  </si>
  <si>
    <t>https://www.propelleraero.com/</t>
  </si>
  <si>
    <t>Industry-leading solutions for commercial drone operations. Best in class cloud platform for processing, hosting and sharing drone surveys and inspections data. Propeller software is compatible with any drone and camera offering customisable data portal with simple interface and accurate analytics.</t>
  </si>
  <si>
    <t>3878141.89001239</t>
  </si>
  <si>
    <t>Blackbird Ventures (Australia) (3); Michael Zimmerman (2); Michael Gonski; Costanoa Ventures; Accel Partners</t>
  </si>
  <si>
    <t>surveys and inspections; platform for processing; drone surveys; drone and camera; data portal; commercial drone operations; camera offering; cloud platform; solutions for commercial; propeller; hosting; drone operations; geospatial; industrial automation; mapping services; industry leading; portal; sharing; commercial drone; surveys; drone management; compatible; inspections; accurate; analytics; class; interface; offering; mapping; automation</t>
  </si>
  <si>
    <t>0.00035870374672438793</t>
  </si>
  <si>
    <t>11199</t>
  </si>
  <si>
    <t>0.00036384549487308436</t>
  </si>
  <si>
    <t>Certain data and content provided by https://www.crunchbase.com/organization/propeller-aerobotics</t>
  </si>
  <si>
    <t>1427</t>
  </si>
  <si>
    <t>1d774a06bda985d9cf0cbcb73cf3c528</t>
  </si>
  <si>
    <t>ATLAS Dynamics LTD</t>
  </si>
  <si>
    <t>http://www.atlasdynamics.eu</t>
  </si>
  <si>
    <t>ATLAS Dynamics LTD develops hardware and software products for collecting data via drones, Atlas Pro, an autonomous drone operating system, with 55 minutes of flight time. The products include Visual Line of Sight (VLOS) and Beyond Visual Line of Sight (BVLOS) data solutions for use cases like construction, emergency response, and infrastructure inspection. The company was founded in 2015 and is based in Riga, Latvia.</t>
  </si>
  <si>
    <t>Atlas Dynamics; drone-based solutions; autonomous drone-based solutions; www.atlastdynamics.eu. drone management.; longer flight times; professional user; greater altitudes; faster speeds; valuable data; easy-to-use products; wider ranges; proprietary technology; versatile sensors; professional users; infrastructure inspection; drones. electronics; key markets; provider; payloads</t>
  </si>
  <si>
    <t>atlas; drone based solutions; atlas dynamics; dynamics; leading provider; sight; valuable data; serves a range; sensors and payloads; provider of drone; professional users; markets including; longer flight times; longer flight; highly resistant; fully autonomous drone; bvlos; flight times; wider; altitudes; infrastructure inspection; visual; ranges; proprietary technology; autonomous drone; speeds; fully autonomous; visit; payloads; versatile; valuable; safely; intuitive; serve; longer; greater; resistant; drone management; utilizing; response; faster; achieve; founded; insurance; times</t>
  </si>
  <si>
    <t>0.0002892400576255911</t>
  </si>
  <si>
    <t>7819</t>
  </si>
  <si>
    <t>0.00031409974321706675</t>
  </si>
  <si>
    <t>1428</t>
  </si>
  <si>
    <t>d025d94509e92defd7ab6a2aabd4af95</t>
  </si>
  <si>
    <t>Infatics, Inc.</t>
  </si>
  <si>
    <t>http://www.dronedeploy.com</t>
  </si>
  <si>
    <t>Infatics, Inc., doing business as DroneDeploy, develops and delivers cloud-based drone software solutions. It delivers orthorectified maps, topographic modelling with DSMs and DTMs, crop health visualizations, and 3D models and point clouds. The company also develops a mobile application that provides aerial mapping, imaging, and drone automation solutions. It provides its solutions to agriculture, mining, real estate, construction, and other industries in the United States, Canada, the United Kingdom, and Australia. The company has strategic alliances with Aeryon Labs Inc. Infatics, Inc. was incorporated in 2013 and is based in San Francisco, California.</t>
  </si>
  <si>
    <t>31050000</t>
  </si>
  <si>
    <t>AngelPad (3); SoftTech VC (2); Data Collective (2); Redpoint Ventures; Scale Venture Partners; High Alpha; Draper Fisher Jurvetson; Emergence Capital Partners</t>
  </si>
  <si>
    <t>ground control points; data processing; Simple drone operation; multiple drones; cloud-based drone mapping; leading drone manufacturers; CAD software; Simple aerial data; real-time data transmission; Automatic data processing; Simply export data; NDVI Sony NEX; Air Traffic Control; field management software; current CAD software; drone operations; cloud-control software solutions; Automatic collision avoidance; robotics. saas. software; unlimited range; cm accuracy; fast crop scouting; cm/pixel resolution; Effortless aerial surveying; Live technical support; Virtual time machine; flight safety checks; low quality images; things. mapping services.; drone. drones. internet; Data quality; Import data; Inflight data; image data; Cloud Control; untethered control; software packages; Direct control; Accurate Orthomosaics; 4G connectivity; DroneDeploy CoPilot; high precision; Google Earth; 3D models; flight time; safety features; real-time mapping; autonomous flight; Automatic orthomaps; live flight</t>
  </si>
  <si>
    <t>dronedeploy; cad software; multiple drones; ground control points; control points; cm accuracy; cloud control; cm; orthomosaics; data processing; ndvi; cad; real time data; time data; pixel; unlimited; ground control; export; models; compatible; crop; accurate; maps; minutes; view; workflows; viewer; timeline; time data transmission; team collaboration; software packages; safety features; safety checks; safely and reliably; quality images; qa; provider of cloud; play sensors; platform to help; photos and videos; nex; minute flight time; minute flight; maps and models; mapping and data; live flight; live data; industrial strength; images automatically; image data; help you fly; help businesses; google earth; fully autonomous flight; fly virtually; fly safely; flight safety; flight and image; flight and data; field management; fertilizer and pesticide; eye view; existing software; enabling real time; enabling real; effortless; easily monitor; ds; drone mapping; drone manufacturers; diagnose; data quality; crop stress; crop scouting; corrects; control for drones; commercial and consumer; cloud control software; cloud based drone; bird's eye view; bird's eye; automatic collision avoidance; automatic collision; automated processing; arenas; ageagle; aerial surveying; aerial data capture; acres; precise; accuracy; variety of industries; pesticide; data transmission; analytics platform; air traffic control; live; automatic; fast; traffic control</t>
  </si>
  <si>
    <t>0.0003594687541329333</t>
  </si>
  <si>
    <t>3523</t>
  </si>
  <si>
    <t>0.0003544277402117729</t>
  </si>
  <si>
    <t>1429</t>
  </si>
  <si>
    <t>de171cfc-c098-fa56-17e8-be4a63d05b12</t>
  </si>
  <si>
    <t>Secure Drone Consortium</t>
  </si>
  <si>
    <t>https://www.secure-drone.org</t>
  </si>
  <si>
    <t>Secure Drone Consortium is a member of the member companies, advanced drone technology,security technology, IoT cloud. Secure Drone Consortium is a member of the member companies, advanced drone technology,security technology, IoT cloud / embedded software related technology, energy management system
by utilizing the knowledge and experience of ICT related technology such as Drone's safe and secure operating environment and They are implementing various activities with the aim of establishing and utilizing the data transmission environment.</t>
  </si>
  <si>
    <t>security technology; member companies; consortium; advanced drone technology; advanced drone; member; secure; iot; drone technology; safe and secure; ict; embedded software; establishing; energy management system; data transmission; utilizing; knowledge and experience; implementing; management system; aim; energy management; transmission; knowledge; embedded; activities; safe</t>
  </si>
  <si>
    <t>0.00037052683810152376</t>
  </si>
  <si>
    <t>18597</t>
  </si>
  <si>
    <t>0.00044056796842521605</t>
  </si>
  <si>
    <t>Certain data and content provided by https://www.crunchbase.com/organization/secure-droneconsortium</t>
  </si>
  <si>
    <t>1430</t>
  </si>
  <si>
    <t>e3a92e47a507cf0cdaf61a260948f534</t>
  </si>
  <si>
    <t>Oskomera Group B.V.</t>
  </si>
  <si>
    <t>http://www.oskomera.nl</t>
  </si>
  <si>
    <t>Oskomera Group B.V., through its subsidiaries, develops, engineers, manufactures, and installs façades and load-bearing constructions in aluminum and steel. Its activities include the consultancy, design, and production of façade and window projects; the consultancy, design, and production of complex and large-scale steel construction projects; the provision of consultancy, design, and construction services for solar power projects; and the marketing of solar power systems for residential customers/usage. The companys activities also include project sales, management, assembly, and maintenance; the provision of services to architects and contractors in the Irish market; the development and construction of various types of walls and steel constructions for historic steel walls to modern climate walls and second-skin walls; and the corrective and preventive maintenance of walls. Its products include fire-resistant façade-systems; mounting systems for commercial application on flat roofs; curtain walls; semi-transparent solar panels for architectonic applications; SF60insulated curtain wall systems for solar systems; solar power system for consumers; and balcony systems anchors in various types of walls. The company serves clients in Europe and internationally. The company is based in Deurne, the Netherlands with additional offices or permanent activities in Portugal and the Netherlands Antilles. It has subsidiaries in Dublin, Ireland; Sandton, South Africa; and Burges Hill and London, United Kingdom. As of March 12, 2014, Oskomera Group B.V. operates as a subsidiary of Diegel Invest B.V.</t>
  </si>
  <si>
    <t>Deurne</t>
  </si>
  <si>
    <t>Noord-Brabant</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</si>
  <si>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t>
  </si>
  <si>
    <t>oskomera; walls; façade; constructions; curtain; consultancy; provision; steel; wall systems; transparent solar panels; system for consumers; steel construction; solar power projects; sf; services to architects; serves clients; semi transparent solar; semi transparent; second skin; provision of services; marketing of solar; load bearing; include project; hill; fire resistant; façades; façade systems; development and construction; curtain walls; curtain wall systems; commercial application; balcony; aluminum and steel; activities include; subsidiaries; transparent solar; systems for solar; corrective; anchors; services for solar; historic; flat roofs; curtain wall; preventive maintenance; power projects; construction projects; systems for residential; systems for commercial; activities; skin; preventive; bearing; residential customers; insulated; types; architects; construction services; mounting systems; solar power system; semi; power system; climate; solar power systems; transparent; contractors; window; resistant; second; modern; load; large scale; roofs; usage; complex; fire; solar systems; consumers; assembly; aluminum; wall; mounting; engineers; power systems; marketing</t>
  </si>
  <si>
    <t>0.00041911787054785835</t>
  </si>
  <si>
    <t>7892</t>
  </si>
  <si>
    <t>0.00039702475418175806</t>
  </si>
  <si>
    <t>1431</t>
  </si>
  <si>
    <t>7b66cd2a69921cb2b1c6f1aa5f73722e</t>
  </si>
  <si>
    <t>Headwall Photonics, Inc.</t>
  </si>
  <si>
    <t>http://www.headwallphotonics.com</t>
  </si>
  <si>
    <t>Headwall Photonics, Inc. designs and manufactures optical modules, subsystems, and diamond-turned and original holographic diffraction gratings. It offers original planar, aberration-corrected concave/convex, and Rowland circle gratings; hyperspectral and Raman imaging spectrometers; spectrographs and spectrometers; and precision manufacturing, optical design service, and collaborative engineering support. The companys products are used in analytical, life sciences, telecommunications, test and measurement, process manufacturing, military and defense, commercial and industrial, research, airborne remote sensing, food safety and quality, forensics, biotechnology, medical sciences, microscopy, mining exploration and mineral processing, pharmaceutical manufacturing, remote sensing market segments; space research and satellite sensors; and antiquities, artwork, and document validation market segments worldwide. Headwall Photonics, Inc. was incorporated in 2001 and is based in Fitchburg, Massachusetts.</t>
  </si>
  <si>
    <t>Fitchburg</t>
  </si>
  <si>
    <t>diffraction gratings; holographic diffraction gratings; hyperspectral imaging sensors; original holographic diffraction; remote sensing; Rowland circle gratings; precise diffraction gratings; spectral imaging sensor; remote sensing market; chlorophyll fluorescence; vertically-integrated company; optical design service; collaborative engineering support; chlorophyll fluorescence emission; UAV-based precision agriculture; validation market segments; optical modules; hyperspectral sensors; critical spectral range; raman imaging; multispectral imaging; analytics. drones. image; high signal-to-noise performance; Raman Discovery; Raman Explorer; imaging products; medical imaging; spectral modules; satellite sensors; original planar; precision manufacturing; imaging instruments; aberration-corrected concave/convex; Hyperspec family; process manufacturing; medical sciences; pharmaceutical manufacturing; life sciences; food safety; space research; mining exploration; machine vision; in-line inspection; crop photosynthesis; mineral processing; image data; Featured Product; AgView Software; photosynthetic processes; crop science</t>
  </si>
  <si>
    <t>diffraction; hyperspectral; hyperspectral imaging; spectrometers; imaging sensors; holographic; fluorescence; chlorophyll; multispectral; market segments; remote sensing; spectral; sciences; biotechnology; vertically integrated; oxygen; collaborative; vertically; vital; imaging; sensing; original; collects; precision agriculture; crop; segments; test and measurement; spectroscopy; spectral range; spectral imaging; signal to noise; segments worldwide; safety and quality; rowland; process manufacturing; precision manufacturing; precision agriculture applications; pharmaceutical manufacturing; optical design; offers original; oem partners; multispec; mining exploration; military and defense; microscopy; medical imaging; markets include; market segments worldwide; manufactures optical; life sciences; imaging sensor; image data; hyperspectral sensors; highly precise; grade data; forensics; food safety; explorer; exploited; engineering support; diamond; design service; defense and security; critical spectral range; critical spectral; corrected; circle; cf; builds highly; agriculture applications; advanced machine; precise; turned; planar; photosynthesis; optical; sensor; imaging products; defense; measurement; mineral; featured; resolution; medical; validation; meaning; machine vision; isr; image recognition; process control; builds; subsystems; bands; analytics; analytical; discovery; test; oe; world's leading; insight</t>
  </si>
  <si>
    <t>0.0003920720099388834</t>
  </si>
  <si>
    <t>35336</t>
  </si>
  <si>
    <t>0.000377291851803612</t>
  </si>
  <si>
    <t>1432</t>
  </si>
  <si>
    <t>881fa0cf0628160437323730bce3046c</t>
  </si>
  <si>
    <t>SAS CT2MC</t>
  </si>
  <si>
    <t>http://www.ct2mc.com</t>
  </si>
  <si>
    <t>SAS CT2MC operates as an engineering company specializing in composite materials and the integration of electronics. The company develops an aquatic drone, Spyboat, which allows taking samples without contamination between the tool and environment sampling. The company was incorporated in 2012 and is based in Le Bourget-du-Lac, France.</t>
  </si>
  <si>
    <t>280607</t>
  </si>
  <si>
    <t>Savoie Angels, Investment Arm</t>
  </si>
  <si>
    <t>composite materials; aquatic drone; innovation aid files; product development team; composite materials industry; additional laminate modeler; MSC software patran; finite element sizing; composite materials structure; brand electronic functions; environment sampling; technical-economic study; innovation projects; sampling environment; Innovation engineering; bio-sourced materials; systems competences; project SPYBOAT; business plan; technical study; following aspects; preliminary draft; material knowledge; SPYBOAT technology; design tools; conventional integration; contamination; products; samples; lightening; nastran; dimensioning; prototyping; folds; company; management; electronics; analyzes; contribution; intervention; prototypes; methods; specialties; creation; mechanics; help; job; clients; answers; structures</t>
  </si>
  <si>
    <t>composite materials; aquatic drone; samples; contamination; sampling; aquatic; composite; prototyping; integrating; study; technical study; nastran; msc; laminate; innovation projects; folds; finite element; finite; engineering and innovation; economic study; draft; development team; design tools; business plan; accompanying; accompany; tool; dimensioning; validate; regulated; lightening; answers; innovation; mechanics; sizing; assembles; outsourcing; sourced; participate; contribution; preliminary; embedded systems; analyzes; prototypes; intervention; files; definition; bio; product development; assist; element; aspects; aid; setting; modeling; job; positioning; functions; economic; creation; plan; methods; knowledge; embedded; brand; structure; conventional; patented; package; machines; needed; specialties; structures; mechanical; enabling</t>
  </si>
  <si>
    <t>0.00007927810344011264</t>
  </si>
  <si>
    <t>3129</t>
  </si>
  <si>
    <t>0.00018742845780761304</t>
  </si>
  <si>
    <t>1433</t>
  </si>
  <si>
    <t>ae9db287f1ab4a0479a80e2d8f2ef3e5</t>
  </si>
  <si>
    <t>iSkyView LLC</t>
  </si>
  <si>
    <t>http://iskyviewllc.com</t>
  </si>
  <si>
    <t>iSkyView LLC provides aerial videography, survey, and inspection services. It provides HD video and imagery services; video and image pre and post production services, such as project planning, footage capture, editing, and encoding; and audio services, which include sound editing, recording, custom soundtracks, and rerecording and mixing. The company also provides content deployment and marketing services, including marketing automation, freemium creation, custom API's for Web deployment, and live streaming, as well as creates interactive objects with gathered aerial photography. In addition, it offers programming and automation services, such as implementation and optimization of aerial footage to any platform, custom API development, and custom application development; and buildings, industrial equipment, roofing, solar panels, wind turbines, powerlines, pipelines, and chemical spill remediation inspection services. Further, the company provides sensory and data collection services, which include geo-referencing, 3D modeling extraction from drone footage, infrared view, and night vision. It serves real estate, marketing and promotional media, industrial, emergency services and forestry, golf, media, agriculture, energy and utilities, construction, events, municipal, and security industries. The company was founded in 2012 and is based in Lake Charles, Louisiana.</t>
  </si>
  <si>
    <t>Lake Charles</t>
  </si>
  <si>
    <t>Fly Guys; compliant drone pilots; federally compliant drone; drone commercial space; iSkyView LLC; professional photographers; post production film; marketing automation experts; photograph editing specialists; .........; raw aerial footage; complementary production skills; drone technology; audio production engineer; plus handicap golfer; drone operations; ample flight time; ancillary skill sets; drones. advertising. marketing; digital media; stunning value; professional ethos; promotional product; Tim Handley; safety trumps; different camera; custom soundtrack; core competencies; efficient manner; construction engineer; professional photographer; rigorous methodology; time inductee; web developer; commercial experience; company; golf courses; wedding DJ; prototype purposes; job; programmers; videographer; airworthiness; firefighter; proximity; technician; fleet; data; CD</t>
  </si>
  <si>
    <t>guys; professional photographers; federally; programmers; compliant; photographers; owned; pilots; engineer; drone pilots; delivered; comprised; job; fly; wedding; thumb; technician; stunning; skill sets; russian; programmer; post production; photographer; photograph; owned and operated; operations as well; musicians; marketing automation; legally; help clients; handicap; fleet of drones; firefighter; ethos; efficient manner; dedication; core competencies; competencies; commercial space; claimed; brothers; assure safety; artist; ample; airworthiness; aerial footage; family owned; golf courses; couple; attachments; ancillary; cd; promotional; methodology; employed; assure; studio; founding; consider; complementary; figure; rigorous; digital media; mix; elegant; drone operations; hobby; fundamentally; editing; proximity; passion; skill; finished; marketing; love; concerns; realize; flight time; golf; table; manner; footage; recording; list; implementing; courses; prototype; handle; advertising; purposes; movement; specialists; fleet; qualified; usb; sets; raw; drone technology; post; skills</t>
  </si>
  <si>
    <t>0.00032408876024864896</t>
  </si>
  <si>
    <t>4941</t>
  </si>
  <si>
    <t>0.0002942560325662259</t>
  </si>
  <si>
    <t>1434</t>
  </si>
  <si>
    <t>fc52936e4bfe9dca7c8e873392f3a6b9</t>
  </si>
  <si>
    <t>Integrity Trade Services Inc.</t>
  </si>
  <si>
    <t>http://www.integritytradeservices.com</t>
  </si>
  <si>
    <t>Integrity Trade Services Inc. provides staffing services in the United States. Its staffing services include contract workers, contract-to-hire, and direct hire services for trade professionals, light industrial labor, office professionals, CDL drivers, accountants, health and medical staff, retail, and engineers. The company also provides payroll services, including federal and state tax filing reporting, court-ordered garnishments, W-2 administration, wage and hour compliance, payroll reports, management reports, and management services. In addition, it offers paychecks and job listing services. Further, the company provides disaster response services in the areas of lighting plants, warehousing, temporary housing for staff or residents, inter-camp Emcomms connectivity, security services, badging/credentialing/tracking, mobile first aid rooms, on-site EMS support, mobile laundry, mobile generators, mass transportation vehicles, single and multi hand washing stations, and drone surveillance equipment. Integrity Trade Services Inc. was incorporated in 2008 and is based in Frankfort, Illinois. The company has locations in Mokena, Illinois; Knox and Highland, Indiana; and Houston and Austin, Texas.</t>
  </si>
  <si>
    <t>Frankfort</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</si>
  <si>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t>
  </si>
  <si>
    <t>staffing; hire; trade; integrity; staff; reports; contract; transportation vehicles; temporary housing; surveillance equipment; single and multi; response services; ordered; management reports; filing; ems; drone surveillance; disaster response; cdl; camp; badging; areas of lighting; listing; warehousing; security services; residents; inter; court; laundry; professionals; workers; temporary; rooms; administration; washing; drivers; labor; aid; tax; job; hour; management services; connectivity; disaster; compliance; federal; reporting; mass; housing; response; services include; hand; office; generators; stations; health; engineers; retail; medical; surveillance</t>
  </si>
  <si>
    <t>0.00007734428127077297</t>
  </si>
  <si>
    <t>3936</t>
  </si>
  <si>
    <t>0.00014006213985250562</t>
  </si>
  <si>
    <t>1435</t>
  </si>
  <si>
    <t>e45bc3ea830c7576463119273d773db2</t>
  </si>
  <si>
    <t>Kayema Energy Solutions (Proprietary) Limited</t>
  </si>
  <si>
    <t>http://www.kayema.co.za</t>
  </si>
  <si>
    <t>Kayema Energy Solutions (Proprietary) Limited manufactures and distributes solar energy systems to commercial and residential sectors. The company offers indirect, direct, split, thermosyphon, and flat plate solar collector and water heating systems. It also provides solar panels arrays, batteries and battery controllers, and current inverters. Additionally, the company offers commercial solar heating systems designing, installation, and maintenance services. Kayema Energy Solutions (Proprietary) Limited is based in Johannesburg, South Africa. The company operates as a subsidiary of Group Five Ltd.</t>
  </si>
  <si>
    <t>Group Five Ltd.</t>
  </si>
  <si>
    <t>thermosyphon; solar panels arrays; solar heating systems; residential sectors; plate solar; panels arrays; offers commercial solar; flat plate solar; distributes solar energy; batteries and battery; heating systems; solar collector; indirect; flat plate; offers commercial; water heating systems; solar heating; manufactures and distributes; collector; distributes solar; commercial and residential; water heating; plate; commercial solar; solar energy systems; arrays; maintenance services; additionally; designing; controllers; energy systems; sectors; energy solutions</t>
  </si>
  <si>
    <t>0.0007818871216566937</t>
  </si>
  <si>
    <t>6158</t>
  </si>
  <si>
    <t>0.0006101327318549597</t>
  </si>
  <si>
    <t>1436</t>
  </si>
  <si>
    <t>41002a79-0c9f-47df-6105-572240f34271</t>
  </si>
  <si>
    <t>UAVenture</t>
  </si>
  <si>
    <t>http://uaventure.com</t>
  </si>
  <si>
    <t>UAVenture focus is on the development of leading edge flight control software and related systems for the next generation of UAV systems. UAVenture AG is based near Zurich, Switzerland, which has become known as the Silcon Valley of drones. Their focus is on the development of leading edge flight control software and related systems for the next generation of UAV systems.
While they  are located in the center of Europe their scope and customers cross the globe making us a truely internation business.</t>
  </si>
  <si>
    <t>Aarau</t>
  </si>
  <si>
    <t>edge flight control; edge flight; uav systems; leading edge; control software; flight control; zurich; edge; valley</t>
  </si>
  <si>
    <t>0.0003546045809601145</t>
  </si>
  <si>
    <t>4973</t>
  </si>
  <si>
    <t>0.0003582850493247087</t>
  </si>
  <si>
    <t>Certain data and content provided by https://www.crunchbase.com/organization/uaventure</t>
  </si>
  <si>
    <t>1437</t>
  </si>
  <si>
    <t>6b0e6ae7a4f15487f0a3e5a319b2e230</t>
  </si>
  <si>
    <t>UGE International Ltd.</t>
  </si>
  <si>
    <t>http://www.urbangreenenergy.com</t>
  </si>
  <si>
    <t>UGE International Ltd. provides renewable energy solutions to commercial and industrial clients in the United States, Canada, and the Philippines. It primarily offers development, consulting and project management, engineering and design, and turn-key construction services to commercial solar projects. The company was founded in 2008 and is headquartered in Toronto, Canada.</t>
  </si>
  <si>
    <t>8942089</t>
  </si>
  <si>
    <t>Castel Qihua Hi-Tech Investments Limited</t>
  </si>
  <si>
    <t>8210730</t>
  </si>
  <si>
    <t>UGE (TSX Venture Exchange); UGEI.F (Pink Sheets LLC)</t>
  </si>
  <si>
    <t>renewable energy; renewable energy solutions; renewable energy company; renewable energy systems; service renewable energy; Web-based energy monitoring; outdoor lighting services; Designs solar systems; micro grid systems; remote site design; monocrystalline PV panels; patent-pending vertical axis; remote site assessments; global enterprise customers; power telecommunications towers; hybrid solutions; site assessment service; project delivery platform; solar solutions; solar energy; hybrid wind; hybrid inverters; energy storage; solar system design; wind turbines; energy forecasting; proprietary system design; lowest cost; company capabilities; proprietary software; end-to-end solutions; solar panels; uge set; solar components; plant system design; off-grid installations; financing services; commercial buildings; turbine manufacturing; various market; power electronics; micro grids; Developed technology; wind projects; storage devices; industrial clients; municipal infrastructure; industrial customers; load analysis; provider</t>
  </si>
  <si>
    <t>distributed renewable energy; distributed renewable; site assessment; remote site; hybrid solutions; outdoor lighting; distributed; renewable energy solutions; system design; commercial and industrial; hybrid; assessment; wind projects; telecommunications towers; systems to provide; system design software; storage devices; solutions to commercial; solutions for global; solar system design; solar components; site design; site assessments; service includes; renewable energy provider; proprietary system; projects to create; project delivery; power plant system; polycrystalline and monocrystalline; plant system; optimize energy; offers solar solutions; municipal infrastructure; monitoring platform; micro grids; micro grid; load analysis; lighting services; integrates solar; including outdoor lighting; including outdoor; including grid tied; including grid; hybrid wind; hybrid inverters; grid installations; energy provider; energy forecasting; distributed solar; developed technology; designs solar; design software; delivery platform; create hybrid; capabilities include; axis wind turbine; proprietary software; supplement; industrial clients; financing services; integrates; vertical axis wind; energy monitoring; axis wind; vertical axis; platform designed; energy solutions; industrial customers; forecasting; tier; distributed energy; solar systems; grid systems; financing; energy systems; cost of energy; outdoor; remote monitoring; power electronics; grids; wind and solar; renewable energy systems; lowest cost; commercial buildings; towers; grid tied; assessments; municipal; globe; tied; monocrystalline; racking; polycrystalline; solar solutions; utilizes; lowest; power plant; wind turbine; axis</t>
  </si>
  <si>
    <t>0.0003367441394151587</t>
  </si>
  <si>
    <t>2149</t>
  </si>
  <si>
    <t>0.0002740758209833614</t>
  </si>
  <si>
    <t>1438</t>
  </si>
  <si>
    <t>4c79ce81-9ffe-2c1c-671f-9e569c379427</t>
  </si>
  <si>
    <t>Dunvegan Space Systems</t>
  </si>
  <si>
    <t>http://dunveganspace.com</t>
  </si>
  <si>
    <t>Fintech, cloud computing and drones in space. DSS offers turnkey satellite, satellite constellation and space drone packages -- spacecraft, launch, mission ops and more. Future products will use these technologies as a service platform, with the goal of providing humanity direct access to space.</t>
  </si>
  <si>
    <t>cloud computing; computing; space travel; service platform; ops; offers turnkey; humanity; future products; drone packages; direct access; constellation; bitcoin; access to space; fintech; spacecraft; satellite; travel; turnkey; launch; packages; goal</t>
  </si>
  <si>
    <t>0.0004014461209658437</t>
  </si>
  <si>
    <t>0.0003270928229509934</t>
  </si>
  <si>
    <t>Certain data and content provided by https://www.crunchbase.com/organization/dunvegan-space-systems</t>
  </si>
  <si>
    <t>1439</t>
  </si>
  <si>
    <t>33908901-7b7c-149b-feba-d63e43a6ac9c</t>
  </si>
  <si>
    <t>Droneshare.club by Sulcisdrone</t>
  </si>
  <si>
    <t>http://droneshare.club</t>
  </si>
  <si>
    <t>Drone powered civilian services . 1000 categories and skills . Web platform and emarketplace.</t>
  </si>
  <si>
    <t>Quartu Sant'elena</t>
  </si>
  <si>
    <t>56870.0973236932</t>
  </si>
  <si>
    <t>drone powered; web platform; image recognition; categories; civilian; recognition; skills; drone management; image</t>
  </si>
  <si>
    <t>0.0002781864842857624</t>
  </si>
  <si>
    <t>0.00026947438213511523</t>
  </si>
  <si>
    <t>Certain data and content provided by https://www.crunchbase.com/organization/droneshare-club-by-sulcisdrone</t>
  </si>
  <si>
    <t>1440</t>
  </si>
  <si>
    <t>d43450793f88f70b522ddf70bc38a945</t>
  </si>
  <si>
    <t>FitCraft Production a.s.</t>
  </si>
  <si>
    <t>http://www.fitcraft.cz</t>
  </si>
  <si>
    <t>FitCraft Production a.s. engages in developing, manufacturing, and installing solar panels in the Czech Republic. The company offers solar modules for minor applications and island systems. It also provides silicon wafers, electronics, printed circuit boards, and plastic parts. The company was incorporated in 1999 and is based in Nový Jièín, the Czech Republic.</t>
  </si>
  <si>
    <t>Novy Jicin</t>
  </si>
  <si>
    <t>Czech Republic</t>
  </si>
  <si>
    <t>REN Power CZ a.s.</t>
  </si>
  <si>
    <t>plastic parts; offers solar modules; installing solar panels; printed circuit boards; island; minor; engages in developing; circuit boards; printed circuit; installing solar; silicon wafers; boards; printed; wafers; installing; plastic; circuit; solar modules; offers solar</t>
  </si>
  <si>
    <t>0.00028974973604358687</t>
  </si>
  <si>
    <t>0.00025704206876435155</t>
  </si>
  <si>
    <t>1441</t>
  </si>
  <si>
    <t>64997d2456d7b9897e81bab1b1f28961</t>
  </si>
  <si>
    <t>SEBDO ENR</t>
  </si>
  <si>
    <t>http://www.sebdo.com</t>
  </si>
  <si>
    <t>SEBDO ENR builds bio climatic houses. It installs thermal solar panels, photovoltaic solar panels, and heating systems. The companys services include construction, renovation, extension, and fencing walls in perpend stone, bricks, and breeze blocks; laying and supply of PVC, aluminum, and wood structures; and tiling, tile creation, terrace, polished concrete, and resin-laying. It also provides various external insulation techniques, which include expanded polystyrene to clad residential buildings; and insulation systems for external walls. The company was founded in 2003 and is based in Mailly Raineval, France.</t>
  </si>
  <si>
    <t>Mailly Raineval</t>
  </si>
  <si>
    <t>Picardy</t>
  </si>
  <si>
    <t>MLSEB (Euronext Paris)</t>
  </si>
  <si>
    <t>laying; walls; tiling; thermal solar panels; terrace; polystyrene; polished; insulation systems; include construction; enr; clad; breeze; external; climatic; residential buildings; bricks; insulation; stone; resin; thermal solar; renovation; fencing; expanded; pvc; extension; tile; concrete; blocks; bio; houses; wood; photovoltaic solar panels; creation; heating systems; services include; techniques; photovoltaic solar; aluminum; builds; structures</t>
  </si>
  <si>
    <t>0.000216240141311702</t>
  </si>
  <si>
    <t>3821</t>
  </si>
  <si>
    <t>0.00022633887392704174</t>
  </si>
  <si>
    <t>1442</t>
  </si>
  <si>
    <t>2734225b3f00dfb1e35404620e5b38fa</t>
  </si>
  <si>
    <t>MCS Energy Partners, LLC</t>
  </si>
  <si>
    <t xml:space="preserve">MCS Energy Partners, LLC designs, builds, owns, and operates solar panel arrays. The company is based in Mays Landing, New Jersey. The company operates as a subsidiary of Marina Energy LLC.
</t>
  </si>
  <si>
    <t>energy partners; solar panel arrays; panel arrays; mcs; owns; arrays; builds; partners</t>
  </si>
  <si>
    <t>0.00007180196909867719</t>
  </si>
  <si>
    <t>0.0001153190538841181</t>
  </si>
  <si>
    <t>1443</t>
  </si>
  <si>
    <t>3f05d49ce0ffe2a127bfd378cbeaf2d8</t>
  </si>
  <si>
    <t>Innova Energy Mexico</t>
  </si>
  <si>
    <t>http://www.InnovaEnergyMexico.com</t>
  </si>
  <si>
    <t>Innova Energy Mexico invests, develops, manufactures, and installs renewable energy infrastructure. The company focuses on investment opportunities in the energy sector, such as solar parks, rooftop, energy efficiency, and other renewable solutions. The company designs and installs public lighting systems; and offers solar utility, solar rooftop, solar hybrid, and energy efficiency public lighting solutions. It also provides solutions for the installation of solar panels. The company serves its customers in Asia, Latin America, Thailand, the United States, Colombia, and Mexico. Innova Energy Mexico is based in Mexico.</t>
  </si>
  <si>
    <t>marketing of renewable / efficiency public lighting / public lighting solutions / led lighting products</t>
  </si>
  <si>
    <t>public lighting; solar utility; solar rooftop; serves its customers; renewable solutions; renewable energy infrastructure; public lighting systems; public lighting solutions; investment opportunities; installs renewable energy; installs renewable; installs public; innova energy; innova; energy efficiency public; efficiency public lighting; efficiency public; rooftop; solar hybrid; energy sector; energy infrastructure; solar parks; lighting solutions; energy efficiency; invests; designs and installs; lighting systems; parks; installation of solar; opportunities; hybrid; focuses; sector; offers solar</t>
  </si>
  <si>
    <t>0.8</t>
  </si>
  <si>
    <t>0.00020178586560801604</t>
  </si>
  <si>
    <t>28594</t>
  </si>
  <si>
    <t>0.0002568425439299419</t>
  </si>
  <si>
    <t>1444</t>
  </si>
  <si>
    <t>111539c4cd46b80eb9f8308abd402b08</t>
  </si>
  <si>
    <t>RENetworks Co., Ltd.</t>
  </si>
  <si>
    <t>RENetworks Co., Ltd. manufactures high-precision screen masks, network integration products, and remanufactures auto parts in South Korea. It operates in three segments: screen mask, auto parts remanufacturing, and network integration. The screen mask segment manufactures high-precision screen masks for plasma display panels (PDPs), solar cells, and other high-precision electronics. The auto parts remanufacturing segment provides remanufactured power steering gear, constant velocity joints, and calipers. The network integration segment offers routers, backbones, switches, and software maintenance services. RENetworks Co., Ltd. was formerly known as BNR Enterprise Inc. and changed its name to RENetworks Co., Ltd. in 2010. The company was founded in 1988 and is based in Namyangju, South Korea.</t>
  </si>
  <si>
    <t>Namyangju</t>
  </si>
  <si>
    <t>5665176</t>
  </si>
  <si>
    <t>10840160</t>
  </si>
  <si>
    <t>A023670 (Korea Stock Exchange)</t>
  </si>
  <si>
    <t>auto parts; screen mask; remanufacturing; mask; masks; manufactures high; segment; high precision; screen; auto; three segments; software maintenance; segment manufactures; remanufactured; power steering; display panels; calipers; segment offers; joints; routers; steering; velocity; plasma; gear; constant; switches; segments; maintenance services; display</t>
  </si>
  <si>
    <t>0.0000739450272174626</t>
  </si>
  <si>
    <t>10381</t>
  </si>
  <si>
    <t>0.0001028113960484094</t>
  </si>
  <si>
    <t>1445</t>
  </si>
  <si>
    <t>75dd4fa368b44f512eebad6dae591eb6</t>
  </si>
  <si>
    <t>Spor</t>
  </si>
  <si>
    <t>Spor designs, manufactures, and markets solar powered battery chargers for mobile and USB devices. It offers battery chargers, USB cables, panels, and accessories. The company offers its products online. Spor is based in Philadelphia, Pennsylvania.</t>
  </si>
  <si>
    <t>spor; solar-powered battery charger; spare battery pack; cm Spor; single Spor; wall outlet; no-nonsense solar-powered battery; self-regenerating battery charger; solar panel; portable solar-powered battery; multiple Spors; average phone battery; CLEAN PORTABLE ENERGY; small mobile devices; small solar panel; monocrystalline solar panel; solar chargers; generation solar chargers; solar tech look; small-scale solar grids; compact form factor; off-grid energy options; larger solar panels; larger solar panel; 5,300mAh battery; charge rate; portable empowerment; regular chargers; multiple devices; sunlight; USB devices; solar cell; average iPhone; power outlets; worthy goal; USB ports; 3D printing; constant exposure; energy consumption; power punch; generic competition; bit cooler; indoor light; market standard; developed markets; shipping product; output ports; individual level; top-up/back-up option; greater capacity</t>
  </si>
  <si>
    <t>spor; wall outlet; battery charger; outlet; three hours; solar powered battery; powered battery; portable energy; plugged; passively; larger solar; aiming; mah; charged; cm; battery pack; spare; solar chargers; charger; ports; pack; hours; iphone; average; usb; sunlight; chargers; worthy; usb ports; usb devices; takes hours; sunny days; speedy; solar tech; small solar panel; small scale solar; shake; regenerating; reducing their energy; punch; practically; power outlets; portable solar powered; plugging; order to build; nonsense; multiple devices; market standard; mah battery; larger solar panels; juice; it's portable; hoping; grid energy; generic; fuss; exposure to sunlight; empowerment; device for charging; developed markets; daisy chained; daisy; compact form factor; compact form; charge your phone; charge rate; charge multiple; charge a phone; chained; catch; capable of delivering; amps; larger; wall; monocrystalline solar; free energy; amp; energy options; customised; boring; takes; phone; tandem; small solar; markers; plug; making solar; outputs; shell; rays; form factor; solar powered; worth; raise; generation solar; cooler; bag; outlets; charging; offering</t>
  </si>
  <si>
    <t>0.0007470331551482481</t>
  </si>
  <si>
    <t>28654</t>
  </si>
  <si>
    <t>0.0006775163552693203</t>
  </si>
  <si>
    <t>36d268b920ecf1bcfa05d51daae95d51</t>
  </si>
  <si>
    <t>WYNIT Distribution, LLC</t>
  </si>
  <si>
    <t>http://www.wynit.com</t>
  </si>
  <si>
    <t>WYNIT Distribution, LLC is a wholesale distributor of emerging technology and products in independent retail, photo, 3D and wide format printing, security, and sports and recreation industries in North America. Its products include 3D printers, action cameras, audio and sound products, Bluetooth products and electronics, consumer electronics, drones and UAV, dye-sublimation and direct-to-garment printing, fitness electronics, garment printing, GPS and navigation, home office electronics, ice and winter gear, marine electronics, memory and storage, outdoor/adventure gear and equipment, photo specialty, professional audio and visual equipment, rideable technology, security and surveillance, smart home technology, software and accessories, wearable technology, and wide format printing and imaging, as well as lighting, flashlights, and illumination. The company serves a range of customers from large retailers and e-tailers to independent resellers through dedicated business units and distribution facilities. It also sells products through its Website. The company was founded in 1987 and is based in Greenville, South Carolina with distribution centers in Reno, Memphis, and Toronto.</t>
  </si>
  <si>
    <t>15000000</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</si>
  <si>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t>
  </si>
  <si>
    <t>garment; printing; gear; format; wholesale distributor; technology and products; sublimation; sound products; software and accessories; serves a range; range of customers; professional audio; gear and equipment; emerging technology; distribution facilities; dedicated business units; dedicated business; business units; audio and visual; action cameras; wearable technology; winter; security and surveillance; dye; audio; resellers; sells products; ice; adventure; independent; photo; flashlights; fitness; recreation; illumination; printers; wearable; distributor; wholesale; bluetooth; memory; retailers; emerging; sound; website; specialty; action; sports; marine; consumer electronics; visual; office; gps; dedicated; navigation; imaging; outdoor; retail; surveillance; units</t>
  </si>
  <si>
    <t>0.00032918150940794476</t>
  </si>
  <si>
    <t>2533</t>
  </si>
  <si>
    <t>0.000338469161100032</t>
  </si>
  <si>
    <t>1447</t>
  </si>
  <si>
    <t>2b35a83bdec1f6edb5723b136ec52cc8</t>
  </si>
  <si>
    <t>Smartgurlz ApS</t>
  </si>
  <si>
    <t>http://www.smartgurlz.com</t>
  </si>
  <si>
    <t>Smartgurlz ApS develops tech toys, robots, and mini-drones to engage girls in science, technology, engineering, and math. It develops Smartgurlz, a tech toy to engage girls in design, robotics, and computer programming using their mobile phones and tablets. The company also offers Siggy, a mini-robot vehicle for technology, fun, learning, and sharing; Maddy, a fun carrier vehicle that allows delivering items with its flexible carriage and securing three-wheeled driving design; and SugarCoded, an application to solve problems and teach the basic principles of coding for Siggy robots/mini-drones. It sells its products online, as well as through distributors. The company was founded in 2014 and is based in Copenhagen, Denmark.</t>
  </si>
  <si>
    <t>Zealand Region</t>
  </si>
  <si>
    <t>Patent pendng USTPO; Google Blockly; smart devices; self-balancing mini-drone; integrated camera; unique version; coding software; girls; percent; wifi; SmartGurlz; women; science; reality; education; products; segboard; makers; fun; SugarCoded; video; stories; dolls,missions</t>
  </si>
  <si>
    <t>girls; balancing; stem education; mini drone; integrated camera; dolls; computer science; coding; women; smart devices; live streaming; stem; stories; wifi; makers; augmented reality; cool; augmented; google; version; streaming; bluetooth; percent; study; mini; super; fun; science; missions; called; reality; learning; driven; patent; education; live; change; community; focused; connected</t>
  </si>
  <si>
    <t>0.0003349714786254047</t>
  </si>
  <si>
    <t>0.00029856646918331</t>
  </si>
  <si>
    <t>4b95039e4b0024809d72acb8a16d5b01</t>
  </si>
  <si>
    <t>Trinity Solar, Inc.</t>
  </si>
  <si>
    <t>http://www.trinitysolarsystems.com</t>
  </si>
  <si>
    <t>Trinity Solar, Inc. designs, integrates, and installs solar electric/power systems for home owners. It also offers commercial solar panels to property owners, retailers, and non-profits; and retail services, manufacturing/construction, and service businesses. In addition, the company provides services, such as site evaluation and financial modeling; design, installation, and commissioning; project financing; system monitoring and maintenance; and energy efficiency. Trinity Solar, Inc. serves customers in Connecticut, Delaware, Maryland, New Jersey, Long Island, New York, and Pennsylvania. The company was formerly known as Trinity Heating &amp; Air, Inc and changed its name to Trinity Solar, Inc. in 2004. Trinity Solar, Inc. was founded in 1994 and is based in Freehold, New Jersey.</t>
  </si>
  <si>
    <t>trinity; site evaluation; service businesses; retail services; project financing; offers commercial solar; installs solar electric; financial modeling; commercial solar panels; system monitoring; monitoring and maintenance; profits; owners; property owners; offers commercial; retailers; modeling; evaluation; commercial solar; commissioning; solar electric; installs solar; integrates; financial; financing; energy efficiency; property; power systems; retail</t>
  </si>
  <si>
    <t>0.0004399826237073737</t>
  </si>
  <si>
    <t>23998</t>
  </si>
  <si>
    <t>0.00042382703970448714</t>
  </si>
  <si>
    <t>1449</t>
  </si>
  <si>
    <t>c6fa194373eff56480bbe9564668dca2</t>
  </si>
  <si>
    <t>SGP Solar</t>
  </si>
  <si>
    <t>http://www.sgpsolar.com.br</t>
  </si>
  <si>
    <t>SGP Solar manufactures and installs solar panels. The company is headquartered in Rio de Janeiro, Brazil.</t>
  </si>
  <si>
    <t>107567364</t>
  </si>
  <si>
    <t>solar manufactures; manufactures and installs; installs solar panels; installs solar</t>
  </si>
  <si>
    <t>0.0008802218076914212</t>
  </si>
  <si>
    <t>6978</t>
  </si>
  <si>
    <t>0.0006915510330797082</t>
  </si>
  <si>
    <t>1450</t>
  </si>
  <si>
    <t>b2b03543d7eacc7a5278653b6e8cf227</t>
  </si>
  <si>
    <t>Arch Rock Corporation</t>
  </si>
  <si>
    <t>As of September 20, 2010, Arch Rock Corporation was acquired by Cisco Systems, Inc. Arch Rock Corporation, a systems and software company, builds products and technology for Internet Protocol-based wireless networks. It offers PhyNet 3.5 software for companies to host client deployments over the public Internet; PhyNet Server that manages interconnected collections of IP-based wireless sensor networks (WSNs); PhyNet Router, an IP-based wireless sensor networking device that connects mesh networks via Wi-Fi and Ethernet interfaces to WAN links; IPsensor Node, a wireless battery-powered device to monitor data centers, manufacturing facilities, office buildings, and retail spaces conditions. The company also provides IPserial Node, a wireless digital interconnect to connect wireless sensor networks to data loggers, and remote sensing and control systems; PhyNet OEM Edition, which opens access to socket-layer and Embedded Web Service layer programming capabilities; and PhyNet OEM Development Kit that comprise components to customize and develop devices. In addition, it offers PhyNet N4X Series for outdoor environmental sensing in agriculture, brownfields, solar panel arrays, and wireless cities; IPsensor N4X series node integrated platform for analog sensors; PhyNet Router N4X Series for outdoor installation; and PhyNet-Grid, a metering infrastructure and grid communication platform. Further, the company provides enterprise applications development services, such as proof-of-concept, architectural design, software development for embedded sensor nodes and gateways, sensor integration and device hardware design, porting of TinyOS to device platforms, and training and education services. It offers its products for environmental monitoring, industrial automation, location and proximity, and action and control applications for individuals and organizations. The company was founded in 2005 and is based in San Francisco, California.</t>
  </si>
  <si>
    <t>Shasta Ventures (2); New Enterprise Associates (2); Intel Capital (2)</t>
  </si>
  <si>
    <t>Arch Rock; sensor; wireless sensor; web services; sensor networks; PhyNet; sensor nodes; applications; IP-based wireless sensor; sensor applications; wireless sensor networks; PhyNet Router; data; individual sensor; company; technology; individual sensor nodes; platform; individual sensor nodes using the standard ubiquitous Internet; smart grid; communication; distributed frequency-hopping FHSS algorithms ensures resilience and robustness .; Arch Rock /web/about/index.html; Arch Rock Corporation; wireless sensor network; Arch Rock node; n4x series; Arch Rock products; wireless sensor applications; Arch Rock Energy; Arch Rock customers; thermal sensor data; new Arch Rock; Arch Rock ties; wireless sensor node; Arch Rock solution; systems; individual sensor networks; management; Rock system software technology provides the; sensor networking solutions; links; communication platform; PhyNet Server; IPserial Node; data management; open standards; infrastructure; industry standard; PhyNet OEM</t>
  </si>
  <si>
    <t>arch; router; rock; wireless sensor; node; sensor networks; web services; nodes; sensor applications; hop; routing; ietf; embedded web; ami; links; protocols; ip; networking; wan; technology enable; tcp; standard ip; standard interfaces; reside; relaying; power outage; open standards; officials; metering infrastructure; meter data; ip networking; internet protocol; industry standard ip; hardware platforms; grid communication; embedded sensor; embedded hardware; communication platform; low power; mesh; server; smart grid; operating system; familiar; embedded; outage; interoperability; networked; ethernet; industry standard; tier; foundation; networks; protocol; constraints; data management; architectures; interfaces; acquired; sensor; connects; physical; challenge; millions; meters; distributed; wireless; data collection; wi fi; wi; enterprises; meter; radios; delivered; fi; metering; standards; programming; oem; wide variety; collection; path; individual; diverse; eliminates; suite; reliability; sensing; enhanced; algorithms; layers; techniques; side; functions; challenges; series; wishing; wireless networks; wireless digital; web standards</t>
  </si>
  <si>
    <t>0.0005365140275799561</t>
  </si>
  <si>
    <t>19764</t>
  </si>
  <si>
    <t>0.0005243325806920056</t>
  </si>
  <si>
    <t>1451</t>
  </si>
  <si>
    <t>33b4ede9-8b95-cf27-2f14-d7d17055dcdd</t>
  </si>
  <si>
    <t>UMTA</t>
  </si>
  <si>
    <t>http://umta.jp</t>
  </si>
  <si>
    <t>Aim to be a group that responds to the evolution of UAS / UAV (drone). "UAS General Promotion Technical Association (UMTA: common name: Amta)" actively utilizes a wealth of aircraft and excellent human resources, a variety of companies gathered and constantly new according to the change of the times They challenged and agreed to invite intellectual infrastructure and encourage people to establish [Flying Industrial Revolution] to cultivate the flying. They provide government offices and corporations with support for introduction of unmanned aerial vehicles, operations, experiments, development, research and safety lectures as well as those who are deeply interested in and entered into this industry, and those who think seriously They would like to provide reliable support.</t>
  </si>
  <si>
    <t>Akashi</t>
  </si>
  <si>
    <t>seriously; provide government; lectures; introduction of unmanned; industrial revolution; human resources; entered; encourage people; deeply; challenged; agreed; invite; responds; provide reliable; gathered; experiments; evolution; encourage; wealth; introduction; uas; promotion; association; flying; revolution; establish; corporations; intellectual; actively; constantly; interested; utilizes; aim; offices; excellent; common; human; unmanned aerial vehicles; aerial vehicles; times; general; resources; change</t>
  </si>
  <si>
    <t>0.00039390910788745224</t>
  </si>
  <si>
    <t>7272</t>
  </si>
  <si>
    <t>0.0003648520958067179</t>
  </si>
  <si>
    <t>Certain data and content provided by https://www.crunchbase.com/organization/umta</t>
  </si>
  <si>
    <t>1452</t>
  </si>
  <si>
    <t>623f987255d53368893931ab14d0a7d2</t>
  </si>
  <si>
    <t>Deep Six Ventures Ltd</t>
  </si>
  <si>
    <t>http://www.deep6.ventures</t>
  </si>
  <si>
    <t>Deep Six Ventures Ltd manufactures underwater drones. The company was incorporated in 2015 and is based in Hayes, United Kingdom.</t>
  </si>
  <si>
    <t>Hayes</t>
  </si>
  <si>
    <t>15813</t>
  </si>
  <si>
    <t>PortXL World Port Accelerator</t>
  </si>
  <si>
    <t>Hayes London. art.; productivity tools. service; design products program; Central Research Laboratory; Royal college; DeepSix; industry</t>
  </si>
  <si>
    <t>royal; design products; college; born; service industry; productivity; laboratory; central; program; art</t>
  </si>
  <si>
    <t>0.00007087976667716656</t>
  </si>
  <si>
    <t>0.0001221799951276174</t>
  </si>
  <si>
    <t>1453</t>
  </si>
  <si>
    <t>a7d12be806f88a7d96a8d7a859e7d175</t>
  </si>
  <si>
    <t>Identified Technologies Corporation</t>
  </si>
  <si>
    <t>http://www.identifiedtech.com</t>
  </si>
  <si>
    <t>Identified Technologies Corporation develops self-piloting aerial mapping and land survey drones. The company offers end to end data scanning, capture, access, and data analytics solutions. Its products are used for 3-D volumetric analysis, 3-D point cloud, 2-D distance measurement, contour line map, digital surface model, orthomosaic overlay, site risk prevention and response, and securely sharing HD updates. The company serves energy, mining, manufacturing, and construction services. Identified Technologies Corporation was founded in 2013 and is based in Pittsburgh, Pennsylvania.</t>
  </si>
  <si>
    <t>3141415</t>
  </si>
  <si>
    <t>Innovation Works; Birchmere Ventures</t>
  </si>
  <si>
    <t>unmanned aerial systems; Improvised Explosive Device; data gathering; identified technologies; mapping drone; mapping drone solution; self-piloting mapping drone; cooperative robots; multiple cooperative robots; remote sensing; IDENTIFIED Technologies Corporation; critical data form; DENTIFIED Technologies Corporation; aerial quadrotor robots; Explosive Device detection; data analytics solutions; ground-penetrating radar technology; gas leak detection; LaunchPad™ dock station; covert enemy IEDs; Boomerang™ drone; systems. construction. drones.; Gather data; survey data; aerial system research; hazardous environments; Persistent Operations; Global Operations; situational awareness; Weather Proof; quadrotor technology; hazardous situations; defense-based application; job sites; military vehicles; client site; customer analysis; project visibility; industrial customers; safer results; energy leaders; team productivity; combat zones; energy. oil; big jobs; gas. robotics; big insights; batteries; applications</t>
  </si>
  <si>
    <t>data gathering; identified; weather proof; technologies corporation; quadrotor; mapping drone; improvised explosive device; improvised explosive; improvised; ieds; explosive device; dock; explosive; cooperative; gathering; hazardous; gather; proof; unmanned aerial systems; remote sensing; aerial systems; robots; war; unmanned aerial system; united; technologies offers; team productivity; system works; system applications; survey data; robotic systems; radar technology; penetrating radar; military vehicles; job sites; include gas; ied; ground penetrating radar; ground penetrating; global operations; gather data; gas leak detection; gas leak; enemy; enable data; edge unmanned aerial; edge unmanned; drone flies; develops unmanned aerial; developing a system; data analytics solutions; cutting edge unmanned; critical data; covert; corporation develops; construction and energy; collect data; applications ranging; analytics solutions; aerial system; accompany; saving time; physically; penetrating; leak detection; oil and gas; lands; flying robots; drone solution; system is designed; site monitoring; drone system; sensing; hidden; detection; station; worry; persistent; industrial customers; develops unmanned; big; time and money; downtime; lte; applications include; smarter; sends; obstacle; leak; combat; corporation; visibility; scanning; piloting; dangerous; automating; zones; flies; weather; underground</t>
  </si>
  <si>
    <t>0.00008124010867800959</t>
  </si>
  <si>
    <t>0.0001367123622160702</t>
  </si>
  <si>
    <t>1454</t>
  </si>
  <si>
    <t>f58a79ed-b36c-73c9-0e79-f9381f41f484</t>
  </si>
  <si>
    <t>DroneLabs</t>
  </si>
  <si>
    <t>http://dronelabs.io</t>
  </si>
  <si>
    <t>Real time global drone database and tracking system.</t>
  </si>
  <si>
    <t>time global; real time global; tracking system; database</t>
  </si>
  <si>
    <t>0.00007101039495477265</t>
  </si>
  <si>
    <t>9901</t>
  </si>
  <si>
    <t>0.0001691712399935158</t>
  </si>
  <si>
    <t>Certain data and content provided by https://www.crunchbase.com/organization/dronelabs</t>
  </si>
  <si>
    <t>f16adc8732eb8df0453e8551c53f95cc</t>
  </si>
  <si>
    <t>http://5drobotics.com</t>
  </si>
  <si>
    <t>5D Robotics Inc. provides a secure positioning and navigation technology independent of global positioning systems. The companys technology is used in intelligent transportation, equipment automation, defense, autonomous drones, and survey and data collection. 5D Robotics Inc. was incorporated in 2015 and is based in Carlsbad, California.</t>
  </si>
  <si>
    <t>5D Robotics solution; global positioning systems; 5D Behavior; GPS. 5D; 5D module; UWB tags; accurate UWB tags; tailored automated solution; robotic solution; CUSTOMER ENVIRONMENT TEST; test bed; landmine detection; intelligent transportation; initial test bed; n’t work indoors; real world problems; search engine. software; resilient ad hoc; squad support missions; continuous communication. local.; autonomous drones; secure positioning; accurate positioning; SOLUTION CONSULTANCY; commercial drones; navigation technology; robotics industry; companyâs technology; equipment automation; customer environments; robotics clusters; data collection; current environment; GPS systems; robotic assistance; laser systems; cost analysis; current process; new platforms; automotive systems; useful behavior; dynamic environments; mobile robots; pricing models; commercial environments; centimeter level; technical support; new robot; autonomous driving</t>
  </si>
  <si>
    <t>behavior; tags; test bed; intelligent transportation; global positioning systems; global positioning; positioning systems; peer; positioning; bed; realize; accurate; rain; dust; aid; environments; accuracy; gps; navigation; robotic; robots; continue; º; wideband; variety of commercial; time required; squad; send data; search engine; rollout; robotics industry; responses; resilient; rely on gps; relative positioning; real world problems; rapid integration; proven ultra; precise positioning; penetrate vegetation; penetrate; nation's leading; mobile robots; lowering the cost; level accuracy; instance; hoc; heading; hazmat; greatest benefit; great deal; gps systems; flawlessly; extensively; equipment automation; equipment allows; ensure systems; emphasizes; dynamic environments; dramatically lowering; despite; current environment; cost and time; cost analysis; corners; constellation; commercial environments; centimeter level accuracy; centimeter level; calls; biologically inspired; biologically; behavioral; automated solution; allow rapid; ad hoc; accurate positioning; accurate position; transmissions; peer to peer; laser systems; highway; heavy equipment; ground vehicles; clusters; autonomous navigation; scalable; benefits; usability; rolled; military and commercial; hz; fog; exit; drops; consult; deployment; rapid; position; secure</t>
  </si>
  <si>
    <t>0.0001542528088127774</t>
  </si>
  <si>
    <t>10104</t>
  </si>
  <si>
    <t>0.0003193566681971718</t>
  </si>
  <si>
    <t>1456</t>
  </si>
  <si>
    <t>8cb6707686cfc0b27385e8240aa943a6</t>
  </si>
  <si>
    <t>Skydio Pte Ltd.</t>
  </si>
  <si>
    <t>http://www.skydio.com</t>
  </si>
  <si>
    <t>Skydio Pte Ltd. operates as an Internet service provider in Singapore. The company provides managed services, including data center space, IP transit, managed servers and network, managed messaging, and SME hosting services; and fax solutions. It also offers managed hosting solutions, which comprise shared hosting, virtual private servers, business hosting, dedicated server, hosted Microsoft Exchange mail, database hosting, Linux and Windows Web hosting, anti-spam and anti-virus protection, and domain name registration services; bandwidth and voice solutions; and infrastructure services. In addition, the company distributes hardware products, such as routers and consoles; and Linux and Windows OS, server management software, and mail and exchange servers. Further, it provides Parallels Plesk Sitebuilder, a browser-based hosting and SaaS application that enables to create, modify, and update Websites; and Webmin, a Web-based interface for system administration for Unix. Skydio serves transport, marketing communication/publishing, IT/telecommunication/technology, and medical/building/engineer sectors, as well as government/associations/schools/law firms and various brands in Singapore, Asia, and Europe. The company was founded in 1999 and is based in Singapore. As of February 3, 2010, Skydio Pte Ltd. operates as a subsidiary of Webvisions Pte Ltd.</t>
  </si>
  <si>
    <t>Plan B Limited</t>
  </si>
  <si>
    <t>Skydio drones; cheap image sensors; motion planning algorithms; navigation. robotics. sensor; drone market; mobile phones; unique computer vision; step change; new ones.</t>
  </si>
  <si>
    <t>intelligently; navigate; vision and motion; sensors and processors; processors in mobile; planning algorithms coupled; planning algorithms; phones give drones; motion planning algorithms; motion planning; existing applications; emerging drone market; emerging drone; drones the ability; drone market; algorithms coupled; ability to navigate; usability; image sensors; surroundings; cheap; respect; processors; opening; coupled; mobile phones; emerging; computer vision; motion; algorithms; step; capability; phones; navigation; reliability; ability; change; planning; image; sensor</t>
  </si>
  <si>
    <t>0.0004226148310839225</t>
  </si>
  <si>
    <t>3702</t>
  </si>
  <si>
    <t>0.0004043102283537995</t>
  </si>
  <si>
    <t>1457</t>
  </si>
  <si>
    <t>e836476f5e4d9a59a8f6aa577c23b09f</t>
  </si>
  <si>
    <t>Shred Video, Inc.</t>
  </si>
  <si>
    <t>http://shredvideo.com</t>
  </si>
  <si>
    <t>Shred Video, Inc. develops a mobile application for movie and video editing. The company was incorporated in 2015 and is headquartered in San Francisco, California.</t>
  </si>
  <si>
    <t>Shred Video; final cut; action sports athletes; one-click video editing; adventure travelers; song; movie; professional-quality final cut; artificial intelligence; different song remix; best action moments; w/ small watermark; new video edits; quality final cut; new startup; iTunes library; professional full-length movie; right hand corner; lifetime unlimited movies; epic moments; best action segments; coolest clips; acceleration-based sports; raw footage; video clips; favorite moments; mobile application; fastest way; great movies; song. video; hard work; MOVIE MAKING; iPhoto library; memory card; right movie; emotional impact; payment methods; IMPORT YOUR VIDEOS; original production; instant playback; right music; professional edits; flexible version; music library; right sound; GoPro; drone; photos; iPhone; snowboarders</t>
  </si>
  <si>
    <t>song; movie; video editing; moments; movies; travelers; adventure travelers; action sports; acceleration; athletes; library; editing; adventure; surfers; professional quality; pin point; highlight; gopro or drone; coolest; combinator; buys; beat; final; footage; epic; seconds; cut; clips; pin; gopro; launching; drop; matches; instantly; videos; action; click; choose; unlimited; sports; allows users; import; music; photos; rest; match; iphone; account; wanna; video clips; playback; pick; movie making; memory card; help you find; hard work; full length; forever; favorite moments; emotional; edited; drag drop; develops a mobile; sound; startup; artificial intelligence; corner; buy; favorite; simply; edit; drag; artificial; removed; buying; properly; find; mobile application; instant; fastest; love; length; point; button; lifetime; card; version; exactly; covered; memory; payment; analyze; original; selected; raw; segments; feature; changes; pay; hard</t>
  </si>
  <si>
    <t>0.0004508046012484894</t>
  </si>
  <si>
    <t>34098</t>
  </si>
  <si>
    <t>0.0004505398110759272</t>
  </si>
  <si>
    <t>1458</t>
  </si>
  <si>
    <t>4ac5ae05fae2e3756caabf13cfde3b01</t>
  </si>
  <si>
    <t>Umoe Gruppen AS</t>
  </si>
  <si>
    <t>http://www.umoe.com</t>
  </si>
  <si>
    <t>Umoe Gruppen AS engages in electrical, energy, transportation, lumber, restaurant, oil and gas, aluminum, and information technology businesses. The company produces bioethanol from sugar cane; transports liquefied natural gas to oil and energy companies; produces lumber; provides forestry management services; produces wind farm support vessels; produces silicon materials for the solar and electronics industries; and produces silane gas (SiH4) and granular polysilicon for use in the manufacture of semiconductors, flat panel displays, and solar cell technologies. It also operates a chain of restaurants and cafes; owns and operates a range of concept and airport restaurants; provides electrical contractor services; offers composite applications for the maritime, oil and gas, and naval industries; designs and develops lightweight composites for the production of ships, infrastructures, and associated components; and provides lightweight composite pressure vessels for the oil and gas industry. In addition, it designs and manufactures service vessels for the offshore wind industry, as well as surface effect solutions for the U.S. Navy; provides anode superstructures, cathode shells, and anode rods to aluminum smelters; and offers waste heat recovery units, davits, modules, foundations, manifolds, and subsea installations for the oil and gas industry. Further, the company provides IT strategy, systems development, SAP, business intelligence, procurement, analysis, design and specification, systems architecture, SharePoint, documentation processes, test management, and other services. It serves customers in Norway and internationally. The company was founded in 1984 and is based in Lysaker, Norway with additional offices in Oslo and Bergen. It has operations in Canada, Norway, Sweden, Denmark, the United States, Brazil, and China. As of December 31, 2000, Umoe Gruppen AS operates as a subsidiary of ABB AG.</t>
  </si>
  <si>
    <t>Lysaker</t>
  </si>
  <si>
    <t>Akershus</t>
  </si>
  <si>
    <t>power generation industry / clients seeking / norwegian / fruition</t>
  </si>
  <si>
    <t>172518891</t>
  </si>
  <si>
    <t>Norwegian investment company; LNG tankers; maritime services; privately owned companies; long term commitment; active ownership philosophy; key value driver; Jens Ulltveit-Moe; Umoe; main areas; business model; company. finance; restaurants</t>
  </si>
  <si>
    <t>tankers; norwegian; lng; restaurants; maritime; term commitment; privately owned; main areas; long term commitment; jens; bioenergy; bio energy; philosophy; privately; investing; invests; business model; driver; ownership; grown; bio; commitment; owned; success; finance; active; turn; long term; largest; main; term; founded; model</t>
  </si>
  <si>
    <t>0.0002452251920777287</t>
  </si>
  <si>
    <t>24188</t>
  </si>
  <si>
    <t>0.00038482492846263433</t>
  </si>
  <si>
    <t>1459</t>
  </si>
  <si>
    <t>f2ed4f36fb6a52d5250f1c1be6bc0c2a</t>
  </si>
  <si>
    <t>ControlCam, LLC</t>
  </si>
  <si>
    <t>http://www.controlcam.com</t>
  </si>
  <si>
    <t>ControlCam, LLC builds and develops a cloud-based platform for capturing, storing, and retrieving images and data. The companys platform includes Aerial, an imaging technology that enables to view geo-location based imagery; Fielder, a mobile application that integrates aerial imaging database with a fieldwork management system for use in construction, installation, and inspections; and Control Central, an image and logistics management system that enables clients to store, retrieve, and manage their images and data in a password-protected environment in the cloud. It serves cable television, satellite television, law enforcement, oil and gas pipeline, and insurance companies; local, state, and federal municipalities; and wireless providers, real estate firms, video game designers, and construction firms. ControlCam, LLC was founded in 1990 and is based in Jacksonville, Florida.</t>
  </si>
  <si>
    <t>C3 Capital Partners, LP</t>
  </si>
  <si>
    <t>Verisk Analytics, Inc.</t>
  </si>
  <si>
    <t>Control Central; high resolution ortho; aerial imaging database; smart phone apps; comprehensive Control Central; Control Central management; Control Central platform; ortho images; oblique images; mobile application; oblique georeferenced images; ControlCam; captures oblique images; high resolution images; aerial data collection; fieldwork management; geo-located imagery; video game designers; real estate firms; well-designed fieldwork management; Central platform users; open source software; image database management; Oblique Imagery; recognition. mobile apps; easy-to-use mobile utilization; innovative ground; field personal document; MAR-Tech Engineering; aviation frequency bands; eye view; enterprise software. image; ControlCam’s imagery; aerial images; obliques images; orthorectified images; cloud-based platform; companys platform; logistics management; ESRI ArcGIS; ESRI software; imaging technology; company management; password-protected environment; construction firms; law enforcement; insurance companies; wireless providers; satellite television</t>
  </si>
  <si>
    <t>ortho; oblique; oblique images; esri; mar; images and data; geo located; eye view; bird's eye view; bird's eye; viewed; mobile application; geo; infrastructures; management system; images; smart phone; database; planes; imagery; central; television; high resolution; aerial imaging; captures; apps; captured; eye; view; managed; fleet; resolution; utilize; going; well designed; variety of features; unmanned drones; technology to ensure; system that enables; stitched; spatial data; software technology; satellite television; retrieving; retrieve; resolutions; resolution images; produce high; precise data; platform includes; platform for capturing; orthorectified; oblique imagery; nadir; measurement tools; logistics management; leveraging commercial; invaluable; insurance companies; imu; images are processed; high resolution images; geomatics engineers; geomatics; geo location; frequency bands; field personnel; existing esri; ensure accurate; enables clients; downloadable; develops a cloud; designed to facilitate; deep expertise; collection and analysis; captures high resolution; captures high; cable television; builds and develops; arcgis; aerial data collection; precise; video game; programmers; open source software; mosaics; leakage; imaging technology; assets; located; source software; password; latest technology; cloud based platform; integrates; inspections; imaging; cable; technology that enables; storing</t>
  </si>
  <si>
    <t>0.0006058751872915196</t>
  </si>
  <si>
    <t>24166</t>
  </si>
  <si>
    <t>0.0005716447788758865</t>
  </si>
  <si>
    <t>1460</t>
  </si>
  <si>
    <t>28cbcaeb3549eec9e9a12c7cbf455110</t>
  </si>
  <si>
    <t>Flywire Cameras, Inc.</t>
  </si>
  <si>
    <t>http://www.flywirecameras.com</t>
  </si>
  <si>
    <t>Flywire Cameras, Inc. provides camera platform solutions for corporate training, healthcare, law enforcement, sports, OEM, private investigator, tactical/military, and hospitality and museums industries. The company offers camera kits, cameras, accessories, and mount kits. It provides its cameras for training new employees, internal documentation, quality control, and marketing and PR; training medical professionals, documentation, and patient electronic records; training/continuing education, SWAT, and drug enforcement; and coaching players, evaluating techniques, capturing athlete perspective, and creating promotional materials. The companys cameras are also used in custom research equipment, electronic monitoring systems, raspberry Pi applications, and external power source integration, as well as boats, cars, ATVs, drones, motorcycles, and others; low visibility body worn, automotive dash, and highly portable surveillance camera applications; and training tools, CQB operations, and tactical raids. It sells its products through an online store. The company is based in Honolulu, Hawaii.</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</si>
  <si>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t>
  </si>
  <si>
    <t>enforcement; documentation; tactical; worn; training tools; swat; surveillance camera; source integration; solutions for corporate; pr; portable surveillance; platform solutions; patient; museums; motorcycles; medical professionals; investigator; highly portable; external power source; external power; evaluating; electronic monitoring; dash; corporate training; coaching; camera applications; atvs; athlete; drug; promotional; continuing; raspberry pi; raspberry; pi; kits; online store; visibility; power source; hospitality; records; perspective; quality control; law enforcement; boats; law; oem; body; monitoring systems; healthcare; players; capturing; employees; cars; mount; external; sells its products; sports; corporate; internal; techniques; professionals; education; store; creating; medical; marketing; surveillance; automotive; private</t>
  </si>
  <si>
    <t>0.00007915668144325053</t>
  </si>
  <si>
    <t>0.00011739731157012409</t>
  </si>
  <si>
    <t>1461</t>
  </si>
  <si>
    <t>44bcc82ae9fb65bfe9204e9d094131a6</t>
  </si>
  <si>
    <t>Storyhunter, Inc</t>
  </si>
  <si>
    <t>http://storyhunter.com</t>
  </si>
  <si>
    <t>Storyhunter, Inc. develops cloud based talent marketplace and network for video professionals worldwide. Its platform enables production companies, digital media companies, brands, agencies, and freelancers to source story ideas from around the world, power original shows, make branded content, cover breaking news, produce 360 videos, hire DPs for planned shoots, and more. The company also offers tools and resources for media professionals to grow their video production businesses, pitch bigger projects, and build their network of clients and collaborators; manage contracts and make payments; hire video professionals; to connect with media companies, brands, agencies, and production companies; and provide professional portfolio to evaluate personal brand. Its network offers various services, such as video journalism, branded video production, documentary filmmaking, videography, drone operations, 360 video production, fixer services, video editing, sound recording, reporting and writing, mobile livestreaming, on-air reporting, translation, and motion graphics. Storyhunter, Inc. was incorporated in 2011 and is headquartered in Brooklyn, New York.</t>
  </si>
  <si>
    <t>1420000</t>
  </si>
  <si>
    <t>NFX Guild (2); Frontier Ventures; 500 Startups; Altair Capital Management; Draper Associates</t>
  </si>
  <si>
    <t>video production; media companies; video professionals; video production businesses; branded video production; production companies; video production business; digital media companies; pitch bigger projects; quality video professionals; global video series; power original shows; cloud based talent; professional networking. video; communities. marketplace. media; Discovery Digital Networks; Real World Connections; project management tools; Storyhunter; video editing; video journalism; video network; like-minded video; media professionals; video creation; mobile livestreaming; Simple contracts; fixer services; pay freelancers; sign contracts; drone operations; branded content; story ideas; various services; personal brand; professional portfolio; sound recording; on-air reporting; motion graphics; documentary filmmaking; Streamline Your Work; BORING STUFF; central place; world-class filmmakers; network provider; global payments; time frame.; Points Project; City Verité; rewarding opportunities</t>
  </si>
  <si>
    <t>media companies; video production; production companies; freelancers; filmmakers; hire; journalists; collaborators; bigger; paid; productions; crew; contracts; talent; branded; payments; pay; agencies; brands; news; sign; communicate; media; click; professionals; grow; original; videos; reporting; marketplace; world's top; video editing; translation; track the status; time frame; stuff; streamline; sponsored; sound recording; sign contracts; shoots; quality video; provide professional; project a success; produce videos; posted; platform connecting; pitches; offers various services; negotiate; motion graphics; minded; media professionals; media and entertainment; livestreaming; ideation; hired; helps you manage; develops cloud; attract; assignment; applicants; writing; portfolios; searching; journalism; boring; content; rewarding; platform enables; mail; electronically; breaking; prepare; organize; manage; connect; waiting; place; management tools; story; organized; interesting; graphics; creativity; hassle; digital media; drone operations; checks; find; videography; simplify; relationships; editing; needed; discovery; pitch; evaluate; planned; online platform</t>
  </si>
  <si>
    <t>0.0004415253282287992</t>
  </si>
  <si>
    <t>13686</t>
  </si>
  <si>
    <t>0.000433059122433569</t>
  </si>
  <si>
    <t>1462</t>
  </si>
  <si>
    <t>b3543f0b498e80418551ae7559092775</t>
  </si>
  <si>
    <t>Green Energy Supplies Ltd</t>
  </si>
  <si>
    <t>http://www.greenenergysupplies.co.uk</t>
  </si>
  <si>
    <t>Green Energy Supplies Ltd. provides advice, design, and installation services to deliver green energy projects, including biomass pellet boilers, solar panels, and wind turbines to homes, businesses, and communities. It offers small-scale and domestic boilers for logs, pellets, and wood-chips; pellet and wood-chip boilers; solar heating panels for domestic hot water applications; micro wind turbines for generation of electricity; system design, plant specification procurement, installation, commissioning, and on-site training services; fuel supply contracts for woodchip and pellet biomass fuels; and energy services packages. The company was founded in 2008 and is based in Leominster, the United Kingdom. As of April 29, 2010, Green Energy Supplies Ltd. operates as a subsidiary of Countrywide Farmers PLC.</t>
  </si>
  <si>
    <t>Leominster</t>
  </si>
  <si>
    <t>Countrywide Farmers plc</t>
  </si>
  <si>
    <t>pellet; green energy; boilers; biomass; wood; wood chips; water applications; supply contracts; solar heating panels; pellet boilers; offers small; micro wind turbines; micro wind; hot water applications; heating panels; green energy projects; domestic boilers; biomass pellet boilers; biomass pellet; biomass fuels; specification; pellets; generation of electricity; domestic hot water; domestic hot; logs; domestic; wind turbines; small scale; turbines; solar heating; chips; training services; energy projects; energy services; advice; fuels; chip; contracts; system design; commissioning; procurement; installation services; communities; packages; hot water; plant; homes; hot</t>
  </si>
  <si>
    <t>0.0002649262179187304</t>
  </si>
  <si>
    <t>5823</t>
  </si>
  <si>
    <t>0.0002303044226498172</t>
  </si>
  <si>
    <t>1463</t>
  </si>
  <si>
    <t>9ce852e092a3190e1f4ca6622317307e</t>
  </si>
  <si>
    <t>Changzhou NESL Solartech Co., Ltd.</t>
  </si>
  <si>
    <t>http://www.nesl.cn</t>
  </si>
  <si>
    <t>Changzhou NESL Solartech Co., Ltd. is engaged in the research, development, design, and manufacture of solar energy products for utility-scale, commercial, and residential markets in China and internationally. It offers poly and mono crystalline solar panels, solar PV power generation systems, solar PV application products, wind turbine equipment, and solar-wind power systems; and monocrystalline and polycrystalline solar panels, BIPV modules, on-grid and off-grid solar power systems, AC panels, and solar lighting systems. The company also provides after-sales services. It provides its products for solar outdoor power, solar pump, solar lighting system, and independent solar power system applications. The company was founded in 2006 and is based in Changzhou, China with additional offices China, France, the Unnited Kingdom, Bulgaria, Germany, Belgium, Italy, Melbourne, Oregan, Portland, New Jersey, and Florida.</t>
  </si>
  <si>
    <t>Yabang Investment Holding Group CO.,LTD</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</si>
  <si>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t>
  </si>
  <si>
    <t>solar lighting; wind power systems; system applications; solartech; solar pv power; solar pump; solar outdoor; solar lighting systems; residential markets; pv power generation; pv application; products for solar; power system applications; polycrystalline solar panels; polycrystalline solar; outdoor power; offers poly; mono crystalline solar; lighting system; independent solar; crystalline solar panels; bipv modules; application products; ac panels; solar wind; monocrystalline and polycrystalline; manufacture of solar; power generation systems; grid solar power; crystalline solar; sales services; pv power; solar energy products; solar pv; power systems; mono crystalline; generation systems; bipv; solar power system; monocrystalline; lighting systems; grid solar; poly; polycrystalline; wind power; mono; power system; wind turbine; utility scale; solar power systems; engaged; pump; energy products; turbine; crystalline; independent; ac; power generation; outdoor</t>
  </si>
  <si>
    <t>0.0003889436176439593</t>
  </si>
  <si>
    <t>0.0002894887546048786</t>
  </si>
  <si>
    <t>1464</t>
  </si>
  <si>
    <t>8a4b63e9519543d6511acb3737d7af31</t>
  </si>
  <si>
    <t>Suntex Enterprises, Inc.</t>
  </si>
  <si>
    <t>Sunx Energy, Inc., an alternative energy company, engages in the production and distribution of renewable biodiesel fuel. It also offers biodiesel production equipment and technology. Sunxs biodiesel is used in compression-ignition engines. The company was formerly known as Macrosonic, Inc. Sunx Energy, Inc. is based in Langley, Canada.</t>
  </si>
  <si>
    <t>Langley</t>
  </si>
  <si>
    <t>4990000</t>
  </si>
  <si>
    <t>SNTX (Pink Sheets LLC)</t>
  </si>
  <si>
    <t>renewable biodiesel fuel; biodiesel production equipment; alternative energy company; clean renewable biodiesel; renewable fuel sources; energy saving products; damaging petroleum-based energy; multi-faceted alternative energy; biodiesel initiatives; Biodiesel Technology; solar powered generators; complete solar systems; oil producing algae; green energy manufacturing; large project engineering; carbon dioxide emissions; solar attic fans; Solar Racking systems; solar array kits; distribution company; HID lighting devices; lightweight solar-powered generators; reseller Solar Panels; power factor correction; renewable energy; oil-producing algae; algae oil; compression-ignition engines; commercial customers; clean energy; energy-saving products; Fuels marketplace; energy savings; premier retailer; petroleum products; residential financing; fossil fuels; new technologies; shipping fleets; radiant barrier; complete solar-systems</t>
  </si>
  <si>
    <t>biodiesel; algae; renewable fuel; production and distribution; powered generators; equipment and technology; complete solar; saving products; energy saving products; petroleum; production equipment; distributing; alternative energy; fuels; alternative; energy saving; specializing; trucking; solar racking systems; solar attic fans; solar attic; renewable fuel sources; reduce carbon; project engineering; products are currently; produces and distributes; power factor correction; power factor; portable solar powered; petroleum products; multi faceted; manufacturing and distributing; manufacturers and installers; lightweight solar; leading manufacturers; large project; inverters and solar; fuel sources; financing and installation; factor correction; faceted; energy manufacturing; energy and energy; distribution of renewable; distributing solar; dioxide emissions; dedicated to making; damaging; clean renewable; carbon dioxide emissions; blended; attic fans; racking systems; provide products; manufacturing and distribution; ignition; handled; solar racking; shipped; producing; correction; attic; carbon dioxide; installers; radiant; solar powered; solar systems; generators; fleets; dealer; retailer; partnering; initiatives; energy savings; dioxide; compression; collecting; saving; fossil fuels; portable solar; transition; pollution; continues; solar array; environmentally friendly; converted; engines; commercial customers; premier; factor; barrier; racking; producers; fans; safely; shipping; fossil; green energy; environmentally; stored</t>
  </si>
  <si>
    <t>0.00008237913710105294</t>
  </si>
  <si>
    <t>0.00012895095480263026</t>
  </si>
  <si>
    <t>1465</t>
  </si>
  <si>
    <t>aa14ae00663b9dd3b251fdc79b4eed54</t>
  </si>
  <si>
    <t>Airwood Aerostructures Pvt. Ltd.</t>
  </si>
  <si>
    <t>http://www.airwood.in</t>
  </si>
  <si>
    <t>Airwood Aerostructures Pvt. Ltd. provides data instruments, predictive analytics, and process improvements for farmers to improve yields. The company offers data instruments that range from nutrient tests to soil monitors to drones. Its solutions include plant counting with image processing (aerial) to estimate number of healthy crops; near infrared imaging to monitor growth and vigor rate from sowing to harvest; and periodic soil tests and crop stress monitoring to avoid devastating losses. The company was incorporated in 2013 and is based in Chennai, India.</t>
  </si>
  <si>
    <t>Chennai</t>
  </si>
  <si>
    <t>StartupXseed Ventures LLP</t>
  </si>
  <si>
    <t>predictive analytics; comprehensive data instruments; technology. predictive analytics; advanced nutrient testing; process improvements; multispectral cameras; unique mix; precise decisions; industry experts; seed growth; Airwood; soil measurements; implementable solutions; plant growth; farm managers</t>
  </si>
  <si>
    <t>predictive analytics; predictive; farmers; weather and soil; till; retrofitted; plant growth; multispectral cameras; improve yields; improve productivity; implementable; help farmers; deficiencies; comprehensive data; capturing data; growth; industry experts; farm; experts; unavailable; nutrient; disease; seed; mix; analytics; counter; multispectral; improve; soil; stress; harvest; improvements; situation; extend; yields; managers; farming; parameters; productivity; capturing; instruments; measurements; decisions; stage; precise; carry; patent pending; pending; comprehensive; patent; levels; start; monitor; weather; plant; fly</t>
  </si>
  <si>
    <t>0.0006260534585778656</t>
  </si>
  <si>
    <t>3406</t>
  </si>
  <si>
    <t>0.0004852980588514504</t>
  </si>
  <si>
    <t>1466</t>
  </si>
  <si>
    <t>866fa362d1bbf025948993e0456c6afa</t>
  </si>
  <si>
    <t>Sunflower Labs Inc.</t>
  </si>
  <si>
    <t>http://sunflower-labs.com</t>
  </si>
  <si>
    <t>Sunflower Labs Inc. develops smart home security solutions. It offers Sunflower Home Awareness System that combines outdoor sensors with an aerial camera; Sunflower Smart Lights, a solution that enables users to learn their property's routines, deterring unwanted visitors with light and sound; and Sunflower Flying Camera to identify what's happening. The company was incorporated in 2015 and is based in Palo Alto, California.</t>
  </si>
  <si>
    <t>2100000</t>
  </si>
  <si>
    <t>General Catalyst Partners</t>
  </si>
  <si>
    <t>sunflower smart lights; Sunflower smart light; sunflower home awareness; sunflower flying camera; Sunflower Labs; Sunflower app; unwanted visitors; smart home security; sunflower hub; smart home devices; aerial camera; outdoor sensors; combines outdoor sensors; deter unwanted visitors; home security systems; important security areas; insightful home security; drones. physical security.; doorstep. consumer electronics.; high definition video; high-res camera; vibration sensors; motion sensors; complete view; warm light; unusual activity; infrared light; live video; night vision; autonomous flight; suspicious activities; speaker sense; Solar panel; precise navigation; Differential GPS; false alarms; consumer products; property; footsteps; sound; routines; ambiance; entrances; autopilot; solutions; things; point; movement; Plant; backyard</t>
  </si>
  <si>
    <t>flying camera; unwanted; visitors; what's happening; motion sensors; light and sound; aerial camera; happening; identify; front; sound; labs; motion; flying; what's going; unusual activity; unusual; system combines; suspicious; solution that enables; smart home devices; res; point of interest; physical security; mic; labs builds; insightful; infrared light; high res; high definition video; front door; front and rear; false alarms; entrances; doorstep; differential gps; differential; develops smart; deter; definition video; complete view; backyard; arrives; ambiance; warm; false; detect; speaker; notes; comparing; combines; learn; yard; video cameras; vibration; live video; trouble; consumer products; enables users; app; security solutions; night vision; essentially; broadband; detects; outdoor; high definition; alert; autonomous flight; security systems; rear; alarms; hub; definition; autopilot; send; handle; movement; close; guide; activity; sense; infrared; road; side; door; interest; awareness; going; precise; physical; night; connect; consumer electronics; share; activities; view; builds; live; gps</t>
  </si>
  <si>
    <t>0.000334794825653583</t>
  </si>
  <si>
    <t>21015</t>
  </si>
  <si>
    <t>0.0003933124728462156</t>
  </si>
  <si>
    <t>1467</t>
  </si>
  <si>
    <t>95d398b97d72caebfd4850a35dfbaf18</t>
  </si>
  <si>
    <t>Cyberhawk Innovations Limited</t>
  </si>
  <si>
    <t>http://www.thecyberhawk.com</t>
  </si>
  <si>
    <t>Cyberhawk Innovations Limited provides UAV inspection, survey, and the conversion of UAV data into management information. The company conducts close visual and thermal inspections of industrial assets both on- and offshore, with results delivered through the software, iHawk. It also delivers aerial land surveying solutions through iHawk. The company offers industrial inspections services in oil and gas sector, live flare, underdeck, confined space, cooling tower and chimney, thermal and structural, and geospatial; utilities, OHL power line, sub-station, chimney and cooling tower, structural, internal and thermal, and geospatial; wind, onshore and offshore wind, met mast; and Infrastructure, rail ole, rail station and internal, structural and thermal, and geospatial. It specializes in topographic surveys, environmental impact assessments, as-built surveys, construction progress photography, flood risk surveys, volumetric analysis, line of sight surveys, site design, route surveys, marketing images, quarry/landfill surveys, storm damage report, archaeological site recording, historic building surveys, coastal erosion surveys, ecological surveys, forestry management surveys, and 3D modeling. The company was incorporated in 2008 and is based in Livingston, United Kingdom.</t>
  </si>
  <si>
    <t>Livingston</t>
  </si>
  <si>
    <t>2373477</t>
  </si>
  <si>
    <t>The Scottish Investment Bank (2); Scottish Equity Partners LLP; SSE Venture Capital Ltd.; E-Synergy Ltd.</t>
  </si>
  <si>
    <t>Remotely Operated Aerial; Operated Aerial Vehicles; aerial inspection; Unmanned Aerial Vehicles; live flare stack; remote aerial inspection; topographic land survey; expert flight skills; close visual inspection; largest international companies; drone drone drone; transmission tower; highest levels; Middle East; detailed topographic land; pioneering approach; de-risk projects; innovative technology; world leader; land surveys; Utility companies; fast data collection; full-time ROAV pilots; largest companies; detailed photographic information; energy. industrial. oil; inspection reports; inspection engineers; high resolution; land surveyors; video imagery; thermal inspections; Utility industries; stock photography; Live inspections; latest ROAVs; ROAV technology; gas. robotics; safety; Petrochemical; commitment; air; UAV; tip; attributes; dedication; clients; UK; Europe; recognition</t>
  </si>
  <si>
    <t>flare; aerial inspection; remotely operated; topographic; visual inspection; technology as well; onshore and offshore; live flare stack; live flare; largest companies; land surveys; international companies; highest levels; flare stack; expert flight; experience working; earned; dedication; petrochemical; land surveying; utility companies; onshore; reduce costs; surveying; innovative technology; close; commitment; attributes; pioneering; globe; aerial vehicles; stack; offshore; operated; tower; largest; live; land; detailed; remotely; surveys; recognition; expert; visual; latest; uk; skills; visual and thermal; surveyors; qualified and experienced; provide detailed; operationally; level of service; land surveyors; inspection reports; improve safety; full time; detailed inspection; compromising; commitment to quality; carry; approach; inspections; survey; transmission; save time; specially designed; photographic; unmanned aerial vehicles; working; patented technology; risk; levels; highest; leader; specially; remain; reports; qualified; high resolution; data collection; decisions; experienced; website; example; oil and gas; assets; pilots; resolution; combination; imagery; collection; operational; uavs; patented; images; fast; save; offering; improve</t>
  </si>
  <si>
    <t>0.0002593800829002156</t>
  </si>
  <si>
    <t>13487</t>
  </si>
  <si>
    <t>0.0002755391551786407</t>
  </si>
  <si>
    <t>1468</t>
  </si>
  <si>
    <t>a52f671e1b3222d47f066e00de0595a3</t>
  </si>
  <si>
    <t>http://www.oci.co.kr</t>
  </si>
  <si>
    <t>OCI Company Ltd., together with its subsidiaries, manufactures and sells inorganic chemicals, petro and coal chemicals, and fine chemicals in Korea, the United States, China, Asia, and internationally. The company provides basic chemicals, such as polysilicon that is used to manufacture solar PV cells and modules, and semiconductor wafers; phosphoric acid, which is used in etching semiconductors, industrial applications, and food additives; hydrogen peroxide that is used as an oxidizing agent in various applications, such as bleaches, feedstocks, preservatives, sterilizers, and etching/cleaning agents in electronics manufacturing; fumed silica, which is used as a thickener, reinforcing filler, or abrasive in paint and coatings, sealants, rubber, adhesives, and chemical mechanical polishing slurry; and chlor alkali, such as caustic soda, hydrogen, and chlorine, as well as downstream products. It also offers petrochemical and carbon materials, including carbon black, which is used as reinforcing filler in tires and other rubber products, as well as a color pigment in plastics, paints, and inks; toluene di-isocyanate that is used for slab and mold foam in furniture, automobiles, electronic components, and shoes, as well as paints and resins; pitch, which is used as a binding agent in anodes for aluminum smelting, graphite electrodes, refractory bricks, and water-proofing products; benzene, toluene, and xylene that are feedstocks used to make other petrochemicals; and phthalic anhydride, which is used in plasticizers, unsaturated polyester resins, paints, and pigments. In addition, the company offers fumed silica vacuum insulation panels; and develops and operates solar PV energy and cogeneration power plants. The company was formerly known as DC Chemical Co., Ltd. and changed its name to OCI Company Ltd. in April 2009. OCI Company Ltd. was founded in 1959 and is headquartered in Seoul, South Korea.</t>
  </si>
  <si>
    <t>741000003</t>
  </si>
  <si>
    <t>A010060 (Korea Stock Exchange); OCIX.F (Pink Sheets LLC)</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</si>
  <si>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t>
  </si>
  <si>
    <t>paints; silica; reinforcing; oci; filler; feedstocks; resins; etching; agent; rubber; chemicals; hydrogen; xylene; tires; solar pv energy; soda; smelting; slurry; slab; refractory; pv energy; proofing; polyester; polishing; pigments; pigment; petrochemicals; petro; peroxide; oxidizing; insulation panels; inorganic; including carbon; hydrogen peroxide; graphite; fine chemicals; electronics manufacturing; downstream; di; cogeneration power; chlorine; chemical mechanical; caustic soda; caustic; carbon materials; binding; benzene; anodes; abrasive; sealants; shoes; manufacture solar; bricks; semiconductor wafers; cogeneration; electrodes; polysilicon; mold; additives; automobiles; inks; adhesives; pv cells; cells and modules; petrochemical; electronic components; solar pv; pitch; paint; carbon; plastics; foam; fine; agents; coal; acid; black; industrial applications; color; furniture; semiconductors; basic; coatings; wafers; subsidiaries; manufactures and sells; vacuum; insulation; power plants; cleaning; food; aluminum; chemical; mechanical</t>
  </si>
  <si>
    <t>0.0003849660025409499</t>
  </si>
  <si>
    <t>0.0003823561631718412</t>
  </si>
  <si>
    <t>1469</t>
  </si>
  <si>
    <t>61471bf5-5c05-a50c-b1be-a402a8684bc3</t>
  </si>
  <si>
    <t>Sterblue</t>
  </si>
  <si>
    <t>http://www.sterblue.com/</t>
  </si>
  <si>
    <t>Sterblue automates industrial drone inspection (complex 3D navigation and data processing).</t>
  </si>
  <si>
    <t>navigation and data; industrial drone; drone inspection; automates; data processing; complex; navigation</t>
  </si>
  <si>
    <t>0.0003401073545481736</t>
  </si>
  <si>
    <t>2560</t>
  </si>
  <si>
    <t>0.0003976201175003364</t>
  </si>
  <si>
    <t>Certain data and content provided by https://www.crunchbase.com/organization/sterblue</t>
  </si>
  <si>
    <t>1470</t>
  </si>
  <si>
    <t>36a3735f4e43011096cc44145b582122</t>
  </si>
  <si>
    <t>Beijing LYRobotix Co., Ltd.</t>
  </si>
  <si>
    <t>http://www.lyrobotix.com</t>
  </si>
  <si>
    <t>Beijing LYRobotix Co., Ltd. manufactures robotic navigation and positioning systems. It offers Caliber, a 3D positioning system that is applicable in smart robotics (drones) industries, interactive virtual reality scopes, and motion capture realms for instance. The company was founded in 2015 and is based in Beijing, China.</t>
  </si>
  <si>
    <t>positioning; smart robotics; scopes; navigation and positioning; motion capture; interactive virtual; instance; caliber; positioning systems; positioning system; applicable; virtual reality; interactive; motion; virtual; robotic; reality; navigation; capture</t>
  </si>
  <si>
    <t>0.00026982349676305255</t>
  </si>
  <si>
    <t>0.00021238449947452958</t>
  </si>
  <si>
    <t>1471</t>
  </si>
  <si>
    <t>aacad07df30a0fbfebb89b5ff3738403</t>
  </si>
  <si>
    <t>Solipac</t>
  </si>
  <si>
    <t>http://www.solipac.fr</t>
  </si>
  <si>
    <t>Solipac operates as an exclusive distributor of heating and air conditioning equipment, and solar and wood products of Hitachi and Alliantz. It offers equipment using renewable energy, including thermodynamic, heat pump air to air, air water heat pumps, solar thermal, solar photovoltaic panels, and accessories for residential, and construction and renovation purposes. Solipac was incorporated in 2007 and is based in Perpignan, France.</t>
  </si>
  <si>
    <t>856217</t>
  </si>
  <si>
    <t>BPI France Investissement Régions; Bpifrance Investissement</t>
  </si>
  <si>
    <t>photo voltaic panels; heat pump air; air water heat; water pac; renewable energy; simple mono split; renewable energy solutions.; Daily business support; various tax benefits; complete range; air PAC; training MONO; training AIR; Training center; renovation purposes; hydraulic training; air / water; DRV training; ENR packages; day-to-day support; Technical advice; sales team; cooling systems; construction projects; installation problems; double flow; grid injection; technical assistance; specialist distributor; Wholesale distributor; dimensioning; accessories; air-to-water; heating; VMC; air-to-air; quantification; Offers; equipment; pumps; thermodynamics; skills; market; QUALIPAC; disposal; relation; service; specialists; expansion; MULTI</t>
  </si>
  <si>
    <t>complete range; air to air; dimensioning; advice; heating and cooling; heat pump; distributor; photo voltaic; voltaic; specialist; mono; wholesale distributor; water heat pumps; voltaic panels; vmc; training center; technical assistance; team of specialists; tax benefits; solutions adapted; quantification; pump air; provide advice; photo voltaic panels; offers training; offers equipment; offers complete; isolated site; heat pump air; find solutions; enr; day to day; business support; air to water; accessories for residential; solar thermal; water heat; solar photo voltaic; relation; pump; solar photo; offers a complete; encryption; thermodynamic; sizing; energy solutions; construction projects; renovation; cooling; photo; disposal; cooling systems; isolated; hydraulic; full range; injection; range of products; wholesale; assist; purposes; tax; specialists; expansion; renewable energy solutions; assistance; adapted; tubes; double; commissioning; daily; specializing; skills; heat pumps; packages; problems; flow; photovoltaic solar; center; professionals; specialized; find; benefits; pumps</t>
  </si>
  <si>
    <t>0.00040981833880845156</t>
  </si>
  <si>
    <t>0.0004241775360639248</t>
  </si>
  <si>
    <t>1472</t>
  </si>
  <si>
    <t>d0562f7ca81edee2ad7232a5e73d2a90</t>
  </si>
  <si>
    <t>Hadrian Electrical Engineering Ltd</t>
  </si>
  <si>
    <t>http://www.hadrianee.co.uk</t>
  </si>
  <si>
    <t>Hadrian Electrical Engineering Ltd. installs renewable energy systems for homes and business throughout the North of England. The company engages in the installation and servicing of small and medium wind turbines, fixed solar photovoltaic (PV) arrays, sun tracking solar PV systems, solar thermal systems, and heat recovery systems. It also provides commercial and domestic electrical installations and repairs; and commercial refrigeration and air conditioning installation, repairs, and servicing. The company was incorporated in 2010 and is based in Hexham, United Kingdom.</t>
  </si>
  <si>
    <t>163359</t>
  </si>
  <si>
    <t>Northstar Ventures</t>
  </si>
  <si>
    <t>solar pv; installs renewable energy; renewable energy systems; Commercial PV trackers; Domestic PV trackers; install Solar PV; Solar PV works; solar PV systems; Hadrian Electrical Engineering; solar thermal systems; wind turbines; air source heat; small wind turbines; semi-conducting silicon material; Solar panel installation; dual axis trackers; install Solar Thermal; semi-conducting material causes; heat pump systems; grid connection issues; medium wind turbines; Electrical Engineering installs; heat recovery systems; energy. renewable energy; professional electrical services; commercial properties; domestic electrical installations; source heat pumps; air conditioning installation; family owned company; panel trackers; Tracker systems; electrical power; design supply; commercial refrigeration; FiT income; energy monitoring; aluminum frame; emergency breakdown; Northern England; homes; servicing; business; sunlight; repairs; payback; electrons; Hexham</t>
  </si>
  <si>
    <t>supply and install; systems for domestic; semi conducting; pv trackers; installs renewable energy; installs renewable; homes and business; hadrian; systems for homes; england; electrical installations; install solar; electrical engineering; trackers; domestic and commercial; commercial properties; air source heat; servicing; solar thermal systems; air source; thermal systems; source heat; renewable energy systems; conducting; refrigeration; semi; domestic; repairs; tracking solar; tracker systems; thin layer; sunlight into electrical; sun tracking; silicon material; semi conducting material; refrigeration and air; offer professional; northern england; north of england; medium wind turbines; medium wind; installer of small; installations and repairs; installation and servicing; heat recovery systems; heat pump systems; freed; exposed to sunlight; dual axis trackers; domestic electrical; currently working; converting sunlight; conducting material; conditioning installation; commercial pv; commercial and domestic; axis trackers; aluminum frame; air conditioning installation; install; solar thermal; source heat pump; small wind turbines; recovery systems; panels for homes; family owned; wind turbines; small and medium; pump systems; grid connection; breakdown; solar pv; solar pv systems; energy monitoring; turbines; exposed; electric current; homes; heat recovery; dual axis; panel system; enclosed; electrical services; small wind; properties; sunlight; energy systems; source heat pumps; solar photovoltaic; stages; converting; estimate; planning; homes and businesses; electrons; northern; assess; electrical power; return on investment; heat pump</t>
  </si>
  <si>
    <t>0.00025314197016585214</t>
  </si>
  <si>
    <t>2482</t>
  </si>
  <si>
    <t>0.0002274504473409023</t>
  </si>
  <si>
    <t>1473</t>
  </si>
  <si>
    <t>6ff9e4d0ca1a02ff1d959a97772f7f40</t>
  </si>
  <si>
    <t>Sky-Hero</t>
  </si>
  <si>
    <t>http://www.sky-hero.com</t>
  </si>
  <si>
    <t>Sky-Hero specializes in the design, testing and sale of drones. Sky-Hero is based in Leuze-en-Hainaut, Belgium.</t>
  </si>
  <si>
    <t>Leuze-en-Hainaut</t>
  </si>
  <si>
    <t>hero; sky; specializes</t>
  </si>
  <si>
    <t>0.00008884852741323928</t>
  </si>
  <si>
    <t>0.0001712778322056391</t>
  </si>
  <si>
    <t>1474</t>
  </si>
  <si>
    <t>4278bbd39f78e6a4a8675ca2af4448de</t>
  </si>
  <si>
    <t>Agrieye</t>
  </si>
  <si>
    <t>http://agrieye.io</t>
  </si>
  <si>
    <t>Agrieye develops a drone packed with sensors and multispectral camera that uses remote sensing, unmanned air vehicles, and big and open data analyses. It offers a data acquisition system via unmanned aerial vehicles, a system for obtaining vegetation indices via narrow-spectral cameras, a cloud-storage and processing system for the agricultural sector, and a decision support system based on machine learning. The drone scans fields using a multispectral camera and allows to determine where it is necessary to take samples for chemical analysis. After the analysis is performed, the online service creates a precision map of the field, describing its chemical state and its vegetation state. Agrieye was founded in 2016 and is based in Kyiv, Ukraine.</t>
  </si>
  <si>
    <t>Kyyivska obl.</t>
  </si>
  <si>
    <t>150000</t>
  </si>
  <si>
    <t>multispectral remote sensing; unmanned air vehicle; open data analyses; sophisticated technologies; decision support; unmanned aerial vehicles; high-performance multispectral camera; vegetation remoute sencing; data acquisition; processing big data; Machine Learning. feature; drone scans fields; full-cycle land farming; soil compaund; AGRI MAN; land farming costs; specific wave lengh; need specific software; chemical analysis; UAV flight automation; online mapping service; AGRI MIND; decision support software; Intelligent Prediction algorithms; Agri Eye</t>
  </si>
  <si>
    <t>open data; agri; unite; multispectral remote sensing; multispectral remote; decision support; air vehicle; multispectral; unmanned air; analyses; support system; multispectral camera; full cycle; decision support system; soil; vegetation; expenses; remote sensing; ecological; decision; machine learning; farming; farmers; sensing; stress; data acquisition; sophisticated; economical; big; high tech; determine; land; learning; going; cycle; wasteful; vegetation indices; uniting; uav flight; tech solutions; system is composed; support software; storage and processing; specific software; soil sensing; sensing and mapping; scans; saas platform; reflecting; processing system; prediction; potassium; phosphorus; optimize and reduce; online service; online mapping; obtaining; narrow spectral; mapping service; loses; indices; indexes; herbicides; hectare; flight automation; fertilizers; easy to implement; easy implementation; data system; data is processed; cropping; cloud storage; agricultural sector; affordable solution; acquisition system; feature; packed; samples; farmer; causing; save; map; acquisition; chemical; storing; correction; cam; machine; combination; predict; ndvi; accurate; properly; narrow; absolute; compound; core; analytical; profitable; performed</t>
  </si>
  <si>
    <t>0.00038192085721811626</t>
  </si>
  <si>
    <t>0.0003226225361201338</t>
  </si>
  <si>
    <t>c4f5e64f371355adbed7bc6a8abb4d86</t>
  </si>
  <si>
    <t>Calumet Photographic Ltd</t>
  </si>
  <si>
    <t>http://www.calphoto.co.uk</t>
  </si>
  <si>
    <t>Calumet Photographic Ltd retails photography equipment. It sells digital and film cameras, video cameras and camcorders, aerial imaging and drones, and camera accessories; DSLR and CSC lenses, medium format lenses, video camera and camcorder lenses, lens filters and accessories, lens adapters and converters, and lens accessories; and accessories, such as memory cards, camera batteries and power products, camera straps, speedlights and flashguns, DSLR and smartphone accessories, compact system and medium format accessories, camera bags and cases, tripods, monopods and heads, tripod and monopod accessories, cleaning supplies, presentation and storage products, framing and mounting products, books and DVDs, binoculars and spotting scopes, and clothing. The company also sells studio and lighting products, such as flashes and lights, light triggers and modifiers, bulbs and flash tubes, backgrounds and background stands, light stands and support products, camera stands and accessories, studio and on location equipment, and studio supplies and accessories; video and audio products, such as camcorders, audio products, video camera and camcorder lenses and accessories, camcorder recording and media, stabilization and support products, and video lights and accessories; printing and computing products, including cables, color and calibration products, graphic tablets and pens, hard drives, media and data storage products, monitors and accessories, printer ink and ribbons, printer papers, and software, as well as printers, projectors, and scanners and accessories; film, darkroom equipment and supplies, and printing equipment and accessories; used, refurbished, and rental products. It sells products through its stores and online. The company was founded in 1939 and is based in Milton Keynes, United Kingdom with stores in the United Kingdom, the Netherlands, Belgium, and Germany. Calumet Photographic Ltd operates as a subsidiary of Calumet Photographic, Inc.</t>
  </si>
  <si>
    <t>5118231</t>
  </si>
  <si>
    <t>C&amp;A Marketing Inc.</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</si>
  <si>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t>
  </si>
  <si>
    <t>camcorder; studio; support products; storage products; medium format; dslr; camcorders; lenses; audio products; printer; video camera; stands; lens; format; medium; video and audio; tripods; triggers; straps; spotting scopes; spotting; scopes; ribbons; refurbished; printing equipment; printer papers; pens; papers; mounting products; memory cards; media and data; including cables; hard drives; flashes; film cameras; equipment and accessories; dvds; darkroom; computing products; compact system; cameras and camcorders; camera batteries; camera accessories; batteries and power; bags and cases; binoculars; printing; tripod; audio; clothing; backgrounds; video cameras; photographic; retails; projectors; framing; sells products; heads; scanners; presentation; ink; data storage; media; flash; stabilization; graphic; background; books; adapters; bulbs; printers; cards; calibration; aerial imaging; recording; converters; bags; memory; filters; drives; power products; rental; tubes; color; lighting products; computing; tablets; smartphone; cases; compact; hard; monitors; stores; cables; cleaning; mounting; imaging; photography; location</t>
  </si>
  <si>
    <t>0.00031371042994685246</t>
  </si>
  <si>
    <t>4623</t>
  </si>
  <si>
    <t>0.00032226281958514636</t>
  </si>
  <si>
    <t>1476</t>
  </si>
  <si>
    <t>3f8cd5674621ced50bfa8fb145f71218</t>
  </si>
  <si>
    <t>Tek Seng Holdings Berhad</t>
  </si>
  <si>
    <t>http://www.tekseng.com.my</t>
  </si>
  <si>
    <t>Tek Seng Holdings Berhad, an investment holding company, manufactures and trades in polyvinyl chloride (PVC) related products and polypropylene (PP) non-woven products in Malaysia, Taiwan, Singapore, Indonesia, Yemen, Myanmar, China, South Africa, Nigeria, and internationally. It operates through PVC Sheeting, PP Non-Woven, PVC Leather, and Solar segments. The company offers PVC floorings; PVC foam sheeting products; PVC sheeting products; PVC table clothes for food and beverages outlets; car mats; PP non-woven fabrics; PVC leather products; and PVC tarpaulins. It also designs, develops, manufactures, imports, exports, and sells photovoltaic products, such as solar cells, solar panels, solar modules, and solar related products, as well as engages in the letting of properties. The company was incorporated in 2002 and is based in Bukit Mertajam, Malaysia.</t>
  </si>
  <si>
    <t>Bukit Mertajam</t>
  </si>
  <si>
    <t>Palau Pinang</t>
  </si>
  <si>
    <t>588139</t>
  </si>
  <si>
    <t>TEKSENG (Bursa Malaysia)</t>
  </si>
  <si>
    <t>pvc; woven; leather; well as engages; tek; tarpaulins; solar related products; seng; sells photovoltaic; polyvinyl chloride; polyvinyl; polypropylene; offers pvc; manufactures and trades; food and beverages; clothes; chloride; beverages; berhad; mats; letting; photovoltaic products; fabrics; trades; imports; outlets; foam; table; exports; holdings; segments; car; food; solar modules; properties</t>
  </si>
  <si>
    <t>0.0000840027969226853</t>
  </si>
  <si>
    <t>0.000152215697726582</t>
  </si>
  <si>
    <t>1477</t>
  </si>
  <si>
    <t>ba6344c80dadeba7a37f7653a7a59b6a</t>
  </si>
  <si>
    <t>OPEL Solar Asia, Ltd.</t>
  </si>
  <si>
    <t>OPEL Solar Asia, Ltd. supplies and installs high-concentration photovoltaic (HCPV) solar panels and dual axis trackers in China. The company was founded in 2010 and is based in Hong Kong. OPEL Solar Asia, Ltd. operates as a joint venture between of OPEL Solar, Inc. and Ecotech Environmental Technology Ltd.</t>
  </si>
  <si>
    <t>POET Technologies Inc.; Ecotech Environmental Technology Ltd</t>
  </si>
  <si>
    <t>high concentration photovoltaic; high concentration; hcpv; environmental technology; dual axis trackers; concentration photovoltaic; axis trackers; supplies and installs; dual axis; concentration; trackers; axis; dual</t>
  </si>
  <si>
    <t>0.00038435411691189894</t>
  </si>
  <si>
    <t>3133</t>
  </si>
  <si>
    <t>0.00038625166647504675</t>
  </si>
  <si>
    <t>1478</t>
  </si>
  <si>
    <t>9d8c045d81fa9e4fabc2e597eae0ffa6</t>
  </si>
  <si>
    <t>Energy 21 a.s.</t>
  </si>
  <si>
    <t>http://www.energy21.cz</t>
  </si>
  <si>
    <t>Energy 21 a.s. constructs, owns, and operates solar power plants in Czech Republic. The company was founded in 2007 and is headquartered in Prague, Czech Republic.</t>
  </si>
  <si>
    <t>Prague</t>
  </si>
  <si>
    <t>21808852</t>
  </si>
  <si>
    <t>Darby Overseas Investments, Ltd.</t>
  </si>
  <si>
    <t>silicon thin-film technology; amorphous silicon; bangkok solar; bangkok solar company; thin-film photovoltaic modules; silicon thin-film panels; thin-film amorphous-Si PV; Kaneka silicon; silicon PV panels; amorphous silicon modules; crystalline silicon; photovoltaic power plants; Kaneka panels; Czech photovoltaic market; Kaneka Corporation; nominal output wattage; thin-film modules; actual output power; solar energy management; climatic conditions; W. G-type panels; company CE Solar; Long term cooperation; solar cells; solar power plants; different climatic changes; Czech investment company; short term Energy; offer better performance; Ethylene vinyl acetate; long-term company´s goal; Photovoltaic panels; solar modules; photovoltaic technologies; higher output; total output; solar projects; polycrystalline modules; Crystalline-Si PV; modern technologies; individual project; optimal solution; key distributors; Maximum emphasis; entire lifetime; American markets; different types; clean energy; CEE region; world leader</t>
  </si>
  <si>
    <t>kaneka; silicon thin film; silicon thin; amorphous silicon thin; climatic; thin film technology; film technology; si pv; modules generate; enlarge; encapsulated; climatic conditions; eva; amorphous; amorphous silicon; laminated; moisture; si; lifetime; region; term; european; photovoltaic modules; crystalline silicon; crystalline; wattage; vinyl; thin film amorphous; term energy; solar's solar; solar modules generate; solar energy management; silicon modules; satisfactory; rises; production and distribution; polycrystalline modules; photovoltaic technologies; photovoltaic power plants; photovoltaic market; optimal solution; nominal; modern technologies; mitsui; medium term; key players; higher output; generating capability; film photovoltaic modules; film amorphous; european market; crystalline silicon pv; crystalline si; construction of solar; better performance; attempt; amorphous silicon modules; actual output; acetate; protect; third parties; solar services; roofing systems; monocrystalline and polycrystalline; kwp; thin film panels; specialising; output power; film panels; accessibility; emphasis; power plants; short term; aesthetics; long term; thin film modules; silicon pv; outputs; film modules; cooperation; photovoltaic power; ce; varying; power generating; lose; parties; intends; world's leading; annually; thin film photovoltaic; southern; film photovoltaic; better; actual; solar power plants; rain; enter; solar projects; kwh; contribute</t>
  </si>
  <si>
    <t>0.000594988247800234</t>
  </si>
  <si>
    <t>4178</t>
  </si>
  <si>
    <t>0.00044225298655335113</t>
  </si>
  <si>
    <t>1479</t>
  </si>
  <si>
    <t>10f7c8dc-710e-fa88-aee3-19de1ef3c8df</t>
  </si>
  <si>
    <t>Aerial.Live</t>
  </si>
  <si>
    <t>https://aerial.live</t>
  </si>
  <si>
    <t>Inexpensive aerial drone services of any location.</t>
  </si>
  <si>
    <t>aerial drone services; aerial drone; inexpensive; drone services; location</t>
  </si>
  <si>
    <t>0.0003089720209131429</t>
  </si>
  <si>
    <t>17603</t>
  </si>
  <si>
    <t>0.00028771120637391065</t>
  </si>
  <si>
    <t>Certain data and content provided by https://www.crunchbase.com/organization/aerial-live</t>
  </si>
  <si>
    <t>1480</t>
  </si>
  <si>
    <t>c9cea90a-c50e-e82a-4fc2-fbf4d638e97b</t>
  </si>
  <si>
    <t>Platinium Invest D.O.O</t>
  </si>
  <si>
    <t>http://platinuminvest.hr</t>
  </si>
  <si>
    <t>Platinum Invest D.O.O is a money and asset funds investment management company. Total investment in production facilities (with yearly capacity up to 12 MW and extendable to 35 MW in current premises) and raw materials for initiation of production is estimated to 1,8 million €. Besides raw materials, this includes land, production premises, required utilities, machinery and equipment and basic permits.
At the income side, according to business plan calculations, we may expect yearly profit of 1,3 million € at the level of production of 5 MW.
From the market perspective, both domestic and international buyers are interested in solar panels. The closest producer of panels is located in Croatia, EU, and no similar production facilities exist in BiH. We may offer highly competitive prices, particularly due to the recent disputes between EU and China in regard to subventions/taxes to solar panels.</t>
  </si>
  <si>
    <t>yearly; premises; raw materials; mw; raw; taxes; regard; platinum; offer highly; machinery and equipment; investment management; initiation; domestic and international; disputes; business plan; production facilities; competitive prices; funds; eu; buyers; permits; estimated; calculations; perspective; expect; invest; interested; income; machinery; side; profit; prices; basic; utilities; asset; plan; competitive; total; domestic; money; capacity; land</t>
  </si>
  <si>
    <t>0.00008479042272153665</t>
  </si>
  <si>
    <t>0.0001602855503236426</t>
  </si>
  <si>
    <t>Certain data and content provided by https://www.crunchbase.com/organization/platinium-invest-d-o-o</t>
  </si>
  <si>
    <t>7c43ff265c2e6045f23c18f669ebffbd</t>
  </si>
  <si>
    <t>United Sun Systems International Ltd</t>
  </si>
  <si>
    <t>http://www.unitedsunsystems.com</t>
  </si>
  <si>
    <t>United Sun Systems International Ltd. manufactures and supplies energy solutions for producing solar energy. It offers stirling-dish units, engines, and solar dishes. The company serves development, test execution, production, and sales sectors of various companies in the United States, Germany, Spain, China, India, and South Africa. United Sun Systems International Ltd. was founded in 2010 and is headquartered in Gothenburg, Sweden.</t>
  </si>
  <si>
    <t>Gothenburg</t>
  </si>
  <si>
    <t>Västra Götaland County</t>
  </si>
  <si>
    <t>4599449</t>
  </si>
  <si>
    <t>CSP Dish-Stirling; CSP Dish-Stirling technology; Stirling engine; CSP Dish-Stirling industry; CSP Dish-Stirling history; United Sun Systems; Sun Systems International; CSP systems; parabolic dish; Power) Dish-Stirling.; V4-90 Stirling engine; parabolic dish mirror; renewable energy technology; future major source; international trade laws; traditional energy generation; fossil fuels; ice-free Arctic region; low water demand; greenhouse gases; energy conversion efficiency; V-shaped engine; high energy conversion; V4-90 engine; power conversion process; closed cooling circuit; point-focusing optics results; successful R&amp;D projects; Solar energy; huge demand; photo voltaic; oil prices; solar panels; European markets; mainly CO2; efficient technology; engine failure; sun’s heat; important time; market conditions; African markets; modular design; current task; solar radiation; important attributes; consumption structures; high temperatures; competitors engines; mass production; focal point</t>
  </si>
  <si>
    <t>stirling; dish; csp dish; csp; united; rpm; greenhouse gases; parabolic; energy conversion; shaped; engine; cheaper; fossil fuels; huge; gases; failure; competitors; greenhouse; engines; history; fuels; conversion; fossil; demand; weighs; water demand; vibrations; turn powers; transferring; traditional energy; track the sun; time in history; stirling engines; rotates; revolutions per minute; revolutions; renewable energy technology; power conversion process; mtbf; mastered; low water; international trade; higher output; higher energy conversion; higher energy; growing demand; flooded; fear; european markets; engine failure; energy to drive; energy conversion rate; energy conversion efficiency; efficient technology; effective renewable energy; effective renewable; csp systems; cost effective renewable; conversion rate; conversion process; confirmed; compete with traditional; breach; barrel; axes; asian; arctic; african; laws; focal; promising; higher; modular design; high temperatures; accepted; reflect; mass production; concentrated solar power; subsidies; source of energy; quiet; ice; concentrated solar; caused; solar radiation; compete; growing; mirror; decade; concentrate; heated; conversion efficiency; power conversion; energy technology; high energy; attributes; rising; point; task; receiver</t>
  </si>
  <si>
    <t>0.00034941809507058166</t>
  </si>
  <si>
    <t>20762</t>
  </si>
  <si>
    <t>0.00041545160440640416</t>
  </si>
  <si>
    <t>1482</t>
  </si>
  <si>
    <t>21a36b012feaba62a5c98ae3b4289427</t>
  </si>
  <si>
    <t>Sunmodular, Inc.</t>
  </si>
  <si>
    <t>http://www.sunmodularinc.com</t>
  </si>
  <si>
    <t>Sunmodular, Inc. manufactures thermal solutions for lowering the temperature of traditional crystalline panels for photovoltaic (PV) modules in residential, commercial and solar farm applications. The company was founded in 2007 and is based in Mountain View, California.</t>
  </si>
  <si>
    <t>solar farm applications; silicon-based modules. application; thermal solutions; performance management. manufacturing.; photovoltaic modules; overall module; SunModular Inc.; manufacturer; technology</t>
  </si>
  <si>
    <t>thermal solutions; solar farm applications; farm applications; solar farm; technology is focused; performance management; improving the efficiency; focused on improving; commercial and solar; farm; complementary; improving; photovoltaic modules; compatible; completely; focused</t>
  </si>
  <si>
    <t>0.0002079169084074307</t>
  </si>
  <si>
    <t>3616</t>
  </si>
  <si>
    <t>0.00019903179961982433</t>
  </si>
  <si>
    <t>1483</t>
  </si>
  <si>
    <t>f459eb143419769381c8eb75fd610852</t>
  </si>
  <si>
    <t>The Green Home Company (South) Limited</t>
  </si>
  <si>
    <t>As of January 4, 2013 The Green Home Company (South) Limited went out of business. The Green Home Company (South) Limited engages in the supply and installation of domestic solar powered heating and electricity generating products in the south east of England. It sells solar photovoltaic panels for various household customers. The company was incorporated in 2010 and is based in Coxheath, United Kingdom.</t>
  </si>
  <si>
    <t>24503798</t>
  </si>
  <si>
    <t>south; supply and installation; south east; solar powered heating; powered heating; heating and electricity; generating products; electricity generating; east of england; domestic solar; england; solar photovoltaic panels; sells solar; east; household; photovoltaic panels; generating; solar powered; domestic; solar photovoltaic</t>
  </si>
  <si>
    <t>0.0003040953508849804</t>
  </si>
  <si>
    <t>4982</t>
  </si>
  <si>
    <t>0.000288349629787353</t>
  </si>
  <si>
    <t>1484</t>
  </si>
  <si>
    <t>a11a0acc17c5c8b8a518ab43e83a2c12</t>
  </si>
  <si>
    <t>Dedrone GmbH</t>
  </si>
  <si>
    <t>http://www.dedrone.com</t>
  </si>
  <si>
    <t>Dedrone GmbH provides products and solutions for the detection of drones. It offers DroneTracker, a multi-sensor system for the detection of modern civilian drones. The companys DroneTracker product identifies unmanned flying objects and aids in the prevention of arms and drugs smuggling; protection against industrial espionage and terrorist attacks; protection against espionage or terrorist attacks on public institutions by drones; and protecting land and property against drone cameras. It sells products through distributors worldwide. Dedrone GmbH was founded in 2014 and is headquartered in Kassel, Germany.</t>
  </si>
  <si>
    <t>Kassel</t>
  </si>
  <si>
    <t>27961013</t>
  </si>
  <si>
    <t>Target Partners GmbH (2); Menlo Ventures (2); Felicis Ventures</t>
  </si>
  <si>
    <t>professional civilian drone; drone detection technology; Drone Tracker; drone security platform; commercial drone technology; Davos. drone management.; malicious drone activities; modern civilian drones; Drone Trackers; drone market; unmanned flying objects; Civilians Drones; different sensor systems; intrusion detection platform; multiple input signals; software-based aerial intrusion; updates future proofs; New York Mets; drones. robotics. security; World Economic Forum; Clinton-Trump presidential debates; Suffolk County prison; private airspace; real time; detection power; terrorist activities; advanced technology; Modular Sensor; Dedrone GmbH; intelligent merging; Live Database; long period; rugged design; Stand-alone solution; Easy integration; defensive countermeasures; corporate espionage; central database; data source; environmental influences; different sensors; noise emission; special combination; alarm systems; install base; software-first approach; Royal Family; specific deployment; critical facilities; data centers</t>
  </si>
  <si>
    <t>early warning; sensor system; drone early warning; drone early; warning; smuggling; espionage; countermeasures; anti drone; multi sensor; trigger; identifies; civilian drones; intrusion; early; reliably; civilian; protects; tracker; database; airspace; detection; identification; alarm; warning and detection; vulnerability; unmanned flying; terrorist; suffolk; stand alone solution; stadium; sensor systems; rugged design; royal; references; prison; potential threats; period of time; notable; modular sensor system; modular sensor; merging; malicious; intrusion detection; interoperable; intelligent system; integration into existing; influences; hacking; forum; finely; exploited; existing systems; evidence; easy integration; easily scalable; drones in real; drone market; drone detection technology; drone detection; drone activities; develops drone; detection technology; detection system; detect drones; data source; critical facilities; consumer and commercial; completely independent; commercial drone technology; classify; civilians; cascade; automatically detect; automated drone; engineered; anti; woven; terrorism; radius; drone security; detect; identify; sensor; securing; day and night; cyber security; attacks; alarm systems; prisons; issue; civilian drone; automated; networked; county; privacy; aids; activities; data centers; monitored</t>
  </si>
  <si>
    <t>0.0005063536083667737</t>
  </si>
  <si>
    <t>12010</t>
  </si>
  <si>
    <t>0.0005535002404245127</t>
  </si>
  <si>
    <t>1485</t>
  </si>
  <si>
    <t>f2d0de23804009a246acde22b933cb3e</t>
  </si>
  <si>
    <t>Applied Materials Korea, Ltd.</t>
  </si>
  <si>
    <t>http://www.appliedmaterials.com</t>
  </si>
  <si>
    <t>Applied Materials Korea, Ltd. provides equipment, services, and software for the manufacture of semiconductor, flat panel display, and solar photovoltaic (PV) products worldwide. It operates in four segments: Semiconductor, Applied Global Services, Display, and Energy and Environmental Solutions. The Semiconductor segment offers precision materials engineering equipment for the manufacture of semiconductors. The Applied Global Services segment supplies software for automating semiconductor, display, and solar factories. The Display segment provides thin-film transistor-LCD equipment and services for making flat panel and mobile displays. The Energy and Environmental Solutions segment offers equipment to the solar PV industry. The company also provides consulting, semiconductor, display, and solar services, as well as automation software and parts. Applied Materials Korea, Ltd. was founded in 1993 and is headquartered in Seongnam, Korea. Applied Materials Korea, Ltd. operates as a subsidiary of Applied Materials, Inc.</t>
  </si>
  <si>
    <t>Seongnam</t>
  </si>
  <si>
    <t>Applied Materials, Inc.</t>
  </si>
  <si>
    <t>applied materials; global services; environmental solutions; energy and environmental; applied global services; applied global; segment offers; segment; applied; display; transistor; thin film transistor; segment supplies; pv industry; offers equipment; mobile displays; materials engineering; film transistor; automation software; solar services; offers precision; products worldwide; flat panel; automating; factories; flat panel display; panel display; lcd; semiconductors; segments; displays; solar photovoltaic; solar pv; consulting; automation</t>
  </si>
  <si>
    <t>0.0005824042195988155</t>
  </si>
  <si>
    <t>5565</t>
  </si>
  <si>
    <t>0.00041601958689455195</t>
  </si>
  <si>
    <t>1486</t>
  </si>
  <si>
    <t>cab6e118c19bfe6746f599d29bc9af49</t>
  </si>
  <si>
    <t>AccuStrata, Inc.</t>
  </si>
  <si>
    <t>http://www.accustrata.com</t>
  </si>
  <si>
    <t>AccuStrata, Inc. develops optical monitoring and thin film process control systems primarily for thin-film and crystalline silicon solar cell manufacturers. Its products are used to optimize various manufacturing processes, such as physical properties, uniformity, surface texturing, and deposition. The company also provides on-site process optimization, testing, and off-site material characterization and analytical services. It also serves customers in solid state lighting, precision optics, and nanotechnology markets. AccuStrata, Inc. was founded in 2007 and is based in College Park, Maryland.</t>
  </si>
  <si>
    <t>College Park</t>
  </si>
  <si>
    <t>Maryland Technology Development Corporation</t>
  </si>
  <si>
    <t>Solid State Lighting; film; film solar panels; crystalline silicon; precision optics; film thickness; deposition; deposition process; solar cells; silicon solar cells; Optical constants; long-term drifts; AccuStrata; physical properties; platform technology; uniformity; MOCVD coating deposition; intellectual property; stationary deposited panels; film based products; Film material bandgap; film coating; deposition chamber; back-surface passivation film; silicon solar cell; on-site process optimization; various manufacturing processes; Film spectral scattering; Film porosity; Film material band-gap; power solar cells; individual solar cell; real-time optical control; optical monitoring; power solar panels; off-site material characterization; film process; silicon absorber material; in-situ process monitoring; coating specification; intended coating specification; intelligent optical monitoring; Film packing density; real time; excellent manufacturing yield; cloud-based software program; production yield; related degradation; water content; Cleantech product manufacturing</t>
  </si>
  <si>
    <t>uniformity; deposited; drifts; drift; short and long; precision optics; film thickness; system monitors; solid state lighting; reducing the cost; platform technology; physical properties; deposition process; bandgap; specification; thickness; crystalline silicon solar; deposition; water content; variation; thin film coating; ssl; scattering; reflectance; product manufacturing; power solar; performance and optimize; passivation; panel area; mocvd; manufacturing yield; increasing the power; improve performance; film material; film coating; silicon solar cells; reactor; film solar panels; control system; substrate; substrates; coating; intellectual property; detected; intellectual; remaining; process control; silicon solar; chamber; correct; films; optics; short; crystalline silicon; long term; predictive; degradation; coatings; term; yield; spectral; si; increasing; inside; properties; optical; optimization; density; adjust; continuously; thin film solar; film solar; optimize; physical; loss; reducing; modeling; achieve; solid; monitors; crystalline; surfaces; order; parameters; color; layers; improvement; daily; wafer thickness; troubleshoot; thin film process; thin film coatings; technology takes advantage; technology takes; technology consists; system takes; system requires; system issues; synthesize; surface texturing</t>
  </si>
  <si>
    <t>0.0004662042525436722</t>
  </si>
  <si>
    <t>11586</t>
  </si>
  <si>
    <t>0.0004042565389952887</t>
  </si>
  <si>
    <t>1487</t>
  </si>
  <si>
    <t>7cc54241e4bda3a4b3d6c907973518c1</t>
  </si>
  <si>
    <t>SUNMARK Production Co. Ltd.</t>
  </si>
  <si>
    <t>SUNMARK Production Co. Ltd. manufactures and markets solar panels in Vietnam. The company was founded in 2003 and is based in Thu Dau Mot, Vietnam. SUNMARK Production Co. Ltd. operates as a subsidiary of SUNMARK A/S.</t>
  </si>
  <si>
    <t>Thu Dau Mot</t>
  </si>
  <si>
    <t>Vietnam</t>
  </si>
  <si>
    <t>markets solar panels; markets solar; manufactures and markets</t>
  </si>
  <si>
    <t>0.0003769350332536455</t>
  </si>
  <si>
    <t>3842</t>
  </si>
  <si>
    <t>0.0003223193297365868</t>
  </si>
  <si>
    <t>1488</t>
  </si>
  <si>
    <t>6e0bc7f5f7207c1f5c4057be9f7bf30b</t>
  </si>
  <si>
    <t>Dynamic Energy Solutions, LLC</t>
  </si>
  <si>
    <t>http://www.dynamicenergyusa.com</t>
  </si>
  <si>
    <t>Dynamic Energy Solutions, LLC designs, finances, builds, and maintains energy projects for corporate, industrial, and institutional customers. It provides advisory services, including site and facility management, support program identification, and economic modeling and project forecasting; and financing options, such as direct ownership, power purchase agreements, and lease structures. The company also provides in-house design and engineering expertise for commercial and industrial systems; procurement and construction management; operations and maintenance, O&amp;M contracts, and system monitoring and IT support; and incentive advisory and management services. It undertakes solar power, and combined heat and power projects, as well helps clients in the areas of natural gas conversion, natural gas bypass laterals, emergency backup generation, energy audits, mechanical/HAVAC upgrades, controls, thermal scanning, central plant upgrades, boiler and heating system assessments, boiler MACT assessments, and arc flash studies. The company was incorporated in 2009 and is headquartered in Wayne, Pennsylvania.</t>
  </si>
  <si>
    <t>Wayne</t>
  </si>
  <si>
    <t>institutional customers; energy projects; service energy solutions; energy solutions provider; solar power; renewable energy generation; power purchase agreements; renewable energy solutions; power storage solutions; Solar energy contractor; solar power generation; Energy Conservation Consultants; overall energy costs; financing options; energy expenses; gas bypass laterals; boiler MACT assessments; systems integration company; sustainability goals; management services; emergency backup generation; natural gas conversion; central plant upgrades; energy. solar. sustainability; attractive return; arc flash studies; diverse expertise; Dynamic Energy; energy audits; energy services; power projects; advisory services; facility management; industrial systems; program identification; construction management; economic modeling; generation projects; project forecasting; direct ownership; project management; lease structures; incentive advisory; in-house design; engineering expertise; sustainability objectives; sREC Advisory; cogeneration systems; mechanical/HAVAC upgrades</t>
  </si>
  <si>
    <t>combined heat; sustainability goals; service energy solutions; service energy; operating efficiency; full service energy; energy solutions provider; energy expenses; dynamic energy; develops energy; build and maintain; expenses; heat and power; advisory; solutions provider; energy projects; sustainability; reduce energy; goals; institutional; financing options; assessments; return on investment; natural gas; attractive; full service; diverse; boiler; management services; upgrades; corporate; economic; dynamic; achieve; procurement; maintains; undertakes; totaling; systems that generate; srec; specific areas; solutions to commercial; solar energy contractor; renewable energy generation; reduce overall energy; reduce customers; provider of energy; proven to reduce; projects that reduce; power storage solutions; power storage; offer customized; nameplate; industrial systems; including site; helps businesses; generation projects; gas conversion; fuel source; facility management; engineering expertise; energy contractor; emergency backup; distributed generation projects; direct ownership; design engineering; delivers power; delivering energy; customized energy; cogeneration systems; chp; boiler and heating; backup generation; areas of renewable; brings; maintain; energy solutions; systems integration; power purchase agreements; energy audits; finance; system monitoring; services and solutions; purchase agreements; procurement and construction; design and engineering; combined; improve; consultants; cash flow; expertise; finances; cogeneration; return; solar panel system; power projects; forecasting; energy conservation; arc; advisory services</t>
  </si>
  <si>
    <t>0.0002925238934896524</t>
  </si>
  <si>
    <t>15248</t>
  </si>
  <si>
    <t>0.00033880993022281</t>
  </si>
  <si>
    <t>1489</t>
  </si>
  <si>
    <t>68bad240bb62db288b0905a89fe41d93</t>
  </si>
  <si>
    <t>Ampoc Far-East Co., Ltd.</t>
  </si>
  <si>
    <t>http://www.ampoc.com.tw</t>
  </si>
  <si>
    <t>AMPOC Far-East Co., Ltd. manufactures and sells equipment and materials for the electronic industry primarily in Taiwan. Its products have applications in printed circuit boards, FPD and touch panels, IC packaging, light emitting diode and OLED, solar cells, integrated circuit wafers and substrates, passive components, micro electro mechanical systems, bio technology, inspection tools, and consumables and others. The company offers its products in Mainland China, Hong Kong, and the Philippines through its service centers and distribution channels. AMPOC Far-East Co., Ltd. was founded in 1980 and is headquartered in Taipei, Taiwan.</t>
  </si>
  <si>
    <t>Taipei</t>
  </si>
  <si>
    <t>2493 (Taiwan Stock Exchange); AFEA.F (Pink Sheets LLC)</t>
  </si>
  <si>
    <t>east; service centers; products have applications; passive components; micro electro mechanical; micro electro; mainland; inspection tools; ic packaging; electro mechanical systems; distribution channels; centers and distribution; mechanical systems; printed circuit boards; consumables; circuit; touch panels; electro mechanical; light emitting diode; integrated circuit; fpd; emitting diode; circuit boards; printed circuit; ic; oled; light emitting; emitting; diode; electro; channels; passive; bio; substrates; boards; printed; packaging; wafers; manufactures and sells; touch; centers; offers its products; mechanical</t>
  </si>
  <si>
    <t>0.0004849311479291221</t>
  </si>
  <si>
    <t>1542</t>
  </si>
  <si>
    <t>0.00041011985254958087</t>
  </si>
  <si>
    <t>1490</t>
  </si>
  <si>
    <t>15056333a60e83fa2663141f5440411f</t>
  </si>
  <si>
    <t>Aberdeen Holdings (Pvt) Limited</t>
  </si>
  <si>
    <t>http://www.aberdeenholding.com</t>
  </si>
  <si>
    <t>Aberdeen Holdings (Pvt) Limited, through its subsidiaries, engages in airline, agricultural commodities trading, corrugated carton, solar energy, baked goods, fish farming, and real estate businesses in Sri Lanka. It offers supply chain solutions integrating the sourcing, processing, trading, and distribution of agricultural commodities to traders, wholesalers, food packaging and distribution companies, and food processors in Sri Lanka and internationally. The company also manufactures and markets printed corrugated cartons for tea exporters, food producers, fast moving consumer goods companies, and pharmaceutical enterprises, as well as manufacturers of garments, herbs and spices, fruits and vegetables, and bicycles. In addition, it operates local/charter passenger flights within Sri Lanka, international cargo flights from Sri Lanka to destinations within Indian sub-continent and Maldives, and ad hoc charter flights to the Middle East; and leases aircraft. Further, the company offers solar energy solutions, such as panels, inverters, micro inverters, power optimizers, and solar LEDs, as well as related installation services for residential and commercial applications, rural lighting requirements, and on and off grid markets. Furthermore, it operates a chain of bread and patisserie outlets across Colombo, as well as supplies baked goods to cafes and restaurants. The company also engages in the acquisition, development, rental, and management of commercial and domestic properties, which include luxury multi-family community apartment complexes and office buildings; and owns and operates an oceanic fish farming venture in Sri Lanka. Aberdeen Holdings (Pvt) Limited is based in Colombo, Sri Lanka.</t>
  </si>
  <si>
    <t>13134197</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</si>
  <si>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t>
  </si>
  <si>
    <t>commodities; charter; baked; corrugated; flights; trading; goods; well as supplies; traders; tea; supply chain solutions; services for residential; rural lighting; power optimizers; offers solar energy; lighting requirements; hoc; grid markets; fruits and vegetables; food producers; food processors; food packaging; fast moving; exporters; distribution companies; destinations; continent; chain solutions; bread; airline; ad hoc; food; wholesalers; micro inverters; fruits; chain; vegetables; fish; consumer goods; optimizers; bicycles; ad; pvt; leases; indian; outlets; processors; agricultural; sourcing; passenger; restaurants; supply chain; solar energy solutions; holdings; enterprises; leds; cargo; integrating; commercial applications; producers; pharmaceutical; farming; manufactures and markets; printed; installation services; rural; packaging; subsidiaries; moving; real estate; estate; residential and commercial; fast; energy solutions; offers solar</t>
  </si>
  <si>
    <t>0.00020207142014011054</t>
  </si>
  <si>
    <t>5782</t>
  </si>
  <si>
    <t>0.0003011217428150573</t>
  </si>
  <si>
    <t>1492</t>
  </si>
  <si>
    <t>9d5487b72d866b4fa543d039a62cfa88</t>
  </si>
  <si>
    <t>Airdog SIA</t>
  </si>
  <si>
    <t>http://www.airdog.com</t>
  </si>
  <si>
    <t>Airdog SIA designs and manufactures airborne drones. The company offers AirDog, a foldable quadcopter that tracks position and follows the user with the help of AirLeash, a wearable tracking device. It is used by action sports enthusiasts, professionals, and filmmakers who use GoPro cameras. The company was founded in 2012 and is based in Jelgava, Latvia.</t>
  </si>
  <si>
    <t>Jelgava</t>
  </si>
  <si>
    <t>Imprimatur Capital Fund Management; IT-Farm Corporation; Social Discovery Ventures; Base Ventures; FlyCap; Seraph Group</t>
  </si>
  <si>
    <t>airdog; camera pitch control; flawless camera pitch; small parts; AirDog camera drone; Gyroscope Stabilized Gimbal; AUTO-FOLLOW 
DRONE; AirLeash; FOLDABLE BODY; AUTO-FOLLOW FUNCTION; Action camera attachment; safer experience; remote control skills; weather resistant construction; operational ceiling; wind resistance; MULTIPLE ATTACHMENT OPPORTUNITIES; RANGE WIRELESS CONNECTIVITY; autonomous video shooting; AirDog drone; action sports; foldable drone; GoPro Camera; camera drones; clever gimbal; special gyroscope; STABLE VIDEO; shaky footage; AirLeash technology; invisible leash; unreliable video; waterproof case; LiPo batteries; safe transportation; sea level; wide shot; AirLeash range; AirLeash/Wearable controller; FLIGHT TIME; powerful signal; flight speed; Enjoy wakeboarding; jet skiing; matter; landing; breeze; PROPS; feet; center</t>
  </si>
  <si>
    <t>airdog; airleash; auto follow; traveling; stabilized gimbal; small parts; pitch control; gyroscope stabilized gimbal; gyroscope stabilized; gyroscope; camera pitch control; camera pitch; stabilized; foldable; wind resistance; what's going; top speed; strap the airleash; strap; stabilized video; shaky; props; operational ceiling; forget; follow function; follow drone; foldable body; flawless; damaged; breeze; auto follow function; auto follow drone; action sports; gimbal; design allows; shot; attachment; pitch; gopro; fold; easy to operate; tight; waterproof; protects; matter; you're; follow; action; flight time; auto; ceiling; safer; tracks; constantly; feet; resistance; body; enjoy; sports; stable; durable; function; center; ensures; minutes; going; you're riding; wireless connectivity; wind resistance wind; wide shot; weather resistant construction; wearing; waterproof enjoy wakeboarding; waterproof enjoy; waterproof airleash system; waterproof airleash; wakeboarding; videos are stable; video gyroscope stabilized; video gyroscope; video from camera; video airdog; tracks your position; top speed top; time minutes flight; time minutes; time depending; system easy; surfing; stable video airdog; stable video; stabilized video gyroscope; spend several minutes; speed top speed; speed top; smoothly; skills required stabilized; skills required; skiing; shaky footage foldable</t>
  </si>
  <si>
    <t>0.0005836580983142553</t>
  </si>
  <si>
    <t>6588</t>
  </si>
  <si>
    <t>0.0005979491602439277</t>
  </si>
  <si>
    <t>1493</t>
  </si>
  <si>
    <t>38a7020e249ecf87100f560e8001abb2</t>
  </si>
  <si>
    <t>Aton Energy Solutions, S.L.</t>
  </si>
  <si>
    <t>http://www.atone.biz</t>
  </si>
  <si>
    <t>Aton Energy Solutions, S.L. engages in the design and manufacture of products for energy saving. It offers LED lamps; solar photovoltaic panels, including mono-crystalline and poly-crystalline modules; solar thermal products, including thermal panels, thermosyphons, accumulators, teams forced, structures, and accessories; and Aton2E system, a solution atones for monitoring environmental variables in public or private buildings. The company was founded in 2009 and is based in Seville, Spain with an additional office in Chile.</t>
  </si>
  <si>
    <t>Seville</t>
  </si>
  <si>
    <t>variables; thermal products; solar thermal products; offers led; including thermal; including mono crystalline; including mono; forced; environmental variables; crystalline modules; crystalline and poly; accumulators; led lamps; crystalline; thermal panels; solar photovoltaic panels; poly crystalline; mono crystalline; design and manufacture; poly; mono; energy saving; lamps; teams; photovoltaic panels; solar thermal; solar photovoltaic; saving; structures; energy solutions; private</t>
  </si>
  <si>
    <t>0.0002957765357976541</t>
  </si>
  <si>
    <t>0.00022234668314010384</t>
  </si>
  <si>
    <t>1494</t>
  </si>
  <si>
    <t>674263698b424cf8f88a8e45a8a26d65</t>
  </si>
  <si>
    <t>Krannich Solar GmbH &amp; Co. KG</t>
  </si>
  <si>
    <t>http://www.krannich-solar.com</t>
  </si>
  <si>
    <t>Krannich Solar GmbH &amp; Co. KG, a photovoltaic wholesaler, supplies photovoltaic systems for customers worldwide. Its product range includes solar modules, solar panels, inverters, mounting systems power optimizers, storage systems, self-consumption systems, PV installation monitoring, and accessories for PV installers and business operators. The company also provides after sales service and marketing support. It sells products through an online-shop. Krannich Solar GmbH &amp; Co. KG was formerly known as Krannich Solartechnik e.K and changed its name to Krannich Solar GmbH &amp; Co. KG in 2006. The company was founded in 1995 and is based in Weil Der Stadt, Germany. It has branch locations in Melbourne, Australia; Wels, Austria; Gent, Belgium; Brno, Czech Republic; Lyon, France; Munich and Stuttgart, Germany; Thessaloniki and Athens, Greece; Bologna, Italy; Nagoya, Japan; Mexico; IJsselstein, the Netherlands; Rio Meão, Portugal; Spreitenbach, Switzerland; Reading, United kingdom; Pennsauken, New jersey; and Oceanside, California.</t>
  </si>
  <si>
    <t>Weil Der Stadt</t>
  </si>
  <si>
    <t>wholesaler; systems for customers; supplies photovoltaic; pv installation; power optimizers; online shop; marketing support; installation monitoring; includes solar modules; consumption systems; product range; sales service; includes solar; optimizers; customers worldwide; sells products; storage systems; mounting systems; photovoltaic systems; shop; installers; solar modules; consumption; mounting; operators; marketing</t>
  </si>
  <si>
    <t>0.00016878195015727275</t>
  </si>
  <si>
    <t>11498</t>
  </si>
  <si>
    <t>0.00020866117802243402</t>
  </si>
  <si>
    <t>1495</t>
  </si>
  <si>
    <t>881898e661636495cad3989a509cc12b</t>
  </si>
  <si>
    <t>Azur Système solaire</t>
  </si>
  <si>
    <t>http://www.azur-systeme-solaire.fr</t>
  </si>
  <si>
    <t>Azur Système solaire was incorporated in 2008 and is based in Grasse, France.</t>
  </si>
  <si>
    <t>Grasse</t>
  </si>
  <si>
    <t>solar photo-voltaic installations; photo-voltaic effect; semiconductor material; photo-voltaic applications; photo-voltaic panels; complete administrative services; heat pumps; higher energy levels; hot water installations; different energy needs; solar thermal panels; eV).; semiconductor technology; solar energy; current conduction; conduction band; personalized study; amorphous silicon; crystalline silicon; light energy; thermodynamic balloon; private studies; design office; minimum energy; potential difference; threshold value; electron bound; energy balance; direct current; band gap; solar farm; modular character; air / water; electricity; photons; SME; electrons; individual; principle; terminals; Consultancy; audits; transformation; cell; form; conversion; E.g.</t>
  </si>
  <si>
    <t>ev; conduction; semiconductor material; photo voltaic; voltaic; electron; band; si; photo; water installations; voltaic panels; threshold; solar to electricity; sme; semiconductor technology; provide solar energy; potential difference; photo voltaic panels; minimum energy; light energy; installation of heating; higher energy; heating and domestic; form of cells; energy levels; energy balance; design office; conduction band; character; bound; band gap; balloon; applications ranging; administrative services; solar photo voltaic; heat pumps; solar photo; energy into electricity; calculator; thermodynamic; photons; domestic hot water; domestic hot; participate; solar thermal panels; provide solar; megawatt; transformation; ranges; principle; solar farm; volt; thermal panels; administrative; audits; gap; terminals; personalized; electrons; amorphous silicon; pumps; supplied; minimum; direct current; amorphous; release; studies; consultancy; difference; sized; study; crystalline silicon; balance; farm; ranging; generates; consists; reach; conversion; individual; crystalline; assembly; hot water; domestic; levels; modular; office; solar thermal; form; helps; higher; order; offering; improve; potential; private; hot</t>
  </si>
  <si>
    <t>0.0002709853089334241</t>
  </si>
  <si>
    <t>0.0002856420590055432</t>
  </si>
  <si>
    <t>1496</t>
  </si>
  <si>
    <t>b3cf031f533ac98bb7db1e73a5807922</t>
  </si>
  <si>
    <t>Gujarat Borosil Limited</t>
  </si>
  <si>
    <t>http://www.gujaratborosil.com</t>
  </si>
  <si>
    <t>Gujarat Borosil Limited manufactures and sells flat glass in India. The company offers patterned glass and low iron solar glass for various applications in photovoltaic panels, flat plate collectors, and greenhouses. It also exports its products. Gujarat Borosil Limited was incorporated in 1988 and is based in Mumbai, India.</t>
  </si>
  <si>
    <t>Borosil Glass Works Limited</t>
  </si>
  <si>
    <t>523768 (Mumbai Stock Exchange)</t>
  </si>
  <si>
    <t>sells flat glass; sells flat; plate collectors; patterned; low iron; gujarat; glass and low; flat plate collectors; flat glass; greenhouses; exports its products; solar glass; flat plate; iron; exports; plate; collectors; manufactures and sells; photovoltaic panels</t>
  </si>
  <si>
    <t>0.00012723495768231352</t>
  </si>
  <si>
    <t>0.00019902378388306192</t>
  </si>
  <si>
    <t>7c1f3c16-1af8-9923-c8c2-243bbf946482</t>
  </si>
  <si>
    <t>Up Sonder LLC</t>
  </si>
  <si>
    <t>https://www.upsonder.com</t>
  </si>
  <si>
    <t>Up Sonder is an on-demand drone rental marketplace using UberRUSH. Up Sonder is a marketplace for drones, where drone owners can earn extra money from renting out their drone and/or service. Starting this summer, individuals in New York, San Francisco, and Chicago can conveniently search for drone rentals and drone services from providers in their area on the Up Sonder marketplace, all at an affordable price with seamless delivery options through UberRUSH.
With Up Sonder, individuals like wedding photographers, real estate agents, travelers, insurance companies, and even farmers and urban planners, are able to access the Up Sonder marketplace to find and rent a drone near them or on the go. Sign up is simple.
  ● Providers: Create a free account and list drones or services for rent on their own terms.
  ● Renters: Create a free account and rent drones or services in their area.
Up Sonder builds trust with their liability policy and company guarantee that protects both renters and providers from damages or losses. With Up Sonder, providers can easily accept and manage bookings from within the platform. They can also access payments, scheduling, inventory management, customer messaging, and sales through the online portal. Renters can schedule and make their payment quickly through the platform. It’s easier than renting a car or booking a hotel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</si>
  <si>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t>
  </si>
  <si>
    <t>renters; renting; rent; marketplace; providers; account; rental; wedding; travelers; rental marketplace; planners; online portal; insurance companies; earn extra; drone rental; drone owners; demand drone; delivery options; damages; booking; affordable price; scheduling; inventory management; rentals; messaging; hotel; conveniently; accept; individuals; earn; photographers; summer; losses; liability; policy; schedule; trust; payments; inventory; agents; portal; protects; seamless; list; drone services; sign; extra; starting; payment; room; guarantee; farmers; easier; terms; real estate; estate; urban; search; owners; car; insurance; price; builds; money; find; demand; manage; options; affordable; easily</t>
  </si>
  <si>
    <t>0.0002652748987989098</t>
  </si>
  <si>
    <t>13819</t>
  </si>
  <si>
    <t>0.00028050015997682675</t>
  </si>
  <si>
    <t>Certain data and content provided by https://www.crunchbase.com/organization/up-sonder-llc</t>
  </si>
  <si>
    <t>1499</t>
  </si>
  <si>
    <t>57144f993841a425c72921094a0ba518</t>
  </si>
  <si>
    <t>Silicon Mobility</t>
  </si>
  <si>
    <t>Silicon Mobility designs, develops, and markets fabless semiconductors for automotive, aeronautics, drones, and railways applications. The company was incorporated in 2015 and is based in Valbonne, France.</t>
  </si>
  <si>
    <t>Valbonne</t>
  </si>
  <si>
    <t>Fabless Semiconductor company</t>
  </si>
  <si>
    <t>fabless semiconductor; fabless; smarter; cleaner; safer; mobility</t>
  </si>
  <si>
    <t>0.00007187494854266726</t>
  </si>
  <si>
    <t>3028</t>
  </si>
  <si>
    <t>0.00018873723326366722</t>
  </si>
  <si>
    <t>1500</t>
  </si>
  <si>
    <t>f505e1314e28ce5e33c927ff5e51743a</t>
  </si>
  <si>
    <t>AstroPower Inc.</t>
  </si>
  <si>
    <t>As of December 27, 2004, AstroPower, Inc went out of business. AstroPower, Inc. engages in developing, manufacturing, marketing, and selling solar electric power generation products, including solar cells, modules, panels, and SunChoice pre-packaged systems for the global marketplace. Solar cells are semiconductor devices that convert sunlight directly into electricity by means of a solid-state process known as the photovoltaic effect. Modules are assemblies of solar cells connected together and encapsulated in a weatherproof package. Panels are used to reduce field assembly cost in systems. Its products provide environmentally friendly energy solutions, and are sold for both off-grid and on-grid applications. In off-grid applications, its products provide the primary source of electric power for rural homes and villages and supply power for equipment in the communications and transportation industries. In on-grid applications, its products provide a renewable source of alternative or supplemental electricity, and provide reliable back-up power in the event of a utility outage. In addition to its solar power generation product offerings, the company sells wholesale solar electricity. It sells its products in the United States, as well as in several selected international markets, including Germany, Spain, Japan, China, and South Africa. The companys competitors include BP Solar, Shell Solar, Kyocera Corporation, Sanyo Electric Co., Sharp Corp., RWE GmbH, and Canon.</t>
  </si>
  <si>
    <t>Newark</t>
  </si>
  <si>
    <t>23565948</t>
  </si>
  <si>
    <t>16200000</t>
  </si>
  <si>
    <t>APWR.Q (Pink Sheets LLC); AOW (Boerse Muenchen)</t>
  </si>
  <si>
    <t>solar electric power; SunChoiceTM pre-packaged systems; on-grid applications. manufacturing; solar cells; reliable energy solution; power generation products; panel retail sales; Manufacturing company; global marketplace; Home Depot; core component; AstroPower; panels; range; modules</t>
  </si>
  <si>
    <t>solar electric power; solar electric; electric power; sold; reliable energy; pre packaged; power generation products; packaged systems; global marketplace; electric power generation; depot; core component; generation products; products provide; marketed; introduced; grid applications; range of solar; packaged; energy solution; environmentally friendly; including solar; power system; inside; launched; environmentally; manufactured; marketplace; component; core; pre; friendly; power generation; retail; point</t>
  </si>
  <si>
    <t>0.00007285144086992685</t>
  </si>
  <si>
    <t>2859</t>
  </si>
  <si>
    <t>0.0001286938122004876</t>
  </si>
  <si>
    <t>1501</t>
  </si>
  <si>
    <t>9d6578b0a3bbdca937838cd87c224030</t>
  </si>
  <si>
    <t>Enfocus Engineering Corporation</t>
  </si>
  <si>
    <t>http://www.enfocus.us</t>
  </si>
  <si>
    <t>Enfocus Engineering Corporation provides solar panels for commercial, institutional, and residential structures. It offers rooftop concentrated photovoltaic panels. The company was founded in 2006 and is based in Sunnyvale, California.</t>
  </si>
  <si>
    <t>Enfocus Engineering Corporation; photovoltaic panels; solar panels; residential structures; rooftop</t>
  </si>
  <si>
    <t>panels for commercial; concentrated photovoltaic; concentrated; institutional; rooftop; photovoltaic panels; corporation; structures</t>
  </si>
  <si>
    <t>0.0002931651563756953</t>
  </si>
  <si>
    <t>33272</t>
  </si>
  <si>
    <t>0.00029541656878404136</t>
  </si>
  <si>
    <t>1502</t>
  </si>
  <si>
    <t>9d0a02d862fe5a983f2a8e20c88120e9</t>
  </si>
  <si>
    <t>Chi Mei Energy Corp.</t>
  </si>
  <si>
    <t>http://www.chimeienergy.com</t>
  </si>
  <si>
    <t>As of December 31, 2010, Chi Mei Energy Corp. was acquired by Chimei Innolux Corporation. Chi Mei Energy Corp. designs and manufactures thin-film solar panels in Taiwan. The company offers thin-film solar standard modules and thin-film building integrated photovoltaic modules. Its products are used in on-grid/solar farms, utilities, commercial and industrial building, and residential building applications. The company was founded in 2008 and is based in Tainan City, Taiwan.</t>
  </si>
  <si>
    <t>Innolux Corporation</t>
  </si>
  <si>
    <t>energy corp; corp; standard modules; residential building; offers thin film; offers thin; modules and thin; manufactures thin film; manufactures thin; integrated photovoltaic modules; industrial building; building applications; thin film solar; film solar; building integrated photovoltaic; film solar panels; integrated photovoltaic; solar farms; building integrated; commercial and industrial; photovoltaic modules; farms; utilities; designs and manufactures</t>
  </si>
  <si>
    <t>0.0005097366713017888</t>
  </si>
  <si>
    <t>9503</t>
  </si>
  <si>
    <t>0.0004115392005633179</t>
  </si>
  <si>
    <t>1503</t>
  </si>
  <si>
    <t>7b502ad2a45dec12d4dfe4ec3b9ad86a</t>
  </si>
  <si>
    <t>Alion Energy, Inc.</t>
  </si>
  <si>
    <t>http://www.alionenergy.com</t>
  </si>
  <si>
    <t>Alion Energy, Inc., a renewable energy company, provides EPC and O&amp;M services for utility scale photovoltaic power plants. The company offers optimized installations and automated cleaning services. It builds utility scale solar plants by using robotic installation technology and established construction industry practices. Alion Energy, Inc. was formerly known as SunPrint Inc. The company was founded in 2008 and is based in Richmond, California.</t>
  </si>
  <si>
    <t>40100000</t>
  </si>
  <si>
    <t>Alion Energy; robotic installation; utility scale; robotic installation technology; standard fixed-tilt projects; solar plants; utility scale projects; Alion Inc.; robotic installation vehicle; robotic cleaning solution; installation process; residential roof systems; entire installation process; solar installation work; O&amp;M solutions provider; efficient construction process; scale solar systems; construction industry practices; cost-effective utility scale; construction practices; scale solar plants; powerful adhesives; concrete rail; patented robotic installation; cost-effective robotic cleaning; photovoltaic solar panels; labor-intensive installation work; robotic cleaning technology; utility scale solar; time-tested construction practices; utility scale plants; new installation process; incremental improvements; automated installation vehicle; innovative EPC; overgrown vegetation; utility scale systems; inner portion; outer portion; cost-effective cleaning robots; solar systems plantation; rack systems; industry best practices; performance loss; high-wind environments; generation source.; entire mounting structure; maintenance service company; Higher Panel Performance; biological containment apparatus</t>
  </si>
  <si>
    <t>rover; solar plants; robotic cleaning; installation work; generation source; fixed tilt; energy than standard; construction process; installation process; envelope; portion; lcoe; utility scale projects; solutions provider; utility scale solar; construction industry; concrete; spot; practices; soiling; simply making; scale solar systems; rethinking; residential roof; rack systems; plurality; landfills; incremental improvements; incremental; entire installation process; entire installation; cleaning solution; brownfields; scale projects; compete; labor; penetrating; high wind; extending; build solar; adhesives; utility scale; outer; scale solar; tilt; robotic; rail; inner; epc; roof systems; seal; rack; half; cleaning; racks; vegetation; soil; initially; simply; prevent; faster; established; environments; replace; loss; improvements; nature; port; lowest; producing; cost effective; solar installation; tasks; ideal; uneven; trenches; time tested; time and labor; tightening; technologies to optimize; simple and automated; scale systems; scale plants; robotic technologies; roadmap; process eliminates; plantation; plague; mounting structure; metal posts; maximized; manufactures thin film; manufactures thin; maintenance service; labor intensive; interval; including electrical; ideal for challenging; hygiene; heavy glass</t>
  </si>
  <si>
    <t>0.00020883972370171956</t>
  </si>
  <si>
    <t>26731</t>
  </si>
  <si>
    <t>0.0002561260874363509</t>
  </si>
  <si>
    <t>3d362c4aaed53713f6291250720a3cd9</t>
  </si>
  <si>
    <t>Airspace Systems, Inc.</t>
  </si>
  <si>
    <t>http://airspace.co</t>
  </si>
  <si>
    <t>Airspace Systems, Inc. provides drone security solutions. The company detects, intercepts, and catches unwanted drones. It serves entertainment, enterprise, and utility industries. The company was founded in 2015 and is based in San Leandro, California.</t>
  </si>
  <si>
    <t>San Leandro</t>
  </si>
  <si>
    <t>Silicon Valley-based company; aerial security systems; advisors. drones. machine; Airspace Systems; Airspace designs; meaningful problems; amazing group; best companies; world; robotics; investors; development; enterprise; products</t>
  </si>
  <si>
    <t>airspace; leading the development; aerial security systems; aerial security; advisors; meaningful; silicon valley; security systems; valley; backed; amazing; machine learning; solve; investors; teams; problems; learning; specialized; builds; impact; machine</t>
  </si>
  <si>
    <t>0.0003370827974781085</t>
  </si>
  <si>
    <t>2680</t>
  </si>
  <si>
    <t>0.0002814403123807681</t>
  </si>
  <si>
    <t>1505</t>
  </si>
  <si>
    <t>087aadd1-ac4f-5d46-491b-43270264afb0</t>
  </si>
  <si>
    <t>Fit for Green</t>
  </si>
  <si>
    <t>http://www.fitforgreen.com</t>
  </si>
  <si>
    <t>Sports Technology Company Focused on Fitness Generated Electricity. Fit for Green empowers people to contribute to sustainability during exercise!  We make cardio equipment that does three things differently.  First, we reclaim workout energy and convert it to grid power; its like putting a solar panel in your gym.  Second, we have sponsors that pledge money to environmental charities based on the energy created; just like a marathon such as “Walk for Life”, but for the environment.  Lastly, we do all this in fun and rewarding ways with LED lights and engaging games.  Fit for Green is merging Sustainability and Wellness for fitness enthusiasts Worldwide!</t>
  </si>
  <si>
    <t>Mission Viejo</t>
  </si>
  <si>
    <t>fitness; sustainability; three things; technology company focused; sports technology; sponsors; reclaim; pledge; merging; lastly; gym; exercise; energy created; empowers people; differently; charities; cardio; fit; generated electricity; rewarding; wellness; walk; engaging; enthusiasts; empowers; putting; led lights; grid power; contribute; ways; fun; games; convert; second; sports; generated; created; money; things; focused</t>
  </si>
  <si>
    <t>0.0003004314706749902</t>
  </si>
  <si>
    <t>10804</t>
  </si>
  <si>
    <t>0.0003285211194719245</t>
  </si>
  <si>
    <t>Certain data and content provided by https://www.crunchbase.com/organization/fit-for-green</t>
  </si>
  <si>
    <t>1506</t>
  </si>
  <si>
    <t>6bbfd3c788e5521c43d7e03f5121fa8e</t>
  </si>
  <si>
    <t>ADCOM Systems</t>
  </si>
  <si>
    <t>http://www.adcomsystems.ae</t>
  </si>
  <si>
    <t>ADCOM Systems designs, develops, and manufactures unmanned aerial vehicles (UAVs), aerial targets, air traffic control radar systems, and communication systems. The company also provides support systems, such as flight control units; and ADFLIR GPS, a gyro-stabilized platform to perform aerial observation reconnaissance and targeting by means of video devices. In addition, it offers ADCOM GCS, a ground control station to operate single or multiple drones simultaneously; and pneumatic launchers for tactical UAVs and targets. ADCOM Systems is based in Abu Dhabi, United Arab Emirates with branches worldwide.</t>
  </si>
  <si>
    <t>Abu Dhabi</t>
  </si>
  <si>
    <t>targets; tactical uavs; systems designs; support systems; single or multiple; radar systems; platform to perform; multiple drones; manufactures unmanned aerial; manufactures unmanned; gyro stabilized; gcs; control units; control radar; aerial targets; aerial observation; air traffic control; traffic control; launchers; gyro; ground control station; air traffic; control station; uavs; communication systems; targeting; stabilized; pneumatic; observation; ground control; reconnaissance; tactical; simultaneously; radar; flight control; traffic; perform; unmanned aerial vehicles; station; aerial vehicles; gps; units</t>
  </si>
  <si>
    <t>0.0003651341090541309</t>
  </si>
  <si>
    <t>2597</t>
  </si>
  <si>
    <t>0.0003853596983185625</t>
  </si>
  <si>
    <t>1507</t>
  </si>
  <si>
    <t>fcb6fdf9-6338-7687-4cd5-d098828b8e19</t>
  </si>
  <si>
    <t>Rise Above</t>
  </si>
  <si>
    <t>http://www.riseabove.com.au</t>
  </si>
  <si>
    <t>We, Rise Above have managed to establish ourselves as the reputed distributor and retailer of GPS-enabled UAV drones in Australia.</t>
  </si>
  <si>
    <t>uav drones; reputed; rise; retailer; establish; distributor; managed; enabled; gps</t>
  </si>
  <si>
    <t>0.00007033112029504827</t>
  </si>
  <si>
    <t>0.00011135152877851792</t>
  </si>
  <si>
    <t>Certain data and content provided by https://www.crunchbase.com/organization/rise-above</t>
  </si>
  <si>
    <t>1508</t>
  </si>
  <si>
    <t>5c46f86b-ff80-d9cd-7909-2e82d8de0a3d</t>
  </si>
  <si>
    <t>Future Friendly</t>
  </si>
  <si>
    <t>http://futurefriendly.com.au/</t>
  </si>
  <si>
    <t>Future Friendly offers comprehensive installation and renovation services for all types of commercial solar power systems. We audit, monitor and repair the solar panels fitted by ourselves or the third party. Our professionals render these services within the budget you have targeted.</t>
  </si>
  <si>
    <t>render; offers comprehensive; commercial solar power; renovation; fitted; audit; targeted; budget; commercial solar; third party; solar power systems; party; third; comprehensive; professionals; friendly; monitor; repair; power systems; types</t>
  </si>
  <si>
    <t>0.00011450481629620438</t>
  </si>
  <si>
    <t>3541</t>
  </si>
  <si>
    <t>0.00016412732226301054</t>
  </si>
  <si>
    <t>Certain data and content provided by https://www.crunchbase.com/organization/future-friendly</t>
  </si>
  <si>
    <t>1509</t>
  </si>
  <si>
    <t>73d9f80ab81b9f1e9bfb06bb519080d0</t>
  </si>
  <si>
    <t>Reforges Inc.</t>
  </si>
  <si>
    <t>http://www.reforgesconstellation.com</t>
  </si>
  <si>
    <t>Reforges Inc. develops an application for drone automation systems. It offers ReCon application that enables users to schedule their flights, automatically deploy drones, transfer data, and automatically recharge the drone. The company was founded in 2015 and is headquartered in Toronto, Canada.</t>
  </si>
  <si>
    <t>drone automation; automation systems; automation</t>
  </si>
  <si>
    <t>0.00028604971950329383</t>
  </si>
  <si>
    <t>17174</t>
  </si>
  <si>
    <t>0.0004153497903821629</t>
  </si>
  <si>
    <t>1510</t>
  </si>
  <si>
    <t>d25077fc759a5aca8bc4a5a2000c9184</t>
  </si>
  <si>
    <t>Nippon Electric Glass Co., Ltd.</t>
  </si>
  <si>
    <t>http://www.neg.co.jp/en</t>
  </si>
  <si>
    <t>Nippon Electric Glass Co., Ltd., together with its subsidiaries, manufactures and sells specialty glass products and glassmaking machinery in Japan, Korea, China, Taiwan, Malaysia, and internationally. The company offers glass substrates for use in flat panel displays and solar cells, as well as for chemical strengthening purposes. It also provides glass for optical and electronic devices; glass fibers for reinforcement of resin and concrete products; consumer glass products, including heat resistant glass, and glass for use in building materials, as well as glass tubing products for lighting, pharmaceutical, and medical use; and thin film coatings. Nippon Electric Glass Co., Ltd. was incorporated in 1944 and is headquartered in Otsu, Japan.</t>
  </si>
  <si>
    <t>Otsu</t>
  </si>
  <si>
    <t>Shiga</t>
  </si>
  <si>
    <t>5214 (The Tokyo Stock Exchange); NPEG.F (Pink Sheets LLC); 5214 (Obsolete - formerly Osaka Securities Exchange (OSE)); 373340000 (Unquoted security); NPG (Deutsche Boerse AG)</t>
  </si>
  <si>
    <t>nippon; glass products; well as glass; tubing products; thin film coatings; strengthening; specialty glass products; specialty glass; products for lighting; optical and electronic; offers glass; including heat; heat resistant; glass substrates; film coatings; reinforcement; fibers; tubing; resin; building materials; concrete; electronic devices; purposes; flat panel displays; substrates; pharmaceutical; panel displays; machinery; coatings; subsidiaries; resistant; specialty; manufactures and sells; displays; optical; flat panel; chemical; medical</t>
  </si>
  <si>
    <t>0.00028833302389338265</t>
  </si>
  <si>
    <t>1759</t>
  </si>
  <si>
    <t>0.0002614315426399071</t>
  </si>
  <si>
    <t>1511</t>
  </si>
  <si>
    <t>60469cadf39f23eaec3fddf537ba9de9</t>
  </si>
  <si>
    <t>CHAUVIN ARNOUX Group</t>
  </si>
  <si>
    <t>http://www.chauvin-arnoux.com</t>
  </si>
  <si>
    <t>CHAUVIN ARNOUX Group designs, manufactures, and commercializes test and measuring instruments. It provides adapters for multimeters and multimeter clamps, laboratory instruments, accessories, accessories for oscilloscopes, analyzer oscilloscopes with remote interface, benchtop analogue oscilloscopes, benchtop digital oscilloscopes, cable locators, calibrators, current clamps and sensors, earth and resistivity testers, electrical installation testers, electrical testers, electromagnetic field testers, insulation testers, and loggers. The company also offers machine and equipment testers, micro-ohmmeters, multimeter clamps, multimeters, other testers, physical and environmental measurements, portable oscilloscopes with isolated channels, processing and analysis software, products for education and training, telecom/network testers, solar panel testers, and RF wattmeters-reflectometers, as well as power, energy, and disturbance analyzers. Its products are used in electrical sector, diagnostics and inspections, energy efficiency, education, and laboratory applications worldwide. The company was founded in 1893 and is based in Paris, France. It has subsidiaries in the United States, Italy, China, the United Kingdom, Sweden, Germany, Austria, Spain, Lebanon, and Switzerland.</t>
  </si>
  <si>
    <t>testers; clamps; benchtop; instruments; laboratory; well as power; resistivity; remote interface; processing and analysis; measuring instruments; group designs; environmental measurements; education and training; disturbance; calibrators; applications worldwide; analyzer; analysis software; analogue; electrical installation; loggers; analyzers; education; isolated; electromagnetic; adapters; commercializes; channels; diagnostics; rf; measuring; telecom; measurements; subsidiaries; physical; earth; inspections; insulation; cable; energy efficiency; sector; interface; test; machine</t>
  </si>
  <si>
    <t>0.00006738640365021341</t>
  </si>
  <si>
    <t>3772</t>
  </si>
  <si>
    <t>0.0001477690944892538</t>
  </si>
  <si>
    <t>1512</t>
  </si>
  <si>
    <t>fd401722-b1f8-98fd-1a87-895767e074ac</t>
  </si>
  <si>
    <t>Applied Films Corporation</t>
  </si>
  <si>
    <t>http://www.appliedfilms.com/</t>
  </si>
  <si>
    <t>Applied Films is a leading provider of technologically advanced thin film deposition equipment and service. Developing and implementing innovative coating solutions they are supplying high-tech markets such as the flat panel display and the solar glass industry.
Many years of experience in the manufacturing of thin film coating solutions as well as ongoing research and development make sure they are always offering advanced technological solutions to their customers, providing them with a competitive edge.
Their global network of sales and services centers guarantees continuity of service and support wherever Applied Films’ equipment is installed. It enables us to ensure that their customers always realize the full benefits of their thin film deposition solutions.</t>
  </si>
  <si>
    <t>464000000</t>
  </si>
  <si>
    <t>AFCO ()</t>
  </si>
  <si>
    <t>thin film deposition; film deposition; applied films; deposition; films; technologically advanced; service and support; network of sales; global network; glass industry; full benefits; film deposition equipment; developing and implementing; deposition equipment; coating solutions; advanced thin film; advanced thin; continuity; technologically; applied; solar glass; leading provider; realize; supplying; implementing; guarantees; flat panel display; panel display; high tech; coating; centers; flat panel; display; benefits; tech</t>
  </si>
  <si>
    <t>0.0004225879997786544</t>
  </si>
  <si>
    <t>0.00030769485378387814</t>
  </si>
  <si>
    <t>Certain data and content provided by https://www.crunchbase.com/organization/applied-films-corporation</t>
  </si>
  <si>
    <t>1513</t>
  </si>
  <si>
    <t>46f65f036dfadc2abcf26f6714095db0</t>
  </si>
  <si>
    <t>Ambient Intelligence Technologies Lab., Co. Ltd.</t>
  </si>
  <si>
    <t>http://kukanchi.jp</t>
  </si>
  <si>
    <t>Ambient Intelligence Technologies Lab., Co. Ltd. offers underwater drone and marine survey and monitoring device testing services. The company was founded in 2014 and is based in Tsukuba, Japan.</t>
  </si>
  <si>
    <t>Tsukuba</t>
  </si>
  <si>
    <t>underwater drone; monitoring device; intelligence technologies; testing services; ambient; underwater; lab; survey; marine</t>
  </si>
  <si>
    <t>0.00007985563533198017</t>
  </si>
  <si>
    <t>0.00018229572380686645</t>
  </si>
  <si>
    <t>1514</t>
  </si>
  <si>
    <t>14b1c2bf-e604-e5c1-c1e7-f5517344f862</t>
  </si>
  <si>
    <t>Cooper Copter</t>
  </si>
  <si>
    <t>http://coopercopter.com/</t>
  </si>
  <si>
    <t>Cooper Copter is a revolutionary drone engine making drones smaller immensly safer safe inner city logistics and personal transport. COOPER COPTER offers since 2010 professional aerial photos and aerial ie filming &amp; photo shoot at and livestream drone / camera drone. We own several drones which different tasks covering, so as for each project and each task has an individual and appropriate equipment on hand.</t>
  </si>
  <si>
    <t>cooper; copter; making drones; livestream; camera drone; appropriate equipment; aerial photos; inner; professional aerial; shoot; task; safer; appropriate; covering; filming; city; smaller; tasks; revolutionary; photos; transport; hand; engine; logistics; individual; photo; personal; safe</t>
  </si>
  <si>
    <t>0.00021100397775913895</t>
  </si>
  <si>
    <t>8781</t>
  </si>
  <si>
    <t>0.00022604080736936133</t>
  </si>
  <si>
    <t>Certain data and content provided by https://www.crunchbase.com/organization/cooper-copter</t>
  </si>
  <si>
    <t>1515</t>
  </si>
  <si>
    <t>9008867ddb176b274ec02bf2731965b2</t>
  </si>
  <si>
    <t>National Solar Group Pty Ltd.</t>
  </si>
  <si>
    <t>http://www.nationalsolargroup.com.au</t>
  </si>
  <si>
    <t>National Solar Group Pty Ltd. operates as a retailer and installer of residential solar panel systems. It offers solar PV systems for household and business customers. The company also wholesales and franchises to smaller solar retailers in Australia. National Solar Group was incorporated in 2010 and is based in Melbourne, Australia. As of April 12, 2011, National Solar Group Pty Ltd. operates as a subsidiary of M+W Group GmbH.</t>
  </si>
  <si>
    <t>Melbourne</t>
  </si>
  <si>
    <t>Stumpf AG</t>
  </si>
  <si>
    <t>solar group; national solar; wholesales; smaller solar; offers solar pv; franchises; business customers; solar pv systems; national; retailers; pv systems; smaller; household; solar pv; offers solar</t>
  </si>
  <si>
    <t>0.0002858347727224442</t>
  </si>
  <si>
    <t>10155</t>
  </si>
  <si>
    <t>0.00027829340542504384</t>
  </si>
  <si>
    <t>1516</t>
  </si>
  <si>
    <t>28be0fb0-bdcd-6ffc-8410-bd6cb374adde</t>
  </si>
  <si>
    <t>Airvinci</t>
  </si>
  <si>
    <t>http://www.airvinci.com</t>
  </si>
  <si>
    <t>They are developing a personal VOTL helicopter. Airvinci founded by Tarek Ibrahim in December 2014, their team aims to develop and build the best personal helicopters and drones for their users. Each and every one of our users will benefit from their drive and their passion to create a smart and sophisticated product that will be easy to fly, safe and cost-effective. Their users – these are enthusiastic pilots, avid skydivers, forward-looking shippers, courageous people involved into search and rescue and simply individuals who want to turn common things such as the daily commute into something exciting and awesome.</t>
  </si>
  <si>
    <t>safe and cost; passion to create; enthusiastic; easy to fly; develop and build; daily commute; create a smart; courageous; commute; avid; aims to develop; awesome; personal; passion; exciting; helicopter; search and rescue; helicopters; aims; forward; involved; daily; sophisticated; rescue; common; pilots; benefit; search; drive; turn; simply; individuals; founded; cost effective; things; fly; safe</t>
  </si>
  <si>
    <t>0.00020716181642916744</t>
  </si>
  <si>
    <t>21708</t>
  </si>
  <si>
    <t>0.0002631853472167591</t>
  </si>
  <si>
    <t>Certain data and content provided by https://www.crunchbase.com/organization/airvinci</t>
  </si>
  <si>
    <t>91aaea5c27add9c31bd2ad22ce416895</t>
  </si>
  <si>
    <t>Advanced Data Technologies, Inc.</t>
  </si>
  <si>
    <t>http://www.webadt.com</t>
  </si>
  <si>
    <t>Advanced Data Technologies, Inc. designs and installs showcase structured connectivity solutions and networking equipment. The company also provides network equipment installation (LAN/WAN/wireless LAN), IP telephony (networked phone systems), security systems (access control and surveillance), and LED lighting systems, as well as emergency service and support; and wireless networking systems for small offices, enterprises, service providers, and outdoor building links. In addition, it offers electrical services that include cable tray installations (overhead cable runway, enclosed tray, and underfloor); grounding (telecom rooms and data centers); UPS systems; backup generator systems; data center power distribution (RPPs, PDUs, and branch circuits); PV (photovoltaic) solar power installations (inverters, combiners, and panels); electric vehicle charging stations; interior and exterior lighting; preventative maintenance and shutdown services; and equipment repair and troubleshooting. The company serves customers in various markets, including data centers, financial institutions, healthcare, government, education, manufacturing, technology, and not-for-profit. Advanced Data Technologies, Inc. was incorporated in 1989 and is based in Naperville, Illinois.</t>
  </si>
  <si>
    <t>Naperville</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</si>
  <si>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t>
  </si>
  <si>
    <t>tray; advanced data; lan; networking; wireless networking; wireless lan; well as emergency; wan; vehicle charging stations; telephony; systems for small; solar power installations; service and support; runway; preventative maintenance; outdoor building; offers electrical services; networking equipment; led lighting systems; interior and exterior; generator systems; exterior lighting; equipment repair; equipment installation; emergency service; combiners; center power; cable tray; branch circuits; branch; backup generator; shutdown; showcase; offers electrical; data center; cable; preventative; power installations; access control; networked; services that include; underfloor; electric vehicle charging; data centers; vehicle charging; enclosed; electrical services; troubleshooting; links; grounding; power distribution; overhead; service providers; structured; charging stations; rooms; designs and installs; security systems; wireless; electric vehicle; exterior; enterprises; lighting systems; telecom; circuits; connectivity; ip; led lighting; interior; offices; providers; backup; generator; centers; center; stations; charging; phone; emergency; repair; outdoor; surveillance</t>
  </si>
  <si>
    <t>0.00025441981037409983</t>
  </si>
  <si>
    <t>24412</t>
  </si>
  <si>
    <t>0.00030167892800634006</t>
  </si>
  <si>
    <t>1518</t>
  </si>
  <si>
    <t>75966d77-e6d3-2d88-4348-ab8cc1023e09</t>
  </si>
  <si>
    <t>Drone2Work</t>
  </si>
  <si>
    <t>http://drone2work.com</t>
  </si>
  <si>
    <t>Drone2Work is the first P2P service marketplace that connects drone pilots and customers on an easy-to-use website.</t>
  </si>
  <si>
    <t>marketplace that connects; drone work; connects drone pilots; connects drone; drone pilots; connects; marketplace; website; pilots</t>
  </si>
  <si>
    <t>0.0004679563686191572</t>
  </si>
  <si>
    <t>0.0003716196675778942</t>
  </si>
  <si>
    <t>Certain data and content provided by https://www.crunchbase.com/organization/drone2work</t>
  </si>
  <si>
    <t>1519</t>
  </si>
  <si>
    <t>399a095c-5de6-984b-2d77-07318990f85a</t>
  </si>
  <si>
    <t>Solar Roadways</t>
  </si>
  <si>
    <t>http://www.solarroadways.com</t>
  </si>
  <si>
    <t>The Solar Roadway is a series of structurally engineered solar panels that are driven upon. These Solar Road Panels replace petroleum-based asphalt surfaces: roads, parking lots, and driveways. 
The Solar Roadway becomes an intelligent highway infrastructure that pays for itself through the generation of electricity and by doubling as the nation's power grid: an intelligent, self-healing, decentralized power grid.</t>
  </si>
  <si>
    <t>Sagle</t>
  </si>
  <si>
    <t>2200000</t>
  </si>
  <si>
    <t>roadway; power grid; structurally; solar road; healing; driveways; decentralized power; asphalt; pays; highway; decentralized; generation of electricity; petroleum; parking lots; roads; lots; intelligent; replace; surfaces; road; parking; engineered; series; driven</t>
  </si>
  <si>
    <t>0.00024512395591054243</t>
  </si>
  <si>
    <t>10895</t>
  </si>
  <si>
    <t>0.00034402744355175306</t>
  </si>
  <si>
    <t>Certain data and content provided by https://www.crunchbase.com/organization/solar-roadways</t>
  </si>
  <si>
    <t>1520</t>
  </si>
  <si>
    <t>989e0b87-f5c3-5b46-da0f-0bc26206735c</t>
  </si>
  <si>
    <t>GPSdome</t>
  </si>
  <si>
    <t>http://www.gpsdome.com</t>
  </si>
  <si>
    <t>GPSdome develops a GPS anti-jamming solution. GPS Dome Ltd. developed a cyber protection solution from jamming and disruption for GPS-based systems. Its competitive advantage is its affordable price comparing to the existing solutions that were developed for military applications, while GPS Dome has been better designed for civilian applications, such as autonomous cars, drones, homeland security, smart city, timing synchronization, etc. The company's development team includes electronic warfare (EW) engineers who previously worked for the defense industries, and have developed the GPS Dome based on advanced military technologies. However, innovative miniaturization technologies and product adjustments to civilian applications enabled lowering its price significantly. GPS Dome product has been commercially available since November 2016.</t>
  </si>
  <si>
    <t>Caesarea</t>
  </si>
  <si>
    <t>dome; jamming; gps; civilian; timing; team includes; synchronization; smart city; protection solution; existing solutions; ew; development team; developed for military; defense industries; better designed; autonomous cars; affordable price; electronic warfare; comparing; warfare; disruption; competitive advantage; military applications; adjustments; price; cyber; commercially; lowering; homeland security; homeland; worked; city; enabled; cars; anti; competitive; advantage; defense; engineers; affordable; better</t>
  </si>
  <si>
    <t>0.0002563996244128416</t>
  </si>
  <si>
    <t>0.0002631586673413095</t>
  </si>
  <si>
    <t>Certain data and content provided by https://www.crunchbase.com/organization/gpsdome</t>
  </si>
  <si>
    <t>64491390399fa80ba6a36504401e1a09</t>
  </si>
  <si>
    <t>British Gas Trading Limited</t>
  </si>
  <si>
    <t>http://www.britishgas.co.uk</t>
  </si>
  <si>
    <t>British Gas Trading Limited supplies gas and electricity to homes and businesses in the United Kingdom. The company also offers insurance services for boiler and heating equipment, plumbing and drains, home electrical products, and gas and kitchen appliances, as well as landlord insurance, and buildings and contents insurance; boiler repair, heating upgrades, plumbing and drains repair, and electrical and appliance repair services; help and guidance to landlords, loft and cavity wall insulation, and electric vehicle charging solutions; solar photovoltaic (PV) panels for homes; and heating equipment installation. In addition, it provides solar PV panels, solar thermal panels, biomass systems, micro generation technologies, air source heat pumps, and ground source heat pumps; energy services, including gas safety checks, business boiler breakdowns, commercial boiler installations, and electrical maintenance; and consulting, monitoring, and training services for hotels and leisure, manufacturing, office, public sector, pubs and restaurant, retail, and social housing industries. British Gas Trading Limited was formerly known as Public Gas Supply. The company was founded in 1995 and is based in Windsor, United Kingdom. British Gas Trading Limited operates as a subsidiary of Centrica plc.</t>
  </si>
  <si>
    <t>Windsor</t>
  </si>
  <si>
    <t>269154801</t>
  </si>
  <si>
    <t>Centrica plc</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</si>
  <si>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t>
  </si>
  <si>
    <t>heating equipment; drains; boiler; source heat pumps; source heat; plumbing; wall insulation; supplies gas; services for boiler; safety checks; restaurant; pubs; offers insurance; micro generation; loft and cavity; landlord; kitchen appliances; insurance services; including gas; hotels and leisure; generation technologies; gas safety; gas and electricity; equipment installation; electricity to homes; electrical maintenance; charging solutions; cavity wall insulation; british; breakdowns; boiler repair; boiler and heating; insurance; panels for homes; landlords; cavity wall; heat pumps; social housing; repair; contents; loft; public sector; ground source heat; cavity; solar thermal panels; electric vehicle charging; vehicle charging; air source heat; checks; ground source; electrical products; repair services; thermal panels; air source; homes and businesses; homes; training services; pumps; solar pv panels; hotels; electric vehicle; trading; kitchen; energy services; appliance; leisure; guidance; biomass; upgrades; pv panels; housing; insulation; social; office; wall; solar thermal; sector; charging; appliances; solar photovoltaic; solar pv; retail; consulting</t>
  </si>
  <si>
    <t>0.0004088942602170524</t>
  </si>
  <si>
    <t>0.00033568914143757066</t>
  </si>
  <si>
    <t>1522</t>
  </si>
  <si>
    <t>4ce0085b4f2e50f6c662fd9134dfa411</t>
  </si>
  <si>
    <t>Sky-Futures Ltd.</t>
  </si>
  <si>
    <t>http://www.sky-futures.com</t>
  </si>
  <si>
    <t>Sky-Futures Ltd. develops drone-based inspections and groundbreaking data analysis software for enterprise clients. Its software solutions include EXPANSE, a data analytics and reporting software for commercial drone-based industrial inspections. The company offers solutions that enable enterprises to perform drone inspections of various infrastructures in oil and gas, renewables, utilities, telecoms, bridges, and construction industries. Sky-Futures Ltd. has a strategic partnership with Bristow Group. The company was incorporated in 2005 and is based in Hayes, United Kingdom with an additional office in Houston, Texas.</t>
  </si>
  <si>
    <t>9561004</t>
  </si>
  <si>
    <t>MMC Ventures Ltd (2); Airware, Inc., Investment Arm; Bristow Group Inc.</t>
  </si>
  <si>
    <t>unmanned aerial vehicle; uav operators; gas inspection services; thermal imagery; technical inspection reports; flare stack inspections; Highly experienced UAV; professional UAV operators; onshore inspections; splash zone inspections; UAV Oil; thermal imagery services; HD video; Unmanned Aerial Vehicles; general topside work; Gas specific training; Sky-Futures; Bespoke inspection service; emergency inspections; Consultancy based approach; deck inspections; electronics. energy. oil; global leaders; Excellent safety record; invaluable industry expertise; flexible inspections; High Definition; industry experts; strong EH&amp;S culture; high technology market; Gas industry; house Oil; technical reports; structural engineers. consumer; global client list; structural inspections; Typical inspections; industrial inspections; Sky-Futures Ltd.; Gas experience; gas facilities; cost effective; Technical report; Total safety; client requirements; method statements; responsible service; industry partnerships; cutting edge; innovative technology</t>
  </si>
  <si>
    <t>flare; uav operators; thermal imagery; gas inspection services; gas inspection; experienced uav; inspection services; sky; onshore; technical inspection; providing unmanned aerial; providing unmanned; provide safe; provide high definition; offshore and onshore; live flare; inspection service; inspection reports; shutdown; industry experts; gas industry; deck; oil and gas; written; hd video; offshore; inspections; unmanned aerial vehicle; reports; aerial vehicle; bespoke; provide high; hd; high definition; experienced; structural; imagery; definition; leaders; client; operators; cost effective; technology market; structural inspections; statements; splash; specific training; specialties unmanned aerial; specialties unmanned; services for industrial; safety safety; safe and responsible; rule; professional uav; onshore and offshore; managed services; live flare stack; invaluable; informed decisions; industry expertise; industrial inspections; imperative; highly experienced; highly detailed imagery; highly detailed; help monitor; gas facilities; flare stack; experienced unmanned; experience and expertise; edge of technology; drones to help; detailed imagery; decommissioning; client list; house; priority; experts; safe; detailed; expertise; inspect; culture; high technology; market leader; maintained; live; innovative technology; dependent; fast; partnerships; engineers; informed; excellence; assess; defined; assessments; zone; list; stack</t>
  </si>
  <si>
    <t>0.0001763032464241081</t>
  </si>
  <si>
    <t>1538</t>
  </si>
  <si>
    <t>0.00021438939639369505</t>
  </si>
  <si>
    <t>1523</t>
  </si>
  <si>
    <t>be60f00d-51b1-1563-7de6-cdfe93c4709a</t>
  </si>
  <si>
    <t>Horus Aircraft</t>
  </si>
  <si>
    <t>http://horusaeronaves.com/</t>
  </si>
  <si>
    <t>The Horus Aircraft presents the ISIS, an autonomous aircraft full of technology and personalized service. Horus Aircraft is a Santa Catarina company that was founded in 2014. Focused on the needs of its customers, the company is constantly developing to offer the best aero-drilling solutions with drones. Owning proprietary technologies, resulting from years of research and development encouraged by innovation programs available in Santa Catarina, the company still has integrated services such as the image processing platform, which facilitates the experience of users who already perform flights with drones and Have difficulty processing maps.</t>
  </si>
  <si>
    <t>955757.963853234</t>
  </si>
  <si>
    <t>Darwin Starter; SP Ventures</t>
  </si>
  <si>
    <t>proprietary technologies; processing platform; personalized service; owning; integrated services; horus; encouraged; difficulty; autonomous aircraft; aero; presents; drilling; facilitates; personalized; constantly; image processing; flights; maps; programs; perform; innovation; image; focused</t>
  </si>
  <si>
    <t>0.00008113446081861318</t>
  </si>
  <si>
    <t>0.00011423923095711651</t>
  </si>
  <si>
    <t>Certain data and content provided by https://www.crunchbase.com/organization/horus-aircraft</t>
  </si>
  <si>
    <t>1524</t>
  </si>
  <si>
    <t>968a1158-3aa6-0097-4ed2-e799e18541c9</t>
  </si>
  <si>
    <t>FlyLab</t>
  </si>
  <si>
    <t>http://flylab.io</t>
  </si>
  <si>
    <t>Flylab is involved in mechatronics, especially for drones.</t>
  </si>
  <si>
    <t>mechatronics; involved</t>
  </si>
  <si>
    <t>0.00012130463161617424</t>
  </si>
  <si>
    <t>0.0002117617791208649</t>
  </si>
  <si>
    <t>Certain data and content provided by https://www.crunchbase.com/organization/flylab</t>
  </si>
  <si>
    <t>1525</t>
  </si>
  <si>
    <t>98aac1bc-f53e-baf6-34dd-0b34c4ab2545</t>
  </si>
  <si>
    <t>Xfly Brasil</t>
  </si>
  <si>
    <t>https://www.xflybrasil.com/</t>
  </si>
  <si>
    <t>Xfly Brasil the customer receives personalized service and with the quality that only those who manufacture can offer. XFly Brasil was one of the pioneers in the manufacture of multi-rotors in Brazil. He started his story with drones for leisure flights until They reach Their main specialty today which are precision farming equipment. They have already delivered more than 250 equipment throughout Brazil and also outside Brazil, such as Bolivia and France. They have in Their customer letter large companies such as Embrapa, Fibria and Federal Police among others, which demonstrates the quality of Their equipment and the confidence in Their training and technical assistance. They have a specialized team to make the technical delivery in the region where the buyer is located and They are always ready to offer all support and technical assistance, either remotely or in person.</t>
  </si>
  <si>
    <t>Bauru</t>
  </si>
  <si>
    <t>technical assistance; brasil; assistance; ready to offer; personalized service; manufacture of multi; letter; large companies; farming equipment; drones for leisure; demonstrates; customer receives; precision farming; pioneers; buyer; multi rotors; story; receives; rotors; police; personalized; confidence; leisure; person; region; farming; flights; federal; started; delivered; specialty; located; remotely; reach; main; ready; specialized; today</t>
  </si>
  <si>
    <t>0.00008391479609643874</t>
  </si>
  <si>
    <t>0.00013887929692655334</t>
  </si>
  <si>
    <t>Certain data and content provided by https://www.crunchbase.com/organization/xfly-brasil</t>
  </si>
  <si>
    <t>1526</t>
  </si>
  <si>
    <t>e08104bc0a05b3b7744a1566a4c6b305</t>
  </si>
  <si>
    <t>Slingshot Power, PBC</t>
  </si>
  <si>
    <t>http://www.slingshotpower.com</t>
  </si>
  <si>
    <t>Slingshot Power, PBC manufactures solar systems, electric vehicle charging stations, and LED lighting. It also offers residential and commercial solar panel installation services. The company serves its customers through partners and agents throughout the world. Slingshot Power, PBC was incorporated in 2013 and is based in Los Altos, California.</t>
  </si>
  <si>
    <t>Los Altos</t>
  </si>
  <si>
    <t>2250001</t>
  </si>
  <si>
    <t>Slingshot Power; Clean Energy Revolution; free energy; free energy assessment; total energy solution; Residential Solar Power; Energy Goliaths; lighting energy consumption; EV Charging Station; free energy consultation; energy costs; energy. renewable energy; EV Solar Systems; holistic approach; Solar Photovoltaic systems; Electric Vehicle; Light weight frame; attractive financing options; Commercial Solar Systems; Solar PV systems; hands. clean energy.; main electrical panel; Energy Ambassadors; energy usage; energy profile; Key features; weight distribution; smarter way; car racks; Excellent balance; easier transport; Service center; Convenient battery; comfortable margin; stock market; new car; licensed electricians; oil company; basic Level; professional team; consumption offsets; sustainable generation; big oil; steering wheel; best warranties; safety upgrade; expensive portion; line products; holistic solutions; big picture</t>
  </si>
  <si>
    <t>holistic; free energy; holistic approach; energy revolution; approach to energy; charging station; bike; hands; ev; revolution; road; energy costs; electric vehicle; car; cut; usage; led lighting; easier; charging; weight distribution; wallet; throttle; tackle; system to help; system to ensure; stairs; service center; rest easy knowing; rest easy; professional team; permitted; pave; pairing; owning; offsets; margin; main electrical; lighting energy; licensed electricians; home's electrical system; home's electrical; help you start; farther; evs; ev charging station; ev charging; energy future; energy efficient led; energy consultation; energy assessment; electrical panel; efficient led; easy knowing; easier and faster; driver's seat; costs and reduce; corners; commuting; commute; commercial solar systems; clean energy future; bring electric; beats; basic level; ambassadors; pay; wait; utility bill; residential solar power; knowing; hundreds of thousands; maximize; identify; visiting; total energy; key features; solar pv systems; leading solar; battery charging; lead; thousands of dollars; electricians; cord; bikes; weight; station; town; electrical system; comfortable; big; solar photovoltaic systems; seat; onsite; savings; steering; electric vehicle charging; solar systems; ready; vehicle charging; smarter</t>
  </si>
  <si>
    <t>0.00030046642354416897</t>
  </si>
  <si>
    <t>4200</t>
  </si>
  <si>
    <t>0.00027747179382816537</t>
  </si>
  <si>
    <t>1527</t>
  </si>
  <si>
    <t>4e03360c-c483-6d6e-15ce-49574fd3918a</t>
  </si>
  <si>
    <t>Event 38 Unmanned Systems</t>
  </si>
  <si>
    <t>http://www.event38.com</t>
  </si>
  <si>
    <t>Event 38 designs and builds UAS and mission specific optical sensors. Founded in 2011 and with customers all over the world, Event 38 designs and manufactures drones, (unmanned aerial systems), specialized optical sensors, and a Drone Data Management System™ for Construction, Environmental Conservation, Mining, Surveying and Precision Agriculture.
Their drones fly completely autonomously from takeoff to landing with their “Easy Button” software. Their drones have longer flight times, can carry larger payloads, have higher resolution sensors and cost 5-20 times less than their competitors.
They build, test and ship all of their drones from their factory in Akron, Ohio.
Their drone data analysis software (Drone Data Management System™), gives their customers a quick and easy way to securely store, process, and analyze huge amounts of data captured in each flight.
Providing excellent customer support is very important to us. When you contact their helpful support team, your questions are answered by helpful engineers who fly drones daily.</t>
  </si>
  <si>
    <t>Akron</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</si>
  <si>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t>
  </si>
  <si>
    <t>drone data; optical sensors; helpful; data management; management system; takeoff to landing; system for construction; surveying and precision; support team; providing excellent; mission specific; longer flight times; longer flight; larger payloads; higher resolution; helpful support; excellent customer; environmental conservation; drones fly; drone data analysis; data captured; data analysis software; answered; analysis software; amounts of data; flight times; event; manufactures drones; fly drones; quick and easy; designs and builds; customer support; takeoff; times; optical; securely; data analysis; huge; fly; button; questions; amounts; competitors; autonomously; ship; captured; conservation; unmanned aerial systems; payloads; precision agriculture; factory; aerial systems; analyze; quick; daily; surveying; larger; longer; carry; landing; excellent; completely; mining; resolution; events; uas; founded; store; specialized; contact; designs and manufactures; builds; test; higher; engineers; sensor</t>
  </si>
  <si>
    <t>0.00009067984444052639</t>
  </si>
  <si>
    <t>0.00013625537110301347</t>
  </si>
  <si>
    <t>Certain data and content provided by https://www.crunchbase.com/organization/event-38-unmanned-technology</t>
  </si>
  <si>
    <t>1528</t>
  </si>
  <si>
    <t>efdf0c7e8b4ded8f3af778f837527a98</t>
  </si>
  <si>
    <t>Critical Solutions, Inc., through its subsidiary, White Door, Inc., manufactures and sells alternate powered systems in the United States. The companys alternate powered systems utilize solar panels, wind turbines, and hydrogen fuel cells to power physical security and communication requirements for areas where power is difficult to obtain, or where conventional power means are expensive to deploy. Its products are used by defense contractors to secure nuclear power plants, by the Federal Bureau of Prisons for emergency response teams, and the U.S. airports for emergency communication and ground surveillance. The company was incorporated in 2008 and is headquartered in Ashburn, Virginia. On June 4, 2013, an involuntary petition for liquidation under Chapter 7 was filed against Critical Solutions, Inc., in the U.S. Bankruptcy Court for the Eastern District of Virginia. July 1, 2013, the involuntary petition was approved by the Court. Critical Solutions, Inc. is in liquidation.</t>
  </si>
  <si>
    <t>CSLI (Pink Sheets LLC)</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</si>
  <si>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t>
  </si>
  <si>
    <t>powered systems; alternate; court; white door; utilize solar; systems utilize; security and communication; response teams; physical security; nuclear power plants; liquidation; hydrogen fuel cells; ground surveillance; emergency response teams; emergency communication; defense contractors; conventional power; cells to power; bureau; bankruptcy court; bankruptcy; nuclear power; filed; hydrogen fuel; prisons; eastern; critical; emergency response; district; emergency; airports; fuel cells; hydrogen; approved; difficult; nuclear; white; utilize; door; federal; deploy; contractors; physical; response; teams; manufactures and sells; secure; power plants; expensive; conventional; wind turbines; defense; turbines; surveillance</t>
  </si>
  <si>
    <t>0.00007921630056875385</t>
  </si>
  <si>
    <t>2979</t>
  </si>
  <si>
    <t>0.0001267622026991547</t>
  </si>
  <si>
    <t>1529</t>
  </si>
  <si>
    <t>ac0a57aa08e90cb362bc748b4f90093f</t>
  </si>
  <si>
    <t>En-Eco SpA</t>
  </si>
  <si>
    <t>http://www.en-eco.com</t>
  </si>
  <si>
    <t>En-Eco SpA manufactures technology products in the renewable energy field. The company designs, manufactures, and distributes solar panels, accumulators and solar power stations, and portable solar power plants for mobile energy production, storage, and supply; thin and recyclable photovoltaic crystalline panels; and micro vertical axis wind turbines. It also engages in the EPC and service of photovoltaic hybrid smart power plants. The company was founded in 2009 and is based in Florence, Italy.</t>
  </si>
  <si>
    <t>solar power stations; smart power; portable solar power; mobile energy; micro vertical; manufactures technology; crystalline panels; recyclable; distributes solar panels; axis wind turbines; accumulators; vertical axis wind; axis wind; power plants; vertical axis; en; spa; power stations; technology products; portable solar; distributes solar; solar power plants; epc; eco; axis; energy production; vertical; crystalline; hybrid; stations; wind turbines; turbines</t>
  </si>
  <si>
    <t>0.0005032870739227895</t>
  </si>
  <si>
    <t>2060</t>
  </si>
  <si>
    <t>0.00038750630544962114</t>
  </si>
  <si>
    <t>2ddab4931d006a50c019c15a54d65787</t>
  </si>
  <si>
    <t>Solar Alliance of America, Inc.</t>
  </si>
  <si>
    <t>http://www.solarallianceofamerica.com</t>
  </si>
  <si>
    <t>Solar Alliance of America, Inc. provides residential solar system installation services in San Diego, Riverside, and Orange counties. It offers solar panel installation services. The company was founded in 2009 and is based in San Diego, California. As of June 25, 2015, Solar Alliance of America, Inc. operates as a subsidiary of Finavera Wind Energy Inc.</t>
  </si>
  <si>
    <t>4983817</t>
  </si>
  <si>
    <t>Solar Alliance Energy Inc.</t>
  </si>
  <si>
    <t>alliance; system installation services; counties; installation services; solar system installation; offers solar panel; panel installation services; system installation; solar panel installation; panel installation; residential solar; solar system; offers solar</t>
  </si>
  <si>
    <t>0.0006602999000046642</t>
  </si>
  <si>
    <t>4519</t>
  </si>
  <si>
    <t>0.0005145323402750625</t>
  </si>
  <si>
    <t>1531</t>
  </si>
  <si>
    <t>b6d7774d-cf94-a2f7-889d-0e98f91aadbc</t>
  </si>
  <si>
    <t>Drone Employee</t>
  </si>
  <si>
    <t>http://drone-employee.com/</t>
  </si>
  <si>
    <t>We help companies hire drones! Drone Employee is a software for business owners who want to do drone filming, monitoring or delivery. No more hustle with drones. Just hire your own Drone Employee!
We give full autonomy to the drone. No need for pilots because the drone flies itself!
But even more so, the drone is economically autonomous as well! It can safely accept payment from your client, create contracts with partners and it even can order a repair from a service company!
We use Ethereum smart contracts to facilitate the process of creating autonomous drone bases where drones work as full-time human employees.</t>
  </si>
  <si>
    <t>employee; hire; contracts; software for business; process of creating; help companies; full time; drones work; drone flies; drone filming; business owners; accept; economically; flies; autonomous drone; bases; autonomous vehicles; facilitate; autonomy; payment; filming; safely; client; employees; pilots; human; owners; creating; partners; order; repair</t>
  </si>
  <si>
    <t>0.0003161396666118645</t>
  </si>
  <si>
    <t>0.00026568556456381246</t>
  </si>
  <si>
    <t>Certain data and content provided by https://www.crunchbase.com/organization/drone-employee</t>
  </si>
  <si>
    <t>1532</t>
  </si>
  <si>
    <t>6c6c8c9b-f71d-4b72-9408-36adc442db7e</t>
  </si>
  <si>
    <t>Aeret</t>
  </si>
  <si>
    <t>https://www.aeret.nl/</t>
  </si>
  <si>
    <t>Aeret's focus is on the processing, Unlocking and mobile working with GIS information, combined with modern techniques such as drones. Aeret is derived from the Greek word arete (virtue). In the ancient Greek philosophers, the word Arete had multiple meanings excellence, the right temperament and courage. 
Their GEO solutions they pursue this way of thinking and abilities after. They are happy collaborations and innovative challenges with new partners who aspire to these goals. 
Their focus is on the processing, analysis. Unlocking and mobile working with GIS information, combined with modern techniques such as drones.</t>
  </si>
  <si>
    <t>Eersel</t>
  </si>
  <si>
    <t>unlocking; modern techniques; greek; word; gis; pursue; courage; collaborations; aspire; ancient; abilities; modern; techniques; derived; happy; combined; thinking; geo; excellence; working; goals; challenges; partners</t>
  </si>
  <si>
    <t>0.00016864990498764487</t>
  </si>
  <si>
    <t>4427</t>
  </si>
  <si>
    <t>0.00023665971657964378</t>
  </si>
  <si>
    <t>Certain data and content provided by https://www.crunchbase.com/organization/aeret</t>
  </si>
  <si>
    <t>1533</t>
  </si>
  <si>
    <t>aaaf5668d8e48b3ae4d2eedfbc2fab84</t>
  </si>
  <si>
    <t>The Specialty Group</t>
  </si>
  <si>
    <t>http://www.thespecialtygrp.com</t>
  </si>
  <si>
    <t>The Specialty Group designs and installs window treatments and coverings, stage curtains, automated shades, and lighting controls in North America. It offers solar shades, including roller shades, roman shades, and panel track systems; pleated shades and blinds, pleated skylights, and rectangular shades, as well as shades in various shapes, such as stationary arches and circles, trapezoids, triangles, octagons, hexagons, and angled top shapes; and cellular shades, including blackout room darkening shades, and single and double cell translucent shades. The company also provides draperies, home theatre curtains, woven wood shades, wood blinds, composite and synthetic blinds, shutters, and sun control products. In addition, offers design consultation, cleaning, motorization, and repair services for window treatments, oriental rugs, stage curtains, and upholstery in the Mid Atlantic. Further, the company specializes in interior designs, including custom window treatments, furniture and flooring, arts and accessories, lighting, and staging. It serves residential and commercial design and construction markets. The company was founded in 1967 and is based in Richmond, Virginia.</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</si>
  <si>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t>
  </si>
  <si>
    <t>shades; window treatments; curtains; blinds; pleated; treatments; shapes; window; wood; wood shades; wood blinds; upholstery; translucent; track systems; theatre; staging; single and double; shutters; rugs; room darkening; roman; roller shades; rectangular; pleated shades; mid atlantic; lighting controls; including custom; group designs; design consultation; darkening; custom window treatments; custom window; construction markets; circles; blackout; atlantic; arts; arches; angled; stage; woven; serves residential; coverings; roller; design and construction; skylights; offers design; synthetic; control products; flooring; stationary; repair services; designs and installs; mid; room; consultation; composite; cellular; double; interior; furniture; specialty; residential and commercial; cleaning; track; controls; specializes; repair; automated; offers solar; top</t>
  </si>
  <si>
    <t>0.0004425126174743128</t>
  </si>
  <si>
    <t>12069</t>
  </si>
  <si>
    <t>0.00041569057381325285</t>
  </si>
  <si>
    <t>1534</t>
  </si>
  <si>
    <t>5a3d29963119f9a686ba45a2dd985540</t>
  </si>
  <si>
    <t>RMI Laser, LLC</t>
  </si>
  <si>
    <t>http://www.rmilaser.net</t>
  </si>
  <si>
    <t>RMI Laser, LLC provides engineering and manufacturing services for laser marking systems. It offers industrial laser, automated laser, direct part, metal, plastic, ceramic, wafer, burnished, UID code, data matrix, barcode, QR code, PDF 417 code, maxi code, security, traceability, authenticity, logo, graphics, picture, alpha-numeric, serialized, and circumferential marking services. The company also provides auto-dating, branding, surface annealing, surface ablation, laser etching, laser engraving, plastic color changing, product identification, product personalization, product differentiation, wafer scribing, and UID code wizard services. It offers solutions for permanent laser marking on metal, plastics, composites, ceramics, and silicon. The company serves automotive and aerospace, medical, electronics, awards and gifts, IC chips, solar panel, graphics and photos, part numbers, and bar code industries. RMI Laser, LLC was formerly known as Laser Marking Technologies, LLC and changed its name in January 2006. The company was founded in 1998 and is based in Lafayette, Colorado. RMI Laser, LLC operates as a subsidiary of Rocky Mountain Instrument Co.</t>
  </si>
  <si>
    <t>Lafayette</t>
  </si>
  <si>
    <t>Rocky Mountain Instrument Co.</t>
  </si>
  <si>
    <t>Fiber Laser Marking; Green Laser Marking; RMI Laser; High Power Density; highly reflective metals; harder substrates. manufacturing; pulse rate; surface degradation; complete solutions; soft plastics; silicon; heating; precision; systems</t>
  </si>
  <si>
    <t>marking; laser marking; laser; metals; systems are ideal; pulse rate; power density; manufacturing environments; high power density; harder; green laser; fiber laser; fast pulse; extremely fast; engraving; deeper; complete solutions; solutions for industrial; surrounding; pulse; soft; plastics; degradation; reflective; high power; density; substrates; excellent; fiber; extremely; structural; rate; ideal; great; environments; dedicated; fast; specializes</t>
  </si>
  <si>
    <t>0.0002807204102192701</t>
  </si>
  <si>
    <t>0.0002921688560040937</t>
  </si>
  <si>
    <t>1535</t>
  </si>
  <si>
    <t>c5c4eb3185e6d9584dd652ea8b703632</t>
  </si>
  <si>
    <t>Mobilis SAS</t>
  </si>
  <si>
    <t>http://www.mobilis-sa.com</t>
  </si>
  <si>
    <t>Mobilis SAS provides river and sea equipment. It offers moorings for ships and other floating vessels; aids to navigation; floats for dredging, pipe-lines, and mooring systems; and data buoys or survey buoys. The company also provides lanterns, solar panels, batteries, and mooring chains. In addition, it offers towers, modular towers, chains, shackles, swivels, anchors, CBS 900, cathodic protection products, aluminum and steel materials, PE materials, luminous tables, and regions and navigation maps; and cardinal, isolated danger, and special marks. Mobilis SAS was founded in 1994 and is based in Aix en Provence, France.</t>
  </si>
  <si>
    <t>Aix en Provence</t>
  </si>
  <si>
    <t>buoys; mooring; chains; towers; swivels; shackles; sea equipment; mooring systems; marks; luminous; cbs; cathodic protection; cathodic; aluminum and steel; danger; pe; anchors; river; protection products; floating; aids; tables; isolated; navigation; ships; lanterns; regions; vessels; sea; pipe; maps; lines; survey; aluminum; modular; special; steel</t>
  </si>
  <si>
    <t>0.0001133003234855891</t>
  </si>
  <si>
    <t>5714</t>
  </si>
  <si>
    <t>0.00023621718964935342</t>
  </si>
  <si>
    <t>1536</t>
  </si>
  <si>
    <t>87d028fb-135a-9cd4-1aa6-2cd36b91a591</t>
  </si>
  <si>
    <t>Garuda Robotics</t>
  </si>
  <si>
    <t>http://www.garuda.io/</t>
  </si>
  <si>
    <t>Garuda Robotics builds drone systems and uses them to capture data and generate actionable insights for its customers. It is building a platform to support the next generation of drone services and applications.
Garuda Robotics’ team combines knowledge in ground and air robotic vehicles, enterprise-scale web services, and situational awareness user interfaces to build drone platforms that anyone can use. Its solution consists of both hardware and software that simplify drone fleet operation and are tailor made for the specific needs of the clients.
Garuda Robotics was founded in 2013 by [Jiin Joo Ong](https://www.crunchbase.com/person/jiin-joo-ong) and [Mark Yong](https://www.crunchbase.com/person/mark-yong). It is based in Palo Alto, C.A.</t>
  </si>
  <si>
    <t>user interfaces; team combines; solution consists; services and applications; robotics builds; platform to support; fleet operation; drone platforms; capture data; building a platform; build drone platforms; build drone; actionable insights; drone systems; drone fleet; web services; tailor; simplify; insights; situational awareness; situational; drone services; actionable; interfaces; hardware and software; fleet; awareness; combines; consists; knowledge; robotic; builds; platforms; capture</t>
  </si>
  <si>
    <t>0.00012536610387551872</t>
  </si>
  <si>
    <t>2794</t>
  </si>
  <si>
    <t>0.00016366284245805467</t>
  </si>
  <si>
    <t>Certain data and content provided by https://www.crunchbase.com/organization/garuda-robotics</t>
  </si>
  <si>
    <t>1537</t>
  </si>
  <si>
    <t>198e5f90-5a5f-e987-dcec-b51eca999723</t>
  </si>
  <si>
    <t>Sibo Energy</t>
  </si>
  <si>
    <t>http://www.siboenergy.com/</t>
  </si>
  <si>
    <t>Sibo Energy SA is a Costa Rican company specializing in photovoltaic solar energy,. Sibo Energy is focused on the development of technology solutions to generate electricity with solar power. It offers a photovoltaic solar panel system for residential, commercial, and institutional properties. The company operates facilities such as the National Power and Light, the Costa Rican Electricity Institute, the Cooperative Rural Electrification of Guanacaste, the Cooperative Rural Electrification of San Carlos, and the Public Service Company of Heredia.
Sibo Energy provides solutions that enable its customers to monitor their solar panels through their PCs, mobile phones, and tablets online.
Sibo Energy was founded by Edgar Soley in 2012. It is based in San Jose, California.</t>
  </si>
  <si>
    <t>San José</t>
  </si>
  <si>
    <t>Costa Rica</t>
  </si>
  <si>
    <t>Invert Up</t>
  </si>
  <si>
    <t>cooperative; rural electrification; electrification; system for residential; solutions to generate; solutions that enable; san; public service; photovoltaic solar panel; energy is focused; enable its customers; carlos; rural; photovoltaic solar energy; solar panel system; photovoltaic solar; panel system; pcs; institute; technology solutions; generate electricity; institutional; mobile phones; tablets; specializing; phones; properties; energy efficiency; national; monitor; focused</t>
  </si>
  <si>
    <t>0.00007226853173085079</t>
  </si>
  <si>
    <t>3389</t>
  </si>
  <si>
    <t>0.0001520775020343339</t>
  </si>
  <si>
    <t>Certain data and content provided by https://www.crunchbase.com/organization/sibo-energy</t>
  </si>
  <si>
    <t>27a87c99d93ed24d1787e72b92bb9112</t>
  </si>
  <si>
    <t>American Robotics, Inc.</t>
  </si>
  <si>
    <t>http://www.american-robotics.com</t>
  </si>
  <si>
    <t>American Robotics, Inc., an agricultural drone and automation company, develops an integrated drone system for commercial farming. The company was founded in 2016 and is based in Boston, Massachusetts.</t>
  </si>
  <si>
    <t>Brain Robotics Capital LLC</t>
  </si>
  <si>
    <t>American Robotics; innovations robotics; practical drone; things. robotics; IIoT. agriculture. drones.; drone developer; Carnegie Mellon; Stanford alumni; agricultural automation; precision agriculture; possibilities; farmer; farmers; focus; value</t>
  </si>
  <si>
    <t>american; stanford; mellon; iiot; expand the possibilities; developer specializing; carnegie mellon; carnegie; alumni; farmer; drone system; possibilities; expand; precision agriculture; farmers; practical; innovations; specializing; internet of things; founded; developer; agricultural; things; automation</t>
  </si>
  <si>
    <t>0.0002140180195380245</t>
  </si>
  <si>
    <t>3329</t>
  </si>
  <si>
    <t>0.00023760259705845214</t>
  </si>
  <si>
    <t>1539</t>
  </si>
  <si>
    <t>edac2669ea6931753bde720f9c4b17ba</t>
  </si>
  <si>
    <t>AEye, Inc.</t>
  </si>
  <si>
    <t>http://www.aeye.ai</t>
  </si>
  <si>
    <t>AEye, Inc. develops and manufactures light detection and ranging (LIDAR) vision systems for autonomous vehicles. The company was incorporated in 2013 and is based in Pleasanton, California.</t>
  </si>
  <si>
    <t>Pleasanton</t>
  </si>
  <si>
    <t>16000000</t>
  </si>
  <si>
    <t>Kleiner Perkins Caufield &amp; Byers; Airbus Group Ventures; Intel Capital</t>
  </si>
  <si>
    <t>state LiDAR scanner; sensing. autonomous vehicles.; advanced vision hardware; construction. drones. robotics; visual cortex; breakthroughs; eyes; demonstration; algorithms; AEye</t>
  </si>
  <si>
    <t>autonomous vehicles; visual cortex; scanner; intelligent sensing; develops advanced; cortex; advanced vision; demonstration; breakthroughs; pioneered; lidar; eyes; solid; sensing; algorithms; visual; intelligent</t>
  </si>
  <si>
    <t>0.0005870258544140626</t>
  </si>
  <si>
    <t>4192</t>
  </si>
  <si>
    <t>0.0005091375888441196</t>
  </si>
  <si>
    <t>1540</t>
  </si>
  <si>
    <t>381defc3d91f98abc99947bcc7739012</t>
  </si>
  <si>
    <t>Tactical Haptics, Inc.</t>
  </si>
  <si>
    <t>http://www.tacticalhaptics.com</t>
  </si>
  <si>
    <t>Tactical Haptics, Inc. manufactures haptic game controllers. It offers Reactive Grip motion controller, a touch feedback that is used to convey motion and force information using tactile feedback integrated into the handle of a device; and creates physical interaction in virtual environments. The company also develops games for virtual reality applications. It serves virtual reality, navigation aids for the blind, physical therapy (upper limb rehabilitation), robotic and minimally invasive surgery, piloting drones/UAVs, sports/swing training, education, and tele-robotics markets. The company was founded in 2013 and is based in Salt Lake City, Utah.</t>
  </si>
  <si>
    <t>haptic game controllers; reality gaming environments.; games. virtual reality; gaming. pc games.; contactor plates; feedback device; touch feedback; slider plates; Tactical Haptics; Translational motions; Reactive Grip; Microsoft Kinect; handle-based touch; Nintendo Wii; corresponding direction; opposite directions; motion-based controller; grasp; unison; feeling; Sony; length; forces; information; technology</t>
  </si>
  <si>
    <t>plates; handle; gaming; feedback; virtual reality; games; unison; slider; reality gaming; pc games; opposite; opposing; nintendo; motions; kinect; haptics; haptic; grip; feeling; convey; controllers to provide; moving; directions; motion; virtual; sony; sliding; touch; grasp; reality; video games; corresponding; microsoft; reactive; commercializes; length; forces; tactical; pc; interfaces; utilizes; direction; force; game; controller; compatible; move; creates; environments; controllers</t>
  </si>
  <si>
    <t>0.0006576830416323838</t>
  </si>
  <si>
    <t>6700</t>
  </si>
  <si>
    <t>0.00046024931783761943</t>
  </si>
  <si>
    <t>1541</t>
  </si>
  <si>
    <t>b00ae80ad9407ab581a9e13a263547f5</t>
  </si>
  <si>
    <t>Aarav Unmanned Systems Private Limited</t>
  </si>
  <si>
    <t>http://aus.co.in</t>
  </si>
  <si>
    <t>Aarav Unmanned Systems Private Limited develops unmanned aerial systems. It offers Nayan, a quadrotor for developers and researchers. The companys products are used in 3D mapping and image processing, precision agriculture, geographical mapping and survey, institutional research, general industrial inspection, thermal inspection, aerial photography, disaster/event management, and homeland security and defense surveillance applications. Aarav Unmanned Systems Private Limited was founded in 2013 and is based in Varanasi, India.</t>
  </si>
  <si>
    <t>Varanasi</t>
  </si>
  <si>
    <t>Uttar Pradesh</t>
  </si>
  <si>
    <t>StartupXseed Ventures LLP (2); 3ONE4 Capital Partners; The Phoenix Fund</t>
  </si>
  <si>
    <t>Unmanned Aerial Vehicles; unmanned aerial systems; precision agriculture; homeland security; Autonomous Unmanned Aerial; range Unmanned Aerial; advanced Unmanned Aerial; aerial photography; defense surveillance applications; geographical mapping; thermal inspection; image processing; institutional research; disaster/event management; 3d mapping; Professional Drones; commercial drones; CONSTRUCTION. 3D MAPPING; UAV RESEARCH PLATFORM; defence application capabilities; industrial inspection; millionX richer data; high-value engineering solutions; SWARM|FLIGHT DYNAMICS|COMPUTER VISION|VISION; world-class tech benchmarks; India. delivery. drones.; URBAN PLANNING; AUS; DEFENSE | HOMELAND; IIT Kanpur; Defence surveillance; companyâs products; all-in products; IIT Bombay; ASSET MANAGEMENT; CROWD MANAGEMENT; Enterprise Applications; GIS Surveying/Mapping; well-informed decisions; complete solutions; IISc Bangalore; Drone Intelligence; CROP MONITORING|ASSESSMENT|ANALYSIS; insightful analytics; MINING | URBAN; tremendous efforts; REAL ESTATE; Hardware optimization; key players; enterprise space</t>
  </si>
  <si>
    <t>urban planning; thermal inspection; mapping and survey; iit; gis surveying; event management; industrial inspection; homeland security; homeland; geographical; defence; precision agriculture; gis; institutional; image processing; unmanned aerial systems; aerial systems; mapping; unmanned aerial vehicles; disaster; aerial vehicles; verticals; surveillance applications; served; security and defense; security and defence; richer; quadrotor; professional drones; products as well; powerlines; key players; insightful; informed decisions; iit bombay; flight dynamics; existence; drones provide; develops unmanned aerial; develop high; crop monitoring; complete solutions; bunch; building the future; bombay; benchmarks; bangalore; advanced unmanned aerial; advanced unmanned; surveying; aerial photography; short range; artists; event; urban; engineering solutions; survey; swarm; surveillance; developers; naturally; develops unmanned; tremendous; crowd; cost savings; raise; provide high; general; defense; researchers; dynamics; informed; photography; planning; geospatial; image; commercial drones; asset management; enterprises; designers; constantly; revenue; setting; efforts; deployed; players; crop; optimization; assessment; computer vision; decisions; real estate; estate; follow; asset; short; helping; civil; mining; faster</t>
  </si>
  <si>
    <t>0.4545454545454546</t>
  </si>
  <si>
    <t>0.0005097832267617761</t>
  </si>
  <si>
    <t>20255</t>
  </si>
  <si>
    <t>0.0004388865437982758</t>
  </si>
  <si>
    <t>eb89b54c991ffdee141e0bd38a6c07e9</t>
  </si>
  <si>
    <t>REEL Solar Power Inc.</t>
  </si>
  <si>
    <t>http://reelsolar.com</t>
  </si>
  <si>
    <t>REEL Solar Power Inc. provides cadmium telluride thin film electroplating tools and technology licenses exclusively to regional photovoltaic manufacturing partners. It offers the key tools for the deposition of cadmium sulfide and cadmium telluride. The companys process enables the manufacture of cadmium telluride solar panels. REEL Solar Power Inc. was formerly known as Reel Solar, Inc. The company was founded in 2009 and is based in San Jose, California.</t>
  </si>
  <si>
    <t>22010000</t>
  </si>
  <si>
    <t>Pangaea Ventures Ltd. (2); Presidio Partners; Nth Power LLC; Mayfield Fund; California Clean Energy Fund</t>
  </si>
  <si>
    <t>low-cost solar manufacturing; Rapid Efficient Electroplating; conventional CdTe modules; standard CdTe module; large module sizes; cadmium telluride; CdTe electroplating tools; solar manufacturing technology; efficient CdTe technology; RSI modules; cost advantage; solar manufacturing technology.; crystalline silicon; low temperature; manufacturing cost advantage; photovoltaic manufacturing industry; CdTe photvoltaics; dramatic cost savings; silicon manufacturing line; cell silicon modules; local PV manufacturing; local manufacturing jobs; regional manufacturing partners; sustainable cost advantage; inherent cost advantage; exclusive manufacturing license; CdTe thin film; chemical engineering. manufacturing; large module size; photovoltaic modules; CdTe architecture; large format modules; lowest cost; cost benefits; conventional solar glass; proprietary low temperature; sustainable competitive advantage; low light performance; low temperature process; industry standard; film deposition equipment; installation costs; Excellent high temperature; reliability. reference designs; utility scale ground; lowest possible capital; superior kWh/kWp production; capital efficient process; certified equipment vendors; mm wafers</t>
  </si>
  <si>
    <t>rsi; cdte; photovoltaic manufacturing; manufacturing partners; cost advantage; telluride; reel; cadmium telluride; cadmium; low temperature; solar manufacturing; silicon modules; manufacturing cost; low cost solar; large areas; deliver the lowest; compared to conventional; cents; profitability; manufacturing technology; developed a proprietary; cost solar; license; balance of system; fund; installation costs; crystalline silicon; region; deposition; lowest; compared; lowest cost; industry standard; proven; sizes; locally; exclusive; sustainability; capital; advantage; mm; crystalline; partners; size; photovoltaic modules; manufactured; balance; conventional; watt; wafer thickness; vary depending; utility scale ground; tweak; tools and technology; three times; thirds; thin film deposition; tempered glass; temperature process; technology licenses; technology is protected; system and installation; sulfide; solar has developed; simple to operate; silicon manufacturing; scale ground; reference designs; reduce the wafer; pv manufacturing; proven reliability; proprietary process; photovoltaic manufacturing industry; patented low; panel size; operate and maintain; nth; negotiated; mount applications; modules produced; margins; margin; manufacturing jobs; manufacturing industry; manufacturing business; lower manufacturing; light performance; leaders in photovoltaic; investors include; international patents; installed cost; improved installation; ground mount applications; greater power; future products; film deposition equipment; film deposition; falls; equipment vendors; energy security</t>
  </si>
  <si>
    <t>0.00046798701671147243</t>
  </si>
  <si>
    <t>0.00036176585000733086</t>
  </si>
  <si>
    <t>1543</t>
  </si>
  <si>
    <t>0a75febbd87510357dfff3880ec7fbb2</t>
  </si>
  <si>
    <t>Turbowinds SA/NV</t>
  </si>
  <si>
    <t>http://www.turbowinds.com</t>
  </si>
  <si>
    <t>Turbowinds SA/NV designs and manufactures wind and pumping turbines. It focuses on wind energy, photovoltaic solar panels, cogeneration, and WINDIESEL systems. The company offers wind turbines for generating electricity and wind turbine pumps for the transfer of water. It also provides WINDIESEL system for remote areas, which consists of a wind turbine connected to a diesel generator, and an automatic start-up and control software package for electricity generation without intervention. Turbowinds SA/NV was founded in 1985 and is based in Brussels, Belgium.</t>
  </si>
  <si>
    <t>wind turbine; software package; offers wind turbines; offers wind; manufactures wind; diesel generator; generating electricity; cogeneration; turbine; control software; remote areas; intervention; turbines; wind energy; electricity generation; diesel; pumping; photovoltaic solar panels; transfer; generator; consists; photovoltaic solar; generating; package; designs and manufactures; focuses; automatic; wind turbines; start; connected; pumps</t>
  </si>
  <si>
    <t>0.0008991646943399916</t>
  </si>
  <si>
    <t>20058</t>
  </si>
  <si>
    <t>0.0007117496800511127</t>
  </si>
  <si>
    <t>1545</t>
  </si>
  <si>
    <t>0ffb9f928ac2f5ccc94cfac120659759</t>
  </si>
  <si>
    <t>SiOnyx, Inc.</t>
  </si>
  <si>
    <t>http://sionyx.com</t>
  </si>
  <si>
    <t>SiOnyx, Inc. commercializes a semiconductor process that enhances the infrared sensitivity of silicon-based photonics. It focuses on the performance of light sensing devices for security, defense, consumer, industrial, medical, and automotive applications. The company offers XQE CMOS image sensors that provide night vision, biometrics, eye-tracking, and natural human interface. SiOnyx, Inc. was incorporated in 2005 and is based in Beverly, Massachusetts.</t>
  </si>
  <si>
    <t>Beverly</t>
  </si>
  <si>
    <t>31130000</t>
  </si>
  <si>
    <t>RedShift Ventures (3); 180 Degree Capital Corp. (3); Polaris Partners (3); CrossLink Capital, Inc.; Vulcan Capital; In-Q-Tel, Inc.; Coherent, Inc.; Harvard University</t>
  </si>
  <si>
    <t>night vision; xqe cmos sensors; shallow junction photonics; patented semiconductor process; light sensing devices; pure night vision; SiOnyx XQE CMOS; IR CMOS; Vision XQE CMOS; SiOnyx Black Silicon; Security XQE CMOS; defense related applications; digital night vision; CMOS image sensors; SiOnyxXQE CMOS; defense related applications.; SiOnyxXQE CMOS sensorswill; SiOnyxXQE CMOS Sensorsprovide; XQE CMOS sensor; SUPERIOR IR SOLUTIONS; unique IR imaging; IR responsivity; Silicon image sensors; night vision solutions; CapabilitiesPure Night Vision; unprecedented day/night solutions; uncompromised surveillance solutions; light detection applications; better optical sensitivity; IR light; high performance imaging; exotic semiconductor solutions; cost day/night solutions; generation imaging solutions; way surveillance systems; â€œblack siliconâ€ materialsâ€; Unparalleled IR; photonic device architecture; new capabilities; IR illumination; pure nightglow illumination; game changing performance</t>
  </si>
  <si>
    <t>cmos; night vision; shallow; sensing devices; leading innovator; enhances; ir; photonics; black silicon; photonic; pure; sensitivity; innovator; sensors provide; sensors enable; iris; illuminated; field of view; biometrics; dramatically; nm; commonly; image sensors; night; junction; infrared; lower cost; low light; black; unprecedented; laser; illumination; commercializing; sensing; visible; imaging; defense; distance; superior; patented; detection; enhanced; surveillance; vision solutions; treated; threat detection; surveillance technology; surveillance solutions; superiority; spectral band; silicon solution; silicon devices; sensor arrays; semiconductor solutions; semiconductor devices; resolution imaging; pulsed laser; pulsed; provide increased; performance imaging; performance and cost; performance advantages; panels for electrical; optoelectronic; opto electronics; opto; national defense; manufacturability; maintaining high; mainstream; lower power; iris recognition; ir illuminated; infrared light; including high resolution; imaging platform; highly flexible; high resolution imaging; high efficiency photovoltaics; factors of improvement; exotic semiconductor; exotic; ensure the safety; enable lower; electrical generation; efficiency photovoltaics; dramatically increase; dominant; dod; detection applications; detection and classification; daytime; data point; couples; cost barriers; compromise; commercial products; cmos sensor; cmos image sensors; cmos image</t>
  </si>
  <si>
    <t>0.00025724859817843903</t>
  </si>
  <si>
    <t>55406</t>
  </si>
  <si>
    <t>0.0003230346867592268</t>
  </si>
  <si>
    <t>1546</t>
  </si>
  <si>
    <t>00a65d8d-4b92-27b3-2c8f-cf48c488c68a</t>
  </si>
  <si>
    <t>Flytography</t>
  </si>
  <si>
    <t>http://www.flytography.com.au/</t>
  </si>
  <si>
    <t>Flytography is the most sought Aerial photography Sydney service provider using featured drones. At Flytography, we take immense pride in being the most sought after aerial photography agency in Sydney, for drone advertising. We specialize in 360⁰ aerial photography, letting our clients procure stunning footages for their brand advertisement.</t>
  </si>
  <si>
    <t>sought; aerial photography; stunning; procure stunning; immense; footages; featured drones; drone advertising; procure; advertisement; pride; letting; featured; photography; service provider; specialize; agency; advertising; brand</t>
  </si>
  <si>
    <t>0.000889873455212021</t>
  </si>
  <si>
    <t>3900</t>
  </si>
  <si>
    <t>0.0005943661791394608</t>
  </si>
  <si>
    <t>Certain data and content provided by https://www.crunchbase.com/organization/flytography</t>
  </si>
  <si>
    <t>0ad3be0c968575878aadbef44540f2fc</t>
  </si>
  <si>
    <t>Enel SpA</t>
  </si>
  <si>
    <t>http://www.enel.com</t>
  </si>
  <si>
    <t>Enel SpA, together with its subsidiaries, operates as an integrated electricity and gas company in Europe, Latin America, and internationally. The company generates, transmits, distributes, transport, and sells electricity; produces and distributes gas; and engages in the transport, storage, and regasification of LNG. It also engages in energy and infrastructure engineering; security, telecommunication, and real estate activities; management and maintenance of power plants; research and development in science and engineering; fuel supply; research and testing, analysis, consulting, and certification activities. In addition, the company is involved in the construction of port infrastructure; product, plant, and equipment certification; mining activities; marketing of energy products; analysis, design, construction, and maintenance of engineering works; insurance holding activities; personnel administration activities, as well as offers information technology and business services; and metering, remote control, and connectivity services through power line communication. Further, it designs, constructs, and operates merchant lines; prospects and develops hydrocarbon fields; offers public lighting systems, fuel trading and logistics, factoring, engineering and water systems, and solar panels; and engages in finance, environmental studies, and distance learning activities. It operates various hydroelectric, wind, geothermal, solar, thermoelectric, nuclear, and other biomass, and co-generation power plants with an installed capacity of approximately 83 gigawatts. The company was founded in 1962 and is headquartered in Rome, Italy.</t>
  </si>
  <si>
    <t>9654629494</t>
  </si>
  <si>
    <t>16145737776</t>
  </si>
  <si>
    <t>ENL (Deutsche Boerse AG); ENEL (Borsa Italiana); ENL (SWX Europe Limited); ESOC.F (Pink Sheets LLC); 0NRE (London Stock Exchange); ENL (XETRA Trading Platform); ENLD (BATS &amp;#x27;Chi-X Europe&amp;#x27;); ENEL (SIX Swiss Exchange); ENEL N (Bolsa Mexicana de Valores)</t>
  </si>
  <si>
    <t>Enel; net installed capacity; Enel Green Power; smart meters; Latin America; multinational group; gas markets; power generation; renewable power plants; traditional electromechanical meters; net ordinary income; environmentally friendly technologies; electric mobility. energy.; Italian retail customers; smart grids; smart cities; wide range; co-generation sources; contractual relationships; renewable energy; customer base; innovative tool; real time; energy sources; euros; Europe; GW; Italy; player; wind; development; EGP; continents; revenues; km; countries; network; electricity; EBITDA; carbon; biomass; employees; hydro; research; Company; growth; management; Spain</t>
  </si>
  <si>
    <t>enel; smart meters; euros; installed capacity; gw; multinational; billion; player; meters; net; geothermal; thermoelectric; spanning; smart grids; smart cities; retail customers; relying; publicly; posted; overseeing; innovative tool; generation sources; friendly technologies; environmentally friendly technologies; electricity and gas; contractual; consumption in real; carbon free; revenues; continents; americas; italian; electromechanical; power generated; customer base; hydroelectric; green power; ordinary; renewable power; relationships; distributing; power generation; capacity; deploying; renewable energy sources; listed; grids; environmentally friendly; income; hydro; cities; replace; mobility; nuclear; biomass; employees; environmentally; energy sources; serve; growth; measure; oil and gas; countries; remotely; power plants; committed; equipped; generated; tool; friendly; base; dedicated; consumption; carbon; retail; year; wide range; manage; today; traditional</t>
  </si>
  <si>
    <t>0.0002903848213837311</t>
  </si>
  <si>
    <t>0.0003589631550897819</t>
  </si>
  <si>
    <t>1548</t>
  </si>
  <si>
    <t>613a48a15993aa1f07ec564de8db3975</t>
  </si>
  <si>
    <t>Pix4D SA</t>
  </si>
  <si>
    <t>http://pix4d.com</t>
  </si>
  <si>
    <t>Pix4D SA provides image processing software solutions for professional unmanned aerial vehicles (UAV). The company offers Pix4UAV, a general cloud computing service and standalone desktop software solution that provides a way to process images. Its solution includes georeferenced orthomosaic and georeferenced digital surface model generation; automatic aerial triangulation, bundle block adjustment, and camera calibration; automatic reconstruction and accuracy report; images processing; ground control points and coordinate reference system support; thermal, infrared, and multispectral; multi-camera support; DSM and cloud of points with dense matching; and rapid processing mode features. The company offers its products for mine and quarry surveys, emergency response, and vegetation monitoring applications. It offers its solution as a cloud service and as a desktop license. The company sells its products to UAV manufacturers for bundling; and directly to farming, mining, construction, and exploration companies that need to create a timeline of 3D maps. It serves the United Nations, mining companies, and local surveying companies all over the world. The company was founded in 2011 and is based in Ecublens, Switzerland.</t>
  </si>
  <si>
    <t>Ecublens</t>
  </si>
  <si>
    <t>2471959</t>
  </si>
  <si>
    <t>professional geo-referenced images; best possible tools; vision. drones. geospatial.; image recognition. robotics.; drone imagery; georeferenced maps; standard pictures; software package; efficient work; mapping innovation; academic research; Pix4D software</t>
  </si>
  <si>
    <t>pix; maps; software package; referenced; pix d software; offers a software; maps and models; geo referenced; epfl; committed to creating; amazed; fly drones; drone imagery; georeferenced; models; founding; academic; image recognition; images; technically; pioneering; geospatial; geo; feel; join; exciting; they're; pictures; converts; recognition; computer vision; solid; committed; imagery; share; package; creating; innovation; image; mapping; fly</t>
  </si>
  <si>
    <t>0.00028251253085111253</t>
  </si>
  <si>
    <t>0.00027001218382936463</t>
  </si>
  <si>
    <t>1549</t>
  </si>
  <si>
    <t>5da289cd-d221-e83b-a33e-ad206adbaef7</t>
  </si>
  <si>
    <t>FluxCell</t>
  </si>
  <si>
    <t>http://fluxcell.com</t>
  </si>
  <si>
    <t>FluxCell, a next generation solar energy cell, takes a roof full of solar panels and reduces them down to a small microwave-sized module. FluxCell is a next generation solar energy cell that takes a roof full of solar panels and reduces them down to a small microwave-sized module. Its technology is focused only on the electron and not surface area.
FluxCell is manufactured in Atlanta, Georgia.</t>
  </si>
  <si>
    <t>generation solar energy; generation solar; microwave; sized; technology is focused; reduces; takes; electron; surface area; manufactured; focused</t>
  </si>
  <si>
    <t>0.00007890735762761656</t>
  </si>
  <si>
    <t>2343</t>
  </si>
  <si>
    <t>0.00012517774031476066</t>
  </si>
  <si>
    <t>Certain data and content provided by https://www.crunchbase.com/organization/fluxcell</t>
  </si>
  <si>
    <t>1550</t>
  </si>
  <si>
    <t>46e6da93dbd9fc9e8b817a3a36bef70c</t>
  </si>
  <si>
    <t>A.A.Turki Corporation</t>
  </si>
  <si>
    <t>http://www.atco.com.sa</t>
  </si>
  <si>
    <t>A.A.Turki Corporation, through its subsidiaries, operates in automation and control, commercial trading, port management and marine, civil and electromechanical construction, retail, waste management, chemical cleaning, industrial, manufacturing, transportation and logistics management, oil and gas, catering and food, turnkey dewatering, and environmental services businesses. It provides port terminal and marine operations, offshore support logistics, onshore and offshore repair and overhaul, hazardous waste removal, ship management, safety and industrial security, and ship agency services; and transportation and logistics services. The company also supplies a range of products and services in the field of instrumentation, automation, electrical, and mechanical to oil, gas, petrochemical, chemical, and power generation industries; construction material engineering and industrial construction supplies; catering and food business; and travel agency services. In addition, it manufactures various types of customized panel boards, including low voltage switch boards, package substations, switchgears, distribution and lighting panels, control panels, street lighting panels, transformer flange-mounted panels, feeder pillars, minipillars, bus ducts, metering cabinets, safety switch enclosures, switch racks, television and telephone boxes, pull boxes and junction boxes, and electro-solar cell panels; and produces construction chemicals, including surface treatments, adhesives, grouts, repair compounds, epoxies, and sealants. A.A.Turki Corporation is based in Dammam, Saudi Arabia with locations in Saudi Arabia and internationally.</t>
  </si>
  <si>
    <t>Dammam</t>
  </si>
  <si>
    <t>81300000</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</si>
  <si>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t>
  </si>
  <si>
    <t>catering; agency services; switch; boxes; agency; ship; offshore; port; boards; logistics; switchgears; switch boards; surface treatments; supplies a range; solar cell panels; repair and overhaul; pillars; panel boards; onshore and offshore; logistics services; logistics management; industrial security; including low; hazardous waste; flange; feeder; epoxies; construction supplies; construction material; cell panels; automation and control; sealants; overhaul; environmental services; electromechanical; ducts; waste; junction boxes; marine; onshore; transformer; pull; food; waste management; terminal; treatments; control panels; adhesives; substations; street lighting; petrochemical; hazardous; cabinets; chemical; repair; telephone; low voltage; compounds; range of products; racks; instrumentation; electro; automation; television; enclosures; bus; trading; removal; metering; junction; chemicals; travel; turnkey; subsidiaries; street; oil and gas; civil; products and services; solar cell; voltage; cleaning; customized; package; corporation; power generation; mounted; types; retail; mechanical</t>
  </si>
  <si>
    <t>0.00007475362864482137</t>
  </si>
  <si>
    <t>14725</t>
  </si>
  <si>
    <t>0.00014687005919133993</t>
  </si>
  <si>
    <t>1551</t>
  </si>
  <si>
    <t>5992518e-f3f6-3438-f686-548ef9b6696b</t>
  </si>
  <si>
    <t>AeroLion Technologies</t>
  </si>
  <si>
    <t>http://www.aerolion.com/</t>
  </si>
  <si>
    <t>AeroLion Technologies main directions include autonomous navigation of unmanned rotorcraft systems, design of unconventional aircrafts. AeroLion Technologies They are a spin-out from the Unmanned Systems Research Group of the National University of Singapore. They specialize in UAV autonomy and navigation in both indoor and outdoor cluttered environment.  
Their main directions include autonomous navigation of unmanned rotorcraft systems, design of unconventional aircrafts, and to provide solutions with intelligent UAVs for a wide range of real-life applications. Their solutions allow intuitive interactions between UAVs and users to precisely navigate and continuously broadcast useful information to the users.</t>
  </si>
  <si>
    <t>unconventional; rotorcraft; directions; autonomous navigation; aircrafts; solutions allow; real life; range of real; cluttered; navigation; provide solutions; interactions; indoor and outdoor; main; uavs; unmanned systems; broadcast; spin; specialize; precisely; navigate; autonomy; continuously; university; intuitive; indoor; national; outdoor; wide range; intelligent</t>
  </si>
  <si>
    <t>0.00012766074272982275</t>
  </si>
  <si>
    <t>5377</t>
  </si>
  <si>
    <t>0.00020041794881647693</t>
  </si>
  <si>
    <t>Certain data and content provided by https://www.crunchbase.com/organization/aerolion-technologies</t>
  </si>
  <si>
    <t>1552</t>
  </si>
  <si>
    <t>e086f30e-7a77-355d-ace0-63675572d960</t>
  </si>
  <si>
    <t>Copter Express</t>
  </si>
  <si>
    <t>http://copterexpress.com/</t>
  </si>
  <si>
    <t>Copter Express designs and develops unmanned drones for aerial delivery services.</t>
  </si>
  <si>
    <t>unmanned drones; express; drones for aerial; aerial delivery; delivery services; develops unmanned; copter; designs and develops</t>
  </si>
  <si>
    <t>0.0004882772889147453</t>
  </si>
  <si>
    <t>6405</t>
  </si>
  <si>
    <t>0.0004764276276737471</t>
  </si>
  <si>
    <t>Certain data and content provided by https://www.crunchbase.com/organization/copter-express</t>
  </si>
  <si>
    <t>1553</t>
  </si>
  <si>
    <t>98c1ca28d0b3c3ab7cac56b2abf1fd4a</t>
  </si>
  <si>
    <t>Shenzhen Launch Digital Technology Co., Ltd.</t>
  </si>
  <si>
    <t>http://www.launchdigital.net</t>
  </si>
  <si>
    <t>Shenzhen Launch Digital Technology Co., Ltd. researches, develops, manufactures, and sells intelligent industrial equipment. The companys products include inspection robots; power substation inspection robotic devices; underground and tunnel inspection robotic devices; and tracking and inspection robotic devices for factory and data centers. It also offers infrared thermal imaging machine modules and parts; infrared thermal imagers including handheld and drone-type imagers; and infrared thermal imaging software platform systems. Shenzhen Launch Digital Technology Co., Ltd. was founded in 2005 and is based in Shenzhen, China.</t>
  </si>
  <si>
    <t>inspection robotic; infrared thermal; imagers; digital technology; thermal imaging; infrared; robotic; thermal imagers; substation; sells intelligent; offers infrared; intelligent industrial; include inspection; tunnel; researches; launch; industrial equipment; data centers; imaging; software platform; underground; handheld; factory; centers; robots; type; machine; intelligent</t>
  </si>
  <si>
    <t>0.00006910927591250436</t>
  </si>
  <si>
    <t>0.00010802607111945009</t>
  </si>
  <si>
    <t>1554</t>
  </si>
  <si>
    <t>2dfc5e5e93126920bafa40a496765f85</t>
  </si>
  <si>
    <t>Spiral Energy Tech., Inc.</t>
  </si>
  <si>
    <t>As of February 29, 2016, Spiral Energy Tech., Inc. was acquired by Exactus BioSolutions, Inc., in a reverse merger transaction. Spiral Energy Tech., Inc., a development stage company, develops and commercializes its SkyPorts drone support technology and XTRAX remote monitoring systems. The companys products are used for measuring the production of solar and other renewable energy systems; and transmission of the data through the cellular and microwave transmission networks or satellite. The company was formerly known as Solid Solar Energy, Inc. and changed its name to Spiral Energy Tech., Inc. in May 2014. The company was founded in 2008 and is based in Massapequa, New York. Exactus, Inc. operates as a subsidiary of Fuse Science, Inc.</t>
  </si>
  <si>
    <t>49500000</t>
  </si>
  <si>
    <t>Exactus, Inc.</t>
  </si>
  <si>
    <t>EXDI (Pink Sheets LLC); SGYT (OTC Bulletin Board)</t>
  </si>
  <si>
    <t>Spiral Energy Tech.; development stage company; microwave transmission networks; electrical powered drones; renewable energy systems; long distant flight; support technology; Home deliveries; business-to-business applications; national capabilities; modular SkyPorts; commercial applications; SETI</t>
  </si>
  <si>
    <t>skyports; xtrax; transmission networks; thrive; support technology; spiral; remote monitoring systems; regionally; powered drones; microwave transmission; electrical powered; drone support technology; drone support; distant; developing and commercializing; currently developing; business to business; business applications; transmission; engages in developing; deliveries; development stage; remote monitoring; commercializing; production of solar; renewable energy systems; microwave; commercial applications; measuring; monitoring systems; cellular; stage; networks; modular; energy systems; satellite; national; capabilities; tech</t>
  </si>
  <si>
    <t>0.0003142835323176505</t>
  </si>
  <si>
    <t>1679</t>
  </si>
  <si>
    <t>0.0003325554682687086</t>
  </si>
  <si>
    <t>1555</t>
  </si>
  <si>
    <t>4f8df937-0c28-7694-8d58-885c3abe1093</t>
  </si>
  <si>
    <t>Techject</t>
  </si>
  <si>
    <t>http://techject.com/</t>
  </si>
  <si>
    <t>Techject is making the coolest next-gen robots. TechJect is the developer of the world's newest and smallest flying drones for gaming, research and personal photography/videography use. TechJect's expertise has been acquired through years of research and development into micro flight solutions for various reconnaissance objectives. The pilot product of the company is called the TechJect Dragonfly; it's a lightweight robotic insect that collects and relays data while flying like a bird or hovering like an insect. TechJect endeavors to promote Biologically Inspired Robotics and Intelligent Machines. 
They are team of engineers, developers, researchers and designers working towards the cutting edge of Robotics &amp; Smart Systems.</t>
  </si>
  <si>
    <t>insect; smart systems; relays data; hovering; flight solutions; endeavors; dragonfly; coolest; biologically inspired; biologically; relays; team of engineers; newest; flying drones; objectives; inspired; smallest; videography; flying; researchers; gen; bird; acquired; reconnaissance; promote; designers; collects; gaming; cutting edge; called; robotic; lightweight; pilot; developers; developer; cutting; personal; machines; robots; edge; engineers; expertise; photography; working; intelligent</t>
  </si>
  <si>
    <t>0.00031716940240991486</t>
  </si>
  <si>
    <t>7656</t>
  </si>
  <si>
    <t>0.00034300308017077766</t>
  </si>
  <si>
    <t>Certain data and content provided by https://www.crunchbase.com/organization/techject</t>
  </si>
  <si>
    <t>32bc43e5d690db5ad53990dc5367e8f6</t>
  </si>
  <si>
    <t>SplitSage, Inc.</t>
  </si>
  <si>
    <t>http://www.splitsage.com</t>
  </si>
  <si>
    <t>SplitSage, Inc. develops an analytic platform for law enforcement organisations, online retailers, and advertisers. It provides SplitSage Assessment, a solution that tests individuals and identifies where their strengths and weaknesses are in their line of sight; and incorporates this information into training to help polices, as well as members of armed forces. The company also provides SplitSage Platform, an analytic engine platform that helps users to tailor displays to individuals; and heads-up displays on vehicles and aircraft, drones or tablets, and other displays for military to use in missions. In addition, the company provides SplitSage Pilot, a pilot study solution; and situational awareness, online and mobile advertisement, sports performance, and video gaming solutions. The company was incorporated in 2014 and is based in Cambridge, Massachusetts.</t>
  </si>
  <si>
    <t>110000</t>
  </si>
  <si>
    <t>analytic platform; analytic engine platform; law enforcement organizations; online retailers; video gaming solutions; pilot study solution; analytics. consumer. seo; heads-up displays; situational awareness; armed forces; SplitSage Assessment; mobile advertisement; SplitSage Platform; sports performance; SplitSage Pilot; cognitive map; weaknesses; advertisers; strengths; company; individuals; polices; safety; drones; tablets; sight; identifies; millions; information; training; members; users; vehicles; aircraft; missions; roles; Developer; cloud; effectiveness; addition; companies; teams; member; customer; attention.</t>
  </si>
  <si>
    <t>analytic; online retailers; advertisers; strengths; law enforcement; enforcement; law; profile; retailers; vehicles and aircraft; training to help; sweet; seo; recruit; platform that helps; online and mobile; military and law; helps users; gaming solutions; ensure safety; cognitive; cloud based analytics; armed forces; displays; roles; advertisement; helps; spots; pilot; identifies; armed; individuals; heads; tailor; analytics; landscape; identifying; effectiveness; draw; sight; incorporates; forces; millions; attention; situational awareness; drivers; situational; tests; gaming; study; select; members; assessment; tablets; awareness; missions; teams; map; sports; organizations; engine; connect; developer; creating; change; increase; easily</t>
  </si>
  <si>
    <t>0.00007310174631232413</t>
  </si>
  <si>
    <t>4595</t>
  </si>
  <si>
    <t>0.00011640539508320742</t>
  </si>
  <si>
    <t>1557</t>
  </si>
  <si>
    <t>974ff5740904dd7d2b70d36bc7a98b47</t>
  </si>
  <si>
    <t>ASG International S.R.L.</t>
  </si>
  <si>
    <t>http://www.asgint.com</t>
  </si>
  <si>
    <t>ASG International S.R.L. operates as a media and brand management company. Its services include concept, planning, project funding, product design, procurement, distribution, communication, media planning and buying, creative, publishing/catalogues, social media/creative PR, audio visual solutions, digital marketing, business development, and sponsorship management. The company through its brands provides bicycle bags; custom cycling wear; bags equipped with solar panels that generate electricity from light; and graphic design of the logo, and design and development of the Website. It also operates a reference site for online sale of its branded products. The company was founded in 2011 and is based in Romano D'Ezzelino, Italy. ASG International S.R.L. operates as a subsidiary of ASG Sport Solutions (Pty) Ltd.</t>
  </si>
  <si>
    <t>Romano D'Ezzelino</t>
  </si>
  <si>
    <t>Vicenza</t>
  </si>
  <si>
    <t>ASG Sport Solutions (Pty) Ltd</t>
  </si>
  <si>
    <t>asg; srl; creative; bags; sponsorship; reference site; pr; panels that generate; graphic design; equipped with solar; digital marketing; catalogues; branded products; audio visual; logo; business development; cycling; branded; social media; buying; publishing; bicycle; wear; design and development; media; graphic; planning; generate electricity; funding; reference; product design; concept; procurement; website; services include; brands; audio; social; equipped; visual; marketing</t>
  </si>
  <si>
    <t>0.0003682832979987062</t>
  </si>
  <si>
    <t>4357</t>
  </si>
  <si>
    <t>0.0003237035009213884</t>
  </si>
  <si>
    <t>bd5b36d3-3629-b2de-2d3b-aabf7ba6c286</t>
  </si>
  <si>
    <t>Bakehouse Aerial</t>
  </si>
  <si>
    <t>http://www.bakehouseaerial.co.uk</t>
  </si>
  <si>
    <t>Bakehouse Aerial help production companies and corporates to get amazing drone film footage.</t>
  </si>
  <si>
    <t>production companies; drone film; corporates; footage; amazing</t>
  </si>
  <si>
    <t>0.0005487560303406578</t>
  </si>
  <si>
    <t>5081</t>
  </si>
  <si>
    <t>0.0004589612734356869</t>
  </si>
  <si>
    <t>Certain data and content provided by https://www.crunchbase.com/organization/bakehouse-aerial</t>
  </si>
  <si>
    <t>1559</t>
  </si>
  <si>
    <t>aead16adf618fc9bb9e70a285576c7e0</t>
  </si>
  <si>
    <t>LISI Automotive SAS</t>
  </si>
  <si>
    <t>http://www.lisi-automotive.com</t>
  </si>
  <si>
    <t>LISI Automotive SAS designs and manufactures fasteners and assembly components for OEMs and Tier 1 automotive industries in France and internationally. The company offers threaded fasteners, such as screws and bolts, nuts, spacers, washers, and stamped specials; clipped solutions, such as clip-fastened screws and nuts, seals and grommets, fasteners mounted on shafts, fasteners for cables, tubes and bundles, fasteners for panels, and special engineered fastening solutions; and safety mechanical components, which include braking systems, seating, occupant safety systems, and other applications. Its products are used in industrial vehicles, such as trailers, agricultural and forestry equipment, construction equipment, and material handling equipment, as well as light, medium, and heavy trucks; and household appliances and white goods, sink fasteners, windows and frames, electrical cabinets, luminaires and lighting, solar panels and wind turbines, and locomotives, as well as heating, ventilation, and air conditioning systems. LISI Automotive SAS was formerly known as GFI Automotive and changed its name to LISI Automotive SAS in May 2002. The company was incorporated in 2000 and is based in Grandvillars, France with manufacturing presence in the European and Asian markets. LISI Automotive SAS operates as a subsidiary of Lisi S.A.</t>
  </si>
  <si>
    <t>Grandvillars</t>
  </si>
  <si>
    <t>Franche Comté</t>
  </si>
  <si>
    <t>Compagnie Industrielle De Delle S.A.</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</si>
  <si>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t>
  </si>
  <si>
    <t>fasteners; nuts; screws; white goods; well as heating; stamped; spacers; sink; shafts; screws and nuts; mechanical components; material handling equipment; luminaires; handling equipment; fastening; fastened; electrical cabinets; construction equipment; bundles; braking systems; automotive industries; agricultural and forestry; seating; panels and wind; clip; braking; air conditioning systems; conditioning systems; seals; bolts; washers; trailers; tier; forestry; safety systems; material handling; household appliances; oe; cabinets; automotive; trucks; white; tubes; frames; ventilation; medium; household; goods; engineered; air conditioning; handling; heavy; conditioning; cables; windows; assembly; designs and manufactures; special; agricultural; wind turbines; mounted; appliances; turbines; mechanical</t>
  </si>
  <si>
    <t>0.00011940802144880136</t>
  </si>
  <si>
    <t>9625</t>
  </si>
  <si>
    <t>0.00017390212206024706</t>
  </si>
  <si>
    <t>bbdbbc2f0d51872ddf5aa3dfbb26ebc9</t>
  </si>
  <si>
    <t>Adorama Camera, Inc.</t>
  </si>
  <si>
    <t>http://www.adorama.com</t>
  </si>
  <si>
    <t>Adorama Camera, Inc. is an electronics retailer that sells photography, imaging, and consumer electronics. The company offers cameras, lenses, pro video, pro audio, studio and lighting, tripods, bags and cases, computers, TV and entertainment, scopes and optics, printers and inks, drones and action cameras, and other electronics; and home theaters, mobile computing, home office equipment, and more. It also offers rental and used equipment; and operates an in-house photo lab and a learning center for photographers in video channels. It also offers products online. The company was founded in 1977 and is based in New York, New York.</t>
  </si>
  <si>
    <t>Adorama; Adorama Learning Center; Adorama Rental Company; mobile computing; full-service destination; camera store; home office equipment; flagship NYC store; consumer electronics; official Electronics Retailer; vast product offerings; in-house photo lab; pro equipment rental; best photography retailer; online destination; camera brands; home theaters; best selection; electronics retailers; home entertainment; free education; popular AdoramaTV; professional video; NY Giants; Internet Retailers; Consumer Reports; video channels; electronics needs; weekend getaway; wedding album; old piece; imaging industry; hard drives; entire departments; world; customers; Forbes.com; scrapbooks; prices; moments; audio; services; AdoramaPix</t>
  </si>
  <si>
    <t>mobile computing; destination; retailer; computing; full service; retailers; rental; photo; weekend; wedding; video and audio; top five electronics; theirselves; theaters; professional video; product offerings; pride theirselves; piece of equipment; online destination; office equipment; offers free; nyc; ny; leading online; imaging industry; hard drives; forbes; evolves; equipment rental; encompass; consumer reports; camera brands; album; store; pride; teach; official; photography; moments; inspire; consumer electronics; imagine; top; precious; award winning; rent; photographers; print; departments; imaging; winning; vast; flagship; carries; popular; piece; listed; train; offerings; grown; channels; award; they're; serving; lab; drives; pro; enjoy; reports; selection; prices; entertainment; hard; services include; brands; audio; sell; center; learning; education; office; entire; house; capture</t>
  </si>
  <si>
    <t>0.0002966811904347509</t>
  </si>
  <si>
    <t>15681</t>
  </si>
  <si>
    <t>0.00033005872811083155</t>
  </si>
  <si>
    <t>1561</t>
  </si>
  <si>
    <t>995fda8c901691a479eaacf5eb51eec7</t>
  </si>
  <si>
    <t>Inverters Unlimited, Inc.</t>
  </si>
  <si>
    <t>http://www.invertersunlimited.com</t>
  </si>
  <si>
    <t>Inverters Unlimited, Inc. develops IUI Sun-AC 3000 inverters. Its IUI Sun-AC 3000 inverters convert solar energy captured by the solar panels in the DC form into an AC form. The companys IUI Sun-AC 3000 also functions as a system controller enabling grid-compatible, safe, and fully-automated operation of the solar system. In addition, it offers custom-designed solar photovoltaic (PV) systems for residences and businesses. Inverters Unlimited, Inc. was founded in 1998 and is based in Albany, New York.</t>
  </si>
  <si>
    <t>Albany</t>
  </si>
  <si>
    <t>key Solar Photovoltaic; single source provider; complete turn-key PV; potential annual electricity; total project cost; roof termination box; NYSERDA incentive funding; IUI Sun-AC; company. renewable energy; utility company; photovoltaic panels; electrical permits; Project proposal; procure system components; array wiring; Feasibility Assessment; detailed estimates; government incentives; Site analysis; Inverters Unlimited; roof-mounting hardware; Net Meter.; local authorities; installation; viability; paperwork; Approvals; Renewables; residence; acceptance; services; connectors; business; following; installer; switches; application; reduction; applications; Design; inspection; DC; devices</t>
  </si>
  <si>
    <t>prepare; submit; turn key; proposal; permits; pv system; wiring; viability; turn key pv; termination; system installed; system for operation; solar photovoltaic system; site analysis; single source; roof mounting; residence or business; renewables and environment; pv system installed; proposal tailored; project proposal; project cost; net meter; key solar; key pv; install a net; government incentives; feasibility assessment; dc disconnect; approved installer; approvals; annual electricity; ac inverter; ac and dc; procure; inspected; paperwork; electricity bill; commission; turn; residence; complete system; mounting hardware; disconnect; estimates; custom designed; acceptance; ac; grounding; local authorities; incentive; unlimited; photovoltaic system; feasibility; authorities; assess; system components; approved; incentives; acquire; funding; renewables; annual; switches; installer; connectors; tailored; net; assessment; commissioning; meter; bill; reduction; services include; detailed; box; photovoltaic panels; total; array; mounting; inverter; solar photovoltaic; dc; install; potential</t>
  </si>
  <si>
    <t>0.000318474178082512</t>
  </si>
  <si>
    <t>11038</t>
  </si>
  <si>
    <t>0.0003225356407324346</t>
  </si>
  <si>
    <t>1562</t>
  </si>
  <si>
    <t>904937414850b6eea92222e175eb3805</t>
  </si>
  <si>
    <t>Tanis Brush Incorporated</t>
  </si>
  <si>
    <t>http://www.tanisbrush.com</t>
  </si>
  <si>
    <t>Tanis Brush Incorporated designs and manufactures industrial and utility brushes. It offers industrial brushes, including abrasive, power, rotary, stapled set, strip, and twisted brushes; utility brushes, such as artist, deck scrub, hand, hand scrub, paint, and parts cleaning brushes; and custom brushes. The companys brushes are used in cottonseed delinter, deburring, egg washer, fruit and vegetable washer, solar panel cleaning, and turbine blade deburring applications. It serves new printing and packaging microsite, aerospace/aircraft, agriculture, automotive, construction/utility products, food processing and manufacturing, food service, glass processing, industrial other, material handling and packaging, medical, metal finishing, military, printing and packaging, weather stripping and sealing, and woodworking industries. The company was founded in 1987 and is based in Delafield, Wisconsin.</t>
  </si>
  <si>
    <t>Delafield</t>
  </si>
  <si>
    <t>brushes; washer; deburring; packaging; woodworking; weather stripping; vegetable; utility products; turbine blade; stripping; processing and manufacturing; parts cleaning; metal finishing; manufactures industrial; industrial and utility; fruit and vegetable; food service; egg; cleaning brushes; artist; abrasive; brush; printing; offers industrial; fruit; deck; hand; solar panel cleaning; incorporated; blade; cleaning; food processing; strip; finishing; food; panel cleaning; material handling; paint; rotary; sealing; handling; turbine; designs and manufactures; weather; metal; medical; automotive</t>
  </si>
  <si>
    <t>0.00035228090342942904</t>
  </si>
  <si>
    <t>7144</t>
  </si>
  <si>
    <t>0.0003515667460825199</t>
  </si>
  <si>
    <t>1563</t>
  </si>
  <si>
    <t>fd0b8ca396afdf84068be4393888995f</t>
  </si>
  <si>
    <t>Hemvest, Inc.</t>
  </si>
  <si>
    <t>http://hemvest.com</t>
  </si>
  <si>
    <t>Hemvest, Inc. provides clean energy technology and financing solutions for homeowners. The company installs solar panels; and upgrades home appliances, pool pumps, battery solutions and back-up power, and heating and air-conditioning systems. Hemvest, Inc. was founded in 2012 and is based in Los Angeles, California.</t>
  </si>
  <si>
    <t>Include water efficiency; efficiency upgrades; water efficiency upgrades; Payoff higher-interest consumer; Energy Star appliances; higher-interest consumer debt; new Energy Star; Include smart home; smart home technologies; upgrades home appliances; Include batteries; water efficiency technologies; clean energy technology; Payoff PACE loans; Energy Upgrade Solutions; new solar energy; home energy solution; home energy analysis; energy upgrades; energy software service; financial situation; HVAC upgrades; maximum cost reduction; additional efficiency; solar panels; solar economics; Solar HELOC; Home Financing; solar ownership; solar installation; energy savings; energy resources; Solar ReFi; financing solutions; solar technology; back-up power; air-conditioning systems; energy independence; pool pumps; battery solutions; home’s equity; monthly payments; Lower interest rates; Power HELOC; water bills; best interest rates; better rates; lowest-cost financing; tax benefits; storage</t>
  </si>
  <si>
    <t>efficiency upgrades; wrap; water efficiency; include water efficiency; include water; include batteries; star appliances; interest rates; include smart; energy star appliances; energy star; debt; upgrades; star; interest; maximizing; rates; situation; tax; financing; terms; water bills; wallet; upgrade solutions; transferring; tax benefits; solutions includes; solutions for homeowners; solar ownership; solar efficiency; software service; reduce water; pool pumps; owning; mortgage; monthly payments; maximizing solar; hvac upgrades; energy software; energy analysis; efficiency improvements; complexities; clean energy technology; bundled; battery solutions; pace; heating and air; appliances; operating costs; includes solar; financing solutions; cost reduction; air conditioning systems; loans; conditioning systems; closer; financial; energy savings; economics; equity; higher; energy technology; improve; energy resources; payments; packaged; lowest cost; ownership; installs solar panels; energy solution; incentives; upgrade; improvements; pool; path; monthly; leveraging; hvac; cut; lowest; solar installation; connects; commercial solar; qualified; solar technology; bills; reduction; associated; finance; air conditioning; installs solar; homeowners; waste; step; conditioning; savings; maximum; resources; lower; benefits</t>
  </si>
  <si>
    <t>0.0002086238869425062</t>
  </si>
  <si>
    <t>1881</t>
  </si>
  <si>
    <t>0.00023069534057769826</t>
  </si>
  <si>
    <t>1564</t>
  </si>
  <si>
    <t>2c920e8565c2f327dbadbc1d5822953b</t>
  </si>
  <si>
    <t>LS Telcom AG</t>
  </si>
  <si>
    <t>http://www.lstelcom.com</t>
  </si>
  <si>
    <t>LS Telcom AG provides solutions for the wireless markets worldwide. The company offers spectrum management systems to support the process of administrative and technical spectrum management, as well as spectrum management consulting services; and LS OBSERVER, a spectrum monitoring, data collection, and analysis system. It also provides radio monitoring-as-a-service, system integration services, and combined system solutions; and solutions for radio communication, including strategy and technology consulting, system design, radio planning, engineering services, software solutions, and hardware systems that are used to plan, implement, and optimize radio communication networks. In addition, the company develops drone information and drone traffic management database and application for safety and regulation; and offers training services in general radio communications, spectrum management and monitoring, broadcast, and mobile and microwave. It serves customers in the spectrum regulation, mobile broadband, broadcast, defense and security, critical communications, public safety, transportation, utilities/oil and gas, and industrial markets. LS Telcom AG was founded in 1992 and is headquartered in Lichtenau, Germany.</t>
  </si>
  <si>
    <t>Lichtenau</t>
  </si>
  <si>
    <t>LSX (Deutsche Boerse AG); LSX (XETRA Trading Platform); 0O45 (London Stock Exchange); 0O45 (London Stock Exchange)</t>
  </si>
  <si>
    <t>LS Telcom; wireless telecommunications market; increasingly connected world; international regulatory bodies; new business models; spectrum efficiency; spectrum management; global leader; vertical markets; public safety; IoT. telecommunications; services; operators; designs; software; solutions; technologies; transport; utilities; oil</t>
  </si>
  <si>
    <t>spectrum; telecommunications; wireless telecommunications; vertical markets; technologies and services; spectrum efficiency; software and system; services to national; business models; oil gas; national and international; develops software; system solutions; global leader; broadcast; bodies; increasingly; designs and develops; regulatory; public safety; iot; optimize; utilities; vertical; transport; models; national; defense; operators; leader; connected; wireless</t>
  </si>
  <si>
    <t>0.00026469096923973696</t>
  </si>
  <si>
    <t>0.0002559667542223526</t>
  </si>
  <si>
    <t>1565</t>
  </si>
  <si>
    <t>6c9127ead06a288f1e9e5c401a288a98</t>
  </si>
  <si>
    <t>Tidewater Marine Service, L.L.C.</t>
  </si>
  <si>
    <t>http://tidewatermarineservices.com</t>
  </si>
  <si>
    <t>Tidewater Marine Service, L.L.C. provides repair services to improve the working systems on yachts in the southern Chesapeake Bay and Hampton roads areas. It offers rigging services, such as rigging inspections and off-shore insurance certificates, mast building and/or repair, sail handling systems, steering systems, standing and running rigging, and mast painting; designs and installs a range of electrical, climate control, electronic navigational systems, auto-pilot (electric and wind-steer), and refrigeration systems for cruising yachts; and provides system installations and repairs, such as output alternators, inverters, electrical system monitors, generators, solar powered charging systems, wind generators, enlarged battery banks, electrical panel upgrades, and water making capabilities. The company is based in Hampton, Virginia. Tidewater Marine Service, L.L.C. operates as a subsidiary of Tidewater Inc.</t>
  </si>
  <si>
    <t>Tidewater Inc.</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</si>
  <si>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t>
  </si>
  <si>
    <t>rigging; yachts; marine service; mast; water making; system monitors; system installations; steering systems; steer; solar powered charging; sail; refrigeration systems; range of electrical; powered charging; output alternators; navigational systems; installs a range; installations and repairs; electrical panel; cruising; battery banks; auto pilot; alternators; painting; charging systems; wind generators; navigational; handling systems; climate control; marine; electrical system; steering; certificates; generators; standing; shore; repair services; repair; roads; designs and installs; bay; banks; southern; refrigeration; upgrades; running; climate; repairs; auto; handling; monitors; inspections; pilot; solar powered; insurance; charging; improve; capabilities; working</t>
  </si>
  <si>
    <t>0.00011043985863110719</t>
  </si>
  <si>
    <t>7943</t>
  </si>
  <si>
    <t>0.0002067278589848795</t>
  </si>
  <si>
    <t>1566</t>
  </si>
  <si>
    <t>46c2e260039b232c9c943f57b4f9e54e</t>
  </si>
  <si>
    <t>NOMAN Ventures Limited</t>
  </si>
  <si>
    <t>NOMAN Ventures Limited develops blockchain, artificial intelligence, and virtual reality solutions. The company also engages in drones and 3D (Three Dimensional) printing services. The company was incorporated in 2016 and is based in Westerham, United Kingdom.</t>
  </si>
  <si>
    <t>Westerham</t>
  </si>
  <si>
    <t>196357</t>
  </si>
  <si>
    <t>Kryptonite 1 plc</t>
  </si>
  <si>
    <t>printing services; three dimensional; ventures; dimensional; virtual reality; artificial intelligence; printing; virtual; reality; artificial</t>
  </si>
  <si>
    <t>0.0005180662602405684</t>
  </si>
  <si>
    <t>0.0003621863831946395</t>
  </si>
  <si>
    <t>1567</t>
  </si>
  <si>
    <t>c04f63d5-8b6b-57a4-89e9-df31f200d9d4</t>
  </si>
  <si>
    <t>SICdrone</t>
  </si>
  <si>
    <t>http://sicdrone.com</t>
  </si>
  <si>
    <t>Sicdrone Aerospace company that builds high speed, high stability drones for commercial applications.</t>
  </si>
  <si>
    <t>high stability; drones for commercial; builds high; stability; high speed; commercial applications; builds; speed</t>
  </si>
  <si>
    <t>0.00007485497582459875</t>
  </si>
  <si>
    <t>0.00012864883116428923</t>
  </si>
  <si>
    <t>Certain data and content provided by https://www.crunchbase.com/organization/sicdrone</t>
  </si>
  <si>
    <t>1568</t>
  </si>
  <si>
    <t>c6087509b271152e1ba3321090f5e915</t>
  </si>
  <si>
    <t>TiNi Aerospace, Inc.</t>
  </si>
  <si>
    <t>http://www.tiniaerospace.com</t>
  </si>
  <si>
    <t>TiNi Aerospace, Inc. engages in designing, manufacturing, inspecting, assembling, and testing mechanisms using shape memory alloy materials for aerospace and military applications. Its products include frangibolts, shape memory alloys actuated pinpullers, ejector release mechanisms, and custom actuators. The companys products are used in various applications, such as hold down and release of solar panels, antennae, instrument cover doors, booms, heat shields, radiators, isolation systems, tether experiments, and spacecraft components, as well as in commercial and government satellites for conducting scientific experimentation, earth observation, and for telecommunication purposes. The company was founded in 1996 and is based in San Leandro, California.</t>
  </si>
  <si>
    <t>mechanisms; release; memory; shape; release mechanisms; heat shields; experimentation; earth observation; booms; antennae; alloy materials; actuated; tether; commercial and government; shields; inspecting; experiments; alloys; assembling; isolation; engages in designing; military applications; alloy; spacecraft; radiators; observation; actuators; instrument; conducting; telecommunication; hold; purposes; scientific; satellites; doors; earth; cover; designing</t>
  </si>
  <si>
    <t>0.0004808495805958024</t>
  </si>
  <si>
    <t>11445</t>
  </si>
  <si>
    <t>0.0004034716094421771</t>
  </si>
  <si>
    <t>1569</t>
  </si>
  <si>
    <t>9acd0c45c560050dedcd6c26d48d57a7</t>
  </si>
  <si>
    <t>ZEROTECH (Beijing) Intelligence Technology Co., Ltd.</t>
  </si>
  <si>
    <t>http://www.zerotech.com</t>
  </si>
  <si>
    <t>ZEROTECH (Beijing) Intelligence Technology Co., Ltd. manufactures drones. The company was founded in 2007 and is based in Beijing, China.</t>
  </si>
  <si>
    <t>21600000</t>
  </si>
  <si>
    <t>QUALCOMM Ventures</t>
  </si>
  <si>
    <t>cutting-edge smart drone; smart drones; multi-rotor smart drones; smart UAVs; smart drone technologies; smart UAV technologies; Eagle fixed-wing drone; pocket-size selfie drone; flight control systems; chip maker Qualcomm; multi-rotor drones; electronics. drones. hardware; commercial market leadership; civil use UAVs; pocket-size tech; remarkable breakthroughs; track record; power lines; scientific research; consumer market; zerotech; gimbals; decade; principle; provider; filming; launch; DOBBY; experience; product; Blue; mapping; security; agriculture; inspection; fun</t>
  </si>
  <si>
    <t>smart drones; drones and smart; smart drone; pocket; multi rotor; fixed wing; rotor; wing; uavs; wing drone; wing and multi; smart uav; selfie; rotor drones; qualcomm; multi rotor drones; inspection of power; fun and easy; fixed wing drone; drones for commercial; developing products; developed flight; decade of experience; consumers to enjoy; consumer market; commercial market; commercial and professional; autopilot system; track record; renowned; remarkable; power lines; drone technologies; breakthroughs; guiding; eagle; gimbals; flight control systems; principle; partnering; decade; maker; leadership; expanded; fixed; size; closely; supplied; autopilot; blue; flight control; maintaining; efforts; filming; chip; enjoy; scientific; fun; launched; record; cutting edge; launch; lines; civil; control systems; committed; consumer electronics; cutting; consumers; edge; track; flying; enabling; tech; mapping</t>
  </si>
  <si>
    <t>0.0008034522924699949</t>
  </si>
  <si>
    <t>11558</t>
  </si>
  <si>
    <t>0.0007430372175381558</t>
  </si>
  <si>
    <t>1570</t>
  </si>
  <si>
    <t>179ddbe328699649b2f6dc0b8c0a1685</t>
  </si>
  <si>
    <t>Mitsubishi Electric US, Inc.</t>
  </si>
  <si>
    <t>http://www.mitsubishielectric-usa.com</t>
  </si>
  <si>
    <t>Mitsubishi Electric US, Inc. engages in researching, engineering, manufacturing, and marketing electrical and electronic equipment used in industrial technology, energy, and ground transportation markets. It offers factory automation equipment, escalators, elevators, heating and cooling products, rail transit systems, automotive electrical and electronic products, ozone water treatment systems, industrial line scan cameras, display walls, commercial hand dryers, large-scale video displays for stadiums and arenas, uninterruptible power supplies, solar panels, semiconductors, photographic and thermal printers, and electric utility products. Mitsubishi Electric US, Inc. was formerly known as Mitsubishi Electric &amp; Electronics USA, Inc. and changed its name to Mitsubishi Electric US, Inc. in October 2012. The company was founded in 1973 and is based in Cypress, California with locations in North America. It has companies in Vernon Hills, Illinois; Mason, Ohio; Warrendale, Pennsylvania; Cypress, California; Cambridge, Massachusetts; and Arlington, Virginia. Mitsubishi Electric US, Inc. operates as a subsidiary of Mitsubishi Electric Corporation.</t>
  </si>
  <si>
    <t>Cypress</t>
  </si>
  <si>
    <t>factory automation equipment / comprehensive portfolio / transportation markets / automotive electrical</t>
  </si>
  <si>
    <t>Mitsubishi Electric Corporation</t>
  </si>
  <si>
    <t>mitsubishi electric; mitsubishi; electrical and electronic; water treatment systems; vernon; utility products; uninterruptible power supplies; transportation markets; ozone water; industrial technology; hills; hand dryers; factory automation equipment; factory automation; escalators; cooling products; automotive electrical; arenas; electronic equipment; treatment systems; stadiums; researching; ozone; uninterruptible power; uninterruptible; elevators; automation equipment; photographic; electric utility; electronic products; dryers; scan; transit; rail; printers; heating and cooling; water treatment; power supplies; factory; walls; semiconductors; large scale; treatment; hand; cooling; displays; marketing; display; automotive; automation</t>
  </si>
  <si>
    <t>0.00007117473128027736</t>
  </si>
  <si>
    <t>9512</t>
  </si>
  <si>
    <t>0.00014014121547919402</t>
  </si>
  <si>
    <t>1571</t>
  </si>
  <si>
    <t>4775557b-b886-f267-7417-5cf8cbdfe8f7</t>
  </si>
  <si>
    <t>Jersey Solar</t>
  </si>
  <si>
    <t>http://www.jerseysolar.com</t>
  </si>
  <si>
    <t>Jersey Solar offers residential and commercial solar panel installation services in New Jersey.</t>
  </si>
  <si>
    <t>Hopewell</t>
  </si>
  <si>
    <t>commercial solar panel; offers residential; solar offers; panel installation services; solar panel installation; panel installation; commercial solar; installation services; residential and commercial</t>
  </si>
  <si>
    <t>0.000623803501905701</t>
  </si>
  <si>
    <t>0.00048093790276344085</t>
  </si>
  <si>
    <t>Certain data and content provided by https://www.crunchbase.com/organization/jersey-solar</t>
  </si>
  <si>
    <t>1572</t>
  </si>
  <si>
    <t>d1c14993-8f13-7f39-56b8-bb576b45d192</t>
  </si>
  <si>
    <t>Robo Business Media</t>
  </si>
  <si>
    <t>http://robobusinessmedia.com</t>
  </si>
  <si>
    <t>The international gathering place for professionals who want to create business advantage with unmanned systems, drones. Robo Business Media is the international gathering place for professionals who want to create business advantage with unmanned systems, drones and robotics. Robo Business Media has empowered thousands of end users, investors and solutions providers to understand and utilize unmanned systems, drones and robotics to drive revenue and business-changing strategies.
Robo Business Media is the main organizer of several specialized trade shows, exhibitions, conferences, workshops and technology summits worldwide, such as TUSExpo, RoboBusiness Europe and International Robotic Week.</t>
  </si>
  <si>
    <t>robo; drones and robotics; create business; unmanned systems; gathering; exhibitions; empowered; conferences; media; advantage; place; professionals; workshops; week; strategies; revenue; trade; utilize; investors; thousands; understand; providers; changing; robotic; drive; main; specialized</t>
  </si>
  <si>
    <t>0.00021633242652131272</t>
  </si>
  <si>
    <t>5899</t>
  </si>
  <si>
    <t>0.00022296796687818108</t>
  </si>
  <si>
    <t>Certain data and content provided by https://www.crunchbase.com/organization/robo-business-media</t>
  </si>
  <si>
    <t>1573</t>
  </si>
  <si>
    <t>d05a3c510e7cf19324e1a19152148565</t>
  </si>
  <si>
    <t>Green Bi-O Mahasarakham Company Limited</t>
  </si>
  <si>
    <t>Green Bi-O Mahasarakham Company Limited provides design, construction, and installation of power plants with solar panels. The company was founded in 2012 and is based in Bangkok, Thailand. As of November 14, 2014, Green Bi-O Mahasarakham Company Limited operates as a subsidiary of Super Solar Energy Company Limited.</t>
  </si>
  <si>
    <t>1740247</t>
  </si>
  <si>
    <t>Superblock Public Company Limited</t>
  </si>
  <si>
    <t>installation of power; bi; power plants</t>
  </si>
  <si>
    <t>0.0001658163043974973</t>
  </si>
  <si>
    <t>5991</t>
  </si>
  <si>
    <t>0.00018518440497048753</t>
  </si>
  <si>
    <t>1574</t>
  </si>
  <si>
    <t>fcf59dea899a867e8fdd99dad8886455</t>
  </si>
  <si>
    <t>Odyssey Management Group, Inc.</t>
  </si>
  <si>
    <t>Odyssey Management Group, Inc. offers sale and marketing of renewable energy products such as vertical windmills, horizontal windmills, geothermal, hydroelectric and hydrothermal green energy, active and passive solar panels, LED lighting products. It offers logistics, operations and marketing of projects after design and conception by Odyssey Land Development Group, LLC. The company is based in Northampton, Pennsylvania.</t>
  </si>
  <si>
    <t>Northampton</t>
  </si>
  <si>
    <t>windmills; passive solar; offers logistics; marketing of renewable; development group; conception; active and passive; hydroelectric; led lighting products; marketing; horizontal; renewable energy products; passive; geothermal; lighting products; green energy; led lighting; energy products; vertical; active; logistics; land</t>
  </si>
  <si>
    <t>0.00011541306619139513</t>
  </si>
  <si>
    <t>6585</t>
  </si>
  <si>
    <t>0.00021670798382409414</t>
  </si>
  <si>
    <t>1575</t>
  </si>
  <si>
    <t>36fe4898f41d6b0a5e8dc085b1a63c63</t>
  </si>
  <si>
    <t>Dubois Couvertures</t>
  </si>
  <si>
    <t>http://www.dubois-couvertures.fr</t>
  </si>
  <si>
    <t>Dubois Couvertures offers roofing, sealing, boarding, and solar panel installation services. The company was incorporated in 1958 and is based in Nieppe, France. As of May 31, 2011, Dubois Couvertures operates as a subsidiary of Tommasini Construction SA.</t>
  </si>
  <si>
    <t>Nieppe</t>
  </si>
  <si>
    <t>Haute-Normandie</t>
  </si>
  <si>
    <t>Tommasini Construction SA</t>
  </si>
  <si>
    <t>boarding; panel installation services; sealing; solar panel installation; panel installation; installation services; roofing</t>
  </si>
  <si>
    <t>0.0004051619174010235</t>
  </si>
  <si>
    <t>1874</t>
  </si>
  <si>
    <t>0.0003281200978580712</t>
  </si>
  <si>
    <t>1576</t>
  </si>
  <si>
    <t>54b5a57da09a958406459caad5a77a98</t>
  </si>
  <si>
    <t>Solgen Energy Pty Ltd</t>
  </si>
  <si>
    <t>http://www.solgen.com.au</t>
  </si>
  <si>
    <t>Solgen Energy Pty Ltd designs, procures, installs, commissions, and maintains solar power systems in Australia. It also imports and distributes solar photovoltaic products, such as solar panels, inverters and framings; leases solar power systems for commercial and government clients; operates an integrated Webstore for solar power systems; and offers a range of services from engineering and design through to installation, construction, and maintenance. The company offers its solar power systems for commercial, industrial, government, and residential clients, as well as educational institutions. It offers its solutions through engineers and solar panel installers. The company was founded in 2008 and is based in St Leonards, Australia. As of December 3, 2015, Solgen Energy Pty Ltd operates as a subsidiary of Mark Group Australia Pty Limited.</t>
  </si>
  <si>
    <t>St Leonards</t>
  </si>
  <si>
    <t>Mark Group Australia Pty Ltd.</t>
  </si>
  <si>
    <t>systems for commercial; solar power systems; webstore; solgen; residential clients; procures; offers its solutions; maintains solar power; imports and distributes; government clients; engineers and solar; distributes solar photovoltaic; commissions; power systems; commercial and government; maintains solar; engineering and design; educational institutions; solar panel installers; panel installers; range of services; photovoltaic products; leases; imports; offers a range; distributes solar; educational; institutions; maintains; installers; solar photovoltaic; engineers</t>
  </si>
  <si>
    <t>0.0003291176543445421</t>
  </si>
  <si>
    <t>7491</t>
  </si>
  <si>
    <t>0.0003113186150092831</t>
  </si>
  <si>
    <t>1577</t>
  </si>
  <si>
    <t>d0569cc810efd726aa21846c9d84fe7a</t>
  </si>
  <si>
    <t>Environment Associates, Inc.</t>
  </si>
  <si>
    <t>http://www.eatest.com</t>
  </si>
  <si>
    <t>Environment Associates, Inc. provides a range of highly technical, developmental, qualifying, and production-related testing services for aerospace, military, connector, packaging, and medical and commercial electronic manufacturing companies. It offers environmental testing services, including acceleration, altitude, compression, contaminating fluids, cyclic durability, drop shock, explosive atmosphere, fungus, HALT and HASS, pyroshock, sand and dust, shock and impact, temperature and humidity, tensile and compression, thermal shock, thermal vacuum, UV exposure, vibration, walk-in chamber, water ingress, and water and rain testing services; and accelerated aging, cyclic durability, rapid decompression, and salt fog and combined environments. The company also provides electrical testing services, including accelerated, connector and wire, and water ingress testing; and performance monitoring. In addition, it offers mechanical testing services, including fixture design and build, and life cyclic durability; packaging testing services, including atmospheric conditions, bounce testing, compression testing, vibration, incline impact testing, and drop testing; and automotive, solar panels, consumer goods, electrical products, computer hardware, printers, other electronic storage devices, ISTA/ASTM package, and marine testing services. Further, it sells new walk-in chambers and reconditioned vibration equipment. Environment Associates, Inc. was founded in 1967 and is based in Chatsworth, California.</t>
  </si>
  <si>
    <t>Chatsworth</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</si>
  <si>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t>
  </si>
  <si>
    <t>testing services; shock; vibration; water ingress; ingress; associates; compression; accelerated; durability; walk; connector; drop; thermal shock; tensile; temperature and humidity; storage devices; sand and dust; range of highly; qualifying; offers mechanical; offers environmental; ista; including atmospheric; including accelerated; highly technical; halt; fixture; environmental testing; electronic manufacturing; design and build; decompression; computer hardware; bounce; astm; accelerated aging; packaging; performance monitoring; fog; explosive; manufacturing companies; chambers; salt; consumer goods; aging; acceleration; sand; fluids; chamber; atmosphere; impact; electrical products; atmospheric; printers; humidity; exposure; uv; rain; dust; altitude; wire; goods; vacuum; rapid; marine; package; environments; combined; temperature; mechanical; medical; automotive</t>
  </si>
  <si>
    <t>0.00007886913762240274</t>
  </si>
  <si>
    <t>3414</t>
  </si>
  <si>
    <t>0.0001812034809626156</t>
  </si>
  <si>
    <t>0ab69c4b52d68b211a38a97eed39ddaf</t>
  </si>
  <si>
    <t>Applied Materials, Inc. provides manufacturing equipment, services, and software to the semiconductor, display, and related industries worldwide. It operates through three segments: Semiconductor Systems, Applied Global Services, and Display and Adjacent Markets. The Semiconductor Systems segment develops, manufactures, and sells a range of manufacturing equipment used to fabricate semiconductor chips or integrated circuits. It offers products and technologies for transistor and interconnect fabrication, including epitaxy, ion implantation, oxidation and nitridation, rapid thermal processing, chemical vapor deposition, physical vapor deposition, chemical mechanical planarization, and electrochemical deposition; patterning, selective removal, and packaging products and systems that enable the transfer of patterns onto device structures; and metrology, inspection, and review systems for front- and back-end-of-line applications. The Applied Global Services segment provides integrated solutions to optimize equipment and fab performance and productivity, including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personal computers, tablets, smart phones, and other consumer-oriented devices, as well as equipment for flexible substrates. The company serves manufacturers of semiconductor wafers and chips, liquid crystal and other displays, and other electronic devices. Applied Materials, Inc. was founded in 1967 and is headquartered in Santa Clara, California.</t>
  </si>
  <si>
    <t>9184464061</t>
  </si>
  <si>
    <t>AMAT (Nasdaq Global Select); AMAT * (Bolsa Mexicana de Valores); AMAT (Index / Industry / Rate / Commodity); AP2 (Deutsche Boerse AG); 4336 (The Stock Exchange of Hong Kong Ltd.); AMA (SEAQ International); AP2 (XETRA Trading Platform); 0R1A (London Stock Exchange); AMAT (SIX Swiss Exchange); AMAT (Wiener Boerse AG)</t>
  </si>
  <si>
    <t>solar photovoltaic industries; electronics. manufacturing. semiconductor; flat panel display; reportable segments; Applied Materials; Environmental Solutions; Silicon; Energy; Global</t>
  </si>
  <si>
    <t>applied materials; applied; solar photovoltaic industries; photovoltaic industries; manufacturing solutions; global services; environmental solutions; energy and environmental; display and solar; applied global services; applied global; display; flat panel display; panel display; segments; flat panel; solar photovoltaic</t>
  </si>
  <si>
    <t>0.0006972123286713124</t>
  </si>
  <si>
    <t>0.0004808141916283635</t>
  </si>
  <si>
    <t>1579</t>
  </si>
  <si>
    <t>4bb14984a131ac9009f3368b8f4d5426</t>
  </si>
  <si>
    <t>Sira Industrie S.p.A.</t>
  </si>
  <si>
    <t>http://www.siragroup.it</t>
  </si>
  <si>
    <t>Sira Industrie S.p.A. manufactures radiators for heating to the mechanical and automotive industries. It offers bimetal and hybrid radiators, die-cast aluminum radiators, extruded aluminum radiators, electric radiators, steel towel rails, accessories; and aluminum cycle die-casting and die-casting moulds for mechanical and automotive industry. The company also provides after sales services and customization services. The company sells its products through distributors worldwide. Sira Industrie S.p.A. was founded in 1958 and is based in Rastignano, Italy.</t>
  </si>
  <si>
    <t>Rastignano</t>
  </si>
  <si>
    <t>Bologna</t>
  </si>
  <si>
    <t>15589477</t>
  </si>
  <si>
    <t>Banca Popolare di Milano Scrl, Investment Arm; Banca Monte dei Paschi di Siena SpA, Asset Management Arm; Credito Valtellinese Societa Cooperativa, Investment Arm; Fondo Italiano d'Investimento SGR S.p.A; Unicredit S.P.A., Investment Arm; UBI Banca International S.A., Investment Arm; Banca popolare dell Emilia Romagna s.c.r.l, Investment Arm</t>
  </si>
  <si>
    <t>3963797</t>
  </si>
  <si>
    <t>radiators; aluminum radiators; modular radiators Sira; die-cast aluminum radiators; bimetal radiators; Sira Industrie; CAST ALUMINUM RADIATORS; electric radiators; hybrid radiators; Sira Industrie S.p.A.; heating radiators; answer Sira Industrie; Sira Group®. internet.; Sira Industries; aluminum cycle die-casting; modular die-cast aluminum; Habitability safe thanks; steel towel rails; radiator hybrid RS; automotive industries; sharp edges; Bimetal technology; Unequaled structural strength; water content; hot water; energy sources; supply hot water; alternative energy sources; reduced water content; new housing needs; range Bimetal; hot water generators; modern production technology; renewable energy sources; minimum energy consumption; low fuel consumption; extruded aluminum; die-casting moulds; total absence; home heating; automotive industry; sales services; customization services; flawless finish; Cast line; exclusive design; main strengths; segment flagship; exclusive assembly</t>
  </si>
  <si>
    <t>radiators; extruded aluminum; absence; die; extruded; industrie; cast; radiator; water content; soul; harmonious; die casting; automotive industries; edges; characterized; casting; versatility; sharp; exclusive; aluminum; finish; comfort; minimum; energy sources; reduced; welds; web hosting; water generators; variation; unequaled; twin; towel; technology in order; technology combines; structural strength; qualities; production technology; powered by renewable; performance and low; order to offer; moulds; modern techniques; modern production; minimum energy; maximum speed; main strengths; low fuel consumption; low fuel; jewel; hybrids; group is engaged; geothermal systems; fuel consumption; flawless; excellent performance; entire range; enriched; elegance; design and technology; craftsmanship; condensing boilers; combines the advantages; characterize; assembly system; aluminium; alternative energy sources; modular; year warranty; strengths; public and private; principal; curves; steel; modern; advantages; stored energy; ring; responds; linked; high degree; ducts; content; selective; conceived; mechanical; upper; rs; leading manufacturer; customization; curved; automotive; scheme; low temperature; condensing; complementary; beauty; adapting; patented; maximum; rails</t>
  </si>
  <si>
    <t>0.00008136226311256926</t>
  </si>
  <si>
    <t>4667</t>
  </si>
  <si>
    <t>0.00014993703399081572</t>
  </si>
  <si>
    <t>1580</t>
  </si>
  <si>
    <t>3ad516124ab65aed27c80398e5c9569f</t>
  </si>
  <si>
    <t>ALIGNED Insurance Inc.</t>
  </si>
  <si>
    <t>http://www.alignedinsuranceinc.com</t>
  </si>
  <si>
    <t>ALIGNED Insurance Inc., an insurance brokerage company, provides business insurance and risk management strategies/solutions to small, medium, and large organizations across various industries in Canada. It offers commercial property/building/equipment/inventory insurance products, including business income, contingent business income, extra expense, etc.; and commercial general liability, product recall, wrap-up liability, machinery breakdown/boiler and machinery, course of construction, and excess and umbrella liability insurance products. The company also offers directors and officers/board insurance products for publicly traded, privately held, and not for profit companies; and employment practices liability, fiduciary liability, commercial automobile, cyber liability, pollution liability, site pollution policy or property, and errors and omissions/professional liability/professional indemnity insurance products. In addition, it offers crime/fidelity/employee dishonesty, kidnap and ransom, and representations and warranty insurance products; and other insurance products, such as trade credit/accounts receivable, surety and bonding, commercial after the event, drone, cargo, hull and machinery, and protection and indemnity insurance products. The company was founded in 2013 and is based in Toronto, Canada with additional locations in Canada.</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</si>
  <si>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t>
  </si>
  <si>
    <t>insurance products; liability; indemnity insurance; indemnity; insurance; pollution; machinery; income; wrap; umbrella; trade credit; representations; recall; ransom; publicly; professional liability; professional indemnity insurance; professional indemnity; officers; offers commercial property; management strategies; kidnap and ransom; kidnap; insurance brokerage; fidelity; directors and officers; directors; crime; business insurance; accounts; privately held; liability insurance; employment; breakdown; aligned; risk management; commercial property; errors; employee; brokerage; privately; offers commercial; expense; bonding; cyber; strategies; policy; property; inventory; held; course; automobile; practices; extra; cargo; excess; credit; trade; boiler; profit; medium; warranty; event; organizations; risk; board; general</t>
  </si>
  <si>
    <t>0.0007794569210499303</t>
  </si>
  <si>
    <t>23577</t>
  </si>
  <si>
    <t>0.0006984495223801028</t>
  </si>
  <si>
    <t>1581</t>
  </si>
  <si>
    <t>13d3fd4591e5611e25cf55668170c2c0</t>
  </si>
  <si>
    <t>Tangiers Group, Plc</t>
  </si>
  <si>
    <t>http://www.tangiersgroup.com</t>
  </si>
  <si>
    <t>Tangiers Group, Plc, through its subsidiaries, provides medical and travel insurance underwriting, insurance brokerage, claims handling, medical case management, and emergency services to customers worldwide. The company offers aviation, liability, kidnap and ransom, unmanned aerial vehicles (drones), personal accident, and travel medical insurance coverage to clients that include natural resource contractors, translators, relief workers, adventure travelers, missionaries, NGOs, journalists, embassy staff, and many more. It also provides insurance broking services for aviation industry, as well as for corporate and governmental entities, entrepreneurs, and individuals. In addition, it offers cashless medical network, claims support services, independent medical examination, labor market survey, loss adjusting, medical case management, medical evacuation, repatriation of mortal remains, surveying, and travel services. Further, it operates an online membership platform for individuals visiting or working internationally. The company was founded in 2006 and is based in Valletta, Malta.</t>
  </si>
  <si>
    <t>Valletta</t>
  </si>
  <si>
    <t>Malta</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</si>
  <si>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t>
  </si>
  <si>
    <t>claims; travel; medical; insurance; travelers; travel insurance; services to customers; services for aviation; ransom; personal accident; offers aviation; ngos; natural resource; missionaries; membership; kidnap and ransom; kidnap; journalists; insurance coverage; insurance brokerage; governmental entities; examination; evacuation; clients that include; broking; aviation industry; adventure travelers; adjusting; visiting; case; emergency services; underwriting; individuals; aviation; customers worldwide; brokerage; adventure; accident; workers; entrepreneurs; liability; remains; entities; governmental; relief; labor; loss; staff; support services; coverage; resource; surveying; contractors; subsidiaries; handling; survey; corporate; unmanned aerial vehicles; aerial vehicles; independent; personal; emergency; natural; working</t>
  </si>
  <si>
    <t>0.0005879239776545381</t>
  </si>
  <si>
    <t>3854</t>
  </si>
  <si>
    <t>0.0005292784095872492</t>
  </si>
  <si>
    <t>1582</t>
  </si>
  <si>
    <t>9fd4be099f60f2884f7fe7f0a26c90dd</t>
  </si>
  <si>
    <t>Phoenix Solar Holdings Corp.</t>
  </si>
  <si>
    <t xml:space="preserve">As of September 20, 2011, Phoenix Solar Holdings Corp. was acquired by SunLogics Inc. Phoenix Solar Holdings Corp. through its subsidiary, manufactures, and markets photovoltaic (PV) solar modules for the renewable energy market. The company was incorporated in 2010 and is based in Robbinsville, New Jersey. </t>
  </si>
  <si>
    <t>Robbinsville</t>
  </si>
  <si>
    <t>3580000</t>
  </si>
  <si>
    <t>Empower Energies, Inc.</t>
  </si>
  <si>
    <t>New Millennium Solar; Millennium Solar Equipment; amorphous silicon; Phoenix Solar Holdings; renewable energy market; turn-key manufacturing facilities; solar module manufacturing; Solar Equipment Corporation; PV thin-film modules; thin-film PV manufacturing; amorphous silicon modules; low-cost amorphous silicon; Solar Equipment Corp; silicon thin-film technology,NMSEC; Solar Holdings Corp.; Solar Holdings Corp; module manufacturing equipment; EPV Solar Germany; solar module production; turn-key complete manufacturing; equipment manufacturing company; a-Si solar panels; solar modules; worldwide customer base; proprietary manufacturing technology; specially designed equipment; international renewable energy; lowest possible price; lower electricity generating; SERVICES. a-Si plants; grid-tied power stations; industrial electronic products; solar electricity; NMSEC business; silicon thin film</t>
  </si>
  <si>
    <t>millennium; solar equipment; solar module manufacturing; silicon thin film; silicon thin; silicon modules; si solar; renewable energy market; kilowatt hour; holdings corp; amorphous silicon thin; si; turn key; manufacturing facilities; amorphous silicon; amorphous; thin film modules; module manufacturing; film modules; energy market; kilowatt; manufacturing equipment; solar module; corp; holdings; hour; turn; varieties; ul certified; si solar panels; scientists and engineers; recognizes; pv thin; pv manufacturing; providing reliable; proprietary manufacturing; production of high; produce low cost; produce low; process and equipment; modules generate; module production; module manufacturing equipment; markets photovoltaic; manufacturing systems; manufacturing system; lower electricity; installed capacity; iec and ul; generate solar; generate more electricity; fourteen; exists; equipment manufacturing; enables its customers; electricity generating; crystalline silicon modules; consumer and industrial; committed to providing; certified solar; amorphous silicon modules; advancing; manufacturing technology; manufactures and installs; system enables; thin film pv; specially designed; film pv; design and construction; customer base; thin film technology; film technology; electronic products; corporation; solar modules; growing; low cost; iec; economics; cost of energy; specially; power stations; engineers; attributes; thin film photovoltaic; grid tied; film photovoltaic; factories; bipv; ul; scientists; tied; inexpensive; solar electricity; manufacturing process; lowest; positive; crystalline silicon; interest; subsidiaries</t>
  </si>
  <si>
    <t>0.0007348376464353066</t>
  </si>
  <si>
    <t>3876</t>
  </si>
  <si>
    <t>0.0005214963349159538</t>
  </si>
  <si>
    <t>1583</t>
  </si>
  <si>
    <t>c4a0a41fc7560f48468583e584c96804</t>
  </si>
  <si>
    <t>Chang Wah Electromaterials Inc.</t>
  </si>
  <si>
    <t>http://www.cwei.com.tw</t>
  </si>
  <si>
    <t>Chang Wah Electromaterials Inc. provides packaging materials and equipment in Taiwan. It offers IC packaging materials and devices, and TFT-LCDs. The company also provides LED mold technology with liquid compound/compression mold and LED lead frames for ejection molding; EMC LED lead frames for transfer molding; solar power systems; and LED light-equipment, such as LED bulbs, panel lights, and high bay lighting. Chang Wah Electromaterials Inc. was founded in 1989 and is based in Kaohsiung, Taiwan.</t>
  </si>
  <si>
    <t>Kaohsiung</t>
  </si>
  <si>
    <t>8329250</t>
  </si>
  <si>
    <t>8070 (Taiwan Stock Exchange); CWAH.F (Pink Sheets LLC)</t>
  </si>
  <si>
    <t>packaging materials; lead frames; mold; molding; frames; transfer molding; materials and devices; lcds; ic packaging; high bay; ejection; bay lighting; packaging; tft; emc; panel lights; led bulbs; lead; compound; led light; ic; compression; bulbs; bay; solar power systems; liquid; transfer; power systems</t>
  </si>
  <si>
    <t>0.00026012003280846295</t>
  </si>
  <si>
    <t>0.00024176381273823526</t>
  </si>
  <si>
    <t>1584</t>
  </si>
  <si>
    <t>97eda837-6587-0e12-e547-3774a822f6a0</t>
  </si>
  <si>
    <t>FlyNex</t>
  </si>
  <si>
    <t>https://www.flynex.de</t>
  </si>
  <si>
    <t>FlyNex empowers companies and customers to design the world using drones. FlyNex was founded by Andreas Dunsch, who has used drones for several years on very different missions. He knows integrating drones safely into the non segregated airspace is just on step for working with drones for industry 4.0 applications. Together with Holger Dirksen, who has 15 years of experience in software development, they build a cross platform business solution. With this they empower businesses to simply use drones, focus on the job with the customer, instead of dealing with the complex aviation framework, for a new outstanding industry experience.</t>
  </si>
  <si>
    <t>SpinLab - The HHL Accelerator</t>
  </si>
  <si>
    <t>working with drones; segregated; industry experience; industry applications; empowers companies; complex aviation; dealing; outstanding; empowers; empower; framework; airspace; integrating; job; safely; simply; step; complex; aviation; working</t>
  </si>
  <si>
    <t>0.00039106507080452263</t>
  </si>
  <si>
    <t>12195</t>
  </si>
  <si>
    <t>0.000400883412230499</t>
  </si>
  <si>
    <t>Certain data and content provided by https://www.crunchbase.com/organization/flynex-2</t>
  </si>
  <si>
    <t>1585</t>
  </si>
  <si>
    <t>baa78743-6680-9824-9f90-73caa728a9cd</t>
  </si>
  <si>
    <t>Aerial Wolf</t>
  </si>
  <si>
    <t>http://aerialwolf.com</t>
  </si>
  <si>
    <t>FAA Certified Drone Service Provider.</t>
  </si>
  <si>
    <t>faa certified; drone service provider; drone service; civil engineering; service provider; faa; support services; real estate; estate; civil; certified</t>
  </si>
  <si>
    <t>0.0004978454664795899</t>
  </si>
  <si>
    <t>5148</t>
  </si>
  <si>
    <t>0.0003838813527230757</t>
  </si>
  <si>
    <t>Certain data and content provided by https://www.crunchbase.com/organization/aerial-wolf</t>
  </si>
  <si>
    <t>1586</t>
  </si>
  <si>
    <t>1400f4c5b9923aebdb332f5b2fb6c76a</t>
  </si>
  <si>
    <t>Bella Energy, Inc.</t>
  </si>
  <si>
    <t>http://www.bellaenergy.com</t>
  </si>
  <si>
    <t>Bella Energy, Inc. operates as a renewable energy systems integrator, project developer, and solar contractor in Colorado. It provides batteries, controllers, inverters, monitoring and racking systems, solar panels, and solar thermal products. The companys services include consulting and feasibility analysis, engineering and design, project development and financing, and contracting and installation services. It serves state, county, and city government centers; K-12 schools, colleges, and universities; large companies and small businesses; churches and synagogues; nature parks preserves and national sectors; non profit organizations; and residences, affordable housing, and historic homes and buildings. Bella Energy, Inc. was formerly known as Sun Electric Systems. The company was founded in 1982 and is based in Louisville, Colorado.</t>
  </si>
  <si>
    <t>thermal products; solar thermal products; preserves; large companies; homes and buildings; feasibility analysis; development and financing; city government; affordable housing; racking systems; profit organizations; churches; residences; engineering and design; historic; county; colleges; small businesses; project development; feasibility; contracting; racking; nature; parks; universities; city; profit; installation services; schools; housing; services include; organizations; centers; financing; solar thermal; controllers; national; sectors; consulting; affordable; homes</t>
  </si>
  <si>
    <t>0.00045274500060325687</t>
  </si>
  <si>
    <t>4626</t>
  </si>
  <si>
    <t>0.0004303298386288624</t>
  </si>
  <si>
    <t>1587</t>
  </si>
  <si>
    <t>9789d7c3-48c7-60e2-3c42-5e75fb757eb2</t>
  </si>
  <si>
    <t>SBM Solar</t>
  </si>
  <si>
    <t>http://www.sbmsolar.com/</t>
  </si>
  <si>
    <t>SBM Solar is a pioneer in the research, development, and manufacturing of non-glass solar technology. SBM Solar, Inc. is a photovoltaic (PV) module manufacturer. Established in 2002, SBM Solar Inc. operates in a 7,000 square foot manufacturing facility just outside of Charlotte, North Carolina. SBM Solar Inc. is dedicated to providing high quality, strong, and durable non-glass PV modules for a wide range of solar applications.
SBM Solar Inc. has developed proprietary non-glass technology, and a process to make customizable PV modules that are lightweight and have a low glare surface.
SBM PV module is made with greater than 17.5% efficiency crystalline silicon cells. The non glass PV module is covered by a fluoropolymer film. The cover film not only provides over 95% optical transparencies, it also lowers the glare allowing more sunlight to be absorbed than other materials.
SBM Solar Inc. dedicates itself to be the pioneer of the solar field for non glass PV module manufacturing. SBM Solar Inc has been working for years with some of the industry's leading polymer companies to develop better plastic/polymers for solar application. The combination of advanced materials and the proprietary process allows SBM's panel to become a very tough and durable solar panel in the world.</t>
  </si>
  <si>
    <t>Concord</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</si>
  <si>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t>
  </si>
  <si>
    <t>glare; pv module; pioneer; pv modules; durable; transparencies; tough and durable; square foot; solar field; solar application; pv module manufacturing; providing high quality; providing high; proprietary process; process allows; lowers; low glare; industry's leading; greater than efficiency; glass technology; glass solar; fluoropolymer; efficiency crystalline; durable solar; developed proprietary; customizable pv; crystalline silicon cells; companies to develop; combination of advanced; allowing more sunlight; advanced materials; solar applications; module manufacturer; tough; silicon cells; manufacturing facility; absorbed; module manufacturing; dedicated to providing; polymers; range of solar; foot; customizable; polymer; covered; square; solar technology; crystalline silicon; greater; strong; cover; plastic; established; facility; lightweight; combination; crystalline; optical; sunlight; dedicated; high quality; wide range; working; better</t>
  </si>
  <si>
    <t>0.00033301648547003705</t>
  </si>
  <si>
    <t>3210</t>
  </si>
  <si>
    <t>0.0002778467731640835</t>
  </si>
  <si>
    <t>Certain data and content provided by https://www.crunchbase.com/organization/sbm-solar</t>
  </si>
  <si>
    <t>1588</t>
  </si>
  <si>
    <t>f2b5f2ac19dd5f609309ad75811cee2c</t>
  </si>
  <si>
    <t>Dr. Schenk GmbH</t>
  </si>
  <si>
    <t>http://www.drschenk.com</t>
  </si>
  <si>
    <t>Dr. Schenk GmbH develops, produces, and markets optical surface inspection and measurement solutions for automated quality assurance and production process monitoring. It offers optical plastic materials inspection and measuring solutions for battery films, fuel cells, blown films, polarizing films, PCB material, release liners, labels and tapes, OLEDs, prepegs, flexible packaging, window films, and others; metal inspection solutions for edge fault, dent, scratch, stain, seam, hole, fold, slip, weld, scale, roll mark, and other detections; metrology solutions for thin film and crystalline silicon solar modules; and textile inspection solutions for inspection tasks in textile production, which include contamination and streak detections, hole by fiber breaks, deviations from the base structure, faulty coating detection, and others. The company also provides solutions for the detection of defects in nonwoven materials of various technologies, such as spun bond, spun laced, melt blown, composite, wet laid, air laid, carded, needle punched, thermal bond, and other applications; optical glass inspection and measuring solutions for float, coated, laminated, display and touch panel, flat panel display, pristine, and structured solar glasses; paper inspection solutions; and optical media inspection and other applications. In addition, it offers integrated material handling and inspection solutions, such as electronic and optical equipment for material inspection; software for automatic classification, reporting, and SQL database; transport and handling systems for materials; support for inspection and handling components; and consulting services and customized solutions. Its products are used for the detection of material irregularities and defects; measurement of mechanical and optical properties various industries; and detections in automotive, packaging, medical, renewable energy, and other industries. Dr. Schenk GmbH was founded in 1985 and is based in Planegg, Germany.</t>
  </si>
  <si>
    <t>Planegg</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</si>
  <si>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t>
  </si>
  <si>
    <t>inspection solutions; spun; laid; inspection and measuring; hole; defects; blown; bond; textile; films; optical; measuring; handling; window films; weld; sql; solutions for inspection; slip; silicon solar modules; seam; process monitoring; pristine; plastic materials; optical properties; optical media; optical glass; offers optical; melt; measurement solutions; markets optical; integrated material; inspection tasks; inspection and measurement; glass inspection; flexible packaging; film and crystalline; faulty; deviations; customized solutions; breaks; automatic classification; packaging; liners; scratch; offers integrated; float; contamination; measurement; handling systems; tapes; metrology; fold; crystalline silicon solar; detection; touch panel; quality assurance; labels; mark; production process; classification; material handling; laminated; wet; pcb; assurance; structured; glasses; display; fuel cells; fault; silicon solar; release; database; coated; consulting services; flat panel display; panel display; composite; paper; roll; tasks; crystalline silicon; reporting; window; fiber; plastic; coating; transport; touch; customized; structure; crystalline; solar modules; properties; edge; automatic; base; flat panel; media; automated</t>
  </si>
  <si>
    <t>0.00016472245586689286</t>
  </si>
  <si>
    <t>8795</t>
  </si>
  <si>
    <t>0.00020275612152839966</t>
  </si>
  <si>
    <t>1589</t>
  </si>
  <si>
    <t>18d27ff9-e8dc-ae1a-213d-e009c0166047</t>
  </si>
  <si>
    <t>Yeair</t>
  </si>
  <si>
    <t>https://yeair.de/</t>
  </si>
  <si>
    <t>Yeair! Is the next generation quadcopter solution.yeair! is the first quadrocopter in history that takes the challenge of carrying combustion engines that can be controlled with the accuracy of a normal engine. Combustion engines solve all the problems todays quadrocopters have. Yeair! Combines the reliability of electric engines with the power of a combustion engine to have the best of both worlds.</t>
  </si>
  <si>
    <t>Bad Pyrmont</t>
  </si>
  <si>
    <t>combustion; combustion engines; engines; quadrocopter; combustion engine; engine; worlds; quadcopter; normal; carrying; history; solve; challenge; accuracy; combines; takes; problems; controlled; reliability</t>
  </si>
  <si>
    <t>0.0001267632152205578</t>
  </si>
  <si>
    <t>0.00016334474614012378</t>
  </si>
  <si>
    <t>Certain data and content provided by https://www.crunchbase.com/organization/yeair</t>
  </si>
  <si>
    <t>1590</t>
  </si>
  <si>
    <t>9de92e153025aec8375716cc6450921a</t>
  </si>
  <si>
    <t>Sinenergy Pte. Ltd.</t>
  </si>
  <si>
    <t>http://www.sinenergy.com.sg</t>
  </si>
  <si>
    <t xml:space="preserve">Sinenergy Pte. Ltd. supplies and installs mechanical and electrical works which includes solar panels. The company was incorporated in 2015 and is based in Singapore. 
</t>
  </si>
  <si>
    <t>129094</t>
  </si>
  <si>
    <t>Hetat Holdings Pte. Ltd.</t>
  </si>
  <si>
    <t>SHS Holdings Ltd.</t>
  </si>
  <si>
    <t>includes solar panels; electrical works; supplies and installs; mechanical and electrical; pte; includes solar; mechanical</t>
  </si>
  <si>
    <t>0.0002547679455260474</t>
  </si>
  <si>
    <t>13231</t>
  </si>
  <si>
    <t>0.0002384488121612292</t>
  </si>
  <si>
    <t>1591</t>
  </si>
  <si>
    <t>cc486a506a1a860fc41694e71c08809a</t>
  </si>
  <si>
    <t>Enerpoint Israel Ltd.</t>
  </si>
  <si>
    <t>Enerpoint Israel Ltd. installs and supplies photovoltaic panels for solar energy production. The company was formerly known as Friendly Energy Ltd., and changed its name in February, 2011. Enerpoint Israel Ltd. was founded in 2009 and is based in Israel. As of February 22, 2011, Enerpoint Israel Ltd. operates as a subsidiary of Enerpoint S.p.A.</t>
  </si>
  <si>
    <t>5500550</t>
  </si>
  <si>
    <t>Enerpoint S.r.l</t>
  </si>
  <si>
    <t>supplies photovoltaic; panels for solar; solar energy production; energy production; photovoltaic panels</t>
  </si>
  <si>
    <t>0.0003100635665782467</t>
  </si>
  <si>
    <t>5091</t>
  </si>
  <si>
    <t>0.0003153566189543259</t>
  </si>
  <si>
    <t>c3666fa5eb552b0241f33ba175783b75</t>
  </si>
  <si>
    <t>Gallagher Europe B.V.</t>
  </si>
  <si>
    <t>http://www.gallaghereurope.com</t>
  </si>
  <si>
    <t>Gallagher Europe B.V. designs, manufactures, and sells electric fencing products. It offers fence energizers, conducting wires, posts, insulators, earthing products, batteries, solar panels, connectors, gate handles grips, gates, netting products, smart fences, testers, reels, tools, accessories, energizers accessories, weighing and EID systems, and other products. The company also provides other brand products, including birth alarms, farming toys, shearing machines and accessories, and other products; and installation, training sessions, and technical support services. Its products are used in fencing applications of pony, horse, beef cattle, dairy cattle, alpacas, chickens, deer, sheep/goat, pig, small and large game, poultry, cat, fish/pond, stone marten/pine marten, and dog farms. The company sells its products through a network of dealers, as well as online in Europe. Gallagher Europe B.V. was founded in 1977 and is headquartered in Groningen, the Netherlands.</t>
  </si>
  <si>
    <t>Groningen</t>
  </si>
  <si>
    <t>cattle; fencing; well as online; training sessions; small and large; sheep; sessions; poultry; pond; pine; netting products; netting; insulators; horse; grips; fencing applications; fences; dog; deer; cat; birth; sells electric; network of dealers; dairy; stone; gates; fence; weighing; technical support services; posts; fish; testers; handles; gate; conducting; alarms; toys; technical support; wires; farming; connectors; game; support services; dealers; farms; sells its products; brand; machines</t>
  </si>
  <si>
    <t>0.0000689657164905561</t>
  </si>
  <si>
    <t>0.00015852359563183</t>
  </si>
  <si>
    <t>1593</t>
  </si>
  <si>
    <t>3179e9c8-4075-1d41-525b-1264281a6322</t>
  </si>
  <si>
    <t>GoGreenSolar.com</t>
  </si>
  <si>
    <t>http://www.gogreensolar.com</t>
  </si>
  <si>
    <t>GoGreenSolar is a company that sells and installs solar panel kits for family homes. In 2006, GoGreenSolar.com was founded and operated out of a garage, the website quickly became one of the top online destinations to purchase solar panels, wind turbines, LED lights and other energy saving products. 
Since its humble beginnings of getting people started with green energy the website evolved into GigaWatt, Inc., a multimillion dollar horizontally integrated green energy corporation. 
In addition to its core business of sales and distribution of green energy products through GoGreenSolar.com, the company designs, manufacturers and installs green power systems for both ratepayers and public utilities. The company is a California C-10 Electrical Contractor #972791
Our accomplishments include:
-Featured in Entrepreneur, Inc., greentechmedia, Renewable Energy World
-First company to supply CBS's The Price is Right, a grid tie solar system as prize for the show. 
-Helped build the world's first grid tie solar bus shelter that produces over 1kW of AC power. 
Our company enables you to:
-Get your green energy projects done on time and budget
-Procure green energy at prices that are competitive to traditional energy sources. 
-Install solar panels beyond roof and precious undeveloped land by leveraging existing infrastructure within our communities.</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</si>
  <si>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t>
  </si>
  <si>
    <t>gogreensolar; tie solar; grid tie solar; green energy; grid tie; tie; undeveloped; traditional energy sources; traditional energy; solar panel kits; solar bus; sales and distribution; purchase solar panels; public utilities; prize; panel kits; leveraging existing infrastructure; leveraging existing; installs solar panel; horizontally; helped build; green energy projects; green energy products; green energy corporation; family homes; existing infrastructure; entrepreneur; energy corporation; destinations; website; shelter; purchase solar; procure; gigawatt; sells and installs; electrical contractor; featured; core business; saving products; energy saving products; dollar; install solar panels; precious; helped; green power; evolved; greentech; garage; ac power; install solar; led lights; energy projects; bus; budget; leveraging; kw; contractor; energy sources; prices; started; energy saving; operated; utilities; family; communities; installs solar; energy products; competitive; solar system; purchase; kits; founded; corporation; core; price; ac; wind turbines; saving; power systems; turbines; install; traditional; homes; land; top</t>
  </si>
  <si>
    <t>0.0003486080340692008</t>
  </si>
  <si>
    <t>5201</t>
  </si>
  <si>
    <t>0.0003333872607420075</t>
  </si>
  <si>
    <t>Certain data and content provided by https://www.crunchbase.com/organization/gogreensolar-com</t>
  </si>
  <si>
    <t>1594</t>
  </si>
  <si>
    <t>02a991f5ca403826c157d97863c29b76</t>
  </si>
  <si>
    <t>Redarc Electronics Pty Ltd.</t>
  </si>
  <si>
    <t>http://www.redarc.com.au</t>
  </si>
  <si>
    <t>Redarc Electronics Pty Ltd. engages in the research, design, development, and manufacture of electronic voltage converters and associated products. It offers dual battery isolators, battery management systems, in-vehicle battery chargers, trailer brake products, gauges, value packs, SBC series AC battery chargers, pure sine power inverters, low coolant alarm, gauge accessories and sensors, and other accessories for recreational vehicle accessories. The company also provides monocrystalline solar panels and portable folding solar panel kits; amorphous flexible and folding solar panels; and solar regulators, mounting accessories, cable accessories, and solar ready dual battery systems. In addition, it offers daytime running lights, alarms, timers, voltage sensors, custom relays, compact voltage reducers, switch mode voltage reducers, charge equalizers, linear voltage reducers, voltage boosters, isolated voltage converters, voltage stabilizers, distribution boxes, and others for auto electrical and trade, trucking, industrial, agricultural, and recreational marine applications. The company was founded in 1979 and is based in Lonsdale, Australia.</t>
  </si>
  <si>
    <t>Lonsdale</t>
  </si>
  <si>
    <t>commercialisation success story; South Australian innovation; REDARC Electronics Pty; glow plug timers; Iveco Trucks Australia; lighting control systems; following key segments; communications equipment manufacturers; Heavy Trucking Industry; agricultural machinery manufacturers; special vehicle manufacturers; automotive electrical wholesalers; Volvo Truck Group; major truck companies; PACCAR. hardware. software; turbo timers; battery chargers; battery management; electronic products; electronic design; electronic designs; Mercedes Benz; voltage converters; commercial applications; power supplies; Emergency Services; product lines; multiple markets; rural fire services; market sectors; customer base; boat builders; defence; technologies; solutions; Lonsdale; experience; mining; inverters; research; development; range; skills</t>
  </si>
  <si>
    <t>products and technologies; fast growing; commercialisation; timers; defence; customer base; australian; story; truck; south; success; voltage converters; turbo timers; trucking; technologies include; represented; provide fully; multiple markets; mercedes; market sectors; manufacturing services; lighting control; integrated electronic; including automotive; glow; fire services; experience to provide; electronic design; communications equipment; battery management; automotive electrical; automotive aftermarket; wholesalers; product lines; charging systems; braking; boasts; aftermarket; mining; emergency services; development and manufacture; turbo; design and manufacturing; knowledge and experience; electronic products; boat; growing; base; industrial and commercial; equipment manufacturers; agricultural; fast; expanded; innovation; communications; trailer; automotive; builders; battery chargers; power supplies; converters; fully integrated; prototype; commercial applications; trucks; oem; diverse; machinery; led lighting; segments; skills; rural; located; heavy; lines; control systems; knowledge; plug; voltage; chargers; fire; special; major; charging; sectors; emergency</t>
  </si>
  <si>
    <t>0.00011539374420280456</t>
  </si>
  <si>
    <t>2450</t>
  </si>
  <si>
    <t>0.00023608174107358942</t>
  </si>
  <si>
    <t>1595</t>
  </si>
  <si>
    <t>18cfaa76cdc172981555d1cc77047211</t>
  </si>
  <si>
    <t>Ground Service Technology, Inc.</t>
  </si>
  <si>
    <t>http://www.igst.com</t>
  </si>
  <si>
    <t>Ground Service Technology, Inc. provides electrical maintenance, technology, and renewable solutions to corporations, government agencies, and individuals. Its electrical maintenance services include backup power systems, design build, tenant improvement, electrical maintenance, underground dry utilities, and electrical ground up infrastructure services; and PV system repairs/component replacement, independent solar system commissioning, thermal imaging, solar predictive and preventative maintenance, and PV/solar warranty compliance services, as well as GST, panel cleaning, weed abatement, and rodent and erosion control services. The company also provides communications services that include voice over IP, mobility, overhead paging systems, call center solutions, consultation and design, installation and maintenance, and telco carrier analysis; network services, such as infrastructure design, WAN/LAN integration, installation and maintenance, wireless solutions, managed IT services, and analysis and troubleshooting; and IT consulting services, including project management, software development, strategic planning, technical contractors, business intelligence, and staff augmentation. In addition, it offers data centers services that include server virtualization, data warehousing, architecture and design, network security, capacity planning, and integration and migration; A/V and surveillance services, such as conference room automation, video conferencing, surveillance and security, complete customization, digital signage, and access control; IT solutions services, such as virtual data center solutions, server migration, disaster recovery, onsite professional services, and relocations; and network cabling services, which include infrastructure design, global solutions, installation and maintenance, WAN/LAN integration, Cat5e/6 fiber optics, and troubleshooting and repair. Ground Service Technology, Inc. was founded in 2001 and is based in Escondido, California.</t>
  </si>
  <si>
    <t>Escondido</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</si>
  <si>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t>
  </si>
  <si>
    <t>electrical maintenance; installation and maintenance; wan; infrastructure design; center solutions; lan; services that include; troubleshooting; server; wireless solutions; voice over ip; virtualization; video conferencing; troubleshooting and repair; tenant improvement; system commissioning; surveillance services; surveillance and security; strategic planning; rodent; renewable solutions; preventative maintenance; paging; offers data; network security; infrastructure services; independent solar; global solutions; erosion; disaster recovery; data center solutions; control services; conferencing; compliance services; cat; capacity planning; call center; cabling services; backup power systems; augmentation; abatement; weed; tenant; data center; conference; warehousing; preventative; design build; access control; fiber optics; digital signage; customization; business intelligence; center; onsite; data centers; carrier; backup power; panel cleaning; thermal imaging; professional services; overhead; government agencies; predictive; corporations; cabling; underground; planning; surveillance; dry; voice; signage; software development; mobility; managed; consulting services; staff; pv system; room; consultation; ip; project management; disaster; agencies; improvement; compliance; repairs; commissioning; call; maintenance services; optics; warranty; contractors; backup; strategic; recovery; fiber; utilities; architecture; services include</t>
  </si>
  <si>
    <t>0.00009320932390610149</t>
  </si>
  <si>
    <t>3058</t>
  </si>
  <si>
    <t>0.00018467557359239572</t>
  </si>
  <si>
    <t>1596</t>
  </si>
  <si>
    <t>1f970e44c520979ccb5486c834fcae0d</t>
  </si>
  <si>
    <t>Jiangsu CEEG Electrical Equipment Manufacturing Co, Ltd.</t>
  </si>
  <si>
    <t>http://www.ceeg.cc/en/</t>
  </si>
  <si>
    <t>Jiangsu CEEG Electrical Equipment Manufacturing Co, Ltd. manufactures transformers and associated products. It offers dry-type, tank-type, liquid-immersed, and explosive-proof transformers; insulation dry-type reactors; switch cabinets; and solar cells, solar panels for lamps, and solar supporting devices. The company also offers insulation paint, resin, and glue; laminated and compounded products; and microwave carbon detectors and temperature controllers. In addition, Jiangsu CEEG Electrical Equipment Manufacturing provides services, including service tenet and network; interactive service; and maintenance application, complaints channel, product registration, and troubleshooting. It serves industries, such as transformer, PV, insulation protection, and microwave meters. The company offers its products and services through distribution centers worldwide. It has strategic partnership with US Dupont, DSI Co., German KME Co., and China Wuhan Steel Mill. The company was founded in 1990 and is headquartered in Nanjing, China.</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</si>
  <si>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t>
  </si>
  <si>
    <t>jiangsu; equipment manufacturing; dry type; ceeg; electrical equipment; transformers; microwave; dry; insulation; temperature controllers; steel mill; serves industries; reactors; offers insulation; offers dry; including service; immersed; glue; associated products; mill; explosive; distribution centers; resin; german; type; strategic partnership; transformer; troubleshooting; registration; laminated; paint; cabinets; detectors; proof; channel; tank; partnership; interactive; switch; supporting; lamps; associated; strategic; meters; liquid; products and services; centers; offers its products; controllers; steel; carbon; temperature</t>
  </si>
  <si>
    <t>0.00008241419946414363</t>
  </si>
  <si>
    <t>0.00014877783891603</t>
  </si>
  <si>
    <t>1597</t>
  </si>
  <si>
    <t>9559e1d15eb5435cf5db9d4132e1e97a</t>
  </si>
  <si>
    <t>Uvify Inc</t>
  </si>
  <si>
    <t>http://uvify.com</t>
  </si>
  <si>
    <t>Uvify Inc designs and develops drones. The company is based in San Francisco, California.</t>
  </si>
  <si>
    <t>5010000</t>
  </si>
  <si>
    <t>K-Cube Ventures; Small &amp; Medium Business Administration; Korea Institute of Startup and Entrepreneurship Development</t>
  </si>
  <si>
    <t>drone; smart drone; drone attitude; autonomous drone; drone fly; extensive piloting excercise; state-of-the-art inertial measurement; large indoor environment; aerospace. drones. robotics; navigation camera; smart battery; Full-HD camera; daily life; accurate estimation; aerial video; manual control; Precise Control; strong background; recognition technology; various conditions; control engineering; GPS; Result; Vision; activity; unit; UVify; team; design</t>
  </si>
  <si>
    <t>drone fly; record; wide angle; strong background; smart battery; recognition technology; precise control; notified; measurement unit; manual control; inertial measurement unit; inertial measurement; gimbal system; fully charged; full hd; electronically stabilized; daily life; cumbersome; control engineering; charged or discharged; building a smart; discharged; hd camera; estimation; engineering and design; electronically; specially designed; smart drone; inertial; waiting; comfortable; fly; attitude; aerial video; gps; stabilized; piloting; hover; specially; background; autonomous drone; gimbal; charged; bottom; angle; activity; stable; utilize; hd; recognition; expert; manual; daily; computer vision; extensive; precise; indoor; strong; second; measurement; accurate; result; art; navigation; unit</t>
  </si>
  <si>
    <t>0.0003064891031829263</t>
  </si>
  <si>
    <t>3892</t>
  </si>
  <si>
    <t>0.0003474305883325967</t>
  </si>
  <si>
    <t>78701ca3a0ad2bdb15006be4082e1d70</t>
  </si>
  <si>
    <t>GreenGo Energy ApS</t>
  </si>
  <si>
    <t>http://greengoenergy.com</t>
  </si>
  <si>
    <t>GreenGo Energy ApS supplies decentralized solar power systems for buildings, housing associations, and municipalities in Denmark. The company also installs and maintains the solar power plants. GreenGo Energy ApS was founded in 2009 and is based in Horsholm, Denmark.</t>
  </si>
  <si>
    <t>Horsholm</t>
  </si>
  <si>
    <t>1729975</t>
  </si>
  <si>
    <t>SEED Capital Denmark</t>
  </si>
  <si>
    <t>PV systems; GreenGo Energy; GreenGo Control Room; green electricity price; solar power; energy company; GreenGo Monitor; complete production guarantee; electricity prices; decentralized energy company; 10MW PV systems; solar power plant; large PV systems; public entities; current electricity price; GreenGo Monitor solution; lower electricity prices; GreenGo Energy A/S; current electricity prices; halved electricity prices; GreenGo Monitor application; lowest electricity price; renewable energy; current energy company; GreenGo account manager; personal energy company; green solar power; Unique customer stories; simple solution; low installation price; gas. renewable energy; service action plan; best possible results; operating costs; housing associations; operational responsibility; operational period; decentralized solar power; operational lifetime; optimal branding opportunities; public buildings; fully automised service; service costs; company-specific CSR strategies; larger central inverters; 30-year fixed-rate loan; GreenGo’s solution; stable solar power; maximum marketing value; available roof space</t>
  </si>
  <si>
    <t>electricity price; error; control room; public entities; electricity prices; green electricity; decentralized; responsibility; errors; pv systems; simple solution; production guarantee; outsource; operation of large; housing associations; deliver a complete; decentralized energy; danfoss; current electricity; csr; costs are reduced; control center; associations; public buildings; offers renewable energy; stakeholders; operating costs; offers renewable; branding; entities; energy offers; detected; replaced; downtime; calculated; reduced; fully automated; kwh; guaranteed; room; solar power plant; finally; suppliers; period; greatest; price; guarantee; operational; overview; risk; prices; lifetime; ensures; reporting; execution; optimal; loss; implement; expected; account; action; personnel; pv system; roofs; stable; compared; fixed; power plant; consumption; center; monitor; meter; world's most efficient; wide scale; web browser; valid; utility meter; usage patterns; turnover; turnkey solution; turnkey installation; trina; systems for businesses; system generates; system automatically; suppliers worldwide; specific customer; specially developed; solutions for flat; single panel; serviced; service integration; service and maintenance; service activities; roof space; requested; repayments; renewable energy directly; renesola; regard</t>
  </si>
  <si>
    <t>0.0002575529086868251</t>
  </si>
  <si>
    <t>15383</t>
  </si>
  <si>
    <t>0.00035112534356885884</t>
  </si>
  <si>
    <t>572e2bf6b193a61f6de390f7df6b2ba2</t>
  </si>
  <si>
    <t>Energy DNA</t>
  </si>
  <si>
    <t>http://loveenergy.com.au</t>
  </si>
  <si>
    <t>Energy DNA, a renewable energy company, supplies and installs solar power systems in Australia. It offers residential and commercial office solar systems. The company also provides energy management services, including energy brokering for commercial businesses; energy efficient light-emitting diode lighting; and home and business energy assessment services through site visit and inspection, report, and consultation steps. Energy DNA was formerly known as Love Energy (Aust) Pty Ltd. and changed its name to Energy DNA on March 1, 2013. The company was founded in 2010 and is based in Hindmarsh, Australia.</t>
  </si>
  <si>
    <t>Hindmarsh</t>
  </si>
  <si>
    <t>renewable energy company; solar power systems; energy management services; business energy assessment; light-emitting diode lighting; office solar systems; renewable energy target; national electricity network; energy cost reduction; low hanging fruit; energy charges; Network charges; electricity charges; separate charges; energy brokering; actual energy; commercial businesses; supply charge; power station; transport charge; carbon tax; power networks; bird droppings; main categories; consultation steps; site visit; solar panels; commercial customers; solar panel; billing structures; kW output; clean includes; peak demand; industrial pollution; demand management; standard check; commercial consumers; shopping centers; office buildings; coastal areas; change employee; condition; Reductions; pollen; foundries; debris; supplies; factories; home; installs</t>
  </si>
  <si>
    <t>agree; charges; industrial and commercial; condition; pay; bill; supply charge; site visit; shopping centers; power networks; negotiated; negligible; national electricity; leaves; kw output; installs solar power; hanging; foundries; foliage; energy management services; energy cost; energy assessment; electricity network; dirt; commercial office; commercial consumers; commercial businesses; business energy; assessment services; actual energy; reduction; amount; offers residential; including energy; coastal; supplies and installs; reductions; power station; peak demand; fruit; consult; three main; regularly; cost reduction; salt; consume; light emitting diode; emitting diode; hours; employee; consider; billing; categories; office; warning; premises; periods; retailer; office buildings; animal; demand; separate; paid; remove; bird; vary; light emitting; emitting; diode; advance; pollution; factories; shopping; shading; actual; collected; commercial customers; visit; tax; steps; included; report; consultation; kw; contracts; management services; contract; energy efficient; assessment; frames; peak; solar power systems; meter; check; energy management; target; traffic; installs solar; residential and commercial; transport</t>
  </si>
  <si>
    <t>0.00007665357773624357</t>
  </si>
  <si>
    <t>3135</t>
  </si>
  <si>
    <t>0.0001217513759069521</t>
  </si>
  <si>
    <t>1600</t>
  </si>
  <si>
    <t>f99aca66563089624873acc7bf1deb92</t>
  </si>
  <si>
    <t>IcARus, Inc.</t>
  </si>
  <si>
    <t>IcARus, Inc. develops head-mounted displays and drones. The company is based in Japan.</t>
  </si>
  <si>
    <t>Tokyo VR Startups</t>
  </si>
  <si>
    <t>mounted displays; icarus; head mounted displays; head mounted; head; displays; mounted</t>
  </si>
  <si>
    <t>0.0001635071168455243</t>
  </si>
  <si>
    <t>0.00016885164855782244</t>
  </si>
  <si>
    <t>1601</t>
  </si>
  <si>
    <t>ba2fdba7fe0f53f5884e24354c1d1ad0</t>
  </si>
  <si>
    <t>Wiple Games Inc.</t>
  </si>
  <si>
    <t>http://www.wiplegames.com</t>
  </si>
  <si>
    <t>Wiple Games Inc., a game development company, focuses on developing first person shooter (FPS) games. It is involved in the development Iron Sight, an online military FPS game based on the battle over natural resources between armed forces and Private Military Company (PMC) equipment with weapons and drone systems. The company was founded in 2010 and is based in Seoul, South Korea.</t>
  </si>
  <si>
    <t>fps; games; game; shooter; pmc; game development; armed forces; drone systems; battle; focuses on developing; armed; weapons; natural resources; sight; forces; iron; person; involved; focuses; resources; natural; private</t>
  </si>
  <si>
    <t>0.00041466432923680023</t>
  </si>
  <si>
    <t>0.000367512620367718</t>
  </si>
  <si>
    <t>590bd72e03ef869c48852c129518ba22</t>
  </si>
  <si>
    <t>Professional Sales and Service, L.C.</t>
  </si>
  <si>
    <t>http://www.pro-sales.com</t>
  </si>
  <si>
    <t>Professional Sales and Service, L.C. distributes emergency vehicles and equipment to law enforcement, ambulance, fire rescue, construction, and utility companies. It supplies ambulances, and police and fire apparatus and utility trucks, as well as public safety equipment, including radios, scanners, computers, emergency communication systems, sirens, cameras, GPS, radar guns, car video systems, and lighting and sound-based warning devices that are used in various emergency response situations. The company also provides chassis, electronic oxygen controls, plumbed oxygen and suction systems, aluminum modular cabinetry, throttle controls, electronics, and diagnosis testing and electrical load management products, as well as tubular airbags and head curtain for ambulances. In addition, it offers strobe and construction beacons, traffic advisors, back-up alarms, transportation systems, and spotlights. Further, the company provides installation parts and supplies, electrical wiring and connector supplies, radio and communications equipment, antenna parts and brackets, light bulbs, strobe tubes, flashlight and battery chargers, truck lighting products, shoreline systems, medical and power supplies, security partitions, gun racks and boxes, laptop mounts, communications accessories, map lights, cell phone holders, storage boxes, flashlights, solar panels, push bumpers, and arrow boards. Furthermore, it offers installation, repair, and maintenance services to federal, state, local, and county government agencies, as well as to fire departments, EMS agencies, public transportation, water districts, parks and recreation, wildlife resources, and school districts. The company was founded in 1981 and is based in Salt Lake City, Utah.</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</si>
  <si>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t>
  </si>
  <si>
    <t>strobe; districts; oxygen; agencies; boxes; fire; well as public; water districts; video systems; tubular; throttle; suction; services to federal; school districts; sales and service; safety equipment; public transportation; partitions; load management; guns; gun; flashlight; ems; emergency vehicles; emergency communication; electrical wiring; electrical load; communications equipment; car video; bumpers; beacons; arrow boards; arrow; ambulance; airbags; light bulbs; spotlights; management products; holders; advisors; emergency; offers installation; diagnosis; transportation systems; chassis; utility companies; county; apparatus; scanners; flashlights; brackets; communication systems; cell phone; wildlife; warning; emergency response; curtain; recreation; connector; departments; controls; government agencies; communications; laptop; bulbs; racks; police; situations; law enforcement; battery chargers; alarms; truck; enforcement; power supplies; mounts; antenna; radios; law; public safety; push; head; radar; trucks; school; parks; boards; tubes; lighting products; federal; maintenance services; wiring; sound; rescue; computers; traffic; response; load; map; radio; chargers</t>
  </si>
  <si>
    <t>0.00007453820653834823</t>
  </si>
  <si>
    <t>0.00014395405958780427</t>
  </si>
  <si>
    <t>1603</t>
  </si>
  <si>
    <t>0489d7e8-b60e-559e-7204-c6c65cfd391d</t>
  </si>
  <si>
    <t>Grissom Global Enterprises LLC</t>
  </si>
  <si>
    <t>http://www.mgdroneshop.com</t>
  </si>
  <si>
    <t>MG Drone Shop is proud to supply a great variety of fun RC toys and.</t>
  </si>
  <si>
    <t>rc toys; drone shop; rc; toys; fun; shop; great</t>
  </si>
  <si>
    <t>0.00036637010247591814</t>
  </si>
  <si>
    <t>9186</t>
  </si>
  <si>
    <t>0.0004068646267729215</t>
  </si>
  <si>
    <t>Certain data and content provided by https://www.crunchbase.com/organization/grissom-global-enterprises-llc</t>
  </si>
  <si>
    <t>1604</t>
  </si>
  <si>
    <t>da9e940a725551eda2586028d58ffd42</t>
  </si>
  <si>
    <t>Marine Robotics Inc.</t>
  </si>
  <si>
    <t>Marine Robotics Inc. manufactures underwater maritime vehicles and systems. The company was incorporated in 2011 and is based in Saint John's, Canada. As of November 17, 2015, Marine Robotics Inc. operates as a subsidiary of Kraken Sonar Inc.</t>
  </si>
  <si>
    <t>Saint John's</t>
  </si>
  <si>
    <t>Newfoundland and Labrador</t>
  </si>
  <si>
    <t>Kraken Sonar Inc.</t>
  </si>
  <si>
    <t>sqx-500 unmanned underwater; unmanned underwater vehicle; Unmanned Maritime Systems; Unmanned Underwater Vehicles; ocean drones; operational SQX-500 Unmanned; underwater maritime vehicles; Unmanned Surface Vehicles; ocean drones augment; unique underwater mission; intellectual property; robotics technology; related intellectual property; related physical assets; steadily improving capabilities; stealthy low-speed manoeuvres; offshore energy; ocean resources increases; Key enabling technology; Underwater robotics; Synthetic Aperture Sonar; conventional naval assets; Field replaceable actuators; low life-cycle cost; hydro-dynamically stable platform; Highly robust data; fault-tolerant power distribution; high reliability fault; control system design; ocean renewables; vehicle geometries; platform stability; mission-critical applications; generation sensors; commercial customers; subsea survey; real world; tough missions; hardware-independent control; military sector; commercial sector; modular payloads; essential technology; commercial services; development experiments; national defence; wide range; new applications; human dependence</t>
  </si>
  <si>
    <t>underwater robotics; ocean; underwater; control system design; tolerant; augment; fault; maritime; actuators; intellectual property; intellectual; stability; offshore; system design; control system; unmanned surface vehicles; unmanned surface; underwater vehicles; traffic in arms; tolerant electronics; thrusters; technology developments; system field; synthetic aperture; surface vehicles; stealthy; steadily; stable platform; robotic platforms; response system; replaceable; reliable performance; reconfiguration; property rights; pod; platforms enable; pipeline inspections; performance and low; navigation solution; mission critical applications; manufactures underwater; manned vessels; low speed; life cycle cost; key enabling technology; key enabling; itar; international traffic; intellectual property rights; hovering capabilities; hovering; highly robust; highly modular; hardware independent; geometries; fully redundant; field replaceable; fault tolerant; fault management; encoding; enabling technology; distribution system; design enables; cycle cost; continue to increase; compensated; commercial services; commercial sector; arms regulations; advances allow; modular; missions; tuned; called; assets; thrust; naval; military and commercial; experiments; survey; subsea; sonar; redundant; critical applications; tough; platform designed; dynamically; dependence; defence; aperture; robust; majority; life cycle; scheme; analysts; synthetic; rights; arms; reverse; high reliability</t>
  </si>
  <si>
    <t>0.00008565341217823551</t>
  </si>
  <si>
    <t>2791</t>
  </si>
  <si>
    <t>0.00019639378935305983</t>
  </si>
  <si>
    <t>1605</t>
  </si>
  <si>
    <t>d7e5a1e7f12a9eeb019282f53e629f32</t>
  </si>
  <si>
    <t>SOLOPOWER KOREA Inc.</t>
  </si>
  <si>
    <t>http://www.solopowerkorea.com</t>
  </si>
  <si>
    <t>SOLOPOWER KOREA Inc. manufactures photovoltaic solar panels using renewable energy such as wind power. The company was founded in 2013 and is based in Seoul, South Korea.</t>
  </si>
  <si>
    <t>105000000</t>
  </si>
  <si>
    <t>CISG module; CIGS module; CIGS solar cell; photovoltaic solar panels; ultra-light weight; Electric module; CIGS solar cells; cell series connection; renewable energy; solar module; automated equipment; Multi-purpose charging function; moisture barrier sheet; rear protective sheet; CIGS solar PV; wind power; advanced CIGS technology; film photovoltaic cells; ordinary vertical blinds; solar power generation; practical energy production; faint sunlight; sunlight altitude; installed CIGS; bypass diode; indoor blinds; panel performance; industrial buildings; junction box; outdoor environments; product development; Connection terminals; manufacturing technology; craftsmanship; modules; electricity; shade; Products; SP3L; warranty; dark; surface; SoloCTI; variety; range; research</t>
  </si>
  <si>
    <t>cigs module; cigs solar; cigs; ultra light weight; craftsmanship; automated equipment; ultra light; blinds; light weight; produce electricity; wind power; function; vertical blinds; top surface; technology applied; pv manufacturing; practical energy; multi purpose; moisture barrier; module consisting; manufactures photovoltaic solar; film photovoltaic cells; cigs thin film; cigs thin; cigs technology; cigs solar cells; charging the battery; charging function; bypass diode; sheet; panel performance; manufacturing technology; weight; connection; ideal; ultra; manufactures photovoltaic; junction box; industrial buildings; dark; bypass; sp; ordinary; sunlight; cells and modules; power generation; charging; automated; diode; shade; consisting; solar power generation; composed; terminals; moisture; thin film photovoltaic; rear; film photovoltaic; sealed; protective; photovoltaic cells; product development; attached; barrier; angle; solar module; altitude; junction; commercial and industrial; usb; practical; purpose; photovoltaic solar panels; warranty; indoor; energy production; optimal; vertical; applied; equipped; box; solar cell; embedded; photovoltaic solar; series; environments; solar pv; outdoor; dc; manage; top</t>
  </si>
  <si>
    <t>0.00012326074922370105</t>
  </si>
  <si>
    <t>0.00014454346788825696</t>
  </si>
  <si>
    <t>1606</t>
  </si>
  <si>
    <t>b7524260-0c9a-2e59-af21-6e762030bdbd</t>
  </si>
  <si>
    <t>FloNew</t>
  </si>
  <si>
    <t>http://flonew.com/</t>
  </si>
  <si>
    <t>A simple, automated method to getting things delivered. You know what they say: Mo' Drones, Mo' Problems. Sometimes you need an automated method to handle your drone delivery. FloNew is the answer - a mobile platform that handles delivery by drones with a push of a button!
The key to this breakthrough method is through identitying beacons as destinations for delivery! It's simple, direct, and hi-tech! Tell all your friends that the drones are coming. And skynet is your friend.</t>
  </si>
  <si>
    <t>method; mobile platform; it's simple; friend; destinations; beacons; drone delivery; handles; automated; answer; coming; button; breakthrough; friends; push; handle; delivered; problems; things; tech</t>
  </si>
  <si>
    <t>0.00020944266034637828</t>
  </si>
  <si>
    <t>17307</t>
  </si>
  <si>
    <t>0.00023952383788946864</t>
  </si>
  <si>
    <t>Certain data and content provided by https://www.crunchbase.com/organization/flonew</t>
  </si>
  <si>
    <t>1a783f414eeac29d0bfe78d9776cb21c</t>
  </si>
  <si>
    <t>g2e glass2energy SA</t>
  </si>
  <si>
    <t>http://www.g2e.ch</t>
  </si>
  <si>
    <t>g2e glass2energy SA develops and delivers photovoltaic cells. It offers dye solar cells and industrial facades; and cells for mobile applications. g2e glass2energy SA has strategic partnerships with Swisscom; Sottas; Fibag; and Société Suisse des Explosifs Group. The company was formerly known as Swiss Solar Power SA and changed its name to g2e glass2energy SA in June 2012. Fibag is based in Yverdon les Bains, Switzerland.</t>
  </si>
  <si>
    <t>Villaz-Saint-Pierre</t>
  </si>
  <si>
    <t>Fribourg</t>
  </si>
  <si>
    <t>Swisscom Ventures (4); Groupe E SA; Capital Risque Fribourg SA; Sefar AG</t>
  </si>
  <si>
    <t>solar cells; energy self-sufficient buildings; light-absorbing dye molecules; nanocrystalline carrier layer; high surface area; surface area semiconductor; Unprecedented design possibilities; energy production costs; noise suppression walls; building envelope; g2e solar cells; dye absorbs; excited electrons; DSC licence; conduction band; artificial photosynthesis; photovoltaic cell; solar technology types; total building envelope; gel electrolyte; film devices; titanium dioxide; new type; increasingly self-sufficient buildings; grid parity; residential building; power generation; architectural design; active design elements; power generators; transport companies; building envelope. energy.; major traffic arteries; g2e products; modern passenger areas; Swiss Federal Institute; Swiss company; solar energy; energy producers; panels; reinjection energy; energy self-sufficiency; surplus energy; building structure; diffuse light; solar radiation; traditional panels; glass panes; light source; bay windows</t>
  </si>
  <si>
    <t>dye; building envelope; swiss; incidence; envelope; façade; total building; titanium dioxide; thin film devices; technology represents; synthesized; small amount; sensitized; residential building; railways; production costs; photovoltaic cell; monolayer; mass produced; licence; injected; high surface area; high surface; film devices; excited electrons; electrolyte; dsc; diffuse light; diffuse; design possibilities; decorations; conduction band; conduction; colours; chlorophyll; chemically; bonded; architectural design; analogous; aim to build; absorbs light; transported; referred; photosynthesis; excited; absorbing; electrons; consequently; newly; gel; absorbs; suppression; sufficient; power generators; molecules; carriers; angle; surface area; carrier; titanium; parity; paradigm; grid parity; perfectly; dioxide; represents; acquired; noise; walls; band; west; transport; possibilities; north; windows; unprecedented; east; south; produced; aim; functions; function; vending machines; vending; varied; urban development; traditional panels; technology types; sustainable development; sufficiency; solution that works; solar cells integrated; schemes; sacrificing; regard; professor; passengers; panes; panels to track; panels for building</t>
  </si>
  <si>
    <t>0.00029795892763565386</t>
  </si>
  <si>
    <t>29561</t>
  </si>
  <si>
    <t>0.00037881356959922795</t>
  </si>
  <si>
    <t>1608</t>
  </si>
  <si>
    <t>15b1d303f21e343b77ddde532038cb5e</t>
  </si>
  <si>
    <t>CGA Technologies S.p.A.</t>
  </si>
  <si>
    <t>http://www.cgaspa.it</t>
  </si>
  <si>
    <t>CGA Technologies S.p.A. is engaged in the production of domestic refrigeration and heat exchanger aluminum evaporators for bio-house buildings and climatization. It offers aluminum roll-bond exchangers, which enable heat exchange; refrigeration systems; alternative energy systems, such as FTV hybrid solar panels, which transfer the thermal energy of the circulating liquid to different applications; Clima Bond heat exchangers, which distribute thermal load on the surface of the exchanger and obtain uniform temperature surface; and aluminum coils. The company was founded in 1976 and is based in Cividale del Friuli, Italy. As of July 12, 2010, CGA Technologies S.p.A. operates as a subsidiary of Trasteel International SA.</t>
  </si>
  <si>
    <t>Cividale del Friuli</t>
  </si>
  <si>
    <t>Udine</t>
  </si>
  <si>
    <t>Trasteel International SA</t>
  </si>
  <si>
    <t>exchanger; bond; sp; exchangers; refrigeration; roll bond; refrigeration systems; offers aluminum; hybrid solar panels; heat exchange; domestic refrigeration; clima; circulating; alternative energy systems; aluminum; hybrid solar; heat exchanger; distribute; coils; uniform; heat exchangers; thermal energy; exchange; bio; alternative energy; roll; engaged; liquid; load; transfer; hybrid; domestic; energy systems; alternative; house; temperature</t>
  </si>
  <si>
    <t>0.00008415848003302085</t>
  </si>
  <si>
    <t>0.00012777320190075902</t>
  </si>
  <si>
    <t>1609</t>
  </si>
  <si>
    <t>70be4cb1c9f710e1566970e386f91247</t>
  </si>
  <si>
    <t>Natural Technology Developments Ltd</t>
  </si>
  <si>
    <t>http://www.solarangel.com</t>
  </si>
  <si>
    <t>Natural Technology Developments Ltd designs and manufactures hybrid PV-T panels in the United Kingdom. It offers Solar Angel, a hybrid PV-T panel that generates hot water and electricity; and power integrated systems, such as heat pumps and energy storage. The company offers its products for self build projects and commercial buildings, as well as renewable energy installers, construction professionals, M&amp;E consultants, architectural practices, and social housing organizations. Natural Technology Developments Ltd was incorporated in 2008 and is based in Consett, United Kingdom.</t>
  </si>
  <si>
    <t>Consett</t>
  </si>
  <si>
    <t>County Durham</t>
  </si>
  <si>
    <t>767423</t>
  </si>
  <si>
    <t>Northstar Ventures (2); Innovate UK; U.K. Steel Enterprise</t>
  </si>
  <si>
    <t>Solar Angel; Solar Angel PV-T; exciting new product; energy security benefits; panel; space saving panel; lighter weight; performance energy harvesting; user energy costs; renewable technologies; social care; social housing; Slimmest profile PV-T; roof space; Renewable Heat Incentive; quality recyclable design; Greater CO2 savings; generation dual generation; underfloor heating systems; PV-T panel; panel life; panel cool; Panel Size; energy solutions; RHI payments; smart controllers; term reliability; free heat; installation costs; Temp. 70oC; future generation; alternative solution; Max. Operation; Thermal products; Module Information; heat pump; new types; hot water; wind turbine; smart controllers.​; electricity; money; technology; range; industry; leisure; Output; bar; Pressure; addition</t>
  </si>
  <si>
    <t>angel; security benefits; roof space; retail and leisure; range of sectors; lighter weight; exciting new product; energy security; renewable technologies; social housing; max; wp; bar; paid; lighter; exciting; mm; social; leisure; weight; feed; water for bathing; thermal products; term reliability; temp; technology opens; super efficient; solar thermal products; schematic; roof or ground; rhi; renewable heat incentive; renewable heat; pv and solar; provide hot water; provide hot; provide electricity; product offers; power solar; panel size; offers financial; offer financial; long term reliability; leaner; heat incentive; heat and electricity; generation pv; future generation; existing pv; energy you produce; energy requirements; energy heat; easier to install; dg; design and develop; controllers to provide; competitively priced; competitively; bathing; aesthetically pleasing; housing; recyclable; higher performance; aesthetically; pleasing; feed in tariff; underfloor heating; types of solar; priced; energy harvesting; greener; electrical output; cooling system; pressure; time and money; opens; underfloor; tariff; financial; care; money; controllers; connector; installation costs; save; higher; incentive; sectors; retail; poly crystalline; easy to install; install; offset; payments; keeping; appearance; benefits; save money; straight; harvesting</t>
  </si>
  <si>
    <t>0.00011486193911855233</t>
  </si>
  <si>
    <t>8518</t>
  </si>
  <si>
    <t>0.00018767466017509274</t>
  </si>
  <si>
    <t>1610</t>
  </si>
  <si>
    <t>80cf38da28c92c620926fe535db56a52</t>
  </si>
  <si>
    <t>Solorea S.A.S.</t>
  </si>
  <si>
    <t>http://www.solorea.com</t>
  </si>
  <si>
    <t>Solorea S.A.S. offers photovoltaic panel for generation of solar energy. The company was incorporated in 2012 and is headquartered in Lyon, France.</t>
  </si>
  <si>
    <t>photovoltaic panel; offers photovoltaic; generation of solar</t>
  </si>
  <si>
    <t>0.00007396329061798363</t>
  </si>
  <si>
    <t>3144</t>
  </si>
  <si>
    <t>0.00010721762281145624</t>
  </si>
  <si>
    <t>1611</t>
  </si>
  <si>
    <t>62feb99508061f99169c1c433ee82e00</t>
  </si>
  <si>
    <t>Evergreen Solar Inc.</t>
  </si>
  <si>
    <t>On July 16, 2012, Evergreen Solar, Inc., went out of business as per its Chapter 11 liquidation filing under bankruptcy. Evergreen Solar, Inc. develops, manufactures, and markets solar power products primarily in the United States and Europe. It manufactures multi-crystalline silicon wafers utilizing its String Ribbon proprietary wafer technology, which involves a process to produce multi-crystalline silicon wafers by growing thin strips of silicon that are cut into wafers. The companys products include solar cells, panels/modules, and systems. It sells its products through domestic and international distributors, system integrators, project developers, and other resellers. The company has a strategic partnership agreement with Q-Cells AG. Evergreen Solar, Inc. was founded in 1994 and is based in Marlborough, Massachusetts.</t>
  </si>
  <si>
    <t>114680000</t>
  </si>
  <si>
    <t>Arete Corporation (5); Zero Stage Capital (4); Nth Power LLC (3); Kawasaki Heavy Industries, Ltd. (2); Swiss Re Ltd, Asset Management Arm (2); Omicron Capital, L.P.; Alexandra Investment Management, LLC; Utech Venture Capital Corp.; Grace Brothers Management, LLC; SF Capital Partners LLC, Investment Arm; Impax Asset Management Group plc; Liberty Environmental Partners; BlackRock Investment Management (UK) Limited; Carlson Capital, L.P.; Kinetic Ventures, L.L.C.; Credit Suisse Asset Management, LLC; BP Fly Corporation; Cowen Inc.; Rockefeller &amp; Co., Inc.; Loeb Partners Corporation, Asset Management Arm; OCI Company Ltd; LBI Group Inc; Calvert Social Venture Partners, L.P.; Amajac Capital Management, LLC; Atoll Asset Management; CRT Capital Group LLC, Asset Management Arm; Caisse de dépôt et placement du Québec; Emerald Technology Ventures AG; RockPort Capital Partners; Massachusetts Technology Collaborative; Solstice Capital; CDP Capital-Technology Ventures; Morgan Stanley &amp; Co. International plc; Merrill Lynch Investment Managers (MLIM) Private Equity Arm; Perseus, L.L.C.; GAM (Luxembourg) S.A.; Multipartner SICAV - RobecoSAM Smart Energy Fund; BlackRock New Energy Investment Trust plc</t>
  </si>
  <si>
    <t>42000000</t>
  </si>
  <si>
    <t>ESLR.Q (Pink Sheets LLC); EVX1 (Deutsche Boerse AG); EVX (XETRA Trading Platform); EVX1 (Dusseldorf Stock Exchange)</t>
  </si>
  <si>
    <t>silicon wafers; high-temperature filaments; molten silicon spans; large silicon blocks; String Ribbon® wafer; cutting-edge wafer technology; patented low-cost wafer; parallel high-temperature filaments; String Ribbon® wafers; long high-temperature filaments; String Ribbon® Wafers—Genius; soapy bubble solution; silicon melt; solar cells; clean energy product; bubble—the surface tension; wafer strips; wafer material; bubble forms; oil-based machining; Quad furnaces; solar panels; Conventional technologies; current furnaces; energy-intensive casting; wide strips; natural science; simple terms; surface tension.; proprietary technique; smaller pieces; long strip; simplicity</t>
  </si>
  <si>
    <t>filaments; bubble; string ribbon; ribbon; surface tension; molten silicon; molten; melt; genius; tension; high temperature; string; strips; wafer; simplicity; furnaces; silicon wafers; wafers; wand; wafer material; spans; soap; proprietary technique; patented low; originate; illustrates; film of silicon; figure illustrates; energy product; energy intensive; conventional technologies; cleanliness; clean energy product; ring; inch; temperature; you'd; casting; furnace; strip; pull; figure; contrast; cutting; bulk; machining; silent; vertically; technique; parallel; quad; intensive; pieces; expect; formed; blocks; mm; forms; difference; cut; smaller; grow; inside; basis; terms; cutting edge; science; continuous; producing; creates; conventional; patented; art; edge; low cost; form; natural; today; tech; top</t>
  </si>
  <si>
    <t>0.00012593301688747677</t>
  </si>
  <si>
    <t>11315</t>
  </si>
  <si>
    <t>0.0001469397604536553</t>
  </si>
  <si>
    <t>1612</t>
  </si>
  <si>
    <t>d0955c12-98b3-7643-fa83-04d1143f4720</t>
  </si>
  <si>
    <t>IDRONECT</t>
  </si>
  <si>
    <t>https://www.idronect.com</t>
  </si>
  <si>
    <t>IDRONECT makes managing drone flights easy &amp; safe. It's the SaaS platform connecting all flight partners: pilots, portals and authorities. IDRONECT is the software platform connecting all partners in drone management: operators, pilots, schools, portals and authorities – even the general public.
Today, IDRONECT is the only digital solution for the mandatory registration, risk analysis, safety management and live tracking of drone flights in Belgium that is fully operational. 
Being already the platform of choice of the Belgian authorities, the company wants to accelerate its internationalization rapidly.This international expansion and the need for extra dev capacity are the main reasons why IDRONECT is looking for funding.</t>
  </si>
  <si>
    <t>Erembodegem</t>
  </si>
  <si>
    <t>portals; platform connecting; drone flights; authorities; saas; connecting; flights; tracking of drone; safety management; saas platform; platform of choice; partners in drone; mandatory; managing drone; fully operational; dev; risk analysis; general public; pilots; reasons; partners; registration; software platform; accelerate; funding; extra; expansion; managing; rapidly; schools; drone management; choice; operational; main; risk; live; general; capacity; operators; today; safe</t>
  </si>
  <si>
    <t>0.00040438900325355645</t>
  </si>
  <si>
    <t>0.0003197895679666783</t>
  </si>
  <si>
    <t>Certain data and content provided by https://www.crunchbase.com/organization/idronect</t>
  </si>
  <si>
    <t>1613</t>
  </si>
  <si>
    <t>184cc5de3ddb25814b06cb3a009839f0</t>
  </si>
  <si>
    <t>Indigo Systems Limited</t>
  </si>
  <si>
    <t>http://www.indigosystems.net.nz</t>
  </si>
  <si>
    <t>Indigo Systems Limited provides wireless systems for environmental monitoring. It offers monitoring, data transmission, equipment control, visualization, and data storage systems. The companys products and services include Indigo Systems IS105 long range nodes for environmental measurement; hardware controllers for remotely activating various types of environmental hardware, as well as for irrigation control, frost protection, and commercial automation; and sensors for gathering various types of environmental data, such as air temperature, soil moisture, humidity, air pressure, wind speed, and wind direction. Its systems are used for data collection for farming, resource management, groundwater, irrigation, and climate monitoring applications. Indigo Systems Limited was founded in 2004 and is based in Christchurch, New Zealand. As of December 13, 2014, Indigo Systems Limited operates as a subsidiary of CropLogic Limited.</t>
  </si>
  <si>
    <t>Powerhouse Ventures Limited; New Zealand Venture Investment Fund Limited</t>
  </si>
  <si>
    <t>The New Zealand Institute for Plant and Food Research Limited</t>
  </si>
  <si>
    <t>Indigo Systems; long range node; environmental monitoring; data storage systems; Indigo Systems Limited; Indigo Systems IS105; IS205 long range; Indigo Systems IS205; soil moisture; Indigo mesh network; frost protection; environmental data; Indigo sense-and-control networks; long range nodes; frost protection systems; secure data collection; valuable environmental data; climate monitoring applications; resource management; environmental measurement; data transmission; irrigation control; environmental monitoring application; wireless systems; equipment control; hardware controllers; commercial automation; Low powered networks; battery-powered wireless networks; Indigo networks; wind direction; air temperature; on-site weather data; web-based radio irrigation; various types; secondary monitoring devices; Remotely activate wind; automatic network configuration; universal mounting hardware; sensors; Monitor soil moisture; rechargable battery pack; single battery charge; extreme weather resistance; services automation tasks; Monitor air temperature; control systems; environmental hardware; additional nodes; Standard sensors</t>
  </si>
  <si>
    <t>indigo; frost; nodes; node; soil moisture; frost protection; environmental data; environmental monitoring; wireless systems; wind direction; resource management; irrigation control; hardware controllers; groundwater; equipment control; commercial automation; air temperature; activating; mesh network; data transmission; irrigation; soil; wind speed; moisture; humidity; long range; data storage; monitoring and control; gathering; storage systems; mesh; visualization; commonly; transmission; advice; networks; direction; farming; remotely; controllers; climate; resource; data collection; wireless networks; weather resistance; weather data; warn; typical applications; transmission range; temperature and humidity; specific application; solenoids; soil temperature; single battery charge; single battery; seriously; separately; sensible; secure data; reliable and secure; range of custom; pressure and flow; powered wireless; power options; options include; network configuration; neighboring; multiple locations; monitoring devices; monitoring applications; mission critical applications; low powered; long time; large range; frost conditions; fronts; flow rate; finally arrived; field of environmental; feel free; existing equipment; effortless; control point; automatically configure; arrived; approaching; air pressure; activate; types; transmitting; straightforward; confirm; scheduling; protection systems; cost effective solution; battery powered; measurement; save time; critical applications; temperature</t>
  </si>
  <si>
    <t>0.00031157633568899585</t>
  </si>
  <si>
    <t>0.000345504118043802</t>
  </si>
  <si>
    <t>1614</t>
  </si>
  <si>
    <t>dc98ec76-5707-b9f6-dd84-9c04e4668eae</t>
  </si>
  <si>
    <t>Skyswoop</t>
  </si>
  <si>
    <t>https://www.skyswoop.com</t>
  </si>
  <si>
    <t>Skyswoop is the leading FAA approved aerial imagery, data &amp; multimedia services provider operating drones to provide information to clients.</t>
  </si>
  <si>
    <t>Danbury</t>
  </si>
  <si>
    <t>services provider; leading faa; faa approved; drones to provide; professional services; multimedia; approved; aerial imagery; faa; drone management; imagery</t>
  </si>
  <si>
    <t>0.00031588059209914873</t>
  </si>
  <si>
    <t>11886</t>
  </si>
  <si>
    <t>0.00029964370312344054</t>
  </si>
  <si>
    <t>Certain data and content provided by https://www.crunchbase.com/organization/skyswoop</t>
  </si>
  <si>
    <t>1615</t>
  </si>
  <si>
    <t>6e88fe407add7cf04e0c9cc45528cf11</t>
  </si>
  <si>
    <t>Energeos</t>
  </si>
  <si>
    <t>Energeos retails renewable energy products including solar panels, water-heater, and heat pumps. It also offers equipment installation and maintenance services. The company was founded in 2004 and is based in Marcq-en-Barul, France. As of November 2, 2010, Energeos operates as a subsidiary of Vuelto Solar.</t>
  </si>
  <si>
    <t>Marcq-en-Barul</t>
  </si>
  <si>
    <t>4342612</t>
  </si>
  <si>
    <t>Arevadelfi SA; Finorpa GIE; Croissance Nord Pas-de-Calais, SAS, SCR</t>
  </si>
  <si>
    <t>56113</t>
  </si>
  <si>
    <t>Vuelto Solar</t>
  </si>
  <si>
    <t>products including solar; offers equipment; equipment installation; energy products including; installation and maintenance; retails; products including; water heater; including solar panels; renewable energy products; heater; including solar; maintenance services; heat pumps; energy products; pumps</t>
  </si>
  <si>
    <t>0.00026803545388333377</t>
  </si>
  <si>
    <t>2572</t>
  </si>
  <si>
    <t>0.0002487138371725935</t>
  </si>
  <si>
    <t>1616</t>
  </si>
  <si>
    <t>5368974c-f67a-d8a9-2fd3-169ef5ddb0f6</t>
  </si>
  <si>
    <t>UAV-IQ Precision Agriculture</t>
  </si>
  <si>
    <t>http://www.uaviq.farm/en</t>
  </si>
  <si>
    <t>Rapid, Precise Crop Analysis and Data Management Tools for Vineyards. UAV-IQ is a full service data management company that leverages cutting-edge remote sensing and drone technologies for agriculture clients.  It is currently operating in the U.S. and in Chile, with expansion planned for 2016. 
The company provides agricultural producers with cost-effective, actionable intelligence via field scouting services that provide high precision imagery, accessible in and out of the field.  Along with the imagery, the company equips clients with proprietary management tools to fully incorporate the data into daily operations as well as critical decision making.</t>
  </si>
  <si>
    <t>management tools; data management; vineyards; services that provide; sensing and drone; operations as well; iq; field scouting; equips; daily operations; currently operating; critical decision making; critical decision; agricultural producers; actionable intelligence; drone technologies; scouting; wine; imagery; provide high; decision making; planned; incorporate; leverages; high precision; full service; producers; actionable; decision; expansion; remote sensing; crop; daily; cutting edge; accessible; precise; rapid; sensing; cutting; edge; agricultural; cost effective; critical</t>
  </si>
  <si>
    <t>0.00038759565393005986</t>
  </si>
  <si>
    <t>8837</t>
  </si>
  <si>
    <t>0.00033091367106952927</t>
  </si>
  <si>
    <t>Certain data and content provided by https://www.crunchbase.com/organization/uav-iq-precision-agriculture</t>
  </si>
  <si>
    <t>1617</t>
  </si>
  <si>
    <t>fa8e8dc3-b442-039a-c25b-80b558b6893d</t>
  </si>
  <si>
    <t>Dataerion</t>
  </si>
  <si>
    <t>http://dataerion.com</t>
  </si>
  <si>
    <t>Aerial intelligence for the rest of us. Our Aerial scouting Cloud platform eliminates the gap between the technical aspects of aerial surveying and the “plug and play” needs of its users:
:: For professionals: convert any personal drone into business instrument for Aerial Scouting
:: For companies: provide quick and easy start of using drones in their industry-specific business processes
:: For drone operation companies: help in creation of the industrial focused solution for quick and easy scale of business
At Dataerion we simplify the aerial intelligence process by focusing on the last mile survey result emphasizing the data collection methodology, analysis and interpretation.</t>
  </si>
  <si>
    <t>aerial intelligence; scouting; quick and easy; quick; technical aspects; specific business; personal drone; interpretation; industry specific; emphasizing; business processes; aerial surveying; cloud platform; drone operation; methodology; simplify; mile; gap; instrument; plug and play; rest; focusing; aspects; saas; eliminates; data collection; creation; surveying; convert; survey; play; plug; result; collection; professionals; personal; analytics; start; processes; focused</t>
  </si>
  <si>
    <t>0.00008592238624964165</t>
  </si>
  <si>
    <t>0.00012069948500502177</t>
  </si>
  <si>
    <t>Certain data and content provided by https://www.crunchbase.com/organization/dataerion</t>
  </si>
  <si>
    <t>1618</t>
  </si>
  <si>
    <t>c1e5b4c4-b895-b6b5-104a-204b15af837e</t>
  </si>
  <si>
    <t>Flock Cover</t>
  </si>
  <si>
    <t>https://www.flockcover.com</t>
  </si>
  <si>
    <t>Big-Data driven risk intelligence for drones. 
Recently featured in TechCrunch, Mashable, The Guardian, The Evening Standard, and Business Insider. Winners of IBM's SmartCamp (London) competition.   
Flock is building a Big-Data driven risk analysis platform for drones, aggregating and analysing real-time data to make drones safe and smart in cities. Flock's first product is a pay-as-you-fly insurance solution for drone flights.
Flock is a small, highly technical team from Cambridge University, Oxford University and Imperial College London. Flock recently closed a funding round lead by London VC Downing Ventures, alongside the London Co-Investment Fund, RGA Ventures, and a syndicate of specialised angels (including big names in the automotive, Big Data, insurance and startup worlds), in addition to grants from Innovate UK and Ordnance Survey.
Get in touch: 
hello@flockcover.com
www.flockcover.com.</t>
  </si>
  <si>
    <t>632418.099366415</t>
  </si>
  <si>
    <t>R/GA Ventures; London Co-Investment Fund; Pitch@Palace; Angel Syndicate; Downing Ventures</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</si>
  <si>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t>
  </si>
  <si>
    <t>flock; big data; data driven; ventures; big; university; winners; vc; technical team; techcrunch; risk intelligence; platform for drones; imperial college; imperial; highly technical; guardian; funding round; evening; drones safe; angels; analysis platform; analysing; aggregating; insurance; risk analysis; drone flights; specialised; grants; featured; ordnance; alongside; innovate; names; driven; real time data; risk; worlds; time data; fund; college; round; competition; closed; funding; database; cities; flights; uk; pay; startup; artificial intelligence; survey; touch; lead; artificial; analytics; automotive; fly; safe</t>
  </si>
  <si>
    <t>0.00008952318043527386</t>
  </si>
  <si>
    <t>6699</t>
  </si>
  <si>
    <t>0.00013640547490316883</t>
  </si>
  <si>
    <t>Certain data and content provided by https://www.crunchbase.com/organization/flock-8</t>
  </si>
  <si>
    <t>1619</t>
  </si>
  <si>
    <t>216e40b7-0d66-e1a6-8fb7-108720c48cd1</t>
  </si>
  <si>
    <t>Virtual Robotix</t>
  </si>
  <si>
    <t>http://www.virtualrobotix.it</t>
  </si>
  <si>
    <t>Virtual Robotix is a startup technology company. VirtualRobotix Italia S.c.a.r.l. is a tech startup that collects the best of Italian tradition in the field of robotics, mechatronics and high-tech innovation with the aim to direct the design, development, manufacture and marketing at national and international products and services in scope of flying robotic equipment, underwater and land and become the reference operator in the fields of gaming, media, industrial and military.
Incubated in MpxLab at the science and technology park of the Kilometro Rosso, companies and professionals that are merged represent excellence in their respective areas of focus and are focused on the development of high-growth markets, operating in synergy within VirtualRobotix Italia, these companies can deliver their full potential both technologically and commercially.
Working in networks with the seats of members and with the collaboration of prestigious universities, VirtualRobotix Italia offers to his customers solutions to 360° forming a unique platform for anyone wishing to develop or acquire systems, components and turnkey solutions in the field of robotics and drone UAV, UGV, AUV, USV.
Engineering and prototyping capabilities, combined with the necessary skills in terms of quality assurance and authorizations to operate, allow VirtualRobotix Italia to develop tailor-made products to the needs of individual customers and make them operational quickly.
International vocation, reliability, high technological added value and maximum flexibility in the solutions offered are just some of the values around which was forged VirtualRobotix Italia.
The products and integration solutions offered by VirtualRobotix Italia in the field of R&amp;D and not only, are components and complete systems on the basis of open-source and proprietary technology as control boards, embedded systems and vision systems development software and firmware feasibility analysis, mechanical design, 3D modeling and prototyping of mobile robotic systems and integrated mechatronic.
Prototyping and production bodies monoframe for aerial drones:
Drones recovery area for the professional media sector (UAV) 
Aerial reconnaissance drones for the defense sector and civil protection (UAV)
Drones for the field of modeling and gaming 
Drones divers for the defense industry, shipbuilding and industrial (AUV)
Drones for the naval defense sector and industrial (USV)
Rovv for video inspection of pipes 
Services of video equipment and with spectacular effects made by aerial drones with integrated post
Production, digital sets, motion graphics for the media industry and the world of entertainment
Services aerial filming, reconnaissance and aerial photography for the industrial and agricultural sectors and urban
Architectural mapping
Bathymetry with drones water (AUV, USV
Aerial drones flying school for professional pilots and vocational school ISR
VirtualRobotix Italia is a partner in the world of defense, civil protection as the media sector, or to the gaming industry, with a unique approach: not only technological content but professional solutions for all your needs.</t>
  </si>
  <si>
    <t>Bergamo</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</si>
  <si>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t>
  </si>
  <si>
    <t>italia; usv; auv; aerial drones; field of robotics; civil protection; prototyping; embedded systems; gaming; reconnaissance; offered; school; modeling; sector; media; defense; wishing; vocational; video equipment; ugv; tradition; technology park; technologically and commercially; tailor made products; systems development; synergy; spectacular; software and firmware; shipbuilding; sc; robotics and drone; robotic systems; reconnaissance drones; professional solutions; prestigious; post production; naval defense; motion graphics; merged; media industry; mechatronic; manufacture and marketing; integration solutions; industrial and military; individual customers; incubated; high growth markets; high growth; growth markets; full potential; forged; flying robotic; feasibility analysis; drones flying; drone uav; divers; development software; defense industry; complete systems; agricultural sectors; aerial reconnaissance; technological; vision systems; tech startup; science and technology; mechatronics; mechanical design; maximum flexibility; industrial and agricultural; startup; turnkey solutions; technologically; respective; naval; italian; civil; seats; national and international; robotic; embedded; quality assurance; aerial filming; isr; graphics; tailor; firmware; forming; bodies; flying; commercially; scope; represent; assurance; proprietary technology; excellence; feasibility; tech; values; underwater; effects</t>
  </si>
  <si>
    <t>0.00033185057270669784</t>
  </si>
  <si>
    <t>48825</t>
  </si>
  <si>
    <t>0.00040163713909871393</t>
  </si>
  <si>
    <t>Certain data and content provided by https://www.crunchbase.com/organization/virtual-robotix</t>
  </si>
  <si>
    <t>1620</t>
  </si>
  <si>
    <t>068ac81f-5eb2-81f1-6449-776a3dddda22</t>
  </si>
  <si>
    <t>Sterlite Power</t>
  </si>
  <si>
    <t>http://www.sterlitegrid.com/</t>
  </si>
  <si>
    <t>Sterlite Power is India’s largest private sector power transmission developer. Sterlite Power is India’s largest private sector power transmission developer with 31 Extra High Voltage transmission lines and 7 substations with over 7,000 Circuit Km and 12,750 MVA of transformation capacity spanning 15 states. Sterlite Grid is a subsidiary of Sterlite Power Transmission Limited (Sterlite Power) that offers cutting-edge products and solutions for seamless energy delivery to ensure power for all.
Sharing lineage with the Vedanta Group, Sterlite Grid is focused on creating a robust power supply infrastructure for the country while focusing on its core values of innovation, creating stakeholder value and respecting the environment the company operates in.
Driven by the mission of enabling affordable, adequate and high-quality 24×7 power to every home and enterprise in the country, Sterlite Grid builds transmission corridors connecting key power generating regions with the key load centres. Considering the uneven geographical distribution of natural resources like coal, solar and hydro in the country, transmission corridors play a vital role to transmit power to the utilities that ultimately provides electricity to millions of households and commercial and industrial establishments.</t>
  </si>
  <si>
    <t>Mathura</t>
  </si>
  <si>
    <t>Sharper Shape</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</si>
  <si>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t>
  </si>
  <si>
    <t>largest private; india's largest; private sector; corridors; power transmission; country; transmission; voltage transmission; uneven; transmission lines; supply infrastructure; stakeholder; spanning; respecting; quality power; mva; lines and substations; industrial establishments; high voltage transmission; establishments; core values; considering; centres; adequate; geographical; largest; developer; power generating; creating; transformation; ultimately; substations; sector; transmit; natural resources; role; vital; regions; millions; high voltage; private; power grid; coal; values; households; hydro; focusing; extra; connecting; sharing; commercial and industrial; power supply; utilities; load; lines; play; circuit; robust; voltage; generating; driven; core; builds; capacity; innovation; resources; high quality; natural; enabling; affordable; focused</t>
  </si>
  <si>
    <t>0.00007005290294529324</t>
  </si>
  <si>
    <t>2334</t>
  </si>
  <si>
    <t>0.00014873849612777922</t>
  </si>
  <si>
    <t>Certain data and content provided by https://www.crunchbase.com/organization/sterlite-grid</t>
  </si>
  <si>
    <t>9436fd22-05e3-0b2a-1359-d465dc67a9b0</t>
  </si>
  <si>
    <t>Arcadian Projects Inc.</t>
  </si>
  <si>
    <t>http://arcadianprojects.ca</t>
  </si>
  <si>
    <t>Solar energy equipment supplier, HVAC Contractor. Our certified solar installers &amp; licensed electricians, design &amp; install solar panel systems &amp; energy efficient lighting &amp; HVAC upgrades.
We specialize in green energy solutions for commercial and industrial energy projects. Our past projects include a rooftop solar farm, LED retrofits and Energy Management projects for large scale operations. 
Our technicians are currently serving all areas in Ontario, including Toronto, Ottawa, Kitchener, Guelph, Hamilton.</t>
  </si>
  <si>
    <t>Baden</t>
  </si>
  <si>
    <t>hvac; solar energy equipment; management projects; licensed electricians; led retrofits; install solar panel; industrial energy; hvac upgrades; green energy solutions; equipment supplier; energy efficient lighting; efficient lighting; certified solar installers; certified solar; projects include; solutions for commercial; electricians; retrofits; energy equipment; solar farm; rooftop solar; technicians; solar installers; install solar; specialize; energy projects; solar panel systems; serving; licensed; panel systems; commercial and industrial; contractor; upgrades; green energy; energy efficient; energy management; farm; supplier; large scale; rooftop; certified; installers; install; energy solutions</t>
  </si>
  <si>
    <t>0.00024477224590173943</t>
  </si>
  <si>
    <t>11165</t>
  </si>
  <si>
    <t>0.0003728796762812876</t>
  </si>
  <si>
    <t>Certain data and content provided by https://www.crunchbase.com/organization/arcadian-projects-inc</t>
  </si>
  <si>
    <t>1622</t>
  </si>
  <si>
    <t>33e77dc3f8834401b5ada2df2e0570d2</t>
  </si>
  <si>
    <t>Volt Solar Systems, Inc.</t>
  </si>
  <si>
    <t>http://www.voltsolarsystems.com</t>
  </si>
  <si>
    <t>Volt Solar Systems, Inc. is engaged in the wholesale of solar panels in the United States and internationally. It offers monocrystalline, polyscrystalline, hybrid, and thin-film solar panels under various brands. The company also provides integrated EPC services, including initial consultation, system design, installation, maintenance, and custom system management services. It serves residential, commercial, and Federal Government customers. The company was formerly known as First Power and Light, Inc. and changed its name to Volt Solar Systems, Inc. in May 2014. Volt Solar Systems, Inc. is based in Bridgeport, Pennsylvania.</t>
  </si>
  <si>
    <t>VOLT (Pink Sheets LLC)</t>
  </si>
  <si>
    <t>volt; wholesale of solar; system management; offers monocrystalline; initial consultation; epc services; custom system; serves residential; government customers; federal government; solar systems; film solar panels; epc; wholesale; monocrystalline; consultation; management services; system design; federal; initial; thin film solar; film solar; engaged; brands; hybrid</t>
  </si>
  <si>
    <t>0.0002562755512736643</t>
  </si>
  <si>
    <t>7105</t>
  </si>
  <si>
    <t>0.00023771811010683624</t>
  </si>
  <si>
    <t>1623</t>
  </si>
  <si>
    <t>b8995d353b12d059c2181d5c10aeb5ed</t>
  </si>
  <si>
    <t>AS Company S.A.</t>
  </si>
  <si>
    <t>http://www.ascompany.gr</t>
  </si>
  <si>
    <t>AS Company S.A. manufactures and sells toys for various ages in Greece. The company offers educational toys with cards and electronics, 3-wheeled scooters, puzzles with large pieces, dolls, drawing sets, building sets, stickers, vehicles, circuits, action figures, scooters, sports games, collectibles, board games and jigsaw puzzles, programmable robots, RC vehicles, rollers, drones, RC helicopters, board games, and science and stem toys. AS Company S.A. also sells its products through online. The company was founded in 1990 and is based in Thessaloniki, Greece.</t>
  </si>
  <si>
    <t>Thessaloniki</t>
  </si>
  <si>
    <t>ASCO (The Athens Stock Exchange); 0RIB (London Stock Exchange)</t>
  </si>
  <si>
    <t>scooters; puzzles; board games; toys; rc; games; sets; sells toys; rollers; figures; educational toys; dolls; collectibles; ages; wheeled; stem; board; programmable; pieces; drawing; cards; educational; circuits; helicopters; science; manufactures and sells; action; sells its products; sports; robots</t>
  </si>
  <si>
    <t>0.00032027339136313763</t>
  </si>
  <si>
    <t>8984</t>
  </si>
  <si>
    <t>0.0003372745979872815</t>
  </si>
  <si>
    <t>1624</t>
  </si>
  <si>
    <t>8dd6a8820bd7de1ed1134100078e2e42</t>
  </si>
  <si>
    <t>sensemetrics, Inc.</t>
  </si>
  <si>
    <t>http://www.sensemetrics.com</t>
  </si>
  <si>
    <t>sensemetrics, Inc. develops cloud-based enterprise-level sensor management and data analytics solutions for construction, infrastructure, mining, and oil and gas industries. The company provides sensor management products, such as cloud and enterprise data management applications; plug and play devices for wired or wireless sensor data transfer; sensors for various applications that include geotechnical, spatial, environmental, structural, and process; and accessories, such as antennas, adapters, cables, mounting products, power supply products, and surge suppression devices. It also offers software integration and development services; and support services. The company was incorporated in 2014 and is headquartered in San Diego, California.</t>
  </si>
  <si>
    <t>Autonomous sensor connectivity; wireless sensor data; weather resistant enclosure; enterprise-level sensor management; Secure RF communication; Automatic role detection; sensor management products; wireless mesh; XC Sensor connectivity; cloud service; data analytics solutions; enterprise data management; Rugged weather-resistant enclosure; wall mount enclosure; battery pack; THREAD X Sensor; power supply products; surge suppression devices; sensor networks; controls sensors; integrated wireless mesh; wireless mesh networking; ethernet data; Stores data; Direct integration; single cable; Low power model; Low power mode; extended run time; Cloud computing; THREAD E Features; Data Analysis; Big Data; various applications; gas industries; play devices; THREAD device; software integration; effective management; descriptive analytics; development services; Business solutions; Technology firm; smart solutions; AC/DC transformer; Interchangeable connection; cellular modem; Large capacity; solar panel; uplink</t>
  </si>
  <si>
    <t>wireless mesh; uplink; enclosure; weather resistant; battery pack; wireless mesh networking; sensor management; mesh networking; gateway; endpoint; cloud service; mesh; unavailable; ethernet; pack; connectivity; role; low power; powers; server; rf; resistant; offered; sensor; networking; mount; wireless; wireless sensor; wall mount; technology firm; surge suppression; supply products; solutions and technologies; smart solutions; sensor networks; sensing applications; providing business; power supply products; power mode; play devices; offers software; mounting products; management and data; lifepo; large capacity; integration and development; geotechnical; gas industries; firm providing; din; develops cloud; data transfer; data analytics solutions; connection to solar; cellular modem; business to business; business solutions; applications that include; analytics solutions; modem; management products; management applications; development services; secure; cable; weather; stores; suppression; sensor data; interchangeable; transformer; surge; spatial; lte; cloud computing; automatic; analytics; data management; controls; adapters; data analytics; detection; wired; data analysis; rail; pole; instrumentation; attached; plug and play; extended; antennas; rugged; big data; firm; cellular; mode; power supply; support services; computing; distributed</t>
  </si>
  <si>
    <t>0.00028733965703405987</t>
  </si>
  <si>
    <t>11797</t>
  </si>
  <si>
    <t>0.00034103283328645157</t>
  </si>
  <si>
    <t>1625</t>
  </si>
  <si>
    <t>d378f4204f360545726ecdba23482de2</t>
  </si>
  <si>
    <t>FMC Foret, S.A.</t>
  </si>
  <si>
    <t>FMC Foret, S.A. produces chemical products in Spain. The company offers peroxides, silicates, phosphates, sulfur derivatives, and zeolites for aluminum, metal, paint, concrete, ceramic, surface, farming land, quarry access, and soil binding applications, as well as for usage in buildings, cars¸ solar panels, tunnels, urban fixtures, car parks, greenways, forest paths, embankments, and roadsides. Its products are used in agriculture, pulp and paper, detergent, food, environment, agriculture and nature, biocides, construction, and packaging sterilization applications. FMC Foret, S.A. was formerly known as Foret, S.A. and changed its name to FMC Foret, S.A. in 1992. The company was founded in 1897 and is based in Barcelona, Spain. FMC Foret, S.A. operates as a subsidiary of FMC Corp.</t>
  </si>
  <si>
    <t>1897</t>
  </si>
  <si>
    <t>FMC Corporation</t>
  </si>
  <si>
    <t>zeolites; sulfur; sterilization; quarry; phosphates; derivatives; chemical products; car parks; biocides; binding; pulp and paper; pulp; tunnels; paths; ceramic; paint; forest; fixtures; concrete; soil; nature; parks; farming; paper; cars; packaging; urban; usage; car; food; aluminum; chemical; metal; land</t>
  </si>
  <si>
    <t>0.00008596877731622578</t>
  </si>
  <si>
    <t>0.00014933633282395296</t>
  </si>
  <si>
    <t>fa17edc247058587678e5469b50a8a4f</t>
  </si>
  <si>
    <t>Drone Racing League, Inc.</t>
  </si>
  <si>
    <t>http://www.thedroneracingleague.com</t>
  </si>
  <si>
    <t>Drone Racing League, Inc. holds and organizes races. The company sells tickets and offers media services. The company was incorporated in 2015 and is based in New York, New York.</t>
  </si>
  <si>
    <t>57303288</t>
  </si>
  <si>
    <t>RSE Ventures, Investment Arm (3); Lux Capital Management (2); Sky plc (2); CourtsideVC (2); Hearst Ventures (2); CAA Ventures; CRCM Venture Capital; Liberty Interactive Corporation; World Wrestling Entertainment, Inc.; Lerer Hippeau Ventures; Basset Investment Group LLC; ProSiebenSat.1 Media SE; Formula One Group; SierraMaya360; MGM Holdings Inc.; Allianz SE</t>
  </si>
  <si>
    <t>drone sports content; drone racing; drone racing league; drones; quadcopter drones; engaging drone; real-time video feed; electronic speed controllers; HD camera mount; pilot identification; carbon fiber frame; open source software; onboard camera; Drone-racing league; remote controls; Flight controllers; dimensional course; world-class pilots; professional racing; major pieces; RGB LEDs; person view; sports media; iconic locations; forward flight; audience visibility; real future; e-sports Formula; mass appeal; electronic components; virtual reality; proprietary technology; media company; performance flight; precise control; goggles; DRL</t>
  </si>
  <si>
    <t>drone racing; racing; goggles; surround; racing drones; racer; league; visibility; sport; course; sports; identification; pilots; pilot; wearing; video feed; three major; technology to create; suddenly; steer; sporting events; speed controllers; specialties in drones; remote controls; quadcopter drones; premier drone; precise control; pre set; point of view; modulate; iconic; forward flight; flight controllers; fiber frame; exacting standards; exacting; drones fly; drones are designed; drone sports; carbon fiber frame; camera mount; appeal; amount of power; speed; person view; open source software; controllers; source software; hd camera; formula; combines; content; custom built; designed and built; chassis; time video; real time video; inches; fpv; transmitted; rgb; view; custom designed; adjustments; wear; sporting; slow; engaging; quadcopter; carbon fiber; audience; media; electronic components; mph; proprietary technology; endurance; bright; pieces; fly; positioned; coming; producer; dimensional; protects; premier; virtual reality; onboard; leds; feet; person; open source; motors; hd; front; forward; mount; feed; travel; optimized; precise</t>
  </si>
  <si>
    <t>0.0003701950358241992</t>
  </si>
  <si>
    <t>5134</t>
  </si>
  <si>
    <t>0.00033348848713901495</t>
  </si>
  <si>
    <t>1627</t>
  </si>
  <si>
    <t>cd313e54111a3435e54199b16583117f</t>
  </si>
  <si>
    <t>Advanced Technology and Engineering Company (Pty) Ltd</t>
  </si>
  <si>
    <t>http://www.ate-southafrica.com</t>
  </si>
  <si>
    <t>Advanced Technology and Engineering Company (Pty) Ltd., an aeronautical engineering company, engages in the design, development, and integration of civilian and military systems and equipment. It offers integrated systems, such as hawk navigation and weapon systems, multi mission integration kits, Oryx communication systems, and composite rotor blades; and unmanned aircraft systems, including aerial surveillance systems, roadrunners, Kiwit, vulture systems, and sentinel-LE systems. The company also provides optical and electronic mission sensors, including infrared hyper spectral imaging systems, sensors and optronics systems for airborne platforms, optronic sensor simulators, and sighting systems. In addition, it offers cockpit panels/containers, moulds, airborne mission equipment, composite helicopter blades, and integration benches, as well as ovens, spray booths, and sanding rooms. Further, the company provides logistic support; and system design, mechanical design, electrical/electronic design, and system design evaluation services. Advanced Technology and Engineering Company (Pty) Ltd. has a strategic alliance with Composites Technology Research Malaysia Sdn Bhd. The company was incorporated in 1984 and is based in Johannesburg, South Africa. As of June 10, 2013, Advanced Technology and Engineering Company (Pty) Ltd. operates as a subsidiary of Paramount Group.</t>
  </si>
  <si>
    <t>Paramount Group (Pty) Ltd</t>
  </si>
  <si>
    <t>unmanned aircraft systems; aeronautical engineering company; electronic mission sensors; global defence industry; Oryx communication systems; spectral imaging systems; aerial surveillance systems; mission integration kits; composite rotor blades; optronic sensor simulators; military systems; airborne mission equipment; new Unmanned Aircraft; Advanced Technology; high-tech products; composite helicopter blades; design evaluation services; supersonic fighter aircraft; wide-ranging spectral domains; various air forces; vulture systems; weapon systems; sentinel-LE systems; optronics systems; sighting systems; ATE; sensor systems; complex systems; electrical/electronic design; airborne platforms; hawk navigation; mechanical design; integration benches; logistic support; spray booths; cockpit panels; equipment its core; reliable supplier; new concepts; powerful engine; innovative range; UAS; development; Pty; manufacturers; roadrunners; drones; moulds; Ltd.; Kiwit</t>
  </si>
  <si>
    <t>civilian and military; tech products; systems and equipment; optical and electronic; military systems; manufacturers of high; high tech products; defence industry; aeronautical engineering; defence; blades; aeronautical; advanced technology; unmanned aircraft systems; civilian; spectral; aircraft systems; unmanned aircraft; helicopter; high tech; composite; airborne; system design; infrared; wide ranging; weapon systems; systems for airborne; spectral imaging; specialises; sentinel; sensor systems; sanding; rotor blades; optronics; optronic; omni; multi mission; moulds; mission equipment; logistic support; logistic; le; integration benches; integrated systems; innovative range; including aerial; imaging systems; hyper spectral; hyper; hawk; fighter aircraft; fighter; evaluation services; electronic design; developed an innovative; complex systems; cockpit; booths; airborne platforms; airborne mission; air forces; well suited; mechanical design; benches; offers integrated; weapon; aerial surveillance; domains; uas; surveillance systems; simulators; containers; communication systems; ovens; optical; spray; rooms; forces; concepts; tech; sensor; avionics; visible; suited; radar; evaluation; activity; upgrades; rotor; sophisticated; laser; supplier; ranging; complex; engine; kits; core; powerful; navigation; innovation</t>
  </si>
  <si>
    <t>0.0004637018862872438</t>
  </si>
  <si>
    <t>0.0003825434764984545</t>
  </si>
  <si>
    <t>1628</t>
  </si>
  <si>
    <t>3ca535bcd877c58ed065dba49c567463</t>
  </si>
  <si>
    <t>EDF Energies Nouvelles Réparties</t>
  </si>
  <si>
    <t>http://www.edfenr.com</t>
  </si>
  <si>
    <t>EDF Energies Nouvelles Réparties distributes solar water heaters photovoltaic modules, heat pumps, and wood-fired heating equipment. The company was founded in 2006 and is based in Paris, France. As of August 31, 2016, EDF Energies Nouvelles Réparties operates as a subsidiary of Obton A/S.</t>
  </si>
  <si>
    <t>Obton A/S</t>
  </si>
  <si>
    <t>EDF; EDF ENR; EDF Energies Nouvelles; renewable energy; historical expertise; major player</t>
  </si>
  <si>
    <t>edf; enr; jointly; field of renewable; energy and solar; historical; shareholders; energies; player; owned; solar photovoltaic; tapping; solutions to generate; simple solutions; servicing of solar; preserving; photovoltaic roof; installation and servicing; generate renewable; position; expertise; renewable electricity; sun's energy; essentially; major; solar photovoltaic panels; trust; presence; implemented; generate electricity; responsible; servicing; recognized; individuals; photovoltaic panels; professionals; approach; sustainable; marketing; today; easily</t>
  </si>
  <si>
    <t>0.0003015591341905292</t>
  </si>
  <si>
    <t>27953</t>
  </si>
  <si>
    <t>0.00035511559034045114</t>
  </si>
  <si>
    <t>1629</t>
  </si>
  <si>
    <t>229a47e897ac374939ad9ccd4bb127da</t>
  </si>
  <si>
    <t>CrowdAI, Inc.</t>
  </si>
  <si>
    <t>http://crowdai.com</t>
  </si>
  <si>
    <t>CrowdAI, Inc. provides image annotation solutions. Its solutions are used to identify features in satellite imagery; and track moving obstacles for self-driving cars and for automated drones. The company was founded in 2016 and is based in Mountain View, California.</t>
  </si>
  <si>
    <t>2120000</t>
  </si>
  <si>
    <t>AME Cloud Ventures; Susa Ventures; SV Angel; BoxGroup; Y Combinator Management LLC</t>
  </si>
  <si>
    <t>image annotation; self-driving cars; aerial image mapping; high-quality image annotation; satellite image companies; satellite imagery; image annotation solutions; obstacle detection; image recognition software; satellite imagery tracking; human intelligence; self-driving car; image recognition. machine; artificial intelligence; assess roof damage; Artificial intelligence systems; Combinator. artificial intelligence.; automated drones; drone imagery; drone footage; real-time perception; motion tracking; satellite photos; grunt work; man-made features; example data; Autonomous vehicle; Labels farms; machine learning; oil rigs; parking lot usage; operations specialists; AI systems; data insights; UC Berkeley; obstacles</t>
  </si>
  <si>
    <t>annotation; driving cars; automated drones; satellite imagery; quality image; provide scalable; human intelligence; automated drone; aerial image; obstacles; driving; cars; image recognition; obstacle; machine learning; computer vision; objects; humans; ai; satellite; image; moving; combine; imagery; scalable; artificial intelligence; identify; learning; automated; recognition; artificial; uc; training data; ton; team of machine; rigs; recognizing; oil rigs; motion tracking; drone footage; develops a software; detect objects; combinator; autonomous vehicle; parking; machine; data collected; confirm; maximize; detect; scratch; popularity; label; teach; drone imagery; predict; perception; human; parking lot; properly; labels; counting; organized; car; parking lots; verify; high quality; estimate; detection; lots; geospatial; mapping; insights; assess; footage; google; collected; trained; backed; leaders; damage; accurately; specialists; recognized; lot; satellites; avoid; photos; university; understand; farms; example; motion; takes; usage; developer; track; helps; monitor; improve</t>
  </si>
  <si>
    <t>0.0007687342806884924</t>
  </si>
  <si>
    <t>12014</t>
  </si>
  <si>
    <t>0.0006389184944789773</t>
  </si>
  <si>
    <t>1630</t>
  </si>
  <si>
    <t>223470de670b13f38384777cf30a1d2c</t>
  </si>
  <si>
    <t>Solairedirect SA</t>
  </si>
  <si>
    <t>http://www.solairedirect.com</t>
  </si>
  <si>
    <t>Solairedirect SA owns and operates solar power plants. The company develops, installs, and produces photovoltaic modules; and repairs and maintains solar systems in France, India, Latin America, the United States, and South Africa. It also provides administrative, legal, and financial management services for solar installations, as well as energy management services. The company was founded in 2006 and is headquartered in Paris, France. As of July 30, 2015, Solairedirect SA operates as a subsidiary of ENGIE SA.</t>
  </si>
  <si>
    <t>222811146</t>
  </si>
  <si>
    <t>Aster Capital Partners SAS (2); Demeter Partners (2); Techfund Europe Management SAS (2); 123 Investment Managers; BlackRock, Inc.; Ofi Private Equity; Union Mutualiste Retraite; Mutuelle Assurance des Commerçants et Industriels de France et des cadres et des salariés de l'Indus; Dutch Infrastructure Fund B.V.; KGAL Investment Management GmbH &amp; Co. KG; The J&amp;J Group; Unifergie S.A.; Old Mutual plc; Natixis Lease S.A.; Association Générale de Prévoyance Militaire</t>
  </si>
  <si>
    <t>275433874</t>
  </si>
  <si>
    <t>SDI (Unquoted security)</t>
  </si>
  <si>
    <t>photovoltaic value chain; solar power provider; decentralized power network; power network operation; carbon footprint community; footprint community projects; module production; grid parity; power generation performance; optimal solar power; solar module array; solar power generation; turnkey service; service innovations; power producers; solar panels; photovoltaic solar power; solar array project; solar-powered electricity; array manufacturing subsidiary; Solairedirect; immediate environment; surface area; energy yields…; Solairedirect Technologies; smart solar kilowatt-hours; best income generation; suitable design; countries. cleantech. construction.; photovoltaic sector; Solairedirect Technologie; financial grasp; competitive solutions; mass phenomenon</t>
  </si>
  <si>
    <t>solar power provider; power provider; integrated solar power; power network; photovoltaic value chain; module production; decentralized power; decentralized; turnkey service; systematically; stated; rooftop and ground; power producers; manufacturing and service; community projects; design and engineering; infrastructures; solar panels energy; roof surface; panels energy; order to offer; optimal solar power; optimal solar; array is dependent; integrated solar; parity; grid parity; implements; energy yields; criteria; operation and maintenance; advise; carbon footprint; surface area; ground mounted; dependent; pitch; producers; solar power generation; array; chain; sizes; innovations; footprint; turnkey; solar module; yields; rooftop; countries; phase; reach; supply of solar; solar power market; reliable supply; power market; phenomenon; offer its customers; kilowatt hours; it's as simple; income generation; french photovoltaic; foresee; fields of expertise; create a solar; competitive solutions; suitable; financing; optimal; smart solar; photovoltaic solar power; mounted; carbon; community; making solar; grasp; photovoltaic solar; solar powered; kilowatt; power generation; order; size; production of solar; potential; french; solar array; inexpensive; income; cleantech; challenge; stage; mass; requires; survey; competitive; hours; delivering; fields; financial; sector; offering</t>
  </si>
  <si>
    <t>0.0001818386502105941</t>
  </si>
  <si>
    <t>0.00024496613841423786</t>
  </si>
  <si>
    <t>78d8bfa98309306b09f42627eb14137d</t>
  </si>
  <si>
    <t>Beamreach Solar, Inc.</t>
  </si>
  <si>
    <t>http://www.beamreachsolar.com</t>
  </si>
  <si>
    <t>On April 3, 2017, Beamreach Solar, Inc. went out of business as per its Chapter 7 liquidation filing under bankruptcy. Beamreach Solar, Inc. develops lightweight photovoltaic solar panel systems. It serves solar installers, developers, roofers, and residential and commercial solar customers. Beamreach Solar, Inc. was formerly known as Solexel, Inc. and changed its name to Beamreach Solar, Inc. in November 2007. The company was founded in 2005 and is based in Milpitas, California.</t>
  </si>
  <si>
    <t>Milpitas</t>
  </si>
  <si>
    <t>239361905</t>
  </si>
  <si>
    <t>Technology Partners (3); Kleiner Perkins Caufield &amp; Byers (2); GSV Ventures (2); SunPower Corporation (2); Standard Industries Inc.; The Westly Group; Jasper Ridge Partners, L.P.; GSV Capital Corp.; Northgate Capital Group, L.L.C.; GSV Asset Management, LLC; Trinity Capital Investment, LLC; DAG Ventures, LLC; Riyadh Valley Company</t>
  </si>
  <si>
    <t>significantly reducing silicon; inexpensive silicon gas; silicon solar cells; crystalline silicon; silicon consumption; silicon wafers. high-efficiency; mono-crystalline silicon; wafer supply chain; current industry paradigm; silicon feedstock; active cell area; mono-crystalline silicon material; optimizes mono-crystalline silicon; solar modules; best silicon-based PV; industry-low cost PV; low-cost solar modules; PV modules; solar based electricity; high-efficiency cell architecture; Solexel; electricity generation sources; film PV; innovative solar modules; costly bulk; utility-scale power generation; solar PV; grid parity; multiple market segments; Parity Levelized Cost; PV solutions; conversion efficiency; Edge Conversion Efficiency; overall levelized cost; Low material usage; electricity generation.; mass global adoption; traditional fossil fuel; energy pay-back time; field reliability data; high-efficiency technology; superior module design; Solexel modules; Solexel cells; industry-leading performance; compelling value; Beamreach Solar; expensive material</t>
  </si>
  <si>
    <t>cells and modules; silicon based pv; plentiful; mono crystalline silicon; ingot; feedstock; environmentally benign; developing high efficiency; developing high; dependency; current industry; bulk silicon; benign; silicon solar cells; cost of electricity; opposed; mono crystalline; crystalline silicon solar; levelized cost; levelized; amount of electricity; parity; paradigm; grid parity; crystalline silicon; electricity generation; bulk; disruptive; conversion efficiency; high efficiency; silicon wafers; mono; toxic; protected; industry leading; crystalline; supply chain; silicon solar; inexpensive; low cost; eliminates; costly; compared; amount; solar modules; ip; wafer; environmentally; reducing; yield a high; traditional fossil fuel; traditional fossil; toxic materials; technology which eliminates; solar modules offer; solar is developing; silicon thin film; silicon thin; silicon material; scale power generation; reduction of greenhouse; reducing the amount; reduced costs; pv solutions; putting solar; modules offer; module design; material usage; manufacture solar modules; low material; low cost solar; long lasting; level of power; innovative solar modules; inert; high efficiency cell; help the environment; global adoption; generation sources; expensive material; efficiency cell; cost solar modules; competitive with traditional; chemically; cell architecture; capture and conversion; appealing; appeal; amount of expensive; wafers; lcoe; aesthetically; chain; consumption; utility scale power; scale power; manufacture solar; greenhouse gases; cost solar; cost competitive</t>
  </si>
  <si>
    <t>0.00040229046459385923</t>
  </si>
  <si>
    <t>0.0003189403035059142</t>
  </si>
  <si>
    <t>1632</t>
  </si>
  <si>
    <t>9f50bae41033782a9fb875340aa4fabf</t>
  </si>
  <si>
    <t>Sol &amp; Energiteknik AB</t>
  </si>
  <si>
    <t>http://www.solenergiteknik.se</t>
  </si>
  <si>
    <t>Sol &amp; Energiteknik AB offers solar power consultancy services. The company also engages in the sales of solar panels and solar-powered heating systems. Sol &amp; Energiteknik AB was founded in 2003 and is based in Huskvarna, Sweden. As of May 6, 2009, Sol &amp; Energiteknik AB operates as a subsidiary of NIBE Industrier AB.</t>
  </si>
  <si>
    <t>Huskvarna</t>
  </si>
  <si>
    <t>NIBE Industrier AB (publ)</t>
  </si>
  <si>
    <t>solar powered heating; sol; powered heating systems; powered heating; consultancy services; offers solar power; panels and solar; consultancy; heating systems; solar powered; offers solar</t>
  </si>
  <si>
    <t>0.0002620110343582048</t>
  </si>
  <si>
    <t>10616</t>
  </si>
  <si>
    <t>0.00024674111788290746</t>
  </si>
  <si>
    <t>1633</t>
  </si>
  <si>
    <t>b375632914e3d32f69ab72cc4718805a</t>
  </si>
  <si>
    <t>Dronamics Ltd.</t>
  </si>
  <si>
    <t>http://welcome.dronamics.com</t>
  </si>
  <si>
    <t>Dronamics Ltd. designs and manufactures unmanned aerial systems for use in commercial and logistics missions. The company offers unmanned cargo drones which can carry up to 350 kg payloads across routes exceeding 2,000 kilometers distance. Dronamics Ltd. is based in Sofia, Bulgaria.</t>
  </si>
  <si>
    <t>Speedinvest GmbH</t>
  </si>
  <si>
    <t>offers unmanned; manufactures unmanned aerial; manufactures unmanned; cargo drones; kilometers; routes; exceeding; cargo; unmanned aerial systems; payloads; distance; aerial systems; carry; missions; logistics; designs and manufactures</t>
  </si>
  <si>
    <t>0.00035368088573862105</t>
  </si>
  <si>
    <t>9363</t>
  </si>
  <si>
    <t>0.0003591701963768956</t>
  </si>
  <si>
    <t>1634</t>
  </si>
  <si>
    <t>72feb9ab99da9b9dca3a01676c789ef4</t>
  </si>
  <si>
    <t>DW Dunn Ltd.</t>
  </si>
  <si>
    <t>http://www.dwdunn.co.uk</t>
  </si>
  <si>
    <t>DW Dunn Ltd. provides plumbing and heating engineering services for customers in Cirencester, the Cotswold's, and Northern Wiltshire. It offers services for boiler replacements, central heating installation, gas and oil servicing and breakdowns, heat pumps, kitchen and bathroom designs, landlord safety certificates, solar panels, taps and general plumbing, toilets, under-floor heating systems, and water softeners; and domestic plumbing services in areas, such as plumbing and heating, oil and gas services, and kitchens and bathrooms. The company also provides fire protection equipment, water softeners, heat pumps, and air to water heat pumps through its showroom. In addition, it offers residential water treatment systems; under-floor heating systems, heat pumps, water softeners, and air to water heat pumps; kitchen and bathroom designs; and advice on special products, such as adapted taps, showers, and baths for pensioners and people with disabilities. Further, the company hires out facilities to boiler manufacturers for new product training. It serves domestic households, schools, and businesses; and large and small customer systems. The company was incorporated in 2000 and is based in Cirencester, United Kingdom. As of March 26, 2012, DW Dunn Limited operates as a subsidiary of Swindon Commercial Services Ltd.</t>
  </si>
  <si>
    <t>Cirencester</t>
  </si>
  <si>
    <t>Public Power Solutions Limited</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</si>
  <si>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t>
  </si>
  <si>
    <t>water softeners; softeners; water heat pumps; plumbing and heating; kitchen and bathroom; floor heating systems; air to water; water heat; taps; floor heating; plumbing; bathroom; heat pumps; kitchen; boiler; floor; water treatment systems; special products; showroom; servicing and breakdowns; services for customers; services for boiler; serves domestic; safety certificates; protection equipment; plumbing services; oil servicing; large and small; landlord safety certificates; landlord safety; landlord; kitchens and bathrooms; hires; heating installation; general plumbing; gas services; domestic households; disabilities; customer systems; central heating installation; breakdowns; boiler replacements; baths; pumps; heating systems; offers residential; kitchens; gas and oil; treatment systems; replacements; bathrooms; fire protection; toilets; central heating; domestic; showers; certificates; offers services; northern; water treatment; households; engineering services; servicing; advice; adapted; schools; oil and gas; treatment; central; fire; special; general</t>
  </si>
  <si>
    <t>0.0004065440741346675</t>
  </si>
  <si>
    <t>0.00035099458103753664</t>
  </si>
  <si>
    <t>1635</t>
  </si>
  <si>
    <t>3ac14ec3e680cb6815c4a70b37c39a24</t>
  </si>
  <si>
    <t>Gloria Solar Ltd.</t>
  </si>
  <si>
    <t>Gloria Solar, Ltd. manufactures solar products in Taiwan. Its products include specialty panels for automobile applications; building integrated photovoltaic modules; and standard PV modules. The company also provides roof systems, ground mounted systems, and pole and structure mounted systems. Gloria Solar offers its products for applications, such as power plant project, on-grid connecting system, and stand alone electricity system. The company was founded in 2006 and is based in Tainan, Taiwan. Gloria Solar Ltd. operates as a subsidiary of Gloria Solar International Holding, Inc.</t>
  </si>
  <si>
    <t>155253659</t>
  </si>
  <si>
    <t>gloria solar; gloria; mounted systems; standard pv; specialty panels; products for applications; panels for automobile; integrated photovoltaic modules; ground mounted systems; grid connecting; electricity system; automobile applications; solar offers; building integrated photovoltaic; roof systems; integrated photovoltaic; mounted; pole; building integrated; automobile; ground mounted; connecting; pv modules; power plant; photovoltaic modules; solar products; specialty; manufactures solar; stand; offers its products; structure; plant</t>
  </si>
  <si>
    <t>0.00033142928950324657</t>
  </si>
  <si>
    <t>0.00029780592219069154</t>
  </si>
  <si>
    <t>2204d950-c04e-cfa8-5435-c8eb65e7ca18</t>
  </si>
  <si>
    <t>Greenpower Technology</t>
  </si>
  <si>
    <t>http://www.greenpower-technology.co.uk</t>
  </si>
  <si>
    <t>Renewable Technologies Installations. Greenpower Technology started out almost 10 years ago as a solar panel installer.  It has since grown and expanded and become a leading installer of renewable energy technologies in Scotland and the North of England.  They currently specialise in solar power, biomass and air to air heat pumps.  
They have also expanded into agricultural services that provide farms with energy efficient or renewable energy products.  These include specialised agricultural LED lights that are ideal for poultry units, and multiheaters for optimum heating and ventilation of sheds. 
Their new sister company Greenpower Services is an electrical contractor providing a full range of electrical services.</t>
  </si>
  <si>
    <t>Edinburgh</t>
  </si>
  <si>
    <t>expanded; installer; specialise; solar panel installer; sister; sheds; services that provide; scotland; range of electrical; providing a full; poultry; panel installer; north of england; air to air; air heat pumps; air heat; agricultural services; renewable technologies; england; electrical contractor; specialised; renewable energy technologies; electrical services; greentech; full range; ago; agricultural; optimum; grown; energy technologies; renewable energy products; led lights; north; biomass; contractor; energy efficient; ventilation; started; farms; heat pumps; energy products; ideal; units; pumps</t>
  </si>
  <si>
    <t>0.0002594087140425323</t>
  </si>
  <si>
    <t>0.0002491021700080528</t>
  </si>
  <si>
    <t>Certain data and content provided by https://www.crunchbase.com/organization/solar-technology</t>
  </si>
  <si>
    <t>1637</t>
  </si>
  <si>
    <t>36710fac-37ae-a776-253b-0455d8929012</t>
  </si>
  <si>
    <t>Workbench Platform</t>
  </si>
  <si>
    <t>https://www.workbenchplatform.com/</t>
  </si>
  <si>
    <t>The only comprehensive platform for project-based learning. 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</si>
  <si>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1250000</t>
  </si>
  <si>
    <t>Sagamore Ventures; SFP Capital</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</si>
  <si>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t>
  </si>
  <si>
    <t>project based learning; educators; excited; engaging; maker; learning; discover; content; work into projects; tinker; student progress; specific products; sorts of materials; robots and circuitry; projects and share; platform packages; packages your content; monitor student progress; monitor student; minded; maker educators; lessons; learners; kind of project; gardens and drones; gallery; forward thinking; experiences that drive; engaging projects; engaging learning; education and consumer; edge of innovation; doers; discover using robots; discover engaging projects; discover engaging; create classes; create and post; create and discover; continue to add; content platform packages; content platform; content into custom; consumer learners; companies to create; community can create; clicking; circuitry and gardens; community; student; assign; creations; partner; sorts; hobbyists; partnered; inspire; gardens; circuitry; education; fresh; leading edge; created; classes; introduce; thinking; progress; love; makers; students; hands; exploration; ideas; experiences; engage; continuously; explore; kind; members; forward; continue; we're; post; communities; add; packages; drive; active; connect; dynamic; comprehensive; share; robots; edge; find; partners; innovation; monitor; platforms; focused</t>
  </si>
  <si>
    <t>0.0006826913806708463</t>
  </si>
  <si>
    <t>3170</t>
  </si>
  <si>
    <t>0.0006240823811974959</t>
  </si>
  <si>
    <t>Certain data and content provided by https://www.crunchbase.com/organization/cwist</t>
  </si>
  <si>
    <t>1638</t>
  </si>
  <si>
    <t>59d48ae210e77ce38a75f60e0f855e19</t>
  </si>
  <si>
    <t>ACC Silicones Ltd.</t>
  </si>
  <si>
    <t>http://www.acc-silicones.com</t>
  </si>
  <si>
    <t>ACC Silicones Ltd. manufactures silicone based materials. The companys product line includes silicone RTV adhesives, heat cured adhesives, RTV sealants, moulding rubber, encapsulants and gels, emulsions, antifoams, fluids, and grease, as well as conformal coatings and electronic cleaners. It also distributes organofunctional silanes, silicone fluids and polymers, and dispensing equipment. In addition, the company provides technical support for its products supplied into mainland Europe and the Middle East. It offers products for application in LED manufacture, solar panel manufacture, heat dissipation, bonding and sealing, FIPG gasketing, mold making, tampo pad printing, adhesion promotion, encapsulation, lubrication, foam control, and conformal coating areas. The company serves aerospace, electronics, automotive, photovoltaics and solar, textiles, molding, construction, ceramics, adhesive and coatings, chemical processing, and film and theatre industrial markets. It sells products through a network of distributors in the United Kingdom and internationally. ACC Silicones Ltd. was formerly known as Ambersil Limited and changed its name as ACC Silicones Ltd.in 2004. ACC Silicones Ltd. was incorporated in 1948 and is based in Bridgwater, United Kingdom. ACC Silicones Ltd. operates as a subsidiary of Amber Chemical Company Ltd.</t>
  </si>
  <si>
    <t>Bridgwater</t>
  </si>
  <si>
    <t>ICM Products, Inc.</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</si>
  <si>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t>
  </si>
  <si>
    <t>silicones; silicone; conformal; fluids; adhesives; theatre; silanes; serves aerospace; pad; moulding; mold making; manufactures silicone; mainland; lubrication; heat dissipation; grease; gels; gasketing; encapsulants; emulsions; dissipation; dispensing; chemical processing; antifoams; adhesion; coatings; sealants; product line includes; industrial markets; adhesive; encapsulation; ceramics; textiles; sells products; promotion; network of distributors; mold; polymers; cleaners; bonding; rubber; molding; foam; supplied; offers products; sealing; technical support; photovoltaics; printing; coating; distributors; chemical; automotive</t>
  </si>
  <si>
    <t>0.0003456484617114884</t>
  </si>
  <si>
    <t>0.0003306375716424635</t>
  </si>
  <si>
    <t>1639</t>
  </si>
  <si>
    <t>243bea2b-7233-dd75-b41d-e8d2ee0c0081</t>
  </si>
  <si>
    <t>Drone company that flies drones around golf courses.</t>
  </si>
  <si>
    <t>golf courses; flies; golf; courses</t>
  </si>
  <si>
    <t>0.00008037212987899698</t>
  </si>
  <si>
    <t>0.0002011304196851645</t>
  </si>
  <si>
    <t>Certain data and content provided by https://www.crunchbase.com/organization/drone-junkie-2</t>
  </si>
  <si>
    <t>1640</t>
  </si>
  <si>
    <t>bd444cbd9135982f446e49d13ec8ccab</t>
  </si>
  <si>
    <t>Autonomous Control Systems Laboratory Ltd.</t>
  </si>
  <si>
    <t>http://www.acsl.co.jp</t>
  </si>
  <si>
    <t>Autonomous Control Systems Laboratory Ltd. designs and manufactures automated robot systems. The company was founded in 2013 and is headquartered in Chiba, Japan.</t>
  </si>
  <si>
    <t>Chiba</t>
  </si>
  <si>
    <t>6357335</t>
  </si>
  <si>
    <t>The University of Tokyo Edge Capital Co., Ltd.; Rakuten, Inc.</t>
  </si>
  <si>
    <t>industrial drone applications; autonomous flight; autonomous control; autopilot flight controller; automated robot systems; model-based tip control; autonomous controls research; Chiba University; advanced control technology; various flight template; control algorithms; real machine applications; new industrial revolution; global skies. aerospace.; flight route; flight performance; ACSL; industrial applications; non-linear control; actual flight; various applications; flight environment; platform aircraft; Kenzo Nonami; original technology; aerial photography; Advanced techniques; dimensional space; data analysis; physical operations; building solutions; communication situation; aircraft attitude; proprietary technologies; development; Japan; one-stop; takeoff; Designs; Products; ACSL-PF1; safety; maintenance; inspection; industry; custom; Size; variety; simulation; time</t>
  </si>
  <si>
    <t>flight route; autonomous control; advanced control; control algorithms; route; autonomous flight; realize; university; variety of drone; template; takeoff to landing; surveying and inspection; skies; safety and maintenance; realizes; proprietary technologies; professor; order to bring; industrial revolution; industrial drone; flight performance; flight controller; emulator; drone development; drone applications; developed in house; correspond; building solutions; autonomously fly; autonomous control system; applications developed; advanced techniques; solutions for industrial; conducts; routing; algorithms; control technology; attitude; raise; takeoff; realized; three dimensional; revolution; concentrating; algorithm; machine; spin; conduct; data analysis; linear; dimensional; actual; autonomously; autopilot; situation; shape; achieved; utilizes; simulation; aims; industrial applications; original; control system; laboratory; engaged; surveying; aerial photography; landing; controller; physical; robot; map; detailed; plan; lead; techniques; capability; logistics; bring; domestic; designs and manufactures; model; controls; order; automated; house; size; photography; display; fly</t>
  </si>
  <si>
    <t>0.00008399107606305764</t>
  </si>
  <si>
    <t>0.00012747653016736293</t>
  </si>
  <si>
    <t>33f2e5576e7f2c89797e98c1d81e39ad</t>
  </si>
  <si>
    <t>Flirtey Holdings, Inc.</t>
  </si>
  <si>
    <t>Flirtey Holdings, Inc. provides drone delivery services for medical, retail, and small business markets. The company was incorporated in 2015 and is headquartered in Reno, Nevada.</t>
  </si>
  <si>
    <t>flirtey; drone delivery services; small business; delivery services; drone delivery; holdings; retail; medical</t>
  </si>
  <si>
    <t>0.00020759104617533943</t>
  </si>
  <si>
    <t>15073</t>
  </si>
  <si>
    <t>0.00030320648796550387</t>
  </si>
  <si>
    <t>1642</t>
  </si>
  <si>
    <t>838e0a482cf712ff6d5089c8f33475c4</t>
  </si>
  <si>
    <t>Solariphy LTD</t>
  </si>
  <si>
    <t>http://www.solariphy.com</t>
  </si>
  <si>
    <t>Solariphy LTD develops applications for expanded use and greater exploitation of photovoltaic solar panels. The company was founded in 2012 and is based in Kadima, Israel.</t>
  </si>
  <si>
    <t>Kadima</t>
  </si>
  <si>
    <t>799318</t>
  </si>
  <si>
    <t>PV cell; PV cells; standard PV cells; PV cells. energy.; PV solar systems; photovoltaic solar panels; SolariPhy innovative technology; greater exploitation; electromagnetic radiation; significant improvement; spectrum manipulation; larger portion; add-on device; SolariPhy technology</t>
  </si>
  <si>
    <t>pv cell; pv cells; radiation; unused; sun's radiation; standard pv; recycles; pv solar systems; protected technology; patent protected technology; patent protected; manipulation; leverage existing; existing pv; electromagnetic radiation; dissipate; develops applications; ability to collect; technology that enables; exploitation; technology enables; forming; feeds; innovative technology; expanded; electromagnetic; portion; protected; pv solar; spectrum; leverage; improvement; photovoltaic solar panels; collect; larger; delivered; greater; completely; add; applied; photovoltaic solar; patent; solar systems; ability</t>
  </si>
  <si>
    <t>0.00007194048637731781</t>
  </si>
  <si>
    <t>9779</t>
  </si>
  <si>
    <t>0.00011446256204511802</t>
  </si>
  <si>
    <t>1643</t>
  </si>
  <si>
    <t>5d9d9043-54b5-4dcd-583f-dc223de72499</t>
  </si>
  <si>
    <t>Verascan Inc.</t>
  </si>
  <si>
    <t>http://www.verascaninc.com</t>
  </si>
  <si>
    <t>Verascan is an Aerospace Services &amp; Solutions company, offering an end-to-end solution. Data Acquisition, Visualisation &amp; Implementation.</t>
  </si>
  <si>
    <t>visualisation; data acquisition; big data; implementation; acquisition; big; analytics; offering</t>
  </si>
  <si>
    <t>0.00027352898029503464</t>
  </si>
  <si>
    <t>2295</t>
  </si>
  <si>
    <t>0.00024493725696119394</t>
  </si>
  <si>
    <t>Certain data and content provided by https://www.crunchbase.com/organization/verascan-inc-</t>
  </si>
  <si>
    <t>1644</t>
  </si>
  <si>
    <t>0cb4f6d3-a3c5-bbe2-3efc-b28eb1bd68ff</t>
  </si>
  <si>
    <t>FLYMOTION Unmanned Systems</t>
  </si>
  <si>
    <t>http://www.flymotionus.com</t>
  </si>
  <si>
    <t>FLYMOTION has quickly become one of the most recognized drone technology, integration and custom solution companies. Tampa, FL United States. FLYMOTION Unmanned Systems was formulated in 2014, and headquartered in Tampa, Florida. We’ve quickly become one of the most recognized, full-scale UAS solution companies in North America because of the care they take in overseeing our clients projects from an abstract idea, to a concrete solution. Our executive and creative teams engulf themselves in the artistry of drone technology, and never stop thinking about how to improve the current industry, or introduce completely new concepts into it, such as FlyMotion TRIDENT™ and FlyMotion MAVERICK™. Our promise is to deliver premier turnkey Unmanned Aerial Systems and solutions while ensuring the highest level of client satisfaction and support. They are FLYMOTION Unmanned Systems. They are the solution.</t>
  </si>
  <si>
    <t>Tampa</t>
  </si>
  <si>
    <t>recognized; drone technology; uas solution; trident; systems and solutions; overseeing; highest level; full scale; fl; custom solution; current industry; client satisfaction; promise; executive; unmanned systems; introduce; thinking; concrete; concepts; satisfaction; premier; idea; creative; public safety; ensuring; unmanned aerial systems; aerial systems; client; turnkey; teams; completely; uas; care; highest; improve</t>
  </si>
  <si>
    <t>0.0004048280099175717</t>
  </si>
  <si>
    <t>10564</t>
  </si>
  <si>
    <t>0.00037068591972845463</t>
  </si>
  <si>
    <t>Certain data and content provided by https://www.crunchbase.com/organization/flymotion-unmanned-systems</t>
  </si>
  <si>
    <t>1645</t>
  </si>
  <si>
    <t>e2dba0c0-2ded-27a2-2c5a-7a18a79685a8</t>
  </si>
  <si>
    <t>MADE Festival</t>
  </si>
  <si>
    <t>http://made-festival.dk</t>
  </si>
  <si>
    <t>MADE Festival is a brand new D.I.Y. (Do-it-yourself) festival for technology, design and crafts. MADE Festival is a brand new D.I.Y. (Do-it-yourself) festival for technology, design and crafts
MADE celebrates the maker culture and the D.I.Y. trend as well as innovation and co-creation. Combining the latest in technology, design, arts and crafts it is a brand new festival that wants to engage, involve and inspire its audience to do-it-themselves.
At MADE Festival you can try out laser cutters or 3D printers, construct a drone, knit socks, build furniture and instruments or design board games or your very own gadgets that will help you around the house.
MADE Festival is all about doing it your self, but in the company of others. They celebrate co-creation and share knowledge and ideas.</t>
  </si>
  <si>
    <t>Roskilde</t>
  </si>
  <si>
    <t>festival; crafts; diy; brand; creation; socks; latest in technology; cutters; celebrate; board games; arts and crafts; arts; involve; construct; trend; inspire; culture; audience; maker; printers; gadgets; ideas; engage; instruments; games; furniture; combining; laser; communities; printing; knowledge; share; latest; board; innovation; house</t>
  </si>
  <si>
    <t>0.00035236404433702545</t>
  </si>
  <si>
    <t>7425</t>
  </si>
  <si>
    <t>0.00039821598478639826</t>
  </si>
  <si>
    <t>Certain data and content provided by https://www.crunchbase.com/organization/made-festival</t>
  </si>
  <si>
    <t>1646</t>
  </si>
  <si>
    <t>3c53786a6e87e491135f3ae12be06802</t>
  </si>
  <si>
    <t>CaliPharms, Inc.</t>
  </si>
  <si>
    <t>http://www.calipharmsinc.com</t>
  </si>
  <si>
    <t>CaliPharms, Inc., through its subsidiaries, engages in the business of medical marijuana-cannabis. The company operates a medical marijuana farm in Humboldt County. It offers cannabis in the form of THC and CBD powders. The company was formerly known as Kleangas Energy Technologies, Inc. and changed its name to CaliPharms, Inc. in January, 2017. CaliPharms, Inc. is based in Riverside, California.</t>
  </si>
  <si>
    <t>Premier Venture Partners, LLC</t>
  </si>
  <si>
    <t>3395500</t>
  </si>
  <si>
    <t>KGET (Pink Sheets LLC)</t>
  </si>
  <si>
    <t>boiler feed; boiler feed loop; heat transfer; GDT Tek; Expander; heat transfer medium; mass flow; precise boiler feed; boiler loop; waste heat; GDT Tek Energy; boiler feed velocity; heat exchange loop; precise heat control; Boiler feed velocities; power generation; temperature waste heat; low temperature heat; Expander’s ability; frequency drive; oil heat requirements; secondary heat exchanger; mass flow/super heat; mechanical drive capabilities; low grade heat; electric power generation; heat exchange potential; precise generator frequency; precise control; power generation/co-generation technology; development stage company; Organic Rankin Cycle; good oil separation; critical mass flow; liquid form; various sub-System loops; original liquid form; Mass flow potential; parabolic solar panels; air condensing coils; heat recovery; heat medium; mechanical driven devices; optimal expansion capacity; programmable logic controller; heat exchangers; optimum operating conditions; residual heat; liquid medium; oil flow</t>
  </si>
  <si>
    <t>expander; boiler feed; mass flow; tek; gdt tek; gdt; separation; loop; gaseous; frequency drive; heat transfer; reservoir; waste heat; boiler; precise control; liquid form; heat exchange; control valves; condenses; medium; generation technology; circulation; elimination; feed; frequency; rotating; low temperature; mass; precise; velocity; pumping; transfer; drive; liquid; flow; exchange; waste; pipe; valves; achieved; mechanical; converts; power generation; functions; water cooling; velocities; utilizing low; types of heat; transferring; transfer is achieved; thermal heat; temperature heat; subsystem; speeding; separator; separated; secondary heat; routed; returned; restrict; residual; recovers; pumped; programmable logic; power generation technology; power generation system; potentials; parabolic solar panels; parabolic solar; order to produce; oil heat; minus; method for heat; maximum temperature; low grade heat; low grade; loops; liquid to gaseous; item; hooked; heat sources; grade heat; frequencies; expended; exchangers or parabolic; eventual; electrical generation; electric power generation; driven devices; differential; destruction; described; critical mass; cooling tower; closed circuit; chiller; checked; blow; allows for precise; absorption method</t>
  </si>
  <si>
    <t>0.00026202377892858836</t>
  </si>
  <si>
    <t>6799</t>
  </si>
  <si>
    <t>0.0003269609235776001</t>
  </si>
  <si>
    <t>1647</t>
  </si>
  <si>
    <t>fee24698428ed2081ea02fbe7022608e</t>
  </si>
  <si>
    <t>Bosch Thermoteknik AB</t>
  </si>
  <si>
    <t>Bosch Thermoteknik AB manufactures and sells heat pumps for house owners, and the owners of medium-sized residential, industrial, and commercial properties in Europe. The company's products include ground heat, exhaust air heat, outdoor air heat, and air heat pumps, as well as solar panels. It also provides dehumidifiers, hot water cylinders, accumulator tanks, electric boilers, fan-assisted radiators, district heating modules, collectors, intake air units, VBX exhaust air modules, heat pump modules, and control systems. The company offers its products for single-family homes, blocks of flats, industrial premises, churches, and farms, as well as home construction companies. It offers its products through dealers in Åland, Czech Republic, Denmark, Estonia, the Faroe Islands, Finland, France, Germany, Great Britain, Hungary, Ireland, Italy, Latvia, Lithuania, Norway, Poland, Russia, Slovakia, Switzerland, and Ukraine. The company was formerly known as IVT Industrier AB and changed its name to Bosch Thermoteknik AB in 2009. The company was founded in 1968 and is based in Tranas, Sweden. As of November 12, 2004, Bosch Thermoteknik AB operates as a subsidiary of Bosch Thermotechnik GmbH.</t>
  </si>
  <si>
    <t>Tranas</t>
  </si>
  <si>
    <t>Jönköping County</t>
  </si>
  <si>
    <t>Atle Företagskapital AB</t>
  </si>
  <si>
    <t>Robert Bosch Stiftung Gmbh</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</si>
  <si>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t>
  </si>
  <si>
    <t>air heat; exhaust air; exhaust; water cylinders; single family; sells heat pumps; sells heat; pump modules; medium sized; include ground; hot water cylinders; flats; family homes; electric boilers; district heating; dehumidifiers; bosch; air heat pumps; accumulator tanks; accumulator; company's products include; churches; heat pumps; intake; construction companies; products through dealers; offers its products; assisted; owners; commercial properties; premises; cylinders; district; fan; radiators; well as solar; company's products; pumps; blocks; heat pump; sized; collectors; dealers; tanks; boilers; medium; farms; family; manufactures and sells; pump; control systems; hot water; properties; outdoor; house; homes; units; hot</t>
  </si>
  <si>
    <t>0.0003108403678715162</t>
  </si>
  <si>
    <t>6447</t>
  </si>
  <si>
    <t>0.00029005471210168793</t>
  </si>
  <si>
    <t>1648</t>
  </si>
  <si>
    <t>c180f68b06b6ad82e9a2a3f770a56502</t>
  </si>
  <si>
    <t>Rheinmetall DeTec AG</t>
  </si>
  <si>
    <t>As of January 1, 2005 Rheinmetall DeTec AG was acquired by Rheinmetall AG. Rheinmetall DeTec AG operates as the holding company for the defense technology activities of the Rheinmetall group internationally. Its operations are classified into Land Systems, Air Defense Systems, Weapon and Ammunition, and Defense Electronics divisions. The Land Systems division supplies light and medium weight wheeled and tracked vehicles; self-propelled artillery systems; and combat support vehicles, such as bridge-laying tanks and armored recovery vehicles. It also offers systems that are capable of detecting and classifying nuclear, biological, and chemical threats. In addition, this division engages in maintaining and retrofitting existing vehicles. The Rheinmetall Landsysteme product line includes armored fighting and fire-support vehicles; combat support and mine-clearing systems; command, reconnaissance, and transport systems; and turret systems. Air Defense division focuses on the manufacture of gun-based air defense systems. Its anti-aircraft systems include radar-supported fire control units, automatic cannon, ammunition, and guided missile launchers. This product line also includes 3-D air defense radars, and battle management and training systems. Weapon and Ammunition division develops, tests, and produces large-and medium-caliber weapons, and ammunition. These include the armament for the Leopard 2 tanks, as well as for the self-propelled Howitzer SpH 2000. Defense Electronics division offers ground surveillance radar systems; vehicle-mounted thermal imagery systems; unmanned air vehicles, including reconnaissance and target-acquisition drones; command and communication systems for combat vehicles; fire control units for main battle tanks; and simulation systems and training management. The company is based in Ratingen, Germany.</t>
  </si>
  <si>
    <t>Ratingen</t>
  </si>
  <si>
    <t>Rheinmetall AG</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</si>
  <si>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t>
  </si>
  <si>
    <t>ammunition; air defense; division; propelled; fire control; defense systems; defense electronics; control units; armored; combat; battle; weapon; reconnaissance; tanks; defense; radar; command; medium; fire; vehicle mounted; unmanned air vehicles; turret; transport systems; training systems; thermal imagery; target acquisition; systems and training; surveillance radar; supplies light; sph; simulation systems; retrofitting; radar systems; offers systems; offers ground; light and medium; laying; include radar; gun; guided missile; ground surveillance; fighting; division supplies; division offers; division engages; division develops; defense technology; defense radars; clearing; classified; capable of detecting; caliber; artillery; armament; anti aircraft; air defense radars; acquisition drones; product line includes; wheeled; systems include; launchers; air vehicles; unmanned air; tracked; radars; mine; divisions; missile; biological; guided; communication systems; weapons; threats; detecting; land; units; bridge; supported; tests; nuclear; maintaining; simulation; aircraft systems; anti; target; recovery; transport; acquisition; weight; imagery; main; activities; capable; focuses; automatic; mounted; chemical; surveillance</t>
  </si>
  <si>
    <t>0.000419674858647541</t>
  </si>
  <si>
    <t>0.00041312074473921735</t>
  </si>
  <si>
    <t>1649</t>
  </si>
  <si>
    <t>a40ce8905c2b1aa37ee376f4ec174928</t>
  </si>
  <si>
    <t>C2Ro</t>
  </si>
  <si>
    <t>http://c2ro.com</t>
  </si>
  <si>
    <t>C2Ro is a cloud robotics platform that offers intelligent and data-driven software services in the area of machine learning and computer vision for mobile robots. Its services include robot monitoring and sensor data analysis, multi-robot collaborative planning, and real-time robotics applications. The company was founded in 2016 and is based in Montréal, Canada.</t>
  </si>
  <si>
    <t>Montréal</t>
  </si>
  <si>
    <t>multi-robot collaboration modules; real-time robotic vision; cloud-based software robotics; big data. cloud; vision. drones. machine; robotics. saas. software; C2RO; robots.; computing.</t>
  </si>
  <si>
    <t>saas; robotics platform; robotic vision; ro; platform to offer; offer real time; offer real; cloud based software; cloud computing; collaboration; big data; machine learning; computing; computer vision; robot; robotic; big; learning; robots; machine</t>
  </si>
  <si>
    <t>0.05555555555555558</t>
  </si>
  <si>
    <t>0.0008699083150207658</t>
  </si>
  <si>
    <t>13444</t>
  </si>
  <si>
    <t>0.0006914011593540009</t>
  </si>
  <si>
    <t>51c98876-2d60-f699-be2c-90f5588bcb57</t>
  </si>
  <si>
    <t>Solar Energy India</t>
  </si>
  <si>
    <t>http://solarenergypanels.in/</t>
  </si>
  <si>
    <t>Solar Energy India manufactures and distributes panels, on-grid and off-grid power plants, water heaters, and street lights. Solar Energy India is an information and service provider company about Solar Panels, On-Grid &amp; Off-Grid Solar Power Plants, Hybrid Solar Inverters, ETC - FPC Solar Water Heaters, Solar Street Lights, Solar Manufacturer Companies, Solar Price, Solar Installation Companies and Govt. Subsidy on Solar in India. They also provide free of cost solar consultancy and guidance in areas of Delhi NCR, Gurgaon, Faridabad, Haryana, Himachal and all over India.</t>
  </si>
  <si>
    <t>street lights; water heaters; subsidy; solar manufacturer; solar installation companies; provide free; haryana; grid power plants; street; installation companies; cost solar; heaters; power plants; hybrid solar; grid solar power; solar street lights; service provider; solar water heaters; solar inverters; manufactures and distributes; solar street; solar power plants; grid power; grid solar; guidance; consultancy; solar installation; solar water; hybrid; price</t>
  </si>
  <si>
    <t>0.00041712552298180084</t>
  </si>
  <si>
    <t>5190</t>
  </si>
  <si>
    <t>0.00041823391589205594</t>
  </si>
  <si>
    <t>Certain data and content provided by https://www.crunchbase.com/organization/solar-energy-india</t>
  </si>
  <si>
    <t>1651</t>
  </si>
  <si>
    <t>0b4b49556d2e2088cc970733ede88e9a</t>
  </si>
  <si>
    <t>PixiePath Corporation</t>
  </si>
  <si>
    <t>http://pixiepath.com</t>
  </si>
  <si>
    <t>PixiePath Corporation designs and develops cloud platform, Drone Fleet Orchestration Platform for drone flight control. The company is based in Santa Barbara, California.</t>
  </si>
  <si>
    <t>Santa Barbara</t>
  </si>
  <si>
    <t>Drone Fleet Orchestration; drone fleets; drone applications; journalism sectors. drones.; fleet management. internet; cloud solutions; PixiePath; Platform; development; tools; services; customers; security; monitoring</t>
  </si>
  <si>
    <t>fleet; tools that enable; services for social; security and monitoring; manage and control; enable its customers; drone fleets; drone applications; cloud solutions; fleet management; journalism; drone fleet; offers its services; fleets; social; sectors; manage; focused</t>
  </si>
  <si>
    <t>0.00021026484772529677</t>
  </si>
  <si>
    <t>16612</t>
  </si>
  <si>
    <t>0.00023416736351393366</t>
  </si>
  <si>
    <t>1652</t>
  </si>
  <si>
    <t>9f2741958772511918cdaf3ae3cee35d</t>
  </si>
  <si>
    <t>http://www.gclsi.com</t>
  </si>
  <si>
    <t>GCL System Integration Technology Co., Ltd. provides solar energy solutions. It offers photovoltaic modules; horizontal single-axis trackers; lithium-ion batteries that enable customers to optimize the use of their residential solar energy system; and AC and DC chargers. The company also provides solar cube 20K/50K for small population areas with weak power supply; G-Home Solar Kit for home owners and installers; financial services, such as leasing and capital fund services; and smart O&amp;M platform comprising cloud data and risk management. GCL System Integration Technology Co., Ltd. was founded in 2003 and is based in Suzhou, China.</t>
  </si>
  <si>
    <t>235210826</t>
  </si>
  <si>
    <t>Jiangsu Golden Concord Energy Co., Ltd.</t>
  </si>
  <si>
    <t>394034373</t>
  </si>
  <si>
    <t>357427603</t>
  </si>
  <si>
    <t>002506 (Shenzhen Stock Exchange); 002506 (Shenzhen Stock Exchange - Shenzhen-Hong Kong Stock Connect)</t>
  </si>
  <si>
    <t>poly-crystalline silicon wafers; poly-crystalline silicon ingots; Shanghai Chaori Solar; solar lamps; fitness recreation centers; uptown roads; urban roads; crystalline modules; pedestrian streets; mono modules; industry parks; solar solutions; black pearls; Energy Science; Technology Co.; poly modules; tourist attractions; culture squares; emergency shelters; courtyards; chunks; illumination; panels; cells; Ltd.; China; company; T-modules</t>
  </si>
  <si>
    <t>solar lamps; poly crystalline silicon; poly; roads; poly crystalline; parks; crystalline silicon; crystalline; tourist attractions; tourist; streets; squares; solar energy science; silicon ingots; science technology; pedestrian; offers crystalline; lighting and illumination; including mono; energy science technology; energy science; emergency shelters; crystalline silicon wafers; crystalline modules; chunks; attractions; lamps; culture; fitness; shelters; recreation; landscape; ingots; illumination; silicon wafers; sells solar; black; solar solutions; mono; science; wafers; manufactures and sells; urban; centers; emergency</t>
  </si>
  <si>
    <t>0.0005205609095462197</t>
  </si>
  <si>
    <t>0.0003731301785534674</t>
  </si>
  <si>
    <t>1653</t>
  </si>
  <si>
    <t>085bd602-1e55-c39c-be0c-0eac818a8fc3</t>
  </si>
  <si>
    <t>MassRobotics</t>
  </si>
  <si>
    <t>https://www.massrobotics.org/</t>
  </si>
  <si>
    <t>MassRobotics is a nonprofit hub that provides labs and expensive equipment that startups need for testing and prototyping.</t>
  </si>
  <si>
    <t>marketing automation; startups; autonomous vehicles; prototyping; hub; labs; profit; expensive; marketing; automation</t>
  </si>
  <si>
    <t>0.00032489836782493447</t>
  </si>
  <si>
    <t>58088</t>
  </si>
  <si>
    <t>0.00039799732112373327</t>
  </si>
  <si>
    <t>Certain data and content provided by https://www.crunchbase.com/organization/massrobotics</t>
  </si>
  <si>
    <t>db8a1693-eb43-d014-d364-81425104fa5e</t>
  </si>
  <si>
    <t>Sentien Robotics</t>
  </si>
  <si>
    <t>http://sentienrobotics.com</t>
  </si>
  <si>
    <t>Intelligent automation and navigation for the next generation of unmanned aerial and ground robots. At Sentien Robotics, we develop hardware and software for reliable, rapid, and scalable deployment of small Unmanned Aerial Vehicles for wide area persistent surveillance and autonomous remote sensing applications.</t>
  </si>
  <si>
    <t>small unmanned aerial; sensing applications; remote sensing applications; persistent surveillance; intelligent automation; ground robots; generation of unmanned; aerial and ground; wide area; persistent; small unmanned; hardware and software; remote sensing; scalable; deployment; rapid; sensing; unmanned aerial vehicles; aerial vehicles; robots; navigation; surveillance; intelligent; automation</t>
  </si>
  <si>
    <t>0.0002390565559755818</t>
  </si>
  <si>
    <t>10956</t>
  </si>
  <si>
    <t>0.0003401433303633655</t>
  </si>
  <si>
    <t>Certain data and content provided by https://www.crunchbase.com/organization/sentien-robotics</t>
  </si>
  <si>
    <t>c49d86e1b8024d97e7e1d679e54b3ab0</t>
  </si>
  <si>
    <t>Interpane Glas Industrie AG</t>
  </si>
  <si>
    <t>http://www.interpane.com</t>
  </si>
  <si>
    <t>Interpane Glas Industrie AG produces, processes, and sells flat glass products internationally. The companys products include float glass and low-iron float glass for photovoltaic and solar thermal applications, high-quality coated insulating glass, sound-proofing glass, solar-control glass, safety glass, and all-glass doors and panels. It also offers thermal insulation, solar control, sound insulation, safety, and oversized glass products; and glasses for style and design. The company offers its products through a network of distributors. The company was founded in 1971 and is based in Lauenförde, Germany. It has production facilities in Häsen, Belgern, Hildesheim, Plattling, and Wipperfürth, Germany; Parndorf, Austria; and Hoerdt and Seingbouse, France. As of May 29, 2012, Interpane Glas Industrie AG operates as a subsidiary of AGC Glass Europe SA.</t>
  </si>
  <si>
    <t>Lauenförde</t>
  </si>
  <si>
    <t>Hannover Finanz GmbH</t>
  </si>
  <si>
    <t>Asahi Glass Co., Ltd.</t>
  </si>
  <si>
    <t>float glass; solar control; float; glass products; thermal applications; sound insulation; solar thermal applications; sells flat glass; sells flat; safety glass; proofing; photovoltaic and solar; low iron; insulating glass; industrie; glass doors; glass and low; glas; flat glass products; flat glass; doors and panels; sound; thermal insulation; production facilities; insulation; insulating; network of distributors; glasses; iron; style; coated; doors; offers its products; distributors; solar thermal; high quality; processes</t>
  </si>
  <si>
    <t>0.0002834191689825406</t>
  </si>
  <si>
    <t>0.00026042156026184776</t>
  </si>
  <si>
    <t>1656</t>
  </si>
  <si>
    <t>7604526ee66db8d724ae247452bb2ed4</t>
  </si>
  <si>
    <t>AeroVironment, Inc.</t>
  </si>
  <si>
    <t>http://www.avinc.com</t>
  </si>
  <si>
    <t>AeroVironment, Inc. designs, develops, produces, supports, and operates unmanned aircraft systems (UAS) and efficient energy systems (EES) in the United States and internationally. The company offers small UAS products to deliver intelligence, surveillance, and reconnaissance; and communications, such as real-time tactical reconnaissance, tracking, combat assessment, and geographic data to the small tactical unit or individual operator. Its small UAS wirelessly transmit critical live video and other information to a hand-held ground control unit enabling the operator to view and capture images; ground control systems allow the operator to control the aircraft; and tactical missile systems designed to be reusable for various flights and to be recovered through an autonomous landing feature that enables a controlled descent to a designated location. The company also provides spare equipment, alternative payload modules, batteries, and chargers; repair, refurbishment and replacement, training, and customer support services to small UAS; turnkey information solutions; and engineering services. In addition, it offers electric vehicle charging systems, services, and related solutions for plug-in passenger vehicles; PosiCharge industrial electric vehicle charging systems for electric material handling vehicles and airport ground support equipment; and power cycling and test systems for developers and manufacturers of electric vehicles, as well as battery packs, electric motors, and fuel cells. The company sells EES products directly through sales force; and through retailers, resellers, industrial battery and lift-truck dealers, and distributors and representatives. It serves the U.S. Department of Defense, including the U.S. Army, Marine Corps, Special Operations Command, Air Force, and Navy, as well as commercial, consumer, and government customers. The company was founded in 1971 and is headquartered in Monrovia, California.</t>
  </si>
  <si>
    <t>Monrovia</t>
  </si>
  <si>
    <t>113900000</t>
  </si>
  <si>
    <t>AVAV (Nasdaq Global Select); JPX (Deutsche Boerse AG)</t>
  </si>
  <si>
    <t>unmanned aircraft systems; small unmanned aircraft; small UAS; efficient energy systems; precise GPS navigation; small UAS products; vehicle charging systems; Systems business segment; electric vehicle; electric energy systems; ground control systems; Aircraft Systems business; tactical missile systems; autonomous operation; Energy Systems business; gimbal payload transmits; GPS-based autonomous navigation; Wasp AE; electric vehicle batteries; industrial electric vehicle; advanced avionics; test systems; small tactical unit; drones. electric vehicle; Micro Air Vehicle; autonomous landing feature; real-time tactical reconnaissance; RVT video receiver; electric material handling; wireless video link; ground control unit; customer support services; Digital Data Link; operator-designated way points; ground support equipment; critical live video; contract engineering services; alternative payload modules; power cycling; government customers; turnkey mission services; minimal collateral effects; transportation. aerospace. air; United States Department; USB display device; normal operating circumstances; Special Operations Command; Puma AE; electric vehicles; AeroVironment designs</t>
  </si>
  <si>
    <t>small uas; charging systems; vehicle charging systems; test systems; systems supplied; systems business; system's advanced; operator to control; operated manually; gps navigation; efficient energy; ees; designated; business segment; autonomous operation; ae; manually; government customers; small unmanned aircraft; unmanned aircraft systems; department of defense; electric vehicle; programmed; cycling; supplied; aircraft systems; electric vehicle charging; vehicle charging; unmanned aircraft; tactical; small unmanned; uas; operator; ground control; reconnaissance; avionics; segment; utilizing; supports; force; link; payload; wireless video link; wind conditions; well as commercial; well as battery; warfighter; video link; video and data; vehicle system; vehicle batteries; tactical reconnaissance; systems designed; switchblade; suas; stabilized eo; special operations; sales force; rvt; reusable; recovered; raven; products to deliver; payload modules; operator to view; offers small; offers electric; normal operating; missile systems; micro air; maritime operations; hand held; ground support equipment; ground control systems; geographic data; fleet vehicles; eo; energy systems business; electric vehicle batteries; electric energy; dod; distributors and representatives; developers and manufacturers; descent; customer support services; corps; contract engineering services; contract engineering; collateral; clean transportation; circumstances; capture images; batteries and power; autonomous landing; allows the operator; allow the operator; air vehicle; air force; department; precise</t>
  </si>
  <si>
    <t>0.000276809551929574</t>
  </si>
  <si>
    <t>3298</t>
  </si>
  <si>
    <t>0.00023915221746673826</t>
  </si>
  <si>
    <t>1657</t>
  </si>
  <si>
    <t>731fc4fd5c1ecd1eb10b2d2dc01b5228</t>
  </si>
  <si>
    <t>http://www.spaceflight.com</t>
  </si>
  <si>
    <t>Spaceflight Industries, Inc. manufactures and offers space products and services. It builds, launches, and operates satellites; and offers ground station networks that provide connectivity for small satellite missions or constellations. It offers Spaceflight Systems, a small responsive integrator developing systems for the commercial space industry; a secondary payload system; and spacecraft and launch systems, including microsatellites, such as the small agile tactical spacecraft for the U.S. Army SMDC, and the reusable booster system pathfinder vehicle for the USAF. The company also provides high performance CubeSat and NanoSat bus systems for a range of missions; a visible imaging microsatellite; and SHERPA, which accommodates various small satellites. In addition, it offers sub-systems, such as avionics, torque rods, star trackers, solar panels and batteries, and dispensers. The company was founded in 1999 and is based in Seattle, Washington.</t>
  </si>
  <si>
    <t>Mithril Capital Management LLC; Vulcan Capital; RRE Ventures LLC; Razor's Edge Ventures, LLC</t>
  </si>
  <si>
    <t>launch vehicle; broad launch market; available launch vehicle; launch campaign support; Spaceflight; launch procurement; Spaceflight Industries; Spaceflight Services; Spaceflight Networks; Spaceflight Systems; small satellites; integrated space services; integrated space products; persistent global awareness; comprehensive small-satellite products; hosted payload options; space transportation vehicles; flight support equipment; Environmental testing guidance; market-leading subsidiaries; multiple satellites; services company; solutions company; service lines; ITAR books; available orbits; orbital parameters; stop shop; available launches; online portal; Engineering support; Project management; experienced engineers; time frame; Technical documentation; wide range; integration services; small spacecraft; standard interfaces; technical expertise; integration time; SHERPA; next-generation; Payloads; certifies; access; development; communications; operations; relations</t>
  </si>
  <si>
    <t>spaceflight; launch vehicle; small satellites; launch; hosted; campaign; satellites; accommodate; payload; satellite; interfaces; deploy; transportation vehicles; time frame; technical expertise required; standard interfaces; spaceflight systems; space transportation; small satellite; service lines; relations; range of small; payload options; orbital; online portal; offering a variety; matter of months; launches; itar; improve access; hardware required; fundamentally changing; expertise required; experienced engineers; equipment and systems; environmental testing; engineering support; dispensers; developed a series; containerized; certifies; accommodate a wide; access to space; support equipment; find; technical expertise; services and solutions; market leading; established; products and services; submit; persistent; aimed; integration services; transforming; nasa; spacecraft; identified; fundamentally; licensing; books; months; portal; review; documentation; host; matter; guidance; regulations; guide; payloads; deployed; assistance; broad; parameters; shop; project management; launched; selected; emerging; procurement; awareness; experienced; subsidiaries; reduces; operated; services include; frame; integrates; lines; changing; integrate; comprehensive; series; networks; start; offering; cost effective; improve; engineers</t>
  </si>
  <si>
    <t>0.0004970592932410715</t>
  </si>
  <si>
    <t>2724</t>
  </si>
  <si>
    <t>0.0003985290640932687</t>
  </si>
  <si>
    <t>1658</t>
  </si>
  <si>
    <t>fb92dac421f26a4907ed069d2610ace5</t>
  </si>
  <si>
    <t>Eternegy Ltd.</t>
  </si>
  <si>
    <t>http://www.eternegy.com</t>
  </si>
  <si>
    <t>Eternegy Ltd. provides trackers used in photovoltaic electricity generation applications. Its tracker uses a geolocation driven algorithm to ensure that the photovoltaic panels are on track throughout the day to move the panels. The company was founded in 2010 and is based in Tel Aviv, Israel.</t>
  </si>
  <si>
    <t>function solar tracking; electricity production; dual axis tracker; large-scale PV projects; Traditional tracker designs; traditional trackers whilst; Eternegy ETracker; large amounts; strong winds; panels; cost; sun; half; concrete; steel; strength</t>
  </si>
  <si>
    <t>follow the sun; solar tracking; electricity production; half; concrete; tracker; increases; function; steel and concrete; scale pv; m²; large scale pv; large amounts; fully operational; etracker; dual axis tracker; axis tracker; strong; follow; pv projects; tall; dual axis; whilst; winds; steel; mounting; traditional; amounts; trackers; strength; axis; dual; large scale; requires; operational; patented; affordable; better</t>
  </si>
  <si>
    <t>0.0003288231275675873</t>
  </si>
  <si>
    <t>13190</t>
  </si>
  <si>
    <t>0.00034638483696932136</t>
  </si>
  <si>
    <t>1659</t>
  </si>
  <si>
    <t>c06d9b30402a567791809688ea8eaeb1</t>
  </si>
  <si>
    <t>OrthoGrid Systems, Inc.</t>
  </si>
  <si>
    <t>http://www.orthogrid.com</t>
  </si>
  <si>
    <t>OrthoGrid Systems, Inc. provides anatomy-specific radiopaque grid patterns for orthopedic surgery that include orthopedic joint reconstruction and trauma. It offers HipGrid DRONE, a non-invasive fluoroscopic guide for total hip replacement. The company was founded in 2012 and is based in Salt Lake City, Utah.</t>
  </si>
  <si>
    <t>3350515</t>
  </si>
  <si>
    <t>intraoperative assessment tools; orthopaedic joint reconstruction; total joint arthroplasty; total hip replacement; radiopaque grid patterns; manufacturing. medical device; intraoperative navigation; trauma. health care.; orthopaedic surgeons; patent-pending technologies; leg length; anterior approach; OrthoGrid Systems; simple idea; early concepts</t>
  </si>
  <si>
    <t>trauma; orthopaedic; restore; pending technologies; patent pending technologies; orthopedic; medical device; leg; implants; hip; growing field; assessment tools; reconstruction; total; health care; length; concepts; grown; performing; idea; patterns; path; early; assessment; started; position; patent pending; replacement; portfolio; pending; patent; patented; care; growing; approach; health; navigation; medical</t>
  </si>
  <si>
    <t>0.0000818156967568397</t>
  </si>
  <si>
    <t>1769</t>
  </si>
  <si>
    <t>0.00017936113497247317</t>
  </si>
  <si>
    <t>1660</t>
  </si>
  <si>
    <t>79514053143cf0cdf19cb6afd86a80b4</t>
  </si>
  <si>
    <t>Green Hedge International Limited</t>
  </si>
  <si>
    <t>http://www.green-hedge.com</t>
  </si>
  <si>
    <t>Green Hedge International Limited develops and operates low carbon electricity generation and storage projects. The company develops renewable energy projects with a focus on large-scale grid connected and also on-site generation solar PV systems; develops low carbon on-site or nearby behind-the-meter electricity generation and/or storage for large energy users; and Energy Barn, a built steel-frame building. The company also provides performance monitoring, performance and fault reporting, monthly preventative maintenance, HV maintenance, proactive maintenance, corrective maintenance, standby, health and safety management, CDM compliance, emergency response, key-holding, spare parts management, warranty and insurance management, ground maintenance, hedge trimming, pest control, and panel cleaning services for solar farm owner/managers. In addition, it offers monitoring support, fault reporting, quarterly preventative maintenance, basic corrective maintenance, CCTV maintenance and security management, and ground maintenance and hedge trimming services for head observations and measurements/contractors; and a range of other complementary services for owner/managers, EPCs, and PV component manufacturers. The company was founded in 2010 and is headquartered in London, United Kingdom.</t>
  </si>
  <si>
    <t>38785748</t>
  </si>
  <si>
    <t>Zouk Capital Llp</t>
  </si>
  <si>
    <t>UK renewables O&amp;M; Green Hedge; PV component manufacturers; head contractor level; long term O&amp;M; solar farm owner/managers; head O&amp;M /contractors; O&amp;M services; sub-contractor level; renewable energy.; complementary services; high degree; EPCs</t>
  </si>
  <si>
    <t>hedge; owner; head; managers; contractor; services offers; offer a range; epcs; component manufacturers; clients requirements; high degree; complementary; perfectly; solar farm; renewables; match; degree; uk; contractors; experienced; farm; case; component; long term; term</t>
  </si>
  <si>
    <t>0.00008012343674720328</t>
  </si>
  <si>
    <t>2591</t>
  </si>
  <si>
    <t>0.00013532132289498518</t>
  </si>
  <si>
    <t>1661</t>
  </si>
  <si>
    <t>8a49b99844581deb2408a46b8d71bed1</t>
  </si>
  <si>
    <t>AXT, Inc.</t>
  </si>
  <si>
    <t>http://www.axt.com</t>
  </si>
  <si>
    <t>AXT, Inc. designs, develops, manufactures, and distributes compound and single element semiconductor substrates. The company manufactures its semiconductor substrates using its proprietary vertical gradient freeze technology. It offers semi-insulating gallium with arsenic (GaAs) substrates, which are used for applications in power amplifiers for wireless devices, and transistors and solar cells for drones. The company also provides semi-conducting GaAs substrates that are used in opto-electronic products, including high brightness LEDs in backlight wireless handsets and LCD TVs, as well as for automotive, signage, display, and lighting applications; and 3-D sensing using vertical cavity surface emitting lasers. In addition, it offers indium with phosphorous substrates used in fiber optic lasers and detectors, passive optical networks (PONs), data center connectivity products, silicon photonics, photonic ICs (PICs), terrestrial solar cells (CPV), lasers, RF amplifiers (military wireless), and infrared motion control and infrared thermal imaging products; and germanium substrates for space and terrestrial photovoltaic, as well as optical applications. Further, the company, through its subsidiaries and joint ventures, manufactures and sells raw materials for gallium, gallium alloys, indium phosphide poly-crystal, germanium, germanium dioxide, high purity arsenic, pyrolytic boron nitride, and boron oxide. AXT, Inc. sells its products through direct sales force in the United States and China, as well as through independent sales representatives and distributors in Europe and other parts of Asia. The company was formerly known as American Xtal Technology, Inc. and changed its name to AXT, Inc. in July 2000. AXT, Inc. was founded in 1986 and is headquartered in Fremont, California.</t>
  </si>
  <si>
    <t>78059000</t>
  </si>
  <si>
    <t>25000000</t>
  </si>
  <si>
    <t>AXTI (Nasdaq Global Select); AHV (Boerse Muenchen); AHV (Deutsche Boerse AG)</t>
  </si>
  <si>
    <t>compound semiconductor substrates; high-performance compound semiconductor; proprietary VGF crystal; semiconductor industry. developer; optical communication. semiconductor; greatest mechanical strength; lower etch pit; vertical gradient freeze; fiber optic communications; AXT VGF; VGF technology; competitive sustainable advantages; new management team; Dr. Morris Young; integrated circuits; electronic systems; wireless communications; display applications; lower stress; higher yields; value message; growth process; conventional methods; tagline; products; customers; breakage; commercialization; CEO; achievement; Inc.; direction; addition; experience</t>
  </si>
  <si>
    <t>compound semiconductor; compound; strength; substrates; twenty; technology produces; systems that operate; reflecting; process technology; optical communication; management team; lighting display; growth process; gradient; fabricate; expressed; etch; elegantly; distributes high; display applications; developer tools; crystal growth process; crystal growth; conventional methods; breakage; attain; achievement; straightforward; pit; electronic systems; wireless communications; semiconductor industry; freeze; message; knowledge and experience; integrated circuits; fiber optic; technically; pioneered; ceo; ago; optic; greatest; communications; represents; lower; young; attributes; manufactures and distributes; commercialization; crystal; stress; density; yields; circuits; direction; compared; sophisticated; growth; fiber; advantages; vertical; methods; knowledge; competitive; complex; latest; conventional; high performance; developer; optical; higher; sustainable; mechanical; display; wireless</t>
  </si>
  <si>
    <t>0.00007359678094685581</t>
  </si>
  <si>
    <t>0.00012423815254007404</t>
  </si>
  <si>
    <t>658f1094bd9c0054c1cd521c11710ea4</t>
  </si>
  <si>
    <t>Ecovision Systems Limited</t>
  </si>
  <si>
    <t>http://www.ecovisionsystems.co.uk</t>
  </si>
  <si>
    <t>Ecovision Systems Limited designs, supplies, and installs renewable energy solutions for homes, business, and community buildings in the United Kingdom. It offers air, ground, and water source heat pumps; biomass pellet boilers; and under floor heating systems, as well as solar thermal and photo-voltaic systems. The companys services include consultancy, planning, designing, supply, and asset management. It serves social housing, private developments, leisure facilities, community and commercial facilities, and schools. Ecovision Systems Limited was incorporated in 2004 and is based in Tetbury, United Kingdom.</t>
  </si>
  <si>
    <t>Tetbury</t>
  </si>
  <si>
    <t>7592110</t>
  </si>
  <si>
    <t>Berti Investments Ltd; Business Growth Fund plc</t>
  </si>
  <si>
    <t>source heat pumps; water source heat; renewable energy; Ground Source Heat; Air Source Heat; renewable energy solutions; Source Heat Pump; underfloor heating; installs renewable energy; Renewable Heat Incentive; Heat Pump Systems; Heat Pump specialists; biomass pellet boilers; energy heat pump; Renewable Energy Consultancy; National Heat Pump; floor heating systems; Renewable Energy Consultation; renewable energy solution; photo voltaic systems; Solar PV; Solar photo voltaic; asset management; community buildings; solar panels; Renewable Heating; leisure facilities; Construction Industry Association; country house estates; public sector projects; underfloor systems; commercial facilities; Provide energy; social housing; private developments; country estates; Feed In Tariff; Green Deal; consultancy services; company; installation process; commercial premises; community projects; Awards. manufacturing.; agricultural buildings; commercial sector; golf clubs; residential installations; Ecovision; businesses</t>
  </si>
  <si>
    <t>water source heat; water source; source heat; source heat pumps; underfloor; underfloor heating; heat pump; ground source; ground source heat; air source; leisure facilities; estates; british; air source heat; source heat pump; biomass; heat pumps; floor heating; pump; awards; photo voltaic; voltaic; consultancy; asset management; leisure; pumps; country; renewable energy solutions; floor; photo; well as underfloor; well as residential; voltaic systems; systems in homes; system and installation; suits; solutions to homeowners; solutions for homes; services to help; rhi; residential installations; renewable heating; renewable heat incentive; renewable heat; renewable energy solution; projects as well; product include; photo voltaic systems; pellet boilers; offers consultancy services; offers consultancy; installs renewable energy; installs renewable; industry association; homeowners and businesses; heat pump systems; heat incentive; golf clubs; floor heating systems; energy heat; energy consultation; energy consultancy; community projects; commercial sector; commercial premises; commercial facilities; biomass pellet boilers; biomass pellet; air and water; agricultural buildings; addition to solar; community; schools; solar thermal; solar photo voltaic; asset; solar photo; social housing; pump systems; provide energy; feed in tariff; consultancy services; clubs; offers air; grants; consultants; construction industry; installation process; energy solutions; pellet; public sector; won; tariff; domestic and commercial; colleges; association; domestic; premises; sector; solar pv</t>
  </si>
  <si>
    <t>0.0005164415180156283</t>
  </si>
  <si>
    <t>0.00043138769316937415</t>
  </si>
  <si>
    <t>1663</t>
  </si>
  <si>
    <t>5ba0fd682c9dec9f11985fdd4c1c09f2</t>
  </si>
  <si>
    <t>Drone Department Co., Ltd.</t>
  </si>
  <si>
    <t>http://dronekusatsu.com</t>
  </si>
  <si>
    <t>Drone Department Co., Ltd. engages in aerial shooting by drone, movie production, and promotion video production services. The company was founded in 2016 and is based in Tokyo, Japan. Drone Department Co., Ltd. has additional office in Okayama, Japan.</t>
  </si>
  <si>
    <t>Optima Ventures Co., Ltd.</t>
  </si>
  <si>
    <t>shooting by drone; promotion video; production services; movie production; aerial shooting; department; video production; promotion; movie; shooting</t>
  </si>
  <si>
    <t>0.0002910979481691125</t>
  </si>
  <si>
    <t>0.00025195797975527753</t>
  </si>
  <si>
    <t>1665</t>
  </si>
  <si>
    <t>4a20d230-afab-5a1b-5829-8b809bbb1c68</t>
  </si>
  <si>
    <t>Octopull</t>
  </si>
  <si>
    <t>http://octopull.us</t>
  </si>
  <si>
    <t>Providing real time communication &amp; work control to people, systems and IoT devices like drones.</t>
  </si>
  <si>
    <t>Santiago</t>
  </si>
  <si>
    <t>212200</t>
  </si>
  <si>
    <t>ABC Accelerator; Roberto Stanley</t>
  </si>
  <si>
    <t>time communication; real time communication; providing real time; providing real; devices like drones; iot devices; iot</t>
  </si>
  <si>
    <t>0.000592602371388569</t>
  </si>
  <si>
    <t>0.0005203389869410183</t>
  </si>
  <si>
    <t>Certain data and content provided by https://www.crunchbase.com/organization/octopul</t>
  </si>
  <si>
    <t>1666</t>
  </si>
  <si>
    <t>1ec4a4ddc947994c3df5af137159536b</t>
  </si>
  <si>
    <t>MySun Technologies Kft.</t>
  </si>
  <si>
    <t>MySun Technologies Kft. manufactures and installs solar panels. The company has a strategic partnership with GridSolar Group Ltd. for the distribution of the products. The company was founded in 2008 and is based in Pecel, Hungary.</t>
  </si>
  <si>
    <t>Pecel</t>
  </si>
  <si>
    <t>kft; manufactures and installs; strategic partnership; installs solar panels; partnership; strategic; installs solar</t>
  </si>
  <si>
    <t>0.00034914169020481054</t>
  </si>
  <si>
    <t>0.0002904568677651616</t>
  </si>
  <si>
    <t>1667</t>
  </si>
  <si>
    <t>dc226d38-e858-bbbb-b3f6-e67b9fb08672</t>
  </si>
  <si>
    <t>Polaris Propulsion Labs</t>
  </si>
  <si>
    <t>http://www.polarispropulsion.com</t>
  </si>
  <si>
    <t>Turbine Technology. Polaris Propulsion Labs is a company focused on research, innovation and development of turbine technologies. Our patents on gas turbine technologies and Plasma Assisted Combustion are world class.  
Since its inception in 1999 by aeronautical engineer Alberto Carlos Pereira Filho the company has achieved major technological advances in turbine efficiencies.  The company’s research and development efforts began back in 1999 at Parque Tecnológico UNIVAP, today it operates at the Instituto Tecnologico de Aeronautica (ITA), with an exceptional team of experienced team of engineers and technicians. 
This year (2014) the company is relocating its operations to  Melbourne Florida (U.S.A.).  The move will further allow the company to broaden its offering to the U.S. and its allies, with our aeronautical defense products and applications based on  Polaris' turbine technology for long range rockets, missiles and drones.</t>
  </si>
  <si>
    <t>turbine technology; polaris; aeronautical; turbine; technological advances; team of experienced; relocating; products and applications; parque; engineers and technicians; development efforts; defense products; carlos; broaden; allies; achieved major; gas turbine; rockets; inception; experienced team; team of engineers; missiles; combustion; assisted; technicians; engineer; advances; began; propulsion; plasma; exceptional; labs; efficiencies; patents; efforts; long range; achieved; usa; technological; experienced; move; class; defense; major; innovation; offering; engineers; year; today; focused</t>
  </si>
  <si>
    <t>0.00016290410266169987</t>
  </si>
  <si>
    <t>24745</t>
  </si>
  <si>
    <t>0.00022408520873661424</t>
  </si>
  <si>
    <t>Certain data and content provided by https://www.crunchbase.com/organization/polaris-propulsion-labs</t>
  </si>
  <si>
    <t>1668</t>
  </si>
  <si>
    <t>df2d4cf7-2cbd-cbde-51d5-820d65a1c17d</t>
  </si>
  <si>
    <t>QuickSolar</t>
  </si>
  <si>
    <t>http://www.quicksolar.com</t>
  </si>
  <si>
    <t>QuickSolar allows professionals to quickly and easily design a solar energy system on their customers' or clients' rooftops. QuickSolar empowers solar professionals and homeowners to discover the costs and benefits of going solar, quickly and accurately. 
As users drag &amp; drop solar panels onto a Google Map of their home, QuickSolar simultaneously performs all of the necessary calculations to show them exactly how much they would produce, how much money they would save, what their environmental impact would be, and what solar subsidies are available in their region, among other key parameters. Once the design is complete, the user clicks a button and a web-based proposal is instantly generated that can be sent directly as a link to their customer. Its rich graphics and interactive charts help the customer easily understand the costs and benefits of the designed system. 
A tiered-level subscription service gives contractors extended features, including the ability to edit designs, save customer information, upload site photos and upload key documents.</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</si>
  <si>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t>
  </si>
  <si>
    <t>upload; tiered; subscription service; solar professionals; lead generation; key parameters; including the ability; google map; drag drop; designed system; design a solar; clicks; benefits of going; edit; drag; subsidies; charts; professionals; subscription; graphics; going solar; documents; environmental impact; rich; proposal; save; calculations; empowers; easily; solar energy system; benefits; button; performs; instantly; discover; google; extended; exactly; simultaneously; drop; accurately; region; interactive; parameters; rooftops; energy system; link; photos; understand; going; contractors; homeowners; map; lead; generated; money; impact; ability; directly</t>
  </si>
  <si>
    <t>0.0003177790213891891</t>
  </si>
  <si>
    <t>10700</t>
  </si>
  <si>
    <t>0.000291268880116862</t>
  </si>
  <si>
    <t>Certain data and content provided by https://www.crunchbase.com/organization/quicksolar</t>
  </si>
  <si>
    <t>1669</t>
  </si>
  <si>
    <t>e92871e452da04d338c06dcfb5faf29b</t>
  </si>
  <si>
    <t>2BG s.r.l.</t>
  </si>
  <si>
    <t>http://www.2bg.it</t>
  </si>
  <si>
    <t>2BG s.r.l. provides PV solar cell production equipment. It offers solar panel equipment and integrated services worldwide. The company also offers services ranging from the stand alone and PV machine planning and realization to the development of solar panel equipment. The company offers module lines comprising preparation raw materials, tabber stringers, layouts, completion modules, laminators, finishing modules, and sun simulators; and thin film lines. It also provides technical support services. The company was founded in 2002 and is based in San Martino di Lupari, Italy with sales operations in Mumbai, India; Fullerton, California; Damascus, Syria; Thehran, Iran; and Dubai, United Arab Emirates.</t>
  </si>
  <si>
    <t>San Martino di Lupari</t>
  </si>
  <si>
    <t>solar panel equipment; panel equipment; sun simulators; solar cell production; services worldwide; services ranging; offers services ranging; layouts; laminators; integrated services; development of solar; cell production; offers solar panel; lines; technical support services; simulators; realization; finishing; completion; production equipment; raw materials; preparation; offers services; pv solar; technical support; support services; raw; comprising; stand; ranging; solar cell; machine; planning; offers solar</t>
  </si>
  <si>
    <t>0.0001241042927846439</t>
  </si>
  <si>
    <t>10287</t>
  </si>
  <si>
    <t>0.0002165813478048521</t>
  </si>
  <si>
    <t>1670</t>
  </si>
  <si>
    <t>60b48f44d764ed16c6fd11102907703d</t>
  </si>
  <si>
    <t>Hybrid Light LLC</t>
  </si>
  <si>
    <t>http://www.hybridlight.com</t>
  </si>
  <si>
    <t>Hybrid Light LLC manufactures and sells flashlights, spotlights, and hybrid camping and compact lanterns. The company offers flashlights, a camping light; and spotlights that employ solar or collector panels comprised of photovoltaic cells. Its products are available online; in brand and specialty stores, as well as with online retailers in the United States and internationally. The company was founded in 2003 and is based in St. George, Utah.</t>
  </si>
  <si>
    <t>St. George</t>
  </si>
  <si>
    <t>spotlights; flashlights; camping; online retailers; collector panels; hybrid; employ; lanterns; collector; photovoltaic cells; comprised; retailers; specialty; compact; manufactures and sells; stores; brand</t>
  </si>
  <si>
    <t>0.00007372935140345517</t>
  </si>
  <si>
    <t>9635</t>
  </si>
  <si>
    <t>0.00012085307669720847</t>
  </si>
  <si>
    <t>1671</t>
  </si>
  <si>
    <t>ab7c6690b404700389116ae7313030c3</t>
  </si>
  <si>
    <t>Flyver OOD</t>
  </si>
  <si>
    <t>http://flyver.co</t>
  </si>
  <si>
    <t>Flyver OOD offers a framework, SDK, and marketplace for drone application developers. It offers Flyver, an open source Android based framework that enables developers to build and share applications for drones; offers Flyver SDK that enables users to program smartdrones; and allows them to publish their applications in Flvyer application marketplace for selling them to the audience. The company is based in Bulgaria.</t>
  </si>
  <si>
    <t>262450</t>
  </si>
  <si>
    <t>LAUNCHub</t>
  </si>
  <si>
    <t>drone; Flyver app marketplace; drone apps; Drone App Developers; smart drone; drone app revolution; drones; basic drone functionality; Flyver SDK; drone market; drone owners; IOIO board; smartphone; open source Android; android phone</t>
  </si>
  <si>
    <t>developers to write; sdk; drone apps; write; publish; monetize; enabling developers; smart drone; brain; apps; unified platform; android phone; framework; smartphones; empowering; unified; developers; smartphone; marketplace; imagine; android; app; ways; huge; straight; programming; functionality; early; practical; you're; you're ready; void; user base; three things; thought; thinks; technology consists; skies; set of functionality; save lives; rescue missions; published; processing power; practically; plugged; monetizing; intruders; industry development; hooked; enables developers; enable developers; easily build; early stages; dumb; drone owners; drone market; dog; developing drone; developers to create; create apps; computing power; aggregated; ready; board; speak; laws; fly; trigger; creations; boring; phone; yard; pretty; turn; written; enabling; waiting; propellers; walk; toy; publishing; creativity; spend; quadcopter; harness; finally; fill; start; processor; lack; ability; stages; revolution; love; fine; today; easily; commercial drones; watch; putting</t>
  </si>
  <si>
    <t>0.0003679396685995796</t>
  </si>
  <si>
    <t>4246</t>
  </si>
  <si>
    <t>0.00040944778371343146</t>
  </si>
  <si>
    <t>1672</t>
  </si>
  <si>
    <t>2f1d09491c2a40a5c93ffb163f050f36</t>
  </si>
  <si>
    <t>Enfoton Solar Ltd</t>
  </si>
  <si>
    <t>http://www.enfotonsolar.com</t>
  </si>
  <si>
    <t>Enfoton Solar Ltd. designs and manufactures photovoltaic panels. The company offers photovoltaic poly-crystalline solar modules. It also engages in the design and installation of photovoltaic systems for domestic applications and large photovoltaic parks for commercial exploitation. The company offers its products in Cyprus, Germany, France, Spain, Italy, and Greece. Enfoton Solar was incorporated in 2002 and is based in Kokkinotrimithia, Cyprus.</t>
  </si>
  <si>
    <t>Kokkinotrimithia</t>
  </si>
  <si>
    <t>Cyprus</t>
  </si>
  <si>
    <t>systems for domestic; poly crystalline solar; manufactures photovoltaic panels; large photovoltaic; installation of photovoltaic; domestic applications; crystalline solar modules; exploitation; offers photovoltaic; manufactures photovoltaic; crystalline solar; poly crystalline; design and installation; poly; parks; photovoltaic systems; photovoltaic panels; offers its products; crystalline; domestic; designs and manufactures; solar modules</t>
  </si>
  <si>
    <t>0.10526315789473684</t>
  </si>
  <si>
    <t>0.0009368979552945458</t>
  </si>
  <si>
    <t>5520</t>
  </si>
  <si>
    <t>0.0006482365577119877</t>
  </si>
  <si>
    <t>1673</t>
  </si>
  <si>
    <t>293da649b3cd3879a6abd22f000d579b</t>
  </si>
  <si>
    <t>2COR9 LLC</t>
  </si>
  <si>
    <t>http://www.2cor9.com</t>
  </si>
  <si>
    <t>2COR9 LLC provides solar power solutions for commercial solar photovoltaic projects and utility feed-in tariff jobs in the United States. It develops utility and commercial solar arrays, and solar power generators. The company also installs and maintains solar facilities on customer rooftops or properties. In addition, it wholesales solar panels. 2COR9 LLC was founded in 2010 and is based in Roseville, California.</t>
  </si>
  <si>
    <t>Roseville</t>
  </si>
  <si>
    <t>commercial solar; wholesales; utility and commercial; solar power generators; solar facilities; photovoltaic projects; installs and maintains; develops utility; maintains solar; feed in tariff; solutions for commercial; solar power solutions; solar arrays; power generators; tariff; power solutions; jobs; rooftops; arrays; maintains; feed; generators; properties; solar photovoltaic</t>
  </si>
  <si>
    <t>0.0002937149596425558</t>
  </si>
  <si>
    <t>20005</t>
  </si>
  <si>
    <t>0.000313640028269447</t>
  </si>
  <si>
    <t>1674</t>
  </si>
  <si>
    <t>956f39b909d23a9d4afdafd9fc2db436</t>
  </si>
  <si>
    <t>BP Alternative Energy Holdings Limited</t>
  </si>
  <si>
    <t>BP Alternative Energy Holdings Limited produces and markets solar panels, and develops wind farms. It also involves in the generation of electricity from hydrogen power using sequestration; and natural gas-fired power. The companys solar electric systems are used in homes, businesses, and industries in the United States, Germany, and Malaysia. It has wind farms in Europe, North America, and Asia. The company was founded in 2005 and is based in London, United Kingdom. BP Alternative Energy Holdings Limited operates as a subsidiary of BP p.l.c.</t>
  </si>
  <si>
    <t>98000000</t>
  </si>
  <si>
    <t>BP p.l.c.</t>
  </si>
  <si>
    <t>wind farms; sequestration; produces and markets; hydrogen power; gas fired power; gas fired; fired power; energy holdings; bp; farms; markets solar panels; generation of electricity; fired; solar electric systems; electric systems; markets solar; involves; hydrogen; natural gas; holdings; alternative energy; solar electric; alternative; natural; homes</t>
  </si>
  <si>
    <t>0.00016509088938855248</t>
  </si>
  <si>
    <t>7294</t>
  </si>
  <si>
    <t>0.00020512778200200635</t>
  </si>
  <si>
    <t>1675</t>
  </si>
  <si>
    <t>f89897d6-9281-4f55-d7a2-2968eb847395</t>
  </si>
  <si>
    <t>RIOT MEDIA</t>
  </si>
  <si>
    <t>http://riot.ch</t>
  </si>
  <si>
    <t>Professional Drone Photography And Cinematography. Corporate, real estate, projects or events. A good aerial coverage lets your project shine. RIOT Media is specialized in producing aerial video and photography with modern technology.They can show your subjects from different angles and create high class video and photos. They can offer a full workflow from a first brainstorming all the way to a final produced video clip or edited pictures.</t>
  </si>
  <si>
    <t>Steinhausen</t>
  </si>
  <si>
    <t>video clip; video and photos; video and photography; subjects; specialized in producing; shine; riot; photography and cinematography; offer a full; modern technology; high class; edited; brainstorming; aerial coverage; drone photography; create high; clip; photography; professional drone; aerial video; angles; cinematography; workflow; final; pictures; coverage; photos; real estate; estate; modern; producing; good; corporate; events; specialized; produced; class; media</t>
  </si>
  <si>
    <t>0.0009477322334372082</t>
  </si>
  <si>
    <t>7244</t>
  </si>
  <si>
    <t>0.0006643154050288011</t>
  </si>
  <si>
    <t>Certain data and content provided by https://www.crunchbase.com/organization/riot-media</t>
  </si>
  <si>
    <t>1676</t>
  </si>
  <si>
    <t>487fff58489a9faaeaaac010c7ffbb6d</t>
  </si>
  <si>
    <t>Helios USA, LLC</t>
  </si>
  <si>
    <t>Helios USA, LLC manufactures high-performance mono-crystalline solar modules for use in residential, commercial, industrial, and utility-based solar electric systems. The companys modules integrate mono-crystalline cells, high-transmission glass, and anodized aluminum framing to produce power. It has strategic partnerships with Heliene Europe, SAP, Heliene Canada, and Heliene France. The company was formerly known as SOL Manufacturing, LLC and changed its name to Helios USA, LLC in October 2009. The company was incorporated in 2009 and is based in Milwaukee, Wisconsin. As of October 2013, Helios USA, LLC operates as a subsidiary of Chinaland Solar Energy Co., Ltd and First Sunergy LLC.</t>
  </si>
  <si>
    <t>760000</t>
  </si>
  <si>
    <t>First Sunergy LLC</t>
  </si>
  <si>
    <t>Helios Solar Works; mono-crystalline solar modules; linear performance warranty; on-time delivery; manufacturing platform; High-Performance Solar Modules; Solar Works modules; 10-year workmanship warranty; solar electricity; high-performance modules; clean energy jobs; 25-year linear performance; high-quality mono-crystalline cells; in-the-field inverter installation; Helios USA; best possible product; generous linear performance; open door policy; Minimizes safety risks; minimized shading issues; easy module connectors; solar distribution; solar distributors; home run cable; Multiple investment-grade monitoring; DC failure risks; solar installers; solar panels; Helios customers; solar system installation; solar world; reliable power.; Reliable Power; high quality; competitive pricing; high-transmission glass; high performance; aluminum framing; UL standards; long term; one-on-one relationships; natural consequence; American suppliers; CLIENT SERVICE; material selection; Minimizes design; EXELTECH MICROINVERTER; budget constraints; governmental applications; Personal Service</t>
  </si>
  <si>
    <t>helios; time delivery; manufacturing platform; helios solar works; helios solar; automated manufacturing; solar works; reliable power; workmanship; performance warranty; mono crystalline solar; generous; focus on quality; crystalline solar modules; mono crystalline; crystalline solar; minimizes; constraints; warranty; mono; linear; failure; flexibility; risks; high performance; solar modules; solar electricity; usa; suppliers; crystalline; wiring; year performance; worries; workmanship warranty; ul standards; tüv; transmission glass; space or budget; solar distributors; solar distribution; simplest; series module; selecting; satisfy a variety; safety risks; rapidly changing; quality components; power manufactures; positive change; point of failure; personal service; performance solar modules; offer quality; modules are assembled; minimized; microinverter; manufactures high performance; literature; listening; listen; investment grade; increased reliability; honor; honestly; high transmission glass; high transmission; high quality components; help our customers; hassles; governmental applications; full warranty; failure risks; efficient and reliable; disables; design systems; delivering high; crystalline cells; cost of production; considerations; consequence; connects directly; confident; competitive pricing; committed to providing; client service; cable trays; answering your questions; answering; anodized aluminum; anodized; year; solar system installation; high performance solar; entire system; cec; high efficiency; utilizing; performance solar; combiner boxes; cable</t>
  </si>
  <si>
    <t>0.00025738182015009616</t>
  </si>
  <si>
    <t>20452</t>
  </si>
  <si>
    <t>0.00027650333960889753</t>
  </si>
  <si>
    <t>1677</t>
  </si>
  <si>
    <t>a24f3c71283a27722c4389926be02f6b</t>
  </si>
  <si>
    <t>Seraphim Inc.</t>
  </si>
  <si>
    <t>Seraphim Inc. develops a paperback-size camera drone to capture aerial footages of skiers, snowboarders, mountain bikers, and other adventure sports enthusiasts. The company provides Seraph, a personal robot, based on see-and-avoid sensor technology, that offers over-your-shoulder camera services. The company caters to athletes. The company is headquartered in San Diego, California.</t>
  </si>
  <si>
    <t>Plug and Play Tech Center</t>
  </si>
  <si>
    <t>easiest consumer drone; active object avoidance; best action video; flight time; amazing things; intuitive design; water resistance; Wearable Technology; Consumer Robotics; Drones; Sports Technology; athletes; Seraph; 45 minute</t>
  </si>
  <si>
    <t>object avoidance; minute flight time; minute flight; athletes; minute; flight time; object; avoidance; sports technology; consumer drone; wearable technology; worry; easiest; shot; wearable; amazing; resistance; filming; intuitive; action; sports; active; things</t>
  </si>
  <si>
    <t>0.00043708450819316335</t>
  </si>
  <si>
    <t>8727</t>
  </si>
  <si>
    <t>0.0004408313097319799</t>
  </si>
  <si>
    <t>dfb605d79e210da9f39e9b31650be3ca</t>
  </si>
  <si>
    <t>Lotus Energy Pvt. Ltd.</t>
  </si>
  <si>
    <t>http://www.lotusenergy.com</t>
  </si>
  <si>
    <t>Lotus Energy Pvt. Ltd. engages in the design, manufacture, installation, and warranty service of solar and alternative energy systems and products in Nepal. It provides photovoltaic (PV) modules/solar panels; solar deep cycle batteries; package systems, such as solar home systems and PV powerhouse solar home systems; and electronic system components, including small multiple voltage regulators, solar power converters, solar charger controllers/sine wave inverters, solar/tube lights, compact fluorescent lamps, and LED bulbs, as well as small inverters for online and offline appliances. The company also offers portable solar systems, such as double and single portable panel, charge controller, and battery boxes, as well as portable solar home systems; solar power converters, including outback power systems and solar uninterruptible power supply systems; solar pumps, such as solar force piston and submersible water pumps; ozone water purifiers; solar vaccine refrigerators; and solar prayer wheels. In addition, Lotus Energy provides custom solutions, including portable power packs and control boxes; and solar power converter units for use in urban areas as safeguards against long power cuts, power fluctuations, and intermittent power. Further, the company provides remote lighting systems for villages, as well as power for water pumps, vaccination fridges, and water purification systems. It serves governments, non-governmental organizations, private sector organizations, hotels, and corporate offices. Lotus Energy was founded in 1992 and is based in Kathmandu, Nepal.</t>
  </si>
  <si>
    <t>Kathmandu</t>
  </si>
  <si>
    <t>Nepal</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</si>
  <si>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t>
  </si>
  <si>
    <t>solar home systems; power converters; lotus; portable solar; water pumps; converters; boxes; well as power; well as portable; wave inverters; water purification systems; voltage regulators; vaccine refrigerators; vaccine; uninterruptible power supply; tube lights; systems and products; solar vaccine; solar charger; sine wave inverters; service of solar; serves governments; sector organizations; private sector organizations; powerhouse; power supply systems; power cuts; power converter; portable power packs; piston; package systems; ozone water; outback power systems; outback power; outback; online and offline; offers portable solar; intermittent power; including portable; including outback power; including outback; governmental organizations; fluorescent lamps; fluctuations; energy pvt; electronic system; deep cycle batteries; cycle batteries; compact fluorescent lamps; compact fluorescent; charger controllers; battery boxes; alternative energy systems; urban areas; systems and solar; supply systems; sine wave; private sector; water purifiers; villages; submersible; sine; purification systems; ozone; offers portable; led bulbs; intermittent; deep cycle; custom solutions; uninterruptible power; uninterruptible; fridges; fluorescent; solar pumps; offline; cuts; organizations; purifiers; converter; pvt; charge controller; pumps; power packs; water purification; wheels; bulbs; regulators; refrigerators; governmental; portable power; system components; purification; hotels; governments; tube; lighting systems; wave; packs; force; alternative energy</t>
  </si>
  <si>
    <t>0.0003540836945142303</t>
  </si>
  <si>
    <t>4784</t>
  </si>
  <si>
    <t>0.0003655687858990542</t>
  </si>
  <si>
    <t>9457366401bb61696ff43ed5a015f652</t>
  </si>
  <si>
    <t>Oneworld Energy, Inc.</t>
  </si>
  <si>
    <t>Oneworld Energy, Inc., a renewable clean energy company, offers procurement, advisory, design, development, construction, operations, and maintenance services in the wind and solar energy sectors. The company operates through four divisions: Solar Power, Wind Power, Wind Services, and Solar Distribution. The Solar Power division provides integration and advisory services and design/build for third parties. The Wind Power division provides advisory services and design/build for third parties. The Wind Services division provides repair and maintenance services for third parties. The Wind Services division provides repair and maintenance services for third parties and for its own power generation facilities. The Solar Distribution division provides trading and advisory services for third parties. It procures and distributes wind turbines, solar panel modules, inverters/converters, polysilicon, solar chips and wafers, and other associated components to solar markets. The company also offers landlords rooftop program for utility scale solar energy parks or smaller solar energy parks on smaller commercial buildings or residences. It develops renewable energy projects in Canada, the United States, and the European Union. The company was formerly known as Green Breeze Energy Inc. and changed its name to Oneworld Energy, Inc. on July 25, 2009. The company was founded in 2003 and is based in Mississauga, Canada with offices in Dublin, Ireland; Copenhagen, Denmark; Munich, Germany; Goderich, Ontario; Denver, Colorado; Hong Kong and Shanghai, China; and New York, New York. As of June 5, 2012 Oneworld Energy, Inc. is in reorganization.</t>
  </si>
  <si>
    <t>Mississauga</t>
  </si>
  <si>
    <t>5585088</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</si>
  <si>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t>
  </si>
  <si>
    <t>third parties; wind services; parties; division; advisory services; solar energy parks; solar distribution; services division; energy parks; advisory; repair and maintenance; third; maintenance services; parks; wind power; smaller; solar panel modules; solar markets; smaller solar; scale solar energy; renewable clean energy; renewable clean; procures; power generation facilities; panel modules; generation facilities; energy sectors; distributes wind; develops renewable energy; develops renewable; landlords; residences; european union; divisions; polysilicon; renewable energy projects; union; repair; utility scale solar; chips; wind and solar; commercial buildings; energy projects; trading; converters; scale solar; european; utility scale; procurement; associated; wafers; rooftop; program; power generation; wind turbines; sectors; turbines</t>
  </si>
  <si>
    <t>0.00012677629724716893</t>
  </si>
  <si>
    <t>0.00019650415027330857</t>
  </si>
  <si>
    <t>1680</t>
  </si>
  <si>
    <t>6637742494d94f19d922663728095778</t>
  </si>
  <si>
    <t>U.F.E SOLAR GmbH</t>
  </si>
  <si>
    <t>http://www.ufesolar.de</t>
  </si>
  <si>
    <t>U.F.E SOLAR GmbH designs, manufactures, and markets solar panels and systems. The company offers solar powered heating systems, photovoltaic cells, batteries, solar plant controlling units, and accessories. Additionally, it provides solar plant designing and planning services. The company partners with Bundesverb and Solarwirtschaft. U.F.E SOLAR is headquartered in Eberswalde, Germany.</t>
  </si>
  <si>
    <t>Eberswalde</t>
  </si>
  <si>
    <t>solar plant; solar powered heating; powered heating systems; powered heating; planning services; designing and planning; offers solar powered; markets solar panels; panels and systems; markets solar; plant; controlling; photovoltaic cells; additionally; heating systems; designing; solar powered; partners; planning; offers solar; units</t>
  </si>
  <si>
    <t>0.00044321914116008987</t>
  </si>
  <si>
    <t>34040</t>
  </si>
  <si>
    <t>0.0004039557556854824</t>
  </si>
  <si>
    <t>1681</t>
  </si>
  <si>
    <t>69c2797d2c0fa999ddf6965e51818d89</t>
  </si>
  <si>
    <t>Drona Aviation Pvt. Ltd.</t>
  </si>
  <si>
    <t>http://www.dronaaviation.com</t>
  </si>
  <si>
    <t>Drona Aviation Pvt. Ltd. develops nano drones' application platform for users to build their own industrial applications. It offers Pluto, a DIY nano drone that is used for home security, firefighting, industrial monitoring, and defense applications. The company was founded in 2014 and is based in Mumbai, India.</t>
  </si>
  <si>
    <t>Z Nation Lab</t>
  </si>
  <si>
    <t>Drona Aviation; SINE IIT Bombay; drone based solutions; retail market. aerospace; aerial cinematography; crowd monitoring; robotics company; greater safety; aerospace domain; drones; ease; Provides; IITians; vision; products; services</t>
  </si>
  <si>
    <t>drona; retail market; providing services; presently; incubated; iit bombay; iit; greater safety; drone based solutions; designing and manufacturing; crowd monitoring; bombay; aerial cinematography; unavailable; sine; customised; aviation; crowd; domain; cinematography; ease; started; greater; designing; retail</t>
  </si>
  <si>
    <t>0.00008492810191046353</t>
  </si>
  <si>
    <t>0.00012571460277322106</t>
  </si>
  <si>
    <t>378014b3afd9d70ddb545770a54d265a</t>
  </si>
  <si>
    <t>Skyward IO, Inc.</t>
  </si>
  <si>
    <t>http://skyward.io</t>
  </si>
  <si>
    <t>Skyward IO, Inc. provides enterprise-grade software for fleet and operations management. It offers The SkyWard System, a drone operations software that provides solutions in the areas of operations management, regulatory services, fleet and personnel management, operating procedures, and commercial insurance. The companys solution is a digital system of record that enables safe, compliant, and insured commercial operations. Skyward IO, Inc. was formerly known as Rising Tide Innovations, Inc. and changed its name to Skyward IO, Inc. in July 2014. The company was founded in 2012 and is based in Portland, Oregon. As of February 16, 2017, Skyward IO, Inc. operates as a subsidiary of Verizon Enterprise Solutions, Inc.</t>
  </si>
  <si>
    <t>6618049</t>
  </si>
  <si>
    <t>Techstars Central LLC; Verizon Ventures; Moment Ventures; Founder's Co-op; Norwest Venture Partners; Draper Associates; Voyager Capital</t>
  </si>
  <si>
    <t>Verizon Communications Inc.</t>
  </si>
  <si>
    <t>drone operators; drone software platform; drone airspace map; commercial drone operators; drone services; aerial sensing; -A drone airspace; commercial drone businesses; drone enthusiasts; drone solutions; drone ops; drone flight; aerial sensing services; TurboTax style services; affordable aerial sensing; affordable aerial sensors; online environment; regulatory compliance; Unmanned Aircraft Systems; robotics. saas. software; excellent business partners; archive meaningful results; flight planning tools; complex aviation rules; professional operators; commercial drones; aerial imagery; commercial operators; certified operators; Skyward solution; crop yields; Data Services; reasonable purpose; Beta Testers; animal behavior; best practices; operating procedures; environmental disasters; Regulatory Consulting; Tide Innovations; airline certification; commercial applications; Big Data; end users; cloud-­based software; elegant tool; real time; good guys; Mobile Web</t>
  </si>
  <si>
    <t>fulfill; system of record; regulatory; regulatory compliance; software platform; we're; drone operators; orders; flight planning; rules; train; gis; compliance; drone services; sensing; operators; airspace; code; commercial drone; record; worthy; track the movement; streamlining; specific requirements; solution for commercial; software integrates; sensing and data; requesting; regulatory consulting; professional operators; product offers; power of unmanned; platform helps; people interested; partners in drone; ops; operators worldwide; operations management; online storage; increase crop yields; increase crop; harnesses the power; guys; gis mapping; gather data; firefighters; farmers increase; enables farmers; effortlessly; editors; drone enthusiasts; drone businesses; develops online; daas; crop yields; configured for specific; complex aviation; commercial operators; certify; certified training; certified operators; betterment; beta testers; beta; aviation rules; archive; approvals; applications in agriculture; airline; aerial sensors; advent; actively seeking; insurance; sensing technology; requests; liability insurance; key features; io; hd camera; commercial drone operators; map; certified; we're building; twitter; reasonable; logging; turbo; complex; aviation; connect; affordable; meaningful; uas; write; management solution; disasters; data services; behavior; analysts; operational</t>
  </si>
  <si>
    <t>0.0005183819055247551</t>
  </si>
  <si>
    <t>5727</t>
  </si>
  <si>
    <t>0.00043390856707673664</t>
  </si>
  <si>
    <t>1683</t>
  </si>
  <si>
    <t>fe5834595d74ab4ec533317118b67c99</t>
  </si>
  <si>
    <t>Acro Electric, Inc.</t>
  </si>
  <si>
    <t>http://www.acroenergy.com</t>
  </si>
  <si>
    <t>As of February 23, 2009, Acro Electric, Inc. operates as a subsidiary of Lonestar Capital Corp. Acro Electric, Inc., an electrical contractor, provides solar power, backup power, and power conditioning systems installation services for residential and commercial customers. It offers installation of solar energy systems, home standby generators, automatic transfer panels and switches, off- and on-line UPS systems, and line interactive UPS systems. The company is based in Oakdale, California.</t>
  </si>
  <si>
    <t>Oakdale</t>
  </si>
  <si>
    <t>7244400</t>
  </si>
  <si>
    <t>Acro Energy Technologies, LLC</t>
  </si>
  <si>
    <t>Acro Energy Technologies; renewable energy companies; Acro Electric; suitable acquisition candidates; solar integrator market; residential solar integrator; Energy Technologies Corp.; States solar market; Energy Efficiency Solar; TSX Venture; acquisition campaign; North America; new markets.; Los Angeles; consolidation; growth; addition; ART; United; Inc.</t>
  </si>
  <si>
    <t>solar integrator; renewable energy companies; growth of renewable; consolidation; energy technologies; energy companies; integrator; technologies corp; organically; largest residential solar; largest residential; initiated; candidates; acquisition campaign; growth; acquisition; solar market; campaign; efficiency solar; evaluate; continues; focused; venture; initially; actively; corp; residential solar; grow; suitable; largest; art; energy efficiency</t>
  </si>
  <si>
    <t>0.000246722326565407</t>
  </si>
  <si>
    <t>75909</t>
  </si>
  <si>
    <t>0.0003118245062613973</t>
  </si>
  <si>
    <t>bdaf1bf0ade98751a957e8e8a36abcd1</t>
  </si>
  <si>
    <t>krtkl inc.</t>
  </si>
  <si>
    <t>http://krtkl.com</t>
  </si>
  <si>
    <t>krtkl inc. provides a platform that monitors and controls connected devices in the cloud. The company was founded in 2014 and is based in San Francisco, California.</t>
  </si>
  <si>
    <t>software-defined wired/wireless communications; peripheral devices; unmanned vehicles; FPGA wireless development; real-time operating systems; unmanned vehicle markets; hardware-locked software libraries; digital signal processing; intelligent systems; industrial automation; design services. krtkl; vision. electronics. fpga.; real time. robotics.; safety-critical systems; safety-critical architectures; mechatronic systems; vision systems; snickerdoodle platform; control systems; software-defined networking; artificial vision; automated systems; system-level design; connected products; accelerate development; tough problems; medical devices; power management; wireless communications/networking; software development; machine intelligence; electronic devices; product development; software solutions; wireless connectivity; Offers Computer hardware; commercial products; robust solutions; commercialization; integration; company; hardware.; IoT; drones; soc; COTS; Mechatronics; controls; RTOS</t>
  </si>
  <si>
    <t>peripheral devices; peripheral; fpga; wireless communications; software defined; safety critical; intelligent systems; computer hardware; commercialization of high; unmanned vehicles; development and commercialization; computer vision; embedded systems; networking; industrial automation; commercialization; high volume; defined; embedded; hardware and software; wireless; automation; wireless connectivity; unmanned vehicle; system on chip; suite of hardware; software libraries; rtos; operating systems; offers computer; networking applications; monitors and controls; monitoring and controlling; mechatronic; locked; engineering design services; engineering consulting; embedded hardware; embedded controllers; digital signal processing; digital signal; development platform; develop custom; design and integration; critical systems; creators; cores; connected products; computer vision systems; communication hardware; commercial products; bleeding edge; bleeding; automated systems; artificial vision; accelerates the development; vision systems; system level; soc; mechatronics; cots; volume; wireless communication; libraries; connected devices; solutions for commercial; accelerates; communications; tough; signal processing; engineering design; arm; edge; medical devices; design services; architectures; solves; critical; accelerate; wired; power management; intellectual property; intelligent; system integration; controlling; connected; intellectual; product development; electronic devices; implementing; software development; software solutions; shelf; programming; nature; chip; suite; connectivity; fun; ip</t>
  </si>
  <si>
    <t>0.00046201608351438593</t>
  </si>
  <si>
    <t>33389</t>
  </si>
  <si>
    <t>0.00043090176163816077</t>
  </si>
  <si>
    <t>1685</t>
  </si>
  <si>
    <t>7b502799f70fd2fce169e441f9c3f445</t>
  </si>
  <si>
    <t>BRCK Inc.</t>
  </si>
  <si>
    <t>http://www.brck.com</t>
  </si>
  <si>
    <t>BRCK Inc. provides a self-powered and cloud managed mobile WiFi device/modem/router with built in fail-overs and programmable GPIO expansion that enables users to access the Internet anywhere. The companys cloud platform allows users to access and manage BRCK devices from a single place, anywhere in the world; and allows users to write their own custom software for it through the available API. It serves field and travel teams, support teams, and medium and small business networks; and remote systems monitoring and personal networking applications. The company was founded in 2014 and is based in Nairobi, Kenya with manufacturing operations in the United States.</t>
  </si>
  <si>
    <t>4133985</t>
  </si>
  <si>
    <t>MKS Alternative Investments; Omvestments; Urban Us Public Benefit Corporation; Synergy Energy Ltd; Invested Development</t>
  </si>
  <si>
    <t>mobile WiFi device; BRCK; SIM card; programmable GPIO expansion; BRCK devices; brck cloud; remote systems monitoring; small business networks; personal networking applications; available API; custom software; 10/100Mbps WAN/LAN Port; compatible GPIO port; local SIM card; GSM antenna port; lower power state; ground-breaking ventures. consumer; multiple devices; open source technologies; electronics. enterprise software.; BRCK vMNO; WiFi signal; cloud platform; rugged design; SIM cards; modem / router; single place; internet; travel teams; support teams; world; global connectivity; internet connectivity; 3G data; b/g/n router; mobile connectivity; harsh environments; New York; local devices; power mode; onboard storage; signal range; smart-power design; New Delhi; cross-sector partnerships; software company; BRCKs dashboard; weather resistance; custom services; custom applications</t>
  </si>
  <si>
    <t>sim; sim card; wifi; users to access; router; multiple devices; access and manage; custom software; rugged; write; card; port; api; connectivity; allows users; antenna; teams; you're; place; weather resistance; wan; systems monitoring; support teams; stay connected; smart power; sim cards; rugged design; preferences; power mode; power design; platform allows users; people connected; onboard storage; networking applications; modems; mobile connectivity; mbps; manage multiple; lower power; login; integrated hardware; imagination; harsh environments; ground breaking; gb; full power; ethernet connection; empowers people; dirty; desktops; designed to work; crucial; connects people; connect to multiple; company's cloud; car battery; blackout; arduino compatible; ability to manage; longer; manage; physically; internet connectivity; cloud platform; signal; connected; modem; lan; insert; drops; content; statistics; routers; breaking; small business; serious; plenty; platform allows; attach; arduino; robust; worry; leaving; share; ethernet; burning; networks; gsm; fail; enables users; custom applications; backup power; harsh; broadcast; programmable; partnerships; mile; ability; ventures; dashboard</t>
  </si>
  <si>
    <t>0.00035194461508179163</t>
  </si>
  <si>
    <t>16282</t>
  </si>
  <si>
    <t>0.0003682467644613383</t>
  </si>
  <si>
    <t>1686</t>
  </si>
  <si>
    <t>aca6bcdbb6eb3a4513970555b9f36545</t>
  </si>
  <si>
    <t>HECO-Schrauben GmbH &amp; Co. KG</t>
  </si>
  <si>
    <t>http://www.heco-schrauben.de</t>
  </si>
  <si>
    <t>HECO-Schrauben GmbH &amp; Co. KG develops and manufactures screws. The company offers screws for application in MDF and HDF, contraction effect, structural timber connections, fixing of soft insulating materials above rafters, fixing of solar panels onto roof trusses, outdoor decking installations, concrete and masonry surfaces, and others. It also provides screws for installation in industrial wood, sheet metal, and plastic products; and screw anchors and wood screws for securing wood components on solid masonry and concrete. In addition, the company offers decking gliders for grooved decking boards; decking glider screws; installation tools for screw-in-anchors; accessories for decking screws; caps and washers for countersunk head screws; standard-screw-driver-bits; and other accessories. It sells its products through importers and retailers in Germany and internationally. The company was formerly known as Ludwig Hettich GmbH &amp; Co., Schraubenfabrik. HECO-Schrauben GmbH &amp; Co. KG was founded in 1967 and is based in Schramberg, Germany.</t>
  </si>
  <si>
    <t>Schramberg</t>
  </si>
  <si>
    <t>Baden-Württemberg</t>
  </si>
  <si>
    <t>Terra Seng; Terra Seng Head; Seng Head Screw; Terra Seng Director; HECO-TOPIX-Terra Seng Head; HECO-TOPIX Terra Seng; Terra Seng ladders; Director upper centerpiece; countersunk head screws; Head Screw Item; stainless steel screws</t>
  </si>
  <si>
    <t>terra; seng; screw; decking; screws; director; centerpiece; item; head; upper; tc; masonry; grooved; cylinder head; piece; fixing; anchors; bit; cylinder; pieces; middle; boards; wood; concrete; hd; covering; stainless steel; mm; stainless; setting; drive; weatherproof; trusses; timber connections; terrace; stick; service life; roof trusses; rafters; plastic products; pack sizes; margin; long service life; long service; insulating materials; installation instructions; including installation; gliders; glider; driver bits; copy; bits; assortment; fit; tuned; caps; securing; power transmission; coverings; plastic; ladders; coordinated; lower; timber; insulating; washers; easy installation; diameter; sheet metal; edge; instructions; flooring; steel; attachment; soft; driver; spin; fits; length; rear; approved; durability; pack; depth; retailers; connections; distance; develops and manufactures; surfaces; sets; sizes; boxes; manufactured; ventilation; sheet; packaging; optimal; structural; solid; sells its products</t>
  </si>
  <si>
    <t>0.0003574064127945192</t>
  </si>
  <si>
    <t>7547</t>
  </si>
  <si>
    <t>0.0003676993727353875</t>
  </si>
  <si>
    <t>1687</t>
  </si>
  <si>
    <t>27e753c83a509e7a4cf94d142715513b</t>
  </si>
  <si>
    <t>http://www.aionrenewables.com</t>
  </si>
  <si>
    <t>Aión Renewables S.p.A. engages in the design, installation, and sale of solar photovoltaic (PV) systems; and production of PV cells and modules. The company also offers specialized services for the construction of PV systems. Its products include AiMove biaxial computerized tracking systems for solar parks; AiLand, a fixed PV system; AiRoof, a system integration that allows architectural integration of solar systems of the rooftop; AiGarden, a PV system for garden; AiPark01, a cover system designed to allow cars recovery and to produce electricity; AiPark02, a parking system for producing electrical energy through solar panels; and AiPark03, a car parking shelter. The company also offers AiLight, an automatic system, which converts the sunlight into electric power, stores it in batteries, and uses it at night to feed one lamp composed by 30 high luminous intensity LEDs; cabins; charge regulators; batteries; PV kits and accessories; and AiFarm, a pile-driven metallic structure suitable for the agricultural environment that acts as a PV module, as well as sells inverters. Aión Renewables S.p.A. was founded in 1998 and is based in Prato di Correggio, Italy.</t>
  </si>
  <si>
    <t>Prato di Correggio</t>
  </si>
  <si>
    <t>Reggio Emilia</t>
  </si>
  <si>
    <t>AVELAR Energy Ltd. (2); Jiangsu Zongyi Co.,Ltd</t>
  </si>
  <si>
    <t>26756051</t>
  </si>
  <si>
    <t>13086052</t>
  </si>
  <si>
    <t>AIN (Borsa Italiana); 0F15 (London Stock Exchange); AINM (BATS &amp;#x27;Chi-X Europe&amp;#x27;)</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</si>
  <si>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t>
  </si>
  <si>
    <t>sp; renewables; pv system; specialized services; sells inverters; pv kits; production of pv; pile; offers specialized; luminous; integration of solar; fixed pv; designed to allow; car parking; cabins; biaxial; architectural integration; parking; shelter; systems for solar; system designed; intensity; solar parks; tracking systems; metallic; lamp; pv cells; cells and modules; electrical energy; regulators; produce electricity; composed; system integration; pv module; acts; garden; leds; parks; electric power; pv systems; converts; cars; feed; suitable; recovery; architectural; cover; rooftop; night; producing; stores; kits; driven; structure; solar systems; car; specialized; automatic; sunlight; agricultural; solar photovoltaic; fixed</t>
  </si>
  <si>
    <t>0.00007769780415907651</t>
  </si>
  <si>
    <t>0.00011736915440928322</t>
  </si>
  <si>
    <t>1688</t>
  </si>
  <si>
    <t>9566d2641c056581af7ac9550ef30d2e</t>
  </si>
  <si>
    <t>Blumatica srl</t>
  </si>
  <si>
    <t>http://www.aermatica.com</t>
  </si>
  <si>
    <t>Blumatica srl realizes and operates integrated aircraft systems based on drones or RPAS in Italy. The company offers RPAS solutions for farming, such as surveys for precision and ecofriendly agriculture, biological control against corn parasites, and biocompatible aerial treatments at low altitude. It also develops customized solutions for specific needs. The company was founded in 1996 and is based in Colverde, Italy.</t>
  </si>
  <si>
    <t>Colverde</t>
  </si>
  <si>
    <t>Remote Pilot Systems; mechanical component design; 3D printing; DRONE solution; industrial manner; AERMATICA 3D; hardware development; sensors</t>
  </si>
  <si>
    <t>sapr; remote pilot; operations carried; manufactures solutions; hardware development; field operations; drone solution; manner; carried; software development; develops and manufactures; printing; elements; component; pilot; operational; mechanical</t>
  </si>
  <si>
    <t>0.00007013572055693048</t>
  </si>
  <si>
    <t>0.0001376249063234212</t>
  </si>
  <si>
    <t>1689</t>
  </si>
  <si>
    <t>db58210f-a20c-3ce4-38d5-3b2ae3202197</t>
  </si>
  <si>
    <t>Dronecode</t>
  </si>
  <si>
    <t>https://www.dronecode.org/</t>
  </si>
  <si>
    <t>Dronecode brings together existing and future open-source drone projects under a non-profit structure governed by The Linux Foundation. Dronecode is an open-source, collaborative project that brings together existing and future open-source drone projects under a non-profit structure governed by [The Linux Foundation](https://www.crunchbase.com/organization/the-linux-foundation). The result will be a common, shared open-source platform for unmanned aerial vehicles (UAVs).
Dronecode encourages the development of open-source consumer and commercial UAV software by building and supporting a community of developers and providing them with the resources and tools that help them innovate. The ultimate goal is to maximize adoption of the project’s code for the benefit of users with UAV software.
Dronecode’s platform has already been adopted by many organizations on the forefront of drone technology, including HobbyKing, PrecisionHawk, Walkera, and many others.</t>
  </si>
  <si>
    <t>uav software; open source; users with uav; ultimate goal; tools that help; source drone; resources and tools; precisionhawk; platform for unmanned; open source drone; maximize adoption; help them innovate; encourages the development; encourages; consumer and commercial; commercial uav; benefit of users; innovate; linux; forefront; adoption; foundation; ultimate; shared; code; supporting; profit; drone technology; brings; maximize; common; benefit; unmanned aerial vehicles; organizations; developers; result; goal; aerial vehicles; uavs; structure; resources; community</t>
  </si>
  <si>
    <t>0.0004516917695293451</t>
  </si>
  <si>
    <t>9080</t>
  </si>
  <si>
    <t>0.0004980529750729239</t>
  </si>
  <si>
    <t>Certain data and content provided by https://www.crunchbase.com/organization/dronecode</t>
  </si>
  <si>
    <t>1691</t>
  </si>
  <si>
    <t>ac6ff0636341ae33ca72c72cd323eba0</t>
  </si>
  <si>
    <t>YHI International Limited</t>
  </si>
  <si>
    <t>http://www.yhigroup.com</t>
  </si>
  <si>
    <t>YHI International Limited, an investment holding company, distributes automotive and industrial products in Singapore, Malaysia, China, Hong Kong, Taiwan, Australia, New Zealand, and internationally. It operates through Manufacturing and Distribution segments. The company distributes automotive products, including tires and alloy wheels; industrial power products comprising automotive and rechargeable batteries for commercial and industrial use, as well as golf and utility buggies; and other industrial power products, such as solar panels, chargers, and UPS products. It also designs, develops, manufactures, markets, and distributes alloy wheels. YHI International Limited distributes tires under the name of Yokohama, Nitto, Nankang, Nexen, Pirelli, Archilles, and Neuton Tyres brand names; alloy wheels under the Enkei, OZ, Konig, Breyton, and Advanti Racing brand names; and industrial power products under the Hitachi, Trojan, CSB, Benning, Crown, Vision, FIAMM, Jinko Solar, and Neuton Power brand names. The company was founded in 1948 and is headquartered in Singapore. YHI International Limited is a subsidiary of YHI Holdings Pte Ltd.</t>
  </si>
  <si>
    <t>YHII.F (Pink Sheets LLC); BPF (Singapore Exchange)</t>
  </si>
  <si>
    <t>industrial power; brand names; alloy wheels; names; tires; distributes automotive; alloy; wheels; power products; brand; racing brand; oz; jinko solar; jinko; crown; automotive products; automotive and industrial; manufacturing and distribution; industrial products; automotive; rechargeable batteries; racing; products comprising; rechargeable; golf; commercial and industrial; segments; comprising; chargers</t>
  </si>
  <si>
    <t>0.0001235274677220068</t>
  </si>
  <si>
    <t>14348</t>
  </si>
  <si>
    <t>0.00019521635665942165</t>
  </si>
  <si>
    <t>1692</t>
  </si>
  <si>
    <t>6a6f024e66a3c1d392dd7db20eff7628</t>
  </si>
  <si>
    <t>SOL, Inc.</t>
  </si>
  <si>
    <t>http://www.solarlighting.com</t>
  </si>
  <si>
    <t>SOL, Inc. develops, manufactures, and markets commercial and industrial grade solar powered LED lighting systems for corporate complexes, fence lines, international roadways, military, mining and industry, multi-site retail, parks and recreation, schools and universities, transportation, billboard, and airports applications. The company offers high wind event, street, parking lot, pathway and trail, perimeter security, recreational shelter, sign, roadway, bus stop, pole mount, hurricane, backlit sign, sign, shelter Ad, shelter security, and transit shelter lighting fixtures and systems; and LED luminaries. It serves governments, corporations, and agencies through its network of sales representatives in the United States. SOL, Inc. was formerly known as Solar Outdoor Lighting, Inc. and changed its name to SOL, Inc. in April 2002. The company was founded in 1990 and is based in Palm City, Florida. As of July 2, 2014, SOL, Inc. operates as a subsidiary of Carmanah Technologies Corp.</t>
  </si>
  <si>
    <t>Palm City</t>
  </si>
  <si>
    <t>1750000</t>
  </si>
  <si>
    <t>6640328</t>
  </si>
  <si>
    <t>Carmanah Technologies Corporation</t>
  </si>
  <si>
    <t>lighting; Sol; grid-tie LED lighting; Transit Shelter; solar lighting; solar lighting solutions; solar LED lighting; solar street lighting; solar trail lighting; Shelter Lighting; solar lighting systems; Sol Inc.; Transit Shelter Ad; Shelter Ad Light; Solar Shelter Lighting; Solar lighting product; on-grid lighting systems; Solar Hurricane Lighting; Transit Shelter Security; pedestrian-scale solar lighting; Shelter Security Light; grid-connected LED lighting; Solar Path Lighting; Transit Shelter Lighting; Perimeter Security Lighting; Recreational Shelter Lighting; Wind Event Lighting; Oasys™ Shelter Lighting; solar light solutions; national lighting standards; economic lighting solution; outdoor advertising lighting; lighting fixturesthat work; Commercial-grade solar lights; certified solar light; solar outdoor lightingsystem; grid-tied lighting; Tropical Lighting; lighting applications; traditional grid-tie systems; parking lot lighting; Sign Lighting; Roadway Lighting; wind events; solar energy; electrical connection; high wind events; fence lighting; superior light performance; ASCE-7-05 extreme wind</t>
  </si>
  <si>
    <t>sol; shelter; transit shelter; trenching; lighting system; ad; transit; tropical; sol's solar; roadway; perimeter security; luminaires; lighting solution; kiosks; illuminate; extreme wind; electrical connection; efficient grid; lighting solutions; solar lighting; parking lot lighting; lot lighting; high wind; perimeter; grid tie; solar light; led lighting; pole; parking lot; signs; tie; solar lights; parking lots; illumination; parking; lots; solar street; integrated solar; wiring; solar powered; lighting systems; leds; advertising; lot; certified; extreme; ideal; energy efficient; economic; customized; well lit; utility costs; unsurpassed; tüv; trails; tie systems; system developed; superior light; spacing; source of light; solution tailored; solar powered led; solar outdoor; solar lighting systems; solar lighting solutions; solar lighting product; solar and energy; smart controller; simplified installation; security lighting; security and safety; rugged environments; roadways; roadway lighting; resist; reliable source; quality lighting; prone; prohibitive; powered led; pleasing solar; performance and durability; pedestrian; pavilion; outdoor led; outdoor building; option to reduce; offers an array; military bases; luminaire; lit; lighting standards; lighting solar; lighting product; lighting commercial; light performance; light boxes; led luminaire; led lighting solutions; intruders</t>
  </si>
  <si>
    <t>0.0005087383098308235</t>
  </si>
  <si>
    <t>2719</t>
  </si>
  <si>
    <t>0.0005150589051729707</t>
  </si>
  <si>
    <t>1693</t>
  </si>
  <si>
    <t>95e3da90e24de8c5c3cb492e82b0fdba</t>
  </si>
  <si>
    <t>Foresight Technologies, Inc.</t>
  </si>
  <si>
    <t>http://www.foresighttech.net</t>
  </si>
  <si>
    <t>Foresight Technologies, Inc. operates as a contract manufacturing and equipment design company which provides products, systems and services to semiconductor, aerospace, military, solar, and medical device companies. The company offers CNC machined metals and plastics, plastic welding, and fluid/wet process equipment assembly services. Its products and services include custom and standard wet systems, and chemical handling systems; toolsets for semiconductor, solar, MEMs, medical device, optics, and flat panel display industries; solutions for research and development, and university environments; and fully automated, semi-automated, and manual wet process stations. The company also provides design and engineering services to users of chemical processing systems. It serves aerospace, semiconductor OEM's, military, semiconductor manufacturers/MEMs/nanotechnology, solar/photovoltaics/LED, and medical device manufacturing industries in the United States and internationally. Foresight Technologies, Inc. was incorporated in 1995 and is based in Tempe, Arizona.</t>
  </si>
  <si>
    <t>Foresight Technologies; Foresight Processing LLC; systems. electric vehicle; solar cell manufacturing; advanced chemical processing; world leaders; Manufacturing firm; engineering services; value; solutions; semiconductor; defense; design</t>
  </si>
  <si>
    <t>foresight; leading engineering; firm providing; engineering and manufacturing; engineered solutions; leaders; firm; solar cell manufacturing; services to users; processing systems; chemical processing; biotech; engineered; cell manufacturing; design and engineering; engineering services; electric vehicle; pharmaceutical; solar cell; defense; chemical</t>
  </si>
  <si>
    <t>0.00016004838733971684</t>
  </si>
  <si>
    <t>8778</t>
  </si>
  <si>
    <t>0.00026591594682394724</t>
  </si>
  <si>
    <t>1694</t>
  </si>
  <si>
    <t>c1e01a761db68e66cf0366ea3005c59d</t>
  </si>
  <si>
    <t>Lecron Internet Media Industry Co., Ltd.</t>
  </si>
  <si>
    <t>http://www.lecron.cn</t>
  </si>
  <si>
    <t>Lecron Internet Media Industry Co., Ltd. manufactures and sells chemical products. The companys products include monomer polyether polyol, system polyol for polyurethane foam, polyurethane prepolymer for elastomer, polyurea waterproof and anti-corrosion materials, medical intermediate, the third generation polycarboxylic acid water reducer monomer, surfactant, high boiling point solvent, polyurethane fireproof insulation panel, etc. Its products are used in various applications, including construction thermal insulation, pre-insulated pipes, sandwich panels, solar water heaters, household appliances, and automobiles. The company was formerly known as Lecron Energy Saving Materials Co., Ltd and changed its name to Lecron Internet Media Industry Co., Ltd. in June 2016. Lecron Internet Media Industry Co., Ltd. was founded in 2003 and is based in Zibo, China.</t>
  </si>
  <si>
    <t>Zibo</t>
  </si>
  <si>
    <t>486020922</t>
  </si>
  <si>
    <t>44163641</t>
  </si>
  <si>
    <t>300343 (Shenzhen Stock Exchange); 300343 (Shenzhen Stock Exchange - Shenzhen-Hong Kong Stock Connect)</t>
  </si>
  <si>
    <t>media industry; internet media; polyurethane; third generation; solvent; sandwich panels; polyurethane foam; including construction; elastomer; chemical products; boiling point; boiling; anti corrosion; thermal insulation; intermediate; insulation; sandwich; automobiles; household appliances; media; insulated; solar water heaters; foam; corrosion; waterproof; acid; pipes; water heaters; household; solar water; anti; manufactures and sells; heaters; third; pre; appliances; chemical; medical; point</t>
  </si>
  <si>
    <t>0.00007806368729540638</t>
  </si>
  <si>
    <t>9152</t>
  </si>
  <si>
    <t>0.00011739441638031766</t>
  </si>
  <si>
    <t>d7503daf5fab51bee8587d801a48d02e</t>
  </si>
  <si>
    <t>Consolidated Pressure Control, LLC</t>
  </si>
  <si>
    <t>http://www.cpcmfg.com</t>
  </si>
  <si>
    <t>Consolidated Pressure Control, LLC engages in the engineering, design, and manufacture of pressure control systems for use in blow out prevention systems to oil and gas drilling and service companies. The company offers blow out prevention (BOP) systems and components, control panels, closing units, solar units, hydrostatic test units, and pulsation dampers, as well as BOP control system components and accessories, such as accumulator bottles, support pumps, and valves. It also engages in the design, manufacture, and installation of new remote interface systems, including PLC, touch screen, and pushbutton technology; and distribution of BOP control systems and BOP test pumps. In addition, the company offers fabrication, customer support, on-site troubleshooting and repair, upgrade, maintenance, and field support services. It serves land drilling, offshore drilling, well servicing, and production markets. The company was founded in 2004 and is based in Houston, Texas. As of November 7, 2011, Consolidated Pressure Control, LLC operates as a subsidiary of Sara SAE Pvt. Ltd.</t>
  </si>
  <si>
    <t>National Oilwell Varco, Inc.; Joulon</t>
  </si>
  <si>
    <t>bop; blow; drilling; prevention; troubleshooting and repair; solar units; service companies; remote interface; prevention systems; offers fabrication; interface systems; field support; dampers; control system components; consolidated; components and accessories; closing; accumulator; bottles; control systems; systems and components; customer support; pressure; units; touch screen; troubleshooting; control panels; test; system components; pumps; servicing; upgrade; offshore; valves; fabrication; control system; support services; screen; oil and gas; touch; interface; repair; land</t>
  </si>
  <si>
    <t>0.00008438536420889717</t>
  </si>
  <si>
    <t>0.00016175683007164124</t>
  </si>
  <si>
    <t>1696</t>
  </si>
  <si>
    <t>1e0fa9e819bf3f3be1ee6a6f984b433e</t>
  </si>
  <si>
    <t>USD Global INC.</t>
  </si>
  <si>
    <t>http://cannykart.com</t>
  </si>
  <si>
    <t>USD Global INC. operates Cannykart.com, an Internet of Things marketplace for smart devices, products, and solutions. It enables users to find products related to lifestyle, wearables, home automation, baby care, and drones on its platform; and helps customers to buy devices, build products, integrate with solutions, and sell on its integrated platform. The company was incorporated in 2014 and is based in Wilmington, Delaware.</t>
  </si>
  <si>
    <t>d1g1tal dr1ve; integrated electric drive; D1g1tal Dr1ve D1; D1G1TAL DR1VE models; Offers electric motorcycles; compact IGBT-based controller; light/medium duty vans; vehicle manufacturing companies; compact electric vehicles; high voltage components; gear-driven final drive; light duty vans; small commuting vehicles; intense international competition; larger luxury sedans; things. lifestyle. wearables; extreme super cars; lightweight aluminum shell; single elegant solution; optimal space utilization; home automation; baby care; internal oil water; IGBT power platform; great user experience; products. e-commerce. internet; industry-leading torque; anti-vibration chassis; IoT devices; integrated components; motor technology; power density; unprecedented efficiency; specific needs; single chassis; amazing products; drone products; durable shell; necessary components; packaging solution; amazing lifestyle; heat exchange; exclusive marketplace; oil pump; exclusive Internet; Smart devices; cannykart.com; N-m; cooling; trucks</t>
  </si>
  <si>
    <t>dr; torque; electric drive; drive system; baby; vans; cooling system; chassis; shell; lifestyle; enclosed; duty; wearables; exclusive; amazing; controller; compact; trucks; drive; iot; cooling; marketplace; water cooled; system durability; space utilization; sedans; power platform; power density; oil pump; offers electric; motto; motorcycles; motor technology; medium duty; marketplace for smart; lubrication; lightweight aluminum; light duty; inverter controller; including motor; heat exchange; great user experience; great user; drone products; differential; delivers industry; delight; components including; commuting; bundled; amazing products; motor; water heat; iot devices; entire system; internet of things; smart devices; manufacturing companies; intense; cooled; vibration; luxury; complete system; starts; products and solutions; matches; matched; user experience; transforming; innovative products; care; optimizes; elegant; find; full range; mounted; winning; suit; miles; things; competition; industry leading; high voltage; automation; durability; wearable; exchange; electric vehicle; density; utilization; electric vehicles; final; gear; explore; improves; billion; unprecedented; phase; lives; super</t>
  </si>
  <si>
    <t>0.00007488806472263614</t>
  </si>
  <si>
    <t>5635</t>
  </si>
  <si>
    <t>0.00014340400474713207</t>
  </si>
  <si>
    <t>1697</t>
  </si>
  <si>
    <t>153a3f93f54d195cae451c12ee8b7b53</t>
  </si>
  <si>
    <t>Parque Cibernético Santo Domingo, S.A.</t>
  </si>
  <si>
    <t>http://www.pcsd.com.do</t>
  </si>
  <si>
    <t>Parque Cibernético Santo Domingo, S.A. provides technology, infrastructure, services, education (entertainment), and support to various companies in Dominican Republic. It offers services to companies in the areas of call contact center/insurance, precision injection molding, agent and management training, IT human resources solutions, multimedia studios, technological business incubator, water filters, solar panels, auto parts/aerospace parts/medical implants, network access point, call contact center/telecommunications, software development, electronic game machines, call contact center/banking, LBS+GIS+AR software, security technology development, and print cartridges, as well as VOIP, video, and data services. The company was founded in 2000 and is based in Santo Domingo, Dominican Republic.</t>
  </si>
  <si>
    <t>Santo Domingo</t>
  </si>
  <si>
    <t>Dominican Republic</t>
  </si>
  <si>
    <t>call; center; voip; technology development; services to companies; security technology; parque; network access; medical implants; incubator; implants; human resources; game machines; cartridges; business incubator; auto parts; access point; contact; injection molding; studios; data services; banking; agent; ar; molding; lbs; print; multimedia; injection; offers services; gis; software development; filters; game; entertainment; telecommunications; technological; auto; human; education; machines; insurance; resources; medical; point</t>
  </si>
  <si>
    <t>0.00007270721073571956</t>
  </si>
  <si>
    <t>26096</t>
  </si>
  <si>
    <t>0.00010994976299519734</t>
  </si>
  <si>
    <t>8aaa7e2ab20594f9826eab4e688931bc</t>
  </si>
  <si>
    <t>Metamaterial Technologies Inc.</t>
  </si>
  <si>
    <t>http://www.metamaterialtech.com</t>
  </si>
  <si>
    <t>Metamaterial Technologies Inc. operates as a materials and systems engineering company that designs, develops, and commercializes optical filters and metamaterial-based systems. The company offers metaAIR, a nanostructured optical interference filter for aviation security; and metaVISORS, a nanostructured optical interference filter for laser safety. It also provides research and development, and consultancy services for public and private organizations worldwide. The company offers consultancy services specializing in the areas of optical laser filters, radio frequency and antenna design, optical systems engineering, RFID systems, electromagnetic analysis and simulations, microwave systems design, component fabrication, testing and measurements, commercial deployment, development of research funding proposals, integrated digital and RF embedded systems for aviation applications, and special-purpose software and intelligent algorithm systems. Its products serve a range of applications, including optical filters, light sources, and solar panels. The company was formerly known as Lamda Guard Canada Inc. and changed its name to Metamaterial Technologies Inc. in March 2013. Metamaterial Technologies Inc. was founded in 2011 and is based in Halifax, Canada.</t>
  </si>
  <si>
    <t>13946551</t>
  </si>
  <si>
    <t>Innovacorp (2); Radar Capital Inc.; Lockheed Martin Corporation</t>
  </si>
  <si>
    <t>MTI; transparent film Metamaterials; large scale nano-composites; testing MTI; Metamaterial Technologies Inc.; microscopic man-made structures; Precisely designed metamaterial; solar panel; conventional microscopic materials; breakthrough technology; multiple individual elements; laser dazzling interference; structured unit cells; film nano-fabrication labs; solar panel industry; light; breakthrough innovations; societal issues; 21st century; performance standards; challenging problems; unprecedented ways; composite materials; cutting-edge techniques; light output; scientific expertise; light applications; innovative products; commercial applications; small sizes; unconventional manner; metamaterial designs; periodic patterns; transparent films; sleek designs; wide range; exact shape; lighting industry; unique material; customer specifications; optical products; metamaterial thin films; new generation; optics; proprietary software; defence industry; proprietary algorithms; design pattern; largest challenges; absorption</t>
  </si>
  <si>
    <t>composites; optically transparent; optically; microscopic; breakthrough technology; absorb light; nano; breakthrough; absorption; optics; films; precisely; absorb; block; increasing; enhance; innovations; unconventional; technology to develop; technology lies; st century; solutions to problems; societal; security and defence; reduce their cost; proprietary algorithms; predicts; periodic; performance standards; optical products; meta; mass produced; marked; lighting industry; light output; light applications; led lighting industry; led bulb; increasing the light; field of optics; expensive to produce; essence; emerged; edge techniques; drastically; design pattern; defence industry; customer specifications; cost of materials; composite materials; breakthrough innovations; blocking; block light; arranged; arising; alter; addressed; transparent; referred; proprietary software; solved; products provide; overcome; elements; provide solutions; lies; geometry; century; bulb; affect; sleek; interference; defence; arrangement; problems; composition; thin films; individual; revolutionize; multitude; innovative products; brightness; exact; commercialize; atoms; properties; world's largest; challenging; solves; desired; structures; st; plastics; structured; range of products; barriers; pattern; positioned; fraction; orientation</t>
  </si>
  <si>
    <t>0.0002888023776601544</t>
  </si>
  <si>
    <t>21049</t>
  </si>
  <si>
    <t>0.00035083852319311613</t>
  </si>
  <si>
    <t>1699</t>
  </si>
  <si>
    <t>96a2d8b2e4cfbf8165f305e5ef718b9c</t>
  </si>
  <si>
    <t>Jiangsu Sunrain Solar Energy Co.,Ltd</t>
  </si>
  <si>
    <t>http://www.sunrain.com</t>
  </si>
  <si>
    <t>Jiangsu Sunrain Solar Energy Co., Ltd. operates in solar thermal industry worldwide. The companys products include compact solar water heaters, including non-pressure, pressurized pre-heated, pressurized heat pipe, non-pressure and pressurized flat plate, and pressurized double tank solar water heaters; solar collectors comprising heat pipe, U pipe, CPC, DMG, flat plate, and non-pressure project collectors; split solar heating systems; and domestic series and swimming pool heat pumps. Its products also comprise water purifiers; LED lights; portable and fordable solar systems; solar chargers for mobile phones; solar panels; and accessories, such as controllers, collector mounting brackets, mounting brackets, flexible steel pipes, expansion tanks, and thermostatic mixing faucets. The company was formerly known as Jiangsu Sun Rain Solar Limited. Jiangsu Sunrain Solar Energy Co., Ltd. was founded in 1999 and is headquartered in Lianyungang, China.</t>
  </si>
  <si>
    <t>Lianyungang</t>
  </si>
  <si>
    <t>57918095</t>
  </si>
  <si>
    <t>GF Xinde Investment Management Co., Ltd; Principle Capital Limited</t>
  </si>
  <si>
    <t>107264268</t>
  </si>
  <si>
    <t>340658818</t>
  </si>
  <si>
    <t>603366 (Shanghai Stock Exchange); 603366 (Shanghai Stock Exchange - Shanghai - Hong Kong Stock Connect)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</si>
  <si>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t>
  </si>
  <si>
    <t>pressurized; mounting brackets; jiangsu; heat pipe; flat plate; brackets; pipe; solar water heaters; plate; pressure; collectors; water heaters; thermostatic; thermal industry; swimming pool; steel pipes; solar thermal industry; solar heating systems; products also comprise; pressurized heat; pool heat; mixing; industry worldwide; expansion tanks; compact solar; chargers for mobile; solar water; faucets; water purifiers; heaters; swimming; purifiers; mounting; heated; solar collectors; solar heating; solar chargers; collector; led lights; tank; pool; mobile phones; expansion; comprise; pipes; double; tanks; heating systems; comprising; compact; heat pumps; series; chargers; solar systems; domestic; solar thermal; phones; pre; controllers; steel; flexible; pumps</t>
  </si>
  <si>
    <t>0.00041842455753664194</t>
  </si>
  <si>
    <t>20046</t>
  </si>
  <si>
    <t>0.000387856497829489</t>
  </si>
  <si>
    <t>1700</t>
  </si>
  <si>
    <t>15122782b5c19327ba1dd68d93444974</t>
  </si>
  <si>
    <t>Solar Infra, Inc.</t>
  </si>
  <si>
    <t>http://www.solarinfra.com</t>
  </si>
  <si>
    <t>Solar Infra, Inc. manufactures and sells mono and poly-crystalline photovoltaic (PV) modules in the United States and internationally. It offers grid-tied and off-grid PV systems, as well as pre-packaged and integrated solar PV systems for grid-tied and grid-free applications. The companys products are used in government agencies and buildings, commercial grid-tied applications, schools and public libraries, highways and railroad, water pumping, and rural empowerment in underdeveloped nations, as well as street, traffic, and public lighting markets. It offers its products to residential and commercial customers through a network of dealers and system integrators, as well as directly to government agencies, corporate clients, institutions, and utilities companies in the Americas, Asia, and Europe. The company was founded in 2008 and is headquartered in Santa Clara, California. As of August 11, 2012, Solar Infra, Inc. operates as a subsidiary of Solar Semiconductor, Inc.</t>
  </si>
  <si>
    <t>silicon; PV; electricity; solar energy; cell; crystalline silicon; sunlight; panels; silicon sandwich; panel; metal; electrical charge; metal conductor strips; layer; materials; cells; Solar photovoltaic PV; Monocrystalline panels; electrical properties; anti-reflective coating; photovoltaic cell; semiconductor material; actual PV cell; metal strips; shingle-size PV panels; electrical current; power generation; semiconductors; efficiency levels; string ribbon; BIPV technologies; molten silicon; amorphous silicon; technology; PV technology; negatively charged layer; environmentally friendly technologies; positively charged layer; negative electrical charge; natural energy source; PV cells; renewable energy technology; myriad environmental problems; traditional power generation; B. Metal conductor; basic semiconductor material; block; building construction material; common BIPV technology; string ribbon technologies</t>
  </si>
  <si>
    <t>electrical current; strips; ribbon; molten silicon; molten; sandwich; hits; string ribbon; reflective coating; producing electricity; positively charged; photovoltaic cell; negatively charged; negatively; laid; electricity needed; efficiency levels; bipv technologies; anti reflective coating; cast; semiconductor material; positively; block; cooled; anti reflective; electrons; bipv; polysilicon; charged; strip; layer; hit; crystalline silicon; semiconductors; assembled; diode; string; conductor; reflective; conducting; amounts; sunlight; monocrystalline; photovoltaics; forms; bottom; metal; connecting; crystalline; pv system; creates; types of panels; translucent; traditional power; top layer; top and bottom; technology integrates; sunlight directly; specific size; source of power; small amounts; size to provide; shingle; sawn; roofing material; renewable energy technology; reduces the amount; reacts; produced in large; polycrystalline panels; panes; panels are typically; natural energy source; natural energy; myriad; manufactured and installed; low efficiency; larger facility; large amounts; hits the earth; good source; friendly technologies; freed; form of cells; expensive to produce; environmentally friendly technologies; energy and produces; electrical field; dual purpose; doping; directly adhered; create thin; convert sunlight directly; construction material; conductive metal; building construction material; bottom layer; amounts of electricity; amount of sunlight; allowing more sunlight</t>
  </si>
  <si>
    <t>0.0003903762373284952</t>
  </si>
  <si>
    <t>13230</t>
  </si>
  <si>
    <t>0.00036653742757070487</t>
  </si>
  <si>
    <t>1701</t>
  </si>
  <si>
    <t>a8731dafbf58b4a1dc6c1b931ed5a0a3</t>
  </si>
  <si>
    <t>Luceor SAS</t>
  </si>
  <si>
    <t>http://www.luceor.com</t>
  </si>
  <si>
    <t>Luceor SAS designs and develops wireless communication systems for high availability wireless network infrastructures, temporary networks, and emergency deployments. It provides WiMESH high-flexibility outdoor wireless networks; standalone equipments that include communication and battery modules; and antennas, antenna cables, and power supplies. The company was founded in 2005 and is based in Issy-les-Moulineaux, France.</t>
  </si>
  <si>
    <t>Issy-les-Moulineaux</t>
  </si>
  <si>
    <t>5021178</t>
  </si>
  <si>
    <t>Orkos Capital SAS; The Building Block Equity Fund; Télécom Technologies Transfert, SAS, SCR</t>
  </si>
  <si>
    <t>mobile broadband; Luceor WiMesh routers; UHF frequency bands; seamless automatic reconfiguration; Ultra rapid deployment; one-stop mobile broadband; high-speed mobile broadband; wireless networking equipment; mission critical applications; data information systems; WiMesh technology; Luceor solutions; emergency deployments; Luceor systems; OLSR RFC; service interruption; permanent facilities; exclusive Luceor; network coverage; wireless devices; central hierarchy; net structure; Non-technical personnel; open framework; international standard; international level; technical intervention; Task Force; redundant architecture; autonomous range; complex setup; Fault tolerance; electrical connection; supply power; unparalleled performance; self-healing networks; civil engineering; total connectivity; major events; installation costs; European vendor; emergency situations; new dimension; super trains; smart links; Significant reduction; smart sensors; km; step</t>
  </si>
  <si>
    <t>mobile broadband; interruption; broadband; routing; configurable; deployments; validated; networking; connectivity; connect; wireless networking; wireless devices; uhf; time to implement; tested and validated; technology to connect; task force; streetlights; step by step; sophisticated data; smart sensors; rfc; resilient; reroutes; recurring; reconfiguration; rapid deployment; overcomes; open framework; networking equipment; networking allows; network coverage; nato; mission critical applications; making it completely; international standard; ietf; hierarchy; healing; handover; frequency bands; flexibility and mobility; fault tolerance; emergency situations; electrical connection; dod; dimension; compromise; chose; agile; performance and reliability; operating system; instantaneous; deployment; tolerance; routers; redundant; elimination; critical applications; civil engineering; vendor; interference; step; flow; waiting; flying drones; choices; wireless; systems are designed; unreliable; unparalleled; trains; permanent; cost efficient; technology allows; slow; protocol; mission critical; links; distances; bands; simplified; fast; automatically; installation costs; emergency; temporary; pioneer; performed; intervention; cabling; outdoors; scalability; pioneering; task; mesh; intended; vital; fault; situations</t>
  </si>
  <si>
    <t>0.0005052454071015317</t>
  </si>
  <si>
    <t>6751</t>
  </si>
  <si>
    <t>0.0004909820938030065</t>
  </si>
  <si>
    <t>1702</t>
  </si>
  <si>
    <t>419dd0a1-165c-9b32-78c2-8f1ac2a671d9</t>
  </si>
  <si>
    <t>Skyx</t>
  </si>
  <si>
    <t>http://skyx.solutions</t>
  </si>
  <si>
    <t>Agriculture technology for autonomous spraying by multiple robots, including drones. Skyx is an agriculture technology company disrupting spraying industry by developing the "brain" for a group of modular and autonomous spraying robots. We started with multiple drones working together.</t>
  </si>
  <si>
    <t>Ramat Hasharon</t>
  </si>
  <si>
    <t>spraying; skyx; multiple drones; including drones; disrupting; brain; robots; started; internet of things; modular; things; working</t>
  </si>
  <si>
    <t>0.0005925911630566521</t>
  </si>
  <si>
    <t>0.0005606183527299539</t>
  </si>
  <si>
    <t>Certain data and content provided by https://www.crunchbase.com/organization/skyx</t>
  </si>
  <si>
    <t>1703</t>
  </si>
  <si>
    <t>cda6b7d2-1676-4c16-efd9-04b22b994db5</t>
  </si>
  <si>
    <t>Drones Vault</t>
  </si>
  <si>
    <t>http://www.dronesvault.com</t>
  </si>
  <si>
    <t>DronesVault is a new company that will guide and inform the public in the ever expanding drone industry. Drones Vault is company created in 2015 with a mission of guiding people in choosing the Unmanned Aerial Vehicle(UAV) that fits their needs. There is a large selection of drones, from the professional DJI phantom to fun the Hubsan x4. We explore the various fields where drones are most useful and guide in the right choice for such an investment.</t>
  </si>
  <si>
    <t>guide; vault; phantom; hubsan; dji phantom; guiding; inform; choosing; dji; fits; drone industry; expanding; explore; unmanned aerial vehicle; aerial vehicle; selection; fun; choice; fields; created</t>
  </si>
  <si>
    <t>0.0001262846053081294</t>
  </si>
  <si>
    <t>2908</t>
  </si>
  <si>
    <t>0.00016421954382254318</t>
  </si>
  <si>
    <t>Certain data and content provided by https://www.crunchbase.com/organization/drones-vault</t>
  </si>
  <si>
    <t>1704</t>
  </si>
  <si>
    <t>70eeed27-e58d-9701-4e73-b5ded555fb5d</t>
  </si>
  <si>
    <t>Comped Marketing</t>
  </si>
  <si>
    <t>https://www.compedmarketing.com/</t>
  </si>
  <si>
    <t>Comped Marketing is a artificially intelligence powered concierge advertising distribution platform specializing in rideshare advertising. Comped Marketing is an Artificial Intelligence powered Concierge Advertisement Distribution Platform Specializing in Rideshare Advertising, Drone Blimps, and Experiential Marketing. 
At Comped Marketing they provide innovative solutions distinguished by creativity and effectiveness to provide world class distribution services tailored to their clients' needs. They strive to expand the forefront of the media, marketing, and advertising industries by deploying a variety of platforms and technologies readily available to marketers and advertisers. Their mission is to create value for their clients by focusing on connecting them directly to the technological ecosystem of today, ensuring longevity and growth.</t>
  </si>
  <si>
    <t>concierge; advertising; marketing; specializing; variety of platforms; services tailored; provide innovative; marketers; experiential; distribution services; distinguished; blimps; artificially; advertisers; advertisement; creativity; innovative solutions; deploying; strive; effectiveness; forefront; expand; tailored; artificial intelligence; artificial; class; media; platforms</t>
  </si>
  <si>
    <t>0.0004648294109758317</t>
  </si>
  <si>
    <t>11506</t>
  </si>
  <si>
    <t>0.0004038114838191976</t>
  </si>
  <si>
    <t>Certain data and content provided by https://www.crunchbase.com/organization/comped-marketing</t>
  </si>
  <si>
    <t>1705</t>
  </si>
  <si>
    <t>16ae103a-56e7-c9e8-6537-e55be7f6d374</t>
  </si>
  <si>
    <t>JumpQs</t>
  </si>
  <si>
    <t>http://www.jumpqs.com</t>
  </si>
  <si>
    <t>Context Information Bombs from Drones to Phones. JumpQs offers its customers with digital marketing solutions and services. It offers them with consulting services to target their customers as a niche group or global audience.
JumpQs offers analytics tools that assist its users to analyze the performance and optimize their campaigns. The company also provides advertising services through their website.
JumpQs was founded in September 2014 by Karthikeyan Kuppuswamy and Vipin Velayudhan.</t>
  </si>
  <si>
    <t>performance and optimize; offers its customers; marketing solutions; digital marketing; bombs; analyze the performance; advertising services; niche; solutions and services; campaigns; context; audience; assist; advertising; consulting services; analyze; target; optimize; website; internet of things; phones; analytics; things; marketing; consulting</t>
  </si>
  <si>
    <t>0.0002697454111241903</t>
  </si>
  <si>
    <t>0.00025006210170085445</t>
  </si>
  <si>
    <t>Certain data and content provided by https://www.crunchbase.com/organization/jumpqs-llc</t>
  </si>
  <si>
    <t>c64da525e3b4eafb1d527e56f40141f1</t>
  </si>
  <si>
    <t>Chromasun Inc.</t>
  </si>
  <si>
    <t>http://www.chromasun.com</t>
  </si>
  <si>
    <t>Chromasun Inc. develops, manufactures, and commercializes solar collectors for building energy needs worldwide. The company offers Micro-Concentrator (MCT), a flat panel solar collector for rooftop integration on commercial, industrial, and institutional buildings. Its MCT harnesses solar energy on the rooftop, as well as outputs high temperature fluid or steam that can be used to drive absorption chillers and provide heating or cooling to a building. The company was founded in 2008 and is based in San Jose, California.</t>
  </si>
  <si>
    <t>VKR Holding A/S; GoGreen Capital SA</t>
  </si>
  <si>
    <t>flat panel; MCT; Chromasun MCT; high performance; familiar flat panel; flat panel collector; flat panel format; traditional flat panel; flat panel collectors; Chromasun MCT panels; MCT solar collector; performance solar collector; generation high performance; utility scale; external moving parts; rooftop integration; solar thermal systems; sized solar collectors; scale solar systems; flat plate collector; sunâ€™s energy; ways buildings; Micro-Concentrator  Micro-Concentrator  Micro-Concentrator; Chromasunâ€™s products; cost effective format; process heat; efficient solar technology; high temperature MIcro-Concentrator; flat panel. hromasun; sustainably powered economy; performance air-conditioning absorption; stainless steel pipe; grade thermal energy; high temperature micro-concentrators; water glycol mixtures; Fresnel mirror strips; suitable heat transfer; thermal transfer oils; higher output temperatures; industrial process heat; Better collection effiencies; applications. electronics. manufacturing.; complex concentrating systems; solar cooling; process heating applications; various process heating; solar energy; Chromasun    The Chromasun; energy needs; sunlight</t>
  </si>
  <si>
    <t>concentrator; solar collector; collector; traditional flat panel; traditional flat; solar cooling; rooftop integration; process heating; process heat; panel collector; flat panel collector; concentrated sunlight; well suited; high performance solar; heating applications; performance solar; moving parts; familiar; utility scale solar; receiver; fluids; concentrated; format; heated; rooftop; pipe; high temperature; scale solar; collectors; temperatures; fluid; flat panel; utility scale; suited; air conditioning; efficiencies; sunlight; ways; high performance; utilize; smaller; conditioning; mount; weighs; thermal transfer; sustainably; subsequently; sleek design; sized solar; selectively; scale solar thermal; scale solar systems; roof area; produce more energy; process heat applications; pressurized water; people live; penalty; oils; mixtures; massive scale; low profile; it's easy; industrial process heat; higher temperatures; higher output; high grade; heat applications; harvests; harvest solar energy; harvest solar; glycol; generation of commercial; fresnel; forged; exploded; enters; energy from sunlight; efficiencies that exceed; ease of installation; development and manufacturing; deserts; deep experience; decades of experience; absorption chillers; moving; external; transfer fluid; potable; heat transfer fluid; concentrators; chillers; building energy; transfer; team of engineers; reflected; pressurized; hopes; temperature; sleek</t>
  </si>
  <si>
    <t>0.0003891275078047536</t>
  </si>
  <si>
    <t>0.00040517813979244126</t>
  </si>
  <si>
    <t>1707</t>
  </si>
  <si>
    <t>3c11d5dd-c246-36af-a4e7-32b6eb660289</t>
  </si>
  <si>
    <t>SheDrones</t>
  </si>
  <si>
    <t>http://www.shedrones.com/</t>
  </si>
  <si>
    <t>Engaging girls in science, technology, engineering &amp; math (STEM) via educational drone engineering.</t>
  </si>
  <si>
    <t>math; girls; stem; engaging; educational; science</t>
  </si>
  <si>
    <t>0.0005256009587080745</t>
  </si>
  <si>
    <t>0.00048308808418647746</t>
  </si>
  <si>
    <t>Certain data and content provided by https://www.crunchbase.com/organization/shedrones</t>
  </si>
  <si>
    <t>1708</t>
  </si>
  <si>
    <t>0303815f9fe637cbc2cff483a90a9c9f</t>
  </si>
  <si>
    <t>TraceAir Technologies, Inc.</t>
  </si>
  <si>
    <t>http://traceair.net</t>
  </si>
  <si>
    <t>TraceAir Technologies, Inc. develops a cloud platform to help construction companies control quality and costs of construction with visual interface and smart analytics powered by autonomous UAVs. The company offers civil and industrial construction solutions that include a set of tools for construction management on TraceAir cloud platform; drones and tech support; data collection, processing, and analysis; and smart analytics of construction processes. It provides solutions in the areas of design, earthworks and road construction, construction, urban land improvement, and maintenance. TraceAir Technologies, Inc. was incorporated in 2015 and is based in Mountain View, California.</t>
  </si>
  <si>
    <t>125000</t>
  </si>
  <si>
    <t>500 Startups</t>
  </si>
  <si>
    <t>cloud platform; TraceAir cloud platform; construction management; digital point cloud; raw data. cloud; construction site; smart analytics; map-based platform interface; construction companies; urban land; revolutionary construction site; visual interface; urban land improvement; urban land design; construction. visual search; construction processes; construction solutions; road construction; autonomous UAVs; tech support; data collection; geodetic precision; autonomous UAV; assign tasks; virtual design; site monitoring; drones; detection feature; sitework stage; real-time status; track parameters; pilot scans; traditional methods; aerial map; timeline uncertainty; algorithms analyses; valuable insights; quality; tools; areas; costs; project; changes; earthworks; lengths; collaborators; company; processing; analysis; maintenance</t>
  </si>
  <si>
    <t>cloud platform; construction site; visual interface; urban land; construction management; construction companies; site monitoring; processed; visual; map; analytics; visual search; valuable insights; traditional methods; times faster; timeline; tech support; scans; road construction; quantify; processed data; power of drones; point cloud; platform to help; period of time; offers construction; monitoring platform; manage real time; manage real; interface and analytics; geodetic; excavation; drones development; develops a cloud; construction solutions; construction site monitoring; comparing reality; collected data; collaborators; budget and timeline; autonomous uav; assign tasks; changes; raw data; lengths; assign; urban; notes; comparing; interface; uploaded; features include; solutions that include; modified; errors; analyses; volumes; parties; cloud computing; track; leave; verify; planned; progress; land; involves; insights; prevent; object; convenient; collected; execution; period; budget; cheaper; status; valuable; select; parameters; connects; tasks; revolutionary; road; selected; raw; measurements; involved; improvement; frequency; data collection; computing; intuitive; feature; contractors; stage; accuracy; measure; architectural; choice; plans</t>
  </si>
  <si>
    <t>0.000303281221237916</t>
  </si>
  <si>
    <t>7815</t>
  </si>
  <si>
    <t>0.00035540528615914883</t>
  </si>
  <si>
    <t>e446b523-e2fa-dae6-d4e0-b83b2e417184</t>
  </si>
  <si>
    <t>XIRO Drone</t>
  </si>
  <si>
    <t>http://xirodrone.com</t>
  </si>
  <si>
    <t>Xiro focus R&amp;D and first class manufacture, recently release consumer level smart drone. Shenzhen Zero UAV Tech.Co.,LTD (Zero) is co-founded by Shenzhen Rapoo Techonlogy Co., Limited and Beijing Zero UAV Tech. Zero Tech(Xiro) focus R&amp;D and first class manufacture, recently release consumer level smart drone, and it’s one of the world class on the drone production.
The word “Zero” is originated from the professional term in aerospace technology “return to zero”, and it also represents their business fundamental that pursuing the safety and stable when developing a products. One of the shareholders Beijing Zero UAV Tech is one of the two corporations which specialize in the R&amp;D of six core technologies in drone industry around the worldwide, including flight control, gimbal, camera, wireless image transmission, obstacle avoidance, and vision recognition. And its production line can produce all the key parts in the civilian use drone field, no matter it is commercial level drone or the consumer level drone, or the flight control and the gimbal. With its modularized design, professional flight control and gimbal and Tech.-ish appearance design, Shenzhen Zero have released the first customer drone “XPLORER”, and get a lot of recognition and popularity very quickly.
Shenzhen Zero is striving to develop globalization brand, expanding overseas market with selected global partner and opening online channels to provide drone products for the global users. Shenzhen Zero will proceed to develop the new technologies for the drone and further integrate all the technologies of designing, production and marketing. At the same time, Shenzhen Zero will also engaged in promoting the development of “+ Drone” strategy by introducing more multi-industry corporations and exploring extensive applications on the drone industry and it will bring total new user experience in the area of life, entertainment and working.</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</si>
  <si>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t>
  </si>
  <si>
    <t>consumer level; level drone; smart drone; gimbal; flight control; corporations; drone industry; release; recognition; tech; striving; pursuing; provide drone; professional flight; production and marketing; proceed; originated; key parts; including flight; image transmission; drone products; commercial level; area of life; shareholders; overseas; obstacle avoidance; class; popularity; exploring; word; user experience; obstacle; released; opening; fundamental; introducing; promoting; represents; specialize; appearance; channels; avoidance; expanding; matter; lot; stable; strategy; civilian; selected; entertainment; extensive; engaged; partner; transmission; designing; integrate; return; total; brand; bring; term; founded; core; marketing; image; working; wireless</t>
  </si>
  <si>
    <t>0.00008286226324392379</t>
  </si>
  <si>
    <t>9882</t>
  </si>
  <si>
    <t>0.00015115577653244925</t>
  </si>
  <si>
    <t>Certain data and content provided by https://www.crunchbase.com/organization/xiro-drone</t>
  </si>
  <si>
    <t>be078dbc-3e3e-8020-05d3-06bc4e3b7e00</t>
  </si>
  <si>
    <t>USDrobotics Inc</t>
  </si>
  <si>
    <t>http://www.usdrobotics.com</t>
  </si>
  <si>
    <t>Safe Control Systems for Autonomous Vehicles. If our primary goal for our vehicle is safety, the first thing we have to do is define what that means.  Our goal is to make “Human-Friendly” a standard as stringent as UL labeling to identify a Drobotic vehicle as opposed to a drone.
It’s OK dad, it’s a Drobot.  First, Drobots are controlled by TrackPaths, not flown by humans. TrackPaths contain a “hard fence” concept where the vehicle is guaranteed not to cross the hard fence without positive control. Second, the control electronics in the safety systems are all hardware, not software, and the probability of failure of those electronics have to be calculated at less than 0.0000000001 in 1000 hours of operation.  Third, no SPF or Single Point of Failure.  Everything has a backup.  Fourth Terminal Flight Avoidance / Positive Control means that even if the bird is coming down, it is still capable of looking for clear landing space or deploying some mechanism to mitigate terminal velocity and force of impact. Finally, privacy.  People all over the country (and world) are reporting being “spied on” by drones in their own back yards.  Drobotic vehicles have image sensors but are not allowed to store or transmit any images of what they see.  These will be the points of future legislation.</t>
  </si>
  <si>
    <t>Winter Garden</t>
  </si>
  <si>
    <t>Frank Ritti; Mark Johnson; Robert Jacobson; Glenn Birket</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</si>
  <si>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t>
  </si>
  <si>
    <t>fence; terminal; autonomous vehicles; failure; positive; yards; systems for autonomous; spf; probability; primary goal; point of failure; legislation; labeling; hours of operation; fourth; control electronics; hard; opposed; image sensors; single point; goal; privacy; mitigate; define; calculated; flown; allowed; stringent; safety systems; velocity; finally; transmit; mechanism; deploying; bird; humans; coming; ul; thing; avoidance; guaranteed; cross; country; clear; force; primary; concept; reporting; backup; landing; second; identify; third; control systems; points; human; hours; controlled; store; images; capable; friendly; impact; point; image; automotive; safe</t>
  </si>
  <si>
    <t>0.00007802544089527164</t>
  </si>
  <si>
    <t>0.0001244166632004486</t>
  </si>
  <si>
    <t>Certain data and content provided by https://www.crunchbase.com/organization/usdrobotics-inc</t>
  </si>
  <si>
    <t>d27d08b2-c719-9216-533d-dd71e362b185</t>
  </si>
  <si>
    <t>Wingtra</t>
  </si>
  <si>
    <t>https://wingtra.com/</t>
  </si>
  <si>
    <t>Developing the next generation aerial robot. Wingtra has developed an unmanned aerial robot that flies like a plane, but takes off and lands vertically. The combination of long range and ease of use will make WingtraOne the standard tool to gather data of large assets in various industries. 
In the professional market, drones are used to gather aerial data of assets. Multicopters like the DJI Phantom are widely used. However, they can map only small areas in a single flight because they are inefficient in forward flight. 
Therefore large areas are mapped by fixed-wing drones. These systems have to be operated by highly skilled people. They need lots of open space for take-off and landing. Fixed-wing systems need substantial time for setting up. 
Because of the shortcomings of fixed wings and multirotors, data gathering of large areas has remained expensive. 
For the first time, drone users get a fixed wing with the usability of a multirotor drone. The WingtraOne can take off and land everywhere and requires no setup time.</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</si>
  <si>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t>
  </si>
  <si>
    <t>large areas; aerial robot; fixed wing; gather; wing; fixed; wing systems; wing drones; standard tool; single flight; professional market; phantom; open space; multicopters; mapped; gather data; gather aerial; forward flight; fixed wings; fixed wing systems; fixed wing drones; drone users; dji phantom; data gathering; inefficient; robot; assets; usability; lands; highly skilled; multirotors; multirotor; substantial; wings; gathering; dji; skilled; flies; vertically; lots; plane; setup; aerial data; setting; long range; ease; forward; landing; drone management; operated; requires; map; takes; expensive; combination; tool; land</t>
  </si>
  <si>
    <t>0.0006471937666924531</t>
  </si>
  <si>
    <t>9361</t>
  </si>
  <si>
    <t>0.0006126710261200519</t>
  </si>
  <si>
    <t>Certain data and content provided by https://www.crunchbase.com/organization/wingtra</t>
  </si>
  <si>
    <t>1712</t>
  </si>
  <si>
    <t>0ca0998a-a736-6044-0e68-24205865949f</t>
  </si>
  <si>
    <t>Atlas Dynamics</t>
  </si>
  <si>
    <t>Atlas Dynamics is the creator of Erida, the first full carbon smart drone controlled with your mobile phone.</t>
  </si>
  <si>
    <t>drone controlled; atlas dynamics; atlas; smart drone; creator; dynamics; mobile phone; controlled; carbon; phone</t>
  </si>
  <si>
    <t>0.0002475083931200488</t>
  </si>
  <si>
    <t>0.0002461145805911516</t>
  </si>
  <si>
    <t>Certain data and content provided by https://www.crunchbase.com/organization/atlas-dynamics</t>
  </si>
  <si>
    <t>1713</t>
  </si>
  <si>
    <t>88f64b7c14891391ce987ac89eb36cb8</t>
  </si>
  <si>
    <t>Magik Eye Inc.</t>
  </si>
  <si>
    <t>Magik Eye Inc. develops 3D sensor technology for usage in drones, endoscopes, and smart phones. The company was incorporated in 2014 and is headquartered in New York, New York.</t>
  </si>
  <si>
    <t>endoscopes; sensor technology; smart phones; eye; usage; phones; sensor</t>
  </si>
  <si>
    <t>0.00007591671111272517</t>
  </si>
  <si>
    <t>0.0001142961658030465</t>
  </si>
  <si>
    <t>1714</t>
  </si>
  <si>
    <t>293ca1513bcd9e97547001327869b225</t>
  </si>
  <si>
    <t>Solyndra LLC</t>
  </si>
  <si>
    <t>Solyndra LLC designs and manufactures solar photovoltaic systems for the large commercial rooftop market. The products include panels and mounts. The company serves commercial building owners, government agencies, real estate investment trusts, utilities, developers, roofing contractors, integrators, and distributors in the United States and internationally. Solyndra LLC was formerly known as Gronet Technologies, Inc. and changed its name to Solyndra LLC in January 2006. The company was founded in 2005 and is headquartered in Fremont, California. Solyndra LLC operates as a subsidiary of 360 Degree Solar Holdings Inc.</t>
  </si>
  <si>
    <t>1350830000</t>
  </si>
  <si>
    <t>Redpoint Ventures (8); U.S. Venture Partners (8); Presidio Partners (8); Argonaut Private Equity (7); RockPort Capital Partners (7); Madrone Capital Partners (5); Grosvenor Capital Management Customized Fund Investment Group (4); Virgin Green Fund (4); Masdar Venture Capital (4); Och-Ziff Capital Management Group LLC (3); Artis Capital Management, L.P. (3); KKR Financial Corp. (2); Howard Hughes Medical Institute, Endowment Arm; Pinnacle Ventures, L.L.C; PTV Healthcare Capital; HSH Nordbank AG; Plainfield Asset Management LLC</t>
  </si>
  <si>
    <t>360 Degree Solar Holdings Inc.</t>
  </si>
  <si>
    <t>commercial rooftop market; Solyndra; panels; Solyndra panels; panels Solyndra panels; rooftop solar power; Solyndra systems; expensive mounting hardware; cylindrical-module solar panels; indium gallium diselenide; global solar market; copper indium gallium; heavy rooftop load; rooftop wind loading; conventional rooftop PV; flat solar panels; Solar  rooftop; rooftop coverage; effective energy generation; thin-film solar cells; Effective Rooftop Coverage; greater rooftop coverage; cylindrical modules; flat PV panels; cylindrical panels; Solyndra’s panels; rooftop work; Solyndra designs; rooftop warranty; conventional flat-surface modules; rooftop maintenance; cylindrical design; cylindrical copper indium; non-penetrating mounting hardware; simpler mounting hardware; proprietary cylindrical modules; low roof weight; thin-film technology; photovoltaic systems; 360-degree photovoltaic surface; solar electrical energy; large floor-area factories; high volume; incident surface area; film photovoltaic material; superior performance; unique air flow; conventional panel installation; Low Distributed Load; 25-year power warranty</t>
  </si>
  <si>
    <t>cylindrical; ballast; mounting hardware; spaced; commercial rooftop; proven technologies; penetrations; installed cost; horizontally; global solar; effective energy; ease of installation; diselenide; cigs thin film; cigs thin; cigs; penetrating; indium gallium; copper indium gallium; superior performance; high volume manufacturing; commercial rooftops; rooftop; volume manufacturing; copper indium; bos; thin film technology; solar market; film technology; employs; systems are designed; manufactures photovoltaic; film solar cells; substantial; cooler; winds; energy generation; seal; lbs; rooftop solar; gallium; rooftops; indium; high volume; load; conventional; orientation; mounting; spaces; mounts; proven; labor; comprised; photovoltaic systems; copper; minimal; superior; lowest; compared; ease; third party; increased; coverage; typically; year power warranty; year power; work well; windy; wind loads; wind load; wind blows; wind and snow; watt basis; upward; trap; total installed; tilting; tilted; tight glass; systems require; systems are installed; system enables customers; supplies thin film; supplies thin; sunlight striking; substantial investment; striking; square foot; solution that works; solar rooftop; solar electrical; soiling; simplifying; shaded panel; shaded; seasons; rooftop pv; roof structure; retains; resultant</t>
  </si>
  <si>
    <t>0.00028440221573687027</t>
  </si>
  <si>
    <t>8439</t>
  </si>
  <si>
    <t>0.0002609887603036828</t>
  </si>
  <si>
    <t>1715</t>
  </si>
  <si>
    <t>f1e2caa4481da39f44aed189ec32f22e</t>
  </si>
  <si>
    <t>WaySine LLC</t>
  </si>
  <si>
    <t>http://www.waysine.com</t>
  </si>
  <si>
    <t>WaySine LLC designs, produces, and installs solar powered wireless digital LCD signs that display next bus arrival and route planning information at bus stops. It also creates, delivers, and maintains a mesh network and software solutions for transportation agencies, taxi companies, and other servicers to provide real time passenger information to customers across their transportation network. The company offers its products online. WaySine LLC was founded in 2012 and is based in Aiea, Hawaii.</t>
  </si>
  <si>
    <t>The Ulupono Initiative, LLC</t>
  </si>
  <si>
    <t>text-to-speech audio announcer; digital LCD signs; text-to-speech audio annunciator; Post mount signs; optional vandal enclosure; mountable solar panels; Way manager dashboard; route planning information; google map display; intuitive web interface; integrated solar panel; wireless signal strength; visually represent signage; non-toxic battery; battery voltage; unibody design; bus arrival; bus stops; solar voltage; LCD versions; character signs; global dashboard; Wi-Fi options; sign health; height characters; external wiring; built-in sign; ADA compliant; line configurations; device health; Android phones; remote management; external roof; device temperature; local hosting; active pins; diagnostics reports; send messages; taxi companies; Diagnostic reporting; transportation agencies; transportation network; software solutions; web interfaces; passenger information; mesh network; cloud; devices; trenching; servicers</t>
  </si>
  <si>
    <t>signs; speech; text; vandal; sign; bus; dashboard; strength; audio; lcd; agencies; voltage; mount; wiring required; wireless digital; wireless cellular; web interfaces; web interface; vandal resistant; unibody; twenty; trenching; transportation network; temp; taxi; stops; solutions for transportation; solar panel attached; sixteen; route planning; rider; remote management; powered wireless; pins; pc or smartphone; panel attached; ordered; mountable; monitor and control; map display; led or lcd; intuitive web; informs; google map; external roof; emulator; design including; data from connected; dashboards; cloud hosted; character; bus stops; battery voltage; arriving; arrival; analyze data; ada; external; display; shelter; mesh network; control devices; signal; connected devices; visually; hosted; messages; apple; ruggedized; wireless; showing; enclosure; versions; hosting; configure; diagnostic; browser; health; interface; represent; schedule; passenger; route; settings; servers; mesh; compliant; toxic; integrated solar; configurations; manager; diagnostics; wi fi; wi; height; google; visible; signage; attached; agency</t>
  </si>
  <si>
    <t>0.00034581040440361574</t>
  </si>
  <si>
    <t>0.0003737245567576346</t>
  </si>
  <si>
    <t>1716</t>
  </si>
  <si>
    <t>56e3bfb3-3a75-56c3-01e8-39f110a7efc3</t>
  </si>
  <si>
    <t>GolfBirdie</t>
  </si>
  <si>
    <t>https://itunes.apple.com/ie/app/golfbirdie/id1120732540/?mt=8</t>
  </si>
  <si>
    <t>GolfBirdie is the world's first drone video guide to the world's top golf courses.</t>
  </si>
  <si>
    <t>world's top; drone video; golf courses; golf; courses; guide; education; top</t>
  </si>
  <si>
    <t>0.0003877808695775794</t>
  </si>
  <si>
    <t>9281</t>
  </si>
  <si>
    <t>0.0004375743710192496</t>
  </si>
  <si>
    <t>Certain data and content provided by https://www.crunchbase.com/organization/golfbirdie</t>
  </si>
  <si>
    <t>1717</t>
  </si>
  <si>
    <t>1e5cfc272e8e4e535c06bdf58f19c37c</t>
  </si>
  <si>
    <t>WaveIP Inc.</t>
  </si>
  <si>
    <t>http://www.waveip.com</t>
  </si>
  <si>
    <t>WaveIP Inc. develops and manufactures point-to-point and point-to-multipoint broadband wireless systems. The company offers solutions for IP and cellular backhauls, video surveillance and security networks, enterprises and municipality networks, and business grade broadband access services, as well as solutions for homeland security, oil and gas, military, and wireless mobility. Its products include WipAir ACE and WipAir 8000 wireless point-to-point and point-to-multipoint radios; WipAir Smart Indoor Unit, a TDM over IP solution with ultra-low latency and low jitter connectivity; and WipAir Network Management system that allows operators to manage the WipAir PTP and PTMP deployment from a single point of management. The company also offers complementary software and accessories. WaveIP Inc. was founded in 2000 and is based in Davie, Florida with an additional office in Misgav, Israel.</t>
  </si>
  <si>
    <t>Davie</t>
  </si>
  <si>
    <t>Sunrise Financial Group Inc. (2); Verticality Investments (2); E.N. Shoham Business Ltd (2)</t>
  </si>
  <si>
    <t>broadband wireless solutions; broadband wireless systems; point-to-multipoint broadband; Point-to-Multipoint Broadband Wireless; broadband wireless access; broadband wireless technology; WipAir wireless networks; WipAir broadband; Broadband access services; MIMO wireless backhauls; WipAir exceptional Wireless; grade wireless backhauls; video surveillance; Municipal wireless networks; class wireless bridges; Ship-to-Shore wireless connectivity; Wirelesss Broadband Access; grade wireless access; Wireless Internet Service; ViewAir NMS; WipAir Link Manager; Security Networks Applications; Metro WiFi Networks; analyze WipAir radio; WipAir radios WEB; unmatched interference rejection; WiFi hotspots connectivity; IP video surveillance; high performance carrier; Data acquisition networks; Support legacy services; bandwidth campus solutions; private networks; time video surveillance; Service Providers; broadband systems; broadband coverage; Eli Avivi.WaveIP solutions; Military defense patrols; IP networking capabilities; WEB interface; green solar energy; proprietary breakthrough technologies; party WEB interface; Smart Indoor Unit; advanced alarm notification; WipAir unit; Wireless Cellular; software configurable functionality; WipAir PTMP</t>
  </si>
  <si>
    <t>broadband wireless; point to multipoint; multipoint; backhaul; broadband; wireless solutions; point to point; backhauls; interference; wireless systems; wireless networks; wireless connectivity; web interface; private networks; mbps; broadband wireless solutions; video surveillance; carrier; protocol; links; connectivity; wifi; networks; service providers; wireless; ip; fault; throughput; configuration; rf; point; radios; cellular; link; providers; wireless technology; wireless internet service; wireless internet; wireless cellular; wifi networks; visionary; time video surveillance; third party web; technology leader; synchronization; surveillance and security; standby mode; specialties includes; software and accessories; services for wireless; security surveillance; rigs; rejection; provisioning; patrols; party web; panels to provide; optimized for multi; oil rigs; offers solution; multiple interfaces; mobile connectivity; mimo; military organizations; military defense; manufactures point; jitter; ip video; ip networking; internet service providers; internet service; indoor unit; includes multiple; implementing advanced; hotspots; highest capacity; gui; green solar; fire stations; fault management; energy to power; embedded ip; eli; configured to operate; communication networks; coast guard; class wireless; class performance; camera applications; breakthrough technologies; benchmark; backhauling; asymmetric; ace; access systems; access services; grade; mitigation; surveillance; capacity</t>
  </si>
  <si>
    <t>0.0012156585238027918</t>
  </si>
  <si>
    <t>43418</t>
  </si>
  <si>
    <t>0.0011049826821048303</t>
  </si>
  <si>
    <t>1718</t>
  </si>
  <si>
    <t>27bb7f45-155f-47d3-4686-dc66084e7ec3</t>
  </si>
  <si>
    <t>Coverdrone</t>
  </si>
  <si>
    <t>https://www.coverdrone.com</t>
  </si>
  <si>
    <t>Coverdrone is a worldwide specialist aviation insurance policy for commercial drone operators. Coverdrone was the first Insurer to offer specialist cover to commercial drone Operators in the UK – a fully comprehensive aviation insurance product for the unmanned aircraft (drone) industry. They offer bespoke protection, including full cover whilst in flight, aviation liability, data protection and invasion of privacy, plus many other additional features.
Whatever you label your drone, they cover it - and the terminology is growing. Whether that’s an Unmanned Aircraft System (UAS), Small Unmanned Aircraft (SUA), Unmanned Aircraft (UA), Unmanned Aerial Vehicle (UAV) or a Remotely Piloted Aircraft System (RPAS), they can advise what insurance cover is right for you and your business.</t>
  </si>
  <si>
    <t>aviation insurance; commercial drone operators; aircraft system; unmanned aircraft; cover; drone operators; specialist; commercial drone; aviation; ua; piloted aircraft system; including full; data protection; insurance; small unmanned aircraft; label; remotely piloted aircraft; advise; privacy; remotely piloted; piloted aircraft; whilst; rpas; unmanned aircraft system; small unmanned; bespoke; liability; operators; policy; piloted; unmanned aerial vehicle; aerial vehicle; uk; remotely; uas; comprehensive; growing</t>
  </si>
  <si>
    <t>0.0004604926870843705</t>
  </si>
  <si>
    <t>10372</t>
  </si>
  <si>
    <t>0.0003865800663523072</t>
  </si>
  <si>
    <t>Certain data and content provided by https://www.crunchbase.com/organization/coverdrone</t>
  </si>
  <si>
    <t>1719</t>
  </si>
  <si>
    <t>a2f69a99-dce7-0679-b042-b5cc57ee629e</t>
  </si>
  <si>
    <t>Drone Reviewer</t>
  </si>
  <si>
    <t>http://www.thedronereviewer.com/</t>
  </si>
  <si>
    <t>Drone Reviewer is dedicated to civilian drone news, drone reviews and the newest drone technologies.</t>
  </si>
  <si>
    <t>news; drone reviews; drone technologies; civilian drone; newest; reviews; civilian; dedicated</t>
  </si>
  <si>
    <t>0.00008114344674588145</t>
  </si>
  <si>
    <t>0.00013951151284378392</t>
  </si>
  <si>
    <t>Certain data and content provided by https://www.crunchbase.com/organization/drone-reviewer</t>
  </si>
  <si>
    <t>1720</t>
  </si>
  <si>
    <t>7dd01e8c-1a67-9e72-3b05-57baf476f028</t>
  </si>
  <si>
    <t>Impyrium, Inc.</t>
  </si>
  <si>
    <t>http://www.impyrium.com</t>
  </si>
  <si>
    <t>Impyrium creates solutions to move things in a 3D World.</t>
  </si>
  <si>
    <t>Durango</t>
  </si>
  <si>
    <t>mechanical engineering; move; creates; mechanical; things</t>
  </si>
  <si>
    <t>0.00025148984710198467</t>
  </si>
  <si>
    <t>0.00025718048547942893</t>
  </si>
  <si>
    <t>Certain data and content provided by https://www.crunchbase.com/organization/impyrium-inc</t>
  </si>
  <si>
    <t>1721</t>
  </si>
  <si>
    <t>01ea5c8d-a1f0-704c-e921-c569b8b48081</t>
  </si>
  <si>
    <t>Intelescope Solutions</t>
  </si>
  <si>
    <t>http://www.intelescope.com</t>
  </si>
  <si>
    <t>Intelescope Solutions is a provider of analytic services, extracting data from satellite, and drone imagery. Intelescope Solutions has offices in Stamford, CT and Curitiba, Brazil, and its global research and development office is situated in Petach Tikvah, Israel. Intelescope has built a robust and flexible analysis platform to leverage the proliferation of commercial satellite and drone imagery to hit the market. Our platform turns static images into usable data helping both public and private organizations make more informed decisions.</t>
  </si>
  <si>
    <t>Stamford</t>
  </si>
  <si>
    <t>8300000</t>
  </si>
  <si>
    <t>drone imagery; usable data; satellite and drone; proliferation; private organizations; informed decisions; hit the market; extracting data; extracting; analytic; analysis platform; public and private; imagery; image recognition; satellite; turns; hit; usable; informed; geospatial; static; leverage; recognition; decisions; helping; robust; organizations; images; analytics; image; private; flexible</t>
  </si>
  <si>
    <t>0.0002752711675193495</t>
  </si>
  <si>
    <t>0.00023724219330601982</t>
  </si>
  <si>
    <t>Certain data and content provided by https://www.crunchbase.com/organization/intelescope-solutions</t>
  </si>
  <si>
    <t>1722</t>
  </si>
  <si>
    <t>ee92110415314c6171ec774213bfbab1</t>
  </si>
  <si>
    <t>Drone Services USA, Inc.</t>
  </si>
  <si>
    <t>Drone Services USA, Inc. manufactures and sells commercial duty aerial vehicle drones and related equipment. Its products are used in mission critical applications, such as search and rescue, law enforcement, fire services, agriculture, aerial inspection, pipelines, wildlife/livestock monitoring, anti-poaching, and 3D mapping. The company offers the ProSearch line and acts as dealer for drone industry. It also provides training, support, repair, and maintenance services. The company was formerly known as PV Enterprises International Inc. and changed its name to Drone Services USA, Inc. in April 2015. The company is headquartered in Fenton, Michigan.</t>
  </si>
  <si>
    <t>Fenton</t>
  </si>
  <si>
    <t>45000</t>
  </si>
  <si>
    <t>DSUS (Pink Sheets LLC)</t>
  </si>
  <si>
    <t>sells commercial; poaching; mission critical applications; livestock monitoring; fire services; anti poaching; critical applications; aerial inspection; livestock; wildlife; mission critical; dealer; duty; pipelines; drone industry; law enforcement; acts; enforcement; law; drone services; search and rescue; aerial vehicle; usa; maintenance services; rescue; anti; manufactures and sells; search; fire; critical; repair; mapping</t>
  </si>
  <si>
    <t>0.0003403649610574076</t>
  </si>
  <si>
    <t>10732</t>
  </si>
  <si>
    <t>0.00040649120557749533</t>
  </si>
  <si>
    <t>de0b3ac5b56010e00660b0e7ce3e5432</t>
  </si>
  <si>
    <t>Shengshi Modian (Beijing) Information Technology Co., Ltd.</t>
  </si>
  <si>
    <t>http://www.neisha.cc</t>
  </si>
  <si>
    <t>Shengshi Modian (Beijing) Information Technology Co., Ltd. operates an online platform for renting equipment such as camera, drone, outdoor equipments, and VR equipments. The company is based in China.</t>
  </si>
  <si>
    <t>equipments; renting; online platform; vr; outdoor</t>
  </si>
  <si>
    <t>0.0002637560929738298</t>
  </si>
  <si>
    <t>0.0002066239220422375</t>
  </si>
  <si>
    <t>1724</t>
  </si>
  <si>
    <t>287b0ade467492e04960f8f92562abd6</t>
  </si>
  <si>
    <t>Terrabotics Ltd.</t>
  </si>
  <si>
    <t>http://terrabotics.co</t>
  </si>
  <si>
    <t>Terrabotics Ltd. develops automated solutions that allow organizations working in remote and hazardous environments to make informed decisions. The company engages in transforming satellite, aerial, and UAV imagery into 3D terrain data and 2.5D elevation models. It also provides algorithms to solve real-world problems using petabytes of space, aerial, and UAV imagery and remote sensing data. The companys solutions also enable users to plan pipelines, measure volumes, assess flood risk, map drainage, select sites, assess visual impact, predict signal propagation, and model noise pollution. It serves energy, mining, construction, and environment sectors worldwide. The company was incorporated in 2013 and is based in London, United Kingdom.</t>
  </si>
  <si>
    <t>elevation models. mapping; UAV/drone imagery; terrain data; high precision; terabytes</t>
  </si>
  <si>
    <t>terrain data; terabytes; elevation models; drone imagery; elevation; terrain; mapping services; high precision; transform; true; models; imagery; satellite; mapping</t>
  </si>
  <si>
    <t>0.00031859258874201264</t>
  </si>
  <si>
    <t>0.0003010689594390517</t>
  </si>
  <si>
    <t>1725</t>
  </si>
  <si>
    <t>c5e85c332930411757f6bf8e28226e12</t>
  </si>
  <si>
    <t>SolarOne Solutions, Inc.</t>
  </si>
  <si>
    <t>http://www.solarone.net</t>
  </si>
  <si>
    <t>SolarOne Solutions, Inc. develops, manufactures, and supplies solar powered lighting systems and solar generator systems for a range of applications worldwide. The company offers luminaires of shoebox series-LOES, SOSAT and SONXT series, and SO-Bright partner products; solar kits, which include TP/TPT top of pole kit, SP side of pole kit, RT roof tilt-leg mount, and Z-bracket mounting; landscape luminaires, which includes LMF flood/spot; power center enclosures, including E, IG, and PVi series; and transit and street furniture, which includes LCS canopy lighting and LSK shelter lighting and BLK backlighting kits. It also offers poles, options, legacy products, and custom off-grid systems. The company provides shelter and canopy lightings, landscape lightings, and overhead lights. It offers solar powered lighting systems for pathways and bikeways, parking lots, main streets, shelters and wall mounts, and transit/bus shelters. It serves college campuses, government laboratories, and municipalities. The company markets and sells its products through representatives and dealers in the United States, Canada, and Mexico. The company was founded in 2004 and is based in Needham, Massachusetts.</t>
  </si>
  <si>
    <t>Needham</t>
  </si>
  <si>
    <t>770000</t>
  </si>
  <si>
    <t>FreshTracks Capital (2); TSG Equity Partners LLC</t>
  </si>
  <si>
    <t>SolarOne Solutions; harvester systems; college campuses; government laboratories; grid-connected power shortages; major college campuses; cleantech. renewable energy.; power source; independent power source; overhead lights; electric grid; wide range; significant expenses; SolarOneÂ® lights; solar panel; municipalities; lighting; sidewalks; pathways; globe; sun; simple; parking; applications; customers</t>
  </si>
  <si>
    <t>harvester; college campuses; deploys; campuses; college; power source; municipalities; laboratories; trenching; solutions offers; sited; shortages; relying; reliable off grid; pathways; lit; incurring; include major; grid solutions; connected power; bus shelters; independent power; electric grid; independent; expenses; transforms; shelters; parking lots; overhead; remain; lots; rely; grid connected; range of applications; globe; bus; implement; cleantech; ensures; parking; additionally; major; wide range; today; easily; connected</t>
  </si>
  <si>
    <t>0.0001330649560820211</t>
  </si>
  <si>
    <t>0.00019784411322206096</t>
  </si>
  <si>
    <t>1726</t>
  </si>
  <si>
    <t>dba97e79-ee8b-6c11-b3c3-8d8da7cd4e47</t>
  </si>
  <si>
    <t>Flydeo</t>
  </si>
  <si>
    <t>http://www.flydeo.com</t>
  </si>
  <si>
    <t>Flydeo is a drone manufacturer available for sale online.</t>
  </si>
  <si>
    <t>Jablonec Nad Nisou</t>
  </si>
  <si>
    <t>drone manufacturer</t>
  </si>
  <si>
    <t>0.00008490705641365793</t>
  </si>
  <si>
    <t>0.00012866497997775364</t>
  </si>
  <si>
    <t>Certain data and content provided by https://www.crunchbase.com/organization/flydeo</t>
  </si>
  <si>
    <t>1727</t>
  </si>
  <si>
    <t>9fcd5a0ec567395ecb813f77cc7cd1fc</t>
  </si>
  <si>
    <t>Inabata America Corporation</t>
  </si>
  <si>
    <t>http://us.inabata.com</t>
  </si>
  <si>
    <t>Inabata America Corporation engages in the import/export and sale of chemicals, electronic materials, food products, and synthetic resins. The company offers photovoltaic/solar materials, semiconductors, ULCOAT and lithography products, flat panel displays, imaging and information products, and performance films; imaging, electronics, specialty chemicals, functional films and materials, and metal powders; plastics; pharma and biotech products, and chemical intermediates; fresh and frozen food; and dive computer, heart rate monitor, and sports materials. It serves information technology, electronics, chemicals, plastics, and food enterprises worldwide. The company was founded in 1978 and is based in New York, New York. Inabata America Corporation operates as a subsidiary of Inabata &amp; Co.,Ltd.</t>
  </si>
  <si>
    <t>Inabata &amp; Co.,Ltd.</t>
  </si>
  <si>
    <t>plastics; chemicals; films; specialty chemicals; solar materials; metal powders; lithography; intermediates; functional films; frozen; food products; enterprises worldwide; electronic materials; dive; biotech; food; resins; powders; corporation engages; offers photovoltaic; synthetic; fresh; imaging; import; heart; enterprises; export; flat panel displays; functional; panel displays; semiconductors; specialty; sports; rate; displays; corporation; flat panel; monitor; chemical; metal</t>
  </si>
  <si>
    <t>0.00048118015863019676</t>
  </si>
  <si>
    <t>2053</t>
  </si>
  <si>
    <t>0.0004360139483506823</t>
  </si>
  <si>
    <t>1728</t>
  </si>
  <si>
    <t>c2d0b3821fd5e703e78140ad05fa7d48</t>
  </si>
  <si>
    <t>Heliox II Limited</t>
  </si>
  <si>
    <t>Heliox II Limited operates solar panels. The company was founded in 2011 and is based in Oxford, United Kingdom.</t>
  </si>
  <si>
    <t>2753873</t>
  </si>
  <si>
    <t>heliox; ii</t>
  </si>
  <si>
    <t>0.00006512377976419013</t>
  </si>
  <si>
    <t>0.00009450574922461502</t>
  </si>
  <si>
    <t>1729</t>
  </si>
  <si>
    <t>90a0691a0ab60c6761fab50102ba9b72</t>
  </si>
  <si>
    <t>Pythagoras Solar Ltd.</t>
  </si>
  <si>
    <t>Pythagoras Solar Ltd., a solar energy start-up company, develops solar panels. The company was founded in 2006 and is based in Petach Tikva, Israel with additional offices in San Mateo, California.</t>
  </si>
  <si>
    <t>Petach Tikva</t>
  </si>
  <si>
    <t>Pitango Venture Capital; Precede Technologies; Evergreen Venture Partners; Israel Cleantech Ventures</t>
  </si>
  <si>
    <t>Pythagoras Solar; vertical curtain wall; Pythagoras Solar PVGU; Pythagoras Solar envisions; Photovoltaic Glass Unit; highest power density; advanced simulation techniques; solar power; low solar heat; solar window products; Solar Window Features; power Photovoltaic Glass; highest transparency; skylight applications; energy efficiency; parity mass market; Building Integrated Photovoltaics; Power Density	Unmatched; daily energy efficiency; cost effective solutions; non-solar renewable energy; Highest Transparency	Daylighting; fuel-based power generators; materials science; insulating glass unit; new dimension; renewable energy resource; unique combination; solar applications; self-powered Green Buildings; complete façade solution; energy consumption; proprietary software tools; Shading Coefficient	Allows; carbon dioxide emission; Low U-Value	Excellent; real estate value; Ubiquitous Solar; rapid climate change; solar panels; Energy generation; world’s energy; power generation; Adaptable design; Low U-values; broad range; Product Video; Features	Benefits</t>
  </si>
  <si>
    <t>skylight; curtain wall; skylight applications; power density; photovoltaic glass; materials science; highest power; dimension; combination of optics; advanced simulation; daylighting; curtain; ubiquitous; products are designed; aesthetics; carbon dioxide; dioxide; transparency; bipv; adaptable; density; optimized; reduces; simulation; leveraging; vertical; highest; energy efficient; energy consumption; climate; science; world's energy; untapped; tons of carbon; thermal barrier; supply electricity; solar's proprietary; solar renewable energy; solar renewable; solar delivers; solar a reality; reducing energy consumption; reducing energy; reduces energy consumption; reduces energy; provide a complete; produced by solar; power photovoltaic; mass market; live and work; lighting costs; level of power; large arrays; insulating glass; homepage; high power photovoltaic; extremely low; envisions; environmental regulations; energy worldwide; energy resource; energy is produced; energy and environmental; effective solutions; development to provide; create the future; cost effective solutions; contribute to leed; choice of colors; building integrated photovoltaics; building codes; bipv technologies; billions; arrays of solar; application of solar; optics; brings; window; wall; solar applications; reinventing; proprietary software; integrated photovoltaics; extending; colored; benefits; seasonal; promising; leed; enhances; coefficient; add; eligible; unit; combination; solar heat; insulating; façade; environmental benefits; reality</t>
  </si>
  <si>
    <t>0.0001250195258791501</t>
  </si>
  <si>
    <t>9948</t>
  </si>
  <si>
    <t>0.00016556338065095772</t>
  </si>
  <si>
    <t>1730</t>
  </si>
  <si>
    <t>1a9681df69f862c394e280ff580abdb9</t>
  </si>
  <si>
    <t>Huangshi Dongbei Mech-Electrical Group Solar Energy Co., Ltd.</t>
  </si>
  <si>
    <t>Huangshi Dongbei Mech-Electrical Group Solar Energy Co., Ltd. manufactures solar energy products including solar water heater, split solar water heater system, high pressure water tank, heat pipe vacuum tubes collector, solar energy lights, and solar panels. The company is based in China. Huangshi Dongbei Mech-Electrical Group Solar Energy Co., Ltd. operates as a subsidiary of Huangshi Dongbei Mech-Electric Group Co., Ltd.</t>
  </si>
  <si>
    <t>solar water heater; water heater; heater; water tank; vacuum tubes; products including solar; pressure water; manufactures solar energy; including solar water; heat pipe; energy products including; energy lights; solar water; products including; high pressure; solar energy products; collector; tank; pipe; including solar; tubes; manufactures solar; energy products; vacuum; pressure</t>
  </si>
  <si>
    <t>0.00037711700186243236</t>
  </si>
  <si>
    <t>11837</t>
  </si>
  <si>
    <t>0.0003437603707004138</t>
  </si>
  <si>
    <t>1731</t>
  </si>
  <si>
    <t>faa681653c83a2fa22cb51f2ad9f7916</t>
  </si>
  <si>
    <t>Vimaan Robotics, Inc.</t>
  </si>
  <si>
    <t>http://vimaanrobotics.com</t>
  </si>
  <si>
    <t>Vimaan Robotics, Inc. develops fully autonomous solutions for drone management, data acquisition, and analytics. The company was founded in 2016 and is headquartered in Burlingame, California.</t>
  </si>
  <si>
    <t>Burlingame</t>
  </si>
  <si>
    <t>solutions for drone; develops fully; fully autonomous; data acquisition; drone management; acquisition; analytics</t>
  </si>
  <si>
    <t>0.0004010878375430371</t>
  </si>
  <si>
    <t>12343</t>
  </si>
  <si>
    <t>0.0004133576815072049</t>
  </si>
  <si>
    <t>1732</t>
  </si>
  <si>
    <t>876297dcc027dccc9a879aa116bc289a</t>
  </si>
  <si>
    <t>Rautaruukki Corporation</t>
  </si>
  <si>
    <t>http://www.ruukki.com</t>
  </si>
  <si>
    <t>Ruukki Corporation provides energy-efficient building and construction solutions serving the construction industry. It offers the Ruukki on-wall solar system that converts sunlight into electricity for a building. The panel can be installed on both new buildings and renovated buildings, primarily suited to retail, industrial, warehouse, and logistics buildings. The company also provides Liberta Solar, a building-integrated photovoltaic system that also functions as the façade of a building. In addition, its delivery package includes cables and PV inverters. The company was founded in 1960 and is headquartered in Helsinki, Finland. As of July 29, 2014, Rautaruukki Corporation operates as a subsidiary of SSAB AB.</t>
  </si>
  <si>
    <t>247162869</t>
  </si>
  <si>
    <t>2569851070</t>
  </si>
  <si>
    <t>SSAB AB</t>
  </si>
  <si>
    <t>RTRKS (OMX Nordic Exchange Helsinki); RKKK (Deutsche Boerse AG); 0FUN (London Stock Exchange); RUKK.F (Pink Sheets LLC); RKKK (XETRA Trading Platform); RTRKSH (BATS &amp;#x27;Chi-X Europe&amp;#x27;); RKKK (Boerse-Stuttgart); OXRTRK (SIX Swiss Exchange)</t>
  </si>
  <si>
    <t>energy-efficient steel solutions; better living; South America. manufacturing; steel construction; extensive distribution; Nordic countries; dealer network; Ruukki; customers; employees; Russia; Europe; markets; India</t>
  </si>
  <si>
    <t>steel solutions; steel construction; specialises; provide customers; customers with energy; steel; living; energy efficient; nordic; dealer network; emerging markets; countries; dealer; working; better; employees; emerging; extensive; moving</t>
  </si>
  <si>
    <t>0.0000764575977264111</t>
  </si>
  <si>
    <t>23877</t>
  </si>
  <si>
    <t>0.00015659600459051222</t>
  </si>
  <si>
    <t>1733</t>
  </si>
  <si>
    <t>e69b101df02dfa7dba0d1106e32f0072</t>
  </si>
  <si>
    <t>Ampair Energy Ltd.</t>
  </si>
  <si>
    <t>As of April 08, 2016, Ampair Energy Ltd. went out of business. Ampair Energy Ltd. designs, manufactures, and markets renewable energy power systems in the United Kingdom. It offers wind turbines, underwater turbines, yacht generators, hybrid power systems, and hydro turbines. The company also provides batteries, charge controller regulators, electrical accessories, marine kits, marine mounting, micro hydro turbine, mounting accessories, solar panels, water towed turbines, wind and water turbine parts, and wind turbines. Its products are used in commercial power, LiDAR, marine and recreational, met mast power, offshore, power for telecoms, remote monitoring, residential grid-tie, residential off-grid, and street lighting applications. The company offers its products through a network of distributors in Africa, Asia, Europe, North America, Oceania, and South America, as well as online in the United Kingdom and internationally. Ampair Energy Ltd. was formerly known as Boost Energy Systems Ltd. and changed its name to Ampair Energy Ltd. in April 2010. The company was founded in 1957 and is based in Crumlin, United Kingdom.</t>
  </si>
  <si>
    <t>2303263</t>
  </si>
  <si>
    <t>Sigma Technology Management Ltd. (2)</t>
  </si>
  <si>
    <t>Ampair; Ampair price list; Ampair wind turbines; Ampair catalogue; catalogue | Ampair; manual | Ampair; Ampair designs; Ampair Energy Limited; Case Study Ampair; Ampair business; Ampair foundries; sheet | Ampair; original Ampair; Boost Energy Systems; grid-connect small scale; power systems; Aquair hybrid wind; renewable power systems; renewable energy power; charge wind turbines; renewable energy systems; site power systems; Energy Systems Limited; UW micro hydro; commercial off-grid applications; wind power generators; UK manufacturing operations; main manufacturing premises</t>
  </si>
  <si>
    <t>downloads; price list; catalogue; moved; scale renewable; packaged power; grid connect; boost; manual; reliably; list; kw; released; premises; small scale; remain; uk; packaged; continue; watt; turbines; wind turbines; manufactured; capital; year round; venture capital; vastly; variety of energy; uptake; unaffected; trouble free; towed; tidal; sustainable societies; supply base; solar renewable energy; solar renewable; societies; site power; sigma; scale renewable power; scale renewable energy; sacrificing; running costs; renewable power systems; renewable energy power; remote site; relocate; regarded; produces wind; powered systems; power equipment; plenty of time; norm; micro hydro; manufacturing operations; main brand; low water; log cabin; latest model; late; kw to kw; joined; integrated mixed; increasing energy; hybrid wind; high charge; government subsidies; generation for decades; foundries; exacting; energy business; economies; easy to deploy; distributed power; data sheet; cruising; costs associated; continue to invest; charge rate; case study; buoy; brochure; brand names; borne; arrangements; arctic; actively seeking; larger; price; specification; renowned; outsourced; designs and produces; distributed; energy systems; regulator; induced; generator; rural electrification</t>
  </si>
  <si>
    <t>0.00045895437486949707</t>
  </si>
  <si>
    <t>4686</t>
  </si>
  <si>
    <t>0.00043986523239371593</t>
  </si>
  <si>
    <t>1734</t>
  </si>
  <si>
    <t>ef35d5bc1d7b08bb887828efe89bdb10</t>
  </si>
  <si>
    <t>Assured Power &amp; Communications Corporation</t>
  </si>
  <si>
    <t>Assured Power &amp; Communications Corporation operates as a mobile power and communications company. It specializes in the deployment of mobile solar power and communications solutions for remote and emergency communications. The company offers SPC1000, a mobile unit with power cells, wireless Internet connectivity, voice over Internet protocol phones, chargers, power redundancy, battery bank, and solar panel features for maintaining communication in remote locations and disaster areas. Assured Power &amp; Communications Corporation was founded in 2005 and is based in Los Angeles, California.</t>
  </si>
  <si>
    <t>wireless internet; spc; solutions for remote; power cells; internet protocol; disaster areas; communications solutions; battery bank; redundancy; internet connectivity; mobile solar; protocol; bank; communications; remote locations; voice; maintaining; connectivity; disaster; deployment; locations; chargers; phones; specializes; emergency; unit; wireless</t>
  </si>
  <si>
    <t>0.0004424667401783147</t>
  </si>
  <si>
    <t>26303</t>
  </si>
  <si>
    <t>0.0004914073724388268</t>
  </si>
  <si>
    <t>1735</t>
  </si>
  <si>
    <t>635235ee-218a-10d1-3556-d26ac4735106</t>
  </si>
  <si>
    <t>Drones Plus</t>
  </si>
  <si>
    <t>http://dronesplus.com/</t>
  </si>
  <si>
    <t>Drones Plus is the largest drone retail store in the USA and Canada.</t>
  </si>
  <si>
    <t>largest drone; retail store; usa; largest; store; retail</t>
  </si>
  <si>
    <t>0.000396461854648623</t>
  </si>
  <si>
    <t>36052</t>
  </si>
  <si>
    <t>0.0005147178285124307</t>
  </si>
  <si>
    <t>Certain data and content provided by https://www.crunchbase.com/organization/drones-plus</t>
  </si>
  <si>
    <t>1736</t>
  </si>
  <si>
    <t>7efe87490864a70339aaf75bc806e368</t>
  </si>
  <si>
    <t>http://www.greencastleresources.com</t>
  </si>
  <si>
    <t>Greencastle Resources Ltd. explores for and develops oil and gas, gold, and base metal properties in Canada and the United States. The company operates in four segments: Investments in Private and Public Companies, Oil and Gas Interests, Mining Interests, and Drones. It holds interests in two oil and gas properties, which include Primate and Primate North, and Ferrier projects located in Saskatchewan and Alberta. The company also holds interests in the Jewel Ridge Project located in Nevada; the Indian Creek project located in Nevada; the Nechako property located in British Columbia; the Rockstone property located in Ontario; and the Charlie Creek property located in Nevada. In addition, the company invests in marketable securities and private companies. Greencastle Resources Ltd. is based in Toronto, Canada.</t>
  </si>
  <si>
    <t>invests / retirement / holdings limited engages / property investment</t>
  </si>
  <si>
    <t>1770146</t>
  </si>
  <si>
    <t>IAMGOLD Burkina Faso Inc.; Uranium One Investments, Inc.</t>
  </si>
  <si>
    <t>82604</t>
  </si>
  <si>
    <t>VGN (TSX Venture Exchange); GC5 (Deutsche Boerse AG); GRSF.F (Pink Sheets LLC)</t>
  </si>
  <si>
    <t>interests; project located; creek; located; holds; oil and gas; securities; saskatchewan; ridge; private companies; jewel; explores; british; alberta; private and public; property; gold; indian; properties; invests; resources; investments; private; north; segments; mining; base; metal</t>
  </si>
  <si>
    <t>0.00016782390616246345</t>
  </si>
  <si>
    <t>6479</t>
  </si>
  <si>
    <t>0.0002676100527315457</t>
  </si>
  <si>
    <t>1737</t>
  </si>
  <si>
    <t>180b2264d030be1968c3de4cb5711795</t>
  </si>
  <si>
    <t>Axion Power International, Inc.</t>
  </si>
  <si>
    <t>http://www.axionpower.com</t>
  </si>
  <si>
    <t>Axion Power International, Inc., an energy solutions company, develops carbon/lead batteries. The company sells batteries, energy storage systems, and engineering services. Its PbC (lead carbon) batteries and battery components are used in energy system storage functions. The company was founded in 2003 and is based in New Castle, Pennsylvania.</t>
  </si>
  <si>
    <t>New Castle</t>
  </si>
  <si>
    <t>25690000</t>
  </si>
  <si>
    <t>Empery Asset Management, LP (3); Heights Capital Management, Inc. (3); Hudson Bay Capital Management LP (2); Tenor Capital Management Company, L.P. (2); Hartz Capital, Inc.; AWM Investment Company Inc.; The Quercus Trust; NCP Advisors, LLC; Intracoastal Capital LLC; The Bank of New York Mellon Corp, Private Banking &amp; Securities Investments; Manatuck Hill Partners, LLC; Porter Capital Management; ACT Capital Management; Westport Capital Partners LLC; Earthrise Capital Partners, LLC</t>
  </si>
  <si>
    <t>AXPW (Pink Sheets LLC); 2AT1 (Boerse-Stuttgart); 2AT2 (Deutsche Boerse AG)</t>
  </si>
  <si>
    <t>pbc battery; energy storage; PbC Batteries; patented PbC Technology; lead acid battery; energy storage systems; carbon electrode; battery positive electrode; energy storage components; activated carbon electrode; lead negative electrode; PbC prototypes; conventional lead-acid batteries; patented activated carbon; lead acid products; AGM lead acid; energy solutions company; standard lead acid; energy storage capabilities; conventional lead acid; sell energy storage; carbon/lead batteries; residential energy storage; scale energy storage; advanced energy storage; energy support wind; production batteries; Advanced Lead Carbon; performance. electronics. energy; Demanding Energy Needs; outdoor lighting solution; voltage high efficiency; Axion Power International; remote power/ telemetry; electric commercial vehicles; battery components; high surface area; energy system storage; key performance advantages; superior charge acceptance; chemical reaction; solar energy; lead sulphate</t>
  </si>
  <si>
    <t>activated carbon; electrode; activated; lead acid; acid; negative; sulphate; lead acid battery; high surface area; high surface; acid battery; energy storage; reaction; lead; energy storage systems; surface area; storage systems; prototypes; carbon; patented; positive; undergoes; undergo a chemical; undergo; storage capabilities; sells advanced; sell energy; scale energy; residential energy; recharging; reacts; protons; performance advantages; offer green; manufacture and sell; lighting solution; lead batteries; lead acid batteries; key performance; ions; international develops; grid lighting; formulated; develops carbon; design systems; daylight hours; commercial vehicles; collects solar; charge and discharge; battery components; batteries and energy; batteries and battery; agm lead acid; agm lead; agm; advantages over conventional; advanced energy storage; advanced energy; acid products; acid batteries; hybrid; remote power; electrochemical; hybrid electric; outdoor lighting; daylight; naturally; replaced; conventional; occurs; acceptance; led light; variety of applications; recharge; dioxide; chemical; low voltage; demanding; wind and solar; discharge; sealed; environmentally friendly; telemetry; engineering services; collects; dramatically; replace; essential; utilize; energy system; environmentally; rates; functions; combining; specialty; high efficiency; layer; manufactures and sells; advantages; superior</t>
  </si>
  <si>
    <t>0.00036270027215174567</t>
  </si>
  <si>
    <t>13612</t>
  </si>
  <si>
    <t>0.0004419929054861738</t>
  </si>
  <si>
    <t>1738</t>
  </si>
  <si>
    <t>36de0f2564d72420d10de4918bf6be34</t>
  </si>
  <si>
    <t>Etn. Fr. Colruyt NV</t>
  </si>
  <si>
    <t>http://www.colruytgroup.com</t>
  </si>
  <si>
    <t>Etn. Fr. Colruyt NV, together with its subsidiaries, engages in the retail, wholesale, and food service activities in Belgium, France, and internationally. It operates through two segments, Retail, and Wholesale and Foodservice segments. The company operates food retail store network that includes 237 Colruyt stores, 129 OKay stores, 24 Bio- Planet stores, and 3 Cru store, as well as 45 Dreamland stores and 24 Dreambaby stores in Belgium. It also operates 74 Colruyt retail stores in France. In addition, the company operates 215 Spar Retail stores; and 118 petrol stations in Belgium and 39 in France under the DATS 24 name. Further, the company operates ColliShop, an online shopping service that offers various product categories, including cooking and dining, bed and bath, terrace and garden, etc.; Collect&amp;Go, an online shopping service; and ColliShop Professional, which offers a range of B2B products. Additionally, it provides purchasing, storage, and transport services for independent stores; groceries, dairy products, meat products, drinks, maintenance products, and frozen products; operates 62 ZEB stores, which sells multi-brand fashion products for men and women; operates MyUnderwear24, a Webshop that sells underwear and night clothing; processes meat products; and provides dry, fresh, and deep-frozen products. Etn. Fr. Colruyt NV/SA also offers print and document management services; generates green power with wind turbines and solar panels, as well as combined heat and power generation facilities; and invests in offshore wind farms. The company offers its products and services to wholesalers, commercial customers, and affiliated independent merchants, as well as for schools, hospitals, reception centers, hospitality sector, and caterers. Etn. Fr. Colruyt NV was founded in 1928 and is headquartered in Halle, Belgium.</t>
  </si>
  <si>
    <t>Halle</t>
  </si>
  <si>
    <t>686225759</t>
  </si>
  <si>
    <t>EFC1 (Deutsche Boerse AG); COLR (Euronext Brussels); COLR (SWX Europe Limited); 0N4Y (London Stock Exchange); CUYT.F (Pink Sheets LLC); COLRB (BATS &amp;#x27;Chi-X Europe&amp;#x27;); OXCOLR (Berne Stock Exchange)</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</si>
  <si>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t>
  </si>
  <si>
    <t>fr; shopping service; retail stores; online shopping; meat products; meat; frozen; stores; shopping; wholesale; retail; segments; webshop; underwear; turbines and solar; terrace; service activities; reception; product categories; power generation facilities; petrol; offshore wind; multi brand; merchants; maintenance products; hospitality sector; groceries; generation facilities; food service; drinks; document management; dining; dairy products; bed and bath; affiliated; wholesalers; dairy; men; women; fashion; clothing; retail store; cooking; bed; wind farms; combined heat; independent; fresh; store; food; green power; categories; heat and power; invests; bath; print; hospitality; offers a range; document; dry; bio; commercial customers; garden; purchasing; offshore; hospitals; management services; planet; collect; schools; additionally; subsidiaries; farms; generates; transport; night; deep; products and services; centers; offers its products; brand; activities; stations; power generation; sector; wind turbines; combined; turbines; processes</t>
  </si>
  <si>
    <t>0.00013911939072840107</t>
  </si>
  <si>
    <t>5176</t>
  </si>
  <si>
    <t>0.0002456477591321825</t>
  </si>
  <si>
    <t>1739</t>
  </si>
  <si>
    <t>ba6e87e50e0f9635b9268451c8785734</t>
  </si>
  <si>
    <t>SunPower Corporation, Systems</t>
  </si>
  <si>
    <t>SunPower Corporation, Systems designs, deploys, operates, and maintains solar power systems for commercial, public sector, and residential customers. It provides solar roof tiles and angled solar panels, as well as roof, ground, and elevated-parking solar power systems. SunPower Corporation, Systems was formerly known as PowerLight Corporation and changed its name to SunPower Corporation, Systems in 2007. The company was founded in 1991 and is based in Richmond, California. SunPower Corporation, Systems operates as a subsidiary of SunPower Corporation.</t>
  </si>
  <si>
    <t>New Energies Invest AG; DBL Part­ners LLC</t>
  </si>
  <si>
    <t>341562800</t>
  </si>
  <si>
    <t>solar power systems; well as roof; systems designs; sunpower corporation; solar roof tiles; maintains solar power; angled; sunpower; maintains solar; deploys; roof tiles; elevated; systems for commercial; solar roof; public sector; residential customers; power systems; tiles; maintains; parking; corporation; sector</t>
  </si>
  <si>
    <t>0.0003167521207106261</t>
  </si>
  <si>
    <t>4354</t>
  </si>
  <si>
    <t>0.0002942066843402028</t>
  </si>
  <si>
    <t>1740</t>
  </si>
  <si>
    <t>994d9056-1f7a-d96e-7ebd-87b6f922bba5</t>
  </si>
  <si>
    <t>SunCap Financial</t>
  </si>
  <si>
    <t>http://www.suncapfinancial.com</t>
  </si>
  <si>
    <t>SunCap Financial is a company that leases out solar panels to businesses and residences. SunCap Financial ("SunCap") is a specialty finance company which offers a solar leasing product to PV integrators for the U.S. residential solar market.  Solar leasing addresses the high upfront cost of solar, and makes solar power an affordable option for most homeowners.  Customers sign long-term contracts, fixing their cost of power for the term of the contract versus the increasingly expensive traditional utility power.</t>
  </si>
  <si>
    <t>solar leasing; leasing; utility power; offers a solar; high upfront; customers sign; cost of solar; cost of power; affordable option; upfront cost; finance; residences; fixing; versus; solar market; term; leases; financial; increasingly; addresses; upfront; integrators; sign; contracts; contract; residential solar; option; specialty; homeowners; expensive; long term; affordable; traditional</t>
  </si>
  <si>
    <t>0.0006264914108926816</t>
  </si>
  <si>
    <t>0.0005240914176632279</t>
  </si>
  <si>
    <t>Certain data and content provided by https://www.crunchbase.com/organization/suncap-financial</t>
  </si>
  <si>
    <t>1741</t>
  </si>
  <si>
    <t>1fc5c56cd88290366783fb60a4110e39</t>
  </si>
  <si>
    <t>Porter &amp; Strother, LLC</t>
  </si>
  <si>
    <t>http://www.a2bbikeshare.com</t>
  </si>
  <si>
    <t>Porter &amp; Strother, LLC provides an application to find available bikes on computers or smartphones. It also maintains a suite of internal software tools to effectively manage customer service and bike redistribution. The company was founded in 2011 and is based in Ann Arbor, Michigan.</t>
  </si>
  <si>
    <t>Wakestream Ventures; Ann Arbor SPARK, Investment Arm</t>
  </si>
  <si>
    <t>A2B Bikeshare; green transportation alternatives; bike rental network; dumb rack; A2B Bikeshare app; smart bike; bike sharing; short-distance trips; public transport; private vehicles; A2B Bikeshare branding.; so-called dumb rack; touchscreen interface; simple metal rack; bike-mounted touchscreen; easy rental experience; internal software tools; smooth user solution; traffic congestion; best user experience; air pollution; credit card; central concept; affordable access; Capital Community Bikeshare; bikes tracks location; proprietary locking mechanism; expensive rack; available bikes; Bike – Dumb; communities. rental. transportation; bike redistribution; proper rack; bike lock</t>
  </si>
  <si>
    <t>bikeshare; bike; dumb; touchscreen; rack; trips; motorized; handlebars; bikes; kiosk; ride; bicycles; touchscreen interface; provide free; dispersed; credit card; console; congestion; air pollution; affordable access; alternatives; statistics; locking; rental; sharing; touch screen; communities; distance; pollution; card; credit; account; short; noise; transport; mounted; central; concept; users to find; turn navigation; turn by turn; touch screen interface; system status; simple metal; screen interface; rides; riders; rack system; points of interests; paired; offers turn; mi; manage customer; locked; enjoy the benefits; effectively manage; currently supports; create a smart; consolidating; computers or smartphones; calories; bike lock; android and ios; app; screen; traffic; alternative; unlock; riding; interface; navigational; locks; branding; touch; turn; affordable; software tools; puts; private; interests; view; user experience; pull; guided; rent; find; reducing; smooth; lock; hit; addresses; securely; mechanism; automated; miles; log; carries; proper; allows users; enter</t>
  </si>
  <si>
    <t>0.00030772103948439693</t>
  </si>
  <si>
    <t>3480</t>
  </si>
  <si>
    <t>0.00034839623029567576</t>
  </si>
  <si>
    <t>1742</t>
  </si>
  <si>
    <t>fb965ea6c6e7f5673f540ab5dc0b36ce</t>
  </si>
  <si>
    <t>Silent Power, Inc.</t>
  </si>
  <si>
    <t>As on Feb 4, 2014 Silent Power, Inc. went out of business. Silent Power, Inc. manufactures and markets distributed energy storage systems for the renewable energy and backup power markets. The company offers integrated inverter/charger/control systems that are pure sine wave inverters designed for off-grid operation, as well as back-up power system applications; OnAlert, an indoor standby power system for business and home owners; and OnDemand Energy Appliance, an all-in-one energy storage system with a built-in inverter, touch screen user interface, and batteries, which integrates with renewable energy generation. It offers its products through distributors and installers in the United States and internationally. Silent Power, Inc. was founded in 2002 and is headquartered in Baxter, Minnesota.</t>
  </si>
  <si>
    <t>Baxter</t>
  </si>
  <si>
    <t>Hanwha SolarOne Co., Ltd.; England Capital Partners, LLC; Wright-Hennepin Cooperative Electric Association</t>
  </si>
  <si>
    <t>GenClean™ technology; renewable energy production; energy appliance; OnDemand™ Energy Appliance; Silent Power; sine wave; Power OnDemand™ Energy; inverter systems; energy storage; renewable production; renewable production peaks; Silent Power OnDemand™; picture perfect sine; pure sine wave; perfect sine wave; OnDemand™ Home Energy; Home Energy Appliance; solar renewable energy; excess renewable energy; dc current shunt; generator energy source; smaller generator; home energy systems; utility demand peaks; sine wave inverter; easiest inverter systems; energy storage systems; battery energy source; backup power; multiple OnDemand™ Energy; OnDemand energy appliance; Energy Appliance stores; generator power; generator output; backup power source; Renewable Production Storage; watt output power; SP4024 Inverter Charger; renewable technology company; technology augments generator; energy storage device; integrated inverter systems; unique GenClean™ technology; standby power systems; Key energy metrics; unregulated generator output; demand response; momentary surge requirements; electric motors; momentary surge conditions</t>
  </si>
  <si>
    <t>surge; sine wave; silent power; renewable energy production; peaks; inverter systems; sine; sp; breaker; pm; cleans; silent; disconnect; backup power; appliance; electric motors; utility demand; shunt; regulates; pure sine wave; pure sine; integrate renewable; distributed renewable; distributed energy storage; dispatchable; dc disconnect; dc current; customers to integrate; conditioned; cabinet; aligning; ac disconnect; distributed energy; demand response; generator; recyclable; centralized; energy source; stored energy; peak demand; electric utilities; excess; battery charging; wave; market today; installation process; utilities; peak; occurs; enclosure; kw; distributed; smaller; energy storage; motors; backup; pure; energy production; picture; charger; loads; sealed; inverter; user interface; supplying; demand; add; demands; typically; purchasing; controller; starting; response; eliminates; capacity; offices; hours; watt; stored; well pumps; watt output; vulnerability; utility solutions; technology removes; system easy; system capacity; system applications; studs; storage device; storage batteries; standby power systems; stacking; solar renewable energy; solar renewable; small commercial; serviceable; separated; response system; require expensive; renewable energy source</t>
  </si>
  <si>
    <t>0.0003020843325240082</t>
  </si>
  <si>
    <t>13823</t>
  </si>
  <si>
    <t>0.00036051687230790995</t>
  </si>
  <si>
    <t>1743</t>
  </si>
  <si>
    <t>88050b7b34637df2be04547e920b22b0</t>
  </si>
  <si>
    <t>senseFly SA</t>
  </si>
  <si>
    <t>http://www.sensefly.com</t>
  </si>
  <si>
    <t>senseFly SA develops and manufactures autonomous ultralight unmanned aerial vehicles and related software solutions for professionals. It offers swinglet CAM, a mini drone/flying camera; and Postflight software for after-flight image processing and map generation. The company also provides technical support, and online image processing and mapping services. Its solutions are used in 2D/3D mapping, aerial photography, surveying, construction, geospatial, monitoring, geospatial positioning, precision agriculture, geoinformatic, land surveying, GNSS trading, and photogrammetry and computer vision software applications; and surveying equipment and unmanned aerial systems. senseFly SA sells its products in Australia, Brazil, Canada, Croatia, Denmark, Greece, Ireland, Italy, the Russian Federation, Taiwan, and the United Kingdom. The company was founded in 2009 and is based in Ecublens, Switzerland. As of July 23, 2012, senseFly SA operates as a subsidiary of Parrot S.A.</t>
  </si>
  <si>
    <t>5118860</t>
  </si>
  <si>
    <t>Ground Control Points; Collect aerial photography; eBee RTK; base station; aerial imaging drones; related software solutions; unmanned aerial vehicles; unmanned aerial systems; Professional aerial mapping; Collect aerial images; image processing; eBee aerial imagery; professional applications; eBee Ag; Postflight Terra; survey-grade mapping drone; vision software applications; absolute accuracy; Elevation Model accuracy; civil professional applications; after-flight image processing; online image processing; ground control software; eBee Ag ground; market autonomous mini-drones; MP camera; image processing software; eBee Ag land; 3D elevation models; central body; single flight; FULLY INTEGRATED WORKFLOW; Postflight Terra 3D; Postflight Terra LT; data collection tools; high-speed optical sensor; Small UAV Coalition.; simple drag&amp;drop actions; high-resolution Orthomosaic reconstructions; single mouse click; cm; cm precision; SURVEY-GRADE ACCURACY; Postflight software; relative accuracy; high accuracy; GNSS trading; mapping services; third-party software; senseFly SA</t>
  </si>
  <si>
    <t>ebee; sensefly; orthomosaics; cm; terra; rtk; professional applications; orthomosaic; ground control points; control points; collect aerial; base station; absolute; survey grade; single flight; produce orthomosaics; leading brands; drones for professional; develop and produce; transformed; ground control; gnss; elevation; accuracy; image processing; wings; shoot; pixel; geospatial; surveying; desktop; mp; aerial imaging; aerial imagery; collect; aerial photography; software solutions; models; station; body; mini; resolution; points; imagery; base; wing; image; mapping; vision software; varied; ultralight; uav coalition; trajectory; third party software; surveying equipment; survey grade mapping; survey grade accuracy; struts; speed optical; solutions for professionals; solutions for civil; small uav coalition; small uav; rover; rough; reconstructions; professional aerial mapping; position and orientation; photogrammetric software; photogrammetric; party software; parrot; overlap; optical sensor; notebook; monitor and control; mining sites; mini drones; mini drone; mapping drone; mapped; lt; logger; lens assembly; image processing software; humanitarian aid; highly automated; high speed optical; ground control software; grade mapping; grade accuracy; gnss receiver; gcps; functionalities; forests; firmly; elevation models; drag drop; digital elevation; detachable</t>
  </si>
  <si>
    <t>0.000718473917655774</t>
  </si>
  <si>
    <t>7736</t>
  </si>
  <si>
    <t>0.0006568563276844796</t>
  </si>
  <si>
    <t>1744</t>
  </si>
  <si>
    <t>40c4d81dfefe3dfdb3049ae1f3a0ddde</t>
  </si>
  <si>
    <t>NASAM, Inc.</t>
  </si>
  <si>
    <t>http://www.nasam.com</t>
  </si>
  <si>
    <t>NASAM, Inc. engages in the distribution of high-tech electronic products to aerospace and defense, space, and telecommunications sectors. The company focuses on the export and import of aerospace/defense/communication products between the United States and Japan. It exports electronic warfare systems, mission planning systems, military radar systems, C3I systems, avionics, and microwave modules, as well as aircraft aftermarket parts and accessories to the Japanese defense industry. The company also provides Hi-Rel components/subsystems and services; microcircuits, ICs, MMICs, passives, SMD modules, memory chips, processors, and sub-systems; source control drawing and subcontracting upscreening/inspection services; MIL/space application components; and MCMs, DC-DC converters, power management related modules, solar panel array diodes, and radiation shielding products to the Japanese space industry. In addition, it engages in the import of transmit/receiver modules and switches, and DC-DC converters for the United States defense related manufacturers; and marketing of MMICs, ICs, and passives to the Japanese manufacturers of cell phones, 3G base stations, and radios. The company was formerly known as NAS America and changed its name to NASAM, Inc. in 1983. The company was founded in 1980 and is based in San Francisco, California. NASAM, Inc. operates as a subsidiary of Banner Aerospace, Inc.</t>
  </si>
  <si>
    <t>W. R. Berkley Corporation</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</si>
  <si>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t>
  </si>
  <si>
    <t>japanese; dc dc converters; dc dc; dc converters; ics; import; converters; defense; well as aircraft; warfare systems; subcontracting; space industry; solar panel array; smd; radiation shielding; radar systems; parts and accessories; panel array; mil; memory chips; mc; electronic warfare systems; defense industry; dc; mission planning; electronic warfare; aerospace and defense; shielding; communication products; aftermarket; warfare; base stations; inspection services; electronic products; subsystems; processors; transmit; diodes; power management; chips; receiver; drawing; cell phones; microwave; exports; avionics; radios; export; memory; radar; switches; radiation; high tech; telecommunications; array; focuses; phones; stations; base; sectors; planning; marketing; tech</t>
  </si>
  <si>
    <t>0.000259265046633065</t>
  </si>
  <si>
    <t>24961</t>
  </si>
  <si>
    <t>0.0002801997972109563</t>
  </si>
  <si>
    <t>1745</t>
  </si>
  <si>
    <t>67a9c72c72ff535c76a79baf16b745b2</t>
  </si>
  <si>
    <t>Sun Earth Solar Power Co., Ltd.</t>
  </si>
  <si>
    <t>Sun Earth Solar Power Co., Ltd. manufactures and sells solar cells and modules. The products include polycrystalline silicon materials to ingots and silicon wafers to solar cells and panels. The company was formerly known as Ningbo Solar Electric Power Co. Ltd. and changed its name to Sun Earth Solar Power Co., Ltd. in 2010. Sun Earth Solar Power Co., Ltd. was founded in 1966 and is based in Ningbo, China.</t>
  </si>
  <si>
    <t>1966</t>
  </si>
  <si>
    <t>earth solar; silicon materials; polycrystalline silicon materials; earth; polycrystalline silicon; cells and panels; cells and modules; ingots; silicon wafers; sells solar; polycrystalline; wafers; manufactures and sells</t>
  </si>
  <si>
    <t>0.0008690019348481797</t>
  </si>
  <si>
    <t>0.0005939882265847942</t>
  </si>
  <si>
    <t>1746</t>
  </si>
  <si>
    <t>dc5fcae7643ab74483da12629c59a031</t>
  </si>
  <si>
    <t>QBotix, Inc.</t>
  </si>
  <si>
    <t>As of September 22, 2015, QBotix, Inc. went out of business. QBotix, Inc. develops robotic systems for photovoltaic (PV) modules. Its products include QBotix Tracking System, which delivers dual axis tracking, and works with various existing PV modules, inverters, and foundations to increase energy production. The company also provides Solbot, a mobile robot that automatically travels to trackers to make adjustments; manages PV array; and provides real-time information to optimize solar arrays. In addition, it offers trackers; and tracks that provide the travel path for the robot. The company offers its QTS for PV installations and concentrated CPV installations. QBotix, Inc. was formerly known as Black Swan Solar, Inc. The company was founded in 2010 and is based in Menlo Park, California.</t>
  </si>
  <si>
    <t>31500000</t>
  </si>
  <si>
    <t>Draper Nexus Venture Partners (4); New Enterprise Associates (2); Firelake Capital Management, LLC (2); Siemens Venture Capital GmbH; IBERDROLA Ventures-PERSEO; E.ON Strategic Co-Investments</t>
  </si>
  <si>
    <t>Robotic Tracking System™; Solar Robotics™; dual-axis tracking performance; solar tracking systems; single-axis tracking; solar power plants; reliability; conventional tracking systems; lowest Levelized Cost; innovative tracking solution; structural material requirements; Solar project developers; conventional electromechanical components; optimized power plant; kW PV array; solar power plant; individual motors; decrease installed costs; high accuracy; solar modules; energy production; completely fresh approach; data communication capabilities; purely mechanical systems; fixed-tilt systems results; maximum energy production; intelligence. cleantech. hardware.; high reliability; Net Present Value; field design challenges; RTS works; rugged dual-axis; single-axis price; robots; competitive cost; intelligent robots; autonomous robots; higher reliability; unprecedented system level; solar array; solar panel; mobile robots; easy installation; autonomous robot; new system level; superior performance; breakthrough products; universal compatibility</t>
  </si>
  <si>
    <t>rts; axis tracking; dual axis tracking; tracking system; single axis; single axis tracking; system level; dual axis; paradigm; levelized cost; levelized; installed costs; fixed tilt; redundancy; pair; axis; block; rugged; high accuracy; optimally; trackers; tracking systems; kw; tracker; fundamentally; cost of energy; optimized; solar project; loop; foundations; tilt; motors; dual; durability; reliability; robots; robotic; availability; strength; robot; unprecedented; hundreds; power plant; year life; withstand high wind; withstand high; wind loads; utility scale sites; upfront costs; unprecedented system; unprecedented level; universally compatible; universally; universal compatibility; types of pv; tracks the sun; tracking capability; tilt systems; systems approach; system that utilizes; system reliability; system availability; solar tracking systems; scale sites; returning; reliability needed; reduce their cost; reduce cost; rates of return; rate of return; providing real time; providing real; providing design flexibility; providing design; prone; project developers; profit margins; pre assembled; periodically; optimized solar; offers dual; motors and controllers; modules are installed; mobile robots; maximum energy production; maximum energy; maximized; material utilization; material usage; margins; lowest levelized cost; lowest levelized; ip rating; investment returns; invents; internal rate; intelligent robots; increased energy yields; increased energy; increase performance</t>
  </si>
  <si>
    <t>0.0004712089405991205</t>
  </si>
  <si>
    <t>2322</t>
  </si>
  <si>
    <t>0.0004997377302012963</t>
  </si>
  <si>
    <t>1747</t>
  </si>
  <si>
    <t>d81887f0-26e2-4b04-639e-eb7b799dd6a7</t>
  </si>
  <si>
    <t>http://www.aerial-insights.co/</t>
  </si>
  <si>
    <t>Aerial Insights processes your drone images and generates.</t>
  </si>
  <si>
    <t>Goel Fund</t>
  </si>
  <si>
    <t>insights; generates; images; processes</t>
  </si>
  <si>
    <t>0.00033003178724370387</t>
  </si>
  <si>
    <t>0.00027898273194559565</t>
  </si>
  <si>
    <t>Certain data and content provided by https://www.crunchbase.com/organization/aerial-insights</t>
  </si>
  <si>
    <t>1748</t>
  </si>
  <si>
    <t>0401becb8b9995bc8705f017580e2147</t>
  </si>
  <si>
    <t>Solco Europe Lda</t>
  </si>
  <si>
    <t>http://www.solcoeurope.com</t>
  </si>
  <si>
    <t>Solco Europe Lda manufactures solar panels and solar panel equipment. Solco Europe Lda was founded in 1984 and is based in Albergaria-a-Velha, Portugal.</t>
  </si>
  <si>
    <t>Albergaria-a-Velha</t>
  </si>
  <si>
    <t>solar panel equipment; panel equipment; panels and solar; manufactures solar panels; manufactures solar</t>
  </si>
  <si>
    <t>0.0003105694988120011</t>
  </si>
  <si>
    <t>7268</t>
  </si>
  <si>
    <t>0.0003011383954750546</t>
  </si>
  <si>
    <t>b381a4e0e101007ce8c7a681b6d1cefd</t>
  </si>
  <si>
    <t>API Control System Solutions, Inc.</t>
  </si>
  <si>
    <t>http://www.apicss.com</t>
  </si>
  <si>
    <t>API Control System Solutions, Inc. designs, manufactures, installs, and commissions automation and control systems. The company was formerly known as American Pneumatics Incorporated and changed its name to API Control System Solutions, Inc. in December 2003. API Control System Solutions, Inc. was founded in 1989 and is based in Carencro, Louisiana. As of July 2, 2014, API Control System Solutions, Inc. operates as a subsidiary of Danos &amp; Curole Marine Contractors, LLC.</t>
  </si>
  <si>
    <t>Carencro</t>
  </si>
  <si>
    <t>Danos, Inc.</t>
  </si>
  <si>
    <t>Hydraulic Control Panel; self-contained hydraulic control; hydraulic control systems; API panel services; Control Panel Design; global integrated control; hydraulic control panels; high quality; high quality solution; Paperless Chart Recorder; patented paperless chart; API Control; manual chart setup; major scale projects; Circular Chart data; Chart Recording; Hand Operated Hydraulic; abnormal pressure; excellent working relationships; Solar-Powered Air Compressor; Test Cell Controls; industry standard charts; access API; Multiple Pressure Requirements; optional remote shut-in; psi Instrument Pressure; Adjustable Pressure Sensors; Temperature Safety Element; Thermal Expansion Protection; Master Control; LACT Control; Pipeline Control; Valve Opening Assistance; Generator Control; Dual Pump Option; control screen; complete services; field services; One-Source Solution; Shut-in Panel; team approach; Hydraulic Regulator; Electronic Safety; fabrication specialists; fabrication plants; user-friendly systems; skilled problem; precise needs; Hydraulic Controller; multiple projects</t>
  </si>
  <si>
    <t>chart; hydraulic; shut; control panel; api; contained; psi; paperless; gallons; esd; chart recorder; abnormal; recorder; pneumatic; charts; recording; control panels; optional; left; fabrication; detects; valve; manual; pressure; pipeline; bottom; control systems; zooming; systems from single; system operating; solvers; solenoid; solar powered air; sensors to detect; safety system; rapid turnaround; pumped; providing complete; projects to ensure; problem solvers; pressure sensors; powered air; pipeline control; pens; pdf format; panel services; multiple projects; large or small; lact; integrated control; installs electronic; hp; field services; expedited; deliver a high; control electronic; closes; capable of handling; bracket; automation and control; air compressor; routine; reservoir; panel solar; excel; accumulators; pump; turnaround; scada; riding; regulator; compressor; pdf; panel design; fabricates; electronically; commission; circular; aligned; single point; assure; system solutions; scaling; knowledge and experience; word; sample; scale projects; fully automated; bypass; brought; manually; purchased; carefully; relationships; opening; remote areas; procedures; individually; skilled; adjustable</t>
  </si>
  <si>
    <t>0.0001245164249572469</t>
  </si>
  <si>
    <t>15707</t>
  </si>
  <si>
    <t>0.000223549306494633</t>
  </si>
  <si>
    <t>a362b1ace191b8e0851f220cbbf7b39b</t>
  </si>
  <si>
    <t>Evasyst, Inc.</t>
  </si>
  <si>
    <t>http://www.evasyst.com</t>
  </si>
  <si>
    <t>Evasyst, Inc. develops software applications for gamers that allows real-time visibility, communication, and management of teammates through audio, visual, and social solutions to craft and execute strategies during competitive game play. The company was founded in 2015 and is based in Irvine, California.</t>
  </si>
  <si>
    <t>652500</t>
  </si>
  <si>
    <t>competitive game play; video game; game engine software; video game development; immersive video game; interactive eSports tools; interactive video game; game piece figures; immersive experiences; social solutions; real-time visibility; ultimate competitive advantage; micro service architecture; strategic advantage; ultimate strategic advantage; competitive gaming environment; Evasyst Command Center™; competitive play; platform. gaming. pc; game programs; online platform; game software; multimedia computer game; software applications; Esports ecosystem; gamers; global computer network; wireless devices; online battlefield; Microsoft Azure; Downloadable computer programs; backend code; middle ware; functional style; teammates; Software application; video games; strategic advantages; greater field; communication; management; drones; strategies; event; purpose; operators; awareness; developer; operation.it; gamer</t>
  </si>
  <si>
    <t>gamers; video game; battlefield; time visibility; real time visibility; immersive experiences; game play; esports; downloadable; command center; immersive; game; leverage; execute; experiences; visibility; strategies; craft; competitive; interactive; gaming; online platform; strategic; games; ultimate; play; creates; programs; command; purpose; advantage; awareness; wireless devices; ware; tools to help; tools and technology; system of record; solutions to help; software application; pc games; interactive multimedia; game development; figures; event driven; environment for users; driven platform; develops an online; development and operation; developer platform; computer programs; computer network; backend; software applications; event; audio; social; written; develops software; video games; competitive advantage; center; sourced; visual; developer; middle; microsoft; essentially; operators; multimedia; log; piece; featuring; implemented; actions; runs; ecosystem; style; code; pc; functional; players; record; greater; architecture; advantages; position; perform; engine; connect; driven; builds; wireless</t>
  </si>
  <si>
    <t>0.00041998405776782913</t>
  </si>
  <si>
    <t>3837</t>
  </si>
  <si>
    <t>0.00036391011321630526</t>
  </si>
  <si>
    <t>1751</t>
  </si>
  <si>
    <t>12fa1ce0ae310c958cc0a483b60c0aef</t>
  </si>
  <si>
    <t>Prodrone Co., Ltd.</t>
  </si>
  <si>
    <t>http://www.prodrone.jp</t>
  </si>
  <si>
    <t>Prodrone Co., Ltd. develops, manufactures, and sells commercial drones for aerial filming, photography, land surveying, spot inspection, and other purposes in Japan and internationally. The company offers four-rotor drones, six-rotor systems, and large frame drones. Its services include exploration and consultation, development planning and production/ODM consignment, operational safety training, and repair and maintenance. The company was founded in 2015 and is based in Nagoya-shi, Japan with an additional office in Tokyo, Japan.</t>
  </si>
  <si>
    <t>Nagoya-shi</t>
  </si>
  <si>
    <t>967446</t>
  </si>
  <si>
    <t>Canon Marketing Japan Inc.; Mitsubishi Corporation</t>
  </si>
  <si>
    <t>aerial photography; large frame drones; drone service providers; businesses. drone management.; compact four-sided machine; rainy weather; various purposes; operational safety training; compact digital cameras; aerial photography applications; outer wall inspection; solar panel inspection; infrared thermography camera; Send power supply; survey analysis software; digital cinema camera; EOS C300 Mark; drones. robotics. video; type large aircraft; commercial drones; four-rotor drones; commercial drone; drone systems; aerial filming; land surveying; spot inspection; production/ODM consignment; six-rotor systems; commercial purposes; development planning; infrastructure inspection; control signal; fuselage; large-sized equipment; Nippon Avionics; target point; promotion video; consulting services; movie cameras; mountain scenes; Weatherproof; flight; gimbal; winch; Prodrone; PD4-AW; test; DJI; PD6B</t>
  </si>
  <si>
    <t>pd; prodrone; fuselage; winch; weatherproof; surveying and inspection; rainy; purposes; industrial and commercial; gimbal; surveying; aerial photography; compact; rotor; wire; unloading; thermography; systems for industrial; system manufacturer; solar panel inspection; software as well; signal and control; sided; services to develop; sells commercial; scenes; safety training; rotor systems; rotor drones; rope; reaches; providers and manufacturers; promotion video; panel inspection; outer wall; operational safety; offers drone; odm; nippon; manufacturer and retailer; luggage; eos; enables its customers; electric wire; drones for aerial; downward; development planning; designated; customers to find; consignment; compare prices; commercials; commercial purposes; commercial drone system; canon; baggage; analysis software; capable; photography; passing; signal; frame; drone systems; drone system; drone service; weather; machine; repair and maintenance; land surveying; cinema; scene; promotion; movies; infrastructure inspection; aerial filming; movie; mountain; mark; digital cameras; shot; ii; retailer; outer; dji; test; facilitates; service providers; carries; commercial drones; presence; compare; rain; exploration; avionics; spot; send; drop; consulting services; filming; sized</t>
  </si>
  <si>
    <t>0.00046902087677083514</t>
  </si>
  <si>
    <t>7332</t>
  </si>
  <si>
    <t>0.00037650525237656904</t>
  </si>
  <si>
    <t>1752</t>
  </si>
  <si>
    <t>32ad97726c1e7795dc6f543b7b708d5a</t>
  </si>
  <si>
    <t>Flyright Technologies Ltd.</t>
  </si>
  <si>
    <t>http://skytango.com</t>
  </si>
  <si>
    <t>FLYRIGHT TECHNOLOGIES LTD. provides an aerial marketplace built by film and television producers, directors, editors, and drone operators. Its platform re-invents how drones are flown, hired, perceived, and how their products are sold and delivered worldwide. The company was incorporated in 2015 and is based in Lusk, Ireland.</t>
  </si>
  <si>
    <t>Lusk</t>
  </si>
  <si>
    <t>54732</t>
  </si>
  <si>
    <t>The National Digital Research Centre Limited, Investment Arm (2)</t>
  </si>
  <si>
    <t>drone operators; television producers; drone industry; drone filming industry; aerial marketplace; film. product design; EXCITING MARKETPLACE; platform re-invents; aerial content; secret sauce; editors; directors; skies; kind; SkyTango; production; drones; products; worldwide; WORLD; library</t>
  </si>
  <si>
    <t>film and television; editors; directors; skies; marketplace built; learned; designed and built; television; drone operators; marketplace; profitable; producers; productive; drone industry; safer; kind; secret; sauce; products are sold; invents; hired; drone filming; delivered worldwide; aerial content; operators; applied; flown; library; watch; exciting; product design; filming; grow; sold; delivered; learn; content; offering</t>
  </si>
  <si>
    <t>0.00040498171746332996</t>
  </si>
  <si>
    <t>0.00032494455074354585</t>
  </si>
  <si>
    <t>f73cf94c174c2cb420f40bd268e660a8</t>
  </si>
  <si>
    <t>Skysense, Inc.</t>
  </si>
  <si>
    <t>http://skysense.de</t>
  </si>
  <si>
    <t>Skysense, Inc. provides remote-controlled battery charging stations and pads for commercial drones that include multicopters, multirotors, and VTOL aircraft. It also offers Skysense Droneport, a remote-controlled enclosure to hold a charging pad and drone while charging and stationing; and syncs sensor data to the cloud and connectivity within their Skysense Droneport network. The companys products enable users to remotely manage their flight missions in the areas of agriculture, inspection, mining and energy, and security. It allows its customers to order its products online. The company was founded in 2014 and is headquartered in Berlin, Germany with an additional office in Las Vegas, Nevada.</t>
  </si>
  <si>
    <t>Skysense Charging Pad; drone; drones; Skysense drone; drone deployments; scalable drone deployments; drone industry; drone takeoff; drone power; drones automation; Drone Kit; commercial drones; drone battery; drone lands; battery-powered drones; fully autonomous operations; existing drones; remote‐controlled interconnected hangars; on-board charger plugin; fully autonomous missions; High-Power LiPo Charger; Skysense Network Manager; place partnership agreements; spring-loaded contacts; battery health monitoring; remote-controlled charger; SKYSENSE LAUNCHING; persistent deployments; regular charger; multi‐billion markets; industrial inspection; land monitoring; REMOTE OPERATIONS; precision farming; great information; Aibotix Italia; Effortless setup; Infinium Robotics; direct contacts; landing notifications; major players; empowers operators; Online APIs; landing gear; fixed drone-installation; anomalous temperature; humidity warnings; human operators; process starts; physical contact</t>
  </si>
  <si>
    <t>skysense; pad; dronedeploy; contacts; deployments; spring loaded; drone charging; spring; fully autonomous; loaded; launching; remote controlled; charger; charging; partnership; remotely; players; deploy; warnings; temperature and humidity; super easy; services needed; scalable drone; remote operations; provide access; powered drones; plugin; nowadays; notifications; multi billion; making drone; lipo; landing gear; italia; infinium robotics; infinium; including precision; human operators; hangars; glad; fully autonomous missions; fixes; fast charging; existing drones; examples include; enable remote; effortless; economically scalable; easily access; eager; drones at scale; drone kit; deploy drones; charging infrastructure; battery powered drones; autonomous missions; automates; aibotix; access and manage; landing; takeoff and landing; precision farming; paving; pads; health monitoring; scalable; lands; frequent; couple; battery powered; apis; remotely operated; manage; persistent; flying drones; starts; controlled; nasa; takeoff; retrofit; replaces; examples; partnering; interconnected; economically; fast; week; increasingly; agreements; operators; mile; establish; dashboard; anytime; empowers; charging stations; install; industrial inspection; drone industry; commercial drones</t>
  </si>
  <si>
    <t>0.00030743943961750425</t>
  </si>
  <si>
    <t>5557</t>
  </si>
  <si>
    <t>0.0003414008875210905</t>
  </si>
  <si>
    <t>1754</t>
  </si>
  <si>
    <t>cae6ae063fc1c04baefb9568061f635d</t>
  </si>
  <si>
    <t>Soliculture, Inc.</t>
  </si>
  <si>
    <t>http://www.soliculture.com</t>
  </si>
  <si>
    <t>Soliculture, Inc. specializes in combining solar power generation with crop production in greenhouses or open fields. It offers Lumo, power-generating greenhouse panel that absorbs green light and emits red light, enhancing power production of the solar cells, as well as plant growth. The company was founded in 2012 and is based in Scotts Valley, California.</t>
  </si>
  <si>
    <t>Scotts Valley</t>
  </si>
  <si>
    <t>Solaria Corporation</t>
  </si>
  <si>
    <t>red light; plant growth; green light; power-generating greenhouse panel; solar panels; luminescent red light; lumo solar panel; Lumo solar panels; solar power generation; optimized light spectrum; crop production; power production; optimized growing practices; crop production areas; facilitates plant growth; industry-standard photovoltaic technology; solar energy production; renewable energy; transparent panels; solar cells; luminescent material; light quality; open fields; light transmission; low density; electricity generation; greenhouse-integrated photovoltaics; lumo technology; red portion; light-altering dye; agricultural industry; online software</t>
  </si>
  <si>
    <t>red light; plant growth; green light; red; luminescent; crop production; greenhouse; power production; strips; density; optimized; growth; photo voltaic; voltaic; spectrum; crop; well as plant; transparent panels; thin layer; symbiotic; standard photovoltaic; source of renewable; sd; pigments; periodically; panels offer; panels are suited; open fields; online software; offer solar panel; monitor solar; low density; light transmission; light spectrum; incoming; highlights; gipv; emits; chlorophyll; blue and red; backside; arranged; altering; allowing light; agtech; agricultural industry; adhered; photosynthesis; integrated photovoltaics; greenhouses; dye; solar energy production; offer solar; absorbs; plant; partnered; photo; power generating; photovoltaic technology; greentech; commercialize; transmit; portion; glazing; facilitates; desired; converting; solar power generation; absorb; industry standard; dimensions; block; fact; practices; electricity generation; enhancing; blue; suited; converts; combining; solar electric; transparent; energy production; convert; photovoltaics; layer; combines; transmission; generating; customized; fields; growing; power generation; agricultural; specialties; specializes; monitor; critical</t>
  </si>
  <si>
    <t>0.00030274790219856317</t>
  </si>
  <si>
    <t>13238</t>
  </si>
  <si>
    <t>0.000363891125727715</t>
  </si>
  <si>
    <t>1755</t>
  </si>
  <si>
    <t>6ce37896760c5283ed7131b2ce078e30</t>
  </si>
  <si>
    <t>Solar One Corporation</t>
  </si>
  <si>
    <t>Solar One Corporation was acquired by Air Water International Corp. Solar One Corporation provides photo voltaic solar powered products. Its products include solar bag, which is equipped with a multi-plug that is used for charging wireless phones, personal digital assistants (PDAs), games, digital music players, CDs, MP3 players, and video cameras; PDA solar case, a leather-case for PDA's with a solar charger for indoor and outdoor use; portable solar panels for charging computer and electronic devices; cellular chargers used with cellular phones; and solar cellular phone sleeve chargers. The company was founded in 2005 and is based in Miami Beach, Florida.</t>
  </si>
  <si>
    <t>Miami Beach</t>
  </si>
  <si>
    <t>cellular; players; voltaic solar; solar powered products; solar charger; solar bag; powered products; portable solar panels; photo voltaic solar; pda; panels for charging; leather; cellular phones; cds; pdas; case; video cameras; indoor and outdoor; chargers; mp players; bag; phones; products include solar; charging; portable solar; mp; music; electronic devices; photo voltaic; voltaic; charger; include solar; games; indoor; plug; equipped; solar powered; photo; personal; corporation; phone; outdoor; wireless</t>
  </si>
  <si>
    <t>0.0005185323202515267</t>
  </si>
  <si>
    <t>23140</t>
  </si>
  <si>
    <t>0.0005443868901703315</t>
  </si>
  <si>
    <t>1756</t>
  </si>
  <si>
    <t>bea7d8b0-09f0-d298-0fa4-1867a60d7545</t>
  </si>
  <si>
    <t>Drone Parks Worldwide</t>
  </si>
  <si>
    <t>http://www.droneparksworldwide.com/</t>
  </si>
  <si>
    <t>Forging the future of experiential entertainment by building Drone Parks™: dynamic environments for safe, legal, and luxurious drone flight. Drone Parks Worldwide believe drones are the future. Their vision is to build a park for people of all ages and skill levels to fly drones. A place with adaptable space, endless obstacles, and thrilling adventures. An arena where beginners, experts, and friends can step into the pilot’s seat and feel the rush of flying through the eyes of a drone. An immersive environment that transports people through the screen of a video game and into a virtual world with drone challenges and games.</t>
  </si>
  <si>
    <t>parks; transports; thrilling; skill levels; rush; parks worldwide; luxurious; immersive environment; forging; experiential entertainment; experiential; dynamic environments; beginners; ages and skill; ages; video game; arena; adventures; fly drones; endless; seat; immersive; drone flight; obstacles; eyes; skill; feel; adaptable; legal; friends; park; games; game; challenges; entertainment; screen; experts; virtual; step; dynamic; place; environments; levels; flying; fly; safe</t>
  </si>
  <si>
    <t>0.0005221413164407354</t>
  </si>
  <si>
    <t>9898</t>
  </si>
  <si>
    <t>0.0004371620144045682</t>
  </si>
  <si>
    <t>Certain data and content provided by https://www.crunchbase.com/organization/drone-parks-worldwide</t>
  </si>
  <si>
    <t>1757</t>
  </si>
  <si>
    <t>3c858daaeb70a0530b801f6236e04ce6</t>
  </si>
  <si>
    <t>ThatsSolar</t>
  </si>
  <si>
    <t>http://www.thatssolar.com</t>
  </si>
  <si>
    <t>ThatsSolar operates an educational portal that provides information for homeowners exploring solar power options. It owns and operates ThatsSolar.com, a portal that pre-screens local solar installers and matches them with consumers looking for a solar power. The company was founded in 2011 and is based in San Francisco, California.</t>
  </si>
  <si>
    <t>4200000</t>
  </si>
  <si>
    <t>solar power; solar power options; local solar installers; energy efficiency; consumer destination sites; clean energy.; step guides; Free Solar Guide; energy efficiency sector; Solar Resource Center; service solar power; solar energy; solar industry; energy efficiency specialists; clean energy; right solution; energy saving product; fastest growing consumer; perfect energy partners; Solar Rebates; Savings Calculators; clean energy. greentech.; go–to consumer site; homeowners; solar options; solar power.; solar experts; Solar News; Solar Simple; solar reach; Solar Referrals; solar panels; Solar Simpleâ€; solar products; Energy Options; consumers; smartest homeowners; energy experts; local areas; money; proprietary technology; educational portal; confusing proposition; consumer education; Green Products; investment community; additional investment; continued support; information; standard form</t>
  </si>
  <si>
    <t>power options; step by step; local solar installers; exploring; local solar; rebates; matches; thought; solar simple; saving money; qualified solar; power and energy; growing consumer; calculators; save money; guides; nation; solar installers; destination; portal; fastest growing; homeowners; screens; fastest; step; consumers; solar industry; money; energy efficiency; educational; specialists; options; save; saving; qualified; pre; planet; installers; energy saving; team is committed; solar resource; solar options; solar experts; solar and energy; smartest; simplifying; saving product; saving our planet; save the planet; resource center; referrals; provide a full; nation wide; local areas; help you find; help save; help consumers; green products; fun and easy; form of energy; find the perfect; experience and expertise; entails; energy partners; energy experts; efficiency sector; continued support; comparisons; full service solar; find; experts; energy options; service solar; qualify; continued; tax credits; making solar; free solar; believes; tag; energy bill; owners; sites; education; savings; proposition; property owners; lose; helped; growing; greentech; proprietary technology; owner; install solar; install; grids; transformers; join; credits; photovoltaic cells</t>
  </si>
  <si>
    <t>0.00047804465072462995</t>
  </si>
  <si>
    <t>0.00039054163645705037</t>
  </si>
  <si>
    <t>1758</t>
  </si>
  <si>
    <t>79fad95cbcc31f8e1dc728a38bcbf8e0</t>
  </si>
  <si>
    <t>Titan Renewables Service Group Inc.</t>
  </si>
  <si>
    <t>http://www.titanrenewables.com</t>
  </si>
  <si>
    <t>Titan Renewables Service Group Inc. provides solar operations and maintenance, and EPC project support services. The company offers maintenance programs, such as schedule of inspections, testing, maintenance plan, and overall system efficiency operational plan; panel washing services to clean solar panel arrays; and quality control inspection services, such as supplier audits, commercial grade surveys/source verifications, source surveillance activities, mechanical/electrical and civil inspections, and document controls. It also provides solar asset-management, commissioning or re-commissioning the system, asset acceptance, performance monitoring, as-bid vs as-built reconciliation, as-built vs expected production reconciliation, event monitoring and dispatch, billing and A/R, and financial and tax reporting services; and project support services, such as short term repair, warranty repair, upgrade, and retrofit. The company was founded in 2015 and is based in McCamey, Texas.</t>
  </si>
  <si>
    <t>McCamey</t>
  </si>
  <si>
    <t>vs as-built reconciliation; project support services; efficiency operational plan; grade surveys/source verification; commercial grade surveys/source; source surveillance activities; solar modules; as-built vs; EPC project support; solar asset-management; production reconciliation; long term operations; control inspection services; panel washing services; solar panel arrays; component change outs; tax reporting services; maintenance plan; as-bid vs; overall system efficiency; asset acceptance; asset management services; supplier audits; performance monitoring; event monitoring; short term repair; bristle automotive style; de-ionized conditioned water; free accumulated soil; heavy soil situations; unscheduled maintenance; EPC support; solar operations; quality inspections; maintenance programs; following services; maintenance program; corrective maintenance; civil inspections; project management; EPC companies; plant monitoring; combiner boxes; document controls; modular washing; specific sites; warranty repair; specific items; thermal imaging</t>
  </si>
  <si>
    <t>reconciliation; system efficiency; surface of solar; solar asset; project support services; project support; efficiency operational; bid; performance monitoring; commercial grade; asset management; dispatch; operations and maintenance; epc; scheduled; billing; acceptance; commissioning; prior; asset; schedule; audits; verification; washing; plan; soil; inspections; reporting; expected; tax; surveys; solar modules; support services; cleaning; vegetation control; unscheduled maintenance; unscheduled; system issues; solar operations; services includes; scratches; retro; reporting services; plant monitoring; panel washing; outs; offers maintenance; monitoring and reporting; major component; maintenance programs; fractures; field service; epc companies; designed to avoid; corrective maintenance; conditioned; cleaning process; cleaned; brushes; beneath; auditors; asset management services; accumulated; abrasives; grade; solar panel arrays; panel arrays; brush; event; supplier; corrective; combiner boxes; combiner; cleaning services; short term; retrofits; inspection services; inspect; operational; activities; term; note; distributed energy; clean solar; financial; thermal imaging; retrofit; emergency response; checks; spray; electrical equipment; hazardous; repair; soft; performed; owner; fits; break; surveillance; quality control</t>
  </si>
  <si>
    <t>0.0001293120060319156</t>
  </si>
  <si>
    <t>13194</t>
  </si>
  <si>
    <t>0.00018316937131423924</t>
  </si>
  <si>
    <t>ee9a358ba8ef5917ceb8152c1e05a708</t>
  </si>
  <si>
    <t>MS Solar Solutions Corp.</t>
  </si>
  <si>
    <t>MS Solar Solutions Corp. engages in manufacture and sale of Andalay AC panels. The company was incorporated in 2003 and is based in New York, New York. MS Solar Solutions Corp. operates as a subsidiary of MSDW Power Development Corp.</t>
  </si>
  <si>
    <t>Morgan Stanley</t>
  </si>
  <si>
    <t>ms; solar solutions; corp; engages in manufacture; andalay; ac panels; ac</t>
  </si>
  <si>
    <t>0.00007857595102355574</t>
  </si>
  <si>
    <t>0.00011852097202824283</t>
  </si>
  <si>
    <t>1760</t>
  </si>
  <si>
    <t>242e644a-1723-5019-5e0c-ae38ea932302</t>
  </si>
  <si>
    <t>Terabee</t>
  </si>
  <si>
    <t>http://www.terabee.com/</t>
  </si>
  <si>
    <t>Terabee deploying robotised sensors to difficult places, cost effectively. Terabee aim at innovating the world of measurements and sensing - they shift analog towards digital, manual towards automated, 2D towards 3D, local towards global, grounded towards airborne.Having experience in aviation, they foresee the advent of automated unmanned robots/vehicles to cover basic tasks.
They use proven technology when available (ie from military) and they develop solutions in-house when non-available. They are application driven, not technology driven.</t>
  </si>
  <si>
    <t>Saint-genis-pouilly</t>
  </si>
  <si>
    <t>international technology / automated unmanned / develop solutions / grounded</t>
  </si>
  <si>
    <t>technology driven; proven technology; innovating; grounded; foresee; develop solutions; automated unmanned; advent; environmental consulting; driven; cost effectively; analog; deploying; automated; shift; difficult; places; airborne; tasks; manual; aim; measurements; basic; effectively; cover; sensing; proven; aviation; robots; house; consulting</t>
  </si>
  <si>
    <t>0.00007661818889669882</t>
  </si>
  <si>
    <t>2617</t>
  </si>
  <si>
    <t>0.00016161166952456397</t>
  </si>
  <si>
    <t>Certain data and content provided by https://www.crunchbase.com/organization/terabee</t>
  </si>
  <si>
    <t>1761</t>
  </si>
  <si>
    <t>b5dc253b6faaa1cd964939763b9f4fa3</t>
  </si>
  <si>
    <t>Flyability SA</t>
  </si>
  <si>
    <t>http://www.flyability.com</t>
  </si>
  <si>
    <t>Flyability SA develops and manufactures flying robots. The company offers Elios, a collision-tolerant flying robot for industrial inspection professionals; and accessing complex, cluttered, or indoor places. It also provides flying kits, including spare parts, training, and after sales support. Flyability SA was founded in 2014 and is based in Lausanne, Switzerland.</t>
  </si>
  <si>
    <t>4300000</t>
  </si>
  <si>
    <t>MKS Alternative Investments (2); Go Beyond Ltd., Endowment Arm (2); Environmental Technologies Fund LP</t>
  </si>
  <si>
    <t>industrial inspection; collision-proof flying robot; complex environments; Gimball; game-changing flying robot; 1M USD Drones; building safe drones; humans; law enforcement; real partners; flight control algorithms; spherical outer cage; drones. robotics. security; www.flyability.com. consumer electronics.; protective wire cage; fastest growing industries; disaster relief services; obstacles; collisions; GAME-CHANGING APPROACH; flight undisturbed; AMAZING FEATURES; simple solution; complex problem; COUNTLESS APPLICATIONS; industrial facilities; wide range; close proximity; multiple challenges; insect-inspired micro-drone; indoor flight; new applications; small animals; collision-tolerant drone; hostile environments; Flyability SA; transmit RGB; Adrien Briod; in-built camera; Power Generation; Maritime infrastructures; radioactive sites; unique design; inaccessible places; Good Award; main market; Patrick Thévoz; rescue robots; target markets; emergency situations</t>
  </si>
  <si>
    <t>flying robot; collisions; safe to fly; fly close; obstacles; humans; collision; rotating; unleashes; cage; industrial inspection; robustness; game changing; close; indoors; robot; flown; obstacle; simplicity; turns; solves; safely; proof; law enforcement; flying; entertainment; risks; protective; enforcement; law; rescue; complex; stay; stable; environments; fly; game; victims; usd; technology and business; target markets; tackling; swiss; spell; solve the problem; simple solution; services with uavs; search rescue; safe drones; roadways; restricted areas; reducing risks; recover; radioactive; prizes; potential of drones; patrick; navigating; natural disasters; mimicking; micro drone; invites; inspiration; inspection of power; inspection of industrial; insects; injury; infrared images; indoor flight; inaccessible places; inaccessible; gimbal system; fly indoors; flight control algorithms; firefighting; entertainment markets; emergency situations; easy to fly; drones for good; disturbed; described; damaging; cutting costs; critical issues; countless applications; countless; confined spaces; close proximity; bouncing; bounce; applications in industrial; algorithms developed; robots; problem; hostile; confined; aided; spherical; insect; flying robots</t>
  </si>
  <si>
    <t>0.0002492358746114191</t>
  </si>
  <si>
    <t>25400</t>
  </si>
  <si>
    <t>0.00029317861574810366</t>
  </si>
  <si>
    <t>1762</t>
  </si>
  <si>
    <t>5bdaab3ec8db0e6dd5b56870b027b702</t>
  </si>
  <si>
    <t>Groupe Solution Energie. SAS</t>
  </si>
  <si>
    <t>http://www.groupesolutionenergie.com</t>
  </si>
  <si>
    <t>Groupe Solution Energie. SAS designs and installs installation systems for rooftop solar installations in the residential sector. The company was founded in 2011 and is based in Saint-Ouen, France.</t>
  </si>
  <si>
    <t>Saint-Ouen</t>
  </si>
  <si>
    <t>4419471</t>
  </si>
  <si>
    <t>Bpifrance Investissement</t>
  </si>
  <si>
    <t>Energy Solution Group; sustainable development; energy independence; energy solutions; Energy Solution Groupintegrates; Kit SVH Energy; integration kit; solar energy project; Groupe Solution Energie; Group Energy Solutions; renewable energy solutions; Energy Sector Technical; energy independence projects; Energy Solutions Group; installs installation systems; rooftop solar installations; integrated photovoltaic kits; future-oriented sustainable development; GSE GSE Integration; btoc photovoltaic equipment; installation heat pump; high quality service; solar hot water; sustainable development projects; residential solar panels; qualitative integration kit; competitive pricing solutions; file management time; CRM- business management; LED manufacturing plant; Collaborative SaaS platform; energy dependence; integrated solution; photovoltaic plants; iColl solution; essential solution; photovoltaic panel; INDUSTRIAL PRODUCTION; residential sector; SAS designs; direct sale; technical constraints; technical teams; real expertise; pellet stoves; customer service; premium kit; facilities maintenance; expertise perimeter; wide range</t>
  </si>
  <si>
    <t>sustainable development; integration kit; reduce their energy; stoves; energy solution; kit; month; competitive; individuals; led lighting; kits; wishing; telemarketing; technical teams; technical solution; technical constraints; tech products; solutions has developed; solutions group; solution offers; sole; solar energy project; saas platform; relating; range of expertise; quality and performance; qualitative; qualified and experienced; purchase and installation; pump air; provide its customers; project developers; progressing; professional installers; products that combine; production and energy; photovoltaic plants; photovoltaic equipment; pellet stoves; offer high; manufacturing plant; loft insulation; integrated solution; installation of residential; installation maintenance; industrial production; highly qualified; high tech products; high quality service; heat pump air; framed; file management; energy solutions group; energy project; energie; electrician; direct sales; development projects; dedicated to supporting; data security; customers to reduce; customer training; crm; convinced; competitive pricing; competitive cost; choice of materials; business management; allows our customers; advisor; advising; statement; dedicated; quality service; production capacity; sustainable; residential solar panels; photovoltaic panel; energy sector; dependence; energy solutions; pellet; loft; energy bill; context; solar installations; created; perimeter; hosting; constraints; collaborative; integrated photovoltaic; sector; oriented; evolving; administrative; expertise; rooftop solar; file; high quality</t>
  </si>
  <si>
    <t>0.00016216970151087149</t>
  </si>
  <si>
    <t>84416</t>
  </si>
  <si>
    <t>0.0002215323908594943</t>
  </si>
  <si>
    <t>1763</t>
  </si>
  <si>
    <t>f407cdc3aceb78540b1c1e1b1e228c64</t>
  </si>
  <si>
    <t>BraggOne Oy</t>
  </si>
  <si>
    <t>BraggOne Oy develops and produces polymer technologies and materials for the semiconductor, solar panel, and flat panel display industry. It conducts research for development of liquid coatings and other materials for photovoltaic, light emitting diode, flat panel display, and semiconductor industries. BraggOne Oy is based in Oulu, Finland with additional offices in London, United Kingdom; and Hong Kong, SAR China. The company operates as a subsidiary of Optitune plc.</t>
  </si>
  <si>
    <t>Oulu</t>
  </si>
  <si>
    <t>Northern Ostrobothnia</t>
  </si>
  <si>
    <t>flat panel display; panel display; technologies and materials; semiconductor industries; produces polymer; panel display industry; liquid coatings; display industry; conducts; light emitting diode; emitting diode; develops and produces; flat panel; light emitting; emitting; diode; display; polymer; coatings; liquid</t>
  </si>
  <si>
    <t>0.0010352981038530143</t>
  </si>
  <si>
    <t>6900</t>
  </si>
  <si>
    <t>0.0007122805711912974</t>
  </si>
  <si>
    <t>1764</t>
  </si>
  <si>
    <t>39c5b97c-40e9-0e99-83a2-04f9b4d380f0</t>
  </si>
  <si>
    <t>Australian Popular Science</t>
  </si>
  <si>
    <t>http://popsci.com.au</t>
  </si>
  <si>
    <t>Australian Popular Science is a monthly magazine that reports on the current trends of science and technology. It covers topics such as military, cars, aerospace, computing, gaming, mobile, fitness, astronomy, cosmology, space travel, engineering, drones, artificial intelligence, medicine, nature, energy, and more.
The magazine’s ‘Make’ section publishes content on and promotes DIY projects.
Australian Popular Science was launched in 2008 and is published in Sydney, Australia.</t>
  </si>
  <si>
    <t>popular science; australian; popular; science; space travel; publishes; published; diy projects; astronomy; science and technology; magazine; medicine; topics; publishing; fitness; promotes; trends; diy; nature; monthly; gaming; reports; covers; launched; computing; cars; travel; artificial intelligence; content; artificial</t>
  </si>
  <si>
    <t>0.00021067599288246538</t>
  </si>
  <si>
    <t>3789</t>
  </si>
  <si>
    <t>0.00021149986902115628</t>
  </si>
  <si>
    <t>Certain data and content provided by https://www.crunchbase.com/organization/australian-popular-science</t>
  </si>
  <si>
    <t>1765</t>
  </si>
  <si>
    <t>f0a0646e9c81f5d4724ad336e0ff8a3e</t>
  </si>
  <si>
    <t>S.A.S. Emotion System</t>
  </si>
  <si>
    <t>http://www.emotion-system.com</t>
  </si>
  <si>
    <t>S.A.S. Emotion System engages in the research, development, design, and marketing of urban furniture. It develops products in the fields of signage with a system of technical textiles and biodegradables. The company offers car-pooling stations, window signages, and bicycle carousels. It also sub-contracts the manufacture to Rhône-Alpes based companies. The company was founded in 2000 and is based in Le Bourget du lac, France.</t>
  </si>
  <si>
    <t>Le Bourget du lac</t>
  </si>
  <si>
    <t>64074</t>
  </si>
  <si>
    <t>Groupe Polylogis; Id Numerique Sa; Euro Media Group S.A.; Dynatex SA</t>
  </si>
  <si>
    <t>urban furniture; Secure Individual Boxing; Offers Autonomous energy; real urban furniture; filter toxic gases; home kiosk; PAV Point; bicycle carousels; technical textiles; collective ashtray; window signage; car-pooling stations; new generation; solar-powered suction; telescopic seats; movable space; voluntary input; Ground Floor; collective housing; Civil works; commercial reception; central shelf; ceiling light; digital tablet; professional environments; power supply; Solar panels; secure support; bike; fumes; LEDs; Proximity; sockets; illumination; smokers; research; development; design; marketing; Sort; products; fields; terminals; sorting; particles; company; shelter; outlets; type; brand</t>
  </si>
  <si>
    <t>kiosk; urban furniture; pooling; collective; bike; furniture; urban; toxic gases; telescopic; suction; sort; solar panels provide; releases; reception; purify; provide illumination; panels provide; offers car; offers autonomous; movable; guarding; guardian; ground floor; fumes; develops products; civil works; careful; biodegradable; accepts; sockets; shelter; persons; faces; secure; sorting; seats; textiles; outsourcing; classic; particles; bicycle; outlets; proximity; filter; facilitates; introduce; illumination; children; terminals; toxic; gases; requiring; ceiling; course; signage; acoustic; leds; communicate; shelf; power supply; floor; practical; input; option; housing; window; tablet; civil; waste; equipped; box; central; brand; individual; fields; solar powered; environments; car; displays; stations; offering; type; marketing; point; private</t>
  </si>
  <si>
    <t>0.00007525729325820373</t>
  </si>
  <si>
    <t>11382</t>
  </si>
  <si>
    <t>0.00011969297348727684</t>
  </si>
  <si>
    <t>1766</t>
  </si>
  <si>
    <t>a11c4423-a955-cf77-6bbe-8e2e92603429</t>
  </si>
  <si>
    <t>DGIM CO</t>
  </si>
  <si>
    <t>http://atmosoar.io</t>
  </si>
  <si>
    <t>The Waze of drones - a route planning platform to keep drones out of bad weather and fly for longer. Atmosoar is a weather-based software solution for unmanned aerial vehicle operators. Through its mapping and routing platform its users have the ability to fly their drones for longer, efficiently, and in safety.
Atmosoar was launched in 2015.</t>
  </si>
  <si>
    <t>Michele Travierso; SOSV; Chinaccelerator</t>
  </si>
  <si>
    <t>solution for unmanned; route planning; bad weather; longer; routing; bad; software engineering; software solution; weather; route; fly; unmanned aerial vehicle; aerial vehicle; launched; efficiently; operators; ability; planning; mapping</t>
  </si>
  <si>
    <t>0.0002528405517024212</t>
  </si>
  <si>
    <t>14048</t>
  </si>
  <si>
    <t>0.0002589862191743293</t>
  </si>
  <si>
    <t>Certain data and content provided by https://www.crunchbase.com/organization/atmosoar</t>
  </si>
  <si>
    <t>1767</t>
  </si>
  <si>
    <t>d0fc826f848d371f3a711fbbeaa2a1de</t>
  </si>
  <si>
    <t>Quantum Voltaics KG</t>
  </si>
  <si>
    <t>http://www.quantumvoltaics.at</t>
  </si>
  <si>
    <t>Quantum Voltaics KG is based in Linz, Austria.</t>
  </si>
  <si>
    <t>Linz</t>
  </si>
  <si>
    <t>274217</t>
  </si>
  <si>
    <t>short wavelength photons; long wavelength photons; long-wave photons; short-and long-wave photons; outgoing photons; short-wavelength photons; initial photons; long-wavelength photons; low energy; solar cell; lower energy payback; lower payback period; lower costs; optical module components; Quantum voltaics; vehicles electrical energy; renewable energy source; charge carriers increases; primary energy source; decentralized energy supply; small layer thicknesses; multi exciton generation; long-term demand increases; multi-megawatt solar park; different cell types; energy yields; module efficiency; converts energy; potentially efficiencies; solar panels; energy resources; sustainable energy; respective plurality; peak power; smaller number; Quantum Cutting; power output; increased independence; expensive structuring; electricity generation; similar pollutants; module architectures; different classes; production costs; cheap materials; PV modules; EVA encapsulation; simultaneous depletion; cover glass; nuclear fuel</t>
  </si>
  <si>
    <t>photons; wavelength; long wavelength; low energy; voltaics; quantum; lower costs; energy source; wave; high energy; short; increases; increased; conversion; converted; payback; efficiencies; number; layer; achieved; solar cell; thicknesses; solar park; short and long; renewable energy source; question; production costs; primary energy; poly crystalline silicon; plurality; payback period; obstruction; nuclear fuel; nano coating; multi megawatt; module efficiency; module components; module architectures; megawatt solar; lower energy; layer thicknesses; increases the efficiency; increased energy yields; increased energy; increase the efficiency; immediacy; harnessed; existing module; excluding; equally; energy payback time; energy payback; efficiency of solar; efficiency of pv; depletion; decentralized energy; cover glass; costs and increased; circumstances; charge carriers; lower; pollutants; payback time; heavy metals; eva; structuring; respective; energy yields; decentralized; cis; alpha; generation of electricity; energy supply; encapsulation; assembling; peak power; commodity; exceeds; claims; cheap; carriers; adapting; simultaneous; megawatt; contribution; cdte; realized; exceed; classes; architectures; electrical energy; mechanisms; energy resources; types; poly crystalline; fossil fuels; scalability; compatibility; absorb; si</t>
  </si>
  <si>
    <t>0.000530030967538794</t>
  </si>
  <si>
    <t>5749</t>
  </si>
  <si>
    <t>0.0004258285037231175</t>
  </si>
  <si>
    <t>1768</t>
  </si>
  <si>
    <t>57c2743e405a2c018b83c6342be9d0e0</t>
  </si>
  <si>
    <t>Guangdong Cheerson Hobby Technology Co., Ltd.</t>
  </si>
  <si>
    <t>http://www.cheersonhobby.com</t>
  </si>
  <si>
    <t>Guangdong Cheerson Hobby Technology Co., Ltd. focuses on drone technology. The company was founded in 2011 and is based in Shantou, Guangdong Province, China.</t>
  </si>
  <si>
    <t>Shantou</t>
  </si>
  <si>
    <t>Guangdong Cheerson Hobby; drone area; Toy Industry; certifications. robotics; drones; ISO9001; Technology; developers; manufacturers; development</t>
  </si>
  <si>
    <t>cheerson; guangdong; development of drones; developers and manufacturers; council; certifications; toy; hobby; iso; grown; developers; brand</t>
  </si>
  <si>
    <t>0.00020108436049455958</t>
  </si>
  <si>
    <t>0.0002640769204042221</t>
  </si>
  <si>
    <t>6a2849e42317c253602144709d00880a</t>
  </si>
  <si>
    <t>TeraLogics, LLC</t>
  </si>
  <si>
    <t>http://www.teralogics.com</t>
  </si>
  <si>
    <t>TeraLogics, LLC, a software company, provides software solutions for video and sensor data streaming, archiving, tagging, and tracking solutions. It offers Unified Video, a cloud based motion video streaming platform that allows integrating geospatial data into live videos. The company also provides UV/Lens, a mobile application of Unified Video for creating and sharing live-streaming mobile videos. In addition, it offers OpenUp, an Authentication as a Service solution that integrates with existing directory services and infrastructure and helps to reduce the cost associated with developing user account management features. Further, the company processes drone surveillance footage for military customers. It serves clients in defense, security, energy technology, first responders, law enforcement, and UAS operators markets in the United States and internationally. The company was incorporated in 2003 and is based in Ashburn, Virginia. As of December 18, 2015, TeraLogics, LLC operates as a subsidiary of Cubic Corporation.</t>
  </si>
  <si>
    <t>Cubic Corporation</t>
  </si>
  <si>
    <t>cloud-based technology stacks; agile software development; unclassified networks. internet.; enterprise situational awareness; huge user base; sensor data; video management; real-time video; network configuration; source integration; scalable solutions; good listeners; software powers; Motion Video; customer problems; security challenges; software. video; Intelligence Communities; commercial industries; unique sources; FMV; DoD; IC; portals; TeraLogics; hundreds; Translation</t>
  </si>
  <si>
    <t>video streaming; streaming; we're; video and sensor; user base; unclassified; translation; streaming software; source integration; solutions to complex; security challenges; scalable solutions; portals; network configuration; motion video; management of real; government and commercial; full motion video; full motion; fmv; evolving customer; customer problems; classified; agile; talented; stacks; routing; sensor data; time video; real time video; responsive; ic; solving; evolving; practice; simplifies; huge; powers; situational awareness; situational; serving; software development; hundreds; configuration; videos; challenges; awareness; scalable; communities; motion; modern; good; complex; problems; networks; base; engineers; sensor</t>
  </si>
  <si>
    <t>0.00008032893149306742</t>
  </si>
  <si>
    <t>0.0001831543419999735</t>
  </si>
  <si>
    <t>08cef4bb1482803f814c1c4f14f26734</t>
  </si>
  <si>
    <t>Boya Gongdao (Beijing) Technology Co., Ltd.</t>
  </si>
  <si>
    <t>http://www.roboocean.com</t>
  </si>
  <si>
    <t>Boya Gongdao (Beijing) Technology Co., Ltd. is a private company engaged in the research and development of consumer-level underwater drones. The firm is based in China.</t>
  </si>
  <si>
    <t>1744845</t>
  </si>
  <si>
    <t>TusPark Capital</t>
  </si>
  <si>
    <t>underwater drones; consumer level; underwater; engaged; private</t>
  </si>
  <si>
    <t>0.00008368455427083819</t>
  </si>
  <si>
    <t>10807</t>
  </si>
  <si>
    <t>0.0001623621312807977</t>
  </si>
  <si>
    <t>1771</t>
  </si>
  <si>
    <t>64d4c96d0b5cb0d81348e32e03dee603</t>
  </si>
  <si>
    <t>Forman Group Limited</t>
  </si>
  <si>
    <t>http://www.forman.co.nz</t>
  </si>
  <si>
    <t>Forman Group Limited markets, distributes, and installs ceilings and interior wall systems, thermal and acoustic insulation, and passive fire protection products to residential and commercial building markets, and marine industries in Auckland, Hamilton, Wellington, Christchurch, and Dunedin. It distributes ceilings, including mineral fiber ceiling tiles, discontinuous ceilings, metal ceiling systems, high absorption acoustic tiles, plasterboard ceiling systems, staple and glue ceiling tiles, suspension systems, and seismic solutions; walls, such as aluminum partition systems, decorative wall linings and acoustical wall systems, steel stud and framing systems, wall mounting systems, CAD, and seismic brackets; and commercial thermal, industrial thermal, residential thermal, acoustic, and marine insulation. The company also distributes passive fire protection products, including ventilated fire barrier for facades, ducting and enclosures, penetrations, and structural steel, as well as ceilings, plenums, walls, and floors; lighting, including LED recessed downlights, flood lighting, high bay and low bay lighting, panel lights, replacement lamps, and surface mount and pendants; solar hot water heating systems and pipe insulation; and wind turbines. In addition, it manufactures closed cell rigid polyurethane foam and glasswool pipes. The company was incorporated in 1987 and is based in Auckland, New Zealand. As of December 31, 2006, Forman Group Limited operates as a subsidiary of Fletcher Building Ltd.</t>
  </si>
  <si>
    <t>Fletcher Building Ltd.</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</si>
  <si>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t>
  </si>
  <si>
    <t>ceilings; wall systems; seismic; fire protection products; ceiling systems; ceiling; fire protection; protection products; acoustic; tiles; bay; passive; insulation; walls; wall; fire; ventilated; thermal and acoustic; surface mount; stud; structural steel; staple; recessed; products to residential; polyurethane foam; plasterboard; penetrations; pendants; metal ceiling systems; metal ceiling; low bay; linings; including led; hot water heating; high bay; glue; glasswool; ducting; downlights; closed cell; bay lighting; acoustic insulation; suspension; panel lights; commercial building; mineral; marine; framing; brackets; polyurethane; flood; water heating systems; decorative; steel; floors; facades; rigid; absorption; foam; closed; cad; solar hot water; solar hot; enclosures; mounting systems; barrier; pipe; water heating; pipes; interior; mount; lamps; heating systems; fiber; structural; residential and commercial; replacement; hot water; aluminum; wind turbines; mounting; turbines; metal; hot</t>
  </si>
  <si>
    <t>0.00029951143869835404</t>
  </si>
  <si>
    <t>25675</t>
  </si>
  <si>
    <t>0.0003578181701780311</t>
  </si>
  <si>
    <t>1772</t>
  </si>
  <si>
    <t>9401b048-1369-70d9-dafe-7bb4181b4e6c</t>
  </si>
  <si>
    <t>OneSoil</t>
  </si>
  <si>
    <t>http://onesoil.io</t>
  </si>
  <si>
    <t>Precision farming platform. We monitor sown areas, predict and plan the farm operations, increase productivity and save resources using drones and machine learning.</t>
  </si>
  <si>
    <t>Minsk</t>
  </si>
  <si>
    <t>Belarus</t>
  </si>
  <si>
    <t>save resources; farm operations; precision farming; increase productivity; predict; machine learning; farming; productivity; farm; plan; learning; save; resources; monitor; machine; increase</t>
  </si>
  <si>
    <t>0.0002808976696544414</t>
  </si>
  <si>
    <t>6558</t>
  </si>
  <si>
    <t>0.00024201603815026472</t>
  </si>
  <si>
    <t>Certain data and content provided by https://www.crunchbase.com/organization/onesoil</t>
  </si>
  <si>
    <t>1773</t>
  </si>
  <si>
    <t>8f388e9dff62fd19645f0b2c9d3a389a</t>
  </si>
  <si>
    <t>Safeflight Copters, LLC</t>
  </si>
  <si>
    <t>http://safeflightcopters.com</t>
  </si>
  <si>
    <t>Safeflight Copters, LLC engages in designing, developing, and manufacturing multicopter airframes for commercial, industrial, agricultural, and scientific applications. The company offers multicopter kits. It offers products hobby multicopter enthusiast, as well as various other applications, such as infrastructure and asset management, tourism promotional clips, drone photo journalism, construction inspection, mining supervision and documentation, agriculture and stock management, environmental monitoring, real estate viewing and inspection, urban planning, disaster assessment, forest management, insurance claim documentation, and aerial mapping. The company was incorporated in 2012 and is based in Napa, California.</t>
  </si>
  <si>
    <t>Napa</t>
  </si>
  <si>
    <t>90000</t>
  </si>
  <si>
    <t>drone photo journalism; hobby multicopter enthusiast; tourism promotional clips; real estate viewing; insurance claim documentation; multicopter airframes; scientific applications; mining supervision; multicopter kits; disaster assessment; aerial mapping; various other applications; asset management; construction inspection; environmental monitoring; stock management; urban planning; forest management; infrastructure; company</t>
  </si>
  <si>
    <t>multicopter; documentation; urban planning; scientific applications; insurance claim; journalism; claim; promotional; airframes; tourism; engages in designing; viewing; environmental monitoring; hobby; supervision; aerial mapping; clips; forest; offers products; asset management; scientific; disaster; assessment; real estate; estate; urban; asset; mining; designing; kits; photo; insurance; agricultural; planning; mapping</t>
  </si>
  <si>
    <t>0.000264359924008723</t>
  </si>
  <si>
    <t>0.00022589410080338596</t>
  </si>
  <si>
    <t>b761620f2332a17a57cdc6d6fd6487d5</t>
  </si>
  <si>
    <t>Mykrolis Corp.</t>
  </si>
  <si>
    <t>As of August 07, 2005, Mykrolis Corporation was acquired by Entegris, Inc. Mykrolis Corporation engages in the development, manufacture, and supply of fluid management and microcontamination control components, and integrated systems for the semiconductor industry worldwide. Its consumable products include liquid filtration and purification products, gas filtration and purification products, and other filtration components; PVA brush rollers; and service programs. The companys equipment products include precision liquid dispense systems, mass flow and pressure controllers, gas purification systems, and vacuum gauges. Its products are used by customers in manufacturing operations to remove contaminants in liquid and gas processes; to purify liquids and gases; to measure and control flow rates; and to control and monitor pressure and vacuum levels during the manufacturing process. In addition, Mykrolis integrates consumable and equipment components into subsystems that provide customers with an integrated solution to a particular liquid and gas delivery problem. The company serves integrated circuit device manufacturers, original equipment manufacturers, and manufacturers of high precision electronics. It sells its products through direct sales force and distributors. Mykrolis was founded in 2000 and is headquartered in Billerica, Massachusetts. Mykrolis Corp. operates independently of Millipore Corp. as of February 27, 2002.</t>
  </si>
  <si>
    <t>Billerica</t>
  </si>
  <si>
    <t>673270679</t>
  </si>
  <si>
    <t>Entegris, Inc.</t>
  </si>
  <si>
    <t>MYK (New York Stock Exchange)</t>
  </si>
  <si>
    <t>gas delivery systems; semiconductor manufacturing process; fiber optic cables.; high purity chemicals; flat panel displays; deionized water; process liquids; worldwide developer; gas lasers; solar cells; vacuum systems; magnetic storage; photoresists; Mykrolis; supplier; gases; products; consumables; addition; manufacturer; components; control; range</t>
  </si>
  <si>
    <t>gas delivery; delivery systems; chemicals; vacuum systems; storage devices; purity chemicals; purify; precisely measure; optic cables; manufacturer and supplier; high purity chemicals; gas lasers; fiber optic cables; deionized; liquid; supplier; consumables; semiconductor manufacturing; liquids; fiber optic; high purity; utilized; lasers; purity; optic; precisely; gases; magnetic; flat panel displays; panel displays; manufacturing process; fiber; measure; oil and gas; vacuum; cables; developer; displays; optical; flat panel</t>
  </si>
  <si>
    <t>0.000534826913420469</t>
  </si>
  <si>
    <t>4211</t>
  </si>
  <si>
    <t>0.00046533057702335723</t>
  </si>
  <si>
    <t>1775</t>
  </si>
  <si>
    <t>61a864b2-0d31-0200-4f7e-a2ee2a4e6250</t>
  </si>
  <si>
    <t>Ifcon Technology</t>
  </si>
  <si>
    <t>http://www.ifcontech.com/</t>
  </si>
  <si>
    <t>Ifcon Technology provide consultantcy on UAV and supply UAV equipments. Ifcon Technology Providing personalized and high quality services. They also provide consultantcy on UAV and supply UAV equipments.</t>
  </si>
  <si>
    <t>equipments; technology provide; quality services; personalized; high quality</t>
  </si>
  <si>
    <t>0.00007882599053859969</t>
  </si>
  <si>
    <t>17081</t>
  </si>
  <si>
    <t>0.0001379562922334534</t>
  </si>
  <si>
    <t>Certain data and content provided by https://www.crunchbase.com/organization/ifcon-technology</t>
  </si>
  <si>
    <t>1776</t>
  </si>
  <si>
    <t>9080a5bb-7def-a934-78c4-ca48a006a780</t>
  </si>
  <si>
    <t>DroneSense</t>
  </si>
  <si>
    <t>http://www.dronesense.com</t>
  </si>
  <si>
    <t>Intelligent drone platform enabling advanced flight planning and control for safe autonomous drone operations.</t>
  </si>
  <si>
    <t>platform enabling; intelligent drone; advanced flight; drone platform; flight planning; drone operations; autonomous drone; enabling; planning; intelligent; safe</t>
  </si>
  <si>
    <t>0.0004037556230055677</t>
  </si>
  <si>
    <t>9499</t>
  </si>
  <si>
    <t>0.0003958062342638825</t>
  </si>
  <si>
    <t>Certain data and content provided by https://www.crunchbase.com/organization/dronesense</t>
  </si>
  <si>
    <t>1777</t>
  </si>
  <si>
    <t>5e41cf60fa57ac1a6e322a666850c4e8</t>
  </si>
  <si>
    <t>CEVA, Inc.</t>
  </si>
  <si>
    <t>http://www.ceva-dsp.com</t>
  </si>
  <si>
    <t>CEVA, Inc. licenses signal processing intellectual property (IP) technologies to semiconductor companies and original equipment manufacturers (OEMs) serving the mobile, consumer, automotive, industrial, and Internet-of Things (IoT) markets worldwide. The company licenses a family of programmable digital signal processor (DSP) cores and application-specific platforms for vision, imaging, and audio and voice, as well as long and short range wireless technologies, Wi-Fi, Bluetooth IPs, Serial ATA, and Serial Attached SCSI. Its technologies are licensed to semiconductor and OEM companies in the form of IP, which is used for the design, manufacture, market, and sale of application-specific integrated circuits and application-specific standard products to wireless, consumer electronics, and automotive companies for incorporation into a variety of end products. The company designs and licenses DSP cores in the form of a hardware description language definition; DSP-based platforms for LTE/LTE-A/5G baseband processing in handsets, infrastructure and IoT devices, advanced imaging, computer vision, and sound/voice/audio applications for a range IoT applications; platform solutions for serial storage technology; and development platforms, software development kits, and software debug tools that facilitate system design, debug, and software development. Its IP is primarily deployed in markets, such as smartphones, tablets, smart home appliances, wearables, surveillance, connected cars, drones, robots, and industrial and medical equipment. CEVA, Inc. licenses its technology through a direct sales force. The company was formerly known as ParthusCeva, Inc. and changed its name to CEVA, Inc. in December 2003. CEVA, Inc. was founded in 1999 and is headquartered in Mountain View, California.</t>
  </si>
  <si>
    <t>864210837</t>
  </si>
  <si>
    <t>CEVA (Nasdaq Global Select); CVA (SWX Europe Limited); 0Q19 (London Stock Exchange); PVJA (Deutsche Boerse AG)</t>
  </si>
  <si>
    <t>silicon intellectual property; CEVA DSP core.; DSP cores; mobile handset; platform solutions; Serial Attached SCSI; consumer electronics markets; Image Signal Processing; software. intellectual property.; handset OEMs; HD video; cellular baseband; Serial ATA; Sony Ericsson; comprehensive technologies; IP portfolio; licensor; handsets; VoP; ZTE; world; SATA; LG; Samsung; Bluetooth; Nokia; ISP; SAS; packet; Motorola; multimedia; voice</t>
  </si>
  <si>
    <t>handset; dsp; sip; platform solutions; mobile handset; handsets; cores; shipped; intellectual property; intellectual; serial; world's leading; ip; hd; zte; scsi; sata; packet; nokia; motorola; lg; isp; ip portfolio; image signal processing; image signal; electronics markets; consumer electronics markets; baseband; sony; portfolio includes; property; samsung; hd video; signal processing; oe; multimedia; powering; voice; attached; bluetooth; cellular; signal; audio; portfolio; consumer electronics; comprehensive; core; today; image; top</t>
  </si>
  <si>
    <t>0.0002849594559342673</t>
  </si>
  <si>
    <t>13001</t>
  </si>
  <si>
    <t>0.0003357756340102861</t>
  </si>
  <si>
    <t>1778</t>
  </si>
  <si>
    <t>f693695b-3c9e-bec9-450f-6965ff4d1afa</t>
  </si>
  <si>
    <t>Autek Propulsion Technologies</t>
  </si>
  <si>
    <t>http://www.autekpropulsiontechnologies.com/</t>
  </si>
  <si>
    <t>IP Tech spin off of Autek/ Asset Investment Management, Pat.Pend on drone props, motors.</t>
  </si>
  <si>
    <t>props; pat; investment management; spin; motors; ip; asset; tech</t>
  </si>
  <si>
    <t>0.00007644191488282184</t>
  </si>
  <si>
    <t>0.00011521360330512841</t>
  </si>
  <si>
    <t>Certain data and content provided by https://www.crunchbase.com/organization/autek-propulsion-technologies</t>
  </si>
  <si>
    <t>1779</t>
  </si>
  <si>
    <t>9e646cea866ecb6350b91340ae2ee180</t>
  </si>
  <si>
    <t>Estes-Cox Corporation</t>
  </si>
  <si>
    <t>http://www.estesrockets.com</t>
  </si>
  <si>
    <t>Estes-Cox Corporation, also known as Estes Industries, manufactures model rocketry products in the United States and internationally. It offers model rocket kits, engines, and accessories, as well as balsa nose cones and adapters for model rockets. The company was founded in 1958 and is based in Penrose, Colorado. As of January 15, 2010, Estes-Cox Corporation operates as a subsidiary of Hobbico, Inc.</t>
  </si>
  <si>
    <t>Penrose</t>
  </si>
  <si>
    <t>Hobbico, Inc.</t>
  </si>
  <si>
    <t>model rocket; model rocket industry; model rocket kits; rocket launch systems; model rocket engines; model rocket accessories; Estes Rockets; model rockets; various skill levels; radio control airplanes; radio control quadcopters; balsa planes; foam planes; hobby products; drones; helicopters; company</t>
  </si>
  <si>
    <t>rocket; rockets; radio control; ready to fly; planes; model; skill levels; portfolio of products; launch systems; includes model; airplanes and helicopters; quadcopters; airplanes; radio; products includes; ready; hobby; skill; foam; fly; engines; helicopters; launch; portfolio; kits; levels</t>
  </si>
  <si>
    <t>0.0003030690533121921</t>
  </si>
  <si>
    <t>31248</t>
  </si>
  <si>
    <t>0.0003339186668600971</t>
  </si>
  <si>
    <t>1780</t>
  </si>
  <si>
    <t>987a9c2185a7e1c1bc89ec30b97ed623</t>
  </si>
  <si>
    <t>Solar Farm Srl</t>
  </si>
  <si>
    <t>http://www.solarfarm.it</t>
  </si>
  <si>
    <t>Solar Farm Srl develops and constructs commercial and residential photovoltaic plants. The company also distributes solar panels, grid inverters, and storage and mounting systems. Additionally, it offers solar plant operation and maintenance, remote control, purchasing and construction management, contracting, and negotiation services. Solar Farm Srl is based in Parma, Italy.</t>
  </si>
  <si>
    <t>solar plant; residential photovoltaic; photovoltaic plants; negotiation; grid inverters; distributes solar panels; srl; construction management; constructs; solar farm; operation and maintenance; distributes solar; remote control; commercial and residential; mounting systems; purchasing; contracting; additionally; farm; mounting; plant; offers solar</t>
  </si>
  <si>
    <t>0.0004067056363504952</t>
  </si>
  <si>
    <t>0.0003941504925723672</t>
  </si>
  <si>
    <t>1781</t>
  </si>
  <si>
    <t>57391f4695ceb4f2bb0ae888e66c8d20</t>
  </si>
  <si>
    <t>GTS Flexible Materials Ltd</t>
  </si>
  <si>
    <t>http://www.gts-flexible.co.uk</t>
  </si>
  <si>
    <t>GTS Flexible Materials Ltd. designs and manufactures flexible circuit materials and laminates, and adhesive coatings internationally. It offers tapes, including cast adhesive, pressure sensitive, acrylic based coated, polyester film coated, polyurethane adhesive, and polyimide film tapes. The company also provides films, such as polyester, polyimide, aramid paper, polyamide, PEN, PP, PVC, polycarbonate, ultem, low shrink polyester, low shrink PEN, and polyurethane films. In addition, it offers laminates, including polyimide films and glass fabrics. Further, the company provides balloon laminates and other inflatable structures; fabric laminates; zip tapes; coverlays; photovoltaic laminates; and electrical shielding solutions. Its solutions are used in flexible printed circuits, sail cloth laminates, insulation of flexible printed circuits, alarm circuitry and devices, hang glider fabrics, laminates, conformal laminates, busbar insulations, driving mirror demisters, smart cards, window blinds, dart flights, sports shoes, solar cell protection, cable screening materials, wire wrapping tapes, zip reinforcement, membrane touch panel switches, multilayer circuit bonding, flexible ducting, solar control, military, flat cable tapes, relay spacers, slot liners, thermal insulation, hot air balloons, helium balloons, drum heads, shielding, free edge screening tape, electrical cable identification, aircraft insulation, cryogenic sealing gaskets, and RF security ID tags. The company serves electronics, automotive, aviation, military, aerospace, data and communications, insulation, and sports and leisure industries through representatives worldwide. GTS Flexible Materials Ltd. was founded in 1967 and is based in Ebbw Vale, United Kingdom. The company has a manufacturing facility in the United Kingdom; and subsidiaries in France, Germany, and the United States.</t>
  </si>
  <si>
    <t>Ebbw Vale</t>
  </si>
  <si>
    <t>Gwent</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</si>
  <si>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t>
  </si>
  <si>
    <t>laminates; tapes; polyimide; polyester; adhesive; zip; shrink; pen; gts; balloons; shielding; screening; fabrics; polyurethane; films; insulation; coated; circuits; cable; flexible; printed; wrapping; sports and leisure; spacers; smart cards; slot; sail; pressure sensitive; polycarbonate; polyamide; membrane touch; insulations; inflatable; hot air; helium; hang; glider; gaskets; film coated; electrical cable; ducting; drum; cryogenic; conformal; cloth; busbar; balloon; aramid; adhesive coatings; thermal insulation; tape; multilayer; liners; tags; solar control; shoes; relay; reinforcement; sports; circuit; manufacturing facility; blinds; touch panel; heads; circuitry; fabric; bonding; representatives; cast; mirror; membrane; pvc; sensitive; cards; rf; sealing; leisure; switches; identification; paper; alarm; driving; flights; wire; coatings; window; subsidiaries; facility; touch; solar cell; pressure; aviation; designs and manufactures; edge; structures; communications; automotive; hot</t>
  </si>
  <si>
    <t>0.0003332361484821135</t>
  </si>
  <si>
    <t>0.0002986310924590117</t>
  </si>
  <si>
    <t>e63b7ee41733a1900d8caa65020baa07</t>
  </si>
  <si>
    <t>Tekmar Control Systems Ltd.</t>
  </si>
  <si>
    <t>http://www.tekmarcontrols.com</t>
  </si>
  <si>
    <t>Tekmar Control Systems Ltd. manufactures heating, ventilation, and air conditioning (HVAC) products. The company offers HVAC systems and accessories; and multi-staging, alternative energy, zoning, snow melting, and setpoint products. Tekmar Control Systems Ltd. offers its products through representative in North America. The company was founded in 1980 and is based in Vernon, Canada. As of January 31, 2012, Tekmar Control Systems Ltd. operates as a subsidiary of Watts Water Technologies, Inc.</t>
  </si>
  <si>
    <t>Vernon</t>
  </si>
  <si>
    <t>25843366</t>
  </si>
  <si>
    <t>Watts Water Technologies, Inc.</t>
  </si>
  <si>
    <t>Product Line. tekmar; tekmar staging controls; tekmar control; Tekmar Control Systems; tekmar accessories; energy saving control; great HVAC control; wide range; alternative energy; HVAC system. manufacturing; Alternative energy sources; Air Conditioning  components; geothermal heat pumps; domestic hot water; comprehensive product range; North American facility; excellent customer experience; HVAC Systems; Setpoint controls; overall efficiency; indoor comfort; proper control; control solution; best reasons; zone controls; market-leading products; right control; current loads; floor temperatures; wood boilers; slab warming; Complete Solution; Snow Melting; solar panels; pool heating; support teams; Technical resources; indoor living; dedicated people; knowledgeable Representatives; highest standard; extensive network; application requirements; greatest strength; durability; valves; quality; value; building; unison</t>
  </si>
  <si>
    <t>staging; improving the efficiency; hvac system; comfort; hvac; adds; durability; zone; valves; controls; alternative energy; improving; zoning; zone controls; wood boilers; water generation; unison; today's systems; system durability; system controls; support teams; standard of quality; slab; regulate; north american; melting; hydronic; hvac systems; hvac control; hot water generation; highest standard; geothermal heat pumps; full potential; focus on providing; extensive network; expand the possibilities; excellent customer; efficiency and durability; control solutions; control solution; conditioning components; comprehensive product; alternative energy sources; air conditioning components; indoor; product range; pool heating; geothermal heat; talented; market leading; timers; knowledgeable; customer experience; complete solution; warming; reasons; domestic hot water; domestic hot; responsive; representatives; alternative; matching; thermostats; greatest; passionate; wide range; proper; snow; loads; pumps; range of applications; possibilities; north; continuously; expand; assist; match; strength; american; pool; geothermal; fans; versatile; wood; living; floor; temperatures; success; energy sources; boilers; ventilation; energy saving; extensive; experienced; excellent; maximize; air conditioning; teams; heat pumps; choose</t>
  </si>
  <si>
    <t>0.0002539441954897062</t>
  </si>
  <si>
    <t>5498</t>
  </si>
  <si>
    <t>0.0002671457310657911</t>
  </si>
  <si>
    <t>1783</t>
  </si>
  <si>
    <t>fbd65aa5efd97b4b35436ffcdcabff91</t>
  </si>
  <si>
    <t>Modeldirect Sarl</t>
  </si>
  <si>
    <t>http://www.modelco.fr</t>
  </si>
  <si>
    <t>MODELDIRECT SARL develops, manufactures, and distributes radio control models and toys of drones, quadcopters, boats, vehicles, and helicopters. The company was incorporated in 1999 and is headquartered in Allevard, France. As of March 18, 2015, MODELDIRECT SARL operates as a subsidiary of Goliath B.V.</t>
  </si>
  <si>
    <t>Allevard</t>
  </si>
  <si>
    <t>Goliath B.V.</t>
  </si>
  <si>
    <t>sarl develops; radio control; quadcopters; sarl; toys; boats; helicopters; models; radio</t>
  </si>
  <si>
    <t>0.00021281882047853747</t>
  </si>
  <si>
    <t>25496</t>
  </si>
  <si>
    <t>0.0003080299278244243</t>
  </si>
  <si>
    <t>1784</t>
  </si>
  <si>
    <t>4d3478cbac1537a4488350f828d43c88</t>
  </si>
  <si>
    <t>Levven Electronics Ltd.</t>
  </si>
  <si>
    <t>http://levven.com</t>
  </si>
  <si>
    <t>Levven Electronics Ltd. designs and manufactures electronic devices. It offers electrical switching products, wireless audio products, outdoor hot tub controls, outdoor constant-current LED drivers, outdoor photovoltaic cell-regulated battery chargers, promotional gaming devices, vehicle behavior monitoring products, outdoor rural wireless broadband Internet access systems, vehicle/asset tracking systems, multiple tablet personal computer charging solutions, wireless asset tracking products, medical measurement devices, consumer light therapies, oil and gas exploration down-hole diagnostics cameras, working-alone rescue systems, single-board Linux computers, and high-voltage monitoring systems, as well as heating, ventilating, and air conditioning controllers; and audio receivers, audio senders, system kits, loudspeakers, auxiliary connections, controls, and installation hardware products. The company provides its products for residential construction (single and multi-family homes), light commercial and retail construction, audio integration and installation, LED lighting, Web-based monitor and control system, remote asset management, and instrumentation applications. It also creates application design solutions, such as hardware, firmware, and software solutions for medical, oil and gas, telecommunication, food and hospitality, security, automotive, gaming, academic, and professional development industries. The company serves customers via online. Levven Electronics Ltd. was formerly known as Enspire Electronics Ltd. and changed its name to Levven Electronics Ltd. in September 2013. The company was founded in 1983 and is based in Edmonton, Canada.</t>
  </si>
  <si>
    <t>Edmonton</t>
  </si>
  <si>
    <t>AVAC Ltd.</t>
  </si>
  <si>
    <t>hot tub controls; cell-regulated battery charger; photovoltaic cell-regulated battery; Unlocked wireless audio; GoRave Big Audio; Outdoor hot tub; Multiple Tablet PC; GoConex Power Control; Wireless asset tracking; GoConex wireless switches; street lighting; rural wireless broadband; constant-current LED driver; Promotional gaming device; accelerometer data processing; Vehicle/asset tracking systems; Enjoy big audio; exploration down-hole diagnostics; high-brightness white LEDs; solar panel technology; Medical measurement devices; Consumer light therapy; multiple custom peripherals; design solutions; New Residential Construction; application design solutions; tablet PCs; Audio Integration; Levven-Designed Products; LED lighting; audio product; High-voltage monitoring; remote signalling; Single-board Linux; multiple batteries; remote signaling; Charging Solution; Internet access; satellite communications; Control Systems; Vehicle behaviour; restaurant goods; Working-alone rescue; Retail Construction; Asset Management; wide variety; Ethernet communications; device box; Multi-Family Homes; web server</t>
  </si>
  <si>
    <t>tub; photovoltaic cell; hot tub; design solutions; battery charger; asset tracking; regulated; audio; linux; street lighting; switches; driver; bay; tablet; asset; gaming; switch; wireless; charger; embedded; led lighting; wire; wireless broadband; wireless audio; white leds; web server; video clip; unlocked; tablet pcs; tablet pc; solar panel technology; single board; single and multi; signalling; restaurant; residential construction; professional development; power control; multi family; monitor and control; measurement devices; linux computer; light commercial; internet access; high brightness; gas exploration; family homes; embedded web; embedded linux; commercial and retail; charging solution; broadband internet; behaviour; access system; accelerometer; outdoor; rescue; variety of industries; therapy; satellite communications; plays; panel technology; street; oil and gas; gps; signaling; peripherals; hole; clip; promotional; big; ethernet; academic; tracking systems; brightness; firmware; embedded systems; variety of applications; broadband; satellite; pcs; controls; hospitality; bit; communications; monitoring system; switching; medical; data processing; instrumentation; high voltage; hot; exploration; diagnostics; charges; asset management; music; they're; server; refrigeration</t>
  </si>
  <si>
    <t>0.0000773410571812498</t>
  </si>
  <si>
    <t>0.00012023364617413865</t>
  </si>
  <si>
    <t>1785</t>
  </si>
  <si>
    <t>15b986ec22c377656a66aaadc4f57811</t>
  </si>
  <si>
    <t>AU Optronics Corp.</t>
  </si>
  <si>
    <t>http://www.auo.com</t>
  </si>
  <si>
    <t>AU Optronics Corp. researches, develops, produces, and sells thin film transistor liquid crystal displays and other flat panel displays. The company operates through two segments, Display and Solar. The Display segment designs, develops, manufactures, assembles, and markets flat panel displays for use in televisions, TV sets, and other related products; desktop monitors; mobile PCs, such as notebooks and tablets; mobile phones; and commercial and other applications, including displays for automobiles, industrial PCs, automated teller machines, point of sale terminals, pachinko machines, and others. It sells its panels to original equipment manufacturing service providers; and brand companies. The Solar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engages in the renewable energy power generation; repairing of TFT-LCD modules; injecting and stamping parts; manufacture and sale of molds, light guide plates, backlight modules, and related parts, as well as precision plastic and metal parts; and IP related business. It operates in the Peoples Republic of China, Taiwan, Japan, Singapore, Malaysia, and internationally. AU Optronics Corp. was founded in 1996 and is headquartered in Hsinchu, Taiwan.</t>
  </si>
  <si>
    <t>4957489508</t>
  </si>
  <si>
    <t>2409 (Taiwan Stock Exchange); AUOP.F (Pink Sheets LLC)</t>
  </si>
  <si>
    <t>AU Optronics Corp.; transistor liquid crystal; liquid crystal display; Optronics Corp. consumer; film transistor; TFT-LCD panels; flat panel displays; digital versatile disk; digital photo frames; portable navigation display; consumer electronics products; electronics. film. marketing; equipment manufacturing service; digital camcorders; LCD televisions; automobile display; digital still cameras; notebook computers; mobile phones; desktop monitors; printer displays; industrial displays; design; development; manufacture; assembly; amusement; company; players; providers; Taiwan; People</t>
  </si>
  <si>
    <t>optronics; transistor; thin film transistor; tft lcd; film transistor; tft; liquid crystal; corp; lcd; crystal; portable digital; photo frames; original equipment manufacturing; notebook; manufacturing service; lcd televisions; equipment manufacturing; electronics products; digital photo frames; digital photo; digital camcorders; desktop monitors; consumer electronics products; computer products; comprising mobile; camcorders; amusement; displays; display; principally; liquid; printer; disk; marketing; consumer electronics; assembly; televisions; original equipment; products comprising; service providers; desktop; automobile; mobile phones; flat panel displays; versatile; panel displays; players; original; frames; providers; computers; comprising; monitors; photo; phones; flat panel; navigation</t>
  </si>
  <si>
    <t>0.00029315688750725777</t>
  </si>
  <si>
    <t>34106</t>
  </si>
  <si>
    <t>0.00026634205042316557</t>
  </si>
  <si>
    <t>1786</t>
  </si>
  <si>
    <t>a3e24e1e-97ed-0c16-569f-b9fdb6de4791</t>
  </si>
  <si>
    <t>Yi Technology</t>
  </si>
  <si>
    <t>http://www.yitechnology.com/</t>
  </si>
  <si>
    <t>YI Technology is a technology company that uses their innovations to make life easier, and more fun. YI Technology, the leading international provider of advanced, intelligent imaging technologies, has announced the launch of the industry’s first and only action camera that provides 4K60 video recording with the longest ever recording time.</t>
  </si>
  <si>
    <t>90000000</t>
  </si>
  <si>
    <t>Xiaomi</t>
  </si>
  <si>
    <t>recording; provider of advanced; longest; life easier; leading international; imaging technologies; announced the launch; action camera; video recording; announced; fun; easier; innovations; launch; action; consumer electronics; imaging; intelligent</t>
  </si>
  <si>
    <t>0.00012219997890209797</t>
  </si>
  <si>
    <t>2110</t>
  </si>
  <si>
    <t>0.0001929499017260475</t>
  </si>
  <si>
    <t>Certain data and content provided by https://www.crunchbase.com/organization/yi-technology</t>
  </si>
  <si>
    <t>11219d34-d435-456a-16b6-16d89d94344e</t>
  </si>
  <si>
    <t>Helishakes</t>
  </si>
  <si>
    <t>http://www.maybe.capital</t>
  </si>
  <si>
    <t>Why wait to get your organic milkshake? Get it delivered by drone!</t>
  </si>
  <si>
    <t>wait; organic; delivered</t>
  </si>
  <si>
    <t>0.00007406625515981951</t>
  </si>
  <si>
    <t>11182</t>
  </si>
  <si>
    <t>0.00014842544425959262</t>
  </si>
  <si>
    <t>Certain data and content provided by https://www.crunchbase.com/organization/helishakes</t>
  </si>
  <si>
    <t>1788</t>
  </si>
  <si>
    <t>f275b7b4-e665-1192-084d-5d37f14f1c1a</t>
  </si>
  <si>
    <t>Animusoft</t>
  </si>
  <si>
    <t>http://www.alive.ai</t>
  </si>
  <si>
    <t>Drone agnostic real time edge computing platform to operate drones, manage fleets of drones, and analyze / integrate actionable .results. We are an enterprise data analytics company empowered by drones and robots. Our Alive enterprise drone solution set is available as a monthly subscription.
Alive is an end-to-end solution designed explicitly for enterprise use of drones, robots, and the data they collect:
Hardware – 3rd party fully autonomous, enterprise-class vehicles that enable safe, efficient visual and sensory data collection via air or land. 
Software – Patent-pending software stack for building, testing, operating and extracting data from robots and drones.
Analytics – Alive.Mind, a cloud-based machine learning (AI) engine that translates raw data into actionable intelligence and integrates with back-office customer systems.</t>
  </si>
  <si>
    <t>1600000</t>
  </si>
  <si>
    <t>Charles Lopez (2); Daniel Rodriguez</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</si>
  <si>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t>
  </si>
  <si>
    <t>alive; actionable; visual and sensory; vehicles that enable; translates raw data; translates raw; time edge computing; time edge; stack for building; solution set; solution designed explicitly; solution designed; software stack; software patent pending; software patent; sensory data collection; sensory data; sensory; real time edge; platform to operate; pending software stack; pending software; patent pending software; party fully autonomous; party fully; operating and extracting; operate drones; office customer systems; office customer; monthly subscription; manage fleets; intelligence and integrates; integrate actionable; hardware rd party; fleets of drones; extracting data; extracting; explicitly; engine that translates; enable safe; empowered by drones; empowered; efficient visual; edge computing platform; edge computing; drones and robots; drone solution set; drone agnostic real; drone agnostic; designed explicitly; data they collect; data into actionable; data from robots; customer systems; computing platform; collection via air; cloud based machine; class vehicles; analytics company empowered; analytics alive; alive enterprise drone; air or land; agnostic real time; agnostic real; agnostic; actionable intelligence; robots; translates; raw data; analytics; drone solution; robots and drones; subscription; fleets; data analytics; fully autonomous; ai; stack; monthly; machine learning; mind; analyze; raw; data collection; computing; collect; party; integrates; patent pending; integrate; engine; pending; collection; visual; learning; patent; office; edge; class; machine</t>
  </si>
  <si>
    <t>0.0002790050934238487</t>
  </si>
  <si>
    <t>0.00029984620928802673</t>
  </si>
  <si>
    <t>Certain data and content provided by https://www.crunchbase.com/organization/animusoft-llc</t>
  </si>
  <si>
    <t>1789</t>
  </si>
  <si>
    <t>10892399-a781-90b0-a2e2-0c3ba1e3fe62</t>
  </si>
  <si>
    <t>Skygear Solutions</t>
  </si>
  <si>
    <t>http://www.skygearsolutions.com/</t>
  </si>
  <si>
    <t>Skygear Solutions is dedicated to providing excellent retail and online sales of radio controlled Unmanned Aerial Vehicles. Skygear Solutions, Inc. is dedicated to providing excellent retail and online sales of radio controlled Unmanned Aerial Vehicles while also offering a multitude of other services.
From custom built multirotor drones to simple, ready to fly out of the box models, Skygear has exactly what you need (or want!).  We also carry many commonly needed parts for repairs and upgrades of your existing craft.
Additional services include aerial video and photo capture, video editing, flying lessons, repairs, build tutorials, and general education for safety and legality purposes.</t>
  </si>
  <si>
    <t>retail and online; providing excellent; controlled unmanned aerial; controlled unmanned; radio controlled; dedicated to providing; repairs; video editing; video and photo; tutorials; repairs and upgrades; multirotor drones; lessons; excellent; custom built; consumer goods; unmanned aerial vehicles; ready to fly; aerial vehicles; radio; multirotor; aerial video; controlled; multitude; editing; dedicated; craft; retail; commonly; exactly; purposes; upgrades; goods; carry; services include; box; models; education; photo; ready; needed; general; flying; offering; fly; capture</t>
  </si>
  <si>
    <t>0.0003654896417816194</t>
  </si>
  <si>
    <t>0.0003688559261231363</t>
  </si>
  <si>
    <t>Certain data and content provided by https://www.crunchbase.com/organization/skygear-solutions</t>
  </si>
  <si>
    <t>1790</t>
  </si>
  <si>
    <t>241a41208c8aa5f17776a77163774b66</t>
  </si>
  <si>
    <t>TecnoSun Solar Systems AG i. Gr.</t>
  </si>
  <si>
    <t>http://www.tecnosunsolar.com</t>
  </si>
  <si>
    <t>TecnoSun Solar Systems AG i. Gr. manufactures and markets solar modules and panels for generation of solar energy. The company is based in Neumarkt i.d.OPf, Germany.</t>
  </si>
  <si>
    <t>Neumarkt i.d.OPf</t>
  </si>
  <si>
    <t>642220</t>
  </si>
  <si>
    <t>panels for generation; modules and panels; generation of solar; markets solar; manufactures and markets; solar systems; solar modules</t>
  </si>
  <si>
    <t>0.0006580248202275162</t>
  </si>
  <si>
    <t>15578</t>
  </si>
  <si>
    <t>0.0005146355606042021</t>
  </si>
  <si>
    <t>1791</t>
  </si>
  <si>
    <t>6e0c09547835877c725ba9ca81d78412</t>
  </si>
  <si>
    <t>Red Chalk Group, LLC</t>
  </si>
  <si>
    <t>http://www.redchalk.com</t>
  </si>
  <si>
    <t>Red Chalk Group, LLC provides management consulting, patent brokerage, and litigation support services to Fortune 500 companies, start-ups, and individual inventors. Its management consulting services include disruptive technology advisory, investment due diligence, enhanced investment perspectives, and block chain advisory services; and litigation support services comprise exhaustive prior art search and technical evidence of use charts. The company also provides intellectual property advisory and transaction services, such as brokerage and licensing, patent acquisition, patent commercialization, and patent portfolio valuation services. It serves aerospace and defense clients, such as commercial drone clients; financial services clients, including block chain and financial technology clients; Internet clients, such as e-commerce and Internet advertising; and automotive, energy, legal services, media, mining and metals, semiconductor, telecommunication, wireless, food and beverage, industrial, and information technology clients worldwide. Red Chalk Group, LLC was founded in 2006 and is based in Chicago, Illinois.</t>
  </si>
  <si>
    <t>Red Chalk Group; practice areas; intellectual properties; strategic advisor; seamless integration; litigation support; management consulting; Transaction Services; legal expertise; Advisory Services; Litigation Support.; M&amp;A Consulting; IP Consulting; company; organizations; business</t>
  </si>
  <si>
    <t>litigation support; litigation; practice; red; seamless integration; management consulting; leading organizations; advisor; consulting; advisory services; advisory; intellectual; trusted; legal; seamless; globally; recognized; strategy; ip; strategic; organizations; focuses; properties; expertise</t>
  </si>
  <si>
    <t>0.0002877047793230153</t>
  </si>
  <si>
    <t>44515</t>
  </si>
  <si>
    <t>0.0004259610530656869</t>
  </si>
  <si>
    <t>1792</t>
  </si>
  <si>
    <t>8f935224824ceb382535d05abe4cfd65</t>
  </si>
  <si>
    <t>Hangar Technology, Inc</t>
  </si>
  <si>
    <t>http://hangartechnology.com</t>
  </si>
  <si>
    <t>Hangar Technology, Incorporated develops software to automate aerial data acquisition as well as analysis for multiple commercial and industrial verticals. The company was incorporated in 2016 and is based in Lakeway, Texas.</t>
  </si>
  <si>
    <t>Lakeway</t>
  </si>
  <si>
    <t>6500000</t>
  </si>
  <si>
    <t>Lux Capital Management; Fontinalis Partners, LLC; Haystack Partners</t>
  </si>
  <si>
    <t>drones; selling drones; aerial data acquisition; proprietary autonomous flight; professional aerial data; data capture ecosystem; software technology company; market leading technology; flight automation software; industrial verticals; drone hardware; actionable results; market demand; Integrates technology; worldwide network; Autoflight Logic</t>
  </si>
  <si>
    <t>ecosystem; aerial data; world's top; well as analysis; verticals; technology to deliver; technology company focused; specialties in drones; software to automate; software technology; professionally; processed and analyzed; opportunity presented; network of pilots; mass adoption; market leading technology; market demand; leading technology; flight automation; existing drones; drones to provide; developing an autonomous; deliver actionable; deeply; data is processed; automation software; aerial data acquisition; acquire data; market leading; drone hardware; provide solutions; develops software; presented; logic; data capture; professional aerial; analyzed; harnessing; acquired; autonomous flight; automate; automation; adoption; processed; acquire; ai; data acquisition; actionable; commercial and industrial; safely; selling; mass; opportunity; integrates; acquisition; pilots; engine; fast; demand; specialties; automated; focused; capture; top</t>
  </si>
  <si>
    <t>0.00016489296804690458</t>
  </si>
  <si>
    <t>6890</t>
  </si>
  <si>
    <t>0.0001922929352232136</t>
  </si>
  <si>
    <t>1793</t>
  </si>
  <si>
    <t>82dd41651a2290d6c5f873d9ca4162b0</t>
  </si>
  <si>
    <t>Connected IO Limited</t>
  </si>
  <si>
    <t>http://www.connectedio.com</t>
  </si>
  <si>
    <t>Connected IO Limited develops, manufactures, and sells cellular connectivity products to an array of Internet of Things applications in Australia. The company offers modems, routers, antennas, and power and data USB cables for use in vending machines, body cameras, wireless LAN systems, drones and robotics, energy management systems, security and surveillance products, precision equipment, digital signage products, kiosks/ATMs, point of sale systems, connected health products, tracking sensors, and home entertainment and automation products. It also provides turn-key product development services, such as architecture design and development software and hardware design and development, product re-engineering, and product deployment support. In addition, the company offers testing, QA, and certification services, including integration and compatibility testing; functional testing; hardware and software testing; release testing and QA; regression and test automation; test strategy and planning; FCC, UL, CE, RoHS, TUV certifications; Wi-Fi alliance testing and certifications; and wireless security testing and certifications. Further, it provides warehouse design, distribution, supply chain execution, and material handling solutions for retail, wholesale, and consumer product manufacturing companies. The company was formerly known as G8 Communications Limited and changed its name to Connected IO Limited in December 2016. Connected IO Limited was incorporated in 1983 and is headquartered in Los Gatos, California.</t>
  </si>
  <si>
    <t>Los Gatos</t>
  </si>
  <si>
    <t>867553</t>
  </si>
  <si>
    <t>Novus Capital limited, Asset Management Arm</t>
  </si>
  <si>
    <t>6056552</t>
  </si>
  <si>
    <t>EQ4 (Deutsche Boerse AG); AEXO.F (Pink Sheets LLC); CIO (Australian Securities Exchange); G8C (Chi-X Australia); EQ4 (Hamburg Stock Exchange)</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</si>
  <si>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t>
  </si>
  <si>
    <t>certifications; qa; design and development; wireless security; wireless lan; vending machines; vending; surveillance products; supply chain execution; software testing; signage products; rohs; product manufacturing companies; product manufacturing; power and data; offers testing; modems; kiosks; key product; including integration; hardware design; functional testing; drones and robotics; digital signage products; development software; consumer product; connectivity products; compatibility testing; chain execution; certification services; architecture design; automation products; security and surveillance; lan; io; development services; routers; manufacturing companies; tuv; digital signage; energy management systems; ce; software and hardware; turn key; material handling; test; warehouse; compatibility; alliance; connected; wireless; automation; ul; wi fi; wi; supply chain; signage; product development; release; wholesale; fi; execution; antennas; body; management systems; hardware and software; functional; certification; strategy; connectivity; cellular; usb; entertainment; energy management; handling; chain; architecture; deployment; internet of things; turn; cables; array; machines; health; retail; things; planning; point; surveillance</t>
  </si>
  <si>
    <t>0.0003520465885123847</t>
  </si>
  <si>
    <t>9338</t>
  </si>
  <si>
    <t>0.0003627401135695328</t>
  </si>
  <si>
    <t>1794</t>
  </si>
  <si>
    <t>7842162f-9a18-e3fe-00c5-0fc334fa5632</t>
  </si>
  <si>
    <t>Drones Dash</t>
  </si>
  <si>
    <t>http://dronesdash.com</t>
  </si>
  <si>
    <t>Drones Dash is delivering the future. Drones-Dash is developing app-based drone technology that redefines delivery speed, efficiency and security by using our patent pending features:
Modular payload system which allows for easy implementation of a variety of payloads. 
Visual targeting technique for pinpointed drop zones. 
Multiple authentication techniques for secure transactions of goods and materials. 
Cell network for long range communication of telemetry data and control signals. 
We have received the most attention from medical cannabis dispensaries so our current product has been focused to meet their needs.
We will power our drones with hydrogen, turning our usual 20 minute flight time into 2 hours.
Our drones will be available for lease with a monthly flat rate that is subject to change if mileage or weight quotas are surpassed. Clients will be required to make a deposit for each drone.</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</si>
  <si>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t>
  </si>
  <si>
    <t>dash; variety of payloads; usual; system which allows; redefines; range communication; modular payload; minute flight time; minute flight; mileage; long range communication; easy implementation; current product; authentication; allows for easy; transactions; subject; deposit; targeting; zones; turning; technique; received; minute; flight time; attention; signals; hydrogen; telemetry; drop; long range; payloads; monthly; lease; drone technology; payload; goods; implementation; secure; patent pending; weight; techniques; rate; pending; hours; delivering; visual; patent; app; modular; change; speed; medical; meet; focused</t>
  </si>
  <si>
    <t>0.00020814987971723168</t>
  </si>
  <si>
    <t>15940</t>
  </si>
  <si>
    <t>0.00029302782730423826</t>
  </si>
  <si>
    <t>Certain data and content provided by https://www.crunchbase.com/organization/drones-dash</t>
  </si>
  <si>
    <t>1795</t>
  </si>
  <si>
    <t>6357f0d30c046d89836472de4a032fb0</t>
  </si>
  <si>
    <t>Most Energy Corporation</t>
  </si>
  <si>
    <t>Most Energy Corporation engages in the manufacture and sale of silicon materials in Taiwan. It offers silicon feedstocks, solar wafers and cells, modules and panels, and PV systems. The company is based in Taoyuan County, Taiwan.</t>
  </si>
  <si>
    <t>Taoyuan County</t>
  </si>
  <si>
    <t>5273 (Taipei Exchange)</t>
  </si>
  <si>
    <t>solar wafers; silicon materials; offers silicon; modules and panels; feedstocks; energy corporation; corporation engages; pv systems; wafers; corporation</t>
  </si>
  <si>
    <t>0.00044051589243468626</t>
  </si>
  <si>
    <t>0.00033231977125132786</t>
  </si>
  <si>
    <t>1796</t>
  </si>
  <si>
    <t>b961e4c3-7a93-564b-90a6-69137d5eed57</t>
  </si>
  <si>
    <t>Gigawatt Inc</t>
  </si>
  <si>
    <t>http://www.gigawattinc.com/</t>
  </si>
  <si>
    <t>Gigawatt Inc. is a green energy corporation focused on the development, distribution, and installation of solar energy products.
The company operates GoGreenSolar.com, an e-commerce website that offers necessary components for a solar installation, including solar panels, inverters, batteries, racks, and other solar energy products. Through its website, Gigawatt has helped its customers all over the world deploy solar energy systems for their homes and businesses.
Gigawatt was founded in 2006 and is based in Placentia, California.</t>
  </si>
  <si>
    <t>Placentia</t>
  </si>
  <si>
    <t>gigawatt; solar energy products; green energy corporation; gogreensolar; energy corporation; website; energy products; including solar panels; helped; racks; homes and businesses; including solar; installation of solar; solar installation; green energy; solar energy systems; deploy; commerce; corporation; energy systems; homes; focused</t>
  </si>
  <si>
    <t>0.00021443354967347575</t>
  </si>
  <si>
    <t>4164</t>
  </si>
  <si>
    <t>0.00023062774241876377</t>
  </si>
  <si>
    <t>Certain data and content provided by https://www.crunchbase.com/organization/gigawatt-inc</t>
  </si>
  <si>
    <t>1797</t>
  </si>
  <si>
    <t>6e8b3de2-99e5-eae0-1b75-0e5a39769941</t>
  </si>
  <si>
    <t>Futurus LLC</t>
  </si>
  <si>
    <t>http://futur.us/</t>
  </si>
  <si>
    <t>A Future Technologies Company. Futurus is a future technologies company. We work with the latest in tech to bring one of a kind experiences to our clients. Immersive and interactive engagement brings new life to any product or service presentation and we get you there. From virtual reality development to augmented reality mobile apps, 360 photo and video capture including drone work, we have the tools and experience to make your project stand out.</t>
  </si>
  <si>
    <t>future technologies; augmented reality; augmented; virtual reality; reality; video capture; product or service; photo and video; including drone; immersive and interactive; drone work; engagement; virtual; presentation; mobile apps; immersive; experiences; interactive; kind; apps; brings; stand; latest; bring; photo; marketing; tech; capture</t>
  </si>
  <si>
    <t>0.0012074235612788396</t>
  </si>
  <si>
    <t>4598</t>
  </si>
  <si>
    <t>0.0007796717878134795</t>
  </si>
  <si>
    <t>Certain data and content provided by https://www.crunchbase.com/organization/futurus-llc</t>
  </si>
  <si>
    <t>1798</t>
  </si>
  <si>
    <t>c7c6c72ddd3463e5ffb5eacaec947be4</t>
  </si>
  <si>
    <t>Epic Corporation</t>
  </si>
  <si>
    <t>http://www.epicresins.com</t>
  </si>
  <si>
    <t>Epic Corporation formulates, manufactures, and supplies epoxy resin and polyurethane compounds for original equipment manufacturers. The company offers electronics potting compounds, polyurethane compounds, solar panel encapsulation compounds, moisture cure adhesives, junction box potting compounds, sandwich panel adhesives, paint brush, panel bonding, general purpose adhesives, and various epoxy resins manufacturing application products. Its products are used in ignition coils, LED's, electronic control modules, solar panels, alternative energy equipment, and other devices. The companys products are also used in other applications, including moisture cure adhesives for panel bonding; chemical resistant polyurethanes for pool and spa filters; epoxy resin adhesives and potting compounds for heavy duty liquid filtration applications; and epoxy resin encapsulating compounds for demanding submersible pump applications; and solar panel encapsulation. Epic Corporation was founded in 1958 and is based in Palmyra, Wisconsin.</t>
  </si>
  <si>
    <t>Palmyra</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</si>
  <si>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t>
  </si>
  <si>
    <t>epoxy; potting compounds; potting; compounds; adhesives; resin; panel bonding; cure; encapsulation; polyurethane; bonding; moisture; pool and spa; polyurethanes; junction box potting; general purpose; formulates; epoxy resins; electronic control; control modules; chemical resistant; box potting; application products; resins; ignition; epic; brush; submersible; heavy duty; sandwich; original equipment manufacturers; coils; energy equipment; junction box; spa; original equipment; equipment manufacturers; duty; paint; filtration; demanding; filters; pool; junction; alternative energy; original; purpose; resistant; liquid; pump; heavy; box; corporation; general; alternative; chemical</t>
  </si>
  <si>
    <t>0.0004092511048843126</t>
  </si>
  <si>
    <t>17128</t>
  </si>
  <si>
    <t>0.0004319139229914276</t>
  </si>
  <si>
    <t>1799</t>
  </si>
  <si>
    <t>ada0d77483cd7af0a4827c33015771af</t>
  </si>
  <si>
    <t>Gridless Power Corp.</t>
  </si>
  <si>
    <t>http://www.gridless.com</t>
  </si>
  <si>
    <t>Gridless Power Corp. develops portable power solutions. It offers a PowerPlatform that utilizes standard solar panels to provide power to cell phones, tablets, laptops, lighting, radios, TVs and audio equipment, power tools, small refrigerators and compressors, and water purifiers. The company sells its products directly or through distributors. Gridless Power Corp. was formerly known as PowerFlower Solar LLC. The company was incorporated in 2009 and is based in Collingswood, New Jersey.</t>
  </si>
  <si>
    <t>Collingswood</t>
  </si>
  <si>
    <t>470000</t>
  </si>
  <si>
    <t>gridless cloud; Basic Gridless Cloud; Gridless cloud features; Gridless vehicle charger; power tools; Gridless CORE; Wireless Comms Module; portable power solutions; DC output module; standard solar panels; mobile power assets; DC voltage systems; power communications equipment; wired ethernet connection; intelligent battery systems; vehicle electrical systems; DC power; water purifiers; small refrigerators; all-in-one battery; cell phones; audio equipment; direct charging; COREs performance; direct access; software updates; charge tracking; CORE access; cellular modem; location tracking; medical devices; custom features; tablets; unit; radios; lighting; products; state; cellphones; gain; TVs; laptops; PowerPlatform; compressors; company; distributors; electronics; lifetime; field; service</t>
  </si>
  <si>
    <t>comms; power tools; wired; radios; gain; core; tablets; wired ethernet; tvs and audio; standard solar panels; remote location; power for running; power assets; portable power solutions; panels to provide; mobile power; location tracking; install software; gain access; ethernet connection; directly integrated; direct access; devices and power; develops portable power; develops portable; deliver power; dc voltage; dc output; cores; communications equipment; cellular modem; cellphones; battery systems; battery system; ability to install; products directly; cloud service; water purifiers; standard solar; modem; add; provide power; compressors; unit; dc; electrical systems; purifiers; ethernet; vehicle charging; medical devices; charging; updates; design and manufacture; dc power; location; refrigerators; portable power; directly; wireless; cell phones; tvs; power solutions; request; lifetime; utilizes; deployed; laptops; charger; cellular; running; basic; assets; sells its products; audio; remotely; connection; voltage; distributors; phones; track; monitor; ability; communications; medical; install; manage; intelligent</t>
  </si>
  <si>
    <t>0.0002693503782443183</t>
  </si>
  <si>
    <t>5814</t>
  </si>
  <si>
    <t>0.0002964660192756121</t>
  </si>
  <si>
    <t>1800</t>
  </si>
  <si>
    <t>950288d7-7367-baa9-21c0-ac83d8542c6b</t>
  </si>
  <si>
    <t>SkyDrones</t>
  </si>
  <si>
    <t>http://skydrones.com.br/</t>
  </si>
  <si>
    <t>SkyDrones is a pioneer in the development, manufacturing and operation of image capture and inspection vans. SkyDrones is a pioneer in the development, manufacturing and operation of Capture VANTs
And inspections, as well as agricultural spray drones and application Of larvicide in Aedes Aegypti mosquitoes.</t>
  </si>
  <si>
    <t>Porto Alegre</t>
  </si>
  <si>
    <t>pioneer; vants; image capture; vans; spray; capture; inspections; agricultural; image</t>
  </si>
  <si>
    <t>0.0003578703991752012</t>
  </si>
  <si>
    <t>13518</t>
  </si>
  <si>
    <t>0.00033261311093684033</t>
  </si>
  <si>
    <t>Certain data and content provided by https://www.crunchbase.com/organization/skydrones</t>
  </si>
  <si>
    <t>1801</t>
  </si>
  <si>
    <t>349038f2-d16e-a1cb-8e4c-5ed74e657933</t>
  </si>
  <si>
    <t>Drones Etc.</t>
  </si>
  <si>
    <t>http://dronesetc.com/</t>
  </si>
  <si>
    <t>Drones Etc. is the highest trafficked Drone Marketplace in the World (per Alexa.com) and won the 2014 Shopify Business Competition. Drones Etc. is the #1 Most Trusted Online store for all things Drone.  We are a full service Drone store offering the best that the Unmanned Aerial Vehicle and RC Hobby world have to offer.  We are the preferred dealer for DJI, the #1 manufacturer of aerial photography Drones worldwide.  We also offer Cinema and Aerial Drone packages and bundles for the beginner, the amateur and the professional.   We pride ourselves in our unparalleled customer service, full warranty and repair center.  We stand behind every product we sell and will "bend over backwards" to keep our customers happy.  
Drones Etc. was founded in early 2013 by two professional aerial enthusiasts, Shawn Rowland and Jonathan Baird.  Because of their passion and the exploding Drone industry Shawn Rowland put his medical practice on indefinite hold and Jonathan Baird left his MBA early to better service and fulfill the incredible demand and rising technology.  They quickly grew to be one of the biggest stores for all things Drone and even went on to win the prestigious Shopify Build a Business competition in 2014.
Drones Etc. has worked closely with the Huffington Post and Arianna Huffington to create one of the best user and online experiences in the industry.  Time magazine, among many others, has featured Drones Etc. as the best place to buy your drone Online or Offline. Drones Etc. has become known in the UAS community as the go-to place to buy a drone online, to repair your drone and to find the best solution for your aerial photography needs.  We have worked with the agricultural field, the mining and surveying field, police, swat, fire, search and rescue, emergency aid, professional photography and cinematography and many other fields.</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</si>
  <si>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t>
  </si>
  <si>
    <t>place to buy; worked; competition; trusted online; swat; service drone; rowland; prestigious; photography drones; photography and cinematography; mba; indefinite; grew; full warranty; full service drone; featured drones; exploding; drone store; drone packages; drone marketplace; customers happy; buy a drone; bundles; better service; beginner; backwards; aerial photography; magazine; pride; buy; featured; amateur; photography; offline; incredible; fulfill; cinema; place; preferred; won; biggest; store; unparalleled; online store; happy; dealer; cinematography; left; hobby; passion; dji; win; repair; rc; practice; things; aerial drone; rising; police; drone industry; closely; trusted; hold; experiences; customer service; aid; full service; search and rescue; unmanned aerial vehicle; aerial vehicle; early; post; marketplace; rescue; warranty; surveying; stand; sell; mining; packages; search; stores; uas; center; fire; fields; find; highest; agricultural; demand; offering; emergency; community; medical; better</t>
  </si>
  <si>
    <t>0.0003509796251136152</t>
  </si>
  <si>
    <t>10488</t>
  </si>
  <si>
    <t>0.00028373022377299405</t>
  </si>
  <si>
    <t>Certain data and content provided by https://www.crunchbase.com/organization/drones-etc</t>
  </si>
  <si>
    <t>268b11211a7e42080656b42d26e81ecf</t>
  </si>
  <si>
    <t>Organic Transit, Inc.</t>
  </si>
  <si>
    <t>http://organictransit.com</t>
  </si>
  <si>
    <t>Organic Transit, Inc. develops and manufactures solar and pedal hybrid vehicles. The company offers solar powered electric vehicles and accessories. It sells its products online. The company was incorporated in 2012 and is based in Durham, North Carolina.</t>
  </si>
  <si>
    <t>Durham</t>
  </si>
  <si>
    <t>2521473</t>
  </si>
  <si>
    <t>AVID BB7 disc; ergonomic sliding seat; ELF; lockable cargo compartment; ergonomic recumbent seat; comfortable padded seat; ELF solo; ELF body; ELF features; ELF 2FR; pedal hybrid vehicles; Tactical ELF; dynamic dampening suspension; sturdy deck lid; kenda kiniption rear; large lockable trunk; BB7 disc brake; BB7 disc brakes; organic transit; academic campus maintenance; aluminum floor pans; automotive. electric vehicle.; NC based company; race face; passenger seat; EZ Ergonomic; Dampening front suspension; con-pearl  bulkhead; cargo capacity; electric vehicles; precious cargo; products online; rear wheel; lithium-ion battery; LED headlights; brake lights; quieter ride; rugged ABS; solar panel; weight-bearing trunklid; additional security; tail lights; extra items; extra storage; continental town; CON-Pearl floor; multiple passengers; hybrid car-bike; prolonged seating; community policing</t>
  </si>
  <si>
    <t>seat; ergonomic; race; pearl; lockable; lid; fr; ez; crank; compartment; cargo compartment; bb; avid; suspension; solo; disc; ride; bearing; sliding; brake; cargo; front; rear; sealed; tactical; extra; face; organic; floor; trunk; tray; tires; tail; sturdy; spanning; quieter; prolonged; policing; pedal; passengers; parcel; padded; nc; internally; hybrid car; human powered; handy; grounds; geared hub; geared; floor pans; driver's seat; disc brakes; disc brake; continental; cleanest; brakes; allows multiple; tire; reinforced; pans; offers solar powered; seating; lithium ion battery; deck; campus; abs; locking; town; ion battery; comfortable; dynamic; academic; precious; bicycle; alloy; hybrid; car; aluminum; enclosed; wheels; separate; lithium ion; wheel; adds; transit; passenger; bike; carbon footprint; signals; protects; hub; electric vehicle; carrying; electric vehicles; products online; mobility; rugged; items; ion</t>
  </si>
  <si>
    <t>0.00031007610665678947</t>
  </si>
  <si>
    <t>17890</t>
  </si>
  <si>
    <t>0.00045851784405017803</t>
  </si>
  <si>
    <t>1803</t>
  </si>
  <si>
    <t>b5bc2fac62566a5a005809cd4d052dff</t>
  </si>
  <si>
    <t>http://www.edventures.com</t>
  </si>
  <si>
    <t>PCS Edventures!.com, Inc. develops, markets, and distributes technology-based educational products and services to the pre-kindergarten through university classroom, the K-12 afterschool, the private learning center, and the home school markets in the United States and internationally. Its products include PCS Edventures! Labs, a learning center that offers teaching in science, technology, engineering, and math (STEM); and PCS BrickLab, a system of building blocks combined with PCS curriculum resources that address technology, math, construction engineering, communication, and science principles. The company also provides PCS Digital Media Labs, which contains lesson plans, a hard cover mobile case, digital cameras, camcorders or voice recorders, accessories, and a teacher guide; and PCS Academy of Engineering Lab, a STEM based program that is designed for use in tech-ed programs and for various environments through 10 student modules, such as hardware, software, lab furniture, and curriculum. In addition, it offers PCS Edventures Robotics system, a platform that provides various robotics lab implementations to its RiQ robot kits for home users, as well as engages students in various areas, including computer programming, physics, math, and other topics; PCS Discover STEM Lab, a modular program that provides activities for afterschool facilitators in the areas of STEM; summer camp packages, which offer summer camp solutions for schools and afterschool programs; and Riot, a racing drone product. The company was formerly known as PCS Education Systems, Inc. and changed its name to PCS Edventures!.com, Inc. in March 2000. PCS Edventures!.com, Inc. was incorporated in 1994 and is based in Boise, Idaho.</t>
  </si>
  <si>
    <t>2670000</t>
  </si>
  <si>
    <t>Asher Enterprises, Inc.; Barron Partners LP</t>
  </si>
  <si>
    <t>559000</t>
  </si>
  <si>
    <t>PCSV (Pink Sheets LLC)</t>
  </si>
  <si>
    <t>experiential learning centers; PCS Edventures story; rural Idaho school; hands-on learning experience; US. edtech. education; Patrick McShane; remarkable vision; funder; garage; operator; network; U.S.; teacher; founder; students</t>
  </si>
  <si>
    <t>experiential learning; experiential; western; pcs; learning; story began; patrick; learning experience; hands on learning; edtech; remarkable; opened; centers; story; founder; garage; students; hands; began; school; rural; operated; operator; education</t>
  </si>
  <si>
    <t>0.00025436096067524034</t>
  </si>
  <si>
    <t>11915</t>
  </si>
  <si>
    <t>0.00025455247868424617</t>
  </si>
  <si>
    <t>1804</t>
  </si>
  <si>
    <t>e8239daed04f90042135c7924fbd6971</t>
  </si>
  <si>
    <t>Quadran SAS</t>
  </si>
  <si>
    <t>http://quadran.fr</t>
  </si>
  <si>
    <t>Quadran SAS develops and operates renewable energy plants that include wind power, photovoltaic power, hydraulic, biogas, and biomass power plants in France and internationally. It assists its customers with site identification, financing, construction, operation and maintenance, and dismantling and repowering, as well as design, development, and permits services. Quadran SAS was formerly known as JMB Energie, SAS and changed its name to Quadran SAS in July 2013. The company was founded in 2001 and is based in Villeneuve-les-Beziers, France. It also has operations in Morocco, Mauritius, Poland, and Tunisia.</t>
  </si>
  <si>
    <t>Villeneuve-les-Beziers</t>
  </si>
  <si>
    <t>90694901</t>
  </si>
  <si>
    <t>Soridec SA (2); Bpifrance Investissement; Demeter Partners; Arkéa Capital Gestion, SCR; SALVEPAR; Tikehau Investment Management SAS; IRPAC Gestion</t>
  </si>
  <si>
    <t>235288698</t>
  </si>
  <si>
    <t>wind power; power plants; renewable energy plants; biomass power plants; renewable energies; solar power; photo-voltaic power; energy. renewable energy; wind power plants; photo-voltaic power plant; Green energy producer; solar power plants; QUADRAN Energies Libres; hydraulic power plants; solar carports plants; wind power projects; hydroelectric plants; green electricity production; solar power plant; wind energy consulting; energy consumption peaks; Offer green range; offshore wind park; renewable sources; France. independent leader; local presence Quadran; photo-voltaic plant; energy services; conventional energies; energy forecasting; Hydraulic energy; electricity demands; energy transition; site identification; solar panels; solar radiation; production sources; management tools; storage zones; industrial land; waste sites; production diversity; main sources; meteorological prediction; public building; key player; mainland France; engineering consultancy; construction; development</t>
  </si>
  <si>
    <t>renewable energies; voltaic power; photo voltaic power; bio gas; energies; hydraulic; green electricity; hydroelectric; electricity production; wind power; biomass; photo voltaic; voltaic; bio; power plants; offshore; power plant; green energy; photo; well as design; voltaic power plant; transform solar; territories; technologies to transform; studied; solutions to companies; solar carports; responses; range of energy; radiation into electricity; prediction; plants that include; peaks; parked; onshore and offshore; offshore wind; offer green; mobilized; meteorological; mainland; key player; integrating solar; integrated solar power; include wind; hydraulic power; field of energy; energy producer; energy plants; energy forecasting; energy consulting; dismantling; biomass power; relation; quarries; overseas; diversity; services and solutions; biogas; plant; range of services; energy offers; designs and builds; representing; power projects; onshore; forecasting; management tools; assists; independent; trailers; carports; adjusted; solar radiation; solar power plant; renewable sources; parking lots; zones; permits; leader; player; shade; operation and maintenance; camping; consulting; lots; transition; presence; producer; integrated solar; solar power plants; powering; acquire; wind energy; ground mounted; park; demands; transform; energy services; hydro; strength</t>
  </si>
  <si>
    <t>0.000768293649728202</t>
  </si>
  <si>
    <t>21128</t>
  </si>
  <si>
    <t>0.0007769717306182241</t>
  </si>
  <si>
    <t>1805</t>
  </si>
  <si>
    <t>afffaa97e48e9668adbdca0d4f1740d6</t>
  </si>
  <si>
    <t>Garner Environmental Services, Inc.</t>
  </si>
  <si>
    <t>http://www.garner-es.com</t>
  </si>
  <si>
    <t>Garner Environmental Services, Inc., an environmental company, provides emergency response for oil spills and hazardous materials, soil remediation, vacuum truck services, roll-off equipment rental and transportation, and disaster response for natural and man-made disasters in the United States and Latin America. It also offers cleaning services for tanks, pipelines, vessels, fin fans, separators, and sewers and drains; transportation services; and remediation services, such as facility and equipment decontamination, soil excavation and disposal, hazardous waste neutralization and/or stabilization, pit/pond closures, and sludge processing. In addition, the company provides waste management, rescue services and emergency response consultation, emergency response training, and oilfield services. Further, it offers emergency and hazards incident management services in the areas of hurricanes, floods, wildfires, earthquakes, tornadoes, ice storms, hazardous materials incident, oil spills, terrorist attacks, disease carrying vector control, biological and viral threats, and fire/explosions; drone operations; and chandler services and product supplies for production and drilling platforms, offshore and inshore vessels, and the petrochemical industry. The company was founded in 1981 and is based in Deer Park, Texas. It has additional offices in La Marque and Port Arthur, Texas.</t>
  </si>
  <si>
    <t>Deer Park</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</si>
  <si>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t>
  </si>
  <si>
    <t>spills; remediation; oil spills; hazardous materials; emergency response; hazardous; incident; response; vessels; soil; emergency; viral; transportation services; terrorist; sludge; sewers; remediation services; pond; petrochemical industry; oilfield services; oilfield; offers emergency; offers cleaning; inshore; incident management; hurricanes; hazardous waste; floods; fin; explosions; excavation; equipment rental; earthquakes; drains; disaster response; closures; vector; separators; pit; environmental services; storms; attacks; cleaning services; waste; ice; hazards; disease; disasters; biological; waste management; disposal; drone operations; threats; petrochemical; drilling; stabilization; pipelines; truck; carrying; offshore; rental; fans; consultation; roll; management services; disaster; tanks; rescue; vacuum; facility; cleaning; fire; platforms; natural</t>
  </si>
  <si>
    <t>0.0003687730891453788</t>
  </si>
  <si>
    <t>49548</t>
  </si>
  <si>
    <t>0.0005761669675964458</t>
  </si>
  <si>
    <t>1806</t>
  </si>
  <si>
    <t>84bff5c8207d64ae7ddbec6f62a97710</t>
  </si>
  <si>
    <t>UAV Navigation</t>
  </si>
  <si>
    <t>http://www.uavnavigation.org</t>
  </si>
  <si>
    <t>UAV Navigation designs, manufactures, and distributes flight control and motion processing systems to unmanned aerial vehicle manufacturers. The company provides navigation and autopilot solutions. It also offers magnetometers, engine monitors, and ground components. In addition, the company provides AP04, an autopilot system; HCAP, an avionics system; and AH01, a motion processor. Further, it offers VECTOR SDK, a software that enables users to create own flight control laws; implement own flight modes and special functions; develop own telemetry to communicate between the autopilot and the ground control station; work with the raw data provided by the internal ADAHRS and GNSS; and use optimized state estimation for attitude stabilization, guidance, and navigation. It caters to aerospace, sporting goods, consumer electronics, and automotive markets. UAV Navigation was founded in 2004 and is based in Madrid, Spain with an additional office in Manassas, Virginia.</t>
  </si>
  <si>
    <t>1125306</t>
  </si>
  <si>
    <t>Bullnet Gestión, SGEIC, S.A.; Empresa Nacional de Innovación, SME, S.A.</t>
  </si>
  <si>
    <t>UAV Navigation; flight control; Unmanned Aerial Vehicles; flight control systems; tactical unmanned planes; Remotely Piloted Aircraft; motion processing modules; flight control solutions; Heading Reference Systems; flight control algorithms; motion processing technology; military defense technology; Los Reyes. aerospace.; information technology. manufacturing; worldwide distributor network; privately-owned company; aerial targets; inertial aviation; aerospace manufacturers; automotive telemetry; wide range; in-house capability; innovative products; sporting goods; multinational team; air racing; aeronautical engineering; consumer electronics; multiple sensors; ISO9001-certified company; San Sebastián; new markets; drones; tier; microelectronics; helicopters; Attitude; cornerstone; design; variety; mini-UAVs; multi-copters; motor; addition; success</t>
  </si>
  <si>
    <t>flight control; unmanned planes; technology that brings; team of specialists; tactical unmanned; sporting goods; san; reyes; reference systems; processing technology; privately owned; multiple sensors; multi copters; mini uavs; military defense; microelectronics; los; include high; heading reference systems; heading reference; heading; flight control algorithms; defense technology; data provided; cornerstone; copters; control solutions; attitude and heading; aeronautical engineering; aerial targets; piloted aircraft systems; multinational; motion; navigation; control algorithms; backgrounds; remotely piloted aircraft; inertial; flight control systems; products and solutions; attitude; tier; remotely piloted; privately; piloted aircraft; innovative products; sporting; racing; fuse; aeronautical; planes; piloted; iso; leverages; telemetry; distributor; targets; tactical; reference; specialists; owned; staff; helicopters; diverse; mini; aircraft systems; success; goods; brings; motor; located; control systems; consists; certified; remotely; algorithms; unmanned aerial vehicles; provided; aviation; capability; aerial vehicles; consumer electronics; comprehensive; uavs; high performance; founded; specialized; defense; house; wide range; automotive</t>
  </si>
  <si>
    <t>0.00032464084219607873</t>
  </si>
  <si>
    <t>3712</t>
  </si>
  <si>
    <t>0.0003025381782044256</t>
  </si>
  <si>
    <t>1807</t>
  </si>
  <si>
    <t>c8380ead90179ee0055548cd9df737a4</t>
  </si>
  <si>
    <t>Clear Blue Technologies Inc.</t>
  </si>
  <si>
    <t>http://www.clearbluetechnologies.com</t>
  </si>
  <si>
    <t>Clear Blue Technologies Inc. develops solar and wind hybrid controller and Horizon cloud software for outdoor lighting, security, telecom, and environmental companies. Its solar and wind hybrid controller solution integrates into various products, such as off-grid streetlights and other outdoor lighting, security systems, mobile lighting and signage, electronic charging stations, and more. The company also provides Horizon cloud control, a Web-based analytics platform that manages devices from a networking and management perspective; and communication solutions that automatically connects to the Horizon cloud control software for remote control and management. Clear Blue Technologies Inc. was founded in 2011 and is based in Toronto, Canada.</t>
  </si>
  <si>
    <t>1660262</t>
  </si>
  <si>
    <t>Haywood Securities Inc.; National Research Council of Canada, Endowment Arm; Ontario Centres of Excellence, Inc., Investment Arm</t>
  </si>
  <si>
    <t>Smart Off-Grid company; control off-grid lighting; off-grid systems; wind hybrid controller; reliable off-grid systems; off-grid street lights; performance off-grid power; off-grid streetlights; Horizon cloud control; grid connected systems; cloud technology; Clear Blue Technologies; green energy; cloud control software; hybrid controller solution; outdoor lighting; electronic charging stations; smart hybrid controller; Horizon cloud-based software; mobile solutions; real time monitoring; security systems; environmental companies; mobile lighting; various products; remote control; Web-based analytics; harvests energy; lighting systems; communication solutions; management perspective; preferred luminaire; lighting profiles; control motion; wind turbine; power packages; solar panels; new age; clean energy; Internet. hardware; communications; advantages; reliability; pole; ability; smartphone; devices; networking; telecom; variety</t>
  </si>
  <si>
    <t>horizon; proven advantages; advantages of communications; wind hybrid; ushering; security and mobile; power and control; mobile solutions; grid lighting; grid connected systems; cloud control; grid systems; connected systems; outdoor lighting; monitored; solar and wind; age; pole; green energy; environmentally friendly; grid connected; proven; blue; controller; advantages; clear; combines; environmentally; communications; web based analytics; variety of products; technology to deliver; streetlights; remote troubleshooting; reliable off grid; products to deliver; pc or smartphone; motion detection; mix and match; luminaire; integrated lighting; harvests; grid system; develops hardware; deliver highly; communication solutions; cloud software; cloud control software; hybrid; cloud based software; analytics platform; highly reliable; preferred; controlled; real time monitoring; time monitoring; troubleshooting; mix; friendly; monitoring and control; control software; reliability; develops solar; ability; outdoor; charging stations; perspective; security systems; agents; connected; remote control; profiles; street lights; grid power; signage; match; lighting systems; combine; pc; telecom; hardware and software; manages; costly; networking; connects; wind turbine; smartphone; street; motion; integrates; packages; turbine; owners; stations; analytics; automatically; charging; change; delivers; detection</t>
  </si>
  <si>
    <t>0.00007340941964465383</t>
  </si>
  <si>
    <t>0.00010716148030475037</t>
  </si>
  <si>
    <t>1808</t>
  </si>
  <si>
    <t>5aa16da0ad8c90feec2c84ad5860345f</t>
  </si>
  <si>
    <t>Rtopia</t>
  </si>
  <si>
    <t>Rtopia develops mobile games for drones using augmented reality. The company is based in the United Arab Emirates.</t>
  </si>
  <si>
    <t>mobile games; augmented reality; augmented; games; reality</t>
  </si>
  <si>
    <t>0.0011224181435498708</t>
  </si>
  <si>
    <t>3112</t>
  </si>
  <si>
    <t>0.0007186007445299894</t>
  </si>
  <si>
    <t>1809</t>
  </si>
  <si>
    <t>0786c385-6721-0946-2f8b-2497b9a052e2</t>
  </si>
  <si>
    <t>Gowdy Brothers Aerospace, LLC</t>
  </si>
  <si>
    <t>http://www.gowdybrothers.com/</t>
  </si>
  <si>
    <t>Pilots with decades of experience facilitate the registration process for those seeking FAA for drones, sUASs and UAVs.</t>
  </si>
  <si>
    <t>Shakopee</t>
  </si>
  <si>
    <t>decades of experience; registration; seeking; facilitate; faa; decades; pilots; uavs</t>
  </si>
  <si>
    <t>0.0002704518798407293</t>
  </si>
  <si>
    <t>0.00024976551863916443</t>
  </si>
  <si>
    <t>Certain data and content provided by https://www.crunchbase.com/organization/gowdy-brothers-aerospace-llc</t>
  </si>
  <si>
    <t>1810</t>
  </si>
  <si>
    <t>8189c24ac2b36fee10631383316c5cc1</t>
  </si>
  <si>
    <t>LOLC Micro Finance Company Ltd.</t>
  </si>
  <si>
    <t>LOLC Micro Finance Company Ltd. offers financial assistance to the rural sector in Sri Lanka. The company provides loans for agricultural equipment, renewable energy products like solar panels and bio gas installations. The company is based in Sri Lanka. LOLC Micro Finance Company Ltd. operates as a subsidiary of Lanka ORIX Leasing Company PLC.</t>
  </si>
  <si>
    <t>Nederlandse Financierings-Maatschappij voor Ontwikkelingslanden NV, Investment Arm</t>
  </si>
  <si>
    <t>Lanka ORIX Leasing Company PLC</t>
  </si>
  <si>
    <t>micro finance; offers financial; gas installations; financial assistance; bio gas; agricultural equipment; finance; loans; renewable energy products; bio; assistance; rural; energy products; financial; agricultural; sector</t>
  </si>
  <si>
    <t>0.0002448179099538246</t>
  </si>
  <si>
    <t>21975</t>
  </si>
  <si>
    <t>0.0003170099069421853</t>
  </si>
  <si>
    <t>1811</t>
  </si>
  <si>
    <t>f2d78bde-4733-9d7f-64de-db53eef8ec9a</t>
  </si>
  <si>
    <t>ENF</t>
  </si>
  <si>
    <t>http://www.enfsolar.com</t>
  </si>
  <si>
    <t>ENF is a solar media company that provides a directory of solar manufacturers, sellers, and installers. ENF is a solar media company. It features a company directory profiling solar manufacturers, sellers and solar panel installers; and a product directory presenting product datasheets and pictures. 
ENF was founded in 2005 and is headquartered in Woking, Surrey.</t>
  </si>
  <si>
    <t>Woking</t>
  </si>
  <si>
    <t>directory; solar manufacturers; sellers; sellers and solar; profiling; presenting; solar panel installers; panel installers; installers; media; pictures</t>
  </si>
  <si>
    <t>0.00016274629495918142</t>
  </si>
  <si>
    <t>20885</t>
  </si>
  <si>
    <t>0.00018115635253098696</t>
  </si>
  <si>
    <t>Certain data and content provided by https://www.crunchbase.com/organization/enf</t>
  </si>
  <si>
    <t>1812</t>
  </si>
  <si>
    <t>78b08ea9bddcb3f2ad127f0da5f04f53</t>
  </si>
  <si>
    <t>ASV Solar AS</t>
  </si>
  <si>
    <t>http://www.asvsolar.com</t>
  </si>
  <si>
    <t>ASV Solar AS manufactures solar panels for heating and electricity generation applications. The company was incorporated in 2008 and is based in Holmestrand, Norway.</t>
  </si>
  <si>
    <t>Holmestrand</t>
  </si>
  <si>
    <t>Vestfold</t>
  </si>
  <si>
    <t>panels for heating; heating and electricity; generation applications; manufactures solar panels; electricity generation; manufactures solar</t>
  </si>
  <si>
    <t>0.000637041240150501</t>
  </si>
  <si>
    <t>12484</t>
  </si>
  <si>
    <t>0.0004828726080520147</t>
  </si>
  <si>
    <t>1813</t>
  </si>
  <si>
    <t>ac6c4455377732895a91171bf3212045</t>
  </si>
  <si>
    <t>i2S SA</t>
  </si>
  <si>
    <t>http://www.i2s-corp.com</t>
  </si>
  <si>
    <t>i2S SA designs, manufactures, and distributes cameras and optronic systems in France and internationally. It provides a range of scanners and software for digitizing books, letters, photos, pictures, and various cultural heritage contents. The company also offers industrial vision, imaging, and image processing components and services. It serves various markets comprising medical and health, drone and aerospace, industrial equipment, and media and sports. The company was founded in 1979 and is headquartered in Pessac, France.</t>
  </si>
  <si>
    <t>8501316</t>
  </si>
  <si>
    <t>ALI2S (Euronext Paris); ALI2S (Euronext Paris)</t>
  </si>
  <si>
    <t>serves various markets; optronic; letters; cultural heritage; cultural; components and services; offers industrial; industrial equipment; heritage; contents; scanners; books; pictures; image processing; photos; comprising; sports; health; media; imaging; medical; image</t>
  </si>
  <si>
    <t>0.00008048010478085382</t>
  </si>
  <si>
    <t>0.00012190538734526561</t>
  </si>
  <si>
    <t>1814</t>
  </si>
  <si>
    <t>55a888a4-8af8-1326-a1c3-8e8fca6b6190</t>
  </si>
  <si>
    <t>Delft Aerial Robotics</t>
  </si>
  <si>
    <t>http://darfly.com/</t>
  </si>
  <si>
    <t>Fully automating the drone workflow. Delft Aerial Robotics (DAR)’s mission is to build a fully autonomous network of drones, able to deliver data and services without human interaction.  DAR understands that in order to utilize drone technology to its fullest extent, humans must be taken completely out of the loop.
To achieve this, DAR invests in start-ups that solve particular challenges in the operation of fully autonomous drones, such as deployability or situational awareness.  In addition to funding, DAR provides its portfolio companies with necessary facilities and expertise, through its own team of experts and through TU Delft, a proud shareholder in DAR.  DAR is also a member of RoboValley, an initiative to coordinate robotics innovation between public, private, and academic entities.</t>
  </si>
  <si>
    <t>Birds.ai</t>
  </si>
  <si>
    <t>utilize drone technology; utilize drone; team of experts; shareholder; fully automating; fullest; extent; understands; autonomous drones; initiative; academic; invests; automating; loop; coordinate; workflow; entities; humans; member; fully autonomous; situational awareness; situational; funding; solve; utilize; drone technology; challenges; awareness; experts; completely; portfolio; achieve; start; innovation; order; expertise; private</t>
  </si>
  <si>
    <t>0.0003852247372375923</t>
  </si>
  <si>
    <t>12241</t>
  </si>
  <si>
    <t>0.00047143262537668667</t>
  </si>
  <si>
    <t>Certain data and content provided by https://www.crunchbase.com/organization/delftaerial-robotics</t>
  </si>
  <si>
    <t>63ccf03384bd4103078108ff976d8705</t>
  </si>
  <si>
    <t>Transform Solar Pty Ltd</t>
  </si>
  <si>
    <t>Transform Solar Pty Ltd. develops and manufactures photovoltaic panels. It offers SLIVER panels that generate power globally. Transform Solar Pty Ltd. was formerly known as Origin Energy Solar Pty Ltd. and changed its name to Transform Solar Pty Ltd. in December 2009. The company was founded in 2003 and is based in Regency Park, Australia with sales offices in Adelaide, Australia; and Boise and Nampa, Idaho. Transform Solar Pty Ltd. operates as a subsidiary of Origin Energy Power Limited.</t>
  </si>
  <si>
    <t>Regency Park</t>
  </si>
  <si>
    <t>Origin Energy Power Limited</t>
  </si>
  <si>
    <t>transform solar; transform; panels that generate; manufactures photovoltaic panels; generate power; manufactures photovoltaic; globally; develops and manufactures; photovoltaic panels</t>
  </si>
  <si>
    <t>0.00008615599641087151</t>
  </si>
  <si>
    <t>0.0001238712724354767</t>
  </si>
  <si>
    <t>1816</t>
  </si>
  <si>
    <t>b46148e6e2fe9df2c17d8fa45941bef7</t>
  </si>
  <si>
    <t>Adirondack Solar</t>
  </si>
  <si>
    <t>http://www.adksolar.com</t>
  </si>
  <si>
    <t>Adirondack Solar was acquired by Hudson Solar. Adirondack Solar engages in designing, installing, and servicing solar systems in New York. The company offers residential, commercial, and government/non-profit solar electric solutions. It also provides roof, ground, and pole mounting systems. The company was founded in 2002 and is based in New York, New York.</t>
  </si>
  <si>
    <t>Hudson Solar</t>
  </si>
  <si>
    <t>solar electric solutions; solar energy systems; solar electric power; solar home design; solar home design/construction; solar water heating; energy consulting services; different solar panel; renewable energy; pole mounting systems; battery back-up solutions; heat pump systems; Related Services Offered; solar systems; full-scale farming operations; company consultant share; solar panels; solar electricity; solar power; solar designer; solar installer; solar works; energy storage; alternative energy; energy audit; energy needs; micro hydroelectricity; renewable source; sun power; efficiency services; electricity consumption; electric vehicle; utility paperwork; DC power; Government agencies; environmental impact; financing solution; financing options; project size; utility grid; household appliances; inverter; PV; government/non-profit; ground; rays; sales; consultation; custom</t>
  </si>
  <si>
    <t>solar electric; wineries; wind electricity; vehicle charging systems; utilize solar energy; utilize solar; tied solar electric; system to meet; sun's rays; sun power; solar installer; solar energy produced; solar electric solutions; share photos; services offered; scale farming; project size; panels into alternating; options and provide; offers off grid; meet your energy; inverter turns; hit solar; help you assess; heat pump systems; geothermal heat pump; full scale; energy is converted; energy consulting services; energy consulting; electric solutions; electric power systems; efficiency services; design and install; cut costs; custom system; create a custom; consultant; arrange; solar water; solar works; solar panel installations; offers residential; geothermal heat; energy audit; charging systems; tied solar; solar water pumping; solar electric power; pump systems; paperwork; panel installations; grid tied solar; electricity consumption; utility grid; service solar; battery backup; source of energy; rays; engages in designing; electric vehicle charging; vehicle charging; tailor; consumed; financing; solar water heating; financing options; produced; household appliances; environmental impact; energy generated; design services; water pumping; turns; hit; government agencies; energy produced; audit; dc; dc power; install; offset; designer; pole; grid tied; assess; alternating current; alternating; passive; converted; heat pump; mounting systems; electric vehicle; direct current; tied; servicing; pumping; handle; budget; offered</t>
  </si>
  <si>
    <t>0.00030198475363943497</t>
  </si>
  <si>
    <t>7099</t>
  </si>
  <si>
    <t>0.0003021542431458496</t>
  </si>
  <si>
    <t>1817</t>
  </si>
  <si>
    <t>4e6161cdc476530d4fabf1f7f5c54876</t>
  </si>
  <si>
    <t>NBC Bird and Pest Solutions Limited</t>
  </si>
  <si>
    <t>http://www.nbcenvironment.co.uk</t>
  </si>
  <si>
    <t>NBC Bird and Pest Solutions Limited, trading as NBC Environment, provides strategic environmental planning services integrated with sustainable ecology, bird, and pest solutions in the United Kingdom. The company offers ecology services include ecological consultancy; and environmental contracting, such as aquatic engineering and weed control, environmental landscaping, habitat management, invasive species control, wildlife fencing, and tree and vegetation management. It also provides bird solutions that include bird control services, nesting bird management, legislation and birds, bird deterrents, bird proofing, solar panel bird proofing, falconry bird control, laser deterrent systems, and bird dropping removal. In addition, the company offers pest solutions, such as pest control services, multi-site pest control, fly control, insect control, and pest control products. It offers its services for aviation wildlife, consultancy, contracting, commercial property management, construction, education, facilities management, hospitality, hotels and accommodation, industrial and manufacturing, leisure and tourism, public sector, retail premises, and waste management markets. The company was founded in 1993 and is headquartered in Norwich, United Kingdom.</t>
  </si>
  <si>
    <t>Norwich</t>
  </si>
  <si>
    <t>landscaping / services include project / service for residential / environmental planning</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</si>
  <si>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t>
  </si>
  <si>
    <t>pest; bird; pest control; proofing; ecology; control services; bird proofing; bird control; wildlife; contracting; consultancy; weed control; vegetation management; services for aviation; planning services; pest control products; multi site; legislation; invasive species; invasive; insect control; fly control; facilities management; environmental planning; dropping; deterrents; deterrent systems; deterrent; bird deterrents; bird and pest; accommodation; weed; species; insect; habitat; birds; property management; commercial property; aquatic; solutions that include; landscaping; tourism; public sector; offers its services; tree; control products; waste management; premises; fencing; ecological; hospitality; vegetation; hotels; trading; removal; leisure; strategic; laser; services include; waste; aviation; education; sector; property; sustainable; retail; planning; fly</t>
  </si>
  <si>
    <t>0.00015794182313524045</t>
  </si>
  <si>
    <t>23565</t>
  </si>
  <si>
    <t>0.0002942083554875102</t>
  </si>
  <si>
    <t>1818</t>
  </si>
  <si>
    <t>ab8bc1c17bae2ae5f04a6b251b2102f3</t>
  </si>
  <si>
    <t>http://www.sunrun.com</t>
  </si>
  <si>
    <t>Sunrun Inc. engages in the design, development, installation, sale, ownership, and maintenance of residential solar energy systems in the United States. It also sells solar leads. The company markets and sells its products through direct channels, partner channels, mass media, digital media, canvassing, referral, retail, and field marketing. Sunrun Inc. was founded in 2007 and is headquartered in San Francisco, California.</t>
  </si>
  <si>
    <t>925300000</t>
  </si>
  <si>
    <t>Foundation Capital (6); Accel Partners (4); Sequoia Capital (3); Madrone Capital Partners (2); JPM Capital Corporation; General Electric Company; Firstar Capital Corporation</t>
  </si>
  <si>
    <t>250600000</t>
  </si>
  <si>
    <t>RUN (Nasdaq Global Select); 3S9 (Deutsche Boerse AG)</t>
  </si>
  <si>
    <t>solar energy systems; residential solar energy; residential solar electricity; solar energy products; solar energy services; home solar power; BrightSave option; BrightBuy option; solar power services; customer lease; Power Purchase Agreement; United States-based provider; solar service; solar panels; people. clean energy.; homeowners; solar installation; solar installers; distribution operations; SnapNrack brand; BrightAdvantage option; largest fleet; service packages; residential customers; energy production; business model; locked-in rate; monthly basis; potential designs; U.S. dollars; people’s roofs; Design technology; satellite imagery; New Jersey; New York; renewable energy.; residence; company; maintains; loan; BrightPath; Sunrun; PPA; material; maintenance; structures; Focus; financing; number; pieces</t>
  </si>
  <si>
    <t>homeowners pay; sunrun; residential solar energy; provider of residential; electricity it produces; residence; lease; loan; option; residential solar; homeowners; owns; pay; solar energy systems; solar electricity; solar system; purchase; maintains; worth of solar; twelve; systems that maximize; solar power installation; solar panels produce; service for residential; sells residential; second largest; power services; power installation; pay for electricity; panels produce; outright; offers customers; monthly basis; money over time; maximize energy production; maximize energy; maintenance of solar; maintains and monitors; locked; installation and distribution; electricity and solar; distribution operations; distributes solar energy; develops and sells; design a custom; create customized; combs; buy solar panels; buy solar; custom solar; finance; energy systems; solar energy services; monitors; mounting structures; satellite imagery; puts; worth; purchase agreement; ppa; power purchase agreement; invented; business model; solar energy products; model; residential customers; facilitates; power purchase; solar installers; pieces; directly; employs; distributes solar; leasing; dollars; agreement; energy services; monthly; manages; fleet; solar installation; basis; front; minutes; energy production; maximize; second; called; energy products; roofs; buy; packages; rate; imagery; largest; brand; installers; customized; financing; money</t>
  </si>
  <si>
    <t>0.0005890772735669846</t>
  </si>
  <si>
    <t>0.0004767869784696197</t>
  </si>
  <si>
    <t>1819</t>
  </si>
  <si>
    <t>5efa0874-c360-da0e-d89a-e6b24c8d5299</t>
  </si>
  <si>
    <t>COPTRZ</t>
  </si>
  <si>
    <t>https://www.coptrz.com</t>
  </si>
  <si>
    <t>We're Serious about Drones and serious about helping you grow your business.</t>
  </si>
  <si>
    <t>Leeds</t>
  </si>
  <si>
    <t>serious; grow your business; grow; we're; helping</t>
  </si>
  <si>
    <t>0.000291881834218562</t>
  </si>
  <si>
    <t>36807</t>
  </si>
  <si>
    <t>0.00029204038565276615</t>
  </si>
  <si>
    <t>Certain data and content provided by https://www.crunchbase.com/organization/coptrz</t>
  </si>
  <si>
    <t>1820</t>
  </si>
  <si>
    <t>61a2dfdfa8c0f76e144e7ef8bfade768</t>
  </si>
  <si>
    <t>INDYMO BV</t>
  </si>
  <si>
    <t>http://www.indymo.nl</t>
  </si>
  <si>
    <t>INDYMO BV develops underwater drones that monitor water quality and ecology using water quality sensors and video cameras. INDYMO BV is based in Delft, the Netherlands.</t>
  </si>
  <si>
    <t>water quality; underwater drones; quality sensors; ecology; develops underwater; video cameras; underwater; monitor</t>
  </si>
  <si>
    <t>0.00007398833663131261</t>
  </si>
  <si>
    <t>3678</t>
  </si>
  <si>
    <t>0.0001605483880115143</t>
  </si>
  <si>
    <t>1821</t>
  </si>
  <si>
    <t>dd4ce474b2c73c0ffd67da000fedc018</t>
  </si>
  <si>
    <t>Implementa Hebe AB (publ)</t>
  </si>
  <si>
    <t>http://www.implementa.se</t>
  </si>
  <si>
    <t>Implementa Hebe AB (publ) sells solar power products and accessories for private and business customers in Sweden. It offers solar panels, solar cell packages, and holders for mobile homes, caravans, and boats; solar panels for battery/off grid applications; and grid-connected systems, as well as installation services. The company also develops laboratory products, such as CoolHeater, a magnetic stirrer for use in biotech and life science areas. In addition, it provides business development and consulting services in corporate governance and business administration; and invests in real estate properties. Implementa Hebe AB (publ) was founded in 2000 and is based in Lund, Sweden.</t>
  </si>
  <si>
    <t>3359329</t>
  </si>
  <si>
    <t>IMHE MTF B (Nordic Growth Market)</t>
  </si>
  <si>
    <t>well as installation; sells solar power; real estate properties; publ; products and accessories; life science; grid connected systems; governance; estate properties; development and consulting; corporate governance; business customers; biotech; connected systems; holders; caravans; business development; grid applications; solar power products; invests; administration; magnetic; sells solar; grid connected; boats; offers solar panels; consulting services; power products; science; laboratory; installation services; real estate; estate; packages; corporate; solar cell; properties; consulting; offers solar; homes; private; connected</t>
  </si>
  <si>
    <t>0.00008961366710302153</t>
  </si>
  <si>
    <t>8526</t>
  </si>
  <si>
    <t>0.00012815278666139998</t>
  </si>
  <si>
    <t>1822</t>
  </si>
  <si>
    <t>a002ef010ed267cbf5066c00919db91b</t>
  </si>
  <si>
    <t>Photowatt International S.A.S</t>
  </si>
  <si>
    <t>http://www.photowatt.com</t>
  </si>
  <si>
    <t>Photowatt International S.A.S designs and manufactures silicon-based photovoltaic modules for the solar industry. The company also offers components, such as ingots, wafers, and cells, as well as solar kits. Its products are used for various applications ranging from residential equipment to solar-power plants and off-grid. The company was founded in 1979 and is based in Bourgoin-Jallieu, France. As of July 16, 2012, Photowatt International S.A.S operates as a subsidiary of EDF Energies Nouvelles Réparties.</t>
  </si>
  <si>
    <t>Bourgoin-Jallieu</t>
  </si>
  <si>
    <t>Photowatt Technologies; photovoltaic cells; solar energy company; panels. industrial.</t>
  </si>
  <si>
    <t>cells and panels; photovoltaic cells</t>
  </si>
  <si>
    <t>0.0003451129350853057</t>
  </si>
  <si>
    <t>8078</t>
  </si>
  <si>
    <t>0.0002617961688301469</t>
  </si>
  <si>
    <t>1823</t>
  </si>
  <si>
    <t>c333a9d6a76e66d1894f9b030a1d07df</t>
  </si>
  <si>
    <t>Pegatron Corporation</t>
  </si>
  <si>
    <t>http://www.pegatroncorp.com</t>
  </si>
  <si>
    <t>Pegatron Corporation, together with its subsidiaries, engages in designing, manufacturing, and selling computer, communication, and consumer electronic products worldwide. It offers computing products, such as notebook and desktop PCs, motherboards, VGA cards, mobile Internet devices, rugged computers, and servers; consumer electronics, including tablets, game consoles, and LCD TVs; and communication products, which include cable modems, set-top boxes, smartphones, network switches, and routers. The company also provides car electronics, such as car entertainment products, vehicle telematics, and advanced driver assistance systems; and smart electronics, including wearable devices, Internet of Things products, drones, robots, and virtual reality products. In addition, it offers computer peripherals, digital cameras, electronic components, precision optical lenses, application systems, spare parts for notebook computers, computers and application systems, office machinery, plastic products, GPS, computer electronic devices, servers, disk drives, computer data projectors, and other related components. Further, the company provides management consulting services; after-sales services, idle equipment leasing, commission agency, and trading services; and tooling molds for stainless steel computer cases, as well as installs and repairs electronic products. Additionally, it engages in office building leasing activities; investing activities; manufacturing and selling medical appliances; selling iron and aluminum products; travel agency activities; and provision of logistics services. Pegatron Corporation was founded in 2007 and is headquartered in Taipei City, Taiwan.</t>
  </si>
  <si>
    <t>Taipei City</t>
  </si>
  <si>
    <t>500666787</t>
  </si>
  <si>
    <t>22408266</t>
  </si>
  <si>
    <t>4938 (Taiwan Stock Exchange); PGTR.F (Pink Sheets LLC)</t>
  </si>
  <si>
    <t>diversified computer-related product; service company; diversified product lines; computer. hardware. manufacturing; game consoles; desktop PCs; LCD TV; wireless systems; motherboards; PBX; notebooks; Pegatron; broadband; design; networking</t>
  </si>
  <si>
    <t>manufacturing service; product lines; design and manufacturing; diversified; wireless systems; pbx; motherboards; lcd tv; game consoles; consoles; notebooks; lines; broadband; pcs; multimedia; desktop; covering; networking; lcd; tv; game; wireless</t>
  </si>
  <si>
    <t>0.0003350655699604591</t>
  </si>
  <si>
    <t>40563</t>
  </si>
  <si>
    <t>0.0003802653267378079</t>
  </si>
  <si>
    <t>1824</t>
  </si>
  <si>
    <t>56ae8dd5-7837-233e-8927-972f6011a94d</t>
  </si>
  <si>
    <t>Kielo Growth</t>
  </si>
  <si>
    <t>http://kielo.com/</t>
  </si>
  <si>
    <t>Kielo Business Incubator for Garage Startups. Kielo Growth is an incubator company for startups with hardware prototyping requirements. Typically these companies start from home garages or university laboratories. This is why Kielo is seen as a ”garage incubator”.
To accelerate member startups, Kielo provides premises, facilities, business services, seed funding, business advisors, networking opportunities, and startup community. Kielo builds on both knowledge of seasoned business experts of Kielo staff, but also on the shared knowledge pool of member companies. Goal is to build new international success stories to the Oulu region. Hot topics currently at Kielo are Cybersecurity, UAVs and drones, Robotics, Sensors, Measurement devices, Embedded, Games and Gamification.</t>
  </si>
  <si>
    <t>incubator; startups; garage; member; university laboratories; uavs and drones; seed funding; seasoned; member companies; measurement devices; garages; gamification; cybersecurity; business services; business incubator; advisors; topics; knowledge; stories; seed; premises; accelerate; laboratories; prototyping; funding; shared; region; pool; staff; networking; success; games; opportunities; university; typically; growth; startup; experts; measurement; embedded; goal; uavs; builds; start; community; hot</t>
  </si>
  <si>
    <t>0.0003425654810290029</t>
  </si>
  <si>
    <t>8590</t>
  </si>
  <si>
    <t>0.00038680355304876885</t>
  </si>
  <si>
    <t>Certain data and content provided by https://www.crunchbase.com/organization/kielo-growth</t>
  </si>
  <si>
    <t>b7069b9fc8d4ea457e26e09c7b96908e</t>
  </si>
  <si>
    <t>Kittyhawk.io, Inc.</t>
  </si>
  <si>
    <t>http://kittyhawk.io</t>
  </si>
  <si>
    <t>Kittyhawk.io, Inc. designs and develops real-time flight management and operations solutions for enthusiasts, professional pilots, and commercial drone teams. The company was incorporated in 2015 and is headquartered in San Francisco, California.</t>
  </si>
  <si>
    <t>1300000</t>
  </si>
  <si>
    <t>drone; Cross platform drone; commercial drone operators; live drone flights; drone pilot; drone operations; commercial drone operations; Real-Time Drone Operations; small corporate clients; larger enterprise clients; drone fleet; airspace alerts; real-time airspace alerts; mobile apps; flight airspace restrictions; mass assets; native mobile apps; fleet management; kittyhawk commercial; pilot currency; Kittyhawk pilots; artificial intelligence. drones.; web app; iOS App; Log flights; platform APIs; management suite; preflight intelligence; flight timers; flight logging; uav services; Situational awareness; team support; local weather; hobbyist compliance; commercial operators; offline access; home screen; registration certificate; checklists; suas resources; New features; pertinent information; global basis</t>
  </si>
  <si>
    <t>checklists; flight logging; logging; suas; ios app; enabling businesses; currency; corporate clients; fleet management; airspace; logs; document; flights; mobile apps; fleet; fleets; drone operations; alerts; drone pilot; managing; compliant; pilot; drone pilots; ios; pilots; commercial drone; record; compliance; apps; fly; web app; uav services; time airspace; team of pilots; real time airspace; preflight; points of interest; offline access; native mobile apps; native mobile; managing drone; local weather; live drone; hobbyist; exempt; cross platform; create and share; compliance features; commercial operators; commercial drone operations; certificate; access to data; app; larger; mass; focused on providing; drone flights; assets; flying; restrictions; native; drone fleet; commercial drone operators; cloud based platform; apis; timers; consumables; corporate; offline; metadata; issued; features include; individuals; manage; drone flight; track; registration; operators; ability; log; aware; weather; airports; enabling; join; condition; situational awareness; situational; drone operators; faa; cross; history; suite; layers; basis; maps; interest; awareness; screen; drone management</t>
  </si>
  <si>
    <t>0.0007566041648222087</t>
  </si>
  <si>
    <t>18870</t>
  </si>
  <si>
    <t>0.000642751644591613</t>
  </si>
  <si>
    <t>1826</t>
  </si>
  <si>
    <t>888870dc-6d82-303d-0485-87c1d342617b</t>
  </si>
  <si>
    <t>Hughes Electron Dynamics</t>
  </si>
  <si>
    <t>Hughes Electron Dynamics is a supplier of electronic components for satellites; Spectrolab. Hughes Electron Dynamics is a supplier of electronic components for satellites; Spectrolab, a premier provider of solar cells and panels for satellites.</t>
  </si>
  <si>
    <t>hughes; electron; electronic components; dynamics; satellites; premier provider; panels for satellites; supplier; provider of solar; electrical distribution; cells and panels; premier</t>
  </si>
  <si>
    <t>0.000280466893800968</t>
  </si>
  <si>
    <t>0.00024374811387995965</t>
  </si>
  <si>
    <t>Certain data and content provided by https://www.crunchbase.com/organization/hughes-electron-dynamics</t>
  </si>
  <si>
    <t>1827</t>
  </si>
  <si>
    <t>527eca1c62f23fb78b8b52e7d9a040a7</t>
  </si>
  <si>
    <t>Canadian Nano Technologies, LLC</t>
  </si>
  <si>
    <t xml:space="preserve">As of January 11, 2011, Canadian Nano Technologies, LLC was acquired by NanoMech, LLC. Canadian Nano Technologies, LLC provides custom engineered nanopowders. The company's applications include agriculture, photovoltaic, RFID's and printed solar panels, circuit boards, and solar heaters, biomed, thermoplastics, cool jell rockets, and nano fuel savers. The company was founded in 2003 and is based in Tweed, Canada. </t>
  </si>
  <si>
    <t>Tweed</t>
  </si>
  <si>
    <t>NanoMech, Inc.</t>
  </si>
  <si>
    <t>nano; thermoplastics; savers; printed solar; rockets; canadian; custom engineered; circuit boards; applications include; cool; boards; printed; engineered; heaters; circuit</t>
  </si>
  <si>
    <t>0.0004797680001085493</t>
  </si>
  <si>
    <t>0.00040138433606037047</t>
  </si>
  <si>
    <t>1828</t>
  </si>
  <si>
    <t>bb120c67280a40cdac0dbe7c466edf11</t>
  </si>
  <si>
    <t>Henegouwse G. Van Overschelde</t>
  </si>
  <si>
    <t>Henegouwse G. Van Overschelde installs public lightening and solar panels. The company is based in Moeskroen, Belgium. As of October 8, 2012, Henegouwse G. Van Overschelde operates as a subsidiary of SPIE Belgium SA.</t>
  </si>
  <si>
    <t>Moeskroen</t>
  </si>
  <si>
    <t>1829</t>
  </si>
  <si>
    <t>a9855473ec2924ffac91b8d023a3c325</t>
  </si>
  <si>
    <t>Mota Group, Inc.</t>
  </si>
  <si>
    <t>http://www.mota.com</t>
  </si>
  <si>
    <t>Mota Group, Inc. designs, develops, manufactures, and markets consumer electronics, toys, and household products in North America, Canada, Mexico, the European Union, Central and South America, and Asia. The company operates in two divisions, MOTA and TAMO. Its products include drones and unmanned aircraft systems, such as recreational drones under JETJAT brand name; autonomous commercial drones under Pro Live and GIGA brands for industrial and civilian uses; and virtual reality products and accessories that enable drones to livestream video feeds. It also offers Smartwear and electronics, including Smartwatches and other devices, activity trackers and fitness products, wireless chargers, and automatic pet feeders; mobile accessories comprising portable power products, smartphone battery cases, cables, and other products; and remote, robotic, wooden, skill, and educational toys for toddlers and teens. Mota Group, Inc. sells its products through various company-owned fulfillment centers and e-commerce distribution companies, as well as retailers and independent dealers. The company was formerly known as UNorth, Inc. and changed its name to Mota Group, Inc. in March 2016. Mota Group, Inc. was founded in 2003 and is based in San Jose, California.</t>
  </si>
  <si>
    <t>MOTA (Nasdaq Global Market)</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</si>
  <si>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t>
  </si>
  <si>
    <t>toys; virtual reality products; video feeds; toddlers; smartwatches; reality products; products and accessories; portable power products; mobile accessories; markets consumer; livestream; household products; giga; fulfillment; fitness products; feeders; enable drones; educational toys; drones and unmanned; distribution companies; battery cases; activity trackers; accessories comprising; pet; wooden; european union; divisions; union; fitness; feeds; skill; recreational; portable power; commercial drones; virtual reality; unmanned aircraft systems; trackers; educational; retailers; power products; owned; pro; activity; civilian; european; aircraft systems; dealers; household; commerce; smartphone; unmanned aircraft; cases; comprising; brands; sells its products; virtual; robotic; reality; central; centers; cables; consumer electronics; brand; chargers; independent; live; automatic; wireless</t>
  </si>
  <si>
    <t>0.00007750812158899917</t>
  </si>
  <si>
    <t>0.0000962303555513596</t>
  </si>
  <si>
    <t>1830</t>
  </si>
  <si>
    <t>5ba5bf3a-6e9f-9a6a-7edb-14760ca8ab12</t>
  </si>
  <si>
    <t>Aerob</t>
  </si>
  <si>
    <t>http://aerob.ru/</t>
  </si>
  <si>
    <t>Aerobic - airline company providing services using unmanned aircraft systems. Aerobes" Company. An innovative company, a resident of the Skolkovo Foundation.
"Aerobes" Company - developer and manufacturer of unmanned aircraft systems (UAS), a new generation of robotic systems on the basis of the type of aircraft, systems and avionics equipment of the UAV.</t>
  </si>
  <si>
    <t>159000</t>
  </si>
  <si>
    <t>unmanned aircraft systems; aircraft systems; type of aircraft; robotic systems; resident; providing services; airline; unmanned aircraft; developer and manufacturer; foundation; avionics; basis; robotic; uas; developer; type</t>
  </si>
  <si>
    <t>0.0011597569036789213</t>
  </si>
  <si>
    <t>6007</t>
  </si>
  <si>
    <t>0.0007639324416690115</t>
  </si>
  <si>
    <t>Certain data and content provided by https://www.crunchbase.com/organization/aerob</t>
  </si>
  <si>
    <t>1831</t>
  </si>
  <si>
    <t>28026ae2b626b718890ada4d38de8e54</t>
  </si>
  <si>
    <t>Heliox Limited</t>
  </si>
  <si>
    <t>Heliox Limited operates solar panels. The company was founded in 2011 and is based in Oxford, United Kingdom.</t>
  </si>
  <si>
    <t>3227108</t>
  </si>
  <si>
    <t>1832</t>
  </si>
  <si>
    <t>d1fca2fb-02c7-ee4a-4f65-6e68684142bc</t>
  </si>
  <si>
    <t>Elevated Element</t>
  </si>
  <si>
    <t>http://elevatedelement.com</t>
  </si>
  <si>
    <t>Elevated Element is a drone building company.</t>
  </si>
  <si>
    <t>elevated; element</t>
  </si>
  <si>
    <t>0.0000684378334214835</t>
  </si>
  <si>
    <t>8282</t>
  </si>
  <si>
    <t>0.00013199754035450673</t>
  </si>
  <si>
    <t>Certain data and content provided by https://www.crunchbase.com/organization/elevated-element</t>
  </si>
  <si>
    <t>1b0de66e2c5c7800c1e88d946afb1b19</t>
  </si>
  <si>
    <t>Smart Skin Technologies Inc.</t>
  </si>
  <si>
    <t>http://www.smartskintech.com</t>
  </si>
  <si>
    <t>Smart Skin Technologies Inc. develops and commercializes pressure-sensitive skin technologies for various applications. It offers Quantifeel, a packaging pressure monitoring system for measuring line pressure and 3D orientation in glass, can, PET, and other secondary and tertiary packaging lines. The company also offers its Quantifeel technology for pharmaceutical manufacturers for medicine handling applications. Smart Skin Technologies Inc. was founded in 2009 and is based in Fredericton, Canada. It has additional locations in Munich, Germany; and Chicago, Illinois.</t>
  </si>
  <si>
    <t>3639193</t>
  </si>
  <si>
    <t>New East Valley Ventures Inc.; Rho Capital Partners, Inc.; Build Ventures; GrowthWorks Ltd.; New Brunswick Innovation Foundation, Investment Arm</t>
  </si>
  <si>
    <t>Smart Skin Technologies; touch sensitive material; pressure; tertiary packaging lines; pressure measurement sensors; line pressure; unique touch; quantifeel drone; wireless pressure measurement; Skin Technologies Inc.; Quantifeel™ DRONE; PACKAGING PRESSURE; running packaging line; operational parameters; one-click reporting function; Creative Common License; effect operational parameters; largest brand owners; annual cost savings; artificial touch-sensitive film; orientation; pressure sensors; orientation sensors; surface pressure; line performance; cardboard boxes; line efficiency; golf clubs; x-io Technologies; packaging containers; aluminum containers; Real-time monitoring; packaging process; complete picture; problem areas; tablet PC; industry-first hardware; production line; surface pressurization; physical characteristics; product failure; dynamic effect; direct correlation; dangerous thresholds; intuitive interface; normal operations; durable solution; waste reduction; food producers; real-time measurement</t>
  </si>
  <si>
    <t>skin; verticals; pet; orientation; downtime; tertiary; pressure monitoring; pressure measurement; operational parameters; observed; focused on developing; developing patent pending; developing patent; currently focused; cans; sensing technology; sensitive; clubs; bottles; pressure; commercializing; packaging; containers; secondary; touch; measuring; measurement; parameters; understand; wastage; translating; thresholds; tested and validated; tablet pc; sensors provide; sensors are designed; provide a complete; problem areas; pressurization; pressure sensors provide; pressure sensors; place a drone; physical characteristics; patented solution; packaging containers; offers wireless; monitoring real time; monitoring real; mechanical damage; intuitive interface; interfere; improving efficiency; golf clubs; food producers; extent; ensure efficient; embedding; efficient production; efficiency and reduce; drone connected; correlation; complete picture; cardboard; beer; adjusting; measure; minimizing; io; hz; lines; sports; patent pending; sensing; displayed; pending; dynamic; recorded; happening; cost savings; operational; patent; updated; real time monitoring; wirelessly; validated; time monitoring; software solution; analyzed; container; dangerous; analytical; interface; world's largest; measured; evolving; estimated; deploying; consistent; stages; normal</t>
  </si>
  <si>
    <t>0.00007985910628536314</t>
  </si>
  <si>
    <t>7170</t>
  </si>
  <si>
    <t>0.00015708600069026923</t>
  </si>
  <si>
    <t>1834</t>
  </si>
  <si>
    <t>faf6df6b9509b9b204a4de9cb954c616</t>
  </si>
  <si>
    <t>JTS Modular, Inc.</t>
  </si>
  <si>
    <t>http://www.jtsmodular.com</t>
  </si>
  <si>
    <t>JTS Modular, Inc. designs and manufactures modular buildings. It also designs and installs PV solar panels, inverters, and components for new modular buildings, as well as offers as a retrofit system for previously delivered units. The company also offers custom modular buildings; and lease/leaseback services and cooperative purchasing agreements (piggybacks) to school districts. Its projects include clinics, inspection facilities, schools, media centers, education offices, daycare buildings, and transit terminals. JTS Modular sells its products directly. The company was founded in 2000 and is based in Bakersfield, California. JTS Modular, Inc. operates as a subsidiary of James E. Thompson, Inc.</t>
  </si>
  <si>
    <t>Bakersfield</t>
  </si>
  <si>
    <t>James E. Thompson, Inc.</t>
  </si>
  <si>
    <t>modular buildings; modular; thompson; school districts; manufactures modular; leaseback; installs pv; daycare; products directly; districts; clinics; pv solar panels; projects include; cooperative; offers custom; well as offers; retrofit; agreements; transit; terminals; designs and installs; pv solar; purchasing; school; lease; offices; delivered; schools; sells its products; centers; education; designs and manufactures; media; units; directly</t>
  </si>
  <si>
    <t>0.0003884786585418755</t>
  </si>
  <si>
    <t>3263</t>
  </si>
  <si>
    <t>0.0003807596286268762</t>
  </si>
  <si>
    <t>1835</t>
  </si>
  <si>
    <t>4fef93dd-d282-72f4-dffc-1e394bc9ea72</t>
  </si>
  <si>
    <t>k2Ainax</t>
  </si>
  <si>
    <t>http://www.k2ainax.com/</t>
  </si>
  <si>
    <t>K2AINAX creates prototypes, develops electronic hardware to operate drones and 3D printers, and provides HD video recording at 1080p. K2AINAX develops engineering prototypes and scientific models; manufactures electronic hardware to operate drones and 3D printers; and provides HD video recording at 1080p. The company’s target market includes companies operating in the fields of engineering and scientific outreach.
ASP, Gaia, Rosetta, Loft, and Solar Orbiter are some of the projects handled by K2AINAX. Gaia Mini is an engineering model designed by the company.
K2AINAX is based in Barcelona, Spain.</t>
  </si>
  <si>
    <t>operate drones; gaia; video recording; hd video; prototypes; printers; recording; scientific; hd; target market; outreach; orbiter; market includes; asp; handled; loft; mini; target; printing; models; creates; fields; model</t>
  </si>
  <si>
    <t>0.00007845097829800778</t>
  </si>
  <si>
    <t>2044</t>
  </si>
  <si>
    <t>0.00014518987908757215</t>
  </si>
  <si>
    <t>Certain data and content provided by https://www.crunchbase.com/organization/k2ainax</t>
  </si>
  <si>
    <t>1836</t>
  </si>
  <si>
    <t>35fbcdb8394f73a768ea742b31ded264</t>
  </si>
  <si>
    <t>Arava Power Company Ltd.</t>
  </si>
  <si>
    <t>http://www.aravapower.com</t>
  </si>
  <si>
    <t>Arava Power Company Ltd., along with its subsidiary, develops, builds, and operates solar projects in the Negev and the Arava. It also provides a range of operation, management, and maintenance services for photovoltaic installation, including cleaning services, security services, production management and the control system, and electric maintenance services, as well as site management, civil works, and landscaping services. The company was founded in 2006 and is based in Eilot, Israel. Arava Power Company Ltd. operates as a subsidiary of Global Sun Partners, LP.</t>
  </si>
  <si>
    <t>Eilot</t>
  </si>
  <si>
    <t>Siemens Project Ventures GmbH</t>
  </si>
  <si>
    <t>51109813</t>
  </si>
  <si>
    <t>Global Sun Partners, LP</t>
  </si>
  <si>
    <t>Arava Power Company; solar solutions company; solar energy plants; photovoltaic solar panels; 4.95-megawatt power source; solar panel field; private company investment; large-size solar fields; land owners; large-scale commercial basis; Ketura Sun field; renewable energy production; Dr. Einat Wilf; Minister Uzi Landau; hip-hop artist Shyne; Agriculture Minister Orit; photovoltaic technology; energy. renewable energy.; solar power; Company officials; feed-in tariffs; electricity needs; solar developer; Kibbutz Ketura; regulatory environment; management team; upcoming regulations; Shlomo Molla; Negev Bedouin; electricity grid; land owners.; Negev landowners; Middle East; Eitan Cabel; ambitious plans; high-powered personalities; David Rosenblatt; electric vehicles; energy sector; big way; sunny location; green energy; ideal partner; vice chairman; first-of-its-kind field..; Siemens partners; Israel; APC; country; kibbutzim</t>
  </si>
  <si>
    <t>land owners; apc; seeks; negev; minister; alliances; invested; photovoltaic technology; expected; country; solar solutions; owners; well positioned; vice; upcoming; throw; sunny location; stake; solar fields; solar energy plants; solar developer; size solar; siemens; scale commercial; rosenblatt; renewable energy production; releases; ramp; panels that produce; officials; occasion; national electricity; mks; mid size; mention; megawatts of green; management team; large size solar; large size; large scale commercial; kilowatt hours; ideal partner; hop; hip; evaluating; energy plants; electricity per year; david; commercial solar energy; chairman; build solar energy; artist; ambitious; suntech; full service solar; electricity grid; caps; build solar; feed in tariffs; plans; service solar; leading solar; landowners; kilometers; tariffs; smoke; energy sector; spent; infrastructures; land; megawatt; kilowatt; founder; summer; national; week; sunny; power source; megawatts; develops solar; pioneer; size; draw; positioned; condition; acquire; mid; regulatory; list; electric vehicles; north; full service; comprised; face; regulations; included; noise; kind; switch; south</t>
  </si>
  <si>
    <t>0.00008034695022482431</t>
  </si>
  <si>
    <t>0.00013121158422987132</t>
  </si>
  <si>
    <t>1837</t>
  </si>
  <si>
    <t>3930e0d9f1ad449f2ff7eae38dfc9573</t>
  </si>
  <si>
    <t>Kray Technologies</t>
  </si>
  <si>
    <t>http://kray.technology</t>
  </si>
  <si>
    <t>Kray Technologies manufactures an aerial drone for crop protection primarily for mid-size farmers. The companys aerial drones reduce crop protection application costs and usage of pesticides, as well as prevent yield loss by whole field processing without trampling while maximizing the yield. Its aerial drones are used in crop production farms. The company was founded in 2015 and is based in Kyiv, Ukraine.</t>
  </si>
  <si>
    <t>Kray Protection UAS; Kray Tech; Kray Technologies; new generation UAV; aerial crop protection; agriculture. drones. robotics; generation drone-based solution; aerial application; mid-size farmers; ground sprayers; agriculture planes; solid solution; investment</t>
  </si>
  <si>
    <t>crop; uas; solution for aerial; mid size; generation uav; generation drone; aerial crop; planes; mid; replace; farmers; solid; return; size; tech</t>
  </si>
  <si>
    <t>0.0003003532779994589</t>
  </si>
  <si>
    <t>5461</t>
  </si>
  <si>
    <t>0.00024878553536709154</t>
  </si>
  <si>
    <t>c316bb00-6f71-e04b-617a-51414ff7699f</t>
  </si>
  <si>
    <t>ALAS (Airspace Localization &amp; Avoidance System)</t>
  </si>
  <si>
    <t>http://alasuas.com</t>
  </si>
  <si>
    <t>Fully scalable drone navigation software for a safer airspace. Uniting all commercial and private operators. ALAS is an awareness platform that provides drone operators with information on safety and regulations. It was launched in 2016 by Dr.Jamie Rubio Hervas.</t>
  </si>
  <si>
    <t>uniting; scalable drone; navigation software; drone navigation; air transportation; operators; safer; drone operators; airspace; regulations; launched; awareness; scalable; navigation; automotive; private</t>
  </si>
  <si>
    <t>0.0004180213025452612</t>
  </si>
  <si>
    <t>5230</t>
  </si>
  <si>
    <t>0.00038139600978712135</t>
  </si>
  <si>
    <t>Certain data and content provided by https://www.crunchbase.com/organization/alas-airspace-localization-avoidance-system</t>
  </si>
  <si>
    <t>1839</t>
  </si>
  <si>
    <t>70786c30-c99b-a91f-03d8-e67d5d8e1e0f</t>
  </si>
  <si>
    <t>Hydroswarm</t>
  </si>
  <si>
    <t>http://www.hydroswarm.com/</t>
  </si>
  <si>
    <t>Hydroswarm designs and markets artificial intelligence enabled underwater drones. Hydroswarm is an adaptable, smart drone platform for under water explanation. The platforms works with an autonomous drone which lives underwater, dubbed Eve, which can work with multiple other Eve drones to collect data. Eve could operate as a consumer device, a little like an AirDog drone which follows a diver around, which can also upload data to the cloud once it’s on the surface.</t>
  </si>
  <si>
    <t>eve; underwater; upload data; underwater drones; explanation; diver; designs and markets; collect data; airdog drone; airdog; smart drone; drone platform; upload; autonomous drone; adaptable; big data; lives; enabled; collect; artificial intelligence; artificial; big; platforms</t>
  </si>
  <si>
    <t>0.0003152790693314582</t>
  </si>
  <si>
    <t>15090</t>
  </si>
  <si>
    <t>0.00029348408238658074</t>
  </si>
  <si>
    <t>Certain data and content provided by https://www.crunchbase.com/organization/hydroswarm</t>
  </si>
  <si>
    <t>1840</t>
  </si>
  <si>
    <t>e6324869e27a944fd2a48b24fdd1c978</t>
  </si>
  <si>
    <t>Canard Drones SL</t>
  </si>
  <si>
    <t>http://www.canarddrones.com</t>
  </si>
  <si>
    <t>Canard Drones SL designs solutions for automated calibration and verification of approaching lighting systems using unmanned aerial vehicles (UAVs) or drones. It offers CANARD system, a solution for PAPI system inspection and calibration using UAVs that provides alternative to the current approach airports use. The companys CANARD system is also used for the inspection of industrial facilities (lighting systems inspection, corrosion detection, air quality sensors, etc.). In addition, its CANARD system is used for inspection of lighting systems in heliports, seaports, petrochemical plants, and other structures. Further, the companys unmanned solutions are applied in various fields and sectors. Canard Drones SL was incorporated in 2015 and is based in Mostoles, Spain.</t>
  </si>
  <si>
    <t>Mostoles</t>
  </si>
  <si>
    <t>16748</t>
  </si>
  <si>
    <t>Breed Reply Investments; Startupbootcamp Holding Ltd.; Startupbootcamp Smart City &amp; Living</t>
  </si>
  <si>
    <t>CANARD Drones; flight inspection; flight inspection services; Navigational Aids; aeronautical Navigational Aids; Unmanned Aerial Vehicles; accurate Flight Inspections; Remote Piloted Aircraft; Flight Inspection´s €3.9B; exponential international growth; Flight Inspection procedure; noise emissions procedure; high potential technology; EUR/year global market; promising European tech; solutions. air transportation.; manned aircraft; real-time inspection; massive amounts; satellite-precise positioning; closed runways; airport operators; established value; airport managers; opportunity cost; CANARD´s excellence; operational costs; human lives; drones. navigation; international regulations; calibration; UAVs; money; downtime; sensor; CO2; airports; alternative</t>
  </si>
  <si>
    <t>procedure; navigational aids; navigational; time and money; aids; saves; airport; calibration; emissions; time inspection; tech solutions; services with uavs; saves time; runways; remote piloted aircraft; remote piloted; real time inspection; proudly; precise positioning; operational costs; massive amounts; human lives; high potential; effective alternative; amounts of time; global market; promising; inspections; avoids; perform; manned aircraft; inspection services; highly accurate; downtime; piloted aircraft; decreases; air transportation; rpas; disrupt; aeronautical; money; funded; eco friendly; lost; comply; airports; piloted; excellence; closed; putting; massive; amounts; performing; manned; availability; income; regulations; recognized; noise; managers; lives; positioning; european; selected; eco; avoid; growth; precise; brings; opportunity; established; human; equipped; accurate; unmanned aerial vehicles; aerial vehicles; operational; uavs; risk; ready; friendly; satellite; reducing; needed; alternative; navigation; operators; cost effective; year; increase; potential; tech; sensor</t>
  </si>
  <si>
    <t>0.00007894958910495155</t>
  </si>
  <si>
    <t>0.00011649377567544567</t>
  </si>
  <si>
    <t>1841</t>
  </si>
  <si>
    <t>33548322-3d6c-d9d6-bdd5-01364ea09c17</t>
  </si>
  <si>
    <t>WiPo Wireless Power</t>
  </si>
  <si>
    <t>https://www.wipo-wirelesspower.com</t>
  </si>
  <si>
    <t>Wireless Power Solutions. It's WiFi for Power. WiPo Wireless Power (Pty) Ltd is a young and dynamic startup that provides wireless power solutions to the power utility and consumer electronics markets. These wireless power solutions cuts the final cord making mobile devices truly mobile.
WiPo Wireless Power provides and installs safe, convenient and reliable wireless power charger to business hubs, conference centers, airports, restaurants and coffee shops; charging cell phones, laptops and other mobile devices in addition to providing a wireless power system for drones used to perform power line inspections.</t>
  </si>
  <si>
    <t>Pretoria</t>
  </si>
  <si>
    <t>wireless power; wipo; power solutions; wireless; mobile devices; utility and consumer; reliable wireless; power utility; power line inspections; making mobile; electronics markets; consumer electronics markets; addition to providing; conference; cuts; cord; consumer electronics; hubs; coffee; shops; wifi; young; restaurants; airports; cell phones; convenient; final; laptops; charger; power system; startup; inspections; internet of things; perform; centers; dynamic; phones; charging; things; safe</t>
  </si>
  <si>
    <t>0.00026812632086083523</t>
  </si>
  <si>
    <t>11205</t>
  </si>
  <si>
    <t>0.0002942069999753157</t>
  </si>
  <si>
    <t>Certain data and content provided by https://www.crunchbase.com/organization/wipo-wireless-power</t>
  </si>
  <si>
    <t>1842</t>
  </si>
  <si>
    <t>412b0b8fd1a2dfbb9f5987db048cdec7</t>
  </si>
  <si>
    <t>Xiamen Meiya Pico Information Co., Ltd.</t>
  </si>
  <si>
    <t>http://www.300188.cn</t>
  </si>
  <si>
    <t>Xiamen Meiya Pico Information Co., Ltd. provides digital forensics and information security products and services worldwide. The company offers computer forensic products, including Recovery Master, a professional digital forensic equipment, which supports the recovery of various data formats; Forensic MagiCube, a computer forensic device for investigators; Forensic Tower, a forensic workstation; Forensics Master, a forensic analysis software; OCTOPUS, a multi-protocol device for online/offline data acquisition; Aurora, an integrated password recovery solution; Data Wiping Workstation, a data destroying device for various storage media; Write-blocker Kit that secures digital investigation on storage media; and HDD Duplication System, a multi-tasks clone device for disk-to-disk and disk-to-image duplication. It also provides mobile forensics systems for data extraction, decoding, and analysis on mobile devices; Forensics Commander, a smart investigation table for pre-examining, storage fixing, analyzing, system emulation, and real-time reporting; Forensic Grampus, a forensic automobile for instant forensic response; and Digital Forensic Lab, a solution that provides support on the digital forensic investigation. In addition, the company offers anti-drone gear for drone flights; and anti-drone rifle, a drone detection and counting system, as well as provides computer forensics, mobile forensics, data recovery, information security, and online training courses. It serves forensic, law enforcement, and government customers. The company was founded in 1999 and is based in Xiamen, China.</t>
  </si>
  <si>
    <t>download / automatic detection / image files / skip</t>
  </si>
  <si>
    <t>114060592</t>
  </si>
  <si>
    <t>82130527</t>
  </si>
  <si>
    <t>300188 (Shenzhen Stock Exchange); 300188 (Shenzhen Stock Exchange - Shenzhen-Hong Kong Stock Connect)</t>
  </si>
  <si>
    <t>physical memory acquisition; hard drive duplicator; Meiya Pico; raw image file; dynamic emulation; source drives; Emulation software; forensic software; encase software; Meiya Forensic Emulator; target OS; Forensic Emulation; Forensic MagiCube; quick view; Forensic Analysis; dynamic emulation technique; investigators; suspect hard drive; Meiya Multi-channel Hard; forensic workstation; forensically-sound duplicate data; mobile forensic solution; powerful forensic workstation; parallel forensic technology; analysis module page; Forensic Tower; search engine; text analysis module; Emulate Windows OS; field digital investigations; structure analysis module; search results; EnCase program; portable thumb drive; chipset data extraction; information security product; library search results; solid state drive; different source drives; physical drive; web crawler module; good solution; page view modes; search engine method; activity correlation analysis; high speed; OEM version; MSN messenger; Handset Physical Memory; common SATA HD-7GB/min</t>
  </si>
  <si>
    <t>forensic; emulation; suspect; os; text; search engine; pico; malware; hard drive; handsets; gb; messenger; saved; password; classification; workstation; vista; sata; pre installed; optionally; min; investigations; improve the efficiency; encrypted; emulator; directory; dial; chipset; acquire data; library; extraction; acquire; drives; preview; files; write; physical; search; browser; memory; drive; win; file; parallel; modes; target; analyze; high speed; quick; acquisition; version; database; seamlessly; mobile phone; view; recovery; website; tower; oem; windows; hard; spectrum; interfaces; launch; supports; pre; determine; engine; raw; dynamic; series; windows operating; white box; unknown; thumb; solves the problem; skipping; skip; search efficiency; seamlessly integrated; seamlessly integrate; scsi; reduce labor; provide mobile; passwords; nokia; multi channel; motorola; method and system; lenovo; large amount; knock; investigator; inconsistent; inability; image files; hash; handset; forensically; features provide</t>
  </si>
  <si>
    <t>0.00008233796194131033</t>
  </si>
  <si>
    <t>0.0001277817743521156</t>
  </si>
  <si>
    <t>1843</t>
  </si>
  <si>
    <t>bfc296521551da79828e9f73f78301b4</t>
  </si>
  <si>
    <t>SYS E.N.R. SARL</t>
  </si>
  <si>
    <t>http://www.sysenr.com</t>
  </si>
  <si>
    <t>SYS E.N.R. SARL manufactures and installs monocrystallin and polycrystallin panels and electrical connection with amorphous sensors. The company specializes in renewable energies, such as solar panels, solar water heaters, heat pumps, pulsating boilers, generator boilers, and rainwater collectors. It offers electrical connection of amorphous flexible sensors on solar panels; solar heating systems; solar panel and other energy saving systems; and solar photovoltaic, solar thermal, and energetic efficiency products. The company also provides panel cleaning, maintenance, and solar plant cleaning services. It offers its products for various projects, such as private homes, industrial sites, and power plants. The company was founded in 2006 and is based in Grigny, France.</t>
  </si>
  <si>
    <t>Grigny</t>
  </si>
  <si>
    <t>Ã  gaz pulsatoire; pompes Ã  chaleur; rÃ©gion parisienne spÃ©cialiste; Installateur basÃ©; panneaux solaires; panneau solaire; Ã©nergie verte</t>
  </si>
  <si>
    <t>en; solaire</t>
  </si>
  <si>
    <t>0.00007586269661760255</t>
  </si>
  <si>
    <t>0.00014932197606625378</t>
  </si>
  <si>
    <t>1844</t>
  </si>
  <si>
    <t>ed52f7335a42579628890ec1e78d3d7b</t>
  </si>
  <si>
    <t>sprl CAP.Protection BVBA</t>
  </si>
  <si>
    <t>http://www.cap-protection.be</t>
  </si>
  <si>
    <t>sprl CAP.Protection BVBA is engaged in the special risk underwriting of warranty and extended warranty programs for various products. The company provides warranty and extended warranty for new and used vehicles, such as cars, motor bikes, trucks, and agricultural machines; appliances, including household appliances, such as TVs and audio appliances; and portables, such as cell phones, Smartphones, laptops/tablets, and photo/camera/GPS. It also offers warranty and extended warranty for industrial appliances; and solar panels, PV installations, and CPV installations. In addition, the company provides after sales support; and system support services. It offers its services in Europe. The company is based in Antwerp, Belgium. It has additional offices in Amsterdam, the Nether Lands; Lisbon, Portugal; Madrid, Spain; Milan, Italy; Paris, France; Prague, Czech Republic; Sofia, Bulgaria; and Malta. As of March 31, 2014, sprl CAP.Protection BVBA operates as a subsidiary of SPB S.A.</t>
  </si>
  <si>
    <t>SPB SA</t>
  </si>
  <si>
    <t>extended warranty; warranty; extended; appliances; tvs and audio; sales support; risk underwriting; including household; bvba; agricultural machines; pv installations; underwriting; bikes; cpv; offers its services; household appliances; cell phones; tvs; trucks; smartphones; laptops; support services; cars; tablets; household; engaged; motor; audio; programs; photo; risk; machines; phones; special; gps; agricultural</t>
  </si>
  <si>
    <t>0.00045071327742971575</t>
  </si>
  <si>
    <t>2638</t>
  </si>
  <si>
    <t>0.00047758976073525804</t>
  </si>
  <si>
    <t>1845</t>
  </si>
  <si>
    <t>f2bc55740a69d9e9d70f37911422dd66</t>
  </si>
  <si>
    <t>Skycat Oy</t>
  </si>
  <si>
    <t>http://www.skycat.pro</t>
  </si>
  <si>
    <t>Skycat Oy produces parachute launchers and triggers for drones for militaries, professional operators, developers, researchers, and logistics organizations around the globe. It offers mounting kits, flight terminators, shock cords, round arms, flame wheels, flight terminator triggers, trigger units, spare wires, and parachutes. The company sells its products through resellers in the Americas, Finland, Italy, the Netherlands, Spain, the United Kingdom, and South Africa. Skycat Oy was incorporated in 2015 and is based in Forssa, Finland.</t>
  </si>
  <si>
    <t>Forssa</t>
  </si>
  <si>
    <t>Tavastia Proper</t>
  </si>
  <si>
    <t>triggers; professional operators; products through resellers; parachutes; offers mounting; mounting kits; flame; americas; trigger; parachute; launchers; shock; resellers; arms; cords; wheels; researchers; round; globe; wires; spare; sells its products; organizations; developers; logistics; kits; mounting; operators; units</t>
  </si>
  <si>
    <t>0.00011492337814120339</t>
  </si>
  <si>
    <t>11716</t>
  </si>
  <si>
    <t>0.00021314605266938363</t>
  </si>
  <si>
    <t>1846</t>
  </si>
  <si>
    <t>8a36b2a195419bd37583aad44c4c8df8</t>
  </si>
  <si>
    <t>Heliox XII Limited</t>
  </si>
  <si>
    <t>Heliox XII Limited operates solar panels. The company was incorporated in 2011 and is based in the United Kingdom.</t>
  </si>
  <si>
    <t>3165308</t>
  </si>
  <si>
    <t>1847</t>
  </si>
  <si>
    <t>a71e5d4c91e795fdd9060850ad487827</t>
  </si>
  <si>
    <t>AQT Solar, Inc.</t>
  </si>
  <si>
    <t>AQT Solar, Inc. manufactures thin-film solar cells. Its products are used for producing hard disks, optical discs, and displays. AQT Solar, Inc. was formerly known as Applied Quantum Technology LLC. The company was founded in 2007 and is headquartered in Sunnyvale, California.</t>
  </si>
  <si>
    <t>31520000</t>
  </si>
  <si>
    <t>AQT CIGS cells; thin-film solar cells; AQT cells; AQT manufacturing environment; AQT modules; AQT Solar; Applied Quantum Technology; Crystalline Silicon Cells; film CIGS cells; conventional silicon cells; conventional Si cells; glass solar cells; module manufacturing equipment; scalable manufacturing process; CIGS module technology; solar manufacturing jobs; Si module manufacturers; module conversion processes; capital utilization efficiency; drop-in replacement; band gap-grading technology; yield losses; capital-efficient process; intrinsic advantages; complete technology transfer; optical spectrum efficiency; off-the-shelf inverter systems; ideal Drop-In Replacement; low light conditions; process reference designs; Superior Energy Harvesting; Standard Power Sizes; maximum operational efficiency; multi-generation cell development; standard frame sizes; electrical top-contact architectures; additional regulatory approvals; lowest levelized cost; shelf economic racking; warrantable life time; unique R&amp;D platform; expedites product commercialization; product refresh capability; hard disk drives; module’s design; cell manufacturing; module product; proximity manufacturing; silicon counterparts</t>
  </si>
  <si>
    <t>cigs cells; cigs; film solar cells; quantum technology; process for manufacturing; module manufacturers; low cost thin; efficient process; drop in replacement; csi; cost thin film; cost thin; conventional silicon; capital efficient process; capital efficient; intrinsic; silicon cells; accelerated; invested; si; quantum; minimizes; roi; losses; iec; shelf; adaptable; scalable; proven; ul; sizes; capital; thin film solar; film solar; offered; drop; manufacturing process; lowest; conventional; watt; watt output; trouble free; top contact; time tested; thin film cigs; tested and certified; temperature coefficient; technology transfer; technology and product; system availability; superior energy; standard sizes; spectrum efficiency; solar manufacturing; solar manufactures; similarities; scale production; repeatedly; regulatory approvals; reference designs; proven platforms; product commercialization; product and process; process is proven; photovoltaic materials; optical and mechanical; modules are designed; module technology; module manufacturing equipment; modularity allows; modularity; maximum return; maximum operational; manufacturing yield; manufacturing system; manufacturing jobs; manufacturing environment; manufactures cigs thin; manufactures cigs; lowest levelized cost; lowest levelized; low temperature coefficient; life time; leverage existing; inverter systems; increments; highly scalable; high capital; harvest more energy; hard disk drives; hard disk; glass solar; full scale production; full scale; film cigs; extracted; existing module; exacting; equipment and facilities; encapsulant</t>
  </si>
  <si>
    <t>0.0006496793736870561</t>
  </si>
  <si>
    <t>13504</t>
  </si>
  <si>
    <t>0.0005417015382032261</t>
  </si>
  <si>
    <t>1848</t>
  </si>
  <si>
    <t>5fecb565d95f0902f9ea460a42e63471</t>
  </si>
  <si>
    <t>Trillium US Inc.</t>
  </si>
  <si>
    <t>http://www.trilliumus.com</t>
  </si>
  <si>
    <t>Trillium US Inc. manufactures and services new and refurbished vacuum pumps, chillers, and abatement products. The company offers dry, rotary piston, blower, rotary vane, cryo, industrial, and turbo vacuum pumps, as well as industrial vacuum parts; flat panel and solar dry pump systems; chillers and heat exchangers; and exhaust gas abatement products, such as dry, wet, combustion, and hybrid point of use scrubbers. It also supplies temperature control unit (TCU) repair services; acquires excess vacuum, TCU, and abatement equipment; and provides equipment repair and maintenance services, as well as on-site services to assist customers with installation, removal, preventative maintenance, logistics, spares management, and continuous improvement projects for pumps, TCUs, and abatement equipment. In addition, the company delivers a range of education and training services from general vacuum, refrigeration, or exhaust gas abatement concepts to specific training on a piece of equipment. It serves commercial, educational, research and development, and government customers in semiconductor, LED, solar, MEMS, nanotechnology, medical, and other industries in the United States and internationally. The company was founded in 2002 and is based in Clackamas, Oregon. It has service and manufacturing locations in Hamburg, New Jersey; Austin, Texas, and Clackamas, Oregon. The company also has operations in Minneapolis, Minnesota; Colorado Springs, Colorado; Burlington, Vermont; and Middletown, New York.</t>
  </si>
  <si>
    <t>Clackamas</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</si>
  <si>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t>
  </si>
  <si>
    <t>abatement; exhaust gas; chillers; dry; exhaust; vacuum; rotary; well as industrial; temperature control; specific training; spares; site services; services to assist; scrubbers; refurbished; preventative maintenance; piston; piece of equipment; offers dry; industrial vacuum; improvement projects; equipment repair; education and training; customers in semiconductor; continuous improvement; acquires; government customers; pump systems; serves commercial; preventative; turbo; repair and maintenance; control unit; combustion; pumps; mems; repair services; wet; heat exchangers; repair; piece; exchangers; concepts; training services; nanotechnology; removal; refrigeration; assist; excess; educational; improvement; maintenance services; continuous; pump; logistics; education; hybrid; flat panel; general; unit; temperature; delivers; medical; point</t>
  </si>
  <si>
    <t>0.00007734055603755998</t>
  </si>
  <si>
    <t>20644</t>
  </si>
  <si>
    <t>0.0001216533341217835</t>
  </si>
  <si>
    <t>1849</t>
  </si>
  <si>
    <t>b4eb521e5520642263216eca3a20b16c</t>
  </si>
  <si>
    <t>SkytubeLive, LLC</t>
  </si>
  <si>
    <t>http://www.skytubelive.com</t>
  </si>
  <si>
    <t>SkytubeLive, LLC owns and operates a Website for live streaming of drone videos. It offers SkytubeLive, a platform that offers live aerial footage to the public. The companys Website is also used for improving interaction between drone fliers and video viewers for delivering content of interest. In addition, its SkytubeLive is used by users to request video from specific locations and specific times, and pay for the requested content. SkytubeLive, LLC was founded in 2015 and is based in Brooklyn, New York.</t>
  </si>
  <si>
    <t>live aerial video; web platform; SkyTubeLive; individuals</t>
  </si>
  <si>
    <t>web platform; platform that enables; aerial video; watch; individuals; live; find</t>
  </si>
  <si>
    <t>0.0003207458744934049</t>
  </si>
  <si>
    <t>2588</t>
  </si>
  <si>
    <t>0.0002996898771331463</t>
  </si>
  <si>
    <t>1850</t>
  </si>
  <si>
    <t>f2f0b2bd22ef6983e13d8b08e6b3cad2</t>
  </si>
  <si>
    <t>Particlogy Co., Ltd.</t>
  </si>
  <si>
    <t>http://www.particlogy.com</t>
  </si>
  <si>
    <t>Particlogy Co., Ltd. manufactures low fusion point glass powder for electronic and electric fields. Its product is used as a material for barrier ribs, dielectric components, electrodes, sealing materials inside PDP, etc., as well as front and rear electrodes in solar cells. The companys products are also used in LTCC panel boards, components, and modules; and AMOLED, LED encapsulation, automobile, airlines, communications, electric power, optics, and dental applications. Particlogy Co., Ltd. was founded in 2002 and is based in Asan-si, South Korea.</t>
  </si>
  <si>
    <t>Asan-si</t>
  </si>
  <si>
    <t>electrodes; pdp; panel boards; manufactures low; ltcc; front and rear; electric fields; dielectric; dental; amoled; airlines; encapsulation; powder; rear; fusion; automobile; sealing; barrier; boards; electric power; inside; front; optics; fields; communications; point</t>
  </si>
  <si>
    <t>0.00026911645261331853</t>
  </si>
  <si>
    <t>0.0002474468356996578</t>
  </si>
  <si>
    <t>1851</t>
  </si>
  <si>
    <t>0e457d9d-bbaa-e1d7-edd4-30188babbbd8</t>
  </si>
  <si>
    <t>Ekland Solar</t>
  </si>
  <si>
    <t>http://www.ekland.co.uk</t>
  </si>
  <si>
    <t>Ekland Solar is an online platform for CCTV and security maintenance services. Ekland Solar is an Exeter based Solar Photovoltaic (PV) system installation company.  We want you to get the best possible return on your investment, so we carefully design our installations to maximise efficient use of roof space, selecting the most appropriate equipment available from a wide range of solar panel manufacturers and suppliers. We are REAL Assurance and MCS Accredited for Feed in Tariff payments.
If you live in Devon please contact us on 0845 463 0057 or visit www.ekland.co.uk for a FREE initial survey, system design and quotation.</t>
  </si>
  <si>
    <t>solar panel manufacturers; selecting; roof space; quotation; mcs accredited; manufacturers and suppliers; free initial; devon; appropriate equipment; maximise; feed in tariff; accredited; panel manufacturers; mcs; tariff; carefully; cctv; assurance; system installation; range of solar; online platform; payments; appropriate; visit; suppliers; system design; maintenance services; initial; feed; survey; return; contact; live; solar photovoltaic; wide range</t>
  </si>
  <si>
    <t>0.00007559544895754566</t>
  </si>
  <si>
    <t>0.00012563620956694503</t>
  </si>
  <si>
    <t>Certain data and content provided by https://www.crunchbase.com/organization/ekland-solar</t>
  </si>
  <si>
    <t>1852</t>
  </si>
  <si>
    <t>cac6165e-dbc4-0a08-44a0-bf4196bc1e62</t>
  </si>
  <si>
    <t>Giingo Labs</t>
  </si>
  <si>
    <t>http://www.giingo.io/</t>
  </si>
  <si>
    <t>Open Source Modular Mini Drone Development Platform. Giingo Q-Shield is a Mini Drone Kit. It enables anyone to tinker and engage in drones development.</t>
  </si>
  <si>
    <t>mini drone; mini; tinker; drones development; drone kit; drone development; development platform; shield; engage; open source; kit; internet of things; modular; things</t>
  </si>
  <si>
    <t>0.00041048586370422043</t>
  </si>
  <si>
    <t>2446</t>
  </si>
  <si>
    <t>0.00039304568003159897</t>
  </si>
  <si>
    <t>Certain data and content provided by https://www.crunchbase.com/organization/giingo-labs</t>
  </si>
  <si>
    <t>1853</t>
  </si>
  <si>
    <t>ffae01b941fec36df9e4bd17c0da7cde</t>
  </si>
  <si>
    <t>Recapture Metals Limited</t>
  </si>
  <si>
    <t>Recapture Metals Limited produces, reclaims, refines, and markets niche metals and compounds that are primarily used in the wireless, LED, magnet, battery, opto-electronics, alloy, flat panel, solar, and catalyst industries. The company offers gallium, indium, and rhenium materials. It also provides recycling and upgrading services for gallium, indium, and rhenium bearing materials, as well as process development services for manufacturer's scrap. Recapture Metals Limited was formerly known as Argento Plata Metals Limited. The company was founded in 1986 and is based in Peterborough, Canada. It has locations in Napanee and Peterborough, Canada; Blanding, Utah; Stade, Germany; Tokyo, Japan; and Tianjin, China. As of August 31, 2009, Recapture Metals Limited operates as a subsidiary of Neo Material Technologies Inc.</t>
  </si>
  <si>
    <t>Peterborough</t>
  </si>
  <si>
    <t>2650000</t>
  </si>
  <si>
    <t>19911587</t>
  </si>
  <si>
    <t>Molycorp, Inc.</t>
  </si>
  <si>
    <t>rhenium; gallium; indium; metals; upgrading; scrap; reclaims; recapture; process development; opto electronics; opto; refines; niche; magnet; development services; catalyst; alloy; bearing; compounds; recycling; flat panel; wireless</t>
  </si>
  <si>
    <t>0.0003234845570081327</t>
  </si>
  <si>
    <t>0.0002864712023370649</t>
  </si>
  <si>
    <t>1854</t>
  </si>
  <si>
    <t>20f7be98448df374a83073a7d62450a9</t>
  </si>
  <si>
    <t>Flying Eye SARL</t>
  </si>
  <si>
    <t>As of February 8, 2017, Flying Eye SARL was acquired by Azur Drones, SAS. Flying Eye SARL designs and manufactures civilian drones. The company was incorporated in 2009 and is based in Vallauris, France.</t>
  </si>
  <si>
    <t>Vallauris</t>
  </si>
  <si>
    <t>Azur Drones, SAS</t>
  </si>
  <si>
    <t>sarl; civilian drones; eye; civilian; designs and manufactures; flying</t>
  </si>
  <si>
    <t>0.00029694061654776986</t>
  </si>
  <si>
    <t>10181</t>
  </si>
  <si>
    <t>0.00035398971147552804</t>
  </si>
  <si>
    <t>171a3d8f-6367-6c0b-0c6e-5fbee3de4f47</t>
  </si>
  <si>
    <t>Solaris Solar Heating</t>
  </si>
  <si>
    <t>http://www.solarissolarheating.com/</t>
  </si>
  <si>
    <t>We manufacture exceptional quality solar heating systems. We manufacture exceptional quality solar heating systems using quality materials throughout and designed to last as long as a building.
Several innovations allow significant cost reductions while maintaining high quality.
Internet connectivity allows remote control and monitoring of the system.
The systems are designed for whole building and water heating especially for cold snowy climates.  Snow does not accumulate on these vertically mounted solar heating panels.
Stainless steel heat storage tanks provided greatly extended life compared to regular steel storage tanks.</t>
  </si>
  <si>
    <t>Saskatoon</t>
  </si>
  <si>
    <t>solar heating systems; exceptional quality; solar heating; storage tanks; quality solar; exceptional; tanks; solar heating panels; quality materials; maintaining high; heating panels; heat storage; cost reductions; control and monitoring; compared to regular; allows remote; heating systems; internet connectivity; reductions; climates; systems are designed; steel; mounted solar; vertically; greatly; snow; remote control; stainless steel; extended; stainless; regular; maintaining; water heating; compared; cold; connectivity; innovations; provided; mounted; high quality</t>
  </si>
  <si>
    <t>0.0002812296984060477</t>
  </si>
  <si>
    <t>0.0002448583414743106</t>
  </si>
  <si>
    <t>Certain data and content provided by https://www.crunchbase.com/organization/solaris-solar-heating</t>
  </si>
  <si>
    <t>1856</t>
  </si>
  <si>
    <t>fccbdc1c5dd861c29222bf16829588e4</t>
  </si>
  <si>
    <t>Vanguard Space Technologies, Inc.</t>
  </si>
  <si>
    <t>http://vst-inc.com</t>
  </si>
  <si>
    <t>Vanguard Space Technologies, Inc. engineers, manufactures, assembles, and tests aerospace structures. It offers antenna reflectors that comprise single shell graphite, nadir tower, dual shell gridded, pallet, and submillimeter reflectors; spacecraft structures, such as bus structures, solar array substrates, and antenna and radiator panels, as well as tubes, struts, booms, and masts; and instrument structures, including optical benches, telescope and camera structures, metering struts, submillimeter reflectors, and stray light baffles and sun shades. The company also offers solar power systems, which include modular solar panels, flexible solar panels, shielded electromagnetically clean solar panels, solar concentrators, deployable solar arrays, and deployable radiator arrays. It offers its products for commercial, defense, military, and science-mission satellite and terrestrial applications. Vanguard Space Technologies, Inc. was formerly known as DR Technologies, Inc. and changed its name to Vanguard Space Technologies, Inc. in February 2010. The company was founded in 1994 and is based in San Diego, California. As of May 11, 2016, Vanguard Space Technologies, Inc. operates as a subsidiary of Alliance Spacesystems LLC.</t>
  </si>
  <si>
    <t>Enlightenment Capital; Nogales Investors Management, LLC</t>
  </si>
  <si>
    <t>satellite antenna reflectors; aerospace structural products; solar power systems; precision aerospace structures; spacecraft structures; full-service engineering; instrument structures; Vanguard; assemblies; provider; supplier; manufacturing; assembly</t>
  </si>
  <si>
    <t>vanguard; supplier of high; service engineering; satellite antenna; reflectors; provide full service; provide full; products and assemblies; leading supplier; instrument structures; assembly and testing; structures; tooling; spacecraft; instrument; antenna; full service; assemblies; solar power systems; supplier; structural; lightweight; high performance; assembly; satellite; power systems</t>
  </si>
  <si>
    <t>0.00044629798495380457</t>
  </si>
  <si>
    <t>26498</t>
  </si>
  <si>
    <t>0.00036088714948565194</t>
  </si>
  <si>
    <t>1857</t>
  </si>
  <si>
    <t>2de0e526b2fdf79281cf63c0c5ad39b8</t>
  </si>
  <si>
    <t>SARL INOVADYS</t>
  </si>
  <si>
    <t>http://www.inovadys.com</t>
  </si>
  <si>
    <t>SARL INOVADYS develops risk management platform. The company was founded in 2005 and is based in Plouzané, France. As of April 30, 2014, Inovadys operates as a subsidiary of Ifopse.</t>
  </si>
  <si>
    <t>Plouzané</t>
  </si>
  <si>
    <t>risk management / environmental constraints / photovoltaic power plant / aerial data acquisition</t>
  </si>
  <si>
    <t>Technology Platform Safety; Geographic Information Systems; aerial data acquisition; 3D modeling; risk management platform; hierarchical computer programs; Civilian drones; public computers; multimedia documents; SARL INOVADYS; spherical photos; expert services; reference documents; mass treatment; interdependence; creation; securevi; Cartography; indexing; GIS; development; business; license; analysis; organization; businesses</t>
  </si>
  <si>
    <t>documents; creation; safety management; management platform; interdependence; indexing; hierarchical; geographic information systems; development of data; creation of multimedia; computer programs; cartography; business oriented; aerial data acquisition; spherical; sarl; risk management; technology platform; civilian drones; graphics; geographic; oriented; multimedia; usable; license; approved; gis; data acquisition; reference; aerial data; modeling; organization; civilian; expert; photos; associated; mass; computers; treatment; programs; acquisition; risk; today</t>
  </si>
  <si>
    <t>0.00008025570762824717</t>
  </si>
  <si>
    <t>2549</t>
  </si>
  <si>
    <t>0.0001650506130691121</t>
  </si>
  <si>
    <t>1858</t>
  </si>
  <si>
    <t>900129605d697225f01516186534c6f1</t>
  </si>
  <si>
    <t>Accelerated Dynamics Limited</t>
  </si>
  <si>
    <t>http://www.accelerateddynamics.co</t>
  </si>
  <si>
    <t>Accelerated Dynamics Limited develops artificial intelligence software, data analysis tools, and interfaces for drones and other robots. Its software solution enables people to use drones as autonomous agents for business. The company offers Mission Manager, a command and control software for various types of unmanned assets, which enables robot decision making and planning in complex and dynamic environments; and custom solutions that help clients in meeting the specific mission requirements. It offers its solutions for various industries, such as security, agriculture, border patrol, logistics, humanitarian relief, inspection, mining, defense, and police. The company was founded in 2016 and is based in London, United Kingdom.</t>
  </si>
  <si>
    <t>Asgard Capital Verwaltung GmbH</t>
  </si>
  <si>
    <t>artificial intelligence. drone; intelligent systems. internet; Accelerated Dynamics; autonomous devices; human operators; things. robotics; global network; information exchange; IoT; AI</t>
  </si>
  <si>
    <t>network enabling; intelligent systems; human operators; global network; autonomous devices; fleet management; accelerated; assisted; dynamics; enabling; exchange; ai; transform; fleet; connects; iot; drone management; artificial intelligence; internet of things; human; artificial; machines; operators; controls; things; intelligent</t>
  </si>
  <si>
    <t>0.0005522394257373189</t>
  </si>
  <si>
    <t>11088</t>
  </si>
  <si>
    <t>0.0004972202423332231</t>
  </si>
  <si>
    <t>1859</t>
  </si>
  <si>
    <t>a7a7c961b5b3d242ad160dd00a02cf74</t>
  </si>
  <si>
    <t>service-drone.de GmbH</t>
  </si>
  <si>
    <t>http://www.service-drone.com</t>
  </si>
  <si>
    <t>service-drone.de GmbH designs, develops, and manufactures unmanned aerial vehicles (UAVs) for commercial applications. It offers MULTIROTOR G4 Eagle, a UAV for flight and image stability that improves processing power; MULTIROTOR G4 Skycrane, a product for heavy goods transportation; and MULTIROTOR G4 Recon One, a scalable floating platform with long flight duration for surveillance, defense, surveying, agriculture, and long-time flights. The company also provides MULTIROTOR G4 Surveying-Robot, MULTIROTOR G4 Blackbird SR, and Trimble ZX5 flying robots for aerial survey. In addition, it offers professional training and coaching services; and manufactures unmanned aerial systems for OEMs. The companys products are used in various applications, such as surveying, technical maintenance, agriculture, logistics and transportation, thermography, defense, surveillance, film and TV, photography, sports and events, live broadcasting, and reconnaissance. It sells its products through distributors in Germany, Austria, Poland, Italy, the United Kingdom, Switzerland, Iceland, Spain, Slovenia, Turkey, Singapore, Malaysia, Indonesia, and the United States. service-drone.de GmbH was founded in 2011 and is based in Berlin, Germany.</t>
  </si>
  <si>
    <t>Santa Capital GmbH; Berlin Technologie Holding GmbH</t>
  </si>
  <si>
    <t>MULTIROTOR G4; radio-controlled helicopter models; digital elevation models; MULTIROTOR G4 Surveying-Robot; multirotor flight-control; MULTIROTOR G4 Eagle; MULTIROTOR G4 Skycrane; MULTIROTOR G4 flight; flight planning software; Model MULTIROTOR Eagle; professional multirotor drones; camera mounts; Volker Rosenblatt; SONY HDR-PJ810; professional flying camera; SONY ALPHA 7RII; Oliver Knittel; automatic measuring flight; hardware components; point cloud generation; Volker Rosenblatt stand; Hz measurement data; state-of-the-art hardware components; 32-bit dual-processor board; Canon 5D Mark; enthusiastic flight students; heavy goods transport; 10-fold higher computing; FREEFLY MÖVI M10; thermal image sensors; model helicopter school; RED Epic 5K; ideal floating platform; perfect flying machine; strategic market development; successful advertising agency; MULTIROTOR UAV; detailed orthophotos; Incl. camera; MULTIROTOR service-drone; 3D models; unmatched flight; SONY FDR-AX100E; camera sensors; software package; volume calculation; image stability; MULTI ROTOR; professional knowledge; Heavy goods-oktocopter</t>
  </si>
  <si>
    <t>multirotor; sony; turnover; service drone; rosenblatt; referenced; pj; orthophotos; oliver; heavy goods; hdr; hardware components; elevation models; digital elevation models; digital elevation; camera system; radio controlled; eagle; flying camera; elevation; zoom; flight planning; advertising; flight control; helicopter; surveying; models; task; red; mounts; attractive; rotor; model; trimble; thermography; technical maintenance; sony alpha; software package; small team; sized companies; rotor blades; red epic; recon; quality images; point cloud generation; point cloud; planning software; obvious; multirotor drones; micro drone; medium sized companies; medium sized; measurement data; market development; mark iii; lumix; leveraged; incl; highly successful; growing rapidly; ground resolution; gh; freefly; flying machine; floating platform; flight planning software; flight and image; fiscal; film and tv; fdr; euros; enthusiastic; dragon; doubled; developing a system; deficiency; cloud generation; canon d mark; canon; camera sensors; branch; amassed; advertising agency; goods; logo; epic; robot; flying; heavy; stays; hz; alpha; transport; rewarding; point clouds; passed; marketed; image sensors; iii; video cameras</t>
  </si>
  <si>
    <t>0.0003016960451185529</t>
  </si>
  <si>
    <t>0.00032984248516461107</t>
  </si>
  <si>
    <t>1860</t>
  </si>
  <si>
    <t>0aba9427-134a-229d-3b7c-46cd478031eb</t>
  </si>
  <si>
    <t>EcoFlip</t>
  </si>
  <si>
    <t>http://www.ecoflip.org</t>
  </si>
  <si>
    <t>EcoFlip is a Solar panel installation company deliver affordable energy solutions. EcoFlip.org is considered to be the "Green Craigslist." 
Planted on Earth Day 2008, EcoFlip.org is a local classifieds community for eco-friendly people. The company mission is to make online classifieds cleaner, greener and more fun for everyone.
By providing a community-driven platform for the buying and recycling of green products and sustainable services, EcoFlip.org will continue to play a leading role in the evolution of a cleaner eco-system worldwide.    
EcoFlip.org serves everyone: 
* All conscious inhabitants of planet Earth
* Parents seeking safer and healthier alternatives at home 
* EcoPreneurs promoting a green product or service 
* Eco-friendly people interested in networking
* Anyone looking to learn more about healthy living systems
Currently in a Beta phase, EcoFlip.org will be adding and updating features all the time.</t>
  </si>
  <si>
    <t>org; eco friendly; eco; updating; product or service; planted; planet earth; people interested; parents; leading role; healthy living; healthier; green products; eco system; driven platform; community driven; classifieds; beta; earth; evolution; conscious; affordable energy; healthy; considered; buying; greentech; friendly; promoting; alternatives; community; role; cleaner; seeking; safer; adding; interested; solar panel installation; recycling; phase; panel installation; networking; living; planet; continue; play; learn; driven; sustainable; energy solutions; affordable</t>
  </si>
  <si>
    <t>0.00008078729560532209</t>
  </si>
  <si>
    <t>0.00015918931932491957</t>
  </si>
  <si>
    <t>Certain data and content provided by https://www.crunchbase.com/organization/ecoflip</t>
  </si>
  <si>
    <t>1861</t>
  </si>
  <si>
    <t>9c9152aaed5deb510111808b6b9a5d55</t>
  </si>
  <si>
    <t>Sev, Inc.</t>
  </si>
  <si>
    <t>Sev, Inc., a development stage company, operating under the business name of Solar Energy Ventures in New York and Texas, plans to provide various services in South Texas, Vermont, Connecticut, the New York suburban markets, and Northern New Jersey. It focuses on providing design consulting, construction management, and general contracting services and support for the design and installation of large and small solar panel arrays on commercial buildings. The company was founded in 2008 and is based in Rye, New York.</t>
  </si>
  <si>
    <t>Rye</t>
  </si>
  <si>
    <t>10000</t>
  </si>
  <si>
    <t>suburban; small solar panel; services and support; providing design; plans to provide; large and small; general contracting services; general contracting; solar panel arrays; panel arrays; focuses on providing; small solar; contracting services; construction management; development stage; ventures; commercial buildings; northern; design and installation; contracting; south; arrays; stage; plans; focuses; general; consulting</t>
  </si>
  <si>
    <t>0.00012525165755254935</t>
  </si>
  <si>
    <t>5722</t>
  </si>
  <si>
    <t>0.00018141974136550625</t>
  </si>
  <si>
    <t>1862</t>
  </si>
  <si>
    <t>3542c9d6-5fa9-ba6b-ba82-8800c9f3fad0</t>
  </si>
  <si>
    <t>3DAerofilm</t>
  </si>
  <si>
    <t>http://www.3daerofilm.com/</t>
  </si>
  <si>
    <t>3DAerofilm is a company dedicated to edit and produce videos and images captured from the air with robotic technology.
Previously a rented helicopter was needed for audiovisual works from the air with the expensive price and the amount of required flight permits it entailed being unworkable from the air intakes. There were also balloons with cameras carried pictures all from a static position .
Currently with their drones art audiovisual works from the air easily and economically performed without special permits. The shots can be both static and moving as the drone flies as they control jacks can make moving videos.
They have all the tools on the island for aerial filming work and not rely on third parties, which are very economical prices and the visual result is the highest quality.</t>
  </si>
  <si>
    <t>Ibiza</t>
  </si>
  <si>
    <t>audiovisual; permits; static; videos; videos and images; rented; produce videos; jacks; images captured; filming work; drone flies; balloons; moving; third parties; island; edit; aerial filming; parties; shots; economically; flies; performed; rely; carried; captured; pictures; economical; highest quality; helicopter; filming; prices; third; position; robotic; expensive; result; visual; images; amount; art; price; special; highest; dedicated; needed; easily</t>
  </si>
  <si>
    <t>0.00026020040974037095</t>
  </si>
  <si>
    <t>0.00023778734231180772</t>
  </si>
  <si>
    <t>Certain data and content provided by https://www.crunchbase.com/organization/3daerofilm</t>
  </si>
  <si>
    <t>86e89ce5243fd525f9d2094b9e8ca15d</t>
  </si>
  <si>
    <t>EFOS informacijske resitve d.o.o.</t>
  </si>
  <si>
    <t>http://www.efos.si</t>
  </si>
  <si>
    <t>EFOS informacijske resitve d.o.o. engages in developing, implementing, and maintaining small and large scale software solutions in the field of environment and food safety. Its solutions include electronic trap, electronic identification of animals, animal identification and movements systems, veterinary information systems, e-farm book, fieldclimate-weather station system, mobile solutions comprising mobile phone and PDA, and Slovenian bibliography. The company also provides ePestAlert solution for automated pest monitoring. EFOS informacijske resitve d.o.o. is based in Hrusevje, Slovenia.</t>
  </si>
  <si>
    <t>Hrusevje</t>
  </si>
  <si>
    <t>Slovenia</t>
  </si>
  <si>
    <t>1314665</t>
  </si>
  <si>
    <t>RSG Capital</t>
  </si>
  <si>
    <t>veterinary information systems; electronic trap; scale software solutions; food safety; e-farm book; movements systems; animal identification; mobile phone; electronic identification; major agricultural pests; pest management; Slovenian bibliography. trapview; pest management strategy; mobile application; daily basis; sticky insert. hiska_z_ozadjem_majhna; automatic image recognition; time consuming. mobilna_aplikacij_splet_pomanjsana; better input data; mobile solutions; field; complete solutions; BUSINESS SOLUTIONS; field device; fieldclimate-weather station; field situation; remote monitoring; Cydia pomonella; orchard pests; international experiences; pest appearance; different moths; weather station; sticky plate; pest occurrence; GPRS connection; central server; trapview monitoring; approach user; insect pests; latest data; history data; generation development; hand user; inspection intervals; environmental burden; real time; food producers</t>
  </si>
  <si>
    <t>trap; pest; pests; web or mobile; weather station; sticky; station system; snapshots; small and large; pda; food safety; daily basis; animals; book; time consuming; movements; identification; server; mobile application; animal; consuming; rising; stored; implementing; mobile phone; software solutions; situation; maintaining; basis; daily; valuable equipment; triggered; traps; subsequently; solutions for remote; solutions comprising; providing complete; outcomes; national level; mobile solutions; management strategy; major agricultural; include electronic; gprs; generation development; food producers; favorable; default; crown; comprising mobile; complete solutions; checked; caught; business solutions; burden; belonging; food; viewed; focused on providing; farm; large scale; insert; insect; system enables; national and international; intervals; station; sending; powered by solar; engages in developing; advisory services; tree; image recognition; images; solutions include; sends; season; fundamental; national; represent; phone; remote monitoring; weather; informed; targeted; sufficient; proper; appearance; advisory; overview; alarms; relevant; processed; review; experiences; pictures; labor; crops; history; alerts</t>
  </si>
  <si>
    <t>0.00031936990435884444</t>
  </si>
  <si>
    <t>7866</t>
  </si>
  <si>
    <t>0.00027241100591180535</t>
  </si>
  <si>
    <t>1864</t>
  </si>
  <si>
    <t>d07d3ba7c4da6278501e1c22500ede8a</t>
  </si>
  <si>
    <t>Aprifiy Energy Pvt Ltd</t>
  </si>
  <si>
    <t>http://www.aspirifyenergy.com</t>
  </si>
  <si>
    <t>Aprifiy Energy Pvt Ltd facilitates sustainable solutions in waste to energy projects, solar power, and resource re-generation. It develops a MSW processing facility that processes TPD to generate energy; and engages in the design and engineering, project implementation, and monitoring and maintenance of solar facilities, such as rooftop PV systems, ground mounted solar parks, and mounted solar panels on water bodies. The company was incorporated in 2016 and is based in Pune, India with an additional office in Singapore.</t>
  </si>
  <si>
    <t>Pune</t>
  </si>
  <si>
    <t>mounted solar; waste to energy; tpd; solar facilities; rooftop pv; project implementation; mounted solar panels; maintenance of solar; energy pvt; sustainable solutions; generate energy; monitoring and maintenance; design and engineering; solar parks; pvt; ground mounted solar; bodies; mounted; facilitates; energy projects; ground mounted; parks; pv systems; resource; implementation; rooftop; facility; waste; sustainable; processes</t>
  </si>
  <si>
    <t>0.0004634491893159823</t>
  </si>
  <si>
    <t>19819</t>
  </si>
  <si>
    <t>0.0005253109185003877</t>
  </si>
  <si>
    <t>1865</t>
  </si>
  <si>
    <t>d4a4167b-2ed1-b128-fe39-17a9dcd144db</t>
  </si>
  <si>
    <t>Dronestagram</t>
  </si>
  <si>
    <t>http://www.dronestagr.am/</t>
  </si>
  <si>
    <t>Share your best aerial pictures viewed from a drone. Dronestagram is an online platform that enables its users to share aerial pictures and videos with others.
The platform enables its users to share drone pictures and videos of urban, country, industrial, amateur, sports, shows, and scenery with others. Furthermore, it provides them with a community to share their interests of aerial photography with each other.</t>
  </si>
  <si>
    <t>users to share; pictures and videos; enables its users; aerial pictures; pictures; share; videos; share drone; scenery; photo sharing; viewed; platform enables; amateur; platform that enables; interests; online platform; country; sharing; aerial photography; urban; sports; photo; community; photography</t>
  </si>
  <si>
    <t>0.0005455722910716502</t>
  </si>
  <si>
    <t>6319</t>
  </si>
  <si>
    <t>0.0004638722836490595</t>
  </si>
  <si>
    <t>Certain data and content provided by https://www.crunchbase.com/organization/dronestagram</t>
  </si>
  <si>
    <t>1866</t>
  </si>
  <si>
    <t>423cec90-e05e-a6cf-e6c6-2a93485ae962</t>
  </si>
  <si>
    <t>Colonthree Enterprises</t>
  </si>
  <si>
    <t>http://www.colonthree.biz</t>
  </si>
  <si>
    <t>Developer of games, apps and drone-technology :3.</t>
  </si>
  <si>
    <t>games; drone technology; apps; developer</t>
  </si>
  <si>
    <t>0.000369195007538369</t>
  </si>
  <si>
    <t>5719</t>
  </si>
  <si>
    <t>0.000347998206732227</t>
  </si>
  <si>
    <t>Certain data and content provided by https://www.crunchbase.com/organization/colonthree-enterprises</t>
  </si>
  <si>
    <t>1867</t>
  </si>
  <si>
    <t>248f102d86625dacba23396ddd2fd615</t>
  </si>
  <si>
    <t>Door Systems, Inc.</t>
  </si>
  <si>
    <t>http://www.doorsys.com</t>
  </si>
  <si>
    <t>Door Systems, Inc. operates as a dealer and distributor of residential, commercial, and industrial doors. It offers wood panel/wood flush, steel, fiberglass, aluminum, cooler/freezer, thermal/solar, and vinyl overhead doors; curtains/grilles/counters, steel/aluminum, and fire/thermal rolling doors; sliding doors; electrical operators; radio control doors and gates, card operated controls, and vehicle detectors; and telescoping doors. The company also provides dock doors/seals/shelters, dock bumpers/dock levelers, fire station/apartment house doors, parking systems, door weatherstripping products, and retractable awnings; handicap entrances, such as electric controls, and doors and hardware; front and interior entry doors, and hollow metal doors/frames; residential garage door products; and commercial overhead door products. In addition, it offers emergency, general repairs, preventive maintenance, door service surveys, and architectural services, as well as design construction services, including custom fabrications, guide specifications, remodeling, and construction. Door Systems, Inc. was founded in 1961 and is based in Framingham, Massachusetts with distribution facilities in Framingham, Raynham, and Worcester, Massachusetts; Derry, North Hampton; Portland, Maine; and Orange, Connecticut.</t>
  </si>
  <si>
    <t>Framingham</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</si>
  <si>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t>
  </si>
  <si>
    <t>dock; doors; door; overhead; wood; well as design; vinyl; telescoping; sliding doors; retractable; radio control; offers wood; offers emergency; including custom; handicap; garage door; freezer; fabrications; entrances; design construction services; design construction; curtains; counters; bumpers; apartment; sliding; gates; fiberglass; awnings; rolling; remodeling; preventive maintenance; hollow; seals; flush; fire; cooler; aluminum; shelters; preventive; steel; garage; controls; detectors; construction services; card; entry; guide; surveys; interior; front; repairs; frames; specifications; parking; operated; architectural; station; radio; general; operators; emergency; house; metal</t>
  </si>
  <si>
    <t>0.00046267605291123597</t>
  </si>
  <si>
    <t>3787</t>
  </si>
  <si>
    <t>0.00045289790735565677</t>
  </si>
  <si>
    <t>4dcf17b859709eabb04b39dc5034d16b</t>
  </si>
  <si>
    <t>PV Evolution Labs LLC</t>
  </si>
  <si>
    <t>http://www.pvel.com</t>
  </si>
  <si>
    <t>PV Evolution Labs LLC provides testing and performance validation services for companies developing photovoltaic (PV) products and projects. The company offers engineering and technical services, which include performance characterization services, such as PAN file development and sandia coefficients, incident angle modifier, and light induced degradation services; product and supplier assessment services, which include approved vendor programs, PV module reliability scorecards, comparative energy yield programs, and extended reliability testing services; statistical batch testing services; and solar reference cell devices and calibration services. Its services for manufacturers include bankability, product certification, NREL-CEC qualification, laboratory, and PV-USA outdoor research center. PV Evolution Labs LLC was incorporated in 2009 and is based in Berkeley, California. As of March 17, 2014, PV Evolution Labs LLC operates as a subsidiary of DNV GL Group AS.</t>
  </si>
  <si>
    <t>1740000</t>
  </si>
  <si>
    <t>Band of Angels</t>
  </si>
  <si>
    <t>Stiftelsen Det Norske Veritas; DNV GL Group AS</t>
  </si>
  <si>
    <t>solar panel; PV Evolution Labs; solar panel test; solar panel development; solar panel performance; solar panel materials; solar panels; independent solar panel; labless solar panel; solar panel reliability; solar panel manufacturers; critical solar panel; Solar panel dimensions; solar panel energy; solar panel design; solar panel technologies; large solar panel; operating conditions; labless solar development; reliability testing; statistically significant sample; significant sample size; operating solar power; reliability test labs; developers. module testing; Ongoing Degradation Testing; actual performance degradation; Reliability Demonstration Testing; electrical stress; High-resolution performance tracking; electrical stress tests; decreased power output; solar financiers; fast turnaround time; rigorous third-party assessment; electrical stress capabilities; long-term performance expectations; mechanical stress tests; real-world operating conditions; short-circuit operating conditions; Evolution Labs LLC; cause material properties; junction box; long expected service; harsh field environments; wide range; grid-connected commercial power; snow loading; efficiency. solar. test; cable pull tests</t>
  </si>
  <si>
    <t>evaluates; operating conditions; evolution; electrical stress; decreased; performance and reliability; characterization; degradation; time to market; solar panel performance; snow loading; project developers; panel performance; stress; iec; labs; tests; accelerated; sample; loading; junction box; rigorous; energy yield; snow; ongoing; humidity; high resolution; uv; grid connected; test; reliability; junction; resolution; assessment; laboratory; wind and snow; wide array; wet and dry; weatherization; uv radiation; turnaround time; test labs; test lab; test and measurement; temperature coefficients; superstrate; subjected; stresses; specializes in solar; solder; solar panel technologies; solar panel manufacturers; solar panel design; solar development; situ; short circuit; service life; reliability and performance; range of mechanical; quantifies; product performance; precipitation; performance metrics; performance degradation; performance and durability; panels are typically; panel technologies; outdoor testing; operating solar; open circuit; module testing; materials and designs; material properties; material degradation; long duration; leakage current; large solar panel; large solar; laboratory testing; iv curves; iv; interconnections; installed solar panels; installed solar; independent solar; including light; full spectrum; financiers; evaluates real; encapsulant; electroluminescence; electrical performance; determines; demonstrates; degrade; dedicate; cycle time; current measurements; crucial; commercial power</t>
  </si>
  <si>
    <t>0.00021498983578218522</t>
  </si>
  <si>
    <t>3425</t>
  </si>
  <si>
    <t>0.0003868134487951405</t>
  </si>
  <si>
    <t>85565f83-e58b-671a-6b2e-cd0ac14a9f51</t>
  </si>
  <si>
    <t>e Marine Systems</t>
  </si>
  <si>
    <t>http://www.emarineinc.com</t>
  </si>
  <si>
    <t>E Marine Systems is a distributor of solar panels, wind chargers, and charge controller products. eMarine Systems is a distributor of solar panels, solar charge controller, inverter repair &amp; other related products and services. Also, we sell marine refrigeration, water heaters and LED lights.</t>
  </si>
  <si>
    <t>distributor of solar; charge controller; distributor; wind chargers; solar charge controller; marine systems; controller products; charge controller products; controller; marine; solar charge; led lights; refrigeration; water heaters; heaters; sell; products and services; chargers; inverter; repair</t>
  </si>
  <si>
    <t>0.00026536057807203183</t>
  </si>
  <si>
    <t>7423</t>
  </si>
  <si>
    <t>0.0003025334444069511</t>
  </si>
  <si>
    <t>Certain data and content provided by https://www.crunchbase.com/organization/e-marine-systems</t>
  </si>
  <si>
    <t>1870</t>
  </si>
  <si>
    <t>35fc0f04f6fe9f56bf792af6873fe546</t>
  </si>
  <si>
    <t>A/S Vestfrost</t>
  </si>
  <si>
    <t>http://www.vestfrostsolutions.com</t>
  </si>
  <si>
    <t>A/S Vestfrost develops, manufactures, and sells refrigerators and freezers for biomedical, cold chain for vaccine, merchandising, wine, and food and beverage markets. The company offers refrigerators and freezers for hospitals, health clinics, universities, laboratories, and pharmacies; grade A freeze protection products, ice lined refrigerators, vaccine/icepack freezers, and combined ILR/icepack freezers, as well as solar refrigerators, freezers, and panels. It also provides point of sale coolers, and display coolers and freezers; refrigeration and freezing equipment for the storage of wines, as well as party coolers; and display coolers and freezers, chest freezers. The company was founded in 1963 and is based in Esbjerg, Denmark. A/S Vestfrost operates as a subsidiary of Esbjerg Andels Renovation A/S.</t>
  </si>
  <si>
    <t>Esbjerg</t>
  </si>
  <si>
    <t>Region of Southern Denmark</t>
  </si>
  <si>
    <t>Esbjerg Andels Renovation A/S</t>
  </si>
  <si>
    <t>freezers; coolers; vaccine; refrigerators and freezers; refrigerators; wines; merchandising; lined; health clinics; freezing; freeze protection; cold chain; chest; clinics; freeze; biomedical; wine; protection products; ice; food and beverage; beverage; well as solar; display; laboratories; refrigeration; hospitals; universities; cold; grade; chain; party; food; health; combined; point</t>
  </si>
  <si>
    <t>0.00013277060167196845</t>
  </si>
  <si>
    <t>3080</t>
  </si>
  <si>
    <t>0.00020312185801947406</t>
  </si>
  <si>
    <t>1871</t>
  </si>
  <si>
    <t>beba2e64f0c15cafa2af90000ce2152b</t>
  </si>
  <si>
    <t>Heliox XI Limited</t>
  </si>
  <si>
    <t>Heliox XI Limited operates solar panels. The company was founded in 2011 and is based in Oxford, United Kingdom.</t>
  </si>
  <si>
    <t>6ab125da24fa58696806765ca77fa051</t>
  </si>
  <si>
    <t>Inovus Solar, Inc.</t>
  </si>
  <si>
    <t>http://www.inovussolar.com</t>
  </si>
  <si>
    <t xml:space="preserve">Inovus Solar, Inc. designs, manufactures, and installs on-grid and off-grid solar outdoor lighting products in the United States, Australia, Brazil, and the United Arab Emirates. The company offers various solar-powered street lighting solutions for road, parking, and pathway; and campuses, bases, and cities. It also serves counties, education providers, retail operators, and the U.S. military units. The company was incorporated in 2013 and is based in Boise, Idaho. As of February 16, 2017, Inovus Solar, Inc. operates as a subsidiary of SolarOne Solutions, Inc.
</t>
  </si>
  <si>
    <t>4170000</t>
  </si>
  <si>
    <t>Inovus Solar; vertical solar wrap; area lighting; Solar Street Lighting; thin-film solar wrap; LED Solar Lights; solar powered street; solar power technology; areas Inovus Solar; clean solar energy; page Solar panel; LEED certification Solar; Intelligent energy management; wireless lighting controls; On-Grid products; Inovus Solar® products; olar-LED lighting products; lower maintenance alternative; unsightly flat panels; Solar-LED street lights; vandalism issues; sustainable economic value; best-in-class battery management; snow loading; secure website; proactively plan maintenance; Wireless communication technologies; Wireless Control technologies; CO2 pollutants. lighting.; outdoor street; solar wing; outdoor lighting; lighting solutions; energy flow; DC energy; maintenance efficiencies; energy constraints; operating costs; modular design; grid power; maintenance costs; recent advances; poor aesthetics; specific application; quick payback; electricity costs; long term; tall versions; environmental impacts; maintenance bills</t>
  </si>
  <si>
    <t>wrap; vertical solar; area lighting; luminaire; dependence; wind and snow; vandalism; solar panel converts; snow loading; secure website; reduces dependence; reduce carbon; panel converts; leed certification; led luminaire; grid products; flat panels; energy and maintenance; converts sunlight; schedules; leed; aesthetics; loading; street; efficiencies; eliminates; snow; converts; economic; vertical; night; contribute; eliminate; certification; led lighting; bills; unsightly; transmission grid; tested and proven; technologies allow; sunlight into energy; specific application; solar provides solar; solar produces; solar power technology; solar led street; reducing energy; reduced maintenance costs; reduced maintenance; reduce the risk; reduce dependence; quick payback; providing superior; provide sustainable; proven components; products integrate; proactively; preserving; power the led; power bills; power at night; positive return; patented system; olar; offsetting; offset the cost; nearby buildings; maximizes the energy; management and control; manage and control; luminaires; lower maintenance; lighting controls; light poles; light levels; led street lights; led solar; led retrofit; inverter converts; intelligent energy management; intelligent energy; integrated design; housed; generate clean; environmental impacts; energy stored; efficient led; economic and environmental; easy access; dimming; dc energy; control technologies; contribute to leed; consumed locally; concentrates; compromise; components to create; battery management; advances in solar; controller</t>
  </si>
  <si>
    <t>0.00021768930278826456</t>
  </si>
  <si>
    <t>0.0002485798136889946</t>
  </si>
  <si>
    <t>1873</t>
  </si>
  <si>
    <t>b1657707644f669647f8a9a3ff4769bb</t>
  </si>
  <si>
    <t>Marubun Corporation</t>
  </si>
  <si>
    <t>http://www.marubun.co.jp</t>
  </si>
  <si>
    <t>Marubun Corporation distributes cutting-edge electronics products in Japan and internationally. The company offers semiconductors and electronic devices, including memory ICs, solar panels, micro-processors, special-use ICs, connectors, ASICs, and displays, as well as standard logic, analog, software, discrete, and other products. It also provides electronic systems, such as industrial manufacturing equipment comprising industrial robots, IC test handlers, and embedded computers; industrial inspection equipment comprising IC lead inspection systems, X-ray inspection systems, and reflow simulation equipment; thin film equipment consisting of MOCVD systems, plasma nano-processing equipment, and nanoimprint equipment; and network and optical communication products that include network time servers, frequency standard products, and components for optical communication. In addition, the companys electronic systems products also comprise lasers and optoelectronics, which include laser oscillators, laser diodes, laser processing systems, optical components, laser measurement equipment, lamps and optics, and laser sensors; measurement and sensor products, such as acoustic and vibration measurement, and radio frequency measurement products, as well as partial discharge monitoring products for generators and motors; and aerospace and defense products, including space equipment, geophysical equipment, microwave components, and simulator equipment. Marubun Corporation was founded in 1844 and headquartered in Tokyo, Japan.</t>
  </si>
  <si>
    <t>7537 (The Tokyo Stock Exchange); MUUN.F (Pink Sheets LLC)</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</si>
  <si>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t>
  </si>
  <si>
    <t>optical communication; inspection systems; ics; electronic systems; ic; laser; measurement; frequency; thin film equipment; systems products; sensor products; ray inspection systems; ray inspection; products that include; products also comprise; processing systems; optoelectronics; optical components; mocvd; memory ics; measurement products; measurement equipment; laser processing; laser diodes; inspection equipment; industrial robots; industrial manufacturing; handlers; geophysical; film equipment; equipment consisting; electronics products; defense products; corporation distributes; comprising industrial; comprising; standard products; monitoring products; discrete; aerospace and defense; optical; processing equipment; communication products; partial; vibration; simulator; logic; radio frequency; processors; manufacturing equipment; analog; lasers; ray; diodes; consisting; servers; industrial inspection; discharge; microwave; plasma; electronic devices; acoustic; nano; memory; simulation; comprise; connectors; motors; semiconductors; cutting edge; optics; lamps; computers; lead; embedded; radio; cutting; robots; displays; corporation; generators; edge; special; defense; test; sensor</t>
  </si>
  <si>
    <t>0.00046919687251992806</t>
  </si>
  <si>
    <t>33789</t>
  </si>
  <si>
    <t>0.0004497543083156207</t>
  </si>
  <si>
    <t>efdd7e6cab3bd2a6409fd02925d39f4f</t>
  </si>
  <si>
    <t>S.Y.Panel Co.,Ltd.</t>
  </si>
  <si>
    <t>http://www.sypanel.com</t>
  </si>
  <si>
    <t>S.Y.Panel Co., Ltd. Researches and develops, produces and sells inflammable building panels in South Korea. It offers exterior panels, such as insulating materials, including polyurethane, glasswool, SEG/SEM, and EPS panels; design panels comprising cube metal, solar roof, constone, metal, and techline panels; and boltless and general wall type, roof type, acoustic, and siding panels. The company also provides tech-board, which is used as polyurethane foam for thermal insulation, pir, pur, and polyisocianurate foam for construction and other fields applications; and color indexes. S.Y.Panel Co., Ltd. was founded in 1994 and is headquartered in Suwon, South Korea.</t>
  </si>
  <si>
    <t>9119842</t>
  </si>
  <si>
    <t>A109610 (KOSDAQ)</t>
  </si>
  <si>
    <t>polyurethane; foam; siding; roof type; researches and develops; polyurethane foam; offers exterior; insulating materials; indexes; glasswool; eps; cube; thermal insulation; researches; insulating; produces and sells; solar roof; type; metal; exterior; acoustic; color; comprising; insulation; fields; board; wall; general; tech</t>
  </si>
  <si>
    <t>0.0003997285420166561</t>
  </si>
  <si>
    <t>0.0004118466573712519</t>
  </si>
  <si>
    <t>f90284e272fb36a2b7699a9d491e0c84</t>
  </si>
  <si>
    <t>SANYO North America Corporation</t>
  </si>
  <si>
    <t>http://www.us.sanyo.com</t>
  </si>
  <si>
    <t>SANYO North America Corporation manufactures and supplies solar panels, rechargeable batteries, and electrical systems and equipment. The company offers consumer electronics, which comprise LED-LCD televisions, LCD televisions, plasma televisions, and remotes; dual and digital cameras and camcorders; microcomputerized rice cookers, basic rice cookers, grills, toaster ovens, coffee and tea appliances, microwaves, refrigerators and freezers, and vacuum accessories; rechargeable batteries, mobile boosters, rechargeable hand warmers, and charging systems; eneloop bikes; air purification systems; massage chairs, relaxation chairs, and foot massagers; digital sound and voice recorders; consumer projectors; navigation systems, backup cameras, and in-dash units; audio systems and internet radio products; and HAVC products. It also provides commercial electronics, such as solar products, industrial batteries, projectors and monitors, biomedical products, air purification systems, synergetic hybrid bicycles, HVAC systems, refrigeration equipment, food solutions, security systems, electronic devices/components, and automotive equipment; and environmental solutions, which comprise solar canopies and clean energy parking solutions used in cities, schools, airports, hospitals, shopping malls, office buildings, stadiums, convention centers, convenience stores, retail chains, campuses, hotels, and sport complexes. In addition, the company offers logistics services, including warehousing, freight management, and NVOCC services; and customs brokerage services. It serves commercial, government, municipal, private, residential, and university industries. The company was founded in 1961 and is headquartered in San Diego, California with a manufacturing plant in Salem, Oregon. SANYO North America Corporation operates as a subsidiary of SANYO Electric Co., Ltd.</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</si>
  <si>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t>
  </si>
  <si>
    <t>rice; lcd televisions; chairs; air purification systems; air purification; televisions; purification systems; cookers; projectors; rechargeable; rechargeable batteries; purification; comprise; lcd; warmers; toaster; tea; systems and equipment; supplies solar panels; shopping malls; sanyo; retail chains; remotes; relaxation; refrigerators and freezers; offers logistics; microwaves; massagers; massage chairs; massage; logistics services; industrial batteries; hvac systems; grills; freight management; environmental solutions; dual and digital; dash; customs; convenience stores; comprise solar; complexes; cameras and camcorders; camcorders; brokerage services; boosters; navigation systems; charging systems; audio systems; stadiums; warehousing; serves commercial; malls; biomedical; supplies solar; recorders; freight; electrical systems; bikes; chains; canopies; campuses; bicycles; coffee; brokerage; digital cameras; ovens; freezers; office buildings; corporation manufactures; convenience; airports; refrigerators; sport; foot; security systems; shopping; municipal; hotels; voice; plasma; electronic devices; manufactures and supplies; refrigeration; cities; hvac; hospitals; university; sound; solar products; parking; basic; backup; schools; dual; monitors; vacuum; audio; hand; stores</t>
  </si>
  <si>
    <t>0.0002998605245506224</t>
  </si>
  <si>
    <t>3248</t>
  </si>
  <si>
    <t>0.0003411254941813979</t>
  </si>
  <si>
    <t>1876</t>
  </si>
  <si>
    <t>4d13dc73a9735e8d9a09d74e57c5c7e4</t>
  </si>
  <si>
    <t>Baker Electric, Inc.</t>
  </si>
  <si>
    <t>http://www.baker-electric.com</t>
  </si>
  <si>
    <t>Baker Electric, Inc., an electrical contractor, provides electrical construction and installation services. It specializes in performing electrical balance of system, high/medium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and audio/visual/acoustic controls and others; tenant improvements; and utility solar panel installations. In addition, it provides pre-construction services, such as design development, budgeting, cost control, value engineering, and estimating; and project management services, which include project planning, production control, procurement, detailing and coordination drawings, pre-fabrication, safety, and others. The company serves energy, cogeneration, education, healthcare, Indian gaming, hospitality, military, business solar, and water/wastewater treatment markets throughout Southern California. Baker Electric, Inc. was founded in 1938 and is based in Escondido, California.</t>
  </si>
  <si>
    <t>1938</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</si>
  <si>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t>
  </si>
  <si>
    <t>baker; wastewater treatment markets; utility solar; treatment markets; tenant improvements; technology services; system installations; subcontractor; serves energy; project planning; project management services; programming services; programmable logic; pre fabrication; pre construction; offers construction; medium voltage; include project; hvac controls; fire alarm; estimating; environmental control; electrical construction; detailing; design development; cost control; construction and installation; business solar; budgeting; alarm and security; wastewater treatment; tenant; solar panel installations; panel installations; electrical contractor; prime; coordination; cogeneration; voltage; logic; balance of system; indian; pre; wastewater; substations; programmable; drawings; controls; hospitality; low voltage; southern; security systems; performs; construction services; acoustic; performing; improvements; programming; hvac; gaming; healthcare; management services; contractor; alarm; project management; fabrication; control system; balance; procurement; medium; installation services; specialty; audio; treatment; visual; fire; education; controllers; specializes; mechanical; planning</t>
  </si>
  <si>
    <t>0.0004147874122349496</t>
  </si>
  <si>
    <t>6485</t>
  </si>
  <si>
    <t>0.0004339758550783835</t>
  </si>
  <si>
    <t>1877</t>
  </si>
  <si>
    <t>5277e64d6951443692bf7c87084f4f63</t>
  </si>
  <si>
    <t>Talon/LPE, LTD</t>
  </si>
  <si>
    <t>http://www.talonlpe.com</t>
  </si>
  <si>
    <t>Talon/LPE, LTD. provides environmental consulting, environmental engineering, drilling, and field services, as well as general contracting and safety services. The company offers oilfield environmental construction, waste transportation, UST/AST removal, MDPE, soil shredding, and UAV aerial drone services; and air and mud rotary drilling, hollow stem auger, direct push, soil boring installation, monitor and recovery well installation, specialized drilling waste containment, and plug and abandonment services. It also provides construction management, pre-construction consultation, and design-build services; and safety, emergency spill response, confined space entry, DOT training, annual refreshers, and custom training services. The company serves Fortune 500 energy companies, industrial companies, oilfield service firms, pipeline companies, transportation companies, real estate firms, national food chains, municipalities, and various smaller companies, as well as federal and state agencies. Talon/LPE, LTD. was formerly known as Llano-Permian Environmental Inc. and changed its name to Talon/LPE, LTD. in January 2004. The company was founded in 1997 and is based in Amarillo, Texas. It has additional offices in Midland and San Antonio, Texas; Artesia, New Mexico; Woodward and Oklahoma City, Oklahoma; and Fort Collins, Colorado.</t>
  </si>
  <si>
    <t>Amarillo</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</si>
  <si>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t>
  </si>
  <si>
    <t>talon; oilfield; drilling; soil; uav aerial; spill; shredding; serves fortune; pre construction; offers oilfield; mud; industrial companies; general contracting; field services; environmental engineering; dot; containment; auger; aerial drone services; environmental consulting; confined; boring; design build; waste; stem; hollow; fortune; chains; energy companies; construction management; aerial drone; municipalities; rotary; training services; removal; pipeline; drone services; push; entry; contracting; annual; consultation; smaller; agencies; federal; recovery; response; real estate; estate; plug; specialized; food; pre; national; general; monitor; emergency; consulting</t>
  </si>
  <si>
    <t>0.00008609718998575913</t>
  </si>
  <si>
    <t>0.00015615183661608816</t>
  </si>
  <si>
    <t>1878</t>
  </si>
  <si>
    <t>63dd28158c3d5cd3afd4d46bff5ac15f</t>
  </si>
  <si>
    <t>Airware, Inc</t>
  </si>
  <si>
    <t>http://www.airware.com</t>
  </si>
  <si>
    <t>Airware, Inc. provides autopilots that act as development platforms for micro to mid-size fixed-wing, helicopter, multiple-rotor, and custom configuration unmanned aerial systems (UAS). The company offers os-Series Autopilot platforms for UAS development and IP creation, such as osFlexPilot, an autopilot for the control of fixed-wing and helicopter UAS; osFlexQuad, an autopilot for the control of multi-rotor vehicles; and osNanoPilot for the control of micro fixed-wing and helicopter UAS that require an autopilot with minimum form-factor and weight. It also provides custom solutions for various UAV applications. Airware, Inc. was formerly known as Unmanned Innovation, Inc. The company was founded in 2012 and is based in San Francisco, California.</t>
  </si>
  <si>
    <t>40300000</t>
  </si>
  <si>
    <t>Andreessen Horowitz LLC (3); Lemnos Labs (2); Kleiner Perkins Caufield &amp; Byers (2); GE Ventures; Shasta Ventures; First Round Capital; RRE Ventures LLC; Caterpillar Ventures; Promus Ventures; Felicis Ventures; Y Combinator Management LLC; Intel Capital; GV; Next World Capital</t>
  </si>
  <si>
    <t>unmanned aerial systems; unmanned aircraft; unmanned aircraft systems; autopilots; unmanned aircraft technology; price competitive UAS; Airware UAS Development; royalty-free license; intellectual property; unmanned aircraft users; open architecture software; conventional helicopter configurations; functional unmanned aircraft; datalink radio; payload interfaces; Unmanned Innovation Inc.; Unmanned Aerial Vehicles; range datalink radio; competitive UAS solutions; commercial unmanned drones.; development platform; form factors; modular hardware; custom Unmanned Aerial; drone autopilot products; Airware Inc.; Autopilots combines; various payload interfaces; UAS manufacturers; particular UAS; unprecedented utility; wing aircraft; multiple independent payloads; short range datalink; multi-rotor configurations; specific applications; long range datalink; massively-funded military drone; nascent DIY drone; VTOL aircraft; USB Host; ideal development platform; flight control; multi-rotor flight; flight control verification; ground station integration; efficient flight testing; complete integrated solution; Multiple product offerings; cost effective production</t>
  </si>
  <si>
    <t>autopilots; os; linux computer; users to create; open architecture; modular hardware; form factors; development platform; extending; rs; linux; intellectual property; wing and vtol; wing aircraft; types of aircraft; rapidly develop; providing unprecedented; price competitive; ins; flight testing; fixed wing aircraft; embedded linux; designed to accommodate; allow users; aircraft technology; autopilot; intellectual; configurations; license; fixed wing; educators; multi rotor; regulated; modification; interfaces; payload; you'd; specific applications; payloads; unmanned aircraft; wing; maintaining; helicopter; rotor; unmanned aerial systems; serial; released; entrepreneurs; aerial systems; factors; uas; tailored; offered; accommodate; series; vtol; extension; enthusiasts; host; rapidly; unmanned aircraft systems; flight control; combine; unprecedented; radio; architecture; long range; fixed; diverse; property; aircraft systems; usb; configuration; wingspan; weigh; utilization of unmanned; unmanned drones; unlimited number; ttl; specializing in drone; source code; shielded; servos; seriously; serial ports; safe and efficient; retain; rc servo; rate data; rapid prototyping; range of aircraft; pushes; professionally; product offerings; price point; pound; platforms enable; party software; operator training; nascent</t>
  </si>
  <si>
    <t>0.00032283831683004336</t>
  </si>
  <si>
    <t>2665</t>
  </si>
  <si>
    <t>0.000307667385489036</t>
  </si>
  <si>
    <t>476a1c01f48b95020a1654a0945ddd06</t>
  </si>
  <si>
    <t>Kurt J. Lesker Company</t>
  </si>
  <si>
    <t>http://www.lesker.com</t>
  </si>
  <si>
    <t xml:space="preserve">Kurt J. Lesker Company designs, manufactures, and distributes vacuum technology solutions for the vacuum equipment market worldwide. It offers components, fittings, instrumentation, power supplies, hardware, computer-controlled thin film vacuum deposition systems, flanges and components, process equipment, traps and filters, evaporation and deposition sources, deposition materials, system components, heat transfer fluids, and remanufactured pumps. The company also provides vacuum systems, chambers, valves, pumps, and fluids; electrical, liquid/gas, motion, optical, and ferrofluid feedthroughs; and gas and liquid management, manipulation and motion, pressure measurement systems. Its systems and components are used to make products, such as space exploration, night vision goggles, flat panel televisions, automotive lightings, microprocessors, solar cells, taxidermies, freeze drying, razor blades, automotive parts, architectural glass, optical lenses, contacts, and home decor items. The companys systems and components are also used in the research and development efforts in university, government, and industrial sectors; applications for new semiconductor devices, photovoltaic, optical, and production; and applications for the automotive industry, solar energy, and flat panel displays. Kurt J. Lesker Company was founded in 1954 and is based in Clairton, Pennsylvania with offices, distribution centers, and manufacturing facilities in North America, Europe, and Asia.
</t>
  </si>
  <si>
    <t>Clairton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</si>
  <si>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t>
  </si>
  <si>
    <t>systems and components; fluids; deposition; vacuum; vacuum technology; vacuum systems; vacuum deposition; traps; semiconductor devices; remanufactured; pressure measurement; optical lenses; measurement systems; manipulation; liquid management; lightings; goggles; gas and liquid; flanges; feedthroughs; development efforts; deposition systems; deposition materials; decor; computer controlled; automotive parts; evaporation; optical; liquid; motion; process equipment; contacts; freeze; chambers; architectural glass; industrial sectors; blades; automotive; drying; automotive industry; televisions; night vision; flat panel; heat transfer; lenses; technology solutions; instrumentation; system components; pumps; exploration; power supplies; filters; items; fittings; efforts; valves; flat panel displays; panel displays; university; architectural; transfer; measurement; night; pressure; controlled; displays; sectors</t>
  </si>
  <si>
    <t>0.00041928478944004466</t>
  </si>
  <si>
    <t>12045</t>
  </si>
  <si>
    <t>0.0003868096294908144</t>
  </si>
  <si>
    <t>9ae016d774c5532ee039dcccd5488f27</t>
  </si>
  <si>
    <t>Sena Development Public Company Limited</t>
  </si>
  <si>
    <t>http://www.senadevelopment.com</t>
  </si>
  <si>
    <t>Sena Development Public Company Limited, together with its subsidiaries, engages in the development and sale of properties in Thailand. The company operates through Property Development for Sales, Golf Course Services, and Services Apartment segments. It primarily develops condominiums, single houses, and townhomes; and apartments for rent. The company also services apartments and the golf course; and designs buildings and furniture. In addition, it manufactures, transmits, and sells electricity from solar energy; and distributes prefab steel and construction materials, as well as solar panels and inverter, including solar system installment solar panels. The company was formerly known as Krungthep Keha Group Co., Ltd. Sena Development Public Company Limited was founded in 1993 and is headquartered in Bangkok, Thailand.</t>
  </si>
  <si>
    <t>51483335</t>
  </si>
  <si>
    <t>10204683</t>
  </si>
  <si>
    <t>SENA (The Stock Exchange of Thailand)</t>
  </si>
  <si>
    <t>golf course; apartments; golf; course; townhomes; sells electricity; installment; electricity from solar; condominiums; property development; apartment; transmits; construction materials; rent; well as solar; houses; including solar; furniture; segments; subsidiaries; solar system; properties; steel; inverter; property</t>
  </si>
  <si>
    <t>0.00020297083822538067</t>
  </si>
  <si>
    <t>19339</t>
  </si>
  <si>
    <t>0.00028963907809676057</t>
  </si>
  <si>
    <t>fe4dd4b904109b6afe7327d95aea3d65</t>
  </si>
  <si>
    <t>Natilus Inc.</t>
  </si>
  <si>
    <t>http://www.natilus.co</t>
  </si>
  <si>
    <t>Natilus Inc. manufactures aircraft drones used for freight forwarding. The company was incorporated in 2016 and is based in San Jose, California.</t>
  </si>
  <si>
    <t>cargo / transportation industries / large scale commercial / foundations for solar</t>
  </si>
  <si>
    <t>drone management. drones; scale commercial drones; large scale drone; inter-continental cargo delivery; air freight; air freight costs; ft drone; B777; lbs; Natilus; Boeing; company; size; flight; services; Summer; commercial.</t>
  </si>
  <si>
    <t>air freight; freight; scale drone; scale commercial; large scale drone; large scale commercial; drone manufacturing; continental; cargo delivery; boeing; large scale; inter; help reduce; reduce the cost; ft; delivery services; scheduled; summer; lbs; commercial drones; cargo; sized; drone management; reducing; helps; specializes; size</t>
  </si>
  <si>
    <t>0.00006943717683314171</t>
  </si>
  <si>
    <t>6257</t>
  </si>
  <si>
    <t>0.00015303433185964065</t>
  </si>
  <si>
    <t>7692350370988e37d29a17f0175d2517</t>
  </si>
  <si>
    <t>Help-Link UK Limited</t>
  </si>
  <si>
    <t>http://www.help-link.co.uk</t>
  </si>
  <si>
    <t>Help-Link UK Ltd. distributes and installs home heating equipment and boilers in the United Kingdom. It also offers its services for gas and liquid petroleum gas boilers, oil boilers, radiators, renewable energy options, solar photovoltaic systems (solar panels), biomass boilers, heat pumps, bathrooms, cavity wall insulations, and heat recovery units. The company provides repairs and maintenance services, including boiler repairs, central heating repairs, servicing and replacements, service plans, electrical services, and landlord services. It serves homeowners via partners. The company was founded in 1998 and is based in Leeds, United Kingdom.</t>
  </si>
  <si>
    <t>15623684</t>
  </si>
  <si>
    <t>8961754</t>
  </si>
  <si>
    <t>boilers; repairs; services for gas; serves homeowners; oil boilers; landlord; insulations; heating equipment; gas boilers; gas and liquid; boiler repairs; repairs and maintenance; distributes and installs; cavity wall; biomass boilers; replacements; energy options; bathrooms; solar photovoltaic systems; offers its services; cavity; heat recovery; central heating; petroleum; electrical services; radiators; servicing; photovoltaic systems; boiler; biomass; link; maintenance services; uk; recovery; liquid; heat pumps; homeowners; plans; central; wall; partners; solar photovoltaic; options; units; pumps</t>
  </si>
  <si>
    <t>0.000592869566843075</t>
  </si>
  <si>
    <t>3437</t>
  </si>
  <si>
    <t>0.0004751730035236277</t>
  </si>
  <si>
    <t>1883</t>
  </si>
  <si>
    <t>cff186a0f6d319eb472539fdd431ec2b</t>
  </si>
  <si>
    <t>Fedora Security LLC</t>
  </si>
  <si>
    <t>http://fedorasecurity.com</t>
  </si>
  <si>
    <t>Fedora Security LLC develops and implements security solutions to private and governmental sectors. It offers wireless visual sensors, monitoring fusion centers, and Web-based command and control systems; and perimeter, drone security, video surveillance and analytic, threat and risk analysis, and Web intelligence solutions. The company provides solutions for energy, utility, and industrial assets; commercial facilities; events; transportation hubs; and maritime, corporate, and construction markets. It serves customers in the United States and internationally. The company was incorporated in 2015 and is headquartered in Great Neck, New York.</t>
  </si>
  <si>
    <t>Great Neck</t>
  </si>
  <si>
    <t>web intelligence; visual sensors; solutions for energy; private and governmental; offers wireless; intelligence solutions; industrial assets; develops and implements; construction markets; commercial facilities; analytic; risk analysis; drone security; threat; hubs; video surveillance; security solutions; command and control; perimeter; implements; governmental; fusion; maritime; command; assets; control systems; corporate; centers; events; visual; risk; sectors; surveillance; private; wireless</t>
  </si>
  <si>
    <t>0.00024907041360840095</t>
  </si>
  <si>
    <t>22465</t>
  </si>
  <si>
    <t>0.0002965818635943629</t>
  </si>
  <si>
    <t>1884</t>
  </si>
  <si>
    <t>5cb4c0f1-491c-ebc7-bc9f-2e303f41579f</t>
  </si>
  <si>
    <t>Drone Journalism Lab</t>
  </si>
  <si>
    <t>http://www.dronejournalismlab.org/</t>
  </si>
  <si>
    <t>Drone Journalism Lab facilitates the use of drones to gather photos, video, and data for news coverage and reporting. Students and faculties can build drone platforms; use them in the field; and research the ethical, legal, and regulatory issues involved in using pilotless aircraft to do journalism.
Drone Journalism Lab was established by Professor Matt Waite of College of Journalism and Mass Communications at the University of Nebraska-Lincoln in November 2011.</t>
  </si>
  <si>
    <t>journalism; regulatory issues; ethical; drone platforms; drone journalism; build drone platforms; build drone; facilitates; gather; students; legal; regulatory; news; lab; involved; coverage; photos; reporting; issues; platforms</t>
  </si>
  <si>
    <t>0.00012325701650710904</t>
  </si>
  <si>
    <t>0.00017742981955380392</t>
  </si>
  <si>
    <t>Certain data and content provided by https://www.crunchbase.com/organization/drone-journalism-lab</t>
  </si>
  <si>
    <t>1885</t>
  </si>
  <si>
    <t>95ae2ad5ba948689865218e6f2f95df0</t>
  </si>
  <si>
    <t>MDC Vacuum Products, LLC</t>
  </si>
  <si>
    <t>http://www.mdcvacuumproductsllc.com</t>
  </si>
  <si>
    <t>MDC Vacuum Products, LLC provides vacuum technology, ceramic-to-metal sealing, and gas delivery solutions to scientific and industrial markets in the United States and internationally. The company designs and manufactures vacuum instruments and components, including metal-seal flanges; electrical and optical ceramic-to-metal sealed components for harsh environmental connector applications; and ultra-high purity gas delivery lines, panels, components, and complex systems, as well as UHP weldments, and full gas panels and boxes for solar, LED, aerospace, clean technology, medical device, and semiconductor industries. Its customers include national laboratories, colleges and universities, and original equipment manufacturers, as well as domestic and international commercial accounts. The company was founded in 1975 and is based in Hayward, California with additional locations in Sarasota, Florida; San Jose, California; and Milton Keynes, United Kingdom.</t>
  </si>
  <si>
    <t>4099999</t>
  </si>
  <si>
    <t>MDC Vacuum Products; ceramic-to-metal sealing; gas delivery solutions; world leader; vacuum technology</t>
  </si>
  <si>
    <t>vacuum technology; vacuum products; gas delivery; vacuum; ceramic; sealing; leader; metal</t>
  </si>
  <si>
    <t>0.00008384963804989386</t>
  </si>
  <si>
    <t>4152</t>
  </si>
  <si>
    <t>0.00013263728609885238</t>
  </si>
  <si>
    <t>1886</t>
  </si>
  <si>
    <t>95ec4b728a265b1d96bc619407cbd829</t>
  </si>
  <si>
    <t>Yingli Solar (China) Ltd.</t>
  </si>
  <si>
    <t>Yingli Solar (China) Ltd. manufactures solar panels. The company is based in China.</t>
  </si>
  <si>
    <t>yingli solar; yingli; manufactures solar panels; manufactures solar</t>
  </si>
  <si>
    <t>0.0005392609062910899</t>
  </si>
  <si>
    <t>0.0003903777208643472</t>
  </si>
  <si>
    <t>1887</t>
  </si>
  <si>
    <t>eff7b5c28fecd5e5c805a12f35d85319</t>
  </si>
  <si>
    <t>Qi3 Limited</t>
  </si>
  <si>
    <t>http://www.qi3.co.uk</t>
  </si>
  <si>
    <t>Qi3 Limited provides sales, marketing, and business development support services to technology companies, enterprises, and the government in the United Kingdom. Its services include market research, strategic marketing, knowledge exchange, lean business building, operational marketing and sales, and concise strategy review. The company serves defense and security, drones and unmanned aerial vehicles, environmental and sustainability, healthcare and life science technology, manufacturing, scientific research and government, sensors and instrumentation, space and aerospace, IT, software, and communication sectors; and corporations, SMEs, start-up companies and VCs, public sector companies, and universities and research councils. Qi3 Limited was founded in 1999 and is based in Cambridge, United Kingdom.</t>
  </si>
  <si>
    <t>marketing technology-based products; mainstream market adoption; dispassionate consultants. advertising; great idea; hands-on expertise; Technology Commercialisation; scientific research; opportunity evaluation; Knowledge Transfer; Business Development; technology development; operate; clients; stages; practitioners; money; aspects; strategy; implementation; sales</t>
  </si>
  <si>
    <t>unite; uniquely positioned; technology development; sales and marketing; practitioners; market adoption; mainstream; great idea; focus on providing; commercialisation; consultants; business development; marketing; stages; uniquely; positioned; hands; adoption; idea; aspects; advertising; evaluation; scientific; strategy; opportunity; teams; implementation; transfer; knowledge; committed; great; delivering; money; expertise</t>
  </si>
  <si>
    <t>0.0005330528575354724</t>
  </si>
  <si>
    <t>17975</t>
  </si>
  <si>
    <t>0.0005228609186909876</t>
  </si>
  <si>
    <t>1888</t>
  </si>
  <si>
    <t>b2821b4210e16153b4b31ce045909d1d</t>
  </si>
  <si>
    <t>Fisker Automotive, Inc.</t>
  </si>
  <si>
    <t>Fisker Automotive, Inc. was acquired by Wanxiang America Corporation. Fisker Automotive, Inc. designs, develops, and manufactures electric vehicles with extended range (EVer). It develops Karma, a plug-in electric hybrid vehicle with two driving modes. Fisker Automotive, Inc. was founded in 2007 and is based in Anaheim, California.</t>
  </si>
  <si>
    <t>Anaheim</t>
  </si>
  <si>
    <t>1288130000</t>
  </si>
  <si>
    <t>Kleiner Perkins Caufield &amp; Byers (7); Palo Alto Investors, LLC (3); Advanced Equities, Inc., Investment Arm (2); New Enterprise Associates (2); Quantum Fuel Systems Technologies Worldwide Inc.; Eco-Drive (Capital) Partners LLC; Qatar Investment Authority; ThomasLloyd Capital LLC; Ace Investments, Inc.</t>
  </si>
  <si>
    <t>Wanxiang Group Corporation</t>
  </si>
  <si>
    <t>karma sedan; Fisker Karma; Fisker Automotive; sportscar- Fisker Karma; Fisker Karma Sedan; hybrid electric powertrain; lithium-ion battery pack; environmentally friendly cars; hybrid cars; hybrid car; Fisker Automotive Hybrid; gasoline engine; Stealth mode; new hybrid cars; hybrid car  premium; plug-in hybrid car; ground-breaking Karma; heights. hybrid cars; best hybrid cars; Karma drivers; sports car company; electric traction motors; kW electric generator; performance  Electric Vehicle; cleantech automotive company; Fisker Automotive engineers; new Fisker Surf; dual electric motors; Stealth mode travel; kWh Lithium-ion battery; Sport mode; emission-free all-electric operation; efficient all-electric driving; fully depleted battery; environmentally conscious vehicles; environmentally-responsible luxury car; efficient gasoline engine; wheels—the gasoline engine; gasoline-powered generator; Wall-Mounted Charging Station; standard U.S. household; ordinary gas station; portable Travel Charger; range; remarkable green credentials.; spirited new attitude; automotive solar panel; industry leading rigidity; fuel economy ratings; precision MIG welds</t>
  </si>
  <si>
    <t>fisker; karma; powertrain; hybrid car; gasoline; stealth mode; stealth; gasoline engine; fisker karma; luxury; lithium ion battery; miles; ion battery; surf; powered generator; plug in hybrid; ion battery pack; gasoline powered; extended range; epa; compromise; hybrid electric; wheels; lithium ion; mode; cars; electric motors; curved; ratings; battery pack; motors; environmentally friendly; driving; environmentally; premium; outlet; ion; hybrid; driver; car; kw; sport; lithium; rear; emission; generator; electric vehicle; pack; style; extended; drive; drives; engine; click; automotive; welds; wall mounted; varies greatly; traction; top speed; sunset; spherically; size and weight; single charge; rivets; rigidity; proprietary design; performance electric; perfect balance; mission to create; mig; maximum sunlight; improve efficiency; horsepower; ground breaking; green credentials; full power; full length; fuel economy; free driving; firmly; filling; extruded aluminum; environmentally responsible; environmentally conscious; environmental sense; emission free; electric traction; electric driving; driving experience; draw energy; depleted; credentials; convertible; compromising; battery range; automotive solar; travel; auto; sphere</t>
  </si>
  <si>
    <t>0.00031406505627138304</t>
  </si>
  <si>
    <t>0.00043835982186235403</t>
  </si>
  <si>
    <t>b8b5448952d458c71935d41393765ca1</t>
  </si>
  <si>
    <t>Cape.Com, Inc.</t>
  </si>
  <si>
    <t>http://www.cape.com</t>
  </si>
  <si>
    <t>Cape.Com, Inc. provides Internet services to businesses and individuals. The company offers high-speed DSL access, broadband voice calling and wireless hotspots, Web site design and development, and dial-up access services. It also provides Web site and email hosting, WAN/LAN consulting, Web development and automation, and customized B2B solutions, as well as offers network consulting services. It serves the digital communication needs of South-eastern New England. Cape.Com, Inc. was founded in 1994 and is based in Mashpee, Massachusetts. As of April 12, 2007, Cape.Com, Inc. operates as a subsidiary of Troy City Internet Exchange, Inc.</t>
  </si>
  <si>
    <t>Mashpee</t>
  </si>
  <si>
    <t>Troy City Internet Exchange, Inc.</t>
  </si>
  <si>
    <t>drone hardware. drones; Cape Productions; ability; company; video; world</t>
  </si>
  <si>
    <t>virtualized; record video; offers the ability; control drones; cape; ability to control; drone hardware; productions; record; ability</t>
  </si>
  <si>
    <t>0.00012823674616509865</t>
  </si>
  <si>
    <t>0.00016527636673123583</t>
  </si>
  <si>
    <t>1890</t>
  </si>
  <si>
    <t>542272a3-fede-5412-5974-76bf4cc540e5</t>
  </si>
  <si>
    <t>Birdpilot</t>
  </si>
  <si>
    <t>http://www.birdpilot.com/en/home</t>
  </si>
  <si>
    <t>Birdpilot is a UAV manufacturer from Germany. Birdpilot is a UAV manufacturer from Germany, their focus is on lightweight long endures Multicopters.</t>
  </si>
  <si>
    <t>Penzberg</t>
  </si>
  <si>
    <t>uav manufacturer; multicopters; lightweight</t>
  </si>
  <si>
    <t>0.00008110757377542349</t>
  </si>
  <si>
    <t>0.00013116089791293916</t>
  </si>
  <si>
    <t>Certain data and content provided by https://www.crunchbase.com/organization/birdpilot</t>
  </si>
  <si>
    <t>1891</t>
  </si>
  <si>
    <t>c2b2d485-5a00-a49d-51ae-bb92d1a215f2</t>
  </si>
  <si>
    <t>Multicoptercenter</t>
  </si>
  <si>
    <t>http://multicoptercenter.com/</t>
  </si>
  <si>
    <t>Multicoptercenter.com is selling aerial photographing equipment, multicopter drones and accessories in Europe.</t>
  </si>
  <si>
    <t>multicopter drones; drones and accessories; multicopter; selling</t>
  </si>
  <si>
    <t>0.00007725224097630911</t>
  </si>
  <si>
    <t>0.00011527798040118809</t>
  </si>
  <si>
    <t>Certain data and content provided by https://www.crunchbase.com/organization/multicoptercenter</t>
  </si>
  <si>
    <t>a75960f6ce89db55c566a3a5b7a5d1d3</t>
  </si>
  <si>
    <t>Dotterel Technologies Limited</t>
  </si>
  <si>
    <t>http://dotterel.co.nz</t>
  </si>
  <si>
    <t>Dotterel Technologies Limited develops and integrates a suite of noise reduction and audio enablement technology for unmanned aerial vehicle (UAVs). Its solution include Dotterel NRS technology used in UAVs and multicopters. The company's solutions offers passive noise reduction, active noise filtering, and agritech. It serves agriculture and cinematography sectors. The company was founded in 2015 and is based in Auckland, New Zealand.</t>
  </si>
  <si>
    <t>Dotterel; drone; drones</t>
  </si>
  <si>
    <t>e1a7f515536a32de4debaa975a197b12</t>
  </si>
  <si>
    <t>The Louver Shop, Inc.</t>
  </si>
  <si>
    <t>http://www.louvershop.com</t>
  </si>
  <si>
    <t>As of February 1, 2015, The Louver Shop, Inc. was acquired by American Home Products LLC. The Louver Shop, Inc. manufactures and supplies shutters in the United States. The company offers plantation, hardwood, and poly or faux wood shutters; bamboo, cellular, cordless, honeycomb, natural, pleated, roller, roman, sheer/soft, sliding panel, solar, transitional, vertical, woven, and wood shades; aluminum, bamboo, composite, horizontal, mini, plantation, pleated, poly or faux wood, sheer/soft, sliding panel, transitional, vertical, wood, and roman blinds; and exterior window shutters. It offers its products for arches, doors, French doors, room separators, sliding glass doors, specialty shaped windows, and windows. The companys products are used in bathrooms, bedrooms, commercial and office spaces, dens, dining rooms, entry ways and foyers, family rooms, home offices, kids' rooms, kitchens, living rooms, and sun rooms. It sells its products through its shops in the United States. The company was incorporated in 1981 and is based in Dahlonega, Georgia.</t>
  </si>
  <si>
    <t>Dahlonega</t>
  </si>
  <si>
    <t>American Home Products, LLC</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</si>
  <si>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t>
  </si>
  <si>
    <t>shutters; sliding; rooms; sheer; roman; pleated; plantation; bamboo; wood; soft; doors; poly; shop; wood shades; hardwood; glass doors; french doors; dining; cordless; arches; woven; separators; kitchens; honeycomb; bathrooms; vertical; roller; blinds; windows; shades; kids; shaped; shops; horizontal; french; spaces; exterior; manufactures and supplies; entry; ways; room; mini; composite; cellular; living; offices; window; specialty; family; sells its products; offers its products; aluminum; office; natural</t>
  </si>
  <si>
    <t>0.0004807910776498026</t>
  </si>
  <si>
    <t>4618</t>
  </si>
  <si>
    <t>0.0004313786000260749</t>
  </si>
  <si>
    <t>7f178d76ac698ddbab0474a55b5193f6</t>
  </si>
  <si>
    <t>Coruscant SA</t>
  </si>
  <si>
    <t>http://www.coruscantgroup.com</t>
  </si>
  <si>
    <t>Coruscant SA engages in the development and operations of photovoltaic solar panels for carparks. The company was founded in 2007 and is based in Paris, France.</t>
  </si>
  <si>
    <t>3292495</t>
  </si>
  <si>
    <t>Écomobilité Partenaires</t>
  </si>
  <si>
    <t>photovoltaic solar panels; photovoltaic carports installations; photovoltaic power plants; independent solar energy; solar electricity production; solar car park; solar power plants; car parks; solar power plant; photovoltaic roofing; long term period; project legal structuring; power plant operations; parking garage; greenhouse gas emissions; reference industrial partners; parking area; solar carport; solar shelters; solar market; feed-in tariff; company finances; urban densification; innovative operator; national company; fixed price; construction works; project design; structural sizing; economic study; project execution; electrical engineering; practical answer; life time; service rendering; bad weather; EDF; development; producer; permit; manufactures; shade; owner; user; consumption; sites; pioneer; solution; Contribution; projects</t>
  </si>
  <si>
    <t>car parks; finances; electricity produced; parking; shelters; solar electricity; parks; manages; power plant; sold; solar carport; reduction of greenhouse; project execution; project design; photovoltaic roofing; photovoltaic power plants; parking garage; parking area; operations and administration; life time; industrial partners; independent solar; fixed price; engineering and construction; energy producer; economic study; design including; densification; construction works; carport; car park; build and operate; bad weather; car; finance; structuring; feed in tariff; conducts; rendering; permit; edf; power plants; plant; sizing; greenhouse gas emissions; electrical engineering; bad; solar market; gas emissions; photovoltaic power; greenhouse gas; tariff; electricity production; contribution; carports; produced; solar power plant; parking lots; garage; equity; turning; pioneer; owner; shade; production of solar; lots; leads; answer; administration; implemented; producer; solar power plants; legal; invest; park; greenhouse; reference; execution; period; places; implement; study; practical; economic; photovoltaic solar panels; commissioning; feed; emissions; specializing; reduction; turnkey; roofing; operator; urban; structural; long term; photovoltaic solar; term; sites; independent</t>
  </si>
  <si>
    <t>0.0004392500448365733</t>
  </si>
  <si>
    <t>9590</t>
  </si>
  <si>
    <t>0.00046211704627503253</t>
  </si>
  <si>
    <t>1895</t>
  </si>
  <si>
    <t>6b515a7e983973c996950cd8d668131c</t>
  </si>
  <si>
    <t>Applied Films Corp.</t>
  </si>
  <si>
    <t>As of July 7, 2006, Applied Films Corporation was aquired by Applied Materials Inc.Applied Films Corporation provides thin film deposition equipment for flat panel display, architectural glass, solar cell, consumer products packaging, and electronics industries. Its deposition systems are used to deposit thin films that enhance the characteristics of a base substrate, such as silicon, glass, plastic, and paper or foil. The company operates in the United States, Germany, Belgium, Taiwan, Korea, Japan, Indonesia, and the Peoples Republic of China. Applied Films was founded in 1976 and is headquartered in Longmont, Colorado.</t>
  </si>
  <si>
    <t>117587781</t>
  </si>
  <si>
    <t>464000529</t>
  </si>
  <si>
    <t>16149999</t>
  </si>
  <si>
    <t>AFCO (Nasdaq Global Market)</t>
  </si>
  <si>
    <t>applied films; films; deposition; applied; thin film deposition; products packaging; film deposition equipment; film deposition; enhance the characteristics; electronics industries; deposition systems; deposition equipment; deposit thin; foil; applied materials; architectural glass; thin films; consumer products; corporation; deposit; substrate; flat panel display; panel display; paper; enhance; characteristics; packaging; architectural; plastic; solar cell; base; flat panel; display</t>
  </si>
  <si>
    <t>0.0004054896979256769</t>
  </si>
  <si>
    <t>0.0003087832447308746</t>
  </si>
  <si>
    <t>cdb02a59a4cc92b8bc5a678d2f7c86ec</t>
  </si>
  <si>
    <t>Shems Innovations</t>
  </si>
  <si>
    <t>http://shemstechnologies.com</t>
  </si>
  <si>
    <t>Shems Innovations develops, imports, and commercializes equipment that produces or allows for the production of energy and the treatment of water. It offers solar pumping solutions that allow for the conservation of farmers existing equipment, converting it into an electric pumping system with a continuous current. The company also provides transparent solar panels and photovoltaic greenhouses. In addition, it offers solutions in the areas of photovoltaic electricity production, pumping and solar irrigation, solar thermal energy, water management and treatment, communication electronics, embedded information systems, consulting and environmental studies, and rural zone shut-insurance. Shems Innovations is based in Marrakech, Morocco.</t>
  </si>
  <si>
    <t>Marrakech</t>
  </si>
  <si>
    <t>Morocco</t>
  </si>
  <si>
    <t>pumping; water management; transparent solar panels; solutions that allow; solar pumping solutions; solar pumping; solar irrigation; pumping system; pumping solutions; production of energy; photovoltaic electricity; panels and photovoltaic; offers solar pumping; management and treatment; existing equipment; environmental studies; transparent solar; greenhouses; solar thermal energy; treatment; shut; offers solutions; imports; electricity production; converting; commercializes; thermal energy; zone; irrigation; studies; conservation; farmers; innovations; transparent; rural; continuous; embedded; insurance; solar thermal; consulting; offers solar</t>
  </si>
  <si>
    <t>0.00011095548491120625</t>
  </si>
  <si>
    <t>11241</t>
  </si>
  <si>
    <t>0.00019021043268417997</t>
  </si>
  <si>
    <t>4ecac1b654063abef6364404eb600ecf</t>
  </si>
  <si>
    <t>GreenTech Global Energy LLC</t>
  </si>
  <si>
    <t>http://www.gtgenergy.com</t>
  </si>
  <si>
    <t>GreenTech Global Energy LLC operates as a renewable energy power company. It offers solar energy solutions. The company also offers solar panels, such as mono-crystalline and poly-crystalline panels; solar street lights; and utility scale project development services. In addition, it offers installation and after sales services. The company serves modular, commercial, industrial, and utility scale power markets worldwide. GreenTech Global Energy LLC was founded in 2009 and is based in Doral, Florida.</t>
  </si>
  <si>
    <t>Doral</t>
  </si>
  <si>
    <t>utility scale; scale project; power markets; offers solar energy; crystalline panels; crystalline and poly; markets worldwide; utility scale power; scale power; development services; offers installation; crystalline; solar street lights; sales services; project development; poly crystalline; mono crystalline; offers solar; solar street; street lights; solar energy solutions; offers solar panels; poly; mono; street; modular; energy solutions</t>
  </si>
  <si>
    <t>0.0003859085293341174</t>
  </si>
  <si>
    <t>3025</t>
  </si>
  <si>
    <t>0.00029344262108752455</t>
  </si>
  <si>
    <t>1898</t>
  </si>
  <si>
    <t>ae2595b03488e9794d20f37d379fbe4b</t>
  </si>
  <si>
    <t>Fenix International Inc.</t>
  </si>
  <si>
    <t>http://fenixintl.com</t>
  </si>
  <si>
    <t>Fenix International Inc. designs and manufactures renewable energy products for mobile telecoms in emerging markets. The company offers ReadySet, an intelligent plug-and-play energy system that powers mobile phones, lights, water purifiers, and medical applications. Its ReadySet energy system consists of electronics, intelligent firmware, and battery that enable it to be charged from a portfolio of energy sources, including solar, micro-wind, micro-hydro, and bicycle dynamos. The company also provides a suite of accessories ranging from mobile phone charging solutions to LED lights. It markets its products through MTN service centers and shops in Uganda and Rwanda, as well as through Kickstarter.com in the United States. Fenix International Inc. was incorporated in 2009 and is based in San Francisco, California.</t>
  </si>
  <si>
    <t>AlphaMundi Group Ltd., Investment Arm</t>
  </si>
  <si>
    <t>renewable energy products; intelligent plug-and-play energy; venture-backed technology company; phone charging solutions; MTN Mobile Money; base-of-the-pyramid marketing. energy; energy storage; next-generation credit score; real-time transaction data; fenix velo; efficiency. renewable energy.; power electronics; Fenix International; government-issued identification card; flexible payment terms; ReadyPay Solar; mobile telecoms; energy sources; mobile phones; solar financing; energy apps; water purifiers; solar solutions; ReadyPay Power; bicycle dynamos; lease-to-own home; medical applications; intelligent firmware; disruptive innovation; life-changing loans; human power; power upgrades; affordable installments; LED lights; flagship product; financial services; for-profit corporation; bicycle generator; larger amounts; San Francisco; Latin America; core expertise; product design; battery; accessories; customers; people; repayments</t>
  </si>
  <si>
    <t>mobile money; mobile enabled; bicycle; power electronics; energy system; enabled; energy storage; venture backed; velo; telecoms; storage and charge; repayments; quality of life; pyramid; products for mobile; power upgrades; play energy; people living; mobile phone charging; micro wind; micro hydro; manufactures renewable energy; manufactures renewable; life changing; installments; identification card; flexible payment; finance power; expandable; energy and financial; disruptive innovation; data to create; core expertise; charging solutions; charge control; accessories ranging; medical applications; emerging markets; water purifiers; score; phone charging; financed; billion people; register; solar financing; loans; issued; flagship product; purifiers; weekly; system consists; firmware; financial services; money; disruptive; flagship; phone; affordable; empower; intelligent; venture; powers; renewable energy products; amounts; led lights; card; sustainability; transform; plug and play; mobile phone; backed; hydro; product design; credit; payment; billion; charged; account; mobile phones; solar solutions; including solar; identification; monthly; lease; suite; upgrades; living; terms; profit; energy sources; continue; emerging; daily; apps; larger; pay; finance; ranging; generator; energy products</t>
  </si>
  <si>
    <t>0.0003666771559440091</t>
  </si>
  <si>
    <t>8243</t>
  </si>
  <si>
    <t>0.00037268786358405666</t>
  </si>
  <si>
    <t>3e1382ab-f7cc-0395-80be-80a761af128f</t>
  </si>
  <si>
    <t>Skylift Global, Inc.</t>
  </si>
  <si>
    <t>http://www.skyliftglobal.com</t>
  </si>
  <si>
    <t>What if the power of flight was accessible to everyone? With the goal of making the power of flight accessible to everyone, Skylift uses our exclusive knowledge and experience to disrupt traditional aircraft design with the latest UAS technology. Our patent-pending multi-rotor vehicle is the first of its kind to break the 1:1 lifting ratio. We make the utility of a helicopter available at a fraction of the size and cost.</t>
  </si>
  <si>
    <t>LightSpeed Innovations (2)</t>
  </si>
  <si>
    <t>uas technology; disrupt traditional; aircraft design; accessible; lifting; knowledge and experience; disrupt; ratio; break; multi rotor; fraction; exclusive; helicopter; kind; rotor; patent pending; knowledge; pending; goal; uas; logistics; latest; patent; size; traditional</t>
  </si>
  <si>
    <t>0.0002561061058708717</t>
  </si>
  <si>
    <t>5214</t>
  </si>
  <si>
    <t>0.00035033907112773545</t>
  </si>
  <si>
    <t>Certain data and content provided by https://www.crunchbase.com/organization/skylift-global-inc</t>
  </si>
  <si>
    <t>5339caf5-53dd-3a83-37a7-f0fe0ec181fb</t>
  </si>
  <si>
    <t>Go Greena</t>
  </si>
  <si>
    <t>http://gogreena.co.uk</t>
  </si>
  <si>
    <t>Go Greena is a UK group working to provide energy saving solutions to its customers. Go Greena is an energy efficiency company serving the UK domestic market.
Their main products are loft and cavity wall insulation, which can be provided free of charge to households under the UK government CERT scheme. Other products and services include external wall insulation, PV solar panels and energy performance certificates.
Go Greena's head office is in Manchester.</t>
  </si>
  <si>
    <t>wall insulation; uk; panels and energy; main products; loft and cavity; head office; free of charge; external wall insulation; external wall; domestic market; cavity wall insulation; energy saving solutions; energy performance; cavity wall; saving solutions; pv solar panels; provide energy; insulation; loft; scheme; cavity; certificates; wall; energy efficiency; households; serving; pv solar; head; energy saving; external; services include; products and services; provided; main; domestic; office; saving; working</t>
  </si>
  <si>
    <t>0.0002262188746932725</t>
  </si>
  <si>
    <t>3465</t>
  </si>
  <si>
    <t>0.00024674848515998454</t>
  </si>
  <si>
    <t>Certain data and content provided by https://www.crunchbase.com/organization/go-greena</t>
  </si>
  <si>
    <t>1901</t>
  </si>
  <si>
    <t>70e1cbfb7bc0716ec5bd7b55e96d6b37</t>
  </si>
  <si>
    <t>The NOCO Company</t>
  </si>
  <si>
    <t>http://no.co</t>
  </si>
  <si>
    <t>The NOCO Company manufactures battery chargers, solar panels, jump starters, portable power devices, flashlights, and extension cables. The company was founded in 1914 and is based in Cleveland, Ohio.</t>
  </si>
  <si>
    <t>1914</t>
  </si>
  <si>
    <t>Cleveland</t>
  </si>
  <si>
    <t>battery battery industry; innovative battery products; Battery Life; NOCO XGrid; battery corrosion; NOCO Genius; world class offerings; entirely new generation; Equal Employment Opportunity; disabilities. battery. consumer; various brands; NOCO designs; innovative brands; NOCO Accessories; affirmative action; NOCO Company; advancement opportunities; new standard; electronics. electronics; ChargeLight; minorities; applicants; inclusion; Employer; diversity; veterans; introduction; performance</t>
  </si>
  <si>
    <t>genius; employment; battery life; revolutionized; performance and safety; inclusion; entirely new generation; employer; disabilities; battery products; battery industry; applicants; advancement; equal; diversity; brands; women; preventative; introduction; veterans; introduced; corrosion; protected; offerings; entirely; opportunities; effectively; opportunity; action; committed; individuals; creates; consumer electronics; class; today</t>
  </si>
  <si>
    <t>0.0003266857878390272</t>
  </si>
  <si>
    <t>24751</t>
  </si>
  <si>
    <t>0.0003815062560639719</t>
  </si>
  <si>
    <t>d6c12674e96648b3ed700a4bb80bcd9a</t>
  </si>
  <si>
    <t>China Super Power Saving Holdings Limited</t>
  </si>
  <si>
    <t>China Super Power Saving Holdings Limited, an investment holding company, engages in the manufacture and sale of energy saving products and solutions to commercial, institutional, and industrial organizations in China. Its products include parking guidance systems; LED street lights, LED tubes, and LED lamp bulbs; nano-ceramic fluorescent lamps; system of water cooling towers; green electricity hybrid solutions based on solar panels and wind turbines; and electrodeless magnetic discharge lamps. The company also offers various energy saving devices, such as street lamp, fluorescent lamp, common type, industrial sewing machine, central air conditioner, injection molding machine, oil field pump, and elevator energy saving devices, as well as draught fans, water pumps, and air compressor energy saving device. China Super Power Saving Holdings Limited offers its products to municipal government street lighting systems, hotels, hospitals, factories, business and residential compounds, and shopping malls through distributors. The company was formerly known as Shenzhen Xindeqin Technology Development Limited and changed its name to China Super Power Saving Holdings Limited in August 2007. China Super Power Saving Holdings Limited was founded in 1999 and is based in Shenzhen, China.</t>
  </si>
  <si>
    <t>252056</t>
  </si>
  <si>
    <t>MLCSP (Euronext Paris)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</si>
  <si>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t>
  </si>
  <si>
    <t>saving devices; power saving; energy saving devices; lamp; fluorescent; energy saving; holdings; street; saving; super; water cooling; street lighting systems; solutions to commercial; shopping malls; oil field; municipal government; led tubes; led street lights; led lamp; hybrid solutions; fluorescent lamps; draught; discharge lamps; air conditioner; air compressor; lamps; led street; injection molding; panels and wind; compressor; malls; elevator; conditioner; saving products; green electricity; energy saving products; products and solutions; ceramic; molding; street lighting; injection; compounds; machine; bulbs; discharge; towers; factories; shopping; magnetic; water pumps; municipal; hotels; street lights; nano; lighting systems; institutional; guidance; hospitals; fans; tubes; parking; common; pump; organizations; central; offers its products; distributors; cooling; hybrid; wind turbines; type; turbines; pumps</t>
  </si>
  <si>
    <t>0.00045139264793452635</t>
  </si>
  <si>
    <t>14807</t>
  </si>
  <si>
    <t>0.0004707600856479194</t>
  </si>
  <si>
    <t>1c787d3b6342611ab3a79967462c5b46</t>
  </si>
  <si>
    <t>Aston Solar, LLC</t>
  </si>
  <si>
    <t>http://www.astonsolar.com</t>
  </si>
  <si>
    <t>Aston Solar, LLC designs and develops solar energy management and monitoring solutions. The company offers EnergySmart Solar Panel, a solar electric generation system. Aston Solar, LLC is based in Piscataway, New Jersey.</t>
  </si>
  <si>
    <t>Piscataway</t>
  </si>
  <si>
    <t>solar energy management; management and monitoring; develops solar energy; generation system; monitoring solutions; develops solar; designs and develops; solar electric; energy management</t>
  </si>
  <si>
    <t>0.00020627459477196245</t>
  </si>
  <si>
    <t>0.00021097852755674572</t>
  </si>
  <si>
    <t>1904</t>
  </si>
  <si>
    <t>f1501eac6ff5686ce56da7899fc5fb19</t>
  </si>
  <si>
    <t>microdrones GmbH</t>
  </si>
  <si>
    <t>http://www.microdrones.com</t>
  </si>
  <si>
    <t xml:space="preserve">microdrones GmbH develops, manufactures, and supplies customized and intelligent UAV/drone solutions in Germany and internationally. It offers md4-200, a miniaturized vertical take off and landing (VTOL) aircraft solution; md4-1000, a miniaturized VTOL aircraft solution; and md4-3000, a miniaturized VTOL aircraft solution. The company serves search and rescue, inspections, security, surveillance, science and research, aerial photography, aerial video, surveying/GIS, and unmanned cargo system applications. It sells its products through a network of dealers and distributors. The company was founded in 2005 and is based in Siegen, Germany with additional offices in the United States, Canada, and Germany.
</t>
  </si>
  <si>
    <t>Siegen</t>
  </si>
  <si>
    <t>numerous different types; team; development; aircraft</t>
  </si>
  <si>
    <t>types of aircraft; worked; numerous; types</t>
  </si>
  <si>
    <t>0.00007657277888788144</t>
  </si>
  <si>
    <t>15341</t>
  </si>
  <si>
    <t>0.00013965803200648914</t>
  </si>
  <si>
    <t>1905</t>
  </si>
  <si>
    <t>c6bff2f850e7856a71fc6975d01c03c5</t>
  </si>
  <si>
    <t>Ekowatt SA</t>
  </si>
  <si>
    <t>http://www.ekowatt.be</t>
  </si>
  <si>
    <t>Ekowatt SA, a PV engineering and installation company, engages in installation of solar panels. The company was founded in 2007 and is based in Mons, Belgium.</t>
  </si>
  <si>
    <t>Mons</t>
  </si>
  <si>
    <t>engages in installation; installation of solar</t>
  </si>
  <si>
    <t>0.00027292175745671326</t>
  </si>
  <si>
    <t>2472</t>
  </si>
  <si>
    <t>0.0003053618913995107</t>
  </si>
  <si>
    <t>dde487dcdc67e5e4188cd0861dfbdada</t>
  </si>
  <si>
    <t>Botlink</t>
  </si>
  <si>
    <t>http://www.botlink.io</t>
  </si>
  <si>
    <t>Botlink develops a cloud-connected drone control and communications platform that lets users to operate their drones. Its platform collects and processes relevant FAA data for references, including nearby manned aircraft and controlled airspace information, as well as displays that data on a map in relation to the position of a drone. Botlink was formerly known as Aerobotic Innovations, LLC. The company was founded in 2014 and is based in Fargo, North Dakota.</t>
  </si>
  <si>
    <t>Fargo</t>
  </si>
  <si>
    <t>North Dakota</t>
  </si>
  <si>
    <t>best all-in-one drone; drone control application; Drone Position; relevant FAA data; drone operations; nearby manned aircraft; uses GPS data; drone. drones. hardware.; airspace information; Airspace Awareness; nearby airspaces; FAA flight; cloud-connected platform; Aircraft Avoidance; app displays; easy reference; unmanned aircraft; Botlink map; UAV software; process data; advisory warning; regulation data; cellular network; hardware platform; communications platform; robotics. software; relation; location; world; airspeed; limiting; sky; altitude; Features; collects; processes; corrections; mission; travel; capability; real-time</t>
  </si>
  <si>
    <t>controlled airspace; drone control; nearby; relation; faa; airspace; manned; position; safely; we're; controlled; uav software; safely and reliably; process data; plot; manned and unmanned; hardware platform; gps data; drone position; displays this data; direction of travel; data for easy; corrections; control application; communications platform; collects and processes; cloud connected; clearly; cellular network; app displays; airspeed; airspaces; map; we're building; simply; displayed; limiting; manned aircraft; warning; drone operations; securely; remain; reliably; location; task; compliant; advisory; regulation; relevant; avoidance; collects; reference; matter; sky; direction; altitude; lot; cellular; awareness; travel; unmanned aircraft; capability; app; capable; displays; gps; communications; display; processes; fly; connected</t>
  </si>
  <si>
    <t>0.0002868536395360507</t>
  </si>
  <si>
    <t>0.00028100605165305443</t>
  </si>
  <si>
    <t>1907</t>
  </si>
  <si>
    <t>e5179aaf69a682546a067cb9f59719a6</t>
  </si>
  <si>
    <t>Ethos Distributed Solutions</t>
  </si>
  <si>
    <t>http://ethossolutions.com</t>
  </si>
  <si>
    <t>Ethos Distributed Solutions provides distributed operation and maintenance, system upgrading, and engineering consulting services within wind, solar, and wireless markets in the United States. Its wind turbine services include scheduled preventative maintenance, unscheduled maintenance, daily monitoring, remote resetting, oil changes and particulate evaluation, service reporting, monthly performance reporting, consumable inventory management, turbine blade replacement, weld inspection and repair, tower inspection, transformer inspection and preventative maintenance, fire protection inspection, alignment verification, rock anchor tensioning, and root cause analysis; and blade, generators, gearboxes, and hydraulic systems inspection, repair, and replacement. The companys solar PV systems services include warranty administration, panel replacement, solar resource modeling, site evaluation for new projects, equipment selection, panel washing, site landscaping maintenance, cost response analysis, interconnection agreement support, thermal imaging, racking inspection and maintenance, and communications installation and troubleshooting. Its services for wireless infrastructure needs include antenna system upgrade, complete cellular tower construction, cellular carrier site relocation, on call maintenance (up tower and down tower), fiber testing, sweeping, and site decommissioning; and fiber optic design, installation, and maintenance. The companys engineering services for renewable and telecom industries include turbine performance consulting, solar PV performance consulting, site evaluations for new and existing renewable systems, wind resource modeling, engineering design and permitting, construction management, and energy storage consulting. Ethos Distributed Solutions was formerly known as Ethos Distributed Energy LLC and changed its name to Ethos Distributed Solutions in June 2014. The company was founded in 2009 and is based in Wheat Ridge, Colorado.</t>
  </si>
  <si>
    <t>Wheat Ridge</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</si>
  <si>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t>
  </si>
  <si>
    <t>preventative maintenance; preventative; blade; tower; modeling; evaluation; replacement; cellular; turbine; resource; reporting; wireless infrastructure; weld; upgrading; unscheduled maintenance; unscheduled; turbine blade; tensioning; telecom industries; systems services; sweeping; solar resource; site evaluations; site evaluation; services for wireless; root; relocation; particulate; panel washing; interconnection agreement; inspection and maintenance; gearboxes; evaluations; ethos; equipment selection; engineering consulting; decommissioning; daily monitoring; consumable; antenna system; fiber; consulting; anchor; distributed; services include; inventory management; alignment; solar pv systems; fire protection; landscaping; interconnection; transformer; rock; fiber optic; engineering design; scheduled; carrier; troubleshooting; thermal imaging; construction management; permitting; hydraulic; solar pv; optic; repair; operation and maintenance; verification; inventory; administration; washing; wireless; engineering services; antenna; agreement; upgrade; racking; consulting services; telecom; monthly; selection; pv systems; wind turbine; call; daily; energy storage; warranty; changes; response; fire; generators; imaging; communications</t>
  </si>
  <si>
    <t>0.00008728254028645397</t>
  </si>
  <si>
    <t>2107</t>
  </si>
  <si>
    <t>0.00019275491558077074</t>
  </si>
  <si>
    <t>1908</t>
  </si>
  <si>
    <t>bc34bc4580a6ee6568f82b27448f544c</t>
  </si>
  <si>
    <t>Solstice Initiative Inc.</t>
  </si>
  <si>
    <t>http://solstice.us</t>
  </si>
  <si>
    <t>Solstice Initiative Inc. was founded in 2014 and is headquartered in Boston, Massachusetts.</t>
  </si>
  <si>
    <t>non-profit cleantech company; rooftop solar panels; US. clean energy.; cleantech. energy. non; low earners; Solstice; renters; communities; profit.</t>
  </si>
  <si>
    <t>cleantech; profit; rooftop solar panels; renters; rooftop solar; communities; rooftop</t>
  </si>
  <si>
    <t>0.000124923031158716</t>
  </si>
  <si>
    <t>6788</t>
  </si>
  <si>
    <t>0.00015540049009079657</t>
  </si>
  <si>
    <t>1909</t>
  </si>
  <si>
    <t>889953c97550ebb07461a4d12954a47d</t>
  </si>
  <si>
    <t>Exendis, through its subsidiaries, engages in manufacturing power systems, convertors, battery chargers, solar panels converters, cell convertors, and energy storage inverters. The company is based in the Netherlands.</t>
  </si>
  <si>
    <t>7872156</t>
  </si>
  <si>
    <t>exendis; engages in manufacturing; battery chargers; converters; energy storage; subsidiaries; chargers; power systems</t>
  </si>
  <si>
    <t>0.00036798586114620603</t>
  </si>
  <si>
    <t>13639</t>
  </si>
  <si>
    <t>0.0004169463797252375</t>
  </si>
  <si>
    <t>3cfda525-5b90-1ec1-bdc6-0fc5f011e851</t>
  </si>
  <si>
    <t>Rpas Formacion</t>
  </si>
  <si>
    <t>http://www.cursopilotodrone.com/</t>
  </si>
  <si>
    <t>Rpas Formacion conducted pilot drone courses (RPAS) adapted to the requirements of the new Royal Decree Law.</t>
  </si>
  <si>
    <t>rpas; royal; decree; conducted; law; courses; adapted; pilot</t>
  </si>
  <si>
    <t>0.0005148219703843376</t>
  </si>
  <si>
    <t>8085</t>
  </si>
  <si>
    <t>0.00045677528365426417</t>
  </si>
  <si>
    <t>Certain data and content provided by https://www.crunchbase.com/organization/rpas-formacion</t>
  </si>
  <si>
    <t>1911</t>
  </si>
  <si>
    <t>d27a7fb94cd827f0fcc8e899597f19f1</t>
  </si>
  <si>
    <t>Arctic Robotics Oy</t>
  </si>
  <si>
    <t>http://www.arcticrobotics.com</t>
  </si>
  <si>
    <t>Arctic Robotics Oy designs and manufactures fully autonomous indoor flying drones for security purposes as well as any other business needs. The company's product provides situation awareness reducing unnecessary visits to site, performs scheduled patrols on the premises with live videos, manually launches patrols to read RFID sensors in the inventory, and offers web interface to the operator for patrolling the premises. The company also provides business consulting, process development, and project management services. It serves security, maintenance and construction, and logistics and inventory Management industries. The company was founded in 2016 and is based in Vantaa, Finland.</t>
  </si>
  <si>
    <t>Vantaa</t>
  </si>
  <si>
    <t>arctic robotics; autonomous indoor security; indoor flying drones; bright daylight. drones.; indoor navigation solution; business specific solutions; robotics company; off-the-shelf solutions; external sensors; total darkness; business needs; information technology; kind; GPS; services; patent</t>
  </si>
  <si>
    <t>fully autonomous indoor; autonomous indoor; arctic; fully autonomous; indoor; specific solutions; shelf solutions; provide fully; navigation solution; indoor security; indoor navigation; equally; darkness; business specific; security services; daylight; flying drones; deploying; bright; shelf; kind; external; patent pending; pending; total; customized; patent; independent; capable; gps; navigation; flying</t>
  </si>
  <si>
    <t>0.00021243632521755946</t>
  </si>
  <si>
    <t>13700</t>
  </si>
  <si>
    <t>0.0002728149313565316</t>
  </si>
  <si>
    <t>1912</t>
  </si>
  <si>
    <t>84519a4df9f8120cb253fc39135a0694</t>
  </si>
  <si>
    <t>Cable USA LLC</t>
  </si>
  <si>
    <t>http://cableusallc.com</t>
  </si>
  <si>
    <t>Cable USA LLC manufactures custom engineered and coaxial cables, and coil cords for industrial, military, medical, and transit applications. The company manufactures low-smoke, zero-halogen, aerospace and industrial-grade data, miniature cable and coax, and composite flat festoon products, as well as fiber optic components and retractable coil cords for agricultural, automotive, automation, aerospace, chemical manufacturing, electronic device, heavy machinery, material handling, mining, overhead crane, down-hole and pipeline, gas turbine, petroleum refining and manufacturing, pharmaceutical manufacturing, pulp and paper manufacturing, power distribution, oil and gas, marine, robotic, jet engine, textile, sensor, steel production, transportation, utility, surveillance, in-flight entertainment, video bore-scope, waste processing, and environmental applications. It also offers micro-USB products, Ethernet coil cords, copper-less cables, micro-HDMI, and thermal imaging and night vision micro coaxs for GPS tracking system, vehicle communication system, infrared camera, thermal imaging, soldier-worn battle system, tactical communication, handheld radio, multi-band radio, transceivers, heads-up display, towed artillery, drone, missile guidance, wireless infrastructure, command center, homeland security, electronic warfare system, IED jamming device, tactical display, ruggedized tablet, installation kit, EMI/RFI protection, and active noise reduction applications. In addition, the company offers patient monitoring cables, test and measurement products, sterilization equipment, and various imaging devices; and transit signaling and control cables, as well as retractable cords, high-speed data products, miniature sensors, and direct burial and power constructions. It offers its products through sales representatives in the United States. The company was founded in 1984 and is headquartered in Naples, Florida. Cable USA LLC operates as a subsidiary of The Marmon Group LLC.</t>
  </si>
  <si>
    <t>Naples</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</si>
  <si>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t>
  </si>
  <si>
    <t>coil; cords; retractable; miniature; thermal imaging; transit; tactical; cables; worn; wireless infrastructure; transceivers; towed; test and measurement; sterilization; steel production; speed data; soldier; sales representatives; rfi; products through sales; pharmaceutical manufacturing; patient; offers micro; noise reduction; multi band; micro usb; measurement products; manufactures low; jet engine; jamming; installation kit; industrial grade; imaging devices; ied; high speed data; hdmi; halogen; grade data; gps tracking; flight entertainment; environmental applications; data products; crane; control cables; communication system; command center; coaxial cables; coaxial; chemical manufacturing; bore; artillery; refining; pulp and paper; gas turbine; electronic warfare; signaling; hole; battle; imaging; cable; pulp; electronic device; custom engineered; warfare; smoke; ruggedized; emi; radio; tracking system; missile; heads; fiber optic; ethernet; constructions; petroleum; night vision; textile; representatives; power distribution; material handling; overhead; scope; optic; homeland security; homeland; handheld; display; jet; band; high speed; pipeline; guidance; copper; pharmaceutical; noise; composite; paper; command; machinery; usa</t>
  </si>
  <si>
    <t>0.0000688834560111079</t>
  </si>
  <si>
    <t>2492</t>
  </si>
  <si>
    <t>0.00012996956016064122</t>
  </si>
  <si>
    <t>1913</t>
  </si>
  <si>
    <t>7d5ca970-1f82-2378-792c-25b169b41ff9</t>
  </si>
  <si>
    <t>FlytBase</t>
  </si>
  <si>
    <t>http://flytbase.com</t>
  </si>
  <si>
    <t>Drone APIs and SDK to connect drones with business apps.</t>
  </si>
  <si>
    <t>apps; apis; sdk; connect</t>
  </si>
  <si>
    <t>0.0003510896979377551</t>
  </si>
  <si>
    <t>12511</t>
  </si>
  <si>
    <t>0.0004222427007322556</t>
  </si>
  <si>
    <t>Certain data and content provided by https://www.crunchbase.com/organization/flytbase</t>
  </si>
  <si>
    <t>9fd30aa4c42d0a9a22d132eaeb07765b</t>
  </si>
  <si>
    <t>Bernhard Mechanical Contractors, Inc.</t>
  </si>
  <si>
    <t>http://www.bernhardmechanical.com</t>
  </si>
  <si>
    <t>Bernhard Mechanical Contractors, Inc. designs and installs plumbing, heating, and cooling systems for construction projects. It primarily involves in the construction of mechanical systems, as well as in build work and retro-fitting of existing mechanical systems. The company involves in various projects, such as toxic waste disposal systems, air quality control systems, sub-environments within rooms, solar energy panels, and delivery systems for gas, air, and water. It offers its services to various projects, such as casinos, design/build, factories and office buildings, hospitals, jails, municipal and government buildings, research facilities, retail facilities, schools, and sports facilities. Bernhard Mechanical Contractors, Inc. was formerly known as Bernhard Plumbing. The company was founded in 1919 and is based in Lafayette, Louisiana with an additional office in Baton Rouge, Louisiana.</t>
  </si>
  <si>
    <t>mechanical systems; involves; waste disposal; toxic waste; sports facilities; solar energy panels; retro; government buildings; casinos; contractors; mechanical; energy panels; construction projects; offers its services; delivery systems; air quality; fitting; disposal; cooling systems; office buildings; rooms; designs and installs; toxic; quality control; factories; municipal; hospitals; plumbing; schools; sports; control systems; waste; cooling; environments; office; retail</t>
  </si>
  <si>
    <t>0.0002600281199842036</t>
  </si>
  <si>
    <t>29862</t>
  </si>
  <si>
    <t>0.00029945574529042276</t>
  </si>
  <si>
    <t>e00b3f77ed750861e178679a48b670ec</t>
  </si>
  <si>
    <t>Eole Water S.A.S.</t>
  </si>
  <si>
    <t>http://www.eolewater.com</t>
  </si>
  <si>
    <t>Eole Water S.A.S. engages in the design and development of wind energized systems for water production. Its technology produces water and electricity from wind power. The company was incorporated in 2008 and is based in Sainte Tulle, France.</t>
  </si>
  <si>
    <t>Sainte Tulle</t>
  </si>
  <si>
    <t>1599902</t>
  </si>
  <si>
    <t>Entrepreneur Venture Gestion SA</t>
  </si>
  <si>
    <t>water; wind energized systems; atmospheric water generator; drinking water; humid ambient air; autonomous water production; standalone water generators; water making systems; energy. commercial. water; safe drinking water.; remote areas; standard solar panels; standalone lighting solutions; Solar Street Light; self-sufficient sustainable power; different power capacities; Eole Water; wind power; technical studies; solar streetlights; solar power; total autonomy; all-terrain model; compact design; condensed air; wind turbine; ideal model; additional services; aluminum alloy; remote zones; technology; people; ISSL; AWG; simplicity; development; activity; engineering; moisture; machine; operation; NERIOS.S3; sun; models; machines; environment; maintenance; electricity; products; process</t>
  </si>
  <si>
    <t>drinking water; drinking; water production; standalone; remote areas; integrated solar; worldwide live; water making; water generators; water and electricity; terrain model; technology produces; sustainable power sources; sustainable power; streetlights; street light; standard solar panels; source of water; solar streetlights; solar street light; sector of activity; safe drinking water; safe drinking; production system; people worldwide; led technology; issl; integrated solar street; installed solar; extracts; energized; electricity from wind; delivered ready; condensed; case of emergency; atmospheric water; ambient air; aluminum alloy; decided; standard solar; moved; capacities; mechanics; condensing; lighting solutions; alloy; totally; neutral; invented; elegant; design and development; variety of applications; simplicity; zones; terrain; solar and wind; equivalent; atmospheric; model; power sources; pioneer; ambient; sufficient; moisture; adaptable; solar street; autonomy; studies; assist; aims; activity; wind power; wind turbine; delivered; depending; compact; handling; street; requires; generator; case; civil; turbine; models; ideal; total; ready; specialized; machines; aluminum; generators; live; sector; emergency; sustainable; machine; today; meet; safe</t>
  </si>
  <si>
    <t>0.00007855868928463984</t>
  </si>
  <si>
    <t>0.00012525796044696977</t>
  </si>
  <si>
    <t>1916</t>
  </si>
  <si>
    <t>94a26cf9505a101a374eedaaa785b360</t>
  </si>
  <si>
    <t>Yes! Solar, Inc.</t>
  </si>
  <si>
    <t>http://www.yessolarsolutions.com</t>
  </si>
  <si>
    <t>Yes! Solar, Inc., doing business as Yes! Solar Solutions, manufactures and produces photovoltaic solar electric solutions to homeowners and businesses in the United States. The company offers solar modules, inverters, mounting systems and assemblies, photovoltaic panels, and wiring harnesses, as well as monitoring, and construction and installation services. It provides franchise business opportunity services. The company was incorporated in 2008 and is based in Roseville, California. Yes! Solar, Inc. operates as a subsidiary of Solar Power, Inc.</t>
  </si>
  <si>
    <t>wiring harnesses; solutions to homeowners; solar electric solutions; produces photovoltaic solar; produces photovoltaic; offers solar modules; homeowners and businesses; franchise; electric solutions; construction and installation; harnesses; mounting systems; solar solutions; assemblies; wiring; solar electric; installation services; opportunity; homeowners; photovoltaic panels; photovoltaic solar; solar modules; mounting; offers solar</t>
  </si>
  <si>
    <t>0.0003271351409696872</t>
  </si>
  <si>
    <t>8523</t>
  </si>
  <si>
    <t>0.00030477473553008384</t>
  </si>
  <si>
    <t>1917</t>
  </si>
  <si>
    <t>03d14487b33788535dba5df1cf364856</t>
  </si>
  <si>
    <t>Ty-Ohm Electronic Works Co.,Ltd.</t>
  </si>
  <si>
    <t>http://www.tyohm.com.tw</t>
  </si>
  <si>
    <t>TY-OHM Electronic Works Co., Ltd manufactures and sells resistors in Taiwan. It offers SMD, carbon film, metal film, metal oxide film, metal glaze film, wire wound, cement, and power molded resistors; and fusible, non-inductive, pulse, surge, shunt, and anti-burst resistors. The companys products are used in mobile phones, tablets, notebooks, lighting, power supplies, solar panels, etc. TY-OHM Electronic Works Co., Ltd was founded in 1958 and is headquartered in Taoyuan, Taiwan.</t>
  </si>
  <si>
    <t>3161 (Taipei Exchange)</t>
  </si>
  <si>
    <t>resistors; wound; ty; smd; shunt; ohm; metal film; inductive; glaze; burst; notebooks; cement; metal; surge; pulse; molded; oxide; power supplies; mobile phones; wire; tablets; anti; manufactures and sells; phones; carbon</t>
  </si>
  <si>
    <t>0.00006804945563913414</t>
  </si>
  <si>
    <t>0.00011392579677444435</t>
  </si>
  <si>
    <t>5fcaddedaee9d956e3a2cf6972af67b2</t>
  </si>
  <si>
    <t>Air Liquide, société anonyme</t>
  </si>
  <si>
    <t>http://www.airliquide.com</t>
  </si>
  <si>
    <t>Air Liquide, Société Anonyme provides gases, technologies, and services for industrial and health sectors in Europe, the Americas, the Asia Pacific, and the Middle East and Africa. The company operates through Gas &amp; Services, Engineering &amp; Construction, and Global Markets &amp; Technologies. The Gas &amp; Services segment offers oxygen, nitrogen, argon, hydrogen, and carbon monoxide to the metals, chemicals, refining, and energy industries; and gas solutions to materials and energy, automotive and manufacturing, food and pharmaceuticals, technology and research, and craftsmen and network markets. It also produces and distributes gases, services, medical devices, equipment, and hygiene products to hospitals and clinics, and homecare patients, as well as innovates and develops therapeutic gases for resuscitation. In addition, this segment produces and distributes healthcare specialty ingredients for the cosmetics, pharmaceutical, and vaccine markets; and provides ultra-pure carrier gases, electronics specialty materials, and advanced materials to manufacturers of semiconductors, flat panel displays, and solar cells. The Engineering &amp; Construction segment designs, develops, and builds industrial gas production plants for the third parties, as well as designs and manufactures plants in the traditional, renewable, and alternative energy sectors. The Global Markets &amp; Technologies segment focuses on new markets relating to energy transition, such as hydrogen energy, clean transportation, and mobile refrigeration; processes and injects biogas into the natural gas network; and develops space, aerospace, and cryogenics businesses. This segment is in charge of developing the gas usages by the actors in the maritime sector, including off shore oil and gas platforms, off shore wind turbines, and cryogenic transportation. Air Liquide, Société Anonyme was founded in 1902 and is headquartered in Paris, France.</t>
  </si>
  <si>
    <t>18115201404</t>
  </si>
  <si>
    <t>AIQU.F (Pink Sheets LLC); AIA (Euronext Amsterdam); AIL (Deutsche Boerse AG); AI (Index / Industry / Rate / Commodity); AI (SWX Europe Limited); 0NWF (London Stock Exchange); AI (Euronext Paris); AIL (XETRA Trading Platform); AIP (BATS &amp;#x27;Chi-X Europe&amp;#x27;); AI (Borsa Italiana); AI (Borsa Italiana); AIRP-U (Eurotlx); AI (SIX Swiss Exchange); AI N (Bolsa Mexicana de Valores)</t>
  </si>
  <si>
    <t>Air Liquide; visionary pragmatic creator; world leader; extremely diverse industries; care. public safety; different industries. health; Paul Delorme; Georges Claude; liquid air; steel industry; gases; technologies; services; oxygen; pharmaceuticals; result; idea; beverage; meeting; men; requirements; countries; Group; customers</t>
  </si>
  <si>
    <t>technologies and services; gases; visionary; supplies its customers; produce oxygen; pragmatic; pharmaceuticals; paul; meet the requirements; industrially; extremely diverse; health; men; creator; organized; food and beverage; oxygen; health care; leader; beverage; meeting; idea; public safety; diverse; liquid; extremely; countries; result; founded; food; care; steel; meet</t>
  </si>
  <si>
    <t>0.0002238346767607133</t>
  </si>
  <si>
    <t>4190</t>
  </si>
  <si>
    <t>0.0003049166204252344</t>
  </si>
  <si>
    <t>621ac97fb9d3abcc6db7e20dd7a8caad</t>
  </si>
  <si>
    <t>Jinfeng Agricultural Services Co., Ltd</t>
  </si>
  <si>
    <t>Jinfeng Agricultural Services Co., Ltd operates projects, offering one-stop shop services for rural farming; and establishment of upgrade plants to upgrade conventional fertilizer output into specialty fertilizers. It provides services, such as field application of CF, SCRF, NCF, and WSF using specialized equipment; as well as safe application of pesticide using drones as per the specific needs of the farm. The company was founded in 2017 and is based in China. Jinfeng Agricultural Services Co., Ltd operates as a subsidiary of Kingenta Ecological Engineering Group Co., Ltd.</t>
  </si>
  <si>
    <t>315974902</t>
  </si>
  <si>
    <t>Linyi Jinfeng Communal Investment Partnership Enterprise (Limited Partnership)</t>
  </si>
  <si>
    <t>Kingenta Ecological Engineering Group Co., Ltd.</t>
  </si>
  <si>
    <t>upgrade; specialized equipment; rural farming; field application; fertilizers; establishment; cf; agricultural services; pesticide; fertilizer; farming; shop; rural; specialty; farm; conventional; specialized; agricultural; offering; safe</t>
  </si>
  <si>
    <t>0.0005462967538473213</t>
  </si>
  <si>
    <t>46075</t>
  </si>
  <si>
    <t>0.00045393560728538207</t>
  </si>
  <si>
    <t>1920</t>
  </si>
  <si>
    <t>fb73f17dc001cf52d20b5b1724137361</t>
  </si>
  <si>
    <t>Rev1 Power Services, Inc.</t>
  </si>
  <si>
    <t>http://www.rev1ps.com</t>
  </si>
  <si>
    <t>Rev1 Power Services, Inc., along with its subsidiaries, provides utility and power plant construction, start-up, commissioning, outage, workforce, and operations and maintenance (O&amp;M) services worldwide. Its services include safety and environmental training and compliance management; technical writing procedures and policies; project commissioning services, including start-up management, mechanical and electrical technicians, instrumentation and controls technicians, and administrative support; and O&amp;M, outage, and technical advisory services. The company also offers start-up training and specialized operations; project financial analysis, such as start-up budgeting, manpower requirements, and O&amp;M budgeting; and training services covering topics, including power generation fundamentals, safety and OSHA training, fossil and combustion turbine fundamentals, craft maintenance and fundamentals, wind farm fundamentals, chemistry controls, environmental fundamentals, and lock-out/tag-out procedures. In addition, it offers emissions monitoring solutions, including system integration, installation, engineering and extended services to the power utility, cement, pulp, and paper industries; and turbine inspections, maintenance cycle completion, solar panel inspection and cleaning, and post-warranty operations, and maintenance to renewable energy clients. The company was founded in 2001 and is based in Valrico, Florida with additional offices in Phoenix, Arizona; Houston, Texas; and St. Johnsbury, Vermont. As of June 24, 2014, Rev1 Power Services, Inc. operates as a subsidiary of Ethos Distributed Solutions.</t>
  </si>
  <si>
    <t>Valrico</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</si>
  <si>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t>
  </si>
  <si>
    <t>fundamentals; power services; budgeting; outage; procedures; technicians; commissioning; start; wind farm; turbine inspections; technical writing; technical advisory; solar panel inspection; services worldwide; services covering; safety and environmental; power utility; paper industries; panel inspection; osha; manpower; inspection and cleaning; including system integration; including system; including power; financial analysis; commissioning services; administrative support; writing; workforce; mechanical and electrical; topics; pulp; policies; cement; turbine; tag; advisory services; combustion; monitoring solutions; completion; lock; craft; controls; chemistry; administrative; operations and maintenance; advisory; training services; system integration; instrumentation; covering; extended; paper; power plant; fossil; compliance; post; emissions; cycle; warranty; subsidiaries; farm; services include; inspections; cleaning; specialized; financial; power generation; plant; mechanical</t>
  </si>
  <si>
    <t>0.00007922098499679298</t>
  </si>
  <si>
    <t>0.00014296610947128378</t>
  </si>
  <si>
    <t>0b7e4a80c870bf9344f9f19d3eb7cb71</t>
  </si>
  <si>
    <t>NEC Space Technologies, Ltd.</t>
  </si>
  <si>
    <t>http://www.ntspace.co.jp</t>
  </si>
  <si>
    <t>NEC Space Technologies, Ltd. designs and manufactures satellite equipment. It offers payload equipment, such as low noise amplifiers, receivers, converters, solid state power amplifiers, and modulators. The company also provides bus equipment, including telemetry transmitters, command receivers, global positioning system receivers, beacon transmitters, solar array panels, and multiuse interface modules; and antennas/space borne radars. It sells and deploys its products worldwide. NEC Space Technologies, Ltd. was formerly known as NEC TOSHIBA Space Systems, Ltd. and changed its name to NEC Space Technologies, Ltd. in May 2015. The company was founded in 2001 and is based in Fuchu, Japan with a plant office in Sagamihara, Japan. NEC Space Technologies, Ltd. operates as a subsidiary of NEC Corporation.</t>
  </si>
  <si>
    <t>NEC Corporation</t>
  </si>
  <si>
    <t>space technologies; nec; receivers; amplifiers; transmitters; space borne; solar array panels; power amplifiers; low noise; global positioning system; global positioning; borne; array panels; positioning system; beacon; products worldwide; deploys; radars; solar array; telemetry; bus; converters; antennas; noise; command; positioning; payload; solid; array; designs and manufactures; satellite; interface</t>
  </si>
  <si>
    <t>0.0003890025083331506</t>
  </si>
  <si>
    <t>0.00031432485182531986</t>
  </si>
  <si>
    <t>1922</t>
  </si>
  <si>
    <t>d3f20fe626a97b5b6fb81ff9bc11a729</t>
  </si>
  <si>
    <t>Pacific Erectors, Inc.</t>
  </si>
  <si>
    <t>http://www.pacificerectors.com</t>
  </si>
  <si>
    <t>Pacific Erectors, Inc. operates as a specialty contractor and provides structural and architectural products and services. The company furnishes and installs metal deck, open web joists, and structural steel shear studs on high rises, airports, schools, hospitals, casinos, sports stadiums, retail buildings, theatres, and high tech offices. It offers preformed metal siding and roofing panels, solar controls, composite metal panels, composite walls, aluminum plate systems, custom metals and aluminum composite cladding systems, sun screens, louvers, and support framing products, as well as metal roofing services. The company also provides design consultation, site survey, product selection cost analysis, preparation of specifications, proposal drawings, and engineering shop drawing services; and lean construction services. Pacific Erectors, Inc. was founded in 1989 and is based in Rocklin, California.</t>
  </si>
  <si>
    <t>Rocklin</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</si>
  <si>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t>
  </si>
  <si>
    <t>pacific; composite; web joists; studs; structural steel; sports stadiums; solar controls; site survey; siding; roofing services; roofing panels; rises; retail buildings; product selection; open web; metal roofing services; metal roofing; metal panels; louvers; lean; joists; installs metal; drawing services; design consultation; cost analysis; cladding systems; casinos; aluminum composite; metal; roofing; stadiums; deck; framing; aluminum; cladding; proposal; drawings; preparation; airports; drawing; construction services; screens; metals; plate; hospitals; high tech; consultation; walls; selection; shop; offices; specifications; schools; structural; survey; sports; steel; controls; retail; tech</t>
  </si>
  <si>
    <t>0.00043580050455415504</t>
  </si>
  <si>
    <t>0.0004146812769628104</t>
  </si>
  <si>
    <t>1923</t>
  </si>
  <si>
    <t>25334328-e4ad-e9f2-90e6-02387b8bbfea</t>
  </si>
  <si>
    <t>Staybrite Solar</t>
  </si>
  <si>
    <t>http://www.staybritesolar.co.uk</t>
  </si>
  <si>
    <t>Staybrite Solar PV Panels.</t>
  </si>
  <si>
    <t>solar pv panels; pv panels; solar pv</t>
  </si>
  <si>
    <t>0.0004429412230689138</t>
  </si>
  <si>
    <t>0.0003894824681140453</t>
  </si>
  <si>
    <t>Certain data and content provided by https://www.crunchbase.com/organization/staybrite-solar</t>
  </si>
  <si>
    <t>1559283120d2efe0728ff98031402da1</t>
  </si>
  <si>
    <t>Adobe Solar, LLC</t>
  </si>
  <si>
    <t>http://www.adobesolar.com</t>
  </si>
  <si>
    <t>Adobe Solar, LLC specializes in the design and integration of grid-tied photovoltaic (PV) solar electric systems for home and business owners in Boulder, Denver, and beyond. The company works directly with homeowners and business owners, architects, homebuilders, and general contractors to perform site evaluation; defines the scope of power needs now and into the future; and designs and installs a PV solar electric system that it is capable of powering the home now, and automobile in future. Its PV solar electric system comprises solar panels for electrical generation; solar inverters for converting the direct current power from the solar modules into alternating current power for use in homes; solar mounting equipment; and a Web-based performance monitoring system that provides building owners or managers with Web-based access to the PV system from anywhere, allowing them to track historical system performance and analyze system data remotely. Adobe Solar also supports other renewable energy sources, such as solar thermal, small wind, geothermal, and micro hydro technologies. The company was incorporated in 2010 and is based in Bakersfield, California. As of April 17, 2014, Adobe Solar, LLC operates as a subsidiary of Southern Turner Renewable Energy, LLC.</t>
  </si>
  <si>
    <t>94400000</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</si>
  <si>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t>
  </si>
  <si>
    <t>pv solar electric; current power; business owners; adobe; solar electric system; electric system; pv solar; solar electric; owners; works directly; web based performance; web based access; tied photovoltaic; system data; system comprises; site evaluation; perform site; panels for electrical; mounting equipment; micro hydro; integration of grid; homebuilders; grid tied photovoltaic; general contractors; electrical generation; design and integration; defines; capable of powering; boulder; performance monitoring; solar mounting; comprises; building owners; solar electric systems; historical; system performance; small wind; electric systems; scope; monitoring system; converting; renewable energy sources; architects; solar inverters; designs and installs; grid tied; alternating current; alternating; powering; automobile; direct current; tied; hydro; evaluation; geothermal; pv system; managers; analyze; energy sources; contractors; homeowners; supports; remotely; perform; capable; solar modules; solar thermal; track; general; mounting; specializes; homes; directly</t>
  </si>
  <si>
    <t>0.0004031420752919328</t>
  </si>
  <si>
    <t>7541</t>
  </si>
  <si>
    <t>0.00039386894061416627</t>
  </si>
  <si>
    <t>3309e20a4748113e699325e9056299e5</t>
  </si>
  <si>
    <t>Native Sun Hope Solar Electric</t>
  </si>
  <si>
    <t>Native Sun Hope Solar Electric, doing business as NativeSUN Solar, LLC, engages in installing photovoltaic panels on homes and businesses in the United States. The company was founded in 1985 and is based in Hard Rock, Arizona. Native Sun Hope Solar Electric operates as a subsidiary of Hopi Foundation.</t>
  </si>
  <si>
    <t>Hard Rock</t>
  </si>
  <si>
    <t>Hopi Foundation</t>
  </si>
  <si>
    <t>panels on homes; installing photovoltaic panels; installing photovoltaic; engages in installing; native; hope; homes and businesses; solar electric; installing; photovoltaic panels; homes</t>
  </si>
  <si>
    <t>0.00035670211436739395</t>
  </si>
  <si>
    <t>15329</t>
  </si>
  <si>
    <t>0.0003272672360373626</t>
  </si>
  <si>
    <t>1926</t>
  </si>
  <si>
    <t>8b4f746f460b24842008c220a1250542</t>
  </si>
  <si>
    <t>Advanced Energy Industries, Inc.</t>
  </si>
  <si>
    <t>http://www.advanced-energy.com</t>
  </si>
  <si>
    <t>Advanced Energy Industries, Inc., together with its subsidiaries, designs, manufactures, sells, and supports power conversion and control products that transform power into various usable forms. It offers process power systems, including direct current (DC), pulsed DC, low frequency, high voltage, and radio frequency (RF) power supplies, as well as matching networks and remote plasma sources for reactive gas applications and RF instrumentation. The company also provides power control modules and thermal instrumentation products for rapid thermal processing, chemical vapor deposition, crystal growing, and other semiconductor and solar applications, as well as in chemical processing, glass manufacturing, and other general industrial power applications; and high voltage products for various applications, including semiconductor wafer processing and metrology, scientific instrumentation, mass spectrometry, industrial printing, and analytical x-ray systems. In addition, it offers repair, conversions, upgrades, and refurbishments services. The company markets and sells its products through direct sales force, independent sales representatives, and distributors in the United States, Europe, and Asia. Advanced Energy Industries, Inc. was founded in 1981 and is headquartered in Fort Collins, Colorado.</t>
  </si>
  <si>
    <t>505986191</t>
  </si>
  <si>
    <t>AEIS (Nasdaq Global Select); AVX (Deutsche Boerse AG)</t>
  </si>
  <si>
    <t>thin-film plasma manufacturing; solar energy generation; reliable power conversion; Advanced Energy; solar PV sites; advantage. energy. innovation; specialized power conversion; solar energy companies; design breakthroughs; thin-film manufacturing; 30-year heritage; solar panels; global leader; cell phones; window glass; Building thin films; power focus; technology leadership; growth; decades; marketplace; solutions; processes; products; computers; cars; control; delivery; requirements; cost</t>
  </si>
  <si>
    <t>advanced energy; thin films; power conversion; films; window glass; three decades; thin film manufacturing; technology leadership; solar energy companies; propel; perfecting; innovation management; highly specialized; help our customers; film manufacturing; energy companies worldwide; devoted; companies worldwide; growth; solar energy generation; breakthroughs; reliable power; heritage; conversion; levelized cost; levelized; global leader; energy companies; cost of energy; manufacturing processes; leadership; innovation; cell phones; plasma; energy generation; gain; leverage; decades; driving; cars; marketplace; window; computers; requires; advantage; sites; specialized; phones; reducing; leader; solar pv; critical; year; processes</t>
  </si>
  <si>
    <t>0.0000751746994396006</t>
  </si>
  <si>
    <t>4899</t>
  </si>
  <si>
    <t>0.00013726567571208</t>
  </si>
  <si>
    <t>1927</t>
  </si>
  <si>
    <t>1275ec1f-7e74-1b49-60f8-350ab45cba90</t>
  </si>
  <si>
    <t>Renewable Energy Systems UK</t>
  </si>
  <si>
    <t>http://www.renewableenergysystemsuk.co.uk</t>
  </si>
  <si>
    <t>Renewable Energy Systems is a company that works on renewable power sources like solar panels. Solar panels in the UK including renewable energy technologies leads to installers and specialists in the fields of air and ground source geothermal heat pumps, biomass boilers, combined heat and power (CHP) systems 
Sustainable energy solutions including energy efficient boilers, domestic wind turbines, rainwater harvesting, underfloor heating, equipment manufacturers, solar power feed in tariffs and renewable heat incentives for energy saving eco-friendly sustainable homes and businesses.</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</si>
  <si>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t>
  </si>
  <si>
    <t>boilers; sustainable energy solutions; solar power feed; renewable heat; rainwater harvesting; power feed; including renewable energy; including renewable; incentives for energy; geothermal heat pumps; energy solutions including; chp; solutions including; including energy; geothermal heat; biomass boilers; feed in tariffs; underfloor heating; rainwater; tariffs; renewable energy technologies; combined heat; underfloor; heat and power; renewable power; ground source; equipment manufacturers; eco friendly; power sources; sustainable; renewable energy systems; leads; homes and businesses; energy technologies; sustainable energy; incentives; harvesting; specialists; geothermal; biomass; energy efficient; eco; energy saving; uk; feed; heat pumps; installers; fields; domestic; friendly; energy systems; wind turbines; saving; combined; turbines; energy solutions; homes; pumps</t>
  </si>
  <si>
    <t>0.0003500852980591263</t>
  </si>
  <si>
    <t>9494</t>
  </si>
  <si>
    <t>0.0003598217624610138</t>
  </si>
  <si>
    <t>Certain data and content provided by https://www.crunchbase.com/organization/renewable-energy-systems-uk</t>
  </si>
  <si>
    <t>a1ce5851a2718c4bf5d783f5f47c6dd4</t>
  </si>
  <si>
    <t>Light Polymers Inc.</t>
  </si>
  <si>
    <t>http://www.lightpolymers.com</t>
  </si>
  <si>
    <t>Light Polymers Inc., a polymers and materials company, synthesizes, formulates, and develops solutions based on self-aligning lyotropic liquid crystals for use in flat panel displays, LED lighting, smart glass, solar, flexible printed circuit films, lens, packaging, and greenhouse. The company was founded in 2006 and is based in South San Francisco, California with an R&amp;D center in Silicon Valley, California and an applications center in Taiwan.</t>
  </si>
  <si>
    <t>South San Francisco</t>
  </si>
  <si>
    <t>29300000</t>
  </si>
  <si>
    <t>Tsingda International Venture Capital; TEL Venture Capital, Inc.</t>
  </si>
  <si>
    <t>high brightness polarizer; optical film polarizers; smaller pixel apertures; high definition resolutions; ultra high resolutions; thinner optical films; Flat Panel Display; Polarizer Market; lyotropic liquid crystal; standard production processes; display brightness; coatable polarizers; messy rubbing; time consuming; Optical Chemistry; major bottlenecks; light throughput; power consumption; display engineers; single layer; low cost; eyewear. nanotechnology.; market trends; industry; smartphones; HDTV; breakthrough; substrates; turn; result</t>
  </si>
  <si>
    <t>resolutions; polarizer; brightness; ultra high; ultra high definition; stretching; single layer; rubbing; panel display industry; optical films; market trends; increasing the power; high brightness; display industry; bottlenecks; apertures; align; optical; thinner; production processes; consumes; liquid crystal; display; ultra; time consuming; production process; boost; power consumption; pixel; consuming; trends; chemistry; high definition; annually; throughput; industry standard; breakthrough; nanotechnology; definition; crystal; meets; eliminating; substrate; eliminate; gain; smartphones; flat panel display; substrates; panel display; costly; smaller; films; coatings; changes; maintain; liquid; layer; increasing; turn; result; achieve; displays; require; low cost; flat panel; consumption; major; engineers; processes; directly</t>
  </si>
  <si>
    <t>0.0003444604318603428</t>
  </si>
  <si>
    <t>0.0002736060458423307</t>
  </si>
  <si>
    <t>1929</t>
  </si>
  <si>
    <t>6878f1da3147393589c027285d61b76e</t>
  </si>
  <si>
    <t>Clean Energy Collective, LLC</t>
  </si>
  <si>
    <t>Clean Energy Collective, LLC develops, builds, operates, and maintains community-based clean solar energy facilities for homes, businesses, and utilities in the United States. It develops and builds RooflessSolar projects, a community solar array built within the participant utility area, which delivers electric power to local utility and allows participants receive credits on electric bills. The company also offers SolarPerks, a roofless community solar solution that allows users with an electric bill to go solar and produce savings/energy credits; and Community Solar Platform (CSP), a suite of software tools and services for utilities, solar developers, and other enterprises to deploy and manage community solar programs. Its CSP includes RemoteMeter, which features various software and contractual components for program and facility management, customer engagement, on-bill crediting, and system monitoring to help utilities to launch and monetize shared solar programs. The company was incorporated in 2009 and is based in Louisville, Colorado.</t>
  </si>
  <si>
    <t>13000000</t>
  </si>
  <si>
    <t>Black Coral Capital; New Energy Capital Partners LLC</t>
  </si>
  <si>
    <t>community solar platform; clean energy; on-bill crediting; clean solar energy; community solar programs; community solar program; community solar package; community solar solutions; community solar facility; community solar experts; solar power; clean energy engagement; solar platform services; large-scale solar arrays; clean energy features; on-bill crediting software; clean energy facilities; Clean Energy Collective; custom monitoring tools; automated customer proposals; compelling production charts; friction-less customer acquisition; solar developers; solar production; solar panels; customer engagement; software tools; community members; various software; Remote-meter engagement; contractual components; facility management; roofless-solar array; saas tools; production performance; Remote-meter foundation; purchase panels; production tracking; Remote-meter O&amp;M; software solutions; utility programs; production monitoring; savings reports; environmental impacts; report generation; process online; message center; monthly utility; mobile/desktop access; environmental footprint</t>
  </si>
  <si>
    <t>community solar; remote meter; crediting; engagement; solar programs; solar power produced; solar facility; power produced; energy facilities; optimally; electric bill; credits; csp; meter; bill; community; solar array; utilities; receive; owned; programs; facility; managing; utility programs; tools provide; tools and services; system developed; suite of software; solutions that allow; solution capable; solar production; solar package; solar experts; sited; shop online; services provide; scale solar arrays; provide software; proprietary system; proposals; owned solar; operate and maintain; monthly utility; monitoring tools; monitoring to help; monetize; marketing and sales; located solar; level of customer; help utilities; financial savings; facility management; facilities for communities; environmental impacts; engages in building; deploy and manage; customer acquisition; contractual; community solar programs; community members; capable of managing; boarding; aspects of implementing; program; utility bill; system monitoring; friction; clean solar energy; messaging; focuses on developing; solar arrays; features include; software tools; message; compelling; participate; impacts; charts; savings; array; visualize; solar solution; large scale solar; forecast; collective; clean solar; financial; financial services; builds; centralized; produced; project development; marketing; desktop; directly; receiving; mobile device; foundation; shared; enterprises</t>
  </si>
  <si>
    <t>0.0002771874080522908</t>
  </si>
  <si>
    <t>0.00027822627541233586</t>
  </si>
  <si>
    <t>1930</t>
  </si>
  <si>
    <t>9a629bb11134da3afa80a8b6df83c763</t>
  </si>
  <si>
    <t>Tessolar Inc.</t>
  </si>
  <si>
    <t>Tessolar Inc. designs and develops solar panels. The company was incorporated in 2014 and is headquartered in Lexington, Massachusetts.</t>
  </si>
  <si>
    <t>develops solar panels; develops solar; designs and develops</t>
  </si>
  <si>
    <t>0.00008418782014205713</t>
  </si>
  <si>
    <t>0.00021375010481747934</t>
  </si>
  <si>
    <t>d6074c4370db6b4d5da2be7b2310c711</t>
  </si>
  <si>
    <t>Blue River Technology Inc.</t>
  </si>
  <si>
    <t>http://www.bluerivert.com</t>
  </si>
  <si>
    <t>Blue River Technology Inc. engages in developing computer vision and robotics technology for agricultural applications. Its technology identifies weeds and selectively kills unwanted plants. The companys automated solution is suitable for organic agriculture and fields with chemical-resistant weeds. Blue River Technology Inc. was founded in 2011 and is based in Sunnyvale, California with additional offices in Salinas, California and Yuma, Arizona.</t>
  </si>
  <si>
    <t>30450994</t>
  </si>
  <si>
    <t>Khosla Ventures (3); Innovation Endeavors (2); Data Collective (2); Ulu Ventures; Monsanto Growth Ventures; Pontifax Ltd.; Syngenta Ventures</t>
  </si>
  <si>
    <t>Blue River Technology; unwanted plants; plant field; previously thinned plant; automated plant necrosis; real-time plant selection; plant removal mechanism; plant recognition systems; weed elimination; rugged agricultural conditions; breakthrough computer vision; chemical-intensive agriculture; traditional methods; chemical-resistant weeds. agriculture.; organic agriculture; vision techniques; precise weed control; big data techniques; unselected regions; greater yield potential; seed developers. machine; hardware. industrial automation.; Stanford University Alumni; better agriculture; herbicide-resistant weeds; PRECISION LETTUCE; individual plants; optimal plants; robotics; robotics systems; OPTIMIZE YIELD; robotics technologies; field sections; data-driven agriculture; expensive chemicals; machine travel; real time; aforementioned steps; required spacing; lettuce crops; vision tech; food production; main premise; agricultural methods; herbicide spray; crop breeding; research tool; low water; key characteristics; different situations</t>
  </si>
  <si>
    <t>weeds; river; resistant weeds; weed; unwanted; blue; vision and robotics; traditional methods; selectively; lettuce; killing; herbicide; efficient than traditional; chemical resistant; automated solution; well suited; elimination; respond; regions; computer vision; removal; identifying; hazardous; intensive; plant; farmers; breakthrough; crops; resistant; suited; eliminate; second; methods; expensive; chemicals; machine; techniques; organic; method; image; chemical; yield potential; weed control; thinning; stanford university; stanford; spacing; selecting; seedlings; row crops; robotics technologies; robotics systems; retention; repeating; recognition systems; portions; low water; kill; identify key; higher temperatures; herbicides; herbicide resistant weeds; herbicide resistant; food production; envision a future; envision; driven agriculture; data driven agriculture; corn; characterize; alumni; agricultural industries; precise; yield; wanted; row; counts; adjacent; identify; agricultural; unlock; farmer; visually; sections; premise; passes; hopes; automated; nitrogen; decide; sending; corresponding; apparatus; better; fields; recognize; seed; advanced technology; spray; instructions</t>
  </si>
  <si>
    <t>0.00026988776030102435</t>
  </si>
  <si>
    <t>0.00023194297340044584</t>
  </si>
  <si>
    <t>6a3f0afa467d50228d3929b3fb0e3919</t>
  </si>
  <si>
    <t>Kunert Gruppe</t>
  </si>
  <si>
    <t>http://www.kunertgruppe.com</t>
  </si>
  <si>
    <t>Kunert Gruppe manufactures paper cores, corrugated cardboard, and core board. The company offers paper cores for paper, films and foils, flexible packaging, metal, textiles and fleece, and other special applications; and corrugated cardboard for various packaging applications, including lightweight heavy-duty load carriers, dangerous goods, shipping boxes, and other packaging applications, as well as for shipping solar panels. It also offers edge protectors, such as angular edge protectors, roll edge protectors, U-profiles, flat profiles, cardboard and composite cans, fiber drums, half core protective shells, and .support cores for protection of the goods and securing loads on trucks. The company was founded in 1985 and is based in Biebesheim, Germany with paper cores, core board, and corrugated cardboard factories in Europe and Asia; and representatives in Great Britain, Romania, Slovenia, Hong Kong, and China.</t>
  </si>
  <si>
    <t>Biebesheim</t>
  </si>
  <si>
    <t>protectors; cores; cardboard; corrugated; paper; profiles; packaging; shipping; special applications; shells; foils; flexible packaging; drums; cans; angular; goods; edge; securing; heavy duty; textiles; carriers; core; dangerous; duty; loads; protective; trucks; half; composite; roll; films; boxes; fiber; load; heavy; lightweight; board; special; metal; flexible</t>
  </si>
  <si>
    <t>0.00020532771814993686</t>
  </si>
  <si>
    <t>4197</t>
  </si>
  <si>
    <t>0.00026263839944575673</t>
  </si>
  <si>
    <t>1933</t>
  </si>
  <si>
    <t>b4b8dd46-1ef3-d25b-cea4-8af7394ba040</t>
  </si>
  <si>
    <t>Emlid</t>
  </si>
  <si>
    <t>https://reachrs.emlid.com/</t>
  </si>
  <si>
    <t>Emlid makes Linux based Raspberry Pi autopilot Navio2 and first truly affordable RTK GPS Reach. Emlid Limited is developing a Raspberry Pi based autopilot Navio2 and first truly affordable RTK GPS Reach. They are passionate about making high quality electronic devices and building a community around them.</t>
  </si>
  <si>
    <t>Saint Petersburg</t>
  </si>
  <si>
    <t>rtk gps; rtk; raspberry pi; raspberry; pi; linux; autopilot; building a community; gps; reach; passionate; affordable; autonomous vehicles; electronic devices; education; high quality; community</t>
  </si>
  <si>
    <t>0.00025069732529880566</t>
  </si>
  <si>
    <t>0.00028166146436372813</t>
  </si>
  <si>
    <t>Certain data and content provided by https://www.crunchbase.com/organization/emlid</t>
  </si>
  <si>
    <t>8b9d10a64d03330ff13c8537879fec5b</t>
  </si>
  <si>
    <t>YAC Denko Co., Ltd.</t>
  </si>
  <si>
    <t>http://www.yac-denko.co.jp</t>
  </si>
  <si>
    <t>YAC Denko Co., Ltd. develops, manufactures, and sells heat treatment furnaces for flat panel display, electronics components, solar battery, and automobile manufacturing, as well as various far-infrared heater and applied equipment. The company offers radiant pad, panel type far-infrared, and unit type far-infrared heaters; decompression and drying equipment; and hot plate, hot press, continuous mesh belt muffle, continuous mesh belt muffle less, roller hearth kiln, cure/anneal, and walking beam furnaces. It also provides support services, such as inspection, repair, parts sale, consultation, and advice services. YAC Denko Co., Ltd. was formerly known as Denko Co., Ltd. and changed its name to YAC Denko Co., Ltd. in January 2012. The company was founded in 1961 and is based in Tokyo, Japan with a branch office in Osaka and a manufacturing plant in Shinmachi. As of April 27, 2011, YAC Denko Co., Ltd. operates as a subsidiary of Y.A.C. Co., Ltd.</t>
  </si>
  <si>
    <t>Y.A.C. Co., Ltd.</t>
  </si>
  <si>
    <t>belt; furnaces; mesh; infrared; walking; sells heat; panel type; pad; kiln; hot press; heat treatment; electronics components; drying equipment; decompression; cure; continuous; solar battery; roller; radiant; drying; press; type; beam; hot; heater; automobile; advice; plate; flat panel display; panel display; consultation; support services; heaters; treatment; applied; flat panel; repair; unit; display</t>
  </si>
  <si>
    <t>0.0002833229122294246</t>
  </si>
  <si>
    <t>0.00022696065733230792</t>
  </si>
  <si>
    <t>b3a889e8-1912-9565-b8f9-3aa203165942</t>
  </si>
  <si>
    <t>Visually Home</t>
  </si>
  <si>
    <t>https://www.visuallyhome.com</t>
  </si>
  <si>
    <t>Mission is to bring a standard of perfection to the Real Estate Photography market while lowering prices. The first subscription based real estate photography service in the world. They offer professional photos, aerial drone footage, Matterport 3D rendering, and virtual staging. Brokers and agents alike can now budget marketing costs for properties for the year with a tailored package that meets your needs and makes your listing as competitive as it can be.</t>
  </si>
  <si>
    <t>Bloomington</t>
  </si>
  <si>
    <t>staging; real estate photography; professional photos; photography service; offer professional; estate photography; drone footage; brokers; listing; rendering; subscription; alike; aerial drone; agents; footage; meets; budget; tailored; photos; real estate; estate; virtual; competitive; package; properties; year; photography; marketing</t>
  </si>
  <si>
    <t>0.0005980495146492758</t>
  </si>
  <si>
    <t>20338</t>
  </si>
  <si>
    <t>0.0004449342405966329</t>
  </si>
  <si>
    <t>Certain data and content provided by https://www.crunchbase.com/organization/visually-home</t>
  </si>
  <si>
    <t>1936</t>
  </si>
  <si>
    <t>6d36a6ab9333118563941ea3198dde62</t>
  </si>
  <si>
    <t>SPEC</t>
  </si>
  <si>
    <t>SPEC operates as a solar power firm. The company owns a Production Line in Senegal of 3S Modultec which manufactures solar panels with a capacity of 15 Megawatts. The company is based in Dakar, Senegal.</t>
  </si>
  <si>
    <t>Dakar</t>
  </si>
  <si>
    <t>Senegal</t>
  </si>
  <si>
    <t>capacity of megawatts; megawatts; manufactures solar panels; owns; manufactures solar; capacity</t>
  </si>
  <si>
    <t>0.00012164810354685952</t>
  </si>
  <si>
    <t>0.00012521253026991522</t>
  </si>
  <si>
    <t>1937</t>
  </si>
  <si>
    <t>aad26014-c8c3-400e-fddc-a82de303d84d</t>
  </si>
  <si>
    <t>Freedom Won</t>
  </si>
  <si>
    <t>http://freedomwon.co.za/</t>
  </si>
  <si>
    <t>A South African company, offering Electric Vehicle Conversions to most existing car makes and models. Freedom Won, a South African company was founded in 2011 with the completion of Their first electric vehicle conversion prototype - Their Jeep Grand Cheroke (dubbed Freedom1). They have since built several more electric vehicles, predominantly for the wildlife tourism lodges to use for game drives (safari). The Freedom Won electric conversion design can be installed into most existing car models, at various levels of sophistication, power and range, depending on requirements and budgets.
The Lithium battery technology used in Freedom Won's EV conversions has proven so successful, They further developed solutions for static energy storage using this same technology. Commissioning of these energy storage solutions started in 2014 and in April 2015 They launched Their new Freedom Lite energy storage battery. Their Lite battery sells Their Lithium Iron Phosphate energy storage solutions in an integrated, compact and stylish wall unit for residential and business use, to protect against load shedding and outages as well as integration with solar panels to reduce or eliminate utility power usage.</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</si>
  <si>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t>
  </si>
  <si>
    <t>lite; energy storage solutions; conversions; freedom; storage solutions; energy storage; lithium; utility power; stylish; storage battery; static energy; shedding; safari; residential and business; reduce or eliminate; load shedding; lithium iron phosphate; lithium iron; lithium battery technology; iron phosphate; electric conversion; budgets; african; power usage; phosphate; lithium battery; models; outages; battery technology; tourism; won; car; wildlife; ev; static; successful; iron; electric vehicle; electric vehicles; drives; eliminate; south; launched; game; commissioning; started; protect; depending; compact; load; usage; proven; conversion; levels; wall; offering; unit; automotive</t>
  </si>
  <si>
    <t>0.00032010094530597925</t>
  </si>
  <si>
    <t>4550</t>
  </si>
  <si>
    <t>0.00042548248248387596</t>
  </si>
  <si>
    <t>Certain data and content provided by https://www.crunchbase.com/organization/freedom-won</t>
  </si>
  <si>
    <t>094a0b697ace75a7880941b11f875988</t>
  </si>
  <si>
    <t>Flexible Lifeline Systems, Inc.</t>
  </si>
  <si>
    <t>http://fall-arrest.com</t>
  </si>
  <si>
    <t>Flexible Lifeline Systems, Inc. designs, fabricates, and installs turnkey fall protection systems and maintenance platforms for companies exposed to fall hazards. It offers anchorage connectors, full body harnesses, horizontal lifeline and rail fall-arrest systems, ladder safety systems, lanyards, netting systems, portable barrier systems, rescue and descent systems, self-retracting lifelines, UCL equipment, vertical lifelines systems, tieback anchors, tieback anchor systems, rigid rail systems, vacuum anchor systems, aircraft maintenance platforms, industrial maintenance platforms, freestanding and permanent handrail systems, and rail rooftop systems. The company also provides mobile and portable fall arrest systems, mobile access platforms and stair systems, permanent access platforms and systems, building façade and rooftop maintenance systems, skylight screens and guards, freestanding guardrail systems, durable rigid fall protection systems, flexridge systems, freestanding constant force posts, freestanding deadweight single and dual point anchors, mobile A-frame systems, mobile quad rail systems, self-powered platforms, single span and multi span lifeline systems, skylight screens, sockets and davits, solar panel support posts, twin flexrail systems, truck tarping systems, fall protection systems, and overhead cable-based systems. It offers services in the areas, such as fall protection services, consultations, engineering, certifications, training, and fall hazard risk assessments. The company serves aircraft, billboards and communication towers, bridges, confined spaces, crane rails, dams, energy, industrial, nuclear power plants, offshore, pipe racks, railcars and trucks, recreation, rooftops, shopping centers, silos, stadiums and arenas, tanks, utilities, and wind power industries online. Flexible Lifeline Systems, Inc. was founded in 1996 and is based in Houston, Texas.</t>
  </si>
  <si>
    <t>fall protection; innovative fall protection; fall protection solutions; Fall Protection Systems; depth fall protection; Fall Protection Training; fall protection services; fall arrest; competent person classes; custom design service; Protection Training Systems; TRUE TURNKEY provider; Flexible Lifeline; worker safety; FLS; unusual structures; extreme conditions; simulation facility; site assessment; comprehensive training; complete package</t>
  </si>
  <si>
    <t>fall protection; fall; fls; protection solutions; courses; hour; worker safety; worker; unusual; training systems; system offers; system certification; site assessment; provider of innovative; protection services; lifeline; introductions; imposed; design service; complete package; competent; protection systems; engineering and design; extreme conditions; custom design; classes; addresses; protected; height; demands; depth; true; situation; person; simulation; certification; extreme; fabrication; assessment; ensures; characteristics; turnkey; facility; comprehensive; package; offering; structures; house; flexible</t>
  </si>
  <si>
    <t>0.00006799346127147159</t>
  </si>
  <si>
    <t>9001</t>
  </si>
  <si>
    <t>0.00015058381445811665</t>
  </si>
  <si>
    <t>7d67c06b57c5e8737252383054431313</t>
  </si>
  <si>
    <t>Senfal Energie Nederland B.V.</t>
  </si>
  <si>
    <t>http://senfal.com</t>
  </si>
  <si>
    <t>Senfal Energie Nederland B.V. designs and develops cloud software to control machinery based on energy prices. The company was founded in 2015 and is based in Utrecht, the Netherlands.</t>
  </si>
  <si>
    <t>Anode Energie B.V.</t>
  </si>
  <si>
    <t>renewable energy; het zwaar te; het net worden; sterk aan het; stroom door het; renewable energy sources; current energy market; het stroomnet voorkomen.; Door dit te; energy. renewable energy; large corporate clients; average market price; te passen kunnen; smart energy; SMALL. large Business; Energy Moment; Utrecht-based smart energy; energieleverancier gevestigd te; zonnepanelen en elektrische; Zo bespaart onze; current market prices; team richten ons; quick additional power; momenten moet er; Het elektriciteitsnet; electricity; op zijn; electricity markets; energy bills; electricity infrastructure; Energy suppliers; Electricity prices; Home Office; low price; current price; heet worden; worden investeringen; better device; APX market; ambitious companies; maar ons; variable checkout; smart software; Current buy; night there power; smart technology; wind turbines; good price; long time; dat wij</t>
  </si>
  <si>
    <t>op; te; en; prediction; een; dit; predict; dream; predictions; influences; ambitious; ons; met; moment; react; smart energy; door; variable; schedule; advance; attractive; buy; lot; plan; price; net; prices; zonnepanelen; working to develop; weekend; turbines and solar; software in order; smart technology; smart software; settle; scoop; rewarded; restore; quarter; provide solid; plots; participant; offer fixed; market price; low price; lot of data; long time; large corporate clients; large corporate; large consumers; large business; large and small; invest in renewable; imbalances; hightech; freezer; existing electricity; existing devices; exist; er; energy suppliers; energy startup; electricity system; electricity prices; electricity markets; electricity infrastructure; differences; develop technologies; current market; current energy; corporate clients; considerably; companies working; checkout; buy electricity; bought; allows the user; financially; cheapest; save energy; day and night; demand; save; night; pretty; attach; threat; reaction; energy market; goal; cheap; respect; demand response; decreases; decrease; contrast; contributing; carefully; energy generated; bandwidth</t>
  </si>
  <si>
    <t>0.0002690357108804901</t>
  </si>
  <si>
    <t>2241</t>
  </si>
  <si>
    <t>0.00027493739421003576</t>
  </si>
  <si>
    <t>dbb4be786404ed5263654ae06fa90f9b</t>
  </si>
  <si>
    <t>WindStream Technologies Inc.</t>
  </si>
  <si>
    <t>http://www.windstream-inc.com</t>
  </si>
  <si>
    <t>WindStream Technologies Inc. engages in the development and commercialization of wind driven electrical generation products in the United States and internationally. The company offers small-wind and hybrid renewable energy devices that are suitable for on or off grid installations under the TurboMill and SolarMill names; and a mobile product, the MobileMill, which is designed for first responders. It also provides the PowerMill to solve the issue of deploying utility scale wind power devices where conventional horizontal axis wind turbines (HAWT) do not meet the geographical or resource needs of the area; and various accessory products in support of these devices, including mounting equipment, data collection/monitoring equipment, batteries, inverters, and various wiring solutions and accessories. The company was founded in 2008 and is headquartered in North Vernon, Indiana.</t>
  </si>
  <si>
    <t>North Vernon</t>
  </si>
  <si>
    <t>550000</t>
  </si>
  <si>
    <t>Typenex Co-Investment, LLC; Redwood Management, LLC; Vista Capital Investments, LLC</t>
  </si>
  <si>
    <t>WSTI (Pink Sheets LLC)</t>
  </si>
  <si>
    <t>renewable energy; hybrid renewable energy; renewable energy devices; renewable energy solution; renewable energy solutions; small-scale hybrid wind; marketplace. renewable energy; axis wind turbines; renewable energy technologies; small-scale wind energy; WindStream key product; wind power devices; electrical generation products; WindStream Technologies; lower energy costs; Axis Wind Turbine; affordable wind turbines; various accessory products; data collection/monitoring equipment; various wiring solutions; urban marketplace; individual consumers; small businesses; greenhouse gas emissions; urban settings. manufacturing.; solar energy; alternative energy; SolarMill names; mobile product; resource needs; grid installations; traditional technologies; global marketplace; new technology; fossil fuels; telecommunications towers; Command Center; emergency relief; solar panels; onsite generator; mass market; air pollution; TurboMill; municipalities; PowerMill; range; rooftops; responders; inverters; commercialization</t>
  </si>
  <si>
    <t>windstream; axis wind; wind energy; small businesses; harnessing; small scale; deployed; marketplace; settings; municipalities; wind and solar; urban; axis; wiring solutions; wind turbine technology; turbine technology; telecommunications towers; technologies designs; solar panels making; seeking to lower; renewable energy solution; reduce greenhouse gas; reduce greenhouse; reduce dependence; range of environments; products are installed; panels making; offers small; myriad; mounting equipment; monitoring equipment; mass market; manufactures renewable energy; manufactures renewable; lower energy; key product; including mounting; hybrid wind; grid installations; global marketplace; enviroments; energy devices; emergency relief; electrical generation; designed for emergency; dependence on fossil; command center; axis wind turbine; air pollution; affordable wind; accessory products; hybrid; power devices; generation products; development and commercialization; axis wind turbines; vertical axis wind; provide power; issue; vertical axis; renewable energy technologies; greenhouse gas emissions; geographical; dependence; gas emissions; onsite; names; greenhouse gas; individual; consumers; small wind; responders; harness; accessory; wind turbines; deploying; prototypes; turbines; fossil fuels; horizontal; meet; pollution; commercialization; towers; energy technologies; seeking; energy solution; configured; energy costs; relief; meets; greenhouse; globally; true; fuels; eliminate; utilizes; renewable energy solutions; noise; adapted</t>
  </si>
  <si>
    <t>0.0008863534125199459</t>
  </si>
  <si>
    <t>6595</t>
  </si>
  <si>
    <t>0.0006978499771361413</t>
  </si>
  <si>
    <t>1941</t>
  </si>
  <si>
    <t>de50675cf879a60b37d75f13fd04179e</t>
  </si>
  <si>
    <t>Enact Energy Renewables Limited</t>
  </si>
  <si>
    <t>Enact Energy Renewables Limited engages in the implementation of sustainable technologies, such as home insulation, solar electricity and hot water systems, and heating and boiler upgrades. Its implementation services in the area of solar electricity include installing solar electricity panels; feed-in tariff review; solar photovoltaic finance packages; installing solar water heating panels, such as flat plate collectors and evacuated tubes; and renewable heat incentive scheme to encourage the uptake of renewable heat technologies among householders, communities, and businesses. The companys implementation services in the area of heating and boiler upgrades comprise replace old gas boiler with new condensing combi, regular, and system boilers; and providing central heating installations, hot water system upgrades, and modern heating controls upgrades. Enact Energy Renewables Limited offers loft, cavity wall, free home, and solid wall insulation services. Enact Energy Renewables Limited was founded in 1996 and is based in Tolvaddon, United Kingdom. Enact Energy Renewables Limited operates as a subsidiary of 365 Agile Group plc. As of May 2013, Enact Energy Renewables Limited is under reorganization</t>
  </si>
  <si>
    <t>Tolvaddon</t>
  </si>
  <si>
    <t>Cornwall</t>
  </si>
  <si>
    <t>365 Agile Group plc</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</si>
  <si>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t>
  </si>
  <si>
    <t>enact; renewable heat; implementation services; upgrades; renewables; installing solar; solar electricity; boiler; implementation; water system; water heating panels; wall insulation; uptake; system upgrades; solid wall; solar electricity panels; renewable heat incentive; plate collectors; insulation services; installing solar electricity; include installing; householders; hot water system; heating panels; heating installations; heating controls; heat incentive; gas boiler; flat plate collectors; evacuated tubes; electricity panels; electricity and hot; combi; collectors and evacuated; evacuated; cavity wall; installing; feed in tariff; insulation; encourage; loft; scheme; condensing; cavity; tariff; flat plate; central heating; hot water; wall; solar water heating; incentive; hot water systems; hot; review; water systems; regular; replace; water heating; plate; comprise; tubes; collectors; boilers; feed; solar water; finance; communities; modern; solid; packages; central; controls; solar photovoltaic; sustainable</t>
  </si>
  <si>
    <t>0.0006033551894920433</t>
  </si>
  <si>
    <t>29489</t>
  </si>
  <si>
    <t>0.0005256944600725848</t>
  </si>
  <si>
    <t>689fdee8dbc569483e8ef87d8d3492e1</t>
  </si>
  <si>
    <t>National Bearings Company, Inc.</t>
  </si>
  <si>
    <t>http://www.nationalbearings.com</t>
  </si>
  <si>
    <t>National Bearings Company, Inc. manufactures bearings and bearing components. It offers custom thrust, radial, and angular contact bearings. The company develops bearings and bearing components for hospital beds, drill chucks, orthopedic supports, oil refineries, wind turbines, wheeled devices, power drills, solar panels, automotive seat adjusters, conveyers, swivels, idler pulleys, trailer jacks, counter top appliances, food processing equipment, filing cabinets, paint rollers, and electrical cabinet casings. Its products are used in medical devices, transportation, pharmaceutical processing, power tools, alternative energy, and office furniture manufacturing sectors worldwide. National Bearings Company, Inc. was founded in 1917 and is based in Lancaster, Pennsylvania.</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</si>
  <si>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t>
  </si>
  <si>
    <t>bearings; bearing; swivels; sectors worldwide; rollers; refineries; radial; pulleys; orthopedic; oil refineries; office furniture; jacks; furniture manufacturing; food processing equipment; filing; drills; drill; counter top; casings; cabinet; beds; angular; adjusters; wheeled; thrust; processing equipment; power tools; hospital; offers custom; seat; food processing; medical devices; counter; national; paint; cabinets; trailer; pharmaceutical; alternative energy; furniture; supports; food; contact; office; alternative; wind turbines; appliances; sectors; turbines; medical; automotive; top</t>
  </si>
  <si>
    <t>0.00020385813548153865</t>
  </si>
  <si>
    <t>14735</t>
  </si>
  <si>
    <t>0.0002627424457143624</t>
  </si>
  <si>
    <t>1943</t>
  </si>
  <si>
    <t>fc7392c8db807d2985d803fd24ee10de</t>
  </si>
  <si>
    <t>Waterworks Industries, Inc.</t>
  </si>
  <si>
    <t>http://www.waterworksind.com</t>
  </si>
  <si>
    <t>Waterworks Industries, Inc. distributes water\waste water transmission equipment, parts, and accessories. It offers centrifugal/submersible, corrosion resistant slurry, progressing cavity, diaphragm/rotary gear, petroleum/submersible, booster, air driven diaphragm, off the shelf utility, circulating, package, vertical turbine, jet/submersible, horizontal/vertical sewage, axial/mixed flow/turbine, and fire pumps, as well as wastewater lift stations, automatic control valves, pump protectors and monitors, solar pump units, and pump control panels; and brass goods, cast iron fittings, clamps and couplings, ductile iron pipes and fittings, fire hydrants, water meter equipment, PVC/sewer pipe and fittings, valves, and miscellaneous products, such as aluminum and cast iron meter pit covers, bronze gate and ball valves, manhole accessories, air and vacuum valves, and deflection gauges. The company also rents pump systems, including automatic sewage bypass systems and skid/trailer mounted diesel powered pump units; and provides pump repairs/rebuilding services. It primarily serves industrial, mining, municipal, and rural customers in Wyoming, the Nebraska panhandle, and western South Dakota. The company was founded in 1971 and is headquartered in Casper, Wyoming with a branch office in Billings, Montana.</t>
  </si>
  <si>
    <t>Casper</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</si>
  <si>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t>
  </si>
  <si>
    <t>submersible; sewage; diaphragm; cast iron; valves; iron; cast; pump; fittings; meter; waterworks; water waste water; water waste; vacuum valves; transmission equipment; trailer mounted; solar pump; slurry; skid; serves industrial; rebuilding; pump control; protectors; progressing; pipes and fittings; iron pipes; including automatic; hydrants; fire hydrants; couplings; corrosion resistant; control valves; circulating; centrifugal; bronze; brass; ball valves; axial; automatic control; pit; waste water; pump systems; clamps; vertical; rents; western; booster; turbine; miscellaneous; gauges; cavity; fire; bypass; petroleum; control panels; ball; automatic; wastewater; gate; trailer; pvc; mixed; horizontal; corrosion; rotary; lift; jet; units; municipal; diesel; gear; shelf; pipe; pipes; covers; repairs; goods; rural; resistant; monitors; vacuum; mining; transmission; waste; flow; driven; package; aluminum; stations; mounted; pumps</t>
  </si>
  <si>
    <t>0.00048402701318157816</t>
  </si>
  <si>
    <t>21488</t>
  </si>
  <si>
    <t>0.0005922808015873079</t>
  </si>
  <si>
    <t>a41c854f09cfb2ba3b0ebc6f3586c4ee</t>
  </si>
  <si>
    <t>Simplon.co SAS</t>
  </si>
  <si>
    <t>http://www.simplon.co</t>
  </si>
  <si>
    <t>Simplon.co SAS offers web development training services. The company was incorporated in 2013 and is based in Montreuil, France.</t>
  </si>
  <si>
    <t>Montreuil</t>
  </si>
  <si>
    <t>453632</t>
  </si>
  <si>
    <t>Promissio Invest</t>
  </si>
  <si>
    <t>young people; development training services; suitable digital presence; capprio priority neighborhoods; adventure apprentice developer; digital animation sectors; various awareness events; digital tools; digital strategy; digital world; digital technology; project initiation; mobile application; web design; bespoke workshops; personalized support; induction program; culture code; awareness practices; international operations; host / rice.s; training activities; program class'code; Enable girls; creative uses; tech culture; 3d printing; objects; Simplon.kids; drones; MVP; Offers; Simplonprod; associations; communities; companies; priorities; premises; wordpress; team; benefits; structure; distance; courses; needs; simplonline; game; codes; simplonkids; reasoning</t>
  </si>
  <si>
    <t>neighborhoods; connected objects; animation; priority; young; kids; culture; code; awareness; learn; practices; objects; learning; wishing; web design; untrained; team works; rice; reasoning; priorities; offers web; initiation; hacking; girls; essential to ensure; es; embark; digital technology; development training; computer programming; computational thinking; boys; associations; accompanying; program; induction; web development; initiate; conducts; computational; national and international; familiar; participants; codes; adventure; workshops; trains; premises; bespoke; mobile application; introduce; thinking; targeted; personalized; training services; train; presence; connected; prototyping; jobs; host; creative; courses; programming; essential; distance; supporting; strategy; tailored; game; understand; suitable; website; communities; printing; techniques; events; activities; structure; developer; form; approach; national; partners; capacity; major; sectors; year; benefits; tech</t>
  </si>
  <si>
    <t>0.0005539463770263426</t>
  </si>
  <si>
    <t>27179</t>
  </si>
  <si>
    <t>0.0005401588435829104</t>
  </si>
  <si>
    <t>c246d064b2806ac486f5d706270f06c6</t>
  </si>
  <si>
    <t>Siva Power, Inc.</t>
  </si>
  <si>
    <t>http://www.sivapower.com</t>
  </si>
  <si>
    <t>Siva Power, Inc. manufactures solar modules and panels. It develops technology for manufacturing solar panels in the United States. Siva Power, Inc. was formerly known as Solexant Corp. and changed its name to Siva Power, Inc. in November 2013. The company was founded in 2006 and is based in Santa Clara, California.</t>
  </si>
  <si>
    <t>133879999</t>
  </si>
  <si>
    <t>DBL Part­ners LLC (4); Acero Capital (4); Trident Capital, Inc. (3); X/Seed Capital Management (2); Medley Partners Management LLC (2); City of Wuxi (2); Firelake Capital Management, LLC (2); Red House Capital LLC; Birchmere Ventures; Banner Group LLC</t>
  </si>
  <si>
    <t>Siva Power; cost raw materials; MLI glass architecture; film PV technologies; milimeter diameter wafers; lowest production cost; right  manufacturing technology; solar cell type; advanced solar device; CIGS cell technology; square meters; lowest cost; fewest manufacturing steps; solar cell efficiency; indium gallium selenide; high efficiency; lowest value-add state; material technology; gigawatt era; square meter glass; CIGS layer forms; low cost; MLI CIGS; electronics. government. manufacturing; highest efficiency; singulated cell approaches; high capacity tools; large format glass; High rate deposition; phase epitaxial growth; Gen10 glass measuring; cell-based CIGS; pre-mature field failure; square centimeters; flat panel display; Gen1 panel size; solar manufacturing; printable nano-material technologies; larger format tools; generation thin film; manufacturing technologies; solar factory; solar panels; materials technology; co-evaporated CIGS; low-cost manufacturing; efficiency thin film; FPD industry; three-stage evaporation; manufacturing costs</t>
  </si>
  <si>
    <t>manufacturing technology; square meters; evaporation; cigs; fpd; gen; third generation; pv technologies; mc; material technology; manufacturing steps; inherently; highest efficiency; era; centimeters; approaches; achieve high; square; gigawatt; scaled; thin film pv; film pv; avoids; diameter; si; lowest; mm; raw materials; represents; lowest cost; failure; format; meters; steps; deposition; factory; raw; increase; translated directly; translated; technology and manufacturing; sustain; square meter; solar spectrum; solar manufacturing; simple metal; scribes; reduces the manufacturing; reduce manufacturing costs; reduce manufacturing; reactions; production cost; process to achieve; premature; predominant; power manufactures; power develops; par; panel size; panel area; monolithic integration; monolithic; modules that generate; migrating; metallurgical; materials technology; materials and process; material technologies; manufacturing technologies; low cost manufacturing; liquid phase; lengthy; leader in advanced; indium gallium selenide; high rate; harvest energy; government subsidies; gallium selenide; full advantage; flexible solar cells; film photovoltaic solar; exclusively licensed; equipment design; epitaxial growth; epitaxial; entire solar; efficiency thin film; efficiency thin; efficiency and reduce; drop in replacement; defect; cost manufacturing; competitive rates; cigs on glass; bankability; attaining; stage; wafers; nrel; mechanically</t>
  </si>
  <si>
    <t>0.00039878088915506143</t>
  </si>
  <si>
    <t>0.0003152039793224078</t>
  </si>
  <si>
    <t>1946</t>
  </si>
  <si>
    <t>b9fe8f1782705c951ae428b1452549dd</t>
  </si>
  <si>
    <t>Measure UAS, Inc.</t>
  </si>
  <si>
    <t>http://www.measure.aero</t>
  </si>
  <si>
    <t>Measure UAS, Inc. acquires, processes, and delivers data using drones and technology to customers in the United States and internationally. The company offers Drone as a Service for deploying aircraft, sensor, and data solutions; AirLift program for business operations, such as requirements identification and development, and test flights and data capture solutions; outsourced operation solutions; and aerial imagery collection. It serves agriculture, disaster relief and insurance, and energy and infrastructure industries. The company is based in Washington, District of Columbia.</t>
  </si>
  <si>
    <t>15000115</t>
  </si>
  <si>
    <t>Hudson Bay Capital Management LP (2); Cognizant Technology Solutions Corporation</t>
  </si>
  <si>
    <t>Measure; drone; Measure’s Drone; turnkey drone solutions; Measure Customer Offerings; drone service companies; drone programs; drone support; Measure’s AirLift™; drone services; Measure offers; Measure leverages; full-fledged Drone; drones work. aerospace.; innovative aerial technologies; Unmanned Aerial Systems; effective data solutions; actionable aerial data; capital expense; aerial imagery; operating risks; cost profiles; Regulatory Approvals; Collect aerial imagery; enterprise customers; Service® Customer Offerings; business operations; AirLift™ program; Requirements Identification; CUSTOM TURNKEY SOLUTIONS; Optimal Asset Utilization; drones. mapping services.; highly trained pilots; UAS service; UAS programs; UAS support; actionable data; Data Capturing; solutions business; OUTSOURCED OPERATIONS; Flight Operations; Data Needs; Better Results; low risk; Data Capture; Data Acquisition; STATUS QUO; customer requirements; Service® solution</t>
  </si>
  <si>
    <t>regulatory approvals; operating risks; develop and grow; capital expense; business operations; approvals; measure; establishing; turnkey solutions; leading drone; regulatory; expense; fits; offerings; profiles; risks; aerial imagery; turnkey; comprised; actionable; identification; benefit; grow; uas; avoid; understand; capital; understand customer; uas service; trained pilots; test flights; technologies to deliver; surveillance security; subcontracting; status quo; solutions to deliver; solutions to customers; solutions business; services will develop; service solution; service offering; service companies; relationship management; recommends; quo; proven platforms; perform operations; offers three; offers drone; nation's leading; low risk; liaison; insurance data; innovative aerial; industry experience; helps customers; help customers avoid; full fledged; fly your drone; flight operations; fleet collect; fledged; drones work; drone support; drone programs; deliver specific; deliver actionable; data solutions; data solution; data capturing; daas; customers avoid; concept of operations; collect aerial; class technology; certified operators; business focused; asset utilization; actionable aerial data; actionable aerial; better; insurance; outsourced; highly trained; help customers; enable customers; actionable data; programs; slide; drone service; range of services; insured; imagery; deployable; purchase; disaster relief; founded; drone solutions; data capture; customer requirements</t>
  </si>
  <si>
    <t>0.00034710478181610143</t>
  </si>
  <si>
    <t>10048</t>
  </si>
  <si>
    <t>0.00033177273612993694</t>
  </si>
  <si>
    <t>635af4cd9319411ba06db27f6b284fb6</t>
  </si>
  <si>
    <t>Drone Radio Beacon</t>
  </si>
  <si>
    <t>http://www.drbsystem.com</t>
  </si>
  <si>
    <t>Drone Radio Beacon manufactures landing pads with integrated capabilities of GPS that helps UAVs to land on ground or avoid obstacles on the air with a precision of centimeters. The company was founded in 2016 and is based in Milan, Italy.</t>
  </si>
  <si>
    <t>centimeters; avoid obstacles; pads; beacon; obstacles; avoid; landing; radio; uavs; gps; helps; capabilities; land</t>
  </si>
  <si>
    <t>0.00021810150459562823</t>
  </si>
  <si>
    <t>9790</t>
  </si>
  <si>
    <t>0.00025078321673896784</t>
  </si>
  <si>
    <t>f9de90a6252974b88942529c1a75c862</t>
  </si>
  <si>
    <t>Empower Micro Systems Inc.</t>
  </si>
  <si>
    <t>http://www.empowermicro.com</t>
  </si>
  <si>
    <t>Empower Micro Systems Inc. provides power electronics technology for smart home energy systems. Its portfolio includes Genesys 8K, a rooftop solar power electronics product and modular smart home energy platform designed for residential solar, energy storage, and unified solar and energy storage installations. The companys Genesys 8K modular solution includes components, such as 8K PowerBridge, a module-level Fractal Inverter; and 8K PowerHub, a smart energy combiner. It serves homeowners, installers, and equipment distributors primarily in the United States, Australia, Germany, Japan, Mexico, and Brazil. The company was founded in 2011 and is based in Santa Clara, California.</t>
  </si>
  <si>
    <t>23824747</t>
  </si>
  <si>
    <t>InnoSpring</t>
  </si>
  <si>
    <t>Empower Micro; Empower Micro Systems; inverter; micro power inversion; Micro Systems Inc.; new solar inverter; solar inverter innovation; lower inverter cost; inverter box; new inverter; inverter makers; inverter devices; inverter tech; Universal Micro Power; power inversion technology; inverter manufacturers; solar module; solar inversion options; ultra-reliable inversion products; mobility power systems; power inversion platform; individual solar module; solar module prices; voltage solar microinverter; solar panel makers; Empower’s semiconductors; solar module producers; rooftop solar alternative; solar finance companies; DC current converters; entire solar ecosystem; electric vehicles; improved clean energy; low voltage; energy storage; entirely EV fleet; electric car batteries; fabless chip firm; liquid-filled electrolytic capacitors; next-gen solid state; energy storage tech; recent dramatic drop; success. electrical distribution.; diligent risk taking; solar electricity; solar panels; solar distributors; DC power; AC power; disruptive power</t>
  </si>
  <si>
    <t>inversion; empower; micro power; low voltage; solar inverter; invented; solar module; inverter; chip; makers; electric vehicles; percent; embedded; voltage; semiconductors; energy storage; voltage solar; thinks; technology for power; synchronizes; string inverters; solar panel makers; solar finance; solar distributors; reliable and efficient; power inverter; power flow; panels and electric; panel makers; module level; module and inverter; milan; microinverter; key technologies; inverter manufacturers; heart of silicon; finance companies; farther; experienced in solar; entire solar; enable solar electricity; enable solar; electrolytic capacitors; electrolytic; electric car; diligent; differentiated technology; differentiated; dc current; courageous; core values; converts dc power; converts dc; connected power; confident; car batteries; capacitor; architecture design; adopting; accountability; ac current; individual solar; filed; called; fabless; superior; ubiquitous; pretty; dramatic; buses; capacitors; bikes; box; solar panel system; quiet; pushing; launching; integrated circuits; electrical grid; profits; substantial; respect; founders; filled; trains; panel system; electrical distribution; core; entire; ac; entrepreneurs; triple; renewable sources; ev; economics; disruptive; class; solving; silicon valley; innovation</t>
  </si>
  <si>
    <t>0.0002681954889247701</t>
  </si>
  <si>
    <t>10699</t>
  </si>
  <si>
    <t>0.00032604962617254315</t>
  </si>
  <si>
    <t>cc42c35e459155d3d0ac4c50b7947421</t>
  </si>
  <si>
    <t>Sol Voltaics AB</t>
  </si>
  <si>
    <t>http://www.solvoltaics.com</t>
  </si>
  <si>
    <t>Sol Voltaics AB, a nanotechnology company, focuses on improving the efficiency of energy capture, generation, and storage using miniscule amounts of novel nanomaterials for manufacturers and developers. It provides SolFilm, a solar panel additive containing gallium arsenide nanowires that increases the efficiency of silicon solar modules. The company was founded in 2007 and is based in Lund, Sweden.</t>
  </si>
  <si>
    <t>56229892</t>
  </si>
  <si>
    <t>Nano Future Invest AS (5); Industrifonden (4); Teknoinvest AS (3); Foundation Asset Management AB (3); Provider Venture Partners AB (2); Umoe Gruppen AS (2); Scatec Adventure AS; Kagra Gruppen AS; Watrium AS; Blue Marlin AB; Lunds Universitets Innovationssystem AB; Riyadh Valley Company</t>
  </si>
  <si>
    <t>gallium arsenide nanowires; Sol Voltaics; Sol Voltaics engineers; Lund University; solar modules; Sol Voltaics AB; nanowire epitaxial growth; epitaxial process; Lund University professor; arsenide solar modules; solar cells; performance-category solar modules; concentrator solar cells; efficiency multi-junction  modules; solar panel; low pressure/high temperature; comparatively low temperatures; inherent physical limits; precisely controlled environment; high conversion efficiencies; well-respected CEO Bo; development-stage nanotechnology company; basic nanotechnology research; attractive low cost; Nanometer Structure Consortium; new type technology; uniquely close cooperation; Wave Concentrated Photovoltaics; technologies. clean energy.; solar materials; nanowire technology; Lars Samuelson; solar market; Nanowire researchers; high-throughput process; active materials; solar panels; company founder; higher efficiency; expensive materials; New Way; materials bond; sapphire substrates; finished nanoparticles; crystalline silicon; Nature details; high cost; batch processes; uniform structures; high-performance materials</t>
  </si>
  <si>
    <t>voltaics; sol; nanowires; gallium arsenide; arsenide; epitaxial; gallium; nanoparticles; materials for solar; efficiency of solar; nanomaterials; grown; nanotechnology; university; dramatically; crystalline silicon; venture backed; university professor; type technology; third generation; temperature environments; suspending; spinout; sorted; solar materials; small number; seeds; sapphire; reducing the amount; reasonable cost; published; promises; professor; process called; prices competitive; precisely controlled; physical limits; performance materials; optical and mechanical; nanotubes; nanometer; multi junction; milliseconds; materials and processes; low temperatures; lars; integrated into solar; indefinitely; increase the efficiency; improving the efficiency; improve the efficiency; improve efficiency; high cost; high conversion; headed; harvested; generation photovoltaic; generation and storage; focused on improving; epitaxial growth; energy capture; dramatically reducing; dramatically improve; cost relative; controlled environment; continuous basis; consortium; concentrator solar; concentrates; concentrated photovoltaics; comparatively; additive; active materials; solar modules; slowly; respected; functioning; development and commercialization; conversion efficiencies; understood; guiding; generates; suspended; reasonable; inherent; expensive; waves; mass production; low pressure; literally; crystals; solar market; molecules; higher efficiency; cooperation; category; focused; time consuming; demonstrated; concentrator</t>
  </si>
  <si>
    <t>0.0005870388031511356</t>
  </si>
  <si>
    <t>8368</t>
  </si>
  <si>
    <t>0.0004598757645735198</t>
  </si>
  <si>
    <t>ba375d0fe10a1836269c70686c4bf703</t>
  </si>
  <si>
    <t>Challentech International Corporation</t>
  </si>
  <si>
    <t>http://www.challentech.com.tw</t>
  </si>
  <si>
    <t>Challentech International Corporation markets and distributes optoelectronic equipment and semiconductor materials. Its products include compound semiconductors, semiconductor wafers, solar cells, panel displays, and cryogenics systems. The company also offers ozone analyzers; and emission, reflectance, and sheet mobility measurement tools. It has partnerships with Noah Precision, LLC and LayTec GmbH. Challentech International Corporation was founded in 1987 and is based in Zhubei City, Taiwan.</t>
  </si>
  <si>
    <t>reflectance; optoelectronic; measurement tools; markets and distributes; international corporation; ozone; semiconductor wafers; semiconductor materials; analyzers; compound; partnerships; emission; mobility; panel displays; semiconductors; sheet; wafers; measurement; displays; corporation</t>
  </si>
  <si>
    <t>0.0003297980377730229</t>
  </si>
  <si>
    <t>3835</t>
  </si>
  <si>
    <t>0.0002975158081049584</t>
  </si>
  <si>
    <t>1951</t>
  </si>
  <si>
    <t>78c849d409a193c26a98f4104f7cd206</t>
  </si>
  <si>
    <t>voestalpine Polynorm BV</t>
  </si>
  <si>
    <t>http://www.voestalpine.com/polynorm/en</t>
  </si>
  <si>
    <t>voestalpine Polynorm BV develops and produces components and systems for the automotive industry and other industrial applications. It offers automotive metal products, such as sub-assemblies, structural parts, presstools, phs ultraform parts, skin panels, and aluminum hot-formed parts. The company also provides automotive plastics, including secondary bulkheads, structural parts, underbody panels, plastics metal hybrids, aesthetic parts, roof systems, cooling system expansion tanks, exterior parts, and interior parts. In addition, it offers industrial metal products, which include pressed mounting systems for PV panels; pressed solar thermal collector housings; and pressed and assembled support frames for parabolic troughs and heliostats. Further, the company provides industrial plastics solutions, such as kegs/cartridges, pallets, leisure products, lenses, mirrors, and mounting systems. It also serves construction industry and renewable energy markets. voestalpine Polynorm BV was formerly known as Polynorm N.V. The company was founded in 1948 and is based in Bunschoten, the Netherlands with production and engineering centers in Roosendaal, Putte, and Bunschoten, the Netherlands; and Schwäbisch Gmünd, Germany. voestalpine Polynorm BV operates as a subsidiary of Voestalpine AG.</t>
  </si>
  <si>
    <t>Bunschoten</t>
  </si>
  <si>
    <t>229370577</t>
  </si>
  <si>
    <t>POLYN (Euronext Amsterdam)</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</si>
  <si>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t>
  </si>
  <si>
    <t>pressed; metal products; plastics; mounting systems; troughs; thermal collector; systems for pv; support frames; solar thermal collector; renewable energy markets; pallets; offers automotive; leisure products; kegs; interior parts; hybrids; heliostats; formed parts; expansion tanks; components and systems; cartridges; bulkheads; housings; structural; offers industrial; energy markets; construction industry; metal; parabolic; cooling system; develops and produces; automotive; skin; automotive industry; roof systems; mounting; aesthetic; secondary; lenses; collector; formed; mirrors; exterior; leisure; assembled; expansion; assemblies; industrial applications; interior; frames; tanks; pv panels; cooling; aluminum; solar thermal; hot</t>
  </si>
  <si>
    <t>0.00026070665583387227</t>
  </si>
  <si>
    <t>7719</t>
  </si>
  <si>
    <t>0.00026852857663633035</t>
  </si>
  <si>
    <t>099dd023-660c-19e4-2051-ed4553bd4bdd</t>
  </si>
  <si>
    <t>Novadem</t>
  </si>
  <si>
    <t>http://www.novadem.com/</t>
  </si>
  <si>
    <t>Novadem specializes in aerial robotics (UAV drone). Novadem specializes in aerial robotics (UAV, drone). Since 2006, it designs and manufactures micro drones intended to civilian and military markets. Its research and development projects are supported by the minister of research and the regional actors of the innovation. The company is the award winner of the national competition in the creation of innovative technology companies in 2006 and 2007.</t>
  </si>
  <si>
    <t>Aix-en-provence</t>
  </si>
  <si>
    <t>aerial robotics; uav drone; technology companies; minister; military markets; manufactures micro; development projects; creation of innovative; award winner; actors; civilian and military; winner; regional; innovative technology; specializes; competition; intended; award; supported; civilian; creation; designs and manufactures; national; innovation</t>
  </si>
  <si>
    <t>0.00025914271970026544</t>
  </si>
  <si>
    <t>38915</t>
  </si>
  <si>
    <t>0.00030001168368437955</t>
  </si>
  <si>
    <t>Certain data and content provided by https://www.crunchbase.com/organization/novadem</t>
  </si>
  <si>
    <t>bf37706ddd5af5be5e8a363cd0bade3f</t>
  </si>
  <si>
    <t>Saif Powertec Limited</t>
  </si>
  <si>
    <t>http://www.saifpowertecltd.com</t>
  </si>
  <si>
    <t>Saif Powertec Limited provides infrastructure support services in Bangladesh. The company also engages in importing, trading, assembling, and installing generators, sub-stations, and electrical equipment and gridlines; and the installation and erection of power plants, as well as acts as a berth/terminal operator for operation of Chittagong container terminal and New Mooring container terminal of Chittagong Port Authority. In addition, it sells and services construction equipment, including excavators and wheel loaders; material handling equipment, such as forklifts; solar products comprising solar panels, solar home systems, solar street lights, solar pumps, solar system accessories charger controller MPPT, charge controllers, inverters, and rectifiers; and IPS/UPS/VS products. Further, the company manufactures and sells polyethylene terephthalate bottles for pharmaceutical, beverage, and plastic closure applications. Saif Powertec Limited was incorporated in 2003 and is based in Dhaka, Bangladesh.</t>
  </si>
  <si>
    <t>Dhaka</t>
  </si>
  <si>
    <t>Bangladesh</t>
  </si>
  <si>
    <t>4640371</t>
  </si>
  <si>
    <t>SAIFPOWER (Dhaka Stock Exchange Ltd.)</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</si>
  <si>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t>
  </si>
  <si>
    <t>terminal; container; wheel loaders; solar home systems; rectifiers; products comprising solar; polyethylene; material handling equipment; loaders; ips; handling equipment; gridlines; forklifts; excavators; erection; construction equipment; comprising solar panels; comprising solar; closure; berth; mooring; bottles; solar pumps; assembling; importing; solar street lights; mppt; authority; material handling; electrical equipment; wheel; products comprising; beverage; solar street; acts; street lights; trading; charge controllers; port; pharmaceutical; charger; support services; solar products; controller; comprising; handling; street; installing; operator; manufactures and sells; plastic; power plants; solar system; generators; stations; controllers; pumps</t>
  </si>
  <si>
    <t>0.0002624650431301824</t>
  </si>
  <si>
    <t>0.00026830037239424106</t>
  </si>
  <si>
    <t>b08eff893ccd21c0cb65289dd1e86503</t>
  </si>
  <si>
    <t>Droneo SARL</t>
  </si>
  <si>
    <t>http://droneo.biz</t>
  </si>
  <si>
    <t>Droneo SARL manufactures and offers a drone which takes aerial pictures for topography, survey, and general photography purpose. The company was incorporated in 2014 and is based in Tarbes, France. As of June 25, 2015, Droneo SARL operates as a subsidiary of Delta Drone S.A.</t>
  </si>
  <si>
    <t>Tarbes</t>
  </si>
  <si>
    <t>takes aerial; sarl manufactures; offers a drone; droneo; aerial pictures; topography; sarl; pictures; purpose; survey; takes; general; photography</t>
  </si>
  <si>
    <t>0.00060950115753815</t>
  </si>
  <si>
    <t>2215</t>
  </si>
  <si>
    <t>0.00042398914529810265</t>
  </si>
  <si>
    <t>1bde1195146acdf87dfdcf5bc96b2c22</t>
  </si>
  <si>
    <t>Distributed Energy Research &amp; Solutions, Inc.</t>
  </si>
  <si>
    <t>http://www.energysage.com</t>
  </si>
  <si>
    <t>Distributed Energy Research &amp; Solutions, Inc. doing business as EnergySage, operates an online marketplace for solar and other clean energy technologies for homeowners, businesses, and non-profits. It offers educational, analytical, and shopping tools to help consumers determine suitable clean energy solutions and proceed with installing solar, wind, geothermal, or other technologies at their home, business, or non-profit premises. The companys marketplace enables consumers to learn about clean technologies, and their financial and environmental benefits; and share their knowledge and experience with others who are looking to make similar switch to clean and renewable energy. Distributed Energy Research &amp; Solutions, Inc. helps manufacturers, installers, builders, financiers, and other professionals by increasing consumer awareness, knowledge, and demand for their services. The company was founded in 2009 and is based in Brookline, Massachusetts.</t>
  </si>
  <si>
    <t>Brookline</t>
  </si>
  <si>
    <t>3840000</t>
  </si>
  <si>
    <t>Launchpad Venture Group, LLC; Clean Energy Venture Group; Massachusetts Clean Energy Center, Investment Arm</t>
  </si>
  <si>
    <t>clean energy; solar PV systems; clean energy systems; comparison shopping platform; effective solar programs; instant estimate feature; environmental benefits; online solar marketplace; high-quality solar installers; solar panel systems; prospective solar consumers; EnergySage; solar installation companies; solar evaluation tools; solar installation requests; solar purchasing program; online comparison-shopping marketplace; clean energy technologies; EnergySage customer J.; clean energy solutions; economic benefits; associated financing options; right thing; competitive quotes; on-site messaging platform; online platform; EnergySage’s Solar; market price databases; straightforward comparison shopping; commercial property owners; traditional lead-generation websites; World Wildlife Fund; solar photovoltaics; EnergySage platform; pre-screened installers; EnergySage Marketplace; comparison-shopping platform; EnergySage formula; comprehensive information; local installers; relative benefits; consumers research; transparent marketplace; ballpark estimate; interested consumers; personal information; actionable advice; individual needs; financial point; property’s suitability</t>
  </si>
  <si>
    <t>shopping platform; quotes; environmental benefits; financing options; solar programs; marketplace for solar; effective solar; economic benefits; create customized; considerable; clean energy systems; apples; comparison; shopping; estimate; requests; solar pv systems; profits; high quality solar; compare; marketplace; property owners; evaluate; installer; solar installers; instant; transparency; online platform; quality solar; empower; installers; thing; returns; confidence; consumers; request; interested; format; expected; homeowners; benefits; programs; competitive; pv systems; solar installation; financing; property; determine; economic; prices; customized; we're; going; worth of solar; well organized; wallet; unprecedented level; trusted source; suitability; submits; staples; sponsors; solar installation companies; sierra; shop for solar; savings and environmental; reviewed; returns on investment; residential or commercial; reap; quoted; quality solar installation; prospective solar; prospective; programs for communities; production levels; price range; price quotes; ppas; potential customers; point of view; options including; opt; online solar; online marketplace; offer an unprecedented; mutually; motivate; market price; lower prices; leveraged; leading organizations; leading online; lead generation; jurisdiction; installation cost; homeowners and businesses; higher rate; helps consumers; help you find</t>
  </si>
  <si>
    <t>0.0005115302732380052</t>
  </si>
  <si>
    <t>7405</t>
  </si>
  <si>
    <t>0.00042427533877524424</t>
  </si>
  <si>
    <t>85f5b08e8c557dda6323d68a3cbaccc2</t>
  </si>
  <si>
    <t>Solar Silicon Resources Group Pte. Ltd</t>
  </si>
  <si>
    <t>Solar Silicon Resources Group Pte. Ltd. provides silicon mining services. The company provides pre-processed natural ingredients for the production of solar panels. Solar Silicon Resources Group Pte. Ltd was incorporated in 2009 and is based in Singapore. Solar Silicon Resources Group Pte. Ltd. operates as a subsidiary of AuzMinerals Resource Group Limited.</t>
  </si>
  <si>
    <t>AuzMinerals Resource Group Limited</t>
  </si>
  <si>
    <t>solar silicon; resources group; pte; mining services; ingredients; resources; production of solar; processed; mining; pre; natural</t>
  </si>
  <si>
    <t>0.00024684539606492905</t>
  </si>
  <si>
    <t>41311</t>
  </si>
  <si>
    <t>0.0003805354054118211</t>
  </si>
  <si>
    <t>3503babba6c0f189845234fdbe3d819e</t>
  </si>
  <si>
    <t>Liberty Hydro, Inc.</t>
  </si>
  <si>
    <t>http://libertyhydro.com</t>
  </si>
  <si>
    <t>Liberty Hydro, Inc. designs, installs, and services proprietary filtration and advanced treatment systems to remove metal items from by-product water. Its product ZVI Blue is used to remove heavy metals and contaminants (including selenium, mercury, and arsenic) from wastewater discharges at power generation facilities, industrial sites, and coal mine operations. It provides reverse osmosis vehicle for remediation and packaged water treatment units; pH2O controllers; and consulting services on a range of water issues. The company was founded in 2009 and is based in South Charleston, West Virginia.</t>
  </si>
  <si>
    <t>South Charleston</t>
  </si>
  <si>
    <t>West Virginia</t>
  </si>
  <si>
    <t>West Virginia Jobs Investment Trust Board; Meidlinger Partners, LLC</t>
  </si>
  <si>
    <t>Liberty Hydro; Selenium Remover TM; ZVI; water; ZVI reduction step; influent water; ZVI tote; elemental selenium; organic selenium compounds; open-pore polymer foam; ZVI Blue™; back-flushable sand filter; ZVI foam; finely-divided ZVI; adequate contact; surface water systems; natural water systems; drinking water limit; service industry. water; inlet water composition; chemical feed systems; various power sources; water flow; soluble iron</t>
  </si>
  <si>
    <t>selenium; ph; tm; arsenic; iron; totes; soluble; ppb; inlet; gravity; finely; elemental; divided; chromium; adequate; remove; foam; permit; composition; carbon dioxide; hydro; system is comprised; surface water; seo; removal system; reacting; pond; filtered; exiting; environmentally sensitive; chemical feed; allows easy; adjusts; stream; pollutants; accomplished; selenide; recommended; entering; dioxide; contaminants; reaction; discuss; feed; sand; removal; removing; mines; ii; prior; flow; limit; filter; ion; compounds; ac power; picture; controller; sensitive; configured; adjust; polymer; attached; water systems; meeting; depending; pumping; comprised; operated; metals; achieved; treatment; eliminates; contact; environmentally; series; chemical; water pumped; waste stream; violations; varied; total dissolved solids; total dissolved; thermostat; tenth; technical data sheet; technical data; tds; system configurations; solve the problem; solids; set point; remove contaminants; pumped; protection agency; permeable; monitor the quality; mammals; low concentrations; ions</t>
  </si>
  <si>
    <t>0.00036727088335800567</t>
  </si>
  <si>
    <t>48414</t>
  </si>
  <si>
    <t>0.0005327044797420768</t>
  </si>
  <si>
    <t>a75c7bbf1e4e2541e2dacab4e4d21ccb</t>
  </si>
  <si>
    <t>EHT Italia s.r.l.</t>
  </si>
  <si>
    <t>http://www.ehtitalia.it</t>
  </si>
  <si>
    <t>EHT Italia s.r.l. manufactures and markets heating systems in the floor, ceiling, wall, and solar panels. EHT Italia s.r.l. was founded in 1990 and is based in Castiglione Del Lago, Italy.</t>
  </si>
  <si>
    <t>Castiglione Del Lago</t>
  </si>
  <si>
    <t>Perugia</t>
  </si>
  <si>
    <t>italia; ceiling; manufactures and markets; floor; heating systems; wall</t>
  </si>
  <si>
    <t>0.0000855736165951916</t>
  </si>
  <si>
    <t>8488</t>
  </si>
  <si>
    <t>0.00012524389318143344</t>
  </si>
  <si>
    <t>93ca1351e4dbaf903b7cdf7accf981fe</t>
  </si>
  <si>
    <t>Airdog, Inc.</t>
  </si>
  <si>
    <t>Airdog, Inc. operates in the technology industry. The company was incorporated in 2014 and is based in Palo Alto, California.</t>
  </si>
  <si>
    <t>6689731</t>
  </si>
  <si>
    <t>Social Discovery Ventures</t>
  </si>
  <si>
    <t>airdog; AirDog camera drone; GoPro Video Drone; Gyroscope Stabilized Gimbal; CAMERA PITCH CONTROL; indie moviemakers; remote control skills; gopro camera; outdoor fans; sports enthusiasts; weather resistant construction; operational ceiling; wind resistance; mode AirDog; RANGE WIRELESS CONNECTIVITY; MULTIPLE ATTACHMENT OPPORTUNITIES; wakeboarding cable parks; pre set line; AirDog drone; AirLeash; clever gimbal; Auto-follow Drone; AUTO-FOLLOW FUNCTION; shaky footage; FOLDABLE BODY; LiPo batteries; AirDog community; small parts; AirLeash range; FLIGHT TIME; ABSOLUTE FOLLOW; flight speed; sea level; wide shot; Enjoy wakeboarding; Total weight; OBSTACLE AVOIDANCE; movement trajectory; STABLE VIDEO; magnetic north; powerful signal; constant offset; multiple points; no-fly zone; jet skiing; MX tracks; bike trails; landing; battery</t>
  </si>
  <si>
    <t>airdog; airleash; auto follow; wind resistance; wakeboarding; top speed; stabilized gimbal; outdoor fans; operational ceiling; indie; gyroscope stabilized gimbal; gyroscope stabilized; gyroscope; gopro camera; stabilized; gopro; gimbal; tracks; follow; hover; bike; enthusiasts; flight time; ceiling; waterproof; constantly; auto; feet; resistance; parks; fans; enjoy; sports; stable; mode; durable; aim; minutes; you're riding; wireless connectivity; wind resistance wind; wide shot; weather resistant construction; waterproof enjoy wakeboarding; waterproof enjoy; waterproof airleash system; waterproof airleash; videos are stable; video gyroscope stabilized; video gyroscope; video drone; video airdog; trajectory; trails; tracks your position; top speed top; time minutes flight; time minutes; time depending; system easy; surfing; strap the airleash; strap; stable video airdog; stable video; stabilized video gyroscope; stabilized video; spend several minutes; speed top speed; speed top; small parts; skills required stabilized; skills required; skiing; shaky footage foldable; shaky footage; shaky; sea level; scenery; rider; resistant construction; resistance wind resistance; resistance wind; required stabilized video; required stabilized; repeating; remote control skills; ready for flight; range wireless connectivity; range wireless; range airleash range; range airleash; protects small parts; protects small; pre set; powerful signal; point camera; pitch control airdog; pitch control; operational ceiling operational</t>
  </si>
  <si>
    <t>0.0006313646703772583</t>
  </si>
  <si>
    <t>11556</t>
  </si>
  <si>
    <t>0.0006411089772259535</t>
  </si>
  <si>
    <t>af23c98629163d399e15618e14789e64</t>
  </si>
  <si>
    <t>Complete Solar Solution, Inc.</t>
  </si>
  <si>
    <t>http://completesolar.com</t>
  </si>
  <si>
    <t>Complete Solar Solution, Inc. retails residential solar power systems. The company, through its HelioQuote software platform, presents homeowners with the solar power solution from system design to financial solutions. It offers products from various panel and inverter manufacturers. Complete Solar Solution, Inc. serves as a link between consumers and solar integrators providing a financial solution for purchasing solar power systems. The company was incorporated in 2010 and is based in San Mateo, California.</t>
  </si>
  <si>
    <t>12006766</t>
  </si>
  <si>
    <t>FLOODGATE Fund, LP. (2); The Ecosystem Integrity Fund</t>
  </si>
  <si>
    <t>Complete Solar Solution; solar power; solar power systems; solar power solution; software platform; BEST solar power; financial solutions; optimal solar solution; OPTIMAL solar energy; solar electric design; Complete Solar Solutionâ¢; solar today. electronics.; possible solar solutions; HelioQuote software platform; inverter manufacturer; financial solution; electricity bills; proprietary software platform; solar products; best way; wide range; HelioQuote™ software platform; major panel; unique financing options; HelioQuoteâ¢ software platform; physical home structure; local weather patterns; individually-focused customer financing; solar integrators; homeowners; unique new retailer; Solar Experts; CSS; solar business; inverter manufacturers; electricity needs; electricity usage; power’s affordability; Optimal design; homeowner; various panel; house location; roof type; maximum savings; financial requirements; sales platform; literally billions; payment options; best option; financial options</t>
  </si>
  <si>
    <t>css; complete solar; solar solution; homeowner; solar power solution; panel and inverter; financial solutions; power solution; variables; solution offers; reduce their electricity; optimal solar; offers a wide; making the decision; inverter manufacturer; help consumers; guarantees the performance; financing programs; demonstrating; adoption of solar; software platform; facilitating; presents; adoption; affordability; conveniently; peace of mind; electricity bills; offers products; peace; retailer; homeowners; range of solar; system design; receiving; financial; solar power systems; guarantees; optimal; decision; enjoy; mind; ease; financing; bills; weather patterns; solar integrators; solar experts; solar business; roof type; purchasing solar; proprietary technology allows; proprietary solar; proprietary software platform; payment options; options enable; optimized solar; optimal solar energy; optimal design; marketing and sales; local weather; local permitting; inverter manufacturers; holistic approach; highly optimized; factoring; electricity usage; effectively manage; dozens; design and sales; buy electricity; breadth; billions; solar products; consumers; optimized; proprietary software; holistic; customized solar; combinations; claim; inverter; buy; programs; power systems; usage; literally; dynamically; customization; options; competitive advantage; analyzing; absolute; structure; maximum; technology allows; financing options; permitting; automating; individually</t>
  </si>
  <si>
    <t>0.00047546617771103563</t>
  </si>
  <si>
    <t>3102</t>
  </si>
  <si>
    <t>0.00040730866248981344</t>
  </si>
  <si>
    <t>a226f394-cf83-1661-19c0-e9e7ce3c5671</t>
  </si>
  <si>
    <t>DroneLife</t>
  </si>
  <si>
    <t>http://dronelife.com/</t>
  </si>
  <si>
    <t>DRONELIFE is the leading publisher of news and information about the emergence of the commercial drone ecosystem.</t>
  </si>
  <si>
    <t>Hopkinton</t>
  </si>
  <si>
    <t>publisher; emergence; publishing; ecosystem; news; commercial drone</t>
  </si>
  <si>
    <t>0.00036650879823736996</t>
  </si>
  <si>
    <t>5289</t>
  </si>
  <si>
    <t>0.00031292432179988206</t>
  </si>
  <si>
    <t>Certain data and content provided by https://www.crunchbase.com/organization/dronelife</t>
  </si>
  <si>
    <t>cb2c0fed-76c6-55ee-d2d1-b7cc04724c44</t>
  </si>
  <si>
    <t>Karibu Solar</t>
  </si>
  <si>
    <t>http://karibusolar.com/</t>
  </si>
  <si>
    <t>KARIBU Solar Power is a safe, clean and affordable solution to the need for light and energy. KARIBU Solar Power is an innovative social enterprise that makes high quality solar power affordable. We produce a modular solar lamp (solar panel + rechargeable battery + light) and employ an innovative social business model that allows the average Base of the Pyramid (BoP) consumer to enjoy the benefits of solar lighting and energy. By paying in small increments which replicate the required cash flow for kerosene, we make solar affordable.</t>
  </si>
  <si>
    <t>Dar Es Salaam</t>
  </si>
  <si>
    <t>17000</t>
  </si>
  <si>
    <t>Fledge</t>
  </si>
  <si>
    <t>solar power affordable; solar lamp; small increments; replicate; quality solar power; pyramid; power affordable; modular solar; increments; enjoy the benefits; clean and affordable; bop; affordable solution; rechargeable battery; benefits of solar; cash flow; social; kerosene; affordable; high quality solar; paying; lamp; business model; employ; cash; solar lighting; quality solar; rechargeable; enjoy; average; flow; modular; base; model; high quality; benefits; safe</t>
  </si>
  <si>
    <t>0.0002697578154420297</t>
  </si>
  <si>
    <t>11428</t>
  </si>
  <si>
    <t>0.00027980963906334977</t>
  </si>
  <si>
    <t>Certain data and content provided by https://www.crunchbase.com/organization/karibu-solar</t>
  </si>
  <si>
    <t>8b737c5a-b2e4-ed9d-053b-6423b70a1a3b</t>
  </si>
  <si>
    <t>ExploreMedia</t>
  </si>
  <si>
    <t>http://www.exploremedia.com/</t>
  </si>
  <si>
    <t>A world leader in 360ºx360º spherical video and photography, interactive virtual tours, aerial drone cinematography and interior mapping. Explore Media's mission is to satisfy the needs of our client's by utilizing the latest technological advances to deliver services with extraordinary quality, rapid production times and affordable prices.
Explore Media’s experiential entertainment can be enhanced with voice narration, digital signage, animation, graphical overlays, as well as web links for advertising and transactions. Embedded into websites, desktops and mobile devices, it delivers an experience unlike any other online medium, making it is perfect for online viral propagation.</t>
  </si>
  <si>
    <t>advertising; º; viral; video and photography; propagation; overlays; marketing automation; interactive virtual; experiential entertainment; experiential; drone cinematography; desktops; animation; aerial drone cinematography; transactions; spherical; digital signage; graphical; websites; links; cinematography; aerial drone; voice; signage; explore; interactive; mobile devices; enhanced; interior; entertainment; medium; perfect; virtual; embedded; leader; delivers; photography; marketing; mapping; automation</t>
  </si>
  <si>
    <t>0.000270568005336443</t>
  </si>
  <si>
    <t>2308</t>
  </si>
  <si>
    <t>0.0002325361181324223</t>
  </si>
  <si>
    <t>Certain data and content provided by https://www.crunchbase.com/organization/exploremedia</t>
  </si>
  <si>
    <t>3a18e110-9ca5-4ff3-a128-45a4e8c9b4cc</t>
  </si>
  <si>
    <t>Zain Ravdjee</t>
  </si>
  <si>
    <t>http://zainravdjee.in</t>
  </si>
  <si>
    <t>Zain Ravdjee Conglomerate is a set of companies that promotes and develops platforms for the use of renewable energy resources. Zain Ravdjee Solar and Renewable Energy want’s to encourage the use of renewable energy and hope to achieve this by becoming experts in the field of clean energy generation by using the various resources to produce electricity such as wind, solar, hydro and biomass. Our goal is to become one of the leading renewable energy producers in India. Understand there are a lot of questions around how a solar energy. Most people understand that the sun gives life to all things on this planet through its light and heat, but the sun also produces many other things. The process of solar energy began in the center of the sun, almost a million years ago. Photons are created through the fusion of atoms in the sun’s core. Every day, light hits your roof’s solar panels with photons (particles of sunlight). The solar panel converts those photons into electrons of direct current electricity. Solar power is very safe, reliable and effective, requiring no moving parts, it emits no carbon dioxide, fumes or pollution, and the panels will typically power producer at least for t 20-25 years.
Zain Ravdjee Solar and Renewable Energy. As a solar power company, we aim to build solar power energy that produces enough electricity to reduce or eliminate your dependency on conventional energy. At the same time, our solar power systems contribute to the conservation of energy resources and the increased use of clean solar energy. We strive to promote Solar Power and efficient solar power energy and empower the people to use renewable energy as a part of their daily lives by serving as a catalyst.</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</si>
  <si>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t>
  </si>
  <si>
    <t>photons; solar power energy; solar and renewable; power energy; energy resources; understand; systems contribute; solar panel converts; renewable energy resources; renewable energy producers; reduce or eliminate; power systems contribute; power producer; particles of sunlight; panel converts; light hits; light and heat; leading renewable energy; leading renewable; fumes; energy producers; emits; eliminate your dependency; electrons of direct; electricity to reduce; dependency on conventional; dependency; daily lives; current electricity; conventional energy; conservation of energy; conglomerate; clean energy generation; aim to build; build solar; clean solar energy; resources; moving parts; hits; encourage; catalyst; hope; carbon dioxide; particles; clean solar; atoms; ago; promotes; dioxide; strive; efficient solar; things; produce electricity; pollution; empower; electrons; requiring; questions; producer; fusion; promote; direct current; began; serving; contribute; energy generation; hydro; eliminate; producers; conservation; lot; biomass; lives; converts; planet; increased; aim; solar power systems; daily; typically; moving; experts; goal; center; achieve; conventional; core; created; sunlight; carbon; power systems; platforms; safe</t>
  </si>
  <si>
    <t>0.00007339359856396515</t>
  </si>
  <si>
    <t>20063</t>
  </si>
  <si>
    <t>0.00013973293488107725</t>
  </si>
  <si>
    <t>Certain data and content provided by https://www.crunchbase.com/organization/zain-ravdjee</t>
  </si>
  <si>
    <t>a62b1161b01760c7ee3169be04d2ad87</t>
  </si>
  <si>
    <t>Belgibo NV</t>
  </si>
  <si>
    <t>http://www.belgibo.be</t>
  </si>
  <si>
    <t>Belgibo NV operates as an independent insurance broker and risk consultant that provides maritime and industrial risks, and claims management services. The company offers marine insurance solutions for ship owners/operators/charterers, transport/cargo, ports and terminals, transport operators/logistics, yachts, and offshore/energy areas; aviation insurance solutions for private aircraft owners, business and corporate aircraft owners, service providers and manufacturers, airlines, rotor wings, pilots, and drones; credit solutions that include credit management consultancy, trade credit, long term revenue protection, political risk, bonds and guarantees, credit information, and other special risks; industry solutions comprising consulting advisory and transactional broking support to SMEs, and large domestic and multi-national product manufacturing companies; and professional services, such as employee benefits insurances. It serves chemical, pharmaceutical, construction, food and beverage, transport and logistics, and education industries, as well as engineering consulting service providers, marine service providers, ports and terminals, professional service providers, aerospace service providers, and research and development clients in Belgium and internationally. The company was founded in 1976 and is based in Antwerp, Belgium. Belgibo NV operates as a subsidiary of Exmar NV.</t>
  </si>
  <si>
    <t>940000</t>
  </si>
  <si>
    <t>Exmar NV</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</si>
  <si>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t>
  </si>
  <si>
    <t>service providers; insurance solutions; aircraft owners; credit; providers; terminals; ports; transport; owners; yachts; transport and logistics; trade credit; solutions for private; solutions comprising; smes; ship owners; serves chemical; revenue protection; providers and manufacturers; professional service providers; professional service; product manufacturing companies; product manufacturing; offers marine; multi national; marine service; marine insurance; management consultancy; insurances; industry solutions; engineering consulting; domestic and multi; credit management; broking; aviation insurance; bonds; manufacturing companies; airlines; political; marine; solutions that include; logistics; employee; insurance; food and beverage; professional services; wings; operators; beverage; consulting; advisory; risks; ship; guarantees; revenue; cargo; offshore; consultancy; trade; pharmaceutical; rotor; comprising; pilots; corporate; long term; aviation; term; education; risk; food; domestic; special; national; chemical; benefits; private</t>
  </si>
  <si>
    <t>0.0004037839896394284</t>
  </si>
  <si>
    <t>17018</t>
  </si>
  <si>
    <t>0.00041817753618424874</t>
  </si>
  <si>
    <t>e0b34d70-4e63-cf8c-ecc9-d88d0674cf9c</t>
  </si>
  <si>
    <t>Hyvedrone inc</t>
  </si>
  <si>
    <t>https://hyvedrone.com</t>
  </si>
  <si>
    <t>Bay Area company that focuses on the development of drone technologies to disrupt established markets.</t>
  </si>
  <si>
    <t>bay area; drone technologies; disrupt; bay; established; focuses</t>
  </si>
  <si>
    <t>0.0000821514634711328</t>
  </si>
  <si>
    <t>0.0001678949743023045</t>
  </si>
  <si>
    <t>Certain data and content provided by https://www.crunchbase.com/organization/hyvedrone-inc</t>
  </si>
  <si>
    <t>4ab901db726438d780f4c56c2663cc54</t>
  </si>
  <si>
    <t>Skycart Inc.</t>
  </si>
  <si>
    <t>http://www.skycart.net</t>
  </si>
  <si>
    <t>Skycart Inc. offers drone delivery services for transporting physical goods. Skycart Inc. is based in San Jose, California.</t>
  </si>
  <si>
    <t>drone shipping service; drones. logistics. robotics.; smartphone app; city limits; pickups; purchases; pounds; deliveries; customer; package; retailers; door; Skycart; product; requirements</t>
  </si>
  <si>
    <t>shipping; shipping service; ordered; informs; front door; doorstep; delivered; smartphone app; arrive; deliveries; package; purchases; pounds; receives; limits; ships; retailers; city; front; door; smartphone; minutes; logistics; app; delivers</t>
  </si>
  <si>
    <t>0.00028950532071421534</t>
  </si>
  <si>
    <t>28048</t>
  </si>
  <si>
    <t>0.00033389822029503634</t>
  </si>
  <si>
    <t>180a1a0cf46ced0502cfc8632fecbbf1</t>
  </si>
  <si>
    <t>Beco Inc.</t>
  </si>
  <si>
    <t>http://www.becoinc.com</t>
  </si>
  <si>
    <t>Beco Inc. provides electrical contractor services in the United States. The company offers services in the areas of lighting, energy saving products, inspections, stand-by-systems, and parking lot lighting aspects, as well as telephones, data, and cable television aspects; electrical installations and upgrades, and safety checks; and retrofits, constructions, generator services, and solar panel services. It serves residential, industrial, institutional, and commercial markets, including textiles and manufacturing markets, public buildings, food processing markets, retail markets, churches, automobile dealers, chemical facilities, healthcare facilities, banks, hotels, warehouses, furniture manufacturing markets, furniture showrooms, office buildings, schools, exterior lighting markets, restaurants, and miscellaneous markets. The company was founded in 1961 and is based in High Point, North Carolina. Beco Inc. operates as a subsidiary of Kimberly-Clark Corporation.</t>
  </si>
  <si>
    <t>High Point</t>
  </si>
  <si>
    <t>Kimberly-Clark Corporation</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</si>
  <si>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t>
  </si>
  <si>
    <t>aspects; furniture; showrooms; safety checks; retail markets; panel services; installations and upgrades; healthcare facilities; furniture manufacturing; exterior lighting; electrical contractor services; contractor services; cable television; areas of lighting; serves residential; parking lot lighting; lot lighting; churches; public buildings; electrical contractor; electrical installations; saving products; energy saving products; textiles; retrofits; parking lot; miscellaneous; food processing; commercial markets; constructions; checks; office buildings; warehouses; restaurants; offers services; banks; television; hotels; automobile; exterior; institutional; lot; healthcare; contractor; upgrades; dealers; energy saving; parking; schools; stand; inspections; generator; cable; food; office; saving; chemical; retail</t>
  </si>
  <si>
    <t>0.0002904334616859231</t>
  </si>
  <si>
    <t>9164</t>
  </si>
  <si>
    <t>0.00032433564945008326</t>
  </si>
  <si>
    <t>56e516836e1dc09ac9ec1141c6237a10</t>
  </si>
  <si>
    <t>MENA Solar Energy WLL</t>
  </si>
  <si>
    <t>http://www.menasolarenergy.com</t>
  </si>
  <si>
    <t>MENA Solar Energy WLL provides solar electricity to National Electricity and Water, oil and gas, petrochemical, and government sectors in the Middle East and North Africa region. Its solar technology includes photovoltaics, concentrated photovoltaics, and concentrated solar power plants. The company builds and installs large-scale solar farms for producing electricity. It also retails solar products, such as solar panels, solar batteries, inverters, solar water pumps, charge controllers, and DC lights; solar lights, which include solar street lights, solar billboard lights, solar airport lights, solar marine lights, solar helipad lights, solar flood lights, solar security lights, advertisement lights, and solar lighting kits; and solar power systems, including power back-up systems, solar marine kits, telecommunication, solar home power, solar instant power, oil and gas, and custom applications. In addition, the company offers various services, such as design and installation, consulting and training, maintenance and support, and carbon credits. MENA Solar Energy WLL is headquartered in Bahrain with additional offices in Libya, the United Arab Emirates, and the United Kingdom.</t>
  </si>
  <si>
    <t>Manama</t>
  </si>
  <si>
    <t>Bahrain</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</si>
  <si>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t>
  </si>
  <si>
    <t>solar marine; concentrated; wll; technology includes; solar security lights; solar security; solar lighting kits; solar flood lights; solar flood; security lights; scale solar farms; producing electricity; offers various services; national electricity; maintenance and support; lighting kits; instant power; including power; government sectors; electricity and water; dc lights; consulting and training; concentrated photovoltaics; carbon credits; builds and installs; billboard; flood lights; advertisement; photovoltaics; oil and gas; concentrated solar power; marine; retails; kits; concentrated solar; solar water pumps; solar street lights; large scale solar; custom applications; airport; solar lights; flood; solar batteries; petrochemical; solar lighting; instant; solar farms; credits; telecommunication; solar street; water pumps; solar power plants; street lights; north; design and installation; solar electricity; charge controllers; region; scale solar; include solar; solar technology; solar power systems; solar products; solar water; farms; street; large scale; producing; power plants; builds; controllers; national; carbon; sectors; power systems; dc; consulting; pumps</t>
  </si>
  <si>
    <t>0.00038028791709164686</t>
  </si>
  <si>
    <t>0.00037158528263372953</t>
  </si>
  <si>
    <t>1970</t>
  </si>
  <si>
    <t>829c77b875169560cd39f13eb2c447e7</t>
  </si>
  <si>
    <t>Alcom International Holdings Limited</t>
  </si>
  <si>
    <t>Alcom International Holdings Limited, through its subsidiaries, manufactures and markets aluminum frames for solar panels. The company is based in China.</t>
  </si>
  <si>
    <t>markets aluminum; international holdings; frames for solar; aluminum frames; holdings; manufactures and markets; frames; subsidiaries; aluminum</t>
  </si>
  <si>
    <t>0.00030869358190110203</t>
  </si>
  <si>
    <t>12804</t>
  </si>
  <si>
    <t>0.00036195540290635207</t>
  </si>
  <si>
    <t>2040d1ab96a7af69513524a53b9f4c4c</t>
  </si>
  <si>
    <t>Pacific Renewables Group</t>
  </si>
  <si>
    <t>http://www.pacificrenewablesgroup.com</t>
  </si>
  <si>
    <t>Pacific Renewables Group provides renewable energy consulting services. The company offers industry intelligence and networking, market research, corporate strategy, power purchase agreements, market analysis, and strategic marketing consulting services. Additionally, it provides sales strategies, project management, outsourcing, solar hardware procurement, RFP development and contract analysis, and proposal writing consulting services. The company also manufactures and distributes solar panels. Pacific Renewables Group is based in Nevada City, California.</t>
  </si>
  <si>
    <t>Nevada City</t>
  </si>
  <si>
    <t>consulting services; solar hardware; energy consulting services; energy consulting; development and contract; corporate strategy; writing; power purchase agreements; distributes solar panels; purchase agreements; consulting; outsourcing; pacific; strategies; proposal; agreements; power purchase; manufactures and distributes; distributes solar; renewables; networking; strategy; contract; project management; procurement; strategic; additionally; corporate; purchase; marketing</t>
  </si>
  <si>
    <t>0.00008412379904920131</t>
  </si>
  <si>
    <t>8957</t>
  </si>
  <si>
    <t>0.00018241881045963753</t>
  </si>
  <si>
    <t>7379d5f51c5603819eb0639c4abae71b</t>
  </si>
  <si>
    <t>Renewable Energy Solutions, Inc.</t>
  </si>
  <si>
    <t>Renewable Energy Solutions, Inc. provides products for alternate energy sources in residential, commercial, and industrial. It offers wind products, such as small wind turbines and residential wind turbines. The company also provides solar products, including sharp solar panels and evergreen solar panels. In addition, it offers solar heating products, such as evacuated tube solar collectors and solar thermal systems. The company was founded in 2004 and is based in Windsor, Canada.</t>
  </si>
  <si>
    <t>tube solar; solar heating products; sharp solar panels; sharp solar; offers wind; evergreen solar; evergreen; evacuated tube; alternate energy; small wind turbines; evacuated; alternate; sharp; small wind; wind turbines; solar thermal systems; heating products; solar collectors; turbines; solar heating; thermal systems; tube; renewable energy solutions; collectors; energy sources; solar products; solar thermal; energy solutions; offers solar</t>
  </si>
  <si>
    <t>0.00046794523462782346</t>
  </si>
  <si>
    <t>10718</t>
  </si>
  <si>
    <t>0.0003902777716432691</t>
  </si>
  <si>
    <t>35ef11574becf63f9ff04d45936cd4b7</t>
  </si>
  <si>
    <t>INI Power Systems, Inc.</t>
  </si>
  <si>
    <t>http://www.inipowersystems.com</t>
  </si>
  <si>
    <t>INI Power Systems, Inc. develops generators and hybrid power solutions for deployment to austere and unimproved environments worldwide. It offers 5kW, 2kW, and 1kW systems; and accessories. The company serves federal/state/local law enforcement, the U.S. Military, and other government agencies; contractors/companies supporting the government agencies; international governmental agencies; and government agencies via NSN through the DLA supply system-NSN listing. It sells its products directly; and through distributors and resellers. INI Power Systems, Inc. was founded in 2001 and is based in Morrisville, North Carolina.</t>
  </si>
  <si>
    <t>Morrisville</t>
  </si>
  <si>
    <t>Sci Ventures (2); Corbel Structured Equity Partners; Morrissey Hawthorne, Inc.; IllinoisVENTURES, LLC</t>
  </si>
  <si>
    <t>flex fuel generator; IntelliGen™ Flex Fuel; hybrid micro power; power area network; micro power area; flex-fuel energy generation; heavy distillate fuels; Flex Fuel Generators; Kit w/ ASKR; Propane Adapter Kit; Universal Propane Adapter; Sustainment Kit; liquid fuels; deployable case; Hybrid Kit; storage modules; auto start/shutdown; essential parts; INI Power Systems; portable power components; hybrid power solutions; large array; 1kW Auto Start; Ion Hybrid Kit; medium distillate fuels; fuel Power products; AutoStart Kit w/; silent power supply; continuous AC power; Lithium Ion Power; gasoline-only generator systems; Trinity™ ALLY; Semi-Rigid Solar Kit; fuel cell products; JP-8/F-24 Single Fuel; autonomous start; military logistical fuel; licensing portable power; Run Tank; mission endurance profiles; Run Tank 20L/5G; Watt solar panels; Run Tank 10L/2.5G; OMNIVORE™ engine technology; direct plug-in support; security markets. battery.; contaminated fuels; DC power; Flex-Fuel Generator</t>
  </si>
  <si>
    <t>flex; fuel generator; propane; compressed; auto start; versatile multi; sustainment; power area; pol; oils; multi fuel; micro power; fuel energy; distillate; area network; ally; sum; shutdown; kw; lubricants; fuels; accessory; deployable; lithium ion; trinity; replace batteries; power components; methanol; light and heavy; including light; fueling; components and systems; augment or replace; petroleum; kit; shut; augment; gasoline; adapter; generator; ion; harvesting; energy generation; lithium; essential; versatile; portable power; auto; hybrid; generators; universal; watts; tank; start; comprising; replace; liquid; case; power supply; hours; watt; array; wide ranging; watt solar; systems develops; solar kit; silent power; serves consumer; security markets; runtime; rigid solar; nato; local economy; laminar; kit includes; instantaneous power; include power; hybrid power; generator systems; fuel cell products; enhanced capabilities; emergency lighting; distributors and resellers; direct methanol; develops portable power; develops portable; contaminated; consumer electronic; cell products; austere; allies; capable; continuous; products directly; develops and commercializes; company's products include; heavy; instantaneous; logistical; power systems</t>
  </si>
  <si>
    <t>0.00024797374201495097</t>
  </si>
  <si>
    <t>14038</t>
  </si>
  <si>
    <t>0.00031884654008446214</t>
  </si>
  <si>
    <t>6bfd13db995b8d9fa979fd08ed8edaa3</t>
  </si>
  <si>
    <t>FLS Energy Inc.</t>
  </si>
  <si>
    <t>FLS Energy Inc. develops, engineers, finances, constructs, owns, and maintains solar energy projects in the United States. The company provides services from conception to commissioning and offers in-house system design, engineering, construction, financing, and project development solutions. It also provides EPC solutions for distributed generation commercial systems and utility scale solar farms projects. The company was founded in 2006 and is based in Asheville, North Carolina. It has locations in Alexandria, Virginia; and Charlotte, North Carolina. As of December 31, 2016, FLS Energy Inc. operates as a subsidiary of Cypress Creek Renewables, LLC.</t>
  </si>
  <si>
    <t>Asheville</t>
  </si>
  <si>
    <t>North Sky Capital (2); New Energy Capital Partners LLC (2); Novus Energy Partners</t>
  </si>
  <si>
    <t>Cypress Creek Renewables, LLC</t>
  </si>
  <si>
    <t>hot water; Solar hot water; energy; FLS Energy; abundant energy source; Huge Tax Credits; solar thermal technology; solar energy projects; Fossil fuel prices; Energy solar energy; solar thermal energy; FLS Energy associates.; Solar photovoltaic energy; Solar collector panels; hot water systems; hot water temperatures; monthly energy bills; hot water tank; overall hot water; Clean Energy; Energy Independence; solar electricity technology; Energy Prices; production solar panels; energy systems; natural gas; heat transfer fluid; negatively charged electrons; monthly loan payment; military base uses; global warming; greater savings; Realize Huge Tax; foreign sources; Low Maintenance; conventional sources; cost effective option; minimal maintenance; positive semi-conducting layer; design life; turnkey project development; energy. renewable energy.; excess energy; solar cell; solar PV; solar modules; tremendous amounts; heating water; grid-based sources</t>
  </si>
  <si>
    <t>fls; volatile; thermal technology; technology include; solar thermal technology; rising energy; require minimal maintenance; require minimal; reduce dependence; opened its doors; negatively charged; negatively; minimal maintenance; low maintenance; highly durable; hedge; energy prices; energy opened; emissions free; design life; dependence on foreign; conventional sources; sources of energy; produces energy; global warming; energy solar; solar hot water; solar hot; talented; solar energy projects; opened; benefits of solar; tax credits; predict; dependence; warming; contributing; rise; foreign; abundant; energy source; durable; silent; charged; prices; hot water; rising; realize; pollution; huge; fossil fuel; electrons; collector; credits; putting; amounts; energy projects; locally; natural gas; hot; tax; monthly; minimal; fossil; continue; doors; emissions; bills; savings; º; water temperatures; water tank; washes; tilted; thermal energy systems; supplying energy; sunlight strikes; southwest; southeast to southwest; sources of electricity; solar pv system; solar modules generate; solar electricity technology; solar collector panels; semiconducting; semi conducting; reduce power; quantities of hot; propane; production solar; power bills; positively charged; photovoltaic energy; offer complete; monthly energy; money from day; modules generate; military base; maximize energy production; maximize energy</t>
  </si>
  <si>
    <t>0.0003506433996760561</t>
  </si>
  <si>
    <t>7314</t>
  </si>
  <si>
    <t>0.00036231176548687054</t>
  </si>
  <si>
    <t>f4520044b464a268a6e0eca950745dab</t>
  </si>
  <si>
    <t>DJK Europe GmbH</t>
  </si>
  <si>
    <t>http://www.djkeurope.com</t>
  </si>
  <si>
    <t>DJK Europe GmbH supplies industrial facilities and equipments to customers in Europe. The company offers ultrasonic cutting tools, nozzle cleaners, low temperature and humidity chambers, and x-ray inspection systems; and electronics production equipment, such as modular electronics assembly systems, automatic optical inspection systems, 3D solder paste inspection systems, screen printer, x-ray imaging systems, rework systems, PCB separators, stencil mask cleaners, and AOI for chip components. It also offers baking kiln, drying furnace, and refractory for firing and heating processes; lithium-ion batteries, solar panels and cells, and environmental test chambers; and injection molding machines for plastic processing. In addition, the company provides hot chamber die casting machines, and cold chamber die casting machines, as well as bruschless screwdrivers, standard screwdrivers, screw feeders, torque meters, and robots. It serves a range of industries, such as automotives and home electronics. The company is based in Eschborn, Germany with branches in Hungary and Czech Republic. It has locations in United Kingdom, Poland, Bulgaria, and Romania. DJK Europe GmbH operates as a subsidiary of Daiichi Jitsugyo Co. Ltd.</t>
  </si>
  <si>
    <t>Eschborn</t>
  </si>
  <si>
    <t>Daiichi Jitsugyo Co. Ltd.</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</si>
  <si>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t>
  </si>
  <si>
    <t>inspection systems; die casting; chambers; casting; cleaners; chamber; die; ray; temperature and humidity; stencil; solder; serves a range; screw; rework; refractory; ray inspection systems; ray inspection; range of industries; paste; panels and cells; optical inspection; nozzle; molding machines; kiln; injection molding machines; imaging systems; firing; feeders; electronics production; chip components; baking; automotives; automatic optical inspection; automatic optical; assembly systems; aoi; machines; torque; separators; injection molding; printer; mask; lithium ion batteries; ultrasonic; ion batteries; furnace; low temperature; drying; equipments; molding; production equipment; lithium ion; industrial facilities; pcb; injection; humidity; ion; chip; cold; lithium; screen; meters; plastic; cutting; assembly; robots; modular; optical; automatic; test; imaging; temperature; processes; hot</t>
  </si>
  <si>
    <t>0.0006162171291417862</t>
  </si>
  <si>
    <t>8057</t>
  </si>
  <si>
    <t>0.0005370594462101643</t>
  </si>
  <si>
    <t>2743301187f3e84d933619328de9df8a</t>
  </si>
  <si>
    <t>Aibotix GmbH</t>
  </si>
  <si>
    <t>http://www.aibotix.com</t>
  </si>
  <si>
    <t>Aibotix GmbH develops and manufactures hexacopters. The company provides Aibot X6, an unmanned aerial multicopter. Its features include precise control, programmable routes, camera mount, control panel, auto start and auto-landing, position hold, UAV and camera control, and video broadcast. Aibotix GmbH was founded in 2010 and is based in Kassel, Germany. As of February 18, 2014, Aibotix GmbH operates as a subsidiary of Hexagon AB.</t>
  </si>
  <si>
    <t>Hexagon AB</t>
  </si>
  <si>
    <t>Aibot X6; multicopter Aibot X6; Aibot X6 guarantees; X6 excellent flight; camera mount; unique camera mount; flight planning software; Comfortable Camera Database; camera shutter button; Premium UAV drones; UAV technology geodata; unmanned aerial multicopter; Autonomous flight mode; programmable routes; camera control; flight live images; standard remote control; safest VTOL UAVs; program flight paths; previous piloting experience; Tablet PC Steering; collission protection; easy operation; latest multi-rotor technology; high resolution photographs; complete three-dimensional position; integrated propeller shields; Unmanned Aerial Vehicle; Image Processing Software; crash safety; ultra-light carbon fiber; landing UAV; wide range; ultra-modern air robot; easy future access; meter diameter area; special sensors; different landing bases; specially developed ultra; detailed inspection pictures; drone management. drones.; Application area Mapping; Application Aerial Imaging; high voltage power; camera orientation; solar power plants; defective solar modules; prior flying skills; camera persons</t>
  </si>
  <si>
    <t>aibotix; camera mount; multicopter; routes; tablet pc; disasters; waypoints; uav drones; planning software; flight route; flight planning software; route; crash; georeferenced; multi rotor; pc; flight planning; prior; programmable; mount; perspective; parameters; landing; mode; requiring; rotor; object; photos; hold; premium; possibilities; database; tablet; degree; position; hd; flying; ultra; ensures; voltage power; variety of payloads; user friendly interface; ultra modern; ultra lightweight; system is flexible; steering system; steadily; stabilized camera; specific solutions; specially developed; solar park; software offers; simply click; shutter button; shutter; sensors to detect; safety monitoring; rotor technology; rotor systems; rotor platform; resolution photographs; quality components; precise control; pre planned; points of interests; point of interest; pitch and roll; piloting experience; ortho; options to meet; natural disasters; multi rotor platform; modular system; meetings; level of automation; laptop or tablet; landing uav; instructed; inspection and mapping; innovative platform; injury; indispensable; image quality; image processing software; hot spots; highest level; high voltage power; high resolution photographs; high definition video; hexacopters; hd cameras; geodata; full hd; friendly interface; flight paths; flight mode; flight characteristics; firefighters; feature allows; experience and knowledge</t>
  </si>
  <si>
    <t>0.00031732371614633293</t>
  </si>
  <si>
    <t>9037</t>
  </si>
  <si>
    <t>0.00033621904028625975</t>
  </si>
  <si>
    <t>dac2e74911f5f4af2ce56e28fc6fad24</t>
  </si>
  <si>
    <t>GET IT Co. Ltd.</t>
  </si>
  <si>
    <t>http://www.greenenergytechnology.asia</t>
  </si>
  <si>
    <t>GET IT Co. Ltd. generates solar energy in Thailand. The company also engages in producing bio-fuels from cultivated plants; and oxidants, pesticides, and soaps. In addition, it engages in harvesting crops, including fruits, vegetables, and flowers. The company was founded in 2008 and is based in Prachuap Khiri Khan, Thailand with an additional office in South Africa. It also has a location in Taiwan. As of December 31, 2013, GET IT Co. Ltd. operates as a subsidiary of Inter Far East Energy Company Limited.</t>
  </si>
  <si>
    <t>Prachuap Khiri Khan</t>
  </si>
  <si>
    <t>2723418</t>
  </si>
  <si>
    <t>Inter Far East Energy Corporation Public Company Limited</t>
  </si>
  <si>
    <t>solar panels; bio fuel; vertical agriculture; photovoltaic solar panels; efficient solar panels; Jatropha trees; GREEN ENERGY TECHONOLGY; local agricultural crops; hydro culture crops; vertical harvesting concept; small scale electricity; Jatropha tree; solar panal rows; new business concept; additional land.The Electricity; crop harvesting; dimensional agriculture; minimal chemicals; Food chain supply; lasting energy source; greater water retention; dimensional vertical agriculture; advanced sun tracking; east west motion; cost bio fuel; additional food withour; solar energy; traditional agricultural practrises; ordinary beach sand; dry hot season; smallest cost/payback ratio; Jatropha Curcas; electricity generation; sun harvesting; solar farm; solar farms; constant electricity; minimal energy; vegetable crops; Co. Ltd.; vertical form; 2-cylinder engines; sun trackers; sun exposure; bio-fuel/gas production; crop spacing; CO2 sink; energy production; 3D CONCEPT; plants</t>
  </si>
  <si>
    <t>hectare; pesticides; hydroponics; beneath; aquaponics; bio; tree; trees; crops; harvesting; wool; suns; seeds; rows; require minimal; planted; flowers; cultivated; beneath the solar; fruits; vegetables; rock; culture; dimensional; concept; crop; hydro; vertical; minimal; soil; west; dry; period; east; food; chemicals; green energy; vegetable; tons of carbon; tied inverters; thrive; synergy; sun tracking; sun exposure; spacing; solar panels mounted; solar panels making; soaps; soap; situated; sink; selected solar; saving water; retention; provide water; produce bio; plot; panels mounted; panels making; panels and grid; oxidant; offers space; neighboring; meters above ground; maximises; life time; leaves; integrated energy; hydroponic; growing conditions; grid tied inverters; generating facilities; generates solar; gas production; fruit and vegetable; electricity generating; efficient solar panels; east west; east to west; easily exceed; directly usable; depreciation; delivering clean; deliver electricity; cyclical; cost bio; concept offers; capable of delivering; bio fuels; bio diesel; big advantage; arranging; year; tunnel; transformed; slowly; nuts; liters; large number; beach</t>
  </si>
  <si>
    <t>0.00025765546241488907</t>
  </si>
  <si>
    <t>54025</t>
  </si>
  <si>
    <t>0.0003347168295186697</t>
  </si>
  <si>
    <t>a966a389-ef53-965b-a10c-fd2c97df878e</t>
  </si>
  <si>
    <t>QUAKE! Brewing Company</t>
  </si>
  <si>
    <t>http://www.quakebrewingcompany.com/</t>
  </si>
  <si>
    <t>Craft Beer, Stuffed Burgers, &amp; Disaster Relief. QUAKE! Brewing Company is a veteran-owned brewpub specializing in craft beers and stuffed burgers infused with local ingredients.
After perfecting its business model, QUAKE! will begin franchising worldwide.
A big part of QUAKE!'s franchise model is working with Drones for Disaster Relief (DFDR) to deploy high-tech drones to disaster areas. These drones will survey disaster areas for unseen dangers, heat signatures (of possible survivors), and population variances during recovery efforts. 
QUAKE! Brewing Company will forge its own niche in the craft beer market; utilizing a future patent-pending combination of brewing technology, operational processes, and quality control standardization.</t>
  </si>
  <si>
    <t>Anchorage</t>
  </si>
  <si>
    <t>beer; craft; disaster areas; disaster relief; disaster; relief; working with drones; veteran owned; veteran; survivors; standardization; signatures; perfecting; infused; franchise; forge; deploy high; dangers; craft beers; brand marketing; beers; ingredients; niche; business model; model; population; restaurants; quality control; efforts; owned; high tech; deploy; specializing; recovery; utilizing; survey; patent pending; combination; pending; brand; big; operational; patent; marketing; working; tech; processes</t>
  </si>
  <si>
    <t>0.0002553172459620022</t>
  </si>
  <si>
    <t>6383</t>
  </si>
  <si>
    <t>0.0003615403850627214</t>
  </si>
  <si>
    <t>Certain data and content provided by https://www.crunchbase.com/organization/quake-brewing-company</t>
  </si>
  <si>
    <t>c61ec687c986a456151b8954d4b9f970</t>
  </si>
  <si>
    <t>Samlex America Inc.</t>
  </si>
  <si>
    <t>http://www.samlexamerica.com</t>
  </si>
  <si>
    <t>Samlex America Inc. manufactures and distributes power conversion products. It offers alternating current (AC)-direct current (DC) power supplies to integrate land mobile radio with a switching DC power supply to create a base station system; DC-AC power inverters to convert battery voltage into AC current similar to power supplied through a household electrical outlet; and battery chargers to maintain and condition lead-acid and Gel-Cell batteries. The company also provides DC-DC converters to offers regulated output power for situations with an unstable input source; solar panels and kits for use in off-grid applications; and programmable charge controllers with features, including battery equalization, charge settings for various battery types, and an informative LCD display indicating voltage current and battery amp hours. In addition, Samlex America Inc. offers automatic transfer switches to switch between inverter, generator, and utility power sources; and parts and accessories, such as fuse assemblies, replacement fuses, and other accessories for practical and economical circuit protection. The company sells its products in the United States, Canada, and internationally. Samlex America Inc. was formerly known as Samlex Distributors Inc. and changed its name to Samlex America Inc. in 1994. Samlex America Inc. was founded in 1991 and is based in Burnaby, Canada. The company has specialized component manufacturing factories and assembly facilities in Europe, Asia, and North America. As of April, 25, 2005, Samlex America Inc. operates as a subsidiary of Quantex Capital Corporation.</t>
  </si>
  <si>
    <t>Burnaby</t>
  </si>
  <si>
    <t>2510000</t>
  </si>
  <si>
    <t>Quantex Capital Corporation</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</si>
  <si>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t>
  </si>
  <si>
    <t>samlex; dc; utility power; unstable; transfer switches; station system; practical and economical; power supplied; power conversion products; parts and accessories; offers automatic; mobile radio; lcd display; inverters to convert; informative; indicating; including battery; household electrical; equalization; electrical outlet; dc dc converters; dc dc; dc converters; dc ac; conversion products; circuit protection; battery voltage; acid and gel; ac power inverters; ac current; ac; amp; regulated; output power; gel; power inverters; voltage; base station; lead acid; fuses; grid applications; fuse; outlet; programmable; power sources; power conversion; ac power; switching; dc power; settings; manufactures and distributes; factories; situations; condition; battery chargers; alternating current; alternating; supplied; acid; direct current; power supplies; converters; economical; charge controllers; switches; switch; assemblies; power supply; lcd; practical; input; household; maintain; convert; transfer; generator; sells its products; component; replacement; circuit; lead; conversion; integrate; station; radio; hours; kits; chargers; assembly; specialized; automatic; controllers; base; inverter; types; display; land</t>
  </si>
  <si>
    <t>0.000555334829061945</t>
  </si>
  <si>
    <t>25173</t>
  </si>
  <si>
    <t>0.0005638455268420862</t>
  </si>
  <si>
    <t>220b9f9f-8454-0b8b-7814-9e928d33f374</t>
  </si>
  <si>
    <t>Green Lake Technology</t>
  </si>
  <si>
    <t>http://greenlake.co/</t>
  </si>
  <si>
    <t>Green Lake Technology is a digital media company that produces mobile applications for companies. Drone Buddy: Drone Pilot Best Friend, show local weather, wind and no fly zone.
Footprint - Where I've been: Add notes, photo on map to record your trip.
Voice Translator: translate your voice to another language instantly.
Photo Map: automatically show your iPhone photo on map.
Offline Travel Map: foreign travel without internet, come with metro and airport map.</t>
  </si>
  <si>
    <t>map; voice; travel; photo; translator; translate; local weather; friend; fly zone; notes; trip; lake; offline; airport; mobile applications; digital media; foreign; language; drone pilot; instantly; zone; iphone; record; footprint; add; pilot; automatically; media; weather; fly</t>
  </si>
  <si>
    <t>0.00030678133101723473</t>
  </si>
  <si>
    <t>6737</t>
  </si>
  <si>
    <t>0.00030222412886420525</t>
  </si>
  <si>
    <t>Certain data and content provided by https://www.crunchbase.com/organization/green-lake-technology</t>
  </si>
  <si>
    <t>bafb811c7e39016226a19fdd8709c92b</t>
  </si>
  <si>
    <t>Sol Xorce LLC</t>
  </si>
  <si>
    <t>http://www.solxorce.com</t>
  </si>
  <si>
    <t>Sol Xorce LLC, a development stage company, intends to develops, manufactures, and markets solar thermal power receivers and related technology. The company was incorporated in 2009 and is based in Glenview, Illinois.</t>
  </si>
  <si>
    <t>Glenview</t>
  </si>
  <si>
    <t>Sol Xorce; Sol Xorce receivers; innovative CSP receivers; Engineering Procurement Companies; utility-scale CSP developers; energy systems; tube-shaped CSP receivers; Sol Xorce receiver; Sol Xorce systems; utility-scale power generation; CSP receivers—the device; thermal energy systems; Solar Thermal Power; microchannel heat exchangers; proprietary receiver technology; industry-leading Levelized Cost; high-temperature solar receiver; thermodynamic working fluid; Supercritical CO2; Energy Service Companies; cost effective design; building energy costs; solar thermal cycle; flat panel systems; waste heat; waste heat recycling; clients—like Big Box; heat transfer fluid; utility-scale customers; electrical energy; thermodynamic efficiencies; system-wide efficiencies; microchannel design; development-stage company; utility clients; new design; commercial customers; intellectual property; industrial process; multiple uses; higher temperatures; hot water; higher temperatures—up; wide range; industrial applications; solar applications; schools—with electricity; thermally-driven cooling; lower cost; efficient concentration</t>
  </si>
  <si>
    <t>sol; csp; receivers; thermodynamic; working fluid; tri; higher temperatures; engineering procurement; receiver; waste heat; fluid; distributed energy; utility scale; distributed; efficiencies; integrate; temperatures; procurement; utility scale customers; utility clients; transfers heat; transfers; thermally; thermal power; thermal energy systems; technology our core; system wide; solar thermal power; solar receiver; service companies; scale power generation; scale customers; scale and distributed; refractory metals; refractory; reduce cost; process heat; operating temperature; institutional clients; industrial process heat; improve performance; improve efficiency; ideal choice; flat panel systems; escos; epcs; energy service companies; energy is focused; enablement; efficiency and reduce; efficiencies in excess; distributed power; develop technologies; cut costs; customers with high; concentrating solar thermal; commercial and institutional; air heating; serve; transfer fluid; solar applications; heat transfer fluid; energy service; dramatically reduce; building energy; energy systems; choice; utility scale power; scale power; concentrating solar; higher; premise; malls; core business; configurable; waste; power generation systems; industrial process; climates; ideal; developers; sun's energy; levelized cost; levelized; achieve; core technology; importantly; core; solar thermal; shaped; simplify; industrial and commercial; heat transfer; development stage; cost of energy; power generation; lower cost; heat exchangers; electrical energy; depends</t>
  </si>
  <si>
    <t>0.0004325781442708926</t>
  </si>
  <si>
    <t>0.00044615882958165304</t>
  </si>
  <si>
    <t>10a1e554bf6c733c6f1e4afae1737b6b</t>
  </si>
  <si>
    <t>CCI Systems Inc.</t>
  </si>
  <si>
    <t>http://www.ccisystems.com</t>
  </si>
  <si>
    <t>CCI Systems Inc. provides network engineering, construction, and integration services for telco, MSO, and cable operators, as well as hotels, education and healthcare institutions, and businesses and municipalities in the United States. It offers network mapping and design services, including audits and documentation, field mapping, and network asset/GIS mapping and documentation, as well as RF, fiber, and HFC network design; and construction and technical field services, such as energy services, fiber optic and HFC construction, fiber optic splicing and testing, HFC technical field services, cell tower backhaul solutions, construction material sales, consulting, and return path bandwidth. The company also provides wireless network engineering and construction services in the areas of small cell deployment, Wi-Fi networks, mesh networks, DAS networks, distribution automation, AWS/LTE/4G networks, drone services, structural upgrades, and technical field services; and HDTV, voice, and Internet services for hotel chains and other hospitality properties. In addition, it provides managed services, including provisioning and billing, bandwidth management, call center and network monitoring, and support for telcos and cable service providers, individual businesses, and hospitality industry properties. CCI Systems Inc. was founded in 1995 and is based in Iron Mountain, Michigan.</t>
  </si>
  <si>
    <t>Iron Mountain</t>
  </si>
  <si>
    <t>National wireline; wireless telecommunications; engineering firm</t>
  </si>
  <si>
    <t>wireline; wireless telecommunications; engineering firm; firm; telecommunications; national; wireless</t>
  </si>
  <si>
    <t>0.0004365510227207518</t>
  </si>
  <si>
    <t>0.00040178160589614763</t>
  </si>
  <si>
    <t>650d6512-4c38-75b3-2781-46c132184812</t>
  </si>
  <si>
    <t>Colored Solar</t>
  </si>
  <si>
    <t>http://www.coloredsolar.com</t>
  </si>
  <si>
    <t>Colored Solar manufactures, distributes and integrates solar electric systems. Colored Solar™ is pioneering colored solar energy solutions that efficiently captures sunlight and converts it to electricity, just like conventional systems, while also addressing the needs of many applications for architectural sensitivity and beautiful solutions. Colored Solar™ is a manufacturer, distributor and systems integrator of solar electric systems and is leading the development, testing, and installation of what will be the new front of solar power market growth within 5 years.
This is the only colored photovoltaic solar panels which are made in the USA, and adhere to UL 1703 safety certification. The solar panels create clean energy electricity which are only 1-3% less efficient than traditional solar panels, where there is now a choice to have colored solar panels. The products have been tested and validated in performance by third party labs like Franhofer Institute Solaire.</t>
  </si>
  <si>
    <t>Ventura</t>
  </si>
  <si>
    <t>707900</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</si>
  <si>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t>
  </si>
  <si>
    <t>colored; solar electric systems; electric systems; solar electric; tested and validated; systems integrator; sunlight and converts; solar power market; solar manufactures; power market; market growth; leading the development; integrates solar; efficient than traditional; create clean energy; create clean; colored photovoltaic; traditional solar panels; traditional solar; solaire; adhere; sensitivity; addressing; validated; integrator; institute; beautiful; pioneering; ul; captures; distributor; solar energy solutions; labs; certification; converts; usa; third party; front; efficiently; photovoltaic solar panels; growth; tested; architectural; party; choice; integrates; third; photovoltaic solar; conventional; sunlight; energy solutions; traditional</t>
  </si>
  <si>
    <t>0.00016533308393290247</t>
  </si>
  <si>
    <t>10473</t>
  </si>
  <si>
    <t>0.0001976298294011737</t>
  </si>
  <si>
    <t>Certain data and content provided by https://www.crunchbase.com/organization/gold-coast-solar</t>
  </si>
  <si>
    <t>1c873012a53eeca972b91178225b5541</t>
  </si>
  <si>
    <t>Dimension India Networks (P) Ltd.</t>
  </si>
  <si>
    <t>http://www.dimensionicad.com</t>
  </si>
  <si>
    <t>Dimension India Networks (P) Ltd. is an information technology (IT) consulting company that provides IT and engineering computer aided design (CAD) drawing services. The company offers architectural design and documentation services; CAD designing and drafting services; 2D drafting and designing; 3D modeling; and paper-to-CAD conversions and CAD drafting services, as well as data conversion, customized application development for various industries, GIS mapping, automated mapping, facility mapping, and remote sensing. It also provides CAD outsourcing services; large format drawings/documentation; AutoCAD design and drafting services; and geographic information system (GIS) contracting services, such as GIS conversion, GIS mapping, digital image processing, remote sensing, rectification of orthophotographs, application development, conversion of manual maps to GIS, etc. The company offers its services for various applications, such as geographic information system utility, aerial-street, golf course, and thermal mapping; patent and furniture shop drawings; floor plan and mobile tower drafting; fire evacuation plans; port layout designing; roof diagramming; retail design solutions; Revit family creation; solar panel design; under floor heating and cooling; and scan to BIM; FTTH telecom networks; CAFM polylining; and architectural, mechanical, electrical, electronic, and structural drafting solutions for conveyor belts and escalators. It serves clients ranging from startups to Fortune 500 companies in the United States, the European Union, the Asia-Pacific, and internationally. The company was founded in 1999 and is based in Noida, India with an additional office in Utrecht, the Netherlands.</t>
  </si>
  <si>
    <t>NOIDA</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</si>
  <si>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t>
  </si>
  <si>
    <t>drafting; cad; gis mapping; gis; application development; geographic; drawings; documentation; remote sensing; designing; conversion; floor; mapping; well as data; telecom networks; solar panel design; serves clients; rectification; outsourcing services; offers architectural; golf course; ftth; fortune companies; evacuation; escalators; drawing services; documentation services; dimension; design solutions; design and drafting; conveyor belts; conversions; computer aided design; computer aided; bim; autocad; architectural design; aided design; aided; architectural; large format; panel design; conveyor; sensing; startups; european union; belts; outsourcing; fortune; offers its services; floor heating; contracting services; networks; union; scan; pacific; layout; heating and cooling; drawing; golf; course; format; contracting; image processing; tower; modeling; telecom; port; paper; european; shop; manual; maps; furniture; creation; street; family; structural; ranging; plans; plan; facility; customized; cooling; patent; fire; automated; retail; mechanical; consulting; image</t>
  </si>
  <si>
    <t>0.00020484930945544952</t>
  </si>
  <si>
    <t>28811</t>
  </si>
  <si>
    <t>0.0002230777277883568</t>
  </si>
  <si>
    <t>d838c25ac7252afea06ea169748ec364</t>
  </si>
  <si>
    <t>XXL ASA</t>
  </si>
  <si>
    <t>http://www.xxl.no</t>
  </si>
  <si>
    <t>XXL ASA operates as a sports retailer. The company offers sports, health, and fitness products, such as sports equipment and sportswear for various sports, including football, golf, water sports, racket sports, and ice hockey; and fitness equipment, including treadmills and rowing machines, as well as food supplements and nutrition. It also provides sports-related and outdoor shoes, and shoes accessories; sportswear comprising an assortment of clothes for men, women, and children for outerwear, casual wear, sportswear and technical gear, and swimwear; and outdoor products for fishing, wilderness living, and camping, such as tents, lavvos, sleeping bags, backpacks, cooking equipment, GPS, and maps, as well as climbing gear and equipment for horses and dogs. In addition, the company provides hunting products, including firearms and ammunition, clothes, binoculars, optics, knives, and axes; skis and ski accessories, such as shoes, poles, clothes, and other equipment for cross-country and downhill skiing, as well as snowboarding; high-end and everyday bikes comprising hybrid bikes, mountain bikes, city bikes, and electric bikes for children, women, and men; and bike equipment, such as helmets, shoes, spare parts, and clothes. Further, it offers products that connect technology and sports/outdoor activities, including sport watches, action cameras, drones, GPS, earplugs and headphones, portable loudspeakers, sunglasses, pulse meters, power banks, and cycle computers. The company operates 64 stores, including 31 stores in Norway, 22 stores in Sweden, and 11 stores in Finland, as well as e-commerce Websites, such as xxl.no, xxl.se, xxl.fi, and xxl.dk. XXL ASA was founded in 2000 and is headquartered in Oslo, Norway.</t>
  </si>
  <si>
    <t>406004627</t>
  </si>
  <si>
    <t>XXL (Oslo Bors); XXLO (OMX Nordic Exchange Stockholm); 0R3P (London Stock Exchange)</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</si>
  <si>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t>
  </si>
  <si>
    <t>clothes; bikes; shoes; sportswear; men; women; fitness; sports; children; stores; gear; well as food; water sports; tents; supplements; sunglasses; sports equipment; sport watches; snowboarding; sleeping bags; sleeping; skis; skiing; ski; power banks; outerwear; outdoor products; outdoor activities; nutrition; loudspeakers; knives; including football; hunting; horses; hockey; helmets; gear and equipment; fitness products; firearms; electric bikes; dogs; dk; cooking equipment; connect technology; climbing; axes; assortment; ammunition; action cameras; comprising; se; binoculars; backpacks; watches; football; outdoor; cooking; websites; poles; ice; pulse; mountain; fishing; wear; headphones; gps; bike; camping; sport; banks; golf; everyday; offers products; spare parts; bags; fi; cross; country; spare; city; living; maps; commerce; cycle; optics; computers; meters; action; connect; activities; hybrid; food; machines; health</t>
  </si>
  <si>
    <t>0.0002887846409694802</t>
  </si>
  <si>
    <t>6157</t>
  </si>
  <si>
    <t>0.0003520617867850254</t>
  </si>
  <si>
    <t>9982db2f79ee88023baddf7673f288a8</t>
  </si>
  <si>
    <t>Exergetic Energy, Inc.</t>
  </si>
  <si>
    <t>Exergetic Energy, Inc. provides various energy solutions in the areas of renewable and non-renewable sources in the United States. It engages in the design, production, and installation of solar panel systems for use in photovoltaic DC/AC inverters. The company also offers a range of services that combine quality engineering standards, such as ISO certification standards, and certified energy management techniques. In addition, it supplies fossil fuels, as well as operates as a competitive local exchange carrier to provide telecommunications services to companies. The company was founded in 2010 and is based in Detroit, Michigan.</t>
  </si>
  <si>
    <t>Auctus Private Equity Management, Inc.</t>
  </si>
  <si>
    <t>XNGR (Pink Sheets LLC)</t>
  </si>
  <si>
    <t>fuel additive technology; fuel additive division; proprietary fuel catalyst; supplemental energy sources; excessive fuel consumption; optimal operating conditions; utility company; fuel delivery business; power transmission process; seamless real-time communication; major performance benefits; numerous field tests; harmful emissions levels; EPA test facilities; joint venture partner; DG clusters; Photovoltaic Cells; energy consumption; photovoltaic system design; Exergetic Energy; energy options; enlightened stance; measurable benefits; power grids; industry-recognized protocols; combustion enhancer; micro-processing chips; communication modules; Engine Boost; peak demand; engine additives; engine components; complete line; deposit formation; parallel service; active ingredients; E2; lubricity; customers; resources; America; approach; generation; conjunction; times</t>
  </si>
  <si>
    <t>additive; clusters; dg; catalyst; tests; supplying; system design; engine; times of peak; time communication; test facilities; supplying energy; supplemental energy sources; supplemental energy; supplemental; stand alone power; reduce harmful emissions; reduce harmful; real time communication; prove; processing chips; power grids; performance benefits; order to maximize; optimal operating; nonrenewable sources; nonrenewable; measurable; maximize the amount; markets and distributes; localized; industry recognized; harmful emissions; garnered; fuel consumption; expands; excessive; evaluated; epa; drawing power; design employs; customers energy; communication modules; cluster; chooses; capitalize; active ingredients; operating conditions; ingredients; power transmission; peak demand; energy options; permit; opposed; formation; moves; amount of energy; transmitted; protocols; distributed generation; contained; combustion; additives; perfectly; deposit; boost; consumption; chemistry; harmful; parallel; division; grids; conjunction; chips; photovoltaic system; numerous; incorporates; benefits; venture; positioned; employs; drawing; defined; seamless; photovoltaic cells; improves; recognized; fleet; energy sources; energy consumption; peak; emissions; specializing; feature; tested; reduces; optimal; maximize; distributed; stand</t>
  </si>
  <si>
    <t>0.00008421857767668925</t>
  </si>
  <si>
    <t>0.0001352613738088057</t>
  </si>
  <si>
    <t>ab5dd2a343dbbb16a807396348b1f1c7</t>
  </si>
  <si>
    <t>Spigen Korea Co., Ltd.</t>
  </si>
  <si>
    <t>http://www.spigenkorea.co.kr</t>
  </si>
  <si>
    <t>Spigen Korea Co., Ltd. manufactures and sells mobile accessories worldwide. The company was founded in 2009 and is headquartered in Seoul, South Korea.</t>
  </si>
  <si>
    <t>47398355</t>
  </si>
  <si>
    <t>A192440 (KOSDAQ)</t>
  </si>
  <si>
    <t>Shoe pigen; Shoe pigen Sharing; e-zone Brand Winner; Pigen shoe; disposable cups eradication; shoes pigen bag; Kong Amazon Best; PC Magazine Best; American case selection; Naver Happy Bean; Horseshoe Cafe pigen; Bags donation project; incessant observation; pigen US subsidiary; main axis; global market; mobile accessories; United States; campaign proceeds; United Kingdom; Design Institute; in-house production; South Korea; Happy Sharing; online purchase; Healthy Earth; green energy; Light Package; Big Change; sustainable energy; collection bag; Light Packages; solar panels; Love Breaks; social enterprise; Beautiful shop; products; bazaars; offers; Groomer; neighbor; neighbors; rumor; customers; countries; user; study; world; man; USA</t>
  </si>
  <si>
    <t>shoe; proceeds; donated; disposable; cups; bean; shoes; campaign; bag; happy; sharing; purchase; unnecessary; redesign; ranking; products packaging; online purchase; neighbors; neighbor; mobile accessories; loved; donation; discounts; breaks; amazon; magazine; global market; winner; continuing; imported; healthy; brand; observation; introduce; house; institute; beautiful; minimize; love; gather; positioned; sustainable energy; award; zone; setup; constantly; bags; american; pc; ways; direction; study; selection; members; shipping; usa; tailored; grow; green energy; shop; employees; axis; reduced; packaging; moving; operated; second; earth; move; case; countries; packages; hand; social; waste; step; big; collection; main; individual; package; needed; change; speed; sustainable; focused</t>
  </si>
  <si>
    <t>0.0002483549406690381</t>
  </si>
  <si>
    <t>34831</t>
  </si>
  <si>
    <t>0.0003000996072834996</t>
  </si>
  <si>
    <t>af30d8c1-d031-e723-8ee6-ed913925f1b2</t>
  </si>
  <si>
    <t>skypoint-e GmbH</t>
  </si>
  <si>
    <t>http://www.skypoint-e.com</t>
  </si>
  <si>
    <t>storm resistant drones for longtime missions on local areas.</t>
  </si>
  <si>
    <t>longtime; local areas; storm; missions; resistant</t>
  </si>
  <si>
    <t>0.00006601324173749734</t>
  </si>
  <si>
    <t>23941</t>
  </si>
  <si>
    <t>0.00010755695564299357</t>
  </si>
  <si>
    <t>Certain data and content provided by https://www.crunchbase.com/organization/skypoint-e</t>
  </si>
  <si>
    <t>30c69d5b149e926e7916270877b7be91</t>
  </si>
  <si>
    <t>Blattner Energy, Inc.</t>
  </si>
  <si>
    <t>http://www.blattnerenergy.com</t>
  </si>
  <si>
    <t>Blattner Energy, Inc., along with its subsidiaries, operates as an electrical generation contractor. The company offers engineering, procurement, and construction services to owners and developers of renewable energy across the United States and Canada. Its wind services include permitting procurement, civil and electrical engineering and design, geotechnical investigation, site civil work and access road construction, foundations installation, turbine installation and mechanical completion, and O&amp;M building construction; and electrical collection systems, substations, transmission lines, and communication network installations. The company also provides transmission services, including permitting procurement, land use and route layout optimization, civil and electrical engineering and design, geotechnical investigation, site civil work and access road construction, foundations installation, materials handling and logistics, structure framing and setting, structure grounding, communication network installations, the direct management of pre-qualified subcontractors, quality control, and safety management; soil and rock drilling, caisson installation, and direct burying; and conductor/OPGW stringing, sagging, and clipping-in. In addition, it offers solar services, including permitting procurement, land use and panel layout optimization, civil and electrical engineering and design, geotechnical investigation, site civil work and access road construction, foundations installation, panel delivery and logistics, and inverter selection and installation. The company is based in Avon, Minnesota. Blattner Energy, Inc. operates as a subsidiary of Blattner Holding Company, Inc.</t>
  </si>
  <si>
    <t>Blattner Holding Company, Inc.</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</si>
  <si>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t>
  </si>
  <si>
    <t>road construction; geotechnical; civil work; investigation; engineering and design; electrical engineering; including permitting; communication network; permitting; foundations; civil; procurement; layout; road; optimization; wind services; transmission lines; subcontractors; stringing; services to owners; safety management; pre qualified; panel layout; panel delivery; opgw; offers engineering; materials handling; collection systems; solar services; building construction; transmission; framing; logistics; rock; structure; completion; grounding; substations; drilling; route; conductor; land; quality control; soil; construction services; setting; selection; qualified; handling; services include; lines; turbine; developers; collection; owners; pre; inverter; mechanical; offers solar</t>
  </si>
  <si>
    <t>0.00008511006294575659</t>
  </si>
  <si>
    <t>7600</t>
  </si>
  <si>
    <t>0.00012810154457183374</t>
  </si>
  <si>
    <t>8a7335ad9d9ea48ffb917c2cc516b7f1</t>
  </si>
  <si>
    <t>Sola 60 NZ Ltd</t>
  </si>
  <si>
    <t>http://www.sola60.co.nz/</t>
  </si>
  <si>
    <t>Sola 60 NZ Ltd. manufactures solar water heating panels. Its products include pool solar heating and dairy shed systems. The company offers its products through a network of distributors in New Zealand and South Pacific region. It also exports products to Dubai, the United Arab Emirates. The company was founded in 1981 and is based in Tauranga, New Zealand. As of January 18, 2007, SOLA 60 NZ, LTD. is a subsidiary of Todd Energy Limited.</t>
  </si>
  <si>
    <t>Tauranga</t>
  </si>
  <si>
    <t>The Todd Corporation Limited</t>
  </si>
  <si>
    <t>water heating panels; south pacific; pacific region; heating panels; dairy; network of distributors; solar water heating; pacific; solar heating; exports; water heating; region; pool; south; solar water; manufactures solar; offers its products; distributors</t>
  </si>
  <si>
    <t>0.0004461977540873559</t>
  </si>
  <si>
    <t>0.00036753538220789115</t>
  </si>
  <si>
    <t>e5241dd038a57b239bb73b056d2518fc</t>
  </si>
  <si>
    <t>RoseStreet Labs, LLC</t>
  </si>
  <si>
    <t>http://www.rosestreetlabs.com</t>
  </si>
  <si>
    <t>RoseStreet Labs, LLC develops and supplies semiconductor products and services for the renewable energy and semiconductor markets. The company develops nitride semiconductor technology for high efficiency solar cells for terrestrial flat panel, CPV, and space applications; and technologies for biofuels/photosynthesis, and new sensor technology with photoelectrochemical cells and UV detectors (UVA, UVB, and UVC). Its products include high efficiency photovolatic cells; LED long wavelength products; ultrasonic near field communications solutions; LED long wavelength and tunable LEDs; diagnostics; microfluidics; sensors-UVA, UVB, and UVC; and technology licenses. The company also provides wafer level packaging and wafer bumpingFCI; wafer thinning and dicing, and tape/reel; 3D and system in package development-FabLab; FlipChip International center of excellence and FabLab; laboratory; and polymer laboratory services. RoseStreet Labs, LLC was incorporated in 2003 and is based in Phoenix, Arizona.</t>
  </si>
  <si>
    <t>3400000</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</si>
  <si>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t>
  </si>
  <si>
    <t>uvc; uvb; uva; long wavelength; wavelength; wafer; laboratory; wafer level; tunable; thinning; technology licenses; supplies semiconductor; semiconductor technology; semiconductor products; photovolatic; nitride; include high; flipchip; dicing; develops and supplies; communications solutions; center of excellence; bumping; biofuels; tape; photosynthesis; high efficiency; space applications; reel; ultrasonic; terrestrial; efficiency solar cells; licenses; high efficiency solar; cpv; sensor technology; efficiency solar; excellence; detectors; uv; diagnostics; polymer; leds; labs; packaging; products and services; center; package; flat panel; communications; sensor</t>
  </si>
  <si>
    <t>0.00020421712198935148</t>
  </si>
  <si>
    <t>0.0002084742320989947</t>
  </si>
  <si>
    <t>a52c7b6799e42a2e91da630b6bf24e6b</t>
  </si>
  <si>
    <t>Sportsman's Market, Inc.</t>
  </si>
  <si>
    <t>http://www.sportys.com</t>
  </si>
  <si>
    <t>Sportsman's Market, Inc. provides catalog retail services for aviation products and supplies. The company offers aviation accessories including aviation headsets, radios, flight bags, kneeboards, cameras, drones, charts, maps, pilot sunglasses; gifts, memorabilia, and collectibles; home care and lifestyle supplies; lawn care and automotive maintenance tools; and online magazines for pilots. Sportsman's Market, Inc. was founded in 1961 and is headquartered in Batavia, Ohio.</t>
  </si>
  <si>
    <t>Batavia</t>
  </si>
  <si>
    <t>aviation; sunglasses; services for aviation; retail services; offers aviation; memorabilia; magazines; lawn care; collectibles; catalog; accessories including; gifts; lawn; charts; headsets; care; lifestyle; radios; bags; maps; pilots; pilot; retail; automotive</t>
  </si>
  <si>
    <t>0.00008373746258108806</t>
  </si>
  <si>
    <t>0.0001730203111847721</t>
  </si>
  <si>
    <t>22ff22b0-f35f-e858-e0ed-73df1c746868</t>
  </si>
  <si>
    <t>Savenia LLC</t>
  </si>
  <si>
    <t>http://saveniahome.com/</t>
  </si>
  <si>
    <t>Savenia Labs works with TerraPass to calculate and offset its carbon footprint by investing in US based carbon-offset projects. Savenia is an award-winning information services company providing ratings on solar-powered systems for home sellers and solar installers.
Founded in 2009 and headquartered in Bethesda, Maryland, Savenia’s solar panel ratings help home sellers and installers across the US capture the full value of solar systems. With numerous firsts in the world of energy and environmental impact ratings on appliances, electronics, solar systems and efficient homes, Savenia has been recognised with awards from the US Department of Energy, B Lab, and the State of Maryland.
Savenia leads the way in revolutionizing the information people use to assess product efficiency, value, and environmental impact. Savenia’s free solar calculator and premium (verified) residential solar rating services enable home sellers to differentiate, sell faster, and capture more value.</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</si>
  <si>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t>
  </si>
  <si>
    <t>sellers; ratings; environmental impact; offset; solar powered systems; solar calculator; services company providing; sellers and solar; rating services; product efficiency; powered systems; firsts; energy and environmental; efficient homes; differentiate; carbon offset; recognised; verified; calculator; free solar; department of energy; investing; award winning; impact; calculate; awards; winning; revolutionizing; rating; carbon; solar installers; numerous; leads; carbon footprint; assess; award; premium; lab; labs; residential solar; footprint; department; sell; faster; installers; solar powered; solar systems; energy efficiency; appliances; homes; capture</t>
  </si>
  <si>
    <t>0.0003057491470188926</t>
  </si>
  <si>
    <t>3093</t>
  </si>
  <si>
    <t>0.00028449614573747034</t>
  </si>
  <si>
    <t>Certain data and content provided by https://www.crunchbase.com/organization/savenia-llc</t>
  </si>
  <si>
    <t>07ad8e86549f41db9164d8047d9d9bdb</t>
  </si>
  <si>
    <t>Sagar Defence Engineering Private Limited</t>
  </si>
  <si>
    <t>http://www.sagardefence.com</t>
  </si>
  <si>
    <t>Sagar Defence Engineering Private Limited designs and manufactures unmanned marine surface vehicles that collect and communicate ocean data and real-time through unpredictable conditions. It also offers Spectre M and Spectre P drones for security and surveillance, inspection and land mapping, search and rescue, oil and gas monitoring, insurance, and agriculture applications. The company sells its products online. Sagar Defence Engineering Private Limited was incorporated in 2015 and is headquartered in Mumbai, India.</t>
  </si>
  <si>
    <t>unpredictable; surface vehicles; private limited designs; ocean data; manufactures unmanned; land mapping; drones for security; agriculture applications; security and surveillance; defence; ocean; products online; communicate; search and rescue; rescue; collect; oil and gas; sells its products; search; marine; insurance; designs and manufactures; surveillance; mapping; land; private</t>
  </si>
  <si>
    <t>0.0002508036056643479</t>
  </si>
  <si>
    <t>0.000297823887112915</t>
  </si>
  <si>
    <t>f6a37ca4c4cd6d658dfcf48ccecd5fad</t>
  </si>
  <si>
    <t>Smartenergy Renewables Deutschland GmbH</t>
  </si>
  <si>
    <t>http://www.smartenergy.net</t>
  </si>
  <si>
    <t>Smartenergy Renewables Deutschland GmbH develops and manufactures solar panels for solar power generation applications. It offers cSi-based utility panels and smart tiles for building integration for commercial and industrial applications. The companys services include investments in renewable energy; solar asset management services, such as accounting and taxation, financial reporting, investment monitoring, legal, clerical and regulatory, and back office services; and operations and maintenance (O&amp;M) optimization and service solutions, such as performance evaluation of a specific solar power plant, O&amp;M service assessment, management of subcontractors (O&amp;M, EPCs, insurance, etc.), on-site inspections, and analysis and executive reporting of key performance data. Smartenergy Renewables Deutschland GmbH was formerly known as Nanosolar Gmbh and changed its name to Smartenergy Renewables Deutschland GmbH in November 2013. The company was incorporated in 2006 and is based in Luckenwalde, Germany. As of July 2013, Smartenergy Renewables Deutschland GmbH operates as a subsidiary of Smartenergy Renewables AG.</t>
  </si>
  <si>
    <t>Luckenwalde</t>
  </si>
  <si>
    <t>Smartenergy Renewables AG</t>
  </si>
  <si>
    <t>solar cells; smart product design; film solar cells; cell technology platform; solar panel; solar electricity panels; best solar cells; medium-efficiency solar cells; solar-electric cell foil; solar electricity cell; durable solar cell; innovative solar modules; solar panel units; solar cell units; solar panel assembly; Solar foil efficiencies; ultra-low cost; utility panel; cSi-based utility panel; solar-electric foil; Nanosolar Production Process; solar panels; solar power equivalent; ultra-low cost approach; conductive metal foil; utility-scale power plants; Cell Technology White; capital efficiency; distinctly superior cost; solar cost; balance-of-system cost penalty; proprietary ink formulation; component cost drivers; all-out engineering effort; roll-to-roll manufacturing framework; conventional high-vacuum depositionand; Entire Technology Platform; nanoparticle ink; customer value; high-yield proprietary techniques; application-specific customer value; high intrinsic throughput; continuous steady-state processing; individual cells; specially-prepared proprietary alloy; lower efficiency results; high-throughput coating/printing techniques; electrically matched characteristics; National Renewable Energy; Optimum Customer Value</t>
  </si>
  <si>
    <t>nanoparticles; foil; ultra low cost; nanosolar; panel assembly; ultra low; ink; cells and panels; technology platform; utility panel; solar electric foil; produce solar; panel assembly factory; nanoscience; nanoparticle ink; nanoparticle; electric foil; capital efficiency; bins; assembly factory; cell technology; thinner; versus; product design; matched; throughput; tooling; high throughput; atoms; seconds; equivalent; optimum; kinds; printing; light weight; ten; independently; fact; solar electric; factor; efficiencies; solar electricity; ultra; difference; low cost; cut; deposition; size; faster; factory; assembly; roll; step; solar cell; balance; delivering; printed; medium; capital; wrap; wisdom; white paper; weight solar; vacuum deposition; unlocking; total system; technology available today; superior cost; substantial investment; step by step; square meter; specific customer; sorted; solar electricity panels; solar cost; slit; scale power plants; roll manufacturing; resistive; renewable energy laboratory; reinvent; rapidly respond; pursued; proprietary formula; proprietary chemistry; produces high quality; produces high; produce solar electric; produce solar cells; processes developed; printing process; penalty; obsolete; national renewable energy; national renewable; nanoscience enabled; mw per year; minimized; micron; metal wrap</t>
  </si>
  <si>
    <t>0.0005523578733796732</t>
  </si>
  <si>
    <t>2924</t>
  </si>
  <si>
    <t>0.00043431761885511113</t>
  </si>
  <si>
    <t>f5eb86f1d5f2481d44271c51a82eb3ad</t>
  </si>
  <si>
    <t>Solartech, Inc.</t>
  </si>
  <si>
    <t>http://www.solarmeter.com</t>
  </si>
  <si>
    <t>Solartech, Inc. manufactures ultraviolet (UV) and visible light radiometers for measuring lamp irradiance vs aging and for other specialized applications. It offers solar radiometers, digital UV and light meters, and vitamin D3 meters. The company offers its products for various applications, including high intensity UV sources and tanning lamps, UVR readings, environmental assessment, phototherapy lamps/LEDs measurement and photovoltaic array testing, outdoor UV index measurement, UV curing, photovoltaic solar irradiance metrology, and indoor tanning and window film tint applications, as well as for low intensity UV from windows, reptile lamps, and sterilization. It sells its products through a network of distributors in the United States, Australia, Canada, Germany, Hong Kong, Italy, Japan, Korea, Singapore, Spain, the United Kingdom, the Netherlands, Argentina, India, Israel, China, Hungary, South Africa, Thailand, and Poland. The company was founded in 1991 and is based in Glenside, Pennsylvania. As of May 19, 2015, Solartech, Inc. operates as a subsidiary of Solar Light Company, Inc.</t>
  </si>
  <si>
    <t>Glenside</t>
  </si>
  <si>
    <t>quantification / predefined / light sources / excel</t>
  </si>
  <si>
    <t>Solar Light Company, Inc.</t>
  </si>
  <si>
    <t>UV; UV meter specialists; outdoor UV index; UV tanning lamps; UV Index meter; UV lamp irradiance; high intensity UV; low intensity UV; UV lamps; indoor UV lamps; UV index measurement; UV dose level; mW/cm total UV; UV intensity readings; high pressure UV; UV radiometers; UVI meter Model; visible light; digital UV; UV curing; Vitamin D3 meter; percent body exposure; visible light radiometers; traceable calibration certificate; photovoltaic solar irradiance; lamp irradiance vs; UVC meter; skin type; enable irradiance measurements; Vitamin D meter; MED meter; direct irradiance measurements; Visible light models; meter reading; Visible light bandwidths; Vitamin D3 IU; phototherapy lamps/LEDs measurement; light measurement industry; visible light meters; Visible irradiance; photovoltaic array testing; film tint applications; reptile lamps; phototherapy light sources; WRR traceable calibration; maximum exposure time; indoor tanning salons; NIST traceable calibration</t>
  </si>
  <si>
    <t>tanning; med; irradiance; visible light; uv lamps; uv; tanning lamps; skin; intensity; readings; uvc; traceable; te; solartech; readout; irradiance measurements; emit; certificate; meter; exposure; excel; lamp; visible; lamps; mw; measuring; measured; body; percent; read; model; indoor; red; calibration; blue; meters; measure; measurement; determine; models; measurements; purpose; typically; type; vacationers; uvb; uv curing; tint; sterilization; spreadsheet; spf; specialized applications; solar panel array; solar irradiance; session; relate; red light; quantification; proportional; photovoltaic array; panel array; outdoor solar; noaa; model enables; maximum exposure; mandatory; light sources; labeled; hr; help monitor; help develop; fda; falls; exposure time; epa; environmental assessment; enables solar panel; enables solar; curing; carrying case; brochure; blue light; blue and red; approximate; outdoor; instruction; including high; determining; schedules; calibrated; reach; photonics; metrology; ultraviolet; high pressure; aging; total; quantity; maximum; array</t>
  </si>
  <si>
    <t>0.00008276888791297561</t>
  </si>
  <si>
    <t>0.0001830304954845042</t>
  </si>
  <si>
    <t>e6e28eb500e6c7850608cbf45aabe2e2</t>
  </si>
  <si>
    <t>Domino2030 Inc.</t>
  </si>
  <si>
    <t>http://www.mydomino.com</t>
  </si>
  <si>
    <t>Domino2030 Inc. provides a personal toolkit for cultivating clean and low-carbon living aspects for home owners/renters in Fort Collins. The company was incorporated in 2014 and is based in Oakland, California.</t>
  </si>
  <si>
    <t>to. clean energy.; energy concierge service; smart thermostats; sustainable living; LED bulbs; solar panels; energy. software.; MyDomino; save; actions; deals; consumers; people; money; mission</t>
  </si>
  <si>
    <t>switch to clean; energy and save; concierge service; concierge; switch; smart thermostats; mission to create; lined; helps consumers; helping people; energy future; clean energy future; led bulbs; deals; save; thermostats; bulbs; save money; actions; they're; billion; living; helping; consumers; money; helps; sustainable</t>
  </si>
  <si>
    <t>0.00032036874342601744</t>
  </si>
  <si>
    <t>10076</t>
  </si>
  <si>
    <t>0.0003004319551048268</t>
  </si>
  <si>
    <t>5c74f0d15957f203c89bbc6f1adfcbe9</t>
  </si>
  <si>
    <t>Gensol Limited</t>
  </si>
  <si>
    <t>Gensol Limited manufactures renewable energy products. The company offers highway safety products, such as warning signs; and solar lighting applications, which include solar PV panels, batteries, inverters, and low energy light bulbs. Gensol Limited was founded in 2002 and is based in Newport, United Kingdom.</t>
  </si>
  <si>
    <t>Newport</t>
  </si>
  <si>
    <t>339640</t>
  </si>
  <si>
    <t>Finance Wales plc</t>
  </si>
  <si>
    <t>safety products; manufactures renewable energy; manufactures renewable; low energy light; energy light; light bulbs; highway; lighting applications; signs; low energy; warning; solar lighting; bulbs; renewable energy products; solar pv panels; include solar; pv panels; energy products; solar pv</t>
  </si>
  <si>
    <t>0.00025917043846021705</t>
  </si>
  <si>
    <t>8730</t>
  </si>
  <si>
    <t>0.00026582794985355264</t>
  </si>
  <si>
    <t>a42d60c814cb17525d4d7ba7a21520bd</t>
  </si>
  <si>
    <t>AVIC Sanxin Co., Ltd.</t>
  </si>
  <si>
    <t>http://www.sanxinglass.com</t>
  </si>
  <si>
    <t>AVIC Sanxin Co., Ltd. manufactures, sells, and installs specialty glass products, aviation materials, and PV curtain walls in China and internationally. The companys glass products include silica sand, low-e energy efficient glass, ultra-clear TCO glass, glass substrates for electronics, aviation glass, high-speed train glass, fire-proof glass, etc.; special glass materials comprise low-e energy-saving sheet glass, low iron TCO sheet glass, low iron PV sheet glass, and special sheet glass for aviation and high speed trains; and special fabricated glass products consist of electronic and solar glass, as well as energy-saving and safety architectural glass products, such as laminated glass, insulated glass, tempered glass, ceramic frit glass, fire-rated glass, bullet-proof glass, etc. Its glass products are used in various industries, including architectural engineering, electronic, aircraft, automotive, solar, furniture, electronic appliances, interior or exterior decorations, etc.; high precision electron glass; anti-reflective and anti-glare glass; n magic mirror glass for LCD screens; shield glass for ATM machines; AZO coating glass for thin film solar; coating glass for touch panels; super flat strengthened glass for copiers; glass base for TV and LCD monitors; glass for electronic scales and home electronic appliances, etc. In addition, it provides curtain wall, skylight, and cladding systems, as well as aluminum windows and doors. The company was formerly known as Shenzhen Sanxin Special Glass Technology Company Limited. AVIC Sanxin Co., Ltd. was founded in 1995 and is headquartered in Shenzhen, China.</t>
  </si>
  <si>
    <t>China National Guizhou Aviation Industry (Group) Co., Ltd.</t>
  </si>
  <si>
    <t>36446140</t>
  </si>
  <si>
    <t>002163 (Shenzhen Stock Exchange)</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</si>
  <si>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t>
  </si>
  <si>
    <t>sheet glass; glass products; low iron; electronic appliances; tco; curtain; sheet; proof; iron; high speed; aviation; lcd; energy saving; well as aluminum; ultra clear; tempered glass; strengthened glass; strengthened; specialty glass products; specialty glass; silica sand; silica; products consist; lcd screens; lcd monitors; laminated glass; insulated glass; including architectural; glass substrates; glass materials; fire rated; decorations; curtain walls; copiers; cladding systems; bullet; atm; anti glare; aluminum windows; anti; windows and doors; tempered; glare; architectural; special; skylight; coating; shield; scales; curtain wall; architectural glass; touch panels; magic; anti reflective; solar glass; electron; fire; sand; fabricated; trains; ceramic; mirror; cladding; laminated; appliances; saving; rated; insulated; speed; consist; train; reflective; high precision; exterior; screens; substrates; clear; comprise; walls; super; interior; tv; furniture; energy efficient; doors; thin film solar; film solar; specialty; monitors; touch; windows; ultra; machines; aluminum; wall; base; automotive</t>
  </si>
  <si>
    <t>0.000385838142117055</t>
  </si>
  <si>
    <t>0.0003503725971255046</t>
  </si>
  <si>
    <t>f6bf109ac580ec78b5d45e19edfe390f</t>
  </si>
  <si>
    <t>T7 Global Berhad</t>
  </si>
  <si>
    <t>http://www.t7global.com.my</t>
  </si>
  <si>
    <t>T7 Global Berhad, an investment holding company, provides upstream and downstream offshore oilfield services to the oil and gas, and related industries in Malaysia. The company operates through Products and Services, and Engineered Packages segments. It offers oilfield development and integrated services; maintenance, and engineering and professional manpower services; and project management services. The company also provides engineering products, such as centrifugal pumps, dynamic position systems, CCTV surveillance systems, umbilical subsea cables, solar power panels, and self-priming marine pumps; manufactures and supplies gas generators; sells and leases gas generator equipment; and owns and leases offshore vessels. In addition, it offers design, engineering, training, installation, and commissioning services for plant automation and safety systems, flow metering solutions, control valves, field instrumentations, and control solutions of turbines and compressors; and engages in the after sales activities for onshore and offshore services. The company was formerly known as Tanjung Offshore Berhad and changed its name to T7 Global Berhad in January 2017. T7 Global Berhad was founded in 1990 and is based in Kuala Lumpur, Malaysia.</t>
  </si>
  <si>
    <t>Kuala Lumpur</t>
  </si>
  <si>
    <t>EKUITI Nasional Bhd</t>
  </si>
  <si>
    <t>15837853</t>
  </si>
  <si>
    <t>10058159</t>
  </si>
  <si>
    <t>T7GLOBAL (Bursa Malaysia)</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</si>
  <si>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t>
  </si>
  <si>
    <t>oilfield; leases; offshore; upstream; umbilical; supplies gas; solar power panels; sells and leases; project management services; onshore and offshore; oilfield services; offers oilfield; metering solutions; manpower services; manpower; integrated services; gas generators; engineering and professional; downstream; control valves; control solutions; commissioning services; centrifugal pumps; centrifugal; cctv surveillance systems; cctv surveillance; berhad; automation and safety; subsea; compressors; power panels; onshore; offers design; surveillance systems; safety systems; cctv; vessels; pumps; manufactures and supplies; metering; valves; owns; management services; project management; segments; commissioning; engineered; oil and gas; generator; position; products and services; packages; cables; flow; marine; dynamic; activities; generators; plant; turbines; surveillance; automation</t>
  </si>
  <si>
    <t>0.0000833320870618739</t>
  </si>
  <si>
    <t>5546</t>
  </si>
  <si>
    <t>0.0001604189185552325</t>
  </si>
  <si>
    <t>68d0c11a-7d57-cff1-f2b1-29d26f1fff2b</t>
  </si>
  <si>
    <t>AirVid</t>
  </si>
  <si>
    <t>https://air-vid.com/</t>
  </si>
  <si>
    <t>AirVid.com your best place to hire a drone pilot. Hire UAV pilot by searching our worldwide database for a drone pilot for your requirement. Hire Drone Pilot for mapping, for photogrammetry, survey, videography and more.</t>
  </si>
  <si>
    <t>hire; drone pilot; pilot; hire drone; searching; photogrammetry; videography; requirement; database; drone management; survey; place; mapping</t>
  </si>
  <si>
    <t>0.0006438881991749061</t>
  </si>
  <si>
    <t>21567</t>
  </si>
  <si>
    <t>0.0005452958632314101</t>
  </si>
  <si>
    <t>Certain data and content provided by https://www.crunchbase.com/organization/airvid</t>
  </si>
  <si>
    <t>02da8880a872ddaabffffe3dc1ac86ae</t>
  </si>
  <si>
    <t>GRIT Systems</t>
  </si>
  <si>
    <t>http://grit.systems</t>
  </si>
  <si>
    <t>GRIT Systems develops and manufactures a web-enabled meter, G1, which enables to quantify power consumption from multiple power sources, such as solar panels, generators, inverters, and the grids. The company provides web-based and mobile-based platform that provides detailed information on measured and extrapolated quantities for utility bills, fuel usage, and battery health. The company was founded in 2015 and is based in Lagos, Nigeria.</t>
  </si>
  <si>
    <t>internet-enabled smart metres; Grit Systems; data driven decisions; improper use. electronics; power consumption; multiple power sources; internet-enabled technology; solar panels; simple way; inverters; grids; generators; costs; home</t>
  </si>
  <si>
    <t>b977a22f9149154f7d21ea7487a81063</t>
  </si>
  <si>
    <t>Off-Grid Electric Tanzania Limited</t>
  </si>
  <si>
    <t>http://offgrid-electric.com</t>
  </si>
  <si>
    <t>Off-Grid Electric Tanzania Limited delivers solar power for families and businesses in Tanzania and Rwanda. The company was founded in 2011 and is based in Arusha, Tanzania.</t>
  </si>
  <si>
    <t>Arusha</t>
  </si>
  <si>
    <t>66000000</t>
  </si>
  <si>
    <t>SolarCity Corporation (3); Vulcan Capital (3); Serious Change L.P. (2); Omidyar Network (2); Helios Investment Partners LLP; IDInvest Partners SA; Segal Family Foundation; Western Technology Investment; Zouk Capital LLP; Mulago Foundation; The World We Want Foundation; Jasmine Investments, LLC; responsAbility Investments AG; DBL Part­ners LLC</t>
  </si>
  <si>
    <t>mobile money services; solar home systems; renewable electrical services; financial model; energy; autonomous solar home; Provide dependable energy; Delivers solar power; energy. renewable energy; reliable energy; electrical grid access; customers; hyper-efficient appliances; Lithium batteries; clever electronics; energy ecosystem; unreliable grid; energy output; energy technology; expensive grid; modern energy; 2-way SMS; Software platform; clean power; solar panels; clean energy; Hardware platforms; mobile apps; additional benefits; web platforms; personalized service; home requires</t>
  </si>
  <si>
    <t>solar home systems; reliable energy; mobile money; energy to communities; customers to pay; enable customers; incredibly; electrical services; lack; upgrades; operational; suffer; service to customers; personalized service; offering clean; offer financing; installations and upgrades; install and maintain; hyper; hardware platforms; efficient appliances; distributed renewable energy; distributed renewable; designed to enable; delivers solar; deliver solar; deliver a complete; clever; affordable and reliable; afford; financial; pay; communities; renewables environment; radically; model; appliances; lithium batteries; interactions; delivers; affordable; electrical grid; clean power; surge; sms; dependable; unreliable; mobile apps; electrical distribution; money; families; harnessing; energy technology; software platform; energy output; high quality; platforms; poor; personalized; forefront; homes; millions; tvs; led lights; ecosystem; radios; renewables; energy services; ensuring; utilizes; enjoy; factory; lithium; apps; optimize; maintain; distributed; modern; requires; combines; sell; expensive; delivering; financing; price; offering; install; benefits</t>
  </si>
  <si>
    <t>0.00032452346023584836</t>
  </si>
  <si>
    <t>2469</t>
  </si>
  <si>
    <t>0.00031620183626699435</t>
  </si>
  <si>
    <t>e677982fbea798e1f83b1fec504dfe13</t>
  </si>
  <si>
    <t>TerraGo Technologies, Inc.</t>
  </si>
  <si>
    <t>http://www.terragotech.com</t>
  </si>
  <si>
    <t>TerraGo Technologies, Inc. develops software applications and mobile apps to collect, share, and collaborate with location-based data. Its products include, TerraGo Magic which allows to create, deploy ,and manage custom apps without writing any code; TerraGo Edge that combines smart forms and workforce management with advanced GPS and GIS features; TerraGo Publisher allows to share maps and applications without any network connectivity; TerraGo Composer that converts PDF based map into a geo-registered and GeoPDF application; TerraGo for Drones with a suite of COTS products maps, mobilizes and maximizes the value of commercial drone data; TerraGo Toolbar allows to access, update and share GeoPDF maps and imagery; TerraGo GeoPDF Platform Toolkit which creates portable and shareable geospatial intelligence products and support collaborative workflows; and TerraGo GeoXray which filters news feeds, blog posts, social media, maps and imagery and more by place, time and topic. The companys solutions are used in various applications that includes drone mapping, surveying, lightweight GIS, mobile CAD, app development, inspection, GIS data collection, field service, mobile forms, workforce management, and compliance. It serves industries, including agriculture, construction, crisis response, defense and intelligence, environmental, government, natural resources, oil and gas, public safety, transportation, and utilities. It also operates an online store. TerraGo Technologies, Inc. was formerly known as Layton Geo-Science Inc. and changed its name to TerraGo Technologies, Inc. in September 2005. The company was founded in 2005 and is based in Sterling, Virginia. It has an additional office in West Tower, Atlanta.</t>
  </si>
  <si>
    <t>Sterling</t>
  </si>
  <si>
    <t>21330000</t>
  </si>
  <si>
    <t>In-Q-Tel, Inc. (3); RedShift Ventures (3); CNF Investments LLC (3); Observatory Capital Management LLP</t>
  </si>
  <si>
    <t>TerraGo; TerraGo Mobile; mission-critical geospatial assets; GeoPDF files; TerraGo Collaboration Payload; mobile field workers; natural resource management; non-GIS users; TerraGo Technologies; TerraGo Mobile software; experts leverage TerraGo; TerraGo Composer; mobile software applications; data; geo-spatial data assets; TerraGo Toolbar; TerraGo Publisher Suite; geo-spatial data company; TerraGo Collaboration Suite; instantly sharing field; intelligence community markets; field assets.TerraGo solutions; field intelligence; officials.TerraGo Publisher software; non-GIS savvy workers; dynamically updated files; greater on-the-ground intelligence; federal civilian agency; public safety; look-up functionality.GeoPDF files; mobile device; data collection actions; public safety officials; energy companies; field personnel; track record; public safety. software; resource management organizations; popular market segments; geospatial information; geo-enabled PDF; TerraGo software; geo-enabled PDF format; information gathering. apps.; large geographic areas; possible insect infestation; environmental engineering teams; faster response times; geospatial data; Geospatial GeoPDF</t>
  </si>
  <si>
    <t>pdf; workers; publisher; officials; gis; files; software applications; geospatial; geo; spatial data; software to deliver; resource management; pushed; proven track record; proven track; natural resource; government and commercial; geo spatial; field personnel; defense and intelligence; area of interest; handheld; track record; depend; desktop; collaboration; publish; lies; collaborate; file; dynamically; consume; maps; spatial; energy companies; mobile device; alike; mission critical; public safety; payload; productive; organizations; personnel; leverage; assets; suite; hundreds; instantly; record; map; covering; images; greater; extend; experts; interactive; laptops; analyze; agencies; success; efficiently; resource; enabled; interest; xml; worker; well as emergency; utility and energy; users and customers; system of record; suite of software; streets; specific data; spatially; solutions help; solutions enable; software that enables; savvy; respond faster; referenced; reader; rank; range of solutions; pre loaded; peers; pdf format; organizations to publish; local governments; large geographic areas; large geographic; kml; intersection; intelligence community; infestation; incorporates advanced; include business; images directly; highly portable; handheld device; ground intelligence</t>
  </si>
  <si>
    <t>0.000398031156793685</t>
  </si>
  <si>
    <t>25562</t>
  </si>
  <si>
    <t>0.0004263482530493066</t>
  </si>
  <si>
    <t>6af0861392efd4b1c0b0b479374f0f8c</t>
  </si>
  <si>
    <t>Next Step Living, Inc.</t>
  </si>
  <si>
    <t>http://www.nextsteplivinginc.com</t>
  </si>
  <si>
    <t>Next Step Living, Inc. provides home energy solutions. It offers home energy evaluations, weatherization work, roofing and windows, heating and cooling, and solar panel installation services; ductless mini splits, air sealing, and insulation services; and heating, ventilation, and air conditioning services. The company serves homeowners, utilities, community groups, contractors, landlords, nonprofits, and companies in Massachusetts and Connecticut. Next Step Living, Inc. was founded in 2008 and is based in Boston, Massachusetts with an additional office in Connecticut. On June 17, 2016, an involuntary petition for reorganization/liquidation under Chapter 11/7 was filed against Next Step Living, Inc. in the U.S. Bankruptcy Court for the District of Delaware. On July 12, 2016, the involuntary petition was approved by the Court.</t>
  </si>
  <si>
    <t>heating and cooling / purification / heat pumps / geothermal</t>
  </si>
  <si>
    <t>117340921</t>
  </si>
  <si>
    <t>Black Coral Capital (3); VantagePoint Capital Partners (2); Clean Energy Venture Group; Massachusetts Green Energy Fund, LP; Braemar Energy Ventures</t>
  </si>
  <si>
    <t>Step Living; air sealing; home; home energy; indoor air quality; Home energy efficiency; free home energy; essential weatherization measures; energy efficiency improvements; energy efficiency. home; home energy assessments; home energy evaluations; solar panels; properly sealed home; Step Living Audit; high energy bills; High Efficiency Windows; renovation. renewable energy; air quality services; Step Living partners; air-source heat pump; central AC condenser; cost effective way; indoor wall-mounted fan; solar power; Immediate Savings Measures; residential weatherization; proper thermal barrier; retrofit services; custom retrofit services; net meter; Total Climate Control; time consuming work; electricity; Solar energy; multi-family retrofit services; geothermal systems installation; domestic hot water; AC power; exterior lighting design; home improvement; warmer home; weatherization work; home comfort; home results; cooler home; home’s appearance; energy consumption</t>
  </si>
  <si>
    <t>air sealing; weatherization; winter; sealing; vinyl; sunlight into energy; net meter; ma; indoor air quality; indoor air; energy assessment; efficiency improvements; customized solutions; summer; living; heating and cooling; properly; air quality; measures; cool; solutions include; retrofit; diagnostic; step; audits; ac power; insulation; credits; windows; assessment; sustainability; meter; indoor; improvements; pump; ac; energy efficiency; sunlight; net; energy efficient; cooling; work spent; window replacement; water efficiency; wall mounted; uncomfortable; transfer heat; thermal barrier; system produces; sunlight hits; services for customers; replacement and installation; refrigerator; refrigerant; reduces the energy; quality services; produces more electricity; problem areas; photons in sunlight; penetrations; panels turn; outdoor unit; offers high; offers free; multi family; lite; lighting design; key component; interior and exterior; individuals and organizations; include water efficiency; include water; hits the solar; heat and cool; geothermal systems; fully understand; friendly solutions; foams; financial incentives; exterior lighting; evaluations; essentials; environmental friendly; energy efficient windows; energy efficiency improvements; energy efficiency audits; energy assessments; electrons of direct; electricity and lighting; electrical supply; electrical panel; efficient windows; efficiency audits; efficiency and sustainability; dramatically reduces; door frames; dirty; diligent; deliver energy; crawling</t>
  </si>
  <si>
    <t>0.0001267220553355493</t>
  </si>
  <si>
    <t>15715</t>
  </si>
  <si>
    <t>0.00019356941024279543</t>
  </si>
  <si>
    <t>631fa4a662e5e752dfcefc763e78eccc</t>
  </si>
  <si>
    <t>VolAero UAV &amp; Drones Holdings Corp.</t>
  </si>
  <si>
    <t>VolAero UAV &amp; Drones Holdings Corp. was incorporated in 2016 and is based in Miami Beach, Florida.</t>
  </si>
  <si>
    <t>uav drones; holdings corp; holdings; corp</t>
  </si>
  <si>
    <t>0.0001326991673571837</t>
  </si>
  <si>
    <t>0.00015023990326831218</t>
  </si>
  <si>
    <t>e0093121199a89f6d9352e9756a662f1</t>
  </si>
  <si>
    <t>Metro Electric, Inc.</t>
  </si>
  <si>
    <t>http://www.metroelectric-rgv.com</t>
  </si>
  <si>
    <t>Metro Electric, Inc. operates as an electrical contractor in south Texas. It offers services in the areas of infrared thermographing and analysis, data loggers, emergency calls and 24-hour service, generators, solar panels and lighting, crane service, parking lot lighting, athletic field lighting, lighting repairs/replacement, troubleshooting, service upgrades, backup power systems, preventive maintenance, and voice/data systems. The company serves general contractors, construction managers, and owners. It provides services for healthcare facilities, commercial and industrial buildings, public works, hotels and condos, restaurants, education facilities, interior finish-outs, government facilities, and special projects. Metro Electric, Inc. was founded in 1973 and is based in McAllen, Texas with branch offices in Harlingen and Brownsville, Texas.</t>
  </si>
  <si>
    <t>Mcallen</t>
  </si>
  <si>
    <t>special projects; service upgrades; public works; outs; interior finish; healthcare facilities; government facilities; general contractors; education facilities; data systems; data loggers; crane; construction managers; calls; backup power systems; athletic; parking lot lighting; lot lighting; loggers; preventive maintenance; parking lot; industrial buildings; backup power; troubleshooting; preventive; finish; restaurants; offers services; hotels; voice; managers; lot; hour; healthcare; commercial and industrial; upgrades; infrared; interior; repairs; parking; contractors; backup; replacement; owners; education; generators; special; general; emergency; power systems</t>
  </si>
  <si>
    <t>0.00037755343675125076</t>
  </si>
  <si>
    <t>6664</t>
  </si>
  <si>
    <t>0.0003853904823842222</t>
  </si>
  <si>
    <t>61aca9c8da19b9fc7eb98bb22405497c</t>
  </si>
  <si>
    <t>Mechanical Energy Systems, Inc.</t>
  </si>
  <si>
    <t>http://www.mechanicalenergysystems.com</t>
  </si>
  <si>
    <t>Mechanical Energy Systems, Inc. provides heating, cooling, duct cleaning, and air-quality products and services in Central Minnesota. It offers air conditioning products, heating products, thermostats, air cleaners, indoor air quality products, hot water boilers, humidifiers, and garage unit heaters. The company also provides professional design and installation services; and solar panels, radiant heat, geothermal, dual fuel, carbon monoxide testing, furnace and air conditioner clean and check, and duct cleaning services. Mechanical Energy Systems, Inc. was founded in 1983 and is based in St. Cloud, Minnesota.</t>
  </si>
  <si>
    <t>St. Cloud</t>
  </si>
  <si>
    <t>mechanical energy systems; mechanical energy; duct cleaning; air quality; quality products; duct; monoxide; indoor air quality; indoor air; duct cleaning services; dual fuel; conditioning products; carbon monoxide; air conditioning products; air conditioner; air cleaners; humidifiers; offers air; conditioner; cleaning services; furnace; cleaning; radiant; cleaners; energy systems; heating products; garage; thermostats; mechanical; design and installation; geothermal; boilers; check; installation services; indoor; air conditioning; dual; heaters; products and services; conditioning; central; cooling; hot water; carbon; unit; hot</t>
  </si>
  <si>
    <t>0.000386702146590089</t>
  </si>
  <si>
    <t>0.0003650933144862733</t>
  </si>
  <si>
    <t>8685484a-699b-bedb-92d9-91fe00270ae1</t>
  </si>
  <si>
    <t>Workaholics management</t>
  </si>
  <si>
    <t>http://workaholics.management/</t>
  </si>
  <si>
    <t>Project Management, Startups, Invesment, Portfolio Management, Research &amp; Development. W.M is a project management consulting firm that helps PMO, project, and business leaders apply project and portfolio management practices that drive performance and operational efficiency. 
Divisions  
Limitless: They own an innovative laboratory of new technologies and special projects like drones, biotechnology and startups acquisition to be merged with other projects.  
KÖS: They create highly polished products for startups and enterprise clients across iPhone, iPad, Android, and the Web.  
Accelerator: Due to the poor effort to support entrepreneurs and startups, XTRATOS Accelerator arises and focuses its effort to own a unique cutting edge acceleration model. This year the focus will be exclusive apps and video games and can apply right through Fundacity. 
Startup, management and operations. 
Specialties.</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</si>
  <si>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t>
  </si>
  <si>
    <t>startups; portfolio management; accelerator; effort; apply; project management; technologies and special; special projects; project management consulting; polished; pmo; merged; management practices; management consulting firm; management consulting; limitless; create highly; consulting firm; apps and video; operational efficiency; portfolio; video games; divisions; acceleration; biotechnology; financial services; entrepreneurs; ipad; poor; exclusive; practices; iphone; leaders; firm; android; games; apps; cutting edge; laboratory; startup; acquisition; drive; operational; cutting; financial; focuses; edge; special; helps; model; specialties; year; consulting</t>
  </si>
  <si>
    <t>0.000259159036280925</t>
  </si>
  <si>
    <t>2436</t>
  </si>
  <si>
    <t>0.0002995803823469068</t>
  </si>
  <si>
    <t>Certain data and content provided by https://www.crunchbase.com/organization/workaholics-management</t>
  </si>
  <si>
    <t>688f9efb56f52676418394bfa49010a6</t>
  </si>
  <si>
    <t>Bloo Solar, Inc.</t>
  </si>
  <si>
    <t>http://www.bloosolar.com</t>
  </si>
  <si>
    <t>Bloo Solar, Inc. designs, develops, and manufactures three-dimensional, third generation photovoltaic (PV) solar modules. Its products utilize a nano/micro structured photovoltaic module to increase daily power output, and achieve cost parity with conventional non-renewable electricity sources. The company offers a three-dimensional, single-junction solar cell that optimizes PV performance by converting the sunlight that strikes the modules into electricity, utilizing a three-dimensional substrate structure. Bloo Solar, Inc. was formerly known as Q1 NanoSystems Corp. and changed its name to Bloo Solar, Inc. in January 2008. The company was founded in 2005 and is based in El Dorado Hills, California.</t>
  </si>
  <si>
    <t>29490000</t>
  </si>
  <si>
    <t>Acadia Woods Partners, LLC</t>
  </si>
  <si>
    <t>solar cells; renewable solar energy; Bloo Solar; Bloo Solar Bloo; solar pv Bloo; film solar pv; film solar cells; Historically solar cells; photovoltaic cells; wafer-based solar cells; generation photovoltaic cells; nano-crystal solar cells; peak DC voltage; planar solar cells; Polymer solar cells; junction photovoltaic cells; nano-structured photovoltaic cells; solar energy solutions; solar photovoltaic modules; silicon solar panel; pv /company/about-us.html Technology; solar energy company; solar cell development; ultra thin film; solar cell market; PV modules; solar panels; photo-voltaic devices; photo-electrochemical cells; semiconductor wafers; additive voltage; solar modules; resin barrier; DC current enters; remote area power; Solar Theory; sustainable energy supply; usable electrical energy; solar light; net metering arrangement; p-n junction; generation photo-voltaics; bulk silicon technologies; e.g. handheld calculators; p-n junction diode; solar devices; thin-film material deposits; complementary positive charges</t>
  </si>
  <si>
    <t>third generation; renewable solar energy; second generation; renewable solar; ultra thin; voltaics; sheet of glass; series or parallel; light to pass; hail; generation photovoltaic; film solar pv; enters; encapsulated; electrically connected; dc voltage; create an array; connected in series; amperage; allowing light; additive; semiconductor wafers; resin; film solar cells; nanotechnology; photovoltaic cells; junction; protecting; interconnected; utilized; desired; usable; parallel; thin film solar; film solar; electrons; electrically; pass; rain; advantages; rely; photo; third; barrier; nano; photo voltaic; wafers; power output; voltaic; voltage; second; series; pv modules; dc; side; front; ultra; peak; connected; array; wrist watches; utility panel; typical solar; trapping; three generations; third generation technology; thin film materials; superior light; solar's solar; solar devices; solar designs; single layer; single junction; silicon solar panel; semiconductor devices; semiconducting; remote area power; remote area; regarded; reduced costs; pv technologies; provide higher; products utilize; polymer solar; photovoltaic materials; photovoltaic arrays; photons in sunlight; output of solar; orbiting satellites; orbiting; opposite; negatively charged; negatively; nano crystal; multi junction; minimized; material to produce; manufactures solar photovoltaic; manufacturer of renewable; loose</t>
  </si>
  <si>
    <t>0.00029924994700770687</t>
  </si>
  <si>
    <t>24053</t>
  </si>
  <si>
    <t>0.00027243389829756766</t>
  </si>
  <si>
    <t>693043d287138dfe4b94b05deba02cfe</t>
  </si>
  <si>
    <t>Biohaus PV Handels GmbH</t>
  </si>
  <si>
    <t>As of May 10, 2006 Biohaus PV Handels GmbH was acquired by Centrosolar Group AG. Biohaus PV Handels GmbH, a solar company, operates as a wholesaler for photovoltaic systems. It offers modules, inverters, solar panel mounts, large displays, and cables. The company also provides roof integrated systems, on roof systems, noise protection systems, and large surface systems. In addition, it engages in the development and manufacture of solar modules and solar power systems. The company covers crystalline modules, as well as systems based on the innovative thin-film technology. It has locations in Spain, Greece, Italy, Switzerland, Austria, and the United States. Biohaus PV Handels GmbH was founded in 1999 and is based in Paderborn, Germany.</t>
  </si>
  <si>
    <t>Paderborn</t>
  </si>
  <si>
    <t>19196726</t>
  </si>
  <si>
    <t>Centrosolar Group AG</t>
  </si>
  <si>
    <t>well as systems; solar panel mounts; roof integrated; panel mounts; modules and solar; large surface; integrated systems; innovative thin film; innovative thin; crystalline modules; protection systems; manufacture of solar; development and manufacture; thin film technology; film technology; roof systems; mounts; noise; covers; solar power systems; cables; crystalline; displays; solar modules; power systems</t>
  </si>
  <si>
    <t>0.0002593265164778565</t>
  </si>
  <si>
    <t>0.00021332288209080646</t>
  </si>
  <si>
    <t>1488b4d5ec59b8ea4a932c204c016e99</t>
  </si>
  <si>
    <t>Chen Liquid Heater Ltd.</t>
  </si>
  <si>
    <t>http://www.uheat.co.il</t>
  </si>
  <si>
    <t>Chen Liquid Heater Ltd. manufactures and provides electromagnetic inductive heater. The company plans and installs energy saving projects for heating water. It provides heat pumps, solar panels, and tanks along with a control board. The company was founded in 1994 and is based in Sderot, Israel.</t>
  </si>
  <si>
    <t>Sderot</t>
  </si>
  <si>
    <t>energy-saving projects; Chen Liquid Heater; heating water; family owned company; sophisticated control board; modern heat pumps; Negev).; induction method; energy expenses; south- west; command systems; solar panels; tanks; Ltd.; Uheat; planning; installation; equipment</t>
  </si>
  <si>
    <t>saving projects; heating water; energy saving projects; energy saving; owned company located; negev; modern heat; manufacture and market; energy expenses; command systems; accompanied; induction; family owned; remote controlled; expenses; electromagnetic; saving; specialize; west; heater; owned; adapted; south; command; method; tanks; sophisticated; liquid; family; modern; heat pumps; located; controlled; board; save; planning; pumps</t>
  </si>
  <si>
    <t>0.00008664704370582863</t>
  </si>
  <si>
    <t>0.00013333277133781735</t>
  </si>
  <si>
    <t>37dab900524140cbb469c40b6d722566</t>
  </si>
  <si>
    <t>Sulas Industries Inc.</t>
  </si>
  <si>
    <t>http://www.sulasindustries.com</t>
  </si>
  <si>
    <t>Sulas Industries Inc. develops a solar tracking technology. It offers HelioDrive, a solar tracking system that uses the power of the sun to rotate a collection of solar/photovoltaic panels for tracking the sun and enhancing their energy yield. Its technology is applied to projects ranging from a single solar panel to large-scale utility level solar projects. The company was founded in 2012 and is headquartered in Silverthorne, Colorado.</t>
  </si>
  <si>
    <t>Silverthorne</t>
  </si>
  <si>
    <t>254000</t>
  </si>
  <si>
    <t>solar tracking; energy yield; HelioDrive; paraffin wax; large hydraulic-based force; solar tracking technology; sun; solar panels; PV solar panels; Sulas Industries Inc.; energy yield efficiency; ground-mounted solar PV; economical solar tracking; connected solar panels; level solar projects; single solar panel; phase change; Sulas HelioDrive; maintenance costs; simple optics; electronic systems; electronic single axis; electronic based systems; single moving component; steady engine temperature; low desert heat; modular stand-alone mechanism; high mountain cold; closed loop systems; economically maintain equilibrium; solar/photovoltaic panels; cost-effective HelioDrive; power; parabolic concentrator; technology addresses; industry standard; control mechanism; tracker systems; rotational motion; main components; installation costs; cost-effective solution; reliability problems; automotive thermostats; hydraulic actuator; key elements; entire drive; reliability barriers; Mother Nature</t>
  </si>
  <si>
    <t>wax; rotate; solar tracking; approach to solar; energy yield; follow the sun; groundbreaking; hydraulic; tracking technology; track the sun; sun's path; solar tracking technology; small amount; phase change; operating and maintenance; increase their energy; gears; electronic systems; mechanism; patented technology; acting; maintenance costs; cost effectively; yield; force; moving; accurately; sky; follow; collection; path; phase; motors; track; tracking the sun; tracker systems; three main components; technology addresses; sun rises; solar pv array; single solar panel; single solar; single axis tracker; simple and reliable; scale utility; scalable and cost; rotational motion; rotational; rises; range of environments; purchase and installation; projects ranging; pole mounted; periods of time; panels to track; overcomes; mother nature; mother; maintain a steady; main components; large scale utility; large amount; key elements; inspiration; inhibited; increases the energy; highly scalable; flowers; extreme environments; extended periods; existing electronic; equilibrium; efficiency of pv; economical solar; east to west; easily integrated; diverse range; cost and reliability; connected solar panels; connected solar; closed loop; capable of lifting; battery power; aspires; actuator; optics; amount; effectively; maintain; travels; translates; relies; axis tracker; scalable; approach; pv solar panels; cost effective solution; three main; pv array; century</t>
  </si>
  <si>
    <t>0.0004091611359685508</t>
  </si>
  <si>
    <t>51834</t>
  </si>
  <si>
    <t>0.00044716872390696314</t>
  </si>
  <si>
    <t>9fe1300d68209a6dbd7d94306c6502b2</t>
  </si>
  <si>
    <t>Chinaland Solar Energy Co., Ltd</t>
  </si>
  <si>
    <t>http://www.chnland.com</t>
  </si>
  <si>
    <t>Chinaland Solar Energy Co., Ltd. engages in designing, researching, producing, selling, and servicing crystalline silicon wafers, solar cells, solar panels, and photovoltaic systems. Its products also include BIVP modules. In addition, the company provides design, installation, operation, testing, and maintenance services. Its products are used in agriculture, housing, power plant, and business applications. The company is based in Hefei, China with a factory location in Indonesia.</t>
  </si>
  <si>
    <t>Hefei</t>
  </si>
  <si>
    <t>Anhui Province</t>
  </si>
  <si>
    <t>crystalline silicon wafers; business applications; researching; products also include; engages in designing; silicon wafers; servicing; photovoltaic systems; selling; power plant; crystalline silicon; maintenance services; housing; wafers; producing; designing; crystalline; plant</t>
  </si>
  <si>
    <t>0.000546600252651809</t>
  </si>
  <si>
    <t>2230</t>
  </si>
  <si>
    <t>0.0003925844026210932</t>
  </si>
  <si>
    <t>ee1f61c13cab48f809605a6dd04301f8</t>
  </si>
  <si>
    <t>Pure Energies Inc. designs, installs, finances, and operates residential rooftop PV solar systems for the generation of electricity in Ontario. It also offers solar PV panels for homeowners. The company was founded in 2009 and is based in Toronto, Canada. As of October 1, 2014, Pure Energies Inc. is a former subsidiary of Roof Diagnostics Inc.</t>
  </si>
  <si>
    <t>11700000</t>
  </si>
  <si>
    <t>New Enterprise Associates; NGEN Partners, LLC</t>
  </si>
  <si>
    <t>pure; energies; rooftop pv; residential rooftop; pv solar systems; panels for homeowners; offers solar pv; generation of electricity; finances; solar pv panels; pv solar; pv panels; homeowners; rooftop; solar systems; solar pv; offers solar</t>
  </si>
  <si>
    <t>0.0006911417619988192</t>
  </si>
  <si>
    <t>24272</t>
  </si>
  <si>
    <t>0.0005920802996445352</t>
  </si>
  <si>
    <t>8aebbd78-aebb-05b2-b7c6-46e981256e29</t>
  </si>
  <si>
    <t>Tuffwing</t>
  </si>
  <si>
    <t>http://www.tuffwing.com</t>
  </si>
  <si>
    <t>Tuffwing is a manufacturer of foam wings for avionics. Tuffwing designs and manufactures fixed wing drones and camera communication cables for aerial photography. We distinguish ourselves from other small fixed wing drone manufacturers by using our in house CNC manufacturing shop to produce our airframes and camera cables. Additionally we keep cost low by integrating high quality, low cost open source autopilots and other components. Founded in 2012, Tuffwing is headquartered in Boerne, Texas.</t>
  </si>
  <si>
    <t>Boerne</t>
  </si>
  <si>
    <t>fixed wing; wing; wing drones; wing drone; small fixed; manufactures fixed; management consulting; fixed wing drones; fixed wing drone; drones and camera; drone manufacturers; cost low; autopilots; airframes; cables; distinguish; cnc; wings; fixed; consulting; foam; avionics; integrating; open source; shop; aerial photography; additionally; designs and manufactures; low cost; high quality; house; photography</t>
  </si>
  <si>
    <t>0.0003719533700118189</t>
  </si>
  <si>
    <t>0.0003558577726872933</t>
  </si>
  <si>
    <t>Certain data and content provided by https://www.crunchbase.com/organization/tuffwing</t>
  </si>
  <si>
    <t>bbf64ff48a7620af3426947f84357330</t>
  </si>
  <si>
    <t>En-Brasil Comércio e Serviços S.A.</t>
  </si>
  <si>
    <t>http://pratil.com.br</t>
  </si>
  <si>
    <t>En-Brasil Comércio e Serviços S.A. provides integrated energy solutions and services for individuals and businesses in the areas of electrical infrastructure, solar energy, energy efficiency, and affinities in Brazil. It engages in the assembly and maintenance of substations; sale of generator sets and measuring panels; construction of electrical networks in condominiums; and provision of public lighting maintenance, pubic lighting expansion works, and electric services for corporate and institutional clients. The company also engages in the sale and installation of renewable energy generation and distribution solutions, such as solar panels. In addition, it markets a portfolio of insurance solutions, savings bonds, dental plans, and capitalization plans for individuals. The company was founded in 2006 and is based in Niterói, Brazil. En-Brasil Comércio e Serviços S.A. operates as a subsidiary of Enel Brasil S.A.</t>
  </si>
  <si>
    <t>Niterói</t>
  </si>
  <si>
    <t>Enel SpA; Enel Américas S.A.</t>
  </si>
  <si>
    <t>serviços; brasil; en; services for corporate; renewable energy generation; public lighting; integrated energy; insurance solutions; institutional clients; installation of renewable; individuals and businesses; generation and distribution; electrical infrastructure; distribution solutions; dental; condominiums; capitalization; assembly and maintenance; bonds; plans; solutions and services; individuals; substations; provision; energy generation; institutional; measuring; expansion; sets; generator; corporate; portfolio; networks; savings; assembly; insurance; energy efficiency; energy solutions</t>
  </si>
  <si>
    <t>0.00025901851095489116</t>
  </si>
  <si>
    <t>11374</t>
  </si>
  <si>
    <t>0.00030819116165022975</t>
  </si>
  <si>
    <t>8b6d0c30d2c8ae1933d1691f8d04374f</t>
  </si>
  <si>
    <t>Sunible Inc.</t>
  </si>
  <si>
    <t>http://www.sunible.com</t>
  </si>
  <si>
    <t>Sunible Inc. provides an online service that connects homeowners with solar installers. It allows homeowners to compare and select solar installers online. The company was incorporated in 2013 and is based in Oakland, California. As of 2014, Sunible Inc. operates as a subsidiary of Domino2030 Inc.</t>
  </si>
  <si>
    <t>solar installers; industry-standard solar panels; solar installers online; payment plans; average cost; high-output solar panels; solar homes; solar providers online; sophisticated monitoring systems; great payment plans; PREMIUM installers; STANDARD installers; highly customized installations; federal tax credit; VALUE installers; city. renewable energy.; current power prices; Solar Savings; solar energy; Sunible; Solar ownership; Sunible Inc.; online service; non-standard roof; easiest way; data points; Request quotes; flight tickets; phone plan; upfront cost; Team Sunible; best installer; boogie man; lower America; web bot; electricity bills; real person; immediate savings; homeowners; low cost; generous incentives; man-made miracles; city incentives; property value; limited choice; clean energy; monthly fee; terms; area</t>
  </si>
  <si>
    <t>payment plans; standard solar panels; current power; chose; solar installers; standard solar; compare; quotes; fall; city; installers; payment; upfront; average; answer; ownership; industry standard; terms; incentives; homeowners; request; plans; savings; select; we're; typically; tax credit; start saving; solar savings; solar ownership; service that connects; saving money; quicker; question; power bill; pay a monthly; panels and equipment; online service; offer high; monthly fee; money from day; informed choice; highly customized; helping people; help you select; help homeowners; generous; federal tax credit; federal tax; falls; falling; cost of solar; connects homeowners; compare solar; choose solar; bot; answer any questions; allows homeowners; depending; upfront cost; start to finish; pays; choice; comparing; neighborhood; high output; data points; lower; electricity bills; easiest; county; advise; middle; fee; analyzed; maintained; start; saving; finish; informed; homes; millions; questions; thing; discover; convenient; they're; payback; premium; exactly; rest; starting; credit; understanding; details; tax; person; bottom; steps; sky</t>
  </si>
  <si>
    <t>0.0008712128884744647</t>
  </si>
  <si>
    <t>0.0006697564395011474</t>
  </si>
  <si>
    <t>2019</t>
  </si>
  <si>
    <t>a367ab5993ca890fd2134f372d9e680d</t>
  </si>
  <si>
    <t>Origom S.p.A.</t>
  </si>
  <si>
    <t>http://www.origom.it</t>
  </si>
  <si>
    <t>Origom S.p.A. manufactures industrial seals and O-rings for different industrial applications. It offers O-rings and drawing parts for use in air induction, fueling, emission control, climate control, steering, braking, and ride control applications in automotive sector; coffee machines, solenoid valves, flowmeters, pressure sensors, discharge and washing pumps, gas cooking valves, and electric motor applications in household appliances sector; and marine diesel and gas engines. The companys O-rings and drawing parts are also used in cylinders, pistons, transmissions, and hydraulic pumps and engines; valves, pressure regulators, rapid fittings, and air filters; lamps, spotlights, downlight fixtures, walls, and floors; and faucets and accessories, water and gas valves, pressure regulators, fittings, pumps, boilers, and components for solar systems. In addition, it offers O-rings for butterfly valves, diaphragm valves, and control valves in semiconductors and solar panels industries. Origom S.p.A. was founded in 1980 and is based in Viadanica, Italy. As of September 8, 2015, Origom S.p.A. operates as a subsidiary of Dätwyler Holding Inc.</t>
  </si>
  <si>
    <t>Viadanica</t>
  </si>
  <si>
    <t>33005971</t>
  </si>
  <si>
    <t>Dätwyler Führungs Ag</t>
  </si>
  <si>
    <t>gas cooking valves; different industrial applications; electric motor applications; companys O-rings; household appliances sector; pressure regulators; wide temperature range; solar panels industries; high fluorine content; high-performance O-rings; different industrial sectors; important international specifications; gas valves; solenoid valves; control valves; control applications; diaphragm valves; gas engines; downlight fixtures; butterfly valves; emission control; industrial seals; hydraulic pumps; air induction; climate control; coffee machines; Origom; solar systems; pressure sensors; air filters; automotive sector; marine diesel; different needs; electrical insulators; compounds Origom; temperature changes; self-lubricating compound; basic components; various materials; rapid fittings; enviable reputation; market needs; customer requirements; new materials; various geometries; extreme environments; long experience; air conditioning; boiler house; Laboratory personnel</t>
  </si>
  <si>
    <t>articles; rings; working conditions; valves; compound; compounds; regulators; drawing; engines; laboratory; fittings; report; extreme; pressure; specifications; wide temperature range; wide temperature; well adapted; tolerances; tested and certified; temperature range; temperature changes; surface treatments; specifications required; solenoid valves; solenoid; reliability and quality; regard; pressure sensors; potable water; pistons; motor applications; manufactures industrial; lubricating; low temperatures; leading suppliers; insulators; highest level; grease; geometries; fueling; fda; extreme environments; everyday life; enviable; electric motor; elastomers; elastomer; earned; dvgw; diaphragm valves; diaphragm; current production; crucial; control valves; control applications; components for solar; colorful; butterfly valves; butterfly; basic components; automotive sector; anti static; aem; adaptability; acs; acm; resistant; transmissions; potable; induction; heating and air; faucets; counts; aggressive; spotlights; ride; ozone; braking; reputation; temperature; industrial sectors; gasoline; cooking; climate control; seals; electrical system; conductors; codes; withstand; coffee; pumps; steering; recognize; polymers; movements; finishing; customer requirements; allowed; car</t>
  </si>
  <si>
    <t>0.000167572717845303</t>
  </si>
  <si>
    <t>0.0002434302451291671</t>
  </si>
  <si>
    <t>2020</t>
  </si>
  <si>
    <t>d2d77341086853522c4dec4c2ec9d7a5</t>
  </si>
  <si>
    <t>Powervault Ltd.</t>
  </si>
  <si>
    <t>http://www.powervault.co.uk</t>
  </si>
  <si>
    <t>Powervault Ltd. develops and markets an energy storage device. Its plug and play domestic energy storage device uses an integrated battery and control system that stores the free electricity generated from solar panels during the day and then releases the stored energy during the evening. The company offers its products through solar PV installers in the United Kingdom. Powervault Ltd. was founded in 2012 and is based in London, United Kingdom.</t>
  </si>
  <si>
    <t>1347801</t>
  </si>
  <si>
    <t>Capital Enterprise, Investment Arm; Funding London</t>
  </si>
  <si>
    <t>energy; solar panels; powervault; energy storage; energy storage market; play energy storage; energy storage device; peak grid electricity; greater energy independence; Selects cheapest energy; electricity bills; household electricity bills; energy storage solutions; cheaper greener energy; low cost energy; Future Powervault devices; energy services company; future Powervault products; homes. energy. energy; storage. renewable energy; peak times; lithium ion batteries; integrated battery; National Physical Laboratory; peak tariff periods; cheapest electricity; cost electricity; average tariff price; greenhouse gas emissions; decentralized energy; electricity meter; free electricity; unnecessary electricity; perfect Powervault; energy usage; energy bills; PowerVault Kicks; Powervault’s product; PowerVault registers; energy bill savings; National Grid; solar generation; modular design; solar power; Intelligent storage; long way; small step; heat storage; lithium batteries; Solar PV</t>
  </si>
  <si>
    <t>storage market; storage device; play energy; peak times; integrated battery; energy storage market; energy storage device; disrupt the energy; cheapest; stored energy; electricity bills; energy storage; tariff; disrupt; estimated; peak; supplying; economy; bills; plug and play; aims; lithium; control system; stored; wholly; whilst reducing; unnecessary; tones; system developed; supply and demand; suggestions; solar generation; smes; simple to install; services company providing; seeking to lower; safe and secure; responses; require substantial; repayments; reliant; releases; registers; reducing peak; reduce greenhouse gas; reduce greenhouse; queries; paybacks; offer financing; low cost energy; kicks; intelligent storage; intelligent device; householders; householder; heat storage; grid electricity demand; grid electricity; greater energy; generation and energy; free electricity; flexible solutions; financing packages; feeling; excess generation; evening; envision a future; envision; energy store; energy storage solutions; energy bill savings; electricity meter; electricity demand; drain; distributed energy storage; dispatched; discharging; discharges; discharge cycles; decentralized energy; customers to provide; customers to achieve; cost energy; cost electricity; bill savings; store; greater; tested; slowly; desire; selects; pose; lithium ion batteries; electricity and heat; decentralized; control algorithms; play; understands; power generated; modular design</t>
  </si>
  <si>
    <t>0.0002445776927102234</t>
  </si>
  <si>
    <t>53167</t>
  </si>
  <si>
    <t>0.000296058062340309</t>
  </si>
  <si>
    <t>2021</t>
  </si>
  <si>
    <t>c61a7c9e03dfb0bba3dfb633fcb398cc</t>
  </si>
  <si>
    <t>PyroAlliance SA</t>
  </si>
  <si>
    <t>http://www.pyroalliance.fr</t>
  </si>
  <si>
    <t>PyroAlliance SA designs, develops, produces, and markets energetic equipment for aerospace, defense, and industrial sectors in France. It offers launchers, satellites, gas generators, thrusters, and probes for space applications; ballistic and tactical missiles, and torpedoes for defense applications; inspection/control, test, and production machines and systems; and airplanes, helicopters, and UAVs/drones for aviation applications. The company also provides pyrotechnic valves, fails-safe actuators, pyrotechnic cutters, leak tight jettisonable fasteners, and pyrotechnic kits, as well as severance, opening, drain, and automatic inflation systems for oil, chemical, petrochemical, offshore, and nuclear industries. PyroAlliance SAs products are used for various applications, including launch, propulsion, flight control, and range safety. The company was founded in 1957 and is based in Les Mureaux, France. PyroAlliance SA operates as a asubsidiary of GROUPE SNPE.</t>
  </si>
  <si>
    <t>Les Mureaux</t>
  </si>
  <si>
    <t>Giat Industries S.A.</t>
  </si>
  <si>
    <t>pyrotechnic; torpedoes; thrusters; systems for oil; probes; leak tight; inflation; including launch; gas generators; fails; drain; defense applications; cutters; ballistic; energetic; space applications; launchers; airplanes; industrial sectors; tight; missiles; fasteners; leak; opening; defense; petrochemical; actuators; tactical; propulsion; offshore; flight control; nuclear; valves; helicopters; satellites; launch; aviation; kits; uavs; machines; generators; automatic; test; sectors; chemical; safe</t>
  </si>
  <si>
    <t>0.00042361176177337106</t>
  </si>
  <si>
    <t>0.0004180567380664239</t>
  </si>
  <si>
    <t>2022</t>
  </si>
  <si>
    <t>57f73b4b-77a2-efae-c859-c5f5eb82b27f</t>
  </si>
  <si>
    <t>Snake River Shooting Products &amp; Consulting</t>
  </si>
  <si>
    <t>http://snakerivershootingproducts.com/</t>
  </si>
  <si>
    <t>Idaho based company of national and international distribution of sporting goods products. Snake River Shooting Products &amp; Consulting Inc, together with its established partners, and valued suppliers, is an experienced manufacturer of the high quality ammunition lines Team Never Quit and Drone Munition. In addition, SRSP is the MASTER OEM and International distributor of ammunition components including brass, bullets, and primers to the OEMs in the industry. SRSP, also assists many industry partners in distributing their lines of ammunition, firearms, and accessories, at manufacturer direct pricing to all market channels. They are pleased to provide a wide section of ammunition brands as well as some of the highest quality components in the industry at very competitive prices. They also provide a cross section of International export products to valued distributors world-wide.
SRSP brings directly to you some of the broadest range of capabilities to include experience with the largest ammunition manufacturers in the world, backgrounds in law enforcement and international sales, and a firm and dedicated supply of components and accessories to increase the viability of your manufacturing supply chain needs.
With a fully licensed Export Import Control Officer (EICO) on staff, SRSP also provides a full range of consulting services including Exporting, Importing, Licensing, ITAR, EAR, Due Diligence reviews, and much more.</t>
  </si>
  <si>
    <t>Emmett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</si>
  <si>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t>
  </si>
  <si>
    <t>ammunition; valued; export; viability; sporting goods; range of capabilities; quit; quality components; provide a wide; primers; officer; munition; itar; international sales; international distribution; industry partners; fully licensed; firearms; exporting; export products; ear; diligence; components including; components and accessories; broadest range; broadest; brass; brands as well; pleased; services including; competitive prices; lines; national and international; backgrounds; river; consulting; importing; reviews; assists; sporting; full range; distributing; partners; oe; licensing; shooting; master; channels; law enforcement; import; enforcement; distributor; supply chain; pricing; licensed; law; cross; highest quality; oem; consulting services; staff; firm; suppliers; prices; goods; brings; experienced; chain; brands; established; competitive; largest; distributors; national; highest; dedicated; high quality; capabilities; increase; directly</t>
  </si>
  <si>
    <t>0.00020478176093333069</t>
  </si>
  <si>
    <t>11160</t>
  </si>
  <si>
    <t>0.0002491670658019941</t>
  </si>
  <si>
    <t>Certain data and content provided by https://www.crunchbase.com/organization/snake-river-shooting-products-consulting</t>
  </si>
  <si>
    <t>2023</t>
  </si>
  <si>
    <t>c7762a53-a5c9-6e3c-4cdb-e28f59ccbd21</t>
  </si>
  <si>
    <t>National ISR Services</t>
  </si>
  <si>
    <t>http://www.national-isr.com</t>
  </si>
  <si>
    <t>National ISR Services is aa aerospace defense company that specializes in unmanned drone technology. "Unmanned Aircraft Systems" (UAS) often referred to as  "Drones", is the fastest growing emerging technology industry in the world today. The Department of Commerce, the FAA and "AUVSI" (http://www.auvsi.org/home) the industries global association, consistently forecast the industry to reach $80 billion from 2015 to 2025, a very similar growth pattern as Cell Phones in 1990's.
 Two specific areas representing the largest and fastest growth in the deployment of UAS are Agriculture and Public Safety (First Responders).
 Their mission is to equip America's First Responders with 
 “Eyes-in-the Sky” to save lives and protect property.
 National ISR Service Company Inc. (NISCO) provides first responders with new aviation capabilities which enable mission performance more safely, more effectively, and at a lower cost than with traditional aviation assets. NISCO accomplishes this objective with:
 • Subscription based technology that solves real life problems 
 • Solid value proposition with a high and expanding gross margin
 • Great market fit and sales entry strategy
 • Product suites tailored to each first responders unique requirements
 • Financial backing from a partner that is committed to support their mission 
 • A-Team and the execution plan ready to go.</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</si>
  <si>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t>
  </si>
  <si>
    <t>responders; isr; fastest; specific areas; save lives; real life; protect property; margin; lives and protect; gross; emerging technology; deployment of uas; department of commerce; agriculture and public; aerospace defense; accomplishes; aa; growth; suites; referred; backing; aviation; representing; uas; subscription; proposition; forecast; fastest growing; association; eyes; consistently; national; lower cost; solves; objective; pattern; cell phones; faa; expanding; public safety; execution; unmanned aircraft systems; entry; billion; sky; strategy; safely; lives; tailored; aircraft systems; drone technology; emerging; commerce; protect; fit; unmanned aircraft; department; effectively; assets; solid; partner; deployment; reach; plan; committed; problems; largest; great; ready; financial; phones; growing; defense; save; specializes; property; lower; capabilities; today; traditional</t>
  </si>
  <si>
    <t>0.0005221929812175887</t>
  </si>
  <si>
    <t>20640</t>
  </si>
  <si>
    <t>0.0003923179697584536</t>
  </si>
  <si>
    <t>Certain data and content provided by https://www.crunchbase.com/organization/national-isr-services</t>
  </si>
  <si>
    <t>2024</t>
  </si>
  <si>
    <t>1fae64c3-5f9a-03c6-10d8-46fface1191e</t>
  </si>
  <si>
    <t>General Drones</t>
  </si>
  <si>
    <t>http://www.generaldrones.es/</t>
  </si>
  <si>
    <t>General Drones Design, manufacture, training and custom application services with drones.</t>
  </si>
  <si>
    <t>services with drones; application services; general</t>
  </si>
  <si>
    <t>0.0002586989405834322</t>
  </si>
  <si>
    <t>0.0002557672726523206</t>
  </si>
  <si>
    <t>Certain data and content provided by https://www.crunchbase.com/organization/general-drones</t>
  </si>
  <si>
    <t>2025</t>
  </si>
  <si>
    <t>9b2cac9ba008c2391d8bd868e6098779</t>
  </si>
  <si>
    <t>Zero Mass Water, Inc.</t>
  </si>
  <si>
    <t>Zero Mass Water, Inc. develops equipment that uses solar energy to produce potable water. The company was founded in 2014 and is headquartered in Scottsdale, Arizona.</t>
  </si>
  <si>
    <t>9259976</t>
  </si>
  <si>
    <t>water; potable water; solar-powered personal water; fewer water molecules; solar energy; water vapor; solar radiation; source device; production systems; metal compartment; proprietary materials; wet places; dry places; power grid; entire hospital; solar panel; panels; liters; reservoir; air; hub; households; sunlight; faucet; spokes; outputs; humidity; equipment; Monitors; electricity; heat; set; bottles; minerals; levels; company; pipe</t>
  </si>
  <si>
    <t>produce potable water; produce potable; potable water; potable; water vapor; liters of water; energy to produce; reservoir; liters; solar radiation; vapor; hub; places; radiation; water production; underneath; twenty; taste; systems that produce; proprietary materials; monitors solar; hooked; home's electrical system; home's electrical; harvested; faucet; develops equipment; compartment; catch; turned; production systems; minerals; electricity and heat; bottles; ph; intense; hospital; outputs; molecules; fewer; electrical system; sends; wet; adds; produce electricity; absorb; connected; power grid; humidity; households; dry; hold; harvest; setup; communicate; combine; pipe; sold; stored; minutes; depending; liquid; family; monitors; programs; bring; solar powered; personal; levels; entire; sunlight; metal; install</t>
  </si>
  <si>
    <t>0.00011511177280941446</t>
  </si>
  <si>
    <t>16834</t>
  </si>
  <si>
    <t>0.00019465398924144953</t>
  </si>
  <si>
    <t>2026</t>
  </si>
  <si>
    <t>3e82220777a6dcb5323be9a4fbc56050</t>
  </si>
  <si>
    <t>Ascending Technologies GmbH</t>
  </si>
  <si>
    <t>http://www.asctec.de</t>
  </si>
  <si>
    <t>Ascending Technologies GmbH develops and manufactures autopilot systems, unmanned aircraft systems, and multi-rotor technology for professional, commercial, civil, and research UAS applications. It offers multicopters for aerial imaging, industrial inspection, surveying, mapping, and monitoring applications; hexacopter, a flight system that offers the researcher vibration damped slots for various payloads; quadcopter, a flight system that offers space and various interfaces for individual components and payloads, as well as used in flight maneuver applications; and onboard computer that transforms the lightweight drone into a flying high-performance computer. The companys product are used in various UAV applications, such as UAV inspection and monitoring, surveying and mapping, photography and videography, condition survey and civil engineering, precision agriculture, aerial imagingHR photos and stills, aerial imagingHD film and video, computer vision, flight dynamics, swarming, and SLAM. Ascending Technologies GmbH was founded in 2007 and is based in Krailling, Germany.</t>
  </si>
  <si>
    <t>Krailling</t>
  </si>
  <si>
    <t>micro UAS; frequent operation worldwide.; unique aircraft solutions; UAS developer; UAV / drone; Technologies; manu­facturer; research; technology</t>
  </si>
  <si>
    <t>technology for professional; operation worldwide; micro uas; leading developer; frequent; civil; uas; developer</t>
  </si>
  <si>
    <t>0.0006653866800231186</t>
  </si>
  <si>
    <t>0.000457898763379347</t>
  </si>
  <si>
    <t>2027</t>
  </si>
  <si>
    <t>10f770fef1fb5974033933fd049f5015</t>
  </si>
  <si>
    <t>Swift Navigation, Inc.</t>
  </si>
  <si>
    <t>http://www.swiftnav.com</t>
  </si>
  <si>
    <t>Swift Navigation, Inc. develops hardware and software in the area of global positioning system (GPS). The company develops Piksi, a GPS receiver with real time kinematics functionality for centimeter level relative positioning accuracy in machine control applications such as unmanned aerial vehicles, robotics, and autonomous transportation. It also offers lodestar, a field system that uses Piksi RTK GPS technology for centimeter accuracy positioning by connecting to users computers, tablets, and mobile device running applications on its platform. The companys Piksi is used in autonomous vehicle guidance, formation flight and autonomous landing, GPS/GNSS research, and surveying systems. It offers its products online. Swift Navigation, Inc. was founded in 2012 and is based in San Francisco, California.</t>
  </si>
  <si>
    <t>47600000</t>
  </si>
  <si>
    <t>First Round Capital (3); QUALCOMM Ventures (2); Fall Line Capital (2); New Enterprise Associates (2); Lemnos Labs (2); Felicis Ventures (2); Eclipse Ventures, LLC; Promus Ventures; Formation8 Partners; VTF Capital</t>
  </si>
  <si>
    <t>high accuracy; Swift Navigation; accuracy RTK GPS; Real Time Kinematics; GPS receiver; Piksi RTK GPS; small form factor; centimeter accuracy positioning; Lodestar; relative positioning accuracy; high-accuracy GPS receiver; high accuracy positioning; high accuracy field; GPS positioning technology; high accuracy application; high-performance GPS receiver; Lodestar works; times better accuracy; machine control; GPS platform; universal high-accuracy positioning; versatile positioning platform; Centimeter-level accuracy; autonomous vehicle; Autonomous vehicle guidance; future. autonomous vehicles.; Open source software; Best-in-class power consumption; Fast solution output; portable surveying equipment; machine control applications; low power consumption; fast position solution; flexible correlation accelerator; best app providers; serial port connectivity; precision agriculture market; hardware. robotics. software; unmanned aerial vehicles; base station; Piksi
Piksi; autonomous landing; autonomous transportation; Piksi OEM; centimeter level; Piksi technology; Piksi ideal; GPS/GNSS research; perfect platform; best programs</t>
  </si>
  <si>
    <t>swift; rtk; high accuracy; rtk gps; centimeter; base station; centimeter level; autonomous vehicle; positioning; gnss; accuracy; receiver; form factor; serial; power consumption; gps; surveying; autonomous vehicles; tailored; gis; factor; bluetooth; guidance; open source; navigation; connectivity; connects; usb; station; apps; water resistant; update rate; tenth; system utilizing; system to provide; surveying equipment; surveying and precision; solutions tailored; solution tailored; size fits; rover; relative positioning; provide accurate; positioning technology; positioning platform; platform to enable; perfect platform; low power consumption; level accuracy; lay; gps technology; fly safely; existing applications; drones fly; developers to provide; designed for integration; correlation; control applications; centimeter level accuracy; centimeter accurate; centimeter accuracy; better accuracy; autonomous landing; agriculture market; agnostic; affordable solution; accurate positioning; accurate and affordable; open source software; industry experts; dsp; base; source software; hz; provide solutions; pinpoint; machine; formation; coordinates; accurate; rate; cheap; high performance; accelerator; worlds; localization; cell phone; low cost; form; partnering; consumption; fast; update; rich; foundations; handheld; fits; low power; humans; competition</t>
  </si>
  <si>
    <t>0.0000786623940430646</t>
  </si>
  <si>
    <t>4428</t>
  </si>
  <si>
    <t>0.00012101478396411604</t>
  </si>
  <si>
    <t>2028</t>
  </si>
  <si>
    <t>71f22079496ec36f207cb054af167ecd</t>
  </si>
  <si>
    <t>AC-Sun ApS</t>
  </si>
  <si>
    <t>http://www.ac-sun.com</t>
  </si>
  <si>
    <t>AC-Sun ApS develops and commercializes a thermal air conditioning solution driven by solar panels. It offers its product primarily for use in multi-split air conditioning devices. The company was founded in 2005 and is based in Viby J, Denmark.</t>
  </si>
  <si>
    <t>Viby J</t>
  </si>
  <si>
    <t>Østjysk Innovation A/S</t>
  </si>
  <si>
    <t>aps develops; aps; develops and commercializes; air conditioning; conditioning; commercializes; driven; ac</t>
  </si>
  <si>
    <t>0.0005413971892004628</t>
  </si>
  <si>
    <t>10844</t>
  </si>
  <si>
    <t>0.0005348034413047967</t>
  </si>
  <si>
    <t>2029</t>
  </si>
  <si>
    <t>05364dde2d04563b430bd88b048ab7a8</t>
  </si>
  <si>
    <t>Ningbo Junan Resources CO., LTD. Inc</t>
  </si>
  <si>
    <t>http://junanres.com</t>
  </si>
  <si>
    <t>Ningbo Junan Resources CO,.LTD. Inc. engages in the import and export of electrical and electronic products. It exports solar panels and components; and imports iron ore, chrome ore, manganese ore, copper concentrate, electrolytic copper, rubber, plastic, and other resource commodities. The company was founded in 2001 and is based in Ningbo, China. Ningbo Junan Resources CO,.LTD. Inc. operates as a subsidiary of Ningbo Junan Holdings Limited.</t>
  </si>
  <si>
    <t>Ningbo Junan Holdings Limited</t>
  </si>
  <si>
    <t>ore; copper; panels and components; iron ore; import and export; exports solar; electrolytic; electrical and electronic; commodities; chrome; imports; electronic products; rubber; concentrate; resources; import; iron; exports; export; resource; plastic</t>
  </si>
  <si>
    <t>0.00008298448274975902</t>
  </si>
  <si>
    <t>0.00015512822164283333</t>
  </si>
  <si>
    <t>2030</t>
  </si>
  <si>
    <t>80eb11fbcdb4e6ee638f70ee3938a818</t>
  </si>
  <si>
    <t>Galileo, Inc.</t>
  </si>
  <si>
    <t>Galileo, Inc. operates in the technology sector. The company was incorporated in 2014 and is based in Loma Linda, California.</t>
  </si>
  <si>
    <t>smart drone; Galileo Alpha; enterprise software. software; technology sector; GalileoUSA.com. drones.; home; property; business</t>
  </si>
  <si>
    <t>galileo; drone designed; alpha; smart drone; technology sector; protect; property; sector</t>
  </si>
  <si>
    <t>0.00020445814976164135</t>
  </si>
  <si>
    <t>12600</t>
  </si>
  <si>
    <t>0.00023050744262236632</t>
  </si>
  <si>
    <t>2031</t>
  </si>
  <si>
    <t>66d15484a6c48b6429f1feb2773a4f39</t>
  </si>
  <si>
    <t>Southern Flow Companies, Inc.</t>
  </si>
  <si>
    <t>As of Jan 14, 2011 Southern Flow Companies, Inc. acquired by Zedi Inc., Southern Flow Companies, Inc., a service and supply company, provides sales, installation, calibration, inspection, maintenance, and measurement services to the petrochemical industry in the United States. It offers field measurement services, which include mechanical meters, flow computers, orifice meter runs, remote monitoring, gas sampling, gas turbine meters, liquid turbine meters, liquid PD meters, liquid sampling, BS and W procurement, in-line samplers, and orifice well testers. The company also provides proving/repair facilities, such as PD meter repairs, sand blasting and painting, composite cylinder repairs, in-line sampler repairs, chart recorder remanufacturing, flow computer repairs, orifice fitting repairs, and flow computer bench testing; volume data processing services; and meter maintenance, which include gas and liquids meter tube inspection, cleaning, repair, rebuilding, and installation. In addition, it offers electronic and mechanical meters, fabricated skid mounted metering assemblies, gas and liquid turbine, manifolds, tubing, valves and fittings, thermo wells, solar panels, catalytic gas heaters, portable meter enclosures, thermometers, instrument charts, and recorder ink and pens; rotary and displacement meters and accessories; and recorders, orifice fittings, and runs. Further, the company provides lab services, which include gas analysis, liquid analysis, sampling, and sampler maintenance. Southern Flow Companies, Inc. was formerly known as Measurement Auditors Company, Inc., and changed its name to Southern Flow Companies, Inc. in March 1994. The company was founded in 1953 and is based in Lafayette, Louisiana. The company has locations in Lafayette, Belle Chasse, Lockport, and Lake Charles, Louisiana; Houston, Marshall, Dallas, Victoria, Carrizo Springs, and San Antonio, Texas; Glendive, Montana; Williamsport, Pennsylvania; and Sapulpa, Oklahoma.</t>
  </si>
  <si>
    <t>15550000</t>
  </si>
  <si>
    <t>Zedi Inc.</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</si>
  <si>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t>
  </si>
  <si>
    <t>sampling; sampler; pd; include gas; recorder; repairs; meters; meter; liquid; southern; flow; runs; fittings; turbine; wells; thermometers; skid; sand blasting; samplers; repair facilities; remanufacturing; rebuilding; proving; processing services; pens; offers electronic; manifolds; include mechanical; gas heaters; gas and liquid; gas analysis; displacement; chart recorder; catalytic gas; catalytic; blasting; bench; painting; gas turbine; chart; tubing; cylinder; thermo; recorders; liquids; charts; sand; fitting; fabricated; testers; ink; repair; remote monitoring; mechanical; rotary; instrument; data processing; enclosures; lab; tube; metering; valves; composite; assemblies; procurement; computers; volume; measurement; heaters; cleaning; mounted</t>
  </si>
  <si>
    <t>0.00007051331715970238</t>
  </si>
  <si>
    <t>0.0001317394921215563</t>
  </si>
  <si>
    <t>2032</t>
  </si>
  <si>
    <t>37df9efc-16eb-4230-6343-ccd515fe46d4</t>
  </si>
  <si>
    <t>Versadrones</t>
  </si>
  <si>
    <t>http://versadrones.com</t>
  </si>
  <si>
    <t>Versadrones designs and manufactures Quadcopter, Hexacopter and Octacopter drones. Versadrones began in 2011, with the first generation of the Versa X6. The current systems have been developed, refined and tested, and integrate the finest control systems expertise and airframe design available. They make complex high-tech systems incorporating data acquisition and transmission systems, flight control systems and actuator technologies, airborne control and power systems, composite materials engineering designed and built thanks to their in-house 3D CNC tooling.
Versadrones makes UAV systems that can acquire situational visual information or accurate survey information throughout a wide range of atmospheric and deployment conditions, and provides training services and flight certification to operators, as well as data acquisition services to users.
Their market is comprised of professional service providers ranging from surveyors to architects, local authorities, civil defense,.</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</si>
  <si>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t>
  </si>
  <si>
    <t>data acquisition; well as data; versa; transmission systems; systems incorporating; surveyors; services to users; refined; professional service providers; professional service; materials engineering; hexacopter; data acquisition services; current systems; composite materials; civil defense; airframe design; actuator; acquisition services; finest; control systems; acquisition; designed and built; flight control systems; airframe; uav systems; cnc; tooling; quadcopter; local authorities; atmospheric; service providers; incorporating; architects; training services; authorities; acquire; situational; began; flight control; comprised; high tech; composite; certification; airborne; providers; tested; ranging; deployment; civil; survey; transmission; accurate; complex; integrate; visual; designs and manufactures; defense; operators; power systems; expertise; house; wide range; tech</t>
  </si>
  <si>
    <t>0.00016394694039024375</t>
  </si>
  <si>
    <t>48174</t>
  </si>
  <si>
    <t>0.00020038254078235301</t>
  </si>
  <si>
    <t>Certain data and content provided by https://www.crunchbase.com/organization/versadrones</t>
  </si>
  <si>
    <t>2033</t>
  </si>
  <si>
    <t>cf3f347147d87dcab6e76ed8fa4a7d35</t>
  </si>
  <si>
    <t>Avon Solar Energy Limited</t>
  </si>
  <si>
    <t>Avon Solar Energy Limited owns solar panels on the rooftops of domestic properties. The company was founded in 2011 and is based in London, United Kingdom.</t>
  </si>
  <si>
    <t>rooftops of domestic; owns solar panels; owns solar; domestic properties; owns; rooftops; domestic; properties</t>
  </si>
  <si>
    <t>0.00034218064290317485</t>
  </si>
  <si>
    <t>0.0004049066350901811</t>
  </si>
  <si>
    <t>2034</t>
  </si>
  <si>
    <t>5e220186a6020ae5e0893c5b42215994</t>
  </si>
  <si>
    <t>Sistemas Radiantes F. Moyano S.A.</t>
  </si>
  <si>
    <t>http://www.moyano.com</t>
  </si>
  <si>
    <t>Sistemas Radiantes F. Moyano S.A. designs, manufactures, and installs radiant systems, mobile telephony antennas, masts, golf course enclosures, mimetisations, telecommunication towers, and photovoltaic solar panels. The company also offers self-supporting BTS for urgent deployments; other telecommunication services, such as the supply and installation of heating blankets for satellite dishes installed in mountainous areas; and the calculation, design, and installation of signal coverage inside tunnels, etc. It serves customers in Spain and internationally. The company was founded in 1960 and is based in Torrejón de Ardoz, Spain. Sistemas Radiantes F. Moyano S.A. operates as a subsidiary of ACS, Actividades de Construcción y Servicios, S.A.</t>
  </si>
  <si>
    <t>Torrejón de Ardoz</t>
  </si>
  <si>
    <t>ACS, Actividades de Construcción y Servicios, S.A.</t>
  </si>
  <si>
    <t>sistemas; telecommunication; telephony; supply and installation; satellite dishes; masts; installs radiant; installation of heating; golf course; dishes; bts; blankets; urgent; tunnels; deployments; radiant; calculation; towers; golf; enclosures; course; antennas; supporting; inside; coverage; photovoltaic solar panels; signal; photovoltaic solar; satellite</t>
  </si>
  <si>
    <t>0.0002538401332314149</t>
  </si>
  <si>
    <t>0.0002856120246016659</t>
  </si>
  <si>
    <t>2035</t>
  </si>
  <si>
    <t>423a1b22931e431f13808b96073c6609</t>
  </si>
  <si>
    <t>ARTEMIS, Inc.</t>
  </si>
  <si>
    <t>http://www.artemisinc.net</t>
  </si>
  <si>
    <t>ARTEMIS, Inc. develops and manufactures synthetic aperture (SAR) radar solutions. It offers MicroASAR, a linear frequency modulated continuous wave SAR system for low-power operation; and SlimSAR, a dual frequency SAR for tier 2+ UAVs and other platforms. The company is based in Hauppauge, New York.</t>
  </si>
  <si>
    <t>Hauppauge</t>
  </si>
  <si>
    <t>Synthetic Aperture Radar; remote sensing communities; extremely versatile product.; massive knowledge base; airborne SAR; airborne platforms; spaceborne work; aerospace. drones; Global Hawk; key supplier; space platforms; ARTEMIS; decade; ASTOR; reconnaissance; maturity; Aquarius</t>
  </si>
  <si>
    <t>sar; decade; supporting; airborne; synthetic aperture radar; synthetic aperture; provide hardware; maturity; helped build; hawk; development and manufacturing; create an extremely; aperture radar; airborne platforms; opened; aperture; synthetic; helped; platforms; massive; reconnaissance; radar; versatile; remote sensing; extremely; communities; supplier; programs; applied; knowledge; sensing; base</t>
  </si>
  <si>
    <t>0.00025583994686910743</t>
  </si>
  <si>
    <t>13745</t>
  </si>
  <si>
    <t>0.00026172116305685905</t>
  </si>
  <si>
    <t>2036</t>
  </si>
  <si>
    <t>b68e9e1a4af942e781573e2c831fa692</t>
  </si>
  <si>
    <t>Arjun Technology Ventures Ltd.</t>
  </si>
  <si>
    <t>http://www.kisanhub.com</t>
  </si>
  <si>
    <t>Arjun Technology Ventures Ltd. develops enterprise platforms and products for agriculture. It offers KisanHub, a cloud-based enterprise platform for data capturing and recording, data storage and management, data analytics and visualization, and data-driven decisions and recommendations. The company was incorporated in 2012 and is based in Cambridge, United Kingdom.</t>
  </si>
  <si>
    <t>Notion Capital Partners LLP; NIAB</t>
  </si>
  <si>
    <t>data analytics; Integrated data analytics; data analysis tools; cloud-based enterprise platform; clear decision points; analysing complex data; API-led data movement; data-driven decision points; domestic software development; massive technology-driven shift; decision support; hugely heterogeneous datasets; farm business efficiency; subscription based business; professional network functionality; developer support team; positive environmental impacts; farm operations records; big data. cloud; data storage; disparate data; kisanhub; ‘big data; data-driven decisions; predictive analytics; Data mobility; data feed; decision making; great agri-enterprises; enterprise platforms; farmers; precision agriculture; farm management; web platform; e-commerce platform; support system framework; Activity dashboard; cloud computing; complex decisions; agricultural professionals; social enterprise; primary focus; technology solutions; user dashboards; one-stop shop; tech startup; Swift support; mandatory OAUTH; agricultural community; financial impact</t>
  </si>
  <si>
    <t>agri; support system; decision support system; decision support; decision points; datasets; data analytics; decision; growers; farmers; cloud computing; big data; data driven; dashboard; api; farm; enterprises; crops; analytics; sense; grow; big; computing; driven; decisions; commerce; third party systems; technology driven; swift; support team; storage and management; solutions to improve; satellite and drone; providing data; provide data; products for agriculture; primary focus; positive environmental impacts; positive environmental; platform for data; party systems; mandatory; intersection; innovative software; hugely; heterogeneous; focus on providing; farm operations; farm management; erp; environmental impacts; disparate; derive; data feed; data capturing; dashboards; commodities; commerce platform; chemical applications; blends; authentication; analysis tools; analysing; agro; agricultural professionals; web platform; tech startup; predictive analytics; driven decisions; data driven decisions; secured; drone imagery; points; complex; privacy; impacts; subscription; recommendations; predictable; data storage; simplify; decision making; agricultural; profitable; resources; trends; improve; shift; records; predictive; applying; data analysis; numerous; tech; technology solutions; soil; massive; framework; visualization; seamless</t>
  </si>
  <si>
    <t>0.0006205125226063961</t>
  </si>
  <si>
    <t>11373</t>
  </si>
  <si>
    <t>0.0005162723481718746</t>
  </si>
  <si>
    <t>2037</t>
  </si>
  <si>
    <t>fb18d0e20ea7b8f723e4a395d470ca5f</t>
  </si>
  <si>
    <t>Tigo Energy, Inc.</t>
  </si>
  <si>
    <t>http://www.tigoenergy.com</t>
  </si>
  <si>
    <t>Tigo Energy, Inc. develops smart module optimizer technology for the solar industry. It offers solar optimizers. The company also provides software solutions, which include module-level monitoring software that manages utility, commercial, and residential PV arrays; and a mobile application for solar array management. In addition, it offers communication solutions, such as gateways; Maximizer Management Unit that communicates between the optimizers and the inverter; and Cloud Connect, an on-site interface for modules, inverters, and other accessories to serve firefighters and installers. The company serves residential, commercial and utility, PPA and 3rd-Party finance, and schools and government markets. It sells its products through distributors. Tigo Energy, Inc. was formerly known as Tergotech, Inc. The company was founded in 2007 and is based in Los Gatos, California. The company has operations in the United States, Europe, Japan, China, Australia, and the Middle East.</t>
  </si>
  <si>
    <t>141855884</t>
  </si>
  <si>
    <t>Clal Energy Limited Partnership (5); Matrix Partners (5); OVP Venture Partners (4); Inventec Appliances Corp. (3); Israel Cleantech Ventures (3); Generation Investment Management LLP (3); SMA Solar Technology AG; Alon Ventures; Bessemer Venture Partners</t>
  </si>
  <si>
    <t>smart module; smart module technology; solar power installations; new solar installations; power installations group; smart module optimizer; solar industry; smart module power; Smart Solar PV; Tigo Energy; solar array management; module-level power optimizers; residential PV arrays; PV solar panel; module-level monitoring software; Power optimizer Software; Maximizer Management Unit; solar optimizers; solar installations. energy.; impedance matching technology; traditional system-level technologies; original equipment manufacturers; output power; TS4 universal platform; service business model; uneven string lengths; SMART application; software solutions; power control; mobile application; 3rd-Party finance; Dual Maximizer; Renewable Energy; photovoltaic industry; communication solutions; data monitoring; government markets; on-site interface; safety mechanisms; customer data; Cloud Connect; detailed analytics; different orientations; cost-effective solution; asset management; useful life; exact options; renewable energy.; lower cost; mobile device</t>
  </si>
  <si>
    <t>optimizers; solar power installations; module technology; module level; maximizer; impedance matching; impedance; solar installations; smart solar; optimizer; output power; power installations; solar industry; matching; solar array; increases; array; uneven; technology utilizing; technology to allow; string lengths; solar pv array; solar panel technology; software that manages; software and services; services to installers; service business; schools and government; residential pv; pv solar panel; pv arrays; power optimizers; power optimizer; power control; performance and safety; offers communication; monitoring software; module power; module level power; module level monitoring; management unit; level power; level monitoring; increase performance; government markets; gateways; firefighters; faster return; es; enhanced safety; develops smart; detailed analytics; data monitoring; customer data; communication solutions; communicates; availability and flexibility; application for solar; system level; serves residential; panel technology; lengths; photovoltaic industry; hosts; cost effective solution; reliability; span; pv array; provide power; platform enables; effective solution; original equipment manufacturers; cost of ownership; distributors; installers; commercial and utility; ppa; exact; viewing; configure; original equipment; mobile application; equipment manufacturers; business model; products through distributors; lower cost; limit; mechanisms; power electronics; string; ownership; return on investment; asset management; universal; mobile device; pv solar; mm; availability; software solutions; manages</t>
  </si>
  <si>
    <t>0.00025691114760733274</t>
  </si>
  <si>
    <t>12661</t>
  </si>
  <si>
    <t>0.0002813133932253528</t>
  </si>
  <si>
    <t>2038</t>
  </si>
  <si>
    <t>0a1b25c9eb994485a563eaed1baef60b</t>
  </si>
  <si>
    <t>Solenza Ltd.</t>
  </si>
  <si>
    <t>http://www.solenza.co.nz</t>
  </si>
  <si>
    <t>Solenza Ltd. engages in developing, commercializing, and installing integrated bolt on solar energy solutions for commercial, industrial, and household use in New Zealand. It offers solar energy panels, including building integrated photovoltaic thermal electricity and hot water solutions, building integrated thermal hot water solutions, and building integrated photovoltaic electricity solutions for integration into various buildings' roofing structures. The company was incorporated in 2007 and is based in Hamilton, New Zealand.</t>
  </si>
  <si>
    <t>water solutions; hot water solutions; building integrated; building integrated photovoltaic; integrated photovoltaic; solar energy panels; photovoltaic electricity; offers solar energy; integrated thermal; including building; electricity and hot; bolt; energy panels; solutions for commercial; engages in developing; hot water; commercializing; hot; solar energy solutions; household; roofing; installing; structures; energy solutions; offers solar</t>
  </si>
  <si>
    <t>0.00047678900170645397</t>
  </si>
  <si>
    <t>7714</t>
  </si>
  <si>
    <t>0.0003938429307074159</t>
  </si>
  <si>
    <t>2039</t>
  </si>
  <si>
    <t>4f1d8acebb5cf6b0bcfac4cb07bab663</t>
  </si>
  <si>
    <t>Senergy Solar Systems Ltd.</t>
  </si>
  <si>
    <t>http://www.senergy.co.il</t>
  </si>
  <si>
    <t>Senergy Solar Systems Ltd. engages in distribution of renewable energy products such as solar panels, solar lighting systems, portable shelters, wind generators, and solar powered refrigeration unit for trucks. The company was founded in 1995 and is based in Rehovot, Israel.</t>
  </si>
  <si>
    <t>Rehovot</t>
  </si>
  <si>
    <t>solar lighting systems; senergy; powered refrigeration; distribution of renewable; wind generators; shelters; solar lighting; renewable energy products; refrigeration; lighting systems; trucks; energy products; solar powered; solar systems; generators; unit</t>
  </si>
  <si>
    <t>0.00043575884974024774</t>
  </si>
  <si>
    <t>21907</t>
  </si>
  <si>
    <t>0.0004448112099279166</t>
  </si>
  <si>
    <t>2040</t>
  </si>
  <si>
    <t>6ee49a5482c556eed0fa687e5c8d9d9a</t>
  </si>
  <si>
    <t>HiveUAV Pty Ltd</t>
  </si>
  <si>
    <t>http://hiveuav.com</t>
  </si>
  <si>
    <t>HiveUAV Pty Ltd offers automated aerial monitoring services through drones for agriculture and emergency services. The company is based in Sydney, Australia.</t>
  </si>
  <si>
    <t>24531</t>
  </si>
  <si>
    <t>Slingshot</t>
  </si>
  <si>
    <t>autonomous drone operation; rugged automated docking; autonomous aerial vehicle; emergency services monitor; sensor data. agriculture.; large scale applications; simple user interface; select flight plans; construction. drones. energy; Hives communicate; UAV; remote locations; core components; precision landing; mission area; Honeycomb™ Software; imagery; HiveUAV™; duration; batteries; operator; stations; industry; air</t>
  </si>
  <si>
    <t>hive; docking; sensor data; three core; simple user interface; simple user; scale applications; precision landing; monitor remote; flight plans; docks; core components; completes; autonomous drone operation; autonomous aerial; allows the operator; honeycomb; drone operation; remotely operated; emergency services; remotely; automated; imagery; duration; sends; remote locations; autonomous drone; sensor; charges; user interface; captures; communicate; rugged; houses; extend; aerial vehicle; select; landing; operated; operator; receive; large scale; combines; plans; station; locations; networks; core; stations; interface; monitor; emergency; delivers; manage</t>
  </si>
  <si>
    <t>0.0002129250825979785</t>
  </si>
  <si>
    <t>4163</t>
  </si>
  <si>
    <t>0.000274216322594482</t>
  </si>
  <si>
    <t>2041</t>
  </si>
  <si>
    <t>4e981984-68f8-9286-84b5-6e8aa9b61e6a</t>
  </si>
  <si>
    <t>Visionary Aircraft</t>
  </si>
  <si>
    <t>http://www.visionaryaircraft.com</t>
  </si>
  <si>
    <t>Visionary Aircraft is a company that offers services for aerial real estate cinematography. Visionary Aircraft's primary goal is to create unique machines that save lives and inspire creativity.  Visionary Aircraft is motivated to provide customized solutions and training for numerous aerial applications.  By creating amazing devices and inspiring the community, we hope to promote a positive image of civilian drone use.
Please visit our website for more information
www.visionaryaircraft.com.</t>
  </si>
  <si>
    <t>visionary; visit our website; services for aerial; save lives; provide customized; primary goal; motivated; inspiring; customized solutions; aerial applications; civilian drone; hope; inspire; creativity; cinematography; offers services; numerous; promote; amazing; visit; lives; civilian; positive; primary; website; real estate; estate; goal; customized; machines; creating; art; save; community; image</t>
  </si>
  <si>
    <t>0.0001653222233276382</t>
  </si>
  <si>
    <t>5796</t>
  </si>
  <si>
    <t>0.00017295186876468822</t>
  </si>
  <si>
    <t>Certain data and content provided by https://www.crunchbase.com/organization/visionary-aircraft</t>
  </si>
  <si>
    <t>2042</t>
  </si>
  <si>
    <t>09d2e740c3d5b416e222ab60daadacb8</t>
  </si>
  <si>
    <t>UB Composites GmbH</t>
  </si>
  <si>
    <t>http://www.ubc-gmbh.com</t>
  </si>
  <si>
    <t>UB Composites GmbH develops and manufactures carbon fiber components for racing, automotive, aviation, and bicycle markets. The company also manufactures carbon fiber replacement parts for the after market segment; wheel sets and electro bike components; and exterior surface and supporting structures for flying drones. It also provides professional industrial design support; and components repair services. The company was founded in 1993 and is based in Murr, Germany.</t>
  </si>
  <si>
    <t>Murr</t>
  </si>
  <si>
    <t>UB Composites; carbon fiber components.; aerospace. air transportation.; aerospace sector; service industry</t>
  </si>
  <si>
    <t>composites; air transportation; service industry; carbon fiber; fiber; sector; carbon</t>
  </si>
  <si>
    <t>0.00006717285730587805</t>
  </si>
  <si>
    <t>9120</t>
  </si>
  <si>
    <t>0.00013512261888272247</t>
  </si>
  <si>
    <t>2043</t>
  </si>
  <si>
    <t>fcca1383a0253feb4f51982cb96fb930</t>
  </si>
  <si>
    <t>R-Storm Technology LLC</t>
  </si>
  <si>
    <t>http://www.r-storm.com</t>
  </si>
  <si>
    <t>R-Storm Technology LLC develops, designs, and produces window cleaning robots. The company offers cleaning robots that integrate with path plan algorithm and automatic control systems. It develops its product for civil applications. R-Storm Technology LLC was founded in 2016 and is based in Cambridge, Massachusetts.</t>
  </si>
  <si>
    <t>intelligent robots; technical services; solar panel equipment; outstanding robotics company; best mechanical logistics; Gen-Song Technology company; high altitudes; R-Storm Technology; Advanced technologies; civil uses; creative research; world. robotics; special environments; famous universities; large goal; better promotions; industry-university-development strategy; China; possession; demands; market; connections</t>
  </si>
  <si>
    <t>intelligent robots; storm; technical services; focuses on developing; robots; song; solar panel equipment; promotions; panel equipment; logistics companies; high altitudes; famous; development strategy; advanced technologies; producing; altitudes; designing; intelligent; focuses; gen; outstanding; lots; autonomously; demands; meeting; creative; connections; universities; strategy; university; civil; applied; integrate; goal; logistics; learning; environments; created; special; mechanical; better</t>
  </si>
  <si>
    <t>0.00033797137693351463</t>
  </si>
  <si>
    <t>10578</t>
  </si>
  <si>
    <t>0.00038382025255681514</t>
  </si>
  <si>
    <t>ef38864223fbd7f2b8f333b800a54afb</t>
  </si>
  <si>
    <t>KMG-Bernuth, Inc.</t>
  </si>
  <si>
    <t>KMG-Bernuth, Inc., through its subsidiaries, manufactures, formulates, and distributes specialty chemicals globally. It offers electronic chemical products, such as acids and bases, solvents and solvent blends, and performance products to etch and clean silicon wafers in the production of semiconductors, solar cells, and flat panel displays. The company also provides wood treating chemicals, including coal tar-based creosotes, and pentachlorophenol and coal-tar based creosotes for the electric power, communications, and railroad industries. KMG-Bernuth, Inc. was founded in 1988 and is based in Houston, Texas. The company has manufacturing facilities in Pueblo, Colorado; Hollister, California; and Milan, Italy. KMG-Bernuth, Inc. operates as a subsidiary of KMG Chemicals Inc.</t>
  </si>
  <si>
    <t>2300000</t>
  </si>
  <si>
    <t>KMG Chemicals, Inc.</t>
  </si>
  <si>
    <t>tar; coal tar; coal; chemicals; treating; specialty chemicals; solvents; solvent; railroad; production of semiconductors; performance products; offers electronic; milan; including coal; formulates; etch; chemical products; blends; acids; manufacturing facilities; silicon wafers; bases; globally; flat panel displays; electric power; panel displays; wood; semiconductors; wafers; subsidiaries; specialty; displays; flat panel; chemical; communications</t>
  </si>
  <si>
    <t>0.0005283529257092043</t>
  </si>
  <si>
    <t>9805</t>
  </si>
  <si>
    <t>0.00047776367439223024</t>
  </si>
  <si>
    <t>2045</t>
  </si>
  <si>
    <t>c51be94750200085f2931f1ca1797898</t>
  </si>
  <si>
    <t>YOST Labs Inc.</t>
  </si>
  <si>
    <t>http://www.yostlabs.com</t>
  </si>
  <si>
    <t>YOST Labs Inc., doing business as YEI Technology, provides sensor technologies that enable motion and position tracking in various products. It offers Prio-VR, a sensor that provides 360 degrees of real-time motion tracking without the need for cameras, optics, line-of-sight, or large equipment; and 3-Space Sensor, a low latency inertial motion capturing suit and sensor for use in robotics, motion capture, positioning and stabilization, personnel/pedestrian navigation and tracking, unmanned air/land/water vehicle navigation, education and performing arts, healthcare monitoring, gaming and motion control, accessibility interfaces, and virtual reality and immersive simulation applications. The company also provides ServoCenter, which allows independent and simultaneous control of various servos position, speed, and seek-time; ServoCenter 4.1 USB and 4.1 MINI models, which provide a virtual COM port allowing simple USB communication; ServoCenter MIDI that allows MIDI continuous controller messages to directly control standard RC servos; and ServoCenter 3.1 CHIP models, a functional servo controller integrated circuit. Its projects and areas of interest include robotic locomotion and navigation, autonomous and directed motion control, natural language processing, human-computer interaction, genetic algorithms and modeling, artificial intelligence, system fault tolerance, applications of formal languages, and educational outreach in science and computer engineering. It offers its products online, as well as through distributors in China, Hong Kong, India, Japan, Macao, Malaysia, Singapore, Taiwan, Thailand, Vietnam, the United States, and internationally. The company was founded in 2012 and is based in Portsmouth, Ohio.</t>
  </si>
  <si>
    <t>Portsmouth</t>
  </si>
  <si>
    <t>2340778</t>
  </si>
  <si>
    <t>TechGROWTH Ohio</t>
  </si>
  <si>
    <t>yost labs; sensor product line; Labs 3-Space sensor; real-time motion tracking; low-cost inertial sensor; latency inertial motion; 3-Space sensor product; sensor technologies; virtual reality; YOST Lab; 3-Space™ sensor product; Inertial Measurement; high-performance inertial sensors; Inertial Measurement Units; Inertial Measurement Unit; functional servo controller; servo motor control; various servos position; multiple inertial sensors; triaxial gyroscope; immersive simulation applications; standard RC servos; motion capture; simple USB communication; motion capture markets; Heading Reference Systems; on-board quaternion-based orientation; complex servo movement; virtual COM port; natural language processing; air/land/water vehicle navigation; ServoCenter Command Protocol; 360 degrees; position tracking; advanced processing; sensor products; MIDI continuous controller; absolute reference; Paul Yost; on-board quaternion-based filtering; PrioVR Dev Kit; low-cost SMT Attitude; multiple simultaneous users; additional patent applications; simple raw packet; numerous market applications; TQFP chip packages; low-volume circuit board; navigation. virtual reality; simple command packets</t>
  </si>
  <si>
    <t>inertial; servo; servos; motion control; heading; seek; absolute; sensor technologies; paul; motion tracking; motion capture; low latency; inertial sensors; inertial measurement; imu; heading reference; gyroscope; directed; compass; attitude and heading; ahrs; accelerometer; immersive; filtering; labs; orientation; commands; motion; programmed; latency; reference; miniature; circuit board; attitude; simultaneous; high reliability; protocol; virtual reality; rc; conjunction; sight; numerous; degrees; determine; usb; relative; high precision; position; virtual; sensor; reality; chip; board; command; circuit; algorithms; navigation; unsurpassed; triggers; translate; technologies that enable; technologies enable; tech companies; sixteen; simultaneous control; sensors to provide; sensor products; scale circuit; reference systems; reference system; rc servo; port allowing; pedestrian; patent applications pending; patent applications; packet; outreach; nascent; motor control; measurement units; measurement unit; market applications; magnetometers; low volume; locomotion; languages; kit includes; key points; joysticks; interest include; inertial measurement units; inertial measurement unit; independently and simultaneously; immersive experience; immersive and interactive; human computer; heading reference systems; heading reference system; gyroscopes; genetic algorithms</t>
  </si>
  <si>
    <t>0.0003731846631855064</t>
  </si>
  <si>
    <t>3493</t>
  </si>
  <si>
    <t>0.00028984278641497666</t>
  </si>
  <si>
    <t>2046</t>
  </si>
  <si>
    <t>14a221797fa7bc83bee5ec885a560399</t>
  </si>
  <si>
    <t>Minda Industries Limited</t>
  </si>
  <si>
    <t>http://www.mindagroup.com</t>
  </si>
  <si>
    <t>Minda Industries Limited, together with its subsidiaries, manufactures and sells automotive components in India and internationally. The company provides two and four wheeler switches, off-road switches, handle bar assemblies, automotive lamps and horns, electronic components, automotive batteries, blow molding components, alternate fuel systems, alloy wheels, die casting components, seat belts, air brakes, clutch actuation systems, and automatic gear shifters. It also offers air filtration systems, steering wheels with air bags, body sealing products and fuel caps, speakers, heater control panels, cigar lighters, and CNG and LPG cylinders, as well as renewable and energy efficient devices and solar panels. In addition, the company trades in auto components and allied products; and offers AC ducts, air ducts, duct defrosters, and spoilers. It primarily sells its products to original equipment manufacturers and replacement markets. The company was founded in 1958 and is headquartered in Gurgaon, India. Minda Industries Limited operates as a subsidiary of N K Minda Group.</t>
  </si>
  <si>
    <t>Vistra ITCL (India) Limited; Motilal Oswal Private Equity Advisors Private Limited</t>
  </si>
  <si>
    <t>47603316</t>
  </si>
  <si>
    <t>N K Minda Group</t>
  </si>
  <si>
    <t>532539 (Mumbai Stock Exchange); MINDAIND (National Stock Exchange of India)</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</si>
  <si>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t>
  </si>
  <si>
    <t>ducts; wheels; switches; well as renewable; steering wheels; spoilers; sells automotive; seat belts; products to original; offers ac; molding components; lpg cylinders; heater control; die casting; defrosters; cng; clutch; cigar; brakes; blow; automotive components; automotive batteries; alloy wheels; air ducts; air bags; actuation systems; fuel systems; caps; allied; actuation; filtration systems; alternate; offers air; lpg; casting; belts; original equipment manufacturers; automotive; seat; trades; steering; bar; alloy; duct; molding; cylinders; control panels; original equipment; equipment manufacturers; die; electronic components; filtration; speakers; heater; sealing; bags; handle; gear; body; assemblies; road; original; energy efficient; lamps; subsidiaries; auto; manufactures and sells; sells its products; replacement; ac; automatic</t>
  </si>
  <si>
    <t>0.00008338507161547556</t>
  </si>
  <si>
    <t>0.0001628399324963801</t>
  </si>
  <si>
    <t>2047</t>
  </si>
  <si>
    <t>cc4cc144861a6bec393bbd52dcde438b</t>
  </si>
  <si>
    <t>FTL Financial Services</t>
  </si>
  <si>
    <t>http://www.ftlfinance.com</t>
  </si>
  <si>
    <t>FTL Financial Services provides fixed interest rate financing for residential heating, ventilation, and air conditioning equipment purchases in the United States. It provides finance for furnaces, air conditioners, condensers, coils, air-handlers, heat pumps, generators, oil-burners, wood furnaces/pellet stoves, electrical panels, humidifiers, boilers, water heaters, tank-less water heaters, water filtration systems, geothermal systems, solar panels, and zoning equipment. The company finances for ductwork, duct cleaning, insulation, and small plumbing projects. FTL Financial Services was founded in 2002 and is based in St. Louis, Missouri.</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</si>
  <si>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t>
  </si>
  <si>
    <t>furnaces; water heaters; zoning; water filtration systems; water filtration; residential heating; pellet stoves; louis; interest rate; handlers; geothermal systems; ftl; financing for residential; electrical panels; ductwork; duct cleaning; conditioning equipment; condensers; burners; air handlers; air conditioning equipment; stoves; humidifiers; filtration systems; heaters; finances; pellet; coils; purchases; air conditioners; financial services; duct; conditioners; filtration; tank; geothermal; wood; plumbing; boilers; ventilation; interest; finance; air conditioning; heat pumps; insulation; conditioning; rate; cleaning; financial; financing; generators; fixed; pumps</t>
  </si>
  <si>
    <t>0.0005148736330989327</t>
  </si>
  <si>
    <t>6262</t>
  </si>
  <si>
    <t>0.0004812287151498074</t>
  </si>
  <si>
    <t>2048</t>
  </si>
  <si>
    <t>84a423f6f2ccc189cb9dc2eae237d73a</t>
  </si>
  <si>
    <t>HomeVision Development LLC</t>
  </si>
  <si>
    <t>http://homevision2016.com</t>
  </si>
  <si>
    <t>HomeVision Development LLC designs, develops, constructs, and sells custom built container homes. It focuses on the creation, production, licensing, marketing, and distribution of home development or home improvement projects for broadcast on network or cable television, over the Internet and on mobile devices, as well as in other media domestically and internationally. The company was founded in 2015 and is based in Calabasas, California.</t>
  </si>
  <si>
    <t>Calabasas</t>
  </si>
  <si>
    <t>residential container home; Container home design; electrical charging station; electric powered vehicles; home improvement projects; wireless home network; mobile devices; container homes; multi-unit structures; solar panels; Green Homes; security locks; home automation; air conditioning; residential units; Smart homes; Management Services; home development; cable television; containers; ventilation; appliances; gates; amenities; HVAC; features; office; doors; heating; licensing; lighting; creation; production; marketing; distribution; broadcast</t>
  </si>
  <si>
    <t>shipping containers; container; containers; mobile devices; shipping; ventilation and air; smart homes; single unit; residential units; powered vehicles; personal computer; include lighting; improvement projects; electric powered vehicles; electric powered; design include; cable television; amenities; remote access; locks; gates; charging station; construct; homes; broadcast; licensing; unit; television; converted; assembled; hvac; management services; improvement; doors; creation; ventilation; air conditioning; sell; cable; conditioning; station; personal; office; focuses; media; charging; appliances; structures; retail; marketing; units; connected; wireless; automation</t>
  </si>
  <si>
    <t>0.0001224232136714514</t>
  </si>
  <si>
    <t>0.0001532768107773936</t>
  </si>
  <si>
    <t>2049</t>
  </si>
  <si>
    <t>f57b22055f58665bc0d3f535abcac5c6</t>
  </si>
  <si>
    <t>Gilathron Limited</t>
  </si>
  <si>
    <t>http://www.bluenergyafrica.com</t>
  </si>
  <si>
    <t>GILATHRON LIMITED, trading as Bluenergy Africa, operates as a renewable energy company that engages in the development, marketing, distribution, and deployment of off-grid electricity generation devices, which utilize solar, wind, water, other natural resources, and carbon free technologies to generate electricity. It offers solar panels on roofs to generate power for homes, offices, and factories; vertical axis wind turbines; blue hybrid, a combination of solar panels and wind turbines; and LED products for general office, home, integrated architectural, and street lighting. Its products are used in South Africa and internationally. GILATHRON LIMITED is based in Sandton, South Africa.</t>
  </si>
  <si>
    <t>Sandton</t>
  </si>
  <si>
    <t>products for general; led products; panels on roofs; axis wind turbines; panels and wind; vertical axis wind; axis wind; vertical axis; generate power; wind turbines; street lighting; turbines; factories; offers solar panels; blue; offices; axis; architectural; street; vertical; roofs; combination; hybrid; office; general; offers solar; homes</t>
  </si>
  <si>
    <t>0.0005200531318027472</t>
  </si>
  <si>
    <t>0.00038804238325731554</t>
  </si>
  <si>
    <t>2050</t>
  </si>
  <si>
    <t>c5e1109c8f3581ff5ba434c57c96ae87</t>
  </si>
  <si>
    <t>Benchmark Executive Search</t>
  </si>
  <si>
    <t>http://www.benchmarkes.com</t>
  </si>
  <si>
    <t>Benchmark Executive Search provides staffing and recruitment services. The firms practice areas include business intelligence, software infrastructure, education and storage software, application development, biometrics, data mining, document and data management software, networking, and program and configuration management. Additionally, it offers search strategy development, business assessment, candidate identification and screening, candidate evaluation and selection, and reference checking services. The firms clientele include Everest Software, Brabeion Software, BDMetrics, Aptela, Netuitive, ExtraQuest, Fidelis Security Systems, and Trust Digital. Benchmark Executive Search is headquartered in Reston, Virginia.</t>
  </si>
  <si>
    <t>Reston</t>
  </si>
  <si>
    <t>Benchmark Executive Search; big data. cyber; high impact leadership; public company clients; long term success; security. drones. government.; things. mobile. network; extraordinary results; recruitment services; security talent; Search Execution; executive leadership; responsiveness; closure; accuracy; staffing; mission; Excellence; experts; A-players; teams; time; clients.</t>
  </si>
  <si>
    <t>benchmark; executive; leadership; backed; vc; staffing; short and long; responsiveness; recruitment services; recruitment; recruiting; recruit; network security; high impact; closure; pe; extraordinary; cyber security; search; talent; cyber; excellence; execution; big data; players; success; accuracy; measure; teams; experts; short; internet of things; committed; long term; big; achieve; term; analytics; impact; things</t>
  </si>
  <si>
    <t>0.00020737423347632055</t>
  </si>
  <si>
    <t>19433</t>
  </si>
  <si>
    <t>0.0002645043226641576</t>
  </si>
  <si>
    <t>2051</t>
  </si>
  <si>
    <t>0bb7a38b2b1e330b7be9ce44fba7b031</t>
  </si>
  <si>
    <t>JOUL SAS</t>
  </si>
  <si>
    <t>http://ekwateur.fr</t>
  </si>
  <si>
    <t>JOUL SAS, doing business as ekWateur, supplies alternative electricity and gas in France. The company supplies green electricity generated from bio-methane, wind turbines, solar panels, and hydroelectric dams. JOUL SAS was founded in 2015 and is based in Paris, France.</t>
  </si>
  <si>
    <t>2378741</t>
  </si>
  <si>
    <t>BNP Paribas Développement SA, SCR; Aster Capital Partners SAS; Bouygues Telecom Initiatives</t>
  </si>
  <si>
    <t>energy efficiency solutions; Supplies alternative electricity; climate change.EkWateur home; change. collaborative energy; renewable electricity; operation night watch; green electricity; collaborative supplier; electricity supply; renewable origin; hydroelectric dams; renewable energy; wind turbines; solar panels; energy poverty; natural gas; gas supply; practical solutions; company; face; Offers; services; Products; biomethane</t>
  </si>
  <si>
    <t>energy efficiency solutions; efficiency solutions; energy and energy; climate change; collaborative; climate; supplier; practical solutions; origin; methane; light and heat; gas and electricity; energy supplier; energy poverty; electricity and gas; dams; electricity supply; energy efficiency; poverty; change; renewable electricity; green electricity; hydroelectric; electricity generated; distributed generation; spend; facing; offers services; watch; bio; natural gas; face; practical; distributed; sell; night; issues; generated; alternative; wind turbines; turbines; natural</t>
  </si>
  <si>
    <t>0.00035187120779875587</t>
  </si>
  <si>
    <t>7459</t>
  </si>
  <si>
    <t>0.0003560386456877383</t>
  </si>
  <si>
    <t>2052</t>
  </si>
  <si>
    <t>4961bdd2-49de-e5c1-0238-e6325292e078</t>
  </si>
  <si>
    <t>Solaire Energy Systems</t>
  </si>
  <si>
    <t>http://www.gosolaire.com/</t>
  </si>
  <si>
    <t>Solaire Energy Systems is a U.S.-based company that offers solar system installation services. Invest in solar panels and save on your energy bill! With over 1,000 solar system installations in San Diego, we guarantee a stress-free installation.</t>
  </si>
  <si>
    <t>system installations; system installation services; stress free; invest in solar; free installation; solar system installation; solaire; solar system; energy bill; system installation; stress; invest; guarantee; bill; installation services; energy systems; save; offers solar</t>
  </si>
  <si>
    <t>0.0004587665763360066</t>
  </si>
  <si>
    <t>6371</t>
  </si>
  <si>
    <t>0.000410372565664683</t>
  </si>
  <si>
    <t>Certain data and content provided by https://www.crunchbase.com/organization/solaire-energy-systems</t>
  </si>
  <si>
    <t>d8801c1495b0c0b3c5727f7f7a395c59</t>
  </si>
  <si>
    <t>Dream Energies S.R.L. of C.V.</t>
  </si>
  <si>
    <t>http://www.dreamenergies.com</t>
  </si>
  <si>
    <t>Dream Energies S.R.L. of C.V. distributes and installs photovoltaic solutions for homes, companies, and government buildings. The company offers solar panels, solar mounting systems, and inverters. It also provides performance insurance, permits and financing, and professional installation and maintenance services. The company was founded in 2013 and is based in Guadalajara, Mexico. As of September 23, 2015, Dream Energies S.R.L. of C.V. operates as a subsidiary of Global Solare.</t>
  </si>
  <si>
    <t>Energía Solare de Occidente S de RL de CV</t>
  </si>
  <si>
    <t>cv; srl; dream; energies; solutions for homes; solar mounting systems; professional installation; government buildings; distributes and installs; solar mounting; photovoltaic solutions; installation and maintenance; installs photovoltaic; permits; mounting systems; offers solar panels; maintenance services; insurance; financing; mounting; offers solar; homes</t>
  </si>
  <si>
    <t>0.00033484292754235956</t>
  </si>
  <si>
    <t>0.00030313801708168605</t>
  </si>
  <si>
    <t>2054</t>
  </si>
  <si>
    <t>0ff1cf022cb20612cca027bd9f36b229</t>
  </si>
  <si>
    <t>MAVinci GmbH</t>
  </si>
  <si>
    <t>http://www.mavinci.de</t>
  </si>
  <si>
    <t>MAVinci GmbH develops and manufactures unmanned aircraft and surveying systems for the surveying and geo industries. The company offers unmanned aerial system (UAS), a solution for mapping and surveying, and documentation and visualization tasks, as well as for biologists and agriculturalists to carry out agricultural analyzes by means of infrared imaging. Its solution includes unmanned aerial vehicle with a built-in camera; and MAVinci Desktop, a mission control software for planning, monitoring, and processing of data. The company also offers Fujifilm X-M1, a camera kit that offers flexible settings for different analysis purposes; Sony RX1-RII, a camera kit to map smallest details; and MicaSense RedEdge, a camera kit for applications in precision farming and biology. In addition, it offers image processing tools; Virtual Surveyor, a software suite for virtual surveys that combines aerial image data with conventional geodesy and explores land areas on-screen virtually and interactively; Add-Ons that include camera and hardware accessories to upgrade UAS; and training solutions. Further, the company offers MAVinci SIRIUS PRO, a solution that benefit from high precision without needing to manually set control points manually in the field beforehand. It serves customers through dealers in Africa, Asia, Australia, Europe, North America, and South America. The company was founded in 2009 and is based in Sankt Leon-Rot, Germany. As of November 1, 2016, MAVinci GmbH operates as a subsidiary of Intel Corporation.</t>
  </si>
  <si>
    <t>Sankt Leon-Rot</t>
  </si>
  <si>
    <t>unmanned aerial drones; unmanned aerial systems; Stuttgart. drones; innovation leader; civil surveying; software systems; MAVinci GmbH; customer requests; new products; Baden-Württemberg; Heidelberg; manufacturer; developer; field; mapping; technology; Leon-Rot</t>
  </si>
  <si>
    <t>technology and innovation; surveying and mapping; software systems; respond to customer; professional unmanned aerial; professional unmanned; innovation leader; field of civil; drones and software; customer requests; requests; aerial drones; products and solutions; continually; innovation; respond; unmanned aerial systems; aerial systems; surveying; civil; developer; leader; house; mapping</t>
  </si>
  <si>
    <t>0.0003004882470531421</t>
  </si>
  <si>
    <t>32036</t>
  </si>
  <si>
    <t>0.00030728788942349807</t>
  </si>
  <si>
    <t>deffd01d-5831-6b4d-6cd3-8174c5a20934</t>
  </si>
  <si>
    <t>Ascent AeroSystems</t>
  </si>
  <si>
    <t>http://www.ascentaerosystems.com</t>
  </si>
  <si>
    <t>Ascent AeroSystems designs, manufactures, sells and supports portable, rugged small unmanned aerial systems (drones). Ascent AeroSystems designs, manufactures, sells and supports small unmanned aerial vehicles (SUAVs), commonly known as “drones”.  The company has developed a unique “coaxial” configuration that is more portable, more durable and simpler to operate than typical multi-rotor designs.
In a rapidly growing and highly fragmented market, Ascent is targeting the professional, commercial public safety and military markets.  The company’s prototypes have been successfully flown since early 2013 and customer deliveries began in December 2016.</t>
  </si>
  <si>
    <t>1006000</t>
  </si>
  <si>
    <t>ascent; small unmanned aerial; small unmanned; safety and military; rapidly growing; military markets; commercial public; coaxial; supports; deliveries; simpler; flown; targeting; prototypes; multi rotor; commonly; began; public safety; rugged; unmanned aerial systems; aerial systems; typical; early; durable; rotor; configuration; rapidly; unmanned aerial vehicles; aerial vehicles; growing</t>
  </si>
  <si>
    <t>0.0004940965836127595</t>
  </si>
  <si>
    <t>7837</t>
  </si>
  <si>
    <t>0.00045980302624896817</t>
  </si>
  <si>
    <t>Certain data and content provided by https://www.crunchbase.com/organization/ascent-aerosystems</t>
  </si>
  <si>
    <t>2056</t>
  </si>
  <si>
    <t>3ce89f95-5c8a-c22a-36fd-0251ec0f83ba</t>
  </si>
  <si>
    <t>Awesome Drones</t>
  </si>
  <si>
    <t>https://awesome-drones.com</t>
  </si>
  <si>
    <t>The best quadcopter and drone reviews.</t>
  </si>
  <si>
    <t>quadcopter and drone; drone reviews; reviews; quadcopter</t>
  </si>
  <si>
    <t>0.00024903809920095136</t>
  </si>
  <si>
    <t>0.0002755003578627786</t>
  </si>
  <si>
    <t>Certain data and content provided by https://www.crunchbase.com/organization/awesome-drones</t>
  </si>
  <si>
    <t>2057</t>
  </si>
  <si>
    <t>6091d94d25cd4f8aa681716b5409774e</t>
  </si>
  <si>
    <t>NetraDyne Inc.</t>
  </si>
  <si>
    <t>http://www.netradyne.com</t>
  </si>
  <si>
    <t>NetraDyne Inc. creates Internet-of-Things platform for processing visual and other sensory input for drones, automotive, agriculture and construction, artificial intelligence, and healthcare industries. The company was founded in 2015 and is based in San Diego, California.</t>
  </si>
  <si>
    <t>18122619</t>
  </si>
  <si>
    <t>Reliance Industrial Investments and Holdings Limited</t>
  </si>
  <si>
    <t>green zone; deep learning; vision based solutions; deep learning technology; positive driver performance; green zone driver; positive driving event-tracking; key differentiator; deep learning teraflop; sensory inputs; commercial vehicle market; artificial intelligence; cloud-based fleet safety; mobile video analytics; fleet managers; monitors daily driving; Deep Learning processing; Deep Learning Technologies; technology movement; quad HD cameras; business intelligence; camera technology; unique end-to-end IoT; real world problems; industries. computer. internet; things. robotics. software; sensory input; vision-based platform; driver safety; great driving; safe driving; fleet manager; internet-of-things platform; healthcare industries; fleet manger; driveri platform; lte module; stronger value; adversary relationship; low latency; management center; data bandwidth; degree field; actionable data; daily routes; ‘Safety scores; holistic view; device capabilities; multiple industries; negative events</t>
  </si>
  <si>
    <t>sensory; deep learning; driver; zone; visual and sensory; multiple industries; learning technology; key differentiator; fleet managers; differentiator; deep learning technology; camera technology; advanced analytics; driving; reductions; advancements; fleet; continuing; business intelligence; trend; drivers; recognize; targeting; inputs; deep; learning; improvements; movement; leverage; managers; connectivity; positive; daily; visual; well positioned; vision and deep; video analytics; vehicle market; sensory input; scores; safety management; recognizing; real world problems; platform for processing; notifies; mobile video; milestone; low latency; learning technologies; iot solution; intelligent mobile; highlight; hd cameras; fostering; field of view; expedite; driving experience; deep learning technologies; data bandwidth; creating solutions; capture every moment; amalgamation; opportunity; tend; stronger; knowing; holistic; artificial intelligence; analytics; score; actionable data; internet of things; rewarding; platform designed; latency; artificial; routes; reached; pushing; negative; view; respect; lte; creating; unparalleled; created; growing; relationship; fleets; relationships; bandwidth; processor; moment; identifying; designed to provide; things; quad; composed; positioned; manager</t>
  </si>
  <si>
    <t>0.00043385554756397054</t>
  </si>
  <si>
    <t>0.00036438757330181204</t>
  </si>
  <si>
    <t>2058</t>
  </si>
  <si>
    <t>4fe175fb-3036-bca1-ada3-04e4f24d0ca5</t>
  </si>
  <si>
    <t>Kevin Devoto Solar Panel Company</t>
  </si>
  <si>
    <t>Kevin Devoto Solar Panels is a seller of all brands of solar panels for home power systems. Compare prices and buy all brands of solar panels for home power systems and by the pallet. Affordable solar for DIY &amp; wholesale pricing for installers.</t>
  </si>
  <si>
    <t>brands of solar; seller; kevin devoto solar; kevin devoto; kevin; diy wholesale; devoto solar panels; devoto solar; devoto; compare prices; brands; pallet; affordable solar; power systems; diy; compare; pricing; wholesale; prices; buy; installers; affordable</t>
  </si>
  <si>
    <t>0.00044775895131224114</t>
  </si>
  <si>
    <t>15146</t>
  </si>
  <si>
    <t>0.00046817708507431734</t>
  </si>
  <si>
    <t>Certain data and content provided by https://www.crunchbase.com/organization/kevin-devoto-solar-panel-company</t>
  </si>
  <si>
    <t>2059</t>
  </si>
  <si>
    <t>a1d8f4af76e7152efa8ef2ebfd4ec181</t>
  </si>
  <si>
    <t>KSI Data Sciences, LLC</t>
  </si>
  <si>
    <t>http://www.ksidatasciences.com</t>
  </si>
  <si>
    <t>KSI Data Sciences, LLC develops and provides video encoding and sharing solutions. The company offers MissionCaster that includes MissionCaster HD, a video encoder/broadcaster, as well as MissionCaster.TV., a cloud service. Its MissionCaster solution allows users to broadcast live HD video and data from any drone or robotic platform securely over virtually any network, including LTE, satellite, and Wi-Fi via the Internet. The company also offers accessories, such as cables and antennas through dealers. KSI Data Sciences, LLC was founded in 2012 and is based in Danville, Virginia.</t>
  </si>
  <si>
    <t>Danville</t>
  </si>
  <si>
    <t>The Launch Place</t>
  </si>
  <si>
    <t>KSI Data Sciences; enterprise software solution; utility maintenance departments; remote sensing platforms; data management solutions; real time feedback; law enforcement; new product prototype; birds eye view; unmanned aircrafts; government agencies; local police; commercial video; mobile devices; forest fires; remote location; different perspective; traffic remotely.; drones; responders; field; farmer; Danville; firefighters; farmers; LLC; U.S.; help; vehicles; equipment.; example; ways; cases; businesses; areas; technology</t>
  </si>
  <si>
    <t>ksi; sciences; police; law enforcement; enforcement; law; video and data; unmanned aircrafts; time feedback; solutions for remote; save lives; remote location; real time feedback; help businesses; forest fires; firefighters; eye view; evenly; drones to help; data management solutions; farmer; fires; birds; fire; software solution; offers commercial; responders; aircrafts; departments; data management; government agencies; forest; perspective; intended; watch; feedback; management solutions; eye; prototype; ways; mobile devices; remote sensing; lives; farmers; agencies; cases; tested; example; traffic; plans; remotely; sensing; share; view; growing; find; save; order; monitor; platforms; location</t>
  </si>
  <si>
    <t>0.00012367116875970212</t>
  </si>
  <si>
    <t>0.00016696656034498436</t>
  </si>
  <si>
    <t>47eaf7b541160058c78a3407774b541e</t>
  </si>
  <si>
    <t>Specialised Battery Systems CC</t>
  </si>
  <si>
    <t>http://www.special-battery.co.za</t>
  </si>
  <si>
    <t>Specialised Battery Systems CC supplies and distributes batteries. The company offers battery back-up systems for use in various industrial applications, including telecommunications, computer back-up, and security and alarm systems. It also provides a range of solar modules and panels, batteries, inverters, solar controllers, battery back-up and home power systems, and solar kit systems. In addition, the company designs and assembles standard and customized battery cabinets and rack systems. It serves customers through its distributors in South Africa. The company was founded in 1999 and is based in Benoni, South Africa with additional offices in Cape Town and Durban, South Africa. As of December 5, 2013, Specialised Battery Systems CC operates as a subsidiary of Hudaco Industries Limited.</t>
  </si>
  <si>
    <t>7179675</t>
  </si>
  <si>
    <t>Hudaco Industries Limited</t>
  </si>
  <si>
    <t>solar kit; solar controllers; rack systems; offers battery; modules and panels; customized battery; battery systems; alarm systems; specialised; assembles; serves customers; rack; cabinets; range of solar; industrial applications; alarm; telecommunications; kit; distributors; customized; solar modules; controllers; power systems</t>
  </si>
  <si>
    <t>0.0002472077883612079</t>
  </si>
  <si>
    <t>5831</t>
  </si>
  <si>
    <t>0.0002875733069757768</t>
  </si>
  <si>
    <t>2061</t>
  </si>
  <si>
    <t>5d3401d7a9707bd4ae634cae6c57b234</t>
  </si>
  <si>
    <t>Dynamic Fastener Service, Inc.</t>
  </si>
  <si>
    <t>http://www.dynamicfastener.com</t>
  </si>
  <si>
    <t>Dynamic Fastener Service, Inc. distributes and sells fasteners, rivets, and hardware for commercial construction applications. It offers anchor bolts, pipe flashings, power tools, generators, sealants, and screws; and seam roofing systems, fall protection and insulation support systems, and fiberglass insulation facings. The company also provides clamp systems to the attachment of various rooftop accessories, including HVAC equipment, signage, solar panels, snow retention hardware, gas piping and conduit, rooftop lighting, fascias, equipment screens, parapet bracing, condensate lines, stack and flue bracing, antennae, and roof walkways, as well as custom paints fasteners and rivets in Kansas City, Houston, and Chicago. It serves commercial contractors and builders. Dynamic Fastener Service, Inc. was incorporated in 1972 and is based in Kansas City, Missouri. It has warehouse locations in Kansas City and St. Louis, Missouri; Chicago, Illinois; Houston, Texas; Memphis, Tennessee; St. Paul, Minnesota; and Las Vegas, Nevada.</t>
  </si>
  <si>
    <t>rivets; bracing; fasteners; well as custom; walkways; support systems; seam; retention; paul; paints; louis; hvac equipment; flue; flashings; fascias; fall protection; distributes and sells; contractors and builders; construction applications; commercial construction; clamp; antennae; anchor bolts; sealants; roofing systems; anchor; rooftop; insulation; serves commercial; fiberglass; conduit; power tools; bolts; dynamic; screws; fall; piping; attachment; st; snow; builders; signage; stack; screens; pipe; hvac; contractors; roofing; lines; generators</t>
  </si>
  <si>
    <t>0.0002666332058759855</t>
  </si>
  <si>
    <t>15081</t>
  </si>
  <si>
    <t>0.0002697456703483155</t>
  </si>
  <si>
    <t>2062</t>
  </si>
  <si>
    <t>cfda137bd2b81906bce16e477f0445d9</t>
  </si>
  <si>
    <t>Turkish Aerospace Industries, Inc.</t>
  </si>
  <si>
    <t>http://www.tai.com.tr</t>
  </si>
  <si>
    <t>Turkish Aerospace Industries, Inc. designs, develops, manufactures, integrates, and supports aerospace systems for military and commercial aerospace customers in Turkey and internationally. The company offers products and services in the areas of aerostructures, aircraft, helicopter, UAV systems, and space systems, as well as various programs and logistics solutions. Its aerostructures activities include the design, manufacture, and delivery of forward center fuselage and rear fuselage components; aileron of aircraft; various helicopters and detail parts; composite components, air inlet ducts, and air-to-ground alternate mission equipment pylons; ship sets of fuselage panels for aircraft; helicopter components; and dorsal fin and end items to support Boeing aircraft. The companys aircraft products and services include jet trainer and fighter aircraft conceptual design; primary and basic training aircraft development; and other aircraft production, as well as modernization programs. It provides indigenous, attack and tactical reconnaissance, and utility helicopters, as well as helicopter avionics modernization services; operative/strategic UAV, target drone, and rotary UAV systems; high resolution earth observation satellite; moment control gyroscope flight models, and integrated driver and attitude control software; and national and international space programs for spacecraft assembly, integration, and test activities, as well as procures a satellite with a E/O payload that provide high resolution images from various locations for military and civilian purposes, such as forest control, illegal construction, crop management, and casualty assessment. Turkish Aerospace Industries, Inc. was founded in 1984 and is based in Kazan, Turkey.</t>
  </si>
  <si>
    <t>Kazan</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</si>
  <si>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t>
  </si>
  <si>
    <t>fuselage; turkish; aerospace industries; modernization; uav systems; helicopter; helicopters; programs; high resolution; trainer; target drone; tactical reconnaissance; systems for military; space programs; resolution images; pylons; procures; operative; modernization programs; mission equipment; military and civilian; logistics solutions; international space; inlet; indigenous; high resolution images; gyroscope; fin; fighter aircraft; fighter; earth observation; crop management; conceptual; composite components; casualty; boeing; attitude control; aircraft products; air to ground; aileron; aerospace systems; aerospace customers; activities include; space systems; military and commercial; illegal; ducts; attack; alternate; national and international; resolution; products and services; attitude; activities; spacecraft; provide high; control software; satellite; moment; observation; forest; driver; detail; rotary; jet; rear; reconnaissance; offers products; avionics; tactical; ship; purposes; items; composite; civilian; crop; sets; forward; assessment; primary; payload; basic; strategic; target; earth; services include; integrates; supports; models; locations; logistics; center; assembly; images; national; test</t>
  </si>
  <si>
    <t>0.00044012659280124466</t>
  </si>
  <si>
    <t>4905</t>
  </si>
  <si>
    <t>0.00038042744735638145</t>
  </si>
  <si>
    <t>2d9d9579-82b6-c477-19df-4dbe2a5bd1c3</t>
  </si>
  <si>
    <t>Start Poken</t>
  </si>
  <si>
    <t>http://www.startpoken.com</t>
  </si>
  <si>
    <t>Free solar quotes on Solar Power Systems are available at Solar Broker. Compare solar companies across Australia and save on energy bills with solar panels now!</t>
  </si>
  <si>
    <t>save on energy; contact management; compare solar; broker; rfid; quotes; free solar; solar companies; energy bills; compare; solar power systems; bills; contact; save; power systems</t>
  </si>
  <si>
    <t>0.0003774251029318715</t>
  </si>
  <si>
    <t>3280</t>
  </si>
  <si>
    <t>0.000323813346186644</t>
  </si>
  <si>
    <t>Certain data and content provided by https://www.crunchbase.com/organization/start-poken-inc</t>
  </si>
  <si>
    <t>2064</t>
  </si>
  <si>
    <t>4880c4b6bfec65999279c7f14b4655a0</t>
  </si>
  <si>
    <t>Vasari Energy, Inc.</t>
  </si>
  <si>
    <t>http://www.vasarienergy.com</t>
  </si>
  <si>
    <t>Vasari Energy, Inc. designs, manufactures, sells, installs, and maintains solar energy solutions for business, commercial, industrial, and utility clients in the United States and internationally. It offers solar photovoltaic panels and inverters for their rooftops, carports, or ground mount projects; and solar energy systems include solar panels that convert sunlight into electrical current, inverters that convert the electrical output from the panels to a usable current compatible with the electric grid, Racking that attaches the solar panels to the roof or ground, and electrical hardware that connects the solar energy system to the electric grid and monitoring devices. The company also provides project feasibility studies, renewable energy system engineering, construction management, installation, solar energy system, financing, and customer services. It markets and sells its products and services through a sales organization that includes a direct outside sales force, a call center, a channel partner network, and a robust customer referral program in the United States. The company was incorporated in 2010 and is based in Irvine, California; and Texas.</t>
  </si>
  <si>
    <t>8059750</t>
  </si>
  <si>
    <t>solar energy; solar energy solutions; solar energy systems; solar photovoltaic panels; solar energy power; solar energy services; solar power generating; solar panels; commercial solar power; renewable energy generation; ground mount projects; utility-scale electric power; project feasibility studies; electric grid; power plants; project financing services; robust customer referral; channel partner network; commercial building owners; energy system engineering; solar modules; solar system installation; clean energy; utility clients; electrical hardware; electrical output; monitoring devices; construction management; customer services; polysilicon technology; sales organization; direct outside sales; commercial operation; financing packages; engineering design; Provide engineering; project management; non-profit institutions; property managers; industrial sector; inverters; company; Designs; development; maintenance; rooftops; carports; sunlight; business; manufactures</t>
  </si>
  <si>
    <t>solar energy solutions; electric grid; solar energy system; energy system; financing; energy solutions; utility clients; systems include solar; system engineering; sunlight into electrical; solutions for business; solar power installations; solar power generating; sales force; roof or ground; renewable energy system; renewable energy generation; referral; property managers; project financing; profit institutions; produce reliable; plants worldwide; plants that produce; planning and development; partner network; panels that convert; operate solar; offers solar photovoltaic; offer a full; monitoring devices; managers and developers; maintains solar energy; inverters that convert; industrial sector; including development; financing packages; customer services; commercials; commercial solar power; commercial operation; channel partner; call center; attaches the solar; attaches; solar system installation; solar energy power; plays; phases; panels and inverters; electrical current; convert; systems include; solutions for industrial; solar energy services; maintains solar; financing services; commercial building; power installations; markets and sells; power plants; include solar panels; electrical output; feasibility studies; convert sunlight; building owners; polysilicon; ground mount; engineering design; power generating; energy power; carports; construction management; full range; system installation; solar photovoltaic panels; range of solar; usable; operations and maintenance; role; wind and solar; feasibility; facilitate; channel; sells solar; energy generation; studies; energy services; racking; managers; electric power; organization; force; rooftops; institutions; include solar; connects; commercial solar; solar energy systems; project management</t>
  </si>
  <si>
    <t>0.46153846153846156</t>
  </si>
  <si>
    <t>0.0005913907243555605</t>
  </si>
  <si>
    <t>14598</t>
  </si>
  <si>
    <t>0.0005375159463913139</t>
  </si>
  <si>
    <t>2065</t>
  </si>
  <si>
    <t>b7a5a5a9e6af257bd86ef2d50e4176bc</t>
  </si>
  <si>
    <t>Aura Solar Ingenieria De Energias Renovables, S.L.</t>
  </si>
  <si>
    <t>http://www.aurasolar.com</t>
  </si>
  <si>
    <t>Aura Solar Ingenieria De Energias Renovables, S.L. enagegs in the installation of solar panels for a radiant-floor heating system. The company was founded in 2004 and is based in Madrid, Spain. As of December 31, 2005, Aura Solar Ingenieria De Energias Renovables, S.L. operates as a subsidiary of DIMA.</t>
  </si>
  <si>
    <t>Grupo Dima</t>
  </si>
  <si>
    <t>renovables; energias; radiant; heating system; floor heating; installation of solar; floor</t>
  </si>
  <si>
    <t>0.0003070369955228053</t>
  </si>
  <si>
    <t>9893</t>
  </si>
  <si>
    <t>0.00031119050356895767</t>
  </si>
  <si>
    <t>2066</t>
  </si>
  <si>
    <t>f43dd393f3a296233c7e3e6fa0b4e319</t>
  </si>
  <si>
    <t>Venga Aerospace Systems Inc.</t>
  </si>
  <si>
    <t>http://www.vengasystems.webs.com</t>
  </si>
  <si>
    <t>Venga Aerospace Systems Inc. does not have significant operations. Previously, it was engaged in the development of composite jet drone/aircraft; provision of advanced 3D imaging products and services for consumer and commercial markets; and held an option agreement with to acquire the Sinoe Gold project located in the Republic of Liberia. The company was formerly known as Global Aerospace Systems Inc. and changed its name to Venga Aerospace Systems Inc. in November 1987. Venga Aerospace Systems Inc. is based in Toronto, Canada.</t>
  </si>
  <si>
    <t>1027810</t>
  </si>
  <si>
    <t>Global Mineral Investments, LLC</t>
  </si>
  <si>
    <t>VAV.H (TSX Venture Exchange); VNGA.F (Pink Sheets LLC)</t>
  </si>
  <si>
    <t>aerospace systems; project located; consumer and commercial; imaging products; gold; commercial markets; jet; held; provision; acquire; agreement; composite; option; engaged; located; products and services; imaging</t>
  </si>
  <si>
    <t>0.00006984540923075979</t>
  </si>
  <si>
    <t>9257</t>
  </si>
  <si>
    <t>0.00014299789592645148</t>
  </si>
  <si>
    <t>2067</t>
  </si>
  <si>
    <t>4347a12e-86fa-b299-af6e-bfd1177299c5</t>
  </si>
  <si>
    <t>KapetAIR</t>
  </si>
  <si>
    <t>http://kapetair.com/</t>
  </si>
  <si>
    <t>KapetAIR mission is to deliver the best and the most versatile lightweight VTOL Drone to the customers worldwide. KAPETAIR – a research and development project of a highly efficient patent-pending VTOL UAV for commercial and civilian use.
Their mission is to deliver the best and the most versatile lightweight VTOL Drone to the customers worldwide.</t>
  </si>
  <si>
    <t>Odense</t>
  </si>
  <si>
    <t>vtol uav; development project; vtol; highly efficient; civilian; patent pending; pending; patent</t>
  </si>
  <si>
    <t>0.0002649579321347299</t>
  </si>
  <si>
    <t>14371</t>
  </si>
  <si>
    <t>0.0004077823811489498</t>
  </si>
  <si>
    <t>Certain data and content provided by https://www.crunchbase.com/organization/kapetair</t>
  </si>
  <si>
    <t>2068</t>
  </si>
  <si>
    <t>37af7c5963bd3cf10050c68ee0e16c04</t>
  </si>
  <si>
    <t>Liberated Energy, Inc. Prior to Reverse Merger with EcoCab Portland, LLC</t>
  </si>
  <si>
    <t>Liberated Energy, Inc. owns patented wind and solar powered turbine technology rights in the United States. It focuses on using its technology in the areas of wind energy for home and commercial use; wind and solar energy for outdoor illumination for home, commercial, and municipal use; and electromagnetic energy applications, as well as an additive to convert water into a high BTU energy source. The company was formerly known as Mega World Food Holding Company and changed its name to Liberated Energy, Inc. in February 2013. Liberated Energy, Inc. was founded in 2010 and is headquartered in Southampton, New Jersey.</t>
  </si>
  <si>
    <t>Southampton</t>
  </si>
  <si>
    <t>Carebourn Capital, L.P. (2)</t>
  </si>
  <si>
    <t>The Go Eco Group</t>
  </si>
  <si>
    <t>LIBE (Pink Sheets LLC)</t>
  </si>
  <si>
    <t>guard lite™; low wind speed; magnet direct drive; energy; excess energy; solar energy; high tech; WiFi HD camera; Wi-Fi HD camera; energy efficient technology; alternative energy; HD WiFI security; maximum rated wind; promising alternative energy; solar turbine technology; alternative energy products; wind turbine; energy supply portfolio; affordable renewable energy; FUTURE ENERGY SOURCES; High Tech LED; permanent magnet; carbon fiber; Solar technology growth; motion technology; solar panel; line roof wind; high efficiency; WIRELESS VIDEO CAMERA; high efficiency carbon; additional cameras; lasting permanent magnet; carbon fiber plastic; monthly electrical requirements; WIND ENERGY; HD video; energy potential; home security; small wind; business protection; fewer lumens; art light; new state; landscape lighting; art technology; solar options; electrical components; best visibility; Kelvin lamps; night vision</t>
  </si>
  <si>
    <t>lite; excess energy; guard; permanent magnet; low wind; long lasting; direct drive; wind and solar; magnet; hd camera; battery charging; wind speed; security system; quiet; lasting; kwh; permanent; alternative energy; maintenance free; carbon fiber; hd; excess; wifi; high tech; infrared; led lighting; watts; turbine; patents; motion; audio; wind turbine; alternative; sold; wireless video camera; watt output; vision and motion; utilizing the latest; turbine technology; turbine produces; solar options; ridge; plentiful; patents pending; opportunity to generate; lumens; lookup; latest energy; innovative design; future energy; energy to power; energy option; efficient technology; durable carbon; contributor; art technology; alternative energy technologies; alternative energy products; affordable renewable energy; affordable renewable; aesthetically pleasing; fiber; wireless video; sensing technology; mac; energy solar; aesthetically; high efficiency; promising; pleasing; consists; hopes; energy supply; electrical components; adopt; drive; video camera; affordable; majority; hd video; fewer; easiest; tech; seek; night vision; homeowner; art; visibility; smart phone; small wind; commercialize; landscape; harness; charging; rated; possibility; carbon; speed; objective; homes and businesses</t>
  </si>
  <si>
    <t>0.0002561205612070495</t>
  </si>
  <si>
    <t>0.00022607077355808543</t>
  </si>
  <si>
    <t>2069</t>
  </si>
  <si>
    <t>6c0081a4dbba105256cc46e9b65f2a51</t>
  </si>
  <si>
    <t>Cloud Constellation Corporation</t>
  </si>
  <si>
    <t>http://www.spacebelt.com</t>
  </si>
  <si>
    <t>Cloud Constellation Corporation operates a space-based cloud storage network for cloud service providers to offer network security to clients reliant on moving sensitive and mission-critical data around the world. It also delivers mission critical data for enterprises and governments. The company was incorporated in 2015 and is based in Los Angeles, California.</t>
  </si>
  <si>
    <t>cloud service providers; space-based cloud storage; cloud storage network; secure space-based cloud; Pending space-based cloud; space-based network infrastructure; independent space-based network; key market differentiator; cloud network infrastructure; mission critical data; lines. cloud computing.; cloud networking; Cloud Constellation; storage network ring; network security; secure data solution; unintended network jurisdictions; transformative ultra-high degree; global telecom backbone; SpaceBelt information ultra-highway; critical data worldwide; secure storage; high speed delivery; sensitive data; delivery. infrastructure; data storage; enterprise data; government customers; leaky networks; secure controlling; surreptitious elements; hostile regions; real-time information; clients; Internet; exabytes; petabytes; drones; enterprises; governments; telecommunications; Patent; product; performance; society; technologies; military; scale</t>
  </si>
  <si>
    <t>cloud service; cloud storage; network infrastructure; critical data; service providers; mission critical; space based network; reliant; provisioning; network security; leased; differentiator; completely independent; ring; sensitive; cloud computing; providers; secure; completely; independent; critical; computing; stored; transformative; securely stored; secure space; secure data; secure cloud; offer secure; leaky; jurisdictions; insure; designs to meet; data solution; data is securely; constellation; compromised; automated drones; moving; hostile; highway; government customers; high degree; backbone; lines; we're building; involve; ultra; transmitted; data storage; isolated; intends; securely; measured; ultra high; establish; servers; regions; controlling; throughput; exposure; high speed; adapt; globe; governments; enterprises; entirely; communicate; telecom; degree; networking; grow; we're; telecommunications; elements; patent pending; pending; networks; patent; specialties; offering; change; speed; automated; delivers; meet</t>
  </si>
  <si>
    <t>0.00025525374946929597</t>
  </si>
  <si>
    <t>0.0002584697459389345</t>
  </si>
  <si>
    <t>7bafad95020c811ec83e826b582eb505</t>
  </si>
  <si>
    <t>iDrone LLC</t>
  </si>
  <si>
    <t>http://www.idrone.com</t>
  </si>
  <si>
    <t>iDrone LLC designs and develops drones. The company was incorporated in 2015 and is headquartered in Salt Lake City, Utah.</t>
  </si>
  <si>
    <t>2800000</t>
  </si>
  <si>
    <t>status quo; Beta Dreamer. iDrone; iDrone Dream; awesome team; IDRONE DREAM™; progress updates; Concert™ platform; Concert platform; life; launch; programmers; details; Contact</t>
  </si>
  <si>
    <t>dream; status quo; quo; concert; status; we're incredibly; beta; programmers; excited; incredibly; you'd; awesome; announced; powerful; introducing; updates; progress; join; details; we're; launch; receive; contact; engineers</t>
  </si>
  <si>
    <t>0.0002900159940166848</t>
  </si>
  <si>
    <t>14535</t>
  </si>
  <si>
    <t>0.0003188004346402609</t>
  </si>
  <si>
    <t>2072</t>
  </si>
  <si>
    <t>c44d2e2fe2a607e371d9838a1e34f012</t>
  </si>
  <si>
    <t>Solargise (Solar Panels) Ltd.</t>
  </si>
  <si>
    <t>Solargise (Solar Panels) Ltd. operates in the energy sector. The company was incorporated in 2012 and is based in London, United Kingdom.</t>
  </si>
  <si>
    <t>energy sector; sector</t>
  </si>
  <si>
    <t>0.00008350721263068781</t>
  </si>
  <si>
    <t>0.0001649078670018144</t>
  </si>
  <si>
    <t>2073</t>
  </si>
  <si>
    <t>577087c42fe0c2bdc5fa8aa1798a23a9</t>
  </si>
  <si>
    <t>Turbina IPD Ltd.</t>
  </si>
  <si>
    <t>http://www.turbina.ba</t>
  </si>
  <si>
    <t>Turbina IPD Ltd. manufactures and markets wind turbines. The company's wind turbines are hybrid in nature which can be combines with solar panels for generation of electricity. Turbina IPD Ltd. was founded in 2006 and is based in Bosnia-Herzegovina.</t>
  </si>
  <si>
    <t>Kotor Varos</t>
  </si>
  <si>
    <t>Bosnia-Herzegovina</t>
  </si>
  <si>
    <t>panels for generation; generation of electricity; wind turbines; turbines; nature; manufactures and markets; combines; hybrid</t>
  </si>
  <si>
    <t>0.0013542844046617946</t>
  </si>
  <si>
    <t>11531</t>
  </si>
  <si>
    <t>0.0009734131975701814</t>
  </si>
  <si>
    <t>2074</t>
  </si>
  <si>
    <t>879e145446c291a0c2129bc95cde7bab</t>
  </si>
  <si>
    <t>Hangzhou Xunyi Network Technology Co., Ltd.</t>
  </si>
  <si>
    <t>http://www.xyitech.com</t>
  </si>
  <si>
    <t>Hangzhou Xunyi Network Technology Co., Ltd. provides drone logistic services. The firm was founded in 2015 and is based in Hangzhou, China.</t>
  </si>
  <si>
    <t>drone delivery products; drone delivery network; service. drones. hardware.; tech company; Xunyi; services; China.; software</t>
  </si>
  <si>
    <t>drone delivery; drone delivery network; delivery service; delivery products; delivery network; focusing; running; products and services; tech</t>
  </si>
  <si>
    <t>0.00022309528325703185</t>
  </si>
  <si>
    <t>0.00026124022655105514</t>
  </si>
  <si>
    <t>fc5a6cad0aedc5fef7bd16e5ff8257db</t>
  </si>
  <si>
    <t>Techno System Co., Ltd.</t>
  </si>
  <si>
    <t>http://techno-sys.jp</t>
  </si>
  <si>
    <t>Techno System Co., Ltd. distributes and constructs solar photovoltaic panels and equipment. It offers ready-built solar photovoltaics systems; develops and sells Delicious Server, a machine that can dispense curry and rice with various ingredients, as well as soups and toppings for bowl dishes; and develops and installs Hito-tsubo shops that can be assembled and installed at various locations, including exhibition/event sites, sport arenas, and beachside spaces, as well as in station yards, parking lots, and vacant spaces in commercial facilities. The company also owns and operates food vans that can be operated at ski trails, baseball fields, parking and service areas, zoos, sports facilities, amusement parks, sightseeing spots, concert venues, aquariums, golf fields, beaches, and lunch time in business districts. In addition, it offers water purification systems, such as seawater desalination, freshwater purification, and wastewater purification units for companies and general households. Techno System Co., Ltd. was founded in 2009 and is based in Yokohama City, Japan.</t>
  </si>
  <si>
    <t>Yokohama City</t>
  </si>
  <si>
    <t>538817</t>
  </si>
  <si>
    <t>77 Capital Co., Ltd.</t>
  </si>
  <si>
    <t>purification; spaces; yards; water purification systems; vacant; soups; seawater desalination; seawater; rice; panels and equipment; offers water purification; offers water; freshwater; exhibition; dispense; dishes; develops and sells; develops and installs; delicious; constructs solar; commercial facilities; assembled and installed; arenas; ingredients; solar photovoltaics; purification systems; desalination; water purification; wastewater; parking lots; constructs; shops; solar photovoltaic panels; lots; sport; households; server; assembled; parking; event; photovoltaics; photovoltaic panels; station; locations; sites; ready; general; solar photovoltaic; machine; units</t>
  </si>
  <si>
    <t>0.0001235482435676366</t>
  </si>
  <si>
    <t>10951</t>
  </si>
  <si>
    <t>0.00018915957799851846</t>
  </si>
  <si>
    <t>2076</t>
  </si>
  <si>
    <t>ca0ed34e-4cf7-39a5-d61e-31ec0c0b70d2</t>
  </si>
  <si>
    <t>Pigeon Innovative Solutions</t>
  </si>
  <si>
    <t>http://pigeonis.in/</t>
  </si>
  <si>
    <t>Pigeonis, is a Drone photography company in India specializing in the areas of UAV Drone surveying, 3D models, drone inspection. Pigeon Innovative Solutions, is a best Drone photography company in India specializing in professional aerial photography services with innovative sensor technologies in the areas of UAV Drone surveying, mapping, GIS surveying, topographical survey, 3D models, photogrammetery consultancy, drone inspection, aerial infrastructure monitoring, mining services, agricultural drones, vegetation mapping, crop health monitoring as well as aerial filming and aerial photography services.</t>
  </si>
  <si>
    <t>uav drone; photography services; drone surveying; drone inspection; aerial photography services; drone photography; surveying; photography; specializing; well as aerial; topographical; sensor technologies; professional aerial photography; pigeon; mining services; infrastructure monitoring; gis surveying; filming and aerial; crop health monitoring; agricultural drones; aerial photography; health monitoring; models; film production; crop health; mapping; aerial filming; professional aerial; innovative solutions; mapping services; vegetation; gis; consultancy; filming; crop; survey; mining; agricultural; health; sensor</t>
  </si>
  <si>
    <t>0.000794480709283376</t>
  </si>
  <si>
    <t>7091</t>
  </si>
  <si>
    <t>0.0005779930381941209</t>
  </si>
  <si>
    <t>Certain data and content provided by https://www.crunchbase.com/organization/pigeon-innovative-solutions-llp</t>
  </si>
  <si>
    <t>2077</t>
  </si>
  <si>
    <t>53ee2137a4fae48e303727525f3df496</t>
  </si>
  <si>
    <t>Neurio Technology, Inc.</t>
  </si>
  <si>
    <t>http://www.neur.io</t>
  </si>
  <si>
    <t>Neurio Technology, Inc. operates as a home intelligence technology company that develops hardware and software solutions for utilities in the United States, Canada, Australia, and Europe. It offers Neurio, a home intelligence technology for home appliances. The companys technology uses a Wi-Fi power sensor and a cloud service to monitor home's electrical devices to figure out what appliances are up to and how much energy they use. It also provides an Android and iOS application that offers real-time feedback to homeowners for their homes. Neurio Technology, Inc. was formerly known as Energy Aware Technology Inc. and changed its name to Neurio Technology, Inc. in December 2014. The company was founded in 2005 and is based in Vancouver, Canada.</t>
  </si>
  <si>
    <t>1289979</t>
  </si>
  <si>
    <t>BDC Venture Capital</t>
  </si>
  <si>
    <t>Neurio; neurio sensor; Neurio Home Intelligence; ordinary home smart; WiFi power sensor; home intelligence™ technology; ordinary appliances; smart pattern detection; revolutionary new technology; report useful data; voltage cable; Neurio Cloud; enterprise software. information; extra connection hardware; sample code; cloud service; learning home; open API; professional electrician; solar generation; electrical bills; hot tub; public API; WiFi credentials; breaker panel; EFTA countries; usage patterns; solar panels; Raspberry Pi; Czech Republic; United States; smartphone apps; basic steps; phase line; Android Apps; 3-phase package; garage door; open platform; technology. internet; Pull data; Solar Package; following EU; Free access; Current Transformers; connected devices; CTs; sensors; SmartThings; IFTTT; services</t>
  </si>
  <si>
    <t>sample code; ifttt; documented; api; ordinary; write; sample; code; wifi; appliances; included; connecting; phase; turn; inside; sensor; apps; what's happening; what's going; watching; usage patterns; tub; triggers; stove; solar package; solar generation; snapping; send a message; saving money; reveals; python; open platform; notify; monitor and track; matlab; learns; ios and android; installed inside; hot tub; home's electricity; garage door; free access; forget; figuring; electrician; electrical bills; disconnecting; current transformers; crunch the numbers; crunch; credentials; closing; choose the solar; buttons; breaker panel; accessing; app; wash; plays; cloud service; choose; receive; letting; connected devices; breaker; cable; certified; web services; install; you'd; tuv; raspberry pi; raspberry; pi; message; amount of energy; voltage; opens; mounting hardware; kids; happening; eu; ce; package; screws; pull; figure; numbers; removing; automating; mounting; mobile app; maker; garage; equivalent; thinking; pattern; transformers; insights; ul</t>
  </si>
  <si>
    <t>0.00008163699469396892</t>
  </si>
  <si>
    <t>3115</t>
  </si>
  <si>
    <t>0.00014756896967938537</t>
  </si>
  <si>
    <t>2078</t>
  </si>
  <si>
    <t>80870df9289e26d5e6081de39124e51b</t>
  </si>
  <si>
    <t>REC Solar Pte. Ltd.</t>
  </si>
  <si>
    <t>REC Solar Pte. Ltd. manufactures solar panels. The company was incorporated in 2007 and is based in Singapore. REC Solar Pte. Ltd. operates as a subsidiary of REC Solar Holdings AS.</t>
  </si>
  <si>
    <t>rec solar; pte; rec; manufactures solar panels; manufactures solar</t>
  </si>
  <si>
    <t>0.0002839392142987122</t>
  </si>
  <si>
    <t>0.00022756375342292994</t>
  </si>
  <si>
    <t>2079</t>
  </si>
  <si>
    <t>a068030ab4c9cfc227d31eb5f3a5af00</t>
  </si>
  <si>
    <t>Icarus RT, Inc.</t>
  </si>
  <si>
    <t>http://icarusrt.com</t>
  </si>
  <si>
    <t>Icarus RT, Inc. develops and manufactures power boosting system for solar panels to convert solar energy into electricity. The company was founded in 2015 and is based in San Diego, California.</t>
  </si>
  <si>
    <t>Canopy San Diego</t>
  </si>
  <si>
    <t>system for solar; rt; panels to convert; icarus; convert solar energy; convert solar; manufactures power; energy into electricity; boosting; develops and manufactures; convert</t>
  </si>
  <si>
    <t>0.0000737073486187471</t>
  </si>
  <si>
    <t>0.00012035757091654134</t>
  </si>
  <si>
    <t>2080</t>
  </si>
  <si>
    <t>ef86e1f0-adba-6c99-5bf5-86d2c80f76eb</t>
  </si>
  <si>
    <t>Repetual</t>
  </si>
  <si>
    <t>http://repetual.com/</t>
  </si>
  <si>
    <t>Repetual offers renewable energy products for people in developing countries. It offers the The SwitchBox System, an in-home, scalable, solar-powered source of electric light combined with a mobile phone charger. The SwitchBox System is comprised of three main components: two high-output LED light lights, an interior energy storage and control unit, and a rooftop solar panel.
The company was founded in 2001 and is based in Austin, Texas.</t>
  </si>
  <si>
    <t>three main components; system is comprised; source of electric; phone charger; people in developing; output led; mobile phone charger; main components; high output led; comprised of three; offers renewable energy; three main; offers renewable; high output; developing countries; control unit; led light; rooftop solar; renewable energy products; mobile phone; comprised; charger; interior; energy storage; scalable; energy products; rooftop; countries; consumer electronics; main; solar powered; combined; phone; unit</t>
  </si>
  <si>
    <t>0.0006601468596643189</t>
  </si>
  <si>
    <t>10666</t>
  </si>
  <si>
    <t>0.0006519283003451151</t>
  </si>
  <si>
    <t>Certain data and content provided by https://www.crunchbase.com/organization/repetual</t>
  </si>
  <si>
    <t>2081</t>
  </si>
  <si>
    <t>f84ddb2d-c7f2-4490-8ab0-29ba0cd4389b</t>
  </si>
  <si>
    <t>Staaker</t>
  </si>
  <si>
    <t>http://staaker.com/</t>
  </si>
  <si>
    <t>Staaker the intelligent flying camera. The worlds first artificially intelligent flying camera. Staaker flies itself using a tracker to follow you while predicting your movements to deliver epic cinematic footage automatically.</t>
  </si>
  <si>
    <t>intelligent flying; flying camera; predicting; cinematic; artificially; epic; movements; worlds; flying; flies; outdoors; intelligent; footage; tracker; follow; automatically</t>
  </si>
  <si>
    <t>0.00048721366310325813</t>
  </si>
  <si>
    <t>18271</t>
  </si>
  <si>
    <t>0.0005116508711544011</t>
  </si>
  <si>
    <t>Certain data and content provided by https://www.crunchbase.com/organization/staaker</t>
  </si>
  <si>
    <t>2082</t>
  </si>
  <si>
    <t>d2b76647-d34d-424b-c477-193458d0eb48</t>
  </si>
  <si>
    <t>Nimble Aircraft</t>
  </si>
  <si>
    <t>http://nimbleaircraft.com</t>
  </si>
  <si>
    <t>We solve the industry problems when plane and helicopters can't. Nimble Aircraft is manufacturer and service provider of commercial drones. Nimble Aircraft Inc is the R&amp;D and manufacturing company of commercial hybrid modular UAVs. The unique patented winged triple fan VTOL (vertical take-off and landing) aircraft is revolutionary and will disrupt the existing market of commercial drones.
The line of the UAVs extends from small drone with only 6 feet wingspan to manned aircraft. The manufacturing will be started in 2017.
The business model is B2B with direct sales and DaaS (drone as a service) operations where customer pays only for the flight time and FAA exemption, operator, insurance, data connection are provided by Nimble Aircraft.</t>
  </si>
  <si>
    <t>Lincolnshire</t>
  </si>
  <si>
    <t>180000</t>
  </si>
  <si>
    <t>nimble; commercial drones; wingspan; winged; small drone; provider of commercial; market of commercial; marine transportation; faa exemption; exemption; direct sales; data connection; daas; pays; extends; manned aircraft; uavs; disrupt; triple; business model; fan; vtol; service provider; industrial automation; flight time; plane; faa; manned; feet; helicopters; solve; shipping; revolutionary; started; landing; operator; vertical; connection; provided; problems; marine; logistics; patented; hybrid; insurance; modular; model; automation</t>
  </si>
  <si>
    <t>0.00024658962153639057</t>
  </si>
  <si>
    <t>8118</t>
  </si>
  <si>
    <t>0.00025330257879760214</t>
  </si>
  <si>
    <t>Certain data and content provided by https://www.crunchbase.com/organization/nimble-aircraft</t>
  </si>
  <si>
    <t>2083</t>
  </si>
  <si>
    <t>eb7a6019909dfb1501df52e83b8e9854</t>
  </si>
  <si>
    <t>AIRBORNE ROBOTICS GmbH</t>
  </si>
  <si>
    <t>http://www.airborne-robotics.com</t>
  </si>
  <si>
    <t>AIRBORNE ROBOTICS GmbH designs and manufactures flying robots and drones for industrial and agriculture, cinema and broadcast, and photo documentation applications. It serves customers worldwide. The company was founded in 2005 and is headquartered in Klagenfurt am Wörthersee, Austria.</t>
  </si>
  <si>
    <t>Klagenfurt am Wörthersee</t>
  </si>
  <si>
    <t>Carinthia</t>
  </si>
  <si>
    <t>AIRBORNE ROBOTICS drones; professional cinematic tasks; thermal imaging cameras; diverse measuring sensors; AIR flying robot; flight robots; widest array; industrial applications; complete package; new AIR6; relevant software; flight training; open platform; environmental analysis; different fields; flight jobs; moment; carrier; interfaces; purposes; customers; AIR8; business; AIR6/8; variety; Film; photo</t>
  </si>
  <si>
    <t>airborne; variety of cameras; software as well; sensors for environmental; robotics drones; robotics develops; platform for developers; open platform; freely accessible; freely; flying robot; delivered worldwide; complete package; cinematic; array of applications; applications and professional; air or air; flight training; carrier; receives; thermal imaging; accommodate; moment; relevant; jobs; purposes; measuring; specialists; interfaces; diverse; adapted; industrial applications; tasks; infrared; delivered; accessible; robot; developers; fields; photo; package; array; program; robots; builds; flying; imaging</t>
  </si>
  <si>
    <t>0.00029152351083296276</t>
  </si>
  <si>
    <t>36362</t>
  </si>
  <si>
    <t>0.0003760928719273654</t>
  </si>
  <si>
    <t>2084</t>
  </si>
  <si>
    <t>3f628c02000275fbb8289d895c9f7195</t>
  </si>
  <si>
    <t>ESV Inc.</t>
  </si>
  <si>
    <t>http://www.esv.co.kr</t>
  </si>
  <si>
    <t>ESV Inc. provides voice and image processing solutions in South Korea. The company develops Smart Car, a self-driving electric vehicle with information and communications, and functionality control technologies. It also offers home networking and Internet appliances based on wired and wireless network for intelligent home and living environment; and drones developed for military use, as well as for various applications, such as aviation photography, surveillance, fly chase, epidemic prevention, rescue, delivery, telecommunication, and leisure applications. ESV Inc. was founded in 2011 and is based in Seongnam, South Korea.</t>
  </si>
  <si>
    <t>image processing solutions / agricultural monitoring / developed for military / leisure applications</t>
  </si>
  <si>
    <t>Baro Investment &amp; Securities Co., Ltd., Investment Arm</t>
  </si>
  <si>
    <t>13434234</t>
  </si>
  <si>
    <t>A223310 (KOSDAQ)</t>
  </si>
  <si>
    <t>wired and wireless; smart car; processing solutions; living environment; leisure applications; image processing solutions; develops smart; developed for military; control technologies; chase; wired; telecommunication; prevention; voice; electric vehicle; leisure; image processing; functionality; networking; living; driving; rescue; aviation; car; appliances; communications; photography; surveillance; image; intelligent; fly; wireless</t>
  </si>
  <si>
    <t>0.00007912216898882599</t>
  </si>
  <si>
    <t>0.00014756635344109658</t>
  </si>
  <si>
    <t>2085</t>
  </si>
  <si>
    <t>207c087a5b1447c916cd55515e3a9ca2</t>
  </si>
  <si>
    <t>Drummond &amp; Etheridge Ltd.</t>
  </si>
  <si>
    <t>http://dne.co.nz</t>
  </si>
  <si>
    <t>Drummond &amp; Etheridge Ltd. operates as a retailer of automobiles, agriculture equipment, lifestyle products, and marine products. Its automobiles include new and used vehicles. The companys agriculture equipment comprise new and used harvesters, fertilizer spreaders, precision agriculture products, liquid systems, electronic controls, liquid fertilizer products, drones, multi-spectral imaging equipment, commercial moving equipment, water solutions, and other products. In addition, its lifestyle products include toys and merchandise, compact tractors, lawn movers, gators, golf and turf solutions, ATVs, and power equipment. Further, the companys marine products comprise boats, trailers, and other special products. Furthermore, it provides spare parts, accessories, repairs, and maintenance services. It also sells its products online. Drummond &amp; Etheridge Ltd. was incorporated in 1935 and is based in Timaru, New Zealand. The company has locations in Ashburton, Christchurch, and Timaru, New Zealand.</t>
  </si>
  <si>
    <t>fertilizer; comprise; water solutions; turf; tractors; spreaders; spectral imaging; special products; products comprise; power equipment; multi spectral imaging; multi spectral; moving equipment; movers; marine products; lifestyle products; imaging equipment; harvesters; golf and turf; equipment comprise; atvs; liquid; merchandise; lawn; trailers; automobiles; spectral; lifestyle; golf; toys; boats; spare parts; products online; spare; precision agriculture; repairs; maintenance services; moving; compact; sells its products; marine; special; controls; imaging</t>
  </si>
  <si>
    <t>0.00006921869367262298</t>
  </si>
  <si>
    <t>0.00012052766942490968</t>
  </si>
  <si>
    <t>2086</t>
  </si>
  <si>
    <t>c301b600317de5fa0461155cebc493c0</t>
  </si>
  <si>
    <t>Plasmart Inc.</t>
  </si>
  <si>
    <t>http://www.plasmart.com</t>
  </si>
  <si>
    <t>Plasmart Inc. develops and manufactures plasma and related technologies. It offers RF matchers and power generators, arc warning and control systems, and RF cables for applications in semiconductors, display technologies, MEMS, IT sectors, nanotechnology, and environmental sciences in South Korea and internationally. The company was founded in 2000 and is based in Daejeon, South Korea. As of August 29, 2012, Plasmart Inc. operates as a subsidiary of MKS Instruments, Inc.</t>
  </si>
  <si>
    <t>Daejeon</t>
  </si>
  <si>
    <t>24441912</t>
  </si>
  <si>
    <t>RF plasma generation; radio frequency; flat panel; solar photovoltaic industries; monitoring systems; semiconductor; Plasmart</t>
  </si>
  <si>
    <t>radio frequency; rf; plasma; flat panel display; panel display; monitoring systems; frequency; solar photovoltaic industries; semiconductor and flat; photovoltaic industries; amoled; radio; flat panel; display; solar photovoltaic</t>
  </si>
  <si>
    <t>0.0005292020572458564</t>
  </si>
  <si>
    <t>0.0003764286360926975</t>
  </si>
  <si>
    <t>2087</t>
  </si>
  <si>
    <t>a67c3603c5ab32aba970358d161df828</t>
  </si>
  <si>
    <t>Enerco-Sunnco</t>
  </si>
  <si>
    <t>Enerco-Sunnco engages in installation of solar panels. The company was founded in 2006 and is based in France.</t>
  </si>
  <si>
    <t>2088</t>
  </si>
  <si>
    <t>f8449624729f8a6e9c3018c98bfd0318</t>
  </si>
  <si>
    <t>HeliostatSA Pty Ltd</t>
  </si>
  <si>
    <t>http://www.heliostat.com.au</t>
  </si>
  <si>
    <t>HeliostatSA Pty Ltd. designs, manufactures, and supports solar arrays. It helps companies and nations worldwide produce renewable and utility grade power with zero emissions and minimal obsolescence using its Concentrated Solar Power, Concentrated Solar Photovoltaic, and Heliostat Sun Tracking technologies. The company offers single axis tracking photovoltaic solar panels, dual axis tracking technology solar panels, and fixed tilt photovoltaic arrays. It offers its products primarily for the use of generation and storage of utility scale renewable power; production of furnace, kiln, and industrial heat; and water purification and distillation/desalination. The company was incorporated in 2014 and is headquartered in Beverley, Australia.</t>
  </si>
  <si>
    <t>Beverley</t>
  </si>
  <si>
    <t>axis tracking; concentrated solar; concentrated; arrays; axis; utility scale renewable; utility grade; tracking technology; tracking technologies; technology solar; sun tracking; single axis tracking; scale renewable power; scale renewable; photovoltaic arrays; offers single; obsolescence; nations worldwide; nations; kiln; industrial heat; helps companies; heliostat; generation and storage; fixed tilt; dual axis tracking; distillation; desalination; solar arrays; single axis; concentrated solar power; furnace; dual axis; water purification; renewable power; tilt; purification; minimal; photovoltaic solar panels; utility scale; emissions; grade; dual; supports; photovoltaic solar; offers its products; helps; solar photovoltaic; fixed</t>
  </si>
  <si>
    <t>0.0005121060390658699</t>
  </si>
  <si>
    <t>33543</t>
  </si>
  <si>
    <t>0.0005143596877849336</t>
  </si>
  <si>
    <t>2089</t>
  </si>
  <si>
    <t>59fc9fa878fa39b17e6f40130624dc0f</t>
  </si>
  <si>
    <t>TF Solarpower Pvt. Ltd.</t>
  </si>
  <si>
    <t>http://www.tfsolarpower.com</t>
  </si>
  <si>
    <t>TF Solarpower Pvt. Ltd. develops thin-film based solar panels. It develops photovoltaic (PV) solar modules that generate clean electric energy for use in private homes, farms, public and industrial buildings, and power plants. The company was incorporated in 2007 and is based in Hyderabad, India. As of April 14, 2010, TF Solarpower Pvt. Ltd. operates as a subsidiary of Goldstone Infratech Ltd.</t>
  </si>
  <si>
    <t>37151703</t>
  </si>
  <si>
    <t>Goldstone Infratech Ltd.</t>
  </si>
  <si>
    <t>tf; solarpower; pvt; private homes; modules that generate; generate clean; electric energy; develops thin film; develops thin; develops photovoltaic; clean electric; industrial buildings; farms; power plants; solar modules; homes; private</t>
  </si>
  <si>
    <t>0.0002586568576476556</t>
  </si>
  <si>
    <t>0.00030832379335457284</t>
  </si>
  <si>
    <t>1915d71e513b8f35932025fac8279cd9</t>
  </si>
  <si>
    <t>Suzhou Crystal Clear Chemical Co.,Ltd</t>
  </si>
  <si>
    <t>http://www.jingrui-chem.com.cn</t>
  </si>
  <si>
    <t>Suzhou Crystal Clear Chemical Co.,Ltd manufactures and sells high purity chemicals for micro-electronics and other fine chemicals in China. The company offers various chemicals, including hydrogen peroxide, ammonium hydroxide, nitric acid, sulfuric acid, hydrofluoric acid, chlorhydric acid, ammonium fluoride, BOE, IPA, ethanol, methanol, butyl acetate, acetone, acetic acid, oxalic acid, sodium hydroxide, potassium hydroxide (KOH), hydrogen peroxide, and others. It also provides aluminum, poly-si, chromium, and ITO etches; etching liquid gold; mixed acids; stripping; KOH developing solutions; tetramethylammonium hydroxide; Nano fingerprint resistant fluids; liquid crystal displays; solid thermal resistance to strong acid spray waxes; cleaning fluids; and supplementary reagents. The company products are used primarily in the production of integrated circuits, light emitting diodes, flat panel displays, silicon wafer etchs and rinse for solar cells, and other areas. Suzhou Crystal Clear Chemical Co.,Ltd was founded in 2001 and is based in Suzhou, China.</t>
  </si>
  <si>
    <t>22175299</t>
  </si>
  <si>
    <t>300655 (Shenzhen Stock Exchange)</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</si>
  <si>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t>
  </si>
  <si>
    <t>acid; peroxide; hydrogen peroxide; fluids; chemicals; hydrogen; crystal; waxes; thermal resistance; supplementary; stripping; sodium; sells high; reagents; purity chemicals; potassium; nitric acid; nitric; micro electronics; methanol; liquid crystal displays; ipa; high purity chemicals; fingerprint; fine chemicals; ethanol; crystal displays; chromium; acids; acetate; liquid; silicon wafer; light emitting diodes; ito; emitting diodes; liquid crystal; etching; integrated circuits; gold; displays; spray; high purity; purity; mixed; light emitting; emitting; diodes; fine; si; nano; poly; resistance; flat panel displays; clear; circuits; panel displays; wafer; resistant; strong; manufactures and sells; solid; cleaning; aluminum; flat panel; chemical</t>
  </si>
  <si>
    <t>0.0004688112581872501</t>
  </si>
  <si>
    <t>8025</t>
  </si>
  <si>
    <t>0.0004248967920754445</t>
  </si>
  <si>
    <t>2091</t>
  </si>
  <si>
    <t>6733a252-c71b-16b9-1a73-63f12416b9f0</t>
  </si>
  <si>
    <t>iWantRobot</t>
  </si>
  <si>
    <t>http://www.iwantrobot.com/</t>
  </si>
  <si>
    <t>A technology surfer's online destination. We are providing world's best robotics and drone vendors. We helps vendors to sell their products. iWantRobot is a technology surfer's online destination. They are providing information about world's best robotics. Each of you can choose a favourite product and see more at the manufacturer's website or compare prices.
They are a media and technology accelerator that discovers hidden perspectives and emerging trends from around the world. More than 80% of the Internet sits beyond the grasp of searching machines, in an area called the deep web. iWantRobot explores this vast, uncharted space, which includes everything from public forums and databases to social platforms and commerce sites. In other words, iWantRobot is hand made product.
Each and every day their team is working hard in order to bring you collections of the best products from several international manufacturers. Their audience is the young and adult diverse social generation that wants to discover what’s interesting and what’s valuable.</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</si>
  <si>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t>
  </si>
  <si>
    <t>online destination; destination; vendors; working hard; social platforms; sits; sell their products; robotics and drone; order to bring; favourite; explores; compare prices; commerce sites; collections; advertising platforms; adult; databases; searching; social; perspectives; hidden; grasp; interesting; accelerator; audience; vast; trends; platforms; young; compare; discover; advertising; diverse; valuable; emerging; prices; commerce; website; hard; called; choose; sell; deep; hand; bring; sites; machines; helps; media; order; working</t>
  </si>
  <si>
    <t>0.00029236774209930077</t>
  </si>
  <si>
    <t>10996</t>
  </si>
  <si>
    <t>0.0003039747214091859</t>
  </si>
  <si>
    <t>Certain data and content provided by https://www.crunchbase.com/organization/iwantrobot</t>
  </si>
  <si>
    <t>2092</t>
  </si>
  <si>
    <t>180ef982-027f-6206-ef61-d4e2af2cff28</t>
  </si>
  <si>
    <t>Civic Drone</t>
  </si>
  <si>
    <t>http://www.civicdrone.fr/</t>
  </si>
  <si>
    <t>Civic Drone designs and produces very compact civil drones featuring coaxial rotors, responsiveness to wind gusts. Civic Drone operators guarantees its partners a partnership for technical and commercial support, with the necessary updates to the software level, payload, training, etc. allowing operators guarantee their production costs and offer their customers the advanced technology and quality service with regularity.</t>
  </si>
  <si>
    <t>civic; technical and commercial; responsiveness; production costs; drone designs; commercial support; coaxial; civil drones; allowing operators; designs and produces; quality service; advanced technology; operators; rotors; updates; featuring; drone operators; partnership; guarantees; guarantee; payload; compact; civil; partners</t>
  </si>
  <si>
    <t>0.0002880092507362551</t>
  </si>
  <si>
    <t>0.00024726116280859227</t>
  </si>
  <si>
    <t>Certain data and content provided by https://www.crunchbase.com/organization/civic-drone</t>
  </si>
  <si>
    <t>2093</t>
  </si>
  <si>
    <t>d233f7d8-5684-de95-d6bc-a602674a365f</t>
  </si>
  <si>
    <t>Arabia Weather</t>
  </si>
  <si>
    <t>http://www.arabiaweather.com/</t>
  </si>
  <si>
    <t>Arabia Weather features hourly-updated weather forecasts and alerts in United Arab Emirates.</t>
  </si>
  <si>
    <t>Amman</t>
  </si>
  <si>
    <t>Jordan</t>
  </si>
  <si>
    <t>Jabbar Internet Group (2); Silicon Badia (2); Wamda Capital; DASH Ventures; MVI (MENA Venture Investments)</t>
  </si>
  <si>
    <t>weather forecasts; forecasts; broadcasting; updated; weather; news; alerts</t>
  </si>
  <si>
    <t>0.00007840103628266079</t>
  </si>
  <si>
    <t>0.00012057360592043381</t>
  </si>
  <si>
    <t>Certain data and content provided by https://www.crunchbase.com/organization/arabia-weather</t>
  </si>
  <si>
    <t>2094</t>
  </si>
  <si>
    <t>fcc5ac103e7e7f8ffdac765d2551c7e6</t>
  </si>
  <si>
    <t>Cognitive Operational Systems, LLC</t>
  </si>
  <si>
    <t>http://cosyrobo.com</t>
  </si>
  <si>
    <t>Cognitive Operational Systems, LLC develops inventory management solutions for the retail sector by robotics using computer vision and artificial intelligence. The company technology enables robots to navigate retail store floors, managing inventory, ensuring planogram, and promotional compliance, as well as provides indoor localization and turn-by-turn navigation in environments, such as indoors. Its technology also maps stores, including layout and architecture. The company was founded in 2012 and is based in Philadelphia, Pennsylvania.</t>
  </si>
  <si>
    <t>2475000</t>
  </si>
  <si>
    <t>Ben Franklin Technology Development Authority (BFTDA); 500 Startups; Intel Capital; GreatPoint Ventures; Safeguard Scientifics, Inc.</t>
  </si>
  <si>
    <t>audio-based navigation aids; augmented reality interfaces; retail store floors; artificial intelligence; turn-by-turn navigation; promotional compliance; COSY technology; inventory management solutions; back-end technology; University research; industry solutions; next-gen deep learning; architecture. artificial intelligence.; retail technology. robotics.; Cognitive Operational Systems; indoor localization; company technology; retail sector; backend technology; mobile robots; Machine Perception; planogram; early occupants; mobile drones; mobile robotics; online experience; bricks-and-mortar setting; GRASP Laboratory; Pennovation Works; new environments; complex environment; Product serve; Application Computer Software; vision; GPS; stores; layout; indoors; wifi; blind; access; spinout; UPenn; UMPIRE; world; people</t>
  </si>
  <si>
    <t>turn navigation; turn by turn; managing inventory; blind; retail store; promotional; perception; inventory; aids; industry solutions; localization; technology enables; augmented reality; inventory management; floors; augmented; visually; layout; exploring; navigate; artificial intelligence; turn; ensuring; wifi; interfaces; computer vision; indoors; artificial; managing; compliance; navigation; reality; improves; architecture; leveraging; audio; robots; stores; retail; university; vision and machine; spinout; retail technology; retail sector; occupants; mortar; mobile robots; mobile robotics; differently; create an online; computer software; complex environment; cognitive; backend; store; environments; categorized; gps; unavailable; bricks; map; beacon; grasp; enabling; learning; focuses; summer; gen; deep learning; management solutions; setting; tailored; early; maps; laboratory; serve; accessible; indoor; deep; methods; complex; operational; sector; specialties; automated; machine; tech; mapping</t>
  </si>
  <si>
    <t>0.0003483190282247938</t>
  </si>
  <si>
    <t>0.0003052267391975304</t>
  </si>
  <si>
    <t>2095</t>
  </si>
  <si>
    <t>e0516435bb98e2eeb87e2b86fcaf2254</t>
  </si>
  <si>
    <t>Otovo AS</t>
  </si>
  <si>
    <t>http://www.otovo.no</t>
  </si>
  <si>
    <t>Otovo AS provides solar panels installation services. The company was incorporated in 2015 and is based in Oslo, Norway.</t>
  </si>
  <si>
    <t>10012141</t>
  </si>
  <si>
    <t>Obos Forretningsbygg AS; Agder Energi Venture AS; Akershus Energi AS</t>
  </si>
  <si>
    <t>solar panels; month. renewable energy.; direct payment; energy consumption; residential properties; installation services; energy company; hassle; roof; Otovo; customers; analytics; cost</t>
  </si>
  <si>
    <t>residential properties; panels and installation; enables their customers; services for commercial; subscription; hassle; paying; month; commercial and residential; offers solar panels; payment; front; energy consumption; installation services; properties; analytics; consumption; offers solar</t>
  </si>
  <si>
    <t>0.00007516779813912327</t>
  </si>
  <si>
    <t>0.00010711026736513423</t>
  </si>
  <si>
    <t>2096</t>
  </si>
  <si>
    <t>67a705e0-b473-0e1c-5e93-f7bf3adfaf23</t>
  </si>
  <si>
    <t>DroneCyclone</t>
  </si>
  <si>
    <t>http://shop.dronecyclone.com/</t>
  </si>
  <si>
    <t>Creating the first Drone Superstore®. DroneCyclone® is the first new major retailer focused on the three parallel emerging markets of drones (unmanned vehicles), 3D printing, and robotics.</t>
  </si>
  <si>
    <t>innovation management; unmanned vehicles; emerging markets; retailer; parallel; emerging; printing; creating; major; innovation; focused</t>
  </si>
  <si>
    <t>0.00030312390180765484</t>
  </si>
  <si>
    <t>27901</t>
  </si>
  <si>
    <t>0.0003689666672171833</t>
  </si>
  <si>
    <t>Certain data and content provided by https://www.crunchbase.com/organization/dronecyclone</t>
  </si>
  <si>
    <t>2097</t>
  </si>
  <si>
    <t>001233ea058c392ee91dda3f67becff7</t>
  </si>
  <si>
    <t>Incell Co., Ltd.</t>
  </si>
  <si>
    <t>http://www.incell.kr</t>
  </si>
  <si>
    <t>Incell Co., Ltd. develops and produces energy storage systems and lithium battery packs. The company provides energy and battery solutions, including energy storage systems, Li-ion battery systems, and battery management systems. It serves industrial, communication, automotive, robot, drone (UAV), medical, and military markets. The company was incorporated in 2003 and is based in Gwangju, South Korea. It has an overseas branch in Sweden. Incell Co., Ltd. operates as a subsidiary of Incell International AB.</t>
  </si>
  <si>
    <t>Incell International AB</t>
  </si>
  <si>
    <t>energy storage systems; storage systems; energy storage; serves industrial; military markets; li ion battery; li ion; including energy storage; branch; battery systems; battery solutions; battery management systems; battery management; produces energy; overseas; including energy; lithium battery; ion battery; develops and produces; battery packs; li; packs; ion; management systems; lithium; robot; medical; automotive</t>
  </si>
  <si>
    <t>0.00031426222692363927</t>
  </si>
  <si>
    <t>5800</t>
  </si>
  <si>
    <t>0.00042455848712810067</t>
  </si>
  <si>
    <t>2098</t>
  </si>
  <si>
    <t>8f0cd69ffdea375f4221c903a058569f</t>
  </si>
  <si>
    <t>Rasilant Technologies Pvt. Ltd.</t>
  </si>
  <si>
    <t>http://www.rasilant.com</t>
  </si>
  <si>
    <t>Rasilant Technologies Pvt. Ltd. provides radio-frequency identification (RFID) based automation solutions and system integration services. It offers Park ID, an RFID based automated parking management system for parking management needs of corporate parks, commercial complexes, malls, pay and park facilities, and residential complexes; Tag Campus, a campus management system for managing educational institutions, such as schools, colleges, and universities; Tag Asset, an automated inventory control and asset management solution that enables users to track various assets with RFID tags, such as servers, racks, laptops, office chairs, carts, and kegs; and Tag ID to automate the process of time and attendance of the employees. The company also provides Tag Library, an automated library management solution where books are managed automatically by tagging them with RFID tags; Tag Solar, a solar panel tracking system that enables solar panel manufacturers to setup their PV module inventory with the tracking system; Tag School, a RFID based school automation system to locate and track children is a vital issue to parents and school staff; and Tag Document, an automated document management system for tracking and locating important files or documents within an organization. In addition, it offers integrated building management systems, CCTV surveillance systems, E-governance solutions, warehouse inventory management system, and supply chain and logistics management services. The company offers its solutions for industrial, government, healthcare, hospitality, and education sectors in India. Rasilant Technologies Pvt. Ltd. was founded in 2005 and is based in Mumbai, India with branch offices in Singapore; and Bengaluru and Gurgaon, India.</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</si>
  <si>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t>
  </si>
  <si>
    <t>tag; rfid; complexes; tags; campus; inventory; tracking system; pvt; management solution; management system; library; school; document; park; tagging; system that enables; system integration services; solution that enables; solar panel manufacturers; radio frequency identification; parents; panel tracking; offers its solutions; logistics management; locate and track; kegs; integrated building; governance; frequency identification; enables solar panel; enables solar; education sectors; document management system; document management; chairs; cctv surveillance systems; cctv surveillance; building management systems; building management; automation system; automate the process; automated; parking; locating; carts; asset; solutions for industrial; offers integrated; inventory management; educational institutions; automation solutions; panel manufacturers; malls; issue; surveillance systems; integration services; enables users; colleges; radio frequency; documents; track; cctv; locate; hospitality; warehouse; children; books; automate; servers; racks; files; vital; system integration; automation; pv module; asset management; supply chain; setup; managed; educational; parks; management systems; identification; staff; universities; organization; healthcare; managing; management services; laptops; institutions; employees; frequency; schools; pay; chain; assets; corporate; radio; logistics</t>
  </si>
  <si>
    <t>0.0002875215556575615</t>
  </si>
  <si>
    <t>23255</t>
  </si>
  <si>
    <t>0.00038666552524337295</t>
  </si>
  <si>
    <t>18da7cb688a371e61951c234520e97a2</t>
  </si>
  <si>
    <t>Skycatch, Inc.</t>
  </si>
  <si>
    <t>http://www.skycatch.com</t>
  </si>
  <si>
    <t>Skycatch, Inc. designs and produces Evolution3, an aerial drone for data capture and 3D rendering in real time for construction and mining sites. It offers Commander, a proprietary app that allows users to operate the drone; Skycatch's Dashboard software, which analyzes collected data and allows a team to simultaneously view and collaborate on the same platform; and engineering, discovery, engineering development, training and support, and engineering integration and development services. The company was incorporated in 2013 and is based in San Francisco, California.</t>
  </si>
  <si>
    <t>47806954</t>
  </si>
  <si>
    <t>Sherpalo (3); Avalon Ventures, LLC (2); Bee Partners (2); Riverwood Capital; SierraMaya360; Amino Capital; GV; Komatsu Ltd.; ff Venture Capital</t>
  </si>
  <si>
    <t>aerial robots; autonomous aerial robots; real-time HD imagery; autonomous drones; ground station; custom drone apps; Skycatch Drone API; Enterprise Developer Kit; high-quality autonomous drones; Aerial Robotics Platform; Skycatch Ground Station; drone platform API.; Check jobsite status; drone data; autonomous landing technology; robust telemetry components; exact status; current security technology; Monitor solar field; aerial imagery; weatherproofed base stations; Developer Kit Bundle; intelligence. cloud data; Drone delivery; remote areas; large geographic areas; Development Partner Program; satellite imagery; quality imagery; status report; automatic takeoff; eye views; flight regulations; web/mobile apps; easier security; multispectral cameras; FAA protocols.; on-demand bird; Low cost; high flexibility; 3D model; turbine status; Check progress; data-capture technology; thermal sensors; photograph sites; irrigation issues; latest information; critical mine surveillance; solar site</t>
  </si>
  <si>
    <t>aerial robots; ground station; jobsite; autonomous drones; rigorously; imagery and video; hd imagery; developer kit; bundle; bird's eye; autonomous aerial; status; pipelines; dynamically; drone data; ready to fly; mine; check; waterproof; autonomously; sky; exact; eyes; remote areas; multispectral; imagery; apps; api; robots; station; irrigation; eye; matter; regulations; monitor; capturing; analyze; hd; durable; easier; deploy; fly; web dashboard; web and mobile; vandalism; unreachable; threshold; thermal sensors; thermal efficiency; system is flexible; swapping; stockpiles; stay informed; status report; solar site; solar field; small autonomous; security technology; robotics platform; reliable and cost; proprietary battery; professional grade; platform for capturing; photograph; partner program; notify; multispectral cameras; monitor solar; large geographic areas; large geographic; kit includes; involvement; infestations; increased security; includes all parts; incident response; human involvement; highly durable; high flexibility; health and safety; hard to reach; google earth; geology; geographic areas; frost; fly autonomously; flight regulations; flexible and mobile; flexibility and mobility; eye view; extremely durable; exceptions; ensure the safety; easy to move; easily manage; easier and faster; drone apps; depot; data to provide; custom drone</t>
  </si>
  <si>
    <t>0.00020836687346280502</t>
  </si>
  <si>
    <t>9418</t>
  </si>
  <si>
    <t>0.0002549263172895571</t>
  </si>
  <si>
    <t>2100</t>
  </si>
  <si>
    <t>5142c276c1d70b8626d3f2a456ed4972</t>
  </si>
  <si>
    <t>Cerbair, SAS</t>
  </si>
  <si>
    <t>http://www.cerbair.com</t>
  </si>
  <si>
    <t>Cerbair, SAS develops an airspace surveillance technology that features optical and radio-frequency-based detection. The company offers DroneWatch, a solution against the threat of malicious drones; that detects, tracks, and identifies various types of civilian drones; and that offers an automatic warning system, which accelerates the apprehension and prosecution of violators through real-time alerts and digital evidence collection. It offers solutions for industrial sites, villas, infrastructure, prisons, and events. The company was founded in 2015 and is based in Boulogne-Billancourt, France. Cerbair, SAS operates as a subsidiary of TechnoFOUNDERS SAS.</t>
  </si>
  <si>
    <t>Boulogne-Billancourt</t>
  </si>
  <si>
    <t>563603</t>
  </si>
  <si>
    <t>TechnoFOUNDERS SAS</t>
  </si>
  <si>
    <t>state-of-the-art airspace surveillance; technology. aerospace.; public safety</t>
  </si>
  <si>
    <t>surveillance technology; public safety; airspace; art; surveillance</t>
  </si>
  <si>
    <t>0.00037672824937215997</t>
  </si>
  <si>
    <t>7665</t>
  </si>
  <si>
    <t>0.00035901813263082143</t>
  </si>
  <si>
    <t>2101</t>
  </si>
  <si>
    <t>c5aed5652d1b3215df86d82c4f38ff74</t>
  </si>
  <si>
    <t>Berwick Solar Park Limited</t>
  </si>
  <si>
    <t>Berwick Solar Park Limited owns and operates solar panel plants with capacity of 8.0 MW and annual production of 7,709 MWh in East Sussex. The company was incorporated in 2012 and is based in London, United Kingdom.</t>
  </si>
  <si>
    <t>2102</t>
  </si>
  <si>
    <t>6d55a13e-499d-1ad7-2144-dcae43b0da89</t>
  </si>
  <si>
    <t>Flyspan</t>
  </si>
  <si>
    <t>http://www.flyspansystems.com</t>
  </si>
  <si>
    <t>Provider of drone fleet management and analytics software platform. Innovator of the Mobile Drone Hotspot(TM) Vehicle. Their analytics solutions platform provides businesses that use drones with powerful customizable analytics for their industry.</t>
  </si>
  <si>
    <t>tm; provider of drone; management and analytics; hotspot; cloud data services; cloud data; analytics solutions; fleet management; analytics; drone fleet; data services; innovator; software platform; autonomous vehicles; customizable; product design; saas; fleet; internet of things; powerful; things; sensor</t>
  </si>
  <si>
    <t>0.0003117412767237397</t>
  </si>
  <si>
    <t>17557</t>
  </si>
  <si>
    <t>0.00032881595500080087</t>
  </si>
  <si>
    <t>Certain data and content provided by https://www.crunchbase.com/organization/flyspan-systems</t>
  </si>
  <si>
    <t>2103</t>
  </si>
  <si>
    <t>c4e9e94ff991f19e97f7961481242731</t>
  </si>
  <si>
    <t>Velo Labs Inc.</t>
  </si>
  <si>
    <t>http://skylock.cc</t>
  </si>
  <si>
    <t>Velo Labs Inc. designs and develops a smart bike lock that is loaded with various features to protect a bike. It offers Skylock, a smart bike lock that connects to a users smartphone to provide keyless entry, theft detection, crash alerts, auto lock, wireless range, tap to unlock, and other features. The companys product also sends a text to family members in case of an accident, as well as shares bike with trusted network. It accepts online orders. Velo Labs Inc. was incorporated in 2013 and is headquartered in San Francisco, California.</t>
  </si>
  <si>
    <t>1115000</t>
  </si>
  <si>
    <t>Mesh Ventures; DSCN Capital; Highway1</t>
  </si>
  <si>
    <t>skylock; bike lock; connected bike lock; SMARTEST BIKE LOCK; wireless enabled bike; Velo Labs; urban transportation problems; smart electric bicycles; capacitive touch; Shackle insertion detection; Built-in rechargeable LiFePo4; solar panel; capacitive touch interface; TPU rubber cover; trusted network; built-in solar panel; 256-bit eliptic-curve cryptography; CLASS WIRELESS RANGE; Film Solar Panel; Steel internal housing; Impact resistant rubber; Trace PCB antenna; Skylock app; built-in accelerometer; AUTO LOCK; 3-axis accelerometer; bike share; Steel shackle; smartphone application; THEFT ALERT; Things company; CRASH ALERT; emergency reporting; remote power; bikeshare service; remote access; bikeshare network; POWER + USB; social way; USB charging; GREAT EXPERIENCE; Software Compatiblity; Active motor; Weather resistant; steel housing; bluetooth signal; phone dies; custom antenna; rapid charge; world</t>
  </si>
  <si>
    <t>bike lock; bike; velo; bikeshare; accelerometer; lock; unlock; touch interface; recharges; capacitive touch; capacitive; alert; bicycle; rubber; tap; usb; trusted; antenna; send; bluetooth; labs; share; worrying; usb charging; trace; steal; stay connected; spend more time; snap; smartphone application; smartest; shakes; resistant rubber; rapid charge; provide enough power; power battery; people interact; notify; motor control; lifepo; labs is building; keyless; insertion; increase safety; great experience; gateway; film solar panel; dies; develops smart; custom antenna; crashes; clever; class wireless; built in rechargeable; building the future; apple ios; affordably; housing; greater; resistant; remote power; steel; safety and security; riding; remote access; decentralized; crash; case; weather resistant; locks; curve; touch; tough; text; serious; matters; losing; locking; apple; worry; ruggedized; launching; bicycles; wireless; shell; indicators; hubs; accident; walk; spend; rent; centralized; lbs; interface; pcb; bit; phone; theft; feel; break</t>
  </si>
  <si>
    <t>0.0003529241512225155</t>
  </si>
  <si>
    <t>26928</t>
  </si>
  <si>
    <t>0.0003898491776915161</t>
  </si>
  <si>
    <t>2104</t>
  </si>
  <si>
    <t>0990f6d036dd89628df4c508dfb3b08d</t>
  </si>
  <si>
    <t>International Controlled Atmosphere Ltd.</t>
  </si>
  <si>
    <t>http://www.icastorage.com</t>
  </si>
  <si>
    <t>International Controlled Atmosphere Ltd., a building contractor, provides construction and engineering services for controlled atmosphere (CA) and cold storage facilities. It offers services for perishable produce facilities, such as CA stores, chill and cold stores, distribution centers, food processing facilities, high care facilities, pack houses, wine stores and breweries, ripening rooms, freezers, and shipping and ports. The company also provides services for non-food storage facilities, including pharmaceutical manufacturing facilities, research laboratories, IT and data rooms, and fire rated walls and partitions. In addition, it offers construction management services in the areas of demolition and removal, steel frames building (standard design), steel frames building (accommodating UV lights and solar panels), external and internal insulation paneling, Armco protection, racking, lift installation, flooring, windows and doors, electrical mains supply, refrigeration, gas control instrumentation, fresh water harvesting, external cladding, distribution docks, and roofing. Further, the companys construction management services comprise services for external works, such as access roads, car parks, and transformer bases; services for receptions, offices, and wash and changing areas; services for ground works, including excavating, concreting, and drainages; and project management consulting services, including planning, scheduling, cost estimating, and contract administration services. It serves design and build, power and industrial, financial service, distribution, residential, health, education, commercial, retail, leisure, data centers, and public sectors through distributors worldwide. International Controlled Atmosphere Ltd. was incorporated in 1993 and is based in Paddock Wood, United Kingdom.</t>
  </si>
  <si>
    <t>Paddock Wood</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</si>
  <si>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t>
  </si>
  <si>
    <t>storage facilities; atmosphere; construction management; rooms; external; cold; management services; stores; frames; controlled; standard design; services comprise; receptions; project management consulting; processing facilities; pharmaceutical manufacturing; partitions; paneling; offers construction; management consulting; mains supply; lights and solar; including planning; gas control; fresh water; fire rated; external and internal; estimating; docks; distributors worldwide; design and build; demolition; control instrumentation; cold stores; cold storage facilities; cold storage; chill; care facilities; car parks; administration services; accommodating; windows and doors; wash; public sectors; scheduling; distribution centers; wine; centers; mains; transformer; food processing; fresh; data centers; food; freezers; manufacturing facilities; flooring; cladding; steel; rated; roads; offers services; lift; laboratories; bases; administration; ports; instrumentation; uv; harvesting; engineering services; removal; pack; refrigeration; leisure; racking; consulting services; houses; parks; pharmaceutical; comprise; walls; contractor; shipping; contract; project management; offices; doors; roofing; insulation; changing; internal; windows; distributors; fire; education; car; financial; care; health</t>
  </si>
  <si>
    <t>0.0002972742399326106</t>
  </si>
  <si>
    <t>21031</t>
  </si>
  <si>
    <t>0.0003293101597207837</t>
  </si>
  <si>
    <t>bee211f50555f6362cbb940eb288fb54</t>
  </si>
  <si>
    <t>GoldenSUN Slovakia, s.r.o.</t>
  </si>
  <si>
    <t>http://www.goldensun.sk/GS%20-%20ENG%20-%20INTRO.htm</t>
  </si>
  <si>
    <t>GoldenSUN Slovakia, s.r.o. engages in the research and development in the field of concentrating solar power. The company was formerly known as Group TermoSAZ. GoldenSUN Slovakia was founded in 1993 and is based in Liptovsky Mikulas, Slovak Republic.</t>
  </si>
  <si>
    <t>Liptovsky Mikulas</t>
  </si>
  <si>
    <t>Slovakia</t>
  </si>
  <si>
    <t>138380</t>
  </si>
  <si>
    <t>NATLAND Investment Group B.V.; Environmental Investment Partners</t>
  </si>
  <si>
    <t>GS Solar Tower; Solar Panel R&amp;D; renewable energy solutions; innovative photovoltaic engineering; larger multi-MW installations; manufacturing. renewable energy.; solar power; industrial heat generation.; SunLight Booster; PV plants; bi-focal absorber; Building permissions; pilot installations; business angels; patented solution; solar radiation; energy production; series manufacturing; hot air; electricity; GoldenSUN</t>
  </si>
  <si>
    <t>gs; tower; subsequently; strong multi; solution designed; sb; pv plants; permissions; patented solution; multi megawatt; marketing of renewable; larger multi; innovative photovoltaic; industrial heat; increasing the energy; hot air; generate steam; existing pv; designed to produce; concentrating solar power; angels; revenues; focal; secured; financed; electricity and heat; concentrating solar; grants; reflect; concentrated solar power; booster; absorber; recorded; csp; concentrated solar; megawatt; solar radiation; bi; concentrate; oriented; concentrating; steam; produce electricity; mirrors; concentrated; renewable energy solutions; radiation; mw; interest; larger; energy production; strong; photovoltaics; increasing; pilot; series; main; patented; focuses; sunlight; specializes; cost effective; marketing; energy solutions; hot</t>
  </si>
  <si>
    <t>0.0002838163740486277</t>
  </si>
  <si>
    <t>5830</t>
  </si>
  <si>
    <t>0.00030842862024357923</t>
  </si>
  <si>
    <t>2106</t>
  </si>
  <si>
    <t>eb2e658ba381efd829f66e2ec6645e9b</t>
  </si>
  <si>
    <t>Terrestrial Imaging, LLC</t>
  </si>
  <si>
    <t>http://www.terrestrialimaging.com</t>
  </si>
  <si>
    <t>Terrestrial Imaging, LLC provides professional aerial photography, aerial videography, aerial imaging, aerial mapping, and aerial inspection services through the use of unmanned aerial vehicles (drones). Terrestrial Imaging, LLC is based in Marlboro, New Jersey.</t>
  </si>
  <si>
    <t>Marlboro</t>
  </si>
  <si>
    <t>professional aerial photography; aerial inspection services; terrestrial; aerial inspection; inspection services; professional aerial; videography; aerial mapping; imaging; aerial imaging; aerial photography; unmanned aerial vehicles; aerial vehicles; photography; mapping</t>
  </si>
  <si>
    <t>0.0005598336926611525</t>
  </si>
  <si>
    <t>2678</t>
  </si>
  <si>
    <t>0.00041750486790446793</t>
  </si>
  <si>
    <t>d0949a245698da1ef5b54448a4c10846</t>
  </si>
  <si>
    <t>CEWA Technologies, Inc.</t>
  </si>
  <si>
    <t>http://cewatechnologies.com</t>
  </si>
  <si>
    <t>CEWA Technologies, Inc. develops, manufactures, and markets concentrating solar power point concentrator dishes for commercial, industrial, institutional, and agricultural clients. It serves customers through distributors. The company was founded in 2009 and is based in Bethlehem, Pennsylvania.</t>
  </si>
  <si>
    <t>2530000</t>
  </si>
  <si>
    <t>Ben Franklin Technology Partners of Northeastern Pennsylvania, Investment Arm (2)</t>
  </si>
  <si>
    <t>solar power; cewa technologies; point concentrator; Concentrated solar power; CSP point concentrator; CSP point concentrators; solar power dishes; point concentrator dishes; dual-axis solar tracking; CEWA CSP point; percent total efficiency; solar power energy; CSP units; concentrator solar dishes; affordable CSP units; solar power cost; CEWA Tech; solar power technology; point concentrator dish; fossil fuels; CEWA Technologies organizations; solar thermal energy; CEWA Tech Home; CEWA Tech services; institutional energy needs; solar power dish; green energy solutions; renewable energy solutions; toroid solar collector; CSP ideal; technology solutions business; current CEWA models; cewatechnologies.com bethlemhem PA.; percent optical efficiency; larger energy users; current fossil energy; readily available materials; CEWA dishes; Domestic hot water; flat panel installations; solar technology; unique unibody construction; aluminum reflective surfaces; minimal ongoing operating; direct generation; power applications; power needs; electrical power</t>
  </si>
  <si>
    <t>dishes; csp; concentrated solar power; concentrated solar; process heating; dish; concentrator; concentrators; concentrated; combined heat; utilize solar; technologies develops; price competitive; concentrating solar power; competitive with fossil; axis solar; institutional; panel installations; concentrating solar; generation of electricity; fossil fuels; subsidies; solar tracking; dual axis; hvac; heat and power; develops and markets; utilize; variety of applications; fossil; fuels; percent; concentrating; inexpensive; point; agricultural; ways; surfaces; competitive; price; solar technology; axis; manufactured; year life; working fluid; well established; vastly; variety of commercial; valuable data; utility customers; unibody; today's fossil; terrains; technologies designs; tech services; sustainable power; solutions for organizations; solutions business; solar power technology; solar power energy; purchase and installation; primary and secondary; prices competitive; power energy; power cost; polished; partners include; optical efficiency; operating and maintenance; mirrored; manufactures point; manufactures concentrating; lower efficiency; larger energy; large amount; installations require; innovative ways; inexhaustible; heating electric; green energy solutions; greater efficiency; government subsidies; flat panel solar; fixes; existing solar; energy users; energy for commercial; effective renewable energy; effective renewable; customers to provide; cost effective renewable; concentrator solar; capable of meeting; capable of delivering; amount of solar; aiding; agricultural customers; agricultural buildings; agricultural applications; capable</t>
  </si>
  <si>
    <t>0.00041892398322706517</t>
  </si>
  <si>
    <t>0.0004358867509443589</t>
  </si>
  <si>
    <t>2108</t>
  </si>
  <si>
    <t>aada856963ae7314850120bec5fcc025</t>
  </si>
  <si>
    <t>General Wireless Operations Inc.</t>
  </si>
  <si>
    <t>http://www.radioshack.com</t>
  </si>
  <si>
    <t xml:space="preserve">General Wireless Operations Inc., doing business as RadioShack, operates a chain of electronics stores. The company offers action cameras and accessories; audio, video, and streaming products; batteries; drones, remote control, and toys; maker parts and kits; and scanners, weather radios, and clocks. General Wireless Operations Inc. was incorporated in 2015 and is based in Fort Worth, Texas. On March 8, 2017, General Wireless Operations Inc., along with three affiliates, filed a voluntary petition for reorganization under Chapter 11 in the US Bankruptcy Court for the District of Delaware. </t>
  </si>
  <si>
    <t>26200000</t>
  </si>
  <si>
    <t>weather radios; clocks; cameras and accessories; action cameras; scanners; general; maker; wireless; remote control; toys; streaming; radios; chain; action; audio; stores; kits; weather</t>
  </si>
  <si>
    <t>0.00028210988358131766</t>
  </si>
  <si>
    <t>0.00028666601326738934</t>
  </si>
  <si>
    <t>2109</t>
  </si>
  <si>
    <t>55c93e5608973b0f0c419c0b50f30a37</t>
  </si>
  <si>
    <t>AVISION, INC.</t>
  </si>
  <si>
    <t>http://avisionrobotics.com</t>
  </si>
  <si>
    <t>AVISION, INC. develops a SaaS based unmanned aerial navigation platform for startups to enterprise companies that are utilizing UAVs for commercial purposes, such as delivery, inspection, and mapping. It manages large number of autonomous drone missions simultaneously and enables safe UAV fleet operation; calculates routes automatically based on business tasks; sets mission parameters, such as relief and flight height; and provides dynamic route corrections due to change in weather or no-fly zones. The companys platform also provides flight planning, regulation compliance, and autonomous operation features. AVISION, INC. was founded in 2014 and is based in Mountain View, California.</t>
  </si>
  <si>
    <t>SaaS solution; logistics. robotics. saas; autonomous drone missions; commercial purposes; safe UAV fleet; dynamic route corrections; sets mission parameters; flight height; business tasks; large number; no-fly zones.; UAVs; startups</t>
  </si>
  <si>
    <t>uavs for commercial; saas solution; commercial purposes; startups; saas; purposes; system is capable; managing large; fly zones; fleet operation; corrections; capable of managing; large number; calculates; utilizing; routes; uavs; zones; route; autonomous drone; height; relief; simultaneously; fleet; parameters; managing; tasks; sets; missions; logistics; dynamic; capable; automatically; number; change; weather; mapping; fly; safe</t>
  </si>
  <si>
    <t>0.0003117610354388564</t>
  </si>
  <si>
    <t>3824</t>
  </si>
  <si>
    <t>0.0003292129561691781</t>
  </si>
  <si>
    <t>aa755a623808770fa694e533002f630b</t>
  </si>
  <si>
    <t>MicaSense, Inc.</t>
  </si>
  <si>
    <t>http://www.micasense.com</t>
  </si>
  <si>
    <t>MicaSense, Inc. provides agricultural remote sensing solutions. The company offers MicaSense RedEdge, a multispectral camera optimized for use in small unmanned aircraft systems and on manned aircraft that provides multi-band data for agricultural remote sensing applications. It allows growers and agronomists to detect areas of stress in a crop and manage these issues immediately, as well as enables the precise application of nutrient inputs and disease preventative actions based on the actual field conditions. The company is based in Seattle, Washington.</t>
  </si>
  <si>
    <t>9400000</t>
  </si>
  <si>
    <t>Parrot S.A. (2)</t>
  </si>
  <si>
    <t>remote sensing; agricultural remote sensing; remote sensing applications; small unmanned aircraft; unmanned aircraft systems; disease preventative actions; actual field conditions; Multispectral remote sensing; multispectral camera; remote sensing solutions; multi-band data; accurate multi-band data; MicaSense Data Services; crop health data; nutrient inputs; precise application; crop health information; data gathering; basis enables growers; easy data transfer; low cost drones; analysis tools; professional analysis tools; vegetation index maps; radically new perspectives; integrated shutter button; global shutter design; high dynamic range; Industrial imaging sensors; standard consumer cameras; solutions. robotics. software; discrete spectral bands; faster flight speeds; optional GPS module; occasional harsh landing; SD card stores; lower altitude captures; external GPS connections; multispectral images; Raw data; MicaSense camera; MicaSense RedEdge; MicaSense RedEdge™; GPS data; data capture; geo-tagged data; repeatable information; New technologies; agricultural professionals; Unplug your RedEdge™</t>
  </si>
  <si>
    <t>growers and agronomists; agronomists; agricultural remote sensing; agricultural remote; growers; manned aircraft; multispectral; vigor; tagged; shutter; sensing applications; remote sensing applications; multispectral camera; multi band; geo tagged; field conditions; distortion; data gathering; areas of stress; analysis tools; small unmanned aircraft; nutrient; calibrated; repeatable; preventative; crop; geo; crop health; remote sensing; disease; small unmanned; bands; manned; inputs; gathering; optimized; coupled; sensing; band; actual; actions; stress; card; host; crops; precise; unmanned aircraft systems; connections; images; aircraft systems; agricultural; health; maps; widespread; triggering; tired; technologies that enable; tagging; tagged data; stamped; spectral bands; shutter button; sensors provide; sensing solutions; sensing in agriculture; sd card; sd; robotic platforms; resolutions; remote sensing solutions; provide accurate; professional analysis; processing system; occasional; observing; multispectral remote sensing; multispectral remote; multispectral images; low cost drones; lighting conditions; imaging sensors; images and data; image files; high dynamic range; high dynamic; high costs; gps data; geo tagged data; free images; fingertips; farm management; enables precise; enables growers; easy data; easily collect; dynamic range; dusty; develops technologies; design features; data transfer</t>
  </si>
  <si>
    <t>0.0003944389191917833</t>
  </si>
  <si>
    <t>0.00032597604027087627</t>
  </si>
  <si>
    <t>2111</t>
  </si>
  <si>
    <t>2f13f33523fe64fd78a000e3927cb18b</t>
  </si>
  <si>
    <t>Xacti Corporation</t>
  </si>
  <si>
    <t>http://www.xacti-co.com</t>
  </si>
  <si>
    <t>Xacti Corporation, a digital device ODM/OEM company, engages in the development, manufacturing, and distribution of solutions for digital device companies worldwide. It offers digital still cameras, waterproof devices, action cameras, drone cameras, CCTVs, medical devices, drive recorders, and wearable devices. The company also provides product planning, proto-typing, product development, production planning, OEM business modelling, production outsourcing, and development outsourcing services. Xacti Corporation was formerly known as SANYO DI Solutions Co., Ltd. and changed its name to Xacti Corporation in April 2013. The company was founded in 2012 and is based in Osaka, Japan with a manufacturing plant in Depok, Indonesia. Xacti Corporation is a former subsidiary of SANYO Electric Co., Ltd.</t>
  </si>
  <si>
    <t>Digital imaging technology; development</t>
  </si>
  <si>
    <t>digital imaging; imaging technology; imaging</t>
  </si>
  <si>
    <t>0.0002961070829319636</t>
  </si>
  <si>
    <t>20659</t>
  </si>
  <si>
    <t>0.00034773698726072057</t>
  </si>
  <si>
    <t>2112</t>
  </si>
  <si>
    <t>135265ad05695de752d3563449e87810</t>
  </si>
  <si>
    <t>EvoStream, Inc.</t>
  </si>
  <si>
    <t>http://www.evostream.com</t>
  </si>
  <si>
    <t>EvoStream, Inc. is a software development company that offers solutions for the distribution of media assets. It offers EvoStream Media Server, a solution that receives various video and/or audio streams of varying formats and then serves each of those streams out in any supported format simultaneously. The companys solution supports various platforms, such as Linux, Windows, MacOSX, and BSD, as well as is used for cloud deployments. Its solution is also used for IP video security applications, action cameras, smart glasses, drones, video encoders, medical devices, robots, and YOUR devices. The company was founded in 2010 and is based in San Diego, California with an engineering office in Manila, the Philippines; and a sales office in Paris.</t>
  </si>
  <si>
    <t>700000</t>
  </si>
  <si>
    <t>software development company; media server technology; EvoStream Media Server; global software development; Live Streaming software; EMS Metadata delivery; media assets; video security applications; media rich content; latest streaming technologies.; network video systems; Stream Security Cameras; product development center; software quality assurance; Content Delivery Network; delivery network. security; wholly owned sales; highly innovative product; specific business objectives; Peer Streaming; HTML5 streaming; video encoders; live workflows; media servers; delivery mechanism; Stream Origination; various video; Low Latency; Live Video; Peer connection; Trans coding; UDP Unicast; Cloud Platform; Adaptive Bitrate; open API; action cameras; Flash RTMP; RTMPT LiveFLV; Drone stream; medical devices; audio streams; highly-skilled professionals; Web Socket; IP cameras; camera/phone/drone/IoT device; flagship product; smart glasses; service providers</t>
  </si>
  <si>
    <t>peer; ems; streaming; server; html; mpeg; leading innovator; encoders; delivery network; browsers; peer to peer; coding; software development; live streaming; metadata; latency; stream; innovator; streams; media; content; ip; live; workflows; wholly owned; wholly; video systems; video security; udp; team of highly; tcp; streaming software; specific business; security cameras; sales and engineering; rtp; propelled; product development center; platform to provide; phones and tablets; origination; media rich; low latency; live video streaming; ip video security; ip video; ip cameras; iot device; highly innovative; helps its customers; headquartered; goal of creating; flexible solution; engineering offices; embedded devices; ec; development center; delivery system; creating solutions; bitrate streaming; bitrate; adobe; action cameras; socket; innovative product; higher performance; cloud platform; assets; video streaming; security applications; highly skilled; audio; system is designed; formats; flagship product; live video; deployable; adaptive; quality assurance; offers solutions; objectives; varying; publishing; creating; receives; phones; principle; medical devices; bandwidth; rich; flash; skilled; mechanism; flagship; assurance; service providers; remains; glasses; specialize; servers</t>
  </si>
  <si>
    <t>0.00012472931721162168</t>
  </si>
  <si>
    <t>3700</t>
  </si>
  <si>
    <t>0.00017268847101592147</t>
  </si>
  <si>
    <t>2113</t>
  </si>
  <si>
    <t>cef753d9856d5bedde3c2e086aa7634f</t>
  </si>
  <si>
    <t>Granit SA</t>
  </si>
  <si>
    <t>http://www.granit.net</t>
  </si>
  <si>
    <t>Granit SA engages in the construction and operation of industrial facilities to process waste into energy or valuable goods. It processes waste plastic to hydrocarbon fuel, heating oil, and eco fuel; waste liquid organic sludge to inactive mineral material; and household, industrial, and municipal waste into recycled materials. The company also engages in the manufacture and distribution of material and equipment to reduce energy consumption in buildings, which include thermal solar panels and integrated roofs, insulation panels made of natural fibers, and soft cooling equipment. In addition, the company promotes sustainable engineering solutions through SESEC symposiums, green centers, projects, and environmental technologies. The company was founded in 1971 and is based in Lausanne, Switzerland.</t>
  </si>
  <si>
    <t>waste; thermal solar panels; sludge; reduce energy consumption; insulation panels; include thermal; heating oil; environmental technologies; cooling equipment; construction and operation; hydrocarbon; fibers; engineering solutions; mineral; reduce energy; thermal solar; recycled; promotes; industrial facilities; soft; municipal; valuable; organic; energy consumption; eco; household; goods; liquid; plastic; roofs; insulation; centers; cooling; consumption; sustainable; natural; processes</t>
  </si>
  <si>
    <t>0.00012158752081285573</t>
  </si>
  <si>
    <t>4020</t>
  </si>
  <si>
    <t>0.0002504105897310942</t>
  </si>
  <si>
    <t>2114</t>
  </si>
  <si>
    <t>b0d45f2c-85dc-4166-63b3-b022becaff7a</t>
  </si>
  <si>
    <t>Drone America</t>
  </si>
  <si>
    <t>http://droneamerica.com/</t>
  </si>
  <si>
    <t>Drone America have over 100 years combined experience in flight operations and aerospace manufacturing. Their products are designed and manufactured using the latest advanced composite fabrication techniques to produce safe, lightweight, and robust airframes to ensure reliable operations for Their customers. Their composite manufacturing processes developed in house are also environmentally friendly.</t>
  </si>
  <si>
    <t>composite; techniques to produce; processes developed; flight operations; fabrication techniques; ensure reliable; developed in house; designed and manufactured; combined experience; advanced composite; products are designed; airframes; manufacturing processes; environmentally friendly; fabrication; environmentally; manufactured; lightweight; robust; techniques; latest; friendly; combined; house; processes; safe</t>
  </si>
  <si>
    <t>0.0000775367185740645</t>
  </si>
  <si>
    <t>2848</t>
  </si>
  <si>
    <t>0.00015689986391674796</t>
  </si>
  <si>
    <t>Certain data and content provided by https://www.crunchbase.com/organization/drone-america</t>
  </si>
  <si>
    <t>2115</t>
  </si>
  <si>
    <t>df8ee0df-dd4a-11d8-bca4-3db82cd59944</t>
  </si>
  <si>
    <t>GeoWing Mapping</t>
  </si>
  <si>
    <t>http://www.geowingmapping.com/</t>
  </si>
  <si>
    <t>GeoWing Mapping Inc. is a California-based geomatics company that provides high-end mapping services and products. GeoWing Mapping Inc. is an Oakland CA based geomatics company that provides high-end mapping solutions. They are a certified WOSB/DBE. 
They know quality – image quality, data consistency, standards, specifications, and reporting. Quality starts with sensors, and they deploy high-end sensors that are designed specifically for mapping. Attention to detail matters; so every solution is examined by their mapping experts as part of their rigorous quality control procedures.</t>
  </si>
  <si>
    <t>geomatics; mapping services; mapping; services and products; rigorous quality; quality image; mapping solutions; image quality; high end sensors; examined; deploy high; consistency; attention to detail; matters; starts; rigorous; procedures; detail; quality control; attention; specifications; deploy; reporting; experts; certified; standards; image</t>
  </si>
  <si>
    <t>0.000508096851356596</t>
  </si>
  <si>
    <t>25856</t>
  </si>
  <si>
    <t>0.00046865797841553466</t>
  </si>
  <si>
    <t>Certain data and content provided by https://www.crunchbase.com/organization/geowing-mapping</t>
  </si>
  <si>
    <t>2116</t>
  </si>
  <si>
    <t>29c73168a50c5aaca21cd5b8de47c79f</t>
  </si>
  <si>
    <t>Jiangsu Talesun Solar Co., Ltd.</t>
  </si>
  <si>
    <t>Jiangsu Talesun Solar Co., Ltd. manufactures and distributes solar panels. The company is based in Changshu, China. As of August 2011, Jiangsu Talesun Solar Co., Ltd. operates as a subsidiary of Zhongli Science And Technology Group Co., Ltd.</t>
  </si>
  <si>
    <t>Changshu</t>
  </si>
  <si>
    <t>49594659</t>
  </si>
  <si>
    <t>Jiangsu Zhongli Group Co.,Ltd</t>
  </si>
  <si>
    <t>75397201</t>
  </si>
  <si>
    <t>jiangsu; distributes solar panels; manufactures and distributes; distributes solar</t>
  </si>
  <si>
    <t>0.0004638375606031313</t>
  </si>
  <si>
    <t>11710</t>
  </si>
  <si>
    <t>0.00041200658156315427</t>
  </si>
  <si>
    <t>2117</t>
  </si>
  <si>
    <t>0eb266b3e871dbeb5d5c69f5b4ed83c4</t>
  </si>
  <si>
    <t>Bay Zu Precision Co., Ltd.</t>
  </si>
  <si>
    <t>http://www.bayzu.com</t>
  </si>
  <si>
    <t>Bay Zu Precision Co., Ltd. manufactures and supplies thin film deposition equipment and vaccum process chambers in Asia. The company offers PVD systems for touch panel and optical coating, and solar cell; PECVD systems for HIT solar cell, and low degradation a-Si thin film solar cell; APPECVD systems for TCO surface texturing with SiOx; roll to roll systems for ITO film, cu film, metal mesh, energy saving film, anti-reflection film, functionalized fabrics, high reflective metal ribbon, flexible solar glass, and ultra thin glass; and low e systems for silver low e coating process applications, as well as LPCVD systems, including TCO for CIGS and a-Si solar cell front contact applications. Its products also have applications in engineering design, such as mechanical design, simulation, system control, and equipment assembly; and vaccum chamber assembly OEM, including precision device manufacture and production process. The company also exports its PVD equipment to Taiwan, China, the United States, Japan, and Korea. Bay Zu Precision Co., Ltd. was founded in 2005 and is based in Tainan, Taiwan.</t>
  </si>
  <si>
    <t>5257 (Taipei Exchange)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</si>
  <si>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t>
  </si>
  <si>
    <t>pvd; tco; bay; si; solar cell; roll; thin glass; thin film deposition; system control; surface texturing; supplies thin film; supplies thin; si thin film; si thin; si solar; ribbon; pecvd; optical coating; including precision; hit solar cell; hit solar; film solar cell; film deposition equipment; film deposition; deposition equipment; cu; coating process; anti reflection; texturing; mechanical design; reflection; ito; coating; chambers; ultra thin; solar glass; fabrics; touch panel; engineering design; assembly; production process; chamber; roll to roll; flexible solar; hit; silver; degradation; metal; mesh; reflective; exports; cigs; manufactures and supplies; oem; simulation; deposition; front; energy saving; thin film solar; film solar; anti; touch; ultra; contact; optical; saving; mechanical; flexible</t>
  </si>
  <si>
    <t>0.00025582148692953065</t>
  </si>
  <si>
    <t>17737</t>
  </si>
  <si>
    <t>0.0002225455221405896</t>
  </si>
  <si>
    <t>2118</t>
  </si>
  <si>
    <t>8eeda647-82a3-1e98-701a-578ee47829e4</t>
  </si>
  <si>
    <t>Day4 Energy</t>
  </si>
  <si>
    <t>http://www.day4energy.com/</t>
  </si>
  <si>
    <t>Founded in 2001 and headquartered in Vancouver, Canada. Day4 Energy is a growing, global brand delivering innovative photovoltaic (PV) technologies, products, services and manufacturing solutions for the production of solar panels in residential, commercial and utility-scale applications. Based on patented innovations, superior product quality and exceptional in-field performance, Day4 Energy is extending the reach of solar energy. The company is listed on the Toronto Stock Exchange under the symbol “DFE”.</t>
  </si>
  <si>
    <t>9322033.89830509</t>
  </si>
  <si>
    <t>Goodwood Capital Fund; Chrysalix Venture Capital</t>
  </si>
  <si>
    <t>DFE ()</t>
  </si>
  <si>
    <t>utility scale applications; symbol; superior product quality; superior product; scale applications; panels in residential; manufacturing solutions; innovative photovoltaic; field performance; delivering innovative; extending; product quality; commercial and utility; production of solar; listed; exchange; exceptional; innovations; utility scale; superior; reach; brand; delivering; patented; growing</t>
  </si>
  <si>
    <t>0.00008159482750524485</t>
  </si>
  <si>
    <t>26818</t>
  </si>
  <si>
    <t>0.0001243224349835547</t>
  </si>
  <si>
    <t>Certain data and content provided by https://www.crunchbase.com/organization/day4-energy</t>
  </si>
  <si>
    <t>2119</t>
  </si>
  <si>
    <t>c386c50329d7c1784fa50b49a8a0af8c</t>
  </si>
  <si>
    <t>GreenSight Agronomics, Inc.</t>
  </si>
  <si>
    <t>http://greensightag.com</t>
  </si>
  <si>
    <t>GreenSight Agronomics, Inc. manufactures turfgrass and agricultural drones and operates a cloud based drones platform. The companys products include an automated drone system, advanced sensors, and data analytics platform. It offers turf, irrigation, and crop management; and plant health and pest detection services for turf monitoring. In addition, the company provides agriculture moisture management and crop protection services for crop monitoring. Furthermore, the drones Ag-trail service provides a data gathering system for capturing plant health data. The agronomic sensors are integrated on fixed platforms, greenhouse gantries, mowers, and sprayers. It serves customers in golf course, farm, and agricultural industry. GreenSight Agronomics, Inc. was incorporated in 2015 and is based in Brookline, Massachusetts.</t>
  </si>
  <si>
    <t>Autonomous Intelligence Platform; managers actionable alerts; commercial drone platform; turf remote sensing; golf courses; fertilizer. agriculture. drones.; robotics. sustainability. water; High-End Agriculture; large reductions; fertilizer usage; data analytics; 752B gallons; water consumption; autonomy; fungicides; GreenSight; pesticide; pesticides; millions; sensors; hundreds; costs; generation</t>
  </si>
  <si>
    <t>golf courses; fertilizer; golf; courses; water consumption; turf; second generation; intelligence platform; hundreds of millions; generation of commercial; gallons of water; gallons; commercial drone platform; autonomous intelligence; advanced sensors; pesticide; reductions; pesticides; save; drone platform; data analytics; annually; millions; autonomy; sustainability; combine; alerts; actionable; managers; remote sensing; commercial drone; hundreds; second; pump; buy; usage; sensing; analytics; consumption; reducing; leader; year; enabling; land</t>
  </si>
  <si>
    <t>0.0003278092522843382</t>
  </si>
  <si>
    <t>0.0002676562912620754</t>
  </si>
  <si>
    <t>2120</t>
  </si>
  <si>
    <t>2b4bc3c45e1820d4292b2de025cf8414</t>
  </si>
  <si>
    <t>Sierra Nevada Solar, Inc.</t>
  </si>
  <si>
    <t>http://www.sierrasolar.com</t>
  </si>
  <si>
    <t>Sierra Nevada Solar, Inc. offers solar power products in Nevada. Its products include solar panels, batteries, books and videos, charge controllers, composting toilets, fans and ventilation, fuses and circuit breakers, gas room heaters, generators, hydro-electric, inverters, lighting, power panels, PV panel mounting, refrigeration, solar gadgets, solar hot water, solar ovens, solar water pumping, system control, tankless water heaters, and wind power. Sierra Nevada Solar also offers products through catalogues. The company was founded in 1980 and is based in Grass Valley, California. As of November 2010, Sierra Nevada Solar, Inc. operates as a subsidiary of EnPower Systems, Inc.</t>
  </si>
  <si>
    <t>Grass Valley</t>
  </si>
  <si>
    <t>solar panels; solar hot water; Solar Mounting Kits; charge controllers; products; Pre-wired Power Centers; DEKA Deep; Renewable Energy; solar energy; Grid Solar; solar power products; local solar energy; solar cost payback; Sierra Nevada Solar; Best Solar Company; Northern California; Grass Valley; Solar PV Energy; Energy Systems; Solar Energy Systems; Sailboat Solar Electric; Grid Solar Living; solar water; tankless water heaters; power plant-related air; MK 8G22NF DEKA; MK 8G8DLTP DEKA; solar gadgets; solar design; solar ovens; solar system rebates; volt; gas room heaters; DEKA Deep Cycle; outstanding customer service; NABCEP-certified installation crews; Systems | Solar; Best Selling Products; Renewable Energy Industry; Renewable Energy Showroom; Renewable Energy Showcase; Special Price Products; Magnum Energy MS4024PAE; Solar Technicians; Solar Refrigeration; Outback 4-port Comm; Sierra Solar; Concorde PVX-890T Sun; Idaho Maryland Rd; Big Baby Box</t>
  </si>
  <si>
    <t>read; outback; mk; deka; volt; solar panels solar; sierra; showroom; pre wired; power centers; plan it solar; pg; panels solar; packaged systems; mounting kits; grass; solar mounting; featured; helped; week; charge controllers; wired; packaged; solar hot water; solar hot; northern; email; valley; refrigeration; hydro; grid solar; deep; yingli; wind micro; vfx; tristar; tour; tankless; system control; sqflex; solar pv energy; solar ovens; solar living; solar gadgets; solar cost; simplest; sierra solar; samlex; sailboat; renewable energy industry; pv energy; pst; promotions; product categories; presenting; nf; newspaper; newsletter; nabcep certified; nabcep; micro hydro; magnum; local solar energy; leader in solar; installation crews; ig; hydro electric; grundfos sqflex; grundfos; fx; fronius; field of solar; fax; fans and ventilation; facts; email marketing; design and sales; days a week; counties; continental; composting toilets; composting; catalogues; call us today; busy; breathe; baby; astronergy; air we breathe; air pollution; speak; showcase; pioneers; equal; controllers; mounting; solar water pumping; ms; local solar; honest</t>
  </si>
  <si>
    <t>0.00035716690696068983</t>
  </si>
  <si>
    <t>8618</t>
  </si>
  <si>
    <t>0.00034595580503451285</t>
  </si>
  <si>
    <t>2121</t>
  </si>
  <si>
    <t>df77f6ec542cba03d491ac66ce125d4f</t>
  </si>
  <si>
    <t>Youngjin Astech Co.,Ltd</t>
  </si>
  <si>
    <t>http://www.metalmask.com</t>
  </si>
  <si>
    <t>Youngjin Astech Co., Ltd. provides metal mask, micro photo etching, and fine electro forming products. It offers metal mask and laser mask; micro photo etching technology for application in integrated circuit of semi-conductor, shadow mask, lead frame, OLED, FA, cell phone, fuel cell, and ultra-precision metal parts; and electroforming technology for use in manufacturing ultra-precision parts, such as metal mask, OLED mask, touch mask, LGP/LGF stamper, prism die, master die, MEMS, prove tip, micro sieve, etc., grating photolithography technology and electroforming technology. The company also provides ultrasonic metal mask cleaner, a technology of cleaning objects precisely to the areas less than 0.3 mm pitch; screen mask, a mask for use in areas, including screen print, PCB pattern, LCD, PDP, touch panel, semi-conductor, solar battery, and other electrode print; photo etching mask; half etching mask; and chip on board mask to apply to the uneven surface of PCB where some parts are already installed. In addition, it offers bump mask, a fine metal mask for forming semiconductor package inner bump, wafer bump; PH mask used for ultra-small chip mounts; electro forming mask for UV ink dot print; flip chip mask for chip mounts less than 0.3 mm; and BGA re-balling jigs, manual printers, standardized frames, squeegee, and other jigs and SMT materials. Further, the company provides hybrid mask for solar battery, touchscreen, PDP/LCD, OLED, MLCC, LTCC, EMI, MESH filter, and active printing applications. Youngjin Astech Co., Ltd. was founded in 1978 and is based in Gumi, South Korea.</t>
  </si>
  <si>
    <t>Gumi</t>
  </si>
  <si>
    <t>Gyeongsangbuk-do</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</si>
  <si>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t>
  </si>
  <si>
    <t>mask; etching; bump; pdp; jigs; forming; solar battery; print; oled; semi conductor; chip; die; pcb; fine; conductor; electro; mounts; mm; metal; semi; lcd; ultra; photo; uneven; ultra small; technology for application; squeegee; sieve; screen mask; prove; prism; printing applications; precision metal; photolithography; offers metal; metal parts; ltcc; lgp; flip chip; flip; fa; dot; bga; screen; standardized; smt; ph; touch; ultrasonic; touchscreen; shadow; integrated circuit; inner; emi; touch panel; electrode; mems; cell phone; ink; pitch; filter; master; fuel cell; cleaner; printers; pattern; mesh; precisely; uv; apply; half; objects; manual; wafer; frames; laser; printing; frame; circuit; active; lead; cleaning; package; hybrid; board; phone</t>
  </si>
  <si>
    <t>0.0005814139839462582</t>
  </si>
  <si>
    <t>0.0004887736465060497</t>
  </si>
  <si>
    <t>2122</t>
  </si>
  <si>
    <t>04827840-996a-aa05-4d79-0ccd93ca01e4</t>
  </si>
  <si>
    <t>Drone Pilot</t>
  </si>
  <si>
    <t>http://dronepilot.io/</t>
  </si>
  <si>
    <t>Drone Pilot Is A Professional Service Provider Of Unmanned Air, Ground, And Maritime Robotics For First Responders. Drone Pilot provides complete insource and outsource options for professional organization seeking this technology for data collection. They were created to set a standard of safety, pilot flight training, flight checks, platform knowledge, platform maintenance, site assessments, hazard awareness for clients with no knowledge of operating the technology. They have witnessed inexperienced, reckless operators, and irresponsible acts which to the public has blamed on the DRONE technology and not where the true cause of the problem lies, with the pilot!
Drone Pilot has built a training program for all experience levels to a high standard of safety and responsible flying practices. Drone Pilot training staff are all active duty/retired public safety professionals from fire, police, and military organizations. The Drone Pilot cadre are experienced professionals promoting safety first using public safety training tactics as Their training delivery platform standard.</t>
  </si>
  <si>
    <t>Wimberley</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</si>
  <si>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t>
  </si>
  <si>
    <t>drone pilot; pilot; public safety; training program; tactics; site assessments; safety training; retired; reckless; promoting safety; professional service; outsource; military organizations; irresponsible; inexperienced; high standard; flight checks; experienced professionals; drone pilot training; delivery platform; cadre; pilot training; lies; knowledge; unmanned air; hazard; flight training; professionals; responders; checks; duty; promoting; service provider; police; seeking; assessments; acts; practices; maritime; responsible; true; staff; organization; drone technology; data collection; awareness; problem; experienced; active; organizations; collection; fire; program; levels; created; flying; operators; options</t>
  </si>
  <si>
    <t>0.00030961806960701747</t>
  </si>
  <si>
    <t>5183</t>
  </si>
  <si>
    <t>0.0003000740567078445</t>
  </si>
  <si>
    <t>Certain data and content provided by https://www.crunchbase.com/organization/drone-pilot</t>
  </si>
  <si>
    <t>5ccb37505c817ae58eb9a0f43dce4018</t>
  </si>
  <si>
    <t>Blue Ocean Robotics ApS</t>
  </si>
  <si>
    <t>http://www.blue-ocean-robotics.com</t>
  </si>
  <si>
    <t>Blue Ocean Robotics ApS, through its subsidiaries, designs, develops, and commercializes robotic solutions. It offers logistic, cleaning and disinfection, part handling, process, telepresence, telemedicine, rehabilitation, social therapeutic, educational project, social, educational, tele-education, and lawn mowing robots, as well as drones. The company also provides robotic automation solutions; automation-assessment services; roadmaps for strategic automation, hospitals, care homes, and rehab centers; investment analyzers for strategic automation; production, health, and education track services; strategic automation of factories driven by robotics; annual American robot conference; RoboBusiness leadership summits; workshops for municipalities and big welfare workplaces; events for the robotic industry; RoboBusiness history and news; and others. In addition, it engages in partnership programs with a partner company to collaborate and invest in the design, development, and commercialization of robotic solutions for a specific challenge and/or realization of an unexploited business opportunity. The company serves production, healthcare, education, and other sectors. It offers its products through sales partners and joint ventures in Austria, Belgium, Estonia, Finland, Hong Kong, Lithuania, Malaysia, the Netherlands, Poland, Spain, Turkey, and Qatar, as well as Dubai, United Arab Emirates. Blue Ocean Robotics ApS has a strategic sales partnership with Vector ITC Group. The company was founded in 2013 and is based in Odense, Denmark with subsidiaries in Lithuania, Hong Kong, the United States, Sweden, and Germany.</t>
  </si>
  <si>
    <t>Blue Ocean Robotics; exponentially growing robotics; Denmark-based robotis company; generation robots. robotics; carefully selected portfolio; robotics R&amp;D; spin-out Blue Ocean; academic-based research; robotic projects; robotic products; successful sell; right sell; startup enterprises; new subsidiaries; strategic partner; related business-assets; international sales; synergies; commercialize; IPR; commercialization; timing; mission; businesses; Focus; resources; capital; industry; lead; markets; equity/shares; development</t>
  </si>
  <si>
    <t>ocean; spin; license; blue; timing; synergies; strategic partner; sales and development; robotics industry; robotic projects; robotic products; international sales; exponentially; carefully selected; affiliated; robots; shares; sell; robotic; academic; commercialize; carefully; invests; interconnected; equity; introduce; remains; commercializing; commercialization; closely; bridge; successful; enterprises; leveraging; selected; capital; strategic; subsidiaries; startup; assets; partner; lead; portfolio; growing; resources; enabling</t>
  </si>
  <si>
    <t>0.00011580614027706792</t>
  </si>
  <si>
    <t>3308</t>
  </si>
  <si>
    <t>0.00020509576738545783</t>
  </si>
  <si>
    <t>2124</t>
  </si>
  <si>
    <t>76eebe9c513cf0cb0e153b0c050bdc51</t>
  </si>
  <si>
    <t>Arista Power, Inc.</t>
  </si>
  <si>
    <t>http://www.aristapower.com</t>
  </si>
  <si>
    <t>Arista Power, Inc. develops, supply, and integrates custom-designed power management systems, renewable energy storage systems, solar photovoltaic (PV) systems, and wind turbines in the United States. Its products include Power on Demand system, a patent-pending energy storage and management system that reduces customer's peak demand using inputs from multiple energy sources in conjunction with a custom-designed battery storage system and a proprietary smart monitoring technology. The company also offers Mobile Renewable Power Station, which integrates solar PV, wind turbines, fuel cells, and/or generators with an integrated onboard storage device for military and other applications. In addition, it designs, supplies, and installs solar PV panels either as a stand-alone system or integrated with its other products. The company was formerly known as WindTamer Corporation and changed its name to Arista Power, Inc. in May 2011. Arista Power, Inc. was incorporated in 2001 and is headquartered in Rochester, New York. On January 12, 2016, Arista Power, Inc. filed a voluntary petition for liquidation under Chapter 7 in the U.S. Bankruptcy Court for the Western District of New York.</t>
  </si>
  <si>
    <t>Rochester</t>
  </si>
  <si>
    <t>2310000</t>
  </si>
  <si>
    <t>TMK-ENT INC.</t>
  </si>
  <si>
    <t>ASPW (Pink Sheets LLC); A18A (Unquoted security)</t>
  </si>
  <si>
    <t>renewable power solutions; solar energy systems; wind turbines; Arista Solar solutions; custom-designed power management; renewable energy solution; Renewable Power Station; manufacturing. renewable energy.; diffuser-augmented wind turbines; custom-designed battery storage; alternative clean energy; peak power demand; multiple energy sources; onboard storage unit; traditional fossil fuel; smart monitoring technology; off-grid applications; intrusive experience; electrical power; scalable solutions; faster return; exclusive turbine; energy costs; optimal times; proprietary applications; developer; manufacturer; inputs; dependency; conjunction; WindTamer</t>
  </si>
  <si>
    <t>manufacturer of renewable; leading developer; custom designed; renewable power; developer and manufacturer; energy solution; power solutions; solar energy systems; turbine produces; trailer mounted; traditional fossil fuel; traditional fossil; systems deliver; system utilizes; storage unit; storage system; solutions offer; scalable solutions; renewable energy solution; reliable energy; releases; reducing peak; reduce dependency; production of electrical; power on demand; power management systems; power demand; peak power demand; onboard storage; monitoring technology; intrusive; generates wind; faster return; diffuser; dependency; clean energy solution; battery storage; wind turbines; power station; turbines; station; peak power; patented technology; developer; grid applications; energy systems; demand; inputs; trailer; lowering; power management; conjunction; wind and solar; fossil fuel; seeking; electrical power; customizable; return on investment; energy costs; augmented; exclusive; onboard; solar solutions; management systems; utilizes; noise; utilize; fossil; energy sources; function; peak; optimal; scalable; completely; generates; faster; turbine; return; patented; times; reducing; alternative; mounted; unit; affordable; traditional; flexible</t>
  </si>
  <si>
    <t>0.00041992034304532533</t>
  </si>
  <si>
    <t>20245</t>
  </si>
  <si>
    <t>0.000372567640583602</t>
  </si>
  <si>
    <t>2125</t>
  </si>
  <si>
    <t>54cfcac00139d0fb9f4124ba46b32768</t>
  </si>
  <si>
    <t>Kespry Inc.</t>
  </si>
  <si>
    <t>http://kespry.com</t>
  </si>
  <si>
    <t>Kespry Inc. designs, develops, and manufactures drones. It offers Kespry drone, an automated unmanned aerial vehicle (UAV) that flies autonomously, collects aerial data, and uploads aerial data automatically to the Kespry Cloud, an aerial cloud intelligence platform for Kespry UAVs that simplifies reporting and translates data into actionable operational insights. The company serves aggregates, insurance, and construction industries globally. Kespry Inc. was founded in 2013 and is based in Menlo Park, California.</t>
  </si>
  <si>
    <t>28352614</t>
  </si>
  <si>
    <t>Lightspeed Venture Partners (2); Barton Asset Management, LLC; Frontier Tech Ventures; DCM; Spectrum 28 Capital LLC</t>
  </si>
  <si>
    <t>aerial data; aerial data capture; highly reliable drone; reliable drone systems; Kespry Aerial Data; Kespry industrial drone; highly reliable end-to-end; reliable end-to-end platform; drone technology; modern programming environment; high-performance computing power; capture aerial data; sensor processing algorithms; commercial-grade drone; commercial-grade aerial data; drone hardware; aerial intelligence platform; Kespry designs; Secure wireless data; view high-resolution maps; simple-to-use product; mission planning; high dynamic range; cloud-based analytics; on-board network communications; additional features; commercial applications; optimal flight path; image delivery; wireless communication; Built-in camera links; cloud services; www.kespry.com. aerospace. analytics.; Lightspeed Venture Partners; aerial information; business insights; Kespry Inc.; commercial-grade solution; Self-controlled flight; flyover area; Pre-flight checks; Point-and-touch selection; low downtime; image processing; Automatic creation; safe operation; integrated design; unprecedented level; software development; high standards</t>
  </si>
  <si>
    <t>aerial data capture; highly reliable; commercial grade; processing algorithms; performance computing; high performance computing; data system; computing power; cloud based analytics; builds highly; allows businesses; aerial intelligence; advanced sensor; data capture; aerial data; mission planning; wireless communication; integrated system; drone systems; tomorrow; designs and builds; cloud services; promise; systems for commercial; high throughput; incorporate; analyze; insights; throughput; safer; onboard; grade; commercial applications; programming; capture; safely; flights; maps; drone technology; computing; rapidly; wilson; well positioned; unprecedented level; system to deliver; swappable; solution that allows; safe operation; readiness; pre flight; platform provider; optimal flight path; optimal flight; network communications; leading enterprises; joysticks; intelligence system; intelligence platform; integrated design; industrial drone; high standards; high dynamic range; high dynamic; hdr; grade drone; flyover; flight path; flight checks; field swappable; dynamic range; drone takes; drone and aerial; develops drone; developer of commercial; critical component; commercial grade drone; capture aerial data; capture aerial; calif; built in camera; achieve high; confirm; analytics; modern; drone hardware; mechanical engineering; drone system; accelerates; algorithms; simply; electrical engineering; aeronautics; organizations; image; system that allows; share; wireless; downtime; claims; high performance</t>
  </si>
  <si>
    <t>0.00025300930093831973</t>
  </si>
  <si>
    <t>4114</t>
  </si>
  <si>
    <t>0.00026330390495280187</t>
  </si>
  <si>
    <t>2126</t>
  </si>
  <si>
    <t>0bea0827d06e9f7b930618f9ba6e1c47</t>
  </si>
  <si>
    <t>Fastout Int. AB (publ)</t>
  </si>
  <si>
    <t>http://www.fastout.com</t>
  </si>
  <si>
    <t>Fastout Int. AB (publ) operates a platform that enables businesses to create and publish customized 360° drone views to highlight their geographical setting. The company offers global self service platform for pilots and companies; and API technology for seamless integration. It offers its solutions for various industries, such as real estate, property, tourism, and media worldwide. Fastout Int. AB (publ) was founded in 2013 and is based in Stockholm, Sweden.</t>
  </si>
  <si>
    <t>1218563</t>
  </si>
  <si>
    <t>New Equity Venture International AB</t>
  </si>
  <si>
    <t>647375</t>
  </si>
  <si>
    <t>FOUT (Aktietorget)</t>
  </si>
  <si>
    <t>Helicopter Views; perfect flexible tool; custom digital overlay; interactive drone views; professional drone pilots; aerial mapping; self service platform; tag hotspots; aerial mapping technologies; social media; Latest API technology; global self-service platform; self-service platform customers; automated QR codes; eye level view; digital platform; unique new offering; ultimate view; real estate agencies; virtual aerial tours; drone order; sharing economy business; ultimate views; technological innovations; digital overlays; seamless integration; perfect tool; local residents; street view; satellite images; huge library; digital communication; hotspot pins; commercial partners; observation tower; customized maps; street scenes; map search; additional tools; innovative services; video ad; entire creation; virtual reality; tourist attractions; 360°; world; company; zoom; ambition; clients</t>
  </si>
  <si>
    <t>views; service platform; overlay; hotspots; digital platform; ambition; publish; tag; social media; zoom; helicopter; ultimate; world's largest; aerial mapping; view; perfect; interactive; map; pilots; images; tourist attractions; tourist; templates; technological innovations; tagging; street view; sleep; sharing economy; seamless integration; scenes; satellite images; qr; professional drone pilots; place a drone; pins; photographed; overlays; local professional; innovative aerial; images are processed; hotspot; geotagged; fully developed; embed; easily build; earn money; connects local; commercial partners; attractions; ads; add images; tool; pioneers; street; fly drones; media; virtual; residents; social; codes; ad; largest; customized; websites; professional drone; earn; library; incentive; observation; community; municipalities; api; easily; huge; mapping; directly; join; flexible; straight; instantly; processed; drone pilots; seamless; licensed; economy; database; virtual reality; eye; combine; tower; sharing; members; connects; agencies; maps; you're; innovations; creation; technological; website</t>
  </si>
  <si>
    <t>0.0002567909462895523</t>
  </si>
  <si>
    <t>6727</t>
  </si>
  <si>
    <t>0.0002539198215775419</t>
  </si>
  <si>
    <t>2127</t>
  </si>
  <si>
    <t>597fe7e32f626743a074a7a33b031bc2</t>
  </si>
  <si>
    <t>Genesis Solar Hungary Kft</t>
  </si>
  <si>
    <t>Genesis Solar Hungary Kft engages in the planning, financing, and building a plant to manufacture solar panels using thin film technology. The company is based in Tatabanya, Hungary. Genesis Solar Hungary Kft operates as a subsidiary of Genesis Solar Corporation.</t>
  </si>
  <si>
    <t>Tatabanya</t>
  </si>
  <si>
    <t>Genesis Solar Corporation</t>
  </si>
  <si>
    <t>manufacture solar panels; kft; genesis solar; genesis; manufacture solar; thin film technology; film technology; financing; plant; planning</t>
  </si>
  <si>
    <t>0.0002554293532411956</t>
  </si>
  <si>
    <t>4920</t>
  </si>
  <si>
    <t>0.00021975014006371987</t>
  </si>
  <si>
    <t>2128</t>
  </si>
  <si>
    <t>5f25cf67-3757-7298-b80b-c925d3412407</t>
  </si>
  <si>
    <t>Animate Objects, Inc.</t>
  </si>
  <si>
    <t>http://www.animateobjects.net</t>
  </si>
  <si>
    <t>Augmented, Virtual and Mixed Reality Experience and Innovation Company. Innovation in Augmented and Virtual Reality, Drones, Consumer Products and HTML5.</t>
  </si>
  <si>
    <t>augmented; virtual reality; virtual; reality; mixed reality; augmented and virtual; html; consumer products; innovation; mixed</t>
  </si>
  <si>
    <t>0.0010072729843411173</t>
  </si>
  <si>
    <t>0.0006497604120264618</t>
  </si>
  <si>
    <t>Certain data and content provided by https://www.crunchbase.com/organization/animate-objects-inc</t>
  </si>
  <si>
    <t>2129</t>
  </si>
  <si>
    <t>10f64d6e87051a4b5da2a376548ea306</t>
  </si>
  <si>
    <t>Carbonetix Pty Ltd</t>
  </si>
  <si>
    <t>http://www.carbonetix.com.au</t>
  </si>
  <si>
    <t>Carbonetix Pty Ltd., a carbon and energy management consultancy, provides consulting and project management services for the implementation of cost-effective and practical energy solutions for private and public energy users. It offers consultancy services that include energy and water audits, energy and water efficiency studies, NGERS reporting, carbon and GHG emissions inventories, energy efficiency opportunities assessments, NABERS rating services and assurance, and technological and economic assessments; and project implementation services that include project management, energy performance contracting, energy performance projects, implementation and commissioning of energy and water efficiency projects, measurement and verification plans, embedded engineer roles, and embedded utilities officer roles. The company also provides carbon real-time energy management software that is used by organizations to monitor energy use within 60 seconds of real-time for electricity usage, solar panels electricity generation, wind electricity generation, water consumption, gas consumption, and ambient temperature; and CarbonMetriX, an environmental data management tool that is designed primarily for Australian local governments to track, interactively report, and organize a range of data, including carbon emissions, electricity and gas, water, fuel, paper use, and air travel emissions. It offers energy efficiency engineering and resource management services for energy and water savings for its clients. Carbonetix Pty Ltd. was formerly known as Energy Doctor Pty Ltd. and changed its name to Carbonetix Pty Ltd. in 2006. The company was founded in 2002 and is based in Frankston, Australia.</t>
  </si>
  <si>
    <t>Frankston</t>
  </si>
  <si>
    <t>Oxygen Accelerator</t>
  </si>
  <si>
    <t>energy; electricity usage; energy monitoring; carbon real-time energy; electricity usage monitor; energy management software; energy efficiency; energy efficiency opportunities; real-time energy monitoring; solar panels electricity; panels electricity generation; real-time electricity usage; water efficiency; water efficiency studies; energy monitoring software; Carbon Real-Time electricity; water efficiency projects; real-time energy management; greenhouse gas emissions; electricity usage data; energy performance projects; NABERS rating services; energy performance contracting; wind electricity generation; Monitor electricity usage; energy usage; energy efficiency engineering; energy usage data; energy management consultancy; electricity usage reports; Energy Efficiency Upgrades; efficiency opportunities assessments; energy consumption monitoring; water consumption; electricity billing-class data; GHG emissions inventories; Energy Efficiency Improvements; up-to-the-minute energy usage; electricity monitor; power usage meter; environmental tracking software; practical energy solutions; public energy users; energy conservation strategies; project management; Monitor Energy; energy monitoring package; large scale energy; Energy Software Development; utilities officer roles</t>
  </si>
  <si>
    <t>energy and water; electricity usage; energy monitoring; water efficiency; real time energy; time energy; wind electricity; water consumption; energy management software; roles; energy performance; billing; usage data; rating services; monitoring software; measurement and verification; inventories; graph; energy efficiency opportunities; efficiency projects; efficiency opportunities; reduce energy; power usage; consultancy services; comparison; compare; greenhouse gas emissions; management software; gas emissions; minute; greenhouse gas; tracking software; software system; services and products; project implementation; officer; ghg; gas consumption; environmental data; enables the user; dates; council; billing data; ambient temperature; allows the user; electricity generation; energy usage; organisations; carbon emissions; report; greenhouse; emissions; assessments; usage; rating; assurance; consultancy; audits; meter; displayed; verification; trend; reporting; energy management; services that include; selected; reports; carbon; implementation; paying; studies; seconds; initiatives; period; metering; project management; data management; monitor; scope; aren't; you're; turning; circuits; utilities; ambient; select; management services; engineer; energy efficiency; discover; consumption; energy costs; days; commissioning; opportunities; promote; sustainability; governments; exactly; circuit</t>
  </si>
  <si>
    <t>0.0002069464967456547</t>
  </si>
  <si>
    <t>0.000266861878651009</t>
  </si>
  <si>
    <t>2130</t>
  </si>
  <si>
    <t>2b77b9e686cffc03a16b7ea602510f29</t>
  </si>
  <si>
    <t>KT High-Tech Marketing Inc.</t>
  </si>
  <si>
    <t>KT High-Tech Marketing Inc. develops and commercializes thermal management technologies for consumer electronic and energy storage applications in the United States. The company offers lithium-ion battery thermal runaway shields; fiber thermal interface materials; and phase change material composite heatsinks. Its technologies are used in electronic applications, such as mobile devices, cloud computing, virtual reality platforms, satellites, Internet of things, drones, and connected cars. The company was founded in 2013 and is based in Saratoga, California.</t>
  </si>
  <si>
    <t>KT High-Tech Marketing Inc., Prior to Reverse Merger with KULR Technology Corp</t>
  </si>
  <si>
    <t>thermal management solutions; fiber-based thermal management; thermal interface materials; fiber-based thermal interface; vapor chamber heat; carbon fiber; thermal runaway shield; Carbon fiber-based architecture; thermal runaway occurs; fiber thermal interface; thermal management industry; chamber heat spreaders; proprietary carbon fiber; thermal interface material; ultra-lightweight thermal insulation; Low thermal resistance; bulk thermal conductivity; copper based heat; traditional copper-based heat; fiber core sandwich; contact pressure; fiber ball structures; chamber heat spreader; high performance applications; lower contact pressure; Phase change materials; Low contact pressure; Bond line thickness; thermal performance; heat sinks; thermal capacity</t>
  </si>
  <si>
    <t>thermal management; carbon fiber; spreaders; fiber; management solutions; chamber; vapor; lighter; prevent; carbon; copper; interface; ultra lightweight; transfer heat; thermal resistance; thermal performance; thermal conductivity; thermal capacity; subsequently; smaller size; single cell; sacrificing performance; sacrificing; range of high; psi; pressure required; phase change; offers full; neighboring; melting; low thermal; lighter weight; internal components; insulation materials; heat sinks; heat pipes; heat generated; glass fiber; features and benefits; energy intensive; dissipating; develops carbon; conductivity; arbitrary; aluminum and copper; thermal insulation; sinks; higher performance; heats; gaps; adjacent; lithium ion battery; storing; shield; issue; absorbs; waste heat; pressure; sandwich; ion battery; integrated circuits; prevents; particle; bond; revolutionize; occurs; cooler; contact; replaces; cloud computing; bulk; ball; lithium ion; entering; higher; alternatives; structures; thickness; exchangers; intensive; chips; shapes; conducting; environmentally friendly; fusion; resistance; ion; circuits; phase; mobile devices; pipes; owns; smaller; lithium; enhanced; environmentally; efficiently; compliance; computing; energy storage</t>
  </si>
  <si>
    <t>0.00008085184057515954</t>
  </si>
  <si>
    <t>2398</t>
  </si>
  <si>
    <t>0.00013995119473562978</t>
  </si>
  <si>
    <t>2131</t>
  </si>
  <si>
    <t>66eb2d300fc13a13819142ad982c0776</t>
  </si>
  <si>
    <t>CET Glass Processors (Holdings) Limited</t>
  </si>
  <si>
    <t>http://www.cetglass.co.uk</t>
  </si>
  <si>
    <t>CET Glass Processors (Holdings) Limited manufactures and supplies glass and insulated glass units for customers in the United Kingdom and internationally. The company specializes in the processing of Low E glasses for domestic and commercial applications. It offers insulated glass units for energy rated windows, solar control and self clean roof glasses, toughened glasses, spandrel panels, and fire resistant glasses. The company also provides soft and hard coat products; and advice on glass solutions for U values and window energy ratings. It serves markets, such as domestic windows and conservatories, new build and local authority domestic dwellings, and commercial buildings and windows. The company offers its products through distributors located in the United Kingdom. The company was formerly known as INHOCO 2392 Limited and changed its name to CET Glass Processors (Holdings) Limited in March 2002. CET Glass Processors (Holdings) Limited was incorporated in 2001 and is based in Northampton, United Kingdom.</t>
  </si>
  <si>
    <t>insulated glass units; insulated glass; glass units; glasses; insulated; windows; spandrel panels; spandrel; glass solutions; glass and insulated; fire resistant; energy rated; dwellings; coat; domestic; conservatories; solar control; ratings; domestic and commercial; authority; processors; products through distributors; rated; soft; commercial buildings; units; values; holdings; manufactures and supplies; advice; commercial applications; window; resistant; hard; located; offers its products; distributors; fire; specializes</t>
  </si>
  <si>
    <t>0.0004883039491644517</t>
  </si>
  <si>
    <t>0.0004193455374884365</t>
  </si>
  <si>
    <t>2132</t>
  </si>
  <si>
    <t>6e17cb7201d217e391faf3cd3935e0cf</t>
  </si>
  <si>
    <t>SGM Telecomunicações Ltda</t>
  </si>
  <si>
    <t>http://www.sgmtelecom.com.br</t>
  </si>
  <si>
    <t>SGM Telecomunicações Ltda designs, develops, and implements integrated solutions for telecommunication systems. Its products include TX combiners, RX multiacouplers, cavity filters, power amplifiers, converters, portable transceivers, diversity units, optical interface for alarm supervision, VHF/UHF repeater supplied by solar panel, and telephone couplers. The company also provides integrated services, which include supply and implantation of analog trunked system to cover roads; supply and implantation of radio dispatch consoles models and a controller unit for the interface of signaling controlled lines; supply and implantation of HF radio system to ground-air communication; development and supply of power amplifiers to microwave radio in aluminum/substrate; development, production, and implantation of optical interface supervision systems, as well as telephone adapters and couplers to connect the service channel of the digital radios; project, integration, supply, and implantation of consoles systems, modular VHF-UHF repeaters, and mobile and portable radios; supply and implantation of high performance repeaters and continuous operation in VHF/FM band; integration and supply of repeaters, mobile and portable radios, and radio-modems for data transmission; and supply of a modern digital systems and trunking systems. It serves public safety, utilities, and transport markets. The company was founded in 1991 and is based in Sao Paulo, Brazil. As of September 16, 2014, SGM Telecomunicações Ltda operates as a subsidiary of Tait Ltd..</t>
  </si>
  <si>
    <t>Sao Paulo</t>
  </si>
  <si>
    <t>Tait Ltd.</t>
  </si>
  <si>
    <t>power amplifiers; microwave radio; optical interface; interface supervision systems; modern digital systems; hf radio; implantation; Professional Radio Equipment; ground-air communication; Radio Systems; high performance repeaters; modular VHF-UHF repeaters; microwave equipment components; implements integrated solutions; alarm supervision; 1kW output power; RF power Amplifiers; control center; 10-site MPT1327 Trunking; Operational Control Center; signal processing consoles; Automatic Vehicle Location; latest generation HF; portable radios; transportable digital emergency; SDH optical telecommunication; high performance antenna; consoles systems; Paulo Underground Urban; extreme fail-safe situation; ground tower antennas; Operation Center; radio dispatch; trunking systems; telecommunication systems; supply; SGM; digital radios; Radio Console; telephone couplers; integrated services; VHF/FM band; portable transceivers; TX combiners; continuous operation; VHF/UHF repeater; RX multiacouplers; centralized Consoles; paralell operation; service channel</t>
  </si>
  <si>
    <t>vhf; radio system; power amplifiers; microwave radio; consoles; repeaters; hf; amplifiers; ghz; microwave; uhf; trunking; trunked; repeater; radio systems; mobile and portable; couplers; control center; output power; supervision; supplied; implemented; radio; radios; analog; telephone; roads; rail; telecommunication; rf; converters; center; alarm; optical; interface; xe; well as telephone; voice and data; vehicle location; tx; twt; trunking system; trunked radio; transistors; transceivers; telecommunication systems; são paulo; são; systems project; systems designed; system operating; system is integrated; synchronization; scanned; rx; radio equipment; providing seamless; presently; paulo; oscillator; operational control; modern digital; modems; mhz; mention; maintenance service; linking; latest generation; kw output; integrated services; ghz frequency; fail safe; equipment components; digital signal processing; digital signal; dc converters; console; components and systems; combiners; civil works; automatic vehicle location; automatic vehicle; integrated solutions; diversity; data transmission; implementation; signaling; linked; integrated system; insert; fm; yard; dispatch; accepted; transportable; word; system consists; signal processing; cavity; high performance</t>
  </si>
  <si>
    <t>0.0004395020883891529</t>
  </si>
  <si>
    <t>13120</t>
  </si>
  <si>
    <t>0.0005071206659229806</t>
  </si>
  <si>
    <t>2133</t>
  </si>
  <si>
    <t>7f1b53660cc291cb593bffa352befae5</t>
  </si>
  <si>
    <t>Garrigues SA</t>
  </si>
  <si>
    <t>http://www.garrigues-sa.com</t>
  </si>
  <si>
    <t>Garrigues SA manufactures photovoltaic solar panels. The company was incorporated in 1984 and is based in Colayrac St Cirq, France.</t>
  </si>
  <si>
    <t>Colayrac St Cirq</t>
  </si>
  <si>
    <t>manufactures photovoltaic solar; manufactures photovoltaic; photovoltaic solar panels; photovoltaic solar</t>
  </si>
  <si>
    <t>0.0003781724004700053</t>
  </si>
  <si>
    <t>3621</t>
  </si>
  <si>
    <t>0.00041383449659814116</t>
  </si>
  <si>
    <t>2134</t>
  </si>
  <si>
    <t>961d47582da1fa316f144cd9f1c54fbb</t>
  </si>
  <si>
    <t>Global Warming Solutions, Inc.</t>
  </si>
  <si>
    <t>Global Warming Solutions, Inc., a development stage company, focuses on development and commercialization of technologies that help mitigate global warming and effects on the planet. The companys solutions include light electric thermal generator solar energetic system, a hybrid solar and thermal energy generation technology that works by heating up liquids that circulate on the surface of solar panels to generate electricity; and generator/engine/motor hybrid energy system for the use in engine applications that include lawnmowers, powerboats, and snowmobiles. It also develops pureray water purification system, a technology that purifies water and other consumable liquids; and wave power station, a system that is designed to capture the power of energy of sea waves, which generates electricity. The company was formerly known as Southern Investments, Inc. and changed its name to Global Warming Solutions, Inc. in July 2007. Global Warming Solutions, Inc. was founded in 1999 and is based in Houston, Texas.</t>
  </si>
  <si>
    <t>GWSO (Pink Sheets LLC)</t>
  </si>
  <si>
    <t>global warming; warming; liquids; water purification system; surface of solar; solar and thermal; purifies water; purifies; purification system; panels to generate; light electric; hybrid energy; help mitigate; focuses on development; consumable; applications that include; energetic; development and commercialization; power station; generation technology; generator; waves; hybrid solar; engine; generates electricity; mitigate; hybrid; solutions include; water purification; development stage; thermal energy; commercialization; purification; effects; generate electricity; sea; energy generation; wave; energy system; planet; stage; motor; generates; station; focuses; capture</t>
  </si>
  <si>
    <t>0.00008248071036598557</t>
  </si>
  <si>
    <t>0.00013519675269135287</t>
  </si>
  <si>
    <t>2135</t>
  </si>
  <si>
    <t>fe0aa8459aa8f2521e211d49b4800642</t>
  </si>
  <si>
    <t>International Roof Systems N.V.</t>
  </si>
  <si>
    <t>http://www.sunhunter.eu</t>
  </si>
  <si>
    <t>As of December 31, 2011, International Roof Systems N.V. was acquired by I.R.S-Btech. International Roof Systems N.V. designs and installs solar panels for roof construction projects in Europe. The company has a strategic partnership with SUNHUNTER. International Roof Systems N.V. was founded in 2005 and is based in Deinze, Belgium.</t>
  </si>
  <si>
    <t>Deinze</t>
  </si>
  <si>
    <t>I.R.S-Btech nv</t>
  </si>
  <si>
    <t>roof systems; roof construction; strategic partnership; construction projects; designs and installs; installs solar panels; partnership; strategic; installs solar</t>
  </si>
  <si>
    <t>0.0005179824815739743</t>
  </si>
  <si>
    <t>9804</t>
  </si>
  <si>
    <t>0.0004288751779200062</t>
  </si>
  <si>
    <t>f24b8589c68600bac295fa3b7c293521</t>
  </si>
  <si>
    <t>Dynamic Heating Services Limited</t>
  </si>
  <si>
    <t>http://www.dhs-uk.com</t>
  </si>
  <si>
    <t>Dynamic Heating Services Limited engages in selling, installing, maintaining, and servicing gas, oil, and solid fuel systems for domestic and commercial applications in the South West. It engages in the design and installation of bathrooms, wetrooms, showers, fireplaces and wood burners, gas and electric fires, dual fuel-burners, central heating systems and boilers, and solar heating systems and panels. Dynamic Heating Services Ltd. was formerly known as Discount Heating Supplies (Bristol) Limited and changed its name in June 2009. The company was incorporated in 1977 and is based in Bristol, the United Kingdom.</t>
  </si>
  <si>
    <t>2444789</t>
  </si>
  <si>
    <t>heating services; burners; systems for domestic; systems and panels; south west; solid fuel; solar heating systems; fireplaces; engages in selling; dual fuel; central heating systems; heating systems; fuel systems; bathrooms; fires; dynamic; domestic and commercial; central heating; showers; solar heating; west; servicing; design and installation; commercial applications; maintaining; south; wood; selling; boilers; installing; dual; solid; central; domestic</t>
  </si>
  <si>
    <t>0.0003191811816079929</t>
  </si>
  <si>
    <t>17249</t>
  </si>
  <si>
    <t>0.00028689369014359535</t>
  </si>
  <si>
    <t>2f8992dbbcff133803828f86b69ee9dd</t>
  </si>
  <si>
    <t>FarmShots LLC</t>
  </si>
  <si>
    <t>http://farmshots.com</t>
  </si>
  <si>
    <t>FarmShots LLC develops online platform for pest, disease detection, and poor plant nutrition on farms. The company was founded in 2014 and is headquartered in Durham, North Carolina.</t>
  </si>
  <si>
    <t>1111000</t>
  </si>
  <si>
    <t>poor plant nutrition; drone imagery; poor nutrition; drone imagery. agriculture.; high resolution imagery; detects diseases; Aerial imagery analysis; FarmShots detects diseases; FarmShots analyzes satellite; image analysis algorithms; Optimize farm production; pests; web app; mobile app; multispectral satellite; online platform; disease detection; vision tools; proprietary set; aircraft images; prescription map; agricultural industry; prescription creation; separate products; potential signs; fertilizer application; responsive design; crop problems; farm performance; view analytics; agricultural software; agricultural applications; various parameters; surface temperature; livestocks; land; saas; tablets; area; hand; laptops; Data; index; information; quality; API</t>
  </si>
  <si>
    <t>nutrition; diseases; pests; poor; drone imagery; analyzing; prescription; detects; analyzes; detecting; farms; algorithm; imagery; farm; images; plant; satellite; web app; satellite and drone; resolving; prescription map; platform for detecting; image analysis; exportable; disease detection; develops online; automates; amount of water; agricultural industry; agricultural applications; agricultural; map; scouting; inform; pest; healthy; signs; disease; contained; responsive; derived; app; fertilizer; separate; mobile app; multispectral; detection; online platform; api; land; aerial imagery; crops; covered; saas; parameters; laptops; farmers; crop; high resolution; creation; tablets; computer vision; optimized; optimize; resolution; hand; algorithms; turn; problems; delivering; collection; view; amount; phones; analytics; reducing; temperature; potential; image</t>
  </si>
  <si>
    <t>0.0006286634276367485</t>
  </si>
  <si>
    <t>16782</t>
  </si>
  <si>
    <t>0.00048746223046173854</t>
  </si>
  <si>
    <t>2138</t>
  </si>
  <si>
    <t>e5f89fcb2e10b7b6adc7887b70cf47d4</t>
  </si>
  <si>
    <t>Mass Megawatts Wind Power Inc.</t>
  </si>
  <si>
    <t>http://www.massmegawatts.com</t>
  </si>
  <si>
    <t>Mass Megawatts Wind Power, Inc. develops and sells clean energy systems for commercial and residential users in the United States. It offers solar tracking systems to automatically adjust the position of solar panels to receive the optimal level of direct sunlight throughout the day. The company was formerly known as Mass Megawatts Power, Inc. and changed its name to Mass Megawatts Wind Power, Inc. in February 2002. Mass Megawatts Wind Power, Inc. was founded in 1997 and is based in Worcester, Massachusetts.</t>
  </si>
  <si>
    <t>Worcester</t>
  </si>
  <si>
    <t>MMMW (Pink Sheets LLC)</t>
  </si>
  <si>
    <t>megawatts; wind power; solar tracking systems; sells clean energy; sells clean; optimal level; develops and sells; clean energy systems; adjust the position; mass; direct sunlight; systems for commercial; solar tracking; tracking systems; commercial and residential; adjust; optimal; receive; position; sunlight; energy systems; automatically; offers solar</t>
  </si>
  <si>
    <t>0.00028681713348054403</t>
  </si>
  <si>
    <t>41772</t>
  </si>
  <si>
    <t>0.0003316001522653269</t>
  </si>
  <si>
    <t>2139</t>
  </si>
  <si>
    <t>ca7322657bcecffe4755ec4591d48ed5</t>
  </si>
  <si>
    <t>Microelectronics Assembly Technologies, Inc.</t>
  </si>
  <si>
    <t>http://www.microassemblytech.com</t>
  </si>
  <si>
    <t>Microelectronics Assembly Technologies, Inc. manufactures semiconductor multichip module and assembly technologies for the electronics industry in the United States and internationally. It also provides assembly services for high-end electronics. The company was founded in 2006 and is based in Research Triangle Park, North Carolina.</t>
  </si>
  <si>
    <t>Research Triangle Park</t>
  </si>
  <si>
    <t>Microelectronics Assembly Technologies; semiconductor multichip module; electronics industry; flex circuits; advanced multichip module; flex circuit memory; Flex circuit technology; performance semiconductor modules; module packaging technology; flexible memory module; semiconductor multi-chip modules; Flex technology; MAT; CSP memory components; assembly services; high performance memory; electronics. hardware. semiconductor; Flex Advantage; densely routed circuit; component CTE mismatch; additional provisional patents; high performance computing; flexible circuits; low temperature budgets; graphic accelerator cards; high frequency applications; similar reel-to-reel process; line width control; continuous reel-to-reel process; lower dielectric constant; specific application needs; Direct ink-jet printing; large panel displays; advanced assembly; high-end electronics; memory density; Flexible films; copper traces; patent applications; preferred substrate; base laminate; thermal management; foreign patents; conductive traces; thinner packaging; better conductor; flip chip; blade servers; wiring boards; copper circuitry</t>
  </si>
  <si>
    <t>flex; mat; electronics industry; microelectronics; reel; traces; reel to reel; laminate; fr; assembly services; memory; circuits; assembly; thickness; servers; substrate; patents; copper; chip; circuit; printed; wiring boards; variety of shapes; thermal management; technologies develops; specific application; spaced; routed; provisional patents; provisional; provider of advanced; printed wiring boards; printed wiring; performance semiconductor; performance computing; patent applications; newspapers; multi chip; mpeg; large variety; jet printing; ink jet printing; ink jet; increasing number; high performance computing; folded; flip chip; flip; exhibit; etched; enables higher; dielectric; described; currently in development; currently holds; computing environments; budgets; better suited; benefited; bare silicon; bare; applications requiring; advanced assembly; packaging; packed; mismatch; higher performance; flexible; better; thinner; backbone; rfid; shock; believes; high frequency; blade; width; preferred; low temperature; csp; circuitry; high performance; uniform; closer; assemble; accelerator; mobile applications; feasible; ink; foreign; die; exhaust; graphic; rigid; attributes; absorption; role; conductor; jet; shapes</t>
  </si>
  <si>
    <t>0.000263394936364425</t>
  </si>
  <si>
    <t>10982</t>
  </si>
  <si>
    <t>0.00023726393077678882</t>
  </si>
  <si>
    <t>2140</t>
  </si>
  <si>
    <t>9c42c3ff-400f-3350-e9f5-e107d20f91bc</t>
  </si>
  <si>
    <t>Skysense</t>
  </si>
  <si>
    <t>http://skysense.co</t>
  </si>
  <si>
    <t>End-to-end service for fully automated drone inspections. Skysense builds commercial-grade Drone Charging Stations and Turn-Key Solutions, based on proprietary technology, enabling businesses to deploy drones at scale, without human intervention. Skysense partners with enterprises at the forefront of the security, inspection, logistics and defense markets.</t>
  </si>
  <si>
    <t>Qualcomm; Techstars</t>
  </si>
  <si>
    <t>skysense; turn key solutions; key solutions; human intervention; grade drone; enabling businesses; drones at scale; drone inspections; drone charging; deploy drones; defense markets; commercial grade drone; builds commercial; automated drone; commercial grade; fully automated; turn key; proprietary technology; intervention; charging stations; forefront; enterprises; deploy; grade; inspections; turn; human; logistics; builds; stations; partners; defense; charging; automated; enabling</t>
  </si>
  <si>
    <t>0.0002532172173799038</t>
  </si>
  <si>
    <t>4289</t>
  </si>
  <si>
    <t>0.00028382237543077515</t>
  </si>
  <si>
    <t>Certain data and content provided by https://www.crunchbase.com/organization/skysense</t>
  </si>
  <si>
    <t>2141</t>
  </si>
  <si>
    <t>a2211dc0699a7cbecce401c495634742</t>
  </si>
  <si>
    <t>Progeny Solar, Inc.</t>
  </si>
  <si>
    <t>http://www.progenysolar.com</t>
  </si>
  <si>
    <t>Progeny Solar, Inc. manufactures photovoltaic solar panels for the European market. The company was incorporated in 2010 and is based in Marlborough, Massachusetts. It has manufacturing plants in Germany, the United States, and China.</t>
  </si>
  <si>
    <t>510000</t>
  </si>
  <si>
    <t>PV solar panels; high quality PV; Progeny Solar; European market; core advantage; short lead times; Eastern Europe; Weather Resistant PYE; green energy companies; European customers; MC4 compatible connectors; manufacturing. renewable energy.; Solar cells; Anodized aluminum; silicon cells; Product Characteristics; distribution processes; green approach; High transmission; Output cables; Encapsulant; operations; cover; polycrystalline; workmanship; EVA; Warranty; Dimensions; belief; trucks; world; Asia; glass; x50mm; Weight; 19kgs; ships</t>
  </si>
  <si>
    <t>european market; pv solar panels; solar manufactures high; solar manufactures; short lead times; short lead; lead times; mm; eastern; manufactures high; european; pv solar; exclusively; workmanship; tempered glass; polycrystalline silicon cells; mm x mm; mm cable; mc; manufacturer of pv; latching; kgs; high transmission; encapsulant; anodized aluminum; anodized; transported; tempered; manufacturing and distribution; eva; short; cover; belief; weather resistant; lead; silicon cells; polluting; advantage; polycrystalline silicon; energy companies; core; times; employ; ships; high quality; dimensions; trucks; polycrystalline; connectors; green energy; front; days; warranty; characteristics; resistant; compatible; frame; detailed; cable; transmission; weight; cables; hours; aluminum; approach; weather; processes</t>
  </si>
  <si>
    <t>0.000215046621630662</t>
  </si>
  <si>
    <t>0.00022329095500077078</t>
  </si>
  <si>
    <t>2142</t>
  </si>
  <si>
    <t>f5a97cfdf6605dc749c63e16934e76cb</t>
  </si>
  <si>
    <t>Azuray Technologies, Inc.</t>
  </si>
  <si>
    <t>Azuray Technologies, Inc. develops power electronics products for solar panels and photovoltaic systems. The company product portfolio includes AP250 power optimizer, AP260 power optimizer, AP300 power optimizer, AC160 performance monitor, and ACM300 communications gateway. The company offers power electronics design and solar energy generation services. The company was formerly known as Wi-Chi, Inc. and changed its name to Azuray Technologies, Inc. in December 2008. Azuray Technologies, Inc. was incorporated in 2007 and is based in Durham, Oregon.</t>
  </si>
  <si>
    <t>New Enterprise Associates (2)</t>
  </si>
  <si>
    <t>solar power electronics; PV systems; solar energy; Azuray Technologies; solar energy generation; solar panels; energy harvest; Solar power arrays; Technologies solar power; reliable solar power; sized solar panels; solar energy production; solar installation methods; Solar Future Azuray; brand solar panels; solar energy harvest; Flexible Energy Harvest; tracking solar solutions; Azuray Technologies Power; photovoltaic solar panels.; affected solar panels; greatest energy harvest; extreme temperatures; greater power output; panel wiring methods; low failure rates; wide operating range; multiple panel brands; integrated mixed-signal solutions; sophisticated software algorithms; temperature tolerant electronics; conventional installation methods; highly reliable DC; installation methods. http://azuraytech.com/abouthttp://azuraytech.com/about; real world conditions; efficient MPPT algorithms; solar arrays; Azuray products; Azuray modules; power system integrators; Azuray AP250; increased durability; Azuray AP; photovoltaic industry; greatest flexibility; panel mismatch; energy output; Exceptional Efficiency; independent units; junction box</t>
  </si>
  <si>
    <t>ap; installation methods; energy harvest; extreme temperatures; power electronics; well suited; solar energy generation; pv systems; harvest; greatest; targeted; string; extreme; increased; durability; methods; energy generation; suited; arrays; temperatures; bring; work independently; tracking solar; tolerant electronics; technologies power; systems that maximize; superior reliability; superior efficiency; string inverters; sophisticated software algorithms; sophisticated software; solutions provide; solar future; solar energy harvest; solar energy generated; software algorithms; sized solar; returns on investment; reliable solar power; reliable solar; real world conditions; panel wiring; panel brands; nema; mixed signal; maximize the amount; maximize solar; integrated mixed; greater power output; greater power; gain increased; flexible energy; experiencing; existing pv; effective solar energy; effective solar; designed to bring; design process; deliver high efficiency; deliver high; dc to dc; cost effective solar; conventional installation; committed to developing; amount of solar; accommodates; power point tracking; point tracking; obstructions; mismatch; equip; conventional solar; maximize; flexibility; brands; system integrators; strain; photovoltaic industry; maximum power point; superior; changing; tolerant; solar energy production; products are designed; power point; algorithms; solar arrays; highly reliable; converter; conventional; mppt; maximum power; junction box; enclosure; transformation; fitted; energy generated; attachment; reliability; rated</t>
  </si>
  <si>
    <t>0.0004939993893217611</t>
  </si>
  <si>
    <t>14132</t>
  </si>
  <si>
    <t>0.000497690451619552</t>
  </si>
  <si>
    <t>2143</t>
  </si>
  <si>
    <t>497b16b1-b055-25a0-4487-4610b50f9ee3</t>
  </si>
  <si>
    <t>Paradigm Solar</t>
  </si>
  <si>
    <t>http://paradigmsolarllc.com/index.html</t>
  </si>
  <si>
    <t>Paradigm Solar will be utilizing photovoltaics technology and wind turbines as the source for power generation. Paradigm Solar is a California based company in the business of providing alternative energy solutions for our clients. We design, install and maintain solar energy solutions that can be combined and integrated with the “grid” using the following mature and developing technologies
Photovoltaic (PV) Design:
Photovoltaic System (or PV system) is a system which uses one or more solar panels to convert sunlight into electricity. It consists of multiple components, including the photovoltaic modules, mechanical and electrical connections and mountings and means of regulating and/or modifying the electrical output. We use only the most efficient modules/panels on the market.</t>
  </si>
  <si>
    <t>paradigm; regulating; panels to convert; multiple components; mountings; modifying; maintain solar; install and maintain; electrical connections; efficient modules; consists of multiple; alternative energy solutions; mechanical and electrical; electrical output; convert sunlight; sunlight into electricity; mature; energy solutions; photovoltaic system; solar energy solutions; connections; pv system; alternative energy; photovoltaic modules; maintain; convert; utilizing; photovoltaics; consists; energy efficiency; sunlight; power generation; alternative; wind turbines; combined; turbines; mechanical; install</t>
  </si>
  <si>
    <t>0.0005324529580810758</t>
  </si>
  <si>
    <t>0.00046606791839241357</t>
  </si>
  <si>
    <t>Certain data and content provided by https://www.crunchbase.com/organization/paradigm-solar-llc</t>
  </si>
  <si>
    <t>b5c15367a0359e26597c8daa84011bbe</t>
  </si>
  <si>
    <t>Taiyo America, Inc.</t>
  </si>
  <si>
    <t>http://www.taiyo-america.com</t>
  </si>
  <si>
    <t>Taiyo America, Inc. manufactures specialty inks and solder masks for printed circuit boards. The company offers conductive inks for manufacturing solar cells, printed electronics, and other applications; polymeric products for electronics; specialty dielectric inks, conductive pastes, and flexible adhesive materials for rigid and flexible solar cells and panels; and dielectric and conductive ink products for lighting, displays, and printed battery industries. It also provides specialty dielectric inks and via filling/plugging inks for use with microvia and build-up technologies; thermal-cure and UV-cure solder masks and legend inks; and inks for traditional and printed electronics applications. The company serves customers and end-users worldwide. It offers its products through a sales and technical service team throughout the Americas and Europe; and through local sales agents and distributors. The company was founded in 1990 and is based in Carson City, Nevada. Taiyo America, Inc. operates as a subsidiary of Taiyo Holdings Co., Ltd.</t>
  </si>
  <si>
    <t>Carson City</t>
  </si>
  <si>
    <t>Taiyo Holdings Co., Ltd.</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</si>
  <si>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t>
  </si>
  <si>
    <t>inks; dielectric; solder; cure; masks; conductive; printed; specialty; uv cure; users worldwide; thermal cure; technical service team; technical service; specialty inks; service team; sales agents; products for lighting; polymeric; plugging; pastes; offers conductive inks; offers conductive; manufacturing solar cells; manufacturing solar; manufactures specialty; legend; flexible solar cells; filling; dielectric and conductive; cure and uv; conductive inks; conductive ink; americas; printed circuit boards; adhesive; circuit boards; serves customers; printed circuit; ink; cells and panels; flexible solar; rigid; agents; flexible; uv; boards; circuit; offers its products; distributors; displays; traditional</t>
  </si>
  <si>
    <t>0.0005900644665133172</t>
  </si>
  <si>
    <t>0.000486007493577904</t>
  </si>
  <si>
    <t>2145</t>
  </si>
  <si>
    <t>8ed98c7b4aaf8b474b0c8a776ae7892a</t>
  </si>
  <si>
    <t>Zonnepanelendelen B.V.</t>
  </si>
  <si>
    <t>http://www.zonnepanelendelen.nl</t>
  </si>
  <si>
    <t>Zonnepanelendelen B.V. develops and operates a Web based crowd-funding platform for collective solar-energy initiatives. The company offers document management system, on how to develop a solar power plant; administrative system, for atomized back-office support for each project; and online monitoring tool for the consumers, to track and experience investment. It supports various local renewable-energy initiatives with the realization of projects by providing financing, contracting, administration, and management services. The company was founded in 2012 and is headquartered in Amsterdam, Netherlands.</t>
  </si>
  <si>
    <t>595955</t>
  </si>
  <si>
    <t>Stichting Doen, Endowment arm; Rockstart; ifund</t>
  </si>
  <si>
    <t>solar energy; local renewable-energy initiatives; Solar Line; building owners; solar energy projects; renewable energy; collective solar-energy initiatives; solar energy project; collective solar projects; solar power plant; solar energy projects.; solar energy system.; solar energy revolution; help initiatives; payment partner Buckaroo; collective solar-energy projects; crowdfunding platform; Solar Sharing.; Solar Parts; solar panel; investment; monitoring tool; back-office support; crowd-funding platform; sustainable energy; Zonnepanelendelen B.V.; document management; project page; management services; simple steps; different possibilities; Participation Agreement; Long Description; current environment; participant insight; payment online; simple way; realization; financing; administration; data; people; Web; company; website; options; growth; Netherlands.; status; information</t>
  </si>
  <si>
    <t>crowdfunding; solar energy projects; initiatives; organizing; building owners; renewable energy directly; invest in renewable; energy directly; crowdfunding platform; connects people; clicking; collective; solar energy system; energy projects; invest; realization; participation; investing; agreement; energy system; administration; solar projects; contracting; payment; connects; owners; system installed; solar sharing; solar energy project; simple steps; simple and reliable; selected solar; retrieved; providing financing; platform for solar; participant; online monitoring; office support; long description; it's easy; invest directly; growth of renewable; funding platform; energy revolution; energy project; donation; document management system; document management; current environment; crowd funding; create a solar; column; confirm; asked; met; directly; participate; crowd; fail; amount; realized; financing; description; deposit; choosing; find; solar power plant; administrative; revolution; reliably; year; informed; insight; absorb; document; sustainable energy; funding; runs; collected; contribute; possibilities; final; steps; sharing; status; hour; management system; management services; power plant; contract; continue; selected; thousands; growth; problem; website; opportunity; communities; choice; partner</t>
  </si>
  <si>
    <t>0.0003282468694652948</t>
  </si>
  <si>
    <t>0.00032669389341798285</t>
  </si>
  <si>
    <t>2146</t>
  </si>
  <si>
    <t>2a627b7c90a7cb06222e5169d3e963da</t>
  </si>
  <si>
    <t>Advanced Ceramics Manufacturing, LLC</t>
  </si>
  <si>
    <t>http://www.acmtucson.com</t>
  </si>
  <si>
    <t>Advanced Ceramics Manufacturing, LLC manufactures water-soluble mandrels. It offers Aquapour, a mandrel material that can be poured or injected into moulds to form complex mandrels for composite lay-ups; Aquacore mandrels, which are readily soluble in cold tap water; Aquafill that enables to bond or patch the water-soluble mandrel materials; Aquaseal, which enables to seal water-soluble mandrel materials; and fastcore and rapidcore processes that allows to provide CAD drawings to engineers for the manufacture of disposable water soluble mandrels. The companys projects include thermoelectrics, tree spikes, ceramic tooling boards, cutting tools, and structural capacitors. It serves aerospace defense, aerospace commercial, defense, manufacturing, research, and racing industries, as well as universities. The company was incorporated in 2000 and is based in Tucson, Arizona. Advanced Ceramics Manufacturing, LLC operates as a subsidiary of Raytheon Company.</t>
  </si>
  <si>
    <t>Raytheon Company</t>
  </si>
  <si>
    <t>Advanced Ceramics Research; small Unmanned Aircraft; materials. drones. manufacturing; Arizona-based producer; composite parts; worldwide distribution; ceramic components; UAS; Tucson; development; production; Inc.</t>
  </si>
  <si>
    <t>ceramics; ceramic; worldwide distribution; producer of small; composite parts; components and composite; ceramic materials; small unmanned aircraft; development and production; small unmanned; producer; unmanned aircraft systems; composite; aircraft systems; unmanned aircraft; uas; specializes</t>
  </si>
  <si>
    <t>0.0007567948101608218</t>
  </si>
  <si>
    <t>0.0005041807726037628</t>
  </si>
  <si>
    <t>2147</t>
  </si>
  <si>
    <t>fbbe17056e145c36ee7763666237c15d</t>
  </si>
  <si>
    <t>Pace Avenue</t>
  </si>
  <si>
    <t>http://paceavenue.com</t>
  </si>
  <si>
    <t>Pace Avenue provides finance solutions for energy efficiency, renewable energy, and water conservation upgrades to buildings. It offers financing solutions to upgrade solar panels renewable energy, drought tolerant landscaping, heating and air conditioning, LED's and lighting controls, roofing and insulation, and windows and door installation. The company serves homeowners and contractors in residential homes, commercial buildings, agricultural sector, and industrial structures. Pace Avenue was founded in 2016 and is based in Oakland, California.</t>
  </si>
  <si>
    <t>smart remodeling projects; water conservation upgrades; Pace Avenue; PACE. real estate; energy improvement projects; building owners; eligible projects; renewable energy; energy efficiency; Clean Energy; effective way; residential homes; industrial structures; commercial buildings; homeowners; property</t>
  </si>
  <si>
    <t>pace; water conservation; variety of energy; residential homes; property assessed clean; property assessed; projects and finance; improvement projects; homes and commercial; homeowners and building; helps homeowners; energy improvement; assessed clean energy; assessed clean; assessed; agricultural and industrial; affordably; finance; eligible; remodeling; building owners; property; kinds; commercial buildings; improvements; conservation; upgrades; improvement; pay; real estate; estate; homeowners; plan; owners; energy efficiency; agricultural; helps; type; structures; homes</t>
  </si>
  <si>
    <t>0.0002634243850439363</t>
  </si>
  <si>
    <t>5852</t>
  </si>
  <si>
    <t>0.00030087860144648694</t>
  </si>
  <si>
    <t>2148</t>
  </si>
  <si>
    <t>0dbcbfe366849c0920f4b8f1bbe7f0c4</t>
  </si>
  <si>
    <t>Polytec Holding AG</t>
  </si>
  <si>
    <t>http://www.polytec-group.com</t>
  </si>
  <si>
    <t>POLYTEC Holding AG, together with its subsidiaries, manufactures and sells engine bay or vehicle exterior components and modules, and original accessories and components for the automotive industry worldwide. The company offers passenger car engine parts, including battery panels, timing belt protections, cooling water tubes, engine and water box covers, oil pans, charge-air ducts, fuel distributor rails, electronic boxes, air separator vent pipes, brake fluid reservoirs, chain adjustment systems, expansion pressure systems, cylinder head covers, intake manifolds, and crank case vents. It also provides interior parts, such as trunk load floors, cargo step protection, and trunk lid covers for passenger cars; and non-automotive products comprising drainage systems, transport boxes, and modules of home appliances. In addition, the company offers roof spoilers, cabin steps and tractor fenders, cabin roofs, front lids, side deflectors, bumpers, cab corners, tractor engine hoods; and valve covers, oil pans, and wiring inlet casings for commercial vehicles. Further, it provides trunk lids, tonneau covers, rear spoilers, and scuttle panels, as well as propeller shaft guards, mounting supports, under body shields, and aerodynamic resistance panels for passenger cars; and solar panel frames, conductor rail carriers, parabol reflectors, illumination technology, ground plates, and conveyor and storage systems for other vehicles. Additionally, the company offers original accessories, and small series parts and systems for the automotive industry; and plastic molded parts and polyurethane coatings for various industrial applications. POLYTEC Holding AG was founded in 1986 and is headquartered in Hörsching,, Austria.</t>
  </si>
  <si>
    <t>Hörsching</t>
  </si>
  <si>
    <t>432637921</t>
  </si>
  <si>
    <t>68000000</t>
  </si>
  <si>
    <t>111901099</t>
  </si>
  <si>
    <t>PYT (Wiener Boerse AG); P4N (Deutsche Boerse AG); 0GOX (London Stock Exchange); PYTV (BATS &amp;#x27;Chi-X Europe&amp;#x27;)</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</si>
  <si>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t>
  </si>
  <si>
    <t>trunk; tractor; spoilers; passenger cars; lids; pans; cabin; passenger; covers; automotive industry; engine; original; boxes; cars; vents; vent pipes; timing; solar panel frames; shaft; separator; reservoirs; reflectors; protections; pressure systems; plastic molded; panel frames; offers roof; offers original; molded parts; manifolds; lid; interior parts; intake manifolds; inlet; industry worldwide; including battery; hoods; fenders; engine parts; cylinder head; crank; corners; cooling water; commercial vehicles; casings; cab; bumpers; automotive products; air ducts; accessories and components; shields; intake; ducts; vent; cylinder; conveyor; guards; brake; aerodynamic; automotive; propeller; drainage; carriers; adjustment; rails; belt; polyurethane; molded; plates; floors; valve; storage systems; products comprising; illumination; conductor; rail; bay; rear; fluid; distributor; exterior; head; cargo; resistance; body; steps; expansion; pipes; industrial applications; tubes; interior; side; front; frames; wiring; coatings; additionally; subsidiaries; comprising; chain</t>
  </si>
  <si>
    <t>0.0003480489213461453</t>
  </si>
  <si>
    <t>30929</t>
  </si>
  <si>
    <t>0.0004649414136215233</t>
  </si>
  <si>
    <t>d5ae2010-758f-b6e0-8fcd-4e152560b883</t>
  </si>
  <si>
    <t>Senergy Innovations</t>
  </si>
  <si>
    <t>Senergy Innovations is bringing to market the nanocomposite solar thermal panels.</t>
  </si>
  <si>
    <t>senergy; nanocomposite; bringing to market; solar thermal panels; thermal panels; cleantech; bringing; innovations; solar thermal</t>
  </si>
  <si>
    <t>0.0002658968808128464</t>
  </si>
  <si>
    <t>4420</t>
  </si>
  <si>
    <t>0.0002427638419844455</t>
  </si>
  <si>
    <t>Certain data and content provided by https://www.crunchbase.com/organization/senergy-innovations</t>
  </si>
  <si>
    <t>2150</t>
  </si>
  <si>
    <t>93ea3b7281e37854bc68f9a57c14af8e</t>
  </si>
  <si>
    <t>Surana Solar Limited</t>
  </si>
  <si>
    <t>http://www.suranaventures.com</t>
  </si>
  <si>
    <t>Surana Solar Limited manufactures and sells solar panels/photo-voltaic cells in India and internationally. It offers solar photovoltaic modules; home lighting systems and solar street lighting products; and solar lanterns. The company also provides engineering, procurement, and construction services for grid connected and grid off photovoltaic power plants; generates wind power energy; and trades in other solar related products. The company was formerly known as Surana Ventures Limited. Surana Solar Limited was incorporated in 2006 and is based in Secunderabad, India.</t>
  </si>
  <si>
    <t>Secunderabad</t>
  </si>
  <si>
    <t>13388374</t>
  </si>
  <si>
    <t>SURANAVEL (National Stock Exchange of India); 533298 (Mumbai Stock Exchange); SURANASOL (National Stock Exchange of India)</t>
  </si>
  <si>
    <t>voltaic cells; street lighting products; solar related products; sells solar panels; power energy; photovoltaic power plants; photo voltaic cells; offers solar photovoltaic; generates wind; systems and solar; solar street lighting; solar lanterns; solar photovoltaic modules; photovoltaic power; trades; street lighting; lanterns; solar street; construction services; sells solar; grid connected; photo voltaic; lighting systems; voltaic; wind power; lighting products; photovoltaic modules; procurement; street; manufactures and sells; generates; power plants; photo; solar photovoltaic; offers solar; connected</t>
  </si>
  <si>
    <t>0.0004277150966280405</t>
  </si>
  <si>
    <t>28532</t>
  </si>
  <si>
    <t>0.0003919115819885285</t>
  </si>
  <si>
    <t>1dde127890efccd343ad35f8b003fd62</t>
  </si>
  <si>
    <t>Syndicated Solar, Inc.</t>
  </si>
  <si>
    <t>http://syndicatedsolar.com</t>
  </si>
  <si>
    <t>Syndicated Solar, Inc. provides commercial and residential solar installation services in Denver, Colorado Springs, and the greater Front Range area. It also provides solar panels and other products. The company was founded in 2009 and is based in Greenwood Village, Colorado with regional offices in Grand Junction and Denver, Colorado; St. Louis, Missouri; and San Jose, California. As of August 9, 2013, Syndicated Solar, Inc. operates as a subsidiary of Real Goods Syndicated, Inc.</t>
  </si>
  <si>
    <t>Greenwood Village</t>
  </si>
  <si>
    <t>4484600</t>
  </si>
  <si>
    <t>Real Goods Solar, Inc.</t>
  </si>
  <si>
    <t>residential solar installation; Inc.; services</t>
  </si>
  <si>
    <t>solar installation services; residential solar installation; commercial and residential; solar installation; residential solar; installation services</t>
  </si>
  <si>
    <t>0.0003397886376720128</t>
  </si>
  <si>
    <t>0.00028808807926594226</t>
  </si>
  <si>
    <t>2152</t>
  </si>
  <si>
    <t>805029835a918d4845fb1665c12f4462</t>
  </si>
  <si>
    <t>Hanwha Q Cells USA Corp.</t>
  </si>
  <si>
    <t>http://www.q-cells.us</t>
  </si>
  <si>
    <t>Hanwha Q Cells USA Corp. manufactures and markets photovoltaic modules and solutions. It offers solar panels. The company was incorporated in 2000 and is based in Irvine, California. Hanwha Q Cells USA Corp. operates as a subsidiary of Hanwha Q CELLS Co., Ltd.</t>
  </si>
  <si>
    <t>Hanwha Chemical Corp.</t>
  </si>
  <si>
    <t>hanwha q cells; hanwha; usa; corp; markets photovoltaic; offers solar panels; manufactures and markets; photovoltaic modules; offers solar</t>
  </si>
  <si>
    <t>0.00037003167985990746</t>
  </si>
  <si>
    <t>0.0003353766095226026</t>
  </si>
  <si>
    <t>43829c75ed477c772c28d81d66f1daa3</t>
  </si>
  <si>
    <t>Ingenuity Sun Media, LLC</t>
  </si>
  <si>
    <t>http://www.ingenuitysunmedia.com</t>
  </si>
  <si>
    <t>Ingenuity Sun Media, LLC designs solar-powered and digital media platforms that provide property owners with energy saving solutions. It offers Sun Media Tree, a platform that provides energy saving services for parking lots; and Sun Media Tree car port, a solar carport media platform. The company also provides ISM Shoppers Network, a solution that connects consumers from Sun Media Tree locations to home and on their mobile devices; geo-targeted mobile alerts; time sensitive messaging; flexible advertisement formats, including video ads and digital billboard displays; social coupon activation; and online portal and audience re-targeting services. Ingenuity Sun Media, LLC was incorporated in 2012 and is based in Randolph, New Jersey. As of June 28, 2017, Ingenuity Sun Media, LLC operates as a subsidiary of Customer Mobile.</t>
  </si>
  <si>
    <t>Randolph</t>
  </si>
  <si>
    <t>Customer Mobile LLC</t>
  </si>
  <si>
    <t>Sun Media Tree; solar carport media; Media Tree car; energy saving services; Tree car port; Ingenuity Sun Media; carport media platform; digital media; digital media platforms; Media Tree locations; ISM Shoppers Network; carport media platform.; energy saving solutions; LCD Digital Media; parking light poles; ISM Consumers Network™; SMT general specs; digital billboard displays; geo-targeted mobile alerts; SMT Tall Boy; additional interactivity options; social coupon activation; security cameras; time sensitive messaging; audience re-targeting services; flexible advertisement formats; LED lighting; Consumer Oasis; parking lot lighting; ISM screens; parking lot payment; property owners; EVC stations; lighting display; mobile devices; video ads; online portal; additional features; Additional options; Electric vehicle; Education Station; Education Stations; solar panels; outdoor marketing; advertising network; Designs; company; home; maintenance; variety</t>
  </si>
  <si>
    <t>power assisted; ism; tree; assisted; solar carport; security cameras; oasis; interactivity; ingenuity; carport; digital media; smt; messaging; parking lot; parking lots; parking; led lighting; media; lots; energy saving; screens; port; lot; lcd; sizes; vending machines; vending; variety of sizes; topical; time sensitive; solution that connects; screen sizes; outdoor lcd; online portal; mobile alerts; media platforms; marketing and advertising; magnets; lighting solution; lighting display; light poles; led or lcd; designs solar; designed to replace; designed for maintenance; coupon; boy; billboard; ads; specs; parking lot lighting; lot lighting; energy saving solutions; advertisement; activation; supplement; saving solutions; saving; system is designed; charging station; formats; station; visitors; aggregate; tall; poles; education; electric vehicle charging; consumers; car; vehicle charging; property owners; stations; targeting; audience; outdoor; targeted; geo; options; sensitive; portal; electric vehicle; engage; advertising; replace; drives; alerts; payment; mobile devices; enhanced; connects; energy efficient; screen; content; social; locations; brand; owners; driven; solar powered</t>
  </si>
  <si>
    <t>0.0002029601123489486</t>
  </si>
  <si>
    <t>2634</t>
  </si>
  <si>
    <t>0.00023541215675531836</t>
  </si>
  <si>
    <t>2154</t>
  </si>
  <si>
    <t>95f47bb2afc26253fb5a88cdacbc7c4a</t>
  </si>
  <si>
    <t>Solarwave AB</t>
  </si>
  <si>
    <t>http://www.solarwave.se</t>
  </si>
  <si>
    <t>Solarwave AB offers solar powered water purification and salination systems in Sweden. It offers water purification solutions for development countries and emergency agencies. The company is headquartered in Valbo, Sweden.</t>
  </si>
  <si>
    <t>Valbo</t>
  </si>
  <si>
    <t>Gävleborg County</t>
  </si>
  <si>
    <t>Almi Invest AB; Midroc New Technology AB</t>
  </si>
  <si>
    <t>water purification; solar powered water; safe drinking water; powered water purification; water purification solutions; water purification systems; World Health Organization; reliable electrical power; e.g. electrical light; water purification unit; potable water; high-end water purification; rigorous performance tests; Health Department; high quality parts; solar powered energy; Good Water projects; fresh drinking water; solar power systems; brackish water; solar cell module; solar energy; innovative cleantech company; Water Desalination; lightweight solar module; sustainable green development; disinfection technology; Health Department standards; Purification System WP700; solarwave ab; mobile phones; Power Box PB1000; reverse osmosis; chemical free process; UV disinfection technology; built-in high-capacity Li-ion; saline water; built-in alarm function; safe water; reliable filtration method; FRESH WATER; UV treatment units; Ah AGM batteries; nominal production capacity; unwanted large molecules; post treatment step; desalination systems; standard USB ports; harsh environments; long life</t>
  </si>
  <si>
    <t>desalination; water purification; water purification system; safe drinking water; safe drinking; purification system; powered water purification; solar powered water; powered water; drinking water; purification; potable water; pb; osmosis; ds; cleans; drinking; potable; bacteria; viruses; reverse osmosis; reliable electrical; quality parts; provide clean; power box; performance tests; installation required; harsh environments; full functionality; effectively removes; disinfection; clean reliable; charging mobile; backpacker; long life; removes; wp; outputs; uv; fresh; rigorous; reverse; eliminates; harsh; virtually; electrical power; solar powered; solar power system; meets; tests; radios; mobile phones; functionality; health; laptops; alarm; proven; chemicals; standards; equipped; power system; safe; weighs; water purification systems; water projects; water desalination; virus; violet; usb ports; ultraviolet light; ultra violet; temperature and humidity; systems and solutions; system is powered; system eliminates; sustainable green; standard usb; sounds; solutions for sustainable; solids; solely; solar powered solar; solar powered energy; shoulder; sediment; providing safe; providing clean; proven ultra; powered solar powered; powered solar; powered energy; post treatment; parasites; padded; order to maximize; offers water purification; offers water; nominal; lightweight solar; li ion battery</t>
  </si>
  <si>
    <t>0.0002914961850636142</t>
  </si>
  <si>
    <t>18430</t>
  </si>
  <si>
    <t>0.00033793755638938217</t>
  </si>
  <si>
    <t>2155</t>
  </si>
  <si>
    <t>b83696444f7041f5818f46db36f7df3a</t>
  </si>
  <si>
    <t>Heliox VII Limited</t>
  </si>
  <si>
    <t>Heliox VII Limited operates solar panels. The company was founded in 2011 and is based in Oxford, United Kingdom.</t>
  </si>
  <si>
    <t>3140457</t>
  </si>
  <si>
    <t>2156</t>
  </si>
  <si>
    <t>61fd71fd8802e117d154e310d3fdbf2d</t>
  </si>
  <si>
    <t>Beijing Comens New Materials Co.,Ltd.</t>
  </si>
  <si>
    <t>http://www.co-mens.com</t>
  </si>
  <si>
    <t>Beijing Comens New Materials Co.,Ltd. produces and sells polyurethane adhesives in China. The company offers polyurethane adhesives for flexible packaging, transportation, construction and energy saving, new energy, security protection, water-based industrial coating, and electronic and electrical applications. It also provides coatings, solar panels, inks, and other products. Beijing Comens New Materials Co.,Ltd. was founded in 1999 and is based in Beijing, the Peoples Republic of China.</t>
  </si>
  <si>
    <t>132101970</t>
  </si>
  <si>
    <t>89589928</t>
  </si>
  <si>
    <t>300200 (Shenzhen Stock Exchange)</t>
  </si>
  <si>
    <t>polyurethane; adhesives; industrial coating; flexible packaging; electrical applications; construction and energy; produces and sells; inks; energy saving; packaging; coatings; coating; saving; flexible</t>
  </si>
  <si>
    <t>0.0002714679864019607</t>
  </si>
  <si>
    <t>0.00023968521312284924</t>
  </si>
  <si>
    <t>2157</t>
  </si>
  <si>
    <t>2eb1d766-b8db-d16d-032c-039c4fce90b3</t>
  </si>
  <si>
    <t>Aericam</t>
  </si>
  <si>
    <t>http://www.aericam.com/</t>
  </si>
  <si>
    <t>Aericam manufactures professional drones and flying cameras that facilitate aerial photography with high-impact images and videos. The company’s products require a pilot and camera operator to fly and capture footage. It launched its first product, the SkyShutter Aericam, at the 2009 PhotoPlus Expo at the Jacob Javitts Center in New York.
Aericam offers its customers with a computer simulator program and a mini quad copter when they purchase their products from the store. Along with its free one day operation and flight training, it also offers additional paid live instructor flight training programs.
Aericam was founded by Jason Lam and is based in California, United States.</t>
  </si>
  <si>
    <t>flight training; training programs; quad copter; purchase their products; professional drones; products require; operator to fly; offers its customers; manufactures professional; instructor; images and videos; high impact; flying cameras; expo; drones and flying; camera operator; simulator; copter; paid; quad; facilitate; company's products; footage; mini; launched; videos; aerial photography; operator; programs; pilot; purchase; center; store; program; images; require; live; impact; flying; photography; fly; capture</t>
  </si>
  <si>
    <t>0.0005854205578232804</t>
  </si>
  <si>
    <t>18904</t>
  </si>
  <si>
    <t>0.000525439704813897</t>
  </si>
  <si>
    <t>Certain data and content provided by https://www.crunchbase.com/organization/aericam</t>
  </si>
  <si>
    <t>2158</t>
  </si>
  <si>
    <t>072b0e20e7d6f5c46fb4a8ef4990a146</t>
  </si>
  <si>
    <t>Earth &amp; Wind Energías Renovables, S.L.</t>
  </si>
  <si>
    <t>Earth &amp; Wind Energías Renovables, S.L. invests in solar panel parks. The company is based in Spain.</t>
  </si>
  <si>
    <t>50603629</t>
  </si>
  <si>
    <t>renovables; energías renovables; energías; invests; parks; earth</t>
  </si>
  <si>
    <t>0.00012088212810383223</t>
  </si>
  <si>
    <t>4155</t>
  </si>
  <si>
    <t>0.00021005832949054314</t>
  </si>
  <si>
    <t>965ef474-97c3-ad39-a710-8c3865749c07</t>
  </si>
  <si>
    <t>IrixMedia, LLC</t>
  </si>
  <si>
    <t>http://irixmedia.com</t>
  </si>
  <si>
    <t>Unmanned aerial robotics (UAS/UAV) hardware and software engineering. We do hardware and software engineering for robots (particularly Small Unmanned Aerial Systems UAS/UAV). We also develop custom circuitry and PCB designs, build-to-order drones, parts sourcing / logistics / resale, and aerial video and 2D/3D mapping services. Customers include DoD and Universities.</t>
  </si>
  <si>
    <t>software engineering; hardware and software; systems uas; small unmanned aerial; develop custom; web development; aerial robotics; uas; circuitry; aerial video; small unmanned; pcb; sourcing; mapping services; unmanned aerial systems; aerial systems; logistics; robots; order; mapping</t>
  </si>
  <si>
    <t>0.0002512923125224291</t>
  </si>
  <si>
    <t>2416</t>
  </si>
  <si>
    <t>0.00021315069768673212</t>
  </si>
  <si>
    <t>Certain data and content provided by https://www.crunchbase.com/organization/irixmedia-llc</t>
  </si>
  <si>
    <t>2160</t>
  </si>
  <si>
    <t>e17d73738c1dbaa62a4e5a0ddefa4e33</t>
  </si>
  <si>
    <t>Airbus DS Optronics (Pty) Ltd</t>
  </si>
  <si>
    <t>Airbus DS Optronics (Pty) Ltd develops and produces laser rangefinders, thermal imagers, handheld targeting systems, and stabilized multi-sensor platforms. Its products are used in helicopters, special aircraft and drones, and submarine periscopes. Carl Zeiss Optronics (Pty) Ltd. was formerly known as Denel Optronics. The company is based in Gauteng, South Africa. Airbus DS Optronics (Pty) Ltd operates as a subsidiary of Airbus DS Optronics GmbH.</t>
  </si>
  <si>
    <t>397167</t>
  </si>
  <si>
    <t>optronics; thermal imagers; sensor platforms; rangefinders; laser rangefinders; imagers; ds; airbus; multi sensor; submarine; develops and produces; targeting; stabilized; handheld; helicopters; laser; special; platforms; sensor</t>
  </si>
  <si>
    <t>0.00025674763179109415</t>
  </si>
  <si>
    <t>14727</t>
  </si>
  <si>
    <t>0.0002627115385088588</t>
  </si>
  <si>
    <t>2161</t>
  </si>
  <si>
    <t>6a44c68c64f73b593d3ee21fb7c342ce</t>
  </si>
  <si>
    <t>Solar Thin Films, Inc. designs, develops, manufactures, and installs thin-film amorphous silicon photovoltaic manufacturing equipment used in plants that produce photovoltaic thin-film a-Si solar panels or modules. The company serves businesses and investment partnerships engaged in the production of photovoltaic thin-film modules; and corporations and governments involved in the construction of solar power plants principally in the United States, Europe, Russia, Ukraine, and Asia. Solar Thin Films, Inc. was founded in 1993 and is based in New York, New York.</t>
  </si>
  <si>
    <t>14920000</t>
  </si>
  <si>
    <t>Iroquois Capital Management L.L.C. (2); Highbridge Capital Management, LLC (2); Downsview Capital, Inc.; Bristol Capital Advisors, LLC; Nite Capital Management, LLC; Kuekenhof Capital Management; Hudson Bay Capital Management LP; Paramount BioCapital Asset Management, Inc.; Paragon Capital LP; Grace Brothers Management, LLC; Alpha Capital AG</t>
  </si>
  <si>
    <t>SLTZ (Pink Sheets LLC); S58B (Deutsche Boerse AG)</t>
  </si>
  <si>
    <t>solar thin; photovoltaic thin film; photovoltaic thin; thin films; films; thin film amorphous; si solar panels; si solar; serves businesses; production of photovoltaic; produce photovoltaic thin; produce photovoltaic; plants that produce; photovoltaic manufacturing equipment; photovoltaic manufacturing; panels or modules; film amorphous silicon; film amorphous; film a si; construction of solar; amorphous silicon photovoltaic; principally; silicon photovoltaic; thin film modules; film modules; manufacturing equipment; partnerships; corporations; amorphous silicon; si; solar power plants; amorphous; governments; involved; engaged; power plants</t>
  </si>
  <si>
    <t>0.000515257636449682</t>
  </si>
  <si>
    <t>0.0003797962372181881</t>
  </si>
  <si>
    <t>2162</t>
  </si>
  <si>
    <t>f2a9d9ce95e0739a4637c2b9f237d7c5</t>
  </si>
  <si>
    <t>Wagner Solar UK Ltd.</t>
  </si>
  <si>
    <t>http://uk.wagner-solar.com</t>
  </si>
  <si>
    <t>Wagner Solar UK Ltd. supplies photovoltaic equipment and solar thermal systems in the United Kingdom. It offers solar power systems, solar panels, inverters, energy microinverters, and racking systems. The company also designs, develops, and manufactures solar heat systems, such as hot water systems, commercial systems, solar collectors, solar storage tanks, solar circulators, solar controllers, and racking systems. In addition, it operates a solar training school to provide product and installation training for MCS registered installers. The company was incorporated in 2009 and is based in Chichester, United Kingdom. Wagner Solar UK Ltd. operates as a subsidiary of Wagner &amp; Co Solartechnik Gmbh.</t>
  </si>
  <si>
    <t>Chichester</t>
  </si>
  <si>
    <t>wagner; solar uk; racking systems; racking; uk; training school; supplies photovoltaic; solar training; solar storage tanks; solar storage; solar controllers; solar circulators; provide product; photovoltaic equipment; microinverters; heat systems; equipment and solar; commercial systems; circulators; offers solar power; mcs; solar heat; storage tanks; solar thermal systems; solar collectors; thermal systems; hot water systems; water systems; school; collectors; tanks; solar power systems; manufactures solar; installers; hot water; solar thermal; controllers; power systems; offers solar; hot</t>
  </si>
  <si>
    <t>0.000504318539629485</t>
  </si>
  <si>
    <t>0.0003957877877619624</t>
  </si>
  <si>
    <t>4e08a8ca-9826-93b4-8a2b-0b947373bcca</t>
  </si>
  <si>
    <t>Jinn-Bot Robotics &amp; Design</t>
  </si>
  <si>
    <t>https://www.jinn-bot.com</t>
  </si>
  <si>
    <t>Jinn-Bot Robotics &amp; Design GmbH" produces robotic systems based on industry standard modules for training and technology users. All components are 100% digitally developed and produced with 3D printers worldwide. These manufacturing methods enable the Robotic customer to produce spare parts or to integrate new developments based on CAD data. The Windows and Android-controlled robots can be easily expanded by individually optimized functions thanks to a «jinn open source concept». Extensions are, for example, motion sensors, infrared sensors, solar panels, voice control - the possibilities are inexhaustible. Further Robotioc solutions for various everyday applications are under development.</t>
  </si>
  <si>
    <t>voice control; training and technology; standard modules; robotic systems; motion sensors; manufacturing methods; infrared sensors; inexhaustible; digitally; developed and produced; controlled robots; bot; extensions; robotic; individually; expanded; printers; cad; industry standard; everyday; voice; spare parts; possibilities; developments; spare; open source; android; infrared; functions; concept; optimized; example; printing; motion; methods; integrate; windows; controlled; robots; produced; easily</t>
  </si>
  <si>
    <t>0.00007985272049442619</t>
  </si>
  <si>
    <t>0.00016389406396353725</t>
  </si>
  <si>
    <t>Certain data and content provided by https://www.crunchbase.com/organization/jinn-bot-robotics-design</t>
  </si>
  <si>
    <t>2164</t>
  </si>
  <si>
    <t>fb5e21f2959e32351cd3d585aabf194b</t>
  </si>
  <si>
    <t>Cima NanoTech, Inc.</t>
  </si>
  <si>
    <t>http://www.cimananotech.com</t>
  </si>
  <si>
    <t>Cima NanoTech, Inc. develops, manufactures, and commercializes transparent conductive film solutions. It offers SANTE ProTouch module, which is a multi-touch solution for large projected capacitive (pro-cap) touch screens, such as interactive digital signage, interactive kiosks and vending machines, interactive tabletops, and interactive whiteboards. The company also provides liquid crystal module/open cell display products, interactive digital signage for informational and advertising purposes, solutions for large format projected capacitive touch screens, and touch controllers. It offers its products for applications, including large projected capacitive touch screens and transparent antennas for the Internet of Things; and transparent antennas, transparent heaters, and EMI shielding. It serves corporate, education, retail, food and beverage, banking, gaming, transportation, hospitality, and healthcare industries. The company was founded in 2002 and is headquartered in Oakdale, Minnesota with additional offices in Singapore; Shanghai and Shenzhen, China; Taipei City, Taiwan; Tokyo, Japan; Caesarea, Israel; and Seoul, the Republic of Korea.</t>
  </si>
  <si>
    <t>54472067</t>
  </si>
  <si>
    <t>Nippon Venture Capital Co., Ltd.; Technology Alliance Investment, Ltd.; Ant Capital Partners Co., Ltd.; M.M.C. Millennium Materials II Fund Management Company Ltd; BIP Investment Partners S.A.</t>
  </si>
  <si>
    <t>EMI Shielding Films; SANTE® EMI Shielding; Cima NanoTech; transparent conductive coatings; SANTE® Film; high transparency; EMI shielding regulations; transparent conductive nanoparticle; SANTE® Nanoparticle Dispersion; conductive nanometallic silver/copper; SANTE® Technology; transparent conductors; touch; transparent heating; Interface) shielding; SANTE® Touch; silver/copper intermediate inks; random mesh-like network; key reasons EMI; transparent heaters; SANTE® Touch Films; excellent shielding performance; next-generation transparent conductors; touch screens; SANTE® Network; Low surface resistance; large format; conventional conductive films; Uniform transparent heating; silver nanoparticle technology; proprietary SANTE® Technology; color neutrality; solar cells; flexible displays; Key Advantages; ITO-based transparent heaters; large format touch; Flexible. Cima NanoTech; touch screen; SANTE® Films; nanoparticle coatings; electronics industry; electrically conductive coatings; electronics nanoparticle coatings; flat panel displays; excellent electrical conductivity; format multi-touch screens; mesh-like network pattern; format multi-touch applications</t>
  </si>
  <si>
    <t>emi shielding; shielding; emi; nanoparticle; nanotech; conductivity; ito; random; touch screens; transparent conductors; transparent conductive; transmittance; sq; neutrality; multi touch; key advantages; highly conductive; flexible displays; electronics industry; conductive coatings; electromagnetic; dispersion; conductive; large format; pattern; silver; films; conductors; transparency; withstand; transparent conductive coatings; torsion; surface resistance; plasma displays; optical technologies; oled lighting; nanoparticles; nano technology; manufactures nanomaterials; low surface; inkjet; icing; flexing; faster response; electromagnetic radiation; electromagnetic interference; electrical conductivity; disturbance; brittle; aligning; transparent; tension; pet; inks; nanomaterials; intermediate; screens; touch; touchscreen; interference; assembles; uniform; responsive; multitude; substrates; touch screen; technology enables; ink; color; format; oled; displays; coatings; excellent; wet; alternatives; resistance; outstanding; mesh; heaters; plasma; optics; screen; nano; coated; maintaining; advantages; copper; radiation; faster; enabling; roll; flexible; durable; printed; witness; withstand harsh; wastage; traffic lights; touch module</t>
  </si>
  <si>
    <t>0.0005053642636942725</t>
  </si>
  <si>
    <t>0.00040819412399994737</t>
  </si>
  <si>
    <t>2165</t>
  </si>
  <si>
    <t>4d09ea29df00aca3dcc24530879d037b</t>
  </si>
  <si>
    <t>HPC-SA</t>
  </si>
  <si>
    <t>http://www.hpc-sa.com</t>
  </si>
  <si>
    <t>HPC-SA develops and offers software and scientific computational libraries. The company provides RayBooster, a raytracing acceleration library; ArchiWIZARD, a real-time 3D energy simulation for bioclimatic design; Solfast 4D, a solution for simulation of concentrated solar power installations; and Artlantis, 3D renderings and animations production software. Additionally, it offers consulting and training services. Its products find use in computer graphics, electromagnetic propagation, acoustics, seismic, thermics, telecommunications, and satellite positioning applications. The company was founded in 2003 and is based in Toulouse, France. As of October 23, 2014, HPC-SA operates as a subsidiary of Graitec Innovation SAS.</t>
  </si>
  <si>
    <t>3880732</t>
  </si>
  <si>
    <t>Emertec Gestion; CDC Climat SA</t>
  </si>
  <si>
    <t>GRAITEC Innovation SAS</t>
  </si>
  <si>
    <t>solar power installations; solfast 4d; project management team; concentrated solar power; digital model; ArchiWIZARD software platform; compute tridimensional inter-visibilities; software product line; 3D digital model; cross-platform low-level component; various business software; solar gain calculations; major CAD software; ray tracing technologies; low memory footprint; ray tracing performance; real-time energy efficiency; energy efficient buildings; specific regulatory compliance; CAD drawing geometry; building environmental simulation; CNRS research team; Artlantis Render; real-time preview technology; French Thermal Regulation; time quality ratio; photorealistic rendering program; high performance; software conduits; RayBooster library; propagated rays; software tools; radiative phenomena; heliostat field; RayBooster engine; heliostat fields; extreme performance; Sketch ArchiWIZARD; solar panels; radiative intake; robust computation; algorithmic innovations; direct connection; real help; solar expertise; physical phenomena; architectural choices; natural way; advanced stages; right choices</t>
  </si>
  <si>
    <t>hpc; solar power installations; cnrs; power installations; presenting; phenomena; management team; heliostat; simulate; library; rendering; preview; stages; calculations; concentrated solar power; choices; rays; concentrated solar; presentation; ray; cad; mirrors; concentrated; account; experts; aims; project management; model; thermal regulation; testing systems; tackle; sun's rays; software product; rt; render; recovered; real time energy; propagation; perform solar; optimise; offers extreme; monte carlo; monte; masking; low level; library offers; latest technological; intersections; internally; industrialization; improve the performance; existing solar power; existing solar; examine; evaluates real; evaluates; environmental simulation; energy efficiency projects; ends; efficient buildings; efficiency projects; direct connection; dead; cross platform; computation; cnes; choice of materials; challenged; carlo; cad software; bbc; architect; aps; allows the creation; algorithmic; actors; window; time energy; recognised; phases; named; compute; regulatory compliance; opened; modification; intake; influence; add; marketed; inter; geometry; exploitation; conduits; methods; simulations; predict; masks; daylight; engine; software tools</t>
  </si>
  <si>
    <t>0.00008439500861140378</t>
  </si>
  <si>
    <t>3333</t>
  </si>
  <si>
    <t>0.000178536750510604</t>
  </si>
  <si>
    <t>2166</t>
  </si>
  <si>
    <t>48897ada91d8f8b8f50ff03c1eb7cb13</t>
  </si>
  <si>
    <t>HUS Unmanned Systems Pte. Ltd.</t>
  </si>
  <si>
    <t>http://www.hus.sg</t>
  </si>
  <si>
    <t>HUS Unmanned Systems Pte. Ltd. provides autonomously operated tethered drone systems. The company offers DRONEBOX, a grid independent battery charging and data communication shelter that provides on-demand sensing drones routine inspections in the field, as well as offers a perimeter and border security solution. It offers its product for various applications, such as remote infrastructure inspection, police/emergency services, border patrol systems, facilities management automation, package delivery systems, critical infrastructure monitoring, and off-shore inspections. The company was incorporated in 2015 and is headquartered in Singapore.</t>
  </si>
  <si>
    <t>weak GPS signals; energy storage. robotics; energy storage systems; sister companies; real-time analytics; GPS-denied navigation; specialist hardware; software capabilities; HUS; indoor flight; awareness systems; area communications</t>
  </si>
  <si>
    <t>energy storage; time analytics; software capabilities; sister; real time analytics; indoor flight; gps denied navigation; embeds; denied navigation; weak; topics; gps denied; denied; energy storage systems; gps; challenging; storage systems; signals; specialist; hardware and software; awareness; indoor; brings; analytics; navigation; communications; capabilities</t>
  </si>
  <si>
    <t>0.00020735329651926535</t>
  </si>
  <si>
    <t>0.00028275203231581554</t>
  </si>
  <si>
    <t>2167</t>
  </si>
  <si>
    <t>f299df55-e3a6-7eb0-97e6-a1866e064af3</t>
  </si>
  <si>
    <t>Flystro</t>
  </si>
  <si>
    <t>http://flystro.com/</t>
  </si>
  <si>
    <t>Flystro is an online marketplace connecting businesses to drone pilots for aerial filming services. Flystro is an online marketplace connecting drone pilots and clients all over the world. Using Flystro, clients can easily find pilots for their needs, pilots can promote themselves, and operations like mission definition, payment management and product delivery are managed in one single platform.</t>
  </si>
  <si>
    <t>online marketplace; drone pilots; pilots; connecting; marketplace; single platform; product delivery; aerial filming; definition; promote; payment; managed; filming; real estate; estate; events; find; easily</t>
  </si>
  <si>
    <t>0.0003592348390688459</t>
  </si>
  <si>
    <t>0.00031000430533432635</t>
  </si>
  <si>
    <t>Certain data and content provided by https://www.crunchbase.com/organization/flystro</t>
  </si>
  <si>
    <t>d28fc5e23c9b6f242ff9096fab7ef763</t>
  </si>
  <si>
    <t>World Panel, Inc.</t>
  </si>
  <si>
    <t>http://www.worldpanelinc.com</t>
  </si>
  <si>
    <t>World Panel, Inc. develops, manufactures, and markets energy-enabling solutions for mobile electricity. The company offers SunStream and SunStream Plus, which are handheld micro-solar panels that convert sunlight into electricity and deliver it to mobile devices. It also provides related accessories, including PowerStream, a portable companion battery designed to be charged by SunStream; PowerLink cable that connects two micro-solar panels together; and one-meter USB extension cables. World Panel, Inc. was incorporated in 2012 and is based in Westminster, Colorado.</t>
  </si>
  <si>
    <t>22275000</t>
  </si>
  <si>
    <t>World Panel; off-grid charging applications; World Panel lineup; personal solar products; Personal solar panels; off-grid phone market; commercial solar world; powerful roof-top panels; innovative solar panels; power source; virtually limitless devices; handheld power source; efficiency solar cells; personal power source; USB cord; patent-pending junction box; replaceable USB port; cells phones; power output; mobile handset battery; useful power output; weather-resistant panel; electronic device; portable electronic devices; outlet-speed charging; portable electronic device; solar industry; portable power; patent-pending design; planet plug; electric grid; phone users; impoverished areas; solar modules; rapid battery; daily basis; powerful design; searing heat; practical means; 4.2W modules; micro-solar devices; straight-forward design; window construction; consumer electronics; Sub-Saharan communities; best ingredients; standard UL; handheld version; various devices; price points</t>
  </si>
  <si>
    <t>portable electronic; electronic device; cord; entrepreneurs; power source; handheld; usb; charging; electronic devices; solar products; virtually; power output; personal; half; clear; powerful; planet; phone; virtually limitless; usb port; ul listed; straight forward; solar devices; saharan; resist; replaceable; proprietary technology allows; price points; portfolio includes solar; portable electronic devices; portable electronic device; plugging; phone users; personal power; perfectly suited; pending design; patent pending design; panels are built; owning; mobile handset; micro solar; lineup; limitless; includes solar modules; handset; hail; exploding; devices simultaneously; charging solutions; charge their phones; phones; weak; ingredients; daily basis; chances; billion people; patent pending; weather resistant; portfolio includes; includes solar; electric grid; battery charging; plug; roof top; empowering; efficiency solar cells; pending; high efficiency solar; wasted; matches; count; battery packs; patent; legacy; junction box; technology allows; perfectly; outlet; innovative solar; efficiency solar; designed to provide; convenience; proprietary technology; laptop; incorporating; freedom; read; listed; portable power; intended; incorporates; straight; initially; fraction; waterproof; ul; convenient; version; suited; simultaneously</t>
  </si>
  <si>
    <t>0.0005161029578877297</t>
  </si>
  <si>
    <t>2485</t>
  </si>
  <si>
    <t>0.00047332094284629887</t>
  </si>
  <si>
    <t>2170</t>
  </si>
  <si>
    <t>67b5296a-c692-12d3-8156-a70f736df27e</t>
  </si>
  <si>
    <t>Supercompany</t>
  </si>
  <si>
    <t>http://www.supercompany.com</t>
  </si>
  <si>
    <t>SDVOSB Super-VAR | A.I. | Computer Vision | Drone Tech | Robots | ‘X’aaS.</t>
  </si>
  <si>
    <t>var; drone tech; ai; super; computer vision; robots; tech</t>
  </si>
  <si>
    <t>0.0005763650714102387</t>
  </si>
  <si>
    <t>3071</t>
  </si>
  <si>
    <t>0.00047545215040974766</t>
  </si>
  <si>
    <t>Certain data and content provided by https://www.crunchbase.com/organization/sales-team-six-by-cloud-solution-partners-inc</t>
  </si>
  <si>
    <t>2171</t>
  </si>
  <si>
    <t>863c48f612001208e0b2f7c0cc61c693</t>
  </si>
  <si>
    <t>Soil IQ Inc.</t>
  </si>
  <si>
    <t>http://edyn.com</t>
  </si>
  <si>
    <t>Soil IQ Inc. offers a smart garden system that monitors environmental conditions in the garden. The company offers Edyn, a smart garden system that lets users to know whats happening in their garden. It also provides garden sensors that tracks light, humidity, temperature, soil nutrition, and moisture; and cross-references this information with plant databases, soil science, and weather to provide users with customized gardening guidance. In addition, the companys Edyn app pulls data from garden sensors to provide users with a snapshot of current conditions in their garden. Further, it offers Edyn water valve that automatically provides plants with the amount of water they need. The company offers its product through stores and online retailers. Soil IQ Inc. was founded in 2013 and is based in Oakland, California.</t>
  </si>
  <si>
    <t>3850000</t>
  </si>
  <si>
    <t>Fenox Venture Capital (2); The Morningside Group Limited; Indicator Ventures; Y Combinator Management LLC; Sinovation Ventures</t>
  </si>
  <si>
    <t>Soil IQ; soil nutrient content; Yves Behar; light data; custom tailored recommendations; venture Soil IQ; Soil IQ monitors; seed selection; Soil IQ sensors; hardware soil probe; soil sensor gadget; soil fertilizer gadget; designer Yves Behar; wireless soil sensor; small farmers; new venture; design firm fuseproject; medicinal crops; incident light data; Edyn Garden Sensor; food production; Edyn smart garden; Edyn App displays; small-scale organic farm; plant health. agriculture.; consumer electronics. hardware.; organic food. software; gardeners; streams soil; soil conditions; home gardeners; wirelessly streams; smartphone application; organic produce; fertilization systems; smartphone app; temperature; stream data; weather conditions; watering; analyzes data; new company; healthier supply; regular people; analytics platform; small gardens; solar panel; crop-specific recommendations; larger partners; rural farming</t>
  </si>
  <si>
    <t>iq; probe; soil; fertilization; watering; nutrient; ph; gadget; recommendations; gardens; sustainably; stream data; indefinitely; hydroponic; food production; custom tailored; garden; gardening; seed; moisture; crops; twitter; streams; grow; growers; sms; stream; farmers; alerts; week; selection; venture; attention; organic; food; monitors; content; optimize; waste; tailored; temperature; smartphone; yield and reduce; what's happening; weather and soil; ux; urban and rural; unveiled; ui; time snapshot; they're planning; teamed; system that monitors; suggestions; spun; smartphone application; share data; rural farming; rigged; retailing; renderings; regular people; real time snapshot; rainfall; pushes; proprietary platform; plant health; organic food; optimal conditions; novice; neighbors; inserted; incident light; hydroponics; healthier; guesswork; grows; gathers; fully automate; fruits and vegetables; friends and neighbors; environmental conditions; displays this data; dirt; developed a lightweight; designers and engineers; design firm; delicious; company's platform; app displays; analyzes data; fruits; analytics platform; snapshot; smartphone app; calibrated; generates; buy; sell; changing</t>
  </si>
  <si>
    <t>0.00041606603424876944</t>
  </si>
  <si>
    <t>9816</t>
  </si>
  <si>
    <t>0.00035821065459445836</t>
  </si>
  <si>
    <t>2172</t>
  </si>
  <si>
    <t>20096e47b4debaf67423b18319f56d9d</t>
  </si>
  <si>
    <t>Duron Energy Private Limited</t>
  </si>
  <si>
    <t>http://www.duronenergy.com</t>
  </si>
  <si>
    <t>Duron Energy Private Limited, a renewable energy company, provides solar-powered plug and play devices for lighting and battery recharges in Karnataka and Uttar Pradesh. It offers 3 LED wide angle lights, 5 watt solar panels, mobile phone chargers, AC grid chargers, and dual brightness settings. The company was founded in 2008 and is based in Bangalore, India with locations in Bangalore, Lucknow, and Ahmadabad, India; and Pasadena, California.</t>
  </si>
  <si>
    <t>Mobile phone charger; Eliminates harmful kerosene; Dual brightness settings; Duron Energy Private; watt solar panel; wide angle lights; renewable energy company; battery recharges; ample light; rural India; Solar LED; Boosts productivity; dim setting; solar-powered plug; energy spending; shop owners; market-driven approach; adequate access; bright setting; reliable power; energy options; play devices; Track our impact; rural homes; great products; clean power; sustainable change; large scale; duron™; money; customers; people; all-in-one; Cuts; emissions; children; night; shop-owners; cooking; team; trust; Limited; principles</t>
  </si>
  <si>
    <t>access to reliable; setting; charger; shop; wide angle; watt solar panel; watt solar; unfriendly; trusted solar; sustainable change; spending; shelf solar; saves money; rural homes; recharges; providing access; presenting; play devices; phone charger; people live; needed in order; money on energy; mobile phone charger; market driven; guiding principles; environmentally unfriendly; energy private; driven approach; brightness settings; boosts; billion people live; ample; adequate; rural; sunny day; great products; solar led; reliable power; guiding; energy options; billion people; system designed; kerosene; cuts; cooking; principles; clean power; hours; owners; unreliable; saves; earn; brightness; money; approach; shops; win; sunny; harmful; children; trust; settings; bright; empower; sealed; trusted; charges; plug and play; mobile phone; shelf; billion; angle; stay; study; eliminates; productivity; challenge; environmentally; watt; understand; emissions; dual; follow; large scale; play; night; plug; expensive; solar system; great; driven; solar powered; ac; live; track; impact; needed; order; phone; change</t>
  </si>
  <si>
    <t>0.0005473976681578088</t>
  </si>
  <si>
    <t>7705</t>
  </si>
  <si>
    <t>0.0005103094800963687</t>
  </si>
  <si>
    <t>2173</t>
  </si>
  <si>
    <t>0f435766-4670-d0a6-6933-1a6a52b5e252</t>
  </si>
  <si>
    <t>Hydrone Aerospace</t>
  </si>
  <si>
    <t>http://hydroneaerospace.org</t>
  </si>
  <si>
    <t>Drones of the future. Hydrogen powered drones of the future.
World's first self powered UAV.
Using our advanced particle separator the Hydrone is capable of generating clean, renewable energy on the fly, literally.</t>
  </si>
  <si>
    <t>separator; powered drones; hydrogen powered; generating clean; capable of generating; literally; particle; hydrogen; generating; capable; fly</t>
  </si>
  <si>
    <t>0.00007804906022218729</t>
  </si>
  <si>
    <t>24689</t>
  </si>
  <si>
    <t>0.00013728123133024682</t>
  </si>
  <si>
    <t>Certain data and content provided by https://www.crunchbase.com/organization/hydrone-aerospace</t>
  </si>
  <si>
    <t>2174</t>
  </si>
  <si>
    <t>b44c6119-9329-4193-be4d-719f6b96792c</t>
  </si>
  <si>
    <t>VAIRDO</t>
  </si>
  <si>
    <t>http://www.vairdo.com</t>
  </si>
  <si>
    <t>Innovation Driven Viral Smart Electronics and Robotics. The convergence of humans and machines rapidly progresses with the accelerating advancements in artificial Intelligence (“AI”) and robotics enabling devices that can move, react to multi-sensory input, and interact with humans in entirely new ways. Vairdo (www.vairdo.com) develops, patents, and sells compact, smart sensor, vision, and control system technologies that directly enhance the human computer interface (HCI). 
Vairdo focuses consumer markets by making products ubiquitous, multi-featured to increase value, for health, wellness, safety, monitoring, surveillance, recreation and more. 
The company’s expertise resides in designing and integrating low-level electronics, computer vision, sensors, telemetry, and software that achieve high levels of computing and communication capabilities, while optimizing size, weight, energy, and user interface. These technologies can be broadly applied to motion and flight control, ground robotics and airborne drones, 3D-vision, internet of things (IOT) devices, wearable devices, action cameras, and virtual reality products. Vairdo’s technology has been developed and validated through years of paid R&amp;D contracts from US government agencies and elite commercial contracts. 
In mid-2015, the team took its developments and expertise and transitioned to commercial product development.</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</si>
  <si>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t>
  </si>
  <si>
    <t>humans; contracts; virtual reality products; viral; smart electronics; sensory input; sensory; reality products; making products; low level; humans and machines; human computer interface; human computer; hci; convergence; consumer markets; computer interface; communication capabilities; commercial product; broadly; airborne drones; action cameras; achieve high; wearable devices; high levels; elite; ubiquitous; react; featured; advancements; accelerating; wellness; validated; recreation; interface; paid; government agencies; expertise; optimizing; wearable; user interface; telemetry; mid; interact; ai; product development; entirely; virtual reality; integrating; flight control; developments; patents; ways; airborne; enhance; iot; agencies; control system; input; computing; computer vision; rapidly; compact; artificial intelligence; move; motion; action; virtual; internet of things; applied; designing; human; weight; reality; artificial; achieve; driven; machines; levels; focuses; health; innovation; things; size; enabling; capabilities; increase; surveillance; directly; sensor</t>
  </si>
  <si>
    <t>0.0004102590281059735</t>
  </si>
  <si>
    <t>12864</t>
  </si>
  <si>
    <t>0.00034924025587687975</t>
  </si>
  <si>
    <t>Certain data and content provided by https://www.crunchbase.com/organization/vairdo-inc</t>
  </si>
  <si>
    <t>2175</t>
  </si>
  <si>
    <t>069e275a497ea2821a25c449b6a9bb0a</t>
  </si>
  <si>
    <t>Nichiei Intec Co., Ltd.</t>
  </si>
  <si>
    <t>http://www.nichieiintec.jp</t>
  </si>
  <si>
    <t>Nichiei Intec Co., Ltd. engages in manufacture and sale of piping support metal fitting fixtures and services. The company manufactures and sells LED lighting products, solar power systems, barcode scanners, control panels, and ceiling fall prevention systems. The company offers its products to construction companies, developers, architectural design offices, electrical manufacturers, communications companies, railway companies, and the government. The company was founded in 1974 and is based in Tokyo, Japan.</t>
  </si>
  <si>
    <t>prevention systems; intec; engages in manufacture; barcode; architectural design; construction companies; led lighting products; scanners; railway; fitting; fall; piping; control panels; fixtures; prevention; ceiling; lighting products; led lighting; offices; solar power systems; architectural; manufactures and sells; developers; offers its products; communications; power systems; metal</t>
  </si>
  <si>
    <t>0.0002518368044863197</t>
  </si>
  <si>
    <t>15614</t>
  </si>
  <si>
    <t>0.00025075437805039557</t>
  </si>
  <si>
    <t>2176</t>
  </si>
  <si>
    <t>1a1710cb75c594d01b8989dc34d371be</t>
  </si>
  <si>
    <t>Pilot AI Labs, Inc.</t>
  </si>
  <si>
    <t>http://www.pilot.ai</t>
  </si>
  <si>
    <t>Pilot AI Labs, Inc. provides a learning-based computer vision platform to solve real problems directly on compute-constrained embedded devices. The company was incorporated in 2015 and is based in San Francisco, California.</t>
  </si>
  <si>
    <t>compute-constrained embedded devices; single usb webcam; vision platform; real problems; deep learning; real-time camera feed; visual perception algorithms; real-time deep learning; Real-time distance estimation; retail store scenario; Real-time finger tracking; In-store retail analytics; deep learning algorithms; GPS tracker; various demographic categories; robust finger tracking; state-of-the-art deep learning; wireless telemetry transmitter; analog video link; Pilot AI Labs; gesture recognition; small computation device; pilot.ai. artificial intelligence.; vision. drones. machine; largest consumer electronics; drone control; follow-me technology; traditional camera; learning-based computer vision; people detection; customer’s behavior; Real-time localization; raw detection; transmit controls; off-drone computation; physical stores; standard Nexus; different activities; soccer player; GoPro footage; little light; great products; chip companies</t>
  </si>
  <si>
    <t>webcam; solve real; embedded devices; constrained; compute; demonstrate; deep learning; scenario; gesture; detection and tracking; computation; estimation; finger; computer vision; object; localization; tracker; gopro; learning; follow; solve; deep; we're; algorithms; recognition; embedded; usb; track; problems; visual perception; video link; vcs; time deep learning; time deep; telemetry transmitter; technology works; stream video; soccer; robustly; real time deep; proprietary deep; nighttime; nexus; millions of people; learning technology; hiring; gopro footage; drone control; demographic; deep learning technology; deep learning algorithms; daytime; classify; backed by top; target; learning algorithms; great products; detect; gps; we're building; retail store; perception; directly; behavior; movements; fail; store; categories; transmitter; analog; profitable; transmit; player; algorithm; retail; detection; augmented reality; millions; stream; telemetry; relative; footage; augmented; ai; targets; attached; ship; backed; interested; apply; labs; drop; person; chip; objects; distance; machine learning; raw; link; input</t>
  </si>
  <si>
    <t>0.000548304949129192</t>
  </si>
  <si>
    <t>3158</t>
  </si>
  <si>
    <t>0.0004592195277237166</t>
  </si>
  <si>
    <t>2177</t>
  </si>
  <si>
    <t>bd3bfa11-2ce2-efce-c048-1b1481ddc44a</t>
  </si>
  <si>
    <t>Vertex Vue</t>
  </si>
  <si>
    <t>http://www.vertexvue.com</t>
  </si>
  <si>
    <t>Professional Aerial Video and Aerial Photography services with drones.</t>
  </si>
  <si>
    <t>Blanco Global</t>
  </si>
  <si>
    <t>services with drones; photography services; aerial photography services; aerial video; professional aerial; aerial photography; drone management; photography</t>
  </si>
  <si>
    <t>0.001272258418470361</t>
  </si>
  <si>
    <t>10517</t>
  </si>
  <si>
    <t>0.0008208204278466552</t>
  </si>
  <si>
    <t>Certain data and content provided by https://www.crunchbase.com/organization/vertex-vue</t>
  </si>
  <si>
    <t>de54ad64-3b1b-43fe-f703-4eed02eebb0a</t>
  </si>
  <si>
    <t>DroneLancer</t>
  </si>
  <si>
    <t>http://www.dronelancer.com</t>
  </si>
  <si>
    <t>DroneLancer is powering the future of commerce with their autonomous drone technology. DroneLancer is powering the future of commerce with their autonomous drone technology which provides retailers &amp; service organizations a cost effective and fast alternative to deliver payloads.
Our Next Generation Technology takes location proximity to the next level, by offering a drone delivery network. With the DroneLancer Technology, retailers can engage our drone network to pickup the package, fly to the delivery location, drop the package, and fly back to base to grab the next package. We have embedded intelligent object detection, so the drone will automatically avoid obstacles, and more accurately deliver packages using an intelligent camera, allowing sight, and clarity of the drones objective.</t>
  </si>
  <si>
    <t>autonomous drone; powering; retailers; drone technology; commerce; package; technology takes; pickup; intelligent systems; grab; drone delivery network; delivery network; deliver payloads; avoid obstacles; object detection; clarity; generation technology; intelligent; drone delivery; obstacles; proximity; location; objective; sight; fly; object; engage; drop; accurately; payloads; avoid; artificial intelligence; takes; packages; embedded; artificial; organizations; base; alternative; fast; automatically; offering; cost effective; detection</t>
  </si>
  <si>
    <t>0.0003857581609240645</t>
  </si>
  <si>
    <t>17268</t>
  </si>
  <si>
    <t>0.00043266509957967853</t>
  </si>
  <si>
    <t>Certain data and content provided by https://www.crunchbase.com/organization/dronelancer</t>
  </si>
  <si>
    <t>2179</t>
  </si>
  <si>
    <t>28ee6245-b58c-3d97-2a8a-a7dd9f1cf059</t>
  </si>
  <si>
    <t>Part Pixel Studio</t>
  </si>
  <si>
    <t>https://partpixelstudio.com</t>
  </si>
  <si>
    <t>PartPixel creates custom software, web design, SEO, 3D design/scanning &amp; printing, and custom licensed and insured quad drone filming.</t>
  </si>
  <si>
    <t>web design; seo; quad drone; drone filming; custom software; insured; scanning; quad; licensed; filming; printing; creates</t>
  </si>
  <si>
    <t>0.00024581680095502273</t>
  </si>
  <si>
    <t>0.0002064270095575541</t>
  </si>
  <si>
    <t>Certain data and content provided by https://www.crunchbase.com/organization/part-pixel-studio</t>
  </si>
  <si>
    <t>2180</t>
  </si>
  <si>
    <t>6df0f0db659f4e5478c4fc8f5f6e0531</t>
  </si>
  <si>
    <t>Azorean - Aquatic Technologies, S.A.</t>
  </si>
  <si>
    <t>http://azorean.eu</t>
  </si>
  <si>
    <t xml:space="preserve">Azorean - Aquatic Technologies, S.A. engages in developing specialized instruments and autonomous robots for leisure, and business and scientific exploration markets. It offers Ziphius, an app-controlled aquatic drone that allows seeing and taking pictures or videos of aquatic experiences. The company was founded in 2011 and is headquartered in Ponta Delgada, Portugal. Azorean - Aquatic Technologies, S.A. operates as a subsidiary of Ydreams - Informatica, S.A.
</t>
  </si>
  <si>
    <t>Ponta Delgada</t>
  </si>
  <si>
    <t>Azores</t>
  </si>
  <si>
    <t>YDreams - Informática SA</t>
  </si>
  <si>
    <t>MLAAT (Euronext Paris)</t>
  </si>
  <si>
    <t>aquatic; ziphius; specialized instruments; scientific exploration; instruments and autonomous; drone that allows; business and scientific; autonomous robots; aquatic drone; app controlled; engages in developing; exploration; experiences; pictures; leisure; scientific; instruments; videos; controlled; app; specialized; robots</t>
  </si>
  <si>
    <t>0.00025768120426091027</t>
  </si>
  <si>
    <t>8127</t>
  </si>
  <si>
    <t>0.0003069239157822727</t>
  </si>
  <si>
    <t>2181</t>
  </si>
  <si>
    <t>7c6bc58f69879924b0c05d331d2ad775</t>
  </si>
  <si>
    <t>OpenSky Drones, LLC</t>
  </si>
  <si>
    <t>http://openskydrones.com</t>
  </si>
  <si>
    <t>OpenSky Drones, LLC offers spectral, parking, radio frequency surveys, photographical services, tower inspections, power line inspections, emergency deployment, remote sensing, and air quality analysis services to architects, engineers, utility companies, and government agencies. OpenSky Drones, LLC was incorporated in 2014 and is based in Coral Springs, Florida.</t>
  </si>
  <si>
    <t>services to architects; quality analysis; power line inspections; air quality analysis; analysis services; inspections; utility companies; air quality; radio frequency; government agencies; architects; spectral; tower; remote sensing; surveys; agencies; frequency; parking; deployment; sensing; radio; engineers; emergency</t>
  </si>
  <si>
    <t>0.0001229763485114395</t>
  </si>
  <si>
    <t>2891</t>
  </si>
  <si>
    <t>0.00015353631968470464</t>
  </si>
  <si>
    <t>2182</t>
  </si>
  <si>
    <t>c30ab836-561d-9584-c447-0753871bc600</t>
  </si>
  <si>
    <t>The Reno Technology Park</t>
  </si>
  <si>
    <t>http://therenotechpark.com/</t>
  </si>
  <si>
    <t>The Reno Technology Park is a 2,200 acre property being developed by the Unique Infrastructure Group. The developers say that the abundant supply of land and power can support up to 1.5 million square feet of data center space, built over time.
Initial plans for Reno Technology Park include on-site generation of multiple renewable energy sources, including 100 megawatts of wind power, a 20-megawatt installation of photovoltaic solar panels and up to 20 megawatts of geothermal energy. The site is within a mile of a Nevada Energy power island featuring 540 megawatts of capacity.</t>
  </si>
  <si>
    <t>technology park; megawatts; park; square feet; site generation; multiple renewable energy; multiple renewable; installation of photovoltaic; geothermal energy; data center; acre; island; megawatt; energy power; abundant; mile; renewable energy sources; featuring; square; feet; geothermal; wind power; energy sources; photovoltaic solar panels; initial; plans; developers; photovoltaic solar; center; capacity; property; land</t>
  </si>
  <si>
    <t>0.00026394715791589916</t>
  </si>
  <si>
    <t>13405</t>
  </si>
  <si>
    <t>0.0002979447197045864</t>
  </si>
  <si>
    <t>Certain data and content provided by https://www.crunchbase.com/organization/the-reno-technology-park</t>
  </si>
  <si>
    <t>2183</t>
  </si>
  <si>
    <t>0504015ae3b6baeae098fad7d24c2b29</t>
  </si>
  <si>
    <t>PreNav, Inc.</t>
  </si>
  <si>
    <t>http://www.prenav.com</t>
  </si>
  <si>
    <t>PreNav, Inc. engages in developing automated systems for infrastructure inspection. The companys system consists of a commercial drone, a guidance robot on the ground, and software to plan the mission and analyze the data. Its technology allows drones to navigate around cell towers, wind turbines, bridges, buildings, and other complex structures at centimeter-or-better precision; inspect nuts, bolts, serial numbers, cabling, and damaged areas, as well as take measurements of key components; and take photographs from precise locations in close proximity to structures to build accurate 3D reconstructions of industrial assets. PreNav, Inc. was founded in 2013 and is based in San Carlos, California.</t>
  </si>
  <si>
    <t>San Carlos</t>
  </si>
  <si>
    <t>8156234</t>
  </si>
  <si>
    <t>Pear Ventures (2); CrossLink Capital, Inc.; Comet Labs; WI Harper Group; Haystack Partners; Plug and Play Tech Center; Liquid 2 Ventures</t>
  </si>
  <si>
    <t>drone; guidance robot; manual piloting skills; commercial drone; prenav; proprietary PreNav drone; precision drone; aerial robot; ground robot; small aerial drones; patent-pending navigation; motion capture systems; vertical structures; centimeter-level accuracy; position updates; sophisticated automation systems; intuitive touchscreen interface; extremely high levels; wind turbines; quickly growing field; industrial inspection; flight path; large industrial sites; playful light shows; n’t expert pilots; real world. aerospace.; wind turbine inspections; systems. navigation. robotics.; touch screen interface; PRENAV flight; close proximity; close inspection; automated navigation; detailed imagery; cell towers; research labs; tall structures; aerial photography; repeatable precision; particular point; laser rangefinder; awkward things; powerful onboard; custom software; cell towers.; 3D model; short history; music videos; infrastructure inspection; laser-based sensors</t>
  </si>
  <si>
    <t>drone system; scans; precision drone; piloting skills; navigation system; level accuracy; fly close; flight path; commercial drone system; centimeter level accuracy; centimeter level; cell towers; aerial robot; inspected; close; shares; robot; coordination; centimeter; guidance; tall; scan; embedded systems; piloting; updates; technicians; industrial inspection; towers; tracks; course; they're; structures; path; map; position; navigation; commercial drone; manual; computer vision; structure; fly; skills; turbine inspections; traveled; touchscreen interface; touch screen interface; systems for small; system is capable; stuck; screen interface; scan and map; rely on gps; reconstructions; photographed; order to build; motion capture; localize; level of control; letters; inspect tall; industry today; industrial sites; industrial assets; headache; growing field; gps data; fly a drone; flight system; flew; filmed; extremely high; explains; experts in computer; expert pilots; drones typically; detailed imagery; despite; control drones; close proximity; centimeters; cell tower; capture systems; capture detailed; build autonomous; blink; awkward; autonomous systems; automatically fly; animations; accessible; precise; accuracy; relies; large industrial; hundreds of thousands; high levels; custom software; operated; laser; extremely</t>
  </si>
  <si>
    <t>0.00008741461107574445</t>
  </si>
  <si>
    <t>3597</t>
  </si>
  <si>
    <t>0.00014771565451210066</t>
  </si>
  <si>
    <t>2184</t>
  </si>
  <si>
    <t>0d6103ba7f983d4d928e35c6d80b6fd5</t>
  </si>
  <si>
    <t>Green Warrior Inc.</t>
  </si>
  <si>
    <t>http://www.greenwarriorinc.com</t>
  </si>
  <si>
    <t>Green Warrior Inc. owns, operates, and installs solar and wind systems in Puerto Rico and Guam, as well as Ontario, Canada. Its Embedded Energy System operates as the on-site utility for homes and businesses. The company was incorporated in 2010 and is based in Irvine, California.</t>
  </si>
  <si>
    <t>1630000</t>
  </si>
  <si>
    <t>Green Warrior; solar systems; Power Purchase Agreement; Green Warrior OES; Green Warrior OESs; solar power; energy; On-Site Energy Systems™; Warrior OES customer; solar power utility; sophisticated solar systems; Green Warrior technology; power factor; Green Warrior On-Site; solar Power Purchase; Warrior OESs leverage; zero-cost Green Warrior; solar energy; electricity; solar energy purchase; renewable solar power; inductive motors; OES customers; utility rate hikes; Power Purchase Agreement.; Power Purchase Agreements; solar power revolution; Zero-Cost Solar Systems; OES installation types; residential solar systems; Solar Energy Performance; backup power supply; power HVAC systems; carbon footprint; electric motors; renewable energy; rooftop solar systems; energy costs; patent-pending power conditioning; Warrior’s On-Site; reliable solar systems; proprietary On-Site Energy; power optimization; green job creation; power optimization circuitry; OES-Generated Power Beats; power factor correction; Best-in-Class Solar Components; installation site</t>
  </si>
  <si>
    <t>site energy; power factor; inductive; ppa; purchase agreement; discount; power purchase agreement; consumed; power purchase; cooler; electric motors; onsite; electricity produced; utility rate hikes; utility rate; technological innovations; systems integrator; sophisticated solar; reduce energy costs; reduce customers; rate hikes; produce clean; power utility; power optimization; hvac systems; hikes; finance options; energy and reduce; discounted; customers simply; cost of power; corrects; class solar; agreement; carports; motors; spikes; filtering; amp; factor; utility grid; eligible; host; reduce energy; electric bill; carbon footprint; surge; circuitry; energy costs; integrator; purchase; pricing; freezers; parking lots; matter; solar systems; parking; ten; lots; commercial and industrial; driving; simply; values; footprint; typically; bill; covered; interested; pay; excess; perfect; produced; homeowners; hvac; fans; enjoy; phase; lease; average; owns; rooftops; machinery; drive; energy systems; optimization; efficiently; energy consumption; increase; sold; innovations; land; maintains; sophisticated; savings; year design life; year design; wholly owned; wholly; weather patterns; wattage</t>
  </si>
  <si>
    <t>0.0002475852867599992</t>
  </si>
  <si>
    <t>2380</t>
  </si>
  <si>
    <t>0.0002265835632746345</t>
  </si>
  <si>
    <t>2185</t>
  </si>
  <si>
    <t>6fa662920b30fb848ab0e9975b14749e</t>
  </si>
  <si>
    <t>Festo Inc.</t>
  </si>
  <si>
    <t>http://www.festo.com/cms/en-ca_ca</t>
  </si>
  <si>
    <t>Festo Inc. manufactures industrial and process automation technology products. Its products include pneumatic drives, servo-pneumatic positioning systems, electric drive and vacuum technology products, handling products, valves, valve terminals, sensors, image processing products, compressed air preparation products, pneumatic connection technology products, other pneumatic products, electrical connection technology products, control technology and electrical peripherals, automation solutions, ready-to-install solutions, and spare parts. The company also provides system and assemblies, on-site, compressed air consumption analysis, compressed air quality analysis, special applications, energy saving, compressed air production energy analysis, energy analysis of compressed air production, leakage detection and elimination, logistics optimization, commissioning, repair, condition monitoring, fast program, condition monitoring, ready-to-install solutions, and 3D CAD design services. In addition, it offers training and consulting services, such as skills development for manufacturing and process automation that range from educational equipment for training facilities to training and advice for industrial production companies. The company serves automotive and supplier, biotechnology/pharmaceuticals, small parts assembly and electronics, food and beverage, mobile pneumatics, energy efficiency, water technology processes, motion solutions, machine safety, laboratory automation, and solar and flat-panel industries. It offers its products online. The company serves customers in Canada and internationally. Festo Inc. was founded in 1977 and is based in Mississauga, Canada with additional branch offices worldwide. Festo Inc. operates as a subsidiary of Festo AG &amp; Co. KG.</t>
  </si>
  <si>
    <t>food and beverage / compressed air preparation / laboratory automation / water technology</t>
  </si>
  <si>
    <t>Festo AG &amp; Co. KG</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</si>
  <si>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t>
  </si>
  <si>
    <t>compressed air; compressed; festo; pneumatic; ready to install; process automation; install solutions; energy analysis; condition monitoring; technology products; condition; water technology; valve terminals; vacuum technology; training facilities; training and consulting; technology and electrical; special applications; solar and flat; small parts assembly; small parts; skills development; servo pneumatic positioning; servo pneumatic; serves automotive; quality analysis; production companies; processing products; pneumatics; pneumatic positioning systems; pneumatic positioning; pneumatic drives; pharmaceuticals; parts assembly; panel industries; offers training; motion solutions; mobile pneumatics; manufactures industrial; machine safety; logistics optimization; leakage detection; laboratory automation; industrial production; image processing products; electrical peripherals; electrical connection; electric drive; compressed air preparation; cad design; automation technology; assembly and electronics; air quality analysis; air preparation; positioning systems; leakage; automation; peripherals; automation solutions; elimination; servo; connection; control technology; air quality; biotechnology; ready; food and beverage; design services; valve; beverage; preparation; install; terminals; cad; spare parts; products online; advice; image processing; drives; educational; consulting services; valves; spare; assemblies; positioning; optimization; commissioning; energy saving; skills; laboratory; handling; supplier; motion; vacuum; drive; offers its products; logistics; program; assembly; food</t>
  </si>
  <si>
    <t>0.0001618976608155388</t>
  </si>
  <si>
    <t>0.0002974399775390199</t>
  </si>
  <si>
    <t>2186</t>
  </si>
  <si>
    <t>f2403adcb39ee2edf8fcc5b62ab6a30f</t>
  </si>
  <si>
    <t>Heliox VIII Limited</t>
  </si>
  <si>
    <t>Heliox VIII Limited operates solar panels. The company was founded in 2011 and is based in Oxford, United Kingdom.</t>
  </si>
  <si>
    <t>3198209</t>
  </si>
  <si>
    <t>2187</t>
  </si>
  <si>
    <t>af801f27040d4c4bceb28491b934b7c9</t>
  </si>
  <si>
    <t>Isofoton Beijing Solar Energy Science &amp; Technology Co., Ltd</t>
  </si>
  <si>
    <t>Isofoton Beijing Solar Energy Science &amp; Technology Co., Ltd manufactures and markets solar cells, modules, and panels. The company was founded in 2006 and is based in Beijing, China.</t>
  </si>
  <si>
    <t>solar energy science; science technology; energy science technology; energy science; markets solar; manufactures and markets; science</t>
  </si>
  <si>
    <t>0.00039318772110837736</t>
  </si>
  <si>
    <t>0.0002885385463761756</t>
  </si>
  <si>
    <t>2188</t>
  </si>
  <si>
    <t>9b3128d55a3a95fbcc39927eec34fc2a</t>
  </si>
  <si>
    <t>Helexia SA</t>
  </si>
  <si>
    <t>Helexia SA operates solar plants and provides integrated solutions in energy efficiency. The company offer solar panel solutions for industrial and commercial buildings. The company was founded in 2009 and is based in France.</t>
  </si>
  <si>
    <t>solar panel solutions; panel solutions; offer solar panel; integrated solutions; solutions for industrial; solar plants; offer solar; industrial and commercial; commercial buildings; energy efficiency</t>
  </si>
  <si>
    <t>0.0001236271689383495</t>
  </si>
  <si>
    <t>8082</t>
  </si>
  <si>
    <t>0.00018738804114962432</t>
  </si>
  <si>
    <t>2189</t>
  </si>
  <si>
    <t>81548415-5f4d-d818-896a-e2608617aed7</t>
  </si>
  <si>
    <t>Ultimate-UAV</t>
  </si>
  <si>
    <t>https://www.ultimate-uav.com/</t>
  </si>
  <si>
    <t>Ultimate-UAV is a design and manufacture unique, reliable and safe drones in Dubai using the most advanced technology. ULTIMATE-UAV is a privately owned company located in Dubai Silicon Oasis. Since 2012, they design and manufacture unique, reliable and safe drones in Dubai using the most advanced technology. Their team is composed of UAV experts and students from the Rochester Institute of Technology. As drone manufacturer, they do not only deliver drones but also their expertise and professional services.</t>
  </si>
  <si>
    <t>safe drones; advanced technology; design and manufacture; ultimate; privately owned; owned company located; oasis; institute of technology; drone manufacturer; privately; professional services; institute; composed; students; safe; owned; experts; located; expertise</t>
  </si>
  <si>
    <t>0.00030555212736208144</t>
  </si>
  <si>
    <t>26820</t>
  </si>
  <si>
    <t>0.0003719448264407958</t>
  </si>
  <si>
    <t>Certain data and content provided by https://www.crunchbase.com/organization/ultimate-uav</t>
  </si>
  <si>
    <t>2190</t>
  </si>
  <si>
    <t>e8a8d60c42fee94ec89ea5ffb560675b</t>
  </si>
  <si>
    <t>Wanxiang New Energy, LLC</t>
  </si>
  <si>
    <t>http://www.wanxiang-energy.com</t>
  </si>
  <si>
    <t>Wanxiang New Energy, LLC, also known as Universal Solar, manufactures and supplies solar panels and solar modules. The company offers mono-silicon and poly-silicon panels. It also provides silicon ingots, wafer cutting, and power battery technology solutions. The company was founded in 2000 and is based in Rockford, Illinois with manufacturing capabilities in China and the United States. Wanxiang New Energy, LLC operates as a subsidiary of Wanxiang America Corporation.</t>
  </si>
  <si>
    <t>Rockford</t>
  </si>
  <si>
    <t>supplies solar panels; silicon panels; silicon ingots; power battery; poly silicon; offers mono; mono silicon; supplies solar; battery technology; ingots; technology solutions; panels and solar; universal; manufactures and supplies; poly; mono; wafer; cutting; solar modules</t>
  </si>
  <si>
    <t>0.0006098762577337531</t>
  </si>
  <si>
    <t>0.0004223208067701483</t>
  </si>
  <si>
    <t>2191</t>
  </si>
  <si>
    <t>0aa914423ae6a4fc8d029dea6205a68b</t>
  </si>
  <si>
    <t>Amber Chemical Company Ltd.</t>
  </si>
  <si>
    <t>http://www.amberchemical.com</t>
  </si>
  <si>
    <t>Amber Chemical Company Ltd. manufactures silicon materials for aerospace, electronics, automotive, photovoltaics and solar, textiles, molding, construction, ceramics, adhesive and coatings, chemical processing, film and theatre, and lighting markets worldwide. Its products include silicon adhesives, silicon encapsulants, silicon gels, thermal transfer silicon, silicon primers, molding rubbers, silicon greases, conformal coatings, silicon emulsions, antifoams, PCB cleaners, silicone fluids, and dispensing equipment. The companys products are used in various applications, including LED manufacturing, solar panel manufacturing, heat dissipation, bonding and sealing, FIPG gasketing, mold making, tampo pad printing, adhesion promotion, encapsulation, lubrication, foam control, water treatment, agrochemicals, and conformal coating. It serves customers in Europe, the Middle East, the United States, China, and internationally. The company was incorporated in 1906 and is based in Bridgwater, United Kingdom. As of March 31, 2014, Amber Chemical Company Ltd. operates as a subsidiary of ICM Products, Inc.</t>
  </si>
  <si>
    <t>38291850</t>
  </si>
  <si>
    <t>adaptable manufacturing capabilities; in-depth technical expertise; Chemical processing industries; niche markets; diverse products; global reach; chemical group; local needs; Personal Care; international group</t>
  </si>
  <si>
    <t>speciality; silicones; retaining; processing industries; personal care; moulding; international group; global reach; currently focused; chemical processing; amber; technical expertise; niche; identity; whilst; satisfy; chemical; adaptable; depth; diverse; flexibility; reach; benefit; care; personal; expertise; capabilities; automotive; focused; flexible</t>
  </si>
  <si>
    <t>0.00011916995650868124</t>
  </si>
  <si>
    <t>0.0001832354533410063</t>
  </si>
  <si>
    <t>2192</t>
  </si>
  <si>
    <t>ff5a20a06399c9d9d0f760dd48c78253</t>
  </si>
  <si>
    <t>Tioga Energy, Inc.</t>
  </si>
  <si>
    <t>As of July 8, 2013, Tioga Energy, Inc. was acquired by Sustainable Power Group, LLC. Tioga Energy, Inc. owns, operates, finances, and supports solar power systems and associated equipment. The company offers SurePath Solar power purchase agreements (PPA) that provide solar electricity to commercial, government, and non-profit organizations including design, construction, ownership and maintenance, insurance, incentive and tax credit management, metering and billing, and renewable energy credits dispatch services. It serves customers in Arizona, California, Connecticut, Delaware, Hawaii, Maryland, Massachusetts, New Jersey, New York, North Carolina, Puerto Rico, Rhode Island, and Vermont, as well as Ontario, Canada. The company was formerly known as CerOx Corporation. Tioga Energy, Inc. was founded in 1992 and is based in San Francisco, California.</t>
  </si>
  <si>
    <t>66580000</t>
  </si>
  <si>
    <t>NGEN Partners, LLC (3); RockPort Capital Partners (3); Draper Fisher Jurvetson (3); Kirlan Venture Capital, Inc. (3); Nth Power LLC (2); Cycad Group, LLC (2); DFJ Frontier (2); SunEdison, Inc.; ALIG LLC; Gas Research Institute; Fluoroware Valqua Japan, K.K.</t>
  </si>
  <si>
    <t>Sustainable Power Group, LLC</t>
  </si>
  <si>
    <t>Tioga Solar Energy; SurePath Solar PPA; solar energy financing; Tioga Energyï¿½s expert; SurePathSM Solar PPA; Commercial Solar Power; solar power systems; Tioga EnergySM; SurePath® Solar PPA; power purchase agreement; solar electricity; Tioga meters; SurePath Solar power; Solar Power Financing; Commercial Solar Systems; solar energy expert; generation solar panels; solar energy solutions; long-term power purchase; SurePath PPA; Long-term fixed energy; long-term electricity costs–and; renewable energy; Renewable Energy Credits; guaranteed long-term rates; government financial incentives; conventional energy consumption; Solar Financing; utility rate volatility; expensive installation costs; Enhanced public image; Tax Credit Management; solar installation; lower carbon footprints; future utility rate; solar project; Reduce costs–and increase; Generates electricity; Commercial Photovoltaic; long-term agreement; photovoltaic systems; on-going operations; non-profit organizations; financial performance; high quality; industrial applications; government incentives; lease options; right path</t>
  </si>
  <si>
    <t>solar ppa; ppa; solar energy financing; energy financing; utility rate; hedge; commercial solar power; buys; power purchase; incentives; purchase agreement; power purchase agreement; agreement; commercial solar; solar electricity; ownership; credits; long term; financing; term; tax; monthly; lease; expert; rates; purchase; solar power systems; utility rate hikes; term power; term agreement; tax credit; takes care; system development; solar power purchase; solar electrical; renewable energy credits; rate hikes; quality and reliable; public image; provide high quality; ppas; power generation solar; options for residential; ongoing operation; offers solar energy; manage the distribution; manage multiple; maintenance and support; long term power; lease options; it's that simple; including system; including management; hikes; hedge against utility; heavy lifting; hassles; guaranteed long term; guaranteed long; government incentives; generation solar panels; financing and lease; financial performance; financial incentives; filings; energy's solar; energy offers solar; energy expenses; energy credits; distribution of renewable; credit management; costs and increase; conventional energy; completes; commercial solar systems; commercial photovoltaic; carbon footprints; aspects of implementing; agreed; access to clean; solar electric system; profit organizations; power purchase agreements; pollutants; local utility; generated electricity; electric system; reliable power; purchase agreements; footprints; cost of electricity; electricity costs; dispatch; accelerates; tax credits; systems provide; solar financing; plenty; energy offers; electrical output</t>
  </si>
  <si>
    <t>0.0005642079499394171</t>
  </si>
  <si>
    <t>0.0004713385781587785</t>
  </si>
  <si>
    <t>2193</t>
  </si>
  <si>
    <t>8c6349e1-c123-1ab2-ece8-68f608775f4c</t>
  </si>
  <si>
    <t>DroneEntry</t>
  </si>
  <si>
    <t>http://www.droneentry.com</t>
  </si>
  <si>
    <t>A social platform connecting all socially responsible drone operators from around the world. DroneEntry is a social platform connecting all commercial &amp; hobbyist pilots who are socially responsible drone operators. The platform allows drone pilots from around the world to showcase their skills on your dashboard setting profile and get endorsed for their skills and also share their drone project. Engage with other drone pilots from around the world and learn from their regulations. The platform's vision is to have authenticated and nurture a responsible group of pilots who take responsibility and care in what they do. The website setting is in the same setting as LinkedIn for drone operators which allows the operators to break down their skills in much visual manner.</t>
  </si>
  <si>
    <t>socially responsible; platform connecting; socially; drone operators; responsible; setting; drone pilots; pilots; skills; connecting; operators; platform allows drone; linkedin; hobbyist; allows drone pilots; allows drone; showcase; social; platform allows; responsibility; dashboard; break; manner; engage; profile; regulations; website; drone management; artificial intelligence; learn; artificial; share; visual; care; navigation</t>
  </si>
  <si>
    <t>0.0004940251773101598</t>
  </si>
  <si>
    <t>0.0003844568152553668</t>
  </si>
  <si>
    <t>Certain data and content provided by https://www.crunchbase.com/organization/droneentry-corporation</t>
  </si>
  <si>
    <t>2194</t>
  </si>
  <si>
    <t>8865392c0741a7d00d99fff5f4538680</t>
  </si>
  <si>
    <t>PetroData Limited</t>
  </si>
  <si>
    <t>PetroData Limited provides monitoring, control, and automation systems. It offers solutions ranging from sensors, gauges, and controllers to the front end logging and control software. The company also provides remote monitoring systems, SCADA systems, telemetry systems and equipment, data loggers, and electronics and communications solutions; accessories, such as cellular antennas, solar panels, and batteries; and design, application engineering, consultation, installation, and software training and data hosting services. In addition, it distributes communications equipment and accessories, and sensors and gauges. The company is based in Aberdeen, the United Kingdom. PetroData Limited was a former subsidiary of OneOffshore, Inc.</t>
  </si>
  <si>
    <t>1335440</t>
  </si>
  <si>
    <t>Sigma Technology Management Ltd.; Maven Capital Partners UK LLP; Nova Technology Management Limited</t>
  </si>
  <si>
    <t>gauges; systems and equipment; solutions ranging; scada systems; remote monitoring systems; hosting services; equipment and accessories; data loggers; communications solutions; communications equipment; application engineering; scada; loggers; logging; offers solutions; hosting; control software; automation systems; communications; remote monitoring; telemetry; antennas; monitoring systems; consultation; cellular; front; ranging; controllers; automation</t>
  </si>
  <si>
    <t>0.0003107969064389368</t>
  </si>
  <si>
    <t>7784</t>
  </si>
  <si>
    <t>0.00031958040037513596</t>
  </si>
  <si>
    <t>2195</t>
  </si>
  <si>
    <t>d69afe874bc14c86eb4bfcd6d91d0148</t>
  </si>
  <si>
    <t>G James Australia Pty. Ltd.</t>
  </si>
  <si>
    <t>http://www.gjames.com.au</t>
  </si>
  <si>
    <t>G James Australia Pty. Ltd. manufactures, markets, and installs aluminum and glass windows and doors for residential, commercial, high-rise and monumental building, and construction markets in Australia. It offers sliding, double hung, louvre, awning and casement, bi-fold, and fixed windows; sliding, bi-fold, hinged and pivot, and wardrobe doors; and commercial facades, such as shopfronts, curtain and window walls, and architectural panels, as well as louvres and solar control, balustrading, and plant-on glazing products. The company also provides coated, laminated, safety, acid etched, decorative, and digital printing glass, as well as glass flooring and stairs, glazed awnings, frameless balustrades, decorative mirrors, glass walls, frameless shower screens, and insulated glass units. In addition, it offers a range of aluminum products to original equipment manufacturers in the building, construction, safety, transportation, marine, electrical, household appliance, and furniture industries. The company was founded in 1917 and is based in Brisbane, Australia. G James Australia Pty. Ltd. is a subsidiary of G. James Pty. Ltd.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</si>
  <si>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t>
  </si>
  <si>
    <t>james; frameless; bi fold; sliding; fold; bi; decorative; walls; doors; well as glass; wardrobe; stairs; shopfronts; range of aluminum; products to original; pivot; monumental; insulated glass units; insulated glass; hung; household appliance; hinged; high rise; glazing products; glass windows; glass walls; glass units; etched; doors for residential; digital printing; construction markets; casement; balustrades; awning; aluminum products; acid etched; windows and doors; solar control; glazed; awnings; original equipment manufacturers; windows; aluminum; shower; rise; curtain; original equipment; flooring; equipment manufacturers; laminated; facades; insulated; glazing; offers a range; mirrors; acid; appliance; screens; coated; double; original; furniture; household; window; architectural; printing; marine; fixed; plant; units</t>
  </si>
  <si>
    <t>0.000990800987772585</t>
  </si>
  <si>
    <t>11462</t>
  </si>
  <si>
    <t>0.0008073740793737977</t>
  </si>
  <si>
    <t>2196</t>
  </si>
  <si>
    <t>743294eec127b4dbc61223fecc89ee3a</t>
  </si>
  <si>
    <t>PakShine (Pvt.) Limited</t>
  </si>
  <si>
    <t>http://pak-shine.com</t>
  </si>
  <si>
    <t>PakShine (Pvt.) Limited operates as a progressive technology company that specializes in developing energy products customized to the needs of Pakistanis. The company offers Hybrid SolarMax that converts an ordinary UPS into a solar hybrid UPS. Its product automatically charges the batteries from solar panels; cuts off the grid once batteries are full; runs the AC load connected to the UPS on solar; and gives back-up on its batteries during daytime. The company was incorporated in 2016 and is based in Lahore, Pakistan.</t>
  </si>
  <si>
    <t>Lahore</t>
  </si>
  <si>
    <t>Pakistan</t>
  </si>
  <si>
    <t>daytime; solar hybrid; cuts; hybrid; ordinary; charges; runs; converts; load; ac; automatically; connected</t>
  </si>
  <si>
    <t>0.0002092522258254319</t>
  </si>
  <si>
    <t>7538</t>
  </si>
  <si>
    <t>0.00026992436409860977</t>
  </si>
  <si>
    <t>2197</t>
  </si>
  <si>
    <t>53ce1f264f0a8e05c7b6e740fe3f134e</t>
  </si>
  <si>
    <t>Mythic</t>
  </si>
  <si>
    <t>http://www.mythic-ai.com</t>
  </si>
  <si>
    <t>Mythic develops a platform to push local AI to various devices ranging from fitness bands and hearing aids to self-driving cars and robotic drones. Its AI platform puts desktop GPU compute capabilities and neural networks onto a button-sized chip. The company was formerly known as Isocline Engineering Corporation. Mythic was founded in 2012 and is based in Austin, Texas with an additional office in San Francisco, California.</t>
  </si>
  <si>
    <t>21318939</t>
  </si>
  <si>
    <t>Lux Capital Management; Data Collective; Draper Fisher Jurvetson; AME Cloud Ventures</t>
  </si>
  <si>
    <t>pushes local AI; Powerful life-enhancing AI; conventional digital architectures; entire computing spectrum; software. hardware. semiconductor; Mythic envisions; AI algorithms; personal assistant; calculation elements; robotic drones.; industry experience; fitness bands; self-driving cars; device</t>
  </si>
  <si>
    <t>ai; transistors; robotic drones; rethinking; pushes; local ai; industry experience; hearing; envisions; decades of industry; built a team; assumptions; assistant; driving cars; talent; empowering; aids; calculation; fitness; bands; architectures; achieving; physics; barriers; realize; intelligent; trusted; rely; enhancing; push; memory; eliminate; spectrum; circuits; decades; command; challenge; driving; computing; cars; elements; robotic; algorithms; result; learning; bring; conventional; personal; entire; powerful; edge; top</t>
  </si>
  <si>
    <t>0.0004187159809212187</t>
  </si>
  <si>
    <t>2643</t>
  </si>
  <si>
    <t>0.00036294013775153145</t>
  </si>
  <si>
    <t>677e7a7b5f8caf11e972f9e5a51137e2</t>
  </si>
  <si>
    <t>Miraikikai, Inc.</t>
  </si>
  <si>
    <t>http://www.miraikikai.jp</t>
  </si>
  <si>
    <t>Miraikikai, Inc. engages in the development, manufacturing, distribution, and maintenance of robotics and mechatronics based products. Its products include solar cleaning robots; and 3D Laser Censor, a non-contact sensor for various applications, including pipes, half pipes, tanels, tanks, curved plates, frame structures, etc. The company also provides technical consultation and development solutions. Miraikikai, Inc. was founded in 2004 and is based in Takamatsu, Japan.</t>
  </si>
  <si>
    <t>Takamatsu</t>
  </si>
  <si>
    <t>Kagawa</t>
  </si>
  <si>
    <t>Euglena SMBC Nikko Leave a Nest Capital</t>
  </si>
  <si>
    <t>non-contact sensor; 3D Laser Censor; solar cleaning robots; Laser 3D sensor; Designs battery-powered robots; sale robot mechatronics; line laser projection; Li-ion battery cartridge; Various measurement range; suction cup technology; solar panel arrays; prototype SMR-640AD model; PV modules; PV array; half pipes; robot products; various applications; robot WallWalker; ring laser; robotics company; solution. robotics; development solutions; technical consultation; autonomous control; specialized mechanism; projection method; cross section; field operation; measurement software; galvanometer mirror; field research; manufacturing process; high quality; best cost; plant inspection; maintenance; structures; manufacture; gaps; Usable; distribution; tanels; Features; ceiling; degree; parts; characterization; shape; order</t>
  </si>
  <si>
    <t>mechatronics; laser; robot; measurement; pipes; robots; suction cup; suction; selectable; robot products; plant inspection; originating; mobile robots; mission to create; measurement software; li ion battery; li ion; laser projection; development solutions; cup; crossing; cleaning robots; cartridge; autonomous control system; autonomous control; adheres; solar panel arrays; panel arrays; gaps; sensor; ring; battery powered; pv array; moving parts; characterization; tough; projection; effective solution; ion battery; curved; ad; cleaning; large scale solar; specialized; contact; li; mirror; products include solar; plates; customize; mechanism; structures; usable; ceiling; autonomously; dry; runs; prototype; cross; shape; ion; half; degree; scale solar; consultation; manufacturing process; pv modules; include solar; method; arrays; control system; tanks; moving; frame; large scale; facility; array; wall; automatically; model; order; plant; high quality; intelligent</t>
  </si>
  <si>
    <t>0.0001094282762806851</t>
  </si>
  <si>
    <t>29574</t>
  </si>
  <si>
    <t>0.00019556056776630655</t>
  </si>
  <si>
    <t>2199</t>
  </si>
  <si>
    <t>ca68d4e0b5d58fb9add69cdcb823ae50</t>
  </si>
  <si>
    <t>Laptop Travel, LLC</t>
  </si>
  <si>
    <t>http://www.laptoptravel.com</t>
  </si>
  <si>
    <t>Laptop Travel, LLC designs, manufactures, and markets accessories for laptops. Its products include adapters, solar panels, batteries, surge protectors, inverters, keyboards, laptop bags and cases, and mobile workstations. The company also offers external and internal drives, CDs, floppies, modems, data cables and cards, digital line testers and converters, noise filters, acoustic couplers, portable scanners, DVD drives, card readers, recorders, and other related accessories. It facilitates online retail services. Laptop Travel was founded in 1997 and is headquartered in Maple Grove, Minnesota.</t>
  </si>
  <si>
    <t>Maple Grove</t>
  </si>
  <si>
    <t>laptop; drives; workstations; retail services; readers; protectors; online retail; modems; keyboards; external and internal; dvd drives; data cables; couplers; cds; card readers; bags and cases; recorders; surge; scanners; dvd; testers; facilitates; adapters; cards; card; converters; acoustic; bags; filters; noise; laptops; travel; cases; external; internal; cables; retail</t>
  </si>
  <si>
    <t>0.00026946174164246443</t>
  </si>
  <si>
    <t>2852</t>
  </si>
  <si>
    <t>0.0002714715383247894</t>
  </si>
  <si>
    <t>2200</t>
  </si>
  <si>
    <t>18d3d51d84fc121a8393852eb265014c</t>
  </si>
  <si>
    <t>ESC Co., Ltd.</t>
  </si>
  <si>
    <t>http://esc-led.com</t>
  </si>
  <si>
    <t>ESC Co., Ltd. distributes LED lights. The company was founded in 2013 and is based in Sapporo, Japan.</t>
  </si>
  <si>
    <t>Sapporo</t>
  </si>
  <si>
    <t>Hokkaido</t>
  </si>
  <si>
    <t>304639</t>
  </si>
  <si>
    <t>ECONOS Co., Ltd.</t>
  </si>
  <si>
    <t>Energy-saving consulting specialists; entire energy-saving consulting; Optimistic Red lighting; direct Kan type; percent domestic market; Gas air conditioning; specialty lighting manufacturer; Agency support subsidies; Demand Controller office; Solar panel suggestions; fluorescent lamps; lighting sales; digital signage; new power; Air control; energy conservation; BEMS; co-generation</t>
  </si>
  <si>
    <t>energy saving; suggestions; market share; lighting manufacturer; installment; fluorescent lamps; domestic market; air control; consulting; air conditioning; boasts; fluorescent; digital signage; conditioning; subsidies; energy conservation; coils; proposal; saving; round; red; signage; agency; refrigeration; conservation; specialists; percent; rental; lease; led lighting; lamps; controller; specialty; share; domestic; office; entire; general; demand; type</t>
  </si>
  <si>
    <t>0.00024990131553413085</t>
  </si>
  <si>
    <t>8521</t>
  </si>
  <si>
    <t>0.0002960352040326061</t>
  </si>
  <si>
    <t>2201</t>
  </si>
  <si>
    <t>dfe9173118a494eeba2d7aeb085c9d71</t>
  </si>
  <si>
    <t>RTSYS, SARL</t>
  </si>
  <si>
    <t>http://www.rtsys.fr</t>
  </si>
  <si>
    <t>RTSYS, SARL engages in the design and manufacture of industrial systems for analog acquisition and signal processing. The company offers embedded underwater acoustic equipment to impact studies, surveys, and scientific research, such as embedded underwater acoustic recorders for underwater noise monitoring and cetacean research; and investigation of sediments of acoustics systems for topographic studies and sonar calibration. It also provides engineering, electronics, software, and underwater acoustics services. The company was incorporated in 2012 and is based in Caudan, France. As of March 31, 2012, RTSYS, SARL operates as a subsidiary of NEOTEK SAS.</t>
  </si>
  <si>
    <t>Caudan</t>
  </si>
  <si>
    <t>NEOTEK SAS</t>
  </si>
  <si>
    <t>Underwater acoustic recorders; Remote listening systems; wide range; best hydrophone configuration; Autonomous Underwater Vehicles; hydrophone sensors; Underwater acoustic communications; Sonar systems; low-power autonomous underwater; underwater listening systems; Fiber-optic hydrophone networks; underwater acoustic systems; Fiber Optic hydrophone; underwater noise information; effective underwater noise; sea floor; low-power autonomous recorders; underwater drones; Old Sonar useabilities; underwater acoustics; SC-SDA14 Sonar Calibration; Surface Ship Sonar; Underwater robotics; sensitive passive hydrophones; passive acoustic monitoring; WiFi Remote Buoy; BA-SDA14 WiFi buoy; Real-time noise monitoring; Ship noise measurements; Rtsys recording solutions; Sonar signal; analog channels; long term applications; frequency acoustic velocimeter; excellent sensitivity; dynamic characteristics; multiple acquisition; Versatile multi-hydrophone recorder; INSEA Seafloor Characterization; UA-SDA14 Multi Acquisition; systems integration; Broadband hydrophones; acoustic payloads; mutlichannel recorders; RTsys designs; hull-mounted sonars; mechatronic design; remote solutions; complete mastery; core technology</t>
  </si>
  <si>
    <t>sonar; listening; recorders; underwater; sonars; sonar systems; recorder; proposes; acoustic; analog; synchronized; sc; buoy; ba; classification; performances; characterization; sea; sensitivity; low power; advise; system allows; fiber optic; noise; broadband; wifi; optic; channels; calibration; floor; passive; recording; ship; onboard; adapted; acquisition; select; configuration; wide range; measurements; versatile multi; underwater vehicles; underwater robotics; underwater drones; ua; transducers; towed; term applications; technology our core; surface ship; solutions offer; solutions dedicated; situ; short and long; onboard software; offers a solution; offer a variety; mounted sonars; monitoring remote; mechatronic; mastery; mammals; gpu; fpga; equipment and solutions; divers; design and production; cpu; buoys; autonomous system; acoustics; acoustic systems; characteristics; excellent; fiber; systems integration; relies; investigation; dimensioning; signal; compatible; calibrated; high level; high frequency; dynamic; signal processing; core technology; power electronics; length; task; sensitive; replacing; shelf; bottom; payloads; distance; versatile; improvement; frequency; laboratory</t>
  </si>
  <si>
    <t>0.00025703064507000555</t>
  </si>
  <si>
    <t>14894</t>
  </si>
  <si>
    <t>0.000298501223638874</t>
  </si>
  <si>
    <t>2f7d4581-7f0f-df1d-e43b-9c93a41a9b42</t>
  </si>
  <si>
    <t>Direct Solar Care</t>
  </si>
  <si>
    <t>https://directsolarcare.co.uk/</t>
  </si>
  <si>
    <t>Direct Solar Care is the premier solar panel cleaning and maintenance company in the UK. Direct Solar Care specialises in providing solar panel cleaning and maintenance for both domestic and commercial properties and are the UK’s leading pigeon &amp; bird deterrent company for bird proofing solar panels. We also offer a hot water solar thermal panels repair and maintenance service.</t>
  </si>
  <si>
    <t>Hinckley</t>
  </si>
  <si>
    <t>direct solar; cleaning and maintenance; solar panel cleaning; panel cleaning; bird; water solar; specialises; proofing; premier solar panel; premier solar; pigeon; maintenance service; hot water solar; deterrent; bird proofing; bird deterrent; providing solar; repair and maintenance; cleaning; solar thermal panels; domestic and commercial; commercial properties; care; thermal panels; premier; uk; hot water; domestic; solar thermal; properties; repair; hot</t>
  </si>
  <si>
    <t>0.000396737620420408</t>
  </si>
  <si>
    <t>3476</t>
  </si>
  <si>
    <t>0.0003504761330302759</t>
  </si>
  <si>
    <t>Certain data and content provided by https://www.crunchbase.com/organization/direct-solar-care</t>
  </si>
  <si>
    <t>2203</t>
  </si>
  <si>
    <t>ae69e97f8875c96c74a29d9653c330d5</t>
  </si>
  <si>
    <t>SmartPlanes AB</t>
  </si>
  <si>
    <t>http://www.smartplanes.se</t>
  </si>
  <si>
    <t>SmartPlanes AB produces small and rugged unmanned aerial vehicles (UAVs) for aerial mapping applications. The company offers SmartOne UAV that serves various markets, including forestry, agriculture, civil engineering, utilities, rescue, waste dump management, corridor mapping, open pit mines, archeology, golf courses, and real estate. The company is headquartered in Skelleftea, Sweden.</t>
  </si>
  <si>
    <t>Skellefteå</t>
  </si>
  <si>
    <t>Västerbotten County</t>
  </si>
  <si>
    <t>578149</t>
  </si>
  <si>
    <t>Innovationsbron Rendera Såddkapital AB; Inlandsinnovation AB</t>
  </si>
  <si>
    <t>SmartOne drone; drones; aerial mapping; Smartplanes SmartOne drone; modern UAS technology; Personal Aerial Mapping; data processing software; detailed photo maps; lightweight Unmanned Aircraft; surface height measurements; conventional manned aircraft; Aerial mapping software; digital camera; additional drones; geospatial data providers; wing drones; low kinetic energy; single battery charge; georeferenced high-resolution photo; control station software; field repair kit; R/C radio transmitter; ground radio unit; small UAS; aerial photography; aerial survey; time-critical mapping; pre-defined area; inexpensive tool; point surveys; new applications; smaller areas; regular grid; conventional methods; monitoring tasks; end users; field testing; fun experience; turn-key solution; Easy transportation; little wind; intensive period; old car; manual landing; tough skin; Wind resistant; long relationship; highest precision; flight control; mission planning</t>
  </si>
  <si>
    <t>digital camera; aerial mapping; tough; happy; moment; flies; box; flying; uas; photos; minutes; work hard; wing drones; uas technology; turn key solution; tough and durable; technology opens; takes photos; station software; software and accessories; small uas; single battery charge; single battery; safety safety; safe to fly; ruin; prohibitively expensive; prohibitively; pre defined; pleased to offer; personal aerial; option of manual; modify; mapping system; mapping and monitoring; kinetic energy; kinetic; key solution; impractical; highly automated; geospatial data; fun experience; free service; flexible plastic; fixed wing drones; drones are designed; development and field; data processing software; costumers; conventional methods; control station software; consists of three; central components; automated system; area of interest; aerial survey; aerial mapping system; advanced data; priority; pleased; pilot training; mosaics; mission planning; mapping software; mapping; launch; completely; tips; inform; processing software; ground control station; georeferenced; finds; battery charge; control station; radio; purchase; withstand; system consists; opens; manned aircraft; count; assisted; arm; safe; conventional; photo; skin; winds; unmanned aircraft system; turn key; transmitter; relationship; piloting; dangerous; wings; customize; aircraft system; reliability; possibility</t>
  </si>
  <si>
    <t>0.00032094326562527267</t>
  </si>
  <si>
    <t>3671</t>
  </si>
  <si>
    <t>0.0003579370563270045</t>
  </si>
  <si>
    <t>2204</t>
  </si>
  <si>
    <t>0cc5ae49-1938-bbfd-a421-160aefa822eb</t>
  </si>
  <si>
    <t>Bons Voos</t>
  </si>
  <si>
    <t>http://www.bonsvoos.com.br/</t>
  </si>
  <si>
    <t>Bons Voos is a manufacturer of the famous Zagi and Vant wings for professional modeling and aerial photography.</t>
  </si>
  <si>
    <t>famous; wings; modeling; aerial photography; photography</t>
  </si>
  <si>
    <t>0.0009086110448552567</t>
  </si>
  <si>
    <t>0.0006008731118499653</t>
  </si>
  <si>
    <t>Certain data and content provided by https://www.crunchbase.com/organization/bons-voos</t>
  </si>
  <si>
    <t>2205</t>
  </si>
  <si>
    <t>b77b4f9cb6a6d69d6c1d25b08eccd523</t>
  </si>
  <si>
    <t>Reconstruct, Inc.</t>
  </si>
  <si>
    <t>http://reconstructinc.com</t>
  </si>
  <si>
    <t>Reconstruct, Inc. offers predictive computer vision data analytics for construction sites. The company, via its visual production management platform, manages data collection from drones, fixed cameras, or mobile devices for progress analysis and documentation; visualizes images, and 3D points aligned to BIM via web platform, aiding coordination and transparency; reports locations at risk for delay, enabling proactive weekly work planning; and integrates schedules and BIM animation to visualize changes in plan. The company was incorporated in 2015 and is headquartered in Champaign, Illinois.</t>
  </si>
  <si>
    <t>Champaign</t>
  </si>
  <si>
    <t>4D point clouds; Integrate 4D point; BIM; project performance data; vision data analytics; BIM animation; construction performance analytics; production management platform; actual progress deviations; proactive weekly work; actual progress problems; construction. infrastructure. saas; 3D building models.; visualizes Reality; mapping Reality; actionable analytics; project execution; web-based platform; project schedule; analyzes risk; Review analytics; progress analysis; project location; project teams; project data; schedule tasks; project team; time-lapse cameras; web platform; already-existing images; data collection; visual context; plan deviation; entire team; construction sites; coordination meetings; mobile devices; 3D points; reports locations; predict risk; web interface; ground cameras; potential delays; look-ahead schedule; construction managers; upload images; document manpower; daily basis; daily photos; quick access</t>
  </si>
  <si>
    <t>bim; point clouds; clouds; coordination; reconstruct; images and videos; delay; progress; schedules; ahead; schedule; predictive; plan; transparency; document; actual; reality; review; daily; execution; communicate; actionable; risk; images; analytics; videos; photos; computer vision; web interface; web based platform; upload images; time lapse cameras; time lapse; root; reconstructs; project execution; project data; production management; proactive; performance data; meetings; measures progress; manpower; management platform; lapse cameras; lapse; jobsite; images captured; fixed cameras; easy and quick; deviations; deviation; delays; construction sites; construction managers; comparing reality; collect and upload; building models; better decisions; annotate; animation; aiding; changes; point; web platform; daily basis; teams; comparing; aligned; location; predict; organize; weekly; context; visual; visualize; respect; analyzes; tap; coordinate; comparison; upload; data analytics; enabling; putting; documentation; captured; saas; smartphones; measures; managers; reports; mobile devices; manages; productivity; analyze; tasks; basis; data collection; quick</t>
  </si>
  <si>
    <t>0.00042917647290842057</t>
  </si>
  <si>
    <t>9670</t>
  </si>
  <si>
    <t>0.0004838588757065084</t>
  </si>
  <si>
    <t>2206</t>
  </si>
  <si>
    <t>136ac6d4e9bc0ae769a7961e6a255356</t>
  </si>
  <si>
    <t>Greenlight Planet Inc</t>
  </si>
  <si>
    <t>http://www.greenlightplanet.com</t>
  </si>
  <si>
    <t>Greenlight Planet Inc develops and manufactures solar light and energy devices. It offers solar lighting devices. The company offers its products through a network of distributors and it also offers its product online. The company was incorporated in 2007 and is based in Chicago, Illinois.</t>
  </si>
  <si>
    <t>18998838</t>
  </si>
  <si>
    <t>OPIC Investment Funds; Global Partnerships; Eight Roads Ventures India; Bamboo Capital Partners; Deutsche Bank AG, Investment Arm</t>
  </si>
  <si>
    <t>sun king™; Sun King Pro; sun king™ eco; Greenlight Planet; adjustable brightness settings; Sun KingTM Mobile; solar home light; kerosene lamp; phone charging capacity; solar charging power; phone charging capability; life-changing Sun King™; Sun King™ products; Sun King™ PRO; traditional kerosene lanterns; premier solar lamp; Greenlight Planet Inc.; light-emitting diodes lanterns; typical kerosene lamp; solar light customers; Sun King Solo; Detachable solar panel; five-year lifespan LFP; affordable solar home; original Sun King; solar lighting products; Innovative Solar Charge; low-power LED lanterns; best solar home; dynamic sales models; mobile phone; toughest rural environments; spot light ideal; water-sealed electrical ports; multi-use stand; repairable junction box; volt Lithium Ferro-Phosphate; ambient wide-angle spread; water-sealed enclosureLIGHT BEAM360-degree; five-year battery lifetime; improper panel placement; Indiaâ€™s poorest states; peri urban neighborhoods; environment. consumer. consumer; great features users; innovative distribution networks; solar lamps; convenient dual USB; solar lights</t>
  </si>
  <si>
    <t>sun king; king; greenlight; kerosene; sun king eco; king eco; lamp; brightness; wide angle; solar charging; power light; mobile phone charging; industrial grade; greenlight planet; framed; brightness settings; brighter; bihar; lanterns; solo; power led; phone charging; village; low power; pro; households; spot; volt; adjustable; beam; settings; love; rural; ports; sealed; charging; durability; eco; meter; mobile phone; phone; angle; degree; study; charger; mode; usb; planet; hours; year lifespan; usb ports; usb charging; times to indicate; solar lamps; solar lamp; shines; sales models; rural environments; reliable performance; reliable lighting; redefines; pro features; premier solar; placement; phone charger; phone adapters; peri urban; peri; neighborhoods; mobile charger; lumens; long lasting; lithium ferro phosphate; lithium ferro; life changing; led lanterns; led display; kerosene lanterns; ip rated; indicate; income generation; improper; hundreds of millions; grid households; gold standard; ferro phosphate; ferro; explaining; electrified; edge technology; easy to read; earnings; distribution networks; disappointment; detachable; designed to replace; delivering products; day or night; day of charging; cutting edge technology</t>
  </si>
  <si>
    <t>0.0007720542027728797</t>
  </si>
  <si>
    <t>22967</t>
  </si>
  <si>
    <t>0.000706779587835155</t>
  </si>
  <si>
    <t>2207</t>
  </si>
  <si>
    <t>6521a627-01e5-f5b8-895f-8d52c3e65ca4</t>
  </si>
  <si>
    <t>KvadroKir</t>
  </si>
  <si>
    <t>Independent flying drona. agine independent flying drona. It moves on space and watches the possible not authorized penetrations. If the machine fixes intrusion all over again it will suggest to stop all actions and peacefully to leave territory. And if the malefactor continues the excesses the robot will open on it fire. On arms drona costs tazer and peppery balls.</t>
  </si>
  <si>
    <t>Novokuznetsk</t>
  </si>
  <si>
    <t>drona; penetrations; fixes; balls; territory; watches; moves; independent; arms; intrusion; leave; authorized; flying; continues; actions; robot; fire; machine</t>
  </si>
  <si>
    <t>0.0002037789238844794</t>
  </si>
  <si>
    <t>6344</t>
  </si>
  <si>
    <t>0.0002314464277923195</t>
  </si>
  <si>
    <t>Certain data and content provided by https://www.crunchbase.com/organization/vkvadrokir</t>
  </si>
  <si>
    <t>2208</t>
  </si>
  <si>
    <t>f80e5d4c205557bd65c059d6bb402465</t>
  </si>
  <si>
    <t>Solar Advertising Technologies Ltd.</t>
  </si>
  <si>
    <t>http://www.solaradtek.com</t>
  </si>
  <si>
    <t>Solar Advertising Technologies Ltd. develops, manufactures, and delivers solar powered outdoor advertising displays and solutions. Its system combines a solar control unit and customized LED lighting modules with efficient solar panels and batteries to deliver solar lighting solutions for the illumination of outdoor advertising displays, such as bus shelters and billboards. The company offers solar powered lighting solutions for billboard advertising, off-grid solar power for equipment, grid and off-grid LED lighting solutions, and solar powered lighting solutions for bus shelter advertising. Its solar system also provides power and communications for third party equipment, such as real time passenger information displays, highway signage, remote system diagnostics, and remote cameras and Wi-Fi hotspots. The company was founded in 2013 and is based in Dublin, Ireland.</t>
  </si>
  <si>
    <t>277639</t>
  </si>
  <si>
    <t>Enterprise Ireland, Investment Arm</t>
  </si>
  <si>
    <t>usage. clean energy.; renewable solar energy; innovative solutions; Solar AdTek; provision</t>
  </si>
  <si>
    <t>clean renewable; renewable solar energy; renewable solar; innovative solutions; provision; usage; specialized</t>
  </si>
  <si>
    <t>0.00007486007427464958</t>
  </si>
  <si>
    <t>0.00015750234619680005</t>
  </si>
  <si>
    <t>2209</t>
  </si>
  <si>
    <t>ac52643a-38f1-3058-5605-7ea091c81d0c</t>
  </si>
  <si>
    <t>ReNuEnergy Solutions</t>
  </si>
  <si>
    <t>http://www.renuenergysolutions.com/</t>
  </si>
  <si>
    <t>Renu Energy Solutions is an Alternative Energy company. We provide re-newable energy soloutions for residential and commercial customers in the Carolinas. ReNu Energy Solutions is proud to be the exclusive partner for many of leaders in re-newable energy products like SunPower Solar Panels, Solartube, Rinnal, BigAss fans, BigAss Lighting and Kohler Power systems. We have installed alternative energy products in over 600 homes in the carolinas.</t>
  </si>
  <si>
    <t>alternative energy; sunpower solar; alternative energy products; sunpower; energy products; alternative; energy solutions; exclusive; commercial customers; leaders; fans; residential and commercial; partner; power systems; homes</t>
  </si>
  <si>
    <t>0.0004782476701713944</t>
  </si>
  <si>
    <t>21855</t>
  </si>
  <si>
    <t>0.0004812783941854441</t>
  </si>
  <si>
    <t>Certain data and content provided by https://www.crunchbase.com/organization/renuenergy-solutions</t>
  </si>
  <si>
    <t>2210</t>
  </si>
  <si>
    <t>54faf59fc6eb1bde06493d7372e4e773</t>
  </si>
  <si>
    <t>RCI Solar Network Corp.</t>
  </si>
  <si>
    <t>http://www.rcisolarnetwork.com</t>
  </si>
  <si>
    <t>RCI Solar Network Corp. operates as an electrical contract company for residential, commercial, and industrial solar panel systems. It also sells solar panels, inverters, industrial solar systems, and solar farms. The company was incorporated in 2009 and is based in Kelowna, Canada with an additional office in Lakewood, Colorado. RCI Solar Network Corp. operates as a subsidiary of Global Earth Energy, Inc.</t>
  </si>
  <si>
    <t>Global Earth Energy, Inc., Prior to reverse merger with Hawk Manufacturing, Inc.</t>
  </si>
  <si>
    <t>corp; sells solar panels; industrial solar; solar farms; sells solar; farms; solar systems</t>
  </si>
  <si>
    <t>0.00029291154086669255</t>
  </si>
  <si>
    <t>14415</t>
  </si>
  <si>
    <t>0.0002759809312753379</t>
  </si>
  <si>
    <t>2211</t>
  </si>
  <si>
    <t>35a88bfddfc3f0c4d2d878295f1fe8ee</t>
  </si>
  <si>
    <t>Efficax Energy AB</t>
  </si>
  <si>
    <t>Efficax Energy AB develops solar panels and thermal systems. Its product includes Solarflex, a solar thermal collector which can be connected to the existing domestic boiler. The company was founded in 2011 and is based in Lund, Sweden.</t>
  </si>
  <si>
    <t>thermal collector; solar thermal collector; product includes; panels and thermal; develops solar panels; develops solar; thermal systems; collector; boiler; domestic; solar thermal; connected</t>
  </si>
  <si>
    <t>0.00042716479984317184</t>
  </si>
  <si>
    <t>3266</t>
  </si>
  <si>
    <t>0.00035362988917904794</t>
  </si>
  <si>
    <t>2212</t>
  </si>
  <si>
    <t>de99f205-c6d6-12ba-0171-06a7e33a449a</t>
  </si>
  <si>
    <t>Akeena Solar</t>
  </si>
  <si>
    <t>http://www.akeena.com</t>
  </si>
  <si>
    <t>Akeena Solar, Inc. engages in the design, integration, installation, marketing, and sale of solar power systems. The company involves in. Akeena Solar, Inc. engages in the design, integration, installation, marketing, and sale of solar power systems. The company involves in the design and integration of grid-tied solar power systems, which are electrically connected to the utility grid so that excess energy produced during the day flows backwards through the utility's electric meter. It also offers AC solar panels. The company sells its solar power systems to residential customers that comprise high-income professionals, as well as to commercial customers, including owner occupied businesses consisting of wineries and small commercial offices in the United States; and AC solar panels to solar installers, trade workers, and do-it-yourself customers in the United States and Canada, through distribution partnerships, dealer network, and retail outlets. It has a strategic partnership with Enphase Energy to develop and market Andalay solar panel systems with ordinary AC house current output instead of high voltage DC output. The company was founded in 2001 and is headquartered in Los Gatos, California with additional offices in Palm Springs and San Diego, California.</t>
  </si>
  <si>
    <t>involves; solar power systems; voltage dc; offers ac; integration of grid; high voltage dc; enphase energy; enphase; electrically connected; electric meter; design and integration; dc output; current output; backwards; andalay; ac solar panels; ac solar; excess energy; tied solar; grid tied solar; utility grid; power systems; strategic partnership; marketing; ac; ordinary; flows; energy produced; electrically; high voltage; grid tied; solar panel systems; tied; partnership; excess; panel systems; meter; strategic; voltage; produced; house; dc; connected</t>
  </si>
  <si>
    <t>0.00032600107984490084</t>
  </si>
  <si>
    <t>11427</t>
  </si>
  <si>
    <t>0.00033252760773416794</t>
  </si>
  <si>
    <t>Certain data and content provided by https://www.crunchbase.com/organization/akeena-solar</t>
  </si>
  <si>
    <t>2213</t>
  </si>
  <si>
    <t>af4dc383787f247134c5ce2776ec27f3</t>
  </si>
  <si>
    <t>BB Stratus Ltd</t>
  </si>
  <si>
    <t>http://www.bbstratus.com/</t>
  </si>
  <si>
    <t>As of July 1, 2016, BB Stratus Ltd was acquired by Flying Pictures Group Ltd. BB Stratus Ltd operates drones for providing aerial imagery, media production, and photogrammetry services. The company was incorporated in 2012 and is headquartered in Richmond, United Kingdom.</t>
  </si>
  <si>
    <t>aerial video footage; experienced camera crews; aerial filming projects; ground support crews; unmanned aircraft; camera aircraft; stunt pilots; aerial mounts; CAA permissions; promo videos; phone mast; camera operators; boundary disputes; wind turbine; land surveys; heritage sites; gas pipes; Provide crew; experience filming; single rotors; air systems; Red Epics; great aircraft; production companies; effective option; higher winds; Gimbals; Rush; cameraman; mk3; drones; pylon; HL; Skyjib; chimney; coastline; photography; inspections; lens; uses; TV; events; property; training; action; vehicles; 1000+hours; RPAS/Drones; cost; multi-rotors</t>
  </si>
  <si>
    <t>rush; capable of lifting; crews; lifting; rotors; filming; pilots; video footage; support crews; stunt pilots; stunt; sporting events; specialize in providing; pylon; provide training; provide aerial; promo; production companies; permissions; mk; land surveys; ground support crews; gopros; gas pipes; fully qualified; filming projects; effective option; disputes; crews for aerial; cost effective option; coastline; cameraman; camera crews; camera aircraft; caa; boundary; aircraft and ground; air systems; aerial filming projects; action camera; ground support; chimney; heritage; multi rotors; mast; gimbals; aerial video; aerial filming; capable; sporting; rpas; winds; bespoke; mph; crew; specialize; red; lens; footage; mounts; pipes; surveys; qualified; wind turbine; tv; videos; axis; option; unmanned aircraft; experienced; action; inspections; turbine; events; hours; great; sites; operators; higher; cost effective; phone; speed; property; photography; land</t>
  </si>
  <si>
    <t>0.0002849097611210323</t>
  </si>
  <si>
    <t>3207</t>
  </si>
  <si>
    <t>0.00025671650730756394</t>
  </si>
  <si>
    <t>2214</t>
  </si>
  <si>
    <t>2d83515b8fa0909f87781828d752f3e6</t>
  </si>
  <si>
    <t>Level Solar Inc.</t>
  </si>
  <si>
    <t>http://www.levelsolar.com</t>
  </si>
  <si>
    <t>Level Solar Inc. sells energy produced by solar panels to individuals and families in the Suffolk County. Level Solar Inc. was formerly known as Elevate Solar Inc. The company was incorporated in 2013 and is based in New York, New York with operations in Long Island, New York City, and Massachusetts.</t>
  </si>
  <si>
    <t>12626242</t>
  </si>
  <si>
    <t>solar panels; Installs solar panels; electricity; net meter; residential solar panels; energy; clean electricity; solar energy; power purchase agreement; clean energy; DC electricity; Solar installer; Solar energy services; residential solar services; solar electricity; solar array; Sells energy; power flow; utility grid; environmental savings; energy provider; home; inverter; roof; adoption; PPA; sunlight; internet; individuals; families; purchases; homeowner; homeowners; process; powers; night; Products</t>
  </si>
  <si>
    <t>net meter; solar panels generate; solar installer; panels generate; generate clean; adoption of clean; clean electricity; residential solar; installs solar panels; adoption; net; meter; installer; tagline; sunlight strikes; producing electricity; produced by solar; power flow; panels convert; panels and sells; monitor your solar; monetary; invisible; install panels; help homeowners; energy you produce; energy they produce; energy provider; electricity to power; directs; dc electricity; convert the energy; accelerate the adoption; solar services; installs solar; strikes; solar energy services; utility grid; install; residential solar panels; install solar panels; accelerating; purchases; purchase agreement; ppa; power purchase agreement; homeowner; families; inverter; power purchase; energy produced; accelerate; dc; install solar; powers; alternating current; alternating; solar array; converted; direct current; carried; agreement; captured; energy services; solar electricity; installation of solar; qualified; convert; homeowners; night; producing; combination; individuals; flow; purchase; savings; array; ac; produced; sunlight; reducing; monitor; homes; connected</t>
  </si>
  <si>
    <t>0.00047625723180264897</t>
  </si>
  <si>
    <t>0.00044471317781617596</t>
  </si>
  <si>
    <t>d1bd96462573abb8e520e9488e0762ef</t>
  </si>
  <si>
    <t>MB Herzog Electric Inc.</t>
  </si>
  <si>
    <t>http://www.herzogelectric.com</t>
  </si>
  <si>
    <t>MB Herzog Electric Inc. operates as an electrical contractor for industrial, commercial, high voltage, and low voltage systems in Southern California. It offers high voltage services, including substation installation and maintenance, maintenance and trouble shooting, cable pulling and splicing, high voltage fault locating, and infra red imaging; and low voltage services, including OSP splicing, fiber optics, air blown fibers, trouble shooting and repair, PA systems, fusion splicing, voice/data cabling infrastructure, and OTDR testing. The company also provides security/access control services in the areas of CCTV, design/build, public address systems, door interlocks, video surveillance, infusion detection, sound masking, and others; and energy services, including photo voltaic (solar panels), design/build, co-generation, HVAC controls, micro turbines, variable frequency drives, and HVAC power upgrades. In addition, it offers industrial services, including motor control design and installations, emergency backup generators, underground installation, instrumentation, petro-chemical systems, machine shops, UPS systems, and switchgear products. Further, the company provides commercial services in the areas of aerospace, clean rooms, advanced technology, clean rooms, data centers, public works, computer labs, educational, and energy services. MB Herzog Electric Inc. is based in Paramount, California.</t>
  </si>
  <si>
    <t>Paramount</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</si>
  <si>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t>
  </si>
  <si>
    <t>voltage services; trouble shooting; mb; clean rooms; trouble; shooting; rooms; high voltage; energy services; hvac; voltage; variable frequency drives; variable frequency; switchgear products; substation; pulling; public works; public address; power upgrades; petro chemical; petro; offers high; motor control; micro turbines; masking; low voltage services; infra red; infra; including motor; hvac controls; frequency drives; emergency backup; data cabling; control services; commercial services; cabling infrastructure; backup generators; areas of cctv; switchgear; locating; pa; offers industrial; installation and maintenance; fibers; access control; fiber optics; blown; data centers; video surveillance; advanced technology; cctv; shops; variable; low voltage; cabling; underground; red; instrumentation; fault; fusion; voice; photo voltaic; labs; drives; voltaic; educational; upgrades; address; frequency; door; sound; optics; backup; motor; fiber; cable; centers; photo; generators; controls; imaging; emergency; chemical; repair; machine; turbines; detection; surveillance</t>
  </si>
  <si>
    <t>0.0004251722551509143</t>
  </si>
  <si>
    <t>3128</t>
  </si>
  <si>
    <t>0.00044741209946295817</t>
  </si>
  <si>
    <t>2216</t>
  </si>
  <si>
    <t>a6910aeab8e01615b812d5797ae1d36c</t>
  </si>
  <si>
    <t>http://rgsenergy.com</t>
  </si>
  <si>
    <t>Real Goods Solar, Inc. operates as a residential and small business commercial solar energy engineering, procurement, and construction company in the United States. The companys Residential segment installs solar energy systems for homeowners, including lease financing, as well as small business commercial services in the continental U.S. Its Sunetric segment installs solar energy systems for homeowners and business owners in Hawaii. The company offers solar energy services, including design, procurement, permitting, build-out, grid connection, financing referrals, and warranty. It installs residential solar energy systems up to 24 kilowatts (kW) in size; and small commercial solar energy systems up to 500 kW in size for various industries, such as retail, manufacturing, service, and municipal services. The company markets its products and services through an outside sales team, inside sales, e-sales, customer referral programs, and alliances and channel partnerships, as well as an online direct marketing channel. Real Goods Solar, Inc. was founded in 1978 and is headquartered in Denver, Colorado.</t>
  </si>
  <si>
    <t>Hudson Bay Capital Management LP (2); Empery Asset Management, LP (2); Hartz Capital, Inc.; Stiassni Capital, LLC; Tenor Capital Management Company, L.P.; Anson Group; Heights Capital Management, Inc.; Kingsbrook Partners; Iroquois Capital Management L.L.C.; Riverside Partners LLC; Wolverine Asset Management, LLC; Hoak &amp; Co.; Ardsley Advisory Partners; Alpha Capital AG</t>
  </si>
  <si>
    <t>92542605</t>
  </si>
  <si>
    <t>55000000</t>
  </si>
  <si>
    <t>RGSE (Nasdaq Capital Market); 4FJ1 (Deutsche Boerse AG); 4FJ (Boerse-Stuttgart); RGSE (SIX Swiss Exchange); 0QZC (London Stock Exchange)</t>
  </si>
  <si>
    <t>RGS Energy customers; cleaner energy source; solar energy systems; Real Goods Solar; opportunity. clean energy.; small general store; high quality engineering; professional installation practices; consulting. renewable energy.; positive impact; real savings; utmost care; solar panels; Northern California; proven technologies; government facilities; profitable growth; inspirational education; actions; megawatts; company; employees; shareholders; enthusiasm; compassion; stewardship; satisfaction; alignment; respect; planet; public; homes; businesses; schools; utilities; country; workplace; community</t>
  </si>
  <si>
    <t>actions; employees; workplace; utmost; totaling; stewardship; shareholders and employees; real goods; proven technologies; professional installation; positive impact; inspirational; government facilities; goods solar; enthusiasm; engineering and professional; energy customers; encouraging; enable our customers; demonstrating; cleaner energy; systems for homes; shareholders; environmental consulting; treat; alignment; principles; respect; choosing; energy source; ago; profitable; promoting; megawatts; strive; cleaner; transition; northern; satisfaction; practices; country; fun; positive; solar energy systems; planet; success; sold; goods; growth; schools; opportunity; utilities; proven; lead; education; savings; store; care; impact; energy systems; general; high quality; community; consulting; homes</t>
  </si>
  <si>
    <t>0.00024908766560934997</t>
  </si>
  <si>
    <t>13354</t>
  </si>
  <si>
    <t>0.0003117089759544345</t>
  </si>
  <si>
    <t>2217</t>
  </si>
  <si>
    <t>417b74bda8d76eda02292473a2d031c4</t>
  </si>
  <si>
    <t>CEEG (Shanghai) Solar Science &amp; Technology Co., Ltd.</t>
  </si>
  <si>
    <t>http://www.ceegsst.com</t>
  </si>
  <si>
    <t>CEEG (Shanghai) Solar Science &amp; Technology Co., Ltd. engages in the research, development, production, sale, and service of poly silicon solar panels. The company offers monocrystalline and polycrystalline silicon solar modules for PV stations in Germany, Spain, Italy, Japan, North America, the Asia-Pacific, and France. It offers its products through distributors in the Czech Republic and Slovakia. The company was founded in 2007 and is based in Shanghai, China with sales centers in China, Europe, and the United States. As of November 3, 2010, CEEG (Shanghai) Solar Science &amp; Technology Co., Ltd. operates as a subsidiary of China Sunergy (Nanjing) Co., Ltd.</t>
  </si>
  <si>
    <t>29287723</t>
  </si>
  <si>
    <t>China Sunergy Co. Ltd.</t>
  </si>
  <si>
    <t>science technology; ceeg; silicon solar; science; silicon solar panels; silicon solar modules; polycrystalline silicon solar; poly silicon; offers monocrystalline; monocrystalline and polycrystalline; polycrystalline silicon; pacific; products through distributors; monocrystalline; poly; polycrystalline; offers its products; distributors; solar modules; stations</t>
  </si>
  <si>
    <t>0.0007186200366881842</t>
  </si>
  <si>
    <t>0.000485906036908931</t>
  </si>
  <si>
    <t>2218</t>
  </si>
  <si>
    <t>eedcf40061f1f35b2a3a0d8442021558</t>
  </si>
  <si>
    <t>Mr. LongArm, Inc.</t>
  </si>
  <si>
    <t>http://www.mrlongarm.com</t>
  </si>
  <si>
    <t>Mr. LongArm, Inc. engages in the design, manufacture, and marketing of extension poles and accessories for use in painting, window cleaning, janitorial, recreation vehicle (RV), marine, equine, and solar panel cleaning applications. It provides contractor painting tools; do-it-yourself (DIY) painting products; water-fed extension poles and brushes; cleaning and maintenance products for pleasure and ocean going vessels, which include cleaning and utility equipment, window cleaning tools, and painting tools; RV products, including brushes, buckets, cleaning cloths, and wool dusters; grooming products for horses and other livestock; and maintenance products, such as cleaning combos, brushes, and buckets for facilities and trailers. The company also offers professional and DIY window washing products, solar panel cleaning products, janitorial supplies, light bulb and letter changers, and dusting tools. It offers its products through a network of hardware stores, home centers, specialty paint stores, and specialty retailers in the United States and internationally. Mr. LongArm, Inc. was founded in 1958 and is based in Greenwood, Missouri with a distribution location in the Netherlands.</t>
  </si>
  <si>
    <t>Greenwood</t>
  </si>
  <si>
    <t>Urethane Contractors Supply Co (Inc)</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</si>
  <si>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t>
  </si>
  <si>
    <t>painting; brushes; window cleaning; maintenance products; janitorial; extension poles; buckets; solar panel cleaning; rv; poles; panel cleaning; cleaning; extension; diy; window; wool; window washing; specialty retailers; recreation vehicle; pleasure; offers professional; light bulb; letter; janitorial supplies; horses; grooming products; grooming; dusting; dusters; combos; cloths; cleaning tools; cleaning products; cleaning applications; cleaning and maintenance; changers; specialty; bulb; stores; livestock; trailers; ocean; fed; recreation; paint; washing; vessels; retailers; contractor; going; centers; marine; offers its products; marketing</t>
  </si>
  <si>
    <t>0.0006933368282542549</t>
  </si>
  <si>
    <t>13298</t>
  </si>
  <si>
    <t>0.0005981356017711269</t>
  </si>
  <si>
    <t>0d6b47c6-c19a-2d60-f3b2-a5b60827d9d1</t>
  </si>
  <si>
    <t>Field Production</t>
  </si>
  <si>
    <t>http://fieldproductions.com</t>
  </si>
  <si>
    <t>Field Production is a professional video production company that specializes in outdoor filming and aerial drone cinematography.</t>
  </si>
  <si>
    <t>professional video; filming and aerial; drone cinematography; aerial drone cinematography; video production; cinematography; aerial drone; filming; specializes; outdoor</t>
  </si>
  <si>
    <t>0.00036068131503213884</t>
  </si>
  <si>
    <t>0.00025535000656266426</t>
  </si>
  <si>
    <t>Certain data and content provided by https://www.crunchbase.com/organization/field-production</t>
  </si>
  <si>
    <t>2220</t>
  </si>
  <si>
    <t>9a536af5-8d54-e057-b5ad-5c52991c9b38</t>
  </si>
  <si>
    <t>TacoCopter</t>
  </si>
  <si>
    <t>http://tacocopter.com/</t>
  </si>
  <si>
    <t>Flying Robots Deliver Tacos To Your Location.</t>
  </si>
  <si>
    <t>flying robots; robots; flying; location</t>
  </si>
  <si>
    <t>0.0004024036598317708</t>
  </si>
  <si>
    <t>4081</t>
  </si>
  <si>
    <t>0.00040189240117328843</t>
  </si>
  <si>
    <t>Certain data and content provided by https://www.crunchbase.com/organization/tacocopter</t>
  </si>
  <si>
    <t>2221</t>
  </si>
  <si>
    <t>772158e90549c245d372a54f754ee5c0</t>
  </si>
  <si>
    <t>Uncanny Vision Solutions Private Limited</t>
  </si>
  <si>
    <t>http://www.uncannyvision.com</t>
  </si>
  <si>
    <t>Uncanny Vision Solutions Private Limited, a technology company, focuses on computer vision on embedded systems. The company offers software toolkit that improves the performance of computer vision algorithms multifold. Its products include UncannyDL, an on-device deep learning library for mobile and embedded applications; UncannyCV, an on-device computer vision library for mobile and embedded; and UncannyDP, a data parallelizing framework for DSP. It also provides UncannyCV Android SDK, an optimized computer vision software development kit (SDK) for the needs of an application developer; and UncannyCV iOS SDK, a computer vision software development kit for the needs of an iOS developer. The company offers solutions for applications in automotive driver assistance, Internet of Things, machine vision, robots/drones, and enhanced mobile eCommerce. The company was incorporated in 2011 and is based in Bengaluru, India.</t>
  </si>
  <si>
    <t>Uncanny Vision; Embedded systems; technology company; speed improvement; Toolkit; performance; order; times</t>
  </si>
  <si>
    <t>computer vision; vision algorithms; toolkit; technology company focused; multifold; increases the performance; computer vision algorithms; embedded systems; increases; improvement; algorithms; embedded; times; order; speed; focused</t>
  </si>
  <si>
    <t>0.00039393437940074</t>
  </si>
  <si>
    <t>0.00035394563710321864</t>
  </si>
  <si>
    <t>2222</t>
  </si>
  <si>
    <t>934c824fba786c56f09dacaf000d7f6f</t>
  </si>
  <si>
    <t>Worcester Group Plc</t>
  </si>
  <si>
    <t>Worcester Group Plc engages in the design, development, manufacture, and marketing of heating and hot water systems for home owners. The company provides gas-fired boilers and systems, oil-fired boilers and systems, LPG-fired boilers and systems, solar panel systems, ground source heat pumps, and air source heat pumps for home heating applications. It also offers commercial and industrial heating products, such as boilers, controls, and renewable energy products for schools, hospitals, hotels, and retail and office buildings. Worcester Group Plc was incorporated in 1962 and is based in Worcester, United Kingdom. Worcester Group Plc operates as a subsidiary of Robert Bosch GmbH.</t>
  </si>
  <si>
    <t>123860000</t>
  </si>
  <si>
    <t>fired boilers; fired; source heat pumps; boilers; source heat; oil fired; industrial heating; gas fired; heating applications; heat pumps; heating and hot; lpg; ground source heat; offers commercial; air source heat; office buildings; ground source; heating products; air source; hot water systems; renewable energy products; pumps; hotels; solar panel systems; water systems; panel systems; hospitals; commercial and industrial; schools; energy products; owners; hot water; office; controls; retail; marketing; hot</t>
  </si>
  <si>
    <t>0.0006809478432971475</t>
  </si>
  <si>
    <t>0.0005417695572129453</t>
  </si>
  <si>
    <t>2223</t>
  </si>
  <si>
    <t>3b46aeb5-9e8b-96ae-eaa0-a7ac254987d9</t>
  </si>
  <si>
    <t>Malloy Aeronautics Ltd.</t>
  </si>
  <si>
    <t>http://hover-bike.com</t>
  </si>
  <si>
    <t>Crafting the next VTOL generation. Heavy lift drones for delivering fast aid, equipment and people over buildings, rivers and mountains.</t>
  </si>
  <si>
    <t>rivers; mountains; crafting; heavy lift; vtol; lift; aid; heavy; delivering; fast</t>
  </si>
  <si>
    <t>0.00028827359105868585</t>
  </si>
  <si>
    <t>0.00032281746968684105</t>
  </si>
  <si>
    <t>Certain data and content provided by https://www.crunchbase.com/organization/malloy-aeronautics-ltd</t>
  </si>
  <si>
    <t>2224</t>
  </si>
  <si>
    <t>4ca397d1ac4451178b8ab1a82c8fd0b5</t>
  </si>
  <si>
    <t>Xaircraft PTY Ltd</t>
  </si>
  <si>
    <t>http://www.xaircraft.com</t>
  </si>
  <si>
    <t>XAIRCRAFT PTY LTD. engages in the design, development, and manufacture of multi-rotor equipment. The company offers personal aerial imaging systems, multi-copter flight controllers, brushless camera gimbals, on screen display modules, and professional ground stations. Its multi-rotor equipment is used in various applications, including model aircraft for the weekend hobbyists, large-scale professional unmanned aerial vehicles for the commercial industry, and everything in-between. The company also offers firmware and software upgrades, assembly and repair services, and tutorial and flight training courses. It markets its products through a network of dealers and distributors in Australia and internationally; and through its retail store in Alexandria. XAIRCRAFT PTY LTD. was founded in 2007 and is based in Alexandria, Australia. It has research and development centers in Australia and China; and manufacturing facilities in China.</t>
  </si>
  <si>
    <t>Alexandria</t>
  </si>
  <si>
    <t>Chengwei Capital</t>
  </si>
  <si>
    <t>multi-rotor equipment; brushless camera gimbals; unmanned aerial vehicles; multi-copter flight controllers; personal aerial imaging; flight training courses; brushless motor; agricultural flight control; UAV manufacturing technology; Agricultural UAV adopts; RTK Base Station; Unmanned Aerial Vehicle; model aircraft UAVs; aerial photography function; professional ground stations; screen display modules; XAIRCRAFT Flight Information; flight routes planning; precision autonomous flight; GNSS Handheld Mapper; multi rotor aircraft; Xaircraft X450 Pro; durable outer design; simple camera mount; ingress protection level; plant protection operation; GOPRO mounting plate; abundant weather information; Android-based hand-held device; user friendly Operating; Inverted-L shaped chemical; internal space utilization; D-RTK Onboard Module; online management tools; UAV flight; accurate direction finding; RTK technology; multi-rotor design; various applications; commercial industry; development centers; wide range; repair services; retail store; weekend hobbyists; inches propeller; software upgrades; various types</t>
  </si>
  <si>
    <t>rtk; brushless; multi rotor; model aircraft; mapper; flight routes; flight control system; routes; rotor; handheld; flight control; pro; direction; control system; weekend; weather station; uav flight; types of applications; system independently; staffs; space utilization; smart battery; screen display; rotor design; rotor aircraft; providing aerial photography; providing aerial; protection operation; professional unmanned aerial; professional unmanned; personal aerial; offers personal; natural environment; multi rotor aircraft; maximize the performance; markets its products; manufacture of multi; kinematic; inverted; intelligent weather; ingress protection; ingress; includes model; imaging systems; highly customized; held device; heat dissipation; hand held device; hand held; ground stations; gravity; fuselage; flight controllers; esc; distributors internationally; dissipation; dealers and distributors; creating efficient; control multiple; commercial uav; commercial industry; centimeter level; center of gravity; camera mount; camera gimbals; ahrs; adopts; motor; vans; network of dealers; training courses; positioning system; operating system; manufacturing technology; hobbyists; gnss; weather; retail store; flight training; design and manufacturing; station; inches; gimbals; centimeter; system consists; propeller; management tools; highly accurate; base station; uavs; firmware; shaped; finding; design and development; copter; container; abundant; velocity; outer; manufacturing facilities</t>
  </si>
  <si>
    <t>0.00041776314243021647</t>
  </si>
  <si>
    <t>0.00041323303685665753</t>
  </si>
  <si>
    <t>2225</t>
  </si>
  <si>
    <t>7a820a17df2330fa288ef03f71d61dac</t>
  </si>
  <si>
    <t>Banyan Energy Inc.</t>
  </si>
  <si>
    <t>http://www.banyanenergy.com</t>
  </si>
  <si>
    <t>Banyan Energy Inc. operates as a solar technology and licensing company. The company specializes in aggregated total internal reflection waveguide technologies; and provides engineering and manufacturing support, and works with partner companies to enable low-cost module production. Its waveguide optics technologyOptiwave reduces module cost by replacing cell area with low-cost concentrator optics. The company was incorporated in 2007 and is based in Fremont, California.</t>
  </si>
  <si>
    <t>3150000</t>
  </si>
  <si>
    <t>Banyan Energy; Banyan Energy Banyan; breakthrough flat optics; ATIR optics; total internal reflection; Banyan optics; breakthrough optics technologies; solar energy; Initial ATIR prototype; solar energy company; solar panels; solar cells. crystalline; panel production; Aggregated Total Internal; solar technology products; early stage company; fundamentally new approach; cell manufacturing capacity; generous acceptance angles; lowest levelized cost; crystaline silicon cells; unpracticed manufacturing technology; new cell technology; precision multi-axis tracking; standard module form; internal reflection prototype; multijuction receiver packages; prototype modules; uniform energy; single-axis trackers; silicon. polysilicon; solar industry; concentrator photovoltaics; PV modules.; team members; mission-oriented business; production-ready designs; business model; focal area; module technologies; core innovations; broad claims; pilot manufacturing; international patents; technical risk; optimal level; initial series; electrical performance; economic benefit; immediate path</t>
  </si>
  <si>
    <t>aggregated; levelized cost; levelized; total internal; panel production; internal reflection; cost of solar; reflection; breakthrough; single axis; concentration; optics; scaling; demonstrated; axis; solar industry; prototype; startup; patents; deployed; initial; waveguide; tracking solutions; team members; standard module; solar technology products; solar solar; single axis trackers; pilot manufacturing; patents pending; optimal level; multi axis; module form factor; module form; manufacturing capacity; manufacturability; lowest levelized cost; lowest levelized; issued us patents; international patents; ingot; ideally suited; help build; hcpv; generous; electrical performance; eager; designed to operate; currently being tested; concentrating sunlight; axis trackers; wait; manufacturer of solar; focal; cell manufacturing; manufacturing technology; early stage; maximizes; silicon cells; issued; ideally; internal; tracked; cpv; axis tracking; total; series; polysilicon; form factor; concentrator; complementary; claims; uniform; minimizes; angles; acceptance; cell technology; fundamentally; cost of energy; business model; reducing; oriented; technology products; represents; ingots; concentrating; intensive; uniquely; receiver; focused; join; holds; concentrated; invest; ground mounted; factor; trackers; suited; implement; path</t>
  </si>
  <si>
    <t>0.0003559204780284384</t>
  </si>
  <si>
    <t>0.00036016735343984304</t>
  </si>
  <si>
    <t>2226</t>
  </si>
  <si>
    <t>93942edf1fb76093c817b28fe1a3fbf1</t>
  </si>
  <si>
    <t>CellTech Metals Inc.</t>
  </si>
  <si>
    <t>http://celltechmetals.com</t>
  </si>
  <si>
    <t>CellTech Metals Inc., a sandwich metal technology company, designs, develops, and sells lightweight metal solutions for transportation and materials industries. It offers custom engineered lightweight sandwich metal panels for use in truck trailer and body, aviation and aerospace, storage container, recreation vehicle/bus/light rail, elevator, and construction and fencing applications, as well as in automotive, flooring, and other custom applications. The company also offers technology licensing opportunities. CellTech Metals Inc. partners with Reitnouer Enterprises to manufacture its panel materials and solutions. The company was incorporated in 2005 and is based in Reading, Pennsylvania.</t>
  </si>
  <si>
    <t>2790000</t>
  </si>
  <si>
    <t>sandwich metal panels; honeycomb sandwich material; lightweight sandwich metal; lightweight metal solutions; lightweight metal sandwich; metal sandwich panels; sandwich metal technology; Lightweight aluminum sandwich; hollow sandwich panels; lighter alloy materials; jet engine seals; steel technology company; revolutionary lightweight metal; privacy fence panels; sandwich design; materials industries; storage container; recreation vehicle/bus/light rail; technology licensing opportunities; wall building facades; steel products; elevator car floors; graphic print design; solar panel substrates; bi-directional hollow core; creative engineering solutions; storage container industry; manufacturing. precious metals; aircraft service carts; CellTech Metals Inc.; aircraft cargo containers; structural panels; custom applications; fencing applications; truck trailer; medical applications; pontoon boats; saving energy; construction industries; corrosion protection; house boats; utility trailers; galley equipment; integrated aluminum; shipping containers; structural framing; cable channels; serves ships; brazing; transportation</t>
  </si>
  <si>
    <t>sandwich; recyclable; steel products; sandwich panels; metal panels; jet engine; fully recyclable; brazing; alloy materials; honeycomb; elevator; hollow; seals; alloy; containers; container; lightweight; rail; lighter; jet; boats; coated; metals; metal; steel; trucking; truck trailer; textured; structural panels; solutions for transportation; shipping containers; saving weight; saving energy; reducing or eliminating; recreation vehicle; products for automotive; precious metals; panels or solar; panels are ideal; painted; offers technology; offers custom engineered; motorhomes; lightweight aluminum; icing; fencing applications; eliminating structural; corrosive; corrosion protection; construction industries; cargo containers; canvas; campers; building facades; bi directional; applications worldwide; aluminum sandwich; medical applications; joining; extrusions; colored; carts; structural; engineering solutions; fence; elevators; custom engineered; curtain wall; directional; ceilings; engine; ideal; offers custom; framing; privacy; trailers; precious; custom applications; designs and manufactures; aluminum; bi; applicable; fencing; curtain; recreation; flooring; economically; print; heated; floors; facades; specializes; saving; graphic; bridges; trailer; ships; licensing; attributes; corrosion</t>
  </si>
  <si>
    <t>0.000376115997333676</t>
  </si>
  <si>
    <t>11962</t>
  </si>
  <si>
    <t>0.000396995478481565</t>
  </si>
  <si>
    <t>2227</t>
  </si>
  <si>
    <t>395e40bc34d1e82fe3c3f22b952f4f21</t>
  </si>
  <si>
    <t>Perfect Field Investment, Inc.</t>
  </si>
  <si>
    <t>Perfect Field Investment, Inc. develops, markets, and manufactures solar cells, solar modules, and solar panels for residential and commercial purposes. The company was founded in 2000 and is based in Jilin, China. Perfect Field Investment, Inc. operates as a subsidiary of Totalpro Group Ltd.</t>
  </si>
  <si>
    <t>Jilin</t>
  </si>
  <si>
    <t>Jilin Province</t>
  </si>
  <si>
    <t>Totalpro Group Limited</t>
  </si>
  <si>
    <t>panels for residential; manufactures solar cells; commercial purposes; perfect; purposes; manufactures solar; residential and commercial; solar modules</t>
  </si>
  <si>
    <t>0.0003658087658780504</t>
  </si>
  <si>
    <t>6981</t>
  </si>
  <si>
    <t>0.0002997372195226668</t>
  </si>
  <si>
    <t>2228</t>
  </si>
  <si>
    <t>fc771b4f1c5f3af88719feed838d092d</t>
  </si>
  <si>
    <t>SunSil A/S</t>
  </si>
  <si>
    <t>http://www.sunsil.dk</t>
  </si>
  <si>
    <t>SunSil A/S operates as a solar cell producer that designs and develops solar cell panels. The company was founded in 2007 and is based in Kolding, Denmark.</t>
  </si>
  <si>
    <t>Kolding</t>
  </si>
  <si>
    <t>1041779</t>
  </si>
  <si>
    <t>Danish Business Innovation Fund</t>
  </si>
  <si>
    <t>module; solar module; 300W AC module; SunSil photovoltaic module; standard solar module; generation module; integrated Dynamic Microcell; Power Point Tracking; rear-contact solar cells; advanced software renders; different lighting conditions; local control devices; solar energy; volts AC; so-called AC-module; photovoltaic modules; standard PV; solar systems; embedded electronics; maximum energy; control electronics; special cables; built-in electronics; independent systems; shadows; sunrise; output; installation; solution; micro-inverter; mains; Synchronization; approx; Controllers; components; watts; patent; Intelligent; electricity; counselors; time; course; need</t>
  </si>
  <si>
    <t>shadows; micro inverter; sunset; sunrise to sunset; sunrise; play solution; ac module; plug play; solar module; lose; ac; system that includes; synchronization; standard pv system; standard pv; solar energy accessible; snap; renders; reap; photovoltaic module; maximum energy; maximum amount; maximize output; lighting conditions; intelligent power; energy accessible; embedded electronics; control electronics; advanced software; power point tracking; point tracking; gradually; dimensioning; control devices; called; volts; standard solar; scaled; influence; inverter; play; power point; characterized; plug; mains; complete system; amount of electricity; maximum; generation of solar; introduced; correct; incorporating; photovoltaic system; rear; condition; alternating current; alternating; designs and develops; course; harvest; watts; pv system; manages; revolutionary; photovoltaic modules; combining; accessible; maximize; utilizing; integrates; patent pending; benefit; embedded; cables; pending; dynamic; patent; independent; solar systems; contact; amount; controllers; special; needed; plant; point; intelligent; directly; connected</t>
  </si>
  <si>
    <t>0.0003216703658043317</t>
  </si>
  <si>
    <t>0.00033615916080287817</t>
  </si>
  <si>
    <t>2229</t>
  </si>
  <si>
    <t>dc8b66f4770d3bb13e390c5518066c08</t>
  </si>
  <si>
    <t>Precision Aviation, Inc.</t>
  </si>
  <si>
    <t>Precision Aviation, Inc. develops and markets short and long-range aerial drones for private and governmental applications. Its products include unmanned aerial vehicle (UAV) electronic systems, floating/amphibious drones, and fixed wings. The company also offers UAV services. Its products provide platforms for aerial imaging in various industries and sectors, including agricultural, forestry, municipal, military, oil and gas, livestock ranches, law enforcement, environmental protection agencies, coastal/border surveillance, and Hollywood. The company was incorporated in 2006 and is based in Lewisville, Texas. Precision Aviation, Inc. operates as a subsidiary of CN Dragon Corporation.</t>
  </si>
  <si>
    <t>precision aviation; uav services; short and long; range aerial drones; range aerial; ranches; private and governmental; offers uav services; offers uav; markets short; long range aerial; governmental applications; fixed wings; drones for private; amphibious; coastal; products provide; electronic systems; border surveillance; aerial drones; floating; aviation; environmental protection; livestock; forestry; develops and markets; wings; border; governmental; law enforcement; municipal; aerial imaging; enforcement; law; long range; unmanned aerial vehicle; aerial vehicle; agencies; oil and gas; short; agricultural; imaging; fixed; sectors; platforms; surveillance; private</t>
  </si>
  <si>
    <t>0.000555345558275348</t>
  </si>
  <si>
    <t>5607</t>
  </si>
  <si>
    <t>0.0005740042710858533</t>
  </si>
  <si>
    <t>33fa089c29247320035716e760366b16</t>
  </si>
  <si>
    <t>Solibro GmbH</t>
  </si>
  <si>
    <t>http://solibro-solar.com</t>
  </si>
  <si>
    <t>Solibro GmbH manufactures CIGS thin film solar modules. The companys unframed panel modules are used for utility projects; and framed panel modules are used for rooftop installations. It also focuses on the research and development of CIGS materials and deposition machinery. The company was founded in 2006 and is based in Bitterfeld-Wolfen, Germany with a research site in Uppsala, Sweden. As of September 26, 2012, Solibro GmbH operates as a subsidiary of Hanergy Holding Group Ltd.</t>
  </si>
  <si>
    <t>Bitterfeld-Wolfen</t>
  </si>
  <si>
    <t>Saxony-Anhalt</t>
  </si>
  <si>
    <t>thin-film modules; CIGS thin-film modules; SL2 modules; thin-film solar cell; efficient thin-film modules; high energy yields; Solibro CIGS modules; SOLIBRO CIGS TECHOLOGY; maximal energy yield; excellent self-cleaning properties; frameless design; long-term energy yields; world class results; flush-mounted roof installations; Frameless black design; free-standing module installations; highest efficiency potential; stable module performance; temperature coefficient; frameless design facilitates; high standards; shallow roof pitches; strict positive sorting; critical climatic conditions; ordinary solar cells; long-term security thanks; low temperature coefficient; additional quality checks; OPTIMUM PRODUCT DESIGN; high yields; solar modules; roof-parallel installations; CIGS technology; maximum yields; PV installations; photovoltaic installations; Uppsala University; extensive research; high temperatures; flat rooftops; single module; minimal maintenance; Additional power; elegant appearance; serial production; positive lightsoaking; crystalline competitors; Excellent usage; excellent warranties; long lifetime</t>
  </si>
  <si>
    <t>frameless; thin film modules; film modules; cigs; temperature coefficient; high standards; frameless design; cigs modules; energy yields; coefficient; appearance; yields; energy yield; elegant; iec; black; parallel; excellent; yield; minimal; positive; uniformly; top performance; term energy; techology; solar cell materials; single module; shallow; roof pitches; roof installations; require minimal maintenance; require minimal; product benefits; possess; pitches; photovoltaic installations; penetration; modules offer; modules generate; modules deliver; modules are certified; modules allow; module performance; minimal maintenance; mc; maximal; low temperature coefficient; long term energy; insure; insolation; iec and ul; highest efficiency; high yields; guaranteeing; generate high; ga; free standing; film solar cell; efficient thin film; efficient thin; east or west; cu; climatic conditions; cigs thin film; cigs thin; cigs technology; cell materials; black appearance; architecturally; se; climatic; strict; pv installations; faces; sorting; high temperatures; ahead; wp; encapsulation; standards; long term; flush; cleaning; advantage; quality assurance; low temperature; easy installation; term; multitude; contrast; serial; warranties; standing; ordinary; checks; facilitates; assurance; aesthetic; optimum; illumination</t>
  </si>
  <si>
    <t>0.0004923698194066604</t>
  </si>
  <si>
    <t>0.00039949160828292774</t>
  </si>
  <si>
    <t>2231</t>
  </si>
  <si>
    <t>cb83f87d36e25e3461e1083ac08384ae</t>
  </si>
  <si>
    <t>Jetalon Solutions, Inc.</t>
  </si>
  <si>
    <t>http://www.jetalon.com</t>
  </si>
  <si>
    <t>Jetalon Solutions, Inc. designs and manufactures process analytical instruments and chemical sensors for manufacturing applications. It offers liquid chemical concentration monitors, VHP concentration and dew point monitors, high-performance liquid chemical concentration monitors, and refractive index sensors. The company provides analyzers and sensors that measure fluid concentrations, temperature, and dew point in-line using digital signal processing. Its products use miniaturized optical sensors to provide real-time monitoring of the process parameters of liquids and gases, including concentration, dew point, and temperature. The companys products offer real-time chemical process monitoring and control to manufacturers in the micro-electronics, biomedical, automobile, flat panel display, solar, biopharmaceutical, food and beverage, healthcare, alternative fuels, energy, chemical processing, and pulp and paper industries. The company was founded in 2002 and is headquartered in Pleasant Hill, California. As of April 1, 2013, Jetalon Solutions, Inc. operates as a subsidiary of Entegris, Inc.</t>
  </si>
  <si>
    <t>Pleasant Hill</t>
  </si>
  <si>
    <t>27900000</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</si>
  <si>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t>
  </si>
  <si>
    <t>dew point; dew; liquid chemical; concentration monitors; concentration; monitors; chemical; sensors to provide; refractive; process parameters; process monitoring; process analytical; paper industries; optical sensors; offer real time; offer real; micro electronics; manufacturing applications; liquids and gases; digital signal processing; digital signal; concentrations; chemical sensors; chemical processing; biopharmaceutical; analytical instruments; alternative fuels; pulp and paper; provide real time; liquid; provide real; pulp; biomedical; analyzers; point; liquids; signal processing; real time monitoring; time monitoring; food and beverage; monitoring and control; analytical; beverage; temperature; gases; fluid; automobile; fuels; flat panel display; panel display; paper; healthcare; parameters; instruments; signal; measure; high performance; food; designs and manufactures; optical; flat panel; alternative; display</t>
  </si>
  <si>
    <t>0.00032268492027723484</t>
  </si>
  <si>
    <t>3142</t>
  </si>
  <si>
    <t>0.0002959901768443867</t>
  </si>
  <si>
    <t>2232</t>
  </si>
  <si>
    <t>4ff2fa611f55f59c64583aac78624c89</t>
  </si>
  <si>
    <t>Edwards Group Limited</t>
  </si>
  <si>
    <t>http://www.edwardsvacuum.com</t>
  </si>
  <si>
    <t>Edwards Group Limited, an industrial technology company, manufactures and sells vacuum products and abatement systems. Its vacuum products include a range of dry pumps, turbomolecular pumps, and other vacuum pumps that are used to create highly-controlled, low-pressure, and particle-free environments for various manufacturing processes. The companys abatement systems comprise customized solutions, which integrate vacuum and exhaust management technologies; and are used to manage exhaust gases and other process byproducts extracted by dry pumps. It also offers wet pumps, including rotary vane pumps, vacuum boosters and liquid ring pumps; and complementary products, which are used to connect and control vacuum pumps, such as vacuum pressure measurement and control instrumentation, and special vacuum hardware. In addition, the company provides value-added services, such as equipment monitoring, repair and overhaul, remanufacturing, service upgrades, and spare parts. Edwards Group Limited offers its products for various industries, including the semiconductor, chemical, pharmaceutical, metallurgy, scientific instruments, FPD, Solar PV, and LED industries. The company sells and distributes its vacuum products and abatement systems through a network of sales offices and distributors to customers in approximately 100 countries worldwide. Edwards Group Limited was founded in 1919 and is headquartered in Crawley, the United Kingdom. As of January 9, 2014, Edwards Group Limited operates as a subsidiary of Atlas Copco AB.</t>
  </si>
  <si>
    <t>Crawley</t>
  </si>
  <si>
    <t>1745576460</t>
  </si>
  <si>
    <t>Atlas Copco AB</t>
  </si>
  <si>
    <t>EVAC (Nasdaq Global Market)</t>
  </si>
  <si>
    <t>sophisticated vacuum products; related value-added services; increasingly diverse range; flat panel displays; exhaust management equipment.; high technology vacuum; abatement systems; full-time employees; solar cells; temporary workers; coating applications; scientific instruments; industrial processes; wide range; R&amp;D applications; Edwards; LEDs; developer; manufacturer; semiconductors; metallurgy; power; glass; steel; chemical; countries; design</t>
  </si>
  <si>
    <t>vacuum products; leading developer; developer and manufacturer; vacuum; sophisticated; scientific instruments; range of industrial; metallurgy; management equipment; including power; full time; diverse range; countries worldwide; coating applications; abatement; industrial processes; developer; workers; high technology; integral; manufacturing processes; increasingly; exhaust; temporary; processes; leds; flat panel displays; pharmaceutical; diverse; scientific; panel displays; instruments; employees; semiconductors; engaged; countries; coating; displays; flat panel; steel; chemical; wide range</t>
  </si>
  <si>
    <t>0.0004323767098199539</t>
  </si>
  <si>
    <t>0.0003771047190871689</t>
  </si>
  <si>
    <t>2233</t>
  </si>
  <si>
    <t>b36405b8-a740-173b-1969-c5aef0b56c36</t>
  </si>
  <si>
    <t>Santa Cruz Solar Companies</t>
  </si>
  <si>
    <t>http://santacruzsolarcompanies.com/</t>
  </si>
  <si>
    <t>Santa Cruz Solar Companies is there for installing solar panel for residential or business.</t>
  </si>
  <si>
    <t>Aptos</t>
  </si>
  <si>
    <t>solar companies; installing solar; installing</t>
  </si>
  <si>
    <t>0.00025809779472483823</t>
  </si>
  <si>
    <t>15070</t>
  </si>
  <si>
    <t>0.0002426960364165707</t>
  </si>
  <si>
    <t>Certain data and content provided by https://www.crunchbase.com/organization/santa-cruz-solar-companies</t>
  </si>
  <si>
    <t>2234</t>
  </si>
  <si>
    <t>4d3dedcb-7c46-8d1b-9662-f902545bb538</t>
  </si>
  <si>
    <t>Solar Center</t>
  </si>
  <si>
    <t>http://www.gosolarcenter.com</t>
  </si>
  <si>
    <t>Solar Center will design, install, insure, maintain, and monitor all solar power instlations of their client. Solar Center is an innovative solar panel installation company in Los Angeles. They are committed to helping their customers save money on energy, as well as their solar installation. They offer financing options and many different installation packages, so their clients can find the right fit for their homes. Each solar panel engineer at Solar Center is experienced and certified  to both install panels and perform maintenance. The company is proud to offer their services to all residents of California. Contact their office today to receive a free quote on your energy needs.</t>
  </si>
  <si>
    <t>Woodland Hills</t>
  </si>
  <si>
    <t>center; receive a free; perform maintenance; offer financing; money on energy; insure; install panels; free quote; customers save; committed to helping; residents; quote; financing options; innovative solar; install; save money; engineer; solar panel installation; panel installation; solar installation; client; fit; experienced; maintain; receive; helping; certified; packages; committed; perform; contact; office; financing; money; find; save; monitor; today; options; homes</t>
  </si>
  <si>
    <t>0.0005253398798172985</t>
  </si>
  <si>
    <t>4650</t>
  </si>
  <si>
    <t>0.00044458926343893853</t>
  </si>
  <si>
    <t>Certain data and content provided by https://www.crunchbase.com/organization/solar-center</t>
  </si>
  <si>
    <t>7e7f0028-f142-75eb-e644-6cb547afec47</t>
  </si>
  <si>
    <t>SenseHawk</t>
  </si>
  <si>
    <t>http://sensehawk.com</t>
  </si>
  <si>
    <t>SenseHawk is a company that provides sensing solutions for aerial surveys and inspections.</t>
  </si>
  <si>
    <t>surveys and inspections; solutions for aerial; sensing solutions; aerial surveys; data visualization; visualization; surveys; inspections; sensing</t>
  </si>
  <si>
    <t>0.0005677224327704778</t>
  </si>
  <si>
    <t>6173</t>
  </si>
  <si>
    <t>0.0005238302272123737</t>
  </si>
  <si>
    <t>Certain data and content provided by https://www.crunchbase.com/organization/sensehawk</t>
  </si>
  <si>
    <t>2236</t>
  </si>
  <si>
    <t>6fcdf00c-f787-1154-f51e-e9d365554899</t>
  </si>
  <si>
    <t>COPTERview airDATA UG</t>
  </si>
  <si>
    <t>http://copterview.eu</t>
  </si>
  <si>
    <t>Services, Hardware and Softwaredevelopment for Unmanned Aircraft Industrues / Drones.</t>
  </si>
  <si>
    <t>unmanned aircraft</t>
  </si>
  <si>
    <t>0.0010787047876970404</t>
  </si>
  <si>
    <t>4924</t>
  </si>
  <si>
    <t>0.0006962781703887832</t>
  </si>
  <si>
    <t>Certain data and content provided by https://www.crunchbase.com/organization/copterview-airdata-ug</t>
  </si>
  <si>
    <t>2237</t>
  </si>
  <si>
    <t>c20dcfbf4aa92d01fb92cef2ed414d54</t>
  </si>
  <si>
    <t>Heliene Inc.</t>
  </si>
  <si>
    <t>http://www.heliene.ca</t>
  </si>
  <si>
    <t>Heliene Inc. manufactures and sells photovoltaic solar panels. It offers monocrystalline and polycrystalline photovoltaic solar modules for residential, commercial, and utility scale installations. The company is based in Sault Ste. Marie, Canada.</t>
  </si>
  <si>
    <t>Sault Ste. Marie</t>
  </si>
  <si>
    <t>valuable regional link; Energy Infrastructure market; greenhouse gases. energy; current energy model; Power Generation industry; solar power; strong participant; largest contributors; North America; supply chain; Heliene; presence; technology; vision; world</t>
  </si>
  <si>
    <t>power generation industry; participant; generation industry; developed technology; current energy; contributors; greenhouse gases; energy infrastructure; define; regional; world's largest; solar power generation; presence; gases; supply chain; greenhouse; north; valuable; link; strong; chain; position; largest; growing; power generation; model; high quality; affordable</t>
  </si>
  <si>
    <t>0.00007902472557094382</t>
  </si>
  <si>
    <t>0.0001691983297571449</t>
  </si>
  <si>
    <t>2238</t>
  </si>
  <si>
    <t>f32561e7-954b-3d3e-c66a-13a3b0719d18</t>
  </si>
  <si>
    <t>supremeelectricandsolar</t>
  </si>
  <si>
    <t>http://www.supremeelectricandsolar.com</t>
  </si>
  <si>
    <t>Supreme Electric Solars licensed. Supreme Electric Solars licensed electricians offer expert electrical contractor services  solar panel installation providing power renewable eco friendly green energy for both residential homes and commercial businesses including new construction projects.</t>
  </si>
  <si>
    <t>licensed; services solar panel; services solar; residential homes; providing power; power renewable; licensed electricians; including new construction; homes and commercial; electrical contractor services; contractor services; commercial businesses; electrical contractor; electricians; construction projects; professional services; eco friendly; solar panel installation; panel installation; contractor; green energy; expert; eco; friendly; homes</t>
  </si>
  <si>
    <t>0.0002584587943299095</t>
  </si>
  <si>
    <t>0.00023479450548470474</t>
  </si>
  <si>
    <t>Certain data and content provided by https://www.crunchbase.com/organization/supremeelectricandsolar</t>
  </si>
  <si>
    <t>2239</t>
  </si>
  <si>
    <t>7939de30-6980-a534-0d14-1f601616c715</t>
  </si>
  <si>
    <t>DreamQii</t>
  </si>
  <si>
    <t>http://dreamqii.com</t>
  </si>
  <si>
    <t>We believe technology should be a bridge to new levels of productivity and creativity. We design Plexidrone to this experience and standard. Powerful new technology can be simplified and molded to fit your life, enhance your capabilities, and create new opportunities.
PlexiDrone was brought to life with a focus on these beliefs. Designed to fit your lifestyle with unmatched portability, safety, ease of use, and the most raw power in its class
At DreamQii Inc. we believe technology should be a bridge to new levels of productivity and creativity. We aim to design this experience. Our current focus as a robotics company is to build high performance, ultra-portable multi-rotor unmanned aircrafts designed to meet the commercial needs of photographers, filmmakers, DIY and hobbyists alike.. Game-changing ground control software designed for mobile devices and multiple other industry firsts, makes our first product, the PlexiDrone something to get excited about. Visit our website for updates!</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</si>
  <si>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t>
  </si>
  <si>
    <t>creativity; bridge; productivity; visit our website; unmanned aircrafts; ultra portable; software designed; rotor unmanned; portability; multi rotor unmanned; ground control software; fit your lifestyle; firsts; filmmakers; designed to fit; changing ground control; changing ground; build high; aim to design; fit; excited; hobbyists; game changing; designed to meet; brought; levels; alike; photographers; unmatched; simplified; molded; control software; aircrafts; updates; diy; multi rotor; ground control; lifestyle; visit; mobile devices; ease; enhance; rotor; game; aim; raw; opportunities; website; changing; ultra; consumer electronics; high performance; powerful; class; capabilities; meet</t>
  </si>
  <si>
    <t>0.0002062422489340237</t>
  </si>
  <si>
    <t>2990</t>
  </si>
  <si>
    <t>0.00023748992997656948</t>
  </si>
  <si>
    <t>Certain data and content provided by https://www.crunchbase.com/organization/dreamqii</t>
  </si>
  <si>
    <t>2240</t>
  </si>
  <si>
    <t>f29fd50c-3cd7-7a7b-936f-a8175ea6ae04</t>
  </si>
  <si>
    <t>Drone Advocates</t>
  </si>
  <si>
    <t>http://droneadvocates.com/about/</t>
  </si>
  <si>
    <t>Unmanned Aircraft Systems Practice/Drones spearheaded by Austin Brister, Jessica Palvino and Carlos Soltero.</t>
  </si>
  <si>
    <t>carlos; practice; unmanned aircraft systems; aircraft systems; unmanned aircraft</t>
  </si>
  <si>
    <t>0.0012264964123977365</t>
  </si>
  <si>
    <t>7844</t>
  </si>
  <si>
    <t>0.000797079033640531</t>
  </si>
  <si>
    <t>Certain data and content provided by https://www.crunchbase.com/organization/drone-advocates</t>
  </si>
  <si>
    <t>c05b714e-841a-60f0-828b-c34e6ce68ea4</t>
  </si>
  <si>
    <t>Drones.net</t>
  </si>
  <si>
    <t>https://www.drones.net/</t>
  </si>
  <si>
    <t>We feature the best drone videos and the kinds of things you'd want to pass along to your friends.</t>
  </si>
  <si>
    <t>you'd; kinds; pass; friends; videos; feature; things</t>
  </si>
  <si>
    <t>0.00030536980490204123</t>
  </si>
  <si>
    <t>8932</t>
  </si>
  <si>
    <t>0.0003320491027847048</t>
  </si>
  <si>
    <t>Certain data and content provided by https://www.crunchbase.com/organization/drones-net</t>
  </si>
  <si>
    <t>2242</t>
  </si>
  <si>
    <t>9289ae612cf5eaad8aff061a0e4786ce</t>
  </si>
  <si>
    <t>RB Engineering, Inc.</t>
  </si>
  <si>
    <t>http://www.rbengineering.com</t>
  </si>
  <si>
    <t>RB Engineering, Inc. provides structural engineering services. It specializes in the design and inspection of residential and commercial buildings in the United States. The company offers structural, forensic, and solar engineering; construction management; and engineered tax services. Its structural engineering services include new home design, remodeling and addition design, permit plan preparation, residential inspections, existing foundation evaluation and repair plans, cause and origin studies, and residential inspections and repair plans for real estate; forensic engineering services comprise structural and civil failure analysis, fire and explosion investigation, electrical failure analysis, environmental, and legal support services. The companys solar engineering consists of residential and commercial structures, structural analysis of new and existing construction for real estate, solar panel installation, and wind engineering services. It also provides catastrophic structural damage assessments, flood damage, and wind vs. water inspections; and expert witness testimony and impartial analysis in circumstances involving hurricane damage, construction defects, catastrophic storm damage, and structural failure. In addition, it offers cost segregation studies for commercial real estate properties. The company serves builders, businesses and industries, contractors, developers, insurance adjustors and insurance agencies, institutions, law firms, and homeowners in various sectors, including apartment complexes, automobile dealerships, commercial real estate property cost segregation study preschool centers, distribution centers, fast food restaurants, gas stations, golf courses/resorts, hotels/motels, manufacturing plants, solar, medical centers, nursing homes/assisted living, office buildings, retail chains/franchises, shopping malls, self storage, supermarkets, and warehouses. RB Engineering, Inc. was incorporated in 2003 and is based in Cary, North Carolina.</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</si>
  <si>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t>
  </si>
  <si>
    <t>structural engineering services; structural engineering; solar engineering; forensic; commercial real estate; commercial real; catastrophic; engineering services; damage; failure; structural; real estate; estate; studies; inspections; centers; witness; supermarkets; structural analysis; storm damage; shopping malls; services comprise; serves builders; retail chains; real estate properties; origin; nursing; motels; medical centers; impartial; hurricane; gas stations; franchises; forensic engineering; flood damage; fast food; explosion; estate properties; dealerships; complexes; commercial structures; circumstances; automobile dealerships; involving; investigation; apartment; resorts; manufacturing plants; golf courses; distribution centers; residential and commercial; plans; permit; malls; storm; remodeling; defects; chains; assisted; insurance; flood; construction management; office buildings; warehouses; repair; preparation; restaurants; commercial buildings; builders; shopping; golf; assessments; legal; hotels; foundation; automobile; law; courses; tax; solar panel installation; evaluation; comprise; study; panel installation; living; institutions; expert; agencies; support services; contractors; engineered; services include; homeowners; civil; consists; plan; developers; fire; food; office</t>
  </si>
  <si>
    <t>0.0002999048953360848</t>
  </si>
  <si>
    <t>24440</t>
  </si>
  <si>
    <t>0.000376121443573856</t>
  </si>
  <si>
    <t>2243</t>
  </si>
  <si>
    <t>3b96d622d08fd899ad2306e47cdce85f</t>
  </si>
  <si>
    <t>Inteco Beteiligungs GmbH</t>
  </si>
  <si>
    <t>Inteco Beteiligungs GmbH constructs and operates solar panels parks. The company is headquartered in Vienna, Austria.</t>
  </si>
  <si>
    <t>constructs; parks</t>
  </si>
  <si>
    <t>0.0002465570932942244</t>
  </si>
  <si>
    <t>33470</t>
  </si>
  <si>
    <t>0.0002702004061695688</t>
  </si>
  <si>
    <t>2244</t>
  </si>
  <si>
    <t>55cd27fc4b2c128769b4d2b6c33b4b95</t>
  </si>
  <si>
    <t>Partec GmbH</t>
  </si>
  <si>
    <t>http://www.sysmex-partec.com</t>
  </si>
  <si>
    <t>Partec GmbH manufactures flow cytometry systems and cell analysis solutions. The company provides precision, portable, battery-operated, fluorescence and transmitted light, and LED microscopes. It also offers optics/mechanics/fluidics; laser modules/electronics/optoelectronics; and flow cytometry software and reagents/accessories. In addition, the company provides application support, training, and after-sales services. It offers cell and particle analysis for various applications, such as immunophenotyping, pathology, cell biology, cell counting, cell cycle analysis, essential healthcare (HIV/AIDS/TB/malaria), particle and cell sorting, stem cells, cell culture, bead-based assays, submicron particle detection, virus detection, microbiology, bacteria, yeast, biotechnology, process control, food and beverages, milk and dairy products, cosmetics and personal care, plant agrosciences, animal agrosciences, aquaculture, DNA analysis, and apoptosis. The company was founded in 1967 and is based in Görlitz, Germany with locations in Italy, France, the United Kingdom, Nordic countries, the Netherlands, North America, Japan, South Asia, Africa, and Nigeria. As of September 24, 2013, Partec GmbH operates as a subsidiary of Sysmex America, Inc.</t>
  </si>
  <si>
    <t>Görlitz</t>
  </si>
  <si>
    <t>Sysmex Corporation</t>
  </si>
  <si>
    <t>flow cytometry; CyFlow Cube; flow cytometry systems; flow cytometry software; cell cycle analysis; benchtop flow cytometry; absolute counting; FloMax flow cytometry; Partec flow cytometry; CyFlow Space; Partec FloMax software; data analysis software; offline data analysis; Windows-based flow cytometry; commercial flow cytometry; Performance Flow Cytometry; cost-effective flow cytometry; FCS flow cytometry; Partec CyFlow Cube; 3-colour Flow Cytometry; Volumetric Absolute Counting; particle analysis; Partec CyFlow Sorter; True Volumetric Absolute; Partec CyFlow Robby; cell analysis solutions; FloMax data files; data acquisition; ultra-compact flow cytometers; offline software compensation; CyFlow SL; CyFlow Space instruments; submicron particle detection; CyFlow Space systems; built-in CyFlow Sorter; different forward scatter; Real-time data acquisition; Partec GmbH; stand-alone Flow Cytometer; N-color software compensation; real-time data display; Portable Flow Cytometer; CyView data acquisition; non-hazardous cell; uncompensated raw data; cause wine spoilage; Absolute Counting feature; fluorescence channels; solid state; cell counting</t>
  </si>
  <si>
    <t>flow cytometry; cytometry; cube; scatter; fluorescence; compensation; particle; wine; ultra compact; sulfur; fl; analysis software; offline; counting; sorter; quantification; cycle analysis; colour; absolute; sorting; subsets; ssc; proliferation; piezo; fsc; fcs; dna; diamond; data analysis software; cytometry systems; benchtop; acquisition and analysis; logical; destructive; instrument; volumetric; data analysis; flow; real time data; time data; data acquisition; identified; lasers; dioxide; hazardous; compact; acquired; cm; parameters; closed; acquisition; channels; laser; side; forward; stored; cycle; true; windows; ultra; color; early; yag; windows pc; wide scale; virus; uniquely designed; time data acquisition; taste; software integrates; selectable; scattering; replacing conventional; reagents; prevented; pre installed; populations; personal care; particle detection; parameters including; overlap; optoelectronics; online and offline; milk; microscopes; maximum efficiency; malaria; macro; light sources; light scattering; intuitive software; inhibited; influences; includes multiple; horse; hiv; highly versatile; freely; free of charge; formulas</t>
  </si>
  <si>
    <t>0.00016464778777852514</t>
  </si>
  <si>
    <t>10540</t>
  </si>
  <si>
    <t>0.00030819851030498726</t>
  </si>
  <si>
    <t>2245</t>
  </si>
  <si>
    <t>d45c9e9d30edde9418ec61207c0c7710</t>
  </si>
  <si>
    <t>MiniGroup SA</t>
  </si>
  <si>
    <t>http://www.minigroup.fr</t>
  </si>
  <si>
    <t>MiniGroup SA operates an e-commerce site for miniature reproductions. The company was incorporated in 2012 and is headquartered in Treillieres, France.</t>
  </si>
  <si>
    <t>Treillieres</t>
  </si>
  <si>
    <t>2215994</t>
  </si>
  <si>
    <t>Generis Capital Partners; Amundi Private Equity Funds S.A.</t>
  </si>
  <si>
    <t>niche development strategy; historic site www.miniplanes.fr; radio controlled minigroup; e-commerce toy; French e-commerce leader; French leader; e-commerce model; miniature reproductions; e-commerce site; Technical Toys; Toys Radio; referent; field; entertainment; Internet; ambition; Drones; aim; actor</t>
  </si>
  <si>
    <t>development strategy; radio controlled; niche; historic; french; commerce; toy; toys; recognized; strategy; model; entertainment; commerce site; ambition; leader; radio; miniature; controlled; player; aim; models</t>
  </si>
  <si>
    <t>0.00008842139792375411</t>
  </si>
  <si>
    <t>2315</t>
  </si>
  <si>
    <t>0.00020064458207597684</t>
  </si>
  <si>
    <t>2246</t>
  </si>
  <si>
    <t>f4010c2b52a75526b24f28e7a7d76a30</t>
  </si>
  <si>
    <t>High Endurance Multipurpose Aerial Vehicle S.L.</t>
  </si>
  <si>
    <t>http://hemav.com</t>
  </si>
  <si>
    <t>High Endurance Multipurpose Aerial Vehicle S.L. designs and develops aeronautical and operational technology drones. The company was founded in 2012 and is based in Barcelona, Spain.</t>
  </si>
  <si>
    <t>3732519</t>
  </si>
  <si>
    <t>Scranton Enterprises BV</t>
  </si>
  <si>
    <t>unmanned aerial vehicles; carbon fiber; civil field applications; MAV UAV; civil UAV applications.; technology drone selling; high reliability drone; aerial image; experienced pilots; specific knowledge; specific knowledge industry; UAV technology; HV2 THERMOS Multirotor; landing gear; carbon fiber constructions; 250h autonomous flight; propellers carbon fiber; quality after-sales service; carbon fiber body; highly reliable platform; carbon fiber blades; ABS plastic fiber; different specific configurations; agricultural remote sensing; flight safety; flight platforms; HEMAV designs; HEMAV markets; six-helix structure; coordinate-off / return; 3-axis brushless; similar benefits; data collection; stable flight; film cameras; fast flight; thermographic analysis; high performance; infrared cameras; urban infrastructure; high quality; civil matters; cordenada takeoff; Black Magic; large weight; unique autopilot; best stability; integral solutions; kg weight; servo axes</t>
  </si>
  <si>
    <t>hv; carbon fiber; multirotor; providing solutions; processing services; perform operations; landing gear; kv; geofence; experienced pilots; aerial image; uav technology; dedicated to providing; prevents; lose; high reliability; desired; fiber; body; gimbal; equipped; performs; designs and develops; civil; gear; ensuring; return; infrared; carbon; urban infrastructure; uav applications; thermographic; technology in order; stable flight; specialized services; solutions for high; solutions for civil; red epic; propelled; powered by batteries; order to offer; offers uav; mapped; interventions; infrared cameras; full security; flight safety; film cameras; develops technology; develops solutions; configurations to work; civil uav; capable of carrying; brushless; axes; autopilot system; aims to develop; agricultural sector; agricultural remote sensing; agricultural remote; abs plastic; landing; experienced; referred; epic; develops and offers; launch; combines; sell; pilots; sales service; abs; knowledge; servo; matters; magic; comprises; weight; perform; unmanned aerial vehicles; engine; propellers; innovate; highly reliable; blades; aerial vehicles; infrastructure inspection; uavs; constructions; arms; takeoff; prepared; integral; fitted; commercialize; exclusively; dedicated; agricultural; sector; reliability</t>
  </si>
  <si>
    <t>0.00046279356855867087</t>
  </si>
  <si>
    <t>5666</t>
  </si>
  <si>
    <t>0.00043693683734547125</t>
  </si>
  <si>
    <t>2247</t>
  </si>
  <si>
    <t>53873dfdb8b5604f185894b4582c2caf</t>
  </si>
  <si>
    <t>Photon Energy Ltd.</t>
  </si>
  <si>
    <t>http://photonenergy.co.uk</t>
  </si>
  <si>
    <t>Photon Energy Ltd. designs, supplies, and installs solar photovoltaic (PV) systems for customers in the United Kingdom. The company focuses on installing PV solar panels on new build projects. It offers poly-crystalline, mono-crystalline, and ultra-high efficiency PV modules; solar PV panels; and solar PV kits for smaller business units and residential properties. The company also offers site assessment services. It designs and installs renewable energy systems on new housing developments, housing association properties, office buildings, supermarkets, and distribution centers; agricultural buildings, such as cold stores, livestock sheds, and barns; public sector buildings, including council offices, schools, colleges, universities, hospitals, fire stations, and prisons; and commercial and retail buildings. The company serves commercial, agricultural, private, new build construction, and public sector customers. Photon Energy Ltd. was founded in 2006 and is headquartered in Reading, United Kingdom.</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</si>
  <si>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t>
  </si>
  <si>
    <t>photon energy; photon; public sector; ultra high efficiency; systems for customers; supermarkets; site assessment; sheds; sector customers; sector buildings; retail buildings; residential properties; pv kits; public sector buildings; offers site; offers poly crystalline; offers poly; installs solar photovoltaic; installs renewable energy; installs renewable; installing pv; fire stations; council; commercial and retail; cold stores; business units; build projects; assessment services; agricultural buildings; housing; pv solar panels; distribution centers; serves commercial; prisons; livestock; crystalline; colleges; association; properties; office buildings; agricultural; sector; solar pv; ultra high; poly crystalline; mono crystalline; renewable energy systems; designs and installs; solar pv panels; pv solar; poly; developments; hospitals; universities; cold; mono; smaller; pv modules; assessment; offices; pv panels; schools; high efficiency; installing; installs solar; stores; centers; ultra; kits; fire; office; focuses; stations; energy systems; solar photovoltaic; retail; units; private</t>
  </si>
  <si>
    <t>0.0002606725598469879</t>
  </si>
  <si>
    <t>4643</t>
  </si>
  <si>
    <t>0.0002513830790472651</t>
  </si>
  <si>
    <t>63e709203e9c331c369e1093f5b39b6d</t>
  </si>
  <si>
    <t>El Paso Electric Company</t>
  </si>
  <si>
    <t>http://www.epelectric.com</t>
  </si>
  <si>
    <t>El Paso Electric Company, a public utility company, engages in the generation, transmission, and distribution of electricity in west Texas and southern New Mexico. It generates electricity through nuclear fuel, natural gas, and coal facilities, as well as solar photovoltaic panels and wind turbines. The company owns or has ownership interests in various electrical generating facilities with a net dependable generating capability of approximately 2,080 megawatts; four 345 kilovolt (kV) transmission lines in New Mexico and Arizona; and three 500 kV lines in Arizona. It distributes electricity to retail customers principally in El Paso, Texas; and Las Cruces, New Mexico. The company serves approximately 411,100 residential, commercial, industrial, public authority, and wholesale customers. El Paso Electric Company was founded in 1901 and is based in El Paso, Texas.</t>
  </si>
  <si>
    <t>El Paso</t>
  </si>
  <si>
    <t>EE (New York Stock Exchange); EPG (Deutsche Boerse AG)</t>
  </si>
  <si>
    <t>El Paso Electric; southern New Mexico; Paso Electric Company; dependable generating capability; Paso Electric Railway; electrical generating facilities; significant ownership interests; west Texas; Rio Grande valley; regional electric utility; square mile area; mule-drawn streetcars; electric streetcars; square miles; utility company; wholesale customer; wind turbines; energy sources; nuclear fuel; natural gas; primary business; Van Horn; service territory; distribution service; wholesale customers; transmission; generation; megawatts; electricity; Hatch; coal</t>
  </si>
  <si>
    <t>transmission and distribution; southern; west; wholesale; square; square miles; retail and wholesale; primary business; nuclear fuel; horn; hatch; generating facilities; generating capability; generated by wind; ended; electrical generating facilities; electrical generating; distribution of electricity; company's energy; territory; transmission; extends; electric utility; generating; replaced; interests; drawn; dependable; railway; regional; purchased; mile; megawatts; miles; ownership; initially; coal; valley; began; serving; natural gas; nuclear; owns; energy sources; net; primary; engaged; capability; generated; wind turbines; retail; turbines; year; natural; today</t>
  </si>
  <si>
    <t>0.000325814740401936</t>
  </si>
  <si>
    <t>0.0003016042297800216</t>
  </si>
  <si>
    <t>2249</t>
  </si>
  <si>
    <t>974707da5853a8190c33a6841ee1a1bb</t>
  </si>
  <si>
    <t>Thompson Heating And Air-Conditioning, Inc.</t>
  </si>
  <si>
    <t>http://www.thompsonheatingcooling.net</t>
  </si>
  <si>
    <t>Thompson Heating And Air-Conditioning, Inc. provides heating, air conditioning, seamless gutter, and sheet metal services. It is engaged in the installation of heating and air conditioning systems; evaporative coolers; programmable thermostats, electronic air cleaners, ERVs, HRVs, dampers, filters, humidifiers, and controls; mini-split products; high efficiency gas boilers, solar panels, stainless steel, and indirect water heaters; radiant heating systems; solar tank and piping, and solar collectors; and seamless gutters. The company also fabricates custom sheet metal orders for the retail and contractor market, stocking various gauges of galvanized steel, paintlock, copper, and aluminum. It serves new homes and businesses in Albuquerque, New Mexico, and surrounding areas. The company was founded in 1963 and is based in Albuquerque, New Mexico.</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</si>
  <si>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t>
  </si>
  <si>
    <t>heating and air; sheet metal; seamless; air conditioning; conditioning; thompson; surrounding areas; stocking; radiant heating systems; radiant heating; programmable thermostats; installation of heating; gutters; gutter; gas boilers; galvanized steel; evaporative coolers; evaporative; electronic air cleaners; electronic air; dampers; air cleaners; sheet; humidifiers; fabricates; air conditioning systems; galvanized; conditioning systems; gauges; coolers; radiant; indirect; surrounding; orders; cleaners; piping; steel; programmable; thermostats; solar collectors; metal; homes and businesses; stainless steel; tank; stainless; filters; copper; mini; contractor; collectors; water heaters; boilers; engaged; heating systems; high efficiency; heaters; aluminum; controls; retail; homes</t>
  </si>
  <si>
    <t>0.0003204169350140934</t>
  </si>
  <si>
    <t>16390</t>
  </si>
  <si>
    <t>0.0003196727363556091</t>
  </si>
  <si>
    <t>2250</t>
  </si>
  <si>
    <t>041d5278-6f75-18f9-c2c3-f0da02ec6b80</t>
  </si>
  <si>
    <t>Sentinel Drone</t>
  </si>
  <si>
    <t>http://sentinel-drone.com/</t>
  </si>
  <si>
    <t>Sentinel offers a very wide range of drones, from recreational for beginners, such as the Sentinel School. Sentinel offers a very wide range of drones, from recreational for beginners, such as the Sentinel School, to semi-professional drones such as Sentinel Galaxy and Galaxy II. Passing through the world's smallest drones ever made, such as the Sentinel Micro and Sentinel Spy . We also introduce the new range of professional drones with thermal imaging camera: Sentinel SOS  , Sentinel Hunter and Sentinel Eye. Offering teaching for advanced robotics or initiation courses.</t>
  </si>
  <si>
    <t>sentinel; range of drones; professional drones; galaxy; beginners; recreational; school; world's smallest; thermal imaging camera; teaching; spy; sos; initiation; imaging camera; hunter; advanced robotics; passing; thermal imaging; smallest; ii; introduce; wide range; courses; eye; semi; imaging; offering</t>
  </si>
  <si>
    <t>0.0000799300190100014</t>
  </si>
  <si>
    <t>3576</t>
  </si>
  <si>
    <t>0.00011041797874165258</t>
  </si>
  <si>
    <t>Certain data and content provided by https://www.crunchbase.com/organization/sentinel-drone</t>
  </si>
  <si>
    <t>1034991f67f799912ef447dce80394e9</t>
  </si>
  <si>
    <t>BBR Greentech Pte. Ltd.</t>
  </si>
  <si>
    <t>BBR Greentech Pte. Ltd. engages in system integration and distribution of renewable energy solutions. The company supplies and installs solar panels and grid connected systems. The company was incorporated in 2013 and is based in Singapore. BBR Greentech Pte. Ltd. operates as a subsidiary of BBR Holdings (S) Ltd.</t>
  </si>
  <si>
    <t>BBR Holdings (S) Ltd</t>
  </si>
  <si>
    <t>bbr; pte; greentech; panels and grid; integration and distribution; grid connected systems; distribution of renewable; connected systems; supplies and installs; system integration; installs solar panels; grid connected; renewable energy solutions; installs solar; energy solutions; connected</t>
  </si>
  <si>
    <t>0.0004008244735358592</t>
  </si>
  <si>
    <t>13833</t>
  </si>
  <si>
    <t>0.00039151252981853816</t>
  </si>
  <si>
    <t>2252</t>
  </si>
  <si>
    <t>6f2a62fd3a097d756d99db543fe49de0</t>
  </si>
  <si>
    <t>European Solar Engineering S.A.</t>
  </si>
  <si>
    <t>http://www.ese-solar.com</t>
  </si>
  <si>
    <t>European Solar Engineering S.A. designs and manufactures solar-powered energy solutions. Its products include solar panels, solar tanks, and pump control units for houses apartment blocks, public swimming pools, care homes, hotel chains, and carwash facilities. The company was founded in 1987 and is based in Rochefort, Belgium. As of November 22, 2011, European Solar Engineering S.A. operates as a subsidiary of Atrya SAS.</t>
  </si>
  <si>
    <t>Rochefort</t>
  </si>
  <si>
    <t>Namur</t>
  </si>
  <si>
    <t>ATRYA SAS</t>
  </si>
  <si>
    <t>solar engineering; european; swimming pools; solar tanks; solar powered energy; pump control; public swimming pools; public swimming; powered energy; manufactures solar powered; control units; care homes; apartment blocks; apartment; pools; hotel; swimming; include solar panels; chains; products include solar; blocks; houses; include solar; tanks; manufactures solar; pump; solar powered; care; designs and manufactures; energy solutions; homes; units</t>
  </si>
  <si>
    <t>0.00007719239397994363</t>
  </si>
  <si>
    <t>0.00020593479931926145</t>
  </si>
  <si>
    <t>2253</t>
  </si>
  <si>
    <t>a4c4475a-88a6-fcdc-c667-984ef15b7942</t>
  </si>
  <si>
    <t>http://ionsolar.com/locations/utah/</t>
  </si>
  <si>
    <t>ION Solar offers solar panels and solar installation using premium solar and electrical equipment.</t>
  </si>
  <si>
    <t>Provo</t>
  </si>
  <si>
    <t>solar offers solar; solar and electrical; premium solar; ion solar offers; ion solar; installation using premium; solar offers; electrical equipment; panels and solar; premium; offers solar panels; ion; solar installation; offers solar</t>
  </si>
  <si>
    <t>0.0003806760895780581</t>
  </si>
  <si>
    <t>0.000357018930109624</t>
  </si>
  <si>
    <t>Certain data and content provided by https://www.crunchbase.com/organization/ion-solar</t>
  </si>
  <si>
    <t>18115f20abaaf04bc503e36cfacd2431</t>
  </si>
  <si>
    <t>EffiSolar Energy Corporation</t>
  </si>
  <si>
    <t>http://www.effisolar.com</t>
  </si>
  <si>
    <t>EffiSolar Energy Corporation develops utility-scale solar power projects. The company delivers renewable electricity from solar farms in North America. EffiSolar Energy Corporation is based in Coquitlam, Canada. EffiSolar Energy Corporation has additional offices in United States and China.</t>
  </si>
  <si>
    <t>Coquitlam</t>
  </si>
  <si>
    <t>solar farms; solar power project; effisolar energy corporation; power project developer; solar PV; PV panels; solar PV panels; MW projects; solar PV array; solar PV projects; utility-scale solar power; New Jersey; utility-scale ground-mounted PV; positive feasibility study; feasibility study report; efficient solar energy; solar farm; solar farm projects; Solar inverter changes; 10MW solar farm; solar farm sites; strong solar resources; local power grid; power generating facilities; greenhouses gas emissions; Power Point Tracking; global warming; New Jersey sites; greenhouse gases emissions; utility-supplied sine wave; OPA FIT program; renewable energy sources; solar inverters; Typical lead times; solar trackers; renewable electricity; 500KW projects; W3 queues; possible power; North American; grid-tie inverters; local communities; North America; power lines; green jobs; sustainable future; unobstructed locations; electricity distribution; significant reductions</t>
  </si>
  <si>
    <t>acres; solar farms; solar power project; project developer; power project; feasibility study; energy corporation; global warming; mw; solar farm; pv array; solar inverter; warming; invested; farms; feasibility; pv panels; sites; farm; report; study; positive; utility scale; emissions; vertical integration; utility scale ground; unobstructed; turnkey solar; tie inverters; sustainable future; sunlight and convert; strong solar; solar resources; solar pv projects; solar pv array; solar farm projects; solar energy technologies; scale ground mounted; scale ground; reduce greenhouse; power generating facilities; possess; pjm; panels clean; panels are mounted; operation of solar; obstruction; north american; mw solar; mounted pv; local utilities; local power; local communities; lines and substations; leaves; lead times; large arrays; installation and operation; high efficient; grid tie inverters; green jobs; generating facilities; farm projects; energy from sunlight; electricity from solar; efficient grid tie; efficient grid; distribution system; dirt; designing and manufacturing; delivering clean; considerations; committed to delivering; commercial operation; capture energy; arrays of solar; affordable and efficient; fit; solar trackers; sine wave; scale solar power; power point tracking; power lines; point tracking; phases; greenhouses; decided; awarded; sine; reductions; maximum power point; greenhouse gases; start; solar pv; utility grid; shut; pv projects; power point; committed; renewable electricity</t>
  </si>
  <si>
    <t>0.00015668292630982775</t>
  </si>
  <si>
    <t>5783</t>
  </si>
  <si>
    <t>0.0002660411796689478</t>
  </si>
  <si>
    <t>2255</t>
  </si>
  <si>
    <t>743e50b2d50ac63a8eae28273892addf</t>
  </si>
  <si>
    <t>NewPoint Energy Solutions, L.P.</t>
  </si>
  <si>
    <t>NewPoint Energy Solutions, L.P. manufactures and markets energy management and renewable energy products. It offers solar panels, wind turbines, and energy storage and management systems. The company was founded in 2006 and is headquartered in Houston, Texas.</t>
  </si>
  <si>
    <t>storage and management; lp; renewable energy products; offers solar panels; management systems; manufactures and markets; energy storage; energy management; energy products; wind turbines; turbines; energy solutions; offers solar</t>
  </si>
  <si>
    <t>0.0005363126554435314</t>
  </si>
  <si>
    <t>2496</t>
  </si>
  <si>
    <t>0.0004184041518821722</t>
  </si>
  <si>
    <t>2256</t>
  </si>
  <si>
    <t>41ca172189202042d2d37e54ecc0d206</t>
  </si>
  <si>
    <t>Ochi Holdings Co., Ltd.</t>
  </si>
  <si>
    <t>http://www.ochiholdings.co.jp</t>
  </si>
  <si>
    <t>Ochi Holdings Co., Ltd. provides building materials and housing equipment in Japan. It sells front doors, storage sets, and furniture; and air conditioning and heating equipment, kitchen equipment, bathroom equipment, sanitary equipment, hot water supply equipment, timber and plywood, housing equipment of solar panels, etc. The company is also involved in the sale of household electrical appliances and medical equipment; construction and sale of telecommunications equipment; sale of foodstuffs and drinking water; processing, production, and sale of wood products; buying, sale, leasing, brokerage, and management of real estate properties; and leasing and rental of temporary materials for construction. In addition, it is engaged in carpentry, roofing, electrical, pipe, tile, brick, and interior finishing works; machinery and equipment installation works; block and glass construction; plan, design, supervision, and contracting of joinery construction works; contract manufacturing mediation; mediated brokerage; and agreement on housing defect liability insurance business. Further, the company operates as a non-life insurance agency; and sells household hardware, household aramono, daily necessities, and miscellaneous goods. Ochi Holdings Co., Ltd. was founded in 1955 and is based in Fukuoka, Japan.</t>
  </si>
  <si>
    <t>Fukuoka</t>
  </si>
  <si>
    <t>3166 (Fukuoka Stock Exchange); 3166 (The Tokyo Stock Exchange)</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</si>
  <si>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t>
  </si>
  <si>
    <t>brokerage; leasing; holdings; housing; telecommunications equipment; supply equipment; real estate properties; plywood; materials for construction; management of real; machinery and equipment; leasing and rental; joinery; household electrical appliances; household electrical; hot water supply; heating equipment; foodstuffs; estate properties; equipment installation; defect; contract manufacturing; construction works; conditioning and heating; carpentry; liability insurance; water supply; electrical appliances; brick; timber; medical equipment; buying; finishing; drinking water; building materials; sanitary; drinking; supervision; liability; bathroom; temporary; tile; block; agreement; kitchen; contracting; pipe; rental; wood; machinery; contract; interior; sets; front; involved; furniture; doors; household; telecommunications; engaged; roofing; air conditioning; real estate; estate; plan; conditioning; hot water; insurance; properties; appliances; medical; hot</t>
  </si>
  <si>
    <t>0.00007838130231692794</t>
  </si>
  <si>
    <t>0.00011334215388242934</t>
  </si>
  <si>
    <t>2257</t>
  </si>
  <si>
    <t>603b88d9d040937655a2591f2076c0e2</t>
  </si>
  <si>
    <t>Helioflair Limited</t>
  </si>
  <si>
    <t>Helioflair Limited owns and operates solar PV panels. The company was incorporated in 2011 and is based in United Kingdom.</t>
  </si>
  <si>
    <t>2258</t>
  </si>
  <si>
    <t>55b2ff55625d45b620183cff7871f331</t>
  </si>
  <si>
    <t>Ikarus Solar GmbH</t>
  </si>
  <si>
    <t>http://www.ikarus-solar.de</t>
  </si>
  <si>
    <t>Ikarus Solar GmbH operates as a manufacturer of solar panels, modules and heating equipment. The company was founded in 1992 and is based in Kempten, Germany.</t>
  </si>
  <si>
    <t>Kempten</t>
  </si>
  <si>
    <t>c85d2e9d9a6bf9aebc8d40c8daee5686</t>
  </si>
  <si>
    <t>Hefei Jntech New Energy Co., Ltd.</t>
  </si>
  <si>
    <t>http://jntechenergy.com</t>
  </si>
  <si>
    <t>Hefei Jntech New Energy Co., Ltd., an EPC company, specializes in the research, development, manufacture, sale, and service of solar pump inverters. It offers solar pumping systems, solar pumping inverters, solar panels, solar mobile mounting structures, and AC solar pumps; and accessories, such as PV combiner boxes, water level sensors, AC filters, high voltage solar chargers, system design software, monitoring systems, and AC power-packs. Its products are used in various applications, such as system instruction, irrigation, daily water supply, desert control, pasture animal husbandry, and scenic fountain. The company offers pre-sales and after-sales services for clients worldwide. Hefei Jntech New Energy Co., Ltd. was founded in 2006 and is based in Hefei, China.</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</si>
  <si>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t>
  </si>
  <si>
    <t>solar pumping; pumping; water level; voltage solar; system design software; solar pumping systems; solar pump; solar mobile; service of solar; pv combiner boxes; pv combiner; pumping systems; pre sales; pasture; offers solar pumping; husbandry; high voltage solar; fountain; design software; clients worldwide; animal husbandry; ac solar; ac; instruction; water supply; combiner boxes; mounting structures; combiner; solar pumps; desert; power packs; sales services; animal; ac power; solar chargers; high voltage; epc; irrigation; filters; packs; monitoring systems; system design; boxes; daily; pump; voltage; chargers; pre; mounting; specializes; structures; offers solar; pumps</t>
  </si>
  <si>
    <t>0.00026085770889338087</t>
  </si>
  <si>
    <t>4658</t>
  </si>
  <si>
    <t>0.00028056277753753597</t>
  </si>
  <si>
    <t>2260</t>
  </si>
  <si>
    <t>7435e0d5-32da-8b1d-7cea-028e6b89f803</t>
  </si>
  <si>
    <t>Euro Solar</t>
  </si>
  <si>
    <t>http://www.eurosolar.com.au</t>
  </si>
  <si>
    <t>Euro Solar provides installation of solar panels in residential, retail or commercial markets. Euro Solar is an Australian based Solar Panel Company that strives to provide solar energy solutions for all. Their company slogan, "Taking care of Next Generation" illustrates their commitment to making sustainable engery the forefront of Australia and the world's energy future.
Euro Solar focuses on supplyig the most advance solar PV systems and products at the best value price for all customers. They supply solar systems ranging from 1.5kW to 20 kW including installation services.</t>
  </si>
  <si>
    <t>Mount Waverley</t>
  </si>
  <si>
    <t>euro; kw; world's energy; systems ranging; systems and products; supply solar; strives to provide; solar focuses; slogan; provide solar energy; panels in residential; kw to kw; including installation; illustrates; energy future; advance solar; strives; solar pv systems; australian; commercial markets; provide solar; advance; forefront; solar energy solutions; commitment; pv systems; installation of solar; installation services; ranging; solar systems; care; focuses; price; solar pv; sustainable; retail; energy solutions</t>
  </si>
  <si>
    <t>0.00016303815506304374</t>
  </si>
  <si>
    <t>5936</t>
  </si>
  <si>
    <t>0.00019896061711374596</t>
  </si>
  <si>
    <t>Certain data and content provided by https://www.crunchbase.com/organization/euro-solar</t>
  </si>
  <si>
    <t>2261</t>
  </si>
  <si>
    <t>ca70b4b2-d450-1e38-a832-a7c3d964eed6</t>
  </si>
  <si>
    <t>The Drone Flight School</t>
  </si>
  <si>
    <t>http://www.thedroneflightschool.com/</t>
  </si>
  <si>
    <t>The Drone Flight School leveraging our decades of aerospace knowledge, training and experience to provide education for safe drone flight. THE DRONE FLIGHT SCHOOL was established to meet the growing demand for accurate knowledge and training.  The correct education is vital when it comes to safe and effective drone operations in the commercial arena.
The technology behind the drone appears simple. The ability to open a box, assemble the parts, read a quick start guide and fly is, in most cases, misleading.  The inherent disappointment of losing, or crashing a drone after one or two flights is frustrating.</t>
  </si>
  <si>
    <t>drone flight; start guide; safe drone; quick start guide; quick start; provide education; experience to provide; effective drone; disappointment; crashing; appears; arena; inherent; losing; education; assemble; drone operations; correct; read; vital; safe; school; guide; leveraging; decades; flights; quick; cases; knowledge; box; start; ability; fly</t>
  </si>
  <si>
    <t>0.00027351963109646774</t>
  </si>
  <si>
    <t>7802</t>
  </si>
  <si>
    <t>0.0002742727429548843</t>
  </si>
  <si>
    <t>Certain data and content provided by https://www.crunchbase.com/organization/the-drone-flight-school</t>
  </si>
  <si>
    <t>c58846f6d36528593a6c40f2dd8f9159</t>
  </si>
  <si>
    <t>Teléfonos de México, S.A.B. de C.V.</t>
  </si>
  <si>
    <t>http://www.telmex.com</t>
  </si>
  <si>
    <t>Teléfonos de México, S.A.B. de C.V., together with its subsidiaries, provides telecommunications services in Mexico. It offers basic local and long distance telecommunication, connectivity, Internet access, co-location, hosting, and interconnection services to other telecommunications operators. The company also provides voice transmission and VPN services; network management services; collaboration, unified communications, contact center, and video conference services; and cloud security, cyber security, consultancy, and security operations center services. In addition, it offers cloud services comprising virtual private cloud, enterprise application, IT management and data center, infrastructure and business transformation, and business continuity services. Further, the company, through its stores, sells computing and tablet products; screens; telephony products, such as cell phones, smart phones, wireline and wireless products, and multiline equipment; entertainment products comprising consoles, accessories, and drones; refrigerators, stoves, and washing machines, as well as Apple, iPad, iPhone, and Mac products; and motorcycles. The company is based in Mexico City, Mexico. Teléfonos de México, S.A.B. de C.V. is a subsidiary of America Movil S.A.B. de C.V.</t>
  </si>
  <si>
    <t>845990823</t>
  </si>
  <si>
    <t>América Móvil, S.A.B. de C.V.</t>
  </si>
  <si>
    <t>TMXL.F (Pink Sheets LLC); TELMEX L (Bolsa Mexicana de Valores); XTMXL (Bolsas y Mercados Espanoles); TMXL (Deutsche Boerse AG)</t>
  </si>
  <si>
    <t>fixed-line telephony servi; fixed-line telephony services; fixed-line telecommunications; information network management; 2007-12-31. public relations; nationwide provider; Internet access services; interconnection services; corporate networks; equipment sales; telecommunications-related services; Mexico; carriers; Period; Report</t>
  </si>
  <si>
    <t>telephony; nationwide; telecommunications; fixed; relations; network management; internet access; equipment sales; access services; interconnection; carriers; telephone; period; report; corporate; networks; form</t>
  </si>
  <si>
    <t>0.0002507739422915171</t>
  </si>
  <si>
    <t>4552</t>
  </si>
  <si>
    <t>0.0002725794748907436</t>
  </si>
  <si>
    <t>2263</t>
  </si>
  <si>
    <t>6075f9b0-9baa-bb91-289a-e939898f67c5</t>
  </si>
  <si>
    <t>TerraSol Energies</t>
  </si>
  <si>
    <t>http://www.terrasolenergies.com</t>
  </si>
  <si>
    <t>TerraSol Energies is a solar power, generator, and solar panel installation management provider. TerraSol Energies provides solar energy system design and installation services for residential and commercial customers in PA, NJ, and DE. Our team of engineers has years of experience building photovoltaic solar systems of all sizes. Whether you are looking to add solar panels to your home or decrease your business’ energy bill with power from the sun we are prepared to consult, design, and install a state of the art solar power system for you. For residential solar we install a net metering system which allows you to sell your unused power back to the electric company. Your home PV solar system will generate the most power during the day, when you are likely away from home. Net metering allows you to supply that power to the grid. Your electric utility build will be the difference between your usage and what you have supplied to the grid. We can also design off the grid systems such as solar power for commercial lighting. Solar power offers reliable and predictable power generation for decades and with Federal and State tax subsides it can be quite affordable.</t>
  </si>
  <si>
    <t>Glen Mills</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</si>
  <si>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t>
  </si>
  <si>
    <t>net metering; energies; metering; net; unused; system which allows; services for residential; pv solar system; predictable power; power offers; offers reliable; nj; install a net; generation for decades; energy system design; commercial lighting; business energy; add solar panels; add solar; pa; consult; art solar; electric utility; energy bill; decrease; prepared; grid systems; predictable; install; solar energy system; supplied; solar power system; pv solar; commercial customers; design and installation; tax; solar panel installation; difference; decades; panel installation; system design; residential solar; energy system; power system; federal; bill; installation services; residential and commercial; generator; sell; add; usage; solar system; art; power generation; affordable</t>
  </si>
  <si>
    <t>0.0004556629710211149</t>
  </si>
  <si>
    <t>12966</t>
  </si>
  <si>
    <t>0.0004056149467130841</t>
  </si>
  <si>
    <t>Certain data and content provided by https://www.crunchbase.com/organization/terrasol-energies</t>
  </si>
  <si>
    <t>2264</t>
  </si>
  <si>
    <t>a931f6abac65352fa913ba84e806e30f</t>
  </si>
  <si>
    <t>Onyx Solar Energy S.L.</t>
  </si>
  <si>
    <t>http://www.onyxsolar.com</t>
  </si>
  <si>
    <t>Onyx Solar Energy S.L. develops building integrated photovoltaic (BIPV) materials that are used for the replacement of conventional construction materials from various parts of the buildings exterior, such as skylights, façades, windows, curtain walls, or roofs. The company offers standard and customized PV glasses; photovoltaic skylight, spandrel, ventilated façade, curtain wall, canopy, parking lot, and urban furniture solutions; walkable photovoltaic floors; and buildings retrofits using BIPV solutions. It also provides photovoltaic transparent, colored photovoltaic, and laminated safety glasses; double and triple glazed insulation units; and patterns. Onyx Solar Energy S.L. was founded in 2009 and is based in Ávila, Spain.</t>
  </si>
  <si>
    <t>Ávila</t>
  </si>
  <si>
    <t>Grupo de Fomento de la Innovación y Desarrollo Sostenible (2)</t>
  </si>
  <si>
    <t>Onyx Solar; photovoltaic glass; standard photovoltaic glass; photovoltaic curtain wall; photovoltaic solar energy; photovoltaic technology; Custom Photovoltaic Glass; photovoltaic glass configurations; photovoltaic ventilated façade; poly-crystalline photovoltaic glasses; Photovoltaic Glass Supply; photovoltaic energy; Solar Photovoltaic Curtain; non-standard photovoltaic glass; Solar Photovoltaic Skylight; photovoltaic energy production; photovoltaic building material; Walkable Photovoltaic Floor; transparent photovoltaic glass; photovoltaic insulating glass; photovoltaic construction solutions; photovoltaic parking; photovoltaic transparent BIPV; photovoltaic solution; Onyx Solar Energy; photovoltaic façades; photovoltaic installation; photovoltaic canopy; conventional construction materials; photovoltaic panels; photovoltaic properties; BIPV turnkey projects; curtain walls; technical consulting services; Energy Conservation Building; green building; Solar Energy S.L.; building construction material; Building Integrated Photovoltaics; Green building consulting; Building Star Rating; custom glass manufacturing; solar filter effect; on-site energy generation; maximum possible energy; construction standards; walkable anti-slip floor; innovative solution; walkable PV floor</t>
  </si>
  <si>
    <t>onyx; photovoltaic glass; ventilated; façades; standard photovoltaic; curtain walls; colored; curtain; curtain wall; turnkey projects; technical consulting; multifunctional; colored photovoltaic; bipv; photovoltaic technology; insulating; green building; façade; avoiding; glasses; construction materials; building integrated photovoltaic; aesthetic; uv radiation; technical consulting services; solar develops; slip; poly crystalline photovoltaic; photovoltaic energy; outlay; mono and poly; metre; insulating glass; innovative solution; entrance; crystalline photovoltaic; constructive; bipv systems; adverse; photovoltaic solar energy; infinite; free energy; filtering; building integrated; integrated photovoltaic; skylight; glazed; executed; uv; transparency; radiation; skylights; retrofits; global leader; contribution; adapted; historical; walls; studies; infrared; roofs; simulation; poly crystalline; transparent; parking; comfort; architects; advance; degrees; turnkey; si; shading; floor; orientation; sustainability; possibilities; energy generation; depending; cities; poly; integrating; consulting services; conventional; average; mono; color; wall; standards; interior; configuration; terms; windows; sizes; customized; interest; structure; crystalline; generated; worthwhile; visual impact</t>
  </si>
  <si>
    <t>0.00026758098764109685</t>
  </si>
  <si>
    <t>0.00030278888225353007</t>
  </si>
  <si>
    <t>ad61cea2-1ff0-b4a9-fdec-274f102dfa2f</t>
  </si>
  <si>
    <t>XMobots</t>
  </si>
  <si>
    <t>http://www.xmobots.com/</t>
  </si>
  <si>
    <t>XMobots specializing in the development and manufacture of Unmanned Aerial Vehicles for professional applications. XMobots is a Brazilian company specializing in the development and manufacture of Unmanned Aerial Vehicles (VANTs) for professional applications. Founded in 2007 by a team of mechatronics engineers, the company is headquartered at the aeronautical center of São Carlos, state of São Paulo, recognized as one of the main centers of technological innovation in Brazil. 
With a team of highly qualified professionals and continuous investment in R &amp; D, the company develops high performance VANTs, which stand out for their great autonomy, accuracy, structural robustness, image resolution and ease of operation. These characteristics led XMobots to become the first Brazilian company with ANAC-certified VANTs.</t>
  </si>
  <si>
    <t>São Carlos</t>
  </si>
  <si>
    <t>vants; são; professional applications; manufacture of unmanned; development and manufacture; specializing; technological innovation; team of highly; são paulo; qualified professionals; paulo; image resolution; highly qualified professionals; highly qualified; headquartered; develops high; carlos; anac; robustness; mechatronics; unmanned aerial vehicles; aerial vehicles; aeronautical; autonomy; recognized; ease; qualified; characteristics; technological; continuous; accuracy; stand; structural; certified; resolution; centers; great; center; main; professionals; high performance; founded; innovation; engineers; image</t>
  </si>
  <si>
    <t>0.0003588513660055478</t>
  </si>
  <si>
    <t>5302</t>
  </si>
  <si>
    <t>0.00035084777098489463</t>
  </si>
  <si>
    <t>Certain data and content provided by https://www.crunchbase.com/organization/xmobots</t>
  </si>
  <si>
    <t>2266</t>
  </si>
  <si>
    <t>285ebccf3be263cea44a3a787ce00a3e</t>
  </si>
  <si>
    <t>Solar Options for Schools LTD.</t>
  </si>
  <si>
    <t>http://www.solarforschools.co.uk</t>
  </si>
  <si>
    <t>Solar Options for Schools LTD. installs, manages, funds, and maintains solar panels for schools worldwide. The company was incorporated in 2015 and is based in Newcastle Upon Tyne, United Kingdom.</t>
  </si>
  <si>
    <t>Newcastle Upon Tyne</t>
  </si>
  <si>
    <t>solar options; maintains solar panels; schools; maintains solar; funds; manages; maintains; options</t>
  </si>
  <si>
    <t>0.0002941596194634813</t>
  </si>
  <si>
    <t>17396</t>
  </si>
  <si>
    <t>0.00029943325086785155</t>
  </si>
  <si>
    <t>2267</t>
  </si>
  <si>
    <t>c8d21e50adc3d81f4f9c34d9a65a870a</t>
  </si>
  <si>
    <t>Astana Solar LLP</t>
  </si>
  <si>
    <t>http://astanasolar.kz</t>
  </si>
  <si>
    <t>Astana Solar LLP manufactures photovoltaic modules using Kazakhstani silicon. The company implements projects to create a vertically integrated production cycle of photovoltaic modules, form extraction and procession of silicon to assembly of solar panels. It offers solar power plants. The company is based in Astana, Kazakhstan. Astana Solar LLP operates as a subsidiary of Joint-Stock Company "National Atomic Company "Kazatomprom".</t>
  </si>
  <si>
    <t>Astana</t>
  </si>
  <si>
    <t>Kazakhstan</t>
  </si>
  <si>
    <t>JSC National Atomic Company Kazatomprom</t>
  </si>
  <si>
    <t>photovoltaic modules; vertically integrated production; projects to create; integrated production; implements projects; assembly of solar; offers solar power; manufactures photovoltaic; vertically integrated; implements; extraction; vertically; solar power plants; cycle; power plants; assembly; form; offers solar</t>
  </si>
  <si>
    <t>0.0003364795216705174</t>
  </si>
  <si>
    <t>0.00028666855409577145</t>
  </si>
  <si>
    <t>2268</t>
  </si>
  <si>
    <t>78668fceb189015ca5a56e73d9677b58</t>
  </si>
  <si>
    <t>Disaster Response Equipment, Inc.</t>
  </si>
  <si>
    <t>Disaster Response Equipment, Inc. (DREI) manufactures and markets disaster response vehicles, amphibious robotic drones, and pressure pumps. The company is based in Nevada. Disaster Response Equipment, Inc. operates as a subsidiary of Duck Marine Systems, Inc.</t>
  </si>
  <si>
    <t>Duck Marine Systems, Inc.</t>
  </si>
  <si>
    <t>disaster response; disaster; response; robotic drones; pressure pumps; amphibious robotic drones; amphibious robotic; amphibious; manufactures and markets; robotic; pressure; pumps</t>
  </si>
  <si>
    <t>0.00008842601067565673</t>
  </si>
  <si>
    <t>0.00015960972270280007</t>
  </si>
  <si>
    <t>4e9c4674faa7eb323bf1dfa371773a3e</t>
  </si>
  <si>
    <t>MPOWERD Inc.</t>
  </si>
  <si>
    <t>http://www.mpowerd.com</t>
  </si>
  <si>
    <t>MPOWERD Inc. develops, manufactures, and markets transformative energy products. Its products include micro solar lantern and task light, and inflatable LED solar lantern. The company serves customers in the United States, Tanzania, Haiti, Angola, Peru, and internationally. MPOWERD Inc. was founded in 2012 and is based in New York, New York.</t>
  </si>
  <si>
    <t>Luci EMRG; All-in-one Luci lanterns; award-winning Luci family; Luci Lux; Luci lights; micro solar lantern; pocket-sized lantern; inflatable solar light; inflatable solar lanterns; transformative energy products; Original Solar Light; Solar Energy Service; Clean energy product; lightweight chargeable light; clean energy products; Eight-hour charge time; Outdoor Equipment Store; Decor/ Seasonal Lighting; electricity. clean energy.; emergency light; built-in rechargeable battery; task light; direct sunlight; ultraviolet light; solar panels; light charges; home décor; lithium battery; power outages; UV rays; brilliant products; Disaster Relief; emergency breakdowns; area lighting; energy poverty</t>
  </si>
  <si>
    <t>lantern; inflatable; solar lantern; pocket sized; flashlight; solar light; waterproof; pocket; lanterns; sized; you're ready; weddings; uv rays; ultraviolet light; transformative; sources of electricity; solar panels absorb; shatterproof; power outages; perfect for camping; people's lives; people who live; people living; panels absorb; outdoor equipment; micro solar; led solar; hurricanes; hiking; fully waterproof; energy product; energy poverty; décor; decor; clean energy products; clean energy product; charge time; certified b corp; built in rechargeable; brilliant; breakdowns; boating; area lighting; access to clean; energy service; seasonal; rechargeable battery; poverty; lithium battery; billion people; energy products; emergency; solar lanterns; playing; game changing; direct sunlight; ultraviolet; outages; rays; products and solutions; disaster relief; transforming; ready; award winning; sunlight; protecting; winning; outdoor; anytime; camping; bright; task; rechargeable; absorb; uv; charges; award; hold; relief; leds; billion; charged; stay; develops and manufactures; versatile; hour; lives; color; living; lithium; corp; planet; original; disaster; game; you're; stored; accessible; family; perfect</t>
  </si>
  <si>
    <t>0.0003529983789339226</t>
  </si>
  <si>
    <t>17653</t>
  </si>
  <si>
    <t>0.0003498891268531387</t>
  </si>
  <si>
    <t>2270</t>
  </si>
  <si>
    <t>183250eb8af11d1e205b32d6d55730b5</t>
  </si>
  <si>
    <t>Festo Corporation</t>
  </si>
  <si>
    <t>http://www.festo.com/us</t>
  </si>
  <si>
    <t>Festo Corporation manufactures pneumatic and electromechanical systems, components, and controls for process control and factory automation solutions. Its product line includes pneumatic actuators, servo-pneumatic control components, electromechanical drives, motors and controllers, grippers, handling systems, vacuum technology, valves, valve manifolds, sensors, image processing systems, compressed air preparation, air supply components, electric cables and connectors, control technology and software, other pneumatic equipment, process automation, ready-to-install solutions, and function-specific systems. The company also provides a range of services from initial planning to system modernization. It serves automotive and tier1 supplier, electro-mobility, assembly and test, semiconductor and electronics solar and flat-panel, food and beverage, end line packaging, biopharma and cosmetics, chemical, water technology, medical technology, laboratory automation, process automation, textile, machine tools, printing, paper and converting, woodworking, and metal extraction and mining process engineering industries. It offers its products through distributors, as well as its online store. The company was founded in 1925 and is based in Hauppauge, New York with a regional service center in Mason, Ohio; and contact center in Ontario, Canada. It also has locations in Greenville, Wisconsin; Arlington Heights, Illinois; Charlotte, North Carolina; Troy, Michigan; Costa Mesa and Livermore, California; and Allen, Texas. Festo Corporation operates as a subsidiary of Festo AG &amp; Co. KG.</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</si>
  <si>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t>
  </si>
  <si>
    <t>pneumatic; process automation; electromechanical; woodworking; water technology; vacuum technology; tier supplier; specific systems; solar and flat; servo pneumatic; serves automotive; semiconductor and electronics; ready to install; processing systems; process engineering; pneumatic equipment; pneumatic actuators; motors and controllers; medical technology; manifolds; machine tools; laboratory automation; install solutions; image processing systems; grippers; festo; factory automation; engineering industries; electromechanical drives; electro mobility; cosmetics; compressed air preparation; compressed air; cables and connectors; automotive and tier; assembly and test; air preparation; product line includes; modernization; compressed; automation; automation solutions; handling systems; servo; range of services; control technology; tier; process control; online store; food and beverage; textile; products through distributors; extraction; corporation manufactures; valve; beverage; preparation; converting; actuators; electro; mobility; image processing; drives; valves; connectors; paper; factory; motors; function; initial; laboratory; packaging; handling; printing; supplier; vacuum; mining; cables; offers its products; distributors; store; ready; assembly; food; corporation; controllers; flat panel; test; controls; chemical; machine; metal; medical; install; planning; image; automotive</t>
  </si>
  <si>
    <t>0.0002426177011888306</t>
  </si>
  <si>
    <t>7574</t>
  </si>
  <si>
    <t>0.00043251583284454915</t>
  </si>
  <si>
    <t>2271</t>
  </si>
  <si>
    <t>f1ca1c5b69dd88c0a6732c3959c30e7a</t>
  </si>
  <si>
    <t>Verifly Holdings Ltd.</t>
  </si>
  <si>
    <t>Verifly Holdings Ltd. manufactures drone control systems and offers verification systems for drones which help drone-operators comply with national flight regulations and other restrictions. The company was founded in 2015 and is based in Dublin, Ireland.</t>
  </si>
  <si>
    <t>4751477</t>
  </si>
  <si>
    <t>Graph Ventures LLP (2); Irelandia Aviation Limited (2); Novel TMT Ventures Limited; Frontline Ventures; Prospect Insurance Brokers Limited; Localglobe; The Social+Capital Partnership; Business Accelerator Ltd.; Slow Ventures</t>
  </si>
  <si>
    <t>verifly; systems for drones; manufactures drone; help drone; flight regulations; drone control; restrictions; comply; verification; drone operators; holdings; regulations; control systems; national; operators</t>
  </si>
  <si>
    <t>0.00032704541398195986</t>
  </si>
  <si>
    <t>9158</t>
  </si>
  <si>
    <t>0.0002967385040953236</t>
  </si>
  <si>
    <t>2272</t>
  </si>
  <si>
    <t>8959cd7b-c9af-3226-6f97-fbdd249d0886</t>
  </si>
  <si>
    <t>Dronevlieger</t>
  </si>
  <si>
    <t>http://www.dronevlieger.nl</t>
  </si>
  <si>
    <t>Creating "O" moments with drones. Dronevlieger is one of the first certified companies in Netherlands for flying drones. They are a young team of four, all grown up with the technique that is being used in drones. They know how the controls work and how they can apply the latest techniques, long before everyone else has them.</t>
  </si>
  <si>
    <t>moments; flying drones; young; technique; grown; apply; certified; techniques; latest; creating; flying; controls</t>
  </si>
  <si>
    <t>0.0002859616404005919</t>
  </si>
  <si>
    <t>18536</t>
  </si>
  <si>
    <t>0.000331328871998237</t>
  </si>
  <si>
    <t>Certain data and content provided by https://www.crunchbase.com/organization/dronevlieger</t>
  </si>
  <si>
    <t>2273</t>
  </si>
  <si>
    <t>30d8e7cb4bfc5b036a918daf95f0e877</t>
  </si>
  <si>
    <t>Trulite Inc.</t>
  </si>
  <si>
    <t>http://www.trulitetech.com</t>
  </si>
  <si>
    <t>Trulite, Inc., a development stage company, engages in the development, production, sourcing, marketing, and sale of portable, semi-portable and stationary products, components, and systems that generate powers for off-grid applications in the United States. The company offers hydrogen fuel cells, photovoltaic solar panels, wind micro-turbines, batteries, charge controllers, and inverters. It provides HydroCell that utilizes a cartridge filled with a chemical hydride that, when injected with water, produces hydrogen on demand for portable and stationary power devices; and integrated fuel cell power generation system that uses the HydroCell. The company also provides Kitty Hawk system, which consists of various technologies that generates hydrogen gas from dry chemical hydride compounds; transforms the hydrogen gas into electricity; and controls for the flow of hydrogen for the actual generation of electricity. Its products are used for back-up power, off-grid power, and remote monitoring applications. The company was founded in 2004 and is based in Houston, Texas.</t>
  </si>
  <si>
    <t>2780000</t>
  </si>
  <si>
    <t>Standard Renewable Energy Group, LLC; Contango Capital Partnership Management, LLC</t>
  </si>
  <si>
    <t>TRUL (Pink Sheets LLC)</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</si>
  <si>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t>
  </si>
  <si>
    <t>portable and stationary; hydride; hydrogen; stationary; wind micro; systems that generate; produces hydrogen; power generation system; offers hydrogen fuel; offers hydrogen; monitoring applications; micro turbines; injected; hydrogen fuel cells; hawk; fuel cell power; cell power; cartridge; power devices; hydrogen fuel; generation of electricity; generation system; filled; transforms; grid applications; development stage; chemical; sourcing; remote monitoring; compounds; fuel cells; fuel cell; powers; actual; grid power; dry; charge controllers; utilizes; semi; photovoltaic solar panels; stage; generates; consists; flow; photovoltaic solar; controllers; power generation; demand; controls; turbines; marketing</t>
  </si>
  <si>
    <t>0.00016686490550890863</t>
  </si>
  <si>
    <t>21987</t>
  </si>
  <si>
    <t>0.0002483179550698594</t>
  </si>
  <si>
    <t>2274</t>
  </si>
  <si>
    <t>c18fa24e851d4d4f3f8eaf7a27759448</t>
  </si>
  <si>
    <t>Industrial Skyworks Inc.</t>
  </si>
  <si>
    <t>http://industrialskyworks.com</t>
  </si>
  <si>
    <t>Industrial Skyworks Inc. provides unmanned aerial system data and image collection, technical analysis, and image modeling services for industrial and commercial markets worldwide. It offers building sciences solutions that enable users to locate temperature variations and anomalies in a building envelope that indicates energy leaks or other problems; custom software tools, which enable companies to inspect building envelopes and rooftops; and unmanned aerial vehicle (UAV) image collection and data analysis for large electric utility or a small-scale run-of-river hydroelectric projects. The company also provides UAV imaging services and custom software analytics to support electric utilities in project development and transmission corridor monitoring and maintenance; monitoring of pipelines for oil or gas leaks; exploring new reserves; performing environmental assessments; inspecting production plants and refineries; and mapping assets. In addition, it offers real-time inspection, monitoring, and diagnostics services for oil and gas pipelines, and other infrastructure for oil and gas companies; and solutions for various applications in industrial, as well as military and public safety sectors. The company was founded in 2013 and is based in Toronto, Canada.</t>
  </si>
  <si>
    <t>unmanned aerial vehicles; unmanned aerial vehicle; Small Unmanned Aerial; UAV imaging services; accurate aerial overview; drone inspection services; aerial system data; drone data analysis; image modeling services; custom software analytics; run-of-river hydroelectric projects; image collection; gas inspection services; custom software tools; UAV solutions; Aerial inspection; large electric utility; actionable insights; Data solutions company; Aerial inspection,imaging; public safety sectors; risk contained space; IoT. aerospace. construction.; drone services; Drone imagery; data analytics; energy leaks; gas leaks; building envelope; building envelopes; sciences solutions; gas pipelines; technical analysis; commercial markets; real-time inspection; diagnostics services; inspection software; gas companies; temperature variations; GISw/ cloud; industrial inspection; new reserves; data processing; project development; electric utilities; production plants; transmission corridor; various applications; environmental assessments; work areas</t>
  </si>
  <si>
    <t>actionable insights; custom software; aerial inspection; sciences; leaks; inspection services; pipelines; data analysis; insights; reporting; unmanned aerial vehicles; aerial vehicles; oil and gas; actionable; unmanned aerial vehicle; aerial vehicle; analytics; work areas; unmanned aerial system; uav solutions; time inspection; temperature variations; technical analysis; system data; suas; specialties in drone; solutions that enable; software analytics; small unmanned aerial; services for industrial; reserves; refineries; real time inspection; provide drone; oil or gas; offers real time; offers real; offers building; modeling services; large electric; increase safety; imaging services; gas leaks; gas inspection services; gas inspection; gas companies; environmental assessments; envelopes; energy leaks; enable users; enable companies; elevated work; drone inspection; drone data analysis; data solutions; data and image; corridor; committed to providing; building envelopes; building envelope; applications in industrial; anomalies; aerial system; accurate aerial; markets worldwide; indicates; high risk; variations; monitoring and maintenance; inspecting; electric utilities; imaging; oil gas; drone imagery; river; envelope; drone data; image; software tools; hydroelectric; exploring; elevated; electric utility; collection; inspect; contained; commercial markets; workers; small unmanned; industrial and commercial; small scale; project development; locate; data analytics; industrial inspection; data processing; overview; assessments; diagnostics; performing</t>
  </si>
  <si>
    <t>0.00038561004296352856</t>
  </si>
  <si>
    <t>17171</t>
  </si>
  <si>
    <t>0.0003931209150712301</t>
  </si>
  <si>
    <t>2275</t>
  </si>
  <si>
    <t>10ad9a3865ba5f782f5f21a609dbde0f</t>
  </si>
  <si>
    <t>SolTech Energy Sweden AB (publ)</t>
  </si>
  <si>
    <t>http://www.soltechenergy.com</t>
  </si>
  <si>
    <t>SolTech Energy Sweden AB (publ). develops and sells solar energy solutions for various types of properties in Sweden. The company offers glass roof panels for heating; glass tiles, thin film solar cells, and transparent thin film solar cells to generate electricity; accumulator tanks to store energy; and solar capturing devices. SolTech Energy Sweden AB (publ). was founded in 2006 and is based in Tullinge, Sweden.</t>
  </si>
  <si>
    <t>Tullinge</t>
  </si>
  <si>
    <t>5739780</t>
  </si>
  <si>
    <t>7501431</t>
  </si>
  <si>
    <t>SOLT (OMX Nordic Exchange Stockholm)</t>
  </si>
  <si>
    <t>soltech; publ; film solar cells; transparent thin film; transparent thin; store energy; sells solar energy; roof panels; panels for heating; offers glass; glass tiles; develops and sells; cells to generate; accumulator tanks; accumulator; thin film solar; film solar; sells solar; generate electricity; solar energy solutions; tiles; capturing; tanks; transparent; store; properties; types; energy solutions</t>
  </si>
  <si>
    <t>0.00027812119156917674</t>
  </si>
  <si>
    <t>0.00023889985092534417</t>
  </si>
  <si>
    <t>2276</t>
  </si>
  <si>
    <t>3e56618cde889ee6d01d548d93077309</t>
  </si>
  <si>
    <t>Press Metal Berhad</t>
  </si>
  <si>
    <t>http://www.pressmetal.com</t>
  </si>
  <si>
    <t>Press Metal Berhad, together with its subsidiaries, engages in manufacturing and trading aluminum products in Malaysia, other Asian countries, Oceania, Europe, and America. The company operates through two segments, Smelting and Extrusion, and Trading. Its primary products include aluminum ingots and aluminum billets. The company also offers aluminum extrusions in various finishes, which are used in fabricated products, such as windows, doors, curtain wall claddings, louvers, balustrades, pool fencing, solar panel frames, wardrobes, ladders, and others. In addition, it is involved in contracting and fabricating aluminum and stainless steel products; construction activities; manufacturing molds and dies; and provision of a common waste water treatment plant to treat toxic waste. Press Metal Berhad was founded in 1986 and is based in Shah Alam, Malaysia.</t>
  </si>
  <si>
    <t>4904991</t>
  </si>
  <si>
    <t>45889200</t>
  </si>
  <si>
    <t>PMETAL (Bursa Malaysia)</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</si>
  <si>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t>
  </si>
  <si>
    <t>trading; aluminum; waste water treatment; wall claddings; treatment plant; toxic waste; steel products; solar panel frames; smelting; primary products include; primary products; panel frames; offers aluminum extrusions; offers aluminum; molds; manufacturing and trading; louvers; finishes; fabricating; engages in manufacturing; dies; construction activities; claddings; billets; berhad; balustrades; asian; aluminum products; aluminum extrusions; aluminum billets; extrusions; extrusion; waste water; treat; ladders; curtain wall; waste; fabricated; press; fencing; curtain; ingots; toxic; water treatment; provision; stainless steel; stainless; contracting; pool; involved; segments; primary; frames; doors; subsidiaries; common; countries; treatment; windows; activities; wall; steel; plant; metal</t>
  </si>
  <si>
    <t>0.0003181090919723949</t>
  </si>
  <si>
    <t>8457</t>
  </si>
  <si>
    <t>0.0003345237657155212</t>
  </si>
  <si>
    <t>2277</t>
  </si>
  <si>
    <t>d92897e90bdec6096802024f1f7b3d85</t>
  </si>
  <si>
    <t>Solar Solutions Worldwide B.V.</t>
  </si>
  <si>
    <t>http://www.solarww.nl</t>
  </si>
  <si>
    <t>Solar Solutions Worldwide B.V. manufactures solar panels. The company is based in Enschede, the Netherlands.</t>
  </si>
  <si>
    <t>PPM Oost NV; De Groot Installatiegroep Divisie Noord B.V.; Volkerwessels Vastgoed B.V.</t>
  </si>
  <si>
    <t>Solar Solutions Worldwide; solar panels; thermodynamic panels; standard PV systems; thermodynamic heating; red solar panels; crystalline solar panels; applicant solar panels; Energy Panel; highest quality panels; PV systems Solar; solutions Solar Solutions; portable PV systems; Solutions Worldwide invents; Solar Freezer; energy saving systems; competitive prices; patents simple example; complex energy issues; weather conditions; Thermodynamic panel; ambient heat; hot water supply; Themodynamic panel; custom solutions; long-term solutions; thermodynamically panel; solar power; smart solutions; Black monocrystalline; innovative solutions; heating demand; cost-effective manner; solar radiation; specific demand; perfect solution; New Products; polycrystalline standard; ideal partner; different types; backup guarantees; high returns; revolutionary innovation; different sizes; heat exchanger; smaller surface; vertical wall; negative temperature; roof reinforcement; gas</t>
  </si>
  <si>
    <t>solutions worldwide; thermodynamic; heating system; energy panel; standard pv; freezer; days a week; competitive prices; solar solutions; week; weather conditions; ambient; pv systems; rain; monocrystalline; days; prices; energy saving; unequaled; term solutions; systems solar; system panels; system equipment; solar panels solar; smart solutions; smaller surface; simple solutions; saving systems; quality panels; private clients; portable pv; perfect solution; partly; panels solar; oblique; long term solutions; invents; install panels; ideal partner; hours a day; hot water supply; heat of solar; granted patents; granted; effective manner; doe; devise; delivers the highest; dealership; crystalline solar panels; cost effective manner; corporate and private; closed circuit; cleans; calories; addition to standard; abroad; compressed; water supply; reinforcement; custom solutions; capacities; save; night; types of solar; opposed; indoors and outdoors; competitive; heat exchanger; robust; negative; exchanger; hours; labels; distinguish; beauty; sides; crystalline solar; collective; solar radiation; applicable; replaces; calculate; demand; innovative solutions; flows; innovation; saving; weather; outdoors; easy to install; beautiful; location; sufficient; indoors; horizontal; snow; closed; red; seeking</t>
  </si>
  <si>
    <t>0.00007367022314463621</t>
  </si>
  <si>
    <t>6215</t>
  </si>
  <si>
    <t>0.00013223586420491298</t>
  </si>
  <si>
    <t>2278</t>
  </si>
  <si>
    <t>45e13ec1640a649c91909798c1f93203</t>
  </si>
  <si>
    <t>Let's Robot</t>
  </si>
  <si>
    <t>http://news.runmyrobot.com</t>
  </si>
  <si>
    <t>Let's Robot develops and operates a live streaming platform for crowd interaction using robots, drones, and IoT devices. The company also sells robot manufacturing kit and devices through its web portal. Its products include Telly Bot Development Prototype, Adafruit DC &amp; Stepper Motor HAT for Raspberry Pi  Mini Kit, GoPiGo Kit, GoPiGo With Audio and Video Capture (Assembled), Mini USB Speaker, Big Time Alpha Model (Assembled), Big Time Alpha Model (Kit), and Big Time Chassis. Additionally the company also operates a LetsRobot Network which offers guides and documentation for building a robot. Let's Robot is headquartered in San Francisco, California.</t>
  </si>
  <si>
    <t>big time; alpha; kit; robot; assembled; mini; big; web portal; video capture; mini usb; bot; iot devices; audio and video; speaker; live streaming; chassis; raspberry pi; raspberry; pi; crowd; model; guides; interaction; portal; documentation; streaming; prototype; usb; iot; additionally; motor; audio; robots; live; dc; capture</t>
  </si>
  <si>
    <t>0.0001645810386899338</t>
  </si>
  <si>
    <t>0.00021441874960604287</t>
  </si>
  <si>
    <t>2279</t>
  </si>
  <si>
    <t>97dbfafe-a9c6-b50a-7849-291973a8a2f1</t>
  </si>
  <si>
    <t>Droners.io</t>
  </si>
  <si>
    <t>https://droners.io</t>
  </si>
  <si>
    <t>Droners.io, one of the leading drone pilot marketplaces in the world. Get anything filmed by a drone.</t>
  </si>
  <si>
    <t>marketplaces; filmed; leading drone; io; drone pilot; pilot</t>
  </si>
  <si>
    <t>0.0005977469869049182</t>
  </si>
  <si>
    <t>3622</t>
  </si>
  <si>
    <t>0.0004786751417244773</t>
  </si>
  <si>
    <t>Certain data and content provided by https://www.crunchbase.com/organization/droners-io</t>
  </si>
  <si>
    <t>aee45fe9-9269-df35-a6d8-8b3f86c90df2</t>
  </si>
  <si>
    <t>DronENG</t>
  </si>
  <si>
    <t>http://droneng.com.br/</t>
  </si>
  <si>
    <t>DronENG They believe that whoever buys a drone wants to set up a new business or a new department in your company. DronENG They are a geotechnology startup, They commercialize Unmanned Aerial Vehicles (Drones) for aerial mapping and technological solutions for precision agriculture. They believe that whoever buys a drone wants to set up a new business or a new department in your company, so They offer complete support according to your needs.</t>
  </si>
  <si>
    <t>Presidente Prudente</t>
  </si>
  <si>
    <t>buys; solutions for precision; offer complete; geotechnology; department; commercialize; aerial mapping; precision agriculture; technological; startup; unmanned aerial vehicles; aerial vehicles; gps; mapping</t>
  </si>
  <si>
    <t>0.0004196733092636992</t>
  </si>
  <si>
    <t>0.0004013143222839664</t>
  </si>
  <si>
    <t>Certain data and content provided by https://www.crunchbase.com/organization/droneng</t>
  </si>
  <si>
    <t>2281</t>
  </si>
  <si>
    <t>5e9d61606e36edca78a0e0c8548a7505</t>
  </si>
  <si>
    <t>Flytrex Aviation, Ltd.</t>
  </si>
  <si>
    <t>http://www.flytrex.com</t>
  </si>
  <si>
    <t>Flytrex Aviation, Ltd. manufactures cloud connected drones. The company also offers black boxes and all-purpose loggers for drones and quadcopters; phone and tablet holders; batteries; self-tightening props; mounts; cables; and apparel. It provides products through a network of dealers in Israel and internationally; and online. The company was founded in 2013 and is based in Tel Aviv, Israel.</t>
  </si>
  <si>
    <t>Armada Investment AG</t>
  </si>
  <si>
    <t>black box; real time telemetry; smartest black-box solution; live flight telemetry; Flytrex Live 3G; new personal records; Advanced log analysis; Seen tool assists; consumer electronics. drones.; things. robotics. software; Flytrex network; global manufacturer; Flytrex Shop; Flytrex challenges; Flytrex profile; pilots hosts; hardware products; hobby enthusiasts; users profile; flight missions; Battery level; flight characteristics; hardware. internet; multirotors; flyaway; quadcopters; altitude; velocity; affiliates; badges; world; crash; countries; distributors; thousands; professionals; variety</t>
  </si>
  <si>
    <t>black box; multirotors; quadcopters; black; telemetry; profile; box; well as analysis; users worldwide; smartest; products are sold; posting; personal records; participating; network of pilots; live flight; hardware products; global manufacturer; flyaway; flight telemetry; flight characteristics; flew; box solution; battery level; analysis of flight; achievements; hosts; crash; assists; smallest; live; velocity; hobby; world's leading; records; log; enthusiasts; allows users; receiving; shared; setting; enjoy; altitude; shop; challenges; sold; thousands; characteristics; recovery; missions; case; countries; pilots; internet of things; creates; consumer electronics; distributors; professionals; tool; personal; require; flying; automatically; temperature; things; private</t>
  </si>
  <si>
    <t>0.00022039064661622055</t>
  </si>
  <si>
    <t>4521</t>
  </si>
  <si>
    <t>0.00024755288352731495</t>
  </si>
  <si>
    <t>2282</t>
  </si>
  <si>
    <t>fbed8add61bbe4cda457476889d99ef4</t>
  </si>
  <si>
    <t>Azimuth Systems, Inc.</t>
  </si>
  <si>
    <t>http://www.azimuthsystems.com</t>
  </si>
  <si>
    <t>Azimuth Systems, Inc. manufactures and sells wireless performance test solutions. It offers Spider, an automated RF platform for testing LTE unlicensed, Wi-Fi, and IoT; environments emulators for testing HetNet; channel emulators for testing LTE and other 4G protocols; and DIRECTOR II, a test executive that acts as the universal interface to control and automate Spider, the ACE MX(2) channel emulator family of products, and other elements of the test-bed. The company also offers test enablers that include RadioProof enclosures that provide RF isolation for testing various devices, such as handsets, USB dongles, laptops, M2M modules, access points, etc.; static channel simulators that provide a wideband channel with butler phase-amplitude characteristics; and amplifiers and connector units that enable operation of various test-beds under various conditions. Its solutions are used to measure and analyze the performance, conformance, and interoperability of wireless devices for cellular, Wi-Fi, and emerging applications, such as IoT, M2M, C2C, drones, or medical. The company was incorporated in 2001 and is based in Acton, Massachusetts with sales offices worldwide.</t>
  </si>
  <si>
    <t>Acton</t>
  </si>
  <si>
    <t>35900000</t>
  </si>
  <si>
    <t>Kodiak Venture Partners (5); North Bridge Venture Partners (5)</t>
  </si>
  <si>
    <t>test solutions; wireless performance test; performance test solutions; wireless service quality; wireless broadband test; broadband test equipment; broadband wireless devices; channel emulators; Azimuth Systems; World Test Solutions; automated test solutions; MIMO Channel Emulators; channel emulator family; standardized test solutions; Mobile Performance Testing; automated RF platform; field-measured test results; static channel simulators; testing LTE; world device network; user experience; real world; phase amplitude characteristics; Device-Network Analysis solutions; key performance metrics; service providers; Inc. semiconductor. telecommunications.; marketing engineers; video applications; test executive; test enablers; environments emulators; wireless ecosystem; wireless semiconductor; laboratory test; wideband channel; device performance; M2M modules; 4G protocols; various devices; universal interface; ACE MX; chipset vendors; various test-beds; various conditions; access points; connector units; network events; network impact; RF isolation</t>
  </si>
  <si>
    <t>azimuth; lte; wireless devices; time to market; channel; broadband; wireless broadband; video applications; test the performance; solutions enable; service quality; qa; performance test; mx; emulator; broadband wireless; ace; vendors; test equipment; wi fi; wi; fi; user experience; test; leading provider; service providers; wireless; voice; rf; providers; certification; supporting; iot; wideband; unlicensed; universal interface; test beds; test bed; systems and software; specializes in real; solutions focused; software to enable; quality and customer; performance metrics; network operators; mimo; key performance; include radio; handsets; foremost; family of products; enablers; emerging applications; dongles; director; device performance; designed to bridge; delivers solutions; create real; correlation; control and automate; chipset; bridge the gap; beds; analyze the performance; analysis solutions; amplitude; access points; facilitating; standardized; minimizing; interoperability; bed; amplifiers; isolation; executive; simulators; protocols; customer satisfaction; networks; ii; impact; metrics; connector; oe; measured; improve; engineers; speed; automated; delivers; maximizing; interaction; gap; automate; marketing; static; proof; enclosures; bridge</t>
  </si>
  <si>
    <t>0.0008557356507120645</t>
  </si>
  <si>
    <t>20891</t>
  </si>
  <si>
    <t>0.0007833537759950027</t>
  </si>
  <si>
    <t>2283</t>
  </si>
  <si>
    <t>a75edc00-902d-c8e2-bf92-8c2d553d2f51</t>
  </si>
  <si>
    <t>SeaHorse LIVE Inc.</t>
  </si>
  <si>
    <t>http://www.seahorselive.com</t>
  </si>
  <si>
    <t>They are building a web platform that's going to allow a user to control underwater drones from any location.</t>
  </si>
  <si>
    <t>underwater drones; allow a user; web platform; underwater; going; location</t>
  </si>
  <si>
    <t>0.00007724613889276778</t>
  </si>
  <si>
    <t>0.00012448766569588693</t>
  </si>
  <si>
    <t>Certain data and content provided by https://www.crunchbase.com/organization/seahorse-live-inc</t>
  </si>
  <si>
    <t>2284</t>
  </si>
  <si>
    <t>b27719d4-5722-22b6-3958-762049ef1eac</t>
  </si>
  <si>
    <t>MyView</t>
  </si>
  <si>
    <t>http://www.myviewsolutions.com/</t>
  </si>
  <si>
    <t>MyView offer Drones services and solutions for various markets. We work in a personalized way with each client. MyView They offer Drones services and solutions for various markets. They work in a personalized way with each client, aligning high technology and service, to find the most appropriate application for your need.
They are the first collaborative network of Drones operators in Brazil. The members are carefully selected and have to follow a high standard of quality and safety. In this way, They guarantee the service in several sectors, with a variety of platforms and great possibility of accomplishment.</t>
  </si>
  <si>
    <t>Rio De Janeiro</t>
  </si>
  <si>
    <t>offer drones; services and solutions; personalized; client; variety of platforms; standard of quality; high standard; drones operators; collaborative network; carefully selected; aligning; accomplishment; high technology; collaborative; carefully; possibility; appropriate; members; guarantee; selected; drone management; follow; great; find; operators; sectors; platforms</t>
  </si>
  <si>
    <t>0.00020727852280024984</t>
  </si>
  <si>
    <t>20459</t>
  </si>
  <si>
    <t>0.0002303622609908607</t>
  </si>
  <si>
    <t>Certain data and content provided by https://www.crunchbase.com/organization/myview</t>
  </si>
  <si>
    <t>2285</t>
  </si>
  <si>
    <t>e42dc0dc-96f9-c135-3c2f-32c92012675d</t>
  </si>
  <si>
    <t>NavStik Autonomous Systems</t>
  </si>
  <si>
    <t>http://navstik.org</t>
  </si>
  <si>
    <t>NavStik Builds Platforms for Commercial Drone Applications. NavStik is Android for Drones. NavStik is building the platform (flight-computer, operating-system) for enabling the fast emerging market of commercial drone applications. NavStik's platform allows drone-makers to build custom applications suited for variety of end-use, such as, precision agriculture, aerial delivery, inspections, surveys, photography.</t>
  </si>
  <si>
    <t>drone applications; commercial drone applications; commercial drone; android; platform allows drone; market of commercial; flight computer; emerging market; building the platform; build custom; allows drone; aerial delivery; operating system; platform allows; custom applications; makers; suited; precision agriculture; surveys; emerging; inspections; builds; fast; platforms; photography; enabling</t>
  </si>
  <si>
    <t>0.0002895315004002255</t>
  </si>
  <si>
    <t>18313</t>
  </si>
  <si>
    <t>0.0002609669547478398</t>
  </si>
  <si>
    <t>Certain data and content provided by https://www.crunchbase.com/organization/navstik-autonomous-systems</t>
  </si>
  <si>
    <t>2286</t>
  </si>
  <si>
    <t>1f6f0923-40b0-834e-0ed2-2be44f1628f9</t>
  </si>
  <si>
    <t>Wesley's Business</t>
  </si>
  <si>
    <t>http://ablerc.com/</t>
  </si>
  <si>
    <t>Able RC is passionate about providing you with the best RC toys and drones.</t>
  </si>
  <si>
    <t>rc; rc toys; passionate; toys</t>
  </si>
  <si>
    <t>0.00023436306175631305</t>
  </si>
  <si>
    <t>13136</t>
  </si>
  <si>
    <t>0.00027351553193901405</t>
  </si>
  <si>
    <t>Certain data and content provided by https://www.crunchbase.com/organization/wesley-s-business</t>
  </si>
  <si>
    <t>2287</t>
  </si>
  <si>
    <t>52a0e1e074892826bf3becc63d32f3f9</t>
  </si>
  <si>
    <t>Airinov SAS</t>
  </si>
  <si>
    <t>http://www.airinov.fr</t>
  </si>
  <si>
    <t>Airinov SAS designs drone solutions for agronomic use, with an optical sensor and processing chain used to observe farms and agricultural operations. The company was incorporated in 2010 and is based in Paris, France. As of June 15, 2015, Airinov SAS operates as a subsidiary of Parrot S.A.</t>
  </si>
  <si>
    <t>8231356</t>
  </si>
  <si>
    <t>multispectral sensor; multispec NDVI-PRI sensor; multispec custom sensor; agronomic remote sensing; agronomic use. drones; network drone pack; solo drone pack; optical sensor; agronomic sensors; sequoia sensor; RGB camera; drone solutions; agronomic variables; Normalized Difference Vegetation; drone packs; 2-m-wingspan flying wing; spatial resolution; inertial measurement unit; totally automatic thanks; data exctraction micro-plot; high spatial resolution; Leaf Area Index; trial plot monitoring; spectral characteristics; spectral bands; spectral band; processing chain; agricultural operations; vegetation indices; specialized activities; on-board autopilot; Vegetation Index; technical skills; plant breeders; chlorophyll content; unrivalled accuracy; different genotypes; user needs; nitrogen preconisation; half maximum; kinetic curve; high precision; micro-plots vectorisation; cover establishment; high rate; reflectance; LAI; rape</t>
  </si>
  <si>
    <t>agronomic; plot; multispec; ndvi; rgb camera; reflectance; px; plots; multispectral sensor; nm; spectral; rgb; spatial; drone solutions; multispectral; cm; vegetation; scientists; pack; sensor; remote sensing; farmers; wingspan; wheat; vegetation indices; variables; unrivalled; trial; technical skills; spectral bands; spectral band; solo drone; sensors includes; sensing and drone; scientific and technical; processing chain; optical sensor; observe; numerical data; numerical; normalized difference vegetation; normalized difference; normalized; measurement unit; lot of data; leaf area; kinetic; inertial measurement unit; inertial measurement; industry in aviation; indices; includes network; imu; high rate; gps data; establishment; difference vegetation; chlorophyll content; chlorophyll; cartography; breeders; biophysical; aviation aerospace; agronomy; agricultural operations; solo; varies; curve; correction; resolution; sensing; nitrogen; inertial; leaf; width; specialized; totally; bands; flying; records; ten; leads; data processing; compare; band; high precision; height; autopilot; onboard; comprised; packs; half; difference; diverse; scientific; lot; parameters; wing; skills; characteristics</t>
  </si>
  <si>
    <t>0.0003567891322177118</t>
  </si>
  <si>
    <t>6582</t>
  </si>
  <si>
    <t>0.0003342891891701381</t>
  </si>
  <si>
    <t>2288</t>
  </si>
  <si>
    <t>9306c2aff0c3b5eec9b64be9c87cd8f0</t>
  </si>
  <si>
    <t>http://www.nibe.com</t>
  </si>
  <si>
    <t>NIBE Industrier AB (publ) operates as a heating technology company in Europe, North America, Australia, and Asia. The company operates in three business areas: NIBE Climate Solutions, NIBE Element, and NIBE Stoves. The NIBE Energy Systems business area manufactures and sells indoor climate comfort products, such as heat pumps, ventilation products and cooling equipment, climate control systems, water heaters and accumulator tanks, district heating products, solar panels, domestic boilers, cooling equipment, commercial washing machines, and tumble dryers for heating, cooling, heat recovery, and hot water applications in homes, apartment blocks, and other properties. The NIBE Element business area is involved in the manufacture and sale of components and solutions for measuring, controlling, and heating applications, which include tubular, aluminum, foil, thick film, PTC, high-power, and ceramic elements, as well as open spirals and tapes, heating cables, vacuum brazings, heat pump technology, resistors, and control equipment. The NIBE Stoves business area provides free-standing stoves, steel and stone surround inserts, wood-burning inserts for fireplaces, heat-retaining products, and chimney systems, as well as accessories comprising floor panels, wood storage, and connection pipes. NIBE Industrier AB (publ) is headquartered in Markaryd, Sweden.</t>
  </si>
  <si>
    <t>Markaryd</t>
  </si>
  <si>
    <t>Kronoberg County</t>
  </si>
  <si>
    <t>866358562</t>
  </si>
  <si>
    <t>NJBB (Boerse-Stuttgart); NIBE B (OMX Nordic Exchange Stockholm); NJBC (Boerse-Stuttgart); NJBC (Deutsche Boerse AG); NJBB (XETRA Trading Platform); 0RH0 (London Stock Exchange); NIBEB (SIX Swiss Exchange); NIBEBZ (BATS &amp;#x27;Chi-X Europe&amp;#x27;); NDRB.F (Pink Sheets LLC); NIBEBS (BATS &amp;#x27;Chi-X Europe&amp;#x27;)</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</si>
  <si>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t>
  </si>
  <si>
    <t>stoves; inserts; cooling equipment; climate; element; wood; cooling; well as open; well as accessories; water applications; ventilation products; tumble; tubular; thick film; systems business; surround; retaining; resistors; hot water applications; heating cables; free standing; fireplaces; energy systems business; domestic boilers; district heating; control equipment; components and solutions; climate solutions; climate control systems; business areas; apartment blocks; accumulator tanks; accumulator; accessories comprising; heating applications; foil; chimney; apartment; washing machines; stone; tapes; climate control; thick; burning; heat recovery; dryers; ceramic; standing; district; heating products; comfort; washing; controlling; high power; blocks; heat pump; measuring; pipes; floor; water heaters; involved; tanks; boilers; ventilation; indoor; recovery; comprising; manufactures and sells; heat pumps; pump; vacuum; heaters; elements; control systems; connection; cables; hot water; domestic; machines; aluminum; properties; energy systems; steel; homes; hot; pumps</t>
  </si>
  <si>
    <t>0.00045215554618521927</t>
  </si>
  <si>
    <t>10824</t>
  </si>
  <si>
    <t>0.0004505563563923641</t>
  </si>
  <si>
    <t>2289</t>
  </si>
  <si>
    <t>ffa71eda2d285a47047e812ab6b22e6b</t>
  </si>
  <si>
    <t>Ikaros Solar NV</t>
  </si>
  <si>
    <t>Ikaros Solar NV distributes photovoltaic systems for companies and individual buildings. It offers solar panels, photovoltaic inverters, and support materials for various types of roofs and ground configurations. The company also offers design, installation, monitoring, and maintenance services. The company was founded in 2006 and is based in Schoten, Belgium. It has additional offices in Schoten and Gembloux, Belgium; Wales, Great Britain; Lisbon, Portugal; Mumbai, India; Mexico City, Mexico; and Istanbul, Turkey.</t>
  </si>
  <si>
    <t>Schoten</t>
  </si>
  <si>
    <t>Omnes Capital S.A.S.</t>
  </si>
  <si>
    <t>Ikaros Solar; Ikaros Solar Group; Ikaros Solar rents; Contact Ikaros Solar; Ikaros Solar installs; turn-key PV systems; overall PV solutions; best-in-class products; optimal yields; bankable standards; component wholesaler; energy supply; quality solar cell; company operating; business clients; high-performance photovoltaic installation; green company; long-term lease agreement; dedicated project managers; PV projects; PV brands; international company operating; fully functional organizations; GREEN RENTING</t>
  </si>
  <si>
    <t>solar group; wholesaler; turn key pv; systems including; solutions for business; socially responsible; pv solutions; offers turn; leading institutions; key pv; commissioned; class products; caught; business clients; bankable; energy supply; socially; turn key; income; assurance; administration; industry leading; attention; invest; responsible; optimal; yields; pv systems; institutions; investors; worries; valuation; sq; solar installs; solar has developed; solar develops; renting; rental income; references; proposal tailored; projects worldwide; project managers; prepares; photovoltaic installation; performance photovoltaic; optimal performance; official distributor; low price; leading pv; leading international; leading brands; higher return; higher quality; high performance photovoltaic; group has built; group engages; good condition; fully functional; formulas; fluctuations; engineering procurement; detailed proposal; dedicated project managers; dedicated project; recognised; advantages; brands; procurement and construction; monitoring and maintenance; component; tolerance; specialised; rents; pv projects; official; turn; solar offers; green electricity; standards; return; energy market; category; installers; objectives; certifications; investing; certificates; triple; class; supervision; proposal; handles; higher; offering; project development; comply; energy produced; operations and maintenance; image; quality solar</t>
  </si>
  <si>
    <t>0.0002593145099808022</t>
  </si>
  <si>
    <t>10726</t>
  </si>
  <si>
    <t>0.00034136466063893975</t>
  </si>
  <si>
    <t>2290</t>
  </si>
  <si>
    <t>367d4650-1e4e-d22a-0935-61b1449bf0d1</t>
  </si>
  <si>
    <t>SunCoast Renewable Energy</t>
  </si>
  <si>
    <t>Mexican Energy Minister Pedro Joaquín Coldwell is expected to announce sweeping reform in Mexican energy laws. The changes will open Mexico's energy market to foreign investment. In anticipation of this new opportunity SunCoast Renewable  Energy has designed a  bio mass/ bio diesel  manufacturing plant for the Yucatan .  This production facility will employ directly employ 60 workers  and in- directly employ hundreds more local farmers. The facility will operate 24 hours a day in 3 rotating shifts,  and  produce 180 barrels of diesel per day as well as 5mW of electricity.  With a common .10 usd per kW hr  PPA, and diesel selling at $80/barrel the plant is expected to gross  $38.400usd per day.  Solar panels and a steam generator powered by the syngas exhaust will provide electric power to the facility equipment.  This power plant is designed to run 97% efficient.</t>
  </si>
  <si>
    <t>usd; mexican; employ; diesel; bio; expected; facility; sweeping; steam generator; shifts; reform; provide electric power; provide electric; production facility; mw of electricity; minister; manufacturing plant; local farmers; hr; hours a day; gross; bio mass; bio diesel; barrels; barrel; anticipation; laws; plant; energy market; rotating; workers; ppa; foreign; exhaust; steam; directly; electric power; kw; selling; hundreds; power plant; farmers; mw; mass; changes; opportunity; common; generator; hours</t>
  </si>
  <si>
    <t>0.0004757125443060552</t>
  </si>
  <si>
    <t>25286</t>
  </si>
  <si>
    <t>0.000565705057919987</t>
  </si>
  <si>
    <t>Certain data and content provided by https://www.crunchbase.com/organization/suncoast-renewable-energy</t>
  </si>
  <si>
    <t>2291</t>
  </si>
  <si>
    <t>d8064f97-676d-38ee-7fa3-ee8493b3b973</t>
  </si>
  <si>
    <t>Drone Zone</t>
  </si>
  <si>
    <t>http://dronezone.ru/</t>
  </si>
  <si>
    <t>Drone Zone provides visitors with information and merchandise related to drones.</t>
  </si>
  <si>
    <t>merchandise; visitors; zone</t>
  </si>
  <si>
    <t>0.00007853787968690314</t>
  </si>
  <si>
    <t>0.00012528847940260462</t>
  </si>
  <si>
    <t>Certain data and content provided by https://www.crunchbase.com/organization/drone-zone</t>
  </si>
  <si>
    <t>2292</t>
  </si>
  <si>
    <t>487464a9-9506-f985-c7c6-2461090385fa</t>
  </si>
  <si>
    <t>Veilig Vliegen</t>
  </si>
  <si>
    <t>http://www.veiligvliegen.nl</t>
  </si>
  <si>
    <t>Safe Flying Dutch informs consumers about current laws and regulations for drones.</t>
  </si>
  <si>
    <t>informs; laws; dutch; regulations; consumers; flying; safe</t>
  </si>
  <si>
    <t>0.00034135696774002355</t>
  </si>
  <si>
    <t>39961</t>
  </si>
  <si>
    <t>0.0003835167750639746</t>
  </si>
  <si>
    <t>Certain data and content provided by https://www.crunchbase.com/organization/veilig-vliegen</t>
  </si>
  <si>
    <t>2293</t>
  </si>
  <si>
    <t>734a47bf-f3d0-57e9-08eb-2cd70697c55a</t>
  </si>
  <si>
    <t>Dron House Group</t>
  </si>
  <si>
    <t>http://dronhouse.pl/</t>
  </si>
  <si>
    <t>The leader of comprehensive and innovative UAV market solutions. Dron House Group is a joint project of a group of aviation enthusiasts - professionals who have been connected with the remote control devices market since 1997; pioneers, who were the first in Poland that used and produced unmanned aircrafts, commonly known as drones.
Creators of the Dron House S.A. company were also the authors of the first live video transmission from the drone in Poland.
Our team consists of experienced unmanned aircrafts operators, trainers who are certified by the Civil Aviation Authority in Poland, engineers who implement the tender procedures of producing drones for the government authorities, scientists – specialists in a field of land surveying, cartography and high-class managers.
We owe our unique position not only due to the scale of our activity, but also because of technological edge, experienced staff and our offer based on four pillars: production, services, training and consulting
Our projects:
- UAV Monitoring System – registered design pattern ZWW 002806976, OHIM - organisation for the EU countries, WIPO 47642
holding patents on the territories of European Union and USA, Turkey, Singapore, Norway, Korea, Japan, Switzerland;
-  BIELIK drone – the first 100% Polish drone – the first drone that makes its own decisions;
- Integrated operating system with RGB 30 x zoom camera;
- Rescue Drone – a drone for water rescue;
- Project Scale – access to 200 drones in real time;
- The locator of unmanned aerial vehicles (drones) in real time;
- On-board computer for unmanned aerial vehicles – with decision-making function;.</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</si>
  <si>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t>
  </si>
  <si>
    <t>unmanned aircrafts; dron; aircrafts; zoom camera; wipo; video transmission; uav market; training and consulting; territories; tender; technological edge; team consists; polish; pillars; owe; organisation; locator; high class; government authorities; experienced unmanned; drones in real; design pattern; creators; civil aviation authority; civil aviation; cartography; board computer; aviation authority; rescue; experienced; pioneers; control devices; trainers; operating system; land surveying; european union; unmanned aerial vehicles; aviation; live video; aerial vehicles; zoom; rgb; eu; air transportation; union; authority; decision making; procedures; monitoring system; house; enthusiasts; pattern; authorities; remote control; commonly; scientists; implement; patents; specialists; decision; staff; managers; activity; usa; european; function; decisions; surveying; technological; drone management; countries; civil; position; consists; transmission; producing; certified; comprehensive; professionals; board; live; edge; produced; class; operators; leader; engineers; consulting; land; connected</t>
  </si>
  <si>
    <t>0.00030310230476764024</t>
  </si>
  <si>
    <t>21348</t>
  </si>
  <si>
    <t>0.0003200007328113748</t>
  </si>
  <si>
    <t>Certain data and content provided by https://www.crunchbase.com/organization/dron-house-group</t>
  </si>
  <si>
    <t>2294</t>
  </si>
  <si>
    <t>a81e2e80-57de-6bfc-648c-59a5acd5b2be</t>
  </si>
  <si>
    <t>Octocamvision</t>
  </si>
  <si>
    <t>http://www.octocamvision.com/</t>
  </si>
  <si>
    <t>Octocamvision is a technology company that offers multiple services through the use of drones nationwide and throughout Europe. Octocamvision SL is a technological company in Sant Cugat del Vallés , Barcelona , which offers multiple services through the use of drones (UAV's). Since its inception in 2011, They have always opted for excellence in all areas. They surround Theirselves with the best technology with the best professionals.
Their pilots are trained in real aviation and have extensive experience of more than 10 years in unmanned aircraft. They have the necessary requirements and insurance for the use of drones at commercial level, operating mainly in Spain with specific projects worldwide.</t>
  </si>
  <si>
    <t>offers multiple; multiple services; theirselves; surround; specific projects; projects worldwide; del; commercial level; inception; extensive experience; nationwide; excellence; trained; extensive; unmanned aircraft; technological; pilots; aviation; professionals; insurance</t>
  </si>
  <si>
    <t>0.0002867146478436483</t>
  </si>
  <si>
    <t>0.00026224944013944436</t>
  </si>
  <si>
    <t>Certain data and content provided by https://www.crunchbase.com/organization/octocamvision</t>
  </si>
  <si>
    <t>8884ebea01e315487219fdf0feae644f</t>
  </si>
  <si>
    <t>NOMADD</t>
  </si>
  <si>
    <t>http://www.nomaddesertsolar.com</t>
  </si>
  <si>
    <t>NOMADD develops and provides desert solar panel cleaning solutions. It offers NOMADD (no water mechanical automated dusting device) that is a desert solar panel cleaning system to meet the needs of desert cleaning challenges. The company is headquartered in Saudi Arabia.</t>
  </si>
  <si>
    <t>King Abdullah University of Science and Technology, Endowment Arm</t>
  </si>
  <si>
    <t>Automated Dusting Device; King Abdullah University; Saudi Arabia. energy.; information technology. robotics.; Jeddah; NOMADD; NO-water; Mechanical; Science</t>
  </si>
  <si>
    <t>dusting; science and technology; king; university; science; automated; mechanical</t>
  </si>
  <si>
    <t>0.00006986058699019851</t>
  </si>
  <si>
    <t>0.00013506308674825535</t>
  </si>
  <si>
    <t>2296</t>
  </si>
  <si>
    <t>d5b9f389ae74caf50c4612f8d2a471e6</t>
  </si>
  <si>
    <t>Shark Solutions A/S</t>
  </si>
  <si>
    <t>http://www.shark-solutions.com</t>
  </si>
  <si>
    <t>Shark Solutions A/S develops and distributes products and technologies for the recycle industry primarily in Japan, Europe, and North America. It offers glass separators for the automobile industry and car glass manufacturers to recycle laminate glass; press containers; and separators for laminated glass mobile applications. The companys products and technologies allow glass recyclers to process windshields and laminated glass, as well as process polyvinyl butyral (PVB) scrap into a ready-to-use-product in various PVB applications. It sells its technologies and products through dealers and professional partners. The company was founded in 2005 and is based in Svinninge, Denmark.</t>
  </si>
  <si>
    <t>Svinninge</t>
  </si>
  <si>
    <t>7439873</t>
  </si>
  <si>
    <t>Vækstfonden (2); Reclay Holding GmbH</t>
  </si>
  <si>
    <t>Shark Solutions; PVB waste; PVB raw materials; Shark Solutions A/S; innovative cleantech market; cleantech market leader; recycled PVB; industrial applications; ready-to-use recycled PVB; past  PVB waste; world recycling PVB; separated laminated glass; PVB new life; PVB recycling operations; PVB Recycling facilities; numerous industrial applications; European glass recyclers; nieche waste product; positive enviromental impact; constant high level; mobile glass separation; cleantech. recycling. waste; specific applications world; production capacity world; business opportunities progress; post-consumer PVB; industrial PVB; USA. PVB; complete recycling; e.g. pellets; glass industry; OEM PVB-film; technical reasons; great benefit; architectural/building glass; considerably investment; steady source; carbon footprint; direct link; industrial volumes; PolyVinyl Butyral; oil supply; additional advantage; PolyVinyl Bytural; gypsum boards; numerous operations; main business; solar panels; technology; range</t>
  </si>
  <si>
    <t>laminated glass; recycled; laminated; recycling; windshields; raw material; range of industrial; polyvinyl; landfill; innovative cleantech; danish; runs; market leader; waste; cleantech; raw; raw materials; industrial applications; numerous; factories; usa; post; waste product; technology that allows; technology and applications; solutions developed; sold worldwide; separated; reduce the carbon; protected technology; patent protected technology; patent protected; gypsum; glass industry; developed markets; developed a range; constant high; considerably; business opportunities; building glass; separation; dispersion; accomplished; technology offers; production capacity; recycle; pellets; specific applications; high level; reasons; applies; steady; waste management; powder; volumes; effort; boost; partnering; leader; progress; stands; protected; carbon footprint; adding; constantly; oem; managed; constant; boards; positive; european; link; sold; opportunities; footprint; volume; architectural; plan; benefit; great; advantage; main; patent; ready; price; special; impact; capacity; number; major; carbon; ability; potential; focused</t>
  </si>
  <si>
    <t>0.00007677950902852379</t>
  </si>
  <si>
    <t>2906</t>
  </si>
  <si>
    <t>0.00014394435768683476</t>
  </si>
  <si>
    <t>2297</t>
  </si>
  <si>
    <t>6a4fff851421b07c1ef7cc03d7ebf646</t>
  </si>
  <si>
    <t>Eli-Fly SpA</t>
  </si>
  <si>
    <t>http://www.elifly.it</t>
  </si>
  <si>
    <t>Eli-Fly specializes in the construction  and operations of aircrafts and helicopters for industrial and private uses, including: geological, geophysical, topographical and seismographic surveying; repair and maintenance services; technical support; rescue  and paramedic operations; heavy lift; crew transportation; off-shore support; environmental control flights; power and pipeline control; insulator and high building washing; aerial photography and video; remote control target drone presentation; scheduled flight feeder services; and transportation of valuables. The company was founded in 1983 and is based in Esine, Italy.</t>
  </si>
  <si>
    <t>Esine</t>
  </si>
  <si>
    <t>topographical; target drone presentation; target drone; pipeline control; insulator; geophysical; geological; feeder; environmental control; eli; drone presentation; heavy lift; repair and maintenance; photography and video; scheduled; presentation; shore; aircrafts; crew; lift; washing; remote control; pipeline; technical support; helicopters; flights; maintenance services; rescue; surveying; aerial photography; target; heavy; specializes; repair; photography; fly; private</t>
  </si>
  <si>
    <t>0.0003319331080669084</t>
  </si>
  <si>
    <t>7571</t>
  </si>
  <si>
    <t>0.0002646163133434909</t>
  </si>
  <si>
    <t>2298</t>
  </si>
  <si>
    <t>7211843143a4a471e389387be5049cee</t>
  </si>
  <si>
    <t>RBI Solar, Inc.</t>
  </si>
  <si>
    <t>http://www.rbisolar.com</t>
  </si>
  <si>
    <t>RBI Solar, Inc. designs, engineers, manufactures, and installs solar mounting systems and solar racking solutions for commercial and utility scale solar projects. It offers ground mount solar racking solutions, roof mount solar solutions, landfill solar racking solutions, solar carports, and specialty solar structures. The company also provides solar racking installation services. It serves the needs of project developers and system integrators. RBI Solar, Inc. was founded in 1932 and is based in Cincinnati, Ohio with a manufacturing facility in China. As of June 9, 2015, RBI Solar, Inc. operates as a subsidiary of Rough Brothers Holding Co., Inc.</t>
  </si>
  <si>
    <t>Cincinnati</t>
  </si>
  <si>
    <t>Gibraltar Industries, Inc.</t>
  </si>
  <si>
    <t>RBI Solar; best-in-class racking systems; solar racking systems; solar mounting solutions; specialty solar structures; utility scale projects; PV module manufacturer; 20-years limited warranty.; project management capabilities; panel structural systems; management. renewable energy.; solar world; toughest challenges; roof mount; ground mount; broad range; high-tech manufacturing; engineering drawings; nationwide installation; complete design; end-to- end; technical support; integrators; installs; engineers; manufactures; specialist; owners</t>
  </si>
  <si>
    <t>racking systems; solar mounting; racking; solve; project management; mount; toughest challenges; systems to support; specialty solar; solar structures; solar racking systems; solar mounting systems; solar designs; provide complete; offers a broad; mounting solutions; focus on providing; engineering drawings; toughest; signed; module manufacturer; utility scale projects; solar racking; manufactures and installs; complete solar; solar offers; systems for commercial; ground mount; broad range; scale projects; commercial and utility; nationwide; mounting; drawings; range of solar; sealed; pv module; integrators; mounting systems; virtually; technical support; specialist; high tech; broad; challenge; challenges; utility scale; serve; warranty; specialty; installs solar; structural; services include; owners; class; engineers; structures; capabilities; tech</t>
  </si>
  <si>
    <t>0.0003038161654240479</t>
  </si>
  <si>
    <t>22329</t>
  </si>
  <si>
    <t>0.0003059596975098886</t>
  </si>
  <si>
    <t>2299</t>
  </si>
  <si>
    <t>46298c34a2d496c75ca8adf7cc20bac1</t>
  </si>
  <si>
    <t>Renewable Resources (Energy Solutions) Ltd.</t>
  </si>
  <si>
    <t>Renewable Resources (Energy Solutions) Ltd. designs and installs roof mounted and ground mounted solar photovoltaic (PV) energy solutions in the United Kingdom. The company specializes in solar PV panels and solar thermal installations. The companys services include site survey; helping in planning and grid connection applications, and funding options; site management and setup; mechanical installation services, such as piling, frame building, and module installation; civil/groundwork; DC &amp; LV electrical installation and monitoring equipment; HV electrical works; DNO and ICP works; and various design works, including mechanical, civil, electrical, etc. It also offers engineering, solar system maintenance and monitoring, consulting, commissioning, and administrative support services. The company was founded in 2008 and is based in Lanark, United Kingdom with a regional office in Milton Keynes, United Kingdom. As of February 24, 2014, Renewable Resources (Energy Solutions) Ltd. operates as a subsidiary of Lightsource Renewable Energy Ltd.</t>
  </si>
  <si>
    <t>Lanark</t>
  </si>
  <si>
    <t>Lightsource Renewable Energy Ltd.</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</si>
  <si>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t>
  </si>
  <si>
    <t>renewable resources; thermal installations; system maintenance; specializes in solar; solar thermal installations; solar system maintenance; site survey; site management; services include site; piling; offers engineering; mounted solar photovoltaic; monitoring equipment; module installation; mechanical installation; maintenance and monitoring; lv electrical; lv; installs roof; installation and monitoring; include site; icp; hv; groundwork; frame building; electrical works; design works; connection applications; administrative support services; administrative support; roof mounted; electrical installation; grid connection; civil; energy solutions; ground mounted solar; mounted; resources; administrative; mounted solar; mechanical; designs and installs; solar pv panels; panels and solar; funding; ground mounted; setup; support services; commissioning; pv panels; installation services; services include; frame; helping; survey; connection; solar system; solar thermal; specializes; solar photovoltaic; solar pv; dc; planning; consulting; options</t>
  </si>
  <si>
    <t>0.0002604456842742263</t>
  </si>
  <si>
    <t>16506</t>
  </si>
  <si>
    <t>0.0002624969314711465</t>
  </si>
  <si>
    <t>2300</t>
  </si>
  <si>
    <t>badf002666735435fff77ab1e6d3db6e</t>
  </si>
  <si>
    <t>Noribachi Corporation</t>
  </si>
  <si>
    <t>http://www.noribachi.com</t>
  </si>
  <si>
    <t>Noribachi Corporation manufactures light emitting diode lights, fixtures, tubes, and retrofits. It serves commercial, industrial, architectural, agricultural, automotive, custom, educational, hazardous, healthcare, hospitality, manufacturing and warehouse, municipal, office, sports, transportation, bespoke, and indoor application markets in the United States and internationally. The company was founded in 2007 and is based in Harbor City, California.</t>
  </si>
  <si>
    <t>Harbor City</t>
  </si>
  <si>
    <t>1330000</t>
  </si>
  <si>
    <t>HCAP Partners (2); Northwest Area Foundation Endowment Arm</t>
  </si>
  <si>
    <t>high output commercial; innovative LED technology; common lighting unit; new fixture integration; modular light engines; Surface Mount Technology; high quality drivers; Industrial LED lighting; scalable solutions; LED office lighting; residential LED bulbs; Architectural LED lights; modular LED light; unlimited LED light; industrial lighting solutions; Lumen Output Lighting; smart energy solutions; BEST lighting solutions; solar/grid-powered consumer electronics; solar design elements; renewable energy sources; flexible lighting needs; smart energy products; lighting manufacturer; modular photovoltaic panels; LED retrofits; bright white LEDs; industrial applications; heat sinks; production line; new fixture integration.; cost-effective energy; work areas; world class hotels; commercial lighting; Solar retrofits; highest output; lighting industry; industrial equipment; high degree; light industry; pedestrian walkways; commercial spaces; manufacturing floor; transportation areas; heavy use space; relaxation areas; work environments; indoor applications; space utilization</t>
  </si>
  <si>
    <t>led retrofits; retrofits; high output; scalable solutions; provide scalable; fixture; work areas; walkways; surface mount; rigorously; output led; lighting manufacturer; light engines; led technology; heat sinks; fabricate; efficient and cost; effective energy; designed system; cost effective energy; architectural led; led lights; sinks; retrofit; led lighting; smt; smart energy; incorporated; lighting solutions; spaces; led light; bespoke; principle; commercial and industrial; shapes; efficiently; drivers; engines; premier; indoor; leds; convert; scalable; industrial applications; modular; mount; white leds; well lit; well as modular; variety of markets; space utilization; smart energy solutions; smart energy products; relaxation; powered smart; pedestrian; parking garage; output lighting; office lighting; modular photovoltaic; metal halide; luminaires; luminaire; lit; lighting industry; light applications; led products; led lighting industry; industrial lighting; indoor applications; independently tested; including led; high output led; halide; fully certified; design elements; design and technology; defining; dealerships; completed projects; commercial spaces; commercial lighting; commercial led; clearer; car parks; businesses and consumers; blend; automobile dealerships; common; architectural; dedicated; led bulbs; industrial equipment; high degree; solar design; passed; methodology; hybrid solar; representing; luxury</t>
  </si>
  <si>
    <t>0.0004194077391234696</t>
  </si>
  <si>
    <t>3293</t>
  </si>
  <si>
    <t>0.0003998752609544878</t>
  </si>
  <si>
    <t>2301</t>
  </si>
  <si>
    <t>32d0ed8bf41f8b18477b3dc3606b8285</t>
  </si>
  <si>
    <t>Evergen Pty Ltd.</t>
  </si>
  <si>
    <t>http://www.evergen.com.au</t>
  </si>
  <si>
    <t>Evergen Pty Ltd. provides home energy management systems for customers in Australia. It offers an intelligent solar power storage solution that includes solar panels for energy production; an integrated battery that allows users to store excess solar power produced during the day; an inverter and energy management system; Internet and grid connections; a solution to forecast energy production and needs to make decisions on how to use the battery; and an intelligent app that allows users to monitor their integrated system in real time and see how much they are saving. The company also offers installation services. Evergen Pty Ltd. was incorporated in 2015 and is based in Sydney, Australia.</t>
  </si>
  <si>
    <t>solar power storage / intelligent technology / charged or discharged / solar power produced</t>
  </si>
  <si>
    <t>2815722</t>
  </si>
  <si>
    <t>AMP Capital Holdings Limited; Commonwealth Scientific and Industrial Research Organisation</t>
  </si>
  <si>
    <t>solar power; intelligent home energy; excess solar power; home energy management; battery; new energy services; energy services company; integrated battery; home energy systems; intelligent solar power; energy production; Provides home energy; solar panels; energy consumption patterns; CSIRO. energy management.; local weather forecasts; solar battery; home battery; Battery storage; intelligent forecast; intelligent technology; grid connections; real time; store power; Lithium-ion batteries; management systems; storage solution; renewable energy; installation services; renewable power; different times; solar storage; AMP Capital; technical backing; investment manager</t>
  </si>
  <si>
    <t>excess solar; store excess; solar power produced; power produced; learns; integrated battery; forecasts; excess solar power; energy management system; forecast; excess; manages; energy management; allows users; energy services; energy production; charged; store; management system; intelligent; decisions; what's happening; weather forecasts; systems for customers; system will produce; source of power; solution that includes; solar storage; solar power storage; predicts; power your system; power storage; panels for energy; overnight; offers installation services; lowering the cost; local weather; intelligent technology; intelligent solar; intelligence system; includes solar panels; grid connections; explain; consumption patterns; comprising solar; charged or discharged; battery storage; app that allows; adjusts; discharged; calculates; amp; solar battery; lithium ion batteries; integrated system; offers installation; includes solar; backing; ion batteries; energy management systems; happening; analyses; adapting; checks; produced; energy systems; renewable power; cost of energy; lithium ion; updates; lowering; expect; panels and solar; manager; patterns; developments; ion; connections; management systems; lithium; energy consumption; capital; installation services; comprising; founded; app; times; consumption; charging; inverter; saving; monitor; weather</t>
  </si>
  <si>
    <t>0.00008245364489302553</t>
  </si>
  <si>
    <t>0.00019637455868052648</t>
  </si>
  <si>
    <t>2302</t>
  </si>
  <si>
    <t>854c2012b1cb1b97b65b0d199386371d</t>
  </si>
  <si>
    <t>Iris Automation Inc.</t>
  </si>
  <si>
    <t>http://www.irisonboard.com</t>
  </si>
  <si>
    <t>Iris Automation Inc. develops collision avoidance systems for operating industrial drones. The company offers an artificial intelligence computer that blends real-time images and 3D maps to track incoming objects. Its onboard software tracks and avoids dynamic and static objects on the ground and in the air at short-range and long-range. The companys system is built to process visual data in real-time holding the capability to see structures that suddenly appear, such as a plane, flock of birds, or another drone. It serves the avionics industry worldwide. The company was founded in 2015 and is based in San Francisco, California with an additional operation in British Columbia, Canada.</t>
  </si>
  <si>
    <t>1620000</t>
  </si>
  <si>
    <t>Liquid 2 Ventures; The Social+Capital Partnership; Y Combinator Management LLC; Bee Partners; GGV Capital</t>
  </si>
  <si>
    <t>collision avoidance systems; industrial drones; robust collision avoidance; artificial intelligence; operating industrial drones; high-tech computer vision; intelligent collision avoidance; safer drone operation; drone manufacturers; autonomous systems; avionics industry worldwide; mining sectors; vision solution; physical perception unit; Iris Automation; person-led inspection missions; vision. drones. industrial.; incoming objects; software tracks; real-time images; unmanned systems; visual data; tech computer vision; autonomous vehicle; safer flights</t>
  </si>
  <si>
    <t>collision avoidance systems; avoidance systems; collision avoidance; systems for industrial; collision; vision solution; iris; drone manufacturers; computer vision solution; autonomous systems; avoidance; computer vision; high tech; artificial intelligence; safer; artificial; onboard; objects; mining; maps; visual data; vision system; system is built; system for drone; suddenly; static objects; sold directly; safety issues; range and long; product offers; process visual; pipeline inspections; operated autonomously; onboard software; mining exploration; inspection missions; industry worldwide; incoming; flock; existing solutions; energy intensive; drones and unmanned; data in real; blends; autonomous vehicle; allow drones; short range; learning algorithms; appear; tech; overcome; drone operation; sectors; birds; perception; avoids; robust; surroundings; unmanned systems; tap; adds; trust; intensive; sight; static; navigate; automation; plane; situational awareness; passive; exploration; autonomously; tracks; situational; confidence; avionics; pipeline; person; sky; search and rescue; long range; path; helicopters; surveys; revolutionary; flights; sold; awareness; rescue; missions; physical; moving; operated; startup; short; inspections; lightweight; search; expensive; algorithms</t>
  </si>
  <si>
    <t>0.0006143161539459536</t>
  </si>
  <si>
    <t>11359</t>
  </si>
  <si>
    <t>0.0005412077990622797</t>
  </si>
  <si>
    <t>2303</t>
  </si>
  <si>
    <t>66c787119910dd42aeffd7ff97e663dd</t>
  </si>
  <si>
    <t>Hoversurf inc.</t>
  </si>
  <si>
    <t>http://www.hoversurf.com</t>
  </si>
  <si>
    <t>Hoversurf inc. designs and manufactures cargo drones. The company was founded in 2015 and is based in Moscow, Russia.</t>
  </si>
  <si>
    <t>Starta Capital</t>
  </si>
  <si>
    <t>cargo drones; cargo; designs and manufactures</t>
  </si>
  <si>
    <t>0.0001607023728905879</t>
  </si>
  <si>
    <t>16182</t>
  </si>
  <si>
    <t>0.0002760614175402347</t>
  </si>
  <si>
    <t>2304</t>
  </si>
  <si>
    <t>c281cd9c-5350-cb67-0154-62b77e229a2d</t>
  </si>
  <si>
    <t>Smart Drone</t>
  </si>
  <si>
    <t>http://www.smartdrone.com.mx</t>
  </si>
  <si>
    <t>We develop drones that can broadcast video and control troght internet. We design and development of Drones with artificial intelligence, able to think and act by themselves. It is possible to coordinate Drones to perform joint tasks. Furthermore they are ready to offer our Winged Link Service. Winged Link its a plattaform that can stream video and control trought internet.</t>
  </si>
  <si>
    <t>29225</t>
  </si>
  <si>
    <t>Wayra (2)</t>
  </si>
  <si>
    <t>winged; link; stream video; ready to offer; drones to perform; development of drones; develop drones; design and development; broadcast; coordinate; stream; tasks; artificial intelligence; perform; artificial; ready</t>
  </si>
  <si>
    <t>0.0004781131710530336</t>
  </si>
  <si>
    <t>5896</t>
  </si>
  <si>
    <t>0.0004165592297605925</t>
  </si>
  <si>
    <t>Certain data and content provided by https://www.crunchbase.com/organization/smart-drone-3</t>
  </si>
  <si>
    <t>2305</t>
  </si>
  <si>
    <t>fa4bdfaf851142b0c943276879f8bf9d</t>
  </si>
  <si>
    <t>ATEC Engineering Ltd.</t>
  </si>
  <si>
    <t>http://www.green-house.ie</t>
  </si>
  <si>
    <t>ATEC Engineering Ltd. operates showrooms selling renewable energy products in Ireland. Its showrooms sell solar panels, underfloor heating products, multilayer pipes and fittings, air to water heat pumps, geothermal heat pumps, floor insulation products, attic insulation products, wood pellet stoves, bagged wood pellets, solid fuel stoves, bioethanol fires, liquid floor screeds, and gas boilers. The company also offers training in the area of renewable energy. ATEC Engineering Ltd. was founded in 1998 and is based in Blackrock, Ireland.</t>
  </si>
  <si>
    <t>Blackrock</t>
  </si>
  <si>
    <t>showrooms; stoves; insulation products; wood; floor; wood pellet stoves; wood pellet; water heat pumps; underfloor heating products; solid fuel; sell solar; pipes and fittings; pellet stoves; offers training; geothermal heat pumps; gas boilers; attic insulation; area of renewable; air to water; water heat; multilayer; geothermal heat; heat pumps; insulation; underfloor heating; pellets; fires; attic; pellet; underfloor; heating products; renewable energy products; pumps; fittings; geothermal; pipes; selling; boilers; liquid; solid; energy products; sell</t>
  </si>
  <si>
    <t>0.0003275518829217389</t>
  </si>
  <si>
    <t>0.00030533353577492966</t>
  </si>
  <si>
    <t>2306</t>
  </si>
  <si>
    <t>7638210f-b482-4dc6-8497-482f3b99dd8b</t>
  </si>
  <si>
    <t>AirVuz, LLC</t>
  </si>
  <si>
    <t>https://www.airvuz.com/</t>
  </si>
  <si>
    <t>Online platform for visual media content created with drones.</t>
  </si>
  <si>
    <t>media content; online platform; content; visual; created; media</t>
  </si>
  <si>
    <t>0.0004221930640019368</t>
  </si>
  <si>
    <t>0.00037152270728501327</t>
  </si>
  <si>
    <t>Certain data and content provided by https://www.crunchbase.com/organization/airvuz-llc</t>
  </si>
  <si>
    <t>2307</t>
  </si>
  <si>
    <t>035f6283-5d89-ef72-8d6d-7ad97ae78830</t>
  </si>
  <si>
    <t>IAT21 - Innovative Aeronautics Technologies GmbH</t>
  </si>
  <si>
    <t>http://iat21.at/en/home.html</t>
  </si>
  <si>
    <t>IAT21 engineers state-of-the-art technology, including UAV's, power generation equipment and autonomous pallet transport systems. IAT21 is a small innovations company based in Traun in Austria.  It was formed in 2006 to exploit inventions and patents relating to the D-DALUS cyclogyro system, a revolutionary new form of aircraft propulsion. The concept began in 2002 leading to a number of international patents and the launch of a 20kg electrically driven laboratory model in 2006, followed by the launch of a 200kg petrol version in 2012. The Company is now developing two D-DALUS aircraft prototypes: the electrically driven L1 with a payload of around 10kg and a larger diesel driven version (the L2) with a 100kg payload.</t>
  </si>
  <si>
    <t>electrically; version; payload; driven; transport systems; petrol; international patents; generation equipment; art technology; launch; pallet; prototypes; began; diesel; patents; innovations; concept; laboratory; larger; transport; art; power generation; number; model; engineers</t>
  </si>
  <si>
    <t>0.00007861275311523539</t>
  </si>
  <si>
    <t>4262</t>
  </si>
  <si>
    <t>0.00013443143083290618</t>
  </si>
  <si>
    <t>Certain data and content provided by https://www.crunchbase.com/organization/iat21---innovative-aeronautics-technologies-gmbh</t>
  </si>
  <si>
    <t>03b3ff605a1c3a0cf75a3227b26d1241</t>
  </si>
  <si>
    <t>Subterranean Mapping Systems, LLC</t>
  </si>
  <si>
    <t>Subterranean Mapping Systems, LLC develops exploration technology for application in the oil, gas, and mining industries. Its technology is used in an airborne antenna system, carried by drone helicopters, to map underground geological features by electrical waves. The airborne antenna system provides alternative solutions for drilling exploration where seismic applications are ineffective. The company is based in Longmont, Colorado.</t>
  </si>
  <si>
    <t>antenna system; exploration; antenna; airborne; technology for application; seismic applications; seismic; mining industries; mapping systems; ineffective; geological; drone helicopters; alternative solutions; waves; drilling; underground; carried; helicopters; map; mining; alternative; mapping</t>
  </si>
  <si>
    <t>0.00007831245951262469</t>
  </si>
  <si>
    <t>0.00012101807833986138</t>
  </si>
  <si>
    <t>2309</t>
  </si>
  <si>
    <t>ce297df548c7a58e047e0182d6b1c1a3</t>
  </si>
  <si>
    <t>eIQ Energy, Inc.</t>
  </si>
  <si>
    <t>http://www.eiqenergy.com</t>
  </si>
  <si>
    <t>eIQ Energy, Inc. designs and manufactures power management electronics for efficient working of solar photovoltaic (PV) systems. Its products include vBoost 600 DC-to-DC Converter Module, a parallel solar solution that enables solar arrays to harvest energy, as well as provides advantages in design, installation, and operation; and Solar Scout PV Evaluation System, a non-invasive temporary data collection system designed to obtain information on array's performance. eIQ Energy, Inc. was formerly known as Sympagis Technology, Inc. The company was founded in 2007 and is based in San Jose, California.</t>
  </si>
  <si>
    <t>Robert Bosch Venture Capital GmbH (2); NGEN Partners, LLC</t>
  </si>
  <si>
    <t>voltage output; clean energy; eiq energy; power management technology; constant voltage output; panel MC connector; solar panel MC; clean energy systems; additional panel wiring; entire input power; vBoost unit interconnection; High-availability fault tolerant; Complete cable assembly; clean solar energy; fault tolerant design; Flexible mount points; optional MC4 connector; systems clean energy; clean energy sources; single wire pair; clean energy solutions; clean energy production; clean energy products; eIQ energy designs; eIQ Energy team; PV panel rail; input power curve; Power output; Voltage input; unique power management; Clean power generation; parallel solar technology; Current output; Power input; solar PV array; Parallel Solar approach; PV wire; PV modules; vComm Communication Module; Current input; power line; power supply design; data; Watertight NEMA; manufacturing. renewable energy; UL wire; designers unprecedented flexibility; central module; inverter/vComm Module; Auto shut-off</t>
  </si>
  <si>
    <t>mc; management technology; connector; parallel; voltage input; solar plant; power input; power and data; php; parallel architecture; panel wiring; nema; input power; high availability; fault tolerant; disconnected; direct connection; current output; construction and operation; connection to solar; collected data; clean energy systems; cable assembly; boosts; ambient temperature; about_us; racking system; volts; pair; ul; input; tolerant; shut; monitoring system; ambient; power management; interconnection; constant; wire; enclosure; voltage; optional; connection; rated; simplifies; rail; fault; collected; carried; mounts; wiring; availability; racking; power output; unprecedented; connecting; status; unit; array; pv modules; central; inverter; watt; mount; reporting; wiring required; windy; web based monitoring; web based access; weather monitoring; technology boosts; team combines; system software; system health; sunny location; solar pv array; singular; satellite data; repository; realizing; range of real; range of inverters; powerline; parallel connection; panel level; optimal efficiency; module collects; level data; interval; installation and operation; incremental; including thin film; including thin; includes power; full potential; equipped with integrated; entrepreneurial; energy designs; endeavors; detailed analysis</t>
  </si>
  <si>
    <t>0.0002697271432079316</t>
  </si>
  <si>
    <t>3905</t>
  </si>
  <si>
    <t>0.00028723872192219617</t>
  </si>
  <si>
    <t>2310</t>
  </si>
  <si>
    <t>7da453df7db48dba77a501ffff95a351</t>
  </si>
  <si>
    <t>Soluciones y Sistemas Solares, S.L.</t>
  </si>
  <si>
    <t>http://www.soluciones3s.com</t>
  </si>
  <si>
    <t>Soluciones y Sistemas Solares, S.L. specializes in installation and distribution of thermal solar energy panels. Soluciones y Sistemas Solares, S.L. is based in Zizur Mayor, Spain.</t>
  </si>
  <si>
    <t>Zizur Mayor</t>
  </si>
  <si>
    <t>3939334</t>
  </si>
  <si>
    <t>SODENA; Demeter Partners</t>
  </si>
  <si>
    <t>solares; sistemas; thermal solar energy; solar energy panels; installation and distribution; energy panels; thermal solar; specializes</t>
  </si>
  <si>
    <t>0.00035749380610894166</t>
  </si>
  <si>
    <t>0.00038344495628432574</t>
  </si>
  <si>
    <t>2311</t>
  </si>
  <si>
    <t>1f07d587-cd54-31a6-bdb0-6ce2a6f12f10</t>
  </si>
  <si>
    <t>Drone Tube</t>
  </si>
  <si>
    <t>http://dronetube.video</t>
  </si>
  <si>
    <t>Aerial Drone Video Sharing Platform.</t>
  </si>
  <si>
    <t>video sharing; sharing platform; drone video; aerial drone; sharing</t>
  </si>
  <si>
    <t>0.00025883626238685717</t>
  </si>
  <si>
    <t>4751</t>
  </si>
  <si>
    <t>0.00024240850318630886</t>
  </si>
  <si>
    <t>Certain data and content provided by https://www.crunchbase.com/organization/drone-tube</t>
  </si>
  <si>
    <t>2312</t>
  </si>
  <si>
    <t>9d7242d0f54135c29ecec695e3c226a7</t>
  </si>
  <si>
    <t>White Knight Fluid Handling, Inc.</t>
  </si>
  <si>
    <t>http://wkfluidhandling.com</t>
  </si>
  <si>
    <t>White Knight Fluid Handling, Inc. manufactures fluid handling equipment for semiconductor, solar, LEDs, flat-panel displays, and electronics industries. It offers air-operated double-bellows pumps for corrosive or toxic liquids, such as fuels, glues, paints, resins, inks, or wastewater, as well as viscous fluids, such as foods, cosmetics, and slurry; air-operated double-diaphragm pumps; pneumatic metering pumps; and electronic metering pumps for chemical replenishing, blending, dosing, and spiking applications. The company also offers pressure regulators; pressure vessels; filter housings; and pump options and accessories that include pulse dampeners, pre-filters, controllers, cycle-rate translators, fitting options, quick exhaust valves, and closed-loop control systems. In addition, it provides training, testing, repairs and rebuilds, contamination prevention, recycling programs, inventory and tracking, and health and safety programs. The company was founded in 1995 and is based in Kamas, Utah. White Knight Fluid Handling, Inc. operates as a subsidiary of Graco Inc. As of January 2, 2015, White Knight Fluid Handling, Inc. operates as a subsidiary of Graco Inc.</t>
  </si>
  <si>
    <t>Kamas</t>
  </si>
  <si>
    <t>Graco Inc.</t>
  </si>
  <si>
    <t>electronics manufacturing industries; White Knight; semiconductor</t>
  </si>
  <si>
    <t>knight; electronics manufacturing; manufacturing industries; white; pumps</t>
  </si>
  <si>
    <t>0.0005108153581764995</t>
  </si>
  <si>
    <t>5454</t>
  </si>
  <si>
    <t>0.0004584666249497045</t>
  </si>
  <si>
    <t>2313</t>
  </si>
  <si>
    <t>f22e33519d212b19e5256d5b3475bad1</t>
  </si>
  <si>
    <t>Helivios AG</t>
  </si>
  <si>
    <t>Helivios AG develops solar concentrating panel. The company is based in Austria.</t>
  </si>
  <si>
    <t>761088</t>
  </si>
  <si>
    <t>solar concentrating; develops solar; concentrating</t>
  </si>
  <si>
    <t>0.00037041444640730024</t>
  </si>
  <si>
    <t>6272</t>
  </si>
  <si>
    <t>0.0003839509576831922</t>
  </si>
  <si>
    <t>2314</t>
  </si>
  <si>
    <t>40ddcf84801df537627ee5cea1e4471a</t>
  </si>
  <si>
    <t>Audubon Machinery Corporation</t>
  </si>
  <si>
    <t>http://www.audubonmachinery.com</t>
  </si>
  <si>
    <t>Audubon Machinery Corporation manufactures oxygen generating systems for industrial and medical applications. It offers onsite oxygen generators for large industrial, scuba/nitrox, hospital, aquaculture, mobile military, emergency, disaster preparedness, and ozone applications. The company also manufactures animal cage washers, rack washers, bottle washers, bottle fillers (automatic and manual), and accessories for the life sciences research field. In addition, it offers renewable energy products, such as solar panels and wind turbines, as well as provides quality control equipment for photovoltaic module manufacturers and independent test labs. Further, the company manufactures, sells, and distributes high-precision I-V curve analyzers and sun simulators used by testing agencies and government regulators, as well as offers silicon solar irradiance sensors and data loggers. Audubon Machinery Corporation was founded in 1995 and is based in North Tonawanda, New York. The company has oxygen plants worldwide.</t>
  </si>
  <si>
    <t>North Tonawanda</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</si>
  <si>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t>
  </si>
  <si>
    <t>washers; bottle; oxygen; test labs; systems for industrial; sun simulators; solar irradiance; sensors and data; plants worldwide; photovoltaic module; offers silicon; module manufacturers; life sciences; irradiance; industrial and medical; generating systems; fillers; distributes high; disaster preparedness; data loggers; control equipment; cage; aquaculture; medical applications; large industrial; preparedness; panels and wind; ozone; offers renewable energy; loggers; offers renewable; curve; analyzers; hospital; well as offers; simulators; sciences; onsite; animal; corporation manufactures; rack; regulators; quality control; renewable energy products; high precision; silicon solar; labs; machinery; manual; disaster; agencies; energy products; generating; independent; corporation; generators; automatic; wind turbines; test; emergency; turbines; medical</t>
  </si>
  <si>
    <t>0.0002478864240834614</t>
  </si>
  <si>
    <t>7039</t>
  </si>
  <si>
    <t>0.00025966843574953607</t>
  </si>
  <si>
    <t>9f4a89ec2fa5b8cb44c0fb83e007369e</t>
  </si>
  <si>
    <t>Enjoy Technology, Inc.</t>
  </si>
  <si>
    <t>http://enjoy.com</t>
  </si>
  <si>
    <t>Enjoy Technology, Inc. provides online retailing of entertainment products, tablets, rides, and computers. It offers smartphones, speakers, home theaters, products for stereos, cameras, drones, and games and entertainment products. The company was incorporated in 2014 and is based in Menlo Park, California with locations in New York, New York.</t>
  </si>
  <si>
    <t>106499999</t>
  </si>
  <si>
    <t>Andreessen Horowitz LLC (2); Oak Investment Partners (2); Kleiner Perkins Caufield &amp; Byers (2); Highland Capital Partners; GSV Capital Corp.; GSV Asset Management, LLC</t>
  </si>
  <si>
    <t>Enjoy Expert; Enjoy Experts; new product; highly trained Enjoy; Enjoy Expert hand; products; entertainment products; local coffee shop; high-touch personal service; Enjoy.com. consumer. delivery.; rewarding career paths; modern employment model; best technology products; entirely new way; great products; four-hour window; online retailing; time; best products; technology Expert; home theaters; people; tech products; Expert help; important purchases; retail store; building costs; new apps; store associates; amazing service; FREE delivery; amazing experiences</t>
  </si>
  <si>
    <t>time and place; pick; enjoy; entertainment products; coffee shop; spend; expert; coffee; hour; experts; buy; answer; questions; shop; amazing; matter; helping; brands; hand; employees; meet; entertainment; place; we're; tricks; theaters; tech products; sync; stereos; service to help; service is free; rides; retailing; reinvent; products to market; picked; personal service; noon; looked; local coffee shop; local coffee; it's time; help people; hand picked; glove; full time; forging; differently; deserve; answer your questions; reinventing; highly trained; great products; career; tips; schedules; morning; employment; associates; rewarding; priced; stores; you'd; retail store; prepare; positions; purchase; employee; bring; purchases; paths; store; investing; office; rent; provide high; turning; technology products; introduce; things; personalized; inventory; intended; train; speakers; shopping; discover; cool; invest; experiences; trained; exactly; entirely; places; connections; white; smartphones; lot; select; running</t>
  </si>
  <si>
    <t>0.00038840324281741835</t>
  </si>
  <si>
    <t>0.00044565097391436996</t>
  </si>
  <si>
    <t>2316</t>
  </si>
  <si>
    <t>88427d814ee8efd1f1a30b55561c48e4</t>
  </si>
  <si>
    <t>Best Contracting Services, Inc.</t>
  </si>
  <si>
    <t>http://www.bestcontracting.com</t>
  </si>
  <si>
    <t>Best Contracting Services, Inc. provides specialty construction services for commercial, institutional, and industrial building owners in private and public market sectors in California and Nevada. The companys services include roofing, waterproofing, glazing, and architectural metal wall panels, as well as sustainable systems, including solar PV, daylighting, and vegetated roofs. It repairs, maintains, and installs roof systems that include built-up, single ply, modified bitumen, polyurethane foam, metal, and coating systems; provides roof related and architectural sheet metal products and components; energy saving system services; and roof repairs and maintenance services. The company serves clients in aerospace/airlines, manufacturing, retail, property management, entertainment industry, hospitality, hospitals, schools, universities, colleges, and general contracting sectors, as well as local, state, and federal agencies. Best Contracting Services, Inc. was incorporated in 1982 and is based in Gardena, California. It has a service facility in Union City, California.</t>
  </si>
  <si>
    <t>Gardena</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</si>
  <si>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t>
  </si>
  <si>
    <t>contracting services; contracting; repairs; wall panels; systems that include; system services; single ply; sheet metal products; serves clients; roof repairs; products and components; polyurethane foam; ply; metal wall; metal products; market sectors; installs roof; industrial building; general contracting; federal agencies; entertainment industry; coating systems; bitumen; architectural sheet metal; architectural sheet; repairs and maintenance; daylighting; architectural; private and public; waterproofing; services for commercial; airlines; metal; property management; modified; building owners; colleges; union; polyurethane; sheet metal; roof systems; hospitality; glazing; sectors; foam; construction services; institutional; including solar; hospitals; universities; city; agencies; federal; maintenance services; entertainment; maintains; energy saving; sheet; schools; roofing; specialty; services include; roofs; coating; facility; owners; wall; general; saving; solar pv; property; sustainable; retail; private</t>
  </si>
  <si>
    <t>0.00040822023117940796</t>
  </si>
  <si>
    <t>12573</t>
  </si>
  <si>
    <t>0.00042922827828429505</t>
  </si>
  <si>
    <t>a1772611-37c0-ef85-63f9-2f1f44781847</t>
  </si>
  <si>
    <t>Futuriste</t>
  </si>
  <si>
    <t>http://www.futuriste.com.br/</t>
  </si>
  <si>
    <t>Futuriste has just become Bentley's channel partner in Brazil. Drones Company is representative in Brazil for Image Processing Software.</t>
  </si>
  <si>
    <t>Conjunto Seis De Novembro</t>
  </si>
  <si>
    <t>representative; image processing software; channel partner; processing software; channel; image processing; partner; image</t>
  </si>
  <si>
    <t>0.00011961548466892235</t>
  </si>
  <si>
    <t>32464</t>
  </si>
  <si>
    <t>0.00014843402344479393</t>
  </si>
  <si>
    <t>Certain data and content provided by https://www.crunchbase.com/organization/futuriste</t>
  </si>
  <si>
    <t>8fb8a02222236fad8cfbe746bbb2aac6</t>
  </si>
  <si>
    <t>Great American Merchandise &amp; Events</t>
  </si>
  <si>
    <t>http://www.game-group.com</t>
  </si>
  <si>
    <t>Great American Merchandise &amp; Events manufactures pool, spa, and backyard accessories; and maintenance items and toys. The company focuses on outdoor lifestyle and maintenance products for use in and around the pool and patio. Its products include ePOOL, an electronic water chemistry monitor; Underwater Light Show and Derby Duck chlorinators and thermometers; pool and accent lighting; water management products, including brush with pumice, backyard foot bath, Brush Booster, digital wireless thermometer, ePOOL replacement parts kit, Outdoor Solar Shower, Pool and Spa Vacuum, SandPRO pool filter system, pool solution accessories, solar pool heater, flat panel pool heater, and multiple heater bypass kit; and battery operated white LED wall light for above-ground and in-ground pools. The company supplies its products to distributors and retailers around the world. It offers products through sales representatives in the Northeast, the Midwest, South Central, Texas, Oklahoma, Louisiana, Arkansas, New Mexico, California, Arizona, Nevada, Hawaii, and Southeast; Canada; the Caribbean; Mexico; Central and South America; and internationally. The company was founded in 1988 and is based in Scottsdale, Arizona.</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</si>
  <si>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t>
  </si>
  <si>
    <t>backyard; pool; brush; heater; spa; water management; thermometers; supplies its products; sales representatives; products to distributors; products through sales; pool and spa; patio; outdoor solar; northeast; midwest; manufactures pool; maintenance products; ground pools; caribbean; battery operated; accent; kit; replacement parts; pools; merchandise; management products; solar pool; southeast; booster; central; bypass; shower; representatives; bath; filter; chemistry; outdoor; foot; lifestyle; underwater; offers products; toys; american; items; retailers; white; south; operated; vacuum; replacement; events; great; distributors; focuses; wall; flat panel; monitor; wireless</t>
  </si>
  <si>
    <t>0.00007355978640805888</t>
  </si>
  <si>
    <t>2706</t>
  </si>
  <si>
    <t>0.00011973925061246759</t>
  </si>
  <si>
    <t>3af8e709c9651be3c8da8eaea1378763</t>
  </si>
  <si>
    <t>ICS Technologies, Inc.</t>
  </si>
  <si>
    <t>http://www.ics-technologies.com</t>
  </si>
  <si>
    <t>ICS Technologies, Inc. provides systems integration, contract management, and procurement services for government agencies and private clients. The companys fields of expertise includes information technology (IT) equipment, medical equipment, clinical laboratory equipment, environmental laboratories, communication equipment, warehouse tracking equipment, solar panels, and security films. Its services include project management, procurement management, IT systems design and integration, supply chain management, and renewable energy systems and equipment. The company provides services in various areas, such as technical and logistical support, construction management, procurement services, health information system and hospital planning, research and development, environmental and industrial systems, and agricultural and laboratory research. It offers its services in the fields of information technologies, networking and communication solutions, healthcare information system, medical equipment planning and upgrade, environmental protection, and agriculture. The company provides its services for contract management, IT, environmental, medical technology, and system integration projects in the Middle East, Africa, Asia, Eastern Europe, and internationally. ICS Technologies, Inc. was founded in 1984 and is based in McLean, Virginia.</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</si>
  <si>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t>
  </si>
  <si>
    <t>contract management; ics; medical equipment; procurement; contract; laboratory; systems and equipment; services include project; services for government; private clients; networking and communication; medical technology; logistical support; integration projects; industrial systems; include project management; include project; fields of expertise; expertise includes; environmental laboratories; design and integration; communication solutions; communication equipment; clinical; systems integration; systems design; logistical; eastern; medical; hospital; supply chain management; environmental protection; chain management; offers its services; fields; construction management; government agencies; warehouse; planning; renewable energy systems; laboratories; system integration; supply chain; upgrade; networking; healthcare; films; project management; agencies; chain; services include; energy systems; agricultural; health; expertise; private</t>
  </si>
  <si>
    <t>0.0002151954361607821</t>
  </si>
  <si>
    <t>25437</t>
  </si>
  <si>
    <t>0.0002659906295978148</t>
  </si>
  <si>
    <t>2320</t>
  </si>
  <si>
    <t>06b1f48c-8b0e-66d1-101a-21e92dc47fe5</t>
  </si>
  <si>
    <t>Over and Above Solutions Limited</t>
  </si>
  <si>
    <t>Cost-effective drone powered systems and solutions.</t>
  </si>
  <si>
    <t>systems and solutions; powered systems; effective drone; drone powered; cost effective</t>
  </si>
  <si>
    <t>0.00006823369039404656</t>
  </si>
  <si>
    <t>0.00009739420298523957</t>
  </si>
  <si>
    <t>Certain data and content provided by https://www.crunchbase.com/organization/over-and-above-solutions-limited</t>
  </si>
  <si>
    <t>de75ca0572df6bb90b96ff776b95210d</t>
  </si>
  <si>
    <t>Global Display Co., Ltd.</t>
  </si>
  <si>
    <t>http://www.g-display.com</t>
  </si>
  <si>
    <t>Global Display Co., Ltd. operates in the flat panel display slimming industry. The company provides glass slimming services for LCD/OLED flat panel displays, as well as for touch panels and solar cells. It also offers indium tin oxide coating and glass texturing services; metal mash touch displays; and window cover glasses. The company was founded in 2005 and is headquartered in Cheongju, South Korea.</t>
  </si>
  <si>
    <t>Cheongju</t>
  </si>
  <si>
    <t>Chungcheongbuk-do</t>
  </si>
  <si>
    <t>39592325</t>
  </si>
  <si>
    <t>A155960 (KOSDAQ)</t>
  </si>
  <si>
    <t>touch displays; offers indium tin; offers indium; texturing; indium tin oxide; indium tin; tin oxide; touch; touch panels; tin; displays; flat panel; oled; oxide; glasses; display; indium; panels and solar; flat panel displays; flat panel display; panel display; panel displays; lcd; window; cover; coating; metal</t>
  </si>
  <si>
    <t>0.00034013160610129163</t>
  </si>
  <si>
    <t>4001</t>
  </si>
  <si>
    <t>0.00028181420545261957</t>
  </si>
  <si>
    <t>fa87fee663396f2d3470d92ee14f30de</t>
  </si>
  <si>
    <t>Animal Dynamics Limited</t>
  </si>
  <si>
    <t>http://animal-dynamics.com</t>
  </si>
  <si>
    <t>Animal Dynamics Limited offers mechanical engineering solutions based on animal motions. The company was incorporated in 2015 and is based in London, United Kingdom.</t>
  </si>
  <si>
    <t>1992617</t>
  </si>
  <si>
    <t>Defence Science and Technology Laboratory; Oxford University Innovation Ltd, Investment Arm; Oxford Technology Management Limited; Parkwalk Advisors Ltd</t>
  </si>
  <si>
    <t>Animal Dynamics; fundamental mechanisms; high-performance natural designs; previously unachievable degree; engineering. drones. machinery; manufacturing. product research; spinout company; Oxford University; high-performance animals; cutting-edge science; revolutionary machines; analytical technology; fine-engineering skills; deep understanding; Zoology; nature; revolutions; decade; shape; inspiration; AnDy; Department</t>
  </si>
  <si>
    <t>fundamental; animal; dynamics; mechanisms; technology that allow; spinout; revolutions; replicate; machinery manufacturing; inspiration; environment in order; engineering skills; deep understanding; attempt; andy; analytical technology; animals; underlying; high performance; evolved; elegant; decade; analytical; evaluate; fine; understanding; nature; shape; degree; machinery; revolutionary; university; understand; cutting edge; skills; science; protect; department; deep; simply; cutting; machines; capable; powerful; edge; order; change; natural</t>
  </si>
  <si>
    <t>0.00011567340043403596</t>
  </si>
  <si>
    <t>12829</t>
  </si>
  <si>
    <t>0.00020314381501410815</t>
  </si>
  <si>
    <t>2323</t>
  </si>
  <si>
    <t>51ed115c1e0832983cf221feace127f0</t>
  </si>
  <si>
    <t>SLAMcore Limited</t>
  </si>
  <si>
    <t>http://www.slamcore.com</t>
  </si>
  <si>
    <t>SLAMcore Limited develops simultaneous localization and mapping (SLAM) solutions for augmented/virtual reality, robotics, and autonomous vehicles. Its technology allows moving robots and any other device with outward-looking sensors to localize, navigate, and understand unfamiliar surroundings. The company provides Visual SLAM, sparse feature-based SLAM for robots and single cameras; sensor fusion where information from various sensors is fused together in a probabilistic model to provide an answer to the SLAM problem; Event Camera SLAM that helps develop algorithms which enable incremental reconstruction, tracking, and SLAM from event camera data. It develops ETAM 2D and ETAM 3D real-time methods demonstrating HDR and resolution intensity, panorama reconstruction, and motion estimation from an event-based camera. It also develops and licenses algorithms for smart technology, like drones and self-driving vehicles. SLAMcore Limited was founded in 2016 and is based in London, United Kingdom.</t>
  </si>
  <si>
    <t>Toyota AI Ventures</t>
  </si>
  <si>
    <t>all-in-one hardware/software SLAM; SLAM solutions; Imperial College London; Inertial Measurement Units; real world conditions; traditional RGB cameras; Augmented/Virtual Reality Systems; edge SLAM; mapping algorithms; Simultaneous Localisation; SLAMcore specialise; VR platforms; license algorithms; SLAMcore span; Amadeus Capital; big ambitions; mapping systems; founding team; visual tracking; SLAMcore develop; autonomous vehicles; small start-up; real time; affordable hardware; various sensor; novel architectures; wide range; mobile robotics; Event Camera; single version; multiple sensors; drones; information; moment; robots; Department; Computing; experts; applications; investors; funding; provider; potential</t>
  </si>
  <si>
    <t>slam; algorithms; utilise; unlocking; truth; team of experts; specialise; reality systems; real world conditions; optimised; multiple sensors; mobile robotics; measurement units; mapping systems; leading investors; investors including; inertial measurement units; inertial measurement; including mobile; including drones; imperial college; imperial; funding round; founding team; commonly referred; ambitions; referred; span; applications including; inertial; founding; mapping; rgb; simultaneous; ar; college; ultimately; pioneered; fuse; consistently; architectures; moment; leading provider; round; license; closed; autonomous vehicles; vr; funding; commonly; augmented; range of applications; version; virtual reality; novel; backed; early; investors; computing; cutting edge; capital; department; event; experts; measurement; virtual; applied; reality; big; visual; cutting; robots; edge; start; platforms; wide range; potential; affordable; traditional; units; sensor</t>
  </si>
  <si>
    <t>0.0004182098600576775</t>
  </si>
  <si>
    <t>0.0002947496881486032</t>
  </si>
  <si>
    <t>2324</t>
  </si>
  <si>
    <t>4c69259ba14bab495bb98622068fba4d</t>
  </si>
  <si>
    <t>System Electric Co., Inc.</t>
  </si>
  <si>
    <t>http://www.systemelectric.com</t>
  </si>
  <si>
    <t>System Electric Co., Inc. is a commercial and industrial design/build electrical contractor. It provides pre-construction, budgeting, value engineering, and GMAX services, as well as commissioning, value and conceptual engineering, new construction, BIM modeling, consulting/project management, and energy services. The company offers solar PV panels, disaster recovery, generators/UPS, construction and tenant improvement, technology rollouts, structured cabling, commercial service and repair, data centers, critical infrastructure, lighting retrofits, industrial, and fiber optics solutions. In addition, it sells and installs energy management systems for single-site commercial and industrial facilities, as well as for multi-site roll-outs in branch banks and financial institutions, medical offices/hospitals, schools, restaurants, and retail outlets. It serves multi family, commercial office, retail, healthcare, data centers, industrial, entertainment, education, and hospitality sectors clients in the United States. System Electric Co., Inc. was founded in 1961 and is based in Plano, Texas with branch offices in Dallas, Ft Worth, Houston, Austin, and San Antonio, Texas; and Irvine and Palm Springs, California.</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</si>
  <si>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t>
  </si>
  <si>
    <t>data centers; commercial and industrial; tenant improvement; systems for single; structured cabling; service and repair; pre construction; outs; offers solar pv; multi site; multi family; installs energy; industrial design; financial institutions; disaster recovery; conceptual; commercial service; commercial office; budgeting; branch; bim; tenant; critical infrastructure; sells and installs; electrical contractor; fiber optics; centers; retrofits; energy management systems; outlets; industrial facilities; hospitality; cabling; retail; structured; restaurants; banks; solar pv panels; energy services; modeling; management systems; hospitals; healthcare; roll; contractor; institutions; project management; disaster; improvement; offices; commissioning; entertainment; pv panels; optics; energy management; schools; recovery; fiber; family; education; financial; office; generators; pre; solar pv; sectors; critical; repair; medical; consulting; offers solar</t>
  </si>
  <si>
    <t>0.00048564397514876763</t>
  </si>
  <si>
    <t>27212</t>
  </si>
  <si>
    <t>0.0005037921612912623</t>
  </si>
  <si>
    <t>2325</t>
  </si>
  <si>
    <t>c5c974dc0449dcdcc859cacce35c2fc5</t>
  </si>
  <si>
    <t>IntelliVision Corp.</t>
  </si>
  <si>
    <t>http://www.intelli-vision.com</t>
  </si>
  <si>
    <t>IntelliVision Corp. develops and sells intelligent video analytics, video content analysis, and automated surveillance solutions. It offers Intelligent Video, an advanced solution that performs intelligent video analysis and fully automates video monitoring; and Recognition Suite that provides face, people/human, object, and license plate recognition solutions. The companys Recognition Suite automatically tracks and identifies objects, analyzes motion, and extracts video intelligence from analog or digital video streams. It also offers video-based products, solutions, and analytics for the retail environment; and a range of store performance metrics and business intelligence. The company provides patent licenses for patents worldwide. It provides its solutions for security, surveillance, traffic/transportation, automotive, robotics, drones, smart home/IoT, mobile, and retail analytics solutions. The company was founded in 2003 and is based in San Jose, California. It has additional offices in Asia and Europe.</t>
  </si>
  <si>
    <t>Inventus Capital Partners; Forté Ventures LP; Benhamou Global Ventures LLC; Zebra Ventures; J.F. Shea Venture Capital</t>
  </si>
  <si>
    <t>video analytics; IntelliVision Video Analytics; intelligent video analytics; video analytics products; video analytics processing; video analytics categories; video analytics solution; Cloud Video Analytics; IntelliVision Technologies Corp.; video analytics functions; typical video analytics; ISP video analytics; complete Video Analytics; summary video analytics; cloud-based video analytics; video data mining; IntelliVision SMART; IntelliVision GENIUS; license plate recognition; IntelliVision software; video search products; IntelliVision proprietary; business intelligence; intelligent video analysis; vast amounts; products process video; video analytic products; deep video mining; long video sequences; applications. analytics. video; Video Intelligence; video surveillance; Video Access; video summary; GENIUS package; plate recognition products; Smart Cameras; video enhancements; urban surveillance markets; U.S. government agencies; video recognition; Mobile Visual Search; SMART package; Automated Monitoring; particular video; video storage; Video Enhancement; market leader; record unique events; Signal Processing Solutions</t>
  </si>
  <si>
    <t>video analytics; genius; intelligent video; visionary; vast amounts; isp; business intelligence; brains; searching; video intelligence; video data; smart package; smart cameras; plate recognition; license plate recognition; license plate; data mining; camera applications; analytics to provide; analytics solution; analytic; categories; eyes; summary; vast; recognition; patented technology; analyzing; analytics; amounts; video surveillance; market leader; bi; innovator; consist; license; airports; package; enhancing; search; face; plate; recognized; direction; mining; stored; visual search; video surveillance video; video analysis; transportation sectors; technologies corp; surveillance video; suggests; solutions for remote; service business; sequences; sells intelligent; safety markets; retail markets; proprietary deep; products designed; processing solutions; process video; preference; panoramic; long video; leak detectors; image signal processing; image signal; grouped; glance; fortune companies; face recognition; entertainment markets; enhancement; detect objects; designed to complement; designed to allow; demographics; dashboards; add intelligence; access services; mosaic; monitoring products; enhancements; surveillance; intelligent; trigger; system integrators; educational institutions; sectors; packages; automated; market today; embedded; fortune; events; signal processing; products and solutions; counting</t>
  </si>
  <si>
    <t>0.0000772483908689828</t>
  </si>
  <si>
    <t>0.00014435382573714297</t>
  </si>
  <si>
    <t>2326</t>
  </si>
  <si>
    <t>600e0e2c2389f4d5255349d01305e09a</t>
  </si>
  <si>
    <t>Rinchem Company, Inc.</t>
  </si>
  <si>
    <t>http://www.rinchem.com</t>
  </si>
  <si>
    <t>Rinchem Company, Inc. provides third-party chemical logistics services. The company offers chemical and specialty materials warehousing, chemical and specialty materials transportation, freight forwarding, training and consulting, chemical lead logistics solutions, chemical contract logistics, international and specialty port logistics, and specialty gas logistics services. It serves Fortune 500 and regional customers in semiconductor and electronics, chemical manufacturing and distribution, pharmaceutical and biotech, aerospace and defense, solar panel manufacturing, and other manufacturing industries worldwide. The company was founded in 1976 and is based in Albuquerque, New Mexico. It has locations in the United States and in parts of Europe, Asia, and the Middle East.</t>
  </si>
  <si>
    <t>logistics services; specialty; logistics; chemical; training and consulting; serves fortune; semiconductor and electronics; logistics solutions; industries worldwide; freight forwarding; forwarding; customers in semiconductor; chemical manufacturing; biotech; manufacturing and distribution; aerospace and defense; warehousing; freight; solar panel manufacturing; manufacturing industries; fortune; panel manufacturing; regional; port; pharmaceutical; contract; third party; party; third; lead; defense; consulting</t>
  </si>
  <si>
    <t>0.00029217621016076043</t>
  </si>
  <si>
    <t>30536</t>
  </si>
  <si>
    <t>0.00044269312882078626</t>
  </si>
  <si>
    <t>2327</t>
  </si>
  <si>
    <t>24e2018c9e1500b2f0af67f1f5ed64eb</t>
  </si>
  <si>
    <t>Mirage Capital Corporation</t>
  </si>
  <si>
    <t>Mirage Capital Corporation, a development stage company, focuses on providing Internet search and advertising services. It intends to offer alternative energy related media and content; products that relate to alternative energy, clean technology, and energy savings, such as solar panels, books on alternative energy, and small wind turbines; services that relate to energy savings, clean technology, and alternative energy, including solar panel installers, energy efficiency audits, waste to energy technologies, and environmental consulting firms; advertisements for conferences and other educational related events that relate to the alternative energy industry; and directory listings to service providers and vendors that provide products and related services to the alternative energy industry. The company plans to provide its services through the Websites, AlternativeEnergyMedia.com, AlternativePowerMall.net, and SolarPowerProducts.us. The company was formerly known as Alternative Energy Media, Inc. and changed its name to Mirage Capital Corporation in August 2012. Mirage Capital Corporation was founded in 2011 and is based in Henderson, Nevada.</t>
  </si>
  <si>
    <t>ARVM (Pink Sheets LLC)</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</si>
  <si>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t>
  </si>
  <si>
    <t>relate; clean technology; alternative energy industry; alternative energy; energy industry; energy savings; alternative; waste to energy; plans to provide; mirage; listings; including solar panel; energy efficiency audits; efficiency audits; directory; advertising services; advertisements; small wind turbines; provide products; focuses on providing; environmental consulting; conferences; solar panel installers; panel installers; websites; savings; vendors; small wind; development stage; intends; service providers; books; audits; energy technologies; advertising; educational; including solar; net; providers; capital; stage; plans; content; search; waste; events; installers; corporation; focuses; energy efficiency; wind turbines; media; turbines; consulting</t>
  </si>
  <si>
    <t>0.0002580012756001536</t>
  </si>
  <si>
    <t>3836</t>
  </si>
  <si>
    <t>0.00023997326157711255</t>
  </si>
  <si>
    <t>2328</t>
  </si>
  <si>
    <t>f432a89d7c0a54556c1d8e46669a2141</t>
  </si>
  <si>
    <t>VoltStorage GmbH</t>
  </si>
  <si>
    <t>http://voltstorage.com</t>
  </si>
  <si>
    <t>VoltStorage GmbH develops power storage devices for homes in Germany. It offers VoltStorage, a vanadium redox flow battery-based power storage system that stores electricity from solar panels to use it during the night. The company also provides installation and technical support services. It sells its products online. VoltStorage GmbH is based in Olching, Germany.</t>
  </si>
  <si>
    <t>Olching</t>
  </si>
  <si>
    <t>Sirius Venture Partners GmbH; Hax Accelerator</t>
  </si>
  <si>
    <t>power storage; vanadium redox flow; power storage devices; battery-based power storage; solar panels; clean solar power; technical support services; Solar power storage; battery. clean energy.; electric storage device; manufacturing. renewable energy; energy management. energy; consumption transparent; products online; monetary savings; power production; personal contribution; electric grid; installation; night; renewables; home; app; electricity; Parameters; homes; Specialties; usage; origin; company; VoltStorage; money; environment</t>
  </si>
  <si>
    <t>power storage; vanadium redox flow; vanadium redox; vanadium; usage as well; trackable; storage system; storage devices; storage device; stabilize; solar power storage; redox flow battery; redox flow; redox; protect the environment; origin; monetary; flow battery; electricity from solar; devices for homes; clean solar power; power production; night; electric grid; technical support services; contribution; clean solar; products online; renewables; technical support; lot; parameters; installation of solar; support services; energy storage; transparent; protect; energy management; compatible; sells its products; usage; stores; flow; savings; store; app; personal; money; track; consumption; specialties; save; homes</t>
  </si>
  <si>
    <t>0.000119709123448215</t>
  </si>
  <si>
    <t>0.00028260155044197195</t>
  </si>
  <si>
    <t>2329</t>
  </si>
  <si>
    <t>e682402a6194d7eebeaa80ba74fa8f82</t>
  </si>
  <si>
    <t>Good Energy Group PLC</t>
  </si>
  <si>
    <t>http://www.goodenergygroup.co.uk</t>
  </si>
  <si>
    <t>Good Energy Group PLC, through its subsidiaries, engages in the purchase, generation, and sale of electricity from renewable sources in the United Kingdom. The company operates through Supply Companies, Electricity Generation Companies, Generation Development, and Holding Companies segments. It generates electric power by wind turbine machinery and solar panels; and offers feed-in tariff administration services to micro-generators. The company also sells gas; and provides services related to micro-renewable generation and the development of electricity generation sites. The company was formerly known as Monkton Group PLC. Good Energy Group PLC was founded in 1999 and is based in Chippenham, the United Kingdom.</t>
  </si>
  <si>
    <t>Chippenham</t>
  </si>
  <si>
    <t>Wiltshire</t>
  </si>
  <si>
    <t>7786667</t>
  </si>
  <si>
    <t>GOOD (London Stock Exchange AIM Market)</t>
  </si>
  <si>
    <t>electricity generation; renewable generation; micro renewable; generation development; generates electric; energy group; electricity from renewable; administration services; feed in tariff; tariff; renewable sources; administration; electric power; machinery; wind turbine; segments; feed; subsidiaries; generates; good; turbine; purchase; sites; generators</t>
  </si>
  <si>
    <t>0.00029250240752387124</t>
  </si>
  <si>
    <t>4313</t>
  </si>
  <si>
    <t>0.0003009694064719014</t>
  </si>
  <si>
    <t>2330</t>
  </si>
  <si>
    <t>68ba93b1-98f4-e80d-ef2a-2c5a65c1e516</t>
  </si>
  <si>
    <t>Michael D'Onofrio Historical Restoration</t>
  </si>
  <si>
    <t>http://www.mdonofrio.com</t>
  </si>
  <si>
    <t>A family-owned preservation contracting firm with over fifty years of experience in masonry, roofing, carpentry, and metalwork. A family-owned preservation contracting firm that offers services in traditional roof restoration and rehabilitation, custom metal fabrication and gutter repair, masonry cleaning and conservation, finish carpentry, historical documentation, aerial drone site surveys, and building conditions assessments. Some of the materials we work with include but are not limited to slate, architectural shingles, terra cotta, cedar, tin, copper, and plaster. As per the stringent Secretary of the Interior's Standards for the Treatment of Historic Properties, we seek to conserve and to reuse historic materials and designs wherever feasible.</t>
  </si>
  <si>
    <t>historic; traditional roof; terra; site surveys; shingles; roof restoration; reuse; restoration; rehabilitation; preservation; plaster; metal fabrication; materials and designs; masonry; gutter; carpentry; family owned; conserve; slate; building material; tin; seek; historical; feasible; stringent; finish; aerial drone; offers services; assessments; documentation; contracting; conservation; owned; copper; firm; surveys; fabrication; architectural; family; architecture; treatment; standards; cleaning; art; properties; repair; metal; traditional</t>
  </si>
  <si>
    <t>0.00008269560553536425</t>
  </si>
  <si>
    <t>0.00011417240690961884</t>
  </si>
  <si>
    <t>Certain data and content provided by https://www.crunchbase.com/organization/michael-d-onofrio-historical-restoration</t>
  </si>
  <si>
    <t>2331</t>
  </si>
  <si>
    <t>510c2cfdb7bd84804cbc5a1e194e0bc3</t>
  </si>
  <si>
    <t>Majestic Son &amp; Sons Inc.</t>
  </si>
  <si>
    <t>http://www.majesticsonli.com</t>
  </si>
  <si>
    <t>Majestic Son &amp; Sons Inc. provides solar panel power systems installation services to residential and commercial customers in New York. The company was founded in 1980 and is based in Patchogue, New York. As of September 8, 2015, Majestic Son &amp; Sons Inc. operates as a subsidiary of Harvest Power, Inc.</t>
  </si>
  <si>
    <t>Patchogue</t>
  </si>
  <si>
    <t>Harvest Power, Inc.</t>
  </si>
  <si>
    <t>systems installation services; power systems installation; services to residential; systems installation; commercial customers; installation services; residential and commercial; power systems</t>
  </si>
  <si>
    <t>0.0004354818139190101</t>
  </si>
  <si>
    <t>6511</t>
  </si>
  <si>
    <t>0.0003991513010236371</t>
  </si>
  <si>
    <t>2332</t>
  </si>
  <si>
    <t>453d76ff52cf8a27a7c79aef8a35063e</t>
  </si>
  <si>
    <t>eNow, Inc.</t>
  </si>
  <si>
    <t>http://www.enowenergy.com</t>
  </si>
  <si>
    <t>eNow, Inc. develops solar energy solutions for the transportation industry. It specializes in renewable energy systems. The company offers solar photovoltaic panels to capture energy to power various systems, such as solar powered HVAC, refrigeration, lift gate, battery charging, and safety lighting systems; and on-board battery systems for various truck/trailer functions. It provides solutions for various applications, such as roof de-ice, safety lighting, cold plate and evaporator refrigeration, and lift gates; in-cab HVAC, communications, and entertainment; and engine starting, power steering, and cooling. The company serves OEMs, fleet owners, owner operators, or drivers. eNow, Inc. was founded in 2011 and is based in Warwick, Rhode Island.</t>
  </si>
  <si>
    <t>Warwick</t>
  </si>
  <si>
    <t>3983582</t>
  </si>
  <si>
    <t>Tamiami Angel Fund (2); Canadian Solar Inc.; Slater Technology Fund</t>
  </si>
  <si>
    <t>auxiliary power systems; supply auxiliary power; Solar Energy Solutions; cab climate control; proprietary solar products; heavy duty trucks; military vehicles. energy.; transportation industry; lift gates; refrigeration units; eNow systems; emergency lighting; solar. transportation; buses; leader; medium; tools; electronics</t>
  </si>
  <si>
    <t>auxiliary power; auxiliary; refrigeration units; proprietary solar; military vehicles; leader in providing; emergency lighting; duty trucks; climate control systems; cab; providing solar; heavy duty; gates; buses; climate control; systems are designed; exclusively; duty; lift; solar energy solutions; refrigeration; trucks; climate; medium; solar products; heavy; control systems; leader; emergency; power systems; energy solutions; units</t>
  </si>
  <si>
    <t>0.00008059633709178341</t>
  </si>
  <si>
    <t>0.00018013691234270836</t>
  </si>
  <si>
    <t>2333</t>
  </si>
  <si>
    <t>4707d6848a93c24057a3d7e2da237826</t>
  </si>
  <si>
    <t>Claro Energy Private Limited</t>
  </si>
  <si>
    <t>http://www.claroventures.com</t>
  </si>
  <si>
    <t>Claro Energy Private Limited offers solar powered water pumping solutions to power-deficit regions in India. The company offers solar powered water pumping solutions to meet irrigation water needs of remote and rural parts; solar water pumping solutions for drinking water to households, government departments, and commercial entities; and portable and stationary solar powered water purification systems. Claro Energy Private Limited was founded in 2011 and is based in New Delhi, India.</t>
  </si>
  <si>
    <t>claro energy; solar powered water; PV module characteristics centrifugal AC/DC pump and motor operation; drinking water; irrigation water; Energy offers solar water; Claro Energy fulfils; Claro energy procures; solar power irrigation; Claro Energy Private; powered water purification; SOLAR PUMPING SOLUTIONS; water purification systems; solar PV irrigation; drinking water needs; off-grid solar solutions; irrigation water needs; irrigation water discharge; quality solar PV; powered water projects; grid power; Stationary Solar Powered; customized drinking water; commercial entities; diesel power; ground water table; clean drinking water; WATER PURIFICATION PROJECTS; local solar insulation; solar modules; Solar Photovolatic Electrically; electrical powered voltages; business development competencies; solar energy; product development initiatives; rural parts; power-deficit regions; Erratic grid supply; cost effective solutions; intelligent controller; local engineering firm; different types; government departments; crop water; frequency drive solution; current resource base; good value proposition; irrigation pumps; variable frequency drives; proprietary intelligent controller</t>
  </si>
  <si>
    <t>pumping solutions; solar powered water; powered water; drinking water; water pumping; powered water purification; drinking; offers solar powered; irrigation; pumping; energy offers; water purification; water purification systems; variable frequency; solutions to meet; remote and rural; portable and stationary; government departments; forced; energy offers solar; deficit; centrifugal; bihar; solar water pumping; purification systems; purification; stationary; entities; diesel; grid power; rural; departments; variable; solar powered; farmers; regions; electrical power; households; grid solar; optimal; pump; frequency; providers; water projects; wall mount; variable frequency drives; variable frequency drive; uttar pradesh; uttar; trailer mounted; technology providers; systems are ideal; system offers; system configuration; specialized services; solar pv technologies; solar pv module; solar pumping solutions; solar pumping; solar power irrigation; solar panels installed; soaring; scenario; rapidly expanding; qualified team; pv technologies; pumping system; pumping solution; provide water; provide cost effective; provide cost; proven technology; procures; pradesh; power produced; power irrigation solutions; power irrigation; power and water; pollution free; photovolatic; payback period; panels installed; optimal solution; optimal design; offers solar water; offers off grid; largest providers; jharkhand; irrigation solutions; immense; groundwater; ground water; frequency drives; frequency drive; forcing; engineering firm; energy to produce; energy private; electrical powered; effective solutions</t>
  </si>
  <si>
    <t>0.00017017997180104072</t>
  </si>
  <si>
    <t>6275</t>
  </si>
  <si>
    <t>0.0002594358553614318</t>
  </si>
  <si>
    <t>6d0eb5f945166a0d7b86ef3f41833e8a</t>
  </si>
  <si>
    <t>Lowe &amp; Oliver Ltd.</t>
  </si>
  <si>
    <t>http://www.loweoliver.co.uk</t>
  </si>
  <si>
    <t>Lowe &amp; Oliver Ltd. provides electrical and mechanical services. It offers photovoltaic (solar PV) services; electrical installation services ranging from distribution panels and power supplies to lighting, fire alarms, and emergency lighting systems, as well as auxiliary services; and mechanical services that include the installation, maintenance, and repair of heating, plumbing, ventilation, air conditioning, gas, water, ducting, and refrigeration systems. The company also provides design services; maintenance services, including repairs and maintenance on existing buildings, as well as emergency services; and testing and reporting on its own and existing installations, as well as portable appliances. It offers its services for various projects, including educational institutions, commercial and industrial complexes, healthcare facilities, public sector buildings, historic buildings, and museums in the United Kingdom. The company was founded in 1923 and is based in Oxford, United Kingdom with an additional office in Eastleigh. Lowe &amp; Oliver Ltd. operates as a subsidiary of Lowe Holdings Ltd.</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</si>
  <si>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t>
  </si>
  <si>
    <t>oliver; mechanical services; well as portable; well as emergency; services ranging; sector buildings; refrigeration systems; public sector buildings; panels and power; museums; healthcare facilities; fire alarms; existing buildings; emergency lighting; electrical installation services; electrical and mechanical; ducting; distribution panels; complexes; repairs and maintenance; electrical installation; educational institutions; historic; emergency services; auxiliary; offers photovoltaic; services that include; public sector; offers its services; design services; emergency; mechanical; alarms; power supplies; refrigeration; lighting systems; educational; healthcare; commercial and industrial; institutions; plumbing; repairs; maintenance services; ventilation; reporting; installation services; air conditioning; ranging; conditioning; fire; sector; appliances; solar pv; repair</t>
  </si>
  <si>
    <t>0.0003508321321033094</t>
  </si>
  <si>
    <t>24325</t>
  </si>
  <si>
    <t>0.0004017718156393057</t>
  </si>
  <si>
    <t>2335</t>
  </si>
  <si>
    <t>3ae4ab0ecc7d04078e343cbd62a147bf</t>
  </si>
  <si>
    <t>Avegant Corporation</t>
  </si>
  <si>
    <t>http://www.avegant.com</t>
  </si>
  <si>
    <t>Avegant Corporation manufactures eye retina based electronic devices to view media and data files. The company was incorporated in 2012 and is based in Ann Arbor, Michigan.</t>
  </si>
  <si>
    <t>43644771</t>
  </si>
  <si>
    <t>Ann Arbor SPARK, Investment Arm (3); Intel Capital (2); NHN Investment Co., Ltd. (2); CrunchFund; 500 Startups; DN Capital Limited; Hangzhou Lianluo Interactive Information Technology Co.,Ltd; Kaiwu Capital</t>
  </si>
  <si>
    <t>Retinal Imaging Technology; single HDMI input; effortless extended viewing; optimal image quality; Manufactures eye retina; microscopic mirror array; mobile media consumption; mixed reality platform; data files.Consumer Electronics; reality. mobile. video; Personal Entertainment Mediawear; mixed reality headsets; multiple focal planes; lightweight portability; Avoids eyestrain; microscopic mirrors; Personal theater; 360-degree video; new media; rich audio; Visual content; life-like images; media sources; wearable devices; media players; drone transmitters; augmented reality; wide range; natural world; TV shows; game consoles; physical discomforts; wearable display; standard AUX; pixel-free images; unparalleled quality; Light Field.; electronic devices; Imaging Technologies; Near-Eyed Displays; low latency; mobile devices; everyday environment; micromirror arrays; compelling experience; Integrated battery; consumer product; Avegant; optics; vividness</t>
  </si>
  <si>
    <t>retina; mixed reality; microscopic; images directly; imaging technology; eye; mixed; augmented reality; wearable; augmented; content; streaming; reality; audio; media; images; displays; side; wearing; vividness; visual content; virtual and augmented; theater; technology takes advantage; technology takes; technology delivers; stylish; streaming video; streaming media; side by side; second set; reality headsets; powered led; portability; mounted displays; mimicking; media players; media and data; low powered; low latency; lon; light is reflected; integrated battery; immediacy; imaging technologies; image quality; holographic; head mounted displays; head mounted; hdmi; game consoles; free images; eyed; enables the visualization; effortless; data files; create ultra; consumer product; consoles; advanced optics; accommodate a wide; optics; wearable devices; transformed; projected; focal; clarity; audio and video; imaging; takes advantage; reflected; lightweight; latency; avoids; platform that enables; patented technology; compelling; directly; transmitters; movies; headsets; personal; worlds; unparalleled; li; consumed; announced; viewing; mirror; eyes; rich; pixel; accommodate; transmit; planes; delivers; glasses; pioneering; image; files</t>
  </si>
  <si>
    <t>0.00037113804785699096</t>
  </si>
  <si>
    <t>6569</t>
  </si>
  <si>
    <t>0.00028350453636586786</t>
  </si>
  <si>
    <t>2336</t>
  </si>
  <si>
    <t>bff8a381ae11feb83011d9c20b23794c</t>
  </si>
  <si>
    <t>Zipline Inc.</t>
  </si>
  <si>
    <t>http://flyzipline.com</t>
  </si>
  <si>
    <t>Zipline Inc. designs and manufactures drones that are used to deliver medications to rural clinics. Its drones deliver a range of medical products, such as vaccines, medicine, and blood. Zipline Inc. is based in San Francisco, California.</t>
  </si>
  <si>
    <t>43000000</t>
  </si>
  <si>
    <t>Sequoia Capital (3); Subtraction Capital (2); Andreessen Horowitz LLC; Visionnaire Ventures; SV Angel; Stanford Management Company; GV</t>
  </si>
  <si>
    <t>small robot airplane; commercial airliners; high level; temperature-controlled supply chain; Rwandan cellular network; Silicon Valley start-up; new flight plan; simple paper parachutes; rough weather conditions; twin electric motors; blood. drones. logistics.; simple medical product.; central distribution center; Zip; new drone; Zipline drones; small group; 3.5-pound payload; small aircraft; text message; eight-foot wingspan; health facility; health worker; open area; small packages; medical products; daily deliveries; emergency medicine; low altitudes; new mission; cold chain; remote clinics; parking spaces; rainy season; western half; power outages; home base; new battery; health clinic; SIM card; GPS receivers; poor condition; Clinic staff; vaccines; roads; delivery; healthcare; landing; fleet; safety</t>
  </si>
  <si>
    <t>zip; blood; vaccines; clinics; medicine; clinic; approaches; airplane designed; airliners; drone system; airplane; roads; text; high level; prepared; hospitals; fleet; paper; healthcare; payload; worker; wingspan; twin; swapping; spring loaded; spreadsheet; solve the problem; snapping; small group; small aircraft; sim card; runway; rough; researcher; rainy; power outages; pound; popping; place an order; patients; parachutes; open area; needed to provide; miles per hour; medications; low altitudes; it's that simple; improve access; hospitals and clinics; health clinic; enduring; died; death; cold chain; cellular network; builds products; brainchild; basically; arrives; area the size; carry; problem; landing; wash; sim; robot; chain; health; spring; saved; flight plan; drops; suspended; parachute; nation; altitudes; reach; western; loaded; box; outages; message; electric motors; developing countries; deliveries; center; workers; saves; season; racing; fall; winds; receivers; essentially; needed; silicon valley; population; planes; weather conditions; miles</t>
  </si>
  <si>
    <t>0.00020374594214957103</t>
  </si>
  <si>
    <t>10073</t>
  </si>
  <si>
    <t>0.0002620395090485418</t>
  </si>
  <si>
    <t>2337</t>
  </si>
  <si>
    <t>147a0045c66e678e9aa3bed36dfca0f7</t>
  </si>
  <si>
    <t>Advenira Enterprises, Inc.</t>
  </si>
  <si>
    <t>http://www.advenira.com</t>
  </si>
  <si>
    <t>Advenira Enterprises, Inc. manufactures and markets nano components. The company is based in Sunnyvale, California.</t>
  </si>
  <si>
    <t>deposition technology startup; film deposition technology; startup offering hardware; nanocomposite multifunctional coatings; Advenira Enterprises; Solution Derived Nanocomposite; low-emission architectural glass; clean tech applications; extremely diverse scope; materials. clean energy; critical high tech; innovative thin film; flat panel displays; SDN technology; immense potential; microelectronic industry; high throughput; solar cells; low cost; process equipment; food packaging; precursors; processing; semiconductor; novel</t>
  </si>
  <si>
    <t>thin film deposition; technology startup; precursors; nanocomposite; innovative thin film; innovative thin; film deposition; sdn; enterprises; deposition; well as food; technology that allows; production of energy; multifunctional; microelectronic; low emission; immense; food packaging; extremely diverse; clean tech; advanced process; startup; process equipment; possesses; architectural glass; derived; high throughput; cells and modules; offering; scope; tech; emission; throughput; novel; flat panel displays; diverse; high tech; panel displays; energy efficient; packaging; coatings; architectural; extremely; food; displays; low cost; flat panel; critical; potential</t>
  </si>
  <si>
    <t>0.00030428461835488156</t>
  </si>
  <si>
    <t>0.0002638243484873072</t>
  </si>
  <si>
    <t>2338</t>
  </si>
  <si>
    <t>447f19f5b1e148f0040ce6ce36a9273a</t>
  </si>
  <si>
    <t>Horizon Energy B.V.</t>
  </si>
  <si>
    <t>http://www.horizonnrg.nl</t>
  </si>
  <si>
    <t>Horizon Energy B.V. engages in development of renewable energy projects and installs solar panels at farms and schools. The company is based in Rotterdam, the Netherlands. As of April 7, 2011, Horizon Energy B.V. operates as a subsidiary of NV Huisvuilcentrale N-H.</t>
  </si>
  <si>
    <t>NV Huisvuilcentrale N-H</t>
  </si>
  <si>
    <t>horizon; engages in development; development of renewable; renewable energy projects; installs solar panels; energy projects; schools; farms; installs solar</t>
  </si>
  <si>
    <t>0.0003580789529032366</t>
  </si>
  <si>
    <t>5652</t>
  </si>
  <si>
    <t>0.0003274253301957462</t>
  </si>
  <si>
    <t>2339</t>
  </si>
  <si>
    <t>df4eb39fdf9379c901874e8707c3548b</t>
  </si>
  <si>
    <t>Consultora de Energías Renovables, S.A.</t>
  </si>
  <si>
    <t>http://www.conersa.es</t>
  </si>
  <si>
    <t>Consultora de Energías Renovables, S.A. engages in promoting, installing, and supporting renewable energies. Its activities include promoting and managing production power stations of alternative energies; designing, planning-programming, acquiring, developing, managing, testing, and tracking various projects; executing solar panels projects; operating a solar park; and installing roofs. Its projects include design, description, and specifications of various models of utility; installation of power stations; consultancy for company of mechanized and portable structures on reengineering design; design of the photovoltaic stations for the battery recharge of mobile vehicles of internal transport; integral projects for energy saving in industrial buildings, clinics, hospitals, housing, and big business surfaces; and study of urban over warmed water system. It serves institutional investors, companies, physical people, and familiar groups. The company was founded in 2006 and is based in Madrid, Spain.</t>
  </si>
  <si>
    <t>179983</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</si>
  <si>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t>
  </si>
  <si>
    <t>promoting; power stations; energies; managing; water system; warmed; solar park; serves institutional investors; serves institutional; renovables; institutional investors; installation of power; include design; executing; energías renovables; energías; big business; alternative energies; activities include; clinics; installing; stations; projects include; familiar; acquiring; renewable energies; industrial buildings; integral; description; recharge; groups; park; institutional; programming; consultancy; hospitals; surfaces; study; supporting; investors; specifications; energy saving; housing; physical; urban; roofs; transport; designing; internal; models; big; activities; alternative; saving; structures; planning</t>
  </si>
  <si>
    <t>0.00008350828545888602</t>
  </si>
  <si>
    <t>0.00015225660120829598</t>
  </si>
  <si>
    <t>2340</t>
  </si>
  <si>
    <t>742d8c08-68bc-9c49-cc0d-cfaf63d95fe5</t>
  </si>
  <si>
    <t>SSG Power</t>
  </si>
  <si>
    <t>http://www.ssgpower.co.in</t>
  </si>
  <si>
    <t>Manufactuer, supplier of solar products. SSG Power Private Limited is founded in early 2012 to spread the renewable energy to decrease carbon emission in the earth. 
	Our aim is to save the earth from global warming.
Its our responsibility to make awareness of Global Warming and to inspire the entire world to use solar products to save their future generation.
To overcome the power failures with affordable solar products.
Also to provide the world with high quality products for which we have given our entire efforts to manufacture with care.
SSG Power, which is a part of a powerful group named 'SSG Group Of Companies' manufacturers a wide range of Solar Equipments namely
Solar Power Packs, Solar Panels, Solar Batteries, Solar Inverter,Solar Water Heater, Solar Street Light, LED lights, Solar PCU, Hybrid Solar,
Complete Solar Packages and other customized solar Products.
We have experience of over 100s of installation in the field of Solar Power Plants.
What ever your interest may be in solar power, choosing us as your energy solutions, makes a perfect sense.
We have been in the industry for more than a years, so our experience in manufacturing, designing and installation will fulfill your needs and also you can trust our band for the same.
We are having excellent service set up, starting from manufacturing to customer service. This makes us to deliver outstanding quality and innovative product line to our customers.</t>
  </si>
  <si>
    <t>Rajapalayam</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</si>
  <si>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t>
  </si>
  <si>
    <t>global warming; warming; solar products; street light; solar water heater; solar street light; solar power packs; solar packages; pcu; high quality products; group of companies; future generation; field of solar; excellent service; named; innovative product; customized solar; supplier of solar; overcome; complete solar; solar inverter; hybrid solar; fulfill; inspire; failures; affordable solar; water heater; power packs; responsibility; quality products; equipments; entire; choosing; solar batteries; save; range of solar; trust; outstanding; solar street; band; solar power plants; led lights; heater; customer service; starting; packs; efforts; sense; aim; interest; awareness; commerce; solar water; excellent; street; earth; supplier; perfect; power plants; packages; designing; customized; hybrid; care; powerful; inverter; high quality; wide range; energy solutions; affordable</t>
  </si>
  <si>
    <t>0.00025714521097114774</t>
  </si>
  <si>
    <t>16194</t>
  </si>
  <si>
    <t>0.00028164332241000965</t>
  </si>
  <si>
    <t>Certain data and content provided by https://www.crunchbase.com/organization/ssg-power</t>
  </si>
  <si>
    <t>2341</t>
  </si>
  <si>
    <t>c7725c2a1c310afe06044c70622324f1</t>
  </si>
  <si>
    <t>http://www.dronevolt.com</t>
  </si>
  <si>
    <t>Drone Volt SA designs, manufactures, integrates, and sells remote controlled terrestrial and aerial drones for professionals. It also provides training, technical assistance, maintenance, and after sales services. The company offers its products and services for the media, security and surveillance, transportation, agriculture, architecture, archeology, and topography sectors. Drone Volt SA was founded in 2011 and is based in Villepinte, France.</t>
  </si>
  <si>
    <t>Villepinte</t>
  </si>
  <si>
    <t>Yorkville Advisors Global LP</t>
  </si>
  <si>
    <t>ALDRV (Euronext Paris)</t>
  </si>
  <si>
    <t>Drone Volt; professional drones; accompanying administrative requirements; Civil Aviation Authority; outdoor flight centers; business. aerospace. drones.; Flight Training Center; UAV solutions; technical expertise; manufacture; assembly; distribution; sales; creation; Copenhagen; showroom; Denmark; thousands; experience; France; customers; range; services; diagnosis; repair; maintenance</t>
  </si>
  <si>
    <t>drone volt; volt; professional drones; distribution and sales; creation; uav solutions; training center; solutions for professionals; showroom; services and training; offers uav; expertise and experience; customers online; civil aviation authority; civil aviation; aviation authority; accompanying; technical expertise; diagnosis; repair and maintenance; range of services; flight training; assembly; helped; authority; specializes; administrative; expertise; globally; thousands; indoor; located; civil; centers; aviation; center; professionals; start; repair; outdoor</t>
  </si>
  <si>
    <t>0.00011803211566985002</t>
  </si>
  <si>
    <t>21898</t>
  </si>
  <si>
    <t>0.00023382013000054557</t>
  </si>
  <si>
    <t>2342</t>
  </si>
  <si>
    <t>6a049b893e90246b0dbaf806f47ec25e</t>
  </si>
  <si>
    <t>Ctrl Me Robotics, Inc.</t>
  </si>
  <si>
    <t>http://ctrl.me</t>
  </si>
  <si>
    <t>CTRL Me Robotics, LLC designs, manufactures, and markets custom and ready-to-fly multirotors, and drone kits for film and other industries. It also offers development, 3D printing, and prototyping services; repair, upgrades, and assembly services; instructions and training; aerial cinematography; and equipment rental services. The company offers products through its showroom. CTRL Me Robotics, LLC was founded in 2013 and is headquartered in Venice, California.</t>
  </si>
  <si>
    <t>Tandem Entrepreneurs Management Services, LLC.</t>
  </si>
  <si>
    <t>Snap Inc.</t>
  </si>
  <si>
    <t>ctrl me robotics; custom drones; LA Robotics Club; private citizens; Flight Guarantee; essential multirotor tactics; highest quality; state-of-the-art multirotor products; highest quality aerials; best aerial footage; highest quality parts; LA Drones; current market offerings; photography. robotics. software; breathtaking aerial images; DJIGlobal. drones. hardware.; premium customer service; Security companies; ready-to-fly multirotors; Ctrl.Me Robotics; ready-to-fly multi-rotors; drone kits; markets custom; multirotor world; drone kit; custom prints; custom parts; Multirotors Simple.; faulty parts; multirotor technology; AERIAL CINEMATOGRAPHY; Build consultations; small prototypes; American Manufacturing; MeetUp groups; Venice office; ultra-realistic renderings; premium service; online tutorials; social platforms; Flight telemetry; California Headquarters; Venice Beach; EQUIPMENT RENTAL; monthly events; everyday solutions; incredible world; ground-breaking designs; key component; large inventory</t>
  </si>
  <si>
    <t>multirotors; multirotor; drones and robotics; roboticists; industrial security; citizens; cinema; ready to fly; we're; assemble; prototypes; corporations; prototyping; host; premium; kit; highest quality; face; rental; guarantee; dealers; tutorials; thriving; team of pilots; tactics; social platforms; setups; reserved; renderings; rapid prototyping; quality parts; qualified team; providing solutions; prop; products and technologies; produce custom; premium service; meetup; masses; key component; inventors; intent; ground breaking; grew; futuristic; flight telemetry; film and photography; faulty; face to face; equipment rental; entire process; educate; drone kits; drone kit; design custom; custom parts; current market; create custom; consultations; conduct testing; bring your drone; breathtaking; appointment; aerials; aerial footage; aerial cinematography; club; beach; prints; innovators; create high; teach; rentals; consultants; breaking; photography; realistic; multi rotors; incredible; photography and video; goal; fly; weekly; culture; aerial images; professionals; visualize; ready; assembly; headquarters; cinematography; instructions; highest; passion; craft; rotors; demonstrate; engineers; repair; enthusiasts</t>
  </si>
  <si>
    <t>0.0002851261361208573</t>
  </si>
  <si>
    <t>29693</t>
  </si>
  <si>
    <t>0.0003092839237219832</t>
  </si>
  <si>
    <t>67de1ca58430bccdbf904a601356839c</t>
  </si>
  <si>
    <t>Festo Korea Co., Ltd.</t>
  </si>
  <si>
    <t>http://www.festo.co.kr</t>
  </si>
  <si>
    <t>Festo Korea Co., Ltd. manufactures and supplies pneumatic and electric drive technology. It offers pneumatic drives, servo-pneumatic positioning systems, electromechanical drives, motors and controllers, grippers, handling systems, vacuum technology, valves, valve terminals, sensors, image processing systems, compressed air preparation systems, pneumatic fittings systems, electrical connector technology, control technology and electrical peripherals, and other pneumatic equipment. The company also provides technical support, including toothed belt replacement, pre-tensioning adjustment, and wearing parts replacement, as well as wiring, fittings, connections, travel paths, and guides checking; and on-site services, such as commissioning, fault finding and fault clearance, components replacement, maintenance, system inspection, and product briefing, as well as installation, conversion, and extension services. In addition, it offers energy saving and logistics optimization services, commissioning axis systems, and spare parts; and skills development and consulting, and training services. The companys products are used in water/sewage treatment, biotechnology/pharmaceutical, chemical, oil and gas, automotive and tier 1 supplier, electro mobility, food and beverage, small parts assembly and electronics, semiconductor, solar and flat-panel, water technology, laboratory automation, mobile pneumatics, mechatronic motion solutions, energy efficiency, and machine safety industries. Further, it sells its products online. The company was founded in 1980 and is based in Seoul, South Korea. It has operations in Africa, America, Asia, Australia, Europe, and internationally. Festo Korea Co., Ltd. operates as a subsidiary of Festo AG &amp; Co. KG.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</si>
  <si>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t>
  </si>
  <si>
    <t>pneumatic; festo; fault; drives; fittings; replacement; commissioning; well as installation; wearing; water technology; valve terminals; vacuum technology; tier supplier; tensioning; technology and electrical; solar and flat; small parts assembly; small parts; skills development; site services; sewage treatment; sewage; servo pneumatic positioning; servo pneumatic; safety industries; processing systems; pneumatics; pneumatic positioning systems; pneumatic positioning; pneumatic equipment; pneumatic drives; parts assembly; optimization services; offers energy saving; motors and controllers; motion solutions; mobile pneumatics; mechatronic; machine safety; logistics optimization; laboratory automation; image processing systems; grippers; extension services; electromechanical drives; electro mobility; electrical peripherals; electric drive; drive technology; development and consulting; compressed air preparation; compressed air; checking; automotive and tier; assembly and electronics; air preparation; positioning systems; compressed; peripherals; electromechanical; handling systems; clearance; servo; control technology; offers energy; adjustment; tier; paths; biotechnology; belt; food and beverage; finding; connector; valve; guides; beverage; preparation; extension; terminals; training services; electro; spare parts; products online; manufactures and supplies; technical support; mobility; image processing; connections; valves; spare; pharmaceutical; positioning; motors; optimization; axis; energy saving; wiring; skills; laboratory; travel</t>
  </si>
  <si>
    <t>0.0001613189670167286</t>
  </si>
  <si>
    <t>0.00029652032619141566</t>
  </si>
  <si>
    <t>2344</t>
  </si>
  <si>
    <t>7ec2ff40516341327b740484271ce264</t>
  </si>
  <si>
    <t>Applied Materials (China), Inc.</t>
  </si>
  <si>
    <t>Applied Materials (China), Inc. engages in the design, manufacture, and sale of semiconductor fabrication equipment in China and internationally. The company offers systems that perform primary processes used in chip fabrication, including atomic layer deposition, chemical vapor deposition, physical vapor deposition, etch, rapid thermal processing, chemical mechanical planarization, and wafer metrology and inspection, as well as systems that etch, clean, measure, and inspect circuit patterns on masks used in the photolithography process. It primarily serves manufacturers of semiconductor wafers and chips, flat panel liquid crystal displays, and solar photovoltaic cells and modules. The company is based in Pudong, China. Applied Materials (China), Inc. operates as a subsidiary of Applied Materials China, Ltd.</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</si>
  <si>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t>
  </si>
  <si>
    <t>etch; applied materials; vapor deposition; vapor; deposition; fabrication; well as systems; thermal processing; rapid thermal; physical vapor deposition; physical vapor; photolithography; offers systems; liquid crystal displays; layer deposition; fabrication equipment; crystal displays; chemical vapor deposition; chemical vapor; chemical mechanical; atomic layer deposition; atomic layer; applied; semiconductor wafers; liquid crystal; metrology; masks; atomic; inspect; cells and modules; chemical; chips; crystal; photovoltaic cells; patterns; chip; wafer; primary; wafers; physical; measure; liquid; layer; rapid; circuit; perform; displays; flat panel; solar photovoltaic; mechanical; processes</t>
  </si>
  <si>
    <t>0.00041685893507839616</t>
  </si>
  <si>
    <t>12985</t>
  </si>
  <si>
    <t>0.00036058588295613157</t>
  </si>
  <si>
    <t>2345</t>
  </si>
  <si>
    <t>88bfa34c599650290ec52617657609ee</t>
  </si>
  <si>
    <t>The Sky Guys Ltd.</t>
  </si>
  <si>
    <t>http://theskyguys.ca</t>
  </si>
  <si>
    <t>The Sky Guys Ltd. provides unmanned aerial vehicle enabled services to private and public sectors worldwide. It offers services ranging from aerial photography and video to surveying and mapping. The company also provides consulting and training services. It serves Fortune 500 companies in power and utilities, oil and gas, infrastructure, manufacturing, mapping and surveying, construction and engineering, commercial real estate, residential real estate, condos and high rises, sports and events, golf courses, weddings and proposals, and travel and tourism, as well as film, television, and corporate industries. The company has a strategic partnership with DJI. The Sky Guys Ltd. was founded in 2015 and is based in Oakville, Canada with additional offices in Canada.</t>
  </si>
  <si>
    <t>1556450</t>
  </si>
  <si>
    <t>uav school; uav specialty services; company UAV School; UAV photography; UAV mapping; aerial photography; UAV Operations; UAV systems; edge aerial drone; unmanned aerial vehicle; aerial vehicle-enabled services; unmanned arial vehicle; booming industry; profoundly different look; national customer base; fully certified training; program grants students; big business growth; pilot decision making; champion product. aerospace.; drone pilots; Provide drone; art drone; aerial technology; training services; Consulting services; public sectors; UAV-enabled services; Help people; cutting-edge equipment; latest state; professional photographers; art cameras; radio proficiency; varied industries; data-driven decisions; edge equipment; air regulations; flight planning; weather systems; exceptional service; human factor; operator certificates; Sky Guys; camera technology; UAVs; video; leaders; money; world</t>
  </si>
  <si>
    <t>champion; booming; school; alongside; enabled; aerial photography; leaders; consulting services; unmanned aerial vehicle; aerial vehicle; edge; cutting edge; weather systems; varied; training program; surveying and mapping; students complete; services utilizing; services ranging; services help; sectors worldwide; provide drone; profoundly; proficiency; professional photographers; photography video; photographers and drone; offers services ranging; offer a variety; meteorology; integrated approach; help people; help clients; guys; fully certified; full potential; exceptional service; encompasses; edge unmanned aerial; edge unmanned; drone or unmanned; cutting edge unmanned; consulting and training; certified training; camera technology; big or small; big business; arial; aerial technology; photography; consulting; public sectors; manufacturing and distribution; driven decisions; data driven decisions; specialty; private and public; restricted; grants; customer base; integrate; photography and video; big; uavs; uav systems; program; cutting; leading edge; flight planning; certificates; art; photographers; aeronautical; money; videography; decision making; data driven; sectors; licensing; aerial drone; offers services; feel; realize; mapping; training services; save money; employs; students; fully autonomous; drone pilots; concentrated; exceptional; factor; sky; regulations; decision; bringing; providers; decisions; surveying</t>
  </si>
  <si>
    <t>0.00024624161402484607</t>
  </si>
  <si>
    <t>4923</t>
  </si>
  <si>
    <t>0.00021418761373114773</t>
  </si>
  <si>
    <t>e5b6c758-0664-198a-8d4e-5ee89d124808</t>
  </si>
  <si>
    <t>http://envirodrone.ca</t>
  </si>
  <si>
    <t>ENVIRODRONE® is a commercial drone that performs a variety of professional mapping services.</t>
  </si>
  <si>
    <t>professional mapping services; professional mapping; envirodrone; drone that performs; mapping services; performs; commercial drone; mapping</t>
  </si>
  <si>
    <t>0.0004152050620343844</t>
  </si>
  <si>
    <t>9391</t>
  </si>
  <si>
    <t>0.00039319639935684236</t>
  </si>
  <si>
    <t>Certain data and content provided by https://www.crunchbase.com/organization/envirodrone-ltd</t>
  </si>
  <si>
    <t>2347</t>
  </si>
  <si>
    <t>a1b7eb3d058d40859f9d6149be0c0e61</t>
  </si>
  <si>
    <t>http://www.azurdrones.com</t>
  </si>
  <si>
    <t>Azur Drones, SAS performs drone inspection and surveying services. The company was founded in 2012 and is based in Paris, France.</t>
  </si>
  <si>
    <t>6974053</t>
  </si>
  <si>
    <t>Inter Invest SA</t>
  </si>
  <si>
    <t>drones; Azur Drones; BATI drones; offer BATI drones; TP drones; Thermo drones; Expert drones; operator drones; drones operations; Azur drones'guard; AZUR UAV; Supply thermo UAV; civilian drone maker; topographic surveys; customers. drone management; video surveillance solution; professional training organization; thermal inspection solution; aerial thermography solution; photovoltaic power plant; HVAC engineer ere; various funding bodies; large surface ships; Les method steps; data capture; professional drone; continuous training; thermal orthophotography; temporal follow-up; project management; risk management; public actors; main resultants; construction site; visual inspection; thermographic operations; civilian experience; industrial sites; environmental constraints; construction companies; data collection; processing services; secure conditions; insurance companies; construction sector; wide range; public works; land owners; civil engineers; natural hazards</t>
  </si>
  <si>
    <t>diagnosis; thermo; topographic; topographic surveys; professional training; orthophotography; actors; puts; data capture; identifying; funding; advice; consultancy; surveys; civilian; project management; well as training; visual inspection; thermography; thermographic; thermal inspection; temporal; surveillance solution; surface ships; statements; solution proven; resultants; range of customers; public works; provide high quality; processing services; procedure; powerful solutions; post treatment; photovoltaic power plant; owners and operators; offers powerful; offer drones; natural hazards; military and civilian; management and risk; les; large surface; land owners; insurance companies; initiated; industrial sites; environmental constraints; ensure safety; drones to provide; drone maker; declared; construction site; capture and processing; accompaniment; inspected; operator; follow; construction companies; eligible; civilian drone; risk management; continuing; professional drone; photovoltaic power; hazards; duration; video surveillance; constraints; provide high; local authorities; bodies; maker; facades; operators; scope; expertise; ships; audit; wired; architects; authorities; capture; performs; engineer; guarantees; steps; managers; hvac; assistance; organization; power plant; expert; method; compliance; offices; data collection; post; deploy; combining</t>
  </si>
  <si>
    <t>0.0001265995388762578</t>
  </si>
  <si>
    <t>21006</t>
  </si>
  <si>
    <t>0.0002113230958230989</t>
  </si>
  <si>
    <t>815b0ca3-74a4-415d-e4c0-7b66620289a7</t>
  </si>
  <si>
    <t>LCC Pakistan</t>
  </si>
  <si>
    <t>LCC Pakistan develops and offers IoT-based solution for the management of telecom sites. LCC PAK’s site solution manages the power from different sources such as solar panels, batteries, utility and generators in an efficient manner.</t>
  </si>
  <si>
    <t>Islamabad</t>
  </si>
  <si>
    <t>telecom sites; efficient manner; develops and offers; manner; telecom; manages; iot; telecommunications; sites; generators</t>
  </si>
  <si>
    <t>0.00024789169917713175</t>
  </si>
  <si>
    <t>3197</t>
  </si>
  <si>
    <t>0.0002625294423469296</t>
  </si>
  <si>
    <t>Certain data and content provided by https://www.crunchbase.com/organization/lcc-pakistan</t>
  </si>
  <si>
    <t>2349</t>
  </si>
  <si>
    <t>1c56ef7829d7379fc6cfb0ac2db109fa</t>
  </si>
  <si>
    <t>EBI Inc.</t>
  </si>
  <si>
    <t>http://www.ebiweb.ca</t>
  </si>
  <si>
    <t>EBI Inc. markets and distributes consumer electronics to the retail sector. The companys products include batteries, generators, power inverters, solar panels, power assisted bicycles, and flash lights. Additionally, it provides electric massagers, massage chairs, saunas, and infrared trash cans. The company markets its products under EnerG+, iComfort, and Mivitta brand names. It also markets cordless phones, DVD players, digital and video cameras, MP3 players, and televisions. EBI is based in Boisbriand, Canada.</t>
  </si>
  <si>
    <t>Boisbriand</t>
  </si>
  <si>
    <t>players; trash; saunas; retail sector; products include batteries; power assisted bicycles; power assisted; massagers; massage chairs; massage; markets and distributes; include batteries; dvd players; cordless; chairs; cans; assisted bicycles; video cameras; power inverters; bicycles; assisted; mp players; dvd; televisions; flash; mp; infrared; additionally; consumer electronics; generators; phones; sector; retail</t>
  </si>
  <si>
    <t>0.00041947295935192104</t>
  </si>
  <si>
    <t>6527</t>
  </si>
  <si>
    <t>0.00041979801948088927</t>
  </si>
  <si>
    <t>56f02707485b9ff328c9e4d3551ccec1</t>
  </si>
  <si>
    <t>Real Goods Trading Corporation</t>
  </si>
  <si>
    <t>http://realgoods.com</t>
  </si>
  <si>
    <t>Real Goods Trading Corporation engages in the retail and installation of solar living goods in North America. It provides solar and renewable energy products, such as solar panels, inverters, solar water pumps, batteries, cables and wiring, charge controllers, meters and monitors, and electrical components and enclosures; and outdoor and off-grid products, including hiking and camping products, emergency preparedness products, chargers and batteries, lights and lanterns, solar powered products, solar appliances, composters, composting toilets, freezers and refrigerators, bicycles and accessories, and on the road products. The company also provides green home products, such as compost collector, non-electric appliance, garden and patio, green cleaning, kitchen, energy efficiency, and water and air quality, as well as bed, bath, and body products; toys, science kits, and outdoor fun products for kids; and gardening and composting, renewable energy, childrens, food and beer, animal husbandry, construction and projects, off-grid living, lifestyle and health, homesteading, emergency preparedness, water conservation, and crafts related books. It also sells products online. The company was founded in 1978 and is based in Hopland, California. Real Goods Trading Corporation operates as a subsidiary of Real Goods Solar, Inc.</t>
  </si>
  <si>
    <t>Hopland</t>
  </si>
  <si>
    <t>8727211</t>
  </si>
  <si>
    <t>RGTC (Nasdaq Global Market)</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</si>
  <si>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t>
  </si>
  <si>
    <t>emergency preparedness; composting; preparedness; living; water conservation; water and air; solar powered products; solar living; solar and renewable; sells products online; real goods; powered products; patio; including hiking; husbandry; hiking; grid products; crafts; composting toilets; compost; chargers and batteries; cables and wiring; beer; animal husbandry; goods; gardening; electrical components; corporation engages; bed; bicycles; toilets; sells products; kids; air quality; solar water pumps; freezers; bath; animal; emergency; outdoor; children; books; camping; refrigerators; lanterns; collector; renewable energy products; lifestyle; enclosures; water pumps; toys; trading; products online; garden; kitchen; appliance; conservation; charge controllers; body; installation of solar; fun; road; wiring; science; solar water; meters; monitors; energy products; cables; cleaning; kits; chargers; solar powered; food; corporation; energy efficiency; controllers; health; appliances; retail; pumps</t>
  </si>
  <si>
    <t>0.00038267881695634894</t>
  </si>
  <si>
    <t>26383</t>
  </si>
  <si>
    <t>0.0004380296481231557</t>
  </si>
  <si>
    <t>2351</t>
  </si>
  <si>
    <t>b959f27c-7c52-d77e-4018-30822719aa14</t>
  </si>
  <si>
    <t>Zyro</t>
  </si>
  <si>
    <t>http://www.zyrogames.com/</t>
  </si>
  <si>
    <t>Zyro is an aerial drone game and brainchild of veteran engineers, drone enthusiasts, and rugby players for outdoor sport.
The team started up the project based on a decade of experience building the Gumstix, Inc. electronics that are used in drones.</t>
  </si>
  <si>
    <t>Redwood City</t>
  </si>
  <si>
    <t>veteran; rugby; drone enthusiasts; decade of experience; brainchild; recreation; decade; enthusiasts; aerial drone; sport; players; game; started; apps; engineers; outdoor</t>
  </si>
  <si>
    <t>0.0002976712577488814</t>
  </si>
  <si>
    <t>5135</t>
  </si>
  <si>
    <t>0.0002946423870459368</t>
  </si>
  <si>
    <t>Certain data and content provided by https://www.crunchbase.com/organization/zyro</t>
  </si>
  <si>
    <t>2352</t>
  </si>
  <si>
    <t>2d6f44ed8d59eef97a7bf1b4267dc4cc</t>
  </si>
  <si>
    <t>CivicSolar, Inc</t>
  </si>
  <si>
    <t>http://www.civicsolar.com</t>
  </si>
  <si>
    <t>CivicSolar, Inc. distributes solar equipment in North America. It sells solar panels, solar power inverters, inverter parts and accessories, grid tied systems, off grid solar systems, power panels, back-up power solutions, monitoring devices, racking and mounting systems, solar trackers, batteries and enclosures, charge controllers, electrical and safety supplies, tools, and solar powered pumps. The companys products are used in residential solar homes, commercial solar systems, and grid tied systems; and off grid solar PV applications, such as RVs and boats. It offers products through dealers. CivicSolar, Inc. was incorporated in 2009 and is based in San Francisco, California.</t>
  </si>
  <si>
    <t>400000</t>
  </si>
  <si>
    <t>innovative solar distributor; installation know-how; solar distributor partnering; North America; engineering experience; web tools; CivicSolar accept phone; distribution model; right equipment; new distribution model; long-term reliability; global manufacturers; customer support team; businesses. clean energy.; performance history; email orders; installer customers; CivicSolar offers; solar equipment; selection; modules; balance-of-systems; installers; behalf; savings; costs; developers; job; industry</t>
  </si>
  <si>
    <t>solar distributor; balance of systems; tools to help; term reliability; pre qualified; offers a full; negotiate; model allows; long term reliability; leading manufacturers; industry's leading; global manufacturers; innovative solar; behalf; distributor; partnering; selection; pass; balance; history; job; qualified; support team; succeed; pass the savings; offer a full; helping its customers; help you find; focused on helping; fax; dedicated customer; customers find; customer support; accept; long term; developers; installers; term; savings; solar equipment; orders; greentech; pre; find; model; reliability; win; directly; email; successful; installer; helping; bring; dedicated; phone; focused</t>
  </si>
  <si>
    <t>0.00025954315483345947</t>
  </si>
  <si>
    <t>7968</t>
  </si>
  <si>
    <t>0.0002552354100171615</t>
  </si>
  <si>
    <t>2353</t>
  </si>
  <si>
    <t>a5ef3bbb8f1f356d746d4f0d4906aed0</t>
  </si>
  <si>
    <t>Aeromao Inc.</t>
  </si>
  <si>
    <t>http://www.aeromao.com</t>
  </si>
  <si>
    <t>Aeromao Inc. designs and manufactures unmanned aerial vehicles for image acquisition for mapping and surveying applications. The company also manufactures aluminum telescopic masts for various applications, such as elevated photography, antenna deployment, survey equipment, and sport filming and research. Its products are used by government institutions, private companies, universities, and research organizations in various applications and tasks worldwide. The company was founded in 2010 and is based in Mississauga, Canada.</t>
  </si>
  <si>
    <t>1481400</t>
  </si>
  <si>
    <t>unmanned aerial vehicles; swappable multisensors capabilities; parachute recovery; aerial photography; aluminum telescopic; various applications; elevated photography; cero experience; sport filming; survey equipment; megapixel camera; government institutions; private companies; GNSS PPK upgrade; remotely piloted vehicles; image acquisition; research organizations; mapping applications; turnkey systems; ready-to-use camera control; exceptionally detailed DEMs; unparallel mutisensor capabilities; long range data; Agisoft PhotoScan Pro; sinlge user licence; fully automated workflow; aerospace. manufacturing. navigation; Start acquiring data; Aeromapper series; Manufacture drone; aerial images; aerial imagery; Aeromapper Talon; CAD applications; AeroMapper EV2; video downlink; carbon fiber; flight modes; manual overrride; flight endurance; affordable UAV; polygonal models; remote sensing; Aeromao manufacture; high resolution; professional class; standard configuration; wide range; customizable results; image aqcisition</t>
  </si>
  <si>
    <t>telescopic masts; telescopic; masts; parachute; twenty; turnkey systems; systems that offer; swappable; survey equipment; step by step; series of unmanned; private companies; megapixel camera; megapixel; mapping applications; image acquisition; government institutions; flight tested; delivered ready; combination of optics; elevated; individually; endurance; delivered; sport; manual; setup; antenna; surveying; step; recovery; strength; filming; survey; universities; detailed; institutions; ease; tasks; unmanned aerial vehicles; aerial vehicles; mapping; workflow enables; video downlink; textured; talon; services with uavs; sensing and mapping; providing aerial photography; providing aerial; proven track; produce professional; ppk; polygonal; pix dmapper; pix; piloted vehicles; photogrammetric; outperform; orthophotos; manufactures unmanned aerial; manufactures unmanned; manufactures aluminum; link control; licence; highly precise; generate high; fully automated workflow; flight modes; exceptionally; downlink; dmapper; desktop computer; data link control; currently operating; cm accuracy; clients including; camera control; cad applications; automated workflow; optics; ready; aerial photography; photography; turnkey; tested; reinforced; deployment; acquisition; gnss; combination; terrestrial; georeferenced; data link; acquiring; capabilities; organizations; image; timely; series</t>
  </si>
  <si>
    <t>0.0004144697229158597</t>
  </si>
  <si>
    <t>13971</t>
  </si>
  <si>
    <t>0.00039925800707892554</t>
  </si>
  <si>
    <t>2354</t>
  </si>
  <si>
    <t>ad7a6beb6c490fa51aaccb42dec696c8</t>
  </si>
  <si>
    <t>Glassolutions Saint-Gobain Limited</t>
  </si>
  <si>
    <t>http://www.glassolutions.co.uk</t>
  </si>
  <si>
    <t>Glassolutions Saint-Gobain Limited processes, distributes, installs, and repairs glass and glazing solutions for architectural, construction, building maintenance, door and window, and insurance repair sectors in the United Kingdom. It offers fire-resistant, black painted, photovoltaic, sealed unit, active, coated, float, heat treated, laminated, lacquered, enameled, patterned, silvered, and acid-etched glasses, as well as structural glazing systems. It offers products for interior applications, such as architraves, island and work surfaces, kickboards, shower panels, skirting boards, upstands, wall claddings, window sills, splash backs, glass floors, partitions/screens, doors, staircases/footbridges, balustrades/guarding, display cases, mirrors, and furniture; exterior applications, including windows, balconies/ballustrudes/guarding, roofs/roof-lights, canopies, conservatories, curtain walling, spandrels/external wall claddings, atrium, shopfronts, structural glazing systems, and doors; and other applications, such as street furniture, lifts, solar panels, aquariums, and signage. The company also offers glazing installation, repair, replacement, and contracting services. Glassolutions Saint-Gobain Limited was formerly known as Solaglas Limited and changed its name to Glassolutions Saint-Gobain Limited in March 2012. The company was incorporated in 1989 and is based in Binley, United Kingdom. Glassolutions Saint-Gobain Limited operates as a subsidiary of Compagnie de Saint-Gobain S.A.</t>
  </si>
  <si>
    <t>Binley</t>
  </si>
  <si>
    <t>Warwickshire</t>
  </si>
  <si>
    <t>Compagnie de Saint-Gobain S.A.</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</si>
  <si>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t>
  </si>
  <si>
    <t>glazing; wall claddings; structural glazing; guarding; claddings; furniture; doors; well as structural; walling; treated; street furniture; staircases; splash; shopfronts; roof lights; patterned; partitions; painted; offers fire; interior applications; including windows; footbridges; fire resistant; external wall; etched; curtain walling; building maintenance; balustrades; balconies; acid etched; window; conservatories; structural; float; island; lifts; canopies; contracting services; wall; shower; curtain; laminated; floors; repair; glasses; sealed; offers products; mirrors; acid; signage; exterior; screens; contracting; coated; black; boards; surfaces; interior; door; repairs; cases; resistant; external; architectural; street; roofs; replacement; active; windows; fire; insurance; sectors; unit; display; processes</t>
  </si>
  <si>
    <t>0.0007953636254021634</t>
  </si>
  <si>
    <t>0.00065526408983949</t>
  </si>
  <si>
    <t>2355</t>
  </si>
  <si>
    <t>29f22576-b995-7a98-dd3a-b5e692af2146</t>
  </si>
  <si>
    <t>M3 Energias Renovaveis</t>
  </si>
  <si>
    <t>http://www.m3energia.com</t>
  </si>
  <si>
    <t>M3 Energias Renovaveis is based on installing solar panels for free and being paid on a fraction of the equivalent fee the customer. I`m starting a energy business in Brazil in a new shape. It is based on installing solar panels for free and being paid on a fraction of the equivalent fee the customer would pay to the utility company.
 In Brazil, there are huge incentives for the big companies, there is a lot of government support for the poorer people but the middle class and small business pay the highest rates around. These two last are their main targets. They want to make power sustainable and cheaper for everyone.</t>
  </si>
  <si>
    <t>installing solar panels; fee; paid; installing solar; equivalent; fraction; poorer; government support; energy business; energias; big companies; pay; installing; small business; middle; huge; incentives; targets; customer service; starting; cheaper; shape; lot; rates; big; main; highest; class; sustainable</t>
  </si>
  <si>
    <t>0.00030547184824482294</t>
  </si>
  <si>
    <t>0.00026371921557673234</t>
  </si>
  <si>
    <t>Certain data and content provided by https://www.crunchbase.com/organization/m3-energias-renovaveis</t>
  </si>
  <si>
    <t>2356</t>
  </si>
  <si>
    <t>ce4d6cf61a58753bed761a6f2eabaebb</t>
  </si>
  <si>
    <t>PSYGIG Inc.</t>
  </si>
  <si>
    <t>http://www.psygig.com</t>
  </si>
  <si>
    <t>PSYGIG Inc. develops and provides big data infrastructure solutions to visualize and process data from cars, drones, and robots on the cloud to process and build data-driven applications. It offers multiplatform SDK to capture raw hardware/sensor measurements, send control logs and error reports to the cloud, and track robots navigation and interactions with the physical world; online diagnostic tools; and dashboards. The company is headquartered in Tokyo, Japan.</t>
  </si>
  <si>
    <t>Open Network Lab, Inc.</t>
  </si>
  <si>
    <t>process data; error; diagnostic tools; dashboards; infrastructure solutions; interactions; sdk; logs; visualize; robots; diagnostic; data driven; send; big data; reports; raw; measurements; cars; physical; big; driven; track; navigation; capture; sensor</t>
  </si>
  <si>
    <t>0.00008095405419093634</t>
  </si>
  <si>
    <t>0.00010682161111404324</t>
  </si>
  <si>
    <t>2357</t>
  </si>
  <si>
    <t>260000c8-e573-81b7-da56-11851882d530</t>
  </si>
  <si>
    <t>Drones Networking</t>
  </si>
  <si>
    <t>http://www.dronesnetworking.se/</t>
  </si>
  <si>
    <t>Drones Networking sells and develops autonomous and remote controlled robots for civilian and military markets.</t>
  </si>
  <si>
    <t>Vallda</t>
  </si>
  <si>
    <t>military markets; develops autonomous; controlled robots; civilian and military; remote controlled; networking; civilian; controlled; robots</t>
  </si>
  <si>
    <t>0.0002075359815532717</t>
  </si>
  <si>
    <t>0.00022535895245899597</t>
  </si>
  <si>
    <t>Certain data and content provided by https://www.crunchbase.com/organization/drones-networking</t>
  </si>
  <si>
    <t>2358</t>
  </si>
  <si>
    <t>00368dcc3b51ef296534f7625051c790</t>
  </si>
  <si>
    <t>MeetSolar Srl</t>
  </si>
  <si>
    <t>MeetSolar Srl owns and operates eight industrial solar panels in Apulia, with a combined installed capacity of eight megawatt-peak. The company is based in Italy. As of December 22, 2009, MeetSolar Srl operates as a subsidiary of TerniEnergia SpA.</t>
  </si>
  <si>
    <t>1145886</t>
  </si>
  <si>
    <t>TerniEnergia SpA</t>
  </si>
  <si>
    <t>2359</t>
  </si>
  <si>
    <t>e0b449d1-ac80-2a98-2616-d18ea2aa94fb</t>
  </si>
  <si>
    <t>Tridain</t>
  </si>
  <si>
    <t>http://www.tridain.com/</t>
  </si>
  <si>
    <t>Tridain, LLC is a company specializing in logistical drone services based out of Houston, Texas. Tridain, LLC is a company specializing in logistical drone services based out of Houston, Texas, offers a new way for businesses to interact with their clients through e-commerce. They have developed a proprietary (patent pending) network in which drones can operate safely and effectively that is not currently offered by anyone else. It consists of merging their drone technology with the speed of an e-commerce network that brings the online ordering and delivery to the brick and mortar stores of today. This will ensure that all drones in their system will be speaking the same language and can operate safely in a complex environment of store to consumer delivery. They will create a standardization and uniformity that all drone manufacturing companies and end users can utilize in order to comply with regulation safety guidelines while eliminating any privacy concerns or navigational hazards. They are seeking $1,000,000 in equity investment to fund phase one of their project.</t>
  </si>
  <si>
    <t>The Woodlands</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</si>
  <si>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t>
  </si>
  <si>
    <t>specializing in logistical; operate safely; logistical drone services; logistical drone; logistical; commerce; drone services; safely; specializing; utilize in order; users can utilize; stores of today; store to consumer; standardization and uniformity; standardization; speaking; safety guidelines; safely and effectively; regulation safety guidelines; regulation safety; privacy concerns; ordering and delivery; ordering; order to comply; online ordering; network that brings; navigational hazards; mortar stores; mortar; merging; investment to fund; guidelines while eliminating; fund phase; equity investment; environment of store; eliminating any privacy; drones can operate; drone manufacturing companies; drone manufacturing; currently offered; create a standardization; consumer delivery; consists of merging; concerns or navigational; comply with regulation; complex environment; commerce network; businesses to interact; brings the online; brick and mortar; guidelines; developed a proprietary; brick; uniformity; navigational; manufacturing companies; privacy; hazards; fund; language; equity; comply; concerns; regulation; seeking; interact; eliminating; offered; phase; utilize; drone technology; brings; effectively; consists; patent pending; stores; complex; pending; logistics; patent; store; order; speed; today</t>
  </si>
  <si>
    <t>0.0003777917031526802</t>
  </si>
  <si>
    <t>3704</t>
  </si>
  <si>
    <t>0.0005187324892828345</t>
  </si>
  <si>
    <t>Certain data and content provided by https://www.crunchbase.com/organization/tridain</t>
  </si>
  <si>
    <t>2360</t>
  </si>
  <si>
    <t>cab54dc7695ebf542b05e599218f4713</t>
  </si>
  <si>
    <t>SUN Utility Network, Inc.</t>
  </si>
  <si>
    <t>http://www.sunutility.com</t>
  </si>
  <si>
    <t>SUN Utility Network, Inc. is a solar-photovoltaic and solar thermal applications and marketing company. The company markets solar heating panels and equipments that include solar-photovoltaic panels, solar air-conditioning systems, solar hot water systems, solar powered bicycles &amp; bicycle charging stations, and solar water pasteurization equipments. Its clients include the Los Angeles Department of Water and Power (LADWP). The company was founded in 1991 and is based in Los Angeles, California. SUN Utility Network was formerly a subsidiary of Southern States Power Co. As a result of Southern States Power's acquisition by Interfoundry, Inc. on October 16, 2005, SUN Utility Network operates as a subsidiary of Interfoundry, Inc.</t>
  </si>
  <si>
    <t>Interfoundry, Inc.</t>
  </si>
  <si>
    <t>equipments; thermal applications; solar thermal applications; solar heating panels; solar air conditioning; photovoltaic and solar; include solar photovoltaic; heating panels; clients include; solar air; air conditioning systems; conditioning systems; bicycles; bicycle; markets solar; solar photovoltaic; solar photovoltaic panels; solar heating; charging stations; hot water systems; southern; solar hot water; solar hot; water systems; include solar; department; solar water; air conditioning; acquisition; conditioning; photovoltaic panels; result; solar powered; hot water; solar thermal; stations; charging; marketing; hot</t>
  </si>
  <si>
    <t>0.00030136228029440054</t>
  </si>
  <si>
    <t>0.0002525241121614317</t>
  </si>
  <si>
    <t>2361</t>
  </si>
  <si>
    <t>25ccfc0ae5da7e25c8e5c28ad501999a</t>
  </si>
  <si>
    <t>Delair-Tech SAS</t>
  </si>
  <si>
    <t>http://www.delair-tech.com</t>
  </si>
  <si>
    <t>Delair-Tech SAS engages in the production and distribution of long range and civilian drone solutions, and image processing techniques for oil and gas, power grid, industrial, utility, transportation, and water industries worldwide. It offers Delair-Analytics, a cloud-based drone post processing software; unmanned aerial vehicle system packages, which consists of an aircraft, a sensor, a ground control station, a software, and training; and support services. The company was incorporated in 2011 and is based in Toulouse, France.</t>
  </si>
  <si>
    <t>18628572</t>
  </si>
  <si>
    <t>Andromede S.A. (2); Parrot S.A.</t>
  </si>
  <si>
    <t>ground control station; high accuracy mapping; civilian drone solutions; cloud-based drone post; drone surveillance operations; civilian uav data; reactive aerial data; unmanned aerial vehicle; ideal photogrammetry package; image processing techniques; delair-analytics data center; markets long-range drones; asset management operations; large scale mapping; asset management projects; vegetation encroachment monitoring; quick historical reference; harsh weather conditions; scale remote sensing; topography maps. aerospace.; manufacturing. product design.; drone operators; surveillance package; civilian drones; multispectral sensor; DT26X SURVEILLANCE; agriculture.DT18 SURVEILLANCE; processing software; unrivalled package; smart package; ideal platform; long range; industrial inspection; end-user deliverables; composite airframes; DT26X PPK; water industries; large-scale mapping; power grid; software solution; data sets; DT26X LIDAR; laser mapping; anomaly detection; aerial observation; DT26X MAPPER; hazard detection; leak detection; target detection; new functionalities</t>
  </si>
  <si>
    <t>delair; ppk; mapper; high accuracy; ground control station; control station; photogrammetry; package; civilian; ground control; asset management; large scale; long range; surveillance; mapping; water industries; vehicle system; vegetation encroachment; unrivalled; uav system; uav data; types of industrial; turn key solution; tech designs; streamline; stealthy; smart package; repositories; range drones; production and distribution; post processing; plant counting; observation in industrial; multispectral sensor; markets long range; markets long; management projects; management operations; long range drones; key solution; inspection and asset; industries worldwide; ideal platform; harsh weather conditions; harsh weather; hand launched; functionalities; fixes; encroachment; drones for aerial; drone surveillance; deliverables; delair tech designs; delair tech; data sets; cloud based drone; bundled; bug; bridges the gap; anomaly detection; anomaly; agricultural sectors; agri; aerial observation; aerial data capture; detection; accuracy; leak detection; industrial and agricultural; analytics; asset; sensor; data center; topography; kilometers; emphasis; civilian drone; packages; processing software; hazard; airframes; station; ideal; time video; real time video; civilian drones; counting; airframe; drone solutions; data capture; software solution; leak; historical; turn key; harsh; depend; lidar; smooth; silent; multispectral</t>
  </si>
  <si>
    <t>0.00043126956493707484</t>
  </si>
  <si>
    <t>11497</t>
  </si>
  <si>
    <t>0.0004753304877571872</t>
  </si>
  <si>
    <t>2362</t>
  </si>
  <si>
    <t>8aba5e05952b1cc49cf60df565cedef2</t>
  </si>
  <si>
    <t>BioSolar, Inc.</t>
  </si>
  <si>
    <t>http://www.biosolar.com</t>
  </si>
  <si>
    <t>BioSolar, Inc. develops technologies and materials for storing electrical energy produced by photovoltaic solar modules. It offers BioBacksheet, a green back sheet for photovoltaic solar modules that provides electrical insulation, protection from the environment, and an increase in the panel output. The company also focuses on developing silicon alloy based anode materials for lithium-ion batteries. It plans to engage with lithium-ion battery manufacturers and identify licensing partners in the electric vehicles, consumer electronics, and grid electrical storage industries to market its products. The company was formerly known as BioSolar Labs, Inc. and changed its name to BioSolar, Inc. in June 2006. BioSolar, Inc. was founded in 2006 and is headquartered in Santa Clarita, California.</t>
  </si>
  <si>
    <t>Santa Clarita</t>
  </si>
  <si>
    <t>390000</t>
  </si>
  <si>
    <t>BSRC (Pink Sheets LLC); 4BSN (Deutsche Boerse AG)</t>
  </si>
  <si>
    <t>photovoltaic solar modules; solar energy storage; solar photovoltaic panels; lithium-ion battery manufacturers; cost bio-based materials; durable bio-based components; robust bio-based components; off-grid solar energy; solar panel components; BioSolar Super Cathode; solar energy products; Energy Storage Market; PV solar module; solar cells; electrical storage industries; different battery configurations; super battery technology; electric vehicles; consumer electronics; petroleum-based plastic panel; aluminum current collectors; solar panels; conventional manufacturing processes; renewable plant sources; true green source; lithium-ion batteries; electrical energy; photovoltaic efficiency; solar technologies; polymer-based components; solar industry; Green Materials; green back sheet; BioSolar materials; panel output; Conventional electrolytes; organic materials; Monolayer Construction; electrical insulation; renewable energy; storage capacity; higher capacity; conventional anodes; Thermal Conductivity; environmental elements; power tools; eco-friendly solvents; major parts; licensing partners</t>
  </si>
  <si>
    <t>biosolar; cathode; photovoltaic solar modules; bio; lithium ion battery; lithium ion; reduce the cost; ion battery; petroleum; ion; lithium; electric vehicles; energy storage; super; conventional; thermal conductivity; technology to produce; technologies and materials; supercapacitors; storage market; storage industries; storage capacity; solvents; reduce cost; published; provide higher; produced by photovoltaic; produce bio; positive and negative; organic materials; monolayer; grid solar energy; grid electrical; fully charged; energy they produce; energy storage market; electrical storage; electrical insulation; dimension; develops technologies; cost bio; conductivity; charged and discharged; breakthrough technology; battery manufacturers; backsheet; anodes; discharged; anode; replacements; lithium ion batteries; cost per watt; storing; help reduce; cost reduction; power tools; ion batteries; insulating; source of energy; negative; battery technology; photovoltaic solar; consumer electronics; sides; polymers; flashlights; calculation; disposal; solar modules; stringent; removing; produced; friendly; capacity; solar energy products; manufacturing processes; lower cost; eco friendly; electrical energy; solar technologies; solar photovoltaic panels; licensing; introduce; energy produced; moisture; amorphous silicon; configurations; processed; environmentally friendly; durability; breakthrough; replacing; stress; amorphous; pv solar; polymer; engage; solar industry; grid solar; conductive</t>
  </si>
  <si>
    <t>0.00029620734161947646</t>
  </si>
  <si>
    <t>23353</t>
  </si>
  <si>
    <t>0.00037705322227638894</t>
  </si>
  <si>
    <t>2363</t>
  </si>
  <si>
    <t>0ccc345edf18385477fcc50bae57379c</t>
  </si>
  <si>
    <t>NanoPhotonica Inc.</t>
  </si>
  <si>
    <t>http://www.nanophotonica.com</t>
  </si>
  <si>
    <t>NanoPhotonica Inc. offers nanomaterials and production techniques for displays, solar panels, and other electronic device industries to enhance the characteristics of optoelectronic devices. Its material also acts as a barrier to moisture and oxygen permeation that prevents premature degradation of organic material layers and creates improvements to the lifetime of a device. The company was incorporated in 2009 and is based in Lake Mary, Florida.</t>
  </si>
  <si>
    <t>Lake Mary</t>
  </si>
  <si>
    <t>electronic device industries; film solar market; premature degradation; organic material layers; Nanomaterial Enhances Optoelectronic; oxygen permeation; enhances electrical-optical conversion; significantly longer lifetime; solar cells; optoelectronic devices; technology; SOLR-Turbo Solar Technology; unique NanoPhotonica material; production techniques; S-QLED Display Technology; percent; solar panels; production costs; NanoPhotonica S-QLED display; unique nanomaterial; organic thin film; major industry challenges; major challenges; organic solar cells; volume roll-to-roll process; percent less power; proprietary technology; ink jet printing; device lifespan; product lifetime; UV barrier; market-altering improvements; color vividness; conductivity increases; innovative nanomaterials; integratable material; traditional LCDs; major improvements; excellent conductivity; traditional technology; UV rays; major drawback; proprietary structure; display structure; major reduction; manufacturing process; new structure; Efficient conduction; design drive; non-batch process</t>
  </si>
  <si>
    <t>premature; organic material; optoelectronic; conductivity; oxygen; enhances; production techniques; production costs; optoelectronic devices; nanomaterial; display technology; device industries; percent; lifetime; moisture; nanomaterials; electronic device; degradation; organic; solar market; prevents; uv; barrier; increases; improvements; proprietary technology; fraction; acts; challenges; stack; major; resistance; compared; roll; layers; improving; lcd; structure; well understood; vividness; uv rays; three times; technology utilizes; roll process; reduction in power; reduces the cost; radical; organic solar cells; organic solar; moisture and oxygen; manufacturing technique; major reduction; major industry; major improvements; lower bill; longer lifetime; lcds; jet printing; innovative nanomaterials; ink jet printing; ink jet; increases efficiency; improving performance; improving efficiency; enhance the characteristics; developed proprietary; conduction; cent; cells and reduces; batch process; altering; thin film solar; film solar; characteristics; reduces; display; design allows; adjacent; understood; solved; reducing costs; lifespan; decreasing; cost per watt; turbo; weight; techniques; preventing; result; rays; fabricated; decreases; high throughput; batch; displays; viewing; ink; roll to roll; oled; solves</t>
  </si>
  <si>
    <t>0.00037381322439227936</t>
  </si>
  <si>
    <t>0.0003256412963744043</t>
  </si>
  <si>
    <t>2364</t>
  </si>
  <si>
    <t>8a01a53ee340c36534275374f5635d15</t>
  </si>
  <si>
    <t>Aerialogics, LLC</t>
  </si>
  <si>
    <t>http://www.aerialogics.com</t>
  </si>
  <si>
    <t>Aerialogics, LLC provides aerial measurement reporting services for companies working on external construction, maintenance, and estimating projects. The company offers roof measurement, installation, framing, and repair estimates; and gutter/solar panel installation and masonry services for roofing projects. It also provides lawn fertilization, mulching, walkways, fencing and walls, and lawn maintenance services for landscaping projects; and seal-coating, striping, sweeping, plowing, and curbing services for driveways/paving projects. The company serves contractors, engineers, property managers, and insurance industry estimators and adjusters. Aerialogics, LLC was incorporated in 2010 and is based in Nashua, New Hampshire.</t>
  </si>
  <si>
    <t>Nashua</t>
  </si>
  <si>
    <t>lawn; walkways; sweeping; services for companies; serves contractors; roofing projects; reporting services; property managers; offers roof; mulching; masonry; lawn maintenance; insurance industry; gutter; fertilization; estimating; driveways; companies working; adjusters; paving; measurement; landscaping; framing; estimates; fencing; seal; solar panel installation; managers; panel installation; walls; maintenance services; reporting; contractors; roofing; external; coating; insurance; engineers; repair; property; working</t>
  </si>
  <si>
    <t>0.0002577861367841572</t>
  </si>
  <si>
    <t>32366</t>
  </si>
  <si>
    <t>0.0002843590122808744</t>
  </si>
  <si>
    <t>2365</t>
  </si>
  <si>
    <t>7f30ae58-6447-a319-5fe5-cbf812fcf946</t>
  </si>
  <si>
    <t>Aeroinspect</t>
  </si>
  <si>
    <t>http://aeroinspect.id</t>
  </si>
  <si>
    <t>Aeroinspect is an unmanned aerial solution company specializing in oil and gas inspection. Aeroinspect  provides services in drone utilization such as aerial inspection for EPC companies, as well as aerial mapping for agriculture companies.</t>
  </si>
  <si>
    <t>well as aerial; gas inspection; epc companies; agriculture companies; aerial solution; aerial inspection; service industry; aerial mapping; epc; utilization; specializing; oil and gas; mapping</t>
  </si>
  <si>
    <t>0.0004258201427306054</t>
  </si>
  <si>
    <t>6472</t>
  </si>
  <si>
    <t>0.00035874292855921173</t>
  </si>
  <si>
    <t>Certain data and content provided by https://www.crunchbase.com/organization/aeroinspect</t>
  </si>
  <si>
    <t>2366</t>
  </si>
  <si>
    <t>7af800fe-56e6-c999-60fb-3c17bbf95ff7</t>
  </si>
  <si>
    <t>Dronesperhour UG (haftungsbeschränkt)</t>
  </si>
  <si>
    <t>http://www.dronesperhour.com</t>
  </si>
  <si>
    <t>Market place for drone services that connects drone pilots with businesses. We are your drone marketplace, helping you navigate a new emerging market with open eyes. Dronesperhour is about honesty and market transparency and we can help companies traverse the new emerging market of drone services. Contact us and we can always advise you on both the tech side of project elements and also which pilots and drones may be the best fit for you. We can also help companies post their own projects onto the website to quickly get bids so that you can quickly get to work.</t>
  </si>
  <si>
    <t>help companies; emerging market; drone services; emerging; marketplace; traverse; market place; drone marketplace; connects drone pilots; connects drone; bids; pilots; advise; eyes; transparency; navigate; drone pilots; connects; side; post; fit; website; helping; elements; place; contact; analytics; tech</t>
  </si>
  <si>
    <t>0.00040097709535962786</t>
  </si>
  <si>
    <t>0.00033453971473918495</t>
  </si>
  <si>
    <t>Certain data and content provided by https://www.crunchbase.com/organization/dronesperhour-ug-haftungsbeschränkt</t>
  </si>
  <si>
    <t>2367</t>
  </si>
  <si>
    <t>c1853d98-23a6-b983-df8e-d3eccf0029dd</t>
  </si>
  <si>
    <t>BioSolar Ltd</t>
  </si>
  <si>
    <t>http://www.biosolar.com.au</t>
  </si>
  <si>
    <t>The leading Australian Solar Panels. The Biosolar is business about solar panels deliver and install solar panels in your home and office. I have different plans for solar panels distribute and installation.Our distributions are in Australia and Australian cities.</t>
  </si>
  <si>
    <t>australian; deliver and install; biosolar; install solar panels; distribute; biotechnology; install solar; cities; plans; office; install</t>
  </si>
  <si>
    <t>0.00008144928838245256</t>
  </si>
  <si>
    <t>0.00013661685306625012</t>
  </si>
  <si>
    <t>Certain data and content provided by https://www.crunchbase.com/organization/biosolar-ltd</t>
  </si>
  <si>
    <t>2368</t>
  </si>
  <si>
    <t>079edd13-c302-e7c3-5348-b93508191367</t>
  </si>
  <si>
    <t>360 Unmanned Aerial Services</t>
  </si>
  <si>
    <t>http://www.360uas.com/</t>
  </si>
  <si>
    <t>360 Unmanned Aerial Services is a provider of drone technology, services and training. From beginner to fully qualified drone pilot they have the skills experience and equipment to help you fly through your certifications.</t>
  </si>
  <si>
    <t>Berwick-upon-tweed</t>
  </si>
  <si>
    <t>unmanned aerial services; services and training; provider of drone; help you fly; fully qualified; beginner; aerial services; certifications; drone pilot; qualified; drone technology; skills; pilot; fly</t>
  </si>
  <si>
    <t>0.00047886385631367855</t>
  </si>
  <si>
    <t>0.00040520252445347616</t>
  </si>
  <si>
    <t>Certain data and content provided by https://www.crunchbase.com/organization/360-unmanned-aerial-services</t>
  </si>
  <si>
    <t>2369</t>
  </si>
  <si>
    <t>6c8ac32320165010e186cac81b2085f5</t>
  </si>
  <si>
    <t>Midwest Canvas Corporation</t>
  </si>
  <si>
    <t>http://www.midwestcanvas.com</t>
  </si>
  <si>
    <t>Midwest Canvas Corporation manufactures pool covers and supplies. Its pool cover products include solar blankets, solar panels, solar covers, winter pool covers, mesh and leaf net covers, winter covers, and safety covers. The company also provides reel systems, water pillows and tubes, and fountains, as well as wall foams, scum sharks, and skims. In addition, it offers bubble pack wrapping products, such as mailers, protective wraps, retail rolls, handy rolls, sheet dispensers, protective pouches, laminates, and poly foams; and construction supplies, building enclosures, winter enclosure materials, and concrete curing blankets. It offers its products through distributors. The company was founded in 1947 and is based in Chicago, Illinois.</t>
  </si>
  <si>
    <t>winter; rolls; pool covers; foams; blankets; covers; pool; protective; wraps; wrapping; solar covers; pouches; pillows; midwest; manufactures pool; handy; fountains; dispensers; curing; construction supplies; canvas; bubble; reel; laminates; leaf; enclosure; products through distributors; products include solar; corporation manufactures; mesh; concrete; enclosures; pack; poly; tubes; include solar; net; sheet; cover; offers its products; distributors; corporation; wall; retail</t>
  </si>
  <si>
    <t>0.00010374710004489055</t>
  </si>
  <si>
    <t>14774</t>
  </si>
  <si>
    <t>0.00019117690610458791</t>
  </si>
  <si>
    <t>2370</t>
  </si>
  <si>
    <t>e1ea3c66d94b7ba2f61b79ed98b55882</t>
  </si>
  <si>
    <t>Acton Technologies, Inc.</t>
  </si>
  <si>
    <t>http://www.actontech.com</t>
  </si>
  <si>
    <t>Acton Technologies, Inc., a specialty chemical manufacturer and processor, develops and manufactures chemicals for modifying the surface of finished and semi-finished fluoropolymer components in preparation for bonding, plating, laminating, and printing. The company specializes in fluoropolymer films, tubing, wire, printed circuit boards, and micro-particles. Its products include fluoropolymer pre-bonding etchants, contract etching products, and calendered fluoropolymer films, as well as Aclon, a wettable and bondable PTFE whisker; and HgX, a mercury decontaminant powder. The company also provides electonic chemicals, including copper and nickel etchants, mixed acid etchants, and sodium dispersion solutions, as well as electronic grade acids, cleaners, and solvents. In addition, it engages in contract processing in large or small production runs. The companys products are used in various applications, including bearings, components, and seals in aerospace; rotating shaft seals, fuel line hose, and push-pull cables in automotive; printed circuit boards in electronics; solar panels in energy; angioplast and other catheters in medical; high purity cap liners, closures, and septa in pharmaceutical; shapes, parts, tubing, and films in PTFE; energetic material for detonators in pyrotechnic; and rectifiers and capacitors in semiconductors industries. Acton Technologies was founded in 1947 and is based in Pittston, Pennsylvania.</t>
  </si>
  <si>
    <t>Pittston</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</si>
  <si>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t>
  </si>
  <si>
    <t>fluoropolymer; ptfe; tubing; printed circuit boards; seals; circuit boards; bonding; printed circuit; finished; films; boards; contract; chemicals; printed; solvents; sodium; shaft; rectifiers; pyrotechnic; modifying; large or small; laminating; electronic grade; detonators; closures; chemical manufacturer; catheters; acids; plating; mercury; liners; hose; energetic; dispersion; cap; nickel; etching; bearings; circuit; capacitors; rotating; pull; particles; powder; cleaners; high purity; purity; processor; preparation; mixed; shapes; acid; runs; push; copper; pharmaceutical; develops and manufactures; semi; semiconductors; wire; grade; specialty; printing; cables; pre; specializes; chemical; medical; automotive</t>
  </si>
  <si>
    <t>0.0005282169217215846</t>
  </si>
  <si>
    <t>6908</t>
  </si>
  <si>
    <t>0.0004576058715751522</t>
  </si>
  <si>
    <t>2371</t>
  </si>
  <si>
    <t>d01b471cbaba2704b2422e84a5a2ccca</t>
  </si>
  <si>
    <t>Pyramid Mouldings Inc.</t>
  </si>
  <si>
    <t>http://www.pyramidmouldings.com</t>
  </si>
  <si>
    <t>Pyramid Mouldings Inc. manufactures and supplies custom roll formed parts and assemblies for appliances, automotive, display and storage racks, building products, furniture and fixtures, and heavy trucks in North America. It offers products and services for applications in appliances, such as frames and trims, handles, control panels, structural components, background assemblies, slides for appliance racks, and tag or card holding trim on commercial refrigeration and displays; and building products, such as garage door components, steel framings, building sidings and roofing, lighting fixtures, fencing, door and window sections and frames, and suspended ceiling members. The company also provides display and storage racks, such as shelves, posts, vertical supports, moldings, cabinet frames, ladder tracks, and adjustable shelving posts; and furniture and fixtures, such as electronic and filing cabinets, office partition walls, office partition posts, office partition raceway covers, partition components, work surface reinforcements, shelving, file cabinet parts, edge trim for counter and cabinets, adjustable shelving posts, drawers-front and side, indoor and outdoor furniture, and roll-up doors. In addition, it offers transportation products, such as automotive window and wheel well trims, automotive window tracks, vehicle trims, steps and deck plates, trailer roof bows and side wall reinforcements, structural reinforcing on buses and trucks, and other products. Further, the company provides solar panel framing and structural support for solar panels; components for hospital and nursing home beds; and components for furniture. It offers its products through representatives. The company was founded in 1928 and is based in Green Cove Springs, Florida. It has plants and offices in Rossville, Georgia; Queretaro, Mexico; and Stockton, California. As of March 14, 2014, Pyramid Mouldings Inc. operates as a subsidiary of Roller Die + Forming, Inc.</t>
  </si>
  <si>
    <t>Green Cove Springs</t>
  </si>
  <si>
    <t>Roller Die + Forming, Inc.</t>
  </si>
  <si>
    <t>privately held company; Pyramid Mouldings; OEM supplier; high quality; storage racks; transportation. manufacturing; form products; mission; appliances; parts; industries; custom; display; furniture</t>
  </si>
  <si>
    <t>supplier of high; pyramid; privately held; privately; held; oem; competitively priced; competitively; building products; supplier; rolled; priced; founded; high quality; racks; fixtures; furniture; manufactured; form; appliances; display; automotive</t>
  </si>
  <si>
    <t>0.00006580282008107029</t>
  </si>
  <si>
    <t>14837</t>
  </si>
  <si>
    <t>0.0001319793205798396</t>
  </si>
  <si>
    <t>a4fe2bafd7eb701c73d84e7a3b3bd57e</t>
  </si>
  <si>
    <t>Solar Works, Inc.</t>
  </si>
  <si>
    <t>As of December 18, 2008, Solar Works, Inc. was acquired by Alteris Renewables, Inc. Solar Works, Inc. provides solar electric (photovoltaic) and solar thermal solutions for residential, commercial, education, and institutional clients. The company focuses on the design, engineering, and installation of solar electric and thermal technologies. Its products include solar photovoltaic (PV) systems, PV solar panels, PV roof membranes tiles, and PV thin films. The company offers its products for use in applications, such as PV solar electric systems and solar thermal systems. Solar Works, Inc. was founded in 1980 and is based in Montpelier, Vermont.</t>
  </si>
  <si>
    <t>Montpelier</t>
  </si>
  <si>
    <t>Vermont</t>
  </si>
  <si>
    <t>solar works; pv solar; solar electric; thermal technologies; thermal solutions; solutions for residential; solar thermal solutions; pv thin; pv solar electric; pv roof; institutional clients; include solar photovoltaic; systems and solar; pv solar panels; membranes; thin films; solar electric systems; solar thermal; electric systems; solar thermal systems; products include solar; thermal systems; institutional; tiles; installation of solar; include solar; films; offers its products; education; focuses; solar photovoltaic</t>
  </si>
  <si>
    <t>0.0003646263719281467</t>
  </si>
  <si>
    <t>4473</t>
  </si>
  <si>
    <t>0.0003269765986673074</t>
  </si>
  <si>
    <t>2373</t>
  </si>
  <si>
    <t>006de5ef-8bb7-e08e-6846-dbd9a790279e</t>
  </si>
  <si>
    <t>NoteSlate</t>
  </si>
  <si>
    <t>http://noteslate.com</t>
  </si>
  <si>
    <t>NoteSlate is a monochrome paper-like tablet device with an editable e-paper interface. NoteSlate is a monochrome paper-like tablet device. With its editable e-paper interface, NoteSlate provides users the ability to write, draw, and doodle on a screen.
It also provides users the ability to transfer their work via a USB connection to a computer. NoteSlate also has a solar panel tucked onto the rear of the device, enabling the user to go completely grid-free.</t>
  </si>
  <si>
    <t>users the ability; tablet device; monochrome; editable; paper; tucked; grid free; tablet; write; interface; ability; draw; rear; usb; screen; completely; transfer; connection; consumer electronics; enabling</t>
  </si>
  <si>
    <t>0.00020920391103566307</t>
  </si>
  <si>
    <t>3624</t>
  </si>
  <si>
    <t>0.0002444155487882504</t>
  </si>
  <si>
    <t>Certain data and content provided by https://www.crunchbase.com/organization/noteslate</t>
  </si>
  <si>
    <t>2374</t>
  </si>
  <si>
    <t>7c4e204c3d85661e92ecb1c083facb1a</t>
  </si>
  <si>
    <t>Xibis Limited</t>
  </si>
  <si>
    <t>http://www.xibis.com</t>
  </si>
  <si>
    <t>Xibis Limited provides Web and mobile application development services. The company was formerly known as Perry Consultants Limited and changed its name to Xibis Limited in July, 2000. The company was incorporated in 1998 and is based in Oadby, United Kingdom. As of December 12, 2014, Xibis Limited operates as a subsidiary of SciSys plc.</t>
  </si>
  <si>
    <t>Oadby</t>
  </si>
  <si>
    <t>4863503</t>
  </si>
  <si>
    <t>SciSys plc</t>
  </si>
  <si>
    <t>mobile application development; bespoke web development; application development company; Xibis; web development company; application development services; stringent web accessibility; meticulous code development; remote monitoring systems; mobile commerce; Mobile User Mindset; Mobile User Experience; truly remote locations; Xibis survey solutions; building automation systems; development company operating; open source hardware; slower connection speeds; ad hoc messages; simple market information; repeat site visitors; ordinary SIM card; GPRS phone signal; overall site design; Small screen sizes; innovative web; enterprise software. software; different business scenarios; Xibis Limited; remote devices; Xibis service; web applications; Xibis team; Xibis CMS; web application; mobile users; Mobile sites; Device Management; Remote environment; project management; web designer; web-based management; simple voltages; Off-the-shelf products; latest technologies; Possible uses; latest developments; good news; new uses; light levels</t>
  </si>
  <si>
    <t>mobile application development; application development; web and mobile; web development; bespoke; mobile application; diagnostics and management; cms; remote monitoring; remains; speeds; diagnostics; content; sophisticated; commerce; reporting; worthwhile; worrying; web applications; vulnerabilities; visitor; variables; utilise; updating; ticket; systems we develop; system offers; submission; sprinklers; source hardware; sophisticated systems; smoothly; slower; site design; sim card; screen sizes; scenarios; revised; rest assured; repeat; remote monitoring systems; radioactivity; provide detailed; provide a full; posted; owners and managers; operate more efficiently; open source hardware; ongoing maintenance; monitoring remote; monitor and manage; mobile users; microcontroller; meticulous; menus; light levels; latest technologies; latest developments; large numbers; key elements; it's easy; invites; industry sectors; hoc; hired; highly flexible; gprs; fire sprinklers; environmental variables; environment monitoring; entry level; embedded software; development and testing; delete; central control system; central control; building automation systems; booking; bespoke systems; allowing easy; ad hoc; sim; requests; broader; asked; scalable; web application; voltages; development services; building automation; achieves; accessibility; survey; statistics; messaging; encourage; commission; text; messages; edit</t>
  </si>
  <si>
    <t>0.0002956576311177842</t>
  </si>
  <si>
    <t>20166</t>
  </si>
  <si>
    <t>0.0003490810823746523</t>
  </si>
  <si>
    <t>2375</t>
  </si>
  <si>
    <t>d2d6c06bb17a2ae54e563a78207992d1</t>
  </si>
  <si>
    <t>688239 B.C. Ltd.</t>
  </si>
  <si>
    <t>http://www.globalearthenergy.com</t>
  </si>
  <si>
    <t>688239 B.C. Ltd. focuses on delivering a suite of residential and commercial renewable energy solutions in the United States. It provides solar panels, thermo energy products, and wind turbines. The company is based in Wilmington, North Carolina. 688239 B.C. Ltd. is a subsidiary of Global Earth Energy, Inc.</t>
  </si>
  <si>
    <t>GSM Fund Management, LLC</t>
  </si>
  <si>
    <t>bc; thermo; renewable energy solutions; suite; residential and commercial; energy products; delivering; focuses; wind turbines; turbines; energy solutions</t>
  </si>
  <si>
    <t>0.0012170605433915063</t>
  </si>
  <si>
    <t>18841</t>
  </si>
  <si>
    <t>0.0009137067713764498</t>
  </si>
  <si>
    <t>2376</t>
  </si>
  <si>
    <t>32925999f85709fb6a95d25317747722</t>
  </si>
  <si>
    <t>Betone Technology (Shanghai) Co., Ltd.</t>
  </si>
  <si>
    <t>http://www.betonetech.com</t>
  </si>
  <si>
    <t>Betone Technology (Shanghai) Co., Ltd. provides engineering services for different industries including semiconductor, flat panel display, c-Si/TF Solar, and LED. The company was founded in 2008 and is based in Shanghai, China.</t>
  </si>
  <si>
    <t>tf solar; tf; including semiconductor; industries including; si; engineering services; flat panel display; panel display; flat panel; display</t>
  </si>
  <si>
    <t>0.0009562355076531821</t>
  </si>
  <si>
    <t>2849</t>
  </si>
  <si>
    <t>0.0006611686981272963</t>
  </si>
  <si>
    <t>2377</t>
  </si>
  <si>
    <t>5fcbc969-311e-4844-1b98-8a684d03213d</t>
  </si>
  <si>
    <t>Ventura Eco</t>
  </si>
  <si>
    <t>http://www.venturasolar.co.uk</t>
  </si>
  <si>
    <t>Solar panel installer. solar panel installers.</t>
  </si>
  <si>
    <t>solar panel installer; panel installer; solar panel installers; panel installers; installer; installers</t>
  </si>
  <si>
    <t>0.0004162405690858813</t>
  </si>
  <si>
    <t>0.0003849537881103804</t>
  </si>
  <si>
    <t>Certain data and content provided by https://www.crunchbase.com/organization/ventura-eco</t>
  </si>
  <si>
    <t>2378</t>
  </si>
  <si>
    <t>3bafebf08bf7c0ae4c501c141bf1a7ec</t>
  </si>
  <si>
    <t>Teledyne DALSA Inc.</t>
  </si>
  <si>
    <t>http://www.teledynedalsa.com</t>
  </si>
  <si>
    <t>Teledyne DALSA Inc. provides digital imaging and semiconductor products and solutions for customers worldwide. It offers imaging products, such as CD and CMOS image sensors, cameras, X-ray detectors, frame grabbers, vision software and systems, and custom solutions for applications, such as machine vision and inspection, including semiconductors, electronics, flat panel displays, solar panels, postal and parcel sorting, food and packaging, automotive, pharmaceutical, general manufacturing, Web inspection, and industrial X-ray/NDT; defense and security, such as ISTAR and RSTAR, threat detection, situational awareness, and night vision and enhanced vision; medical and life sciences, including orthopedic and surgical radiography, dental radiography, mammography, bone densitometry, and ophthalmology; long wave infrared cameras for industrial vision applications; intelligent transportation systems, such as toll management, safety monitoring, traffic flow control, speed and red light enforcement, access control, and road/rail/vehicle inspection; scientific, such as crystallography, microscopy, astronomy, and spectroscopy; and aerospace, including multispectral, hyperspectral, and high resolution panchromatic. The company also manufactures MEMS products for use in pressure and inertial sensors, silicon microphones, micro-mirrors, TSVs, and RF MEMs; engages in CCD fabrication; and provides foundry services, such as photomask, single step processing, and other services. In addition, it provides mixed signal designs, including high-performance systems and circuits, ranging from design modules to packaged ICs; and custom design services, such as consultancy, research and feasibility studies, circuit design, and evaluation of devices. It was formerly known as DALSA Corporation and changed its name to Teledyne DALSA Inc. in February 2011. The company was founded in 1980 and is based in Waterloo, Canada. Teledyne DALSA Inc. operates as a subsidiary of Teledyne Netherlands B.V.</t>
  </si>
  <si>
    <t>87432</t>
  </si>
  <si>
    <t>VenGrowth Asset Management Inc.</t>
  </si>
  <si>
    <t>101982433</t>
  </si>
  <si>
    <t>349772643</t>
  </si>
  <si>
    <t>Teledyne Technologies Incorporated</t>
  </si>
  <si>
    <t>DSA (The Toronto Stock Exchange)</t>
  </si>
  <si>
    <t>digital imaging; digital imaging products; semiconductor wafer; machine vision; semiconductor wafer foundry; semiconductor wafer processing; semiconductor wafer inspection; markets digital imaging; machine vision products; digital X-Ray products; semiconductor solutions; machine vision solutions; image sensor components; integrated vision solutions; image processing products; frame grabbers; image sensor solutions; aerospace imaging solutions; analog frame grabbers; industrial X-Ray applications; image capture products; semiconductor products; semiconductor services; automated inspection systems; integrated camera systems; BGA solder inspection; printed circuit boards; electronic imaging components; general machine vision; panchromatic remote sensing; medical applications; X-ray detectors. designs; density MEMS/MOEMS systems; core business units; Professional Imaging/Medical Devices; medium format photography; application specific contracts; electronics technology; vision software; single-point applications; multi-point applications; vision processors; CMOS cameras; vision system controllers; control software; digital radiography; Teledyne DALSA; professional applications; MEMS products; aerospace applications</t>
  </si>
  <si>
    <t>digital imaging; semiconductor wafer; imaging products; machine vision; wafer processing; vision solutions; image sensor; ccd; addition to providing; medical applications; cmos; ray; integrated circuit; products and solutions; mems; scan; printed circuit; wafer; imaging; circuit; image processing; scientific; image; printed; well as integrated; wafer inspection; vision system; vision software; vision products; three core; systems for single; system controllers; solutions internationally; solder; semiconductor solutions; semiconductor products; security industry; professional applications; products for industrial; processing services; processing products; offers cameras; medium format; integrated camera; inspection systems; industrial and medical; including semiconductor; image processing products; image capture; high density; general machine; foundry; electrostatic; defense and security; cmos cameras; ccd and cmos; business units; bga; automated inspection; astronomy; aligns; aerospace applications; actuator; machine; medical; camera systems; frame; system integrators; imaging solutions; canadian; application specific; printed circuit boards; image sensors; core business; products and services; single point; hyperspectral; circuit boards; standalone; photogrammetry; processors; medical devices; control software; analog; oe; multispectral; design and manufacture; detectors; point; sensor; integrators; density; format; visit; flat panel display; panel display; boards; remote sensing; contracts; manufactures and markets</t>
  </si>
  <si>
    <t>0.00028864046515789116</t>
  </si>
  <si>
    <t>33111</t>
  </si>
  <si>
    <t>0.00028513215572881586</t>
  </si>
  <si>
    <t>2379</t>
  </si>
  <si>
    <t>6cf9cce2fedf500ffd811ac238b7b265</t>
  </si>
  <si>
    <t>Green Yellow Holding</t>
  </si>
  <si>
    <t>Green Yellow Holding offers solar panels. The company was incorporate din 2008 and is headquartered in Saint-Etienne, France. Green Yellow Holding operates as a subsidiary of Casino Guichard Perrachon &amp; Cie SA.</t>
  </si>
  <si>
    <t>Saint-Etienne</t>
  </si>
  <si>
    <t>16454749</t>
  </si>
  <si>
    <t>Infravia FCPR; InfraVia; Europe Public Infrastructure Managers</t>
  </si>
  <si>
    <t>Casino, Guichard-Perrachon Société Anonyme</t>
  </si>
  <si>
    <t>yellow; offers solar panels; offers solar</t>
  </si>
  <si>
    <t>0.0006702946843422753</t>
  </si>
  <si>
    <t>16035</t>
  </si>
  <si>
    <t>0.000598257072891812</t>
  </si>
  <si>
    <t>a1ebbb81b9c70da234ed771672f7893a</t>
  </si>
  <si>
    <t>Dassault Aviation S.A.</t>
  </si>
  <si>
    <t>http://www.dassault-aviation.com</t>
  </si>
  <si>
    <t>Dassault Aviation société anonyme engages in aeronautical business in France and internationally. It offers civil products, which include Falcon aircraft. The company also provides military products, including Rafale, an omnirole fighter aircraft; Mirage 2000 aircraft; and nEUROn and MAlE drones. In addition, it is involved in interior fittings and livery business; provision of aviation maintenance and services; repair and maintenance of landing gears and flight controls; overhaul and repair of civil aviation equipment; provision of structured financing for Falcon aircraft; leasing and management of Falcon aircraft; procurement of aviation equipment for Falcon jets; and simulation, training, and documentation business. The company is headquartered in Paris, France. Dassault Aviation société anonyme is a subsidiary of Groupe Industriel Marcel Dassault.</t>
  </si>
  <si>
    <t>Groupe Industriel Marcel Dassault S.A.</t>
  </si>
  <si>
    <t>AM (Euronext Paris); DAU (Boerse-Stuttgart); 0IAX (London Stock Exchange); DUAV.F (Pink Sheets LLC); AMP (BATS &amp;#x27;Chi-X Europe&amp;#x27;); DAU (Deutsche Boerse AG); AM N (Bolsa Mexicana de Valores)</t>
  </si>
  <si>
    <t>Dassault Aviation; extremely proactive Company; fundamentally export-driven Company; Chief Operating Officer; aerospace. innovation management.; value-added strategic industry; manufacturing. national security; business jets; aircraft manufacturer; customer satisfaction; solid foundations; permanent ambition; prime objectives; environmental imperatives; high-flying companies; powerful competition; Loïk Segalen; major partnerships; aviation industry; military expertise; advanced technologies; teaching establishments; industrial choices; international partners; wide range; flight time; know-how; mastery; Thanks; longevity; jewel; products; performance; quality; crown; word; world; future; service; clients; customers; skills; experience; teams; Europe; independence; decisions; employees; France.</t>
  </si>
  <si>
    <t>aviation; teaching; social and environmental; range of high; proactive; pragmatic; pivotal; performance and quality; officer; military expertise; mastery; longevity; jewel; jets; innovation management; hours of flight; ethical; establishments; embodies; delivered worldwide; crown; chief; business jets; aviation industry; aircraft manufacturer; turned; plays; faced; ambition; advanced technologies; prime; exported; alongside; national security; choices; word; objectives; customer satisfaction; respect; permanent; regional; fundamentally; innovation; promoting; partnerships; foundations; remains; competition; numerous; laboratories; flight time; french; actions; satisfaction; shared; contribute; export; activity; high tech; challenge; employees; decisions; skills; delivered; strategic; teams; extremely; stand; solid; civil; social; hours; driven; founded; powerful; produced; national; partners; flying; major; expertise; wide range; tech</t>
  </si>
  <si>
    <t>0.00044646003336592616</t>
  </si>
  <si>
    <t>14558</t>
  </si>
  <si>
    <t>0.0005266355178495067</t>
  </si>
  <si>
    <t>2381</t>
  </si>
  <si>
    <t>40aaf6a3-ddfb-6d26-e19a-f5904b9f4a46</t>
  </si>
  <si>
    <t>Drones &amp; Good Academy</t>
  </si>
  <si>
    <t>http://www.calso.co/dronesngood.html</t>
  </si>
  <si>
    <t>Provides vocational training to veterans who are willing to transition to a civilian career in the drone industry. Drones &amp; Good Academy provides vocational training to veterans who are willing to transition to a civilian career in the drone industry. Trainees learn the fundamentals about UAVs (Unmanned Aircraft Vehicle), their regulatory framework, the flight dynamics, the software and technical features, to name a few. They also follow a field-based training to understand safety and weather issues and experience different missions with companies rom various sectors. They eventually learn advanced techniques and maintenance as well as basics about post-flight data processing.</t>
  </si>
  <si>
    <t>vocational; career; veterans; drone industry; transition; civilian; technical features; regulatory framework; post flight data; post flight; maintenance as well; fundamentals; flight dynamics; eventually; basics; advanced techniques; flight data; academy; learn; dynamics; data processing; framework; regulatory; post; understand; unmanned aircraft; missions; follow; good; issues; techniques; uavs; education; sectors; weather</t>
  </si>
  <si>
    <t>0.00026277370809848035</t>
  </si>
  <si>
    <t>9286</t>
  </si>
  <si>
    <t>0.0002859467633334613</t>
  </si>
  <si>
    <t>Certain data and content provided by https://www.crunchbase.com/organization/drones-good-academy</t>
  </si>
  <si>
    <t>5bf18d04f9e10848aab6023fea517268</t>
  </si>
  <si>
    <t>NFJV, LLC</t>
  </si>
  <si>
    <t>http://www.nextechfas.com</t>
  </si>
  <si>
    <t>NFJV, LLC, doing business as NexTech FAS, designs, develops, and manufactures, metrology, automation optical inspection, and precision coating systems and solutions for flat panel display, photovoltaic device, and semiconductor wafer industries. It offers solar solutions, such as PVAdvantage for the deposition of photovoltaic materials; and PVScan, an automated optical inspection system for solar panels. The company provides flat panel display solutions, including Advantage Coater Line for spinless coating; FPDStar, an automated optical inspection system for identifying and mapping pattern, particle, and processing defects on FPD/TFT substrates; and NexTStar, an automated optical inspection system. It also offers semiconductor solutions, such as Aludra reticle metrology inspection system for particle detection; and Orion reticle inspection system that provides inspection for semiconductor reticles and photomasks. The company was incorporated in 2007 and is based in Dallas, Texas. It has facilities in Dallas, Texas; and Tokyo, Japan. NFJV, LLC operates as a subsidiary of Nextech Solutions, Inc. On June 8, 2009, NFJV, LLC, along with its affiliate, filed a voluntary petition for reorganization under Chapter 11 in the U.S. Bankruptcy Court for the Northern District of Texas.</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</si>
  <si>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t>
  </si>
  <si>
    <t>inspection system; optical inspection; optical inspection system; automated optical inspection; automated optical; reticle; metrology; particle; flat panel display; panel display; optical; tft substrates; systems and solutions; system for solar; system for identifying; spinless coating; spinless; solutions for flat; semiconductor wafer; semiconductor solutions; semiconductor reticles; reticles and photomasks; reticles; reticle inspection system; reticle inspection; processing defects; precision coating systems; precision coating; photovoltaic materials; photovoltaic device; photomasks; particle detection; orion; offers solar solutions; offers semiconductor; northern district; nfjv; nextstar; nextech fas; nextech; mapping pattern; inspection for semiconductor; identifying and mapping; fpdstar; fas; display solutions; defects on fpd; coating systems; bankruptcy court; bankruptcy; aludra; tft; coating; court; automated; defects; fpd; flat panel; district; identifying; display; pattern; northern; substrates; solar solutions; deposition; wafer; advantage; detection; offers solar; mapping; automation</t>
  </si>
  <si>
    <t>0.00044382171504338676</t>
  </si>
  <si>
    <t>0.0003609471784958609</t>
  </si>
  <si>
    <t>2383</t>
  </si>
  <si>
    <t>0a9ffc4ed3e8b72d647d5ddde808d5df</t>
  </si>
  <si>
    <t>Nexdot SAS</t>
  </si>
  <si>
    <t>http://www.nexdot.fr</t>
  </si>
  <si>
    <t>Nexdot SAS develops, manufactures, and applies semiconductor nanocrystals of controlled size and shape called Quantum Dots. The company was incorporated in 2016 and is based in Romainville, France.</t>
  </si>
  <si>
    <t>Romainville</t>
  </si>
  <si>
    <t>3934131</t>
  </si>
  <si>
    <t>Quantum Invest; Emertec Gestion; Cap Décisif Management SAS</t>
  </si>
  <si>
    <t>Quantum Dots; colloidal Quantum Dots; nanosheet Quantum Dots; 2D nanosheet Quantum; semiconductor nanocrystals; Quantum Dots-based light; controlled size; light emitting devices; electronic properties; solar cells; energy storage; platform. electronics. semiconductor; broad visible daylight; solar cells performance; solar cells performances; intense internal R&amp;D; conventionnal solar panel; strong track records; new generation; controlled shape; conduction properties; geometrical dimensions; different kind; solution processing; world leader; unique know-how; Nexdot gathers; new expectations; volume ratio; proprietary materials; company worldwide; company management; senior executives; production; nanoplatelets; QDs; absorption; development; applications; Infrared; synthesis; displays; surface; nucleation; LEDs; wavelengths; atoms; confinement; photon; semiconductors</t>
  </si>
  <si>
    <t>quantum dots; dots; quantum; size and shape; qds; optical and electronic; electronic properties; synthesis; shape; light emitting; emitting; absorption; absorb; properties; controlled; infrared; energy storage; track records; top level; synthesized; stacked; senior executives; quantum dot; proprietary materials; photon; photodetectors; orders of magnitude; nucleation; nanoparticles; nanocrystal; multiplied; intrinsically; geometrical; generation of semiconductor; gathers; gains in solar; executives; enthusiastic; dot; developer platform; depositing; constituted; confinement; conduction; absorb light; size; upgraded; performances; magnitude; confined; senior; nanomaterials; hole; gains; wavelengths; regularly; intense; daylight; crystals; ultraviolet; electron; electrodes; composition; particle; colors; adjusted; orders; expectations; displays; atoms; optical; dependent; ratio; leadership; lasers; records; young; detectors; precisely; formed; dimensions; exchange; scientists; fact; bio; visible; leds; efforts; substrates; kind; deposition; broad; inside; selected; semiconductors; interest; growth; accessible; volume; strong</t>
  </si>
  <si>
    <t>0.00030309615633098373</t>
  </si>
  <si>
    <t>7643</t>
  </si>
  <si>
    <t>0.0003310638159747158</t>
  </si>
  <si>
    <t>2384</t>
  </si>
  <si>
    <t>84604eac31441472ba69e823dab8a4d8</t>
  </si>
  <si>
    <t>DroneShield Limited</t>
  </si>
  <si>
    <t>http://www.droneshield.com</t>
  </si>
  <si>
    <t>DroneShield Limited, a drone detection technology company, develops and commercializes hardware and software technology for drone detection and security. The company has developed the pre-eminent drone detection solution that protects people, organizations, and critical infrastructure from intrusion from drones. Its technology uses proprietary software and hardware, to detect drones up to 1km away; and instantly alert users in real-time through multiple channels. The companys products include wide alert and far alert sensors, drone guns, base processors, and user interface systems. Its products are primarily used in airports, commercial venues, and prisons, as well as in critical infrastructure, government, and executive protection applications. The company sells its products through third party security providers and hardware distributors worldwide. DroneShield Limited was founded in 2014 is headquartered in Lane Cove West, Australia.</t>
  </si>
  <si>
    <t>Lane Cove West</t>
  </si>
  <si>
    <t>5222517</t>
  </si>
  <si>
    <t>DRO (Australian Securities Exchange); DRO (Chi-X Australia); DRSH.F (Pink Sheets LLC); DRH (Deutsche Boerse AG)</t>
  </si>
  <si>
    <t>drone detection; drones; drone detection technology; enterprise-grade sensor network; consumer drones; patent-pending acoustic detection; lack radio-frequency links; unauthorized drones; highly specialized technology; Far-Reaching Drone Detection; acoustic detection technology; Full-Range Drone Detection; drone security solution; drone security technology; drone activity; enterprise-level drone security; Local Drone Activity; Modern drones; unethical purposes; droneshield; effective countermeasures; worldwide leader; common UAS types; detection systems; pre-programmed flight plan; DRONESHIELD USER INTERFACE; unmanned aerial systems; personal home protection; software. robotics. security; low-cost satellite navigation; unique sound properties; digital evidence collection; low false-alarm rates; incident management systems; browser-based visual interface; Internet Connection Requirement; private sector customers; OMNIDIRECTIONAL SENSOR; security threats; LONG-RANGE SENSOR; security force; detection products; inconspicuous design; government facilities; real-time alerts; acoustic activity; urgent concerns; acoustic signatures; sound sample; extensive database</t>
  </si>
  <si>
    <t>drone detection; detection technology; drone security; worldwide leader; unauthorized drones; unauthorized; uass; technology to achieve; leader in drone; invisible; intrusions; highly specialized; grade sensor; countermeasures; consumer drones; sensor network; responds; acoustic; sensitivity; security system; sample; detection systems; surrounding; activity; radio frequency; links; alerts; threats; lack; sense; detection; database; radar; purposes; methods; frequency; visual interface; types of security; system which allows; system issues; sporting events; signatures; security technology; security solution; security force; sector customers; range drone; programmed flight plan; programmed flight; proactive; pre programmed flight; pre programmed; online monitoring; omnidirectional; local drone; listening; listen; level drone; incident management; guarding; government facilities; false alarm; evidence collection; evidence; easily integrates; drone security system; drone detection technology; detection products; detect drones; deep experience; controllable; compares; brings world class; agility; sound; grade; growing; urgent; public and private; private sector; organisations; internet connection; false; critical infrastructure; detect; identify; sensor; pose; popularity; flight plan; belief; patent pending; programmed; products also include; high accuracy; finds; defence; step; pending; aimed</t>
  </si>
  <si>
    <t>0.00034342702642477783</t>
  </si>
  <si>
    <t>3776</t>
  </si>
  <si>
    <t>0.00039596462297099326</t>
  </si>
  <si>
    <t>0e81286f-4a80-cd58-d136-08dadf591676</t>
  </si>
  <si>
    <t>Fx Lambda</t>
  </si>
  <si>
    <t>http://www.fx-lambda.xyz</t>
  </si>
  <si>
    <t>Technology company based in Delaware. Fx-Lambda- an engineering company specialized in SMART agriculture economy.</t>
  </si>
  <si>
    <t>New England Football Club (2); NEFC</t>
  </si>
  <si>
    <t>fx; predictive analytics; predictive; wearables; economy; internet of things; specialized; analytics; things</t>
  </si>
  <si>
    <t>0.0004062208186700333</t>
  </si>
  <si>
    <t>15414</t>
  </si>
  <si>
    <t>0.0004126146408730139</t>
  </si>
  <si>
    <t>Certain data and content provided by https://www.crunchbase.com/organization/fx-lambda</t>
  </si>
  <si>
    <t>2386</t>
  </si>
  <si>
    <t>4fd09421e69fe3be78a4f461cc61fa37</t>
  </si>
  <si>
    <t>solartonic LLC</t>
  </si>
  <si>
    <t>http://solartonic.com</t>
  </si>
  <si>
    <t>solartonic LLC develops outdoor energy efficient lighting applications and solar energy customized solutions in the United States. The company commercializes solar panel technology and integrated solar products. The company was incorporated in 2011 and is based in Ann Arbor, Michigan.</t>
  </si>
  <si>
    <t>efficient lighting applications; solar panel technology; energy efficient lighting; energy-efficient lighting apparatus; solar energy; innovative solarap™ systems; day. solar energy; integrated solar products; outdoor energy; United States; solartonic LLC; panel-on-a-frame installations; street pole; Ann Arbor; solarap systems; solutions; company; firm; industry</t>
  </si>
  <si>
    <t>energy efficient lighting; efficient lighting; solar panel technology; integrated solar products; customized solutions; panel technology; lighting applications; commercializing; integrated solar; energy efficient; systems for outdoor; meant; fully integrated solar; commercializing solar; commercializes solar; collect solar energy; collect solar; solar products; frame; hopes; outdoor; customized; apparatus; commercializes; pole; fully integrated; extend; collect; street</t>
  </si>
  <si>
    <t>0.00045237598470087946</t>
  </si>
  <si>
    <t>17480</t>
  </si>
  <si>
    <t>0.0004405960335899531</t>
  </si>
  <si>
    <t>2387</t>
  </si>
  <si>
    <t>8f0630a609d26fe6562090f825f6c891</t>
  </si>
  <si>
    <t>Haigh-Farr, Inc.</t>
  </si>
  <si>
    <t>Haigh-Farr, Inc. engages in the design, development, and manufacture of antennas and RF propagation for aerospace applications in the defense, space, and commercial markets. The company offers Wraparound antenna, an omnidirectional antenna for cylindrical or conical shaped bodies; power dividers; Omnislot antennas; Flexislot antennas; button antennas; blade antennas; and GPS antennas. Its products are used for applications in launch vehicles, atmospheric rockets, missiles, high speed drones and targets, artillery rounds, spacecraft, guided bombs, scoring systems, oil rigs, helicopters, spacecrafts, multi-element systems, data links, transponders, missed distance targets, small footprints, ships, ground-based vehicles, and scoring systems. The company was founded in 1969 and is based in Bedford, New Hampshire. As of December 15, 2011, Haigh-Farr, Inc. operates as a subsidiary of The Vitec Group plc.</t>
  </si>
  <si>
    <t>Bedford</t>
  </si>
  <si>
    <t>36000000</t>
  </si>
  <si>
    <t>The Vitec Group plc</t>
  </si>
  <si>
    <t>radiation pattern characteristics; conical shaped bodies; Haigh-Farr GPS antennas; ablative coated antennas; degree coverage antenna; Haigh-Farr Flexislot™ antenna; common antenna package; spring loaded antenna; anechoic chamber; fully-equipped anechoic chamber; RF signal propagation; diameter antennas; consideration vehicle geometry; Quad-Band antennas; Haigh-Farr engineering group; Recoverable re-entry vehicles; ablative heat shield; low RCS applications; E-plane pattern coverage; spherical coverage; Omnislot antennas; Flexislot antennas; missile nose shrouds; multiple communication functions; rocket motor housing; button antennas; blade antennas; wider spherical coverage; high aero-heating applications; entire flight profile; single element; Wraparound antenna; Telemetry antenna; omnidirectional antenna; extremely high temperatures; tail fin locations; GPS antennas. aerospace; power divider circuitry; Dual channel designs; RF propagation; unique mounting capabilities; building block element; aerospace applications; Haigh-Farr employs; conformal radome; design stage; flight bodies; retrofit applications; Custom shapes; Hemispherical coverage</t>
  </si>
  <si>
    <t>farr; radiation pattern; propagation; conformal; cylindrical; antennas; antenna; anechoic chamber; anechoic; aerospace applications; pattern; bodies; shapes; spherical; element; flush; missile; diameter; band; radiation; coverage; rf; shaped; retrofit; chamber; modeling; beam; entry; motor; provided; measuring; body; mount; tri; tail; spring loaded; single package; simple installation; shapes and sizes; rocket motor; rf signal; radome; permitted; omnidirectional; mhz; mach; incorporating multiple; fully equipped; full size; fin; facet; extremely high temperatures; extremely high; expands; examples include; engineering group; dividers; discipline; directive; designed for simple; decades of experience; cools; capable of measuring; building block; characteristics; housing; sphere; nose; holes; heating applications; ghz; common; gps; dual; spring; wider; shield; rocket; high temperatures; geometry; consideration; loaded; aero; blade; withstand; contained; commercial markets; circuitry; package; remaining; entire; examples; design and development; utilized; separate; electromagnetic; drilling; atmospheric; cabling; technique</t>
  </si>
  <si>
    <t>0.00024201985226990417</t>
  </si>
  <si>
    <t>12478</t>
  </si>
  <si>
    <t>0.0003023109747703556</t>
  </si>
  <si>
    <t>2388</t>
  </si>
  <si>
    <t>a1daae3fedd818af736cfa8b3e203499</t>
  </si>
  <si>
    <t>Giordano Servizi Srl</t>
  </si>
  <si>
    <t>http://www.tractor.it</t>
  </si>
  <si>
    <t>Giordano Servizi Srl manufactures solar power panels. The company was founded in 2003 and is based in Cortemilia, Italy. Giordano Servizi Srl operates as a subsidiary of Jacques Giordano Industries S.A.</t>
  </si>
  <si>
    <t>Cortemilia</t>
  </si>
  <si>
    <t>Cuneo</t>
  </si>
  <si>
    <t>Jacques Giordano Industries S.A.</t>
  </si>
  <si>
    <t>srl manufactures; solar power panels; srl; power panels; manufactures solar</t>
  </si>
  <si>
    <t>0.00029531133087394405</t>
  </si>
  <si>
    <t>0.00023615330289385907</t>
  </si>
  <si>
    <t>04fe7522eb217c89a27bb68189ca7982</t>
  </si>
  <si>
    <t>Mark Group Limited</t>
  </si>
  <si>
    <t>http://www.markgroup.co.uk</t>
  </si>
  <si>
    <t>Mark Group Limited distributes and installs energy saving/renewable energy solutions in commercial, public, and private sectors. The company offers home insulation products, including loft, cavity wall, external wall, and internal wall insulation products; heating systems, such as boilers, heating controls, and heat pumps; and solar hot water panels, heat pumps, and electricity products. It serves homeowners, businesses, house-builders and the construction industry, local authorities, energy suppliers, private landlords, and social housing providers through distribution centers in the United Kingdom and internationally. The company was formerly known as Mark Insulations Limited and changed its name to Mark Group Limited in June 2007. The company was founded in 1974 and is based in Leicester, United Kingdom. The company has an additional office in Sydney, Australia. Mark Group Limited is a former subsidiary of SunEdison, Inc. As of October 7, 2015, Mark Group Limited is in reorganization.</t>
  </si>
  <si>
    <t>Leicester</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</si>
  <si>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t>
  </si>
  <si>
    <t>mark group; insulation products; mark; water panels; wall insulation; serves homeowners; private sectors; offers home insulation; internal wall insulation; internal wall; installs energy; house builders; hot water panels; heating controls; external wall; energy suppliers; electricity products; wall; landlords; distributes and installs; cavity wall; heat pumps; social housing; distribution centers; insulation; construction industry; loft; cavity; local authorities; solar hot water; solar hot; builders; authorities; private; pumps; renewable energy solutions; suppliers; boilers; energy saving; providers; housing; heating systems; external; homeowners; social; internal; centers; hot water; controls; saving; sectors; house; energy solutions; hot</t>
  </si>
  <si>
    <t>0.0003423720071164313</t>
  </si>
  <si>
    <t>3520</t>
  </si>
  <si>
    <t>0.0003103274127682209</t>
  </si>
  <si>
    <t>2390</t>
  </si>
  <si>
    <t>11f458f7d4f9e2d9a2eff50e481d7799</t>
  </si>
  <si>
    <t>Monthind Clean LLP</t>
  </si>
  <si>
    <t>http://www.monthindclean.co.uk</t>
  </si>
  <si>
    <t>Monthind Clean LLP operates as a contract cleaning contractor that provides cleaning services for private and public sectors. It offers contract cleaning for public areas, commercial offices, education facilities, law enforcement and prisons, manufacturing sites, transport terminals, retail and leisure, and power stations; window cleaning services, such as reach and wash window cleaning, mobile elevated work platforms, rope based access and descent systems, commercial window cleaning, public sector window cleaning, and window cleaning for facilities management; and specialist cleaning services, including external building clean, hygienic deep clean, graffiti removal, building interiors, IT and hi-tech environments, clinical waste, and solar panel cleaning. The company also provides janitorial supplies and services, which include washroom supplies, sanitary bins and vending machines, air fresheners, hand dryers, roller towels, barrier matting, pest control, babycare facilities management, waste management and recycling, and clinical waste disposal; and biohazard cleaning services. It serves its customers in East Anglia and the Northern Home counties. Monthind Clean LLP was founded in 1975 and is based in Copford, United Kingdom.</t>
  </si>
  <si>
    <t>Copford</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</si>
  <si>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t>
  </si>
  <si>
    <t>window cleaning; cleaning services; facilities management; clinical; cleaning; window; waste; waste disposal; washroom; vending machines; vending; towels; serves its customers; rope; retail and leisure; pest control; offers contract; matting; manufacturing sites; management and recycling; janitorial supplies; janitorial; interiors; hygienic; hand dryers; graffiti removal; graffiti; fresheners; elevated work; education facilities; descent; customers in east; counties; contract cleaning; commercial window cleaning; commercial window; commercial offices; bins; barrier matting; wash; roller; prisons; solar panel cleaning; pest; elevated; public sector; waste management; panel cleaning; dryers; disposal; sanitary; power stations; terminals; northern; law enforcement; enforcement; removal; law; barrier; leisure; recycling; east; specialist; contract; offices; external; transport; deep; reach; hand; sites; education; environments; machines; stations; sector; retail; platforms; tech</t>
  </si>
  <si>
    <t>0.0007166731747255583</t>
  </si>
  <si>
    <t>7138</t>
  </si>
  <si>
    <t>0.0005960906164027904</t>
  </si>
  <si>
    <t>2391</t>
  </si>
  <si>
    <t>37912f504291f5dd9e812600ae98de1e</t>
  </si>
  <si>
    <t>Sofdesk Inc.</t>
  </si>
  <si>
    <t>http://www.sofdesk.com</t>
  </si>
  <si>
    <t>Sofdesk Inc. develops a sales acceleration software platform that allows companies to scale and strengthen their infrastructure through project management, automation, sales leads, data, and advanced quoting tools. The company offers sales acceleration for reducing soft costs in multiple markets, including solar, roofing, and utilities. Its solutions include SolarGraf, a software platform for solar installers to receive leads and proposals; and Roofgraf, an application for roofing companies to source new businesses. The company was founded in 2013 and is headquartered in Montreal, Canada.</t>
  </si>
  <si>
    <t>2274106</t>
  </si>
  <si>
    <t>EnerTech Capital; BDC Venture Capital</t>
  </si>
  <si>
    <t>solar installers; software platform; solar installation; roofing companies; sales acceleration software; Provide solar installers; professional solar panel; SaaS-based software platform; solar installation companies; project management; Develop software solutions; insurance companies. home; solar. web apps; solar panels; solar power; draw proposals; SaaS application; solar energy; multiple markets; sales accelerator; product lines; soft costs; professional estimates; professional estimate; utility sectors; CRM features; source businesses; integrated platform/APP; web application; design tools; quote creation; leads; customers; solargraf; automation; Roofgraf; projects; Offers; data; utilities; platforms; address; competitors; email; customer; price; lead; elements; location; infrastructure</t>
  </si>
  <si>
    <t>proposals; leads; platform for solar; insurance companies; application for solar; solar installers; web application; software platform; acceleration; roofing; draw; solar installation; insurance; saas; installers; project management; web apps; utility sectors; users to find; solar panel installer; solar installation companies; saas application; professional solar; platforms including; platform that allows; panel installer; offers web; multiple markets; manage your projects; integrated platform; fields of solar; enables their customers; develop software; design tools; crm; allows companies; product lines; receive; installation companies; accelerates; quote; alongside; install solar panels; renovation; deals; provide solar; estimates; accelerator; solutions include; depends; soft; accelerate; install solar; estimate; manage; allows users; automation; email; enter; competitors; send; software solutions; close; installer; including solar; surfaces; grow; address; sold; creation; apps; finance; utilities; lines; elements; lead; fields; app; price; find; reducing; specialties; sectors; platforms; location; install</t>
  </si>
  <si>
    <t>0.00029190408076199974</t>
  </si>
  <si>
    <t>16926</t>
  </si>
  <si>
    <t>0.00027179142108709365</t>
  </si>
  <si>
    <t>b304a2a6-832a-69ce-957d-fb70a320a141</t>
  </si>
  <si>
    <t>Flygildi ehf</t>
  </si>
  <si>
    <t>http://www.flygildi.com</t>
  </si>
  <si>
    <t>Flygildi is Developing an autonomous bird-like device. The autonomous bird-like device that Flygildi is developing in co-operation with Reykjavik University uses flapping flight for lift and propulsion instead of a propeller. The unique wing design allows independent real-time control of the wings for flapping, tilting the wings, moving the wings back and forth and in and out (morphing). The wings can also be folded to the body of the bird for easy transport. Later on the wing design will enable the device to hover. The device, which we call the Silent Flyer, combines the capabilities of a multi-rotor device such as a quad-copter and a fixed-wing airplane.</t>
  </si>
  <si>
    <t>Reykjavík</t>
  </si>
  <si>
    <t>Iceland</t>
  </si>
  <si>
    <t>315262.800678272</t>
  </si>
  <si>
    <t>Technology Development Fund (5)</t>
  </si>
  <si>
    <t>wings; wing design; flapping; bird; wing; time control; tilting; real time control; quad copter; folded; flyer; easy transport; developing an autonomous; allows independent; design allows; airplane; propeller; copter; hover; silent; quad; lift; multi rotor; propulsion; fixed wing; body; rotor; call; university; moving; combines; transport; independent; fixed; capabilities</t>
  </si>
  <si>
    <t>0.0006116030845692387</t>
  </si>
  <si>
    <t>0.0005909908272544446</t>
  </si>
  <si>
    <t>Certain data and content provided by https://www.crunchbase.com/organization/flygildi-ehf</t>
  </si>
  <si>
    <t>ef438002-a8bf-f302-bf48-7abc7f482a10</t>
  </si>
  <si>
    <t>Extreme Fliers</t>
  </si>
  <si>
    <t>http://www.microdrone.co.uk</t>
  </si>
  <si>
    <t>Extreme Fliers make Micro Drone 3.0 - a palm-sized personal Drone. Extreme Fliers designs, develops and manufactures Micro Drone - a palm-sized personal Drone.
Founded in 2007 by Vernon Kerswell, Extreme Fliers, based in London, the team have become best known in the consumer Drone industry for Micro Drone. Their focus has led to three versions since 2011, with each iteration becoming more sophisticated using advancement in electronics and sensors. 
Their research lab in London is kitted out with a plethora of advanced R&amp;D equipment where they carry out development and prototyping along with experimenting with the latest available technology.</t>
  </si>
  <si>
    <t>4126657</t>
  </si>
  <si>
    <t>micro drone; fliers; personal drone; palm sized; palm; extreme; sized; vernon; three versions; manufactures micro; experimenting; consumer drone; advancement; iteration; personal; versions; drone industry; prototyping; lab; develops and manufactures; sophisticated; carry; consumer electronics; latest; founded</t>
  </si>
  <si>
    <t>0.00011890071425681498</t>
  </si>
  <si>
    <t>23878</t>
  </si>
  <si>
    <t>0.00017641454125154365</t>
  </si>
  <si>
    <t>Certain data and content provided by https://www.crunchbase.com/organization/extreme-fliers</t>
  </si>
  <si>
    <t>2394</t>
  </si>
  <si>
    <t>5a53b371-7f6c-a5d0-5714-f9ddded6b7db</t>
  </si>
  <si>
    <t>Summer Wind Solar</t>
  </si>
  <si>
    <t>http://summerwindsolar.com</t>
  </si>
  <si>
    <t>It is the Mission of Summerwind Solar to provide Arizona homeowners with the highest quality solar panel systems.</t>
  </si>
  <si>
    <t>solar to provide; quality solar panel; highest quality solar; quality solar; solar panel systems; highest quality; panel systems; homeowners; highest</t>
  </si>
  <si>
    <t>0.00030748497845129786</t>
  </si>
  <si>
    <t>5616</t>
  </si>
  <si>
    <t>0.00027986717980137826</t>
  </si>
  <si>
    <t>Certain data and content provided by https://www.crunchbase.com/organization/summer-wind-solar</t>
  </si>
  <si>
    <t>2395</t>
  </si>
  <si>
    <t>8458ee93-4013-c8b1-2afd-fe726012403b</t>
  </si>
  <si>
    <t>Suntech energy</t>
  </si>
  <si>
    <t>http://www.suntechenergy.in/aboutus</t>
  </si>
  <si>
    <t>Suntech energy is a traders of Solar PV Modules Panels, solar water heater, Solar lights, solar water pumps &amp; Solar Charge controller.</t>
  </si>
  <si>
    <t>water pumps solar; traders; suntech energy; solar water heater; solar pv modules; solar charge controller; pumps solar; solar water; suntech; charge controller; water heater; solar water pumps; solar lights; solar charge; water pumps; heater; pv modules; controller; solar pv; pumps</t>
  </si>
  <si>
    <t>0.00046268249176359324</t>
  </si>
  <si>
    <t>27079</t>
  </si>
  <si>
    <t>0.00043233378977581774</t>
  </si>
  <si>
    <t>Certain data and content provided by https://www.crunchbase.com/organization/suntech-ener</t>
  </si>
  <si>
    <t>2396</t>
  </si>
  <si>
    <t>3a0702fe588861d414e1004f036e15f6</t>
  </si>
  <si>
    <t>meerecompany Incorporated</t>
  </si>
  <si>
    <t>http://www.meerecompany.com</t>
  </si>
  <si>
    <t>meerecompany Incorporated manufactures and sells display, semiconductor, and solar cell equipment in South Korea. Its display equipment include panel grinders, glass grinders, edge polishers, and edge profilers; edge and surface scratch inspection equipment; laser trimmers, OLED repair equipment, bright defect repair equipment, bus line repair equipment, laser cutting machines, and laser pol. cutting machines; and ultra-sonic cleaners, rubbing machines, and batch transfer equipment. The companys semiconductor equipment comprise wafer sorters, auto packing machines, memory repair equipment, 3D thickness metrology equipment, and 3D surface profilers. It also provides solar cell equipment, including laser scribers and cell counters; surgical robots; and time of flight 3D range cameras. The company was formerly known as Meerae Engineering Inc and changed its name to meerecompany Incorporated in October 2004. meerecompany Incorporated was founded in 1984 and is headquartered in Hwaseong, South Korea.</t>
  </si>
  <si>
    <t>Hwaseong</t>
  </si>
  <si>
    <t>A049950 (KOSDAQ); MEEY.F (Pink Sheets LLC)</t>
  </si>
  <si>
    <t>repair equipment; profilers; cutting machines; laser; machines; wafer sorters; trimmers; time of flight; surgical; sorters; sonic; semiconductor equipment; rubbing; pol; laser cutting; inspection equipment; including laser; equipment comprise; display equipment; defect; counters; auto packing; repair; packing; edge; scratch; metrology; solar cell; incorporated; cutting; cleaners; batch; oled; thickness; display; bright; bus; memory; comprise; wafer; auto; manufactures and sells; transfer; ultra; robots</t>
  </si>
  <si>
    <t>0.00040675335692854926</t>
  </si>
  <si>
    <t>13832</t>
  </si>
  <si>
    <t>0.0003851604779659607</t>
  </si>
  <si>
    <t>2397</t>
  </si>
  <si>
    <t>7ff5d18c8f3e5cbc301e33ad27fe3753</t>
  </si>
  <si>
    <t>Focus (DIY) Limited</t>
  </si>
  <si>
    <t>Focus (DIY) Limited operates retail stores that offer do-it-yourself (DIY) and gardening products in the United Kingdom. It offers agricultural products; arts and crafts; bathroom sinks and tapes, bathtubs, and showers; DIY products, such as hand tools, home security items, painting and decorating items, and power tools; and offers furniture, such as beds, chairs, mattresses, sofas, storage items, and tables. The company also offers barbecues and accessories, garden and leisure items, garden tools and equipment, garden buildings, garden fencing/paving/decking products, outdoor garden play equipment, outdoor garden furniture, garden care and watering products, pet and bird care products, lawn mowers, plants and seeds, and sheds and garden furniture; general household items, such as cleaning items, flooring and carpeting, heating and cooling items, lighting items, items for pets, and radiators; home accessories, such as arts, curtains and blinds, items for decoration, furniture accessories, home textiles, and house accessories; cookware and utensils, crockery, cutlery, glassware, kitchen worktops/sinks/tapes, storage and organization products, and kitchen units; solar panels; living room items; and office supplies. The company was founded in 1983 and is based in Crewe, United Kingdom. As of October 26, 2012, Focus (DIY) Limited is under liquidation.</t>
  </si>
  <si>
    <t>43558500</t>
  </si>
  <si>
    <t>Aberdeen Development Capital PLC; Maven Capital Partners UK LLP; Duke Street LLP</t>
  </si>
  <si>
    <t>903978420</t>
  </si>
  <si>
    <t>487086255</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</si>
  <si>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t>
  </si>
  <si>
    <t>items; garden; arts; diy; sinks; tapes; furniture; kitchen; worktops; utensils; tools and equipment; stores that offer; sheds; seeds; retail stores; pets; painting and decorating; mowers; mattresses; liquidation; lawn mowers; hand tools; glassware; gardening products; diy products; decoration; decorating; decking; cutlery; curtains; crockery; crafts; cookware; chairs; care products; beds; bathtubs; barbecues; arts and crafts; agricultural products; watering; pet; paving; painting; gardening; power tools; textiles; blinds; lawn; tables; care; showers; fencing; flooring; radiators; bird; bathroom; outdoor; heating and cooling; leisure; room; organization; living; household; play; hand; stores; cleaning; cooling; office; agricultural; general; retail; house; units</t>
  </si>
  <si>
    <t>0.00042671613998650394</t>
  </si>
  <si>
    <t>64886</t>
  </si>
  <si>
    <t>0.0005219396269963101</t>
  </si>
  <si>
    <t>cac2b3d7efdd2b6abfaa14bf7e0a8f98</t>
  </si>
  <si>
    <t>Solar Technologies, Inc.</t>
  </si>
  <si>
    <t>http://www.lcdsolar.com</t>
  </si>
  <si>
    <t>Solar Technologies, Inc. distributes LCD flat panel displays, kits, modules, and controllers to medical, military, mobile, industrial, retail, and entertainment markets worldwide. The company specializes in LCD products and accessories. It offers commercial off-the-shelf and sunlight readable display products, engineered-specific size panels, specific engineered LCDs, custom controller cards, hi-bright and other panel enhancements, LED backlight options, touch screens, and custom designed inverters; and custom solutions and inventory consignment programs. The company also maintains, iNFOBANK, a database containing current information on global supply channel availability and market trends. Its products and solutions are used in diagnostic instrumentation, defense, aerospace/avionic, cockpit simulator, marine, navigation, hand-held device, HMI, industrial automation/process, control, point-of-sale, point-of-information, interactive kiosk, digital signage, casino gaming, home automation, and audio visual and multimedia equipment applications. The company was incorporated in 1986 and is based in Lake Forest, California.</t>
  </si>
  <si>
    <t>Lake Forest</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</si>
  <si>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t>
  </si>
  <si>
    <t>lcd; sunlight readable display; sunlight readable; specific size; size panels; readable display; readable; products and accessories; market trends; lcds; hmi; held device; hand held device; hand held; entertainment markets; display products; consignment; cockpit; casino gaming; casino; backlight; avionic; audio visual; engineered; touch screens; markets worldwide; kiosk; enhancements; custom solutions; digital signage; simulator; products and solutions; custom designed; offers commercial; diagnostic; trends; solar technologies; multimedia; bright; point; inventory; industrial automation; instrumentation; cards; automation; held; channel; signage; database; availability; screens; shelf; flat panel displays; interactive; gaming; panel displays; entertainment; maintains; controller; audio; programs; touch; hand; marine; kits; visual; displays; controllers; sunlight; flat panel; navigation; defense; specializes; retail; size; medical; display; options</t>
  </si>
  <si>
    <t>0.00008068731058870205</t>
  </si>
  <si>
    <t>0.00011156866920924386</t>
  </si>
  <si>
    <t>2399</t>
  </si>
  <si>
    <t>895b06c8-e776-80d8-fc2b-3716596dce88</t>
  </si>
  <si>
    <t>Brite Solar</t>
  </si>
  <si>
    <t>http://www.britesolar.com/</t>
  </si>
  <si>
    <t>Mankind's future may very well depend on how we manage food production, energy, water and land use. Solar energy production can be a key factor in this balancing act but the land demand is very high. Hydroponic greenhouse agriculture can be a great asset, but its energy requirements are high. The ideal answer is a self-sufficient and sustainable greenhouse technology which eliminates the need for external energy sources. 
 Brite Solar is a nano-materials company that has developed a transparent solar glass technology based on Die Sensitized Solar Cells (DSSC) . The first target market is greenhouse solar glass, which enables the greenhouse to generate electricity needed for sustaining the internal environment. Using this solar glass, the greenhouse's carbon footprint is significantly reduced as its reliance on externally generated electricity is significantly reduced or eliminated. This is a great value proposition for the greenhouse operator since it reduces the operating cost for the greenhouse by 28% which is currently the cost attributed to energy.
 Brite's technology is based on nano-materials which are ink-jet printed on to glass panels, eliminating the expensive and complex production facilities needed to produce traditional solar panels. Variations of the technology will also be used to produce auto-dimming glass as well as architectural glass for building construction.</t>
  </si>
  <si>
    <t>16674.077367719</t>
  </si>
  <si>
    <t>Startupbootcamp HighTechXL; Startupbootcamp</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</si>
  <si>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t>
  </si>
  <si>
    <t>solar glass; nano materials; greenhouse; nano; reduced; technology which eliminates; target market; sustaining; sensitized solar cells; sensitized solar; sensitized; ink jet; hydroponics; hydroponic; glass technology; glass panels; food production; externally; energy requirements; eliminated; electricity needed; dssc; dimming; complex production; transparent solar; traditional solar panels; traditional solar; reliance; production facilities; generated electricity; building construction; variations; solar energy production; architectural glass; great; balancing; proposition; ink; depend; die; needed; sufficient; jet; answer; land; carbon footprint; nanotechnology; generate electricity; factor; eliminating; eliminates; energy sources; printed; footprint; transparent; energy production; target; reduces; external; auto; architectural; operator; asset; expensive; internal; complex; ideal; generated; food; demand; carbon; sustainable; manage; traditional</t>
  </si>
  <si>
    <t>0.0003458628587624326</t>
  </si>
  <si>
    <t>15321</t>
  </si>
  <si>
    <t>0.00035397017568687965</t>
  </si>
  <si>
    <t>Certain data and content provided by https://www.crunchbase.com/organization/brite-solar</t>
  </si>
  <si>
    <t>2400</t>
  </si>
  <si>
    <t>f71914eb28bf2502a2d6e51a98eac857</t>
  </si>
  <si>
    <t>Campus Link Ltd</t>
  </si>
  <si>
    <t>Campus Link Ltd generates electricity using roof mounted, residential solar PV panels. The company was incorporated in 2010 and is based in Bicester, United Kingdom.</t>
  </si>
  <si>
    <t>Triple Point Investment Management LLP</t>
  </si>
  <si>
    <t>residential solar pv; roof mounted; campus; generates electricity; solar pv panels; residential solar; link; pv panels; generates; mounted; solar pv</t>
  </si>
  <si>
    <t>0.00047216787797495403</t>
  </si>
  <si>
    <t>8302</t>
  </si>
  <si>
    <t>0.0004163532600363263</t>
  </si>
  <si>
    <t>2402</t>
  </si>
  <si>
    <t>2e92a47754dab9f7e87d0625fff4f20a</t>
  </si>
  <si>
    <t>AT Energy</t>
  </si>
  <si>
    <t>http://www.atenergy.pro</t>
  </si>
  <si>
    <t>AT Energy develops proton exchange membrane fuel cell technology solutions. It also develops membrane electrode assembly technology solutions. The companys fuel cells are used in electric motors, as well as for the storage of power. AT Energy is based in Moscow, Russian Federation.</t>
  </si>
  <si>
    <t>1900000</t>
  </si>
  <si>
    <t>North Energy Ventures; Phystech Ventures</t>
  </si>
  <si>
    <t>fuel cells; fuel cell; uninterrupted power supply; UPS fuel cell; companys fuel cells; hydrogen-air fuel cells; hydrogen fuel cells; unmanned systems; PEM fuel cells; art fuel cells; membrane fuel cell; fuel cell energy; fuel cell power; ownership UPS fuel; best fuel cell; fuel cell-based UPS; Membrane-electrode assemblies; backup power supply; membrane electrode assembly; power supply systems; Power Supplies; li-ion batteries; technology solutions; Energy flagman product; long term backup; internal combustion engines; Vlagonezavisimye proton-exchange membrane; New MetOx catalysts; new technical solutions; wide temperature range; key component base; electrical switching elements; fuel battery; conductive bipolar plates; hydrogen sources; portable applications; total cost; hydrogen generation; C. Compared; Membrane-electrode blocks; energy consumption; traditional battery; power equipment; new generation; Energy integrators; low temperatures; Battery-stored power; high-tech company; electric motors; environmental friendliness</t>
  </si>
  <si>
    <t>fuel cells; fuel cell; uninterrupted power supply; uninterrupted power; catalysts; membrane; hydrogen; uninterrupted; electrode; unmanned systems; cost of ownership; proton exchange membrane; proton exchange; proton; ppm; low temperatures; li ion; impurities; exchange membrane; amount of stored; total cost; tolerance; ion batteries; quiet; compared; ownership; power supply; duration; li; stored; backup; technology solutions; temperatures; exchange; lifetime; power supplies; ion; assemblies; wide temperature range; wide temperature; well as electrical; virtually no maintenance; vibrations; uav market; temperature range; technical solutions; supply system; stored power; shelf life; service life; reserve; range of temperatures; produces hydrogen; power supply systems; power equipment; platinum; pem fuel; pem; oxidant; medium drones; longer lifetime; long service life; long service; key component; key benefits; internal combustion engines; internal combustion; hydrogen generation; hydrogen fuel cells; hours of flight; high energy consumption; harmful emissions; fuel cell technology; fuel cell power; fuel cell energy; energy develops; emergency power; disposed; deliver payloads; continuous process; companys; combustion engines; cells and reduces; cell power; cell energy; capacity battery; building systems; bipolar plates; bipolar; backup power supply; supply systems; electrochemical; develops and delivers; usability; stored energy; small and medium; hydrogen fuel; frequent; systems installation; reaction</t>
  </si>
  <si>
    <t>0.0005573702850567232</t>
  </si>
  <si>
    <t>26945</t>
  </si>
  <si>
    <t>0.000691812873499326</t>
  </si>
  <si>
    <t>2403</t>
  </si>
  <si>
    <t>ddfccfc98a4a54b9128a081231658b4b</t>
  </si>
  <si>
    <t>Best Buy Canada Ltd.</t>
  </si>
  <si>
    <t>http://www.bestbuy.ca</t>
  </si>
  <si>
    <t>Best Buy Canada Ltd. is a specialty retailer and e-tailer of consumer electronics, personal computers, and entertainment software. It offers cell phones, ink and office supplies, TV and home theatres, audio and car electronics, smart home control and automation products, wearable technology products, musical instruments, and appliances; computers, tablets, and accessories; cameras, camcorders, and drones; video games, movies, and TV shows; baby, maternity, and beauty products; fitness, luggage, and fashion products; home, furniture, and kitchen products; and toys, sports, and recreation products. The company also operates Geek Squad, a technology service provider that specializes in computer support, home theatre installation, network, car audio, and video and navigation systems. In addition, it offers product support services, including parts, recycling, installation and repairs, protection plans, product recalls, and returns and exchanges services. The company was founded in 2002 and is based in Burnaby, Canada. It has stores in Alberta, British Columbia, Manitoba, New Brunswick, Newfoundland and Labrador, Northwest territories, Nova Scotia, Nunavut, Ontario, Prince Edward Islands, Quebec, Saskatchewan, and Yukon. Best Buy Canada Ltd. operates as a subsidiary of Best Buy Enterprise Services, Inc.</t>
  </si>
  <si>
    <t>Best Buy Co., Inc.</t>
  </si>
  <si>
    <t>Canada. consumer. electronics.; Bluetooth headsets; website offers; entertainment products; home electronics; portable electronics; communication products; United States; camcorders; phones; cameras; stores; technology; computers; music; movies; games; Toronto</t>
  </si>
  <si>
    <t>portable electronics; offers technology; entertainment products; cameras and camcorders; camcorders; bluetooth headsets; communication products; movies; headsets; music; bluetooth; games; entertainment; computers; website; stores; phones; retail</t>
  </si>
  <si>
    <t>0.0003528074455341211</t>
  </si>
  <si>
    <t>0.00036427260274442334</t>
  </si>
  <si>
    <t>2404</t>
  </si>
  <si>
    <t>992d1dd4c834c052a19d1dbc0fe3d6a1</t>
  </si>
  <si>
    <t>Les Ressources Tectonic Inc.</t>
  </si>
  <si>
    <t>http://ressourcestectonic.com</t>
  </si>
  <si>
    <t>Les Ressources Tectonic Inc., an exploration company, offers selected high potential exploration properties. Its services include project evaluation, prospection, airborne EM conductors ground follow-up, drone surveys, and training. The company was founded in 2003 and is based in Beauport, Canada.</t>
  </si>
  <si>
    <t>Beauport</t>
  </si>
  <si>
    <t>exploration; services include project; les; include project; high potential; ground follow; em; drone surveys; conductors; evaluation; airborne; surveys; selected; services include; follow; properties; potential</t>
  </si>
  <si>
    <t>0.00006843128878662253</t>
  </si>
  <si>
    <t>18869</t>
  </si>
  <si>
    <t>0.00015491085450461758</t>
  </si>
  <si>
    <t>b4871932e41783f179499bdf2a45ab47</t>
  </si>
  <si>
    <t>SNTEK Co., Ltd.</t>
  </si>
  <si>
    <t>http://www.sntek.com</t>
  </si>
  <si>
    <t>SNTEK Co., Ltd. manufactures and sells plasma vacuum equipment in primarily South Korea. It offers In-Line sputters for use in the production of thin-film solar cells, touch screen panels, and other display products. The company also provides In-Line PE-CVD systems; and LED chip manufacturing equipment, such as etching systems, sputters, e-bem evaporators, PE-CVD systems, ashers, and RTP systems. In addition, it offers research and development equipment, including cluster systems, sputters, CVD systems, etchers, evaporators, RTP, OLED R&amp;D systems, and graphene systems. SNTEK Co., Ltd. was founded in 2002 and is headquartered in Suwon, South Korea.</t>
  </si>
  <si>
    <t>916338</t>
  </si>
  <si>
    <t>KTB Network Co., Ltd. (2); Seoul Metal Holdings Co., Ltd.; KTB Asset Management Co., Ltd; NH Investment &amp; Securities Co., Ltd., Investment Arm; SK Securities Co., Ltd., Investment Arm; Global SM Tech Limited</t>
  </si>
  <si>
    <t>6466489</t>
  </si>
  <si>
    <t>A160600 (KOSDAQ)</t>
  </si>
  <si>
    <t>in-line sputter; In-Line Sputter Cathode; SNTEK In-Line Sputter; In-Line sputter design; class In-Line Sputter; target usage efficiency; deposition; High Speed deposition; various deposition simulations; high uniformity; chemical vapor deposition; deposition uniformity; High-speed deposition; uniform deposition; deposition time; deposition speed; deposition rate; Cylindrical Sputtering Target; Cathode type modification; target usage time; transparent electrode material; optimized gas shower; optimized production line; thin-film solar cell; Tact time implementation; economical cost design; touch screen panel; Intuitive user-friendly interface; Sputtering Cathode; sufficient plasma process; cathode reliability; applicaiton process; process scale; production process; process scales; impermeable layer; absorbable layer; rear electrode; major equipment; CIG line; metallic material; feeder design; application processes; display product; fast process; ideal equipment; wide range; Core Technology; conductive material; base material</t>
  </si>
  <si>
    <t>cathode; uniformity; high uniformity; deposition; shortening; sputtering; electrode; high speed; optimized; target; gen; plasma; economical; layer; usage; variety of sizes; user friendly interface; transportation system; transparent electrode; touch screen panel; sizes and shapes; screen panel; requested; reasonable price; range of materials; process manufacturing; period of time; mechanical performance; maximized; major equipment; magnetron; intuitive user; internally; friendly interface; final product; film solar cell; feeder; differentiated; dielectric and conductive; dielectric; cost design; considering; conductive material; cig; chemical vapor deposition; chemical vapor; buffer; automation system; accumulated; speed; multi layer; increase productivity; cylindrical; utilizing; responds; modification; contributes; vapor deposition; scales; reasonable; etching; suppression; simulations; realization; apparatus; uniform; core technology; touch screen; production process; metallic; cadmium; shower; vapor; skill; type; sufficient; processes; shapes; rear; held; formed; user friendly; stability; final; enhancing; period; head; conductive; simulation; productivity; sizes; intuitive; transparent; thin film solar; film solar; screen; characteristics; auto; implementation; short</t>
  </si>
  <si>
    <t>0.0002633339912705927</t>
  </si>
  <si>
    <t>3300</t>
  </si>
  <si>
    <t>0.00024550260077201664</t>
  </si>
  <si>
    <t>2406</t>
  </si>
  <si>
    <t>ddd40cde8b9c5cfa2637d2b6f1974564</t>
  </si>
  <si>
    <t>Upside Energy Ltd</t>
  </si>
  <si>
    <t>http://upsideenergy.co.uk</t>
  </si>
  <si>
    <t>Upside Energy Ltd. develops a cloud service that aggregates the energy stored in systems, including uninterruptible power supplies, solar PV systems (solar panels), electric vehicles, domestic heating systems, etc. It helps households and small business sites to reduce their energy costs and environmental impact/greenhouse gases. The company was founded in 2013 and is based in Northwich, United Kingdom.</t>
  </si>
  <si>
    <t>Northwich</t>
  </si>
  <si>
    <t>780853</t>
  </si>
  <si>
    <t>uninterruptible power supplies; domestic heating systems; solar PV systems; cloud service; electric vehicles; solar PV arrays; grid operators; energy; environmental impact/greenhouse gases; small business sites; mobile telecom operators; demand response; large industrial firms; innovative cloud service; valuable monitoring data; frequency regulation services; open innovation model; vast complex network; Dr Graham Oakes; enterprise software. software; energy costs; National Grid; harmonious energy; electricity grid; Energy Store; energy suppliers; network operators; domestic households; off-peak times; solar panels; large number; small sites; industrial sites; large portfolio; constant balance; electricity usage; frequency response; device owners; exclusive licences; Andy Molineux; Matt Potts; environmental consequences; London. computer.; partner universities; wider society; fossil fuels; Matt Fisher; demands; people; world</t>
  </si>
  <si>
    <t>uninterruptible power supplies; energy stored; domestic heating systems; domestic heating; cloud service; uninterruptible power; uninterruptible; balancing; matt; greenhouse gases; aggregates; solar pv systems; demand response; power supplies; electric vehicles; demands; gases; energy system; households; greenhouse; stored; heating systems; response; operators; domestic; pv systems; frequency; peak; sites; upside; time of day; supply and demand; solar pv arrays; services to national; schemes; respects; regulation services; reduce their energy; pylons; pv arrays; peak times; orchestrates; network operators; maintain constant; licences; industrial sites; households and small; harmonious; graham; fisher; extracts; existing devices; energy suppliers; energy store; emits; electricity usage; domestic households; develops a cloud; developed an open; developed an innovative; damaging; creates a virtual; costs and environmental; consequences; cleanly; building a cloud; andy; algorithms developed; pollutants; large number; large industrial; large commercial; electricity grid; distribution network; demand; sell; solar pv; wider; we're building; pretty; small business; national grid; coordinates; participate; season; environmental impact; society; vast; shift; miles; fossil fuels; regulation; millions; grown; energy costs; stress; exclusive; supported; meets; attached</t>
  </si>
  <si>
    <t>0.00008089227264542682</t>
  </si>
  <si>
    <t>0.00013600293479606377</t>
  </si>
  <si>
    <t>2407</t>
  </si>
  <si>
    <t>482dd3ef-4baf-8d86-849e-5454031fe297</t>
  </si>
  <si>
    <t>DroneMedia.com</t>
  </si>
  <si>
    <t>http://dronemedia.com</t>
  </si>
  <si>
    <t>The largest digital portfolio in the world dedicated to drones and their development. DroneMedia.com is the largest digital asset portfolio in the world as it pertains to Drones and Autonomous Travel.</t>
  </si>
  <si>
    <t>Savannah</t>
  </si>
  <si>
    <t>drones and autonomous; autonomous travel; portfolio; largest; autonomous vehicles; travel; drone management; asset; dedicated; navigation</t>
  </si>
  <si>
    <t>0.00007132855237769074</t>
  </si>
  <si>
    <t>0.0001222635991839201</t>
  </si>
  <si>
    <t>Certain data and content provided by https://www.crunchbase.com/organization/dronemedia-com</t>
  </si>
  <si>
    <t>2408</t>
  </si>
  <si>
    <t>f4a98112-0f3a-d5bd-430f-2c753fd2164e</t>
  </si>
  <si>
    <t>DSLRPros</t>
  </si>
  <si>
    <t>http://www.dslrpros.com/</t>
  </si>
  <si>
    <t>A top tier authorized provider of high-quality drone products and aerial kits, also known for their experience in the aerial UAV industry. DSLRPros.com is a top-tier authorized dealer of various drone brands and products, providing commercial drone solutions for personal and professional applications. Their products and kits are specially designed, assembled, and individually tested for quality assurance in the United States. 
They are also equipped and composed of an educated and passionate team to ensure the quality of their customer support, making them the best place to buy drones.</t>
  </si>
  <si>
    <t>West Hills</t>
  </si>
  <si>
    <t>top tier; tier; authorized; uav industry; professional applications; place to buy; personal and professional; passionate team; individually tested; educated; drone products; buy drones; brands and products; specially designed; customer support; kits; quality assurance; drone solutions; dealer; individually; specially; assurance; passionate; composed; top; assembled; commercial drone; tested; brands; buy; equipped; place; personal; high quality</t>
  </si>
  <si>
    <t>0.00024184115586092336</t>
  </si>
  <si>
    <t>27644</t>
  </si>
  <si>
    <t>0.0003268722072838373</t>
  </si>
  <si>
    <t>Certain data and content provided by https://www.crunchbase.com/organization/dslrpros</t>
  </si>
  <si>
    <t>2409</t>
  </si>
  <si>
    <t>356c86631b16291ba9fd6a240ca53feb</t>
  </si>
  <si>
    <t>PV Enterprise Sweden AB</t>
  </si>
  <si>
    <t>PV Enterprise Sweden AB engages in the development and manufacture of solar cell panels for various applications, such as solar cell parks, house roofs, facades, caravans, and boats. Its solar cell panels are principally based on polycrystalline solar cells with an output of 210W-230W. The company also produces solar cell panels based on monocrystalline solar cells with an output of 170W-180W. It operates in Sweden and Poland. PV Enterprise Sweden AB sells its products primarily to Europe, mainly to Spain, Germany, Czech Republic, Italy, and Greece. The company is based in Vilshult, Sweden. On October 31, 2011, PV Enterprise Sweden AB filed for bankruptcy.</t>
  </si>
  <si>
    <t>Vilshult</t>
  </si>
  <si>
    <t>7810669</t>
  </si>
  <si>
    <t>Nordea Bank AB (publ)</t>
  </si>
  <si>
    <t>PVE (Unquoted security); P04 (Deutsche Boerse AG)</t>
  </si>
  <si>
    <t>solar cell panels; cell panels; solar cell; polycrystalline solar; bankruptcy; principally; monocrystalline solar; filed; produces solar; manufacture of solar; development and manufacture; caravans; facades; boats; monocrystalline; polycrystalline; parks; sells its products; roofs; house</t>
  </si>
  <si>
    <t>0.0002776182884569656</t>
  </si>
  <si>
    <t>0.00021359059942511506</t>
  </si>
  <si>
    <t>2410</t>
  </si>
  <si>
    <t>271e33dfefa64c16fc1cc8758e4d6e22</t>
  </si>
  <si>
    <t>Mpower Group Pty Limited</t>
  </si>
  <si>
    <t>http://www.mpower.com.au</t>
  </si>
  <si>
    <t>Mpower Group Pty Limited designs, manufactures, supplies, and installs power solutions and products. It offers a range of batteries and chargers, portable and black start generators, emergency lighting, UPS systems, and power electronics; and solar products, including energy storage, solar panels, solar inverters, solar batteries, mounting systems, cables and connectors, and circuit protection, as well as regulators, MPPT's, and accessories. The companys solutions include solar and renewable energy power systems, trigeneration and cogeneration power systems, energy storage systems, power conversion, critical infrastructure services, standby power systems, marine and offshore HVAC systems, and military power systems, as well as oil, gas, and mining power systems. Its products are used for a range of applications, including domestic, government, commercial, cogeneration, telecommunications, and military purposes. The company was incorporated in 2009 and is based in Ingleburn, Australia with additional offices in Australia, New Zealand, and Fiji. Mpower Group Pty Limited operates as a subsidiary of TAG Pacific Limited.</t>
  </si>
  <si>
    <t>Ingleburn</t>
  </si>
  <si>
    <t>1985927</t>
  </si>
  <si>
    <t>TAG Pacific Limited</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</si>
  <si>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t>
  </si>
  <si>
    <t>cogeneration; power systems; energy storage; standby power systems; solutions include solar; solutions and products; solar and renewable; renewable energy power; range of batteries; marine and offshore; infrastructure services; including energy storage; hvac systems; energy power systems; emergency lighting; cogeneration power; circuit protection; cables and connectors; batteries and chargers; including energy; critical infrastructure; standby power; energy storage systems; energy power; standby; solutions include; solar batteries; storage systems; power conversion; offers a range; power electronics; regulators; solar inverters; power solutions; range of applications; mounting systems; offshore; purposes; black; hvac; connectors; include solar; telecommunications; solar products; mining; circuit; conversion; cables; marine; chargers; domestic; generators; mounting; start; emergency; critical</t>
  </si>
  <si>
    <t>0.00045873077873569704</t>
  </si>
  <si>
    <t>10955</t>
  </si>
  <si>
    <t>0.0004921630705924952</t>
  </si>
  <si>
    <t>2411</t>
  </si>
  <si>
    <t>c911daee58153cc8f35920101085840a</t>
  </si>
  <si>
    <t>REC Solar Grade Silicon LLC</t>
  </si>
  <si>
    <t>REC Solar Grade Silicon LLC produces polycrystalline silicon materials for the solar photovoltaic industries. Its products include solar grade silicon, electronic grade silicon, and silane gas, as well as wafers. The company distributes its silane gas through gas distributors to semiconductor and LCD panel manufacturers. It serves solar and electronics industries. The company was founded in 2002 and is based in Moses Lake, Washington. REC Solar Grade Silicon LLC operates as a subsidiary of Renewable Energy Corporation ASA.</t>
  </si>
  <si>
    <t>Moses Lake</t>
  </si>
  <si>
    <t>REC Silicon ASA</t>
  </si>
  <si>
    <t>grade silicon; solar grade; grade; solar photovoltaic industries; solar and electronics; silicon materials; serves solar; rec solar; polycrystalline silicon materials; photovoltaic industries; lcd panel; electronics industries; electronic grade; panel manufacturers; rec; polycrystalline silicon; products include solar; polycrystalline; include solar; lcd; wafers; distributors; solar photovoltaic</t>
  </si>
  <si>
    <t>0.00029684780507122636</t>
  </si>
  <si>
    <t>0.0002312247956785514</t>
  </si>
  <si>
    <t>2412</t>
  </si>
  <si>
    <t>9c1a86017c3138ab49a7480745947c60</t>
  </si>
  <si>
    <t>http://www.beaconlightinggroup.com.au</t>
  </si>
  <si>
    <t>Beacon Lighting Group Limited operates as a specialist retailer of lighting products in Australia. It designs, develops, sources, imports, distributes, merchandises, promotes, and sells light fittings, ceiling fans, and light globes. The companys products include pendants, table lamps, floor lamps, ceiling fans, chandeliers, exteriors, globes, down lights, wall lights, spotlights, bathroom lighting products, batten fixes, flush mounts, accessories, and solar panels. It serves middle to upper residential lighting market. The company operates 96 stores under the Beacon Lighting brand, which include 85 company operated stores and 11 franchised stores, as well as 4 commercial sales offices. It also offers its products online. Beacon Lighting Group Limited was founded in 1967 and is based in Mulgrave, Australia.</t>
  </si>
  <si>
    <t>60180953</t>
  </si>
  <si>
    <t>BLX (Australian Securities Exchange); BLX (Chi-X Australia)</t>
  </si>
  <si>
    <t>globes; ceiling fans; ceiling; fans; stores; well as commercial; wall lights; table lamps; sells light; products include pendants; pendants; include pendants; flush mounts; floor lamps; fixes; exteriors; commercial sales; chandeliers; beacon lighting; batten fixes; batten; bathroom lighting products; bathroom lighting; lamps; sales offices; spotlights; beacon; upper; flush; imports; middle; promotes; bathroom; table; mounts; products online; fittings; lighting products; floor; offices; operated; offers its products; brand; wall</t>
  </si>
  <si>
    <t>0.0003028510842099876</t>
  </si>
  <si>
    <t>0.00027792585595660073</t>
  </si>
  <si>
    <t>2413</t>
  </si>
  <si>
    <t>78fd8916b6687d53b8d0f7a0148ef131</t>
  </si>
  <si>
    <t>A-Volute S.A</t>
  </si>
  <si>
    <t>http://a-volute.com</t>
  </si>
  <si>
    <t>A-Volute S.A provides 3D audio technologies to improve audio and spatialize sounds. The company offers Nahimic software. It offers ALICIA, a 3D audio technology solution that enables to add directional information to an audio message; BiLi project that provides solutions for individualized binaural listening by using a network of research labs, SMBs, and media transmitters; Nahimic, a sound technology for the audio performance of computers; sound virtualization, upmix algorithm, and personalized head-related transfer function solution; directional speaker; and Sound tracker, an on-screen display technology that allows the gamers to monitor threats. The company was founded in 2006 and is based in Roubaix, France. It has a R&amp;D location in France; a sales and customer support location in Taiwan; and a development location in Singapore.</t>
  </si>
  <si>
    <t>Roubaix</t>
  </si>
  <si>
    <t>4418167</t>
  </si>
  <si>
    <t>Nord France Amorçage SASU (2); Alliansys-Nord Creation SAS; Finovam Gestion; Finorpa GIE</t>
  </si>
  <si>
    <t>3D audio engine; audio signal processing; audio driver development; time audio processing; stereo sound; audio systems characterization; spatial sound recording; audio software development; high-end audio products; pure software solution; home theatre applications; multi channels control; armored tank pilots; French engineering school; audio sources; audio effects; classic sound; Sound tracker; audio alarms; Nahimic software; surround sound; Sound Expert; Multispeaker headphone; hard-core gamers; software tools; Ambroise Recht; stereo products; processing technologies; new features; Centrale Lille; end-user applications; Tuyên Pham; various applications; Villeneuve d’Ascq; HD recorder; 360 degrees; home applications; acoustic transparency; DSP implementation; ballistic protection; radio communications; acoustic survey; visual concentration; correction processing; core technology; virtual reality; concert hearing; digital speakers; psychoacoustics; depth</t>
  </si>
  <si>
    <t>stereo; classic; sound system; gamers; sound; audio; driver; acoustic; depth; theatre; technology built; synchronized; surround; specialties include; sound recording; radio communications; push the boundaries; processing technologies; nowadays; hearing; develops products; development to provide; cto; concert; company's technologies; centrale; ballistic; armored; acoustics; acoustic survey; recorder; dsp; audio systems; audio products; virtual; sorts; correction; characterization; creator; engine; software tools; signal processing; spatial; headsets; core technology; transforms; software solution; applicable; core; ceo; boundaries; full range; pure; pcs; overhead; transparency; ten; concentration; degrees; continues; french; channels; students; speakers; plane; dimensions; alarms; effects; recording; transform; tracker; north; virtual reality; tank; software development; push; school; smartphones; distance; laptops; hundreds; hd; expert; started; combining; precise; signal; hard; implementation; located; survey; transport; pilots; reality; radio; visual; created; dedicated; specialties; combined</t>
  </si>
  <si>
    <t>0.00024814668599192123</t>
  </si>
  <si>
    <t>15832</t>
  </si>
  <si>
    <t>0.0002349481378009115</t>
  </si>
  <si>
    <t>2414</t>
  </si>
  <si>
    <t>13ddef4384584d0608c9bad5e1c56b01</t>
  </si>
  <si>
    <t>R A Labone &amp; Co Ltd.</t>
  </si>
  <si>
    <t>http://www.ralabone.co.uk</t>
  </si>
  <si>
    <t>R A Labone &amp; Co Ltd. manufactures and supplies precision plastic injection moldings, insert moldings, metal pressings, and various types of assemblies for blue-chip customers in automotive, medical, and electrical equipment sectors in the United Kingdom and internationally. The company offers molding and insert molding, metal pressing, assembly, tool design and manufacture, product development, and low pressure molding services. It also provides Melio leg bag, an aid for self-managing urinary incontinence; automotive glazing and injection moldings, and heated screen connectors; and architectural glazing and solar panels. The company was founded in 1963 and is based in Ilkeston, United Kingdom with manufacturing plants in the United Kingdom, Germany, Czech Republic, and Ukraine.</t>
  </si>
  <si>
    <t>Ilkeston</t>
  </si>
  <si>
    <t>Derbyshire</t>
  </si>
  <si>
    <t>moldings; molding; insert; glazing; injection; tool design; supplies precision; pressings; plastic injection; leg; blue chip; pressing; low pressure; bag; electrical equipment; heated; design and manufacture; metal; automotive; product development; manufactures and supplies; blue; aid; chip; connectors; assemblies; managing; screen; architectural; plastic; pressure; tool; assembly; sectors; types; medical</t>
  </si>
  <si>
    <t>0.00031150946843671917</t>
  </si>
  <si>
    <t>0.0003147933555862262</t>
  </si>
  <si>
    <t>2415</t>
  </si>
  <si>
    <t>e2dd3261ae8c13465574761dea0c59d7</t>
  </si>
  <si>
    <t>Neo Material Technologies Inc.</t>
  </si>
  <si>
    <t>Neo Material Technologies Inc. offers production, processing, and development of neodymium-iron-boron magnetic powders (neo powders), rare earths, rare metals, and zirconium based engineered materials. The company operates through two divisions, Magnequench and Performance Materials. The Magnequench division produces neo powders that are used to produce bonded neo permanent magnets. Its neo powders are used in micro motors, precision motors, sensors, and other applications. The Performance Materials division manufactures oxides and salts of rare earth elements, which include cerium, lanthanum, neodymium, yttrium and yttrium-europium co-precipitates, dysprosium, and terbium. It also produces zirconium oxides and salts, as well as a line of mixed rare earth/zirconium oxides. This divisions rare earth and zirconium products are used for various applications comprising catalytic converters, computers, television display panels, optical lenses, mobile phones, and electronic chips. In addition, this division produces, reclaims, refines, and markets metals and their compounds, such as gallium, indium, and rhenium that are used in wireless, light-emitting diode, flat panel display, turbine, solar, and catalyst applications. Neo Material Technologies Inc. primarily operates in China, Japan, Thailand, Hong Kong, Singapore, North America, and Europe. The company was formerly known as Magnequench, Inc. and changed its name to Neo Material Technologies Inc. in April 2006. Neo Material Technologies Inc. was incorporated in 1986 and is based in Toronto, Canada. As of June 11, 2012, Neo Material Technologies Inc. operates as a subsidiary of Molycorp, Inc.</t>
  </si>
  <si>
    <t>59855130</t>
  </si>
  <si>
    <t>CEF (Capital Markets) Limited</t>
  </si>
  <si>
    <t>33762181</t>
  </si>
  <si>
    <t>1595604820</t>
  </si>
  <si>
    <t>NEM (The Toronto Stock Exchange); XA3 (Deutsche Boerse AG); XA3 (XETRA Trading Platform); NEMF.F (Pink Sheets LLC)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</si>
  <si>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t>
  </si>
  <si>
    <t>neo; zirconium; material technologies; powders; rare earth; oxides; neo powders; rare; zirconium oxides; yttrium; salts; performance materials; neodymium; division produces; division; metals; earth; motors; zirconium based engineered; terbium; television display panels; television display; salts of rare; rhenium; reclaims; rare metals; rare earths; rare earth elements; produces neo powders; produces neo; precision motors; performance materials division; optical lenses; mixed rare earth; mixed rare; micro motors; materials division; magnets; lanthanum; europium; engineered materials; electronic chips; earths; earth elements; dysprosium; division manufactures; display panels; cerium; catalytic converters; catalytic; boron; bonded; applications comprising; refines; catalyst; light emitting diode; emitting diode; divisions; permanent; mixed; light emitting; gallium; emitting; diode; compounds; display; lenses; chips; indium; television; magnetic; iron; converters; mobile phones; flat panel display; panel display; engineered; computers; comprising; elements; turbine; phones; optical; flat panel; wireless</t>
  </si>
  <si>
    <t>0.00039441750676432017</t>
  </si>
  <si>
    <t>0.00032742666721793804</t>
  </si>
  <si>
    <t>54d102fcb91b16cfc66f56c38eb51093</t>
  </si>
  <si>
    <t>OECON Mobilraum GmbH</t>
  </si>
  <si>
    <t>http://www.oecon.de</t>
  </si>
  <si>
    <t>OECON Mobilraum GmbH provides mobile accommodation systems for accommodation, storage, and work-area problems. Its products include SILVER-LINE, a mobile modular building system for events and business functions, as well as containers, trailers, construction-site vehicles, sanitary facilities, and modular space systems. It also offers mobile space for sports and cultural events. The company was founded in 1993 and is based in Bartholomae, Germany. As of August 12, 2013, OECON Mobilraum GmbH operates as a subsidiary of Portakabin Ltd.</t>
  </si>
  <si>
    <t>Bartholomae</t>
  </si>
  <si>
    <t>Shepherd Building Group Ltd.</t>
  </si>
  <si>
    <t>OECON; OECON sandwich panels; OECON container system.; container OECON VARIANT; sector SILVER-LINE OECON; OECON Mobilraum GmbH; OECON special container; General Contractors OECON; modular OECON; OECON technology; OECON specialists; OECON SHELTAINER; OECON SHELTAINERN.; ground floor reinforcements; special special equipments; SILVER-LINE mobile space; different floor coverings; combinable equipment modules; natural gas heaters; elegant Modular solutions; partial additional reinforcements; Wood frame construction; delicate technical equipment; elegant space alternatives; extra insulation; ideal space opportunities; splash-proof surface-mounted version; high industrial prefabrication; Special functional parts; Pavilion series AVANTIdeal; Industrially prefabricated room; high performance; landscaped exterior facades; flexible alternative. complexes; Complete water treatment; design. room ideas; rigid foam core; Bauausfhrungen highest quality; passable wall segments; wide open spaces; favorable soil nails; mobile brake testers; application specific wall-floor; integrated hydraulic jacks; rapid on-site assembly; frame reinforcements; space program; Radiation Protection deposits; special constructions; moduli space</t>
  </si>
  <si>
    <t>reinforcements; stackable; pavilion; partitions; din; amenities; anchor; container; floor; constructions; versions; realized; elegant; wood; facades; silver; room; rooms; event; frame; foundation; heaters; special; modular; extra; objects; factory; interior; wood frame; water treatment plants; vde; variant; valuable equipment; treatment plants; tray; top layer; time and cost; technical rooms; swivel; surface mounted; staircases; splash; special equipments; space system; space program; solid fuel; solar roofs; soils; site assembly; shelving; serviced; securely and reliably; sandwich panels; rough; rigid foam; residential facilities; representative; quality materials; prefabricated; plywood; plasterboard; plaster; perfect complement; passable; paneling; oven; outer wall; openings; open spaces; nails; measuring instruments; jacks; industrially; incl; implementable; hot dip; hook; hexagonal; heating electric; ground floor; general contractors; gas installations; gas heaters; fuse box; folding; floor pans; floor coverings; flooded; financing and service; favorable; facade; exterior facades; extensible; expandable; equipment and facilities; entrance; electric heaters; dvgw; dip; delicate</t>
  </si>
  <si>
    <t>0.00040249493690263586</t>
  </si>
  <si>
    <t>17189</t>
  </si>
  <si>
    <t>0.0003674152186122205</t>
  </si>
  <si>
    <t>2417</t>
  </si>
  <si>
    <t>e8b30e4acf31295c71908fc1c509b35e</t>
  </si>
  <si>
    <t>Spectrolab Inc.</t>
  </si>
  <si>
    <t>http://www.spectrolab.com</t>
  </si>
  <si>
    <t>Spectrolab Inc. manufactures and supplies space solar cells, and compound semiconductor and lighting products. The company offers space products, such as a range of Ga,InP/GaAs/Ge multijunction solar cells; cover-glass interconnected cells; space solar panels; and solar panels for commercial, science, and military program solar arrays for integration onto spacecraft by satellite prime contractors. It also provides camera and optoelectronic sensor products, including sensor components, photodiodes, laser power converters, and infrared/LIDAR cameras; pulsed and steady state simulator products, such as solar simulators; terrestrial solar cells for large utility scale concentration systems; and high intensity airborne searchlights. The company offers its products to satellite and interplanetary spacecraft; and alternative energy market in the United States and internationally. The company was founded in 1956 and is based in Sylmar, California. Spectrolab Inc. operates as a subsidiary of The Boeing Company.</t>
  </si>
  <si>
    <t>Sylmar</t>
  </si>
  <si>
    <t>The Boeing Company</t>
  </si>
  <si>
    <t>airborne searchlight systems; world class semi-conductor; rescue operations. manufacturing; solar simulators; product portfolio; sensors; Spectrolab; products; photodetectors</t>
  </si>
  <si>
    <t>systems for military; solar simulators; rescue operations; product portfolio includes; photodetectors; semi conductor; portfolio includes; product portfolio; simulators; conductor; maritime; search and rescue; semi; airborne; rescue; search; portfolio; class</t>
  </si>
  <si>
    <t>0.0004769042228006033</t>
  </si>
  <si>
    <t>9397</t>
  </si>
  <si>
    <t>0.0005114250934996881</t>
  </si>
  <si>
    <t>2418</t>
  </si>
  <si>
    <t>a6ccc35d969a82cb71bbefe0d96104d4</t>
  </si>
  <si>
    <t>TVP Solar SA</t>
  </si>
  <si>
    <t>http://www.tvpsolar.com</t>
  </si>
  <si>
    <t>TVP Solar SA designs, develops, manufactures, and markets high-vacuum flat solar thermal panels based on a proprietary technology for cooling and heating applications worldwide. It offers MT-Power, a flat high-vacuum solar thermal panel acting as an energy source (100°C - 200°C) for commercial and industrial applications; and Test Bench, a testing platform that provides real-time solar panel efficiency data acquisition and analysis in local operating conditions. The company serves air cooling, industrial processes, district heating, and residential heating applications. TVP Solar SA was founded in 2008 and is based in Geneva, Switzerland.</t>
  </si>
  <si>
    <t>20073785</t>
  </si>
  <si>
    <t>TVP Solar SA; diffuse light capture; TVP Charged™ panels; TVP Solar panels; climate condition; visual high-vacuum verification; solar thermal panel; residential heating applications; solar panel efficiency; solar thermal panels; solar irradiance; air cooling; local operating conditions; Test Bench; easy in-field maintenance; long-lasting high vacuum; heating applications. oil; sanitary water heating; SpotCheck™. easy installation; industrial applications; proprietary technology; core technology; Lowest cost profile; low material cost; Unique Glass/Metal Seal; efficiency solar-to-thermal conversion; Envelope. inorganic seal; visual vacuum integrity; industrial process heat; solar-to-thermal energy efficiency; aperture-to-gross area ratio; power output profile; Corrosion-proof all-metal casing; mechanical moving parts; ideal energy source; DIN Certco certificate; Swiss company; district heating; long-lasting durability; ambient heating; industrial processes; easy assembly; low outgassing; Lightweight Structure; thermal application; testing platform; high stresses; easy hybridization; process manufacturing</t>
  </si>
  <si>
    <t>high vacuum; mt; cooling and heating; heating applications; thermal panel; swiss; solar thermal panel; solar irradiance; process heat; lt; long lasting; light capture; irradiance; ht; flat solar; diffuse light; diffuse; bench; air cooling; solar thermal panels; operating conditions; thermal panels; lasting; acting; easy installation; condition; vacuum; core technology; seal; energy source; profile; proprietary technology; tile; durability; climate; cooling; charged; solar thermal; lowest; industrial applications; commercial and industrial; lightweight; check; visual high; time solar; thermal application; stresses; spot check; solar sa designs; solar panels provide; slim; serviceable; sanitary water; safety glass; rooftop integration; residential heating; real time solar; process manufacturing; precision cleaning; performing solar; panels provide; panel efficiency; operating temperature; m²; metal seal; maximized; material cost; mass manufacturing; markets innovative; markets high; low material; low impact; insensitive; inorganic; industrial process heat; hybridization; highly flexible; highest efficiency solar; highest efficiency; high stresses; gross; easily exceed; driving force; district heating; distinct; din; designed to enable; depreciation; crt; certificate; casing; averaged; applications worldwide; applications requiring; acquisition and analysis; planar; industrial processes; concentrators; key features; rendering</t>
  </si>
  <si>
    <t>0.0003426242994103507</t>
  </si>
  <si>
    <t>21409</t>
  </si>
  <si>
    <t>0.00039321290878945416</t>
  </si>
  <si>
    <t>2419</t>
  </si>
  <si>
    <t>e61595ef-9541-445a-f016-524a3fbb3587</t>
  </si>
  <si>
    <t>Intersection X</t>
  </si>
  <si>
    <t>http://www.intersectionx.co</t>
  </si>
  <si>
    <t>A boutique consulting firm focused on go-to-market strategy for early stage startups. Intersection X is a California-based boutique consulting firm focused on productization. Our clients are both early-stage startups and mature companies wanting to change how they bring products to market. We specialize in answering two questions for our clients; what is the right product to bring to market? and how do we get products to market efficiently? We leverage four key pillars of expertize to deliver that value to our clients; product management, product marketing, product strategy and customer acquisition.
Founded by serial entrepreneur Ian Sweeney, our team includes alums of product thought-leading enterprises like Facebook, Google, Microsoft and Lucent Technologies, as well as practitioners of the latest productization methodologies from fast-paced startups.
We work on software, hardware and service-based products. Our current and past client list includes leaders in a wide variety of industries including Enterprise Finance Solutions, Artificial Intelligence, Enterprise Sales Solutions, Drone, Mobile Messaging &amp; Marketing, and Aircraft industries.</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</si>
  <si>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t>
  </si>
  <si>
    <t>startups; products to market; firm focused; consulting firm; boutique; early stage; firm; strategy; early; wanting; thought; team includes; practitioners; pillars; paced; methodologies; leading enterprises; intersection; finance solutions; fast paced; entrepreneur; customer acquisition; client list; answering; stage; variety of industries; industries including; messaging; facebook; bring; mature; serial; microsoft; marketing; consulting; specialize; focused; questions; list; google; enterprises; leaders; wide variety; leverage; client; efficiently; finance; artificial intelligence; acquisition; artificial; latest; founded; fast; change</t>
  </si>
  <si>
    <t>0.0005197373935240823</t>
  </si>
  <si>
    <t>78757</t>
  </si>
  <si>
    <t>0.000586179841127931</t>
  </si>
  <si>
    <t>Certain data and content provided by https://www.crunchbase.com/organization/intersection-x</t>
  </si>
  <si>
    <t>2420</t>
  </si>
  <si>
    <t>9f6c72590c683e5591377a5798f4910f</t>
  </si>
  <si>
    <t>Fly-n-Sense SAS</t>
  </si>
  <si>
    <t>http://www.fly-n-sense.com</t>
  </si>
  <si>
    <t>Fly-n-Sense SAS designs, develops, and sells multi-purpose unmanned aerial vehicle systems. The company also provides operation, training, flight clearance, and maintenance contract services. It serves laboratories, scientific research centers, meteorological centers, public authorities, firefighters, national forestry offices, private security companies, phone carriers and providers, petrochemical industry, energy industry, homeland security, CBRN protection and nuclear safety authorities, television/film industry, government institutions and energy management agencies, national geographical survey institutes, municipalities and regional councils, and national scientific research centers. The company was incorporated in 2008 and is based in Mérignac, France. As of April 8, 2014, Fly-n-Sense SAS operates as a subsidiary of BTG Industries Et Santé. As of December 1, 2015, Fly-n-Sense SAS operates as a subsidiary of Delta Drone S.A.</t>
  </si>
  <si>
    <t>Mérignac</t>
  </si>
  <si>
    <t>Poitou-Charentes</t>
  </si>
  <si>
    <t>1168300</t>
  </si>
  <si>
    <t>Secapem SA</t>
  </si>
  <si>
    <t>UAV systems; multi-mission UAV systems; specific UAV systems; Specific embedded systems; VTOL UAV; UAV designer; Landing UAV; airborne systems; flight plan; heavier payload flight; inertial measurement units; SCANCOPTER X6; displays real-time flight; specific needs; research atmospheric studies; bad weather conditions; industry close site; Ground Control Station; overall mission profile/characteristics; terrain display options; e.g. satellite imagery; systems design; RF systems; systems specialists; chemical sensors; payload capacity; efficient flight; Fly-n-Sense SAS; Custom applications; SCANCOPTER X4; payload data; terrain landing; short-range missions; aerial platforms; high technology; vertical take-off; long-range missions; technical flexibility; quick implementation; onboard electronics; low cost; urban environment; easy reordering/duplication; technical constraints; security fire prevention; suspicious packages; different stages; specific phase; intrusion detection; night operations</t>
  </si>
  <si>
    <t>uav systems; flight plan; waypoints; systems we develop; range missions; airborne systems; embedded systems; systems design; autopilots; designed to meet; intrusion; terrain; vtol; telemetry; payload; acoustic; missions; landing; suited; integrate; plan; airborne; tailored; embedded; vtol uav; urban environment; types of sensors; terrain display; technical constraints; systems that provide; suspicious; station software; specific uav; software allows; site inspection; requesting; replay; provide a solution; preflight; parameter; night operations; multi mission; motion detection; measurement units; long range missions; landing uav; intrusion detection; insensitive; infrared cameras; inertial measurement units; inertial measurement; indicated; ideally suited; heavier; hand launched; graphical user interface; graphical user; fire prevention; elementary; electro optical; efficient flight; duplication; describe; defining; data processed; custom tailored; control station software; chemical sensors; cartography; carry several types; bad weather; allowing easy; aerial platforms; simulate; short range; sequence; phases; multi sensor; operator; validate; payload capacity; day and night; border surveillance; accessibility; vertical; map; position; topography; knowledgeable; shock; prepare; inertial; ideally; ground control station; displayed; bad; threat; satellite imagery; photography and video; launching</t>
  </si>
  <si>
    <t>0.0002048780682119533</t>
  </si>
  <si>
    <t>7088</t>
  </si>
  <si>
    <t>0.00028745533678082365</t>
  </si>
  <si>
    <t>2421</t>
  </si>
  <si>
    <t>14c074366be84cb77e8608c63b09509b</t>
  </si>
  <si>
    <t>Titanium Installations Ltd</t>
  </si>
  <si>
    <t>Titanium Installations Ltd provides solar panel systems for the private, public, and commercial sectors. The company was incorporated in 2012 and is based in Swansea, United Kingdom.</t>
  </si>
  <si>
    <t>Swansea</t>
  </si>
  <si>
    <t>West Glamorgan</t>
  </si>
  <si>
    <t>Foresight Group</t>
  </si>
  <si>
    <t>commercial sectors; titanium; solar panel systems; panel systems; sectors; private</t>
  </si>
  <si>
    <t>0.00007690017747058562</t>
  </si>
  <si>
    <t>7872</t>
  </si>
  <si>
    <t>0.00014506383615479302</t>
  </si>
  <si>
    <t>2422</t>
  </si>
  <si>
    <t>7543282aea8dd4e29714c6efb86cf6da</t>
  </si>
  <si>
    <t>GRUBER Logistics S.p.A.</t>
  </si>
  <si>
    <t>http://www.gruber-logistics.com</t>
  </si>
  <si>
    <t>GRUBER Logistics S.p.A. provides heavy and special transportation services. It offers international freight management and international transportation services, such as paper, marble and nature stone, beverage, and steel logistics through transport vehicles that include trucks, trailers, and special vehicles; and international distribution services, including solar parks, distribution solar panels, express delivery, international distribution, and national distribution. The company also provides logistics services, which include assembly and packaging, warehousing, and logistics consulting; and heavy and special transports for construction and agricultural machines, inland navigation, printing machines, transport permits and escort vehicle service, heavy lift, load securing, railed vehicles and bogies, heavy cargo store, heavy cargo assembly, heavy duty dump trigger, special vehicles fleet, and vario tarpaulin. In addition, it offers air and sea freight services, such as transportation of conventional loads (FCL/LCL); break bulk and RoRo shipments, and various project cargos; door to door deliveries; and IATA services. Further, the company provides project cargo services, which include project cargo in the Russian Federation, transformers, steel and concrete construction, wind energy, and project management. It also offers solution proposal on site and free tender preparation, measurement of machinery prior to disassembly, packaging, land transportation, air and ocean transportation, customs clearance and documents, disassembly and reassembly, and commissioning and documentation services. The company serves customers in Europe, the Russian Federation, and internationally. GRUBER Logistics S.p.A. was founded in 1936 and is based in Ora, Italy with branches in Italy, Austria, Belgium, China, Germany, the Netherlands, Romania, and the Russian Federation.</t>
  </si>
  <si>
    <t>Ora</t>
  </si>
  <si>
    <t>Bolzano</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</si>
  <si>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t>
  </si>
  <si>
    <t>transportation services; international distribution; freight; cargo; sp; heavy; logistics; special; door; vehicle service; vario; transports; tender; steel and concrete; shipments; offers solution; marble; logistics services; land transportation; inland; include trucks; include project; freight management; express; escort; dump; documentation services; distribution services; customs; assembly and packaging; air and sea; agricultural machines; packaging; heavy lift; trigger; securing; heavy duty; transport; warehousing; stone; offers air; clearance; deliveries; solar parks; trailers; ocean; assembly; machines; documents; bulk; prior; steel; proposal; permits; duty; beverage; preparation; break; lift; concrete; transformers; loads; wind energy; documentation; sea; trucks; nature; parks; including solar; fleet; paper; machinery; project management; commissioning; printing; load; measurement; conventional; store; national; agricultural; navigation; consulting; land</t>
  </si>
  <si>
    <t>0.00008191171141045783</t>
  </si>
  <si>
    <t>0.00016607248994456568</t>
  </si>
  <si>
    <t>2423</t>
  </si>
  <si>
    <t>7169d8a693dc60caa195408fab46b487</t>
  </si>
  <si>
    <t>Asher Resources Corporation</t>
  </si>
  <si>
    <t>As of June 6, 2016, Asher Resources Corporation was acquired by Drone Delivery Canada Inc., in a reverse merger transaction. Asher Resources Corporation engages in the exploration and development of mineral resources in North America. The company was incorporated in 2011 and is headquartered in Toronto, Canada.</t>
  </si>
  <si>
    <t>Drone Delivery Canada Corp.</t>
  </si>
  <si>
    <t>754755</t>
  </si>
  <si>
    <t>ACN (TSX Venture Exchange); ASRC.F (Pink Sheets LLC)</t>
  </si>
  <si>
    <t>mineral; corporation engages; resources; exploration; corporation</t>
  </si>
  <si>
    <t>0.0001774646959725517</t>
  </si>
  <si>
    <t>0.00024637679341138566</t>
  </si>
  <si>
    <t>2424</t>
  </si>
  <si>
    <t>56fec685-dd23-98a2-8801-8239948cd769</t>
  </si>
  <si>
    <t>Sky Scape Industries</t>
  </si>
  <si>
    <t>http://www.skyscapeinds.com</t>
  </si>
  <si>
    <t>Sky Scape Industries provides data acquisition services using advanced UAS (drone) systems in infrastructure and construction industries.</t>
  </si>
  <si>
    <t>infrastructure and construction; data acquisition services; construction industries; acquisition services; data acquisition; sky; acquisition; uas</t>
  </si>
  <si>
    <t>0.000602013923902381</t>
  </si>
  <si>
    <t>0.0004237531340029332</t>
  </si>
  <si>
    <t>Certain data and content provided by https://www.crunchbase.com/organization/sky-scape-industries</t>
  </si>
  <si>
    <t>2425</t>
  </si>
  <si>
    <t>be0722088584b6c158ebbc2fce11037c</t>
  </si>
  <si>
    <t>Silktown Roofing Company</t>
  </si>
  <si>
    <t>http://www.silktownroofing.com</t>
  </si>
  <si>
    <t>Silktown Roofing Company provides commercial and industrial roofing and waterproofing services for commercial and industrial customers in the United States. It offers historic restoration, preventative roofing maintenance, sheet metal, green roofing system, solar photovoltaic panel, guardian roofing, asphalt roof, membrane roof, metal roofing, paver roof, and slate roofing services. The company was founded in 1984 and is based in Manchester, Connecticut with satellite offices in Derby, Connecticut; and South Grafton, Massachusetts. It also has additional offices in New England.</t>
  </si>
  <si>
    <t>roofing; commercial and industrial; solar photovoltaic panel; slate roofing; roofing system; roofing services; restoration; metal roofing; industrial roofing; guardian; asphalt; slate; waterproofing; services for commercial; preventative; historic; photovoltaic panel; industrial customers; sheet metal; membrane; metal; sheet; solar photovoltaic</t>
  </si>
  <si>
    <t>0.0004675955062169074</t>
  </si>
  <si>
    <t>47376</t>
  </si>
  <si>
    <t>0.00046818113161069974</t>
  </si>
  <si>
    <t>2426</t>
  </si>
  <si>
    <t>6e8d94dc9d7a8b6b21e071ea65d0f58f</t>
  </si>
  <si>
    <t>Gilbane Federal, Inc.</t>
  </si>
  <si>
    <t>Gilbane Federal, Inc. provides design-build (D-B) and construction, environmental remedial action, energy, and fuels system solutions and services in support of federal government clients worldwide. It offers construction services, such as engineering and design, D-B, new construction, renovations, and infrastructure; and environmental services, such as consulting and investigations, remedial design, remediation, operations and maintenance, transportation and disposal, and emergency response. The company provides fuels system services, such as tank and pipeline inspections, tanks and pipeline repairs, hydrant systems, horizontal tank installation, fuel piers, refueler pavements, electrical repairs and upgrades, and emergency response; and energy services, such as LEED construction and upgrades, energy management and control, green building, geothermal, water and wastewater treatment, and solar panel systems. It supports the United States federal government, the Department of Defense, Environmental Protection Agency, Defense Logistics Agency, and the Department of Energy to execute work for markets, such as airfields, airports, asbestos, lead, flightline, fuel farms, groundwater, healthcare, homeland security, landfills, loading and unloading facilities, military facilities, military housing, military munitions response program, mines, nuclear, radiological, ports, piers, remote and austere environments, security and force protection, substations, and unexploded ordnance; and petroleum, oil, and lubricants remediation. Gilbane Federal, Inc. was formerly known as ITSI Gilbane Company. The company was founded in 1994 and is headquartered in Walnut Creek, California with additional offices in the United States, Japan, Afghanistan, the United Arab Emirates, Korea, and Puerto Rico. As of July 30, 2010, Gilbane Federal, Inc. operates as a subsidiary of Gilbane Building Company, Inc.</t>
  </si>
  <si>
    <t>Walnut Creek</t>
  </si>
  <si>
    <t>Gilbane, Inc.</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</si>
  <si>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t>
  </si>
  <si>
    <t>remediation; remedial; federal government; federal; emergency response; pipeline; agency; tank; fuels; response; upgrades; repairs; water and wastewater; unloading; unexploded ordnance; unexploded; system services; repairs and upgrades; remedial action; radiological; protection agency; pipeline inspections; offers construction; munitions; management and control; landfills; investigations; hydrant; groundwater; government clients; environmental protection agency; clients worldwide; austere; asbestos; department; wastewater treatment; environmental services; renovations; leed; engineering and design; design build; department of defense; solutions and services; ordnance; lubricants; green building; department of energy; system solutions; environmental protection; loading; petroleum; execute; disposal; mines; wastewater; substations; defense; emergency; homeland security; homeland; operations and maintenance; airports; horizontal; ports; construction services; solar panel systems; energy services; nuclear; geothermal; panel systems; healthcare; force; tanks; energy management; housing; farms; action; inspections; treatment; supports; lead; logistics; program; environments; consulting</t>
  </si>
  <si>
    <t>0.000291364679915941</t>
  </si>
  <si>
    <t>33303</t>
  </si>
  <si>
    <t>0.00039390881874095074</t>
  </si>
  <si>
    <t>2427</t>
  </si>
  <si>
    <t>4aa805f7-f4d3-e6ae-699e-e45541e42351</t>
  </si>
  <si>
    <t>DEA-Drones</t>
  </si>
  <si>
    <t>http://dea-drones.com</t>
  </si>
  <si>
    <t>Helping Emergency Services respond faster to critical situations and make them more efficient. Our mission is to offer customized and innovative services to help our clients to be much more efficient and to deliver a greater value to the end user.
To achieve this we design, integrate and operate drones, artificial intelligence and complementary technology to bring the most suitable solution to our clients.
Having citizens and end users as our main focus, we work in an array of different projects going from complex systems (e.g. drones for medical emergencies) to more specific operations such as infrastructure maintenance, detection or revision.</t>
  </si>
  <si>
    <t>technology to bring; suitable solution; respond faster; projects going; operate drones; main focus; infrastructure maintenance; emergencies; complex systems; citizens; emergency services; complementary; health care; respond; situations; going; suitable; artificial intelligence; helping; faster; complex; artificial; integrate; achieve; main; bring; array; care; health; emergency; critical; medical; detection</t>
  </si>
  <si>
    <t>0.0001653825373869835</t>
  </si>
  <si>
    <t>0.0001691227354953658</t>
  </si>
  <si>
    <t>Certain data and content provided by https://www.crunchbase.com/organization/dea-drones</t>
  </si>
  <si>
    <t>2428</t>
  </si>
  <si>
    <t>c35473ad5bc69c581d66519479be4feb</t>
  </si>
  <si>
    <t>SkySquirrel Technologies Inc.</t>
  </si>
  <si>
    <t>http://www.skysquirrel.ca</t>
  </si>
  <si>
    <t>SkySquirrel Technologies Inc. develops drone-based aerial imaging solutions for monitoring crop health. The company offers robotic rotorcrafts and imaging systems for vineyard managers and researchers under its Aqweo and DroneFuse brands. SkySquirrel Technologies Inc. was founded in 2012 and is headquartered in Hammonds Plains, Canada.</t>
  </si>
  <si>
    <t>Hammonds Plains</t>
  </si>
  <si>
    <t>Innovacorp</t>
  </si>
  <si>
    <t>crop yields; commercial vineyards; crop health; unmanned aircraft; SkySquirrel Technologies Inc.; crop-analytics company; drone-based technology; drone-based aerial imaging; robust unmanned aircraft; industrial-grade unmanned aircraft; company technology surveys; primary focus; thermal imaging equipment; high-value wine industry; cloud-based image processing; aerial imaging solution; specific end-user problems; specific detection capabilities; leaf roll disease; multi-disciplinary leadership team; drones. farming. robotics; drone platform; company solution; drone pilot; robotic rotorcrafts; affected crop; integrated technologies; imaging systems; vineyard managers; stubborn viruses; precision agriculture; solution offer; right data; autonomous missions; agricultural markets; infected vines; flagship product; related technologies; flavescence doree; early stages; single minute flight; new technologies.; viticulture consultant; grape quality; entire field; vineyard owner; costs; farmers; crops; diseases</t>
  </si>
  <si>
    <t>vineyards; develops drone; crop yields; improving crop; crop analytics; crop health; reducing costs; crop; primary focus; diseases; disease; yields; unmanned aircraft system; aircraft system; improving; aerial imaging; unmanned aircraft; crops; farming; farmers; health; primary; imaging; wine industry; viruses; tremendous potential; tear; tackling; strong multi; solutions for monitoring; rotorcrafts; researcher; quality and yield; prevalent; photograph; multi spectral; multi disciplinary; minute flight; industrial grade; improve crop; imaging systems; imaging solution; imaging equipment; house developed; growing conditions; grow your business; grape; grade unmanned; early stages; drone based aerial; disciplinary; development and implementation; detection capabilities; consultant; combined experience; collects data; cloud based image; autonomous missions; allow farmers; agricultural markets; aerial imaging solutions; aerial imaging solution; acres; analytics; reducing; helping; imaging solutions; boasts; wine; flagship product; designs and builds; leaf; drone platform; tremendous; reduce costs; raise; bar; execute; thermal imaging; researchers; leadership; drone pilot; detecting; flagship; improve; stages; owner; minute; spectral; straight; globally; collects; unmanned aircraft systems; image processing; managers; precision agriculture; solve; roll; surveys; tailored</t>
  </si>
  <si>
    <t>0.00031842700513267107</t>
  </si>
  <si>
    <t>0.0002619582073632129</t>
  </si>
  <si>
    <t>2429</t>
  </si>
  <si>
    <t>b30cfac65f41b358c43b3c239c77c2a2</t>
  </si>
  <si>
    <t>Hosan Eng. Co., Ltd.</t>
  </si>
  <si>
    <t>http://www.hosaneng.com</t>
  </si>
  <si>
    <t>Hosan Eng. Co., Ltd. manufactures and sells machines for use in semiconductor, flat panel display, solar energy, food, petrochemical, pharmaceutical, and LCD industries in South Korea and internationally. It offers automatic clean quick coupler systems, central chemical supply systems, chemical mixing and supplying systems, central solvent transfer systems, developer recycle and control systems, and central monitoring systems. The company was founded in 1994 and is headquartered in Paju, South Korea.</t>
  </si>
  <si>
    <t>Paju</t>
  </si>
  <si>
    <t>central; transfer systems; solvent; offers automatic; mixing; coupler; supply systems; recycle; petrochemical; chemical; supplying; flat panel display; panel display; pharmaceutical; monitoring systems; lcd; quick; manufactures and sells; transfer; control systems; developer; food; machines; automatic; flat panel; display</t>
  </si>
  <si>
    <t>0.0004462383182352468</t>
  </si>
  <si>
    <t>0.00035013123302837416</t>
  </si>
  <si>
    <t>2430</t>
  </si>
  <si>
    <t>48fb8e41-b8e3-de7d-1d2b-53f322598274</t>
  </si>
  <si>
    <t>UAS Flight Ops</t>
  </si>
  <si>
    <t>https://www.uasflightops.com</t>
  </si>
  <si>
    <t>UAS Flight Ops is a a registered and legal UK drone company. UAS Flight Ops is a a registered and legal UK drone company and the first stop for anyone looking to utilise the functionality and cost saving of a drone (Unmanned Aircraft System).</t>
  </si>
  <si>
    <t>ops; legal; uk; utilise; cost saving; uas; unmanned aircraft system; aircraft system; functionality; unmanned aircraft; saving</t>
  </si>
  <si>
    <t>0.00065185113547228</t>
  </si>
  <si>
    <t>0.0004306469851753534</t>
  </si>
  <si>
    <t>Certain data and content provided by https://www.crunchbase.com/organization/uas-flight-ops</t>
  </si>
  <si>
    <t>2431</t>
  </si>
  <si>
    <t>32a4409d446ca4a0fdcc91c04c70503d</t>
  </si>
  <si>
    <t>Springs Window Fashions, LLC</t>
  </si>
  <si>
    <t>http://www.swfcontract.com</t>
  </si>
  <si>
    <t>Springs Window Fashions, LLC designs and manufactures commercial window treatments. It offers manual and motorized solar shades, and solar specialty solutions. The company also provides window coverings, such as aluminum horizontal, wood horizontal, alternative wood, and vertical blinds; cellular and pleated, and solar shades; and sliding panels, specialty solutions, drapery hardware, and wood and composite shutters. Its products are used by architects, designers, general contractors, and subcontractors in North America. Springs Window Fashions, LLC was formerly known as Graber Company and changed its name to Springs Window Fashions, LLC in 1979. The company was founded in 1939 and is based in Middleton, Wisconsin. Springs Window Fashions, LLC is a former subsidiary of Springs Global, Inc.</t>
  </si>
  <si>
    <t>Middleton</t>
  </si>
  <si>
    <t>Springs Window Fashions; supplies leading retailers; Best Experience Company; Fashions. consumer goods; complete line; specialty treatments; window hardware; shades; blinds; Bali; distributors; brands</t>
  </si>
  <si>
    <t>blinds; shades; treatments; window; retailers; specialty; consumer goods; distributors; goods; brands</t>
  </si>
  <si>
    <t>0.0003299672190656357</t>
  </si>
  <si>
    <t>4734</t>
  </si>
  <si>
    <t>0.00033468815462829355</t>
  </si>
  <si>
    <t>2432</t>
  </si>
  <si>
    <t>7fa81c97-466d-30a6-fe74-003ab5efb9b2</t>
  </si>
  <si>
    <t>InDro Robotics</t>
  </si>
  <si>
    <t>http://www.indrorobotics.ca</t>
  </si>
  <si>
    <t>InDro Robotics Inc (Industry Drones) - UAV company operating rotary and fixed wing unmanned air vehicles.</t>
  </si>
  <si>
    <t>wing unmanned; unmanned air vehicles; fixed wing unmanned; air vehicles; unmanned air; rotary; fixed wing; wing; fixed</t>
  </si>
  <si>
    <t>0.00045452428219714997</t>
  </si>
  <si>
    <t>0.0004175266661425152</t>
  </si>
  <si>
    <t>Certain data and content provided by https://www.crunchbase.com/organization/indro-robotics</t>
  </si>
  <si>
    <t>2433</t>
  </si>
  <si>
    <t>f0ebda2f67b2ab0e02b292cce12bc601</t>
  </si>
  <si>
    <t>Crutchfield Corporation</t>
  </si>
  <si>
    <t>Crutchfield Corporation sells audio and video products online. It offers car audio and video products that include car stereos, car speakers and subwoofers, car video and GPS products, car audio add-ons, security and convenience products, marine audio and GPS, and specialty vehicle products; and home audio and automation products that include receivers and amplifiers, audio components, wireless speakers and audio devices, home speakers, home theaters, TV sound solutions, high-resolution audio devices, computer audio devices, and accessories. The company also provides TVs, TV sound products, home theaters, projectors, accessories, and video components; headphones, wireless speakers and audio products, and personal electronics; and fitness trackers, sport watches, cycling computers, golf GPS and rangefinders, and sports headphones. In addition, it offers digital cameras, video cameras, drones and accessories, surveillance cameras, and binoculars and scopes; and live sound devices, microphones, pro audio bundles, recording devices, and commercial audio devices. The company was founded in 1974 and is based in Charlottesville, Virginia.</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</si>
  <si>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t>
  </si>
  <si>
    <t>wireless speakers; video products; tv sound; theaters; speakers and audio; products that include; car audio; audio and video; speakers; audio; headphones; sound; car; tv; video components; tv sound solutions; subwoofers; stereos; sport watches; speakers and subwoofers; sound solutions; sound products; sound devices; security and convenience; scopes; rangefinders; pro audio; personal electronics; offers digital; offers car audio; offers car; microphones; marine audio; include car; gps products; drones and accessories; crutchfield; convenience products; computer audio; car video; car stereos; car speakers; car audio add; bundles; audio and gps; audio and automation; audio add ons; audio add; add ons; surveillance cameras; ons; binoculars; automation products; audio products; gps; watches; video cameras; cycling; amplifiers; projectors; digital cameras; fitness; receivers; convenience; sport; wireless; golf; tvs; recording; products online; trackers; pro; high resolution; computers; specialty; sports; add; resolution; marine; personal; corporation; live; surveillance; automation</t>
  </si>
  <si>
    <t>0.0006448084774607304</t>
  </si>
  <si>
    <t>11552</t>
  </si>
  <si>
    <t>0.0005927735803309641</t>
  </si>
  <si>
    <t>2434</t>
  </si>
  <si>
    <t>61cb5e60e7fb9627044d4e2621709726</t>
  </si>
  <si>
    <t>UK Renewable Power Limited</t>
  </si>
  <si>
    <t>UK Renewable Power Limited operates solar panels. The company was incorporated in 2011 and is based in London, United Kingdom.</t>
  </si>
  <si>
    <t>renewable power; uk</t>
  </si>
  <si>
    <t>0.00006927634085668284</t>
  </si>
  <si>
    <t>3788</t>
  </si>
  <si>
    <t>0.00011386319054015415</t>
  </si>
  <si>
    <t>2435</t>
  </si>
  <si>
    <t>b7e314f9340dab4c4686f091bce864c9</t>
  </si>
  <si>
    <t>Imagine Air Jet Services, LLC</t>
  </si>
  <si>
    <t>http://www.flyimagineair.com</t>
  </si>
  <si>
    <t>Imagine Air Jet Services, LLC provides air transportation services in the Southeastern United States. It offers personal air taxi services. The company provides leaseback programs, same-day courier services, featured destinations, and ground transportation services. Imagine Air Jet Services, LLC was founded in 2004 and is based in Lawrenceville, Georgia with an additional office in Atlanta, Georgia.</t>
  </si>
  <si>
    <t>Lawrenceville</t>
  </si>
  <si>
    <t>personal air taxi; transportation. drones. taxi; eastern U.S. air; Cirrus SR-22s; direct flights; ImagineAir offers; airports; services; fleet</t>
  </si>
  <si>
    <t>taxi; personal air; offers personal; sr; eastern; air transportation; airports; southern; fleet; flights; personal</t>
  </si>
  <si>
    <t>0.00016018726531343878</t>
  </si>
  <si>
    <t>17679</t>
  </si>
  <si>
    <t>0.00018343756479904832</t>
  </si>
  <si>
    <t>e291afb67cfc50a78b3d6b1c5a454272</t>
  </si>
  <si>
    <t>Harlacher AG</t>
  </si>
  <si>
    <t>http://www.harlacher.swiss</t>
  </si>
  <si>
    <t>Harlacher AG manufactures and markets industrial, textile, and graphic screen printing machinery for customers worldwide. The company offers a range of products, which include tensioning units and machines, automatic tensioning machines, frame pre-bow units, and pneumatic tensioning units and systems; automatic coating machine and film-applicators; drying cabinets; and automatic magazines. It offers its products for various screen printing applications, such as textile, glass, ceramics, graphics, and PCB and solar panel production. The company was founded in 1936 and is based in Brienz, Switzerland.</t>
  </si>
  <si>
    <t>Brienz</t>
  </si>
  <si>
    <t>Bern</t>
  </si>
  <si>
    <t>tensioning; screen printing; textile; solar panel production; printing applications; panel production; magazines; coating machine; screen; automatic; printing; ceramics; customers worldwide; units; drying; graphics; machines; pneumatic; pcb; graphic; cabinets; offers a range; range of products; machinery; manufactures and markets; frame; coating; offers its products; pre; machine</t>
  </si>
  <si>
    <t>0.00030164714948840505</t>
  </si>
  <si>
    <t>7473</t>
  </si>
  <si>
    <t>0.0002929655082699463</t>
  </si>
  <si>
    <t>b336b7d01e42eacf9d2bcbce3a2f725a</t>
  </si>
  <si>
    <t>TSUKUBASEIKO Co., Ltd.</t>
  </si>
  <si>
    <t>http://www.tsukubaseiko.co.jp</t>
  </si>
  <si>
    <t>TSUKUBASEIKO Co,.Ltd. engages in the development, manufacture, and sale of electrostatic clamping systems. The company offers thin hand, cordless holder, thin wafer supporter, wafer hand, electrostatic belt, and soft palm products. Its products are used in liquid crystal panel, organic EL, touch panel, semiconductor wafer, solar cell wafer, HDD, fuel cell, printed circuit board, and printing machine industries. The company was founded in 1985 and is based in Kawachi-gun, Japan.</t>
  </si>
  <si>
    <t>Kawachi-gun</t>
  </si>
  <si>
    <t>Tochigi</t>
  </si>
  <si>
    <t>1878287</t>
  </si>
  <si>
    <t>Mirle Automation Corporation; Industrial Technology Investment Corporation</t>
  </si>
  <si>
    <t>electrostatic; wafer; thin wafer; semiconductor wafer; printed circuit board; offers thin; machine industries; holder; hdd; el; cordless; palm; liquid crystal; hand; touch panel; circuit board; belt; printed circuit; soft; fuel cell; crystal; organic; printed; liquid; printing; touch; circuit; solar cell; board; machine</t>
  </si>
  <si>
    <t>0.0005355278752111118</t>
  </si>
  <si>
    <t>15704</t>
  </si>
  <si>
    <t>0.00044858549400820385</t>
  </si>
  <si>
    <t>2438</t>
  </si>
  <si>
    <t>71ceaaae33236317fda5b33664a15e4f</t>
  </si>
  <si>
    <t>SkyPower Limited</t>
  </si>
  <si>
    <t>http://www.skypower.com</t>
  </si>
  <si>
    <t>SkyPower Limited develops, constructs, finances, owns, and operates solar energy projects worldwide. The company was founded in 2003 and is based in Toronto, Canada with additional offices worldwide.</t>
  </si>
  <si>
    <t>SkyPower; solar energy projects; energy SkyPower; renewable energy projects; SkyPower finances; SkyPower Limited; SkyPower Corporation; clean solar electricity; photovoltaic solar panels; solar development pipeline; electrical potential difference; current operating projects; potential charge difference; manner. energy. energy; commercial operation; experienced professional engineering; peak generation demands; project development specialists; highly qualified professionals; power purchase contracts; dirty coal emissions; multi-level government support; initial discovery stages; solar projects; PV Solar; PV panels; solar park; large-volume purchasing; clean electricity; Current flows; Reduced cost; green energy; 100M kWh; semi-conductive properties; power options; qualified sub-contractors; Low Risk; project sizes; additional generation; foreign suppliers; local experts; development worldwide; extensive experience; industry innovator; project managers; natural habitat; largest developers; global leader</t>
  </si>
  <si>
    <t>solar park; commercial operation; solar energy projects; energy projects; photons; renewable energy projects; megawatts; mw; globe; direct current; pipeline; park; experienced; difference; qualified; yearly; variety of locations; team of project; subcontractors; stimulated; solar development; silicon allow; semi conductive; reduces dependence; reduced cost; qualified professionals; project managers; professional engineering; power options; potential difference; particles of sunlight; overseeing; mw in solar; megawatts of green; low risk; loose; local experts; local economy; local community; leading developer; largest developers; large volume; knock; kilowatt hours; hiring; highly qualified professionals; highly qualified; harnessed; governments and utilities; government support; film photovoltaic solar; experience working; energy to power; easily scalable; dirty; developers of solar; dependence on foreign; current to flow; current operating; current flows; cost of materials; conductive properties; conception; clean solar electricity; cancel; aboriginal; species; awarded; finance; scalable; selects; habitat; experienced team; cost competitive; causing; minor; finances; extensive experience; dependence; comparable; absorbed; representing; meaningful; largest; interests; global leader; professionals; developer; substantial; particles; kilowatt; continually; collective; clean solar; clean electricity; airport; helped; foreign; fed; atoms</t>
  </si>
  <si>
    <t>0.00020518233602445548</t>
  </si>
  <si>
    <t>14340</t>
  </si>
  <si>
    <t>0.0002712801641034393</t>
  </si>
  <si>
    <t>2439</t>
  </si>
  <si>
    <t>4993cb99a7254f91a4c00935d95e2a20</t>
  </si>
  <si>
    <t>Green Age Europe SpA</t>
  </si>
  <si>
    <t>http://www.greenageeu.com</t>
  </si>
  <si>
    <t>Green Age Europe SpA engages in the design, manufacture, installation, and maintenance of renewable energy solutions. The company offers solar wind hybrid power generator that integrates a wind turbine and solar PV panels. Its products are used by disadvantaged population, small enterprises, farmers, multinational companies, and municipalities. The company is based in Suzzara, Italy. Green Age Europe SpA operates as a subsidiary of Greenage SA.</t>
  </si>
  <si>
    <t>Suzzara</t>
  </si>
  <si>
    <t>Mantova</t>
  </si>
  <si>
    <t>Greenage SA</t>
  </si>
  <si>
    <t>wind hybrid; turbine and solar; solar wind hybrid; power generator; maintenance of renewable; hybrid power; disadvantaged; solar wind; multinational; spa; population; age; municipalities; solar pv panels; enterprises; renewable energy solutions; farmers; wind turbine; pv panels; integrates; generator; turbine; hybrid; solar pv; energy solutions; offers solar</t>
  </si>
  <si>
    <t>0.00039474142306350143</t>
  </si>
  <si>
    <t>0.00031481995422987907</t>
  </si>
  <si>
    <t>2440</t>
  </si>
  <si>
    <t>855d18c15626376e8af85965950e57bb</t>
  </si>
  <si>
    <t>Global Energy Transmission Corporation</t>
  </si>
  <si>
    <t>http://getcorp.com</t>
  </si>
  <si>
    <t>Global Energy Transmission Corporation manufactures equipment that provides long distance wireless power transmission for industrial applications. The company develops GET Distant Wireless Power Technology that powers electronic devices. Its technology enables drone parcel delivery services and other drone based services, including inspection, surveillance, mapping, agricultural monitoring, rescue operations, and others. Global Energy Transmission Corporation is based in Woodland, Washington.</t>
  </si>
  <si>
    <t>Woodland</t>
  </si>
  <si>
    <t>PapayaFIN Ltd.; Draper Associates</t>
  </si>
  <si>
    <t>wireless power; rescue operations; parcel; manufactures equipment; long distance; global energy; energy transmission; drone based services; distant; agricultural monitoring; power transmission; transmission; delivery services; power technology; technology enables; corporation manufactures; powers; wireless; electronic devices; distance; industrial applications; rescue; corporation; agricultural; surveillance; mapping</t>
  </si>
  <si>
    <t>0.00007972944603168779</t>
  </si>
  <si>
    <t>0.00015050521781941425</t>
  </si>
  <si>
    <t>2441</t>
  </si>
  <si>
    <t>f775d1aa5ab4b0cda46ae051bb321bfe</t>
  </si>
  <si>
    <t>CertAsig Societate de Asigurare Reasigurare SA</t>
  </si>
  <si>
    <t>http://www.certasig.ro</t>
  </si>
  <si>
    <t>CertAsig Societate de Asigurare Reasigurare SA provides insurance solutions in Romanian, Bulgarian, and Turkish markets. It offers commercial property, general third party liability, professional liability, contractors all risk/CAR, bond, marine, general aviation, cargo/goods in transit, drone, personal accidents, and event insurance products. The company provides its products through insurance brokers to business property owners or occupiers, individuals, aircraft owners/operators, drone operators, event companies, marine organizations, construction contractors, and other companies. CertAsig Societate de Asigurare Reasigurare SA was formerly known as Fortuna SA and changed its name to Certasig Societate de Asigurare Reasigurare SA in 2003 after the merger with Aroca. The company is based in Bucharest, Romania with additional offices in Istanbul, Turkey; Sofia, Bulgaria; and other cities of Romania.</t>
  </si>
  <si>
    <t>Bucharest</t>
  </si>
  <si>
    <t>Royalton Partners Limited (2)</t>
  </si>
  <si>
    <t>liability; turkish; professional liability; offers commercial property; insurance solutions; insurance products; goods in transit; general aviation; brokers; aircraft owners; accidents; contractors; insurance; event; commercial property; marine; bond; owners; property owners; offers commercial; general; operators; property; transit; drone operators; cargo; third party; goods; party; third; individuals; organizations; aviation; risk; car; personal</t>
  </si>
  <si>
    <t>0.0007924915937676537</t>
  </si>
  <si>
    <t>8228</t>
  </si>
  <si>
    <t>0.0007064298705903016</t>
  </si>
  <si>
    <t>2442</t>
  </si>
  <si>
    <t>064e65970b6c07e1c171502cdbf8aac4</t>
  </si>
  <si>
    <t>Verge Inc.</t>
  </si>
  <si>
    <t>http://vergeaero.com</t>
  </si>
  <si>
    <t>Verge Inc. develops and operates a drone entertainment platform, which controls and manages activities of various drones. It also offers designing, testing, and deployment services for drone performances. The company was founded in 2014 and is based in Philadelphia, Pennsylvania.</t>
  </si>
  <si>
    <t>drone performance productions; drone performance software; drone entertainment products; Philadelphia-based team; unmanned aerial systems; aerospace engineers; drone performances; Verge Aero; Near-term applications; venue installations; dynamic interactions; entertainment industry; entertainment systems; drones; swarms; audiences; actors; mission; building</t>
  </si>
  <si>
    <t>verge; aerospace engineers; entertainment; venue; uass; touring; term applications; technology include; swarms; recurring; focused on building; entertainment systems; entertainment products; entertainment industry; audiences; actors; performances; productions; interactions; aero; deploying; engineers; implemented; controlling; integrating; unmanned aerial systems; aerial systems; dynamic; term; capable; focused</t>
  </si>
  <si>
    <t>0.0000750983628857678</t>
  </si>
  <si>
    <t>0.00012489954467902707</t>
  </si>
  <si>
    <t>2443</t>
  </si>
  <si>
    <t>ad111136-a0a0-6e6e-bdec-be0009b875ff</t>
  </si>
  <si>
    <t>Find My Drone</t>
  </si>
  <si>
    <t>http://www.findmydrone.info</t>
  </si>
  <si>
    <t>A convenient and simple tool to help pilots to find their lost drones, using a set of time-tested and new technical solutions.</t>
  </si>
  <si>
    <t>time tested; technical solutions; simple tool; lost; convenient; tested; pilots; tool; find</t>
  </si>
  <si>
    <t>0.0003364879637996226</t>
  </si>
  <si>
    <t>0.0002849846056602445</t>
  </si>
  <si>
    <t>Certain data and content provided by https://www.crunchbase.com/organization/find-my-drone</t>
  </si>
  <si>
    <t>2444</t>
  </si>
  <si>
    <t>48822d78-2563-4a0b-859f-68a836580261</t>
  </si>
  <si>
    <t>Drone Hire</t>
  </si>
  <si>
    <t>http://dronehire.org</t>
  </si>
  <si>
    <t>Drone Hire Is An International Directory Of Civilian Drone Operators. Drone Hire are a small team of web developers and robotics enthusiasts.</t>
  </si>
  <si>
    <t>hire; small team; directory; civilian drone; enthusiasts; drone operators; civilian; developers; operators</t>
  </si>
  <si>
    <t>0.0007912796105840779</t>
  </si>
  <si>
    <t>8669</t>
  </si>
  <si>
    <t>0.0006096745624462118</t>
  </si>
  <si>
    <t>Certain data and content provided by https://www.crunchbase.com/organization/drone-hire</t>
  </si>
  <si>
    <t>2445</t>
  </si>
  <si>
    <t>61357443377f696b53d83f760d1ec6f1</t>
  </si>
  <si>
    <t>SolGen Scrl</t>
  </si>
  <si>
    <t>SolGen Scrl provides procurement and installation services for solar panels. The company was founded in 2010 and is based in Italy. As per the transaction announced on February 17, 2012, SolGen Scrl operates as a subsidiary of Fedi Impianti S.r.l.</t>
  </si>
  <si>
    <t>Fedi Impianti S.r.l.</t>
  </si>
  <si>
    <t>solgen; services for solar; procurement; installation services</t>
  </si>
  <si>
    <t>0.0004087040911425584</t>
  </si>
  <si>
    <t>27472</t>
  </si>
  <si>
    <t>0.0003823471529254523</t>
  </si>
  <si>
    <t>b3eed371c722d9a90d255aaa86fc6f65</t>
  </si>
  <si>
    <t>http://www.molycorp.com</t>
  </si>
  <si>
    <t>Molycorp, Inc. produces and sells rare earths and rare metal materials in the United States and internationally. The companys Resources segment extracts rare earth minerals, including light rare earth concentrates; rare earth oxides (REO), such as lanthanum, cerium, and neodymium-praseodymium; heavy rare earth concentrates, which include europium, gadolinium, terbium, dysprosium, and others; and SorbX and PhosFIX, a line of rare earth-based water treatment products. This segments products are used in oil refinery catalyst, automotive and emission catalysts, water purification, and energy efficiency lighting applications. Its Chemicals and Oxides segment produces REO, and other custom engineered materials, salts of rare earth elements, zirconium-based engineered materials, and mixed rare earth/zirconium oxides for various applications, such as catalytic converters, computers, television display panels, optical lenses, mobile phones, electronic chips, and others. The companys Magnetic Materials and Alloys segment produces Neo Powders for use in micro and precision motors, sensors, and other applications; and neodymium and samarium magnet alloys, specialty alloy products, and rare earth metals for use in computing, automotive, aerospace, health care, industrial motors, wind power generation, battery technologies, consumer electronics, and home appliance markets. Its Rare Metals segment produces, reclaims, refines, and markets gallium, indium, rhenium, tantalum, and niobium for use in wireless technologies, light-emitting diode, flat panel display, turbine, solar, catalyst, steel additive, and other applications. The company sells its products directly to customers; and through distributors. Molycorp, Inc. was founded in 2010 and is headquartered in Greenwood Village, Colorado.</t>
  </si>
  <si>
    <t>50167000</t>
  </si>
  <si>
    <t>Oaktree Capital Group, LLC; Molibdenos y Metales S.A.</t>
  </si>
  <si>
    <t>393750000</t>
  </si>
  <si>
    <t>MCP (Pink Sheets LLC); 9MO (Deutsche Boerse AG); MCP (SIX Swiss Exchange); 0R2R (London Stock Exchange)</t>
  </si>
  <si>
    <t>rare earth; rare metal materials; rare earth elements; rare earths; rare earth-based water; water treatment products; light rare earth; earth-based water treatment; heavy rare earth; custom engineered materials; rare earth metals; extracts rare earth; different rare earths; rare earth/zirconium oxides; purity gallium metal; rare earth materials; Rare Metals segment; largest rare earth; Gallium NitrateGallium Nitrate; Gallium TrichlorideGallium Trichloride; health care; consumer electronics; Gallium Oxide; Rare Element Technologies; markets gallium; wide variety; company Resources segment; company Magnetic Materials; Molycorp; efficiency lighting applications; zirconium-based engineered materials; Clean energy technologies; Advanced water treatment; Health care technologies; samarium magnet alloys; specialty alloy products; Advanced transportation systems; Advanced communications systems; water maintenance markets; wind power generation; home appliance markets; outdoor recreation applications; advanced downstream processing; oil refinery catalyst; compound semiconductor applications; television display panels; energy efficiency; Molycorp Silmet; Energy efficient lighting; flat panel display</t>
  </si>
  <si>
    <t>rare earth; rare; rare earths; earths; tantalum; rare earth elements; oxides; niobium; earth elements; gallium; alloys; zirconium; rare metal materials; rare metal; metal materials; grades; engineered materials; custom engineered; water treatment products; treatment products; rhenium; reo; purity levels; nitrate; neodymium; highly effective; gallon; concentrates; compact fluorescent; powders; earth; health care; indium; magnet; purity; fluorescent; catalyst; segment; metals; water treatment; motors; commercially; wide variety; recycling; oxide; light emitting; emitting; engineered; elements; municipal; computing; treatment; metal; consumer electronics; zirconium oxides; zirconium based engineered; yttrium; wireless technologies; wind power generation; wastewater treatment markets; vehicle batteries; variety of products; treatment markets; terbium; television display panels; television display; specific requirements; solders; semiconductor applications; sells rare; salts of rare; salts; reuse; refinery; recycling systems; recreation applications; reclaims; rare metals; products and technologies; produces neo powders; produces neo; produces high; produces a wide; produce custom; processing facilities; precision motors; polishing; phosphates; permanent magnet; outdoor recreation; ordered; optical lenses; neo powders; neo; national defense; mixed rare earth; mixed rare; mining technology; mindful; micro motors</t>
  </si>
  <si>
    <t>0.0003214048121417607</t>
  </si>
  <si>
    <t>10770</t>
  </si>
  <si>
    <t>0.00029230329525213556</t>
  </si>
  <si>
    <t>a1c5b1b63e7d81bdf758d26f8c60ddee</t>
  </si>
  <si>
    <t>http://markgroup.com.au</t>
  </si>
  <si>
    <t>Mark Group Australia Pty Ltd., a solar installation company, designs, builds, installs, and supplies solar energy and power cost saving technology products to home owners, business owners, and leaders of community organizations in Australia. It offers solar panels, solar batteries, and solar inverters, as well as ventilation, remote solar monitoring, and cooling solutions. The company was founded in 2009 and is based in Macquarie Park, Australia.</t>
  </si>
  <si>
    <t>Macquarie Park</t>
  </si>
  <si>
    <t>solar monitoring; remote solar; power cost; mark group; cost saving; cooling solutions; community organizations; business owners; supplies solar; owners; mark; solar batteries; technology products; solar inverters; offers solar panels; leaders; solar installation; ventilation; organizations; cooling; builds; saving; community; offers solar</t>
  </si>
  <si>
    <t>0.00012417671590609136</t>
  </si>
  <si>
    <t>0.00014479134652994945</t>
  </si>
  <si>
    <t>2448</t>
  </si>
  <si>
    <t>3456f3336a0d07af532a21f7469120b9</t>
  </si>
  <si>
    <t>Guangdong Zhicheng Champion Group Co., Ltd.</t>
  </si>
  <si>
    <t>http://championpower.en.china.cn</t>
  </si>
  <si>
    <t>Guangdong Zhicheng Champion Group Co., Ltd. manufactures and exports uninterruptible power supply (UPS), valve regulated lead-acid battery, inverters, and solar panels. The company offers UPS, gel, SMF, and solar batteries, as well as dual power supplies. It markets its products primarily in Mainland China, Western Europe, Southeast Asia, and Mid East. The company was founded in 1992 and is based in Dongguan City, China.</t>
  </si>
  <si>
    <t>Dongguan City</t>
  </si>
  <si>
    <t>valve regulated; uninterruptible power supply; smf; lead acid battery; guangdong; exports uninterruptible power; exports uninterruptible; dual power; champion; acid battery; regulated; uninterruptible power; uninterruptible; gel; lead acid; solar batteries; valve; acid; exports; power supplies; power supply; dual; lead</t>
  </si>
  <si>
    <t>0.00032490006509773757</t>
  </si>
  <si>
    <t>7377</t>
  </si>
  <si>
    <t>0.00037061438525167926</t>
  </si>
  <si>
    <t>2449</t>
  </si>
  <si>
    <t>236ed0c4-d706-4842-f40b-795b93ce53ae</t>
  </si>
  <si>
    <t>R &amp; D Tech France</t>
  </si>
  <si>
    <t>http://www.retdtechfrance.fr/</t>
  </si>
  <si>
    <t>R &amp; D Tech France is a design office specializing in mechatronics. R &amp; D TECH France is a research and development company in  mechatronics ,  specializing in the design and manufacture of ground robots, aerial drones and maritime drones.</t>
  </si>
  <si>
    <t>Saint-jacques-de-la-lande</t>
  </si>
  <si>
    <t>mechatronics; specializing; ground robots; design office; aerial drones; design and manufacture; tech; maritime; robots; office</t>
  </si>
  <si>
    <t>0.0001209213907573354</t>
  </si>
  <si>
    <t>0.0002302820452207181</t>
  </si>
  <si>
    <t>Certain data and content provided by https://www.crunchbase.com/organization/r-d-tech-france</t>
  </si>
  <si>
    <t>2d9b808f-64b3-d5f3-41c5-53c5857466b3</t>
  </si>
  <si>
    <t>Development Seed</t>
  </si>
  <si>
    <t>http://developmentseed.org</t>
  </si>
  <si>
    <t>Development Seed builds mapping and data visualization tools designed to help teams communicate. Development Seed builds mapping and data visualization tools to help teams communicate. Based in Washington DC, the team is leading open source research and development initiatives predominantly in the international development and federal government space. From opening up large sets of economic development indicators with the development of Data.WorldBank.org, visualizing survey data and mapping drone strikes in Pakistan on www.PakistanSurvey.org, or processing election results in Afghanistan with www.AfghanistanelEctionData.org, Development Seed focuses on designing data and mapping tool.
Development Seed is active in key open source communities, including Node.js and Express, Drupal, OpenLayers, and Mapnik.</t>
  </si>
  <si>
    <t>data visualization; seed; visualization tools; mapping and data; visualization; communicate; open source; visualizing; tools to help; survey data; org; mapping tool; mapping drone; mapnik; leading open source; leading open; js; government space; express; economic development; development of data; development initiatives; designed to help; teams; mapping; strikes; node; federal government; indicators; builds; opening; initiatives; sets; economic; federal; communities; survey; designing; active; tool; focuses</t>
  </si>
  <si>
    <t>0.00015607646045374547</t>
  </si>
  <si>
    <t>4585</t>
  </si>
  <si>
    <t>0.0002517409592282252</t>
  </si>
  <si>
    <t>Certain data and content provided by https://www.crunchbase.com/organization/development-seed</t>
  </si>
  <si>
    <t>2451</t>
  </si>
  <si>
    <t>46a5c2babf626e6db0dad72a8ffbf183</t>
  </si>
  <si>
    <t>Tangerine Solar LLC</t>
  </si>
  <si>
    <t>http://www.tangerinesolar.com</t>
  </si>
  <si>
    <t>Tangerine Solar LLC develops community scale solar power systems for households, businesses, nonprofits, and local governments. The company was founded in 2009 and is headquartered in Seattle, Washington.</t>
  </si>
  <si>
    <t>solar power systems; Tangerine Power; clean energy systems; community-scale solar energy; great solar roofs; silent solar power; community-driven way; local governments; tangible benefits; Solar Panel; common assets; SunSlicetm buyers; property owners; community members; neighborhood; households; wiser; dollars; nonprofits; businesses; people; support; SunSlicestm</t>
  </si>
  <si>
    <t>neighborhood; buy; solar power systems; tangible benefits; solar solar; solar roofs; scale solar energy; power develops; pooling; local governments; healthier; great solar; discounted; community scale solar; community scale; community members; community driven; clean energy systems; buy a solar; community; tangible; buyer; roofs; accepted; crowd; property owners; buyers; funded; silent; property; power systems; benefits; households; dollars; funding; governments; gain; scale solar; members; maintain; common; assets; asset; supports; great; owners; driven; generated; program; find; energy systems; install</t>
  </si>
  <si>
    <t>0.0003027471228629283</t>
  </si>
  <si>
    <t>5836</t>
  </si>
  <si>
    <t>0.0002946739601172499</t>
  </si>
  <si>
    <t>2452</t>
  </si>
  <si>
    <t>76c8d6a9f7c7f6ed66441b7f542dd65f</t>
  </si>
  <si>
    <t>Amber Green Energy Limited</t>
  </si>
  <si>
    <t>http://www.ambergreenenergy.co.uk</t>
  </si>
  <si>
    <t>Amber Green Energy Limited provides renewable and sustainable green energy solutions to socially responsible businesses and organizations in Ireland and the United Kingdom. It engages in planning, designing, and installing green energy technologies for solar panels, photovoltaics, anaerobic digestion plants, biomass combined heat and power plants, and wind turbines. The company also provides financial solutions on biogas anaerobic digestion plants; and advice and appraisal on alternative green power generation options. It serves domestic, commercial and retail, farming and agriculture, and public sector companies; and landowners, industries, leisure companies, and health and education institutions. The company was founded in 2011 and is based in Moy, United Kingdom.</t>
  </si>
  <si>
    <t>Moy</t>
  </si>
  <si>
    <t>County Tyrone</t>
  </si>
  <si>
    <t>digestion; anaerobic digestion; anaerobic; green energy; technologies for solar; sustainable green; socially responsible; serves domestic; renewable and sustainable; green energy solutions; financial solutions; commercial and retail; appraisal; amber; biogas; landowners; socially; public sector; combined heat; green power; heat and power; energy technologies; responsible; advice; leisure; farming; biomass; institutions; photovoltaics; installing; power plants; designing; organizations; education; financial; domestic; power generation; sector; health; alternative; wind turbines; combined; sustainable; retail; turbines; planning; energy solutions; options</t>
  </si>
  <si>
    <t>0.0004109040018651363</t>
  </si>
  <si>
    <t>5612</t>
  </si>
  <si>
    <t>0.00040399115129619435</t>
  </si>
  <si>
    <t>2453</t>
  </si>
  <si>
    <t>2f60abfbf83a18018703b6bf07e9b24a</t>
  </si>
  <si>
    <t>C.P.A. srl</t>
  </si>
  <si>
    <t>http://www.cpa-piscine.it</t>
  </si>
  <si>
    <t>C.P.A. srl manufactures industrial supplies and components for swimming pools. It offers fiberglass ladders, steel panels, stairs, scale blocks to walls, edges and tiles, technical rooms underground, plants on bases, wall filters, sand filters, filters for public pools, cartridge filters, filtration groups, filtration kits, pumps, cast iron pumps, furnishing bath accessories, switchboards, water treatment products, chemical products, spa and wellness products, coatings, lighting products, maintenance and cleaning products, covers, and accessories to pool walls. The company also provides wooden pools, steel swimming pools, and accessories and toys for above ground pools; filters, pumps, switchboards, and accessories for public swimming pools; heat pumps, solar panels, exchangers titanium, and electric heaters; and swimming kits, pump current swimming, blowers, and whirlpool pumps and jets for Jacuzzi and swimming against the tides. In addition, it offers technical support services. C.P.A. srl is based in Roddi, Italy.</t>
  </si>
  <si>
    <t>Roddi</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</si>
  <si>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t>
  </si>
  <si>
    <t>pools; swimming; swimming pools; switchboards; filters; filtration; walls; wellness products; water treatment products; treatment products; technical rooms; stairs; srl manufactures; public swimming pools; public swimming; offers technical support; offers technical; offers fiberglass; manufactures industrial; maintenance and cleaning; jets; ground pools; furnishing; electric heaters; cleaning products; chemical products; cast iron; cartridge; blowers; pumps; edges; wooden; ladders; fiberglass; technical support services; srl; kits; wellness; sand; titanium; spa; cast; bath; steel; underground; exchangers; rooms; bases; water treatment; blocks; toys; iron; groups; technical support; pool; tiles; lighting products; covers; support services; coatings; heat pumps; pump; heaters; treatment; cleaning; wall; chemical</t>
  </si>
  <si>
    <t>0.00040473239710335404</t>
  </si>
  <si>
    <t>32178</t>
  </si>
  <si>
    <t>0.0005038900428252483</t>
  </si>
  <si>
    <t>2454</t>
  </si>
  <si>
    <t>5a7f9afe-0450-c729-6947-7488bb240a5d</t>
  </si>
  <si>
    <t>Eneco - Netherlands</t>
  </si>
  <si>
    <t>http://www.eneco.nl/</t>
  </si>
  <si>
    <t>Eneco is an independent energy company, with Dutch origins. Their ambition is sustainable energy for everyone and therefore,. Imagine if everyone had sustainable energy at their disposal. Generated at home, by you, together with the rest of the street or neighbourhood. Solar panels on the roofs of all businesses. Wind turbines, bio-energy or heat pipelines for industry. Everyone is an energy producer and shares energy with their neighbours, businesses or with the whole neighbourhood. They no longer see themselves as a traditional energy supplier, but as a partner who, together with you, makes it possible to save, use, exchange or sell energy. And this isn’t an unrealistic vision. They know it is possible, and they are working every day on projects that are making their ambitions and those of their customers into a reality.</t>
  </si>
  <si>
    <t>neighbourhood; sustainable energy; traditional energy; sell energy; origins; independent energy; energy supplier; energy producer; eneco; bio energy; ambitions; dutch; ambition; shares; imagine; disposal; pipelines; sustainable; producer; exchange; bio; rest; longer; street; supplier; partner; roofs; sell; reality; independent; generated; wind turbines; save; turbines; working; traditional</t>
  </si>
  <si>
    <t>0.00031052884413084223</t>
  </si>
  <si>
    <t>6370</t>
  </si>
  <si>
    <t>0.0002893806097464317</t>
  </si>
  <si>
    <t>Certain data and content provided by https://www.crunchbase.com/organization/eneco-netherlands</t>
  </si>
  <si>
    <t>2455</t>
  </si>
  <si>
    <t>cfc2a513652002cf9ca6fda6c366884d</t>
  </si>
  <si>
    <t>http://www.bbr.com.sg</t>
  </si>
  <si>
    <t>BBR Holdings (S) Ltd, an investment holding company, engages in general construction, specialized engineering, property development, and green technology businesses in Singapore and Malaysia. The companys General Construction segment offers designing and building services; general building construction services; civil and structural engineering services; and building conservation and restoration services. Its Specialized Engineering segment is involved in the construction engineering activities, including piling and foundation systems, post-tensioning, stay cable systems, heavy lifting, bridge design and construction, and maintenance repair and retrofitting, as well as prefabricated pre-finished volumetric modular construction activities. The companys Property Development segment develops residential properties; and mixed commercial and residential developments. Its Green Technology segment engages in the system integration and distribution of renewable energy; and supply, installation, and lease of solar panels and grid connected systems. The company also provides healthcare products and services. BBR Holdings (S) Ltd was founded in 1993 and is headquartered in Singapore.</t>
  </si>
  <si>
    <t>17320240</t>
  </si>
  <si>
    <t>62222199</t>
  </si>
  <si>
    <t>KJ5 (Singapore Exchange); BBHD.F (Pink Sheets LLC)</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</si>
  <si>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t>
  </si>
  <si>
    <t>property development; green technology; segment; tensioning; structural engineering services; structural engineering; segment is involved; segment engages; retrofitting; restoration; residential properties; prefabricated; piling; panels and grid; offers designing; maintenance repair; integration and distribution; heavy lifting; grid connected systems; general building; distribution of renewable; designing and building; construction segment offers; construction segment; construction engineering; construction activities; conservation and restoration; cable systems; building services; bbr; segment offers; connected systems; building construction; general; volumetric; design and construction; lifting; activities; specialized; finished; property; mixed; system integration; bridge; construction services; commercial and residential; grid connected; foundation; engineering services; holdings; developments; conservation; stay; lease; healthcare; involved; post; structural; heavy; civil; cable; products and services; designing; modular; pre; properties; repair; connected</t>
  </si>
  <si>
    <t>0.0002777282033450187</t>
  </si>
  <si>
    <t>49709</t>
  </si>
  <si>
    <t>0.000398107616241765</t>
  </si>
  <si>
    <t>2456</t>
  </si>
  <si>
    <t>8d4e53c6-02dc-156b-0a6b-907ce7b062ec</t>
  </si>
  <si>
    <t>Tecnosat</t>
  </si>
  <si>
    <t>http://www.tecnosatbr.com/</t>
  </si>
  <si>
    <t>Tecnosat aims to serve its customers with the best and most advanced in the topographic market. Since 2007, Representative of Hi Target, the first company to build  GPS and Echosounder  in China, today is a company that is advancing increasingly in the world market for GNSS systems, so its equipment has high-tech maiboards from manufacturer Trimble, One of the most advanced and reputed in the market.</t>
  </si>
  <si>
    <t>Uberaba</t>
  </si>
  <si>
    <t>trimble; reputed; representative; advancing; gnss; topographic; increasingly; aims; high tech; serve; target; gps; today; tech</t>
  </si>
  <si>
    <t>0.00012684910635016138</t>
  </si>
  <si>
    <t>8226</t>
  </si>
  <si>
    <t>0.00021663299949207368</t>
  </si>
  <si>
    <t>Certain data and content provided by https://www.crunchbase.com/organization/tecnosat</t>
  </si>
  <si>
    <t>2457</t>
  </si>
  <si>
    <t>79932e3541a5a3e6b2201dc5aff93a8c</t>
  </si>
  <si>
    <t>Nexolon America LLC</t>
  </si>
  <si>
    <t>Nexolon America LLC manufactures and markets solar wafers and panels in Texas. The company was incorporated in 2012 and is based in San Antonio, Texas. As of July 26, 2013, Nexolon America LLC operates as a subsidiary of OCI Solar Power, LLC.</t>
  </si>
  <si>
    <t>Consolidated Edison, Inc.; OCI Company Ltd</t>
  </si>
  <si>
    <t>solar power generation; Nexolon America; central components; Ingot wafer capacity; multicrystalline solar wafers; prestigious global polysilicon; global solar industry; efficiency solar panels.; solar ingots; highly purified silicon; solar energy industry; OCI Solar Power; silicon cylinder; advanced solar modules; San Antonio-based company; multi crystal ingots; e.g. silicon crystal; global leader; renewable energy industry; Nexolon timely meets; solar cells; Silicon ingot; Silicon ingots; Mono Wafer; multicrystalline silicon; Multi Wafer; solar cells/modules; global company; ample sunlight; solution provider; backbone components; module equipment; raw materials; CPS Energy; state-of-the-art cell; manufacturing facility; customer base; international customers; multi crystals; semi-conductor material; integrated circuits; market demand; raw material; electricity; LLC; Texas; N-type; MW; slice; arrangement</t>
  </si>
  <si>
    <t>ingot; central components; polysilicon; solar wafers; solar ingots; components for solar; ingots; solar power generation; multicrystalline; cylinder; global leader; energy industry; mono; wafer; wafers; crystal; solar module; central; power generation; raw; varieties; solar generated electricity; solar generated; solar energy industry; silicon ingots; silicon ingot; renewable energy industry; raw material; produce solar cells; produce solar; produce advanced; procuring; prestigious; plans to expand; oci; obtaining; mw of solar; multicrystalline silicon; multi crystal; mono and multicrystalline; modules for commercial; melting; market demand; leader in renewable; international customers; installed in areas; gw; global solar industry; global solar; formed by melting; efficiency solar panels; develop and supply; ample; advancing; generated electricity; cell and module; categorized; advanced solar; called; gathered; brick; backbone; semi conductor; regularly; solution provider; manufacturing facility; leading manufacturer; customer base; crystals; construct; arrangement; timely; integrated circuits; high efficiency solar; electricity produced; simpler; generally; solar modules; regional; cast; markets solar; efficiency solar; cells and modules; leader; raw materials; purity; conductor; makers; grown; formed; supplied; commercial and residential; generate electricity; meets; solar industry; expand; simultaneously; cheaper; shape; circuits</t>
  </si>
  <si>
    <t>0.0005331788767042469</t>
  </si>
  <si>
    <t>2994</t>
  </si>
  <si>
    <t>0.00040461839300851205</t>
  </si>
  <si>
    <t>2458</t>
  </si>
  <si>
    <t>de7971da73cc0e508def8199ea9310c9</t>
  </si>
  <si>
    <t>Siliken Manufacturing USA, Inc.</t>
  </si>
  <si>
    <t>On March 19, 2014, Siliken Manufacturing USA, Inc. went out of business as per its Chapter 11 liquidation filing under bankruptcy. Siliken Manufacturing USA, Inc. manufactures and sells photovoltaic solar panels. The company was formerly known as Siliken California Corporation and changed its name to Siliken Manufacturing USA, Inc. in October 2010. The company was founded in 2007 and is based in Carlsbad, California.</t>
  </si>
  <si>
    <t>siliken; usa; sells photovoltaic; photovoltaic solar panels; manufactures and sells; photovoltaic solar</t>
  </si>
  <si>
    <t>0.00031691970093855295</t>
  </si>
  <si>
    <t>4407</t>
  </si>
  <si>
    <t>0.0003224866198748005</t>
  </si>
  <si>
    <t>a9fc776bf647ab897af1870ed2c81119</t>
  </si>
  <si>
    <t>Diamond View Cleaning Solutions Limited</t>
  </si>
  <si>
    <t>http://www.diamondviewcleaningsolutions.co.uk</t>
  </si>
  <si>
    <t>Diamond View Cleaning Solutions Limited provides domestic and commercial external cleaning services in Suffolk. Its services include residential and commercial window cleaning, jet washing, gutter cleaning, solar panel cleaning, block management, dust extraction, UPVC restoration, weatherboard cladding, and signage cleaning. The company was incorporated in 2017 and is based in Ipswich, United Kingdom. As of March 9, 2017, Diamond View Cleaning Solutions Limited operates as a subsidiary of Vertas Group Limited.</t>
  </si>
  <si>
    <t>Ipswich</t>
  </si>
  <si>
    <t>Vertas Group Limited</t>
  </si>
  <si>
    <t>cleaning; window cleaning; upvc; suffolk; restoration; include residential; gutter cleaning; gutter; diamond; commercial window cleaning; commercial window; cleaning solutions; cleaning services; solar panel cleaning; domestic and commercial; panel cleaning; cladding; extraction; jet; washing; block; dust; signage; window; external; services include; residential and commercial; view; domestic</t>
  </si>
  <si>
    <t>0.0007334783312881985</t>
  </si>
  <si>
    <t>0.0005930783777539141</t>
  </si>
  <si>
    <t>2460</t>
  </si>
  <si>
    <t>2d41400e544b0e905a69987f74d68dd3</t>
  </si>
  <si>
    <t>AEI Winddown, Inc.</t>
  </si>
  <si>
    <t>http://www.aquionenergy.com</t>
  </si>
  <si>
    <t>AEI Winddown, Inc. manufactures Aqueous Hybrid Ion energy storage and battery systems. AEI Winddown, Inc. was formerly known as Aquion Energy, Inc. and changed its name to AEI Winddown, Inc. in July 2017. The company was founded in 2007 and is based in Pittsburgh, Pennsylvania. As of July 14, 2017, AEI Winddown, Inc. operates as a subsidiary of Juline-Titans LLC.</t>
  </si>
  <si>
    <t>218410000</t>
  </si>
  <si>
    <t>CapX Partners, Investment Arm (2); Yung's Enterprise Holdings Limited (2); Kleiner Perkins Caufield &amp; Byers (2); Advanced Technology Ventures (2); Foundation Capital (2); Tao Invest (2); Cascade Investment, L.L.C.; Shell Technology Ventures B.V.; Constellation Technology Ventures; GSV Ventures; Horizon Technology Finance Management, LLC; Total Energy Ventures International SAS; Silicon Valley Bank, Inc.; Prelude Ventures, LLC; Bright Capital LLC; Exelon Enterprises Management, Inc.; TriplePoint Capital, LLC; Horizon Technology Finance Corporation; Trinity Capital Investment, LLC</t>
  </si>
  <si>
    <t>9164000</t>
  </si>
  <si>
    <t>Juline-Titans LLC</t>
  </si>
  <si>
    <t>energy storage; Aquion Energy; stationary energy storage; energy storage chemistry; energy storage applications; energy management. energy; sodium ion batteries; duration energy applications; electricity storage applications; energy feed electricity; capacity carbon anode; energy storage solutions; energy storage technologies; energy storage systems; sodium intercalation cathode; energy technologies. cleantech.; storage. renewable energy; complete discharge cycles; primary electrochemical storage; duration power applications; Rapid cycle testing; calendar life testing; continuous deep cycle; compelling value proposition; low capital cost; T&amp;D Upgrade deferral; daily duty cycle; sodium-ion batteries; Professor Jay Whitacre; electric car chargers; telecom backup markets; capacity fade; Aquion solution; useful capacity; additional electricity; emissions-free capacity; power grid; electrical grid; battery unit; party testing; Sodium Sulfur; electrochemical couple; cycle life; laboratory environment; broad range; battery fixture; broad set; materials couple; lead-acid devices; high round trip</t>
  </si>
  <si>
    <t>sodium; volts; storage applications; repeatedly; electrochemical; strings; couple; stationary; ion batteries; discharge; energy storage; duration; cycles; chemistry; ion; parallel; cycle; broad; release; depth; capacity; arrays; peak; thousands; wiley; wh; university professor; trip efficiency; third party testing; technology addresses; systems enhance; sulfur; storage technologies; stable performance; shaving; series or parallel; saltwater; round trip efficiency; round trip; rigorously; professor; periods of time; peak shaving; party testing; overcomes; nontoxic; nas; mellon; low capital; life testing; large amounts; jay; innovative hybrid; hybrid energy; hot days; high round trip; high round; grid by providing; generation assets; fundamentally changing; fixture; extended periods; existing generation; energy storage technologies; energy storage solutions; energy storage applications; energy plans; energy applications; emissions free; emerged; electricity storage; electric car; effective energy; discharge cycles; developing and commercializing; cost effective energy; conventional sources; conventional energy; connected in series; centerpiece; carnegie mellon; carnegie; car chargers; capital cost; calendar; building block; broad set; battery unit; batteries provide; batteries and energy; aqueous; amounts of electricity; ambient temperatures; alleviate; agnostic; delivered; carry; sources of energy; shorter; indicates</t>
  </si>
  <si>
    <t>0.0003211134410619729</t>
  </si>
  <si>
    <t>2883</t>
  </si>
  <si>
    <t>0.00040122849091565524</t>
  </si>
  <si>
    <t>2461</t>
  </si>
  <si>
    <t>ce93abaa34696d89c83558d481a4ea6e</t>
  </si>
  <si>
    <t>Cremer-SOF Engineering GmbH</t>
  </si>
  <si>
    <t>http://web.sof-e.com</t>
  </si>
  <si>
    <t>Cremer-SOF Engineering GmbH manufactures and supplies heat treatment systems for small companies and institutes, as well as huge industry lines worldwide. It offers conveyor belt, conveyor chain, chamber, vacuum chamber and inline, rotary drum, pusher, high temperature graphite-insulation, tube, and customer designed furnaces; thermal and catalytic gas combustion systems; and gas purifiers. The company also provides engineering, consulting, training, and maintenance services. It offers its equipment for various applications, including brazing, semiconductors, solar, powder metallurgy, glass, flat panel display, chemicals, and vacuum. Cremer-SOF Engineering GmbH was formerly known as SOF Equipment GmbH. As a result of acquisition of SOF Equipment GmbH by Cremer Thermoprozessanlagen GmbH, the companys name was changed. The company was founded in 2001 and is based in Eschweiler, Germany. As of March, 2014, Cremer-SOF Engineering GmbH operates as a subsidiary of Cremer Thermoprozessanlagen GmbH.</t>
  </si>
  <si>
    <t>Eschweiler</t>
  </si>
  <si>
    <t>Cremer Thermoprozessanlagen GmbH</t>
  </si>
  <si>
    <t>conveyor; chamber; vacuum chamber; systems for small; supplies heat; result of acquisition; metallurgy; inline; heat treatment; graphite; gas purifiers; drum; catalytic gas; catalytic; brazing; institutes; treatment systems; vacuum; purifiers; combustion; belt; powder; changed; furnaces; high temperature; rotary; huge; manufactures and supplies; tube; flat panel display; panel display; chemicals; semiconductors; maintenance services; chain; lines; treatment; insulation; acquisition; result; flat panel; temperature; display; consulting</t>
  </si>
  <si>
    <t>0.0004993623872405494</t>
  </si>
  <si>
    <t>6225</t>
  </si>
  <si>
    <t>0.0003881120841651484</t>
  </si>
  <si>
    <t>2462</t>
  </si>
  <si>
    <t>754d1b26acaabfaea2682dc6ed34b936</t>
  </si>
  <si>
    <t>DPM Inc.</t>
  </si>
  <si>
    <t>http://www.evine.com</t>
  </si>
  <si>
    <t>DPM Inc. operates an online shopping platform for women. It enables users to shop and share various products that range from beauty and accessories, to jewelry, fitness, food, and home. The company was founded in 2012 and is based in Huntington, New York.</t>
  </si>
  <si>
    <t>Huntington</t>
  </si>
  <si>
    <t>online shopping platform; Fragrance Gift Sets; Cell Phones; Air Fryers; Deep Fryers; Fall Accessories; Small Appliances; Large Appliances; Pressure Cookers; various products; Slow Cookers; Specialty Appliances; shopping options; Home Accents; Phone Accessories; product information; Fashion Jewelry; how-to-buy guides; Home Environment; size charts; Home Audio; Dental Care; Home Security; Sun Care; Nail Care; video clips; Basic Chains; expert advice; detailed descriptions; Gourmet Food; Table Lamps; Accent Lamps; product demonstrations; Food Processors; Wall Art; Hair Removal; Window Treatments; Bluetooth Speakers; Wearable Tech; Portable Power; Skincare; Fragrances; Tools; Gadgets; Tabletop; women; Serums; Storage; Bath; Hairpieces</t>
  </si>
  <si>
    <t>jewelry; hair; fryers; dining; cookers; treatments; bath; customize; shopping; gadgets; cell phones; serving; advice; sets; window treatments; wearable tech; ware; video clips; unlocked; toasters; throws; tanning; table lamps; supplements; sunglasses; sun care; small appliances; skirts; shorts; shopping platform; shaving; rugs; rice; refurbished; provide product; pinterest; pillows; phone accessories; pendants; pants; outerwear; online shopping; necklaces; mixers; microwaves; mattresses; makeup; jackets; help you choose; handbags; grooming; grills; gourmet; gift; food processors; firming; fireplaces; expert advice; emails; earrings; dresses; detailed descriptions; descriptions; dental care; dental; demonstrations; deep fryers; decorating; cutlery; cookware; computer accessories; camcorders; bracelets; boots; bluetooth speakers; blu ray; blu; blenders; blankets; bedding; bake; accents; accent; lamps; food; care; youtube; notebooks; shoes; seating; appliances; women; fashion; rings; masks; tops; chains; cleaning; facebook; coffee</t>
  </si>
  <si>
    <t>0.00031098595731531627</t>
  </si>
  <si>
    <t>28370</t>
  </si>
  <si>
    <t>0.0003411031543538941</t>
  </si>
  <si>
    <t>92cc7e33-1001-4ab5-2286-b4f1e5b5e25c</t>
  </si>
  <si>
    <t>RTS Ideas</t>
  </si>
  <si>
    <t>http://www.rtsideas.com</t>
  </si>
  <si>
    <t>RTS ideas is a robotics-focused company. RTS is a robotics-focused company that is exploring the commercial uses of drones. Working on novel products for increasing life safety/living conditions. The company’s first product, Pars, is an aerial robot that is designed to save human lives via rescue missions near coastlines.</t>
  </si>
  <si>
    <t>rts; rescue missions; life safety; human lives; company's first product; aerial robot; exploring; focused; ideas; novel; lives; living; rescue; missions; robot; increasing; human; save; working</t>
  </si>
  <si>
    <t>0.00033541181435060147</t>
  </si>
  <si>
    <t>34403</t>
  </si>
  <si>
    <t>0.0003977772781547615</t>
  </si>
  <si>
    <t>Certain data and content provided by https://www.crunchbase.com/organization/rts-ideas</t>
  </si>
  <si>
    <t>2464</t>
  </si>
  <si>
    <t>ac459ffb83a2f9b8eaf434317e613708</t>
  </si>
  <si>
    <t>SOPRALAB SAS</t>
  </si>
  <si>
    <t>SOPRALAB SAS designs, develops, manufactures, distributes, and sells scientific research and development instruments, and industrial tools for thin film measurements with optical solutions. The companys products include table top and framed spectroscopic ellipsometer, which supports research and development work on thin film characterization and material science; combined metrology systems for the determination of film characteristics and material characterization; and porosimeter ellipsometer that measures the change of optical properties, as well as the thickness of materials during adsorption and desorption of a volatile specie. Its products also include optical heads; WINSE software, which provides instrument set up and data acquisition solutions; EUVR Extreme UV Reflectometer that measures the reflectivity versus intensity and angle of the incidence. The companys products are used in research laboratories and universities in the fields of semiconductors, optics, solar cells, optical telecommunications, flat panel displays, data storage, thin metals, chemistry, biology, and organic applications. Its products are also used in plastic electronic, lithography/optical coating, photonic, and energy storage applications. The company serves universities running academic scientific research; and industrial companies in semiconductor and flat panel display industries, as well as solar cell manufacturers. It sells its products through a network of distributors in Japan, Europe, the Middle East, Africa, Asia, the United States, Canada, and South America. The company was formerly known as as SOPRA S.A. and changed its name to SOPRALAB SAS in September 2008. The company was founded in 1948 and is based in Courbevoie, France. As of September 17, 2008, SOPRALAB SAS operates as a subsidiary of Semiconductor Physics Laboratory, Inc.</t>
  </si>
  <si>
    <t>Courbevoie</t>
  </si>
  <si>
    <t>Videoton Holding Zrt.</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</si>
  <si>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t>
  </si>
  <si>
    <t>characterization; measures; optical; universities; scientific; volatile; table top; storage applications; spectroscopic; solar cell manufacturers; semiconductor and flat; panel display industries; optical properties; optical coating; metrology systems; material science; material characterization; lithography; industrial tools; industrial companies; incidence; framed; energy storage applications; display industries; development work; cell manufacturers; biology; photonic; determination; versus; products also include; metrology; intensity; network of distributors; heads; academic; data storage; flat panel; chemistry; thickness; well as solar; laboratories; instrument; uv; table; data acquisition; metals; angle; flat panel displays; flat panel display; panel display; panel displays; running; extreme; organic; instruments; measurements; semiconductors; telecommunications; energy storage; science; optics; characteristics; plastic; sells its products; coating; supports; acquisition; solar cell; distributors; fields; displays; properties; combined; change; display; top</t>
  </si>
  <si>
    <t>0.0003045677778693451</t>
  </si>
  <si>
    <t>0.00023501989668123162</t>
  </si>
  <si>
    <t>2465</t>
  </si>
  <si>
    <t>d5df8217e2bcd720337a1481004de2de</t>
  </si>
  <si>
    <t>Gustave A. Larson Company, Inc.</t>
  </si>
  <si>
    <t>http://www.galarson.com</t>
  </si>
  <si>
    <t>Gustave A. Larson Company, Inc. operates as a wholesale distributor of residential and commercial heating, ventilation, air conditioning, and refrigeration equipment, parts, and supplies. It offers hydronic products, such as air elimination products, backflow preventers, ball valves, baseboards, boiler reset controls, gas/oil boilers, chemicals, circulators, controls, electric boilers, expansion tanks, flow controls, heat exchangers, heat transfer plates, hydro-air fan coils, low water cutoff products, mixing valves, radiant heaters, radiant tubing products, temperature gauges, venting systems, water heaters, zone controls, zoning panels, and zone valves. The company also provides solar products, including panels, linesets, solar fluids, expansion tanks, water tanks, and mixing valves; and geo products, including equipment, thermostats, glycol, flow controls, ground loop/radiant flow centers, and geothermal pipe/fittings. It serves its customers in Midwest, Plains, and Mountain states. The company provides its products through dealers. Gustave A. Larson Company, Inc. was founded in 1936 and is based in Pewaukee, Wisconsin. It has locations in Colorado, Iowa, Idaho, Illinois, Indiana, Kansas, Missouri, Minnesota, North Dakota, Nebraska, South Dakota, Utah, Wisconsin, and Wyoming.</t>
  </si>
  <si>
    <t>Pewaukee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</si>
  <si>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t>
  </si>
  <si>
    <t>radiant; mixing; flow controls; expansion tanks; valves; zone; tanks; expansion; controls; flow; boilers; zoning; zone controls; venting; tubing products; temperature gauges; serves its customers; reset; plains; oil boilers; midwest; low water; hydronic; glycol; fan coils; electric boilers; circulators; ball valves; backflow; water tanks; heaters; tubing; elimination; products through dealers; gauges; coils; mountain; fluids; ball; heat transfer; plates; loop; fan; thermostats; heat exchangers; exchangers; geo; hydro; fittings; pipe; geothermal; boiler; chemicals; water heaters; dealers; solar products; transfer; centers; temperature</t>
  </si>
  <si>
    <t>0.00034002685045323426</t>
  </si>
  <si>
    <t>15318</t>
  </si>
  <si>
    <t>0.0004256361649106846</t>
  </si>
  <si>
    <t>2466</t>
  </si>
  <si>
    <t>592f5cb85706cf790352a29a6d55e640</t>
  </si>
  <si>
    <t>Semicom-Lexis Ltd.</t>
  </si>
  <si>
    <t>http://www.semicom-lexis.com</t>
  </si>
  <si>
    <t>Semicom-Lexis Ltd. provides design-house and professional solutions for military, aerospace and defense, medical, telecom, security, and industrial markets. Its products include batteries, power supplies, lead acid batteries and solar range products, embedded computing platform, displays, air cooling solutions, magnetic and EMC solutions, RF models, semi-conductors, RF antennas, connectors and cables, solar panels, printer mechanisms, GPS models, and military products. The company was founded in 1989 and is headquartered in Even Yehuda, Israel. Semicom-Lexis Ltd. operates as a subsidiary of Semicom Industries Ltd.</t>
  </si>
  <si>
    <t>Even Yehuda</t>
  </si>
  <si>
    <t>Semicom Industries Ltd.</t>
  </si>
  <si>
    <t>rf; solutions for military; semi conductors; range products; professional solutions; products include batteries; lead acid batteries; include batteries; design house; cooling solutions; computing platform; batteries and solar; air cooling solutions; air cooling; acid batteries; industrial markets; emc; aerospace and defense; printer; models; conductors; lead acid; mechanisms; magnetic; acid; power supplies; antennas; telecom; connectors; semi; computing; lead; embedded; cables; cooling; displays; gps; defense; house; medical</t>
  </si>
  <si>
    <t>0.00008473548266816979</t>
  </si>
  <si>
    <t>0.000129420994146067</t>
  </si>
  <si>
    <t>2467</t>
  </si>
  <si>
    <t>25d9349b-bc38-18b8-0bac-5c0c509fa3be</t>
  </si>
  <si>
    <t>tabletexpress</t>
  </si>
  <si>
    <t>http://www.tabletexpress.com/</t>
  </si>
  <si>
    <t>tabletexpress is an online retailer that sells drones, TV boxes, and car accessories to its users.</t>
  </si>
  <si>
    <t>Derwood</t>
  </si>
  <si>
    <t>sells drones; online retailer; car accessories; retailer; tv; boxes; consumer electronics; car; retail</t>
  </si>
  <si>
    <t>0.0003196125124289521</t>
  </si>
  <si>
    <t>0.0003167853115409182</t>
  </si>
  <si>
    <t>Certain data and content provided by https://www.crunchbase.com/organization/tabletexpress</t>
  </si>
  <si>
    <t>2468</t>
  </si>
  <si>
    <t>e5fe54c103a7af314ea55fd3a91bbea6</t>
  </si>
  <si>
    <t>Sure Maintenance Group Limited</t>
  </si>
  <si>
    <t>http://www.suregroup.co.uk</t>
  </si>
  <si>
    <t>Sure Maintenance Group Limited provides gas, mechanical, electrical, and property repairs and maintenance services to residential and commercial markets in the United Kingdom. The company offers mechanical services that include plumbing, water sampling and testing, solar panels, air conditioning, ventilation, underfloor heating, and BMS/controls, as well as heating, gas appliance, electrical, and plumbing installation, repair, and maintenance services. It also provides electrical services that comprise main distribution, PAT testing, lighting installations, small power installations, lifts, emergency lights, fire and intruder alarms, CCTV, call warden systems, door entry and assistance call systems, lightening protection, voice data, and catering equipment. In addition, the company offers building refurbishment and interior services, such as voids, building works, plastering, painting and decorating including special finishes, specialist commercial flooring, joinery, interior design, dilapidation works, and roofing. Sure Maintenance Group Limited was formerly known as Speedfit Holdings Limited and changed its name to Sure Maintenance Group Limited in November 2007. The company was incorporated in 2004 and is based in Liverpool, United Kingdom. It has regional offices in Manchester, London, Birmingham, and Liverpool, United Kingdom. As of September 11, 2015, Sure Maintenance Group Limited operates as a subsidiary of Lakehouse plc.</t>
  </si>
  <si>
    <t>Liverpool</t>
  </si>
  <si>
    <t>Graphite Capital Management LLP</t>
  </si>
  <si>
    <t>13641620</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</si>
  <si>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t>
  </si>
  <si>
    <t>plumbing; interior; call; maintenance services; well as heating; voice data; small power; services that comprise; plumbing installation; plastering; pat testing; pat; painting and decorating; offers mechanical; offers building; mechanical services; main distribution; lighting installations; lightening protection; joinery; intruder; interior design; finishes; emergency lights; door entry; dilapidation works; dilapidation; decorating; commercial flooring; catering equipment; catering; building works; bms; services to residential; repairs and maintenance; painting; lightening; underfloor heating; power installations; sampling; refurbishment; lifts; services that include; commercial markets; underfloor; electrical services; flooring; cctv; mechanical; alarms; voice; appliance; entry; specialist; comprise; assistance; door; repairs; ventilation; roofing; air conditioning; residential and commercial; conditioning; main; fire; special; controls; emergency; repair; property</t>
  </si>
  <si>
    <t>0.0004557300876374287</t>
  </si>
  <si>
    <t>12296</t>
  </si>
  <si>
    <t>0.0004694035350415157</t>
  </si>
  <si>
    <t>c9cd62a3-e5ed-c736-6a76-45c38eb04cac</t>
  </si>
  <si>
    <t>Lucal</t>
  </si>
  <si>
    <t>http://www.lucal.eu</t>
  </si>
  <si>
    <t>Location discovery platform that helps you explore your world from a local's perspective! Geotagged drone, video, livestreams, 360 photos. Lucal will be a visual-content discovery platform that enables you to explore any location in the world, in realtime.
Displaying continuously updated, location-specific mobile live streams, drone footage, videos, time lapses and photos and eventually VR, all in one place. 
We want to provide a way to discover and feel any place on earth as it really is, at any moment in time, from multiple perspectives on any device. Basically the next best thing to actually being there physically, in person. 
Visual content is the future and we want to ‘own’ and become the source for all location-based visual content and media. To completely change the way people explore, discover and learn about the world they live in.</t>
  </si>
  <si>
    <t>visual content; explore; discovery; discover; content; photos; visual; time lapses; platform that helps; lapses; geotagged; eventually; drone footage; completely change; basically; location; realtime; physically; displaying; perspectives; platform that enables; place; updated; live; moment; streams; perspective; feel; vr; thing; footage; continuously; person; videos; earth; completely; learn; helps; media; change</t>
  </si>
  <si>
    <t>0.0005609715683751367</t>
  </si>
  <si>
    <t>5733</t>
  </si>
  <si>
    <t>0.0004890581772255493</t>
  </si>
  <si>
    <t>Certain data and content provided by https://www.crunchbase.com/organization/lucal</t>
  </si>
  <si>
    <t>2470</t>
  </si>
  <si>
    <t>931cdef823e412a95c83c0ce5f2af381</t>
  </si>
  <si>
    <t>Solar23 GmbH</t>
  </si>
  <si>
    <t>http://www.solar23.com</t>
  </si>
  <si>
    <t>Solar23 GmbH operates as a solar equipment company. The company offers solar modules and components for energy supply markets in Europe and Africa. It also involves in the provision of consultation, planning, terminal diagram, sale, installation, and maintenance of turnkey systems, including grid-connected and network-independent photovoltaic systems, back-up and captive systems, solar thermal power plants, and solar panels based on renewable energies, such as solar heating, wind, and biomass. The company was founded in 2000 and is based in Ungerhausen, Germany with locations in Herrenberg, Reutlingen, Ulm/Memmingen, and Ungerhausen, Germany; Brussels, Belgium; Konya, Turkey; Le Bouscat, France; Abidjan, Ivory Coast; Accra, Ghana; Addis Ababa, Ethiopia; Algiers, Algeria; Antananarivo, Madagascar; Asmara, Eritrea; Bujumbura, Burundi; Dakar, Senegal; Johannesburg, South Africa; Kampala, Uganda; Kinshasa, the Democratic Republic of Congo; Lagos, Nigeria; Lome, Togo; Lusaka, Zambia; N'Djamena, Chad; Nouakchott, Mauritania; Ouagadougou, Burkina Faso; Tunis, Tunisia; Yaoundé, Cameroon; New Delhi, India. Solar23 GmbH operates as a subsidiary of Ubbink BV.</t>
  </si>
  <si>
    <t>Ungerhausen</t>
  </si>
  <si>
    <t>1240609</t>
  </si>
  <si>
    <t>Ubbink bv</t>
  </si>
  <si>
    <t>CENTROTEC Sustainable AG</t>
  </si>
  <si>
    <t>turnkey systems; thermal power plants; thermal power; solar thermal power; offers solar modules; independent photovoltaic; including grid; diagram; energy supply; renewable energies; terminal; solar heating; involves; provision; energies; grid connected; photovoltaic systems; consultation; biomass; turnkey; power plants; independent; solar modules; solar thermal; planning; offers solar; connected</t>
  </si>
  <si>
    <t>0.4666666666666667</t>
  </si>
  <si>
    <t>0.0006716576352809989</t>
  </si>
  <si>
    <t>18682</t>
  </si>
  <si>
    <t>0.0006215866028793412</t>
  </si>
  <si>
    <t>2471</t>
  </si>
  <si>
    <t>19d0e45a9a1b9c7c1128310c87208b83</t>
  </si>
  <si>
    <t>St. Lawrence Energy Corp.</t>
  </si>
  <si>
    <t>St. Lawrence Energy Corp. engages in ship building and manufactures solar panels. St. Lawrence Energy Corp. is based in Palo Alto, California.</t>
  </si>
  <si>
    <t>3Soft, Inc.</t>
  </si>
  <si>
    <t>SLAW (Pink Sheets LLC)</t>
  </si>
  <si>
    <t>lawrence; energy corp; st; corp; ship building; manufactures solar panels; ship; manufactures solar</t>
  </si>
  <si>
    <t>0.0002605569340488642</t>
  </si>
  <si>
    <t>5293</t>
  </si>
  <si>
    <t>0.0002455472534205917</t>
  </si>
  <si>
    <t>bea961affbbb792acf65bc2077a69eca</t>
  </si>
  <si>
    <t>Shanghai ERA Building Material Development Co., Ltd.</t>
  </si>
  <si>
    <t>http://www.gongyuan.com.cn</t>
  </si>
  <si>
    <t>Shanghai ERA Building Material Development Co., Ltd. manufactures plastic pipes and building materials. It offers PVC-U reinforced pipe and double-wall corrugated pipe, HDPE double-wall corrugated pipe, C-PVC cable protection pipes, HDPE straight-wall pipes and fittings, etc. The company also provides PVC-U, PE pipes and fittings, electrical insulation conduits, plastic valves, model steel profiles for doors and windows, PP-R pipes and fittings, man-hole covers, rubber sealing items, solar panels, and other photovoltaic products. Its products are used in various projects in China. The company was founded in 2001 and is based in Shanghai, China. Shanghai ERA Building Material Development Co., Ltd. operates as a subsidiary of Yonggao Co., Ltd.</t>
  </si>
  <si>
    <t>5268907</t>
  </si>
  <si>
    <t>Yonggao Co., Ltd.</t>
  </si>
  <si>
    <t>China ERA Plastic Industry Group Co., Ltd.; Yonggao Co., Ltd.</t>
  </si>
  <si>
    <t>pipes and fittings; material development; hdpe; era; double wall; pvc; building material; corrugated; pipes; fittings; pipe; double; steel profiles; pe pipes; offers pvc; manufactures plastic; electrical insulation; doors and windows; cable protection; wall; reinforced; pe; hole; plastic; conduits; photovoltaic products; building materials; rubber; straight; profiles; sealing; items; valves; covers; doors; insulation; cable; windows; steel; model</t>
  </si>
  <si>
    <t>0.0003404138819155143</t>
  </si>
  <si>
    <t>28441</t>
  </si>
  <si>
    <t>0.00040895600004658153</t>
  </si>
  <si>
    <t>2473</t>
  </si>
  <si>
    <t>db60f5e0909805220f2ffa18e6f197fb</t>
  </si>
  <si>
    <t>Grasshopper Energy Corporation</t>
  </si>
  <si>
    <t>http://www.grasshopperenergy.com</t>
  </si>
  <si>
    <t>Grasshopper Energy Corporation operates as a green energy services company that specializes in financial incentive management and turnkey solar power systems. The company connects homeowners, businesses, institutions, and industrial facilities to various grants, rebates, and other incentives for energy efficiency upgrades. It offers financial incentive program management services in grants and rebates for electricity, gas, and water conservation in buildings; and energy efficiency upgrades that include energy assessments and efficiency recommendations. The company also provides solar power systems, which include solar panels and power systems for rooftops and land applications in multifamily residential buildings, commercial properties, industrial facilities, farm/ranch/rural properties, educational institutions, non-profits, charities, cooperatives and community organizations, government and public institutions, and aboriginal projects. It serves residential, commercial, institutional, industrial, and agricultural sectors, as well as investors in Canada. The company was founded in 2007 and is based in Mississauga, Canada.</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</si>
  <si>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t>
  </si>
  <si>
    <t>energy efficiency upgrades; efficiency upgrades; grants; rebates; industrial facilities; institutions; upgrades; well as investors; water conservation; public institutions; program management; panels and power; offers financial; incentives for energy; incentive program; financial incentive; energy assessments; cooperatives; connects homeowners; community organizations; charities; agricultural sectors; aboriginal; serves residential; include energy; residential buildings; educational institutions; include solar panels; profits; commercial properties; recommendations; properties; energy efficiency; incentive; power systems; assessments; incentives; institutional; educational; conservation; management services; rooftops; include solar; connects; investors; solar power systems; rural; farm; homeowners; organizations; program; financial; agricultural; sectors; community; land</t>
  </si>
  <si>
    <t>0.00020695066729888123</t>
  </si>
  <si>
    <t>15118</t>
  </si>
  <si>
    <t>0.00022009925511565817</t>
  </si>
  <si>
    <t>2474</t>
  </si>
  <si>
    <t>bc7dadc2c4d2e6d251c3102fb7e906d6</t>
  </si>
  <si>
    <t>BluHaptics, Inc.</t>
  </si>
  <si>
    <t>http://www.bluhaptics.com</t>
  </si>
  <si>
    <t>BluHaptics, Inc. operates as a software company that fuses two-dimensional and three-dimensional video in real time to enable precision control of robots and drones. The company specializes in telerobotics-remote operation of robots where the human operator is in control. Its customers include oil and gas, military, nuclear, and offshore renewable companies. The company was founded in 2013 and is based in Seattle, Washington.</t>
  </si>
  <si>
    <t>1402590</t>
  </si>
  <si>
    <t>operator unprecedented control; complex robotic systems; critical remote operations; legacy telerobotic technology; Enables telerobotic work; patent-pending technology; situational awareness; haptic guidance control; force feedback; Applied Physics Laboratory; visual interface; resolution situational awareness; Unexploded Ordnance Cleanup; company technology; Gas Field Services; Asteroid Mining Equipment; computer. robotics. software; precision control; human operator; robotic OEMs; robotic operation; software company; telerobotics-remote operation; real time; company team; value proposition; machine learning; Systems Integrators; Subsea Salvage; precision tracking; data fusion; Complex Manufacturing; Cleanroom Assembly; Explosive Device; Satellite Maintenance; new contracts; Planetary Rovers; focus; robots; combination; operators; job; ability; Construction; drones; avoidance; video; spin; Robust; places</t>
  </si>
  <si>
    <t>visual interface; robotic systems; remote operations; operators the ability; intuitively; force feedback; focus on robotics; control of critical; pending technology; patent pending technology; situational awareness; feedback; situational; robotic; complex; guidance; unprecedented; operator; job; force; awareness; video in real; unleash; unexploded ordnance; unexploded; systems integrators; salvage; rovers; precision tracking; precision control; planetary; moving objects; mining equipment; maintenance repair; improvised explosive device; improvised explosive; improvised; ied; humans and machines; human operator; haptic; field services; explosive device; exceedingly; enables precision; enable precision; decommissioning; data fusion; cleanup; cleanroom; builds software; asteroid; applied physics; mitigation; explosive; patent pending; subsea; robots and drones; oil gas; combination; ordnance; dynamically; pending; visual; patent; proposition; legacy; fuses; assembly; robots; simplify; interface; challenging; operators; win; oe; ability; critical; spin; physics; humans; leverages; integrators; fusion; avoidance; places; nuclear; objects; machine learning; contracts; high resolution; laboratory; moving; mining; applied; resolution; human; robust; marine; learning</t>
  </si>
  <si>
    <t>0.0002518202923502081</t>
  </si>
  <si>
    <t>5318</t>
  </si>
  <si>
    <t>0.0002487051795386868</t>
  </si>
  <si>
    <t>2475</t>
  </si>
  <si>
    <t>d27d202ca793bd598d648652d6c8e71d</t>
  </si>
  <si>
    <t>Skybotix AG</t>
  </si>
  <si>
    <t>http://www.skybotix.com</t>
  </si>
  <si>
    <t>Skybotix AG develops micro helicopters with drone mapping and visual navigation application that replaces GPS with camera-based positioning. The company is based in Zurich, Switzerland. As of September 30, 2015, Skybotix AG operates as a subsidiary of GoPro, Inc.</t>
  </si>
  <si>
    <t>aerial vehicles; engineering solutions; industrial inspection; Skybotix; domain</t>
  </si>
  <si>
    <t>engineering solutions; domain; industrial inspection; aerial vehicles</t>
  </si>
  <si>
    <t>0.0006340437246341908</t>
  </si>
  <si>
    <t>10188</t>
  </si>
  <si>
    <t>0.0005717591712928747</t>
  </si>
  <si>
    <t>2476</t>
  </si>
  <si>
    <t>f9a00b32c4d7646bfa6a6f76edfee94f</t>
  </si>
  <si>
    <t>Sadara Chemical Company</t>
  </si>
  <si>
    <t>http://www.sadara.com</t>
  </si>
  <si>
    <t>Sadara Chemical Company manufactures a range of plastics and chemical products. Its products include polyurethane, solvents, amines, glycol ethers, isocyanates, polyether polyols, polyethylene, polyolefin elastomers, and propylene glycol. The company offers brake fluids, adhesives/sealants, tires, spare parts, and aftermarket products, as well as internal lining, seats, and soft touch surfaces for automotive industry applications; construction chemicals/products, including adhesives/sealants, roof membranes, concrete additives/plasticizers, insulation materials, and industrial flooring materials; home and personal care products, which include detergents, cleaning fluids, surfactants/soaps, emulsifiers, shampoos, and cosmetics; and pharmaceutical products, such as prescription drugs, OTC products, and containers and packaging. It also offers powder coatings and industrial paints; alternative energy products, including photo-voltaic panels/technologies, concentrated solar technologies, and wind energy applications; water, power, oil, and gas chemicals, such as gas separation products, emulsifiers and demulsifiers, drilling muds, reverse osmosis membranes, anti-corrosion products, anti-scalants, anti-microbial products, and ion-exchange resins; and consumer goods and appliances, including refrigerators, washing machines, air conditioning units, furniture, mattresses, packaging/films, hygiene films, medical applications, and food packaging films. The company was founded in 2011 and is based in Jubail, Saudi Arabia. Sadara Chemical Company operates as a subsidiary of Saudi Arabian Oil Company.</t>
  </si>
  <si>
    <t>Jubail</t>
  </si>
  <si>
    <t>Saudi Arabian Oil Company</t>
  </si>
  <si>
    <t>Sadara Chemical Company; respective industries; unique alliance; corporate leaders</t>
  </si>
  <si>
    <t>respective industries; respective; alliance; leaders; corporate; chemical</t>
  </si>
  <si>
    <t>0.00008067329417060616</t>
  </si>
  <si>
    <t>0.00015884197950250954</t>
  </si>
  <si>
    <t>2477</t>
  </si>
  <si>
    <t>8a039d7d898c33c11e91fa6fd2dfd958</t>
  </si>
  <si>
    <t>Infinium Robotics Pte Ltd</t>
  </si>
  <si>
    <t>http://www.infiniumrobotics.com</t>
  </si>
  <si>
    <t>Infinium Robotics Pte Ltd. provides intelligent and autonomous solutions in robotics and unmanned aerial systems (UAS) for commercial applications across various industries. The company develops autonomous indoor UAS for physical inventory stock-taking in warehouses and warehouse-environments alike; autonomous server-drones for various indoor environments, including restaurants, bars, clubs, hotels, entertainment areas, amusement parks, big event halls, covered stadiums, and food and beverage outlets; and multiple coordinated UAS for indoor and outdoor swarming displays. It also offers pay-per-use third party liability insurance coverages for private and commercial drone users. In addition, the company develops a software platform that allows insurance providers to mitigate risk. It also serves commercial and private users (non-commercial). The company was founded in 2013 and is headquartered in Singapore.</t>
  </si>
  <si>
    <t>multiple drone coordination; autonomous robotics solutions; Industries. logistics. robotics; Infinium Robotics; various commercial applications; artificial intelligence technologies; obstacle avoidance; multiple-agent coordination; proprietary technologies; Target Customers; indoors; Warehouses; Factories; outdoors; sense; machine</t>
  </si>
  <si>
    <t>coordination; target customers; service industries; sense avoid; robotics solutions; proprietary technologies; multiple drone; intelligence technologies; infinium robotics; infinium; autonomous robotics; obstacle avoidance; specialising; indoors and outdoors; agent; obstacle; warehouses; outdoors; indoors; factories; avoidance; commercial applications; machine learning; sense; avoid; target; artificial intelligence; artificial; logistics; learning; machine</t>
  </si>
  <si>
    <t>0.0009483712510643181</t>
  </si>
  <si>
    <t>10554</t>
  </si>
  <si>
    <t>0.0007328905797482516</t>
  </si>
  <si>
    <t>2478</t>
  </si>
  <si>
    <t>14012b40d048ff4e2079cb1569010df0</t>
  </si>
  <si>
    <t>Alliance Spacesystems LLC</t>
  </si>
  <si>
    <t>As of January 1, 2010, Alliance Spacesystems LLC was acquired by MDA Information Systems LLC. Alliance Spacesystems LLC designs and manufactures composite structures for spacecraft and other high technology applications. The company provides composite bus structures, such as bus platforms, primary structures, electrical harnesses, static load testing, thermal cycling, and optical and thermal coatings for commercial and military satellites; and payload structures, including optical benches and mainframes, optical packages and telescope imagers, antenna and phased array structures, deployment booms, managing verification testing, vibration testing, and static testing. It also offers satellite structure components, such as equipment panels/heat pipe panels, solar array substrates and yokes, tubes and struts, and angle clips and miscellaneous piece parts; and launch vehicle structures, including adapters and cones, outer skin structures, and propulsion support. The company was founded in 2006 and is based in Los Alamitos, California.</t>
  </si>
  <si>
    <t>MacDonald, Dettwiler and Associates Ltd.</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</si>
  <si>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t>
  </si>
  <si>
    <t>static; bus; structures; composite; yokes; vibration testing; verification testing; vehicle structures; thermal cycling; thermal coatings; telescope imagers; telescope; technology applications; struts; structure components; static testing; static load testing; static load; spacesystems; skin structures; satellite structure components; satellite structure; propulsion support; primary structures; pipe panels; piece parts; phased array structures; phased array; phased; payload structures; outer skin structures; outer skin; optical packages; optical benches; optical and thermal; offers satellite; miscellaneous piece parts; miscellaneous piece; military satellites; managing verification testing; managing verification; mainframes; load testing; launch vehicle structures; launch vehicle; imagers; heat pipe panels; heat pipe; equipment panels; deployment booms; cones; composite structures; clips and miscellaneous; bus structures; bus platforms; booms; array structures; angle clips; alliance spacesystems; adapters and cones; benches; optical; commercial and military; cycling; vibration; miscellaneous; array; skin; high technology; spacecraft; outer; clips; adapters; piece; verification; harnesses; alliance; solar array; propulsion; antenna; pipe; angle; substrates; satellites; tubes; managing; primary; payload; coatings; load; launch; deployment; packages; structure; designs and manufactures; satellite; platforms</t>
  </si>
  <si>
    <t>0.0005107239426760079</t>
  </si>
  <si>
    <t>0.00039826587499575643</t>
  </si>
  <si>
    <t>2479</t>
  </si>
  <si>
    <t>89c268cadf7a1c709cbbd73b8967dd61</t>
  </si>
  <si>
    <t>FTL Solar, LLC</t>
  </si>
  <si>
    <t>FTL Solar, LLC provides renewable energy solutions for off-grid and micro-grid applications. The company offers multiple types of standard rugged deployable systems that provide sound plug and perform solutions for off-grid and micro-grid applications. It has developed integrated thin film solar panels into a lightweight tensile fabric that can shade deck and provide clean solar power for homes, business, or campsite. The companys products generate power for cell phones, computers, water pumps, and sanitation systems to larger scale micro-grids. It sells its product online. The company was founded in 2006 and is based in Austin, Texas.</t>
  </si>
  <si>
    <t>Terra Firma Capital Group, LLC</t>
  </si>
  <si>
    <t>FTL Solar; disaster relief organizations; integrated solar structures; renewable power; secure source; flexible structures; renewable energy; efficiency. renewable energy; renewable energy solutions; small temporary installations; large scale installations; power generating structures; shelter. energy. energy; sanitation systems; water purification; photovoltaic technology; cell phones; solar farms; micro-grid apps; world; manufacturer; fabrics; products; lightweight; rooftops; sunlight; laptops; earth; maintenance; Clients; variety; uses</t>
  </si>
  <si>
    <t>ftl; world's leading manufacturer; source of renewable; solar structures; relief organizations; military and disaster; shelter; leading manufacturer; fabrics; disaster relief; depend; renewable power; world's leading; integrated solar; relief; scalable; disaster; secure; structures; lightweight; organizations; solutions for critical; scale installations; sanitation; purification and sanitation; micro grid; diffuse; sustainable; generate power; flexible; power generating; photovoltaic technology; neutral; water purification; maintenance free; parking lots; temporary; ten; lots; solar farms; purification; cell phones; advances; adapt; renewable energy solutions; laptops; rooftops; apps; parking; farms; earth; large scale; integrate; generating; founded; phones; energy efficiency; sunlight; critical; energy solutions; easily</t>
  </si>
  <si>
    <t>0.00007583090629276064</t>
  </si>
  <si>
    <t>4999</t>
  </si>
  <si>
    <t>0.00019278759036667212</t>
  </si>
  <si>
    <t>2480</t>
  </si>
  <si>
    <t>672535ed2d2163f51895323e1edbbe07</t>
  </si>
  <si>
    <t>Terra Drone Corporation</t>
  </si>
  <si>
    <t>http://www.terra-drone.net/en</t>
  </si>
  <si>
    <t>Terra Drone Corporation develops, manufactures, sells, and maintains unmanned aerial vehicles (UAVs) in multi-copter and unmanned fixed wing aircraft models. It offers laser drones; terra explorer series, which offers UAVs for oil and gas, thermal power plants, and infrastructure uses; and terra powerlifter series, which offers can lift upto 10 kg payload for two hours. The company develops Terra UTM, which manages multiple UAV missions and Terra Mapper, which offers autonomous flight plans for a UAV. It serves land surveying, forest survey, mine surveying, infrastructure inspection, and oil and gas inspection sectors. The company has a strategic alliance with Quest UAV Ltd. Terra Drone Corporation was founded in 2016 and is headquartered in Tokyo, Japan with additional offices in Fukuoka, Japan; Fortitude Valley, Australia; and Indonesia. Terra Drone Corporation operates as a subsidiary of Terra Motors Corporation.</t>
  </si>
  <si>
    <t>Terra Motors Corporation</t>
  </si>
  <si>
    <t>Terra Drone; software manufacturer; complex job sites; analyzes data; gas extraction; wide range; civil engineering; agriculture. aerospace; construction companies; Tokyo; usecase; services; inspection</t>
  </si>
  <si>
    <t>terra; software manufacturer; job sites; helps companies; analyzes data; construction companies; civil engineering; analyzes; extraction; job; surveying; carry; oil and gas; civil; complex; sites; helps; delivers; wide range</t>
  </si>
  <si>
    <t>0.00034272164428431756</t>
  </si>
  <si>
    <t>25869</t>
  </si>
  <si>
    <t>0.00038802227222181564</t>
  </si>
  <si>
    <t>2481</t>
  </si>
  <si>
    <t>b453ed41e689456b79f6f7a7bc2a7f61</t>
  </si>
  <si>
    <t>Streambox Inc.</t>
  </si>
  <si>
    <t>http://www.streambox.com</t>
  </si>
  <si>
    <t>Streambox Inc. provides mobile video contribution and distribution services. It offers Avenir Mini 3, which is an encoder with integrated network bonding that replaces the need for microwave and satellite trucks; Avenir Mini 3c, a mobile broadcasting and live video encoder; Streambox 4K Rackmounts, which is an encoder and decoder to allow 4K real-time transmissions or the creation of 4K files in streaming, broadcasting, post production, and live event functioning; and Streambox 9400 Full-Duplex encoder/decoder, which enables each unit to operate as an encoder and a decoder enabling real-time videoconferencing, interactive learning, telemedicine, and bi-directional video worship. The company also provides Streambox 9300 HD encoder/decoder, a rack mount system that encodes, transmits, and plays out live or file-based HD or SD video streams; Streambox App for iOS, Android, and Windows devices to enable live streaming; Streambox HD/SD Hybrid Software Encoder for Apple and Windows notebook that enables users the ability to deliver HD and SD video from the field; Streambox Enterprise Server, a video streaming server designed for broadcasters and streaming organizations to acquire live and file-based videos, as well as to manage and produce live on-air broadcasts, and to stream live video to Web and mobile devices; and others. In addition, it offers Streambox Cloud, which receives, archives, routes, and transports volumes of video to decoders, media players, and enterprise server; video distribution and delivery solutions; solutions to manage and distribute file based videos over low bandwidth IP networks; and others. The company serves broadcasting, house of worship, multi-site campus, state and local government, education, post production, government and military, medical, industrial, sports and events, law enforcement, emergency response, and enterprise sectors. Streambox Inc. was founded in 1999 and is based in Seattle, Washington.</t>
  </si>
  <si>
    <t>mobile video contribution; better video playout; Streambox; military industries. broadcasting.; Avenir products; distribution services; various ways; hardware solutions; live video; IP networks; primary product; better quality; mobile. video; LTE; 4G; Drone; clients; Wi-Fi; 3G</t>
  </si>
  <si>
    <t>worship; video feeds; sd; primary product; mobile video; hardware solutions; distribution services; decoder; company's primary; better quality; broadcasting; live video; software and hardware; lte; contribution; feeds; broadcast; live; consistent; better; wi fi; wi; streaming; fi; ways; ip; hd; primary; federal; maintains; networks; education; specializes; ability; house; enabling; capture</t>
  </si>
  <si>
    <t>0.00020578482624867208</t>
  </si>
  <si>
    <t>0.0002854810681625457</t>
  </si>
  <si>
    <t>31848e19-dc09-d795-af8b-b60fa9f789a0</t>
  </si>
  <si>
    <t>XAir</t>
  </si>
  <si>
    <t>http://xairsky.com/</t>
  </si>
  <si>
    <t>XAir is a UAV technology company. XAir is a technology company that manufactures and distributes unmanned aerial vehicles, UAV hardware and software, air structures, and cloud services to its clients. It was founded by Seshu Kiran and is based in California.</t>
  </si>
  <si>
    <t>Newport Beach</t>
  </si>
  <si>
    <t>distributes unmanned aerial; distributes unmanned; uav technology; cloud services; manufactures and distributes; hardware and software; unmanned aerial vehicles; aerial vehicles; structures</t>
  </si>
  <si>
    <t>0.0005307437539709061</t>
  </si>
  <si>
    <t>0.00047597008376849023</t>
  </si>
  <si>
    <t>Certain data and content provided by https://www.crunchbase.com/organization/xair</t>
  </si>
  <si>
    <t>2483</t>
  </si>
  <si>
    <t>ae473cfe39918a28560c7cf74391423c</t>
  </si>
  <si>
    <t>V5 Systems, Inc.</t>
  </si>
  <si>
    <t>http://v5systems.us</t>
  </si>
  <si>
    <t>V5 Systems, Inc. designs, manufactures, and sells self-powered portable computing and communications systems for outdoor intelligent security, Internet of Things (IoT) industrial control, and data collection applications. Its products include PSU-AC Portable Security Unit W/ Analytics and Cellular, a wireless, multi-sensor, and portable security solution with onboard analytics, power management system, on board storage, and communications solutions; PSU-PTZ Portable Security Unit W/ PTZ, which provides a portable security force multiplier; PSU-A Portable Security Unit W/ Analytics, a portable situational awareness solution; and more. The company also offers power industrial and portable industrial IOT power products, including AOP auxiliary power packs, POP-WiFi portable power packs, and PSP solar panels. It serves government and military, law enforcement, transportation, school/campus, enterprise, sporting venue/event, oil and gas, and agricultural industries. The company has strategic partnerships with Foxlink Group; Dell; and Mirapath, Inc. The company was incorporated in 2014 and is based in Fremont, California.</t>
  </si>
  <si>
    <t>19370448</t>
  </si>
  <si>
    <t>Cheng Uei Precision Industry Co., Ltd.</t>
  </si>
  <si>
    <t>Portable Security Unit; Portable IoT; Portable IoT Security; Portable IoT WIFI; Portable IoT Power; Security Unit W/; portable industrial IOT; portable security solution; portable security force; portable outdoor WIFI; Unit W/ Analytics; security force multiplier; unit w/ ptz; outdoor security solution; portable outdoor IP; portable industrial power; IP Video security; Video security needs; Cloud Analytics capabilities; Hybrid Cloud Analytics; outdoor IP Video; PSU-AC Portable Security; PSU-PTZ Portable Security; PSU-A Portable Security; industrial power requirements; POP-WiFi portable power; outdoor intelligent security; portable situational awareness; V5 Systems; security monitoring solution; onboard analytics; AOP auxiliary power; advanced onboard analytics; power management; proprietary power management; data collection applications; board storage; power packs; multi sensor; edge computing IIoT; PSP solar panels; situational awareness coverage; DEPLOYMENT. Rugged Enclosure; Propriety Low Bandwidth; perfect complimentary technology; hardware. greentech. internet; solutions. artificial intelligence.; things. security. software; COMMUNICATIONS. Dynamic adjustment; security systems</t>
  </si>
  <si>
    <t>ptz; security solution; multi sensor; wifi; video security; security force; power requirements; power management system; outdoor security; outdoor portable; multiplier; ip video security; ip video; industrial power; force multiplier; fixed power; existing security; iot; security system; power packs; enclosure; security solutions; computing; power management; outdoor; situational awareness; situational; onboard; analytics; packs; deployed; unit; force; management system; cellular; meet; communications; ip; power system; awareness; trenching; time communications; systems for outdoor; strongest; streaming video; stand alone solution; situational awareness solution; security monitoring solution; security monitoring; real time communications; rapid deployment; psp; propriety; portable power packs; pop; outdoor environment; outdoor applications; monitoring solution; matter of minutes; intelligent security; intelligent device; industrial control; iiot; grid technology; flexible form factor; flexible form; edge computing; easy deployment; device allows; deployed in areas; data collection applications; data cables; complimentary; communications solutions; communication hardware; collection applications; chemical detection; awareness solution; auxiliary power; aop; acoustic sensors; edge; stand; sensor; deployment; internet of things; wireless communications; communications systems; auxiliary; connection; ruggedized; wireless; system allows; software engineering; offers power; form factor; adjustment; addressing; sensor technology; hybrid</t>
  </si>
  <si>
    <t>0.00025796067612174356</t>
  </si>
  <si>
    <t>2529</t>
  </si>
  <si>
    <t>0.0002748344730820161</t>
  </si>
  <si>
    <t>2484</t>
  </si>
  <si>
    <t>368bca78eb201c48e155f6b3b93103ec</t>
  </si>
  <si>
    <t>The Perfectly Green Corporation</t>
  </si>
  <si>
    <t>http://www.perfectlygreencorp.com</t>
  </si>
  <si>
    <t>The Perfectly Green Corporation innovates, develops, implements, and operates clean energy technologies for power generation. It develops a mini-power plant, which converts various types of energy sources into clean and effective point-of-use-generation; energy transformer or intelligent energy allocation units; intelligent energy allocation unit energy transformers; and remote Internet-based energy control systems. The company also provides Perfectly Green Energy Control (PGEC) System, a Web-based monitoring and control interface for restaurants. Its PGEC System monitors temperature levels within the restaurant; controls and monitors walk in-freezers, coolers, and lighting; controls remote HVAC; provides kWh production and data logging; and offers gas meter data logging. The Perfectly Green Corporation was incorporated in 2009 and is based in McKinney, Texas.</t>
  </si>
  <si>
    <t>McKinney</t>
  </si>
  <si>
    <t>5840000</t>
  </si>
  <si>
    <t>intelligent energy allocation; patent-pending energy solutions; energy allocation unit; energy allocation units; clean energy technologies; Emergency/ standby generation; blended energy sources; Internet-based energy control; Perfectly Green Energy; smart grid controls; Smart Frog AC; solar thermal/ PV; high efficiency HVAC; modular platform delivers; Frog backup generation; light commercial unit; durable waterproof ABS; gas meter data; HVAC company; HVAC efficiency; energy transformer; effective allocation; energy transformers; clean electricity; residential customers; innovative technology; power generation; commercial footprint; Power source; self-sustaining electricity; onboard inverter; Demand response; fossil fuels; heat recovery; kWh production; control interface; effective point; mini-power plant; various types; Web-based monitoring; solar panels; temperature levels; plastic housing; Plug-and-play; PGEC; biomass; patented/; Blending; monitors; communication</t>
  </si>
  <si>
    <t>allocation; light commercial; intelligent energy; energy control; data logging; logging; hvac; standby; smart grid; energy sources; web based monitoring; system monitors; sustaining; simply plug; shedding; restaurant; residential and light; remote internet; play solar; panels to generate; offers gas; modular platform; meter data; load shedding; innovates; hvac system; hvac efficiency; grid communication; gas meter; develops smart; controls and monitors; control interface; clean energy technologies; blending; blended; backup generation; alternative energy solutions; allow the user; abs plastic; monitors; controls; abs; plug; features include; coolers; transformer; onsite; walk; heat recovery; demand response; clean electricity; enclosed; perfectly; implements; freezers; monitoring and control; innovative technology; profitable; residential customers; power source; unit; restaurants; fossil fuels; energy solutions; intelligent; transformers; heating and cooling; energy technologies; waterproof; commercial and residential; kwh; plug and play; renewables; onboard; fuels; mini; biomass; alternative energy; converts; power plant; fossil; green energy; durable; footprint; meter; backup; housing; recovery; high efficiency; response; load; plastic; play; control systems; patent pending; simply; conversion; pending; cooling; patent</t>
  </si>
  <si>
    <t>0.00007994676736417667</t>
  </si>
  <si>
    <t>0.00014833133813814883</t>
  </si>
  <si>
    <t>c4ed8a92537ba3f82bb705ebff6a0f2d</t>
  </si>
  <si>
    <t>Human Energy Alliance Laboratories Corp.</t>
  </si>
  <si>
    <t>http://www.healenergytech.com</t>
  </si>
  <si>
    <t>Human Energy Alliance Laboratories Corp. distributes and installs solar and wind energy products. Its portfolio comprises grid-tie and off-grid systems, controllers, grid-tie inverters, solar panels, wind turbine blades, wind turbine bundles, and wind turbines. The company also provides consulting packages. It serves customers in the United States and internationally. The company was founded in 2014 and is based in Moscow, Idaho. As of November 1, 2016, Human Energy Alliance Laboratories Corp. operates as a subsidiary of MJP International Ltd.</t>
  </si>
  <si>
    <t>MJP International Ltd.</t>
  </si>
  <si>
    <t>energy alliance; grid tie; laboratories; alliance; tie; corp; wind turbine; wind turbine blades; turbine blades; tie inverters; portfolio comprises; grid tie inverters; bundles; distributes and installs; comprises; turbine; human; blades; grid systems; solar and wind; wind energy; installs solar; energy products; packages; portfolio; controllers; wind turbines; turbines; consulting</t>
  </si>
  <si>
    <t>0.000941787890841758</t>
  </si>
  <si>
    <t>13161</t>
  </si>
  <si>
    <t>0.000724313075470602</t>
  </si>
  <si>
    <t>2487</t>
  </si>
  <si>
    <t>aedf59be-a761-5906-693d-16bf852b95c2</t>
  </si>
  <si>
    <t>Descendent Studios</t>
  </si>
  <si>
    <t>http://descendentstudios.com/</t>
  </si>
  <si>
    <t>E-sports pilots fly drones through twisting 3D asteroid mines. Descent is an iconic 3D, true six degrees of freedom action gameplay experience, one the FPS genre been without for far too long. Prepare for a wild ride through twisting, turning, narrow corridors where the concepts of up and down mean nothing and danger lurks around every corner. Pilot customizable and upgradable drones through twisting 3D asteroid mines as you fight other pilots in an action-filled, mind-stretching gameplay. Play in Virtual Reality (VR) to take the experience to the next level. They're also building a large Descent community on their web site, where their backers and fans contribute feedback, ideas, and even maps and other assets to the game! Successfully funded on Kickstarter! Join them on this epic adventure as they create Descent: Underground!</t>
  </si>
  <si>
    <t>600000</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</si>
  <si>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t>
  </si>
  <si>
    <t>descent; gameplay; asteroid; mines; virtual reality; wild; web site; upgradable; stretching; kickstarter; iconic; degrees of freedom; backers; fight; epic; danger; corridors; action; ride; fps; fly drones; corner; virtual; pilots; prepare; reality; video games; narrow; adventure; filled; funded; turning; underground; freedom; degrees; concepts; vr; join; customizable; feedback; ideas; they're; contribute; true; fans; mind; games; game; maps; assets; sports; play; pilot; community; fly</t>
  </si>
  <si>
    <t>0.0006540887204353455</t>
  </si>
  <si>
    <t>2828</t>
  </si>
  <si>
    <t>0.0004712538522371425</t>
  </si>
  <si>
    <t>Certain data and content provided by https://www.crunchbase.com/organization/descendent-studios</t>
  </si>
  <si>
    <t>2488</t>
  </si>
  <si>
    <t>755d07e685ca2d2474f3655745224509</t>
  </si>
  <si>
    <t>Ingenero Pty Ltd</t>
  </si>
  <si>
    <t>http://www.ingenero.com.au</t>
  </si>
  <si>
    <t>Ingenero Pty Ltd leases and installs solar panels for residential and commercial purposes. The company leases and installs flat panel, ground-mount, and off grid solar power systems. It provides its services for residences; and commercial, educational, utility, and government buildings. The companys partners include University of Queensland, SolFocus, CitySmart, Wide Bay Burnett Conservation Council, and Its Time Foundation. Ingenero Pty Ltd was founded in 2008 and is based in Seventeen Mile Rocks, Australia.</t>
  </si>
  <si>
    <t>Seventeen Mile Rocks</t>
  </si>
  <si>
    <t>Talu Ventures Pty Ltd (3)</t>
  </si>
  <si>
    <t>solar energy sector; industry-leading warranties. manufacturing.; quality solar systems; dynamic solar company; commercial solar business; scale solar power; residential solar company; renewable energy.; renewable energy; unique skills; positive impact; market leader; business customers; Ingenero; solutions; strengths</t>
  </si>
  <si>
    <t>solutions that allow; solar energy sector; solar business; residential and business; quality solar systems; providing quality solar; providing quality; positive impact; effective renewable energy; effective renewable; delivering solutions; cost effective renewable; committed to quality; business customers; allow customers; strengths; scale solar power; focuses on providing; energetic; energy sector; conveniently; acquiring; accelerating; large scale solar; market leader; warranties; expanded; young; solar power generation; quality solar; industry leading; began; sustainability; backed; scale solar; commercial solar; positive; residential solar; skills; rapidly; move; large scale; committed; dynamic; delivering; solar systems; focuses; impact; power generation; sector; leader; cost effective; working</t>
  </si>
  <si>
    <t>0.00016393441287489228</t>
  </si>
  <si>
    <t>52330</t>
  </si>
  <si>
    <t>0.0002106802966133053</t>
  </si>
  <si>
    <t>2489</t>
  </si>
  <si>
    <t>ec90d0096b96c48d2c7f1a35834141d4</t>
  </si>
  <si>
    <t>Sioux Valley-Southwestern Electric Cooperative, Inc.</t>
  </si>
  <si>
    <t>http://www.siouxvalleyenergy.com</t>
  </si>
  <si>
    <t>Sioux Valley-Southwestern Electric Cooperative, Inc., doing business as Sioux Valley Energy, distributes electricity to homes, farms, and businesses in east-central South Dakota and southwestern Minnesota. It also provides audits, electric heat and air conditioning programs, energy comparisons, loans to assist members in purchasing heat pumps and weatherization products, and rebates; and builds and installs solar panels for its members. The company was founded in 1939 and is headquartered in Colman, South Dakota. It has service centers in Brandon, South Dakota and Pipestone, Minnesota.</t>
  </si>
  <si>
    <t>Colman</t>
  </si>
  <si>
    <t>South Dakota</t>
  </si>
  <si>
    <t>southwestern; valley; members; weatherization; service centers; heat and air; electricity to homes; distributes electricity; comparisons; builds and installs; cooperative; loans; rebates; audits; installs solar panels; assist; purchasing; east; farms; air conditioning; installs solar; heat pumps; programs; conditioning; central; centers; builds; homes; pumps</t>
  </si>
  <si>
    <t>0.0002144274012975169</t>
  </si>
  <si>
    <t>8073</t>
  </si>
  <si>
    <t>0.00022199125887348466</t>
  </si>
  <si>
    <t>2490</t>
  </si>
  <si>
    <t>d8eced28fd2a3e0e6a792c294327d41c</t>
  </si>
  <si>
    <t>Upverter, Inc.</t>
  </si>
  <si>
    <t>http://www.upverter.com</t>
  </si>
  <si>
    <t>Upverter, Inc. develops an online circuit design platform that enables hardware engineers to design electronics on various operating systems. It offers Upverter, a cloud-based electronics design system for real-time design collaboration, automated version control, and work sharing; and in-design markup, annotation, and issue tracking. The company also provides Upverter Parts Concierge, a virtual assistant for engineers; web-based circuit design platform for collaborating and submitting entries; and schematic capture and PCB layout tools. In addition, it offers forum, support center, and parts library services. The company was founded in 2010 and is based in Toronto, Canada.</t>
  </si>
  <si>
    <t>2970000</t>
  </si>
  <si>
    <t>Version One Ventures (2); Golden Venture Partners, Inc.; Y Combinator Management LLC</t>
  </si>
  <si>
    <t>Cloud Engineering; great products; Huge archaic documents; ancient netlist files; cloud computing; human readable meta-data; online editing tools; open source. software; cad. electronics. hardware.; open-source hardware community; extensive parts library; Product Lifecycle Management; way; knowledge work; collaboration; key software; ongoing collaboration; dramatic shift; new tools; New Rules; new workflows; new paradigms; successful products; new set; Specifications vs; team work; obsolete workstations; design platform; Isolation vs; Design schematics; product cycles; collaborative pressures; different tools; great teams; individual performance; little management; mass manufacturing; worldwide suppliers; Export vs; software speeds; open-source formats; CAD packages; simulation jobs; designers; iteration; ideation; time; manufacturers; place</t>
  </si>
  <si>
    <t>tool that allows; schematics; ideation; iteration; great products; collaboration; written; designers; collaborative; export; rules; fundamentally; measured; open source; cad; suppliers; prototyping; seamlessly; changing; great; workstations; workflows; work spent; unison; source hardware; sitting; silos; seamlessly integrated; revolutionized; reviewed; readable; pcbs; parts library; paradigms; pain; open source hardware; obsolete; meta data; meta; mess; mass manufacturing; lifecycle management; leaner; layouts; integrations; integrates seamlessly; harmony; hardware design; future of hardware; fundamentally changing; full stack; editor; editing tools; design products; crowd sourced; collaboratively; build hardware; bill of materials; beta; annotations; ancient; afford; tool; today; simulate; shorter; pace; shipped; pride; pressures; met; inception; concierge; apis; accessibility; start; products are designed; premise; dramatic; lifecycle; formats; spent; isolation; innovate; advantage; place; word; starts; sourced; crowd; happen; importantly; evolved; documents; cycles; changed; maintained; cloud computing; relationships; library</t>
  </si>
  <si>
    <t>0.00027248225182192697</t>
  </si>
  <si>
    <t>2758</t>
  </si>
  <si>
    <t>0.00031012096491044657</t>
  </si>
  <si>
    <t>2491</t>
  </si>
  <si>
    <t>15c13b22118c30d72d33a391aec4799c</t>
  </si>
  <si>
    <t>Groupe Gorgé SA</t>
  </si>
  <si>
    <t>http://www.groupe-gorge.com</t>
  </si>
  <si>
    <t>Groupe Gorgé SA operates in the areas of smart safety systems, protection of high-risk installations, and 3D printing in France and internationally. The companys Smart Safety Systems division develops technological solutions for complex missions in hostile and confined environments for the defense, maritime, aeronautics, nuclear, energy, transportation, and industrial equipment sectors. This division offers mobile underwater, sea, land, and airborne drones, as well as integrated systems; driving and mission training simulators; and assembly stations, production and maintenance tools, on-board electronic equipment, and test equipment for aircraft manufacturers, as well as mechatronic repair and maintenance equipment for aircraft operators. This division also provides emergency beacons, connectivity gears, and energy conversion systems; ground stations and balloon systems; and electronic equipment. Its Protection of High-Risk Installations division provides security and protection products for the oil, gas, nuclear, industrial, and service sectors. This division designs, installs, and maintains fixed fire protection systems for special risks; and designs and manufactures fixed systems, equipment, and intervention vehicles for industrial risks. This division also provides passive fire protection systems to protect personnel and equipment in hostile environments in the energy industry; and develops specific industrial robotics projects and services for industrial and service sector clients. In addition, this division offers partition systems, such as special and technical doors, and special walls, as well as related maintenance services. Its 3D Printing division provides 3D printers; and associated materials, such as hybrid and composite materials in the form of liquid resins and polymer powders, as well as 3D printed parts primarily for the medical and aerospace sectors. Groupe Gorgé SA was founded in 1988 and is headquartered in Paris, France.</t>
  </si>
  <si>
    <t>61815583</t>
  </si>
  <si>
    <t>GOE (Euronext Paris); 0OHC (London Stock Exchange); GGRG.F (Pink Sheets LLC); GOEP (BATS &amp;#x27;Chi-X Europe&amp;#x27;); 2G3 (Deutsche Boerse AG); GOE (SIX Swiss Exchange)</t>
  </si>
  <si>
    <t>mid-sized French company; NYSE Euronext; exporter; Paris</t>
  </si>
  <si>
    <t>nyse euronext; nyse; mid sized; listed on nyse; hightech; exporter; euronext; listed; french; mid; sized</t>
  </si>
  <si>
    <t>0.00020158928729683198</t>
  </si>
  <si>
    <t>43454</t>
  </si>
  <si>
    <t>0.00025710431946121353</t>
  </si>
  <si>
    <t>167da812519b786edd1be22c0d2dc0ac</t>
  </si>
  <si>
    <t>HouseNeeds Inc.</t>
  </si>
  <si>
    <t>http://www.houseneeds.com</t>
  </si>
  <si>
    <t>HouseNeeds Inc. engages in the retail of household electrical heating and ventilating appliances. The company's products include water heaters, water boilers, solar heaters and panels, plumbing supplies and fans. HouseNeeds Inc. was founded in 1999 and is based in Waitsfield, Vermont.</t>
  </si>
  <si>
    <t>Waitsfield</t>
  </si>
  <si>
    <t>Home Merchandise Demonstration; HouseNeeds</t>
  </si>
  <si>
    <t>demonstration; merchandise</t>
  </si>
  <si>
    <t>0.0002899343654512413</t>
  </si>
  <si>
    <t>7933</t>
  </si>
  <si>
    <t>0.0003497895904878557</t>
  </si>
  <si>
    <t>2493</t>
  </si>
  <si>
    <t>f43596f95cfc33f7335ac890a90f8d2a</t>
  </si>
  <si>
    <t>Ralco Australia Pty Ltd.</t>
  </si>
  <si>
    <t>http://www.ralcoaustralia.com.au</t>
  </si>
  <si>
    <t>Ralco Australia Pty, Ltd. engages in the design, manufacture, and maintenance of power generation systems, power stations, and power distribution systems. Its products and services include power stations and fixed power generation systems, diesel generators and generating sets, backup generators and standby power systems, transportable and temporary power generation systems, solar panel arrays and solar hybrid systems, fuel tanks and fuel systems, acoustically silenced enclosures and generator noise reduction, and maintenance programs and maintenance works. The company also provides integrated solutions for electricity generation ranging from the lease of transportable solar hybrid systems to construction and maintenance of power stations. It has design, project management, and manufacturing facilities in Perth, Western Australia. The company is based in Forrestfield, Australia. Ralco Australia Pty, Ltd. is a prior subsidiary of Ralco Plastic Sdn Bhd.</t>
  </si>
  <si>
    <t>Forrestfield</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</si>
  <si>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t>
  </si>
  <si>
    <t>power generation systems; solar hybrid systems; maintenance of power; hybrid systems; power stations; solar hybrid; generation systems; transportable; standby power systems; power distribution systems; noise reduction; maintenance programs; include power; fuel tanks; fixed power; construction and maintenance; backup generators; acoustically; solar panel arrays; panel arrays; integrated solutions; fuel systems; diesel generators; stations; power generation; standby power; distribution systems; western; hybrid; standby; generators; power distribution; manufacturing facilities; temporary; enclosures; electricity generation; diesel; noise; lease; project management; arrays; sets; tanks; reduction; backup; services include; ranging; generator; programs; products and services; generating; fixed; power systems</t>
  </si>
  <si>
    <t>0.00012435451023355224</t>
  </si>
  <si>
    <t>7951</t>
  </si>
  <si>
    <t>0.00020942981710161553</t>
  </si>
  <si>
    <t>2494</t>
  </si>
  <si>
    <t>9b238e15-6d4d-fc50-ba03-36d53dacf574</t>
  </si>
  <si>
    <t>Exsel</t>
  </si>
  <si>
    <t>http://drones.exseluwa.com/</t>
  </si>
  <si>
    <t>Exsel presents a product that offers the necessary guarantees for the prevention of possible incidents in the management of the dron. EXSEL UNDERWRITING AGENCY presents a product that offers the necessary guarantees for the prevention of possible incidents in the management of the dron.
Drone Protector ®  a complete insurance that covers the compulsory RC to third parties, and optionally own damages, the professional RC, and may even cover incidents arising from  hacker attacks and penalties arising from data  protection as a result of the take of pictures.</t>
  </si>
  <si>
    <t>incidents; dron; arising; presents; rc; prevention; guarantees; penalties; optionally; data protection; damages; third parties; attacks; underwriting; parties; agency; pictures; covers; cover; third; result; insurance</t>
  </si>
  <si>
    <t>0.0003814046217700471</t>
  </si>
  <si>
    <t>0.00035997621364152377</t>
  </si>
  <si>
    <t>Certain data and content provided by https://www.crunchbase.com/organization/exsel</t>
  </si>
  <si>
    <t>2495</t>
  </si>
  <si>
    <t>40b9bb148466badbe7d5994fcc41f782</t>
  </si>
  <si>
    <t>Tru-Val Electrical Corporation</t>
  </si>
  <si>
    <t>http://www.tru-val.com</t>
  </si>
  <si>
    <t>Tru-Val Electrical Corporation provides electrical contracting services. It offers designbuild, engineering, new electrical systems, new construction and installation, upgrades, renovations and expansions, alterations, power and control wiring, high voltage wiring, fiber optics, power supply and distribution, solar panel/power installations, transformers installation, energy management systems, and emergency response services. The company was founded in 1963 and is based in Hackensack, New Jersey with an additional facility in Bronx, New York. As of August 22, 2012, Tru-Val Electrical Corporation operates as a subsidiary of Iron Eagle Group, Inc.</t>
  </si>
  <si>
    <t>Hackensack</t>
  </si>
  <si>
    <t>wiring; response services; power and control; emergency response services; electrical contracting services; electrical contracting; corporation provides electrical; construction and installation; alterations; renovations; power installations; design build; fiber optics; electrical systems; offers design; energy management systems; contracting services; emergency response; transformers; high voltage; contracting; management systems; upgrades; power supply; optics; energy management; fiber; response; voltage; corporation; emergency</t>
  </si>
  <si>
    <t>0.0005263374434482584</t>
  </si>
  <si>
    <t>17580</t>
  </si>
  <si>
    <t>0.0005382289898114102</t>
  </si>
  <si>
    <t>98a37cec-f3d7-5864-7c12-35e4c89b4837</t>
  </si>
  <si>
    <t>AirDroids</t>
  </si>
  <si>
    <t>http://www.airdroids.com</t>
  </si>
  <si>
    <t>Airdroids are manufacturers of small commercial and consumer drone aircraft. AirDroids designs and manufactures drone hardware and software for the consumer and commercial marketplace.
The Pocket Drone is the first product from AirDroids. It's the world's first heavy-lift micro copter capable of lifting an HD action sports camera high into the air but folds up smaller than the footprint of a 7in tablet. It also has lots of advanced features found in high end devices but retails for less than $500.
The company leadership are also the founders of the Drone User Group Network, the largest community based organization in the U.S. focused on making UAV and autonomous flight technology available to everyone.
The Director of Engineering is a mechanical engineer and a patent attorney. They have an in-house drone design lab and a full machine and prototyping shop (including desktop injection molding machines, CNC mills and 3D printers.).</t>
  </si>
  <si>
    <t>929212</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</si>
  <si>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t>
  </si>
  <si>
    <t>user group network; user group; sports camera; small commercial; molding machines; manufactures drone; injection molding machines; group network; folds; focused on making; drone user group; drone user; drone design; director; design lab; consumer drone; consumer and commercial; commercial and consumer; capable of lifting; attorney; advanced features; action sports; injection molding; heavy lift; drone aircraft; drone hardware; retails; lifting; mills; founders; cnc; molding; copter; leadership; pocket; injection; autonomous flight; lots; printers; lift; desktop; prototyping; engineer; lab; hardware and software; organization; smaller; hd; shop; footprint; marketplace; tablet; printing; action; heavy; sports; largest; patent; machines; designs and manufactures; capable; machine; house; community; mechanical; focused</t>
  </si>
  <si>
    <t>0.00011694706656969391</t>
  </si>
  <si>
    <t>4664</t>
  </si>
  <si>
    <t>0.0001933873562089311</t>
  </si>
  <si>
    <t>Certain data and content provided by https://www.crunchbase.com/organization/airdroids</t>
  </si>
  <si>
    <t>2497</t>
  </si>
  <si>
    <t>8bd13338af379944e24ba0fee93b7634</t>
  </si>
  <si>
    <t>Genesem Inc.</t>
  </si>
  <si>
    <t>http://www.genesem.com</t>
  </si>
  <si>
    <t>Genesem Inc. develops, manufactures, and sells semiconductor equipment in South Korea. It offers laser marking, film frame mounting, spin coater, test handler and tape/reel, trim/form and lamination, pick and place handler, AOI, cleaning and sorting, 3D AFVI handler, and drilling equipment. The company also provides solar cell singulation devices, laser scribing systems, and solar cell stringer systems; and laser ultrasonic welding, laser cutting, SD card dumping, vision inspection, flip chip handler, and SMT automation systems. Genesem Inc. was founded in 2000 and is headquartered in Incheon, South Korea.</t>
  </si>
  <si>
    <t>Susung Asset Management Co., Ltd.; Meritz Securities Co., Ltd. Investment Arm</t>
  </si>
  <si>
    <t>11582516</t>
  </si>
  <si>
    <t>A217190 (KOSDAQ)</t>
  </si>
  <si>
    <t>zener shem; Zener Shem Automation; Zener Shem customer; best sense Zener; Wafer Level pkg; Wafer Level Handler; process automation equipment; customer-specific automation equipment; automation equipment customers; supplies semiconductor equipment; companys semiconductor equipment; solar wafer singulation; Zener sense; 3D inspection equipment; key process equipment; semiconductor manufacturing line; test handler; Conveyor Automation Solution; high Material PKG; laser marking; SD card systems; IC Package substrate; vision bump inspection; vision inspection; continuous technology development; IC-substrage product processing; continuous technical development; optimized In-line type; high value-added panels; Demage Risk management; effective alternative. manufactures; semiconductor packaging; Semiconductor / RF; Cell Singulation; Thrilling equipment; Sorting Equipment; form singulation; automation systems; automation solutions; essential equipment; third-party equipment; automation business; process solutions; SMT automation; Advanced solution; Warfer Level; testing process; manufacturing process; best solutions; comprehensive solution</t>
  </si>
  <si>
    <t>marking; automation equipment; wafer level; vision inspection; semiconductor equipment; pkg; pick; laser marking; flipchip; accumulated; ic; sorting; wafer; laser; card; automation; sense; place; thrilling; technology development; supplies semiconductor; solutions and systems; solution enables; solar wafer; solar solar panels; solar solar; sd card; sd; scribing; provide automation; production of high; process solutions; process automation; offers advanced; memory card; laser cutting; inspection equipment; individual devices; individual customer; including laser; higher level; high material; generation of semiconductor; existing equipment; equipment includes; equipment development; effective alternative; dispensing; customer specific; continue to invest; comprehensive solution; competitiveness; cleaning systems; bump; automation system; continuous; tape; solutions including; reel; process equipment; automation solutions; trim; smt; emphasis; conveyor; solution provider; semiconductor manufacturing; risk management; reflect; attach; lamination; emi; cleaning; sputtering; individual; customer requirements; cutting; tooling; production process; panel manufacturing; classification; happy; ball; form; test; possibility; pcb; automation systems; type; string; personalized; leads; bridge; actively; invest; rf; manufactures and supplies; memory; combine; substrate</t>
  </si>
  <si>
    <t>0.0002694290844221646</t>
  </si>
  <si>
    <t>0.0002588295204095169</t>
  </si>
  <si>
    <t>2498</t>
  </si>
  <si>
    <t>42a211cf-11fa-7297-dd4d-2f5a29d5ec96</t>
  </si>
  <si>
    <t>PINC</t>
  </si>
  <si>
    <t>http://www.pinc.com/</t>
  </si>
  <si>
    <t>#1 provider of advanced yard management, finished vehicles logistics, and inventory robotics solutions to the world’s leading brands. 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</si>
  <si>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33293292</t>
  </si>
  <si>
    <t>Horizon Ventures; Sutter Hill Ventures</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</si>
  <si>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t>
  </si>
  <si>
    <t>yard management; world's leading brands; robotics solutions; leading brands; inventory robotics solutions; inventory robotics; advanced yard management; advanced yard; inventory; yard; rfid; supply chain; finished; world's leading; chain; logistics; vehicles logistics; vehicle logistics; tracking platform; time asset tracking; time asset; supply chain faster; supply chain execution; solutions to enhance; services that enable; scalable software; real time asset; provider of advanced; pinc's advanced yard; pinc's advanced; pinc provides scalable; pinc; passive rfid; organizations to optimize; optimize their supply; optimize inventory; move inventory; insights that allow; increase collaboration; includes passive rfid; includes passive; improve asset utilization; improve asset; finished vehicles logistics; finished vehicles; finished vehicle logistics; finished vehicle; enhance service; enable companies; company's cloud; companies to move; cloud based real; chain faster; chain execution; cellular technologies; asset utilization; asset tracking platform; asset tracking; allow organizations; accelerate velocity; optimize; sensor network; asset; brands; internet of things; supply chain management; chain management; cost effectively; velocity; consistently; accelerate; things; insights; passive; utilization; execution; collaboration; actionable; cellular; enhance; iot; efficiently; effectively; scalable; move; faster; organizations; optical; gps; improve; increase; sensor</t>
  </si>
  <si>
    <t>0.0003627984328486161</t>
  </si>
  <si>
    <t>12891</t>
  </si>
  <si>
    <t>0.0004259007406081441</t>
  </si>
  <si>
    <t>Certain data and content provided by https://www.crunchbase.com/organization/pinc-solutions</t>
  </si>
  <si>
    <t>2499</t>
  </si>
  <si>
    <t>5bf52496121d0fa30bfa7a6703964428</t>
  </si>
  <si>
    <t>PlaySwell, Inc.</t>
  </si>
  <si>
    <t>http://www.playswell.com</t>
  </si>
  <si>
    <t>PlaySwell, Inc. operates an online community that enables users to identify and share the products they think deserve to be better known. Its platform users share the information about various products that include books, fashion and beauty, in the kitchen, movies, music, outdoors, technology and gadgets, and toys and games. The company was incorporated in 2013 and is headquartered in San Diego, California.</t>
  </si>
  <si>
    <t>3499998</t>
  </si>
  <si>
    <t>CrossLink Capital, Inc.; New Atlantic Ventures; WI Harper Group; Artiman Management LLC</t>
  </si>
  <si>
    <t>Swell things; local coffee shop; indie content creators; 100M monthly uniques; large multi-device audience; mobile video promotion; Discover amazing products; high quality content; valuable ways; good folks; people’s attention; particular thing; short note; nice post; autonomous drones; good word; great thing; French wine; Japanese pens; hunting knife; piano concerto; Traditional media; vintage speakers; Mark Zuckerberg; video-hungry users; great products; n’t matter; exceptional network; video-oriented applications; best submissions; web sites; best fit; comprehensive analytics; select video; great content; mobile publishers; new audiences; playswell; place; tastemakers; love; community; job; heart; objects; creation; YouTube; share; Oh.; link</t>
  </si>
  <si>
    <t>swell; creators; appreciate; love; attention; audience; thing; discover; content; share; send; care; things; great; place; worthy; web sites; vintage; tells; talking; submissions; socks; rapidly growing; publishers; posting; pens; online and mobile; multi device; mobile video; local coffee shop; local coffee; influencers; indie; increasing number; hunting; folks; explaining; discover amazing products; discover amazing; cooperate; content creators; comprehensive analytics; coffee shop; bloggers; audiences; area of life; amazing products; youtube; invite; great products; discovered; special; helps; shoes; japanese; autonomous drones; good; hand; wine; matters; ideally; creator; submit; sending; discuss; word; reaching; promotion; coffee; better; story; note; mark; fall; born; find; week; profitable; oriented; coordinate; aren't; community; makers; featuring; join; french; coming; speakers; promote; invest; heart; exceptional; contribute; amazing; matter; excess; connecting; ways; objects; monthly</t>
  </si>
  <si>
    <t>0.0005240056406613684</t>
  </si>
  <si>
    <t>51789</t>
  </si>
  <si>
    <t>0.0005225563483999268</t>
  </si>
  <si>
    <t>2500</t>
  </si>
  <si>
    <t>fb3578631b60c0fb5ee8b74c7dfdab82</t>
  </si>
  <si>
    <t>xCraft Enterprises, LLC</t>
  </si>
  <si>
    <t>http://xcraft.io</t>
  </si>
  <si>
    <t>xCraft Enterprises, LLC manufactures flying machines. The company offers drones and accessories. It sells its products through an online store. The company was incorporated in 2014 and is based in Coeur d'Alene, Idaho.</t>
  </si>
  <si>
    <t>Coeur d'Alene</t>
  </si>
  <si>
    <t>1569999</t>
  </si>
  <si>
    <t>PlusOne; PhoneDrone Ethos; predominant platform design; autonomous aerial camera; high speed flight; traditional flight control; forward flight mode; upward facing wing; great aerial shots; drone experience; typical drone; km/h barrier; long-range flight; smartphone wings; -Your smartphone; patent-pending designs; online store; future UAV; development integrations; Android phone; amazing outcome; precision landing; flight times; companion app; wireless capability; key differentiator; yaw control; remarkable device; multiple sensors; long flight; USB source; fast subject; Apple Watch; video streaming; swap batteries; mobile device; powerful processor; camera mirror; motor speed; multi-rotor capabilities; windy conditions; revolutionary hybrid; traditional multi-rotor; long range; driver seat; traditional quadcopter; 90 degrees; battery charge; quadcopter frame; fixed wing</t>
  </si>
  <si>
    <t>hovering; hovering capabilities; ethos; control and video; video streaming; multi rotors; multi rotor; quadcopter; hover; rotors; processor; pitch; remains; rotor; smartphone; streaming; flight control; long range; android; speed; revolutionary; side; forward; wing; yaw control; windy; upward; swap batteries; simple and intuitive; similarities; saving weight; revolutionary hybrid; range and long; predominant; precision landing; platform design; outcome; offers drones; multiple sensors; min; long flight; leveraged; key differentiator; integrations; heard; forward flight mode; forward flight; flying machines; flight mode; extended flight; engineering and innovation; efficient long; drones and accessories; differentiator; control surfaces; connected aerial; compromising; companion; cloud connected; batteries for extended; autonomous aerial; android phone; aerial camera; problem; tether; swap; remarkable; notice; nose; handled; flight times; excel; aerial shots; fast; yaw; control algorithms; familiar; battery charge; apple; capabilities; traditional; leaving; buying; seat; rock; adventure; varying; online store; changed; subject; complexity; powerful; stabilized; shots; mirror; wings; shoot; craft; solves; mph</t>
  </si>
  <si>
    <t>0.5833333333333333</t>
  </si>
  <si>
    <t>0.0005295168892732039</t>
  </si>
  <si>
    <t>23746</t>
  </si>
  <si>
    <t>0.0005752659880482022</t>
  </si>
  <si>
    <t>2501</t>
  </si>
  <si>
    <t>de3bc9a1be9983380989e5c1f5081054</t>
  </si>
  <si>
    <t>Advanced Cinema Robotic Systems Sp. z o.o.</t>
  </si>
  <si>
    <t>http://acr-sys.com</t>
  </si>
  <si>
    <t>Advanced Cinema Robotic Systems Sp. z o.o. manufactures and distributes camera support equipment for filmmakers and cinematographers. It offers Beast Gimbal, an advanced digital 3-axis camera stabilizer that works with cranes and multirotor drones; and The Link, a kinetic movement control that works with various 3-axis stabilizers. The company sells its products through distributors and dealers in the United States, Australia, Germany, France, Poland, and Czech Republic, as well as online. Advanced Cinema Robotic Systems Sp. z o.o. was incorporated in 2015 and is headquartered in Jozefow, Poland.</t>
  </si>
  <si>
    <t>Jozefow</t>
  </si>
  <si>
    <t>high quality equipment; ACR Systems; best camera stabilizers; Advanced Cinema Robotic; unique customer experience.; electronics. manufacturing; cinematographers; filmmakers; people; company; SA</t>
  </si>
  <si>
    <t>quality equipment; high quality equipment; filmmakers; cinematographers; stabilizers; robotic system; dreams; experienced; modern; customer experience; cinema; creating; high quality; true; robotic; step</t>
  </si>
  <si>
    <t>0.0000752504225589015</t>
  </si>
  <si>
    <t>11447</t>
  </si>
  <si>
    <t>0.00012768652886501218</t>
  </si>
  <si>
    <t>2502</t>
  </si>
  <si>
    <t>374424cbfc63c468df63c9823a400c0f</t>
  </si>
  <si>
    <t>BlueChip Energy, LLC</t>
  </si>
  <si>
    <t>http://www.bluechipenergy.net</t>
  </si>
  <si>
    <t>BlueChip Energy, LLC is an integrated solar photovoltaic power generator that researches, develops, finances, constructs, operates, monitors, and sells mono and crystalline solar panel modules. The company offers solar generator kits that include panels, inverters, racking systems, and hardware, as well as optional component packages for monitoring, engineering design services, and electrical supplies. It also assists clients in planning, developing, permitting, and installing custom solar plants; carries out technical operations, maintenance, and repair work; and provides project execution services, including site inspection, project economics and solar generation, technical planning, engineering, procurement, construction, and commissioning and grid connection. In addition, the company purchases and sells wholesale electricity, as well as offers renewable energy products. It serves utility, commercial, residential, industrial, and federal customers, as well as municipalities. The company was founded in 2009 and is based in Lake Mary, Florida.</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</si>
  <si>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t>
  </si>
  <si>
    <t>technical planning; solar panel modules; solar generator; solar generation; site inspection; serves utility; sells mono; repair work; project execution; project economics; power generator; panel modules; including site; include panels; execution services; engineering design services; researches; racking systems; custom solar; offers renewable energy; grid connection; generator; solar plants; offers renewable; finances; well as offers; photovoltaic power; engineering design; assists; purchases; crystalline solar; permitting; economics; design services; constructs; carries; planning; municipalities; renewable energy products; integrated solar; optional; wholesale; execution; racking; mono; federal; commissioning; procurement; installing; monitors; energy products; component; packages; connection; kits; crystalline; solar photovoltaic; repair; offers solar</t>
  </si>
  <si>
    <t>0.0004045976824883858</t>
  </si>
  <si>
    <t>5330</t>
  </si>
  <si>
    <t>0.0003434354246743909</t>
  </si>
  <si>
    <t>2503</t>
  </si>
  <si>
    <t>90756a36-f6de-c509-c966-13f8ac858383</t>
  </si>
  <si>
    <t>Vega Energy Systems</t>
  </si>
  <si>
    <t>http://www.vegaenergysystems.com/</t>
  </si>
  <si>
    <t>Vega Energy Systems is a clean energy startup focused on carbon nanotube electrodes for PEM fuel cell technology and more. Hello:
My name is Terence W. Unger I am the CEO of Vega Energy Systems.  Our product is a universal clean energy electrode, we are using carbon nanotube technology.  Our product improves lithium ion batteries technology be approximately 700 % Our electrode design can also be used in solar panels, hydrogen generators, and fuel cells to name just a few of our electrodes applications. Our design makes large improvements in the efficiency on all the products.
We are seeking angel financing.  We could move to a friendly investment state. We are currently in San Jose, California.  If you are interested in a company like ours or know somebody that is you can contact us at the address below. Our company website is at:
www.vegaenergysystems.com
Sincerely,
CEO of Vega Energy Systems
MBA, Terence W, Unger
Cell 408-480-5296
Email t.w.unger@gmail.com.</t>
  </si>
  <si>
    <t>vega; terence; nanotube; carbon nanotube; electrodes; electrode; ceo; startup focused; pem fuel cell; pem fuel; pem; mba; hydrogen generators; hello; fuel cell technology; energy startup; energy systems; lithium ion batteries; angel; ion batteries; cell technology; lithium ion; carbon; fuel cells; fuel cell; seeking; hydrogen; email; universal; interested; improves; improvements; cleantech; ion; lithium; address; website; startup; move; contact; financing; generators; friendly; focused</t>
  </si>
  <si>
    <t>0.0001753640872953955</t>
  </si>
  <si>
    <t>0.000235033050620568</t>
  </si>
  <si>
    <t>Certain data and content provided by https://www.crunchbase.com/organization/vega-energy-systems</t>
  </si>
  <si>
    <t>2504</t>
  </si>
  <si>
    <t>fb261de52fc7929342c339464cc67c0b</t>
  </si>
  <si>
    <t>ColorStars Group</t>
  </si>
  <si>
    <t>http://www.colorstars.com</t>
  </si>
  <si>
    <t>ColorStars Group, an integrated lighting company, designs, develops, manufactures, and sells light-emitting diode (LED) lighting products for general consumer applications and professional lighting installations. The companys products comprise dimmable LED lamps, non-dimmable lamps, single-color lamps, downlights, color-changing lamps, and remote controllers. It also provides lamps for underwater applications; color-changing spot lights; LED modules for cabinet, accent, and cove lighting applications; LED high-bay lamps; low-bay LED lamps; commercial flood lights for gas stations, parking lots, entryways, or lobby lighting; solar-powered LED lamps; single-color light strips; LED light panels and panel lights; tubes with diffused lens; channel-letter LEDs for tube lights, box signage, 3D letters, decoration lighting, and indirect lighting; 3-channel high-power LED DMX drivers to detect an ID; and Bluetooth portable speakers for smartphones, tablets, or other 3C devices. The company sells its products primarily to professional wholesale lighting distribution companies, as well as LED lighting products to lighting engineers. It has operations in Europe, Asia, the United States, and internationally. The company was formerly known as Circletronics, Inc. and changed its name to ColorStars Group in November 2005. ColorStars Group was incorporated in 2005 and is based in New Taipei City, Taiwan.</t>
  </si>
  <si>
    <t>CSTU (Pink Sheets LLC)</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</si>
  <si>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t>
  </si>
  <si>
    <t>led lamps; single color; color changing; lamps; color; bay; channel; lighting products; tube lights; spot lights; solar powered led; sells light; remote controllers; products for general; products comprise; powered led; low bay; lighting installations; lighting distribution; letters; letter; integrated lighting; indirect lighting; high power led; high bay; general consumer; gas stations; downlights; dmx; distribution companies; diffused; decoration; consumer applications; cabinet; bay led; applications and professional; accent; power led; flood lights; panel lights; lighting applications; changing; light emitting diode; emitting diode; strips; led lighting products; indirect; led light; flood; parking lots; light emitting; emitting; diode; lots; lens; speakers; high power; underwater; drivers; spot; signage; wholesale; bluetooth; tube; leds; smartphones; comprise; tubes; led lighting; tablets; parking; detect; sells its products; box; solar powered; stations; controllers; general; engineers</t>
  </si>
  <si>
    <t>0.0006370664327198513</t>
  </si>
  <si>
    <t>3516</t>
  </si>
  <si>
    <t>0.000574128883573006</t>
  </si>
  <si>
    <t>2505</t>
  </si>
  <si>
    <t>8098cf34591c9afc54f6b28ff1d6188a</t>
  </si>
  <si>
    <t>Yitran Technologies Ltd.</t>
  </si>
  <si>
    <t>http://www.yitran.com</t>
  </si>
  <si>
    <t>Yitran Technologies Ltd., a fabless semiconductor company, designs, develops, and markets power line communication (PLC) integrated circuits (ICs) for the command and control markets. It offers IT700, an integrated System-on-a-Chip (SoC) PLC IC that incorporates physical layer, high-performance data link layer and network (Y-Net) protocol; Y-Net evaluation package to enable evaluation, testing, and application development with IT700 networking technology; and IT900, an integrated PLC modem and application solution on a single chip. The company also offers Y-NET+, a RF-PLC dual network platform; ZigBee+, a ready to use reference design (hardware and software) that provides connectivity between RF and PLC networks; IT800, an integrated SoC PLC modem; and IT700 Plug in Module that incorporates IT700 IC and analogue frond end (AFE), 3.3 level HOST MCU interface, line coupler, and power supply interfaces. In addition, it offers IT700 Flash Programmer that provides a tool for programming the flash memory in IT700 chip. The companys products are used in various home/building automation applications, including lighting, appliance/device diagnostics and monitoring, security access, and home health monitoring; and commercial automation and management applications, such as solar panel management, as well as Laundromat, streetlight, signage and irrigation control, sump management, etc. Its products are also used in energy management/smart grid applications, such as automatic meter reading and management; remote disconnect, outage management, and call center; demand response, theft detection, and load control; and appliance monitoring, HVAC control, and transformer monitoring service. The company offers products through distributors worldwide. Yitran Technologies Ltd. was formerly known as Yitran Communications Ltd. and changed its name to Yitran Technologies Ltd. in March 2014. The company was founded in 1996 and is headquartered in Omer, Israel.</t>
  </si>
  <si>
    <t>Omer</t>
  </si>
  <si>
    <t>Microsoft Corporation</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</si>
  <si>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t>
  </si>
  <si>
    <t>soc; modem; ic; flash; chip; incorporates; net; rf; appliance; evaluation; zigbee; theft detection; sump; streetlight; smart grid applications; single chip; programmer; performance data; outage management; networking technology; monitoring service; markets power; load control; irrigation control; hvac control; flash memory; fabless semiconductor; distributors worldwide; coupler; control markets; commercial automation; call center; analogue; ics; health monitoring; layer; management applications; integrated system; fabless; building automation; application development; outage; data link; integrated circuits; transformer; disconnect; demand response; grid applications; command and control; protocol; smart grid; products through distributors; theft; automation; offers products; diagnostics; signage; host; irrigation; reference; memory; programming; interfaces; circuits; hvac; hardware and software; networking; connectivity; command; power supply; link; call; meter; energy management; physical; response; dual; load; plug; distributors; center; networks; high performance; package; tool; ready; automatic; health; interface; demand; detection</t>
  </si>
  <si>
    <t>0.0002518638345057163</t>
  </si>
  <si>
    <t>13456</t>
  </si>
  <si>
    <t>0.0002740945299079963</t>
  </si>
  <si>
    <t>2506</t>
  </si>
  <si>
    <t>16d318d0-8e9f-0d65-10a9-9ac81830a347</t>
  </si>
  <si>
    <t>Solmentum</t>
  </si>
  <si>
    <t>http://www.solmentum.com</t>
  </si>
  <si>
    <t>Solmentum is a cleantech company that installs solar panels on roofs. Solmentum is now Gen110.
Founded in 2009 by University of Chicago graduates Jason Brown and Jasper Platz, Solmentum provides affordable metered electricity similar to your current utility company. However, unlike that company, who probably gets its electricity from coal or natural gas, Solmentum is able to provide its customers with clean solar energy. Here’s how it works: 
If you qualify, Solmentum installs solar panels on your roof. Because of recent energy programs at both the State and the Federal level, this process requires only a minimal upgrade fee. Also, because of our partnership with SunRun, a leading financing company for residential solar power, Solmentum is able to set up financing, or leasing, options with well qualified buyers. 
Finally, after the panels are installed, you are able to buy clean solar electricity at a guaranteed rate. In the current market, where energy costs are on the rise and expected to keep climbing, having a fixed rate for your energy bill provides both savings and peace of mind. 
Since its inception, Solmentum has provided this peace of mind to more than 1,000 happy homeowners in the form of over 5MW of electricity. Although headquartered in San Francisco, Solmentum has expanded rapidly and now has offices in the San Jose, Bakersfield, and Orange County regions.</t>
  </si>
  <si>
    <t>325000</t>
  </si>
  <si>
    <t>Lon Chow; Travis Bradford; Armando Pauker; Ed Chandler</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</si>
  <si>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t>
  </si>
  <si>
    <t>peace of mind; peace; clean solar; installs solar panels; mind; sunrun; provide its customers; panels are installed; mw of electricity; metered; graduates; fixed rate; energy programs; current market; climbing; clean solar electricity; brown; residential solar power; panels on roofs; installs solar; inception; clean solar energy; qualify; rate; energy bill; fee; buyers; financing; rise; happy; finally; gen; coal; leasing; energy costs; guaranteed; natural gas; partnership; upgrade; expected; cleantech; solar electricity; minimal; qualified; residential solar; mw; federal; university; bill; requires; homeowners; roofs; buy; programs; provided; founded; savings; form; fixed; natural; options; affordable</t>
  </si>
  <si>
    <t>0.0005942961220078617</t>
  </si>
  <si>
    <t>2737</t>
  </si>
  <si>
    <t>0.0004780469156797551</t>
  </si>
  <si>
    <t>Certain data and content provided by https://www.crunchbase.com/organization/solmentum</t>
  </si>
  <si>
    <t>2507</t>
  </si>
  <si>
    <t>ac8ddcd6b42d38642571eb4d3fd01dab</t>
  </si>
  <si>
    <t>Orisol Corporación Energética, S.A.</t>
  </si>
  <si>
    <t>http://www.orisol.es</t>
  </si>
  <si>
    <t>ORISOL Corporación Energética, S.A. engages in the development, construction, implementation, and marketing of renewable energy projects, such as solar panel, wind, and biomass energies. It involves in the project management operations, such as analysis, engineering, licenses and permits applications, financing search, construction, implementation, exploitation, maintenance, and investment management for wind, biomass, and solar energy projects. The company was founded in 2006 and is based in Madrid, Spain with additional offices in Sevilla and Ann Arbor, as well as Terme, Italy. As of August 2014, Orisol Corporación Energética, S.A. operates as a subsidiary of Synergy Industry and Technology S.A.</t>
  </si>
  <si>
    <t>10470519</t>
  </si>
  <si>
    <t>Repsol Nuevas Energias S.A.</t>
  </si>
  <si>
    <t>Caja de Ahorros de Asturias</t>
  </si>
  <si>
    <t>energy projects; biomass; marketing of renewable; management operations; investment management; implementation; solar energy projects; exploitation; licenses; renewable energy projects; permits; involves; energies; project management; search; financing; marketing</t>
  </si>
  <si>
    <t>0.00020768877262593101</t>
  </si>
  <si>
    <t>11363</t>
  </si>
  <si>
    <t>0.0002460395699839092</t>
  </si>
  <si>
    <t>2508</t>
  </si>
  <si>
    <t>a265de21c92d223b7fa366c6b22f3929</t>
  </si>
  <si>
    <t>Alternative Energy Store, LLC</t>
  </si>
  <si>
    <t>http://home.altenergystore.com</t>
  </si>
  <si>
    <t>Alternative Energy Store, LLC engages in the retail and wholesale of renewable energy systems. It offers books, classes, and educational videos; cables and wiring; charge controllers; DC to DC voltage converters; deep cycle batteries; enclosures, and electrical and safety supplies; foldable/flexible solar and inverter power panels; inverters; lighting and fans; meters, communications, and site analysis equipment; packaged systems; portable power systems; refrigerators and freezers; solar air heaters; solar panel mounts and trackers; solar panels; solar water heaters; solar water pumps; and wind turbines. The company also provides educational articles, reference materials, calculators, educational videos, useful tips, and product specifications through its Web store. In addition, it offers photovoltaic system installation services. The companys retail store serves do-it-yourselfers, off-grid'ers, hobbyists, and students; and wholesale business serves professional installers and system integrators. It also serves customers online. The company was founded in 1999 and is based in Hudson, Massachusetts.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</si>
  <si>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t>
  </si>
  <si>
    <t>educational videos; educational; wholesale; videos; yourselfers; web store; voltage converters; system installation services; solar panel mounts; site analysis; serves customers online; safety supplies; retail and wholesale; refrigerators and freezers; professional installers; product specifications; panel mounts; packaged systems; energy store; deep cycle batteries; dc voltage; dc to dc; cycle batteries; customers online; cables and wiring; articles; air heaters; store; solar water; calculators; tips; system integrators; solar air; deep cycle; heaters; hobbyists; retail store; power panels; offers photovoltaic; foldable; solar water pumps; serves customers; freezers; flexible solar; classes; system installation; books; retail; dc; solar water heaters; refrigerators; renewable energy systems; portable power; photovoltaic system; packaged; students; enclosures; water pumps; integrators; mounts; converters; reference; trackers; charge controllers; fans; alternative energy; water heaters; specifications; wiring; cycle; installation services; meters; deep; cables; voltage; installers; controllers; energy systems; alternative; wind turbines; inverter; communications; power systems; turbines; flexible; pumps</t>
  </si>
  <si>
    <t>0.0004023167851160983</t>
  </si>
  <si>
    <t>15628</t>
  </si>
  <si>
    <t>0.00038536689389572995</t>
  </si>
  <si>
    <t>2509</t>
  </si>
  <si>
    <t>c2644da7-2b26-2f8e-b3a5-22ddbcff07c5</t>
  </si>
  <si>
    <t>Eos Solar P.L.C</t>
  </si>
  <si>
    <t>http://www.eosrenovaveis.com</t>
  </si>
  <si>
    <t>Eos Solar P.L.C. is a company that specializes in solar panel installation and repair. Eos Solar is the first and only commercial solar panel manufacturer in Ethiopia and the second in the region to serve nearly 80 million people without grid power. they provide micro financing through the Commercial Bank of Ethiopia for low income customers.</t>
  </si>
  <si>
    <t>Marau</t>
  </si>
  <si>
    <t>eos; specializes in solar; solar panel manufacturer; panel manufacturer; micro financing; low income customers; low income; installation and repair; income customers; commercial solar panel; commercial bank; bank; grid power; income; solar panel installation; region; panel installation; commercial solar; serve; second; financing; specializes; repair</t>
  </si>
  <si>
    <t>0.00038656991937590285</t>
  </si>
  <si>
    <t>0.00031534520357278436</t>
  </si>
  <si>
    <t>Certain data and content provided by https://www.crunchbase.com/organization/eos-solar-p-l-c</t>
  </si>
  <si>
    <t>2510</t>
  </si>
  <si>
    <t>14f23c6ab7fb907e22fb8b323cbb8190</t>
  </si>
  <si>
    <t>Crown Renewable Energy, LLC</t>
  </si>
  <si>
    <t>http://www.crownsolarco.com</t>
  </si>
  <si>
    <t>Crown Renewable Energy, LLC, a solar panel manufacturer, engages in the research, development, and production of solar energy systems for photovoltaic industry. The company was incorporated in 2006 and is based in San Luis Obispo, California.</t>
  </si>
  <si>
    <t>solar energy systems / aerial inspection services / solar panel manufacturer / repairing</t>
  </si>
  <si>
    <t>solar panel manufacturer; panel manufacturer; crown; photovoltaic industry; production of solar; solar energy systems; energy systems</t>
  </si>
  <si>
    <t>0.00008639321999557078</t>
  </si>
  <si>
    <t>0.00015505143965937956</t>
  </si>
  <si>
    <t>2511</t>
  </si>
  <si>
    <t>ad3a980b692c7fe03ee9c75b694e12ae</t>
  </si>
  <si>
    <t>Converge Industries, Co.</t>
  </si>
  <si>
    <t>http://www.convergeindustries.com</t>
  </si>
  <si>
    <t>Converge Industries, Co. enables insurance inspectors to fly drones to inspect buildings. The company was founded in 2015 and is based in Boulder, Colorado.</t>
  </si>
  <si>
    <t>1020000</t>
  </si>
  <si>
    <t>skilled inspectors; drones. mobile. product; Empowers companies; examines buildings.; design. software</t>
  </si>
  <si>
    <t>inspectors; empowers companies; skilled; empowers; product design; leverage</t>
  </si>
  <si>
    <t>0.00007668125442725588</t>
  </si>
  <si>
    <t>0.00012750692931100559</t>
  </si>
  <si>
    <t>2512</t>
  </si>
  <si>
    <t>98a33d6eb691b7a042b488ac944ffe7c</t>
  </si>
  <si>
    <t>Nuvosun, Inc.</t>
  </si>
  <si>
    <t>http://www.dowsolar.com</t>
  </si>
  <si>
    <t>Nuvosun, Inc. develops and manufactures thin-film photovoltaic cells and modules based on copper indium/gallium di-selenide technology. The company was founded in 2008 and is based in Milpitas, California. It has a manufacturing location in Shanghai, China. Nuvosun, Inc. operates as a subsidiary of The Dow Chemical Company.</t>
  </si>
  <si>
    <t>50090000</t>
  </si>
  <si>
    <t>Dow Venture Capital (2)</t>
  </si>
  <si>
    <t>The Dow Chemical Company</t>
  </si>
  <si>
    <t>flexible Copper Indium/Gallium; generation innovator; Copper indium/gallium di-selenide; film solar cells; flexible foil; roll-to-rolll sputtering process; roll-to-roll sputtering process; High conversion efficiency; Proprietary high speed; proprietary manufacturing process; high materials utilization; complete product design; low cost; Low cost materials; secret CIGS sauce; quality manufacturing execution; fairly cold process; later high-temperature process; defendable technology advantage; right reaction pathways; high volume; NuvoSun; NuvoSun NuvoSun; TF Solar; Solar Module; generation CIGS; production process; CIGS thin film; solar industry; two-step process; solar electricity; post-selenization process; cost points; capital efficiency; cell design; film providers; natural gas; Silicon Valley; fossil fuels; module development; chemical plating; individual control; modules; Selenium; precursor; Focus; source; films; equipment</t>
  </si>
  <si>
    <t>gallium di; di; second generation; selenide; copper indium; cigs thin; cigs; gallium; cells and modules; indium; sputtering process; cigs thin film; foil; innovator; copper; thin film photovoltaic; film photovoltaic; sputtering; roll; high volume; second; high speed; flexible; ultra low cost; tf solar; tf; temperature process; source of electricity; selenization; selenium; secret; sauce; proprietary manufacturing process; proprietary manufacturing; produce solar cells; produce solar; process and equipment; precursor; pathways; materials utilization; manufacturing execution; manufactures cigs thin; manufactures cigs; low cost proprietary; low cost materials; located in silicon; including coal; high materials utilization; high materials; high conversion efficiency; high conversion; generation cigs; gallium di selenide; focus on high; fairly; enable solar electricity; enable solar; efficiency cell; di selenide; development and manufacturing; design and production; cost proprietary; cost materials; complete product; cold process; cell design; capital efficiency; thin film solar; film solar; plating; determining; cell and module; volume; redefine; deposited; ultra low; reaction; thin films; html; film solar cells; addressing; production process; cells and panels; low cost; roll to roll; silicon valley; leadership; conversion efficiency; speed; high temperature; fossil fuels; coal; valley; locally; utilization; natural gas; solar industry; execution; replace; product design</t>
  </si>
  <si>
    <t>0.00041059875989312924</t>
  </si>
  <si>
    <t>0.00032569926702833904</t>
  </si>
  <si>
    <t>2513</t>
  </si>
  <si>
    <t>86855df80a16afaa375bc6f8c9d71f55</t>
  </si>
  <si>
    <t>Xtreme Energetics, Inc.</t>
  </si>
  <si>
    <t>Xtreme Energetics, Inc. develops solar energy systems. It offers transparent and solid state optoelectronics solar panels and trackers for central utility and commercial rooftop markets. The company was incorporated in 2006 and is based in Livermore, California.</t>
  </si>
  <si>
    <t>new type; renewable energy infrastructure; fundamentally new type; high concentration; solar cells; intellectual property space; solar cell; photovoltaic solar panels; Rectification solar cell; solar energy systems; large-scale renewable energy; ultra-low-loss mirrorless concentrator; high concentration photovoltaics; High Concentration PV; utility solar power; concentration photovoltaic schemes; solar panel performance; loss compact concentrator; triple-junction solar cells; greater energy return; lowest practicable cost; photovoltaic material; area-efficient solar technologies; staggering land areas; available land resources; optoelectronics solar panels; Xtreme Energetics; costly PV material; smallest possible footprint; sunlight-induced Surface Plasmon; renewable energy technologies; sustainable clean energy; ultra-high efficiency; central utility; multiple high-efficiency Total; large dead spaces; super cell.; solar trackers; potential conversion efficiencies; cost disruptive technology; entirely new path; intrinsic material band-gaps; single molding step; nano-scale vacuum tubes; extremely large production; green manufacturing technologies; commercial rooftop markets; easily available materials; severe performance degradation</t>
  </si>
  <si>
    <t>xe; cpv; rectification; high concentration; concentrator; xtreme; ultra high efficiency; type of solar; theoretical; renewable energy infrastructure; filling; concentrating photovoltaic; photovoltaic material; gaps; fundamentally; trackers; concentrating; energy infrastructure; concentration; intellectual property; intellectual; loss; gen; ultra high; objective; huge; inexpensive; nano; solar cell; high efficiency; land; lowest; super; type; ultra; vacuum tubes; utility solar; utility and commercial; unit area; tunneling; triple junction; total internal; tir; tellurium; technology and manufacturing; spp; solar power stations; solar panel performance; severe; schemes; scale renewable energy; scale renewable; scalable technology; roofs and facades; required to power; refractive; reducing the amount; pv material; provide sustainable; production levels; printable electronics; potential to fundamentally; performance degradation; optoelectronics; offers transparent; nano scale; mirrorless; mirrored; material band; markedly; manufacturing technologies; low profile; low loss; licensing agreement; large production; junction solar cells; junction solar; interlocking; innovative approach; inclined; high concentration photovoltaic; greater energy; geometries; geared; gains in solar; fundamentally change; falling; fabricate; extremely large; etracker; energy security; energy return; energy required; encompasses; disruptive technology; differs; develops solar energy; depletion; dead; cpv systems</t>
  </si>
  <si>
    <t>0.0005306034450470394</t>
  </si>
  <si>
    <t>7976</t>
  </si>
  <si>
    <t>0.0005651740176406743</t>
  </si>
  <si>
    <t>5a64b1ce301c90f7c76e9a84c23d59fe</t>
  </si>
  <si>
    <t>SES Solar Inc.</t>
  </si>
  <si>
    <t>http://www.societe-energie-solaire.com</t>
  </si>
  <si>
    <t>SES Solar Inc. develops and delivers products in the field of photovoltaic energy in Switzerland. The company offers a range of photovoltaic products, such as solar tiles that comprise standard panels primarily for urban or rural areas, and flat or sloped roofs; and custom/architecturally integrated panels made of glass/glass tedlar, which are used for glazing, light admitting apertures in industrial and residential buildings, as well as for veranda roofs. It also handles project management services from design to completion, as well as provides monitoring (supervision), maintenance, and operation services. The company was founded in 2001 and is based in Plan-les-Ouates, Switzerland. As of November 23, 2010, SES Solar Inc. operates as a subsidiary of Flannel Management Sàrl.</t>
  </si>
  <si>
    <t>Plan-les-Ouates</t>
  </si>
  <si>
    <t>3980000</t>
  </si>
  <si>
    <t>Sg Private Banking (Suisse) SA, Asset Management Arm; Evolution Capital Management, LLC; Bank Julius Bär &amp; Co Ltd., Asset Management Arm; Nite Capital Management, LLC</t>
  </si>
  <si>
    <t>Flannel Management Sàrl</t>
  </si>
  <si>
    <t>SESI (Pink Sheets LLC); Q8K (Deutsche Boerse AG); Q8K (XETRA Trading Platform)</t>
  </si>
  <si>
    <t>ses; veranda; standard panels; solar tiles; sloped; services from design; range of photovoltaic; project management services; photovoltaic energy; operation services; industrial and residential; field of photovoltaic; delivers products; architecturally; apertures; develops and delivers; residential buildings; roofs; rural areas; photovoltaic products; completion; supervision; handles; glazing; offers a range; comprise; tiles; management services; project management; rural; urban; delivers</t>
  </si>
  <si>
    <t>0.0002080703839777009</t>
  </si>
  <si>
    <t>27951</t>
  </si>
  <si>
    <t>0.00021607622720271104</t>
  </si>
  <si>
    <t>20b3a8aa-5d03-777f-99e2-ef24bd0ebb08</t>
  </si>
  <si>
    <t>AirspaceX</t>
  </si>
  <si>
    <t>http://www.airspacex.com/</t>
  </si>
  <si>
    <t>AirspaceX is a company that sells customized drones as well as providing aerial data services.</t>
  </si>
  <si>
    <t>well as providing; providing aerial; drones as well; customized drones; data services; aerial data; customized</t>
  </si>
  <si>
    <t>0.00024904482341930146</t>
  </si>
  <si>
    <t>0.00025157657654661</t>
  </si>
  <si>
    <t>Certain data and content provided by https://www.crunchbase.com/organization/detroit-aircraft</t>
  </si>
  <si>
    <t>2516</t>
  </si>
  <si>
    <t>80f99b71c9eff17d4ca55786db138085</t>
  </si>
  <si>
    <t>Delta G Sarl</t>
  </si>
  <si>
    <t>Delta G Sarl offers services including plumbing, heating, mechanically controlled ventilation (VMC), and solar panels warm water installation. The company was founded in 2005 and is based in Limay, France.</t>
  </si>
  <si>
    <t>Limay</t>
  </si>
  <si>
    <t>water installation; vmc; sarl offers; including plumbing; warm; mechanically; services including; sarl; offers services; plumbing; ventilation; controlled</t>
  </si>
  <si>
    <t>0.0003443129725280584</t>
  </si>
  <si>
    <t>10639</t>
  </si>
  <si>
    <t>0.0003413505634783764</t>
  </si>
  <si>
    <t>35bca45739fff59be1e8d00707eade10</t>
  </si>
  <si>
    <t>Magna Parva Ltd.</t>
  </si>
  <si>
    <t>http://www.scienceandtechnologyforhostileenvironments.com/home/4578405763</t>
  </si>
  <si>
    <t>Magna Parva Ltd. provides engineering research and development services. Its services include thermal and structural analysis; systems engineering and FMECA; design for additive manufacturing; assembly, integration, and verification; research and development, and TRL maturing; test, inspection, and analysis; and manufacturing and product assurance. The companys projects include developing the design and test specification for the verification of manned spacecraft windows; engineering metallic foams for earth return systems; creating a dust removal system; and discovering projects, such as windows for manned spacecraft, TPS for earth return capsule, and planetary solar panel dusters, as well as developing a propellant management system. Its projects also include discovering new ideas, concepts, technologies, and product developments, including spacecraft composite components, a hold down and release mechanism, planetary sampling tools, and an off planet manufacturing system. Magna Parva Ltd. was founded in 2005 and is based in Leicester, United Kingdom with an additional office in Oxfordshire, United Kingdom.</t>
  </si>
  <si>
    <t>planetary; earth return; discovering; spacecraft; verification; manned; tps; thermal and structural; systems engineering; structural analysis; removal system; release mechanism; propellant; manufacturing system; manufacturing and product; include thermal; foams; dusters; composite components; capsule; additive; specification; earth; projects include; development services; sampling; return; windows; metallic; test; mechanism; assurance; concepts; dust; ideas; hold; removal; release; developments; composite; management system; planet; structural; services include; assembly; creating</t>
  </si>
  <si>
    <t>0.000295051283083131</t>
  </si>
  <si>
    <t>0.0002491677618814743</t>
  </si>
  <si>
    <t>916f975ba22a344c78697a90274e7afd</t>
  </si>
  <si>
    <t>Drone Hill Wind Farm Limited</t>
  </si>
  <si>
    <t>http://www.dronehillwindfarm.com</t>
  </si>
  <si>
    <t>Drone Hill Wind Farm Limited owns and operates a wind farm to generate electricity for households in the United Kingdom. The company was incorporated in 2004 and is based in Richmond, United Kingdom. As of August 2014, Drone Hill Wind Farm Limited operates as a former subsidiary of The AES Corporation.</t>
  </si>
  <si>
    <t>8012498f0455a4e1b8e77204ba098bcd</t>
  </si>
  <si>
    <t>xPerception Technology Inc.</t>
  </si>
  <si>
    <t>http://www.xperception.io</t>
  </si>
  <si>
    <t>xPerception Technology Inc. provides a visual perception software module for robot, HMD, and drone applications. The company was founded in 2016 and is based in Mountain View, California.</t>
  </si>
  <si>
    <t>vision perception software; visual perception software; software. virtual reality; reality startup; Magic Leap; hardware solutions; VR. xPerception; visual map; robotics; Alibaba; applications; investor; camera; range; engineers; U.S.; objects</t>
  </si>
  <si>
    <t>perception; software and hardware; virtual reality; reality; visual perception; vision perception; hardware solutions; creating a visual; investor; counts; leap; virtual; magic; visual; augmented reality; vr; augmented; range of applications; objects; startup; map; founded; creating; capable; engineers</t>
  </si>
  <si>
    <t>0.001058280136012952</t>
  </si>
  <si>
    <t>4045</t>
  </si>
  <si>
    <t>0.000683481380876681</t>
  </si>
  <si>
    <t>2520</t>
  </si>
  <si>
    <t>d5582ad44bcfbdec308f590e9b0c6b63</t>
  </si>
  <si>
    <t>F &amp; K Delvotec Bondtechnik GmbH</t>
  </si>
  <si>
    <t>http://www.fkdelvotec.com</t>
  </si>
  <si>
    <t>F &amp; K Delvotec Bondtechnik GmbH engages in wire bonding development. It offers single and double-head wire bonders, extremely large area wire bonders, and handling systems; and manual and automatic handling wire bonder solutions. The company also provides consulting services ranging from process consulting to bonding on surfacing technology. The company was founded in 1978 and is based in Ottobrunn, Germany. It has operations worldwide. F &amp; K Delvotec Bondtechnik GmbH operates as a subsidiary of Strama-MPS Maschinenbau GmbH &amp; Co. KG.</t>
  </si>
  <si>
    <t>Ottobrunn</t>
  </si>
  <si>
    <t>Strama-MPS Maschinenbau GmbH &amp; Co. KG</t>
  </si>
  <si>
    <t>bonding process; Wire Bonder; innovative wire bonding; high process stability; right bonding process; Delvotec initial bonding; efficient bonding processes; stable bonding process; robust bonding process; bond head; non destructive Pulltester; Bond Process; G5 bonding; BPC Bond Process; Single-Head Wire Bonder; Wire Bonder G5-2; Double-Head Wire Bonder; Area Wire Bonder; Self-adjusting wire guide; bonding force; Exchangeable bondheads; actual wire distortion; particular wire size; wire feed unit; usable industrial process; customers future technology; individually tailored quality; homogeneous technical platform; convenient retooling options; in-depth scientific know-how; excellent quality control; Manual Working Table; Quality proven components; non-destructive pull test; In-head pull tester; capability test; functional pull tester; poorly sticking bonds; Automatic Indexing Systems; head moves upwards; constant-sized gold balls; low level pull-test; simple non-sticking detector; bond development; new design clips; Heavy wire; gold wire; Delvotec bonders; wire clamp; optimum process</t>
  </si>
  <si>
    <t>bond; bonding; sticking; bonding process; gold; pull; destructive; process control; wire; head; wedge; tester; tear; bonders; bonds; ball; defined; losing; cost of ownership; slow; length; ownership; stability; guaranteed; seamlessly; constant; second; guide; test; force; parameters; well defined; wear and tear; volume production; today and tomorrow; time control; thick film; tails; tail; specific application; software in order; ribbon; regulates; recommends; real time control; quality solutions; proven components; potentials; perfectly matched; moulded; melting; low level; loops; inline; injection moulded; individually tailored; indexing; inconsistent; impedance; homogeneous; future technology; fully automatic; formed by melting; fluctuations; fine tuning; extremely large; excellent cost; examination; equipment and software; ensure consistent; distortion; develop and supply; correctly; compensates; closely monitored; clamp; checked; capillary; basic elements; balls; adjusts; adjusting; excellent; relation; provide products; adapts; handling; flexibility; heavy; moved; extraordinary; executed; customised; tuning; tomorrow; test equipment; handling systems; critical applications; continued; unit</t>
  </si>
  <si>
    <t>0.00025301720567637694</t>
  </si>
  <si>
    <t>12452</t>
  </si>
  <si>
    <t>0.0004595128380419451</t>
  </si>
  <si>
    <t>2521</t>
  </si>
  <si>
    <t>131eb9d20e81e61f854624485332f736</t>
  </si>
  <si>
    <t>Hivemapper Inc.</t>
  </si>
  <si>
    <t>http://www.hivemapper.com</t>
  </si>
  <si>
    <t>Hivemapper Inc. develops real-time community-edited map applications for drones. It allows users to capture and share new waypoints; and builds safe roads and highways for drones by connecting waypoints together. The company was incorporated in 2012 and is based in Palo Alto, California. Hivemapper Inc. operates as a subsidiary of Sidebar, Inc.</t>
  </si>
  <si>
    <t>Subversive Capital LLC; Founder Collective; Spark Capital Partners, LLC; Homebrew Management LLC; GV; Accelerator Ventures; Harrison Metal Capital</t>
  </si>
  <si>
    <t>Sidebar, Inc.</t>
  </si>
  <si>
    <t>drone fliers; Hivemapper; navigation tool; drone operators; entire earth; Hivemapper founder Ariel; Google Maps; Google Maps counterpart; drones. navigation. software; compatible drones; gigantic amounts; internet connection; no-fly zones; critical information; building boundaries; productive flight; business model; iOS version; building heights; Android devices; real time; interesting routes; launch points; TV shows; South Park; nearby buildings; iPhone users; man-made structures; obstructions; web; mapping; Seidman; smartphone; tens; airspace; windshield; world; country; data; issues; areas; community; surroundings; skies; fun; drivers; streets; fact; episode; download</t>
  </si>
  <si>
    <t>fliers; mapped; google maps; easily accessible; obstructions; safer; google; contribute; explore; earth; driving; fly; maps; mapping; windshield; tens of thousands; streets; skies; points of interest; nearby buildings; mainstream; help drone; fly zones; encouraged; crashing; ariel; android devices; aggregating; app; accessible; tens; internet connection; heights; asked; navigation; flying; map; hopes; points; plan; surroundings; routes; flying drones; happening; surrounding; interesting; tool; nearby; entire; founder; boundaries; finally; essentially; business model; zones; bridges; productive; easily; continues; coming; better; amounts; drone pilots; drivers; ios; download; fact; drone operators; version; they're; park; iphone; antennas; airspace; alerts; cheaper; country; report; direction; south; lot; fun; connects; android; easier; tv; avoid; thousands; interest; smartphone; going; compatible; startup; launch; buy; changing; pilots; issues; connection; view</t>
  </si>
  <si>
    <t>0.00025926054630729084</t>
  </si>
  <si>
    <t>5079</t>
  </si>
  <si>
    <t>0.00026550257720559406</t>
  </si>
  <si>
    <t>2522</t>
  </si>
  <si>
    <t>48dbc2a9fc27bd18ccb48ca28b334da4</t>
  </si>
  <si>
    <t>Hirose Tech Co., Ltd.</t>
  </si>
  <si>
    <t>http://www.hstech.com.tw</t>
  </si>
  <si>
    <t>Hirose Tech Co., Ltd. manufactures and sells AOI inspection and measuring equipment in Taiwan. The company provides optical inspection equipment, such as TFT-LCD, solar cell, touch panel, and LED products; and anode material-lithium iron phosphate. It also offers powder fabrication equipment, including spray dryers, rotary presses, and horizontal sand mills. Hirose Tech Co., Ltd. was founded in 2001 and is headquartered in Longtan, Taiwan.</t>
  </si>
  <si>
    <t>Longtan</t>
  </si>
  <si>
    <t>3616 (Taipei Exchange)</t>
  </si>
  <si>
    <t>tft lcd; presses; optical inspection; offers powder; measuring equipment; lithium iron phosphate; lithium iron; led products; iron phosphate; inspection equipment; inspection and measuring; fabrication equipment; aoi; tft; anode; phosphate; touch panel; mills; sand; powder; dryers; spray; horizontal; rotary; tech; iron; measuring; lithium; lcd; fabrication; manufactures and sells; touch; solar cell; optical</t>
  </si>
  <si>
    <t>0.00026793481907248106</t>
  </si>
  <si>
    <t>4223</t>
  </si>
  <si>
    <t>0.0002598333824833796</t>
  </si>
  <si>
    <t>2523</t>
  </si>
  <si>
    <t>f4615d6add4ec8ccdf66e843803bf2aa</t>
  </si>
  <si>
    <t>Naked Energy Ltd.</t>
  </si>
  <si>
    <t>http://www.nakedenergy.co.uk</t>
  </si>
  <si>
    <t>Naked Energy Ltd. manufactures solar panels that generate electricity and heat for commercial and residential applications. The company was founded in 2009 and is based in Crawley, United Kingdom.</t>
  </si>
  <si>
    <t>residential applications; panels that generate; naked; electricity and heat; manufactures solar panels; commercial and residential; generate electricity; manufactures solar</t>
  </si>
  <si>
    <t>0.0003737687126576434</t>
  </si>
  <si>
    <t>4048</t>
  </si>
  <si>
    <t>0.0003192540146809015</t>
  </si>
  <si>
    <t>2524</t>
  </si>
  <si>
    <t>20f170be1fd39fe9fe902c6d7268cca3</t>
  </si>
  <si>
    <t>Ameresco, Inc.</t>
  </si>
  <si>
    <t>http://www.ameresco.com</t>
  </si>
  <si>
    <t>Ameresco, Inc. provides comprehensive energy services for businesses and organizations in North America and Europe. It offers energy efficiency, infrastructure upgrades, energy security and resilience, asset sustainability, and renewable energy solutions. The company operates through U.S. Regions, U.S. Federal, Canada, and Small-Scale Infrastructure segments. It designs, develops, engineers, and installs projects that reduce the energy, as well as operations and maintenance costs of customers facilities. The companys projects primarily include various measures customized for the facility and designed to enhance the efficiency of building systems, such as heating, ventilation, cooling, and lighting systems. It also offers renewable energy products and services, such as the construction of small-scale plants for customers that produce electricity, gas, heat, or cooling from renewable sources of energy; and sells electricity and processed renewable gas fuel, heat, or cooling. In addition, the company provides enterprise energy management and consulting services; and sells solar photovoltaic (PV) energy products and systems. It serves federal, state, and local governments, as well as healthcare and educational institutions, housing authorities, and commercial and industrial customers. As of December 31, 2016, the company owned and operated 55 small-scale renewable energy plants and solar PV installations. Ameresco, Inc. was founded in 2000 and is headquartered in Framingham, Massachusetts.</t>
  </si>
  <si>
    <t>79497490</t>
  </si>
  <si>
    <t>86968200</t>
  </si>
  <si>
    <t>AMRC (New York Stock Exchange); 4AM (Deutsche Boerse AG)</t>
  </si>
  <si>
    <t>Ameresco; energy efficiency; energy efficiency solutions; solar energy products; renewable energy; renewable energy equipment; energy efficiency projects; comprehensive energy services; overall energy costs; independent energy services; renewable energy products; renewable energy resources; energy management project; overall energy consumption; on-grid power consumption; components. energy. energy; solar thermal systems; cost savings; wind power systems; on-site off-grid power; solar-powered lighting systems; efficiency. renewable energy.; power generation; energy conservation; North America; solar-powered water pumps; solar charge controllers; processed landfill gas; ENERGY STAR®; plant’s energy; industrial entities facilities; panel mounting hardware; energy needs; energy security; energy infrastructure; solar chimneys; renewable sources; maintenance costs; enterprise level; photovoltaic systems; utility-scale projects; new equipment; emission-free source; budget-neutral solutions; capital projects; off-grid applications; solar regulators; LEED certification; energy-efficient upgrades; natural byproduct</t>
  </si>
  <si>
    <t>landfill; energy efficiency solutions; efficiency solutions; products and systems; cost savings; grid power; solar energy products; operation and maintenance; steam; improving; energy services; depth; energy efficiency; energy products; upgrades; energy consumption; cooling; wind power systems; tapping; steam generation; solar regulators; solar powered lighting; site generation; services includes; scale plants; renewable energy resources; renewable energy equipment; reduce the energy; reduce overall energy; reduce energy consumption; projects that reduce; powered lighting; plants that produce; passive solar; panel mounting hardware; offsets; objectively; methane; meet energy; leed certification; landfills; installation of renewable; independent energy; increase energy; improving energy; ghg; free source; financial reach; facility managers; energy star; energy security; energy efficient upgrades; energy efficiency projects; emission free; efficient upgrades; efficiency projects; earning; distributes solar energy; design and install; decomposition; customized energy; costs and increase; contributors; constantly expanding; comprehensive energy; chimneys; building and operating; breadth; sources of energy; dramatically reduce; consumption; utility scale projects; technical expertise; supplement; solar powered water; powered water; leed; solar panel mounting; reduce energy; panel mounting; modifications; greenhouse gas emissions; finds; energy infrastructure; star; source of energy; parking lot; gas emissions; energy conservation; solar charge controllers; services that include; reduce costs; mounting hardware; maintenance costs; greenhouse gas; energy equipment; solar powered; savings; sides; scale projects</t>
  </si>
  <si>
    <t>0.00007112177243533503</t>
  </si>
  <si>
    <t>18365</t>
  </si>
  <si>
    <t>0.00011876120711382296</t>
  </si>
  <si>
    <t>2525</t>
  </si>
  <si>
    <t>78844d83b2cbd190175257f21565513c</t>
  </si>
  <si>
    <t>Dragonfly Systems, Inc.</t>
  </si>
  <si>
    <t>http://www.dflysystems.com</t>
  </si>
  <si>
    <t xml:space="preserve">Dragonfly Systems, Inc. was acquired by SunPower Corporation. Dragonfly Systems, Inc. manufactures and markets electronic solutions to recapture electricity lost due to PV module mismatch in new or existing solar installations. The company was incorporated in 2013 and is based in Los Gatos, California. </t>
  </si>
  <si>
    <t>Dragonfly Systems; solar installations; large-scale solar installations; power electronics; PV module mismatch; utility-scale solar installations; day-one installation costs; unique power electronics; power electronics solution; module-level power electronics; Dragonfly device; individual panels; utility-scale solar installations.; solar power. help; solar panel systems; module-level monitoring; electronic solutions; conventional PV module; conventional products; innovative architecture; cumulative power output; compact device; uneven panel degradation; sources. module-level power; biggest remaining cost; major loss mechanism; controls. new techniques; voltage management technology; large installations. energy.; costly parallel circuit; standard serial way; solar panels; solar companies; electrical mismatch; various panels; balance-of-system costs; PV modules; electrical inefficiencies; systems cost; patent-pending technology; unnecessary hardware; costs. electronics; tipping point; bypass diodes; intrinsic performance; module reroutes; best opportunity; inverter performance; weakest panel; unprecedented insight</t>
  </si>
  <si>
    <t>dragonfly; scale solar installations; solar installations; module level; recapture; individual panels; mismatch; power electronics; lost; technology decreases; system costs; recurring; output of solar; order of magnitude; module mismatch; module level power; module level monitoring; level power; level monitoring; increased reliability; existing solar; electronic solutions; developed an innovative; large scale solar; magnitude; strings; linked; scale solar; utility scale solar; pv module; decreases; commercial and utility; installation costs; length; utility scale; inexpensive; increasing; eliminating; replace; large scale; manufactures and markets; increased; balance; individual; conventional; weakest; voltage management; unprecedented insight; unnecessary; uneven; systems cost; streamlining; soiling; reroutes; replace conventional; pv module junction; product offers; potential to reduce; phenomena; performance and health; panel degradation; number of pv; module junction; management technology; lower system costs; lower system; large installations; inverter performance; inefficiencies; increasing the reliability; increasing the efficiency; increase the number; future of solar; efficient and reliable; differences; degraded; cumulative; cost drivers; conventional pv; connected in series; company's technology; bypass diodes; balance of systems; intrinsic; compact; architecture; attacks; reliability; patent pending; pending technology; patent pending technology; junction boxes; defects; pending; ideal; boosting; solar companies; balance of system; patent; unreliable</t>
  </si>
  <si>
    <t>0.0003493860717696955</t>
  </si>
  <si>
    <t>0.0003712383281074747</t>
  </si>
  <si>
    <t>2526</t>
  </si>
  <si>
    <t>f011caaf-b314-0989-eb55-aede5bbc3aab</t>
  </si>
  <si>
    <t>Anliatec Technology</t>
  </si>
  <si>
    <t>http://www.anliatec.com</t>
  </si>
  <si>
    <t>Anliatec Technology is a manufacturer of solar power panels and associated products including solar street lights. Anliatec engages in the design, development and commercialization of CCTV, solar and audio-video products. 
Headquartered in Yongkang city, Taiwan, their typical services include the selection of the best manufacturer in Taiwan and China, price negociation, production follow-up, international standard conformity controls, packaging following your needs and support in transport logistic. 
Our aim is to become your trust-long time sourcing partner in Taiwan and China, making your purchases projects as positive as possible.</t>
  </si>
  <si>
    <t>video products; solar power panels; products including solar; panels and associated; long time; audio video; associated products; manufacturer of solar; development and commercialization; power panels; products including; solar street lights; purchases; cctv; sourcing; trust; commercialization; solar street; street lights; including solar; positive; aim; associated; street; partner; audio</t>
  </si>
  <si>
    <t>0.00032273229216725507</t>
  </si>
  <si>
    <t>9521</t>
  </si>
  <si>
    <t>0.0003175149700170394</t>
  </si>
  <si>
    <t>Certain data and content provided by https://www.crunchbase.com/organization/anliatec-technology</t>
  </si>
  <si>
    <t>2527</t>
  </si>
  <si>
    <t>9c794825e4188aef781a77064e7cd4db</t>
  </si>
  <si>
    <t>Tickle Labs, Inc.</t>
  </si>
  <si>
    <t>http://tickleapp.com</t>
  </si>
  <si>
    <t>Tickle Labs, Inc. develops a visual programming application for drones, robots, Arduino, and smart home devices that is used in K-12 worldwide. Its application is also used as a prototyping platform in design schools. The company is based in Taipei, Taiwan.</t>
  </si>
  <si>
    <t>YC/Imagine K12</t>
  </si>
  <si>
    <t>programming education. apps; program real-world objects; visual programming language; iPhone+iPad Apps; Tickle; powerful capabilities; amazing games; interactive stories; Scratch; Code</t>
  </si>
  <si>
    <t>ipad; programming; games; apps; visual programming language; visual programming; programming language; powerful capabilities; freely accessible; freely; broaden; apps and games; scratch; learn; stories; language; adds; popular; amazing; iphone; code; interactive; objects; accessible; brings; visual; education; program; powerful; capabilities</t>
  </si>
  <si>
    <t>0.0008078657685318727</t>
  </si>
  <si>
    <t>21750</t>
  </si>
  <si>
    <t>0.0007248564911851785</t>
  </si>
  <si>
    <t>e42caf3421a28c5dd27588265bc69351</t>
  </si>
  <si>
    <t>Engensa Ltd.</t>
  </si>
  <si>
    <t>http://engensa.com</t>
  </si>
  <si>
    <t>Engensa Ltd., a solar company, engages in the design and installation of solar panel systems on residential roofs in the United Kingdom. The company was founded in 2009 and is based in London, United Kingdom. As of May 14, 2013, Engensa Ltd. operates as a subsidiary of Hanergy Holdings Group Company Ltd.</t>
  </si>
  <si>
    <t>3094778</t>
  </si>
  <si>
    <t>Albion Capital Group LLP</t>
  </si>
  <si>
    <t>solar panels; solar panel; Solar Frontier panels; ET Solar; solar panelSolar Panels; solar energy; largest solar panel; film solar panels; silicon solar cells; ET Solar 185W; mono-crystalline silicon; Solar Health monitoring; solar panel manufacturer; Scheme. solar panel; mono-crystalline silicon panels; world. solar panel; efficiency. solar panel; solar inverter manufacturing; largest solar inverter; solar panel manufacturers; energy payback time; efficient solar panel; high electricity yields; manufacturer Solar Frontier; 185W mono-crystalline panels; higher efficiency panels; particularly high electricity; tempered white glass; weather protection film; Solar Frontier Product; SMA Sunnyboy HF; Textured cell surface; solar racking equipment; High-performance photovoltaic modules; waterproof plug connector; Solar 185W datasheet; Engensa Solar Health; fewer solar cells; customers. solar panle; best panels; performance guarantee; power output; SolarEdge PV inverter; solar equipment; advanced heating controls; SolarEdge SE series; Solar Panels.; film panels; HF series; solar industry</t>
  </si>
  <si>
    <t>solar frontier; frontier; solaredge; datasheet; mono crystalline silicon; sma; year performance guarantee; year performance; performance guarantee; hf; sharp; world's largest solar; sanyo; compromise; mono crystalline; largest solar; download; higher efficiency; white glass; weather protection; textured; silicon panels; roof space; pv generation; product guarantee; performance photovoltaic; optimise; module efficiencies; minimise; largest solar panel; high performance photovoltaic; heating controls; energy payback time; energy payback; bypass diodes; brochure; aluminium; accreditation; dark; year warranty; web platform; tempered; silicon solar cells; se; payback time; holes; health monitoring; eva; dramatically reduce; cater; mono; instantaneous; electricity consumption; cell efficiency; world's largest; guarantee; solar inverter; bluetooth; solar energy system; power output; crystalline silicon; scheme; drainage; chosen; return on investment; occurs; meaning; bypass; pv system; introduced; uk; connector; silver; policy; bit; crystalline; records; monitoring system; diodes; yields; string; smaller; inverter; plug; european; energy system; shading; dimensions; waterproof; year; largest; silicon solar; payback; series; mm; attractive; dramatically; regular; blue; racking</t>
  </si>
  <si>
    <t>0.0003566960339537763</t>
  </si>
  <si>
    <t>12487</t>
  </si>
  <si>
    <t>0.0003673425969248884</t>
  </si>
  <si>
    <t>efa93f78509e1b92672dba7bb7edb6ac</t>
  </si>
  <si>
    <t>HomeSun Finance Ltd.</t>
  </si>
  <si>
    <t>HomeSun Finance Ltd. generates solar power. The company also provides solar PV (photovoltaic) panels. HomeSun Finance Ltd. was founded in 2009 and is based in London, United Kingdom. HomeSun Finance Ltd. is in liquidation.</t>
  </si>
  <si>
    <t>homesun; finance; generates solar; generates; solar pv</t>
  </si>
  <si>
    <t>0.00036093879741781504</t>
  </si>
  <si>
    <t>10255</t>
  </si>
  <si>
    <t>0.0003679103680448116</t>
  </si>
  <si>
    <t>2530</t>
  </si>
  <si>
    <t>a6f5acc54e357c8702566533def7ce8a</t>
  </si>
  <si>
    <t>Volans-I, Inc</t>
  </si>
  <si>
    <t>http://www.volans-i.com</t>
  </si>
  <si>
    <t>Volans-I, Inc provides on-demand delivery service for time-critical shipments. It offers door-to-door, long distance, and other services. The company serves high-tech, aviation, manufacturing, medical, oil and gas, and automotive industries. Volans-I, Inc was incorporated in 2015 and is based in San Francisco, California.</t>
  </si>
  <si>
    <t>advanced drone technology; time-sensitive critical shipments; drone technology solutions.; on-demand delivery service; B2B delivery services; delivery. drones. transportation; volans-i offers</t>
  </si>
  <si>
    <t>drone technology; time sensitive; shipments; delivery service; advanced drone technology; advanced drone; delivery services; technology solutions; sensitive; demand; critical</t>
  </si>
  <si>
    <t>0.00026560245030662915</t>
  </si>
  <si>
    <t>7320</t>
  </si>
  <si>
    <t>0.0003272802797839137</t>
  </si>
  <si>
    <t>2531</t>
  </si>
  <si>
    <t>b74679035ece9f52229de1658c1eac11</t>
  </si>
  <si>
    <t>Zhuzhou Kibing Group Co., Ltd</t>
  </si>
  <si>
    <t>http://www.kibinggroup.com</t>
  </si>
  <si>
    <t>Zhuzhou Kibing Group Co., Ltd manufactures glass in China. It offers float glass products, including clear and ultra clear float glass, tinted glass, low-emissivity coated glass, on-line solar control coated glass, and TCO coated glass; and processed glass products consisting of tempered glass, heat strengthened glass, insulated glass, laminated glass, edge work, grooved glass, screen printed glass, and fabricated mirrors. The companys products are used in furniture, greenhouse, store fixture, commercial building, solar panel substrate, copier, scanner, anti-glare touchscreen, shower, railing glass, and skylight applications, as well as in windows and doors. It exports its products worldwide. The company was founded in 1988 and is based in Dongshan, China.</t>
  </si>
  <si>
    <t>Dongshan</t>
  </si>
  <si>
    <t>Baoying Fund Management Co., Ltd.; Donghai Funds Management Co., Ltd.; AEGON-Industrial Fund Management Co., Ltd.; Essence Securities Company Limited, Investment arm; Xinhuoli Capital Investment Co., Ltd.; Huaxia Life Insurance Co., Ltd.; Jiangsu Ruihua Investment Holding Group Company Ltd.; Fujian Kibing Group Co., Ltd.; Ningbo Paradise Silicon Valley Hengda Equity Investment Partnership Enterprise (Limited Partnership)</t>
  </si>
  <si>
    <t>226157043</t>
  </si>
  <si>
    <t>234680574</t>
  </si>
  <si>
    <t>601636 (Shanghai Stock Exchange); 601636 (Shanghai Stock Exchange - Shanghai - Hong Kong Stock Connect)</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</si>
  <si>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t>
  </si>
  <si>
    <t>coated glass; float glass; float; glass products; coated; clear; ultra clear; tinted; tempered glass; strengthened glass; strengthened; skylight applications; scanner; railing; products consisting; low emissivity; laminated glass; insulated glass; grooved; fixture; emissivity; copier; anti glare; windows and doors; tempered; glare; exports its products; solar control; skylight; commercial building; tco; touchscreen; products worldwide; fabricated; shower; laminated; insulated; consisting; processed; mirrors; exports; greenhouse; substrate; furniture; doors; printed; screen; anti; windows; ultra; store; edge</t>
  </si>
  <si>
    <t>0.0004001049609901623</t>
  </si>
  <si>
    <t>0.00035946120659388517</t>
  </si>
  <si>
    <t>2532</t>
  </si>
  <si>
    <t>6cdadbf5415b44183bd1b16f08a91a10</t>
  </si>
  <si>
    <t>Greengen Group</t>
  </si>
  <si>
    <t>Greengen Group engages in developing, managing, and operating renewable energy and also anaerobic digestion and solar panels. The company was incorporated in 2011 and is based in the United Kingdom.</t>
  </si>
  <si>
    <t>group engages; digestion; anaerobic digestion; anaerobic; engages in developing; managing</t>
  </si>
  <si>
    <t>0.0000791428113574293</t>
  </si>
  <si>
    <t>0.00011669054809024715</t>
  </si>
  <si>
    <t>ecc48f38e357bf96c24c228158881f2f</t>
  </si>
  <si>
    <t>http://www.suntech-power.com</t>
  </si>
  <si>
    <t>Suntech Power Holdings Co., Ltd. develops and manufactures solar energy solutions for residential and commercial customers in China and Europe. It offers multicrystalline and monocrystalline solar modules; and PV+DG hybrid solutions. The company was founded in 2001 and is based in Wuxi, the Peoples Republic of China.</t>
  </si>
  <si>
    <t>86000000</t>
  </si>
  <si>
    <t>Prax Capital Inc.; Goldman Sachs Group, Merchant Banking Division; Wuxi New &amp; Hi-Tech Venture Capital Co., Ltd.; Wuxi Little Swan Company Limited; Wuxi Guolian Development (Group) Co.,Ltd.; DT Capital Partners; International Finance Corporation; Actis LLP; Natixis Private Equity Asia Ltd.</t>
  </si>
  <si>
    <t>551632564</t>
  </si>
  <si>
    <t>395700000</t>
  </si>
  <si>
    <t>STP (Pink Sheets LLC); S9H (Deutsche Boerse AG); S9H (XETRA Trading Platform); STPFQ N (Bolsa Mexicana de Valores); K3ND (Singapore Exchange); S9H (Boerse-Stuttgart)</t>
  </si>
  <si>
    <t>Suntech; Suntech Power Holdings; pv cells; pv system integration; solar energy; Suntech modules; Suntech solar cells; pv modules; various PV cells; Suntech Pluto cells; Suntech Energy; History Suntech Power; Suntech Energy Engineering; Power Holdings Co.; silicon PV cells; interconnected PV cells; PV cell production; Suntech TruPower™; various PV modules; PV systems; multiple PV modules; Suntech TruPower™ process; utility scale PV; Suntech manufacturing sites; Suntech products; Cells A PV; Modules A PV; solar energy markets; solar power systems; Suntech’s production; Suntech sorts; PV products; Suntech’s strategy; solar energy solutions; Integration PV; United States; Development A PV; integration services; solar modules; PV divisions; solar energy company; scale solar power; various solar energy; innovative solar energy; power output; silicon solar products; Energy Engineering Co.; cell technology; efficiency solar cells</t>
  </si>
  <si>
    <t>suntech; system integration services; suntech power; markets worldwide; pv cells; nameplate; cell design; integration services; cell production; system integration; cell technology; interconnected; worldwide leader; weather proof; wattage; wales; variety of customers; utility applications; undergo; transmission grid; suntech energy; south wales; silicon ingots; services to customers; public utility applications; public utility; provide electric power; provide electric; power for residential; manufacture of innovative; lid; innovative solar energy; including a range; higher output; energy engineering; electricity transmission; pv system; texturing; physically; bipv; pv cell; low light conditions; energy markets; ingots; holdings; mass production; light conditions; power output; efficiencies; matched; electricity generated; pv modules; solar energy solutions; wafers; innovative solar; cells and modules; improves; low light; conversion efficiency; power electronics; design and manufacture; silicon wafers; minimize; pv systems; iso; electrically; building integrated; proof; lifetime; silicon solar; expanding; monocrystalline; wide variety; sunlight; south; electric power; strategy; solar modules; record; utility scale; solar power systems; procurement; university; ensures; yingli solar; yingli; witness; widespread; well as integrated; water tight; vde; undergo a chemical; trina solar; trina; top contact; third party customers; testing of pv; technology features; techniques to create; systems comprise</t>
  </si>
  <si>
    <t>0.0004424623210746548</t>
  </si>
  <si>
    <t>0.00036599801594222316</t>
  </si>
  <si>
    <t>2534</t>
  </si>
  <si>
    <t>2b1faa93de285951f161064b1277f372</t>
  </si>
  <si>
    <t>Sungevity International B.V. designs and installs solar panels. The company is headquartered in Amsterdam, the Netherlands. Sungevity International B.V. operates as a subsidiary of Sungevity, Inc. Sungevity International B.V is in reorganization.</t>
  </si>
  <si>
    <t>0.0006956195055147916</t>
  </si>
  <si>
    <t>0.0005490198021357632</t>
  </si>
  <si>
    <t>cd610e2a98b461f3e340df341b26db1f</t>
  </si>
  <si>
    <t>Avetics Global Pte Ltd</t>
  </si>
  <si>
    <t>http://www.avetics.com</t>
  </si>
  <si>
    <t>Avetics Global Pte Ltd. provides aerial survey and mapping services for land planning in Singapore. The company produces orthorectified and geotagged images that enable users to visualize the landscape; and photographs of off-shore and maritime industry current fleet, new vessels, or freshly refurbished ships for launch celebrations. Its portable platform also allows traveling overseas for viewing various projects. In addition, it performs aerial inspection for civil structures; and its detail imagery allows users to inspect cracks, corrosion, or deformation. Further, the company provides Job Hazard Analysis in accordance to Bizsafe 3 certification. Furthermore, it serves as a reseller of 3DR robotics that includes 3DR IRIS, an autonomous aerial vehicle for aerial imaging applications; and APM 2.6 (with GPS and radio), an open source autopilot system that allows users to turn fixed, rotary wing or multirotor vehicle (cars and boats) into an autonomous vehicle, as well as performs programmed GPS missions with waypoints. The company was incorporated in 2013 and is based in Singapore.</t>
  </si>
  <si>
    <t>turn-key drone hardware/software; end-to-end drone services; drone solutions company; software expertise. drones.; industrial inspection; Avetics Global; key focus; R&amp;D projects; industrial space; demand; Malaysia; robotics; mapping; Singapore; Southeast-Asia; problems; systems</t>
  </si>
  <si>
    <t>drone services; key drone; industrial space; drone hardware; customised; specialised; southeast; drone solutions; turn key; solves; industrial inspection; uniquely; serving; combine; turn; problems; great; demand; expertise; mechanical; photography; mapping</t>
  </si>
  <si>
    <t>0.000496889534680384</t>
  </si>
  <si>
    <t>13182</t>
  </si>
  <si>
    <t>0.0004026320897023671</t>
  </si>
  <si>
    <t>2536</t>
  </si>
  <si>
    <t>f04f88be6591c2c57900ca4c7e8bbf6a</t>
  </si>
  <si>
    <t>SINONAR Corporation</t>
  </si>
  <si>
    <t>http://www.sinonar.com.tw</t>
  </si>
  <si>
    <t>SINONAR Corporation is engaged in the research, development, and manufacture of amorphous silicon devices in Taiwan. It offers organic photo conductors drum products; and chemically produced toners for color laser printers and digital copiers, as well as produces solar cells and solar panels products for indoor and outdoor applications. The company was founded in 1988 and is headquartered in Hsinchu, Taiwan.</t>
  </si>
  <si>
    <t>8036 (Taipei Exchange)</t>
  </si>
  <si>
    <t>silicon devices; produces solar cells; outdoor applications; drum; copiers; chemically; cells and solar; produces solar; indoor and outdoor; conductors; printers; amorphous silicon; amorphous; color; organic; engaged; indoor; laser; photo; corporation; produced; outdoor</t>
  </si>
  <si>
    <t>0.00007926275214258327</t>
  </si>
  <si>
    <t>0.00016927009493889711</t>
  </si>
  <si>
    <t>2537</t>
  </si>
  <si>
    <t>a23b97abe44beb2fda08daed1464564a</t>
  </si>
  <si>
    <t>Teal Drones, Inc.</t>
  </si>
  <si>
    <t>http://tealdrones.com</t>
  </si>
  <si>
    <t>Teal Drones, Inc. manufactures production drones. Its drones include flight, onboard supercomputer, modular and upgradable design, onboard supercomputer, versatile control, and built-in camera features. Its drones provide a range of applications from gaming and augmented reality, security and inspections, e-commerce, and agriculture, to simplifying and automating drone flight. The company was incorporated in 2015 and is based in Salt Lake City, Utah.</t>
  </si>
  <si>
    <t>fastest production drone; production drones; production drone and; built-in camera; built-in camera features; versatile control; Nvidia TX1 processor; high performance battery; image recognition; high endurance battery; durable carbon-infused plastic; onboard supercomputer; FLEXIBLE Battery options; fast 30-min. recharge; main control application; inexpensive additional batteries; extremely powerful computing; entirely new ecosystem; drone flight; record flight logs; advanced image recognition; drones. manufacturing. product; min. flight; MPH Winds; upgradable design; mobile app; breathtaking flight; app store; unlimited apps; upgradeable frame; Wi-Fi range; deep learning; MP Stills; mile range; Superior design; analog FPV; development platform; waypoint navigation; hobby controller; media management; advanced modes; real time; following applications; unlimited innovation; infinite possibility; win awards; pilots race; specific person; design. robotics; SDK</t>
  </si>
  <si>
    <t>supercomputer; min; versatile control; built in camera; mph; ft; onboard; sdk; image recognition; fastest; unlimited; versatile; recognition; apps; weatherproof; waypoint; wake; upgradeable; upgradable; tx; turns drones; superior design; stills; specific person; simplifying; race; provide a range; nvidia; mph winds; media management; live video streaming; joy; infused; geofencing; follow a specific; flight logs; extremely durable; extender; electronically stabilized; durable carbon; drones provide; development platform; controller compatible; control application; computing platform; command control; breathtaking; beginner; battery options; applications for drones; app store; advanced image; app; infinite; extremely; follow; video streaming; video recording; morning; electronically; hope; features include; platform that enables; live video; fpv; flying drones; dream; logs; brought; racing; drone flight; modular; winds; stabilized; seconds; hobby; awards; automating; analog; flying; turns; recharge; mobile app; limits; introducing; win; processor; possibility; mile; deep learning; modes; endurance; love; break; image; speeds; augmented reality; mp; telemetry; object</t>
  </si>
  <si>
    <t>0.0002578017281125335</t>
  </si>
  <si>
    <t>8490</t>
  </si>
  <si>
    <t>0.00027599988141025226</t>
  </si>
  <si>
    <t>2538</t>
  </si>
  <si>
    <t>0239186b-29b5-e056-e903-96000617d90f</t>
  </si>
  <si>
    <t>http://www.swissaeroprod.com</t>
  </si>
  <si>
    <t>Commercial drones service provider.</t>
  </si>
  <si>
    <t>service industry; service provider; commercial drones; drone management</t>
  </si>
  <si>
    <t>0.0002757770985727491</t>
  </si>
  <si>
    <t>0.00023490348965832122</t>
  </si>
  <si>
    <t>Certain data and content provided by https://www.crunchbase.com/organization/swiss-aero-prod-ltd</t>
  </si>
  <si>
    <t>2539</t>
  </si>
  <si>
    <t>114f90feba3ddd512b59ff25f0e7fc7c</t>
  </si>
  <si>
    <t>Dronefence GmbH</t>
  </si>
  <si>
    <t>http://www.dronefence.de</t>
  </si>
  <si>
    <t>Dronefence GmbH develops drone tracking and security systems for detection of commercial unmanned aerial vehicles to monitor air space. The company was founded in 2016 and is based in Aachen, Germany.</t>
  </si>
  <si>
    <t>Aachen</t>
  </si>
  <si>
    <t>VP Capital; Boundary Holding SARL SPF; Larnabel Ventures</t>
  </si>
  <si>
    <t>Germany-based developer; drone tracking; security systems</t>
  </si>
  <si>
    <t>drone tracking; developer of drone; security systems; developer</t>
  </si>
  <si>
    <t>0.00007528474651654172</t>
  </si>
  <si>
    <t>0.00011522199782233248</t>
  </si>
  <si>
    <t>2540</t>
  </si>
  <si>
    <t>be559a7be80afb719df95151241d4a62</t>
  </si>
  <si>
    <t>Millennium Electric T.O.U. Ltd.</t>
  </si>
  <si>
    <t>http://www.millenniumsolar.com</t>
  </si>
  <si>
    <t>Millennium Electric T.O.U. Ltd. designs, manufactures, and installs photovoltaic (PV) solar energy systems infrastructures, lighting, and other applications. It produces and sells multi solar systems and collectors PVT (MSS collectors). The company provides electricity-saving devices and photovoltaic solar energy power stations. It also offers PV powered military systems, including transmission, signaling, and control devices; PV powered home systems; PV road infrastructure systems, comprising lighting, signaling, and control devices; solar powered road systems, which comprise solar traffic warning lights, solar street lights, solar road studs, and solar powered traffic probe readers; multi solar systems; time-of-use systems; multi solar and time-of-use systems; PV panels; and mounts and lighting bulbs. In addition, the company provides design, project management, and research and development services for applied solar energy solutions. Further, it offers solar solutions, including integrating photovoltaics with thermal solar elements, forming comprehensive renewable energy systems, managing electricity, human ecosystems, energy storage, and grid or off-grid applications. The company was founded in 1999 and is based in Raanana, Israel. Millennium Electric T.O.U. Ltd. is a former subsidiary of Air Water International Corporation.</t>
  </si>
  <si>
    <t>Raanana</t>
  </si>
  <si>
    <t>735200</t>
  </si>
  <si>
    <t>photovoltaic solar energy; tremendous economic savings; electricity-saving innovative devices; energy power stations; alternative energy systems; Millennium Electric; practical applications; environment. manufacturing.; Photovoltaics; company; solutions; design; installation</t>
  </si>
  <si>
    <t>millennium; photovoltaic solar energy; alternative energy systems; solar energy power; photovoltaic solar; tremendous; energy power; protecting; power stations; design and installation; alternative energy; expert; practical; economic; innovations; utilizing; photovoltaics; savings; focuses; stations; energy systems; alternative; saving</t>
  </si>
  <si>
    <t>0.0003345179648847059</t>
  </si>
  <si>
    <t>8822</t>
  </si>
  <si>
    <t>0.0004240284902853209</t>
  </si>
  <si>
    <t>2541</t>
  </si>
  <si>
    <t>2c87ca54-53f0-b06f-2a7d-947eaebbee4c</t>
  </si>
  <si>
    <t>The Drone Store</t>
  </si>
  <si>
    <t>https://www.thedronestorenv.com/</t>
  </si>
  <si>
    <t>The Drone Store Your "One Stop Shop" for ALL your drone needs.</t>
  </si>
  <si>
    <t>Sparks</t>
  </si>
  <si>
    <t>drone store; shop; commerce; store</t>
  </si>
  <si>
    <t>0.0004858342354094326</t>
  </si>
  <si>
    <t>33292</t>
  </si>
  <si>
    <t>0.0006207193681375498</t>
  </si>
  <si>
    <t>Certain data and content provided by https://www.crunchbase.com/organization/the-drone-store</t>
  </si>
  <si>
    <t>2542</t>
  </si>
  <si>
    <t>51b26d26-b331-cb19-dd1d-fd599b64b199</t>
  </si>
  <si>
    <t>FPV Factory</t>
  </si>
  <si>
    <t>http://fpvfactory.com/</t>
  </si>
  <si>
    <t>FPVfactory.com is pleased to offer international shipping on all DRONES and accessories. The FPV Factory Shop is an online shop focusing on Drones and Drones Accessories. They offer both commercial drones and toy drones, accessories for all drones products in an easy to find manner on Their website. They offer accessories to connect to GoPro products. All of Their drones are of the highest quality and complete information on each drone comes with the product. They have drones for commercial use such as Police Drones, Farming Drones, Real Estate Drones, Firefighter Drones, Land Surveying Drones, Boaters Drones, Hobby Drones, Paparazzi Drones, Agricultural Drones, Beach Patrol Drones, Lifeguard Drones, Movie Making Drones, Search and Rescue Drones and personal use drones for movies, weddings, and private events. They are a drone company built with a passion for great products.</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</si>
  <si>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t>
  </si>
  <si>
    <t>shop; weddings; pleased to offer; paparazzi; online shop; movie making; making drones; hobby drones; firefighter; easy to find; drones for commercial; drones and accessories; boaters; agricultural drones; pleased; great products; beach; patrol; land surveying; fpv; movies; toy; movie; hobby; passion; gopro; police; commercial drones; manner; focusing; highest quality; search and rescue; farming; factory; shipping; commerce; rescue; surveying; website; real estate; estate; search; connect; events; great; personal; find; highest; agricultural; land; private</t>
  </si>
  <si>
    <t>0.0003070453805535625</t>
  </si>
  <si>
    <t>4175</t>
  </si>
  <si>
    <t>0.00026633809423705286</t>
  </si>
  <si>
    <t>Certain data and content provided by https://www.crunchbase.com/organization/fpv-factory</t>
  </si>
  <si>
    <t>2543</t>
  </si>
  <si>
    <t>243d9edb6efee0006233c56d082c61f6</t>
  </si>
  <si>
    <t>Bnp Paribas Leasing Solutions Luxembourg</t>
  </si>
  <si>
    <t>Bnp Paribas Leasing Solutions Luxembourg provides leasing and financing solutions for corporate, middle market companies, professionals, small businesses, and local authorities. The company offers finance leasing, operating leasing, and sale and lease back services; international vendor services; vendor leasing services, including joint venture and label leasing: and co-branding cooperation, pre-lease solution, discount leasing, package leasing, and European risk pool services. It also provides vehicles, real estate, information technology and equipment, energy systems, gas turbines, windmills, and solar panels financing services; and solutions for aviation sector, including financial leasing, aircraft mortgage financing, and sale and lease back, as well as pre-delivery and bridge financing. The company was founded in 2004 and is based in Luxembourg. Bnp Paribas Leasing Solutions Luxembourg operates as a subsidiary of BGL BNP Paribas S.A.</t>
  </si>
  <si>
    <t>257050765</t>
  </si>
  <si>
    <t>BNP Paribas SA</t>
  </si>
  <si>
    <t>leasing; vendor; lease; financing; windmills; technology and equipment; solutions for corporate; offers finance; mortgage; leasing solutions; leasing services; including financial; gas turbines; finance leasing; discount; aviation sector; aircraft mortgage; label; financing services; financing solutions; branding; cooperation; small businesses; middle; pre; local authorities; venture; authorities; bridge; pool; european; finance; real estate; estate; corporate; aviation; professionals; package; risk; financial; energy systems; sector; turbines</t>
  </si>
  <si>
    <t>0.0004440339376117945</t>
  </si>
  <si>
    <t>12057</t>
  </si>
  <si>
    <t>0.0004959282676979598</t>
  </si>
  <si>
    <t>2544</t>
  </si>
  <si>
    <t>de490d783767611c6a2db70e59806f92</t>
  </si>
  <si>
    <t>Philip M. Bassett Limited</t>
  </si>
  <si>
    <t>http://www.bassettsonline.com</t>
  </si>
  <si>
    <t>Philip M. Bassett Limited supplies bathroom, and plumbing and heating products for commercial and residential sectors. The company offers bathrooms, showers, tiles, bathroom furniture, and accessories; kitchen tiles, glass tiles, mosaic tiles, porcelain tiles, rectified tiles, adhesives, and grout products, as well as waterproof paneling products and accessories; plumbing and heating products, such as boilers, radiators, hot water heaters, pipes, valves, and underfloor heating products; and renewable heating and hot water generation systems, which include solar panels, water-saving devices, and air-source and ground-source heat pumps. It also provides advisory and guidance services for self-builders. It serves customers through its showrooms across the United Kingdom. The company was founded in 1982 and is based in Craigavon, United Kingdom with branches across Northern Ireland. Philip M. Bassett Limited operates as a subsidiary of Jewson Limited.</t>
  </si>
  <si>
    <t>Craigavon</t>
  </si>
  <si>
    <t>County Armagh</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</si>
  <si>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t>
  </si>
  <si>
    <t>plumbing and heating; heating products; tiles; bathroom; plumbing; water saving; water generation; underfloor heating products; source and ground; showrooms; saving devices; residential sectors; renewable heating; rectified; products for commercial; products and accessories; porcelain; paneling; hot water heaters; hot water generation; glass tiles; bathroom furniture; mosaic; heating and hot; bathrooms; underfloor heating; include solar panels; ground source heat; underfloor; hot water; showers; serves customers; adhesives; source heat pumps; ground source; radiators; air source; generation systems; source heat; advisory; builders; hot; waterproof; commercial and residential; kitchen; guidance; valves; pipes; include solar; water heaters; furniture; boilers; heat pumps; heaters; saving; sectors; pumps</t>
  </si>
  <si>
    <t>0.0007159123807694082</t>
  </si>
  <si>
    <t>17875</t>
  </si>
  <si>
    <t>0.0006014675782522671</t>
  </si>
  <si>
    <t>2545</t>
  </si>
  <si>
    <t>e936e84fe337fed51dc1b2730469fc18</t>
  </si>
  <si>
    <t>Eternal Sun B.V.</t>
  </si>
  <si>
    <t>http://www.eternalsun.com</t>
  </si>
  <si>
    <t>Eternal Sun B.V. designs, develops, and manufactures solar simulators. It offers large area solar simulators, climate chamber solar simulators, in-line solar simulators, outdoor solar test systems, IV characterization systems, solar thermal test systems, and wet leakage and insulation test systems that allow manufacturers, research and development institutions, and distributors to test their products and systems on performance and reliability. The company provides services in the areas of maintenance, calibration, support, and test options. It serves solar energy, bio energy, chemical, aerospace, electronics, and automotive markets worldwide. The company is based in Delft, the Netherlands.</t>
  </si>
  <si>
    <t>2477854</t>
  </si>
  <si>
    <t>Vermec N.V.</t>
  </si>
  <si>
    <t>solar simulator; solar thermal collectors; solar module testing; outdoor solar test; solar thermal test; Eternal Sun; PV module; in-line solar simulator; area solar simulator; module testing purposes; solar test systems; climate chamber; solar simulation; in-line solar simulators; wet leakage; user-friendly IV-measurement equipment; area solar simulators; chamber solar simulators; solar simulation systems; insulation test; in-line PV module; PV module technology; thermal test systems; chamber solar simulator; integrated solar simulator; solar simulator unit; insulation test systems; accuracy solar simulation; PV module orientation; solar testing; generation solar testing; large area; test systemWet leakage; PV cell characteristics; accurate solar simulation; outdoor test setup; leakage current testing; solar PV; module testing equipment; insulation test setup; Eternal Sun B.V.; artificial sunlight; international test standards; accurate outdoor testing; Accelerated life testing; standard test norms; long pulse sunlight; accurate test results; unique weathering equipment; various degradation conditions</t>
  </si>
  <si>
    <t>iv; solar simulators; simulator; leakage; area solar; thermal collectors; solar thermal collectors; simulators; test systems; solar module testing; outdoor solar; module testing; large area; characterization; chamber; wet; testing of pv; test the performance; standard sizes; simulation systems; performance of solar; outdoor testing; measurement equipment; aaa; steady; setup; performance and reliability; pv module; user friendly; system enables; customers worldwide; pulse; adjusted; simulation; test; collectors; purposes; climate; solar module; degradation; measurement; insulation; accuracy; solar thermal; sizes; request; measure; accurately; sunlight; outdoor; accurate; determine; perform; friendly; reliability; types of pv; thermal performance; thermal industry; thermal capacity; testing equipment; test and measurement; technology that generates; systems that allow; systems combine; supplies high; solar thermal industry; small footprint; simulation system; short circuit; sensor system; quasi; pv and solar; pressure drop; precisely measure; perform solar; penetration; paints; open circuit; offers large; modules and solar; module technology; module power; measurement software; maximum rate; maximal; making it easy; life testing; leakage current; iv curves; international standards; highly flexible; highest accuracy; high quality products; equipment supplier; environmental conditions; enables precise; efficiency of solar; dual axis tracker; custom size; custom fit</t>
  </si>
  <si>
    <t>0.00008924093714165504</t>
  </si>
  <si>
    <t>0.00018640197434780163</t>
  </si>
  <si>
    <t>2546</t>
  </si>
  <si>
    <t>a54b2952611927cadaab4a47831ecc62</t>
  </si>
  <si>
    <t>Hughes Electrical Limited</t>
  </si>
  <si>
    <t>http://www.hughes.co.uk</t>
  </si>
  <si>
    <t>Hughes Electrical Limited retails electrical products. The company sells and rents televisions (TVs), Internet TVs and media streamers, soundbars, game consoles and accessories, digital TV receivers, home cinema, Blu-Ray players, projectors, DVD and hard drive recorders, DVD players and DVD/VHS combinations, TV accessories, and TV stands wall brackets; and multiroom audio systems, Bluetooth speakers, HiFi systems, MP3 and MP4 players, AV amplifiers and receivers, docks and portable speaker systems, AV speakers, compact disc players, radios, clock radios, cassette decks, CD radios/cassettes, HiFi amplifier, HiFi speaker, turntable, headphones, audio stands and wall mounts, and audio leads. It also offers home monitoring systems, wearable technology products, mobile phones, drones; laptops, tablet PCs, printers, computer accessories, keyboards, mice, and memory cards; and household appliances, including electric cookers, gas and dual fuel cookers, washing machines, tumble and washer dryers, dishwashers, fridge freezers, fridges, hostess trolleys, vacuum cleaners, handheld vacuum cleaners, carpet and steam cleaners, pressure washers, and wine cabinets. In addition, the company provides built-in appliances, such as ovens, hobs, hoods, microwaves, washing machines, dryers, dishwashers, washer dryers, freezers, fridges, and fridge freezers; coffee makers, kettles, toasters, microwaves, food processors, hand mixers and blenders, juicers, bread markers, grills, steamers, slow cooker, deep fryers, cookware, kitchen tools and gadgets, shavers and hair trimmers, hair dryers and styles, irons, steam generator irons, heating products, fans, and dental care products; and accessories. Further, it rents computing products, home entertainment and kitchen appliances, and accessories; provides repair services; and sells its products online. The company was founded in 1921 and is based in Lowestoft, United Kingdom. It has store locations throughout the United Kingdom.</t>
  </si>
  <si>
    <t>Lowestoft</t>
  </si>
  <si>
    <t>5112101</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</si>
  <si>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t>
  </si>
  <si>
    <t>hifi; dryers; washer; vacuum cleaners; microwaves; hair; fridge freezers; dishwashers; av; dvd; cleaners; freezers; washing machines; speaker; fridge; rents; fridges; cookers; radios; players; receivers; steam; washing; stands; speakers; mp; tv; tvs; kitchen; audio; tv accessories; turntable; tumble; trolleys; trimmers; toasters; tablet pcs; store locations; steamers; steam generator; shavers; sells and rents; ray players; pressure washers; mixers; mice; memory cards; kitchen tools; kitchen appliances; keyboards; kettles; internet tvs; including electric; hughes; hoods; hobs; hard drive; grills; game consoles; fryers; food processors; dvd players; dual fuel; docks; dental care; dental; deep fryers; decks; cookware; cooker; consoles; computing products; computer accessories; clock; cassettes; cassette; carpet; care products; bread; bluetooth speakers; blu ray players; blu ray; blu; blenders; amplifier; wearable technology; styles; disc; audio systems; combinations; appliances; vacuum; markers; cd; wine; recorders; cinema; amplifiers; retails; projectors</t>
  </si>
  <si>
    <t>0.0005661101125588733</t>
  </si>
  <si>
    <t>3529</t>
  </si>
  <si>
    <t>0.0005441940270841533</t>
  </si>
  <si>
    <t>d6454c3bce7c5f6b6db18c4a57851df4</t>
  </si>
  <si>
    <t>Genesis Solar España, S.L.</t>
  </si>
  <si>
    <t>http://www.genesis-solar.info</t>
  </si>
  <si>
    <t>Genesis Solar España, S.L. manufactures solar panels. It offers thin-film solar cells using thin film technology. The company is based in Palma de Mallorca, Spain. As of August 3, 2010, Solar España, S.L. operates as a subsidiary of Genesis Solar Corporation.</t>
  </si>
  <si>
    <t>Palma de Mallorca</t>
  </si>
  <si>
    <t>Balearic Islands</t>
  </si>
  <si>
    <t>offers thin film; offers thin; genesis solar; genesis; thin film technology; film technology; film solar cells; manufactures solar panels; thin film solar; film solar; manufactures solar</t>
  </si>
  <si>
    <t>0.0007361291949376608</t>
  </si>
  <si>
    <t>13172</t>
  </si>
  <si>
    <t>0.000550218889054091</t>
  </si>
  <si>
    <t>2548</t>
  </si>
  <si>
    <t>3ff0ada897c12ef84a9a7bc64f186b4c</t>
  </si>
  <si>
    <t>CattleSense Ltd.</t>
  </si>
  <si>
    <t>http://www.mofet-venture.com/Companies.aspx?CatID=1&amp;ProdId=37&amp;/CattleSense</t>
  </si>
  <si>
    <t>CattleSense Ltd. develops solutions for monitoring cattle herds in remote open pastures and in areas lacking cellular coverage. It offers system components, such as collar-mounted end-units with embedded sensors, RF transmitter, and solar panel; communications systems with an intra-herd network and a satellite link; and herd management software application for computers or smartphones. The companys systems provide status reports about the nutritional balance, reproductive events (energy status, heat, pregnancy, and calving), and health events of individual cows. Its systems also offer information about herd status, pasture quality, adequacy of bull-to-cow ratio, and outbreak of epidemics. Its systems provide data required for informed herd management decisions. The company markets its products for beef-producing companies in the United States, Argentina, Brazil, Australia, and New Zealand. CattleSense Ltd. was founded in 2011 and is based in Israel.</t>
  </si>
  <si>
    <t>herd; herd management; systems provide; status; solutions for monitoring; software application; provide data; pasture; offers system; nutritional; management decisions; lacking; intra; embedded sensors; develops solutions; computers or smartphones; collar; cellular coverage; cattle; bull; communications systems; events; transmitter; management software; ratio; informed; system components; rf; smartphones; reports; cellular; link; coverage; balance; decisions; computers; embedded; individual; satellite; health; mounted; communications; units</t>
  </si>
  <si>
    <t>0.0002515376424050153</t>
  </si>
  <si>
    <t>5392</t>
  </si>
  <si>
    <t>0.00026716481594291</t>
  </si>
  <si>
    <t>29a6a3862fe2eb4cb20d9e5bead6f967</t>
  </si>
  <si>
    <t>Isola Holding as</t>
  </si>
  <si>
    <t>http://www.isola.com</t>
  </si>
  <si>
    <t>Isola Holding as produces and sells solutions for roofs, walls, floors, and ground in Norway and internationally. Its products include pitched roofs comprising roofing shingles, steel roofing tiles, and roof covering for roofs and terraces; and green roofs consisting of underlays for turf roofs, sloping roofs, slate roofs, strip roofs, sheet roofs, and tiles, as well as pressure-resistant storage system and studded sheets for the construction of flat green areas on top of buildings, underground structures, or for terraces. The company also offers flat roofs; membranes for covered sealed layers and waterproofing structures; underlayers for roofs; roof security products comprising snow guard fence and bracket, roof ladder, chimney platform, and fixing set for solar panels; green films removers; steel and PVC gutters; windows and doors; wall systems, such as wind barrier, sill membrane, stays, and mouse strip; and underlayers for floors. In addition, it provides solutions for basement construction, which include moisture protection system for foundation walls and internal walls, as well as system for drainage and protection of the external basement wall. Further, the company offers solutions for external horizontal drainage and civil works. Additionally, it provides various accessories, such as slate-coated triangular steel profiles for sloping roofs; profile strips on a roll; Isola Primer for pre-treating concrete surfaces before laying welded, bitumen-based roof coverings or membranes; and flexi-seal. Isola Holding as is headquartered in Porsgrunn, Norway.</t>
  </si>
  <si>
    <t>Porsgrunn</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</si>
  <si>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t>
  </si>
  <si>
    <t>terraces; sloping; basement; slate; roofs; membranes; drainage; strip; floors; walls; tiles; well as pressure; welded; wall systems; underlays; turf; triangular; treating; storage system; steel profiles; snow guard; shingles; roofing tiles; roof ladder; roof covering; protection system; pitched roofs; offers flat; laying; ladder; gutters; green roofs; civil works; bracket; bitumen; roofing; external; comprising; windows and doors; chimney; steel; stays; fixing; coverings; waterproofing; security products; pitched; mouse; flat roofs; fence; produces and sells; strips; offers solutions; guard; wall; seal; membrane; products comprising; structures; pvc; underground; sheets; consisting; horizontal; snow; moisture; concrete; sealed; profiles; foundation; covering; barrier; covered; profile; coated; surfaces; roll; layers; films; doors; sheet; additionally; resistant; civil; pressure; internal; windows; pre; top</t>
  </si>
  <si>
    <t>0.0007461967575952583</t>
  </si>
  <si>
    <t>14247</t>
  </si>
  <si>
    <t>0.0006744897971362926</t>
  </si>
  <si>
    <t>2550</t>
  </si>
  <si>
    <t>97451dfe761a1d225a7f27e427223465</t>
  </si>
  <si>
    <t>Green Mountain Energy Company</t>
  </si>
  <si>
    <t>http://www.greenmountainenergy.com</t>
  </si>
  <si>
    <t>Green Mountain Energy Company retails renewable energy to residential (home/condo/apartment) and commercial (business) customers in the United States. It offers home electricity plans that include solar energy solutions; thermostats for heating and cooling systems; a wind electricity plan for electric vehicles; renewable rewards buy-back programs; water saving products; and residential solar power through installation of solar arrays. The company also operates a specialty products store that sells power products, such as solar kits, portable solar panels, power packs, and accessories; home efficiency products, including CFLs, home energy monitors, and LEDs; and water conservation products, such as sprinklers, faucet aerators, and showerheads. In addition, it provides business products, such as cleaner energy products for small businesses; a range of cleaner energy products and customized sustainable energy strategies for medium and large businesses; and customized sustainable energy strategies, such as green power partnership programs, sustainable solutions, business offsets and renewable energy certificates, and LEED green power points. The company was formerly known as GreenMountain.com Company. The company was founded in 1997 and is based in Austin, Texas. As of November 5, 2010, Green Mountain Energy Company operates as a subsidiary of NRG Energy, Inc.</t>
  </si>
  <si>
    <t>179500000</t>
  </si>
  <si>
    <t>BP p.l.c. (2); Alliander N.V. (2); Maverick Capital, Ltd.; Connecticut Innovations, Inc.; Clean Energy Finance and Investment Authority</t>
  </si>
  <si>
    <t>444500000</t>
  </si>
  <si>
    <t>923287 (Nasdaq Global Market)</t>
  </si>
  <si>
    <t>Green Mountain; New York City; Green Mountain Energy; Mountain Energy Company; green marketing strategy; corporate sustainability reporting; cleaner energy; renewable energy products; City cleaner energy; Green Mountain partners; renewable energy certificates; reliable electricity service; renewable sources; carbon offset products; green pricing program; multi-supplier green pricing; alternative energy generation; competitive electricity markets; thermal electrical energy; competitive retail provider; retail electric service; primary business units; Portland General Electric; carbon reduction solutions; Texas wind-powered product; premier retail providers; voluntary emissions; York City regions; commercial sector clients; sand distribution services; hybrid electric vehicles; Pollution Free EV; offsets. clean energy.; customers; commercial energy; electricity providers; Residential Products; electricity products; Commercial Products; retail customers; competitive rates; New Jersey; fossil fuels; investor-owned utilities; competitive markets; traditional markets; governmental customers; environmental impact; exceptional service; everyday activities</t>
  </si>
  <si>
    <t>green mountain; carbon offset; mountain; mountain energy; green mountain energy; cleaner energy; offset; marketing strategy; green marketing; energy and carbon; distribution services; corporate sustainability; cleaner; renewable sources; reporting; competitive; sustainability; pricing; emissions; carbon; utilities; assistance; strategy; providers; wind powered; solutions to commercial; solar and thermal; sector clients; retail electric; retail customers; renewable energy certificates; renewable energy certificate; reliable electricity; providers of energy; provide cost; products to help; products from renewable; product designed; primary business; pricing programs; premier retail; powered product; pollution free; plug in hybrid; offsets; offers innovative; offers electricity; offers customers; offers carbon offsets; offers carbon; offer renewable energy; offer renewable; offer our customers; nation's leading; hybrid electric vehicles; generation and distribution; exceptional service; energy development; energy company offers; energy certificates; energy certificate; emissions free; electricity providers; electricity products; electricity markets; direct access; customers the opportunity; comprehensive suite; competitive rates; competitive electricity; commercial sector; commercial products; commercial premises; commercial energy; clients seeking; certificate; carbon reduction; carbon offsets; business units; retail; additionally; sources of energy; solutions to residential; services to residential; offers consulting; investor; chance; services including; ranked; offers renewable energy; hybrid electric; cost competitive; residential and commercial; partner; energy products; position; offers renewable; help reduce; plug; committed</t>
  </si>
  <si>
    <t>0.00020233071942252987</t>
  </si>
  <si>
    <t>15473</t>
  </si>
  <si>
    <t>0.0003169326831534221</t>
  </si>
  <si>
    <t>2551</t>
  </si>
  <si>
    <t>3f64d4463a2e4bfae820642e35109edf</t>
  </si>
  <si>
    <t>Solease BV</t>
  </si>
  <si>
    <t>http://www.solease.nl</t>
  </si>
  <si>
    <t>Solease BV rents solar panels. The company is based in Utrecht, the Netherlands.</t>
  </si>
  <si>
    <t>4506788</t>
  </si>
  <si>
    <t>Energiefonds Overijssel BV</t>
  </si>
  <si>
    <t>risk. energy.; solar energy; thresholds; hassle; Solease; investment</t>
  </si>
  <si>
    <t>thresholds; solar energy accessible; hassle and risk; energy accessible; hassle; solving; accessible; risk</t>
  </si>
  <si>
    <t>0.0002670808818060127</t>
  </si>
  <si>
    <t>5880</t>
  </si>
  <si>
    <t>0.0002753093329257956</t>
  </si>
  <si>
    <t>2552</t>
  </si>
  <si>
    <t>6e3080e8-8383-1c6d-d1ac-d12f4fb128d2</t>
  </si>
  <si>
    <t>Skyrobotic</t>
  </si>
  <si>
    <t>http://www.skyrobotic.com</t>
  </si>
  <si>
    <t>Skyrobotic is active in development and manufacture of civil and commercial drones in mini and micro classes for the professional market. Italeaf has a 51% shareholding in SkyRobotic, a company established in December 2013 that designs, develops and produces Unmanned Aircraft Systems (“UAS”) for civil and commercial use. Initially the company will focus on micro (&lt; 5 kg) and mini-class (&lt;25 kg) UAS. With constant focus on innovation, SkyRobotic produces and sells a series of unmanned aircraft systems (“SAPR”). The company intends to achieve a market leading position in the field of civil drones for commercial use. The drones will be sold mainly in Italy, and also in the development phase to countries in the EU and Asia-Pacific through Italeaf HK. SkyRobotic oversees the whole industrial chain, from design to system integration, right through to production of turn-key platforms for remote sensing of proximity which are robust, practical and effective. The company gives comprehensive support to customers including software, tools and procedures to support the user in every phase of use of the system, as well as training about management and maintenance activities. SkyRobotic also develops technological systems for aerial works, featuring fully-automatic and easy-to-use GPS/INS specifications for aerial inspection of proximity and aerial photography. 
SkyRobotic manages all the industrial and technological aspects: aerodynamics, avionics, navigation functions and automatic mission management. SkyRobotic ensures “design control” according to their customers’ requirements for reliability, security and certification.</t>
  </si>
  <si>
    <t>752472</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</si>
  <si>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t>
  </si>
  <si>
    <t>italeaf; civil and commercial; proximity; unmanned aircraft systems; civil; phase; mini; aircraft systems; well as training; technological systems; systems for aerial; support to customers; series of unmanned; sapr; professional market; produces unmanned; platforms for remote; oversees; mission management; mini and micro; micro classes; maintenance activities; leading position; ins; hk; fully automatic; field of civil; drones in mini; drones for commercial; development phase; customers requirements; customers including; civil drones; aerodynamics; unmanned aircraft; technological; market leading; development and manufacture; aerial inspection; produces and sells; develops and produces; uas; eu; turn key; automatic; pacific; classes; procedures; intends; featuring; commercial drones; system integration; initially; avionics; aspects; constant; manages; certification; remote sensing; practical; functions; sold; specifications; ensures; aerial photography; chain; countries; position; established; sensing; active; turn; robust; comprehensive; series; achieve; activities; gps; navigation; class; innovation; reliability; platforms; photography</t>
  </si>
  <si>
    <t>0.0007357416413369801</t>
  </si>
  <si>
    <t>23586</t>
  </si>
  <si>
    <t>0.0005574457323702172</t>
  </si>
  <si>
    <t>Certain data and content provided by https://www.crunchbase.com/organization/skyrobotic</t>
  </si>
  <si>
    <t>2553</t>
  </si>
  <si>
    <t>750fb99f62a71a10034576ab64794083</t>
  </si>
  <si>
    <t>http://www.equalearthcorp.com</t>
  </si>
  <si>
    <t>Equal Earth, Inc. provides energy solutions servicing commercial and residential customers in California, Colorado, Hawaii, and Guam. It offers solar financing, installation, maintenance, and support solutions that include investment structuring, project origination, underwriting, customer agreements, permitting, auditing and due diligence, tax rebate filings, project designing and implementing, operating and maintenance, warranty support, customer support, and monitoring and billing. The company offers LED and solar financing programs. Equal Earth, Inc. was formerly known as Baylor Solar Energy, Inc. and changed its name to Equal Earth, Inc. in January 2014. The company was incorporated in 2013 and is based in San Diego, California.</t>
  </si>
  <si>
    <t>52600000</t>
  </si>
  <si>
    <t>Greenbacker Renewable Energy Corporation</t>
  </si>
  <si>
    <t>renewable energy; clean energy solutions; energy solutions provider; solar financing programs; renewable energy contractor; renewable energy company; renewable energy sources; Clean energy systems; solar power solutions; Solar Energy Contractor; commercial solar projects; tax rebate filings; Premier clean energy; Fiji. clean energy; key energy efficiency; off-grid solar systems; independent power company; customers financing solutions; photo voltaic systems; LED lighting conversions; solar electricity; solar facilities; energy industry; support solutions; energy management; electricity bills; solar radiation; project origination; investment structuring; warranty support; customer support; customer agreements; solar-generated electricity; company offer; lighting projects; project designing; financing services; company aim; commercial/residential customers; commercial light; bifacial panels; data points; residential usage; lighting products; scale projects; utility bills; apartment buildings; optimal Return; residential market; homes</t>
  </si>
  <si>
    <t>offers led; energy solutions provider; energy contractor; clean energy solutions; solutions provider; commercial and residential; solar financing; residential customers; homes and businesses; led lighting; financing; servicing; contractor; bills; voltaic systems; support solutions; solutions for homes; solar generated electricity; solar generated; solar facilities; solar energy contractor; sided; residential usage; residential market; receive solar radiation; receive solar; powered by renewable; power company providing; photo voltaic systems; panels receive; origination; originating; operating solar; operating and maintenance; operate solar; offers led lighting; led and solar; key energy; industry by providing; grid solar systems; financing programs; filings; energy for commercial; electricity directly; disrupt the energy; directly to customers; diligence; customers with energy; customers enjoy; conversions; commercial solar projects; clean energy systems; business is focused; bouncing; auditing; energy solutions; solar photo voltaic; providing solar; independent power; generated electricity; apartment; utility scale projects; structuring; solar photo; rebate; financing services; services for solar; financing solutions; data points; underwriting; solar power solutions; customer support; utility bills; solutions that include; light emitting diode; emitting diode; electricity bills; electrical system; diversified; scale projects; provider of solar; energy industry; billing; solar systems; solar radiation; offers commercial; disrupt; permitting; agreements; light emitting; emitting; diode; renewable energy sources; homes; focused; grid tied; return on investment; municipal; power solutions; solar projects</t>
  </si>
  <si>
    <t>0.0002478563711536079</t>
  </si>
  <si>
    <t>21505</t>
  </si>
  <si>
    <t>0.00028586975680464853</t>
  </si>
  <si>
    <t>2554</t>
  </si>
  <si>
    <t>19f14e3ce9e00efdb1766cfb29fc487a</t>
  </si>
  <si>
    <t>BP Solar Italia Srl</t>
  </si>
  <si>
    <t>BP Solar Italia Srl is a manufacturer, developer, constructor, and operator of solar parks. Additionally the company engages in sale of photovoltaic solar panels (via distributors) and technical support to large projects. The company is based Milan, Italy. BP Solar Italia Srl operates as a subsidiary of BP Alternative Energy Ltd.</t>
  </si>
  <si>
    <t>milan; large projects; italia; bp solar; bp; srl; solar parks; technical support; parks; photovoltaic solar panels; additionally; operator; photovoltaic solar; distributors; developer</t>
  </si>
  <si>
    <t>0.00024751749591300824</t>
  </si>
  <si>
    <t>8846</t>
  </si>
  <si>
    <t>0.00025797267425375084</t>
  </si>
  <si>
    <t>2555</t>
  </si>
  <si>
    <t>bf493cf8a107201829f558f43d5b0e64</t>
  </si>
  <si>
    <t>SDN Company Limited</t>
  </si>
  <si>
    <t>http://www.sdn-i.com/sunday_eng/</t>
  </si>
  <si>
    <t>SDN Company Limited provides solar and renewable energy solutions. It offers solar panels, inverters, trackers, mounts, monitoring and control systems, sensors, switch boards, and junction boxes, as well as photovoltaic modules. The company was formerly known as Seoul Marine Co., Ltd. and changed its name to SDN Company Limited in April 2010. SDN Company Limited was founded in 1994 and is based in Seoul, South Korea.</t>
  </si>
  <si>
    <t>12892140</t>
  </si>
  <si>
    <t>3687255</t>
  </si>
  <si>
    <t>25149155</t>
  </si>
  <si>
    <t>A099220 (Unquoted security); A099220 (KOSDAQ)</t>
  </si>
  <si>
    <t>well as photovoltaic; switch boards; solar and renewable; sdn; junction boxes; monitoring and control; mounts; offers solar panels; trackers; renewable energy solutions; boards; switch; junction; photovoltaic modules; boxes; control systems; energy solutions; offers solar</t>
  </si>
  <si>
    <t>0.00026137615109077397</t>
  </si>
  <si>
    <t>0.000248641833908929</t>
  </si>
  <si>
    <t>2556</t>
  </si>
  <si>
    <t>77acc0d6480e59ae77c7891210419cf4</t>
  </si>
  <si>
    <t>LocoRobo Inc.</t>
  </si>
  <si>
    <t>http://locorobo.co</t>
  </si>
  <si>
    <t>LocoRobo Inc. provides educational and scientific training using robotics platforms to promote STEM education and workforce development. It provides hardware, software, and academy solutions. The company serves advanced users, educators, schools and universities, and parents. LocoRobo Inc. was founded in 2014 and is based in Philadelphia, Pennsylvania.</t>
  </si>
  <si>
    <t>DreamIt Ventures</t>
  </si>
  <si>
    <t>high-quality robotics hardware; empowers students; sensor hardware; high proficiency technology; web software apps; world-class software ecosystem; educational content; modern digital technology; capstone project competition; robotic ground vehicles; intelligent robot behaviors; renewable energy solutions; time. education. machine; robotics platforms; STEM education; workforce development; scientific training; academy solutions; intuitively program; self-paced curriculum; navigate opportunities; proficiency levels; immersion program; Android support; mobile application; mobile devices; future careers; educational material; modern technology; motor encoders; foundational understanding; STEM educators; dedicated engineers; programming concepts; virtual reality; example code; lesson plans; children; problems; skills; LocoRobo; physics; gyroscopes; iOS; accelerometers; drones; rubrics; control; multitude; period</t>
  </si>
  <si>
    <t>solve problems; sensor hardware; proficiency; student; students; stem; educational; programming; children; empowers; physics; program; solve; skills; workforce development; web software; technology to develop; technology skills; team of dedicated; succeed; students learn; stem education; robotics hardware; python; pursue; programming concepts; program allows; paced; modern technology; modern digital; mobile and web; mathematics; material includes; lesson plans; lesson; ios and android; intuitively; intelligent robot; immersion; gyroscopes; experiential learning; experiential; encoders; electrical and mechanical; dreams; digital technology; develop high; control the robot; control robots; class software; careers; capstone; behaviors; application allows; accelerometers; ground vehicles; educators; curriculum; academy; robot; modern; workforce; coding; content; mechanical engineering; ultrasonic; arduino; problems; flying drones; sensor; learning; education; multitude; arms; technically; rigorous; builds; prior; mobile application; high energy; competition; concepts; powers; offerings; navigate; months; hands; ios; promote; friends; ecosystem; designers; engage; virtual reality; period; code; understanding; guide; renewable energy solutions; scientific</t>
  </si>
  <si>
    <t>0.00046889031178234584</t>
  </si>
  <si>
    <t>3615</t>
  </si>
  <si>
    <t>0.0004541978802198063</t>
  </si>
  <si>
    <t>2557</t>
  </si>
  <si>
    <t>22a4f113c330b9a6f0b86dec7f715d13</t>
  </si>
  <si>
    <t>cwist, Inc.</t>
  </si>
  <si>
    <t>http://www.cwist.com</t>
  </si>
  <si>
    <t>cwist, Inc. develops and operates a platform that offers interactive library of educational, community service, and outdoor challenges for students and instructors. It offers projects and master skills in arts, physics, history, mathematics, genetics, music, and more. The company was incorporated in 2010 and is based in Annapolis, Maryland.</t>
  </si>
  <si>
    <t>1800000</t>
  </si>
  <si>
    <t>Sagamore Ventures, LLC; SFP Capital, LLC</t>
  </si>
  <si>
    <t>project-based learning experiences; interactive online lessons; professional development; Content platform packages; engaging projects; outdoor challenges; community service; classroom lessons; end users; assign lessons; programming code; PD materials; online communities; Instructional designers; new ways; tech-novice teachers; consumer learners; partner products; students; student progress; file types; built-in assessments; project creator; makers; schools; education; videos; images; doers; drones; circuitry; Develops; library; hobbyists; skills; arts; physics; history; mathematics; genetics; music; curricula; creation; Members; Maker-educators; sorts; instructors; activities; classes; creations</t>
  </si>
  <si>
    <t>lessons; teachers; professional development; students; makers; experiences; engaging; discover; ways; videos; work into projects; student progress; sorts of materials; robots and circuitry; provide professional; projects and share; project based learning; products to support; produce professional; platform that offers; platform packages; pd; packages your content; online communities; novice; monitor student progress; monitor student; mathematics; maker educators; learners; instructors; instructional; gardens and drones; galleries; engaging projects; engaging learning; education and consumer; doers; discussion; discover using robots; discover engaging projects; discover engaging; create classes; create and post; create and discover; content platform packages; content platform; content into custom; consumer learners; community service; community can create; classroom; circuitry and gardens; arts; schools; student; educators; districts; assign; creations; content; teach; sorts; hobbyists; community; written; creator; gardens; share; circuitry; learning; education; images; documents; find; library; classes; maker; demonstrate; file; upload; progress; physics; tech; assessments; music; designers; attached; engage; explore; history; code; programming; educational; sharing; interactive; members; challenges; creation; concept</t>
  </si>
  <si>
    <t>0.0006197557965960217</t>
  </si>
  <si>
    <t>11286</t>
  </si>
  <si>
    <t>0.000572512843439786</t>
  </si>
  <si>
    <t>2558</t>
  </si>
  <si>
    <t>23ad1f9c-b0fd-46f8-4cc0-f10515e23387</t>
  </si>
  <si>
    <t>Tecnodrone</t>
  </si>
  <si>
    <t>http://tecnodrone.com.br/</t>
  </si>
  <si>
    <t>Tecnodrone Development of solutions and services related to the capture and processing of aerial images with Drones.</t>
  </si>
  <si>
    <t>capture and processing; solutions and services; aerial images; image recognition; recognition; images; image; capture</t>
  </si>
  <si>
    <t>0.0003715767009760777</t>
  </si>
  <si>
    <t>6444</t>
  </si>
  <si>
    <t>0.00035112750501848267</t>
  </si>
  <si>
    <t>Certain data and content provided by https://www.crunchbase.com/organization/tecnodrone</t>
  </si>
  <si>
    <t>2559</t>
  </si>
  <si>
    <t>f09fc24d9dff631308f369b59f3e5c11</t>
  </si>
  <si>
    <t>Innovalley, Inc.</t>
  </si>
  <si>
    <t>http://www.innovalley.us</t>
  </si>
  <si>
    <t>Innovalley, Inc. manufactures apparel that integrates cell phones services. The company was founded in 2010 and is based in San Francisco, California.</t>
  </si>
  <si>
    <t>solar-panel integrated bags; product lines; fashionable re-charging station; textile display sportswear; garment. fashion. mobile; vibration actuators; vibration alerts; certain destination; high-performance footwear; electronic devices; dynamic content; mobile phone; mobile applications; collection; company; tweets; input; GeoVibe™; BCN2™; interface</t>
  </si>
  <si>
    <t>stylish; product lines; vibration; bags; collection; synchronizes; sportswear; garment; footwear; fashionable; dynamic content; bcn; lines; fashion; charging station; destination; mobile applications; textile; actuators; display; leverages; electronic devices; mobile phone; alerts; guide; input; fiber; content; embedded; station; dynamic; high performance; interface; charging; phone</t>
  </si>
  <si>
    <t>0.00007988483473523799</t>
  </si>
  <si>
    <t>0.00011946007546001971</t>
  </si>
  <si>
    <t>8a4525864157227b8aa9ec279878df66</t>
  </si>
  <si>
    <t>QinetiQ North America, Inc.</t>
  </si>
  <si>
    <t>http://www.qinetiq-na.com</t>
  </si>
  <si>
    <t>QinetiQ North America, Inc. develops and delivers technology and products to defense, security, commercial, utility, and transportation markets. Its products and solutions comprise armor to fixed wing aircraft, which includes aircraft platforms, engineering integration services, and armor technology. The company also offers a suite of protective armor from interior vehicle protection to exterior protection; and man-worn gunshot detection systems, such as shoulder-worn acoustic targeting systems, vehicle mounted systems, and fixed site systems. In addition, it offers meteorological sensors, including wind profiling portable radars, precision air drop systems, tactical atmospheric sounding kits, and drifters; and military protection solutions, such as unmanned robots and vehicles, aircraft and land vehicle protective armor, blast mitigating seat technology, RPG defeating nets, and gunshot localization systems. Further, the company provides naval control systems, which include electro-magnetic aircraft launch systems and advanced arresting gear; power line sensors; and unmanned systems, which include first responder robots, military robots, and commercial robots. Furthermore, it offers remotely operated advanced steam generators that perform secondary side maintenance; and transportation safety solutions in the areas of railroad safety, structural analysis, technology evaluation, and human factors, as well as provides engineering integration and product support services. The company was incorporated in 2005 and is headquartered in McLean, Virginia with additional offices in Pittsburgh, Pennsylvania; and Ashburn, Virginia. As of May 23, 2014, QinetiQ North America, Inc. operates as a subsidiary of Vencore, Inc.</t>
  </si>
  <si>
    <t>958794072</t>
  </si>
  <si>
    <t>215000000</t>
  </si>
  <si>
    <t>Vencore, Inc.</t>
  </si>
  <si>
    <t>QinetiQ North America; QinetiQ Group PLC; world-class technology; responsive services; rapidly changing demands; innovative solutions; high quality products; global markets; detailed mission knowledge; information assurance customers; delivery. drones. transportation; homeland security; reliable tools; commercial customers; national defense; LSE; methodologies; government; engineers; scientists</t>
  </si>
  <si>
    <t>solutions for global; global markets; delivers world class; class technology; responsive; innovative solutions; focusing; rapidly changing; national defense; methodologies; high quality products; government and commercial; deliver high quality; deliver high; quality products; class; assurance; homeland security; homeland; delivers; scientists; demands; commercial customers; leverage; rapidly; detailed; changing; products and services; knowledge; proven; professionals; national; defense; engineers; high quality; meet</t>
  </si>
  <si>
    <t>0.0004136053029724536</t>
  </si>
  <si>
    <t>105864</t>
  </si>
  <si>
    <t>0.0004674213350114566</t>
  </si>
  <si>
    <t>2561</t>
  </si>
  <si>
    <t>fa768ae0b6c655cacdfd380dae689ba1</t>
  </si>
  <si>
    <t>Vinveli LLC</t>
  </si>
  <si>
    <t>http://www.vinveli.org</t>
  </si>
  <si>
    <t>Vinveli LLC is a technology development and marketing company that specializes in the space and defense industry. It provides technology solutions and services that target advanced capability requirements of government and commercial customers. The company offers various solutions that range from STEM education for high school students to spacecraft systems. It also offers various products and solutions, such as consumer unmanned aerial systems for government and corporate applications, such as Drone Dial and Drone Cloud solutions for real-time traffic and environmental data collection, broadcast traffic data to subscribers, and ticket issuance for traffic violations; and solutions that provide access to resources on-board the International Space Station to perform biology experiments, as well as for medical research; and personalized satellites for charter. The company is based in Austin, Texas.</t>
  </si>
  <si>
    <t>43620</t>
  </si>
  <si>
    <t>Iowa Startup Accelerator, Inc.; Startupbootcamp Holding Ltd.</t>
  </si>
  <si>
    <t>revolution. agriculture. drones; international technology solutions; robotics industry; forefront; efficiency; Vinveli; provider; aerospace; vision; future; automation</t>
  </si>
  <si>
    <t>robotics industry; international technology; heavily; edge technology; cutting edge technology; solutions provider; driven; strive; revolution; forefront; technology solutions; cutting edge; specializing; cutting; edge; automation</t>
  </si>
  <si>
    <t>0.00007561602631738187</t>
  </si>
  <si>
    <t>0.00017931101039804127</t>
  </si>
  <si>
    <t>2562</t>
  </si>
  <si>
    <t>98ba9e05-d483-fe49-3f83-1784f8b6537c</t>
  </si>
  <si>
    <t>Airk</t>
  </si>
  <si>
    <t>http://airk.eu/</t>
  </si>
  <si>
    <t>Airk is a technology company manufactures the most versatile professional unmanned aerial vehicles (UAV), also known as drones. AIRK The person who merely watches the flight of a bird gathers the impression that the bird has nothing to think of but the flapping of its wings. As a matter of fact this is a very small part of its mental labor. “…”The bird has learned art of equilibrium, and learned it so thoroughly that its skill is not apparent to Their sight. They only learn to appreciate it when They try to imitate it.” by Wilbur Wright
Flying is a dream that has haunted man from all time, a dream that was first reached by the Wright brothers and now Airk pretends that They could all achieve.
Their devices help you fly to between clouds where you can get unforgettable views in a very unique perspective. Their stabilization Systems, engineer &amp; design allow you to fly higher and longer in an easy and simple way. You won’t have to worry nothing but enjoying while capturing images feeling like first person Flight.
Their biggest concern is getting you to break the boundaries of gravity so you can get where once was only a dream. Their I+D team Works constantly so They can easily meet your expectations.</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</si>
  <si>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t>
  </si>
  <si>
    <t>dream; wright; learned; bird; person; wright brothers; unforgettable; team works; stabilization systems; professional unmanned aerial; professional unmanned; mental; impression; help you fly; gravity; gathers; flapping; feeling; equilibrium; enjoying; design allow; concern; capturing images; brothers; appreciate; apparent; thoroughly; watches; worry; reached; clouds; biggest; air transportation; views; expectations; boundaries; wings; stabilization; skill; perspective; break; sight; fly; engineer; fact; constantly; labor; matter; versatile; capturing; longer; artificial intelligence; learn; artificial; unmanned aerial vehicles; aerial vehicles; achieve; images; art; flying; higher; meet; easily</t>
  </si>
  <si>
    <t>0.00034910899277789266</t>
  </si>
  <si>
    <t>11466</t>
  </si>
  <si>
    <t>0.00037588207894517805</t>
  </si>
  <si>
    <t>Certain data and content provided by https://www.crunchbase.com/organization/airk</t>
  </si>
  <si>
    <t>2563</t>
  </si>
  <si>
    <t>e6f83d9e-6828-2ef1-9b43-eb024bca8133</t>
  </si>
  <si>
    <t>Avy</t>
  </si>
  <si>
    <t>http://www.avy.eu/</t>
  </si>
  <si>
    <t>Avy develops new types of aircrafts for professional and humanitarian applications.
Avy redefines the quality of life and work by developing a family of innovative aircraft for humanitarian and professional applications. Fully self-flying. And with zero emissions.
The core mission of Avy is to improve the life quality of people by using the sky in a sustainable way.
They aim to achieve this goal by developing and supplying unmanned aerial systems (also known as drones), dedicated to life-critical and highly demanding industrial applications, which offer unprecedented performances in terms payload, velocity, range, safety and flexibility of use.</t>
  </si>
  <si>
    <t>humanitarian; redefines; quality of life; professional applications; demanding industrial applications; demanding industrial; aim to achieve; achieve this goal; performances; velocity; aircrafts; demanding; supplying; unprecedented; sky; unmanned aerial systems; industrial applications; aerial systems; terms; aim; payload; emissions; family; flexibility; goal; achieve; core; dedicated; flying; improve; critical; sustainable; types</t>
  </si>
  <si>
    <t>0.0002877362144104396</t>
  </si>
  <si>
    <t>12805</t>
  </si>
  <si>
    <t>0.0003014529330020027</t>
  </si>
  <si>
    <t>Certain data and content provided by https://www.crunchbase.com/organization/avy</t>
  </si>
  <si>
    <t>2564</t>
  </si>
  <si>
    <t>10fef485a786b3061bcc9caf0f6f9287</t>
  </si>
  <si>
    <t>Alias Hire Limited</t>
  </si>
  <si>
    <t>http://aliashire.co.uk</t>
  </si>
  <si>
    <t>Alias Hire Limited operates as a broadcast equipment hire company. It offers a range of sound/audio, lighting, monitoring, and camera equipment, as well as VTRs, lenses, and accessories for hire. The company also provides various services, including crewing facilities, drone rental with fully licensed pilot, and live streaming. It serves broadcasters, production companies, and freelancers. The company was founded in 1999 and is based in London, United Kingdom. Alias Hire Limited operates as a subsidiary of Doing It Any Way Limited.</t>
  </si>
  <si>
    <t>Doing It AnyWay Limited</t>
  </si>
  <si>
    <t>production companies; fully licensed; freelancers; drone rental; camera equipment; broadcasters; live streaming; hire; offers a range; lenses; licensed; streaming; rental; sound; audio; pilot; live</t>
  </si>
  <si>
    <t>0.0002622114686711245</t>
  </si>
  <si>
    <t>8238</t>
  </si>
  <si>
    <t>0.00024188440716343135</t>
  </si>
  <si>
    <t>2565</t>
  </si>
  <si>
    <t>a5389456-11af-a2ee-bb1d-70d259dd11e0</t>
  </si>
  <si>
    <t>Luftronix, Inc.</t>
  </si>
  <si>
    <t>Drone based aircraft inspections with high-accuracy scans to drastically shorten the time and aircraft needs to be taken out of service.</t>
  </si>
  <si>
    <t>Franklin Lakes</t>
  </si>
  <si>
    <t>ELEKS</t>
  </si>
  <si>
    <t>shorten; scans; drastically; high accuracy; accuracy; inspections</t>
  </si>
  <si>
    <t>0.00027649063090849575</t>
  </si>
  <si>
    <t>0.00027347761105985067</t>
  </si>
  <si>
    <t>Certain data and content provided by https://www.crunchbase.com/organization/luftronix-inc</t>
  </si>
  <si>
    <t>9292edd80cb8c0ec167116b73dc8ed33</t>
  </si>
  <si>
    <t>Yingli Green Energy Holding Company Limited</t>
  </si>
  <si>
    <t>http://www.yinglisolar.com</t>
  </si>
  <si>
    <t>Yingli Green Energy Holding Company Limited, together with its subsidiaries, designs, develops, manufactures, assembles, sells, and installs photovoltaic (PV) products. The company offers polysilicon ingots and blocks, polysilicon wafers, PV cells, PV modules, and integrated PV systems; and develops and operates solar projects. It is also involved in import and export trading activities; and the provision of research and experimental development on electronics. The company primarily sells its PV modules to distributors, wholesalers, power plant developers and operators, and PV system integrators under the Yingli and Yingli Solar brand names in the Peoples Republic of China, Japan, the United States, Europe, South Africa, Turkey, South Asia, Australia, Latin America, the Middle East, and internationally. Yingli Green Energy Holding Company Limited was founded in 1998 and is headquartered in Baoding, the Peoples Republic of China.</t>
  </si>
  <si>
    <t>TrustBridge Partners</t>
  </si>
  <si>
    <t>77600000</t>
  </si>
  <si>
    <t>319000000</t>
  </si>
  <si>
    <t>YG12 (Deutsche Boerse AG); YGE (New York Stock Exchange); YG11 (XETRA Trading Platform); YGE N (Bolsa Mexicana de Valores); YG12 (Dusseldorf Stock Exchange); YGE (SIX Swiss Exchange)</t>
  </si>
  <si>
    <t>PV value chain; entire PV value; silicon solar modules; limited peak power; Fully automated production; peak power warranty; limited product warrantyDurable; corrosion-resistant aluminum frame; Product family spans; significant cost advantage; PV modules; solar PV projects; Yingli Solar; Solar PANDA module; vertical integration; PV systems; next-generation solar module; solar power technology; Series multicrystalline modules; Power Group Limited; efficiency PANDA modules; high efficiency modules; YGE Series modules; Yingli Green Energy; Holding Company Limited; Module efficiencies; high quality workmanship; commercial production lines; W. Module efficiencies; vertically-integrated production; solar energy industry; Zep Compatible™ module; TÜV Rheinland; production quality; solar cells; standard p-type silicon; entire product portfolio; high transmission glass; central production; above-average energy yields; PaComprehensive product; TÜV Rheinland.TÜV Rheinland; Energy Research Center; Strict quality control; nameplate power; tight control; pressure loads; facility certifications; largest companies</t>
  </si>
  <si>
    <t>yingli; tüv; rheinland; multicrystalline; vertical integration; yingli solar; warranty and year; vertically integrated production; spans; silicon solar modules; product family; power warranty; nameplate; module efficiencies; module assembly; largest companies; integrated production; independently tested; fully automated production; entire pv; cost advantage; corrosion resistant; breakage; automated production; aluminum frame; vertically integrated; verification; world's largest; vertically; peak power; tight; polysilicon; certifications; independently; fully automated; cells and modules; monocrystalline; consistent; ingots; ensures; corrosion; tested; loads; silicon solar; performing; controlled; efficiencies; family; chain; vertical; eliminates; average; pv systems; pv modules; solar modules; year; largest; series; peak; world's leaders; world's largest solar; workmanship; vertically integrated photovoltaic; verification testing; utility projects; transmission glass; tested and proven; technological innovation; technical inspection; strict quality control; strict quality; solar simulators; solar pv projects; solar power technology; solar panel manufacturer; solar energy industry; series modules; sell and install; randomly; quality workmanship; proving; power rating; power group; panel manufacturer; nyse; modules offer; modules deliver; light into electricity; largest solar panel; key advantages; installs pv; infrared light; impurities; impressive performance; high transmission glass; high transmission; high performing; global solar; entire product; energy research center</t>
  </si>
  <si>
    <t>0.000513502584419769</t>
  </si>
  <si>
    <t>12227</t>
  </si>
  <si>
    <t>0.00046327906099880695</t>
  </si>
  <si>
    <t>2567</t>
  </si>
  <si>
    <t>2419b9bcd75339dc307a468190d56727</t>
  </si>
  <si>
    <t>Mills Manufacturing Corporation</t>
  </si>
  <si>
    <t>http://www.millsmanufacturing.com</t>
  </si>
  <si>
    <t>Mills Manufacturing Corporation manufactures military parachute systems and components for the United States Military and various foreign countries. It offers airborne troop parachutes, cargo parachutes, extraction parachutes, deceleration parachutes, and other related ancillary items. The company also provides packs and harnesses, flare parachutes, cluster munition parachutes, drogue parachutes, ribbon chutes, drone recovery parachutes, and sonobouys. Mills Manufacturing Corporation was founded in 1935 and is based in Asheville, North Carolina.</t>
  </si>
  <si>
    <t>parachutes; troop; ribbon; parachute systems; munition; flare; drone recovery; deceleration; cluster; chutes; ancillary; systems and components; parachute; mills; foreign; extraction; corporation manufactures; harnesses; cargo; items; packs; airborne; recovery; countries; corporation</t>
  </si>
  <si>
    <t>0.00008918465070731711</t>
  </si>
  <si>
    <t>5517</t>
  </si>
  <si>
    <t>0.00015296547024277167</t>
  </si>
  <si>
    <t>2568</t>
  </si>
  <si>
    <t>d06fe1ba61d765379d04278880d7dddf</t>
  </si>
  <si>
    <t>RSI Global, Inc.</t>
  </si>
  <si>
    <t>http://rsi-global.com</t>
  </si>
  <si>
    <t>RSI Global, Inc. designs, fabricates, installs, and services process control instrumentation solutions, safety systems, control panels, and related elements. The company offers PLC based systems, well and process control panels, fire and gas detection systems, hydraulic power units, chemical injection packages, SCADA and solar powered systems, and power distribution panels; E&amp;I field installation, pre-commissioning, commissioning, training/maintenance, third party compliance, and inspection and documentation services; and well test panel, and fire and gas detection system rental services. It also offers controls for reciprocating compressors, separators, pump packages, chemical injection packages, hydraulic power units, subsea tieback systems, and LACT units for the oil and gas industries; diving controls and systems for technical, military, and commercial diving industries; and small control systems, mechanical, and electrical cable assemblies, as well as tubing assemblies for military applications. In addition, the company offers AC/DC power distribution panels, alarm and bus potential junction boxes, battery switching panels, metering potential and communication interface panels, revenue metering panels, pumping station controls, wastewater monitoring and control products, weather monitoring stations, and bridge/traffic controls for utilities and municipalities. Further, it supplies instrumentation control products and components of various manufactures; and designs and fabricates generator switchgear, emergency switchgear, and shore power transfer systems. The company also serves the U.S. defense contractors and other industries worldwide. RSI Global, Inc. was formerly known as Ruelco Services, Inc. The company was founded in 1980 and is based in Harvey, Louisiana.</t>
  </si>
  <si>
    <t>Harvey</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</si>
  <si>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t>
  </si>
  <si>
    <t>rsi; power units; hydraulic power; diving; distribution panels; switchgear; fabricates; control products; process control; control panels; power distribution; hydraulic; injection; instrumentation; metering; assemblies; packages; commissioning; controls; weather monitoring; utilities and municipalities; transfer systems; solar powered systems; rental services; products and components; powered systems; power transfer systems; power transfer; offers ac; monitoring stations; lact; instrumentation solutions; industries worldwide; gas industries; field installation; electrical cable; documentation services; detection system; defense contractors; control instrumentation solutions; control instrumentation; communication interface; cable assemblies; separators; scada; tubing; subsea; compressors; junction boxes; units; detection systems; fire; military applications; safety systems; wastewater; shore; monitoring and control; chemical; switching; dc power; detection; municipalities; potential; bridge; documentation; bus; revenue; pumping; rental; junction; alarm; third party; compliance; boxes; contractors; traffic; utilities; oil and gas; party; pump; transfer; generator; third; elements; control systems; cable; station; solar powered; ac; pre; stations; interface; defense; test; emergency; weather; mechanical; dc</t>
  </si>
  <si>
    <t>0.00011562791646882282</t>
  </si>
  <si>
    <t>0.00017911637002758884</t>
  </si>
  <si>
    <t>2569</t>
  </si>
  <si>
    <t>6e48fbf626159e244333989bf8c2d194</t>
  </si>
  <si>
    <t>uAvionix Corporation</t>
  </si>
  <si>
    <t>http://www.uavionix.com</t>
  </si>
  <si>
    <t>uAvionix Corporation manufactures automatic dependent surveillancebroadcast (ADS-B) transceivers, receivers, and navigation tools to avoid flight collisions for drones. It offers Ping RX, an ADS-B tool that detects commercial aircraft threats, implements sense and avoid for drone operations, and integrates direct MAVLink with Pixhawk autopilot and APM mission planner; Ping2020, an ADS-B transceiver; and pingNAV, an ADS-B out compliant navigation source helps aircraft operators sense and avoid collisions. The company serves clients worldwide. uAvionix Corporation is based in Palo Alto, California.</t>
  </si>
  <si>
    <t>Playground Global, LLC</t>
  </si>
  <si>
    <t>reliably operate drones; real time airspace; embedded RF engineering; cloud services. aerospace.; national security. robotics; ADS-B transponder; Ping network; Palo Alto; cross-disciplinary team; Ping. uAvionix</t>
  </si>
  <si>
    <t>world's smallest; transponder; time airspace; team of experts; system combines; suas; safely and reliably; real time airspace; palo alto; palo; operate drones; nas; lightest; enable companies; disciplinary; alto; ads; gathered; cloud services; national security; smallest; reliably; rf; cross; airspace; safely; compliance; experts; combines; embedded; national; affordable; mapping</t>
  </si>
  <si>
    <t>0.00026406234441668145</t>
  </si>
  <si>
    <t>0.00030333732911430594</t>
  </si>
  <si>
    <t>2570</t>
  </si>
  <si>
    <t>1bd78ea776b2142074dd5d7b59e96671</t>
  </si>
  <si>
    <t>Corporacion Empresarial IUNIKA S.L.</t>
  </si>
  <si>
    <t>http://www.iunika.com</t>
  </si>
  <si>
    <t>Corporacion Empresarial IUNIKA S.L. designs, develops, manufactures, and markets products and solutions for the computing market. The company primarily offers IT hardware, computer devices, and services. It provides operating systems for various devices; Parental Bourder, a combination of integrated hardware and software components, which serves as a network service to filter content and sites; and Versatyle, a computer architecture compatibility chip that facilitates software compatibility, as well as enables PC owners to install and run operating systems. The company also offers system-on-chips for computer and consumer applications; iEDUKA, a digital classroom support system that provides network/Internet connectivity and business management support for schools and colleges; and PressBook, an e-book and press reader that uses a satellite signal to download the client's scheduled content. In addition, Corporacion Empresarial provides a range of ecological notebooks, netbooks, and desktops. It serves customers through a network of distributors in Spain and internationally. The company was founded in 2008 and is based in Madrid, Spain.</t>
  </si>
  <si>
    <t>46000000</t>
  </si>
  <si>
    <t>IUNIKA Press Book; IUNIKA PressBook; parental control; technology company IUNIKA; wide social impact; Parental control chip; MIPS architecture; parental control solution; high technology; best development solutions; electronic devices manufacturer; completely new concept; solar panels; completely innovative project; architecture compatibility chip; eve rincreasing need; technical service team; integrated worldwide press; digital USB key; Computing sector. information; Environmental protection research; mobile computing sector; market; bioplastic casings; Iunika S.A.; IUNIKA laptops; free software; efficient solutions; current computer market; PARENTAL BOURDER=PABO; latest generation; great prognosis; challenging project; international foundations; business environment; great speed; great flexibility; future vision; human relations; different patents; new items; governmental entities; Chip solution; non-monopolized components; main manufacturers; acute worldwide; specific needs; revolutionary company; enormous potential; various patents</t>
  </si>
  <si>
    <t>birth; resort; parents; newspapers and magazines; newspapers; mobile computing; mips; magazines; ecology; casings; borne; press; named; fruit; laboratories; book; organized; high technology; revolutionizing; patents; chip; incorporating; freedom; compatibility; chips; computing; carried; electronic devices; conservation; architecture; laptops; great; manufactured; thousands; combining; main; well organized; technical service team; technical service; teachers; system on chip; specialized technical; solution systems; solution capable; software and systems; social impact; service team; relations; purpose of developing; programmes; potential to revolutionize; panels for charging; organically; order to access; materials and solutions; manufacture and market; manageable; leisure applications; latest generation; indispensable; improve the performance; identify opportunities; ideals; governmental entities; future vision; find solutions; exclusive technology; eve; environmental conservation; enriched; enormous potential; emulator software; emulator; elegant design; electricity network; efficient solutions; downloads; dominate the market; dominate; distinctive; development solutions; develop solutions; derivatives; dates; corn; convinced; conventional plastic; control solution; constant improvement; components and software; chip solution; child; catalogue; anticipating; ages; adults; adult; adaptability; acute; capable</t>
  </si>
  <si>
    <t>0.000122182058787294</t>
  </si>
  <si>
    <t>0.00017381649004287778</t>
  </si>
  <si>
    <t>2571</t>
  </si>
  <si>
    <t>bf593ace-4ea4-a3af-be76-1437bb8b5738</t>
  </si>
  <si>
    <t>Lily</t>
  </si>
  <si>
    <t>https://www.lily.camera</t>
  </si>
  <si>
    <t>Lily is a flying camera that takes photos and video in the moment!. 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</si>
  <si>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Kevin Mahaffey (2); Dorm Room Fund (2); Slow Ventures (2); InnoSpring Seed Fund (2); Upside Partnership (2); SV Angel (2); Winklevoss Capital (2); SkyDeck | Berkeley; Sherpa Capital; Steve Jang; StartX; Seven Seas Partners; Unshackled Ventures; Shana Fisher; Spark Capital; The House Fund; Liquid2 Ventures</t>
  </si>
  <si>
    <t>lily; uc; takes photos; rowland; photos and video; leading investors; fisher; courage; basement; yellow; great products; spring; brick; angel; flying camera; brain; arduino; raspberry pi; raspberry; pi; moment; supported; heart; lab; prototype; clear; road; investors; purpose; photos; started; takes; consumer electronics; great; flying</t>
  </si>
  <si>
    <t>0.00020705308128586992</t>
  </si>
  <si>
    <t>10386</t>
  </si>
  <si>
    <t>0.0002564623776314922</t>
  </si>
  <si>
    <t>Certain data and content provided by https://www.crunchbase.com/organization/lily-robotics</t>
  </si>
  <si>
    <t>3c161ac8d004bfd04e0ab47adb0ba566</t>
  </si>
  <si>
    <t>Sunride</t>
  </si>
  <si>
    <t>Sunride develops Web applications for organizing and managing community solar installations. Sunride is based in Berlin, Germany.</t>
  </si>
  <si>
    <t>17715</t>
  </si>
  <si>
    <t>solar projects; community solar installations; Community solar projects; solar group installations; Sunride; renewable solar power; enable people; web application; software system/platform; town worldwide; solar panels; Solar Community; micro-utilities; simplicity; ease; rooftop; grid; city; organization; management; groups; money; customers</t>
  </si>
  <si>
    <t>community solar; organise; enable people; community solar projects; solar installations; solar projects; transforms; community; super simple; sold directly; solar group; solar community; software system; renewable solar power; platform to operate; platform for solar; people who live; people to install; organise community; manage solar; groups of people; buildings with clean; build solar; utilities; web application; renewable solar; town; install solar panels; fed; simplicity; install solar; manage; simplifies; supplying; groups; pool; organization; city; super; ease; sold; rooftop; money; live; install; directly</t>
  </si>
  <si>
    <t>0.0002663546105840373</t>
  </si>
  <si>
    <t>0.00026252063322110313</t>
  </si>
  <si>
    <t>2573</t>
  </si>
  <si>
    <t>abcb54cbb4d3b8d00c850afde6bfede2</t>
  </si>
  <si>
    <t>China Energy Technology Corp., Ltd.</t>
  </si>
  <si>
    <t>http://www.rrjtyn.com</t>
  </si>
  <si>
    <t>China Energy Technology Corp., Ltd. designs, manufactures, and sells solar water heaters and related solar products. The company offers vacuum tube solar energy collector, as well as the balcony flat panel solar energy collector type solar water heating systems that are used to generate hot water for residential use. It also provides air energy heaters and air energy floor heating systems. The company offers its products under the Renrenjia brand. China Energy Technology Corp., Ltd. was founded in 2009 and is based in Bengbu, China.</t>
  </si>
  <si>
    <t>Bengbu</t>
  </si>
  <si>
    <t>CETH (Pink Sheets LLC)</t>
  </si>
  <si>
    <t>solar energy collector; energy collector; energy technology; collector; corp; vacuum tube solar; vacuum tube; tube solar; floor heating systems; flat panel solar; balcony; solar water; heating systems; panel solar; heaters; floor heating; solar water heating; water heating systems; solar water heaters; sells solar; tube; water heating; floor; water heaters; solar products; vacuum; offers its products; brand; hot water; flat panel; type; hot</t>
  </si>
  <si>
    <t>0.0004987687918466687</t>
  </si>
  <si>
    <t>0.000424611118073094</t>
  </si>
  <si>
    <t>3287db4efc079bc18004b87c371a4258</t>
  </si>
  <si>
    <t>d.light design inc.</t>
  </si>
  <si>
    <t>http://www.dlight.com</t>
  </si>
  <si>
    <t>d.light design inc. manufactures and distributes solar lighting and power systems. The company offers single function bulbs, which include d.light A1, d.light S2, and d.light S20; multifunction bulbs, including d.light S100 and d.light S300; and power systems, such as d.light D20 and d.light D30. It also provides solar-powered LED lanterns and mobile chargers. The company partners with Department for International Development, Shell Foundation, and USAID. It offers its products through distributors and dealers in East Africa, West Africa, India, Southeast Asia, and the United States. d.light design inc. was founded in 2006 and is based in San Francisco, California with additional offices in China, India, and Kenya.</t>
  </si>
  <si>
    <t>49621672</t>
  </si>
  <si>
    <t>Draper Fisher Jurvetson (4); Omidyar Network (3); Garage Technology Ventures, LLC (3); Nexus Venture Partners (3); Acumen Fund, Endowment Arm (3); Gray Matters Capital, Endowment Arm (2); Gray Ghost Ventures; NewQuest Capital Partners; Mahindra &amp; Mahindra Limited; Norfund; Developing World Markets Finance LLP; KawiSafi Ventures Limited; KLP Norfund Investments AS; Energy Access Ventures SAS</t>
  </si>
  <si>
    <t>appliance; receptacle light shade; master processor; slave processor; appliance usage restriction; disabled state; appliance control; autonomously powered appliance; energy capture device; solar powered light; electronic components; associated appliance; portable light; solar-rechargeable LED lighting; reliable electricity; d.light manufactures; short payback periods; entire product line; affordable design. d.light; renewable energy solutions; solar lighting; power products; unobstructed light path; for-profit social enterprise; disable signal; award-winning solar lighting; water egress area; drainage channel; light source; appliances; additional usage; semi-urban households; South America; mobile chargers; D.light Design; usage signal; maintenance-free reliability; small businesses; mobile phone; present disclosure; threshold; valid code; electrical grid; products. d.light; Southeast Asia; United States; circuit board; power systems; East Africa; West Africa</t>
  </si>
  <si>
    <t>processor; threshold; lid; disabled; appliance; receptacle; configured; master; comprises; drainage; solar powered light; reliable electricity; powered light; plurality; light source; hollow interior; energy capture; disable; appliance control; access to reliable; billion people; electronic components; solar lighting; shade; hollow; side; usage; enabled; manufactures and distributes; households; channel; globally; associated; code; amount; signal; billion; appliances; second; power products; interior; solar powered; valid; unobstructed; system includes; supplying power; solutions designed; solar rechargeable led; solar rechargeable; solar powered led; short payback; shine; semi urban; rural and semi; rim; restriction; relates generally; relates; rechargeable led; receipt; profit social; products designed; printed circuit board; powered led; portable solar powered; period of time; opposing; offers maintenance; mobile chargers; led lanterns; inlet; includes a solar; impacted; households and small; entire product; encased; egress; distributors and dealers; distributed renewable energy; distributed renewable; disables; device for charging; charging the battery; amount of time; transmitting; offers solar powered; activation; iii; conduit; methods; southeast; transmits; electrical grid; dedicated to providing; place; reaching; led lighting products; hubs; exceeds; circuit board</t>
  </si>
  <si>
    <t>0.0002575925212872461</t>
  </si>
  <si>
    <t>0.0002552141811441325</t>
  </si>
  <si>
    <t>2575</t>
  </si>
  <si>
    <t>63f0739673d41f6d08845683ef0e0ba0</t>
  </si>
  <si>
    <t>Unibap AB (publ)</t>
  </si>
  <si>
    <t>http://www.unibap.com</t>
  </si>
  <si>
    <t>Unibap AB (publ) supplies vision processing and visual perception solutions in Sweden. The company offers industrial grade intelligent vision system-70 stereo cameras; optimized development environment kits for intelligent industrial automation, intelligent 3D vision, unmanned autonomous surveillance, managed surveillance, robot and drone guidance, and machine tooling inspection applications; heterogeneous computing modules for critical embedded applications; and RCab300, a healthcare logistics solution for the autonomous transportation of small goods, such as medications, test samples, and blood products, as well as pulling carts with linen, liquids, food, and sterilized goods. The company was founded in 2013 and is based in Uppsala, Sweden. It has locations in North America and the Middle East, as well as Nordic, Europe, and ROW.</t>
  </si>
  <si>
    <t>Uppsala</t>
  </si>
  <si>
    <t>Uppsala County</t>
  </si>
  <si>
    <t>1343298</t>
  </si>
  <si>
    <t>2611153</t>
  </si>
  <si>
    <t>UNIBAP (OMX Nordic Exchange Stockholm)</t>
  </si>
  <si>
    <t>vision perception further.; artificial intelligence. industrial.; intelligent automation; industrial automation</t>
  </si>
  <si>
    <t>vision perception; intelligent automation; perception; industrial automation; automation; artificial intelligence; artificial; intelligent</t>
  </si>
  <si>
    <t>0.00038086423996622193</t>
  </si>
  <si>
    <t>5588</t>
  </si>
  <si>
    <t>0.00036528837726334666</t>
  </si>
  <si>
    <t>2576</t>
  </si>
  <si>
    <t>2e42759c6a4775a78e826d5adda653fa</t>
  </si>
  <si>
    <t>SolPad, Inc.</t>
  </si>
  <si>
    <t>http://solpad.com</t>
  </si>
  <si>
    <t>SolPad, Inc. produces disruptive energy products. It offers SolPad, an integrated-home or off grid solar energy panel. The company also provides SolPad Home, a sustainable energy solution for powering homes with clean solar power. SolPad, Inc. was founded in 2012 and is based in Mountain View, California.</t>
  </si>
  <si>
    <t>solar energy panel; powering homes; grid solar energy; energy panel; clean solar power; clean solar; disruptive; energy solution; sustainable energy; powering; grid solar; energy products; sustainable; homes</t>
  </si>
  <si>
    <t>0.0002185142721377388</t>
  </si>
  <si>
    <t>4551</t>
  </si>
  <si>
    <t>0.00024845571648036307</t>
  </si>
  <si>
    <t>2577</t>
  </si>
  <si>
    <t>15535090-aeae-e5dd-a0a0-beb16f14827e</t>
  </si>
  <si>
    <t>SolarKal</t>
  </si>
  <si>
    <t>http://www.solarkal.com</t>
  </si>
  <si>
    <t>SolarKal is a network of solar energy brokers, representing commercial real estate owners who wish to install solar panels. SolarKal is the first solar brokerage company in the United States. We are a network of high skilled solar brokers that help businesses navigate the process of going solar. Our brokers take on the preliminary processes necessary to installing solar such as conducting a site evaluation, feasibility study, system design, and providing our clients with a preliminary assessment of their savings.</t>
  </si>
  <si>
    <t>brokers; preliminary; site evaluation; real estate owners; process of going; help businesses; feasibility study; estate owners; commercial real estate; commercial real; real estate; estate; representing; install solar panels; brokerage; going solar; installing solar; skilled; install solar; feasibility; navigate; conducting; evaluation; study; system design; assessment; going; installing; owners; savings; install; processes</t>
  </si>
  <si>
    <t>0.0003426995018319279</t>
  </si>
  <si>
    <t>40060</t>
  </si>
  <si>
    <t>0.00033638990238513226</t>
  </si>
  <si>
    <t>Certain data and content provided by https://www.crunchbase.com/organization/solarkal</t>
  </si>
  <si>
    <t>2578</t>
  </si>
  <si>
    <t>91827059-14e3-8918-ba3b-80d25e5f78b1</t>
  </si>
  <si>
    <t>Eznov</t>
  </si>
  <si>
    <t>http://ezmanta.eznov.com/en/</t>
  </si>
  <si>
    <t>Eznov specializes in flight stabilization. EZNOV specializes in flight stabilization. They develop products for the modeling and standalone drones market for professional use.</t>
  </si>
  <si>
    <t>Metz</t>
  </si>
  <si>
    <t>stabilization; market for professional; develop products; standalone; specializes; modeling</t>
  </si>
  <si>
    <t>0.00008964139248002989</t>
  </si>
  <si>
    <t>0.00017235798108919823</t>
  </si>
  <si>
    <t>Certain data and content provided by https://www.crunchbase.com/organization/eznov</t>
  </si>
  <si>
    <t>2579</t>
  </si>
  <si>
    <t>3af93b3f-07b9-b447-19cb-0860f38ec4f3</t>
  </si>
  <si>
    <t>Selenokhod</t>
  </si>
  <si>
    <t>http://www.selenokhod.com/</t>
  </si>
  <si>
    <t>Team Selenokhod is a privately funded Russian team of aerospace experts. Team Selenokhod (Russian: Селеноход) is a privately funded Russian team of aerospace experts led by Nikolay Dzis-Voynarovskiy. It was the first Russian team to enter the Google Lunar X Prize competition.
The team's name is derived from Lunokhod, the Soviet space program that sent two remote-controlled rovers to the moon, which became the first ever rovers to traverse the moon's surface. The team initially began work in October 2007, composed of nearly ten experienced engineers and managers. The team's vehicles are two rovers and a lander with a communications system on-board. Both 5 kg rovers contain four independent wheels, an HD camera, a solar panel, rechargeable batteries and a low-gain, omni-directional antenna.</t>
  </si>
  <si>
    <t>166000</t>
  </si>
  <si>
    <t>russian; rovers; team of aerospace; privately funded; privately; funded; traverse; system on board; space travel; space program; prize; omni directional; omni; moon; lander; experienced engineers; directional antenna; communications system; began work; experts; hd camera; directional; rechargeable batteries; remote controlled; derived; wheels; ten; geospatial; composed; competition; rechargeable; initially; enter; google; began; antenna; gain; managers; hd; travel; experienced; independent; controlled; program; board; engineers; communications</t>
  </si>
  <si>
    <t>0.00007317357398849878</t>
  </si>
  <si>
    <t>6564</t>
  </si>
  <si>
    <t>0.0001403251388167137</t>
  </si>
  <si>
    <t>Certain data and content provided by https://www.crunchbase.com/organization/selenokhod</t>
  </si>
  <si>
    <t>2580</t>
  </si>
  <si>
    <t>bfea95bc2e4e2348e8edda9efa1da201</t>
  </si>
  <si>
    <t>Triple Solar BV</t>
  </si>
  <si>
    <t>http://www.triplesolar.nl</t>
  </si>
  <si>
    <t>Triple Solar BV manufactures, installs, and assembles solar roof and wall panels. It offers roof covering that supply heat and electricity; collector panels, insulated collector panels, and sandwich panels (self supporting building components); wall collectors for industrial buildings; energy roof that supplies heat for charging and regenerating the geothermal storage; and hybrid panels that supplies heat, as well as electricity. The company is headquartered in Amsterdam, the Netherlands.</t>
  </si>
  <si>
    <t>supplies heat; collector panels; collector; wall panels; sandwich panels; roof covering; regenerating; offers roof; hybrid panels; heat and electricity; building components; assembles; sandwich; solar roof; industrial buildings; wall; triple; insulated; covering; geothermal; supporting; collectors; hybrid; charging</t>
  </si>
  <si>
    <t>0.00012342769233469314</t>
  </si>
  <si>
    <t>3942</t>
  </si>
  <si>
    <t>0.000182312145392785</t>
  </si>
  <si>
    <t>2581</t>
  </si>
  <si>
    <t>066506939473ed16910123b2a8978945</t>
  </si>
  <si>
    <t>Advanced Solar Electric, Inc.</t>
  </si>
  <si>
    <t>http://www.advancedsolarelectric.com</t>
  </si>
  <si>
    <t>Advanced Solar Electric, Inc. provides residential solar electric system and light commercial PV system design and installation services in California. The company offers solar electrical system and mount solar panels; and clay tile roofs, concrete tile roofs, wood shakes and shingles, composition shingles, steel roof systems, standing seams, cold process roofing, single ply roof systems, energy rated cool roofs, slates, synthetic shake and slates, and coatings, as well as fuel cells. Advanced Solar Electric, Inc. is based in Thousand Oaks, California.</t>
  </si>
  <si>
    <t>Thousand Oaks</t>
  </si>
  <si>
    <t>slates; shingles; advanced solar; roof systems; tile; solar electric; roofs; solar electrical; single ply; shakes; shake; pv system design; ply; offers solar electrical; mount solar panels; mount solar; light commercial; energy rated; cool roofs; commercial pv; cold process; clay; solar electric system; electric system; electrical system; composition; synthetic; standing; rated; fuel cells; concrete; cool; design and installation; pv system; cold; wood; system design; residential solar; mount; installation services; coatings; roofing; steel; offers solar</t>
  </si>
  <si>
    <t>0.00035963748642546187</t>
  </si>
  <si>
    <t>16842</t>
  </si>
  <si>
    <t>0.0003564093896865036</t>
  </si>
  <si>
    <t>2582</t>
  </si>
  <si>
    <t>51ef40f5-8c5d-a1d8-bf9b-48e4e4b4ed8c</t>
  </si>
  <si>
    <t>ADS Solar</t>
  </si>
  <si>
    <t>http://www.adssolar.com.au</t>
  </si>
  <si>
    <t>ADS Solar is CEC accredited solar panel installation company based in Sydney. We delivers quality solar system from 1.5Kw to 10kW range.</t>
  </si>
  <si>
    <t>kw; quality solar system; kw to kw; kw range; cec accredited; ads; accredited solar panel; accredited solar; cec; accredited; quality solar; solar panel installation; panel installation; solar system; delivers</t>
  </si>
  <si>
    <t>0.000430170315946082</t>
  </si>
  <si>
    <t>9270</t>
  </si>
  <si>
    <t>0.0003484818261672549</t>
  </si>
  <si>
    <t>Certain data and content provided by https://www.crunchbase.com/organization/ads-solar</t>
  </si>
  <si>
    <t>2583</t>
  </si>
  <si>
    <t>7aee8ca8-9d2e-5af5-ebff-d0e1501609aa</t>
  </si>
  <si>
    <t>G drones</t>
  </si>
  <si>
    <t>http://www.g-drones.com.br/</t>
  </si>
  <si>
    <t>G Drones equipment is safe, easy to operate and sold complete, ready to use. They allow oblique aerial imaging, georeferenced and orthorectified mosaics, point clouds, MDS, MDT, contours, NDVI, and 3D models.
They use and market the G plane models, G survey S and G survey M, G Quad, G octa and G hexa (multi-rotors), offering customers configuration options for various applications.</t>
  </si>
  <si>
    <t>orthorectified; oblique; hexa; contours; configuration options; mosaics; survey; point clouds; ndvi; multi rotors; georeferenced; models; easy to operate; clouds; rotors; quad; plane; aerial imaging; configuration; sold; ready; imaging; offering; point; options; safe</t>
  </si>
  <si>
    <t>0.00037269275487213647</t>
  </si>
  <si>
    <t>3647</t>
  </si>
  <si>
    <t>0.0003621890388724662</t>
  </si>
  <si>
    <t>Certain data and content provided by https://www.crunchbase.com/organization/g-drones</t>
  </si>
  <si>
    <t>2584</t>
  </si>
  <si>
    <t>d1777a70-9edd-eca6-19e7-d41640cd7ddf</t>
  </si>
  <si>
    <t>ONAGOfly</t>
  </si>
  <si>
    <t>http://www.onagofly.com/</t>
  </si>
  <si>
    <t>Revolutionizing the drone industry by enabling users to take photos &amp; videos from all possible angles, whenever and wherever. With big features in a small package, the capabilities of this powerful, palm-sized drone are endless. ONAGOfly includes a high-resolution camera, GPS navigation, obstacle avoidance, lightweight, instant take off + landing, p2p streaming, long battery life, smile detection, and an app to sync everything with your phone.</t>
  </si>
  <si>
    <t>2141178</t>
  </si>
  <si>
    <t>sync; smile; small package; revolutionizing the drone; palm sized; long battery life; long battery; gps navigation; enabling users; obstacle avoidance; palm; endless; obstacle; angles; revolutionizing; battery life; instant; drone industry; avoidance; streaming; sized; high resolution; videos; photos; landing; resolution; lightweight; big; package; app; powerful; gps; navigation; phone; photography; enabling; detection; capabilities</t>
  </si>
  <si>
    <t>0.00021398557733657634</t>
  </si>
  <si>
    <t>4826</t>
  </si>
  <si>
    <t>0.00023523202491332259</t>
  </si>
  <si>
    <t>Certain data and content provided by https://www.crunchbase.com/organization/onagofly</t>
  </si>
  <si>
    <t>2585</t>
  </si>
  <si>
    <t>f5d26621d91383ea1265a0927123bd9c</t>
  </si>
  <si>
    <t>PowerGen Renewable Energy</t>
  </si>
  <si>
    <t>http://powergen-renewable-energy.com</t>
  </si>
  <si>
    <t>PowerGen Renewable Energy provides energy solutions to residential, community, commercial, government, and industrial customers in East Africa and beyond. It offers solar panels, wind turbines, inverters, batteries, controllers, solar pumps, UPS/backup, and Pico-solar (lanterns) products. The company also provides solar/wind home systems, solar water pumping and heating systems, remote charging stations, and street lighting systems; and other renewable energy-related equipment, such as anemometers, power meters, turbine towers, panel mounts, and more. In addition, it offers system design and engineering, equipment and technology procurement, implementation and integration, and operations and maintenance services. The company was founded in 2011 and is based in Nairobi, Kenya with an additional satellite office and retail outlet in Narok.</t>
  </si>
  <si>
    <t>Stichting DOB Equity; AHL Venture Partners</t>
  </si>
  <si>
    <t>industrial-scale solar PV; turnkey energy solutions; renewable energy resources; challenges. renewable energy; home wind turbine; off-grid demands; East Africa; one-stop solution; industrial customers; wind systems; PowerGen</t>
  </si>
  <si>
    <t>wind turbine system; wind systems; variety of markets; turnkey energy; turbine system; solution to energy; solar pv array; services that enable; scale solar pv; renewable energy resources; industrial scale; grid demands; customers in east; solutions to residential; enable customers; pv array; industrial customers; offers a range; energy resources; range of products; demands; photo voltaic; voltaic; east; scale solar; wind turbine; challenges; turnkey; products and services; turbine; robust; advantage; founded; photo; array; resources; solar pv; community; energy solutions</t>
  </si>
  <si>
    <t>0.0003351955040184534</t>
  </si>
  <si>
    <t>15050</t>
  </si>
  <si>
    <t>0.00036514739932775177</t>
  </si>
  <si>
    <t>2586</t>
  </si>
  <si>
    <t>8fcf2f1e-4ca0-d011-c920-7c634302c6f5</t>
  </si>
  <si>
    <t>Logic Consulting</t>
  </si>
  <si>
    <t>http://www.logicapplications.net</t>
  </si>
  <si>
    <t>Logic Consulting has developed drone master which helps users to fly their ar.drone with their iPhone 4/4S or iPod touch 4th Generation.</t>
  </si>
  <si>
    <t>ipod touch; helps users; ipod; logic; ar; master; iphone; touch; helps; consulting; fly</t>
  </si>
  <si>
    <t>0.00008137448939707321</t>
  </si>
  <si>
    <t>0.0001290146382264039</t>
  </si>
  <si>
    <t>Certain data and content provided by https://www.crunchbase.com/organization/logic-consulting</t>
  </si>
  <si>
    <t>2587</t>
  </si>
  <si>
    <t>e19812819c7961d97553bafdc31af2c1</t>
  </si>
  <si>
    <t>Hawkin's Bazaar Ltd.</t>
  </si>
  <si>
    <t>http://www.hawkin.com</t>
  </si>
  <si>
    <t>Hawkin's Bazaar Ltd. operates stores that sell curiosities, toys, gifts, gadgets, and games for various occasions to men, women, girls, and boys in the United Kingdom. It sells gadgets, such as remote controlled cars and helicopters, and batteries; books, quirky gifts, film and TV merchandise, fun mugs, funky lights, and adult party ideas; games, puzzles, magic toys, educational toys, soft toys, outdoor toys, toy cars, TY toys, pocket money toys, fiddle toys, bath toys, crafts, and music toys; party accessories and bags for kids, as well as products for grown-up parties; drones and helicopters, RC cars, and SYMA helicopters; and diecast models of automobiles. It also offers products online. The company was founded in 1973 and is based in Norwich, United Kingdom. Hawkin's Bazaar Ltd. operates as a subsidiary of Tobar Group Trading Ltd.</t>
  </si>
  <si>
    <t>Tobar Group Trading Ltd</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</si>
  <si>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t>
  </si>
  <si>
    <t>toys; gifts; helicopters; gadgets; cars; games; well as products; ty; toy cars; stores that sell; puzzles; offers products online; occasions; mugs; girls; film and tv; fiddle; educational toys; crafts; boys; adult; party; merchandise; men; women; magic; kids; toy; remote controlled; automobiles; parties; bath; pocket; soft; rc; books; grown; offers products; music; ideas; products online; bags; educational; fun; tv; sell; stores; models; controlled; money; outdoor</t>
  </si>
  <si>
    <t>0.00043548750244266703</t>
  </si>
  <si>
    <t>34363</t>
  </si>
  <si>
    <t>0.0005296108934363487</t>
  </si>
  <si>
    <t>e333d64f02e8cf27d637c07e060d45d1</t>
  </si>
  <si>
    <t>MotionDSP Inc.</t>
  </si>
  <si>
    <t>http://www.motiondsp.com</t>
  </si>
  <si>
    <t>MotionDSP Inc. provides real time video enhancement software and 2-D mapping software solutions. The company offers Ikena ISR, a software that allows organizations to process and enhance video in real time; Ikena Forensic, a video enhancement software that identifies details in videos, such as faces and make/model of cars to produce forensically valid evidence; Ikena Cloud, an API for cloud-based processing of video files and live video streams; and Ikena Spotlight, a video and audio redaction software that helps users to automate the process of blurring faces and other personally identifiable information for saving police departments. It serves the U.S. Department of Defense, national intelligence agencies, homeland security sectors, and various law enforcement communities; and commercial markets, such as military, oil and gas, forestry, inspection services, energy, transportation, and more. The company was founded in 2005 and is based in Burlingame, California.</t>
  </si>
  <si>
    <t>In-Q-Tel, Inc.; NVIDIA Corporation</t>
  </si>
  <si>
    <t>Ikena Forensic; Ikena ISR; image processing; Ikena Forensic Pro; video; evidence spotlight tool; image processing algorithms; Ikena WAMI; IP video stream; commercial Graphics Processors; real-time fidelity improvement; image processing software; fast video processing; processing long video; video clarification tools; Ikena Evidence Spotlight; UAS/drone video cameras; poorly lit video; Import digital video; automated image processing; real-time image processing; Motion Video; new IP video; Ikena software; software. video. video; forensic video; image processing engineers; Forensic Pro features; single progressive image; valuable data extraction; Ikena’s presets; video analytics; real-time video; forensically valid evidence; high stakes questions; stabilization algorithm leverages; video source; manual frame-averaging tools; Google Earth-like image; video frames; Pair expert FMV; critical information; forensically valid results; video forensics; video systems; tools sharpen edges; video file; auto settings; super-resolution-based reconstruction algorithms; video evidence</t>
  </si>
  <si>
    <t>forensic; super resolution; evidence; fmv; isr; gpus; stakes; processing algorithms; nvidia; fidelity; artifacts; extract; algorithm; image processing; analysts; stabilization; what's happening; vision and image; valid; single click; shadows; robustly; motion video; jitter; ip video; interoperate; image processing software; happened; full motion video; full motion; forensically; extracts; cpus; amd; advanced computer; contrast; wide area; reconstruction; drone video; noise; super; compression; processing software; click; scene; mitigate; happening; graphics; motion; resolution; processors; automating; manual; detecting; details; algorithms; laptop; forest; file; computer vision; pro; settings; fine; valuable; color; answer; running; enhanced; moving; ip; enhance; precisely; stream; requiring; questions; image; frame; videos; adapt; challenges; meets; streaming; depth; matter; tool; auto; shelf; objects; fast; takes; suite; city; address; improvement; frames; sophisticated; patented; fields; workstation; workload</t>
  </si>
  <si>
    <t>0.00012392924057730227</t>
  </si>
  <si>
    <t>11071</t>
  </si>
  <si>
    <t>0.0001739301166988944</t>
  </si>
  <si>
    <t>2589</t>
  </si>
  <si>
    <t>f792d259ac4af19d095d2ea3cc1105da</t>
  </si>
  <si>
    <t>East Penn Manufacturing Co., Inc.</t>
  </si>
  <si>
    <t>http://www.eastpenn-deka.com</t>
  </si>
  <si>
    <t>East Penn Manufacturing Co., Inc. designs and manufactures lead-acid batteries to customers worldwide. It offers starting, lighting, and ignition batteries; reserve power batteries; and cable and wire products, including primary wires, 105 degree wires, starter cables, trailer wires, speaker wires, and audio cables. The companys products are used in automotive, marine, lawn and garden, agricultural, mobility fleet, airline ground support, AGV, rail and locomotive, telecommunications, uninterruptible power supply, grid optimization services, renewable energy, and CATV market; and trucks, buses and equipment, power sports, recreational vehicles, golf car/EV, floor care equipment, and industrial lift trucks. Its products are sold on a private label basis, such as distribution through auto parts retailers in North America. East Penn Manufacturing Co., Inc. was founded in 1946 and is based in Lyons Station, Pennsylvania. It has warehouse and distribution locations in the United States and Canada.</t>
  </si>
  <si>
    <t>Lyons Station</t>
  </si>
  <si>
    <t>Deka Outdoorsman Batteries; East Penn; lead-acid batteries; cable television batteries; East Penn Manufacturing; stationary battery applications; flush cover batteries; innovative lead-acid battery; Deka Solar series; battery accessories; Solar Battery Series; reliable batteries; battery accessory products; power stationary battery; UPS batteries; Penn Manufacturing Company; maintenance-free back-up power; industrial motive power; Penn Manufacturing Co.; Deka Unigy; renewable energy applications; flush cover Group; advanced research methods; wire products; Monitoring Solar Panel; Cathodic Protection Missile; highly skilled engineers; Navigational Aids Communications; frequent deep cycles; unique valve-regulated design; Residential/Small Village Road; storage life season; harmful acid spills; Railway Signal Refrigeration; broad product offering; Special envelope separators; superior cranking capacity; cable products; solar applications; wire products as well as a full; farm equipment; engine lawn; power tractors; valve-regulated technologies; specialty markets; internal shorting; world leader; different types; highest quality; Wind Generation</t>
  </si>
  <si>
    <t>deka; valve regulated; regulated; wire products; lead acid batteries; battery accessories; acid batteries; lead acid; stationary; acid; valve; flush; east; season; maintenance free; wire; cable; lead; telecommunications; wire and cable; wind generation; wheelchair; types of batteries; tractors; spills; specialty markets; solar panel electricity; skilled engineers; series of batteries; sealed lead acid; sealed lead; roughest; repair work; renewable energy applications; recreational vehicles; providing superior; products as well; pound; panel electricity; navigational aids; motive; meticulous; lead acid battery; lawn and garden; highly skilled engineers; flooded; farm equipment; energy applications; desirable; designed to offer; controlled manufacturing; computer controlled; cathodic protection; cathodic; calcium; cable television; cable products; broad product; battery accessory; batteries and accessories; amps; acid battery; accessory products; solar applications; separators; danger; caps; cover; solar battery; highly skilled; frequent; vent; navigational; gel; applications including; village; plenty; ordnance; envelope; absorbed; marine; preventing; battery technology; series; missile; lawn; aids; sides; railway; cycles; accessory; water pumping; terrain; plates; skilled; measured; lost; remote monitoring; harmful; recreational</t>
  </si>
  <si>
    <t>0.00008568732663426102</t>
  </si>
  <si>
    <t>0.0001531641721554979</t>
  </si>
  <si>
    <t>2590</t>
  </si>
  <si>
    <t>fa8454fde17ac461be92ece464d0413c</t>
  </si>
  <si>
    <t>Duke Robotics, Inc.</t>
  </si>
  <si>
    <t>http://www.dukeroboticsys.com</t>
  </si>
  <si>
    <t>Duke Robotics, Inc. develops and manufactures robotic weaponry system. The company was founded in 2016 and is headquartered in Gulf Breeze, Florida.</t>
  </si>
  <si>
    <t>Gulf Breeze</t>
  </si>
  <si>
    <t>Duke robotics; advanced robotics systems; national security. robotics; robotic stabilization systems.; drones. homeland security.</t>
  </si>
  <si>
    <t>duke; stabilization systems; robotics systems; robotics develops; develops robotic; advanced robotics; national security; stabilization; homeland security; homeland; robotic; national</t>
  </si>
  <si>
    <t>0.00025385043274599986</t>
  </si>
  <si>
    <t>13840</t>
  </si>
  <si>
    <t>0.00027533225326873285</t>
  </si>
  <si>
    <t>6722bafe3a69681a60c3856c7b371ac2</t>
  </si>
  <si>
    <t>Century Extrusions Limited</t>
  </si>
  <si>
    <t>http://www.centuryextrusions.com</t>
  </si>
  <si>
    <t>Century Extrusions Limited manufactures and sells aluminum extruded products in India and internationally. It provides profiles for architectural applications, such as building systems, structural glazing, curtain walls, aluminum rolling shutters, windows, doors, partitions, false ceilings, tower bolts, hand rails, door handles, hinges, drapery rods, modular furniture, etc.; aluminum form works; road transport sections; rail coach windows and doors; manufacture of automobile components; and heat transfer in electronics and electrical gadgets. The company also offers profiles for electrical applications, including tubes and flats for bus bars; transmission line hardware, such as P.G. clamps; and H-connectors, repair sleeves, lugs, solar panels, etc. In addition, it provides profiles for engineering applications comprising motor housings, gear pump casings, ferrules, A.C. louvers, machinery parts, elevators, pneumatic actuators, pneumatic cylinders, valve bodies, etc.; and various defense applications and others. Further, the company offers extruded and cold drawn round bars, and hexagonal bars for various engineering applications; and extruded and cold drawn rods/wires in coil form for use as armor rods, lamp pin stock, metalizing wire, rivet stock, welding filler wire, etc. Additionally, it manufactures power transmission and distribution line hardware. Century Extrusions Limited markets its products under the Century brand name. The company was incorporated in 1988 and is headquartered in Kolkata, India.</t>
  </si>
  <si>
    <t>500083 (Mumbai Stock Exchange); CENTEXT (National Stock Exchange of India)</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</si>
  <si>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t>
  </si>
  <si>
    <t>rods; extruded; engineering applications; cold drawn; bars; drawn; profiles; pneumatic; cold; doors; wire; valve bodies; transmission line hardware; structural glazing; sleeves; shutters; road transport; pneumatic actuators; pg; partitions; lugs; louvers; hinges; hexagonal; flats; filler; electrical gadgets; electrical applications; drapery; door handles; defense applications; curtain walls; coach; casings; building systems; automobile components; armor; architectural applications; applications comprising; aluminum; windows and doors; manufactures power; housings; false; extrusions; coil; power transmission; clamps; transmission; sections; pin; elevators; century; transmission and distribution; rolling; ceilings; bolts; windows; rails; lamp; cylinders; curtain; form; heat transfer; bodies; handles; valve; glazing; actuators; round; rail; welding; gadgets; automobile; bus; gear; tower; wires; connectors; walls; tubes; machinery; road; furniture; door; additionally; motor; comprising; architectural; manufactures and sells; structural; pump; transfer; transport; hand; modular; ac; defense; repair</t>
  </si>
  <si>
    <t>0.0005146813390975106</t>
  </si>
  <si>
    <t>33884</t>
  </si>
  <si>
    <t>0.000540299818956196</t>
  </si>
  <si>
    <t>2592</t>
  </si>
  <si>
    <t>e206d20978826c95ba3a488accd3c567</t>
  </si>
  <si>
    <t>DSG Retail Limited</t>
  </si>
  <si>
    <t>http://www.currys.co.uk</t>
  </si>
  <si>
    <t>DSG Retail Limited, doing business as Currys, retails kitchen appliances, televisions and entertainment products, cameras, audio products, computing products, personal computer accessories, phones, smart watches and fitness products, drones, smart toys and gadgets, and other small appliances. It also serves customers via online. The company was incorporated in 1952 and is based in London, United Kingdom with stores in Colchester, Clacton, Ipswich, Chelmsford, Southend-On-Sea, Bury St Edmunds, Basildon, Leicester, and Harlow, United Kingdom. DSG Retail Limited operates as a subsidiary of Dixons Carphone plc.</t>
  </si>
  <si>
    <t>22995200</t>
  </si>
  <si>
    <t>Dixons Carphone plc</t>
  </si>
  <si>
    <t>British electrical retailing; electrical retailing company; household appliances; high street stores.; home electronics; Currys; United Kingdom; electronics. retail; superstores</t>
  </si>
  <si>
    <t>retailing; british; household appliances; selling; household; specialized; appliances; street; stores; retail</t>
  </si>
  <si>
    <t>0.00008070524894659769</t>
  </si>
  <si>
    <t>0.00012352223674454363</t>
  </si>
  <si>
    <t>2593</t>
  </si>
  <si>
    <t>5be1cb114afdb23e3192693dca7df487</t>
  </si>
  <si>
    <t>LG Electronics U.S.A., Inc.</t>
  </si>
  <si>
    <t>http://www.lg.com</t>
  </si>
  <si>
    <t>LG Electronics U.S.A., Inc. sells home appliances, entertainment products, mobile communications products, and business solutions in the United States. The company provides televisions, DVD players and recorders, home theatre systems, LED projectors, audio systems, refrigerators, cooking gas ranges, built in ovens, cook tops, microwave ovens, warming drawers, hoods, home laundry, dishwashers, washers, dryers, air conditioners, and humidifiers. It also offers computer products, including monitors and optical media products. In addition, the company provides mobile phone accessories, such as batteries, Bluetooth, cables, chargers, headsets/hands free, and software; SuperSign, a suite of digital signage solutions; solar panels for commercial and utility scale installations; and video conference systems. LG Electronics U.S.A., Inc. has a strategic alliance with Ballistic Case Company. The company was incorporated in 1978 and is headquartered in Englewood Cliffs, New Jersey with an additional headquarters in Alpharetta. It operates training facilities in Rancho Cucamonga, California; and Atlanta, Georgia. The company also has a research and development center in Buffalo Grove, Illinois; and a distribution hub in Alliance, Texas. LG Electronics U.S.A., Inc. operates as a subsidiary of LG Electronics Inc.</t>
  </si>
  <si>
    <t>Englewood Cliffs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</si>
  <si>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t>
  </si>
  <si>
    <t>lg electronics; lg; ovens; alliance; usa; video conference systems; video conference; training facilities; theatre; strategic alliance; scale installations; phone accessories; panels for commercial; optical media; offers computer; mobile phone accessories; microwave ovens; hoods; hands free; entertainment products; dvd players; drawers; dishwashers; development center; cook tops; cook; conference systems; computer products; communications products; business solutions; built in ovens; ballistic; audio systems; humidifiers; conference; recorders; laundry; digital signage; cooking; warming; tops; projectors; washers; headsets; dvd; commercial and utility; air conditioners; televisions; dryers; ranges; conditioners; refrigerators; hands; microwave; hub; signage; mobile phone; bluetooth; suite; players; entertainment; utility scale; strategic; monitors; case; audio; cables; chargers; center; optical; media; appliances; phone; communications</t>
  </si>
  <si>
    <t>0.00042195339174037953</t>
  </si>
  <si>
    <t>10677</t>
  </si>
  <si>
    <t>0.00041576126024926035</t>
  </si>
  <si>
    <t>2594</t>
  </si>
  <si>
    <t>244244352f5b0106e3bc79e5b12db8f8</t>
  </si>
  <si>
    <t>Teambition</t>
  </si>
  <si>
    <t>http://www.teambition.com</t>
  </si>
  <si>
    <t>Teambition provides software for project management and provides collaboration tools to improve work efficiency. The company was founded in 2011 and is headquartered in China.</t>
  </si>
  <si>
    <t>17396567</t>
  </si>
  <si>
    <t>IDG Capital Partners (2); Vangoo Capital Partners (2); G10 Anson Roadobi Partners (2); Northern Light Venture Capital; Microsoft Accelerator; Tencent Holdings Limited</t>
  </si>
  <si>
    <t>project; teambition; File Library; Teambition File Library; members; tasks; complete new product; Teambition Business; project progress; Teambition mobile app; real time; mobile phone. teambition; members contact information; awesome cooperating apps; beautiful organized way; project members; multiple file collections; place. apps. internet.; team collaboration platform; new project; Teambition inbox; project collaboration; project manager; project data; Teambition Events; share files; Product Description; arrange meetings; recent activities; campaign case; home page; Post Wall; calendar app; Task Board; multiple tasklists; subscription link; UNLIMITED storage; online discussion; access permission; individual client; unlimited number; data loss; specific file; higher level; handy apps; multiple projects; simple way; posts; encryption technology; View activity</t>
  </si>
  <si>
    <t>colleagues; posts; library; file; discuss; members; handy; encrypted; discussed; arrange; invite; tasks; files; slide; involve; progress; task; cooperation; updated; anytime; upload; unlimited; download; learn; apps; share; view; collaboration; activity; add; board; safely; wall; events; what's happening; unlimited number; thought; team collaboration; subscribe; straightforwardly; ssl; sooner; simple and elegant; sees; reply; reminds; range of clients; quad drone; pushed; provide full; project manager; project data; permission; online auctions; noticed; notebook; multiple projects; meetings; manage your projects; manage access; library offers; invite friends; higher level; helps you manage; happening in real; full functionality; full control; focused on making; editable; discussion; deadline; cooperating; cooperate; collections; calendar; auctions; assign tasks; advanced features; manage; mac; chrome; assign; visiting; shares; notes; menu; encryption; attachments; case; statistics; publish; notification; collaborate; grasp; edit; promise; campaign; awesome; place; participate</t>
  </si>
  <si>
    <t>0.00036169932281949926</t>
  </si>
  <si>
    <t>7776</t>
  </si>
  <si>
    <t>0.00037460410935314466</t>
  </si>
  <si>
    <t>c24be2e2-34e3-f021-3da2-728fd03bfef5</t>
  </si>
  <si>
    <t>Nervey</t>
  </si>
  <si>
    <t>http://nervey.com</t>
  </si>
  <si>
    <t>Nervey is a provider of cloud services and information management services to business clients. Nervey is dedicated to data analysis of Internet of things, artificial intelligence in practice and etc..</t>
  </si>
  <si>
    <t>provider of cloud; business clients; internet of things; cloud services; practice; things; data analysis; management services; artificial intelligence; artificial; dedicated</t>
  </si>
  <si>
    <t>0.0007171438973172081</t>
  </si>
  <si>
    <t>22917</t>
  </si>
  <si>
    <t>0.0006315306041076329</t>
  </si>
  <si>
    <t>Certain data and content provided by https://www.crunchbase.com/organization/nervey</t>
  </si>
  <si>
    <t>2596</t>
  </si>
  <si>
    <t>00ca4b65f12e9bfb9601f05a73bebfc2</t>
  </si>
  <si>
    <t>Steriwave-GDT Tek</t>
  </si>
  <si>
    <t>http://www.steriwave-gdt-tek.com</t>
  </si>
  <si>
    <t>Steriwave-GDT Tek provides waste heat energy systems. Its system heats a medium from a liquid to gaseous state through the use of waste/solar heat; and its absorption method for heat transfer is achieved through various types of heat exchangers or parabolic solar panels. The company is based in the United States. Steriwave-GDT Tek operates as a subsidiary of GDT Tek Inc.</t>
  </si>
  <si>
    <t>types of heat; transfer is achieved; tek; parabolic solar panels; parabolic solar; method for heat; liquid to gaseous; heat energy; gdt tek; gdt; gaseous; exchangers or parabolic; absorption method; heats; waste; waste heat; solar heat; parabolic; heat transfer; heat exchangers; exchangers; absorption; achieved; method; medium; liquid; transfer; energy systems; types</t>
  </si>
  <si>
    <t>0.00036042275207650963</t>
  </si>
  <si>
    <t>0.00039515600501455477</t>
  </si>
  <si>
    <t>4b42f53819a04c8ffb98d785de7b739d</t>
  </si>
  <si>
    <t>One Group Construction</t>
  </si>
  <si>
    <t>http://www.onegroupconstruction.com</t>
  </si>
  <si>
    <t>One Group Construction Limited, through its subsidiaries, provides construction services in the United Kingdom. The companys services include civil engineering, commercial and residential building, property development and management, road and infrastructure surfacing, commercial fenestration, renewable energy solutions, and plant hire and equipment sales, as well as infrastructure and construction projects, including new home and office buildings, roads, motorways, bridges, docks and town centre redevelopments. The company offers commercial construction services, including new builds, extensions, and refurbishments; construction services for schools (private and public), nurseries, colleges, and universities; construction services the healthcare sector; construction services for new builds, extensions, and refurbishments within schools, police stations, prisons, and hospitals; and gymnasiums, dance studios, squash courts, tennis, netball, football, and multi-use games area construction services. It also provides construction services for industrial new build depots, industrial units or distribution centers, conversions, transformations, and the amalgamation of existing buildings; construction services for projects, including refurbishment conversions and renovations for buildings, such as libraries, care homes, and public buildings; and construction services for private residential and social housing projects. In addition, the company offers PVC-U, hardwood, aluminum, triple glazing, conservation, secondary, and sash windows; PVC-U, wood, composite, bi-fold, and aluminum doors; conservatory solutions that include organizers, garden rooms, combinations, gables, and Victorian and Edwardian conservatories; UPVC roofline, soffits, fascias, bargeboards, guttering, and PVCU cladding products; and solar PV and thermal panels. One Group Construction Limited was founded in 2013 and is based in Ipswich, United Kingdom with additional offices in the United Kingdom.</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</si>
  <si>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t>
  </si>
  <si>
    <t>construction services; refurbishments; conversions; extensions; pvc; upvc; triple glazing; tennis; surfacing; services for industrial; sash windows; sash; roofline; residential building; pv and thermal; private residential; police stations; plant hire; organizers; offers pvc; netball; infrastructure and construction; industrial units; housing projects; hardwood; guttering; fascias; existing buildings; equipment sales; docks; development and management; depots; dance; courts; commercial construction; care homes; bi fold; amalgamation; schools; property development; conservatories; social housing; renovations; public buildings; private and public; libraries; distribution centers; combinations; studios; prisons; football; civil engineering; fold; town; solutions that include; refurbishment; construction projects; centre; colleges; aluminum; offers commercial; bi; builds; hire; triple; office buildings; cladding; thermal panels; glazing; bridges; roads; secondary; police; rooms; private; commercial and residential; garden; conservation; renewable energy solutions; hospitals; universities; composite; healthcare; wood; road; games; doors; housing; subsidiaries; services include; civil; social; centers; windows; care; office; stations; sector; solar pv; property</t>
  </si>
  <si>
    <t>0.00022822963989975304</t>
  </si>
  <si>
    <t>3171</t>
  </si>
  <si>
    <t>0.0002514474942018467</t>
  </si>
  <si>
    <t>2598</t>
  </si>
  <si>
    <t>a06b08f34a8b082d907be91111c24b4b</t>
  </si>
  <si>
    <t>SatixFy Israel Ltd.</t>
  </si>
  <si>
    <t>http://www.satixfy.com</t>
  </si>
  <si>
    <t>SatixFy Israel Ltd. operates as a semiconductor company that develops costeffective SoCs for satellite communications. The company was founded in 2012 and is headquartered in Rehovot, Israel.</t>
  </si>
  <si>
    <t>Catalyst Investments L.P.; China Everbright Investment Management Limited</t>
  </si>
  <si>
    <t>Satellite communications startup; drone communications. satellite; Quasi-Satellite communication technology; IoT devices; Gateway equipment; satellite capacity; communication. semiconductor; big markets; private networks; rural areas; OPEX; Payloads</t>
  </si>
  <si>
    <t>satellite communication; satellite; well as drone; unconnected; reduces the cost; quasi; provider of satellite; private networks; opex; gateway; communication technology; areas as well; satellite communications; iot devices; radically; rural areas; leading provider; communications; terminals; targets; payloads; increases; iot; rural; reduces; startup; weight; big; networks; capacity; size; private</t>
  </si>
  <si>
    <t>0.0004905688706858441</t>
  </si>
  <si>
    <t>22683</t>
  </si>
  <si>
    <t>0.0005133619700897612</t>
  </si>
  <si>
    <t>2599</t>
  </si>
  <si>
    <t>043e217e-ee0c-c505-5ee5-d559534b9bc3</t>
  </si>
  <si>
    <t>Direct Energy Solar</t>
  </si>
  <si>
    <t>http://www.astrumsolar.com</t>
  </si>
  <si>
    <t>Ranked #2 on Inc. Magazine’s 2012 list of fastest growing private U.S. companies, Astrum Solar is the leading full-service home solar. 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</si>
  <si>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Convergent Capital Management (CCM) US; Constellation Ventures; NewWorld Capital Group LLC; CCM Energy</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</si>
  <si>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t>
  </si>
  <si>
    <t>leading full service; leading full; growing private; fastest growing private; ranked; fastest growing; fastest; list; full service; utility costs; unpredictable; traditional energy; switch to solar; serves homeowners; reduce their electricity; joy; homeowners and businesses; energy producer; easily switch; costs and reduce; clean energy producer; carbon footprints; beneficial; ability to provide; sunny day; fueled; footprints; homeowners; solar provider; rewarding; electricity costs; eastern; electricity bills; going solar; aspect; growing; environmental impact; energy generated; sunny; facilitates; transition; private; producer; seamless; experiences; premier; cleantech; country; guide; switch; we're; bills; going; growth; rapid; savings; generated; ready; money; impact; reducing; carbon; ability; dc; traditional; easily</t>
  </si>
  <si>
    <t>0.0002635479827527954</t>
  </si>
  <si>
    <t>0.00025223426689302634</t>
  </si>
  <si>
    <t>Certain data and content provided by https://www.crunchbase.com/organization/astrum-solar</t>
  </si>
  <si>
    <t>2600</t>
  </si>
  <si>
    <t>9641aad889cb2204cee5e6a42af3e5df</t>
  </si>
  <si>
    <t>ShareGrid, Inc.</t>
  </si>
  <si>
    <t>http://www.sharegrid.com</t>
  </si>
  <si>
    <t>ShareGrid, Inc. operates as a Website that enables filmmakers and photographers to rent gear to and from each other. The companys platform allows users to list and rent gear in various categories, such as cinema cameras, still/hybrid cameras, cinema lenses, still lenses, camera accessories, camera support, drones and vehicles, monitors/EVFs, media, DIT/media manager, audio, lighting/electric, art and props, grip, G&amp;E packages, production, post production, live production, and locations/spaces. It also provides insurance services for damage waiver, annual insurance, short-term insurance, non-insured items, and third party insurance. The company serves customers in Los Angeles, New York, Atlanta, Chicago, San Francisco, Seattle, and more. ShareGrid, Inc. was formerly known as ShareGrid Camera, Inc. The company was incorporated in 2014 and is based in Seattle, Washington.</t>
  </si>
  <si>
    <t>Archer Gray Ventures; MHS Capital</t>
  </si>
  <si>
    <t>id verification; rental marketplace; easy ID verification; Production rental marketplace; creative rental marketplace; largest peer-to-peer marketplace; free concierge service; social security administration; authoritative data sources; gear. e-commerce. film; data-based verification; verification system data; short-term insurance; annual insurance; insurance services; party insurance; Rent gear; cinema lenses; integrated insurance; post production; live production; insurance providers; various categories; still/hybrid cameras; cinema cameras; camera accessories; camera support; damage waiver; DIT/media manager; G&amp;E packages; non-insured items; knowledge-based authentication; instant insurance; knowledge-based questions; event rentals; film making; credit bureaus; photography. rental; online marketplaces; collaborative economy; bell companies; Los Angeles; New York; San Francisco; production. peer; company; creatives; identity; members; ShareGrid</t>
  </si>
  <si>
    <t>peer; rental marketplace; identity; verification; rent; creatives; peer to peer; cinema; rental; gear; verify; instant; marketplace; lenses; insurance; list; spaces; items; members; waiver; system data; props; post production; platform allows users; peer marketplace; pain; order to verify; marketplaces; marketplace that enables; live production; lists; insurance services; insurance providers; grip; fraud; filmmakers; film making; dit; designed to prevent; concierge service; company's platform; camera accessories; bell; authentication; authenticate; concierge; studios; rentals; knowledge; automated; system designed; short term; platform allows; partnered; insured; peace of mind; film production; largest; peace; categories; scan; photographers; collaborative; media; photography; answer; administration; allows users; watch; questions; instantly; manager; prevent; locally; economy; creative; damage; credit; annual; sharing; mind; third party; launched; post; providers; commerce; website; event; party; short; cover; monitors; audio; third; packages; social; locations; term; hybrid; art</t>
  </si>
  <si>
    <t>0.00025558515591109985</t>
  </si>
  <si>
    <t>14263</t>
  </si>
  <si>
    <t>0.0002631693811992287</t>
  </si>
  <si>
    <t>2601</t>
  </si>
  <si>
    <t>b24934fc1178f5104adee3e7ec4b1e5c</t>
  </si>
  <si>
    <t>The MobileStore Ltd</t>
  </si>
  <si>
    <t>http://www.themobilestore.in</t>
  </si>
  <si>
    <t>The MobileStore Ltd. owns and operates a chain of retail outlets for mobiles in India. The company provides multi brand handsets; accessories, such as mobile and tablet covers, powerbanks and chargers, headphones, screen guards, storage products, drones, selfie sticks, Bluetooth speakers, car holders, and cables; and connections and repairs services. It also sells products online. The MobileStore Ltd. was formerly known as Essar Telecom Retail Ltd. The company was founded in 2006 and is based in Mumbai, India. The MobileStore Ltd. operates as a subsidiary of Essar Global Holdings Limited.</t>
  </si>
  <si>
    <t>21917808</t>
  </si>
  <si>
    <t>IL&amp;FS Investment Managers Limited</t>
  </si>
  <si>
    <t>Essar Global Holdings Limited</t>
  </si>
  <si>
    <t>multi brand handsets; one-stop shop; mobile phone brands; mobile solutions; complete telecom solutions; fashion related phones; fun related multimedia; mobile device offerings; budget phones. retail; MobileStore outlets; mobile phones; handset purchase; consumer’s choice; consumer segments; MobileStore conducts; extended warranty; theft insurance; service operator; sales service; training program; data transfer; special offers; in-depth knowledge; right kind; different consumers; VAS; users; accessories; buyback; smartphones; e-mails; caters; PDA; repairs; discounts; cities; range; company; services; city; country; connections; globe; employees; products; business; customer; music; games; money</t>
  </si>
  <si>
    <t>multi brand; mobile solutions; handsets; outlets; shop; segments; training program; telecom solutions; stocking; range of mobile; pda; offers complete; mails; including extended; include business; handset; extensive training; extended warranty; discounts; depth knowledge; data transfer; buyback; phones; equip; categorized; choice; brands; conducts; sales service; fashion; purchase; brand; caters; indian; theft; multimedia; keeping; offerings; profiles; lifestyle; music; mobile device; globe; extended; mobile phone; depth; regular; cities; budget; guidance; connections; telecom; smartphones; mobile phones; country; kind; mind; city; fun; employees; games; repairs; extensive; warranty; operator; transfer; knowledge; store; program; consumers; insurance; money; special; phone; retail</t>
  </si>
  <si>
    <t>0.00008408579328537285</t>
  </si>
  <si>
    <t>0.00014542039005019876</t>
  </si>
  <si>
    <t>c773b9b38fd45b845ac95599e0bfdd7e</t>
  </si>
  <si>
    <t>Airstoc Limited</t>
  </si>
  <si>
    <t>http://www.airstoc.com</t>
  </si>
  <si>
    <t>Airstoc Limited operates an online marketplace for the professional drone industry. The companys platform connects customers with professional drone operators around the world for their bespoke projects. Its platform provides access to drone operators specialized in film and television, events and weddings, marketing and advertising, tourism and travel, real estate and property, civil construction, agriculture, media, and others. The company also showcases and sells a library of drone-shot stock aerial footage in the categories of landscapes, extreme sports, events, cities, nature, and landmarks. Airstoc Limited was founded in 2013 and is based in Sheffield, United Kingdom.</t>
  </si>
  <si>
    <t>South Yorkshire</t>
  </si>
  <si>
    <t>Point Nine Capital; LAUNCHub</t>
  </si>
  <si>
    <t>professional drone; professional drone industry; aerial stock footage; completely new perspectives; professional drone pilots; professional drone operators; current stock footage; simple platform; wide range; bespoke work; place. advertising. drones.; film. film production.; photography. robotics. tourism.; Ultra High Definition; aerial imaging; SUITABLE PILOTS; best pilots; local pilots; professional operators; unique video; aerial mapping; local legalities; world; MONEY-BACK GUARANTEE; customers; aerial work; right questions; better awareness; accurate estimate; best results; travel expenses; total costs; world form; Local means; airstoc; large volume; customer requests; cinematic filming; initial quotation; initial quote; video production; tv production; central hub; extreme sports; revenue streams; significant value; perfect clip; countries; project</t>
  </si>
  <si>
    <t>aerial stock footage; professional drone; hire; spread; book; footage; platform to enable; confirmation; showcase; enable customers; perspectives; drone industry; bespoke; library; pilots; job; countries; stress; globe; exclusive; marketplace; operators; pilot; match; filming; guarantee; hours; typically; initial; video and photos; vet; urgently; ultra high definition; typically associated; tv production; total costs; time and cost; smoothly; sights; revenue streams; requesting; range of sectors; quotation; professional operators; professional drone pilots; professional drone operators; picked; large volume; landscapes; landmarks; hand picked; find the perfect; favourite; extreme sports; customers to find; customer requests; covers a wide; costs typically associated; costs typically; cinematic; chat; central hub; allowing customers; aerial work; carry; pay; requests; excited; continents; find; dedicated; completely; comparing; clip; sell; video production; quote; incredible; film production; place; tourism; showing; photographs; expenses; ready; angles; require; ultimately; spend; form; aerial mapping; ultra high; streams; schedule; high definition; wide range; estimate; location; questions; compare</t>
  </si>
  <si>
    <t>0.00033511955467653413</t>
  </si>
  <si>
    <t>4493</t>
  </si>
  <si>
    <t>0.00030179014963755085</t>
  </si>
  <si>
    <t>2603</t>
  </si>
  <si>
    <t>b5cf659870642c81625082d27fccf40b</t>
  </si>
  <si>
    <t>Pisat Solar Inc.</t>
  </si>
  <si>
    <t>http://www.pisatsolar.com</t>
  </si>
  <si>
    <t>Pisat Solar Inc. engages in the production of lighting products. It offers solar panel kits, AC chargers, cell phone charger kits, and accessory cords. The company serves wholesale and non-profit organizations. It also sells its products online. The company was founded in 2005 and is based in Grand Rapids, Michigan.</t>
  </si>
  <si>
    <t>solar panel kits; phone charger; panel kits; ac chargers; profit organizations; offers solar panel; kits; cords; cell phone; accessory; products online; wholesale; charger; lighting products; profit; sells its products; organizations; chargers; ac; phone; offers solar</t>
  </si>
  <si>
    <t>0.00034746157723063235</t>
  </si>
  <si>
    <t>5370</t>
  </si>
  <si>
    <t>0.000381283719892108</t>
  </si>
  <si>
    <t>2604</t>
  </si>
  <si>
    <t>fa1fe818-07fc-d14c-fb5c-c8a09fea2945</t>
  </si>
  <si>
    <t>Professional Federation of Civilian Drones (FPDC)</t>
  </si>
  <si>
    <t>http://www.federation-drone.org/</t>
  </si>
  <si>
    <t>The FPDC is one of the largest professionnal UAV associations worldwide, with 300+ members and extensive panel of French companies.</t>
  </si>
  <si>
    <t>french companies; associations; french; members; extensive; largest</t>
  </si>
  <si>
    <t>0.000249263702710006</t>
  </si>
  <si>
    <t>5281</t>
  </si>
  <si>
    <t>0.000350304079438383</t>
  </si>
  <si>
    <t>Certain data and content provided by https://www.crunchbase.com/organization/professional-federation-of-civilian-drones-fpdc-</t>
  </si>
  <si>
    <t>2605</t>
  </si>
  <si>
    <t>a3b37cdd52b3291263a79e7a08f1c790</t>
  </si>
  <si>
    <t>Danfoss Power Electronics A/S</t>
  </si>
  <si>
    <t>http://www.vlt-drives.danfoss.com</t>
  </si>
  <si>
    <t>Danfoss Power Electronics A/S manufactures and markets motors and dedicated drives. The company offers general purpose drives, decentral drives, power options, configurable drive options, soft starters, and motors and integrated solutions, as well as engineering software solutions. It serves HVAC, food and beverage, water and wastewater, refrigeration, lift and crane, marine, mining, and chemical industries worldwide. The company was founded in 1997 and is based in Grasten, Denmark. As of May 28, 2014, Danfoss Power Electronics A/S operates as a subsidiary of SMA Solar Technology AG.</t>
  </si>
  <si>
    <t>Grasten</t>
  </si>
  <si>
    <t>Danfoss Solar Inverters; MLX Inverter Manager; Danfoss PV systems; Danfoss PV installation; detailed inverter data; solar inverter products; Solar Inverters A/S; advanced grid-connected inverters; extremely compact inverter; intelligent inverter manager; medium-sized PV systems; residential PV owner; PV modules; TripleLynx series; Danfoss DLX; Danfoss SolarApp; TripleLynx 8kW Series; DC combiner; three-phase inverters; live production data; Grid Management solution; external DC combiner; entire PV; new MLX concept; 8000W power output; PV system design; PV applications; overall plant efficiency; truly global platform; standard off-the-shelf components; grid management solutions; significant cost reductions; solar panels; user-friendly monitoring; CLX monitoring; service employees; OEM customers; installation concept; current status; plant operators; easy installation; demo version; decentralised solution; scalable concept; total production; type serialnumber.clx.danfoss.com; installation help; local network; installation area; easy system management</t>
  </si>
  <si>
    <t>danfoss; three phase; grid management; entire system; solar inverters; combiner; manager; concept; inverter; series; pv system; phase; kw; pv systems; medium; yearly; well as plant; unrestricted; trouble free; tracking efficiency; system owners; system management; simplified installation; simple to install; simple and user; shelf components; separating; sells advanced; rooftop applications; retaining; residential pv; representation; pv system design; pv installation; pv applications; provider of commercial; production data; mpp; monitoring and grid; medium sized; local network; live production; kilograms; inverters that convert; inverters feature; inverter products; integrated power; installation area; high yields; greek; global platform; generated by solar; ergonomics; entire pv; english; easy to handle; decentralised; data directly; danish; customers as well; current status; cost reductions; concept offers; browsers; adaptations; dc; entire; transported; spanish; ideal solution; equip; energy performance; flexibility; saved; reductions; placing; italian; demo; total cost; help reduce; german; weighing; solar inverter; single point; ideal; graphical; customers worldwide; cost of ownership; total; trouble; management solution; easy installation; maximum power; versions; troubleshooting; presents; maintained; simplified; inputs; leading provider</t>
  </si>
  <si>
    <t>0.00037213853793118814</t>
  </si>
  <si>
    <t>9719</t>
  </si>
  <si>
    <t>0.0003855690507323167</t>
  </si>
  <si>
    <t>2606</t>
  </si>
  <si>
    <t>9a158abc-dcc1-982e-4b63-b1bec121687d</t>
  </si>
  <si>
    <t>Skylogic Research , LLC</t>
  </si>
  <si>
    <t>http://droneanalyst.com</t>
  </si>
  <si>
    <t>Skylogic Research, LLC (DBA Drone Analyst®) is a research, content, and advisory services firm that supports the commercial UAS industry. Skylogic Research, LLC is a research, content, and advisory services firm supporting all participants in the commercial unmanned aircraft systems (UAS) industry. We help you make critical investment decisions with confidence by providing research-based insights on the commercial drone markets.
Our focus is on the needs of three constituents:
- Manufacturers, suppliers, and business service providers – who need research and insight into buyer needs
- Buyers of UAS technology and services – to help inform their acquisition decisions
- Investors – who need to distinguish technical and market viability
This focus, plus research as a foundation and reach into a community of more than 90,000 business executives and innovators through social media and media partnerships, allows us to deliver a high-value, low-risk method for achieving optimal understanding.
Drone Analyst® is the registered trademark and brand name and trademark of Skylogic Research, LLC.</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</si>
  <si>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t>
  </si>
  <si>
    <t>trademark; analyst; advisory services; advisory; firm; uas; decisions; viability; uas technology; uas industry; services to help; low risk; investment decisions; executives; drone markets; deliver a high; dba; constituents; confidence by providing; commercial unmanned; commercial uas; innovators; buyer; content; inform; participants; social media; national security; distinguish; buyers; media; partnerships; achieving; service providers; insight; insights; foundation; confidence; advice; unmanned aircraft systems; understanding; supporting; commercial drone; suppliers; aircraft systems; method; investors; providers; unmanned aircraft; optimal; supports; acquisition; reach; social; brand; risk; national; critical; community; consulting</t>
  </si>
  <si>
    <t>0.00038142521752324677</t>
  </si>
  <si>
    <t>3608</t>
  </si>
  <si>
    <t>0.0002958567292613453</t>
  </si>
  <si>
    <t>Certain data and content provided by https://www.crunchbase.com/organization/drone-analyst</t>
  </si>
  <si>
    <t>2607</t>
  </si>
  <si>
    <t>35dba66e0b591a564638b69fdb82fd1f</t>
  </si>
  <si>
    <t>Mercury Solar Systems, Inc.</t>
  </si>
  <si>
    <t>As of January 15, 2014, Mercury Solar Systems, Inc. was acquired by Real Goods Solar, Inc. Mercury Solar Systems, Inc. designs and installs solar panels and solar energy systems. It installs solar panels, system inverters, and panel racking systems. The company also provides solar site evaluation, system design and engineering, permitting and rebate processing, system installation, financing solutions, monitoring and maintenance, employee purchase program, and marketing support services. It serves residential, non-profit, and commercial customers in Connecticut, Massachusetts, Pennsylvania, New York, and New Jersey. Mercury Solar Systems, Inc. was founded in 2006 and is based in Port Chester, New York with additional offices in the East Coast of United States.</t>
  </si>
  <si>
    <t>Port Chester</t>
  </si>
  <si>
    <t>Mercury Solar Systems; solar energy services; East Coast; solar project finance; individual solar energy; strategic acquisitions; resources. renewable energy.; solar installations; public clients; solar companies; Mercury Energy; solar integrator; energy system design; customer base; industry experience; highest level; structural engineering; customer service; construction services; turnkey engineering; New York; corporate strategy; potential opportunities; large-scale projects; parent company; future transactions; firms; Inc.; Oppenheimer; decades; installers; complexity; flexibility; founding; procurement; team; role; needs; date; operations</t>
  </si>
  <si>
    <t>mercury; coast; solar energy services; east; energy services; profit; structural engineering; solar integrator; sets us apart; services to meet; providing turnkey; project finance; organically; level of customer; large scale projects; industry experience; highest level; energy system design; electrical and structural; decades of industry; corporate strategy; strategic; parent; individual solar; finance; transactions; secured; redefine; procurement and construction; services for commercial; customer base; founding; exploring; solar companies; varying; solar installations; scale projects; solar systems; integrator; complexity; solar project; apart; natural resources; role; solar energy system; construction services; actively; completed; expand; design and installation; customer service; strength; institutional; decades; strategy; system design; grow; energy system; sets; opportunities; enabled; procurement; turnkey; structural; flexibility; large scale; corporate; installers; individual; financing; base; highest; resources; offering; natural; potential; meet; top</t>
  </si>
  <si>
    <t>0.00042421971208135654</t>
  </si>
  <si>
    <t>62018</t>
  </si>
  <si>
    <t>0.0004238344074173302</t>
  </si>
  <si>
    <t>2608</t>
  </si>
  <si>
    <t>852cb573aaa7d0a59e25e40be6718164</t>
  </si>
  <si>
    <t>Global Sun Partners, LP engages in deployment of solar panels. The company is incorporated in 2008 and is based in Eilat, Israel.</t>
  </si>
  <si>
    <t>Eilat</t>
  </si>
  <si>
    <t>sun partners; lp engages; deployment of solar; lp; deployment; partners</t>
  </si>
  <si>
    <t>0.0003238286566663909</t>
  </si>
  <si>
    <t>0.00034974923355491966</t>
  </si>
  <si>
    <t>2609</t>
  </si>
  <si>
    <t>bb1dcc39-d2c4-068a-ede5-02876b984553</t>
  </si>
  <si>
    <t>AirBoard</t>
  </si>
  <si>
    <t>https://www.airboard.co/</t>
  </si>
  <si>
    <t>World's smallest manned aircraft. AirBoard is a Latvian based aviation startup which consists of adventurous creators, dreamers, visionaries and innovators who want to change the world. We create the World's smallest manned aircraft, AirBoard, that we believe to be the biggest advancement in the history of modern aviation.
AirBoard is an all-electric personal air vehicle controlled by shifting the rider's weight.
AirBoard is designed to facilitate people transportation by allowing anyone to own its personal air vehicle, which provides a person or company with almost unlimited set of potential uses.</t>
  </si>
  <si>
    <t>54965.7929548511</t>
  </si>
  <si>
    <t>Imprimatur Capital Fund Management</t>
  </si>
  <si>
    <t>world's smallest; personal air; air vehicle; manned aircraft; smallest; manned; visionaries; designed to facilitate; creators; adventurous; advancement; shifting; innovators; aviation; biggest; personal; unlimited; facilitate; history; person; travel; startup; modern; consists; weight; controlled; change; potential</t>
  </si>
  <si>
    <t>0.0002981980274059868</t>
  </si>
  <si>
    <t>6509</t>
  </si>
  <si>
    <t>0.00030275594966012586</t>
  </si>
  <si>
    <t>Certain data and content provided by https://www.crunchbase.com/organization/airboard</t>
  </si>
  <si>
    <t>2610</t>
  </si>
  <si>
    <t>d6eeb97adc6ff077ac6a00af64c6af84</t>
  </si>
  <si>
    <t>Cosmos Petroleum And Mining Sdn. Bhd.</t>
  </si>
  <si>
    <t>http://www.cosmosmy.com</t>
  </si>
  <si>
    <t>Cosmos Petroleum And Mining Sdn. Bhd. manufactures polysilicon. It offers its polysilicon for use in the manufacture of solar panels and semiconductors. The company was founded in 2008 and is based in Kuala Lumpur, Malaysia.</t>
  </si>
  <si>
    <t>Wilayah Persekutuan</t>
  </si>
  <si>
    <t>polysilicon; bhd; sdn; manufacture of solar; petroleum; semiconductors; mining</t>
  </si>
  <si>
    <t>0.0002610793871326017</t>
  </si>
  <si>
    <t>0.0002107635868928402</t>
  </si>
  <si>
    <t>2611</t>
  </si>
  <si>
    <t>2090d69d4c6b47d62064d4f3617eb8ea</t>
  </si>
  <si>
    <t>Electrochemicals, Inc.</t>
  </si>
  <si>
    <t>http://www.electrochemicals.com</t>
  </si>
  <si>
    <t>Electrochemicals, Inc. engages in developing, distributing, and marketing chemicals and processes to the printed wiring board and solar panel manufacturing industries. It offers inner layer processing, making holes conductive, plating in 3D, and outer layer technology products. The company offers its products through distributors and agents in North America, Europe, the Middle East, India, and Asia. Electrochemicals was founded in 1964 and is based in Maple Plain, Minnesota with a business and distribution base in Riddings, the United Kingdom. It also has a business office, and manufacturing and distribution facility in Chung-Li, Taiwan. As of December 31, 2007, Electrochemicals, Inc. operates as a subsidiary of OM Group Inc.</t>
  </si>
  <si>
    <t>Maple Plain</t>
  </si>
  <si>
    <t>Vectra Corporation</t>
  </si>
  <si>
    <t>printed wiring; panel manufacturing industries; plating; manufacturing and distribution; holes; layer; solar panel manufacturing; manufacturing industries; inner; engages in developing; panel manufacturing; li; outer; distributing; products through distributors; technology products; agents; conductive; chemicals; printed; wiring; facility; offers its products; distributors; board; office; marketing; processes</t>
  </si>
  <si>
    <t>0.0002895765215380695</t>
  </si>
  <si>
    <t>0.0002656180007950543</t>
  </si>
  <si>
    <t>2612</t>
  </si>
  <si>
    <t>979669100dae54ee1a65618c601266a4</t>
  </si>
  <si>
    <t>Instrumentation Northwest, Inc.</t>
  </si>
  <si>
    <t>http://inwusa.com</t>
  </si>
  <si>
    <t>Instrumentation Northwest, Inc. manufactures pressure transducers and water quality instrumentations. It offers sensors, sampling lines, observators, data logging products, telemetry equipment, and software products (control and environmental data management software, as well as visualization, storage, and data retrieval software) for water level, conductivity, pH, ORP, dissolved oxygen, turbidity, and other parameters. The company also provides repair and rental options. It serves customers via its distribution partners worldwide. The company was founded in 1982 and is based in Kirkland, Washington. As of February 2, 2015, Instrumentation Northwest, Inc. operates as a subsidiary of Seametrics Inc.</t>
  </si>
  <si>
    <t>Kirkland</t>
  </si>
  <si>
    <t>ONICON Incorporated</t>
  </si>
  <si>
    <t>smart sensors; data; Internet connection; remote data sites; dataloggers; multiple networked sensors; INW; real-time monitoring networks; smart dataloggers; new WaveData modems; built-in dataloggers; high environmental stakes; feature-rich dataloggers; low power options; radio frequency network; flexible recording sequences; real-time data; flexible software program; complete Observator product; pressure sensors; record data; DATA CONNECTIVITY; View data; INW software; barometric compensation; Analyze data; meteorological data; Display data; pressure sensor; INW representative; license-free radios; site monitoring; control system operations; sensor status; barometric pressure; low-power modems; wide range; wireless communication; dedicated sampling; phone service; digital protocols; extensive display; WaveData radios; powerful capabilities; built-in functions; automatic upload; display equipment; solar panels; water layers; passive options</t>
  </si>
  <si>
    <t>dataloggers; smart sensors; internet connection; sampling; modems; barometric; attachments; protocols; real time data; time data; low power; radios; expand; covered; communicate; view; pressure; connection; view real time; view real; turbidity; transmit data; system operations; succeed; staples; stakes; spreadsheets; software program; site engineering; sequences; sensors provide; retrieval; representative; remote data; range of monitoring; range of capabilities; provide a wide; pressure sensors provide; pressure sensors; pressure sensor; powerful capabilities; power options; monitoring real time; monitoring real; meteorological data; meteorological; measurement solutions; license free; interpret; hierarchical; graphs; feature rich; existing sensors; easy import; display equipment; display and control; data in real; data easier; control capabilities; connect to multiple; capabilities including; batteries and solar; barometric pressure; analyze data; accessing; evaporation; equip; enhancements; databases; wireless communication; researching; developer and manufacturer; compensation; site monitoring; ph; organize; manage; capabilities; display; options; networked; charts; sensor; tree; real time monitoring; time monitoring; solar radiation; radio frequency; visibility; viewing; rich; expanded; transmit; convenience; upload; structured; license; optimizing; flexible; stream</t>
  </si>
  <si>
    <t>0.0003938755112073188</t>
  </si>
  <si>
    <t>7438</t>
  </si>
  <si>
    <t>0.0004227849556712055</t>
  </si>
  <si>
    <t>2613</t>
  </si>
  <si>
    <t>1a65188c97367d4911913b47375c8590</t>
  </si>
  <si>
    <t>Surikate Mittelstands AG</t>
  </si>
  <si>
    <t>http://www.surikate.de</t>
  </si>
  <si>
    <t>Surikate Mittelstands AG manufactures and sells heat exchanger components and solar thermal collectors worldwide. It offers heat exchanger components for diesel engines; and stainless steel finned tubes for power plant, chemical plant, or solar panels. The company is based in Lünen, Germany.</t>
  </si>
  <si>
    <t>Lünen</t>
  </si>
  <si>
    <t>2829455</t>
  </si>
  <si>
    <t>SAS (XETRA Trading Platform); SAS (Deutsche Boerse AG); SASN (Boerse-Stuttgart)</t>
  </si>
  <si>
    <t>heat exchanger; exchanger; sells heat; offers heat; components and solar; thermal collectors; solar thermal collectors; plant; stainless steel; engines; diesel; stainless; tubes; power plant; collectors; manufactures and sells; solar thermal; steel; chemical</t>
  </si>
  <si>
    <t>0.00008037179358071778</t>
  </si>
  <si>
    <t>0.00014564217082445349</t>
  </si>
  <si>
    <t>2614</t>
  </si>
  <si>
    <t>1f739081-d05b-5366-c9ca-34a8136a10ed</t>
  </si>
  <si>
    <t>Stratis Imaging</t>
  </si>
  <si>
    <t>http://www.stratisimaging.com</t>
  </si>
  <si>
    <t>Stratis Imaging provides software solutions to the growing Unmanned Aerial Vehicle (UAV) industry.</t>
  </si>
  <si>
    <t>cloud computing; software solutions; unmanned aerial vehicle; aerial vehicle; computing; growing; imaging</t>
  </si>
  <si>
    <t>0.00024857881853589895</t>
  </si>
  <si>
    <t>12085</t>
  </si>
  <si>
    <t>0.00032418255139318595</t>
  </si>
  <si>
    <t>Certain data and content provided by https://www.crunchbase.com/organization/stratis-imaging</t>
  </si>
  <si>
    <t>2615</t>
  </si>
  <si>
    <t>c97cce6e41f9c2cd4828f4d97b311cd4</t>
  </si>
  <si>
    <t>Adaptive Flight, Inc.</t>
  </si>
  <si>
    <t>Adaptive Flight, Inc. provides avionics system solutions for small and medium-sized unmanned aerial vehicles (UAVs). It offers UAV guidance solutions, such as Hornet Micro, a helicopter surveillance system that delivers the visual intelligence needed to make critical operational decisions; HORNET UAS, a unique surveillance system that supports close-range reconnaissance missions during tactical operations in cluttered urban terrain; Hornet Mini UAS, a superior visual surveillance and versatile mission support equipment; Hornet Maxi, a versatile ISR workhorse that support a wide range of mission and sensor options; and FCS20, autonomous flight control system. It also provides hardware, firmware, and engineering services. The company was incorporated in 2006 and is based in Marietta, Georgia. As of July 20, 2015, Adaptive Flight, Inc. operates as a subsidiary of Drone Aviation Holding Corp.</t>
  </si>
  <si>
    <t>Marietta</t>
  </si>
  <si>
    <t>Sikorsky Innovations</t>
  </si>
  <si>
    <t>flight control; Adaptive Flight; cluttered urban terrain; Hornet Micro; advanced flight control; multiple payload options; Hornet Maxi; Flight’s Hornet; Hornet Mini; Hornet Mini UAS; VTOL UAV airframes; flight control systems; Hornet Ground Control; Hornet Magnum helicopter; HORNET UAS; wide range; Hornet series; unmanned aerial vehicles; Adaptive Flight Inc.; edge flight control; flight control technologies; Complete Flight Management; close-range operations; autonomous flight control; orionfms autopilot; FCS20 Advanced Flight; Multiple Station Control; unmanned helicopter systems; unmanned aircraft systems; UAV guidance solutions; high-risk urban terrain; isr workhorse; real-time video surveillance; portable surveillance platform; custom FW; Parameterized Environmental Effects; large payload capacity; multi-rotor Vertical Take-Off; Custom software design; mid-size surveillance platform; versatile ISR workhorse; superior visual surveillance; mission support equipment; close-range reconnaissance missions; high-resolution digital images; standard joystick controller; avionics system solutions; engineering services. aerospace; UAV products; UAV DESIGN</t>
  </si>
  <si>
    <t>hornet; adaptive; cluttered; close range; advanced flight; range of missions; payload options; maxi; fcs; advanced flight control; terrain; flight control; workhorse; vtol uav; surveillance system; software design; sized unmanned aerial; sized unmanned; medium sized unmanned; medium sized; lb; vtol; flight control system; small and medium; close; airframes; time video; system solutions; real time video; flight control systems; isr; avionics; autopilot; payload; missions; helicopter; endurance; urban; mini; prototyping; fixed wing; uas; sized; simulation; versatile; surveillance; control system; wing; medium; uavs; unmanned helicopter systems; unmanned helicopter; uav design; time video surveillance; systems delivering; system that delivers; station control; single and multi; simulation environment; series of unmanned; sensor options; safety and military; resolution digital; preprogram; portable surveillance; platforms including; payload modules; operator interface; offers uav; mission support; mission and sensor; military personnel; mid size; maneuverability; magnum; long endurance; joystick; including integration; including full; high resolution digital; helicopter uas; helicopter systems; flight mission; flight management system; flight management; edge flight control; edge flight; develops advanced; design including; control technologies; complete flight; capture real time; capture real; autopilot integration; autonomous flight control; wide range; landing; support equipment; simulate; provide real time</t>
  </si>
  <si>
    <t>0.0006158537569764969</t>
  </si>
  <si>
    <t>8442</t>
  </si>
  <si>
    <t>0.000566411994955833</t>
  </si>
  <si>
    <t>2616</t>
  </si>
  <si>
    <t>a5ef1fdf-5c94-9c4c-1c14-6909a2c8552d</t>
  </si>
  <si>
    <t>Ebotic</t>
  </si>
  <si>
    <t>http://ebotic.net/</t>
  </si>
  <si>
    <t>Do much more with intelligent drones. Their company, Ebo tech, is developing a drone that performs tasks autonomously indoors and outdoors via voice commands.
Imagine a phone or a computer, that flies. You will be able to run apps and games on it.</t>
  </si>
  <si>
    <t>SOSV (2); Hax Accelerator</t>
  </si>
  <si>
    <t>tasks autonomously; management consulting; intelligent drones; drone that performs; apps and games; indoors and outdoors; commands; imagine; flies; outdoors; indoors; performs; autonomously; voice; tasks; games; apps; drone management; phone; consulting; tech; intelligent</t>
  </si>
  <si>
    <t>0.00013102494582794633</t>
  </si>
  <si>
    <t>0.00022219192009309305</t>
  </si>
  <si>
    <t>Certain data and content provided by https://www.crunchbase.com/organization/ebotic</t>
  </si>
  <si>
    <t>0f5fe57be6d7be50dac1560c4d1a736c</t>
  </si>
  <si>
    <t>PVPower, Inc.</t>
  </si>
  <si>
    <t>http://www.pvpower.com</t>
  </si>
  <si>
    <t>PVPower, Inc., a solar distributor, specializes in the sale and distribution of solar panels, inverters, charge controllers, and batteries in the United States and Canada. It offers solar modules, thin films, micro inverters, roof racking products, pole mounts, and tracking mounts; batteries, enclosures, disconnects, combiner boxes, charge controllers, monitors and meters, and wire and connectors; solar monitors and meters, solar mounts and trackers, wire and connectors, and LED lights and bulbs; and grid tie and off grid solar systems. The company also provides engineering services, such as PV system design, line diagrams, layout diagrams, and custom engineering services. PVPower, Inc. was founded in 2009 and is based in Chicago, Illinois. As of February 5, 2014, PVPower, Inc. operates as a subsidiary of Juhl Energy, Inc.</t>
  </si>
  <si>
    <t>1110000</t>
  </si>
  <si>
    <t>Green Start</t>
  </si>
  <si>
    <t>112200</t>
  </si>
  <si>
    <t>Juhl Energy, Inc.</t>
  </si>
  <si>
    <t>solar power products; photovoltaic power; lowest cost; web platform; real prices; solar energy; SolarBear; watt; configurations; installers; hundreds; thousands; availability; PVPower.com; information; Filter; America; project; shipping</t>
  </si>
  <si>
    <t>system configurations; sort; scour; independent solar; easily understood; web platform; hundreds of thousands; understood; cost per watt; buy; photovoltaic power; solar power products; filter; solar installers; lowest cost; powers; configurations; serving; availability; power products; lowest; shipping; hundreds; prices; thousands; watt; commerce; perfect; installers; independent; find; fast; meet; easily; focused</t>
  </si>
  <si>
    <t>0.0002624772552623066</t>
  </si>
  <si>
    <t>9579</t>
  </si>
  <si>
    <t>0.000306469540357183</t>
  </si>
  <si>
    <t>2618</t>
  </si>
  <si>
    <t>a3af8882-78ab-4286-340f-782ce4b6f95f</t>
  </si>
  <si>
    <t>Drone College</t>
  </si>
  <si>
    <t>http://dronecollege.ac</t>
  </si>
  <si>
    <t>The school is for beginners who don't have experience in drone. They train professional drone operators planning to apply the skills for their own businesses.</t>
  </si>
  <si>
    <t>professional drone operators; beginners; professional drone; train; drone operators; apply; school; skills; operators; planning</t>
  </si>
  <si>
    <t>0.00045922215472472074</t>
  </si>
  <si>
    <t>0.00035734672921096063</t>
  </si>
  <si>
    <t>Certain data and content provided by https://www.crunchbase.com/organization/drone-college</t>
  </si>
  <si>
    <t>2619</t>
  </si>
  <si>
    <t>292c2a0be07f0b01f4300d95525d2df5</t>
  </si>
  <si>
    <t>Solar Monkey B.V.</t>
  </si>
  <si>
    <t>http://www.solarmonkey.nl</t>
  </si>
  <si>
    <t>Solar Monkey B.V. designs and develops software for solar panel industry. The company is based in Delft, the Netherlands.</t>
  </si>
  <si>
    <t>217073</t>
  </si>
  <si>
    <t>InnovationQuarter BV</t>
  </si>
  <si>
    <t>Solar panels; yield. clean energy.; advanced measurement methods; guaranteed returns; greatly installation; energy yield; attractive investment; Solar Monkey</t>
  </si>
  <si>
    <t>guaranteed; varies greatly; attractive investment; yield; varies; insured; return; energy yield; greatly; return on investment; returns; attractive; expected; determine; measurement; methods; good; year</t>
  </si>
  <si>
    <t>0.00007944444458732352</t>
  </si>
  <si>
    <t>0.00017135796866005068</t>
  </si>
  <si>
    <t>2620</t>
  </si>
  <si>
    <t>fc89ec865b9a922e2257e7b6469aa2c6</t>
  </si>
  <si>
    <t>Best Solar Hi Tech Co., Ltd.</t>
  </si>
  <si>
    <t>http://www.bestsolarco.com</t>
  </si>
  <si>
    <t>Best Solar Hi Tech Co., Ltd. develops solar panels for both thin film and crystal solar modules. The company is based in Suzhou City, China. Best Solar Hi Tech Co., Ltd. operates as a subsidiary of LDK New Energy Holding Limited.</t>
  </si>
  <si>
    <t>Suzhou City</t>
  </si>
  <si>
    <t>LDK New Energy Holding Limited</t>
  </si>
  <si>
    <t>Best Solar; solar panel solution; crystal solar modules; Best Solar Co.; Best Solar NanChang; largest solar panel; film solar panels; Best Solar SuZhou; crystal solar panels; crystal solar market; panel solution provider; crystal solar panel; solar equipment provider; mono crystalline modules; popular multi crystalline; customer friendly company; global customer base; art tool sets; largest economic scales; major equipment suppliers; market quality products; competitive market places.; manufacturing. product design.; micromorph thin film; film panels; solution providers; film product; total capacity; cost structure; highest quality; Applied Materials; advanced technology; reputable institutes; conversion efficiency; competitive price; large volume; customers success; Ltd.; world; phases; spectra; sites; 3GW; state</t>
  </si>
  <si>
    <t>crystal solar; film and crystal; gw; crystal solar modules; crystal; competitive; uniquely positioned; total capacity; tool sets; spectra; solution providers; reputable institutes; reliability and safety; multi crystalline; micromorph; market place; major equipment; largest solar panel; large volume; equipment suppliers; designed to produce; crystalline modules; crystalline and mono; crystal solar panels; crystal solar panel; cost structure; competitive price; competitive market; competitive cost; phases; institutes; applied materials; thin film panels; reputable; largest solar; film panels; scales; leading solar; solution provider; customer base; armed; thin film technology; solar market; film technology; largest; crystalline; solar equipment; quality products; solar modules; film solar panels; advanced technology; stabilized; conversion efficiency; popular; mono crystalline; uniquely; positioned; supported; partnership; product design; places; highest quality; mono; suppliers; success; sets; economic; manufactured; providers; thin film solar; film solar; tested; volume; cover; certified; applied; conversion; total; place; structure; sites; tool; art; price; friendly; base; highest; capacity; major; reliability; increase</t>
  </si>
  <si>
    <t>0.0004949937043738475</t>
  </si>
  <si>
    <t>15975</t>
  </si>
  <si>
    <t>0.00037096301604999584</t>
  </si>
  <si>
    <t>2621</t>
  </si>
  <si>
    <t>b4b5ec8d7367748db88378ab5ef1de5c</t>
  </si>
  <si>
    <t>GreenBrilliance LLC</t>
  </si>
  <si>
    <t>http://www.greenbrilliance.com</t>
  </si>
  <si>
    <t>GreenBrilliance LLC provides clean and renewable solar energy services to residential, commercial, and industrial customers in Virginia. It manufactures, distributes, and installs customized solar modules and photovoltaic panels; solar electric systems; grid intertied solar-electric systems; grid-intertied solar-electric systems with battery backup; off-grid solar-electric systems; and solar water heating systems. The company also provides consultation, site assessment and solar analysis, system design and installation, utility and building permits, rebate paperwork, and service and maintenance. GreenBrilliance LLC was founded in 2007 and is based in Herndon, Virginia.</t>
  </si>
  <si>
    <t>Herndon</t>
  </si>
  <si>
    <t>solar electric systems; electric systems; solar electric; solar analysis; site assessment; service and maintenance; clean and renewable; building permits; services to residential; renewable solar energy; customized solar; solar energy services; rebate; paperwork; battery backup; renewable solar; industrial customers; solar water heating; water heating systems; permits; energy services; design and installation; grid solar; water heating; consultation; system design; assessment; backup; solar water; heating systems; photovoltaic panels; customized; solar modules</t>
  </si>
  <si>
    <t>0.00042523305643560886</t>
  </si>
  <si>
    <t>4957</t>
  </si>
  <si>
    <t>0.00036300677774188795</t>
  </si>
  <si>
    <t>2622</t>
  </si>
  <si>
    <t>e1100cce-5590-56fc-e7bd-4aeef8090f52</t>
  </si>
  <si>
    <t>Seasmart</t>
  </si>
  <si>
    <t>http://www.seasmart.no/</t>
  </si>
  <si>
    <t>Develops a drone for environmental monitoring in aquaculture.</t>
  </si>
  <si>
    <t>Bergen</t>
  </si>
  <si>
    <t>425724.979230703</t>
  </si>
  <si>
    <t>BTO</t>
  </si>
  <si>
    <t>aquaculture; developer platform; environmental monitoring; developer</t>
  </si>
  <si>
    <t>0.00007675722210954256</t>
  </si>
  <si>
    <t>2892</t>
  </si>
  <si>
    <t>0.00014031352861298754</t>
  </si>
  <si>
    <t>Certain data and content provided by https://www.crunchbase.com/organization/seasmart</t>
  </si>
  <si>
    <t>2623</t>
  </si>
  <si>
    <t>68c95358-ef09-ba65-d68c-b7308075d475</t>
  </si>
  <si>
    <t>Drone Girl</t>
  </si>
  <si>
    <t>http://thedronegirl.com/</t>
  </si>
  <si>
    <t>Drone Girl was created with the intent of exploring drones and how they can assist the world via the imagery they produce.</t>
  </si>
  <si>
    <t>intent; girl; exploring; assist; imagery; created</t>
  </si>
  <si>
    <t>0.0003302075148579902</t>
  </si>
  <si>
    <t>0.00028066071743788223</t>
  </si>
  <si>
    <t>Certain data and content provided by https://www.crunchbase.com/organization/drone-girl</t>
  </si>
  <si>
    <t>2624</t>
  </si>
  <si>
    <t>2ad04be53c050f454757dfb217dc3ea1</t>
  </si>
  <si>
    <t>Batisolar SAS</t>
  </si>
  <si>
    <t>http://www.bati-solar.fr</t>
  </si>
  <si>
    <t xml:space="preserve">Batisolar SAS develops and markets solar panels and photovoltaic cells for use in building architecture. The company was incorporated in 2008 and is based in Fontanes, France.
</t>
  </si>
  <si>
    <t>Fontanes</t>
  </si>
  <si>
    <t>250016</t>
  </si>
  <si>
    <t>MP Croissance SA</t>
  </si>
  <si>
    <t>photovoltaic cells; photovoltaic modules; photovoltaic panels; photovoltaic solutions; solar panels; renewable energy; electronic components; architectural integration; manufacture; REC</t>
  </si>
  <si>
    <t>solutions tailored; sector of activity; produce photovoltaic; panels and photovoltaic; architectural integration; markets solar panels; photovoltaic solutions; rec; manufactures photovoltaic; develops and markets; markets solar; electronic components; photovoltaic cells; activity; factory; tailored; photovoltaic modules; engaged; architectural; architecture; photovoltaic panels; achieve; specialized; designs and manufactures; sector; specialties</t>
  </si>
  <si>
    <t>0.0002570329934241307</t>
  </si>
  <si>
    <t>5813</t>
  </si>
  <si>
    <t>0.0002586300941150977</t>
  </si>
  <si>
    <t>2625</t>
  </si>
  <si>
    <t>9ef6b8a7e797d6e197db33552c625603</t>
  </si>
  <si>
    <t>Animusoft Corporation</t>
  </si>
  <si>
    <t>Animusoft Corporation operates a software platform for the drone industry that converts aerial and ground data into insights. The company also develops a drone solution, Alive.Hover, for drone ducts, and a robot solution, Alive.Rover, for including any array of sensors and devices in robots. In addition, it provides Alive.Mind, a cloud based machine learning solution enabling user access; Alive.Genome, an operating system that ensures drones and robots operate safely and reliably at scale; Alive.DNA, a drone or robot software platform that allows shorter application development lifecycles; Alive.Cells, a solution that allows development of applications; and Alive.Central, a web portal allowing authenticated users to utilize the machine learning engine Alive.Mind. Animusoft Corporation serves precision agriculture, infrastructure, power, oil, gas, mining, security, and inspections industries. The company was founded in 2003 and is based in Doral, Florida.</t>
  </si>
  <si>
    <t>integrate actionable .results; drones; agnostic real time; data analytics company; Patent-pending software stack; back-office customer systems.; sensory data collection; analytics. enterprise software; drone solution; actionable intelligence; Alive enterprise; enterprise-class vehicles; end-to-end solution; monthly subscription; cloud-based machine; raw data; robots</t>
  </si>
  <si>
    <t>2626</t>
  </si>
  <si>
    <t>423d9b49d6486da4a229207dcc69f686</t>
  </si>
  <si>
    <t>Barge Master bv</t>
  </si>
  <si>
    <t>http://www.barge-master.com</t>
  </si>
  <si>
    <t>Barge Master bv develops and manufactures motion compensation systems for offshore operations. It offers BM-T700, a modular platform that improves the safety and workability of offshore construction works; BM-T40, a motion compensated lifting platform to compensate for sea induced motions of a knuckle boom cranes, as well as for maintenance support vessels and platform supply vessels; BM-MCH, a motion compensated helideck platform for critical issues associated with the downtime of helicopter operations; and a motion compensated pile gripper, a system that allows for floating installation of monopiles with stricter tolerances in higher sea states. The companys products are used in various marine operations; installation, maintenance, and decommissioning of platforms and modules in oil and gas; construction and maintenance of wind turbines; installation and maintenance of bridges and jetties; and marine cargo salvage and wreck removal applications. Barge Master bv was founded in 2009 and is based in Capelle aan den IJssel, the Netherlands. It has locations in Singapore, Japan, Korea, and the United States.</t>
  </si>
  <si>
    <t>Capelle aan den IJssel</t>
  </si>
  <si>
    <t>Barge Master; offshore installation activities; Barge Master platform; motions Barge Master; Barge Master Platforms; Barge Master systems; Barge Master concept; motion compensation systems; Master hydraulic platform; vessel motions; Motion Compensated Helideck; offshore construction works; Motion Compensated Pile; offshore operations; small vessel motions; low cost solution; triangular shaped platform; platform supply vessels; near-shore installation work; Maritime research center; BM-T700 platform; especially significant impact; tight time schedules; wind turbines; maintenance support vessels; workability; small wind turbines; effective lifting operations; knuckle boom crane; significant wave height; new custom-built solution; meter radius; Bayards Aluminum constructions; European patent office; outstanding track records; Temporary Works Design; offshore oil; revolutionary new concept; sea-induced motions; offshore technologies; offshore conditions; modular platform; installation components; meters radius; typical radius; sea conditions; counteractive motion; construction operations; crane barges; onboard personnel</t>
  </si>
  <si>
    <t>motions; compensated; mt; master; vessel; radius; crane; compensates; induced; offshore; lifting; roll and pitch; offshore installation; degrees of freedom; dutch; sea; hydraulic; compensation; vessels; waves; loads; motion; accommodate; pitch; temporary; actuators; freedom; degrees; typical; height; wave; recognized; personnel; roll; concept; meter; working days; upward; turbines and solar; triangular; translation; track records; tolerances; system is integrated; swell; specializes in developing; small footprint; sea level; safe and cost; rotations; rotation; responding; respective industries; pile; perfectly suited; modular platform; meant; maintenance support; low cost solution; large impact; interrupted; instances; installation work; installation components; influenced; improve the safety; gripper; flexible and low; extra costs; existing products; equipment and installation; dof; designed to increase; designed for maintenance; critical issues; cost solution; containerized; construction works; compensate; boom; barges; moving; small wind turbines; meters; capacity; yaw; schedules; respective; replacement parts; positioning system; payload capacity; hoses; ensure the highest; anchors; custom built; weighing; partnered; modifications; floating; tight</t>
  </si>
  <si>
    <t>0.00008295592557862603</t>
  </si>
  <si>
    <t>0.00013518782313943936</t>
  </si>
  <si>
    <t>2627</t>
  </si>
  <si>
    <t>9a304816ce61649d894b74a6fc09b135</t>
  </si>
  <si>
    <t>Connor Manufacturing Services, Inc.</t>
  </si>
  <si>
    <t>http://www.connorms.com</t>
  </si>
  <si>
    <t>Connor Manufacturing Services, Inc. provides precision metal stampings, wire-forms, springs, and integrated assembly manufacturing solutions. The company offers stamped telecom components, such as RF and embedded shields, RF shielding, custom and EMI shields, multi-compartment and board level shields, PCB shielding, shield fences and lids, fences and lids, covers, shielding cans and covers, two piece shields, and drawn shields; interconnect stampings, including transceiver cages, one-piece cages, multi-port cages, light pipe covers, heatsink clips, EMI collars, gasket fingers, and fiber optic transceiver cages; and drawn parts, end caps, and CPV products, such as concentrators, solar cell tabs, end tabs, inter-panel connectors, solar cell ribbons, and home energy management devices. It provides heavy truck metal components, such as door and control rods, hinges, interior brackets, battery boxes, hood assist springs, hood assist assemblies, deck plates, PRNDL shift lever assemblies, and parking break assemblies; and semiconductor process aides and high temperature clips, including semiconductor processing and packaging, processing equipment custom packaging, flat process carriers, semiconductor boats, bridge clamps, leaf springs, stiffeners, and embedded shields. The company offers plating, laser marking, laser welding, robotic welding, deburring, degreasing, mechanical assembly, in die assembly, heat treating, tape and reel packaging, and carrier tape manufacturing services. It serves telecommunications, interconnect, renewable energy, semiconductor, and heavy truck markets worldwide. Connor Manufacturing Services, Inc. was formerly known as Connor Springs and Manufacturing. The company was founded in 1913 and is based in Belmont, California with manufacturing sites in Portland, Oregon; Singapore; Suzhou, China; and Kulai, Malaysia.</t>
  </si>
  <si>
    <t>Connor Manufacturing Services; high-quality precision metal; integrated assemblies; global manufacturer</t>
  </si>
  <si>
    <t>precision metal components; precision metal; metal components; manufacturing services; manufacturer of high; global manufacturer; assemblies; high quality; metal</t>
  </si>
  <si>
    <t>0.0004323838076305949</t>
  </si>
  <si>
    <t>0.00042328591654645963</t>
  </si>
  <si>
    <t>2628</t>
  </si>
  <si>
    <t>aa06393d-c1ba-6a98-d3c6-efeca57f7be9</t>
  </si>
  <si>
    <t>GLOBE UAV</t>
  </si>
  <si>
    <t>http://www.g-uav.com/en</t>
  </si>
  <si>
    <t>Globe UAV GmbH develops drone solutions based on the 4G LTE mobile internet. Globe UAV GmbH develops drone solutions based on the 4G LTE mobile internet: A bi-directional communication without limitation in distance; Control data, as well as the live video are transmitted from any place where a 4G LTE network is available.
The Globe UAV Ground station is easy to handle - a rookie pilot can fly the UAV within view hours of training. The concept is based on control by keyboard and mouse - tools everybody is using for daily work. Different fly modes allow precise use of the application exactly trimmed onto every customer. Mobile apps individually programmed for each client allow to call a standby drone, to navigate or to land it.</t>
  </si>
  <si>
    <t>Delbrück</t>
  </si>
  <si>
    <t>mobile internet; develops drone; lte; drone solutions; globe; keyboard and mouse; keyboard; easy to handle; directional communication; bi directional communication; bi directional; mouse; programmed; directional; live video; ground station; transmitted; standby; mobile apps; bi; individually; modes; fly; navigate; exactly; handle; distance; client; call; concept; daily; apps; precise; pilot; station; hours; place; view; live; land</t>
  </si>
  <si>
    <t>0.00030196964805640804</t>
  </si>
  <si>
    <t>5858</t>
  </si>
  <si>
    <t>0.0003283619524855132</t>
  </si>
  <si>
    <t>Certain data and content provided by https://www.crunchbase.com/organization/globe-uav</t>
  </si>
  <si>
    <t>2629</t>
  </si>
  <si>
    <t>8052a4f5a547aeeb5ea3c12c466c7b77</t>
  </si>
  <si>
    <t>Foshan Baykee New Energy Technology Incorporated Company</t>
  </si>
  <si>
    <t>http://www.baykee.com</t>
  </si>
  <si>
    <t>Foshan Baykee New Energy Technology Incorporated Company designs, develops, manufactures, and exports uninterruptible power supply (UPS) and solar power inverters for various markets worldwide. The company offers low and high frequency online, line interactive, outdoor, and modular UPS, as well as home inverters; and PV products, including solar inverters, solar controllers, solar batteries, solar panels, PV junction boxes, and power distribution cabinets. Its UPS are used in steel, machinery, metallurgy, petrifaction, port, petroleum and natural gas, electric, bank, and various other fields. The company serves power, medical, financial, education, transport, radio and TV, manufacturing, and communications industries; and government departments, and solar and wind energy cases. It sells its products through its sales network in Iran, Nigeria, Ghana, India, Brazil, Russia, Southeast Asia, and internationally. The company was founded in 2007 and is based in Foshan, China.</t>
  </si>
  <si>
    <t>Foshan</t>
  </si>
  <si>
    <t>7288205</t>
  </si>
  <si>
    <t>Beijing Aerospace Changfeng Co., Ltd</t>
  </si>
  <si>
    <t>37244160</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</si>
  <si>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t>
  </si>
  <si>
    <t>uninterruptible power supply; solar controllers; sales network; pv products; pv junction; offers low; metallurgy; government departments; exports uninterruptible power; exports uninterruptible; distribution cabinets; communications industries; markets worldwide; uninterruptible power; uninterruptible; southeast; junction boxes; power inverters; incorporated; high frequency; petroleum; solar batteries; power distribution; solar and wind; departments; bank; energy technology; cabinets; solar inverters; wind energy; exports; natural gas; port; interactive; including solar; junction; machinery; power supply; tv; frequency; boxes; cases; sells its products; transport; radio; fields; education; financial; modular; controllers; steel; communications; outdoor; natural; medical</t>
  </si>
  <si>
    <t>0.00008020326910569692</t>
  </si>
  <si>
    <t>0.00012695056863597492</t>
  </si>
  <si>
    <t>75e51c4f05bafb52c39fcc2855deeac4</t>
  </si>
  <si>
    <t>area17, Inc.</t>
  </si>
  <si>
    <t>http://www.area17.ai</t>
  </si>
  <si>
    <t>area17, Inc. develops a vision system for drones to operate collision-free in unstructured, GPS-denied indoor, urban, and harsh environments with no operator supervision. The companys product includes a combination of commodity sensors and processors and a software stack that provides navigation information to machines for collision avoidance, obstacle detection, and simultaneous localization and mapping (SLAM). The company was founded in 2015 and is based in Menlo Park, California.</t>
  </si>
  <si>
    <t>collision avoidance systems; robust navigation information; drones. navigation. robotics; SRI International; Autonomous navigation; GRASP Lab; operator supervision; harsh environments; robotic projects; consumer electronics; government agencies; DARPA; Skype</t>
  </si>
  <si>
    <t>sri; collision; unstructured; team consists; skype; robotic projects; originally developed; hp; harsh environments; experts in computer; dod; decades of combined; darpa; combined experience; collision avoidance systems; avoidance systems; commercial and government; autonomous navigation; navigation; department of defense; originally; grasp; gps denied; denied; collision avoidance; machines; harsh; supervision; government agencies; avoidance; google; lab; leveraging; decades; agencies; computer vision; department; indoor; operator; urban; experts; consists; robotic; robust; consumer electronics; environments; gps; defense; combined</t>
  </si>
  <si>
    <t>0.0005708170461043359</t>
  </si>
  <si>
    <t>11453</t>
  </si>
  <si>
    <t>0.0005867964406965162</t>
  </si>
  <si>
    <t>2631</t>
  </si>
  <si>
    <t>7984bf3416710fbc6cf7d14539c9a333</t>
  </si>
  <si>
    <t>EnergyAustralia Pty Ltd.</t>
  </si>
  <si>
    <t>http://www.energyaustralia.com.au</t>
  </si>
  <si>
    <t>EnergyAustralia Pty Ltd. owns and operates a portfolio of assets in Australia. It operates a range of energy generation and storage facilities, including coal and gas fired, wind, and solar assets. The company is also involved in the purchase and retailing of electricity and gas to 2.6 million wholesale and retail customers primarily in Victoria, New South Wales, South Australia, and Queensland. In addition, it offers a range of heating, cooling, hot water, and solar systems; and supplies and installs solar panels and inverters for business. The company was formerly known as TRUenergy Pty Ltd and changed its name to EnergyAustralia Pty Ltd. in December 2012. The company is headquartered in Melbourne, Australia. EnergyAustralia Pty Ltd. is a subsidiary of EnergyAustralia Investments Pty Ltd.</t>
  </si>
  <si>
    <t>436240000</t>
  </si>
  <si>
    <t>CLP Holdings Limited</t>
  </si>
  <si>
    <t>p. electrical distribution.; Competitive electricity; service industry.; gas</t>
  </si>
  <si>
    <t>competitive electricity; electrical distribution; service industry; competitive</t>
  </si>
  <si>
    <t>0.00007382795019229114</t>
  </si>
  <si>
    <t>0.00011109360535052046</t>
  </si>
  <si>
    <t>2632</t>
  </si>
  <si>
    <t>df9d077c0177017eccf56c3df183c7f4</t>
  </si>
  <si>
    <t>Birdi Ltd.</t>
  </si>
  <si>
    <t>http://hibirdi.com</t>
  </si>
  <si>
    <t>Birdi Ltd. provides an online platform for accessing satellite, airborne, and drone imaginary available through an API subscription services to business and individual clients. The company was incorporated in 2014 and is headquartered in Glasgow, United Kingdom.</t>
  </si>
  <si>
    <t>financial services. geospatial; benefits. aerospace. analytics.; big data. drones.; decision; images; Bird.i; sky; awareness</t>
  </si>
  <si>
    <t>raise; images; financial services; bird; informed; empowers; geospatial; empower; big data; sky; decision; awareness; big; financial; analytics; benefits</t>
  </si>
  <si>
    <t>0.00047185884230505033</t>
  </si>
  <si>
    <t>0.00040035998249344015</t>
  </si>
  <si>
    <t>2633</t>
  </si>
  <si>
    <t>40e3545f4141e38e1feea846789edaa5</t>
  </si>
  <si>
    <t>NFI Industries, Inc.</t>
  </si>
  <si>
    <t>http://www.nfiindustries.com</t>
  </si>
  <si>
    <t>NFI Industries, Inc. provides third-party logistics and supply chain services and solutions in the United States and internationally. It provides distribution services, such as warehousing, cross-docking, and fulfillment; transportation services, which include a fleet of trucks, refrigerated transportation, brokerage, transportation management, intermodal transportation, drayage, global transportation, and truck and trailer repair, as well as used tractors, trailers, and forklifts sales; and global logistics and freight forwarding services, including order management, global distribution, port and border services, value-added services, and other services. The company also offers contract packaging, light manufacturing, freight consolidation/deconsolidation, kitting, labeling, point-of-purchase displays/design, reverse logistics/returns processing, ticketing and tagging, quality control, foreign trade zone, bonded warehouse, rework, and transloading services. In addition, it provides real estate development, construction, and leasing services. The company serves CPG, food manufacturers, retail, auto, e-commerce, healthcare, technology, apparel, industrial, food and drug stores, beverages, and aerospace and defense industries. NFI Industries, Inc. was founded in 1932 and is headquartered in Cherry Hill, New Jersey with locations in North America.</t>
  </si>
  <si>
    <t>Cherry Hill</t>
  </si>
  <si>
    <t>supply chain solutions; NFI Industries supply; third-party supply chain; sustainability initiatives; solutions provider; Social responsibility; fuel efficiency; environmental impact; solar panels; new technology; core value; natural gas; logistics. transportation; aerodynamics; warehouses; customers; emissions; applications</t>
  </si>
  <si>
    <t>supply chain solutions; chain solutions; supply chain; technology to improve; sustainability initiatives; solutions that help; social responsibility; improve our environmental; help our customers; fuel efficiency; develops applications; continue to push; aerodynamics; chain; solutions provider; responsibility; initiatives; environmental impact; warehouses; improve; strive; converting; sustainability; natural gas; implementing; fully integrated; push; third party; forward; continue; emissions; party; action; third; social; logistics; core; impact; reducing; natural</t>
  </si>
  <si>
    <t>0.00027085078178525025</t>
  </si>
  <si>
    <t>0.000341555789607497</t>
  </si>
  <si>
    <t>44a80add-b39c-b393-db13-f9b0a641843d</t>
  </si>
  <si>
    <t>Simtoo</t>
  </si>
  <si>
    <t>http://www.simtoo.com/</t>
  </si>
  <si>
    <t>Simtoo is first complete Drone Dragonfly. Simtoo is the creator of world first follow-me and foldable dragonfly drone autopilot by smart watch. Before dragonfly, the core founders of simtoo have spent years’ efforts on developing fly control system for quadcopters.</t>
  </si>
  <si>
    <t>13761470.7411572</t>
  </si>
  <si>
    <t>Renren Inc. (2); Infinitas Interactive Media Co; Hanking Family Office</t>
  </si>
  <si>
    <t>dragonfly; fly control; drone autopilot; quadcopters; creator; spent; foldable; founders; watch; autopilot; efforts; control system; drone management; follow; core; fly</t>
  </si>
  <si>
    <t>0.0004495540631291305</t>
  </si>
  <si>
    <t>16534</t>
  </si>
  <si>
    <t>0.0004583239081055944</t>
  </si>
  <si>
    <t>Certain data and content provided by https://www.crunchbase.com/organization/simtoo</t>
  </si>
  <si>
    <t>2635</t>
  </si>
  <si>
    <t>5bc5d54f9a37bdcef5a8b2882759d6ae</t>
  </si>
  <si>
    <t>Steco Power SAS</t>
  </si>
  <si>
    <t>http://www.stecopower.com</t>
  </si>
  <si>
    <t>Steco Power SAS manufactures and markets acid-lead batteries. The company was incorporated in 2007 and is based in Outarville, France.</t>
  </si>
  <si>
    <t>Outarville</t>
  </si>
  <si>
    <t>Centre</t>
  </si>
  <si>
    <t>markets acid-lead batteries; red range batteries; automotive batteries; heavy duty; starter batteries; AGM-VRLA batteries; flood battery technology; super heavy duty; auto supply stores; extreme operating conditions; complete range; cold starting capacity; intensive urban areas; energy recovery function; EFB battery; marine battery; blue battery; electric accumulators; polarity reversals; slow discharge; repair shops; SHD /SMF; high resistance; weather conditions; camper vans; SHD series; large number; wind turbines; power requirements; modern equipment; advanced stop; pleasure applications; solar panels; technological innovations; short circuits; extreme conditions; poor handling; Manufactures; servitude; overvoltage; vehicles; systems; motorists; dealerships; activity; boosters; manufacture; caravans; generations</t>
  </si>
  <si>
    <t>heavy duty; complete range; duty; ranges; intensive; heavy; starting; super; extreme; equipped; start; well as high; vrla; technological innovations; starter; smf; sector of activity; range of batteries; power requirements; polarity; pleasure; overvoltage; overheating; modern equipment; markets its products; marine battery; lead batteries; high resistance; extreme operating; energy recovery; distributes automotive; designed to power; dealerships; camper; boosters; automotive batteries; agm; vans; urban areas; operating conditions; large number; accumulators; panels and wind; braking; extreme conditions; caravans; cycling; marine; generations; battery technology; slow; flood; capacity; shops; weather conditions; mixed; poor; manufactures and distributes; incorporates; discharge; red; truck; acid; boats; automobile; guaranteed; covering; bus; premier; blue; resistance; circuits; activity; phase; cold; enhanced; manufactures and markets; driving; function; innovations; suitable; technological; recovery; optimal; auto; handling; urban; modern; short; cover; stores; lead; weight; models; engine; series; specialized; sector; wind turbines; number</t>
  </si>
  <si>
    <t>0.00012042497235955153</t>
  </si>
  <si>
    <t>8987</t>
  </si>
  <si>
    <t>0.0002124043959016734</t>
  </si>
  <si>
    <t>2636</t>
  </si>
  <si>
    <t>d95f009582d660453e0751500f0f2984</t>
  </si>
  <si>
    <t>Queen B Robotics Inc.</t>
  </si>
  <si>
    <t>http://www.queenb-robotics.com</t>
  </si>
  <si>
    <t>Queen B Robotics Inc. develops drones for film making and photography, and multi-vehicle management needs. The company was founded in 2015 and is based in Berkeley, California.</t>
  </si>
  <si>
    <t>multi-vehicle management needs; In-flight interaction software; Real-time data acquisition; virtual reality capture; latest flight systems; film making; drones; app-based software developer; Building drones; Wildlife Surveillance; Swarm based software; remote locations; uninterrupted spherical view; Security systems; waypoint flight paths; business needs; ultimate immersive experiences; Build software; Swarm systems; spherical images; capture rig; Specailized Hardware; state-of-the-art technology; single vehicle; VR headsets; autonomous vehicles; business goals; Delivery Systems; single user; Light Displays; Package Delivery; UHD cameras; Exo360; video; photography; examples; Search; Rescue; Monitoring; property; Mapping; Users; Apps; onboard; Facebook; capabilities; frontiers; YouTube; orbit; world</t>
  </si>
  <si>
    <t>wildlife surveillance; vehicle management; uhd; time data acquisition; surveillance and monitoring; prospective; interaction software; film making; examples include; spherical; swarm; real time data; time data; wildlife; examples; remote locations; interaction; security systems; employs; mp; data acquisition; search and rescue; waypoint; vr headsets; vehicle capable; users can fly; user can control; uhd video; specialties in drones; software developer; simultaneously enabling; rig; reality capture; package delivery; immersive experiences; functions including; frames per second; flight systems; flight paths; develops drones; capable of capturing; building drones; breaks; art technology; rescue; youtube; uninterrupted; acquisition; orbit; search; locations; capture; facebook; delivery systems; paths; headsets; immersive; desired; property; upload; photography; surveillance; goals; autonomous vehicles; mapping; vr; autonomously; footage; ultimate; experiences; virtual reality; onboard; simultaneously; achieved; hardware and software; enjoy; airborne; capturing; hd; manual; functions; frames; apps; second; follow; combines; virtual; reality; latest; developer; view; package; array; app; images; capable; displays; art; powerful; specialties</t>
  </si>
  <si>
    <t>0.0002611681258029671</t>
  </si>
  <si>
    <t>3919</t>
  </si>
  <si>
    <t>0.00022752110311674475</t>
  </si>
  <si>
    <t>86d7852d62ab803cf783ce5f958f3e97</t>
  </si>
  <si>
    <t>R&amp;Drone SAS</t>
  </si>
  <si>
    <t>http://www.retdrone.com</t>
  </si>
  <si>
    <t>R&amp;Drone SAS operates as an engineering consulting mechatronics company that designs, develops, and commercializes robotic products for civilian and military sectors. The company designs solutions in the field of robotics and unmanned systems for air, ground, or surface. It offers solutions for inspection, surveillance, supervision, or measuring applications. The company was founded in 2012 and is based in Blanquefort, France.</t>
  </si>
  <si>
    <t>634887</t>
  </si>
  <si>
    <t>hydro-sedimentary monitoring sensors; engineering consulting mechatronics; data acquisition tool; Unmanned Surface Vehicle; acquisition area coverage; various sensors acquisitions; multi-use generic platform; low cost management; energy state knowledge; command control laws; real-time data transmission; unmanned systems; suitable sensors; acquisition campaign; buoy mode; acquisition problem; robotic products; operating mode; military sectors; failure mode; wide area; Autonomous systems; various watersheds; specific application; safety lever; PC control; automatic run; data size; configuration phase; communication capabilities; feedback information; company; solutions; applications; Droneo; USV; autonomy; anticipation; HMI; field; air; ground; oversight; failures; supervision; inspection; types; accuracy; making; quality</t>
  </si>
  <si>
    <t>shifting; usv; droneo; carries; mode; acquisition; pc; vehicle capable; unmanned surface; time data transmission; systems for air; studied; specific application; solutions for inspection; robotic products; recharging; products for civilian; oversight; military sectors; measures progress; improve the quality; hmi; generic; field of robotics; engineering consulting; cost management; communication capabilities; command control; carry several types; capable of carrying; buoy; autonomous systems; area coverage; anticipation; acquisition campaign; manage; wide area; mechatronics; laws; data transmission; civilian and military; lifts; failures; campaigns; campaign; offers solutions; analyses; real time data; tool; unmanned systems; time data; terminal; manually; warning; shore; supervision; preparation; commercializes; progress; failure; defined; autonomy; feedback; carrying; data acquisition; covered; hydro; measuring; measures; adapted; phase; command; civilian; configuration; optimization; selected; measurements; coverage; suitable; accessible; carry; problem; continuous; accuracy; choice; transmission; knowledge; robotic; accurate; perform; provided; return; hours; environments; capable; automatic; low cost; base; charging; sectors</t>
  </si>
  <si>
    <t>0.00011839547652223943</t>
  </si>
  <si>
    <t>4034</t>
  </si>
  <si>
    <t>0.0001843965519784467</t>
  </si>
  <si>
    <t>fe074d8d-8a69-c30c-dc9e-d3f9c35891fb</t>
  </si>
  <si>
    <t>SteadiDrone</t>
  </si>
  <si>
    <t>http://www.steadidrone.com/</t>
  </si>
  <si>
    <t>SteadiDrone develops and manufactures small, unmanned aerial systems and multirotor drones. SteadiDrone develops and manufactures small, unmanned aerial systems and multirotor drones used across the globe with wide range of applications.
The company is specialized in producing systems that are preassembled and ready to fly.
SteadiDrone is based in Cape Town, South Africa.</t>
  </si>
  <si>
    <t>multirotor drones; manufactures small; multirotor; unmanned aerial systems; develops and manufactures; aerial systems; specialized in producing; producing systems; ready to fly; range of applications; globe; producing; ready; specialized; wide range; photography; fly</t>
  </si>
  <si>
    <t>0.0003570005641122857</t>
  </si>
  <si>
    <t>5155</t>
  </si>
  <si>
    <t>0.00032445658103567865</t>
  </si>
  <si>
    <t>Certain data and content provided by https://www.crunchbase.com/organization/steadidrone</t>
  </si>
  <si>
    <t>2639</t>
  </si>
  <si>
    <t>9618a207-6dd8-efc4-2a5a-77da862cbadf</t>
  </si>
  <si>
    <t>Acecore Technologies</t>
  </si>
  <si>
    <t>http://www.acecoretechnologies.com/</t>
  </si>
  <si>
    <t>AceCore Technologies is based in the Netherlands and started their business as end users to add value to a variety of cinema solutions. AceCore Technologies is young and formally established in July 2013, it has a longer history in development of Unmanned Aerial Vehicles. AceCore Technologies is based in the Netherlands and started their business as end users to add value to a variety of cinema solutions for the creative industry.
They started that company out of love for filming and flying with a team of dedicated professionals. With professionals in both parts of the expertise they found a perfect combination. Even with more than 17 years of experience in the remote controlled business they found out that there was not one product of the shelf good enough for the aerial cinematography industry.</t>
  </si>
  <si>
    <t>Oss</t>
  </si>
  <si>
    <t>team of dedicated; development of unmanned; professionals; young; love; history; filming; started; longer; perfect; established; combination; unmanned aerial vehicles; aerial vehicles; dedicated; flying; expertise</t>
  </si>
  <si>
    <t>0.00035998467143607</t>
  </si>
  <si>
    <t>11583</t>
  </si>
  <si>
    <t>0.00037020569316350877</t>
  </si>
  <si>
    <t>Certain data and content provided by https://www.crunchbase.com/organization/acecore-technologies</t>
  </si>
  <si>
    <t>2640</t>
  </si>
  <si>
    <t>e5e7dee3dc06630d6bb0986e966112f2</t>
  </si>
  <si>
    <t>DreamHammer, Inc.</t>
  </si>
  <si>
    <t>http://www.dreamhammer.com</t>
  </si>
  <si>
    <t>DreamHammer, Inc. develops a drone application software platform. The company offers Ballista software, which gives customers the ability to simultaneously control their drones and other autonomous systems from a single interface. Its software features vehicle and sensor control, asset monitoring (vehicle, sensor, and payload), route management for safe operations, multi-vehicle monitoring and control, payload management, and mission management. The companys products are used by drone manufacturers, systems integrators, and developers around the world. DreamHammer, Inc. was founded in 2000 and is based in San Diego, California with locations in Alexandria, Virginia; and Honolulu, Hawaii.</t>
  </si>
  <si>
    <t>2897500</t>
  </si>
  <si>
    <t>Ballista; Ballista addresses; mission management; Unmanned Common Control; software control products; Autonomous mission management; multiple unmanned vehicles; advanced defense systems; Force Multiplier; Situational Awareness; Ultimate Force Multiplier; software company; simultaneous force projection; multiple mission platform; Payload Management; services-based software platform; efficiently architected platform; constantly evolving threats; drone management software; different control nodes; single software environment; common operational picture; integrated assets; current military systems; APPLICATION DEVELOPMENT PLATFORM; San Diego-based software; stove-piped military domains; elegant user interface; developer friendly APIs; DreamHammer WEB ICON; ground segment footprint; extensible framework; unmanned warfighting; unmanned systems; rapid application development; external exploitation tools; Hardware independent means; multiple drones; unmanned system developers; value-add capability; simultaneous control; Autonomous Sense; operational usability; autonomous systems; intelligence customers; play architecture; Airspace Integration; Bandwidth Management; Collaborative Management; Air Rotary</t>
  </si>
  <si>
    <t>mission management; comms; unmanned system; singular; multiplier; kinetic; force multiplier; extensible; disparate; command control; architected; allows operators; consequently; application development; domains; system that allows; force; framework; simultaneous; sea; fundamental; managed; evolving; situational awareness; situational; capability; plug and play; simultaneously; assets; operational; command; payload; awareness; uniquely designed; third party developers; system is built; system developers; supercomputers; stove; space system; software environment; single system; single software; simultaneous control; sense and avoid; rapid integration; products for commercial; png; platform that allows; party developers; open framework; multiple drones; monitoring and controlling; military systems; management plan; icon; high rate; hardware independent; flexibility and performance; feature set; evolving threats; encompassing; elegant user; dispatching; disconnected; development platform; developers to provide; developers to create; defense systems; defense and intelligence; control of multiple; control multiple; control application; constantly evolving; consolidating; conops; autonomous systems; allows for rapid; allowing customers; advanced drone; advanced defense systems; advanced defense; ability to control; ability to adapt; unmanned vehicles; nodes; common; flexibility; asset; usability; os; apis; rapid; play; ubiquitous; exploitation; commands; battlefield; plug; projection</t>
  </si>
  <si>
    <t>0.00008422246375913273</t>
  </si>
  <si>
    <t>0.00021305486441449334</t>
  </si>
  <si>
    <t>2641</t>
  </si>
  <si>
    <t>5ca12aa90d908ca72568856d51572f86</t>
  </si>
  <si>
    <t>PointCare Technologies, Inc.</t>
  </si>
  <si>
    <t>http://www.pointcare.net</t>
  </si>
  <si>
    <t>PointCare Technologies, Inc. engages in the invention and development of cellular analysis technologies. The company offers PointCare NOW system package that includes instrument, barcode reader, USB flash drive, preventive-maintenance kit, user manual, and reusable waste container for the diagnostic management of HIV/AIDS patients at the point-of-care; and CD4NOW Reagent Kit, which comprises reagents, controls, and phlebotomy supplies. Its PointCare NOW is powered directly off the grid using either an uninterruptible power supply unit, as well as operated on a battery that can be charged directly from a vehicle, a generator, or solar panels. The company also provides onsite installation and operator training services; and after-sales services and support. It serves healthcare practitioners through regional representatives and distributors in the United States and internationally. The company was incorporated in 2002 and is based in Marlborough, Massachusetts.</t>
  </si>
  <si>
    <t>11510000</t>
  </si>
  <si>
    <t>Brook Venture Partners (2)</t>
  </si>
  <si>
    <t>privately held expansion; expansion stage company; PointCare Technologies; light scatter; CD4NOW Reagent Kit; HIV/AIDS patients; HIV/AIDS patient care; diagnostic management; multi-angle light scatter; light scatter method; cellular analysis; open blood sample; traditional ﬂow cytometry; robust instrument ideal; cold chain shipping; capped phlebotomy blood-sample; Heat stable reagents; cytometry optical instrumentation; optically resonant particles; cellular analysis. biotechnology.; remote clinical environments; fully automated process; reagent vials; FDA-cleared PointCare; highly-trained technicians; blood parameters; Blood samples; hematology analyzer; Sample processing; operator contact; sample tracking; data analysis; low-resource settings; injection-molded housings; instrument platform; small-footprint unit; test result; breakthrough performance; solid-state electronics; costly need; Barcode reader; clinical decision; optical-measurement techniques; ﬂuid aerosols; core technology; diagnostic systems; biosafety hood; precise aliquot; challenging environments; additional slots</t>
  </si>
  <si>
    <t>blood; scatter; hiv; analyzer; sample; cd; instrument; aids; reagents; patients; fda; cytometry; clinical; privately held; cap; diagnostic; tube; privately; fully automated; cellular; instrumentation; held; operator; eliminating; angle; expansion; stable; methods; minutes; user interaction; system prevents; small footprint; slot; served; selectively; resonant; relates; reader; platform combines; patient; optically; measurement techniques; mandatory; inventing; internally; inserts; injection molded; ideal for challenging; hood; hitherto; flow cytometry; expands; diagnostic systems; cytometry systems; core competency; competency; cold chain; closes; clinic; classified; chose; challenging environments; capped; breakthrough performance; bound; biosafety; barcode; assays; adults; care; stage; mechanically; housings; highly trained; handled; samples; calibrated; achieves; combines; takes; moving parts; locks; automated; extends; robust; molecules; prevents; labels; particles; groundbreaking; core technology; biotechnology; biological; environments; contact; classification; core; optical; simplicity; molded</t>
  </si>
  <si>
    <t>0.00016176343907605307</t>
  </si>
  <si>
    <t>9588</t>
  </si>
  <si>
    <t>0.0003221400030508864</t>
  </si>
  <si>
    <t>2642</t>
  </si>
  <si>
    <t>dc8196a2-0112-9bb8-225b-cc8bd7de6ae7</t>
  </si>
  <si>
    <t>Allied Drones</t>
  </si>
  <si>
    <t>http://allieddrones.com</t>
  </si>
  <si>
    <t>Allied Drones is a premier manufacturer of customized helicopter and multirotor UAS. Allied Drones provides turnkey solutions, including advanced air vehicles, ground control stations, data-link systems, sensors, systems software, UAS trainers, maintenance and support from field to operational levels. In-house manufacturing means custom airframe, payload, and software services are available.</t>
  </si>
  <si>
    <t>Huntington Beach</t>
  </si>
  <si>
    <t>allied; software services; maintenance and support; link systems; house manufacturing; ground control stations; data link systems; control stations; turnkey solutions; trainers; air vehicles; data link; uas; multirotor; airframe; ground control; premier; helicopter; link; payload; turnkey; customized; operational; levels; stations; house</t>
  </si>
  <si>
    <t>0.00028956657244769764</t>
  </si>
  <si>
    <t>2824</t>
  </si>
  <si>
    <t>0.0002649735770592015</t>
  </si>
  <si>
    <t>Certain data and content provided by https://www.crunchbase.com/organization/allied-drones</t>
  </si>
  <si>
    <t>012a1bc6ba0c6710e6a10563b5da9eb2</t>
  </si>
  <si>
    <t>21st Century Energy Solutions Ltd</t>
  </si>
  <si>
    <t>http://21cesl.co.uk</t>
  </si>
  <si>
    <t>21st Century Energy Solutions Ltd. provides electrical installation services. The company offers solar panel cleaning and solar panel system health check services; and roofline solutions, including PVC fascia and soffit installation, tiled roof repair, ridge tile repair, slate roof repair, guttering renewal and repair, and flat roof repair and renewal solutions. It also provides domestic and commercial installation services, including rewiring, cable containment, additional circuit, lighting, lamp and tube change, consumer unit change, light fitting upgradation/installation, new-build wiring installation, and lighting design and supply services for commercial and industrial lighting; security services, such as alarm, security lighting, CCTV, and electric gate installation services; and energy saving consultation and domestic/commercial energy saving advisory services. The company was incorporated in 2011 and is based in Melton Mowbray, United Kingdom.</t>
  </si>
  <si>
    <t>Melton Mowbray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</si>
  <si>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t>
  </si>
  <si>
    <t>roof repair; renewal; installation services; repair; energy saving; upgradation; tiled roof; tiled; system health; supply services; st century; soffit; security lighting; roofline; ridge; rewiring; lighting design; industrial lighting; including pvc; guttering; fascia; electrical installation services; design and supply; containment; consumer unit; commercial energy; electrical installation; slate; offers solar panel; services for commercial; security services; century; solar panel system; solar panel cleaning; advisory services; flat roof; fitting; domestic and commercial; domestic; panel system; panel cleaning; lamp; cctv; gate; saving; change; st; pvc; tile; advisory; tube; consultation; commercial and industrial; alarm; check; wiring; cable; circuit; cleaning; health; unit; energy solutions; offers solar</t>
  </si>
  <si>
    <t>0.00026893722783590294</t>
  </si>
  <si>
    <t>0.00024244153788071228</t>
  </si>
  <si>
    <t>2644</t>
  </si>
  <si>
    <t>ba5c397cc31a9e74d6d89784cbf6bb13</t>
  </si>
  <si>
    <t>Kiwa N.V.</t>
  </si>
  <si>
    <t>http://www.kiwa.nl</t>
  </si>
  <si>
    <t>Kiwa N.V. provides certification, inspection, testing, and training services. The company offers aspect, CE marking, person, process, product, and system certification services; and testing services in the areas of roofing and outer walls, gas and gas installations, infrastructure, calibration, polymers, drinking water installations, sports floors, and solar panels. It also offers data services, training courses, and workshops, as well as issues official documents for transport by land, water, and air and licences for inland shipping, fishing, merchant shipping, buses, taxis, lorries, and air transport. The company serves agro, feed and food, communal services, construction, construction materials, corporate social responsibility, education, fire safety and security, governmental services, healthcare, industry, safety and sustainability, environment, business services, inspection, licenses, petrochemical industry, explosion safety, sports facilities, tourism and leisure, training, transport and mobility, utilities, and vehicle security markets. Kiwa N.V. was founded in 1948 and is based in Rijswijk, the Netherlands.</t>
  </si>
  <si>
    <t>Rijswijk</t>
  </si>
  <si>
    <t>NPM Capital N.V.</t>
  </si>
  <si>
    <t>313011380</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</si>
  <si>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t>
  </si>
  <si>
    <t>certification; transport; shipping; water installations; taxis; system certification; sports facilities; social responsibility; security markets; petrochemical industry; outer walls; offers data; marking; licences; inland; gas installations; fire safety; explosion; corporate social responsibility; corporate social; communal; certification services; business services; air transport; agro; training courses; testing services; safety and security; sports; official; buses; licenses; construction materials; tourism; data services; ce; workshops; polymers; fishing; drinking water; responsibility; documents; aspect; outer; drinking; petrochemical; floors; governmental; training services; calibration; sustainability; courses; leisure; mobility; person; healthcare; walls; feed; roofing; utilities; social; corporate; issues; fire; education; food; land</t>
  </si>
  <si>
    <t>0.00017150789705228832</t>
  </si>
  <si>
    <t>18757</t>
  </si>
  <si>
    <t>0.00023257932485845365</t>
  </si>
  <si>
    <t>2645</t>
  </si>
  <si>
    <t>2e3267c1b403e9b084a0ce8d28ff34ac</t>
  </si>
  <si>
    <t>Lacy Roofing Company Limited</t>
  </si>
  <si>
    <t>http://www.lacyroofing.com</t>
  </si>
  <si>
    <t>Lacy Roofing Company Limited provides roof slating and tiling services for local authorities, contractors, and private clients. Its services range from small repairs, maintenance to major contracts for new build or regeneration. The company offers tiled roofing, slate roofing, felt roofing, insurance work, and solar panels services; lead work and pointing services; UPVC fascia, soffit, and guttering services; and roofline and chimney services. It also provides other building works, which comprise installing windows, plumbing, tiling, and landscaping. In addition, the company operates and rents apartments in the Liverpool area. Lacy Roofing Company Limited was founded in 1971 and is based in Liverpool, United Kingdom.</t>
  </si>
  <si>
    <t>32093069</t>
  </si>
  <si>
    <t>tiling; roofing; upvc; tiled; soffit; slate roofing; services range; roofline; regeneration; range from small; private clients; lead work; guttering; felt; fascia; building works; pointing; chimney; slate; apartments; rents; landscaping; local authorities; authorities; comprise; contracts; plumbing; repairs; contractors; installing; lead; windows; insurance; major; private</t>
  </si>
  <si>
    <t>0.0001806193993921702</t>
  </si>
  <si>
    <t>0.00021375947305309753</t>
  </si>
  <si>
    <t>2646</t>
  </si>
  <si>
    <t>82006dfe0960e6e01084cd06201b7188</t>
  </si>
  <si>
    <t>The Solar Cloth Company Ltd.</t>
  </si>
  <si>
    <t>http://www.thesolarclothcompany.com</t>
  </si>
  <si>
    <t>The Solar Cloth Company Ltd. provides solar powered solutions that integrate into new and existing buildings. It offers solar car park solutions that enable a car parking estate to be transformed into a source of sustainable and clean solar energy; solar cloth, a solution that can be retrofitted onto non-load bearing roofs, such as supermarkets, retail parks, datacenters, and warehousing and industrial spaces; and roofing solutions. The company was incorporated in 2012 and is based in Cambridge, United Kingdom.</t>
  </si>
  <si>
    <t>non-load bearing roofing; Solar Cloth Company; square metres; flexible solar panels; flexible solar panels.; environmental benefits; energy consumption; vast majority; Commercial properties; car parking; potential markets; UK; lightweight; factories; supermarkets; warehouses; output; businesses</t>
  </si>
  <si>
    <t>metres; load bearing; flexible solar panels; flexible solar; bearing; square; billion; supermarkets; excluding; economic and environmental; cloth; car parking; roofing; load; lightweight; environmental benefits; majority; worth; substantial; commercial properties; contributing; warehouses; vast; represent; estimated; factories; flexible; covered; account; region; energy consumption; economic; uk; parking; car; properties; consumption; potential; benefits</t>
  </si>
  <si>
    <t>0.000072104206692895</t>
  </si>
  <si>
    <t>0.00015337363052182108</t>
  </si>
  <si>
    <t>2647</t>
  </si>
  <si>
    <t>6c269614-2932-4ce8-1b82-67aeb379aba1</t>
  </si>
  <si>
    <t>NEOSUN Energy</t>
  </si>
  <si>
    <t>http://neosunenergy.com</t>
  </si>
  <si>
    <t>NEOSUN Energy specializes in the manufacture of solar panels and the development of innovative solar energy projects. NEOSUN Energy is an international high-tech company specializing on manufacturing of a new generation of solar panels, developing advanced solar energy products and intelligent energy management solutions for Industrial and Agricultural use as well as for private householders based on “Plug&amp;Play” concept.
NEOSUN Energy is not just a component manufacturer – we are committed to building a Smart Energy Management System and Software to manage the production, usage, trade and distribution of energy for the private solar energy projects as well as for Microgrids.
We believe that the smart energy network now is embracing the same chance as the Internet did 20 years ago. It will ensure the transformation of the energy market and transition to local energy generation based on smart grids and the Internet of Things. Moreover, it allows making electricity and lighting available in any corner of the world, to change and improve lives by bringing energy, connectivity and water to people in off-grid and remote areas.</t>
  </si>
  <si>
    <t>Wan Chai</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</si>
  <si>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t>
  </si>
  <si>
    <t>solar energy projects; smart energy; energy projects; system and software; software to manage; smart grids; smart energy management; projects as well; plug play concept; play concept; microgrids; making electricity; local energy; intelligent energy management; intelligent energy; innovative solar energy; householders; energy specializes; energy management solutions; electricity and lighting; development of innovative; developing advanced; component manufacturer; committed to building; building a smart; allows making; energy management; industrial and agricultural; energy management system; chance; advanced solar; solutions for industrial; plug play; manufacture of solar; corner; energy market; generation of solar; transformation; innovative solar; ago; solar energy products; remote areas; grids; transition; private; management solutions; energy generation; trade; high tech; management system; lives; connectivity; bringing; concept; specializing; energy products; play; component; internet of things; usage; plug; committed; agricultural; specializes; improve; change; things; manage; tech; intelligent</t>
  </si>
  <si>
    <t>0.00007933066238448426</t>
  </si>
  <si>
    <t>0.00012197362992704654</t>
  </si>
  <si>
    <t>Certain data and content provided by https://www.crunchbase.com/organization/neosun-energy</t>
  </si>
  <si>
    <t>67e6088fea2d768800e74f2627e162b3</t>
  </si>
  <si>
    <t>BirkSun, Inc.</t>
  </si>
  <si>
    <t>http://www.birksun.com</t>
  </si>
  <si>
    <t>BirkSun, Inc. manufactures and sells solar backpacks. Its backpacks enable users to charge their smartphones while traveling, adventuring, and training. The company offers its products online. BirkSun, Inc. was founded in 2013 and is based in San Francisco, California.</t>
  </si>
  <si>
    <t>mythos black edition; digital power management; innovative solar products; LED indicator; built-in lithium battery; LED indicator display; 4-light LED indicator; black solar panel; sun. electronics. manufacturing.; lifestyle brand; solar backpacks; internal battery; waterproof design; waterproof exterior; battery packs; festival pink; products online; wearable devices; smartphones; solar panels; birksun; Boost; smartphone; wearables; users; training; company; news; jet</t>
  </si>
  <si>
    <t>led indicator; innovative solar products; digital power; black edition; backpacks; edition; indicator; boost; innovative solar; black; smartphones; power management; lifestyle; waterproof; users to charge; power management system; pink; panels and battery; light led; internal battery; hand crafted; festival; enable users; crafted; built in lithium; solar products; wearable devices; tuned; traveling; lithium battery; sleek; creates; brand; products includes; battery packs; vertically integrated; wearables; vertically; display; fine; jet; wearable; sells solar; exterior; products online; news; packs; management system; lithium; enhanced; smartphone; manufactures and sells; hand; internal; offers its products</t>
  </si>
  <si>
    <t>0.0002051805726349878</t>
  </si>
  <si>
    <t>0.00021627925292976542</t>
  </si>
  <si>
    <t>ba1e30cdb7072cc4e1fe727476e40eff</t>
  </si>
  <si>
    <t>Ontility, LLC</t>
  </si>
  <si>
    <t>http://www.ontility.com</t>
  </si>
  <si>
    <t>Ontility, LLC provides solar distribution, solar training, and solar projects enablement solutions. It distributes and installs commercial, industrial, and residential scale solar photovoltaic (PV) systems and products, such as PV panels, inverters, mounting hardware, BOS components, and other solar products to solar integrators and other qualified solar contracting firms; solar thermal systems for solar, plumbing, and HVAC businesses; and solar and energy efficiency site/safety tools. The company also provides electrical vehicle (EV) charging stations and infrastructure solutions for commercial, industrial, and residential applications, including in home residential, shopping malls, hotels and motels, office and public parking, schools, and government stations and solutions; residential and commercial solar attic fans and ventilation products; and solar pool pumps. In addition, Ontility, LLC offers solar training courses, such as solar PV classes for installers, designers, contractors, and sales; solar thermal classes; EV charging station classes; and manufacturer workshops, training, and Webinars. Further, the company provides solar project support services, such as solar design and project consulting, financing and rebates, logistics, marketing, and retail electric provider and employee solar programs; and solar engineering, procurement, and project support programs. Furthermore, Ontility, LLC offers commercial, large scale, solar/green project, and EPC capabilities for public and private sectors, such as solar and greenovation projects, commercial energy and building audit services, corporate solar, energy efficiency, green training, solar assets, and commercial and large-scale solar portfolio in the United States. The company serves dealers and installers. Ontility, LLC was founded in 2009 and is based in Houston, Texas. As of August 8, 2016, Ontility, LLC operates as a subsidiary of N.F. Smith &amp; Associates LP.</t>
  </si>
  <si>
    <t>N.F. Smith &amp; Associates LP</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</si>
  <si>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t>
  </si>
  <si>
    <t>solar training; project support; classes; ev; scale solar; ventilation products; systems and products; solar programs; solar portfolio; solar pool pumps; solar integrators; solar engineering; solar distribution; solar attic fans; solar attic; solar assets; solar and energy; shopping malls; retail electric; residential applications; qualified solar; project support services; project consulting; products to solar; private sectors; pool pumps; motels; fans and ventilation; ev charging station; ev charging; enablement; dealers and installers; commercial energy; commercial and large; bos components; audit services; attic fans; public and private; infrastructure solutions; distributes and installs; large scale; training courses; systems for solar; lp; associates; programs; solutions for commercial; solar pool; solar design; malls; charging station; bos; attic; installers; mounting hardware; employee; workshops; large scale solar; rebates; offers commercial; solar thermal; energy efficiency; stations; solar thermal systems; solar project; charging; audit; charging stations; thermal systems; shopping; integrators; hotels; epc; solar projects; designers; courses; contracting; pool; hvac; fans; commercial solar; qualified; plumbing; support services; dealers; ventilation; procurement; pv panels; solar products; parking; contractors; schools; assets; residential and commercial; corporate; portfolio; station; logistics; office; financing</t>
  </si>
  <si>
    <t>0.00038924463792217766</t>
  </si>
  <si>
    <t>11413</t>
  </si>
  <si>
    <t>0.0003596655710928825</t>
  </si>
  <si>
    <t>0afee209-2b1c-047c-ca79-9f1ddfbd58e9</t>
  </si>
  <si>
    <t>Zettasun</t>
  </si>
  <si>
    <t>http://www.zettasun.com</t>
  </si>
  <si>
    <t>Zettasun is a company engaged in the building of commercial rooftop solar panels.</t>
  </si>
  <si>
    <t>rooftop solar panels; commercial rooftop solar; commercial rooftop; rooftop solar; engaged; rooftop</t>
  </si>
  <si>
    <t>0.0002737098741933107</t>
  </si>
  <si>
    <t>0.0002627462448574962</t>
  </si>
  <si>
    <t>Certain data and content provided by https://www.crunchbase.com/organization/zettasun</t>
  </si>
  <si>
    <t>2651</t>
  </si>
  <si>
    <t>42aa35df-4bb3-7780-26b0-58ccd7bc1f4c</t>
  </si>
  <si>
    <t>Sri Sresti Marketing Solutions</t>
  </si>
  <si>
    <t>http://www.srisms.com</t>
  </si>
  <si>
    <t>Sri Sresti Marketing Solutions offers web hosting solutions, branded SMS packages, content writing, and various solar-based products. Sri Sresti Marketing Solutions (srisms.com) caters the needs of web hosting solutions, content writing for various print and web media, branded SMS packages, solar lanterns, solar sound and light systems, solar panels, sweet tasting diabetic tea, plant care, psoriasis kits, cardiology books, nutritional products, etc at most affordable prices with a high degree of customer satisfaction.
Sri Sresti Marketing Solutions established in the year 2002 with a view to promote some special services and products with marketing skills of 25 years is marching ahead with a great deal of consumer / clients satisfaction.
Sri Sresti Marketing Solutions have launched another innovative product, a  new breed of Solar based lighting systems for light back-up up to 24hrs a day and expected life up to 5 years that too maintenance free and eco-friendly. Solar powered light &amp; sound systems useful for homes, offices, shops, industries, community centers, village Panchayat, mobile canvassing, emergencies, public addressing etc.
The general complications with other types of solar light systems are the power conversion and the light output device which finally give a poor performance in the long run.
Srisms.com is promoting these solar lights under brand name "Kumar Lights" which have high power solar panels and battery back up that can comfortably provide enough power for 24hrs light back up. The battery comes with a standard one year warranty by the original manufacturer and the kit has a life expectancy of about 5-6 years costing from just Rs.4250/- including courier charges.
Kumar Light systems run on high performance LED's which have a life expectancy of about 50,000 hours or say about 5-6 years even when run 24 x 7.
We undertake Web promotion by manually submitting your website to various Web Directories, Article Directories along with Search engines at  very affordable prices.
We offer comprehensive marketing solutions for you
We offer various marketing channels for various products in economical ways and best returns for your money. Though our setup is in Andhra Pradesh, only at present, we are on the verge of expanding to other parts in India in the very near future.
We can provide hosting solutions for real estate charities, NGOâ€™s, social service centers, churches, ministries, missionaries, hotels, trusts, hospitals, educational institutions; computer institutes, hotel management etc at most reasonable prices. Most people who have a website go un noticed as their websites are not known only to them. We promote websites at most competitive prices.
One can find interesting information on magnet therapy &amp; diabetic ulcer treatments. Visitors can get useful links to various Government of India websites.
The business opportunities section is being updated and anyone who wishes to join for part time opportunities can contact us.</t>
  </si>
  <si>
    <t>Vijayawada</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</si>
  <si>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t>
  </si>
  <si>
    <t>marketing solutions; sri; light systems; websites; web hosting; hrs; writing; hosting; branded; sms; prices; satisfaction; promote; marketing; opportunities; web media; verge; undertake; trusts; tea; sweet; submitting; sound systems; solutions offers; solutions for real; solar powered light; solar based lighting; services and products; service centers; search engines; provide enough power; pradesh; powered light; power solar panels; power solar; panels and battery; output device; offers web; offer comprehensive; nutritional; noticed; ngo; missionaries; light output; high power solar; great deal; emergencies; courier; costing; community centers; comfortably; charities; cardiology; canvassing; business opportunities; article; andhra pradesh; andhra; sound; website; year warranty; therapy; institutes; innovative product; churches; solar light; magnet; high degree; educational institutions; competitive prices; content; types of solar; solar lanterns; reasonable; hotel; breed; ahead; packages; village; rs; centers; visitors; promotion; customer satisfaction; caters; addressing; updated; interesting; solar lights; manually; treatments; maintenance free; links; finally; shops; print; eco friendly; promoting; power conversion; books</t>
  </si>
  <si>
    <t>0.0002972264652718041</t>
  </si>
  <si>
    <t>6194</t>
  </si>
  <si>
    <t>0.0002962838496182245</t>
  </si>
  <si>
    <t>Certain data and content provided by https://www.crunchbase.com/organization/sri-sresti-marketing-solutions</t>
  </si>
  <si>
    <t>2652</t>
  </si>
  <si>
    <t>71fc6a849af92657af0468f60b885869</t>
  </si>
  <si>
    <t>Saigon Electronics and Industry Services Joint Stock Company</t>
  </si>
  <si>
    <t>http://www.sagel.vn</t>
  </si>
  <si>
    <t>Saigon Electronics and Industry Services Joint Stock Company produces and distributes energy-saving products. The company offers panels, solar power generators, solar lamps, solar garden lights, solar street lights, solar flashlights, portable solar lights, solar decorative lights, etc., as well as solar water pumps and fans. It also sells office equipment, such as photocopiers, fax machines, paper shredder, binding machines, etc., as well as leases copiers and provides copier maintenance services. The company was founded in 1992 and is based in Ho Chi Minh City, Vietnam.</t>
  </si>
  <si>
    <t>Ho Chi Minh City</t>
  </si>
  <si>
    <t>915889</t>
  </si>
  <si>
    <t>solar power generators; solar lamps; solar garden lights; solar garden; solar flashlights; solar decorative; pumps and fans; produces and distributes; photocopiers; office equipment; offers panels; fax machines; fax; decorative lights; copiers; copier; binding; garden lights; saving products; energy saving products; power generators; solar water pumps; solar street lights; leases; flashlights; machines; solar lights; decorative; well as solar; portable solar; solar street; water pumps; street lights; garden; fans; paper; maintenance services; energy saving; lamps; solar water; street; office; generators; saving; pumps</t>
  </si>
  <si>
    <t>0.00047397020681226836</t>
  </si>
  <si>
    <t>6065</t>
  </si>
  <si>
    <t>0.0004539912209951342</t>
  </si>
  <si>
    <t>2653</t>
  </si>
  <si>
    <t>7edb67ae488dafac30058ac4e2370f68</t>
  </si>
  <si>
    <t>Callpod, Inc.</t>
  </si>
  <si>
    <t>http://www.callpod.com</t>
  </si>
  <si>
    <t>Callpod, Inc. develops and markets consumer electronic products and software solutions. It offers power products, such as a six-way charging device that allows its users to charge multiple cell phones, PDAs, headsets, and other mobile electronics; a multi-device charger and docking system for PC/Mac laptops and mobile devices; and portable device chargers that charge portable electronic devices various times without the use of an outlet. The company also provides Bluetooth headsets; Bluetooth adapter for laptops or desktops to automatically connect with Bluetooth headsets or headphones to provide music and voice; a mobile communication system that allows five users wearing wireless headsets to communicate with each other; and adapters for smart and cell phones, PDAs, digital cameras, navigation units, MP3 players, and portable gaming devices. In addition, it offers Keeper, a mobile and desktop software to store secret account numbers and passwords on mobile phones or computers; and accessories, including car chargers and replacement AC/DC power packs, as well as T-shirts and hats. The company offers its products through a network of retailers in the United States and internationally. Callpod, Inc. was incorporated in 2001 and is based in Chicago, Illinois.</t>
  </si>
  <si>
    <t>Bridge Street Capital Partners, LLC</t>
  </si>
  <si>
    <t>six-way charging device; portable device chargers; Bluetooth headsets; portable electronic devices; consumer electronic products; multiple cell phones; portable charging devices; 6-way charging devices; portable gaming devices; mobile device products; charge products; mobile devices; mobile electronics; multiple mobile electronics; AC/DC power packs; Keeper; secret account numbers; Cloud Security Vault; Keeper app; single power cord; Keeper data; Keeper Backup; wireless headsets; mobile phones; Bluetooth adapter; multi-device charger; PC/Mac laptops; power products; mobile apps; mobile communication; software solutions; various times; car chargers; desktop software; MP3 players; iOS users; navigation units; digital cameras; Fueltank UNO; Mac OS; Windows Mobile/Phone; Windows Vista/7; security software; internet security; private information; amazing application; battery life; company; PDAs</t>
  </si>
  <si>
    <t>headsets; tm; passwords; mobile electronics; charging devices; charge multiple; bluetooth headsets; pdas; mac; bluetooth; cell phones; mobile devices; laptops; apps; windows mobile; wearing; vista; vault; users to charge; shirts; secret; power cord; portable electronic devices; portable electronic; portable charging; multiple mobile; multiple cell phones; multiple cell; multi device; mobile communication; markets consumer; internet security; hats; gaming devices; easily manage; duo; devices including; device that allows; desktops; consumer electronic; communication system; charge portable electronic; charge portable; cellphone; car chargers; blackberry; allows its users; backup; phones; docking; os; charging; cord; adapter; system that allows; windows; chargers; offers power; power packs; mp players; electronic products; numbers; mobile apps; headphones; digital cameras; develops and markets; outlet; linux; battery life; adapters; dc power; desktop; mp; music; mobile device; ios; voice; electronic devices; amazing; software solutions; communicate; retailers; pc; packs; extend; account; mobile phones; power products; gaming; players; charger; android; smartphone; computers; replacement; connect; offers its products; developer; store; car</t>
  </si>
  <si>
    <t>0.00047023183071914884</t>
  </si>
  <si>
    <t>0.00048577249089090023</t>
  </si>
  <si>
    <t>2654</t>
  </si>
  <si>
    <t>4223b67e925b2ca06f9d410c4509a2de</t>
  </si>
  <si>
    <t>Neva Aerospace Ltd</t>
  </si>
  <si>
    <t>http://www.neva-aero.com</t>
  </si>
  <si>
    <t>Neva Aerospace Ltd develops technologies for unmanned air vehicles (UAVs), unmanned air cargo (UAC), aerial robotic platforms (ARP), and electric aviation. It offers solutions based on autonomous, low emission aerial robots. The company also provides stable platforms for precision logistics aerial robotic work; multi turbine platforms for applications; turbofan for static thrust and VTOL/STOL; and spare parts, sub-systems, controllers, electric ducted fans, modules, etc. In addition, it offers aerial robotic platforms, electric ducted turbofans, police and defense upgrades, industrial grade modules, and open source controller for heavy UAVs. Further, it offers services in the areas of design of drones, testing of drones, declaration of conformity of drones, UAV pilot training, nano-satellites and constellation design, nano-satellites testing and launching, ground station services for nano-satellites, ground station services for UAV, 3D imaging systems, certification of UAV/UAS and sub-systems, and electric ducted fans, as well as integration of UAV/UAS fleet and payload data into ERP/EAM. The company serves oil and gas, nuclear decontamination, transport and logistics, renewable energy, construction and building, site maintenance, infrastructure, UAS/UAV/drone, manufacturers, and sports and adventure industries. Neva Aerospace Ltd was founded in 2009 and is based in Brighton, United Kingdom.</t>
  </si>
  <si>
    <t>robotic aerial platforms; industrial drone management; aerial robotic platforms; unmanned air vehicles; Neva Consortium; people. b2b. drones.; industrial. robotics. transportation; Neva Aerospace; Heavy Drones; SasS platform; European consortium; United Kingdom; key clients; technology suppliers; financial institutions; electric aviation; advanced worldwide</t>
  </si>
  <si>
    <t>consortium; unmanned air; unmanned air vehicles; technology suppliers; robotic platforms; owns a portfolio; industrial drone; financial institutions; develop technologies; arp; air cargo; aerial robotic; aerial platforms; counts; air vehicles; robotic; platforms; cargo; patents; owns; institutions; suppliers; european; drone management; heavy; portfolio; aviation; uavs; financial; partners</t>
  </si>
  <si>
    <t>0.00008426627801043384</t>
  </si>
  <si>
    <t>0.00011620545836151166</t>
  </si>
  <si>
    <t>2655</t>
  </si>
  <si>
    <t>d664267febda4c2639c5eebfca116368</t>
  </si>
  <si>
    <t>GeoSpot Inc.</t>
  </si>
  <si>
    <t>http://www.geospot-inc.com</t>
  </si>
  <si>
    <t>GeoSpot, Inc. provides location-based services (LBS) and information technology solutions for the mass consumer market and LBS providers primarily in the United States. It licenses local content, data processing and distribution services, and local search technology solutions for Internet Websites offering mapping, local search, yellow pages, and city guides; mobile LBS application and navigation system developers; 411 and concierge services; consumer-facing businesses offering services or have assets at geographical locations; and data owners and aggregators. The company provides an LBS delivery platform for businesses, government entities, and non-profit organizations to publish mission critical assets, information, events, and services to consumers based on geographical locations. It also offers a local search engine for consumers to search bars, restaurants, and individual services and products. The company was incorporated in 2005 and is based in Fremont, California.</t>
  </si>
  <si>
    <t>drone data collection; *Mobile LBS application; activities Internet company; local search capability; businesses offering services; browser. information technology.; location based services.; location-based information; map-based search; navigation system developers; gas industry; yellow pages; geographical locations; *Internet websites; city guides; deep location; mobile phone; special characteristics; geospot; type; assets; showcases; processing; oil; mapping; www.geospot.com; Users</t>
  </si>
  <si>
    <t>search; system developers; specializes in drone; showcases; offering services; navigation system; location based services; drone data collection; yellow; gas industry; concierge; location; geographical; drone data; websites; lbs; browser; navigation; offering; guides; facing; type; conduct; mobile phone; consulting services; city; data collection; characteristics; oil and gas; assets; map; deep; developers; capability; locations; events; collection; activities; powerful; special; specializes; phone; consulting; mapping</t>
  </si>
  <si>
    <t>0.00007955481229598252</t>
  </si>
  <si>
    <t>0.000122771188680976</t>
  </si>
  <si>
    <t>2656</t>
  </si>
  <si>
    <t>db57bae40e385021d4fdae67f970ab53</t>
  </si>
  <si>
    <t>Aquila Space Inc.</t>
  </si>
  <si>
    <t>http://www.aquilaspace.com</t>
  </si>
  <si>
    <t>Aquila Space Inc. designs and manufactures remote sensing nano-satellites. The company provides multi-spectral earth observation satellites that include Corvus-BC, a 6U remote sensing nano-satellite that provides imagery in red, green, and NIR spectral bands for agriculture planning, water monitoring, and land management applications; and Corvus-HD, a 16U remote sensing nano-satellite that provides imagery in blue, red, green, NIR, and red edge spectral bands for precision agriculture, disaster monitoring, and urban planning applications. It also offers sub-systems and components, such as cameras, transmitters, data power modules, solar panels, flight computers, back plane boards, and GPS and UHF daughterboards, as well as battery, charging, and power boards. The company was incorporated in 2014 and is based in Moffett Field, California.</t>
  </si>
  <si>
    <t>Moffett Field</t>
  </si>
  <si>
    <t>spectral bands; nir; spectral; red; bands; nano; remote sensing; boards; satellites; sensing; well as battery; water monitoring; urban planning; uhf; power modules; nano satellites; multi spectral; land management; earth observation; bc; management applications; systems and components; imagery; transmitters; satellite; observation; planning; plane; blue; precision agriculture; hd; disaster; computers; earth; urban; designs and manufactures; edge; gps; charging; land</t>
  </si>
  <si>
    <t>0.0002671478642033277</t>
  </si>
  <si>
    <t>9328</t>
  </si>
  <si>
    <t>0.0002576917570834025</t>
  </si>
  <si>
    <t>2658</t>
  </si>
  <si>
    <t>798706a9-7d4f-2c11-0655-8c9a4f085784</t>
  </si>
  <si>
    <t>Scanifly</t>
  </si>
  <si>
    <t>http://www.scanifly.com</t>
  </si>
  <si>
    <t>Scanifly develops high-definition 3D mapping software for drones, and web-based 3D modeling software.</t>
  </si>
  <si>
    <t>software for drones; modeling software; develops high; mapping software; high definition; definition; modeling; mapping</t>
  </si>
  <si>
    <t>0.0006074133808523098</t>
  </si>
  <si>
    <t>9584</t>
  </si>
  <si>
    <t>0.0005422729764522298</t>
  </si>
  <si>
    <t>Certain data and content provided by https://www.crunchbase.com/organization/scanifly</t>
  </si>
  <si>
    <t>2659</t>
  </si>
  <si>
    <t>0f2b66be3b4498d8b167b35749b5ae1f</t>
  </si>
  <si>
    <t>Industrial Nanotech, Inc.</t>
  </si>
  <si>
    <t>http://www.industrial-nanotech.com</t>
  </si>
  <si>
    <t>Industrial Nanotech, Inc. develops, manufactures, and markets industrial grade insulation products utilizing nanotechnology in the United States and internationally. Its products include Nansulate Translucent PT and Nansulate Translucent High Heat, which are protective thermal insulation and corrosion prevention coatings; EPX4 for total asset protection; Nansulate Translucent GP  NSF, an insulation and mold resistant coating for food sensitive environments; Home Protect ClearCoat, a protective insulation and mold prevention coating; Nansulate Energy Protect, an industrial and commercial insulation and protective coating; Nansulate Crystal Roof Coating for clear energy saving and mold resistant protection; Intelligent Shield, which offers cool color choices for exterior painting projects; Nansulate LDX Clear Lead Encapsulation Coating for lead abatement; NANOBOOST , an automotive coating; Bee Protect that is formulated to protect bees in their hives; and Nansulate Insulation for solar panels, solar water heaters, and solar thermal equipment. The company was founded in 2005 and is based in Naples, Florida.</t>
  </si>
  <si>
    <t>INTK (Pink Sheets LLC)</t>
  </si>
  <si>
    <t>Industrial Nanotech Inc.; global nanoscience solutions; U.S. Green Building; Green Building Council; research leader; sustainable nanotechnology; innovative applications; member; Company</t>
  </si>
  <si>
    <t>nanotech; nanoscience; council; green building; member; sold worldwide; innovative applications; develops and commercializes; leader; commercializes; nanotechnology; sold; sustainable</t>
  </si>
  <si>
    <t>0.00008204928537640228</t>
  </si>
  <si>
    <t>0.00012429472508695597</t>
  </si>
  <si>
    <t>2660</t>
  </si>
  <si>
    <t>75b3b13c-1ac8-9b44-5526-1b6ca683b559</t>
  </si>
  <si>
    <t>AerialWaze™</t>
  </si>
  <si>
    <t>https://www.aerialwaze.com/</t>
  </si>
  <si>
    <t>Taking Security to New Heights with Drones™ AerialWaze™ is developing UAV AI Mapping by drones for security &amp; construction services.</t>
  </si>
  <si>
    <t>Orlando</t>
  </si>
  <si>
    <t>drones for security; heights; construction services; ai; mapping</t>
  </si>
  <si>
    <t>0.00008069885614650702</t>
  </si>
  <si>
    <t>0.00011572469023768677</t>
  </si>
  <si>
    <t>Certain data and content provided by https://www.crunchbase.com/organization/aerialwaze</t>
  </si>
  <si>
    <t>2661</t>
  </si>
  <si>
    <t>53d98c7c7335acc2aace33947da5dff8</t>
  </si>
  <si>
    <t>Dongguan CSG PV-tech Co., Ltd.</t>
  </si>
  <si>
    <t>Dongguan CSG PV-tech Co., Ltd. operates as a manufacturer of solar cells and solar panels. The company was founded in 2006 and is based in China. Dongguan CSG PV-tech Co., Ltd. operates as a subsidiary of CSG Holding Co., Ltd.</t>
  </si>
  <si>
    <t>CSG Holding Co., Ltd.</t>
  </si>
  <si>
    <t>pv tech; csg; tech</t>
  </si>
  <si>
    <t>0.0002629050945308853</t>
  </si>
  <si>
    <t>5640</t>
  </si>
  <si>
    <t>0.0002541816267179207</t>
  </si>
  <si>
    <t>2662</t>
  </si>
  <si>
    <t>4c2a459995862b5ebfdd80487021d78c</t>
  </si>
  <si>
    <t>Arch Aerial LLC</t>
  </si>
  <si>
    <t>http://www.archaerial.com</t>
  </si>
  <si>
    <t>Arch Aerial LLC develops and provides unmanned aerial systems and drones for archaeology, construction, insurance, oil and gas, precision agriculture, and stockpile measurement applications. It also offers three-dimensional modeling and stockpile measurement services. The company was incorporated in 2012 and is based in Houston, Texas.</t>
  </si>
  <si>
    <t>aerial photography platforms; tough environmental conditions; load ‘mission planner; rugged carbon fiber; real-time aerial photography; conventional aerial photography; aerial imaging products; cost aerial photography; private passenger planes; Arch Aerial; aerial imagery; Pelican Case; autopilot software; ‘Droid Planner; Nexus tablet; Google map; flight path; Total Flight Time; light rain conditions; carbon fiber frame; aerospace. photography. software; Options. 3D Model; customer expectations; Crop Health Indexes; hex-rotor aircraft; Visual Spectrum Images; real change; agricultural practices; academic research; high quality; aerospace engineering; Near-Infrared Sensor; rescue efforts; software design; low cost; LiDAR Sensor; Thermal Sensor; Octocopter. The OCTO; Sensor Options; Visual Sensor; tough conditions; Payload Capacity; sturdiest unit; Multispectral / Hyperspectral; LiDAR Data; Altitude Hold; Flight Modes; nimble unit; New Sites; Program GPS</t>
  </si>
  <si>
    <t>planner; atlas; tough; software design; rotor aircraft; real change; quad rotor; provide high quality; pre loaded; pledge; pelican case; pelican; octo; nexus; mission planner; loiter; lb; hex; google map; flight path; environmental conditions; endeavor; droid; drag and drop; customer expectations; capture real time; capture real; autopilot software; arch; agricultural practices; affect real change; affect real; aerospace engineering; carbon fiber; imaging products; affect; loaded; drag; quad; academic; included; spatial; expectations; aerial photography; provide high; lidar; lbs; infrared; rotor; planes; ships; passenger; route; gimbal; fraction; aerial imaging; payload; hold; google; aerial imagery; practices; autopilot; fit; fiber; drop; rugged; pc; efforts; photography; search and rescue; path; helicopters; altitude; sensor; waypoint; water resistant; thermal sensor; software program; sensor options; plant counting; octocopter; nimble; light rain; lidar data; infrared images; indexes; hydration; geofence; flight modes; fiber frame; easy transport; carbon fiber frame; autoland; rescue; platforms; carry; tablet; woven; load; payload capacity</t>
  </si>
  <si>
    <t>0.00037179733342223437</t>
  </si>
  <si>
    <t>9162</t>
  </si>
  <si>
    <t>0.00039173873187574955</t>
  </si>
  <si>
    <t>2663</t>
  </si>
  <si>
    <t>c37409e3338dfd212a0f42bc6cf71ac2</t>
  </si>
  <si>
    <t>Nightingale-EOS Limited</t>
  </si>
  <si>
    <t>http://www.n-eos.com</t>
  </si>
  <si>
    <t>Nightingale-EOS Limited provides a laser-based technology characterising thin coatings on a range of devices, with a particular emphasis on medical implants. The company was incorporated in 2005 and is based in Wrexham, United Kingdom.</t>
  </si>
  <si>
    <t>Wrexham</t>
  </si>
  <si>
    <t>Mercia Fund Management; Finance Wales plc</t>
  </si>
  <si>
    <t>Beam Profile Reflectometry; refractive index; laser based technology; standard optical microscope; UK optical company; silicon wafers; process control technology; medical devices; multiple key parameters; contact lenses; product measurement information; high-quality video microscope; solar cells; configuration n-Gauge forms; process measurement inspection; cost effective coating; accurate. metrology tool; thickness measurement; light intensity changes; strain-induced birefringence; flat panel displays; BPR; integrated process control; manual inspection applications; stage enabling Process; interference pattern; irregular shaped surfaces; delivers significant benefits; unique laser-based technology; significant technical. advantages; sophisticated data processing; key enabling component; single Ethernet cable; optical dispersion problem; Aperture microscope lens; Graphical User Interface; raw data; revolutionary Beam Profile; drug-eluting polymer coatings; raw data points; semiconductor industry; valuable additional information; upper surface; n-Gauge product; interference fringes; birefringence value; Optical Coatings; measurement technology; material characterisation</t>
  </si>
  <si>
    <t>gauge; reflected; refractive; nightingale; eos; wavelength; reflectometry; microscope; sample; metrology; interference; dispersion; varies; pattern; upper surface; thickness measurement; spectroscopic; layers of material; laser based technology; thickness; raw data; thin layers; strain; induced; wavelengths; semiconductor industry; data points; beam; upper; lenses; composition; measuring; figure; process control; angles; coatings; medical devices; layers; measurements; laser; measurement; silicon wafers; parameters; spectral; formed; coating; optical; profile; wafers; problem; simultaneously; substrate; layer; models; raw; function; number; laboratory; white light; variation; unknown; turret; transparent coatings; thicknesses; takes the form; straightforwardly; storage facilities; spectrophotometry; sophisticated data; solves this problem; single or multiple; reflecting; reflectance; quality video; providing product; proportion; processing and storage; process measurement; process analytical; points collected; perpendicular; pat; orthopaedic; optical technologies; optical imaging; optical coatings; numerical; nikon; multiple layers; minimise; medical implants; measurement technology; mathematical; material properties; manufacturing environments; light is reflected; layer thicknesses; laboratory and manufacturing; key parameters; key enabling</t>
  </si>
  <si>
    <t>0.0003300253935759345</t>
  </si>
  <si>
    <t>39505</t>
  </si>
  <si>
    <t>0.00041724181173224706</t>
  </si>
  <si>
    <t>f9259af986b3a066895522c3eacc7266</t>
  </si>
  <si>
    <t>Alphabet Energy, Inc.</t>
  </si>
  <si>
    <t>http://www.alphabetenergy.com</t>
  </si>
  <si>
    <t>Alphabet Energy, Inc. develops and markets waste heat recovery technology that converts waste heat into electricity. It offers power generating combustors, thermoelectric devices for power generation, solid-state and liquid-cooled electrical generator that converts exhaust heat into electricity, and device that transforms the wasted heat from the exhaust into electricity. The company also provides PowerModule-ß Developer Kit, a package that allows users to test the thermoelectric converter in the exhaust pipe or flue; thermoelectric generators; and exhaust heat recovery generator for use with natural gas pipeline compressor stations. It serves industrial, automotive, oil and gas, mining, manufacturing, transportation, defense, and other customers in the United States and internationally. The company was founded in 2009 and is headquartered in Hayward, California with an additional office in Houston, Texas.</t>
  </si>
  <si>
    <t>55006829</t>
  </si>
  <si>
    <t>Claremont Creek Ventures (4); California Clean Energy Fund (4); TPG Biotech (3); Encana Corporation; Osceola Capital Management, LLC; General Motors Ventures, LLC; Schlumberger Oilfield Services</t>
  </si>
  <si>
    <t>waste heat recovery; alphabet energy; heat recovery technology; thermoelectric materials; modular thermoelectric products; revolutionary thermoelectric approach; silicon-based thermoelectric materials; inexpensive waste heat; Berkeley National Laboratory; Lawrence Berkeley National; power generation; massive scale; Alphabet energy converts; thermoelectrics; electrical power; fuel efficiency; power generation systems; overall energy efficiency; thermoelectric generator; consumer applications.alphabet energy; electricitcal power; prototypical functional material; power generation technology; electricity; proprietary approach; gas. renewable energy; industrial exhaust flue; greenhouse gas emissions; short payback time; low cost; materials platform; affordable thermoelectrics; sustainable materials; usable electricity; energy source; useful electricity; single chimney; entire factory; power generation.; lowest-cost sources; waste-heat promises; solid-state semiconductors; output range; key technologies; considerable amounts; solar panels; double bottom line; industrial facilities; operation sizes; direct conversion</t>
  </si>
  <si>
    <t>thermoelectric; waste heat; waste heat recovery; recovery technology; microwatts; lends; heat recovery; massive scale; wasted; megawatts; proprietary approach; national laboratory; materials platform; lawrence; fuel efficiency; transforming; exhaust; technology developed; imagine; massive; electrical power; waste; recovery; commercializing; breakthrough; inexpensive; entirely; kind; revolutionary; improving; approach; power generation; laboratory; working hard; virtually no maintenance; usable electricity; turnkey systems; systems incorporating; sources of electricity; solution to energy; short payback; reducing operating; range of power; promises; power generation technology; opex; operational costs; operating expenses; key technologies; highly profitable; heat to electricity; heat loss; functional material; flue; energy to heat; direct conversion; consumer applications; considerable; cleanly; capture and conversion; amounts of energy; payback time; chimney; technology offers; generation technology; changing; technology that enables; scales; moving parts; enables customers; affect; turn; conversion; power generation systems; greenhouse gas emissions; generate power; gas emissions; furnace; greenhouse gas; happen; expenses; car; lose; importantly; modular; energy efficiency; low cost; energy source; national; reducing; profitable; industrial facilities; revolutionizing; sustainable; usable; incorporating; generation systems; commercializes; offset; lowest cost</t>
  </si>
  <si>
    <t>0.00047853409667682385</t>
  </si>
  <si>
    <t>30026</t>
  </si>
  <si>
    <t>0.0006320533629601793</t>
  </si>
  <si>
    <t>8da21b94-acdb-1b80-c9dc-14bca39cc657</t>
  </si>
  <si>
    <t>DroneHopper</t>
  </si>
  <si>
    <t>https://www.drone-hopper.com/</t>
  </si>
  <si>
    <t>DroneHopper Spanish company specialized in the design and manufacture of self-guided drones. DRONE HOPPER is a drone designed to act in extinguishing forest fires. It is a high - tech solution that allows its adaptability according to the different conditions and needs required at the time of control forest fires. 
Each drone has a maximum capacity of up to 300 liters of water and a size of 120 cm in diameter and 30 cm high. The selected configuration results in a compact, stable and resistant to failure solution. The drone has structural modifications that allow to implement features that make the transport and viable misting up to 300 liters of water and control systems, thermal cameras and navigation.</t>
  </si>
  <si>
    <t>Leganés</t>
  </si>
  <si>
    <t>liters of water; forest fires; liters; fires; forest; cm; thermal cameras; solution that allows; maximum capacity; hopper; extinguishing; drone designed; adaptability; spanish; modifications; diameter; guided; viable; design and manufacture; failure; implement; stable; configuration; selected; resistant; compact; structural; control systems; transport; maximum; specialized; navigation; capacity; size; tech</t>
  </si>
  <si>
    <t>0.00007982113983557421</t>
  </si>
  <si>
    <t>4084</t>
  </si>
  <si>
    <t>0.0001490573637087867</t>
  </si>
  <si>
    <t>Certain data and content provided by https://www.crunchbase.com/organization/dronehopper</t>
  </si>
  <si>
    <t>2666</t>
  </si>
  <si>
    <t>4fdb6685-0612-4048-5a92-b1081d0fa5b7</t>
  </si>
  <si>
    <t>Hovershotz Aerial Photography Video &amp; Inspections Cumbria</t>
  </si>
  <si>
    <t>http://www.hovershotz.co.uk</t>
  </si>
  <si>
    <t>The leading drone operator in Cumbria and the Lake District UK. Providing aerial drone photography video &amp; surveys.</t>
  </si>
  <si>
    <t>Kendal</t>
  </si>
  <si>
    <t>providing aerial; photography video; drone photography video; aerial drone photography; drone operator; leading drone; drone photography; lake; district; aerial drone; surveys; uk; operator; photography</t>
  </si>
  <si>
    <t>0.0006200778794052127</t>
  </si>
  <si>
    <t>7135</t>
  </si>
  <si>
    <t>0.0004596238872465314</t>
  </si>
  <si>
    <t>Certain data and content provided by https://www.crunchbase.com/organization/hovershotz-aerial-photography-video-inspections-cumbria</t>
  </si>
  <si>
    <t>2667</t>
  </si>
  <si>
    <t>3ce64b3448627776ba759ac63b5869d5</t>
  </si>
  <si>
    <t>Electric Field Solutions, Inc.</t>
  </si>
  <si>
    <t>http://electricfieldsolutions.com</t>
  </si>
  <si>
    <t>Electric Field Solutions, Inc. develops and delivers electric field sensors. The company offers Charge Tracker, an electrostatic sensor capable of measuring the magnitude and the direction of electric fields. Its products is used in various applications, including aviation, soaring, education, electric fault detection, electrostatic paint monitoring, electrostatic discharge prevention, explosive prevention, scientific research, spacecraft charging, and weather monitoring. The company was incorporated in 2011 and is based in Ann Arbor, Michigan. Electric Field Solutions, Inc. operates as a subsidiary of Willbros United States Holdings Inc.</t>
  </si>
  <si>
    <t>Willbros Group, Inc.</t>
  </si>
  <si>
    <t>charge tracker; electric fields; Charge Tracker Pro; Charge Tracker measures; electric charge buildup; Charge Tracker technology; electric field; Charge Trackers simplicity; spacecraft surface charge; charge monitors; electric field sensor; AC fields; Measuring electric fields; DC electric fields; electrostatic sensor; electric faults; electric field mills; electric fields impact; advanced electrostatic sensor; Electric Field Solutions; Electrostatic paint monitoring; atmospheric electric fields; electrostatic fields; Electric utility companies; Electric fault detection; ESD related ignition; high sensitivity; automotive paint application; isolated cylindrical field; direction; Electrically charged objects; user specific application; scientific research benefits; touch-screen user interface; Electrostatic sensors; electrostatic detection; electronic products; data storage unit; electrostatic damage; paint robot manufacturer; flexible user-programmable interface; high school level; Remote piloted vehicles; urban power lines; industrial processes; Glenn Research Center; ESD threats; Various research laboratories; electrostatic discharge; unmanned aerial vehicles</t>
  </si>
  <si>
    <t>electric fields; electrostatic; esd; electric field; buildup; capable of measuring; tracker; paint; faults; electric charge; spacecraft; sensitivity; direction; workstation; painted; national laboratory; high sensitivity; glider; fields ranging; measuring; vector; magnitude; industrial processes; cylindrical; grounding; mill; hz; explosive; prevent; measures; fields; mitigate; hazards; nasa; electronic products; user interface; objects; scientific; spray; threats; programmable; detecting; measure; detect; pro; instrument; sensitive; prevention; capable; explore; accuracy; sensor; ac; interface; laboratory; world's most advanced; workplace; work areas; weather monitoring; warmed; vicinity; urban power; unprecedented accuracy; type of sensor; tracker technology; storage unit; specific application; spark; source of electric; solutions has identified; soaring; rotation; rotating cylindrical; remote piloted; produced in large; processing unit; power loss; power grids; potentials; piloted vehicles; perpendicular; migrating; manufacturing and assembly; maintenance of power; los alamos national; los alamos; los; lawrence; large quantities; increasing safety; incoming; including nasa; high school; handheld device; gaining; flammable; find a wide; explosive ordnance; explosions; existing sensors</t>
  </si>
  <si>
    <t>0.00011998256006255593</t>
  </si>
  <si>
    <t>6247</t>
  </si>
  <si>
    <t>0.00023235501595778266</t>
  </si>
  <si>
    <t>2668</t>
  </si>
  <si>
    <t>72c67578f5ec14f8098b65bc7a62249d</t>
  </si>
  <si>
    <t>ICP Solar Technologies Inc. manufactures solar panels and solar cell based products. The company markets and sells its products to consumer goods, original equipment manufacturers (OEM), and integrated building materials markets. The products include Sunsei 12V solar chargers, OEM modules, solar tiles, and solar and wind communications monitors and controllers. ICP Solar Technologies Inc. markets its products to retail chain stores and specialty retailers in the marine and battery market, as well as provides through third party online shopping sites. ICP Solar Technologies Inc. was founded in 1988 and is based in Montreal, Canada.</t>
  </si>
  <si>
    <t>7460303</t>
  </si>
  <si>
    <t>Gemini Investment Strategies, LLC (2); Roswell Capital Partners, LLC, Prior to Change in Line of Business (2); Platinum Management (NY) LLC (2)</t>
  </si>
  <si>
    <t>ICPR (Pink Sheets LLC); K1U (Deutsche Boerse AG); K1U (XETRA Trading Platform)</t>
  </si>
  <si>
    <t>icp solar technologies; icp solar; icp; solar technologies; oem; solar tiles; integrated building; markets and sells; consumer goods; original equipment manufacturers; building materials; original equipment; equipment manufacturers; solar and wind; solar chargers; panels and solar; manufactures solar panels; tiles; original; goods; manufactures solar; monitors; sells its products; solar cell; chargers; controllers; communications</t>
  </si>
  <si>
    <t>0.00016955125774647178</t>
  </si>
  <si>
    <t>0.00020904375502064506</t>
  </si>
  <si>
    <t>2669</t>
  </si>
  <si>
    <t>19f5739f-df82-ba3f-6748-3a550b441391</t>
  </si>
  <si>
    <t>Green Aero Technology</t>
  </si>
  <si>
    <t>http://www.greenaerotech.com</t>
  </si>
  <si>
    <t>Green Aero Technology, offering accurate and affordable information for specializing in Industrial applications for UAV / Drone technology. Green Aero Tech Inc. was conceived in 2012 and founded in 2014. We’re a UAV / Drone company that is passionate about connecting land users with the key information they need to make their project a success. Through the use of UAV systems, they provide data collection services for aerial mapping, photogrammetry, remote sensing, and beyond. Their clients then use this information to make real-time decisions that save them time and money.</t>
  </si>
  <si>
    <t>Whistler</t>
  </si>
  <si>
    <t>aero; services for aerial; provide data; project a success; data collection services; collection services; aero technology; accurate and affordable; conceived; time and money; uav systems; photogrammetry; aerial mapping; passionate; connecting; remote sensing; industrial applications; success; drone technology; data collection; we're; decisions; specializing; sensing; accurate; collection; founded; money; save; offering; affordable; tech; mapping; land</t>
  </si>
  <si>
    <t>0.0002519198786772676</t>
  </si>
  <si>
    <t>3024</t>
  </si>
  <si>
    <t>0.00023892473950393455</t>
  </si>
  <si>
    <t>Certain data and content provided by https://www.crunchbase.com/organization/green-aero-technology</t>
  </si>
  <si>
    <t>2670</t>
  </si>
  <si>
    <t>40f239e298f14effbf7e028b0ebfdf69</t>
  </si>
  <si>
    <t>Embella, Inc.</t>
  </si>
  <si>
    <t>http://www.embella.com</t>
  </si>
  <si>
    <t>Embella, Inc. provides aerial photography and cinematography drone services. The company also develops commercially viable e-learning applications, learning management systems, an emergency response management, and a tracking platform, as well as various interactive simulations for health care, aviation, and the telecom industries. In addition, it offers information in the areas of appraisals, insurance damage assessment, ship, yacht and maritime area surveys, area survey after storm damage, cell tower inspection, construction monitoring, land appraisal, estate photography, and legal/forensic data collection for underwriters and claims adjusters. The company serves roofing companies, residential and commercial real estate, contractors for documentation photos, property owners, national corporations, municipalities and communities, schools, country clubs/golf courses, neighborhoods and places of interest, land development, and attorneys; and private outdoor events, promotional events, sporting events, team sports, concerts, and marketing/advertising sectors. The company was founded in 1990 and is based in Little Falls, New York.</t>
  </si>
  <si>
    <t>Little Falls</t>
  </si>
  <si>
    <t>commercially viable e-learning; numerous interactive simulations; media rich books; emergency response management; smart phones. apps.; digital publishing content; Web technologies; educational applications; telecom industries; management systems; health care; education. marketing; Embella; forefront; tablets</t>
  </si>
  <si>
    <t>web technologies; tracking platform; telecom industries; team has developed; newspapers and magazines; newspapers; media rich; magazines; founding team; commercially viable; simulations; founding; learning; publishing; health care; emergency response; smart phones; rich; commercially; viable; books; marketing; numerous; forefront; initially; formed; educational; telecom; management systems; interactive; tablets; apps; response; content; aviation; education; care; phones; health; media; emergency</t>
  </si>
  <si>
    <t>0.00012352598471622288</t>
  </si>
  <si>
    <t>11984</t>
  </si>
  <si>
    <t>0.00020225236078612088</t>
  </si>
  <si>
    <t>2671</t>
  </si>
  <si>
    <t>8c0edf1c13ae25607925a9018c56517d</t>
  </si>
  <si>
    <t>Luminous Power Technologies (P) Limited</t>
  </si>
  <si>
    <t>http://www.luminousindia.com</t>
  </si>
  <si>
    <t>Luminous Power Technologies (P) Limited provides packaged power, diversified generation, electrical control, and safety and energy optimization solutions in India and internationally. It manufactures power backup solutions that include home UPS and inverter batteries for household appliances and commercial applications; power storage solutions, such as VRLA/SMF, solar, automotive, traction, and inverter batteries for extended back up applications; and electrical products, including fans, modular switches, lamps, CFL inverters, MCBs and RCCBs, wires and cables, and distribution boards. The company also provides home UPS, solar panels, solar home lamp systems, solar charge controllers, solar lanterns, and CFL home UPS; and renewable energy solutions that include grid tie systems, master controllers, solar charge controllers, and auto changer over switches for rural electrification, water pumping, off-shore oil platforms and marine, off-grid telecom towers, light houses and island electrification, street lightning, grid power supply, and defense installation applications. In addition, it offers enterprise solutions that include power conditioning and emergency power, network and connectivity, site integration, and data center solutions, as well as integrated infrastructure solutions. The company serves various clients, such as corporations, telecommunication companies, banking and finance companies, government organizations, press and media companies, hotels and airlines, medical and diagnostic clients, and engineering and projects. Luminous Power Technologies (P) Limited was founded in 1988 and is based in New Delhi, India. Luminous Power Technologies (P) Limited operates as a subsidiary of Schneider Electric S.E.</t>
  </si>
  <si>
    <t>20532817</t>
  </si>
  <si>
    <t>CLSA Capital Partners</t>
  </si>
  <si>
    <t>310422000</t>
  </si>
  <si>
    <t>Schneider Electric S.E.</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</si>
  <si>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t>
  </si>
  <si>
    <t>solutions that include; inverter batteries; cfl; solar charge controllers; electrification; solar charge; charge controllers; switches; wires and cables; well as integrated; vrla; traction; tie systems; telecom towers; street lightning; smf; shore oil platforms; shore oil; power technologies; power storage solutions; power storage; power backup; platforms and marine; packaged power; optimization solutions; oil platforms; media companies; master controllers; manufactures power backup; luminous; light houses; island electrification; include power; grid tie systems; grid telecom towers; grid telecom; grid power supply; government organizations; finance companies; energy optimization; emergency power; electrical control; defense installation; data center solutions; changer; center solutions; batteries for extended; manufactures power; infrastructure solutions; controllers; data center; solar lanterns; rural electrification; power conditioning; island; airlines; diversified; lightning; banking; press; storage solutions; lamp; shore; household appliances; grid tie; electrical products; diagnostic; water pumping; inverter; corporations; master; lanterns; packaged; towers; tie; telecommunication; hotels; grid power; extended; pumping; commercial applications; houses; telecom; wires; renewable energy solutions; fans; boards; connectivity; power supply; optimization; household; rural; lamps; backup; auto; finance; street; conditioning; organizations; cables</t>
  </si>
  <si>
    <t>0.0002960716418035746</t>
  </si>
  <si>
    <t>12264</t>
  </si>
  <si>
    <t>0.00033145614902312266</t>
  </si>
  <si>
    <t>2672</t>
  </si>
  <si>
    <t>d2a35041-e75a-ba44-2c1f-92a16648827f</t>
  </si>
  <si>
    <t>Air Spectral</t>
  </si>
  <si>
    <t>http://www.airspectral.com</t>
  </si>
  <si>
    <t>Air Spectral designs Autonomous Drones for Mineralogic Mapping.</t>
  </si>
  <si>
    <t>autonomous drones; mapping; spectral; mapping services</t>
  </si>
  <si>
    <t>0.0006415445828489426</t>
  </si>
  <si>
    <t>0.0005468626026521878</t>
  </si>
  <si>
    <t>Certain data and content provided by https://www.crunchbase.com/organization/air-spectral</t>
  </si>
  <si>
    <t>2673</t>
  </si>
  <si>
    <t>11b0f70b515dbc9689c4307a3cc61ed4</t>
  </si>
  <si>
    <t>Cogenra Solar, Inc.</t>
  </si>
  <si>
    <t>http://www.cogenra.com</t>
  </si>
  <si>
    <t>Cogenra Solar, Inc. provides distributed solar cogeneration systems and renewable energy service solutions. It owns and operates solar cogeneration systems, and sells energy directly to customers. The companys hybrid receivers deliver solar cooling, heating, and electricity to commercial, industrial, and institutional facilities. It serves the food and beverage industry, including food processing, beverage, and food service; people residing in various areas, such as multi-family, retirement, campus, military and government, healthcare, and hospitality and resorts; and commercial laundry, municipalities, pulp and paper, textile, and chemicals and pharmaceutical processing industries in India, France, Italy, Mexico, Slovenia, and the United States. Cogenra Solar, Inc. was formerly known as SkyWatch Energy Inc. and changed its name to Cogenra Solar, Inc. in May 2010. The company was incorporated in 2009 and is based in Mountain View, California. Cogenra Solar, Inc. operates as a subsidiary of TOTAL S.A.</t>
  </si>
  <si>
    <t>Khosla Ventures</t>
  </si>
  <si>
    <t>solar cogeneration; hot water; solar hot water; solar energy company; innovative thermal transfer; solar cogeneration solutions; solar cogeneration systems; commercial-scale solar cogeneration; Solar cogeneration captures; silicon PV; traditional PV systems; advanced silicon PV; Traditional solar panels; single-axis tracking; energy output; renewable hot water; Cogenra Solar; hot water generation; dual energy production; standard photovoltaic panels; single solar panel; CogenraOs propriety design; facilities. energy efficiency.; integrated hybrid receiver.Cogenra; Power Purchase Agreement; unparalleled environmental benefits; waste heat; greenhouse gas reduction; dramatic efficiency gains; PV components; low-cost electricity; solar heat; usable electricity; renewable energy; electricity generation; solar efficiency; Cogenra Solar®; Stealth mode; single module; manufacturing scalability; installation partners; utility rates; government customers; single array; lower cost; turnkey installations; real value</t>
  </si>
  <si>
    <t>cogeneration; transfer system; thermal transfer; single axis tracking; concentrating optics; traditional solar; privately held; waste heat; single axis; sun's energy; silicon pv; axis tracking; privately; heat and power; energy output; concentrating; solar hot water; solar hot; held; captures; lifetime; hot water; payback; percent; waste; times; hot; efficiently; axis; year lifetime; water generation; water and electricity; utility rates; usable electricity; turnkey installations; technology captures; stealth mode; stealth; standard photovoltaic; solar's proprietary; solar provides solar; solar panels allow; solar efficiency; solar delivers; single solar panel; single solar; single module; silicon pv cells; remaining energy; propriety; panels allow; low cost electricity; leading developer; integrated hybrid; installation partners; hot water generation; gas reduction; form of heat; existing infrastructure; energy more efficiently; energy and converts; electricity and hot; electric and solar; efficiency gains; dramatic efficiency; dissipate; developer of commercial; delivers clean; cost electricity; corporate campuses; cools; conventional photovoltaic; commercial scale solar; commercial scale; collects and delivers; cogeneration systems; advanced silicon; optics; traditional solar panels; government customers; gains; transfer; dramatic; solar heat; environmental benefits; traditional; campuses; boosting; greenhouse gas; food processing; savings; generation of solar; unparalleled; transforms; remaining; purchase agreement; power purchase agreement; low cost; form; pv cells</t>
  </si>
  <si>
    <t>0.00027920992043350057</t>
  </si>
  <si>
    <t>3551</t>
  </si>
  <si>
    <t>0.00029901679233144496</t>
  </si>
  <si>
    <t>2674</t>
  </si>
  <si>
    <t>35dcf0aa73817e8b6a4b372266ec6ddf</t>
  </si>
  <si>
    <t>SolarTotal SAS</t>
  </si>
  <si>
    <t>SolarTotal SAS manufactures, distributes and installs solar power panels. It serves consumer and government application. The company was incorporated in 2007 and is based in Bron, France. SolarTotal SAS operates as a subsidiary of SolarTotal Holding BV.</t>
  </si>
  <si>
    <t>Bron</t>
  </si>
  <si>
    <t>solar power panels; serves consumer; installs solar power; distributes and installs; power panels; installs solar</t>
  </si>
  <si>
    <t>0.000375212581963777</t>
  </si>
  <si>
    <t>0.00031797154327887486</t>
  </si>
  <si>
    <t>2675</t>
  </si>
  <si>
    <t>3ab83145d11512db8c0b516a88e03117</t>
  </si>
  <si>
    <t>Erus Builders, LLC</t>
  </si>
  <si>
    <t>http://www.erusenergy.com</t>
  </si>
  <si>
    <t>Erus Builders, LLC, doing business as Erus Energy LLC, designs and installs solar energy systems. The company offers various financing options, such as solar lease, purchase, and power purchase agreement options for residential customers. It also provides a range of zero money down, low interest rate, leasing, and purchasing options, including multiple loan options for various industrial and commercial buildings. The company offers solar projects, including rooftop solar systems, solar covered parking structures, ground mounted solar systems, solar tracking systems, solar covered walkways and patios, and solar shade structures. It serves customers in Albuquerque, Las Cruces, Roswell, and Alamogordo, New Mexico; Phoenix and Tucson, Arizona; El Paso, San Antonio, and Austin, Texas; and Columbia, Charleston, and Greenville, South Carolina through dealers. The company was incorporated in 2004 and is based in Phoenix, Arizona.</t>
  </si>
  <si>
    <t>rooftop solar systems; solar shade structures; solar tracking systems; solar energy systems; solar energy production; various financing options; purchase agreement options; tenant improvement; solar projects; multiple loan options; home improvement; service construction company; custom homes; construction management; parking structures; silicon-based semiconductor wafers; end custom home; General contracting business; multiple loan option; solar lease; Solar panels; residential customers; commercial buildings; real estate; low interest rate; commercial customers; general contractor; purchasing options; multiple markets; power company; ongoing maintenance; low interest rates; Alternating Current; beam’s atoms; utility meter; patios; walkways; inverter; renovation; hospitality; leasing; money; ground; electricity; DC; remodel; handyman; Designs; electrons; PV</t>
  </si>
  <si>
    <t>walkways; tenant improvement; solar tracking systems; shade structures; rooftop solar systems; purchasing options; patios; parking structures; covered parking; tenant; covered; solar tracking; renovation; tracking systems; loan; ground mounted solar; construction management; improvement; hospitality; rooftop solar; mounted solar; shade; leasing; solar projects; ground mounted; purchasing; solar systems; options; interest; structures; utility meter; sunlight hits; specialized in high; solar lease; purchase agreement options; options including; options for residential; ongoing maintenance; multiple markets; leasing and purchasing; interest rates; interest rate; installs solar energy; general contractor; general contracting; flow of electricity; convert the dc; broken; architect; agreement options; parking; ac; residential and commercial; rooftop; solar energy production; semiconductor wafers; lending; hits; remodeling; flow; purchase; purchase agreement; power purchase agreement; financing; financing options; atoms; money; industrial and commercial; general; flows; mounted; inverter; residential customers; power purchase; dc; conduct; medical; consulting; cm; electrons; designs and installs; commercial buildings; homes; ongoing; alternating current; alternating; direct current; commercial customers; agreement; fully integrated; contracting; full service; comprised; houses; lease; contractor; commercial solar; layers; solar energy systems; rates</t>
  </si>
  <si>
    <t>0.0005253420890641683</t>
  </si>
  <si>
    <t>23331</t>
  </si>
  <si>
    <t>0.00048776732377186203</t>
  </si>
  <si>
    <t>2676</t>
  </si>
  <si>
    <t>fb29ad9e32c16a7b2699dc848ec24c62</t>
  </si>
  <si>
    <t>Hughes and McLeod Ltd.</t>
  </si>
  <si>
    <t>http://www.bagpipers.co.uk</t>
  </si>
  <si>
    <t>Hughes and McLeod Ltd designs, manufactures, and markets woodwind musical instruments and reeds. The companys products include Clanrye Pipe Chanter Reeds Highland Drone Reeds. It also provides bagpipe cases, bagpipe maintenance accessories, chanters, cords and covers, drums and drumsticks, percussion accessories, and related attire. Hughes and McLeod was founded in 1977 and is based in Strangford, United Kingdom.</t>
  </si>
  <si>
    <t>Strangford</t>
  </si>
  <si>
    <t>reeds; musical instruments; musical; hughes; drums; cords; pipe; covers; instruments; cases</t>
  </si>
  <si>
    <t>0.00011098087736554543</t>
  </si>
  <si>
    <t>3750</t>
  </si>
  <si>
    <t>0.00023865105696511748</t>
  </si>
  <si>
    <t>2677</t>
  </si>
  <si>
    <t>511f34ff-fb80-75b8-50c5-19fe0035456a</t>
  </si>
  <si>
    <t>Hascros SA</t>
  </si>
  <si>
    <t>THE PRODUCTION BY SOLAR PANELS ENERGY.</t>
  </si>
  <si>
    <t>solar panels energy; panels energy</t>
  </si>
  <si>
    <t>0.00010062682768998802</t>
  </si>
  <si>
    <t>0.00015651713002478484</t>
  </si>
  <si>
    <t>Certain data and content provided by https://www.crunchbase.com/organization/hascros-sa</t>
  </si>
  <si>
    <t>9d3045204531bc81dde96723e45acfb1</t>
  </si>
  <si>
    <t>Silevo, Inc.</t>
  </si>
  <si>
    <t>http://www.silevosolar.com</t>
  </si>
  <si>
    <t>Silevo, Inc. manufactures and supplies solar cells and photovoltaic solar modules for clients worldwide. The company offers solar cells based on tunneling junction architecture; and modules used in the rooftop marketplace, and utility, as well as larger commercial rooftop segments. Silevo, Inc. was formerly known as Sierra Solar Power, Inc. and changed its name to Silevo, Inc. in October 2011. The company was incorporated in 2006 and is based in Fremont, California. It has production operations in Hangzhou, China; Fremont, California; and Buffalo, New York. As of September 23, 2014, Silevo, Inc. operates as a subsidiary of SolarCity Corporation.</t>
  </si>
  <si>
    <t>80110000</t>
  </si>
  <si>
    <t>GSR Ventures Management Co. Ltd. (2); DT Capital Partners (2); NewMargin Ventures</t>
  </si>
  <si>
    <t>350000000</t>
  </si>
  <si>
    <t>junction type Triex; type Triex cells; Triex modules; Silevo Triex modules; Triex solar cell; film passivation; Triex R-Series Modules; industry-standard module techniques; Triex U-Series Modules; film passivation layers; N-type crystalline substrate; glass lamination practices; c-Si technology companies; solar module manufacturer; Silevo’s Triex; solar cell innovator; semiconductor tunneling oxide; tunneling junction architecture; solar energy company; solar related services; Sierra Solar Power; junction cell architecture; traditional crystalline silicon; N-type crystalline silicon; thin-film photovoltaic cells; excellent junction quality; renewable energy outfitter; renewable energy solutions; performance solar modules.; semiconductor oxide; U-Series module line; breakthrough cell innovation; quality c-Si-based modules; energy efficient appliances; Silevo packages; compact fluorescent lighting; hybrid technology; IEC/UL environmental tests; temperature coefficient performance; light induced degradation; larger commercial rooftop; pilot manufacturing line; manufacturing. renewable energy.; good carrier lifetime; interface trap densities; aesthetic black appearance; solar panels; module performance</t>
  </si>
  <si>
    <t>tunneling; series modules; passivation; technology companies; standard module; si technology; meet the requirements; hybrid technology; glass lamination; couples; backsheet; oxide; module manufacturer; eva; junction; si; lamination; evolved; innovator; layers; industry standard; series; breakthrough; practices; solar cell; substrate; architecture; solar module; crystalline; type; techniques; crystalline silicon; well as larger; trap; traditional crystalline silicon; traditional crystalline; thermal cycling; temperature coefficient; sierra solar; sierra; shipment; series module; provision of solar; proprietary device; produce high; pilot manufacturing; performance solar modules; performance indicators; order to deliver; modules are designed; module performance; light induced degradation; light induced; larger installations; junction solar cell; junction solar; junction cell architecture; junction cell; induced degradation; fluorescent lighting; film photovoltaic cells; extremely low; energy efficient appliances; efficient appliances; effective high performance; effective high; dit; densities; damp heat; damp; cost effective high; consultant; compact fluorescent; cell architecture; black appearance; hybrid; larger; optimize; well suited; high performance solar; commercial rooftop; cell and module; utilizing; qualification; performance solar; induced; doped; coefficient; rooftop; semiconductor industry; passed; generation of electricity; freeze; fluorescent; packages; extensive experience; cycling; limiting; highly reliable; designed to meet</t>
  </si>
  <si>
    <t>0.000690295680790438</t>
  </si>
  <si>
    <t>0.0005126323160664567</t>
  </si>
  <si>
    <t>2679</t>
  </si>
  <si>
    <t>7ff1863428b1f377961942fa14cdadc7</t>
  </si>
  <si>
    <t>Aerial Group B.V.</t>
  </si>
  <si>
    <t>http://www.aerialtronics.com</t>
  </si>
  <si>
    <t>Aerial Group B.V. designs, produces, and services unmanned aircraft systems. The company offers products for crop science, live stock control, high voltage, infrastructure, windmill, accident and crime scene investigation, crowd control, drug and gas detection, fire fighting, search and rescue, surveillance, geomorphology, mapping, surveying, traffic monitoring, special weapons and tactics, anti-poaching, and various other applications. It also offers 24/7 support services, maintenance, operational assistance, customization, and flight training services. The company serves customers in the Netherlands and internationally. Aerial Group B.V. is based in The Hague, the Netherlands.</t>
  </si>
  <si>
    <t>unmanned aircraft systems; safe professional systems; smart business decisions; Altura Zenith; high performance-flying server; aerospace. drones. robotics; advanced information-collecting platform; Zenith platform; commercial drones; valuable insights; valuable information; daily operations; public safety; aerial data; Aerialtronics; movers</t>
  </si>
  <si>
    <t>zenith; collecting; valuable; valuable insights; transmits data; performance flying; movers; high performance flying; defining; daily operations; business decisions; agriculture and public; generation system; transmits; records; commercial drones; insights; rely; server; public safety; aerial data; unmanned aircraft systems; aircraft systems; launched; daily; decisions; unmanned aircraft; turn; high performance; analytics; flying; mapping; processes; safe</t>
  </si>
  <si>
    <t>0.0006391626938318868</t>
  </si>
  <si>
    <t>0.0004586762784922677</t>
  </si>
  <si>
    <t>7fdf4569102faadf3b174cd6df4cab27</t>
  </si>
  <si>
    <t>Phoenix Energy a.s.</t>
  </si>
  <si>
    <t>http://wwwcz.photonenergy.com</t>
  </si>
  <si>
    <t>Phoenix Energy a.s., a solar power solutions and services company, provides services for photovoltaic (PV) installations. It offers services for photovoltaic projects for its own portfolio, as well as for third parties, acting as an EPC contractor, technology provider, investor, and operation and maintenance provider. The company provides design and construction services, such as technical design, engineering, and quality control; and distributes and supports PV system components, such as mono/poly crystalline and thin-film solar panels, inverters, cabling, and mounting and monitoring systems, as well as offers logistics handling and after-sales support, and warranties. It also provides financing and insurance solutions for PV investors, including PV investment consultation; arrangement of loans, current account facilities, and insurance packages; and customized services and other financial products. In addition, the company offers operations and maintenance services for PV installations, including preventive maintenance, performance monitoring and reporting, repair work, accounting services, security support, and comprehensive insurance coverage. Phoenix Energy a.s. was formerly known as Photon Energy a.s. and changed its name to Phoenix Energy a.s. in 2012. The company was incorporated in 2007 and is based in Prague, Czech Republic with branches in Australia, Czech Republic and Slovakia, Germany, Italy, and Poland. Photon Energy AS operates as a subsidiary of Zawiadomienie Stanmore S.a r.l.</t>
  </si>
  <si>
    <t>2989768</t>
  </si>
  <si>
    <t>Zawiadomienie Stanmore S.a r.l.</t>
  </si>
  <si>
    <t>PHO (Warsaw Stock Exchange)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</si>
  <si>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t>
  </si>
  <si>
    <t>technology provider; technical design; sales support; repair work; photovoltaic projects; offers logistics; monitoring and reporting; insurance solutions; insurance coverage; including pv; epc contractor; crystalline and thin; comprehensive insurance; insurance; third parties; performance monitoring; investor; accounting; pv installations; solutions and services; solar power solutions; preventive maintenance; loans; design and construction; arrangement; acting; well as offers; warranties; parties; film solar panels; preventive; cabling; poly crystalline; operations and maintenance; operation and maintenance; offers services; quality control; system components; epc; construction services; power solutions; poly; account; pv system; monitoring systems; consultation; mono; contractor; investors; coverage; maintenance services; reporting; thin film solar; film solar; handling; third; supports; packages; portfolio; logistics; comprehensive; customized; crystalline; financial; financing; mounting; repair</t>
  </si>
  <si>
    <t>0.00016329306032758539</t>
  </si>
  <si>
    <t>0.00016549207569774703</t>
  </si>
  <si>
    <t>2681</t>
  </si>
  <si>
    <t>55197be9-4b94-4e09-2c43-215746e3038b</t>
  </si>
  <si>
    <t>SunPort</t>
  </si>
  <si>
    <t>http://sunport.co/</t>
  </si>
  <si>
    <t>SunPort is an IoT device giving easy and affordable access to solar energy without owning panels. SunPortTM is a small plug adaptor that lets you plug into solar power everywhere you go. No panels required.
This “wearable tech for power cords” measures the electricity you take from any outlet and automatically upgrades it to solar using solar credits, similar to how big companies have been upgrading to clean energy for years.</t>
  </si>
  <si>
    <t>wearable tech; upgrading; sunporttm; sunport; solar credits; power cords; owning; iot device; easy and affordable; big companies; affordable access; adaptor; access to solar; plug; cords; outlet; credits; wearable; measures; upgrades; iot; big; automatically; affordable; tech</t>
  </si>
  <si>
    <t>0.00012177322205360795</t>
  </si>
  <si>
    <t>0.0001484820549138986</t>
  </si>
  <si>
    <t>Certain data and content provided by https://www.crunchbase.com/organization/sunport</t>
  </si>
  <si>
    <t>2682</t>
  </si>
  <si>
    <t>391d289a04635a02f0e7788becebeb86</t>
  </si>
  <si>
    <t>Hydro Systems, Inc.</t>
  </si>
  <si>
    <t>http://www.hydrosystem.com</t>
  </si>
  <si>
    <t>Hydro Systems, Inc. manufactures and distributes bath and shower products. Its products include bathtubs, shower pans, and accessories. The company also engages in voluntary corrugated and pallet recycling, roof mounted solar panels, and by-product material recycling services. Hydro Systems, Inc. was founded in 1978 and is based in Valencia, California.</t>
  </si>
  <si>
    <t>shower; hydro; recycling; roof mounted solar; recycling services; mounted solar panels; bathtubs; roof mounted; pans; pallet; corrugated; bath; mounted solar; manufactures and distributes; mounted</t>
  </si>
  <si>
    <t>0.00007199096782430843</t>
  </si>
  <si>
    <t>15788</t>
  </si>
  <si>
    <t>0.00011999695979768367</t>
  </si>
  <si>
    <t>2683</t>
  </si>
  <si>
    <t>5c54a45cdf0c23c3e42c47f3476a64fc</t>
  </si>
  <si>
    <t>Wattz</t>
  </si>
  <si>
    <t>http://www.wattz.io</t>
  </si>
  <si>
    <t>Wattz develops wireless electronic devices that are used to power IoT devices. The company was founded in 2016 and is headquartered in San Francisco, California.</t>
  </si>
  <si>
    <t>energy harvesting solutions; standard battery method; annual battery replacement; Ireland. energy. energy; Solar panels; Things devices; solar power; management. internet; batteries</t>
  </si>
  <si>
    <t>replaces; internet of things; things devices; standard battery; saves money; energy harvesting; things; saves; detects; empowers; harvesting; runs; performing; labor; guarantees; annual; connecting; method; offices; energy management; located; replacement; money</t>
  </si>
  <si>
    <t>0.0004682803954055349</t>
  </si>
  <si>
    <t>0.0004466970645322317</t>
  </si>
  <si>
    <t>2684</t>
  </si>
  <si>
    <t>1030dbbb88ff3507e0c84b993c4c2bfc</t>
  </si>
  <si>
    <t>TCOM, L.P.</t>
  </si>
  <si>
    <t>http://www.tcomlp.com</t>
  </si>
  <si>
    <t>TCOM, L.P. designs, fabricates, installs, and operates airborne persistent surveillance solutions that provide actionable intelligence for the United States and foreign governments. It offers tactical class aerostat systems for land surveillance applications; operational class aerostat systems for monitoring areas in which ground-based surveillance is ineffective by domain obstructions or where manned aerial surveillance is deemed costly; and strategic class aerostat systems for surveillance applications that involve the detection of low-flying and fast-moving objects, including light aircraft and cruise missiles. The company offers air surveillance systems for air defense/aircraft monitoring, electronic monitoring, detection and tracking of drone and UAV craft, anti-terrorism efforts, and long-range UAV control and monitoring applications; land surveillance systems, such as anti-terror and insurgent monitoring, perimeter security, communications intelligence, border surveillance, and troop movement and reconnaissance applications; and sea surveillance systems for early intrusion alert, piracy and smuggling deterrence, illegal immigration monitoring, anti-terrorism, and fishing activity surveillance applications. TCOM, L.P. was founded in 1971 and is headquartered in Columbia, Maryland with a manufacturing and flight test facility in Elizabeth City, North Carolina.</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</si>
  <si>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t>
  </si>
  <si>
    <t>surveillance applications; aerostat systems; aerostat; surveillance systems; tcom; land surveillance; anti terrorism; terrorism; lp; surveillance; anti; uav craft; uav control; troop; tracking of drone; terrorism efforts; terror and insurgent; terror; systems for monitoring; systems for land; systems for air; surveillance solutions; solutions that provide; smuggling deterrence; smuggling; sea surveillance systems; sea surveillance; reconnaissance applications; range uav control; range uav; provide actionable intelligence; provide actionable; piracy and smuggling; piracy; persistent surveillance; perimeter security; offers air surveillance; moving objects; monitoring applications; manned aerial surveillance; manned aerial; long range uav; light aircraft; land surveillance systems; intrusion alert; insurgent monitoring; insurgent; ineffective; including light; immigration monitoring; immigration; illegal immigration monitoring; illegal immigration; foreign governments; fishing activity surveillance; fishing activity; fast moving; electronic monitoring; early intrusion alert; early intrusion; drone and uav; deterrence; detection and tracking; deemed; cruise missiles; cruise; control and monitoring; communications intelligence; anti terrorism efforts; anti terror; aircraft monitoring; airborne persistent surveillance; airborne persistent; air surveillance systems; air surveillance; air defense; activity surveillance; actionable intelligence; obstructions; class; illegal; border surveillance; offers air; involve; fabricates; aerial surveillance; persistent; missiles; fishing; intrusion; domain; perimeter; foreign; craft; border; alert; detection; land; reconnaissance; tactical</t>
  </si>
  <si>
    <t>0.0004274656348129963</t>
  </si>
  <si>
    <t>2779</t>
  </si>
  <si>
    <t>0.00042749261881589476</t>
  </si>
  <si>
    <t>2685</t>
  </si>
  <si>
    <t>63a16ed299c3c5422b8912123cc6e138</t>
  </si>
  <si>
    <t>Solamas Sdn. Bhd.</t>
  </si>
  <si>
    <t>http://www.solamas.com</t>
  </si>
  <si>
    <t>Solamas Sdn. Bhd. engages in the design, manufacture, supply, installation, and maintenance of solar power systems for projects in Malaysia, Taiwan, and Europe. Its products include Nanolite mobile chargers; SolarMio mobile solar solutions; Sunbag L packages that consist of solar panels, an adaptor, a power box, and a charger; MYA PPG power stations made with solar cells; portable power stations that operate with solar panels, wind generators, fuel cell generators, small hydro generators, and mains; solar decorative garden/park lights; and solar street/highway lights. The company is based in Puchong, Malaysia.</t>
  </si>
  <si>
    <t>Puchong</t>
  </si>
  <si>
    <t>power stations; solar decorative; small hydro; power box; mobile chargers; maintenance of solar; bhd; adaptor; generators; highway; wind generators; sdn; mobile solar; mains; stations; decorative; consist; fuel cell; portable power; solar street; park; garden; hydro; solar solutions; charger; solar power systems; street; packages; box; chargers; power systems</t>
  </si>
  <si>
    <t>0.0003996491108001779</t>
  </si>
  <si>
    <t>7081</t>
  </si>
  <si>
    <t>0.0004203433499050334</t>
  </si>
  <si>
    <t>2686</t>
  </si>
  <si>
    <t>a573b28d2f1cdd6ea7aff41dbaf3833b</t>
  </si>
  <si>
    <t>Vivint Solar, Inc.</t>
  </si>
  <si>
    <t>http://www.vivintsolar.com</t>
  </si>
  <si>
    <t>Vivint Solar, Inc. provides distributed solar energy to residential, commercial, and industrial customers in the United States. It operates through two segments, Residential, and Commercial and Industrial. The company installs and owns solar energy systems through long-term customer contracts. It also offers photovoltaic installation devices and software products. As of December 31, 2016, the company had an aggregate capacity of 681.1 megawatts covering 99,600 homes in 14 states. It has operations in Arizona, California, Connecticut, Florida, Hawaii, Maryland, Massachusetts, New Jersey, New Mexico, New York, Pennsylvania, South Carolina, Texas, and Utah. Vivint Solar, Inc. has a strategic collaboration with Mercedes-Benz Energy to provide customizable home energy storage systems in the United States. The company was formerly known as V Solar Holdings, Inc. and changed its name to Vivint Solar, Inc. in April 2014. Vivint Solar, Inc. was founded in 2011 and is headquartered in Lehi, Utah.</t>
  </si>
  <si>
    <t>Lehi</t>
  </si>
  <si>
    <t>329600000</t>
  </si>
  <si>
    <t>VSLR (New York Stock Exchange); 0VS (Deutsche Boerse AG)</t>
  </si>
  <si>
    <t>solar energy; solar energy systems; solar power providers; residential solar power; Provide solar solutions; cost-effective solar energy; solar energy generation; Vivint Solar; local utility; power purchase agreements; photovoltaic installation devices; long-term customer contracts; personal Customer Success; local utility company; gain energy independence; power purchase agreement; solar panels; energy needs; industrial customers; lease agreements; buyout options; clean energy; final permission; software products; early adopter; lease structure; up-front costs; monthly payment; production guarantee; superior service; North America; production level; energy. energy.; PPA</t>
  </si>
  <si>
    <t>power providers; permission; residential solar power; local utility; affordable solar; fastest growing; ppa; agreements; leading provider; power purchase; solar solutions; fastest; lease; solar energy system; payment; residential solar; energy system; solar energy systems; providers; takes into account; start saving; start generating; solar designs; software products; shrink; service and support; save by going; providing superior; production guarantee; photovoltaic installation; pay a fee; owns solar; municipality; leased; kilowatt hour; helping consumers; guaranteed production; granted; generating clean energy; generating clean; front costs; enjoy the benefits; effective solar energy; effective solar; distributed solar energy; distributed solar; devices and software; customers pay; custom system; create a custom; cost effective solar; consumers to enjoy; agrees; turned; solar energy generation; power purchase agreements; community solar; purchase agreements; paperwork; benefits of solar; loans; offers photovoltaic; industrial customers; dedicated to providing; amount of electricity; purchase; products includes; energy bill; provide solar; leases; kilowatt; going solar; calculation; consumers; ready; purchase agreement; power purchase agreement; fee; growing; energy systems; permits; start; save; finished; affordable; expect; answer; save money; questions; manager; guaranteed; agreement; final; energy generation; expected; gain; account; monthly; enjoy; hour</t>
  </si>
  <si>
    <t>0.0006581655841086289</t>
  </si>
  <si>
    <t>0.0005098065772130517</t>
  </si>
  <si>
    <t>2687</t>
  </si>
  <si>
    <t>a2747757e3f8704fac821fa684828db3</t>
  </si>
  <si>
    <t>Ubiquitous Energy, Inc.</t>
  </si>
  <si>
    <t>http://ubiquitous-energy.com</t>
  </si>
  <si>
    <t>Ubiquitous Energy, Inc. develops transparent photovoltaics to eliminate the battery life limitations of mobile devices and to power smart glass for buildings. It offers ClearView Power technology, which transmits the light visible to the human eye and selectively captures and converts ultraviolet and near-infrared light into electricity to power devices and extend its battery life. The companys solution is used as an energy source for a range of electronic devices that include wearables, tablets, and digital signage. It is used in applications, including mobile devices, Internet of Things, and smart glass for windows. The company was founded in 2011 and is based in Redwood City, California.</t>
  </si>
  <si>
    <t>22142221</t>
  </si>
  <si>
    <t>ClearView Power; ambient light; ClearView Power technology; solar cells; transparent solar technology; visible light; useful electricity; Ubiquitous Energy; transparent solar cells; Transparent solar cells.; visible light transmittance; light harvesting characteristics; transparent coating; power conversion efficiency; new solar cells; award-winning ClearView Power; new molecular materials; minimal color impact; mobile device displays; electronic displays; mobile electronic displays; consumer products; simple room-temperature methods; larger energy-harvesting systems; different semiconductor materials; better user experience; entire surface area; transparent PVs; appearance. clean energy.; Silicon Valley company; non-visible light; ultraviolet light; proprietary device; light-harvesting functionality; photovoltaic functionality; infrared light; energy producer; photovoltaic material; power generators; incident light; day. thin film; device configurations; building’s energy; everyday products; photovoltaic element; power grid; seamless deployment; best combination; harvest energy</t>
  </si>
  <si>
    <t>impacting; clearview; ambient light; visible light; transparent solar; selectively; ubiquitous; ambient; ultraviolet; transparent coating; pvs; light into electricity; electronic displays; visible; reflection; harvesting; selective; provide power; wavelength; transparent; power technology; consumer products; everyday; functionality; surfaces; emission; infrared; coating; windows; they're; element; convert; display; converts; solar technology; visual perception; visibly; usual; ultraviolet light; turn windows; transparencies; transmittance; thin coating; technologies that enable; spun; source of electricity; solar cells absorb; room temperature; quarter; provide significant benefits; proprietary device; products for mobile; process of developing; power offers; power conversion efficiency; peaks; molecular; mobile electronic; materials and device; light transmittance; light to pass; lead to higher; larger energy; invisible; institute of technology; infrared light; including mobile; incident light; higher efficiencies; harvest energy; figuring; exploit; everyday products; entire surface; energy to provide; energy producer; energy is developing; development work; developing products; developing a portfolio; described; converts light; cells absorb; building's energy; blocking; altering; coatings; displays; photovoltaic material; disrupting; semiconductor materials; passes; energy harvesting; deposited; absorbs; turn; perception; originally; continuing; absorbed</t>
  </si>
  <si>
    <t>0.00025309369344644835</t>
  </si>
  <si>
    <t>5678</t>
  </si>
  <si>
    <t>0.00027349801049283604</t>
  </si>
  <si>
    <t>2688</t>
  </si>
  <si>
    <t>2afb8423f61182317cef3214bc9e1221</t>
  </si>
  <si>
    <t>GES Global Energy Service S.A.</t>
  </si>
  <si>
    <t>http://www.services-ges.com</t>
  </si>
  <si>
    <t>GES Global Energy Service S.A. provides construction and other services for wind and solar industries. It offers balance of plant (BoP) services, including engineering, procurement, civil, electrical installation, and substation services; wind assembly services, such as transport and logistics, crane, and manpower services; and operation and maintenance services across wind turbines, blade repairs, and electrical infrastructure areas for onshore wind plants. The company also provides assembly services for offshore wind plants that include installation services to OEMs and project companies for the assembly of components that range from foundations to tower sections, generator housings, and rotors. In addition, it offers various services that cover electrical-mechanical installation, control system, and integral maintenance services for the solar sector; BoP/EPC services in the areas of logistics and procurement, engineering and civil work, electrical installation, and mechanical assembly aspects; and maintenance, remote 24/7 supervision, and control of electrical systems and panels on solar farms. Further, the company provides engineering, assembly, commissioning, start-up, and maintenance services to petrochemical and energy sectors. It serves utility, wind turbine, and solar manufacturers, as well as investors and developers in Spain, Portugal, and internationally. GES Global Energy Service S.A. was formerly known as Gamesa Energía Servicios, S.A. and changed its name to GES Global Energy Service S.A. in April 2006. The company was founded in 1982 and is based in Erandio, Spain. As of November 25, 2016, GES Global Energy Service S.A. operates as a subsidiary of CL Grupo Industrial.</t>
  </si>
  <si>
    <t>Erandio</t>
  </si>
  <si>
    <t>CL Grupo Industrial</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</si>
  <si>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t>
  </si>
  <si>
    <t>global energy; energy service; bop; assembly services; electrical installation; maintenance services; assembly; procurement; well as investors; transport and logistics; tower sections; systems and panels; substation; solar sector; solar manufacturers; solar industries; services for wind; serves utility; plants that include; onshore wind; offshore wind; offers various services; mechanical installation; manpower services; manpower; epc services; energy sectors; electrical infrastructure; crane; control of electrical; civil work; balance of plant; housings; civil; sections; electrical systems; onshore; blade; logistics; integral; supervision; petrochemical; rotors; oe; foundations; mechanical; operation and maintenance; wind and solar; solar farms; epc; aspects; offshore; tower; wind turbine; investors; control system; repairs; commissioning; balance; installation services; farms; cover; generator; transport; turbine; developers; sector; wind turbines; start; sectors; plant; turbines</t>
  </si>
  <si>
    <t>0.00034179639252277855</t>
  </si>
  <si>
    <t>16656</t>
  </si>
  <si>
    <t>0.0004271201018407262</t>
  </si>
  <si>
    <t>2689</t>
  </si>
  <si>
    <t>128d30a0c43a8e429f99e410dfc89427</t>
  </si>
  <si>
    <t>Ekoenergy Pty. Ltd.</t>
  </si>
  <si>
    <t>http://www.ekoenergy.com.au</t>
  </si>
  <si>
    <t>Ekoenergy Pty. Ltd. manufactures and installs solar systems for sporting clubs, community groups, and residential and commercial markets. It offers monocrystalline, polycrystalline, and thin-film or amorphous solar panels. The company also provides renewable energy solutions from a portfolio of solar photovoltaic systems and wind turbines. Ekoenergy Pty. Ltd. was founded in 2007 and is headquartered in Cheltenham, Australia.</t>
  </si>
  <si>
    <t>systems and wind; portfolio of solar; offers monocrystalline; installs solar systems; manufactures and installs; clubs; solar photovoltaic systems; commercial markets; sporting; groups; amorphous; monocrystalline; polycrystalline; photovoltaic systems; renewable energy solutions; installs solar; residential and commercial; portfolio; solar systems; wind turbines; solar photovoltaic; community; turbines; energy solutions</t>
  </si>
  <si>
    <t>0.00037218630754479577</t>
  </si>
  <si>
    <t>2835</t>
  </si>
  <si>
    <t>0.0003093059593002571</t>
  </si>
  <si>
    <t>2690</t>
  </si>
  <si>
    <t>d82c24f1483fd965985ad17d9a99af3e</t>
  </si>
  <si>
    <t>JIT Solaire SARL</t>
  </si>
  <si>
    <t>http://www.jit-solaire.com</t>
  </si>
  <si>
    <t>JIT Solaire SARL provides turnkey photovoltaic installation services in France. The company was founded in 2007 and is based in Vouille, France.</t>
  </si>
  <si>
    <t>Vouille</t>
  </si>
  <si>
    <t>114982731</t>
  </si>
  <si>
    <t>renewable energy; turnkey solar electricity; JIT Solar; JIT Solaire; convert solar energy; regions Poitou Charentes; photovoltaic energy company; electricity supplier; manufacturing. renewable energy; design optimized implementation; photovoltaic energy. energy.; French specialist player; Solar panels; public distribution; customary conditions; solar installations; Rhone Alps; clean energy; public network; turnkey installation; noise nuisance; solar systems; administrative entities; financing plan; pre study; full-service quality; competitive price; generating solutions; financing solutions; type; roof; environment; KWH; inverter; Hz; tariff; decree; inflation; obstacle; producer; subject; contract; prices; sunny; consumption; size; Interests; grid; cost; meter</t>
  </si>
  <si>
    <t>photovoltaic energy; solaire; solar offers; french; turnkey; usual; type of solar; turnkey solar; turnkey installation; team of specialists; systems that generate; standard compliant; solar photovoltaic system; solar panels mounted; service quality; recovered; provide design; panels mounted; offers turnkey; nuisance; les; injected; inflation; generating solutions; french photovoltaic; ensure the installation; electricity you produce; electricity supplier; electricity generating; distribution system; discussed; decree; converted to alternating; convert solar energy; convert solar; competitive price; businesses and communities; beneficial; alps; hz; energy into electricity; associates; pretty; financing solutions; type; recommend; interests; counting; tariff; solar installations; happen; adjusted; obstacle; financing; subject; purchased; counter; sunny; policy; player; depends; aesthetic; administrative; passionate; energy produced; entities; annually; received; realize; photovoltaic system; compliant; answer; regions; questions; producer; alternating current; alternating; converted; generate electricity; promote; kwh; invest; governments; meeting; full service; solar electricity; specialists; specialist; noise; study; installation of solar; contract; european; basis; continue; involved; reduced; prices; meter; going</t>
  </si>
  <si>
    <t>0.0003325105026707184</t>
  </si>
  <si>
    <t>19740</t>
  </si>
  <si>
    <t>0.00040747360818907337</t>
  </si>
  <si>
    <t>2691</t>
  </si>
  <si>
    <t>c9fce8825e2725c9d8857214fc4cc178</t>
  </si>
  <si>
    <t>Fluidity Technologies Inc.</t>
  </si>
  <si>
    <t>http://www.fluidity.tech</t>
  </si>
  <si>
    <t>Fluidity Technologies Inc. designs and develops hardware control device with adaptive software to control a drone or helicopter. The company offers single-handed, and plug and play input devices for movement in physical and virtual world. It provides multisensory feedback for haptics, force feedback, thermal, airflow, sound, and light. Additionally the device moves through space with speed and precision in all 6 degrees of freedom of motion simultaneously and independently. Fluidity Technologies Inc.s products are used in drone flight and unmanned systems, virtual and augmented reality systems, video and computer gaming, computer aided design, surgical and medical robotics, helicopter and fixed wing systems, and other industry-specific and customer-facing needs. Fluidity Technologies Inc. was founded in 2016 and is headquartered in Houston, Texas.</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</si>
  <si>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t>
  </si>
  <si>
    <t>feedback; helicopter; wing systems; virtual and augmented; surgical; speed and precision; software to control; reality systems; offers single; industry specific; haptics; force feedback; fixed wing systems; develops hardware; degrees of freedom; computer aided design; computer aided; augmented reality systems; airflow; aided design; aided; virtual; moves; adaptive; unmanned systems; drone flight; facing; freedom; degrees; augmented reality; independently; designs and develops; augmented; plug and play; fixed wing; simultaneously; movement; gaming; force; input; wing; sound; additionally; physical; motion; play; plug; reality; fixed; speed; medical</t>
  </si>
  <si>
    <t>0.00040531399748397094</t>
  </si>
  <si>
    <t>0.00028510860453483783</t>
  </si>
  <si>
    <t>2692</t>
  </si>
  <si>
    <t>914dd5b3-5c25-30a7-5024-2df876a8c3b3</t>
  </si>
  <si>
    <t>Turncircles</t>
  </si>
  <si>
    <t>http://turncircles.com/</t>
  </si>
  <si>
    <t>A next generation drone company. Specializing in drone technologies and alternative motor applications engineering key drone &amp; uav components for improving performance in terms of flight time, speed, altitude as well as noise level reduction. 
What is the point of flying if you can't stay in the air!</t>
  </si>
  <si>
    <t>16691</t>
  </si>
  <si>
    <t>Startupbootcamp</t>
  </si>
  <si>
    <t>specializing in drone; performance in terms; motor applications; key drone; improving performance; generation drone; drone uav; altitude as well; drone technologies; flight time; stay; noise; altitude; improving; terms; specializing; reduction; motor; alternative; flying; speed; point</t>
  </si>
  <si>
    <t>0.00008183061461228885</t>
  </si>
  <si>
    <t>0.00013716711104827176</t>
  </si>
  <si>
    <t>Certain data and content provided by https://www.crunchbase.com/organization/turncircles</t>
  </si>
  <si>
    <t>2693</t>
  </si>
  <si>
    <t>dcc888469102d37c0d68cd35f371ab0e</t>
  </si>
  <si>
    <t>Ecosphere Technologies, Inc.</t>
  </si>
  <si>
    <t>http://www.ecospheretech.com</t>
  </si>
  <si>
    <t>Ecosphere Technologies, Inc., a technology development and intellectual property licensing company, develops patented solutions for the water, agriculture, energy, and industrial markets worldwide. The company offers Ozonix water treatment technology, an advanced oxidation process that is designed to treat and recycle industrial wastewater without the use of toxic chemicals. Its Ozonix water treatment technology is used in oil and natural gas, mining, agriculture, energy, food and beverage, industrial, and marine, as well as for municipal wastewater treatment applications. The company also provides Ecos PowerCube, a mobile and solar powered generator, which increases the total amount of solar power generation that is used in various markets and sub markets, including industrial remote utilities, off-grid telecommunication base stations/cell tower support, military base station/remote utilities, humanitarian relief and emergency/disaster preparedness, remote habitation, and others. In addition, it offers Ecos GrowCube, a fully-automated hydroponic growing system, which increases the crop production. The companys Ecos GrowCube is used in medical marijuana cultivation; essential oils crop cultivation; urban farming/on-site cultivation for hotels, restaurants, universities, and large personnel bases; and nutrient and fertilizer production. Ecosphere Technologies, Inc. was founded in 1998 and is headquartered in Stuart, Florida.</t>
  </si>
  <si>
    <t>Stuart</t>
  </si>
  <si>
    <t>16230000</t>
  </si>
  <si>
    <t>Brisben Water Solutions LLC (5); Bledsoe Capital Group (3); Gemini Investment Strategies, LLC; CIM Investment Management Limited; Enable Capital Management, LLC; Heller Capital Partners</t>
  </si>
  <si>
    <t>ESPH (Pink Sheets LLC); 8E2 (Boerse-Stuttgart)</t>
  </si>
  <si>
    <t>hydroxyl radicals; oxidation potential; acoustic cavitation; water; high oxidation potential; electrochemical oxidation; advanced oxidation process; hydrodynamic cavitation; harmful disinfection byproducts; Ozonix
Chemical-Free Bacteria; bubble cavitating causes; causes shock waves; Ecosphere Ozonix Technology; critical water recovery; chemical-free water treatment; Ozone purifies water; chemical-free water management; highly reactive bacteria; bacteria cell walls; Hydro Cavitation; diversified water engineering; clean water; Ecosphere Technologies; precious asset. water; liquid chemical-free technology; chemical biocides; water temperatures; natural gas industry; municipal wastewater treatment; shows complete destruction; sonochemical reactions; water recycling; Ecos PowerCube; minimal mobilization time; environmentally sustainable solution; off-grid cell towers; Bacteria tests; humanitarian efforts; hot spots; mobile wastewater treatment; significant residence time; disaster relief; Patented solar panel; calcium carbonate; solar power generation; chemical-free alternative; power photovoltaic panels; power Internet connectivity; contaminated water; water cycles</t>
  </si>
  <si>
    <t>oxidation; ozone; bacteria; disinfection; chemical free; electrochemical; reactions; water recovery; multiplier; hydrodynamic; chlorine; bubble; waves; removing; º; water temperatures; water recycling; sustaining; realizes; occur; localized; hot spots; highly effective; extremely effective; calcium; byproducts; biocides; wastewater treatment; clean water; recycling; spots; harmful; acoustic; shock; high volume; disaster relief; contained; container; wastewater; humanitarian; treatment; walls; relief; chemical; tests; proven; patented; recovery; volume; efforts; shipping; chemicals; disaster; temperatures; environmentally; challenges; water sources; water management; vsat; voip; treating; treat water; times faster; tensile; technology produces; sustainable solution; solutions for critical; solar panel array; ships and planes; shipping container; returning; require minimal; reducers; recycling services; rapid deployment; raising; purifies water; purifies; proven to provide; process called; powered generator; power photovoltaic; patented solar; panel array; oxidizing; organisms; oil and natural; offers customers; military and disaster; maximum amount; liquid chemical; killing; innovative combination; industry proven; highly successful; high power photovoltaic; grid locations; gallons; fracking; environmentally responsible</t>
  </si>
  <si>
    <t>0.00008673569165920863</t>
  </si>
  <si>
    <t>0.00015177568033926554</t>
  </si>
  <si>
    <t>2694</t>
  </si>
  <si>
    <t>aa3ed38ab8dd286aa23338781482880e</t>
  </si>
  <si>
    <t>LEDtronics, Inc.</t>
  </si>
  <si>
    <t>http://www.ledtronics.com</t>
  </si>
  <si>
    <t>LEDtronics, Inc. designs, manufactures, and distributes LED bulbs and lighting products for residential and industrial clients. It offers indoor lighting products, such as LED tube lights, tube light fixtures, linear lights (cooler, high bay, and tri-proof), thin panel lights, CFL style LED bulbs, PAR and R style LED bulbs, LED chandelier bulbs, high bay LED lights, classic style LED bulbs, MR style LED bulbs, LED neon rope and strip lighting products, downlights, and high power LED retrofit kits; and outdoor products, including shoebox area lights, high mast flood lights, flood lights, wall packs, canopy lights, post top LED lamps, and high bay LED lights, as well as modular, cobra head, and low voltage street lights. The company also provides standard LED products, such as miniature based LED bulbs, telephone slide base LEDs, relampable and snap-in panel indicators, PC board LEDs, appliance bulbs, exit sign and appliance bulbs, SMD and discrete LEDs, intermediate based LED bulbs, LED beacon lamps, LED machine status lamps, and E12 candelabra bulbs; and industry-specific products, including power plant and utilities lights, transportation and railroad lights, elevator industry LED lights, traffic and signal lights, solar panels and products, LED safety vests, LED chevron mats, flashlights, darkroom safelight LEDs, NSN LEDs, safety band/roadside hazard lights, and automotive LED bulbs. It sells its products through distributors in North America and internationally. LEDtronics, Inc. was founded in 1983 and is based in Torrance, California.</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</si>
  <si>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t>
  </si>
  <si>
    <t>led bulbs; bulbs; high bay; bay led; flood lights; leds; style; bay; led lights; flood; lighting products; lamps; appliance; tube; well as modular; vests; tube lights; tri; specific products; snap; smd; signal lights; rope; roadside; retrofit kits; residential and industrial; railroad; products for residential; par; panels and products; outdoor products; offers indoor; light fixtures; led retrofit; led products; industry specific; indoor lighting products; indoor lighting; including power; high power led; hazard lights; downlights; distributes led; darkroom; classic style; chevron; cfl; canopy lights; board leds; power led; mats; discrete; panel lights; intermediate; industrial clients; exit; slide; elevator; canopy; beacon; mast; led lamps; hazard; classic; miniature; indicators; strip; flashlights; cooler; retrofit; products through distributors; telephone; low voltage; fixtures; linear; proof; high power; band; street lights; sign; head; pc; packs; status; power plant; post; indoor; traffic; signal; utilities; street; sells its products; voltage; distributors; kits; board; modular; wall; base; outdoor</t>
  </si>
  <si>
    <t>0.0008358510978182412</t>
  </si>
  <si>
    <t>8596</t>
  </si>
  <si>
    <t>0.0007157274258355603</t>
  </si>
  <si>
    <t>2695</t>
  </si>
  <si>
    <t>db66ccd27714be8d63fe9571232707d2</t>
  </si>
  <si>
    <t>Energeno Ltd</t>
  </si>
  <si>
    <t>Energeno Ltd operates as energy management solution for owners, investors and maintenance providers. The company was incorporated in 2008 and is based in London, United Kingdom.</t>
  </si>
  <si>
    <t>surplus electricity; wattson solar plus; automatic switching devices; renewable energy; remote energy monitoring; energy monitoring solutions; renewable energy users; manufacture smart solutions; home-grown electricity; Wattson brand; Wattson products; comprehensive range; energy savings; proper performance; Energeno manufacture; power; free electricity; generated power; Energeno products; Wattson Solar measures; free surplus electricity; Wattson Professional; hot water; spare free electricity; wattson classic; bills. wattson; optismart hot water; Wattson display; Wattson transmitter; power throttle; electric renewable energy; electricity generation; free hot water; net usage; off-peak electricity; energy monitoring products; people; energy management solution; energy billsMaximise return; UK; energy usage; optimmersion; optismart range; model offering users; Solar PV; Free hot waterSave; utility metering market; Australian plug sockets; fewer control options; sudden colour change</t>
  </si>
  <si>
    <t>surplus electricity; tested and approved; solutions for residential; solutions for renewable; smart solutions; realise; products help; help people; generated power; energy users; energy monitoring solutions; surplus; renewable energy system; ensure the proper; energy monitoring; products are designed; products provide; free electricity; throttle; monitoring solutions; energy savings; immersion; free hot; switching; grown; proper; approved; immersion heater; householders; free hot water; colour; showing; generated electricity; uk; bills; energy system; tested; electricity generated; helping; identify; residential and commercial; generated; usage; simply; benefit; net; measures; comprehensive; energy usage; aware; brand; modes; savings; controller; automatic; returns; heater; electricity generation; generating; pv system; switch; hot water; display; hot; wire; daily; option; work independently; vac; total amount; three phase; tells; tasked; suggests; sudden; solely; solar pv system; single and three; share the benefits; sensing and control; reduce their energy; raise awareness; proportional; profitable business model; profitable business; pre set; portable display; photovolatic; peak electricity; overnight; offering users; net power; money on energy; measure power; maximises; hydro electric; helping people; heat water; green light; generation allows</t>
  </si>
  <si>
    <t>0.00016710620794308057</t>
  </si>
  <si>
    <t>4606</t>
  </si>
  <si>
    <t>0.00025843455075145425</t>
  </si>
  <si>
    <t>2696</t>
  </si>
  <si>
    <t>8c0420a07059016ddf752b0daf465f08</t>
  </si>
  <si>
    <t>Succorfish Limited</t>
  </si>
  <si>
    <t>http://www.succorfish.com</t>
  </si>
  <si>
    <t>Succorfish Limited designs, develops, and manufactures GPS satellite tracking, telematic, and asset management solutions. It offers marine and maritime monitoring systems, land-based tracking units, and mobile asset tracking solutions. The companys solutions include Succorfish SC1 for covert applications in land and marine environments, as well as for use in the construction industry; SC2 vessel monitoring system that allows fishermen to access to various coastal and offshore marine habitat areas; SC4 man overboard systems; SC6 solar panels; fisheries management software; and Succorfish tablet PCs. It offers its solutions for specialist applications in land, defense, marine, leisure, agriculture, construction, commercial fisheries, plant hire, and military. The companys products are available through a network of distributors. Succorfish Limited was incorporated in 2009 and is based in North Shields, United Kingdom.</t>
  </si>
  <si>
    <t>North Shields</t>
  </si>
  <si>
    <t>399712</t>
  </si>
  <si>
    <t>Finance for Business North East Fund; NEL Fund Managers Limited</t>
  </si>
  <si>
    <t>data communication systems; asset management solutions; maritime monitoring systems; land-based tracking units; GPS satellite tracking; man overboard systems; fisheries management software; marine habitat areas; iridium satellite; mobile asset; succorfish tablet pcs; mobile assets; vessel monitoring; dangerous global environments; Telecommunications company provider; dual iridium satellite; asset monitoring; central online platform; customized management software; GPS/GPRS/GSM mobile technology; Succorfishm2m support products; sc2 hardware; succorfish sc1; marine environments; asset tracking; covert applications; construction industry; commercial fisheries; personnel monitoring; lone operatives; management data; specialist applications; solar panels; real time; specialist software; data communications; plant hire; tactical assets; rescue communication; duplex surface-to-subsea; challenging conditions; GPS/GPRS/GSM connectivity; superior standard; extreme conditions; turnkey solution; Wireless technologies; elite operator; fishermen; Designs</t>
  </si>
  <si>
    <t>sc; multi platform; mobile assets; mobile asset; iridium satellite; iridium; hard wired; gprs; fisheries; data communication systems; data communication; communication system; asset tracking; asset monitoring; vessel; gsm; asset; communication systems; management software; dangerous; challenging; locate; personnel; wired; marine; assets; specialist; extreme; worn; wireless technologies; turnkey solution; tracking units; tracking solutions; track the movement; tactical assets; tablet pcs; systems that deliver; support products; software and data; provide accurate; positional; plant hire; offers marine; offers its solutions; monitors and controls; monitor and track; mobile technology; mobile asset tracking; maritime monitoring; marine environments; management data; management and data; locates; incorporates advanced; fishermen; fisheries management; designed to offer; deliver real time; deliver real; data communications; covert; company's solutions; challenging conditions; environments; technology to provide; coastal; hard; land; gps; satellite; habitat; elite; subsea; messaging; extreme conditions; construction industry; alongside; system that allows; network of distributors; solutions include; monitoring solutions; hire; track; pcs; monitoring system; machine; online platform; conjunction; incorporates; intelligent; precisely; company's products; asset management; tactical; maritime; management solutions; depth; leisure; communicate; offshore</t>
  </si>
  <si>
    <t>0.00012815469767824892</t>
  </si>
  <si>
    <t>5734</t>
  </si>
  <si>
    <t>0.00019267801123674735</t>
  </si>
  <si>
    <t>2697</t>
  </si>
  <si>
    <t>5c619b6ad3e8c96212043111e7c14a88</t>
  </si>
  <si>
    <t>Nova Leisure Limited</t>
  </si>
  <si>
    <t>http://www.novaleisure.com</t>
  </si>
  <si>
    <t>Nova Leisure Limited operates as a wholesale distributor of caravan and motor-home equipment in the United Kingdom. It provides automotive, can, chassis, electrical, exterior, knob/handle and hinge, lighting, and lock assembly products. The company also provides outdoor products, spare parts, satellites and aerials, security products, shower spares, TV brackets, window stays, and workshop consumables; towing, ventilation, gas, insulation, and interior products; and solar panels, seat swivels, LED lights, LCD TV holders, water purifiers, and FAP products. Nova Leisure Limited offers products through a network of dealers in the United Kingdom and Ireland. The company was founded in 2000 and is based in Hannington, United Kingdom. As of August 17, 2011, Nova Leisure Limited operates as a subsidiary of Arleigh International Ltd.</t>
  </si>
  <si>
    <t>Hannington</t>
  </si>
  <si>
    <t>LKQ Corporation</t>
  </si>
  <si>
    <t>tv; workshop; towing; swivels; spares; outdoor products; nova; lcd tv; hinge; aerials; network of dealers; water purifiers; stays; holders; security products; consumables; chassis; purifiers; seat; brackets; shower; lock; offers products; led lights; spare parts; exterior; leisure; handle; spare; satellites; lcd; interior; dealers; ventilation; window; insulation; assembly; outdoor; automotive</t>
  </si>
  <si>
    <t>0.00007980264719940543</t>
  </si>
  <si>
    <t>0.00011507530119759217</t>
  </si>
  <si>
    <t>2698</t>
  </si>
  <si>
    <t>2ea89e39e79f9a1e4bea32df8db04789</t>
  </si>
  <si>
    <t>Hoverfly Technologies, Inc.</t>
  </si>
  <si>
    <t>http://www.hoverflytech.com</t>
  </si>
  <si>
    <t>Hoverfly Technologies, Inc. develops aerial robots for commercial, industrial, and personal use. The company offers LiveSky, an endurance power tethered UAV platform for live broadcast, public safety, sports training, security, construction, and industrial inspection applications; BigSky, an aerial video solution for assessment and inspection applications; and system controllers. It also offers merchandise, such as T-shirts and caps. The company distributes products through its Website, as well as specialty partners worldwide. Hoverfly Technologies, Inc. was founded in 2010 and is based in Orlando, Florida.</t>
  </si>
  <si>
    <t>power tether; LiveSky power tether; power tether drone; power tether sys; power tether technology; Safest Tether Technology; power tether systems; ft power tether; tether power; Tether Management; tether limit; power tethered UAV; free-flying BigSky drones; aerial monitoring solution; tethered drone tech; aerial robotics platform; live event coverage; continuous HD video; InfiniFly™ power-tether technology; MEDIA. Broadcast quality; sports training; persistent aerial imagery; 15A ground power; tethered LiveSky; secure data transmission; Commercial Grade Hardware; persistent event coverage; 1-hour endurance platform; public safety; secure date-over-tether options; simple push button; reliable command control; Hoverfly; ground station options; various advanced sensor; Software Development Kit; superior vantage point; sunlight readable display; specialized payload sensors; simple Handheld controller; quad rotor airframe; High Definition Video; time. drones. film; virtually unlimited amounts; carbon fiber; proof electric motors; zoom visible camera; aerial coverage; POWER-TETHER UAV; multispectral video</t>
  </si>
  <si>
    <t>tether; tethered; eo; persistent; broadcast; stabilized; carbon fiber; ir; multispectral; endurance; unlimited; button; coverage; public safety; sports; secure; hd; world's first commercial; workflows; virtually unlimited; video feed; vantage point; vac; unlicensed; uav platform; translate; tethered drone; technology is opening; sys; sunlight readable display; sunlight readable; streaming media; stabilized eo; splash; software development kit; secure data; secure communication; safety monitoring; rotate; robotics platform; reliable command; readable display; readable; quad rotor; push button; props; persistent aerial; payload sensors; observe; monitoring solution; live broadcast; investigate; integration with existing; integrated flight control; integrated flight; inspection markets; inspection and mapping; indefinitely; ideally suited; hoverfly; hour endurance; high definition video; health safety; hd imagery; gyro stabilized; drone tech; definition video; custom integration; consumer drones; commercial power; command control; checkout; cameras and sensors; broadcast quality; autonomous operation; amounts of time; aerial robots; aerial robotics platform; aerial monitoring; aerial coverage; advanced sensor; kit; fiber; vantage; mooring; lengths; flight control system; development kit; data transmission; event; launch; staying; ms; hz; fps; commercial grade; media; safest; gyro; endless</t>
  </si>
  <si>
    <t>0.00008019319740107066</t>
  </si>
  <si>
    <t>0.00015046792529989643</t>
  </si>
  <si>
    <t>2699</t>
  </si>
  <si>
    <t>2aa8bde8fef052122967da48b4fd3e9c</t>
  </si>
  <si>
    <t>Stribog Media LLC</t>
  </si>
  <si>
    <t>http://www.notadrone.com</t>
  </si>
  <si>
    <t>Stribog Media LLC provides aerial photography and videography solutions. The company provides UAV aerial photography and videography services for film production and real estate marketing; and events, including weddings, parties, openings, parades, competitions, shows, concerts, and fundraiser events. The company also offers services in the areas of aerial stock footage; and drone inspections, construction progress, and aerial surveys. In addition, it offers UAV/drone sale and rental, and training and consulting services. The company was incorporated in 2013 and is headquartered in Canton, Connecticut. As of March 16, 2017, Stribog Media LLC operates as a subsidiary of PhotoFlight Aerial Media, LLC.</t>
  </si>
  <si>
    <t>photography and videography; videography; weddings; videography solutions; videography services; uav aerial; training and consulting; services for film; real estate marketing; openings; offers uav; estate marketing; drone inspections; construction progress; concerts; competitions; aerial surveys; aerial stock footage; aerial photography; film production; events; parties; photography; progress; offers services; footage; consulting services; rental; surveys; real estate; estate; inspections; media; marketing; consulting</t>
  </si>
  <si>
    <t>0.0009009078997853434</t>
  </si>
  <si>
    <t>0.0006071184276429095</t>
  </si>
  <si>
    <t>2700</t>
  </si>
  <si>
    <t>0e2be2fe2ba3886cf1ebe5967b942056</t>
  </si>
  <si>
    <t>Applied Materials India Private Limited</t>
  </si>
  <si>
    <t>Applied Materials India Private Limited provides manufacturing equipment, services, and software to the semiconductor, flat panel display, solar photovoltaic (PV), and related industries worldwide. The company was founded in 2002 and is based in Bengaluru, India. Applied Materials India Private Limited operates as a subsidiary of Applied Materials, Inc.</t>
  </si>
  <si>
    <t>industries worldwide; applied materials; manufacturing equipment; flat panel display; panel display; applied; flat panel; solar photovoltaic; display; private</t>
  </si>
  <si>
    <t>0.0006508597093281105</t>
  </si>
  <si>
    <t>0.0004504540661014041</t>
  </si>
  <si>
    <t>f386bd1e423a9d80378bb182134d0812</t>
  </si>
  <si>
    <t>DroneBase, Inc.</t>
  </si>
  <si>
    <t>http://www.dronebase.com</t>
  </si>
  <si>
    <t>DroneBase, Inc. provides aerial photography services. Its marketplace provides enterprise customers with on-demand imagery, video, and maps of worksites. The company was incorporated in 2014 and is based in Los Angeles, California.</t>
  </si>
  <si>
    <t>3120000</t>
  </si>
  <si>
    <t>Union Square Ventures; Upfront Ventures; Accel Partners; SZ DJI Technology Co., Ltd.; SkyFund; Y Combinator Management LLC</t>
  </si>
  <si>
    <t>aerial imagery; Nationwide Drone Services; highlight concern areas; project gallery page; share drone imagery; quick description; new perspective; on-demand drone services; DroneBase; skilled drone pilots; multiple worksites; DroneBase app; assign tasks; Drone sensor; provider network; Education Service Provider; DroneBase Platform; significantly cheaper rate; drones. mapping services; video; Book Services; minimal hassle; DroneBase annotation; DroneBase community; contact DroneBase; job; previous satellite; technological edge; new services; easiest way; customer network; helicopter offerings; software developers; Annotation tools; single platform; largest manufacturer; quality jobs; online platform; short description; collaboration tools; Collaborative feature; collaborative software; outputs; team; business; experts; DJI; equipment; cost; Upload</t>
  </si>
  <si>
    <t>curated; collaborate; description; outputs; aerial imagery; worksites; services for aerial; scanned; manage multiple; leading investors; highlight; gallery; flag; filmed; concern; assign tasks; annotation; assign; perspective; job; nationwide; collaborative; drone services; funded; dji; imagery; upload; drone pilots; quick; experts; tasks; investors; maps; world's largest manufacturer; video via drone; video and mapping; technological edge; system and software; software developers; single platform; share drone; services provide; recruiting; projects as well; product or service; perform the job; minimal hassle; manage your projects; listings; largest manufacturer; impress; imagery and video; hires; easily manage; drone with minimal; discussing; demand drone; cost and risk; collaborative software; app allows; actionable aerial; follow; previous; pilots; stakeholders; register; drone imagery; issues; fulfill; manage; easiest; discuss; book; mapping; wasted; app; hassle; demand; world's largest; skilled; planes; sourcing; service provider; community; informed; online platform; task; offerings; mapping services; join; insights; sensor; plane; fraction; legal; competitors; jobs; actively; request; sign</t>
  </si>
  <si>
    <t>0.00039397499874498185</t>
  </si>
  <si>
    <t>18432</t>
  </si>
  <si>
    <t>0.0004099950615838622</t>
  </si>
  <si>
    <t>2702</t>
  </si>
  <si>
    <t>38123d9e016af35d3eed8c1983178946</t>
  </si>
  <si>
    <t>Clean Air Lawn Care, Inc.</t>
  </si>
  <si>
    <t>http://cleanairlawncare.com</t>
  </si>
  <si>
    <t>Clean Air Lawn Care, Inc. provides organic lawn care service and yard maintenance services for residential and commercial properties. It offers electric sustainable lawn mowing services, which include lawn mowing, organic soil treatment, trimming, edging, and blowing/clean-up; and additional lawn care services, including spring clean-up, fall clean-up, mulching, aeration, trimming shrubs, weeding, gardening, and irrigation maintenance. The company was founded in 2003 and is based in Fort Collins, Colorado. It has locations in Arizona, California, Colorado, District of Columbia, Illinois, Massachusetts, Michigan, North Carolina, Oregon, Pennsylvania, Texas, Virginia, Washington, and Wyoming.</t>
  </si>
  <si>
    <t>lawn care; organic lawn care; lawn mowing; sustainable lawn care; lawn mowing services; lawn care service; additional lawn care; lawn care company; renewable energy; lawn maintenance; yard maintenance services; fall clean-ups; organic soil treatment; fertilization program; organic fertilization program; irrigation maintenance; organic treatment plans; basic landscaping assistance; waste recycling center; solar panels; electric equipment; commercial properties; green business; commercial lawns; small business; weekly service; carbon footprint; grass removal; mulch installation; landscape maintenance; leaf blowers; gardening; weeding; spring; waterways; children; pets; aeration; shrubs; trimmers; mowers; franchise; environment; abatement; outdoors</t>
  </si>
  <si>
    <t>lawn care; lawn; trimming; fertilization; blowing; gardening; spring; yard; waterways; pets; edging; fall; organic; landscaping; children; soil; care; treatment; irrigation; waste recycling; trimmers; solar panels mounted; services for residential; service includes; service for residential; pruning; powered by renewable; panels to power; panels mounted; offers electric; mulching; mowers; lawn maintenance; green business; grass; franchise; focused on reducing; equipment powered; educating; clean electric; blowers; biodiesel; allow customers; aeration; abatement; residential and commercial; sustainable; small business; leaf; weekly; commercial properties; program; landscape; outdoors; carbon footprint; safe; removal; sign; full service; trucks; recycling; charged; assistance; maintenance services; footprint; ensures; basic; plans; committed; waste; center; fire; properties; reducing; mounted; specialties; carbon; natural; focused</t>
  </si>
  <si>
    <t>0.00015879541833849334</t>
  </si>
  <si>
    <t>33666</t>
  </si>
  <si>
    <t>0.000273249468972785</t>
  </si>
  <si>
    <t>2703</t>
  </si>
  <si>
    <t>c3b124b5ccb09d7d552a383914e4934c</t>
  </si>
  <si>
    <t>SolSystems Energy GmbH</t>
  </si>
  <si>
    <t>http://www.solsystems-energy.com</t>
  </si>
  <si>
    <t>SolSystems Energy GmbH develops and installs photovoltaic solar systems. It offers system integration services; installation services, such as technical planning and implementation, and registration of the plant; and consulting services, such as monitoring and operation, Internet-based surveillance, examination of existing plants for investors, and placement and acquisition of existing plants. The company also distributes solar plant components, such as solar panels and inverters; mounting systems and installations for roof based and freestanding plants; and components for plant security. In addition, it offers services, such as project development; construction schedule that include selection of panels and inverters, planning of panel installation and cable laying, grid connection concept, soil testing, and installation concepts; roof analysis; and static audit services. Further, the company provides grid compatibility testing, implementation, documentation, and maintenance services. It offers its products and services in Germany and internationally. SolSystems Energy GmbH was founded in 2007 and is based in Stadtbergen, Germany. As of July 25, 2011, SolSystems Energy GmbH operates as a subsidiary of Solar-Fabrik AG.</t>
  </si>
  <si>
    <t>Stadtbergen</t>
  </si>
  <si>
    <t>747073</t>
  </si>
  <si>
    <t>Solar-Fabrik AG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</si>
  <si>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t>
  </si>
  <si>
    <t>panels and inverters; technical planning; system integration services; solar plant; planning and implementation; placement; photovoltaic solar systems; offers system; laying; installs photovoltaic solar; freestanding; examination; develops and installs; compatibility testing; audit services; implementation; grid connection; installs photovoltaic; plant; integration services; registration; project development; schedule; audit; planning; offers services; compatibility; concepts; system integration; static; distributes solar; soil; mounting systems; documentation; consulting services; panel installation; selection; investors; maintenance services; concept; installation services; cable; acquisition; products and services; connection; photovoltaic solar; offers its products; solar systems; mounting; consulting; surveillance</t>
  </si>
  <si>
    <t>0.0002995399151957139</t>
  </si>
  <si>
    <t>3441</t>
  </si>
  <si>
    <t>0.0003232759088814999</t>
  </si>
  <si>
    <t>2704</t>
  </si>
  <si>
    <t>6fba0607940152eefbb1ecf69b785384</t>
  </si>
  <si>
    <t>Nod, Inc.</t>
  </si>
  <si>
    <t>http://nod.com</t>
  </si>
  <si>
    <t>Nod, Inc., doing business as Nod Labs, develops gesture control and motion tracking products for interaction and immersion in virtual reality, augmented reality, and other applications. It offers a mobile virtual reality console for immersive content development needs; and Backspin, a wireless controller for 3DoF tracking needs. The company was incorporated in 2013 and is based in Mountain View, California.</t>
  </si>
  <si>
    <t>Atlantic Bridge Capital (2); Walden Riverwood Ventures (2); Walden Riverwood Ventures (2); Sequoia Capital; PointGuard Ventures LLC</t>
  </si>
  <si>
    <t>Nod; Nod skeletal tracking; Nod Immersive Platform; Nod Ring; Nod gesture control; favorite smart devices; skeletal tracking technology; immersive environment; drift-free skeletal tracking; captivatingly-real immersive experiences; motion tracking technology; users true-to-life motion; Recreate true-to-life motion; immersive technology; sub-millimeter tracking capability; astonishingly accurate tracking; iOS OSX Android; natural drone control; immersive games; precision skeletal; Skeletal retargeting; brilliant research team; USC. consulting. consumer; electronics. hardware. software; highly-optimized BLE uses; apps; Spatial Tracking; limitless possibilities; command drones; state-of-the-art tracking; easy retargeting; gesture-control technology; VR environments; gesture-controlled technology; natural gestures; smart homes; seamless remapping; OpenSpatial SDK; Windows Glass; virtual world; interactive presentation; motion data; remote-free wave; virtual worlds; open-source framework; OpenSource SDK; human body; algorithmic guesswork; clunky pointer; precise estimation</t>
  </si>
  <si>
    <t>immersive; gesture; tracking technology; immersive environment; gesture control; games and apps; ble; estimation; smart devices; favorite; sdk; movements; transforms; apps; seamlessly; wave; body; interactive; motion; games; interact; true; gaming; hand; world's most innovative; unrivaled; tracking capability; thrilling; stanford; smart homes; sdk allows; recreate; proprietary algorithms; product managers; pointer; pending algorithms; patent pending algorithms; pairs; multiple sensor; multi platform; mountain view; motion tracking; mit; millimeter; mellon; math; masters; manipulate; limitless; intent; immersive experiences; immersive experience; imagination; human body; hp; highly optimized; hauling; guesswork; gestures; frontier; fields ranging; drone control; drift; developers to create; developers create; designed to help; create content; create apps; convey; computer science; clunky; carnegie mellon; carnegie; brilliant; apps and games; app that allows; animation; amazon; allows for seamless; allows for precise; allows for easy; allows developers; algorithmic; sphere; control devices; ring; pose; boasts; virtual; team of engineers; ph; identity; endless; commands; algorithms; samsung; realistic; coordinates; apple; aero</t>
  </si>
  <si>
    <t>0.00045685497685466224</t>
  </si>
  <si>
    <t>20668</t>
  </si>
  <si>
    <t>0.00039399097622340375</t>
  </si>
  <si>
    <t>2705</t>
  </si>
  <si>
    <t>ba34ded99d0f3cbd196a9534e9421da7</t>
  </si>
  <si>
    <t>Ibetor S.L.</t>
  </si>
  <si>
    <t>http://www.ibetor.com</t>
  </si>
  <si>
    <t>Ibetor S.L. engages in design and development of flat antenna for satellite telecommunications. The company was founded in 2009 and is based in Las Rozas, Spain.</t>
  </si>
  <si>
    <t>6163961</t>
  </si>
  <si>
    <t>Clave Mayor SGEIC, S.A. (2); Madrid Seed Capital; everis Spain, S.L.U.</t>
  </si>
  <si>
    <t>Low phase noise; vs Temperature stability; Terrestrial TV standard; Gain vs Temperature; high performance; internal reference; light weight; open DOCSIS architecture; flat antenna; Satellite TV Standard; low profile; HFC Wireless Point; Ibetor IbNS IBETOR; High performance satcom; common wireless infrastructure; Wireless Triple Play; Point-to-multipoint RF technology; Networks Wireless Backhaul; cable TV standard; stability internal reference; external reference signal; CMTS data platform; military satellite communication; strict military requirements; technology based amplifiers; satellite-on the-move technology; MHz reference; European Terrestrial TV; Radiofrequency licence requirements; Japanese Terrestrial TV; multiple access technologies; performance flat antenna; high performance solution; vehicle low profile; Wide output power; Sat-On-The-Move Low profile; Antenna Control Unit; GaAs-FET technology; Real low profile; satellite telecommunications. aerospace.; flat antenna solutions; Light weight versión; world class integration; light weight equipment; power amplifiers; sensor fusion platform; diameter parabolic solution; single printed circuit</t>
  </si>
  <si>
    <t>ghz; mhz; low profile; dvb; band; rs; amplifiers; reference; º; power amplifiers; point to multipoint; multipoint; ins; gaas; fet technology; fet; accurate navigation; modem; instantaneous; wireless communications; beacon; antenna; light weight; terrestrial; stability; receives; design and development; triple; bandwidth; profile; tv; cm; receiver; signal; dimensions; road; block; satellite; voice; sea; internal; external; gain; wireless; noise; phase; converts; ip; european; weight; high performance; wireless point; wireless infrastructure; vulnerability; voip; voice over ip; velocities; twt; tube technology; transceiver; services offered; satellite tv; satellite telecommunications; satcom; rs and rs; rf technology; radome; radiofrequency; providing reliable; printed circuit board; power range; positioning technology; operative; noisy; navigation and positioning; moving platforms; mountable; monitoring control; mobile networks; military satellite; mil; mbps; licence; khz; internal battery; integration technology; inaccurate; highly resistant; high stability; gyroscopes; frequency band; foliage; environmental conditions; enviroments; engages in design; db; datasheet; data platform; control and monitoring; blocked</t>
  </si>
  <si>
    <t>0.0003166707717730252</t>
  </si>
  <si>
    <t>0.000361921856236442</t>
  </si>
  <si>
    <t>88d638ce44979e34e610c3619cab8d68</t>
  </si>
  <si>
    <t>http://www.nrg.com</t>
  </si>
  <si>
    <t>NRG Energy, Inc., together with its subsidiaries, operates as an integrated power company. The company provides electricity to residential, commercial, and industrial consumers; system power, distributed generation, solar and wind products, backup generation, storage and distributed solar, demand response, energy efficiency, and on-site energy solutions; carbon management and specialty services; and various energy services, such as operations, maintenance, technical, development, and asset management services. It owns and operates approximately 47,000 megawatts of generation. The company also offers retail energy, portable solar, and battery products home services; and various bundled products, which combine energy with protection products, energy efficiency, and renewable energy solutions, as well as other distributed and reliability products. It serves approximately 2.8 million mass recurring customers. In addition, the company owns, operates, and develops solar and wind power projects; develops, constructs, and finances a range of solutions for utilities, schools, municipalities, and commercial markets; provides residential solar and electric vehicle services; and trades in electric power, natural gas, and related commodity and financial products, including forwards, futures, options, and swaps, as well as oil and weather products. As of December 31, 2016, it operated 85 fossil fuel and nuclear plants. Further, the company transacts and trades in fuel and transportation services; directly sells energy, services, and products and services to retail customers under the NRG, Reliant, and other names; and provides steam, hot water, and chilled water, as well as electricity to commercial businesses, universities, hospitals, and governmental units. NRG Energy, Inc. was founded in 1989 and is headquartered in Princeton, New Jersey.</t>
  </si>
  <si>
    <t>Princeton</t>
  </si>
  <si>
    <t>670000000</t>
  </si>
  <si>
    <t>25160102314</t>
  </si>
  <si>
    <t>422550000</t>
  </si>
  <si>
    <t>NRG (New York Stock Exchange); NRA (Deutsche Boerse AG); NRA (XETRA Trading Platform)</t>
  </si>
  <si>
    <t>NRG Residential Solar; NRG Solar; NRG Energy Services; Residential Solar Solutions; NRG Biofuels Inc.; NRG Thermal; NRG employees; Energy Plus; solar generating facilities; affiliate Energy Plus; residential solar leasing; clean energy; competitive energy states; Mountain Energy Company; largest solar power; clean energy solutions; clean energy resources; Solar Electric Generating; residential solar installation; retail electricity business; thermal energy division; solar photovoltaic plant; smarter energy choices; world-class solar panels; Clean Coal Power; carbon neutral source; practical business practices; power generation; retail electricity providers; power generating facilities; solid scientific principles; natural gas services; integrated power generation; home charging stations; carbon capture technology; unique rewards program; Natural Gas LLC; United States; energy sources; largest third-party steam; professional football; funded electric vehicle; solar systems; select U.S. markets; low carbon society; cleaner energy; mature oil fields; professional football teams; Enhanced Oil Recovery; WA Parish plant</t>
  </si>
  <si>
    <t>nrg; residential solar solutions; rewards; retail electricity; reliant; projects under development; professional football; privately funded; nrg thermal; nrg energy; generating facilities; demonstration; largest solar; football; residential solar; privately; funded; megawatts; solar solutions; charging stations; municipalities; lease; coal; mw; electric vehicle; natural gas; combine; largest; generating; carbon; hospitals; universities; practical; we're; providers; option; waste product; wa; volatile; victims; utility rates; turnkey solar system; turnkey solar; tripled; termination; system installed; supplies electricity; supplemental; sufficiency; solve problems; solutions delivers; solar system installed; solar leasing; smarter energy; simply making; school districts; scale project; rising utility; revenue stream; responses; residential solar installation; reliable solar power; reliable solar; reduce your energy; reduce the carbon; reduce greenhouse; range of industries; purchase option; proven track record; proven track; professional football teams; products from renewable; power generating facilities; pioneer in developing; performance guarantee; panels and components; option to reduce; operating and maintenance; oil recovery; oil fields; offers consumers; nova; northeast; nation's largest; mountain energy; monthly bills; millions of dollars; manage their energy; making solar energy; low carbon; local communities; live and work; lease solar; leading efficiency; largest solar power; largest developers; intelligent option; integrated power; innovative electricity; homeowners the opportunity</t>
  </si>
  <si>
    <t>0.00016802104697992572</t>
  </si>
  <si>
    <t>4969</t>
  </si>
  <si>
    <t>0.0002579464880182202</t>
  </si>
  <si>
    <t>2707</t>
  </si>
  <si>
    <t>06974d1917fe08886056de2e2b5c50ff</t>
  </si>
  <si>
    <t>SoCore Energy LLC</t>
  </si>
  <si>
    <t>http://www.socoreenergy.com</t>
  </si>
  <si>
    <t>SoCore Energy LLC designs, develops, and installs commercial solar energy solutions. It offers engineering and design services; and a solar-power monitoring system that provides solar summary views, production totals, time-lapse motion summary, production numbers down to the panel or string level, verification of system performance, and optional performance alerts and notifications. The company also provides financing solutions, such as solar system purchase, solar rental service, and solar power purchase agreement; and logistics services. It serves retailers, real estate investment trusts, and industrial clients in the United States. The company has a strategic collaboration with tenKsolar, Inc. The company was founded in 2008 and is headquartered in Chicago, Illinois. As of August 5, 2013, SoCore Energy LLC operates as a subsidiary of Edison Commercial Energy Services, LLC.</t>
  </si>
  <si>
    <t>10460000</t>
  </si>
  <si>
    <t>Chicago Ventures; Lightbank LLC; 7wire Ventures</t>
  </si>
  <si>
    <t>79804159</t>
  </si>
  <si>
    <t>Edison International</t>
  </si>
  <si>
    <t>Solar Rental Service; SoCore Energy; solar energy; flexible solar energy; solar portfolio development; solar energy services; solar energy systems; commercial rooftop installations; solar energy developer; quality solar installation; solar energy needs; solar energy implementation; Solar rental terms; Solar panels; solar solution; fundamentally different approach; increases. energy. energy; Flexible roof life; SunLock™; flat-roof commercial buildings; Energy’s Solar; solar process; solar solutions; Shorter real estate; flat monthly fee; technology obsolescence risk; Lower termination payments; lease term requirements; solar industry; solar units; flexible solutions; energy costs; SunLock™ systems; SunLock™ units; environmental benefits; competitive solution; shorter time; proprietary industry; industry innovations; lower cost; shorter contracts; roof warranty; tool-less approach; convenient shipping; Cost Effective; micro-inverter technology; sufficient ROI; annual escalation; Low Maintenance</t>
  </si>
  <si>
    <t>rental service; energy's solar; shorter; rental; solar portfolio; rooftop installations; pre assembled; industry innovations; front costs; ballasted; penetrating; commercial rooftop; market today; solar solution; exclusively; assembled; payments; agreement; stack; short; flexible; monthly; facility; owns; solar installation; terms; front; innovations; utility rate; unprecedented system; tested and approved; termination; term agreement; systems are installed; system remotely; system flexibility; sweet; solution designed; solar units; solar process; simple and reliable; simple and cost; shutting; service allows; sell solar; reconfigure; reconfigurable; rate increases; quality solar installation; project implementation; panel level; obsolescence; mounting solution; monthly payments; monthly fee; modular photovoltaic; micro inverter technology; low maintenance; legal and administrative; leader in solar; justify; investigate; inverter technology; intact; hedge against utility; hedge; geographic location; focused exclusively; flexible solutions; entire array; energy developer; designed to fit; deliver solar; cut energy costs; cut energy; arrives; tested; pay; nuts; micro inverters; assets; implementation; solar energy services; reported; industrial clients; benefits of solar; arrive; rooftop; cost effective; transport; reason; core business; lower; short term; micro inverter; making solar; environmental benefits; portfolio; bolts; term</t>
  </si>
  <si>
    <t>0.00024622637761013066</t>
  </si>
  <si>
    <t>0.00022859791188693104</t>
  </si>
  <si>
    <t>2708</t>
  </si>
  <si>
    <t>fb0e9b3cd2aa64e2a0754ab7ab335c03</t>
  </si>
  <si>
    <t>SAS SEA 2</t>
  </si>
  <si>
    <t>http://www.orange-marine.com</t>
  </si>
  <si>
    <t>SAS SEA 2 owns and operates an e-commerce platform that sells boating and leisure products. The company was founded in 2011 and is based in La Ciotat, France.</t>
  </si>
  <si>
    <t>La Ciotat</t>
  </si>
  <si>
    <t>11573663</t>
  </si>
  <si>
    <t>boater equipment. marine; battery chargers marine; accessories solar panels; marine electronic cards; comfort onboard equipment; marine batteries; deck fittings; online shop; rigid solar panels; emergency locator transmitter; GPS fish finders; accessories batteries; hardware equipment; navigation cards; navigation compass; marine hardware; navigation instruments; GPS marine; sea equipment; vhf marine; safety equipment; navigation lights; marine weather; boat accessories; Orange marine; Bridge equipment; deck hardware; water sports; life vest; sailing gear; survival rafts; luggage storage; wind turbines; Energy production; TV hifi; cane holders; auto drivers; meteorological instruments; transportation. telecommunications; air conditioning; pavilions; ropes; lighting; tools; hydrogenation; antifouling; fairleads; portholes; maree; bilge</t>
  </si>
  <si>
    <t>deck; sailing; ropes; online shop; deck fittings; boat; marine; comfort; cards; sea; fittings; navigation; board; shop; instruments; specializing; water sports; vhf; survival; shackles; sea equipment; sandals; safety equipment; rigid solar; rigging; rafts; pulleys; provide hardware; protectors; navigation lights; navigation instruments; meteorological; marine transportation; luggage; locator; hifi; footbridges; fire extinguishers; extinguishers; equipment includes; equipment and accessories; compass; cockpit; cane; buy products; boaters; board includes; blockers; bilge; batteries and chargers; batteries and accessories; accessories includes; mooring; heating and air; holders; watches; ladders; clothing; awnings; lubricants; fish; radars; chargers; screws; rails; transmitter; bars; gps; harness; registration; rigid; bridge; battery chargers; drivers; signage; onboard; kitchen; gear; antennas; aid; cold; selection; covers; inside; tv; selected; telecommunications; energy production; computers; website; auto; air conditioning; brands; generator; buy; sports; conditioning; engine; fire; specialized</t>
  </si>
  <si>
    <t>0.00012309168991277703</t>
  </si>
  <si>
    <t>0.0002534355379002091</t>
  </si>
  <si>
    <t>2709</t>
  </si>
  <si>
    <t>09e58739d5e0d1e2268999088ce5e5e2</t>
  </si>
  <si>
    <t>http://www.dronedeliverycanada.com</t>
  </si>
  <si>
    <t>Drone Delivery Canada Corp., a drone technology company, designs, develops, and implements commercial drone logistics platform for retailers, service organizations, and government agencies in Canada. It offers Depot to Depot services, which focuses on rural applications providing services from warehouse to warehouse; and Depot to Consumer that offers logistics services from a retailer/warehouse direct to a consumers home or business location. The company is based in Vaughan, Canada.</t>
  </si>
  <si>
    <t>Vaughan</t>
  </si>
  <si>
    <t>ASRC.F (Pink Sheets LLC); ABB (Deutsche Boerse AG); FLT (Canadian National Stock Exchange)</t>
  </si>
  <si>
    <t>commercially viable drone; viable drone delivery; Drone Delivery Canada; marketplace. drone management.; drone technology; pioneering technology firm; highly seasoned technology; information technology. robotics; time delivery standard; Canadian geography; Ontario Canada; technology ventures; Innovation; retailers; Toronto; group; professionals; drones.</t>
  </si>
  <si>
    <t>drone delivery; drone delivery system; developing and implementing; delivery system; commercially viable; canadian; commercially; viable; implementing; time delivery; technology ventures; technology firm; seasoned; owned and operated; redefine; designing; ventures; pioneering; retailers; owned; firm; bringing; drone technology; marketplace; drone management; operated; utilizing; consists; professionals; innovation; focused</t>
  </si>
  <si>
    <t>0.00030534154440850606</t>
  </si>
  <si>
    <t>4291</t>
  </si>
  <si>
    <t>0.00034947274193790676</t>
  </si>
  <si>
    <t>2710</t>
  </si>
  <si>
    <t>4059d8d737f7b1766b5211263230a818</t>
  </si>
  <si>
    <t>Shamba Technologies Ltd.</t>
  </si>
  <si>
    <t>http://www.iosolar.com</t>
  </si>
  <si>
    <t>Shamba Technologies Ltd., a modular solar power company, is engaged in the design, development, manufacture, and testing of modular solar products that enable African off-grid families to build up a solar home system. It develops io solar set, a modular solar power system that includes a solar panel, a modular battery, and an electronic control system, and appliances, such as bulbs, mobile phone adapters, and torches. The company was founded in 2009 and is based in London, United Kingdom.</t>
  </si>
  <si>
    <t>182285</t>
  </si>
  <si>
    <t>modular solar power; modular solar products; African off-grid families; solar power company; io solar set; Shamba Technologies; Shamba Technologies Ltd.; solar home; mobile phone adapters; modular solar energy; modular solar product; solar home systems; African off-grid market; solar powered USB; io™ solar product; integrated home power; rechargeable torches; solar panel; small rechargeable torches; io™ product range; modular battery; micro rechargeable torch; lithium batteries power; electronic control; small affordable pieces; bright LED bulbs; high upfront costs; cheapest phone chargers; lithium ferrite battery; phone charging business; volt standard USB; energy technology company; small agile team; rural East Africa.; energy. renewable energy.; solar dehydration; solar photovoltaics; high power; pocket-sized torch; Micro Torch; hrs charge; io™ blocks; Starter Set; Li Battery; Battery100 Set; larger appliances; USB Standard.; energy ladder; hrs usage; low-light tasks</t>
  </si>
  <si>
    <t>modular solar; io; torches; torch; solar home system; african off grid; african; families; system that includes; solar product; products that enable; phone adapters; includes a solar; hrs; forwards; electronic control; bulbs; product range; led bulbs; volt; stack; rechargeable; modular; adapters; bright; usb; blocks; solar power system; solar products; mobile phone; compatible; room; lithium; grow; power system; control system; appliances; phone; upfront costs; technology delivers; technologies that enable; team is dedicated; starter set; starter; standard usb; solves the problem; solar home systems; shelf solar; renewable energy technology; products designed; product designed; price tag; pocket sized; phone chargers; modular solar energy; mobiles; lumens; living in rural; ladder; internal lithium; imagination; illuminate; high upfront; grid market; energy poverty; delivers high; dehydration; connect technology; cleanly; charge mobile phones; charge mobile; ceiling lights; bright led; bioenergy; engaged; larger; socket; cheapest; agile; solar photovoltaics; poverty; phone charging; gained; allows customers; add; lithium batteries; step; tag; newest; battery technology; meaning; high technology; fitting; li; cycles; phones; technology allows; outlets; loan; smart phones</t>
  </si>
  <si>
    <t>0.0006739750597893308</t>
  </si>
  <si>
    <t>7424</t>
  </si>
  <si>
    <t>0.0006246456841324628</t>
  </si>
  <si>
    <t>2711</t>
  </si>
  <si>
    <t>8fbda561-25be-3486-9897-4ece0216f93f</t>
  </si>
  <si>
    <t>Unearth</t>
  </si>
  <si>
    <t>http://www.unearthlabs.com</t>
  </si>
  <si>
    <t>Unearth improves productivity in construction by providing a revolutionary collaboration software powered by IoT and remote sensing. Your solution helped us get paid more, faster by creating accurate measurements and reducing communication time with field personnel and subcontractors. Thank you.</t>
  </si>
  <si>
    <t>subcontractors; software powered; field personnel; creating accurate; accurate measurements; helped; paid; collaboration; improves; personnel; remote sensing; productivity; revolutionary; iot; measurements; faster; internet of things; sensing; accurate; creating; reducing; things</t>
  </si>
  <si>
    <t>0.0003148719719673718</t>
  </si>
  <si>
    <t>24052</t>
  </si>
  <si>
    <t>0.0003423505453460855</t>
  </si>
  <si>
    <t>Certain data and content provided by https://www.crunchbase.com/organization/unearth</t>
  </si>
  <si>
    <t>2712</t>
  </si>
  <si>
    <t>1ae066b2-de27-64bc-7a66-05eb815f3c6d</t>
  </si>
  <si>
    <t>Canary Drones</t>
  </si>
  <si>
    <t>http://www.canarydrones.co/</t>
  </si>
  <si>
    <t>Aerial Hyperspectral Imagery and software to detect diseases in agriculture faster than the human eye.</t>
  </si>
  <si>
    <t>software to detect; imagery and software; hyperspectral imagery; human eye; diseases; hyperspectral; sustainability; eye; detect; faster; human; imagery; analytics</t>
  </si>
  <si>
    <t>0.0005926500485105901</t>
  </si>
  <si>
    <t>0.0004617784181646498</t>
  </si>
  <si>
    <t>Certain data and content provided by https://www.crunchbase.com/organization/canary-drones</t>
  </si>
  <si>
    <t>2713</t>
  </si>
  <si>
    <t>10f788a8-705a-9566-d697-ece7b762dec9</t>
  </si>
  <si>
    <t>Green Drone</t>
  </si>
  <si>
    <t>http://www.greendroneads.com</t>
  </si>
  <si>
    <t>Green Drone builds and designs projection mapping drones and software in order to evolve the current channels of information distribution.</t>
  </si>
  <si>
    <t>software in order; mapping drones; franchise; evolve; drones and software; projection; digital media; channels; advertising; builds; media; order; mapping</t>
  </si>
  <si>
    <t>0.0002653093354139932</t>
  </si>
  <si>
    <t>0.0002301092518198226</t>
  </si>
  <si>
    <t>Certain data and content provided by https://www.crunchbase.com/organization/green-drone</t>
  </si>
  <si>
    <t>2714</t>
  </si>
  <si>
    <t>3aa3c84ae97225723f97fa7d382a2451</t>
  </si>
  <si>
    <t>CES Danbury Solar LLC</t>
  </si>
  <si>
    <t>http://www.rosssolargroup.com</t>
  </si>
  <si>
    <t>CES Danbury Solar LLC, doing business as Ross Solar, provides turnkey solar system solutions for homeowners, businesses, and municipalities in Pennsylvania, New Jersey, New York, Connecticut, and Massachusetts. The company offers solar roof panel systems design services that provide a scope of work for projects going out to bid; and general consultation and financial modeling services for commercial projects. It also offers repair and maintenance services. The company was founded in 2007 and is based in Danbury, Connecticut. As of January 19, 2017, CES Danbury Solar LLC operates as a subsidiary of Consolidated Edison Solutions, Inc.</t>
  </si>
  <si>
    <t>Consolidated Edison, Inc.</t>
  </si>
  <si>
    <t>turnkey solar system; turnkey solar; solutions for homeowners; services that provide; scope of work; ross; projects going; offers repair; modeling services; financial modeling; commercial projects; bid; systems design; services for commercial; repair and maintenance; system solutions; solar roof; design services; scope; municipalities; modeling; panel systems; consultation; maintenance services; going; turnkey; homeowners; solar system; financial; general; repair; offers solar</t>
  </si>
  <si>
    <t>0.0004330745213487534</t>
  </si>
  <si>
    <t>31315</t>
  </si>
  <si>
    <t>0.0004143065492005606</t>
  </si>
  <si>
    <t>2715</t>
  </si>
  <si>
    <t>fd2cfa562a6d1c033f3e3a1b492a33b1</t>
  </si>
  <si>
    <t>Free Drive EV, Inc.</t>
  </si>
  <si>
    <t>http://www.freedrive-ev.com</t>
  </si>
  <si>
    <t>Free Drive EV, Inc. manufactures renewable energy vehicles. It offers Solar Bug, an electric vehicle with supplemental solar panels through its dealer network. The company was incorporated in 2005 and is based in Bozeman, Montana. As of August 3, 2010, Free Drive EV, Inc. operates as a subsidiary of W2 Energy Inc.</t>
  </si>
  <si>
    <t>Xfuels Inc.</t>
  </si>
  <si>
    <t>ev; supplemental; manufactures renewable energy; manufactures renewable; dealer network; bug; drive; dealer; electric vehicle; offers solar</t>
  </si>
  <si>
    <t>0.00007883507168166778</t>
  </si>
  <si>
    <t>0.00013792035220800788</t>
  </si>
  <si>
    <t>2716</t>
  </si>
  <si>
    <t>47c16bdfd25df3efca003aa066de8ed6</t>
  </si>
  <si>
    <t>Photojojo, Inc.</t>
  </si>
  <si>
    <t>http://photojojo.com</t>
  </si>
  <si>
    <t>Photojojo, Inc. publishes newsletters on photography. The company also offers various products for iPhone, iPod, iPad, and Android photographers, as well as Instagram and Vine lovers. It serves customers online, as well as through its stores. The company was founded in 2006 and is based in San Francisco, California. As of August 27, 2014, Photojojo, Inc. operates as a subsidiary of Zoomin Online (India) Pvt. Ltd.</t>
  </si>
  <si>
    <t>Zoomin Pte Limited</t>
  </si>
  <si>
    <t>Photojojo; amazing photo goodies; insanely great newsletter; online store; photography; useful photography accessories; Vintage Polaroid cameras; Kickstarter photography projects; Time lapse cameras; Large format cameras; Ultra high-speed cameras; fun photography; popular photography newsletter; required hard-to-find film; on-the-go project instructions; best Photo tips; Google Glass headsets; rare photo-making stuff; fun new capabilities; raddest photo gear; Lens Dial; new rental program; Engineer Prints offer; brief flying lesson; photography enthusiasts; Photography drones; photography gadget; drone camera; standard camera; photo geeks; gadget rentals…; fun things; popular storefront; latest tricks; selling unique; already-solid camera; frames-per-second Edgertronic; crazy gear; potential renters; halftone black; export GIFs; rip pages; Lo-Fi approach; engineering work; DIY projects; Engineer Prints.; quality printers; cool things; final step; photographic process</t>
  </si>
  <si>
    <t>newsletter; prints; publish; lens; weekend; subscribers; stuff; gadget; followers; dial; online store; rent; fun; finds; engineer; rare; gear; popular; printers; photography; photo; they're; creative; amazing; iphone; focusing; rental; fans; wanna; vintage; tricks; time lapse cameras; time lapse; they're planning; tagline; standard camera; sort; scour; rotate; rip; renting; renters; pop; planning to offer; photography drones; magazines; lesson; lb; lapse cameras; lapse; kickstarter; it's going; impressive performance; google glass; full set; frames per second; forever; engineering work; endeavor; drone camera; diy projects; camera body; bunch; black and white; basically; store; specs; tips; large format; impressive; brick; sorts; rentals; pretty; custom built; photographic; newest; great; bond; latest; headsets; evolved; announced; examples; find; leave; instructions; pitch; finished; adds; ultra high; cash; things; piece; enthusiasts; applying; love; lenses; diy; minimum</t>
  </si>
  <si>
    <t>0.00026994409120548494</t>
  </si>
  <si>
    <t>3498</t>
  </si>
  <si>
    <t>0.000295804733186051</t>
  </si>
  <si>
    <t>2717</t>
  </si>
  <si>
    <t>a7e16e77c2a8078ef517bc29d747ddd9</t>
  </si>
  <si>
    <t>Scalian</t>
  </si>
  <si>
    <t>http://www.eurogiciel.fr</t>
  </si>
  <si>
    <t>Scalian, through its subsidiaries, provides project support consulting services for clients worldwide. It specializes in systems and software engineering; offers critical embedded and off-board software to aerospace, defense, security, automotive, railway, and energy industries; and consultancy services relating to data collection, architecture, governance, extracting value, and training. The company also provides consulting services that include benchmarking, business cases, and agile change and transformation; agile business intelligence/analytics/DataViz, predictive and prescriptive analysis, and data-as-a-service/data brokerage services; and consultancy in the field of engineering and products for companies in aerospace, defense, security, energy, and environment sectors. In addition, it offers information system consulting for range of projects, including transformation projects, and the deployment of functional and digital solutions, as well as IT outsourcing and support activities; services and solutions that focus on improving corporate performance; and industrial performance and supply chain quality services. Further, the company provides UAV/UGV solutions for homeland surveillance and security; a fleet of cooperative heterogeneous drones; environment-simulation products and solutions for sizing, designing, and producing surveillance and observation systems; diagnostic tools and technological bricks dedicated to high-performance software; and software for avionics testing/test benches. Furthermore, it is engaged in the design and simulation of mechanical, thermal, or fluid systems. Scalian was formerly known as Eurogiciel SAS and changed its name to Scalian in January 2017. The company was founded in 1989 and is based in Labege, France with agencies in Paris, Nantes, Rennes, Bordeaux, Toulouse, Marseille, Sophia-Antipolis, and Lyon, France; and additional offices in Germany, the United Kingdom, Belgium, Spain, Canada, the United States, Morocco, and India.</t>
  </si>
  <si>
    <t>Labege</t>
  </si>
  <si>
    <t>software publishing know-how; software building blocks; real capitalization; window manager solution; software supplier; Wi-Fi display technology; Mobility DMS solution; Agile-method project management; Wi-Fi Direct standard; Configure document types; Unit Test Evaluation; open source softwares; product development cycles; highly performant HTML; DockR. Document Management; non-IT functional administrator; Project Support Consulting; Company. information technology; functional workflow online; software solutions; software solutions/COTS; specific solution; client software; Lowcost Test; main solutions; la solution; EmbPLUG Wayland; solution nomade; Wayland protocole; Validate documents; distribution solutions; new lines; Search documents; new markets; EmbPLUG Browser; Time Sharing; Multi-interfaces connection; EmbPLUG Miracast; multimedia platforms; View documents; R&amp;D projects; Convert documents; common works; industrial approach; home entertainment; multimedia sector; multimedia device; web browser; DematR. Paperless; seamless mirorring</t>
  </si>
  <si>
    <t>documents; capitalization; configure; browser; multimedia; document; embedded systems; embedded; wi fi; wi; fi; software solutions; shelf; sharing; dedicated; functional; web browser; understandable; type of content; templates; system solution; solution enables; softwares; shelf solutions; sharing system; roadmaps; roadmap; reliable open source; reliable open; reflecting; project support; pour; par; paperless; offers three; masters; marketing and distribution; manage access; maintenance and support; life span; letters; industrialization; grouped; existing product; embedded software; ecm; downloading; document management system; document management; dms; distribution solutions; display technology; directly usable; dating; customers find; connected objects; complemented; client software; certifiable; building blocks; archiving; tend; cots; agile; supplier; validate; lines; span; pdf; lifecycle; introduction; entity; manage; html; complement; rights; publishing; derived; versions; cycles; classification; trees; collaborative; linux; test; oriented; type; expertise; workflow; types; usable; draw; display; directly; initially; manager; blocks; seamless; product development; stack</t>
  </si>
  <si>
    <t>0.00021019130786631567</t>
  </si>
  <si>
    <t>13704</t>
  </si>
  <si>
    <t>0.0002448458251439846</t>
  </si>
  <si>
    <t>2718</t>
  </si>
  <si>
    <t>8d4b6383fc37bb739411243f0ce9fbc2</t>
  </si>
  <si>
    <t>ReMaterials, Inc.</t>
  </si>
  <si>
    <t>http://re-materials.com</t>
  </si>
  <si>
    <t>ReMaterials, Inc. designs and manufactures modular roofing systems for slum and village homes. It provides modular roofing system panels that are custom manufactured from recycled agricultural and packaging waste. The company was incorporated in 2014 and is based in El Segundo, California.</t>
  </si>
  <si>
    <t>modular roofing; modular roofing panel; modular roofing systems; cement sheet roofing; roofing system panels; Solar ModRoof panels; novel roofing; village homes; Prototyped solar cells; self-developed manufacturing process; coconut fibers; cardboard waste; individual panels; agricultural waste; local slum; slum houses; micro-finance companies; agriculture waste; main component; developing world; interchangeable manner; payment plans; cell phones; packaging waste; Materials research; natural binder; current roofs; severe issues; waste materials</t>
  </si>
  <si>
    <t>roofing system; coconut; cardboard; fibers; roofing; village; recycled; waste; packaging; modular; manufactured; waste materials; system panels; solar cells integrated; shipment; sheet roofing; severe; power led lights; payment plans; packaging waste; offers insulation; micro finance; manufactures modular; main component; interlocking; individual panels; finance companies; develops a modular; charge cell phones; charge cell; cells integrated; binder; roofing systems; power led; agricultural; villages; cement; interchangeable; loan; solving; homes; held; cell phones; converted; manner; led lights; novel; payment; houses; manufacturing process; address; challenges; sheet; housing; maintain; finance; roofs; plans; insulation; component; replacement; issues; connect; series; main; individual; developer; designs and manufactures; phones; repair; natural; metal; install; options</t>
  </si>
  <si>
    <t>0.00012610710135208808</t>
  </si>
  <si>
    <t>0.00015194683748749886</t>
  </si>
  <si>
    <t>cdb13bdf-5737-2923-564e-37ef8168a7d6</t>
  </si>
  <si>
    <t>Trayton Group</t>
  </si>
  <si>
    <t>http://www.trayton.com</t>
  </si>
  <si>
    <t>The Trayton Group specialised in upholstered furniture. Founded by Danishman Simon Lichtenberg in 1995, the Trayton Group’s main headquarters and manufacturing plant is in China, in the major city of Shanghai. Other factories are located in Zhejiang Jiashan. The Group also owns stores in 10 other cities around China. Sales and Marketing is run from the U.S. The company has over 2,000 people and over $150 million of annual revenue. The Group's furniture products are conceived to enhance the lifestyle of its owner and their surroundings. The idea is remain cost effective, while keeping quality high. 
Simon Lichtenberg made the move to China from Denmark in 1987. After attending Fudan university, where he earned a Chinese Languages degree, Simon set up a furniture business. He bought timber from the local suppliers, which was transformed into furniture. Simon was presented with the Magnolia Silver award for helping to develop Shanghai, and part of the Senior Executive Program for China.
The Trayton Group has the main brand, its top-range Simon Li, launched in 2005, andthe Simon Li range in very sought after in North America. 
Trayton has struck up joint venture partnerships with 2 major firms based in Denmark, BoConcept and Kvadrat. BoConcept are a big company, with over 300 stores in 50 countries. Kvadrat products have been used in the offices of Skype and Microsoft.
An important member of Global Compact since 2007, the Trayton Group set up the Trayton foundation in 2009. This foundation was put in place to provide assistance to employees and their families, among other groups.
Aware of climate change, Trayton installed solar road lights in the Shanghai factory in 2011, and a roof-top solar panel in the Jiashan plant to reduce its electricity consumption in 2012.</t>
  </si>
  <si>
    <t>Minhang</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</si>
  <si>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t>
  </si>
  <si>
    <t>li; furniture; lifestyle; foundation; top solar; sought; solar road; skype; senior executive; sales and marketing; road lights; manufacturing plant; main brand; magnolia; languages; installed solar; furniture products; earned; bought; attending; transformed; senior; electricity consumption; chinese; specialised; conceived; stores; timber; roof top; surroundings; executive; presented; main; climate change; microsoft; headquarters; families; major; silver; remain; partnerships; owner; aware; plant; member; keeping; venture; top; award; groups; idea; revenue; cities; annual; degree; assistance; factory; owns; city; suppliers; enhance; road; employees; launched; climate; offices; university; compact; move; helping; countries; brand; big; place; founded; program; consumption; cost effective; change; marketing</t>
  </si>
  <si>
    <t>0.00008216151235404745</t>
  </si>
  <si>
    <t>0.0001814369157335663</t>
  </si>
  <si>
    <t>Certain data and content provided by https://www.crunchbase.com/organization/trayton-group</t>
  </si>
  <si>
    <t>2720</t>
  </si>
  <si>
    <t>8b459229ef2f15aa761aa647916256a1</t>
  </si>
  <si>
    <t>Isocline Engineering Corporation</t>
  </si>
  <si>
    <t>http://www.isosemi.com</t>
  </si>
  <si>
    <t>Isocline Engineering Corporation provides a neural network hardware platform that supports weight neural networks in a tiny chip package. Its platform supports deep-neural networks, including convolutional, recurrent, and fully connected. The company also offers a software development environment that interfaces directly with machine learning packages. It serves speech recognition, object detection, virtual and augmented reality, and autonomous navigation markets. The company was incorporated in 2014 and is based in Austin, Texas with an additional office in San Francisco.</t>
  </si>
  <si>
    <t>unmatched AI capabilities; neural network hardware; hardware platform; wireless cameras; parallel compute capabilities; weight neural networks; flash memory; cost form factor; Cloud-free object detection; flash memory arrays; augmented reality systems; level visual processing; non-neural network workloads; weights long term; software development environment; tiny chip package; technology products; mobile GPUs; artificial intelligence; power package; spans device; scaling technology; year+ lifetimes; Local AI; processing capabilities; circuit level; visual cortex; new methods; collision avoidance; scene parsing; product features; Speech recognition; voice control; motion detection; SIMD processor; battery life; self-driving cars; inference step; deep-neural networks; autonomous navigation; hybrid calculation; decision making; power consumption; localization algorithms; storage/compute resources; wearables; convolution; drones; way; estimates</t>
  </si>
  <si>
    <t>neural; neural networks; wireless cameras; neural network; hardware platform; flash memory; development environment; compute; memory; flash; wearables; inside; ai; room; cars; networks; weights; voice control; visual processing; visual cortex; virtual and augmented; tiny; tensorflow; speech; spans; software and systems; recurrent; reality systems; pushed; product features; processing capabilities; platform to enable; motion detection; low level; local ai; lifetimes; inference; impacting; gpus; develops hardware; cortex; circuit level; augmented reality systems; styles; object detection; driving cars; autonomous navigation; collision avoidance; capabilities; scene; scaling; form factor; visual; package; estimates; calculation; localization; unmatched; power consumption; decision making; analog; needed; collision; processor; deploying; battery life; technology products; parallel; detection; ten; augmented reality; wireless; object; avoidance; augmented; voice; utilization; factor; software development; interfaces; decision; chip; machine learning; recognition; driving; arrays; computing; accuracy; artificial intelligence; motion; completely; virtual; deep; packages; methods; circuit; algorithms; stores; step; long term</t>
  </si>
  <si>
    <t>0.0004404021550479797</t>
  </si>
  <si>
    <t>0.00040155321972852083</t>
  </si>
  <si>
    <t>2721</t>
  </si>
  <si>
    <t>4c0edd24f82327a7d34050b8cabababb</t>
  </si>
  <si>
    <t>Cape Analytics Inc.</t>
  </si>
  <si>
    <t>http://www.capeanalytics.com</t>
  </si>
  <si>
    <t>Cape Analytics Inc. provides geospatial structured data such as satellite and aerial imagery for real estate markets. The company was incorporated in 2014 and is based in San Francisco, California.</t>
  </si>
  <si>
    <t>Lux Capital Management (2); Promus Ventures; Khosla Ventures; Montage Ventures; Data Collective; Formation8 Partners; XL Innovate</t>
  </si>
  <si>
    <t>property attributes; geospatial structured data; proprietary property data; fewer property attributes; comprehensive property attributes; property features; geospatial imagery; Instantaneous data feed; leverages geospatial imagery; home insurance data; real estate markets; inspection quality data; value property features; additional parcel features; fewer post inspection; aerial photos; Increases completion rate; environment. information technology; Populate data; aerial imagery; Accurate data; underwriting models; data points; Insured portals; inspection-quality data; property portfolios; underwriting process; analytics solutions; roof details; Broker portals; quote process; quantifiable aspects; machine learning; premium adjustments; roof condition; detection alerts; insurance company; home size; Future changes; Cloud-based platform; drives submissions; customer experience; insurance carriers; artificial intelligence; vision; agent; insureds; drones; footprints; satellite</t>
  </si>
  <si>
    <t>underwriting; quote; quality data; portals; aerial photos; attributes; insured; geospatial; fewer; agent; structured; machine learning; property; computer vision; imagery; photos; learning; takes aerial; submissions; speeding; retention; quantifiable; property portfolios; populate; parcel; insurance data; imagery to produce; exist; data feed; data and analytics; change detection; cape; built environment; broker; automatically extract; analytics solutions; accurate data; insurance; portfolios; instantaneous; footprints; estimation; cloud based platform; data points; machine; customer experience; accurate; carriers; adjustments; validated; transforms; completion; trees; fed; extract; analytics; automating; entering; instant; geo; api; leverages; agents; condition; gis; risks; review; aerial imagery; premium; aspects; improves; drives; alerts; understanding; details; forms; leverage; leveraging; satellites; select; increases; improving; basis; rates; post; understand; feed; delivered; changes; real estate; artificial intelligence; estate; earth; receive; integrates; takes; points; artificial; rate; models</t>
  </si>
  <si>
    <t>0.0002619708088247083</t>
  </si>
  <si>
    <t>27198</t>
  </si>
  <si>
    <t>0.00024490286685326654</t>
  </si>
  <si>
    <t>2722</t>
  </si>
  <si>
    <t>1fb99fe8101d9fb788961a33ee81f79e</t>
  </si>
  <si>
    <t>Redbird SAS</t>
  </si>
  <si>
    <t>http://www.getredbird.com</t>
  </si>
  <si>
    <t>Redbird SAS develops cloud based analysis and processing solutions for aerial data acquired by drones. The company monitors, optimizes, and surveys construction sites. It also provides quarry face and stockpile monitoring; haul road diagnosis; 3D modeling; earthmoving work monitoring; precision check; public works monitoring; inspection of civil engineering constructions; remote sensing and diagnosis of damages; intrusive vegetation monitoring; infrastructure monitoring; analysis of the vegetation critical state; dilapidation and damage diagnosis; remote sensing of markings; detection and monitoring of ground movements; and agricultural research. In addition, the company offers quarry monitoring, a solution that optimizes worksite management; detection and cartography of vegetation bordering transportation and power line networks; detection of vine disease, such as flavescence dorée that enables to anticipate and to reduce phytosanitary treatments; 3D modeling of buildings; and identification and filing of cracks on civil engineering constructions. It serves network infrastructure, construction, public works, precision farming, and mineral industry sectors. Redbird SAS was founded in 2012 and is based in Paris, France. As of September 22, 2016, Redbird SAS operates as a subsidiary of Airware, Inc.</t>
  </si>
  <si>
    <t>2154128</t>
  </si>
  <si>
    <t>Airware, Inc., Investment Arm; ENGIE New Ventures</t>
  </si>
  <si>
    <t>Redbird; Redbird address; Redbird Vision; Redbird technologies; major infrastructure networks; image processing process; data. cloud data; aerial imagery data; aerial data; support tools; large amounts; high value diagnostics; wide range; large industrial processes; offer tangible savings; high value-added information; geographic information systems; advanced cloud solution; data processing; services. drones. geospatial.; data provider; information provider; agricultural customers; major areas; civilian drones; unmanned aircraft; complete fleet; Grapevine Phytoplasma; innovative solutions; public works; precision agriculture; UAV technology; business units; civil UAV; commercial drones; intrusive vegetation; civilian drone; different types; topographic monitoring; integrated solutions; Network supervision; maintenance operations; transportation networks; new decision; aircraft carriers; reliable maintenance; pesticide treatments; major customers; vine diseases; reliable technology</t>
  </si>
  <si>
    <t>large amounts; innovating; decision support; productivity; geospatial; data processing; amounts; diagnostics; heart; aerial data; decision; fleet; civilian; types of aircraft; tools to increase; tool for capturing; three major; technology for professional; surveillance and intelligence; responsiveness; resolution aerial imagery; resolution aerial; repetitive; reliable technology; range of integrated; quarry; public works; professionalism; products that combine; order to optimize; offers its customers; numerical; massively; major customers; maintenance operations; intrusive; intelligence missions; intelligence analytics; imagery data; high resolution aerial; geographic information systems; fuel economy; experienced pilots; ensure reliable; diseases; develop a wide; derive; dedicated business units; dedicated business; customers the opportunity; customers a complete; complete fleet; cloud data services; cloud data; civil uav; business units; archiving; anticipate; amounts of data; agricultural customers; agribusiness; acquire aerial; tangible; proposes; pesticide; maximum flexibility; large industrial; integrated solutions; industrial processes; industrial and agricultural; increase productivity; diversity; career; major; civil; uav technology; team of engineers; civilian drone; defects; topographic; limiting; civilian drones; data services; context; carriers; analysts; networks; photogrammetry; integrator; disposal; treatments; geographic; analytics; dangerous; turns; supervision; innovative solutions; intervention; wide range; range of products</t>
  </si>
  <si>
    <t>0.00032235389118097835</t>
  </si>
  <si>
    <t>9634</t>
  </si>
  <si>
    <t>0.00030758437605288026</t>
  </si>
  <si>
    <t>2723</t>
  </si>
  <si>
    <t>168bb7b9-0004-c9d2-325d-5eb6accacda3</t>
  </si>
  <si>
    <t>IR-LOCK</t>
  </si>
  <si>
    <t>http://www.irlock.com</t>
  </si>
  <si>
    <t>IR-LOCK develops sensor systems for drones, enabling package delivery, automated charging, and GPS-denied navigation. IR-LOCK's beacon/sensor system provides reliable detection performance in the most demanding operating conditions, including bright sunlight and complete darkness. The patent-pending technology is used by drone developers for precision landing and GPS-denied navigation applications.</t>
  </si>
  <si>
    <t>gps denied navigation; denied navigation; gps denied; denied; ir; systems for drones; sensor systems; sensor system; reliable detection; precision landing; package delivery; drone developers; darkness; operating conditions; beacon; pending technology; patent pending technology; gps; navigation; lock; demanding; bright; sensor; landing; patent pending; pending; developers; patent; package; sunlight; charging; automated; enabling; detection</t>
  </si>
  <si>
    <t>0.0002940100319867007</t>
  </si>
  <si>
    <t>8981</t>
  </si>
  <si>
    <t>0.00035680753091894704</t>
  </si>
  <si>
    <t>Certain data and content provided by https://www.crunchbase.com/organization/ir-lock</t>
  </si>
  <si>
    <t>f6a307e0-0138-3c51-fd92-1f80dde9b233</t>
  </si>
  <si>
    <t>Notifleet</t>
  </si>
  <si>
    <t>https://www.notifleet.com</t>
  </si>
  <si>
    <t>Notifleet is the all-in-one operations solution designed specifically for commercial drone companies.</t>
  </si>
  <si>
    <t>solution designed; commercial drone</t>
  </si>
  <si>
    <t>0.0002128838918367466</t>
  </si>
  <si>
    <t>0.00023613351729860187</t>
  </si>
  <si>
    <t>Certain data and content provided by https://www.crunchbase.com/organization/notifleet</t>
  </si>
  <si>
    <t>2725</t>
  </si>
  <si>
    <t>8b2f8f77-ca9f-47b5-7e1c-cd4e1ed01136</t>
  </si>
  <si>
    <t>Luxelare</t>
  </si>
  <si>
    <t>http://www.luxelare.com</t>
  </si>
  <si>
    <t>Precision Ag Company. Luxelare is a precision agriculture company with an integrated web and mobile platform, combined with local experience. The platform will save, process and analyse information received from the agriculture operation and precision agriculture devices. Since agriculture is not only virtual Luxelare does have local experts, who do have their feet on the ground, supporting the farmers with implementing and applying the right measures. 
Luxelare - Precision Agriculture, Platform, Academy and Technology Development.</t>
  </si>
  <si>
    <t>Los Mochis</t>
  </si>
  <si>
    <t>43750</t>
  </si>
  <si>
    <t>Wayra</t>
  </si>
  <si>
    <t>precision agriculture; web and mobile; technology development; mobile platform; local experts; analyse; academy; applying; received; implementing; feet; big data; measures; supporting; farmers; experts; virtual; big; save; combined</t>
  </si>
  <si>
    <t>0.00026835472891146813</t>
  </si>
  <si>
    <t>0.0002233509757286124</t>
  </si>
  <si>
    <t>Certain data and content provided by https://www.crunchbase.com/organization/luxelare</t>
  </si>
  <si>
    <t>2726</t>
  </si>
  <si>
    <t>61b3097d362112b07b869240fd6b4bee</t>
  </si>
  <si>
    <t>As of June 19, 2017, KT High-Tech Marketing Inc. was acquired by KULR Technology Corp, in a reverse merger transaction. KT High-Tech Marketing, Inc. focuses on marketing and distributing technology products to end users and customers in the United States and the Greater China Region. It intends to distribute HD security cameras, virtual reality and augment reality glasses, drones accessory devices, connected car accessories, and smart home devices. The company was formerly known as Grant Hill Acquisition Corporation and changed its name to KT High-Tech Marketing, Inc. in April 2016. KT High-Tech Marketing, Inc. was founded in 2015 and is based in Saratoga, California.</t>
  </si>
  <si>
    <t>high tech; users and customers; smart home devices; security cameras; focuses on marketing; car accessories; marketing; augment; reality; distribute; tech; distributing; accessory; intends; technology products; glasses; virtual reality; region; hd; greater; virtual; car; focuses; connected</t>
  </si>
  <si>
    <t>0.0006341314769848501</t>
  </si>
  <si>
    <t>0.00044699086191738027</t>
  </si>
  <si>
    <t>2727</t>
  </si>
  <si>
    <t>c770adcf0ead055b21b2bcfbdbea34bc</t>
  </si>
  <si>
    <t>Vostu, Ltd.</t>
  </si>
  <si>
    <t>http://www.vostu.com</t>
  </si>
  <si>
    <t>Vostu, Ltd. operates as a social game developing company in Latin America. It operates a game development studio in Buenos Aires. The company also develops mobile games. It offers its products through the Google Play and iOS app stores. The company was founded in 2007 and is based in George Town, Cayman Islands.</t>
  </si>
  <si>
    <t>George Town</t>
  </si>
  <si>
    <t>Grand Cayman</t>
  </si>
  <si>
    <t>Cayman Islands</t>
  </si>
  <si>
    <t>49120000</t>
  </si>
  <si>
    <t>Intel Capital (2); General Catalyst Partners; Accel Partners; Tiger Global Management LLC</t>
  </si>
  <si>
    <t>frequent mobile farm; best user experience; game higher quality.; succesful social game; Candy Dash; Candy Dash Mobile; Google Play; classic hangman game; online social games; social gaming company; match-3 style collapse; internet. online games; Vostu farm; 3D game; farm trucks; iOS Appstore; develop games; Great farm; global market; Shaking Vegas; highest quality; Riddle Pic; Google +.; exciting journey; main games; polluted lake; global launch; Café Mania; Mobile Pic; Mini Fazenda; addictive match; environmental awareness; common market; ​​by hand; wind turbines; new adventure; Magic Valley; organic products; Joga Craque; social network; wide range; solar panels; Complete puzzles; best score; earn points; right place; Latin America; hidden word; new way; famous quote</t>
  </si>
  <si>
    <t>candy; smartphones and tablets; shaking; google play; dash; game; animals; google; friends; farm; facebook; games; players; smartphones; fun; social; ios; groups; play; match; gaming; grow; launched; tablets; title; theme; taxis; tablet or smartphone; stones; spell; social network; social gaming; shutting; sell products; scenes; recover; reap; puzzles; polluted; organic products; it's easy; ios app; higher quality; guess; famous; expedite; environmental awareness; elementary; develops online; develop a wide; crown; collapse; clue; café; buy or sell; app store; journey; global market; asked; top; shipped; score; king; frequent; combinations; buy; twitter; teach; lake; quote; magic; hidden; fish; removed; puts; classic; place; write; word; adventure; user experience; raise; earn; machines; trains; announced; shoot; start; player; piece; picture; answer; presence; pass; initially; valley; harvesting; enter; blocks; tracks</t>
  </si>
  <si>
    <t>0.00035041631186142995</t>
  </si>
  <si>
    <t>24330</t>
  </si>
  <si>
    <t>0.0003738391204562866</t>
  </si>
  <si>
    <t>2728</t>
  </si>
  <si>
    <t>5d34f1dc-d656-b6fe-53bd-f34c3ab14213</t>
  </si>
  <si>
    <t>Air Pixels</t>
  </si>
  <si>
    <t>http://airpixels.eu</t>
  </si>
  <si>
    <t>Conducting technical pictures for professionals.</t>
  </si>
  <si>
    <t>Montfavet</t>
  </si>
  <si>
    <t>professional services; conducting; pictures; drone management; professionals</t>
  </si>
  <si>
    <t>0.00011714095354346385</t>
  </si>
  <si>
    <t>849</t>
  </si>
  <si>
    <t>0.00016090843010966658</t>
  </si>
  <si>
    <t>Certain data and content provided by https://www.crunchbase.com/organization/air-pixels</t>
  </si>
  <si>
    <t>2729</t>
  </si>
  <si>
    <t>b14e7eae5978806182b2d43aefd1c08d</t>
  </si>
  <si>
    <t>The JRW Group Limited</t>
  </si>
  <si>
    <t>http://www.thejrwgroup.co.uk</t>
  </si>
  <si>
    <t>The JRW Group Limited designs and offers insurance products and services in the United Kingdom. The company provides golf care insurance services; sports insurance for PTs, coaches, instructors, teams, and individuals in various sports and activities; cycling insurance for cyclists and their bicycles; angling insurance services; and specialist gun and shooting insurance services. It also offers music insurance for musicians, DJs, bands, orchestras, music teachers, and singers; boat insurance services for various boats and crafts ranging from narrow boats to sailing boats and jet skis; and drone insurance for commercial drone pilots and businesses. The company was incorporated in 2015 and is based in Manchester, United Kingdom.</t>
  </si>
  <si>
    <t>insurance services; boats; insurance; music; teachers; skis; sailing; pts; pilots and businesses; offers insurance; musicians; insurance products; instructors; gun; drone insurance; djs; crafts; commercial drone pilots; coaches; sports; cycling; bicycles; narrow; boat; bands; shooting; jet; golf; drone pilots; specialist; commercial drone; teams; ranging; pilots; products and services; individuals; activities; care</t>
  </si>
  <si>
    <t>0.0003242594706916392</t>
  </si>
  <si>
    <t>4492</t>
  </si>
  <si>
    <t>0.0003454003979323569</t>
  </si>
  <si>
    <t>2730</t>
  </si>
  <si>
    <t>5bb4366eb298b8e09a918a35f6479d41</t>
  </si>
  <si>
    <t>HNU Energy LLC</t>
  </si>
  <si>
    <t>http://www.hnuenergy.com</t>
  </si>
  <si>
    <t>HNU Energy LLC, an energy solution provider and engineering company, engages in the research, design, fabrication, testing, and marketing of renewable power generation, energy storage, and lighting products. The company offers solar energy photovoltaic panels, utility-scale storage systems, and LED lighting products. It also operates as a photovoltaic contractor that engages in the installation of photovoltaic cells for commercial, residential, and off-grid needs in Hawaii. The company is based in Kahului, Hawaii. HNU Energy LLC operates as a subsidiary of HNu Photonics Inc.</t>
  </si>
  <si>
    <t>Kahului</t>
  </si>
  <si>
    <t>HNu Photonics Inc.</t>
  </si>
  <si>
    <t>lighting products; solar energy photovoltaic; renewable power generation; offers solar energy; marketing of renewable; energy photovoltaic; solution provider; led lighting products; renewable power; storage systems; energy solution; led lighting; fabrication; utility scale; energy storage; photovoltaic panels; power generation; marketing; offers solar</t>
  </si>
  <si>
    <t>0.00012163050487450613</t>
  </si>
  <si>
    <t>15849</t>
  </si>
  <si>
    <t>0.00019090479987672138</t>
  </si>
  <si>
    <t>2731</t>
  </si>
  <si>
    <t>1b1ba44d801436caa43fd1b857235307</t>
  </si>
  <si>
    <t>Heliatek GmbH</t>
  </si>
  <si>
    <t>http://www.heliatek.com</t>
  </si>
  <si>
    <t>Heliatek GmbH develops and manufactures organic photovoltaic cells for applications in building, automotive, and pilot projects applications. Heliatek GmbH has strategic partnerships with AGC Glass Europe, and Reckli China. The company was founded in 2006 and is based in Dresden, Germany.</t>
  </si>
  <si>
    <t>104206563</t>
  </si>
  <si>
    <t>BASF Venture Capital GmbH (5); High-Tech Gründerfonds Management GmbH (5); Wellington Ventures (4); Robert Bosch GmbH (3); Innogy Venture Capital GmbH (3); eCAPITAL entrepreneurial Partners AG (3); S-Beteiligungen Leipzig (2); SIB Innovations- und Beteiligungsgesellschaft mbH (2); SC-Kapitalbeteiligungsgesellschaft mbH (2); CFH Beteiligungsgesellschaft mbH (2); AQTON SE (2); BNP Paribas Développement SA, SCR; innogy SE; CEE Management GmbH; ENGIE SA; TUDAG - Technische Universität Dresden Aktiengesellschaft</t>
  </si>
  <si>
    <t>small molecules; tandem cell; organic solar cells; tandem cell technology; solar technology; organic solar technology; solar films; organic photovoltaics; crystalline solar technology; better process control; thin-film solar technology; organic solar films; raw materials; Heliatek; organic semiconductor technology; dye-sensitized solar cells; flexible solar cells; technology leader; innovative solar films; broad solar spectrum; roll-to-roll production process; high-quality solar films; organic electronics industry; large molecules; organic light-emitting diodes; Heliatek’s technology; patented tandem cell; solar energy; tandem cell structure; relatively small share; roll-to-roll process; expensive raw materials; green energy suppliers; solar industry; p-i-n tandem cell; organic semiconductor devices; technology generation; Engineering cell energy; toxic manufacturing processes; production costs; doped transport layers; continuously increasing production; energy return time; Low light conditions; solar market; vital raw materials; Small foot print; technology industries; product development activties; fossil fuel resources</t>
  </si>
  <si>
    <t>small molecules; tandem cell; molecules; organic solar; tandem; opv; prof; organic photovoltaics; tandem cell technology; organic solar cells; polymers; evaporation; doped; absorber; organic; roll to roll; oled; vacuum deposition; technology leader; roll process; production costs; martin; large molecules; generation of solar; roll; cell technology; patents; lifespan; manufacturing processes; raw materials; chemistry; development and production; physics; toxic; layers; spectrum; contrast; process control; solar technology; films; substrate; university; vacuum; optimizing; numerous; absorb; fabrication; photovoltaics; raw; continuously; developments; specialists; deposition; broad; transport; specialized; rooftops; expensive; suppliers; processes; temperatures; innovations; patented; well established; unlimited source; types of panels; transport systems; toll; three key; technology utilizing; technology suppliers; technology lies; technology industries; technology and applications; technological developments; target markets; synergies; strong background; stacked; spectrum of light; special requirements; solvents; solar spectrum; sensitized solar cells; sensitized solar; sensitized; semiconductor technology; semiconductor devices; roll production; production technology; printing processes; price increases; prerequisite; peter; patterning; patent applications; organic materials; organic material; organic light emitting; organic light</t>
  </si>
  <si>
    <t>0.0005793247327107876</t>
  </si>
  <si>
    <t>74224</t>
  </si>
  <si>
    <t>0.0005580063749770266</t>
  </si>
  <si>
    <t>2732</t>
  </si>
  <si>
    <t>b947005fc24b4bb529c00eda218720f2</t>
  </si>
  <si>
    <t>Skydio, Inc.</t>
  </si>
  <si>
    <t>http://www.skyd.io</t>
  </si>
  <si>
    <t>Skydio, Inc. designs and develops software for drone technology. It develops GPS-denied software to navigate drones. The company was founded in 2014 and is based in Menlo Park, California.</t>
  </si>
  <si>
    <t>Andreessen Horowitz LLC; Accel Partners</t>
  </si>
  <si>
    <t>drone; Drone navigation tech; drone magic wand; drone visual cortex; drone camera angle; drone technology; drone maneuvers; drone pilot; motion planning algorithms; GPS-denied software; drones; aerospace products; mobile robots; mobile phones; image sensors; camera frame; basic level; nearby tree; reconnaissance run; navigation instructions; target zone; auto-follow program; phone screen</t>
  </si>
  <si>
    <t>flight computer; surroundings; obstacles; navigate; computer vision; watching; wand; visual cortex; vision and motion; vision algorithms; tells; sensors and processors; processors in mobile; planning algorithms coupled; planning algorithms; placement; phones give drones; motion planning algorithms; motion planning; mobile robots; maneuvers; maneuver; drones the ability; drone navigation; drone camera; crashing; cortex; computer vision algorithms; camera angle; basic level; avoid obstacles; auto pilot; auto follow; algorithms coupled; aerospace products; ability to navigate; auto; pointing; demo; map; phone; passed; inch; image sensors; algorithms; pilot; magic; gps denied; develops software; denied; image; tree; respect; mark; nearby; shot; gps; processors; instructions; navigation; drone pilot; desired; route; planning; perspective; keeping; coupled; reconnaissance; designs and develops; zone; runs; adjust; angle; mobile phones; deployed; converts; connects; drone technology; avoid; feed; screen; basic; target; detect; motion; frame; follow; takes; human; visual; program; consumers; robots; phones; automatically; ability; location; tech; capture</t>
  </si>
  <si>
    <t>0.00037908986095138363</t>
  </si>
  <si>
    <t>0.0003793167805728459</t>
  </si>
  <si>
    <t>2733</t>
  </si>
  <si>
    <t>97608f4e8e8e2a918ca9f9f396c6a6c7</t>
  </si>
  <si>
    <t>Asahikohsan Co., Ltd.</t>
  </si>
  <si>
    <t>http://www.asahikohsan.com</t>
  </si>
  <si>
    <t>Asahikohsan Co., Ltd. engages in equipment manufacturing, industrial machinery manufacturing, automated systems manufacturing, plant constructions, installations, and maintenance activities. It offers flat panel displays/solar battery/semiconductor production equipment, such as sheet-feeding conveyer systems, glass substrate loaders/un-loaders, wire-cassette stations, glass substrate packer/un-packer systems, vacuum processing equipment, peeler devices, other film processing equipment, conveyer and other transport equipment, spin coaters and wafer-washing equipment, and substrate thickness measurement equipment and mounters. The company also provides automation systems for handling, processing, welding assembly, and inspection works for automobile and electrical household appliance fields; machine types and multi-axis robots; and production automation equipment for consumable products, fibers, powders, woods, heat-resistant, heavy works handling, electric household appliances and electronics, medical instrument, fiber and chemistry, and housing fields; consumer electronics manufacturing equipment; and maintenance automation equipment for furnaces. In addition, it offers powder mixers, fiber extension equipment, film extension equipment, coaters, box stuffing equipment, pipe manufacturing equipment, thermal treatment equipment, drying equipment, kneeders, composite material sheet equipment, and various production equipment for consumables, steel plate lamination, and fiber and chemistry fields. Further, the company provides machinery production, plant plumbing, welding, plant constructions, architectural designs, facility development, reconstructions, and piping services for various fields, including oil, chemical, medical, film, and machine industries. Asahikohsan Co., Ltd. was formerly known as Nishikikohsan Co., Ltd. The company was founded in 1950 and is based in Iwakuni, Japan with branch offices in Mihara, Matsuyama, Shunan, Iwakuni, and Gifu, Japan.</t>
  </si>
  <si>
    <t>Iwakuni</t>
  </si>
  <si>
    <t>Yamaguchi</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</si>
  <si>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t>
  </si>
  <si>
    <t>packer; loaders; glass substrate; coaters; processing equipment; automation equipment; constructions; production equipment; manufacturing equipment; substrate; chemistry; extension; welding; fiber; fields; machinery; household; treatment equipment; thickness measurement; steel plate; semiconductor production; reconstructions; offers powder; offers flat panel; offers flat; multi axis; mounters; mixers; medical instrument; measurement equipment; maintenance activities; machinery manufacturing; machine industries; industrial machinery; including oil; household appliance; heat resistant; feeding; equipment manufacturing; electronics manufacturing; drying equipment; consumable; composite material; cassette; automated systems; sheet; powders; handling; solar battery; fibers; consumables; plant; lamination; automation; drying; powder; piping; household appliances; furnaces; automation systems; thickness; machine; spin; medical; instrument; washing; automobile; appliance; pipe; plate; flat panel displays; composite; panel displays; plumbing; wafer; axis; wire; housing; resistant; architectural; heavy; measurement; vacuum; treatment; transport; facility; box; consumer electronics; activities; assembly; robots; displays; stations; flat panel; steel; appliances; chemical; automated; types</t>
  </si>
  <si>
    <t>0.00016935249368261717</t>
  </si>
  <si>
    <t>7224</t>
  </si>
  <si>
    <t>0.00024069678671890835</t>
  </si>
  <si>
    <t>56e6274444de38fa91d8ee5e3a59c00b</t>
  </si>
  <si>
    <t>CNPV Solar Power SA</t>
  </si>
  <si>
    <t>http://www.cnpv-power.com</t>
  </si>
  <si>
    <t>CNPV Solar Power S.A. engages in building and selling photovoltaic modules. The companys solar power products include ingots, wafers, cells, and solar panels. It offers various monocrystalline and polycrystalline modules for use in a range of on-grid and off-grid residential, commercial, industrial, and utility scale applications. The company sells and markets its products through distributors and representatives primarily in Spain, Germany, France, the United States, South Korea, India, and the Peoples Republic of China. CNPV Solar Power S.A. was founded in 2005 and is headquartered in Dongying, the Peoples Republic of China.</t>
  </si>
  <si>
    <t>Dongying</t>
  </si>
  <si>
    <t>7612817</t>
  </si>
  <si>
    <t>ALCNP (Euronext Paris)</t>
  </si>
  <si>
    <t>utility scale applications; scale applications; power products include; polycrystalline modules; grid residential; engages in building; monocrystalline and polycrystalline; solar power products; ingots; monocrystalline; polycrystalline; power products; selling; photovoltaic modules; utility scale; wafers</t>
  </si>
  <si>
    <t>0.0009127431660679723</t>
  </si>
  <si>
    <t>11457</t>
  </si>
  <si>
    <t>0.0006222620367217649</t>
  </si>
  <si>
    <t>2735</t>
  </si>
  <si>
    <t>24c564a3ad157e7b4ed3a0d6b7ed7b8f</t>
  </si>
  <si>
    <t>Autonomous Marine Systems Inc.</t>
  </si>
  <si>
    <t>http://www.automarinesys.com</t>
  </si>
  <si>
    <t>Autonomous Marine Systems Inc. is a marine data services company that collects and transmits hydrographic data across the surface of the globe. It offers customized surveys to customers in defense, energy, shipping, fishing, and research communities. The company was founded in 2009 and is based in Somerville, Massachusetts.</t>
  </si>
  <si>
    <t>Somerville</t>
  </si>
  <si>
    <t>4403073</t>
  </si>
  <si>
    <t>Fontinalis Partners, LLC; Industrial Investors; Signal Ventures; Surge Venture LLC; Clean Energy Venture Group; I2BF Global Ventures; The Houston Angel Network, Investment Arm</t>
  </si>
  <si>
    <t>Autonomous Marine Systems; AMS; critical ocean data; ROBOTBOAT MkVI Datasheet; low-cost automated approach; marine data company; low-cost robotic sailboats; intelligent sensor network; self-powered ocean surface; intelligent sensor networks; real-time ocean intelligence; peak power tracking; low-power custom-built electronics; marine data. energy.; data distribution channel; unmanned surface vehicles; long duration missions; advanced robotic sailboat; AMS plans; monitors battery level; massive geographic distances; national security. robotics; hydrographic data; ocean currents; data conduits; sensor payloads; power efficiency; high-speed maneuvering; object avoidance; solar energy; roughest conditions; ocean observation; thrust augmentation; low power; mono-hull vessels; hull speed; wingsailed catamaran; ocean surveillance; electric propulsion; low winds; marine environments; best solution; non-harmful materials; unprecedented richness; solar charging; recovery operations; additional equipment; cost-effective assembly; central computer guides; client experience</t>
  </si>
  <si>
    <t>ocean; marine systems; intelligent sensor; waypoint; sensor network; optimizing; vessel; vessels; autonomously; fleets; transmit; observation; low power; marine; low cost; world's most advanced; waters; upside; unstable; unmanned surface vehicles; unmanned surface; tool for capturing; technology that allows; technical capabilities; takes the form; systems delivers; surface vehicles; solar charging; shallow; sensor payloads; sensor networks; sailboat; roughest; recognized early; quantum leap; proliferation; power efficiency; outpace; organizing; order to minimize; operating on low; ocean data; occasion; object avoidance; marine environments; manned vessels; maneuvering; maneuver; low cost robotic; long duration; launch and recovery; incurring; hydrographic; human life; harmful materials; global platform; extraordinarily; expects; electric propulsion; deliver real time; deliver real; datasheet; data distribution; cost robotic; collect data; capable of operating; borne; battery level; automatically detects; augmentation; advanced robotic; speed; collect; redundancy; enable customers; currents; sensor; thrust; leap; custom built; conduits; robotic; drag; believes; aquatic; peak power; national security; intelligent; system allows; distinguish; networks; rights; duration; derived; spacecraft; quantum; cost efficient; winds; geographic; distances</t>
  </si>
  <si>
    <t>0.00008822553484630019</t>
  </si>
  <si>
    <t>0.00023704572636830173</t>
  </si>
  <si>
    <t>2736</t>
  </si>
  <si>
    <t>c95029a48ab4afcd4a780e872eb02ce0</t>
  </si>
  <si>
    <t>Canadian Solar Inc.</t>
  </si>
  <si>
    <t>http://www.canadiansolar.com</t>
  </si>
  <si>
    <t>Canadian Solar Inc., together with its subsidiaries, designs, develops, manufactures, and sells solar ingots, wafers, cells, modules, and other solar power products primarily under the Canadian Solar brand name. The company operates through two segments, Module and Energy. Its products include various solar modules that are used in residential, commercial, and industrial solar power generation systems. The company also provides specialty solar products consisting of Andes Solar Home System, an off-grid solar system that provides an economical source of electricity to homes and communities without access to grid; and Maple Solar System, a clean energy solution for families, as well as solar system kits, which are a ready-to-install packages that consist inverters, racking systems, and other accessories. In addition, it develops, builds, and sells solar power projects; performs engineering, procurement, and construction (EPC) work for solar power projects; and offers operation and maintenance services that include inspection, repair, and replacement of plant equipment, site management, and administrative support services. Further, the company generates and sells electricity through its solar plants with an aggregate capacity of approximately 1,195.5 megawatts. It offers its products to distributors, system integrators, project developers, and installers/EPC companies. The company has operations in North America, South America, Europe, Africa, the Middle East, Australia, and Asia. Canadian Solar Inc. was founded in 2001 and is based in Guelph, Canada.</t>
  </si>
  <si>
    <t>Guelph</t>
  </si>
  <si>
    <t>291750000</t>
  </si>
  <si>
    <t>China-Africa Development Fund; Credit Suisse AG, Singapore Branch; International Finance Corporation; Headland Capital Partners Limited; JAFCO Investment (Asia Pacific) Ltd.</t>
  </si>
  <si>
    <t>667866405</t>
  </si>
  <si>
    <t>115500000</t>
  </si>
  <si>
    <t>CSIQ (Nasdaq Global Select); L5A (Deutsche Boerse AG); L5A (XETRA Trading Platform); 0QY7 (London Stock Exchange); CSIQ (SIX Swiss Exchange)</t>
  </si>
  <si>
    <t>solar power; standard solar modules; industrial solar power; specialty solar products; solar power generation; power generation systems; solar PV modules; solar power products; solar energy solutions; solar module products; PV research centers; Solar power project; various solar modules; solar power projects; electricity generation segments; solar projects; solar system kits; maintenance services; administrative support services; clean energy solution; solar wafers; PV applications; Solar panels; solar home; ready-to-install packages; wide range; construction services; economical source; energy development; plant equipment; site management; installers/EPC companies; project developers; company</t>
  </si>
  <si>
    <t>standard solar modules; specialty solar; industrial solar power; industrial solar; standard solar; power generation systems; sells solar; operation and maintenance; generation systems; solar power generation; epc; solar projects; solar system; maintenance services; procurement; source of electricity; solar wafers; solar pv modules; solar products consisting; solar power projects; solar power project; solar home system; site management; sells solar power; sells solar module; ready to install; range of standard; range of residential; pv applications; project developers; products to distributors; products consisting; power project; modules and systems; maple; include inspection; grid solar system; epc companies; energy development; electricity to homes; consisting of solar; communities without access; clean energy solution; administrative support services; administrative support; access to grid; solar products; solar modules; racking system; manufacturer of solar; company's products include; specialty; system integrators; procurement and construction; power projects; convert sunlight; kits; sunlight into electricity; services that include; provider of solar; solar power products; families; power generation; project development; designed to provide; administrative; well as solar; consisting; performs; energy solution; company's products; integrators; construction services; solar energy solutions; electricity generation; grid solar; economical; racking; solar module; power products; pv modules; support services; segments; wafers; convert; communities; replacement; packages; centers; developers; offers its products; distributors; installers; ready; builds; sunlight; solar pv; repair; plant; wide range</t>
  </si>
  <si>
    <t>0.00035381766783780993</t>
  </si>
  <si>
    <t>8338</t>
  </si>
  <si>
    <t>0.00031515345224916914</t>
  </si>
  <si>
    <t>cb4e1fee1feeb9f72e90c1f3e5c155d4</t>
  </si>
  <si>
    <t>AeroVinci</t>
  </si>
  <si>
    <t>http://www.aerovinci.com</t>
  </si>
  <si>
    <t>AeroVinci specializes in the development of the DroneDock technology, which is a self-sustaining drone docking station that allows drones to land, recharge, process data, and transmit actionable information to end users autonomously, with no human interaction required. The company is a spin-off of TU Delft. AeroVinci is based in Delft, the Netherlands.</t>
  </si>
  <si>
    <t>manually controlled drones; drone operations. aerospace; higher efficiency; decade; demand; loop; humans; Aerovinci; markets</t>
  </si>
  <si>
    <t>drone operations; operate fully autonomously; operate fully; lead to higher; fully autonomously; extremely fast; expects; drones can operate; controlled drones; higher efficiency; manually; decade; loop; humans; autonomously; grow; scalable; extremely; completely; lead; controlled; fast; demand; higher</t>
  </si>
  <si>
    <t>0.00016441247125395866</t>
  </si>
  <si>
    <t>8287</t>
  </si>
  <si>
    <t>0.00021274230045328598</t>
  </si>
  <si>
    <t>2738</t>
  </si>
  <si>
    <t>433ef2ed-cfec-ac6c-62fe-06cfa0d30da9</t>
  </si>
  <si>
    <t>ArcadiaSky</t>
  </si>
  <si>
    <t>https://www.arcadiasky.com/</t>
  </si>
  <si>
    <t>ArcadiaSky will soon be launching a more effective way to hire Drone / UAV Operators. ArcadiaSky checks that all of their Operators are certified and legally entitled to operate commercially in their listed country at the time of their listing.</t>
  </si>
  <si>
    <t>uav operators; legally; hire drone; entitled; listing; launching; hire; checks; commercially; operators; listed; country; real estate; estate; certified</t>
  </si>
  <si>
    <t>0.0004274142859927709</t>
  </si>
  <si>
    <t>20815</t>
  </si>
  <si>
    <t>0.0003648641800146978</t>
  </si>
  <si>
    <t>Certain data and content provided by https://www.crunchbase.com/organization/arcadiasky</t>
  </si>
  <si>
    <t>2739</t>
  </si>
  <si>
    <t>1d6b45ab-9b2e-936a-96e6-c00d37f6f4d9</t>
  </si>
  <si>
    <t>Orbotics</t>
  </si>
  <si>
    <t>http://orbotics.info/</t>
  </si>
  <si>
    <t>Redesigning and reinventing for the next generations. Orbotics to manufacture and sell new enabling electronic devices. To revolutionize each technology and for the prime purpose of innovation. To research, redesign &amp; re invent technology to further improve capabilities of man for future generations.
Orbotics advanced ai drone concept will revolutionize and redefine how people interact with drone technology. Orbs drones by Orbotics offers applications of your imaginations.</t>
  </si>
  <si>
    <t>generations; revolutionize; redesign; people interact; medium businesses; manufacture and sell; future generations; communication hardware; ai drone; reinventing; small and medium; redefine; prime; interact; ai; electronic devices; drone technology; purpose; concept; medium; artificial intelligence; sell; artificial; consumer electronics; education; innovation; improve; enabling; capabilities</t>
  </si>
  <si>
    <t>0.0003058746189035696</t>
  </si>
  <si>
    <t>10812</t>
  </si>
  <si>
    <t>0.00029422965084335525</t>
  </si>
  <si>
    <t>Certain data and content provided by https://www.crunchbase.com/organization/orbotics</t>
  </si>
  <si>
    <t>517479fbf71aa8cf187d74ecb8f1a971</t>
  </si>
  <si>
    <t>Intuitive Aerial AB (publ)</t>
  </si>
  <si>
    <t>http://www.intuitiveaerial.se</t>
  </si>
  <si>
    <t>Intuitive Aerial AB (publ) provides aerial cinematography systems for cinema and broadcast professionals in Sweden and internationally. The company offers DOMINION controller, a wireless and high precision remote control toolset for gimbal, camera, and lens; AERIGON Mk II, a professional cinema drone; NEWTON, a gyro-stabilized head for steady and professional shots; and AERIGON IAH 3 Helicopter, a six-armed unmanned aerial vehicle. It also provides certification assistance and flight training services. The company is based in Linköping, Sweden.</t>
  </si>
  <si>
    <t>Linköping</t>
  </si>
  <si>
    <t>Östergötland County</t>
  </si>
  <si>
    <t>Innovationsbron Rendera Såddkapital AB</t>
  </si>
  <si>
    <t>INTU (OMX Nordic Exchange Stockholm)</t>
  </si>
  <si>
    <t>Aerigon IAH3; Aerigon IAG3 gimbal; gimbal control unit; Aerigon IA3 kit; multi-rotor helicopter; maximum take-off weight; professional flight training; Intuitive Aerial AB; powerful multi-rotor helicopter; maximum horizontal distance; redundant electrical power; custom-fit Pelican cases; TV aerial shootings; true work horse; arm coaxial layout; 5.8Ghz analoge video; remote pilot aircraft; Quick Release Mount; pre-impregmented carbon fibre; carbon fibre sheets; standard battery setup; modulated spread spektrum; free frequency band; rigid RC/RPAS/UAV experience; flight time; maximum payload; Aerigon IAC3; maximum altitude; steady wingman; aerial products; pilot network; professional cinematographers; highest standard; transmission malfunction; excess thrust; high quality; minimal footprint; center piece; national regulations; sight operation; higher altitude; integral connectors; common scenario; range check; abrupt movements; Digital/HD transmission; home position; actual range; aircraft orientation; Teradek Bolt</t>
  </si>
  <si>
    <t>ghz; rotor helicopter; multi rotor helicopter; fibre; gimbal; arm; helicopter; horizontal; sight; flight time; multi rotor; band; payload; minutes; pilot; regulations; distance; altitude; maximum; transmission; rotor; frequency; video link; unpack; succeeded; standard battery; spektrum; sight operation; scenario; remote pilot; reliability and quality; recommendation; range of aerial; radio signals; quick release; publ; professional flight; pilot network; pelican; modulated; major challenge; license free; impractical; horse; highest standard; higher altitude; gimbal control; frequency band; flight training services; film and tv; fast and easy; engine failure; electrical power systems; difficulties; custom fit; coaxial; cinematographers; broadcasters; bolt; batteries and chargers; aluminium; aerial products; persons; thrust; varies; redundant; preview; spread; plenty; interference; ft; flight training; recommend; propellers; lifts; control unit; steady; movements; generally; rpas; integral; fitted; transmitter; prior; molded; lbs; aircraft system; higher; measured; carbon; rigid; rc; sheets; piece; master; license; layout; uniquely; intended; answer</t>
  </si>
  <si>
    <t>0.0003319850025231315</t>
  </si>
  <si>
    <t>8266</t>
  </si>
  <si>
    <t>0.0003903161596123986</t>
  </si>
  <si>
    <t>2741</t>
  </si>
  <si>
    <t>fb1a263da59839ff51bd281990cbb07d</t>
  </si>
  <si>
    <t>Clamason Industries Limited</t>
  </si>
  <si>
    <t>http://www.clamason.co.uk</t>
  </si>
  <si>
    <t>Clamason Industries Limited manufactures precision pressings and stampings. It offers precision metal components and assemblies for automotive, medical, and domestic applications. The company offers automotive precision pressings and components; components for medical device applications; and domestic precision pressings that range from saucepans to solar panels for home. It exports its automotive precision components to various countries from Argentina to Singapore. The company was incorporated in 1946 and is based in Kingswinford, United Kingdom with facilities in the United Kingdom and Slovakia.</t>
  </si>
  <si>
    <t>Kingswinford</t>
  </si>
  <si>
    <t>pressings; stampings; precision metal components; precision metal; precision components; offers automotive; metal components; medical device; manufactures precision; industries limited manufactures; domestic applications; device applications; components and assemblies; offers precision; automotive; domestic; medical; exports; assemblies; countries; metal</t>
  </si>
  <si>
    <t>0.00027745222146785184</t>
  </si>
  <si>
    <t>0.00028279533575184665</t>
  </si>
  <si>
    <t>2742</t>
  </si>
  <si>
    <t>a6a5e6e3826d35c6c11eedb211da80ac</t>
  </si>
  <si>
    <t>Snooz, LLC</t>
  </si>
  <si>
    <t>http://www.getsnooz.com</t>
  </si>
  <si>
    <t>Snooz, LLC develops an ultra-portable sound conditioner/white noise machine that allows users to sleep with natural sound in the United States. It serves customers online. The company was incorporated in 2015 and is based in Urbana, Illinois.</t>
  </si>
  <si>
    <t>Urbana</t>
  </si>
  <si>
    <t>white noise; renegade box fan; white noise machine; sound conditioner/white noise; all-out roar; acoustic white noise; natural white noise; light fan sound; deep fan drone; white noise products; broadband turbulence sound; adjustable acoustic enclosure; computational fluid methods; electronics. e-commerce. hardware.; nursery calibration feature; ultra-brushless DC motor; sound level; lightest stir; natural sound; airflow simulations; table fan; arousal stimuli; sound generation; proprietary fan; airplane cabin; stepless dial; salient features; outer shell; LED bulb; energy equivalent; consumer electronics; stillness</t>
  </si>
  <si>
    <t>fan; stir; sleep; airflow; sound; white; simulations; noise; adjusted; ranges; adjustable; break; acoustic; ultra portable; twist; twelve; turbulence; tone; table fan; startup developing; sounds; serves customers online; salient; rotate; recessed; nursery; lightest; led bulb; hear; dial; designed to convert; dc motor; customers online; child; brushless dc motor; brushless dc; brushless; accompanied; packing; volume; computational; conditioner; cabin; bulb; airplane; machine; masks; bed; box; ultra; consumer electronics; wellness; shell; rotating; surrounding; organized; enclosure; decrease; serves customers; outer; broadband; equivalent; filter; natural; calibration; allows users; table; fluid; channel; adjust; bottom; room; road; you're; understand; commerce; feature; computers; moving; motor; measure; convert; startup; deep; methods; generating; place; live; phone; improve; dc; safe</t>
  </si>
  <si>
    <t>0.00007331531786221284</t>
  </si>
  <si>
    <t>13800</t>
  </si>
  <si>
    <t>0.000125754791454179</t>
  </si>
  <si>
    <t>2743</t>
  </si>
  <si>
    <t>a288f5ae7dd00b7c8c8e680325bfc5a7</t>
  </si>
  <si>
    <t>Eagle Crest Energy Company, Inc.</t>
  </si>
  <si>
    <t>http://www.eaglecrestenergy.com</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</si>
  <si>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</si>
  <si>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11603857</t>
  </si>
  <si>
    <t>Eagle Mountain Pumped; Mountain Pumped Storage; Pumped Storage Project; energy; renewable energy; renewable energy sources; renewable sources; Eagle Crest Energy; Renewable Portfolio Standards; greenhouse gas emissions; off-peak energy; renewable energy supply; wind renewable energy; renewable energy resources; renewable energy production; Southern California; wind energy project; Crest Energy Company; Stored Energy Project; off-peak energy sources; power; aggressive Renewable Portfolio; California Energy Commission; unreliable wind energy; hydroelectric power projects; clean reliable energy; sustainable solution; peak demand; overall greenhouse gas; Federal Energy Regulatory; residual power sources; renewable resources</t>
  </si>
  <si>
    <t>pumped; eagle; reservoir; reservoirs; peak energy; mountain; sustainable solution; crest; upper; pit; greenhouse gas; peak demand; renewable sources; greenhouse gas emissions; periods; southern; gas emissions; peak; utility customers; upcoming; transmission grid; storage capacity; southwestern; renewable resources; renewable portfolio; reliable energy; proven technology; portfolio standards; pits; palo; hydropower; energy project; dispatchable; dams; corridor; conveyance; attain; underground; released; wind and solar; stored energy; energy supply; commission; augment; greenhouse; renewable energy sources; aquatic; power projects; interconnection; hydroelectric; fossil; percent; stored; contribution; wind energy; energy projects; regional; meeting; emissions; feet; energy sources; power sources; alternatives; represents; transmission; recreational; license; fossil fuels; iso; fossil fuel; coming; utilities; demand; mw; challenges; electricity generation; contribute; attractive; reduction; assist; nuclear; fuels; geothermal; produced; decades; firm; wind power; utilize; capacity; hours; windmills; water system; water pumped; utilize solar; unexpected; turbine units; turbine system; technology that allows; system operator; sustain</t>
  </si>
  <si>
    <t>0.5333333333333333</t>
  </si>
  <si>
    <t>0.0006396687972542584</t>
  </si>
  <si>
    <t>80157</t>
  </si>
  <si>
    <t>0.0007235356175966336</t>
  </si>
  <si>
    <t>2745</t>
  </si>
  <si>
    <t>1fa9c7fd8c77037641df94a0d8568c69</t>
  </si>
  <si>
    <t>Ecolibrium Solar, Inc.</t>
  </si>
  <si>
    <t>http://www.ecolibriumsolar.com</t>
  </si>
  <si>
    <t>Ecolibrium Solar, Inc. designs and manufactures solar panel roof mount and rack systems for commercial and residential rooftops. It provides commercial solar racking systems that include EcoFoot2+, a flat ballasted solar racking system for commercial rooftops; EcoMount, a solar inverter mounting solution for commercial rooftops; and EcoTray, a solar wire management solution for commercial rooftops that organizes, secures, and protects PV wires, cables, and arrays. The companys residential solar racking systems include EcoX, a rail-less racking system for residential rooftops. It markets and sells its products through distributors in the United States. The company was founded in 2010 and is based in Athens, Ohio with a research and development laboratory in Boulder, Colorado.</t>
  </si>
  <si>
    <t>5250000</t>
  </si>
  <si>
    <t>solar power market; roof mounting systems; solar mounting manufacturer; ecologically sound products; conduit mounting brackets; common tile roof; solar installation efficiency; pre-assembled clamp; Ecolibrium Solar; EcoFoot2+ solar panel; solar wire tray; generation rail-less racking; commercial facilities managers; recycled HMWPE material; simple installation process; EcoX tile solutions; EcoX tile bases; minimize costs; optimized engineering process; site specific design; flat roof; Junction box brackets; electrically connected array; eliminates additional attachments; roof capacity; parity. energy. manufacturing.; promotes economic advantages; clean energy technology; multiple roof; cost effective; solar panels; solar inverter; solar energy; racking system design; solar industries; pre-assembled components; solar projects; modular systems; modular design; roofing systems; installer-friendly products; energy customers; integrated grounding; wire management; harsh conditions; tile hooks; EcoX Estimator; skillful design; firm designs; turnaround time</t>
  </si>
  <si>
    <t>solar power market; pre assembled; power market; mounting system; committed to revolutionizing; racking system; sound products; roof mounting; clamp; tile; attachments; revolutionizing; solar panel mounting; panel mounting; installation process; minimize; racking; brackets; assembled; mounting; mounting systems; polymer; maximize; committed; wire; withstand harsh; wires and cables; wind loads; turnaround time; tray; tile roof; team combines; structurally; solution for commercial; solar industries; sloped roof; sloped; site specific; simple installation; sheet of paper; serves energy; secures; roof surfaces; replacement tiles; pv wires; portrait; organizes; offs; mounting solution; mounting kits; mounting brackets; modular systems; maximize solar; maximize efficiency; manufactures cost effective; manufactures cost; making solar energy; making it easier; hooks; helps reduce; harsh conditions; friendly products; flat roof mounting; family of products; estimator; engineering process; energy customers; electrically connected; customers ranging; connect directly; components eliminates; complexity of solar; commercial facilities; clean energy technology; bill of materials; ballasted; sound; optimized; specs; row; roofing systems; industry in renewables; compatible; pre; friendly; turnaround; systems for solar; solar mounting; renewables environment; progressive; commercial rooftops; cost effective; modular design; conduit; aligned; solar inverter; making solar; cables; bolts; withstand</t>
  </si>
  <si>
    <t>0.00029440687205574997</t>
  </si>
  <si>
    <t>21182</t>
  </si>
  <si>
    <t>0.0003156498957301584</t>
  </si>
  <si>
    <t>2746</t>
  </si>
  <si>
    <t>48f81d53-5014-6851-d22c-37c16c64a232</t>
  </si>
  <si>
    <t>Hireuavpro.com LLC</t>
  </si>
  <si>
    <t>http://www.hireuavpro.com</t>
  </si>
  <si>
    <t>Drone pilot database, contracted to manage drone jobs across the globe.</t>
  </si>
  <si>
    <t>contracted; drone pilot; jobs; globe; database; pilot; manage</t>
  </si>
  <si>
    <t>0.0004232454913034815</t>
  </si>
  <si>
    <t>0.0003804471184008022</t>
  </si>
  <si>
    <t>Certain data and content provided by https://www.crunchbase.com/organization/hireuavpro-com-llc</t>
  </si>
  <si>
    <t>2747</t>
  </si>
  <si>
    <t>25a7eb300e11e621482282b6e536a01d</t>
  </si>
  <si>
    <t>JB Design, Inc.</t>
  </si>
  <si>
    <t>http://www.corsaperf.com</t>
  </si>
  <si>
    <t>JB Design, Inc., doing business as CORSA Performance Exhausts, engages in engineering and manufacturing stainless steel exhaust systems for cars, trucks, boats, and SUVs in the United States and internationally. The companys reflective sound cancellation technology provides drone-free driving experience backed by performance; and stainless steel mufflers eliminate passenger cabin resonance. In addition, it offers exhaust diverters and systems, and exit silencers and tips. JB Design, Inc. was founded in 1989 and is headquartered in Berea, Ohio.</t>
  </si>
  <si>
    <t>Berea</t>
  </si>
  <si>
    <t>exhaust; stainless steel; stainless; suvs; mufflers; free driving; engineering and manufacturing; engages in engineering; driving experience; tips; exit; cabin; steel; passenger; reflective; boats; backed; trucks; eliminate; driving; cars; sound</t>
  </si>
  <si>
    <t>0.00036059330704227906</t>
  </si>
  <si>
    <t>39777</t>
  </si>
  <si>
    <t>0.0004639983807380511</t>
  </si>
  <si>
    <t>2748</t>
  </si>
  <si>
    <t>4718648e419c4bfc538ab9b37ea9939a</t>
  </si>
  <si>
    <t>kWh Analytics, Inc.</t>
  </si>
  <si>
    <t>http://kwhanalytics.com</t>
  </si>
  <si>
    <t>kWh Analytics, Inc. provides data analysis and analytical risk insights on solar asset class to capital market and financing industry participants. The company aggregates data points from residential, commercial, and utility-scale solar systems and provides analytics on PV systems, panels, and inverters. It provides benchmarking analysis, PV system performance, and offtaker credit statistics; SolarInsight, a custom data modeling platform that provides portfolio-specific probabilistic performance analysis; and risk analysis services that comprise collateral pool characteristics, cash flow assumptions, credit underwriting/obligor risk, panel performance risk, and inverter performance risk. The company also provides information services, such as custom analysis, panel performance comparative analysis, inverter performance comparative analysis, customer credit analysis, and custom project/portfolio asset analysis. It serves institutional investors and hedge funds, asset management groups, lending and insurance firms, banking and financing firms, private equity firms, foundations and endowments, family offices, and solar industry participants. kWh Analytics, Inc. was founded in 2012 and is based in Oakland, California.</t>
  </si>
  <si>
    <t>6555000</t>
  </si>
  <si>
    <t>Anthemis Group SA; Energy Excelerator</t>
  </si>
  <si>
    <t>kWh Analytics; solar asset data; performance comparative analysis; drill-down tools; interactive visualizations; kWh Analytics Database; inverter performance risk; Provides data analysis; industry benchmarks; panel performance risk; solar asset class; probabilistic performance analysis; portfolio analytics; utility-scale solar systems; analytical risk insights; credit underwriting/obligor risk; project/portfolio asset analysis; custom data modeling; analytics platform; risk management tool; consolidated portfolio data; customer credit analysis; Data warehouse access; solar energy lenders; asset management groups; collateral pool characteristics; cash flow assumptions; solar portfolios. energy.; installer performance; track industry trends; solar assets; solar industry; global insurance; global insurance market; equipment quality; private equity firms; global insurance markets; portfolio risks; service coverage ratios; bankable insurance capacity; risk intelligence; independent database; PV system performance; PowerLock; data points; solar cashflows; analysis services; custom analysis; risk transfer; industry participants</t>
  </si>
  <si>
    <t>visualizations; solar asset; drill down tools; drill; benchmarks; solar assets; risk intelligence; inverter performance; comparative; panel performance; analytics platform; risks; kwh; database; risk; credit; asset; portfolio; interactive; analytics; insights; solar industry; strength; identify; installer; firm; insurance; capital; uncover; system data; services that comprise; serves institutional investors; serves institutional; scale solar systems; risks in real; ratios; private equity; performance of solar; operating solar; management tool; level of security; lenders; institutional investors; industry participants; improve your bottom; heliostats; hedge; harnesses the power; guarantees the performance; financial strength; default; debt service; debt; data modeling; customer credit; coverage ratios; consolidated; collateral; benchmarking; bankable; assumptions; asset owners; financing; risk analysis; portfolios; analysis services; assets; aggregates; statistics; lending; data points; cash flow; underwriting; risk management; participants; funds; banking; independent; system performance; analytical; equity; inverter; trends; foundations; warehouse; utility scale solar; cash; delivers; harnesses; deal; data analysis; leverages; assess; asset management; groups; guarantees; loss; institutional; accurately; modeling</t>
  </si>
  <si>
    <t>0.00030907116919645265</t>
  </si>
  <si>
    <t>32876</t>
  </si>
  <si>
    <t>0.00032164272463438496</t>
  </si>
  <si>
    <t>2749</t>
  </si>
  <si>
    <t>7868525c-7489-6bbf-9c44-5d4cc3e7e51a</t>
  </si>
  <si>
    <t>Solar Quote Provider</t>
  </si>
  <si>
    <t>http://www.solarquoteprovider.co.uk</t>
  </si>
  <si>
    <t>Solar Quote Provider is a provider that pair home owners with installers that are perfectly matched to their needs, budget and location. Solar Quote Provider is a UK based renewable energy company that allows consumers to search and compare solar panel companies to achieve vast savings on their solar panel installations. We provide a central hub for consumers to find savings, help and advice on all relating to renewable energy.</t>
  </si>
  <si>
    <t>South Shields</t>
  </si>
  <si>
    <t>quote; solar panel companies; relating; provide a central; perfectly matched; panel companies; consumers to find; compare solar panel; compare solar; central hub; allows consumers; solar panel installations; panel installations; pair; matched; savings; consumers; perfectly; vast; compare; hub; advice; budget; uk; search; central; installers; achieve; owners; find; location</t>
  </si>
  <si>
    <t>0.0004736169185377324</t>
  </si>
  <si>
    <t>0.0004128385617275515</t>
  </si>
  <si>
    <t>Certain data and content provided by https://www.crunchbase.com/organization/solar-quote-provider</t>
  </si>
  <si>
    <t>2750</t>
  </si>
  <si>
    <t>01f2c04f08772b9426917e2287252f66</t>
  </si>
  <si>
    <t>Raptor Maps, Inc.</t>
  </si>
  <si>
    <t>http://www.raptormaps.com</t>
  </si>
  <si>
    <t>Raptor Maps, Inc. uses remote sensing and data analytics to monitor crop health. It collects multi-spectral images that are analyzed by cloud computing to provide frequent data coverage. The company utilizes unmanned aerial vehicles and autopilot systems to capture agricultural data. Raptor Maps, Inc. was incorporated in 2015 and is based in Somerville, Massachusetts.</t>
  </si>
  <si>
    <t>520000</t>
  </si>
  <si>
    <t>Rewired Venture Partners; Airware, Inc., Investment Arm; Y Combinator Management LLC</t>
  </si>
  <si>
    <t>Raptor Maps; Raptor Maps analytics; frequent data coverage; farmers data coverage; unmanned aerial vehicles; different crop types; simple satellite snapshot; data science methodology; precision agriculture platform; statistics. robotics. software; new seed treatments; data analytics; multi-spectral images; pinpoint damage; multi-spectral imagery; camera-carrying drones; analytics platform; crop-mapping drones; crop health; agricultural data; crop damage; cloud computing; autopilot systems; Satellite data; farm data; multispectral images; Agriculture Company; crop consultants; climatic edge; flight mission; yield monitoring; agrochemical distributor; ‘prescription map; image resolution; Wind damage; aircraft captures; acute issue; hot spots; multiple clients; objective assessment; Sensor technology; crops; field; UAS; beets; carrots; intercropping; farmland</t>
  </si>
  <si>
    <t>raptor; multi spectral; pinpoint; maps; crop; analyzed; crops; damage; farmers; spectral; farming; analytics; coverage; yield monitoring; wing unmanned; unmanned aerial system; systems to capture; sensing and data; satellite data; refine; provide frequent; prescription map; pop; planting; pinpoint crop; onions; multispectral images; monitor crop health; monitor crop; mapping drones; increases the efficiency; image resolution; hot spots; flight mission; fixed wing unmanned; farmland; experiment; diseases; data science; company's platform; cloud cover; citrus; captures high resolution; captures high; builds software; bugs; autopilot systems; agrochemical; agricultural data; aerial system; acute; yield; prescription; climatic; analytics platform; workforce; spots; snapshot; pests; frequent; statistics; save time; issue; consultants; resolution; reduce the cost; platform allows; methodology; employed; timely; growers; crop health; disease; sensor technology; figure; decreases; images; treatments; subject; seed; cloud computing; fertilizer; satellite; multispectral; data analytics; objective; packaged; employs; captures; distributor; carrying; collects; autopilot; servicing; fixed wing; stay; utilizes; precision agriculture; remote sensing; airborne</t>
  </si>
  <si>
    <t>0.0008602721620994655</t>
  </si>
  <si>
    <t>9194</t>
  </si>
  <si>
    <t>0.0006453226628135198</t>
  </si>
  <si>
    <t>2751</t>
  </si>
  <si>
    <t>74ab6e9297f91a3e05e37490eb2fbd8d</t>
  </si>
  <si>
    <t>Atlas Battery Limited</t>
  </si>
  <si>
    <t>http://www.atlasbattery.com.pk</t>
  </si>
  <si>
    <t>Atlas Battery Limited manufactures and sells automotive and motorcycle batteries under the Atlas and AGS brands in Pakistan and internationally. It offers polypropylene batteries for use in passenger cars, trucks, tractors, heavy vehicles, motor cycles, and construction and road-building equipment, as well as for stationary and industrial applications, such as gen sets, solar electric panels, and uninterruptable power supply equipment; and battery tonic for batteries. The company offers its products through dealers. Atlas Battery Limited was founded in 1966 and is headquartered in Karachi, Pakistan.</t>
  </si>
  <si>
    <t>Karachi</t>
  </si>
  <si>
    <t>ATBA (Pakistan Stock Exchange Limited)</t>
  </si>
  <si>
    <t>atlas; tractors; supply equipment; solar electric panels; sells automotive; polypropylene; passenger cars; motorcycle; motor cycles; electric panels; building equipment; products through dealers; cycles; stationary; gen; passenger; trucks; industrial applications; power supply; road; sets; dealers; cars; solar electric; motor; manufactures and sells; heavy; brands; offers its products; automotive</t>
  </si>
  <si>
    <t>0.00033653656047509956</t>
  </si>
  <si>
    <t>46497</t>
  </si>
  <si>
    <t>0.0005086654847926442</t>
  </si>
  <si>
    <t>2752</t>
  </si>
  <si>
    <t>602a12d2f03986b71e81b5c87c8e8bb4</t>
  </si>
  <si>
    <t>Woodward IDS Switzerland AG</t>
  </si>
  <si>
    <t>Woodward IDS Switzerland AG manufactures and supplies power electronics systems for wind turbines, photovoltaic plants, propulsion systems, power distribution, and specialized solutions in Switzerland and internationally. It offers power electronic converters and drive systems, such as renewable energy, energy storage, offshore and ship, power quality, and energy transmission systems; and drives for diesel-electric trucks and rail bound trains, including motors and power electronic systems for linear motion. The company provides solar systems, such as liquid-cooled converters, megawatt-class converter station systems, and solar panels for the simultaneous production of electrical and thermal power; and components. It also offers after-sales services, including installations. Woodward IDS Switzerland AG was formerly known as Integral Drive Systems AG. As a result of the acquisition of Integral Drive Systems AG by Woodward, Inc., Integral Drive Systems AG's name was changed. The company was founded in 1997 and is based in Zurich, Switzerland. As of April 14, 2011, Woodward IDS Switzerland AG operates as a subsidiary of Woodward, Inc.</t>
  </si>
  <si>
    <t>48412000</t>
  </si>
  <si>
    <t>Woodward, Inc.</t>
  </si>
  <si>
    <t>Woodward IDS; SOLO inverters; power electronic systems; Woodward IDS line; series solar inverters; touch screen interface; power electronics systems; power production; power electronic converters; energy transmission systems; Power electronic products; data-logger readout; wide power range; drive systems; electric power production; converter station systems; Integral Drive Systems; Woodward company; photovoltaic solar installations; scale solar PV; rail bound trains; maximum-power-point tracker; output ratings; solar array; advanced current switching; liquid cooling; D-Booster technology; wind turbine projects; maximum-power-point tracker technologies; sea level; inbuilt diagnostic tool; incorporate maximum-power-point tracker; local color touch; built-in diagnostic functions; unique D-Booster technology; global infrastructure equipment; power distribution; power quality; solar systems; thermal power; propulsion systems; power output; novel power; diesel-electric trucks; photovoltaic plants; energy storage; solar panels; renewable energy; liquid-cooled converters; after-sales services</t>
  </si>
  <si>
    <t>solo; power production; touch screen interface; sea level; screen interface; readout; power point tracker; point tracker; logger; drive systems; data logger; kw; maximum power point; electronic systems; power point; booster; ratings; supplied; maximum power; touch screen; converters; diagnostic; switching; incorporate; degrees; configurations; solar array; sea; tracker; liquid; ip; functions; vital data; unveiled; transmission systems; thermal power; temperature range; technology leader; supplies power; sturdy; solar pv plants; simultaneous production; series solar; scale solar pv; pv plants; provider of energy; propulsion systems; production of electrical; power range; power quality; power electronics systems; photovoltaic plants; optimization solutions; offers after sales; linear motion; inverters feature; interface to monitor; increase the power; inbuilt; high altitude; energy transmission; energy control; electronics systems; electrical and thermal; diesel electric; designed to maximize; control and optimization; configurations to work; bound; screen; products and systems; control algorithms; interface; configurable; altitudes; touch; drive; cooled; converter; offers power; cooling; maximum; array; solar installations; simultaneous; mppt; megawatt; electronic products; trains; sales services; integral; changed; power distribution; inverter; weather conditions; utility scale solar; service provider; power electronics; demanding; display</t>
  </si>
  <si>
    <t>0.00007853497161802135</t>
  </si>
  <si>
    <t>0.00014404071931993284</t>
  </si>
  <si>
    <t>2753</t>
  </si>
  <si>
    <t>1c4cdb0c-4c5c-803b-48ad-43a46739a113</t>
  </si>
  <si>
    <t>HomeSun</t>
  </si>
  <si>
    <t>http://www.homesun.com</t>
  </si>
  <si>
    <t>HomeSun helps homeowners to generate their own electricity with free solar PV panels.</t>
  </si>
  <si>
    <t>homesun; helps homeowners; free solar; solar pv panels; pv panels; homeowners; helps; solar pv</t>
  </si>
  <si>
    <t>0.00034973704105838497</t>
  </si>
  <si>
    <t>10915</t>
  </si>
  <si>
    <t>0.00032384139260330957</t>
  </si>
  <si>
    <t>Certain data and content provided by https://www.crunchbase.com/organization/homesun</t>
  </si>
  <si>
    <t>2754</t>
  </si>
  <si>
    <t>9a778e8ae6950f83104e1a4c081078b0</t>
  </si>
  <si>
    <t>TCOM, L.P. engages in the design, fabrication, installation, and operation of airborne persistent surveillance aerostat systems. It offers air surveillance systems for use in air defense/aircraft monitoring, electronic monitoring, drone and UAV craft detection and tracking, anti-terrorism efforts, long-range UAV control and monitoring, and communications intelligence applications; land surveillance systems for use in perimeter security, communications intelligence, border surveillance, anti-terror and insurgent monitoring, and troop movements and reconnaissance applications; and sea surveillance systems for use in early intrusion alert, piracy and smuggling deterrence, illegal immigration monitoring, anti-terrorism, fishing activity surveillance, and search and rescue needs. The company also provides a range of aerostat surveillance equipment, antennae arrays, and aerostat balloons and mooring systems. Its surveillance systems are also used as vital components in various applications, such as television and radio broadcasting, drug traffic interdiction, and illegal immigration prevention. In addition, the company offers integration, installation, aerostat lifecycle support, training, and documentation services. TCOM, L.P. was founded in 1971 and is based in Columbia, Maryland with manufacturing and testing facilities in Elizabeth City, North Carolina. It has operations in the United States and internationally.</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</si>
  <si>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t>
  </si>
  <si>
    <t>aerostat; surveillance systems; tcom; immigration; illegal immigration; communications intelligence; anti terrorism; terrorism; lp; illegal; anti; surveillance; uav craft; uav control; troop; terrorism efforts; terror and insurgent; terror; television and radio; surveillance equipment; smuggling deterrence; smuggling; sea surveillance systems; sea surveillance; reconnaissance applications; range uav control; range uav; piracy and smuggling; piracy; persistent surveillance; perimeter security; offers integration; offers air surveillance; mooring systems; lp engages; long range uav; land surveillance systems; land surveillance; intrusion alert; interdiction; insurgent monitoring; insurgent; immigration monitoring; illegal immigration monitoring; fishing activity surveillance; fishing activity; electronic monitoring; early intrusion alert; early intrusion; drone and uav; documentation services; deterrence; detection and tracking; control and monitoring; balloons; anti terrorism efforts; anti terror; antennae; aircraft monitoring; airborne persistent surveillance; airborne persistent; air surveillance systems; air surveillance; air defense; aerostat systems; activity surveillance; mooring; drug; broadcasting; border surveillance; offers air; lifecycle; persistent; movements; fishing; intrusion; perimeter; craft; border; communications; alert; vital; television; prevention; reconnaissance; documentation; sea; efforts; search and rescue; long range; activity; airborne; early; fabrication; arrays; rescue; traffic; search; radio; defense</t>
  </si>
  <si>
    <t>0.0005149984266190799</t>
  </si>
  <si>
    <t>3715</t>
  </si>
  <si>
    <t>0.0005076871189771366</t>
  </si>
  <si>
    <t>2755</t>
  </si>
  <si>
    <t>6af874f25bc3c20e630f65257849f40d</t>
  </si>
  <si>
    <t>Camfil Farr APC, Inc.</t>
  </si>
  <si>
    <t>http://www.camfilfarrapc.com</t>
  </si>
  <si>
    <t>Camfil Farr APC, Inc. manufactures industrial dust collectors and fume collection equipment for customers in the United States and internationally. It offers dust collectors for pharmaceutical and hazardous dust applications; dust collector filters; GS high vacuum dust, GSP packaged dust, gs4m mini dust, portable dust/fume, and cyclone dust collectors; and accessories, such as dust collector controls, self-dumping hoppers, and extractor arms. The company provides its products for applications, such as abrasive blasting, aluminum, arc spray, black beauty, brake shoe dust, carbide tool dust, cast iron grinding, cement, chrome oxide, clay, corn starch, cross flow ventilation, dried soap lubricant, EAW spraying, excavation sites, fine powder, fine FRP dust, food processing, general ventilation, granite, grit blasting, and gun powder smoke; HVOF, iron and chrome, lime dust, marble, metal flame spray, mill transfer points, nickel salt, ochre (pigment iron), pesticide mixer, phthalocyanine, plasma cutting, plastic blast beads, polyester short fibers, portable welding, rubber cork grinding, rubber recycling, sanding, seed processing, solar panel manufacturing, and starch; chrome polishing, color pigments, corrugators, crushed rock, dried tree bark dust, egg shell and dust, feldspar, flame spray, fine wood sanding, and meat meal dust; and metal, mill dust, nickel dust, nutritional supplement, rubber grip sanding, sand blasting, school wood shops, silica, steel grit, tablet coating, textile dust, titanium dioxide, welding fume, and zinc almedia. Its products help factory workers and business owners. The company offers its products through a network of manufacturers representatives. The company is based in Jonesboro, Arkansas. It has factories in Laval, Canada; Heywood and Manchester, United Kingdom; and Kuala Lumpur, Malaysia. The company has facilities and sales offices worldwide. Camfil Farr APC, Inc. operates as a subsidiary of Camfil AB.</t>
  </si>
  <si>
    <t>Jonesboro</t>
  </si>
  <si>
    <t>Camfil AB</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</si>
  <si>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t>
  </si>
  <si>
    <t>dust; sanding; dust collectors; blasting; chrome; gs; grit; farr; apc; grinding; flame; rubber; spray; nickel; mill; fine; iron; powder; collector; welding; collectors; wood; ventilation; titanium dioxide; spraying; soap; silica; shoe; sand blasting; products help; products for applications; polyester; polishing; pigments; pigment; nutritional; meat; marble; manufactures industrial; manufacturers representatives; lubricant; hvof; hoppers; high vacuum; gun; grip; granite; extractor; excavation; equipment for customers; egg; cyclone; cross flow; corn; clay; cast iron; carbide; business owners; blast; abrasive; sales offices; pesticide; supplement; fibers; zinc; cement; smoke; salt; solar panel manufacturing; brake; arc; shell; rock; food processing; beauty; workers; tree; sand; arms; titanium; panel manufacturing; textile; seed; representatives; cast; shops; dioxide; hazardous; oxide; metal; packaged; factories; plasma; cross; filters; black; school; recycling; pharmaceutical; mini</t>
  </si>
  <si>
    <t>0.00021867209424976484</t>
  </si>
  <si>
    <t>0.0003130132135159387</t>
  </si>
  <si>
    <t>2756</t>
  </si>
  <si>
    <t>f7b7ac0c652e43e4668c8ca6bb3bf545</t>
  </si>
  <si>
    <t>Kingspan Group plc</t>
  </si>
  <si>
    <t>http://www.kingspan.com</t>
  </si>
  <si>
    <t>Kingspan Group plc, together with its subsidiaries, provides building solutions for the construction industry worldwide. It operates through five divisions: Insulated Panels, Insulation Boards, Access Floor Systems, Environmental, and Light &amp; Air. The company offers insulation panels, such as metal façades, architectural roofing systems, rooftop solar PV solutions, structural steel solutions, and door components for property developers, building owners, designers, contractors, and insurers; and insulations products, including insulation boards, pipe and ductwork insulation products, and engineered timber systems for domestic, non-domestic, new-build, and refurbishment sectors. It also provides access floor systems; and data center airflow systems comprising structural ceilings, airflow panels, and containments; and environmental solutions, such as fuel and energy storage solutions, wastewater and rainwater solutions, renewable energy technologies, environmental services, telemetry and monitoring solutions, and hot water cylinders for various types of buildings. In addition, the company offers lighting products comprising roof and wall daylighting, and LED lighting products; and air products, including smoke and heat extraction, and fresh air systems. Further, it engages in the trustee, property development, and finance businesses. Kingspan Group plc was founded in 1965 and is headquartered in Kingscourt, Ireland.</t>
  </si>
  <si>
    <t>Kingscourt</t>
  </si>
  <si>
    <t>Co. Cavan</t>
  </si>
  <si>
    <t>545334575</t>
  </si>
  <si>
    <t>1610899707</t>
  </si>
  <si>
    <t>KGP (London Stock Exchange); KRX (Irish Stock Exchange); KGP (SWX Europe Limited); KGSP.F (Pink Sheets LLC); 905605 (XETRA Trading Platform); KRX (Boerse-Stuttgart); KRXI (BATS &amp;#x27;Chi-X Europe&amp;#x27;)</t>
  </si>
  <si>
    <t>high performance insulation; solar integrated building; material. construction. water; carbon building solutions; high efficiency; global leader; broad range; market sectors.; low cost; envelopes; Kingspan</t>
  </si>
  <si>
    <t>range of market; market sectors; low carbon; leader in high; integrated building; envelopes; deliver high efficiency; deliver high; cost low; building solutions; building envelopes; building material; global leader; broad range; fabric; broad; high efficiency; insulation; high performance; low cost; leader; carbon; sectors</t>
  </si>
  <si>
    <t>0.00006881281593014378</t>
  </si>
  <si>
    <t>61074</t>
  </si>
  <si>
    <t>0.00011202689046454906</t>
  </si>
  <si>
    <t>2757</t>
  </si>
  <si>
    <t>bbfe3a1bfcf3f86b8ea34b42347ee0f9</t>
  </si>
  <si>
    <t>Omni-Drones BV</t>
  </si>
  <si>
    <t>http://www.omni-drones.nl</t>
  </si>
  <si>
    <t>Omni-Drones BV offers drone crew hiring, unmanned aerial vehicles (UAVs) retailing, remotely piloted aircraft system (RPAS) training, and drone insurance solutions. Omni-Drones BV is based in Assen, the Netherlands.</t>
  </si>
  <si>
    <t>Assen</t>
  </si>
  <si>
    <t>Drenthe</t>
  </si>
  <si>
    <t>retailing; piloted aircraft system; omni; offers drone; insurance solutions; hiring; drone insurance; remotely piloted aircraft; remotely piloted; piloted aircraft; rpas; aircraft system; crew; piloted; remotely; unmanned aerial vehicles; aerial vehicles; uavs; insurance</t>
  </si>
  <si>
    <t>0.0004944454216671021</t>
  </si>
  <si>
    <t>3483</t>
  </si>
  <si>
    <t>0.0004308054587962282</t>
  </si>
  <si>
    <t>36e4950ea62cbf0e628a653b9663a44e</t>
  </si>
  <si>
    <t>Barefoot Power Limited</t>
  </si>
  <si>
    <t>http://www.barefootpower.com</t>
  </si>
  <si>
    <t>Barefoot Power Limited designs, manufactures, and distributes micro-solar lighting and phone charging products. The company offers LED lights, mobile lamps, mobile ultra torch lights, and phone charging kits. It sells its products through a network of distributors. Barefoot Power Limited was founded in 2005 and is based in North Ryde, Australia. The company has subsidiary locations in Uganda, Kenya, India, and Hong Kong.</t>
  </si>
  <si>
    <t>North Ryde</t>
  </si>
  <si>
    <t>6014824</t>
  </si>
  <si>
    <t>Insitor Management (2); The Grace Foundation (2); Ennovent GmbH (2); Oikocredit Ecumenical Development Cooperative Society UA (2); South West Angel and Investor Network Limited</t>
  </si>
  <si>
    <t>phone charging products; affordable lighting; low income populations; key building blocks; phone charging kits; Barefoot Power; economic development; basic need; energy poverty; Barefoot Power products; countries. clean energy.; cleantech. renewable energy; energy access; social enterprise; disadvantaged regions; play wiring; solar panel; lighting source; home systems; micro-solar products; complete kit; complete kits; micro-solar lighting; focus; electricity; step; area; manufacture; communities; plug; wires; needs; world</t>
  </si>
  <si>
    <t>phone charging; charging products; providing affordable; populations; micro solar; low income; energy poverty; energy access; economic development; clean and affordable; building blocks; alleviate; access to electricity; poverty; distribute; developing countries; blocks; income; economic; affordable; charging; phone; ½; people in developing; focus on providing; disadvantaged; complete kits; charging kits; affordable renewable energy; affordable renewable; basic; focuses on providing; communities; countries; step; kits; achieve; assists; solar lighting; regions; plug and play; cleantech; wires; power products; hour; wiring; solar products; kit; target; play; plug; social; focuses; meet</t>
  </si>
  <si>
    <t>0.0005448564419702516</t>
  </si>
  <si>
    <t>4206</t>
  </si>
  <si>
    <t>0.000508919288021208</t>
  </si>
  <si>
    <t>2759</t>
  </si>
  <si>
    <t>b3fadd99014128847008bc66e5f92429</t>
  </si>
  <si>
    <t>http://www.alliancespacesystems.com</t>
  </si>
  <si>
    <t>Alliance Spacesystems LLC designs and manufactures composite structures for spacecraft and other high-tech applications. It offers bus structures, such as bus platforms primary structures, electrical harness, static load testing items, thermal cycling items, and optical and thermal coatings. The company also provides payload structures, including optical benches and mainframes, optical packages and telescope imagers, antenna and phased array structures, deployment booms, managing verification testing solutions, vibration testing solutions, static testing solutions, and thermal cycling solutions; and satellite structure components, such as equipment panels/heat pipe panels, tubes, struts and yokes, angle clips, and miscellaneous piece parts. In addition, it offers launch vehicle structures, including adapters and cones, outer skin structures, and propulsion support items; and solar power solutions, such as advanced/smart solar array panels, rigid and flexible solar panels and arrays, laminated solar power sheets/wings, and concentrator solar array technologies. The company was founded in 2013 and is based in Los Alamitos, California. As of May 1, 2015, Alliance Spacesystems LLC operates as a subsidiary of Solaero Technologies Corp.</t>
  </si>
  <si>
    <t>Alliance Spacesystems; SOLAR POWER SOLUTIONS; precision satellite structures; bus structures; power subsystem installation; wire harness installation; high-strength composite structures; Static Load Testing; Concentrator Solar Array; Thermal Cycling; Outer Skin Structures; LAUNCH VEHICLE STRUCTURES; Solar Power Sheets/; Flexible Solar Panels; high-performance satellite components; Panels/Heat Pipe Panels; low earth orbit; Miscellaneous Piece Parts; Array Structures; Primary Structures; Bus Platforms; power subsystems; PAYLOAD STRUCTURES; Static Testing; thermal conditions; Alliance capabilities; thermal control; Array Panels; Electrical Harness; Thermal Coatings; metallic components; military satellites; housing electronics; Optical Benches; Verification Testing; Vibration Testing; Optical Packages; high-performance antennas; Propulsion Support; premier supplier; commercial applications; wide variety; launch vehicles; manufacturing expertise; industry recognition; Angle Clips; qualified supplier; arrays; propulsions; products</t>
  </si>
  <si>
    <t>spacesystems; alliance spacesystems; alliance; thermal cycling; supplier of high; composite structures; bus structures; bus; solar power solutions; cycling; static; harness; composite; structures; solar array; power solutions; propulsion; arrays; satellite; array; yokes; vibration testing; verification testing; vehicle structures; translated; thermal control; thermal coatings; telescope imagers; telescope; subsystem; struts; structure components; static testing; static load testing; static load; solar panels arrays; solar array panels; skin structures; satellite structure components; satellite structure; satellite components; propulsions; propulsion support; primary structures; pipe panels; piece parts; phased array structures; phased array; phased; payload structures; panels arrays; outer skin structures; outer skin; optical packages; optical benches; optical and thermal; miscellaneous piece parts; miscellaneous piece; military satellites; metallic components; managing verification testing; managing verification; mainframes; low earth orbit; low earth; load testing; launch vehicles; launch vehicle structures; launch vehicle; include electronic; imagers; high strength; heat pipe panels; heat pipe; equipment panels; earth orbit; deployment booms; control surfaces; cones; concentrator solar; components and composite; clips and miscellaneous; capabilities include; bus platforms; booms; array structures; array panels; angle clips; adapters and cones; smart solar; flexible solar panels; benches; optical; supplier; launch; military and commercial; commercial and military; orbit; sampling; leading manufacturer</t>
  </si>
  <si>
    <t>0.0005624547796392946</t>
  </si>
  <si>
    <t>0.00043699525430658406</t>
  </si>
  <si>
    <t>2760</t>
  </si>
  <si>
    <t>1748dfc1-e322-25cd-3a61-2e64592dd10b</t>
  </si>
  <si>
    <t>Above Summit</t>
  </si>
  <si>
    <t>https://abovesummit.com/</t>
  </si>
  <si>
    <t>Above Summit is a unique blend of creativity and technical precision, rolling out the cutting edge in aerial technology. Above Summit is a unique blend of creativity and technical precision, rolling out the cutting edge in aerial technology (UAV/UAS systems, or “drones”), aerial photography, and aerial cinematography to offer up dynamic solutions that can be individually tailored to your projects needs.  Their studio brings a diverse set of knowledge and capabilities to the field; staying current with the latest technological advancements, Above Summit offers a myriad of tools for Aerial and Ground Cinematography.
Above Summit operates with an FAA 333 Exemption, is fully insured and operates with safety and transparency as their top priorities.  Their experienced UAV/UAS operators interface with all relevant federal and local authorities to provide the safest, most reliable service possible.</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</si>
  <si>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t>
  </si>
  <si>
    <t>summit; blend; aerial technology; rolling; creativity; cinematography; cutting edge; uas systems; uas operators; top priorities; staying current; priorities; myriad; latest technological; individually tailored; federal and local; faa exemption; experienced uav; exemption; diverse set; aerial cinematography; aerial and ground; staying; safest; advancements; insured; studio; uas; cutting; edge; service industry; local authorities; individually; transparency; authorities; relevant; faa; diverse; tailored; federal; aerial photography; technological; brings; experienced; knowledge; dynamic; latest; interface; operators; photography; capabilities; top</t>
  </si>
  <si>
    <t>0.0002528951658830316</t>
  </si>
  <si>
    <t>13772</t>
  </si>
  <si>
    <t>0.00025126380498894307</t>
  </si>
  <si>
    <t>Certain data and content provided by https://www.crunchbase.com/organization/above-summit</t>
  </si>
  <si>
    <t>2761</t>
  </si>
  <si>
    <t>c88b1fe3031af156a554ac2960a6c70c</t>
  </si>
  <si>
    <t>NaturEnergy Inc.</t>
  </si>
  <si>
    <t>http://naturenergy.net</t>
  </si>
  <si>
    <t>NaturEnergy Inc., a renewable clean energy producer, produces and provides alternative energy sources worldwide. The company offers distillate alternative fuels, such as biodiesel, glycerin, and free fatty acid products; and feedstock development, conversion to fuel, construction, and fuel marketing and distribution services. It also provides power generation solar panels; and development, construction, and operation services. The company serves residential, commercial, and government markets. NaturEnergy Inc. was founded in 2010 and is based in Santa Ana, California.</t>
  </si>
  <si>
    <t>renewable clean energy; renewable clean; power generation solar; operation services; marketing and distribution; government markets; generation solar panels; feedstock; energy producer; distribution services; distillate; clean energy producer; biodiesel; alternative fuels; alternative energy sources; acid products; serves residential; generation solar; alternative; producer; acid; fuels; alternative energy; energy sources; conversion; power generation; marketing</t>
  </si>
  <si>
    <t>0.00008205606632151173</t>
  </si>
  <si>
    <t>0.0001608324441967539</t>
  </si>
  <si>
    <t>2762</t>
  </si>
  <si>
    <t>a67cacb8056ded9b19ef4369a7c21908</t>
  </si>
  <si>
    <t>Invisible Heating Systems Ltd.</t>
  </si>
  <si>
    <t>http://www.invisibleheating.co.uk</t>
  </si>
  <si>
    <t>Invisible Heating Systems, Ltd. designs and manufactures under floor heating and cooling systems for commercial, residential, and industrial buildings in Europe. It also offers air and water source heat pump systems, solar panels, road energy systems, hot water storage tanks, solar hot water heating sets, solar stratified tanks, and module collectors. The company also provides wall heating systems, controls, fixings and tools, galvanized steel reinforcement sheets, water pipe and distribution manifolds, compact manifolds, and wood pellet stoves, as well as add-on kits, such as CAD drawings, wet add-on kits, and electric add-on kits. It also provides consultancy services to consultants, architects, builders, plumbers, electricians, and government bodies. The company was founded in 1995 and is headquartered in Ullapool, the United Kingdom with an additional office in Staffordshire, the United Kingdom.</t>
  </si>
  <si>
    <t>Ullapool</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</si>
  <si>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t>
  </si>
  <si>
    <t>manifolds; add; tanks; kits; wood pellet stoves; wood pellet; water storage tanks; water storage; water source heat; water source; water pipe; wall heating; steel reinforcement; plumbers; pellet stoves; invisible; hot water storage; hot water heating; heat pump systems; government bodies; galvanized steel; fixings; cad drawings; air and water; heating systems; stoves; source heat pump; reinforcement; pump systems; consultancy services; offers air; consultants; galvanized; electricians; pellet; systems for commercial; storage tanks; floor heating; industrial buildings; hot water; cooling systems; bodies; drawings; wet; sheets; source heat; architects; cad; solar hot water; solar hot; heating and cooling; builders; hot; heat pump; consultancy; pipe; water heating; wood; road; floor; collectors; sets; compact; pump; cooling; designs and manufactures; wall; energy systems; steel; controls</t>
  </si>
  <si>
    <t>0.0003420759818949339</t>
  </si>
  <si>
    <t>7613</t>
  </si>
  <si>
    <t>0.0002947207370149546</t>
  </si>
  <si>
    <t>2763</t>
  </si>
  <si>
    <t>dba025bc780add38508a0ea1a6b0572f</t>
  </si>
  <si>
    <t>BloomSky, Inc.</t>
  </si>
  <si>
    <t>http://www.bloomsky.com</t>
  </si>
  <si>
    <t>BloomSky, Inc. designs and develops a device for collecting and sharing meteorological data. The device can measure temperature, UV, humidity, pressure, and rain. The collected data is shared using a mobile application. The company is based in Sunnyvale, California.</t>
  </si>
  <si>
    <t>weather; emotional connection; weather information; bloomsky; hyper-local weather information; ENRICHING EMOTIONAL CONNECTION; accurate weather data; ultimate weather report; weather reporter; extremely cold weather; weather network; hyperlocal weather information; REGRETTABLE WARDROBE DECISIONS; efficient platform; numerical data; CROWD CONNECTED MODULE; INNOVATIVE RAIN SENSORS; Record beautiful sunsets; improved charging capacity; solar panel attachment; optional indoor unit; weather patterns; weather sensors; weather live; weather conditions; battery upgrade</t>
  </si>
  <si>
    <t>emotional; provide communities; numerical data; numerical; meant; generate accurate; felt; birth; angled; understood; neighborhood; crowd; numbers; contributing; centralized; weather; attachment; sky; strive; observation; receiving; rain; shared; connection; decades; accurate; purpose; mount; view; weather sensors; weather patterns; weather data; wear and tear; wardrobe; ultra wide; time lapses; tear; relying; recharging; railing; performance driven; local weather; lapses; inherently; indoor unit; icon; hyperlocal weather; hyperlocal; hyper; harshest; glance; enriching; ends; easy to create; driven design; distinguishes; curiosity; cold weather; charging capacity; streamlined; communities; rechargeable battery; hd camera; battery powered; indoors and outdoors; clothing; creates; app; wear; created; start; weather conditions; sourcing; community; outdoors; beautiful; read; picture; indoors; sight; rechargeable; lens; sensor; humidity; thing; dust; ultimate; runs; optional; patterns; upgrade; accurately; degree; report; monthly; improved; cold; mind; hd; temperatures</t>
  </si>
  <si>
    <t>0.0003547682987060105</t>
  </si>
  <si>
    <t>0.000398428933384509</t>
  </si>
  <si>
    <t>2764</t>
  </si>
  <si>
    <t>40818530-ee61-4755-b82d-80008adceb97</t>
  </si>
  <si>
    <t>Levi's Stadium</t>
  </si>
  <si>
    <t>http://www.levisstadium.com</t>
  </si>
  <si>
    <t>Levi’s Stadium is an outdoor sports and entertainment venue. The $1.2 billion venue covers 1.85 million square feet for approximately 68,500 seats and will also feature 165 luxury suites and 8,500 club seats.
The stadium was designed by HNTB and is built by Turner and Devcon for the Santa Clara Stadium Authority. The structure takes advantage of their Silicon Valley climate and will be predominantly open and airy. A feature of the facility is the green roof atop the suite tower on the west side of the stadium. The three solar bridges that connect the main parking area to the stadium will also include hundreds of solar panels.
Levi’s Stadium was founded in 2014 and is based in Santa Clara, California, United States.</t>
  </si>
  <si>
    <t>stadium; venue; seats; turner; square feet; parking area; outdoor sports; hundreds of solar; green roof; atop; feature; suites; club; sports; takes advantage; luxury; authority; silicon valley; bridges; west; valley; square; feet; tower; billion; suite; hundreds; covers; side; climate; entertainment; parking; takes; facility; connect; advantage; main; structure; outdoor</t>
  </si>
  <si>
    <t>0.00010432516361668026</t>
  </si>
  <si>
    <t>27575</t>
  </si>
  <si>
    <t>0.00019620496829251272</t>
  </si>
  <si>
    <t>Certain data and content provided by https://www.crunchbase.com/organization/levis-stadium</t>
  </si>
  <si>
    <t>2765</t>
  </si>
  <si>
    <t>0556cf59c996c030bb3f82af5583afcd</t>
  </si>
  <si>
    <t>Solar A/S</t>
  </si>
  <si>
    <t>http://www.solar.eu</t>
  </si>
  <si>
    <t>Solar A/S operates as a sourcing and services company in electrical, heating, plumbing, and ventilation technology products in the Danish, Swedish, Norwegian, and Benelux markets. The company offers lighting fixtures and luminaries, as well as various installation materials; switches and sockets, as well as other products in relation to intelligent building systems; and cables. It also provides communication and security products and solutions, such as video surveillance equipment and accessories, burglar alarms, fire alarms and access control systems for large installations and urban networks, as well as customized solutions for home switches, UPS, and antenna equipment for telephony. In addition, the company offers valves; solar panels and electricity, wood, pellet boilers, etc.; products for bathrooms and kitchens, as well as pipes of steel, copper, and plastic for various purposes; products for mounting and supporting the pipes; and drainage systems, cable protection systems, floor drains, cold-water pumps, and hoses and insulation products. Further, it provides logistics, professional support, and training services. The company was founded in 1919 and is headquartered in Vejen, Denmark.</t>
  </si>
  <si>
    <t>Vejen</t>
  </si>
  <si>
    <t>32027864</t>
  </si>
  <si>
    <t>SOLAR B (OMX Nordic Exchange Copenhagen); ZVR (Deutsche Boerse AG); 0G33 (London Stock Exchange); SLHO.F (Pink Sheets LLC); SOLABC (BATS &amp;#x27;Chi-X Europe&amp;#x27;)</t>
  </si>
  <si>
    <t>ventilation technology sectors; services company; plumbing; heating; Solar; European</t>
  </si>
  <si>
    <t>heating and plumbing; sourcing; plumbing; european; ventilation; sectors</t>
  </si>
  <si>
    <t>0.0002772891850610313</t>
  </si>
  <si>
    <t>0.0002642081429788335</t>
  </si>
  <si>
    <t>2766</t>
  </si>
  <si>
    <t>df7844bc7daeba1ddc47ae3e0e2c7f2c</t>
  </si>
  <si>
    <t>Natcore Technology Inc.</t>
  </si>
  <si>
    <t>http://www.natcoresolar.com</t>
  </si>
  <si>
    <t>Natcore Technology Inc., a research and development company, develops and owns technology for the manufacturing of solar cells. The company offers laser-processed back-contact cells and liquid phase deposition technology, which enables the controlled deposition of silicon dioxide and mixed silicon oxides from an aqueous solution at ambient temperatures and pressures. It focuses on using its nanotechnology discoveries to enable various applications consisting of laser processing, tandem quantum-dot solar cells, and Natcore Foil Cell structure. The company also provides business and technical consultancy services for the design and construction of solar cell/solar panel fabrication facilities, and solar power plants. Natcore Technology Inc. was founded in 2007 and is headquartered in Rochester, New York.</t>
  </si>
  <si>
    <t>271329</t>
  </si>
  <si>
    <t>NXT (TSX Venture Exchange); NTCX.F (Pink Sheets LLC); 8NT (Deutsche Boerse AG)</t>
  </si>
  <si>
    <t>mixed silicon oxides; solar cells; all-back-contact silicon heterojunction; silicon dioxide; various silicon oxides; silicon solar cell; silicon heterojunction cell; quantum-dot solar cells; tandem solar cells; liquid phase deposition; silicon wafers; black silicon; silicon disc; solar cell manufacturers; silicon usage; solar cell structures; super-efficient solar devices; ambient temperatures; aqueous solution; LPD process; laser processing; stand-alone solar energy; Natcore Foil Cell; novel metallization strategy; efficiency cell architectures; contact cell architectures; high-temperature vacuum furnace; various applications; thin-film growth technology; revolutionary laser process; bilayer aluminum foil; solar sector; Controls certain proprietary; power generation. chemical.; room temperature growth; mass manufacturing; Natcore Technology; primary technology; structure technologies; manufacturing process; development company; anti-reflective coating; toxic chemicals; base contact; nanotechnology discoveries; compelling applications; low cost; manufacturing costs; key feature; direct attachment</t>
  </si>
  <si>
    <t>oxides; tandem; temperatures and pressures; tandem solar; super efficient; solar sector; solar cell manufacturers; silicon solar cell; room temperature; quantum dot; metallization; mass manufacturing; liquid phase; laser processing; heterojunction; dot; cell structure; cell manufacturers; aqueous; ambient temperatures; foil; pressures; dioxide; mixed; quantum; deposition; architectures; ambient; silicon wafers; laser; nanotechnology; silicon solar; growth; solar cell; contact; room; phase; super; temperatures; wide ranging; toxic chemicals; thick film; technologies enable; stand alone solar; solar energy cost; solar devices; rice university; rice; reflective coating; reduce manufacturing costs; reduce manufacturing; pending technologies; patent pending technologies; manufacturing of solar; life science; laminate; key feature; including laser; implications; heavily; growth technology; grows; film of silicon; energy cost competitive; energy cost; efficiency cell; doped silicon; discoveries; direct attachment; developing solar; costs and increase; conventional power; competitive with conventional; company's technology; company's primary; black silicon; associated with solar; anti reflective coating; aluminum foil; mass; wafers; enabling; disc; liquid; doped; cost competitive; focuses on developing; temperature; manufacturing costs; fiber optics; anti reflective; thick; produces and sells; furnace; compelling; structure; controlled; technology enables; bath; sector</t>
  </si>
  <si>
    <t>0.00026815219996790326</t>
  </si>
  <si>
    <t>0.0002366438983971824</t>
  </si>
  <si>
    <t>2767</t>
  </si>
  <si>
    <t>d359e797dd67f52b426c52ba03e9db7c</t>
  </si>
  <si>
    <t>D.G. Energy S.r.l.</t>
  </si>
  <si>
    <t>http://www.dgenergy.it</t>
  </si>
  <si>
    <t>D.G. Energy S.r.l. manufactures and markets solar photovoltaic modules. The company also manufactures solar plants and panels. The company is based in Luzzi, Italy.</t>
  </si>
  <si>
    <t>Luzzi</t>
  </si>
  <si>
    <t>Cosenza</t>
  </si>
  <si>
    <t>dg; sr; solar plants; solar photovoltaic modules; markets solar; manufactures and markets; photovoltaic modules; manufactures solar; solar photovoltaic</t>
  </si>
  <si>
    <t>0.0007177575073415023</t>
  </si>
  <si>
    <t>9927</t>
  </si>
  <si>
    <t>0.0005638322590636419</t>
  </si>
  <si>
    <t>2768</t>
  </si>
  <si>
    <t>67d549f4b6ceadd818834af80987ca7e</t>
  </si>
  <si>
    <t>Inova Drone</t>
  </si>
  <si>
    <t>http://www.inovadrone.com</t>
  </si>
  <si>
    <t>Inova Drone designs and develops professional unmanned aerial systems (UAS) for the global commercial UAS market. Its products are used for various public safety applications in the areas of agriculture, inspection, mapping, and security. The company is based in San Diego, California.</t>
  </si>
  <si>
    <t>unmanned aerial systems; inova drone; Remotely Piloted Aircraft; Piloted Aircraft Systems; San Diego-based startup; global commercial UAS; Unmmaned Aerial Systems; performance aerial platform; valuable aerial data; professional markets.INOVA DRONE; turnkey UAS solution; Rotor Helicopter UAS; situational awareness; advanced sensor technology; intuitive powerful software; public safety; various public safety; multiple applications; Engineering Systems Integration; data processing software; comprehensive situational awareness; Ground Control Systems; Global Commercial Market; intuitive platforms; public safety personnel; decision making moments; aerial platforms; important life; new level; inexperienced user; user interface; innovative design; advanced technology; Sensor Integration; Wireless Communications; Product Design; Electrical Connectors; new perspective; operational costs; Battery packs; drones. robotics; Pro-level; world; UAV; areas; users; tool; RPAS; way; Gimbals</t>
  </si>
  <si>
    <t>technology combined; safely and reliably; pro level; powerful software; multiple applications; develops advanced; commercial and professional; advanced unmanned aerial; advanced unmanned; piloted aircraft systems; packed; configurable; remotely piloted aircraft; aerial systems; designs and develops; remotely piloted; piloted aircraft; unmanned aerial systems; rpas; intuitive; reliably; piloted; situational awareness; situational; public safety; startup; uas; pro; changing; safely; aircraft systems; awareness; uas solution; uas market; tool to provide; systems enhance; sensor integration; rotor helicopter; professional unmanned aerial; professional unmanned; operational costs; operate safely; life saving; innovative design; inexperienced; highly intelligent; helicopter uas; ground control systems; engineering systems; electrical connectors; efficient and reliable; developing innovative; data processing software; customers to reduce; critical decision making; critical decision; costs and increase; comprehensive situational awareness; comprehensive situational; commercial uas; commercial market; arriving; areas of expertise; allow users; aerial system; aerial platforms; aerial platform; advanced sensor; systems integration; software enables; increase productivity; disrupting; wireless communications; multirotors; game changing; enables customers; remotely; platforms; processing software; moments; autopilots; airframes; scene; gimbals; easy to operate; battery packs; sensor technology; tool; creating; modular; responders; design and development; advanced technology; powerful; piloting; decision making; combined; perspective; task; data processing</t>
  </si>
  <si>
    <t>0.000440407476930448</t>
  </si>
  <si>
    <t>0.0003837282583588239</t>
  </si>
  <si>
    <t>2769</t>
  </si>
  <si>
    <t>60acbd567ab8012f5970a75ed9a6386b</t>
  </si>
  <si>
    <t>Galt Energy, S.A.P.I. de C.V.</t>
  </si>
  <si>
    <t>http://galt.mx</t>
  </si>
  <si>
    <t>Galt Energy, S.A.P.I. de C.V. develops and installs solar panels for residential and small commercial consumers. The company was founded in 2013 and is based in San Pedro Garza García, Mexico.</t>
  </si>
  <si>
    <t>San Pedro Garza García</t>
  </si>
  <si>
    <t>Nuevo Leon</t>
  </si>
  <si>
    <t>Azenza Capital</t>
  </si>
  <si>
    <t>small commercial; panels for residential; develops and installs; cv; commercial consumers; installs solar panels; installs solar; consumers</t>
  </si>
  <si>
    <t>0.0004496038941930743</t>
  </si>
  <si>
    <t>0.0003713409544772929</t>
  </si>
  <si>
    <t>2770</t>
  </si>
  <si>
    <t>a644ecd62a20f5339d6e296e3ab8545b</t>
  </si>
  <si>
    <t>Hover Inc.</t>
  </si>
  <si>
    <t>http://www.hover.to</t>
  </si>
  <si>
    <t>Hover Inc. develops three dimensional (3D) computer vision technology solutions focusing on crowdsourced imagery. The companys 3D mapping platform provides visual mapping of common features from handheld images, smartphone snaps, drone airplane photography, satellite images, and home movies, as well as builds a 3D structured model in real-time. Hover Inc. serves men and women customers worldwide. The company was founded in 2011 and is based in San Francisco, California.</t>
  </si>
  <si>
    <t>18300000</t>
  </si>
  <si>
    <t>Almaz Capital Partners (2); Maverick Capital, Ltd.; McKenna Management, LLC; Alsop Louie Partners; de Anda Capital, LLC</t>
  </si>
  <si>
    <t>real life use—mobile; 3D modeling; situational awareness; user-provided smartphone imagery; small unit; hover; ground truth; street view imagery; accurate digital 3D; arbitrary oblique imagery; hoc ground-level imagery; accurate virtual model; 3D technology company; 3D data; building model; 3D digital terrain; vision technology; ultimate intuitive browsing; oblique images data; best options; orientation—an omniscient view; virtual planning world; vision technology research; hard-won tactical expertise; uniquely powerful solutions; terrain elevation data; small unit elements; SMALL UNIT OPERATIONS; strategic leadership offsite; unit organic UAV; PAINTING GROUND TRUTH; aerial imagery; visualization tool; patent-pending algorithm pipeline; vision. mobile. software; imagery metadata; existing organic infrastructure; geo-location tag; geographical information; correlated imagery; 3D models; ACCURATE MODELING; augment data; superfluous clicks; indigo-i; INDIGO-i Technology; building data; page changes; user interface; immediate visualization</t>
  </si>
  <si>
    <t>indigo; hover; truth; oblique; facade; embodiments; crowdsourced; geographical; visualization; vision technology; relate; rehearsal; real life; oblique imagery; geo location; decision makers; computer vision technology; accurate d models; three dimensional; scaled; update; terrain; augment; metadata; geo; tag; dimensional; modeling; situational awareness; imagery; visualize; situational; tactical; accurate; method; pixel; leadership; extraction; models; uniquely; makers; physical; navigate; orientation; computer vision; awareness; model; virtually; maintaining; region; decision; leverage; image; leveraging; distance; rapid; view; planning; knowledge; organic; basis; record; stored; smartphone; viewpoint; urban environments; unrivaled; total control; three key; three dimensional map; terrain model; terrain elevation data; terrain elevation; terrain data; technology is built; street view; streamlining; solutions ranging; singular; seamlessly integrated; refers; ranging from commercial; powerful solutions; position and orientation; planners; physical space; physical properties; physical access; oblique images; mobile platform; mitigating; method and system; life saving; key elements; intelligence analytics; hoc; generate accurate; fusing; freedom of movement; fighting</t>
  </si>
  <si>
    <t>0.0003909641754941185</t>
  </si>
  <si>
    <t>0.00046405032350536695</t>
  </si>
  <si>
    <t>2771</t>
  </si>
  <si>
    <t>f5f308d0-068f-e3f6-3d0c-780cdf471995</t>
  </si>
  <si>
    <t>Rooster Marketing</t>
  </si>
  <si>
    <t>https://www.roostermarketing.com</t>
  </si>
  <si>
    <t>Creative, Digital and Social Marketing Agency. Through our creative flair, innovation and technical know how, we deliver marketing solutions that transform our clients’ brands and grow their businesses.
Creative Marketing
• Brand Identity &amp; Development
• Creative Design
• Web Design UX &amp; UI
• Graphic Design &amp; Illustration
• Ariel Drone Photography &amp; Video
• Art Direction &amp; Photography
• Marketing Strategy &amp; Consultancy
• Campaign Planning &amp; Execution 
Digital Marketing
• Website Development
• Mobile Applications Development
• Email Marketing
• Banner Advertising
• Search Engine Optimisation (SEO)
• Pay-Per-Click Campaigns (PPC)
• Project Management and Consultancy
Social Marketing
• Research &amp; Planning
• Strategy &amp; Implementation
• Social Identity Management
• Reputation Protection
• Community Building &amp; User Interaction
• Task Management &amp; Reporting.</t>
  </si>
  <si>
    <t>Winchester</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</si>
  <si>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t>
  </si>
  <si>
    <t>identity; creative; marketing; consultancy; strategy; social; web design; ux; user interaction; ui; seo; search engine; photography video; optimisation; marketing strategy; marketing solutions; marketing agency; grow their businesses; graphic design; email marketing; drone photography video; digital marketing; brand marketing; brand identity; ariel; applications development; drone photography; reputation; campaigns; campaign; brand; mobile applications; digital media; graphic; interaction; photography; planning; task; email; agency; transform; execution; advertising; click; direction; grow; project management; reporting; website; pay; implementation; brands; search; engine; art; media; innovation; community</t>
  </si>
  <si>
    <t>0.0008062938378076889</t>
  </si>
  <si>
    <t>11804</t>
  </si>
  <si>
    <t>0.0006518229299776715</t>
  </si>
  <si>
    <t>Certain data and content provided by https://www.crunchbase.com/organization/rooster-creative-marketing</t>
  </si>
  <si>
    <t>2772</t>
  </si>
  <si>
    <t>38bb5ce755c193ec1526d505482a5f5d</t>
  </si>
  <si>
    <t>American Resource &amp; Energy, LLC</t>
  </si>
  <si>
    <t>http://www.arewindtowers.com</t>
  </si>
  <si>
    <t>American Resource &amp; Energy, LLC designs, engineers, manufactures, and installs monopole wind turbine towers. It also engineers and manufactures other renewable energy support structures, including foundations, wind tower raising systems, solar and wind street lighting poles, and solar panel mounts. The company also provides monopole towers, raising systems, foundation kits, solar-wind light poles, and renewable energy education kits; and solar street lighting poles, solar mounts, anchor bolts and templates, and wind turbine wall mount systems. In addition, it offers consultative engineering design, logistics, market development, customer support, and system installation services. The company serves wind turbine manufacturers in the United States and internationally. American Resource &amp; Energy, LLC was founded in 2008 and is based in Saint Paul, Minnesota.</t>
  </si>
  <si>
    <t>Saint Paul</t>
  </si>
  <si>
    <t>wind turbine towers; American Resource; Energy; company; engineers</t>
  </si>
  <si>
    <t>manufactures wind; towers; american; wind turbine; resource; turbine; engineers</t>
  </si>
  <si>
    <t>0.0006014176035520228</t>
  </si>
  <si>
    <t>0.0004918011093090669</t>
  </si>
  <si>
    <t>b33c4a02d299c912be41f0173a6bd3bf</t>
  </si>
  <si>
    <t>NEPC India Limited</t>
  </si>
  <si>
    <t>http://www.nepcindia.co.in</t>
  </si>
  <si>
    <t>NEPC India Limited manufactures and sells wind turbine generators and solar dual power machines in India. It offers wind turbines in the capacity of 55kw, 100kw, 200kw, 225kw, and 250kw, as well as provides land sourcing and permitting, infrastructure development, installation and commissioning, and operation and maintenance services for its products. The company also manufactures photovoltaic solar panels and batteries, solar power systems, solar street lights, and solar mounting structures. In addition, it is involved in tea and textiles businesses. Further, the company exports its wind turbines principally to the United Kingdom and other European countries, the United States, and Canada. NEPC India Limited was founded in 1986 and is headquartered in Chennai, India.</t>
  </si>
  <si>
    <t>500301 (Mumbai Stock Exchange); NPID.F (Pink Sheets LLC); NEPCMICON (National Stock Exchange of India)</t>
  </si>
  <si>
    <t>kw; wind turbine generators; turbine generators; tea; sells wind; offers wind turbines; offers wind; manufactures photovoltaic solar; installation and commissioning; european countries; dual power; capacity of kw; principally; solar mounting; mounting structures; textiles; manufactures photovoltaic; solar street lights; permitting; wind turbines; sourcing; turbines; operation and maintenance; solar street; street lights; exports; european; wind turbine; involved; photovoltaic solar panels; commissioning; maintenance services; solar power systems; street; manufactures and sells; dual; countries; turbine; photovoltaic solar; machines; generators; mounting; capacity; structures; power systems; land</t>
  </si>
  <si>
    <t>0.0003518561350080619</t>
  </si>
  <si>
    <t>0.00029567630306555055</t>
  </si>
  <si>
    <t>2774</t>
  </si>
  <si>
    <t>645f307b-246d-4a61-87ef-dfb1ce84c229</t>
  </si>
  <si>
    <t>4Crew Projects SL</t>
  </si>
  <si>
    <t>http://www.4crew.es/</t>
  </si>
  <si>
    <t>Empresa especializada en el desarrollo de proyectos online, aplicaciones móvil para iPhone y Android y en creación de Software para Drones.</t>
  </si>
  <si>
    <t>para; en; proyectos; empresa; el; iphone; android</t>
  </si>
  <si>
    <t>0.00008639664631397298</t>
  </si>
  <si>
    <t>0.00013595565637638133</t>
  </si>
  <si>
    <t>Certain data and content provided by https://www.crunchbase.com/organization/4crew-projects-sl</t>
  </si>
  <si>
    <t>2775</t>
  </si>
  <si>
    <t>7b60f91f5686caebe678305eddb4d1dd</t>
  </si>
  <si>
    <t>Drone Complier</t>
  </si>
  <si>
    <t>http://www.dronecomplier.com</t>
  </si>
  <si>
    <t>Drone Complier develops drone compliance management software application. The company offers drone airspace map, job and flight planning, risk management, invoicing and payments, fleet management, safety management, and logbooks. The company was formerly known as Drone Logger. The company was founded in 2016 and is headquartered in Corvallis, Oregon.</t>
  </si>
  <si>
    <t>Corvallis</t>
  </si>
  <si>
    <t>DRONE COMPLIER app; drone compliance; business management software; savings. drones. robotics.; UAS industry; holding company; enterprise solution; COMPLIER ENTERPRISE; heartbeat</t>
  </si>
  <si>
    <t>complier; drone complier; compliance; uas industry; integrated enterprise solution; heartbeat; encompassing compliance; encompassing; drone complier app; drone compliance; data and savings; complier app; compliance and business; complete and fully; business management software; business management; offers a complete; management software; fully integrated; uas; savings; app</t>
  </si>
  <si>
    <t>0.0003147119570046265</t>
  </si>
  <si>
    <t>0.0002289406458808529</t>
  </si>
  <si>
    <t>2776</t>
  </si>
  <si>
    <t>78a7d49a9f7329ed849d033ff6272e21</t>
  </si>
  <si>
    <t>Persimmon Technologies Corporation</t>
  </si>
  <si>
    <t>http://www.persimmontech.com</t>
  </si>
  <si>
    <t>Persimmon Technologies Corporation develops, manufactures, and distributes atmospheric and vacuum robotics, vacuum modules, and automation systems in the United States. The company operates as a sales representative for Nidec Sankyo Corporation's atmospheric robotic products in the United States. It serves semiconductor, data storage, LED, OLED, solar, and flat panel display equipment markets. The company was founded in 2010 and is based in Wakefield, Massachusetts. As of March 31, 2017, Persimmon Technologies Corporation operates as a subsidiary of Sumitomo Heavy Industries, Ltd.</t>
  </si>
  <si>
    <t>40853590</t>
  </si>
  <si>
    <t>Intel Capital (2); ABB Technology Ventures Ltd.; Berwind Private Equity; Nidec Sankyo Corporation</t>
  </si>
  <si>
    <t>32130000</t>
  </si>
  <si>
    <t>Sumitomo Heavy Industries, Ltd.</t>
  </si>
  <si>
    <t>flat panel display; panel display equipment; substrate support; horizontal plane; horizontal trajectory; Persimmon Technologies; display equipment markets; vacuum robotics; vertical trajectory; data storage; frictional breakaway force; Persimmon Technologies Corporation; robot arm; High capacity robot; drive vacuum robotics; acceleration profile; vertical direction; motor technology; end effector; equipment markets.; vacuum modules; solar equipment markets; adjustable joint; technology company; Hybrid-Field Motor Technology; semiconductor; substantially transparent display; hardware. robotics. semiconductor.; method; provider; automation systems.; Hybrid-Field 3D; lower flange; upper flange; graphical information; automation systems</t>
  </si>
  <si>
    <t>trajectory; display equipment; transporting; horizontal; substrate; wrist; plane; data storage; oled; overcoming; motor technology; flange; determined; defining; friction; coefficient; method; flat panel display; panel display; member; robot; moving; prevents; arm; acceleration; vacuum; atmospheric; automation systems; adjustable; vertical; configured; profile; simultaneously; display; flat panel; direction; force; technologies corporation; system for operation; preferably; operator to control; direct drive; allow the operator; transparent; motor; example; socket; operator; coupling; couple; high capacity; upper; graphical; fpd; solar equipment; hybrid; corporation; examples; ball; portion; leading provider; received; automation; printed; associated; controller; drive; capacity; lower</t>
  </si>
  <si>
    <t>0.0003126371612631612</t>
  </si>
  <si>
    <t>0.0002505389178367309</t>
  </si>
  <si>
    <t>2777</t>
  </si>
  <si>
    <t>d630b3b7-eb78-08e3-fd11-6cfcd39a4eb2</t>
  </si>
  <si>
    <t>Poladrone</t>
  </si>
  <si>
    <t>https://www.poladrone.com/</t>
  </si>
  <si>
    <t>Poladrone are a group of passionate individuals united under a common goal to accelerate the upcoming drone revolution.</t>
  </si>
  <si>
    <t>upcoming; united; common goal; revolution; passionate; accelerate; common; individuals; goal</t>
  </si>
  <si>
    <t>0.00007622903505273489</t>
  </si>
  <si>
    <t>2893</t>
  </si>
  <si>
    <t>0.00012278592197509646</t>
  </si>
  <si>
    <t>Certain data and content provided by https://www.crunchbase.com/organization/poladrone</t>
  </si>
  <si>
    <t>2778</t>
  </si>
  <si>
    <t>e7218b6403b045a0d51e6de3ef076c6a</t>
  </si>
  <si>
    <t>TrackPoint Systems, LLC</t>
  </si>
  <si>
    <t>http://www.trackpointsystems.com</t>
  </si>
  <si>
    <t>TrackPoint Systems, LLC designs and develops asset management systems. Its products include Tr/IPS master control unit comprising GSM/GPRS transmitter, GPS receiver, local wireless network transceiver, internal battery, and solar panel; Tr/IPSNET sensors for receiving critical sensory data about clients trailers; Tr/IPSNET temperature sensor that measures temperature inside a refrigerated compartment; Tr/IPSNET cargo sensor; and Tr/IPSNET door sensor, which uses a magnetic sensor to determine when the trailer doors are opened or closed. The company also offers Tr/IPS Web application that allows 24/7 access to trailer data, configuration, and pings, as well as provides standard and customized alerts based on trailer status; and trailer and yard tracking systems. It serves organizations, institutions, businesses, and government agencies that make up the transportation infrastructure; and emergency management and utilities markets. The company was founded in 2005 and is based in Nashville, Tennessee.</t>
  </si>
  <si>
    <t>asset tracking products; TrackPoint Systems; local governments; private industry; TPS; services; LLC.</t>
  </si>
  <si>
    <t>tracking products; tps; services to federal; asset tracking; monitoring services; creative; federal; local governments; discussed; asset; portion; location; governments; products and services; private</t>
  </si>
  <si>
    <t>0.00012513151543919697</t>
  </si>
  <si>
    <t>26563</t>
  </si>
  <si>
    <t>0.00017474479265225897</t>
  </si>
  <si>
    <t>b282d0d40f37dc43027c1403b1f008cd</t>
  </si>
  <si>
    <t>http://www.skeyebv.com</t>
  </si>
  <si>
    <t>Skeye B.V. offers geographic data acquisition using unmanned aircrafts and unmanned aerial inspection services. The company offers aerial survey and mapping, drone inspection, digital terrain model, volume computation, orthophoto mosaic, aerial photography, and aerial video and tour services. It serves clients in the United Kingdom, the Netherlands, Belgium, Germany, Denmark, Norway, Croatia, the United Arab Emirates, Papua New Guinea, Nigeria, Angola, South Africa, Malawi, Namibia, Uganda, India, Borneo, and the United States. The company was founded in 2013 and is based in Leiderdorp, the Netherlands with additional offices in the United Kingdom and Germany.</t>
  </si>
  <si>
    <t>Leiderdorp</t>
  </si>
  <si>
    <t>unmanned aircrafts; tour; terrain model; serves clients; orthophoto; offers aerial; geographic data; drone inspection; digital terrain model; digital terrain; computation; aerial survey; aerial inspection services; mosaic; aerial inspection; inspection services; aerial video; geographic; aircrafts; terrain; data acquisition; aerial photography; volume; survey; acquisition; model; photography; mapping</t>
  </si>
  <si>
    <t>0.0005916454951354436</t>
  </si>
  <si>
    <t>0.00043855263257286956</t>
  </si>
  <si>
    <t>ca463dcec9db8cafd94ce5c775acda84</t>
  </si>
  <si>
    <t>Cicayda, LLC</t>
  </si>
  <si>
    <t>http://www.cicayda.com</t>
  </si>
  <si>
    <t>Cicayda, LLC designs, develops, and delivers hosted eDiscovery software applications, professional managed litigation support services, and eDiscovery consulting and auditing solutions for lawyers. The company offers staccato, an early case assessment solution that culls and reduces data size by deNISTing and de-duping; drone, an ESI production analyzer that gives users a graphic analysis of key people, organizations, dates, and other entities, as well as how they are related in a post-production data set; and fermata, a solution for litigation hold communication management. It also provides eDiscovery processing services, such as pre-processing, budgeting, de-duplication, deNIST filter, email processing, review, production, and quality control. In addition, the company offers eDiscovery consulting services, including audit of eDiscovery expenditures and processes, workflow and process design, data loss prevention methods and systems, new data sources-the Internet of things, litigation hold processes and procedures, email retention policies, social media policies, BYOD and COPE policies, training, managed document review, administration of contracts, expert testimony to establish reasonableness of process, meet and confer preparation, case management conference preparation, proportionality argument analysis and preparation, and search methodology assistance; and document retention policies, data maps, and third party sources of information. It serves customers ranging from solo attorneys to AmLaw 100 law firms. The company provides its solutions through sales professionals in Salt Lake City, Minneapolis, Chicago, Boston, Dallas, and Austin. It also has channel partners in Baltimore, New York, and Louisville; and London, United Kingdom. Cicayda, LLC was incorporated in 2012 and is based in Nashville, Tennessee with a hub office in Minneapolis, Minnesota. It also has an eDiscovery institute and review center in Birmingham, Alabama.</t>
  </si>
  <si>
    <t>8250000</t>
  </si>
  <si>
    <t>ediscovery; eDiscovery data production; eDiscovery software; ediscovery world; eDiscovery services; eDiscovery review; eDiscovery sound; drone icon. drone; review icon. cicayda; pricing icon. cicayda; bonus. value-added services; fermata icon. fermata; professionals. electronic discovery; litigation support software; securely hosted platform; project budgeting certainty; Early Case Assessment; pricesanity. discovery icon2.; creative legal marketing; well-played Mozart symphony.; professional project management; elegant user experience; legal hold software; contemporary Web apps; ultimate user experience; lean UX thinking; data. our services; professional services; cicayda’s software; managed services; well-orchestrated software; torrential swarm; better services; best-of-breed software; ESI analyzer; disruptive technology; services team; communication management; reference model; price disruption; e-discovery-related startup; price transparency; philosophy. lock; law firms; channel partners; social media; one-in-a-million document; smart choice; proprietary search; loud noise</t>
  </si>
  <si>
    <t>litigation; icon; hosted; discovery; software and services; swarm; user experience; privately; review; pricing; elegant; calculate; win; securely; coupled; document; legal; hold; law; managed; noise; goal; web apps; ux; unknown; ultra fast; teamed; support software; superior design; skinny; seeks; price transparency; played; mobile and tablet; mention; managed services; loud; litigation support; lean; lawyers; key data; hosted environment; hit the market; highly scalable; help you find; eyed; embrace; elegant user; elegant simplicity; disruptive technology; discovering; deliverables; cto; contemporary; client satisfaction; certainty; budgeting; boom; bonus; analyzer; acclaim; transparent; philosophy; chance; choice; usability; foster; coding; battle; case; superior; faster; understands; priced; breed; finds; disruption; social media; promise; peace of mind; compelling; accelerated; reviews; beauty; peace; presentation; price; professional services; finding; engaging; ceo; targeting; simplicity; disruptive; analytical; lock; hit; hospitality; predictive; thinking</t>
  </si>
  <si>
    <t>0.0003020967199778646</t>
  </si>
  <si>
    <t>10583</t>
  </si>
  <si>
    <t>0.0003181172049260421</t>
  </si>
  <si>
    <t>2781</t>
  </si>
  <si>
    <t>42ffb1cfe40731ad734647307b2af600</t>
  </si>
  <si>
    <t>Luce, Schwab and Kase Inc.</t>
  </si>
  <si>
    <t>http://www.lskair.com</t>
  </si>
  <si>
    <t>Luce, Schwab and Kase Inc. distributes heating, air conditioning, and refrigeration (HVAC/R) products. The company provides in-wall condensing units; furnaces, evaporator coils, air conditioning condensers, heat pumps, and air handlers; through-the-wall heating and cooling combination units; boilers, hot water tanks, and solar panels; residential baseboard heating systems; thermostats, aquastats, controls, and thermostat wires; electronic air cleaners and humidifiers; HVAC/R parts, accessories, and supplies; and other products. It offers daily delivery to New York, New Jersey, Pennsylvania, Connecticut, and Delaware. The company was founded in 1957 and is based in Fairfield, New Jersey. It has branches in Middlesex, Mt. Laurel, and Lakewood, New Jersey.</t>
  </si>
  <si>
    <t>Fairfield</t>
  </si>
  <si>
    <t>hvac; wall heating; thermostat; offers daily; laurel; handlers; evaporator; electronic air cleaners; electronic air; condensers; branches; baseboard heating; baseboard; air handlers; air cleaners; water tanks; air conditioning; mt; humidifiers; conditioning; coils; condensing; cleaners; wall; furnaces; thermostats; units; heating and cooling; refrigeration; wires; tanks; boilers; daily; heating systems; heat pumps; combination; cooling; hot water; controls; hot; pumps</t>
  </si>
  <si>
    <t>0.000765173914767721</t>
  </si>
  <si>
    <t>5481</t>
  </si>
  <si>
    <t>0.0006853068020513185</t>
  </si>
  <si>
    <t>2782</t>
  </si>
  <si>
    <t>95ec660e5f7cfc7df227b33c8caf0db3</t>
  </si>
  <si>
    <t>Workhorse Group Inc.</t>
  </si>
  <si>
    <t>http://www.workhorse.com</t>
  </si>
  <si>
    <t>Workhorse Group Inc. designs, manufactures, and builds battery-electric vehicles and aircraft in the United States. It operates through two divisions, Automotive and Aviation. The company also develops cloud-based and real-time telematics performance monitoring system that enables fleet operators to optimize energy and route efficiency. Its products include medium duty step vans, light duty pickups, delivery drones, and manned multicopters. The company was formerly known as AMP Holding Inc. and changed its name to Workhorse Group Inc. in April 2015. Workhorse Group Inc. was founded in 2007 and is headquartered in Loveland, Ohio.</t>
  </si>
  <si>
    <t>Loveland</t>
  </si>
  <si>
    <t>JMJ Financial (2); Peak One Investments, LLC; Vista Capital Investments, LLC; Cardinal Capital Group; Kodiak Capital Group, LLC</t>
  </si>
  <si>
    <t>WKHS (Nasdaq Capital Market); 1WO (Deutsche Boerse AG)</t>
  </si>
  <si>
    <t>unmanned aerial delivery; compressed natural gas; electric medium duty; aerial delivery systems; medium duty trucks; step-van chassis manufacture; medium duty buses; base application vehicles; commercial step vans; electric vehicles; gasoline drive systems; technology company; mile delivery systems; electric power train; high-performance electric medium; chassis products; gross vehicle weight; recreational vehicle market; W22 chassis; operators ultimate energy; electric power-train; special use vehicles; emergency vehicles; recreational vehicles; package delivery; product delivery; powertrain products; electric automobiles; electric drive; school buses; medium-duty truck; food service; special use industries; drone delivery; construction equipment; communications equipment; uniform service; normal vehicles; passenger vehicles; hybrid configurations; ratings pounds; auxiliary generator; weight ratings; FAA standards; motor home; update software; route efficiency; E-100; E-GEN</t>
  </si>
  <si>
    <t>medium duty; chassis; aerial delivery; duty; delivery systems; propane; powertrain; power train; duty trucks; compressed; buses; gasoline; ratings; trucks; gen; medium; recreational; train; company's products; truck; natural gas; electric vehicles; electric power; vehicle market; till; system that meets; shuttle; recreational vehicles; recreational vehicle; providing aerial; product delivery; powertrain products; performance electric; para; package delivery; offers designing; military base; mile delivery; metron; manufacture and sell; include trucks; gross; food service; fleet operators; emergency vehicles; electric drive; effective high performance; effective high; drone delivery system; drive systems; delivery system; cost effective high; construction equipment; communications equipment; cng; vans; company's products include; linked; drive; laundry; auxiliary; step; weight; designed to meet; uniform; pounds; drone delivery; automobiles; special; update; mile; transit; passenger; natural; route; normal; configurations; ultimate; meets; faa; fully integrated; school; fleet; functions; motor; comprising; generator; sell; transmission; remotely; designing; conversion; standards; engine; high performance; package; hybrid; food; focuses; base</t>
  </si>
  <si>
    <t>0.00029039453537843275</t>
  </si>
  <si>
    <t>12146</t>
  </si>
  <si>
    <t>0.0005107796788250328</t>
  </si>
  <si>
    <t>7955402f15300c1089bf4a799699e7b8</t>
  </si>
  <si>
    <t>CW Group Holdings Limited</t>
  </si>
  <si>
    <t>http://www.cwgroup-int.com</t>
  </si>
  <si>
    <t>CW Group Holdings Limited, an investment holding company, provides precision engineering solutions, and manufactures and distributes machine tools and components worldwide. It operates through five segments: Precision Engineering Solutions Projects, Sales of Computer Numeric Control Machining Centres, Sales of Components and Parts, After-Sales Technical Support Services, and Renewable Energy Solutions. The company provides industrial solutions related to machine tools, and industrial machinery and equipment encompassing conceptualization and design, production set-up, commissioning, and maintenance of production lines. It offers dies, molds, tools, jigs, and fixtures. The company also designs, manufactures, and trades in precision engineering manufacturing equipment operable under CNC vertical automation; and sells self-manufactured and sourced components and parts, as well as provides maintenance and after-sales technical support services. In addition, it trades in industrial machinery and equipment, and offers related technical testing and analysis services; and manufactures and trades in solar photovoltaic modules and panels. The company serves various industries, such as precision machine tool engineering, electronic/semi-conductor, automotive, oil and gas, marine, construction materials, aerospace, medical, and renewable energy industries in Germany, Switzerland, the Peoples Republic of China, Southeast Asia, Singapore, Japan, India, Indonesia, Malaysia, and Thailand. CW Group Holdings Limited was founded in 1996 and is headquartered in Singapore.</t>
  </si>
  <si>
    <t>27835951</t>
  </si>
  <si>
    <t>1322 (The Stock Exchange of Hong Kong Ltd.)</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</si>
  <si>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t>
  </si>
  <si>
    <t>machinery and equipment; machine tools; industrial machinery; components and parts; trades; engineering solutions; technical support services; technical support; machinery; support services; operable; numeric; molds; modules and panels; manufactures and trades; machine tool; jigs; group holdings; energy industries; encompassing; dies; cw; centres; analysis services; semi conductor; machine; southeast; production lines; solar photovoltaic modules; construction materials; sourced; cnc; manufacturing equipment; machining; fixtures; conductor; manufactures and distributes; holdings; renewable energy solutions; semi; photovoltaic modules; segments; commissioning; manufactured; oil and gas; vertical; lines; marine; tool; solar photovoltaic; medical; energy solutions; automotive; automation</t>
  </si>
  <si>
    <t>0.0001647257674412024</t>
  </si>
  <si>
    <t>5108</t>
  </si>
  <si>
    <t>0.00026243691251248534</t>
  </si>
  <si>
    <t>66458772acc1042996c551eae2af39e7</t>
  </si>
  <si>
    <t>Smappee n.v.</t>
  </si>
  <si>
    <t>http://www.smappee.com</t>
  </si>
  <si>
    <t>Smappee n.v. manufactures and installs home energy monitoring solutions. It offers Smappee and Smappee solar energy monitors that gives real-time energy readings and costs allowing users to switch appliances on and off remotely through its tablet or smartphone iOS, Android, or Windows Phone application. The companys Smappee solar energy monitor also measures the yield of solar panels. In addition, it provides Smappee Pro, an energy management solution. The company serves customers in Belgium and internationally. It offers its products through partners and an online store. The company was founded in 2012 and is headquartered in Kortrijk, West Flanders, Belgium.</t>
  </si>
  <si>
    <t>Kortrijk</t>
  </si>
  <si>
    <t>2700000</t>
  </si>
  <si>
    <t>energy; Smappee; real-time energy readings; Smappee solar energy; home; smartest home energy; installs home energy; energy monitor; energy efficient home; energy management solution; solar energy monitor; solar energy monitors; sustainable energy consumption; electricity consumption; standby power consumption; important electric appliances; energy. energy management.; clip-on sensor; energy management solutions; Windows Phone application; big electricity guzzlers; fuse box; major electrical appliances; simple tap; remote home control; main electrical appliances; smart home; Smart home features; new Comfort Plugs™; unique electrical signature; Smappee app; devices simultaneously monitors; companyâs Smappee; Smappee Pro; energy guzzlers; total energy; free app; energy behaviour; smarter home; Energy ICT; energy providers; appliances talk; single app; smartphone iOS; consumption data; simple installation; real-time overview; solar panels; real-time readings; energy-friendly way</t>
  </si>
  <si>
    <t>energy monitor; readings; water and electricity; tablet or smartphone; real time energy; glance; fuse box; time energy; notice; electricity consumption; electrical appliances; clip; tap; comfort; overview; energy bill; plugs; smarter; fuse; detects; win; app; bill; exactly; energy management; appliances; consumption; learn; switch; remotely; connect; energy consumption; understand; smartphone; wonder; walking; triggers; things devices; takes care; tackling; stove; steps to reduce; start saving; smartest; slogan; sleek design; single sensor; simply connect; simple installation; signature; sacrificing; price tag; prediction; play system; month and year; major electrical; main electrical; learns; invoice; ifttt; ict; government authorities; free app; field of energy; energy providers; energy monitoring solutions; energy management solutions; energy management solution; electric appliances; efficient ways; devices simultaneously; develops innovative; detailed overview; consumption data; commercial companies; behaviour; bedroom; allowing users; affordable solution; affordable and efficient; abnormal; house; associated; tablet; turned; gradually; desire; total energy; solutions for industrial; manufactures and installs; key features; foster; arrive; monitors; save; saving; monitor; phone; internet of things; switched</t>
  </si>
  <si>
    <t>0.00028609213029098774</t>
  </si>
  <si>
    <t>13068</t>
  </si>
  <si>
    <t>0.0005013704975933936</t>
  </si>
  <si>
    <t>2785</t>
  </si>
  <si>
    <t>41f2aff88537912a46ac8b79b05f3116</t>
  </si>
  <si>
    <t>Kitu Systems, Inc.</t>
  </si>
  <si>
    <t>http://www.kitu.io</t>
  </si>
  <si>
    <t>Kitu Systems, Inc. designs, develops, and deploys Internet of Things (IoT) applications. Its IoT technologies include Smart Energy Profile 2.0 (SEP2), an IP-based application protocol specification that provides smart grid services for home and business energy devices; and OpenADR, an industry standard protocol for devices to manage and respond to energy demand response events. The company provides smart electric vehicles charging, smart appliances, and enterprise solar panel management solutions. Its software enables secure and reliable communications from the Thing to the Cloud over various wired and wireless networks. The companys solutions are used in home energy management, photovoltaic solar systems, smart appliances, electric vehicle charge management, and specific industrial applications. Its customers include enterprises, smart device manufacturers, semiconductor manufacturers, and automotive companies. The company was formerly known as Grid2Home Inc. and changed its name to Kitu Systems, Inc. in March 2015. Kitu Systems, Inc. was founded in 2009 and is based in San Diego, California.</t>
  </si>
  <si>
    <t>8450000</t>
  </si>
  <si>
    <t>Granite Ventures, LLC (3)</t>
  </si>
  <si>
    <t>G2H-SE2 Software; Smart Grid; smart energy; Smart Grid ecosystem; smart device manufacturers; protocol stack; physical layers; multiple physical layers; complete software solutions; smart meters; communications software company; standards-based Smart Energy; Smart Grid market.; various semiconductor platforms; Grid2Home Smart Energy; electric vehicle; communications protocol stack; standards-compliant G2H-SE2 Software; wireless networks; hardware architecture; G2H-SE2 Protocol Stack; network protocol layers; HAN semiconductor platforms; delivers complete software; G2H protocol stack; semiconductor manufacturers; highest consumer satisfaction; automotive companies; flexible licensing model; household appliances; G2H-SE2™ Software; interoperability presents; reference applications; maximum flexibility; connectivity technologies; open standards; technology market; product platforms; multiple standards; biggest return; Grid2Home | Home; application layer; unique value; companyâ€™s products; stations; ease; Operating; integration; tools; components</t>
  </si>
  <si>
    <t>se; smart energy; vehicle charging stations; smart meters; open standards; protocol; smart grid; interoperability; wireless networks; wired and wireless; smart grid ecosystem; smart device; grid ecosystem; ease of integration; device manufacturers; complete software; electric vehicle charging; vehicle charging; household appliances; charging stations; stack; layers; electric vehicle; wired; physical; flexibility; ecosystem; household; seamlessly; software solutions; standards; meters; ease; technology market; standards compliant; smartgrid; smart energy solutions; smart energy products; serves semiconductor; reference applications; including semiconductor; including communications; han; grid market; flawlessly; emerging technology; customers including; communications protocol; architected; platforms; software enables; maximum flexibility; stations; architecture; charging; appliances; communications; customization; html; networks; biggest; presents; adds; licensing; delivers; parallel; forefront; compliant; automotive; overview; wireless; company's products; return on investment; satisfaction; foundation; reference; cleantech; connectivity; challenge; emerging; layer; energy products; supports; component; producing; return; maximum; highest; dedicated; model; major; enabling; energy solutions; flexible</t>
  </si>
  <si>
    <t>0.00040121128244059034</t>
  </si>
  <si>
    <t>15719</t>
  </si>
  <si>
    <t>0.0004346936023709999</t>
  </si>
  <si>
    <t>2786</t>
  </si>
  <si>
    <t>1ee850db197b5df20d0565acf4a7ba2b</t>
  </si>
  <si>
    <t>ARBE Robotics Ltd.</t>
  </si>
  <si>
    <t>http://www.arberobotics.com</t>
  </si>
  <si>
    <t>ARBE Robotics Ltd. develops and delivers radars for the detection of small objects. Its products fit for drones, automotive, and robots. The company was founded in 2015 and is based in Tel Aviv, Israel.</t>
  </si>
  <si>
    <t>Arbe Robotics; Synthetic Aperture Radar; collision avoidance product; electronics. drones. robotics; groundbreaking ultra-low C-SWAP; automotive. autonomous vehicles.; patented processing code.; unique mathematical approach; Swarm platform; obstacle distance; sensing module; 300 meters; real time; high resolution; SAR; velocity; direction; ability; industry; mapping; range; unit; Size; Weight</t>
  </si>
  <si>
    <t>radar; synthetic aperture radar; synthetic aperture; sar; robotics builds; processing unit; mathematical; drones and swarm; aperture radar; swap; swarm; ultra low; collision avoidance; aperture; synthetic; groundbreaking; obstacle; velocity; collision; autonomous vehicles; automotive; fully autonomous; avoidance; code; distance; direction; high resolution; meters; detect; consists; resolution; sensing; weight; ultra; consumer electronics; patented; builds; approach; ability; unit; size; mapping</t>
  </si>
  <si>
    <t>0.0005262502384466729</t>
  </si>
  <si>
    <t>18330</t>
  </si>
  <si>
    <t>0.0005418169931701294</t>
  </si>
  <si>
    <t>2787</t>
  </si>
  <si>
    <t>3a5130c562d611abd39b5f5b35ddb39a</t>
  </si>
  <si>
    <t>Sysveo, SAS</t>
  </si>
  <si>
    <t>http://www.sysveo.fr</t>
  </si>
  <si>
    <t>Sysveo, SAS manufactures drones. The company also develops augmented reality software for drones. Sysveo, SAS was incorporated in 2013 and is based in Saint-Geours-de-Maremne, France.</t>
  </si>
  <si>
    <t>Saint-Geours-de-Maremne</t>
  </si>
  <si>
    <t>professional drones; servicer; seller; Sysveo; applications</t>
  </si>
  <si>
    <t>seller; professional drones</t>
  </si>
  <si>
    <t>0.00008146806620380448</t>
  </si>
  <si>
    <t>3771</t>
  </si>
  <si>
    <t>0.00013115562115030446</t>
  </si>
  <si>
    <t>2788</t>
  </si>
  <si>
    <t>8adb1b466dbdbf1ec5112a8fbd64468e</t>
  </si>
  <si>
    <t>acdc LED Ltd.</t>
  </si>
  <si>
    <t>http://www.acdclighting.co.uk</t>
  </si>
  <si>
    <t>acdc LED Ltd. designs and manufactures architectural LED and cold cathode lighting solutions. The companys LED products include architectural down lights, in-ground and surface exteriors, linear, low glare recessed products, recessed and surface mounts, and wall washes. It offers technical and design advice to architects, engineers, and lighting designers worldwide. The company provides its products through a network of distributors in the United Kingdom and internationally. acdc LED Ltd. was founded in 1978 and is based in Barrowford, United Kingdom. As of September 7, 2015, acdc LED Ltd. operates as a subsidiary of Zumtobel Group AG.</t>
  </si>
  <si>
    <t>Barrowford</t>
  </si>
  <si>
    <t>Zumtobel Group AG</t>
  </si>
  <si>
    <t>led lighting systems; ACDC Led Lights; ACDC LED Lighting; glare recessed products; Commercial LED lighting; cold cathode lighting; early LED lighting; acdc products; acdc product; highest quality products; consistent quality products; renewable energy systems; Air Conditioning Systems; family owned business; solar panels/ Controllers; Watt Metal Halide; Renewable Energy knowledge; Brisbane Western Suburbs; low output product; traditional light sources; pretty tricky environments; exceptional color rendering; Flood lights; strip lights; design advice; surface exteriors; lighting industry; wall washes; Ltd. designs; surface mounts; Fuss  full assistance; Honest advice; Caravanning Camping; LEDs; Watt Halogen; stand-alone buildings; Sumner Park; main show room; everyday needs; product design; large range; carbon footprint; competitive prices; design teams; high quality; high volume; energy usage; broader range; high degree; assembly lines</t>
  </si>
  <si>
    <t>recessed; led lighting systems; led lighting; leds; quality products; advice; thinking; led lights; constantly; lighting systems; teams; color; watt; washes; updating; technologies to achieve; suburbs; specialise; rugged environments; reputable manufacturers; reducing your carbon; recessed and surface; provide the highest; products are installed; product applications; offers technical; metal halide; low output; low glare; lighting industry; light sources; led products; large range; highest quality products; halogen; halide; grey; genuine; fuss; forward thinking; finishes; fast moving; exteriors; equally; develop products; designers worldwide; deliver high; cope; committed to helping; commercial led; combined experience; changing technology; caravanning; brightest; attention to detail; architectural led; anodized; achieve this goal; glare; flood lights; family owned; broader; architectural; located; researching; reputable; products and systems; honest; historically; high degree; competitive prices; cathode; rendering; pretty; game changing; air conditioning systems; usage; western; incredible; conditioning systems; comparable; delivering; seek; network of distributors; strip; lighting solutions; environments; totally; climate change; flood; choosing; skilled; represent; paint; consistent; range of solar; finish; energy usage; detail; aware</t>
  </si>
  <si>
    <t>0.00008811957961780048</t>
  </si>
  <si>
    <t>0.00012733949007940633</t>
  </si>
  <si>
    <t>2789</t>
  </si>
  <si>
    <t>80935ce2-773e-8851-4b67-f78b9686d3bf</t>
  </si>
  <si>
    <t>fathom drone</t>
  </si>
  <si>
    <t>Fathom is a user-friendly, intuitive, portable underwater drone that the user can control with an app on a smart device from a dry location. Fathom is an affordable smartphone integrated underwater drone. Sign up for our newsletter to receive updates about the launch.</t>
  </si>
  <si>
    <t>0.00036418582373883306</t>
  </si>
  <si>
    <t>Certain data and content provided by https://www.crunchbase.com/organization/fathom-drone</t>
  </si>
  <si>
    <t>2790</t>
  </si>
  <si>
    <t>4471598d4032729ad509da0158e0a722</t>
  </si>
  <si>
    <t>New Energy Systems Group</t>
  </si>
  <si>
    <t>http://www.newenergysystemsgroup.com</t>
  </si>
  <si>
    <t>New Energy Systems Group, through its subsidiaries, engages in the research, development, manufacture, and distribution of mobile power products, solar panels, and solar related products primarily in China. The company offers portable mobile power products primarily for use in portable consumer electronic devices, such as smartphones, laptops, digital cameras, digital camcorders, MP3 players, PMPs, PDAs, and PSPs. It markets its mobile power products directly through its distribution channels retail networks under the Anytone brand name in China, as well as through private labels internationally. The company also produces and markets solar panels and other solar-related products, such as solar lights, solar street lights, solar traffic lights, solar landscape lights, solar power system equipment, and other solar related application products to solar construction and installation companies. The company was formerly known as China Digital Communication Group and changed its name to New Energy Systems Group in November 2009. New Energy Systems Group was incorporated in 2001 and is headquartered in Shenzhen, China.</t>
  </si>
  <si>
    <t>51049507</t>
  </si>
  <si>
    <t>NEWN (Pink Sheets LLC); C1KN (Deutsche Boerse AG); C1K (XETRA Trading Platform); C1KN (Boerse-Stuttgart)</t>
  </si>
  <si>
    <t>mobile power products; mobile power; solar related products; power products; traffic lights; systems group; system equipment; solar traffic; products to solar; produces and markets; portable mobile; portable consumer; landscape lights; distribution channels; digital camcorders; consumer electronic; construction and installation; camcorders; application products; products directly; pdas; markets solar panels; offers portable; installation companies; labels; solar street lights; mp players; solar lights; digital cameras; markets solar; landscape; channels; solar street; mp; street lights; solar power system; electronic devices; smartphones; players; laptops; power system; subsidiaries; traffic; street; brand; networks; energy systems; retail; directly; private</t>
  </si>
  <si>
    <t>0.00008233596480012243</t>
  </si>
  <si>
    <t>12194</t>
  </si>
  <si>
    <t>0.00011897279003165209</t>
  </si>
  <si>
    <t>3851858d20a0c9927e1af9fb85352de2</t>
  </si>
  <si>
    <t>EN Technologies Inc.</t>
  </si>
  <si>
    <t>http://www.entech.biz</t>
  </si>
  <si>
    <t>EN Technologies Inc. manufactures and supplies plasma power supply, power switchgear, and smart grid systems. It offers power electronics systems, such as semiconductor/LCD production equipment, plasma surface treatment systems, energy storage systems, power stations, and magnetron sputtering power supplies for semiconductor, flat panel display, solar cell, and industrial coating industries. The company also provides protection instruments, including distribution switches, MV circuit breakers, and gas insulated load break switches; and smart grid systems, which include smart grid connected bi-directional power conversion systems, battery chargers, and quick/slow/on board chargers for electric vehicles. It serves customers through its direct and dealer/agent sales network in South Korea, Japan, Taiwan, China, and other countries. The company was founded in 2003 and is based in Gunpo, South Korea.</t>
  </si>
  <si>
    <t>Gunpo</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</si>
  <si>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t>
  </si>
  <si>
    <t>smart grid; grid systems; plasma; switches; surface treatment; sales network; power electronics systems; mv; magnetron sputtering; magnetron; industrial coating; include smart; electronics systems; conversion systems; bi directional; switchgear; treatment systems; circuit breakers; directional; breakers; chargers; sputtering; offers power; energy storage systems; en; agent; serves customers; bi; slow; dealer; production equipment; storage systems; power stations; power conversion; insulated; power electronics; break; battery chargers; grid connected; power supplies; electric vehicles; manufactures and supplies; flat panel display; panel display; power supply; lcd; instruments; quick; energy storage; load; countries; coating; treatment; circuit; conversion; solar cell; board; stations; flat panel; display; connected</t>
  </si>
  <si>
    <t>0.0002510851883541182</t>
  </si>
  <si>
    <t>0.0001976382864172756</t>
  </si>
  <si>
    <t>2792</t>
  </si>
  <si>
    <t>d8f99f43-d79e-f169-b58a-5f2ab09193e7</t>
  </si>
  <si>
    <t>Planck Aerosystems</t>
  </si>
  <si>
    <t>http://www.planckaero.com</t>
  </si>
  <si>
    <t>Drones for the global maritime industry, including precision landing on moving platforms and object detection, locating, and tracking.</t>
  </si>
  <si>
    <t>precision landing; moving platforms; including precision; object detection; locating; object; maritime; computer vision; landing; moving; platforms; detection</t>
  </si>
  <si>
    <t>0.000325960707957337</t>
  </si>
  <si>
    <t>0.00030669765148878564</t>
  </si>
  <si>
    <t>Certain data and content provided by https://www.crunchbase.com/organization/planck-aerosystems</t>
  </si>
  <si>
    <t>2793</t>
  </si>
  <si>
    <t>2ffac14c8564b676dae94bef49ee8f3e</t>
  </si>
  <si>
    <t>Sunshine Solar Systems, Inc.</t>
  </si>
  <si>
    <t>http://www.sunshinesolarsystemsinc.com</t>
  </si>
  <si>
    <t>Sunshine Solar Systems, Inc. engages in designing, constructing, marketing, installing, and maintaining photovoltaic solar power systems for residences and commercial buildings. The company also provides financing options, as well as assistance in purchasing or selling certificates for solar power systems. Sunshine Solar Systems, Inc. was founded in 2001 and is based in Neptune, New Jersey.</t>
  </si>
  <si>
    <t>Neptune</t>
  </si>
  <si>
    <t>solar panels; pv solar systems; metering solar systems; PV Solar Panels; string inverter; solar power systems; Poly-Crystalline solar panels; Standard string inverter; hybrid string inverter; photovoltaic solar power; PV net metering; voltage DC volts; panel mounting hardware; complete net metering; net power meter; power optimizers; photovoltaic PV; micro inverter; string voltage; AC voltage; DC Voltage; commercial buildings; financing options; power company; power optimizer; engineering example; partial shading; different plains; inverters; types; residences; marketing; sunlight; assistance; information; installation; certificates; credits; Mono-Crystalline; instructions; enphase; strings</t>
  </si>
  <si>
    <t>types of pv; pv solar systems; power optimizers; string; volts; optimizers; net metering; pv solar; poly crystalline; net; voltage; metering; solar systems; poly; inverter; solar power systems; crystalline; voltage dc; string voltage; solaredge; solar panels installed; residences and commercial; power optimizer; poly crystalline solar; plains; partial shading; panels to provide; panels or solar; panels installed; panels are wired; panel mounting hardware; net power; inverters to convert; high voltage dc; enphase; dc voltage; current and voltage; crystalline solar panels; crystalline and mono; convert the dc; photovoltaic solar power; optimizer; micro inverters; strings; residences; pv solar panels; constructing; solar panel mounting; partial; panel mounting; micro inverter; mounting hardware; engages in designing; earn; crystalline solar; certificates; ac; financing options; instructions; dangerous; mounting; power systems; types; dc; mono crystalline; wired; commercial buildings; high voltage; credits; shading; panels and solar; solar power system; purchasing; maintaining; pv system; assistance; mono; selling; power system; meter; optimize; example; convert; installing; third; designing; solar system; photovoltaic solar; series; hybrid; financing; require; sunlight; type; install; marketing; options</t>
  </si>
  <si>
    <t>0.0002942722801849117</t>
  </si>
  <si>
    <t>20908</t>
  </si>
  <si>
    <t>0.0003191460020056144</t>
  </si>
  <si>
    <t>736fc67444e97853143b378774a2c82c</t>
  </si>
  <si>
    <t>Consert, Inc.</t>
  </si>
  <si>
    <t>http://www.ge.com/content/consert-inc</t>
  </si>
  <si>
    <t>Consert, Inc. develops real time, integrated, intelligent load management solutions for utilities. The company offers Virtual Peak Plant (VPP) that provides forecasting and capacity management, real-time outage management information, and remote service connections. Consert, Inc. was formerly known as Cleartricity, Inc. and changed its name to Consert, Inc. in January, 2009. Consert, Inc. was founded in 2008 and is based in San Antonio, Texas. As of February 6, 2013, Consert, Inc. operates as a subsidiary of Landis+Gyr Inc.</t>
  </si>
  <si>
    <t>38050000</t>
  </si>
  <si>
    <t>GE Energy Financial Services; QUALCOMM Ventures; Constellation Energy Group, Inc.; Verizon Ventures</t>
  </si>
  <si>
    <t>Toshiba Corporation; Landis+Gyr Group  AG</t>
  </si>
  <si>
    <t>energy consumption; conservation voltage reduction; load management; intelligent load management; energy conservation; energy management; home area network; intermittent energy resources; carbon credits; UTILITY COST SAVINGS; updates. outage detection.; firmware updates. outage; NEWLY REALIZED REVENUES; outage detection. line; LOAD MANAGEMENT TECHNOLOGY; FULLY-INTEGRATED LOAD MANAGEMENT; loss reduction. conservation; reduction. conservation voltage; operating costs; utilities; untapped revenue streams; energy management systems; CRITICAL PEAK PRICING; Energy Management Solution; CONCERTED UTILITY COST; effective control mechanisms; events. remote software; detection. line loss; line loss reduction.; generation capital expenditures; alternative pricing programs; Access spinning reserves; actionable data feeds; consumer energy savings; address peak load; peak energy demand; accurate carbon credits; UTILITY OPERATING COSTS; operational savings; consert; renewable energy; energy management profile; supply-side energy distribution; peak load events; energy conservation levels; intelligent load measurement; major energy consuming; energy bill savings; energy portfolio standards; vehicles. intelligent load</t>
  </si>
  <si>
    <t>load management; verifiable; reserves; measurable; carbon credits; operating costs; voltage reduction; revenue streams; operational savings; enables utilities; dr; ami; outage; energy conservation; conservation; cost savings; web portal; water metering; valuable services; untapped; spinning; software and firmware; secure communications; reduce energy consumption; reads; pricing programs; preserve; peak load; opt; multiplied; monetizing; measurement and verification; internet enabled device; internet enabled; homes and small; helps reduce; expenditures; existing ami; energy reserves; energy and carbon; enabled device; dramatic savings; data feeds; area network; ability to integrate; revenue; revenues; equal; pricing; credits; utilities; load; intermittent; actionable data; trim; newly; energy demand; dramatic; cash flow; streams; peak; attributes; reduce energy; empowering; aggregate; aids; portal; percent; small businesses; realized; firmware; energy consumption; feeds; savings; metering; reduction; verify; implement; adds; consumers; updates; mechanisms; energy resources; converting; cash; energy management; verification; comfort; perform; events; electric vehicles; meter; consumption; opportunity; loss; improves; actionable; voltage; carbon; operational</t>
  </si>
  <si>
    <t>0.00028540564553575633</t>
  </si>
  <si>
    <t>3410</t>
  </si>
  <si>
    <t>0.0003282839459259218</t>
  </si>
  <si>
    <t>2795</t>
  </si>
  <si>
    <t>d47466bf5d863cb420c31dea998a9bf5</t>
  </si>
  <si>
    <t>Sandtoft Roof Tiles Ltd.</t>
  </si>
  <si>
    <t>Sandtoft Roof Tiles Ltd. develops, manufactures, and sells roofing products in the United Kingdom. The company offers clay and concrete tiles, traditional plain tiles, pantiles, and recycled slates; handmade roof tiles and fittings for conservation and restoration projects; and decorative ridges and finials, ventilation and dry roofing products, tile nails and clips, and eave and verge clips. It also provides solar panels for homes and businesses. The company was founded in 1904 and is based in Doncaster, United Kingdom with distribution centers in Surrey and Kidderminster, United Kingdom. As of January 11, 2008, Sandtoft Roof Tiles Ltd. operates as a subsidiary of Wienerberger AG.</t>
  </si>
  <si>
    <t>Doncaster</t>
  </si>
  <si>
    <t>Wienerberger AG</t>
  </si>
  <si>
    <t>roof tiles; roofing products; tiles; clips; verge; traditional plain; slates; ridges; restoration; plain tiles; plain; nails; handmade; eave; conservation and restoration; clay and concrete; clay; roofing; panels for homes; recycled; decorative; tile; homes and businesses; concrete; dry; fittings; conservation; ventilation; traditional; homes</t>
  </si>
  <si>
    <t>0.0003778125774272778</t>
  </si>
  <si>
    <t>16082</t>
  </si>
  <si>
    <t>0.0003619565813006022</t>
  </si>
  <si>
    <t>10fa03ab-0d58-a203-c1bb-1b5bc8eb125e</t>
  </si>
  <si>
    <t>G3T LiV3 Inc</t>
  </si>
  <si>
    <t>http://www.g3tliv3.com</t>
  </si>
  <si>
    <t>Video Game Artificial Intelligence Softwares. G3T LiV3 Inc is an Autonomous Systems Developer with experience in Video Game Artificial Intelligence, Physics Engines, Advanced Defense Robotics, various open-source gaming platforms, reconnaissance drones, and all other autonomous systems.</t>
  </si>
  <si>
    <t>autonomous systems; video game; game; systems developer; softwares; reconnaissance drones; experience in video; developer with experience; advanced defense; artificial intelligence; artificial; physics; reconnaissance; engines; open source; gaming; developer; defense; platforms</t>
  </si>
  <si>
    <t>0.000166800874397745</t>
  </si>
  <si>
    <t>0.00017457008836322337</t>
  </si>
  <si>
    <t>Certain data and content provided by https://www.crunchbase.com/organization/g3t-liv3-inc</t>
  </si>
  <si>
    <t>5bd9a6b8de2947eb14da00b9cd013b35</t>
  </si>
  <si>
    <t>BioDrone</t>
  </si>
  <si>
    <t>http://www.biodrone.com.ar</t>
  </si>
  <si>
    <t>BioDrone develops an integrated detection, evaluation, and immediate application system that combines electronic sensor technology with drones. The company operates cloud software, processes the information from the traps and allows customers to have a constant monitoring of the service of control and application of agrochemicals. BioDrone is based in Argentina.</t>
  </si>
  <si>
    <t>Argentina</t>
  </si>
  <si>
    <t>traps; constant monitoring; cloud software; allows customers; sensor technology; constant; evaluation; combines; detection; processes; sensor</t>
  </si>
  <si>
    <t>0.00008478984900081071</t>
  </si>
  <si>
    <t>4525</t>
  </si>
  <si>
    <t>0.00016771534404126065</t>
  </si>
  <si>
    <t>2798</t>
  </si>
  <si>
    <t>8a35b2320250a88adef03dce9f8970e6</t>
  </si>
  <si>
    <t>Dipper</t>
  </si>
  <si>
    <t>http://www.dipper3d.com</t>
  </si>
  <si>
    <t>Dipper develops 3D Simulation software and offers data processing for cities, natural resources, and airport safety. The company is based in Enschede, the Netherlands.</t>
  </si>
  <si>
    <t>Startupbootcamp Holding Ltd.; Startupbootcamp Smart City &amp; Living</t>
  </si>
  <si>
    <t>DIPPER 3D MODEL; Dipper 3D building; airborne lidar data; Highly accurate classification; 3D land scene; Automatic classification tools; 3D models; powerful data source; precise roof shape; common used format; detailed solar panel; energy consumption information; Dipper technology; 3D Simulation; 3D service; 3D information; 3D printing; 3D data; accurate result; data processing; compute damages; natural resources; airport safety; power corridors; Good quality; power corridor; LOD2 model; power line; communicate disasters; meteorological data; analysis risks; wonderful visualization; model cam; Unreal Engine; plane relief; installation plane; Line Demo; street objects; roof orientation; building location; solar panels; customer needs; maps; buildings; .shp; .dxf; pylon; ArcGIS; asserts; software</t>
  </si>
  <si>
    <t>compute; lidar; lidar data; imported; maps; highly accurate; disasters; classification; models; read; plane; visualization; detailed; accurate; objects; model; combining; users to easily; unreal; unity; texture; systems are provided; suggestions; solar potential; roof shape; reliable solar; pylon; provide detailed; provide customized; provide a solution; powerful data; offers data; meteorological data; meteorological; kml; illustrations; good quality; flooding; evacuation; enriched; detailed solar; detailed d maps; derive; data source; damages; corridor; building models; building location; automatic classification; autocad; arcgis; smart solar; slope; corridors; printing; demo; gifts; cam; exported; provided; scene; customized; happen; airport; ready; trees; natural resources; easily; data processing; prevent; orientation; risks; relief; format; communicate; cities; apply; details; accurately; solar panel installation; shape; simulation; panel installation; airborne; disaster; energy consumption; printed; suitable; optimized; precise; window; common; street; good; engine; result; risk; powerful; automatic; consumption</t>
  </si>
  <si>
    <t>0.00012537444876013876</t>
  </si>
  <si>
    <t>0.0001738420669346092</t>
  </si>
  <si>
    <t>2799</t>
  </si>
  <si>
    <t>eab80d74430b00c4e628d7729d54cd8b</t>
  </si>
  <si>
    <t>Skyline Solar, Inc.</t>
  </si>
  <si>
    <t>http://www.skyline-solar.com</t>
  </si>
  <si>
    <t>Skyline Solar, Inc. manufactures silicon based solar photovoltaic power systems that are used to produce power for commercial, industrial, and utility-scale deployments. The company was founded in 2007 and is based in Mountain View, California.</t>
  </si>
  <si>
    <t>25600000</t>
  </si>
  <si>
    <t>Firsthand Technology Value Fund, Inc.; New Enterprise Associates; Firsthand Capital Management, Inc.</t>
  </si>
  <si>
    <t>skyline; durable reflector materials; industry-proven silicon cells; Skyline Solar; single-axis tracking; solar power  Skyline; Skyline HGS; Skyline SolarOs High; Skyline X14 PV; Skyline X14 Panels; High Gain Solar; flat panel systems; traditional flat panel; medium-concentration photovoltaic systems; Skyline systems; Skyline Reflectors; Skyline Integrated; Skyline Tracker; Skyline’s architecture; silicon PV cells; Solar Energy Systems; integrated single-axis tracker; incorporate industry-proven silicon; traditional solar panels; solar industry; large solar fields; experiences solar concentration; systems. high gain; scale solar markets; financial payback; adjacent arrays; sunny locations; commodity materials; vast scale; industry’s path; efficiency mono-silicon cells; times more energy; high efficiency; high wind loads; solar pv; high energy yield; highly durable bushings; equivalent power production; glass cover plate; multiple cell suppliers; smaller surface area; tight optical coupling; readily available components</t>
  </si>
  <si>
    <t>reflector; single axis tracking; reflectors; industry proven; high gain; easy to deploy; single axis; silicon cells; axis tracking; solar manufactures; cpv; traditional flat panel; traditional flat; times more energy; ten times; solar manufactures high; rows; path to grid; gram; flat panel systems; concentration photovoltaic; concentrating photovoltaic; commodity materials; concentrating; incorporate; concentration; adjacent; manufactures high; scalability; arrays; commodity; accelerating; axis; gain; durable; parity; grid parity; tracker; manufacturing processes; vast; sunny; deploy; proven; ten; degrees; concentrated; ground mounted; payback; dramatically; trackers; improves; plate; photovoltaic systems; path; panel systems; scale solar; smaller; commercial solar; times; side; medium; withstand high wind; withstand high; wind loads; utility solar; three main components; systems delivers; solar markets; solar fields; smaller surface; slewing; single axis tracker; silicon pv cells; side by side; quit; proven reliability; proprietary cell; power components; operating life; multiple cell; mountain view; mono silicon; maximizes energy production; maximizes energy; maximize output; materials and processes; main components; low installed; late; large solar; installed cost; industrial control; industrial and utility; highly durable; high wind loads; high energy yield; high efficiency mono; high dni; glass cover plate; glass cover</t>
  </si>
  <si>
    <t>0.0007377691237368322</t>
  </si>
  <si>
    <t>7845</t>
  </si>
  <si>
    <t>0.0007168543361729297</t>
  </si>
  <si>
    <t>2800</t>
  </si>
  <si>
    <t>a09b71e3-4ca3-145a-ebc2-f5fe067fc4ff</t>
  </si>
  <si>
    <t>Infinite Energy</t>
  </si>
  <si>
    <t>http://www.infiniteenergy.com.au</t>
  </si>
  <si>
    <t>Australia's Leading Solar Company. Infinite Energy is fully Australian owned and operated. Based in Perth, they provide high quality, custom designed solar power systems to residential and commercial clients Australian wide.
What makes a quality solar power system ?
Quality panels from the world's leading brands.
State of the art inverters from SMA and Aurora.
Quality Australian made solar mountings.
First class design and installation.
Dedicated after sales service.
Superior locally based warranties.</t>
  </si>
  <si>
    <t>South Perth</t>
  </si>
  <si>
    <t>australian; world's leading brands; systems to residential; quality solar power; quality panels; provide high quality; owned and operated; mountings; leading brands; designed solar power; designed solar; custom designed solar; commercial clients; class design; australia's leading; infinite; sma; sales service; leading solar; custom designed; warranties; provide high; world's leading; quality solar; locally; solar power system; design and installation; owned; power system; solar power systems; operated; brands; residential and commercial; superior; art; energy efficiency; dedicated; class; power systems; high quality</t>
  </si>
  <si>
    <t>0.0003397371232527064</t>
  </si>
  <si>
    <t>38662</t>
  </si>
  <si>
    <t>0.00039043180510784205</t>
  </si>
  <si>
    <t>Certain data and content provided by https://www.crunchbase.com/organization/infinite-energy</t>
  </si>
  <si>
    <t>2801</t>
  </si>
  <si>
    <t>a76ba96719c206db7159d473704ea957</t>
  </si>
  <si>
    <t>HouseLens, Inc.</t>
  </si>
  <si>
    <t>http://houselens.com</t>
  </si>
  <si>
    <t>HouseLens, Inc. provides visual marketing solutions for the real estate sector. The company offers videos to deliver engaged and motivated leads for listings, agents, and brokers; and 3D models and 2D floor plans. It also provides professional, twilight, elevated, and high-dynamic resolution photography solutions; drone photos and videos for estate homes and waterfront properties; a video application; and email marketing solutions. HouseLens, Inc. was formerly known as Crefeld Enterprises Inc. and changed its name to HouseLens, Inc. in August 2013. HouseLens, Inc. was founded in 2002 and is based in Nashville, Tennessee.</t>
  </si>
  <si>
    <t>4764290</t>
  </si>
  <si>
    <t>real estate; real estate video; estate video marketing; full-motion walk-through video; walk-through video tours; real estate listings; commercial real estate; video marketing solutions; walk-through video tour; 48-hour turnaround; stand-alone video editing; visual presence; agent bios; video house tours; stand-alone post-production services; tourism promotion; competitive prices; mobile apps; custom mobile apps; complete marketing platform; simple professional headshots; corporate training films; online open house; custom agent bios; contains custom bumper; better prices. advertising; better-quality prospects; largest provider; listing presentations; brokerage videos</t>
  </si>
  <si>
    <t>agent; real estate listings; listings; full motion; estate listings; listing; walk; studio; brokerage; presence; viewers; tourism promotion; prospects; process is designed; post production; nation's largest; marketing solutions; largest provider; green screen; easy and affordable; commercial real estate; commercial real; better quality; attract; add ons; ons; artists; turnaround; presentations; competitive prices; tourism; promotion; real estate; estate; mobile apps; buyers; videography; win; prices; feel; videos; they're; screen; marketing; motion; rental; hour; brand; photos; post; apps; wrong; video tour; video editing; video and photos; video and photo; tour; technology to create; special effects; shoots; service solution; realtors; qr; prove; professional voice; professional photos; production services; photo studios; package includes; mortar; marketing platform; loyalty; kind of project; image stabilization; hdr; full service solution; full advantage; flyer; editors; creating a visual; corporate training; commercials; bumper; brick and mortar; brand exposure; art facilities; youtube; showcase; sellers; pet; maximum flexibility; stand; better; printable; brick; residential and commercial; sell; faster; add; studios</t>
  </si>
  <si>
    <t>0.0005473974335074662</t>
  </si>
  <si>
    <t>24960</t>
  </si>
  <si>
    <t>0.00046155017581324664</t>
  </si>
  <si>
    <t>2802</t>
  </si>
  <si>
    <t>ebab7c72-6feb-6861-9938-5cf751724a41</t>
  </si>
  <si>
    <t>Dronefly</t>
  </si>
  <si>
    <t>https://www.dronefly.com/</t>
  </si>
  <si>
    <t>DroneFly is a leader in the drone aerospace Industry. They are currently focus and sell the consumer drones + accessories.
Dronefly was created back in 2012 when the world was in need of a cool place to buy drones.  Their goal was to create an online store where they focused on the coolest drones and accessories.
their customers and their teams hard work, Dronefly has been ranked the best place to buy a Drone.
They focus on customer service, fast shipping, and everything you can expect and more!  All of their sales and staff members fly drones as well.   they not only want to provide a great place to buy drones, but also offer their knowledge and experience to their customers.</t>
  </si>
  <si>
    <t>Canoga Park</t>
  </si>
  <si>
    <t>place to buy; buy drones; buy; place; hard work; fast shipping; drones as well; drones and accessories; create an online; coolest; consumer drones; buy a drone; aerospace industry; ranked; fly drones; knowledge and experience; online store; expect; cool; customer service; staff; members; shipping; teams; hard; sell; knowledge; goal; great; store; created; fast; leader; focused; fly</t>
  </si>
  <si>
    <t>0.000296191330845393</t>
  </si>
  <si>
    <t>16072</t>
  </si>
  <si>
    <t>0.00036399137078611365</t>
  </si>
  <si>
    <t>Certain data and content provided by https://www.crunchbase.com/organization/dronefly</t>
  </si>
  <si>
    <t>2803</t>
  </si>
  <si>
    <t>a158da8685892ef480a32b3379abcd2e</t>
  </si>
  <si>
    <t>Advanced Photovoltaic Applications BV</t>
  </si>
  <si>
    <t>http://www.agroup-corp.com</t>
  </si>
  <si>
    <t>Advanced Photovoltaic Applications BV develops and produces solar cells/panels in the Netherlands. The company was founded in 2005 and is based in Leeuwarden, the Netherlands.</t>
  </si>
  <si>
    <t>Leeuwarden</t>
  </si>
  <si>
    <t>Friesland</t>
  </si>
  <si>
    <t>produces solar cells; photovoltaic applications; produces solar; develops and produces</t>
  </si>
  <si>
    <t>0.00007584899079805347</t>
  </si>
  <si>
    <t>0.00010379405349857465</t>
  </si>
  <si>
    <t>2804</t>
  </si>
  <si>
    <t>29d7b1b0-93d8-dbd0-6760-818d67a0e1e9</t>
  </si>
  <si>
    <t>SmartC2 Inc</t>
  </si>
  <si>
    <t>http://www.smartc2.com</t>
  </si>
  <si>
    <t>Software to manage business operations end-to-end. SmartC2 provides its clients with software solutions that manage business operations. Its primary product, VirtualAirBoss, provides its users with all the information and data points they need about customers, crew, aircraft, certifications, and emergency procedures.
SmartC2’s products also provide its users with reports they need on a tablet, smartphone, or laptop, while automatically tracking hours, project, personnel, equipment, maintenance, compliance, imagery, and invoicing details.
Virtual AirBoss was established in 2014 and is based in North Dakota, United States.</t>
  </si>
  <si>
    <t>Grand Forks</t>
  </si>
  <si>
    <t>business operations; software to manage; primary product; invoicing; data points; certifications; procedures; laptop; crew; manage; software solutions; details; personnel; reports; compliance; primary; smartphone; tablet; points; imagery; hours; automatically; emergency</t>
  </si>
  <si>
    <t>0.00024776279777197874</t>
  </si>
  <si>
    <t>11563</t>
  </si>
  <si>
    <t>0.0002683334657544223</t>
  </si>
  <si>
    <t>Certain data and content provided by https://www.crunchbase.com/organization/smartc2-inc</t>
  </si>
  <si>
    <t>2805</t>
  </si>
  <si>
    <t>d2859f6d0a6214f984b8754ae3e8cb4f</t>
  </si>
  <si>
    <t>LeapMind Inc.</t>
  </si>
  <si>
    <t>http://leapmind.io</t>
  </si>
  <si>
    <t>LeapMind Inc. develops a photo analysis technology. The company was founded in 2012 and is headquartered in Tokyo, Japan.</t>
  </si>
  <si>
    <t>3381570</t>
  </si>
  <si>
    <t>ITOCHU Technology Ventures, Inc.; Archetype Ventures; Visionnaire Ventures</t>
  </si>
  <si>
    <t>deep learning; deep learning technology; deep learning technologies; ultra-compact deep learning; photo analysis technology; deep learning environment; black star; new Internet experience; frugal computing environment; machine abnormality detection; business development. business; systems. business intelligence; small computing environments; smart home appliances; IoT devices; IoT era; mirror-type device; compact Learning; mirror device; centralized management; Deep Insight; SNS data; automatic tagging; consumer electronics; Juiz Platform; new value; image data; prepared recipe; travel information; image identification; business solutions; coin-sized CPU; small computer environments; enterprise users; joint R&amp;D; major companies; systems solutions; robot; photos; applications; firm; LeapMind; drone; Monolith; Products; amounts; teeth; check; state; service</t>
  </si>
  <si>
    <t>learning technology; deep learning; deep learning technology; grasp; tagging; learning technologies; deep learning technologies; star; deep; learning; mirror; iot; compact; computing; black; firm; photos; ultra compact; teeth; systems solutions; represented; recipe; provisioning; providing business; posted; overflowing; major companies; learning computer; instagram; image data; healing; era; enabling technology; edge computing; downloading; device for providing; develops a photo; determines; deep learning computer; deep insight; cultivated; cpu; computing environments; coin; business solutions; business information systems; brushing; applications and devices; analysis technology; amounts of data; iot devices; robot; morning; business development; displayed; contents; complicated; business intelligence; trend; applies; conducted; calculation; environments; prepared; analyzed; centralized; analyzes; entering; detects; compression; bathroom; algorithm; machine; enabling; insight; image; holds; amounts; stress; apply; situation; setting; face; connecting; sized; identification; aims; universities; lot; optimization; check; travel; optimize; external; traffic; internet of things; applied; usage; perform; ultra</t>
  </si>
  <si>
    <t>0.0007003761871315858</t>
  </si>
  <si>
    <t>2967</t>
  </si>
  <si>
    <t>0.0005523827389807038</t>
  </si>
  <si>
    <t>2806</t>
  </si>
  <si>
    <t>c61105c7e9ba670a285be94c72c09cdd</t>
  </si>
  <si>
    <t>LDK New Energy Holding Limited, through its subsidiaries, develops solar panels for both thin film and crystal solar modules. The company was incorporated in 2006 and is based in Road Town, British Virgin Islands.</t>
  </si>
  <si>
    <t>Road Town</t>
  </si>
  <si>
    <t>Tortola</t>
  </si>
  <si>
    <t>British Virgin Islands</t>
  </si>
  <si>
    <t>ldk; film and crystal; develops solar panels; crystal solar modules; crystal solar; develops solar; crystal; subsidiaries; solar modules</t>
  </si>
  <si>
    <t>0.00035381675775917086</t>
  </si>
  <si>
    <t>0.00026129468562857694</t>
  </si>
  <si>
    <t>2807</t>
  </si>
  <si>
    <t>5a03b7c52e798ed83317dccb0cb785a8</t>
  </si>
  <si>
    <t>Pulse Aerospace, Inc.</t>
  </si>
  <si>
    <t>http://pulseaero.com</t>
  </si>
  <si>
    <t>Pulse Aerospace, Inc. develops, manufactures, and supplies unmanned helicopters and associated systems. It offers electric powered helicopter unmanned aircraft systems (UAS) for use in airborne mapping, agriculture, and security applications; gasoline powered helicopter UAS for carrying larger payloads for longer flight times in airborne laser scanning and LIDAR, agriculture mapping and spraying, and security applications; guidance, navigation, and control UAV autopilots; and automatic flight control systems for fixed wing and helicopter unmanned air vehicles (UAV). The company also provides UAV autopilot integration, modeling and simulation, multivariable controller synthesis, controller simulation, and flight validation services. It serves premier UAV helicopter manufacturers and development programs in North America. Pulse Aerospace, Inc. was incorporated in 2011 and is based in Lawrence, Kansas.</t>
  </si>
  <si>
    <t>21220000</t>
  </si>
  <si>
    <t>unmanned aircraft systems; flight control systems; helicopter unmanned aircraft; helicopter UAS; helicopter unmanned air; aircraft systems UAS; multivariable controller synthesis; UAS Training Services; automatic flight control; grade unmanned helicopter; supplies unmanned helicopters; HeliSynth Unmanned Aircraft; premier UAV helicopter; control UAV autopilots; wing UAS; electric UAV helicopter; UAV autopilot integration; security applications; h-infinity multivariable control; flight validation services; longer flight times; Flight Test Services; Integrated flight control; Pulse Aerospace; flight dynamic modelling; controller synthesis process; turn-key automatic flight; controller simulation; airborne laser scanning; enhanced flight stability; control system design; OEM training services; Complete Payload Integration; Training curriculum preparation; aerospace. drones. security; application specific performance; VTOL systems; single battery charge; associated systems; flight testing; Payload Systems; airborne mapping; larger payloads; agriculture mapping; development programs.; parameter estimation; vertical takeoff; primary expertise; robust approach</t>
  </si>
  <si>
    <t>flight control systems; security applications; synthesis; helicopter; modeling and simulation; helicopter uas; design and implementation; control system design; pulse; unmanned aircraft systems; flight control system; flight control; vapor; aircraft systems; validation; unmanned aircraft; simulation; uas; controller; vtol; training services; control systems; autopilot; fixed wing; modeling; airborne; system design; control system; wing; payload; world's most advanced; vertical takeoff; ushering; unmanned helicopter; unmanned air vehicles; uas technology; uas design; trainer; train the trainer; systems uas; sustainment; spraying; specialties in unmanned; single battery charge; single battery; procedure; performance metrics; payload systems; parameter; offers electric; modelling; military grade; methodologies; longer flight times; longer flight; laser scanning; larger payloads; integrated flight control; integrated flight; infinity; grade unmanned; gasoline powered; flight testing; flight test; flight stability; fcs; enters; electric powered; development programs; delivers products; autopilot integration; aircraft systems uas; agriculture mapping; takeoff and landing; flight times; dramatically reduce; develops and delivers; curriculum; implementation; reduce the amount; estimation; application specific; lies; air vehicles; unmanned air; gasoline; battery charge; autopilots; system allows; takeoff; unmanned aircraft system; turn key; slow; automatic; scanning; metrics; lidar; decade; turns; data management</t>
  </si>
  <si>
    <t>0.00048496420593571965</t>
  </si>
  <si>
    <t>6264</t>
  </si>
  <si>
    <t>0.0004340038211744011</t>
  </si>
  <si>
    <t>2808</t>
  </si>
  <si>
    <t>68ac8b9cead53853ee61807d3fcdee7f</t>
  </si>
  <si>
    <t>Koolbridge Solar, Inc.</t>
  </si>
  <si>
    <t>http://koolbridgesolar.com</t>
  </si>
  <si>
    <t>Koolbridge Solar, Inc. designs, develops, and sells electrical products that allow solar energy to be integrated into homes. It develops Smart Load Center, a solar and utility energy smart breaker box that can automatically select the use of utility power or solar-derived power independently for each of a number of circuit breakers in a panel box; and solar inverters. The company was founded in 2013 and is based in Wrightsville Beach, North Carolina.</t>
  </si>
  <si>
    <t>Wrightsville Beach</t>
  </si>
  <si>
    <t>2375000</t>
  </si>
  <si>
    <t>Smart Load Center; Smart Load Centers; solar charged battery; utility energy breaker; smart load transfer; breaker panel box; utility power; breaker circuits; Load Center panel; battery charge status; solar power; AC Inverter prototype; preset user priorities; Grid tie systems; circuit breaker; historical consumption patterns; load circuits; breaker circuit; Koolbridge Solar; economic solar energy; Grid Interactive Systems; solar grid; mutually interfaceable components; Transformerless Sinewave DC; cordless phone outlets; load circuit; large commercial installations; Breaker Boxes; smart algorithms; solar panels; grid-tie inverter; kilowatt inverter; Entire inverter; electric grid; utility outage; battery life; dynamic switching; solar-derived power; prolonged outage; Grid systems; long outage; instantaneous consumption; preset priority; power availability; automatic selections; cost savings; off-grid systems; weather forecasts; previous inverters; lighter weight</t>
  </si>
  <si>
    <t>breaker; utility power; load centers; outage; solar charged battery; solar charged; charged battery; switching; grid tie; preset; load; loads; tie; grid systems; circuits; lighter; independently; availability; box; charged; center; inverter; converts; circuit; centers; weather forecasts; water pump; utility energy; time of day; tie systems; tie inverter; systems including; switching to solar; solar is developing; solar grid; selections; reduce the costs; prolonged; priorities; power or solar; power availability; order to maximize; mutually; microprocessor; lighter weight; including large; grid tie systems; grid tie inverter; forecasts; default; declared; decides; dc to ac; costs of solar; cordless; converts dc; consumption patterns; competitive with fossil; commercial installations; builder; breaker panel; breaker box; amps; add solar panels; add solar; ac inverter; example; priority; large commercial; discharged; volts; previous; instantaneous; buyer; attack; order; add; electric grid; battery charge; synthesis; install solar panels; cost savings; balance of system; patented; kilowatt; derived; totally; invented; homeowner; historical; ac; outlets; nationwide; principle; consumption; intends; battery life; dc; piece; install solar</t>
  </si>
  <si>
    <t>0.0004141162235424026</t>
  </si>
  <si>
    <t>7851</t>
  </si>
  <si>
    <t>0.000426781802205642</t>
  </si>
  <si>
    <t>2809</t>
  </si>
  <si>
    <t>44406a9b-4699-2b69-1b2a-f123741aee10</t>
  </si>
  <si>
    <t>Dronee</t>
  </si>
  <si>
    <t>http://dron.ee/</t>
  </si>
  <si>
    <t>Drone with application platform helps developers to write software to the drone without making drone itself.</t>
  </si>
  <si>
    <t>write software; platform helps; making drone; developers to write; application platform; write; developers; helps</t>
  </si>
  <si>
    <t>0.00021485523521645644</t>
  </si>
  <si>
    <t>8367</t>
  </si>
  <si>
    <t>0.0002504276659759726</t>
  </si>
  <si>
    <t>Certain data and content provided by https://www.crunchbase.com/organization/dronee</t>
  </si>
  <si>
    <t>76c4cbda0205ddaedb22507056513be2</t>
  </si>
  <si>
    <t>Thermo King Corporation</t>
  </si>
  <si>
    <t>http://na.thermoking.com</t>
  </si>
  <si>
    <t>Thermo King Corporation engages in the manufacture and distribution of transport temperature control systems for trucks, trailers, buses, rail cars, and shipboard containers. It offers auxiliary power units, transport heaters, compressors, all-electric reefer units, HVAC units for light rail applications, HVAC systems for passenger rails, HVAC systems for passenger rail driver cabins, all-electric bus HVAC systems, microprocessor-based controllers for bus climate control systems, HVAC systems for coach and transit applications, HVAC systems for transit applications, HVAC systems for shuttle and school bus applications, HVAC systems for small and medium sized vehicles, bulkhead evaporators for shuttle applications, and maintenance programs; TracKing, a Web-enabled trailer tracking system; TempuTrak, a temperature management solution; TrailerTrak, a trailer management solution; and ThermoLite solar panels. The company sells its products through a dealer network in Europe, the Middle East, India, North America, Latin America, the Russian Federation, Armenia, Azerbaijan, Belarus, Kazakhstan, Kyrgyzstan, Moldova, Tajikistan, Turkmenistan, Ukraine, and Uzbekistan. Thermo King Corporation was formerly known as The U.S. Thermo Control Company. The company was founded in 1938 and is based in Minneapolis, Minnesota. As of October 31, 1997, Thermo King Corporation operates as a subsidiary of Ingersoll-Rand Plc.</t>
  </si>
  <si>
    <t>2600000000</t>
  </si>
  <si>
    <t>Ingersoll-Rand Plc</t>
  </si>
  <si>
    <t>Thermo-King self-powered refrigeration; Climate Control Industry; Thermo King Corporation; mobile temperature control; immediate vicinities. machinery; manufacturing. marketing. supply; customer-focused solutions; eating habits; technological leader; fresh food; chain management; meats; fruits; vegetables; poultry; consumers; Truck; trailers</t>
  </si>
  <si>
    <t>king; thermo; vicinities; temperature control; revolutionized; refrigeration units; powered refrigeration; poultry; permitted; meats; machinery manufacturing; leading customer; leader in mobile; habits; enjoying; eating; customer focused; fruits; vegetables; cooled; climate control; supply chain management; chain management; trailers; fresh; fitted; grown; truck; supply chain; refrigeration; machinery; climate; technological; chain; consumers; food; corporation; leader; temperature; marketing; units; focused</t>
  </si>
  <si>
    <t>0.0004249623970612727</t>
  </si>
  <si>
    <t>24365</t>
  </si>
  <si>
    <t>0.0005632498975331515</t>
  </si>
  <si>
    <t>2811</t>
  </si>
  <si>
    <t>40c3cc2e165e9702dd3660385258fb82</t>
  </si>
  <si>
    <t>uTrack</t>
  </si>
  <si>
    <t>uTrack offers live broadcasting services of any event including motor sports events, through mobile application technology. The company is based in Bahrain.</t>
  </si>
  <si>
    <t>online TV app; motor sports events; Productions W.L.L. Livestreaming; Online live TV; multi-bitrate streaming technology; mobile application technology; Entertainment event LIVE; smart connected device; passionate videography production; live streaming Mobile; game On-Screen-Display graphics; Local Live screening; video production; web development department; professional expert pilots; Photography. uTrack TV; POV GoPro Cameras; App Development; Live Shows; live events; OSD Infographics; Worldwide Live; uTrack offers; smart tablets; motorsport event; Aerial Production; sceneric production; core business; sports data; favorite motorsport; internet speed; Aerial Shooting; count-down timers; favourite events; smart phones; new level; Long Description; GCC region; nice graphics; new challenge; Website Design; unique technology; electronic existence; Promoting drivers; Extreme Sports; athletes sponsorship; new perspectives; categories database; unique videos; Action Arena</t>
  </si>
  <si>
    <t>sponsors; motorsport; athletes; live streaming; shooting; video production; streaming; drivers; graphics; tv; gap; live; watch; events; sports; event; fans; app; increases; tablets; worldwide live; wll; viewers; time and effort; team includes; sponsorship; smart connected; services provided; screen display; pov; phones and tablets; phantom; nowadays; milestone; long description; livestreaming; livestream; live feed; live events; innovated; including motor; helps the customer; grab; gopro cameras; filling; favourite; extreme sports; expert pilots; existence; development department; designed to bridge; definitely; data system; connected device; bridge the gap; bitrate streaming; bitrate; app development; aerial shooting; website; chance; broadcasting; arena; web development; screening; minimizing; timers; seats; productions; football; favorite; core business; products worldwide; perspectives; displayed; count; categories; effort; description; videography; smart phones; mobile application; audience; helps; shoot; passion; promoting; passionate; introduce; gopro; automate; sport; profiles; exposure; bridge; discover; globe; database; smartphones; region</t>
  </si>
  <si>
    <t>0.5454545454545454</t>
  </si>
  <si>
    <t>0.0005220113175747229</t>
  </si>
  <si>
    <t>6580</t>
  </si>
  <si>
    <t>0.0004411408214763076</t>
  </si>
  <si>
    <t>2812</t>
  </si>
  <si>
    <t>4126bf48bc072dd96067bf75f5f12c27</t>
  </si>
  <si>
    <t>Declination Solar</t>
  </si>
  <si>
    <t>As of September 28, 2006, Declination Solar was acquired by SolarCity Corporation. Declination Solar operates as a solar contractor. The company designs, installs, and services solar energy systems. It also installs radiant heating systems that work in conjunction with solar thermal panels. The company offers photovoltaic, thermal, and passive services. It provides commercial solutions, including utility intertie systems and solar thermal/pool heating systems; residential solutions, such as utility intertie systems, UPS power systems, solar thermal/pool heating systems, and radiant heating systems; and radiant heating solutions, including slabs, subfloors, radiators, retrofit applications, highmass sandbeds, air handlers, and heat sources. The company was founded in 1998 and is based in San Francisco, California.</t>
  </si>
  <si>
    <t>radiant heating systems; passive services. energy.; services solar energy; solar thermal panels; power grid.; installs; conjunction; company</t>
  </si>
  <si>
    <t>work in conjunction; services solar; radiant heating systems; radiant heating; installs radiant; offers photovoltaic; radiant; solar thermal panels; thermal panels; conjunction; power grid; passive; solar energy systems; heating systems; solar thermal; energy systems</t>
  </si>
  <si>
    <t>0.000279338195197074</t>
  </si>
  <si>
    <t>0.00024075123607538275</t>
  </si>
  <si>
    <t>2813</t>
  </si>
  <si>
    <t>8e0d8bbde646fce79d1398a5ea3dbcd7</t>
  </si>
  <si>
    <t>Plumbase Limited</t>
  </si>
  <si>
    <t>http://www.plumbase.co.uk</t>
  </si>
  <si>
    <t>Plumbase Limited supplies plumbing and heating products to professional trade installers in the United Kingdom. The company offers plumbing, heating, kitchen, bathroom, showering, renewable, and boiler spares and controls. It also provides tools, showers, taps, toilets, mirrors, basins, bathroom suites and taps, gas flues, plumbing brassware and copper tubes, and plastic plumbing products; and pipes and fittings in copper, lead, and plastic. In addition, the company offers heating products ranging from gas, combination, oil, and biomass boilers to central heating controls, radiators, and cylinders; and energy saving solutions, such as ground source heat pumps, air source heat pumps, and solar thermal and photovoltaic panels. It provides products online; and through a network of stores and plumber merchants in the United Kingdom. Plumbase Limited was formerly known as H. Bradley Ltd. and changed its name to Plumbase Limited in May 1998. The company was incorporated in 1922 and is based in Crawley, United Kingdom. Plumbase Limited operates as a subsidiary of Grafton Group plc.</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</si>
  <si>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t>
  </si>
  <si>
    <t>taps; source heat pumps; plumbing; heating products; bathroom; source heat; copper; thermal and photovoltaic; spares; products ranging; plumbing products; plumbing and heating; plastic plumbing; pipes and fittings; offers plumbing; offers heating; merchants; heating controls; brassware; basins; suites; energy saving solutions; biomass boilers; heat pumps; saving solutions; plastic; toilets; ground source heat; central heating; showers; air source heat; cylinders; ground source; controls; radiators; air source; pumps; mirrors; products online; kitchen; fittings; trade; boiler; pipes; biomass; tubes; boilers; energy saving; ranging; combination; stores; lead; photovoltaic panels; central; installers; solar thermal; saving</t>
  </si>
  <si>
    <t>0.000615838333860844</t>
  </si>
  <si>
    <t>3885</t>
  </si>
  <si>
    <t>0.0005105821674929202</t>
  </si>
  <si>
    <t>2814</t>
  </si>
  <si>
    <t>7c38b146-0ab7-ca41-1445-2c2f69e8b62c</t>
  </si>
  <si>
    <t>Antonelli Law</t>
  </si>
  <si>
    <t>http://antonelli-law.com/</t>
  </si>
  <si>
    <t>Legal practice with extraordinary client service. Our busiest practice area today involves defending people who received an ISP notice of subpoena or a summons in a copyright infringement lawsuit involving sharing or downloading files on the internet. We accept referrals from attorneys for this specialized niche practice, and actively monitor cases across the country for the latest developments.
To speak immediately with an attorney about receiving an ISP notice or summons about a BitTorrent copyright lawsuit call 312-201-8310 for a free initial consultation, email us, or use our contact form for an immediate reply. Visit our BitTorrent Copyright Defense page here for more information on these types of lawsuits and to look up information on the plaintiff suing you.
The business law, intellectual property (copyright and trademark), commercial drone law, and education fraud practice of Antonelli Law is a comprehensive solution to businesses and consumers. If you are looking for knowledgeable Chicago business lawyers with solid litigation and outside general counsel business experience, you have come to the right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</si>
  <si>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t>
  </si>
  <si>
    <t>copyright; isp; practice; notice; law; trademark; reply; referrals; litigation; lawyers; latest developments; initial consultation; free initial; fraud; downloading; comprehensive solution; client service; businesses and consumers; business experience; attorney; speak; involving; niche; extraordinary; knowledgeable; accept; received; intellectual property; files; involves; receiving; law enforcement; intellectual; email; legal; actively; enforcement; developments; visit; country; sharing; consultation; commercial drone; client; call; initial; cases; solid; comprehensive; place; latest; education; consumers; specialized; contact; form; general; defense; monitor; property; types; today</t>
  </si>
  <si>
    <t>0.00012963609245364107</t>
  </si>
  <si>
    <t>0.00020974638593227344</t>
  </si>
  <si>
    <t>Certain data and content provided by https://www.crunchbase.com/organization/antonelli-law</t>
  </si>
  <si>
    <t>2815</t>
  </si>
  <si>
    <t>d67895b9510244815dc00ce2b9238c3d</t>
  </si>
  <si>
    <t>WhiteFox Defense Technologies, Inc.</t>
  </si>
  <si>
    <t>http://www.whitefoxdefense.com</t>
  </si>
  <si>
    <t>WhiteFox Defense Technologies, Inc. develops and provides drone threat mitigation device the DroneFox. The company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The device detects small and modified drones in airspace, analyses target drones based on variables including its model, location, and flight pattern, and reroutes. Additionally the companys clientele include critical infrastructure protection, homeland security, public safety, and defense. WhiteFox Defense Technologies, Inc. was founded in 2016 and is headquartered in San Luis Obispo, California.</t>
  </si>
  <si>
    <t>Serra Ventures, LLC</t>
  </si>
  <si>
    <t>security. drone management.; drone defense</t>
  </si>
  <si>
    <t>specializes in drone; drone defense; defense and security; drone management; defense; specializes</t>
  </si>
  <si>
    <t>0.00012474945697197042</t>
  </si>
  <si>
    <t>0.0001596636573555673</t>
  </si>
  <si>
    <t>2816</t>
  </si>
  <si>
    <t>dddb9ff8-a2ec-7fd1-cb1b-3a68430d376c</t>
  </si>
  <si>
    <t>Heremergency</t>
  </si>
  <si>
    <t>http://www.heremergency.com/</t>
  </si>
  <si>
    <t>Heremergency Artificial Emergency Assistance to Speed-up the Emergency Response.</t>
  </si>
  <si>
    <t>emergency response; emergency; assistance; response; artificial; speed</t>
  </si>
  <si>
    <t>0.00012238885481556322</t>
  </si>
  <si>
    <t>5849</t>
  </si>
  <si>
    <t>0.0002162276896923444</t>
  </si>
  <si>
    <t>Certain data and content provided by https://www.crunchbase.com/organization/heremergency</t>
  </si>
  <si>
    <t>2817</t>
  </si>
  <si>
    <t>b71938a35061c670a153d161c441c645</t>
  </si>
  <si>
    <t>AeroCine Ventures, Inc.</t>
  </si>
  <si>
    <t>http://www.aerobo.com</t>
  </si>
  <si>
    <t>AeroCine Ventures, Inc. operates drones for clients in news, TV, sports, advertising, cinema, surveying, and inspection markets in the United States. The company operates commercially fly drones for close-range aerial imaging, news gathering, and aerial data collection applications. It serves industrial inspection, film and commercial production, precision agriculture, broadcast news, 3D and 360 video production, broadcast sports, geospatial mapping, and real estate industries. The company was founded in 2013 and is based in Brooklyn, New York.</t>
  </si>
  <si>
    <t>4595000</t>
  </si>
  <si>
    <t>proprietary drone; proprietary drone technology; close-range aerial imaging; aerial data collection; Aerial cinematography; drone services; proprietary drone design; video drone technology; drone cinematography; drone services industry; professional drone services; drone service provider; aerial VR cinematography; years. b2b. drone; broadcast drone; Aerial cinematography services; drone pilots; Professional aerial VR; drone operators; aerial photography; broadcast sports; broadcast news industry; Live broadcast sports; broadcast wireless video; drones; multi-billion dollar industry; drones. service industry; industrial inspection; real estate; data collection applications; real estate industries; large enterprise clients; custom-built drones; heavy camera equipment; DaaS market; news production; live news; inspection markets; mapping technology; industry applications; night operations; photography services; film/TV production; news gathering; video production; pilot network; industry analysts; video engineers; early innings; volume calculations</t>
  </si>
  <si>
    <t>broadcast; proprietary drone; daas; aerial cinematography; cinematography; news; cinema; range aerial; close range; aerial data collection; vr; drone services; sports; advertising; gathering; tv; industrial inspection; aerial imaging; faa; aerial data; close; leveraging; early; drone technology; data collection; video drone; tv production; technology enabled; surveying and inspection; sullivan; services industry; serves industrial; rigs; quality and customer; providing drone; proprietary drone technology; professional drone services; pilot network; photography services; permitted; offers drone; night operations; nationally; national network; multi billion dollar; multi billion; months ago; mapping technology; live broadcast; inspection markets; industry applications; industry analysts; fullest; frost sullivan; frost; faa certified; exceptional quality; engineering team; drone service provider; drone designed; drone design; drone cinematography; data collection applications; custom heavy; complex tasks; commercial production; collection applications; cbs; camera equipment; built drones; billion dollar; aerial system; surveying; aerial photography; wireless video; transmissions; heavy lift; real estate; estate; heavy; fly drones; pilots; technology developed; drone service; custom built; photography; video production; dollar; designed and built; launching; designed to meet; considered; mapping; collection; professional drone; analysts; professional aerial; aspect; aeronautical; live</t>
  </si>
  <si>
    <t>0.00038793669914015394</t>
  </si>
  <si>
    <t>0.00030339511139932453</t>
  </si>
  <si>
    <t>2818</t>
  </si>
  <si>
    <t>b48a5f706dacd04f86196ff332af0fdd</t>
  </si>
  <si>
    <t>InkTec Co., Ltd.</t>
  </si>
  <si>
    <t>http://www.inktec.com</t>
  </si>
  <si>
    <t>InkTec Co., Ltd. provides printer consumables and parts, and printing solutions. The company develops, manufactures, and sells various inks, such as water-based dye and pigment, solvent, eco solvent, mild solvent, power chrome, and oil inks, as well as sublimation inks for use in the textile printing and soft signage markets. It also offers solutions for image printing, including media, parts, and after-sales services; bulk inks and inkjet printer papers; and consultancy services. In addition, the company provides printed electronic materials for use in touch screen panel, display, PCB, EMI shielding, printed memory, solar cell, lighting, sensor, RFID, signage, and bio industries. Further, it offers JETRIX, a UV-curable inkjet printer for photographic printing and various industrial printing applications; and UV curable inkjet inks for digital graphic printing. The company sells its products in Africa, Asia, Central America, Europe, the Middle East, North America, Oceania, and South America. InkTec Co., Ltd. was founded in 1992 and is based in Ansan, South Korea.</t>
  </si>
  <si>
    <t>Synergy Partners Co., Ltd. (2)</t>
  </si>
  <si>
    <t>A049550 (KOSDAQ); INKC.F (Pink Sheets LLC)</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</si>
  <si>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t>
  </si>
  <si>
    <t>solvent; inkjet; inks; printer; uv curable; curable; printing; uv; signage; printed; touch screen panel; sublimation; screen panel; printing solutions; printing applications; printer papers; printed electronic; pigment; papers; mild; industrial printing; graphic printing; emi shielding; electronic materials; chrome; shielding; dye; consultancy services; rfid; consumables; photographic; emi; offers solutions; touch screen; sales services; textile; bulk; pcb; graphic; soft; bio; memory; consultancy; eco; screen; sells its products; touch; solar cell; central; media; display; image; sensor</t>
  </si>
  <si>
    <t>0.0003748565726579744</t>
  </si>
  <si>
    <t>5828</t>
  </si>
  <si>
    <t>0.00032230633695329536</t>
  </si>
  <si>
    <t>2819</t>
  </si>
  <si>
    <t>6f8d76bdae61a5abf8fe6a4ca511c788</t>
  </si>
  <si>
    <t>SWEETCO Group</t>
  </si>
  <si>
    <t>http://www.groupesweetco.com</t>
  </si>
  <si>
    <t>SWEETCO Group manufactures and supplies car textile equipment, bedding protection products, decorative mats, and protective gloves for professional and public sectors. Its car textile equipment includes covers, mats, accessories, etc.; bedding protection products comprise mattress covers, quilt covers, bolster cases, pillowcases, etc.; and gloves include car gloves, DIY gloves, etc. The company offers mats for indoor and out door applications, such as foot-scrapers, coconut matting, mats to wipe shoes, multi-use, etc.; and decorative and bath mats, kitchen mats, and childrens mats. In addition, it manufactures, supplies, and installs photovoltaic solar panels for individuals, companies, and communities. The company was founded in 1983 and is based in Leers, France with locations in France, Poland, and China.</t>
  </si>
  <si>
    <t>Leers</t>
  </si>
  <si>
    <t>mats; gloves; bedding; protection products; textile; decorative; covers; products comprise; panels for individuals; matting; installs photovoltaic solar; include car; equipment includes; coconut; car; public sectors; shoes; installs photovoltaic; bath; children; diy; foot; protective; manufactures and supplies; kitchen; comprise; door; photovoltaic solar panels; indoor; cases; communities; individuals; photovoltaic solar; sectors</t>
  </si>
  <si>
    <t>0.00016568638638403136</t>
  </si>
  <si>
    <t>0.00023983971720121199</t>
  </si>
  <si>
    <t>2820</t>
  </si>
  <si>
    <t>d0289cbb-6f59-bf99-a6b6-5a9bde92dda1</t>
  </si>
  <si>
    <t>NAR</t>
  </si>
  <si>
    <t>http://www.narobots.com</t>
  </si>
  <si>
    <t>NAR develops Software Solutions on-board existing drones, automating their inspection work.</t>
  </si>
  <si>
    <t>Beirut</t>
  </si>
  <si>
    <t>Lebanon</t>
  </si>
  <si>
    <t>Speed@BDD</t>
  </si>
  <si>
    <t>inspection work; existing drones; develops software; software engineering; automating; software solutions; machine learning; computer vision; learning; board; machine</t>
  </si>
  <si>
    <t>0.0008611606037222066</t>
  </si>
  <si>
    <t>13743</t>
  </si>
  <si>
    <t>0.0006483956132009796</t>
  </si>
  <si>
    <t>Certain data and content provided by https://www.crunchbase.com/organization/next-automated-robots-nar</t>
  </si>
  <si>
    <t>2821</t>
  </si>
  <si>
    <t>ce6c7038-5eb0-c55a-6595-90aeda0754bb</t>
  </si>
  <si>
    <t>Caspian Robotics (Caspian GmbH)</t>
  </si>
  <si>
    <t>http://caspian.io</t>
  </si>
  <si>
    <t>Caspian develop a technological platform targeted at the Commercial &amp; Civil UAV (Unmanned Aerial Vehicle) market. Its products will provide greater safety &amp; autonomy for unmanned operations (e.g. Industrial inspection) together with a highly intuitive user experience.</t>
  </si>
  <si>
    <t>Caspian</t>
  </si>
  <si>
    <t>technological platform; intuitive user; highly intuitive; greater safety; civil uav; user experience; targeted; industrial inspection; autonomy; public safety; unmanned aerial vehicle; aerial vehicle; computer vision; intuitive; technological; greater; artificial intelligence; civil; artificial</t>
  </si>
  <si>
    <t>0.0002779905869358655</t>
  </si>
  <si>
    <t>0.00024664878613189485</t>
  </si>
  <si>
    <t>Certain data and content provided by https://www.crunchbase.com/organization/caspian-robotics</t>
  </si>
  <si>
    <t>2822</t>
  </si>
  <si>
    <t>1d0443bcd4bdee8aeb8f8f481722781e</t>
  </si>
  <si>
    <t>ArcSoft, Inc.</t>
  </si>
  <si>
    <t>http://www.arcsoft.com</t>
  </si>
  <si>
    <t>ArcSoft, Inc. develops technology and software applications related to imaging and computer vision on devices and platforms, such as smartphones, DSC, VR and IP cameras, drone cameras, smart TVs, robots, smart refrigerators, smart vacuum cleaners, automobile, PCs, tablets, servers, and Internet applications. The company offers image and video solutions for front and rear-facing smartphone cameras, and offers professional engineering integration and technical support services; RGB and mono, and wide and telephoto dual camera solutions for smartphones; and 360° camera solutions. It also offers motion sensing controller solutions that include depth-sensing camera solutions for applications, such as augmented and virtual reality, human-computer interaction, and autopilot vehicles; and software tools for optical calibrations. In addition, the company offers smart refrigerator solutions that include interior and exterior camera solutions; and smart car digital video recorders solutions for fatigue detection and identity recognition, as well as solutions for external vehicle cameras, such as detecting other cars and human around, detecting swerving, driving over traffic lines, color of lane divider, and others that impact driving safety. Further, it offers projector solutions that include projector-side technologies and intelligent end-user applications, and professional integration services for projector wireless modules; and live video broadcasting solutions that enhance the broadcasters appearance in front of users in real-time and adds special effects. The company serves OEM customers worldwide. It has strategic partnerships with ARM, Intel, MEDIATEK, NVIDIA, SAMSUNG, Qualcomm, Google, SUNNY OPTICAL TECHNOLGOLY, CEVA, OmniVision, SEMC, and TRULY. The company was founded in 1994 and is based in Fremont, California. It has presence in Europe, Korea, Japan, Mainland China, and Taiwan.</t>
  </si>
  <si>
    <t>Panasonic Corporation, ESOP; Intel Capital; Tudor Growth Equity; Seiko Epson Corp., Asset Management Arm</t>
  </si>
  <si>
    <t>industry leading software; major OEM manufacturers; multimedia technologies; embedded platforms; ArcSoft technologies; mobile phones; software developer; video imaging technologies; direct-to-consumer mobile apps; Perfect365® one-touch photo; smart phones; Whip® social photo; photo editing tools; deep imaging science; digital camera brands; user experience; video solutions; consumer electronics; personal computers; digital photo albums; great user experience.; digital cameras; brand-new user interface; powerful editing software; immersive movie experience; •Use smart tools; optical drives; •Innovative User Interface; facial feature pinpointing; whiten teeth; share incredible Whips; special effects; strong partner relationships; versatile portrait retoucher; ipad iphone Android; social photo albums; •Entire retouching process; natural skin texture; all-new design style; Phone Windows; all-in-one media player; •Powerful media player; photography. software. video; well-organized digital leave-behind; large image files; simulated 3D. buy; •Supports RAW format; •Pre-designed beauty styles; new FREE app; amazing Whip community</t>
  </si>
  <si>
    <t>portrait; software developer; facial; notes; editing; beauty; working closely; theatre; teeth; special effects; personal computers; offers a full; oem manufacturers; makeup; leading software; enhancement; closely with major; blu ray; blu; albums; user experience; multimedia; styles; desktop; faces; twitter; friends; magic; facebook; enhance; story; skin; dvd; immersive; digital cameras; smart phones; eyes; ipad; remove; player; mobile phones; ray; beautiful; files; industry leading; closely; photo; share; effects; discover; perfect; user interface; download; style; feature; phones; apply; embedded; filters; drives; oem; hundreds; android; turn; platforms; windows; photos; imaging; tablets; developer; wide array; well organized; video imaging; user interface design; ui; titles; texture; strong partner; specific markets; specific features; software features; skip; simulated; share with friends; sd; scientists and engineers; scientist; retaining; qualcomm; process is completed; pre designed; pouches; playback; pinpointing; photo editing; photo and video; phones and tablets; personal computer; nvidia; natural skin</t>
  </si>
  <si>
    <t>0.0002618040521702941</t>
  </si>
  <si>
    <t>9314</t>
  </si>
  <si>
    <t>0.0003209058762327287</t>
  </si>
  <si>
    <t>2823</t>
  </si>
  <si>
    <t>663ad4ae07f0ed38d0caad58cdc521b6</t>
  </si>
  <si>
    <t>FLIGHTS INC.</t>
  </si>
  <si>
    <t>http://droneagent.jp</t>
  </si>
  <si>
    <t>FLIGHTS INC. offers video capturing, photography, surveying, film shooting, tourism promotion, and advertising services through drones. The company was founded in 2016 and is headquartered in Tokyo, Japan.</t>
  </si>
  <si>
    <t>partyfactory Inc.; East Ventures</t>
  </si>
  <si>
    <t>Drone aerial photographs; aerial shooting; aerial shooting fee; aerial shots; aerial shoot movies; aerial photography support; film shooting; optimum aircraft equipment; information gathering services; real estate listings; drone pilot; PR shooting; advertising services; tourism promotion; unmanned aircraft; optimum pilot; Implement location; google map; advertisement / publicity; budget feeling; communication networks; agency business; electronic technologies; Market place; thorough support; VR video</t>
  </si>
  <si>
    <t>aerial shooting; shooting; jpg; aerial shots; photographs; shots; optimum; format; third party; tourism promotion; sunset; sunrise; real estate listings; providing services; pr; naked; ministry; market place; listings; hanging; google map; feeling; estate listings; drone aerial; dispatching; daytime; communication networks; ages; aerial photographs; advertising services; thorough; advertisement; party; recommended; third; varies; neighborhood; pilot; edit; surroundings; tourism; promotion; movies; matches; movie; fee; viewing; premises; eyes; shoot; gathering; drone pilot; departments; photography; gather; realize; vr; google; agency; style; budget; advertising; implement; person; guide; capturing; videos; unmanned aircraft; surveying; aerial photography; real estate; installing; estate; monitors; case; map; plans; transport; pilots; rate; place; achieve; visual; networks; images; office; flying; offering; combined; property; location; image; automotive; land; fly</t>
  </si>
  <si>
    <t>0.000604788910871685</t>
  </si>
  <si>
    <t>13739</t>
  </si>
  <si>
    <t>0.0004814574559625188</t>
  </si>
  <si>
    <t>c9a2fcca57278e23086612ef93547776</t>
  </si>
  <si>
    <t>HelioVolt Corporation</t>
  </si>
  <si>
    <t>HelioVolt Corporation develops and manufactures thin film solar modules. The company offers copper indium gallium selenide based solar modules. Its products are used for commercial rooftop and building-integrated photovoltaic applications; ground mount utility scale solar farms; and custom applications, such as car parking solar shades. The company offers its products in the United States and internationally. It has a strategic partnership with SK Group. HelioVolt Corporation was founded in 2001 and is based in Austin, Texas.</t>
  </si>
  <si>
    <t>265650000</t>
  </si>
  <si>
    <t>New Enterprise Associates (2); SK Holdings Co., Ltd. (2); Grosvenor Capital Management Customized Fund Investment Group; Sequel Venture Partners; Paladin Capital Group; Morgan Stanley Principal Investments, Inc.; Sunton United Energy, LLC; Yellowstone Capital Inc.; Noventi LLC; Abengoa Solar, S.A.; Passport Capital, LLC</t>
  </si>
  <si>
    <t>indium gallium selenide; copper indium gallium; solar power; solar PV modules; solar photovoltaic modules; CIGS solar cells; economical solar modules; Solar Innovation Powering; manufacturing process; solar application markets; Resultant solar cells; individual solar cells; film photovoltaic material; monolithically integrated modules; high manufacturing efficiencies; advanced manufacturing process; two-step manufacturing process; Sustainable World HelioVolt; commercial building facades; film modules; monolithically interconnected modules; integrated manufacturing process; final modules assembly; Widespread deployment; complex urban power; stack deposition process; novel approach; urban environment; thin-film Copper Indium; versatile technology platform; new performance goals; National Renewable Energy; robust printing process; utility ground mounts; temperature printing process; integrated platform circuits; superior material performance; expensive semiconductor material; environmentally toxic materials; energy payback time; silicon panels. manufacturing.; environmental testing program; solar electricity; Solar Panels; solar industry; solar spectrum; record efficiencies; silicon modules; higher efficiencies</t>
  </si>
  <si>
    <t>cigs; widespread; urban environment; printing process; monolithically; manufactures thin film; manufactures thin; indium gallium selenide; gallium selenide; deployment of solar; cigs solar; indium gallium; copper indium gallium; selenide; copper indium; thin film modules; film modules; efficiencies; manufacturing process; gallium; circuits; deposition; indium; challenges; thin film solar; film solar; novel; starting; urban; copper; versatile; reach; rooftops; utility ground; urban power; upside; toxic materials; top and ground; thin film copper; technology continues; technology and manufacturing; superior material; stringing; solar spectrum; solar pv modules; solar application; slicing; sizes and shapes; silicon panels; silicon modules; set the bar; scalable and cost; roadmaps; resultant; repeatability; renewable energy labs; reach high; quality of life; process enables; process eliminates; precursor; practical and economical; parking structures; parameters required; national renewable energy; national renewable; mount solar; monolithically integrated; modules for residential; manufacturing efficiencies; low costs; large areas; key parameters; integrated platform; integrated modules; integrated manufacturing; industry today; individual solar cells; including glass; improving the quality; highest reliability; highest energy yield; highest energy; higher efficiencies; ground mounts; ground mount solar; greater efficiency; film solar pv; film solar photovoltaic; film photovoltaic material; film copper indium; film copper; environmental testing; energy payback time; energy payback; energy labs; economical solar; dropping; deposition process; deliver the highest</t>
  </si>
  <si>
    <t>0.0007326706197652189</t>
  </si>
  <si>
    <t>2838</t>
  </si>
  <si>
    <t>0.0005442739779333493</t>
  </si>
  <si>
    <t>2825</t>
  </si>
  <si>
    <t>952852da3b43fd14b62ab1ccdafa77d8</t>
  </si>
  <si>
    <t>Sosyal Aglar Elektronik Ticaret A.S.</t>
  </si>
  <si>
    <t>http://www.blesh.com</t>
  </si>
  <si>
    <t>Sosyal Aglar Elektronik Ticaret A.S. develops physical Web beacons for retailers, advertisers, developers, and enterprises worldwide. It offers physical Web beacon, a tool to manage through the complexity of the Internet of Things, and to can connect any physical object to the Web and render them smart with the help of portable devices (UriBeacons) that broadcast URL signals; and Eddystone format that enables users to control, navigate, and sort various smart objects that are near the user and used in vending machines, bus stops, drones, movie posters, and billboards. The company also provides Blesh beacon platform that notifies users when their customer is at the front door/when they are passing by; and connects users with their customers at the right time with the right message. In addition, its platform is used in stores to create instant interaction at different sections of the store; banks to greet customers at branch and let them get queue numbers before entering; airports to auto check-in, flight status, details, and other activities; museums to inspire the visitors with contextual information; hands-free payments; and supermarkets to influence purchase behavior with proximity notifications. The companys application is compatible with iOS and Android devices. It sells its beacons online. Sosyal Aglar Elektronik Ticaret A.S. was incorporated in 2011 and is based in Istanbul, Turkey.</t>
  </si>
  <si>
    <t>TRPE Capital</t>
  </si>
  <si>
    <t>context aware communications; Emre Berkin. information; strong angel investor; Blesh micro-location platform; security. service industry; Turgut Gürsoy; Kemal Cılız; high-net-worth individuals; digital worlds; mesh network; Ali Sabancı; mobile applications; advertisers; sensors; developers; points</t>
  </si>
  <si>
    <t>points of interest; physical security; physical and digital; net worth; high net worth; high net; digital worlds; blending; advertisers; physical; mesh network; investor; angel; context; worth; worlds; mobile applications; service industry; aware; mesh; net; interest; strong; points; individuals; developers; communications; location</t>
  </si>
  <si>
    <t>0.00007292859893605551</t>
  </si>
  <si>
    <t>5982</t>
  </si>
  <si>
    <t>0.00012860949789148698</t>
  </si>
  <si>
    <t>2826</t>
  </si>
  <si>
    <t>0ba2d64b-d8e1-a5e2-1284-08504660ed72</t>
  </si>
  <si>
    <t>Adronika</t>
  </si>
  <si>
    <t>http://www.adronika.com/</t>
  </si>
  <si>
    <t>Adronika offers civil application solutions based on drones or unmanned aerial systems (UAS).
Adronika was born from a research team jointly created by TECNALIA, one of the largest private research centers in Europe, and JALA a world-class software technology company.
The Adronika’s mission is to foster the innovation by using highly flexible and efficient drone-based solutions.
At Adronika, They focus on technically precise solutions supported on a multidisciplinary team of highly-skilled engineers with expertise on drone technology, the user application domain as well as on the security and safety of their systems and operations.</t>
  </si>
  <si>
    <t>Galdácano</t>
  </si>
  <si>
    <t>team of highly; software technology; skilled engineers; security and safety; multidisciplinary team; largest private; jointly; highly skilled engineers; drones or unmanned; class software; multidisciplinary; highly skilled; technically; domain; born; skilled; supported; unmanned aerial systems; aerial systems; drone technology; precise; civil; centers; uas; largest; created; class; engineers; expertise; private</t>
  </si>
  <si>
    <t>0.00035771158630790693</t>
  </si>
  <si>
    <t>4314</t>
  </si>
  <si>
    <t>0.00034224368420184047</t>
  </si>
  <si>
    <t>Certain data and content provided by https://www.crunchbase.com/organization/adronika</t>
  </si>
  <si>
    <t>2827</t>
  </si>
  <si>
    <t>a3adc8ab695c3903ac2568c171340b64</t>
  </si>
  <si>
    <t>AheadX (Beijing) Co., Ltd.</t>
  </si>
  <si>
    <t>http://www.aheadx.com</t>
  </si>
  <si>
    <t>AheadX (Beijing) Co., Ltd. manufactures consumer drones. The company was founded in 2014 and is based in Beijing, China.</t>
  </si>
  <si>
    <t>Shenzhen Jidi Xintian Venture Capital Co., Ltd.</t>
  </si>
  <si>
    <t>TransDrone A4; consumer drone; underwater robot navigation; varied range; advanced flight control; Beijing-based company. drones.; control technology; Charger. remote control; A4 piece; crawler robot; consumer drones; multi-rotor aircraft; consumer drones.; various industries; Aheadx manufacturers; crowdfunding campaign; photography. robotics; RMB; photographers; airships; helicopters; hobbyists; Battery; wing; photographers.; types; ground; surface; success; techniques; ability; variety</t>
  </si>
  <si>
    <t>varied; range of consumer; consumer drones; consumer drone; photographers; control technology; rotor aircraft; reportedly; navigation and control; multi rotor aircraft; mastered; ducted; crowdfunding; crawler; airships; advanced flight control; advanced flight; robot; wheeled; hobbyists; fold; campaign; piece; multi rotor; remote control; underwater; fixed wing; flight control; included; helicopters; paper; charger; rotor; success; wing; techniques; latest; navigation; fixed; ability; types; size; photography</t>
  </si>
  <si>
    <t>0.0005147018685807568</t>
  </si>
  <si>
    <t>2845</t>
  </si>
  <si>
    <t>0.0005197509282499788</t>
  </si>
  <si>
    <t>20be4eaebb24fd92fbb01d8c8051cf5e</t>
  </si>
  <si>
    <t>Jiangsu Tihein Photovoltaic Technology Co., Ltd.</t>
  </si>
  <si>
    <t>http://www.th-solar.com</t>
  </si>
  <si>
    <t>Jiangsu Tihein Photovoltaic Technology Co., Ltd. develops, manufactures, and markets products related to photo-voltaic (PV) power generation in China. It manufactures solar panels and related PV systems; mono and poly crystalline products; and BIPV modules for application in roofs, building facades, skylights, shades, and others on-grid and off-grid solar roofing and glazing applications. It exports its products to Germany, Italy, Spain, France, the Middle East, Australia, and New Zealand. The company is based in Yangzhong, China. Jiangsu Tihein Photovoltaic Technology Co., Ltd. operates as a subsidiary of Tihein Group.</t>
  </si>
  <si>
    <t>Yangzhong</t>
  </si>
  <si>
    <t>Tihein Group</t>
  </si>
  <si>
    <t>jiangsu; photovoltaic technology; solar roofing; mono and poly; building facades; bipv modules; exports its products; skylights; shades; facades; glazing; poly crystalline; bipv; manufactures solar panels; exports; photo voltaic; grid solar; poly; voltaic; pv systems; mono; roofing; manufactures solar; roofs; crystalline; photo; power generation</t>
  </si>
  <si>
    <t>0.0003210401917974391</t>
  </si>
  <si>
    <t>5051</t>
  </si>
  <si>
    <t>0.0002847724363995842</t>
  </si>
  <si>
    <t>2829</t>
  </si>
  <si>
    <t>27032ec48b1f8e24726a91db52e8de68</t>
  </si>
  <si>
    <t>Webb Designs, Inc.</t>
  </si>
  <si>
    <t>http://www.webbshade.com</t>
  </si>
  <si>
    <t>Webb Designs, Inc., doing business as WebbShade, manufactures shades for use in developmentally disabled facilities, hospitals, mental health centers, long-term care facilities, and universities in the United States. The company offers cordless roller shades for behavioral health; window, dual, and motorized shades; and stationary panels. It also provides solar screens, custom printed patterns, custom printed images, and reinforced vinyl scrims. The company was founded in 1946 and is based in El Cajon, California. As of October 24, 2016, Webb Designs, Inc. operates as a subsidiary of InPro Corporation.</t>
  </si>
  <si>
    <t>El Cajon</t>
  </si>
  <si>
    <t>InPro Corporation</t>
  </si>
  <si>
    <t>roller window shades; cordless window shades; easy-to-use window treatment; developmentally disabled facilities; long-term care facilities; mental health centers; United States. building; material. manufacturing. windows; Administration Medical Centers; Natalie Webb; generation Webb; At-Risk Youth; active participant; drapery fabrics; excellent benefits; responsible member; solid employment; GSA contract; Girl Scouts; Boy Scouts; youth sports; U.S. business; WebbShade; family; Rotarians; generations; maker; innovations; bamboo; Bob; community; employees; addition; upholstery; universities; WebbGlide; WebbLok</t>
  </si>
  <si>
    <t>shades; youth; cordless; window; managed; family; youth sports; window treatment; window shade; upholstery; three generations; second generation; participant; owned and managed; natalie; mentoring; mental; medical centers; health centers; girl; early days; drapery; disabled; care facilities; boy; bamboo; family owned; employment; boasts; roller; building material; centers; veterans; generations; fabrics; evolved; pioneered; maintenance free; maker; shade; member; administration; supplied; began; responsible; owned; hospitals; universities; usa; contract; early; durable; employees; days; innovations; excellent; second; solid; treatment; sports; committed; active; long term; windows; term; risk; care; health; offering; community; medical; benefits; safe</t>
  </si>
  <si>
    <t>0.0003137138999945131</t>
  </si>
  <si>
    <t>10208</t>
  </si>
  <si>
    <t>0.0003141946183720527</t>
  </si>
  <si>
    <t>a1944c34479b0fbccc310325357f81f3</t>
  </si>
  <si>
    <t>SwissINSO Holding, Inc.</t>
  </si>
  <si>
    <t>http://www.swissinso.com</t>
  </si>
  <si>
    <t>SwissINSO Holding, Inc. targets, develops, and commercializes renewable energy green technologies. It offers Kromatix, a nanotechnology glass coating process that enables the production of glass in various colors for use in the production of solar panels and roof tiles, including crystalline or thin film photovoltaic modules, and solar thermal collectors. The company was founded in 2006 and is based in New York, New York.</t>
  </si>
  <si>
    <t>SWHN (Pink Sheets LLC)</t>
  </si>
  <si>
    <t>production of glass; green technologies; film photovoltaic modules; enables the production; coating process; thermal collectors; solar thermal collectors; roof tiles; colors; commercializes; production of solar; thin film photovoltaic; film photovoltaic; nanotechnology; targets; tiles; collectors; photovoltaic modules; coating; crystalline; solar thermal</t>
  </si>
  <si>
    <t>0.0002566111936843845</t>
  </si>
  <si>
    <t>7279</t>
  </si>
  <si>
    <t>0.00021889361383100575</t>
  </si>
  <si>
    <t>2831</t>
  </si>
  <si>
    <t>89c92627-cd73-19e2-30b8-d9e8c06b716e</t>
  </si>
  <si>
    <t>Azorean</t>
  </si>
  <si>
    <t>http://myziphius.com/</t>
  </si>
  <si>
    <t>Azorean’s mission is to deploy the robotic systems that will reshape the research and exploration of marine shallow. Azorean’s mission is to deploy the robotic systems that will reshape the research and exploration of marine shallow and deep waters.
Founded in 2012, the company intends to assume a leading role in the ocean sector. They seek innovative solutions to produce low-cost specialized instruments and autonomous robots, for different market segments: from leisure to business and scientific exploration. The company’s first product is Ziphius™, an aquatic drone controlled by a smartphone.</t>
  </si>
  <si>
    <t>ziphius; specialized instruments; solutions to produce; scientific exploration; produce low cost; produce low; leading role; instruments and autonomous; drone controlled; company's first product; business and scientific; autonomous robots; assume; aquatic drone; market segments; aquatic; seek; ocean; intends; innovative solutions; role; exploration; leisure; scientific; instruments; segments; smartphone; founded; controlled; specialized; robots; low cost; sector</t>
  </si>
  <si>
    <t>0.00008281078333569423</t>
  </si>
  <si>
    <t>0.0001526015572588302</t>
  </si>
  <si>
    <t>Certain data and content provided by https://www.crunchbase.com/organization/azorean</t>
  </si>
  <si>
    <t>2832</t>
  </si>
  <si>
    <t>a3e3814f35546054325553d55b10b336</t>
  </si>
  <si>
    <t>http://www.firstsunergy.com</t>
  </si>
  <si>
    <t>First Sunergy LLC operates as a distributor of clean energy products and services worldwide. It distributes a range of solar and wind electric products, including solar panels/wafers/cells, auto tracking products, wind turbines, ingots, solar grade silica sand, batteries, solar wind hybrid systems, charge controllers, gird-tie and off grid inverters, street lights, garden lights, camping necessities, signs, and other green energy equipment. The company also offers consulting and installation, PPA negotiation, and financing services on solar-wind projects for farm/ranches, residents, and businesses; and specialized advice, guidance, and negotiation for the purchase of solar/wind systems. First Sunergy LLC is based in Houston, Texas.</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</si>
  <si>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t>
  </si>
  <si>
    <t>negotiation; solar wind; wind systems; wind projects; wind hybrid systems; wind hybrid; tracking products; solar wind hybrid; solar grade; silica sand; silica; ranches; purchase of solar; necessities; hybrid systems; grid inverters; gird tie; gird; electric products; auto tracking; offers consulting; garden lights; financing services; residents; signs; energy equipment; sand; including solar panels; ppa; solar and wind; range of solar; ingots; camping; tie; street lights; garden; advice; guidance; charge controllers; including solar; green energy; wafers; grade; auto; farm; street; purchase; hybrid; specialized; financing; controllers; wind turbines; turbines; consulting</t>
  </si>
  <si>
    <t>0.0004217259054260835</t>
  </si>
  <si>
    <t>0.00038218798175986457</t>
  </si>
  <si>
    <t>2833</t>
  </si>
  <si>
    <t>02c6969d2547aa64ebb0d56dd3dc2371</t>
  </si>
  <si>
    <t>3GSolar Photovoltaics Ltd.</t>
  </si>
  <si>
    <t>http://www.3gsolar.com</t>
  </si>
  <si>
    <t>3GSolar Photovoltaics Ltd. is engaged in the development of dye solar cells. It offers small flexible and glass printed solar cells that are applied in computer peripherals, such as wireless mice and keyboards; small surveillance cameras; electronic bracelets, watches, and armbands; outdoor and indoor toys; the medical devices industry; and outdoor activities. The company also provides printed solar modules. 3GSolar Photovoltaics Ltd. has strategic partnerships with Merck; and HuaXiang Group. The company was founded in 2003 and is based in Jerusalem, Israel.</t>
  </si>
  <si>
    <t>Jerusalem</t>
  </si>
  <si>
    <t>9950000</t>
  </si>
  <si>
    <t>21Ventures, LLC (3)</t>
  </si>
  <si>
    <t>DSC; DSC technology; FP7 Robust DSC; energy payback time; Dye Solar Cells; Robust DSC consortium; 3GSolar DSC; DSC production; large DSC; Dye cells; 3GSolar’s DSC; dye cell; DSC designs; dye cell efficiency; dye solar cell; titanium oxide; nano-sized titanium dioxide; dye-sensitized solar cells; screen printing equipment; variable lighting conditions; European research consortium; raw materials acquisition; key technical issues; challenging light conditions; Life Cycle Analysis; natural resources depletion; environmental impact; unattractive silicon modules; low environmental impact; industrial low power; cell materials; low-cost materials; solar panels; photosynthesis-like process; extensive research; LCA results; energy production; 3GSolar uses; mass production; titania powder; ultra-low cost; natural process; solar technologies; innovative materials; carbon footprint; solar modules; low-cost manufacturing; carbon powder; easy-to-use tool; multiple dyes</t>
  </si>
  <si>
    <t>dsc; dye; electrolyte; consortium; printed solar; energy payback time; energy payback; titanium; photosynthesis; payback time; sandwich; decrease; powder; environmental impact; oxide; printed; payback; replace; damage; nature; tool; color; footprint; world's most efficient; ways to reduce; vacuum systems; ultra low cost; titanium dioxide; silicon modules; sensitized solar cells; sensitized solar; sensitized; replace batteries; printing equipment; printed photovoltaics; plastic substrates; minimal impact; materials and processes; low cost materials; low cost manufacturing; lighting conditions; investigative; international consortium; innovative materials; including glass; improving energy; glass and plastic; exceptionally low; exceptionally; enters; efficiency at ultra; ecological footprint; dyes; dye sensitized solar; dye sensitized; develop technologies; depletion; cycle analysis; cost materials; cost manufacturing; cost advantage; consumer and industrial; colleagues; cells work; cells to power; cells require; cell materials; analysis process; altering; power devices; pleased; low cost; impact; screen printing; reduce the amount; production processes; cell efficiency; calculator; boasts; visually; issues; ultra low; mass production; greener; electric current; robust; light conditions; life cycle; dream; developing countries; analyzing; calculated; particles; estimates; derived; helped; require; trees; ecological; health</t>
  </si>
  <si>
    <t>0.00037623253166318066</t>
  </si>
  <si>
    <t>0.00035660033036518475</t>
  </si>
  <si>
    <t>2834</t>
  </si>
  <si>
    <t>19db88bdcc3b82fc6d3c290c3a5070b3</t>
  </si>
  <si>
    <t>OZZ Solar Inc.</t>
  </si>
  <si>
    <t>http://www.ozzsolar.com</t>
  </si>
  <si>
    <t>OZZ Solar Inc. engages in building and developing commercial and residential rooftop solar projects. The company is based in Concord, Canada.</t>
  </si>
  <si>
    <t>OZZ Clean Energy Inc.</t>
  </si>
  <si>
    <t>OZZ Clean Energy; rooftop solar panels</t>
  </si>
  <si>
    <t>rooftop solar panels; rooftop solar; rooftop; developer</t>
  </si>
  <si>
    <t>0.0003941806702948354</t>
  </si>
  <si>
    <t>15601</t>
  </si>
  <si>
    <t>0.0003648333644623984</t>
  </si>
  <si>
    <t>6d4c1eeae4160fc092772c10855a1883</t>
  </si>
  <si>
    <t>WINAICO Delaware Co., Ltd</t>
  </si>
  <si>
    <t>WINAICO Delaware Co., Ltd offers solar photovoltaic (PV) panels and systems. The company was founded in 2010 and is based in Southampton, Pennsylvania. WINAICO Delaware Co., Ltd operates as a subsidiary of Win Win Precision Technology Co., Ltd.</t>
  </si>
  <si>
    <t>Win Win Precision Technology Co., Ltd</t>
  </si>
  <si>
    <t>offers solar photovoltaic; panels and systems; solar photovoltaic; offers solar</t>
  </si>
  <si>
    <t>0.0006988307860031594</t>
  </si>
  <si>
    <t>15289</t>
  </si>
  <si>
    <t>0.0005901206243153792</t>
  </si>
  <si>
    <t>2836</t>
  </si>
  <si>
    <t>f8762b5462ffb75b6143cfc776c01535</t>
  </si>
  <si>
    <t>US Nuclear Corp</t>
  </si>
  <si>
    <t>http://www.usnuclearcorp.com</t>
  </si>
  <si>
    <t>US Nuclear Corp. develops, manufactures, and sells radiation detection and measuring equipment worldwide. It operates through two segments, Optron and Overhoff. The company offers radiation water monitors that allow the detection of radioactive materials in drinking water, ground water, rainfall, rivers, and lakes; tritium monitors; alpha, beta, gamma, and tritium monitors; air and water monitors; and nano-second X-ray monitors. It also provides vehicle, personnel, exit, and room monitors; radon air monitors and radon switch products;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US Nuclear Corp. is headquartered in Canoga Park, California.</t>
  </si>
  <si>
    <t>13000</t>
  </si>
  <si>
    <t>284732</t>
  </si>
  <si>
    <t>UCLE (Pink Sheets LLC)</t>
  </si>
  <si>
    <t>radiation monitoring instruments; Gamma radiation; Gamma radiation monitoring; radiation detection capabilities; U.S. Coast Guard; radiation mapping tool; mobile radiation detector; continuous water monitoring; real time; radiation safety; Positron Radiation; Radiation monitors; radiation levels; flow-through scintillation detection; Radiation Security; offering constant monitoring; robust detection monitor; real time monitor; robust real-time monitor; Repairs RMS Detectors; Continuous Real Time; water sources; airborne radioactivity contamination; Lead counting shields; Online Contaminant Monitoring; Detection Systems Needed; radioactive material presence; radioactive materials; Air Monitors assure; radio nuclides; Emergency Response teams; U.S. Customs Officials; Liquid Scintillation Counting; negligible levels; integrated exposure information; residual treatment additives; PORTABLE SURVEY METERS; subtractive balanced chamber; water assets; water source; gamma detectors; RADON MONITOR; Water districts; Discontinued Detectors; contamination checking; On-line instruments; exact needs; calibration instruments; power plants; United States</t>
  </si>
  <si>
    <t>gamma; beta; alpha; radioactive; contamination; radiation; water sources; radioactivity; negligible; coast guard; biological; detectors; coast; guard; counting; wastewater; instruments; constant; hospitals; continuous; sensitive; presence; instrumentation; calibration; effects; labs; monitor; monitors; universities; airborne; detection; radio; water source; water monitoring; water districts; water and wastewater; vulnerable; unit for water; threshold; terrorist; storage and retrieval; specialized applications; solves this problem; smuggling; services offered; seriously; retrieval; response teams; residual; reliable source; reactors; radiation detector; radiation detection; options include; officials; offers repair; occurring; obsolete; norm; neutron; naturally occurring; mapping tool; logger; hazmat; government buildings; filtered; establishments; emergency response teams; easy integration; discontinued; detection system; detection capabilities; deionized; data logger; customs; copy; continuously monitoring; continuous real time; continuous real; continuous flow; contaminates; contaminant; constant monitoring; checking; border patrol; biotech; balanced; assure safety; anti smuggling; air and water; abroad; fit; levels; knowing; districts; utilities; teams; trigger; solar powered water; shields</t>
  </si>
  <si>
    <t>0.0000818891042347827</t>
  </si>
  <si>
    <t>6996</t>
  </si>
  <si>
    <t>0.00015131299947758229</t>
  </si>
  <si>
    <t>2837</t>
  </si>
  <si>
    <t>c8e1d49acfd8a56d1df30cd10866ad90</t>
  </si>
  <si>
    <t>Akums Drugs and Pharmaceuticals Ltd.</t>
  </si>
  <si>
    <t>http://akums.in</t>
  </si>
  <si>
    <t>Akums Drugs and Pharmaceuticals Ltd. is based in New Delhi, India.</t>
  </si>
  <si>
    <t>manufacturing pharmaceutical company; GoPros. drones. hardware.; drone design; impossible levels; battery life; robotics. software; backpack; Akum; contract</t>
  </si>
  <si>
    <t>gopros; drone design; contract manufacturing; impossible; backpack; pushing; battery life; they're; match; pharmaceutical; hour; contract; fit; levels; fly</t>
  </si>
  <si>
    <t>0.0002520818884829433</t>
  </si>
  <si>
    <t>0.0002622622107870048</t>
  </si>
  <si>
    <t>63e1a7726674deee12e7856eae4c04d0</t>
  </si>
  <si>
    <t>RASIRC, Inc.</t>
  </si>
  <si>
    <t>http://www.rasirc.com</t>
  </si>
  <si>
    <t>RASIRC, Inc. designs, develops, and manufactures products that purify and deliver ultra pure liquids and gases with a primary focus on water vapor. It offers steamers, including steam purification and controlled delivery systems, and steam purifier cartridges; humidification systems to control the generation, purification, and delivery of water vapor into a carrier gas stream; and pervaporation devices for controlled delivery and purification of liquid water, water vapor, or steam into a carrier gas stream. The company also provides gas dryers to remove moisture from process gases; steam purification assemblies to purify clean steam to ultra high purity steam by the removal of dissolved gases, metals, and particulates to below levels of detection; and vaporizers for the direct injection of ultra pure water vapor into vacuum. Its products are used for thermal oxidation, humidification, annealing, atomic layer deposition, RTP, lithography, VCSELS, wafer cleaning, water for injection, AMC, sterilization, drug discovery, and nanotechnology applications; and in solar cells, flat panels, diffusion furnaces, and wave guides. RASIRC, Inc. serves semiconductor manufacturing, solar, nanotechnology, MEMS, medical and pharmaceutical, power, fuel cell, flat panel, photonic, environmental control, and laboratory and instrumentation industries. It sells its products through distributors in Oregon, California, Nevada, Washington, Idaho, Utah, Montana, Wyoming, Arizona, New Mexico, and Colorado; and Kyungki-Do, Korea. The company was founded in 2005 and is based in San Diego, California. As of August 28, 2012, RASIRC, Inc. operates as a subsidiary of Matheson Tri Gas, Inc.</t>
  </si>
  <si>
    <t>Taiyo Nippon Sanso Corporation</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</si>
  <si>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t>
  </si>
  <si>
    <t>water vapor; steam; vapor; ultra pure; purify; humidification; purification; gases; carrier; pure; injection; stream; nanotechnology; ultra; ultra high purity; sterilization; steamers; serves semiconductor; rtp; purifier; pure water; primary focus; oxidation; manufactures products; lithography; liquids and gases; layer deposition; flat panels; environmental control; dissolved; diffusion; cartridges; atomic layer deposition; atomic layer; annealing; amc; photonic; drug; semiconductor manufacturing; liquids; atomic; delivery systems; controlled; mems; dryers; high purity; furnaces; products through distributors; discovery; remove; purity; guides; ultra high; fuel cell; moisture; instrumentation; removal; wave; metals; pharmaceutical; deposition; assemblies; wafer; primary; laboratory; liquid; layer; vacuum; sells its products; cleaning; distributors; levels; flat panel; medical; detection</t>
  </si>
  <si>
    <t>0.00034470454757049495</t>
  </si>
  <si>
    <t>32739</t>
  </si>
  <si>
    <t>0.00036459792858733434</t>
  </si>
  <si>
    <t>2839</t>
  </si>
  <si>
    <t>06101a23d135c3b1a0d547c642936ef9</t>
  </si>
  <si>
    <t>Drogen Inc</t>
  </si>
  <si>
    <t>http://www.drogen.co.kr</t>
  </si>
  <si>
    <t>Drogen Inc designs, manufactures, and markets drones for leisure market. The company is based in South Korea.</t>
  </si>
  <si>
    <t>4131720</t>
  </si>
  <si>
    <t>IDG Capital Partners</t>
  </si>
  <si>
    <t>drones for leisure; leisure</t>
  </si>
  <si>
    <t>0.0000759321012251205</t>
  </si>
  <si>
    <t>10512</t>
  </si>
  <si>
    <t>0.00014499981801556076</t>
  </si>
  <si>
    <t>2840</t>
  </si>
  <si>
    <t>ca6d41fe-4bb0-c4c1-7416-358422f97c65</t>
  </si>
  <si>
    <t>Agua Del Sol, LLC</t>
  </si>
  <si>
    <t>http://aguadelsolsolar.com</t>
  </si>
  <si>
    <t>Agua Del Sol, LLC is a company providing services in the solar and renewable industry. Agua Del Sol’s solar hot water systems have the one of the highest ratings in the industry due to our products superior efficiency. Our solar hot water panels perform at peak efficiency in any climate conditions giving our customers larger rebates and lower utility bills.</t>
  </si>
  <si>
    <t>del; agua; solar hot water; solar hot; water panels; superior efficiency; solar and renewable; sol's solar; sol; renewable industry; providing services; peak efficiency; lower utility bills; lower utility; hot water panels; climate conditions; utility bills; ratings; hot water; rebates; hot water systems; hot; water systems; climate; peak; bills; larger; superior; perform; highest; lower</t>
  </si>
  <si>
    <t>0.0006198282355611309</t>
  </si>
  <si>
    <t>7336</t>
  </si>
  <si>
    <t>0.0005068687787491924</t>
  </si>
  <si>
    <t>Certain data and content provided by https://www.crunchbase.com/organization/agua-del-sol-llc</t>
  </si>
  <si>
    <t>49d94177-349d-ccb1-984e-3269d76eca31</t>
  </si>
  <si>
    <t>Aquasoul</t>
  </si>
  <si>
    <t>http://aquasoul.com</t>
  </si>
  <si>
    <t>We specialise in hot tubs, whirlpools and spa baths. Our services include sales, installation, repairs and maintenance. We cover the whole. We specialise in hot tubs, whirlpools and spa baths. Our services include sales, installation, repairs and maintenance. We cover the whole of the Western Cape from Cape Town to the Northern and Southern Suburbs, Melkbos, Somerset West, Strand and Gordons Bay. Our services also include steam showers, bathroom renovations and solar heating panels.</t>
  </si>
  <si>
    <t>whirlpools; tubs; specialise; baths; repairs and maintenance; spa; repairs; suburbs; strand; somerset; solar heating panels; services also include; heating panels; cape; services include; cover; renovations; western; showers; bathroom; solar heating; steam; bay; southern; northern; hot; west</t>
  </si>
  <si>
    <t>0.00031138260014112556</t>
  </si>
  <si>
    <t>11926</t>
  </si>
  <si>
    <t>0.00030902001090615225</t>
  </si>
  <si>
    <t>Certain data and content provided by https://www.crunchbase.com/organization/aquasoul</t>
  </si>
  <si>
    <t>2842</t>
  </si>
  <si>
    <t>fd7ff47747d434cde688ce4a08b9f6b5</t>
  </si>
  <si>
    <t>QDSoleil, Inc.</t>
  </si>
  <si>
    <t>http://www.qdsoleil.com</t>
  </si>
  <si>
    <t>QDSoleil, Inc. provides nanotechnology based solar solutions. It focuses on the use of nanotechnology in solar panel cell designs. The company develops and consolidates a range of technologies for use in photovolatics, including the use of spectrum capture enhancers, such as quantum dots; nanoparticle scatterers and light capture materials; semiconducting inks; and materials for dual nanocrystal and hybrid nanocrystal/polymer designs. It serves solar equipment suppliers, solar material producers, glass and plastic manufacturers, thin film and amorphous silicon producers, and incumbent and new solar entrants. The company was founded in 2009 and is based in Palo Alto, California. QDSoleil, Inc. operates as a subsidiary of Nanosys, Inc.</t>
  </si>
  <si>
    <t>Nanosys Inc</t>
  </si>
  <si>
    <t>nanocrystal; nanotechnology; producers; solar material; silicon producers; serves solar; semiconducting inks; semiconducting; range of technologies; quantum dots; nanoparticle; light capture; incumbent; glass and plastic; equipment suppliers; dots; cell designs; solar equipment; quantum; inks; amorphous silicon; capture; amorphous; polymer; spectrum; solar solutions; suppliers; dual; plastic; hybrid; focuses</t>
  </si>
  <si>
    <t>0.00030821864534202805</t>
  </si>
  <si>
    <t>0.00025575678704970676</t>
  </si>
  <si>
    <t>2843</t>
  </si>
  <si>
    <t>69e30edf5d44cddecaf9a5a45131322b</t>
  </si>
  <si>
    <t>NEXEYA</t>
  </si>
  <si>
    <t>http://www.eurilogic.fr</t>
  </si>
  <si>
    <t>NEXEYA designs, manufactures, tests, and maintains electronic products for the defense, aeronautics, space, and transportation sectors in France and internationally. The company develops test systems, such as testing methods and simulation, system integration benches, software validation benches, and mechanical and optical benches; and operating systems, including ground or airborne command and control systems, and mission management systems, as well as renovates and maintains electronic, optoelectronic, and automatic systems. It also designs, manufactures, and integrates satellite components and associated ground-based systems in the fields of telecommunications, earth observation, science, and navigation; and carries out operational maintenance and renovation of communications systems, signal processing systems, radar systems, mechanical systems, sensors, and electronic components. In addition, the company provides engineering and technology consultancy services, including operational consulting that includes support for system architects, project management assistance, and safety and reliability documentation; product engineering consisting of electronic design, and development of complex software, embedded systems, and industrial control systems; test engineering, which comprises systems integration, functional validation, and qualification of equipment; and IT infrastructure maintenance services. NEXEYA is based in Chatenay-Malabry, France.</t>
  </si>
  <si>
    <t>Chatenay-Malabry</t>
  </si>
  <si>
    <t>3970000</t>
  </si>
  <si>
    <t>Edmond de Rothschild Investment Partners, S.A.S.; Omnes Capital S.A.S.</t>
  </si>
  <si>
    <t>4905395</t>
  </si>
  <si>
    <t>53905991</t>
  </si>
  <si>
    <t>15734674</t>
  </si>
  <si>
    <t>ALNEX (Euronext Paris)</t>
  </si>
  <si>
    <t>NEXEYA; Earth observation; NEXEYA designs; test benches; space flight hardware; space industry; systems; space wiring systems; associated ground-based systems; aircraft manufacturers; thermal control subsystems; validation test benches; real time; propulsion control-command systems; French government space; RF test benches; LYNCEA AEM; Vehicle Equipment Bay; FACTORY CORE; maritime surveillance solution; integrated logistical support; high thermal gradient; power management equipment; signal processing benches; satellite AIT stage; carbon composite structures; standard aluminum panels; heat pipes; real-time distributed database; carbon structure panels; high definition screens; inherent design constraints; Offshore Patrol Vessels; secondary support structures; major contractors; multiple operator consoles; users optimal comfort; project mission specifications; space systems; integration benches; one-off qualification models; optical instrument structures; reliable distributed command; Space sector; complex systems; satellite observation; dual density honeycomb; large-capacity three-dimensional machine; strong partner network</t>
  </si>
  <si>
    <t>benches; test benches; systems and equipment; earth observation; stresses; space industry; observation; validation; harnesses; thermal control; optical system; heat pipes; ergonomic; electro optical; edging; connection points; complex systems; bench; aem; subsystems; constraints; shadow; vessel; versions; combat; bonding; version; stable; subject; tests; screens; mechanisms; carries; earth; science; embedded; managing; command; satellite; iso; instrument; bay; system integration; electro; vessels; carried; rf; propulsion; extensive; missions; integrating; movement; measuring; test; recognized; integrates; simulation; payloads; activity; satellites; pipes; factory; complex; optical; instruments; station; major; processes; telecommunications; fields; wiring systems; weapon systems; video system; video in real; validating; upgradable; undergoes; trimming; transportation sectors; trafficking; three versions; systems testing; systems integrator; system that includes; suspicious; surveillance solution; surveillance and intelligence; support structures; strong partner; stocks; standard aluminum; ssm; software testing; service life; satellite components; satellite batteries; sandwich panels; runtime; reusable; responsiveness</t>
  </si>
  <si>
    <t>0.0005259026223805853</t>
  </si>
  <si>
    <t>42463</t>
  </si>
  <si>
    <t>0.0005310380437974344</t>
  </si>
  <si>
    <t>2844</t>
  </si>
  <si>
    <t>da9786feb426d7aacdc9d1d230af8074</t>
  </si>
  <si>
    <t>Dow Corning Corporation</t>
  </si>
  <si>
    <t>http://www.dowcorning.com</t>
  </si>
  <si>
    <t>Dow Corning Corporation discovers, develops, manufactures, markets, and distributes silicon-based materials worldwide. The company offers approximately 7,000 products in various forms comprising fluids, gels, greases, elastomeric materials, resins, and other rigid materials. Its silicon-based materials are used in a range of products and applications in various sectors, such as electronics, automotive, construction, textiles, and healthcare. In addition, the company manufactures and sells polycrystalline silicon used in semiconductor and solar applications. Dow Corning Corporation was founded in 1943 and is based in Auburn, Michigan. As of May 31, 2016, Dow Corning Corporation operates as a subsidiary of The Dow Chemical Company.</t>
  </si>
  <si>
    <t>700000000</t>
  </si>
  <si>
    <t>426200000</t>
  </si>
  <si>
    <t>Dow Corning; silicone mold-making rubbers; PV Junction Box; Dow Corning Corporation; silicone sealants; silicon-based technology; sound-absorbing silicone; silicone waxes; silicon-based materials; liquid silicone; PV Cell Encapsulants; Silicone Rubber; Thermoplastic Silicone; Silicone Polyethers; skin care lotion; high temperature applications; Optical Moldable Materals; Product Group  e.g.; Water Base Auxiliaries; Junction Box Adhesives; Dow Corning®; Rail Bonding Sealants; PV Frame; agents; Thermoplastic Elastomers; performance-enhancing solutions; Hydrophobing/Flow Agents; elastomeric materials; Patternable Silicones; silicon wafers; rigid materials; global leader; polycrystalline silicon; related services; leather treatment; High purity; various forms; diverse needs; Fabric Coatings; preceramic polymers; CVD Precursor; ) brands.; solar industries; Color Masterbatches; solar panels; various sectors; Gum Blends; Leather Conditioners; Module Coatings; Sponge Rubber</t>
  </si>
  <si>
    <t>silicone; dow; corning; sealants; potting; elastomers; agents; fluids; thermoplastic; silicones; pv junction box; pv junction; leather; finishes; encapsulants; emulsions; resins; rubber; adhesives; pv cell; lubricants; names; junction box; fabric; release; coatings; conductive; junction; healthcare; waxes; wax; varnish; topical; thermally; technology and innovation; stabilizers; spe; solvent; solutions to serve; solar industries; skin care; silanes; services worldwide; semiconductor and solar; semi conductors; purity silicon; products and applications; product group; primers; precursor; potting compounds; patternable; mold making; led materials; junction box potting; high purity silicon; gum; greases; gels; gasketing; electrically conductive; elastomeric; dielectrics; cvd; cosmetic; cookware; cell module; box potting; blends; antifoams; powders; absorbing; coupling; tubing; fiberglass; corporation engages; adhesive; products and services; tapes; laminates; box; textiles; customers worldwide; conductors; polycrystalline silicon; mold; global leader; delivery systems; additives; skin; polymers; polyurethane; bonding; oxygen; molded; high purity; conditioners; discovery; purity; rigid</t>
  </si>
  <si>
    <t>0.00043942637822150504</t>
  </si>
  <si>
    <t>4379</t>
  </si>
  <si>
    <t>0.0004118041486145201</t>
  </si>
  <si>
    <t>2cca4857-938b-b420-1f34-324f9a800139</t>
  </si>
  <si>
    <t>PhotoShip One</t>
  </si>
  <si>
    <t>http://www.photoshipone.com/</t>
  </si>
  <si>
    <t>PhotoShip One offers various products for aerial photography. PhotoShip One offers various products for aerial photography and aerial video from remotely operated helicopter, multirotors ( drones ), and cable cam systems.</t>
  </si>
  <si>
    <t>Mesa</t>
  </si>
  <si>
    <t>photography and aerial; aerial photography; remotely operated; multirotors; cam; aerial video; photography; helicopter; operated; cable; remotely</t>
  </si>
  <si>
    <t>0.000717472758302547</t>
  </si>
  <si>
    <t>0.0005059916420515766</t>
  </si>
  <si>
    <t>Certain data and content provided by https://www.crunchbase.com/organization/photoship-one</t>
  </si>
  <si>
    <t>2846</t>
  </si>
  <si>
    <t>c47df07018db321a7ecd9eb9b0d6f9f9</t>
  </si>
  <si>
    <t>Orbotech LT Solar, LLC</t>
  </si>
  <si>
    <t>Orbotech LT Solar, LLC develops product for the deposition of anti-reflective coating on crystalline silicon photovoltaic wafers for solar energy panels. The company is based in the United States. Orbotech LT Solar, LLC operates as a subsidiary of Orbotech Ltd.</t>
  </si>
  <si>
    <t>solar energy panels; reflective coating; orbotech; lt; crystalline silicon photovoltaic; anti reflective coating; energy panels; silicon photovoltaic; anti reflective; reflective; deposition; crystalline silicon; anti; wafers; coating; crystalline</t>
  </si>
  <si>
    <t>0.0004687499706877499</t>
  </si>
  <si>
    <t>10148</t>
  </si>
  <si>
    <t>0.0003611579161429303</t>
  </si>
  <si>
    <t>2847</t>
  </si>
  <si>
    <t>d169ec8081f239fa958376a72e4d9490</t>
  </si>
  <si>
    <t>Natural Collection Ltd.</t>
  </si>
  <si>
    <t>http://www.naturalcollection.com</t>
  </si>
  <si>
    <t>Natural Collection Ltd. operates as a non-food ecological retailer. It offers tops, skirts and dresses, trousers, leisure products, jackets, and nightwear for women; hemp t-shirts, organic underwear, jeans, organic cotton socks, shirts, trousers, shorts, and jackets for men; accessories, including necklaces, earrings, bangles, bags, hats, belts, tights, scarves, and gloves; and shoes, which comprise sandals, pumps, trainers, boots, sneakers, and hiking shoes. The company also provides organic cotton clothes, eco disposable nappies, and organic toiletries for kids; gardening and wildlife products; Easter eggs, organic chocolate bunnies, and seasonal gifts; outdoor pursuits, outdoor furniture, and water features; and energy-saving and water-saving gadgets and products, including wind-up radios, solar powered torches, and solar chargers, as well as solar lighting, solar panels, solar gadgets, and other gadgets. In addition, it offers bed linens, furnishings, lighting, glassware, home wares, household products, bed and bath furnishings, home accessories, kitchen accessories, utility products, DIY products, light bulbs, groceries, and shopping bags; cleaning and laundry products, including polishes and laundry liquids; and organic and natural skin care, spa and pampering, and grooming products, as well as organic cosmetics. Further, the company provides ionizers, organic herbal alternatives, natural light simulators and magnetic therapy jewelery, and alternative and complementary therapy products; recycled office products and stationery, including organic tea and coffee, recycled papers, pencils and pens, recycled notebooks, recycled greeting cards, recycled mouse mats and pencil cases, folders, and staple less staplers; and books, magazines, DVDs, CDs, and games. Natural Collection was founded in 1999 and is based in Sunderland, the United Kingdom. As of March 26, 2009, Natural Collection Ltd. operates as a subsidiary of EthicalSuperstore.Com Limited.</t>
  </si>
  <si>
    <t>Spark Response Limited</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</si>
  <si>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t>
  </si>
  <si>
    <t>recycled; shirts; jackets; cotton; therapy; organic; shoes; laundry; bed; gadgets; bags; wind up radios; water saving; water features; wares; utility products; underwear; torches; tea; stationery; staple; solar gadgets; socks; skirts; skin care; shorts; sandals; pens; pencil; papers; outdoor furniture; offers bed; necklaces; natural skin; natural light; mouse mats; magazines; leisure products; laundry products; ionizers; including organic; household products; hiking; hats; grooming products; grooming; groceries; greeting cards; greeting; gloves; glassware; earrings; dvds; dresses; diy products; disposable; cosmetics; clothes; cleaning and laundry; chocolate; cds; boots; bed and bath; natural; notebooks; mats; light bulbs; gardening; trainers; seasonal; men; including wind; women; mouse; gifts; belts; tops; liquids; collection; simulators; kids; complementary; coffee; skin; wildlife; spa; bath; saving; alternatives; outdoor; books; well as solar; solar lighting; solar chargers; bulbs; diy; cards; shopping; magnetic; radios</t>
  </si>
  <si>
    <t>0.0002770942304902774</t>
  </si>
  <si>
    <t>11429</t>
  </si>
  <si>
    <t>0.0003385993203419455</t>
  </si>
  <si>
    <t>7683489b5d518c12df926bf9eb592ab8</t>
  </si>
  <si>
    <t>Apollo Solar, Inc.</t>
  </si>
  <si>
    <t>http://www.apollosolar.com</t>
  </si>
  <si>
    <t>Apollo Solar, Inc. designs, manufactures, and sells power management electronics for residential, commercial, telecom, and military solar photovoltaic applications. It offers off grid pre-wired solar power system panels, uninterruptible power supplies, off grid solar charge controllers, off grid solar inverters, switchgear enclosures, off grid solar telecom systems, and off grid solar communications. The company also provides solar accessories, such as adapters and software, breaker packs, generator selector switches, shunts, and circuit breakers. Its solutions are used in residential off-grid, telecom off-grid, developing country grid backup, aerospace, military, and energy exploration and production. The company sells its products through distributors. Apollo Solar, Inc. was founded in 2002 and is based in Bethel, Connecticut.</t>
  </si>
  <si>
    <t>Bethel</t>
  </si>
  <si>
    <t>telecom PV installations; charge controllers; grid solar telecom; thin-film solar cells; grid solar inverters; grid solar charge; PV systems; grid solar communications; Solar Power Systems; Grid Solar Power; telecom PhotoVoltaic; Telecom Solar Power; PV power management; Grid Charge Controllers; pre-wired solar power; Apollo Solar; life-of-system cost; solar electric power; solar electronic products; uninterruptible power supplies; power management electronics; optimal solar energy; Grid Inverters; photovoltaic basic materials; film solar cells; Ultra-High Purity Tellurium; Internet-based remote data-monitoring; Communication Equipment; generator selector switches; Internet Monitoring; vertically integrated refiner; industrial clients; material market segments; Electronic Design Lab; industrial strength electronics; photovoltaic industry; sole focus; solar accessories; company; refines materials; Offers inverters; switchgear enclosures; breaker packs; commercial applications; monitoring systems; circuit breakers; energy exploration; Connecticut company; CdTe Thin Film; Thermal design</t>
  </si>
  <si>
    <t>tellurium; apollo; increase performance; pv installations; system cost; telecom; film solar cells; sole; served; pre wired; communication equipment; technologically; industrial clients; breaker; grid solar; upfront; charge controllers; purity; metals; compounds; thin film solar; film solar; wired; power management; pv systems; enhance; enclosures; radiation; decades; infrared; controllers; segments; solar power systems; uninterruptible power supplies; ultra high purity; thermal design; system panels; solar energy harvest; solar accessories; sells power; selenium; researches and develops; remote data; radiation detector; radiation and infrared; production of thin; power modules; power management systems; photovoltaic applications; optimal solar energy; optimal solar; offers off grid; modules and solar; manufacturer of pv; infrared detectors; industrial strength; grid inverters; exploration and production; electronic design; develops thin film; develops thin; developing semiconductor; design lab; data monitoring; company's range; company's business; cell modules; cdte thin film; cdte thin; business segments; switchgear; researches; refining; refines; reducing; solar electric power; photovoltaic industry; energy harvest; circuit breakers; superior; reliability; zinc; uninterruptible power; uninterruptible; market segments; extensive experience; breakers; increase; grid solar power; systems for residential; solar charge controllers; electronic products; cdte; vertically integrated; expectations; exceeding; cadmium; pv power; mines; detector</t>
  </si>
  <si>
    <t>0.0001645878261962789</t>
  </si>
  <si>
    <t>3874</t>
  </si>
  <si>
    <t>0.0002221563234544878</t>
  </si>
  <si>
    <t>29179fed0715a5af1cc2ca46802d8a37</t>
  </si>
  <si>
    <t>IntelinAir, Inc.</t>
  </si>
  <si>
    <t>http://www.intelinair.com</t>
  </si>
  <si>
    <t>IntelinAir, Inc. develops technology solutions that deliver actionable intelligence from aerial data for quick decision making in mission-critical applications. The companys SafeSmart technology provides precision flight and data analysis capabilities. Its products include SafeSmart RD-100 UAV, a lightweight, flexible multirotor platform for academic research and development; and SafeSmart RD-200 UAV, a flexible multirotor platform for academic researchers. The company was incorporated in 2014 and is based in San Jose, California.</t>
  </si>
  <si>
    <t>5015993</t>
  </si>
  <si>
    <t>Hyderabad Information Technology Venture Enterprises Limited, Investment Arm; Hyde Park Venture Partners; Western Technology Investment; Holdsworth and Co. LLC</t>
  </si>
  <si>
    <t>aerial imagery analytics; imagery analytics company; field health monitoring; actionable intelligence; SafeSmart RD-100 UAV; SafeSmart RD-200 UAV; aerial data; Support VRT herbicide; Aerial Data Analysis; data analysis capabilities; VRT nitrogen application; MATLAB/Simulink environment; familiar MATLAB/Simulink environment; flexible multirotor platform; flexible multi-rotor platform; SafeSmart Ground Control; different field conditions; Advanced Image Analysis; SafeSmart MATLAB Toolbox; spatial analysis methods; Uses sophisticated algorithms; deep learning; leverages neural networks; abnormal crop conditions; proprietary signature library; modern deep learning; analytics. enterprise software; flagship solution AG-MRI™; SafeSmart technology; SafeSmart Autopilot; farmers; precision flight; safety-critical flight; mission-critical applications; academic research; academic researchers; decision making; Hardware-in-the-Loop testing; Nutrient Prescription; complex patterns; stable flight; single image; uncertain conditions; comprehensive snapshot; raw images; nutrient deficiencies; variable payloads; Software Simulations; herbicide-resistant weeds; advanced users</t>
  </si>
  <si>
    <t>matlab; help farmers; early warning; actionable intelligence; warning system; system that enables; signature; neural networks; neural; mri; herbicide; field health; enables farmers; health monitoring; warning; nutrient; familiar; aerial imagery; farmers; academic; deep learning; actionable; data analysis; early; autopilot; aerial data; patterns; damage; imagery; identify; decision; analytics; decisions; what's going; weeds; variants; user friendly interface; uncertain; temporal; technology captures; technologies to deliver; stable flight; specialties includes; sophisticated algorithms; sense avoid; safety critical; rotor platform; resistant weeds; proactively; novice; multi rotor platform; mission critical applications; methodologies; loop testing; improve operational efficiency; improve operational; image analysis; ill; high winds; herbicide resistant weeds; herbicide resistant; growing season; ground control software; friendly interface; flood damage; flight and data; field conditions; esc; diseases; deliver actionable; deficiencies; decision support; corn; company's flagship; change detection; calif; analysis to support; agronomic; advanced users; advanced image; abnormal; weed; prescription; operational efficiency; driven decisions; data driven decisions; health; validate; snapshot; deep; markers; critical applications; critical; simulations; nitrogen; adaptive; focused; multirotor; networks; learning</t>
  </si>
  <si>
    <t>0.0007313107915418183</t>
  </si>
  <si>
    <t>0.0005519911686760297</t>
  </si>
  <si>
    <t>2850</t>
  </si>
  <si>
    <t>6befa19d4618d3ce6705d347c231bff5</t>
  </si>
  <si>
    <t>Natec Sunergy BV</t>
  </si>
  <si>
    <t>http://www.natecenergy.com</t>
  </si>
  <si>
    <t>Natec Sunergy BV manufactures solar panels. The company is based in Vught, the Netherlands. Natec Sunergy BV operates as a subsidiary of Sunergy Investco B.V.</t>
  </si>
  <si>
    <t>Vught</t>
  </si>
  <si>
    <t>Delta N V</t>
  </si>
  <si>
    <t>0.0007027895031701531</t>
  </si>
  <si>
    <t>858.501</t>
  </si>
  <si>
    <t>0.0004995848892467345</t>
  </si>
  <si>
    <t>0efc5f6770e1943f53ead586c451aa20</t>
  </si>
  <si>
    <t>WindGen Power Products Ltd.</t>
  </si>
  <si>
    <t>http://www.windgenpower.com</t>
  </si>
  <si>
    <t>WindGen Power Products Ltd. designs, manufactures, and installs consumer-scale wind turbines for powering homes, schools, hospitals, and businesses in East Africa. It offers 800 watt turbines for use in various applications, including home, school, health clinic, hospital, and business electricity and water pumping; 180 watt turbines for applications with modest power needs, such as small homes and businesses; anemometers for measuring wind speed and assessing a sites suitability for wind power; watt-hour meters that are used for measuring the vital statistics of a renewable energy system, such as amps, watts, amp-hours, watt-hours, voltage, and peak power; and solar panels, solar and wind charge controllers, diversion loads, inverters, and batteries. The company also offers assessment, installation, client education and training, and maintenance services. WindGen Power Products Ltd. was founded in 2010 and is based in Nairobi, Kenya with a partner office in the United States.</t>
  </si>
  <si>
    <t>Rhino Rotor; Twiga Turbine; wind turbines; hours/day; watt turbine ideal; Health clinic electricity; WindGen Power East; renewable energy solutions; robust turbine design; additional energy options; East African consumer; limited electricity infrastructure; m/s average winds; average wind speeds; small wind turbines; off-grid energy market; manufacturing. wind energy; practical wind power; solar/wind hybrid systems; renewable energy systems; solar panels; School electricity; Home electricity; Hospital electricity; Business electricity; Kenyan consumers; Water pumping; Solar Fridge; energy generation; large homes; modest power; DVD Player; Security Lights; SQFLex line; small homeowners; small homes; schools; region; businesses; applications; affordability; Grundfos; mission; research; development; variety; TV; Radio; area; Laptops</t>
  </si>
  <si>
    <t>seamlessly integrated; african; energy options; rotor; water pumping; east; turbine; hours; seamlessly; schools; pumping; suited; region; average; watt; wind speeds; wind power option; wind hybrid systems; wind hybrid; turbine design; sqflex; solar renewable energy; solar renewable; security lights; robust turbine; propagation; products will enable; practical wind; power option; power develops; modest; manufactures small; hybrid wind; hybrid systems; health clinic; grundfos sqflex; grundfos; grid energy; electricity infrastructure; dvd player; create solar; create hybrid; clinic; average winds; average wind speeds; average wind; african off grid; small wind turbines; wind turbines; fridge; homeowners; applications including; affordability; turbines; hospital; modified; imported; energy market; groundbreaking; dvd; distributed energy; hybrid; winds; small wind; variety of applications; player; options; speeds; renewable energy systems; homes and businesses; homes; regions; wind energy; began; version; energy generation; school; renewable energy solutions; leveraging; hospitals; functionality; develops and manufactures; versatile; wind power; laptops; tv; practical; option; suitable; example; distributed; plans; robust; ideal; radio; bring; founded; consumers; produced; energy systems</t>
  </si>
  <si>
    <t>0.000512078785824338</t>
  </si>
  <si>
    <t>0.0003948515152091289</t>
  </si>
  <si>
    <t>01572d530f4d46d70f538c7e46c8b080</t>
  </si>
  <si>
    <t>Infratech Industries PTY LTD</t>
  </si>
  <si>
    <t>http://www.infratechindustriesinc.com</t>
  </si>
  <si>
    <t>Infratech Industries PTY LTD manufactures solar panels. The company was incorporated in 2009 and is based in Burwood, Australia.</t>
  </si>
  <si>
    <t>Burwood</t>
  </si>
  <si>
    <t>0.0007913112338405231</t>
  </si>
  <si>
    <t>3422.5</t>
  </si>
  <si>
    <t>0.0005634674150121061</t>
  </si>
  <si>
    <t>2853</t>
  </si>
  <si>
    <t>ca192142-24fb-ef56-4d9f-731ca9f8e466</t>
  </si>
  <si>
    <t>Aerodrome</t>
  </si>
  <si>
    <t>http://www.flyaerodrome.com/</t>
  </si>
  <si>
    <t>Revolutionizing how individuals and organizations design, apply, fly and maintain unmanned aviation systems. Aerodrome owns and operates teaching airports for commercial drone aircraft that are revolutionizing how individuals and organizations design, apply, fly and maintain unmanned aviation systems. We provide education and FAA certification for flying and maintenance, job/career placement, and outsourced aviation and repair services. 
Our teaching facilities are located in Detroit, Michigan and Henderson, Nevada with instructors from leading industry experts with unrivaled experience in the field. Upon completion, students will be fully prepared to pursue a career in this rapidly expanding and exciting industry.</t>
  </si>
  <si>
    <t>career; rapidly expanding; pursue; provide education; placement; individuals and organizations; aviation systems; outsourced; aviation; prepared; completion; repair services; revolutionizing; students; exciting; faa; expanding; apply; job; certification; rapidly; maintain; individuals; organizations; education; flying; repair; fly</t>
  </si>
  <si>
    <t>0.00031190583939605246</t>
  </si>
  <si>
    <t>8387</t>
  </si>
  <si>
    <t>0.00032645390838747954</t>
  </si>
  <si>
    <t>Certain data and content provided by https://www.crunchbase.com/organization/aerodrome</t>
  </si>
  <si>
    <t>2854</t>
  </si>
  <si>
    <t>a68c0395eda3e9a7f71bbfc5fa24b847</t>
  </si>
  <si>
    <t>Redlen Technologies Inc.</t>
  </si>
  <si>
    <t>http://www.redlen.com</t>
  </si>
  <si>
    <t>Redlen Technologies Inc. manufactures cadmium zinc telluride (CZT) semiconductors for radiation detection and imaging equipment, including nuclear cardiology, CT scanning, baggage scanning, and bomb detection. The company also offers thin film solar cadmium telluride feedstock solutions. Its products are used in medical imaging and security and surveillance applications. Redlen Technologies Inc. was founded in 1999 and is headquartered in Saanichton, Canada.</t>
  </si>
  <si>
    <t>Saanichton</t>
  </si>
  <si>
    <t>12550377</t>
  </si>
  <si>
    <t>B.C. Advantage (VCC) Funds Ltd. (3); In-Q-Tel, Inc. (2); GrowthWorks Ltd.; Pangaea Ventures Ltd.; Yaletown Venture Partners Inc.</t>
  </si>
  <si>
    <t>Cadmium Zinc Telluride; semiconductor radiation detectors; CZT semiconductor wafers; high resolution Cadmium; CdTe semiconductor feedstock; Redlen Technologies; resolution Cadmium Zinc; high purity; REDLEN CdTe PRODUCT; advanced CZT semiconductor; CZT growth technology; industry-leading CZT growth; CZT semiconductor production; high performance semiconductor; purity CdTe semiconductor; solar Cadmium Telluride; Traveling Heater Method; proprietary Traveling Heater; performance semiconductor material; CdTe feedstock; film solar Cadmium; high performance detection; radiation detection; commercial CdTe feedstock; CZT detector production; CdTe solar panel; CdTe solar panels; CZT technology; semiconductor feedstock material; prototype CZT cameras; CdTe solar cell; Dirty Bomb Detection; high performance radiation; imaging equipment; Film Solar Photovoltaic; breakthrough production process; compound semiconductor detectors; Redlen Solutions; film CdTe; high yield production; purity elemental Cadmium; feedstock product; production technology; high quality detectors; high purity levels; extremely high cost; industry-leading CdTe; CdTe thin film; analytics. manufacturing. semiconductor; security imaging equipment</t>
  </si>
  <si>
    <t>feedstock; imaging equipment; cdte; telluride; radiation detection; cadmium; manufacturer of high; dirty; bomb; zinc; purity; high purity; production technology; cardiology; baggage; detectors; traveling; scanning; semiconductor wafers; leading manufacturer; pioneered; radiation; widespread; tellurium; technical team; security markets; rooted; process for manufacturing; performance semiconductor; medical imaging; management and technical; larger version; including nuclear; growth technology; growth process; film solar photovoltaic; doping; deeply; breakthrough production; advanced thin film; advanced thin; imaging technology; semiconductor material; quantities; historically; cadmium telluride; sensitivity; industry leading; thin film solar; film solar; heater; production process; growth; detector; resolution; landscape; economically; method; imaging; high resolution; nuclear; revolutionizing; consistent; ray; detection; high performance; volume; adoption; breakthrough; superior; version; availability; wafers; efficiencies; forms; yields; click; medical; mw; enabling; yield production; watt solar; solar panel market; solar electricity generation; single pixel; single crystal; short lead times; short lead; semiconductor production; security surveillance; security and defence; scale commercial; revolutionized; repeatability; reliable supply; purity levels; provide superior; provide safe; products are currently; production techniques</t>
  </si>
  <si>
    <t>0.00035020299316483914</t>
  </si>
  <si>
    <t>43043</t>
  </si>
  <si>
    <t>0.0003099767108104037</t>
  </si>
  <si>
    <t>2855</t>
  </si>
  <si>
    <t>0889d9e2dfa72f21bce2510aa9da9465</t>
  </si>
  <si>
    <t>INFICON Holding AG</t>
  </si>
  <si>
    <t>http://www.inficon.com</t>
  </si>
  <si>
    <t>INFICON Holding AG provides instruments for gas analysis, measurement, and control in the Asia-Pacific, Europe, North America, and other countries. The company offers leak detectors, service tools for HVAC/R and automotive, chemical detection and monitoring products, quartz monitor crystals, thin film depositions and electron beam gun controls, residual gas analyzers and mass spectrometers, and gas concentration monitors. It also provides RF sensing technology solutions, software for factory-wide fault detection and classification, vacuum feedthroughs and components, vacuum gauge controllers and accessories, vacuum gauges, high precision vacuum gauges, and compatible vacuum gauges and controllers. In addition, the company provides gas sensors, gas composition sensors, and gas analyzers. Its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The companys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</si>
  <si>
    <t>Bad Ragaz</t>
  </si>
  <si>
    <t>St. Gallen</t>
  </si>
  <si>
    <t>36276000</t>
  </si>
  <si>
    <t>21977760</t>
  </si>
  <si>
    <t>IFZ (Deutsche Boerse AG); IFCN (SIX Swiss Exchange); IFCN.F (Pink Sheets LLC); IFCNZ (BATS &amp;#x27;Chi-X Europe&amp;#x27;); 0QK5 (London Stock Exchange)</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</si>
  <si>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t>
  </si>
  <si>
    <t>gauges; gas analyzers; analyzers; leak; vacuum; vacuum coating; thin film coatings; spectrometers; residual; quartz; life sciences; leak detectors; laser cutting; industrial vacuum; heat treatment; gun; gauge; gas sensors; gas leak detection; gas leak; gas analysis; film coatings; feedthroughs; electron beam; detection and monitoring; detection and classification; concentration monitors; coating applications; chemical detection; sensing technology; monitoring products; leak detection; industrial processes; fault detection; measurement; crystals; detection; electron; composition; sciences; control products; classification; controllers; pacific; beam; detectors; concentration; automotive; technology solutions; fault; high precision; rf; refrigeration; flat panel displays; hvac; panel displays; factory; alternative energy; led lighting; instruments; fabrication; semiconductors; optics; packaging; mass; coatings; laser; compatible; air conditioning; utilities; oil and gas; monitors; countries; coating; treatment; sensing; conditioning; cutting; food; displays; flat panel; general; alternative; controls; monitor; chemical; processes</t>
  </si>
  <si>
    <t>0.0002518484266018782</t>
  </si>
  <si>
    <t>0.00023918988033885588</t>
  </si>
  <si>
    <t>2856</t>
  </si>
  <si>
    <t>c5209b85-83dd-f4b3-4d9b-b42d5e6fb087</t>
  </si>
  <si>
    <t>SiteSee</t>
  </si>
  <si>
    <t>http://www.sitesee.com.au</t>
  </si>
  <si>
    <t>Infrastructure analysis &amp; auditing SaaS for telcos. SiteSee is a turnkey cell tower analysis &amp; auditing service for Telcos &amp; Towercos.  Our web accessible service merges drone captured data with modular software to digitise, analyse and optimise telecommunication infrastructure. 
From individual assets to complete portfolios, SiteSee empowers businesses to make more informed decisions, reduce costs and improve safety by accurately understanding the true state of their infrastructure.</t>
  </si>
  <si>
    <t>muru-D; RCL Accelerator; River City Labs</t>
  </si>
  <si>
    <t>auditing; optimise; merges; informed decisions; improve safety; costs and improve; cell tower; captured data; analyse; portfolios; reduce costs; informed; empowers; telecommunication; captured; true; understanding; tower; accurately; saas; decisions; accessible; turnkey; assets; individual; modular; improve</t>
  </si>
  <si>
    <t>0.00008282265802666465</t>
  </si>
  <si>
    <t>4530</t>
  </si>
  <si>
    <t>0.00012004099989727896</t>
  </si>
  <si>
    <t>Certain data and content provided by https://www.crunchbase.com/organization/sitesee</t>
  </si>
  <si>
    <t>2857</t>
  </si>
  <si>
    <t>668a5782b938b46d44ef6703ba152985</t>
  </si>
  <si>
    <t>US Seismic Systems, Inc.</t>
  </si>
  <si>
    <t>http://www.us-si.com</t>
  </si>
  <si>
    <t>US Seismic Systems, Inc. manufactures and sells fiber optic sensing equipment to conventional and unconventional energy markets in the oil and gas sector. It offers optical downhole seismic systems for microseismic monitoring, vertical seismic profile surveys, and 4D seismic applications; GroundAlert, a fiber optic buried cable intrusion detection system for seismic sensors; and LazerLok, a fiber optic security system for preventing solar panel theft. The company also provides intrusion detection systems for monitoring nuclear power plants, military bases, chemical and oil refineries, the United States border, pipelines, tank farms, and other high-risk facilities; pipeline monitoring systems to detect tampering, illegal tapping, or third party encroachment for remote pipeline; and harbor security and diver detection systems for undersea surveillance applications. In addition, it offers real-time miner tracking system that displays worker movement in real-time on a map located in the control room or mine office; Fiber Optic Microphone, an all-optical earpiece that allows two-way communications using the fiber sensing cable; 4D reservoir monitoring systems; and microseismic monitoring systems. US Seismic Systems, Inc. was formerly known as US Sensor Systems Inc. The company was incorporated in 2007 and is based in Chatsworth, California. US Seismic Systems, Inc. operates as a subsidiary of Acorn Energy, Inc. On September 30, 2015, US Seismic Systems, Inc. filed a voluntary petition for liquidation under Chapter 7 in the U.S. Bankruptcy Court for the District of Delaware.</t>
  </si>
  <si>
    <t>Acorn Energy, Inc.</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</si>
  <si>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t>
  </si>
  <si>
    <t>seismic; fiber optic; optic; intrusion detection; detection systems; intrusion; fiber; monitoring systems; pipeline; worker; undersea; unconventional; tapping; tampering; systems to detect; systems for monitoring; surveillance applications; sensing equipment; seismic applications; refineries; pipeline monitoring systems; pipeline monitoring; oil refineries; offers real time; offers real; offers optical; nuclear power plants; military bases; microphone; intrusion detection systems; harbor; encroachment; downhole; diver; detection system; control room; buried; bankruptcy court; bankruptcy; reservoir; nuclear power; high risk; illegal; cable; energy markets; court; sensing; security system; detection; preventing; mine; tracking system; optical; district; border; theft; pipelines; bases; tank; profile; nuclear; movement; room; surveys; third party; farms; oil and gas; detect; party; manufactures and sells; located; vertical; map; third; power plants; conventional; risk; displays; office; sector; chemical; communications; surveillance</t>
  </si>
  <si>
    <t>0.00032102073714940167</t>
  </si>
  <si>
    <t>16863</t>
  </si>
  <si>
    <t>0.000387910341753796</t>
  </si>
  <si>
    <t>2858</t>
  </si>
  <si>
    <t>ce6bcbd8e45805bcc8b3406ff9445e6c</t>
  </si>
  <si>
    <t>Strøm Hansen A/S</t>
  </si>
  <si>
    <t>http://www.stroemhansen.dk</t>
  </si>
  <si>
    <t>Strøm Hansen A/S is a supplier of automation solutions and various kinds of electrical installations in Denmark. The company manufactures high technology power and system solutions for Nordic companies. It offers electrical services, including oncall contracts, lighting facilities, energy optimization, and industrial electrical services, as well as electrical services for catering centers; automation and industrial IT solutions, including MES systems, reporting software, databases, recipe systems, SCADA software, PLC software and PLC operations, Web applications, and software applications; and traffic operations, which include traffic management and surveillance solutions, traffic lights, maintenance and services, and automatic traffic barriers. The company also provides contract works, such as electrical installations, electrical plants buildings, contract works, machinery installations, intelligent building technology, industrial electrical installations, electrical project engineering, indoor and outdoor lighting, PDS (data), fiber optics cable systems, offshore installation and plants, backup power systems, emergency and antipanic, and lighting; and airport services, including approach light systems, runway lighting, taxi way lighting, apron lighting, and power supply and control systems. In addition, it offers security systems, such as fire alarm, video surveillance CCTV, admittance control, and burglar alarm systems; solar cells, including large solar cell panels, small solar cell panels, guidance and regulations, and payback time and cost savings, as well as consultancy, technical, and economical; and switchboards, such as custom designed switchboards, types of switchboards, and construction and modification of existing switchboard plants. The company was founded in 1930 and is based in Nørresundby, Denmark.</t>
  </si>
  <si>
    <t>Nørresundby</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</si>
  <si>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t>
  </si>
  <si>
    <t>switchboards; electrical installations; solar cell panels; industrial electrical; cell panels; electrical services; traffic; alarm; contract; well as electrical; web applications; traffic management; traffic lights; time and cost; taxi; surveillance solutions; runway; reporting software; recipe; project engineering; offshore installation; offers electrical services; nordic; mes; maintenance and services; lighting facilities; light systems; large solar; intelligent building; industrial electrical services; including large; fire alarm; energy optimization; electrical plants; catering; cable systems; burglar alarm; burglar; building technology; backup power systems; apron; software applications; payback time; offers electrical; databases; scada; modification; automation solutions; alarm systems; small solar; outdoor lighting; manufactures high; fiber optics; solar cell; system solutions; indoor and outdoor; cost savings; high technology; custom designed; backup power; airport; video surveillance; cctv; kinds; barriers; surveillance; security systems; automation; payback; economical; offshore; guidance; consultancy; regulations; contracts; machinery; power supply; optimization; reporting; optics; backup; indoor; fiber; supplier; control systems; cable; centers; fire; savings; automatic; approach; emergency; power systems; outdoor; types; intelligent</t>
  </si>
  <si>
    <t>0.000509472100598423</t>
  </si>
  <si>
    <t>0.0005644718417255624</t>
  </si>
  <si>
    <t>8db806199216d37db3d05e28b63cf358</t>
  </si>
  <si>
    <t>Monarch Outdoor Adventures, LLC</t>
  </si>
  <si>
    <t>http://www.deerfeeder.com</t>
  </si>
  <si>
    <t>Monarch Outdoor Adventures, LLC, doing business as Monarch Hunting, manufactures products and related accessories for do-it-yourself hunting needs. The companys product line includes feeders, custom blinds and covers, tree stands or tripod/quadpod stands, lids, cages and spinner plates, and protein tubes and pulleys; and accessories, including shop feeder boxes, coolers and tumblers, timers, motors, batteries, solar control panels, and hats, as well as repair kits and others. It serves customers through its retail and online stores, as well as dealers in the United States. The company is based in Mansfield, Texas. Monarch Outdoor Adventures, LLC is a prior subsidiary of Universal Power Group, Inc.</t>
  </si>
  <si>
    <t>1022000</t>
  </si>
  <si>
    <t>hunting; stands; well as repair; retail and online; pulleys; protein; outdoor adventures; manufactures products; lids; hats; feeders; feeder; cages; product line includes; adventures; tripod; solar control; timers; coolers; blinds; tree; serves customers; control panels; plates; tubes; motors; covers; shop; dealers; boxes; stores; kits; repair; outdoor; retail</t>
  </si>
  <si>
    <t>0.00007748256051651305</t>
  </si>
  <si>
    <t>12532</t>
  </si>
  <si>
    <t>0.00012687827478130936</t>
  </si>
  <si>
    <t>2860</t>
  </si>
  <si>
    <t>caa5fda69fe7bf3c9c0f37aa2b361332</t>
  </si>
  <si>
    <t>EMC Solar Construction Pty Ltd</t>
  </si>
  <si>
    <t>EMC Solar Construction Pty Ltd designs containerized solar power supply systems. The company was incorporated in 2006 and is headquartered in Belmont, Australia. EMC Solar Construction Pty Ltd operates as a subsidiary of Energy Made Clean Limited.</t>
  </si>
  <si>
    <t>3429747</t>
  </si>
  <si>
    <t>Carnegie Clean Energy Limited</t>
  </si>
  <si>
    <t>Carnegie Clean Energy Limited; Energy Made Clean Limited</t>
  </si>
  <si>
    <t>solar pv; EMC; lithium battery technology; Solar PV Power; solar power supply; water pumping; solar PV generation; Scale Solar PV; remote monitoring; stand-alone power systems; outstanding water delivery; Solar Water Pumping; off-grid power; Solar power generation; mount solar PV; deploy pumping systems; Solar Water Pumps; modular power solutions; Solar Farm Carnarvon; main power grids; utility grade systems; new containerised systems; reliable power; reliable water delivery; larger power needs; industrial energy efficiency; renewable energy technologies; energy generating assets; real-time monitoring systems; new business opportunities; remote monitoring range; grid energy costs; on-going remote monitoring; contract engineering services; latest lithium battery; large scale de-watering; avoids grid electricity; quality Lowara pumps; regular service runs; fantastic business investment; significantly lower prices; industrial-grade Variable Speed; short payback period; immediate performance data; excellent investment asset; submersible bore pump; grid power; Australian conditions; off-grid sites; Utility-scale projects</t>
  </si>
  <si>
    <t>emc; water pumping; pumping systems; lithium battery technology; harshest; demonstrating; bore; reliable power; lithium battery; pumping; remote monitoring; systems provide; battery technology; australian; grid power; outstanding; power solutions; diesel; leaders; solar pv; lithium; proven; utility scale; going; wheat; water pumping systems; variable speed; utility grade; three phase; tackling; systems integrate; system management; surpasses; stand alone power; south west; solar pv power; solar pv generation; solar power supply; smart meters; short payback; share data; scale solar pv; rate of return; range of solutions; pv generation; pumping solution; provide complete; power supply systems; power on demand; power grids; performance data; performance and efficiency; payback period; owning; optimisation; negotiating; mount solar; micro grid; main power; lower prices; investing in solar; internal rate; integrating the latest; installation of renewable; industry proven; industrial grade; industrial energy efficiency; industrial energy; ground mount solar; grid energy; grid electricity; going maintenance; generating energy; generating assets; full remote; full length; fantastic; executing; engineering and construction; energy generating; developing a portfolio; cost and reliable; copy; contract engineering services; contract engineering; containerized; completed projects; complete construction; competitive pricing; commissioned; commercial scale solar; commercial scale; cares; business opportunities; benchmarks; solar water; grade; watering; thorough; technology to provide</t>
  </si>
  <si>
    <t>0.00007999909341817798</t>
  </si>
  <si>
    <t>0.00015831085875768133</t>
  </si>
  <si>
    <t>2861</t>
  </si>
  <si>
    <t>7119839be8a30d1f1be6368c62c64749</t>
  </si>
  <si>
    <t>GoPlug Bags, Inc.</t>
  </si>
  <si>
    <t>http://goplugbags.com</t>
  </si>
  <si>
    <t>GoPlug Bags, Inc. designs and manufactures bags for professionals, hobbyists, and consumers. The company provides backpacks, which contain its own battery pack that allows users to charge electronic devices. It also markets and sells its products online. The company was incorporated in 2014 and is headquartered in Sandy, Utah.</t>
  </si>
  <si>
    <t>Sandy</t>
  </si>
  <si>
    <t>338345</t>
  </si>
  <si>
    <t>smart power bank; goplug smart power; messenger bag; core pack; battery pack; high power battery; Power bank recharge; lithium-polymer battery pack; Battery preserve mode; proximity heat map; carry-on case. consumer; different power ports; different powering options; core backpack; solar panel; camera backpack; battery life; electronic devices; Proximity sensor; kickstarter backers; products online; technology company; alert notification; Plug Bags; Movement alarm; GoPlug bags; mobile phones; different variants; electronics. manufacturing; mobile device; roller cases; backpacks; users; location; hobbyists; professionals; trolley; tablets; Timer; reminder; percentage; offer; accessories; design; Designs; network</t>
  </si>
  <si>
    <t>power bank; smart power; messenger bag; backpack; bank; messenger; bag; backpacks; pack; bags; battery pack; proximity; powering; core; variants; users to charge; trolley; send an alert; recharge times; proximity sensor; preserve; powered bags; power battery; polymer battery; lithium polymer battery; lithium polymer; kickstarter; design and technology; crowdfunding; charge their mobile; built in high; backers; carry; moved; initiate; case; switched; shut; roller; notification; markets and sells; hobbyists; hits; percentage; recorded; products includes; designs and manufactures; recharge; locate; battery life; alert; location; ports; allows users; high power; mobile device; polymer; electronic devices; products online; send; upgrade; movement; mobile phones; laptops; alarm; lithium; mode; tablets; cases; choose; receive; sells its products; map; plug; consumer electronics; professionals; controlled; consumers; times; phones; track; gps; options; sensor</t>
  </si>
  <si>
    <t>0.0004637477263318517</t>
  </si>
  <si>
    <t>4412</t>
  </si>
  <si>
    <t>0.0004568816821599248</t>
  </si>
  <si>
    <t>2862</t>
  </si>
  <si>
    <t>c2e85e437c7c82de02569be0e3842d2e</t>
  </si>
  <si>
    <t>Vattenfall AB</t>
  </si>
  <si>
    <t>http://www.vattenfall.com</t>
  </si>
  <si>
    <t>Vattenfall AB (publ) engages in the production, retail, and distribution of electricity and heat in Denmark, Finland, Germany, the Netherlands, the United Kingdom, Sweden, and internationally. The company operates through Customers &amp; Solutions, Power Generation, Wind, Heat, and Distribution segments. It generates electricity primarily through hydro, nuclear, coal, natural gas, wind, solar, biomass, and waste sources. The company is also involved in the sale of gas; district heating and energy trading activities; and provision of energy services, such as charging solutions for electric vehicles, solar panels, heat pumps, and smart devices. It has approximately 6.3 million electricity customers, 3.4 million electricity network customers, and 2.1 million gas customers. The company was founded in 1909 and is headquartered in Solna, Sweden.</t>
  </si>
  <si>
    <t>Solna</t>
  </si>
  <si>
    <t>1166215453</t>
  </si>
  <si>
    <t>energy sources; European energy company; reliably deliver energy; Vattenfall; electricity; gas; heat; Swedish state; main products; largest generators; largest producer; value chain; hydro power; Trollhättan canal; Sweden. energy.; energy trading; coal power; natural gas; wind power; nuclear power; sales; biomass; percent; restructuring; employees; society; variety; parts; generation; distribution; operations; Germany; Netherlands; France; UK</t>
  </si>
  <si>
    <t>electricity and heat; coal; energy sources; hydro; nuclear; biomass; variety of energy; swedish; story began; produces electricity; produce heat; main products; largest producer; hydro power; heat and electricity; distribution and sales; deliver energy; coal power; canal; nuclear power; active; largest; conducted; story; ago; society; reliably; conduct; producer; began; trading; natural gas; continuously; percent; owned; wind power; european; employees; uk; chain; main; generators; natural</t>
  </si>
  <si>
    <t>0.00030350965154355016</t>
  </si>
  <si>
    <t>22044</t>
  </si>
  <si>
    <t>0.0003860010708522015</t>
  </si>
  <si>
    <t>2863</t>
  </si>
  <si>
    <t>804777acba8463574c978f38eb15a29e</t>
  </si>
  <si>
    <t>DayMen Canada Acquisition ULC</t>
  </si>
  <si>
    <t>On October 2, 2016, DayMen Canada Acquisition ULC went out of business. DayMen Canada Acquisition ULC manufactures and distributes imaging, laptop, and other electronic protective accessories. It offers cameras, travel products, laptops and tablets, drones and quadcopter products, photo packs for pro-photographers, backpacks, shoulder bags, sling bags, rolling cases, hard cases, lens cases, duffle bags, top-loading products, belt-packs, pouches, and accessories; DSLR products, mirrorless/ILC products, pro video products, point and shoot products, and lens; drones, action cams, and outdoor adventure products; and products for action sports, aerial photography, wedding and event, travel and vacation, and daily commute activities. The company offers its products through distributors, dealers, and online retailers in Canada and internationally. DayMen Canada Acquisition ULC was formerly known as DayMen Photo Marketing LP. The company was founded in 1981 and is based in Markham, Canada. DayMen Canada Acquisition ULC is a prior subsidiary of DayMen Holdings (Luxembourg) S.à r.l.</t>
  </si>
  <si>
    <t>General Electric Company</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</si>
  <si>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t>
  </si>
  <si>
    <t>bags; lens; cases; packs; pro; wedding; video products; vacation; travel products; top loading; sling; shoulder bags; shoulder; pouches; point and shoot; online retailers; offers cameras; mirrorless; dslr; daily commute; commute; cams; action sports; action cams; travel; backpacks; action; rolling; loading; adventure; belt; photographers; quadcopter; shoot; products through distributors; laptop; manufactures and distributes; protective; retailers; laptops; dealers; tablets; daily; aerial photography; event; hard; sports; acquisition; offers its products; distributors; activities; photo; imaging; outdoor; photography; point; top</t>
  </si>
  <si>
    <t>0.0001799361088174363</t>
  </si>
  <si>
    <t>0.00021752996044622786</t>
  </si>
  <si>
    <t>2864</t>
  </si>
  <si>
    <t>5bc5b6bff9eae21a5c96c8263bd8aeaa</t>
  </si>
  <si>
    <t>Ultratech/CambridgeNanotechALD</t>
  </si>
  <si>
    <t>http://www.cambridgenanotechald.com</t>
  </si>
  <si>
    <t>Ultratech/CambridgeNanotechALD designs, manufactures, and markets atomic layer deposition (ALD) solutions for research, academic, and industry clients. Its products include Savannah, a compact system for research applications; Phoenix, a batching solution for production ALD needs; Fiji, a high-vacuum ALD system of thermal and plasma-enhanced deposition; Tahiti, a high volume production ALD system for large area deposition; and various custom systems. The company also provides deposition services, including coatings for various materials. In addition, it offers various consulting services in chemistry (precursor synthesis, nanotechnology, and reactor design), physics (semiconductors, quantum devices, spintronics, and magnetism), electrical engineering (CAD-CAM, electronics, finite element simulations, and device processing), and materials science (materials recommendations, manufacturing, and production). The company provides its products for use in the production of semiconductors, flat panel displays, and solid state lighting; and solar, batteries, anti-corrosion properties, chemical, magnetic, and roll-to-roll processing applications. It serves customers through a network of distributors in the United Kingdom and internationally. The company was founded in 2003 and is based in Cambridge, Massachusetts. As of December 14, 2012, Ultratech/CambridgeNanotechALD operates as a subsidiary of Ultratech, Inc.</t>
  </si>
  <si>
    <t>Ultratech, Inc.; Veeco Instruments Inc.</t>
  </si>
  <si>
    <t>atomic layer deposition; ALD; manufacturing ALD systems; volume production ALD; flat panel displays; solid state lighting; ALD film properties; high-vacuum ALD; plasma ALD realm; Cambridge NanoTech; Fiji ALD; large area deposition; markets atomic layer; deposition intellectual property; Plasma Atomic Layer; NanoTech research systems; plasma-enhanced deposition; various custom systems; ultra-thin films; deposition services; electrical engineering CAD-CAM; Cambridge-based materials technology; various consulting services; wide variety; industrial applications; finite element simulations; world class scientists; high impact technologies; titanium nitride; production applications; research applications; various materials; batching solution; materials science; materials recommendations; semiconductors; internal research; quantum devices; reactor design; plasma recipes; research challenges; device processing; low temperatures; energy storage; low resistivity; remarkable set; company; products; electronics; platinum</t>
  </si>
  <si>
    <t>layer deposition; atomic layer deposition; atomic layer; nanotech; atomic; solid state lighting; production of semiconductors; depositing; systems capable; platinum; nitride; deposition; plasma; ultra thin; thin films; titanium; layer; semiconductors; flat panel displays; panel displays; scientists; wide variety; solid; industrial applications; films; temperatures; wealth of experience; volume production; system installations; system combines; set of functionality; resistivity; realm; production applications; precursor; plasma enhanced; oxides; nanostructures; monolayers; microelectronics; materials technology; materials science; lower temperatures; low temperatures; low resistivity; large area deposition; high vacuum; high impact; high and low; garnered; finite element; finite; enable high; custom systems; compact system; class scientists; blocking; bacterial; area deposition; anti reflection; anti; displays; remarkable; reactor; including high; continents; flat panel; reflection; cam; biomedical; wealth; simulations; electrical engineering; synthesis; large area; ultra; varying; capable; quantum; recommendations; deposit; solving; researchers; chemistry; delivers; worked; physics; fixtures; intellectual property; cad; high volume; conducting; intellectual; uv; nanotechnology; element; labs; consulting services; patents; metals</t>
  </si>
  <si>
    <t>0.0003902465121600844</t>
  </si>
  <si>
    <t>11554</t>
  </si>
  <si>
    <t>0.00035008921668440874</t>
  </si>
  <si>
    <t>2865</t>
  </si>
  <si>
    <t>07cfc49737dc781b248bea0037f787dd</t>
  </si>
  <si>
    <t>QSOLAR Limited</t>
  </si>
  <si>
    <t>http://www.qsolar.net</t>
  </si>
  <si>
    <t>QSolar Limited, a technology company, develops, manufactures, and sells photovoltaic solar panels in Canada and internationally. It manufactures solar photovoltaic panels using its proprietary patented QSolar Spraytek technology. The company was incorporated in 1999 and is based in Calgary, Canada.</t>
  </si>
  <si>
    <t>Q2O (Deutsche Boerse AG); QSLR.F (Pink Sheets LLC)</t>
  </si>
  <si>
    <t>solar panels; solar cells; solar panel; pre-connected solar panels; flexible solar panels; solar manufacturing process; efficiency solar cells; hollow backsheet; entire solar panel; glass solar panel; solar electricity generation; QLX solar panel; crystalline silicon cells; finished solar module; SPRAYTEK99® manufacturing technology; Solar Marine applications; exciting solar applications; solar charge controller; conventional PV modules; significantly higher efficiencies; hot climates; smallest carbon footprint; new ICYCELLS® design; hollow backsheet design; QSolar  transportable  power; PV module cost; insulator plastic compound; ESS ®SPRAYTEK process; QSolar wafers production; innovative methods; significantly lower production; new UV reflector; hollow polymer backsheet; light composite material; cost reduction results; Crucible Cell process; ICYCELLS design; ultra light; Solar Glass; ICYCELLS design increases; solar modules; High quality silver; air cooling ducts; different cooling systems; solar market; tab ribbons elements; revolutionary patented techniques; conventional panels; frameless panels; expensive laminator</t>
  </si>
  <si>
    <t>backsheet; hollow; spraying; innovative methods; hot climates; ess; boat; ultra light; climates; mains; manufacturing process; uv; cool; ventilation; increased; ultra; conventional; underneath; ultralight; time required; techniques to create; supply solutions; strongest; solar marine; solar manufacturing; solar electricity generation; solar charge controller; silicon material; ribbons; reflector; providing clean; provide the ability; production facility employs; production facility; production cost; preconfigured; pre connected; power unit; operating temperatures; offer superior; modules as well; modules allow; module cost; major reduction; mains power; lower production; light and flexible; integration of solar; insulator; install power; initial investment; higher efficiencies; high conversion efficiency; high conversion; harmful emissions; glass solar; frameless; facility employs; expenditure; established technology; environmentally responsible; entire solar; energy required; encapsulated; electric boat; drastically reduced; drastically; crystalline silicon cells; create high conversion; conversion efficiency solar; conventional pv; connected solar panels; connected solar; composite material; circulates; capital expenditure; borrowed; aspire; air to flow; air cooling; advantages over conventional; ability to install; reduction; stronger; solar applications; module manufacturer; flexible solar panels; eva; diesel generators; advantages; manufacturing technology; manufacture of solar; honeycomb; ducts; create high; contributes; bricks; stone; offer solar; cost reduction</t>
  </si>
  <si>
    <t>0.0004547479260296344</t>
  </si>
  <si>
    <t>0.00039939989162971704</t>
  </si>
  <si>
    <t>2866</t>
  </si>
  <si>
    <t>1f85532306363c4b5466b22674253dc5</t>
  </si>
  <si>
    <t>South Bay Solutions, Inc.</t>
  </si>
  <si>
    <t>http://www.southbaysolutions.com</t>
  </si>
  <si>
    <t>South Bay Solutions, Inc. manufactures precision products for semiconductor, medical, aerospace, solar, and petroleum industries. It offers outsourced manufacturing services, such as welding and grinding, machining, packaging, QA/QC inspection, prototype assemblies, sheet metal capabilities, and engineering support. The company manufactures parts for semiconductor and wafer fabrication, measurement and control, chassis, network components, server devices and cabinets, testing and assemblies, peripherals, sensors and interfaces, thermal management systems, solar panel, vacuum sealing components, and medical industry. It offers precision work with various types of materials, including aluminum, titanium, stainless steel, copper, bronze, brass, and plastics. The company offers its products in the United States, Europe, Asia, and internationally. South Bay Solutions, Inc. was formerly known as South Bay Machining. The company was founded in 1992 and is based in Palo Alto, California.</t>
  </si>
  <si>
    <t>bay; south; assemblies; wafer fabrication; thermal management; qa; network components; measurement and control; manufacturing services; manufactures precision; engineering support; bronze; brass; outsourced; offers precision; grinding; peripherals; chassis; titanium; petroleum; sheet metal; machining; cabinets; plastics; medical; welding; stainless steel; server; sealing; stainless; prototype; interfaces; management systems; copper; fabrication; wafer; sheet; packaging; measurement; vacuum; offers its products; aluminum; steel; types; metal; capabilities</t>
  </si>
  <si>
    <t>0.0006481325175370657</t>
  </si>
  <si>
    <t>6540</t>
  </si>
  <si>
    <t>0.0006362283810199841</t>
  </si>
  <si>
    <t>2867</t>
  </si>
  <si>
    <t>0462abca22b3df9c7eb0e9073ecb8f41</t>
  </si>
  <si>
    <t>Howco Distributing Co. Inc.</t>
  </si>
  <si>
    <t>http://www.howcodistributing.com</t>
  </si>
  <si>
    <t>Howco Distributing Co. Inc. supplies construction, transportation, and mining and heavy equipment spare and replacement parts to the United States Federal Government and commercial customers worldwide. The company provides a variety and assortment of spare and replacement parts, including AC/DC motors, air conditioning components, assemblies, bearings, belts and hoses, brackets, buckets, bushings, chains, connectors, couplings, cylinders, electronic components, engine parts, fasteners, filters, fittings, gaskets, gauges, gears, generators, handles, hinges, hydraulics, indicators, marine parts, nozzles, pins, plugs, pumps, regulators, shafts, seals, switches, thermostats, valves, washers, winch parts, and wires and cables. The company was founded in 1990 and is based in Vancouver, Washington. As of September 20, 2016, Howco Distributing Co. Inc. operates as a subsidiary of Drone USA, Inc.</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</si>
  <si>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t>
  </si>
  <si>
    <t>spare and replacement; replacement parts; distributing; spare; wires and cables; winch; shafts; pins; nozzles; hydraulics; hinges; government and commercial; gears; gaskets; engine parts; dc motors; couplings; conditioning components; bushings; buckets; assortment; air conditioning components; heavy equipment; hoses; federal government; replacement; bearings; belts; seals; gauges; customers worldwide; chains; washers; indicators; plugs; fasteners; brackets; cylinders; handles; electronic components; thermostats; regulators; commercial customers; filters; fittings; valves; switches; wires; connectors; assemblies; motors; federal; air conditioning; heavy; mining; conditioning; engine; cables; marine; generators; ac; dc; pumps</t>
  </si>
  <si>
    <t>0.00008082632356792908</t>
  </si>
  <si>
    <t>0.00014222539774958154</t>
  </si>
  <si>
    <t>2868</t>
  </si>
  <si>
    <t>c0fa968bcf542b6f05c30f2a2e1b9ef8</t>
  </si>
  <si>
    <t>PV Solar Solutions Ltd.</t>
  </si>
  <si>
    <t>http://www.pvsolarenergyuk.co.uk</t>
  </si>
  <si>
    <t>PV Solar Solutions Ltd. specializes in and installs solar panel systems for home owners, businesses, and independent installers; and domestic, commercial, and trade markets. It provides solar panels, inverters, mounting systems, air source heat pumps, and smart energy systems. The company was incorporated in 2006 and is based in Cardiff, United Kingdom. As of May 17, 2013, PV Solar Solutions Ltd. is in reorganization.</t>
  </si>
  <si>
    <t>Cardiff</t>
  </si>
  <si>
    <t>South Glamorgan</t>
  </si>
  <si>
    <t>pv solar; solar solutions; installs solar panel; smart energy; air source heat; source heat pumps; air source; source heat; mounting systems; solar panel systems; trade; panel systems; installs solar; heat pumps; installers; owners; independent; domestic; energy systems; mounting; specializes; pumps</t>
  </si>
  <si>
    <t>0.00032194666787270856</t>
  </si>
  <si>
    <t>0.00028126777976161116</t>
  </si>
  <si>
    <t>2869</t>
  </si>
  <si>
    <t>baa79bf0759f7303300d556ef3557e01</t>
  </si>
  <si>
    <t>SAS Elmère</t>
  </si>
  <si>
    <t>http://www.elmere.fr</t>
  </si>
  <si>
    <t>SAS Elmère offers construction services of prefabricated energy efficient buildings. The company was incorporated in 2009 and is based in Besancon, France.</t>
  </si>
  <si>
    <t>Besancon</t>
  </si>
  <si>
    <t>Invest PME SA</t>
  </si>
  <si>
    <t>interior concrete surface; concrete façade panels; Facade panels wood/concrete; exterior joinery; energy- efficient buildings; Puts innovative construction; positive energy building; energy consumption buildings; double cross fram; clean building site; external concrete facing; low installation tolerance; insulated longbridges; non-insulated laths; passive building; passive construction; exterior rainscreen; solar facades; energy increases; construction market; professional building; regulatory changes; gray water; interior insulation; turnkey realization; online design; innovative wall; 3D configurator; impact resistance; working conditions; electric reservations; Different types; carrier version; complete foundation; vertical drainage; base elements; range; solidity; sheaths; rockwool; periphery; longboards; accompaniment; disposal; solutions; low-consumption; products; incorporation; world; Offer</t>
  </si>
  <si>
    <t>prefabricated; insulated; concrete; joinery; passive; exterior; wood; shading; interior; insulation; workshop; working conditions; triple glazing; tool that allows; sheaths; professional building; positive energy; low installation; low energy consumption; low consumption; incorporation; gray; facade; ensure the continuity; energy building; efficient buildings; constructive; construction solutions; construction market; configurator; accompaniment; continuity; tolerance; façade; puts; realization; low energy; drainage; carrier; disposal; triple; consumption; facades; glazing; foundations; facing; range of products; realize; requiring; foundation; regulatory; version; cross; resistance; positive; increases; double; improvement; energy consumption; eco; turnkey; changes; external; vertical; elements; designing; waste; techniques; tool; wall; base; impact; types; options; working</t>
  </si>
  <si>
    <t>0.00042276564247662954</t>
  </si>
  <si>
    <t>7437</t>
  </si>
  <si>
    <t>0.0004037794405473565</t>
  </si>
  <si>
    <t>2870</t>
  </si>
  <si>
    <t>cc69c605-8d5c-6fc8-3d04-300d9444580d</t>
  </si>
  <si>
    <t>Animal Robo</t>
  </si>
  <si>
    <t>http://www.animalrobo.com</t>
  </si>
  <si>
    <t>Animal Robo is an iPhone application, allowing its users to set a time and place to get a drone on demand. It is currently available in San Francisco, C.A.</t>
  </si>
  <si>
    <t>time and place; robo; allowing its users; animal; iphone; apps; place; demand</t>
  </si>
  <si>
    <t>0.00044027601895990344</t>
  </si>
  <si>
    <t>22859</t>
  </si>
  <si>
    <t>0.0004760204175438813</t>
  </si>
  <si>
    <t>Certain data and content provided by https://www.crunchbase.com/organization/animal-robo</t>
  </si>
  <si>
    <t>5785963bc11e80c87256edd9b04fb585</t>
  </si>
  <si>
    <t>Sunpreme Inc.</t>
  </si>
  <si>
    <t>http://www.sunpreme.com</t>
  </si>
  <si>
    <t>Sunpreme Inc., a solar photovoltaic company, designs, develops, and manufactures hybrid cell technology products. The company provides bifacial double glass frameless modules with STC outputs of 300 W-500W. The companys products are used in carport roof-top, commercial ground, commercial rooftop, residential roof-top, and tropical island applications. Its solutions are deployed in the United States, including Alaska, California, Florida, Hawaiian Islands, Massachusetts, Puerto Rico, Utah, Vermont, Brazil, Canada, Chile, China, Ecuador, Fiji, India, Israel, Italy, Japan, Mexico, the Netherlands, Nigeria, the Philippines, Portugal, Qatar, Saudi Arabia, Sweden, Thailand, Turkey, and the United Kingdom. Sunpreme Inc. has a strategic partnership with Polar Solar, Inc. The company was founded in 2009 and is based in Sunnyvale, California. It has research and development facilities in Sunnyvale, California; and manufacturing facilities in Shanghai, China.</t>
  </si>
  <si>
    <t>Capricorn Investment Group LLC; International Finance Corporation; Tsing Capital</t>
  </si>
  <si>
    <t>solar cells; photo-voltaic solar cells; grid parity; solar cells producers; ultra low-cost Silicon; nano-scale device structure; benign manufacturing processes; PV fabrication market; global energy eco-system; SmartSilicon technology; greentech process sequence; solar start-up company; major U.S. universities; export clean technology; world. metallurgical silicon; world-class global team; profitable business model.; cleantech. energy. manufacturing.; photovoltaic cells; Giga Watt; SmartSilicon™ innovation; pollute environment; solar company; Intellectual Property; proprietary SmartSiliconâ„¢; platform technology; global needs; strong impact; early stage; clean energy; panel manufacturing; heavy focus; continuous improvement; Sunpreme</t>
  </si>
  <si>
    <t>gw; parity; grid parity; photo voltaic; voltaic; voltaic solar; ultra low cost; technology utilizes; strong impact; solar start; promises; profitable business model; profitable business; process sequence; pollute; platform technology; photo voltaic solar; nano scale; metallurgical; manufactures photovoltaic cells; highly profitable; growing global; global energy; giga; focus on quality; exotic; environmentally benign; eco system; device structure; developing and commercializing; continuous improvement; complexity of solar; clean technology; bottlenecks; benign; sequence; faced; absorbing; early stage; ultra low; avoids; scaling; manufactures photovoltaic; photo; validated; satisfy; panel manufacturing; greentech; complexity; cells and panels; abundant; low cost; economics; business model; profitable; manufacturing processes; addresses; commercializing; intellectual property; toxic; intellectual; photovoltaic cells; locally; globally; export; engage; nano; eliminating; aspects; cleantech; producers; leverage; utilizes; aims; universities; ip; early; fabrication; environmentally; improvement; eco; emerging; enabled; watt; engaged; associated; stage; continuous; utilizing; strong; heavy; countries; patent pending; pending; ultra; structure; patent; levels; designs and manufactures; growing</t>
  </si>
  <si>
    <t>0.00007765535885458965</t>
  </si>
  <si>
    <t>13693</t>
  </si>
  <si>
    <t>0.00012306468136140066</t>
  </si>
  <si>
    <t>2872</t>
  </si>
  <si>
    <t>aa5d77f5b89fac30d674fa38402fe780</t>
  </si>
  <si>
    <t>Chongqing StarWay Electric Co. Ltd</t>
  </si>
  <si>
    <t>Chongqing StarWay Electric Co. Ltd manufactures LED lamps for use in tunnels. The company is based in Chongqing, China.</t>
  </si>
  <si>
    <t>Chongqing</t>
  </si>
  <si>
    <t>2951158</t>
  </si>
  <si>
    <t>Chongqing Technology Venture Capital Fund Company</t>
  </si>
  <si>
    <t>LED Flood Light; led street light; Solar Street Light; Chongqing StarWay Electric; Flood Lights; Street Light 40W; LED road lamps; LED panel light; Solar LED street; Street Light 30W; Solar Energy Systems; Panel Lights; Street Lights; Ceiling Lights; Rope Lights; Emergency Lights; Jingbao Expressway; Jingmao Expressway; Southeast Asia; Business Type; Main Products; upmost satisfaction; Spotlights. Our goal; complete solution; product design; tunnels; Downlights; Bulbs; Co.; park; countries; Africa; Manufacturer; Event; Party; Supplies</t>
  </si>
  <si>
    <t>street light; led street; flood; solar street light; led panel; tunnels; street; solar street; solution including; solar led street; rope lights; rope; providing product; panel light; manufactures led; main products; light led; led tubes; led panel lights; emergency lights; downlights; customers to achieve; ceiling lights; lamps; flood lights; spotlights; solar led; panel lights; led bulbs; southeast; led lamps; exported; complete solution; tooling; bulbs; ceiling; street lights; satisfaction; park; product design; tubes; solar energy systems; road; fabrication; event; party; countries; goal; achieve; main; energy systems; emergency; type</t>
  </si>
  <si>
    <t>0.00083777425851056</t>
  </si>
  <si>
    <t>6702</t>
  </si>
  <si>
    <t>0.0007340169379522935</t>
  </si>
  <si>
    <t>1429f5c06c64f4ef1cfbe4547729a633</t>
  </si>
  <si>
    <t>Weland Stål AB</t>
  </si>
  <si>
    <t>http://www.welandstal.se</t>
  </si>
  <si>
    <t>Weland Stål AB develops, manufactures, and supplies roof safety and evacuation products. Its roof safety products include lifeline mounts/ridge rails, snow guards, roof gangways, roof gangways, chimney products, roof treads and roof ladders, fixings for roof protection, wire systems, and hinges to roof hatch; and evacuation products comprise cat ladders and escape platforms. The company also provides fixing system for solar panels, such as clay and concrete roofing tiles, folded metal roofs, profiled roof plates, sealing layer of roofing felt or membranes, fixing rails, stands, clamps, and stock screws; railings, including universal railings and other railings; accessories, such as fixing components, hooks, joining devices, kick strips, and other accessories; and installation services. It sells its products through dealers in Lübeck, Germany; Southampton, England; Taastrup, Denmark; Frogner, Norway; and Pori, Finland. The company was founded in 1980 and is based in Ulricehamn, Sweden. Weland Stål AB operates as a subsidiary of Weland AB.</t>
  </si>
  <si>
    <t>Ulricehamn</t>
  </si>
  <si>
    <t>Weland AB</t>
  </si>
  <si>
    <t>railings; fixing; evacuation; ladders; rails; system for solar; snow guards; safety products; roofing tiles; ridge; products comprise; lifeline; kick; hooks; hinges; hatch; folded; fixings; felt; escape; clay and concrete; clay; cat; roofing; joining; chimney; england; clamps; products through dealers; membranes; guards; strips; screws; plates; snow; concrete; stands; universal; mounts; sealing; comprise; tiles; dealers; wire; installation services; layer; sells its products; roofs; platforms; metal</t>
  </si>
  <si>
    <t>0.0004838523594114862</t>
  </si>
  <si>
    <t>0.00044278706655718293</t>
  </si>
  <si>
    <t>2874</t>
  </si>
  <si>
    <t>d95a66d25cbbf69453090c72ef1833e8</t>
  </si>
  <si>
    <t>Amazing Gates of America, LLC</t>
  </si>
  <si>
    <t>http://www.amazinggates.com</t>
  </si>
  <si>
    <t>Amazing Gates of America, LLC designs, manufactures, and installs metal automatic driveway gates for private residences and commercial properties in the United States. It provides driveway security gates; gate openers; garden gates and fence; solar gates, including solar panels, and batteries and transformers; and gate hardware, such as posts and brackets, hinges and locks, equipment mounts, and in fill panels. The company also offers gate remote access controls, including remotes and receivers, keypads, locks and latches, exit controls, reversal devices, equipment mounts, and accessories, as well as telephone, intercom, and video products for homeowners and building contractors. In addition, it provides hand crafted custom gates and equipment, as well as iron and steel fence and gates online. The company was founded in 1990 and is based in Bernalillo, New Mexico.</t>
  </si>
  <si>
    <t>Bernalillo</t>
  </si>
  <si>
    <t>739000</t>
  </si>
  <si>
    <t>gates; gate; locks; fence; mounts; well as telephone; video products; residences and commercial; remotes; openers; intercom; installs metal; homeowners and building; hinges; hand crafted; gate openers; crafted; building contractors; residences; remote access; exit; posts; including solar panels; commercial properties; brackets; receivers; fill; controls; telephone; transformers; iron; garden; amazing; including solar; contractors; homeowners; hand; properties; automatic; steel; metal; private</t>
  </si>
  <si>
    <t>0.00016256384840921642</t>
  </si>
  <si>
    <t>3649</t>
  </si>
  <si>
    <t>0.00019657010027423162</t>
  </si>
  <si>
    <t>2875</t>
  </si>
  <si>
    <t>e60761dddef572d83877be9138a3af85</t>
  </si>
  <si>
    <t>Solar Fields LLC</t>
  </si>
  <si>
    <t>Calyxo USA Inc. engages in the production of solar energy. The company develops machinery for the mass production of solar panels that makes energy from sunlight. The company also produces cadmiumTelluride photovoltaic modules. Calyxo USA Inc. was formerly known as Solar Fields LLC. The company was founded in 2003 and is based in Perrysburg, Ohio.</t>
  </si>
  <si>
    <t>Perrysburg</t>
  </si>
  <si>
    <t>cadmiumTelluride photovoltaic modules; Calyxo USA; Calyxo USA Inc.; solar energy; Parent company; solar panels; mass production; sunlight; machinery</t>
  </si>
  <si>
    <t>production of solar; usa; energy from sunlight; parent; mass production; machinery; photovoltaic modules; mass; sunlight</t>
  </si>
  <si>
    <t>0.00020658746667344562</t>
  </si>
  <si>
    <t>0.00019326862792438682</t>
  </si>
  <si>
    <t>2876</t>
  </si>
  <si>
    <t>b43e38cd75db66f4b0954c587e57c43a</t>
  </si>
  <si>
    <t>SimuSolar, Inc.</t>
  </si>
  <si>
    <t>SimuSolar, Inc. operates in energy industry. The company was founded in 2014 and is based in Oakland, California.</t>
  </si>
  <si>
    <t>mobile registration application; mobile payment; finance power systems; solar PV energy; mobile payment solutions; built-in mobile technology; real-time underwriting; turn-key systems; monthly installments; costly installation; energy industry; systems home; product warranties; mobile money; retired systems; self-installable panels; financial incentives; client satisfaction; valuable data; remote regions; Logistics management; small increments; phone charging; business packages; productive uses; electric home; solar panels; night fishing; energy appliances; commercial solutions; consumer products; clients; company; hubs; service; agents; partners; customers; remotest; photovoltaics; approval; staff; towns; loop; plug; waste; stock; place; inventory</t>
  </si>
  <si>
    <t>mobile payment; underwriting; hubs; agents; payment; wireless system; weekly or monthly; valuable data; towns; technology to ensure; technology that allows; systems that generate; system enables customers; solar pv energy; small increments; retired; pv energy; panels to generate; mobile technology; mobile money; logistics management; installments; increments; include lighting; financial incentives; finance power; energy appliances; customers to pay; commercial solutions; closed loop; client satisfaction; afford; collect; pay; sells electric; phone charging; allows customers; system enables; register; enables customers; approval; include solar panels; waiting; weekly; consumer products; fishing; energy industry; applications include; solutions include; warranties; turn key; partners; registration; loop; data driven; productive; pollution; inventory; closed; regions; incentives; satisfaction; generate electricity; plug and play; irrigation; grid solar; apply; offered; ensuring; leverage; staff; monthly; costly; valuable; include solar; client; ensures; finance; distributed; photovoltaics; sell; play; night; remotely; packages; plug; waste; turn; pilot; logistics; place; driven; store; financial; price; money; needed; charging; specialties; appliances</t>
  </si>
  <si>
    <t>0.00018001504942247103</t>
  </si>
  <si>
    <t>0.0002081088713484584</t>
  </si>
  <si>
    <t>2877</t>
  </si>
  <si>
    <t>6aa2f0725222d1c4b6476b7117472db2</t>
  </si>
  <si>
    <t>MA3 Solutions BV</t>
  </si>
  <si>
    <t>http://www.ma3solutions.com</t>
  </si>
  <si>
    <t>MA3 Solutions BV manufactures automation equipment for microsystems assembly market. The company offers integrated dispense equipment for precision micro-dispensing in micro to picoliter range covering various fluids, such as pharmaceutical compounds and chemical entities, adhesives, lubricants, waxes, food components, and biomaterials; liquid handling and transfer; and micro-assembly and joining, including dice, mirrors, solar panels, sensor chips, and piezo actuators. It also offers thin foil bonding and test and inspection equipment. In addition, the company offers prototyping services, as well as Customer support, Training, production support, and documentation services. It offers solutions for various markets, such as life sciences, medical, automotive, inkjet, ICT/telecom MEMS/MST, and semiconductor. The company was founded in 2003 and is based in Eindhoven, the Netherlands. As of October 24, 2008, MA3 Solutions BV operates as a subsidiary of Tegema Group B.v.</t>
  </si>
  <si>
    <t>Eindhoven</t>
  </si>
  <si>
    <t>Tegema Group B.V.</t>
  </si>
  <si>
    <t>waxes; prototyping services; piezo; offers thin; offers prototyping services; offers prototyping; ma; life sciences; inspection equipment; inkjet; ict; documentation services; dispensing; dispense; dice; joining; foil; offers integrated; automation equipment; lubricants; customer support; sciences; offers solutions; fluids; assembly; mems; bonding; adhesives; compounds; actuators; entities; chips; prototyping; mirrors; documentation; covering; telecom; pharmaceutical; handling; liquid; transfer; food; test; chemical; medical; automotive; automation; sensor</t>
  </si>
  <si>
    <t>0.00012997217468760903</t>
  </si>
  <si>
    <t>8739</t>
  </si>
  <si>
    <t>0.0002530209546834448</t>
  </si>
  <si>
    <t>2878</t>
  </si>
  <si>
    <t>b4c4c2fd2bfaeedce992c10be51d35de</t>
  </si>
  <si>
    <t>Inovateus Solar LLC</t>
  </si>
  <si>
    <t>http://www.inovateussolar.com</t>
  </si>
  <si>
    <t>Inovateus Solar LLC distributes solar energy products. It offers panels, inverters, and miscellaneous components. The company also offers installation services. It serves commercial, residential, and utility customers; and municipalities, warehouses and distribution centers, green building projects, universities, businesses, schools, and hospitals in the United States. The company offers its products through dealers in the United States. The company was founded in 2004 and is based in South Bend, Indiana.</t>
  </si>
  <si>
    <t>South Bend</t>
  </si>
  <si>
    <t>utility customers; offers panels; offers installation services; distributes solar energy; building projects; distribution centers; serves commercial; offers installation; green building; products through dealers; miscellaneous; solar energy products; warehouses; municipalities; distributes solar; hospitals; universities; dealers; installation services; schools; energy products; centers; offers its products</t>
  </si>
  <si>
    <t>0.00048649739257844156</t>
  </si>
  <si>
    <t>27732</t>
  </si>
  <si>
    <t>0.00047820174415950695</t>
  </si>
  <si>
    <t>2879</t>
  </si>
  <si>
    <t>7647cd317de8b87cc580526404c5f214</t>
  </si>
  <si>
    <t>Photoneo s. r. o.</t>
  </si>
  <si>
    <t>http://www.photoneo.com</t>
  </si>
  <si>
    <t>Photoneo s. r. o. develops and sells 3D sensing technology for mobile robotics in Central Europe. It offers Phoxi Scan XS, a 3D scanner for scanning area up to 100x100 mm; PhoXi Scan S, a 3D scanner for scanning area up to 300x300 mm; PhoXi Scan M, a 3D scanner for scanning area up to 900x900 mm; and Bin Picking, which allows the robot to sequentially pick randomly placed objects from a container. The company also cooperates with industrial suppliers to deliver sensoric performance to drive the autonomous systems, including collaborative robots, drones, self-driving vehicles, face-recognition, and human vision in augmented reality applications. Photoneo s. r. o. was incorporated in 2013 and is based in Bratislava, Slovakia.</t>
  </si>
  <si>
    <t>Bratislava</t>
  </si>
  <si>
    <t>machine vision; flexible production lines; machine vision approach; market unique devices; new devices manufacturers; technology. mining technology; applications. information services.; human-like eyes; robot integrators; new functionalities; powerful tool; software solutions; upcoming years.; new hardware; industrial environment; robots; definition</t>
  </si>
  <si>
    <t>machine vision; vision system; upcoming; powerful tool; mining technology; going to change; functionalities; machine; production lines; eyes; introducing; change; integrators; definition; software solutions; hardware and software; going; robot; lines; mining; human; bring; tool; robots; powerful; approach; traditional; flexible</t>
  </si>
  <si>
    <t>0.0005194471832100012</t>
  </si>
  <si>
    <t>5039</t>
  </si>
  <si>
    <t>0.0004633975276230209</t>
  </si>
  <si>
    <t>2880</t>
  </si>
  <si>
    <t>bc548f7d12dcb65198cad06e15324a0d</t>
  </si>
  <si>
    <t>Whirlwind Steel Buildings, Inc.</t>
  </si>
  <si>
    <t>http://www.whirlwindsteel.com</t>
  </si>
  <si>
    <t>Whirlwind Steel Buildings, Inc. manufactures pre-engineered metal buildings and metal building components for agricultural, commercial, governmental, industrial, institutional, residential, government and municipal, educational, religious, aeronautical, and self-storage markets. It offers metal building systems, including metal building panel, metal pole, post steel, and steel frame building systems; metal components, which include metal roofing, metal wall panels, trims, and accessories for various applications; solar energy systems, such as roof-top and ground-mount structural rack systems; and building components for self-storage (mini storage) and covered storage facilities. The company also provides metal building services that include design calculations, erection drawings, comprehensive project revision, and construction issues assistance. It serves business owners, building owners, homeowners, and property developers; contractors, distributors, and frame builders; architects and designers; and metal building, general, and design-build contractors in the United States, Mexico, and Canada. Whirlwind Steel Buildings, Inc. was founded in 1955 and is based in Houston, Texas. It has manufacturing facilities in Houston, Texas; Lithia Springs, Georgia; Claremore, Oklahoma; and Freeport, Minnesota.</t>
  </si>
  <si>
    <t>Whirlwind Steel Buildings; pre-engineered metal buildings; industrial pre-engineered metal; metal building components; quality manufacturer</t>
  </si>
  <si>
    <t>steel buildings; pre engineered metal; metal buildings; engineered metal buildings; engineered metal; pre engineered; metal building; building components; engineered; metal; pre; steel; commercial and industrial</t>
  </si>
  <si>
    <t>0.0005523382593921008</t>
  </si>
  <si>
    <t>7578</t>
  </si>
  <si>
    <t>0.0005468517995673558</t>
  </si>
  <si>
    <t>5365c1b74aa61500bf7828495817c833</t>
  </si>
  <si>
    <t>NexOptic Technology Corp.</t>
  </si>
  <si>
    <t>http://www.nexoptic.com</t>
  </si>
  <si>
    <t>NexOptic Technology Corp., a technology company, invests in the area of optical and lens technologies. It has an option agreement to acquire 100% of the Canadian technology development company, Spectrum Optix Inc. The company focuses on developing the patent pending Blade Optics lens system, a fixed-magnification digital telescope with a narrow field of view. Its Blade Optics technology is used in mobile devices, cameras, binoculars, telescopes, virtual reality, gaming, microscopes, and drones applications. The company was formerly known as Elissa Resources Ltd. and changed its name to NexOptic Technology Corp. in February 2016. NexOptic Technology Corp. was incorporated in 2007 and is headquartered in Vancouver, Canada.</t>
  </si>
  <si>
    <t>2233041</t>
  </si>
  <si>
    <t>NXO (TSX Venture Exchange); E3O (Boerse-Stuttgart); NXOP.F (Pink Sheets LLC); E3O1 (Deutsche Boerse AG)</t>
  </si>
  <si>
    <t>lens stack; Blade Optics; flat lenses; lens technologies; Lens stack depth; conventional lens; lens technology; lens stacks; image capture; capture based systems; optical imaging; optical imaging prototype; practical imaging devices; mobile devices; various industries; depth-limited optical devices; fixed-magnification digital telescope; compact form factor; medical imaging devices; track real-time pre-campaign; light concentration applications; historical usage patterns; image capture systems; rectangular aperture; aperture-to-depth ratio; technology company; imaging technologies; smart phones; Potential applications; focal length; segment audiences; post-campaign analytics; narrow field; customer lists; various sizes; specific customer; relevant content; telescopes; cameras; products; binoculars</t>
  </si>
  <si>
    <t>lens; telescopes; aperture; blade; optical imaging; lens technology; industries and products; imaging devices; image capture; lenses; binoculars; ratio; depth; campaign; disrupt; transform; stack; optics; prototype; developments; imaging; gaming; mobile devices; content; optical; increased; users to create; usage patterns; telescope; technologies to transform; rectangular; potential to disrupt; potential applications include; potential applications; optical devices; microscopes; medical imaging; manage customer; lists; imaging technologies; field of view; field of optics; create content; compact form factor; compact form; capture systems; audiences; focal; compact; stacks; patent pending; permit; opposed; circular; pending; products including; campaigns; narrow; matches; form factor; patent; applications include; historical; smart phones; invests; disruptive; estimated; manage; length; concentration; potential; image; allows users; capture; relevant; tracks; segment; factor; square; patterns; match; practical; sizes; post; scalable; resolution; usage; imagery; conventional; view; focuses; phones; pre; track; form; analytics; reducing; fixed; medical</t>
  </si>
  <si>
    <t>0.00007542727205737383</t>
  </si>
  <si>
    <t>0.00014307432940753552</t>
  </si>
  <si>
    <t>2882</t>
  </si>
  <si>
    <t>df2e50f6e2ae1d63cd2144305043d379</t>
  </si>
  <si>
    <t>New Solar Ventures</t>
  </si>
  <si>
    <t>New Solar Ventures manufactures photovoltaic cells. It operates a solar panel factory and an electrical generating station. The company is based in Phoenix, Arizona.</t>
  </si>
  <si>
    <t>manufactures photovoltaic cells; electrical generating; manufactures photovoltaic; ventures; photovoltaic cells; factory; station; generating</t>
  </si>
  <si>
    <t>0.00007447063906369042</t>
  </si>
  <si>
    <t>13499</t>
  </si>
  <si>
    <t>0.00010904372524315933</t>
  </si>
  <si>
    <t>d806b63fc603785aa50d8e28408a6832</t>
  </si>
  <si>
    <t>Morgan Solar Inc.</t>
  </si>
  <si>
    <t>http://www.morgansolar.com</t>
  </si>
  <si>
    <t>Morgan Solar Inc. is a technology company that designs and manufactures solar modules and balance of system components. It serves customers in Japan, India, the United States, Mexico, Spain, Canada, and internationally. The company was founded in 2007 and is based in Toronto, Canada.</t>
  </si>
  <si>
    <t>37300000</t>
  </si>
  <si>
    <t>Nypro Inc. (2); IBERDROLA Ventures-PERSEO (2); Iberdrola Finanzas S.A.U. (2); EnerTech Holding Company KSCC; MaRs Discovery District, Investment Arm; Frost Group, LLC; Enbridge Inc.; Turnstone Capital Management LLC; Kuwait Investment Authority</t>
  </si>
  <si>
    <t>Sun Simba; Sun Simba CPV; Simba CPV module; Sun Simba Concentrated; solar energy technologies; Sun Simba projects; Sun Simba modules; power-density Sun Simba; unprecedented low costs; Savanna dual-axis tracker; Sun Simba HCPV; simple hand tools; self-ballasted Savanna tracker; drop-in-place Savanna tracker; Direct Normal Irradiance; energy yields; cost solar module; industry-leading energy yields; solar power; injection-moulded Light-guide Solar; Morgan Solar; highest energy yields; solar power applications; cost solar technology; additional PV modules; available solar resource; solar farm applications; competitive upfront cost; Highest energy yield; exceptionally low costs; Sun Stream Window; highest kWh/ kW; patent-pending tracking platform; Sun Block Panel; small upfront cost; turnkey energy solution; heavy lifting equipment; lower Levelized Cost; traditional tracking platforms; Savanna™ tracker; simple manufacturing methods; PV tracking; Savanna boosts; high packing density; building block; PV power; advanced BOS components; industry-leading megawatts/ acre; pre-engineered power blocks; integrated heat dissipation</t>
  </si>
  <si>
    <t>cpv; dual axis; low costs; low cost solar; dual axis tracking; dni; cpv system; energy yields; cost solar; axis tracking; tracking system; solar energy technologies; simple hand; serviced; irradiance; highly modular; highest energy; hand tools; elegantly; earlier; dual axis tracker; building block; boosts; tracker; upfront cost; swap; lcoe; heavy equipment; demonstration; axis tracker; kwh; scaled; cranes; cost of electricity; acre; yields; bos; silicon pv; axis; block; deployed; manually; kw; roi; fundamentally; dual; drop; upfront; aren't; peak; normal; concrete; industry leading; energy technologies; increases; epc; dry; density; globally; idea; optimized; engineered; unprecedented; heavy; functionality; lowest; human; low cost; solar technology; opportunities; place; watt; yields in hot; year lifetime; watt peak; uniformly; turnkey energy solution; turnkey energy; transporting; tracking platform; total amount; test systems; terms of cost; temperature sensitive; sun tracking; square metre; solar resource; solar power applications; solar farm applications; site design; simple manufacturing; silicon pv module; shipment; second set; reclaimed; project size; product to market; power rating; power density; power blocks</t>
  </si>
  <si>
    <t>0.000826992459419415</t>
  </si>
  <si>
    <t>23782</t>
  </si>
  <si>
    <t>0.0007965692070413822</t>
  </si>
  <si>
    <t>2884</t>
  </si>
  <si>
    <t>51a3697a4f8e8fd212e88b9734a2f1d9</t>
  </si>
  <si>
    <t>GARBO S.r.l.</t>
  </si>
  <si>
    <t>http://www.garbosrl.net</t>
  </si>
  <si>
    <t>GARBO S.r.l. recycles silicon carbide and glycol contained in the abrasive slurry that is used in the cutting of silicon wafers. The company primarily focuses on regenerating the secondary raw materials to be used in the production of silicon-based solar cells. It also salvages precious materials, which are lost during the cutting of silicon wafers and turns them into photovoltaic cells for solar panels; and regenerates glycols produced in various types of industrial processes. GARBO S.r.l. was formerly known as Garbo Servizi S.r.l. The company was founded in 1998 and is based in Cerano, Italy. It has recycling plants worldwide.</t>
  </si>
  <si>
    <t>Cerano</t>
  </si>
  <si>
    <t>sr; silicon wafers; types of industrial; slurry; silicon based solar; regenerating; regenerates; recycles; plants worldwide; glycol; carbide; abrasive; wafers; industrial processes; contained; precious; cutting; turns; raw materials; lost; secondary; photovoltaic cells; recycling; raw; focuses; produced; types; processes</t>
  </si>
  <si>
    <t>0.0004091367225702685</t>
  </si>
  <si>
    <t>5877</t>
  </si>
  <si>
    <t>0.00033924351904864237</t>
  </si>
  <si>
    <t>2885</t>
  </si>
  <si>
    <t>2a8cd8629960446fd649f5825e4c5114</t>
  </si>
  <si>
    <t>GP Batteries International Limited</t>
  </si>
  <si>
    <t>http://www.gpbatteries.com</t>
  </si>
  <si>
    <t>GP Batteries International Limited, an investment holding company, focuses on the development, manufacturing, distribution, and trading of batteries and battery related products in Asia, North and South America, Europe, and internationally. It offers general batteries, such as lithium, alkaline, and carbon zinc batteries; rechargeable batteries; specialty batteries comprising electronic device and car alarm batteries; portable power banks; battery chargers; and flashlights. The company also provides solar products consisting of solar portable LED light and power sources, solar panels, solar chargers, solar DC systems, and off grid and on grid solar integration systems; and lighting products, as well as logistics support services. It serves original equipment manufacturers and battery companies, as well as consumer retail markets under the GP brand name. The company was founded in 1964 and is headquartered in Singapore. GP Batteries International Limited is a subsidiary of GP Industries Limited.</t>
  </si>
  <si>
    <t>16041754</t>
  </si>
  <si>
    <t>Gold Peak Industries (Holdings) Limited</t>
  </si>
  <si>
    <t>GPBI.F (Pink Sheets LLC); G08 (Singapore Exchange)</t>
  </si>
  <si>
    <t>well as logistics; solar products consisting; solar portable; solar dc; retail markets; products consisting; power banks; offers general; logistics support; light and power; integration systems; dc systems; consisting of solar; batteries and battery; zinc; electronic device; original equipment manufacturers; chargers; rechargeable batteries; flashlights; led light; original equipment; equipment manufacturers; power sources; solar chargers; consisting; portable power; banks; rechargeable; battery chargers; trading; north; grid solar; alarm; lithium; lighting products; original; support services; solar products; comprising; specialty; logistics; brand; car; focuses; general; carbon; retail; dc</t>
  </si>
  <si>
    <t>0.0002495837845407585</t>
  </si>
  <si>
    <t>20563</t>
  </si>
  <si>
    <t>0.00032106358614443194</t>
  </si>
  <si>
    <t>d60716fd21512456344bf35e6906aea2</t>
  </si>
  <si>
    <t>SeaBubbles</t>
  </si>
  <si>
    <t>http://www.seabubbles.fr</t>
  </si>
  <si>
    <t>SeaBubbles develops a green maritime transportation system. The company was incorporated in 2015 and is based in Paris, France.</t>
  </si>
  <si>
    <t>126940183</t>
  </si>
  <si>
    <t>Maif Avenir SAS (2); Partech International (2); Bpifrance Investissement; Bpifrance Participations SA</t>
  </si>
  <si>
    <t>eco friendly project; green maritime transportation; Egg-shaped river shuttle; Battery driven propulsion; cities tourist attractiveness; battery-powered bubble-shaped ships; urban transport; open waterways; Take-off speed; biodegradable material; wake zone; atypical minds; high speeds; carbon emissions; solar panels; better. manufacturing; conventional boats; hydrofoils; iteration; smartphone; knots; inches; fins; foils; km; splash; waves; batteries; hull; megapoles; range; erosion; drag; solution; robot; people</t>
  </si>
  <si>
    <t>waterways; river; boats; shaped; cities; transport; wake; transportation system; tourist; splash; shuttle; sailing; reinforce; recharged; propulsion system; powered by batteries; partially; knots; high speeds; foils; fins; exploit; erosion; egg; easy to book; designed to produce; bubble; biodegradable; battery driven; attractiveness; iteration; carbon emissions; urban; battery powered; waves; drag; inches; dream; book; fly; brought; rise; essentially; hover; eco friendly; craft; silent; ships; piloted; speeds; banks; zone; propulsion; maritime; running; eco; emissions; smartphone; robot; changing; driven; conventional; friendly; carbon; speed; better</t>
  </si>
  <si>
    <t>0.00024383083076331405</t>
  </si>
  <si>
    <t>43365</t>
  </si>
  <si>
    <t>0.00031151860930488725</t>
  </si>
  <si>
    <t>2887</t>
  </si>
  <si>
    <t>f23bea6e0bfd26a3a0d45b28fcc5c869</t>
  </si>
  <si>
    <t>MyLight Systems S.A.S.</t>
  </si>
  <si>
    <t>http://www.mylight-systems.com</t>
  </si>
  <si>
    <t>MyLight Systems S.A.S. develops energy management solutions. It provides an optimized solar self-consumption solution, central control units, smartplugs, and intuitive interface to installers. The company also offers MYL 2.0 Software, an energy management software that enables to track self-consumption total, monitor solar panel production in real time, monitor appliances power consumption in real time, receive warnings of abnormal power consumption on phone, check energy production and consumption logs, remotely control electrical appliances (on/off), access technical support reserved for users of solutions, and log onto MyLight Systems through computers, smartphones, or tablets. Its solutions allow users to produce own solar power, control electricity consumption, and save on electricity bills. The company was incorporated in 2014 and is headquartered in Saint-Priest, France.</t>
  </si>
  <si>
    <t>Saint-Priest</t>
  </si>
  <si>
    <t>2228785</t>
  </si>
  <si>
    <t>electricity consumption; control energy consumption; appliances power consumption; abnormal power consumption; mylight systems; self-consuming photovoltaic installation; energy management solutions; consumption logs; play MyLight Systems; product range plug; MyLight systems kit; energy management software; optimization kit; check energy production; central control units; solar panel production; online pro interface; optimized solar self-consumption; photovoltaic systems; real time; photovoltaic installations; photovoltaic production; solar energy; local energy; electricity bills; power grid; remote control; weather anticipation; smartplugs Systems; real-time information; automatic management; Heating control; software interface; electrical appliances; solar power; internet connection; self-consumption total; intuitive interface; entire set</t>
  </si>
  <si>
    <t>electricity consumption; power consumption; consumption; optimization; kit; pro; energy consumption; interface; warnings; three phase; thirty; systems products; solutions allow; solar panel production; software that enables; single and three; save on electricity; reserved; remotely control; reduces energy consumption; reduces energy; production and consumption; pre configured; photovoltaic production; photovoltaic installations; photovoltaic installation; panel production; optimized solar; monitor solar; local energy; intuitive interface; entire set; energy management solutions; energy management software; develops energy; control units; control energy; control and automatic; consumption solution; consumption in real; check energy; central control; anticipation; allow users; abnormal; energy management; product range; kwp; internet connection; electrical appliances; micro inverter; electricity bills; installers; logs; optimizes; centralized; management software; registration; consuming; inverter; appliances; monitor; log; photovoltaic system; remote control; power grid; configured; management solutions; plug and play; covered; technical support; alerts; smartphones; photovoltaic systems; phase; tablets; intuitive; check; bills; optimized; energy production; computers; reduces; action; receive; requires; play; night; remotely; plug; connection; central; total; view; entire; pre; automatic; track; save; phone</t>
  </si>
  <si>
    <t>0.0002483016481511541</t>
  </si>
  <si>
    <t>7026</t>
  </si>
  <si>
    <t>0.00045345183555436735</t>
  </si>
  <si>
    <t>2888</t>
  </si>
  <si>
    <t>625ad1c5b5e9d49519af340456d75c9b</t>
  </si>
  <si>
    <t>Ensol (T) Ltd</t>
  </si>
  <si>
    <t>http://www.ensol.co.tz</t>
  </si>
  <si>
    <t>Ensol (T) Ltd., an electrical contractor, designs, supplies, and installs solar power systems and related components for individual households, government and religious institutions, international aid organizations, private companies, parastatals, educational institutions, and health centers. It provides solar panels, solar power charge controllers, AC and DC energy saving lights, solar batteries, solar vaccine and domestic refrigerators/freezers, solar lantern lamps, mobile phone solar chargers, inverters/chargers, and solar street lights. The company was founded in 2001 and is based in Dar-es-Salaam, Tanzania.</t>
  </si>
  <si>
    <t>Dar-es-Salaam</t>
  </si>
  <si>
    <t>institutions; vaccine; solar vaccine; solar lantern; religious; private companies; lantern; installs solar power; individual households; health centers; domestic refrigerators; dc energy; ac and dc; electrical contractor; educational institutions; chargers; solar street lights; freezers; solar batteries; solar chargers; refrigerators; solar street; households; street lights; mobile phone; aid; educational; charge controllers; contractor; solar power systems; energy saving; lamps; street; installs solar; organizations; centers; individual; domestic; ac; controllers; health; saving; phone; power systems; dc; private</t>
  </si>
  <si>
    <t>0.00027526206922227783</t>
  </si>
  <si>
    <t>0.0002816544225419866</t>
  </si>
  <si>
    <t>2889</t>
  </si>
  <si>
    <t>10d359e02c8ca8e641f259fdb56ce327</t>
  </si>
  <si>
    <t>Mera Gao Micro Grid Power Pvt Ltd</t>
  </si>
  <si>
    <t>http://meragaopower.com</t>
  </si>
  <si>
    <t>Mera Gao Micro Grid Power Pvt Ltd builds, owns, and operates solar micro grids in India. The companys solar grids generate, store, and distribute power; and provides lighting and mobile phone charging services for off-grid villages. Mera Gao Micro Grid Power Pvt Ltd was incorporated in 2010 and is headquartered in New Delhi, India.</t>
  </si>
  <si>
    <t>Insitor Management; Rural Electrification Corporation Limited, Asset Management Arm; ENGIE Rassembleurs d'Energies S.A.S.</t>
  </si>
  <si>
    <t>Mera Gao Power; quality electric nighttime; centrally-located solar panels; solar micro grids; off-grid households; mobile phone chargers; off-grid villages; communities. electrical distribution.; higher quality lighting; Uttar Pradesh; MGP; lighting facilities; electricity; India</t>
  </si>
  <si>
    <t>village; households; uttar pradesh; uttar; quality lighting; provide quality; provide electricity; pradesh; power led lights; phone chargers; nighttime; mobile phone chargers; micro grids; located solar; lighting facilities; higher quality; grid households; centrally located; centrally; alternative to kerosene; power led; villages; priced; kerosene; distribute; electrical distribution; grids; led lights; generate electricity; mobile phone; communities; located; chargers; builds; alternative; higher; phone; lower</t>
  </si>
  <si>
    <t>0.0004722799342807414</t>
  </si>
  <si>
    <t>0.0004386389324308352</t>
  </si>
  <si>
    <t>2890</t>
  </si>
  <si>
    <t>6bb052ec-8b19-c6e5-f2d2-812e5ca9cea6</t>
  </si>
  <si>
    <t>Paphus Solutions</t>
  </si>
  <si>
    <t>http://paphussolutions.com/</t>
  </si>
  <si>
    <t>Paphus Solutions Inc. is a Canadian corporation that specializes in intelligence automation products and services.
Intelligence automation is the growing industry of using computer software to automate intelligent behavior through learning algorithms and data analysis. Applications of intelligence automation include: customer service automation, technical support automation, expert systems, algorithmic securities trading, self driving vehicles, and automated drones.</t>
  </si>
  <si>
    <t>intelligence automation; automation; software to automate; securities; expert systems; computer software; automated drones; algorithmic; learning algorithms; automation products; canadian; behavior; automate; data analysis; trading; customer service; technical support; expert; driving; artificial intelligence; products and services; algorithms; artificial; learning; corporation; growing; specializes; automated; automotive; intelligent</t>
  </si>
  <si>
    <t>0.0003591885546864622</t>
  </si>
  <si>
    <t>0.00031629805428019943</t>
  </si>
  <si>
    <t>Certain data and content provided by https://www.crunchbase.com/organization/paphus-solutions</t>
  </si>
  <si>
    <t>24ae28ced74925cb6807fb3ba5de4e77</t>
  </si>
  <si>
    <t>Conergy Deutschland GmbH</t>
  </si>
  <si>
    <t>http://www.conergy.de</t>
  </si>
  <si>
    <t>Conergy Deutschland GmbH supplies photovoltaic system solutions and services to homeowners, professionals, and companies worldwide. It offers solar systems, solar modules, storage solutions, inverters, mounting systems, and plant monitoring; services related to urban planning and execution, as well as the management of the open space system; and photovoltaic system installations for private, commercial, and open spaces/plants. The company also provides relevant solar services, such as system planning and financing, as well as for the construction and commissioning to the monitoring, maintenance, management, comprehensive warranty, and insurance system. Conergy Deutschland GmbH also sells products online. The company offers products for private roof-mounted systems, commercial roofs, and megawatt parks. Conergy Deutschland GmbH was formerly known as SunTechnics Group. The company was founded in 1998 and is based in Hamburg, Germany. Conergy Deutschland GmbH is a former subsidiary of Conergy Global Solutions GmbH.</t>
  </si>
  <si>
    <t>RWE Supply &amp; Trading GmbH; Kawa Capital Management LLC</t>
  </si>
  <si>
    <t>Conergy Deutschland GmbH; Nascent cross-selling opportunities; advantageous combination tariff; PowerPlus solar module; Electricity cost savings; energy efficiency measures; attractive offers; solar power; Conergy PowerPlus; new customers; PowerPlus solar modules; relevant solar services; Conergy solar panels; private roof-mounted systems; solar energy worldwide; solar power systems; solar systems; turnkey solar systems; electricity supply quantity; photovoltaic sales models; new business models; regional energy services; attractive rental income; PV models; private clients; high quality components; energy supplier; Broad portfolio; consistently high yields; different business models; Competitive advantage; AC power; sustainable secure sales; comprehensive service offering; electricity prices; ELECTRICITY COSTS; photovoltaic system solutions; photovoltaic system installations; electricity consumers; energy companies; Conergy more care; storage solutions; plant monitoring; urban planning; Mounting Systems; energy-related levies; open space; open spaces/plants; products online; megawatt parks</t>
  </si>
  <si>
    <t>savings for companies; private clients; point of contact; nascent; energy supplier; energy efficiency measures; efficiency measures; business models; broad portfolio; advantageous; attractive; competitive advantage; cost savings; tariff; effort; extension; ac power; photovoltaic system; autonomy; trusted; models; mounting systems; cross; utilities; solar module; measures; broad; selling; portfolio; opportunities; installers; independent; visionary; utilities and energy; urban planning; turnkey solar; system planning; system installations; supplies photovoltaic; space system; solar modules offer; services to homeowners; service offering; sells products online; sales models; rental income; references; reduce operating costs; reduce operating; reduce electricity; range of high; quality components; public utilities; provision of services; preservation; plant monitoring; open spaces; open space; offers solar systems; offer a wide; mounted systems; modules offer; leading manufacturers; knew; including the provision; high yields; high quality components; help the environment; gw; energy worldwide; electricity prices; eeg; customers as well; companies worldwide; commercial roofs; attract; example; solar services; roof mounted; long life; electricity supply; diversity; private; supplier; sma; secure; acquisition; operating costs; inform; electricity costs; competitive; combination; solutions and services; system solutions; comprehensive; advantage; sells products; quantity; impacts; savings</t>
  </si>
  <si>
    <t>0.00025388692583309393</t>
  </si>
  <si>
    <t>7615</t>
  </si>
  <si>
    <t>0.00030756976181987064</t>
  </si>
  <si>
    <t>a39c13d50ccbd2d3821ec3999615e557</t>
  </si>
  <si>
    <t>Advanced Composite Structures, LLC</t>
  </si>
  <si>
    <t>Advanced Composite Structures, LLC designs, develops, manufactures, and markets thermoplastic composite products for aviation, construction, housing, packaging, and transportation industries in the United States and internationally. The company manufactures hurricane shelters, scaffolding boards, air cargo containers, collapsible containers, and temporary housing and disaster relief shelters; and foundations for solar panels and heliostats, road mats, and temporary road surfaces. Its products are used in various applications, such as industrial flooring, load liners, truck and trailer bodies, and U-haul and PODS style storage; and decking, boats, and recreational vehicle flooring. It was formerly known as AeroBox Composite Structures LLC and changed its name to Advanced Composite Structures, LLC in 2008. The company was founded in 1998 and is based in Charleston, South Carolina. Advanced Composite Structures, LLC operates as a subsidiary of Aerobox plc.</t>
  </si>
  <si>
    <t>Charleston</t>
  </si>
  <si>
    <t>8508511</t>
  </si>
  <si>
    <t>Aerobox Limited</t>
  </si>
  <si>
    <t>containers; shelters; flooring; temporary; composite; road; truck and trailer; transportation industries; trailer bodies; thermoplastic; temporary housing; recreational vehicle; products for aviation; pods; hurricane; heliostats; foundations for solar; decking; composite structures; cargo containers; air cargo; advanced composite; housing; mats; liners; disaster relief; bodies; foundations; trailer; recreational; truck; boats; relief; style; cargo; boards; surfaces; disaster; packaging; load; aviation; structures</t>
  </si>
  <si>
    <t>0.00008476533922797512</t>
  </si>
  <si>
    <t>5011</t>
  </si>
  <si>
    <t>0.00014876810965069667</t>
  </si>
  <si>
    <t>3a3041ea-ff4a-c60b-2cb9-b119e90ac36b</t>
  </si>
  <si>
    <t>Overwatch Imaging</t>
  </si>
  <si>
    <t>http://www.overwatchimaging.com/</t>
  </si>
  <si>
    <t>Overwatch Imaging specializes in precision aerial photography from long-endurance unmanned aircraft. Overwatch Imaging specializes in precision aerial photography from long-endurance unmanned aircraft systems (UAS).  Overwatch camera systems cover multiple spectral bands and offer scalable resolution options with extensible onboard image processing capability, allowing users to easily collect the imagery-derived intelligence they need, quickly and accurately.
We combine UAS industry expertise with the latest industrial electronics, prosumer imaging products, and image processing software to develop solutions to accelerate the transition of UAS from military to commercial applications.  Overwatch camera systems are designed for large-scale photoanalysis and precision survey roles, including forest fire mapping, train rail and pipeline inspection, precision agriculture at scale, environmental research, and emergency response situational awareness.</t>
  </si>
  <si>
    <t>Hood River</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</si>
  <si>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t>
  </si>
  <si>
    <t>long endurance unmanned; long endurance; endurance unmanned aircraft; endurance unmanned; camera systems; endurance; image processing; uas; users to easily; uas industry; spectral bands; prosumer; pipeline inspection; industry expertise; industrial electronics; image processing software; forest fire; extensible; easily collect; develop solutions; designed for large; allowing users; unmanned aircraft; aerial photography; roles; imaging products; imaging; photography; processing software; systems are designed; derived; emergency response; bands; specializes; forest; accelerate; image; transition; rail; train; spectral; situational awareness; situational; pipeline; onboard; unmanned aircraft systems; commercial applications; combine; accurately; precision agriculture; aircraft systems; awareness; collect; scalable; response; large scale; cover; survey; resolution; imagery; capability; latest; fire; navigation; emergency; expertise; options; easily; mapping</t>
  </si>
  <si>
    <t>0.0002672057320474282</t>
  </si>
  <si>
    <t>0.00021757020833077968</t>
  </si>
  <si>
    <t>Certain data and content provided by https://www.crunchbase.com/organization/overwatch-imaging</t>
  </si>
  <si>
    <t>2894</t>
  </si>
  <si>
    <t>23ceed6f-77f4-c40f-d9a6-ec72e1cb9982</t>
  </si>
  <si>
    <t>Sphere Communications</t>
  </si>
  <si>
    <t>https://sphere.net.au</t>
  </si>
  <si>
    <t>Sphere Communications is a leading drone supplier in Australia.</t>
  </si>
  <si>
    <t>sphere; leading drone; telecommunications; supplier; communications; wireless</t>
  </si>
  <si>
    <t>0.0007035345520754417</t>
  </si>
  <si>
    <t>4729</t>
  </si>
  <si>
    <t>0.0006412162467532032</t>
  </si>
  <si>
    <t>Certain data and content provided by https://www.crunchbase.com/organization/sphere-communications</t>
  </si>
  <si>
    <t>2895</t>
  </si>
  <si>
    <t>5cde79a92096f7da62c5d9a07c811445</t>
  </si>
  <si>
    <t>OK a.m.b.a.</t>
  </si>
  <si>
    <t>http://www.ok.dk</t>
  </si>
  <si>
    <t>OK a.m.b.a., an oil and energy company, owns and operates petrol filling stations in Denmark. Its filling stations are located at cooperative stores and Coop Denmark supermarkets. It also supplies heating oil, diesel, natural gas, lubrication oils, electricity, solar panels, and heat pumps to homeowners, farmers, private consumers, and businesses. The company also operates a chain of filling stations for heavy goods vehicles. OK a.m.b.a. was formerly known as Olieselskabet Danmark a.m.b.a. and changed its name to OK a.m.b.a. in 1998. The company was founded in 1978 and is based in Viby J, Denmark.</t>
  </si>
  <si>
    <t>filling; supplies heating; supermarkets; oils; lubrication; heavy goods; heating oil; amb; cooperative; stations; natural gas; diesel; farmers; goods; chain; heat pumps; located; heavy; homeowners; stores; consumers; natural; private; pumps</t>
  </si>
  <si>
    <t>0.00009109753951879729</t>
  </si>
  <si>
    <t>0.00012549371299207688</t>
  </si>
  <si>
    <t>a5547906-815f-d6ab-874b-0cda2ed6aae6</t>
  </si>
  <si>
    <t>BYROBOT</t>
  </si>
  <si>
    <t>http://www.byrobot.co.kr</t>
  </si>
  <si>
    <t>BYROBOT develops the world's first battle game system with actual drones(flying robot). We, BYROBOT Co., Ltd., were established by Sangki Ji and James Sehwa Hong in August 2011. They worked several years as a researcher for all flying robot projects in KITECH (Korea Institute of Industrial Technology) and their team was the first to make a single ducted-fan flying robot with a gasoline engine fly autonomously in Republic of Korea. 
We are the drone &amp; quad-copter manufacturing company that created the world’s first mini Battle flying robot, Drone. With more than 10 years experiences in R&amp;D and manufacturing, we are passionate about the fusion of advanced robotic technologies when developing innovative drones for consumers and professionals.</t>
  </si>
  <si>
    <t>flying robot; battle; robot; flying; robotic technologies; researcher; quad copter; james; innovative drones; industrial technology; gasoline engine; fly autonomously; ducted fan; ducted; developing innovative; advanced robotic; gasoline; copter; fan; passionate; worked; institute; quad; actual; autonomously; toys; fusion; experiences; mini; game; established; robotic; engine; professionals; education; consumers; created; fly</t>
  </si>
  <si>
    <t>0.0005345065357594618</t>
  </si>
  <si>
    <t>27555</t>
  </si>
  <si>
    <t>0.0005523840123526547</t>
  </si>
  <si>
    <t>Certain data and content provided by https://www.crunchbase.com/organization/byrobot</t>
  </si>
  <si>
    <t>2897</t>
  </si>
  <si>
    <t>86313098-9428-ce93-6e25-e8501c7d7154</t>
  </si>
  <si>
    <t>SolarLinker</t>
  </si>
  <si>
    <t>http://solarlinker.co.uk</t>
  </si>
  <si>
    <t>SolarLinker is a solar panel comparison site from UK consumers and a sales lead generator for UK solar panel installers.</t>
  </si>
  <si>
    <t>uk; uk solar; solar panel comparison; panel comparison site; panel comparison; comparison site; solar panel installers; panel installers; comparison; generator; lead; installers; consumers</t>
  </si>
  <si>
    <t>0.00033790648008891617</t>
  </si>
  <si>
    <t>0.0003356645780472312</t>
  </si>
  <si>
    <t>Certain data and content provided by https://www.crunchbase.com/organization/solarlinker</t>
  </si>
  <si>
    <t>2898</t>
  </si>
  <si>
    <t>c32cb05d-5f22-3a1d-455c-2f029e5e7214</t>
  </si>
  <si>
    <t>Integra Sources</t>
  </si>
  <si>
    <t>http://www.integrasources.com</t>
  </si>
  <si>
    <t>Integra Sources is your reliable software &amp; hardware partner. Integra Sources is a team of professionals holding the key points to successfully bring your project into reality. Agile development, availability for chat, reliability and tons of happy clients – want to become one of them? We will be happy if you do!
Integra Sources is an experienced team specializes in various areas such as:
Embedded system development (firmware development, Linux, RTOS, low-level programming; Custom software development (business solutions, web-programming, image processing and game development); Mobile development (native and cross-platform development, connectivity to devices)
— Hardware development (schematics, PCB design, prototyping, different architectures, sensors and wireless modules); Internet of Things (develop IoT devices, cloud solutions, data analysis and machine learning); Robot development (flying drones, wheeled and articulated robots, positioning, image processing and behaviour programming).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</si>
  <si>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t>
  </si>
  <si>
    <t>happy; programming; image processing; embedded; wireless modules; team of professionals; system development; schematics; rtos; platform development; low level; key points; hardware development; game development; embedded system; embedded software; cross platform development; cross platform; cloud solutions; chat; business solutions; behaviour; articulated; iot devices; custom software; agile; wheeled; native; experienced team; internet of things; tons; outsourcing; flying drones; software engineering; firmware; embedded systems; service industry; linux; architectures; pcb; things; data analysis; image; prototyping; software development; availability; cross; machine learning; connectivity; positioning; iot; game; experienced; robot; partner; points; reality; learning; bring; professionals; robots; flying; specializes; reliability; machine; wireless</t>
  </si>
  <si>
    <t>0.0004948436275495317</t>
  </si>
  <si>
    <t>26329</t>
  </si>
  <si>
    <t>0.0004610391098302788</t>
  </si>
  <si>
    <t>Certain data and content provided by https://www.crunchbase.com/organization/integra-sources</t>
  </si>
  <si>
    <t>2899</t>
  </si>
  <si>
    <t>cf4967b7701d69af5f1ed0344f8c646d</t>
  </si>
  <si>
    <t>American Aerospace Technologies, Inc.</t>
  </si>
  <si>
    <t>http://americanaerospace.com</t>
  </si>
  <si>
    <t>American Aerospace Technologies, Inc. provides long-endurance unmanned aircraft systems (UAS) and flight services to the oil and gas industry. It offers UAS integration solutions; and builds payloads, sensors, and communications solutions for acquiring, producing, and delivering data products in a range of applications, including pipeline integrity management, smart grid, deep water, arctic, exploration, facilities inspection and mapping, and emergency management. The company also provides gold standard operations; and data products and distribution services that include a portfolio of sensors, such as survey-grade mapping systems, threat detection on pipeline corridors, high bandwidth communications relay and mobile networking, and methane detection systems. It offers its products and services to Fortune 500 companies, universities, and government agencies. American Aerospace Technologies, Inc. was formerly known as American Aerospace Advisors, Inc. American Aerospace Technologies, Inc. was incorporated in 2000 and is based in Bridgeport, Pennsylvania.</t>
  </si>
  <si>
    <t>unmanned aircraft systems; data products; endurance unmanned aircraft; UAS integration solutions; long endurance UAS; commercial public entity; public entity customers; emergency management; Unmanned systems; multispectral mapping systems; smart grid; professional-grade sensor systems; geo-located multispectral imagery; power line corridors; grade mapping payload; methane detection systems; survey-grade mapping systems; emergency management requirements; Post-flight data products; 3D point clouds; pipeline integrity management; linear infrastructure patrol; FAA regulations. aerospace; gold standard operations; emergency response; Provides systems; Flight systems; Airborne sensors; mapping applications; pipeline corridors; actionable data; wildland fires; industrial facilities; large-scale orthomosaics; cloud-based infrastructure; Delivers alerts; flight services; gas industry; distribution services; American Aerospace™; deep water; communications solutions; facilities inspection; threat detection; mobile networking; bandwidth communications; analytics; portfolio; oil; company</t>
  </si>
  <si>
    <t>data products; manned and unmanned; emergency management; systems for oil; systems and services; survey grade mapping; survey grade; methane; mapping systems; long endurance; inspection and mapping; grade mapping; commercial public; unmanned aircraft systems; corridors; smart grid; patrol; entity; aircraft systems; unmanned aircraft; pipeline; emergency response; manned; multispectral; endurance; uas; grade; emergency; mapping; portfolio; threat detection; sensor systems; provide data; provide actionable data; provide actionable; professional grade; post flight data; post flight; pipeline and power; multispectral imagery; mapping applications; long endurance unmanned; linear infrastructure; integration solutions; imaging systems; grade sensor; gold standard; geo located; full compliance; floods; flight systems; flight services; facilities as well; endurance unmanned aircraft; endurance unmanned; enables access; emergencies; ds; distribution services; delivering data; deep water; communications solutions; communications relay; arctic; access to data; orthomosaics; flight data; response; oil and gas; analytics; services including; relay; gas industry; actionable data; integrates; survey; point clouds; oil gas; fires; acquiring; detection; threat; services that include; gold; detection systems; clouds; unmanned systems; bandwidth; industrial facilities; communications; integrity; geo; linear; exploration; range of applications; faa; american; alerts; actionable; regulations</t>
  </si>
  <si>
    <t>0.00039197434944824</t>
  </si>
  <si>
    <t>0.00029208358994315574</t>
  </si>
  <si>
    <t>2900</t>
  </si>
  <si>
    <t>98fabd0f658648484166aa7c96cf0ca3</t>
  </si>
  <si>
    <t>Cometal S.r.l.</t>
  </si>
  <si>
    <t>http://www.cometal-mmt.it</t>
  </si>
  <si>
    <t>Cometal S.r.l. manufactures metallic components/tools. The company also provides surfacing treatment services, such as chromium/nickel/gold/zinc plating, heat treating, and chemical treating for special jobs. It serves contractors in tap and faucet, valve, connector and coupling, air/oil/solar panel framework design, household appliance, electrical system, furnishing, and locking system sectors. The company was founded in 1981 and is based in Quarona, Italy.</t>
  </si>
  <si>
    <t>Quarona</t>
  </si>
  <si>
    <t>Vercelli</t>
  </si>
  <si>
    <t>treating; treatment services; surfacing; serves contractors; metallic components; household appliance; furnishing; faucet; chromium; plating; nickel; coupling; zinc; sr; locking; electrical system; gold; metallic; connector; tap; valve; framework; jobs; appliance; household; contractors; treatment; special; sectors; chemical</t>
  </si>
  <si>
    <t>0.00020897210774535694</t>
  </si>
  <si>
    <t>7830</t>
  </si>
  <si>
    <t>0.0002850499611385121</t>
  </si>
  <si>
    <t>2901</t>
  </si>
  <si>
    <t>07a5b2e02bddab89b9b7e407e8e9ce90</t>
  </si>
  <si>
    <t>Maven Systems Pvt. Ltd.</t>
  </si>
  <si>
    <t>http://www.mavensystems.com</t>
  </si>
  <si>
    <t>Maven Systems Pvt. Ltd. provides IoT and remote monitoring (M2M) products and services to clients in the Americas, Europe, Africa, the Far East, and India. The company offers smart metering, GPS monitoring/telematics, energy monitoring, heavy equipment monitoring, and sales force tracking products; Smartt Mesh protocol to overcome the drawbacks of ZigBee mesh; and M2M/IoT solutions, such as Modbus based monitoring, sensor monitoring, engine health monitoring, GPS based location tracking, offline data logging using Bluetooth/Wi-Fi/RF, and real-time monitoring using cellular networks. It also provides embedded product development, business domain, technology domain, smartphone application development, and enterprise/cloud development services; and smart city solutions in the fields of water metering, energy metering, lighting, agriculture, ambulance tracking, medical wearable, firefighting, city pollution monitoring, smart parking, renewable energy management system, and intelligent traffic management. The company was founded in 2009 and is based in Pune, India.</t>
  </si>
  <si>
    <t>Maven Systems; smart metering; M2M/IoT company; automated lighting; software platforms; product design services; mobile application space; hardware board design; Systems Pvt; fork lifts; vehicle fleets; diesel generators; remote monitoring; mining equipment; solar panels; school bus; wind mills; asset tracking; Technology skills; hardware. software; mobile applications; BACnet; Modbus; OBD; LonWorks; BMS; excavators; DALI; WiFi; loaders; Bluetooth; GSM; cranes; RF; Ltd.; construction; logistics; enterprise</t>
  </si>
  <si>
    <t>software platforms; metering; hardware and software; iot; zigbee; wind mills; technology skills; obd; modbus; mining equipment; loaders; include wireless; fork; excavators; canbus; board design; bms; ble; bacnet; asset tracking; diesel generators; cranes; embedded; lifts; pvt; mills; gsm; mobile applications; ii; fleets; mobile application; design services; wifi; automated; remote monitoring; platforms; mesh; bus; rf; diesel; bluetooth; product design; school; skills; asset; mining; algorithms; logistics; board; generators; expertise; automotive; wireless</t>
  </si>
  <si>
    <t>0.0003498279666642834</t>
  </si>
  <si>
    <t>10633</t>
  </si>
  <si>
    <t>0.00036090207840880806</t>
  </si>
  <si>
    <t>d023a778dc2a27a3fe553b85fb23e2f4</t>
  </si>
  <si>
    <t>Clean Currents Solar, LLC</t>
  </si>
  <si>
    <t>Clean Currents Solar, LLC was acquired by Solar City, Inc. It provides solar photovoltaic and wind power systems installation services to residential and commercial projects in Maryland, Washington, Pennsylvania, and Virginia. It also supplies solar panels. The company was founded in 2007 and is based in Rockville, Maryland.</t>
  </si>
  <si>
    <t>wind power systems; systems installation services; supplies solar panels; power systems installation; photovoltaic and wind; commercial projects; services to residential; systems installation; supplies solar; wind power; installation services; residential and commercial; solar photovoltaic; power systems</t>
  </si>
  <si>
    <t>0.00038115856008366156</t>
  </si>
  <si>
    <t>8639</t>
  </si>
  <si>
    <t>0.0003500229661858724</t>
  </si>
  <si>
    <t>2903</t>
  </si>
  <si>
    <t>16e83e3a25cd3f919f4fbd5ce0789ba5</t>
  </si>
  <si>
    <t>SRE Solutions (Pvt.) Ltd.</t>
  </si>
  <si>
    <t>http://www.solarmagicbox.com</t>
  </si>
  <si>
    <t>SRE Solutions (Pvt.) Ltd. provides Solar Magic Box, a solar powered power solution. Its Solar Magic Box provides electric power and is used as an emergency backup solution. The companys Solar Magic Box is used in poultry farms, construction sites, kiosks on road sides, shops, and other places to charge mobile phone batteries and fans; and off grid rural areas and emergency relief applications. SRE Solutions (Pvt.) Ltd. is based in Lahore, Pakistan.</t>
  </si>
  <si>
    <t>Acumen Fund, Endowment Arm</t>
  </si>
  <si>
    <t>solar magic box; emergency backup solution; Magic Box charge; solar powered power; satellite TV. SRE; SRE Solutions; charge regulation device; solar powered solutions; unreliable electricity supply; road sides; electric power; construction sites; poultry farms; mobile phone batteries; cell phone; low sunlight conditions; grid rural areas; emergency relief applications; DC load ports; DC fan; basic electricity requirements; DC light bulbs; excellent emergency backup; car mobile charger; car lighter port; different tilt angles; solar inputs; solar module; solar panel; energy lighting; DC bulbs; protection circuitry; main unit; low cost; populated areas; biggest company; basic power; remote places; natural calamities; utility company; battery change; northern hemisphere; southern hemisphere; Pakistan population; remote place; complete attachment; flat ground; flat roof; home; state</t>
  </si>
  <si>
    <t>magic; sre; poultry; play solar; kiosks; hemisphere; emergency backup; construction sites; fan; facing; priced; box; attach; promise; places; sides; cell phone; shops; bulbs; plug and play; mobile phone; port; electric power; running; dc; road; place; phone; unreliable electricity; unable; sunlight conditions; southern hemisphere; solar powered power; satellite tv; remote places; protection circuitry; powered power; power to charge; power required; populated areas; phone batteries; newly developed; mobile charger; low cost solar; hurricanes; handy; floods; extremely inexpensive; expert solar; emergency relief; electricity requirements; effective in areas; earthquakes; dc load; company's solar; charge mobile; charge batteries; bring electric; battery inside; basic electricity; basic; backup; farms; power solution; populated; light bulbs; electricity supply; cater; extremely; stand; provide energy; phone charging; cost solar; play; emergency; switched; rural areas; provide power; newly; plug; worry; sunshine; replaced; pvt; circuitry; charge controller; calculated; sites; solar powered; unreliable; flat roof; fasteners; biggest; assemble; car; expense; angles; art; mounting; inputs</t>
  </si>
  <si>
    <t>0.0004617008037088324</t>
  </si>
  <si>
    <t>3011</t>
  </si>
  <si>
    <t>0.0004328536599772793</t>
  </si>
  <si>
    <t>2904</t>
  </si>
  <si>
    <t>bd60f66721c946629cf5f3da84d5fd85</t>
  </si>
  <si>
    <t>Cape Productions Inc.</t>
  </si>
  <si>
    <t>http://www.capehq.com</t>
  </si>
  <si>
    <t>Cape Productions Inc. deploys drone/UAV, mobile, and cloud technology to capture aerial video footage of skiing and snowboarding. The company was founded in 2014 and is based in the United States.</t>
  </si>
  <si>
    <t>professionally edited video; Capes drones; automated drone video; safest large-scale drone; treacherous weather conditions; film crew; professional film crew; professional ski movies; video online; edited video online; professional video editors; Cape partner resort; personal film crew; drone technology; amazing video; Olympic athletes; major obstacles; movie star; high altitudes; best way; half building; quality level; safe distances; additional work; favorite moments; favorite experiences; hardcore athletes; raw clips; mountain resorts; hard work; precious time; entire time; customers; runs; friends; family</t>
  </si>
  <si>
    <t>filmed; edited; professionally; ride; awesome; cape; mountain; athletes; favorite; runs; friends; obstacles; crew; experiences; family; we're operating; video service; team of professional; spectacular; skiing; ski; shared with friends; share with friends; scale drone; rivals; riders; resort; published; proprietary drone technology; proprietary drone; professional video; olympic; large scale drone; it's simple; high altitudes; hard work; favorite moments; explained; editors; disappear; customers sign; customers receive; crowded areas; crowded; boarding; automatically fly; automated drones; automated drone; assigned; slope; drone video; completing; receive; visiting; staying; riding; resorts; safest; altitudes; ahead; programmed; moments; decide; step; star; spent; majority; fly; movies; precious; movie; brought; trees; drone operations; distances; editing; skill; mph; graphic; clips; automated; weather conditions; kinds; age; snow; watch; download; shared; sign; amazing; places; visit; half; stay; enhance; videos; raw; drone technology; you're; we're</t>
  </si>
  <si>
    <t>0.0005461994198557402</t>
  </si>
  <si>
    <t>11976</t>
  </si>
  <si>
    <t>0.000529810423206574</t>
  </si>
  <si>
    <t>2905</t>
  </si>
  <si>
    <t>d33929b6ac4c237d7742f9fe13b8c3e2</t>
  </si>
  <si>
    <t>Descartes Labs, Inc.</t>
  </si>
  <si>
    <t>http://www.descarteslabs.com</t>
  </si>
  <si>
    <t>Descartes Labs, Inc., a deep-learning image analysis company, specializes in taking deep learning and other advanced machine learning algorithms to categorize still images found on the Internet and develop them so they can be applied to visual data coming from various sensors on the planet, such as satellites, UAVs, cameras, cell phones, etc. The company was incorporated in 2014 and is based in Los Alamos, New Mexico.</t>
  </si>
  <si>
    <t>Los Alamos</t>
  </si>
  <si>
    <t>11375000</t>
  </si>
  <si>
    <t>CrossLink Capital, Inc. (2); Correlation Ventures; Data Collective; ValueStream; Milliways Ventures; Expansion Venture Capital LLC; Cultivian Sandbox Ventures, LP; TenOneTen Ventures</t>
  </si>
  <si>
    <t>Descartes Labs; deep learning; artificial intelligence; exotic scientific datasets; visual data; vast amounts; major components; massive amounts; advanced machine; Los Alamos; Image understanding; Pattern recognition; cell phones; important information; single scenes; everyday photos; Data pipeline; pipeline — Descartes; satellite images; Alamos National Laboratory; deep learning algorithms; neural networks; solid practical foundation; artificial neural networks; blue sky research; real world problems; National labs; Steven Brumby; genetic algorithms; new images; breathing atlas; different things; neuroscience models; underlying technology; Manhattan Project; internet. machine; UAVs; satellites; specialty; advances; planet; patterns; time; computers; sensors; cameras; CTO; breakthroughs; startup; bunch</t>
  </si>
  <si>
    <t>visual data; learning algorithms; deep learning; labs; vast amounts; three major components; three major; scenes; satellite images; pattern recognition; neural networks; neural; massive amounts; major components; machine learning algorithms; los alamos; los; labs is building; handle the massive; exotic; datasets; buried; amounts of data; alamos; advanced machine; amounts; teach; pipeline; changed; identified; vast; learning; deep; machine learning; pattern; coming; massive; everyday; cell phones; artificial intelligence; advances; artificial; applied; algorithms; patterns; handle; images; understanding; visual; scientific; satellites; recognition; planet; photos; typically; vision and deep; training systems; systems called; real world problems; national laboratory; los alamos national; labs builds; inference; genetic algorithms; genetic; entails; deep learning algorithms; cto; bunch; breathing; alamos national laboratory; alamos national; computers; breakthroughs; atlas; specialty; identify; called; satellite; changing; machine; things; underlying; predict; contents; satellite imagery; networks; uavs; happen; phones; ago; national; major; depends; year; worked; applying; lots; image; working</t>
  </si>
  <si>
    <t>0.0005733166130171299</t>
  </si>
  <si>
    <t>9547</t>
  </si>
  <si>
    <t>0.0004737163579044509</t>
  </si>
  <si>
    <t>5a4dd833-3188-8402-2dd5-e55d5e82da98</t>
  </si>
  <si>
    <t>Passel</t>
  </si>
  <si>
    <t>http://www.passel.com.au</t>
  </si>
  <si>
    <t>Passel is a crowdsourced service to help retailers gain more sales by providing faster, cheaper and more convenient home deliveries. For retailers who are dissatisfied with losing sales due to inadequate same day delivery options, Passel is a crowdsourced delivery service using regular people already near the local store to complete the final mile delivery.
Unlike drones, lockers, apps, couriers or any existing solution, Passel does not require fixed infrastructure or contracted drivers and is, therefore, more flexible, faster and cheaper.</t>
  </si>
  <si>
    <t>crowdsourced; cheaper; retailers; sharing economy; service to help; regular people; mile delivery; lockers; inadequate; delivery service; delivery options; contracted; faster; losing; deliveries; mile; drivers; convenient; economy; final; regular; gain; sharing; apps; commerce; store; require; fixed; retail; options; flexible</t>
  </si>
  <si>
    <t>0.00016474784478772223</t>
  </si>
  <si>
    <t>22806</t>
  </si>
  <si>
    <t>0.00022141674625814607</t>
  </si>
  <si>
    <t>Certain data and content provided by https://www.crunchbase.com/organization/passel</t>
  </si>
  <si>
    <t>2907</t>
  </si>
  <si>
    <t>01d3579c-e0e1-4e6c-d52d-be53cca6448e</t>
  </si>
  <si>
    <t>DroneJournalism.org</t>
  </si>
  <si>
    <t>http://www.dronejournalism.org</t>
  </si>
  <si>
    <t>The Professional Society of Drone Journalists (PSDJ) is developing small unmanned aerial systems for journalists. DroneJournalism.org is dedicated to establishing the ethical, educational and technological framework for the emerging field of drone journalism. Developing small unmanned aerial systems (sUAS) for journalists and the best practices to deploy them for investigative journalism. 
Established in 2011, Professional Society of Drone Journalists (PSDJ) is the first international organization dedicated to establishing the ethical, educational and technological framework for the emerging field of drone journalism. PSDJ develops small unmanned aerial systems (sUAS) for journalists, and explore best practices to deploy them for a variety of reporting needs, including investigative, disaster, weather, sports, and environmental journalism. 
Get a high-altitude overview with their news blog. Tap into their resources to learn more about the nuts-and-bolts operation of drones with our developer's blog. Or, review our code of ethics to get an understanding of our founding principles.</t>
  </si>
  <si>
    <t>journalists; journalism; small unmanned aerial; suas; investigative; ethical; drone journalism; blog; establishing; small unmanned; society; unmanned aerial systems; aerial systems; framework; practices; news; educational; emerging; deploy; org; investigative journalism; high altitude; ethics; technological; nuts; principles; founding; bolts; dedicated; tap; overview; review; explore; code; understanding; altitude; organization; disaster; reporting; sports; learn; established; resources; weather</t>
  </si>
  <si>
    <t>0.0002987131791729366</t>
  </si>
  <si>
    <t>6385</t>
  </si>
  <si>
    <t>0.0003188258600860383</t>
  </si>
  <si>
    <t>Certain data and content provided by https://www.crunchbase.com/organization/dronejournalism-org</t>
  </si>
  <si>
    <t>e2f20a50-f047-c0ce-0f97-f100d967d308</t>
  </si>
  <si>
    <t>Essent Energy</t>
  </si>
  <si>
    <t>https://www.essent.eu</t>
  </si>
  <si>
    <t>Essent is an energy supplier that supplies electricity, gas and other energy products, such as solar panels, to 2.5 million consumers.</t>
  </si>
  <si>
    <t>supplies electricity; energy supplier; supplier; energy products; consumers</t>
  </si>
  <si>
    <t>0.0002420284073097614</t>
  </si>
  <si>
    <t>12636</t>
  </si>
  <si>
    <t>0.00026903488957937384</t>
  </si>
  <si>
    <t>Certain data and content provided by https://www.crunchbase.com/organization/essent-energy</t>
  </si>
  <si>
    <t>2909</t>
  </si>
  <si>
    <t>7f56bc31408376f7bf8f00e92c700622</t>
  </si>
  <si>
    <t>Pacific Security Integrations, Inc.</t>
  </si>
  <si>
    <t>Pacific Security Integrations, Inc. designs and deploys access control solutions for the military, hospitals and utilities. Pacific Security Integrations, Inc. was formerly known as Sensormatic Hawaii, Incorporated and changed its name to Pacific Security Integrations, Inc. in January, 2010. The company was incorporated in 1972 and is based in Aiea, Hawaii. As of May 13, 2014, Pacific Security Integrations, Inc. operates as a subsidiary of Protection One, Inc.</t>
  </si>
  <si>
    <t>Prime Security Services Borrower, LLC</t>
  </si>
  <si>
    <t>smart card technology; Smart Card technologies; Technology Group RTG; physical security systems; Added Security Technology; hand geometry; facility security management; ir illuminators; electronic security systems; Portable Wireless Video; user interface; Advanced camera technology; potential security incidences; wireless video technology; advanced biometric technologies; monitoring systems integration; software management systems; Biometric hand geometry; active security techniques; video surveillance components; Fingerprint Reader Technologies; biometric authentication solution; unique physical characteristics; video monitoring; Pacific Security Integrations; Iris scan biometrics; IP wireless mesh; Fingerprint identification systems; multiple biometric methods; fully integrated surveillance; different outdoor applications; wireless technology; portable solar panels; DoD identification card; light weight camera; Shadow Units; near-zero ambient light; ambient light night; portable battery packs; portable video node; military expeditionary forces; facility access control; user friendly solutions; optional NIR illuminator; markedly lower cost; indefinite grid-free power; Low Power Consumption; Simple User Interface; positive business case; Smart cards</t>
  </si>
  <si>
    <t>iris; biometric; smart card; pan; fingerprint; shadow; illuminators; scan; tripod; card; geometry; zoom; wireless technology; video monitoring; smart cards; shoulder; security technology; ridges; reader; pelican case; pelican; nir; night time; milspec; iris recognition; image stabilization; electronic security; biometrics; authentication; ambient light; tilt; wireless video; logical; ir; pressurized; guards; cards; bag; user interface; perimeter; physical; power consumption; characteristics; vast; stabilization; alert; ambient; mesh; security systems; authorities; hand; recognition; instantly; request; night; environments; long range; personnel; identification; deployment; case; deployed; connectors; networking; facility; extreme; simply; positive; functions; reduced; monitor; stored; cutting edge; wireless; zoom pan; zoom camera; wireless mesh networking; wireless mesh; wide array; vision solution; vehicle batteries; vdc; user interface allows; unauthorized; time viewing; throw; technology group; tamper; tall buildings; system to provide; surveillance solution; steal; stabilizes; solution to meet; solution enables; software management; size and shape; simply throw; simply plug; simple user interface</t>
  </si>
  <si>
    <t>0.0002618031620238047</t>
  </si>
  <si>
    <t>5621</t>
  </si>
  <si>
    <t>0.0002940737083344958</t>
  </si>
  <si>
    <t>2910</t>
  </si>
  <si>
    <t>c6bac038-6ff7-1984-3741-235bb97d6662</t>
  </si>
  <si>
    <t>UAS Test Center Denmark</t>
  </si>
  <si>
    <t>http://www.uastestcenter.com</t>
  </si>
  <si>
    <t>UAS Test Center Denmark is the international hub of #drone trials and #UAV Testing in Northern Europe. The idea of creating a test center at Hans Christian Andersen Airport was initially developed during Boeing’s first test flights at the airport in 2011. Central to the idea of a national test center was to take advantage of the great facilities of the airport as well as the excellent infrastructure.</t>
  </si>
  <si>
    <t>airport; idea; test; center; trials; test flights; northern; initially; hub; flights; excellent; central; uas; great; advantage; creating; national</t>
  </si>
  <si>
    <t>0.0001643981994413181</t>
  </si>
  <si>
    <t>0.00014944799845021723</t>
  </si>
  <si>
    <t>Certain data and content provided by https://www.crunchbase.com/organization/uas-test-center-denmark</t>
  </si>
  <si>
    <t>e0d9e240-4743-0c17-a465-b5ebe8a324ce</t>
  </si>
  <si>
    <t>Drone Delivery Systems Corporation</t>
  </si>
  <si>
    <t>http://www.dronedeliverysystems.net</t>
  </si>
  <si>
    <t>Securing Drone Deliveries by AirBox Technology to the end user. Drone Delivery Systems Corporation secures drone deliveries by AirBox technology to the end user and it keeps packages safe, secure, and private that revolutionizes postal delivery worldwide. It presents an innovative mailbox that lets its users easily and safely collect items delivered by unmanned aerial vehicles. It introduces the solar-powered smart drone mailbox that keeps deliveries safe, private, and secure from the outside world. Medical, retail, and postal items can be delivered through the system. The platform accepts medications, prescriptions, survival supplies, and insulin to patients that need insulated delivery quickly. The GPS coordinates of the AirBox guides the drone to deliver medical, postal, and retail goods safely to its users’ residence.
Drone Delivery Systems Corporation is a U.S.-based company that was founded in 2015 by Brandon Pargoe.</t>
  </si>
  <si>
    <t>postal; deliveries; mailbox; items; safely; users easily; survival; secures; powered smart; patients; medications; introduces the solar; gps coordinates; drone to deliver; document management; deliver medical; accepts; delivered; securing; introduces; secure; smart drone; residence; coordinates; delivery systems; drone delivery; presents; insulated; guides; retail; medical; private; document; safe; goods; collect; packages; unmanned aerial vehicles; aerial vehicles; solar powered; corporation; gps; easily</t>
  </si>
  <si>
    <t>0.0004259497339192652</t>
  </si>
  <si>
    <t>23325</t>
  </si>
  <si>
    <t>0.0005006130967406874</t>
  </si>
  <si>
    <t>Certain data and content provided by https://www.crunchbase.com/organization/drone-delivery-systems</t>
  </si>
  <si>
    <t>2912</t>
  </si>
  <si>
    <t>3e9b822076753cdd9002a6288d663e15</t>
  </si>
  <si>
    <t>O-Robotix Inc.</t>
  </si>
  <si>
    <t>http://seadronepro.com</t>
  </si>
  <si>
    <t>O-Robotix Inc. designs, develops, and manufactures underwater robots to capture videos. It also provides an iOS application to control the robot, take snapshot, and record HD videos. The company was incorporated in 2013 and is based in Las Vegas, Nevada.</t>
  </si>
  <si>
    <t>sub-sea inspection drones; precision sub-sea inspection; aerial drone; professional underwater observation; smart aerial drone; record HD videos; aerial drone systems; basic underwater exploration; intricate inspection tasks; inspection robotic platform; life cycle inspection; smart camera motions; wide range payloads; seadrone explorer package; easy vehicle performance; fish farm operations; Patented modular hardware; digital pressure sensor; precise auto depth; underwater robots; underwater inspections; underwater tasks; Seadrone inspection; subsea robot; intuitive piloting; camera angle; IOS application; performance-driven packages; dive angle; pitch angle; Control seadrone; Capture full HD; control inputs; mobile device; vehicle stabilization; software design; 9-axis gyro; propeller speed; integrated sensors; thruster; footage; feedbacks; snapshot; oscillations; Designs; rpm; Developer; company; accelerator; voltage</t>
  </si>
  <si>
    <t>inspection tasks; underwater; piloting; angle; aerial drone; tasks; robot; footage; sea; capturing; hd; videos; underwater robots; underwater exploration; thruster; system automatically; software design; sensors allow; regulates; pressure sensor; preconfigured; performance driven; packages provide; motions; modular hardware; manufactures underwater; integrated sensors; inspection robotic; inspection costs; heading; full hd; farm operations; explorer; effortless; dive; design allow; control the robot; capture full; camera angle; automates; auto; snapshot; rpm; drone systems; subsea; gyro; fish; dynamically; life cycle; hd video; propeller; accelerator; inputs; stabilization; remain; pitch; observation; simplifies; capture; independently; exploration; mobile device; ios; performing; depth; aid; eliminate; filming; payloads; hardware and software; upgrades; record; axis; started; intuitive; cycle; serve; basic; precise; missions; reduces; farm; monitors; inspections; packages; robotic; pressure; voltage; driven; patented; developer; package; robots; modular; needed; automatically; operators; controls; speed; automated</t>
  </si>
  <si>
    <t>0.000256803801255299</t>
  </si>
  <si>
    <t>11007</t>
  </si>
  <si>
    <t>0.0002838077560134847</t>
  </si>
  <si>
    <t>2913</t>
  </si>
  <si>
    <t>78edbceb40f3b9a415a0d9dc5094c377</t>
  </si>
  <si>
    <t>Allay Claims Ltd.</t>
  </si>
  <si>
    <t>http://www.allay.co.uk</t>
  </si>
  <si>
    <t>Allay Claims Ltd. guides and assists consumers through the process of claiming refunds for various mis-sold payment protection insurance policies. It also assists clients in various mis-sold products and services, such as packaged banks accounts, timeshares/holiday club memberships, solar panels, and alarm systems. In addition, the company helps clients to get the right wall insulation fitted in their homes. Allay Claims Ltd. was incorporated in 2009 and is based in Newcastle upon Tyne, United Kingdom.</t>
  </si>
  <si>
    <t>Newcastle upon Tyne</t>
  </si>
  <si>
    <t>expert legal advice; Newcastle-upon-Tyne city centre; Timeshares/Holiday Club Memberships; Alarm Systems. consulting.; Allay Claims; fairest redress; PPI refunds; dedicated solicitors; Banks Accounts; Solar Panels; large team; different products; financial services; clients; fruition; inception; lenders</t>
  </si>
  <si>
    <t>claims; representing; team of dedicated; refunds; mis; lenders; holiday; fruition; clients seeking; accounts; club; awarded; inception; alarm systems; centre; financial services; expanded; packaged; banks; seeking; legal; began; advice; city; alarm; expert; success; sold; effectively; products and services; committed; financial; dedicated; number; consulting</t>
  </si>
  <si>
    <t>0.00007984189214019547</t>
  </si>
  <si>
    <t>0.00014522793634979024</t>
  </si>
  <si>
    <t>2914</t>
  </si>
  <si>
    <t>8ab4084a434bd4b5735ef40bed50a64b</t>
  </si>
  <si>
    <t>Robertshaw Controls Company</t>
  </si>
  <si>
    <t>http://www.robertshaw.com</t>
  </si>
  <si>
    <t>Robertshaw Controls Company designs and manufactures electronic and electromechanical controls for commercial and home appliances worldwide. The company provides copper products, electric switches, electronic controls, heat pump controls, pressure sensors, reversing valves, room controls, temperature sensors, wall thermostats, and zoning products for air conditioning applications; burners, dials, door locking solenoids, electrical switches, electronic timers, gas flame switches, gas pressure regulators, and thermostats for cooking applications; pumps, simple level controls, timers, and water valves for dishwashing applications; and electric timers. It also offers control magnets, dryer ignitors, laundry accessories, motors, pressure switches, pumps, simple level controls, thermostats, timers, and water valves for laundry applications; and defrost timers, fan blades and controls, heat pump controls, vibration switches, water cooler controls, water valves, and light switches for refrigerators. In addition, the company provides electrical connectors, female compression nuts, ferrules, male compression nut and ball sleeves, miscellaneous fittings, plugs, reducer bushings, and service products and parts; coffee brewers, fireplace remote controls, solar panels, water cooler controls, and water heating products; and coolant control valves, and freeze protection control and sensors for transportation applications. Its applications include controls for clothes washers and dryers, dishwashers, refrigerators, electric and gas cooking, ice makers, fluid dispensing, and storage water heaters; gas valves for space/central heating; and automotive/off road temperature and fluid controls. Robertshaw Controls Company was formerly known as Robertshaw-Fulton Controls Company and changed its name to Robertshaw Controls Company in April 1963. The company was founded in 1907 and is based in Itasca, Illinois.</t>
  </si>
  <si>
    <t>Itasca</t>
  </si>
  <si>
    <t>244518706</t>
  </si>
  <si>
    <t>white goods industry; HVAC equipment manufacturers.; gas delivery products; Robertshaw; product solutions; global engineering; comprehensive portfolio; manufacturing company; electronics. manufacturing; BSI; appliance</t>
  </si>
  <si>
    <t>white goods; product solutions; hvac equipment; gas delivery; engineering and manufacturing; delivery products; comprehensive portfolio; products and systems; equipment manufacturers; acquired; designer; engineer; appliance; white; hvac; goods; portfolio; comprehensive</t>
  </si>
  <si>
    <t>0.00006909697398272075</t>
  </si>
  <si>
    <t>11794</t>
  </si>
  <si>
    <t>0.00014652985083717598</t>
  </si>
  <si>
    <t>2915</t>
  </si>
  <si>
    <t>e02d866cc2c353c010fae8440200184a</t>
  </si>
  <si>
    <t>Facilasol Group SA</t>
  </si>
  <si>
    <t>Facilasol Group SA, through its subsidiaries, provides, installs, and trades equipment intended for the production of energy from photovoltaic, solar thermal, wind, and biomass energy sources. It offers photovoltaic modules for the individual farmers and corporate customers. The company was founded in 2007 and is based in Dol-de-Bretagne, France. As per the transaction announced on June 12, 2015, Facilasol Group SA operates as a subsidiary of Solewa SAS.</t>
  </si>
  <si>
    <t>Dol-de-Bretagne</t>
  </si>
  <si>
    <t>440841</t>
  </si>
  <si>
    <t>MLFAC (Unquoted security)</t>
  </si>
  <si>
    <t>Photovoltaic power plant; photovoltaic solar energy; photovoltaic solar power; photovoltaic solar panels; solar projects; roof rental; solar plant; solar PV; PV Cycle; PV plants; leasing roof; new building; worthwhile investment; financial benefits; sustainable development; relevant solutions; positive impact; best partner; solar project; compatible solutions; decennial guarantee; key offer; best equipment; maintenance service; FACILASOL; electricity; environment; buildings</t>
  </si>
  <si>
    <t>solar plant; photovoltaic system; solar projects; rental; power plant; photovoltaic solar; worthwhile; sustainable development; suffered; solutions adapted; relevant solutions; pv plants; pv cycle; protecting the environment; preserve; positive impact; photovoltaic power plant; offer our customers; maintenance service; intervene; electricity you produce; customers a key; broken; achievable; accompany; plant; photovoltaic solar power; photovoltaic solar energy; advise; realization; properly; photovoltaic power; offers solutions; profitability; solar power plant; protecting; solar project; sourcing; planned; keeping; relevant; leasing; invest; contribute; damage; recycling; pv system; adapted; guarantee; ease; positive; photovoltaic solar panels; deploy; bill; cycle; carry; finance; compatible; operator; services include; choose; partner; roofs; hand; step; individuals; central; cleaning; financial; impact; consumption; operators; solar pv; sustainable; types; benefits</t>
  </si>
  <si>
    <t>0.00030479103845399693</t>
  </si>
  <si>
    <t>7413</t>
  </si>
  <si>
    <t>0.00034222438065307224</t>
  </si>
  <si>
    <t>2916</t>
  </si>
  <si>
    <t>25af09db07725f1e6593e636439d6ff9</t>
  </si>
  <si>
    <t>WallJAM Limited</t>
  </si>
  <si>
    <t>http://www.walljam.co.uk</t>
  </si>
  <si>
    <t>WallJAM Limited develops and provides an interactive rebound wall and sports activity zone for different age groups. It also offers an interactive sensor technology that provides real-time feedback on strength and accuracy of strikes via on-line mobile applications. In addition, the company offers basketball/netball hoops, rebound nets, rubber cross bars, traverse climbing holds, QRX holds, and protective netting products (between walls). It provides its wall to various indoors or outdoors ball games, including football and tennis for individuals or multiple users. The company was incorporated in 2004 and is based in Stevenage, United Kingdom.</t>
  </si>
  <si>
    <t>Stevenage</t>
  </si>
  <si>
    <t>Hertfordshire</t>
  </si>
  <si>
    <t>185764</t>
  </si>
  <si>
    <t>interactive rebound wall; interactive sensor technology; on-line mobile applications; age groups; ball games; innovative interactive REBOUND; sports activity; play court WallJAM; different age groups; outdoors ball games; WallJAM Sport Zones; Optional interactive sensor; undeniable fact………..the wall; rubber cross bars; multiple users; traverse climbing holds; protective netting products; cardio movement; traditional ball games; real time feedback; ball return. sports; virtual dance; skill drills; sports activity zone; ability levels; unique AV package; sports participation levels; basic ground rules; time user feedback; personal best score; cardio movement classes; high resolution display; digital time clock; inspirational skill drills; central control unit; relatively remote locations; grass root level; WallJAM Limited; interactive way; display WallJAM; real-time feedback; unstructured gaming; play zones; basketball/netball hoops; ‘predictable levels; various indoors; outdoor play; play cool; intuitive way; tangible legacy</t>
  </si>
  <si>
    <t>ball; interactive; unstructured; time feedback; tennis; strike; repetition; real time feedback; led display; including football; drills; dance; clock; cardio; shaped; zone; football; encourage; age; activity; define; feedback; sensor technology; graphics; groups; games; mobile applications; zones; introducing; skill; scope; play; structured; sports; sport; wall; holds; defined; intuitive; accuracy; strength; movement; gaming; levels; led lighting; visual high; user feedback; unpredictable; undeniable; traverse; series of batteries; root; resolution display; recognizing; played; overlay; olympic; offers an interactive; netting products; netting; nets; netball; markings; mains power; linking; inspirational; imagination; highlights; grass; display screens; define the boundaries; communication interface; coaching; coach; climbing; central control; canvas; business focused; basketball; av; audio visual; albeit; tangible; focused on providing; strikes; score; virtual; playing; inform; court; active; individuals; display; return; mains; control unit; competing; inspired; drawn; legacy</t>
  </si>
  <si>
    <t>0.0002886082163840337</t>
  </si>
  <si>
    <t>29226</t>
  </si>
  <si>
    <t>0.0002757730803577375</t>
  </si>
  <si>
    <t>2917</t>
  </si>
  <si>
    <t>951c4b0eea337a6f6dc8f6c57e382bb0</t>
  </si>
  <si>
    <t>NRG Renew LLC</t>
  </si>
  <si>
    <t>NRG Renew LLC develops and markets commercial, industrial, and utility-grade solar power solutions. The company offers concentrated solar power, distributed generation solar, and photovoltaic solar solutions. It also provides engineering, procurement, and construction services for utility-scale and distributed-generation projects; and engages in the fabrication of custom solar-array panels. In addition, the company engages in the retail of electricity for residential and commercial customers in the United States. It serves stadiums, college campuses, school districts, universities, hospitals, municipalities, corporations, professional football teams, and retail businesses. NRG Renew LLC was formerly known as NRG Solar, LLC. The company was incorporated in 2009 and is based in Carlsbad, California. NRG Renew LLC operates as a subsidiary of NRG Energy, Inc.</t>
  </si>
  <si>
    <t>187794000</t>
  </si>
  <si>
    <t>distributed generation; utility grade; solar array panels; services for utility; school districts; scale and distributed; renew; professional football teams; professional football; nrg; grade solar; generation projects; football teams; distributed generation projects; college campuses; array panels; districts; custom solar; distributed; stadiums; football; solar power solutions; concentrated solar power; campuses; concentrated solar; generation solar; college; develops and markets; corporations; retail; municipalities; solar array; construction services; power solutions; concentrated; commercial customers; school; solar solutions; hospitals; universities; fabrication; utility scale; procurement; grade; teams; residential and commercial; photovoltaic solar; array</t>
  </si>
  <si>
    <t>0.0003332938423810996</t>
  </si>
  <si>
    <t>14452</t>
  </si>
  <si>
    <t>0.0003378883732321975</t>
  </si>
  <si>
    <t>2918</t>
  </si>
  <si>
    <t>48026bba-d3c1-3473-38a8-48ad5a1ee5a9</t>
  </si>
  <si>
    <t>Everbots</t>
  </si>
  <si>
    <t>http://www.everbots.com</t>
  </si>
  <si>
    <t>Everbots provides a software layer for you to incorporate drone technology in your business for free. They sell you the hardware, store your data and show you the change in your processes. All oriented to time and cost reduction.</t>
  </si>
  <si>
    <t>time and cost; cost reduction; cloud computing; oriented; incorporate; big data; drone technology; computing; commerce; reduction; layer; sell; internet of things; big; store; change; things; processes</t>
  </si>
  <si>
    <t>0.0002538645221949828</t>
  </si>
  <si>
    <t>14070</t>
  </si>
  <si>
    <t>0.0002929395079395477</t>
  </si>
  <si>
    <t>Certain data and content provided by https://www.crunchbase.com/organization/everbots</t>
  </si>
  <si>
    <t>2919</t>
  </si>
  <si>
    <t>fa38d1ff-bec5-27a8-7efd-2ff669d71df8</t>
  </si>
  <si>
    <t>Wingcopter</t>
  </si>
  <si>
    <t>http://www.wingcopter.com/</t>
  </si>
  <si>
    <t>The latest Wingcopter 178 is a robust, powerful and versatile hybrid drone.
The concept is a combination between a multicopter (UAV) and a wing aircraft (fixed wing). They developed a very efficient and patented tilt-rotor mechanism that has the benefits of both. It makes it possible to switch between multicopter mode and fixed wing mode within seconds.
By doing this the Wingcopter can be vertically launched and landed anywhere. At the same time this smart rotor configuration allows long flight times and can cover a wide range.
Thanks to the new aerodynamic design and the innovative tilt-rotors, the Wingcopter 178 remains stable in the air even at high speeds and under various weather conditions. The Wingcopter can be easily started and landed manually or autonomous using a tablet, and also offers autonomous intuitive control over long distances by means of a ground control station.
The Wingcopter is the perfect platform to be equipped with high end sensors. In addition to aerial surveying, the Wingcopter is also suited for many other application areas such as crisis management, environmental protection, monitoring, security, film and the TV industry, as well as delivery services and logistics.</t>
  </si>
  <si>
    <t>Dieburg</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</si>
  <si>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t>
  </si>
  <si>
    <t>landed; multicopter; tilt; wing; fixed wing; mode; rotor; wing aircraft; tilt rotor; services and logistics; remains stable; perfect platform; offers autonomous; long flight; launched and landed; high speeds; high end sensors; equipped with high; crisis management; application areas; aerodynamic design; aerial surveying; addition to aerial; long distances; flight times; crisis; ground control station; delivery services; environmental protection; control station; aerodynamic; manually; distances; seconds; rotors; mechanism; fixed; weather conditions; vertically; remains; speeds; ground control; suited; versatile; switch; stable; configuration; tv; launched; concept; started; intuitive; surveying; tablet; perfect; cover; combination; equipped; robust; station; logistics; latest; patented; hybrid; times; powerful; weather; wide range; easily; benefits</t>
  </si>
  <si>
    <t>0.0005805429778389905</t>
  </si>
  <si>
    <t>0.0005669643922474187</t>
  </si>
  <si>
    <t>Certain data and content provided by https://www.crunchbase.com/organization/wingcopter</t>
  </si>
  <si>
    <t>2920</t>
  </si>
  <si>
    <t>41705a32cc3bbd3eaf14c1afb3c83c03</t>
  </si>
  <si>
    <t>The Buccleuch Estates Limited</t>
  </si>
  <si>
    <t>http://www.buccleuch.com</t>
  </si>
  <si>
    <t>The Buccleuch Estates Limited, doing business as Buccleuch, develops, maintains, and manages estates in the United Kingdom. It manages various tourism portfolios, including built and natural heritage, gardens, culture, events, outdoor activities, and field sports; and provides rural property management services. The company also produces energy from biomass and solar panels, wind and hydro farms, and coal mining. The Buccleuch Estates Limited has strategic joint ventures with Native Land, Queensberry Properties, and Longrose Buccleuch; and a strategic partnership with Audley Retirement. The company was incorporated in 1923 and is based in Selkirk, United Kingdom with additional offices in Edinburgh and London, United Kingdom.</t>
  </si>
  <si>
    <t>133301967</t>
  </si>
  <si>
    <t>estates; manages; retirement; property management services; outdoor activities; strategic; produces energy; portfolios; native; heritage; strategic partnership; property management; gardens; tourism; culture; ventures; coal; partnership; hydro; biomass; management services; maintains; rural; farms; sports; mining; events; activities; properties; property; outdoor; natural; land</t>
  </si>
  <si>
    <t>0.00008231352005082683</t>
  </si>
  <si>
    <t>0.00015651607478936306</t>
  </si>
  <si>
    <t>2921</t>
  </si>
  <si>
    <t>7552730c-7f63-9850-dd05-c4d12384e8c5</t>
  </si>
  <si>
    <t>O'Qualia</t>
  </si>
  <si>
    <t>http://www.oqualia.com</t>
  </si>
  <si>
    <t>O'Qualia is the leading 3D printed unmanned aerial systems provider. O'Qualia designs, manufactures, and operates 3D printed unmanned aircraft systems. The company was founded in 2014 to innovate drone manufacturing and help businesses with easy access to drones and sensors.</t>
  </si>
  <si>
    <t>printed; unmanned aircraft systems; unmanned aerial systems; aerial systems; aircraft systems; unmanned aircraft</t>
  </si>
  <si>
    <t>0.0004593938599584851</t>
  </si>
  <si>
    <t>0.00032460888591326456</t>
  </si>
  <si>
    <t>Certain data and content provided by https://www.crunchbase.com/organization/o-qualia</t>
  </si>
  <si>
    <t>2922</t>
  </si>
  <si>
    <t>7f4acd05e1903c6b118666aafd24a8dd</t>
  </si>
  <si>
    <t>Aeroxo</t>
  </si>
  <si>
    <t>http://www.aeroxo.com</t>
  </si>
  <si>
    <t>Aeroxo develops a cloud-based aerial data processing and visualization platform. The company offers ERA-100, a platform that combines flight capabilities with advanced imaging and remote sensing equipment, as well as a cloud-based data processing and visualization platform. It delivers solutions for various industrial and civil applications, including remote asset monitoring, disaster prevention, search and rescue, and environmental monitoring. The company is based in Moscow, Russian Federation.</t>
  </si>
  <si>
    <t>I2BF Global Ventures</t>
  </si>
  <si>
    <t>generation long range; range aerial robotics; new generation; data gathering; data gathering platform; range UAV platform; long range UAV; commercially available drone; UNPRECEDENTED FLIGHT CHARACTERISTICS; UAV technology; cloud-based aerial data; unmanned aerial vehicles; data gathering platform.; tilt-rotor UAV; unmanned aerial vehicle; commercial drone producers; furthest corners; drone system. aerospace.; vertical takeoff; global ambitions; conventional fixed-wing aircraft; Aeroxo delivers solutions; HARD WEATHER CONDITIONS; visualization platform; data processing; tilt-rotor technology; commercial UAV; airplane type UAVs; cloudbased data processing; landing capability; drones. hardware. internet; unique flight capabilities; remote sensing equipment; aerial photography; processing platform; things. robotics; AUTONOMOUS MISSIONS; vertical take-off; GROUP COOPERATION; core technology; visionary team; aerospace engineers; artificial intelligence.; rescue operations; environmental monitoring; entertainment applications; performance characteristics; civil applications; disaster prevention; remote infrastructure</t>
  </si>
  <si>
    <t>data gathering; tilt rotor; range aerial; long range aerial; era; aerial robotics; gathering; vertical takeoff; uav platform; rotor technology; range uav; long range uav; flight characteristics; corners; ambitions; tilt; takeoff and landing; long range; uav technology; drone system; takeoff; rotor; commercially; data processing; visualization; characteristics; expand; landing; unprecedented; producers; vertical; compared; commercial drone; world's first commercial; wing aircraft; visionary; uav system; team of aerospace; storage and processing; specialties drones; sensing equipment; rescue operations; proprietary cloud; processing platform; platform that helps; platform that combines; performance characteristics; generation of unmanned; fully autonomous missions; fixed wing aircraft; disaster prevention; delivers solutions; data integration; conventional fixed; commercial uav; civil applications; autonomous missions; aerospace engineers; advanced imaging; joining; horizon; earth; answers; kilometers; airplane; reach; comparable; capabilities; capability; photography and video; cooperation; matches; uavs; core technology; technology enables; environmental monitoring; introducing; weather conditions; vtol; prevention; fully autonomous; scientists; virtual reality; fixed wing; aerial data; interested; combine; helicopter; search and rescue; unmanned aerial vehicle; remote sensing; aerial vehicle; disaster; wing; entertainment; enabled; started; rescue; aerial photography; missions</t>
  </si>
  <si>
    <t>0.00029708314396174255</t>
  </si>
  <si>
    <t>8528</t>
  </si>
  <si>
    <t>0.0002984842664699523</t>
  </si>
  <si>
    <t>2923</t>
  </si>
  <si>
    <t>04146a3f-7737-9abd-1bc7-915eec9d248a</t>
  </si>
  <si>
    <t>Solar Las Vegas</t>
  </si>
  <si>
    <t>http://solarlasvegas.net</t>
  </si>
  <si>
    <t>Helps people get solar panels installed on their home to save large amounts of money.</t>
  </si>
  <si>
    <t>solar panels installed; panels installed; large amounts; helps people; amounts; money; helps; save</t>
  </si>
  <si>
    <t>0.0003813572767363089</t>
  </si>
  <si>
    <t>5411</t>
  </si>
  <si>
    <t>0.0003417604725751437</t>
  </si>
  <si>
    <t>Certain data and content provided by https://www.crunchbase.com/organization/solar-las-vegas</t>
  </si>
  <si>
    <t>40da20843bbc7c094a82dc6e91c379ea</t>
  </si>
  <si>
    <t>Luminous Renewable Energy Solutions (P) Ltd.</t>
  </si>
  <si>
    <t>http://www.luminousrenewable.com</t>
  </si>
  <si>
    <t>Luminous Renewable Energy Solutions (P) Ltd. designs, manufactures, and distributes small wind power and wind solar hybrid systems that convert the power of wind and solar resources for electricity generation at remote off grid locations. The company provides Whisper 100 (M200) wind turbines (900W) and controllers; whisper 200 wind turbines (1KW) and controllers; Whisper 200 grid tie systems; Whisper 500 wind turbines (3.2KW) and controllers; WindiStar 4500 wind turbines (4.5 KW); WindiStar 400 giant power midgets; solar charge controllers; master controllers; and auto change over switches. The companys products are used in various applications, including rural electrification, water pumping, off-shore oil platforms and marine, off grid power supply and systems, lighthouses and channel markers, remote defense installation, grid tie solar panel systems and wind farms, and street lightning. Luminous Renewable Energy Solutions (P) Ltd. was formerly known as UD Energy Systems (P) Limited. The company was incorporated in 2007 and is headquartered in Pune, India. As of May 13, 2015, Luminous Renewable Energy Solutions (P) Ltd. operates as a subsidiary of Enzen Global Solutions Private Limited.</t>
  </si>
  <si>
    <t>1972603</t>
  </si>
  <si>
    <t>Enzen Global Solutions Private Limited</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</si>
  <si>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t>
  </si>
  <si>
    <t>whisper; luminous; grid tie; renewable energy solutions; kw; tie; controllers; wind turbines; wind solar; tie systems; tie solar; systems and wind; street lightning; solar resources; solar hybrid systems; small wind power; shore oil platforms; shore oil; power of wind; platforms and marine; oil platforms; master controllers; hybrid systems; grid tie systems; grid tie solar; grid power supply; grid locations; giant; defense installation; turbines; solar hybrid; rural electrification; markers; energy solutions; wind farms; solar charge controllers; lightning; small wind; electrification; shore; water pumping; solar charge; master; wind and solar; channel; grid power; solar panel systems; electricity generation; pumping; charge controllers; switches; panel systems; wind power; power supply; rural; farms; auto; convert; street; marine; locations; hybrid; defense; resources; change; platforms</t>
  </si>
  <si>
    <t>0.0005658949706256415</t>
  </si>
  <si>
    <t>0.0004979775992932429</t>
  </si>
  <si>
    <t>2925</t>
  </si>
  <si>
    <t>6bdaf24486211d3be12b867c860b556b</t>
  </si>
  <si>
    <t>Westcountry Maintenance Services Ltd.</t>
  </si>
  <si>
    <t>http://www.wms.gb.com</t>
  </si>
  <si>
    <t>Westcountry Maintenance Services Ltd. provides property maintenance services. It offers plumbing services for burst pipes, blocked toilets, and faulty taps; heating/hot water services, including gas boiler repairs, immersion heater repairs, and direct/indirect hot water systems; electrical services that include faulty lights, socket repairs, and minor wiring; carpentry services in the areas of locks, doors, windows, board ups, and make safe fencing; and roofing services that include temporary felt repair, and slipped and replacement tiles. The company also provides installation services for solar PV panels. It offers services for heritage and ecclesiastical, renovation and refurbishment, and commercial and retail properties in the United Kingdom. The company was founded in 2007 and is based in Bideford, United Kingdom with additional offices in Redruth, Chudleigh, and Weston Super Mare.</t>
  </si>
  <si>
    <t>Bideford</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</si>
  <si>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t>
  </si>
  <si>
    <t>faulty; services that include; repairs; maintenance services; westcountry; water services; roofing services; replacement tiles; property maintenance services; property maintenance; plumbing services; offers plumbing; including gas; immersion heater; immersion; gas boiler; felt; commercial and retail; carpentry; burst; boiler repairs; blocked; socket; heritage; taps; services for solar; locks; minor; refurbishment; toilets; renovation; indirect; hot water; electrical services; fencing; temporary; offers services; hot water systems; hot; solar pv panels; heater; water systems; boiler; tiles; pipes; plumbing; doors; pv panels; wiring; installation services; roofing; replacement; windows; board; properties; solar pv; repair; property; retail; safe</t>
  </si>
  <si>
    <t>0.00031367564945868705</t>
  </si>
  <si>
    <t>9074</t>
  </si>
  <si>
    <t>0.0003261744463734134</t>
  </si>
  <si>
    <t>0804af42a23123ecdf8b83da3c0053f3</t>
  </si>
  <si>
    <t>COMET Technologies USA, Inc.</t>
  </si>
  <si>
    <t>COMET Technologies USA, Inc. develops, manufactures, and markets metal ceramic X-ray sources and portable X-ray modules for non-destructive testing and security inspection. It also develops, manufactures, and markets plasma control technologies such as vacuum capacitors, RF generators, and RF impedance matching networks for the high-precision control of plasma processes required in the production of memory chips, flat screens, and solar panels. The company was incorporated in 1997 and is based in Shelton, Connecticut. COMET Technologies USA, Inc. operates as a subsidiary of Comet Holding AG.</t>
  </si>
  <si>
    <t>Shelton</t>
  </si>
  <si>
    <t>comet; ray; rf; plasma; usa; vacuum capacitors; ray sources; precision control; memory chips; impedance matching; impedance; flat screens; destructive testing; control technologies; destructive; capacitors; ceramic; matching; chips; high precision; screens; memory; vacuum; networks; generators; metal; processes</t>
  </si>
  <si>
    <t>0.00007054196606612182</t>
  </si>
  <si>
    <t>31965</t>
  </si>
  <si>
    <t>0.0001104015180800967</t>
  </si>
  <si>
    <t>2927</t>
  </si>
  <si>
    <t>1f2ecad7-2b4d-f88d-7b4b-d864c7803244</t>
  </si>
  <si>
    <t>Sun-Wind Solutions, LLC</t>
  </si>
  <si>
    <t>http://sun-windsolutions.com/</t>
  </si>
  <si>
    <t>Solar Panel Installer, Commercial Solar, Residential Solar, Solar Installation Company. We are expert solar panel installers who specialize in the design and installation of turn-key home solar and commercial solar systems. We also design and install wind turbines and solar thermal systems for home or commercial applications. Whether it is a solar array (photovoltaic, aka PV), a solar hot water heater or a wind turbine system, our team of professionals can help you determine the solution that works best for you. Clean energy production is at the heart of what we do, but we are also careful to balance the other factors that are important to customers, such as aesthetics.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</si>
  <si>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t>
  </si>
  <si>
    <t>commercial solar; wind turbine system; turbines and solar; turbine system; team of professionals; solution that works; solar panel installer; panel installer; help you determine; expert solar panel; expert solar; design and install; commercial solar systems; clean energy production; careful; aka; solar panel installers; panel installers; aesthetics; water heater; turn key; solar thermal systems; thermal systems; specialize; solar hot water; solar hot; solar array; heater; heart; factors; design and installation; commercial applications; installer; solar installation; residential solar; expert; determine; wind turbine; balance; energy production; turn; turbine; installers; professionals; array; solar systems; hot water; solar thermal; wind turbines; turbines; install; hot</t>
  </si>
  <si>
    <t>0.00021269911383383136</t>
  </si>
  <si>
    <t>6315</t>
  </si>
  <si>
    <t>0.00019414902877875028</t>
  </si>
  <si>
    <t>Certain data and content provided by https://www.crunchbase.com/organization/sun-wind-solutions-llc</t>
  </si>
  <si>
    <t>2928</t>
  </si>
  <si>
    <t>0b80f10e802ea6b057a466d0c87c1aae</t>
  </si>
  <si>
    <t>Algolux</t>
  </si>
  <si>
    <t>http://algolux.com</t>
  </si>
  <si>
    <t>Algolux is based in Canada.</t>
  </si>
  <si>
    <t>2387753</t>
  </si>
  <si>
    <t>Plug and Play Tech Center; Real Ventures</t>
  </si>
  <si>
    <t>thinner cameras; optics; cheaper optics; Virtual Lens; Algolux Virtual Lens; digital camera; optical elements; computational optics; custom optics; thinner device; low-light conditions; pictures; camera module; motion blur; night-time pictures; clearer pictures; better pictures; lighter camera modules; image stabilization; image stabilization software; digital camera markets.; digital camera markets; Algolux technology; ever-increasing computational power; CRISP Imaging Platform; complex imaging algorithms; Traditional optics; lower manufacturing costs; low-light pictures; vision systems; chromatic aberrations; optical aberrations; front-facing camera; single lens; secondary camera; pictures increases; security cameras; image quality; current technologies; detailed photos; better results; new techniques; Additional weight; shutter shake; unending challenge; lower cost; image quality.; common problems; critical step; image processing</t>
  </si>
  <si>
    <t>blur; thinner; aberrations; computational; digital camera; low light; pictures; lens; night time; image stabilization; image quality; custom optics; crisp; clearer; camera module; vision systems; optics; correct; low light conditions; light conditions; virtual; optimizes; essentially; cheaper; stabilization; smartphones; computer vision; lenses; incorporates; height; elements; optical; machine learning; imaging; image; weight; tablets; thinner and lighter; technologies include; strive to develop; single lens; shutter; shake; security cameras; resourcing; probability; pixels; optical system; number of industries; markets including; lower manufacturing; learning platform; isp; intersection; industries and products; indispensable; increasing number; including smartphones; imaging platform; heterogeneous; geometric; full sized; existing equipment; endoscopes; embrace; diminished; devices to capture; deviations; deblur; current technologies; corrects; correcting; connected products; computer vision systems; computational power; computational imaging; chromatic aberrations; chromatic; camera modules; blurring; motion; better; solved; causing; night; tuning; smart devices; increasing; algorithms; traditionally; manufacturing costs; assembling; problems; unified; applies; sharp; quantity; learning; movements; graphics</t>
  </si>
  <si>
    <t>0.00007871016294632941</t>
  </si>
  <si>
    <t>0.00011598820875137094</t>
  </si>
  <si>
    <t>2929</t>
  </si>
  <si>
    <t>2976227d-08f9-d15d-8f1c-e7a4062313eb</t>
  </si>
  <si>
    <t>PowerVision</t>
  </si>
  <si>
    <t>http://www.powervision.me</t>
  </si>
  <si>
    <t>PowerVision, a global company with headquarters in Silicon Valley, Beijing, and Helsinki, develops smart robot products for consumer market. With a mission to “innovate the future,” PowerVision Group is a global technology leader focusing on UAV-related products and services including smart drones, data visualization and forecasting, virtual reality and augmented reality. Headquartered in Beijing, China, PowerVision Group has offices in Shanghai, Shenzhen, Hong Kong, Yangzhou, Silicon Valley, Boston, Helsinki, Frankfurt and Perth.
An innovation leader, Powervision Robot has been released series of intelligent robot products including drones and multi-purpose consumer robots. By its cutting edge technologies, Powervision continuously increases the performance of robots to improve the lives of people worldwide. Powervision Robot is currently releasing its first consumer drone, PowerEgg, which will be sold in North America, Europe and China in 2016.</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</si>
  <si>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t>
  </si>
  <si>
    <t>robot products; augmented reality; robot; augmented; virtual reality; reality; technology leader; smart robot; smart drones; reality and augmented; products for consumer; people worldwide; multi purpose; intelligent robot; innovation leader; increases the performance; including smart; including drones; global technology; edge technologies; develops smart; cutting edge technologies; consumer market; consumer drone; data visualization; services including; virtual; products including; innovate; forecasting; robots; released; headquarters; silicon valley; leader; valley; visualization; continuously; focusing; lives; increases; purpose; sold; cutting edge; products and services; series; cutting; edge; innovation; improve; intelligent</t>
  </si>
  <si>
    <t>0.0004593604235657472</t>
  </si>
  <si>
    <t>0.00032052016876899143</t>
  </si>
  <si>
    <t>Certain data and content provided by https://www.crunchbase.com/organization/powervisionme</t>
  </si>
  <si>
    <t>2930</t>
  </si>
  <si>
    <t>41bdd949-4ded-1b93-33dc-6aa231d2d87f</t>
  </si>
  <si>
    <t>DroneVX</t>
  </si>
  <si>
    <t>http://www.dronevx.com</t>
  </si>
  <si>
    <t>An online, aerial stock marketplace and service broker for the commercial drone pilot community.</t>
  </si>
  <si>
    <t>San Bruno</t>
  </si>
  <si>
    <t>marketplace and service; broker; drone pilot; commercial drone; marketplace; pilot; community</t>
  </si>
  <si>
    <t>0.0004533074970456402</t>
  </si>
  <si>
    <t>0.0003647680743889772</t>
  </si>
  <si>
    <t>Certain data and content provided by https://www.crunchbase.com/organization/dronevx</t>
  </si>
  <si>
    <t>2931</t>
  </si>
  <si>
    <t>86a77a26eb9cbfa82811d4192bcd0472</t>
  </si>
  <si>
    <t>Plastimo France SA</t>
  </si>
  <si>
    <t>http://www.plastimo.com</t>
  </si>
  <si>
    <t>Plastimo France SA, through its subsidiaries, engages in the design and manufacture of boating equipment in Europe. It offers plastic compasses, tactical compasses, hand bearing compasses, and compass accessories. The company also provides electronic navigation products, personal equipment, lifejackets, life rafts, mooring units, jib reefing systems, ropes and rigging systems, deck fittings, power boating products, and boat care and maintenance products. In addition, it offers battery chargers, sine wave inverters, solar panels, wind generators, navigation lights, torches, desk lamps, and bulbs; water pumps, marine water heaters, low pressure water makers, sinks, showers, taps and faucets, plastic plumbing fittings, connectors and fittings, diaphragm pumps, hoses, and clamps; and cookers, counter-top hobs, burner hobs and sink sets, ceramic hobs, dehumidifiers, refrigeration units, portable refrigerators, top-loading refrigerators, marine toilets, tableware, knives, and cushions. The company was founded in 1963 and is based in Lorient, France. Plastimo France SA operates as a subsidiary of Navimo SAS.</t>
  </si>
  <si>
    <t>Alliance Marine</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</si>
  <si>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t>
  </si>
  <si>
    <t>hobs; compasses; boating; fittings; refrigerators; wave inverters; torches; top loading; tableware; sink; sine wave inverters; ropes; rigging; refrigeration units; reefing; rafts; pressure water; plumbing fittings; plastic plumbing; offers battery; navigation lights; maintenance products; lifejackets; knives; diaphragm; desk; dehumidifiers; deck fittings; cushions; counter top; compass; care and maintenance; burner; sinks; sine wave; mooring; faucets; wind generators; sine; hoses; clamps; plastic; taps; deck; cookers; low pressure; marine; toilets; loading; showers; ceramic; boat; counter; navigation; bearing; design and manufacture; bulbs; makers; units; top; battery chargers; pumps; water pumps; tactical; refrigeration; wave; connectors; plumbing; sets; water heaters; lamps; subsidiaries; heaters; hand; pressure; chargers; care; personal; generators</t>
  </si>
  <si>
    <t>0.0001317276761383704</t>
  </si>
  <si>
    <t>4455</t>
  </si>
  <si>
    <t>0.00024038207202366294</t>
  </si>
  <si>
    <t>2932</t>
  </si>
  <si>
    <t>01902807-c26a-db0c-a72d-7315493108ae</t>
  </si>
  <si>
    <t>Magma Solutions</t>
  </si>
  <si>
    <t>http://www.airvision.io</t>
  </si>
  <si>
    <t>Magma solutions is a UAV software company and developer of AirVision system. Their business is focused on providing solutions to UAV manufacturers and systems integrators. It is difficult to create complete vision processing system with ultra-high quality sensors(4K cameras, thermal cameras, LIDAR sensors), long range datalinks and advanced software capabilities like moving object tracking. AirVision framework allows to lower development costs and create vision processing system for different industries - from agriculture to defense. 
The framework encompasses: 
"AirVision Core" - Small, and high-performance vision integration module (video encoding, distributing, enhancing, storing with metadata, image stabilization, DDS/ROS integration).
"AirVision Objects" - Moving/hot object detection and tracking in real-time. Object recognition using deep learning networks. 
"AirVision NAV "- Autonomous and safe navigation: flight in GPS denied environment; (in the future -"sense and avoid" functionality, autonomous takeoff / landing). 
"AirVision Situational Awareness" - real-time visualization of detected objects on the map, 3D point-cloud generation straight from the on-board images. 
Other our expertise area is object recognition using deep learning networks from photos or 3D point-clouds.
Magma solutions was started in 2011 and was participating in various projects with Vilnius University (oldest Lithuanian university), Adform (Danish advertisement company), other companies. 
In 2015 Magma solutions was awarded contract by Lithuanian MoD to create vertical take-off and landing UAV. We are partnering with other R&amp;D companies: Vilnius University, SSTI (UAV producer), Integrated optics (laser producer) in the project. Magma solution is responsible for high resolution sensor data (day and night vision) processing.</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</si>
  <si>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t>
  </si>
  <si>
    <t>vision processing; processing system; object recognition; object; deep learning; producer; framework; university; objects; recognition; uav software; thermal cameras; systems integrators; software capabilities; sense and avoid; ros; quality sensors; providing solutions; point cloud generation; point cloud; performance vision; participating; oldest; object tracking; mod; landing uav; image stabilization; high performance vision; gps denied environment; encompasses; encoding; detection and tracking; denied environment; datalinks; danish; cloud generation; business is focused; autonomous takeoff; autonomous and safe; advanced software; landing; moving; object detection; focused on providing; awarded; advertisement; day and night; deep; storing; point clouds; sensor data; metadata; gps denied; denied; detected; networks; learning; clouds; takeoff; night vision; partnering; lidar; distributing; stabilization; ultra high; point; straight; situational awareness; integrators; difficult; visualization; situational; responsible; enhancing; long range; functionality; sense; contract; high resolution; avoid; photos; started; awareness; optics; laser; vertical; map; night; resolution; ultra; high performance; developer; board; images; core; analytics; gps; navigation; defense; expertise</t>
  </si>
  <si>
    <t>0.00046058022859981923</t>
  </si>
  <si>
    <t>13433</t>
  </si>
  <si>
    <t>0.0004254848059881545</t>
  </si>
  <si>
    <t>Certain data and content provided by https://www.crunchbase.com/organization/magma-solutions</t>
  </si>
  <si>
    <t>2933</t>
  </si>
  <si>
    <t>70dc3ed2fdfe94408ddd798349987c37</t>
  </si>
  <si>
    <t>Metanna, LLC</t>
  </si>
  <si>
    <t>Metanna, LLC engages in metal roof and solar panel integration. The company is based in South Bend, Indiana.</t>
  </si>
  <si>
    <t>metal roof; engages in metal; metal</t>
  </si>
  <si>
    <t>0.000620178224270756</t>
  </si>
  <si>
    <t>15592</t>
  </si>
  <si>
    <t>0.0005844996757668142</t>
  </si>
  <si>
    <t>2934</t>
  </si>
  <si>
    <t>70265249ca2740264e6446b2160c3764</t>
  </si>
  <si>
    <t>Next Energy Technologies, Inc.</t>
  </si>
  <si>
    <t>http://www.nextenergytech.com</t>
  </si>
  <si>
    <t>Next Energy Technologies, Inc. develops organic photovoltaic/solar cells based on semiconducting inks made from solution-processed small molecules. Its products are used in various applications ranging from commercial rooftops and solar farms to military tents and window films. The company was incorporated in 2010 and is based in Santa Barbara, California.</t>
  </si>
  <si>
    <t>12809993</t>
  </si>
  <si>
    <t>solar cells; entirely new generation; ultra low-cost photovoltaics; conventional plastic sheets; organic photovoltaic innovator; organic photovoltaic technology; organic semiconducting inks; soluble small molecule; solar energy cost; solution-processed small molecules; Processible Small Organic; proprietary plastic semiconductors; removes critical development; soluble organic compounds; Energy Technologies; generation solar panels; organic photovoltaics; totally different form; energy output; Lightweight-Flexible Photovoltaics; roll-to-roll processing; solar farms; organic semiconductors; energy prices; Energy’s founders; conventional rolls; solar power; Molecule Architectures; conventional ones; commercial rooftops; Daniel Emmett; previous generations; window films; military tents; flexible nature; active layer; plastic film; gigawatt peak; Capps. study; heavy panels</t>
  </si>
  <si>
    <t>organic photovoltaic; soluble; semiconducting inks; semiconducting; entirely new generation; discovered; organic; inks; energy output; energy technologies; photovoltaics; entirely; plastic; conventional; compared; roll; lightweight; semiconductors; window films; ultra low cost; told; today's fossil; tents; technologies is developing; ssm; solution processed; solar energy cost; small molecules; second generation; rolls; previous generations; potential to fundamentally; plastic sheets; painted; organic semiconductors; organic photovoltaics; organic photovoltaic technology; organic compounds; orders of magnitude; nanometers; lightweight and flexible; including commercial; generation solar panels; flexible photovoltaics; extremely inexpensive; energy's solar; energy prices; energy cost competitive; energy cost; energy compared; development and manufacturing; developing and manufacturing; conventional plastic; company's solar; alter; active layer; magnitude; gigawatt; faced; chart; previous; opv; couple; cost competitive; comparing; commercial rooftops; technology developed; ultra low; thick; promise; molecules; generations; centimeter; flexible; showing; photovoltaic technology; generation solar; founders; derived; totally; orders; ceo; roll to roll; innovator; fundamentally; economics; removes; architectures; compounds; sheets; barriers; uniquely; solar farms; fossil fuel; processed; range of applications; inexpensive; coated; nature; cheaper</t>
  </si>
  <si>
    <t>0.0004331675009641847</t>
  </si>
  <si>
    <t>0.00040187594449867653</t>
  </si>
  <si>
    <t>2935</t>
  </si>
  <si>
    <t>688a232c48e883b90f74af760b40975e</t>
  </si>
  <si>
    <t>Elite Cleaning and Environmental Services Ltd</t>
  </si>
  <si>
    <t>http://www.eces.co.uk</t>
  </si>
  <si>
    <t>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t>
  </si>
  <si>
    <t>7247314</t>
  </si>
  <si>
    <t>Mancom Holdings Limited</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</si>
  <si>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t>
  </si>
  <si>
    <t>cleaning services; removal; cleaning; floor; washroom; trusts; shredding; prison; planter; offers daily; museums; matting; health centers; gum; grounds maintenance; grounds; graffiti removal; graffiti; galleries; duct cleaning services; duct cleaning; contract cleaning; confidential; colleges and universities; cleaning and maintenance; carpet; barrier matting; environmental services; elite; prisons; court; clearance; cycling; refurbishment; pest; colleges; duct; office; sanitary; washing; builders; fluid; final; barrier; kitchen; body; universities; wood; contract; daily; schools; window; moving; deep; waste; internal; centers; health; display</t>
  </si>
  <si>
    <t>0.0005269742797561844</t>
  </si>
  <si>
    <t>0.0004314414315110676</t>
  </si>
  <si>
    <t>2936</t>
  </si>
  <si>
    <t>f62bbf77a11c16dfd3437c9a84a7ce45</t>
  </si>
  <si>
    <t>Satmatic Oy</t>
  </si>
  <si>
    <t>http://www.satmatic.fi</t>
  </si>
  <si>
    <t>Satmatic Oy manufactures and markets electrical and automation technology solutions for the energy generating plants in Finland. It offers electrical switchgear products; automation equipment, including automation and control cabinets, relay/interlock relay cabinets, and pneumatic cabinets, as well as control desks, panels, and boxes; and solar power plants and electric systems. The company also provides concrete and sheet metal compact substations; street distribution cabinets; car heating and charging units; charging stations; and remote control system for public buildings, municipalities, and cities. In addition, it offers engineering, installation, and modernization, as well as maintenance and after sales services; and leasing financing for its products. The company was founded in 2002 and is based in Ulvila, Finland. Satmatic Oy operates as a subsidiary of AS Harju Elekter.</t>
  </si>
  <si>
    <t>Ulvila</t>
  </si>
  <si>
    <t>Satakunta</t>
  </si>
  <si>
    <t>488510</t>
  </si>
  <si>
    <t>AS Harju Elekter</t>
  </si>
  <si>
    <t>cabinets; relay; well as maintenance; switchgear products; remote control system; offers engineering; leasing financing; energy generating; distribution cabinets; automation technology solutions; automation technology; automation and control; switchgear; offers electrical; modernization; public buildings; automation equipment; automation; sales services; sheet metal; electric systems; substations; pneumatic; charging; charging stations; municipalities; concrete; technology solutions; remote control; solar power plants; leasing; cities; manufactures and markets; control system; boxes; sheet; compact; street; power plants; generating; car; financing; stations; metal; units</t>
  </si>
  <si>
    <t>0.0000715531998087192</t>
  </si>
  <si>
    <t>9866</t>
  </si>
  <si>
    <t>0.00014495312068742335</t>
  </si>
  <si>
    <t>2937</t>
  </si>
  <si>
    <t>25e2848f66f6dca007a31e892aeec659</t>
  </si>
  <si>
    <t>Capital Bank of Jordan</t>
  </si>
  <si>
    <t>http://www.capitalbank.jo</t>
  </si>
  <si>
    <t>Capital Bank of Jordan provides various commercial and investment banking services to individuals and corporate clients. It operates through Retail Banking, Corporate Banking, Corporate Finance, and Treasury segments. The company offers current and savings accounts, fixed deposits, and certificate of deposit accounts; personal, auto, housing, and solar panels loans, as well as commercial loans; and trade finance services comprising letters of credit, letters of guarantee, bills for collection, and export loans, as well as discounted promissory notes. It also provides commercial facilities, such as overdrafts, revolving loans, and discounted promissory notes; project finance; customer and corporate term loans; documentary credits; and bundled financial and non-financial services, as well as financing programs. In addition, the company offers treasury and wealth management services; remittance and payment services; online and SMS banking; working capital solutions; debit, credit, and business cards; and structured financing services, as well as services related to privatizations, IPOs, and mergers and acquisitions. It operates through a network of 12 branches located in Amman, Jordan. Capital Bank of Jordan was founded in 1995 and is based in Amman, Jordan.</t>
  </si>
  <si>
    <t>International Finance Corporation</t>
  </si>
  <si>
    <t>6862308</t>
  </si>
  <si>
    <t>EXFB (Amman Stock Exchange)</t>
  </si>
  <si>
    <t>corporate project finance; investment banking services; banking. financial services; Jordanian market; asset management; Iraqi market; trade finance; commercial bank; comprehensive set; financial institutions; Capital Bank; corporate clients; unique services; National Bank; inception; Palestine; focus; needs</t>
  </si>
  <si>
    <t>bank; banking; stake; services tailored; project finance; financial institutions; corporate clients; comprehensive set; commercial bank; finance; inception; corporate; financial; financial services; alike; grown; controlling; asset management; trade; owns; institutions; tailored; capital; asset; individuals; comprehensive; national; offering; top</t>
  </si>
  <si>
    <t>0.0005013555295279986</t>
  </si>
  <si>
    <t>34612</t>
  </si>
  <si>
    <t>0.0005040467551160132</t>
  </si>
  <si>
    <t>2938</t>
  </si>
  <si>
    <t>385a6380fd4eae00a237d0ef119ff0e6</t>
  </si>
  <si>
    <t>Avular b.v.</t>
  </si>
  <si>
    <t>http://www.avular.com</t>
  </si>
  <si>
    <t>Avular b.v. engages in the design, engineering, and manufacture of professional UAV systems. It offers AvularScout, a modular UAV platform for professional applications and industrial tasks; tools for crop monitoring and decision making for farmers; and solutions for industrial service providers for planning of maintenance activities, detection of leaks, and various NDT measurements. The company was founded in 2014 and is based in Eindhoven, the Netherlands.</t>
  </si>
  <si>
    <t>510060</t>
  </si>
  <si>
    <t>Fang Group Company Limited</t>
  </si>
  <si>
    <t>modular UAV platform; mechanical engineering. robotics; applications. industrial engineering.; Avular b.v; meaningful data; professional application; industrial inspections; research institutions; skies; operators; surveying; AvularScout; systems; companies; variety</t>
  </si>
  <si>
    <t>uav platform; skies; obtaining; industrial inspections; industrial engineering; agricultural applications; mechanical engineering; meaningful; variety of applications; gather; drone operators; institutions; tailored; surveying; inspections; modular; agricultural; helps; operators; mechanical</t>
  </si>
  <si>
    <t>0.00030082452710858274</t>
  </si>
  <si>
    <t>32886</t>
  </si>
  <si>
    <t>0.0002897922636567605</t>
  </si>
  <si>
    <t>2939</t>
  </si>
  <si>
    <t>80b562f12cf81da48dc8845b230d0d2c</t>
  </si>
  <si>
    <t>Intellygen Installations Limited</t>
  </si>
  <si>
    <t>http://www.intellygen.com</t>
  </si>
  <si>
    <t>Intellygen Installations Limited operates as an energy assessment and installations firm that provides energy advisory and energy sytems installations for household and commercial purposes such as heat pumps, solar panels etc. The company was incorporated in 2011 and s based in Birmingham, United Kingdom.</t>
  </si>
  <si>
    <t>Birmingham</t>
  </si>
  <si>
    <t>biomass boiler; heat pump; central heating systems; heating controls; source heat pump; modern heat controllers; expansion valve; renewable energy source; low grade heat; high grade heat; vapor compression cycle; heat exchangers; Biomass Boilers; Gas boiler; different boilers; heat source; Modern boilers; refrigerant moves; comfortable temperature; smartphone app; natural resources; hot vapor; domestic fridge; different types; different temperatures; large buildings; different rooms; new cycle; evaporator; home; Pellets; compressor; air; condenser; survey; property; majority; tablet; hand; Chips; group; Logs; function; environment; components</t>
  </si>
  <si>
    <t>refrigerant; evaporator; heating controls; heat source; grade heat; compressor; pellets; boiler; moves; heat pump; vapor; valve; heat exchangers; boilers; exchangers; biomass; pump; expansion; inside; cycle; tablet or smartphone; renewable energy source; pressure and temperature; oil or gas; modern heat; majority of heating; low grade heat; low grade; high grade; heat controllers; gas boiler; evaporates; controllable; condensing boilers; condenses; condenser; central heating systems; better suited; grade; source heat pump; biomass boilers; modern; smartphone app; fridge; drops; switched; temperature; majority; comfortable; logs; condensing; filled; cooler; central heating; air source heat; essentially; energy source; compression; controls; air source; type; consist; natural resources; source heat; chips; rooms; harvesting; returns; adjust; suited; cold; converts; temperatures; function; smartphone; carry; tablet; maintain; heating systems; installing; survey; hand; pressure; central; app; domestic; controllers; resources; ability; property; types; natural; hot; better</t>
  </si>
  <si>
    <t>0.00025677024572472596</t>
  </si>
  <si>
    <t>0.00023430418474230117</t>
  </si>
  <si>
    <t>1f0bcbbbfdbb56ae9fe41c3574246105</t>
  </si>
  <si>
    <t>Heliox III Limited</t>
  </si>
  <si>
    <t>Heliox III Limited operates solar panels. The company was founded in 2011 and is based in Oxford, United Kingdom.</t>
  </si>
  <si>
    <t>3125244</t>
  </si>
  <si>
    <t>heliox; iii</t>
  </si>
  <si>
    <t>0.00016175364929353693</t>
  </si>
  <si>
    <t>4201</t>
  </si>
  <si>
    <t>0.00019739451319310784</t>
  </si>
  <si>
    <t>2941</t>
  </si>
  <si>
    <t>3cb6a5b63e625019f7f8993d01fcc77d</t>
  </si>
  <si>
    <t>EEI Equipaggiamenti Elettronici Industriali S.r.l.</t>
  </si>
  <si>
    <t>http://www.eei.it</t>
  </si>
  <si>
    <t>EEI Equipaggiamenti Elettronici Industriali S.r.l. designs and manufactures static energy conversion systems for power electronics, automation systems and manufacturing technologies sectors. It provides static converters for network connection of various power generating systems like wind turbines, hydraulic turbines, gas micro turbines, biomass, fuel cells and solar panels. The company was founded in 1978 and is based in Vicenza, Italy.</t>
  </si>
  <si>
    <t>Red Factor Limited</t>
  </si>
  <si>
    <t>static; systems for power; static energy; power generating systems; network connection; micro turbines; manufacturing technologies; generating systems; energy conversion systems; conversion systems; cells and solar; sr; turbines; power generating; energy conversion; hydraulic; automation systems; power electronics; fuel cells; converters; biomass; conversion; connection; generating; designs and manufactures; wind turbines; sectors; automation</t>
  </si>
  <si>
    <t>0.0004374045625020274</t>
  </si>
  <si>
    <t>10627</t>
  </si>
  <si>
    <t>0.00039391977506996893</t>
  </si>
  <si>
    <t>2942</t>
  </si>
  <si>
    <t>68d99055-4df8-fb15-8427-72a7c7149b8a</t>
  </si>
  <si>
    <t>AguaDrone</t>
  </si>
  <si>
    <t>https://www.aguadrone.com</t>
  </si>
  <si>
    <t>The world’s only waterproof drone platform built for sport &amp; commercial fishing, watersports, outdoor recreation &amp; commercial applications. AguaDrone is the world’s only waterproof drone platform built for sport and commercial fishing, watersports, outdoor recreation and a variety of commercial applications.  With our Quick change pod accessories and intuitive components we take modularity and adaptability to a whole new level. We are the all-weather, all-environment UAV. 
Our interchangeable pods allow users to easily switch from one accessory to the next without the need for tools or extensive downtime.  Our family of pod accessories continues to grow, increasing the variety of uses and modularity of our 100% waterproof drone platform; the AguaDrone. 
With Intuitive concepts throughout, ease of use for even the most novice of pilots, and the ability to adapt to any need or environment, we consider ourselves the “Volksdrone” of UAVs; the peoples drone.
Typical drones are "one trick ponies," only able to either fly or film and nothing else.  With our waterproof drone and family of quick change pods accessories, the AguaDrone is the workhorse of drones! The AguaDrone is capable of doing more, going where no other drone can go, and adapting to the end-users needs better than any drone on the market.  The AguaDrone is where Modularity meets an all-weather, all-environment drone. 
Current products include:
Waterproof drone with intuitive plug and play components and quick change attachments.
Find Pod: Sonar fish finder pod that sends sonar images to your handheld device.
Fish Pod:  Remotely operated payload release pod that can carry your bait or lure to the inaccessible waterways.
Film Pod: waterproof camera that can film in the air as well as under the water's surface.
With many more pods in development!
The AguaDrone Solutions:
Commercial fishing vessels use extensive amounts of fuel to find fish.  AguaDrone can extend the vessels reach by spot checking waters without the cost of fuel and in a fraction of the time.
Sport fisherman on shore have always struggled with the ability to locate fish and casting limitations.  AguaDrone can spot check waters, sending sonar images to a handheld device.  Once the fish are found AguaDrone can fly your line to fish.
Water and drones typically do not mix well together. With AguaDrone's 100% waterproof hull water is no-longer an issue.  land in and take off from fresh or saltwater.
Filming from a drone can now be done from the air or under the water's surface with  our waterproof drone and waterproof camera.</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</si>
  <si>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t>
  </si>
  <si>
    <t>pod; waterproof drone; fish; pods; modularity; waterproof; sonar; drone platform; waters; outdoor recreation; handheld device; fishing; sport; recreation; handheld; vessels; quick; spot; intuitive; commercial applications; workhorse; waterways; variety of commercial; users to easily; trick; spot check; saltwater; peoples; payload release; novice; limitations; inaccessible; finder; easily switch; drones typically; continues to grow; checking; allow users; adaptability; ability to adapt; extensive; family; attachments; change; remotely operated; issue; interchangeable; casting; sending; downtime; consider; adapting; fresh; images; sends; food and beverage; mix; find; shore; accessory; locate; beverage; ability; outdoor; weather; continues; concepts; fly; fraction; amounts; adapt; meets; release; plug and play; extend; filming; switch; typical; ease; grow; payload; typically; check; going; longer; carry; operated; play; pilots; remotely; reach; plug; increasing; uavs; food; capable; easily; land; better</t>
  </si>
  <si>
    <t>0.0002953463646287383</t>
  </si>
  <si>
    <t>5102</t>
  </si>
  <si>
    <t>0.00033421468980014956</t>
  </si>
  <si>
    <t>Certain data and content provided by https://www.crunchbase.com/organization/aguadrone</t>
  </si>
  <si>
    <t>aade8c43-ee4c-0286-28a4-f9fdda36d11b</t>
  </si>
  <si>
    <t>Krossblade Aerospace Systems</t>
  </si>
  <si>
    <t>http://www.krossblade.com</t>
  </si>
  <si>
    <t>VTOL Transformer Drones and Cruisers.</t>
  </si>
  <si>
    <t>transformer; vtol; travel; automotive</t>
  </si>
  <si>
    <t>0.00008398367838205695</t>
  </si>
  <si>
    <t>0.00016737860380998046</t>
  </si>
  <si>
    <t>Certain data and content provided by https://www.crunchbase.com/organization/krossblade-aerospace-systems</t>
  </si>
  <si>
    <t>2944</t>
  </si>
  <si>
    <t>e2dbd1e1-ff8c-22f1-108c-3fccc4f680a2</t>
  </si>
  <si>
    <t>Santos Lab</t>
  </si>
  <si>
    <t>http://www.santoslab.com/</t>
  </si>
  <si>
    <t>Santos Lab develop innovations integrated with Unmanned Aerial Systems. Founded in 2006, Santos Lab was born with the proposal to develop innovations integrated with Unmanned Aerial Systems. Today, the company is a reference in solutions for Agriculture, Defense and Security, Environment, Infrastructure Monitoring, Airborne Imaging, among other sectors.
The advancement of technology in the use of Vants in conjunction with other systems in the Carcara1most diverse areas is contributing to improve the effectiveness of productive processes and Santos Lab always has an innovative solution to respond to the demands of its clients.</t>
  </si>
  <si>
    <t>São Conrado</t>
  </si>
  <si>
    <t>lab; unmanned aerial systems; aerial systems; innovations; vants; innovative solution; infrastructure monitoring; diverse areas; defense and security; advancement; contributing; born; proposal; productive; effectiveness; respond; conjunction; demands; reference; diverse; airborne; founded; defense; imaging; sectors; improve; today; processes</t>
  </si>
  <si>
    <t>0.00024759292678619286</t>
  </si>
  <si>
    <t>16117</t>
  </si>
  <si>
    <t>0.00025427243970828817</t>
  </si>
  <si>
    <t>Certain data and content provided by https://www.crunchbase.com/organization/santos-lab</t>
  </si>
  <si>
    <t>2945</t>
  </si>
  <si>
    <t>ffb6264240a20eaeb1bbbc450b3175b9</t>
  </si>
  <si>
    <t>Soyut Holding Co. Inc.</t>
  </si>
  <si>
    <t>http://www.soyut.com.tr</t>
  </si>
  <si>
    <t>Soyut Holding Co. Inc., a conglomerate, engages in construction, manufacturing, energy, finance, and trade and services sectors. Its activities include construction, project works and feasibility studies, architectural design, planning and management studies, and basic and comprehensive engineering for mechanical, electrical, and constructional works; manufacturing turbines and high capacity boilers; and thermal and structural steel engineering. The companys products include conveyor equipment, electromagnetic separators, crushing plants, screens, ball mills, elevators, rotary dryers, cranes, filters, cyclones, separators, vibrating cylinders, chain conveyors, pneumatic transport systems, pressure vessels, penstocks, stop-logs, butterfly valves, mobile primary and secondary crushing and screening plants, feeders-extractors, LPG tanks, bunkers, and crawler-mounted mobile conveyors. It also involves manufacturing solar cell panels, and manufacturing wind turbines and wind turbine blades; and providing business consultancy and support services, such as realizing market research of the product, introducing the export products to international markets, locating the product to be imported, supporting importing firms, undertaking import/export activities on behalf of companies, helping businessmen for getting distributorship and agency for long term business, assisting companies to find international funds for feasible projects, and supplying and information about international prices, and buyer and seller companies to Turkey and international companies. In addition, Soyut Holding engages in securities dealing and investment management operations; management of securities portfolios for private individuals and institutional investors; and investing in short term money market instruments, long-term bonds, high yielding shares, and interest-bearing securities. The company was founded in 1984 and is based in Ankara, Turkey.</t>
  </si>
  <si>
    <t>Ankara</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</si>
  <si>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t>
  </si>
  <si>
    <t>securities; conveyors; separators; export; studies; term; yielding; wind turbine blades; vibrating; undertaking; turbine blades; transport systems; thermal and structural; structural steel; solar cell panels; seller; realizing; providing business; primary and secondary; pressure vessels; planning and management; manufacturing solar; management operations; investment management; international markets; international companies; institutional investors; include construction; feeders; export products; crawler; conglomerate; companies to find; cell panels; butterfly valves; butterfly; businessmen; assisting; architectural design; activities include; private individuals; portfolios; locating; bonds; shares; screening; cranes; buyer; behalf; lpg; high capacity; elevators; dealing; conveyor; short term; funds; long term; importing; imported; feasibility studies; blades; mills; logs; activities; investing; feasible; dryers; cylinders; ball; pneumatic; introducing; electromagnetic; bearing; turbines; secondary; rotary; feasibility; involves; vessels; import; supplying; agency; screens; institutional; filters; consultancy; trade; valves; supporting; instruments; wind turbine; investors; support services; primary; tanks; prices; boilers; interest; basic; finance</t>
  </si>
  <si>
    <t>0.00008029975559900262</t>
  </si>
  <si>
    <t>6814</t>
  </si>
  <si>
    <t>0.00015023372132595242</t>
  </si>
  <si>
    <t>2946</t>
  </si>
  <si>
    <t>83805e70-840b-06b4-b187-ec0ccbfba3cc</t>
  </si>
  <si>
    <t>Nashville Drones Aerial Asset Resources</t>
  </si>
  <si>
    <t>http://www.nashvilledrones.com/</t>
  </si>
  <si>
    <t>Why send a Human to do a job a robot should be doing. Nashville Drones Aerial Asset Resources offers UAV Services, Sales &amp; Support in the following Industries: Agriculture, Transportation &amp; Infrastructure, Media Coverage, Oil &amp; Gas, Disaster Relief &amp; Response, Construction, Pipeline &amp; Power Line Monitoring.
Nashville Drones works with your team to identify and analyze your aerial imagery and data requirements. This analysis is essential to understand and choose the best aircraft and sensor for your unique mission set.</t>
  </si>
  <si>
    <t>uav services; sales support; offers uav services; offers uav; imagery and data; identify and analyze; data requirements; oil gas; disaster relief; aerial imagery; relief; pipeline; send; essential; job; analyze; disaster; coverage; understand; robot; response; identify; choose; asset; human; imagery; media; resources; sensor</t>
  </si>
  <si>
    <t>0.00007657022518114774</t>
  </si>
  <si>
    <t>0.00012632617473696308</t>
  </si>
  <si>
    <t>Certain data and content provided by https://www.crunchbase.com/organization/nashville-drones-aerial-asset-resources</t>
  </si>
  <si>
    <t>2947</t>
  </si>
  <si>
    <t>0549f488484c0f3546764e9637b4dff4</t>
  </si>
  <si>
    <t>Choice Electric Co. (Aust) Pty Ltd.</t>
  </si>
  <si>
    <t>http://www.choiceelectric.com.au</t>
  </si>
  <si>
    <t>Choice Electric Co. (Aust) Pty, Ltd. engages in the design and wholesale of grid tied solar systems and standalone remote area solar power systems to solar electrical dealers/wholesalers &amp; overseas solar outlets in the near pacific region. It offers solar electrical products, including DC lightbulbs and large solar panel arrays. The company has operation in Queensland and New South Wales; Australia. As per transaction announced on February 7, 2005, Choice Electric Co. (Aust) Pty Ltd. is a subsidiary of Solco Ltd.</t>
  </si>
  <si>
    <t>Hendra</t>
  </si>
  <si>
    <t>1690000</t>
  </si>
  <si>
    <t>Urban Group Energy Holdings Pty Ltd.</t>
  </si>
  <si>
    <t>solar electrical; wales; tied solar systems; systems to solar; south wales; remote area; pacific region; offers solar electrical; large solar panel; large solar; area solar; wholesalers; solar panel arrays; panel arrays; overseas; choice; tied solar; grid tied solar; standalone; announced; outlets; pacific; electrical products; grid tied; tied; wholesale; region; south; arrays; dealers; solar power systems; solar systems; power systems; dc; offers solar</t>
  </si>
  <si>
    <t>0.00037509575237893925</t>
  </si>
  <si>
    <t>4962</t>
  </si>
  <si>
    <t>0.0003494648258756029</t>
  </si>
  <si>
    <t>2948</t>
  </si>
  <si>
    <t>fff79972-189c-ba25-927e-f69f608e11f3</t>
  </si>
  <si>
    <t>Robodub, Inc.</t>
  </si>
  <si>
    <t>http://www.robodub.com</t>
  </si>
  <si>
    <t>Tactical gaming platform using Robots and Drones that includes patented/proprietary technology that can also be licensed for non-gaming use.</t>
  </si>
  <si>
    <t>gaming; gaming platform; robots and drones; video games; proprietary technology; tactical; licensed; games; patented; robots</t>
  </si>
  <si>
    <t>0.0002686829410642263</t>
  </si>
  <si>
    <t>0.0002441729911673262</t>
  </si>
  <si>
    <t>Certain data and content provided by https://www.crunchbase.com/organization/robodub-inc</t>
  </si>
  <si>
    <t>2949</t>
  </si>
  <si>
    <t>f1e2a6d7d90216882b1eb904785cd9e6</t>
  </si>
  <si>
    <t>Ecoppia Ltd.</t>
  </si>
  <si>
    <t>http://www.ecoppia.com</t>
  </si>
  <si>
    <t>Ecoppia Ltd. provides robotic solar cleaning solutions. It offers Ecoppia E4, a water-free robotic solar panel cleaning system; and allows operators to schedule cleaning, disable or enable individual robots, and send robots back to base. The companys Ecoppia E4 remote connectivity enables authorized users to initiate or terminate a cleaning cycle, as well as monitor the cleaning performance from a mobile device; and Ecoppia E4 real-time analytics provides projected system data in real time and offers through a Web-based dashboard allowing authorized users to monitor and analyze the cleaning process and battery status. Ecoppia Ltd. was founded in 2013 and is based in Herzliya, Israel.</t>
  </si>
  <si>
    <t>utility-scale solar installations.Working; solar park value; robotic cleaning process; end-to-end cleaning solution; largest energy companies; solar project life; labor intensive techniques; value creation; engineering. renewable energy.; significant value creation; overhead costs; Adani Power; vehicle-based cleaning; operational overhead; highly-effective Ecoppia; solar sites; energy output; marked rise; world leader; bankable provider; water-free PV-panel; attractive alternative; ENGIE Group; time span; Middle East; excellent return; traditional water; 300MW; EDF; production; technology; NTPC; SunEdison/TerraForm; India</t>
  </si>
  <si>
    <t>overhead; lowering; cleaning; creation; solar park; scale solar installations; robotic system; robotic cleaning; pragmatic; overhead costs; operational overhead; mw in solar; maximizing solar; marked; labor intensive; highly effective; free robotic; environmental engineering; energy companies worldwide; effective and efficient; dramatically lowering; demonstrates; dedicated to maximizing; companies worldwide; cleaning technology; cleaning solution; cleaning process; bankable; span; edf; robotic; life cycle; pv panel; solar installations; energy companies; panel cleaning; roi; rise; solar project; offering; utility scale solar; energy output; maximizing; intensive; months; return on investment; park; attractive; labor; dramatically; deployed; scale solar; manual; mw; rates; enabled; utility scale; cycle; excellent; increasing; techniques; return; largest; operational; sites; founded; dedicated; alternative; leader; cost effective; enabling; working; traditional</t>
  </si>
  <si>
    <t>0.00031307881594206375</t>
  </si>
  <si>
    <t>13565</t>
  </si>
  <si>
    <t>0.0002857481727911988</t>
  </si>
  <si>
    <t>2950</t>
  </si>
  <si>
    <t>f85bfea702e60f18ef808433eccab186</t>
  </si>
  <si>
    <t>ucair GmbH</t>
  </si>
  <si>
    <t>http://ucair.de</t>
  </si>
  <si>
    <t>ucair GmbH provides aerial inspection services for solar energy systems via drones. The company also provides repairing services for the solar systems. ucair GmbH was founded in 2017 and is based in Berlin, Germany.</t>
  </si>
  <si>
    <t>1072846</t>
  </si>
  <si>
    <t>Innogy Venture Capital GmbH</t>
  </si>
  <si>
    <t>repairing; aerial inspection services; services for solar; aerial inspection; inspection services; solar energy systems; solar systems; energy systems</t>
  </si>
  <si>
    <t>0.00008271864986609337</t>
  </si>
  <si>
    <t>0.00014658373249199822</t>
  </si>
  <si>
    <t>2951</t>
  </si>
  <si>
    <t>87476fdbb07ef5017cdc5cfa5aca48d2</t>
  </si>
  <si>
    <t>DeepWater Desal, LLC</t>
  </si>
  <si>
    <t>http://www.deepwaterdesal.com</t>
  </si>
  <si>
    <t>DeepWater Desal, LLC produces and supplies potable water to the Monterey Bay region. It develops and operates the Monterey Bay Regional Water Project (MBRWP) that consists of a seawater reverse osmosis (SWRO) desalination facility to produce potable water through seawater desalination. The company was founded in 2011 and is based in Moss Landing, California.</t>
  </si>
  <si>
    <t>Moss Landing</t>
  </si>
  <si>
    <t>8887700</t>
  </si>
  <si>
    <t>potable water; markets long-range drones; desalination facility; seawater reverse osmosis; seawater desalination; desalination plant; HDD launch location; aerial observation; Deep Water Desal; shallow sea water; HDD technology; lower water costs; water agencies; agricultural sectors; pump station; underwater data link; reverse osmosis filtration; intake/discharge structure site; seawater intake/discharge; data center; Moss Landing; Monterey Submarine Canyon; traditional mechanical cooling; cold seawater; water project; water communications; clean water; ground water; feed water; pretreatment process; 25M gallon; discharge structures; underwater intake; intake locations; drill rig; clean-water-production project; pilot bore; pipelines; symbiotic relationship; Data centers; target site; onshore processor; Monterey Counties; Delair-Tech designs; power pumps; marine life; Santa Cruz; offshore instrumentation; municipal sewers</t>
  </si>
  <si>
    <t>seawater; desalination; potable water; potable; intake; hdd; reverse osmosis; range drones; osmosis; observation in industrial; markets long range; markets long; long range drones; gallon; drones for aerial; drill; agricultural sectors; aerial observation; pipelines; industrial and agricultural; clean water; discharge; data center; reverse; observation; underwater; long range; facility; agencies; water sources; water production; traditional mechanical; tech designs; symbiotic; shallow; sewers; seawater desalination; rig; remove contaminants; relays data; reduces the energy; produces and supplies; produce potable water; produce potable; power and water; marine life; inshore; ground water; feed water; energy required; discharge system; delair tech designs; delair tech; delair; deep water; counties; communications system; collect heat; clearer; canyon; bore; aims to build; landing; translates; constructed; pump; relays; consists; deep; contaminants; submarine; data link; station; onshore; locations; center; system consists; drawn; data centers; consumed; relationship; agricultural; remove; processor; filtration; sectors; plant; receiver; instrumentation; requiring; amounts; municipal; sea; pumping; offshore; aims; cold; instruments; launched; link</t>
  </si>
  <si>
    <t>0.0000783298004874075</t>
  </si>
  <si>
    <t>0.0002150105043487715</t>
  </si>
  <si>
    <t>2952</t>
  </si>
  <si>
    <t>c51af39482bae95ba9af15c40137c67c</t>
  </si>
  <si>
    <t>Omniradar BV</t>
  </si>
  <si>
    <t>http://www.omniradar.com</t>
  </si>
  <si>
    <t>Omniradar BV, a semiconductor company, designs, develops, and manufactures radar semiconductor solutions for industrial, consumer, and automotive markets. It offers RIC60, a single-chip radar that provides an integrated 60Ghz radar system for use as a precision sensor for personal security, industrial automation, environmental monitoring, and other sensor applications. The company also provides RIC60A, a radar IC with one transmit and two receive antennas on silicon, and can handle up to 7GHz bandwidth around the 60 GHz ISM frequency band; and RIC60B, a radar IC with no antennas, which can be used as die or as part of a module with antenna arrays. In addition, it offers development kits. It offers its products for applications, such as parking sensors, presence detection outdoor and indoor, gesture sensing, distance sensors, gauging, speed sensors for sports, and security; truck safety, presence sensing industrial buildings (long range), smart-lighting, door-openers, industrial level gauging, height measurements for drones, speed over the ground, blindspot detection, and traffic monitoring; and distance control, industrial, and automotive. In addition, it supports design and software implementation, either direct or with partners. Omniradar BV has a strategic partnership with Orlaco. The company was founded in 2010 and is based in Eindhoven, the Netherlands.</t>
  </si>
  <si>
    <t>3430305</t>
  </si>
  <si>
    <t>Orlaco Products B.V.; Netherlands Enterprise Agency</t>
  </si>
  <si>
    <t>GHz frequency band; difficult RF/microwave board; RF/microwave board design; radar; radar IC; integrated radar systems; complete radar; best radar performance; RIC60A version radar; millimeter wave radar; IC technology Omniradar; baseband signals; Analog-to-Digital conversion; GHz ISM frequency; low-frequency components; multiple functions; standard uP/DSP/FPGA; custom antenna-array; FMCW radar; separate version; radar equation; tune input; dB signal-to-noise ratio; pattern. satellite communication.; sample Matlab code; unique sensing solutions; development kit; speed; potential application; speed sensors; silicon; speed sensor; electro-magnetic microwaves; software implementation; automotive markets; small package; distance sensors; 7GHz bandwidth; antenna-radiation pattern; application development; Parking sensors; triangular signal; gesture sensing; Matlab applications; presence detection; semiconductor. telecommunications; RIC60A chip; support board; update rate</t>
  </si>
  <si>
    <t>ghz; frequency band; radar; ic; analog; tune; trajectory; radiation pattern; radar data; obtaining; matlab; ghz frequency; fpga; custom antenna; board design; baseband; antenna array; allows multiple; dsp; development kit; version; antenna; programmed; frequency; discuss; band; visualize; surrounding; chip; realized; die; antennas; separate; possibility; desired; objects; distance; piece; pattern; presence; signals; microwave; difficult; request; rf; kit; speed; implement; radiation; terms; input; functions; update rate; triangular; transmit and receive; support design; small package; signal to noise; sensing solutions; radar systems; radar system; radar cross; outdoor and indoor; oscillator; millimeter; microwaves; measure distance; ism; including antennas; ghz ism; gesture; electro magnetic; doppler; db; currently developing; automotive markets; board; builds; signal; samples; ms; position; satellite communication; application development; knowledge; sensing; designing; algorithms; conversion; sample; array; require; released; variety of applications; bandwidth; update; ratio; detecting; start; transmit</t>
  </si>
  <si>
    <t>0.00029782623162345897</t>
  </si>
  <si>
    <t>16574</t>
  </si>
  <si>
    <t>0.00038981473402803295</t>
  </si>
  <si>
    <t>2953</t>
  </si>
  <si>
    <t>d4100ba3-1dcc-37df-000b-547a386822a1</t>
  </si>
  <si>
    <t>Merck Performance Materials</t>
  </si>
  <si>
    <t>http://www.emd-performance-materials.com/en/index.html</t>
  </si>
  <si>
    <t>Merck Performance Materials is a company that creates liquid crystal mixtures for assorted technical products. The Performance Materials division offers specialty chemicals that are used in a variety of end products:
- Liquid crystals for displays
- LED materials for lighting as well as OLED materials for lighting and displays
- Functional materials for solar panels and energy solutions
- Effect pigments as well as active ingredients and fillers for cosmetics, food and pharmaceutical products
- Effect pigments and functional materials for coatings, printing and plastics
The full product portfolio of Performance Materials encompasses a wide range of highly innovative materials for future technologies and high-tech chemicals for sophisticated applications serving a broad customer base. For many years now, we have been the market leader in liquid crystals for LCD televisions as well as effect pigments. 
Customer centricity has always been our focus. Our company sees itself not only as a supplier of products and raw materials, but also as a competent partner capable of supporting customers along their entire value chain. 
We are extending our leading position in innovation 
Customers from the consumer electronics, lighting, printing technology, plastics and cosmetics industries make use of materials and solutions from our company. Thanks to strong and continuous investments in research &amp; development, we are constantly expanding our leading position as an innovator and reliable partner.
Merck Performance Materials is a direct subsidiary of [Merck KGaA](http://www.crunchbase.com/company/merck-kgaa).</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</si>
  <si>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t>
  </si>
  <si>
    <t>pigments; performance materials; liquid crystals; leading position; functional materials; cosmetics; crystals; plastics; liquid; functional; chemicals; specialty chemicals; sees; reliable partner; range of highly; printing technology; performance materials division; panels and energy; offers specialty; mixtures; materials for solar; materials division; materials and solutions; lighting as well; led materials; lcd televisions; innovative materials; highly innovative; future technologies; food and pharmaceutical; fillers; entire value chain; encompasses; division offers; constantly expanding; competent; capable of supporting; active ingredients; ingredients; extending; printing; partner; position; liquid crystal; customer base; product portfolio; televisions; market leader; displays; innovator; oled; raw materials; investments; division; crystal; serving; expanding; constantly; pharmaceutical; high tech; broad; supporting; lcd; raw; sophisticated; coatings; continuous; specialty; strong; chain; supplier; active; portfolio; creates; consumer electronics; food; capable; entire; base; innovation; leader; wide range; energy solutions; tech</t>
  </si>
  <si>
    <t>0.0003650873347625246</t>
  </si>
  <si>
    <t>0.00035973150946477046</t>
  </si>
  <si>
    <t>Certain data and content provided by https://www.crunchbase.com/organization/merck-performance-materials</t>
  </si>
  <si>
    <t>5d366684-af1b-f0b6-6db2-ab7dad175776</t>
  </si>
  <si>
    <t>Flying Robot Australia</t>
  </si>
  <si>
    <t>http://www.flyingrobot.com.au/</t>
  </si>
  <si>
    <t>aerial photography, drone photography. Aerial Photography experts in Australia. Utilising the latest drone technology to capture that perfect shot. Get in touch.
Address: 
Concord Road
Concord West, NSW 2138
Phone: 
1300 690 300.</t>
  </si>
  <si>
    <t>utilising; technology to capture; perfect shot; nsw; latest drone technology; latest drone; aerial photography; photography; drone photography; shot; west; road; address; drone technology; experts; perfect; touch; latest; phone; capture</t>
  </si>
  <si>
    <t>0.0004812629932182815</t>
  </si>
  <si>
    <t>0.000328544411396197</t>
  </si>
  <si>
    <t>Certain data and content provided by https://www.crunchbase.com/organization/flying-robot-australia</t>
  </si>
  <si>
    <t>2955</t>
  </si>
  <si>
    <t>1d16331ecbf5f4bda4f43a23f7e1141e</t>
  </si>
  <si>
    <t>Sungevity Netherlands</t>
  </si>
  <si>
    <t>http://www.zonline.nu</t>
  </si>
  <si>
    <t>Zonline B.V. manufactures rooftop power systems. The company is based in Amsterdam, the Netherlands. Sungevity Netherlands was formerly known as Zonline B.V. As a result of the acquisition of Zonline B.V. by Sungevity, Inc., Zonline B.V.'s name was changed. As of May 22, 2014, Sungevity Netherlands operates as a subsidiary of Sungevity, Inc.</t>
  </si>
  <si>
    <t>solar panels; solar energy; customer-centric solar energy; solar sales company; solar energy contracts; solar power; successful solar company; ReneSola solar panels; competitive market rates; Dutch utility GreenChoice; Social Enterprise NL; affordable solar power; Zonline; advanced design techniques; Zonline easily online; advanced calculation software; free iQuote; social profit; Dutch homeowners; better service; role model; good alternative; honest opinion; unique approach; environmental organizations; gray power; simple way; American company; roof top quality; standard inverters; wifi monitoring; mouse clicks; design phase; aerial photography; satellite imagery; home visit; interactive overview; ideal setup; appropriate solution; aerial photo; environmental contributions; calculations; society; customers; time; effort; Sungevity; fuss; households; hassle</t>
  </si>
  <si>
    <t>time and effort; switching to solar; sungevity; receive a free; iquote; free iquote; clicks; dutch; weeks; mouse; complicated; profit; calculation; effort; exactly; society; calculations; switching; solar system; enjoy; social; technician; solar energy solution; savings and environmental; save our customers; renesola; quality solar system; people at work; panels on buildings; opinion; obligation; market rates; informed choice; gray; fuss; expressed; entrepreneur; design phase; customer centric; contributions; competitive market; centric; better service; arrange; affordable solar power; advanced design; receive; supplier of solar; placing; honest; financed; answers; understands; roof top; top quality; satellite imagery; profits; high quality solar; affordable solar; contribution; hassle; calculate; agreements; save; wifi; finished; informed; role; easily; quality solar; overview; hands; energy solution; successful; households; appropriate; adjust; setup; eye; revenue; places; american; visit; nature; accurately; gain; included; interactive; phase; job; contracts; fun; residential solar; easier; rates; meter; aerial photography; accessible; longer; measure</t>
  </si>
  <si>
    <t>0.00041637119024916366</t>
  </si>
  <si>
    <t>0.0003752471314923152</t>
  </si>
  <si>
    <t>2956</t>
  </si>
  <si>
    <t>004e1bc7-c8da-d500-7dec-82c7a4028e0c</t>
  </si>
  <si>
    <t>Vinova Energy</t>
  </si>
  <si>
    <t>http://vinova.in</t>
  </si>
  <si>
    <t>Manufacturers of Solar PV Modules. Manufacturers of High Efficiency Solar Photovoltaic Modules, Tamilnadu, India.
Vinova Energy Solar Modules are IEC 61215, 61731, 61701certified for performance, safety and durability by Underwriters Laboratories. Manufacturing process are ISO 9001:2008 certified by TUV Rheinland.
In addition to Solar Panels, Vinova Energy Manufactures Solar based LED Street Lighting Systems and also have been implementing power projects, Rooftop Solar Systems, Grid-Tie Solar Systems, Off-Grid Solar Systems, Solar Water Pumping &amp; Water heating systems.</t>
  </si>
  <si>
    <t>Hosur</t>
  </si>
  <si>
    <t>tie solar; street lighting systems; solar pv modules; rooftop solar systems; rheinland; manufacturers of high; grid tie solar; grid solar systems; energy manufactures; addition to solar; solar systems; led street; energy solar; solar water pumping; certified; tuv; solar photovoltaic modules; power projects; high efficiency solar; water heating systems; iec; grid tie; efficiency solar; water pumping; street lighting; rooftop solar; laboratories; iso; tie; durability; implementing; pumping; lighting systems; grid solar; water heating; manufacturing process; pv modules; photovoltaic modules; solar water; heating systems; manufactures solar; high efficiency; street; rooftop; solar modules; solar photovoltaic; solar pv</t>
  </si>
  <si>
    <t>0.00031178318961439585</t>
  </si>
  <si>
    <t>3584</t>
  </si>
  <si>
    <t>0.0002498381044582178</t>
  </si>
  <si>
    <t>Certain data and content provided by https://www.crunchbase.com/organization/vinova-energy</t>
  </si>
  <si>
    <t>2957</t>
  </si>
  <si>
    <t>0a76299816e649077e6aeff558ae4822</t>
  </si>
  <si>
    <t>Kineto Drive Technology Inc.</t>
  </si>
  <si>
    <t>http://www.kdtechsys.com</t>
  </si>
  <si>
    <t>Kineto Drive Technology Inc. manufactures gyro-stabilized camera gimbal for commercial grade drones. The company is based in Kaohsiung, Taiwan.</t>
  </si>
  <si>
    <t>Taiwan Accelerator</t>
  </si>
  <si>
    <t>stabilized camera gimbal; stabilized camera; gyro stabilized camera; gyro stabilized; drive technology; camera gimbal; commercial grade; gyro; stabilized; gimbal; grade; drive</t>
  </si>
  <si>
    <t>0.00008055307997514386</t>
  </si>
  <si>
    <t>0.00011953294095544486</t>
  </si>
  <si>
    <t>2958</t>
  </si>
  <si>
    <t>e5cee793f870daadebe9ee265fa3c80d</t>
  </si>
  <si>
    <t>SolarExcel B.V.</t>
  </si>
  <si>
    <t>http://www.solarexcel.nl</t>
  </si>
  <si>
    <t>SolarExcel B.V. develops a technology that enhances the performance of photovoltaic (PV) panels. The companys SolarExcel technology includes a high-performance light management sheet, which can be placed on the top of the cover plate of a PV-panel. Its technology is applied to various PV panels, such as p-Si, m-Si, a-Si, CdTe, CIGS, and OPV direct in the production process or applied later, as well as retrofitted to the existing installed PV-panels in the field or on rooftops. It serves customers in the Netherlands. The company was founded in 2007 and is based in Venray, the Netherlands. As of March 19, 2013, SolarExcel B.V. operates as a subsidiary of Dsm Advanced Surfaces B.V.</t>
  </si>
  <si>
    <t>Venray</t>
  </si>
  <si>
    <t>Industriebank Liof NV</t>
  </si>
  <si>
    <t>Koninklijke DSM N.V.</t>
  </si>
  <si>
    <t>light trapping technology; proprietary light; textured polymeric sheet; active layer; light management sheet; SolarExcel Technology; optical relief structures; SolarExcel Technology sheet; module design; module output; high-performance light management; PV panel; cost reductions; cover plate; internal reflection; SolarExcel light management; glass cover plate; textured surface; panel efficiency; solar modules; photovoltaic device; transparent cover plate; geometrical optical relief; future techology; significant increase; production process; different PV-panels; suboptimal orientation; manufacturing costs; SolarExcel BV; new PV-panels; state-of-the-art PV-panel; solar panels; single apex; n-polygonal surfaces; optical contact; solar panels.; development; simplifications; angles; field; incidence; gain; type; loss; range; addition; CdTe</t>
  </si>
  <si>
    <t>trapping; textured; proprietary light trapping; proprietary light; light trapping; efficiency of solar; active layer; pv panel; technology works; technology consists; polymeric; photovoltaic device; panel efficiency; module output; module design; internal reflection; increase the efficiency; incidence; cover plate; cost reductions; reflection; reductions; developed a proprietary; caused; si; guided; angles; sheet; laminated; estimated; pv panels; applying; ongoing; layer; cover; orientation; relief; active; loss; improves; gain; plate; applied; side; techology; structures include; retrofitted; reduces the manufacturing; production as well; polygonal; offers a high; glass cover plate; glass cover; geometrical; apex; depending; increase; equal; optical; technology offers; opv; consists; characterized; increasing; manufacturing costs; internal; cdte; production process; art; solar modules; ii; reducing; type; structures; top; receiving; cigs; kwh; photo voltaic; offered; voltaic; surfaces; rooftops; started; transparent; reduces; high performance; photo; array; contact; base; higher; connected</t>
  </si>
  <si>
    <t>0.00012171345219231673</t>
  </si>
  <si>
    <t>0.000139297434550691</t>
  </si>
  <si>
    <t>b12e51664d2c13ae44a1a73e73bac89d</t>
  </si>
  <si>
    <t>Nordic Ceramics AS</t>
  </si>
  <si>
    <t>Nordic Ceramics AS manufactures kiln furniture and ceramic materials. The company offers silicon nitride bonded kiln furniture and shelves and ceramic materials, primarily used in the production of solar panels. It provides products for sanitary ware and tableware applications; aluminum industry; and other industries, such as high-tension porcelain, low-tension insulators, ceramic filters, catalyst supports, radiant tubes, abrasive components, and incinerators. Nordic Ceramics AS was founded in 2003 and is based in Porsgrunn, Norway. As of February 11, 2011, the company is in reorganization.</t>
  </si>
  <si>
    <t>Telemark</t>
  </si>
  <si>
    <t>Procom Venture</t>
  </si>
  <si>
    <t>kiln; ceramic materials; ceramic; tension; furniture; ware; tableware; sanitary ware; porcelain; offers silicon; nordic; nitride; insulators; bonded; abrasive; shelves; catalyst; ceramics; radiant; sanitary; production of solar; filters; tubes; supports; aluminum</t>
  </si>
  <si>
    <t>0.00012719783825767677</t>
  </si>
  <si>
    <t>4679</t>
  </si>
  <si>
    <t>0.00017419565905377505</t>
  </si>
  <si>
    <t>2960</t>
  </si>
  <si>
    <t>8a254345f353a56c637aba8f3a4ff606</t>
  </si>
  <si>
    <t>SAES Pure Gas, Inc.</t>
  </si>
  <si>
    <t>http://www.saespuregas.com</t>
  </si>
  <si>
    <t>SAES Pure Gas, Inc. manufactures and supplies gas purifiers. It specializes in ultra high purity gas purification. The company offers gas purifiers for nitrogen, hydrogen, ammonia, clean dry air, helium, argon, oxygen, carbon dioxide, and other gases; and pressurized gases and ambient air/clean room air AMC analysis. The company also provides technical support services. It serves semiconductor, LED, flat panel display, research and universities, industrial, and emerging industries (solar and fuel cell) applications. The company was incorporated in 1975 and is based in San Luis Obispo, California. SAES Pure Gas, Inc. operates as a subsidiary of SAES Getters SpA.</t>
  </si>
  <si>
    <t>SAES Getters SpA</t>
  </si>
  <si>
    <t>gas purifiers; purifiers; pure; gases; ultra high purity; supplies gas; solar and fuel; serves semiconductor; purity gas; offers gas; high purity gas; helium; clean room; argon; amc; ambient air; ammonia; pressurized; technical support services; nitrogen; carbon dioxide; oxygen; high purity; dioxide; purity; ultra high; ambient; fuel cell; purification; hydrogen; dry; manufactures and supplies; technical support; flat panel display; panel display; universities; room; support services; emerging; ultra; flat panel; specializes; carbon; display</t>
  </si>
  <si>
    <t>0.0007148709555440956</t>
  </si>
  <si>
    <t>16938</t>
  </si>
  <si>
    <t>0.0005611639908950408</t>
  </si>
  <si>
    <t>d64f9b88e09f00e19e8155b4f0816a42</t>
  </si>
  <si>
    <t>NRG Solar PV LLC</t>
  </si>
  <si>
    <t>http://www.nrgsolar.com</t>
  </si>
  <si>
    <t>NRG Solar PV LLC provides commercial, industrial, and utility grade solar solutions. It offers ground-mounted fixed trackers, ground-mounted single and dual axis trackers, roof-mounted systems, elevated/high bay canopies, and utility solar systems; concentrated solar power technology to produce solar energy; distributed solar generation technologies to generate solar electricity; and photovoltaic solar panels that produces direct current electricity. The company also provides engineering, procurement, and construction services, as well as fabricates custom solar-array panels. It serves stadiums, college campuses, school districts, hospitals, municipalities, corporations, and retail businesses. The company was incorporated in 2009 and is headquartered in Carlsbad, California. NRG Solar PV LLC operates as a subsidiary of NRG Energy, Inc.</t>
  </si>
  <si>
    <t>business innovative solutions.; Solar Power Partners; NRG Energy; new partnerships; solar future; creative flexibility; largest Fortune; investment opportunities; parent company; utility-grade solutions; solar project; solar experience; stability; strength; technology; foundation; leaders; team; resources; America; companies</t>
  </si>
  <si>
    <t>utility grade; solar power partners; solar future; solar experience; power partners; nrg energy; nrg; investment opportunities; industrial and utility; fortune companies; parent; large commercial; heritage; fortune; realized; standing; solar project; innovative solutions; partnerships; acquired; stability; foundation; they're; creative; strength; leaders; forms; opportunities; grade; flexibility; largest; partners; resources; expertise</t>
  </si>
  <si>
    <t>0.0005474141969774279</t>
  </si>
  <si>
    <t>67433</t>
  </si>
  <si>
    <t>0.0006455907783361057</t>
  </si>
  <si>
    <t>2962</t>
  </si>
  <si>
    <t>680b9db1-63c3-2ca3-ef53-c545122a2c36</t>
  </si>
  <si>
    <t>https://www.dronecomplier.com/</t>
  </si>
  <si>
    <t>Drone Complier is a drone compliance and business management software.
The DRONE COMPLIER app is the heartbeat of its holding company, COMPLIER ENTERPRISE. It offers a complete and fully integrated enterprise solution for the UAS industry, encompassing compliance, safety, data and savings.</t>
  </si>
  <si>
    <t>Portland Seed Fund; Alliance of Angels</t>
  </si>
  <si>
    <t>0.00031471195700462655</t>
  </si>
  <si>
    <t>Certain data and content provided by https://www.crunchbase.com/organization/drone-complier</t>
  </si>
  <si>
    <t>2963</t>
  </si>
  <si>
    <t>45a0c3f8277d968b3391799476c3ed5d</t>
  </si>
  <si>
    <t>Jet Neko, Inc.</t>
  </si>
  <si>
    <t>http://www.jet-neko.com</t>
  </si>
  <si>
    <t>Jet Neko, Inc., through its subsidiary, Jet Neko Co. Ltd., engages in the manufacture, sale, and installation of solar panels, solar electrical systems, and associated products. Its principal products include solar outdoor lights; portable solar generators; solar chargers; and solar power supply systems for vending machines. The company is headquartered in Miyazaki, Japan.</t>
  </si>
  <si>
    <t>Miyazaki</t>
  </si>
  <si>
    <t>NEKO (Pink Sheets LLC)</t>
  </si>
  <si>
    <t>jet; vending machines; vending; solar power supply; solar outdoor; solar generators; solar electrical; principal products; power supply systems; portable solar generators; outdoor lights; associated products; supply systems; principal; electrical systems; products include solar; solar chargers; portable solar; installation of solar; include solar; power supply; associated; chargers; machines; generators; outdoor</t>
  </si>
  <si>
    <t>0.0003470190347211432</t>
  </si>
  <si>
    <t>10903</t>
  </si>
  <si>
    <t>0.0004028285380371887</t>
  </si>
  <si>
    <t>2964</t>
  </si>
  <si>
    <t>7ff467e9-e22d-dc11-0674-af702a0b2fda</t>
  </si>
  <si>
    <t>TRYATEC</t>
  </si>
  <si>
    <t>TRYATEC is a peer-to-peer marketplace for tech gadgets, such as drones, cameras and virtual reality gear.</t>
  </si>
  <si>
    <t>peer; peer marketplace; peer to peer; gadgets; virtual reality; gear; marketplace; virtual; reality; tech</t>
  </si>
  <si>
    <t>0.0007538443472381263</t>
  </si>
  <si>
    <t>3565</t>
  </si>
  <si>
    <t>0.0005245061789285729</t>
  </si>
  <si>
    <t>Certain data and content provided by https://www.crunchbase.com/organization/tryatec</t>
  </si>
  <si>
    <t>44f7a6c0-46f4-0968-bde9-8520b8191116</t>
  </si>
  <si>
    <t>http://www.blanco.global/</t>
  </si>
  <si>
    <t>Multinational holding company interested in technology ventures with participation in several industries and businesses around the world. Blanco Global is a private equity company that provides investments to firms in the drones, 3D printing, big data, IoT, e-commerce, SaaS, digital media, FinTech, consulting, healthcare, marketing, and applied tech industries. It was founded in 2014 by Rodrigo Blanco and is based in New York.</t>
  </si>
  <si>
    <t>technology ventures; private equity; multinational; fintech; participation; digital media; equity; investments; ventures; interested; big data; saas; healthcare; iot; commerce; printing; applied; big; media; marketing; consulting; tech; private</t>
  </si>
  <si>
    <t>0.00017156523754305894</t>
  </si>
  <si>
    <t>6596</t>
  </si>
  <si>
    <t>0.000198237610806527</t>
  </si>
  <si>
    <t>Certain data and content provided by https://www.crunchbase.com/organization/blanco-global</t>
  </si>
  <si>
    <t>2966</t>
  </si>
  <si>
    <t>77359e9eafa6d087265c04f41df262eb</t>
  </si>
  <si>
    <t>Sono-Tek Corporation</t>
  </si>
  <si>
    <t>http://www.sono-tek.com</t>
  </si>
  <si>
    <t>Sono-Tek Corporation develops, manufactures, sells, installs, and services ultrasonic spray coating equipment using ultrasonic liquid atomizing nozzles technology worldwide. The company operates through two segments, Ultrasonic Spray Coating Systems and Real Estate Operations. Its ultrasonic nozzle systems atomize low to medium viscosity liquids by converting electrical energy into mechanical motion in the form of ultrasonic vibrations that break liquids into minute drops that can be applied to surfaces at low velocity. The company offers various spray fluxer products, including SonoFlux 2000F for electronic circuit board manufacturers to apply solder flux to fixed width circuit boards; SonoFlux EZ for original equipment manufacturers (OEMs) or contract manufacturers of electronic circuit assemblies to apply solder flux to electronic printed circuit boards; and SonoFlux Servo, which provides flux to various areas of a circuit board and selective fluxing, as well as Selectaflux, a selective fluxing apparatus. It also provides Medicoat Stent Coaters; WideTrack, a wide area modular coating system; Exactacoat/Flexicoat/ SIMcoat, a line of robotic XYZ coating equipment for applications involving coatings for fuel cell membranes, solar energy panels, and specialty lens products; Versicoat platform, a standalone conveyorized ultrasonic coating machine; and an ultrasonic spray modules. In addition, the company is involved in the operation and rental of the Sono-Tek industrial park; and distribution of solder recovery systems and spare parts to circuit board manufacturers in the United States and Canada. Its products are used in electronics, advanced energy, medical device, glass, textile, and food industries. The company markets and distributes its products through independent distributors, sales representatives, sales representative companies, OEMs, and an in-house direct sales force. The company was founded in 1975 and is headquartered in Milton, New York.</t>
  </si>
  <si>
    <t>Milton</t>
  </si>
  <si>
    <t>2170000</t>
  </si>
  <si>
    <t>The New York State Urban Development Corporation, Endowment Arm; Norwood Venture Corp.</t>
  </si>
  <si>
    <t>SOTK (Pink Sheets LLC)</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</si>
  <si>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t>
  </si>
  <si>
    <t>ultrasonic; solder; flux; spray; circuit board; tek; selective; liquids; circuit boards; oe; circuit; coating; apply; boards; xyz; vibrations; solar energy panels; sales representatives; sales force; representative; nozzles; nozzle; medical device; markets and distributes; manufacturers of electronic; independent distributors; ez; equipment for applications; distributes its products; direct sales; corporation develops; coating systems; coating machine; coaters; atomize; advanced energy; board; wide area; recovery systems; involving; energy panels; drops; printed circuit boards; servo; original equipment manufacturers; membranes; width; standalone; apparatus; textile; representatives; printed circuit; velocity; original equipment; equipment manufacturers; electrical energy; converting; fuel cell; break; minute; lens; spare parts; park; spare; rental; surfaces; assemblies; force; contract; original; involved; segments; printed; medium; coatings; recovery; specialty; real estate; liquid; estate; motion; applied; robotic; distributors; independent; food; modular; corporation; form; fixed; machine; house; mechanical; medical</t>
  </si>
  <si>
    <t>0.0003269321531077983</t>
  </si>
  <si>
    <t>0.0002880434050256103</t>
  </si>
  <si>
    <t>43e48f9f-bbcc-ecff-3dad-9dfd1232c883</t>
  </si>
  <si>
    <t>Drones Den</t>
  </si>
  <si>
    <t>http://www.dronesden.com</t>
  </si>
  <si>
    <t>Not for profit large amateur flying community with an interest in UAVs. Drones Den is a newly launched company in 2014 focused on helping people choose the right drone for them. With so many varieties of UAVs from the Parrot AR Drone 2.0 to the DJI Phantom and even more expensive ones such as the AirDog or the XDS 8300, it is imperative that you know what you are getting yourself into. This can be difficult if you are not experienced in controlling RC Drones, and that is where our easy to read and understand thorough drone reviews come in handy!</t>
  </si>
  <si>
    <t>varieties; phantom; parrot; imperative; helping people; handy; focused on helping; easy to read; drone reviews; dji phantom; airdog; thorough; newly; amateur; reviews; uavs; ar; dji; rc; read; controlling; difficult; profit; launched; interest; understand; experienced; choose; helping; expensive; flying; community; focused</t>
  </si>
  <si>
    <t>0.00029601284272643585</t>
  </si>
  <si>
    <t>12177</t>
  </si>
  <si>
    <t>0.0003249036114491136</t>
  </si>
  <si>
    <t>Certain data and content provided by https://www.crunchbase.com/organization/drones-den</t>
  </si>
  <si>
    <t>2968</t>
  </si>
  <si>
    <t>8d94d8962e02dda4fe1138e1ccd18020</t>
  </si>
  <si>
    <t>BBOXX Ltd.</t>
  </si>
  <si>
    <t>http://www.bboxx.co.uk</t>
  </si>
  <si>
    <t>BBOXX Ltd. designs, manufactures, distributes, and finances plug and play solar systems. The company offers solar home systems, remote monitoring products, portable lights, portable radios, LED TVs and lights, and phone chargers. It also provides installation and maintenance services. The company serves customers through a network of distributors in the United Kingdom and internationally. BBOXX Ltd. was founded in 2010 and is based in London, United Kingdom.</t>
  </si>
  <si>
    <t>Khosla Ventures (3); Bamboo Capital Partners (3); DOEN Foundation, Endowment Arm (3); MacKinnon, Bennett &amp; Company Inc., Investment Arm (2); Synergy Growth LLP; KawiSafi Ventures Limited; ENGIE Rassembleurs d'Energies S.A.S.; Ceniarth, LLC; Synergy Energy Ltd</t>
  </si>
  <si>
    <t>low power; solar systems; on-grid solar systems; play solar systems; solar panel; reliable electric power; plug&amp;play solar systems; DC battery box; BBOXX SOLAR KIT; Portable Battery Box; flexible solar panel; low power accessories; low power TV; solar charge controller; solar kits; battery wiring systems; PHONE CHARGING HUB; solar kit inverters; LITRE LOW POWER; LOW POWER RADIO; polycrystalline solar panels; battery boxes; solar-powered battery boxes; phone charger; low power fridges; low power radios; MULTIPLE PHONE CHARGER; off-grid electricity supplies; portable power products; phone charging hubs; DC TABLE FAN; energy needs; private households; energy kiosk systems; BBOXX Ltd.; larger private households; ambitious vision BBOXX; laptop dc; USB multiple phone; logistical base; paradigm shift; rural electrification; DC table fans.; global research; local knowledge; renewable energy; Long Term Carbon; rural communities; cost effective manner; foreign market knowledge</t>
  </si>
  <si>
    <t>play solar; low power; developing countries; suffering; solar kit; rural communities; reliable electric power; reliable electric; private households; phone charger; paradigm shift; panel and battery; grid solar systems; dc led; charity; battery boxes; access to reliable; cater; electrification; phone charging; rural electrification; logistical; solar kits; founders; dvd; led lights; paradigm; radios; plug and play; grid solar; usb; lack; shift; laptop; rural; charger; table; households; solar systems; play; plug; kit; dc; product design; mobile phones; countries; electric power; knowledge; phone; box; aim; boxes; charging; kits; wiring systems; table fan; systems include solar; systems designed; solar systems include; solar powered battery; solar charge controller; small appliances; sells solar powered; sealed lead acid; sealed lead; range of energy; pyramid; powered battery; power small; power radios; power accessories; portable power products; portable battery; polycrystalline solar panels; polycrystalline solar; phone chargers; people in developing; market knowledge; low power radios; lead acid batteries; kiosks; kilowatts; innovative methods; including led; imperial college; imperial; grid electricity; entry level; effective manner; easy to set; dvd players; dvd player; developing innovative; dedicated to solving; decoder; dc battery; cost effective manner; control units; connection box; company's range</t>
  </si>
  <si>
    <t>0.0003649144840235065</t>
  </si>
  <si>
    <t>0.0003582927343274232</t>
  </si>
  <si>
    <t>2969</t>
  </si>
  <si>
    <t>99ecaffb-3760-94ff-40b9-cddd90ebaf61</t>
  </si>
  <si>
    <t>PICOPTER LTD</t>
  </si>
  <si>
    <t>http://www.picopter.org</t>
  </si>
  <si>
    <t>PiCopter is the Raspberry Pi-based drone, 3D-printed and used for childrens' education.</t>
  </si>
  <si>
    <t>raspberry pi; raspberry; pi; printed; education</t>
  </si>
  <si>
    <t>0.00016859232231177302</t>
  </si>
  <si>
    <t>0.00020353217638838003</t>
  </si>
  <si>
    <t>Certain data and content provided by https://www.crunchbase.com/organization/picopter-ltd</t>
  </si>
  <si>
    <t>b2baa8d716f0da3ea41896e92a5d268f</t>
  </si>
  <si>
    <t>MBDA Holdings SAS</t>
  </si>
  <si>
    <t>MBDA Holdings SAS, along with its subsidiaries, designs and manufactures missiles and missile systems for army, navy, and air force sectors worldwide. It offers ground based air defense, air dominance, maritime superiority, and battlefield engagement solutions. The company develops, manufactures, and refurbishes solid fuel propulsion systems for tactical guided missiles. It also engages in the development and manufacture of lethal packages for guided missiles, drones, and torpedoes. In addition, it designs, develops, and manufactures rocket motors, propulsion units, pyromechanisms, and gas generators; ground to air, air to ground, anti-ship, anti-tank, and air to air missiles; and artillery and air to ground rockets, guided bombs, and decoy systems for applications in rocket motor sectors, including rocket systems (artillery and air-to-ground) and anti-tank segments, as well as engages in aeronautical activities. Further, the company develops, manufactures, markets, and sells medium-range naval and ground-launched air-defense missiles. MBDA Holdings SAS was founded in 2001 and is based in Paris, France with an additional office in Canberra, Australia. It has industrial facilities in France, the United Kingdom, Italy, Germany, Spain, and the United States. MBDA Holdings SAS operates as a subsidiary of Airbus Group SE.</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</si>
  <si>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t>
  </si>
  <si>
    <t>air to ground; missiles; rocket; guided missiles; artillery; air defense; guided; propulsion; tank; anti; well as engages; torpedoes; systems for army; systems for applications; superiority; solid fuel; sectors worldwide; rocket motor; propulsion systems; offers ground; navy; missile systems; manufactures missiles; guided bombs; ground to air; gas generators; dominance; decoy systems; decoy; bombs; anti ship; air to air; air force; rockets; naval; engagement; army; development and manufacture; battlefield; missile; aeronautical; defense; industrial facilities; sectors; tactical; maritime; holdings; ship; force; motors; launched; segments; medium; subsidiaries; motor; solid; packages; activities; designs and manufactures; generators; units</t>
  </si>
  <si>
    <t>0.0005660532752321449</t>
  </si>
  <si>
    <t>6214</t>
  </si>
  <si>
    <t>0.0005337949700150378</t>
  </si>
  <si>
    <t>2971</t>
  </si>
  <si>
    <t>3329893f0d74d59afd3941733325ad7f</t>
  </si>
  <si>
    <t>Blue Vigil</t>
  </si>
  <si>
    <t>Blue Vigil develops a mobile aerial observation and communications platform to provide a low altitude vantage point to law enforcement officials, first responders, and event organizers. It carries cameras, sensors, and radio equipment. Blue Vigil was founded in 2015 and is based in Harrisonburg, Virginia.</t>
  </si>
  <si>
    <t>Harrisonburg</t>
  </si>
  <si>
    <t>tethered hovering observation; observation platform technology; Blue Vigil; low altitude vantage; radio equipment. drone; mobile aerial platform; law enforcement officials; management. law enforcement.; event organizers; wide variety; responders; sensors; cameras; point</t>
  </si>
  <si>
    <t>platform technology; hovering; tethered; observation; law enforcement; enforcement; law; blue; variety of cameras; vantage point; radio equipment; provide a low; organizers; officials; aerial platform; vantage; platform designed; low altitude; responders; designed to provide; carries; wide variety; altitude; drone management; event; radio; point</t>
  </si>
  <si>
    <t>0.0004856900286564111</t>
  </si>
  <si>
    <t>14865</t>
  </si>
  <si>
    <t>0.00048789505655039687</t>
  </si>
  <si>
    <t>2972</t>
  </si>
  <si>
    <t>270072f57b8cac125b0fd1c370fa4ae5</t>
  </si>
  <si>
    <t>SCI Engineered Materials, Inc.</t>
  </si>
  <si>
    <t>http://www.sciengineeredmaterials.com</t>
  </si>
  <si>
    <t>SCI Engineered Materials, Inc. manufactures and supplies materials for physical vapor deposition thin film applications. The company offers ceramic targets, metal sputtering targets, and backing plates for use in semiconductors, flat panel displays, photonics, thin film batteries, and thin film solar products.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manufacturers representatives in the United States; and independent distributors and manufacturers representatives internationally. The company was formerly known as Superconductive Components, Inc. and changed its name to SCI Engineered Materials, Inc. in 2007. SCI Engineered Materials, Inc. was founded in 1987 and is based in Columbus, Ohio.</t>
  </si>
  <si>
    <t>Columbus</t>
  </si>
  <si>
    <t>2520000</t>
  </si>
  <si>
    <t>Windcom Investments SA (2); Heidtke &amp; Company; First Wilshire Securities Management, Inc.; Mangart Capital Advisors SA</t>
  </si>
  <si>
    <t>SCIA (Pink Sheets LLC)</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</si>
  <si>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t>
  </si>
  <si>
    <t>engineered materials; manufacturers representatives; representatives; targets; engineered; sputtering targets; sink; serves domestic; semiconductor products; physical vapor deposition; physical vapor; oxides; multi national; independent distributors; domestic and multi; distributes its products; backing plates; products directly; photonic; faucets; vapor deposition; backing; photonics; sputtering; independent; ceramic; decorative; plates; vapor; corporations; applying; manufactures and supplies; nano; metals; flat panel displays; universities; deposition; panel displays; institutions; layers; semiconductors; thin film solar; solar products; film solar; coatings; physical; distributors; domestic; displays; flat panel; national; metal; directly</t>
  </si>
  <si>
    <t>0.000458069267281725</t>
  </si>
  <si>
    <t>0.0003874950707352747</t>
  </si>
  <si>
    <t>2973</t>
  </si>
  <si>
    <t>8c0c48700a8af68cc95773c3f60f357d</t>
  </si>
  <si>
    <t>Firmatek, L.L.C.</t>
  </si>
  <si>
    <t>http://firmatek.com</t>
  </si>
  <si>
    <t>Firmatek, L.L.C. provides stockpile measurement and 3D mapping solutions. Its 3D mapping solutions include 3D mine mapping, landfill mapping, and other 3D mapping solutions; and provides seismic blast monitoring solutions. The company measures stacker piles, piles against high walls, piles in holes, and piles surrounded by vegetation. Firmatek, L.L.C. was formerly known as Quarrytech Inc. and changed its name to Firmatek, L.L.C. in 2011. The company was founded in 2001 and is based in Selma, Texas.</t>
  </si>
  <si>
    <t>Selma</t>
  </si>
  <si>
    <t>stockpile measurement; stacker piles; mapping solutions; accurate stockpile measurements; 3D mapping; 3D mapping solutions; stockpile volumetric; drone leasing program; stockpile reports; blast monitoring solutions; landfill mapping; stockpile management; LiDAR service company; high walls; mapping services. saas; inventory related problems; 3-d mobile mapping; accuracy topographic data; point clouds; raw point clouds; solid waste; Uses truck-mounted laser; overburden removal calculations; digital survey data; solid waste industry; shotcrete application thickness; open pit mines; solid waste industries; Lidar 3D; common CAD format; drone solutions; terrestrial LiDAR; topographic deliverables; inventory measurements; subsequent measurements; problem stockpiles; copter options; undergrounds mines; efficient technology; aerial data; visually summary; inventory management; field audits; industry leader; mining industry; entire site; spot elevations; clearance checks; experienced team; change detection</t>
  </si>
  <si>
    <t>piles; stockpile; mapping solutions; mine; stockpile measurement; lidar; surrounded; stacker; solid waste; landfill; deliverables; contours; holes; inventory; point clouds; topographic; clouds; scan; mines; checks; mapping services; vegetation; mapping; measurements; measurement; walls; underground mine; track changes; survey data; stockpiles; stockpile volumetric; shaft; seismic; provide data; pit mines; overburden; orthophotos; open pit mines; open pit; offers a drone; offer a variety; mining industry; mapping technology; managing inventory; leasing program; layered; laser scanners; identify problem; fly a drone; efficient technology; dtm; drone leasing program; drone leasing; drifts; diagnosed; diagnose; change detection; capture aerial data; capture aerial; blast; autocad; addition to providing; accuracy; pit; solid; summary; subsequent; leading drone; inventory management; industry leader; experienced team; mining; visually; clearance; waste; volumetric; terrestrial; accurate; preventing; highly accurate; scanners; drone solutions; solutions include; monitoring solutions; technology allows; copter; variety of applications; scanning; solving; thickness; calculations; audits; underground; specialize; picture; break; point; cad; capture; truck</t>
  </si>
  <si>
    <t>0.0004884339586875149</t>
  </si>
  <si>
    <t>6729</t>
  </si>
  <si>
    <t>0.0004987668275488411</t>
  </si>
  <si>
    <t>2974</t>
  </si>
  <si>
    <t>7d4e80e0972dd3d7b786fbb3b6c55592</t>
  </si>
  <si>
    <t>Lighter Than Air Systems Corporation</t>
  </si>
  <si>
    <t>Lighter Than Air Systems Corporation provides aerial and land- based surveillance and communications solutions to government and commercial customers in the United States. The company offers telescoping and pneumatic masts, TDAP aerial drones, aerostat systems, and surveillance trailers, as well as telescoping poles and balloons. It offers its products for homeland security, military, and research applications. The company was founded in 2009 and is based in Jacksonville, Florida. As of May 5, 2014, Lighter Than Air Systems Corporation operates as a subsidiary of Drone Aviation Corp.</t>
  </si>
  <si>
    <t>922500</t>
  </si>
  <si>
    <t>tether line tension; BIB AEROSTAT LAUNCHERS; land based systems; tethered aerostat solutions; tactical aerostat systems; WIND CAPABLE AEROSTAT; Kingfisher aerostat; wind cross section; spheroid shape; advanced surveillance solutions; significant tether line; Tether line options; aerostat balloon; tether attachment method; BiB launchers; aerostat sizing; Aerostat stability; LTAS Telescoping masts; unmanned helicopter systems; Kingfisher envelope; KINGFISHER DESIGN; cross section payload; balance line distribution; payload weight; long endurance operations; radar based force; tactical map data; LINE TENSION DISTRIBUTION; main design features; constant Helium volume; field management practices; tactical battlefield situations; hostile radar intercepts; fabric wing; real life solution; intelligence gathering intercepts; vehicle location tracking; Homeland security missions; net lift; fiber-optic tether; Helium tank pressurization; net lift calcuations; proper flight; exceptionally well-behaved balloon; high winds; blimp shape; cubic feet; automatic barometric pressure</t>
  </si>
  <si>
    <t>aerostat; tether; launchers; helium; tension; envelope; lighter than air; balloon; pounds; winds; telescoping; surveillance solutions; sells advanced; masts; launch and recovery; intercepts; inflation; including aerial; high winds; develops and sells; aerostats; aerial and land; advanced surveillance; shape; tethered; solutions including; lift; tactical; battlefield; payload; lighter; persistent; feet; contained; fabric; arms; simplified; radar; mph; designed to provide; wing; balance; interaction; proper; cross; cargo; box; weight; volume; evaluation; smaller; improving; net; surveillance; reduced; main; wing design; winches; winch; warfighter; vehicle location; unmanned helicopter systems; unmanned helicopter; tremendously; towed; toughest conditions; tethered drone; testing and evaluation; tails; systems develops; surveillance system; stacking; stable platform; spectral imaging; spectra; smaller footprint; sling; safe and efficient; respecting; refer; reduced maintenance costs; reduced maintenance; recognizing; real life; provide significant benefits; provide a stable; pressurization; pickup truck; pickup; options include; offs; occasional; multi spectral imaging; multi spectral; moving targets; military expertise; mexican; mast systems; management practices; long endurance</t>
  </si>
  <si>
    <t>0.0002469797923659853</t>
  </si>
  <si>
    <t>14066</t>
  </si>
  <si>
    <t>0.000277763457258107</t>
  </si>
  <si>
    <t>2975</t>
  </si>
  <si>
    <t>0339fb3e32d4349866fb1b2bcf54db5a</t>
  </si>
  <si>
    <t>Cazenovia Equipment Co., Inc.</t>
  </si>
  <si>
    <t>http://www.cazenoviaequipment.com</t>
  </si>
  <si>
    <t>Cazenovia Equipment Co., Inc. operates as a new and used agricultural equipment dealer in Central and Northern New York. The company offers new and used tractors, farm equipment, riding mowers, lawn care equipment, golf and turf equipment, commercial work site equipment, hay balers, combines, forage harvesters, excavators, parts, and services. It also offers renewable energy assessment, permitting, design, and construction services for wind energy, wind turbine, wind generator, and solar power projects. In addition, the company offers renewable energy, wind energy, wind turbine, solar electricity, and solar panels. It serves property owners, landscapers, commercial lawn care companies, golf courses, college and university campuses, elementary schools, middle and high schools, research and technical centers, municipalities and governments, homeowners, military sectors, dairy and livestock operations, cooperatives, cold storage facilities and greenhouses, retail and manufacturing facilities, printing presses, equipment dealers, grocery stores, and resorts, town offices and facilities, waste water treatment plants, libraries, churches, hospitals, and community centers in New York. The company was founded in 1961 and is based in Cazenovia, New York.</t>
  </si>
  <si>
    <t>Cazenovia</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</si>
  <si>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t>
  </si>
  <si>
    <t>lawn care; offers renewable energy; offers renewable; lawn; golf; wind energy; wind turbine; water treatment plants; waste water treatment; turf; treatment plants; tractors; technical centers; storage facilities; solar power projects; services for wind; printing presses; presses; mowers; military sectors; hay; harvesters; grocery stores; grocery; golf and turf; farm equipment; excavators; energy assessment; elementary; cooperatives; community centers; cold storage facilities; cold storage; schools; greenhouses; dairy; churches; waste water; riding; resorts; libraries; golf courses; turbine; centers; town; power projects; campuses; livestock; care; property owners; middle; college; permitting; manufacturing facilities; municipalities; water treatment; construction services; governments; courses; solar electricity; hospitals; cold; dealers; assessment; offices; university; farm; printing; homeowners; generator; combines; treatment; waste; stores; owners; sectors; property; retail; community</t>
  </si>
  <si>
    <t>0.00008746417190993555</t>
  </si>
  <si>
    <t>0.0002068062985177763</t>
  </si>
  <si>
    <t>2976</t>
  </si>
  <si>
    <t>8d22bc0d4e55f2d50ae6d18bcffea179</t>
  </si>
  <si>
    <t>Willard &amp; Kelsey Solar Group, LLC</t>
  </si>
  <si>
    <t>http://www.wksolargroup.com</t>
  </si>
  <si>
    <t>Willard &amp; Kelsey Solar Group, LLC, also known as WK Solar Group, LLC, designs, manufactures, and distributes cell solar panels. It offers its products to various customers ranging from homes and small businesses to large power-generating facilities worldwide. The company was founded in 2007 and is based in Perrysburg, Ohio.</t>
  </si>
  <si>
    <t>WK Solar Group; sustainable energy solutions; Kelsey Solar Group; cell solar panels; large power-generating facilities; various customers; small businesses; Willard; LLC; products; homes</t>
  </si>
  <si>
    <t>solar group; sustainable energy solutions; power generating facilities; large power; homes and small; generating facilities; customers ranging; cell solar; tomorrow; greener; power generating; small businesses; cleaner; sustainable energy; ranging; offers its products; generating; sustainable; energy solutions; homes</t>
  </si>
  <si>
    <t>0.0002683831234873196</t>
  </si>
  <si>
    <t>9832</t>
  </si>
  <si>
    <t>0.0002864135469739234</t>
  </si>
  <si>
    <t>2977</t>
  </si>
  <si>
    <t>965b2391812e8e86196254976bbfc990</t>
  </si>
  <si>
    <t>Grafoid Inc.</t>
  </si>
  <si>
    <t>http://www.grafoid.com</t>
  </si>
  <si>
    <t>Grafoid Inc., a graphene research, development, and investment company, manages and develops markets for processes that produce graphene. The company engages in the development of graphene joint ventures globally in the areas of renewable energy and portable energy storage, oil-spill recovery, water desalination and purification, advanced polymer materials, bio-medicine, thermal dispersion technologies, coatings, 3D printing materials, and various classified material development projects. Its graphene products are used in graphene lithium-iron phosphate batteries, graphene polymers and plastics, graphene foam, fuel cells, electrochemical capacitors, solar panels and solar cells, graphene foils, 3D printing materials, automotive, aerospace, chemicals, coatings and lubricants, thermal management, organic LED lighting, and medical applications. The company was incorporated in 2011 and is based in Ottawa, Canada.</t>
  </si>
  <si>
    <t>18089211</t>
  </si>
  <si>
    <t>3D printing materials; graphite ore-to-graphene process; energy storage; renewable energy; graphene products; graphene joint ventures; graphene lithium-iron phosphate; portable energy storage; economically scalable graphene; material development projects; derivative graphene products; renewable energy storage; graphene materials. apps.; thermal dispersion technologies; pre-production development testing; graphite ore-to-graphene transformation; consulting. energy storage; power generation sectors; graphene research; graphene foils; graphene polymers; graphene foam; pristine graphene; graphene applications; few-layer graphene; graphene investments; water desalination; investment company; industrial-scale applications; polymer materials; oil-spill recovery; medical applications; broad commercialization; electrochemical capacitors; building materials; raw graphite; fuel cells; solar cells; thermal management; cost barriers; commercial applications; solar panels; commercial production; mass commercialization; MesoGraf developments; sporting equipment; global standard; institutional partners; markets; processes</t>
  </si>
  <si>
    <t>graphene; ore; graphite; economically scalable; invests; economically; energy storage; commercialization; manages; raw; water desalination; thermal management; technical advisory; spill; scale applications; renewable energy storage; pristine; portable energy; polymer materials; oil spill; number of industries; material development; lithium iron phosphate; lithium iron; iron phosphate; industrial scale; include building; foils; development projects; cost barriers; company's investment; commercial production; classified; areas of renewable; coatings; produces energy; medical applications; electrochemical; dispersion; scalable; printing; phosphate; medicine; backbone; desalination; biomedical; lubricants; capacitors; processes; polymers; transformation; sporting; building materials; processors; industrial and commercial; partners; investments; ventures; plastics; corporations; consulting; fuel cells; foam; barriers; advisory; automotive; purification; panels and solar; iron; bio; polymer; globally; institutional; developments; commercial applications; consulting services; expansion; eliminates; broad; lithium; institutions; tailored; suppliers; chemicals; organic; led lighting; sets; apps; stage; mass; recovery; layer; creates; pre; form; power generation; number; sectors; medical</t>
  </si>
  <si>
    <t>0.0001220877732148861</t>
  </si>
  <si>
    <t>0.00017753238888600252</t>
  </si>
  <si>
    <t>2978</t>
  </si>
  <si>
    <t>d5429d9f20732441c3879d94476f6a68</t>
  </si>
  <si>
    <t>Chronocam SAS</t>
  </si>
  <si>
    <t>http://www.chronocam.com</t>
  </si>
  <si>
    <t>Chronocam SAS develops machine vision sensors and systems for applications in the fields of machine vision. It serves clients in bio-medical and healthcare, gaming, industrial automation, instrumentation and lab, mobile and device, robotics, security and surveillance, video compression, aerospace and defense, and automotive markets. The company was founded in 2014 and is based in Paris, France.</t>
  </si>
  <si>
    <t>15847506</t>
  </si>
  <si>
    <t>Robert Bosch Venture Capital GmbH (2); CEA Investissement SA (2); Renault-Nissan B.V.; iBionext; 360° Capital Partners; Intel Capital</t>
  </si>
  <si>
    <t>machine vision; machine vision sensors; vision systems; visual information; innovative machine vision; conventional vision systems; sensor technology; biological eyes; machine vision systems; innovative vision sensor; convectional vision systems; image sensors; drones. robotics. sensor; biological information processing; video compression; complex multi-object tracking; fast visual feedback; interaction,and situational awareness; Real-time 3D mapping; Mixed Signal Chip; sensor-level video compression; radical paradigm shift; highly efficient way; CMOS vision; innovative computer vision; artificial vision; Vision technology; vision sensing; bio-inspired computer vision; sensor design; sensing processing; Neuromorphic Engineering; visual sensing; neuromorphic computing; Image Processing; surveillance systems; industrial automation; automotive markets; performance application; Sets standards; disruptive solutions; autonomous vehicles; low power; human eye; new standard; dynamic range; performance figures; international group; outstanding researchers; autonomous navigation</t>
  </si>
  <si>
    <t>machine vision; vision systems; systems for applications; sensors and systems; develops innovative; inspired; biological; acquiring; technology outperforms; outperforms; sensor technology; eyes; security and surveillance; image sensors; compression; visual; machine; bio; computer vision; performing; fields; sensor; sensing; vision technology; vision solutions; vision and image; vision algorithms; user interaction; systems currently; serves clients; radical; process visual; power efficiency; paradigm shift; offers solution; object tracking; mixed signal; loops; international group; human eye; figures; feedback loops; dynamic range; connected objects; benchmark; automotive markets; artificial vision; pioneers; functioning; autonomous navigation; aerospace and defense; initiate; connected devices; combinations; cmos; smart devices; problems; image; principles; considered; surveillance systems; conventional; paradigm; entrepreneurs; disruptive; analog; researchers; shift; mixed; outstanding; interaction; low power; highly efficient; surveillance; industrial automation; autonomous vehicles; automotive; instrumentation; connected; formed; situational awareness; feedback; acquire; situational; object; serving; lab; eye; image processing; setting; chip; objects; gaming; healthcare; sets; input; computing; combining; awareness; experienced</t>
  </si>
  <si>
    <t>0.0004163973612454766</t>
  </si>
  <si>
    <t>10108</t>
  </si>
  <si>
    <t>0.0004499761042280471</t>
  </si>
  <si>
    <t>32d63b408f57e234835f3ba490bc983b</t>
  </si>
  <si>
    <t>Tindo Solar Pty Ltd</t>
  </si>
  <si>
    <t>http://www.tindosolar.com.au</t>
  </si>
  <si>
    <t>Tindo Solar Pty Ltd designs and manufactures solar panels for homes and business clients in Australia and internationally. It offers complete servicing of solar panels. The company was founded in 2011 and is based in Mawson Lakes, Australia. As of March 17, 2017, Tindo Solar Pty Ltd operates as a subsidiary of Homeworks Co. PTY. Ltd.</t>
  </si>
  <si>
    <t>Mawson Lakes</t>
  </si>
  <si>
    <t>Homeworks Co. PTY. Ltd.</t>
  </si>
  <si>
    <t>servicing of solar; offers complete; homes and business; business clients; panels for homes; manufactures solar panels; servicing; manufactures solar; designs and manufactures; homes</t>
  </si>
  <si>
    <t>0.0002524497236307793</t>
  </si>
  <si>
    <t>6433</t>
  </si>
  <si>
    <t>0.0002601588022444835</t>
  </si>
  <si>
    <t>2980</t>
  </si>
  <si>
    <t>844c3e988e49ee65051d15ffec40bc1a</t>
  </si>
  <si>
    <t>Hanwha Q CELLS GmbH</t>
  </si>
  <si>
    <t>http://www.q-cells.com</t>
  </si>
  <si>
    <t>Hanwha Q CELLS GmbH designs and manufactures photovoltaic and solar systems. It provides solar panels and modules for residential buildings, commercial/industrial buildings, and ground-mounted solar power plants. The company was founded in 1999 and is based in Bitterfeld-Wolfen, Germany. Hanwha Q CELLS GmbH operates as a subsidiary of Hanwha Q CELLS Co., Ltd.</t>
  </si>
  <si>
    <t>188510000</t>
  </si>
  <si>
    <t>Hanwha Chemical Corporation</t>
  </si>
  <si>
    <t>312755000</t>
  </si>
  <si>
    <t>photovoltaic and solar; panels and modules; mounted solar power; modules for residential; hanwha q cells; hanwha; residential buildings; manufactures photovoltaic; industrial buildings; ground mounted solar; mounted solar; solar power plants; ground mounted; power plants; solar systems; designs and manufactures; mounted</t>
  </si>
  <si>
    <t>0.0004940576623147804</t>
  </si>
  <si>
    <t>22953</t>
  </si>
  <si>
    <t>0.0005009554491854417</t>
  </si>
  <si>
    <t>2981</t>
  </si>
  <si>
    <t>77c66778-6a22-db7e-3816-0fd73c213012</t>
  </si>
  <si>
    <t>Wilstair</t>
  </si>
  <si>
    <t>http://wilstair.com/</t>
  </si>
  <si>
    <t>Commercial Indoor Drone Integration Services. Wilstair provides commercial indoor drone integration services for companies considering using drones as tools to improve productivity and efficiency needs. Wilstair offers discovery integration services, which allow companies to make educated decisions concerning the use of drones and their respective return on investment (ROI). Additionally, Wilstair develops technology integration strategies that incorporate the use of commercial off the shelf (COTS) technology in an effort to reduce cost of their clients. 
Wilstair supports integration solution services for a variety of industries including warehouses, healthcare, home care, manufacturing, and non-profit organizations.</t>
  </si>
  <si>
    <t>integration services; indoor drone; tools to improve; technology integration; services for companies; reduce cost; improve productivity; educated; develops technology; considering; concerning; indoor; variety of industries; profit organizations; industries including; cots; respective; supply chain management; chain management; care; roi; health care; effort; strategies; discovery; warehouses; incorporate; return on investment; supply chain; shelf; healthcare; productivity; profit; decisions; additionally; chain; supports; organizations; return; health; improve</t>
  </si>
  <si>
    <t>0.0003116208457730728</t>
  </si>
  <si>
    <t>8815</t>
  </si>
  <si>
    <t>0.00038170863754980215</t>
  </si>
  <si>
    <t>Certain data and content provided by https://www.crunchbase.com/organization/wilstair</t>
  </si>
  <si>
    <t>2982</t>
  </si>
  <si>
    <t>51b58170-d202-9904-a3dc-06cefafc62db</t>
  </si>
  <si>
    <t>Varavon</t>
  </si>
  <si>
    <t>http://varavon.com/</t>
  </si>
  <si>
    <t>Varavon designs and manufactures authentic DSLR gears, sliders, stabilizer and camera cage products. Varavon designs and manufactures authentic DSLR gears, sliders, stabilizer, and camera cage products.</t>
  </si>
  <si>
    <t>Gyeongju</t>
  </si>
  <si>
    <t>stabilizer; sliders; gears; dslr; cage; authentic; image recognition; designs and manufactures; recognition; drone management; image</t>
  </si>
  <si>
    <t>0.00017205377384205418</t>
  </si>
  <si>
    <t>0.0001854768283894816</t>
  </si>
  <si>
    <t>Certain data and content provided by https://www.crunchbase.com/organization/varavon</t>
  </si>
  <si>
    <t>10f01663-78e0-6300-5171-698a9768a4fb</t>
  </si>
  <si>
    <t>Sensilize</t>
  </si>
  <si>
    <t>http://sensilize.com/</t>
  </si>
  <si>
    <t>Sensilize offers a user friendly Spatial Decision Support System that provides valuable updated information of vegetation, based on imagery. Sensilize® developed an IoT solution based on high end sensing (to be used with robotic platforms, mainly drones) and analytics, servicing the agribusiness industry.</t>
  </si>
  <si>
    <t>Blue Fund</t>
  </si>
  <si>
    <t>support system; robotic platforms; offers a user; iot solution; decision support system; decision support; agribusiness; updated; spatial; vegetation; user friendly; servicing; decision; valuable; iot; sensing; robotic; imagery; friendly; analytics; platforms</t>
  </si>
  <si>
    <t>0.00047501784964946645</t>
  </si>
  <si>
    <t>3401</t>
  </si>
  <si>
    <t>0.0003955382509941582</t>
  </si>
  <si>
    <t>Certain data and content provided by https://www.crunchbase.com/organization/sensilize</t>
  </si>
  <si>
    <t>2984</t>
  </si>
  <si>
    <t>2aa76df0-2adf-4f44-b96a-2418a6ae7d33</t>
  </si>
  <si>
    <t>ParaZero - Drone Safety Solutions</t>
  </si>
  <si>
    <t>http://parazero.com/</t>
  </si>
  <si>
    <t>ParaZero provides innovative safety solutions for aerial systems. Including Drones, UAS, Fixed Wing, Manned &amp; Unmanned platforms. ParaZero developed the most effective patented pyrotechnic recovery system the market has to offer, in addition to additional safety solutions for drone payload protection. (Contact us hyper link)
The company's unique SafeAir drone recovery technology provides independent, active parachute deployment in fractions of a second, enabling safe drone operation over populated areas, at a very low altitude. 
Extremely rapid deployment with minimal altitude loss – Parazero's unique technology actively deploys the parachute to its full formation in milliseconds, resulting in minimal altitude loss. The drone itself, its payload and innocent bystanders are all protected. No other product can provide these results.
This is the only solution to protect drones flying as low as 5 meters above ground level.
Independent activation – Your drone is contains advanced technology, but you still need an emergency backup: ParaZero's highly reliable auto-deployment will protect your assets and those nearby, in cases of power loss, a loss of control, a breach of predefined flight envelope limits, penetration of GEO fencing, and other emergencies.
Parazero's recovery system independently detects these situations, and immediately and automatically deploys the parachute.  
Regulation and Insurance – active parachute solutions are mandatory in some countries. PZ SafeAir technology complies with aviation safety standards, providing the necessary protection to fly in populated areas and reducing insurance costs and the chances for damage. Parazero SafeAir provides the industry's best safety solution.
Lightweight – Extra weight equals less flight time and decreased payloads. Our systems are made from light, composite materials, making them the most aerodynamically designed systems in the market.
Customization – ParaZero's engineers work closely with our clients to create systems that are tailored to platform design, manufacturer specifications and appearance. Our safety solution can be an independent add-on or fully integrated - depending on the customer's needs.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</si>
  <si>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t>
  </si>
  <si>
    <t>parachute; safety solutions; populated areas; populated; deploys; loss; altitude; recovery; deployment; minimal; payload; independent; system independently; solutions for drone; solutions for aerial; solution to protect; safe drone; recovery technology; rapid deployment; pyrotechnic; protect drones; power loss; platform design; penetration; milliseconds; meters above ground; mandatory; insurance costs; including drones; hyper; extremely rapid; equals; engineers work; emergency backup; emergencies; drones flying; drone recovery; designed systems; decreased; composite materials; complies; breach; aviation safety; protect; work closely; activation; predefined; ground level; drone operation; chances; active; formation; envelope; customization; low altitude; highly reliable; insurance; nearby; fencing; advanced technology; limits; detects; geo; flight time; appearance; regulation; protected; closely; situations; independently; actively; manned; fully integrated; fixed wing; extra; damage; payloads; composite; aerial systems; tailored; link; wing; specifications; backup; depending; cases; drone management; auto; meters; extremely; second; assets; countries; rapid; add; lightweight; standards; weight; aviation; uas</t>
  </si>
  <si>
    <t>0.00020400033480141763</t>
  </si>
  <si>
    <t>11275</t>
  </si>
  <si>
    <t>0.00021785723928624006</t>
  </si>
  <si>
    <t>Certain data and content provided by https://www.crunchbase.com/organization/parazero</t>
  </si>
  <si>
    <t>0831059b-d330-590e-46d5-a03d5d78a636</t>
  </si>
  <si>
    <t>SafeSkies Systems Inc</t>
  </si>
  <si>
    <t>https://safeskies.io</t>
  </si>
  <si>
    <t>Automated safety systems for commercial drones. SafeSkies is the leading provider of automated safety systems for mid-size commercial UAVs.</t>
  </si>
  <si>
    <t>safety systems; mid size; commercial uavs; systems for commercial; leading provider; automated; commercial drones; mid; public safety; drone management; uavs; size</t>
  </si>
  <si>
    <t>0.00030359120723998513</t>
  </si>
  <si>
    <t>11495</t>
  </si>
  <si>
    <t>0.0003235866422255506</t>
  </si>
  <si>
    <t>Certain data and content provided by https://www.crunchbase.com/organization/safeskies-systems-inc</t>
  </si>
  <si>
    <t>2986</t>
  </si>
  <si>
    <t>ea4157e6fe619c3fbcc65732d3b6c3ff</t>
  </si>
  <si>
    <t>Enviro Energy International Holdings Limited</t>
  </si>
  <si>
    <t>http://www.enviro-energy.com.hk</t>
  </si>
  <si>
    <t>Enviro Energy International Holdings Limited engages in investment holding, property investment, natural resources and energy, and information technology related businesses in Hong Kong and internationally. It is involved in the distribution of marble products in Indonesia, Oman, and internationally; and holds approximately 90% interest in Maros Marble project that covers an area of approximately 33 hectares in southwestern Sulawesi, Indonesia. The company also engages in the sale of solar panels and base oil; and provision of information technology and related services. In addition, it invests, develops, and leases commercial properties in the Peoples Republic of China (PRC). Further, the company is involved in environmental project businesses in South East Asia; provision of management services in Hong Kong; and trading of information technology related products in PRC. The company was incorporated in 2002 and is headquartered in Wanchai, Hong Kong.</t>
  </si>
  <si>
    <t>Cedrus Investments Ltd.</t>
  </si>
  <si>
    <t>93577110</t>
  </si>
  <si>
    <t>3184279</t>
  </si>
  <si>
    <t>1102 (The Stock Exchange of Hong Kong Ltd.); EEIH.F (Pink Sheets LLC)</t>
  </si>
  <si>
    <t>marble; provision; involved; southwestern; south east; property investment; international holdings; holdings limited engages; hectares; leases; commercial properties; invests; natural resources; holds; trading; holdings; east; south; management services; covers; interest; properties; base; resources; property; natural</t>
  </si>
  <si>
    <t>0.0002574390155753524</t>
  </si>
  <si>
    <t>19257</t>
  </si>
  <si>
    <t>0.00037964923234408594</t>
  </si>
  <si>
    <t>2987</t>
  </si>
  <si>
    <t>4fdd158a-a822-a476-fe77-0aa81da5b563</t>
  </si>
  <si>
    <t>DronMarket</t>
  </si>
  <si>
    <t>https://www.dronmarket.com</t>
  </si>
  <si>
    <t>The first drone grocery stores that sell replacement parts and accessories in Turkey. Dronmarket.co, unmanned aerial vehicles for personal use and for commercial purposes, engaged in sales of spare parts and accessories, international developments are closely followed and which aims to inform their followers is Turkey's first drone technology platform.</t>
  </si>
  <si>
    <t>Eskisehir</t>
  </si>
  <si>
    <t>parts and accessories; stores that sell; grocery stores; grocery; followers; developments are closely; commercial purposes; replacement parts; inform; technology platform; closely; spare parts; developments; purposes; spare; aims; drone technology; engaged; sell; replacement; stores; unmanned aerial vehicles; aerial vehicles; personal</t>
  </si>
  <si>
    <t>0.00031400326793108003</t>
  </si>
  <si>
    <t>3847</t>
  </si>
  <si>
    <t>0.00032984406519473783</t>
  </si>
  <si>
    <t>Certain data and content provided by https://www.crunchbase.com/organization/dronmarket</t>
  </si>
  <si>
    <t>2988</t>
  </si>
  <si>
    <t>f554155217ba3055a910d1f07c65121b</t>
  </si>
  <si>
    <t>Guralp Systems Limited</t>
  </si>
  <si>
    <t>http://www.guralp.com</t>
  </si>
  <si>
    <t>Guralp Systems Limited designs and manufactures broadband seismic instrumentation worldwide. It offers seismometers and accelerometers for the surface, subsurface, and ocean bottom; digitizers, data recorders, and network management; and a number of software applications to control and configure instruments and digitizers and to view and analyze seismic data. The company also provides instrument accessories, including cables, GPS antenna, travel cases, and others; power accessories, including batteries, solar panels, and other power sources; and communications, including wired and wireless solutions. In addition, it designs, delivers, installs, and operates a range of surface seismic monitoring systems for temporary and permanent deployment; a range of borehole seismic monitoring systems for shallow and deep deployment; a range of cabled and portable ocean bottom instruments; and multidisciplinary systems, including high sensitivity and high dynamic range seismometers. The company sells its products through a network of international distributors. It serves governments; academic institutions; and commercial organizations and operators of assets, such as nuclear power plants, oil and gas facilities, geothermal energy plants, and dams and buildings. The company was founded in 1985 and is based in Reading, United Kingdom.</t>
  </si>
  <si>
    <t>30378978</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</si>
  <si>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t>
  </si>
  <si>
    <t>seismic; ocean; bottom; monitoring systems; instruments; wireless solutions; wired and wireless; temporary and permanent; shallow; serves governments; power accessories; nuclear power plants; network management; including cables; including batteries; high sensitivity; high dynamic range; high dynamic; geothermal energy; gas facilities; energy plants; dynamic range; dams; commercial organizations; accelerometers; software applications; nuclear power; multidisciplinary; including high; deployment; sensitivity; recorders; academic; permanent; configure; broadband; power sources; temporary; wired; instrument; instrumentation; governments; antenna; nuclear; geothermal; institutions; analyze; travel; cases; oil and gas; assets; sells its products; deep; power plants; organizations; cables; dynamic; distributors; view; designs and manufactures; gps; number; operators; communications; delivers; wireless</t>
  </si>
  <si>
    <t>0.0002586061248914847</t>
  </si>
  <si>
    <t>0.0002897686783248654</t>
  </si>
  <si>
    <t>2989</t>
  </si>
  <si>
    <t>ed964ebe-1124-cf8f-c7e3-a1db7fe9dcbf</t>
  </si>
  <si>
    <t>Communis Tech Inc</t>
  </si>
  <si>
    <t>http://communistech.com/</t>
  </si>
  <si>
    <t>Bill Bonney started Communis Tech Inc in 2012 as a platform for proprietary iOS App development and contract software engineering services.
 With experience in Electronics, Wireless Communications, Embedded Electronics and UAVs, Communis Tech offers a broad spectrum of skills to get Internet of Things ideas of the ground and into reality.</t>
  </si>
  <si>
    <t>software engineering services; offers a broad; ios app; embedded electronics; development and contract; broad spectrum; app development; wireless communications; software engineering; wearables; tech; ios; ideas; engineering services; spectrum; broad; contract; started; bill; skills; internet of things; reality; embedded; uavs; app; communications; things; wireless</t>
  </si>
  <si>
    <t>0.00033534185824814417</t>
  </si>
  <si>
    <t>16396</t>
  </si>
  <si>
    <t>0.0003351268835066133</t>
  </si>
  <si>
    <t>Certain data and content provided by https://www.crunchbase.com/organization/communis-tech-inc</t>
  </si>
  <si>
    <t>aa6eaf3830c0154c498579e4f123e4ff</t>
  </si>
  <si>
    <t>Aurora Group Danmark A/S</t>
  </si>
  <si>
    <t>http://www.auroragroup.dk</t>
  </si>
  <si>
    <t>Aurora Group Danmark A/S distributes accessories for the consumer electronics market in Northern Europe. It provides sound and vision products, such as adapters, antennas, cables, cable covers, connectors, flat screen mounting products, headphones, parking discs, projector mounting products, remote controls, speakers, speaker mounting products, and storage products; and computer and gaming products, including chargers and batteries, drones, headsets and speakers, keyboards, laptops, mice, mouse mats, and tablets. The company also offers mobile and telecom products, including cables and adapters, car holders, covers and bags, displays, screen protection products, stationery, and storage media; sports products, such as armbands, belts/bags, bikes, headphones, wearables, and wristbands; white goods; and home and leisure products. Aurora Group Danmark A/S was formerly known as Rudolph Schmidt A/S and changed its name to Aurora Group Danmark A/S in 1999. The company was founded in 1915 and is based in Ballerup, Denmark. It has a warehouse facility in Jönköping, Sweden; and customer service centers in Norway, Sweden, Finland, and Denmark. As of April 24, 2013, Aurora Group Danmark A/S operates as a subsidiary of DistIT AB (publ).</t>
  </si>
  <si>
    <t>Ballerup</t>
  </si>
  <si>
    <t>22080999</t>
  </si>
  <si>
    <t>DistIT AB (publ)</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</si>
  <si>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t>
  </si>
  <si>
    <t>mounting products; headphones; adapters; speakers; bags; covers; white goods; vision products; storage products; storage media; stationery; sports products; service centers; remote controls; projector; offers mobile; mouse mats; mice; leisure products; keyboards; including cables; flat screen; discs; chargers and batteries; screen; mats; mounting; speaker; holders; mouse; protection products; bikes; belts; cables; headsets; warehouse; wearables; northern; customer service; leisure; antennas; white; telecom; gaming; connectors; laptops; tablets; sound; parking; goods; sports; cable; facility; centers; consumer electronics; chargers; car; displays; media; controls</t>
  </si>
  <si>
    <t>0.0004621463624695809</t>
  </si>
  <si>
    <t>0.00044129485821417747</t>
  </si>
  <si>
    <t>2991</t>
  </si>
  <si>
    <t>350500d9bc19e1cfce780eeea2dbccae</t>
  </si>
  <si>
    <t>Askoma AG</t>
  </si>
  <si>
    <t>http://www.askoma.com</t>
  </si>
  <si>
    <t>Askoma AG develops, manufactures, and sells controls and devices for customers in the HVAC market. It offers heating elements, such as continous flow heaters, flange type heaters, and screw in heaters; thermostats; electronic thermostats; and sensors. The company also offers panel mounting thermostats, including accessories, combined control and/safety-limit thermostats, combined thermal reset and/safety limit thermostats, control/safety limit thermostats with expansion rods, control and limit thermostats, pockets, safety temperature monitors, safety-limit thermostats, and thermal reset limit thermostats. In addition, it offers contract manufacturing services. The companys products are used in water heating and temperature sensing applications. It offers products through distributors in Europe and Asia. The company was founded in 1967 and is based in Thunstetten, Switzerland. It has a subsidiary in Johor Bahru, Malaysia. As of December 9, 2014, Askoma AG operates as a subsidiary of Backer BHV AB.</t>
  </si>
  <si>
    <t>Thunstetten</t>
  </si>
  <si>
    <t>askoma ag; heating elements; HVAC market; water treatment equipment; energy market; energy-saving devices; necessary accessories; solar panels; close collaboration; heat pumps; product assortment; contract manufacturing; thermostats; sensors; controls; specialties; Products; improvement; Application; Services; optimization; customers; company; components; solutions</t>
  </si>
  <si>
    <t>energy market; thermostats; hvac; water treatment equipment; treatment equipment; solutions for heating; sells heating; saving devices; offers contract manufacturing; offers contract; including heating; energy saving devices; contract manufacturing; components and solutions; close collaboration; assortment; elements; controls; water treatment; collaboration; close; contract; optimization; improvement; energy saving; manufactures and sells; heat pumps; measurement; treatment; consists; specialties; saving; today; pumps</t>
  </si>
  <si>
    <t>0.00017132974960194924</t>
  </si>
  <si>
    <t>0.0002134447200855987</t>
  </si>
  <si>
    <t>2992</t>
  </si>
  <si>
    <t>efe4fad434167ddc9326cff68d9522b7</t>
  </si>
  <si>
    <t>Dronacademy Ltd.</t>
  </si>
  <si>
    <t>http://dronacademy.pl</t>
  </si>
  <si>
    <t>Dronacademy Ltd. records movies and takes photos for unmanned aerial vehicles. The company provides 2-dimensional/3-dimensional maps creation services and live transmission from air. Dronacademy Ltd. was founded in 2014 and is based in Wroclaw, Poland.</t>
  </si>
  <si>
    <t>Wroclaw</t>
  </si>
  <si>
    <t>advertising; marketing</t>
  </si>
  <si>
    <t>0.0006494594325138374</t>
  </si>
  <si>
    <t>0.0005137788453777064</t>
  </si>
  <si>
    <t>2993</t>
  </si>
  <si>
    <t>fdb99b15-ec20-1a78-1d67-d65b1941f607</t>
  </si>
  <si>
    <t>Total Energy Installation</t>
  </si>
  <si>
    <t>http://www.totalenergyinstallations.com</t>
  </si>
  <si>
    <t>We provide service of supply and detaile. We at Total Energy Installation, provide service of supply and detailed installation of UPVc &amp; aluminum windows, doors and conservatories, orangeries and solar panel electricity systems.</t>
  </si>
  <si>
    <t>Knowsley</t>
  </si>
  <si>
    <t>provide service; upvc; solar panel electricity; panel electricity systems; panel electricity; orangeries; energy installation; electricity systems; detailed installation; aluminum windows; conservatories; total energy; doors; detailed; windows; total; aluminum</t>
  </si>
  <si>
    <t>0.0008673239261880166</t>
  </si>
  <si>
    <t>27679</t>
  </si>
  <si>
    <t>0.0007460233475567216</t>
  </si>
  <si>
    <t>Certain data and content provided by https://www.crunchbase.com/organization/total-energy-installation</t>
  </si>
  <si>
    <t>5948e3ce073e1279476aa897fe2fdb4d</t>
  </si>
  <si>
    <t>Owens Design, Inc.</t>
  </si>
  <si>
    <t>http://www.owensdesign.com</t>
  </si>
  <si>
    <t>Owens Design, Inc. engages in engineering and manufacturing capital equipment for original equipment manufacturers (OEMs). The company focuses on providing engineering and manufacturing services for turnkey capital equipment systems, add-on modules, and subassemblies. It offers engineering services, which include system architecture and system design, precision mechanisms and complex motion control, custom wafer handling and hard disk media handling, solar cell and glass handling, fluid and gas handling, AC and DC power systems, machine control software, graphics user interfaces, and clean air management and ULPA des; and design for manufacturability, reliability, and ease of maintenance. The company also provides technical manufacturing services, including complex high part count assembly and test, clean room assembly and test facilities, concurrent manufacturing introduction, phased release cycles, supply chain management, and materials and component sourcing. In addition, it offers program management services, such as structured methodology, project status and scheduling, requirements and specifications defined, revision control, design reviews and design validation, and regulatory compliance; and c-Si Inspection Automation Platform for photovoltaic wafer inspection applications. Owens Design serves the semiconductor, data storage, and solar capital equipment markets. The company was founded in 1983 and is based in Fremont, California.</t>
  </si>
  <si>
    <t>hard disk drive; solar panel; mobile device.; semiconductor; Design</t>
  </si>
  <si>
    <t>owens; hard disk; disk drive; disk; mobile device; hard; drive</t>
  </si>
  <si>
    <t>0.00006921958731774847</t>
  </si>
  <si>
    <t>0.00009307477605941043</t>
  </si>
  <si>
    <t>2995</t>
  </si>
  <si>
    <t>44dbf16031f5526d1e76b3a4990fe902</t>
  </si>
  <si>
    <t>Energie del Sole S.A.</t>
  </si>
  <si>
    <t>Energie del Sole S.A. produces solar thermal systems, such as solar panels for the hot water production through innovative technologies. The company is based in Tunisia.</t>
  </si>
  <si>
    <t>Tunisia</t>
  </si>
  <si>
    <t>1358234</t>
  </si>
  <si>
    <t>Finlombarda Gestioni SGR S.p.A.</t>
  </si>
  <si>
    <t>water production; sole; innovative technologies; hot water production; energie; del; produces solar; solar thermal systems; thermal systems; hot water; solar thermal; hot</t>
  </si>
  <si>
    <t>0.0010314233495483365</t>
  </si>
  <si>
    <t>7348</t>
  </si>
  <si>
    <t>0.0007863627850944981</t>
  </si>
  <si>
    <t>2996</t>
  </si>
  <si>
    <t>44821a9376708482474b9a5027d02444</t>
  </si>
  <si>
    <t>GlassPoint Solar, Inc.</t>
  </si>
  <si>
    <t>http://www.glasspoint.com</t>
  </si>
  <si>
    <t>GlassPoint Solar, Inc. designs, manufactures, and installs solar steam generators for the oil and gas industry worldwide. It delivers solar steam for enhanced oil recovery applications to independent producers, national oil companies, and oil majors primarily in Southern California, North Africa, Western China, and Madagascar. The company was formerly known as CleanBoard, Inc. and changed its name to GlassPoint Solar, Inc. in October 2009. GlassPoint Solar, Inc. was founded in 2008 and is headquartered in Fremont, California with regional offices in Muscat, Oman; Kuwait City, Kuwait; and Shenzhen, China.</t>
  </si>
  <si>
    <t>124780000</t>
  </si>
  <si>
    <t>Chrysalix Energy (3); Nth Power LLC (2); RockPort Capital Partners (2); Shell Technology Ventures B.V.; State General Reserve Fund</t>
  </si>
  <si>
    <t>solar steam generators; enhanced oil recovery; gas industry; GlassPoint steam generators; installs solar steam; fuel-fired steam generators; gas industry worldwide; GlassPoint solar steam; gas-fired steam generation</t>
  </si>
  <si>
    <t>oilfield; oil recovery; enhanced oil recovery; enhanced oil; gas industry; steam; trough; enclosed; vulnerable; industry worldwide; gas consumption; feed water; capital costs; fired; enhanced; sealed; oil and gas; mirrors; dust; boost; recovery; generators; lowest cost; inside; natural gas; capital; exactly; producers; percent; lowest; feed; emissions; well productivity; washing systems; troughs; trough solar; track the sun; thermal efficiency; technology enables solar; steam generator; steam generation; southwestern; solar fields; solar field; solar components; sand and dust; safety and environmental; reduces the amount; reduce carbon emissions; reduce carbon; recognizing; provide customers; produce high; operators worldwide; older; mass produced; low volume; lng; hse; high capital; health safety; gulf; global markets; generate steam; gas fired; existing solar; enables solar; economic development; designed solar; custom designed solar; cost of existing; class leading; capital cost; boils; bearing in mind; associated with solar; amount of fuel; aluminum mirrors; reduces; carbon emissions; manufactures solar; produced; saved; regulatory compliance; minimizing; aiming; operating costs; oil gas; water quality; exposed; accept; high pressure; designed to meet; curved; commodity; systems are designed; maintenance costs; burning; sand; provider of solar</t>
  </si>
  <si>
    <t>0.00021337180240863047</t>
  </si>
  <si>
    <t>22143</t>
  </si>
  <si>
    <t>0.00027452513225893223</t>
  </si>
  <si>
    <t>2997</t>
  </si>
  <si>
    <t>d79bd7173ac34bf1272cf17fa20196d7</t>
  </si>
  <si>
    <t>PCSC Corp.</t>
  </si>
  <si>
    <t>http://www.pcscsecurity.com</t>
  </si>
  <si>
    <t>PCSC Corp. designs and manufactures access control solutions in the United States and internationally. It offers alarm monitoring, output, and intelligent elevator control products. The company provides access control management software, including door entry access, video badging, CCTV control, elevator control, alarm graphics, perimeter, pipeline and underwater detection systems, and video event recording. It offers access controllers, accessories, detection systems, harbor and port protection systems, mine tracking and detection systems, pipeline monitoring systems, readers, solar panel security systems, homeland security systems, perimeter control systems, key management systems, and license plate recognition systems. It also provides LiNC-NXG access control and security management solutions; LiNC-NXG PIV, federal security solution systems; LiNC-Ez/NRX Kit, software that manages access control, alarm monitoring, and buildings; LiNC-PLUS, software used to integrate, control, and manage electronic security and building automation components. In addition, the company offers IQ series, supervised input modules, and ultimate series controllers; cards and tags; and accessories, such as power supplies, locks and strikes, exit devices, card printers, proximity readers, smart card readers, multi-technology readers, wireless readers, and cable and end-of-line resistors. Its solutions are used in airports, campuses, medical facilities, harbors, ports, petrochemical, hotel and lodging, transportation, and infrastructure applications. It offers its products through dealers and integrators worldwide. The company was formerly known as Proprietary Controls Systems Corporation. PCSC Corp. was founded in 1983 and is based in Torrance, California. PCSC Corp. operates as a subsidiary of Ttik Inc.</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</si>
  <si>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t>
  </si>
  <si>
    <t>readers; access control; detection systems; alarm monitoring; elevator; perimeter; alarm; corp; security systems; card; pipeline; supervised; solution systems; software that manages; smart card; security solution; security management; resistors; recognition systems; plate recognition; pipeline monitoring systems; pipeline monitoring; license plate recognition; license plate; iq; including door; harbor; ez; electronic security; door entry; control solutions; card readers; badging; tags; strikes; protection systems; exit; building automation; locks; hotel; detection; products through dealers; mine; campuses; series; graphics; control products; controllers; management software; cctv; proximity; petrochemical; homeland security; homeland; license; airports; printers; ports; cards; underwater; integrators; ultimate; recording; power supplies; management solutions; entry; port; plate; management systems; monitoring systems; manages; recognition; input; door; dealers; federal; kit; event; control systems; cable; integrate; offers its products; designs and manufactures; medical; manage; intelligent; wireless; automation</t>
  </si>
  <si>
    <t>0.0003449731249145779</t>
  </si>
  <si>
    <t>16562</t>
  </si>
  <si>
    <t>0.0004447587510960886</t>
  </si>
  <si>
    <t>2998</t>
  </si>
  <si>
    <t>19661fe3-5203-f4f6-cdb1-a07095783a8e</t>
  </si>
  <si>
    <t>Power To Roam</t>
  </si>
  <si>
    <t>http://www.powertoroam.com.au/</t>
  </si>
  <si>
    <t>Power To Roam was established over a decade ago, our blueprint was to bring something new and innovative to the Australian market. Today, Power To Roam takes the pride in being the Australia's leading retail store for caravanning and camping equipment, 4WD and up-to-the-minute electrical and solar power products. 
Camping enthusiasts can find everything they need you an unforgettable camping experience. Our pallet of products contains everything starting from solar panels and accessories to boxes, generators, air compressors, power packs and much more.
To meet the needs of our clients, we include fast delivery on all purchase orders regardless the adress provided.
Don take risks,  Power To Roam can assure you that you are fully equipped for the greatest camping story.</t>
  </si>
  <si>
    <t>Capalaba</t>
  </si>
  <si>
    <t>roam; camping; wd; unforgettable; purchase orders; panels and accessories; fully equipped; don; caravanning; australia's leading; air compressors; pride; pallet; compressors; retail store; assure; story; power packs; orders; solar power products; greatest; outdoors; enthusiasts; minute; risks; starting; packs; power products; boxes; commerce; takes; equipped; provided; purchase; store; generators; find; fast; retail; today; meet</t>
  </si>
  <si>
    <t>0.00016931826996895117</t>
  </si>
  <si>
    <t>5140</t>
  </si>
  <si>
    <t>0.00025156824840637015</t>
  </si>
  <si>
    <t>Certain data and content provided by https://www.crunchbase.com/organization/power-to-roam</t>
  </si>
  <si>
    <t>2999</t>
  </si>
  <si>
    <t>8c7132eee5f117c56d03bb91674d8367</t>
  </si>
  <si>
    <t>Eksportkreditt Norge AS</t>
  </si>
  <si>
    <t>http://www.eksportkreditt.no</t>
  </si>
  <si>
    <t>Eksportkreditt Norge AS provides export financing to exporter and borrower companies in Norway and internationally. It provides financing to exporters and foreign purchasers of Norwegian capital goods and related services, as well as Norwegian shipping companies. The company offers financing for purchasing products ranging from ships, drill rigs, and subsea technology to solar panels, hydropower turbines, cinema seats, and design services. It serves small and large companies in oil and gas, maritime, renewable energy, and other industries. Eksportkreditt Norge AS was founded in 2012 and is based in Oslo, Norway with a location in New York, New York.</t>
  </si>
  <si>
    <t>norwegian; small and large; shipping companies; serves small; rigs; products ranging; offers financing; large companies; hydropower; exporters; exporter; drill; borrower; financing; subsea; seats; cinema; foreign; design services; ships; maritime; export; purchasing; shipping; capital; goods; oil and gas; ranging; turbines</t>
  </si>
  <si>
    <t>0.00007852047927041971</t>
  </si>
  <si>
    <t>0.00015002042514853712</t>
  </si>
  <si>
    <t>741ccdf80ac4cc17e753848f731daee5</t>
  </si>
  <si>
    <t>3D Robotics, Inc.</t>
  </si>
  <si>
    <t>http://3dr.com</t>
  </si>
  <si>
    <t>3D Robotics, Inc. manufactures drones. The company offers Solo, a motion control drone; Site Scan, a cloud-connected mobile application for autonomous inspections, scans, and surveys that create 2D maps and 3D models; and a portal to process, publish, and integrate aerial analytics and data into workflows. It also provides Pixhawk, an autopilot for building UAVs based on the PX4 open-hardware projects; and parts and accessories. The company serves construction, insurance, surveying and mapping, agriculture, utilities and telecom, and public safety sectors. It sells products through resellers and its online store worldwide. The company was founded in 2009 and is based in Berkeley, California.</t>
  </si>
  <si>
    <t>152148935</t>
  </si>
  <si>
    <t>True Ventures (4); Mayfield Fund (3); O'Reilly AlphaTech Ventures, LLC (3); Foundry Group (3); Atlantic Bridge Capital (2); SanDisk Ventures; QUALCOMM Ventures; J.F. Shea Venture Capital; WestSummit Capital; SKVentures; Autodesk Ventures; Audrey Capital</t>
  </si>
  <si>
    <t>unmanned aerial vehicles; open source; Site Scan; personal drone aircraft; Open aerial analytics; open source hardware; unmanned ground vehicle; aerial analytics package; DIY Drones; aerial data collection; aerial automation tools; DIY Drones community; open source design; open source software; ArduPilot Mega autopilot; ArduPilot autopilot line; APM Autopilot Suite; open source designs; Solo drone; small hardware package; largest manufacturing industries; autonomous vehicle industries; Site Scan platform; easy firmware update; disruptive cost curves; replicable data collection; rapid iteration thanks; one-click data collection; intuitive mobile application; different role. types; Point-and-click intuitive interaction; drones. robotics. saas; niche mission profiles; drone technology; physical asset management; high resolution reality; hardware hackers; ArduPlane drones; Robotics Inc.; software capabilities; Software — Community; CAD software; maker community; pro-level UAV; large community; digital technology; tremendous growth; technology company; new era</t>
  </si>
  <si>
    <t>scan; firmware; solo drone; dr; diy drones; apm; solo; drone aircraft; autopilot; open source; diy; data collection; aerial vehicles; intuitive; unmanned aerial vehicles; click; kind; community; collection; worksites; worksite; unmanned ground; uav system; source hardware; source design; software developers; software capabilities; skill set; scripting; rover; repurpose; replicable; remotely controlled; reality capture; rapid iteration; pro level; post mission; point and click; personal drone; peripheral; open source hardware; open source design; multicopters; mission profiles; mission analysis; mega; management and analysis; leading open source; leading open; huge impact; hackers; fidelity; experiencing; existed; era; easily accessible; ears; early days; digital technology; develops unmanned aerial; controlled unmanned aerial; controlled unmanned; complete aerial; cad software; bits; bim; autonomous vehicle; aerial data collection; advanced drone technology; advanced drone; absolutely; example; transformed; open source software; mission planning; iteration; curves; analytics platform; analytics; source software; niche; takes; tomorrow; sony; multirotors; enormous; airplanes; brain; perform; trend; manufacturing industries; develops unmanned; tremendous; arm; uavs; package; cooler; personal; embedded systems; copter</t>
  </si>
  <si>
    <t>0.00035538487270240983</t>
  </si>
  <si>
    <t>4007</t>
  </si>
  <si>
    <t>0.0003613727136375906</t>
  </si>
  <si>
    <t>3001</t>
  </si>
  <si>
    <t>0d1ca7a9fcde9ad64b7d171d3b651399</t>
  </si>
  <si>
    <t>Versolsolar Hangzhou Co., Ltd</t>
  </si>
  <si>
    <t>http://www.versolsolar.com</t>
  </si>
  <si>
    <t>Versolsolar Hangzhou Co., Ltd specializes in distributing and installing of solar panels. It offers ground mount systems, including single pile and double pile systems; building integrated PV systems, such as tile-in roof systems, integrated roof systems, PV carports, PV greenhouse systems, and façade building integrated PV mounting systems; and trackers, including horizontal single axis, tilt single axis, dual axis, single pile, and double pile tracking systems. The company also provides rooftop systems, including metal sheet and flat roof systems, and windstream systems. It serves customers in China and internationally. The company was founded in 2009 and is based in Hangzhou, China.</t>
  </si>
  <si>
    <t>pile; integrated pv; building integrated pv; roof systems; single axis; building integrated; axis; double; windstream; rooftop systems; pv mounting systems; pv mounting; offers ground; mount systems; including metal; ground mount systems; façade; ground mount; tracking systems; flat roof; dual axis; carports; distributing; tilt; tile; horizontal; mounting systems; greenhouse; trackers; pv systems; mount; sheet; installing; dual; rooftop; mounting; specializes; metal</t>
  </si>
  <si>
    <t>0.0004371014599913986</t>
  </si>
  <si>
    <t>20318</t>
  </si>
  <si>
    <t>0.0004320595675561944</t>
  </si>
  <si>
    <t>8a60c664-9ace-9386-55de-1637c60f0398</t>
  </si>
  <si>
    <t>Hoovy LLC</t>
  </si>
  <si>
    <t>https://hoovy.co</t>
  </si>
  <si>
    <t>Hoovy is a drone platform that makes advertising fun and engaging. Hoovy is a new, innovative drone advertising marketing platform that uses drones to drive brand awareness. Their mission is to make advertising fun and engaging! Hoovy provides the freedom of movement. Their drones can access many locations and consequently harbor many double-takes, gawks, photos, and fingers being pointed whenever they fly. The element of movement makes Hoovy an interactive and engaging platform for brand exposure that captivates and interests onlookers. Hoovy works with each client's individual brand and image to come up with unique and engaging marketing agenda and set them free into the air. Hoovy is innovating Drone technology and advertising all at once.</t>
  </si>
  <si>
    <t>engaging; advertising; movement; brand; pointed; marketing platform; innovative drone; innovating; harbor; freedom of movement; fingers; drone advertising; brand exposure; consequently; drone platform; interests; freedom; marketing; exposure; element; interactive; fun; double; drone technology; photos; awareness; takes; drive; locations; individual; image; fly</t>
  </si>
  <si>
    <t>0.00026262751743719306</t>
  </si>
  <si>
    <t>3571</t>
  </si>
  <si>
    <t>0.000245053210706156</t>
  </si>
  <si>
    <t>Certain data and content provided by https://www.crunchbase.com/organization/hoovy-llc</t>
  </si>
  <si>
    <t>3003</t>
  </si>
  <si>
    <t>1a943a9a-0944-7c32-88f2-ae3910e2e6a1</t>
  </si>
  <si>
    <t>Airlango</t>
  </si>
  <si>
    <t>http://www.airlango.com/</t>
  </si>
  <si>
    <t>When the UAV can automatically identify the user, colorful entertainment will follow out when drones can pinpoint landing place, better.</t>
  </si>
  <si>
    <t>colorful; pinpoint; entertainment; landing; identify; follow; place; automatically; better</t>
  </si>
  <si>
    <t>0.0003013711489494061</t>
  </si>
  <si>
    <t>0.0003302430756270464</t>
  </si>
  <si>
    <t>Certain data and content provided by https://www.crunchbase.com/organization/airlango</t>
  </si>
  <si>
    <t>3004</t>
  </si>
  <si>
    <t>f8bf72ce43c3f12adc3ea63cefe98031</t>
  </si>
  <si>
    <t>Leading Edge Technologies, Inc.</t>
  </si>
  <si>
    <t>http://www.dronesforag.com</t>
  </si>
  <si>
    <t>Leading Edge Technologies, Inc. distributes products for agriculture, construction, topography, mining, and natural resources management applications. The company offers ruggedized laptops, unmanned aerial systems, grain management systems, and weather stations. It also provides crop monitoring services. The company was incorporated in 2014 and is based in Winnebago, Minnesota.</t>
  </si>
  <si>
    <t>Winnebago</t>
  </si>
  <si>
    <t>Broadridge Financial Solutions, Inc.</t>
  </si>
  <si>
    <t>unmanned aerial systems; grain management systems; natural resources management; resources management applications; agronomic decision making; professional quality technology; mapping Sensefly eBee; 3D mapping Sensefly; Farm Intelligence; Edge Technologies; point clouds; 3D raster DSMs; weather monitoring systems; crop monitoring services; software; weather stations; GIS software package; precision agriculture; WingScan software; Vireo UAV; traditional photogrammetry software; software technology; continuous land management; thermal heat dissipation; Leading Edge; Davis Instruments; complete line; fully automated aeration; accurate multiband orthomosaics; environmental protection; affordable price; automatic workflow; autonomous mini drones; user-friendly new way; precision farming techniques; powerful combination; environmental protection issues; countless topographic applications; large-format photogrammetric sensors; traditional surveying technology; 2D topographic maps; well-structured decision making; nature conservation areas; lightweight compact cameras; software features; construction; software solution; power management; Pix4D software; ruggedized laptops</t>
  </si>
  <si>
    <t>ds; orthomosaics; sensefly; leading edge technologies; edge technologies; leading edge; grain; resources management; natural resources management; ebee; point clouds; weather stations; software technology; professional quality; products for agriculture; powerful combination; photogrammetric; labour; growing season; authorized distributors; agronomic; affordable price; clouds; natural resources; decision making; management applications; topography; topographic; ruggedized; environmental protection; assess; gis; unmanned aerial systems; season; volumes; aerial systems; covered; authorized; decision; workflow; acquired; cad; farm; vegetation; edge; user friendly; harvest; mining; seamlessly; accuracy; management systems; precision agriculture; laptops; crop; weather; imagery; instruments; natural; resources; weather monitoring; vigor; verifying; translated; traceable; time intervals; thermal heat; technologies offers; systems for agriculture; survey grade; stockpiles; software package; software features; seamlessly integrate; reserves; repeat; raster; products for agricultural; produce orthomosaics; pix d software; pix; pits; pit mines; photogrammetry software; order to comply; open pit mines; open pit; mining sites; mini drones; land management; inventories; interpret; indexes; imagery to produce; highest accuracy; help you assess; heat dissipation; grade accuracy; gis software; farming techniques; extraction activities</t>
  </si>
  <si>
    <t>0.0005478200318483229</t>
  </si>
  <si>
    <t>0.0005078463401917291</t>
  </si>
  <si>
    <t>3005</t>
  </si>
  <si>
    <t>f6e432d75a587d0eb80c3a4bbed0f3d8</t>
  </si>
  <si>
    <t>Westcountry Solar Solutions Limited</t>
  </si>
  <si>
    <t>Westcountry Solar Solutions Limited installs solar panels on the roofs of commercial buildings. The company was incorporated in 2011 and is based in London, United Kingdom.</t>
  </si>
  <si>
    <t>westcountry; commercial buildings; installs solar panels; solar solutions; installs solar; roofs</t>
  </si>
  <si>
    <t>0.00048406049655156573</t>
  </si>
  <si>
    <t>0.0004017494129102033</t>
  </si>
  <si>
    <t>3006</t>
  </si>
  <si>
    <t>0f7fcfbb8c930ffe508b2c5ed8f2d976</t>
  </si>
  <si>
    <t>HyCarb Inc.</t>
  </si>
  <si>
    <t>http://www.hycarbinc.com</t>
  </si>
  <si>
    <t>HyCarb Inc. develops energy harvesting, energy storage, and efficient energy end-use products. The company develops batteries, super-capacitors, fuel cells, solar panels, sensors, catalysts, filters, and transistors. It uses graphene and carbon nanotube technologies to deliver safe products and systems for nano-materials and energy storage systems. HyCarb Inc. was incorporated in 2014 and is based in Orlando, Florida.</t>
  </si>
  <si>
    <t>energy storage; transistors; technologies to deliver; nanotube; nano materials; graphene and carbon; graphene; efficient energy; develops energy; catalysts; carbon nanotube; products and systems; energy harvesting; capacitors; energy storage systems; storage systems; fuel cells; harvesting; nano; filters; super; carbon; safe</t>
  </si>
  <si>
    <t>0.0004397306387897072</t>
  </si>
  <si>
    <t>30158</t>
  </si>
  <si>
    <t>0.0005228554987971941</t>
  </si>
  <si>
    <t>f96f22721f4b7762485c8505ecaaf625</t>
  </si>
  <si>
    <t>EHang, Inc.</t>
  </si>
  <si>
    <t>http://www.ghost-drone.com</t>
  </si>
  <si>
    <t>EHang, Inc. develops and manufactures drones and aerial systems for recreational and commercial usages. The company was founded in 2014 and is based in San Carlos, California.</t>
  </si>
  <si>
    <t>52000000</t>
  </si>
  <si>
    <t>GGV Capital (2); Shanghai Heduo Investment Management Co., Ltd. (2); Lebo Capital; Shenzhen Oriental Fortune Capital Co Ltd.; ZhenFund; GP Capital Co., Ltd</t>
  </si>
  <si>
    <t>ghost; HD sports camera; GHOST Drone; real-time image transmission; GHOST Basic; GHOST Aerial Plus; Ghost flight controllers; auto-follow mode; GHOST auto returns; maximum communication distance; corresponding GHOST; GHOST hover; GHOST film; traditional remote controllers; night shooting; GPSs model selection; additional real-time image; preset camera angle; current maximum speed; certain following distance; remote controller connector; accurate finger control; drone position; Huge altitude changes; relatively higher spot; radio frequency; commercial usages; mapping function; aerial systems; battery volume; battery model; battery life; similar size; standard pixels; heavy weights; micro-control function; carriage weight; prop guards; night flight; flight stability; new functions; better accuracy; one-tap routing; auto-follow button; multiple GHOSTs; 3-D following; direction adjustment; speed reach; transmission device; risk factors</t>
  </si>
  <si>
    <t>ghost; auto follow; time image; sports camera; real time image; image transmission; preset; auto; follow; distance; radio frequency; mode; hit; shooting; simultaneously; altitude; night; hd; functions; function; frequency; flying; radio; smartphone; option; minutes; working principle; weights; usages; suggested; stay tuned; snowboarding; remote controllers; recreational and commercial; prop; prefer; pixels; offs; occur; maximum speed; maximized; intervene; folks; flight stability; flight controllers; ehang; drones flying; drones and aerial; drone position; drone is flying; disable; crashes; cooperating; cooperate; collisions; camera angle; bring your drone; better accuracy; avoid collisions; amount of light; activating; risk; basic; tuned; provide real time; attaching; controllers; recommended; provide real; manufactures drones; model; supports; sports; transmission; routing; reason; react; mah; lies; inch; finger; affect; interference; avoiding; box; image; guards; destination; propeller; indicators; highly accurate; corresponding; adjustment; accident; maximum; showing; technically; principle; metrics; connector</t>
  </si>
  <si>
    <t>0.00040687300114225576</t>
  </si>
  <si>
    <t>0.0004146315868692839</t>
  </si>
  <si>
    <t>3008</t>
  </si>
  <si>
    <t>a778b44539261db26937f3688f1711ea</t>
  </si>
  <si>
    <t>Alterpro Energie</t>
  </si>
  <si>
    <t>http://www.alterpro.fr</t>
  </si>
  <si>
    <t>Alterpro Energie operates as an installer of solar panels. The company was founded in 2006 and is headquartered in L'Union, France.</t>
  </si>
  <si>
    <t>L'Union</t>
  </si>
  <si>
    <t>368392</t>
  </si>
  <si>
    <t>Sopromec Participations</t>
  </si>
  <si>
    <t>environmental movement; affordable rates; greenhouse gas emissions; fossil fuel resources; optimum light conditions; AlterPro Energy installer; solar energy; inevitable depletion; renewable energy; Photovoltaic panels; reliable suppliers; Alterpro Energie; solar products; double advantage; electricity provider; solar modules; solar panels; wind turbines; Electrical output; electrical power; luxury; EDF; Toulouse; coal; atmosphere; money; reliability; range; vendor; partners; quality; oil</t>
  </si>
  <si>
    <t>affordable rates; luxury; movement; rates; watt peak; solar energy directly; relying; panels installed; main electricity; installer of solar; inexhaustible; fuel resources; fossil fuel resources; expressed; energy has developed; energy directly; energie; directly into electricity; developed a range; depletion; defines; convert solar energy; convert solar; faced; produce energy; panels and wind; edf; wp; vendor; greenhouse gas emissions; electrical output; light conditions; gas emissions; system consists; greenhouse gas; atmosphere; range of solar; optimum; affordable; photovoltaic system; fossil fuel; save money; electrical power; coal; direct current; greenhouse; installer; suppliers; fossil; double; sold; peak; watt; emissions; solar products; convert; consists; content; increasing; photovoltaic panels; advantage; main; solar modules; money; wind turbines; partners; save; resources; reliability; unit; turbines; directly</t>
  </si>
  <si>
    <t>0.00031315001337664224</t>
  </si>
  <si>
    <t>12284</t>
  </si>
  <si>
    <t>0.0003135004086755972</t>
  </si>
  <si>
    <t>3009</t>
  </si>
  <si>
    <t>3f37368622220891483729927d3997a8</t>
  </si>
  <si>
    <t>Eonite Perception Inc.</t>
  </si>
  <si>
    <t>http://www.eonite.com</t>
  </si>
  <si>
    <t>Eonite Perception Inc. develops inside-out positional tracking software. The company provides a three-dimensional (3D) mapping and ego-tracking system using commodity dense depth sensors to augmented/virtual reality, home-scale 3D scanning, and other markets. It offers an inside-out positional tracking system for headsets; and a software development kit for creating applications in entertainment, robotic, architecture, engineering, construction, mechanical, electrical, plumbing, and geographical information system markets. The company was incorporated in 2015 and is based in Palo Alto, California.</t>
  </si>
  <si>
    <t>Newbury Ventures; CLI Ventures; Signia Venture Partners; The Venture Reality Fund, LLC; Lightspeed Venture Partners; Presence Capital</t>
  </si>
  <si>
    <t>inside-out positional tracking; Augmented Reality headsets; real world; lifelike mixed reality; robotics. virtual reality; head tracker inside-out; commodity dense depth; 3D scanning; geographical information; tracking company; 3D mapping; software development kit; machine vision perception; mobile class CPU; persistent virtual content; comfortable AR/VR user; select strategic partners; geographical information systems; high precision navigation; great equity packages; augmented/virtual reality; Reality Insight; slam VR; mobile Virtual; low latency; information system markets; RGB video; Eonite Perception; dynamic obstacles; real time; advanced perception; home scale; reconstruction SDK; Unity plugin; Simultaneous Localization; competitive salaries; perfect fit; nice adults; Palo Alto; machines; plumbing; applications; entertainment; architecture; engineering; home-scale; occlusions; wall; mission; people</t>
  </si>
  <si>
    <t>slam; positional; enable machines; tracking system; perception; virtual and augmented; reality headsets; headsets; augmented; vantage; tethered; augmented reality; geographical; vr; ar; scanning; reality; virtual; inside; understand; virtual reality; plumbing; entertainment; vision perception; unity; talented people; strategic partners; static and dynamic; software development kit; simultaneous localization; shadows; refine; plugin; palo alto; palo; openings; offer competitive; motivated; mixed reality; low latency; localization and mapping; jitter; imu; full benefits; enabling users; dof; cpu; alto; adults; machines; reconstruction; development kit; dense; mapping; architecture; talented; achieves; robots and drones; machine; latency; sdk; persistent; commodity; comfortable; rgb; user experience; surrounding; simultaneous; machine vision; creating; localization; wall; three dimensional; obstacles; inputs; equity; aren't; mixed; mechanical; insight; realize; goals; static; stands; dimensional; ceiling; gis; runs; high precision; they're; tracker; implementing; extended; software development; depth; head; difference; distance; supporting; select</t>
  </si>
  <si>
    <t>0.0006703368701183484</t>
  </si>
  <si>
    <t>0.00045680120165209287</t>
  </si>
  <si>
    <t>3010</t>
  </si>
  <si>
    <t>5e244c9632e054335b6b6eafa53c9b73</t>
  </si>
  <si>
    <t>Naps Solar Systems Oy</t>
  </si>
  <si>
    <t>http://www.napssystems.com</t>
  </si>
  <si>
    <t>Naps Solar Systems Oy designs, manufactures, and installs solar electricity systems. It offers solar panels, batteries, charge controllers, power packs, solar pumping systems, polycrystalline solar modules, and solar powered carports. The company offers its products for humanitarian aid applications in the areas of medical care and clinics, water facilities, emergency and refugee areas, and housing, as well as schools, offices, and shelters; businesses and governments, including buildings, telecom stations, corrosion protection for pipelines, and solar power plants; and houses, holiday homes and caravans, canopies, and boats. It serves customers in Finland and internationally. The company was founded in 1981 and is based in Helsinki, Finland. It also has a factory and sales office in Harju, Estonia. Naps Solar Systems Oy operates as a subsidiary of Fortum Oyj.</t>
  </si>
  <si>
    <t>water facilities; solar pumping systems; solar pumping; pumping systems; polycrystalline solar; medical care; humanitarian aid; holiday homes; holiday; electricity systems; corrosion protection; businesses and governments; clinics; caravans; canopies; power packs; carports; shelters; humanitarian; pipelines; corrosion; solar power plants; boats; governments; pumping; offers solar panels; aid; polycrystalline; solar electricity; packs; houses; charge controllers; telecom; offices; schools; housing; installs solar; power plants; offers its products; solar powered; solar systems; care; solar modules; stations; controllers; emergency; medical; offers solar; homes</t>
  </si>
  <si>
    <t>0.00012103221126312727</t>
  </si>
  <si>
    <t>8697</t>
  </si>
  <si>
    <t>0.0001727578664754256</t>
  </si>
  <si>
    <t>3f2acc954c5471e8672b867fb45098ca</t>
  </si>
  <si>
    <t>Zhejiang Heda Solar Technology Co., Ltd.</t>
  </si>
  <si>
    <t>http://www.hdszj.com</t>
  </si>
  <si>
    <t>Zhejiang Heda Solar Technology Co., Ltd. manufactures solar photovoltaic tiles, solar panels, solar street lights, solar systems, solar light boxes, and other solar products. It also offers solar tile matching tiles, solar lamps, solar tile roof systems, and solar panel roof systems. The company is based in Fuyang, China.</t>
  </si>
  <si>
    <t>Fuyang</t>
  </si>
  <si>
    <t>solar tile; roof systems; tile; tiles; zhejiang; tile roof; solar lamps; photovoltaic tiles; manufactures solar photovoltaic; light boxes; solar light; solar street lights; matching; solar street; street lights; solar technology; boxes; solar products; lamps; manufactures solar; street; solar systems; solar photovoltaic; offers solar</t>
  </si>
  <si>
    <t>0.00040160938046485096</t>
  </si>
  <si>
    <t>8236</t>
  </si>
  <si>
    <t>0.00037484424187491234</t>
  </si>
  <si>
    <t>3012</t>
  </si>
  <si>
    <t>ff1b4dd96a69dfaced3a8029ecfe7d8f</t>
  </si>
  <si>
    <t>Beijing Remote Power Renewable Energy Science Technology Developing Co Ltd.</t>
  </si>
  <si>
    <t>http://www.repowersolar.com</t>
  </si>
  <si>
    <t>Beijing Remote Power Renewable Energy Science Technology Developing Co Ltd. develops, manufactures, and markets renewable energy products and solar power system components in China. It offers solar charge controllers, power inverters, wind turbines, solar panels, LED solar street lights, solar home systems, solar power stations, biological energy products, etc. The company also provides solutions for application and service in photovoltaic system field. It serves traffic, oil field, telecommunication system, remote area, military field, and other sectors. The company is based in Beijing, China.</t>
  </si>
  <si>
    <t>system field; solar power stations; solar home systems; science technology; remote area; power renewable energy; power renewable; oil field; led solar street; led solar; energy science technology; energy science; remote power; energy products; power inverters; solar charge controllers; solar street lights; biological; power stations; solar charge; photovoltaic system; telecommunication; system components; solar street; renewable energy products; street lights; solar power system; charge controllers; power system; science; traffic; street; stations; controllers; wind turbines; sectors; turbines; offers solar</t>
  </si>
  <si>
    <t>0.000445820457775638</t>
  </si>
  <si>
    <t>14445</t>
  </si>
  <si>
    <t>0.00042510988245144445</t>
  </si>
  <si>
    <t>3013</t>
  </si>
  <si>
    <t>0dfda98646ed72913ecb9c0f7daba45f</t>
  </si>
  <si>
    <t>Tindie, Inc.</t>
  </si>
  <si>
    <t>http://tindie.com</t>
  </si>
  <si>
    <t>Tindie, Inc. operates an online marketplace to buy and sell homemade electronics and hardware. It offers 3D printing, amateur radio, Android, Apple, Arduino, audio, board, CNC, green, kids, laser cut, Netduino, PICs, power, random, raspberry Pi, remote control, shield, and wireless products; and cameras, cases and sleds, clocks, games, lights, microcontrollers, robots, sensors, tools, and wearables. Tindie, Inc. was founded in 2012 and is based in Portland, Oregon. As of August 5, 2015, Tindie, Inc. operates as a subsidiary of Hackaday, llc.</t>
  </si>
  <si>
    <t>Founder's Co-op; Version One Ventures</t>
  </si>
  <si>
    <t>SupplyFrame, Inc.</t>
  </si>
  <si>
    <t>3d printing; small businesses; hardware; Tindie; open hardware; new hardware platform; raspberry pi; online marketplace; world. developer tools.; marketplace. online auctions; hardware prices; makers; new businesses; century crafts; community marketplace; indie hardware; hardware developers; custom t-shirts; Core Truths; awesome robot; hardware creations; products; wireless products; new home; Innovative Gadgets; shipping rates; Everyday more people; Electronic Supplies; new robot.; amateur radio; remote control; innovative products; homemade electronics; laser cut; edge solutions; seller; Google Hangout; highest quality; fun guests; buyer; drones; future; Arduino; way; countries; robots; Gizmo; technology; ground; Antartica</t>
  </si>
  <si>
    <t>seller; buyer; small businesses; makers; open hardware; online marketplace; fueled; creations; arduino; raspberry pi; raspberry; pi; marketplace; fund; robot; gadgets; everyday; printing; sell; tricks; thriving; st century; shirts; sell their products; reviewed; reinvent the wheel; reinvent; random; popping; online auctions; offers d printing; notified; minus; microcontrollers; mails; lists; inventors; indie; homemade; hardware platform; guests; growing in popularity; future of hardware; freely; foremost; focused on building; earnings; developer tools; dedicated to helping; crafts; continent; clocks; changing technology; buys; building a community; brushing; auctions; sellers; quadcopters; helping; popularity; ensure the highest; countries; buy; weeks; shield; playing; century; amateur; community; rolling; apple; awesome; signs; kids; innovative products; cnc; fee; robots; hosting; dedicated; maker; wheel; st; wearables; commercializing; today; train; remote control; month; exciting; promote; ideas; google; heart; experiences; prototype; interested; format; highest quality</t>
  </si>
  <si>
    <t>0.0005709263141738524</t>
  </si>
  <si>
    <t>20034</t>
  </si>
  <si>
    <t>0.000651801785967834</t>
  </si>
  <si>
    <t>3014</t>
  </si>
  <si>
    <t>129637bd64a572aafe4505a79e0c7b46</t>
  </si>
  <si>
    <t>CleanChoice Energy, Inc.</t>
  </si>
  <si>
    <t>http://cleanchoiceenergy.com</t>
  </si>
  <si>
    <t>CleanChoice Energy, Inc. sources and supplies renewable energy to residential and commercial customers in Delaware, Illinois, Maryland, Massachusetts, New York, Ohio, Pennsylvania, and Washington, D.C. CleanChoice Energy, Inc. was formerly known as Ethical Electric, Inc. and changed its name in October 2016. The company was founded in 2011 and is based in Washington, District Of Columbia.</t>
  </si>
  <si>
    <t>16550000</t>
  </si>
  <si>
    <t>clean energy; Ethical Electric; clean energy facility; wind farms; clean energy service; renewable energy; clean energy option; Ethical Electric powers; on-premise clean generation; Ethical Electric customers; clean energy. energy.; renewable energy credits; Ethical Electric purchases; new renewable energy; CleanChoice Energy; advance equality; renewable sources; solar. wind energy; natural gas; responsibly sourced power; longer time periods; high up-front costs; clean wind; long term commitment; energy marketer; energy supplier; renewable electricity; American homes; solar farms; green power; solar power; grid power; power demand; additional screens; power sources; important issues; solar projects; new wind; non-renewable sources; new facilities; local utility; low rates; home installation; unique way; solar panels; high standards; carbon footprint; business space; daily routine; environmental impact</t>
  </si>
  <si>
    <t>ethical; wind farms; justice; advocacy; renewable sources; wind and solar; members; peace; planet; advance; homes and businesses; farms; coal; natural gas; visit; switch; contracts; work to support; voices; upfront costs; typically associated; term commitment; tells; switch to clean; sit; sells clean energy; sells clean; sell energy; responsibly; renewable energy facilities; renewable energy credits; reducing your carbon; reduce your impact; power to homes; power their homes; power demand; polluting power sources; polluting power; pollute; org; offers consumers; marketer; low rates; long term commitment; kilowatt hour; homes and buildings; high standards; heard; grid with clean; front costs; fracking; energy supplier; energy option; energy facilities; energy credits; costs typically associated; costs typically; clean energy service; buildings with clean; associated with solar; opportunity; utility bill; routine; local utility; energy service; apartment; choose; local solar; behalf; buy; plans; change; premise; benefit; renewable electricity; polluting; ideally; complicated; rec; install solar panels; homes; sourced; profits; purchases; kilowatt; closer; green power; fund; climate change; buyers; require; periods; mix; impact; environmental impact; solar and wind; lock; upfront; power sources; facing</t>
  </si>
  <si>
    <t>0.00044143668561695424</t>
  </si>
  <si>
    <t>7568</t>
  </si>
  <si>
    <t>0.00043566159411869245</t>
  </si>
  <si>
    <t>3015</t>
  </si>
  <si>
    <t>32ba9a514b3461ec261356b36c524dca</t>
  </si>
  <si>
    <t>Real Value, Inc.</t>
  </si>
  <si>
    <t>http://www.rockofadam.com</t>
  </si>
  <si>
    <t>Real Value, Inc. fabricates and installs marble and granite stone materials. It offers home building products, such as furniture, doors, and locks; various cabinets; counter tops and slabs; natural stone tiles, including slate tiles, slate mosaics, marble mosaics, travertineonyx, moldings, and pool copings; new construction products, which include granite countertops to track home builders; and various solutions for remodeling kitchens. The company also provides various solutions to the hospitality industry, which include granite/marble/quartz solutions; natural stone tile, porceline tile, hardwood, and carpet flooring solutions; and furniture, fixtures, and equipment for hotel renovation and new construction requirements. In addition, it engages in the implementation of residential and commercial solar solutions, such as solar thermal water heaters, solar panels, wind turbines, inverters, batteries, and solar water pumps. The company serves customers in South Carolina and North Carolina. Real Value, Inc. was founded in 1993 and is based in Columbia, South Carolina with locations in Charlotte, North Carolina; and Mt Pleasant, South Carolina.</t>
  </si>
  <si>
    <t>marble; granite; stone; mosaics; slate; tile; tiles; furniture; quartz; moldings; hardwood; flooring solutions; countertops; construction products; carpet; building products; kitchens; locks; hotel; fabricates; remodeling; tops; renovation; solar water pumps; flooring; counter; hospitality; cabinets; natural; fixtures; builders; water pumps; pool; solar solutions; commercial solar; water heaters; doors; solar water; implementation; residential and commercial; heaters; solar thermal; track; wind turbines; turbines; pumps</t>
  </si>
  <si>
    <t>0.0000757731675399649</t>
  </si>
  <si>
    <t>0.00013159581878200113</t>
  </si>
  <si>
    <t>3016</t>
  </si>
  <si>
    <t>39a515bc41b34e9668d89b2d1ad66825</t>
  </si>
  <si>
    <t>SAS International Ltd.</t>
  </si>
  <si>
    <t>http://www.sasint.co.uk</t>
  </si>
  <si>
    <t>SAS International Ltd. manufactures interior solutions. It offers metal ceiling systems, including suspended ceilings, ceiling baffles, ceiling rafts, linear ceilings, and open cell ceilings; architectural metalwork, such as acoustic wall systems, protective casings and panels, and solar management; room comfort systems, including radiant heating and chilled systems; partitioning systems; and doors, such as flush timber, door linings, and glass doors. The company was founded in 1968 and is based in Reading, United Kingdom with additional offices in Dublin, Ireland; Dubai, the United Arab Emirates, and Sydney, Australia. SAS International Ltd. operates as a subsidiary of Sas Holdings Limited.</t>
  </si>
  <si>
    <t>Sas Holdings Limited</t>
  </si>
  <si>
    <t>ceilings; ceiling; doors; wall systems; solar management; rafts; radiant heating; partitioning; offers metal; metalwork; metal ceiling systems; metal ceiling; manufactures interior; linings; interior solutions; glass doors; chilled; ceiling systems; casings; suspended; timber; flush; radiant; comfort; linear; protective; acoustic; room; interior; door; architectural; wall; metal</t>
  </si>
  <si>
    <t>0.000510396250278603</t>
  </si>
  <si>
    <t>9089</t>
  </si>
  <si>
    <t>0.0004682982288656943</t>
  </si>
  <si>
    <t>3017</t>
  </si>
  <si>
    <t>eb3fdbdb-beaf-5641-84dc-3339061fb89b</t>
  </si>
  <si>
    <t>PGN Drone Technologies</t>
  </si>
  <si>
    <t>http://www.pgndrones.com/</t>
  </si>
  <si>
    <t>Drone Early Warning and Detection. PGN Drone Technologies mission is simple – To create drones and drone technology that positively impacts our world and helps make our lives better.</t>
  </si>
  <si>
    <t>warning and detection; mission is simple; early warning; drones and drone; drone early warning; drone early; drone technologies; positively; impacts; warning; lives; early; drone technology; helps; detection; better</t>
  </si>
  <si>
    <t>0.0002124039180646086</t>
  </si>
  <si>
    <t>5187</t>
  </si>
  <si>
    <t>0.0002901388463007977</t>
  </si>
  <si>
    <t>Certain data and content provided by https://www.crunchbase.com/organization/pgn-drone-technologies</t>
  </si>
  <si>
    <t>3018</t>
  </si>
  <si>
    <t>17ffb34e-b504-862a-dea1-0d3a182e51f5</t>
  </si>
  <si>
    <t>Lleida Drone</t>
  </si>
  <si>
    <t>http://www.lleidadrone.com/</t>
  </si>
  <si>
    <t>LleidaDrone Association that holds events and conferences related.</t>
  </si>
  <si>
    <t>conferences; association; holds; events</t>
  </si>
  <si>
    <t>0.00032795282160365626</t>
  </si>
  <si>
    <t>0.0002714939186925542</t>
  </si>
  <si>
    <t>Certain data and content provided by https://www.crunchbase.com/organization/lleida-drone</t>
  </si>
  <si>
    <t>3019</t>
  </si>
  <si>
    <t>b3bd0828368103b9ec791c0458182133</t>
  </si>
  <si>
    <t>Pentagon Optimization Services, Inc.</t>
  </si>
  <si>
    <t>http://www.pentagonoptimization.com</t>
  </si>
  <si>
    <t>Pentagon Optimization Services, Inc., an oil and gas optimization company, offers plunger lift system installations and services, dynamometer field works and analyses, depression and pressure testing services, acoustic build ups, and fluid levels for the oil and gas industry. The company also provides testing services to ensure energy resources conservation board (ERCB) compliance in the areas of surface casing vents, gas migrations, segregations, packer isolations, flow provers, and gas oil ratios; and in-line production testing services. In addition, it offers lease inspection services to meet both ERCB regulations and customer requirements. Further, Pentagon Optimization Services provides engineering services, including pressure transient analysis, material balance and volumetric calculations, pas file creation and submission, acoustic pressure calculations, and oil and gas well optimization engineering; and determination of reservoir pressure, oil well productivity, gas well AOF and deliverability, fluid flow characteristics, skin damage, completion effectiveness, and boundaries. The company offers its services for tubing plunger lift equipment, such as solid ring, seal, brush, quick trip, steel and titanium solid ring penta-cycle, single pad penta-cycle, and penta-logger plungers; casing plunger lift equipment, including penta-lift casing plungers; electronic equipment, such as self-optimizing controllers, retrofits for APC 1000 controllers, and yellow jacket controllers; and solar panels, plunger lift sensors, plunger lift sensor w/armored cables, and pressure switch gauges. Pentagon Optimization Services, Inc. was founded in 2003 and is based in Red Deer, Canada with service locations in Medicine Hat, Drumheller, Calgary, Olds, Red Deer, Rimbey, Edmonton, Drayton Valley, Edson, Whitecourt, and Grande Prairie. As of September 1, 2011, Pentagon Optimization Services, Inc. operates as a subsidiary of International Lift Systems, L.L.C.</t>
  </si>
  <si>
    <t>Red Deer</t>
  </si>
  <si>
    <t>18982000</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</si>
  <si>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t>
  </si>
  <si>
    <t>optimization services; casing; testing services; lift; ring; optimization; calculations; fluid; pressure; acoustic; oil and gas; cycle; well productivity; volumetric calculations; vents; transient; system installations; submission; services to meet; ratios; pad; packer; logger; gas oil; fluid levels; fluid flow; flow characteristics; armored; apc; yellow; reservoir; electronic equipment; determination; brush; controllers; solid; gas industry; tubing; trip; volumetric; flow; retrofits; gauges; offers its services; inspection services; analyses; skin; customer requirements; titanium; completion; boundaries; seal; file; energy resources; effectiveness; optimizing; engineering services; damage; conservation; regulations; switch; lease; productivity; compliance; creation; balance; quick; characteristics; cables; board; levels; steel; resources; meet; sensor</t>
  </si>
  <si>
    <t>0.00012371119862454412</t>
  </si>
  <si>
    <t>11706</t>
  </si>
  <si>
    <t>0.00020632334434146968</t>
  </si>
  <si>
    <t>3020</t>
  </si>
  <si>
    <t>74be1b6724c067753083960823e9197d</t>
  </si>
  <si>
    <t>SkySpecs, LLC</t>
  </si>
  <si>
    <t>http://www.skyspecs.com</t>
  </si>
  <si>
    <t>SkySpecs, LLC develops unmanned aerial vehicles for general purpose aerial data collection and infrastructure inspections. The company was founded in 2012 and is based in Ann Arbor, Michigan.</t>
  </si>
  <si>
    <t>4299523</t>
  </si>
  <si>
    <t>Ann Arbor SPARK, Investment Arm (2); Techstars Central LLC; Amherst Fund, LLC; Grosvenor Capital Management Customized Fund Investment Group; Beringea LLC; Huron River Venture Partners; Venture Investors, LLC</t>
  </si>
  <si>
    <t>unmanned aerial vehicles; purpose aerial data; aerial data collection; SkySpecs robot; autonomous aerial vehicles; tall wind turbines; autonomous aerial robot; commercial SkySpecs robot; easy-to-use Unmanned Aerial; aerospace engineering; infrastructure inspections; hard-to-reach structures; entire SkySpecs vehicle; general purpose; future SkySpecs founders; various expensive sensors; infrastructure inspection. develop; high-level commands; autonomous drone solution; high level commands; large wind turbines; circular center platform; world. aerospace. drones.; current CSE graduate; recent Michigan Clean; MAAV robot; Energy Venture Challenge; BSE CE; U-M team; thermal sensors; U-M students; Inspection Technology; ultrasonic sensors; time consuming; touch-screen tablet; public safety; quad-rotor design; touchscreen tablet; harsh environments; laser sensor; interchangeable mix; inspection costs; end users; industrial applications; critical infrastructure; MAAV team; rotor-bearing arms; business competitions; explore environment; large amounts</t>
  </si>
  <si>
    <t>autonomous aerial; aerospace engineering; tall; commands; high level; inspect; inspect tall; infrastructure inspections; hard to reach; general purpose; develop and produce; aerial data collection; ability to place; founders; bridges; robot; ce; engineer; hold; aerial vehicles; reach; aerial data; degree; inspections; commercial and industrial; safely; analyze; unmanned aerial vehicles; rotor; purpose; data collection; withstand harsh; unable; tom; thermal sensors; scan and map; sam; ryan; rotor design; raised; quad rotor; private investors; predecessor; poised; outperforming; maneuver; large wind turbines; large wind; large amounts; labor intensive; inspection costs; improve public safety; improve public; harsh environments; graduate; expensive sensors; environment in order; entrepreneurship; efficient ways; develops unmanned aerial; developed a lightweight; design features; competitions; bachelor's degree; autonomously fly; autonomous drone solution; appears; amounts of data; aerial robot; tablet; student; programmers; danger; critical infrastructure; hard; follow; wind turbines; placing; flying robots; drone solution; position; ability; modular design; criteria; circular; structures; points; turbines; weighing; ultrasonic; touchscreen; interchangeable; return; ruggedized; develops unmanned; destination; place; collection; withstand; time consuming</t>
  </si>
  <si>
    <t>0.0002507112329155599</t>
  </si>
  <si>
    <t>12339</t>
  </si>
  <si>
    <t>0.0002896786482735779</t>
  </si>
  <si>
    <t>3021</t>
  </si>
  <si>
    <t>63e797dab223903cda4870b2e8cbd8c6</t>
  </si>
  <si>
    <t>Esdec B.V.</t>
  </si>
  <si>
    <t>http://www.esdec.nl</t>
  </si>
  <si>
    <t>Esdec B.V. develops, manufactures, and supplies professional mounting structures for the mounting of solar panels on roofs. It offers ClickFit, a slanting roof mounting structure for tiled, metal, corrugated, bitumen, slate, and folded seam roofs; FlatFix, a mounting structure for flat roofs; FlatFix Fusion, a lightweight flat roof mounting system for solar panels; FlatFix and FlatFix Light, a professional and quick to install assembly system to place solar panels on a flat roof; and FlatFix eco, a modular and simple assembly system to place solar panels on a flat roof. The company also offers mounting structures for steel and corrugated roofs, sedum roofs, roof capping roofs, or roofs with roof tile panels, as well as for other situations, such as field systems, and carports or roof-integrated solar panels; and components and parts. It provides technical support, calculation tool, commercial support, training, project support, and onsite delivery services. The company was founded in 2004 and is headquartered in Deventer, the Netherlands.</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</si>
  <si>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t>
  </si>
  <si>
    <t>roof mounting; place solar; mounting structure; assembly system; flat roof; mounting structures; corrugated; roofs; mounting; tiled; tile panels; system for solar; seam; roof tile panels; roof tile; roof integrated solar; roof integrated; quick to install; project support; offers mounting; mounting system; integrated solar panels; folded; flat roof mounting; components and parts; commercial support; capping; bitumen; panels on roofs; slate; flat roofs; delivery services; place; onsite; structure; carports; calculation; assembly; structures; tile; situations; integrated solar; fusion; technical support; eco; quick; lightweight; tool; modular; steel; metal; install</t>
  </si>
  <si>
    <t>0.0005043527872163755</t>
  </si>
  <si>
    <t>13086</t>
  </si>
  <si>
    <t>0.0004887182916372754</t>
  </si>
  <si>
    <t>3022</t>
  </si>
  <si>
    <t>0a4f6272440a4a9616289eb31040dd7c</t>
  </si>
  <si>
    <t>Pixmap SAS</t>
  </si>
  <si>
    <t>http://www.pixmap3d.com</t>
  </si>
  <si>
    <t>Pixmap SAS provides a technology for robots that enables them to represent the world around them in 3D. The company specializes in dense visual RGB-D localization and mapping in real-time. Its technology allows robots to localize themselves in a photo-realistic manner. The companys technology performs robust and accurate localization and mapping on high-end and low-end hardware. It also offers PixMap &amp; Motion, a software development kit for builders and robot programmers. The companys technology is used in various applications, such as drones, personal robotics, service robotics, and industrial robotics worldwide. Pixmap SAS was founded in 2015 and is based in Sophia Antipolis, France.</t>
  </si>
  <si>
    <t>Sophia Antipolis</t>
  </si>
  <si>
    <t>1365265</t>
  </si>
  <si>
    <t>International Technology Solutions, SARL</t>
  </si>
  <si>
    <t>software development kit; photo-realistic manner; robot programmers; API programming interface; 3D compression technologies; dense visual RGB-D; 3D maps; shopping malls; sub degree; robotic platforms; sensor interface; small objects; modular way; personal robotics; service robotics; industrial robotics; Capture information; square meters; low-end hardware; Online documentation; following components; code examples; shared access; interface functions; various applications; PX2M; robots; PixMap; technology; company; world; builders; Motion; features; localization; buildings; millimeters; PixViz; mapping; locomotion; drones; reconstructions; rotation; factories; thickness; size; shape; mode; translation</t>
  </si>
  <si>
    <t>px; sdk; software development kit; photo realistic; localize; localization and mapping; company's technology; programmers; development kit; realistic; localization; viewing; represent; builders; manner; software development; objects; maps; tutorials; translation; technologies to enable; square meters; small objects; shopping malls; service robotics; rotation; robotic system; robotic platforms; reconstructions; ranging from small; locomotion; localized; integration into existing; descriptions; demonstrating; data acquired; kit; robots; reconstruction; dense; robot; motion; interface; malls; robotic; rgb; photo; technology allows; examples; compression; thickness; acquired; airports; api; incorporates; degrees; mapping; factories; adaptable; sensor; shopping; performs; shared; documentation; supported; square; code; programming; shape; houses; degree; mode; functions; meters; called; ranging; map; consists; visual; generated; personal; modular; specializes; ability; platforms; size; capture</t>
  </si>
  <si>
    <t>0.0002512719140519165</t>
  </si>
  <si>
    <t>19437</t>
  </si>
  <si>
    <t>0.00023087069158268185</t>
  </si>
  <si>
    <t>3c67660ccff968c07815c009d517b014</t>
  </si>
  <si>
    <t>http://publicpowersolutions.co.uk</t>
  </si>
  <si>
    <t>Public Power Solutions Limited provides solutions in the areas of waste, power, and heat. It offers installs, services, and repairs small domestic heating systems to large industrial units. The companys services include boiler replacement, central heating installation, gas and oil servicing and breakdowns, heat pumps  air source and ground source, hating and hot water from renewable sources, kitchen and bathroom design and installation, solar panels, under-floor heating systems, and water softeners, as well as taps, toilets, and general plumbing. Its services also include solar projects development, funding, and management for the asset owner and investors. In addition, the company offers solutions for waste management and treatment that include household waste recycling and solid recovered fuel plant. Public Power Solutions Limited was formerly known as Swindon Commercial Services Ltd. and changed its name to Public Power Solutions Limited in January 2015. The company was incorporated in 2009 and is based in Swindon, United Kingdom.</t>
  </si>
  <si>
    <t>Swindon</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</si>
  <si>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t>
  </si>
  <si>
    <t>waste; water softeners; waste recycling; source and ground; softeners; servicing and breakdowns; services also include; recovered; public power; oil servicing; management and treatment; kitchen and bathroom; industrial units; heating installation; general plumbing; floor heating systems; domestic heating systems; domestic heating; central heating installation; breakdowns; boiler replacement; bathroom design; heating systems; large industrial; gas and oil; taps; toilets; offers solutions; floor heating; central heating; waste management; renewable sources; ground source; bathroom; air source; owner; power solutions; funding; solar projects; servicing; kitchen; design and installation; recycling; boiler; include solar; plumbing; floor; investors; repairs; household; services include; heat pumps; asset; solid; treatment; replacement; central; hot water; domestic; general; plant; units; hot; pumps</t>
  </si>
  <si>
    <t>0.00040336682807449277</t>
  </si>
  <si>
    <t>0.00035160212958403996</t>
  </si>
  <si>
    <t>bb77bac4-2e45-12cc-7084-f0ec704205cd</t>
  </si>
  <si>
    <t>Agrowing</t>
  </si>
  <si>
    <t>http://www.agrowing.com/</t>
  </si>
  <si>
    <t>Agrowing has vast experience in video and image compression and processing, as well as intimate knowledge. Agrowing has vast experience in video and image compression and processing, as well as intimate knowledge of the way cameras and sensors work. The team has already 5 issued US patents plus two pending patents covering Agrowing's technologies. They always look for out of the box solutions, in order to provide a technological quantum leap forward.</t>
  </si>
  <si>
    <t>intimate; experience in video; compression; vast; patents; quantum leap; order to provide; leap forward; issued us patents; cameras and sensors; leap; knowledge; issued; quantum; image; covering; forward; technological; box; pending; order</t>
  </si>
  <si>
    <t>0.00007713961736841332</t>
  </si>
  <si>
    <t>0.00017077883961691263</t>
  </si>
  <si>
    <t>Certain data and content provided by https://www.crunchbase.com/organization/agrowing</t>
  </si>
  <si>
    <t>76cdd15c08d08e145abda50c2aa105e9</t>
  </si>
  <si>
    <t>Smartvid.io, Inc.</t>
  </si>
  <si>
    <t>http://www.smartvid.io</t>
  </si>
  <si>
    <t>Smartvid.io, Inc. develops an enterprise-class SaaS platform that enables users to manage, collaborate, and analyze industrial videos and photos from mobile devices, GoPro cameras, or drones (UAVs). Its platform enables users to track progress, document work, conduct inspections, complete site assessments, and execute other tasks. The company was incorporated in 2015 and is based in Cambridge, Massachusetts.</t>
  </si>
  <si>
    <t>10435000</t>
  </si>
  <si>
    <t>Converge Venture Partners (2); Launchpad Venture Group, LLC (2); Stage 1 Ventures, LLC; Castor Ventures; Borealis Ventures; Autodesk Ventures</t>
  </si>
  <si>
    <t>industrial video; complete site assessments; photos. analytics. machine; online platform; cloud-based platform; conduct inspections; massive amounts; external audiences; innovative tool; construction firm; high-quality video; photography content; project sites; GoPro cameras; mobile devices; significant time; superior experience; new ways; Smartvid.io; drones; Inc.; managing; progress; work; tasks.; information; projects; collaboration; management; analysis; data</t>
  </si>
  <si>
    <t>video and photos; io; collaborate; photos; we're; video and photography; site assessments; quality video; project sites; platform to help; massive amounts; internal and external; innovative tool; high quality video; handle the massive; gopro cameras; complete site; collaborating; building a platform; building a cloud; audiences; amounts of data; cloud based platform; we're building; analyzing; generating; importantly; execute; gopro; conduct; progress; online platform; massive; document; assessments; amounts; they're; sign; handle; communicate; collaboration; ways; leveraging; mobile devices; machine learning; firm; managing; analyze; tasks; external; inspections; superior; content; internal; share; learning; sites; tool; track; analytics; partners; save; machine; high quality; photography; manage</t>
  </si>
  <si>
    <t>0.00013038539740841133</t>
  </si>
  <si>
    <t>0.00017835105067780685</t>
  </si>
  <si>
    <t>3026</t>
  </si>
  <si>
    <t>f52876d8f405288790ab7ee9ab2d5352</t>
  </si>
  <si>
    <t>Hawk SAS</t>
  </si>
  <si>
    <t>http://www.hawk4u.com</t>
  </si>
  <si>
    <t>Hawk SAS owns and operates an online marketplace that connects drone operators with their clients. The company was founded in 2014 and is based in Bordeaux, France.</t>
  </si>
  <si>
    <t>Aquitaine Amorçage</t>
  </si>
  <si>
    <t>drone services; way drone services; market place; Generate specifics views; multi-axial MedDRA analyses; Request daily monitoring; SAS data-sets; civil drones; Generate extraction; thermal imaging; adverse events; SAS programmers; precision farming; database structure; monthly basis; disaster relief; Batch night; batch jobs; corresponding formats; numerical codes; format catalog; Excel formats; daily basis; Control M software; protocol views; new item; Real time; new panel; statisticians; operators; usages; sub-contractor; SSC; UAV; photogrammetry; batches; possibilities; customer; customers; business; status; views/extracts; items; Clintrial; SMQ; data-manager; contact; e-mail; licenses; impact</t>
  </si>
  <si>
    <t>views; submitted; specifics; market place; extracts; data sets; formats; batch; protocol; extraction; daily; drone services; database; basis; sets; weekly or monthly; verifies; usages; submission; ssc; organizes; numerical; monthly basis; locked; item; des; deleted; defines; daily monitoring; civil drones; catalog; batches; axial; adverse; programmers; precision farming; excel; daily basis; automatically; morning; executed; coding; civil; mail; licenses; codes; place; weekly; disaster relief; corresponding; analyses; updated; transforms; photogrammetry; evolved; consumed; thermal imaging; extract; opening; operators; updates; servers; manager; jobs; request; relief; possibilities; studies; format; items; connecting; status; monthly; farming; contractor; disaster; terms; accessible; identify; receive; programs; night; perform; internal; events; structure; view; contact; impact; needed; demand; specialties; imaging</t>
  </si>
  <si>
    <t>0.000169787037543297</t>
  </si>
  <si>
    <t>0.00018916614792069137</t>
  </si>
  <si>
    <t>3027</t>
  </si>
  <si>
    <t>a474d5ddacd5ab8c79ed8aa2ca08fc5f</t>
  </si>
  <si>
    <t>Aurora Solar Technologies Inc.</t>
  </si>
  <si>
    <t>http://www.auroracontrol.com</t>
  </si>
  <si>
    <t>Aurora Solar Technologies Inc. develops, manufactures, and markets production measurement and control systems for the solar wafer, cell, and panel manufacturing industries. It offers Decima, which measures the emitter dopant within a polycrystalline silicon photovoltaic wafer; Veritas system, a common visualization, operations, and administration system for its Decima measurement systems on a solar cell production line; and related services, such as system configuration and performance planning, and optimization services, as well as system engineering and operations training courses. The company markets and sells its products in North America, Europe, and Asia. The company was formerly known as ACT Aurora Control Technologies Corp. and changed its name to Aurora Solar Technologies Inc. in May 2015. Aurora Solar Technologies Inc. is headquartered in North Vancouver, Canada.</t>
  </si>
  <si>
    <t>North Vancouver</t>
  </si>
  <si>
    <t>Aran Asset Management SA (3); The Howard Group Inc.</t>
  </si>
  <si>
    <t>ACU (TSX Venture Exchange); A82 (Deutsche Boerse AG); AACT.F (Pink Sheets LLC)</t>
  </si>
  <si>
    <t>production line; cell production line; production lines; future production growth; Equipment health alarming; Aurora Solar Technologies; staff easy access; rapid payback; inline measurement products; solar product manufacturers; production line faults; solar cell production; production line modifications; Decima measurement units; PV production environment; critical production line; breakthrough production controller; Aurora Decima™ CD; PV manufacturing industry; multi-lane measurement capability; high-efficiency solar cells; emitter dopant measurement; production equipment suppliers; Excess production cost; Process alarming; line-wide measurement integration; non-contacting continuous measurement; measurement systems; easy operator access; major solar product; scalable architecture; photovoltaic manufacturing industry; Solar Energy Research; engineering staff; Solar Technologies Inc.; process control; critical data; dynamic process control; accurate real-time measurements; Production Measurement; ergonomically designed Human-Machine; Aurora PMC; Aurora PMC™; production throughput; Decima units; Single operator interface; increasingly competitive environment; Grid Parity; Alberta. industrial automation.</t>
  </si>
  <si>
    <t>inline; pmc; rapid payback; production lines; solar product; scalable architecture; measurement systems; manufacturing industry; making it easy; lane; easy access; dopant; critical data; architecture allows; urgent; cell production; cd; measurement; process control; parity; grid parity; payback; smallest; develops and markets; economically; solar technologies; industrial automation; featuring; scalable; ongoing; architecture; wafer; measurements; lines; expand; controller; yield; maintain; staff; rapid; optimization; visualization and control; time measurements; tightening; technology provide; technologies develops; solar cell production; sits; single operator; sheet resistance; retrofitted; resident; reliability and quality; rack mount; pv manufacturing; provide accurate; profit margins; products enable; production cost; process measurement; predictability; polycrystalline silicon photovoltaic; photovoltaic manufacturing industry; photovoltaic manufacturing; performance indicators; optimal control; operator interface; operations and administration; measurement units; measurement products; measurement devices; measurement capability; measurement and control; margins; major solar; machine interface; leading institutions; leaders in photovoltaic; late; includes a suite; human machine interface; human machine; full production; fuel energy; financial performance; executives; equipment suppliers; energy research center; enable manufacturers; emitter; diffused; designed to maximize; control and optimization; continuously increasing; contacting; collaborations; closely with major; central controller; broken; breakthrough production</t>
  </si>
  <si>
    <t>0.00016800593719385138</t>
  </si>
  <si>
    <t>12639</t>
  </si>
  <si>
    <t>0.0002562686031219773</t>
  </si>
  <si>
    <t>9dd3b44fcc9c35cc93835c72f43551de</t>
  </si>
  <si>
    <t>Madico, Inc.</t>
  </si>
  <si>
    <t>http://www.madico.com</t>
  </si>
  <si>
    <t>Madico, Inc. designs, develops, manufactures, and supplies laminating and coating solutions. It offers window films for automotive, architectural, and safety and security applications; and specialty films, including view control spandrel and impact safety films for original equipment manufacturers (OEMs) in renewable energy, safety, and security (asset and authentication) markets. The company provides photovoltaic backsheets for solar panels, including protective coated film and film laminates; and nanocomposite separators for battery manufacturers. It also offers contract manufacturing services. The company provides advanced laminates to help automobile, home, and commercial property owners to curb energy consumption, combat harmful effects of ultraviolet rays, and increase personal safety; film and coating solutions to the needs of glass OEMs, the security industry, and other market segments; and multilayer films for energy, safety, security, and architectural applications. It distributes its products in North America, Latin America, Europe, the Middle East, Asia, Africa, and Australia, as well as offers its products through dealers in the United States. Madico, Inc. was formerly known as Hy-Sil Manufacturing Company and changed its name to Madico, Inc. in 1968. The company was founded in 1903 and is based in Woburn, Massachusetts. It has assembly plants in Asia, Europe, and the United States. Madico, Inc. operates as a subsidiary of Lintec USA Holding, Inc.</t>
  </si>
  <si>
    <t>Lintec Corp.</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</si>
  <si>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t>
  </si>
  <si>
    <t>coating solutions; laminates; films; oe; window films; spandrel; security industry; offers contract manufacturing; offers contract; nanocomposite; manufacturing services; laminating; film and coating; distributes its products; curb; contract manufacturing; commercial property owners; battery manufacturers; authentication; assembly plants; architectural applications; separators; multilayer; architectural; security applications; safety and security; coating; market segments; commercial property; ultraviolet; products through dealers; original equipment manufacturers; well as offers; rays; property owners; combat; original equipment; equipment manufacturers; harmful; effects; automobile; protective; coated; contract; original; energy consumption; dealers; segments; window; specialty; asset; offers its products; owners; view; assembly; personal; impact; consumption; property; increase; automotive</t>
  </si>
  <si>
    <t>0.0001340388361748054</t>
  </si>
  <si>
    <t>0.00015567508271002018</t>
  </si>
  <si>
    <t>8a1031bcf86a9580bd3c8f9bd97d11b2</t>
  </si>
  <si>
    <t>Enlaps SAS</t>
  </si>
  <si>
    <t>http://enlaps.io</t>
  </si>
  <si>
    <t>Enlaps SAS develops a plug-n-play photography solution to shoot time lapses. The company was incorporated in 2015 and is based in Meylan, France.</t>
  </si>
  <si>
    <t>Meylan</t>
  </si>
  <si>
    <t>197784</t>
  </si>
  <si>
    <t>long term timelapse; time lapses; amazing time lapses; automatic timelapse creation; smart timelapse camera; Enlaps Tikee; plug-n-play photography solution; time lapse setting; time lapse videos; Infinite battery energy; timelapse video; infinite timelapse; Enlaps captures photos; web application; long periodic events; beautiful time lapses.; critical battery level; user friendly web; memory card limit; professional quality result; photovoltaïc solar cell; timeshare. video. video; mobile devices. photo; editing. photography. photo; complete solution; lapse solution; plug-and-play time; real time; unique solution; intuitive solution; accelerated video; long event; regular intervals; battery charge; naked eye; construction project; web app; initial photography; slow phenomena; photography lovers; continuous shooting; storage space; panoramic vista; professionals photographers; advanced users; main concerns; movie project; sun power; min interval; Easy setup</t>
  </si>
  <si>
    <t>timelapse; time lapses; lapses; time lapse; lapse; shooting; infinite; web application; complete solution; seconds; editing; sharing; user friendly; download; setting; videos; photos; creation; web app; vista; video editing; video directly; timeshare; time lapse videos; tablet or smartphone; sun power; storage space; storage and processing; stadium; simple and user; reveal; regular intervals; professional quality; prioritize; powerful features; play time; photo sharing; photo editing; phenomena; periodic; panoramic; offers a user; naked eye; naked; min; memory card; maximum sunlight; market includes; lapse videos; interval; full battery; flower; effectively removes; edited; dozen; develops a plug; construction project; communicating; brainstorming; battery level; battery energy; basically; automatically processed; advanced users; photography; passing; wireless communication; insert; play; three main; intervals; favorite; plug; sleek; matters; edit; decide; battery charge; long term; accelerated; achieve; transmitted; term; photo; photographs; movie; filled; clouds; wirelessly; slow; photographers; constraints; born; friendly; browser; week; shoot; removes; overhead; limit</t>
  </si>
  <si>
    <t>0.0004001160761230257</t>
  </si>
  <si>
    <t>9677</t>
  </si>
  <si>
    <t>0.00038467744336866827</t>
  </si>
  <si>
    <t>3030</t>
  </si>
  <si>
    <t>978ac729e112280c7133b7d7d954c6da</t>
  </si>
  <si>
    <t>Astro Studios, Inc.</t>
  </si>
  <si>
    <t>http://www.astrostudios.com</t>
  </si>
  <si>
    <t>Astro Studios, Inc., a design studio, designs and creates brands, products, and experiences for a range of industries, including lifestyle, technology, fashion, sporting, and consumer goods. The company defines, designs, and deploys products, strategies, and brands for companies, which include consumer-oriented drones, watches, cycling eyewear, baby monitoring products, wearable fitness bands, shaving kits, headsets, electric goggles, gaming consoles, videoconferencing systems, virtual reality systems, and TV entertainment experiences. It also provides consulting, co-creation, and origination services. Astro Studios, Inc. was founded in 1994 and is based in San Francisco, California.</t>
  </si>
  <si>
    <t>multi-dimensional brand experiences; invoke covetous feelings; design. industrial. lifestyle; aesthetic joy; functional revolutions; popular culture; new industries; lust; seeds</t>
  </si>
  <si>
    <t>wrapped; seeds; revolutions; multi dimensional; joy; graphic design; create multi; define; culture; graphic; aesthetic; popular; lifestyle; dimensional; experiences; functional; grow; brand</t>
  </si>
  <si>
    <t>0.00033193232511479463</t>
  </si>
  <si>
    <t>36077</t>
  </si>
  <si>
    <t>0.00034496269711039684</t>
  </si>
  <si>
    <t>3031</t>
  </si>
  <si>
    <t>fd8d4e9fb9da224712f257f499b57863</t>
  </si>
  <si>
    <t>Mexter SunOasis Sdn. Bhd.</t>
  </si>
  <si>
    <t>Mexter SunOasis Sdn. Bhd. offers design, development, consulting, marketing, supply, installation, testing, and commissioning of renewable energy products. The company was incorporated in 2013 and is based in Malaysia. As of August 20, 2013, Mexter SunOasis Sdn. Bhd. operates as a subsidiary of Mexter Technology Bhd.</t>
  </si>
  <si>
    <t>Mexter Technology Berhad</t>
  </si>
  <si>
    <t>solar PV; solar farm projects; renewable energy products; safest solar PV; solar PV requirements; Monitor solar PV; SEDA Sustainable Energy; PV inverters; friendly renewable energy; Mexter SunOasis; solar panels; Mexter SunOasis Sdn; MSSBs intended activities; registered service provider; industry leading efficiency; Renewable Energy Power; service track records; Provide free consultation; green energy journey; global green movement; PV Inverter; respected global presences; powerful monitoring solutions; Conduct site survey; highest protection yields; industry leading warranty; long service life.; cooler diode operation; professional installation team; precise data collection; future generations; long term investments; regular cleaning maintenance; Conduct periodic check; high transmission glass; Tenaga Nasional Berhad; minimum power output; lower degradation rates; peak conversion efficiency; relevant local authorities; reliable electrical connections; Coordinate project implementation; central inverters; good condition; string inverters; micro inverters; Solar Photovoltaic; solar systems; Solar Panel; energy cost</t>
  </si>
  <si>
    <t>testing and commissioning; solar pv system; system installed; solar farm projects; site survey; good condition; future generations; farm projects; commercial and solar; conduct; authority; approval; generations; preliminary; solar farm; commissioning; pv system; consultation; industry leading; authorities; renewable energy products; condition; rates; solar pv; check; transmission glass; track records; system works; system to meet; system to ensure; system for residential; string inverters; solutions to help; solutions that enable; solar system installed; service life; save you money; routine maintenance; renewable energy power; reliable electrical; pv system installed; pv inverters; pv inverter; providing design; provide the highest; provide full service; provide full; provide free; projects to ensure; project implementation; professional installation; preparing; precise data; periodic; optionally; optimal performance; monitor solar; long service life; long service; leading efficiency; kinds of solar; internet enabled; hooked; highest standard; high transmission glass; high transmission; harnessing the power; guaranteeing; government bodies; free consultation; feasibility study; environmental friendly; ensure the installation; ensure smooth; energy than standard; energy development; energy cost; enel; electrical connections; efficiency rates; conduct testing; central inverters; brightest; boasting; bhd; betterment; berhad; arrange; work closely; signed; routine; respected; micro inverters; journey; farm; highest; secured; sdn; provide reliable; monitoring and maintenance</t>
  </si>
  <si>
    <t>0.00012371907096452267</t>
  </si>
  <si>
    <t>3930</t>
  </si>
  <si>
    <t>0.0001843079460792316</t>
  </si>
  <si>
    <t>3032</t>
  </si>
  <si>
    <t>556e2a50f694af7c1fbc0ae215ace50d</t>
  </si>
  <si>
    <t>Unidym</t>
  </si>
  <si>
    <t>As of June 14, 2006, Unidym was acquired by NanoPolaris, Inc. Unidym develops materials architectures in the areas of electronics, optoelectronics, and photovoltaics. Its technology is based on networks of nano-scale materials, such as carbon nanotubes. The companys products include transparent and electrically conductive films for various applications, such as flat panel displays, touch screens, and solar cells. Unidym is based in Los Angeles, California.</t>
  </si>
  <si>
    <t>Wisepower Co., Ltd.</t>
  </si>
  <si>
    <t>optoelectronics; nanotubes; nano scale; electrically conductive; conductive films; carbon nanotubes; touch screens; architectures; electrically; nano; screens; conductive; flat panel displays; panel displays; films; transparent; photovoltaics; touch; networks; displays; flat panel; carbon</t>
  </si>
  <si>
    <t>0.0005475252788841795</t>
  </si>
  <si>
    <t>3390</t>
  </si>
  <si>
    <t>0.00043910244866177063</t>
  </si>
  <si>
    <t>3033</t>
  </si>
  <si>
    <t>f2a75d859c13037f95fd9f6fa04a3baf</t>
  </si>
  <si>
    <t>Lighthouse Solar, Inc.</t>
  </si>
  <si>
    <t>http://www.lighthousesolar.com</t>
  </si>
  <si>
    <t>Lighthouse Solar, Inc. provides solar electric solutions to residential and commercial customers. It designs and installs various types of solar systems, including grid-tied, grid-tied with battery backup, and off-grid systems for roof mounts, ground mounts, solar awnings, solar carports, and EV charging stations applications. The company handles the entire solar installation process from custom system design through system commissioning. Its services include system design, installation, financing, and data monitoring. The company also offers solar power purchase agreement contracts under which it maintains the ownership of the solar system and sells the energy it produces at a contracted rate for a fixed term. Lighthouse Solar, Inc. was founded in 2006 and is based in Boulder, Colorado.</t>
  </si>
  <si>
    <t>solar energy; expert solar panel; solar electric solutions; unlimited solar energy; Lighthouse Solar; Technical Sales Engineers; solar energy requirements; entire installation process; upward price adjustments; highest industry standard; clean energy; commercial customers; Lighthouse employee; custom design; courteous service; satisfied customers; personal service; construction zone; quality service; hidden costs; work area; bid; home; business</t>
  </si>
  <si>
    <t>bid; continue; upward; system commissioning; solar to provide; solar electric solutions; satisfied; rest easy knowing; rest easy; reputation for quality; providing professional; promised; professionally; producing clean; point of contact; personal service; highest industry; hidden costs; fixed price; expert solar panel; expert solar; entire installation process; entire installation; engineers will work; energy requirements; electric solutions; easy knowing; deserve; customers happy; continue to add; commissioned; accountability; solutions to residential; providing solar; knowing; facilitating; quality service; reputation; originally; installation process; hidden; reasons; employee; respect; estimates; custom design; allowed; adjustments; price; happy; leave; schedule; integrity; trust; unlimited; solar energy system; keeping; industry standard; held; zone; commercial customers; trained; engage; rest; solar panel installation; country; panel installation; managing; grow; expert; energy system; determine; success; commissioning; understand; solar electric; handling; stand; receive; residential and commercial; add; producing; accurate; contact; personal; entire; base; highest; offering; fixed; engineers; capabilities; point; working</t>
  </si>
  <si>
    <t>0.0003334559148460776</t>
  </si>
  <si>
    <t>29030</t>
  </si>
  <si>
    <t>0.0003172050364511221</t>
  </si>
  <si>
    <t>3034</t>
  </si>
  <si>
    <t>1cca6c9452efdc4a5805a9a06e1241dd</t>
  </si>
  <si>
    <t>Vox inzebox SA</t>
  </si>
  <si>
    <t>http://www.voxinzebox.com</t>
  </si>
  <si>
    <t>Vox inzebox SA provides online audio and video information to tourists. The company was founded in 2000 and is based in Marseille, France.</t>
  </si>
  <si>
    <t>239016</t>
  </si>
  <si>
    <t>Provence Business Angels</t>
  </si>
  <si>
    <t>INA archives; zevisit tourism magazine; audio video guides; online audio; video information; production studios; simple commentary; audio productions; video productions; photo productions; SACEM music; on-site interviews; latest innovations; general public; customer routes; multimedia tours; innovative company; web media; cultural tours; mobile users; sound effects; zevisit magazine; mobile phone; applications; travel; drones; tourists; budgets; Android; comedians; exploitation; realization; MP4; shelves; images; publishing; books; specifications; result; reconstruction; platforms; Windows; market; expertise; project; culture; terms; uses; service</t>
  </si>
  <si>
    <t>magazine; tourism; productions; writing; audio and video; guides; mp; music; download; audio; web media; theme; sound effects; produces and distributes; mobile users; mobile and web; latest innovations; languages; intervene; integrating the latest; filmed; english; developed expertise; destinations; cultural; creation of multimedia; budgets; audio video; applications developed; accompany; travel; spanish; shelves; reconstruction; dutch; japanese; italian; general public; studios; german; exploitation; routes; realization; culture; publishing; guided; multimedia; books; manufactures and distributes; french; effects; discover; ios; courses; partnership; mobile phone; explore; integrating; android; terms; innovations; creation; specifications; sound; content; windows; result; latest; photo; images; produced; gps; dedicated; general; media; phone; expertise; platforms</t>
  </si>
  <si>
    <t>0.00013370141226763397</t>
  </si>
  <si>
    <t>6286</t>
  </si>
  <si>
    <t>0.00016626011737811796</t>
  </si>
  <si>
    <t>3035</t>
  </si>
  <si>
    <t>43fa0af9eaf1e1cde1b909741fccd5ea</t>
  </si>
  <si>
    <t>FunNano</t>
  </si>
  <si>
    <t>http://www.funnano.ru</t>
  </si>
  <si>
    <t>FunNano develops and markets optically transparent conducting coatings, synthesized carbon nanotubes, and solar batteries. Its coatings can be used to make electrically heated and electro chromic glass, panels for displays, including touch-screen, transparent electrodes for OLEDs, e-paper, solar panels, and optoelectronic devices. FunNano is based in Krasnoyarsk, Russia.</t>
  </si>
  <si>
    <t>Krasnoyarsk</t>
  </si>
  <si>
    <t>Krasnoyarsky kray</t>
  </si>
  <si>
    <t>91084</t>
  </si>
  <si>
    <t>Active nanovorsistaya surface; new chemical reactions; super high  integration; electromagnetic fields; electromagnetic materials; NEMS technology; active * nanomaterial; vibroacoustic radiation; incoming signals; so-called systems; wettability factor; Krasnoyarsk region; molecular sieves; world leader; non-volatile memory; nanoelectromechanical  systems; electronic nose; active catalysts; high technology; liquid media; gas analyzers; new  level; active nanoreactors; chemical field; detects; molecules; substance; membranes; element; lives; changes; state; streams; Goal; creation; matter; efficiency; implement; electricity; applications</t>
  </si>
  <si>
    <t>electromagnetic; molecular; manageable; radiation; active; surfaces; wettability; volatile; sieve; reactions; radiation into electricity; nanomaterial; incoming; gas or liquid; gas analyzers; firmly; electromagnetic radiation; electromagnetic fields; catalysts; nose; called; analyzers; reflect; molecules; membranes; recognize; high technology; entering; detects; chemistry; chemical; streams; foot; absorb; signals; passive; attached; factor; memory; matter; element; nuclear; implement; region; lives; super; converts; creation; changes; convert; liquid; problems; goal; cleaning; share; fields; store; media; leader; change; type; traditional; directly</t>
  </si>
  <si>
    <t>0.00007458575410833144</t>
  </si>
  <si>
    <t>5771</t>
  </si>
  <si>
    <t>0.00014347565679173138</t>
  </si>
  <si>
    <t>3036</t>
  </si>
  <si>
    <t>456fe7679d85e9541c9d2de04a8e98f6</t>
  </si>
  <si>
    <t>Oxford Photovoltaics Limited</t>
  </si>
  <si>
    <t>http://www.oxfordpv.com</t>
  </si>
  <si>
    <t>Oxford Photovoltaics Limited develops and commercializes thin-film perovskite solar cells that are printed directly onto silicon solar cells, CIGS solar cells, or glass. The company was incorporated in 2010 and is based in Oxford, United Kingdom.</t>
  </si>
  <si>
    <t>23008852</t>
  </si>
  <si>
    <t>MTI Ventures Ltd (3); University Of Oxford, Endowment Arm (2); The University of Manchester Intellectual Property Limited (2); Parkwalk Advisors Ltd; Longwall Venture Partners LLP; World Gold Council, Endowment Arm</t>
  </si>
  <si>
    <t>solar cells; perovskite solar cells; thin-film solar cells; Oxford PV; silicon solar cells; CIGS solar cells; PV cell manufacturers; film perovskite cells; solar cell community; current commercial cells; dominant PV technology; silicon PV module; solar cell technology; single cell efficiency; current solar panels; solar cell material; high efficiency coating; solar cell modules; planar thin-film devices; perovskite/perovskite solar cell; Building Integrated Photovoltaic; tandem cell technology; cell architecture; cost effective technology; crystalline silicon; semi-transparent coating ideal; abundant raw materials; material utilization; electrical energy requirements; building integrated apllications; organic photovoltaic systems; low material utilization; high material utilization; various deposition methods; building integrated applications; standard industrial equipment; high temperature processes; cost organic materials.; printing based manufacturing; information technology. nanotechnology.; typical production value; perovskite top cell; certified efficiency; thin-film technologies; remarkable efficiency; solar technologies; module efficiency; Perovskite materials; perovskite formulation; processing perovskite</t>
  </si>
  <si>
    <t>perovskite; tandem; tandem cell; organic photovoltaic; material utilization; cell architecture; cell efficiency; building integrated; film solar cells; cell technology; abundant; organic; bipv; printing; solar cell; cigs; utilization; bottom; photovoltaic systems; coating; deposition; junction; infrared; crystalline silicon; well understood; visible light; vapour; transparent coating; timeline; thin film technologies; thin film devices; technology to deliver; tandem cell technology; surpassing; sun light; steep; solar cell technology; solar cell material; slot die coating; slot die; slot; single junction; single cell; silicon pv module; short time; sensitized; semi transparent; salts; proving; products utilize; printing processes; printed directly; performance and cost; perfect choice; paradigm shift; organic materials; multi junction; module efficiency; modelling; manufactures hybrid; low material; jet printing; iterations; intrinsically; ink jet printing; ink jet; infrared light; industrial partners; improving solar; highly cost effective; highly cost; high material; glass substrate; formulation; film technologies; film devices; favourably; energy requirements; dye sensitized; dominant; die coating; designing and manufacturing; cursor; current solar panels; current solar; current commercial; cigs solar cells; cigs solar; cell modules; cell material; cell manufacturers; cell absorbs; capable of providing; bipv applications; akin; thin film solar; film solar; silicon solar cells; remarkable; planar</t>
  </si>
  <si>
    <t>0.0007889289824017398</t>
  </si>
  <si>
    <t>26491</t>
  </si>
  <si>
    <t>0.0005979358366394199</t>
  </si>
  <si>
    <t>3037</t>
  </si>
  <si>
    <t>3d565f8d0db1a008ee092574030a84eb</t>
  </si>
  <si>
    <t>Apex Energies</t>
  </si>
  <si>
    <t>Apex BP Solar SA designs, develops, and installs solar-panel systems. The company is based in Saint Mathieu de Tréviers, France. Apex BP Solar SA is a former subsidiary of BP France SA.</t>
  </si>
  <si>
    <t>Saint Mathieu de Tréviers</t>
  </si>
  <si>
    <t>11969222</t>
  </si>
  <si>
    <t>solar sa designs; installs solar panel; bp solar; bp; apex; solar panel systems; panel systems; installs solar</t>
  </si>
  <si>
    <t>0.0003901220226227942</t>
  </si>
  <si>
    <t>0.0003305190144047554</t>
  </si>
  <si>
    <t>3038</t>
  </si>
  <si>
    <t>29e080b5e90d33c72dd12d7757b48cf2</t>
  </si>
  <si>
    <t>Europlas Ltd</t>
  </si>
  <si>
    <t>http://www.europlas.co.uk</t>
  </si>
  <si>
    <t>Europlas Ltd. manufactures, supplies, and installs doors, windows, conservatories, and roofline products for homes across Cornwall, Devon, and Somerset. The company specializes in replacement windows, UPVC windows and doors, double glazing products, and conservatories. It also provides orangeries, automated garage doors, flat roofing and guttering products, and porches; and casement windows, sash windows, tilt and turn windows, traditional doors, French doors, patio sliding doors, bi-folding doors, and UPVC hot water and photovoltaic solar panels. The company was founded in 1976 and is based in Newton Abbot, United Kingdom with showrooms in Devon and Cornwall. As of January 2, 2014, Europlas Ltd operates as a subsidiary of Hi Sales Limited.</t>
  </si>
  <si>
    <t>Newton Abbot</t>
  </si>
  <si>
    <t>Hi Sales Limited</t>
  </si>
  <si>
    <t>upvc; conservatories; doors; windows; turn windows; somerset; sliding doors; sash windows; sash; roofline; replacement windows; porches; patio; orangeries; guttering; glazing products; garage doors; french doors; folding; flat roofing; double glazing; devon; cornwall; casement; windows and doors; sliding; bi; garage; glazing; tilt; french; double; photovoltaic solar panels; roofing; replacement; turn; photovoltaic solar; hot water; specializes; automated; traditional; homes; hot</t>
  </si>
  <si>
    <t>0.00044786019464892996</t>
  </si>
  <si>
    <t>0.00038197850623626005</t>
  </si>
  <si>
    <t>3039</t>
  </si>
  <si>
    <t>9fd139355c8c6d7bb690a06d9b4a4289</t>
  </si>
  <si>
    <t>Aeronáutica Drone, S.L.</t>
  </si>
  <si>
    <t>http://www.asdrone.es</t>
  </si>
  <si>
    <t>Aeronáutica Drone, S.L. was incorporated in 2014 and is based in Albacete, Spain.</t>
  </si>
  <si>
    <t>Albacete</t>
  </si>
  <si>
    <t>Castile-La Mancha</t>
  </si>
  <si>
    <t>3040</t>
  </si>
  <si>
    <t>c44292c2-c629-557a-5d32-fde11f84ae48</t>
  </si>
  <si>
    <t>vHive</t>
  </si>
  <si>
    <t>http://www.vhive.ai</t>
  </si>
  <si>
    <t>Intelligent Missions for Drone Fleets.</t>
  </si>
  <si>
    <t>drone fleets; fleets; saas; missions; drone management; intelligent</t>
  </si>
  <si>
    <t>0.0006160537685502866</t>
  </si>
  <si>
    <t>24707</t>
  </si>
  <si>
    <t>0.0006144610957426209</t>
  </si>
  <si>
    <t>Certain data and content provided by https://www.crunchbase.com/organization/vhive</t>
  </si>
  <si>
    <t>3041</t>
  </si>
  <si>
    <t>7124ceac7fc7777e5a30e6e477aeab8c</t>
  </si>
  <si>
    <t>Forjas Metálicas, S.A. De C.V.</t>
  </si>
  <si>
    <t>http://www.formet.com.mx</t>
  </si>
  <si>
    <t>Forjas Metálicas, S.A. De C.V. engages in designing, manufacturing, and selling galvanized and corrugated steel products for the construction industry in Mexico and internationally. The company also manufactures metallic structures, such as lattice towers for the electricity transmission lines and electrical substations; telecommunication towers for cellular telephone systems, microwave systems, and radio and television transmissions; and special structures for buildings and industrial plants, bridges, and general use of the industry, as well as support of solar panels. In addition, it provides project engineering services. The company was founded in 1974 and is based in San Nicolas de los Garza, Mexico. As of April 19, 2013, Forjas Metálicas, S.A. De C.V. operates as a subsidiary of Trinity Industries Inc.</t>
  </si>
  <si>
    <t>San Nicolas de los Garza</t>
  </si>
  <si>
    <t>23100000</t>
  </si>
  <si>
    <t>Trinity Industries, Inc.</t>
  </si>
  <si>
    <t>corrugated steel products; Forjas Metálicas; S.A. De C.V.; manufacturing</t>
  </si>
  <si>
    <t>steel products; cv; galvanized; corrugated; engages in designing; selling; designing; steel</t>
  </si>
  <si>
    <t>0.0004394286375152804</t>
  </si>
  <si>
    <t>7987</t>
  </si>
  <si>
    <t>0.00048533226487778225</t>
  </si>
  <si>
    <t>3042</t>
  </si>
  <si>
    <t>3c77415d0e3920b57ebd2c985b643672</t>
  </si>
  <si>
    <t>Total Building Environments South, Inc.</t>
  </si>
  <si>
    <t>http://www.tbesouth.com</t>
  </si>
  <si>
    <t>Total Building Environments South, Inc. provides energy saving solutions to building owners and operators. It offers LON and BACNet systems for integration into existing legacy systems; and revenue grade metering and sub-metering solutions; heat pump water heaters; and PV solar systems. The company offers integration of existing control systems; new controls and automation systems; expansion of existing systems; solar hardware, control systems, combiners, and inverters; custom control panels for facility automation; control system design, programming, commissioning, and installation; and field services and support. It serves industries and markets that include data centers, telecom, food and beverage, material handling, water and wastewater, utility, oil and gas, manufacturing, water pumping, solar and wind, commercial HVAC, schools, hospitals, and other critical applications in the United States and internationally. The company was founded in 2010 and is based in Safety Harbor, Florida. As of March 15, 2017, Total Building Environments South, Inc. operates as a subsidiary of Energy Control Consultants, Inc.</t>
  </si>
  <si>
    <t>Safety Harbor</t>
  </si>
  <si>
    <t>Energy Control Consultants, Inc.</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</si>
  <si>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t>
  </si>
  <si>
    <t>total building; metering; south; water and wastewater; solar hardware; services and support; serves industries; revenue grade metering; revenue grade; pv solar systems; pump water heaters; pump water; owners and operators; offers integration; metering solutions; lon; legacy systems; integration into existing; heat pump water; grade metering; field services; existing systems; control system design; commercial hvac; combiners; bacnet; energy saving solutions; saving solutions; control systems; critical applications; building owners; total; legacy; data centers; environments; food and beverage; control panels; wastewater; material handling; water pumping; solar and wind; beverage; automation systems; automation; heat pump; pv solar; revenue; pumping; programming; telecom; expansion; hvac; hospitals; system design; control system; water heaters; commissioning; energy saving; schools; grade; handling; oil and gas; pump; heaters; facility; centers; owners; solar systems; food; operators; controls; saving; critical</t>
  </si>
  <si>
    <t>0.00017474822071523983</t>
  </si>
  <si>
    <t>4645</t>
  </si>
  <si>
    <t>0.0003108481342535161</t>
  </si>
  <si>
    <t>3043</t>
  </si>
  <si>
    <t>1cfd03f8-e832-0390-4f5d-178009cf8115</t>
  </si>
  <si>
    <t>Aeracoop</t>
  </si>
  <si>
    <t>http://aeracoop.net/</t>
  </si>
  <si>
    <t>Aeracoop pursues the consolidation of free technologies to use socially airspace with UAVs or drones. Aeracoop They  are specialists in aerial R &amp; D, They create and collaborate on projects that use airspace to empower people and groups through Unmanned Aerial Vehicles, or Drones. From territory mapping, search and rescue operations, or ecoforensic research.</t>
  </si>
  <si>
    <t>airspace; rescue operations; pursues; empower people; consolidation; territory; collaborate; socially; empower; groups; specialists; search and rescue; rescue; search; unmanned aerial vehicles; aerial vehicles; uavs; mapping</t>
  </si>
  <si>
    <t>0.00031264978235675</t>
  </si>
  <si>
    <t>4488</t>
  </si>
  <si>
    <t>0.00031168360368789377</t>
  </si>
  <si>
    <t>Certain data and content provided by https://www.crunchbase.com/organization/aeracoop</t>
  </si>
  <si>
    <t>3044</t>
  </si>
  <si>
    <t>ef85d469ab0d6ffc581b932423d4b30f</t>
  </si>
  <si>
    <t>http://www.vitecgroup.com</t>
  </si>
  <si>
    <t>The Vitec Group plc designs, manufactures, and supplies products and services that enable end users to capture and share exceptional images for the broadcast and photographic markets worldwide. The company operates in two divisions, Broadcast and Photographic. The Broadcast division provides premium branded products for broadcasting, film, and video production for broadcasters and independent content creators, including education and religious establishments, corporate entities, and governmental bodies. This segment also provides equipment rental and technical solutions to television production teams, film crews, and corporate enterprises. The Photographic division provides premium photographic equipment and video cameras, and solutions to professional and non-professional image takers. This divisions photographic and video equipment consists primarily of camera supports, tripods, camera bags, lighting supports, LED lights, and lighting controls and filters, as well as accessories for action cameras, drones, and smartphones. The Vitec Group plc was founded in 1910 and is headquartered in Richmond, the United Kingdom.</t>
  </si>
  <si>
    <t>350801128</t>
  </si>
  <si>
    <t>VTC (London Stock Exchange); VTC (SWX Europe Limited); VTEP.F (Pink Sheets LLC)</t>
  </si>
  <si>
    <t>Vitec Group plc; Videocom division supplies; production equipment rentals; used production equipment; video content; mission-critical wireless communication; production systems design; law enforcement agencies; fiber optic broadcast; TV production teams; infrastructure solutions design; sales. broadcasting. photography; exceptional images; MAG market; Photographic markets; deployment services; equipment bags; video products; Services division; media industries; live events; non-professional users; religious entities; surveillance products; Imaging division; letter agencies; U.S. Department; space customers; film crews; technical support; workflow design; lighting supports; camera supports; tripods; segment; purpose; sharing; aerospace; government; company; capture; professionals; Justice; defense; accessories</t>
  </si>
  <si>
    <t>photographic; broadcast; mag; division; production equipment; agencies; video products; video equipment; tv production; tripods; surveillance products; supplies equipment; services division; segment supplies; sales and support; religious; professional users; professional audio; live events; letter; law enforcement agencies; justice; include major; equipment sales; equipment rental; enforcement agencies; division supplies; division offers; production systems; principally; markets worldwide; infrastructure solutions; broadcasting; audio and video; wireless communication; systems design; deployment; supports; content; producing; rentals; crews; divisions; fiber optic; chosen; mission critical; imaging; optic; workflow; entities; law enforcement; led lights; segment; enforcement; serving; exceptional; premium; law; bags; technical support; educational; sharing; rental; tv; purpose; engaged; department; fiber; event; teams; services include; audio; consists; products and services; corporate; events; professionals; images; live; media; defense; major; critical; photography; surveillance; wireless; capture</t>
  </si>
  <si>
    <t>0.000270485891875101</t>
  </si>
  <si>
    <t>0.00023877945708514211</t>
  </si>
  <si>
    <t>3045</t>
  </si>
  <si>
    <t>8c2203decd3d9e08cb5dcb9497d1ae0c</t>
  </si>
  <si>
    <t>enRoute Co., Ltd.</t>
  </si>
  <si>
    <t>http://enroute1.com</t>
  </si>
  <si>
    <t>enRoute Co., Ltd. manufactures drones with video broadcasting capability. The company was founded in 2006 and is headquartered in Fujimino, Japan. enRoute Co., Ltd. operates as a subsidiary of Satellite Network, Inc.</t>
  </si>
  <si>
    <t>Fujimino</t>
  </si>
  <si>
    <t>Saitama</t>
  </si>
  <si>
    <t>Satellite Network, Inc.</t>
  </si>
  <si>
    <t>SKY Perfect JSAT Holdings Inc.</t>
  </si>
  <si>
    <t>drone pilot training; industrial drawn-in loom; handling skills; general public; tip</t>
  </si>
  <si>
    <t>training school; pilot training school; feel free; drone pilot training; dron; pilot training; general public; participate; opens; drawn; drone pilot; master; feel; school; running; skills; handling; pilot; general</t>
  </si>
  <si>
    <t>0.0002878379754909257</t>
  </si>
  <si>
    <t>0.0002544252732768153</t>
  </si>
  <si>
    <t>3046</t>
  </si>
  <si>
    <t>6ee5a4022931dfa493e5320dda834be5</t>
  </si>
  <si>
    <t>Trading 247 Power Limited</t>
  </si>
  <si>
    <t>http://wptest.247-power.co.uk</t>
  </si>
  <si>
    <t>Trading 247 Power Limited, an electrical contractor, engages in the design, supply, and installation of solar photovoltaic (PV) panels in the United Kingdom. The company specializes in handling solar PV and solar thermal installations. It also handles contracts related to air source heat pumps, thermodynamic hot water, heat exchangers, electric vehicles, and LED lighting. The company was incorporated in 2011 and is headquartered in Southampton, United Kingdom. As of February 4, 2015, Trading 247 Power Limited operates as a subsidiary of Elliott Brothers Ltd.</t>
  </si>
  <si>
    <t>Elliott Brothers Ltd.</t>
  </si>
  <si>
    <t>thermal installations; solar thermal installations; pv and solar; electrical contractor; thermodynamic; air source heat; source heat pumps; handles; heat exchangers; air source; exchangers; source heat; trading; electric vehicles; contracts; installation of solar; contractor; led lighting; handling; heat pumps; hot water; solar thermal; specializes; solar photovoltaic; solar pv; hot; pumps</t>
  </si>
  <si>
    <t>0.000482517630654801</t>
  </si>
  <si>
    <t>0.00040259939833586956</t>
  </si>
  <si>
    <t>3047</t>
  </si>
  <si>
    <t>cc8d867b32ff6efbb0bcba7567b95dfa</t>
  </si>
  <si>
    <t>NovaSolar Limited</t>
  </si>
  <si>
    <t>http://www.novasolar.com</t>
  </si>
  <si>
    <t>NovaSolar Limited designs and manufactures amorphous Silicon (a-Si) thin film technologies for solar panels. The company was founded in 2010 and is based in Kwun Tong, Hong Kong.</t>
  </si>
  <si>
    <t>Kwun Tong</t>
  </si>
  <si>
    <t>thin film technologies; technologies for solar; film technologies; amorphous silicon; si; amorphous; designs and manufactures</t>
  </si>
  <si>
    <t>0.0006185639617689464</t>
  </si>
  <si>
    <t>0.00044637114614487</t>
  </si>
  <si>
    <t>3048</t>
  </si>
  <si>
    <t>ddd3c5d9168834cd2667688736e37e6b</t>
  </si>
  <si>
    <t>Systovi SAS</t>
  </si>
  <si>
    <t>http://www.systovi.com</t>
  </si>
  <si>
    <t>Systovi SAS designs and manufactures building integrated photovoltaic roof systems for residential, tertiary, agricultural, and industrial applications in France. It offers solar photovoltaic, solar aerovoltaic, and solar aerothermal systems; and a mobile application. The company sells its products through installers in France and internationally. Systovi SAS was founded in 2008 and is based in Saint-Herblain, France.</t>
  </si>
  <si>
    <t>Saint-Herblain</t>
  </si>
  <si>
    <t>6818591</t>
  </si>
  <si>
    <t>Ouest Croissance SCR; Idea Groupe, SA; CETIH</t>
  </si>
  <si>
    <t>CETIH</t>
  </si>
  <si>
    <t>photo voltaic; solar aero voltaic; solar photo voltaic; photo voltaic roof; photo voltaic systems; photo voltaic performance; self-consuming photo voltaic; aero thermal systems; solar solution; solar solution aero; innovative multi-energy solutions; roof systems; energy consumption; solar solution aerovoltaïque; innovative energy solutions; innovative multi energy; solar solution aerovoltaique; innovative renewable energy; thermal solar battery; intelligent weather service; industrial applications; energy autonomy; mobile application; solar power; mobile app; internal consumption; solar panels; company solution; Industrial firm; Pilot your energies; iPod touch; innovative products</t>
  </si>
  <si>
    <t>aero; integrated photo voltaic; integrated photo; innovative multi; solar solution; voltaic; photo voltaic; roof systems; volt; building integrated; photo; energy consumption; specializing; weather service; voltaic systems; voltaic roof; tertiary; systems for large; sys; sun solar; solutions for homes; solutions dedicated; remotely control; regulate; photo voltaic systems; photo voltaic roof; monitor the performance; manufactures innovative; manufacture of innovative; large installations; ipod touch; interventions; intelligent weather; innovative energy solutions; innovative energy; environmental impacts; developing innovative; design and production; built in system; building integrated photo; app that allows; solar photo voltaic; consumption; solar photo; solar battery; placing; habitat; consult; productions; ipod; energy solutions; thermal solar; building integrated photovoltaic; systems for residential; impacts; customer satisfaction; visualize; innovative products; designs and manufactures; mobile application; integrated photovoltaic; dedicated; mobile app; ipad; consuming; design and manufacture; thermal systems; compatibility; renewable energy systems; bases; bipv; autonomy; energies; supplying; satisfaction; ios; iphone; income; distance; firm; industrial applications; android; control system; bill; housing; optimize; compatible; requires; sells its products; remotely; touch; pilot; internal; connection; installers; view; savings; app; track; energy systems</t>
  </si>
  <si>
    <t>0.00048638307864524674</t>
  </si>
  <si>
    <t>10445</t>
  </si>
  <si>
    <t>0.000495812723759912</t>
  </si>
  <si>
    <t>3049</t>
  </si>
  <si>
    <t>eb601cdd-9c90-2f1f-46e3-7adec89fd00b</t>
  </si>
  <si>
    <t>Lanco Solar Energy Pvt Ltd</t>
  </si>
  <si>
    <t>http://www.lancosolar.com</t>
  </si>
  <si>
    <t>Solar modules manufacturer and supplier. Lanco Solar is a subsidiary of Lanco Infratech Ltd, established in 2008. To address the requirement of sustainable energy resources Lanco Group decided to build its business in solar energy. 
The company is a leading manufacturer and supplier of solar modules, off grid solar system, PV panel. Lanco Solar also deals in installation of solar panels for homes, residential solar energy system and rooftop solar panels.</t>
  </si>
  <si>
    <t>manufacturer and supplier; lanco; solar modules manufacturer; rooftop solar panels; residential solar energy; modules manufacturer; lanco solar; grid solar system; panels for homes; decided; supplier; supplier of solar; leading manufacturer; pv panel; deals; solar modules; requirement; rooftop solar; energy resources; solar energy system; sustainable energy; grid solar; installation of solar; residential solar; energy system; address; rooftop; solar system; resources; sustainable; homes</t>
  </si>
  <si>
    <t>0.0002480935686075647</t>
  </si>
  <si>
    <t>25233</t>
  </si>
  <si>
    <t>0.00026711036436899096</t>
  </si>
  <si>
    <t>Certain data and content provided by https://www.crunchbase.com/organization/lanco-solar-energy-pvt-ltd</t>
  </si>
  <si>
    <t>3050</t>
  </si>
  <si>
    <t>c4430182-2895-c9d7-9ae5-73c6dabf52f2</t>
  </si>
  <si>
    <t>http://csq1.org/worthwhile-ventures/</t>
  </si>
  <si>
    <t>We build self-sufficient, sustainable automated communities that build high-quality low-cost export wealth while we sleep. Worthwhile PLC builds WP Projects: the 250 Connected Smart Factories that robotically deliver the basics of an sustainable, automated society: 100 top-grocery foods, top-50 goods &amp; appliances, top-35 pharmaceuticals, housing, energy, and transportation (delivery, installation, and life-cycle-management). Take our video tour at http://csq1.org/worthwhile-ventures/
Cost-of-living within a Worthwhile Community is a fraction of today's conventional neighbourhood. This inflation hedge, makes pensions go farther, and creates a more equitable and comfortable community for everyone. 
This Engineering Organization, Capital Fund, and NFP Think-Tank CSQ Research, coordinate the construction of an automated society via Renewable Automation's supported by Transition Economics' #TEMature Government Policy. TE-Mature Policy are scientifically proven to reduce collapse-trending rates within 180 nations; see http://csq1.org/transition-economics-maturity-model/
Unlike typical narrow-focus point solutions, Worthwhile's socially responsible, sustainable, milestone-driven approach builds automation AND the needs of 970 workers (per million population) per month that lose incomes without supports. In the U.S, alone, $8 trillion is lost annually because 160 million people (40+%) are unable to contribute to wealth-creating exports - because families do not have the necessary support to contribute. Our "Right Plan" Experts at CSQ Research, build export economic injectors while we sleep; and give communities back these lost revenues.
Experts in Renewable Automation &amp; effective Government Policy:
*  Food &amp; Clean Water
*  Autonomous Delivery Vehicles &amp; Drones
*  Mining, Farming, Fishing, Forestry ...
*  Energy
*  Construction - Residential and Shared-Community
*  Manufacturing
*  Warehouse &amp; Sorting Automation
*  Artificial Intelligence
*  Automation Software (ERP, eCommerce, eBilling)
*  Government Policy Supports for Automation.</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</si>
  <si>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t>
  </si>
  <si>
    <t>government policy; policy; worthwhile; sleep; csq; wealth; society; lost; contribute; export; automation; video tour; unable; trillion; tour; top grocery; te; socially responsible; robotically; proven to reduce; pharmaceuticals; neighbourhood; nations; milestone; life cycle management; intelligence automation; inflation; incomes; hedge; grocery; goods appliances; foods; food delivery; farther; erp; energy construction; ecommerce; driven approach; cycle management; collapse; capital fund; build high; basics; autonomous delivery; automation software; food; revenues; clean water; communities; artificial intelligence; experts; supports; sorting; automated; sustainable; community; wp; socially; artificial; life cycle; comfortable; narrow; food processing; top; workers; mature; forestry; fishing; lose; fund; builds; families; economics; population; coordinate; warehouse; annually; sufficient; transition; factories; month; fraction; exports; shared; supported; responsible; tank; farming; organization; typical; living; rates; economic; capital; cycle; goods; housing; mining; internet of things; plan</t>
  </si>
  <si>
    <t>0.0003442313875022315</t>
  </si>
  <si>
    <t>73853</t>
  </si>
  <si>
    <t>0.00041145987211615965</t>
  </si>
  <si>
    <t>Certain data and content provided by https://www.crunchbase.com/organization/wpprojects</t>
  </si>
  <si>
    <t>3051</t>
  </si>
  <si>
    <t>d765fe46e8f5dbfe77fa90ffd212f032</t>
  </si>
  <si>
    <t>Corquimia Industrial S.L.</t>
  </si>
  <si>
    <t>http://www.corquimia.com</t>
  </si>
  <si>
    <t>Corquimia Industrial S.L. distributes chemical specialties for industrial, coating, and waste water treatment sectors in Spanish and Portuguese markets. The company offers coatings, inks, adhesives, and varnishes; and various products for the life sciences and industrial markets. It offers its products for coatings, adhesives, construction, restricted and unrestricted healthcare materials, led and fiber optics, inks, waste water treatment, laboratories, pharmacy, food chemistry, varnishes, lubricants, healthcare, detergency, photonics, molding, electronics, cosmetics, solar panels, leather, engineering, plastics, and drug delivery materials applications; and metallurgical, biomedical, petrochemical, paper, agrochemical, textile, aerospace, and aeronautic industry applications. Corquimia Industrial S.L. was founded in 2006 and is based in Barcelona, Spain.</t>
  </si>
  <si>
    <t>waste water treatment; varnishes; waste water; inks; adhesives; water treatment; healthcare; unrestricted; metallurgical; life sciences; leather; industry applications; cosmetics; agrochemical; aeronautic; coatings; spanish; industrial markets; drug; treatment; restricted; biomedical; waste; photonics; lubricants; fiber optics; sciences; textile; molding; petrochemical; chemistry; plastics; laboratories; paper; optics; fiber; coating; offers its products; food; specialties; sectors; chemical</t>
  </si>
  <si>
    <t>0.0002613415292174852</t>
  </si>
  <si>
    <t>0.00029052074963415066</t>
  </si>
  <si>
    <t>3052</t>
  </si>
  <si>
    <t>fdd995cdef262162ad04761847cb092d</t>
  </si>
  <si>
    <t>Jiangyin Jianghua Microelectronics Materials Co., Ltd</t>
  </si>
  <si>
    <t>http://www.jianghuamem.com</t>
  </si>
  <si>
    <t>Jiangyin Jianghua Microelectronics Materials Co., Ltd. manufactures and sells ultra-pure wet electronic chemicals for microelectronics and optoelectronics in China and internationally. It offers high purity reagents and photoresist reagents for use in semiconductors, crystalline silicon solar PVs, and flat panel displays; and wet electronic chemicals for use in the manufacturing process of LEDs, silicon products, lithium batteries, and magneto-optical products. The company supplies its products to semiconductor companies, as well as crystalline silicon solar energy companies and large-size LCD manufacturers under the Jianghua brand name. Jiangyin Jianghua Microelectronics Materials Co., Ltd. is based in Jiangyin, China.</t>
  </si>
  <si>
    <t>Jiangyin</t>
  </si>
  <si>
    <t>52737953</t>
  </si>
  <si>
    <t>603078 (Shanghai Stock Exchange)</t>
  </si>
  <si>
    <t>microelectronics; reagents; crystalline silicon solar; wet; silicon solar; chemicals; crystalline silicon; ultra pure; supplies its products; solar pvs; solar energy companies; silicon solar energy; pvs; optoelectronics; optical products; offers high; large size; lithium batteries; crystalline; energy companies; high purity; pure; purity; leds; flat panel displays; panel displays; manufacturing process; lithium; lcd; semiconductors; manufactures and sells; ultra; brand; displays; optical; flat panel; size</t>
  </si>
  <si>
    <t>0.0002815044231442002</t>
  </si>
  <si>
    <t>21306</t>
  </si>
  <si>
    <t>0.000259302552831113</t>
  </si>
  <si>
    <t>3053</t>
  </si>
  <si>
    <t>cc053f610a46b7e9f9dc1839b52166ff</t>
  </si>
  <si>
    <t>Smart Solar Ltd</t>
  </si>
  <si>
    <t>http://www.smartsolar.co.uk</t>
  </si>
  <si>
    <t>Smart Solar Ltd. manufactures solar powered products for the home and garden markets. It offers solar aquatics, such as solar powered fountains, water pumps, pond pumps, oxygenators, and flower stake lights. The company also provides solar water features, including birdbaths and fountains, and cascades; solar lighting, such as decorative, post, security, and string lights; and decorative solar products, including LED light strings, bistro sets, solar tables, and vent units. In addition, it offers garden non-solar products for driveways, patios, gardens, and inside the home. Further, the company provides replacement parts, including solar pumps and panels. It sells its products online, as well as through retailers, garden centers, catalogues, and e-commerce companies worldwide. Smart Solar Ltd. was incorporated in 2002 and is based in Eynsham, United Kingdom with additional offices in the United States, Germany, France, and China.</t>
  </si>
  <si>
    <t>Eynsham</t>
  </si>
  <si>
    <t>fountains; smart solar; garden; decorative; water features; stake; solar tables; solar powered products; powered products; pond; patios; manufactures solar powered; including led; flower; driveways; companies worldwide; catalogues; aquatics; solar products; strings; replacement parts; vent; solar pumps; gardens; pumps; solar powered; tables; led light; solar lighting; string; water pumps; products online; retailers; including solar; inside; sets; post; commerce; solar water; manufactures solar; sells its products; replacement; centers; offers solar; units</t>
  </si>
  <si>
    <t>0.0003639970114222573</t>
  </si>
  <si>
    <t>17353</t>
  </si>
  <si>
    <t>0.0003676104032541832</t>
  </si>
  <si>
    <t>Note: Certain data and content provided by S&amp;P Capital IQ</t>
  </si>
  <si>
    <t>Cluster</t>
  </si>
  <si>
    <t>Event ID</t>
  </si>
  <si>
    <t>Target Company ID</t>
  </si>
  <si>
    <t>Target Name</t>
  </si>
  <si>
    <t>Event Type</t>
  </si>
  <si>
    <t>Date of Funding Event</t>
  </si>
  <si>
    <t>Quarter of Funding Event</t>
  </si>
  <si>
    <t>Year of Funding Event</t>
  </si>
  <si>
    <t>Funding in USD</t>
  </si>
  <si>
    <t>Target HQ (Country)</t>
  </si>
  <si>
    <t>Target HQ (State)</t>
  </si>
  <si>
    <t>Target HQ (City)</t>
  </si>
  <si>
    <t>1804126</t>
  </si>
  <si>
    <t>502457a7-85e4-53ef-5629-cc9c4c910915</t>
  </si>
  <si>
    <t>ADPM Drones</t>
  </si>
  <si>
    <t>Private Investment</t>
  </si>
  <si>
    <t>2016-12-20</t>
  </si>
  <si>
    <t>114586</t>
  </si>
  <si>
    <t>e440a4e</t>
  </si>
  <si>
    <t>2017-02-28</t>
  </si>
  <si>
    <t>Undisclosed</t>
  </si>
  <si>
    <t>013095b</t>
  </si>
  <si>
    <t>ebe2790d-5461-2d31-439a-4fc9827814ae</t>
  </si>
  <si>
    <t>NearSat</t>
  </si>
  <si>
    <t>2017-01-01</t>
  </si>
  <si>
    <t>4a2fa06</t>
  </si>
  <si>
    <t>2016-08-23</t>
  </si>
  <si>
    <t>1f1bbad</t>
  </si>
  <si>
    <t>2015-01-05</t>
  </si>
  <si>
    <t>cb7daea</t>
  </si>
  <si>
    <t>2016-07-07</t>
  </si>
  <si>
    <t>1106501</t>
  </si>
  <si>
    <t>c3f64f2</t>
  </si>
  <si>
    <t>2016-12-13</t>
  </si>
  <si>
    <t>3727370</t>
  </si>
  <si>
    <t>925f42a</t>
  </si>
  <si>
    <t>2017-02-08</t>
  </si>
  <si>
    <t>2140182</t>
  </si>
  <si>
    <t>8094d36</t>
  </si>
  <si>
    <t>2015-10-01</t>
  </si>
  <si>
    <t>34129b2</t>
  </si>
  <si>
    <t>2016-10-12</t>
  </si>
  <si>
    <t>c139969</t>
  </si>
  <si>
    <t>865c24a8-0d2e-8876-5360-7b61dd9f5c2d</t>
  </si>
  <si>
    <t>Airlitix</t>
  </si>
  <si>
    <t>2017-06-07</t>
  </si>
  <si>
    <t>77000</t>
  </si>
  <si>
    <t>de33948</t>
  </si>
  <si>
    <t>2016-08-20</t>
  </si>
  <si>
    <t>7fd55dc</t>
  </si>
  <si>
    <t>2015-09-22</t>
  </si>
  <si>
    <t>bb5a0b8</t>
  </si>
  <si>
    <t>SafeSkies Systems</t>
  </si>
  <si>
    <t>2017-03-01</t>
  </si>
  <si>
    <t>efcbc25</t>
  </si>
  <si>
    <t>2015-06-01</t>
  </si>
  <si>
    <t>9ad3f12</t>
  </si>
  <si>
    <t>2015-09-01</t>
  </si>
  <si>
    <t>a51eedb</t>
  </si>
  <si>
    <t>2015-01-01</t>
  </si>
  <si>
    <t>5412a82</t>
  </si>
  <si>
    <t>2017-04-03</t>
  </si>
  <si>
    <t>f022cd0</t>
  </si>
  <si>
    <t>2016-09-30</t>
  </si>
  <si>
    <t>ec9cbf5</t>
  </si>
  <si>
    <t>2014-05-27</t>
  </si>
  <si>
    <t>436477</t>
  </si>
  <si>
    <t>176238e</t>
  </si>
  <si>
    <t>2016-06-04</t>
  </si>
  <si>
    <t>7eb6246</t>
  </si>
  <si>
    <t>2016-02-01</t>
  </si>
  <si>
    <t>15e5d3f</t>
  </si>
  <si>
    <t>2015-04-01</t>
  </si>
  <si>
    <t>8997</t>
  </si>
  <si>
    <t>d1b6aca</t>
  </si>
  <si>
    <t>2014-09-01</t>
  </si>
  <si>
    <t>9c51cc6</t>
  </si>
  <si>
    <t>2017-03-06</t>
  </si>
  <si>
    <t>0af66e9</t>
  </si>
  <si>
    <t>2016-03-10</t>
  </si>
  <si>
    <t>4b838bd</t>
  </si>
  <si>
    <t>2014-06-12</t>
  </si>
  <si>
    <t>c2661d3</t>
  </si>
  <si>
    <t>2015-03-04</t>
  </si>
  <si>
    <t>ce88a8a</t>
  </si>
  <si>
    <t>2016-03-30</t>
  </si>
  <si>
    <t>9dc327a</t>
  </si>
  <si>
    <t>2015-08-20</t>
  </si>
  <si>
    <t>5998a41</t>
  </si>
  <si>
    <t>5067fc4</t>
  </si>
  <si>
    <t>2016-08-01</t>
  </si>
  <si>
    <t>924953c</t>
  </si>
  <si>
    <t>2016-05-03</t>
  </si>
  <si>
    <t>48ce206</t>
  </si>
  <si>
    <t>2017-01-10</t>
  </si>
  <si>
    <t>85e6fcc</t>
  </si>
  <si>
    <t>83313cc1-85ba-0c60-d5af-f9f08ff8e726</t>
  </si>
  <si>
    <t>Xeniapp Inc</t>
  </si>
  <si>
    <t>2017-08-08</t>
  </si>
  <si>
    <t>722a4dd</t>
  </si>
  <si>
    <t>3dccdd8</t>
  </si>
  <si>
    <t>2016-07-01</t>
  </si>
  <si>
    <t>fa64483</t>
  </si>
  <si>
    <t>2012-11-21</t>
  </si>
  <si>
    <t>55f8b91</t>
  </si>
  <si>
    <t>2017-01-15</t>
  </si>
  <si>
    <t>c17c748</t>
  </si>
  <si>
    <t>2016-11-02</t>
  </si>
  <si>
    <t>425725</t>
  </si>
  <si>
    <t>ba26f42</t>
  </si>
  <si>
    <t>2015-06-05</t>
  </si>
  <si>
    <t>c8e4017</t>
  </si>
  <si>
    <t>2016-04-05</t>
  </si>
  <si>
    <t>56870</t>
  </si>
  <si>
    <t>7225c28</t>
  </si>
  <si>
    <t>c5782b48bf2b74b3d1ed7978d2984e2c</t>
  </si>
  <si>
    <t>Fathom Drones Inc</t>
  </si>
  <si>
    <t>2017-09-25</t>
  </si>
  <si>
    <t>1069992</t>
  </si>
  <si>
    <t>6f91215</t>
  </si>
  <si>
    <t>2015-05-29</t>
  </si>
  <si>
    <t>df1c686</t>
  </si>
  <si>
    <t>2015-09-18</t>
  </si>
  <si>
    <t>39c856a</t>
  </si>
  <si>
    <t>2016-10-20</t>
  </si>
  <si>
    <t>f48b972</t>
  </si>
  <si>
    <t>88903eb</t>
  </si>
  <si>
    <t>2016-11-07</t>
  </si>
  <si>
    <t>6e659ed</t>
  </si>
  <si>
    <t>2014-05-01</t>
  </si>
  <si>
    <t>9167146</t>
  </si>
  <si>
    <t>0b0c340</t>
  </si>
  <si>
    <t>2016-05-16</t>
  </si>
  <si>
    <t>9543b21</t>
  </si>
  <si>
    <t>2017-03-16</t>
  </si>
  <si>
    <t>7e07308</t>
  </si>
  <si>
    <t>2017-06-28</t>
  </si>
  <si>
    <t>b625984</t>
  </si>
  <si>
    <t>2017-09-27</t>
  </si>
  <si>
    <t>241fac2</t>
  </si>
  <si>
    <t>2014-09-10</t>
  </si>
  <si>
    <t>1e5540f</t>
  </si>
  <si>
    <t>2016-11-11</t>
  </si>
  <si>
    <t>f18d5e7</t>
  </si>
  <si>
    <t>2016-10-01</t>
  </si>
  <si>
    <t>d02e6d4</t>
  </si>
  <si>
    <t>2014-11-23</t>
  </si>
  <si>
    <t>ec5a388</t>
  </si>
  <si>
    <t>2016-09-28</t>
  </si>
  <si>
    <t>736a07d</t>
  </si>
  <si>
    <t>2016-07-13</t>
  </si>
  <si>
    <t>61645bf</t>
  </si>
  <si>
    <t>2017-02-02</t>
  </si>
  <si>
    <t>5caefb6</t>
  </si>
  <si>
    <t>2016-03-21</t>
  </si>
  <si>
    <t>349b831</t>
  </si>
  <si>
    <t>2016-02-18</t>
  </si>
  <si>
    <t>9ecce10</t>
  </si>
  <si>
    <t>8e53ebf</t>
  </si>
  <si>
    <t>2016-08-19</t>
  </si>
  <si>
    <t>900000</t>
  </si>
  <si>
    <t>5ee9a8b</t>
  </si>
  <si>
    <t>e1c59708ade9caa2b64cb579b97fd077</t>
  </si>
  <si>
    <t>Skyways</t>
  </si>
  <si>
    <t>2017-06-30</t>
  </si>
  <si>
    <t>a23687e</t>
  </si>
  <si>
    <t>2017-04-12</t>
  </si>
  <si>
    <t>00a7b0c</t>
  </si>
  <si>
    <t>1e3d978b-bfe0-4ed9-8e4f-cfaa0728248a</t>
  </si>
  <si>
    <t>Tachyon Oil and Gas</t>
  </si>
  <si>
    <t>2017-10-01</t>
  </si>
  <si>
    <t>Spring</t>
  </si>
  <si>
    <t>24792a8</t>
  </si>
  <si>
    <t>2016-04-29</t>
  </si>
  <si>
    <t>3425769</t>
  </si>
  <si>
    <t>2014-06-01</t>
  </si>
  <si>
    <t>8a7fb95</t>
  </si>
  <si>
    <t>2015-11-30</t>
  </si>
  <si>
    <t>a2c966b</t>
  </si>
  <si>
    <t>2015-12-18</t>
  </si>
  <si>
    <t>4ce5617</t>
  </si>
  <si>
    <t>2015-12-11</t>
  </si>
  <si>
    <t>10996ea</t>
  </si>
  <si>
    <t>7afbb5de-e15b-ec27-936f-7516a257e62d</t>
  </si>
  <si>
    <t>Strayos</t>
  </si>
  <si>
    <t>2017-02-15</t>
  </si>
  <si>
    <t>Saint Louis</t>
  </si>
  <si>
    <t>7274bd4</t>
  </si>
  <si>
    <t>2016-09-27</t>
  </si>
  <si>
    <t>8704601</t>
  </si>
  <si>
    <t>2015-10-02</t>
  </si>
  <si>
    <t>738958</t>
  </si>
  <si>
    <t>f43fd91</t>
  </si>
  <si>
    <t>2015-02-26</t>
  </si>
  <si>
    <t>39184</t>
  </si>
  <si>
    <t>3db72de</t>
  </si>
  <si>
    <t>2015-09-20</t>
  </si>
  <si>
    <t>757a025</t>
  </si>
  <si>
    <t>9c9d1cde-56b7-4510-f35e-a1c1d3058751</t>
  </si>
  <si>
    <t>DroneUA</t>
  </si>
  <si>
    <t>268dc46</t>
  </si>
  <si>
    <t>2016-01-01</t>
  </si>
  <si>
    <t>79fc2b5</t>
  </si>
  <si>
    <t>2017-03-31</t>
  </si>
  <si>
    <t>955758</t>
  </si>
  <si>
    <t>8ba0fef</t>
  </si>
  <si>
    <t>2015-11-01</t>
  </si>
  <si>
    <t>b950232</t>
  </si>
  <si>
    <t>2014-01-01</t>
  </si>
  <si>
    <t>a1f369b</t>
  </si>
  <si>
    <t>2015-09-09</t>
  </si>
  <si>
    <t>d484084</t>
  </si>
  <si>
    <t>2016-12-08</t>
  </si>
  <si>
    <t>17b71b5</t>
  </si>
  <si>
    <t>2016-06-30</t>
  </si>
  <si>
    <t>5ef6b3f</t>
  </si>
  <si>
    <t>2016-01-29</t>
  </si>
  <si>
    <t>e7e3333</t>
  </si>
  <si>
    <t>2015-09-02</t>
  </si>
  <si>
    <t>1010000</t>
  </si>
  <si>
    <t>58dc8eb</t>
  </si>
  <si>
    <t>2015-07-11</t>
  </si>
  <si>
    <t>6971831</t>
  </si>
  <si>
    <t>2016-04-04</t>
  </si>
  <si>
    <t>146352d</t>
  </si>
  <si>
    <t>f4829569-5294-6008-e732-61d4d338b10d</t>
  </si>
  <si>
    <t>Neat Brands LLC</t>
  </si>
  <si>
    <t>2015-02-15</t>
  </si>
  <si>
    <t>fdfb3ff</t>
  </si>
  <si>
    <t>2016-08-31</t>
  </si>
  <si>
    <t>fb18a62</t>
  </si>
  <si>
    <t>2017-05-25</t>
  </si>
  <si>
    <t>48a6911</t>
  </si>
  <si>
    <t>2016-05-13</t>
  </si>
  <si>
    <t>86a3a5e</t>
  </si>
  <si>
    <t>68676be</t>
  </si>
  <si>
    <t>2015-11-17</t>
  </si>
  <si>
    <t>0181370</t>
  </si>
  <si>
    <t>2016-04-11</t>
  </si>
  <si>
    <t>3386657</t>
  </si>
  <si>
    <t>7f90488</t>
  </si>
  <si>
    <t>2015-06-28</t>
  </si>
  <si>
    <t>740000</t>
  </si>
  <si>
    <t>349677a</t>
  </si>
  <si>
    <t>2016-12-31</t>
  </si>
  <si>
    <t>209f0f5</t>
  </si>
  <si>
    <t>2015-07-30</t>
  </si>
  <si>
    <t>c440a71</t>
  </si>
  <si>
    <t>98e977f</t>
  </si>
  <si>
    <t>7695bd05-34f9-52ed-ce66-ef4c3bad5ec4</t>
  </si>
  <si>
    <t>FlockCover</t>
  </si>
  <si>
    <t>437a168</t>
  </si>
  <si>
    <t>2016-12-21</t>
  </si>
  <si>
    <t>123565</t>
  </si>
  <si>
    <t>459fafa</t>
  </si>
  <si>
    <t>2016-12-14</t>
  </si>
  <si>
    <t>507674</t>
  </si>
  <si>
    <t>3cfd850</t>
  </si>
  <si>
    <t>2015-05-11</t>
  </si>
  <si>
    <t>53000</t>
  </si>
  <si>
    <t>e18b49b</t>
  </si>
  <si>
    <t>2016-03-06</t>
  </si>
  <si>
    <t>206000</t>
  </si>
  <si>
    <t>cf7f104</t>
  </si>
  <si>
    <t>2016-09-29</t>
  </si>
  <si>
    <t>d22b674</t>
  </si>
  <si>
    <t>2015-11-02</t>
  </si>
  <si>
    <t>f5517fd</t>
  </si>
  <si>
    <t>2013-11-20</t>
  </si>
  <si>
    <t>146da98</t>
  </si>
  <si>
    <t>2015-08-03</t>
  </si>
  <si>
    <t>3cb9857</t>
  </si>
  <si>
    <t>3135466</t>
  </si>
  <si>
    <t>35861d2</t>
  </si>
  <si>
    <t>2016-10-26</t>
  </si>
  <si>
    <t>10626004</t>
  </si>
  <si>
    <t>a291add</t>
  </si>
  <si>
    <t>2014-10-01</t>
  </si>
  <si>
    <t>39240</t>
  </si>
  <si>
    <t>6e70059</t>
  </si>
  <si>
    <t>2017-05-22</t>
  </si>
  <si>
    <t>0cbd26e</t>
  </si>
  <si>
    <t>2015-06-15</t>
  </si>
  <si>
    <t>406000</t>
  </si>
  <si>
    <t>490c7b1</t>
  </si>
  <si>
    <t>2017-03-15</t>
  </si>
  <si>
    <t>9ffe787</t>
  </si>
  <si>
    <t>2016-11-21</t>
  </si>
  <si>
    <t>9ab631d</t>
  </si>
  <si>
    <t>2016-06-20</t>
  </si>
  <si>
    <t>4da8eb5</t>
  </si>
  <si>
    <t>2015-03-31</t>
  </si>
  <si>
    <t>3fa677d</t>
  </si>
  <si>
    <t>39f5e5b</t>
  </si>
  <si>
    <t>2015-09-29</t>
  </si>
  <si>
    <t>950000</t>
  </si>
  <si>
    <t>57e7f61</t>
  </si>
  <si>
    <t>2017-10-27</t>
  </si>
  <si>
    <t>5842bb3</t>
  </si>
  <si>
    <t>Morristown</t>
  </si>
  <si>
    <t>e99fbdb</t>
  </si>
  <si>
    <t>2015-01-14</t>
  </si>
  <si>
    <t>5ed361c</t>
  </si>
  <si>
    <t>2016-05-20</t>
  </si>
  <si>
    <t>e733b40</t>
  </si>
  <si>
    <t>2016-09-26</t>
  </si>
  <si>
    <t>6540bd9</t>
  </si>
  <si>
    <t>97a0f0c</t>
  </si>
  <si>
    <t>2015-03-05</t>
  </si>
  <si>
    <t>c4f9da7</t>
  </si>
  <si>
    <t>2015-01-23</t>
  </si>
  <si>
    <t>1e4d002</t>
  </si>
  <si>
    <t>825e43e4-370b-841b-8811-01428dce4a29</t>
  </si>
  <si>
    <t>Optiplane drone systems</t>
  </si>
  <si>
    <t>2015-08-17</t>
  </si>
  <si>
    <t>19036a6</t>
  </si>
  <si>
    <t>2015-07-10</t>
  </si>
  <si>
    <t>01aa960</t>
  </si>
  <si>
    <t>4b963b7</t>
  </si>
  <si>
    <t>2015-02-13</t>
  </si>
  <si>
    <t>33aaf35</t>
  </si>
  <si>
    <t>2015-01-15</t>
  </si>
  <si>
    <t>bb8cad1</t>
  </si>
  <si>
    <t>18000000</t>
  </si>
  <si>
    <t>3b13780</t>
  </si>
  <si>
    <t>2016-11-09</t>
  </si>
  <si>
    <t>1393d10</t>
  </si>
  <si>
    <t>2012-12-31</t>
  </si>
  <si>
    <t>f781549</t>
  </si>
  <si>
    <t>2017-08-09</t>
  </si>
  <si>
    <t>4b2ff1d</t>
  </si>
  <si>
    <t>2016-12-01</t>
  </si>
  <si>
    <t>0164be8</t>
  </si>
  <si>
    <t>2017-04-04</t>
  </si>
  <si>
    <t>2a53844</t>
  </si>
  <si>
    <t>74dcc66</t>
  </si>
  <si>
    <t>2017-06-05</t>
  </si>
  <si>
    <t>4acdd8e</t>
  </si>
  <si>
    <t>156639d</t>
  </si>
  <si>
    <t>2015-12-08</t>
  </si>
  <si>
    <t>4fe0e62</t>
  </si>
  <si>
    <t>53ba833</t>
  </si>
  <si>
    <t>2016-01-15</t>
  </si>
  <si>
    <t>bdcb70b</t>
  </si>
  <si>
    <t>2015-01-20</t>
  </si>
  <si>
    <t>570156b</t>
  </si>
  <si>
    <t>2017-02-06</t>
  </si>
  <si>
    <t>2c6340a</t>
  </si>
  <si>
    <t>2016-01-26</t>
  </si>
  <si>
    <t>cf2289e</t>
  </si>
  <si>
    <t>d531b98</t>
  </si>
  <si>
    <t>2016-02-22</t>
  </si>
  <si>
    <t>5ccb79d</t>
  </si>
  <si>
    <t>2016-12-05</t>
  </si>
  <si>
    <t>ce8dec1</t>
  </si>
  <si>
    <t>2016-09-05</t>
  </si>
  <si>
    <t>4f774e4</t>
  </si>
  <si>
    <t>6b89585b-e05c-f615-a623-b584cd9bebf3</t>
  </si>
  <si>
    <t>Betterview</t>
  </si>
  <si>
    <t>70fba8d</t>
  </si>
  <si>
    <t>2016-02-23</t>
  </si>
  <si>
    <t>eaf369e</t>
  </si>
  <si>
    <t>2017-09-05</t>
  </si>
  <si>
    <t>2a07366</t>
  </si>
  <si>
    <t>437103e</t>
  </si>
  <si>
    <t>2014-12-30</t>
  </si>
  <si>
    <t>68b94d7</t>
  </si>
  <si>
    <t>2015-02-20</t>
  </si>
  <si>
    <t>56e204f</t>
  </si>
  <si>
    <t>2016-09-02</t>
  </si>
  <si>
    <t>fd10786</t>
  </si>
  <si>
    <t>2015-12-07</t>
  </si>
  <si>
    <t>f8d9cc0</t>
  </si>
  <si>
    <t>2015-11-05</t>
  </si>
  <si>
    <t>ffd2358</t>
  </si>
  <si>
    <t>2017-03-17</t>
  </si>
  <si>
    <t>30651</t>
  </si>
  <si>
    <t>12f4d46</t>
  </si>
  <si>
    <t>2014-03-17</t>
  </si>
  <si>
    <t>1f2d662</t>
  </si>
  <si>
    <t>2017-02-13</t>
  </si>
  <si>
    <t>84c99c4</t>
  </si>
  <si>
    <t>2017-01-11</t>
  </si>
  <si>
    <t>0356aec</t>
  </si>
  <si>
    <t>2015-04-28</t>
  </si>
  <si>
    <t>2961013</t>
  </si>
  <si>
    <t>b41732c</t>
  </si>
  <si>
    <t>2016-05-10</t>
  </si>
  <si>
    <t>31d92d1</t>
  </si>
  <si>
    <t>2016-01-27</t>
  </si>
  <si>
    <t>73033e2</t>
  </si>
  <si>
    <t>2017-07-21</t>
  </si>
  <si>
    <t>cfd6128</t>
  </si>
  <si>
    <t>2017-02-27</t>
  </si>
  <si>
    <t>39737f3</t>
  </si>
  <si>
    <t>2015-06-29</t>
  </si>
  <si>
    <t>2d0134e</t>
  </si>
  <si>
    <t>2013-06-27</t>
  </si>
  <si>
    <t>44329ff</t>
  </si>
  <si>
    <t>2015-02-24</t>
  </si>
  <si>
    <t>cd764e1</t>
  </si>
  <si>
    <t>2016-06-03</t>
  </si>
  <si>
    <t>b4024f9</t>
  </si>
  <si>
    <t>2013-11-19</t>
  </si>
  <si>
    <t>577ce34</t>
  </si>
  <si>
    <t>2016-03-01</t>
  </si>
  <si>
    <t>c8e8d97</t>
  </si>
  <si>
    <t>2015-04-10</t>
  </si>
  <si>
    <t>24a5cdd</t>
  </si>
  <si>
    <t>3ec8f5b</t>
  </si>
  <si>
    <t>439ceae1eb40391e9a12ad2a6dae4e30</t>
  </si>
  <si>
    <t>FlyNex GmbH</t>
  </si>
  <si>
    <t>2017-08-10</t>
  </si>
  <si>
    <t>cbf08f2</t>
  </si>
  <si>
    <t>cfb15bd</t>
  </si>
  <si>
    <t>2015-08-24</t>
  </si>
  <si>
    <t>c9da90b</t>
  </si>
  <si>
    <t>2016-06-06</t>
  </si>
  <si>
    <t>6f46193</t>
  </si>
  <si>
    <t>2016-11-01</t>
  </si>
  <si>
    <t>6cabe0c</t>
  </si>
  <si>
    <t>2017-06-22</t>
  </si>
  <si>
    <t>1892909</t>
  </si>
  <si>
    <t>2017-06-10</t>
  </si>
  <si>
    <t>7904c51</t>
  </si>
  <si>
    <t>2014-06-25</t>
  </si>
  <si>
    <t>560fd88</t>
  </si>
  <si>
    <t>2016-12-02</t>
  </si>
  <si>
    <t>1faad60</t>
  </si>
  <si>
    <t>1b72976a-17da-9573-b414-04338a8fd039</t>
  </si>
  <si>
    <t>PIXEVIA</t>
  </si>
  <si>
    <t>0606d94</t>
  </si>
  <si>
    <t>2015-02-19</t>
  </si>
  <si>
    <t>9fb5293</t>
  </si>
  <si>
    <t>2015-09-03</t>
  </si>
  <si>
    <t>bb05ff2</t>
  </si>
  <si>
    <t>2016-11-04</t>
  </si>
  <si>
    <t>bafda3e</t>
  </si>
  <si>
    <t>2017-07-17</t>
  </si>
  <si>
    <t>072c332</t>
  </si>
  <si>
    <t>2013-12-23</t>
  </si>
  <si>
    <t>3cc5153</t>
  </si>
  <si>
    <t>2016-11-30</t>
  </si>
  <si>
    <t>3171247</t>
  </si>
  <si>
    <t>2a305f4</t>
  </si>
  <si>
    <t>2014-11-07</t>
  </si>
  <si>
    <t>561272</t>
  </si>
  <si>
    <t>00a43f5</t>
  </si>
  <si>
    <t>2015-12-29</t>
  </si>
  <si>
    <t>659a408</t>
  </si>
  <si>
    <t>2017-07-07</t>
  </si>
  <si>
    <t>368d46b</t>
  </si>
  <si>
    <t>2015-11-11</t>
  </si>
  <si>
    <t>2a4b657</t>
  </si>
  <si>
    <t>3350000</t>
  </si>
  <si>
    <t>3eb9076</t>
  </si>
  <si>
    <t>2017-01-03</t>
  </si>
  <si>
    <t>bb97951</t>
  </si>
  <si>
    <t>2015-05-26</t>
  </si>
  <si>
    <t>37ae192</t>
  </si>
  <si>
    <t>2017-04-23</t>
  </si>
  <si>
    <t>3c7ad64</t>
  </si>
  <si>
    <t>2015-09-08</t>
  </si>
  <si>
    <t>21893</t>
  </si>
  <si>
    <t>7ad6787</t>
  </si>
  <si>
    <t>2015-12-16</t>
  </si>
  <si>
    <t>32839</t>
  </si>
  <si>
    <t>ad41774</t>
  </si>
  <si>
    <t>aef925c</t>
  </si>
  <si>
    <t>2016-07-02</t>
  </si>
  <si>
    <t>74f8ce4</t>
  </si>
  <si>
    <t>2016-12-30</t>
  </si>
  <si>
    <t>c756131</t>
  </si>
  <si>
    <t>2015-09-30</t>
  </si>
  <si>
    <t>89bc039</t>
  </si>
  <si>
    <t>2017-07-31</t>
  </si>
  <si>
    <t>bdb3216</t>
  </si>
  <si>
    <t>2015-02-28</t>
  </si>
  <si>
    <t>5e9e28a</t>
  </si>
  <si>
    <t>2016-05-23</t>
  </si>
  <si>
    <t>a4b62ad</t>
  </si>
  <si>
    <t>2016-10-31</t>
  </si>
  <si>
    <t>c45f1b4</t>
  </si>
  <si>
    <t>2fe4cbe</t>
  </si>
  <si>
    <t>2017-09-01</t>
  </si>
  <si>
    <t>04f668a</t>
  </si>
  <si>
    <t>2017-01-19</t>
  </si>
  <si>
    <t>e659694</t>
  </si>
  <si>
    <t>2017-01-18</t>
  </si>
  <si>
    <t>e52e216</t>
  </si>
  <si>
    <t>e8d8211</t>
  </si>
  <si>
    <t>2017-10-09</t>
  </si>
  <si>
    <t>9485c0d</t>
  </si>
  <si>
    <t>572f6c0</t>
  </si>
  <si>
    <t>2017-01-23</t>
  </si>
  <si>
    <t>9989027</t>
  </si>
  <si>
    <t>2017-03-30</t>
  </si>
  <si>
    <t>2880161</t>
  </si>
  <si>
    <t>2016-02-02</t>
  </si>
  <si>
    <t>ddb1b1d</t>
  </si>
  <si>
    <t>1000058</t>
  </si>
  <si>
    <t>9a2a104</t>
  </si>
  <si>
    <t>2013-02-15</t>
  </si>
  <si>
    <t>950dc05</t>
  </si>
  <si>
    <t>2014-04-15</t>
  </si>
  <si>
    <t>906d732</t>
  </si>
  <si>
    <t>2015-07-24</t>
  </si>
  <si>
    <t>d157b4d</t>
  </si>
  <si>
    <t>2017-08-02</t>
  </si>
  <si>
    <t>11999995</t>
  </si>
  <si>
    <t>86da07b</t>
  </si>
  <si>
    <t>2016-11-10</t>
  </si>
  <si>
    <t>934dcb1</t>
  </si>
  <si>
    <t>2016-03-24</t>
  </si>
  <si>
    <t>c68a426</t>
  </si>
  <si>
    <t>2012-11-23</t>
  </si>
  <si>
    <t>0ef4844</t>
  </si>
  <si>
    <t>2017-03-29</t>
  </si>
  <si>
    <t>bde8577</t>
  </si>
  <si>
    <t>2015-08-25</t>
  </si>
  <si>
    <t>2000009</t>
  </si>
  <si>
    <t>c492582</t>
  </si>
  <si>
    <t>12950030</t>
  </si>
  <si>
    <t>10a97e4</t>
  </si>
  <si>
    <t>2017-06-12</t>
  </si>
  <si>
    <t>11507af</t>
  </si>
  <si>
    <t>2015-08-12</t>
  </si>
  <si>
    <t>8d7627a</t>
  </si>
  <si>
    <t>2016-09-14</t>
  </si>
  <si>
    <t>608d703</t>
  </si>
  <si>
    <t>2016-01-08</t>
  </si>
  <si>
    <t>9353249</t>
  </si>
  <si>
    <t>c36e4c0</t>
  </si>
  <si>
    <t>2016-12-06</t>
  </si>
  <si>
    <t>031c085</t>
  </si>
  <si>
    <t>2017-06-26</t>
  </si>
  <si>
    <t>e9d65df</t>
  </si>
  <si>
    <t>2016-01-07</t>
  </si>
  <si>
    <t>ce94a2c</t>
  </si>
  <si>
    <t>2016-03-16</t>
  </si>
  <si>
    <t>88ff9d0</t>
  </si>
  <si>
    <t>4b545cc</t>
  </si>
  <si>
    <t>2017-04-11</t>
  </si>
  <si>
    <t>1069999</t>
  </si>
  <si>
    <t>7edd942</t>
  </si>
  <si>
    <t>2016-07-22</t>
  </si>
  <si>
    <t>7b4a235</t>
  </si>
  <si>
    <t>ad9eda72-29a8-21ac-7ed4-eb1543257d5d</t>
  </si>
  <si>
    <t>Sixdof Space</t>
  </si>
  <si>
    <t>2017-04-05</t>
  </si>
  <si>
    <t>af6cfab</t>
  </si>
  <si>
    <t>9ab1ff40-0200-cfb9-260b-9033e9f4b707</t>
  </si>
  <si>
    <t>Epilog Imaging Systems</t>
  </si>
  <si>
    <t>79e903d</t>
  </si>
  <si>
    <t>cb3adbf</t>
  </si>
  <si>
    <t>2017-07-12</t>
  </si>
  <si>
    <t>f317a73</t>
  </si>
  <si>
    <t>2017-01-31</t>
  </si>
  <si>
    <t>67f841c</t>
  </si>
  <si>
    <t>2016-05-31</t>
  </si>
  <si>
    <t>976580e</t>
  </si>
  <si>
    <t>2016-06-21</t>
  </si>
  <si>
    <t>219984c</t>
  </si>
  <si>
    <t>2014-10-14</t>
  </si>
  <si>
    <t>12352614</t>
  </si>
  <si>
    <t>f3723e3</t>
  </si>
  <si>
    <t>2015-08-26</t>
  </si>
  <si>
    <t>157a618</t>
  </si>
  <si>
    <t>2017-09-07</t>
  </si>
  <si>
    <t>32500000</t>
  </si>
  <si>
    <t>00bba3f</t>
  </si>
  <si>
    <t>7d9b71a</t>
  </si>
  <si>
    <t>f6d028ce-6a7b-e6d6-992a-f1b3424fa94f</t>
  </si>
  <si>
    <t>AERIAL</t>
  </si>
  <si>
    <t>3b3640d</t>
  </si>
  <si>
    <t>ae4920e</t>
  </si>
  <si>
    <t>2016-02-29</t>
  </si>
  <si>
    <t>adf67de</t>
  </si>
  <si>
    <t>b5471a0</t>
  </si>
  <si>
    <t>2014-12-09</t>
  </si>
  <si>
    <t>38d3b95</t>
  </si>
  <si>
    <t>2013-11-27</t>
  </si>
  <si>
    <t>79069cc</t>
  </si>
  <si>
    <t>b4a8bb6</t>
  </si>
  <si>
    <t>2015-07-23</t>
  </si>
  <si>
    <t>8123de1</t>
  </si>
  <si>
    <t>2016-03-07</t>
  </si>
  <si>
    <t>f9885df</t>
  </si>
  <si>
    <t>2017-03-02</t>
  </si>
  <si>
    <t>b6acb1d</t>
  </si>
  <si>
    <t>57f9119</t>
  </si>
  <si>
    <t>2013-12-31</t>
  </si>
  <si>
    <t>908a9e0</t>
  </si>
  <si>
    <t>2013-12-11</t>
  </si>
  <si>
    <t>2f52fde</t>
  </si>
  <si>
    <t>2015-07-07</t>
  </si>
  <si>
    <t>e0a8e86</t>
  </si>
  <si>
    <t>2015-11-06</t>
  </si>
  <si>
    <t>6bad5bf</t>
  </si>
  <si>
    <t>2014-11-24</t>
  </si>
  <si>
    <t>ce4ffc9</t>
  </si>
  <si>
    <t>2015-06-30</t>
  </si>
  <si>
    <t>c56a04d</t>
  </si>
  <si>
    <t>2015-09-10</t>
  </si>
  <si>
    <t>09f0951</t>
  </si>
  <si>
    <t>2015-06-17</t>
  </si>
  <si>
    <t>1bbdaf3</t>
  </si>
  <si>
    <t>2013-01-29</t>
  </si>
  <si>
    <t>bf75d4e</t>
  </si>
  <si>
    <t>2015-07-13</t>
  </si>
  <si>
    <t>c13a5c4</t>
  </si>
  <si>
    <t>e7a8ed1</t>
  </si>
  <si>
    <t>2014-03-27</t>
  </si>
  <si>
    <t>73a0251</t>
  </si>
  <si>
    <t>2016-03-05</t>
  </si>
  <si>
    <t>3f6c4af</t>
  </si>
  <si>
    <t>2017-01-05</t>
  </si>
  <si>
    <t>1a5d243</t>
  </si>
  <si>
    <t>d0f190e</t>
  </si>
  <si>
    <t>2014-12-10</t>
  </si>
  <si>
    <t>8eda937</t>
  </si>
  <si>
    <t>2015-11-09</t>
  </si>
  <si>
    <t>90d3780</t>
  </si>
  <si>
    <t>2014-12-15</t>
  </si>
  <si>
    <t>f9dfc5e</t>
  </si>
  <si>
    <t>e4658ca</t>
  </si>
  <si>
    <t>2016-09-22</t>
  </si>
  <si>
    <t>195336a</t>
  </si>
  <si>
    <t>2014-08-27</t>
  </si>
  <si>
    <t>f54ab28</t>
  </si>
  <si>
    <t>2014-06-03</t>
  </si>
  <si>
    <t>3a6e740</t>
  </si>
  <si>
    <t>2014-05-02</t>
  </si>
  <si>
    <t>ef0f2db</t>
  </si>
  <si>
    <t>2015-06-02</t>
  </si>
  <si>
    <t>107b4fe</t>
  </si>
  <si>
    <t>289be8d</t>
  </si>
  <si>
    <t>2015-12-15</t>
  </si>
  <si>
    <t>6fc0619</t>
  </si>
  <si>
    <t>3e35ed0</t>
  </si>
  <si>
    <t>2015-01-17</t>
  </si>
  <si>
    <t>d9c8e85</t>
  </si>
  <si>
    <t>2015-02-02</t>
  </si>
  <si>
    <t>e756f79</t>
  </si>
  <si>
    <t>2013-07-23</t>
  </si>
  <si>
    <t>710000</t>
  </si>
  <si>
    <t>e52eda7</t>
  </si>
  <si>
    <t>2017-10-13</t>
  </si>
  <si>
    <t>8ab6ca9</t>
  </si>
  <si>
    <t>2014-09-05</t>
  </si>
  <si>
    <t>6303d53</t>
  </si>
  <si>
    <t>2015-08-28</t>
  </si>
  <si>
    <t>687500</t>
  </si>
  <si>
    <t>723e274</t>
  </si>
  <si>
    <t>Pixelplus. Co., Ltd.</t>
  </si>
  <si>
    <t>2015-06-08</t>
  </si>
  <si>
    <t>21394176</t>
  </si>
  <si>
    <t>6a53529</t>
  </si>
  <si>
    <t>5696af8</t>
  </si>
  <si>
    <t>2015-01-31</t>
  </si>
  <si>
    <t>91fa877</t>
  </si>
  <si>
    <t>c5832aa</t>
  </si>
  <si>
    <t>2017-02-23</t>
  </si>
  <si>
    <t>33472a9</t>
  </si>
  <si>
    <t>0d23021</t>
  </si>
  <si>
    <t>2017-05-04</t>
  </si>
  <si>
    <t>e46b550</t>
  </si>
  <si>
    <t>2017-02-21</t>
  </si>
  <si>
    <t>e372f28</t>
  </si>
  <si>
    <t>2016-04-27</t>
  </si>
  <si>
    <t>1977ad3</t>
  </si>
  <si>
    <t>2016-04-06</t>
  </si>
  <si>
    <t>d2947d4</t>
  </si>
  <si>
    <t>c3474c8</t>
  </si>
  <si>
    <t>2014-08-01</t>
  </si>
  <si>
    <t>85000</t>
  </si>
  <si>
    <t>2e12019</t>
  </si>
  <si>
    <t>2015-05-04</t>
  </si>
  <si>
    <t>0733230</t>
  </si>
  <si>
    <t>2015-12-06</t>
  </si>
  <si>
    <t>33000</t>
  </si>
  <si>
    <t>eaccfbe</t>
  </si>
  <si>
    <t>3f6bbc2</t>
  </si>
  <si>
    <t>ccbfd08</t>
  </si>
  <si>
    <t>2017-08-04</t>
  </si>
  <si>
    <t>689785c</t>
  </si>
  <si>
    <t>9b62165</t>
  </si>
  <si>
    <t>2016-07-14</t>
  </si>
  <si>
    <t>46591ed</t>
  </si>
  <si>
    <t>2017-09-04</t>
  </si>
  <si>
    <t>c3a8405</t>
  </si>
  <si>
    <t>2017-10-18</t>
  </si>
  <si>
    <t>35d9bce</t>
  </si>
  <si>
    <t>2017-06-19</t>
  </si>
  <si>
    <t>150d13e</t>
  </si>
  <si>
    <t>2015-11-19</t>
  </si>
  <si>
    <t>f1da31d</t>
  </si>
  <si>
    <t>3c2702f</t>
  </si>
  <si>
    <t>2015-07-31</t>
  </si>
  <si>
    <t>e70271e</t>
  </si>
  <si>
    <t>455f4a4</t>
  </si>
  <si>
    <t>3609e04</t>
  </si>
  <si>
    <t>2016-04-26</t>
  </si>
  <si>
    <t>ce11cdd</t>
  </si>
  <si>
    <t>2016-09-15</t>
  </si>
  <si>
    <t>f5a2ff4</t>
  </si>
  <si>
    <t>2016-06-08</t>
  </si>
  <si>
    <t>6956234</t>
  </si>
  <si>
    <t>29134ff</t>
  </si>
  <si>
    <t>f45732a</t>
  </si>
  <si>
    <t>2016-01-31</t>
  </si>
  <si>
    <t>83cc4aa</t>
  </si>
  <si>
    <t>f7655ae</t>
  </si>
  <si>
    <t>2015-03-18</t>
  </si>
  <si>
    <t>0d4ddaf</t>
  </si>
  <si>
    <t>2016-08-26</t>
  </si>
  <si>
    <t>bb009b1</t>
  </si>
  <si>
    <t>2017-05-14</t>
  </si>
  <si>
    <t>b24301b</t>
  </si>
  <si>
    <t>949427</t>
  </si>
  <si>
    <t>c8ca342</t>
  </si>
  <si>
    <t>258193</t>
  </si>
  <si>
    <t>798edb2</t>
  </si>
  <si>
    <t>66996c5</t>
  </si>
  <si>
    <t>1d69c25</t>
  </si>
  <si>
    <t>2016-05-24</t>
  </si>
  <si>
    <t>29394f6</t>
  </si>
  <si>
    <t>2017-09-29</t>
  </si>
  <si>
    <t>cdc862b</t>
  </si>
  <si>
    <t>2017-04-27</t>
  </si>
  <si>
    <t>53000000</t>
  </si>
  <si>
    <t>c45f9da</t>
  </si>
  <si>
    <t>2016-05-21</t>
  </si>
  <si>
    <t>ac320e1</t>
  </si>
  <si>
    <t>2013-09-12</t>
  </si>
  <si>
    <t>cf3e59d</t>
  </si>
  <si>
    <t>2012-11-02</t>
  </si>
  <si>
    <t>5070000</t>
  </si>
  <si>
    <t>4d516e9</t>
  </si>
  <si>
    <t>2014-09-08</t>
  </si>
  <si>
    <t>d025dee</t>
  </si>
  <si>
    <t>2015-02-11</t>
  </si>
  <si>
    <t>64078935</t>
  </si>
  <si>
    <t>63d738b</t>
  </si>
  <si>
    <t>2015-11-15</t>
  </si>
  <si>
    <t>ead6e13</t>
  </si>
  <si>
    <t>2015-05-01</t>
  </si>
  <si>
    <t>58587fe</t>
  </si>
  <si>
    <t>e208595</t>
  </si>
  <si>
    <t>2016-10-22</t>
  </si>
  <si>
    <t>81adc5e</t>
  </si>
  <si>
    <t>2016-03-15</t>
  </si>
  <si>
    <t>17b243b</t>
  </si>
  <si>
    <t>eb4e50c</t>
  </si>
  <si>
    <t>af8a607</t>
  </si>
  <si>
    <t>2015-07-17</t>
  </si>
  <si>
    <t>3435000</t>
  </si>
  <si>
    <t>65c5815</t>
  </si>
  <si>
    <t>3814c57</t>
  </si>
  <si>
    <t>2014-07-04</t>
  </si>
  <si>
    <t>7984da5</t>
  </si>
  <si>
    <t>2015-02-16</t>
  </si>
  <si>
    <t>3aa57ea</t>
  </si>
  <si>
    <t>2015-01-09</t>
  </si>
  <si>
    <t>0100e15</t>
  </si>
  <si>
    <t>0503847dcac9a39e1c7c4259ea6ec37a</t>
  </si>
  <si>
    <t>AllWinner Technology Co., Ltd.</t>
  </si>
  <si>
    <t>2015-05-08</t>
  </si>
  <si>
    <t>82011306</t>
  </si>
  <si>
    <t>5fbef0e</t>
  </si>
  <si>
    <t>7c873c6</t>
  </si>
  <si>
    <t>2015-08-07</t>
  </si>
  <si>
    <t>b850bd1</t>
  </si>
  <si>
    <t>2017-06-29</t>
  </si>
  <si>
    <t>f86ace6</t>
  </si>
  <si>
    <t>2013-10-31</t>
  </si>
  <si>
    <t>373d0c2</t>
  </si>
  <si>
    <t>2015-03-27</t>
  </si>
  <si>
    <t>2885cd0</t>
  </si>
  <si>
    <t>2016-01-25</t>
  </si>
  <si>
    <t>ab9d9f0</t>
  </si>
  <si>
    <t>2013-09-30</t>
  </si>
  <si>
    <t>16bd25b</t>
  </si>
  <si>
    <t>b7b2520</t>
  </si>
  <si>
    <t>2016-11-28</t>
  </si>
  <si>
    <t>c1ab19f</t>
  </si>
  <si>
    <t>2017-05-02</t>
  </si>
  <si>
    <t>f279d6d</t>
  </si>
  <si>
    <t>ef5b3b4</t>
  </si>
  <si>
    <t>2014-08-29</t>
  </si>
  <si>
    <t>d42a52a</t>
  </si>
  <si>
    <t>048fe45</t>
  </si>
  <si>
    <t>2015-07-29</t>
  </si>
  <si>
    <t>49999999</t>
  </si>
  <si>
    <t>672e44b</t>
  </si>
  <si>
    <t>2014-10-16</t>
  </si>
  <si>
    <t>26500000</t>
  </si>
  <si>
    <t>4d19218</t>
  </si>
  <si>
    <t>2014-10-23</t>
  </si>
  <si>
    <t>2f781f3</t>
  </si>
  <si>
    <t>2016-08-24</t>
  </si>
  <si>
    <t>4f12ee1</t>
  </si>
  <si>
    <t>2014-09-19</t>
  </si>
  <si>
    <t>99a5727</t>
  </si>
  <si>
    <t>2013-02-28</t>
  </si>
  <si>
    <t>2399474</t>
  </si>
  <si>
    <t>9000000</t>
  </si>
  <si>
    <t>ea9965c</t>
  </si>
  <si>
    <t>925e3c7</t>
  </si>
  <si>
    <t>2017-03-26</t>
  </si>
  <si>
    <t>efc96e0</t>
  </si>
  <si>
    <t>6f574cd</t>
  </si>
  <si>
    <t>2013-05-24</t>
  </si>
  <si>
    <t>eb26f9d</t>
  </si>
  <si>
    <t>2013-01-11</t>
  </si>
  <si>
    <t>0854e7e</t>
  </si>
  <si>
    <t>2016-07-18</t>
  </si>
  <si>
    <t>f6391e0</t>
  </si>
  <si>
    <t>2015-01-16</t>
  </si>
  <si>
    <t>205d8fb</t>
  </si>
  <si>
    <t>2016-02-06</t>
  </si>
  <si>
    <t>e8e8c9e</t>
  </si>
  <si>
    <t>05b59c6</t>
  </si>
  <si>
    <t>503de23</t>
  </si>
  <si>
    <t>2015-02-17</t>
  </si>
  <si>
    <t>135000</t>
  </si>
  <si>
    <t>9c63c54</t>
  </si>
  <si>
    <t>2015-04-20</t>
  </si>
  <si>
    <t>796f2bf</t>
  </si>
  <si>
    <t>f4840c1</t>
  </si>
  <si>
    <t>ce658bf</t>
  </si>
  <si>
    <t>8d6f6eb</t>
  </si>
  <si>
    <t>2016-01-04</t>
  </si>
  <si>
    <t>826d2f3</t>
  </si>
  <si>
    <t>a96abd2</t>
  </si>
  <si>
    <t>2016-11-16</t>
  </si>
  <si>
    <t>6318939</t>
  </si>
  <si>
    <t>65cfbc0</t>
  </si>
  <si>
    <t>2016-12-19</t>
  </si>
  <si>
    <t>98c949b</t>
  </si>
  <si>
    <t>2015-03-25</t>
  </si>
  <si>
    <t>ddeb3b9</t>
  </si>
  <si>
    <t>56807</t>
  </si>
  <si>
    <t>3ed8e93</t>
  </si>
  <si>
    <t>7a8c719</t>
  </si>
  <si>
    <t>2015-10-13</t>
  </si>
  <si>
    <t>5107988</t>
  </si>
  <si>
    <t>7438fd8</t>
  </si>
  <si>
    <t>2015-07-27</t>
  </si>
  <si>
    <t>6ea0014</t>
  </si>
  <si>
    <t>2016-05-02</t>
  </si>
  <si>
    <t>e1b6c41</t>
  </si>
  <si>
    <t>9fdc10b</t>
  </si>
  <si>
    <t>2013-03-04</t>
  </si>
  <si>
    <t>9d1a0e3</t>
  </si>
  <si>
    <t>2014-01-03</t>
  </si>
  <si>
    <t>bb5b65b</t>
  </si>
  <si>
    <t>2013-11-07</t>
  </si>
  <si>
    <t>8e39c8a</t>
  </si>
  <si>
    <t>2014-08-25</t>
  </si>
  <si>
    <t>c2896ad</t>
  </si>
  <si>
    <t>2016-10-07</t>
  </si>
  <si>
    <t>032672d</t>
  </si>
  <si>
    <t>16e918a</t>
  </si>
  <si>
    <t>824ec35</t>
  </si>
  <si>
    <t>a18c130</t>
  </si>
  <si>
    <t>2014-06-10</t>
  </si>
  <si>
    <t>4100000</t>
  </si>
  <si>
    <t>0b57894</t>
  </si>
  <si>
    <t>2017-02-16</t>
  </si>
  <si>
    <t>3909b36</t>
  </si>
  <si>
    <t>2016-05-25</t>
  </si>
  <si>
    <t>2378049</t>
  </si>
  <si>
    <t>d23f7fe</t>
  </si>
  <si>
    <t>2013-12-17</t>
  </si>
  <si>
    <t>140000</t>
  </si>
  <si>
    <t>fa5a341</t>
  </si>
  <si>
    <t>2016-02-15</t>
  </si>
  <si>
    <t>078cec5</t>
  </si>
  <si>
    <t>bad4556</t>
  </si>
  <si>
    <t>2017-02-17</t>
  </si>
  <si>
    <t>48252c8</t>
  </si>
  <si>
    <t>2014-05-08</t>
  </si>
  <si>
    <t>3170000</t>
  </si>
  <si>
    <t>d6eed8a</t>
  </si>
  <si>
    <t>2014-02-26</t>
  </si>
  <si>
    <t>55a84dd</t>
  </si>
  <si>
    <t>2014-12-12</t>
  </si>
  <si>
    <t>077bece</t>
  </si>
  <si>
    <t>bf3d91d</t>
  </si>
  <si>
    <t>2014-05-09</t>
  </si>
  <si>
    <t>13230000</t>
  </si>
  <si>
    <t>1eef432</t>
  </si>
  <si>
    <t>2015-08-04</t>
  </si>
  <si>
    <t>26406954</t>
  </si>
  <si>
    <t>ea32ed3</t>
  </si>
  <si>
    <t>2013-05-31</t>
  </si>
  <si>
    <t>06ec70d</t>
  </si>
  <si>
    <t>2013-11-06</t>
  </si>
  <si>
    <t>543623e</t>
  </si>
  <si>
    <t>1160006</t>
  </si>
  <si>
    <t>2016-08-14</t>
  </si>
  <si>
    <t>38e493c</t>
  </si>
  <si>
    <t>2015-04-13</t>
  </si>
  <si>
    <t>2051477</t>
  </si>
  <si>
    <t>c723c39</t>
  </si>
  <si>
    <t>2016-06-27</t>
  </si>
  <si>
    <t>5f8085f</t>
  </si>
  <si>
    <t>70a87a1</t>
  </si>
  <si>
    <t>2016-08-12</t>
  </si>
  <si>
    <t>1352590</t>
  </si>
  <si>
    <t>d2706c0</t>
  </si>
  <si>
    <t>4a759c9</t>
  </si>
  <si>
    <t>2014-04-29</t>
  </si>
  <si>
    <t>10a9430</t>
  </si>
  <si>
    <t>2016-04-15</t>
  </si>
  <si>
    <t>21411b2</t>
  </si>
  <si>
    <t>5b17064</t>
  </si>
  <si>
    <t>2013-02-25</t>
  </si>
  <si>
    <t>38453fa</t>
  </si>
  <si>
    <t>2014-11-21</t>
  </si>
  <si>
    <t>926274</t>
  </si>
  <si>
    <t>917fd2a</t>
  </si>
  <si>
    <t>2014-07-07</t>
  </si>
  <si>
    <t>23620</t>
  </si>
  <si>
    <t>3c71bb9</t>
  </si>
  <si>
    <t>2014-08-04</t>
  </si>
  <si>
    <t>9afc0ec</t>
  </si>
  <si>
    <t>14572051</t>
  </si>
  <si>
    <t>5b3e45f</t>
  </si>
  <si>
    <t>4056521</t>
  </si>
  <si>
    <t>b1f4610</t>
  </si>
  <si>
    <t>2013-03-28</t>
  </si>
  <si>
    <t>1b65b4f</t>
  </si>
  <si>
    <t>2014-05-05</t>
  </si>
  <si>
    <t>d06aab4</t>
  </si>
  <si>
    <t>2016-04-19</t>
  </si>
  <si>
    <t>afd16e4</t>
  </si>
  <si>
    <t>dbaffdd</t>
  </si>
  <si>
    <t>4a24c49</t>
  </si>
  <si>
    <t>2013-06-30</t>
  </si>
  <si>
    <t>f80ccba</t>
  </si>
  <si>
    <t>2014-09-18</t>
  </si>
  <si>
    <t>26cdcd3</t>
  </si>
  <si>
    <t>2016-04-20</t>
  </si>
  <si>
    <t>7adb815</t>
  </si>
  <si>
    <t>2013-08-14</t>
  </si>
  <si>
    <t>0b95ab1</t>
  </si>
  <si>
    <t>a841558</t>
  </si>
  <si>
    <t>7f6d8cd</t>
  </si>
  <si>
    <t>e5b7299</t>
  </si>
  <si>
    <t>2015-03-06</t>
  </si>
  <si>
    <t>198f343</t>
  </si>
  <si>
    <t>2016-09-07</t>
  </si>
  <si>
    <t>dd089c5</t>
  </si>
  <si>
    <t>2016-11-29</t>
  </si>
  <si>
    <t>04fd4ad</t>
  </si>
  <si>
    <t>78f1a73</t>
  </si>
  <si>
    <t>2013-09-20</t>
  </si>
  <si>
    <t>88abc13</t>
  </si>
  <si>
    <t>06407a7</t>
  </si>
  <si>
    <t>fe657ab9bc3e02a1136f5693fa308049</t>
  </si>
  <si>
    <t>Helm.AI Inc.</t>
  </si>
  <si>
    <t>2017-08-30</t>
  </si>
  <si>
    <t>cb999b2</t>
  </si>
  <si>
    <t>2016-12-12</t>
  </si>
  <si>
    <t>d9905b5</t>
  </si>
  <si>
    <t>2016-03-31</t>
  </si>
  <si>
    <t>afd52ea</t>
  </si>
  <si>
    <t>db6adf8</t>
  </si>
  <si>
    <t>2017-07-11</t>
  </si>
  <si>
    <t>3b41048</t>
  </si>
  <si>
    <t>a7ee286</t>
  </si>
  <si>
    <t>ecf1cf2</t>
  </si>
  <si>
    <t>2013-04-18</t>
  </si>
  <si>
    <t>84eb319</t>
  </si>
  <si>
    <t>b7059bc</t>
  </si>
  <si>
    <t>2014-10-17</t>
  </si>
  <si>
    <t>dd4244e</t>
  </si>
  <si>
    <t>0c886f1</t>
  </si>
  <si>
    <t>766d950</t>
  </si>
  <si>
    <t>2012-12-21</t>
  </si>
  <si>
    <t>c91550d</t>
  </si>
  <si>
    <t>2017-10-05</t>
  </si>
  <si>
    <t>66d66c3</t>
  </si>
  <si>
    <t>2016-10-14</t>
  </si>
  <si>
    <t>fccd9bf</t>
  </si>
  <si>
    <t>2013-11-01</t>
  </si>
  <si>
    <t>bc893db</t>
  </si>
  <si>
    <t>2013-04-30</t>
  </si>
  <si>
    <t>07a2aef</t>
  </si>
  <si>
    <t>2013-09-18</t>
  </si>
  <si>
    <t>c709c49</t>
  </si>
  <si>
    <t>567f149</t>
  </si>
  <si>
    <t>2014-06-13</t>
  </si>
  <si>
    <t>abf01e9</t>
  </si>
  <si>
    <t>2015-07-16</t>
  </si>
  <si>
    <t>5db1a06</t>
  </si>
  <si>
    <t>2015-02-27</t>
  </si>
  <si>
    <t>95c7fe3</t>
  </si>
  <si>
    <t>2015-07-02</t>
  </si>
  <si>
    <t>983743e</t>
  </si>
  <si>
    <t>2017-09-28</t>
  </si>
  <si>
    <t>d9f8662</t>
  </si>
  <si>
    <t>2016-08-11</t>
  </si>
  <si>
    <t>43238ae</t>
  </si>
  <si>
    <t>2013-04-29</t>
  </si>
  <si>
    <t>cd215fb</t>
  </si>
  <si>
    <t>1e2fdb8</t>
  </si>
  <si>
    <t>2015-08-15</t>
  </si>
  <si>
    <t>7eeff99</t>
  </si>
  <si>
    <t>8ed1e24</t>
  </si>
  <si>
    <t>2017-05-28</t>
  </si>
  <si>
    <t>694000e</t>
  </si>
  <si>
    <t>2014-10-03</t>
  </si>
  <si>
    <t>44f4906</t>
  </si>
  <si>
    <t>8593ec9</t>
  </si>
  <si>
    <t>d8cbd1e6892f26f5d1d6e86e50cecffb</t>
  </si>
  <si>
    <t>Unmanned Safety Institute, LLC</t>
  </si>
  <si>
    <t>2016-04-22</t>
  </si>
  <si>
    <t>Daytona Beach</t>
  </si>
  <si>
    <t>bfabe6b</t>
  </si>
  <si>
    <t>2016-06-28</t>
  </si>
  <si>
    <t>96ec743</t>
  </si>
  <si>
    <t>2014-04-16</t>
  </si>
  <si>
    <t>0bd3826</t>
  </si>
  <si>
    <t>a0af910</t>
  </si>
  <si>
    <t>a8c085c</t>
  </si>
  <si>
    <t>533e9f0</t>
  </si>
  <si>
    <t>2016-01-06</t>
  </si>
  <si>
    <t>dcd34df</t>
  </si>
  <si>
    <t>da40f69</t>
  </si>
  <si>
    <t>2015-05-27</t>
  </si>
  <si>
    <t>3727dd0</t>
  </si>
  <si>
    <t>3d9c6c5</t>
  </si>
  <si>
    <t>2014-10-22</t>
  </si>
  <si>
    <t>ccbf1a1</t>
  </si>
  <si>
    <t>2017-02-01</t>
  </si>
  <si>
    <t>1f3c855</t>
  </si>
  <si>
    <t>2017-03-18</t>
  </si>
  <si>
    <t>ce28cdb</t>
  </si>
  <si>
    <t>2017-01-09</t>
  </si>
  <si>
    <t>ebfdb60</t>
  </si>
  <si>
    <t>2017-03-28</t>
  </si>
  <si>
    <t>c372a38</t>
  </si>
  <si>
    <t>2013-10-02</t>
  </si>
  <si>
    <t>68ea97d</t>
  </si>
  <si>
    <t>2014-02-25</t>
  </si>
  <si>
    <t>a07a153</t>
  </si>
  <si>
    <t>2015-06-18</t>
  </si>
  <si>
    <t>286bee5</t>
  </si>
  <si>
    <t>2015-09-14</t>
  </si>
  <si>
    <t>bad3f36</t>
  </si>
  <si>
    <t>99d9078</t>
  </si>
  <si>
    <t>2015-12-31</t>
  </si>
  <si>
    <t>0b71123</t>
  </si>
  <si>
    <t>2014-03-24</t>
  </si>
  <si>
    <t>4d9ca30</t>
  </si>
  <si>
    <t>290870</t>
  </si>
  <si>
    <t>2a1167b</t>
  </si>
  <si>
    <t>ca3271c</t>
  </si>
  <si>
    <t>9b0d1b3</t>
  </si>
  <si>
    <t>38b505ac4b5e6efee6a4958dafc7c2d1</t>
  </si>
  <si>
    <t>Pilatus Unmanned</t>
  </si>
  <si>
    <t>74926aa</t>
  </si>
  <si>
    <t>2013-04-22</t>
  </si>
  <si>
    <t>30100000</t>
  </si>
  <si>
    <t>d9634f2</t>
  </si>
  <si>
    <t>2015-06-12</t>
  </si>
  <si>
    <t>34500010</t>
  </si>
  <si>
    <t>b0c0534</t>
  </si>
  <si>
    <t>2013-05-13</t>
  </si>
  <si>
    <t>c2c34be</t>
  </si>
  <si>
    <t>198ba82</t>
  </si>
  <si>
    <t>bffd3ac</t>
  </si>
  <si>
    <t>86e3e00</t>
  </si>
  <si>
    <t>2016-02-09</t>
  </si>
  <si>
    <t>5700000</t>
  </si>
  <si>
    <t>370833b</t>
  </si>
  <si>
    <t>d7e9045</t>
  </si>
  <si>
    <t>2017-08-31</t>
  </si>
  <si>
    <t>5cda2c7</t>
  </si>
  <si>
    <t>2015-05-10</t>
  </si>
  <si>
    <t>3861004</t>
  </si>
  <si>
    <t>1c80928</t>
  </si>
  <si>
    <t>2016-03-22</t>
  </si>
  <si>
    <t>9ee3519</t>
  </si>
  <si>
    <t>eb3d629</t>
  </si>
  <si>
    <t>b9d58e3</t>
  </si>
  <si>
    <t>23000000</t>
  </si>
  <si>
    <t>48cb0f9</t>
  </si>
  <si>
    <t>2014-03-31</t>
  </si>
  <si>
    <t>cbfaa83</t>
  </si>
  <si>
    <t>110860</t>
  </si>
  <si>
    <t>4c6fca2</t>
  </si>
  <si>
    <t>71312</t>
  </si>
  <si>
    <t>e3005e7</t>
  </si>
  <si>
    <t>2016-03-12</t>
  </si>
  <si>
    <t>f5ef076</t>
  </si>
  <si>
    <t>71cddcc503fd84f881676c8739ba06e9</t>
  </si>
  <si>
    <t>Edgybees Ltd.</t>
  </si>
  <si>
    <t>5c44c31</t>
  </si>
  <si>
    <t>2014-01-13</t>
  </si>
  <si>
    <t>99b6262</t>
  </si>
  <si>
    <t>2014-08-22</t>
  </si>
  <si>
    <t>Campbell</t>
  </si>
  <si>
    <t>d4e504d</t>
  </si>
  <si>
    <t>404f820</t>
  </si>
  <si>
    <t>73ee518</t>
  </si>
  <si>
    <t>536423</t>
  </si>
  <si>
    <t>588db7c</t>
  </si>
  <si>
    <t>2015-06-23</t>
  </si>
  <si>
    <t>3ab10d1</t>
  </si>
  <si>
    <t>2014-09-03</t>
  </si>
  <si>
    <t>7d1c2f3</t>
  </si>
  <si>
    <t>09e9506</t>
  </si>
  <si>
    <t>2017-09-19</t>
  </si>
  <si>
    <t>958822</t>
  </si>
  <si>
    <t>eefb757</t>
  </si>
  <si>
    <t>cd554ee</t>
  </si>
  <si>
    <t>12837de</t>
  </si>
  <si>
    <t>2017-06-13</t>
  </si>
  <si>
    <t>f65fe47</t>
  </si>
  <si>
    <t>2016-08-30</t>
  </si>
  <si>
    <t>3c0a63a</t>
  </si>
  <si>
    <t>659a3b1</t>
  </si>
  <si>
    <t>2015-03-01</t>
  </si>
  <si>
    <t>18726e5</t>
  </si>
  <si>
    <t>37fe79d3464154a4c087de84d6fd0919</t>
  </si>
  <si>
    <t>Enevate Corporation</t>
  </si>
  <si>
    <t>2012-12-12</t>
  </si>
  <si>
    <t>d53116e</t>
  </si>
  <si>
    <t>2015-06-24</t>
  </si>
  <si>
    <t>96c425a</t>
  </si>
  <si>
    <t>41dc524e239617d55a97828b170351ac</t>
  </si>
  <si>
    <t>PulsedLight, Inc.</t>
  </si>
  <si>
    <t>2016-01-13</t>
  </si>
  <si>
    <t>Bend</t>
  </si>
  <si>
    <t>97f4231</t>
  </si>
  <si>
    <t>2015-07-22</t>
  </si>
  <si>
    <t>4ff9395</t>
  </si>
  <si>
    <t>2014-10-30</t>
  </si>
  <si>
    <t>280000</t>
  </si>
  <si>
    <t>28dcfc3</t>
  </si>
  <si>
    <t>2016-01-21</t>
  </si>
  <si>
    <t>bdb4f1d</t>
  </si>
  <si>
    <t>YI Technology</t>
  </si>
  <si>
    <t>4ea2210</t>
  </si>
  <si>
    <t>681ea49</t>
  </si>
  <si>
    <t>2012-12-18</t>
  </si>
  <si>
    <t>ecfd4ea</t>
  </si>
  <si>
    <t>ddf91da</t>
  </si>
  <si>
    <t>2017-10-10</t>
  </si>
  <si>
    <t>164000000</t>
  </si>
  <si>
    <t>afb8e01</t>
  </si>
  <si>
    <t>2015-04-29</t>
  </si>
  <si>
    <t>52549918</t>
  </si>
  <si>
    <t>984be69</t>
  </si>
  <si>
    <t>2015-01-07</t>
  </si>
  <si>
    <t>9c5183f</t>
  </si>
  <si>
    <t>3eeff3e6817a10bdd7c23de13d411687</t>
  </si>
  <si>
    <t>Cambricon Technologies Corporation Limited</t>
  </si>
  <si>
    <t>047bb47</t>
  </si>
  <si>
    <t>2017-08-18</t>
  </si>
  <si>
    <t>e046b39</t>
  </si>
  <si>
    <t>2016-04-30</t>
  </si>
  <si>
    <t>0ced91b</t>
  </si>
  <si>
    <t>2016-04-07</t>
  </si>
  <si>
    <t>0a09274</t>
  </si>
  <si>
    <t>26000000</t>
  </si>
  <si>
    <t>759825a</t>
  </si>
  <si>
    <t>2600000</t>
  </si>
  <si>
    <t>7f4a5bb</t>
  </si>
  <si>
    <t>2015-06-20</t>
  </si>
  <si>
    <t>abf8161</t>
  </si>
  <si>
    <t>2017-04-13</t>
  </si>
  <si>
    <t>de0fbd5</t>
  </si>
  <si>
    <t>d37a36e</t>
  </si>
  <si>
    <t>2014-04-30</t>
  </si>
  <si>
    <t>ec0f0da</t>
  </si>
  <si>
    <t>4a2429e</t>
  </si>
  <si>
    <t>2017-06-08</t>
  </si>
  <si>
    <t>7352941</t>
  </si>
  <si>
    <t>d3a5972</t>
  </si>
  <si>
    <t>6d1246c</t>
  </si>
  <si>
    <t>2016-07-31</t>
  </si>
  <si>
    <t>cc72744</t>
  </si>
  <si>
    <t>Intelligent Flying Machines, Inc.</t>
  </si>
  <si>
    <t>aa3a8c0</t>
  </si>
  <si>
    <t>3d1ab28</t>
  </si>
  <si>
    <t>e15842ebfaea11f90b359d6ef7519c55</t>
  </si>
  <si>
    <t>Sunshine Aerial Systems, Inc.</t>
  </si>
  <si>
    <t>be6819e</t>
  </si>
  <si>
    <t>2017-09-12</t>
  </si>
  <si>
    <t>0e86379</t>
  </si>
  <si>
    <t>761fdec</t>
  </si>
  <si>
    <t>4b2559d</t>
  </si>
  <si>
    <t>ec72d5d</t>
  </si>
  <si>
    <t>2016-07-15</t>
  </si>
  <si>
    <t>7ef6af5</t>
  </si>
  <si>
    <t>2013-03-14</t>
  </si>
  <si>
    <t>be5ce09</t>
  </si>
  <si>
    <t>3196873</t>
  </si>
  <si>
    <t>8c50900</t>
  </si>
  <si>
    <t>2017-05-01</t>
  </si>
  <si>
    <t>59b544f</t>
  </si>
  <si>
    <t>2016-10-11</t>
  </si>
  <si>
    <t>6cc6f11</t>
  </si>
  <si>
    <t>2016-10-18</t>
  </si>
  <si>
    <t>55bc25a</t>
  </si>
  <si>
    <t>2017-08-23</t>
  </si>
  <si>
    <t>eb716ff</t>
  </si>
  <si>
    <t>2016-02-17</t>
  </si>
  <si>
    <t>87b9917</t>
  </si>
  <si>
    <t>2013-08-31</t>
  </si>
  <si>
    <t>8dd49ba</t>
  </si>
  <si>
    <t>e78e26e</t>
  </si>
  <si>
    <t>6af66a74961ab4700f4cc1dfc20c4687</t>
  </si>
  <si>
    <t>FALCONVIZ LLC</t>
  </si>
  <si>
    <t>2016-01-28</t>
  </si>
  <si>
    <t>205000</t>
  </si>
  <si>
    <t>Thuwal</t>
  </si>
  <si>
    <t>0b8239b</t>
  </si>
  <si>
    <t>15adecb</t>
  </si>
  <si>
    <t>7e82c19</t>
  </si>
  <si>
    <t>2017-05-09</t>
  </si>
  <si>
    <t>17e1fac</t>
  </si>
  <si>
    <t>2014-05-23</t>
  </si>
  <si>
    <t>e2ccaa2</t>
  </si>
  <si>
    <t>a283b585eb05d4e24aafb47e87b8f0b7</t>
  </si>
  <si>
    <t>Auravant</t>
  </si>
  <si>
    <t>2017-05-29</t>
  </si>
  <si>
    <t>Capital Federal</t>
  </si>
  <si>
    <t>Buenos Aires</t>
  </si>
  <si>
    <t>ead8609</t>
  </si>
  <si>
    <t>2015-06-16</t>
  </si>
  <si>
    <t>e39fe9f</t>
  </si>
  <si>
    <t>2017-08-21</t>
  </si>
  <si>
    <t>1745361</t>
  </si>
  <si>
    <t>ecfceba</t>
  </si>
  <si>
    <t>f7125a9</t>
  </si>
  <si>
    <t>70b2b34</t>
  </si>
  <si>
    <t>2016-06-07</t>
  </si>
  <si>
    <t>8790bca</t>
  </si>
  <si>
    <t>2014-05-07</t>
  </si>
  <si>
    <t>8771e9f</t>
  </si>
  <si>
    <t>2014-09-30</t>
  </si>
  <si>
    <t>8ae8105</t>
  </si>
  <si>
    <t>2017-10-02</t>
  </si>
  <si>
    <t>ce14f8d</t>
  </si>
  <si>
    <t>08a747f</t>
  </si>
  <si>
    <t>2014-10-15</t>
  </si>
  <si>
    <t>67c9939</t>
  </si>
  <si>
    <t>5f66781</t>
  </si>
  <si>
    <t>2015-11-13</t>
  </si>
  <si>
    <t>d3d40b3</t>
  </si>
  <si>
    <t>25d56f5</t>
  </si>
  <si>
    <t>196fa56</t>
  </si>
  <si>
    <t>2016-01-20</t>
  </si>
  <si>
    <t>1461f2a</t>
  </si>
  <si>
    <t>2015-12-24</t>
  </si>
  <si>
    <t>9557df6</t>
  </si>
  <si>
    <t>2014-12-31</t>
  </si>
  <si>
    <t>cd9c938</t>
  </si>
  <si>
    <t>484eecb</t>
  </si>
  <si>
    <t>29fcfdc</t>
  </si>
  <si>
    <t>2015-12-01</t>
  </si>
  <si>
    <t>f1f87e0</t>
  </si>
  <si>
    <t>2017-03-25</t>
  </si>
  <si>
    <t>1874274</t>
  </si>
  <si>
    <t>ad9dbe6</t>
  </si>
  <si>
    <t>118343</t>
  </si>
  <si>
    <t>d5c6819</t>
  </si>
  <si>
    <t>2014-12-08</t>
  </si>
  <si>
    <t>358760c</t>
  </si>
  <si>
    <t>a1bfef2</t>
  </si>
  <si>
    <t>1020515</t>
  </si>
  <si>
    <t>a2de3b2</t>
  </si>
  <si>
    <t>2014-02-18</t>
  </si>
  <si>
    <t>95000</t>
  </si>
  <si>
    <t>03c276a</t>
  </si>
  <si>
    <t>2015-07-14</t>
  </si>
  <si>
    <t>e20a175</t>
  </si>
  <si>
    <t>3d6d633</t>
  </si>
  <si>
    <t>2016-09-13</t>
  </si>
  <si>
    <t>d08edcd</t>
  </si>
  <si>
    <t>7d7cb24</t>
  </si>
  <si>
    <t>70d540d</t>
  </si>
  <si>
    <t>2016-01-11</t>
  </si>
  <si>
    <t>74f41a7</t>
  </si>
  <si>
    <t>ca6bc85</t>
  </si>
  <si>
    <t>2013-09-25</t>
  </si>
  <si>
    <t>4932fe7</t>
  </si>
  <si>
    <t>2013-07-01</t>
  </si>
  <si>
    <t>25cad22</t>
  </si>
  <si>
    <t>2013-12-19</t>
  </si>
  <si>
    <t>3800000</t>
  </si>
  <si>
    <t>7cde97a</t>
  </si>
  <si>
    <t>1413d7c</t>
  </si>
  <si>
    <t>1bc73c7407e9210277bc50129d3039fa</t>
  </si>
  <si>
    <t>Sculpteo SAS</t>
  </si>
  <si>
    <t>2012-12-11</t>
  </si>
  <si>
    <t>2597909</t>
  </si>
  <si>
    <t>Villejuif</t>
  </si>
  <si>
    <t>343cdb6</t>
  </si>
  <si>
    <t>2015-04-02</t>
  </si>
  <si>
    <t>5438625</t>
  </si>
  <si>
    <t>df61da6</t>
  </si>
  <si>
    <t>5370f83</t>
  </si>
  <si>
    <t>2016-07-11</t>
  </si>
  <si>
    <t>0269fc4</t>
  </si>
  <si>
    <t>dd9cda8</t>
  </si>
  <si>
    <t>03084ce</t>
  </si>
  <si>
    <t>2015-03-10</t>
  </si>
  <si>
    <t>ec92983</t>
  </si>
  <si>
    <t>2017-04-26</t>
  </si>
  <si>
    <t>176e0b7</t>
  </si>
  <si>
    <t>13500000</t>
  </si>
  <si>
    <t>5960576</t>
  </si>
  <si>
    <t>343d950</t>
  </si>
  <si>
    <t>79a2602</t>
  </si>
  <si>
    <t>2015-02-06</t>
  </si>
  <si>
    <t>890b618</t>
  </si>
  <si>
    <t>0fd5be7</t>
  </si>
  <si>
    <t>7f193f9</t>
  </si>
  <si>
    <t>2017-07-26</t>
  </si>
  <si>
    <t>76b1f8b</t>
  </si>
  <si>
    <t>8eab5de</t>
  </si>
  <si>
    <t>2016-01-30</t>
  </si>
  <si>
    <t>7dbd3d2</t>
  </si>
  <si>
    <t>2015-07-15</t>
  </si>
  <si>
    <t>38e6d02</t>
  </si>
  <si>
    <t>a9f8c51</t>
  </si>
  <si>
    <t>2014-08-21</t>
  </si>
  <si>
    <t>e7d4628</t>
  </si>
  <si>
    <t>c04fd5a</t>
  </si>
  <si>
    <t>2016-05-14</t>
  </si>
  <si>
    <t>e1028d0</t>
  </si>
  <si>
    <t>778e883</t>
  </si>
  <si>
    <t>fd781e057c40bd1996d28f4af1bbae17</t>
  </si>
  <si>
    <t>DeTect Technologies Private Limited</t>
  </si>
  <si>
    <t>04cc89f</t>
  </si>
  <si>
    <t>2017-08-16</t>
  </si>
  <si>
    <t>837272b</t>
  </si>
  <si>
    <t>2014-11-12</t>
  </si>
  <si>
    <t>2682888</t>
  </si>
  <si>
    <t>2629117</t>
  </si>
  <si>
    <t>2016-06-22</t>
  </si>
  <si>
    <t>10919074</t>
  </si>
  <si>
    <t>00a446a</t>
  </si>
  <si>
    <t>2013-03-31</t>
  </si>
  <si>
    <t>0573feb</t>
  </si>
  <si>
    <t>d704a81</t>
  </si>
  <si>
    <t>2015-07-01</t>
  </si>
  <si>
    <t>380cad3</t>
  </si>
  <si>
    <t>698cca5</t>
  </si>
  <si>
    <t>debaa31</t>
  </si>
  <si>
    <t>267421</t>
  </si>
  <si>
    <t>bba83ec</t>
  </si>
  <si>
    <t>2017-01-04</t>
  </si>
  <si>
    <t>903030</t>
  </si>
  <si>
    <t>31480e1</t>
  </si>
  <si>
    <t>2016-08-22</t>
  </si>
  <si>
    <t>385999</t>
  </si>
  <si>
    <t>82880ef</t>
  </si>
  <si>
    <t>2016-08-25</t>
  </si>
  <si>
    <t>dd1409f</t>
  </si>
  <si>
    <t>2016-10-13</t>
  </si>
  <si>
    <t>a71f473</t>
  </si>
  <si>
    <t>a70ccb4</t>
  </si>
  <si>
    <t>61ac4e6</t>
  </si>
  <si>
    <t>2015-08-06</t>
  </si>
  <si>
    <t>c26a7d0</t>
  </si>
  <si>
    <t>Shanghai Incake E-commerce Corp.,Ltd</t>
  </si>
  <si>
    <t>8e566ba</t>
  </si>
  <si>
    <t>3d11d9c</t>
  </si>
  <si>
    <t>7d7ca217b05cd1217d1bc85b0a8db59f</t>
  </si>
  <si>
    <t>ITD Lab Corporation</t>
  </si>
  <si>
    <t>2017-04-28</t>
  </si>
  <si>
    <t>448752</t>
  </si>
  <si>
    <t>e711f76</t>
  </si>
  <si>
    <t>caa3338</t>
  </si>
  <si>
    <t>2013-11-11</t>
  </si>
  <si>
    <t>5200000</t>
  </si>
  <si>
    <t>ef0021e</t>
  </si>
  <si>
    <t>2013-02-08</t>
  </si>
  <si>
    <t>d0feba4</t>
  </si>
  <si>
    <t>d09bf02</t>
  </si>
  <si>
    <t>2f37135</t>
  </si>
  <si>
    <t>20020</t>
  </si>
  <si>
    <t>28d374c</t>
  </si>
  <si>
    <t>6299</t>
  </si>
  <si>
    <t>fa40991</t>
  </si>
  <si>
    <t>32479</t>
  </si>
  <si>
    <t>3ecee36</t>
  </si>
  <si>
    <t>086c7eee-eab5-2c3c-10c0-fac8391469e9</t>
  </si>
  <si>
    <t>GeoInteractive</t>
  </si>
  <si>
    <t>2017-02-09</t>
  </si>
  <si>
    <t>0c5a653</t>
  </si>
  <si>
    <t>2013-09-01</t>
  </si>
  <si>
    <t>198261</t>
  </si>
  <si>
    <t>b5a3dbc</t>
  </si>
  <si>
    <t>231363</t>
  </si>
  <si>
    <t>6ca9bdc</t>
  </si>
  <si>
    <t>830971</t>
  </si>
  <si>
    <t>5ca7b6b</t>
  </si>
  <si>
    <t>2012-12-01</t>
  </si>
  <si>
    <t>285698</t>
  </si>
  <si>
    <t>00e095f</t>
  </si>
  <si>
    <t>92da1e8</t>
  </si>
  <si>
    <t>2013-03-01</t>
  </si>
  <si>
    <t>ea9333f</t>
  </si>
  <si>
    <t>2014-04-08</t>
  </si>
  <si>
    <t>18dcf51</t>
  </si>
  <si>
    <t>449aefd</t>
  </si>
  <si>
    <t>2016-03-28</t>
  </si>
  <si>
    <t>c72ae97</t>
  </si>
  <si>
    <t>2016-04-21</t>
  </si>
  <si>
    <t>80dfcf8</t>
  </si>
  <si>
    <t>2014-10-13</t>
  </si>
  <si>
    <t>47e2a5e</t>
  </si>
  <si>
    <t>2014-12-22</t>
  </si>
  <si>
    <t>024adbe</t>
  </si>
  <si>
    <t>d637086</t>
  </si>
  <si>
    <t>2013-06-19</t>
  </si>
  <si>
    <t>6554e04</t>
  </si>
  <si>
    <t>2016-02-08</t>
  </si>
  <si>
    <t>bf726f7</t>
  </si>
  <si>
    <t>da4519d</t>
  </si>
  <si>
    <t>2014-01-08</t>
  </si>
  <si>
    <t>179d350</t>
  </si>
  <si>
    <t>2017-05-23</t>
  </si>
  <si>
    <t>1014290</t>
  </si>
  <si>
    <t>216c998</t>
  </si>
  <si>
    <t>2013-08-01</t>
  </si>
  <si>
    <t>0731fe6</t>
  </si>
  <si>
    <t>1477365</t>
  </si>
  <si>
    <t>7e4684a</t>
  </si>
  <si>
    <t>6cb91a1</t>
  </si>
  <si>
    <t>2013-06-10</t>
  </si>
  <si>
    <t>0418292</t>
  </si>
  <si>
    <t>2016-08-10</t>
  </si>
  <si>
    <t>55000</t>
  </si>
  <si>
    <t>b583ef8</t>
  </si>
  <si>
    <t>217000</t>
  </si>
  <si>
    <t>916f82a</t>
  </si>
  <si>
    <t>2016-05-04</t>
  </si>
  <si>
    <t>87400</t>
  </si>
  <si>
    <t>b99328d</t>
  </si>
  <si>
    <t>16b5da5</t>
  </si>
  <si>
    <t>4c24490</t>
  </si>
  <si>
    <t>45600</t>
  </si>
  <si>
    <t>ee4f630</t>
  </si>
  <si>
    <t>1610083</t>
  </si>
  <si>
    <t>8dbc575</t>
  </si>
  <si>
    <t>2015-02-25</t>
  </si>
  <si>
    <t>8245279</t>
  </si>
  <si>
    <t>2014-07-15</t>
  </si>
  <si>
    <t>15f71b2</t>
  </si>
  <si>
    <t>56d7a44</t>
  </si>
  <si>
    <t>8983b40</t>
  </si>
  <si>
    <t>eda0bfd</t>
  </si>
  <si>
    <t>aa51e52</t>
  </si>
  <si>
    <t>e81420e</t>
  </si>
  <si>
    <t>2017-07-01</t>
  </si>
  <si>
    <t>8e56274</t>
  </si>
  <si>
    <t>3dabcdb</t>
  </si>
  <si>
    <t>c8bf70d</t>
  </si>
  <si>
    <t>cbc8fc6</t>
  </si>
  <si>
    <t>2015-04-12</t>
  </si>
  <si>
    <t>9c6e81e</t>
  </si>
  <si>
    <t>2013-12-27</t>
  </si>
  <si>
    <t>55885</t>
  </si>
  <si>
    <t>4e24c58</t>
  </si>
  <si>
    <t>2015-05-19</t>
  </si>
  <si>
    <t>12730</t>
  </si>
  <si>
    <t>3b9650c</t>
  </si>
  <si>
    <t>2014-01-15</t>
  </si>
  <si>
    <t>3570578</t>
  </si>
  <si>
    <t>85cf1fb</t>
  </si>
  <si>
    <t>719b070</t>
  </si>
  <si>
    <t>2013-01-31</t>
  </si>
  <si>
    <t>ee75b25</t>
  </si>
  <si>
    <t>2014-11-19</t>
  </si>
  <si>
    <t>191d6ff</t>
  </si>
  <si>
    <t>2d5cec2</t>
  </si>
  <si>
    <t>2012-11-16</t>
  </si>
  <si>
    <t>a101a67</t>
  </si>
  <si>
    <t>1feccb7</t>
  </si>
  <si>
    <t>3e780a6</t>
  </si>
  <si>
    <t>2015-04-16</t>
  </si>
  <si>
    <t>f532506</t>
  </si>
  <si>
    <t>2016-03-29</t>
  </si>
  <si>
    <t>c1d2cbc</t>
  </si>
  <si>
    <t>2015-10-29</t>
  </si>
  <si>
    <t>3d94a92</t>
  </si>
  <si>
    <t>415459c609bbfe69443d85c3873a6fb1</t>
  </si>
  <si>
    <t>Sense Photonics, Inc.</t>
  </si>
  <si>
    <t>6a6ae49</t>
  </si>
  <si>
    <t>c56688a</t>
  </si>
  <si>
    <t>473d378</t>
  </si>
  <si>
    <t>de11324</t>
  </si>
  <si>
    <t>96de310</t>
  </si>
  <si>
    <t>2013-03-05</t>
  </si>
  <si>
    <t>36e3d40</t>
  </si>
  <si>
    <t>2013-11-05</t>
  </si>
  <si>
    <t>fe377ae</t>
  </si>
  <si>
    <t>2016-02-16</t>
  </si>
  <si>
    <t>3973073</t>
  </si>
  <si>
    <t>f577ca9</t>
  </si>
  <si>
    <t>2014-07-09</t>
  </si>
  <si>
    <t>d779a5a</t>
  </si>
  <si>
    <t>2014-02-17</t>
  </si>
  <si>
    <t>7e2498a</t>
  </si>
  <si>
    <t>2015-07-20</t>
  </si>
  <si>
    <t>4fde259</t>
  </si>
  <si>
    <t>2015-02-23</t>
  </si>
  <si>
    <t>2499329</t>
  </si>
  <si>
    <t>d0852f5</t>
  </si>
  <si>
    <t>4190402</t>
  </si>
  <si>
    <t>afb6599</t>
  </si>
  <si>
    <t>2015-12-22</t>
  </si>
  <si>
    <t>c44b86f</t>
  </si>
  <si>
    <t>2015-11-08</t>
  </si>
  <si>
    <t>3669523</t>
  </si>
  <si>
    <t>0316862</t>
  </si>
  <si>
    <t>2013-07-31</t>
  </si>
  <si>
    <t>480000</t>
  </si>
  <si>
    <t>d16c2e3</t>
  </si>
  <si>
    <t>2013-01-14</t>
  </si>
  <si>
    <t>0f85400</t>
  </si>
  <si>
    <t>2014-12-17</t>
  </si>
  <si>
    <t>b4c3b49</t>
  </si>
  <si>
    <t>2014-10-20</t>
  </si>
  <si>
    <t>80a731e</t>
  </si>
  <si>
    <t>734c6f5</t>
  </si>
  <si>
    <t>2017-05-18</t>
  </si>
  <si>
    <t>b4c4413</t>
  </si>
  <si>
    <t>2017-10-22</t>
  </si>
  <si>
    <t>68f79b5</t>
  </si>
  <si>
    <t>b8f8afc</t>
  </si>
  <si>
    <t>7400000</t>
  </si>
  <si>
    <t>7686dc3</t>
  </si>
  <si>
    <t>67c8c82</t>
  </si>
  <si>
    <t>c60e810</t>
  </si>
  <si>
    <t>c82a0a49e5e113d8497522f4d1ee35e4</t>
  </si>
  <si>
    <t>Poundit, Inc.</t>
  </si>
  <si>
    <t>2017-09-14</t>
  </si>
  <si>
    <t>629763</t>
  </si>
  <si>
    <t>Pasig City</t>
  </si>
  <si>
    <t>c66b928</t>
  </si>
  <si>
    <t>2014-07-11</t>
  </si>
  <si>
    <t>1d51c81</t>
  </si>
  <si>
    <t>2016-05-05</t>
  </si>
  <si>
    <t>5f68fca</t>
  </si>
  <si>
    <t>1515993</t>
  </si>
  <si>
    <t>35229c7</t>
  </si>
  <si>
    <t>eb43a10</t>
  </si>
  <si>
    <t>2016-10-24</t>
  </si>
  <si>
    <t>41383fc</t>
  </si>
  <si>
    <t>2015-09-16</t>
  </si>
  <si>
    <t>847506</t>
  </si>
  <si>
    <t>73d5d9b</t>
  </si>
  <si>
    <t>b23b796</t>
  </si>
  <si>
    <t>0333ccc</t>
  </si>
  <si>
    <t>d5939cf</t>
  </si>
  <si>
    <t>3a1cd97</t>
  </si>
  <si>
    <t>fab5cb0</t>
  </si>
  <si>
    <t>0452348</t>
  </si>
  <si>
    <t>2350000</t>
  </si>
  <si>
    <t>adc6d8b</t>
  </si>
  <si>
    <t>2480193</t>
  </si>
  <si>
    <t>df26be7</t>
  </si>
  <si>
    <t>61aba32</t>
  </si>
  <si>
    <t>2013-07-10</t>
  </si>
  <si>
    <t>7ddcaf9</t>
  </si>
  <si>
    <t>2015-04-14</t>
  </si>
  <si>
    <t>f9742c7</t>
  </si>
  <si>
    <t>1865774</t>
  </si>
  <si>
    <t>bfd08b9</t>
  </si>
  <si>
    <t>2017-06-21</t>
  </si>
  <si>
    <t>2228412</t>
  </si>
  <si>
    <t>9bc044a</t>
  </si>
  <si>
    <t>2016-08-09</t>
  </si>
  <si>
    <t>3810482</t>
  </si>
  <si>
    <t>ff156b3</t>
  </si>
  <si>
    <t>3046ae0</t>
  </si>
  <si>
    <t>2016-03-18</t>
  </si>
  <si>
    <t>1340778</t>
  </si>
  <si>
    <t>44fa188</t>
  </si>
  <si>
    <t>2016-02-04</t>
  </si>
  <si>
    <t>b01ddf0</t>
  </si>
  <si>
    <t>2015-05-05</t>
  </si>
  <si>
    <t>dad5f29</t>
  </si>
  <si>
    <t>62000000</t>
  </si>
  <si>
    <t>f3897c5</t>
  </si>
  <si>
    <t>2016-08-15</t>
  </si>
  <si>
    <t>7096821</t>
  </si>
  <si>
    <t>a8eaa22</t>
  </si>
  <si>
    <t>2015-05-21</t>
  </si>
  <si>
    <t>2404459</t>
  </si>
  <si>
    <t>034e96b</t>
  </si>
  <si>
    <t>2015-08-05</t>
  </si>
  <si>
    <t>38914e0</t>
  </si>
  <si>
    <t>2012-12-17</t>
  </si>
  <si>
    <t>a74858e</t>
  </si>
  <si>
    <t>2015-01-27</t>
  </si>
  <si>
    <t>96fe6fe</t>
  </si>
  <si>
    <t>158b3d3</t>
  </si>
  <si>
    <t>2014-06-02</t>
  </si>
  <si>
    <t>823a5c3</t>
  </si>
  <si>
    <t>596d363</t>
  </si>
  <si>
    <t>2013-04-08</t>
  </si>
  <si>
    <t>13672197</t>
  </si>
  <si>
    <t>baa785c</t>
  </si>
  <si>
    <t>7100000</t>
  </si>
  <si>
    <t>204f30e</t>
  </si>
  <si>
    <t>2013-04-11</t>
  </si>
  <si>
    <t>3250000</t>
  </si>
  <si>
    <t>616301c</t>
  </si>
  <si>
    <t>bdc40cdf446cf93072caae6b5815a09a</t>
  </si>
  <si>
    <t>5ff57f5</t>
  </si>
  <si>
    <t>37a7f4a</t>
  </si>
  <si>
    <t>2017-10-19</t>
  </si>
  <si>
    <t>c94f7da</t>
  </si>
  <si>
    <t>2016-01-12</t>
  </si>
  <si>
    <t>8f10ecd</t>
  </si>
  <si>
    <t>777000</t>
  </si>
  <si>
    <t>62b27dc</t>
  </si>
  <si>
    <t>2016-07-04</t>
  </si>
  <si>
    <t>06519ba</t>
  </si>
  <si>
    <t>10951c3b333cda40856f01e496e0a953</t>
  </si>
  <si>
    <t>Research Enhanced Design + Development, Inc.</t>
  </si>
  <si>
    <t>2099999</t>
  </si>
  <si>
    <t>Maine</t>
  </si>
  <si>
    <t>Brunswick</t>
  </si>
  <si>
    <t>edc376b</t>
  </si>
  <si>
    <t>2016-05-17</t>
  </si>
  <si>
    <t>13486bc</t>
  </si>
  <si>
    <t>bad7f32</t>
  </si>
  <si>
    <t>7404877</t>
  </si>
  <si>
    <t>2013-02-20</t>
  </si>
  <si>
    <t>7929858</t>
  </si>
  <si>
    <t>2017-08-25</t>
  </si>
  <si>
    <t>5610416</t>
  </si>
  <si>
    <t>14ce14b</t>
  </si>
  <si>
    <t>2014-03-20</t>
  </si>
  <si>
    <t>cce0218</t>
  </si>
  <si>
    <t>2013-07-11</t>
  </si>
  <si>
    <t>99855e5</t>
  </si>
  <si>
    <t>2a1ed68</t>
  </si>
  <si>
    <t>9ddf5a7</t>
  </si>
  <si>
    <t>2014-04-18</t>
  </si>
  <si>
    <t>5b5cbbf</t>
  </si>
  <si>
    <t>c512cf01a31bf78e69859f3bcafd4a61</t>
  </si>
  <si>
    <t>NaturalPoint, Inc.</t>
  </si>
  <si>
    <t>2017-01-27</t>
  </si>
  <si>
    <t>125000000</t>
  </si>
  <si>
    <t>8d8b218</t>
  </si>
  <si>
    <t>04dff50</t>
  </si>
  <si>
    <t>08efb1d</t>
  </si>
  <si>
    <t>2016-03-08</t>
  </si>
  <si>
    <t>8632e68</t>
  </si>
  <si>
    <t>175024e</t>
  </si>
  <si>
    <t>26e1b57</t>
  </si>
  <si>
    <t>f73c347</t>
  </si>
  <si>
    <t>2013-07-24</t>
  </si>
  <si>
    <t>2390000</t>
  </si>
  <si>
    <t>4533ce5</t>
  </si>
  <si>
    <t>2013-06-24</t>
  </si>
  <si>
    <t>1924409</t>
  </si>
  <si>
    <t>f7e0e52</t>
  </si>
  <si>
    <t>2014-04-10</t>
  </si>
  <si>
    <t>bee4595</t>
  </si>
  <si>
    <t>9ffc194</t>
  </si>
  <si>
    <t>4a2fe46</t>
  </si>
  <si>
    <t>2014-04-04</t>
  </si>
  <si>
    <t>3999269</t>
  </si>
  <si>
    <t>830e54e</t>
  </si>
  <si>
    <t>2016-06-09</t>
  </si>
  <si>
    <t>41e8ac5</t>
  </si>
  <si>
    <t>2015-03-16</t>
  </si>
  <si>
    <t>ec4337a</t>
  </si>
  <si>
    <t>1240d11</t>
  </si>
  <si>
    <t>9120a82</t>
  </si>
  <si>
    <t>2013-05-12</t>
  </si>
  <si>
    <t>820c7b6</t>
  </si>
  <si>
    <t>2015-01-13</t>
  </si>
  <si>
    <t>35e6e21</t>
  </si>
  <si>
    <t>2015-11-18</t>
  </si>
  <si>
    <t>2499998</t>
  </si>
  <si>
    <t>6a59af9</t>
  </si>
  <si>
    <t>2014-10-02</t>
  </si>
  <si>
    <t>803765f</t>
  </si>
  <si>
    <t>a3a3532</t>
  </si>
  <si>
    <t>a3839bc</t>
  </si>
  <si>
    <t>c9c94dd</t>
  </si>
  <si>
    <t>d9d64ad</t>
  </si>
  <si>
    <t>2016-05-01</t>
  </si>
  <si>
    <t>650d13d</t>
  </si>
  <si>
    <t>Shanghai Huiyi Information Technology Co., Ltd.</t>
  </si>
  <si>
    <t>4a26c9b</t>
  </si>
  <si>
    <t>6aa4811</t>
  </si>
  <si>
    <t>b13ba30</t>
  </si>
  <si>
    <t>2014-12-04</t>
  </si>
  <si>
    <t>e29e788</t>
  </si>
  <si>
    <t>2015-11-24</t>
  </si>
  <si>
    <t>17110994</t>
  </si>
  <si>
    <t>5e7e553</t>
  </si>
  <si>
    <t>305000000</t>
  </si>
  <si>
    <t>043144b</t>
  </si>
  <si>
    <t>2014-03-19</t>
  </si>
  <si>
    <t>0c0ce68</t>
  </si>
  <si>
    <t>4eb8300</t>
  </si>
  <si>
    <t>d0c504b</t>
  </si>
  <si>
    <t>2015-10-20</t>
  </si>
  <si>
    <t>2d1b28b</t>
  </si>
  <si>
    <t>2017-07-18</t>
  </si>
  <si>
    <t>0f18279</t>
  </si>
  <si>
    <t>1fa8198</t>
  </si>
  <si>
    <t>2015-09-21</t>
  </si>
  <si>
    <t>6406d1d</t>
  </si>
  <si>
    <t>5688e2d</t>
  </si>
  <si>
    <t>5120877</t>
  </si>
  <si>
    <t>2015-09-25</t>
  </si>
  <si>
    <t>22366094</t>
  </si>
  <si>
    <t>aec0e88</t>
  </si>
  <si>
    <t>2014-11-03</t>
  </si>
  <si>
    <t>9370000</t>
  </si>
  <si>
    <t>7261dd3</t>
  </si>
  <si>
    <t>2013-10-25</t>
  </si>
  <si>
    <t>94a546f</t>
  </si>
  <si>
    <t>2014-11-14</t>
  </si>
  <si>
    <t>4439690</t>
  </si>
  <si>
    <t>0711cff</t>
  </si>
  <si>
    <t>44e14c1</t>
  </si>
  <si>
    <t>2015-05-28</t>
  </si>
  <si>
    <t>23935081</t>
  </si>
  <si>
    <t>d2cf096</t>
  </si>
  <si>
    <t>2014-02-19</t>
  </si>
  <si>
    <t>b7c7f68</t>
  </si>
  <si>
    <t>4c52e46</t>
  </si>
  <si>
    <t>ed592d4</t>
  </si>
  <si>
    <t>c0350fb</t>
  </si>
  <si>
    <t>456e6f3</t>
  </si>
  <si>
    <t>618015d</t>
  </si>
  <si>
    <t>4e2bb8e</t>
  </si>
  <si>
    <t>91cbfdb7-8464-2a16-0c1a-c6c1d3bab21b</t>
  </si>
  <si>
    <t>Kraus Aerospace</t>
  </si>
  <si>
    <t>Peachtree City</t>
  </si>
  <si>
    <t>c5b5da6</t>
  </si>
  <si>
    <t>23e31e9</t>
  </si>
  <si>
    <t>2017-01-25</t>
  </si>
  <si>
    <t>79305b8</t>
  </si>
  <si>
    <t>54966</t>
  </si>
  <si>
    <t>896d433</t>
  </si>
  <si>
    <t>2013-05-30</t>
  </si>
  <si>
    <t>f48071e</t>
  </si>
  <si>
    <t>2015-12-17</t>
  </si>
  <si>
    <t>faea137</t>
  </si>
  <si>
    <t>2014-03-01</t>
  </si>
  <si>
    <t>ed92362</t>
  </si>
  <si>
    <t>2014-04-01</t>
  </si>
  <si>
    <t>91e0212</t>
  </si>
  <si>
    <t>2013-10-20</t>
  </si>
  <si>
    <t>9d46a5b</t>
  </si>
  <si>
    <t>e9f26a2</t>
  </si>
  <si>
    <t>5a7c657</t>
  </si>
  <si>
    <t>daa54f9</t>
  </si>
  <si>
    <t>4393737</t>
  </si>
  <si>
    <t>d5489b7</t>
  </si>
  <si>
    <t>2017-06-24</t>
  </si>
  <si>
    <t>311581165</t>
  </si>
  <si>
    <t>ff1cb10</t>
  </si>
  <si>
    <t>9633827</t>
  </si>
  <si>
    <t>2014-12-01</t>
  </si>
  <si>
    <t>56dd6e4</t>
  </si>
  <si>
    <t>2014-11-01</t>
  </si>
  <si>
    <t>22262</t>
  </si>
  <si>
    <t>e9233cc</t>
  </si>
  <si>
    <t>2014-07-10</t>
  </si>
  <si>
    <t>46f3dc6</t>
  </si>
  <si>
    <t>0f090c5</t>
  </si>
  <si>
    <t>193600</t>
  </si>
  <si>
    <t>f2610ff</t>
  </si>
  <si>
    <t>2013-04-01</t>
  </si>
  <si>
    <t>2857218</t>
  </si>
  <si>
    <t>4d159b6</t>
  </si>
  <si>
    <t>564959</t>
  </si>
  <si>
    <t>5fe05a4</t>
  </si>
  <si>
    <t>14773e4</t>
  </si>
  <si>
    <t>2017-05-31</t>
  </si>
  <si>
    <t>f95e5da</t>
  </si>
  <si>
    <t>2017-04-24</t>
  </si>
  <si>
    <t>5b0e8be</t>
  </si>
  <si>
    <t>a565e78</t>
  </si>
  <si>
    <t>6adf3c2</t>
  </si>
  <si>
    <t>2016-12-18</t>
  </si>
  <si>
    <t>1567562</t>
  </si>
  <si>
    <t>b1c4be1</t>
  </si>
  <si>
    <t>2017-03-14</t>
  </si>
  <si>
    <t>1596084</t>
  </si>
  <si>
    <t>ff2be2c</t>
  </si>
  <si>
    <t>2015-06-25</t>
  </si>
  <si>
    <t>8dbfb45</t>
  </si>
  <si>
    <t>fe4dd5f</t>
  </si>
  <si>
    <t>def7518</t>
  </si>
  <si>
    <t>54dc335</t>
  </si>
  <si>
    <t>2014-11-06</t>
  </si>
  <si>
    <t>da539bc</t>
  </si>
  <si>
    <t>2014-05-06</t>
  </si>
  <si>
    <t>61267c3</t>
  </si>
  <si>
    <t>0f05ebe</t>
  </si>
  <si>
    <t>d0f5788</t>
  </si>
  <si>
    <t>79565</t>
  </si>
  <si>
    <t>5765120</t>
  </si>
  <si>
    <t>88483</t>
  </si>
  <si>
    <t>684bb44</t>
  </si>
  <si>
    <t>0e2d717</t>
  </si>
  <si>
    <t>2a37b5f473f20adc5c51666ad7e48cfb</t>
  </si>
  <si>
    <t>Australian Geographic Retail Group</t>
  </si>
  <si>
    <t>Surry Hills</t>
  </si>
  <si>
    <t>8917155</t>
  </si>
  <si>
    <t>6773a98369b0827c50926d42bde315e1</t>
  </si>
  <si>
    <t>Digital Direct IR, Inc.</t>
  </si>
  <si>
    <t>Fresh Meadows</t>
  </si>
  <si>
    <t>d2ab15f</t>
  </si>
  <si>
    <t>d572537681ae1294db70ad55f9cd2ba1</t>
  </si>
  <si>
    <t>Unmanned Applications Institute, International Inc.</t>
  </si>
  <si>
    <t>2017-08-26</t>
  </si>
  <si>
    <t>c0690ba</t>
  </si>
  <si>
    <t>2013-04-24</t>
  </si>
  <si>
    <t>daf0c6f</t>
  </si>
  <si>
    <t>0aa9ac5</t>
  </si>
  <si>
    <t>2015-01-21</t>
  </si>
  <si>
    <t>31756aa</t>
  </si>
  <si>
    <t>4308d58</t>
  </si>
  <si>
    <t>6f784e9</t>
  </si>
  <si>
    <t>745900f4faad05cdb1e655119065f741</t>
  </si>
  <si>
    <t>Notilo Plus SAS</t>
  </si>
  <si>
    <t>2017-09-11</t>
  </si>
  <si>
    <t>958313</t>
  </si>
  <si>
    <t>31f68a1</t>
  </si>
  <si>
    <t>2014-05-19</t>
  </si>
  <si>
    <t>77ca8f6</t>
  </si>
  <si>
    <t>2016-09-20</t>
  </si>
  <si>
    <t>8c732c0</t>
  </si>
  <si>
    <t>2015-09-17</t>
  </si>
  <si>
    <t>9a03b56</t>
  </si>
  <si>
    <t>Attribute</t>
  </si>
  <si>
    <t>Weight</t>
  </si>
  <si>
    <t>Total Raised (last 5 years)</t>
  </si>
  <si>
    <t>Avg Days Btw Rounds</t>
  </si>
  <si>
    <t>Days Since Last Round</t>
  </si>
  <si>
    <t># of Rounds (last 5 years)</t>
  </si>
  <si>
    <t>Uniqueness score (based on 'Flow')</t>
  </si>
  <si>
    <t>Bridging score (based on 'Inter-Cluster Connectivity')</t>
  </si>
  <si>
    <t>Check</t>
  </si>
  <si>
    <t>Absolute Values</t>
  </si>
  <si>
    <t>Percentile Scores</t>
  </si>
  <si>
    <t>Overall Rank</t>
  </si>
  <si>
    <t>Total Score</t>
  </si>
  <si>
    <t>Cluster Name</t>
  </si>
  <si>
    <t>mapping</t>
  </si>
  <si>
    <t>uavs</t>
  </si>
  <si>
    <t>heat pumps</t>
  </si>
  <si>
    <t>valves</t>
  </si>
  <si>
    <t>cleaning</t>
  </si>
  <si>
    <t>turbines</t>
  </si>
  <si>
    <t>waste heat</t>
  </si>
  <si>
    <t>incentives</t>
  </si>
  <si>
    <t>smartphone</t>
  </si>
  <si>
    <t>enforcement</t>
  </si>
  <si>
    <t>solar pv</t>
  </si>
  <si>
    <t>cards</t>
  </si>
  <si>
    <t>coatings</t>
  </si>
  <si>
    <t>installation services</t>
  </si>
  <si>
    <t>surplus electricity produced</t>
  </si>
  <si>
    <t>gauges</t>
  </si>
  <si>
    <t>displays</t>
  </si>
  <si>
    <t>national grid</t>
  </si>
  <si>
    <t>augmented reality</t>
  </si>
  <si>
    <t>solar electric</t>
  </si>
  <si>
    <t>wheels</t>
  </si>
  <si>
    <t>commercial projects</t>
  </si>
  <si>
    <t>audio</t>
  </si>
  <si>
    <t>satellite</t>
  </si>
  <si>
    <t>supply chain management</t>
  </si>
  <si>
    <t>solar thermal</t>
  </si>
  <si>
    <t>vr</t>
  </si>
  <si>
    <t>drone management</t>
  </si>
  <si>
    <t>uas</t>
  </si>
  <si>
    <t>imaging</t>
  </si>
  <si>
    <t>food and beverage</t>
  </si>
  <si>
    <t>racing</t>
  </si>
  <si>
    <t>voltaic</t>
  </si>
  <si>
    <t>unmanned aircraft systems</t>
  </si>
  <si>
    <t>supply chain</t>
  </si>
  <si>
    <t>helicopters</t>
  </si>
  <si>
    <t>inverter</t>
  </si>
  <si>
    <t>artificial intelligence</t>
  </si>
  <si>
    <t>games</t>
  </si>
  <si>
    <t>real estate</t>
  </si>
  <si>
    <t>plug</t>
  </si>
  <si>
    <t>filming</t>
  </si>
  <si>
    <t>aerial vehicles</t>
  </si>
  <si>
    <t>crystalline silicon</t>
  </si>
  <si>
    <t>bill</t>
  </si>
  <si>
    <t>heating systems</t>
  </si>
  <si>
    <t>electrochemical</t>
  </si>
  <si>
    <t>grid tie</t>
  </si>
  <si>
    <t>metal</t>
  </si>
  <si>
    <t>solar panel installation</t>
  </si>
  <si>
    <t>flat panel</t>
  </si>
  <si>
    <t>wafers</t>
  </si>
  <si>
    <t>thin film photovoltaic</t>
  </si>
  <si>
    <t>axis tracking</t>
  </si>
  <si>
    <t>wind energy</t>
  </si>
  <si>
    <t>digital marketing</t>
  </si>
  <si>
    <t>domestic properties</t>
  </si>
  <si>
    <t>crop</t>
  </si>
  <si>
    <t>photovoltaic panels</t>
  </si>
  <si>
    <t>cast iron</t>
  </si>
  <si>
    <t>drone operators</t>
  </si>
  <si>
    <t>offers solar panels</t>
  </si>
  <si>
    <t>cellular</t>
  </si>
  <si>
    <t>charger</t>
  </si>
  <si>
    <t>yield</t>
  </si>
  <si>
    <t>defense</t>
  </si>
  <si>
    <t>thin film solar</t>
  </si>
  <si>
    <t>speakers</t>
  </si>
  <si>
    <t>unmanned aerial systems</t>
  </si>
  <si>
    <t>installs solar panels</t>
  </si>
  <si>
    <t>fun</t>
  </si>
  <si>
    <t>border</t>
  </si>
  <si>
    <t>young</t>
  </si>
  <si>
    <t>payload</t>
  </si>
  <si>
    <t>insurance</t>
  </si>
  <si>
    <t>hot water</t>
  </si>
  <si>
    <t>aluminum</t>
  </si>
  <si>
    <t>robots</t>
  </si>
  <si>
    <t>search and rescue</t>
  </si>
  <si>
    <t>residential solar</t>
  </si>
  <si>
    <t>solar tracking</t>
  </si>
  <si>
    <t>imagery</t>
  </si>
  <si>
    <t>homeowners</t>
  </si>
  <si>
    <t>analytics</t>
  </si>
  <si>
    <t>concentrate</t>
  </si>
  <si>
    <t>computer vision</t>
  </si>
  <si>
    <t>footage</t>
  </si>
  <si>
    <t>substrates</t>
  </si>
  <si>
    <t>music</t>
  </si>
  <si>
    <t>lithium</t>
  </si>
  <si>
    <t>alternative energy</t>
  </si>
  <si>
    <t>steel</t>
  </si>
  <si>
    <t>uas industry</t>
  </si>
  <si>
    <t>pilots</t>
  </si>
  <si>
    <t>manufactures solar panels</t>
  </si>
  <si>
    <t>rechargeable</t>
  </si>
  <si>
    <t>photography</t>
  </si>
  <si>
    <t>fixed wing</t>
  </si>
  <si>
    <t>emergency response</t>
  </si>
  <si>
    <t>lighting solutions</t>
  </si>
  <si>
    <t>air conditioning</t>
  </si>
  <si>
    <t>electric vehicles</t>
  </si>
  <si>
    <t>app</t>
  </si>
  <si>
    <t>roofing</t>
  </si>
  <si>
    <t>drone technology</t>
  </si>
  <si>
    <t>iphone</t>
  </si>
  <si>
    <t>services solar panel</t>
  </si>
  <si>
    <t>virtual</t>
  </si>
  <si>
    <t>mobile phone</t>
  </si>
  <si>
    <t>internet of things</t>
  </si>
  <si>
    <t>street lights</t>
  </si>
  <si>
    <t>lamps</t>
  </si>
</sst>
</file>

<file path=xl/styles.xml><?xml version="1.0" encoding="utf-8"?>
<styleSheet xmlns="http://schemas.openxmlformats.org/spreadsheetml/2006/main">
  <numFmts count="0"/>
  <fonts count="14">
    <font>
      <name val="Calibri"/>
      <family val="2"/>
      <color theme="1"/>
      <sz val="12"/>
      <scheme val="minor"/>
    </font>
    <font>
      <name val="Calibri"/>
      <family val="2"/>
      <color theme="1"/>
      <sz val="12"/>
      <scheme val="minor"/>
    </font>
    <font>
      <name val="Calibri"/>
      <family val="2"/>
      <b val="1"/>
      <color theme="0"/>
      <sz val="12"/>
      <scheme val="minor"/>
    </font>
    <font>
      <name val="Calibri"/>
      <family val="2"/>
      <b val="1"/>
      <color theme="1"/>
      <sz val="12"/>
      <scheme val="minor"/>
    </font>
    <font>
      <name val="Calibri"/>
      <family val="2"/>
      <color theme="10"/>
      <sz val="12"/>
      <u val="single"/>
      <scheme val="minor"/>
    </font>
    <font>
      <name val="Calibri"/>
      <family val="2"/>
      <color theme="11"/>
      <sz val="12"/>
      <u val="single"/>
      <scheme val="minor"/>
    </font>
    <font>
      <name val="Calibri"/>
      <family val="2"/>
      <b val="1"/>
      <color rgb="FF000000"/>
      <sz val="12"/>
      <scheme val="minor"/>
    </font>
    <font>
      <name val="Calibri"/>
      <family val="2"/>
      <color rgb="FF000000"/>
      <sz val="12"/>
      <scheme val="minor"/>
    </font>
    <font>
      <name val="Calibri"/>
      <family val="2"/>
      <color theme="1"/>
      <sz val="16"/>
      <scheme val="minor"/>
    </font>
    <font>
      <name val="Calibri"/>
      <family val="2"/>
      <b val="1"/>
      <color theme="0"/>
      <sz val="16"/>
      <scheme val="minor"/>
    </font>
    <font>
      <name val="Calibri (Body)"/>
      <color rgb="FF7030A0"/>
      <sz val="16"/>
    </font>
    <font>
      <name val="Calibri (Body)"/>
      <color rgb="FF0070C0"/>
      <sz val="16"/>
    </font>
    <font>
      <name val="Calibri (Body)"/>
      <color rgb="FFC00000"/>
      <sz val="16"/>
    </font>
    <font>
      <name val="Calibri (Body)"/>
      <color theme="0" tint="-0.499984740745262"/>
      <sz val="16"/>
    </font>
  </fonts>
  <fills count="10">
    <fill>
      <patternFill/>
    </fill>
    <fill>
      <patternFill patternType="gray125"/>
    </fill>
    <fill>
      <patternFill patternType="solid">
        <fgColor theme="4" tint="0.7999816888943144"/>
        <bgColor indexed="64"/>
      </patternFill>
    </fill>
    <fill>
      <patternFill patternType="solid">
        <fgColor theme="8" tint="-0.499984740745262"/>
        <bgColor indexed="64"/>
      </patternFill>
    </fill>
    <fill>
      <patternFill patternType="solid">
        <fgColor theme="8" tint="0.3999755851924192"/>
        <bgColor indexed="64"/>
      </patternFill>
    </fill>
    <fill>
      <patternFill patternType="solid">
        <fgColor theme="9" tint="0.5999938962981048"/>
        <bgColor indexed="64"/>
      </patternFill>
    </fill>
    <fill>
      <patternFill patternType="solid">
        <fgColor rgb="FF247649"/>
        <bgColor indexed="64"/>
      </patternFill>
    </fill>
    <fill>
      <patternFill patternType="solid">
        <fgColor rgb="FFC00000"/>
        <bgColor indexed="64"/>
      </patternFill>
    </fill>
    <fill>
      <patternFill patternType="solid">
        <fgColor rgb="FFD9E1F2"/>
        <bgColor rgb="FF000000"/>
      </patternFill>
    </fill>
    <fill>
      <patternFill patternType="solid">
        <fgColor theme="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borderId="0" fillId="0" fontId="1" numFmtId="0"/>
    <xf borderId="0" fillId="0" fontId="1" numFmtId="0"/>
    <xf borderId="0" fillId="0" fontId="4" numFmtId="0"/>
    <xf borderId="0" fillId="0" fontId="5" numFmtId="0"/>
  </cellStyleXfs>
  <cellXfs count="32">
    <xf borderId="0" fillId="0" fontId="0" numFmtId="0" pivotButton="0" quotePrefix="0" xfId="0"/>
    <xf applyAlignment="1" borderId="0" fillId="0" fontId="0" numFmtId="0" pivotButton="0" quotePrefix="0" xfId="0">
      <alignment wrapText="1"/>
    </xf>
    <xf borderId="0" fillId="0" fontId="0" numFmtId="11" pivotButton="0" quotePrefix="0" xfId="0"/>
    <xf borderId="0" fillId="0" fontId="0" numFmtId="14" pivotButton="0" quotePrefix="0" xfId="0"/>
    <xf applyAlignment="1" borderId="0" fillId="0" fontId="3" numFmtId="0" pivotButton="0" quotePrefix="0" xfId="0">
      <alignment horizontal="center" vertic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2" fontId="3" numFmtId="0" pivotButton="0" quotePrefix="0" xfId="0">
      <alignment horizontal="center"/>
    </xf>
    <xf borderId="0" fillId="2" fontId="0" numFmtId="0" pivotButton="0" quotePrefix="0" xfId="0"/>
    <xf applyAlignment="1" borderId="0" fillId="3" fontId="2" numFmtId="0" pivotButton="0" quotePrefix="0" xfId="0">
      <alignment horizontal="center" vertical="center" wrapText="1"/>
    </xf>
    <xf applyAlignment="1" borderId="0" fillId="6" fontId="2" numFmtId="9" pivotButton="0" quotePrefix="0" xfId="1">
      <alignment horizontal="center" vertical="center" wrapText="1"/>
    </xf>
    <xf borderId="0" fillId="0" fontId="0" numFmtId="9" pivotButton="0" quotePrefix="0" xfId="1"/>
    <xf applyAlignment="1" borderId="0" fillId="7" fontId="2" numFmtId="0" pivotButton="0" quotePrefix="0" xfId="0">
      <alignment horizontal="center" vertical="center" wrapText="1"/>
    </xf>
    <xf borderId="0" fillId="0" fontId="3" numFmtId="0" pivotButton="0" quotePrefix="0" xfId="0"/>
    <xf borderId="0" fillId="0" fontId="3" numFmtId="0" pivotButton="0" quotePrefix="0" xfId="1"/>
    <xf borderId="0" fillId="2" fontId="3" numFmtId="0" pivotButton="0" quotePrefix="0" xfId="0"/>
    <xf borderId="0" fillId="2" fontId="0" numFmtId="0" pivotButton="0" quotePrefix="0" xfId="0"/>
    <xf borderId="0" fillId="0" fontId="3" numFmtId="0" pivotButton="0" quotePrefix="0" xfId="0"/>
    <xf applyAlignment="1" borderId="0" fillId="8" fontId="6" numFmtId="0" pivotButton="0" quotePrefix="0" xfId="0">
      <alignment horizontal="center"/>
    </xf>
    <xf borderId="0" fillId="8" fontId="7" numFmtId="0" pivotButton="0" quotePrefix="0" xfId="0"/>
    <xf borderId="0" fillId="0" fontId="7" numFmtId="0" pivotButton="0" quotePrefix="0" xfId="0"/>
    <xf borderId="0" fillId="0" fontId="8" numFmtId="0" pivotButton="0" quotePrefix="0" xfId="0"/>
    <xf borderId="1" fillId="0" fontId="8" numFmtId="0" pivotButton="0" quotePrefix="0" xfId="0"/>
    <xf applyAlignment="1" borderId="1" fillId="0" fontId="8" numFmtId="0" pivotButton="0" quotePrefix="0" xfId="0">
      <alignment horizontal="center"/>
    </xf>
    <xf applyAlignment="1" borderId="0" fillId="0" fontId="8" numFmtId="0" pivotButton="0" quotePrefix="0" xfId="0">
      <alignment horizontal="center"/>
    </xf>
    <xf applyAlignment="1" borderId="1" fillId="9" fontId="9" numFmtId="0" pivotButton="0" quotePrefix="0" xfId="0">
      <alignment horizontal="center"/>
    </xf>
    <xf borderId="0" fillId="0" fontId="0" numFmtId="0" pivotButton="0" quotePrefix="0" xfId="0"/>
    <xf applyAlignment="1" borderId="0" fillId="4" fontId="3" numFmtId="0" pivotButton="0" quotePrefix="0" xfId="0">
      <alignment horizontal="center"/>
    </xf>
    <xf applyAlignment="1" borderId="0" fillId="5" fontId="3" numFmtId="9" pivotButton="0" quotePrefix="0" xfId="1">
      <alignment horizontal="center"/>
    </xf>
    <xf applyAlignment="1" borderId="0" fillId="0" fontId="0" numFmtId="0" pivotButton="0" quotePrefix="0" xfId="0">
      <alignment horizontal="center" wrapText="1"/>
    </xf>
    <xf applyAlignment="1" borderId="0" fillId="0" fontId="0" numFmtId="0" pivotButton="0" quotePrefix="0" xfId="0">
      <alignment horizontal="center" wrapText="1"/>
    </xf>
    <xf applyAlignment="1" borderId="0" fillId="0" fontId="0" numFmtId="14" pivotButton="0" quotePrefix="0" xfId="0">
      <alignment horizontal="center" wrapText="1"/>
    </xf>
  </cellXfs>
  <cellStyles count="4">
    <cellStyle builtinId="0" name="Normal" xfId="0"/>
    <cellStyle builtinId="5" name="Percent" xfId="1"/>
    <cellStyle builtinId="8" hidden="1" name="Hyperlink" xfId="2"/>
    <cellStyle builtinId="9" hidden="1" name="Followed Hyperlink" xfId="3"/>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sharedStrings.xml" Type="http://schemas.openxmlformats.org/officeDocument/2006/relationships/sharedStrings" /><Relationship Id="rId9" Target="styles.xml" Type="http://schemas.openxmlformats.org/officeDocument/2006/relationships/styles" /><Relationship Id="rId10"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B5"/>
  <sheetViews>
    <sheetView tabSelected="1" workbookViewId="0">
      <selection activeCell="B27" sqref="B27"/>
    </sheetView>
  </sheetViews>
  <sheetFormatPr baseColWidth="10" defaultRowHeight="21" outlineLevelCol="0"/>
  <cols>
    <col customWidth="1" max="1" min="1" style="24" width="10.83203125"/>
    <col bestFit="1" customWidth="1" max="2" min="2" style="21" width="150.5"/>
    <col customWidth="1" max="16384" min="3" style="21" width="10.83203125"/>
  </cols>
  <sheetData>
    <row r="1" spans="1:2">
      <c r="A1" s="25" t="s">
        <v>0</v>
      </c>
      <c r="B1" s="25" t="s">
        <v>1</v>
      </c>
    </row>
    <row r="2" spans="1:2">
      <c r="A2" s="23" t="n">
        <v>1</v>
      </c>
      <c r="B2" s="22" t="s">
        <v>2</v>
      </c>
    </row>
    <row r="3" spans="1:2">
      <c r="A3" s="23" t="n">
        <v>2</v>
      </c>
      <c r="B3" s="22" t="s">
        <v>3</v>
      </c>
    </row>
    <row r="4" spans="1:2">
      <c r="A4" s="23" t="n">
        <v>3</v>
      </c>
      <c r="B4" s="22" t="s">
        <v>4</v>
      </c>
    </row>
    <row r="5" spans="1:2">
      <c r="A5" s="23" t="n">
        <v>4</v>
      </c>
      <c r="B5" s="22" t="s">
        <v>5</v>
      </c>
    </row>
  </sheetData>
  <pageMargins bottom="0.75" footer="0.3" header="0.3" left="0.7" right="0.7" top="0.75"/>
</worksheet>
</file>

<file path=xl/worksheets/sheet2.xml><?xml version="1.0" encoding="utf-8"?>
<worksheet xmlns="http://schemas.openxmlformats.org/spreadsheetml/2006/main">
  <sheetPr enableFormatConditionsCalculation="0">
    <tabColor rgb="FF00B050"/>
    <outlinePr summaryBelow="1" summaryRight="1"/>
    <pageSetUpPr/>
  </sheetPr>
  <dimension ref="A1:AL3035"/>
  <sheetViews>
    <sheetView workbookViewId="0">
      <selection activeCell="A1" sqref="A1"/>
    </sheetView>
  </sheetViews>
  <sheetFormatPr baseColWidth="10" defaultRowHeight="16"/>
  <sheetData>
    <row r="1" spans="1:38">
      <c r="A1"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c r="AK1" t="s">
        <v>42</v>
      </c>
      <c r="AL1" t="s">
        <v>43</v>
      </c>
    </row>
    <row r="2" spans="1:38">
      <c r="A2" t="s">
        <v>44</v>
      </c>
      <c r="B2" t="s">
        <v>45</v>
      </c>
      <c r="C2" t="s">
        <v>46</v>
      </c>
      <c r="D2" t="s">
        <v>47</v>
      </c>
      <c r="E2" t="s">
        <v>48</v>
      </c>
      <c r="F2" t="s">
        <v>49</v>
      </c>
      <c r="G2" t="s">
        <v>50</v>
      </c>
      <c r="H2" t="s">
        <v>51</v>
      </c>
      <c r="I2" t="s">
        <v>52</v>
      </c>
      <c r="J2" t="s">
        <v>53</v>
      </c>
      <c r="K2" t="s">
        <v>54</v>
      </c>
      <c r="L2" t="s">
        <v>55</v>
      </c>
      <c r="M2" t="s">
        <v>56</v>
      </c>
      <c r="N2" t="s">
        <v>57</v>
      </c>
      <c r="O2" t="s"/>
      <c r="P2" t="s"/>
      <c r="Q2" t="s">
        <v>44</v>
      </c>
      <c r="R2" t="s"/>
      <c r="S2" t="s"/>
      <c r="T2" t="s"/>
      <c r="U2" t="s"/>
      <c r="V2" t="s"/>
      <c r="W2" t="s"/>
      <c r="X2" t="s"/>
      <c r="Y2" t="s"/>
      <c r="Z2" t="s"/>
      <c r="AA2" t="s"/>
      <c r="AB2" t="s">
        <v>58</v>
      </c>
      <c r="AC2" t="s">
        <v>58</v>
      </c>
      <c r="AD2" t="s">
        <v>59</v>
      </c>
      <c r="AE2" t="s">
        <v>60</v>
      </c>
      <c r="AF2" t="s">
        <v>61</v>
      </c>
      <c r="AG2" t="s">
        <v>62</v>
      </c>
      <c r="AH2" t="s">
        <v>63</v>
      </c>
      <c r="AI2" t="s">
        <v>64</v>
      </c>
      <c r="AJ2" t="s">
        <v>65</v>
      </c>
      <c r="AK2" t="s">
        <v>66</v>
      </c>
    </row>
    <row r="3" spans="1:38">
      <c r="A3" t="s">
        <v>67</v>
      </c>
      <c r="B3" t="s">
        <v>68</v>
      </c>
      <c r="C3" t="s">
        <v>69</v>
      </c>
      <c r="D3" t="s"/>
      <c r="E3" t="s">
        <v>70</v>
      </c>
      <c r="F3" t="s">
        <v>71</v>
      </c>
      <c r="G3" t="s">
        <v>72</v>
      </c>
      <c r="H3" t="s">
        <v>51</v>
      </c>
      <c r="I3" t="s">
        <v>73</v>
      </c>
      <c r="J3" t="s">
        <v>74</v>
      </c>
      <c r="K3" t="s">
        <v>75</v>
      </c>
      <c r="L3" t="s">
        <v>76</v>
      </c>
      <c r="M3" t="s">
        <v>77</v>
      </c>
      <c r="N3" t="s">
        <v>78</v>
      </c>
      <c r="O3" t="s">
        <v>79</v>
      </c>
      <c r="P3" t="s">
        <v>80</v>
      </c>
      <c r="Q3" t="s">
        <v>67</v>
      </c>
      <c r="R3" t="s">
        <v>81</v>
      </c>
      <c r="S3" t="s"/>
      <c r="T3" t="s"/>
      <c r="U3" t="s">
        <v>82</v>
      </c>
      <c r="V3" t="s">
        <v>67</v>
      </c>
      <c r="W3" t="s">
        <v>83</v>
      </c>
      <c r="X3" t="s"/>
      <c r="Y3" t="s"/>
      <c r="Z3" t="s"/>
      <c r="AA3" t="s">
        <v>84</v>
      </c>
      <c r="AB3" t="s">
        <v>85</v>
      </c>
      <c r="AC3" t="s">
        <v>85</v>
      </c>
      <c r="AD3" t="s">
        <v>86</v>
      </c>
      <c r="AE3" t="s">
        <v>87</v>
      </c>
      <c r="AF3" t="s">
        <v>88</v>
      </c>
      <c r="AG3" t="s">
        <v>89</v>
      </c>
      <c r="AH3" t="s">
        <v>90</v>
      </c>
      <c r="AI3" t="s">
        <v>91</v>
      </c>
      <c r="AJ3" t="s">
        <v>92</v>
      </c>
      <c r="AK3" t="s">
        <v>66</v>
      </c>
    </row>
    <row r="4" spans="1:38">
      <c r="A4" t="s">
        <v>93</v>
      </c>
      <c r="B4" t="s">
        <v>94</v>
      </c>
      <c r="C4" t="s">
        <v>95</v>
      </c>
      <c r="D4" t="s">
        <v>96</v>
      </c>
      <c r="E4" t="s">
        <v>97</v>
      </c>
      <c r="F4" t="s">
        <v>98</v>
      </c>
      <c r="G4" t="s">
        <v>50</v>
      </c>
      <c r="H4" t="s">
        <v>51</v>
      </c>
      <c r="I4" t="s"/>
      <c r="J4" t="s">
        <v>99</v>
      </c>
      <c r="K4" t="s">
        <v>54</v>
      </c>
      <c r="L4" t="s">
        <v>100</v>
      </c>
      <c r="M4" t="s">
        <v>101</v>
      </c>
      <c r="N4" t="s">
        <v>102</v>
      </c>
      <c r="O4" t="s">
        <v>103</v>
      </c>
      <c r="P4" t="s"/>
      <c r="Q4" t="s">
        <v>67</v>
      </c>
      <c r="R4" t="s">
        <v>104</v>
      </c>
      <c r="S4" t="s"/>
      <c r="T4" t="s"/>
      <c r="U4" t="s"/>
      <c r="V4" t="s"/>
      <c r="W4" t="s"/>
      <c r="X4" t="s"/>
      <c r="Y4" t="s"/>
      <c r="Z4" t="s"/>
      <c r="AA4" t="s"/>
      <c r="AB4" t="s">
        <v>105</v>
      </c>
      <c r="AC4" t="s">
        <v>106</v>
      </c>
      <c r="AD4" t="s">
        <v>59</v>
      </c>
      <c r="AE4" t="s">
        <v>107</v>
      </c>
      <c r="AF4" t="s">
        <v>108</v>
      </c>
      <c r="AG4" t="s">
        <v>109</v>
      </c>
      <c r="AH4" t="s">
        <v>110</v>
      </c>
      <c r="AI4" t="s">
        <v>111</v>
      </c>
      <c r="AJ4" t="s">
        <v>92</v>
      </c>
      <c r="AK4" t="s">
        <v>66</v>
      </c>
    </row>
    <row r="5" spans="1:38">
      <c r="A5" t="s">
        <v>112</v>
      </c>
      <c r="B5" t="s">
        <v>113</v>
      </c>
      <c r="C5" t="s">
        <v>114</v>
      </c>
      <c r="D5" t="s">
        <v>115</v>
      </c>
      <c r="E5" t="s">
        <v>116</v>
      </c>
      <c r="F5" t="s">
        <v>117</v>
      </c>
      <c r="G5" t="s">
        <v>50</v>
      </c>
      <c r="H5" t="s">
        <v>51</v>
      </c>
      <c r="I5" t="s">
        <v>118</v>
      </c>
      <c r="J5" t="s"/>
      <c r="K5" t="s">
        <v>119</v>
      </c>
      <c r="L5" t="s">
        <v>120</v>
      </c>
      <c r="M5" t="s">
        <v>121</v>
      </c>
      <c r="N5" t="s">
        <v>122</v>
      </c>
      <c r="O5" t="s"/>
      <c r="P5" t="s"/>
      <c r="Q5" t="s">
        <v>44</v>
      </c>
      <c r="R5" t="s"/>
      <c r="S5" t="s"/>
      <c r="T5" t="s"/>
      <c r="U5" t="s"/>
      <c r="V5" t="s"/>
      <c r="W5" t="s"/>
      <c r="X5" t="s"/>
      <c r="Y5" t="s"/>
      <c r="Z5" t="s"/>
      <c r="AA5" t="s"/>
      <c r="AB5" t="s">
        <v>123</v>
      </c>
      <c r="AC5" t="s">
        <v>123</v>
      </c>
      <c r="AD5" t="s">
        <v>124</v>
      </c>
      <c r="AE5" t="s">
        <v>125</v>
      </c>
      <c r="AF5" t="s">
        <v>126</v>
      </c>
      <c r="AG5" t="s">
        <v>127</v>
      </c>
      <c r="AH5" t="s">
        <v>110</v>
      </c>
      <c r="AI5" t="s">
        <v>128</v>
      </c>
      <c r="AJ5" t="s">
        <v>129</v>
      </c>
      <c r="AK5" t="s">
        <v>66</v>
      </c>
    </row>
    <row r="6" spans="1:38">
      <c r="A6" t="s">
        <v>63</v>
      </c>
      <c r="B6" t="s">
        <v>130</v>
      </c>
      <c r="C6" t="s">
        <v>131</v>
      </c>
      <c r="D6" t="s">
        <v>132</v>
      </c>
      <c r="E6" t="s">
        <v>133</v>
      </c>
      <c r="F6" t="s">
        <v>134</v>
      </c>
      <c r="G6" t="s">
        <v>135</v>
      </c>
      <c r="H6" t="s">
        <v>51</v>
      </c>
      <c r="I6" t="s">
        <v>136</v>
      </c>
      <c r="J6" t="s">
        <v>137</v>
      </c>
      <c r="K6" t="s">
        <v>138</v>
      </c>
      <c r="L6" t="s">
        <v>139</v>
      </c>
      <c r="M6" t="s">
        <v>140</v>
      </c>
      <c r="N6" t="s">
        <v>141</v>
      </c>
      <c r="O6" t="s">
        <v>142</v>
      </c>
      <c r="P6" t="s">
        <v>143</v>
      </c>
      <c r="Q6" t="s">
        <v>67</v>
      </c>
      <c r="R6" t="s">
        <v>144</v>
      </c>
      <c r="S6" t="s"/>
      <c r="T6" t="s"/>
      <c r="U6" t="s"/>
      <c r="V6" t="s"/>
      <c r="W6" t="s"/>
      <c r="X6" t="s"/>
      <c r="Y6" t="s"/>
      <c r="Z6" t="s"/>
      <c r="AA6" t="s"/>
      <c r="AB6" t="s">
        <v>145</v>
      </c>
      <c r="AC6" t="s">
        <v>146</v>
      </c>
      <c r="AD6" t="s">
        <v>110</v>
      </c>
      <c r="AE6" t="s">
        <v>44</v>
      </c>
      <c r="AF6" t="s">
        <v>147</v>
      </c>
      <c r="AG6" t="s">
        <v>148</v>
      </c>
      <c r="AH6" t="s">
        <v>149</v>
      </c>
      <c r="AI6" t="s">
        <v>150</v>
      </c>
      <c r="AJ6" t="s">
        <v>92</v>
      </c>
      <c r="AK6" t="s">
        <v>66</v>
      </c>
    </row>
    <row r="7" spans="1:38">
      <c r="A7" t="s">
        <v>151</v>
      </c>
      <c r="B7" t="s">
        <v>152</v>
      </c>
      <c r="C7" t="s">
        <v>153</v>
      </c>
      <c r="D7" t="s">
        <v>154</v>
      </c>
      <c r="E7" t="s">
        <v>155</v>
      </c>
      <c r="F7" t="s"/>
      <c r="G7" t="s">
        <v>50</v>
      </c>
      <c r="H7" t="s">
        <v>51</v>
      </c>
      <c r="I7" t="s"/>
      <c r="J7" t="s"/>
      <c r="K7" t="s"/>
      <c r="L7" t="s">
        <v>156</v>
      </c>
      <c r="M7" t="s">
        <v>157</v>
      </c>
      <c r="N7" t="s">
        <v>158</v>
      </c>
      <c r="O7" t="s"/>
      <c r="P7" t="s"/>
      <c r="Q7" t="s">
        <v>44</v>
      </c>
      <c r="R7" t="s"/>
      <c r="S7" t="s"/>
      <c r="T7" t="s"/>
      <c r="U7" t="s"/>
      <c r="V7" t="s"/>
      <c r="W7" t="s"/>
      <c r="X7" t="s"/>
      <c r="Y7" t="s"/>
      <c r="Z7" t="s"/>
      <c r="AA7" t="s"/>
      <c r="AB7" t="s">
        <v>159</v>
      </c>
      <c r="AC7" t="s">
        <v>159</v>
      </c>
      <c r="AD7" t="s">
        <v>149</v>
      </c>
      <c r="AE7" t="s">
        <v>44</v>
      </c>
      <c r="AF7" t="s">
        <v>160</v>
      </c>
      <c r="AG7" t="s">
        <v>161</v>
      </c>
      <c r="AH7" t="s">
        <v>162</v>
      </c>
      <c r="AI7" t="s">
        <v>163</v>
      </c>
      <c r="AJ7" t="s">
        <v>164</v>
      </c>
      <c r="AK7" t="s">
        <v>66</v>
      </c>
    </row>
    <row r="8" spans="1:38">
      <c r="A8" t="s">
        <v>59</v>
      </c>
      <c r="B8" t="s">
        <v>165</v>
      </c>
      <c r="C8" t="s">
        <v>166</v>
      </c>
      <c r="D8" t="s">
        <v>167</v>
      </c>
      <c r="E8" t="s">
        <v>168</v>
      </c>
      <c r="F8" t="s">
        <v>71</v>
      </c>
      <c r="G8" t="s">
        <v>50</v>
      </c>
      <c r="H8" t="s">
        <v>51</v>
      </c>
      <c r="I8" t="s">
        <v>169</v>
      </c>
      <c r="J8" t="s">
        <v>53</v>
      </c>
      <c r="K8" t="s">
        <v>54</v>
      </c>
      <c r="L8" t="s">
        <v>170</v>
      </c>
      <c r="M8" t="s">
        <v>171</v>
      </c>
      <c r="N8" t="s">
        <v>172</v>
      </c>
      <c r="O8" t="s">
        <v>79</v>
      </c>
      <c r="P8" t="s">
        <v>173</v>
      </c>
      <c r="Q8" t="s">
        <v>174</v>
      </c>
      <c r="R8" t="s">
        <v>175</v>
      </c>
      <c r="S8" t="s"/>
      <c r="T8" t="s"/>
      <c r="U8" t="s"/>
      <c r="V8" t="s"/>
      <c r="W8" t="s"/>
      <c r="X8" t="s"/>
      <c r="Y8" t="s"/>
      <c r="Z8" t="s"/>
      <c r="AA8" t="s"/>
      <c r="AB8" t="s">
        <v>176</v>
      </c>
      <c r="AC8" t="s">
        <v>177</v>
      </c>
      <c r="AD8" t="s">
        <v>149</v>
      </c>
      <c r="AE8" t="s">
        <v>44</v>
      </c>
      <c r="AF8" t="s">
        <v>178</v>
      </c>
      <c r="AG8" t="s">
        <v>179</v>
      </c>
      <c r="AH8" t="s">
        <v>180</v>
      </c>
      <c r="AI8" t="s">
        <v>181</v>
      </c>
      <c r="AJ8" t="s">
        <v>92</v>
      </c>
      <c r="AK8" t="s">
        <v>66</v>
      </c>
    </row>
    <row r="9" spans="1:38">
      <c r="A9" t="s">
        <v>110</v>
      </c>
      <c r="B9" t="s">
        <v>182</v>
      </c>
      <c r="C9" t="s">
        <v>183</v>
      </c>
      <c r="D9" t="s"/>
      <c r="E9" t="s">
        <v>184</v>
      </c>
      <c r="F9" t="s">
        <v>185</v>
      </c>
      <c r="G9" t="s">
        <v>72</v>
      </c>
      <c r="H9" t="s">
        <v>51</v>
      </c>
      <c r="I9" t="s">
        <v>186</v>
      </c>
      <c r="J9" t="s">
        <v>187</v>
      </c>
      <c r="K9" t="s">
        <v>188</v>
      </c>
      <c r="L9" t="s">
        <v>189</v>
      </c>
      <c r="M9" t="s">
        <v>190</v>
      </c>
      <c r="N9" t="s">
        <v>191</v>
      </c>
      <c r="O9" t="s">
        <v>192</v>
      </c>
      <c r="P9" t="s"/>
      <c r="Q9" t="s"/>
      <c r="R9" t="s"/>
      <c r="S9" t="s"/>
      <c r="T9" t="s"/>
      <c r="U9" t="s"/>
      <c r="V9" t="s"/>
      <c r="W9" t="s">
        <v>193</v>
      </c>
      <c r="X9" t="s"/>
      <c r="Y9" t="s"/>
      <c r="Z9" t="s"/>
      <c r="AA9" t="s"/>
      <c r="AB9" t="s">
        <v>194</v>
      </c>
      <c r="AC9" t="s">
        <v>194</v>
      </c>
      <c r="AD9" t="s">
        <v>195</v>
      </c>
      <c r="AE9" t="s">
        <v>44</v>
      </c>
      <c r="AF9" t="s">
        <v>196</v>
      </c>
      <c r="AG9" t="s">
        <v>197</v>
      </c>
      <c r="AH9" t="s">
        <v>198</v>
      </c>
      <c r="AI9" t="s">
        <v>199</v>
      </c>
      <c r="AJ9" t="s">
        <v>92</v>
      </c>
      <c r="AK9" t="s">
        <v>66</v>
      </c>
    </row>
    <row customHeight="1" ht="409" r="10" s="26" spans="1:38">
      <c r="A10" t="s">
        <v>174</v>
      </c>
      <c r="B10" t="s">
        <v>200</v>
      </c>
      <c r="C10" t="s">
        <v>201</v>
      </c>
      <c r="D10" t="s">
        <v>202</v>
      </c>
      <c r="E10" s="1" t="s">
        <v>203</v>
      </c>
      <c r="F10" t="s"/>
      <c r="G10" t="s">
        <v>50</v>
      </c>
      <c r="H10" t="s">
        <v>51</v>
      </c>
      <c r="I10" t="s"/>
      <c r="J10" t="s"/>
      <c r="K10" t="s">
        <v>75</v>
      </c>
      <c r="L10" t="s">
        <v>204</v>
      </c>
      <c r="M10" t="s">
        <v>205</v>
      </c>
      <c r="N10" t="s">
        <v>206</v>
      </c>
      <c r="O10" t="s"/>
      <c r="P10" t="s"/>
      <c r="Q10" t="s"/>
      <c r="R10" t="s"/>
      <c r="S10" t="s"/>
      <c r="T10" t="s"/>
      <c r="U10" t="s"/>
      <c r="V10" t="s"/>
      <c r="W10" t="s"/>
      <c r="X10" t="s"/>
      <c r="Y10" t="s"/>
      <c r="Z10" t="s"/>
      <c r="AA10" t="s"/>
      <c r="AB10" t="s">
        <v>207</v>
      </c>
      <c r="AC10" t="s">
        <v>208</v>
      </c>
      <c r="AD10" t="s">
        <v>209</v>
      </c>
      <c r="AE10" t="s">
        <v>210</v>
      </c>
      <c r="AF10" t="s">
        <v>211</v>
      </c>
      <c r="AG10" t="s">
        <v>212</v>
      </c>
      <c r="AH10" t="s">
        <v>192</v>
      </c>
      <c r="AI10" t="s">
        <v>213</v>
      </c>
      <c r="AJ10" t="s">
        <v>92</v>
      </c>
      <c r="AK10" t="s">
        <v>66</v>
      </c>
    </row>
    <row r="11" spans="1:38">
      <c r="A11" t="s">
        <v>124</v>
      </c>
      <c r="B11" t="s">
        <v>214</v>
      </c>
      <c r="C11" t="s">
        <v>215</v>
      </c>
      <c r="D11" t="s">
        <v>216</v>
      </c>
      <c r="E11" t="s">
        <v>217</v>
      </c>
      <c r="F11" t="s">
        <v>117</v>
      </c>
      <c r="G11" t="s">
        <v>50</v>
      </c>
      <c r="H11" t="s">
        <v>51</v>
      </c>
      <c r="I11" t="s">
        <v>218</v>
      </c>
      <c r="J11" t="s">
        <v>53</v>
      </c>
      <c r="K11" t="s">
        <v>54</v>
      </c>
      <c r="L11" t="s">
        <v>219</v>
      </c>
      <c r="M11" t="s">
        <v>220</v>
      </c>
      <c r="N11" t="s">
        <v>221</v>
      </c>
      <c r="O11" t="s">
        <v>79</v>
      </c>
      <c r="P11" t="s"/>
      <c r="Q11" t="s">
        <v>67</v>
      </c>
      <c r="R11" t="s">
        <v>222</v>
      </c>
      <c r="S11" t="s"/>
      <c r="T11" t="s"/>
      <c r="U11" t="s"/>
      <c r="V11" t="s"/>
      <c r="W11" t="s"/>
      <c r="X11" t="s"/>
      <c r="Y11" t="s"/>
      <c r="Z11" t="s"/>
      <c r="AA11" t="s"/>
      <c r="AB11" t="s">
        <v>223</v>
      </c>
      <c r="AC11" t="s">
        <v>224</v>
      </c>
      <c r="AD11" t="s">
        <v>151</v>
      </c>
      <c r="AE11" t="s">
        <v>225</v>
      </c>
      <c r="AF11" t="s">
        <v>226</v>
      </c>
      <c r="AG11" t="s">
        <v>227</v>
      </c>
      <c r="AH11" t="s">
        <v>67</v>
      </c>
      <c r="AI11" t="s">
        <v>228</v>
      </c>
      <c r="AJ11" t="s">
        <v>92</v>
      </c>
      <c r="AK11" t="s">
        <v>66</v>
      </c>
    </row>
    <row r="12" spans="1:38">
      <c r="A12" t="s">
        <v>86</v>
      </c>
      <c r="B12" t="s">
        <v>229</v>
      </c>
      <c r="C12" t="s">
        <v>230</v>
      </c>
      <c r="D12" t="s">
        <v>231</v>
      </c>
      <c r="E12" t="s">
        <v>232</v>
      </c>
      <c r="F12" t="s">
        <v>233</v>
      </c>
      <c r="G12" t="s">
        <v>72</v>
      </c>
      <c r="H12" t="s">
        <v>234</v>
      </c>
      <c r="I12" t="s">
        <v>235</v>
      </c>
      <c r="J12" t="s">
        <v>236</v>
      </c>
      <c r="K12" t="s">
        <v>237</v>
      </c>
      <c r="L12" t="s">
        <v>238</v>
      </c>
      <c r="M12" t="s">
        <v>239</v>
      </c>
      <c r="N12" t="s">
        <v>240</v>
      </c>
      <c r="O12" t="s">
        <v>241</v>
      </c>
      <c r="P12" t="s"/>
      <c r="Q12" t="s"/>
      <c r="R12" t="s"/>
      <c r="S12" t="s"/>
      <c r="T12" t="s">
        <v>67</v>
      </c>
      <c r="U12" t="s">
        <v>242</v>
      </c>
      <c r="V12" t="s">
        <v>67</v>
      </c>
      <c r="W12" t="s">
        <v>243</v>
      </c>
      <c r="X12" t="s"/>
      <c r="Y12" t="s"/>
      <c r="Z12" t="s">
        <v>244</v>
      </c>
      <c r="AA12" t="s">
        <v>84</v>
      </c>
      <c r="AB12" t="s">
        <v>245</v>
      </c>
      <c r="AC12" t="s">
        <v>246</v>
      </c>
      <c r="AD12" t="s">
        <v>192</v>
      </c>
      <c r="AE12" t="s">
        <v>247</v>
      </c>
      <c r="AF12" t="s">
        <v>248</v>
      </c>
      <c r="AG12" t="s">
        <v>249</v>
      </c>
      <c r="AH12" t="s">
        <v>86</v>
      </c>
      <c r="AI12" t="s">
        <v>250</v>
      </c>
      <c r="AJ12" t="s">
        <v>92</v>
      </c>
      <c r="AK12" t="s">
        <v>66</v>
      </c>
    </row>
    <row r="13" spans="1:38">
      <c r="A13" t="s">
        <v>192</v>
      </c>
      <c r="B13" t="s">
        <v>251</v>
      </c>
      <c r="C13" t="s">
        <v>252</v>
      </c>
      <c r="D13" t="s">
        <v>253</v>
      </c>
      <c r="E13" t="s">
        <v>254</v>
      </c>
      <c r="F13" t="s">
        <v>255</v>
      </c>
      <c r="G13" t="s">
        <v>50</v>
      </c>
      <c r="H13" t="s">
        <v>51</v>
      </c>
      <c r="I13" t="s">
        <v>256</v>
      </c>
      <c r="J13" t="s"/>
      <c r="K13" t="s">
        <v>257</v>
      </c>
      <c r="L13" t="s">
        <v>258</v>
      </c>
      <c r="M13" t="s">
        <v>259</v>
      </c>
      <c r="N13" t="s">
        <v>260</v>
      </c>
      <c r="O13" t="s">
        <v>142</v>
      </c>
      <c r="P13" t="s"/>
      <c r="Q13" t="s"/>
      <c r="R13" t="s"/>
      <c r="S13" t="s"/>
      <c r="T13" t="s"/>
      <c r="U13" t="s"/>
      <c r="V13" t="s"/>
      <c r="W13" t="s"/>
      <c r="X13" t="s"/>
      <c r="Y13" t="s"/>
      <c r="Z13" t="s"/>
      <c r="AA13" t="s"/>
      <c r="AB13" t="s">
        <v>261</v>
      </c>
      <c r="AC13" t="s">
        <v>261</v>
      </c>
      <c r="AD13" t="s">
        <v>59</v>
      </c>
      <c r="AE13" t="s">
        <v>107</v>
      </c>
      <c r="AF13" t="s">
        <v>262</v>
      </c>
      <c r="AG13" t="s">
        <v>263</v>
      </c>
      <c r="AH13" t="s">
        <v>174</v>
      </c>
      <c r="AI13" t="s">
        <v>264</v>
      </c>
      <c r="AJ13" t="s">
        <v>92</v>
      </c>
      <c r="AK13" t="s">
        <v>66</v>
      </c>
    </row>
    <row r="14" spans="1:38">
      <c r="A14" t="s">
        <v>149</v>
      </c>
      <c r="B14" t="s">
        <v>265</v>
      </c>
      <c r="C14" t="s">
        <v>266</v>
      </c>
      <c r="D14" t="s">
        <v>267</v>
      </c>
      <c r="E14" t="s">
        <v>268</v>
      </c>
      <c r="F14" t="s"/>
      <c r="G14" t="s">
        <v>50</v>
      </c>
      <c r="H14" t="s">
        <v>51</v>
      </c>
      <c r="I14" t="s">
        <v>269</v>
      </c>
      <c r="J14" t="s">
        <v>270</v>
      </c>
      <c r="K14" t="s">
        <v>271</v>
      </c>
      <c r="L14" t="s">
        <v>272</v>
      </c>
      <c r="M14" t="s">
        <v>273</v>
      </c>
      <c r="N14" t="s">
        <v>274</v>
      </c>
      <c r="O14" t="s">
        <v>86</v>
      </c>
      <c r="P14" t="s"/>
      <c r="Q14" t="s"/>
      <c r="R14" t="s"/>
      <c r="S14" t="s"/>
      <c r="T14" t="s"/>
      <c r="U14" t="s"/>
      <c r="V14" t="s"/>
      <c r="W14" t="s"/>
      <c r="X14" t="s"/>
      <c r="Y14" t="s"/>
      <c r="Z14" t="s"/>
      <c r="AA14" t="s"/>
      <c r="AB14" t="s">
        <v>275</v>
      </c>
      <c r="AC14" t="s">
        <v>276</v>
      </c>
      <c r="AD14" t="s">
        <v>63</v>
      </c>
      <c r="AE14" t="s">
        <v>277</v>
      </c>
      <c r="AF14" t="s">
        <v>278</v>
      </c>
      <c r="AG14" t="s">
        <v>279</v>
      </c>
      <c r="AH14" t="s">
        <v>44</v>
      </c>
      <c r="AI14" t="s">
        <v>280</v>
      </c>
      <c r="AJ14" t="s">
        <v>92</v>
      </c>
      <c r="AK14" t="s">
        <v>66</v>
      </c>
    </row>
    <row r="15" spans="1:38">
      <c r="A15" t="s">
        <v>142</v>
      </c>
      <c r="B15" t="s">
        <v>281</v>
      </c>
      <c r="C15" t="s">
        <v>282</v>
      </c>
      <c r="D15" t="s">
        <v>283</v>
      </c>
      <c r="E15" t="s">
        <v>284</v>
      </c>
      <c r="F15" t="s">
        <v>233</v>
      </c>
      <c r="G15" t="s">
        <v>50</v>
      </c>
      <c r="H15" t="s">
        <v>51</v>
      </c>
      <c r="I15" t="s"/>
      <c r="J15" t="s"/>
      <c r="K15" t="s"/>
      <c r="L15" t="s">
        <v>285</v>
      </c>
      <c r="M15" t="s">
        <v>285</v>
      </c>
      <c r="N15" t="s">
        <v>285</v>
      </c>
      <c r="O15" t="s"/>
      <c r="P15" t="s"/>
      <c r="Q15" t="s">
        <v>44</v>
      </c>
      <c r="R15" t="s"/>
      <c r="S15" t="s"/>
      <c r="T15" t="s"/>
      <c r="U15" t="s"/>
      <c r="V15" t="s"/>
      <c r="W15" t="s"/>
      <c r="X15" t="s"/>
      <c r="Y15" t="s"/>
      <c r="Z15" t="s"/>
      <c r="AA15" t="s"/>
      <c r="AB15" t="s">
        <v>66</v>
      </c>
      <c r="AC15" t="s"/>
      <c r="AD15" t="s">
        <v>44</v>
      </c>
      <c r="AE15" t="s">
        <v>44</v>
      </c>
      <c r="AF15" t="s">
        <v>44</v>
      </c>
      <c r="AG15" t="s">
        <v>44</v>
      </c>
      <c r="AH15" t="s">
        <v>44</v>
      </c>
      <c r="AI15" t="s">
        <v>286</v>
      </c>
      <c r="AJ15" t="s">
        <v>287</v>
      </c>
      <c r="AK15" t="s">
        <v>66</v>
      </c>
    </row>
    <row r="16" spans="1:38">
      <c r="A16" t="s">
        <v>209</v>
      </c>
      <c r="B16" t="s">
        <v>288</v>
      </c>
      <c r="C16" t="s">
        <v>289</v>
      </c>
      <c r="D16" t="s">
        <v>290</v>
      </c>
      <c r="E16" t="s">
        <v>291</v>
      </c>
      <c r="F16" t="s">
        <v>292</v>
      </c>
      <c r="G16" t="s">
        <v>72</v>
      </c>
      <c r="H16" t="s">
        <v>51</v>
      </c>
      <c r="I16" t="s">
        <v>293</v>
      </c>
      <c r="J16" t="s">
        <v>294</v>
      </c>
      <c r="K16" t="s">
        <v>237</v>
      </c>
      <c r="L16" t="s">
        <v>139</v>
      </c>
      <c r="M16" t="s">
        <v>140</v>
      </c>
      <c r="N16" t="s">
        <v>141</v>
      </c>
      <c r="O16" t="s">
        <v>86</v>
      </c>
      <c r="P16" t="s"/>
      <c r="Q16" t="s"/>
      <c r="R16" t="s"/>
      <c r="S16" t="s"/>
      <c r="T16" t="s"/>
      <c r="U16" t="s"/>
      <c r="V16" t="s">
        <v>67</v>
      </c>
      <c r="W16" t="s">
        <v>295</v>
      </c>
      <c r="X16" t="s"/>
      <c r="Y16" t="s"/>
      <c r="Z16" t="s"/>
      <c r="AA16" t="s">
        <v>84</v>
      </c>
      <c r="AB16" t="s">
        <v>296</v>
      </c>
      <c r="AC16" t="s">
        <v>296</v>
      </c>
      <c r="AD16" t="s">
        <v>124</v>
      </c>
      <c r="AE16" t="s">
        <v>297</v>
      </c>
      <c r="AF16" t="s">
        <v>298</v>
      </c>
      <c r="AG16" t="s">
        <v>299</v>
      </c>
      <c r="AH16" t="s">
        <v>86</v>
      </c>
      <c r="AI16" t="s">
        <v>300</v>
      </c>
      <c r="AJ16" t="s">
        <v>92</v>
      </c>
      <c r="AK16" t="s">
        <v>66</v>
      </c>
    </row>
    <row r="17" spans="1:38">
      <c r="A17" t="s">
        <v>301</v>
      </c>
      <c r="B17" t="s">
        <v>302</v>
      </c>
      <c r="C17" t="s">
        <v>303</v>
      </c>
      <c r="D17" t="s">
        <v>304</v>
      </c>
      <c r="E17" t="s">
        <v>305</v>
      </c>
      <c r="F17" t="s">
        <v>306</v>
      </c>
      <c r="G17" t="s">
        <v>50</v>
      </c>
      <c r="H17" t="s">
        <v>51</v>
      </c>
      <c r="I17" t="s">
        <v>307</v>
      </c>
      <c r="J17" t="s">
        <v>53</v>
      </c>
      <c r="K17" t="s">
        <v>54</v>
      </c>
      <c r="L17" t="s">
        <v>189</v>
      </c>
      <c r="M17" t="s">
        <v>190</v>
      </c>
      <c r="N17" t="s">
        <v>191</v>
      </c>
      <c r="O17" t="s"/>
      <c r="P17" t="s"/>
      <c r="Q17" t="s">
        <v>44</v>
      </c>
      <c r="R17" t="s"/>
      <c r="S17" t="s"/>
      <c r="T17" t="s"/>
      <c r="U17" t="s"/>
      <c r="V17" t="s"/>
      <c r="W17" t="s"/>
      <c r="X17" t="s"/>
      <c r="Y17" t="s"/>
      <c r="Z17" t="s"/>
      <c r="AA17" t="s"/>
      <c r="AB17" t="s">
        <v>308</v>
      </c>
      <c r="AC17" t="s">
        <v>309</v>
      </c>
      <c r="AD17" t="s">
        <v>192</v>
      </c>
      <c r="AE17" t="s">
        <v>310</v>
      </c>
      <c r="AF17" t="s">
        <v>311</v>
      </c>
      <c r="AG17" t="s">
        <v>312</v>
      </c>
      <c r="AH17" t="s">
        <v>301</v>
      </c>
      <c r="AI17" t="s">
        <v>313</v>
      </c>
      <c r="AJ17" t="s">
        <v>314</v>
      </c>
      <c r="AK17" t="s">
        <v>66</v>
      </c>
    </row>
    <row r="18" spans="1:38">
      <c r="A18" t="s">
        <v>195</v>
      </c>
      <c r="B18" t="s">
        <v>315</v>
      </c>
      <c r="C18" t="s">
        <v>316</v>
      </c>
      <c r="D18" t="s">
        <v>317</v>
      </c>
      <c r="E18" t="s">
        <v>318</v>
      </c>
      <c r="F18" t="s">
        <v>319</v>
      </c>
      <c r="G18" t="s">
        <v>72</v>
      </c>
      <c r="H18" t="s">
        <v>51</v>
      </c>
      <c r="I18" t="s">
        <v>320</v>
      </c>
      <c r="J18" t="s">
        <v>321</v>
      </c>
      <c r="K18" t="s">
        <v>271</v>
      </c>
      <c r="L18" t="s">
        <v>322</v>
      </c>
      <c r="M18" t="s">
        <v>323</v>
      </c>
      <c r="N18" t="s">
        <v>324</v>
      </c>
      <c r="O18" t="s">
        <v>59</v>
      </c>
      <c r="P18" t="s"/>
      <c r="Q18" t="s"/>
      <c r="R18" t="s"/>
      <c r="S18" t="s"/>
      <c r="T18" t="s">
        <v>93</v>
      </c>
      <c r="U18" t="s"/>
      <c r="V18" t="s"/>
      <c r="W18" t="s">
        <v>325</v>
      </c>
      <c r="X18" t="s"/>
      <c r="Y18" t="s"/>
      <c r="Z18" t="s"/>
      <c r="AA18" t="s"/>
      <c r="AB18" t="s">
        <v>326</v>
      </c>
      <c r="AC18" t="s">
        <v>326</v>
      </c>
      <c r="AD18" t="s">
        <v>124</v>
      </c>
      <c r="AE18" t="s">
        <v>44</v>
      </c>
      <c r="AF18" t="s">
        <v>327</v>
      </c>
      <c r="AG18" t="s">
        <v>328</v>
      </c>
      <c r="AH18" t="s">
        <v>149</v>
      </c>
      <c r="AI18" t="s">
        <v>329</v>
      </c>
      <c r="AJ18" t="s">
        <v>92</v>
      </c>
      <c r="AK18" t="s">
        <v>66</v>
      </c>
    </row>
    <row r="19" spans="1:38">
      <c r="A19" t="s">
        <v>330</v>
      </c>
      <c r="B19" t="s">
        <v>331</v>
      </c>
      <c r="C19" t="s">
        <v>332</v>
      </c>
      <c r="D19" t="s">
        <v>333</v>
      </c>
      <c r="E19" t="s">
        <v>334</v>
      </c>
      <c r="F19" t="s">
        <v>117</v>
      </c>
      <c r="G19" t="s">
        <v>50</v>
      </c>
      <c r="H19" t="s">
        <v>51</v>
      </c>
      <c r="I19" t="s">
        <v>335</v>
      </c>
      <c r="J19" t="s">
        <v>53</v>
      </c>
      <c r="K19" t="s">
        <v>54</v>
      </c>
      <c r="L19" t="s">
        <v>170</v>
      </c>
      <c r="M19" t="s">
        <v>336</v>
      </c>
      <c r="N19" t="s">
        <v>337</v>
      </c>
      <c r="O19" t="s">
        <v>112</v>
      </c>
      <c r="P19" t="s">
        <v>338</v>
      </c>
      <c r="Q19" t="s">
        <v>63</v>
      </c>
      <c r="R19" t="s">
        <v>339</v>
      </c>
      <c r="S19" t="s"/>
      <c r="T19" t="s">
        <v>67</v>
      </c>
      <c r="U19" t="s"/>
      <c r="V19" t="s"/>
      <c r="W19" t="s"/>
      <c r="X19" t="s"/>
      <c r="Y19" t="s"/>
      <c r="Z19" t="s"/>
      <c r="AA19" t="s"/>
      <c r="AB19" t="s">
        <v>340</v>
      </c>
      <c r="AC19" t="s">
        <v>341</v>
      </c>
      <c r="AD19" t="s">
        <v>86</v>
      </c>
      <c r="AE19" t="s">
        <v>342</v>
      </c>
      <c r="AF19" t="s">
        <v>343</v>
      </c>
      <c r="AG19" t="s">
        <v>344</v>
      </c>
      <c r="AH19" t="s">
        <v>345</v>
      </c>
      <c r="AI19" t="s">
        <v>346</v>
      </c>
      <c r="AJ19" t="s">
        <v>92</v>
      </c>
      <c r="AK19" t="s">
        <v>66</v>
      </c>
    </row>
    <row r="20" spans="1:38">
      <c r="A20" t="s">
        <v>347</v>
      </c>
      <c r="B20" t="s">
        <v>348</v>
      </c>
      <c r="C20" t="s">
        <v>349</v>
      </c>
      <c r="D20" t="s">
        <v>350</v>
      </c>
      <c r="E20" t="s">
        <v>351</v>
      </c>
      <c r="F20" t="s">
        <v>49</v>
      </c>
      <c r="G20" t="s">
        <v>50</v>
      </c>
      <c r="H20" t="s">
        <v>51</v>
      </c>
      <c r="I20" t="s">
        <v>352</v>
      </c>
      <c r="J20" t="s">
        <v>353</v>
      </c>
      <c r="K20" t="s">
        <v>354</v>
      </c>
      <c r="L20" t="s">
        <v>355</v>
      </c>
      <c r="M20" t="s">
        <v>356</v>
      </c>
      <c r="N20" t="s">
        <v>357</v>
      </c>
      <c r="O20" t="s">
        <v>241</v>
      </c>
      <c r="P20" t="s">
        <v>358</v>
      </c>
      <c r="Q20" t="s">
        <v>67</v>
      </c>
      <c r="R20" t="s">
        <v>359</v>
      </c>
      <c r="S20" t="s"/>
      <c r="T20" t="s"/>
      <c r="U20" t="s"/>
      <c r="V20" t="s"/>
      <c r="W20" t="s"/>
      <c r="X20" t="s"/>
      <c r="Y20" t="s"/>
      <c r="Z20" t="s"/>
      <c r="AA20" t="s"/>
      <c r="AB20" t="s">
        <v>360</v>
      </c>
      <c r="AC20" t="s">
        <v>361</v>
      </c>
      <c r="AD20" t="s">
        <v>59</v>
      </c>
      <c r="AE20" t="s">
        <v>107</v>
      </c>
      <c r="AF20" t="s">
        <v>362</v>
      </c>
      <c r="AG20" t="s">
        <v>363</v>
      </c>
      <c r="AH20" t="s">
        <v>59</v>
      </c>
      <c r="AI20" t="s">
        <v>364</v>
      </c>
      <c r="AJ20" t="s">
        <v>92</v>
      </c>
      <c r="AK20" t="s">
        <v>66</v>
      </c>
    </row>
    <row r="21" spans="1:38">
      <c r="A21" t="s">
        <v>345</v>
      </c>
      <c r="B21" t="s">
        <v>365</v>
      </c>
      <c r="C21" t="s">
        <v>366</v>
      </c>
      <c r="D21" t="s">
        <v>367</v>
      </c>
      <c r="E21" t="s">
        <v>368</v>
      </c>
      <c r="F21" t="s"/>
      <c r="G21" t="s">
        <v>50</v>
      </c>
      <c r="H21" t="s">
        <v>51</v>
      </c>
      <c r="I21" t="s"/>
      <c r="J21" t="s"/>
      <c r="K21" t="s"/>
      <c r="L21" t="s">
        <v>156</v>
      </c>
      <c r="M21" t="s">
        <v>157</v>
      </c>
      <c r="N21" t="s">
        <v>158</v>
      </c>
      <c r="O21" t="s"/>
      <c r="P21" t="s"/>
      <c r="Q21" t="s">
        <v>44</v>
      </c>
      <c r="R21" t="s"/>
      <c r="S21" t="s"/>
      <c r="T21" t="s"/>
      <c r="U21" t="s"/>
      <c r="V21" t="s"/>
      <c r="W21" t="s"/>
      <c r="X21" t="s"/>
      <c r="Y21" t="s"/>
      <c r="Z21" t="s"/>
      <c r="AA21" t="s"/>
      <c r="AB21" t="s">
        <v>369</v>
      </c>
      <c r="AC21" t="s">
        <v>369</v>
      </c>
      <c r="AD21" t="s">
        <v>90</v>
      </c>
      <c r="AE21" t="s">
        <v>44</v>
      </c>
      <c r="AF21" t="s">
        <v>370</v>
      </c>
      <c r="AG21" t="s">
        <v>371</v>
      </c>
      <c r="AH21" t="s">
        <v>372</v>
      </c>
      <c r="AI21" t="s">
        <v>373</v>
      </c>
      <c r="AJ21" t="s">
        <v>374</v>
      </c>
      <c r="AK21" t="s">
        <v>66</v>
      </c>
    </row>
    <row r="22" spans="1:38">
      <c r="A22" t="s">
        <v>90</v>
      </c>
      <c r="B22" t="s">
        <v>375</v>
      </c>
      <c r="C22" t="s">
        <v>376</v>
      </c>
      <c r="D22" t="s">
        <v>377</v>
      </c>
      <c r="E22" t="s">
        <v>378</v>
      </c>
      <c r="F22" t="s">
        <v>379</v>
      </c>
      <c r="G22" t="s">
        <v>72</v>
      </c>
      <c r="H22" t="s">
        <v>51</v>
      </c>
      <c r="I22" t="s">
        <v>380</v>
      </c>
      <c r="J22" t="s">
        <v>381</v>
      </c>
      <c r="K22" t="s">
        <v>237</v>
      </c>
      <c r="L22" t="s">
        <v>120</v>
      </c>
      <c r="M22" t="s">
        <v>382</v>
      </c>
      <c r="N22" t="s">
        <v>383</v>
      </c>
      <c r="O22" t="s">
        <v>241</v>
      </c>
      <c r="P22" t="s"/>
      <c r="Q22" t="s"/>
      <c r="R22" t="s"/>
      <c r="S22" t="s"/>
      <c r="T22" t="s">
        <v>67</v>
      </c>
      <c r="U22" t="s"/>
      <c r="V22" t="s"/>
      <c r="W22" t="s">
        <v>384</v>
      </c>
      <c r="X22" t="s"/>
      <c r="Y22" t="s"/>
      <c r="Z22" t="s"/>
      <c r="AA22" t="s"/>
      <c r="AB22" t="s">
        <v>385</v>
      </c>
      <c r="AC22" t="s">
        <v>386</v>
      </c>
      <c r="AD22" t="s">
        <v>63</v>
      </c>
      <c r="AE22" t="s">
        <v>387</v>
      </c>
      <c r="AF22" t="s">
        <v>388</v>
      </c>
      <c r="AG22" t="s">
        <v>389</v>
      </c>
      <c r="AH22" t="s">
        <v>112</v>
      </c>
      <c r="AI22" t="s">
        <v>390</v>
      </c>
      <c r="AJ22" t="s">
        <v>92</v>
      </c>
      <c r="AK22" t="s">
        <v>66</v>
      </c>
    </row>
    <row r="23" spans="1:38">
      <c r="A23" t="s">
        <v>391</v>
      </c>
      <c r="B23" t="s">
        <v>392</v>
      </c>
      <c r="C23" t="s">
        <v>393</v>
      </c>
      <c r="D23" t="s">
        <v>394</v>
      </c>
      <c r="E23" t="s">
        <v>395</v>
      </c>
      <c r="F23" t="s">
        <v>396</v>
      </c>
      <c r="G23" t="s">
        <v>50</v>
      </c>
      <c r="H23" t="s">
        <v>51</v>
      </c>
      <c r="I23" t="s">
        <v>397</v>
      </c>
      <c r="J23" t="s">
        <v>398</v>
      </c>
      <c r="K23" t="s">
        <v>354</v>
      </c>
      <c r="L23" t="s">
        <v>139</v>
      </c>
      <c r="M23" t="s">
        <v>140</v>
      </c>
      <c r="N23" t="s">
        <v>141</v>
      </c>
      <c r="O23" t="s">
        <v>79</v>
      </c>
      <c r="P23" t="s">
        <v>399</v>
      </c>
      <c r="Q23" t="s">
        <v>67</v>
      </c>
      <c r="R23" t="s">
        <v>400</v>
      </c>
      <c r="S23" t="s"/>
      <c r="T23" t="s"/>
      <c r="U23" t="s"/>
      <c r="V23" t="s"/>
      <c r="W23" t="s"/>
      <c r="X23" t="s"/>
      <c r="Y23" t="s"/>
      <c r="Z23" t="s"/>
      <c r="AA23" t="s"/>
      <c r="AB23" t="s">
        <v>401</v>
      </c>
      <c r="AC23" t="s">
        <v>402</v>
      </c>
      <c r="AD23" t="s">
        <v>151</v>
      </c>
      <c r="AE23" t="s">
        <v>44</v>
      </c>
      <c r="AF23" t="s">
        <v>403</v>
      </c>
      <c r="AG23" t="s">
        <v>404</v>
      </c>
      <c r="AH23" t="s">
        <v>59</v>
      </c>
      <c r="AI23" t="s">
        <v>405</v>
      </c>
      <c r="AJ23" t="s">
        <v>92</v>
      </c>
      <c r="AK23" t="s">
        <v>66</v>
      </c>
    </row>
    <row r="24" spans="1:38">
      <c r="A24" t="s">
        <v>406</v>
      </c>
      <c r="B24" s="2" t="s">
        <v>407</v>
      </c>
      <c r="C24" t="s">
        <v>408</v>
      </c>
      <c r="D24" t="s">
        <v>409</v>
      </c>
      <c r="E24" t="s"/>
      <c r="F24" t="s"/>
      <c r="G24" t="s">
        <v>50</v>
      </c>
      <c r="H24" t="s">
        <v>51</v>
      </c>
      <c r="I24" t="s"/>
      <c r="J24" t="s"/>
      <c r="K24" t="s">
        <v>410</v>
      </c>
      <c r="L24" t="s">
        <v>411</v>
      </c>
      <c r="M24" t="s">
        <v>412</v>
      </c>
      <c r="N24" t="s">
        <v>413</v>
      </c>
      <c r="O24" t="s"/>
      <c r="P24" t="s"/>
      <c r="Q24" t="s">
        <v>67</v>
      </c>
      <c r="R24" t="s"/>
      <c r="S24" t="s"/>
      <c r="T24" t="s"/>
      <c r="U24" t="s"/>
      <c r="V24" t="s"/>
      <c r="W24" t="s"/>
      <c r="X24" t="s"/>
      <c r="Y24" t="s"/>
      <c r="Z24" t="s"/>
      <c r="AA24" t="s"/>
      <c r="AB24" t="s">
        <v>414</v>
      </c>
      <c r="AC24" t="s">
        <v>415</v>
      </c>
      <c r="AD24" t="s">
        <v>112</v>
      </c>
      <c r="AE24" t="s">
        <v>60</v>
      </c>
      <c r="AF24" t="s">
        <v>416</v>
      </c>
      <c r="AG24" t="s">
        <v>417</v>
      </c>
      <c r="AH24" t="s">
        <v>44</v>
      </c>
      <c r="AI24" t="s">
        <v>418</v>
      </c>
      <c r="AJ24" t="s">
        <v>92</v>
      </c>
      <c r="AK24" t="s">
        <v>66</v>
      </c>
    </row>
    <row r="25" spans="1:38">
      <c r="A25" t="s">
        <v>419</v>
      </c>
      <c r="B25" t="s">
        <v>420</v>
      </c>
      <c r="C25" t="s">
        <v>421</v>
      </c>
      <c r="D25" t="s">
        <v>422</v>
      </c>
      <c r="E25" t="s">
        <v>423</v>
      </c>
      <c r="F25" t="s">
        <v>49</v>
      </c>
      <c r="G25" t="s">
        <v>50</v>
      </c>
      <c r="H25" t="s">
        <v>51</v>
      </c>
      <c r="I25" t="s">
        <v>424</v>
      </c>
      <c r="J25" t="s">
        <v>425</v>
      </c>
      <c r="K25" t="s">
        <v>54</v>
      </c>
      <c r="L25" t="s">
        <v>55</v>
      </c>
      <c r="M25" t="s">
        <v>56</v>
      </c>
      <c r="N25" t="s">
        <v>426</v>
      </c>
      <c r="O25" t="s"/>
      <c r="P25" t="s"/>
      <c r="Q25" t="s">
        <v>44</v>
      </c>
      <c r="R25" t="s"/>
      <c r="S25" t="s"/>
      <c r="T25" t="s"/>
      <c r="U25" t="s"/>
      <c r="V25" t="s"/>
      <c r="W25" t="s"/>
      <c r="X25" t="s"/>
      <c r="Y25" t="s"/>
      <c r="Z25" t="s"/>
      <c r="AA25" t="s"/>
      <c r="AB25" t="s">
        <v>427</v>
      </c>
      <c r="AC25" t="s">
        <v>428</v>
      </c>
      <c r="AD25" t="s">
        <v>124</v>
      </c>
      <c r="AE25" t="s">
        <v>44</v>
      </c>
      <c r="AF25" t="s">
        <v>429</v>
      </c>
      <c r="AG25" t="s">
        <v>430</v>
      </c>
      <c r="AH25" t="s">
        <v>174</v>
      </c>
      <c r="AI25" t="s">
        <v>431</v>
      </c>
      <c r="AJ25" t="s">
        <v>432</v>
      </c>
      <c r="AK25" t="s">
        <v>66</v>
      </c>
    </row>
    <row r="26" spans="1:38">
      <c r="A26" t="s">
        <v>433</v>
      </c>
      <c r="B26" t="s">
        <v>434</v>
      </c>
      <c r="C26" t="s">
        <v>435</v>
      </c>
      <c r="D26" t="s">
        <v>436</v>
      </c>
      <c r="E26" t="s">
        <v>437</v>
      </c>
      <c r="F26" t="s">
        <v>438</v>
      </c>
      <c r="G26" t="s">
        <v>50</v>
      </c>
      <c r="H26" t="s">
        <v>51</v>
      </c>
      <c r="I26" t="s">
        <v>439</v>
      </c>
      <c r="J26" t="s">
        <v>440</v>
      </c>
      <c r="K26" t="s">
        <v>54</v>
      </c>
      <c r="L26" t="s">
        <v>55</v>
      </c>
      <c r="M26" t="s">
        <v>56</v>
      </c>
      <c r="N26" t="s">
        <v>441</v>
      </c>
      <c r="O26" t="s"/>
      <c r="P26" t="s"/>
      <c r="Q26" t="s">
        <v>44</v>
      </c>
      <c r="R26" t="s"/>
      <c r="S26" t="s"/>
      <c r="T26" t="s"/>
      <c r="U26" t="s"/>
      <c r="V26" t="s"/>
      <c r="W26" t="s"/>
      <c r="X26" t="s"/>
      <c r="Y26" t="s"/>
      <c r="Z26" t="s"/>
      <c r="AA26" t="s"/>
      <c r="AB26" t="s">
        <v>442</v>
      </c>
      <c r="AC26" t="s">
        <v>442</v>
      </c>
      <c r="AD26" t="s">
        <v>192</v>
      </c>
      <c r="AE26" t="s">
        <v>44</v>
      </c>
      <c r="AF26" t="s">
        <v>443</v>
      </c>
      <c r="AG26" t="s">
        <v>444</v>
      </c>
      <c r="AH26" t="s">
        <v>391</v>
      </c>
      <c r="AI26" t="s">
        <v>445</v>
      </c>
      <c r="AJ26" t="s">
        <v>446</v>
      </c>
      <c r="AK26" t="s">
        <v>66</v>
      </c>
    </row>
    <row r="27" spans="1:38">
      <c r="A27" t="s">
        <v>447</v>
      </c>
      <c r="B27" t="s">
        <v>448</v>
      </c>
      <c r="C27" t="s">
        <v>449</v>
      </c>
      <c r="D27" t="s">
        <v>450</v>
      </c>
      <c r="E27" t="s">
        <v>451</v>
      </c>
      <c r="F27" t="s"/>
      <c r="G27" t="s">
        <v>50</v>
      </c>
      <c r="H27" t="s">
        <v>51</v>
      </c>
      <c r="I27" t="s">
        <v>452</v>
      </c>
      <c r="J27" t="s"/>
      <c r="K27" t="s">
        <v>453</v>
      </c>
      <c r="L27" t="s">
        <v>454</v>
      </c>
      <c r="M27" t="s">
        <v>454</v>
      </c>
      <c r="N27" t="s">
        <v>455</v>
      </c>
      <c r="O27" t="s"/>
      <c r="P27" t="s"/>
      <c r="Q27" t="s">
        <v>44</v>
      </c>
      <c r="R27" t="s"/>
      <c r="S27" t="s"/>
      <c r="T27" t="s"/>
      <c r="U27" t="s"/>
      <c r="V27" t="s"/>
      <c r="W27" t="s"/>
      <c r="X27" t="s"/>
      <c r="Y27" t="s"/>
      <c r="Z27" t="s"/>
      <c r="AA27" t="s"/>
      <c r="AB27" t="s">
        <v>456</v>
      </c>
      <c r="AC27" t="s">
        <v>456</v>
      </c>
      <c r="AD27" t="s">
        <v>93</v>
      </c>
      <c r="AE27" t="s">
        <v>44</v>
      </c>
      <c r="AF27" t="s">
        <v>457</v>
      </c>
      <c r="AG27" t="s">
        <v>458</v>
      </c>
      <c r="AH27" t="s">
        <v>44</v>
      </c>
      <c r="AI27" t="s">
        <v>459</v>
      </c>
      <c r="AJ27" t="s">
        <v>460</v>
      </c>
      <c r="AK27" t="s">
        <v>66</v>
      </c>
    </row>
    <row r="28" spans="1:38">
      <c r="A28" t="s">
        <v>461</v>
      </c>
      <c r="B28" t="s">
        <v>462</v>
      </c>
      <c r="C28" t="s">
        <v>463</v>
      </c>
      <c r="D28" t="s">
        <v>464</v>
      </c>
      <c r="E28" t="s">
        <v>465</v>
      </c>
      <c r="F28" t="s">
        <v>466</v>
      </c>
      <c r="G28" t="s">
        <v>50</v>
      </c>
      <c r="H28" t="s">
        <v>234</v>
      </c>
      <c r="I28" t="s">
        <v>467</v>
      </c>
      <c r="J28" t="s">
        <v>468</v>
      </c>
      <c r="K28" t="s">
        <v>469</v>
      </c>
      <c r="L28" t="s">
        <v>470</v>
      </c>
      <c r="M28" t="s">
        <v>471</v>
      </c>
      <c r="N28" t="s">
        <v>472</v>
      </c>
      <c r="O28" t="s">
        <v>142</v>
      </c>
      <c r="P28" t="s"/>
      <c r="Q28" t="s"/>
      <c r="R28" t="s"/>
      <c r="S28" t="s"/>
      <c r="T28" t="s"/>
      <c r="U28" t="s"/>
      <c r="V28" t="s"/>
      <c r="W28" t="s"/>
      <c r="X28" t="s"/>
      <c r="Y28" t="s"/>
      <c r="Z28" t="s">
        <v>473</v>
      </c>
      <c r="AA28" t="s"/>
      <c r="AB28" t="s">
        <v>474</v>
      </c>
      <c r="AC28" t="s">
        <v>475</v>
      </c>
      <c r="AD28" t="s">
        <v>209</v>
      </c>
      <c r="AE28" t="s">
        <v>44</v>
      </c>
      <c r="AF28" t="s">
        <v>476</v>
      </c>
      <c r="AG28" t="s">
        <v>477</v>
      </c>
      <c r="AH28" t="s">
        <v>162</v>
      </c>
      <c r="AI28" t="s">
        <v>478</v>
      </c>
      <c r="AJ28" t="s">
        <v>92</v>
      </c>
      <c r="AK28" t="s">
        <v>66</v>
      </c>
    </row>
    <row r="29" spans="1:38">
      <c r="A29" t="s">
        <v>479</v>
      </c>
      <c r="B29" t="s">
        <v>480</v>
      </c>
      <c r="C29" t="s">
        <v>481</v>
      </c>
      <c r="D29" t="s">
        <v>482</v>
      </c>
      <c r="E29" t="s">
        <v>483</v>
      </c>
      <c r="F29" t="s">
        <v>379</v>
      </c>
      <c r="G29" t="s">
        <v>50</v>
      </c>
      <c r="H29" t="s">
        <v>51</v>
      </c>
      <c r="I29" t="s">
        <v>484</v>
      </c>
      <c r="J29" t="s">
        <v>485</v>
      </c>
      <c r="K29" t="s">
        <v>54</v>
      </c>
      <c r="L29" t="s">
        <v>322</v>
      </c>
      <c r="M29" t="s">
        <v>486</v>
      </c>
      <c r="N29" t="s">
        <v>487</v>
      </c>
      <c r="O29" t="s">
        <v>86</v>
      </c>
      <c r="P29" t="s"/>
      <c r="Q29" t="s"/>
      <c r="R29" t="s"/>
      <c r="S29" t="s"/>
      <c r="T29" t="s"/>
      <c r="U29" t="s"/>
      <c r="V29" t="s"/>
      <c r="W29" t="s"/>
      <c r="X29" t="s"/>
      <c r="Y29" t="s"/>
      <c r="Z29" t="s"/>
      <c r="AA29" t="s"/>
      <c r="AB29" t="s">
        <v>488</v>
      </c>
      <c r="AC29" t="s">
        <v>489</v>
      </c>
      <c r="AD29" t="s">
        <v>192</v>
      </c>
      <c r="AE29" t="s">
        <v>44</v>
      </c>
      <c r="AF29" t="s">
        <v>490</v>
      </c>
      <c r="AG29" t="s">
        <v>491</v>
      </c>
      <c r="AH29" t="s">
        <v>90</v>
      </c>
      <c r="AI29" t="s">
        <v>492</v>
      </c>
      <c r="AJ29" t="s">
        <v>92</v>
      </c>
      <c r="AK29" t="s">
        <v>66</v>
      </c>
    </row>
    <row r="30" spans="1:38">
      <c r="A30" t="s">
        <v>493</v>
      </c>
      <c r="B30" t="s">
        <v>494</v>
      </c>
      <c r="C30" t="s">
        <v>495</v>
      </c>
      <c r="D30" t="s">
        <v>496</v>
      </c>
      <c r="E30" t="s">
        <v>497</v>
      </c>
      <c r="F30" t="s">
        <v>292</v>
      </c>
      <c r="G30" t="s">
        <v>50</v>
      </c>
      <c r="H30" t="s">
        <v>51</v>
      </c>
      <c r="I30" t="s">
        <v>498</v>
      </c>
      <c r="J30" t="s">
        <v>499</v>
      </c>
      <c r="K30" t="s">
        <v>75</v>
      </c>
      <c r="L30" t="s">
        <v>139</v>
      </c>
      <c r="M30" t="s">
        <v>500</v>
      </c>
      <c r="N30" t="s">
        <v>501</v>
      </c>
      <c r="O30" t="s">
        <v>162</v>
      </c>
      <c r="P30" t="s"/>
      <c r="Q30" t="s">
        <v>67</v>
      </c>
      <c r="R30" t="s">
        <v>502</v>
      </c>
      <c r="S30" t="s"/>
      <c r="T30" t="s"/>
      <c r="U30" t="s"/>
      <c r="V30" t="s"/>
      <c r="W30" t="s"/>
      <c r="X30" t="s"/>
      <c r="Y30" t="s"/>
      <c r="Z30" t="s"/>
      <c r="AA30" t="s"/>
      <c r="AB30" t="s">
        <v>503</v>
      </c>
      <c r="AC30" t="s">
        <v>503</v>
      </c>
      <c r="AD30" t="s">
        <v>149</v>
      </c>
      <c r="AE30" t="s">
        <v>44</v>
      </c>
      <c r="AF30" t="s">
        <v>504</v>
      </c>
      <c r="AG30" t="s">
        <v>505</v>
      </c>
      <c r="AH30" t="s">
        <v>419</v>
      </c>
      <c r="AI30" t="s">
        <v>506</v>
      </c>
      <c r="AJ30" t="s">
        <v>92</v>
      </c>
      <c r="AK30" t="s">
        <v>66</v>
      </c>
    </row>
    <row r="31" spans="1:38">
      <c r="A31" t="s">
        <v>507</v>
      </c>
      <c r="B31" t="s">
        <v>508</v>
      </c>
      <c r="C31" t="s">
        <v>509</v>
      </c>
      <c r="D31" t="s">
        <v>510</v>
      </c>
      <c r="E31" t="s">
        <v>511</v>
      </c>
      <c r="F31" t="s"/>
      <c r="G31" t="s">
        <v>50</v>
      </c>
      <c r="H31" t="s">
        <v>51</v>
      </c>
      <c r="I31" t="s">
        <v>512</v>
      </c>
      <c r="J31" t="s">
        <v>513</v>
      </c>
      <c r="K31" t="s">
        <v>54</v>
      </c>
      <c r="L31" t="s">
        <v>139</v>
      </c>
      <c r="M31" t="s">
        <v>140</v>
      </c>
      <c r="N31" t="s">
        <v>141</v>
      </c>
      <c r="O31" t="s">
        <v>79</v>
      </c>
      <c r="P31" t="s"/>
      <c r="Q31" t="s"/>
      <c r="R31" t="s"/>
      <c r="S31" t="s"/>
      <c r="T31" t="s"/>
      <c r="U31" t="s"/>
      <c r="V31" t="s"/>
      <c r="W31" t="s"/>
      <c r="X31" t="s"/>
      <c r="Y31" t="s"/>
      <c r="Z31" t="s"/>
      <c r="AA31" t="s"/>
      <c r="AB31" t="s">
        <v>514</v>
      </c>
      <c r="AC31" t="s">
        <v>514</v>
      </c>
      <c r="AD31" t="s">
        <v>110</v>
      </c>
      <c r="AE31" t="s">
        <v>515</v>
      </c>
      <c r="AF31" t="s">
        <v>516</v>
      </c>
      <c r="AG31" t="s">
        <v>466</v>
      </c>
      <c r="AH31" t="s">
        <v>174</v>
      </c>
      <c r="AI31" t="s">
        <v>517</v>
      </c>
      <c r="AJ31" t="s">
        <v>92</v>
      </c>
      <c r="AK31" t="s">
        <v>66</v>
      </c>
    </row>
    <row r="32" spans="1:38">
      <c r="A32" t="s">
        <v>518</v>
      </c>
      <c r="B32" t="s">
        <v>519</v>
      </c>
      <c r="C32" t="s">
        <v>520</v>
      </c>
      <c r="D32" t="s">
        <v>521</v>
      </c>
      <c r="E32" t="s">
        <v>522</v>
      </c>
      <c r="F32" t="s">
        <v>233</v>
      </c>
      <c r="G32" t="s">
        <v>50</v>
      </c>
      <c r="H32" t="s">
        <v>51</v>
      </c>
      <c r="I32" t="s">
        <v>523</v>
      </c>
      <c r="J32" t="s">
        <v>524</v>
      </c>
      <c r="K32" t="s">
        <v>525</v>
      </c>
      <c r="L32" t="s">
        <v>526</v>
      </c>
      <c r="M32" t="s">
        <v>527</v>
      </c>
      <c r="N32" t="s">
        <v>528</v>
      </c>
      <c r="O32" t="s">
        <v>142</v>
      </c>
      <c r="P32" t="s">
        <v>529</v>
      </c>
      <c r="Q32" t="s">
        <v>93</v>
      </c>
      <c r="R32" t="s">
        <v>530</v>
      </c>
      <c r="S32" t="s"/>
      <c r="T32" t="s"/>
      <c r="U32" t="s"/>
      <c r="V32" t="s"/>
      <c r="W32" t="s"/>
      <c r="X32" t="s"/>
      <c r="Y32" t="s"/>
      <c r="Z32" t="s"/>
      <c r="AA32" t="s"/>
      <c r="AB32" t="s">
        <v>531</v>
      </c>
      <c r="AC32" t="s">
        <v>532</v>
      </c>
      <c r="AD32" t="s">
        <v>112</v>
      </c>
      <c r="AE32" t="s">
        <v>60</v>
      </c>
      <c r="AF32" t="s">
        <v>533</v>
      </c>
      <c r="AG32" t="s">
        <v>534</v>
      </c>
      <c r="AH32" t="s">
        <v>44</v>
      </c>
      <c r="AI32" t="s">
        <v>535</v>
      </c>
      <c r="AJ32" t="s">
        <v>92</v>
      </c>
      <c r="AK32" t="s">
        <v>66</v>
      </c>
    </row>
    <row r="33" spans="1:38">
      <c r="A33" t="s">
        <v>536</v>
      </c>
      <c r="B33" t="s">
        <v>537</v>
      </c>
      <c r="C33" t="s">
        <v>538</v>
      </c>
      <c r="D33" t="s">
        <v>539</v>
      </c>
      <c r="E33" t="s">
        <v>540</v>
      </c>
      <c r="F33" t="s">
        <v>541</v>
      </c>
      <c r="G33" t="s">
        <v>72</v>
      </c>
      <c r="H33" t="s">
        <v>51</v>
      </c>
      <c r="I33" t="s">
        <v>542</v>
      </c>
      <c r="J33" t="s"/>
      <c r="K33" t="s">
        <v>543</v>
      </c>
      <c r="L33" t="s">
        <v>76</v>
      </c>
      <c r="M33" t="s">
        <v>77</v>
      </c>
      <c r="N33" t="s">
        <v>544</v>
      </c>
      <c r="O33" t="s">
        <v>241</v>
      </c>
      <c r="P33" t="s"/>
      <c r="Q33" t="s"/>
      <c r="R33" t="s"/>
      <c r="S33" t="s"/>
      <c r="T33" t="s"/>
      <c r="U33" t="s"/>
      <c r="V33" t="s">
        <v>67</v>
      </c>
      <c r="W33" t="s">
        <v>545</v>
      </c>
      <c r="X33" t="s"/>
      <c r="Y33" t="s"/>
      <c r="Z33" t="s"/>
      <c r="AA33" t="s">
        <v>84</v>
      </c>
      <c r="AB33" t="s">
        <v>546</v>
      </c>
      <c r="AC33" t="s">
        <v>546</v>
      </c>
      <c r="AD33" t="s">
        <v>110</v>
      </c>
      <c r="AE33" t="s">
        <v>44</v>
      </c>
      <c r="AF33" t="s">
        <v>547</v>
      </c>
      <c r="AG33" t="s">
        <v>548</v>
      </c>
      <c r="AH33" t="s">
        <v>86</v>
      </c>
      <c r="AI33" t="s">
        <v>549</v>
      </c>
      <c r="AJ33" t="s">
        <v>92</v>
      </c>
      <c r="AK33" t="s">
        <v>66</v>
      </c>
    </row>
    <row r="34" spans="1:38">
      <c r="A34" t="s">
        <v>162</v>
      </c>
      <c r="B34" t="s">
        <v>550</v>
      </c>
      <c r="C34" t="s">
        <v>551</v>
      </c>
      <c r="D34" t="s">
        <v>552</v>
      </c>
      <c r="E34" t="s">
        <v>553</v>
      </c>
      <c r="F34" t="s"/>
      <c r="G34" t="s">
        <v>50</v>
      </c>
      <c r="H34" t="s">
        <v>51</v>
      </c>
      <c r="I34" t="s">
        <v>554</v>
      </c>
      <c r="J34" t="s"/>
      <c r="K34" t="s">
        <v>555</v>
      </c>
      <c r="L34" t="s">
        <v>454</v>
      </c>
      <c r="M34" t="s">
        <v>454</v>
      </c>
      <c r="N34" t="s">
        <v>556</v>
      </c>
      <c r="O34" t="s"/>
      <c r="P34" t="s"/>
      <c r="Q34" t="s">
        <v>44</v>
      </c>
      <c r="R34" t="s"/>
      <c r="S34" t="s"/>
      <c r="T34" t="s"/>
      <c r="U34" t="s"/>
      <c r="V34" t="s"/>
      <c r="W34" t="s"/>
      <c r="X34" t="s"/>
      <c r="Y34" t="s"/>
      <c r="Z34" t="s"/>
      <c r="AA34" t="s"/>
      <c r="AB34" t="s">
        <v>557</v>
      </c>
      <c r="AC34" t="s">
        <v>557</v>
      </c>
      <c r="AD34" t="s">
        <v>63</v>
      </c>
      <c r="AE34" t="s">
        <v>44</v>
      </c>
      <c r="AF34" t="s">
        <v>558</v>
      </c>
      <c r="AG34" t="s">
        <v>559</v>
      </c>
      <c r="AH34" t="s">
        <v>112</v>
      </c>
      <c r="AI34" t="s">
        <v>560</v>
      </c>
      <c r="AJ34" t="s">
        <v>561</v>
      </c>
      <c r="AK34" t="s">
        <v>66</v>
      </c>
    </row>
    <row r="35" spans="1:38">
      <c r="A35" t="s">
        <v>562</v>
      </c>
      <c r="B35" t="s">
        <v>563</v>
      </c>
      <c r="C35" t="s">
        <v>564</v>
      </c>
      <c r="D35" t="s">
        <v>565</v>
      </c>
      <c r="E35" t="s">
        <v>566</v>
      </c>
      <c r="F35" t="s">
        <v>255</v>
      </c>
      <c r="G35" t="s">
        <v>50</v>
      </c>
      <c r="H35" t="s">
        <v>51</v>
      </c>
      <c r="I35" t="s">
        <v>567</v>
      </c>
      <c r="J35" t="s">
        <v>568</v>
      </c>
      <c r="K35" t="s">
        <v>569</v>
      </c>
      <c r="L35" t="s">
        <v>204</v>
      </c>
      <c r="M35" t="s">
        <v>205</v>
      </c>
      <c r="N35" t="s">
        <v>570</v>
      </c>
      <c r="O35" t="s">
        <v>103</v>
      </c>
      <c r="P35" t="s"/>
      <c r="Q35" t="s"/>
      <c r="R35" t="s"/>
      <c r="S35" t="s"/>
      <c r="T35" t="s"/>
      <c r="U35" t="s"/>
      <c r="V35" t="s"/>
      <c r="W35" t="s"/>
      <c r="X35" t="s"/>
      <c r="Y35" t="s"/>
      <c r="Z35" t="s"/>
      <c r="AA35" t="s"/>
      <c r="AB35" t="s">
        <v>571</v>
      </c>
      <c r="AC35" t="s">
        <v>572</v>
      </c>
      <c r="AD35" t="s">
        <v>93</v>
      </c>
      <c r="AE35" t="s">
        <v>277</v>
      </c>
      <c r="AF35" t="s">
        <v>573</v>
      </c>
      <c r="AG35" t="s">
        <v>44</v>
      </c>
      <c r="AH35" t="s">
        <v>67</v>
      </c>
      <c r="AI35" t="s">
        <v>574</v>
      </c>
      <c r="AJ35" t="s">
        <v>92</v>
      </c>
      <c r="AK35" t="s">
        <v>66</v>
      </c>
    </row>
    <row r="36" spans="1:38">
      <c r="A36" t="s">
        <v>575</v>
      </c>
      <c r="B36" t="s">
        <v>576</v>
      </c>
      <c r="C36" t="s">
        <v>577</v>
      </c>
      <c r="D36" t="s">
        <v>578</v>
      </c>
      <c r="E36" t="s">
        <v>579</v>
      </c>
      <c r="F36" t="s">
        <v>49</v>
      </c>
      <c r="G36" t="s">
        <v>50</v>
      </c>
      <c r="H36" t="s">
        <v>51</v>
      </c>
      <c r="I36" t="s">
        <v>580</v>
      </c>
      <c r="J36" t="s"/>
      <c r="K36" t="s">
        <v>581</v>
      </c>
      <c r="L36" t="s">
        <v>582</v>
      </c>
      <c r="M36" t="s">
        <v>583</v>
      </c>
      <c r="N36" t="s">
        <v>584</v>
      </c>
      <c r="O36" t="s"/>
      <c r="P36" t="s"/>
      <c r="Q36" t="s">
        <v>44</v>
      </c>
      <c r="R36" t="s"/>
      <c r="S36" t="s"/>
      <c r="T36" t="s"/>
      <c r="U36" t="s"/>
      <c r="V36" t="s"/>
      <c r="W36" t="s"/>
      <c r="X36" t="s"/>
      <c r="Y36" t="s"/>
      <c r="Z36" t="s"/>
      <c r="AA36" t="s"/>
      <c r="AB36" t="s">
        <v>585</v>
      </c>
      <c r="AC36" t="s">
        <v>585</v>
      </c>
      <c r="AD36" t="s">
        <v>391</v>
      </c>
      <c r="AE36" t="s">
        <v>586</v>
      </c>
      <c r="AF36" t="s">
        <v>587</v>
      </c>
      <c r="AG36" t="s">
        <v>588</v>
      </c>
      <c r="AH36" t="s">
        <v>198</v>
      </c>
      <c r="AI36" t="s">
        <v>589</v>
      </c>
      <c r="AJ36" t="s">
        <v>590</v>
      </c>
      <c r="AK36" t="s">
        <v>66</v>
      </c>
    </row>
    <row r="37" spans="1:38">
      <c r="A37" t="s">
        <v>591</v>
      </c>
      <c r="B37" t="s">
        <v>592</v>
      </c>
      <c r="C37" t="s">
        <v>593</v>
      </c>
      <c r="D37" t="s">
        <v>594</v>
      </c>
      <c r="E37" t="s">
        <v>595</v>
      </c>
      <c r="F37" t="s"/>
      <c r="G37" t="s">
        <v>50</v>
      </c>
      <c r="H37" t="s">
        <v>51</v>
      </c>
      <c r="I37" t="s">
        <v>596</v>
      </c>
      <c r="J37" t="s"/>
      <c r="K37" t="s">
        <v>237</v>
      </c>
      <c r="L37" t="s">
        <v>597</v>
      </c>
      <c r="M37" t="s">
        <v>598</v>
      </c>
      <c r="N37" t="s">
        <v>599</v>
      </c>
      <c r="O37" t="s"/>
      <c r="P37" t="s"/>
      <c r="Q37" t="s">
        <v>67</v>
      </c>
      <c r="R37" t="s"/>
      <c r="S37" t="s"/>
      <c r="T37" t="s"/>
      <c r="U37" t="s"/>
      <c r="V37" t="s"/>
      <c r="W37" t="s"/>
      <c r="X37" t="s"/>
      <c r="Y37" t="s"/>
      <c r="Z37" t="s"/>
      <c r="AA37" t="s"/>
      <c r="AB37" t="s">
        <v>600</v>
      </c>
      <c r="AC37" t="s">
        <v>601</v>
      </c>
      <c r="AD37" t="s">
        <v>59</v>
      </c>
      <c r="AE37" t="s">
        <v>107</v>
      </c>
      <c r="AF37" t="s">
        <v>602</v>
      </c>
      <c r="AG37" t="s">
        <v>603</v>
      </c>
      <c r="AH37" t="s">
        <v>86</v>
      </c>
      <c r="AI37" t="s">
        <v>604</v>
      </c>
      <c r="AJ37" t="s">
        <v>605</v>
      </c>
      <c r="AK37" t="s">
        <v>66</v>
      </c>
    </row>
    <row r="38" spans="1:38">
      <c r="A38" t="s">
        <v>606</v>
      </c>
      <c r="B38" t="s">
        <v>607</v>
      </c>
      <c r="C38" t="s">
        <v>608</v>
      </c>
      <c r="D38" t="s">
        <v>609</v>
      </c>
      <c r="E38" t="s">
        <v>610</v>
      </c>
      <c r="F38" t="s">
        <v>438</v>
      </c>
      <c r="G38" t="s">
        <v>50</v>
      </c>
      <c r="H38" t="s">
        <v>51</v>
      </c>
      <c r="I38" t="s"/>
      <c r="J38" t="s"/>
      <c r="K38" t="s"/>
      <c r="L38" t="s">
        <v>55</v>
      </c>
      <c r="M38" t="s">
        <v>56</v>
      </c>
      <c r="N38" t="s">
        <v>611</v>
      </c>
      <c r="O38" t="s"/>
      <c r="P38" t="s"/>
      <c r="Q38" t="s">
        <v>44</v>
      </c>
      <c r="R38" t="s"/>
      <c r="S38" t="s"/>
      <c r="T38" t="s"/>
      <c r="U38" t="s"/>
      <c r="V38" t="s"/>
      <c r="W38" t="s"/>
      <c r="X38" t="s"/>
      <c r="Y38" t="s"/>
      <c r="Z38" t="s"/>
      <c r="AA38" t="s"/>
      <c r="AB38" t="s">
        <v>612</v>
      </c>
      <c r="AC38" t="s">
        <v>612</v>
      </c>
      <c r="AD38" t="s">
        <v>112</v>
      </c>
      <c r="AE38" t="s">
        <v>44</v>
      </c>
      <c r="AF38" t="s">
        <v>613</v>
      </c>
      <c r="AG38" t="s">
        <v>614</v>
      </c>
      <c r="AH38" t="s">
        <v>67</v>
      </c>
      <c r="AI38" t="s">
        <v>615</v>
      </c>
      <c r="AJ38" t="s">
        <v>616</v>
      </c>
      <c r="AK38" t="s">
        <v>66</v>
      </c>
    </row>
    <row r="39" spans="1:38">
      <c r="A39" t="s">
        <v>617</v>
      </c>
      <c r="B39" t="s">
        <v>618</v>
      </c>
      <c r="C39" t="s">
        <v>619</v>
      </c>
      <c r="D39" t="s">
        <v>620</v>
      </c>
      <c r="E39" t="s">
        <v>621</v>
      </c>
      <c r="F39" t="s"/>
      <c r="G39" t="s">
        <v>50</v>
      </c>
      <c r="H39" t="s">
        <v>51</v>
      </c>
      <c r="I39" t="s">
        <v>622</v>
      </c>
      <c r="J39" t="s">
        <v>623</v>
      </c>
      <c r="K39" t="s">
        <v>237</v>
      </c>
      <c r="L39" t="s">
        <v>189</v>
      </c>
      <c r="M39" t="s">
        <v>190</v>
      </c>
      <c r="N39" t="s">
        <v>624</v>
      </c>
      <c r="O39" t="s">
        <v>79</v>
      </c>
      <c r="P39" t="s">
        <v>625</v>
      </c>
      <c r="Q39" t="s">
        <v>67</v>
      </c>
      <c r="R39" t="s">
        <v>626</v>
      </c>
      <c r="S39" t="s"/>
      <c r="T39" t="s"/>
      <c r="U39" t="s"/>
      <c r="V39" t="s"/>
      <c r="W39" t="s"/>
      <c r="X39" t="s"/>
      <c r="Y39" t="s"/>
      <c r="Z39" t="s"/>
      <c r="AA39" t="s"/>
      <c r="AB39" t="s">
        <v>627</v>
      </c>
      <c r="AC39" t="s">
        <v>627</v>
      </c>
      <c r="AD39" t="s">
        <v>59</v>
      </c>
      <c r="AE39" t="s">
        <v>44</v>
      </c>
      <c r="AF39" t="s">
        <v>628</v>
      </c>
      <c r="AG39" t="s">
        <v>629</v>
      </c>
      <c r="AH39" t="s">
        <v>151</v>
      </c>
      <c r="AI39" t="s">
        <v>630</v>
      </c>
      <c r="AJ39" t="s">
        <v>92</v>
      </c>
      <c r="AK39" t="s">
        <v>66</v>
      </c>
    </row>
    <row r="40" spans="1:38">
      <c r="A40" t="s">
        <v>631</v>
      </c>
      <c r="B40" t="s">
        <v>632</v>
      </c>
      <c r="C40" t="s">
        <v>633</v>
      </c>
      <c r="D40" t="s">
        <v>634</v>
      </c>
      <c r="E40" t="s">
        <v>635</v>
      </c>
      <c r="F40" t="s"/>
      <c r="G40" t="s">
        <v>50</v>
      </c>
      <c r="H40" t="s">
        <v>51</v>
      </c>
      <c r="I40" t="s"/>
      <c r="J40" t="s"/>
      <c r="K40" t="s"/>
      <c r="L40" t="s">
        <v>100</v>
      </c>
      <c r="M40" t="s">
        <v>101</v>
      </c>
      <c r="N40" t="s">
        <v>636</v>
      </c>
      <c r="O40" t="s"/>
      <c r="P40" t="s"/>
      <c r="Q40" t="s">
        <v>44</v>
      </c>
      <c r="R40" t="s"/>
      <c r="S40" t="s"/>
      <c r="T40" t="s"/>
      <c r="U40" t="s"/>
      <c r="V40" t="s"/>
      <c r="W40" t="s"/>
      <c r="X40" t="s"/>
      <c r="Y40" t="s"/>
      <c r="Z40" t="s"/>
      <c r="AA40" t="s"/>
      <c r="AB40" t="s">
        <v>637</v>
      </c>
      <c r="AC40" t="s">
        <v>637</v>
      </c>
      <c r="AD40" t="s">
        <v>124</v>
      </c>
      <c r="AE40" t="s">
        <v>60</v>
      </c>
      <c r="AF40" t="s">
        <v>638</v>
      </c>
      <c r="AG40" t="s">
        <v>639</v>
      </c>
      <c r="AH40" t="s">
        <v>149</v>
      </c>
      <c r="AI40" t="s">
        <v>640</v>
      </c>
      <c r="AJ40" t="s">
        <v>641</v>
      </c>
      <c r="AK40" t="s">
        <v>66</v>
      </c>
    </row>
    <row r="41" spans="1:38">
      <c r="A41" t="s">
        <v>642</v>
      </c>
      <c r="B41" t="s">
        <v>643</v>
      </c>
      <c r="C41" t="s">
        <v>644</v>
      </c>
      <c r="D41" t="s"/>
      <c r="E41" t="s">
        <v>645</v>
      </c>
      <c r="F41" t="s">
        <v>646</v>
      </c>
      <c r="G41" t="s">
        <v>72</v>
      </c>
      <c r="H41" t="s">
        <v>51</v>
      </c>
      <c r="I41" t="s">
        <v>647</v>
      </c>
      <c r="J41" t="s">
        <v>648</v>
      </c>
      <c r="K41" t="s">
        <v>354</v>
      </c>
      <c r="L41" t="s">
        <v>139</v>
      </c>
      <c r="M41" t="s">
        <v>500</v>
      </c>
      <c r="N41" t="s">
        <v>649</v>
      </c>
      <c r="O41" t="s">
        <v>301</v>
      </c>
      <c r="P41" t="s"/>
      <c r="Q41" t="s"/>
      <c r="R41" t="s"/>
      <c r="S41" t="s"/>
      <c r="T41" t="s"/>
      <c r="U41" t="s"/>
      <c r="V41" t="s">
        <v>67</v>
      </c>
      <c r="W41" t="s">
        <v>650</v>
      </c>
      <c r="X41" t="s"/>
      <c r="Y41" t="s"/>
      <c r="Z41" t="s"/>
      <c r="AA41" t="s">
        <v>84</v>
      </c>
      <c r="AB41" t="s">
        <v>651</v>
      </c>
      <c r="AC41" t="s">
        <v>651</v>
      </c>
      <c r="AD41" t="s">
        <v>59</v>
      </c>
      <c r="AE41" t="s">
        <v>44</v>
      </c>
      <c r="AF41" t="s">
        <v>652</v>
      </c>
      <c r="AG41" t="s">
        <v>653</v>
      </c>
      <c r="AH41" t="s">
        <v>110</v>
      </c>
      <c r="AI41" t="s">
        <v>654</v>
      </c>
      <c r="AJ41" t="s">
        <v>92</v>
      </c>
      <c r="AK41" t="s">
        <v>66</v>
      </c>
    </row>
    <row r="42" spans="1:38">
      <c r="A42" t="s">
        <v>655</v>
      </c>
      <c r="B42" t="s">
        <v>656</v>
      </c>
      <c r="C42" t="s">
        <v>657</v>
      </c>
      <c r="D42" t="s">
        <v>658</v>
      </c>
      <c r="E42" t="s">
        <v>659</v>
      </c>
      <c r="F42" t="s"/>
      <c r="G42" t="s">
        <v>50</v>
      </c>
      <c r="H42" t="s">
        <v>51</v>
      </c>
      <c r="I42" t="s"/>
      <c r="J42" t="s"/>
      <c r="K42" t="s"/>
      <c r="L42" t="s">
        <v>238</v>
      </c>
      <c r="M42" t="s">
        <v>660</v>
      </c>
      <c r="N42" t="s">
        <v>661</v>
      </c>
      <c r="O42" t="s"/>
      <c r="P42" t="s"/>
      <c r="Q42" t="s">
        <v>44</v>
      </c>
      <c r="R42" t="s"/>
      <c r="S42" t="s"/>
      <c r="T42" t="s"/>
      <c r="U42" t="s"/>
      <c r="V42" t="s"/>
      <c r="W42" t="s"/>
      <c r="X42" t="s"/>
      <c r="Y42" t="s"/>
      <c r="Z42" t="s"/>
      <c r="AA42" t="s"/>
      <c r="AB42" t="s">
        <v>662</v>
      </c>
      <c r="AC42" t="s">
        <v>662</v>
      </c>
      <c r="AD42" t="s">
        <v>59</v>
      </c>
      <c r="AE42" t="s">
        <v>107</v>
      </c>
      <c r="AF42" t="s">
        <v>663</v>
      </c>
      <c r="AG42" t="s">
        <v>664</v>
      </c>
      <c r="AH42" t="s">
        <v>149</v>
      </c>
      <c r="AI42" t="s">
        <v>665</v>
      </c>
      <c r="AJ42" t="s">
        <v>666</v>
      </c>
      <c r="AK42" t="s">
        <v>66</v>
      </c>
    </row>
    <row r="43" spans="1:38">
      <c r="A43" t="s">
        <v>667</v>
      </c>
      <c r="B43" t="s">
        <v>668</v>
      </c>
      <c r="C43" t="s">
        <v>669</v>
      </c>
      <c r="D43" t="s">
        <v>670</v>
      </c>
      <c r="E43" t="s">
        <v>671</v>
      </c>
      <c r="F43" t="s"/>
      <c r="G43" t="s">
        <v>50</v>
      </c>
      <c r="H43" t="s">
        <v>51</v>
      </c>
      <c r="I43" t="s"/>
      <c r="J43" t="s"/>
      <c r="K43" t="s"/>
      <c r="L43" t="s">
        <v>55</v>
      </c>
      <c r="M43" t="s">
        <v>56</v>
      </c>
      <c r="N43" t="s">
        <v>672</v>
      </c>
      <c r="O43" t="s"/>
      <c r="P43" t="s"/>
      <c r="Q43" t="s">
        <v>44</v>
      </c>
      <c r="R43" t="s"/>
      <c r="S43" t="s"/>
      <c r="T43" t="s"/>
      <c r="U43" t="s"/>
      <c r="V43" t="s"/>
      <c r="W43" t="s"/>
      <c r="X43" t="s"/>
      <c r="Y43" t="s"/>
      <c r="Z43" t="s"/>
      <c r="AA43" t="s"/>
      <c r="AB43" t="s">
        <v>673</v>
      </c>
      <c r="AC43" t="s">
        <v>673</v>
      </c>
      <c r="AD43" t="s">
        <v>86</v>
      </c>
      <c r="AE43" t="s">
        <v>44</v>
      </c>
      <c r="AF43" t="s">
        <v>674</v>
      </c>
      <c r="AG43" t="s">
        <v>675</v>
      </c>
      <c r="AH43" t="s">
        <v>447</v>
      </c>
      <c r="AI43" t="s">
        <v>676</v>
      </c>
      <c r="AJ43" t="s">
        <v>677</v>
      </c>
      <c r="AK43" t="s">
        <v>66</v>
      </c>
    </row>
    <row r="44" spans="1:38">
      <c r="A44" t="s">
        <v>678</v>
      </c>
      <c r="B44" t="s">
        <v>679</v>
      </c>
      <c r="C44" t="s">
        <v>680</v>
      </c>
      <c r="D44" t="s">
        <v>681</v>
      </c>
      <c r="E44" t="s">
        <v>682</v>
      </c>
      <c r="F44" t="s">
        <v>263</v>
      </c>
      <c r="G44" t="s">
        <v>72</v>
      </c>
      <c r="H44" t="s">
        <v>51</v>
      </c>
      <c r="I44" t="s">
        <v>683</v>
      </c>
      <c r="J44" t="s">
        <v>684</v>
      </c>
      <c r="K44" t="s">
        <v>54</v>
      </c>
      <c r="L44" t="s">
        <v>470</v>
      </c>
      <c r="M44" t="s">
        <v>685</v>
      </c>
      <c r="N44" t="s">
        <v>686</v>
      </c>
      <c r="O44" t="s">
        <v>79</v>
      </c>
      <c r="P44" t="s"/>
      <c r="Q44" t="s"/>
      <c r="R44" t="s"/>
      <c r="S44" t="s"/>
      <c r="T44" t="s"/>
      <c r="U44" t="s"/>
      <c r="V44" t="s"/>
      <c r="W44" t="s">
        <v>687</v>
      </c>
      <c r="X44" t="s"/>
      <c r="Y44" t="s"/>
      <c r="Z44" t="s"/>
      <c r="AA44" t="s"/>
      <c r="AB44" t="s">
        <v>688</v>
      </c>
      <c r="AC44" t="s">
        <v>688</v>
      </c>
      <c r="AD44" t="s">
        <v>301</v>
      </c>
      <c r="AE44" t="s">
        <v>44</v>
      </c>
      <c r="AF44" t="s">
        <v>689</v>
      </c>
      <c r="AG44" t="s">
        <v>690</v>
      </c>
      <c r="AH44" t="s">
        <v>562</v>
      </c>
      <c r="AI44" t="s">
        <v>691</v>
      </c>
      <c r="AJ44" t="s">
        <v>92</v>
      </c>
      <c r="AK44" t="s">
        <v>66</v>
      </c>
    </row>
    <row r="45" spans="1:38">
      <c r="A45" t="s">
        <v>692</v>
      </c>
      <c r="B45" t="s">
        <v>693</v>
      </c>
      <c r="C45" t="s">
        <v>694</v>
      </c>
      <c r="D45" t="s">
        <v>695</v>
      </c>
      <c r="E45" t="s">
        <v>696</v>
      </c>
      <c r="F45" t="s">
        <v>697</v>
      </c>
      <c r="G45" t="s">
        <v>50</v>
      </c>
      <c r="H45" t="s">
        <v>51</v>
      </c>
      <c r="I45" t="s">
        <v>698</v>
      </c>
      <c r="J45" t="s">
        <v>353</v>
      </c>
      <c r="K45" t="s">
        <v>354</v>
      </c>
      <c r="L45" t="s">
        <v>411</v>
      </c>
      <c r="M45" t="s">
        <v>412</v>
      </c>
      <c r="N45" t="s">
        <v>699</v>
      </c>
      <c r="O45" t="s">
        <v>124</v>
      </c>
      <c r="P45" t="s">
        <v>700</v>
      </c>
      <c r="Q45" t="s">
        <v>67</v>
      </c>
      <c r="R45" t="s">
        <v>701</v>
      </c>
      <c r="S45" t="s"/>
      <c r="T45" t="s"/>
      <c r="U45" t="s"/>
      <c r="V45" t="s"/>
      <c r="W45" t="s"/>
      <c r="X45" t="s"/>
      <c r="Y45" t="s"/>
      <c r="Z45" t="s"/>
      <c r="AA45" t="s"/>
      <c r="AB45" t="s">
        <v>702</v>
      </c>
      <c r="AC45" t="s">
        <v>703</v>
      </c>
      <c r="AD45" t="s">
        <v>86</v>
      </c>
      <c r="AE45" t="s">
        <v>44</v>
      </c>
      <c r="AF45" t="s">
        <v>704</v>
      </c>
      <c r="AG45" t="s">
        <v>705</v>
      </c>
      <c r="AH45" t="s">
        <v>301</v>
      </c>
      <c r="AI45" t="s">
        <v>706</v>
      </c>
      <c r="AJ45" t="s">
        <v>92</v>
      </c>
      <c r="AK45" t="s">
        <v>66</v>
      </c>
    </row>
    <row customHeight="1" ht="409" r="46" s="26" spans="1:38">
      <c r="A46" t="s">
        <v>707</v>
      </c>
      <c r="B46" t="s">
        <v>708</v>
      </c>
      <c r="C46" t="s">
        <v>709</v>
      </c>
      <c r="D46" t="s">
        <v>710</v>
      </c>
      <c r="E46" s="1" t="s">
        <v>711</v>
      </c>
      <c r="F46" t="s"/>
      <c r="G46" t="s">
        <v>72</v>
      </c>
      <c r="H46" t="s">
        <v>51</v>
      </c>
      <c r="I46" t="s">
        <v>712</v>
      </c>
      <c r="J46" t="s">
        <v>713</v>
      </c>
      <c r="K46" t="s">
        <v>714</v>
      </c>
      <c r="L46" t="s">
        <v>258</v>
      </c>
      <c r="M46" t="s">
        <v>259</v>
      </c>
      <c r="N46" t="s">
        <v>715</v>
      </c>
      <c r="O46" t="s">
        <v>124</v>
      </c>
      <c r="P46" t="s"/>
      <c r="Q46" t="s"/>
      <c r="R46" t="s"/>
      <c r="S46" t="s"/>
      <c r="T46" t="s"/>
      <c r="U46" t="s"/>
      <c r="V46" t="s">
        <v>67</v>
      </c>
      <c r="W46" t="s">
        <v>716</v>
      </c>
      <c r="X46" t="s"/>
      <c r="Y46" t="s"/>
      <c r="Z46" t="s"/>
      <c r="AA46" t="s">
        <v>84</v>
      </c>
      <c r="AB46" t="s">
        <v>717</v>
      </c>
      <c r="AC46" t="s">
        <v>717</v>
      </c>
      <c r="AD46" t="s">
        <v>59</v>
      </c>
      <c r="AE46" t="s">
        <v>44</v>
      </c>
      <c r="AF46" t="s">
        <v>718</v>
      </c>
      <c r="AG46" t="s">
        <v>719</v>
      </c>
      <c r="AH46" t="s">
        <v>86</v>
      </c>
      <c r="AI46" t="s">
        <v>720</v>
      </c>
      <c r="AJ46" t="s">
        <v>92</v>
      </c>
      <c r="AK46" t="s">
        <v>66</v>
      </c>
    </row>
    <row r="47" spans="1:38">
      <c r="A47" t="s">
        <v>721</v>
      </c>
      <c r="B47" t="s">
        <v>722</v>
      </c>
      <c r="C47" t="s">
        <v>723</v>
      </c>
      <c r="D47" t="s">
        <v>724</v>
      </c>
      <c r="E47" t="s">
        <v>725</v>
      </c>
      <c r="F47" t="s">
        <v>292</v>
      </c>
      <c r="G47" t="s">
        <v>50</v>
      </c>
      <c r="H47" t="s">
        <v>51</v>
      </c>
      <c r="I47" t="s">
        <v>726</v>
      </c>
      <c r="J47" t="s">
        <v>727</v>
      </c>
      <c r="K47" t="s">
        <v>138</v>
      </c>
      <c r="L47" t="s">
        <v>272</v>
      </c>
      <c r="M47" t="s">
        <v>273</v>
      </c>
      <c r="N47" t="s">
        <v>728</v>
      </c>
      <c r="O47" t="s">
        <v>241</v>
      </c>
      <c r="P47" t="s"/>
      <c r="Q47" t="s"/>
      <c r="R47" t="s"/>
      <c r="S47" t="s"/>
      <c r="T47" t="s"/>
      <c r="U47" t="s"/>
      <c r="V47" t="s"/>
      <c r="W47" t="s"/>
      <c r="X47" t="s"/>
      <c r="Y47" t="s"/>
      <c r="Z47" t="s"/>
      <c r="AA47" t="s"/>
      <c r="AB47" t="s">
        <v>729</v>
      </c>
      <c r="AC47" t="s">
        <v>729</v>
      </c>
      <c r="AD47" t="s">
        <v>59</v>
      </c>
      <c r="AE47" t="s">
        <v>107</v>
      </c>
      <c r="AF47" t="s">
        <v>730</v>
      </c>
      <c r="AG47" t="s">
        <v>731</v>
      </c>
      <c r="AH47" t="s">
        <v>174</v>
      </c>
      <c r="AI47" t="s">
        <v>732</v>
      </c>
      <c r="AJ47" t="s">
        <v>92</v>
      </c>
      <c r="AK47" t="s">
        <v>66</v>
      </c>
    </row>
    <row r="48" spans="1:38">
      <c r="A48" t="s">
        <v>733</v>
      </c>
      <c r="B48" t="s">
        <v>734</v>
      </c>
      <c r="C48" t="s">
        <v>735</v>
      </c>
      <c r="D48" t="s">
        <v>736</v>
      </c>
      <c r="E48" t="s">
        <v>737</v>
      </c>
      <c r="F48" t="s"/>
      <c r="G48" t="s">
        <v>72</v>
      </c>
      <c r="H48" t="s">
        <v>51</v>
      </c>
      <c r="I48" t="s">
        <v>738</v>
      </c>
      <c r="J48" t="s">
        <v>739</v>
      </c>
      <c r="K48" t="s">
        <v>740</v>
      </c>
      <c r="L48" t="s">
        <v>139</v>
      </c>
      <c r="M48" t="s">
        <v>500</v>
      </c>
      <c r="N48" t="s">
        <v>501</v>
      </c>
      <c r="O48" t="s">
        <v>433</v>
      </c>
      <c r="P48" t="s"/>
      <c r="Q48" t="s"/>
      <c r="R48" t="s"/>
      <c r="S48" t="s">
        <v>741</v>
      </c>
      <c r="T48" t="s">
        <v>151</v>
      </c>
      <c r="U48" t="s"/>
      <c r="V48" t="s"/>
      <c r="W48" t="s">
        <v>742</v>
      </c>
      <c r="X48" t="s"/>
      <c r="Y48" t="s"/>
      <c r="Z48" t="s"/>
      <c r="AA48" t="s"/>
      <c r="AB48" t="s">
        <v>743</v>
      </c>
      <c r="AC48" t="s">
        <v>744</v>
      </c>
      <c r="AD48" t="s">
        <v>59</v>
      </c>
      <c r="AE48" t="s">
        <v>44</v>
      </c>
      <c r="AF48" t="s">
        <v>745</v>
      </c>
      <c r="AG48" t="s">
        <v>161</v>
      </c>
      <c r="AH48" t="s">
        <v>110</v>
      </c>
      <c r="AI48" t="s">
        <v>746</v>
      </c>
      <c r="AJ48" t="s">
        <v>92</v>
      </c>
      <c r="AK48" t="s">
        <v>66</v>
      </c>
    </row>
    <row r="49" spans="1:38">
      <c r="A49" t="s">
        <v>747</v>
      </c>
      <c r="B49" t="s">
        <v>748</v>
      </c>
      <c r="C49" t="s">
        <v>749</v>
      </c>
      <c r="D49" t="s">
        <v>750</v>
      </c>
      <c r="E49" t="s">
        <v>751</v>
      </c>
      <c r="F49" t="s">
        <v>438</v>
      </c>
      <c r="G49" t="s">
        <v>50</v>
      </c>
      <c r="H49" t="s">
        <v>51</v>
      </c>
      <c r="I49" t="s">
        <v>752</v>
      </c>
      <c r="J49" t="s">
        <v>753</v>
      </c>
      <c r="K49" t="s">
        <v>54</v>
      </c>
      <c r="L49" t="s">
        <v>100</v>
      </c>
      <c r="M49" t="s">
        <v>101</v>
      </c>
      <c r="N49" t="s">
        <v>754</v>
      </c>
      <c r="O49" t="s"/>
      <c r="P49" t="s">
        <v>755</v>
      </c>
      <c r="Q49" t="s">
        <v>67</v>
      </c>
      <c r="R49" t="s">
        <v>756</v>
      </c>
      <c r="S49" t="s"/>
      <c r="T49" t="s"/>
      <c r="U49" t="s"/>
      <c r="V49" t="s"/>
      <c r="W49" t="s"/>
      <c r="X49" t="s"/>
      <c r="Y49" t="s"/>
      <c r="Z49" t="s"/>
      <c r="AA49" t="s"/>
      <c r="AB49" t="s">
        <v>757</v>
      </c>
      <c r="AC49" t="s">
        <v>757</v>
      </c>
      <c r="AD49" t="s">
        <v>59</v>
      </c>
      <c r="AE49" t="s">
        <v>44</v>
      </c>
      <c r="AF49" t="s">
        <v>758</v>
      </c>
      <c r="AG49" t="s">
        <v>759</v>
      </c>
      <c r="AH49" t="s">
        <v>174</v>
      </c>
      <c r="AI49" t="s">
        <v>760</v>
      </c>
      <c r="AJ49" t="s">
        <v>761</v>
      </c>
      <c r="AK49" t="s">
        <v>66</v>
      </c>
    </row>
    <row r="50" spans="1:38">
      <c r="A50" t="s">
        <v>762</v>
      </c>
      <c r="B50" t="s">
        <v>763</v>
      </c>
      <c r="C50" t="s">
        <v>764</v>
      </c>
      <c r="D50" t="s">
        <v>765</v>
      </c>
      <c r="E50" t="s">
        <v>766</v>
      </c>
      <c r="F50" t="s">
        <v>767</v>
      </c>
      <c r="G50" t="s">
        <v>50</v>
      </c>
      <c r="H50" t="s">
        <v>234</v>
      </c>
      <c r="I50" t="s">
        <v>768</v>
      </c>
      <c r="J50" t="s">
        <v>568</v>
      </c>
      <c r="K50" t="s">
        <v>569</v>
      </c>
      <c r="L50" t="s">
        <v>470</v>
      </c>
      <c r="M50" t="s">
        <v>471</v>
      </c>
      <c r="N50" t="s">
        <v>472</v>
      </c>
      <c r="O50" t="s">
        <v>142</v>
      </c>
      <c r="P50" t="s"/>
      <c r="Q50" t="s"/>
      <c r="R50" t="s"/>
      <c r="S50" t="s">
        <v>769</v>
      </c>
      <c r="T50" t="s">
        <v>67</v>
      </c>
      <c r="U50" t="s"/>
      <c r="V50" t="s"/>
      <c r="W50" t="s"/>
      <c r="X50" t="s">
        <v>770</v>
      </c>
      <c r="Y50" t="s">
        <v>67</v>
      </c>
      <c r="Z50" t="s">
        <v>771</v>
      </c>
      <c r="AA50" t="s">
        <v>772</v>
      </c>
      <c r="AB50" t="s">
        <v>773</v>
      </c>
      <c r="AC50" t="s">
        <v>773</v>
      </c>
      <c r="AD50" t="s">
        <v>63</v>
      </c>
      <c r="AE50" t="s">
        <v>277</v>
      </c>
      <c r="AF50" t="s">
        <v>774</v>
      </c>
      <c r="AG50" t="s">
        <v>775</v>
      </c>
      <c r="AH50" t="s">
        <v>93</v>
      </c>
      <c r="AI50" t="s">
        <v>776</v>
      </c>
      <c r="AJ50" t="s">
        <v>92</v>
      </c>
      <c r="AK50" t="s">
        <v>66</v>
      </c>
    </row>
    <row r="51" spans="1:38">
      <c r="A51" t="s">
        <v>777</v>
      </c>
      <c r="B51" t="s">
        <v>778</v>
      </c>
      <c r="C51" t="s">
        <v>779</v>
      </c>
      <c r="D51" t="s">
        <v>780</v>
      </c>
      <c r="E51" t="s">
        <v>781</v>
      </c>
      <c r="F51" t="s">
        <v>438</v>
      </c>
      <c r="G51" t="s">
        <v>50</v>
      </c>
      <c r="H51" t="s">
        <v>51</v>
      </c>
      <c r="I51" t="s"/>
      <c r="J51" t="s"/>
      <c r="K51" t="s"/>
      <c r="L51" t="s">
        <v>782</v>
      </c>
      <c r="M51" t="s">
        <v>782</v>
      </c>
      <c r="N51" t="s">
        <v>783</v>
      </c>
      <c r="O51" t="s"/>
      <c r="P51" t="s"/>
      <c r="Q51" t="s">
        <v>44</v>
      </c>
      <c r="R51" t="s"/>
      <c r="S51" t="s"/>
      <c r="T51" t="s"/>
      <c r="U51" t="s"/>
      <c r="V51" t="s"/>
      <c r="W51" t="s"/>
      <c r="X51" t="s"/>
      <c r="Y51" t="s"/>
      <c r="Z51" t="s"/>
      <c r="AA51" t="s"/>
      <c r="AB51" t="s">
        <v>784</v>
      </c>
      <c r="AC51" t="s">
        <v>784</v>
      </c>
      <c r="AD51" t="s">
        <v>63</v>
      </c>
      <c r="AE51" t="s">
        <v>277</v>
      </c>
      <c r="AF51" t="s">
        <v>785</v>
      </c>
      <c r="AG51" t="s">
        <v>786</v>
      </c>
      <c r="AH51" t="s">
        <v>44</v>
      </c>
      <c r="AI51" t="s">
        <v>787</v>
      </c>
      <c r="AJ51" t="s">
        <v>788</v>
      </c>
      <c r="AK51" t="s">
        <v>66</v>
      </c>
    </row>
    <row r="52" spans="1:38">
      <c r="A52" t="s">
        <v>789</v>
      </c>
      <c r="B52" t="s">
        <v>790</v>
      </c>
      <c r="C52" t="s">
        <v>791</v>
      </c>
      <c r="D52" t="s">
        <v>792</v>
      </c>
      <c r="E52" t="s">
        <v>793</v>
      </c>
      <c r="F52" t="s">
        <v>98</v>
      </c>
      <c r="G52" t="s">
        <v>50</v>
      </c>
      <c r="H52" t="s">
        <v>51</v>
      </c>
      <c r="I52" t="s">
        <v>794</v>
      </c>
      <c r="J52" t="s">
        <v>795</v>
      </c>
      <c r="K52" t="s">
        <v>188</v>
      </c>
      <c r="L52" t="s">
        <v>120</v>
      </c>
      <c r="M52" t="s">
        <v>382</v>
      </c>
      <c r="N52" t="s">
        <v>383</v>
      </c>
      <c r="O52" t="s"/>
      <c r="P52" t="s">
        <v>796</v>
      </c>
      <c r="Q52" t="s">
        <v>93</v>
      </c>
      <c r="R52" t="s"/>
      <c r="S52" t="s"/>
      <c r="T52" t="s"/>
      <c r="U52" t="s"/>
      <c r="V52" t="s"/>
      <c r="W52" t="s"/>
      <c r="X52" t="s"/>
      <c r="Y52" t="s"/>
      <c r="Z52" t="s"/>
      <c r="AA52" t="s"/>
      <c r="AB52" t="s">
        <v>797</v>
      </c>
      <c r="AC52" t="s">
        <v>798</v>
      </c>
      <c r="AD52" t="s">
        <v>93</v>
      </c>
      <c r="AE52" t="s">
        <v>277</v>
      </c>
      <c r="AF52" t="s">
        <v>799</v>
      </c>
      <c r="AG52" t="s">
        <v>800</v>
      </c>
      <c r="AH52" t="s">
        <v>44</v>
      </c>
      <c r="AI52" t="s">
        <v>801</v>
      </c>
      <c r="AJ52" t="s">
        <v>802</v>
      </c>
      <c r="AK52" t="s">
        <v>66</v>
      </c>
    </row>
    <row r="53" spans="1:38">
      <c r="A53" t="s">
        <v>198</v>
      </c>
      <c r="B53" t="s">
        <v>803</v>
      </c>
      <c r="C53" t="s">
        <v>804</v>
      </c>
      <c r="D53" t="s">
        <v>805</v>
      </c>
      <c r="E53" t="s">
        <v>806</v>
      </c>
      <c r="F53" t="s"/>
      <c r="G53" t="s">
        <v>50</v>
      </c>
      <c r="H53" t="s">
        <v>51</v>
      </c>
      <c r="I53" t="s">
        <v>807</v>
      </c>
      <c r="J53" t="s">
        <v>795</v>
      </c>
      <c r="K53" t="s">
        <v>188</v>
      </c>
      <c r="L53" t="s">
        <v>808</v>
      </c>
      <c r="M53" t="s">
        <v>809</v>
      </c>
      <c r="N53" t="s">
        <v>810</v>
      </c>
      <c r="O53" t="s"/>
      <c r="P53" t="s"/>
      <c r="Q53" t="s">
        <v>44</v>
      </c>
      <c r="R53" t="s"/>
      <c r="S53" t="s"/>
      <c r="T53" t="s"/>
      <c r="U53" t="s"/>
      <c r="V53" t="s"/>
      <c r="W53" t="s"/>
      <c r="X53" t="s"/>
      <c r="Y53" t="s"/>
      <c r="Z53" t="s"/>
      <c r="AA53" t="s"/>
      <c r="AB53" t="s">
        <v>811</v>
      </c>
      <c r="AC53" t="s">
        <v>811</v>
      </c>
      <c r="AD53" t="s">
        <v>124</v>
      </c>
      <c r="AE53" t="s">
        <v>44</v>
      </c>
      <c r="AF53" t="s">
        <v>812</v>
      </c>
      <c r="AG53" t="s">
        <v>813</v>
      </c>
      <c r="AH53" t="s">
        <v>209</v>
      </c>
      <c r="AI53" t="s">
        <v>814</v>
      </c>
      <c r="AJ53" t="s">
        <v>815</v>
      </c>
      <c r="AK53" t="s">
        <v>66</v>
      </c>
    </row>
    <row r="54" spans="1:38">
      <c r="A54" t="s">
        <v>816</v>
      </c>
      <c r="B54" t="s">
        <v>817</v>
      </c>
      <c r="C54" t="s">
        <v>818</v>
      </c>
      <c r="D54" t="s">
        <v>819</v>
      </c>
      <c r="E54" t="s">
        <v>820</v>
      </c>
      <c r="F54" t="s"/>
      <c r="G54" t="s">
        <v>50</v>
      </c>
      <c r="H54" t="s">
        <v>51</v>
      </c>
      <c r="I54" t="s"/>
      <c r="J54" t="s"/>
      <c r="K54" t="s"/>
      <c r="L54" t="s">
        <v>156</v>
      </c>
      <c r="M54" t="s">
        <v>157</v>
      </c>
      <c r="N54" t="s">
        <v>821</v>
      </c>
      <c r="O54" t="s"/>
      <c r="P54" t="s"/>
      <c r="Q54" t="s">
        <v>44</v>
      </c>
      <c r="R54" t="s"/>
      <c r="S54" t="s"/>
      <c r="T54" t="s"/>
      <c r="U54" t="s"/>
      <c r="V54" t="s"/>
      <c r="W54" t="s"/>
      <c r="X54" t="s"/>
      <c r="Y54" t="s"/>
      <c r="Z54" t="s"/>
      <c r="AA54" t="s"/>
      <c r="AB54" t="s">
        <v>822</v>
      </c>
      <c r="AC54" t="s">
        <v>822</v>
      </c>
      <c r="AD54" t="s">
        <v>174</v>
      </c>
      <c r="AE54" t="s">
        <v>44</v>
      </c>
      <c r="AF54" t="s">
        <v>823</v>
      </c>
      <c r="AG54" t="s">
        <v>93</v>
      </c>
      <c r="AH54" t="s">
        <v>330</v>
      </c>
      <c r="AI54" t="s">
        <v>824</v>
      </c>
      <c r="AJ54" t="s">
        <v>825</v>
      </c>
      <c r="AK54" t="s">
        <v>66</v>
      </c>
    </row>
    <row r="55" spans="1:38">
      <c r="A55" t="s">
        <v>826</v>
      </c>
      <c r="B55" t="s">
        <v>827</v>
      </c>
      <c r="C55" t="s">
        <v>828</v>
      </c>
      <c r="D55" t="s">
        <v>829</v>
      </c>
      <c r="E55" t="s">
        <v>830</v>
      </c>
      <c r="F55" t="s">
        <v>831</v>
      </c>
      <c r="G55" t="s">
        <v>50</v>
      </c>
      <c r="H55" t="s">
        <v>51</v>
      </c>
      <c r="I55" t="s">
        <v>832</v>
      </c>
      <c r="J55" t="s">
        <v>270</v>
      </c>
      <c r="K55" t="s">
        <v>271</v>
      </c>
      <c r="L55" t="s">
        <v>258</v>
      </c>
      <c r="M55" t="s">
        <v>259</v>
      </c>
      <c r="N55" t="s">
        <v>715</v>
      </c>
      <c r="O55" t="s">
        <v>86</v>
      </c>
      <c r="P55" t="s"/>
      <c r="Q55" t="s"/>
      <c r="R55" t="s"/>
      <c r="S55" t="s"/>
      <c r="T55" t="s"/>
      <c r="U55" t="s"/>
      <c r="V55" t="s"/>
      <c r="W55" t="s"/>
      <c r="X55" t="s"/>
      <c r="Y55" t="s"/>
      <c r="Z55" t="s"/>
      <c r="AA55" t="s"/>
      <c r="AB55" t="s">
        <v>833</v>
      </c>
      <c r="AC55" t="s">
        <v>833</v>
      </c>
      <c r="AD55" t="s">
        <v>86</v>
      </c>
      <c r="AE55" t="s">
        <v>87</v>
      </c>
      <c r="AF55" t="s">
        <v>834</v>
      </c>
      <c r="AG55" t="s">
        <v>835</v>
      </c>
      <c r="AH55" t="s">
        <v>330</v>
      </c>
      <c r="AI55" t="s">
        <v>836</v>
      </c>
      <c r="AJ55" t="s">
        <v>92</v>
      </c>
      <c r="AK55" t="s">
        <v>66</v>
      </c>
    </row>
    <row r="56" spans="1:38">
      <c r="A56" t="s">
        <v>837</v>
      </c>
      <c r="B56" t="s">
        <v>838</v>
      </c>
      <c r="C56" t="s">
        <v>839</v>
      </c>
      <c r="D56" t="s">
        <v>840</v>
      </c>
      <c r="E56" t="s">
        <v>841</v>
      </c>
      <c r="F56" t="s">
        <v>292</v>
      </c>
      <c r="G56" t="s">
        <v>50</v>
      </c>
      <c r="H56" t="s">
        <v>51</v>
      </c>
      <c r="I56" t="s">
        <v>842</v>
      </c>
      <c r="J56" t="s">
        <v>842</v>
      </c>
      <c r="K56" t="s">
        <v>54</v>
      </c>
      <c r="L56" t="s">
        <v>843</v>
      </c>
      <c r="M56" t="s">
        <v>844</v>
      </c>
      <c r="N56" t="s">
        <v>845</v>
      </c>
      <c r="O56" t="s">
        <v>846</v>
      </c>
      <c r="P56" t="s">
        <v>847</v>
      </c>
      <c r="Q56" t="s">
        <v>67</v>
      </c>
      <c r="R56" t="s"/>
      <c r="S56" t="s"/>
      <c r="T56" t="s"/>
      <c r="U56" t="s"/>
      <c r="V56" t="s"/>
      <c r="W56" t="s"/>
      <c r="X56" t="s"/>
      <c r="Y56" t="s"/>
      <c r="Z56" t="s"/>
      <c r="AA56" t="s"/>
      <c r="AB56" t="s">
        <v>848</v>
      </c>
      <c r="AC56" t="s">
        <v>849</v>
      </c>
      <c r="AD56" t="s">
        <v>59</v>
      </c>
      <c r="AE56" t="s">
        <v>107</v>
      </c>
      <c r="AF56" t="s">
        <v>850</v>
      </c>
      <c r="AG56" t="s">
        <v>851</v>
      </c>
      <c r="AH56" t="s">
        <v>174</v>
      </c>
      <c r="AI56" t="s">
        <v>852</v>
      </c>
      <c r="AJ56" t="s">
        <v>92</v>
      </c>
      <c r="AK56" t="s">
        <v>66</v>
      </c>
    </row>
    <row r="57" spans="1:38">
      <c r="A57" t="s">
        <v>103</v>
      </c>
      <c r="B57" t="s">
        <v>853</v>
      </c>
      <c r="C57" t="s">
        <v>854</v>
      </c>
      <c r="D57" t="s">
        <v>855</v>
      </c>
      <c r="E57" t="s">
        <v>856</v>
      </c>
      <c r="F57" t="s">
        <v>857</v>
      </c>
      <c r="G57" t="s">
        <v>50</v>
      </c>
      <c r="H57" t="s">
        <v>51</v>
      </c>
      <c r="I57" t="s">
        <v>858</v>
      </c>
      <c r="J57" t="s"/>
      <c r="K57" t="s">
        <v>859</v>
      </c>
      <c r="L57" t="s">
        <v>76</v>
      </c>
      <c r="M57" t="s">
        <v>77</v>
      </c>
      <c r="N57" t="s">
        <v>860</v>
      </c>
      <c r="O57" t="s">
        <v>79</v>
      </c>
      <c r="P57" t="s"/>
      <c r="Q57" t="s"/>
      <c r="R57" t="s"/>
      <c r="S57" t="s"/>
      <c r="T57" t="s">
        <v>67</v>
      </c>
      <c r="U57" t="s"/>
      <c r="V57" t="s"/>
      <c r="W57" t="s"/>
      <c r="X57" t="s"/>
      <c r="Y57" t="s"/>
      <c r="Z57" t="s"/>
      <c r="AA57" t="s"/>
      <c r="AB57" t="s">
        <v>861</v>
      </c>
      <c r="AC57" t="s">
        <v>861</v>
      </c>
      <c r="AD57" t="s">
        <v>86</v>
      </c>
      <c r="AE57" t="s">
        <v>87</v>
      </c>
      <c r="AF57" t="s">
        <v>862</v>
      </c>
      <c r="AG57" t="s">
        <v>863</v>
      </c>
      <c r="AH57" t="s">
        <v>209</v>
      </c>
      <c r="AI57" t="s">
        <v>864</v>
      </c>
      <c r="AJ57" t="s">
        <v>92</v>
      </c>
      <c r="AK57" t="s">
        <v>66</v>
      </c>
    </row>
    <row r="58" spans="1:38">
      <c r="A58" t="s">
        <v>865</v>
      </c>
      <c r="B58" t="s">
        <v>866</v>
      </c>
      <c r="C58" t="s">
        <v>867</v>
      </c>
      <c r="D58" t="s">
        <v>868</v>
      </c>
      <c r="E58" t="s">
        <v>869</v>
      </c>
      <c r="F58" t="s">
        <v>255</v>
      </c>
      <c r="G58" t="s">
        <v>50</v>
      </c>
      <c r="H58" t="s">
        <v>51</v>
      </c>
      <c r="I58" t="s">
        <v>870</v>
      </c>
      <c r="J58" t="s"/>
      <c r="K58" t="s">
        <v>525</v>
      </c>
      <c r="L58" t="s">
        <v>582</v>
      </c>
      <c r="M58" t="s">
        <v>871</v>
      </c>
      <c r="N58" t="s">
        <v>872</v>
      </c>
      <c r="O58" t="s"/>
      <c r="P58" t="s"/>
      <c r="Q58" t="s">
        <v>44</v>
      </c>
      <c r="R58" t="s"/>
      <c r="S58" t="s"/>
      <c r="T58" t="s"/>
      <c r="U58" t="s"/>
      <c r="V58" t="s"/>
      <c r="W58" t="s"/>
      <c r="X58" t="s"/>
      <c r="Y58" t="s"/>
      <c r="Z58" t="s"/>
      <c r="AA58" t="s"/>
      <c r="AB58" t="s">
        <v>873</v>
      </c>
      <c r="AC58" t="s">
        <v>873</v>
      </c>
      <c r="AD58" t="s">
        <v>174</v>
      </c>
      <c r="AE58" t="s">
        <v>44</v>
      </c>
      <c r="AF58" t="s">
        <v>874</v>
      </c>
      <c r="AG58" t="s">
        <v>875</v>
      </c>
      <c r="AH58" t="s">
        <v>124</v>
      </c>
      <c r="AI58" t="s">
        <v>876</v>
      </c>
      <c r="AJ58" t="s">
        <v>877</v>
      </c>
      <c r="AK58" t="s">
        <v>66</v>
      </c>
    </row>
    <row r="59" spans="1:38">
      <c r="A59" t="s">
        <v>878</v>
      </c>
      <c r="B59" t="s">
        <v>879</v>
      </c>
      <c r="C59" t="s">
        <v>880</v>
      </c>
      <c r="D59" t="s">
        <v>881</v>
      </c>
      <c r="E59" t="s">
        <v>882</v>
      </c>
      <c r="F59" t="s">
        <v>438</v>
      </c>
      <c r="G59" t="s">
        <v>50</v>
      </c>
      <c r="H59" t="s">
        <v>51</v>
      </c>
      <c r="I59" t="s">
        <v>883</v>
      </c>
      <c r="J59" t="s"/>
      <c r="K59" t="s">
        <v>453</v>
      </c>
      <c r="L59" t="s">
        <v>808</v>
      </c>
      <c r="M59" t="s">
        <v>884</v>
      </c>
      <c r="N59" t="s">
        <v>885</v>
      </c>
      <c r="O59" t="s"/>
      <c r="P59" t="s">
        <v>886</v>
      </c>
      <c r="Q59" t="s">
        <v>67</v>
      </c>
      <c r="R59" t="s">
        <v>887</v>
      </c>
      <c r="S59" t="s"/>
      <c r="T59" t="s"/>
      <c r="U59" t="s"/>
      <c r="V59" t="s"/>
      <c r="W59" t="s"/>
      <c r="X59" t="s"/>
      <c r="Y59" t="s"/>
      <c r="Z59" t="s"/>
      <c r="AA59" t="s"/>
      <c r="AB59" t="s">
        <v>888</v>
      </c>
      <c r="AC59" t="s">
        <v>888</v>
      </c>
      <c r="AD59" t="s">
        <v>195</v>
      </c>
      <c r="AE59" t="s">
        <v>44</v>
      </c>
      <c r="AF59" t="s">
        <v>889</v>
      </c>
      <c r="AG59" t="s">
        <v>890</v>
      </c>
      <c r="AH59" t="s">
        <v>655</v>
      </c>
      <c r="AI59" t="s">
        <v>891</v>
      </c>
      <c r="AJ59" t="s">
        <v>892</v>
      </c>
      <c r="AK59" t="s">
        <v>66</v>
      </c>
    </row>
    <row r="60" spans="1:38">
      <c r="A60" t="s">
        <v>241</v>
      </c>
      <c r="B60" t="s">
        <v>893</v>
      </c>
      <c r="C60" t="s">
        <v>894</v>
      </c>
      <c r="D60" t="s">
        <v>895</v>
      </c>
      <c r="E60" t="s">
        <v>896</v>
      </c>
      <c r="F60" t="s">
        <v>49</v>
      </c>
      <c r="G60" t="s">
        <v>50</v>
      </c>
      <c r="H60" t="s">
        <v>51</v>
      </c>
      <c r="I60" t="s">
        <v>897</v>
      </c>
      <c r="J60" t="s">
        <v>898</v>
      </c>
      <c r="K60" t="s">
        <v>54</v>
      </c>
      <c r="L60" t="s">
        <v>120</v>
      </c>
      <c r="M60" t="s">
        <v>121</v>
      </c>
      <c r="N60" t="s">
        <v>899</v>
      </c>
      <c r="O60" t="s">
        <v>192</v>
      </c>
      <c r="P60" t="s">
        <v>900</v>
      </c>
      <c r="Q60" t="s">
        <v>67</v>
      </c>
      <c r="R60" t="s">
        <v>901</v>
      </c>
      <c r="S60" t="s"/>
      <c r="T60" t="s"/>
      <c r="U60" t="s"/>
      <c r="V60" t="s"/>
      <c r="W60" t="s"/>
      <c r="X60" t="s"/>
      <c r="Y60" t="s"/>
      <c r="Z60" t="s"/>
      <c r="AA60" t="s"/>
      <c r="AB60" t="s">
        <v>902</v>
      </c>
      <c r="AC60" t="s">
        <v>903</v>
      </c>
      <c r="AD60" t="s">
        <v>59</v>
      </c>
      <c r="AE60" t="s">
        <v>904</v>
      </c>
      <c r="AF60" t="s">
        <v>905</v>
      </c>
      <c r="AG60" t="s">
        <v>906</v>
      </c>
      <c r="AH60" t="s">
        <v>67</v>
      </c>
      <c r="AI60" t="s">
        <v>907</v>
      </c>
      <c r="AJ60" t="s">
        <v>92</v>
      </c>
      <c r="AK60" t="s">
        <v>66</v>
      </c>
    </row>
    <row r="61" spans="1:38">
      <c r="A61" t="s">
        <v>79</v>
      </c>
      <c r="B61" t="s">
        <v>908</v>
      </c>
      <c r="C61" t="s">
        <v>909</v>
      </c>
      <c r="D61" t="s">
        <v>910</v>
      </c>
      <c r="E61" t="s">
        <v>911</v>
      </c>
      <c r="F61" t="s">
        <v>49</v>
      </c>
      <c r="G61" t="s">
        <v>50</v>
      </c>
      <c r="H61" t="s">
        <v>51</v>
      </c>
      <c r="I61" t="s">
        <v>912</v>
      </c>
      <c r="J61" t="s">
        <v>440</v>
      </c>
      <c r="K61" t="s">
        <v>54</v>
      </c>
      <c r="L61" t="s">
        <v>156</v>
      </c>
      <c r="M61" t="s">
        <v>157</v>
      </c>
      <c r="N61" t="s">
        <v>158</v>
      </c>
      <c r="O61" t="s">
        <v>241</v>
      </c>
      <c r="P61" t="s"/>
      <c r="Q61" t="s"/>
      <c r="R61" t="s"/>
      <c r="S61" t="s"/>
      <c r="T61" t="s"/>
      <c r="U61" t="s"/>
      <c r="V61" t="s"/>
      <c r="W61" t="s"/>
      <c r="X61" t="s"/>
      <c r="Y61" t="s"/>
      <c r="Z61" t="s"/>
      <c r="AA61" t="s"/>
      <c r="AB61" t="s">
        <v>913</v>
      </c>
      <c r="AC61" t="s">
        <v>914</v>
      </c>
      <c r="AD61" t="s">
        <v>110</v>
      </c>
      <c r="AE61" t="s">
        <v>44</v>
      </c>
      <c r="AF61" t="s">
        <v>915</v>
      </c>
      <c r="AG61" t="s">
        <v>916</v>
      </c>
      <c r="AH61" t="s">
        <v>149</v>
      </c>
      <c r="AI61" t="s">
        <v>917</v>
      </c>
      <c r="AJ61" t="s">
        <v>92</v>
      </c>
      <c r="AK61" t="s">
        <v>66</v>
      </c>
    </row>
    <row r="62" spans="1:38">
      <c r="A62" t="s">
        <v>918</v>
      </c>
      <c r="B62" t="s">
        <v>919</v>
      </c>
      <c r="C62" t="s">
        <v>920</v>
      </c>
      <c r="D62" t="s"/>
      <c r="E62" t="s">
        <v>921</v>
      </c>
      <c r="F62" t="s"/>
      <c r="G62" t="s">
        <v>50</v>
      </c>
      <c r="H62" t="s">
        <v>51</v>
      </c>
      <c r="I62" t="s"/>
      <c r="J62" t="s"/>
      <c r="K62" t="s">
        <v>237</v>
      </c>
      <c r="L62" t="s">
        <v>258</v>
      </c>
      <c r="M62" t="s">
        <v>259</v>
      </c>
      <c r="N62" t="s">
        <v>715</v>
      </c>
      <c r="O62" t="s">
        <v>142</v>
      </c>
      <c r="P62" t="s"/>
      <c r="Q62" t="s"/>
      <c r="R62" t="s"/>
      <c r="S62" t="s"/>
      <c r="T62" t="s">
        <v>67</v>
      </c>
      <c r="U62" t="s"/>
      <c r="V62" t="s"/>
      <c r="W62" t="s"/>
      <c r="X62" t="s"/>
      <c r="Y62" t="s"/>
      <c r="Z62" t="s">
        <v>922</v>
      </c>
      <c r="AA62" t="s"/>
      <c r="AB62" t="s">
        <v>923</v>
      </c>
      <c r="AC62" t="s">
        <v>923</v>
      </c>
      <c r="AD62" t="s">
        <v>59</v>
      </c>
      <c r="AE62" t="s">
        <v>44</v>
      </c>
      <c r="AF62" t="s">
        <v>924</v>
      </c>
      <c r="AG62" t="s">
        <v>925</v>
      </c>
      <c r="AH62" t="s">
        <v>86</v>
      </c>
      <c r="AI62" t="s">
        <v>926</v>
      </c>
      <c r="AJ62" t="s">
        <v>92</v>
      </c>
      <c r="AK62" t="s">
        <v>66</v>
      </c>
    </row>
    <row r="63" spans="1:38">
      <c r="A63" t="s">
        <v>927</v>
      </c>
      <c r="B63" t="s">
        <v>928</v>
      </c>
      <c r="C63" t="s">
        <v>929</v>
      </c>
      <c r="D63" t="s">
        <v>930</v>
      </c>
      <c r="E63" t="s">
        <v>931</v>
      </c>
      <c r="F63" t="s">
        <v>98</v>
      </c>
      <c r="G63" t="s">
        <v>50</v>
      </c>
      <c r="H63" t="s">
        <v>51</v>
      </c>
      <c r="I63" t="s">
        <v>752</v>
      </c>
      <c r="J63" t="s">
        <v>753</v>
      </c>
      <c r="K63" t="s">
        <v>54</v>
      </c>
      <c r="L63" t="s">
        <v>932</v>
      </c>
      <c r="M63" t="s">
        <v>932</v>
      </c>
      <c r="N63" t="s">
        <v>933</v>
      </c>
      <c r="O63" t="s"/>
      <c r="P63" t="s"/>
      <c r="Q63" t="s">
        <v>44</v>
      </c>
      <c r="R63" t="s"/>
      <c r="S63" t="s"/>
      <c r="T63" t="s"/>
      <c r="U63" t="s"/>
      <c r="V63" t="s"/>
      <c r="W63" t="s"/>
      <c r="X63" t="s"/>
      <c r="Y63" t="s"/>
      <c r="Z63" t="s"/>
      <c r="AA63" t="s"/>
      <c r="AB63" t="s">
        <v>934</v>
      </c>
      <c r="AC63" t="s">
        <v>934</v>
      </c>
      <c r="AD63" t="s">
        <v>59</v>
      </c>
      <c r="AE63" t="s">
        <v>44</v>
      </c>
      <c r="AF63" t="s">
        <v>935</v>
      </c>
      <c r="AG63" t="s">
        <v>936</v>
      </c>
      <c r="AH63" t="s">
        <v>124</v>
      </c>
      <c r="AI63" t="s">
        <v>937</v>
      </c>
      <c r="AJ63" t="s">
        <v>938</v>
      </c>
      <c r="AK63" t="s">
        <v>66</v>
      </c>
    </row>
    <row r="64" spans="1:38">
      <c r="A64" t="s">
        <v>939</v>
      </c>
      <c r="B64" t="s">
        <v>940</v>
      </c>
      <c r="C64" t="s">
        <v>941</v>
      </c>
      <c r="D64" t="s">
        <v>942</v>
      </c>
      <c r="E64" t="s">
        <v>943</v>
      </c>
      <c r="F64" t="s">
        <v>49</v>
      </c>
      <c r="G64" t="s">
        <v>50</v>
      </c>
      <c r="H64" t="s">
        <v>51</v>
      </c>
      <c r="I64" t="s"/>
      <c r="J64" t="s"/>
      <c r="K64" t="s"/>
      <c r="L64" t="s">
        <v>582</v>
      </c>
      <c r="M64" t="s">
        <v>871</v>
      </c>
      <c r="N64" t="s">
        <v>872</v>
      </c>
      <c r="O64" t="s"/>
      <c r="P64" t="s"/>
      <c r="Q64" t="s">
        <v>44</v>
      </c>
      <c r="R64" t="s"/>
      <c r="S64" t="s"/>
      <c r="T64" t="s"/>
      <c r="U64" t="s"/>
      <c r="V64" t="s"/>
      <c r="W64" t="s"/>
      <c r="X64" t="s"/>
      <c r="Y64" t="s"/>
      <c r="Z64" t="s"/>
      <c r="AA64" t="s"/>
      <c r="AB64" t="s">
        <v>944</v>
      </c>
      <c r="AC64" t="s">
        <v>944</v>
      </c>
      <c r="AD64" t="s">
        <v>192</v>
      </c>
      <c r="AE64" t="s">
        <v>44</v>
      </c>
      <c r="AF64" t="s">
        <v>945</v>
      </c>
      <c r="AG64" t="s">
        <v>946</v>
      </c>
      <c r="AH64" t="s">
        <v>493</v>
      </c>
      <c r="AI64" t="s">
        <v>947</v>
      </c>
      <c r="AJ64" t="s">
        <v>948</v>
      </c>
      <c r="AK64" t="s">
        <v>66</v>
      </c>
    </row>
    <row r="65" spans="1:38">
      <c r="A65" t="s">
        <v>949</v>
      </c>
      <c r="B65" t="s">
        <v>950</v>
      </c>
      <c r="C65" t="s">
        <v>951</v>
      </c>
      <c r="D65" t="s">
        <v>952</v>
      </c>
      <c r="E65" t="s">
        <v>953</v>
      </c>
      <c r="F65" t="s">
        <v>233</v>
      </c>
      <c r="G65" t="s">
        <v>50</v>
      </c>
      <c r="H65" t="s">
        <v>51</v>
      </c>
      <c r="I65" t="s">
        <v>954</v>
      </c>
      <c r="J65" t="s">
        <v>53</v>
      </c>
      <c r="K65" t="s">
        <v>54</v>
      </c>
      <c r="L65" t="s">
        <v>238</v>
      </c>
      <c r="M65" t="s">
        <v>660</v>
      </c>
      <c r="N65" t="s">
        <v>661</v>
      </c>
      <c r="O65" t="s"/>
      <c r="P65" t="s">
        <v>955</v>
      </c>
      <c r="Q65" t="s">
        <v>112</v>
      </c>
      <c r="R65" t="s">
        <v>956</v>
      </c>
      <c r="S65" t="s"/>
      <c r="T65" t="s"/>
      <c r="U65" t="s"/>
      <c r="V65" t="s"/>
      <c r="W65" t="s"/>
      <c r="X65" t="s"/>
      <c r="Y65" t="s"/>
      <c r="Z65" t="s"/>
      <c r="AA65" t="s"/>
      <c r="AB65" t="s">
        <v>957</v>
      </c>
      <c r="AC65" t="s">
        <v>957</v>
      </c>
      <c r="AD65" t="s">
        <v>192</v>
      </c>
      <c r="AE65" t="s">
        <v>958</v>
      </c>
      <c r="AF65" t="s">
        <v>959</v>
      </c>
      <c r="AG65" t="s">
        <v>960</v>
      </c>
      <c r="AH65" t="s">
        <v>209</v>
      </c>
      <c r="AI65" t="s">
        <v>961</v>
      </c>
      <c r="AJ65" t="s">
        <v>962</v>
      </c>
      <c r="AK65" t="s">
        <v>66</v>
      </c>
    </row>
    <row r="66" spans="1:38">
      <c r="A66" t="s">
        <v>963</v>
      </c>
      <c r="B66" t="s">
        <v>964</v>
      </c>
      <c r="C66" t="s">
        <v>965</v>
      </c>
      <c r="D66" t="s">
        <v>966</v>
      </c>
      <c r="E66" t="s">
        <v>967</v>
      </c>
      <c r="F66" t="s">
        <v>968</v>
      </c>
      <c r="G66" t="s">
        <v>50</v>
      </c>
      <c r="H66" t="s">
        <v>51</v>
      </c>
      <c r="I66" t="s">
        <v>969</v>
      </c>
      <c r="J66" t="s">
        <v>970</v>
      </c>
      <c r="K66" t="s">
        <v>54</v>
      </c>
      <c r="L66" t="s">
        <v>971</v>
      </c>
      <c r="M66" t="s">
        <v>972</v>
      </c>
      <c r="N66" t="s">
        <v>973</v>
      </c>
      <c r="O66" t="s"/>
      <c r="P66" t="s"/>
      <c r="Q66" t="s">
        <v>44</v>
      </c>
      <c r="R66" t="s"/>
      <c r="S66" t="s"/>
      <c r="T66" t="s"/>
      <c r="U66" t="s"/>
      <c r="V66" t="s"/>
      <c r="W66" t="s"/>
      <c r="X66" t="s"/>
      <c r="Y66" t="s"/>
      <c r="Z66" t="s"/>
      <c r="AA66" t="s"/>
      <c r="AB66" t="s">
        <v>974</v>
      </c>
      <c r="AC66" t="s">
        <v>974</v>
      </c>
      <c r="AD66" t="s">
        <v>93</v>
      </c>
      <c r="AE66" t="s">
        <v>44</v>
      </c>
      <c r="AF66" t="s">
        <v>975</v>
      </c>
      <c r="AG66" t="s">
        <v>438</v>
      </c>
      <c r="AH66" t="s">
        <v>44</v>
      </c>
      <c r="AI66" t="s">
        <v>976</v>
      </c>
      <c r="AJ66" t="s">
        <v>977</v>
      </c>
      <c r="AK66" t="s">
        <v>66</v>
      </c>
    </row>
    <row customHeight="1" ht="409" r="67" s="26" spans="1:38">
      <c r="A67" t="s">
        <v>148</v>
      </c>
      <c r="B67" t="s">
        <v>978</v>
      </c>
      <c r="C67" t="s">
        <v>979</v>
      </c>
      <c r="D67" t="s">
        <v>980</v>
      </c>
      <c r="E67" s="1" t="s">
        <v>981</v>
      </c>
      <c r="F67" t="s"/>
      <c r="G67" t="s">
        <v>72</v>
      </c>
      <c r="H67" t="s">
        <v>51</v>
      </c>
      <c r="I67" t="s">
        <v>982</v>
      </c>
      <c r="J67" t="s">
        <v>983</v>
      </c>
      <c r="K67" t="s">
        <v>984</v>
      </c>
      <c r="L67" t="s">
        <v>355</v>
      </c>
      <c r="M67" t="s">
        <v>985</v>
      </c>
      <c r="N67" t="s">
        <v>986</v>
      </c>
      <c r="O67" t="s">
        <v>174</v>
      </c>
      <c r="P67" t="s"/>
      <c r="Q67" t="s"/>
      <c r="R67" t="s"/>
      <c r="S67" t="s"/>
      <c r="T67" t="s"/>
      <c r="U67" t="s"/>
      <c r="V67" t="s"/>
      <c r="W67" t="s">
        <v>987</v>
      </c>
      <c r="X67" t="s"/>
      <c r="Y67" t="s"/>
      <c r="Z67" t="s"/>
      <c r="AA67" t="s"/>
      <c r="AB67" t="s">
        <v>988</v>
      </c>
      <c r="AC67" t="s">
        <v>988</v>
      </c>
      <c r="AD67" t="s">
        <v>110</v>
      </c>
      <c r="AE67" t="s">
        <v>44</v>
      </c>
      <c r="AF67" t="s">
        <v>989</v>
      </c>
      <c r="AG67" t="s">
        <v>990</v>
      </c>
      <c r="AH67" t="s">
        <v>209</v>
      </c>
      <c r="AI67" t="s">
        <v>991</v>
      </c>
      <c r="AJ67" t="s">
        <v>92</v>
      </c>
      <c r="AK67" t="s">
        <v>66</v>
      </c>
    </row>
    <row r="68" spans="1:38">
      <c r="A68" t="s">
        <v>846</v>
      </c>
      <c r="B68" t="s">
        <v>992</v>
      </c>
      <c r="C68" t="s">
        <v>993</v>
      </c>
      <c r="D68" t="s">
        <v>994</v>
      </c>
      <c r="E68" t="s">
        <v>995</v>
      </c>
      <c r="F68" t="s">
        <v>117</v>
      </c>
      <c r="G68" t="s">
        <v>50</v>
      </c>
      <c r="H68" t="s">
        <v>51</v>
      </c>
      <c r="I68" t="s">
        <v>996</v>
      </c>
      <c r="J68" t="s">
        <v>842</v>
      </c>
      <c r="K68" t="s">
        <v>54</v>
      </c>
      <c r="L68" t="s">
        <v>355</v>
      </c>
      <c r="M68" t="s">
        <v>356</v>
      </c>
      <c r="N68" t="s">
        <v>997</v>
      </c>
      <c r="O68" t="s">
        <v>826</v>
      </c>
      <c r="P68" t="s">
        <v>998</v>
      </c>
      <c r="Q68" t="s">
        <v>112</v>
      </c>
      <c r="R68" t="s">
        <v>999</v>
      </c>
      <c r="S68" t="s"/>
      <c r="T68" t="s"/>
      <c r="U68" t="s"/>
      <c r="V68" t="s"/>
      <c r="W68" t="s"/>
      <c r="X68" t="s"/>
      <c r="Y68" t="s"/>
      <c r="Z68" t="s"/>
      <c r="AA68" t="s"/>
      <c r="AB68" t="s">
        <v>1000</v>
      </c>
      <c r="AC68" t="s">
        <v>1001</v>
      </c>
      <c r="AD68" t="s">
        <v>59</v>
      </c>
      <c r="AE68" t="s">
        <v>44</v>
      </c>
      <c r="AF68" t="s">
        <v>1002</v>
      </c>
      <c r="AG68" t="s">
        <v>1003</v>
      </c>
      <c r="AH68" t="s">
        <v>174</v>
      </c>
      <c r="AI68" t="s">
        <v>1004</v>
      </c>
      <c r="AJ68" t="s">
        <v>92</v>
      </c>
      <c r="AK68" t="s">
        <v>66</v>
      </c>
    </row>
    <row r="69" spans="1:38">
      <c r="A69" t="s">
        <v>1005</v>
      </c>
      <c r="B69" t="s">
        <v>1006</v>
      </c>
      <c r="C69" t="s">
        <v>1007</v>
      </c>
      <c r="D69" t="s">
        <v>1008</v>
      </c>
      <c r="E69" t="s">
        <v>1009</v>
      </c>
      <c r="F69" t="s">
        <v>1010</v>
      </c>
      <c r="G69" t="s">
        <v>50</v>
      </c>
      <c r="H69" t="s">
        <v>51</v>
      </c>
      <c r="I69" t="s">
        <v>1011</v>
      </c>
      <c r="J69" t="s">
        <v>1012</v>
      </c>
      <c r="K69" t="s">
        <v>469</v>
      </c>
      <c r="L69" t="s">
        <v>470</v>
      </c>
      <c r="M69" t="s">
        <v>685</v>
      </c>
      <c r="N69" t="s">
        <v>686</v>
      </c>
      <c r="O69" t="s">
        <v>209</v>
      </c>
      <c r="P69" t="s"/>
      <c r="Q69" t="s"/>
      <c r="R69" t="s"/>
      <c r="S69" t="s"/>
      <c r="T69" t="s">
        <v>93</v>
      </c>
      <c r="U69" t="s"/>
      <c r="V69" t="s"/>
      <c r="W69" t="s"/>
      <c r="X69" t="s"/>
      <c r="Y69" t="s"/>
      <c r="Z69" t="s"/>
      <c r="AA69" t="s"/>
      <c r="AB69" t="s">
        <v>1013</v>
      </c>
      <c r="AC69" t="s">
        <v>1014</v>
      </c>
      <c r="AD69" t="s">
        <v>110</v>
      </c>
      <c r="AE69" t="s">
        <v>1015</v>
      </c>
      <c r="AF69" t="s">
        <v>1016</v>
      </c>
      <c r="AG69" t="s">
        <v>1017</v>
      </c>
      <c r="AH69" t="s">
        <v>63</v>
      </c>
      <c r="AI69" t="s">
        <v>1018</v>
      </c>
      <c r="AJ69" t="s">
        <v>92</v>
      </c>
      <c r="AK69" t="s">
        <v>66</v>
      </c>
    </row>
    <row r="70" spans="1:38">
      <c r="A70" t="s">
        <v>1019</v>
      </c>
      <c r="B70" t="s">
        <v>1020</v>
      </c>
      <c r="C70" t="s">
        <v>1021</v>
      </c>
      <c r="D70" t="s">
        <v>1022</v>
      </c>
      <c r="E70" t="s">
        <v>1023</v>
      </c>
      <c r="F70" t="s">
        <v>233</v>
      </c>
      <c r="G70" t="s">
        <v>50</v>
      </c>
      <c r="H70" t="s">
        <v>51</v>
      </c>
      <c r="I70" t="s">
        <v>1024</v>
      </c>
      <c r="J70" t="s">
        <v>53</v>
      </c>
      <c r="K70" t="s">
        <v>54</v>
      </c>
      <c r="L70" t="s">
        <v>808</v>
      </c>
      <c r="M70" t="s">
        <v>884</v>
      </c>
      <c r="N70" t="s">
        <v>1025</v>
      </c>
      <c r="O70" t="s">
        <v>142</v>
      </c>
      <c r="P70" t="s">
        <v>1026</v>
      </c>
      <c r="Q70" t="s">
        <v>67</v>
      </c>
      <c r="R70" t="s"/>
      <c r="S70" t="s"/>
      <c r="T70" t="s"/>
      <c r="U70" t="s"/>
      <c r="V70" t="s"/>
      <c r="W70" t="s"/>
      <c r="X70" t="s"/>
      <c r="Y70" t="s"/>
      <c r="Z70" t="s"/>
      <c r="AA70" t="s"/>
      <c r="AB70" t="s">
        <v>1027</v>
      </c>
      <c r="AC70" t="s">
        <v>1028</v>
      </c>
      <c r="AD70" t="s">
        <v>59</v>
      </c>
      <c r="AE70" t="s">
        <v>60</v>
      </c>
      <c r="AF70" t="s">
        <v>1029</v>
      </c>
      <c r="AG70" t="s">
        <v>1030</v>
      </c>
      <c r="AH70" t="s">
        <v>63</v>
      </c>
      <c r="AI70" t="s">
        <v>1031</v>
      </c>
      <c r="AJ70" t="s">
        <v>92</v>
      </c>
      <c r="AK70" t="s">
        <v>66</v>
      </c>
    </row>
    <row r="71" spans="1:38">
      <c r="A71" t="s">
        <v>1032</v>
      </c>
      <c r="B71" t="s">
        <v>1033</v>
      </c>
      <c r="C71" t="s">
        <v>1034</v>
      </c>
      <c r="D71" t="s">
        <v>1035</v>
      </c>
      <c r="E71" t="s">
        <v>1036</v>
      </c>
      <c r="F71" t="s">
        <v>98</v>
      </c>
      <c r="G71" t="s">
        <v>50</v>
      </c>
      <c r="H71" t="s">
        <v>51</v>
      </c>
      <c r="I71" t="s">
        <v>1037</v>
      </c>
      <c r="J71" t="s">
        <v>1038</v>
      </c>
      <c r="K71" t="s">
        <v>354</v>
      </c>
      <c r="L71" t="s">
        <v>526</v>
      </c>
      <c r="M71" t="s">
        <v>527</v>
      </c>
      <c r="N71" t="s">
        <v>1039</v>
      </c>
      <c r="O71" t="s">
        <v>433</v>
      </c>
      <c r="P71" t="s">
        <v>1040</v>
      </c>
      <c r="Q71" t="s">
        <v>67</v>
      </c>
      <c r="R71" t="s"/>
      <c r="S71" t="s"/>
      <c r="T71" t="s"/>
      <c r="U71" t="s"/>
      <c r="V71" t="s"/>
      <c r="W71" t="s"/>
      <c r="X71" t="s"/>
      <c r="Y71" t="s"/>
      <c r="Z71" t="s"/>
      <c r="AA71" t="s"/>
      <c r="AB71" t="s">
        <v>1041</v>
      </c>
      <c r="AC71" t="s">
        <v>1042</v>
      </c>
      <c r="AD71" t="s">
        <v>151</v>
      </c>
      <c r="AE71" t="s">
        <v>44</v>
      </c>
      <c r="AF71" t="s">
        <v>1043</v>
      </c>
      <c r="AG71" t="s">
        <v>1044</v>
      </c>
      <c r="AH71" t="s">
        <v>151</v>
      </c>
      <c r="AI71" t="s">
        <v>1045</v>
      </c>
      <c r="AJ71" t="s">
        <v>92</v>
      </c>
      <c r="AK71" t="s">
        <v>66</v>
      </c>
    </row>
    <row r="72" spans="1:38">
      <c r="A72" t="s">
        <v>1046</v>
      </c>
      <c r="B72" t="s">
        <v>1047</v>
      </c>
      <c r="C72" t="s">
        <v>1048</v>
      </c>
      <c r="D72" t="s">
        <v>1049</v>
      </c>
      <c r="E72" t="s">
        <v>1050</v>
      </c>
      <c r="F72" t="s">
        <v>292</v>
      </c>
      <c r="G72" t="s">
        <v>50</v>
      </c>
      <c r="H72" t="s">
        <v>51</v>
      </c>
      <c r="I72" t="s">
        <v>169</v>
      </c>
      <c r="J72" t="s">
        <v>53</v>
      </c>
      <c r="K72" t="s">
        <v>54</v>
      </c>
      <c r="L72" t="s">
        <v>272</v>
      </c>
      <c r="M72" t="s">
        <v>273</v>
      </c>
      <c r="N72" t="s">
        <v>728</v>
      </c>
      <c r="O72" t="s">
        <v>79</v>
      </c>
      <c r="P72" t="s"/>
      <c r="Q72" t="s"/>
      <c r="R72" t="s"/>
      <c r="S72" t="s"/>
      <c r="T72" t="s"/>
      <c r="U72" t="s"/>
      <c r="V72" t="s"/>
      <c r="W72" t="s"/>
      <c r="X72" t="s"/>
      <c r="Y72" t="s"/>
      <c r="Z72" t="s"/>
      <c r="AA72" t="s"/>
      <c r="AB72" t="s">
        <v>1051</v>
      </c>
      <c r="AC72" t="s">
        <v>1051</v>
      </c>
      <c r="AD72" t="s">
        <v>124</v>
      </c>
      <c r="AE72" t="s">
        <v>1052</v>
      </c>
      <c r="AF72" t="s">
        <v>1053</v>
      </c>
      <c r="AG72" t="s">
        <v>1054</v>
      </c>
      <c r="AH72" t="s">
        <v>151</v>
      </c>
      <c r="AI72" t="s">
        <v>1055</v>
      </c>
      <c r="AJ72" t="s">
        <v>92</v>
      </c>
      <c r="AK72" t="s">
        <v>66</v>
      </c>
    </row>
    <row r="73" spans="1:38">
      <c r="A73" t="s">
        <v>1056</v>
      </c>
      <c r="B73" t="s">
        <v>1057</v>
      </c>
      <c r="C73" t="s">
        <v>1058</v>
      </c>
      <c r="D73" t="s">
        <v>1059</v>
      </c>
      <c r="E73" t="s">
        <v>1060</v>
      </c>
      <c r="F73" t="s">
        <v>98</v>
      </c>
      <c r="G73" t="s">
        <v>50</v>
      </c>
      <c r="H73" t="s">
        <v>51</v>
      </c>
      <c r="I73" t="s"/>
      <c r="J73" t="s"/>
      <c r="K73" t="s"/>
      <c r="L73" t="s">
        <v>204</v>
      </c>
      <c r="M73" t="s">
        <v>205</v>
      </c>
      <c r="N73" t="s">
        <v>1061</v>
      </c>
      <c r="O73" t="s"/>
      <c r="P73" t="s"/>
      <c r="Q73" t="s">
        <v>44</v>
      </c>
      <c r="R73" t="s"/>
      <c r="S73" t="s"/>
      <c r="T73" t="s"/>
      <c r="U73" t="s"/>
      <c r="V73" t="s"/>
      <c r="W73" t="s"/>
      <c r="X73" t="s"/>
      <c r="Y73" t="s"/>
      <c r="Z73" t="s"/>
      <c r="AA73" t="s"/>
      <c r="AB73" t="s">
        <v>1062</v>
      </c>
      <c r="AC73" t="s">
        <v>1063</v>
      </c>
      <c r="AD73" t="s">
        <v>142</v>
      </c>
      <c r="AE73" t="s">
        <v>1064</v>
      </c>
      <c r="AF73" t="s">
        <v>1065</v>
      </c>
      <c r="AG73" t="s">
        <v>1066</v>
      </c>
      <c r="AH73" t="s">
        <v>142</v>
      </c>
      <c r="AI73" t="s">
        <v>1067</v>
      </c>
      <c r="AJ73" t="s">
        <v>1068</v>
      </c>
      <c r="AK73" t="s">
        <v>66</v>
      </c>
    </row>
    <row r="74" spans="1:38">
      <c r="A74" t="s">
        <v>1069</v>
      </c>
      <c r="B74" t="s">
        <v>1070</v>
      </c>
      <c r="C74" t="s">
        <v>1071</v>
      </c>
      <c r="D74" t="s">
        <v>1072</v>
      </c>
      <c r="E74" t="s">
        <v>1073</v>
      </c>
      <c r="F74" t="s"/>
      <c r="G74" t="s">
        <v>50</v>
      </c>
      <c r="H74" t="s">
        <v>234</v>
      </c>
      <c r="I74" t="s">
        <v>842</v>
      </c>
      <c r="J74" t="s">
        <v>842</v>
      </c>
      <c r="K74" t="s">
        <v>54</v>
      </c>
      <c r="L74" t="s">
        <v>526</v>
      </c>
      <c r="M74" t="s">
        <v>527</v>
      </c>
      <c r="N74" t="s">
        <v>1074</v>
      </c>
      <c r="O74" t="s">
        <v>93</v>
      </c>
      <c r="P74" t="s"/>
      <c r="Q74" t="s">
        <v>67</v>
      </c>
      <c r="R74" t="s"/>
      <c r="S74" t="s"/>
      <c r="T74" t="s">
        <v>93</v>
      </c>
      <c r="U74" t="s"/>
      <c r="V74" t="s"/>
      <c r="W74" t="s"/>
      <c r="X74" t="s"/>
      <c r="Y74" t="s"/>
      <c r="Z74" t="s">
        <v>1075</v>
      </c>
      <c r="AA74" t="s"/>
      <c r="AB74" t="s">
        <v>1076</v>
      </c>
      <c r="AC74" t="s">
        <v>1076</v>
      </c>
      <c r="AD74" t="s">
        <v>110</v>
      </c>
      <c r="AE74" t="s">
        <v>515</v>
      </c>
      <c r="AF74" t="s">
        <v>1077</v>
      </c>
      <c r="AG74" t="s">
        <v>1078</v>
      </c>
      <c r="AH74" t="s">
        <v>110</v>
      </c>
      <c r="AI74" t="s">
        <v>1079</v>
      </c>
      <c r="AJ74" t="s">
        <v>92</v>
      </c>
      <c r="AK74" t="s">
        <v>66</v>
      </c>
    </row>
    <row r="75" spans="1:38">
      <c r="A75" t="s">
        <v>1080</v>
      </c>
      <c r="B75" t="s">
        <v>1081</v>
      </c>
      <c r="C75" t="s">
        <v>1082</v>
      </c>
      <c r="D75" t="s">
        <v>1083</v>
      </c>
      <c r="E75" t="s">
        <v>1084</v>
      </c>
      <c r="F75" t="s">
        <v>319</v>
      </c>
      <c r="G75" t="s">
        <v>50</v>
      </c>
      <c r="H75" t="s">
        <v>234</v>
      </c>
      <c r="I75" t="s">
        <v>1085</v>
      </c>
      <c r="J75" t="s">
        <v>1086</v>
      </c>
      <c r="K75" t="s">
        <v>1087</v>
      </c>
      <c r="L75" t="s">
        <v>322</v>
      </c>
      <c r="M75" t="s">
        <v>323</v>
      </c>
      <c r="N75" t="s">
        <v>1088</v>
      </c>
      <c r="O75" t="s">
        <v>59</v>
      </c>
      <c r="P75" t="s">
        <v>1089</v>
      </c>
      <c r="Q75" t="s">
        <v>67</v>
      </c>
      <c r="R75" t="s"/>
      <c r="S75" t="s"/>
      <c r="T75" t="s"/>
      <c r="U75" t="s"/>
      <c r="V75" t="s"/>
      <c r="W75" t="s"/>
      <c r="X75" t="s">
        <v>1090</v>
      </c>
      <c r="Y75" t="s">
        <v>67</v>
      </c>
      <c r="Z75" t="s">
        <v>1091</v>
      </c>
      <c r="AA75" t="s">
        <v>772</v>
      </c>
      <c r="AB75" t="s">
        <v>1092</v>
      </c>
      <c r="AC75" t="s">
        <v>1093</v>
      </c>
      <c r="AD75" t="s">
        <v>174</v>
      </c>
      <c r="AE75" t="s">
        <v>44</v>
      </c>
      <c r="AF75" t="s">
        <v>1094</v>
      </c>
      <c r="AG75" t="s">
        <v>1095</v>
      </c>
      <c r="AH75" t="s">
        <v>174</v>
      </c>
      <c r="AI75" t="s">
        <v>1096</v>
      </c>
      <c r="AJ75" t="s">
        <v>92</v>
      </c>
      <c r="AK75" t="s">
        <v>66</v>
      </c>
    </row>
    <row r="76" spans="1:38">
      <c r="A76" t="s">
        <v>1097</v>
      </c>
      <c r="B76" t="s">
        <v>1098</v>
      </c>
      <c r="C76" t="s">
        <v>1099</v>
      </c>
      <c r="D76" t="s">
        <v>1100</v>
      </c>
      <c r="E76" t="s">
        <v>1101</v>
      </c>
      <c r="F76" t="s">
        <v>1102</v>
      </c>
      <c r="G76" t="s">
        <v>50</v>
      </c>
      <c r="H76" t="s">
        <v>51</v>
      </c>
      <c r="I76" t="s">
        <v>1103</v>
      </c>
      <c r="J76" t="s">
        <v>381</v>
      </c>
      <c r="K76" t="s">
        <v>237</v>
      </c>
      <c r="L76" t="s">
        <v>258</v>
      </c>
      <c r="M76" t="s">
        <v>259</v>
      </c>
      <c r="N76" t="s">
        <v>715</v>
      </c>
      <c r="O76" t="s">
        <v>124</v>
      </c>
      <c r="P76" t="s"/>
      <c r="Q76" t="s"/>
      <c r="R76" t="s"/>
      <c r="S76" t="s"/>
      <c r="T76" t="s"/>
      <c r="U76" t="s"/>
      <c r="V76" t="s"/>
      <c r="W76" t="s"/>
      <c r="X76" t="s"/>
      <c r="Y76" t="s"/>
      <c r="Z76" t="s"/>
      <c r="AA76" t="s"/>
      <c r="AB76" t="s">
        <v>1104</v>
      </c>
      <c r="AC76" t="s">
        <v>1104</v>
      </c>
      <c r="AD76" t="s">
        <v>174</v>
      </c>
      <c r="AE76" t="s">
        <v>1105</v>
      </c>
      <c r="AF76" t="s">
        <v>1106</v>
      </c>
      <c r="AG76" t="s">
        <v>1107</v>
      </c>
      <c r="AH76" t="s">
        <v>86</v>
      </c>
      <c r="AI76" t="s">
        <v>1108</v>
      </c>
      <c r="AJ76" t="s">
        <v>92</v>
      </c>
      <c r="AK76" t="s">
        <v>66</v>
      </c>
    </row>
    <row r="77" spans="1:38">
      <c r="A77" t="s">
        <v>1109</v>
      </c>
      <c r="B77" t="s">
        <v>1110</v>
      </c>
      <c r="C77" t="s">
        <v>1111</v>
      </c>
      <c r="D77" t="s">
        <v>1112</v>
      </c>
      <c r="E77" t="s">
        <v>1113</v>
      </c>
      <c r="F77" t="s">
        <v>857</v>
      </c>
      <c r="G77" t="s">
        <v>50</v>
      </c>
      <c r="H77" t="s">
        <v>51</v>
      </c>
      <c r="I77" t="s">
        <v>1114</v>
      </c>
      <c r="J77" t="s">
        <v>1115</v>
      </c>
      <c r="K77" t="s">
        <v>54</v>
      </c>
      <c r="L77" t="s">
        <v>782</v>
      </c>
      <c r="M77" t="s">
        <v>782</v>
      </c>
      <c r="N77" t="s">
        <v>783</v>
      </c>
      <c r="O77" t="s"/>
      <c r="P77" t="s"/>
      <c r="Q77" t="s">
        <v>67</v>
      </c>
      <c r="R77" t="s"/>
      <c r="S77" t="s"/>
      <c r="T77" t="s"/>
      <c r="U77" t="s"/>
      <c r="V77" t="s"/>
      <c r="W77" t="s"/>
      <c r="X77" t="s"/>
      <c r="Y77" t="s"/>
      <c r="Z77" t="s"/>
      <c r="AA77" t="s"/>
      <c r="AB77" t="s">
        <v>1116</v>
      </c>
      <c r="AC77" t="s">
        <v>1117</v>
      </c>
      <c r="AD77" t="s">
        <v>174</v>
      </c>
      <c r="AE77" t="s">
        <v>387</v>
      </c>
      <c r="AF77" t="s">
        <v>1118</v>
      </c>
      <c r="AG77" t="s">
        <v>1119</v>
      </c>
      <c r="AH77" t="s">
        <v>59</v>
      </c>
      <c r="AI77" t="s">
        <v>1120</v>
      </c>
      <c r="AJ77" t="s">
        <v>1121</v>
      </c>
      <c r="AK77" t="s">
        <v>66</v>
      </c>
    </row>
    <row r="78" spans="1:38">
      <c r="A78" t="s">
        <v>372</v>
      </c>
      <c r="B78" t="s">
        <v>1122</v>
      </c>
      <c r="C78" t="s">
        <v>1123</v>
      </c>
      <c r="D78" t="s">
        <v>1124</v>
      </c>
      <c r="E78" t="s">
        <v>1125</v>
      </c>
      <c r="F78" t="s"/>
      <c r="G78" t="s">
        <v>50</v>
      </c>
      <c r="H78" t="s">
        <v>51</v>
      </c>
      <c r="I78" t="s">
        <v>1126</v>
      </c>
      <c r="J78" t="s">
        <v>1127</v>
      </c>
      <c r="K78" t="s">
        <v>54</v>
      </c>
      <c r="L78" t="s">
        <v>843</v>
      </c>
      <c r="M78" t="s">
        <v>844</v>
      </c>
      <c r="N78" t="s">
        <v>1128</v>
      </c>
      <c r="O78" t="s">
        <v>826</v>
      </c>
      <c r="P78" t="s">
        <v>1129</v>
      </c>
      <c r="Q78" t="s">
        <v>67</v>
      </c>
      <c r="R78" t="s">
        <v>1130</v>
      </c>
      <c r="S78" t="s"/>
      <c r="T78" t="s"/>
      <c r="U78" t="s"/>
      <c r="V78" t="s"/>
      <c r="W78" t="s"/>
      <c r="X78" t="s"/>
      <c r="Y78" t="s"/>
      <c r="Z78" t="s"/>
      <c r="AA78" t="s"/>
      <c r="AB78" t="s">
        <v>1131</v>
      </c>
      <c r="AC78" t="s">
        <v>1132</v>
      </c>
      <c r="AD78" t="s">
        <v>301</v>
      </c>
      <c r="AE78" t="s">
        <v>1133</v>
      </c>
      <c r="AF78" t="s">
        <v>1134</v>
      </c>
      <c r="AG78" t="s">
        <v>1135</v>
      </c>
      <c r="AH78" t="s">
        <v>518</v>
      </c>
      <c r="AI78" t="s">
        <v>1136</v>
      </c>
      <c r="AJ78" t="s">
        <v>92</v>
      </c>
      <c r="AK78" t="s">
        <v>66</v>
      </c>
    </row>
    <row r="79" spans="1:38">
      <c r="A79" t="s">
        <v>1137</v>
      </c>
      <c r="B79" t="s">
        <v>1138</v>
      </c>
      <c r="C79" t="s">
        <v>1139</v>
      </c>
      <c r="D79" t="s"/>
      <c r="E79" t="s">
        <v>1140</v>
      </c>
      <c r="F79" t="s">
        <v>697</v>
      </c>
      <c r="G79" t="s">
        <v>50</v>
      </c>
      <c r="H79" t="s">
        <v>51</v>
      </c>
      <c r="I79" t="s">
        <v>859</v>
      </c>
      <c r="J79" t="s"/>
      <c r="K79" t="s">
        <v>569</v>
      </c>
      <c r="L79" t="s">
        <v>582</v>
      </c>
      <c r="M79" t="s">
        <v>871</v>
      </c>
      <c r="N79" t="s">
        <v>1141</v>
      </c>
      <c r="O79" t="s"/>
      <c r="P79" t="s">
        <v>1142</v>
      </c>
      <c r="Q79" t="s">
        <v>67</v>
      </c>
      <c r="R79" t="s">
        <v>1143</v>
      </c>
      <c r="S79" t="s"/>
      <c r="T79" t="s"/>
      <c r="U79" t="s"/>
      <c r="V79" t="s"/>
      <c r="W79" t="s"/>
      <c r="X79" t="s"/>
      <c r="Y79" t="s"/>
      <c r="Z79" t="s"/>
      <c r="AA79" t="s"/>
      <c r="AB79" t="s">
        <v>1144</v>
      </c>
      <c r="AC79" t="s">
        <v>1144</v>
      </c>
      <c r="AD79" t="s">
        <v>59</v>
      </c>
      <c r="AE79" t="s">
        <v>44</v>
      </c>
      <c r="AF79" t="s">
        <v>1145</v>
      </c>
      <c r="AG79" t="s">
        <v>1146</v>
      </c>
      <c r="AH79" t="s">
        <v>86</v>
      </c>
      <c r="AI79" t="s">
        <v>1147</v>
      </c>
      <c r="AJ79" t="s">
        <v>1148</v>
      </c>
      <c r="AK79" t="s">
        <v>66</v>
      </c>
    </row>
    <row r="80" spans="1:38">
      <c r="A80" t="s">
        <v>1149</v>
      </c>
      <c r="B80" t="s">
        <v>1150</v>
      </c>
      <c r="C80" t="s">
        <v>1151</v>
      </c>
      <c r="D80" t="s">
        <v>1152</v>
      </c>
      <c r="E80" t="s">
        <v>1153</v>
      </c>
      <c r="F80" t="s">
        <v>1154</v>
      </c>
      <c r="G80" t="s">
        <v>50</v>
      </c>
      <c r="H80" t="s">
        <v>51</v>
      </c>
      <c r="I80" t="s">
        <v>1155</v>
      </c>
      <c r="J80" t="s">
        <v>187</v>
      </c>
      <c r="K80" t="s">
        <v>188</v>
      </c>
      <c r="L80" t="s">
        <v>238</v>
      </c>
      <c r="M80" t="s">
        <v>239</v>
      </c>
      <c r="N80" t="s">
        <v>240</v>
      </c>
      <c r="O80" t="s"/>
      <c r="P80" t="s"/>
      <c r="Q80" t="s">
        <v>44</v>
      </c>
      <c r="R80" t="s"/>
      <c r="S80" t="s"/>
      <c r="T80" t="s"/>
      <c r="U80" t="s"/>
      <c r="V80" t="s"/>
      <c r="W80" t="s"/>
      <c r="X80" t="s"/>
      <c r="Y80" t="s"/>
      <c r="Z80" t="s"/>
      <c r="AA80" t="s"/>
      <c r="AB80" t="s">
        <v>1156</v>
      </c>
      <c r="AC80" t="s">
        <v>1156</v>
      </c>
      <c r="AD80" t="s">
        <v>93</v>
      </c>
      <c r="AE80" t="s">
        <v>277</v>
      </c>
      <c r="AF80" t="s">
        <v>1157</v>
      </c>
      <c r="AG80" t="s">
        <v>1158</v>
      </c>
      <c r="AH80" t="s">
        <v>44</v>
      </c>
      <c r="AI80" t="s">
        <v>1159</v>
      </c>
      <c r="AJ80" t="s">
        <v>1160</v>
      </c>
      <c r="AK80" t="s">
        <v>66</v>
      </c>
    </row>
    <row r="81" spans="1:38">
      <c r="A81" t="s">
        <v>1161</v>
      </c>
      <c r="B81" t="s">
        <v>1162</v>
      </c>
      <c r="C81" t="s">
        <v>1163</v>
      </c>
      <c r="D81" t="s">
        <v>1164</v>
      </c>
      <c r="E81" t="s">
        <v>1165</v>
      </c>
      <c r="F81" t="s"/>
      <c r="G81" t="s">
        <v>50</v>
      </c>
      <c r="H81" t="s">
        <v>51</v>
      </c>
      <c r="I81" t="s">
        <v>1166</v>
      </c>
      <c r="J81" t="s">
        <v>1167</v>
      </c>
      <c r="K81" t="s">
        <v>271</v>
      </c>
      <c r="L81" t="s">
        <v>170</v>
      </c>
      <c r="M81" t="s">
        <v>171</v>
      </c>
      <c r="N81" t="s">
        <v>1168</v>
      </c>
      <c r="O81" t="s">
        <v>79</v>
      </c>
      <c r="P81" t="s">
        <v>1169</v>
      </c>
      <c r="Q81" t="s">
        <v>67</v>
      </c>
      <c r="R81" t="s"/>
      <c r="S81" t="s"/>
      <c r="T81" t="s"/>
      <c r="U81" t="s"/>
      <c r="V81" t="s"/>
      <c r="W81" t="s"/>
      <c r="X81" t="s"/>
      <c r="Y81" t="s"/>
      <c r="Z81" t="s"/>
      <c r="AA81" t="s"/>
      <c r="AB81" t="s">
        <v>1170</v>
      </c>
      <c r="AC81" t="s">
        <v>1170</v>
      </c>
      <c r="AD81" t="s">
        <v>174</v>
      </c>
      <c r="AE81" t="s">
        <v>44</v>
      </c>
      <c r="AF81" t="s">
        <v>1171</v>
      </c>
      <c r="AG81" t="s">
        <v>44</v>
      </c>
      <c r="AH81" t="s">
        <v>433</v>
      </c>
      <c r="AI81" t="s">
        <v>1172</v>
      </c>
      <c r="AJ81" t="s">
        <v>92</v>
      </c>
      <c r="AK81" t="s">
        <v>66</v>
      </c>
    </row>
    <row r="82" spans="1:38">
      <c r="A82" t="s">
        <v>1173</v>
      </c>
      <c r="B82" s="2" t="s">
        <v>1174</v>
      </c>
      <c r="C82" t="s">
        <v>1175</v>
      </c>
      <c r="D82" t="s"/>
      <c r="E82" t="s">
        <v>1176</v>
      </c>
      <c r="F82" t="s">
        <v>1177</v>
      </c>
      <c r="G82" t="s">
        <v>1178</v>
      </c>
      <c r="H82" t="s">
        <v>51</v>
      </c>
      <c r="I82" t="s">
        <v>1179</v>
      </c>
      <c r="J82" t="s">
        <v>970</v>
      </c>
      <c r="K82" t="s">
        <v>54</v>
      </c>
      <c r="L82" t="s">
        <v>272</v>
      </c>
      <c r="M82" t="s">
        <v>1180</v>
      </c>
      <c r="N82" t="s">
        <v>1181</v>
      </c>
      <c r="O82" t="s">
        <v>209</v>
      </c>
      <c r="P82" t="s"/>
      <c r="Q82" t="s"/>
      <c r="R82" t="s"/>
      <c r="S82" t="s"/>
      <c r="T82" t="s"/>
      <c r="U82" t="s"/>
      <c r="V82" t="s">
        <v>67</v>
      </c>
      <c r="W82" t="s">
        <v>1182</v>
      </c>
      <c r="X82" t="s"/>
      <c r="Y82" t="s"/>
      <c r="Z82" t="s"/>
      <c r="AA82" t="s">
        <v>84</v>
      </c>
      <c r="AB82" t="s">
        <v>1183</v>
      </c>
      <c r="AC82" t="s">
        <v>1184</v>
      </c>
      <c r="AD82" t="s">
        <v>59</v>
      </c>
      <c r="AE82" t="s">
        <v>44</v>
      </c>
      <c r="AF82" t="s">
        <v>1185</v>
      </c>
      <c r="AG82" t="s">
        <v>1186</v>
      </c>
      <c r="AH82" t="s">
        <v>124</v>
      </c>
      <c r="AI82" t="s">
        <v>1187</v>
      </c>
      <c r="AJ82" t="s">
        <v>92</v>
      </c>
      <c r="AK82" t="s">
        <v>66</v>
      </c>
    </row>
    <row r="83" spans="1:38">
      <c r="A83" t="s">
        <v>1188</v>
      </c>
      <c r="B83" t="s">
        <v>1189</v>
      </c>
      <c r="C83" t="s">
        <v>1190</v>
      </c>
      <c r="D83" t="s">
        <v>1191</v>
      </c>
      <c r="E83" t="s">
        <v>1192</v>
      </c>
      <c r="F83" t="s">
        <v>438</v>
      </c>
      <c r="G83" t="s">
        <v>50</v>
      </c>
      <c r="H83" t="s">
        <v>51</v>
      </c>
      <c r="I83" t="s">
        <v>1193</v>
      </c>
      <c r="J83" t="s"/>
      <c r="K83" t="s">
        <v>453</v>
      </c>
      <c r="L83" t="s">
        <v>55</v>
      </c>
      <c r="M83" t="s">
        <v>56</v>
      </c>
      <c r="N83" t="s">
        <v>672</v>
      </c>
      <c r="O83" t="s"/>
      <c r="P83" t="s"/>
      <c r="Q83" t="s">
        <v>44</v>
      </c>
      <c r="R83" t="s"/>
      <c r="S83" t="s"/>
      <c r="T83" t="s"/>
      <c r="U83" t="s"/>
      <c r="V83" t="s"/>
      <c r="W83" t="s"/>
      <c r="X83" t="s"/>
      <c r="Y83" t="s"/>
      <c r="Z83" t="s"/>
      <c r="AA83" t="s"/>
      <c r="AB83" t="s">
        <v>1194</v>
      </c>
      <c r="AC83" t="s">
        <v>1194</v>
      </c>
      <c r="AD83" t="s">
        <v>124</v>
      </c>
      <c r="AE83" t="s">
        <v>44</v>
      </c>
      <c r="AF83" t="s">
        <v>1195</v>
      </c>
      <c r="AG83" t="s">
        <v>1196</v>
      </c>
      <c r="AH83" t="s">
        <v>419</v>
      </c>
      <c r="AI83" t="s">
        <v>1197</v>
      </c>
      <c r="AJ83" t="s">
        <v>1198</v>
      </c>
      <c r="AK83" t="s">
        <v>66</v>
      </c>
    </row>
    <row r="84" spans="1:38">
      <c r="A84" t="s">
        <v>1199</v>
      </c>
      <c r="B84" t="s">
        <v>1200</v>
      </c>
      <c r="C84" t="s">
        <v>1201</v>
      </c>
      <c r="D84" t="s">
        <v>1202</v>
      </c>
      <c r="E84" t="s">
        <v>1203</v>
      </c>
      <c r="F84" t="s">
        <v>292</v>
      </c>
      <c r="G84" t="s">
        <v>50</v>
      </c>
      <c r="H84" t="s">
        <v>51</v>
      </c>
      <c r="I84" t="s"/>
      <c r="J84" t="s"/>
      <c r="K84" t="s"/>
      <c r="L84" t="s">
        <v>843</v>
      </c>
      <c r="M84" t="s">
        <v>844</v>
      </c>
      <c r="N84" t="s">
        <v>1128</v>
      </c>
      <c r="O84" t="s"/>
      <c r="P84" t="s"/>
      <c r="Q84" t="s">
        <v>44</v>
      </c>
      <c r="R84" t="s"/>
      <c r="S84" t="s"/>
      <c r="T84" t="s"/>
      <c r="U84" t="s"/>
      <c r="V84" t="s"/>
      <c r="W84" t="s"/>
      <c r="X84" t="s"/>
      <c r="Y84" t="s"/>
      <c r="Z84" t="s"/>
      <c r="AA84" t="s"/>
      <c r="AB84" t="s">
        <v>1204</v>
      </c>
      <c r="AC84" t="s">
        <v>1204</v>
      </c>
      <c r="AD84" t="s">
        <v>86</v>
      </c>
      <c r="AE84" t="s">
        <v>1205</v>
      </c>
      <c r="AF84" t="s">
        <v>1206</v>
      </c>
      <c r="AG84" t="s">
        <v>1207</v>
      </c>
      <c r="AH84" t="s">
        <v>86</v>
      </c>
      <c r="AI84" t="s">
        <v>1208</v>
      </c>
      <c r="AJ84" t="s">
        <v>1209</v>
      </c>
      <c r="AK84" t="s">
        <v>66</v>
      </c>
    </row>
    <row r="85" spans="1:38">
      <c r="A85" t="s">
        <v>1210</v>
      </c>
      <c r="B85" t="s">
        <v>1211</v>
      </c>
      <c r="C85" t="s">
        <v>1212</v>
      </c>
      <c r="D85" t="s">
        <v>1213</v>
      </c>
      <c r="E85" t="s">
        <v>1214</v>
      </c>
      <c r="F85" t="s">
        <v>255</v>
      </c>
      <c r="G85" t="s">
        <v>50</v>
      </c>
      <c r="H85" t="s">
        <v>51</v>
      </c>
      <c r="I85" t="s">
        <v>1215</v>
      </c>
      <c r="J85" t="s">
        <v>1216</v>
      </c>
      <c r="K85" t="s">
        <v>54</v>
      </c>
      <c r="L85" t="s">
        <v>189</v>
      </c>
      <c r="M85" t="s">
        <v>190</v>
      </c>
      <c r="N85" t="s">
        <v>624</v>
      </c>
      <c r="O85" t="s">
        <v>826</v>
      </c>
      <c r="P85" t="s"/>
      <c r="Q85" t="s"/>
      <c r="R85" t="s"/>
      <c r="S85" t="s"/>
      <c r="T85" t="s"/>
      <c r="U85" t="s"/>
      <c r="V85" t="s"/>
      <c r="W85" t="s"/>
      <c r="X85" t="s"/>
      <c r="Y85" t="s"/>
      <c r="Z85" t="s"/>
      <c r="AA85" t="s"/>
      <c r="AB85" t="s">
        <v>1217</v>
      </c>
      <c r="AC85" t="s">
        <v>1218</v>
      </c>
      <c r="AD85" t="s">
        <v>59</v>
      </c>
      <c r="AE85" t="s">
        <v>904</v>
      </c>
      <c r="AF85" t="s">
        <v>1219</v>
      </c>
      <c r="AG85" t="s">
        <v>1220</v>
      </c>
      <c r="AH85" t="s">
        <v>93</v>
      </c>
      <c r="AI85" t="s">
        <v>1221</v>
      </c>
      <c r="AJ85" t="s">
        <v>92</v>
      </c>
      <c r="AK85" t="s">
        <v>66</v>
      </c>
    </row>
    <row r="86" spans="1:38">
      <c r="A86" t="s">
        <v>1222</v>
      </c>
      <c r="B86" t="s">
        <v>1223</v>
      </c>
      <c r="C86" t="s">
        <v>1224</v>
      </c>
      <c r="D86" t="s">
        <v>1225</v>
      </c>
      <c r="E86" t="s">
        <v>1226</v>
      </c>
      <c r="F86" t="s">
        <v>697</v>
      </c>
      <c r="G86" t="s">
        <v>50</v>
      </c>
      <c r="H86" t="s">
        <v>51</v>
      </c>
      <c r="I86" t="s">
        <v>256</v>
      </c>
      <c r="J86" t="s"/>
      <c r="K86" t="s">
        <v>257</v>
      </c>
      <c r="L86" t="s">
        <v>597</v>
      </c>
      <c r="M86" t="s">
        <v>598</v>
      </c>
      <c r="N86" t="s">
        <v>599</v>
      </c>
      <c r="O86" t="s"/>
      <c r="P86" t="s"/>
      <c r="Q86" t="s">
        <v>44</v>
      </c>
      <c r="R86" t="s"/>
      <c r="S86" t="s"/>
      <c r="T86" t="s"/>
      <c r="U86" t="s"/>
      <c r="V86" t="s"/>
      <c r="W86" t="s"/>
      <c r="X86" t="s"/>
      <c r="Y86" t="s"/>
      <c r="Z86" t="s"/>
      <c r="AA86" t="s"/>
      <c r="AB86" t="s">
        <v>1227</v>
      </c>
      <c r="AC86" t="s">
        <v>1228</v>
      </c>
      <c r="AD86" t="s">
        <v>59</v>
      </c>
      <c r="AE86" t="s">
        <v>107</v>
      </c>
      <c r="AF86" t="s">
        <v>1229</v>
      </c>
      <c r="AG86" t="s">
        <v>1230</v>
      </c>
      <c r="AH86" t="s">
        <v>110</v>
      </c>
      <c r="AI86" t="s">
        <v>1231</v>
      </c>
      <c r="AJ86" t="s">
        <v>1232</v>
      </c>
      <c r="AK86" t="s">
        <v>66</v>
      </c>
    </row>
    <row customHeight="1" ht="409" r="87" s="26" spans="1:38">
      <c r="A87" t="s">
        <v>1233</v>
      </c>
      <c r="B87" t="s">
        <v>1234</v>
      </c>
      <c r="C87" t="s">
        <v>1235</v>
      </c>
      <c r="D87" t="s"/>
      <c r="E87" s="1" t="s">
        <v>1236</v>
      </c>
      <c r="F87" t="s"/>
      <c r="G87" t="s">
        <v>72</v>
      </c>
      <c r="H87" t="s">
        <v>51</v>
      </c>
      <c r="I87" t="s">
        <v>1155</v>
      </c>
      <c r="J87" t="s">
        <v>187</v>
      </c>
      <c r="K87" t="s">
        <v>188</v>
      </c>
      <c r="L87" t="s">
        <v>272</v>
      </c>
      <c r="M87" t="s">
        <v>1237</v>
      </c>
      <c r="N87" t="s">
        <v>1238</v>
      </c>
      <c r="O87" t="s">
        <v>846</v>
      </c>
      <c r="P87" t="s"/>
      <c r="Q87" t="s"/>
      <c r="R87" t="s"/>
      <c r="S87" t="s"/>
      <c r="T87" t="s">
        <v>67</v>
      </c>
      <c r="U87" t="s"/>
      <c r="V87" t="s"/>
      <c r="W87" t="s">
        <v>1239</v>
      </c>
      <c r="X87" t="s"/>
      <c r="Y87" t="s"/>
      <c r="Z87" t="s"/>
      <c r="AA87" t="s"/>
      <c r="AB87" t="s">
        <v>1240</v>
      </c>
      <c r="AC87" t="s">
        <v>1240</v>
      </c>
      <c r="AD87" t="s">
        <v>124</v>
      </c>
      <c r="AE87" t="s">
        <v>44</v>
      </c>
      <c r="AF87" t="s">
        <v>1241</v>
      </c>
      <c r="AG87" t="s">
        <v>1242</v>
      </c>
      <c r="AH87" t="s">
        <v>86</v>
      </c>
      <c r="AI87" t="s">
        <v>1243</v>
      </c>
      <c r="AJ87" t="s">
        <v>92</v>
      </c>
      <c r="AK87" t="s">
        <v>66</v>
      </c>
    </row>
    <row r="88" spans="1:38">
      <c r="A88" t="s">
        <v>1244</v>
      </c>
      <c r="B88" t="s">
        <v>1245</v>
      </c>
      <c r="C88" t="s">
        <v>1246</v>
      </c>
      <c r="D88" t="s">
        <v>1247</v>
      </c>
      <c r="E88" t="s">
        <v>1248</v>
      </c>
      <c r="F88" t="s">
        <v>1177</v>
      </c>
      <c r="G88" t="s">
        <v>50</v>
      </c>
      <c r="H88" t="s">
        <v>51</v>
      </c>
      <c r="I88" t="s">
        <v>1249</v>
      </c>
      <c r="J88" t="s">
        <v>1250</v>
      </c>
      <c r="K88" t="s">
        <v>525</v>
      </c>
      <c r="L88" t="s">
        <v>322</v>
      </c>
      <c r="M88" t="s">
        <v>1251</v>
      </c>
      <c r="N88" t="s">
        <v>1252</v>
      </c>
      <c r="O88" t="s">
        <v>86</v>
      </c>
      <c r="P88" t="s"/>
      <c r="Q88" t="s"/>
      <c r="R88" t="s"/>
      <c r="S88" t="s"/>
      <c r="T88" t="s"/>
      <c r="U88" t="s"/>
      <c r="V88" t="s"/>
      <c r="W88" t="s"/>
      <c r="X88" t="s"/>
      <c r="Y88" t="s"/>
      <c r="Z88" t="s"/>
      <c r="AA88" t="s"/>
      <c r="AB88" t="s">
        <v>1253</v>
      </c>
      <c r="AC88" t="s">
        <v>1253</v>
      </c>
      <c r="AD88" t="s">
        <v>110</v>
      </c>
      <c r="AE88" t="s">
        <v>1254</v>
      </c>
      <c r="AF88" t="s">
        <v>1255</v>
      </c>
      <c r="AG88" t="s">
        <v>1256</v>
      </c>
      <c r="AH88" t="s">
        <v>110</v>
      </c>
      <c r="AI88" t="s">
        <v>1257</v>
      </c>
      <c r="AJ88" t="s">
        <v>92</v>
      </c>
      <c r="AK88" t="s">
        <v>66</v>
      </c>
    </row>
    <row r="89" spans="1:38">
      <c r="A89" t="s">
        <v>1258</v>
      </c>
      <c r="B89" t="s">
        <v>1259</v>
      </c>
      <c r="C89" t="s">
        <v>1260</v>
      </c>
      <c r="D89" t="s">
        <v>1261</v>
      </c>
      <c r="E89" t="s">
        <v>1262</v>
      </c>
      <c r="F89" t="s">
        <v>319</v>
      </c>
      <c r="G89" t="s">
        <v>50</v>
      </c>
      <c r="H89" t="s">
        <v>234</v>
      </c>
      <c r="I89" t="s">
        <v>1263</v>
      </c>
      <c r="J89" t="s"/>
      <c r="K89" t="s">
        <v>1264</v>
      </c>
      <c r="L89" t="s">
        <v>238</v>
      </c>
      <c r="M89" t="s">
        <v>1265</v>
      </c>
      <c r="N89" t="s">
        <v>1266</v>
      </c>
      <c r="O89" t="s">
        <v>301</v>
      </c>
      <c r="P89" t="s">
        <v>1267</v>
      </c>
      <c r="Q89" t="s">
        <v>67</v>
      </c>
      <c r="R89" t="s">
        <v>1268</v>
      </c>
      <c r="S89" t="s">
        <v>1269</v>
      </c>
      <c r="T89" t="s">
        <v>93</v>
      </c>
      <c r="U89" t="s"/>
      <c r="V89" t="s"/>
      <c r="W89" t="s"/>
      <c r="X89" t="s">
        <v>1270</v>
      </c>
      <c r="Y89" t="s">
        <v>67</v>
      </c>
      <c r="Z89" t="s">
        <v>1271</v>
      </c>
      <c r="AA89" t="s">
        <v>772</v>
      </c>
      <c r="AB89" t="s">
        <v>1272</v>
      </c>
      <c r="AC89" t="s">
        <v>1273</v>
      </c>
      <c r="AD89" t="s">
        <v>112</v>
      </c>
      <c r="AE89" t="s">
        <v>60</v>
      </c>
      <c r="AF89" t="s">
        <v>1274</v>
      </c>
      <c r="AG89" t="s">
        <v>1275</v>
      </c>
      <c r="AH89" t="s">
        <v>44</v>
      </c>
      <c r="AI89" t="s">
        <v>1276</v>
      </c>
      <c r="AJ89" t="s">
        <v>92</v>
      </c>
      <c r="AK89" t="s">
        <v>66</v>
      </c>
    </row>
    <row r="90" spans="1:38">
      <c r="A90" t="s">
        <v>1277</v>
      </c>
      <c r="B90" t="s">
        <v>1278</v>
      </c>
      <c r="C90" t="s">
        <v>1279</v>
      </c>
      <c r="D90" t="s">
        <v>1280</v>
      </c>
      <c r="E90" t="s">
        <v>1281</v>
      </c>
      <c r="F90" t="s">
        <v>292</v>
      </c>
      <c r="G90" t="s">
        <v>50</v>
      </c>
      <c r="H90" t="s">
        <v>51</v>
      </c>
      <c r="I90" t="s">
        <v>1282</v>
      </c>
      <c r="J90" t="s">
        <v>440</v>
      </c>
      <c r="K90" t="s">
        <v>54</v>
      </c>
      <c r="L90" t="s">
        <v>76</v>
      </c>
      <c r="M90" t="s">
        <v>77</v>
      </c>
      <c r="N90" t="s">
        <v>860</v>
      </c>
      <c r="O90" t="s">
        <v>79</v>
      </c>
      <c r="P90" t="s"/>
      <c r="Q90" t="s"/>
      <c r="R90" t="s"/>
      <c r="S90" t="s"/>
      <c r="T90" t="s"/>
      <c r="U90" t="s"/>
      <c r="V90" t="s"/>
      <c r="W90" t="s"/>
      <c r="X90" t="s"/>
      <c r="Y90" t="s"/>
      <c r="Z90" t="s"/>
      <c r="AA90" t="s"/>
      <c r="AB90" t="s">
        <v>1283</v>
      </c>
      <c r="AC90" t="s">
        <v>1283</v>
      </c>
      <c r="AD90" t="s">
        <v>195</v>
      </c>
      <c r="AE90" t="s">
        <v>1284</v>
      </c>
      <c r="AF90" t="s">
        <v>1285</v>
      </c>
      <c r="AG90" t="s">
        <v>1286</v>
      </c>
      <c r="AH90" t="s">
        <v>419</v>
      </c>
      <c r="AI90" t="s">
        <v>1287</v>
      </c>
      <c r="AJ90" t="s">
        <v>92</v>
      </c>
      <c r="AK90" t="s">
        <v>66</v>
      </c>
    </row>
    <row r="91" spans="1:38">
      <c r="A91" t="s">
        <v>1288</v>
      </c>
      <c r="B91" t="s">
        <v>1289</v>
      </c>
      <c r="C91" t="s">
        <v>1290</v>
      </c>
      <c r="D91" t="s"/>
      <c r="E91" t="s">
        <v>1291</v>
      </c>
      <c r="F91" t="s"/>
      <c r="G91" t="s">
        <v>50</v>
      </c>
      <c r="H91" t="s">
        <v>51</v>
      </c>
      <c r="I91" t="s">
        <v>1292</v>
      </c>
      <c r="J91" t="s">
        <v>1293</v>
      </c>
      <c r="K91" t="s">
        <v>54</v>
      </c>
      <c r="L91" t="s">
        <v>76</v>
      </c>
      <c r="M91" t="s">
        <v>77</v>
      </c>
      <c r="N91" t="s">
        <v>78</v>
      </c>
      <c r="O91" t="s">
        <v>192</v>
      </c>
      <c r="P91" t="s"/>
      <c r="Q91" t="s"/>
      <c r="R91" t="s"/>
      <c r="S91" t="s"/>
      <c r="T91" t="s">
        <v>93</v>
      </c>
      <c r="U91" t="s"/>
      <c r="V91" t="s"/>
      <c r="W91" t="s"/>
      <c r="X91" t="s"/>
      <c r="Y91" t="s"/>
      <c r="Z91" t="s">
        <v>1294</v>
      </c>
      <c r="AA91" t="s"/>
      <c r="AB91" t="s">
        <v>1295</v>
      </c>
      <c r="AC91" t="s">
        <v>1295</v>
      </c>
      <c r="AD91" t="s">
        <v>93</v>
      </c>
      <c r="AE91" t="s">
        <v>277</v>
      </c>
      <c r="AF91" t="s">
        <v>1296</v>
      </c>
      <c r="AG91" t="s">
        <v>1297</v>
      </c>
      <c r="AH91" t="s">
        <v>44</v>
      </c>
      <c r="AI91" t="s">
        <v>1298</v>
      </c>
      <c r="AJ91" t="s">
        <v>92</v>
      </c>
      <c r="AK91" t="s">
        <v>66</v>
      </c>
    </row>
    <row r="92" spans="1:38">
      <c r="A92" t="s">
        <v>1299</v>
      </c>
      <c r="B92" t="s">
        <v>1300</v>
      </c>
      <c r="C92" t="s">
        <v>1301</v>
      </c>
      <c r="D92" t="s">
        <v>1302</v>
      </c>
      <c r="E92" t="s">
        <v>1303</v>
      </c>
      <c r="F92" t="s">
        <v>396</v>
      </c>
      <c r="G92" t="s">
        <v>50</v>
      </c>
      <c r="H92" t="s">
        <v>51</v>
      </c>
      <c r="I92" t="s">
        <v>1304</v>
      </c>
      <c r="J92" t="s">
        <v>440</v>
      </c>
      <c r="K92" t="s">
        <v>54</v>
      </c>
      <c r="L92" t="s">
        <v>932</v>
      </c>
      <c r="M92" t="s">
        <v>932</v>
      </c>
      <c r="N92" t="s">
        <v>1305</v>
      </c>
      <c r="O92" t="s">
        <v>241</v>
      </c>
      <c r="P92" t="s">
        <v>1306</v>
      </c>
      <c r="Q92" t="s">
        <v>67</v>
      </c>
      <c r="R92" t="s">
        <v>1307</v>
      </c>
      <c r="S92" t="s"/>
      <c r="T92" t="s"/>
      <c r="U92" t="s"/>
      <c r="V92" t="s"/>
      <c r="W92" t="s"/>
      <c r="X92" t="s"/>
      <c r="Y92" t="s"/>
      <c r="Z92" t="s"/>
      <c r="AA92" t="s"/>
      <c r="AB92" t="s">
        <v>1308</v>
      </c>
      <c r="AC92" t="s">
        <v>1309</v>
      </c>
      <c r="AD92" t="s">
        <v>110</v>
      </c>
      <c r="AE92" t="s">
        <v>44</v>
      </c>
      <c r="AF92" t="s">
        <v>1310</v>
      </c>
      <c r="AG92" t="s">
        <v>1311</v>
      </c>
      <c r="AH92" t="s">
        <v>151</v>
      </c>
      <c r="AI92" t="s">
        <v>1312</v>
      </c>
      <c r="AJ92" t="s">
        <v>92</v>
      </c>
      <c r="AK92" t="s">
        <v>66</v>
      </c>
    </row>
    <row r="93" spans="1:38">
      <c r="A93" t="s">
        <v>1313</v>
      </c>
      <c r="B93" t="s">
        <v>1314</v>
      </c>
      <c r="C93" t="s">
        <v>1315</v>
      </c>
      <c r="D93" t="s">
        <v>1316</v>
      </c>
      <c r="E93" t="s">
        <v>1317</v>
      </c>
      <c r="F93" t="s">
        <v>233</v>
      </c>
      <c r="G93" t="s">
        <v>50</v>
      </c>
      <c r="H93" t="s">
        <v>51</v>
      </c>
      <c r="I93" t="s">
        <v>1318</v>
      </c>
      <c r="J93" t="s">
        <v>53</v>
      </c>
      <c r="K93" t="s">
        <v>54</v>
      </c>
      <c r="L93" t="s">
        <v>470</v>
      </c>
      <c r="M93" t="s">
        <v>471</v>
      </c>
      <c r="N93" t="s">
        <v>1319</v>
      </c>
      <c r="O93" t="s">
        <v>79</v>
      </c>
      <c r="P93" t="s"/>
      <c r="Q93" t="s"/>
      <c r="R93" t="s"/>
      <c r="S93" t="s"/>
      <c r="T93" t="s"/>
      <c r="U93" t="s"/>
      <c r="V93" t="s"/>
      <c r="W93" t="s"/>
      <c r="X93" t="s"/>
      <c r="Y93" t="s"/>
      <c r="Z93" t="s"/>
      <c r="AA93" t="s"/>
      <c r="AB93" t="s">
        <v>1320</v>
      </c>
      <c r="AC93" t="s">
        <v>1321</v>
      </c>
      <c r="AD93" t="s">
        <v>59</v>
      </c>
      <c r="AE93" t="s">
        <v>107</v>
      </c>
      <c r="AF93" t="s">
        <v>1322</v>
      </c>
      <c r="AG93" t="s">
        <v>1323</v>
      </c>
      <c r="AH93" t="s">
        <v>174</v>
      </c>
      <c r="AI93" t="s">
        <v>1324</v>
      </c>
      <c r="AJ93" t="s">
        <v>92</v>
      </c>
      <c r="AK93" t="s">
        <v>66</v>
      </c>
    </row>
    <row r="94" spans="1:38">
      <c r="A94" t="s">
        <v>1325</v>
      </c>
      <c r="B94" t="s">
        <v>1326</v>
      </c>
      <c r="C94" t="s">
        <v>1327</v>
      </c>
      <c r="D94" t="s">
        <v>1328</v>
      </c>
      <c r="E94" t="s">
        <v>1329</v>
      </c>
      <c r="F94" t="s"/>
      <c r="G94" t="s">
        <v>50</v>
      </c>
      <c r="H94" t="s">
        <v>51</v>
      </c>
      <c r="I94" t="s">
        <v>1330</v>
      </c>
      <c r="J94" t="s">
        <v>440</v>
      </c>
      <c r="K94" t="s">
        <v>54</v>
      </c>
      <c r="L94" t="s">
        <v>843</v>
      </c>
      <c r="M94" t="s">
        <v>844</v>
      </c>
      <c r="N94" t="s">
        <v>1331</v>
      </c>
      <c r="O94" t="s"/>
      <c r="P94" t="s"/>
      <c r="Q94" t="s">
        <v>44</v>
      </c>
      <c r="R94" t="s"/>
      <c r="S94" t="s"/>
      <c r="T94" t="s"/>
      <c r="U94" t="s"/>
      <c r="V94" t="s"/>
      <c r="W94" t="s"/>
      <c r="X94" t="s"/>
      <c r="Y94" t="s"/>
      <c r="Z94" t="s"/>
      <c r="AA94" t="s"/>
      <c r="AB94" t="s">
        <v>1332</v>
      </c>
      <c r="AC94" t="s">
        <v>1332</v>
      </c>
      <c r="AD94" t="s">
        <v>174</v>
      </c>
      <c r="AE94" t="s">
        <v>1333</v>
      </c>
      <c r="AF94" t="s">
        <v>1334</v>
      </c>
      <c r="AG94" t="s">
        <v>1335</v>
      </c>
      <c r="AH94" t="s">
        <v>63</v>
      </c>
      <c r="AI94" t="s">
        <v>1336</v>
      </c>
      <c r="AJ94" t="s">
        <v>1337</v>
      </c>
      <c r="AK94" t="s">
        <v>66</v>
      </c>
    </row>
    <row r="95" spans="1:38">
      <c r="A95" t="s">
        <v>1338</v>
      </c>
      <c r="B95" t="s">
        <v>1339</v>
      </c>
      <c r="C95" t="s">
        <v>1340</v>
      </c>
      <c r="D95" t="s">
        <v>1341</v>
      </c>
      <c r="E95" t="s">
        <v>1342</v>
      </c>
      <c r="F95" t="s">
        <v>968</v>
      </c>
      <c r="G95" t="s">
        <v>50</v>
      </c>
      <c r="H95" t="s">
        <v>51</v>
      </c>
      <c r="I95" t="s">
        <v>1343</v>
      </c>
      <c r="J95" t="s">
        <v>485</v>
      </c>
      <c r="K95" t="s">
        <v>54</v>
      </c>
      <c r="L95" t="s">
        <v>1344</v>
      </c>
      <c r="M95" t="s">
        <v>1345</v>
      </c>
      <c r="N95" t="s">
        <v>1346</v>
      </c>
      <c r="O95" t="s">
        <v>209</v>
      </c>
      <c r="P95" t="s"/>
      <c r="Q95" t="s"/>
      <c r="R95" t="s"/>
      <c r="S95" t="s"/>
      <c r="T95" t="s"/>
      <c r="U95" t="s"/>
      <c r="V95" t="s"/>
      <c r="W95" t="s"/>
      <c r="X95" t="s"/>
      <c r="Y95" t="s"/>
      <c r="Z95" t="s"/>
      <c r="AA95" t="s"/>
      <c r="AB95" t="s">
        <v>1347</v>
      </c>
      <c r="AC95" t="s">
        <v>1348</v>
      </c>
      <c r="AD95" t="s">
        <v>59</v>
      </c>
      <c r="AE95" t="s">
        <v>44</v>
      </c>
      <c r="AF95" t="s">
        <v>1349</v>
      </c>
      <c r="AG95" t="s">
        <v>1350</v>
      </c>
      <c r="AH95" t="s">
        <v>59</v>
      </c>
      <c r="AI95" t="s">
        <v>1351</v>
      </c>
      <c r="AJ95" t="s">
        <v>92</v>
      </c>
      <c r="AK95" t="s">
        <v>66</v>
      </c>
    </row>
    <row r="96" spans="1:38">
      <c r="A96" t="s">
        <v>1352</v>
      </c>
      <c r="B96" t="s">
        <v>1353</v>
      </c>
      <c r="C96" t="s">
        <v>1354</v>
      </c>
      <c r="D96" t="s">
        <v>1355</v>
      </c>
      <c r="E96" t="s">
        <v>1356</v>
      </c>
      <c r="F96" t="s"/>
      <c r="G96" t="s">
        <v>50</v>
      </c>
      <c r="H96" t="s">
        <v>51</v>
      </c>
      <c r="I96" t="s">
        <v>1357</v>
      </c>
      <c r="J96" t="s">
        <v>53</v>
      </c>
      <c r="K96" t="s">
        <v>54</v>
      </c>
      <c r="L96" t="s">
        <v>272</v>
      </c>
      <c r="M96" t="s">
        <v>1180</v>
      </c>
      <c r="N96" t="s">
        <v>1358</v>
      </c>
      <c r="O96" t="s"/>
      <c r="P96" t="s"/>
      <c r="Q96" t="s">
        <v>44</v>
      </c>
      <c r="R96" t="s"/>
      <c r="S96" t="s"/>
      <c r="T96" t="s"/>
      <c r="U96" t="s"/>
      <c r="V96" t="s"/>
      <c r="W96" t="s"/>
      <c r="X96" t="s"/>
      <c r="Y96" t="s"/>
      <c r="Z96" t="s"/>
      <c r="AA96" t="s"/>
      <c r="AB96" t="s">
        <v>1359</v>
      </c>
      <c r="AC96" t="s">
        <v>1360</v>
      </c>
      <c r="AD96" t="s">
        <v>174</v>
      </c>
      <c r="AE96" t="s">
        <v>1333</v>
      </c>
      <c r="AF96" t="s">
        <v>1361</v>
      </c>
      <c r="AG96" t="s">
        <v>1362</v>
      </c>
      <c r="AH96" t="s">
        <v>110</v>
      </c>
      <c r="AI96" t="s">
        <v>1363</v>
      </c>
      <c r="AJ96" t="s">
        <v>1364</v>
      </c>
      <c r="AK96" t="s">
        <v>66</v>
      </c>
    </row>
    <row r="97" spans="1:38">
      <c r="A97" t="s">
        <v>1365</v>
      </c>
      <c r="B97" t="s">
        <v>1366</v>
      </c>
      <c r="C97" t="s">
        <v>1367</v>
      </c>
      <c r="D97" t="s">
        <v>1368</v>
      </c>
      <c r="E97" t="s">
        <v>1369</v>
      </c>
      <c r="F97" t="s"/>
      <c r="G97" t="s">
        <v>50</v>
      </c>
      <c r="H97" t="s">
        <v>51</v>
      </c>
      <c r="I97" t="s">
        <v>1370</v>
      </c>
      <c r="J97" t="s">
        <v>74</v>
      </c>
      <c r="K97" t="s">
        <v>75</v>
      </c>
      <c r="L97" t="s">
        <v>322</v>
      </c>
      <c r="M97" t="s">
        <v>486</v>
      </c>
      <c r="N97" t="s">
        <v>1371</v>
      </c>
      <c r="O97" t="s">
        <v>79</v>
      </c>
      <c r="P97" t="s"/>
      <c r="Q97" t="s"/>
      <c r="R97" t="s"/>
      <c r="S97" t="s"/>
      <c r="T97" t="s">
        <v>67</v>
      </c>
      <c r="U97" t="s"/>
      <c r="V97" t="s"/>
      <c r="W97" t="s"/>
      <c r="X97" t="s"/>
      <c r="Y97" t="s"/>
      <c r="Z97" t="s"/>
      <c r="AA97" t="s"/>
      <c r="AB97" t="s">
        <v>1372</v>
      </c>
      <c r="AC97" t="s">
        <v>1372</v>
      </c>
      <c r="AD97" t="s">
        <v>192</v>
      </c>
      <c r="AE97" t="s">
        <v>958</v>
      </c>
      <c r="AF97" t="s">
        <v>1373</v>
      </c>
      <c r="AG97" t="s">
        <v>1374</v>
      </c>
      <c r="AH97" t="s">
        <v>86</v>
      </c>
      <c r="AI97" t="s">
        <v>1375</v>
      </c>
      <c r="AJ97" t="s">
        <v>92</v>
      </c>
      <c r="AK97" t="s">
        <v>66</v>
      </c>
    </row>
    <row r="98" spans="1:38">
      <c r="A98" t="s">
        <v>1376</v>
      </c>
      <c r="B98" t="s">
        <v>1377</v>
      </c>
      <c r="C98" t="s">
        <v>1378</v>
      </c>
      <c r="D98" t="s">
        <v>1379</v>
      </c>
      <c r="E98" t="s">
        <v>1380</v>
      </c>
      <c r="F98" t="s">
        <v>255</v>
      </c>
      <c r="G98" t="s">
        <v>50</v>
      </c>
      <c r="H98" t="s">
        <v>51</v>
      </c>
      <c r="I98" t="s">
        <v>1381</v>
      </c>
      <c r="J98" t="s">
        <v>648</v>
      </c>
      <c r="K98" t="s">
        <v>354</v>
      </c>
      <c r="L98" t="s">
        <v>204</v>
      </c>
      <c r="M98" t="s">
        <v>205</v>
      </c>
      <c r="N98" t="s">
        <v>1382</v>
      </c>
      <c r="O98" t="s">
        <v>192</v>
      </c>
      <c r="P98" t="s">
        <v>1383</v>
      </c>
      <c r="Q98" t="s">
        <v>67</v>
      </c>
      <c r="R98" t="s">
        <v>1384</v>
      </c>
      <c r="S98" t="s"/>
      <c r="T98" t="s"/>
      <c r="U98" t="s"/>
      <c r="V98" t="s"/>
      <c r="W98" t="s"/>
      <c r="X98" t="s"/>
      <c r="Y98" t="s"/>
      <c r="Z98" t="s"/>
      <c r="AA98" t="s"/>
      <c r="AB98" t="s">
        <v>1385</v>
      </c>
      <c r="AC98" t="s">
        <v>1386</v>
      </c>
      <c r="AD98" t="s">
        <v>93</v>
      </c>
      <c r="AE98" t="s">
        <v>44</v>
      </c>
      <c r="AF98" t="s">
        <v>1387</v>
      </c>
      <c r="AG98" t="s">
        <v>44</v>
      </c>
      <c r="AH98" t="s">
        <v>67</v>
      </c>
      <c r="AI98" t="s">
        <v>1388</v>
      </c>
      <c r="AJ98" t="s">
        <v>92</v>
      </c>
      <c r="AK98" t="s">
        <v>66</v>
      </c>
    </row>
    <row r="99" spans="1:38">
      <c r="A99" t="s">
        <v>1389</v>
      </c>
      <c r="B99" t="s">
        <v>1390</v>
      </c>
      <c r="C99" t="s">
        <v>1391</v>
      </c>
      <c r="D99" t="s">
        <v>1392</v>
      </c>
      <c r="E99" t="s">
        <v>1393</v>
      </c>
      <c r="F99" t="s">
        <v>292</v>
      </c>
      <c r="G99" t="s">
        <v>50</v>
      </c>
      <c r="H99" t="s">
        <v>51</v>
      </c>
      <c r="I99" t="s">
        <v>1394</v>
      </c>
      <c r="J99" t="s"/>
      <c r="K99" t="s">
        <v>1395</v>
      </c>
      <c r="L99" t="s">
        <v>322</v>
      </c>
      <c r="M99" t="s">
        <v>323</v>
      </c>
      <c r="N99" t="s">
        <v>324</v>
      </c>
      <c r="O99" t="s">
        <v>124</v>
      </c>
      <c r="P99" t="s"/>
      <c r="Q99" t="s">
        <v>67</v>
      </c>
      <c r="R99" t="s">
        <v>1396</v>
      </c>
      <c r="S99" t="s"/>
      <c r="T99" t="s"/>
      <c r="U99" t="s"/>
      <c r="V99" t="s"/>
      <c r="W99" t="s"/>
      <c r="X99" t="s">
        <v>1397</v>
      </c>
      <c r="Y99" t="s">
        <v>67</v>
      </c>
      <c r="Z99" t="s">
        <v>1398</v>
      </c>
      <c r="AA99" t="s">
        <v>772</v>
      </c>
      <c r="AB99" t="s">
        <v>1399</v>
      </c>
      <c r="AC99" t="s">
        <v>1399</v>
      </c>
      <c r="AD99" t="s">
        <v>63</v>
      </c>
      <c r="AE99" t="s">
        <v>44</v>
      </c>
      <c r="AF99" t="s">
        <v>1400</v>
      </c>
      <c r="AG99" t="s">
        <v>1401</v>
      </c>
      <c r="AH99" t="s">
        <v>112</v>
      </c>
      <c r="AI99" t="s">
        <v>1402</v>
      </c>
      <c r="AJ99" t="s">
        <v>92</v>
      </c>
      <c r="AK99" t="s">
        <v>66</v>
      </c>
    </row>
    <row r="100" spans="1:38">
      <c r="A100" t="s">
        <v>1403</v>
      </c>
      <c r="B100" t="s">
        <v>1404</v>
      </c>
      <c r="C100" t="s">
        <v>1405</v>
      </c>
      <c r="D100" t="s">
        <v>1406</v>
      </c>
      <c r="E100" t="s">
        <v>1407</v>
      </c>
      <c r="F100" t="s">
        <v>697</v>
      </c>
      <c r="G100" t="s">
        <v>50</v>
      </c>
      <c r="H100" t="s">
        <v>51</v>
      </c>
      <c r="I100" t="s">
        <v>1408</v>
      </c>
      <c r="J100" t="s">
        <v>1409</v>
      </c>
      <c r="K100" t="s">
        <v>54</v>
      </c>
      <c r="L100" t="s">
        <v>808</v>
      </c>
      <c r="M100" t="s">
        <v>884</v>
      </c>
      <c r="N100" t="s">
        <v>1025</v>
      </c>
      <c r="O100" t="s">
        <v>174</v>
      </c>
      <c r="P100" t="s">
        <v>1410</v>
      </c>
      <c r="Q100" t="s">
        <v>93</v>
      </c>
      <c r="R100" t="s"/>
      <c r="S100" t="s"/>
      <c r="T100" t="s"/>
      <c r="U100" t="s"/>
      <c r="V100" t="s"/>
      <c r="W100" t="s"/>
      <c r="X100" t="s"/>
      <c r="Y100" t="s"/>
      <c r="Z100" t="s"/>
      <c r="AA100" t="s"/>
      <c r="AB100" t="s">
        <v>1411</v>
      </c>
      <c r="AC100" t="s">
        <v>1412</v>
      </c>
      <c r="AD100" t="s">
        <v>301</v>
      </c>
      <c r="AE100" t="s">
        <v>44</v>
      </c>
      <c r="AF100" t="s">
        <v>1413</v>
      </c>
      <c r="AG100" t="s">
        <v>1414</v>
      </c>
      <c r="AH100" t="s">
        <v>591</v>
      </c>
      <c r="AI100" t="s">
        <v>1415</v>
      </c>
      <c r="AJ100" t="s">
        <v>92</v>
      </c>
      <c r="AK100" t="s">
        <v>66</v>
      </c>
    </row>
    <row customHeight="1" ht="409" r="101" s="26" spans="1:38">
      <c r="A101" t="s">
        <v>1416</v>
      </c>
      <c r="B101" t="s">
        <v>1417</v>
      </c>
      <c r="C101" t="s">
        <v>1418</v>
      </c>
      <c r="D101" t="s">
        <v>1419</v>
      </c>
      <c r="E101" s="1" t="s">
        <v>1420</v>
      </c>
      <c r="F101" t="s">
        <v>49</v>
      </c>
      <c r="G101" t="s">
        <v>50</v>
      </c>
      <c r="H101" t="s">
        <v>51</v>
      </c>
      <c r="I101" t="s">
        <v>768</v>
      </c>
      <c r="J101" t="s"/>
      <c r="K101" t="s">
        <v>569</v>
      </c>
      <c r="L101" t="s">
        <v>55</v>
      </c>
      <c r="M101" t="s">
        <v>56</v>
      </c>
      <c r="N101" t="s">
        <v>426</v>
      </c>
      <c r="O101" t="s"/>
      <c r="P101" t="s"/>
      <c r="Q101" t="s">
        <v>44</v>
      </c>
      <c r="R101" t="s"/>
      <c r="S101" t="s"/>
      <c r="T101" t="s"/>
      <c r="U101" t="s"/>
      <c r="V101" t="s"/>
      <c r="W101" t="s"/>
      <c r="X101" t="s"/>
      <c r="Y101" t="s"/>
      <c r="Z101" t="s"/>
      <c r="AA101" t="s"/>
      <c r="AB101" t="s">
        <v>1421</v>
      </c>
      <c r="AC101" t="s">
        <v>1422</v>
      </c>
      <c r="AD101" t="s">
        <v>301</v>
      </c>
      <c r="AE101" t="s">
        <v>1423</v>
      </c>
      <c r="AF101" t="s">
        <v>1424</v>
      </c>
      <c r="AG101" t="s">
        <v>1425</v>
      </c>
      <c r="AH101" t="s">
        <v>174</v>
      </c>
      <c r="AI101" t="s">
        <v>1426</v>
      </c>
      <c r="AJ101" t="s">
        <v>1427</v>
      </c>
      <c r="AK101" t="s">
        <v>66</v>
      </c>
    </row>
    <row r="102" spans="1:38">
      <c r="A102" t="s">
        <v>1428</v>
      </c>
      <c r="B102" t="s">
        <v>1429</v>
      </c>
      <c r="C102" t="s">
        <v>1430</v>
      </c>
      <c r="D102" t="s">
        <v>1431</v>
      </c>
      <c r="E102" t="s">
        <v>1432</v>
      </c>
      <c r="F102" t="s">
        <v>49</v>
      </c>
      <c r="G102" t="s">
        <v>50</v>
      </c>
      <c r="H102" t="s">
        <v>51</v>
      </c>
      <c r="I102" t="s">
        <v>1433</v>
      </c>
      <c r="J102" t="s"/>
      <c r="K102" t="s">
        <v>271</v>
      </c>
      <c r="L102" t="s">
        <v>238</v>
      </c>
      <c r="M102" t="s">
        <v>660</v>
      </c>
      <c r="N102" t="s">
        <v>1434</v>
      </c>
      <c r="O102" t="s"/>
      <c r="P102" t="s"/>
      <c r="Q102" t="s">
        <v>44</v>
      </c>
      <c r="R102" t="s"/>
      <c r="S102" t="s"/>
      <c r="T102" t="s"/>
      <c r="U102" t="s"/>
      <c r="V102" t="s"/>
      <c r="W102" t="s"/>
      <c r="X102" t="s"/>
      <c r="Y102" t="s"/>
      <c r="Z102" t="s"/>
      <c r="AA102" t="s"/>
      <c r="AB102" t="s">
        <v>1435</v>
      </c>
      <c r="AC102" t="s">
        <v>1435</v>
      </c>
      <c r="AD102" t="s">
        <v>192</v>
      </c>
      <c r="AE102" t="s">
        <v>44</v>
      </c>
      <c r="AF102" t="s">
        <v>1436</v>
      </c>
      <c r="AG102" t="s">
        <v>1437</v>
      </c>
      <c r="AH102" t="s">
        <v>209</v>
      </c>
      <c r="AI102" t="s">
        <v>1438</v>
      </c>
      <c r="AJ102" t="s">
        <v>1439</v>
      </c>
      <c r="AK102" t="s">
        <v>66</v>
      </c>
    </row>
    <row r="103" spans="1:38">
      <c r="A103" t="s">
        <v>1440</v>
      </c>
      <c r="B103" t="s">
        <v>1441</v>
      </c>
      <c r="C103" t="s">
        <v>1442</v>
      </c>
      <c r="D103" t="s">
        <v>1443</v>
      </c>
      <c r="E103" t="s">
        <v>1444</v>
      </c>
      <c r="F103" t="s">
        <v>255</v>
      </c>
      <c r="G103" t="s">
        <v>50</v>
      </c>
      <c r="H103" t="s">
        <v>51</v>
      </c>
      <c r="I103" t="s">
        <v>1445</v>
      </c>
      <c r="J103" t="s">
        <v>1446</v>
      </c>
      <c r="K103" t="s">
        <v>54</v>
      </c>
      <c r="L103" t="s">
        <v>808</v>
      </c>
      <c r="M103" t="s">
        <v>809</v>
      </c>
      <c r="N103" t="s">
        <v>1447</v>
      </c>
      <c r="O103" t="s">
        <v>301</v>
      </c>
      <c r="P103" t="s">
        <v>1448</v>
      </c>
      <c r="Q103" t="s">
        <v>67</v>
      </c>
      <c r="R103" t="s"/>
      <c r="S103" t="s"/>
      <c r="T103" t="s"/>
      <c r="U103" t="s"/>
      <c r="V103" t="s"/>
      <c r="W103" t="s"/>
      <c r="X103" t="s"/>
      <c r="Y103" t="s"/>
      <c r="Z103" t="s"/>
      <c r="AA103" t="s"/>
      <c r="AB103" t="s">
        <v>1449</v>
      </c>
      <c r="AC103" t="s">
        <v>1450</v>
      </c>
      <c r="AD103" t="s">
        <v>112</v>
      </c>
      <c r="AE103" t="s">
        <v>44</v>
      </c>
      <c r="AF103" t="s">
        <v>1451</v>
      </c>
      <c r="AG103" t="s">
        <v>301</v>
      </c>
      <c r="AH103" t="s">
        <v>67</v>
      </c>
      <c r="AI103" t="s">
        <v>1452</v>
      </c>
      <c r="AJ103" t="s">
        <v>92</v>
      </c>
      <c r="AK103" t="s">
        <v>66</v>
      </c>
    </row>
    <row r="104" spans="1:38">
      <c r="A104" t="s">
        <v>1453</v>
      </c>
      <c r="B104" t="s">
        <v>1454</v>
      </c>
      <c r="C104" t="s">
        <v>1455</v>
      </c>
      <c r="D104" t="s">
        <v>1456</v>
      </c>
      <c r="E104" t="s">
        <v>1457</v>
      </c>
      <c r="F104" t="s">
        <v>1458</v>
      </c>
      <c r="G104" t="s">
        <v>50</v>
      </c>
      <c r="H104" t="s">
        <v>51</v>
      </c>
      <c r="I104" t="s">
        <v>1459</v>
      </c>
      <c r="J104" t="s">
        <v>1460</v>
      </c>
      <c r="K104" t="s">
        <v>555</v>
      </c>
      <c r="L104" t="s">
        <v>322</v>
      </c>
      <c r="M104" t="s">
        <v>1251</v>
      </c>
      <c r="N104" t="s">
        <v>1461</v>
      </c>
      <c r="O104" t="s">
        <v>59</v>
      </c>
      <c r="P104" t="s"/>
      <c r="Q104" t="s"/>
      <c r="R104" t="s"/>
      <c r="S104" t="s"/>
      <c r="T104" t="s"/>
      <c r="U104" t="s"/>
      <c r="V104" t="s">
        <v>67</v>
      </c>
      <c r="W104" t="s"/>
      <c r="X104" t="s"/>
      <c r="Y104" t="s"/>
      <c r="Z104" t="s"/>
      <c r="AA104" t="s">
        <v>84</v>
      </c>
      <c r="AB104" t="s">
        <v>1462</v>
      </c>
      <c r="AC104" t="s">
        <v>1463</v>
      </c>
      <c r="AD104" t="s">
        <v>142</v>
      </c>
      <c r="AE104" t="s">
        <v>44</v>
      </c>
      <c r="AF104" t="s">
        <v>1464</v>
      </c>
      <c r="AG104" t="s">
        <v>1465</v>
      </c>
      <c r="AH104" t="s">
        <v>433</v>
      </c>
      <c r="AI104" t="s">
        <v>1466</v>
      </c>
      <c r="AJ104" t="s">
        <v>92</v>
      </c>
      <c r="AK104" t="s">
        <v>66</v>
      </c>
    </row>
    <row r="105" spans="1:38">
      <c r="A105" t="s">
        <v>1467</v>
      </c>
      <c r="B105" t="s">
        <v>1468</v>
      </c>
      <c r="C105" t="s">
        <v>1469</v>
      </c>
      <c r="D105" t="s">
        <v>1470</v>
      </c>
      <c r="E105" t="s">
        <v>1471</v>
      </c>
      <c r="F105" t="s">
        <v>117</v>
      </c>
      <c r="G105" t="s">
        <v>50</v>
      </c>
      <c r="H105" t="s">
        <v>51</v>
      </c>
      <c r="I105" t="s">
        <v>1472</v>
      </c>
      <c r="J105" t="s">
        <v>499</v>
      </c>
      <c r="K105" t="s">
        <v>75</v>
      </c>
      <c r="L105" t="s">
        <v>322</v>
      </c>
      <c r="M105" t="s">
        <v>1251</v>
      </c>
      <c r="N105" t="s">
        <v>1461</v>
      </c>
      <c r="O105" t="s">
        <v>59</v>
      </c>
      <c r="P105" t="s"/>
      <c r="Q105" t="s">
        <v>67</v>
      </c>
      <c r="R105" t="s">
        <v>1473</v>
      </c>
      <c r="S105" t="s"/>
      <c r="T105" t="s"/>
      <c r="U105" t="s"/>
      <c r="V105" t="s"/>
      <c r="W105" t="s"/>
      <c r="X105" t="s"/>
      <c r="Y105" t="s"/>
      <c r="Z105" t="s"/>
      <c r="AA105" t="s"/>
      <c r="AB105" t="s">
        <v>1474</v>
      </c>
      <c r="AC105" t="s">
        <v>1475</v>
      </c>
      <c r="AD105" t="s">
        <v>93</v>
      </c>
      <c r="AE105" t="s">
        <v>44</v>
      </c>
      <c r="AF105" t="s">
        <v>1476</v>
      </c>
      <c r="AG105" t="s">
        <v>44</v>
      </c>
      <c r="AH105" t="s">
        <v>67</v>
      </c>
      <c r="AI105" t="s">
        <v>1477</v>
      </c>
      <c r="AJ105" t="s">
        <v>92</v>
      </c>
      <c r="AK105" t="s">
        <v>66</v>
      </c>
    </row>
    <row customHeight="1" ht="409" r="106" s="26" spans="1:38">
      <c r="A106" t="s">
        <v>1478</v>
      </c>
      <c r="B106" t="s">
        <v>1479</v>
      </c>
      <c r="C106" t="s">
        <v>1480</v>
      </c>
      <c r="D106" t="s">
        <v>1481</v>
      </c>
      <c r="E106" s="1" t="s">
        <v>1482</v>
      </c>
      <c r="F106" t="s">
        <v>306</v>
      </c>
      <c r="G106" t="s">
        <v>72</v>
      </c>
      <c r="H106" t="s">
        <v>51</v>
      </c>
      <c r="I106" t="s">
        <v>1483</v>
      </c>
      <c r="J106" t="s">
        <v>425</v>
      </c>
      <c r="K106" t="s">
        <v>54</v>
      </c>
      <c r="L106" t="s">
        <v>355</v>
      </c>
      <c r="M106" t="s">
        <v>985</v>
      </c>
      <c r="N106" t="s">
        <v>1484</v>
      </c>
      <c r="O106" t="s">
        <v>174</v>
      </c>
      <c r="P106" t="s"/>
      <c r="Q106" t="s"/>
      <c r="R106" t="s"/>
      <c r="S106" t="s"/>
      <c r="T106" t="s"/>
      <c r="U106" t="s"/>
      <c r="V106" t="s"/>
      <c r="W106" t="s">
        <v>1485</v>
      </c>
      <c r="X106" t="s"/>
      <c r="Y106" t="s"/>
      <c r="Z106" t="s"/>
      <c r="AA106" t="s"/>
      <c r="AB106" t="s">
        <v>1486</v>
      </c>
      <c r="AC106" t="s">
        <v>1487</v>
      </c>
      <c r="AD106" t="s">
        <v>110</v>
      </c>
      <c r="AE106" t="s">
        <v>44</v>
      </c>
      <c r="AF106" t="s">
        <v>1488</v>
      </c>
      <c r="AG106" t="s">
        <v>44</v>
      </c>
      <c r="AH106" t="s">
        <v>209</v>
      </c>
      <c r="AI106" t="s">
        <v>1489</v>
      </c>
      <c r="AJ106" t="s">
        <v>92</v>
      </c>
      <c r="AK106" t="s">
        <v>66</v>
      </c>
    </row>
    <row r="107" spans="1:38">
      <c r="A107" t="s">
        <v>1490</v>
      </c>
      <c r="B107" t="s">
        <v>1491</v>
      </c>
      <c r="C107" t="s">
        <v>1492</v>
      </c>
      <c r="D107" t="s">
        <v>1493</v>
      </c>
      <c r="E107" t="s">
        <v>1494</v>
      </c>
      <c r="F107" t="s">
        <v>49</v>
      </c>
      <c r="G107" t="s">
        <v>50</v>
      </c>
      <c r="H107" t="s">
        <v>51</v>
      </c>
      <c r="I107" t="s">
        <v>1495</v>
      </c>
      <c r="J107" t="s">
        <v>1446</v>
      </c>
      <c r="K107" t="s">
        <v>54</v>
      </c>
      <c r="L107" t="s">
        <v>100</v>
      </c>
      <c r="M107" t="s">
        <v>101</v>
      </c>
      <c r="N107" t="s">
        <v>636</v>
      </c>
      <c r="O107" t="s">
        <v>174</v>
      </c>
      <c r="P107" t="s">
        <v>1496</v>
      </c>
      <c r="Q107" t="s">
        <v>67</v>
      </c>
      <c r="R107" t="s"/>
      <c r="S107" t="s"/>
      <c r="T107" t="s"/>
      <c r="U107" t="s"/>
      <c r="V107" t="s"/>
      <c r="W107" t="s"/>
      <c r="X107" t="s"/>
      <c r="Y107" t="s"/>
      <c r="Z107" t="s"/>
      <c r="AA107" t="s"/>
      <c r="AB107" t="s">
        <v>1497</v>
      </c>
      <c r="AC107" t="s">
        <v>1498</v>
      </c>
      <c r="AD107" t="s">
        <v>110</v>
      </c>
      <c r="AE107" t="s">
        <v>44</v>
      </c>
      <c r="AF107" t="s">
        <v>1499</v>
      </c>
      <c r="AG107" t="s">
        <v>1500</v>
      </c>
      <c r="AH107" t="s">
        <v>124</v>
      </c>
      <c r="AI107" t="s">
        <v>1501</v>
      </c>
      <c r="AJ107" t="s">
        <v>92</v>
      </c>
      <c r="AK107" t="s">
        <v>66</v>
      </c>
    </row>
    <row r="108" spans="1:38">
      <c r="A108" t="s">
        <v>1502</v>
      </c>
      <c r="B108" t="s">
        <v>1503</v>
      </c>
      <c r="C108" t="s">
        <v>1504</v>
      </c>
      <c r="D108" t="s">
        <v>1505</v>
      </c>
      <c r="E108" t="s">
        <v>1506</v>
      </c>
      <c r="F108" t="s"/>
      <c r="G108" t="s">
        <v>50</v>
      </c>
      <c r="H108" t="s">
        <v>51</v>
      </c>
      <c r="I108" t="s">
        <v>1507</v>
      </c>
      <c r="J108" t="s">
        <v>1508</v>
      </c>
      <c r="K108" t="s">
        <v>54</v>
      </c>
      <c r="L108" t="s">
        <v>808</v>
      </c>
      <c r="M108" t="s">
        <v>809</v>
      </c>
      <c r="N108" t="s">
        <v>810</v>
      </c>
      <c r="O108" t="s"/>
      <c r="P108" t="s"/>
      <c r="Q108" t="s">
        <v>44</v>
      </c>
      <c r="R108" t="s"/>
      <c r="S108" t="s"/>
      <c r="T108" t="s"/>
      <c r="U108" t="s"/>
      <c r="V108" t="s"/>
      <c r="W108" t="s"/>
      <c r="X108" t="s"/>
      <c r="Y108" t="s"/>
      <c r="Z108" t="s"/>
      <c r="AA108" t="s"/>
      <c r="AB108" t="s">
        <v>1509</v>
      </c>
      <c r="AC108" t="s">
        <v>1509</v>
      </c>
      <c r="AD108" t="s">
        <v>59</v>
      </c>
      <c r="AE108" t="s">
        <v>44</v>
      </c>
      <c r="AF108" t="s">
        <v>1510</v>
      </c>
      <c r="AG108" t="s">
        <v>1511</v>
      </c>
      <c r="AH108" t="s">
        <v>174</v>
      </c>
      <c r="AI108" t="s">
        <v>1512</v>
      </c>
      <c r="AJ108" t="s">
        <v>1513</v>
      </c>
      <c r="AK108" t="s">
        <v>66</v>
      </c>
    </row>
    <row r="109" spans="1:38">
      <c r="A109" t="s">
        <v>1514</v>
      </c>
      <c r="B109" t="s">
        <v>1515</v>
      </c>
      <c r="C109" t="s">
        <v>1516</v>
      </c>
      <c r="D109" t="s">
        <v>1517</v>
      </c>
      <c r="E109" t="s">
        <v>1518</v>
      </c>
      <c r="F109" t="s">
        <v>98</v>
      </c>
      <c r="G109" t="s">
        <v>50</v>
      </c>
      <c r="H109" t="s">
        <v>51</v>
      </c>
      <c r="I109" t="s">
        <v>1519</v>
      </c>
      <c r="J109" t="s">
        <v>53</v>
      </c>
      <c r="K109" t="s">
        <v>54</v>
      </c>
      <c r="L109" t="s">
        <v>582</v>
      </c>
      <c r="M109" t="s">
        <v>871</v>
      </c>
      <c r="N109" t="s">
        <v>1520</v>
      </c>
      <c r="O109" t="s">
        <v>826</v>
      </c>
      <c r="P109" t="s">
        <v>1521</v>
      </c>
      <c r="Q109" t="s">
        <v>67</v>
      </c>
      <c r="R109" t="s">
        <v>1522</v>
      </c>
      <c r="S109" t="s"/>
      <c r="T109" t="s"/>
      <c r="U109" t="s"/>
      <c r="V109" t="s"/>
      <c r="W109" t="s"/>
      <c r="X109" t="s"/>
      <c r="Y109" t="s"/>
      <c r="Z109" t="s"/>
      <c r="AA109" t="s"/>
      <c r="AB109" t="s">
        <v>1523</v>
      </c>
      <c r="AC109" t="s">
        <v>1524</v>
      </c>
      <c r="AD109" t="s">
        <v>174</v>
      </c>
      <c r="AE109" t="s">
        <v>44</v>
      </c>
      <c r="AF109" t="s">
        <v>1525</v>
      </c>
      <c r="AG109" t="s">
        <v>1526</v>
      </c>
      <c r="AH109" t="s">
        <v>209</v>
      </c>
      <c r="AI109" t="s">
        <v>1527</v>
      </c>
      <c r="AJ109" t="s">
        <v>92</v>
      </c>
      <c r="AK109" t="s">
        <v>66</v>
      </c>
    </row>
    <row r="110" spans="1:38">
      <c r="A110" t="s">
        <v>1528</v>
      </c>
      <c r="B110" t="s">
        <v>1529</v>
      </c>
      <c r="C110" t="s">
        <v>1530</v>
      </c>
      <c r="D110" t="s">
        <v>1531</v>
      </c>
      <c r="E110" t="s">
        <v>1532</v>
      </c>
      <c r="F110" t="s"/>
      <c r="G110" t="s">
        <v>50</v>
      </c>
      <c r="H110" t="s">
        <v>51</v>
      </c>
      <c r="I110" t="s">
        <v>1533</v>
      </c>
      <c r="J110" t="s"/>
      <c r="K110" t="s">
        <v>1534</v>
      </c>
      <c r="L110" t="s">
        <v>139</v>
      </c>
      <c r="M110" t="s">
        <v>140</v>
      </c>
      <c r="N110" t="s">
        <v>141</v>
      </c>
      <c r="O110" t="s"/>
      <c r="P110" t="s"/>
      <c r="Q110" t="s">
        <v>44</v>
      </c>
      <c r="R110" t="s"/>
      <c r="S110" t="s"/>
      <c r="T110" t="s"/>
      <c r="U110" t="s"/>
      <c r="V110" t="s"/>
      <c r="W110" t="s"/>
      <c r="X110" t="s"/>
      <c r="Y110" t="s"/>
      <c r="Z110" t="s"/>
      <c r="AA110" t="s"/>
      <c r="AB110" t="s">
        <v>1535</v>
      </c>
      <c r="AC110" t="s">
        <v>1535</v>
      </c>
      <c r="AD110" t="s">
        <v>151</v>
      </c>
      <c r="AE110" t="s">
        <v>44</v>
      </c>
      <c r="AF110" t="s">
        <v>1536</v>
      </c>
      <c r="AG110" t="s">
        <v>1537</v>
      </c>
      <c r="AH110" t="s">
        <v>63</v>
      </c>
      <c r="AI110" t="s">
        <v>1538</v>
      </c>
      <c r="AJ110" t="s">
        <v>1539</v>
      </c>
      <c r="AK110" t="s">
        <v>66</v>
      </c>
    </row>
    <row r="111" spans="1:38">
      <c r="A111" t="s">
        <v>1540</v>
      </c>
      <c r="B111" t="s">
        <v>1541</v>
      </c>
      <c r="C111" t="s">
        <v>1542</v>
      </c>
      <c r="D111" t="s">
        <v>1543</v>
      </c>
      <c r="E111" t="s">
        <v>1544</v>
      </c>
      <c r="F111" t="s">
        <v>292</v>
      </c>
      <c r="G111" t="s">
        <v>50</v>
      </c>
      <c r="H111" t="s">
        <v>51</v>
      </c>
      <c r="I111" t="s"/>
      <c r="J111" t="s"/>
      <c r="K111" t="s">
        <v>740</v>
      </c>
      <c r="L111" t="s">
        <v>526</v>
      </c>
      <c r="M111" t="s">
        <v>527</v>
      </c>
      <c r="N111" t="s">
        <v>1039</v>
      </c>
      <c r="O111" t="s"/>
      <c r="P111" t="s">
        <v>1545</v>
      </c>
      <c r="Q111" t="s">
        <v>67</v>
      </c>
      <c r="R111" t="s">
        <v>1546</v>
      </c>
      <c r="S111" t="s"/>
      <c r="T111" t="s"/>
      <c r="U111" t="s"/>
      <c r="V111" t="s"/>
      <c r="W111" t="s"/>
      <c r="X111" t="s"/>
      <c r="Y111" t="s"/>
      <c r="Z111" t="s"/>
      <c r="AA111" t="s"/>
      <c r="AB111" t="s">
        <v>1547</v>
      </c>
      <c r="AC111" t="s">
        <v>1548</v>
      </c>
      <c r="AD111" t="s">
        <v>93</v>
      </c>
      <c r="AE111" t="s">
        <v>44</v>
      </c>
      <c r="AF111" t="s">
        <v>1549</v>
      </c>
      <c r="AG111" t="s">
        <v>536</v>
      </c>
      <c r="AH111" t="s">
        <v>44</v>
      </c>
      <c r="AI111" t="s">
        <v>1550</v>
      </c>
      <c r="AJ111" t="s">
        <v>1551</v>
      </c>
      <c r="AK111" t="s">
        <v>66</v>
      </c>
    </row>
    <row r="112" spans="1:38">
      <c r="A112" t="s">
        <v>1552</v>
      </c>
      <c r="B112" t="s">
        <v>1553</v>
      </c>
      <c r="C112" t="s">
        <v>1554</v>
      </c>
      <c r="D112" t="s">
        <v>1555</v>
      </c>
      <c r="E112" t="s">
        <v>1556</v>
      </c>
      <c r="F112" t="s">
        <v>98</v>
      </c>
      <c r="G112" t="s">
        <v>50</v>
      </c>
      <c r="H112" t="s">
        <v>51</v>
      </c>
      <c r="I112" t="s"/>
      <c r="J112" t="s"/>
      <c r="K112" t="s"/>
      <c r="L112" t="s">
        <v>582</v>
      </c>
      <c r="M112" t="s">
        <v>583</v>
      </c>
      <c r="N112" t="s">
        <v>584</v>
      </c>
      <c r="O112" t="s"/>
      <c r="P112" t="s"/>
      <c r="Q112" t="s">
        <v>44</v>
      </c>
      <c r="R112" t="s"/>
      <c r="S112" t="s"/>
      <c r="T112" t="s"/>
      <c r="U112" t="s"/>
      <c r="V112" t="s"/>
      <c r="W112" t="s"/>
      <c r="X112" t="s"/>
      <c r="Y112" t="s"/>
      <c r="Z112" t="s"/>
      <c r="AA112" t="s"/>
      <c r="AB112" t="s">
        <v>1557</v>
      </c>
      <c r="AC112" t="s">
        <v>1557</v>
      </c>
      <c r="AD112" t="s">
        <v>93</v>
      </c>
      <c r="AE112" t="s">
        <v>277</v>
      </c>
      <c r="AF112" t="s">
        <v>1558</v>
      </c>
      <c r="AG112" t="s">
        <v>1559</v>
      </c>
      <c r="AH112" t="s">
        <v>44</v>
      </c>
      <c r="AI112" t="s">
        <v>1560</v>
      </c>
      <c r="AJ112" t="s">
        <v>1561</v>
      </c>
      <c r="AK112" t="s">
        <v>66</v>
      </c>
    </row>
    <row r="113" spans="1:38">
      <c r="A113" t="s">
        <v>1562</v>
      </c>
      <c r="B113" t="s">
        <v>1563</v>
      </c>
      <c r="C113" t="s">
        <v>1564</v>
      </c>
      <c r="D113" t="s">
        <v>1565</v>
      </c>
      <c r="E113" t="s">
        <v>1566</v>
      </c>
      <c r="F113" t="s"/>
      <c r="G113" t="s">
        <v>50</v>
      </c>
      <c r="H113" t="s">
        <v>51</v>
      </c>
      <c r="I113" t="s"/>
      <c r="J113" t="s"/>
      <c r="K113" t="s"/>
      <c r="L113" t="s">
        <v>582</v>
      </c>
      <c r="M113" t="s">
        <v>871</v>
      </c>
      <c r="N113" t="s">
        <v>1567</v>
      </c>
      <c r="O113" t="s"/>
      <c r="P113" t="s"/>
      <c r="Q113" t="s">
        <v>44</v>
      </c>
      <c r="R113" t="s"/>
      <c r="S113" t="s"/>
      <c r="T113" t="s"/>
      <c r="U113" t="s"/>
      <c r="V113" t="s"/>
      <c r="W113" t="s"/>
      <c r="X113" t="s"/>
      <c r="Y113" t="s"/>
      <c r="Z113" t="s"/>
      <c r="AA113" t="s"/>
      <c r="AB113" t="s">
        <v>1568</v>
      </c>
      <c r="AC113" t="s">
        <v>1568</v>
      </c>
      <c r="AD113" t="s">
        <v>59</v>
      </c>
      <c r="AE113" t="s">
        <v>44</v>
      </c>
      <c r="AF113" t="s">
        <v>1569</v>
      </c>
      <c r="AG113" t="s">
        <v>1570</v>
      </c>
      <c r="AH113" t="s">
        <v>151</v>
      </c>
      <c r="AI113" t="s">
        <v>1571</v>
      </c>
      <c r="AJ113" t="s">
        <v>1572</v>
      </c>
      <c r="AK113" t="s">
        <v>66</v>
      </c>
    </row>
    <row r="114" spans="1:38">
      <c r="A114" t="s">
        <v>1573</v>
      </c>
      <c r="B114" t="s">
        <v>1574</v>
      </c>
      <c r="C114" t="s">
        <v>1575</v>
      </c>
      <c r="D114" t="s">
        <v>1576</v>
      </c>
      <c r="E114" t="s">
        <v>1577</v>
      </c>
      <c r="F114" t="s">
        <v>233</v>
      </c>
      <c r="G114" t="s">
        <v>50</v>
      </c>
      <c r="H114" t="s">
        <v>51</v>
      </c>
      <c r="I114" t="s">
        <v>1578</v>
      </c>
      <c r="J114" t="s">
        <v>1579</v>
      </c>
      <c r="K114" t="s">
        <v>138</v>
      </c>
      <c r="L114" t="s">
        <v>189</v>
      </c>
      <c r="M114" t="s">
        <v>190</v>
      </c>
      <c r="N114" t="s">
        <v>191</v>
      </c>
      <c r="O114" t="s">
        <v>192</v>
      </c>
      <c r="P114" t="s"/>
      <c r="Q114" t="s"/>
      <c r="R114" t="s"/>
      <c r="S114" t="s"/>
      <c r="T114" t="s"/>
      <c r="U114" t="s"/>
      <c r="V114" t="s"/>
      <c r="W114" t="s"/>
      <c r="X114" t="s"/>
      <c r="Y114" t="s"/>
      <c r="Z114" t="s"/>
      <c r="AA114" t="s"/>
      <c r="AB114" t="s">
        <v>1580</v>
      </c>
      <c r="AC114" t="s">
        <v>1580</v>
      </c>
      <c r="AD114" t="s">
        <v>149</v>
      </c>
      <c r="AE114" t="s">
        <v>1581</v>
      </c>
      <c r="AF114" t="s">
        <v>1582</v>
      </c>
      <c r="AG114" t="s">
        <v>1583</v>
      </c>
      <c r="AH114" t="s">
        <v>347</v>
      </c>
      <c r="AI114" t="s">
        <v>1584</v>
      </c>
      <c r="AJ114" t="s">
        <v>92</v>
      </c>
      <c r="AK114" t="s">
        <v>66</v>
      </c>
    </row>
    <row r="115" spans="1:38">
      <c r="A115" t="s">
        <v>1585</v>
      </c>
      <c r="B115" t="s">
        <v>1586</v>
      </c>
      <c r="C115" t="s">
        <v>1587</v>
      </c>
      <c r="D115" t="s">
        <v>1588</v>
      </c>
      <c r="E115" t="s">
        <v>1589</v>
      </c>
      <c r="F115" t="s">
        <v>49</v>
      </c>
      <c r="G115" t="s">
        <v>50</v>
      </c>
      <c r="H115" t="s">
        <v>51</v>
      </c>
      <c r="I115" t="s">
        <v>1590</v>
      </c>
      <c r="J115" t="s">
        <v>53</v>
      </c>
      <c r="K115" t="s">
        <v>54</v>
      </c>
      <c r="L115" t="s">
        <v>100</v>
      </c>
      <c r="M115" t="s">
        <v>101</v>
      </c>
      <c r="N115" t="s">
        <v>636</v>
      </c>
      <c r="O115" t="s"/>
      <c r="P115" t="s">
        <v>1591</v>
      </c>
      <c r="Q115" t="s">
        <v>112</v>
      </c>
      <c r="R115" t="s">
        <v>1592</v>
      </c>
      <c r="S115" t="s"/>
      <c r="T115" t="s"/>
      <c r="U115" t="s"/>
      <c r="V115" t="s"/>
      <c r="W115" t="s"/>
      <c r="X115" t="s"/>
      <c r="Y115" t="s"/>
      <c r="Z115" t="s"/>
      <c r="AA115" t="s"/>
      <c r="AB115" t="s">
        <v>1593</v>
      </c>
      <c r="AC115" t="s">
        <v>1594</v>
      </c>
      <c r="AD115" t="s">
        <v>209</v>
      </c>
      <c r="AE115" t="s">
        <v>277</v>
      </c>
      <c r="AF115" t="s">
        <v>1595</v>
      </c>
      <c r="AG115" t="s">
        <v>1596</v>
      </c>
      <c r="AH115" t="s">
        <v>330</v>
      </c>
      <c r="AI115" t="s">
        <v>1597</v>
      </c>
      <c r="AJ115" t="s">
        <v>92</v>
      </c>
      <c r="AK115" t="s">
        <v>66</v>
      </c>
    </row>
    <row r="116" spans="1:38">
      <c r="A116" t="s">
        <v>1598</v>
      </c>
      <c r="B116" t="s">
        <v>1599</v>
      </c>
      <c r="C116" t="s">
        <v>1600</v>
      </c>
      <c r="D116" t="s">
        <v>1601</v>
      </c>
      <c r="E116" t="s">
        <v>1602</v>
      </c>
      <c r="F116" t="s">
        <v>1603</v>
      </c>
      <c r="G116" t="s">
        <v>50</v>
      </c>
      <c r="H116" t="s">
        <v>51</v>
      </c>
      <c r="I116" t="s">
        <v>1604</v>
      </c>
      <c r="J116" t="s">
        <v>1605</v>
      </c>
      <c r="K116" t="s">
        <v>555</v>
      </c>
      <c r="L116" t="s">
        <v>355</v>
      </c>
      <c r="M116" t="s">
        <v>356</v>
      </c>
      <c r="N116" t="s">
        <v>1606</v>
      </c>
      <c r="O116" t="s">
        <v>241</v>
      </c>
      <c r="P116" t="s"/>
      <c r="Q116" t="s"/>
      <c r="R116" t="s"/>
      <c r="S116" t="s"/>
      <c r="T116" t="s"/>
      <c r="U116" t="s"/>
      <c r="V116" t="s"/>
      <c r="W116" t="s"/>
      <c r="X116" t="s"/>
      <c r="Y116" t="s"/>
      <c r="Z116" t="s"/>
      <c r="AA116" t="s"/>
      <c r="AB116" t="s">
        <v>1607</v>
      </c>
      <c r="AC116" t="s">
        <v>1608</v>
      </c>
      <c r="AD116" t="s">
        <v>93</v>
      </c>
      <c r="AE116" t="s">
        <v>277</v>
      </c>
      <c r="AF116" t="s">
        <v>1609</v>
      </c>
      <c r="AG116" t="s">
        <v>1610</v>
      </c>
      <c r="AH116" t="s">
        <v>44</v>
      </c>
      <c r="AI116" t="s">
        <v>1611</v>
      </c>
      <c r="AJ116" t="s">
        <v>92</v>
      </c>
      <c r="AK116" t="s">
        <v>66</v>
      </c>
    </row>
    <row r="117" spans="1:38">
      <c r="A117" t="s">
        <v>1612</v>
      </c>
      <c r="B117" t="s">
        <v>1613</v>
      </c>
      <c r="C117" t="s">
        <v>1614</v>
      </c>
      <c r="D117" t="s">
        <v>1615</v>
      </c>
      <c r="E117" t="s">
        <v>1616</v>
      </c>
      <c r="F117" t="s"/>
      <c r="G117" t="s">
        <v>72</v>
      </c>
      <c r="H117" t="s">
        <v>51</v>
      </c>
      <c r="I117" t="s">
        <v>1617</v>
      </c>
      <c r="J117" t="s">
        <v>1618</v>
      </c>
      <c r="K117" t="s">
        <v>453</v>
      </c>
      <c r="L117" t="s">
        <v>272</v>
      </c>
      <c r="M117" t="s">
        <v>273</v>
      </c>
      <c r="N117" t="s">
        <v>728</v>
      </c>
      <c r="O117" t="s">
        <v>241</v>
      </c>
      <c r="P117" t="s"/>
      <c r="Q117" t="s"/>
      <c r="R117" t="s"/>
      <c r="S117" t="s"/>
      <c r="T117" t="s"/>
      <c r="U117" t="s">
        <v>1619</v>
      </c>
      <c r="V117" t="s">
        <v>67</v>
      </c>
      <c r="W117" t="s">
        <v>1620</v>
      </c>
      <c r="X117" t="s"/>
      <c r="Y117" t="s"/>
      <c r="Z117" t="s"/>
      <c r="AA117" t="s">
        <v>84</v>
      </c>
      <c r="AB117" t="s">
        <v>1621</v>
      </c>
      <c r="AC117" t="s">
        <v>1621</v>
      </c>
      <c r="AD117" t="s">
        <v>110</v>
      </c>
      <c r="AE117" t="s">
        <v>44</v>
      </c>
      <c r="AF117" t="s">
        <v>1622</v>
      </c>
      <c r="AG117" t="s">
        <v>1623</v>
      </c>
      <c r="AH117" t="s">
        <v>93</v>
      </c>
      <c r="AI117" t="s">
        <v>1624</v>
      </c>
      <c r="AJ117" t="s">
        <v>92</v>
      </c>
      <c r="AK117" t="s">
        <v>66</v>
      </c>
    </row>
    <row r="118" spans="1:38">
      <c r="A118" t="s">
        <v>1625</v>
      </c>
      <c r="B118" t="s">
        <v>1626</v>
      </c>
      <c r="C118" t="s">
        <v>1627</v>
      </c>
      <c r="D118" t="s"/>
      <c r="E118" t="s">
        <v>1628</v>
      </c>
      <c r="F118" t="s">
        <v>98</v>
      </c>
      <c r="G118" t="s">
        <v>50</v>
      </c>
      <c r="H118" t="s">
        <v>51</v>
      </c>
      <c r="I118" t="s">
        <v>1629</v>
      </c>
      <c r="J118" t="s">
        <v>1630</v>
      </c>
      <c r="K118" t="s">
        <v>1631</v>
      </c>
      <c r="L118" t="s">
        <v>808</v>
      </c>
      <c r="M118" t="s">
        <v>809</v>
      </c>
      <c r="N118" t="s">
        <v>1447</v>
      </c>
      <c r="O118" t="s">
        <v>241</v>
      </c>
      <c r="P118" t="s">
        <v>1632</v>
      </c>
      <c r="Q118" t="s">
        <v>67</v>
      </c>
      <c r="R118" t="s"/>
      <c r="S118" t="s"/>
      <c r="T118" t="s"/>
      <c r="U118" t="s"/>
      <c r="V118" t="s"/>
      <c r="W118" t="s"/>
      <c r="X118" t="s"/>
      <c r="Y118" t="s"/>
      <c r="Z118" t="s"/>
      <c r="AA118" t="s"/>
      <c r="AB118" t="s">
        <v>1633</v>
      </c>
      <c r="AC118" t="s">
        <v>1633</v>
      </c>
      <c r="AD118" t="s">
        <v>63</v>
      </c>
      <c r="AE118" t="s">
        <v>277</v>
      </c>
      <c r="AF118" t="s">
        <v>1634</v>
      </c>
      <c r="AG118" t="s">
        <v>1635</v>
      </c>
      <c r="AH118" t="s">
        <v>44</v>
      </c>
      <c r="AI118" t="s">
        <v>1636</v>
      </c>
      <c r="AJ118" t="s">
        <v>92</v>
      </c>
      <c r="AK118" t="s">
        <v>66</v>
      </c>
    </row>
    <row r="119" spans="1:38">
      <c r="A119" t="s">
        <v>1637</v>
      </c>
      <c r="B119" t="s">
        <v>1638</v>
      </c>
      <c r="C119" t="s">
        <v>1639</v>
      </c>
      <c r="D119" t="s"/>
      <c r="E119" t="s">
        <v>1640</v>
      </c>
      <c r="F119" t="s">
        <v>117</v>
      </c>
      <c r="G119" t="s">
        <v>50</v>
      </c>
      <c r="H119" t="s">
        <v>51</v>
      </c>
      <c r="I119" t="s">
        <v>235</v>
      </c>
      <c r="J119" t="s">
        <v>236</v>
      </c>
      <c r="K119" t="s">
        <v>237</v>
      </c>
      <c r="L119" t="s">
        <v>454</v>
      </c>
      <c r="M119" t="s">
        <v>454</v>
      </c>
      <c r="N119" t="s">
        <v>455</v>
      </c>
      <c r="O119" t="s">
        <v>846</v>
      </c>
      <c r="P119" t="s"/>
      <c r="Q119" t="s"/>
      <c r="R119" t="s"/>
      <c r="S119" t="s"/>
      <c r="T119" t="s"/>
      <c r="U119" t="s"/>
      <c r="V119" t="s"/>
      <c r="W119" t="s"/>
      <c r="X119" t="s"/>
      <c r="Y119" t="s"/>
      <c r="Z119" t="s"/>
      <c r="AA119" t="s"/>
      <c r="AB119" t="s">
        <v>1641</v>
      </c>
      <c r="AC119" t="s">
        <v>1641</v>
      </c>
      <c r="AD119" t="s">
        <v>151</v>
      </c>
      <c r="AE119" t="s">
        <v>225</v>
      </c>
      <c r="AF119" t="s">
        <v>1642</v>
      </c>
      <c r="AG119" t="s">
        <v>1643</v>
      </c>
      <c r="AH119" t="s">
        <v>67</v>
      </c>
      <c r="AI119" t="s">
        <v>1644</v>
      </c>
      <c r="AJ119" t="s">
        <v>92</v>
      </c>
      <c r="AK119" t="s">
        <v>66</v>
      </c>
    </row>
    <row r="120" spans="1:38">
      <c r="A120" t="s">
        <v>1645</v>
      </c>
      <c r="B120" t="s">
        <v>1646</v>
      </c>
      <c r="C120" t="s">
        <v>1647</v>
      </c>
      <c r="D120" t="s">
        <v>1648</v>
      </c>
      <c r="E120" t="s">
        <v>1649</v>
      </c>
      <c r="F120" t="s"/>
      <c r="G120" t="s">
        <v>72</v>
      </c>
      <c r="H120" t="s">
        <v>51</v>
      </c>
      <c r="I120" t="s">
        <v>1650</v>
      </c>
      <c r="J120" t="s">
        <v>1086</v>
      </c>
      <c r="K120" t="s">
        <v>1087</v>
      </c>
      <c r="L120" t="s">
        <v>76</v>
      </c>
      <c r="M120" t="s">
        <v>77</v>
      </c>
      <c r="N120" t="s">
        <v>544</v>
      </c>
      <c r="O120" t="s">
        <v>112</v>
      </c>
      <c r="P120" t="s">
        <v>1651</v>
      </c>
      <c r="Q120" t="s">
        <v>124</v>
      </c>
      <c r="R120" t="s">
        <v>1652</v>
      </c>
      <c r="S120" t="s"/>
      <c r="T120" t="s"/>
      <c r="U120" t="s"/>
      <c r="V120" t="s"/>
      <c r="W120" t="s">
        <v>1653</v>
      </c>
      <c r="X120" t="s"/>
      <c r="Y120" t="s"/>
      <c r="Z120" t="s"/>
      <c r="AA120" t="s"/>
      <c r="AB120" t="s">
        <v>1654</v>
      </c>
      <c r="AC120" t="s">
        <v>1655</v>
      </c>
      <c r="AD120" t="s">
        <v>93</v>
      </c>
      <c r="AE120" t="s">
        <v>44</v>
      </c>
      <c r="AF120" t="s">
        <v>1656</v>
      </c>
      <c r="AG120" t="s">
        <v>44</v>
      </c>
      <c r="AH120" t="s">
        <v>67</v>
      </c>
      <c r="AI120" t="s">
        <v>1657</v>
      </c>
      <c r="AJ120" t="s">
        <v>92</v>
      </c>
      <c r="AK120" t="s">
        <v>66</v>
      </c>
    </row>
    <row r="121" spans="1:38">
      <c r="A121" t="s">
        <v>1658</v>
      </c>
      <c r="B121" t="s">
        <v>1659</v>
      </c>
      <c r="C121" t="s">
        <v>1660</v>
      </c>
      <c r="D121" t="s">
        <v>1661</v>
      </c>
      <c r="E121" t="s">
        <v>1662</v>
      </c>
      <c r="F121" t="s">
        <v>292</v>
      </c>
      <c r="G121" t="s">
        <v>50</v>
      </c>
      <c r="H121" t="s">
        <v>51</v>
      </c>
      <c r="I121" t="s">
        <v>1663</v>
      </c>
      <c r="J121" t="s">
        <v>187</v>
      </c>
      <c r="K121" t="s">
        <v>188</v>
      </c>
      <c r="L121" t="s">
        <v>597</v>
      </c>
      <c r="M121" t="s">
        <v>598</v>
      </c>
      <c r="N121" t="s">
        <v>599</v>
      </c>
      <c r="O121" t="s">
        <v>192</v>
      </c>
      <c r="P121" t="s"/>
      <c r="Q121" t="s"/>
      <c r="R121" t="s"/>
      <c r="S121" t="s"/>
      <c r="T121" t="s"/>
      <c r="U121" t="s"/>
      <c r="V121" t="s"/>
      <c r="W121" t="s"/>
      <c r="X121" t="s"/>
      <c r="Y121" t="s"/>
      <c r="Z121" t="s"/>
      <c r="AA121" t="s"/>
      <c r="AB121" t="s">
        <v>1664</v>
      </c>
      <c r="AC121" t="s">
        <v>1664</v>
      </c>
      <c r="AD121" t="s">
        <v>59</v>
      </c>
      <c r="AE121" t="s">
        <v>44</v>
      </c>
      <c r="AF121" t="s">
        <v>1665</v>
      </c>
      <c r="AG121" t="s">
        <v>59</v>
      </c>
      <c r="AH121" t="s">
        <v>86</v>
      </c>
      <c r="AI121" t="s">
        <v>1666</v>
      </c>
      <c r="AJ121" t="s">
        <v>92</v>
      </c>
      <c r="AK121" t="s">
        <v>66</v>
      </c>
    </row>
    <row r="122" spans="1:38">
      <c r="A122" t="s">
        <v>1667</v>
      </c>
      <c r="B122" t="s">
        <v>1668</v>
      </c>
      <c r="C122" t="s">
        <v>1669</v>
      </c>
      <c r="D122" t="s"/>
      <c r="E122" t="s">
        <v>1670</v>
      </c>
      <c r="F122" t="s">
        <v>1671</v>
      </c>
      <c r="G122" t="s">
        <v>1178</v>
      </c>
      <c r="H122" t="s">
        <v>51</v>
      </c>
      <c r="I122" t="s">
        <v>954</v>
      </c>
      <c r="J122" t="s">
        <v>53</v>
      </c>
      <c r="K122" t="s">
        <v>54</v>
      </c>
      <c r="L122" t="s">
        <v>597</v>
      </c>
      <c r="M122" t="s">
        <v>598</v>
      </c>
      <c r="N122" t="s">
        <v>1672</v>
      </c>
      <c r="O122" t="s">
        <v>192</v>
      </c>
      <c r="P122" t="s">
        <v>1673</v>
      </c>
      <c r="Q122" t="s">
        <v>192</v>
      </c>
      <c r="R122" t="s">
        <v>1674</v>
      </c>
      <c r="S122" t="s"/>
      <c r="T122" t="s"/>
      <c r="U122" t="s">
        <v>1675</v>
      </c>
      <c r="V122" t="s">
        <v>93</v>
      </c>
      <c r="W122" t="s">
        <v>1676</v>
      </c>
      <c r="X122" t="s"/>
      <c r="Y122" t="s"/>
      <c r="Z122" t="s"/>
      <c r="AA122" t="s">
        <v>84</v>
      </c>
      <c r="AB122" t="s">
        <v>1677</v>
      </c>
      <c r="AC122" t="s">
        <v>1678</v>
      </c>
      <c r="AD122" t="s">
        <v>124</v>
      </c>
      <c r="AE122" t="s">
        <v>125</v>
      </c>
      <c r="AF122" t="s">
        <v>1679</v>
      </c>
      <c r="AG122" t="s">
        <v>1680</v>
      </c>
      <c r="AH122" t="s">
        <v>149</v>
      </c>
      <c r="AI122" t="s">
        <v>1681</v>
      </c>
      <c r="AJ122" t="s">
        <v>92</v>
      </c>
      <c r="AK122" t="s">
        <v>66</v>
      </c>
    </row>
    <row r="123" spans="1:38">
      <c r="A123" t="s">
        <v>1682</v>
      </c>
      <c r="B123" t="s">
        <v>1683</v>
      </c>
      <c r="C123" t="s">
        <v>1684</v>
      </c>
      <c r="D123" t="s">
        <v>1685</v>
      </c>
      <c r="E123" t="s">
        <v>1686</v>
      </c>
      <c r="F123" t="s">
        <v>857</v>
      </c>
      <c r="G123" t="s">
        <v>50</v>
      </c>
      <c r="H123" t="s">
        <v>51</v>
      </c>
      <c r="I123" t="s">
        <v>870</v>
      </c>
      <c r="J123" t="s">
        <v>1687</v>
      </c>
      <c r="K123" t="s">
        <v>525</v>
      </c>
      <c r="L123" t="s">
        <v>55</v>
      </c>
      <c r="M123" t="s">
        <v>56</v>
      </c>
      <c r="N123" t="s">
        <v>426</v>
      </c>
      <c r="O123" t="s">
        <v>192</v>
      </c>
      <c r="P123" t="s">
        <v>1142</v>
      </c>
      <c r="Q123" t="s">
        <v>67</v>
      </c>
      <c r="R123" t="s">
        <v>1688</v>
      </c>
      <c r="S123" t="s"/>
      <c r="T123" t="s"/>
      <c r="U123" t="s"/>
      <c r="V123" t="s"/>
      <c r="W123" t="s"/>
      <c r="X123" t="s"/>
      <c r="Y123" t="s"/>
      <c r="Z123" t="s"/>
      <c r="AA123" t="s"/>
      <c r="AB123" t="s">
        <v>1689</v>
      </c>
      <c r="AC123" t="s">
        <v>1690</v>
      </c>
      <c r="AD123" t="s">
        <v>110</v>
      </c>
      <c r="AE123" t="s">
        <v>1015</v>
      </c>
      <c r="AF123" t="s">
        <v>1691</v>
      </c>
      <c r="AG123" t="s">
        <v>1692</v>
      </c>
      <c r="AH123" t="s">
        <v>63</v>
      </c>
      <c r="AI123" t="s">
        <v>1693</v>
      </c>
      <c r="AJ123" t="s">
        <v>92</v>
      </c>
      <c r="AK123" t="s">
        <v>66</v>
      </c>
    </row>
    <row r="124" spans="1:38">
      <c r="A124" t="s">
        <v>1694</v>
      </c>
      <c r="B124" t="s">
        <v>1695</v>
      </c>
      <c r="C124" t="s">
        <v>1696</v>
      </c>
      <c r="D124" t="s">
        <v>1697</v>
      </c>
      <c r="E124" t="s">
        <v>1698</v>
      </c>
      <c r="F124" t="s">
        <v>1603</v>
      </c>
      <c r="G124" t="s">
        <v>50</v>
      </c>
      <c r="H124" t="s">
        <v>234</v>
      </c>
      <c r="I124" t="s">
        <v>1699</v>
      </c>
      <c r="J124" t="s"/>
      <c r="K124" t="s">
        <v>1700</v>
      </c>
      <c r="L124" t="s">
        <v>1701</v>
      </c>
      <c r="M124" t="s">
        <v>1701</v>
      </c>
      <c r="N124" t="s">
        <v>1702</v>
      </c>
      <c r="O124" t="s">
        <v>878</v>
      </c>
      <c r="P124" t="s"/>
      <c r="Q124" t="s"/>
      <c r="R124" t="s"/>
      <c r="S124" t="s"/>
      <c r="T124" t="s"/>
      <c r="U124" t="s"/>
      <c r="V124" t="s"/>
      <c r="W124" t="s"/>
      <c r="X124" t="s"/>
      <c r="Y124" t="s"/>
      <c r="Z124" t="s">
        <v>1703</v>
      </c>
      <c r="AA124" t="s"/>
      <c r="AB124" t="s">
        <v>1704</v>
      </c>
      <c r="AC124" t="s">
        <v>1704</v>
      </c>
      <c r="AD124" t="s">
        <v>142</v>
      </c>
      <c r="AE124" t="s">
        <v>1705</v>
      </c>
      <c r="AF124" t="s">
        <v>1706</v>
      </c>
      <c r="AG124" t="s">
        <v>1707</v>
      </c>
      <c r="AH124" t="s">
        <v>347</v>
      </c>
      <c r="AI124" t="s">
        <v>1708</v>
      </c>
      <c r="AJ124" t="s">
        <v>92</v>
      </c>
      <c r="AK124" t="s">
        <v>66</v>
      </c>
    </row>
    <row r="125" spans="1:38">
      <c r="A125" t="s">
        <v>1709</v>
      </c>
      <c r="B125" t="s">
        <v>1710</v>
      </c>
      <c r="C125" t="s">
        <v>1711</v>
      </c>
      <c r="D125" t="s">
        <v>1712</v>
      </c>
      <c r="E125" t="s">
        <v>1713</v>
      </c>
      <c r="F125" t="s"/>
      <c r="G125" t="s">
        <v>50</v>
      </c>
      <c r="H125" t="s">
        <v>51</v>
      </c>
      <c r="I125" t="s">
        <v>1714</v>
      </c>
      <c r="J125" t="s">
        <v>1715</v>
      </c>
      <c r="K125" t="s">
        <v>54</v>
      </c>
      <c r="L125" t="s">
        <v>139</v>
      </c>
      <c r="M125" t="s">
        <v>140</v>
      </c>
      <c r="N125" t="s">
        <v>141</v>
      </c>
      <c r="O125" t="s">
        <v>192</v>
      </c>
      <c r="P125" t="s"/>
      <c r="Q125" t="s"/>
      <c r="R125" t="s"/>
      <c r="S125" t="s"/>
      <c r="T125" t="s"/>
      <c r="U125" t="s"/>
      <c r="V125" t="s"/>
      <c r="W125" t="s"/>
      <c r="X125" t="s"/>
      <c r="Y125" t="s"/>
      <c r="Z125" t="s"/>
      <c r="AA125" t="s"/>
      <c r="AB125" t="s">
        <v>1716</v>
      </c>
      <c r="AC125" t="s">
        <v>1716</v>
      </c>
      <c r="AD125" t="s">
        <v>149</v>
      </c>
      <c r="AE125" t="s">
        <v>44</v>
      </c>
      <c r="AF125" t="s">
        <v>1717</v>
      </c>
      <c r="AG125" t="s">
        <v>1718</v>
      </c>
      <c r="AH125" t="s">
        <v>493</v>
      </c>
      <c r="AI125" t="s">
        <v>1719</v>
      </c>
      <c r="AJ125" t="s">
        <v>92</v>
      </c>
      <c r="AK125" t="s">
        <v>66</v>
      </c>
    </row>
    <row r="126" spans="1:38">
      <c r="A126" t="s">
        <v>1720</v>
      </c>
      <c r="B126" t="s">
        <v>1721</v>
      </c>
      <c r="C126" t="s">
        <v>1722</v>
      </c>
      <c r="D126" t="s">
        <v>1723</v>
      </c>
      <c r="E126" t="s">
        <v>1724</v>
      </c>
      <c r="F126" t="s">
        <v>396</v>
      </c>
      <c r="G126" t="s">
        <v>72</v>
      </c>
      <c r="H126" t="s">
        <v>51</v>
      </c>
      <c r="I126" t="s">
        <v>1725</v>
      </c>
      <c r="J126" t="s">
        <v>53</v>
      </c>
      <c r="K126" t="s">
        <v>54</v>
      </c>
      <c r="L126" t="s">
        <v>272</v>
      </c>
      <c r="M126" t="s">
        <v>1237</v>
      </c>
      <c r="N126" t="s">
        <v>1726</v>
      </c>
      <c r="O126" t="s">
        <v>86</v>
      </c>
      <c r="P126" t="s"/>
      <c r="Q126" t="s"/>
      <c r="R126" t="s"/>
      <c r="S126" t="s"/>
      <c r="T126" t="s"/>
      <c r="U126" t="s">
        <v>847</v>
      </c>
      <c r="V126" t="s">
        <v>67</v>
      </c>
      <c r="W126" t="s">
        <v>1727</v>
      </c>
      <c r="X126" t="s"/>
      <c r="Y126" t="s"/>
      <c r="Z126" t="s"/>
      <c r="AA126" t="s">
        <v>84</v>
      </c>
      <c r="AB126" t="s">
        <v>1728</v>
      </c>
      <c r="AC126" t="s">
        <v>1729</v>
      </c>
      <c r="AD126" t="s">
        <v>59</v>
      </c>
      <c r="AE126" t="s">
        <v>904</v>
      </c>
      <c r="AF126" t="s">
        <v>1730</v>
      </c>
      <c r="AG126" t="s">
        <v>1731</v>
      </c>
      <c r="AH126" t="s">
        <v>93</v>
      </c>
      <c r="AI126" t="s">
        <v>1732</v>
      </c>
      <c r="AJ126" t="s">
        <v>92</v>
      </c>
      <c r="AK126" t="s">
        <v>66</v>
      </c>
    </row>
    <row r="127" spans="1:38">
      <c r="A127" t="s">
        <v>1733</v>
      </c>
      <c r="B127" t="s">
        <v>1734</v>
      </c>
      <c r="C127" t="s">
        <v>1735</v>
      </c>
      <c r="D127" t="s"/>
      <c r="E127" t="s">
        <v>1736</v>
      </c>
      <c r="F127" t="s">
        <v>49</v>
      </c>
      <c r="G127" t="s">
        <v>1178</v>
      </c>
      <c r="H127" t="s">
        <v>51</v>
      </c>
      <c r="I127" t="s">
        <v>1737</v>
      </c>
      <c r="J127" t="s">
        <v>1293</v>
      </c>
      <c r="K127" t="s">
        <v>54</v>
      </c>
      <c r="L127" t="s">
        <v>782</v>
      </c>
      <c r="M127" t="s">
        <v>782</v>
      </c>
      <c r="N127" t="s">
        <v>1738</v>
      </c>
      <c r="O127" t="s"/>
      <c r="P127" t="s"/>
      <c r="Q127" t="s"/>
      <c r="R127" t="s"/>
      <c r="S127" t="s"/>
      <c r="T127" t="s"/>
      <c r="U127" t="s"/>
      <c r="V127" t="s"/>
      <c r="W127" t="s">
        <v>1739</v>
      </c>
      <c r="X127" t="s"/>
      <c r="Y127" t="s"/>
      <c r="Z127" t="s"/>
      <c r="AA127" t="s"/>
      <c r="AB127" t="s">
        <v>1740</v>
      </c>
      <c r="AC127" t="s">
        <v>1740</v>
      </c>
      <c r="AD127" t="s">
        <v>174</v>
      </c>
      <c r="AE127" t="s">
        <v>44</v>
      </c>
      <c r="AF127" t="s">
        <v>1741</v>
      </c>
      <c r="AG127" t="s">
        <v>241</v>
      </c>
      <c r="AH127" t="s">
        <v>419</v>
      </c>
      <c r="AI127" t="s">
        <v>1742</v>
      </c>
      <c r="AJ127" t="s">
        <v>92</v>
      </c>
      <c r="AK127" t="s">
        <v>66</v>
      </c>
    </row>
    <row r="128" spans="1:38">
      <c r="A128" t="s">
        <v>1743</v>
      </c>
      <c r="B128" t="s">
        <v>1744</v>
      </c>
      <c r="C128" t="s">
        <v>1745</v>
      </c>
      <c r="D128" t="s"/>
      <c r="E128" t="s">
        <v>1746</v>
      </c>
      <c r="F128" t="s"/>
      <c r="G128" t="s">
        <v>50</v>
      </c>
      <c r="H128" t="s">
        <v>51</v>
      </c>
      <c r="I128" t="s"/>
      <c r="J128" t="s"/>
      <c r="K128" t="s">
        <v>555</v>
      </c>
      <c r="L128" t="s">
        <v>932</v>
      </c>
      <c r="M128" t="s">
        <v>932</v>
      </c>
      <c r="N128" t="s">
        <v>1747</v>
      </c>
      <c r="O128" t="s">
        <v>86</v>
      </c>
      <c r="P128" t="s"/>
      <c r="Q128" t="s"/>
      <c r="R128" t="s"/>
      <c r="S128" t="s"/>
      <c r="T128" t="s"/>
      <c r="U128" t="s">
        <v>1748</v>
      </c>
      <c r="V128" t="s">
        <v>67</v>
      </c>
      <c r="W128" t="s"/>
      <c r="X128" t="s"/>
      <c r="Y128" t="s"/>
      <c r="Z128" t="s"/>
      <c r="AA128" t="s">
        <v>84</v>
      </c>
      <c r="AB128" t="s">
        <v>1749</v>
      </c>
      <c r="AC128" t="s">
        <v>1749</v>
      </c>
      <c r="AD128" t="s">
        <v>124</v>
      </c>
      <c r="AE128" t="s">
        <v>297</v>
      </c>
      <c r="AF128" t="s">
        <v>1750</v>
      </c>
      <c r="AG128" t="s">
        <v>1751</v>
      </c>
      <c r="AH128" t="s">
        <v>195</v>
      </c>
      <c r="AI128" t="s">
        <v>1752</v>
      </c>
      <c r="AJ128" t="s">
        <v>92</v>
      </c>
      <c r="AK128" t="s">
        <v>66</v>
      </c>
    </row>
    <row customHeight="1" ht="409" r="129" s="26" spans="1:38">
      <c r="A129" t="s">
        <v>1753</v>
      </c>
      <c r="B129" t="s">
        <v>1754</v>
      </c>
      <c r="C129" t="s">
        <v>1755</v>
      </c>
      <c r="D129" t="s"/>
      <c r="E129" s="1" t="s">
        <v>1756</v>
      </c>
      <c r="F129" t="s">
        <v>1757</v>
      </c>
      <c r="G129" t="s">
        <v>72</v>
      </c>
      <c r="H129" t="s">
        <v>51</v>
      </c>
      <c r="I129" t="s">
        <v>1758</v>
      </c>
      <c r="J129" t="s">
        <v>1759</v>
      </c>
      <c r="K129" t="s">
        <v>54</v>
      </c>
      <c r="L129" t="s">
        <v>355</v>
      </c>
      <c r="M129" t="s">
        <v>985</v>
      </c>
      <c r="N129" t="s">
        <v>986</v>
      </c>
      <c r="O129" t="s">
        <v>174</v>
      </c>
      <c r="P129" t="s"/>
      <c r="Q129" t="s"/>
      <c r="R129" t="s"/>
      <c r="S129" t="s"/>
      <c r="T129" t="s"/>
      <c r="U129" t="s">
        <v>1760</v>
      </c>
      <c r="V129" t="s">
        <v>67</v>
      </c>
      <c r="W129" t="s">
        <v>1761</v>
      </c>
      <c r="X129" t="s"/>
      <c r="Y129" t="s"/>
      <c r="Z129" t="s"/>
      <c r="AA129" t="s">
        <v>84</v>
      </c>
      <c r="AB129" t="s">
        <v>1762</v>
      </c>
      <c r="AC129" t="s">
        <v>1762</v>
      </c>
      <c r="AD129" t="s">
        <v>59</v>
      </c>
      <c r="AE129" t="s">
        <v>44</v>
      </c>
      <c r="AF129" t="s">
        <v>1763</v>
      </c>
      <c r="AG129" t="s">
        <v>1764</v>
      </c>
      <c r="AH129" t="s">
        <v>151</v>
      </c>
      <c r="AI129" t="s">
        <v>1765</v>
      </c>
      <c r="AJ129" t="s">
        <v>92</v>
      </c>
      <c r="AK129" t="s">
        <v>66</v>
      </c>
    </row>
    <row r="130" spans="1:38">
      <c r="A130" t="s">
        <v>1766</v>
      </c>
      <c r="B130" t="s">
        <v>1767</v>
      </c>
      <c r="C130" t="s">
        <v>1768</v>
      </c>
      <c r="D130" t="s">
        <v>1769</v>
      </c>
      <c r="E130" t="s">
        <v>1770</v>
      </c>
      <c r="F130" t="s">
        <v>49</v>
      </c>
      <c r="G130" t="s">
        <v>50</v>
      </c>
      <c r="H130" t="s">
        <v>51</v>
      </c>
      <c r="I130" t="s">
        <v>1771</v>
      </c>
      <c r="J130" t="s">
        <v>485</v>
      </c>
      <c r="K130" t="s">
        <v>54</v>
      </c>
      <c r="L130" t="s">
        <v>55</v>
      </c>
      <c r="M130" t="s">
        <v>56</v>
      </c>
      <c r="N130" t="s">
        <v>1772</v>
      </c>
      <c r="O130" t="s"/>
      <c r="P130" t="s"/>
      <c r="Q130" t="s">
        <v>44</v>
      </c>
      <c r="R130" t="s"/>
      <c r="S130" t="s"/>
      <c r="T130" t="s"/>
      <c r="U130" t="s"/>
      <c r="V130" t="s"/>
      <c r="W130" t="s"/>
      <c r="X130" t="s"/>
      <c r="Y130" t="s"/>
      <c r="Z130" t="s"/>
      <c r="AA130" t="s"/>
      <c r="AB130" t="s">
        <v>1773</v>
      </c>
      <c r="AC130" t="s">
        <v>1773</v>
      </c>
      <c r="AD130" t="s">
        <v>110</v>
      </c>
      <c r="AE130" t="s">
        <v>1254</v>
      </c>
      <c r="AF130" t="s">
        <v>1774</v>
      </c>
      <c r="AG130" t="s">
        <v>1775</v>
      </c>
      <c r="AH130" t="s">
        <v>63</v>
      </c>
      <c r="AI130" t="s">
        <v>1776</v>
      </c>
      <c r="AJ130" t="s">
        <v>1777</v>
      </c>
      <c r="AK130" t="s">
        <v>66</v>
      </c>
    </row>
    <row r="131" spans="1:38">
      <c r="A131" t="s">
        <v>1778</v>
      </c>
      <c r="B131" t="s">
        <v>1779</v>
      </c>
      <c r="C131" t="s">
        <v>1780</v>
      </c>
      <c r="D131" t="s">
        <v>1781</v>
      </c>
      <c r="E131" t="s">
        <v>1782</v>
      </c>
      <c r="F131" t="s">
        <v>49</v>
      </c>
      <c r="G131" t="s">
        <v>50</v>
      </c>
      <c r="H131" t="s">
        <v>51</v>
      </c>
      <c r="I131" t="s">
        <v>1783</v>
      </c>
      <c r="J131" t="s"/>
      <c r="K131" t="s">
        <v>1784</v>
      </c>
      <c r="L131" t="s">
        <v>582</v>
      </c>
      <c r="M131" t="s">
        <v>871</v>
      </c>
      <c r="N131" t="s">
        <v>872</v>
      </c>
      <c r="O131" t="s">
        <v>192</v>
      </c>
      <c r="P131" t="s"/>
      <c r="Q131" t="s"/>
      <c r="R131" t="s"/>
      <c r="S131" t="s"/>
      <c r="T131" t="s"/>
      <c r="U131" t="s"/>
      <c r="V131" t="s"/>
      <c r="W131" t="s"/>
      <c r="X131" t="s"/>
      <c r="Y131" t="s"/>
      <c r="Z131" t="s"/>
      <c r="AA131" t="s"/>
      <c r="AB131" t="s">
        <v>1785</v>
      </c>
      <c r="AC131" t="s">
        <v>1785</v>
      </c>
      <c r="AD131" t="s">
        <v>93</v>
      </c>
      <c r="AE131" t="s">
        <v>44</v>
      </c>
      <c r="AF131" t="s">
        <v>1786</v>
      </c>
      <c r="AG131" t="s">
        <v>44</v>
      </c>
      <c r="AH131" t="s">
        <v>67</v>
      </c>
      <c r="AI131" t="s">
        <v>1787</v>
      </c>
      <c r="AJ131" t="s">
        <v>92</v>
      </c>
      <c r="AK131" t="s">
        <v>66</v>
      </c>
    </row>
    <row r="132" spans="1:38">
      <c r="A132" t="s">
        <v>1788</v>
      </c>
      <c r="B132" t="s">
        <v>1789</v>
      </c>
      <c r="C132" t="s">
        <v>1790</v>
      </c>
      <c r="D132" t="s">
        <v>1791</v>
      </c>
      <c r="E132" t="s">
        <v>1792</v>
      </c>
      <c r="F132" t="s"/>
      <c r="G132" t="s">
        <v>50</v>
      </c>
      <c r="H132" t="s">
        <v>51</v>
      </c>
      <c r="I132" t="s"/>
      <c r="J132" t="s"/>
      <c r="K132" t="s"/>
      <c r="L132" t="s">
        <v>156</v>
      </c>
      <c r="M132" t="s">
        <v>157</v>
      </c>
      <c r="N132" t="s">
        <v>158</v>
      </c>
      <c r="O132" t="s"/>
      <c r="P132" t="s"/>
      <c r="Q132" t="s">
        <v>44</v>
      </c>
      <c r="R132" t="s"/>
      <c r="S132" t="s"/>
      <c r="T132" t="s"/>
      <c r="U132" t="s"/>
      <c r="V132" t="s"/>
      <c r="W132" t="s"/>
      <c r="X132" t="s"/>
      <c r="Y132" t="s"/>
      <c r="Z132" t="s"/>
      <c r="AA132" t="s"/>
      <c r="AB132" t="s">
        <v>1793</v>
      </c>
      <c r="AC132" t="s">
        <v>1793</v>
      </c>
      <c r="AD132" t="s">
        <v>192</v>
      </c>
      <c r="AE132" t="s">
        <v>310</v>
      </c>
      <c r="AF132" t="s">
        <v>1794</v>
      </c>
      <c r="AG132" t="s">
        <v>1795</v>
      </c>
      <c r="AH132" t="s">
        <v>406</v>
      </c>
      <c r="AI132" t="s">
        <v>1796</v>
      </c>
      <c r="AJ132" t="s">
        <v>1797</v>
      </c>
      <c r="AK132" t="s">
        <v>66</v>
      </c>
    </row>
    <row r="133" spans="1:38">
      <c r="A133" t="s">
        <v>1798</v>
      </c>
      <c r="B133" t="s">
        <v>1799</v>
      </c>
      <c r="C133" t="s">
        <v>1800</v>
      </c>
      <c r="D133" t="s">
        <v>1801</v>
      </c>
      <c r="E133" t="s">
        <v>1802</v>
      </c>
      <c r="F133" t="s">
        <v>134</v>
      </c>
      <c r="G133" t="s">
        <v>50</v>
      </c>
      <c r="H133" t="s">
        <v>234</v>
      </c>
      <c r="I133" t="s">
        <v>1803</v>
      </c>
      <c r="J133" t="s"/>
      <c r="K133" t="s">
        <v>859</v>
      </c>
      <c r="L133" t="s">
        <v>1701</v>
      </c>
      <c r="M133" t="s">
        <v>1701</v>
      </c>
      <c r="N133" t="s">
        <v>1804</v>
      </c>
      <c r="O133" t="s">
        <v>79</v>
      </c>
      <c r="P133" t="s"/>
      <c r="Q133" t="s">
        <v>59</v>
      </c>
      <c r="R133" t="s">
        <v>1805</v>
      </c>
      <c r="S133" t="s"/>
      <c r="T133" t="s"/>
      <c r="U133" t="s"/>
      <c r="V133" t="s"/>
      <c r="W133" t="s"/>
      <c r="X133" t="s"/>
      <c r="Y133" t="s"/>
      <c r="Z133" t="s">
        <v>1806</v>
      </c>
      <c r="AA133" t="s"/>
      <c r="AB133" t="s">
        <v>1807</v>
      </c>
      <c r="AC133" t="s">
        <v>1808</v>
      </c>
      <c r="AD133" t="s">
        <v>110</v>
      </c>
      <c r="AE133" t="s">
        <v>1254</v>
      </c>
      <c r="AF133" t="s">
        <v>1809</v>
      </c>
      <c r="AG133" t="s">
        <v>1810</v>
      </c>
      <c r="AH133" t="s">
        <v>59</v>
      </c>
      <c r="AI133" t="s">
        <v>1811</v>
      </c>
      <c r="AJ133" t="s">
        <v>92</v>
      </c>
      <c r="AK133" t="s">
        <v>66</v>
      </c>
    </row>
    <row r="134" spans="1:38">
      <c r="A134" t="s">
        <v>1812</v>
      </c>
      <c r="B134" t="s">
        <v>1813</v>
      </c>
      <c r="C134" t="s">
        <v>1814</v>
      </c>
      <c r="D134" t="s">
        <v>1815</v>
      </c>
      <c r="E134" t="s">
        <v>1816</v>
      </c>
      <c r="F134" t="s">
        <v>292</v>
      </c>
      <c r="G134" t="s">
        <v>50</v>
      </c>
      <c r="H134" t="s">
        <v>51</v>
      </c>
      <c r="I134" t="s">
        <v>1817</v>
      </c>
      <c r="J134" t="s">
        <v>1818</v>
      </c>
      <c r="K134" t="s">
        <v>354</v>
      </c>
      <c r="L134" t="s">
        <v>526</v>
      </c>
      <c r="M134" t="s">
        <v>527</v>
      </c>
      <c r="N134" t="s">
        <v>1819</v>
      </c>
      <c r="O134" t="s">
        <v>86</v>
      </c>
      <c r="P134" t="s">
        <v>1820</v>
      </c>
      <c r="Q134" t="s">
        <v>67</v>
      </c>
      <c r="R134" t="s">
        <v>1821</v>
      </c>
      <c r="S134" t="s"/>
      <c r="T134" t="s"/>
      <c r="U134" t="s"/>
      <c r="V134" t="s"/>
      <c r="W134" t="s"/>
      <c r="X134" t="s"/>
      <c r="Y134" t="s"/>
      <c r="Z134" t="s"/>
      <c r="AA134" t="s"/>
      <c r="AB134" t="s">
        <v>1822</v>
      </c>
      <c r="AC134" t="s">
        <v>1823</v>
      </c>
      <c r="AD134" t="s">
        <v>93</v>
      </c>
      <c r="AE134" t="s">
        <v>44</v>
      </c>
      <c r="AF134" t="s">
        <v>1824</v>
      </c>
      <c r="AG134" t="s">
        <v>1825</v>
      </c>
      <c r="AH134" t="s">
        <v>44</v>
      </c>
      <c r="AI134" t="s">
        <v>1826</v>
      </c>
      <c r="AJ134" t="s">
        <v>92</v>
      </c>
      <c r="AK134" t="s">
        <v>66</v>
      </c>
    </row>
    <row r="135" spans="1:38">
      <c r="A135" t="s">
        <v>1827</v>
      </c>
      <c r="B135" t="s">
        <v>1828</v>
      </c>
      <c r="C135" t="s">
        <v>1829</v>
      </c>
      <c r="D135" t="s">
        <v>1830</v>
      </c>
      <c r="E135" t="s">
        <v>1831</v>
      </c>
      <c r="F135" t="s">
        <v>233</v>
      </c>
      <c r="G135" t="s">
        <v>50</v>
      </c>
      <c r="H135" t="s">
        <v>51</v>
      </c>
      <c r="I135" t="s">
        <v>1832</v>
      </c>
      <c r="J135" t="s">
        <v>425</v>
      </c>
      <c r="K135" t="s">
        <v>54</v>
      </c>
      <c r="L135" t="s">
        <v>238</v>
      </c>
      <c r="M135" t="s">
        <v>660</v>
      </c>
      <c r="N135" t="s">
        <v>1833</v>
      </c>
      <c r="O135" t="s">
        <v>103</v>
      </c>
      <c r="P135" t="s"/>
      <c r="Q135" t="s">
        <v>67</v>
      </c>
      <c r="R135" t="s"/>
      <c r="S135" t="s"/>
      <c r="T135" t="s"/>
      <c r="U135" t="s"/>
      <c r="V135" t="s"/>
      <c r="W135" t="s"/>
      <c r="X135" t="s"/>
      <c r="Y135" t="s"/>
      <c r="Z135" t="s"/>
      <c r="AA135" t="s"/>
      <c r="AB135" t="s">
        <v>1834</v>
      </c>
      <c r="AC135" t="s">
        <v>1835</v>
      </c>
      <c r="AD135" t="s">
        <v>142</v>
      </c>
      <c r="AE135" t="s">
        <v>44</v>
      </c>
      <c r="AF135" t="s">
        <v>1836</v>
      </c>
      <c r="AG135" t="s">
        <v>1837</v>
      </c>
      <c r="AH135" t="s">
        <v>447</v>
      </c>
      <c r="AI135" t="s">
        <v>1838</v>
      </c>
      <c r="AJ135" t="s">
        <v>92</v>
      </c>
      <c r="AK135" t="s">
        <v>66</v>
      </c>
    </row>
    <row customHeight="1" ht="409" r="136" s="26" spans="1:38">
      <c r="A136" t="s">
        <v>1839</v>
      </c>
      <c r="B136" t="s">
        <v>1840</v>
      </c>
      <c r="C136" t="s">
        <v>1841</v>
      </c>
      <c r="D136" t="s">
        <v>1842</v>
      </c>
      <c r="E136" s="1" t="s">
        <v>1843</v>
      </c>
      <c r="F136" t="s">
        <v>49</v>
      </c>
      <c r="G136" t="s">
        <v>50</v>
      </c>
      <c r="H136" t="s">
        <v>51</v>
      </c>
      <c r="I136" t="s"/>
      <c r="J136" t="s"/>
      <c r="K136" t="s"/>
      <c r="L136" t="s">
        <v>219</v>
      </c>
      <c r="M136" t="s">
        <v>220</v>
      </c>
      <c r="N136" t="s">
        <v>221</v>
      </c>
      <c r="O136" t="s"/>
      <c r="P136" t="s"/>
      <c r="Q136" t="s">
        <v>44</v>
      </c>
      <c r="R136" t="s"/>
      <c r="S136" t="s"/>
      <c r="T136" t="s"/>
      <c r="U136" t="s"/>
      <c r="V136" t="s"/>
      <c r="W136" t="s"/>
      <c r="X136" t="s"/>
      <c r="Y136" t="s"/>
      <c r="Z136" t="s"/>
      <c r="AA136" t="s"/>
      <c r="AB136" t="s">
        <v>1844</v>
      </c>
      <c r="AC136" t="s">
        <v>1845</v>
      </c>
      <c r="AD136" t="s">
        <v>93</v>
      </c>
      <c r="AE136" t="s">
        <v>44</v>
      </c>
      <c r="AF136" t="s">
        <v>1846</v>
      </c>
      <c r="AG136" t="s">
        <v>44</v>
      </c>
      <c r="AH136" t="s">
        <v>67</v>
      </c>
      <c r="AI136" t="s">
        <v>1847</v>
      </c>
      <c r="AJ136" t="s">
        <v>1848</v>
      </c>
      <c r="AK136" t="s">
        <v>1849</v>
      </c>
    </row>
    <row r="137" spans="1:38">
      <c r="A137" t="s">
        <v>1850</v>
      </c>
      <c r="B137" t="s">
        <v>1851</v>
      </c>
      <c r="C137" t="s">
        <v>1852</v>
      </c>
      <c r="D137" t="s">
        <v>1853</v>
      </c>
      <c r="E137" t="s">
        <v>1854</v>
      </c>
      <c r="F137" t="s"/>
      <c r="G137" t="s">
        <v>1178</v>
      </c>
      <c r="H137" t="s">
        <v>51</v>
      </c>
      <c r="I137" t="s"/>
      <c r="J137" t="s"/>
      <c r="K137" t="s"/>
      <c r="L137" t="s">
        <v>932</v>
      </c>
      <c r="M137" t="s">
        <v>932</v>
      </c>
      <c r="N137" t="s">
        <v>1747</v>
      </c>
      <c r="O137" t="s"/>
      <c r="P137" t="s"/>
      <c r="Q137" t="s">
        <v>44</v>
      </c>
      <c r="R137" t="s"/>
      <c r="S137" t="s"/>
      <c r="T137" t="s"/>
      <c r="U137" t="s"/>
      <c r="V137" t="s">
        <v>67</v>
      </c>
      <c r="W137" t="s"/>
      <c r="X137" t="s"/>
      <c r="Y137" t="s"/>
      <c r="Z137" t="s"/>
      <c r="AA137" t="s">
        <v>84</v>
      </c>
      <c r="AB137" t="s">
        <v>1855</v>
      </c>
      <c r="AC137" t="s">
        <v>1855</v>
      </c>
      <c r="AD137" t="s">
        <v>142</v>
      </c>
      <c r="AE137" t="s">
        <v>44</v>
      </c>
      <c r="AF137" t="s">
        <v>1856</v>
      </c>
      <c r="AG137" t="s">
        <v>1857</v>
      </c>
      <c r="AH137" t="s">
        <v>162</v>
      </c>
      <c r="AI137" t="s">
        <v>1858</v>
      </c>
      <c r="AJ137" t="s">
        <v>1859</v>
      </c>
      <c r="AK137" t="s">
        <v>66</v>
      </c>
    </row>
    <row r="138" spans="1:38">
      <c r="A138" t="s">
        <v>1860</v>
      </c>
      <c r="B138" t="s">
        <v>1861</v>
      </c>
      <c r="C138" t="s">
        <v>1862</v>
      </c>
      <c r="D138" t="s">
        <v>1863</v>
      </c>
      <c r="E138" t="s">
        <v>1864</v>
      </c>
      <c r="F138" t="s">
        <v>396</v>
      </c>
      <c r="G138" t="s">
        <v>50</v>
      </c>
      <c r="H138" t="s">
        <v>51</v>
      </c>
      <c r="I138" t="s">
        <v>1865</v>
      </c>
      <c r="J138" t="s">
        <v>53</v>
      </c>
      <c r="K138" t="s">
        <v>54</v>
      </c>
      <c r="L138" t="s">
        <v>411</v>
      </c>
      <c r="M138" t="s">
        <v>1866</v>
      </c>
      <c r="N138" t="s">
        <v>1867</v>
      </c>
      <c r="O138" t="s">
        <v>192</v>
      </c>
      <c r="P138" t="s">
        <v>1868</v>
      </c>
      <c r="Q138" t="s">
        <v>112</v>
      </c>
      <c r="R138" t="s"/>
      <c r="S138" t="s"/>
      <c r="T138" t="s"/>
      <c r="U138" t="s"/>
      <c r="V138" t="s"/>
      <c r="W138" t="s"/>
      <c r="X138" t="s"/>
      <c r="Y138" t="s"/>
      <c r="Z138" t="s">
        <v>1869</v>
      </c>
      <c r="AA138" t="s"/>
      <c r="AB138" t="s">
        <v>1870</v>
      </c>
      <c r="AC138" t="s">
        <v>1871</v>
      </c>
      <c r="AD138" t="s">
        <v>93</v>
      </c>
      <c r="AE138" t="s">
        <v>44</v>
      </c>
      <c r="AF138" t="s">
        <v>1872</v>
      </c>
      <c r="AG138" t="s">
        <v>44</v>
      </c>
      <c r="AH138" t="s">
        <v>67</v>
      </c>
      <c r="AI138" t="s">
        <v>1873</v>
      </c>
      <c r="AJ138" t="s">
        <v>92</v>
      </c>
      <c r="AK138" t="s">
        <v>66</v>
      </c>
    </row>
    <row r="139" spans="1:38">
      <c r="A139" t="s">
        <v>1874</v>
      </c>
      <c r="B139" t="s">
        <v>1875</v>
      </c>
      <c r="C139" t="s">
        <v>1876</v>
      </c>
      <c r="D139" t="s">
        <v>1877</v>
      </c>
      <c r="E139" t="s">
        <v>1878</v>
      </c>
      <c r="F139" t="s">
        <v>233</v>
      </c>
      <c r="G139" t="s">
        <v>50</v>
      </c>
      <c r="H139" t="s">
        <v>51</v>
      </c>
      <c r="I139" t="s">
        <v>1879</v>
      </c>
      <c r="J139" t="s">
        <v>1127</v>
      </c>
      <c r="K139" t="s">
        <v>54</v>
      </c>
      <c r="L139" t="s">
        <v>1880</v>
      </c>
      <c r="M139" t="s">
        <v>1881</v>
      </c>
      <c r="N139" t="s">
        <v>1882</v>
      </c>
      <c r="O139" t="s">
        <v>192</v>
      </c>
      <c r="P139" t="s">
        <v>1883</v>
      </c>
      <c r="Q139" t="s">
        <v>112</v>
      </c>
      <c r="R139" t="s">
        <v>1884</v>
      </c>
      <c r="S139" t="s"/>
      <c r="T139" t="s"/>
      <c r="U139" t="s"/>
      <c r="V139" t="s"/>
      <c r="W139" t="s"/>
      <c r="X139" t="s"/>
      <c r="Y139" t="s"/>
      <c r="Z139" t="s"/>
      <c r="AA139" t="s"/>
      <c r="AB139" t="s">
        <v>1885</v>
      </c>
      <c r="AC139" t="s">
        <v>1886</v>
      </c>
      <c r="AD139" t="s">
        <v>174</v>
      </c>
      <c r="AE139" t="s">
        <v>1105</v>
      </c>
      <c r="AF139" t="s">
        <v>1887</v>
      </c>
      <c r="AG139" t="s">
        <v>1888</v>
      </c>
      <c r="AH139" t="s">
        <v>86</v>
      </c>
      <c r="AI139" t="s">
        <v>1889</v>
      </c>
      <c r="AJ139" t="s">
        <v>92</v>
      </c>
      <c r="AK139" t="s">
        <v>66</v>
      </c>
    </row>
    <row r="140" spans="1:38">
      <c r="A140" t="s">
        <v>1890</v>
      </c>
      <c r="B140" t="s">
        <v>1891</v>
      </c>
      <c r="C140" t="s">
        <v>1892</v>
      </c>
      <c r="D140" t="s">
        <v>1893</v>
      </c>
      <c r="E140" t="s">
        <v>1894</v>
      </c>
      <c r="F140" t="s">
        <v>1895</v>
      </c>
      <c r="G140" t="s">
        <v>50</v>
      </c>
      <c r="H140" t="s">
        <v>234</v>
      </c>
      <c r="I140" t="s">
        <v>1395</v>
      </c>
      <c r="J140" t="s"/>
      <c r="K140" t="s">
        <v>1395</v>
      </c>
      <c r="L140" t="s">
        <v>189</v>
      </c>
      <c r="M140" t="s">
        <v>190</v>
      </c>
      <c r="N140" t="s">
        <v>191</v>
      </c>
      <c r="O140" t="s">
        <v>939</v>
      </c>
      <c r="P140" t="s"/>
      <c r="Q140" t="s"/>
      <c r="R140" t="s"/>
      <c r="S140" t="s">
        <v>1896</v>
      </c>
      <c r="T140" t="s">
        <v>67</v>
      </c>
      <c r="U140" t="s"/>
      <c r="V140" t="s"/>
      <c r="W140" t="s"/>
      <c r="X140" t="s">
        <v>1897</v>
      </c>
      <c r="Y140" t="s">
        <v>67</v>
      </c>
      <c r="Z140" t="s">
        <v>1898</v>
      </c>
      <c r="AA140" t="s">
        <v>772</v>
      </c>
      <c r="AB140" t="s">
        <v>1899</v>
      </c>
      <c r="AC140" t="s">
        <v>1899</v>
      </c>
      <c r="AD140" t="s">
        <v>86</v>
      </c>
      <c r="AE140" t="s">
        <v>342</v>
      </c>
      <c r="AF140" t="s">
        <v>1900</v>
      </c>
      <c r="AG140" t="s">
        <v>1901</v>
      </c>
      <c r="AH140" t="s">
        <v>192</v>
      </c>
      <c r="AI140" t="s">
        <v>1902</v>
      </c>
      <c r="AJ140" t="s">
        <v>92</v>
      </c>
      <c r="AK140" t="s">
        <v>66</v>
      </c>
    </row>
    <row r="141" spans="1:38">
      <c r="A141" t="s">
        <v>1903</v>
      </c>
      <c r="B141" t="s">
        <v>1904</v>
      </c>
      <c r="C141" t="s">
        <v>1905</v>
      </c>
      <c r="D141" t="s">
        <v>1906</v>
      </c>
      <c r="E141" t="s">
        <v>1907</v>
      </c>
      <c r="F141" t="s">
        <v>49</v>
      </c>
      <c r="G141" t="s">
        <v>50</v>
      </c>
      <c r="H141" t="s">
        <v>51</v>
      </c>
      <c r="I141" t="s">
        <v>1908</v>
      </c>
      <c r="J141" t="s">
        <v>1909</v>
      </c>
      <c r="K141" t="s">
        <v>54</v>
      </c>
      <c r="L141" t="s">
        <v>156</v>
      </c>
      <c r="M141" t="s">
        <v>157</v>
      </c>
      <c r="N141" t="s">
        <v>158</v>
      </c>
      <c r="O141" t="s"/>
      <c r="P141" t="s"/>
      <c r="Q141" t="s">
        <v>44</v>
      </c>
      <c r="R141" t="s"/>
      <c r="S141" t="s"/>
      <c r="T141" t="s"/>
      <c r="U141" t="s"/>
      <c r="V141" t="s"/>
      <c r="W141" t="s"/>
      <c r="X141" t="s"/>
      <c r="Y141" t="s"/>
      <c r="Z141" t="s"/>
      <c r="AA141" t="s"/>
      <c r="AB141" t="s">
        <v>1910</v>
      </c>
      <c r="AC141" t="s">
        <v>1910</v>
      </c>
      <c r="AD141" t="s">
        <v>174</v>
      </c>
      <c r="AE141" t="s">
        <v>387</v>
      </c>
      <c r="AF141" t="s">
        <v>1911</v>
      </c>
      <c r="AG141" t="s">
        <v>1912</v>
      </c>
      <c r="AH141" t="s">
        <v>195</v>
      </c>
      <c r="AI141" t="s">
        <v>1913</v>
      </c>
      <c r="AJ141" t="s">
        <v>1914</v>
      </c>
      <c r="AK141" t="s">
        <v>1849</v>
      </c>
    </row>
    <row r="142" spans="1:38">
      <c r="A142" t="s">
        <v>1915</v>
      </c>
      <c r="B142" t="s">
        <v>1916</v>
      </c>
      <c r="C142" t="s">
        <v>1917</v>
      </c>
      <c r="D142" t="s">
        <v>1918</v>
      </c>
      <c r="E142" t="s">
        <v>1919</v>
      </c>
      <c r="F142" t="s">
        <v>438</v>
      </c>
      <c r="G142" t="s">
        <v>50</v>
      </c>
      <c r="H142" t="s">
        <v>51</v>
      </c>
      <c r="I142" t="s">
        <v>1920</v>
      </c>
      <c r="J142" t="s">
        <v>1921</v>
      </c>
      <c r="K142" t="s">
        <v>525</v>
      </c>
      <c r="L142" t="s">
        <v>582</v>
      </c>
      <c r="M142" t="s">
        <v>871</v>
      </c>
      <c r="N142" t="s">
        <v>1922</v>
      </c>
      <c r="O142" t="s">
        <v>79</v>
      </c>
      <c r="P142" t="s"/>
      <c r="Q142" t="s"/>
      <c r="R142" t="s"/>
      <c r="S142" t="s"/>
      <c r="T142" t="s"/>
      <c r="U142" t="s"/>
      <c r="V142" t="s"/>
      <c r="W142" t="s"/>
      <c r="X142" t="s"/>
      <c r="Y142" t="s"/>
      <c r="Z142" t="s"/>
      <c r="AA142" t="s"/>
      <c r="AB142" t="s">
        <v>1923</v>
      </c>
      <c r="AC142" t="s">
        <v>1923</v>
      </c>
      <c r="AD142" t="s">
        <v>209</v>
      </c>
      <c r="AE142" t="s">
        <v>44</v>
      </c>
      <c r="AF142" t="s">
        <v>1924</v>
      </c>
      <c r="AG142" t="s">
        <v>1925</v>
      </c>
      <c r="AH142" t="s">
        <v>433</v>
      </c>
      <c r="AI142" t="s">
        <v>1926</v>
      </c>
      <c r="AJ142" t="s">
        <v>92</v>
      </c>
      <c r="AK142" t="s">
        <v>66</v>
      </c>
    </row>
    <row r="143" spans="1:38">
      <c r="A143" t="s">
        <v>1927</v>
      </c>
      <c r="B143" t="s">
        <v>1928</v>
      </c>
      <c r="C143" t="s">
        <v>1929</v>
      </c>
      <c r="D143" t="s">
        <v>1930</v>
      </c>
      <c r="E143" t="s">
        <v>1931</v>
      </c>
      <c r="F143" t="s">
        <v>255</v>
      </c>
      <c r="G143" t="s">
        <v>50</v>
      </c>
      <c r="H143" t="s">
        <v>51</v>
      </c>
      <c r="I143" t="s">
        <v>1932</v>
      </c>
      <c r="J143" t="s">
        <v>1933</v>
      </c>
      <c r="K143" t="s">
        <v>54</v>
      </c>
      <c r="L143" t="s">
        <v>843</v>
      </c>
      <c r="M143" t="s">
        <v>844</v>
      </c>
      <c r="N143" t="s">
        <v>1128</v>
      </c>
      <c r="O143" t="s">
        <v>241</v>
      </c>
      <c r="P143" t="s">
        <v>1934</v>
      </c>
      <c r="Q143" t="s">
        <v>93</v>
      </c>
      <c r="R143" t="s">
        <v>1935</v>
      </c>
      <c r="S143" t="s"/>
      <c r="T143" t="s"/>
      <c r="U143" t="s"/>
      <c r="V143" t="s"/>
      <c r="W143" t="s"/>
      <c r="X143" t="s"/>
      <c r="Y143" t="s"/>
      <c r="Z143" t="s"/>
      <c r="AA143" t="s"/>
      <c r="AB143" t="s">
        <v>1936</v>
      </c>
      <c r="AC143" t="s">
        <v>1937</v>
      </c>
      <c r="AD143" t="s">
        <v>142</v>
      </c>
      <c r="AE143" t="s">
        <v>1938</v>
      </c>
      <c r="AF143" t="s">
        <v>1939</v>
      </c>
      <c r="AG143" t="s">
        <v>1940</v>
      </c>
      <c r="AH143" t="s">
        <v>301</v>
      </c>
      <c r="AI143" t="s">
        <v>1941</v>
      </c>
      <c r="AJ143" t="s">
        <v>92</v>
      </c>
      <c r="AK143" t="s">
        <v>66</v>
      </c>
    </row>
    <row r="144" spans="1:38">
      <c r="A144" t="s">
        <v>1942</v>
      </c>
      <c r="B144" t="s">
        <v>1943</v>
      </c>
      <c r="C144" t="s">
        <v>1944</v>
      </c>
      <c r="D144" t="s">
        <v>1945</v>
      </c>
      <c r="E144" t="s">
        <v>1946</v>
      </c>
      <c r="F144" t="s">
        <v>98</v>
      </c>
      <c r="G144" t="s">
        <v>50</v>
      </c>
      <c r="H144" t="s">
        <v>51</v>
      </c>
      <c r="I144" t="s">
        <v>1947</v>
      </c>
      <c r="J144" t="s">
        <v>99</v>
      </c>
      <c r="K144" t="s">
        <v>54</v>
      </c>
      <c r="L144" t="s">
        <v>238</v>
      </c>
      <c r="M144" t="s">
        <v>239</v>
      </c>
      <c r="N144" t="s">
        <v>1948</v>
      </c>
      <c r="O144" t="s"/>
      <c r="P144" t="s">
        <v>1521</v>
      </c>
      <c r="Q144" t="s">
        <v>67</v>
      </c>
      <c r="R144" t="s"/>
      <c r="S144" t="s"/>
      <c r="T144" t="s"/>
      <c r="U144" t="s"/>
      <c r="V144" t="s"/>
      <c r="W144" t="s"/>
      <c r="X144" t="s"/>
      <c r="Y144" t="s"/>
      <c r="Z144" t="s"/>
      <c r="AA144" t="s"/>
      <c r="AB144" t="s">
        <v>1949</v>
      </c>
      <c r="AC144" t="s">
        <v>1949</v>
      </c>
      <c r="AD144" t="s">
        <v>124</v>
      </c>
      <c r="AE144" t="s">
        <v>44</v>
      </c>
      <c r="AF144" t="s">
        <v>1950</v>
      </c>
      <c r="AG144" t="s">
        <v>1951</v>
      </c>
      <c r="AH144" t="s">
        <v>345</v>
      </c>
      <c r="AI144" t="s">
        <v>1952</v>
      </c>
      <c r="AJ144" t="s">
        <v>1953</v>
      </c>
      <c r="AK144" t="s">
        <v>66</v>
      </c>
    </row>
    <row r="145" spans="1:38">
      <c r="A145" t="s">
        <v>1954</v>
      </c>
      <c r="B145" t="s">
        <v>1955</v>
      </c>
      <c r="C145" t="s">
        <v>1956</v>
      </c>
      <c r="D145" t="s">
        <v>1957</v>
      </c>
      <c r="E145" t="s">
        <v>1958</v>
      </c>
      <c r="F145" t="s">
        <v>49</v>
      </c>
      <c r="G145" t="s">
        <v>50</v>
      </c>
      <c r="H145" t="s">
        <v>51</v>
      </c>
      <c r="I145" t="s">
        <v>1249</v>
      </c>
      <c r="J145" t="s">
        <v>1250</v>
      </c>
      <c r="K145" t="s">
        <v>525</v>
      </c>
      <c r="L145" t="s">
        <v>219</v>
      </c>
      <c r="M145" t="s">
        <v>220</v>
      </c>
      <c r="N145" t="s">
        <v>221</v>
      </c>
      <c r="O145" t="s">
        <v>174</v>
      </c>
      <c r="P145" t="s">
        <v>1959</v>
      </c>
      <c r="Q145" t="s">
        <v>93</v>
      </c>
      <c r="R145" t="s">
        <v>1960</v>
      </c>
      <c r="S145" t="s"/>
      <c r="T145" t="s"/>
      <c r="U145" t="s"/>
      <c r="V145" t="s"/>
      <c r="W145" t="s"/>
      <c r="X145" t="s"/>
      <c r="Y145" t="s"/>
      <c r="Z145" t="s"/>
      <c r="AA145" t="s"/>
      <c r="AB145" t="s">
        <v>1961</v>
      </c>
      <c r="AC145" t="s">
        <v>1962</v>
      </c>
      <c r="AD145" t="s">
        <v>59</v>
      </c>
      <c r="AE145" t="s">
        <v>107</v>
      </c>
      <c r="AF145" t="s">
        <v>1963</v>
      </c>
      <c r="AG145" t="s">
        <v>1964</v>
      </c>
      <c r="AH145" t="s">
        <v>63</v>
      </c>
      <c r="AI145" t="s">
        <v>1965</v>
      </c>
      <c r="AJ145" t="s">
        <v>92</v>
      </c>
      <c r="AK145" t="s">
        <v>1849</v>
      </c>
    </row>
    <row r="146" spans="1:38">
      <c r="A146" t="s">
        <v>1966</v>
      </c>
      <c r="B146" t="s">
        <v>1967</v>
      </c>
      <c r="C146" t="s">
        <v>1968</v>
      </c>
      <c r="D146" t="s"/>
      <c r="E146" t="s">
        <v>1969</v>
      </c>
      <c r="F146" t="s">
        <v>1970</v>
      </c>
      <c r="G146" t="s">
        <v>1178</v>
      </c>
      <c r="H146" t="s">
        <v>234</v>
      </c>
      <c r="I146" t="s">
        <v>1971</v>
      </c>
      <c r="J146" t="s">
        <v>1446</v>
      </c>
      <c r="K146" t="s">
        <v>54</v>
      </c>
      <c r="L146" t="s">
        <v>219</v>
      </c>
      <c r="M146" t="s">
        <v>220</v>
      </c>
      <c r="N146" t="s">
        <v>1972</v>
      </c>
      <c r="O146" t="s">
        <v>103</v>
      </c>
      <c r="P146" t="s">
        <v>1973</v>
      </c>
      <c r="Q146" t="s">
        <v>174</v>
      </c>
      <c r="R146" t="s"/>
      <c r="S146" t="s"/>
      <c r="T146" t="s"/>
      <c r="U146" t="s"/>
      <c r="V146" t="s">
        <v>67</v>
      </c>
      <c r="W146" t="s">
        <v>1974</v>
      </c>
      <c r="X146" t="s"/>
      <c r="Y146" t="s"/>
      <c r="Z146" t="s">
        <v>1975</v>
      </c>
      <c r="AA146" t="s">
        <v>84</v>
      </c>
      <c r="AB146" t="s">
        <v>1976</v>
      </c>
      <c r="AC146" t="s">
        <v>1976</v>
      </c>
      <c r="AD146" t="s">
        <v>151</v>
      </c>
      <c r="AE146" t="s">
        <v>44</v>
      </c>
      <c r="AF146" t="s">
        <v>1977</v>
      </c>
      <c r="AG146" t="s">
        <v>1978</v>
      </c>
      <c r="AH146" t="s">
        <v>112</v>
      </c>
      <c r="AI146" t="s">
        <v>1979</v>
      </c>
      <c r="AJ146" t="s">
        <v>92</v>
      </c>
      <c r="AK146" t="s">
        <v>66</v>
      </c>
    </row>
    <row r="147" spans="1:38">
      <c r="A147" t="s">
        <v>1980</v>
      </c>
      <c r="B147" t="s">
        <v>1981</v>
      </c>
      <c r="C147" t="s">
        <v>1982</v>
      </c>
      <c r="D147" t="s">
        <v>1983</v>
      </c>
      <c r="E147" t="s">
        <v>1984</v>
      </c>
      <c r="F147" t="s">
        <v>49</v>
      </c>
      <c r="G147" t="s">
        <v>72</v>
      </c>
      <c r="H147" t="s">
        <v>51</v>
      </c>
      <c r="I147" t="s">
        <v>1985</v>
      </c>
      <c r="J147" t="s">
        <v>1986</v>
      </c>
      <c r="K147" t="s">
        <v>984</v>
      </c>
      <c r="L147" t="s">
        <v>120</v>
      </c>
      <c r="M147" t="s">
        <v>121</v>
      </c>
      <c r="N147" t="s">
        <v>122</v>
      </c>
      <c r="O147" t="s">
        <v>162</v>
      </c>
      <c r="P147" t="s"/>
      <c r="Q147" t="s"/>
      <c r="R147" t="s"/>
      <c r="S147" t="s"/>
      <c r="T147" t="s"/>
      <c r="U147" t="s"/>
      <c r="V147" t="s"/>
      <c r="W147" t="s">
        <v>1987</v>
      </c>
      <c r="X147" t="s"/>
      <c r="Y147" t="s"/>
      <c r="Z147" t="s"/>
      <c r="AA147" t="s"/>
      <c r="AB147" t="s">
        <v>1988</v>
      </c>
      <c r="AC147" t="s">
        <v>1988</v>
      </c>
      <c r="AD147" t="s">
        <v>93</v>
      </c>
      <c r="AE147" t="s">
        <v>44</v>
      </c>
      <c r="AF147" t="s">
        <v>1989</v>
      </c>
      <c r="AG147" t="s">
        <v>44</v>
      </c>
      <c r="AH147" t="s">
        <v>67</v>
      </c>
      <c r="AI147" t="s">
        <v>1990</v>
      </c>
      <c r="AJ147" t="s">
        <v>92</v>
      </c>
      <c r="AK147" t="s">
        <v>66</v>
      </c>
    </row>
    <row r="148" spans="1:38">
      <c r="A148" t="s">
        <v>1991</v>
      </c>
      <c r="B148" t="s">
        <v>1992</v>
      </c>
      <c r="C148" t="s">
        <v>1993</v>
      </c>
      <c r="D148" t="s">
        <v>1994</v>
      </c>
      <c r="E148" t="s">
        <v>1995</v>
      </c>
      <c r="F148" t="s">
        <v>49</v>
      </c>
      <c r="G148" t="s">
        <v>50</v>
      </c>
      <c r="H148" t="s">
        <v>51</v>
      </c>
      <c r="I148" t="s">
        <v>1996</v>
      </c>
      <c r="J148" t="s">
        <v>1293</v>
      </c>
      <c r="K148" t="s">
        <v>54</v>
      </c>
      <c r="L148" t="s">
        <v>582</v>
      </c>
      <c r="M148" t="s">
        <v>583</v>
      </c>
      <c r="N148" t="s">
        <v>584</v>
      </c>
      <c r="O148" t="s"/>
      <c r="P148" t="s"/>
      <c r="Q148" t="s">
        <v>44</v>
      </c>
      <c r="R148" t="s"/>
      <c r="S148" t="s"/>
      <c r="T148" t="s"/>
      <c r="U148" t="s"/>
      <c r="V148" t="s"/>
      <c r="W148" t="s"/>
      <c r="X148" t="s"/>
      <c r="Y148" t="s"/>
      <c r="Z148" t="s"/>
      <c r="AA148" t="s"/>
      <c r="AB148" t="s">
        <v>1997</v>
      </c>
      <c r="AC148" t="s">
        <v>1997</v>
      </c>
      <c r="AD148" t="s">
        <v>192</v>
      </c>
      <c r="AE148" t="s">
        <v>958</v>
      </c>
      <c r="AF148" t="s">
        <v>1998</v>
      </c>
      <c r="AG148" t="s">
        <v>1999</v>
      </c>
      <c r="AH148" t="s">
        <v>86</v>
      </c>
      <c r="AI148" t="s">
        <v>2000</v>
      </c>
      <c r="AJ148" t="s">
        <v>2001</v>
      </c>
      <c r="AK148" t="s">
        <v>66</v>
      </c>
    </row>
    <row r="149" spans="1:38">
      <c r="A149" t="s">
        <v>2002</v>
      </c>
      <c r="B149" t="s">
        <v>2003</v>
      </c>
      <c r="C149" t="s">
        <v>2004</v>
      </c>
      <c r="D149" t="s">
        <v>2005</v>
      </c>
      <c r="E149" t="s">
        <v>2006</v>
      </c>
      <c r="F149" t="s">
        <v>117</v>
      </c>
      <c r="G149" t="s">
        <v>50</v>
      </c>
      <c r="H149" t="s">
        <v>51</v>
      </c>
      <c r="I149" t="s">
        <v>2007</v>
      </c>
      <c r="J149" t="s">
        <v>398</v>
      </c>
      <c r="K149" t="s">
        <v>354</v>
      </c>
      <c r="L149" t="s">
        <v>1344</v>
      </c>
      <c r="M149" t="s">
        <v>1345</v>
      </c>
      <c r="N149" t="s">
        <v>2008</v>
      </c>
      <c r="O149" t="s">
        <v>79</v>
      </c>
      <c r="P149" t="s">
        <v>2009</v>
      </c>
      <c r="Q149" t="s">
        <v>112</v>
      </c>
      <c r="R149" t="s">
        <v>2010</v>
      </c>
      <c r="S149" t="s"/>
      <c r="T149" t="s"/>
      <c r="U149" t="s"/>
      <c r="V149" t="s"/>
      <c r="W149" t="s"/>
      <c r="X149" t="s"/>
      <c r="Y149" t="s"/>
      <c r="Z149" t="s"/>
      <c r="AA149" t="s"/>
      <c r="AB149" t="s">
        <v>2011</v>
      </c>
      <c r="AC149" t="s">
        <v>2012</v>
      </c>
      <c r="AD149" t="s">
        <v>110</v>
      </c>
      <c r="AE149" t="s">
        <v>44</v>
      </c>
      <c r="AF149" t="s">
        <v>2013</v>
      </c>
      <c r="AG149" t="s">
        <v>2014</v>
      </c>
      <c r="AH149" t="s">
        <v>86</v>
      </c>
      <c r="AI149" t="s">
        <v>2015</v>
      </c>
      <c r="AJ149" t="s">
        <v>92</v>
      </c>
      <c r="AK149" t="s">
        <v>66</v>
      </c>
    </row>
    <row r="150" spans="1:38">
      <c r="A150" t="s">
        <v>2016</v>
      </c>
      <c r="B150" t="s">
        <v>2017</v>
      </c>
      <c r="C150" t="s">
        <v>2018</v>
      </c>
      <c r="D150" t="s">
        <v>2019</v>
      </c>
      <c r="E150" t="s">
        <v>2020</v>
      </c>
      <c r="F150" t="s">
        <v>117</v>
      </c>
      <c r="G150" t="s">
        <v>72</v>
      </c>
      <c r="H150" t="s">
        <v>51</v>
      </c>
      <c r="I150" t="s">
        <v>2021</v>
      </c>
      <c r="J150" t="s"/>
      <c r="K150" t="s">
        <v>859</v>
      </c>
      <c r="L150" t="s">
        <v>170</v>
      </c>
      <c r="M150" t="s">
        <v>171</v>
      </c>
      <c r="N150" t="s">
        <v>172</v>
      </c>
      <c r="O150" t="s">
        <v>79</v>
      </c>
      <c r="P150" t="s">
        <v>2022</v>
      </c>
      <c r="Q150" t="s">
        <v>67</v>
      </c>
      <c r="R150" t="s">
        <v>2023</v>
      </c>
      <c r="S150" t="s"/>
      <c r="T150" t="s"/>
      <c r="U150" t="s"/>
      <c r="V150" t="s"/>
      <c r="W150" t="s">
        <v>2023</v>
      </c>
      <c r="X150" t="s"/>
      <c r="Y150" t="s"/>
      <c r="Z150" t="s"/>
      <c r="AA150" t="s"/>
      <c r="AB150" t="s">
        <v>2024</v>
      </c>
      <c r="AC150" t="s">
        <v>2024</v>
      </c>
      <c r="AD150" t="s">
        <v>112</v>
      </c>
      <c r="AE150" t="s">
        <v>44</v>
      </c>
      <c r="AF150" t="s">
        <v>2025</v>
      </c>
      <c r="AG150" t="s">
        <v>44</v>
      </c>
      <c r="AH150" t="s">
        <v>112</v>
      </c>
      <c r="AI150" t="s">
        <v>2026</v>
      </c>
      <c r="AJ150" t="s">
        <v>92</v>
      </c>
      <c r="AK150" t="s">
        <v>66</v>
      </c>
    </row>
    <row r="151" spans="1:38">
      <c r="A151" t="s">
        <v>2027</v>
      </c>
      <c r="B151" t="s">
        <v>2028</v>
      </c>
      <c r="C151" t="s">
        <v>2029</v>
      </c>
      <c r="D151" t="s">
        <v>2030</v>
      </c>
      <c r="E151" t="s">
        <v>2031</v>
      </c>
      <c r="F151" t="s">
        <v>1671</v>
      </c>
      <c r="G151" t="s">
        <v>72</v>
      </c>
      <c r="H151" t="s">
        <v>51</v>
      </c>
      <c r="I151" t="s">
        <v>2032</v>
      </c>
      <c r="J151" t="s">
        <v>2033</v>
      </c>
      <c r="K151" t="s">
        <v>54</v>
      </c>
      <c r="L151" t="s">
        <v>322</v>
      </c>
      <c r="M151" t="s">
        <v>323</v>
      </c>
      <c r="N151" t="s">
        <v>1088</v>
      </c>
      <c r="O151" t="s">
        <v>59</v>
      </c>
      <c r="P151" t="s">
        <v>2034</v>
      </c>
      <c r="Q151" t="s">
        <v>67</v>
      </c>
      <c r="R151" t="s">
        <v>2035</v>
      </c>
      <c r="S151" t="s"/>
      <c r="T151" t="s"/>
      <c r="U151" t="s"/>
      <c r="V151" t="s"/>
      <c r="W151" t="s">
        <v>2035</v>
      </c>
      <c r="X151" t="s"/>
      <c r="Y151" t="s"/>
      <c r="Z151" t="s"/>
      <c r="AA151" t="s"/>
      <c r="AB151" t="s">
        <v>2036</v>
      </c>
      <c r="AC151" t="s">
        <v>2037</v>
      </c>
      <c r="AD151" t="s">
        <v>151</v>
      </c>
      <c r="AE151" t="s">
        <v>44</v>
      </c>
      <c r="AF151" t="s">
        <v>2038</v>
      </c>
      <c r="AG151" t="s">
        <v>2039</v>
      </c>
      <c r="AH151" t="s">
        <v>112</v>
      </c>
      <c r="AI151" t="s">
        <v>2040</v>
      </c>
      <c r="AJ151" t="s">
        <v>92</v>
      </c>
      <c r="AK151" t="s">
        <v>66</v>
      </c>
    </row>
    <row r="152" spans="1:38">
      <c r="A152" t="s">
        <v>2041</v>
      </c>
      <c r="B152" t="s">
        <v>2042</v>
      </c>
      <c r="C152" t="s">
        <v>2043</v>
      </c>
      <c r="D152" t="s">
        <v>2044</v>
      </c>
      <c r="E152" t="s">
        <v>2045</v>
      </c>
      <c r="F152" t="s">
        <v>438</v>
      </c>
      <c r="G152" t="s">
        <v>50</v>
      </c>
      <c r="H152" t="s">
        <v>51</v>
      </c>
      <c r="I152" t="s">
        <v>2046</v>
      </c>
      <c r="J152" t="s">
        <v>53</v>
      </c>
      <c r="K152" t="s">
        <v>54</v>
      </c>
      <c r="L152" t="s">
        <v>582</v>
      </c>
      <c r="M152" t="s">
        <v>871</v>
      </c>
      <c r="N152" t="s">
        <v>2047</v>
      </c>
      <c r="O152" t="s">
        <v>878</v>
      </c>
      <c r="P152" t="s"/>
      <c r="Q152" t="s">
        <v>67</v>
      </c>
      <c r="R152" t="s">
        <v>2048</v>
      </c>
      <c r="S152" t="s"/>
      <c r="T152" t="s"/>
      <c r="U152" t="s"/>
      <c r="V152" t="s"/>
      <c r="W152" t="s"/>
      <c r="X152" t="s"/>
      <c r="Y152" t="s"/>
      <c r="Z152" t="s"/>
      <c r="AA152" t="s"/>
      <c r="AB152" t="s">
        <v>2049</v>
      </c>
      <c r="AC152" t="s">
        <v>2050</v>
      </c>
      <c r="AD152" t="s">
        <v>149</v>
      </c>
      <c r="AE152" t="s">
        <v>107</v>
      </c>
      <c r="AF152" t="s">
        <v>2051</v>
      </c>
      <c r="AG152" t="s">
        <v>2052</v>
      </c>
      <c r="AH152" t="s">
        <v>330</v>
      </c>
      <c r="AI152" t="s">
        <v>2053</v>
      </c>
      <c r="AJ152" t="s">
        <v>92</v>
      </c>
      <c r="AK152" t="s">
        <v>66</v>
      </c>
    </row>
    <row r="153" spans="1:38">
      <c r="A153" t="s">
        <v>2054</v>
      </c>
      <c r="B153" t="s">
        <v>2055</v>
      </c>
      <c r="C153" t="s">
        <v>2056</v>
      </c>
      <c r="D153" t="s">
        <v>2057</v>
      </c>
      <c r="E153" t="s">
        <v>2058</v>
      </c>
      <c r="F153" t="s">
        <v>2059</v>
      </c>
      <c r="G153" t="s">
        <v>50</v>
      </c>
      <c r="H153" t="s">
        <v>51</v>
      </c>
      <c r="I153" t="s">
        <v>2060</v>
      </c>
      <c r="J153" t="s">
        <v>1293</v>
      </c>
      <c r="K153" t="s">
        <v>54</v>
      </c>
      <c r="L153" t="s">
        <v>258</v>
      </c>
      <c r="M153" t="s">
        <v>259</v>
      </c>
      <c r="N153" t="s">
        <v>715</v>
      </c>
      <c r="O153" t="s"/>
      <c r="P153" t="s"/>
      <c r="Q153" t="s">
        <v>44</v>
      </c>
      <c r="R153" t="s"/>
      <c r="S153" t="s"/>
      <c r="T153" t="s"/>
      <c r="U153" t="s"/>
      <c r="V153" t="s"/>
      <c r="W153" t="s"/>
      <c r="X153" t="s"/>
      <c r="Y153" t="s"/>
      <c r="Z153" t="s"/>
      <c r="AA153" t="s"/>
      <c r="AB153" t="s">
        <v>2061</v>
      </c>
      <c r="AC153" t="s">
        <v>2061</v>
      </c>
      <c r="AD153" t="s">
        <v>86</v>
      </c>
      <c r="AE153" t="s">
        <v>342</v>
      </c>
      <c r="AF153" t="s">
        <v>2062</v>
      </c>
      <c r="AG153" t="s">
        <v>2063</v>
      </c>
      <c r="AH153" t="s">
        <v>192</v>
      </c>
      <c r="AI153" t="s">
        <v>2064</v>
      </c>
      <c r="AJ153" t="s">
        <v>2065</v>
      </c>
      <c r="AK153" t="s">
        <v>66</v>
      </c>
    </row>
    <row r="154" spans="1:38">
      <c r="A154" t="s">
        <v>2066</v>
      </c>
      <c r="B154" s="2" t="s">
        <v>2067</v>
      </c>
      <c r="C154" t="s">
        <v>2068</v>
      </c>
      <c r="D154" t="s">
        <v>2069</v>
      </c>
      <c r="E154" t="s">
        <v>2070</v>
      </c>
      <c r="F154" t="s">
        <v>49</v>
      </c>
      <c r="G154" t="s">
        <v>50</v>
      </c>
      <c r="H154" t="s">
        <v>51</v>
      </c>
      <c r="I154" t="s">
        <v>954</v>
      </c>
      <c r="J154" t="s">
        <v>53</v>
      </c>
      <c r="K154" t="s">
        <v>54</v>
      </c>
      <c r="L154" t="s">
        <v>219</v>
      </c>
      <c r="M154" t="s">
        <v>220</v>
      </c>
      <c r="N154" t="s">
        <v>221</v>
      </c>
      <c r="O154" t="s">
        <v>241</v>
      </c>
      <c r="P154" t="s">
        <v>2071</v>
      </c>
      <c r="Q154" t="s">
        <v>63</v>
      </c>
      <c r="R154" t="s">
        <v>2072</v>
      </c>
      <c r="S154" t="s"/>
      <c r="T154" t="s"/>
      <c r="U154" t="s"/>
      <c r="V154" t="s"/>
      <c r="W154" t="s"/>
      <c r="X154" t="s"/>
      <c r="Y154" t="s"/>
      <c r="Z154" t="s"/>
      <c r="AA154" t="s"/>
      <c r="AB154" t="s">
        <v>2073</v>
      </c>
      <c r="AC154" t="s">
        <v>2074</v>
      </c>
      <c r="AD154" t="s">
        <v>110</v>
      </c>
      <c r="AE154" t="s">
        <v>210</v>
      </c>
      <c r="AF154" t="s">
        <v>2075</v>
      </c>
      <c r="AG154" t="s">
        <v>2076</v>
      </c>
      <c r="AH154" t="s">
        <v>124</v>
      </c>
      <c r="AI154" t="s">
        <v>2077</v>
      </c>
      <c r="AJ154" t="s">
        <v>92</v>
      </c>
      <c r="AK154" t="s">
        <v>66</v>
      </c>
    </row>
    <row r="155" spans="1:38">
      <c r="A155" t="s">
        <v>2078</v>
      </c>
      <c r="B155" t="s">
        <v>2079</v>
      </c>
      <c r="C155" t="s">
        <v>2080</v>
      </c>
      <c r="D155" t="s">
        <v>2081</v>
      </c>
      <c r="E155" t="s">
        <v>2082</v>
      </c>
      <c r="F155" t="s">
        <v>857</v>
      </c>
      <c r="G155" t="s">
        <v>50</v>
      </c>
      <c r="H155" t="s">
        <v>51</v>
      </c>
      <c r="I155" t="s">
        <v>169</v>
      </c>
      <c r="J155" t="s">
        <v>53</v>
      </c>
      <c r="K155" t="s">
        <v>54</v>
      </c>
      <c r="L155" t="s">
        <v>411</v>
      </c>
      <c r="M155" t="s">
        <v>412</v>
      </c>
      <c r="N155" t="s">
        <v>2083</v>
      </c>
      <c r="O155" t="s">
        <v>79</v>
      </c>
      <c r="P155" t="s">
        <v>2084</v>
      </c>
      <c r="Q155" t="s">
        <v>112</v>
      </c>
      <c r="R155" t="s">
        <v>2085</v>
      </c>
      <c r="S155" t="s"/>
      <c r="T155" t="s"/>
      <c r="U155" t="s"/>
      <c r="V155" t="s"/>
      <c r="W155" t="s"/>
      <c r="X155" t="s"/>
      <c r="Y155" t="s"/>
      <c r="Z155" t="s"/>
      <c r="AA155" t="s"/>
      <c r="AB155" t="s">
        <v>2086</v>
      </c>
      <c r="AC155" t="s">
        <v>2087</v>
      </c>
      <c r="AD155" t="s">
        <v>149</v>
      </c>
      <c r="AE155" t="s">
        <v>387</v>
      </c>
      <c r="AF155" t="s">
        <v>2088</v>
      </c>
      <c r="AG155" t="s">
        <v>2089</v>
      </c>
      <c r="AH155" t="s">
        <v>419</v>
      </c>
      <c r="AI155" t="s">
        <v>2090</v>
      </c>
      <c r="AJ155" t="s">
        <v>92</v>
      </c>
      <c r="AK155" t="s">
        <v>66</v>
      </c>
    </row>
    <row r="156" spans="1:38">
      <c r="A156" t="s">
        <v>2091</v>
      </c>
      <c r="B156" t="s">
        <v>2092</v>
      </c>
      <c r="C156" t="s">
        <v>2093</v>
      </c>
      <c r="D156" t="s">
        <v>2094</v>
      </c>
      <c r="E156" t="s">
        <v>2095</v>
      </c>
      <c r="F156" t="s">
        <v>49</v>
      </c>
      <c r="G156" t="s">
        <v>50</v>
      </c>
      <c r="H156" t="s">
        <v>51</v>
      </c>
      <c r="I156" t="s">
        <v>2096</v>
      </c>
      <c r="J156" t="s">
        <v>99</v>
      </c>
      <c r="K156" t="s">
        <v>54</v>
      </c>
      <c r="L156" t="s">
        <v>808</v>
      </c>
      <c r="M156" t="s">
        <v>809</v>
      </c>
      <c r="N156" t="s">
        <v>2097</v>
      </c>
      <c r="O156" t="s"/>
      <c r="P156" t="s"/>
      <c r="Q156" t="s">
        <v>67</v>
      </c>
      <c r="R156" t="s"/>
      <c r="S156" t="s"/>
      <c r="T156" t="s"/>
      <c r="U156" t="s"/>
      <c r="V156" t="s"/>
      <c r="W156" t="s"/>
      <c r="X156" t="s"/>
      <c r="Y156" t="s"/>
      <c r="Z156" t="s"/>
      <c r="AA156" t="s"/>
      <c r="AB156" t="s">
        <v>2098</v>
      </c>
      <c r="AC156" t="s">
        <v>2098</v>
      </c>
      <c r="AD156" t="s">
        <v>59</v>
      </c>
      <c r="AE156" t="s">
        <v>44</v>
      </c>
      <c r="AF156" t="s">
        <v>2099</v>
      </c>
      <c r="AG156" t="s">
        <v>2100</v>
      </c>
      <c r="AH156" t="s">
        <v>59</v>
      </c>
      <c r="AI156" t="s">
        <v>2101</v>
      </c>
      <c r="AJ156" t="s">
        <v>2102</v>
      </c>
      <c r="AK156" t="s">
        <v>66</v>
      </c>
    </row>
    <row r="157" spans="1:38">
      <c r="A157" t="s">
        <v>2103</v>
      </c>
      <c r="B157" t="s">
        <v>2104</v>
      </c>
      <c r="C157" t="s">
        <v>2105</v>
      </c>
      <c r="D157" t="s">
        <v>2106</v>
      </c>
      <c r="E157" t="s">
        <v>2107</v>
      </c>
      <c r="F157" t="s">
        <v>438</v>
      </c>
      <c r="G157" t="s">
        <v>50</v>
      </c>
      <c r="H157" t="s">
        <v>51</v>
      </c>
      <c r="I157" t="s">
        <v>235</v>
      </c>
      <c r="J157" t="s"/>
      <c r="K157" t="s">
        <v>237</v>
      </c>
      <c r="L157" t="s">
        <v>582</v>
      </c>
      <c r="M157" t="s">
        <v>871</v>
      </c>
      <c r="N157" t="s">
        <v>1567</v>
      </c>
      <c r="O157" t="s"/>
      <c r="P157" t="s">
        <v>2108</v>
      </c>
      <c r="Q157" t="s">
        <v>67</v>
      </c>
      <c r="R157" t="s">
        <v>2109</v>
      </c>
      <c r="S157" t="s"/>
      <c r="T157" t="s"/>
      <c r="U157" t="s"/>
      <c r="V157" t="s"/>
      <c r="W157" t="s"/>
      <c r="X157" t="s"/>
      <c r="Y157" t="s"/>
      <c r="Z157" t="s"/>
      <c r="AA157" t="s"/>
      <c r="AB157" t="s">
        <v>2110</v>
      </c>
      <c r="AC157" t="s">
        <v>2111</v>
      </c>
      <c r="AD157" t="s">
        <v>86</v>
      </c>
      <c r="AE157" t="s">
        <v>87</v>
      </c>
      <c r="AF157" t="s">
        <v>2112</v>
      </c>
      <c r="AG157" t="s">
        <v>2113</v>
      </c>
      <c r="AH157" t="s">
        <v>301</v>
      </c>
      <c r="AI157" t="s">
        <v>2114</v>
      </c>
      <c r="AJ157" t="s">
        <v>2115</v>
      </c>
      <c r="AK157" t="s">
        <v>66</v>
      </c>
    </row>
    <row r="158" spans="1:38">
      <c r="A158" t="s">
        <v>2116</v>
      </c>
      <c r="B158" t="s">
        <v>2117</v>
      </c>
      <c r="C158" t="s">
        <v>2118</v>
      </c>
      <c r="D158" t="s">
        <v>2119</v>
      </c>
      <c r="E158" t="s">
        <v>2120</v>
      </c>
      <c r="F158" t="s">
        <v>292</v>
      </c>
      <c r="G158" t="s">
        <v>50</v>
      </c>
      <c r="H158" t="s">
        <v>51</v>
      </c>
      <c r="I158" t="s">
        <v>2121</v>
      </c>
      <c r="J158" t="s">
        <v>2122</v>
      </c>
      <c r="K158" t="s">
        <v>410</v>
      </c>
      <c r="L158" t="s">
        <v>189</v>
      </c>
      <c r="M158" t="s">
        <v>190</v>
      </c>
      <c r="N158" t="s">
        <v>191</v>
      </c>
      <c r="O158" t="s">
        <v>192</v>
      </c>
      <c r="P158" t="s">
        <v>2123</v>
      </c>
      <c r="Q158" t="s">
        <v>112</v>
      </c>
      <c r="R158" t="s">
        <v>2124</v>
      </c>
      <c r="S158" t="s"/>
      <c r="T158" t="s">
        <v>67</v>
      </c>
      <c r="U158" t="s">
        <v>2125</v>
      </c>
      <c r="V158" t="s">
        <v>93</v>
      </c>
      <c r="W158" t="s">
        <v>2126</v>
      </c>
      <c r="X158" t="s"/>
      <c r="Y158" t="s"/>
      <c r="Z158" t="s"/>
      <c r="AA158" t="s">
        <v>84</v>
      </c>
      <c r="AB158" t="s">
        <v>2127</v>
      </c>
      <c r="AC158" t="s">
        <v>2128</v>
      </c>
      <c r="AD158" t="s">
        <v>330</v>
      </c>
      <c r="AE158" t="s">
        <v>44</v>
      </c>
      <c r="AF158" t="s">
        <v>2129</v>
      </c>
      <c r="AG158" t="s">
        <v>2130</v>
      </c>
      <c r="AH158" t="s">
        <v>631</v>
      </c>
      <c r="AI158" t="s">
        <v>2131</v>
      </c>
      <c r="AJ158" t="s">
        <v>92</v>
      </c>
      <c r="AK158" t="s">
        <v>1849</v>
      </c>
    </row>
    <row r="159" spans="1:38">
      <c r="A159" t="s">
        <v>2132</v>
      </c>
      <c r="B159" t="s">
        <v>2133</v>
      </c>
      <c r="C159" t="s">
        <v>2134</v>
      </c>
      <c r="D159" t="s">
        <v>2135</v>
      </c>
      <c r="E159" t="s">
        <v>2136</v>
      </c>
      <c r="F159" t="s"/>
      <c r="G159" t="s">
        <v>50</v>
      </c>
      <c r="H159" t="s">
        <v>51</v>
      </c>
      <c r="I159" t="s">
        <v>2137</v>
      </c>
      <c r="J159" t="s"/>
      <c r="K159" t="s">
        <v>453</v>
      </c>
      <c r="L159" t="s">
        <v>272</v>
      </c>
      <c r="M159" t="s">
        <v>1180</v>
      </c>
      <c r="N159" t="s">
        <v>1181</v>
      </c>
      <c r="O159" t="s"/>
      <c r="P159" t="s"/>
      <c r="Q159" t="s">
        <v>44</v>
      </c>
      <c r="R159" t="s"/>
      <c r="S159" t="s"/>
      <c r="T159" t="s"/>
      <c r="U159" t="s"/>
      <c r="V159" t="s"/>
      <c r="W159" t="s"/>
      <c r="X159" t="s"/>
      <c r="Y159" t="s"/>
      <c r="Z159" t="s"/>
      <c r="AA159" t="s"/>
      <c r="AB159" t="s">
        <v>2138</v>
      </c>
      <c r="AC159" t="s">
        <v>2138</v>
      </c>
      <c r="AD159" t="s">
        <v>93</v>
      </c>
      <c r="AE159" t="s">
        <v>277</v>
      </c>
      <c r="AF159" t="s">
        <v>2139</v>
      </c>
      <c r="AG159" t="s">
        <v>2140</v>
      </c>
      <c r="AH159" t="s">
        <v>44</v>
      </c>
      <c r="AI159" t="s">
        <v>2141</v>
      </c>
      <c r="AJ159" t="s">
        <v>2142</v>
      </c>
      <c r="AK159" t="s">
        <v>66</v>
      </c>
    </row>
    <row r="160" spans="1:38">
      <c r="A160" t="s">
        <v>2143</v>
      </c>
      <c r="B160" t="s">
        <v>2144</v>
      </c>
      <c r="C160" t="s">
        <v>2145</v>
      </c>
      <c r="D160" t="s">
        <v>2146</v>
      </c>
      <c r="E160" t="s">
        <v>2147</v>
      </c>
      <c r="F160" t="s">
        <v>2148</v>
      </c>
      <c r="G160" t="s">
        <v>72</v>
      </c>
      <c r="H160" t="s">
        <v>234</v>
      </c>
      <c r="I160" t="s">
        <v>2149</v>
      </c>
      <c r="J160" t="s">
        <v>2150</v>
      </c>
      <c r="K160" t="s">
        <v>54</v>
      </c>
      <c r="L160" t="s">
        <v>170</v>
      </c>
      <c r="M160" t="s">
        <v>171</v>
      </c>
      <c r="N160" t="s">
        <v>1168</v>
      </c>
      <c r="O160" t="s">
        <v>79</v>
      </c>
      <c r="P160" t="s">
        <v>2151</v>
      </c>
      <c r="Q160" t="s">
        <v>93</v>
      </c>
      <c r="R160" t="s">
        <v>2152</v>
      </c>
      <c r="S160" t="s">
        <v>2153</v>
      </c>
      <c r="T160" t="s">
        <v>67</v>
      </c>
      <c r="U160" t="s"/>
      <c r="V160" t="s"/>
      <c r="W160" t="s">
        <v>2154</v>
      </c>
      <c r="X160" t="s">
        <v>2155</v>
      </c>
      <c r="Y160" t="s">
        <v>67</v>
      </c>
      <c r="Z160" t="s">
        <v>2156</v>
      </c>
      <c r="AA160" t="s">
        <v>772</v>
      </c>
      <c r="AB160" t="s">
        <v>2157</v>
      </c>
      <c r="AC160" t="s">
        <v>2158</v>
      </c>
      <c r="AD160" t="s">
        <v>59</v>
      </c>
      <c r="AE160" t="s">
        <v>107</v>
      </c>
      <c r="AF160" t="s">
        <v>2159</v>
      </c>
      <c r="AG160" t="s">
        <v>2160</v>
      </c>
      <c r="AH160" t="s">
        <v>151</v>
      </c>
      <c r="AI160" t="s">
        <v>2161</v>
      </c>
      <c r="AJ160" t="s">
        <v>92</v>
      </c>
      <c r="AK160" t="s">
        <v>66</v>
      </c>
    </row>
    <row r="161" spans="1:38">
      <c r="A161" t="s">
        <v>2162</v>
      </c>
      <c r="B161" t="s">
        <v>2163</v>
      </c>
      <c r="C161" t="s">
        <v>2164</v>
      </c>
      <c r="D161" t="s">
        <v>2165</v>
      </c>
      <c r="E161" t="s">
        <v>2166</v>
      </c>
      <c r="F161" t="s">
        <v>438</v>
      </c>
      <c r="G161" t="s">
        <v>50</v>
      </c>
      <c r="H161" t="s">
        <v>51</v>
      </c>
      <c r="I161" t="s">
        <v>2167</v>
      </c>
      <c r="J161" t="s">
        <v>440</v>
      </c>
      <c r="K161" t="s">
        <v>54</v>
      </c>
      <c r="L161" t="s">
        <v>100</v>
      </c>
      <c r="M161" t="s">
        <v>101</v>
      </c>
      <c r="N161" t="s">
        <v>102</v>
      </c>
      <c r="O161" t="s"/>
      <c r="P161" t="s"/>
      <c r="Q161" t="s">
        <v>44</v>
      </c>
      <c r="R161" t="s"/>
      <c r="S161" t="s"/>
      <c r="T161" t="s"/>
      <c r="U161" t="s"/>
      <c r="V161" t="s"/>
      <c r="W161" t="s"/>
      <c r="X161" t="s"/>
      <c r="Y161" t="s"/>
      <c r="Z161" t="s"/>
      <c r="AA161" t="s"/>
      <c r="AB161" t="s">
        <v>2168</v>
      </c>
      <c r="AC161" t="s">
        <v>2168</v>
      </c>
      <c r="AD161" t="s">
        <v>301</v>
      </c>
      <c r="AE161" t="s">
        <v>44</v>
      </c>
      <c r="AF161" t="s">
        <v>2169</v>
      </c>
      <c r="AG161" t="s">
        <v>2170</v>
      </c>
      <c r="AH161" t="s">
        <v>162</v>
      </c>
      <c r="AI161" t="s">
        <v>2171</v>
      </c>
      <c r="AJ161" t="s">
        <v>2172</v>
      </c>
      <c r="AK161" t="s">
        <v>66</v>
      </c>
    </row>
    <row r="162" spans="1:38">
      <c r="A162" t="s">
        <v>2173</v>
      </c>
      <c r="B162" t="s">
        <v>2174</v>
      </c>
      <c r="C162" t="s">
        <v>2175</v>
      </c>
      <c r="D162" t="s">
        <v>2176</v>
      </c>
      <c r="E162" t="s">
        <v>2177</v>
      </c>
      <c r="F162" t="s">
        <v>2178</v>
      </c>
      <c r="G162" t="s">
        <v>72</v>
      </c>
      <c r="H162" t="s">
        <v>51</v>
      </c>
      <c r="I162" t="s">
        <v>2179</v>
      </c>
      <c r="J162" t="s">
        <v>1038</v>
      </c>
      <c r="K162" t="s">
        <v>354</v>
      </c>
      <c r="L162" t="s">
        <v>355</v>
      </c>
      <c r="M162" t="s">
        <v>356</v>
      </c>
      <c r="N162" t="s">
        <v>2180</v>
      </c>
      <c r="O162" t="s">
        <v>878</v>
      </c>
      <c r="P162" t="s">
        <v>2181</v>
      </c>
      <c r="Q162" t="s">
        <v>93</v>
      </c>
      <c r="R162" t="s">
        <v>2182</v>
      </c>
      <c r="S162" t="s">
        <v>2183</v>
      </c>
      <c r="T162" t="s">
        <v>301</v>
      </c>
      <c r="U162" t="s">
        <v>2184</v>
      </c>
      <c r="V162" t="s">
        <v>67</v>
      </c>
      <c r="W162" t="s">
        <v>2185</v>
      </c>
      <c r="X162" t="s"/>
      <c r="Y162" t="s"/>
      <c r="Z162" t="s">
        <v>2186</v>
      </c>
      <c r="AA162" t="s">
        <v>84</v>
      </c>
      <c r="AB162" t="s">
        <v>2187</v>
      </c>
      <c r="AC162" t="s">
        <v>2188</v>
      </c>
      <c r="AD162" t="s">
        <v>59</v>
      </c>
      <c r="AE162" t="s">
        <v>60</v>
      </c>
      <c r="AF162" t="s">
        <v>2189</v>
      </c>
      <c r="AG162" t="s">
        <v>2190</v>
      </c>
      <c r="AH162" t="s">
        <v>59</v>
      </c>
      <c r="AI162" t="s">
        <v>2191</v>
      </c>
      <c r="AJ162" t="s">
        <v>92</v>
      </c>
      <c r="AK162" t="s">
        <v>66</v>
      </c>
    </row>
    <row r="163" spans="1:38">
      <c r="A163" t="s">
        <v>2192</v>
      </c>
      <c r="B163" t="s">
        <v>2193</v>
      </c>
      <c r="C163" t="s">
        <v>2194</v>
      </c>
      <c r="D163" t="s">
        <v>2195</v>
      </c>
      <c r="E163" t="s">
        <v>2196</v>
      </c>
      <c r="F163" t="s">
        <v>292</v>
      </c>
      <c r="G163" t="s">
        <v>50</v>
      </c>
      <c r="H163" t="s">
        <v>51</v>
      </c>
      <c r="I163" t="s">
        <v>2197</v>
      </c>
      <c r="J163" t="s">
        <v>2198</v>
      </c>
      <c r="K163" t="s">
        <v>237</v>
      </c>
      <c r="L163" t="s">
        <v>189</v>
      </c>
      <c r="M163" t="s">
        <v>190</v>
      </c>
      <c r="N163" t="s">
        <v>191</v>
      </c>
      <c r="O163" t="s">
        <v>209</v>
      </c>
      <c r="P163" t="s"/>
      <c r="Q163" t="s"/>
      <c r="R163" t="s"/>
      <c r="S163" t="s"/>
      <c r="T163" t="s">
        <v>63</v>
      </c>
      <c r="U163" t="s"/>
      <c r="V163" t="s"/>
      <c r="W163" t="s"/>
      <c r="X163" t="s"/>
      <c r="Y163" t="s"/>
      <c r="Z163" t="s"/>
      <c r="AA163" t="s"/>
      <c r="AB163" t="s">
        <v>2199</v>
      </c>
      <c r="AC163" t="s">
        <v>2199</v>
      </c>
      <c r="AD163" t="s">
        <v>90</v>
      </c>
      <c r="AE163" t="s">
        <v>2200</v>
      </c>
      <c r="AF163" t="s">
        <v>2201</v>
      </c>
      <c r="AG163" t="s">
        <v>2202</v>
      </c>
      <c r="AH163" t="s">
        <v>241</v>
      </c>
      <c r="AI163" t="s">
        <v>2203</v>
      </c>
      <c r="AJ163" t="s">
        <v>92</v>
      </c>
      <c r="AK163" t="s">
        <v>66</v>
      </c>
    </row>
    <row r="164" spans="1:38">
      <c r="A164" t="s">
        <v>2204</v>
      </c>
      <c r="B164" t="s">
        <v>2205</v>
      </c>
      <c r="C164" t="s">
        <v>2206</v>
      </c>
      <c r="D164" t="s">
        <v>2207</v>
      </c>
      <c r="E164" t="s">
        <v>2208</v>
      </c>
      <c r="F164" t="s">
        <v>49</v>
      </c>
      <c r="G164" t="s">
        <v>50</v>
      </c>
      <c r="H164" t="s">
        <v>51</v>
      </c>
      <c r="I164" t="s">
        <v>2209</v>
      </c>
      <c r="J164" t="s">
        <v>1618</v>
      </c>
      <c r="K164" t="s">
        <v>453</v>
      </c>
      <c r="L164" t="s">
        <v>1701</v>
      </c>
      <c r="M164" t="s">
        <v>1701</v>
      </c>
      <c r="N164" t="s">
        <v>2210</v>
      </c>
      <c r="O164" t="s">
        <v>162</v>
      </c>
      <c r="P164" t="s"/>
      <c r="Q164" t="s"/>
      <c r="R164" t="s"/>
      <c r="S164" t="s"/>
      <c r="T164" t="s"/>
      <c r="U164" t="s"/>
      <c r="V164" t="s"/>
      <c r="W164" t="s"/>
      <c r="X164" t="s"/>
      <c r="Y164" t="s"/>
      <c r="Z164" t="s"/>
      <c r="AA164" t="s"/>
      <c r="AB164" t="s">
        <v>2211</v>
      </c>
      <c r="AC164" t="s">
        <v>2211</v>
      </c>
      <c r="AD164" t="s">
        <v>59</v>
      </c>
      <c r="AE164" t="s">
        <v>44</v>
      </c>
      <c r="AF164" t="s">
        <v>2212</v>
      </c>
      <c r="AG164" t="s">
        <v>2213</v>
      </c>
      <c r="AH164" t="s">
        <v>110</v>
      </c>
      <c r="AI164" t="s">
        <v>2214</v>
      </c>
      <c r="AJ164" t="s">
        <v>92</v>
      </c>
      <c r="AK164" t="s">
        <v>66</v>
      </c>
    </row>
    <row r="165" spans="1:38">
      <c r="A165" t="s">
        <v>2215</v>
      </c>
      <c r="B165" t="s">
        <v>2216</v>
      </c>
      <c r="C165" t="s">
        <v>2217</v>
      </c>
      <c r="D165" t="s">
        <v>2218</v>
      </c>
      <c r="E165" t="s">
        <v>2219</v>
      </c>
      <c r="F165" t="s">
        <v>49</v>
      </c>
      <c r="G165" t="s">
        <v>50</v>
      </c>
      <c r="H165" t="s">
        <v>51</v>
      </c>
      <c r="I165" t="s">
        <v>2220</v>
      </c>
      <c r="J165" t="s">
        <v>842</v>
      </c>
      <c r="K165" t="s">
        <v>54</v>
      </c>
      <c r="L165" t="s">
        <v>204</v>
      </c>
      <c r="M165" t="s">
        <v>205</v>
      </c>
      <c r="N165" t="s">
        <v>206</v>
      </c>
      <c r="O165" t="s"/>
      <c r="P165" t="s"/>
      <c r="Q165" t="s">
        <v>67</v>
      </c>
      <c r="R165" t="s">
        <v>2221</v>
      </c>
      <c r="S165" t="s"/>
      <c r="T165" t="s"/>
      <c r="U165" t="s"/>
      <c r="V165" t="s"/>
      <c r="W165" t="s"/>
      <c r="X165" t="s"/>
      <c r="Y165" t="s"/>
      <c r="Z165" t="s"/>
      <c r="AA165" t="s"/>
      <c r="AB165" t="s">
        <v>2222</v>
      </c>
      <c r="AC165" t="s">
        <v>2223</v>
      </c>
      <c r="AD165" t="s">
        <v>110</v>
      </c>
      <c r="AE165" t="s">
        <v>515</v>
      </c>
      <c r="AF165" t="s">
        <v>2224</v>
      </c>
      <c r="AG165" t="s">
        <v>2225</v>
      </c>
      <c r="AH165" t="s">
        <v>151</v>
      </c>
      <c r="AI165" t="s">
        <v>2226</v>
      </c>
      <c r="AJ165" t="s">
        <v>2227</v>
      </c>
      <c r="AK165" t="s">
        <v>66</v>
      </c>
    </row>
    <row r="166" spans="1:38">
      <c r="A166" t="s">
        <v>2228</v>
      </c>
      <c r="B166" t="s">
        <v>2229</v>
      </c>
      <c r="C166" t="s">
        <v>2230</v>
      </c>
      <c r="D166" t="s">
        <v>2231</v>
      </c>
      <c r="E166" t="s">
        <v>2232</v>
      </c>
      <c r="F166" t="s">
        <v>255</v>
      </c>
      <c r="G166" t="s">
        <v>50</v>
      </c>
      <c r="H166" t="s">
        <v>51</v>
      </c>
      <c r="I166" t="s">
        <v>1024</v>
      </c>
      <c r="J166" t="s">
        <v>53</v>
      </c>
      <c r="K166" t="s">
        <v>54</v>
      </c>
      <c r="L166" t="s">
        <v>1701</v>
      </c>
      <c r="M166" t="s">
        <v>1701</v>
      </c>
      <c r="N166" t="s">
        <v>2233</v>
      </c>
      <c r="O166" t="s">
        <v>180</v>
      </c>
      <c r="P166" t="s">
        <v>2234</v>
      </c>
      <c r="Q166" t="s">
        <v>93</v>
      </c>
      <c r="R166" t="s">
        <v>2235</v>
      </c>
      <c r="S166" t="s"/>
      <c r="T166" t="s"/>
      <c r="U166" t="s"/>
      <c r="V166" t="s"/>
      <c r="W166" t="s"/>
      <c r="X166" t="s"/>
      <c r="Y166" t="s"/>
      <c r="Z166" t="s"/>
      <c r="AA166" t="s"/>
      <c r="AB166" t="s">
        <v>2236</v>
      </c>
      <c r="AC166" t="s">
        <v>2237</v>
      </c>
      <c r="AD166" t="s">
        <v>151</v>
      </c>
      <c r="AE166" t="s">
        <v>225</v>
      </c>
      <c r="AF166" t="s">
        <v>2238</v>
      </c>
      <c r="AG166" t="s">
        <v>2239</v>
      </c>
      <c r="AH166" t="s">
        <v>93</v>
      </c>
      <c r="AI166" t="s">
        <v>2240</v>
      </c>
      <c r="AJ166" t="s">
        <v>92</v>
      </c>
      <c r="AK166" t="s">
        <v>66</v>
      </c>
    </row>
    <row r="167" spans="1:38">
      <c r="A167" t="s">
        <v>2241</v>
      </c>
      <c r="B167" t="s">
        <v>2242</v>
      </c>
      <c r="C167" t="s">
        <v>2243</v>
      </c>
      <c r="D167" t="s">
        <v>2244</v>
      </c>
      <c r="E167" t="s">
        <v>2245</v>
      </c>
      <c r="F167" t="s">
        <v>233</v>
      </c>
      <c r="G167" t="s">
        <v>50</v>
      </c>
      <c r="H167" t="s">
        <v>51</v>
      </c>
      <c r="I167" t="s">
        <v>2246</v>
      </c>
      <c r="J167" t="s">
        <v>2247</v>
      </c>
      <c r="K167" t="s">
        <v>54</v>
      </c>
      <c r="L167" t="s">
        <v>582</v>
      </c>
      <c r="M167" t="s">
        <v>871</v>
      </c>
      <c r="N167" t="s">
        <v>1141</v>
      </c>
      <c r="O167" t="s"/>
      <c r="P167" t="s"/>
      <c r="Q167" t="s">
        <v>44</v>
      </c>
      <c r="R167" t="s"/>
      <c r="S167" t="s"/>
      <c r="T167" t="s"/>
      <c r="U167" t="s"/>
      <c r="V167" t="s"/>
      <c r="W167" t="s"/>
      <c r="X167" t="s"/>
      <c r="Y167" t="s"/>
      <c r="Z167" t="s"/>
      <c r="AA167" t="s"/>
      <c r="AB167" t="s">
        <v>2248</v>
      </c>
      <c r="AC167" t="s">
        <v>2248</v>
      </c>
      <c r="AD167" t="s">
        <v>63</v>
      </c>
      <c r="AE167" t="s">
        <v>44</v>
      </c>
      <c r="AF167" t="s">
        <v>2249</v>
      </c>
      <c r="AG167" t="s">
        <v>2250</v>
      </c>
      <c r="AH167" t="s">
        <v>112</v>
      </c>
      <c r="AI167" t="s">
        <v>2251</v>
      </c>
      <c r="AJ167" t="s">
        <v>2252</v>
      </c>
      <c r="AK167" t="s">
        <v>66</v>
      </c>
    </row>
    <row r="168" spans="1:38">
      <c r="A168" t="s">
        <v>2253</v>
      </c>
      <c r="B168" t="s">
        <v>2254</v>
      </c>
      <c r="C168" t="s">
        <v>2255</v>
      </c>
      <c r="D168" t="s">
        <v>2256</v>
      </c>
      <c r="E168" t="s">
        <v>2257</v>
      </c>
      <c r="F168" t="s">
        <v>438</v>
      </c>
      <c r="G168" t="s">
        <v>50</v>
      </c>
      <c r="H168" t="s">
        <v>51</v>
      </c>
      <c r="I168" t="s">
        <v>1304</v>
      </c>
      <c r="J168" t="s">
        <v>440</v>
      </c>
      <c r="K168" t="s">
        <v>54</v>
      </c>
      <c r="L168" t="s">
        <v>219</v>
      </c>
      <c r="M168" t="s">
        <v>220</v>
      </c>
      <c r="N168" t="s">
        <v>1972</v>
      </c>
      <c r="O168" t="s"/>
      <c r="P168" t="s"/>
      <c r="Q168" t="s">
        <v>44</v>
      </c>
      <c r="R168" t="s"/>
      <c r="S168" t="s"/>
      <c r="T168" t="s"/>
      <c r="U168" t="s"/>
      <c r="V168" t="s"/>
      <c r="W168" t="s"/>
      <c r="X168" t="s"/>
      <c r="Y168" t="s"/>
      <c r="Z168" t="s"/>
      <c r="AA168" t="s"/>
      <c r="AB168" t="s">
        <v>2258</v>
      </c>
      <c r="AC168" t="s">
        <v>2258</v>
      </c>
      <c r="AD168" t="s">
        <v>93</v>
      </c>
      <c r="AE168" t="s">
        <v>44</v>
      </c>
      <c r="AF168" t="s">
        <v>2259</v>
      </c>
      <c r="AG168" t="s">
        <v>44</v>
      </c>
      <c r="AH168" t="s">
        <v>67</v>
      </c>
      <c r="AI168" t="s">
        <v>2260</v>
      </c>
      <c r="AJ168" t="s">
        <v>2261</v>
      </c>
      <c r="AK168" t="s">
        <v>66</v>
      </c>
    </row>
    <row r="169" spans="1:38">
      <c r="A169" t="s">
        <v>2262</v>
      </c>
      <c r="B169" t="s">
        <v>2263</v>
      </c>
      <c r="C169" t="s">
        <v>2264</v>
      </c>
      <c r="D169" t="s">
        <v>2265</v>
      </c>
      <c r="E169" t="s">
        <v>2266</v>
      </c>
      <c r="F169" t="s"/>
      <c r="G169" t="s">
        <v>50</v>
      </c>
      <c r="H169" t="s">
        <v>51</v>
      </c>
      <c r="I169" t="s">
        <v>2267</v>
      </c>
      <c r="J169" t="s">
        <v>2268</v>
      </c>
      <c r="K169" t="s">
        <v>469</v>
      </c>
      <c r="L169" t="s">
        <v>272</v>
      </c>
      <c r="M169" t="s">
        <v>1237</v>
      </c>
      <c r="N169" t="s">
        <v>1238</v>
      </c>
      <c r="O169" t="s">
        <v>192</v>
      </c>
      <c r="P169" t="s"/>
      <c r="Q169" t="s"/>
      <c r="R169" t="s"/>
      <c r="S169" t="s">
        <v>2269</v>
      </c>
      <c r="T169" t="s">
        <v>93</v>
      </c>
      <c r="U169" t="s"/>
      <c r="V169" t="s"/>
      <c r="W169" t="s"/>
      <c r="X169" t="s"/>
      <c r="Y169" t="s"/>
      <c r="Z169" t="s">
        <v>2270</v>
      </c>
      <c r="AA169" t="s"/>
      <c r="AB169" t="s">
        <v>2271</v>
      </c>
      <c r="AC169" t="s">
        <v>2271</v>
      </c>
      <c r="AD169" t="s">
        <v>110</v>
      </c>
      <c r="AE169" t="s">
        <v>44</v>
      </c>
      <c r="AF169" t="s">
        <v>2272</v>
      </c>
      <c r="AG169" t="s">
        <v>2273</v>
      </c>
      <c r="AH169" t="s">
        <v>86</v>
      </c>
      <c r="AI169" t="s">
        <v>2274</v>
      </c>
      <c r="AJ169" t="s">
        <v>92</v>
      </c>
      <c r="AK169" t="s">
        <v>66</v>
      </c>
    </row>
    <row customHeight="1" ht="409" r="170" s="26" spans="1:38">
      <c r="A170" t="s">
        <v>2275</v>
      </c>
      <c r="B170" t="s">
        <v>2276</v>
      </c>
      <c r="C170" t="s">
        <v>2277</v>
      </c>
      <c r="D170" t="s">
        <v>2278</v>
      </c>
      <c r="E170" s="1" t="s">
        <v>2279</v>
      </c>
      <c r="F170" t="s">
        <v>2280</v>
      </c>
      <c r="G170" t="s">
        <v>50</v>
      </c>
      <c r="H170" t="s">
        <v>234</v>
      </c>
      <c r="I170" t="s">
        <v>2281</v>
      </c>
      <c r="J170" t="s"/>
      <c r="K170" t="s">
        <v>469</v>
      </c>
      <c r="L170" t="s">
        <v>322</v>
      </c>
      <c r="M170" t="s">
        <v>486</v>
      </c>
      <c r="N170" t="s">
        <v>1371</v>
      </c>
      <c r="O170" t="s">
        <v>86</v>
      </c>
      <c r="P170" t="s"/>
      <c r="Q170" t="s"/>
      <c r="R170" t="s"/>
      <c r="S170" t="s"/>
      <c r="T170" t="s"/>
      <c r="U170" t="s"/>
      <c r="V170" t="s"/>
      <c r="W170" t="s"/>
      <c r="X170" t="s"/>
      <c r="Y170" t="s"/>
      <c r="Z170" t="s">
        <v>2282</v>
      </c>
      <c r="AA170" t="s"/>
      <c r="AB170" t="s">
        <v>2283</v>
      </c>
      <c r="AC170" t="s">
        <v>2284</v>
      </c>
      <c r="AD170" t="s">
        <v>93</v>
      </c>
      <c r="AE170" t="s">
        <v>277</v>
      </c>
      <c r="AF170" t="s">
        <v>2285</v>
      </c>
      <c r="AG170" t="s">
        <v>2286</v>
      </c>
      <c r="AH170" t="s">
        <v>44</v>
      </c>
      <c r="AI170" t="s">
        <v>2287</v>
      </c>
      <c r="AJ170" t="s">
        <v>92</v>
      </c>
      <c r="AK170" t="s">
        <v>66</v>
      </c>
    </row>
    <row r="171" spans="1:38">
      <c r="A171" t="s">
        <v>2288</v>
      </c>
      <c r="B171" t="s">
        <v>2289</v>
      </c>
      <c r="C171" t="s">
        <v>2290</v>
      </c>
      <c r="D171" t="s">
        <v>2291</v>
      </c>
      <c r="E171" t="s">
        <v>2292</v>
      </c>
      <c r="F171" t="s"/>
      <c r="G171" t="s">
        <v>50</v>
      </c>
      <c r="H171" t="s">
        <v>51</v>
      </c>
      <c r="I171" t="s"/>
      <c r="J171" t="s">
        <v>2293</v>
      </c>
      <c r="K171" t="s">
        <v>54</v>
      </c>
      <c r="L171" t="s">
        <v>238</v>
      </c>
      <c r="M171" t="s">
        <v>239</v>
      </c>
      <c r="N171" t="s">
        <v>240</v>
      </c>
      <c r="O171" t="s"/>
      <c r="P171" t="s"/>
      <c r="Q171" t="s">
        <v>44</v>
      </c>
      <c r="R171" t="s"/>
      <c r="S171" t="s"/>
      <c r="T171" t="s"/>
      <c r="U171" t="s"/>
      <c r="V171" t="s"/>
      <c r="W171" t="s"/>
      <c r="X171" t="s"/>
      <c r="Y171" t="s"/>
      <c r="Z171" t="s"/>
      <c r="AA171" t="s"/>
      <c r="AB171" t="s">
        <v>2294</v>
      </c>
      <c r="AC171" t="s">
        <v>2294</v>
      </c>
      <c r="AD171" t="s">
        <v>151</v>
      </c>
      <c r="AE171" t="s">
        <v>342</v>
      </c>
      <c r="AF171" t="s">
        <v>2295</v>
      </c>
      <c r="AG171" t="s">
        <v>2296</v>
      </c>
      <c r="AH171" t="s">
        <v>112</v>
      </c>
      <c r="AI171" t="s">
        <v>2297</v>
      </c>
      <c r="AJ171" t="s">
        <v>2298</v>
      </c>
      <c r="AK171" t="s">
        <v>66</v>
      </c>
    </row>
    <row r="172" spans="1:38">
      <c r="A172" t="s">
        <v>2299</v>
      </c>
      <c r="B172" s="2" t="s">
        <v>2300</v>
      </c>
      <c r="C172" t="s">
        <v>2301</v>
      </c>
      <c r="D172" t="s">
        <v>2302</v>
      </c>
      <c r="E172" t="s">
        <v>2303</v>
      </c>
      <c r="F172" t="s">
        <v>2304</v>
      </c>
      <c r="G172" t="s">
        <v>72</v>
      </c>
      <c r="H172" t="s">
        <v>51</v>
      </c>
      <c r="I172" t="s">
        <v>2305</v>
      </c>
      <c r="J172" t="s"/>
      <c r="K172" t="s">
        <v>2306</v>
      </c>
      <c r="L172" t="s">
        <v>258</v>
      </c>
      <c r="M172" t="s">
        <v>259</v>
      </c>
      <c r="N172" t="s">
        <v>715</v>
      </c>
      <c r="O172" t="s">
        <v>433</v>
      </c>
      <c r="P172" t="s"/>
      <c r="Q172" t="s"/>
      <c r="R172" t="s"/>
      <c r="S172" t="s">
        <v>2307</v>
      </c>
      <c r="T172" t="s">
        <v>67</v>
      </c>
      <c r="U172" t="s">
        <v>2308</v>
      </c>
      <c r="V172" t="s">
        <v>67</v>
      </c>
      <c r="W172" t="s">
        <v>2309</v>
      </c>
      <c r="X172" t="s"/>
      <c r="Y172" t="s"/>
      <c r="Z172" t="s">
        <v>2310</v>
      </c>
      <c r="AA172" t="s">
        <v>84</v>
      </c>
      <c r="AB172" t="s">
        <v>2311</v>
      </c>
      <c r="AC172" t="s">
        <v>2312</v>
      </c>
      <c r="AD172" t="s">
        <v>124</v>
      </c>
      <c r="AE172" t="s">
        <v>297</v>
      </c>
      <c r="AF172" t="s">
        <v>2313</v>
      </c>
      <c r="AG172" t="s">
        <v>2314</v>
      </c>
      <c r="AH172" t="s">
        <v>124</v>
      </c>
      <c r="AI172" t="s">
        <v>2315</v>
      </c>
      <c r="AJ172" t="s">
        <v>92</v>
      </c>
      <c r="AK172" t="s">
        <v>66</v>
      </c>
    </row>
    <row r="173" spans="1:38">
      <c r="A173" t="s">
        <v>2316</v>
      </c>
      <c r="B173" t="s">
        <v>2317</v>
      </c>
      <c r="C173" t="s">
        <v>2318</v>
      </c>
      <c r="D173" t="s">
        <v>2319</v>
      </c>
      <c r="E173" t="s">
        <v>2320</v>
      </c>
      <c r="F173" t="s"/>
      <c r="G173" t="s">
        <v>50</v>
      </c>
      <c r="H173" t="s">
        <v>51</v>
      </c>
      <c r="I173" t="s"/>
      <c r="J173" t="s"/>
      <c r="K173" t="s"/>
      <c r="L173" t="s">
        <v>272</v>
      </c>
      <c r="M173" t="s">
        <v>1180</v>
      </c>
      <c r="N173" t="s">
        <v>2321</v>
      </c>
      <c r="O173" t="s"/>
      <c r="P173" t="s"/>
      <c r="Q173" t="s">
        <v>44</v>
      </c>
      <c r="R173" t="s"/>
      <c r="S173" t="s"/>
      <c r="T173" t="s"/>
      <c r="U173" t="s"/>
      <c r="V173" t="s"/>
      <c r="W173" t="s"/>
      <c r="X173" t="s"/>
      <c r="Y173" t="s"/>
      <c r="Z173" t="s"/>
      <c r="AA173" t="s"/>
      <c r="AB173" t="s">
        <v>2322</v>
      </c>
      <c r="AC173" t="s">
        <v>2322</v>
      </c>
      <c r="AD173" t="s">
        <v>192</v>
      </c>
      <c r="AE173" t="s">
        <v>2323</v>
      </c>
      <c r="AF173" t="s">
        <v>2324</v>
      </c>
      <c r="AG173" t="s">
        <v>2325</v>
      </c>
      <c r="AH173" t="s">
        <v>124</v>
      </c>
      <c r="AI173" t="s">
        <v>2326</v>
      </c>
      <c r="AJ173" t="s">
        <v>2327</v>
      </c>
      <c r="AK173" t="s">
        <v>66</v>
      </c>
    </row>
    <row r="174" spans="1:38">
      <c r="A174" t="s">
        <v>2328</v>
      </c>
      <c r="B174" t="s">
        <v>2329</v>
      </c>
      <c r="C174" t="s">
        <v>2330</v>
      </c>
      <c r="D174" t="s">
        <v>2331</v>
      </c>
      <c r="E174" t="s">
        <v>2332</v>
      </c>
      <c r="F174" t="s">
        <v>185</v>
      </c>
      <c r="G174" t="s">
        <v>50</v>
      </c>
      <c r="H174" t="s">
        <v>51</v>
      </c>
      <c r="I174" t="s">
        <v>2333</v>
      </c>
      <c r="J174" t="s">
        <v>1038</v>
      </c>
      <c r="K174" t="s">
        <v>354</v>
      </c>
      <c r="L174" t="s">
        <v>258</v>
      </c>
      <c r="M174" t="s">
        <v>259</v>
      </c>
      <c r="N174" t="s">
        <v>715</v>
      </c>
      <c r="O174" t="s">
        <v>86</v>
      </c>
      <c r="P174" t="s">
        <v>2334</v>
      </c>
      <c r="Q174" t="s">
        <v>67</v>
      </c>
      <c r="R174" t="s">
        <v>2335</v>
      </c>
      <c r="S174" t="s"/>
      <c r="T174" t="s"/>
      <c r="U174" t="s"/>
      <c r="V174" t="s"/>
      <c r="W174" t="s"/>
      <c r="X174" t="s"/>
      <c r="Y174" t="s"/>
      <c r="Z174" t="s"/>
      <c r="AA174" t="s"/>
      <c r="AB174" t="s">
        <v>2336</v>
      </c>
      <c r="AC174" t="s">
        <v>2337</v>
      </c>
      <c r="AD174" t="s">
        <v>59</v>
      </c>
      <c r="AE174" t="s">
        <v>107</v>
      </c>
      <c r="AF174" t="s">
        <v>2338</v>
      </c>
      <c r="AG174" t="s">
        <v>2339</v>
      </c>
      <c r="AH174" t="s">
        <v>124</v>
      </c>
      <c r="AI174" t="s">
        <v>2340</v>
      </c>
      <c r="AJ174" t="s">
        <v>92</v>
      </c>
      <c r="AK174" t="s">
        <v>66</v>
      </c>
    </row>
    <row r="175" spans="1:38">
      <c r="A175" t="s">
        <v>2341</v>
      </c>
      <c r="B175" t="s">
        <v>2342</v>
      </c>
      <c r="C175" t="s">
        <v>2343</v>
      </c>
      <c r="D175" t="s"/>
      <c r="E175" t="s">
        <v>2344</v>
      </c>
      <c r="F175" t="s">
        <v>233</v>
      </c>
      <c r="G175" t="s">
        <v>50</v>
      </c>
      <c r="H175" t="s">
        <v>51</v>
      </c>
      <c r="I175" t="s">
        <v>2345</v>
      </c>
      <c r="J175" t="s">
        <v>381</v>
      </c>
      <c r="K175" t="s">
        <v>237</v>
      </c>
      <c r="L175" t="s">
        <v>272</v>
      </c>
      <c r="M175" t="s">
        <v>273</v>
      </c>
      <c r="N175" t="s">
        <v>2346</v>
      </c>
      <c r="O175" t="s">
        <v>846</v>
      </c>
      <c r="P175" t="s"/>
      <c r="Q175" t="s"/>
      <c r="R175" t="s"/>
      <c r="S175" t="s"/>
      <c r="T175" t="s"/>
      <c r="U175" t="s"/>
      <c r="V175" t="s"/>
      <c r="W175" t="s"/>
      <c r="X175" t="s"/>
      <c r="Y175" t="s"/>
      <c r="Z175" t="s"/>
      <c r="AA175" t="s"/>
      <c r="AB175" t="s">
        <v>2347</v>
      </c>
      <c r="AC175" t="s">
        <v>2347</v>
      </c>
      <c r="AD175" t="s">
        <v>110</v>
      </c>
      <c r="AE175" t="s">
        <v>44</v>
      </c>
      <c r="AF175" t="s">
        <v>2348</v>
      </c>
      <c r="AG175" t="s">
        <v>2349</v>
      </c>
      <c r="AH175" t="s">
        <v>124</v>
      </c>
      <c r="AI175" t="s">
        <v>2350</v>
      </c>
      <c r="AJ175" t="s">
        <v>92</v>
      </c>
      <c r="AK175" t="s">
        <v>66</v>
      </c>
    </row>
    <row r="176" spans="1:38">
      <c r="A176" t="s">
        <v>2351</v>
      </c>
      <c r="B176" s="2" t="s">
        <v>2352</v>
      </c>
      <c r="C176" t="s">
        <v>2353</v>
      </c>
      <c r="D176" t="s">
        <v>2354</v>
      </c>
      <c r="E176" t="s">
        <v>2355</v>
      </c>
      <c r="F176" t="s">
        <v>2356</v>
      </c>
      <c r="G176" t="s">
        <v>50</v>
      </c>
      <c r="H176" t="s">
        <v>51</v>
      </c>
      <c r="I176" t="s">
        <v>2357</v>
      </c>
      <c r="J176" t="s">
        <v>2358</v>
      </c>
      <c r="K176" t="s">
        <v>237</v>
      </c>
      <c r="L176" t="s">
        <v>322</v>
      </c>
      <c r="M176" t="s">
        <v>486</v>
      </c>
      <c r="N176" t="s">
        <v>1371</v>
      </c>
      <c r="O176" t="s">
        <v>86</v>
      </c>
      <c r="P176" t="s"/>
      <c r="Q176" t="s"/>
      <c r="R176" t="s"/>
      <c r="S176" t="s"/>
      <c r="T176" t="s"/>
      <c r="U176" t="s"/>
      <c r="V176" t="s"/>
      <c r="W176" t="s"/>
      <c r="X176" t="s"/>
      <c r="Y176" t="s"/>
      <c r="Z176" t="s"/>
      <c r="AA176" t="s"/>
      <c r="AB176" t="s">
        <v>2359</v>
      </c>
      <c r="AC176" t="s">
        <v>2359</v>
      </c>
      <c r="AD176" t="s">
        <v>59</v>
      </c>
      <c r="AE176" t="s">
        <v>60</v>
      </c>
      <c r="AF176" t="s">
        <v>2360</v>
      </c>
      <c r="AG176" t="s">
        <v>2361</v>
      </c>
      <c r="AH176" t="s">
        <v>63</v>
      </c>
      <c r="AI176" t="s">
        <v>2362</v>
      </c>
      <c r="AJ176" t="s">
        <v>92</v>
      </c>
      <c r="AK176" t="s">
        <v>66</v>
      </c>
    </row>
    <row r="177" spans="1:38">
      <c r="A177" t="s">
        <v>2363</v>
      </c>
      <c r="B177" t="s">
        <v>2364</v>
      </c>
      <c r="C177" t="s">
        <v>2365</v>
      </c>
      <c r="D177" t="s">
        <v>2366</v>
      </c>
      <c r="E177" t="s">
        <v>2367</v>
      </c>
      <c r="F177" t="s">
        <v>2368</v>
      </c>
      <c r="G177" t="s">
        <v>50</v>
      </c>
      <c r="H177" t="s">
        <v>51</v>
      </c>
      <c r="I177" t="s">
        <v>2369</v>
      </c>
      <c r="J177" t="s">
        <v>739</v>
      </c>
      <c r="K177" t="s">
        <v>740</v>
      </c>
      <c r="L177" t="s">
        <v>258</v>
      </c>
      <c r="M177" t="s">
        <v>259</v>
      </c>
      <c r="N177" t="s">
        <v>2370</v>
      </c>
      <c r="O177" t="s">
        <v>209</v>
      </c>
      <c r="P177" t="s"/>
      <c r="Q177" t="s"/>
      <c r="R177" t="s"/>
      <c r="S177" t="s"/>
      <c r="T177" t="s"/>
      <c r="U177" t="s"/>
      <c r="V177" t="s"/>
      <c r="W177" t="s"/>
      <c r="X177" t="s"/>
      <c r="Y177" t="s"/>
      <c r="Z177" t="s"/>
      <c r="AA177" t="s"/>
      <c r="AB177" t="s">
        <v>2371</v>
      </c>
      <c r="AC177" t="s">
        <v>2372</v>
      </c>
      <c r="AD177" t="s">
        <v>110</v>
      </c>
      <c r="AE177" t="s">
        <v>515</v>
      </c>
      <c r="AF177" t="s">
        <v>2373</v>
      </c>
      <c r="AG177" t="s">
        <v>2374</v>
      </c>
      <c r="AH177" t="s">
        <v>151</v>
      </c>
      <c r="AI177" t="s">
        <v>2375</v>
      </c>
      <c r="AJ177" t="s">
        <v>92</v>
      </c>
      <c r="AK177" t="s">
        <v>66</v>
      </c>
    </row>
    <row r="178" spans="1:38">
      <c r="A178" t="s">
        <v>2376</v>
      </c>
      <c r="B178" t="s">
        <v>2377</v>
      </c>
      <c r="C178" t="s">
        <v>2378</v>
      </c>
      <c r="D178" t="s">
        <v>2379</v>
      </c>
      <c r="E178" t="s">
        <v>2380</v>
      </c>
      <c r="F178" t="s">
        <v>292</v>
      </c>
      <c r="G178" t="s">
        <v>50</v>
      </c>
      <c r="H178" t="s">
        <v>51</v>
      </c>
      <c r="I178" t="s">
        <v>2381</v>
      </c>
      <c r="J178" t="s"/>
      <c r="K178" t="s">
        <v>237</v>
      </c>
      <c r="L178" t="s">
        <v>1344</v>
      </c>
      <c r="M178" t="s">
        <v>1345</v>
      </c>
      <c r="N178" t="s">
        <v>1346</v>
      </c>
      <c r="O178" t="s"/>
      <c r="P178" t="s"/>
      <c r="Q178" t="s">
        <v>44</v>
      </c>
      <c r="R178" t="s"/>
      <c r="S178" t="s"/>
      <c r="T178" t="s"/>
      <c r="U178" t="s"/>
      <c r="V178" t="s"/>
      <c r="W178" t="s"/>
      <c r="X178" t="s"/>
      <c r="Y178" t="s"/>
      <c r="Z178" t="s"/>
      <c r="AA178" t="s"/>
      <c r="AB178" t="s">
        <v>2382</v>
      </c>
      <c r="AC178" t="s">
        <v>2383</v>
      </c>
      <c r="AD178" t="s">
        <v>174</v>
      </c>
      <c r="AE178" t="s">
        <v>1105</v>
      </c>
      <c r="AF178" t="s">
        <v>2384</v>
      </c>
      <c r="AG178" t="s">
        <v>2385</v>
      </c>
      <c r="AH178" t="s">
        <v>192</v>
      </c>
      <c r="AI178" t="s">
        <v>2386</v>
      </c>
      <c r="AJ178" t="s">
        <v>2387</v>
      </c>
      <c r="AK178" t="s">
        <v>66</v>
      </c>
    </row>
    <row r="179" spans="1:38">
      <c r="A179" t="s">
        <v>2388</v>
      </c>
      <c r="B179" t="s">
        <v>2389</v>
      </c>
      <c r="C179" t="s">
        <v>2390</v>
      </c>
      <c r="D179" t="s">
        <v>2391</v>
      </c>
      <c r="E179" t="s">
        <v>2392</v>
      </c>
      <c r="F179" t="s">
        <v>263</v>
      </c>
      <c r="G179" t="s">
        <v>50</v>
      </c>
      <c r="H179" t="s">
        <v>234</v>
      </c>
      <c r="I179" t="s">
        <v>2393</v>
      </c>
      <c r="J179" t="s">
        <v>2394</v>
      </c>
      <c r="K179" t="s">
        <v>525</v>
      </c>
      <c r="L179" t="s">
        <v>322</v>
      </c>
      <c r="M179" t="s">
        <v>1251</v>
      </c>
      <c r="N179" t="s">
        <v>1461</v>
      </c>
      <c r="O179" t="s">
        <v>59</v>
      </c>
      <c r="P179" t="s">
        <v>2395</v>
      </c>
      <c r="Q179" t="s">
        <v>67</v>
      </c>
      <c r="R179" t="s">
        <v>2396</v>
      </c>
      <c r="S179" t="s">
        <v>2397</v>
      </c>
      <c r="T179" t="s">
        <v>67</v>
      </c>
      <c r="U179" t="s"/>
      <c r="V179" t="s"/>
      <c r="W179" t="s"/>
      <c r="X179" t="s"/>
      <c r="Y179" t="s"/>
      <c r="Z179" t="s">
        <v>2398</v>
      </c>
      <c r="AA179" t="s"/>
      <c r="AB179" t="s">
        <v>2399</v>
      </c>
      <c r="AC179" t="s">
        <v>2400</v>
      </c>
      <c r="AD179" t="s">
        <v>192</v>
      </c>
      <c r="AE179" t="s">
        <v>958</v>
      </c>
      <c r="AF179" t="s">
        <v>2401</v>
      </c>
      <c r="AG179" t="s">
        <v>2402</v>
      </c>
      <c r="AH179" t="s">
        <v>86</v>
      </c>
      <c r="AI179" t="s">
        <v>2403</v>
      </c>
      <c r="AJ179" t="s">
        <v>92</v>
      </c>
      <c r="AK179" t="s">
        <v>66</v>
      </c>
    </row>
    <row r="180" spans="1:38">
      <c r="A180" t="s">
        <v>2404</v>
      </c>
      <c r="B180" t="s">
        <v>2405</v>
      </c>
      <c r="C180" t="s">
        <v>2406</v>
      </c>
      <c r="D180" t="s">
        <v>2407</v>
      </c>
      <c r="E180" t="s">
        <v>2408</v>
      </c>
      <c r="F180" t="s">
        <v>2409</v>
      </c>
      <c r="G180" t="s">
        <v>72</v>
      </c>
      <c r="H180" t="s">
        <v>51</v>
      </c>
      <c r="I180" t="s">
        <v>2410</v>
      </c>
      <c r="J180" t="s">
        <v>53</v>
      </c>
      <c r="K180" t="s">
        <v>54</v>
      </c>
      <c r="L180" t="s">
        <v>843</v>
      </c>
      <c r="M180" t="s">
        <v>844</v>
      </c>
      <c r="N180" t="s">
        <v>2411</v>
      </c>
      <c r="O180" t="s">
        <v>79</v>
      </c>
      <c r="P180" t="s">
        <v>2412</v>
      </c>
      <c r="Q180" t="s">
        <v>86</v>
      </c>
      <c r="R180" t="s">
        <v>2413</v>
      </c>
      <c r="S180" t="s">
        <v>2414</v>
      </c>
      <c r="T180" t="s">
        <v>124</v>
      </c>
      <c r="U180" t="s">
        <v>2415</v>
      </c>
      <c r="V180" t="s">
        <v>67</v>
      </c>
      <c r="W180" t="s">
        <v>2416</v>
      </c>
      <c r="X180" t="s">
        <v>2417</v>
      </c>
      <c r="Y180" t="s">
        <v>67</v>
      </c>
      <c r="Z180" t="s">
        <v>2418</v>
      </c>
      <c r="AA180" t="s">
        <v>84</v>
      </c>
      <c r="AB180" t="s">
        <v>2419</v>
      </c>
      <c r="AC180" t="s">
        <v>2420</v>
      </c>
      <c r="AD180" t="s">
        <v>301</v>
      </c>
      <c r="AE180" t="s">
        <v>44</v>
      </c>
      <c r="AF180" t="s">
        <v>2421</v>
      </c>
      <c r="AG180" t="s">
        <v>2422</v>
      </c>
      <c r="AH180" t="s">
        <v>433</v>
      </c>
      <c r="AI180" t="s">
        <v>2423</v>
      </c>
      <c r="AJ180" t="s">
        <v>92</v>
      </c>
      <c r="AK180" t="s">
        <v>66</v>
      </c>
    </row>
    <row r="181" spans="1:38">
      <c r="A181" t="s">
        <v>2424</v>
      </c>
      <c r="B181" t="s">
        <v>2425</v>
      </c>
      <c r="C181" t="s">
        <v>2426</v>
      </c>
      <c r="D181" t="s">
        <v>2427</v>
      </c>
      <c r="E181" t="s">
        <v>2428</v>
      </c>
      <c r="F181" t="s">
        <v>255</v>
      </c>
      <c r="G181" t="s">
        <v>50</v>
      </c>
      <c r="H181" t="s">
        <v>51</v>
      </c>
      <c r="I181" t="s">
        <v>1590</v>
      </c>
      <c r="J181" t="s">
        <v>53</v>
      </c>
      <c r="K181" t="s">
        <v>54</v>
      </c>
      <c r="L181" t="s">
        <v>204</v>
      </c>
      <c r="M181" t="s">
        <v>205</v>
      </c>
      <c r="N181" t="s">
        <v>1061</v>
      </c>
      <c r="O181" t="s">
        <v>433</v>
      </c>
      <c r="P181" t="s">
        <v>2429</v>
      </c>
      <c r="Q181" t="s">
        <v>151</v>
      </c>
      <c r="R181" t="s">
        <v>2430</v>
      </c>
      <c r="S181" t="s"/>
      <c r="T181" t="s"/>
      <c r="U181" t="s"/>
      <c r="V181" t="s"/>
      <c r="W181" t="s"/>
      <c r="X181" t="s"/>
      <c r="Y181" t="s"/>
      <c r="Z181" t="s"/>
      <c r="AA181" t="s"/>
      <c r="AB181" t="s">
        <v>2431</v>
      </c>
      <c r="AC181" t="s">
        <v>2432</v>
      </c>
      <c r="AD181" t="s">
        <v>174</v>
      </c>
      <c r="AE181" t="s">
        <v>1105</v>
      </c>
      <c r="AF181" t="s">
        <v>2433</v>
      </c>
      <c r="AG181" t="s">
        <v>2434</v>
      </c>
      <c r="AH181" t="s">
        <v>59</v>
      </c>
      <c r="AI181" t="s">
        <v>2435</v>
      </c>
      <c r="AJ181" t="s">
        <v>92</v>
      </c>
      <c r="AK181" t="s">
        <v>66</v>
      </c>
    </row>
    <row r="182" spans="1:38">
      <c r="A182" t="s">
        <v>2436</v>
      </c>
      <c r="B182" t="s">
        <v>2437</v>
      </c>
      <c r="C182" t="s">
        <v>2438</v>
      </c>
      <c r="D182" t="s">
        <v>2439</v>
      </c>
      <c r="E182" t="s">
        <v>2440</v>
      </c>
      <c r="F182" t="s">
        <v>98</v>
      </c>
      <c r="G182" t="s">
        <v>50</v>
      </c>
      <c r="H182" t="s">
        <v>51</v>
      </c>
      <c r="I182" t="s">
        <v>1249</v>
      </c>
      <c r="J182" t="s"/>
      <c r="K182" t="s">
        <v>525</v>
      </c>
      <c r="L182" t="s">
        <v>1701</v>
      </c>
      <c r="M182" t="s">
        <v>1701</v>
      </c>
      <c r="N182" t="s">
        <v>2233</v>
      </c>
      <c r="O182" t="s"/>
      <c r="P182" t="s"/>
      <c r="Q182" t="s">
        <v>44</v>
      </c>
      <c r="R182" t="s"/>
      <c r="S182" t="s"/>
      <c r="T182" t="s"/>
      <c r="U182" t="s"/>
      <c r="V182" t="s"/>
      <c r="W182" t="s"/>
      <c r="X182" t="s"/>
      <c r="Y182" t="s"/>
      <c r="Z182" t="s"/>
      <c r="AA182" t="s"/>
      <c r="AB182" t="s">
        <v>2441</v>
      </c>
      <c r="AC182" t="s">
        <v>2441</v>
      </c>
      <c r="AD182" t="s">
        <v>93</v>
      </c>
      <c r="AE182" t="s">
        <v>44</v>
      </c>
      <c r="AF182" t="s">
        <v>2442</v>
      </c>
      <c r="AG182" t="s">
        <v>44</v>
      </c>
      <c r="AH182" t="s">
        <v>67</v>
      </c>
      <c r="AI182" t="s">
        <v>2443</v>
      </c>
      <c r="AJ182" t="s">
        <v>2444</v>
      </c>
      <c r="AK182" t="s">
        <v>66</v>
      </c>
    </row>
    <row r="183" spans="1:38">
      <c r="A183" t="s">
        <v>2445</v>
      </c>
      <c r="B183" t="s">
        <v>2446</v>
      </c>
      <c r="C183" t="s">
        <v>2447</v>
      </c>
      <c r="D183" t="s">
        <v>2448</v>
      </c>
      <c r="E183" t="s">
        <v>2449</v>
      </c>
      <c r="F183" t="s"/>
      <c r="G183" t="s">
        <v>50</v>
      </c>
      <c r="H183" t="s">
        <v>51</v>
      </c>
      <c r="I183" t="s">
        <v>2450</v>
      </c>
      <c r="J183" t="s"/>
      <c r="K183" t="s">
        <v>453</v>
      </c>
      <c r="L183" t="s">
        <v>272</v>
      </c>
      <c r="M183" t="s">
        <v>1180</v>
      </c>
      <c r="N183" t="s">
        <v>2321</v>
      </c>
      <c r="O183" t="s"/>
      <c r="P183" t="s"/>
      <c r="Q183" t="s">
        <v>44</v>
      </c>
      <c r="R183" t="s"/>
      <c r="S183" t="s"/>
      <c r="T183" t="s"/>
      <c r="U183" t="s"/>
      <c r="V183" t="s"/>
      <c r="W183" t="s"/>
      <c r="X183" t="s"/>
      <c r="Y183" t="s"/>
      <c r="Z183" t="s"/>
      <c r="AA183" t="s"/>
      <c r="AB183" t="s">
        <v>2451</v>
      </c>
      <c r="AC183" t="s">
        <v>2452</v>
      </c>
      <c r="AD183" t="s">
        <v>174</v>
      </c>
      <c r="AE183" t="s">
        <v>387</v>
      </c>
      <c r="AF183" t="s">
        <v>2453</v>
      </c>
      <c r="AG183" t="s">
        <v>2454</v>
      </c>
      <c r="AH183" t="s">
        <v>174</v>
      </c>
      <c r="AI183" t="s">
        <v>2455</v>
      </c>
      <c r="AJ183" t="s">
        <v>2456</v>
      </c>
      <c r="AK183" t="s">
        <v>66</v>
      </c>
    </row>
    <row r="184" spans="1:38">
      <c r="A184" t="s">
        <v>2457</v>
      </c>
      <c r="B184" t="s">
        <v>2458</v>
      </c>
      <c r="C184" t="s">
        <v>2459</v>
      </c>
      <c r="D184" t="s">
        <v>2460</v>
      </c>
      <c r="E184" t="s">
        <v>2461</v>
      </c>
      <c r="F184" t="s">
        <v>767</v>
      </c>
      <c r="G184" t="s">
        <v>72</v>
      </c>
      <c r="H184" t="s">
        <v>51</v>
      </c>
      <c r="I184" t="s">
        <v>2462</v>
      </c>
      <c r="J184" t="s"/>
      <c r="K184" t="s">
        <v>1395</v>
      </c>
      <c r="L184" t="s">
        <v>1344</v>
      </c>
      <c r="M184" t="s">
        <v>1345</v>
      </c>
      <c r="N184" t="s">
        <v>2463</v>
      </c>
      <c r="O184" t="s">
        <v>209</v>
      </c>
      <c r="P184" t="s"/>
      <c r="Q184" t="s"/>
      <c r="R184" t="s"/>
      <c r="S184" t="s"/>
      <c r="T184" t="s"/>
      <c r="U184" t="s">
        <v>1675</v>
      </c>
      <c r="V184" t="s">
        <v>67</v>
      </c>
      <c r="W184" t="s">
        <v>2464</v>
      </c>
      <c r="X184" t="s"/>
      <c r="Y184" t="s"/>
      <c r="Z184" t="s"/>
      <c r="AA184" t="s">
        <v>84</v>
      </c>
      <c r="AB184" t="s">
        <v>2465</v>
      </c>
      <c r="AC184" t="s">
        <v>2465</v>
      </c>
      <c r="AD184" t="s">
        <v>93</v>
      </c>
      <c r="AE184" t="s">
        <v>44</v>
      </c>
      <c r="AF184" t="s">
        <v>2466</v>
      </c>
      <c r="AG184" t="s">
        <v>2467</v>
      </c>
      <c r="AH184" t="s">
        <v>44</v>
      </c>
      <c r="AI184" t="s">
        <v>2468</v>
      </c>
      <c r="AJ184" t="s">
        <v>92</v>
      </c>
      <c r="AK184" t="s">
        <v>66</v>
      </c>
    </row>
    <row r="185" spans="1:38">
      <c r="A185" t="s">
        <v>2469</v>
      </c>
      <c r="B185" t="s">
        <v>2470</v>
      </c>
      <c r="C185" t="s">
        <v>2471</v>
      </c>
      <c r="D185" t="s">
        <v>2472</v>
      </c>
      <c r="E185" t="s">
        <v>2473</v>
      </c>
      <c r="F185" t="s">
        <v>292</v>
      </c>
      <c r="G185" t="s">
        <v>50</v>
      </c>
      <c r="H185" t="s">
        <v>51</v>
      </c>
      <c r="I185" t="s">
        <v>2474</v>
      </c>
      <c r="J185" t="s">
        <v>2475</v>
      </c>
      <c r="K185" t="s">
        <v>2476</v>
      </c>
      <c r="L185" t="s">
        <v>1344</v>
      </c>
      <c r="M185" t="s">
        <v>1345</v>
      </c>
      <c r="N185" t="s">
        <v>2477</v>
      </c>
      <c r="O185" t="s">
        <v>192</v>
      </c>
      <c r="P185" t="s">
        <v>2478</v>
      </c>
      <c r="Q185" t="s">
        <v>67</v>
      </c>
      <c r="R185" t="s"/>
      <c r="S185" t="s">
        <v>2479</v>
      </c>
      <c r="T185" t="s">
        <v>67</v>
      </c>
      <c r="U185" t="s"/>
      <c r="V185" t="s"/>
      <c r="W185" t="s"/>
      <c r="X185" t="s"/>
      <c r="Y185" t="s"/>
      <c r="Z185" t="s"/>
      <c r="AA185" t="s"/>
      <c r="AB185" t="s">
        <v>2480</v>
      </c>
      <c r="AC185" t="s">
        <v>2481</v>
      </c>
      <c r="AD185" t="s">
        <v>59</v>
      </c>
      <c r="AE185" t="s">
        <v>44</v>
      </c>
      <c r="AF185" t="s">
        <v>2482</v>
      </c>
      <c r="AG185" t="s">
        <v>2483</v>
      </c>
      <c r="AH185" t="s">
        <v>174</v>
      </c>
      <c r="AI185" t="s">
        <v>2484</v>
      </c>
      <c r="AJ185" t="s">
        <v>92</v>
      </c>
      <c r="AK185" t="s">
        <v>66</v>
      </c>
    </row>
    <row r="186" spans="1:38">
      <c r="A186" t="s">
        <v>2485</v>
      </c>
      <c r="B186" t="s">
        <v>2486</v>
      </c>
      <c r="C186" t="s">
        <v>2487</v>
      </c>
      <c r="D186" t="s">
        <v>2488</v>
      </c>
      <c r="E186" t="s">
        <v>2489</v>
      </c>
      <c r="F186" t="s">
        <v>233</v>
      </c>
      <c r="G186" t="s">
        <v>50</v>
      </c>
      <c r="H186" t="s">
        <v>51</v>
      </c>
      <c r="I186" t="s">
        <v>2490</v>
      </c>
      <c r="J186" t="s">
        <v>2491</v>
      </c>
      <c r="K186" t="s">
        <v>354</v>
      </c>
      <c r="L186" t="s">
        <v>470</v>
      </c>
      <c r="M186" t="s">
        <v>685</v>
      </c>
      <c r="N186" t="s">
        <v>2492</v>
      </c>
      <c r="O186" t="s">
        <v>112</v>
      </c>
      <c r="P186" t="s"/>
      <c r="Q186" t="s"/>
      <c r="R186" t="s"/>
      <c r="S186" t="s"/>
      <c r="T186" t="s"/>
      <c r="U186" t="s"/>
      <c r="V186" t="s">
        <v>67</v>
      </c>
      <c r="W186" t="s"/>
      <c r="X186" t="s"/>
      <c r="Y186" t="s"/>
      <c r="Z186" t="s"/>
      <c r="AA186" t="s">
        <v>84</v>
      </c>
      <c r="AB186" t="s">
        <v>2493</v>
      </c>
      <c r="AC186" t="s">
        <v>2494</v>
      </c>
      <c r="AD186" t="s">
        <v>151</v>
      </c>
      <c r="AE186" t="s">
        <v>225</v>
      </c>
      <c r="AF186" t="s">
        <v>2495</v>
      </c>
      <c r="AG186" t="s">
        <v>2496</v>
      </c>
      <c r="AH186" t="s">
        <v>63</v>
      </c>
      <c r="AI186" t="s">
        <v>2497</v>
      </c>
      <c r="AJ186" t="s">
        <v>92</v>
      </c>
      <c r="AK186" t="s">
        <v>66</v>
      </c>
    </row>
    <row r="187" spans="1:38">
      <c r="A187" t="s">
        <v>925</v>
      </c>
      <c r="B187" t="s">
        <v>2498</v>
      </c>
      <c r="C187" t="s">
        <v>2499</v>
      </c>
      <c r="D187" t="s">
        <v>2500</v>
      </c>
      <c r="E187" t="s">
        <v>2501</v>
      </c>
      <c r="F187" t="s">
        <v>2502</v>
      </c>
      <c r="G187" t="s">
        <v>72</v>
      </c>
      <c r="H187" t="s">
        <v>51</v>
      </c>
      <c r="I187" t="s">
        <v>2503</v>
      </c>
      <c r="J187" t="s">
        <v>398</v>
      </c>
      <c r="K187" t="s">
        <v>354</v>
      </c>
      <c r="L187" t="s">
        <v>355</v>
      </c>
      <c r="M187" t="s">
        <v>985</v>
      </c>
      <c r="N187" t="s">
        <v>1484</v>
      </c>
      <c r="O187" t="s">
        <v>174</v>
      </c>
      <c r="P187" t="s"/>
      <c r="Q187" t="s"/>
      <c r="R187" t="s"/>
      <c r="S187" t="s">
        <v>2504</v>
      </c>
      <c r="T187" t="s">
        <v>93</v>
      </c>
      <c r="U187" t="s"/>
      <c r="V187" t="s"/>
      <c r="W187" t="s">
        <v>1485</v>
      </c>
      <c r="X187" t="s"/>
      <c r="Y187" t="s"/>
      <c r="Z187" t="s"/>
      <c r="AA187" t="s"/>
      <c r="AB187" t="s">
        <v>2505</v>
      </c>
      <c r="AC187" t="s">
        <v>2505</v>
      </c>
      <c r="AD187" t="s">
        <v>59</v>
      </c>
      <c r="AE187" t="s">
        <v>44</v>
      </c>
      <c r="AF187" t="s">
        <v>2506</v>
      </c>
      <c r="AG187" t="s">
        <v>2507</v>
      </c>
      <c r="AH187" t="s">
        <v>86</v>
      </c>
      <c r="AI187" t="s">
        <v>2508</v>
      </c>
      <c r="AJ187" t="s">
        <v>92</v>
      </c>
      <c r="AK187" t="s">
        <v>66</v>
      </c>
    </row>
    <row r="188" spans="1:38">
      <c r="A188" t="s">
        <v>2509</v>
      </c>
      <c r="B188" t="s">
        <v>2510</v>
      </c>
      <c r="C188" t="s">
        <v>2511</v>
      </c>
      <c r="D188" t="s">
        <v>2512</v>
      </c>
      <c r="E188" t="s">
        <v>2513</v>
      </c>
      <c r="F188" t="s">
        <v>1102</v>
      </c>
      <c r="G188" t="s">
        <v>72</v>
      </c>
      <c r="H188" t="s">
        <v>51</v>
      </c>
      <c r="I188" t="s">
        <v>1483</v>
      </c>
      <c r="J188" t="s">
        <v>425</v>
      </c>
      <c r="K188" t="s">
        <v>54</v>
      </c>
      <c r="L188" t="s">
        <v>355</v>
      </c>
      <c r="M188" t="s">
        <v>356</v>
      </c>
      <c r="N188" t="s">
        <v>997</v>
      </c>
      <c r="O188" t="s">
        <v>826</v>
      </c>
      <c r="P188" t="s">
        <v>2514</v>
      </c>
      <c r="Q188" t="s">
        <v>86</v>
      </c>
      <c r="R188" t="s">
        <v>2515</v>
      </c>
      <c r="S188" t="s"/>
      <c r="T188" t="s">
        <v>63</v>
      </c>
      <c r="U188" t="s">
        <v>2084</v>
      </c>
      <c r="V188" t="s">
        <v>67</v>
      </c>
      <c r="W188" t="s">
        <v>2516</v>
      </c>
      <c r="X188" t="s"/>
      <c r="Y188" t="s"/>
      <c r="Z188" t="s"/>
      <c r="AA188" t="s">
        <v>84</v>
      </c>
      <c r="AB188" t="s">
        <v>2517</v>
      </c>
      <c r="AC188" t="s">
        <v>2518</v>
      </c>
      <c r="AD188" t="s">
        <v>124</v>
      </c>
      <c r="AE188" t="s">
        <v>44</v>
      </c>
      <c r="AF188" t="s">
        <v>2519</v>
      </c>
      <c r="AG188" t="s">
        <v>2520</v>
      </c>
      <c r="AH188" t="s">
        <v>195</v>
      </c>
      <c r="AI188" t="s">
        <v>2521</v>
      </c>
      <c r="AJ188" t="s">
        <v>92</v>
      </c>
      <c r="AK188" t="s">
        <v>66</v>
      </c>
    </row>
    <row r="189" spans="1:38">
      <c r="A189" t="s">
        <v>2522</v>
      </c>
      <c r="B189" t="s">
        <v>2523</v>
      </c>
      <c r="C189" t="s">
        <v>2524</v>
      </c>
      <c r="D189" t="s">
        <v>2525</v>
      </c>
      <c r="E189" t="s">
        <v>2526</v>
      </c>
      <c r="F189" t="s">
        <v>233</v>
      </c>
      <c r="G189" t="s">
        <v>72</v>
      </c>
      <c r="H189" t="s">
        <v>51</v>
      </c>
      <c r="I189" t="s">
        <v>235</v>
      </c>
      <c r="J189" t="s">
        <v>236</v>
      </c>
      <c r="K189" t="s">
        <v>237</v>
      </c>
      <c r="L189" t="s">
        <v>355</v>
      </c>
      <c r="M189" t="s">
        <v>356</v>
      </c>
      <c r="N189" t="s">
        <v>997</v>
      </c>
      <c r="O189" t="s">
        <v>826</v>
      </c>
      <c r="P189" t="s"/>
      <c r="Q189" t="s"/>
      <c r="R189" t="s"/>
      <c r="S189" t="s"/>
      <c r="T189" t="s"/>
      <c r="U189" t="s"/>
      <c r="V189" t="s">
        <v>67</v>
      </c>
      <c r="W189" t="s">
        <v>2527</v>
      </c>
      <c r="X189" t="s"/>
      <c r="Y189" t="s"/>
      <c r="Z189" t="s"/>
      <c r="AA189" t="s">
        <v>84</v>
      </c>
      <c r="AB189" t="s">
        <v>2528</v>
      </c>
      <c r="AC189" t="s">
        <v>2529</v>
      </c>
      <c r="AD189" t="s">
        <v>110</v>
      </c>
      <c r="AE189" t="s">
        <v>44</v>
      </c>
      <c r="AF189" t="s">
        <v>2530</v>
      </c>
      <c r="AG189" t="s">
        <v>2531</v>
      </c>
      <c r="AH189" t="s">
        <v>86</v>
      </c>
      <c r="AI189" t="s">
        <v>2532</v>
      </c>
      <c r="AJ189" t="s">
        <v>92</v>
      </c>
      <c r="AK189" t="s">
        <v>66</v>
      </c>
    </row>
    <row r="190" spans="1:38">
      <c r="A190" t="s">
        <v>2533</v>
      </c>
      <c r="B190" t="s">
        <v>2534</v>
      </c>
      <c r="C190" t="s">
        <v>2535</v>
      </c>
      <c r="D190" t="s">
        <v>2536</v>
      </c>
      <c r="E190" t="s">
        <v>2537</v>
      </c>
      <c r="F190" t="s">
        <v>968</v>
      </c>
      <c r="G190" t="s">
        <v>72</v>
      </c>
      <c r="H190" t="s">
        <v>51</v>
      </c>
      <c r="I190" t="s">
        <v>2538</v>
      </c>
      <c r="J190" t="s">
        <v>753</v>
      </c>
      <c r="K190" t="s">
        <v>54</v>
      </c>
      <c r="L190" t="s">
        <v>1344</v>
      </c>
      <c r="M190" t="s">
        <v>1345</v>
      </c>
      <c r="N190" t="s">
        <v>2008</v>
      </c>
      <c r="O190" t="s">
        <v>86</v>
      </c>
      <c r="P190" t="s"/>
      <c r="Q190" t="s"/>
      <c r="R190" t="s"/>
      <c r="S190" t="s"/>
      <c r="T190" t="s"/>
      <c r="U190" t="s">
        <v>2539</v>
      </c>
      <c r="V190" t="s">
        <v>67</v>
      </c>
      <c r="W190" t="s">
        <v>2540</v>
      </c>
      <c r="X190" t="s"/>
      <c r="Y190" t="s"/>
      <c r="Z190" t="s"/>
      <c r="AA190" t="s">
        <v>84</v>
      </c>
      <c r="AB190" t="s">
        <v>2541</v>
      </c>
      <c r="AC190" t="s">
        <v>2542</v>
      </c>
      <c r="AD190" t="s">
        <v>93</v>
      </c>
      <c r="AE190" t="s">
        <v>44</v>
      </c>
      <c r="AF190" t="s">
        <v>2543</v>
      </c>
      <c r="AG190" t="s">
        <v>2544</v>
      </c>
      <c r="AH190" t="s">
        <v>44</v>
      </c>
      <c r="AI190" t="s">
        <v>2545</v>
      </c>
      <c r="AJ190" t="s">
        <v>92</v>
      </c>
      <c r="AK190" t="s">
        <v>66</v>
      </c>
    </row>
    <row r="191" spans="1:38">
      <c r="A191" t="s">
        <v>2546</v>
      </c>
      <c r="B191" t="s">
        <v>2547</v>
      </c>
      <c r="C191" t="s">
        <v>2548</v>
      </c>
      <c r="D191" t="s">
        <v>2549</v>
      </c>
      <c r="E191" t="s">
        <v>2550</v>
      </c>
      <c r="F191" t="s">
        <v>49</v>
      </c>
      <c r="G191" t="s">
        <v>50</v>
      </c>
      <c r="H191" t="s">
        <v>51</v>
      </c>
      <c r="I191" t="s"/>
      <c r="J191" t="s"/>
      <c r="K191" t="s"/>
      <c r="L191" t="s">
        <v>582</v>
      </c>
      <c r="M191" t="s">
        <v>871</v>
      </c>
      <c r="N191" t="s">
        <v>2551</v>
      </c>
      <c r="O191" t="s"/>
      <c r="P191" t="s"/>
      <c r="Q191" t="s">
        <v>44</v>
      </c>
      <c r="R191" t="s"/>
      <c r="S191" t="s"/>
      <c r="T191" t="s"/>
      <c r="U191" t="s"/>
      <c r="V191" t="s"/>
      <c r="W191" t="s"/>
      <c r="X191" t="s"/>
      <c r="Y191" t="s"/>
      <c r="Z191" t="s"/>
      <c r="AA191" t="s"/>
      <c r="AB191" t="s">
        <v>2552</v>
      </c>
      <c r="AC191" t="s">
        <v>2552</v>
      </c>
      <c r="AD191" t="s">
        <v>174</v>
      </c>
      <c r="AE191" t="s">
        <v>387</v>
      </c>
      <c r="AF191" t="s">
        <v>2553</v>
      </c>
      <c r="AG191" t="s">
        <v>2554</v>
      </c>
      <c r="AH191" t="s">
        <v>174</v>
      </c>
      <c r="AI191" t="s">
        <v>2555</v>
      </c>
      <c r="AJ191" t="s">
        <v>2556</v>
      </c>
      <c r="AK191" t="s">
        <v>66</v>
      </c>
    </row>
    <row r="192" spans="1:38">
      <c r="A192" t="s">
        <v>2557</v>
      </c>
      <c r="B192" t="s">
        <v>2558</v>
      </c>
      <c r="C192" t="s">
        <v>2559</v>
      </c>
      <c r="D192" t="s">
        <v>2560</v>
      </c>
      <c r="E192" t="s">
        <v>2561</v>
      </c>
      <c r="F192" t="s">
        <v>2562</v>
      </c>
      <c r="G192" t="s">
        <v>50</v>
      </c>
      <c r="H192" t="s">
        <v>51</v>
      </c>
      <c r="I192" t="s">
        <v>2563</v>
      </c>
      <c r="J192" t="s">
        <v>2564</v>
      </c>
      <c r="K192" t="s">
        <v>555</v>
      </c>
      <c r="L192" t="s">
        <v>322</v>
      </c>
      <c r="M192" t="s">
        <v>1251</v>
      </c>
      <c r="N192" t="s">
        <v>1461</v>
      </c>
      <c r="O192" t="s">
        <v>59</v>
      </c>
      <c r="P192" t="s"/>
      <c r="Q192" t="s"/>
      <c r="R192" t="s"/>
      <c r="S192" t="s"/>
      <c r="T192" t="s"/>
      <c r="U192" t="s"/>
      <c r="V192" t="s"/>
      <c r="W192" t="s"/>
      <c r="X192" t="s"/>
      <c r="Y192" t="s"/>
      <c r="Z192" t="s"/>
      <c r="AA192" t="s"/>
      <c r="AB192" t="s">
        <v>2565</v>
      </c>
      <c r="AC192" t="s">
        <v>2566</v>
      </c>
      <c r="AD192" t="s">
        <v>110</v>
      </c>
      <c r="AE192" t="s">
        <v>1254</v>
      </c>
      <c r="AF192" t="s">
        <v>2567</v>
      </c>
      <c r="AG192" t="s">
        <v>2568</v>
      </c>
      <c r="AH192" t="s">
        <v>151</v>
      </c>
      <c r="AI192" t="s">
        <v>2569</v>
      </c>
      <c r="AJ192" t="s">
        <v>92</v>
      </c>
      <c r="AK192" t="s">
        <v>66</v>
      </c>
    </row>
    <row customHeight="1" ht="409" r="193" s="26" spans="1:38">
      <c r="A193" t="s">
        <v>2570</v>
      </c>
      <c r="B193" t="s">
        <v>2571</v>
      </c>
      <c r="C193" t="s">
        <v>2572</v>
      </c>
      <c r="D193" t="s"/>
      <c r="E193" s="1" t="s">
        <v>2573</v>
      </c>
      <c r="F193" t="s">
        <v>117</v>
      </c>
      <c r="G193" t="s">
        <v>50</v>
      </c>
      <c r="H193" t="s">
        <v>51</v>
      </c>
      <c r="I193" t="s">
        <v>2574</v>
      </c>
      <c r="J193" t="s">
        <v>898</v>
      </c>
      <c r="K193" t="s">
        <v>54</v>
      </c>
      <c r="L193" t="s">
        <v>843</v>
      </c>
      <c r="M193" t="s">
        <v>844</v>
      </c>
      <c r="N193" t="s">
        <v>1128</v>
      </c>
      <c r="O193" t="s">
        <v>195</v>
      </c>
      <c r="P193" t="s">
        <v>2575</v>
      </c>
      <c r="Q193" t="s">
        <v>93</v>
      </c>
      <c r="R193" t="s">
        <v>2576</v>
      </c>
      <c r="S193" t="s"/>
      <c r="T193" t="s"/>
      <c r="U193" t="s"/>
      <c r="V193" t="s"/>
      <c r="W193" t="s"/>
      <c r="X193" t="s"/>
      <c r="Y193" t="s"/>
      <c r="Z193" t="s"/>
      <c r="AA193" t="s"/>
      <c r="AB193" t="s">
        <v>2577</v>
      </c>
      <c r="AC193" t="s">
        <v>2578</v>
      </c>
      <c r="AD193" t="s">
        <v>110</v>
      </c>
      <c r="AE193" t="s">
        <v>44</v>
      </c>
      <c r="AF193" t="s">
        <v>2579</v>
      </c>
      <c r="AG193" t="s">
        <v>2580</v>
      </c>
      <c r="AH193" t="s">
        <v>151</v>
      </c>
      <c r="AI193" t="s">
        <v>2581</v>
      </c>
      <c r="AJ193" t="s">
        <v>92</v>
      </c>
      <c r="AK193" t="s">
        <v>66</v>
      </c>
    </row>
    <row r="194" spans="1:38">
      <c r="A194" t="s">
        <v>2582</v>
      </c>
      <c r="B194" t="s">
        <v>2583</v>
      </c>
      <c r="C194" t="s">
        <v>2584</v>
      </c>
      <c r="D194" t="s">
        <v>2585</v>
      </c>
      <c r="E194" t="s">
        <v>2586</v>
      </c>
      <c r="F194" t="s">
        <v>292</v>
      </c>
      <c r="G194" t="s">
        <v>50</v>
      </c>
      <c r="H194" t="s">
        <v>51</v>
      </c>
      <c r="I194" t="s">
        <v>2587</v>
      </c>
      <c r="J194" t="s">
        <v>2588</v>
      </c>
      <c r="K194" t="s">
        <v>54</v>
      </c>
      <c r="L194" t="s">
        <v>597</v>
      </c>
      <c r="M194" t="s">
        <v>598</v>
      </c>
      <c r="N194" t="s">
        <v>2589</v>
      </c>
      <c r="O194" t="s">
        <v>79</v>
      </c>
      <c r="P194" t="s">
        <v>2575</v>
      </c>
      <c r="Q194" t="s">
        <v>67</v>
      </c>
      <c r="R194" t="s"/>
      <c r="S194" t="s"/>
      <c r="T194" t="s"/>
      <c r="U194" t="s"/>
      <c r="V194" t="s"/>
      <c r="W194" t="s"/>
      <c r="X194" t="s"/>
      <c r="Y194" t="s"/>
      <c r="Z194" t="s"/>
      <c r="AA194" t="s"/>
      <c r="AB194" t="s">
        <v>2590</v>
      </c>
      <c r="AC194" t="s">
        <v>2591</v>
      </c>
      <c r="AD194" t="s">
        <v>110</v>
      </c>
      <c r="AE194" t="s">
        <v>44</v>
      </c>
      <c r="AF194" t="s">
        <v>2592</v>
      </c>
      <c r="AG194" t="s">
        <v>63</v>
      </c>
      <c r="AH194" t="s">
        <v>330</v>
      </c>
      <c r="AI194" t="s">
        <v>2593</v>
      </c>
      <c r="AJ194" t="s">
        <v>92</v>
      </c>
      <c r="AK194" t="s">
        <v>66</v>
      </c>
    </row>
    <row r="195" spans="1:38">
      <c r="A195" t="s">
        <v>2594</v>
      </c>
      <c r="B195" s="2" t="s">
        <v>2595</v>
      </c>
      <c r="C195" t="s">
        <v>2596</v>
      </c>
      <c r="D195" t="s">
        <v>2597</v>
      </c>
      <c r="E195" t="s">
        <v>2598</v>
      </c>
      <c r="F195" t="s"/>
      <c r="G195" t="s">
        <v>50</v>
      </c>
      <c r="H195" t="s">
        <v>51</v>
      </c>
      <c r="I195" t="s">
        <v>1663</v>
      </c>
      <c r="J195" t="s">
        <v>187</v>
      </c>
      <c r="K195" t="s">
        <v>188</v>
      </c>
      <c r="L195" t="s">
        <v>272</v>
      </c>
      <c r="M195" t="s">
        <v>1237</v>
      </c>
      <c r="N195" t="s">
        <v>1238</v>
      </c>
      <c r="O195" t="s">
        <v>79</v>
      </c>
      <c r="P195" t="s"/>
      <c r="Q195" t="s"/>
      <c r="R195" t="s"/>
      <c r="S195" t="s"/>
      <c r="T195" t="s"/>
      <c r="U195" t="s"/>
      <c r="V195" t="s"/>
      <c r="W195" t="s"/>
      <c r="X195" t="s"/>
      <c r="Y195" t="s"/>
      <c r="Z195" t="s"/>
      <c r="AA195" t="s"/>
      <c r="AB195" t="s">
        <v>2599</v>
      </c>
      <c r="AC195" t="s">
        <v>2599</v>
      </c>
      <c r="AD195" t="s">
        <v>59</v>
      </c>
      <c r="AE195" t="s">
        <v>44</v>
      </c>
      <c r="AF195" t="s">
        <v>2600</v>
      </c>
      <c r="AG195" t="s">
        <v>2601</v>
      </c>
      <c r="AH195" t="s">
        <v>59</v>
      </c>
      <c r="AI195" t="s">
        <v>2602</v>
      </c>
      <c r="AJ195" t="s">
        <v>92</v>
      </c>
      <c r="AK195" t="s">
        <v>66</v>
      </c>
    </row>
    <row r="196" spans="1:38">
      <c r="A196" t="s">
        <v>2603</v>
      </c>
      <c r="B196" t="s">
        <v>2604</v>
      </c>
      <c r="C196" t="s">
        <v>2605</v>
      </c>
      <c r="D196" t="s">
        <v>2606</v>
      </c>
      <c r="E196" t="s">
        <v>2607</v>
      </c>
      <c r="F196" t="s"/>
      <c r="G196" t="s">
        <v>50</v>
      </c>
      <c r="H196" t="s">
        <v>51</v>
      </c>
      <c r="I196" t="s">
        <v>2608</v>
      </c>
      <c r="J196" t="s">
        <v>1909</v>
      </c>
      <c r="K196" t="s">
        <v>54</v>
      </c>
      <c r="L196" t="s">
        <v>971</v>
      </c>
      <c r="M196" t="s">
        <v>972</v>
      </c>
      <c r="N196" t="s">
        <v>973</v>
      </c>
      <c r="O196" t="s"/>
      <c r="P196" t="s"/>
      <c r="Q196" t="s">
        <v>44</v>
      </c>
      <c r="R196" t="s"/>
      <c r="S196" t="s"/>
      <c r="T196" t="s"/>
      <c r="U196" t="s"/>
      <c r="V196" t="s"/>
      <c r="W196" t="s"/>
      <c r="X196" t="s"/>
      <c r="Y196" t="s"/>
      <c r="Z196" t="s"/>
      <c r="AA196" t="s"/>
      <c r="AB196" t="s">
        <v>2609</v>
      </c>
      <c r="AC196" t="s">
        <v>2609</v>
      </c>
      <c r="AD196" t="s">
        <v>174</v>
      </c>
      <c r="AE196" t="s">
        <v>44</v>
      </c>
      <c r="AF196" t="s">
        <v>2610</v>
      </c>
      <c r="AG196" t="s">
        <v>2611</v>
      </c>
      <c r="AH196" t="s">
        <v>192</v>
      </c>
      <c r="AI196" t="s">
        <v>2612</v>
      </c>
      <c r="AJ196" t="s">
        <v>2613</v>
      </c>
      <c r="AK196" t="s">
        <v>66</v>
      </c>
    </row>
    <row r="197" spans="1:38">
      <c r="A197" t="s">
        <v>2614</v>
      </c>
      <c r="B197" t="s">
        <v>2615</v>
      </c>
      <c r="C197" t="s">
        <v>2616</v>
      </c>
      <c r="D197" t="s">
        <v>2617</v>
      </c>
      <c r="E197" t="s">
        <v>2618</v>
      </c>
      <c r="F197" t="s"/>
      <c r="G197" t="s">
        <v>72</v>
      </c>
      <c r="H197" t="s">
        <v>51</v>
      </c>
      <c r="I197" t="s">
        <v>2619</v>
      </c>
      <c r="J197" t="s">
        <v>187</v>
      </c>
      <c r="K197" t="s">
        <v>188</v>
      </c>
      <c r="L197" t="s">
        <v>526</v>
      </c>
      <c r="M197" t="s">
        <v>527</v>
      </c>
      <c r="N197" t="s">
        <v>2620</v>
      </c>
      <c r="O197" t="s">
        <v>846</v>
      </c>
      <c r="P197" t="s"/>
      <c r="Q197" t="s"/>
      <c r="R197" t="s"/>
      <c r="S197" t="s"/>
      <c r="T197" t="s"/>
      <c r="U197" t="s"/>
      <c r="V197" t="s">
        <v>67</v>
      </c>
      <c r="W197" t="s">
        <v>2621</v>
      </c>
      <c r="X197" t="s"/>
      <c r="Y197" t="s"/>
      <c r="Z197" t="s"/>
      <c r="AA197" t="s">
        <v>84</v>
      </c>
      <c r="AB197" t="s">
        <v>2622</v>
      </c>
      <c r="AC197" t="s">
        <v>2623</v>
      </c>
      <c r="AD197" t="s">
        <v>59</v>
      </c>
      <c r="AE197" t="s">
        <v>107</v>
      </c>
      <c r="AF197" t="s">
        <v>2624</v>
      </c>
      <c r="AG197" t="s">
        <v>2625</v>
      </c>
      <c r="AH197" t="s">
        <v>110</v>
      </c>
      <c r="AI197" t="s">
        <v>2626</v>
      </c>
      <c r="AJ197" t="s">
        <v>92</v>
      </c>
      <c r="AK197" t="s">
        <v>66</v>
      </c>
    </row>
    <row r="198" spans="1:38">
      <c r="A198" t="s">
        <v>2627</v>
      </c>
      <c r="B198" t="s">
        <v>2628</v>
      </c>
      <c r="C198" t="s">
        <v>2629</v>
      </c>
      <c r="D198" t="s">
        <v>2630</v>
      </c>
      <c r="E198" t="s">
        <v>2631</v>
      </c>
      <c r="F198" t="s">
        <v>831</v>
      </c>
      <c r="G198" t="s">
        <v>72</v>
      </c>
      <c r="H198" t="s">
        <v>51</v>
      </c>
      <c r="I198" t="s">
        <v>2632</v>
      </c>
      <c r="J198" t="s">
        <v>2633</v>
      </c>
      <c r="K198" t="s">
        <v>54</v>
      </c>
      <c r="L198" t="s">
        <v>76</v>
      </c>
      <c r="M198" t="s">
        <v>77</v>
      </c>
      <c r="N198" t="s">
        <v>860</v>
      </c>
      <c r="O198" t="s">
        <v>79</v>
      </c>
      <c r="P198" t="s"/>
      <c r="Q198" t="s"/>
      <c r="R198" t="s"/>
      <c r="S198" t="s"/>
      <c r="T198" t="s">
        <v>67</v>
      </c>
      <c r="U198" t="s">
        <v>2634</v>
      </c>
      <c r="V198" t="s">
        <v>67</v>
      </c>
      <c r="W198" t="s">
        <v>2635</v>
      </c>
      <c r="X198" t="s"/>
      <c r="Y198" t="s"/>
      <c r="Z198" t="s">
        <v>2636</v>
      </c>
      <c r="AA198" t="s">
        <v>84</v>
      </c>
      <c r="AB198" t="s">
        <v>2637</v>
      </c>
      <c r="AC198" t="s">
        <v>2638</v>
      </c>
      <c r="AD198" t="s">
        <v>112</v>
      </c>
      <c r="AE198" t="s">
        <v>60</v>
      </c>
      <c r="AF198" t="s">
        <v>2639</v>
      </c>
      <c r="AG198" t="s">
        <v>2640</v>
      </c>
      <c r="AH198" t="s">
        <v>67</v>
      </c>
      <c r="AI198" t="s">
        <v>2641</v>
      </c>
      <c r="AJ198" t="s">
        <v>92</v>
      </c>
      <c r="AK198" t="s">
        <v>66</v>
      </c>
    </row>
    <row r="199" spans="1:38">
      <c r="A199" t="s">
        <v>2642</v>
      </c>
      <c r="B199" t="s">
        <v>2643</v>
      </c>
      <c r="C199" t="s">
        <v>2644</v>
      </c>
      <c r="D199" t="s">
        <v>2645</v>
      </c>
      <c r="E199" t="s">
        <v>2646</v>
      </c>
      <c r="F199" t="s">
        <v>1458</v>
      </c>
      <c r="G199" t="s">
        <v>50</v>
      </c>
      <c r="H199" t="s">
        <v>51</v>
      </c>
      <c r="I199" t="s">
        <v>2647</v>
      </c>
      <c r="J199" t="s">
        <v>2648</v>
      </c>
      <c r="K199" t="s">
        <v>54</v>
      </c>
      <c r="L199" t="s">
        <v>808</v>
      </c>
      <c r="M199" t="s">
        <v>809</v>
      </c>
      <c r="N199" t="s">
        <v>2649</v>
      </c>
      <c r="O199" t="s">
        <v>86</v>
      </c>
      <c r="P199" t="s"/>
      <c r="Q199" t="s"/>
      <c r="R199" t="s"/>
      <c r="S199" t="s"/>
      <c r="T199" t="s">
        <v>67</v>
      </c>
      <c r="U199" t="s"/>
      <c r="V199" t="s"/>
      <c r="W199" t="s"/>
      <c r="X199" t="s"/>
      <c r="Y199" t="s"/>
      <c r="Z199" t="s"/>
      <c r="AA199" t="s"/>
      <c r="AB199" t="s">
        <v>2650</v>
      </c>
      <c r="AC199" t="s">
        <v>2651</v>
      </c>
      <c r="AD199" t="s">
        <v>151</v>
      </c>
      <c r="AE199" t="s">
        <v>342</v>
      </c>
      <c r="AF199" t="s">
        <v>2652</v>
      </c>
      <c r="AG199" t="s">
        <v>2653</v>
      </c>
      <c r="AH199" t="s">
        <v>63</v>
      </c>
      <c r="AI199" t="s">
        <v>2654</v>
      </c>
      <c r="AJ199" t="s">
        <v>92</v>
      </c>
      <c r="AK199" t="s">
        <v>66</v>
      </c>
    </row>
    <row r="200" spans="1:38">
      <c r="A200" t="s">
        <v>2655</v>
      </c>
      <c r="B200" t="s">
        <v>2656</v>
      </c>
      <c r="C200" t="s">
        <v>2657</v>
      </c>
      <c r="D200" t="s">
        <v>2658</v>
      </c>
      <c r="E200" t="s">
        <v>2659</v>
      </c>
      <c r="F200" t="s">
        <v>2660</v>
      </c>
      <c r="G200" t="s">
        <v>50</v>
      </c>
      <c r="H200" t="s">
        <v>51</v>
      </c>
      <c r="I200" t="s">
        <v>2661</v>
      </c>
      <c r="J200" t="s">
        <v>2662</v>
      </c>
      <c r="K200" t="s">
        <v>188</v>
      </c>
      <c r="L200" t="s">
        <v>139</v>
      </c>
      <c r="M200" t="s">
        <v>500</v>
      </c>
      <c r="N200" t="s">
        <v>501</v>
      </c>
      <c r="O200" t="s">
        <v>124</v>
      </c>
      <c r="P200" t="s"/>
      <c r="Q200" t="s"/>
      <c r="R200" t="s"/>
      <c r="S200" t="s"/>
      <c r="T200" t="s"/>
      <c r="U200" t="s"/>
      <c r="V200" t="s"/>
      <c r="W200" t="s"/>
      <c r="X200" t="s"/>
      <c r="Y200" t="s"/>
      <c r="Z200" t="s"/>
      <c r="AA200" t="s"/>
      <c r="AB200" t="s">
        <v>2663</v>
      </c>
      <c r="AC200" t="s">
        <v>2664</v>
      </c>
      <c r="AD200" t="s">
        <v>63</v>
      </c>
      <c r="AE200" t="s">
        <v>44</v>
      </c>
      <c r="AF200" t="s">
        <v>2665</v>
      </c>
      <c r="AG200" t="s">
        <v>2666</v>
      </c>
      <c r="AH200" t="s">
        <v>93</v>
      </c>
      <c r="AI200" t="s">
        <v>2667</v>
      </c>
      <c r="AJ200" t="s">
        <v>92</v>
      </c>
      <c r="AK200" t="s">
        <v>66</v>
      </c>
    </row>
    <row r="201" spans="1:38">
      <c r="A201" t="s">
        <v>2668</v>
      </c>
      <c r="B201" t="s">
        <v>2669</v>
      </c>
      <c r="C201" t="s">
        <v>2670</v>
      </c>
      <c r="D201" t="s">
        <v>2671</v>
      </c>
      <c r="E201" t="s">
        <v>2672</v>
      </c>
      <c r="F201" t="s">
        <v>98</v>
      </c>
      <c r="G201" t="s">
        <v>50</v>
      </c>
      <c r="H201" t="s">
        <v>51</v>
      </c>
      <c r="I201" t="s">
        <v>2673</v>
      </c>
      <c r="J201" t="s">
        <v>1216</v>
      </c>
      <c r="K201" t="s">
        <v>54</v>
      </c>
      <c r="L201" t="s">
        <v>55</v>
      </c>
      <c r="M201" t="s">
        <v>56</v>
      </c>
      <c r="N201" t="s">
        <v>2674</v>
      </c>
      <c r="O201" t="s"/>
      <c r="P201" t="s">
        <v>2675</v>
      </c>
      <c r="Q201" t="s">
        <v>112</v>
      </c>
      <c r="R201" t="s">
        <v>2676</v>
      </c>
      <c r="S201" t="s"/>
      <c r="T201" t="s"/>
      <c r="U201" t="s"/>
      <c r="V201" t="s"/>
      <c r="W201" t="s"/>
      <c r="X201" t="s"/>
      <c r="Y201" t="s"/>
      <c r="Z201" t="s"/>
      <c r="AA201" t="s"/>
      <c r="AB201" t="s">
        <v>2677</v>
      </c>
      <c r="AC201" t="s">
        <v>2678</v>
      </c>
      <c r="AD201" t="s">
        <v>59</v>
      </c>
      <c r="AE201" t="s">
        <v>107</v>
      </c>
      <c r="AF201" t="s">
        <v>2679</v>
      </c>
      <c r="AG201" t="s">
        <v>2680</v>
      </c>
      <c r="AH201" t="s">
        <v>110</v>
      </c>
      <c r="AI201" t="s">
        <v>2681</v>
      </c>
      <c r="AJ201" t="s">
        <v>2682</v>
      </c>
      <c r="AK201" t="s">
        <v>66</v>
      </c>
    </row>
    <row r="202" spans="1:38">
      <c r="A202" t="s">
        <v>2683</v>
      </c>
      <c r="B202" t="s">
        <v>2684</v>
      </c>
      <c r="C202" t="s">
        <v>2685</v>
      </c>
      <c r="D202" t="s">
        <v>2686</v>
      </c>
      <c r="E202" t="s">
        <v>2687</v>
      </c>
      <c r="F202" t="s">
        <v>396</v>
      </c>
      <c r="G202" t="s">
        <v>50</v>
      </c>
      <c r="H202" t="s">
        <v>51</v>
      </c>
      <c r="I202" t="s">
        <v>2688</v>
      </c>
      <c r="J202" t="s">
        <v>1115</v>
      </c>
      <c r="K202" t="s">
        <v>54</v>
      </c>
      <c r="L202" t="s">
        <v>411</v>
      </c>
      <c r="M202" t="s">
        <v>412</v>
      </c>
      <c r="N202" t="s">
        <v>2083</v>
      </c>
      <c r="O202" t="s">
        <v>79</v>
      </c>
      <c r="P202" t="s">
        <v>2689</v>
      </c>
      <c r="Q202" t="s">
        <v>67</v>
      </c>
      <c r="R202" t="s"/>
      <c r="S202" t="s"/>
      <c r="T202" t="s"/>
      <c r="U202" t="s"/>
      <c r="V202" t="s"/>
      <c r="W202" t="s"/>
      <c r="X202" t="s"/>
      <c r="Y202" t="s"/>
      <c r="Z202" t="s"/>
      <c r="AA202" t="s"/>
      <c r="AB202" t="s">
        <v>2690</v>
      </c>
      <c r="AC202" t="s">
        <v>2691</v>
      </c>
      <c r="AD202" t="s">
        <v>124</v>
      </c>
      <c r="AE202" t="s">
        <v>44</v>
      </c>
      <c r="AF202" t="s">
        <v>2692</v>
      </c>
      <c r="AG202" t="s">
        <v>2693</v>
      </c>
      <c r="AH202" t="s">
        <v>301</v>
      </c>
      <c r="AI202" t="s">
        <v>2694</v>
      </c>
      <c r="AJ202" t="s">
        <v>92</v>
      </c>
      <c r="AK202" t="s">
        <v>66</v>
      </c>
    </row>
    <row r="203" spans="1:38">
      <c r="A203" t="s">
        <v>2695</v>
      </c>
      <c r="B203" t="s">
        <v>2696</v>
      </c>
      <c r="C203" t="s">
        <v>2697</v>
      </c>
      <c r="D203" t="s">
        <v>2698</v>
      </c>
      <c r="E203" t="s">
        <v>2699</v>
      </c>
      <c r="F203" t="s">
        <v>117</v>
      </c>
      <c r="G203" t="s">
        <v>50</v>
      </c>
      <c r="H203" t="s">
        <v>51</v>
      </c>
      <c r="I203" t="s">
        <v>842</v>
      </c>
      <c r="J203" t="s">
        <v>842</v>
      </c>
      <c r="K203" t="s">
        <v>54</v>
      </c>
      <c r="L203" t="s">
        <v>100</v>
      </c>
      <c r="M203" t="s">
        <v>2700</v>
      </c>
      <c r="N203" t="s">
        <v>2701</v>
      </c>
      <c r="O203" t="s">
        <v>826</v>
      </c>
      <c r="P203" t="s">
        <v>2702</v>
      </c>
      <c r="Q203" t="s">
        <v>67</v>
      </c>
      <c r="R203" t="s">
        <v>2703</v>
      </c>
      <c r="S203" t="s"/>
      <c r="T203" t="s">
        <v>112</v>
      </c>
      <c r="U203" t="s"/>
      <c r="V203" t="s"/>
      <c r="W203" t="s"/>
      <c r="X203" t="s"/>
      <c r="Y203" t="s"/>
      <c r="Z203" t="s"/>
      <c r="AA203" t="s"/>
      <c r="AB203" t="s">
        <v>2704</v>
      </c>
      <c r="AC203" t="s">
        <v>2705</v>
      </c>
      <c r="AD203" t="s">
        <v>110</v>
      </c>
      <c r="AE203" t="s">
        <v>1254</v>
      </c>
      <c r="AF203" t="s">
        <v>2706</v>
      </c>
      <c r="AG203" t="s">
        <v>2707</v>
      </c>
      <c r="AH203" t="s">
        <v>110</v>
      </c>
      <c r="AI203" t="s">
        <v>2708</v>
      </c>
      <c r="AJ203" t="s">
        <v>92</v>
      </c>
      <c r="AK203" t="s">
        <v>66</v>
      </c>
    </row>
    <row r="204" spans="1:38">
      <c r="A204" t="s">
        <v>2709</v>
      </c>
      <c r="B204" t="s">
        <v>2710</v>
      </c>
      <c r="C204" t="s">
        <v>2711</v>
      </c>
      <c r="D204" t="s">
        <v>2712</v>
      </c>
      <c r="E204" t="s">
        <v>2713</v>
      </c>
      <c r="F204" t="s">
        <v>1671</v>
      </c>
      <c r="G204" t="s">
        <v>50</v>
      </c>
      <c r="H204" t="s">
        <v>51</v>
      </c>
      <c r="I204" t="s">
        <v>2714</v>
      </c>
      <c r="J204" t="s">
        <v>2715</v>
      </c>
      <c r="K204" t="s">
        <v>75</v>
      </c>
      <c r="L204" t="s">
        <v>526</v>
      </c>
      <c r="M204" t="s">
        <v>527</v>
      </c>
      <c r="N204" t="s">
        <v>2716</v>
      </c>
      <c r="O204" t="s">
        <v>241</v>
      </c>
      <c r="P204" t="s"/>
      <c r="Q204" t="s"/>
      <c r="R204" t="s"/>
      <c r="S204" t="s"/>
      <c r="T204" t="s"/>
      <c r="U204" t="s"/>
      <c r="V204" t="s"/>
      <c r="W204" t="s"/>
      <c r="X204" t="s"/>
      <c r="Y204" t="s"/>
      <c r="Z204" t="s"/>
      <c r="AA204" t="s"/>
      <c r="AB204" t="s">
        <v>2717</v>
      </c>
      <c r="AC204" t="s">
        <v>2717</v>
      </c>
      <c r="AD204" t="s">
        <v>174</v>
      </c>
      <c r="AE204" t="s">
        <v>44</v>
      </c>
      <c r="AF204" t="s">
        <v>2718</v>
      </c>
      <c r="AG204" t="s">
        <v>2719</v>
      </c>
      <c r="AH204" t="s">
        <v>149</v>
      </c>
      <c r="AI204" t="s">
        <v>2720</v>
      </c>
      <c r="AJ204" t="s">
        <v>92</v>
      </c>
      <c r="AK204" t="s">
        <v>66</v>
      </c>
    </row>
    <row r="205" spans="1:38">
      <c r="A205" t="s">
        <v>2721</v>
      </c>
      <c r="B205" t="s">
        <v>2722</v>
      </c>
      <c r="C205" t="s">
        <v>2723</v>
      </c>
      <c r="D205" t="s">
        <v>2724</v>
      </c>
      <c r="E205" t="s">
        <v>2725</v>
      </c>
      <c r="F205" t="s"/>
      <c r="G205" t="s">
        <v>50</v>
      </c>
      <c r="H205" t="s">
        <v>51</v>
      </c>
      <c r="I205" t="s"/>
      <c r="J205" t="s"/>
      <c r="K205" t="s"/>
      <c r="L205" t="s">
        <v>238</v>
      </c>
      <c r="M205" t="s">
        <v>660</v>
      </c>
      <c r="N205" t="s">
        <v>2726</v>
      </c>
      <c r="O205" t="s"/>
      <c r="P205" t="s">
        <v>2727</v>
      </c>
      <c r="Q205" t="s">
        <v>67</v>
      </c>
      <c r="R205" t="s">
        <v>2728</v>
      </c>
      <c r="S205" t="s"/>
      <c r="T205" t="s"/>
      <c r="U205" t="s"/>
      <c r="V205" t="s"/>
      <c r="W205" t="s">
        <v>2729</v>
      </c>
      <c r="X205" t="s"/>
      <c r="Y205" t="s"/>
      <c r="Z205" t="s"/>
      <c r="AA205" t="s"/>
      <c r="AB205" t="s">
        <v>2730</v>
      </c>
      <c r="AC205" t="s">
        <v>2730</v>
      </c>
      <c r="AD205" t="s">
        <v>86</v>
      </c>
      <c r="AE205" t="s">
        <v>87</v>
      </c>
      <c r="AF205" t="s">
        <v>2731</v>
      </c>
      <c r="AG205" t="s">
        <v>2732</v>
      </c>
      <c r="AH205" t="s">
        <v>149</v>
      </c>
      <c r="AI205" t="s">
        <v>2733</v>
      </c>
      <c r="AJ205" t="s">
        <v>2734</v>
      </c>
      <c r="AK205" t="s">
        <v>66</v>
      </c>
    </row>
    <row r="206" spans="1:38">
      <c r="A206" t="s">
        <v>2735</v>
      </c>
      <c r="B206" t="s">
        <v>2736</v>
      </c>
      <c r="C206" t="s">
        <v>2737</v>
      </c>
      <c r="D206" t="s">
        <v>2738</v>
      </c>
      <c r="E206" t="s">
        <v>2739</v>
      </c>
      <c r="F206" t="s">
        <v>49</v>
      </c>
      <c r="G206" t="s">
        <v>50</v>
      </c>
      <c r="H206" t="s">
        <v>51</v>
      </c>
      <c r="I206" t="s">
        <v>2740</v>
      </c>
      <c r="J206" t="s">
        <v>2741</v>
      </c>
      <c r="K206" t="s">
        <v>271</v>
      </c>
      <c r="L206" t="s">
        <v>808</v>
      </c>
      <c r="M206" t="s">
        <v>884</v>
      </c>
      <c r="N206" t="s">
        <v>1025</v>
      </c>
      <c r="O206" t="s">
        <v>241</v>
      </c>
      <c r="P206" t="s">
        <v>2742</v>
      </c>
      <c r="Q206" t="s">
        <v>67</v>
      </c>
      <c r="R206" t="s">
        <v>2743</v>
      </c>
      <c r="S206" t="s"/>
      <c r="T206" t="s"/>
      <c r="U206" t="s"/>
      <c r="V206" t="s"/>
      <c r="W206" t="s"/>
      <c r="X206" t="s"/>
      <c r="Y206" t="s"/>
      <c r="Z206" t="s"/>
      <c r="AA206" t="s"/>
      <c r="AB206" t="s">
        <v>2744</v>
      </c>
      <c r="AC206" t="s">
        <v>2744</v>
      </c>
      <c r="AD206" t="s">
        <v>63</v>
      </c>
      <c r="AE206" t="s">
        <v>44</v>
      </c>
      <c r="AF206" t="s">
        <v>2745</v>
      </c>
      <c r="AG206" t="s">
        <v>2746</v>
      </c>
      <c r="AH206" t="s">
        <v>93</v>
      </c>
      <c r="AI206" t="s">
        <v>2747</v>
      </c>
      <c r="AJ206" t="s">
        <v>92</v>
      </c>
      <c r="AK206" t="s">
        <v>66</v>
      </c>
    </row>
    <row r="207" spans="1:38">
      <c r="A207" t="s">
        <v>2748</v>
      </c>
      <c r="B207" t="s">
        <v>2749</v>
      </c>
      <c r="C207" t="s">
        <v>2750</v>
      </c>
      <c r="D207" t="s">
        <v>2751</v>
      </c>
      <c r="E207" t="s">
        <v>2752</v>
      </c>
      <c r="F207" t="s">
        <v>71</v>
      </c>
      <c r="G207" t="s">
        <v>72</v>
      </c>
      <c r="H207" t="s">
        <v>51</v>
      </c>
      <c r="I207" t="s">
        <v>2753</v>
      </c>
      <c r="J207" t="s">
        <v>842</v>
      </c>
      <c r="K207" t="s">
        <v>54</v>
      </c>
      <c r="L207" t="s">
        <v>1880</v>
      </c>
      <c r="M207" t="s">
        <v>1881</v>
      </c>
      <c r="N207" t="s">
        <v>2754</v>
      </c>
      <c r="O207" t="s">
        <v>192</v>
      </c>
      <c r="P207" t="s">
        <v>2755</v>
      </c>
      <c r="Q207" t="s">
        <v>93</v>
      </c>
      <c r="R207" t="s">
        <v>2756</v>
      </c>
      <c r="S207" t="s"/>
      <c r="T207" t="s"/>
      <c r="U207" t="s"/>
      <c r="V207" t="s"/>
      <c r="W207" t="s">
        <v>2757</v>
      </c>
      <c r="X207" t="s"/>
      <c r="Y207" t="s"/>
      <c r="Z207" t="s"/>
      <c r="AA207" t="s"/>
      <c r="AB207" t="s">
        <v>2758</v>
      </c>
      <c r="AC207" t="s">
        <v>2758</v>
      </c>
      <c r="AD207" t="s">
        <v>149</v>
      </c>
      <c r="AE207" t="s">
        <v>1581</v>
      </c>
      <c r="AF207" t="s">
        <v>2759</v>
      </c>
      <c r="AG207" t="s">
        <v>2760</v>
      </c>
      <c r="AH207" t="s">
        <v>330</v>
      </c>
      <c r="AI207" t="s">
        <v>2761</v>
      </c>
      <c r="AJ207" t="s">
        <v>92</v>
      </c>
      <c r="AK207" t="s">
        <v>66</v>
      </c>
    </row>
    <row r="208" spans="1:38">
      <c r="A208" t="s">
        <v>2762</v>
      </c>
      <c r="B208" t="s">
        <v>2763</v>
      </c>
      <c r="C208" t="s">
        <v>2764</v>
      </c>
      <c r="D208" t="s">
        <v>2765</v>
      </c>
      <c r="E208" t="s">
        <v>2766</v>
      </c>
      <c r="F208" t="s">
        <v>2767</v>
      </c>
      <c r="G208" t="s">
        <v>50</v>
      </c>
      <c r="H208" t="s">
        <v>234</v>
      </c>
      <c r="I208" t="s">
        <v>2768</v>
      </c>
      <c r="J208" t="s">
        <v>2769</v>
      </c>
      <c r="K208" t="s">
        <v>469</v>
      </c>
      <c r="L208" t="s">
        <v>1701</v>
      </c>
      <c r="M208" t="s">
        <v>1701</v>
      </c>
      <c r="N208" t="s">
        <v>1804</v>
      </c>
      <c r="O208" t="s">
        <v>241</v>
      </c>
      <c r="P208" t="s"/>
      <c r="Q208" t="s"/>
      <c r="R208" t="s"/>
      <c r="S208" t="s"/>
      <c r="T208" t="s"/>
      <c r="U208" t="s"/>
      <c r="V208" t="s"/>
      <c r="W208" t="s"/>
      <c r="X208" t="s"/>
      <c r="Y208" t="s"/>
      <c r="Z208" t="s">
        <v>2770</v>
      </c>
      <c r="AA208" t="s"/>
      <c r="AB208" t="s">
        <v>2771</v>
      </c>
      <c r="AC208" t="s">
        <v>2772</v>
      </c>
      <c r="AD208" t="s">
        <v>93</v>
      </c>
      <c r="AE208" t="s">
        <v>44</v>
      </c>
      <c r="AF208" t="s">
        <v>2773</v>
      </c>
      <c r="AG208" t="s">
        <v>2774</v>
      </c>
      <c r="AH208" t="s">
        <v>44</v>
      </c>
      <c r="AI208" t="s">
        <v>2775</v>
      </c>
      <c r="AJ208" t="s">
        <v>92</v>
      </c>
      <c r="AK208" t="s">
        <v>66</v>
      </c>
    </row>
    <row r="209" spans="1:38">
      <c r="A209" t="s">
        <v>2776</v>
      </c>
      <c r="B209" t="s">
        <v>2777</v>
      </c>
      <c r="C209" t="s">
        <v>2778</v>
      </c>
      <c r="D209" t="s">
        <v>2779</v>
      </c>
      <c r="E209" t="s">
        <v>2780</v>
      </c>
      <c r="F209" t="s"/>
      <c r="G209" t="s">
        <v>50</v>
      </c>
      <c r="H209" t="s">
        <v>51</v>
      </c>
      <c r="I209" t="s"/>
      <c r="J209" t="s"/>
      <c r="K209" t="s"/>
      <c r="L209" t="s">
        <v>204</v>
      </c>
      <c r="M209" t="s">
        <v>205</v>
      </c>
      <c r="N209" t="s">
        <v>2781</v>
      </c>
      <c r="O209" t="s"/>
      <c r="P209" t="s"/>
      <c r="Q209" t="s">
        <v>44</v>
      </c>
      <c r="R209" t="s"/>
      <c r="S209" t="s"/>
      <c r="T209" t="s"/>
      <c r="U209" t="s"/>
      <c r="V209" t="s"/>
      <c r="W209" t="s"/>
      <c r="X209" t="s"/>
      <c r="Y209" t="s"/>
      <c r="Z209" t="s"/>
      <c r="AA209" t="s"/>
      <c r="AB209" t="s">
        <v>2782</v>
      </c>
      <c r="AC209" t="s">
        <v>2782</v>
      </c>
      <c r="AD209" t="s">
        <v>93</v>
      </c>
      <c r="AE209" t="s">
        <v>277</v>
      </c>
      <c r="AF209" t="s">
        <v>2783</v>
      </c>
      <c r="AG209" t="s">
        <v>2784</v>
      </c>
      <c r="AH209" t="s">
        <v>44</v>
      </c>
      <c r="AI209" t="s">
        <v>2785</v>
      </c>
      <c r="AJ209" t="s">
        <v>2786</v>
      </c>
      <c r="AK209" t="s">
        <v>66</v>
      </c>
    </row>
    <row r="210" spans="1:38">
      <c r="A210" t="s">
        <v>2787</v>
      </c>
      <c r="B210" s="2" t="s">
        <v>2788</v>
      </c>
      <c r="C210" t="s">
        <v>2789</v>
      </c>
      <c r="D210" t="s">
        <v>2790</v>
      </c>
      <c r="E210" t="s">
        <v>2791</v>
      </c>
      <c r="F210" t="s">
        <v>49</v>
      </c>
      <c r="G210" t="s">
        <v>50</v>
      </c>
      <c r="H210" t="s">
        <v>51</v>
      </c>
      <c r="I210" t="s"/>
      <c r="J210" t="s"/>
      <c r="K210" t="s"/>
      <c r="L210" t="s">
        <v>238</v>
      </c>
      <c r="M210" t="s">
        <v>660</v>
      </c>
      <c r="N210" t="s">
        <v>2792</v>
      </c>
      <c r="O210" t="s"/>
      <c r="P210" t="s"/>
      <c r="Q210" t="s">
        <v>44</v>
      </c>
      <c r="R210" t="s"/>
      <c r="S210" t="s"/>
      <c r="T210" t="s"/>
      <c r="U210" t="s"/>
      <c r="V210" t="s"/>
      <c r="W210" t="s"/>
      <c r="X210" t="s"/>
      <c r="Y210" t="s"/>
      <c r="Z210" t="s"/>
      <c r="AA210" t="s"/>
      <c r="AB210" t="s">
        <v>2793</v>
      </c>
      <c r="AC210" t="s">
        <v>2793</v>
      </c>
      <c r="AD210" t="s">
        <v>63</v>
      </c>
      <c r="AE210" t="s">
        <v>387</v>
      </c>
      <c r="AF210" t="s">
        <v>2794</v>
      </c>
      <c r="AG210" t="s">
        <v>2795</v>
      </c>
      <c r="AH210" t="s">
        <v>93</v>
      </c>
      <c r="AI210" t="s">
        <v>2796</v>
      </c>
      <c r="AJ210" t="s">
        <v>2797</v>
      </c>
      <c r="AK210" t="s">
        <v>66</v>
      </c>
    </row>
    <row r="211" spans="1:38">
      <c r="A211" t="s">
        <v>2798</v>
      </c>
      <c r="B211" t="s">
        <v>2799</v>
      </c>
      <c r="C211" t="s">
        <v>2800</v>
      </c>
      <c r="D211" t="s">
        <v>2801</v>
      </c>
      <c r="E211" t="s">
        <v>2802</v>
      </c>
      <c r="F211" t="s"/>
      <c r="G211" t="s">
        <v>72</v>
      </c>
      <c r="H211" t="s">
        <v>51</v>
      </c>
      <c r="I211" t="s">
        <v>2803</v>
      </c>
      <c r="J211" t="s">
        <v>321</v>
      </c>
      <c r="K211" t="s">
        <v>271</v>
      </c>
      <c r="L211" t="s">
        <v>76</v>
      </c>
      <c r="M211" t="s">
        <v>77</v>
      </c>
      <c r="N211" t="s">
        <v>544</v>
      </c>
      <c r="O211" t="s">
        <v>79</v>
      </c>
      <c r="P211" t="s"/>
      <c r="Q211" t="s"/>
      <c r="R211" t="s"/>
      <c r="S211" t="s"/>
      <c r="T211" t="s"/>
      <c r="U211" t="s"/>
      <c r="V211" t="s"/>
      <c r="W211" t="s">
        <v>2804</v>
      </c>
      <c r="X211" t="s"/>
      <c r="Y211" t="s"/>
      <c r="Z211" t="s"/>
      <c r="AA211" t="s"/>
      <c r="AB211" t="s">
        <v>2805</v>
      </c>
      <c r="AC211" t="s">
        <v>2805</v>
      </c>
      <c r="AD211" t="s">
        <v>124</v>
      </c>
      <c r="AE211" t="s">
        <v>60</v>
      </c>
      <c r="AF211" t="s">
        <v>2806</v>
      </c>
      <c r="AG211" t="s">
        <v>2807</v>
      </c>
      <c r="AH211" t="s">
        <v>209</v>
      </c>
      <c r="AI211" t="s">
        <v>2808</v>
      </c>
      <c r="AJ211" t="s">
        <v>92</v>
      </c>
      <c r="AK211" t="s">
        <v>66</v>
      </c>
    </row>
    <row r="212" spans="1:38">
      <c r="A212" t="s">
        <v>916</v>
      </c>
      <c r="B212" t="s">
        <v>2809</v>
      </c>
      <c r="C212" t="s">
        <v>2810</v>
      </c>
      <c r="D212" t="s">
        <v>2811</v>
      </c>
      <c r="E212" t="s">
        <v>2812</v>
      </c>
      <c r="F212" t="s">
        <v>2409</v>
      </c>
      <c r="G212" t="s">
        <v>2813</v>
      </c>
      <c r="H212" t="s">
        <v>51</v>
      </c>
      <c r="I212" t="s">
        <v>2814</v>
      </c>
      <c r="J212" t="s">
        <v>53</v>
      </c>
      <c r="K212" t="s">
        <v>54</v>
      </c>
      <c r="L212" t="s">
        <v>843</v>
      </c>
      <c r="M212" t="s">
        <v>844</v>
      </c>
      <c r="N212" t="s">
        <v>1128</v>
      </c>
      <c r="O212" t="s">
        <v>241</v>
      </c>
      <c r="P212" t="s">
        <v>2815</v>
      </c>
      <c r="Q212" t="s">
        <v>86</v>
      </c>
      <c r="R212" t="s">
        <v>2816</v>
      </c>
      <c r="S212" t="s"/>
      <c r="T212" t="s">
        <v>67</v>
      </c>
      <c r="U212" t="s"/>
      <c r="V212" t="s"/>
      <c r="W212" t="s"/>
      <c r="X212" t="s"/>
      <c r="Y212" t="s"/>
      <c r="Z212" t="s"/>
      <c r="AA212" t="s"/>
      <c r="AB212" t="s">
        <v>2817</v>
      </c>
      <c r="AC212" t="s">
        <v>2818</v>
      </c>
      <c r="AD212" t="s">
        <v>192</v>
      </c>
      <c r="AE212" t="s">
        <v>44</v>
      </c>
      <c r="AF212" t="s">
        <v>2819</v>
      </c>
      <c r="AG212" t="s">
        <v>2820</v>
      </c>
      <c r="AH212" t="s">
        <v>209</v>
      </c>
      <c r="AI212" t="s">
        <v>2821</v>
      </c>
      <c r="AJ212" t="s">
        <v>92</v>
      </c>
      <c r="AK212" t="s">
        <v>66</v>
      </c>
    </row>
    <row r="213" spans="1:38">
      <c r="A213" t="s">
        <v>2822</v>
      </c>
      <c r="B213" t="s">
        <v>2823</v>
      </c>
      <c r="C213" t="s">
        <v>2824</v>
      </c>
      <c r="D213" t="s">
        <v>2825</v>
      </c>
      <c r="E213" t="s">
        <v>2826</v>
      </c>
      <c r="F213" t="s"/>
      <c r="G213" t="s">
        <v>50</v>
      </c>
      <c r="H213" t="s">
        <v>234</v>
      </c>
      <c r="I213" t="s">
        <v>842</v>
      </c>
      <c r="J213" t="s">
        <v>842</v>
      </c>
      <c r="K213" t="s">
        <v>54</v>
      </c>
      <c r="L213" t="s">
        <v>55</v>
      </c>
      <c r="M213" t="s">
        <v>56</v>
      </c>
      <c r="N213" t="s">
        <v>441</v>
      </c>
      <c r="O213" t="s">
        <v>174</v>
      </c>
      <c r="P213" t="s"/>
      <c r="Q213" t="s"/>
      <c r="R213" t="s"/>
      <c r="S213" t="s">
        <v>1129</v>
      </c>
      <c r="T213" t="s">
        <v>112</v>
      </c>
      <c r="U213" t="s"/>
      <c r="V213" t="s"/>
      <c r="W213" t="s"/>
      <c r="X213" t="s"/>
      <c r="Y213" t="s"/>
      <c r="Z213" t="s">
        <v>2827</v>
      </c>
      <c r="AA213" t="s"/>
      <c r="AB213" t="s">
        <v>2828</v>
      </c>
      <c r="AC213" t="s">
        <v>2828</v>
      </c>
      <c r="AD213" t="s">
        <v>192</v>
      </c>
      <c r="AE213" t="s">
        <v>44</v>
      </c>
      <c r="AF213" t="s">
        <v>2829</v>
      </c>
      <c r="AG213" t="s">
        <v>2830</v>
      </c>
      <c r="AH213" t="s">
        <v>301</v>
      </c>
      <c r="AI213" t="s">
        <v>2831</v>
      </c>
      <c r="AJ213" t="s">
        <v>92</v>
      </c>
      <c r="AK213" t="s">
        <v>66</v>
      </c>
    </row>
    <row r="214" spans="1:38">
      <c r="A214" t="s">
        <v>2832</v>
      </c>
      <c r="B214" t="s">
        <v>2833</v>
      </c>
      <c r="C214" t="s">
        <v>2834</v>
      </c>
      <c r="D214" t="s">
        <v>2835</v>
      </c>
      <c r="E214" t="s">
        <v>2836</v>
      </c>
      <c r="F214" t="s">
        <v>292</v>
      </c>
      <c r="G214" t="s">
        <v>50</v>
      </c>
      <c r="H214" t="s">
        <v>51</v>
      </c>
      <c r="I214" t="s">
        <v>2837</v>
      </c>
      <c r="J214" t="s"/>
      <c r="K214" t="s">
        <v>2838</v>
      </c>
      <c r="L214" t="s">
        <v>597</v>
      </c>
      <c r="M214" t="s">
        <v>598</v>
      </c>
      <c r="N214" t="s">
        <v>599</v>
      </c>
      <c r="O214" t="s">
        <v>79</v>
      </c>
      <c r="P214" t="s">
        <v>2839</v>
      </c>
      <c r="Q214" t="s">
        <v>67</v>
      </c>
      <c r="R214" t="s">
        <v>2840</v>
      </c>
      <c r="S214" t="s"/>
      <c r="T214" t="s"/>
      <c r="U214" t="s"/>
      <c r="V214" t="s"/>
      <c r="W214" t="s"/>
      <c r="X214" t="s"/>
      <c r="Y214" t="s"/>
      <c r="Z214" t="s"/>
      <c r="AA214" t="s"/>
      <c r="AB214" t="s">
        <v>2841</v>
      </c>
      <c r="AC214" t="s">
        <v>2842</v>
      </c>
      <c r="AD214" t="s">
        <v>110</v>
      </c>
      <c r="AE214" t="s">
        <v>1254</v>
      </c>
      <c r="AF214" t="s">
        <v>2843</v>
      </c>
      <c r="AG214" t="s">
        <v>2844</v>
      </c>
      <c r="AH214" t="s">
        <v>86</v>
      </c>
      <c r="AI214" t="s">
        <v>2845</v>
      </c>
      <c r="AJ214" t="s">
        <v>92</v>
      </c>
      <c r="AK214" t="s">
        <v>66</v>
      </c>
    </row>
    <row r="215" spans="1:38">
      <c r="A215" t="s">
        <v>2846</v>
      </c>
      <c r="B215" t="s">
        <v>2847</v>
      </c>
      <c r="C215" t="s">
        <v>2848</v>
      </c>
      <c r="D215" t="s"/>
      <c r="E215" t="s">
        <v>2849</v>
      </c>
      <c r="F215" t="s">
        <v>2850</v>
      </c>
      <c r="G215" t="s">
        <v>1178</v>
      </c>
      <c r="H215" t="s">
        <v>51</v>
      </c>
      <c r="I215" t="s">
        <v>2851</v>
      </c>
      <c r="J215" t="s">
        <v>2633</v>
      </c>
      <c r="K215" t="s">
        <v>54</v>
      </c>
      <c r="L215" t="s">
        <v>470</v>
      </c>
      <c r="M215" t="s">
        <v>685</v>
      </c>
      <c r="N215" t="s">
        <v>686</v>
      </c>
      <c r="O215" t="s">
        <v>59</v>
      </c>
      <c r="P215" t="s">
        <v>2852</v>
      </c>
      <c r="Q215" t="s">
        <v>93</v>
      </c>
      <c r="R215" t="s"/>
      <c r="S215" t="s"/>
      <c r="T215" t="s">
        <v>67</v>
      </c>
      <c r="U215" t="s">
        <v>2853</v>
      </c>
      <c r="V215" t="s">
        <v>67</v>
      </c>
      <c r="W215" t="s">
        <v>2854</v>
      </c>
      <c r="X215" t="s"/>
      <c r="Y215" t="s"/>
      <c r="Z215" t="s"/>
      <c r="AA215" t="s">
        <v>84</v>
      </c>
      <c r="AB215" t="s">
        <v>2855</v>
      </c>
      <c r="AC215" t="s">
        <v>2856</v>
      </c>
      <c r="AD215" t="s">
        <v>174</v>
      </c>
      <c r="AE215" t="s">
        <v>1105</v>
      </c>
      <c r="AF215" t="s">
        <v>2857</v>
      </c>
      <c r="AG215" t="s">
        <v>2858</v>
      </c>
      <c r="AH215" t="s">
        <v>110</v>
      </c>
      <c r="AI215" t="s">
        <v>2859</v>
      </c>
      <c r="AJ215" t="s">
        <v>92</v>
      </c>
      <c r="AK215" t="s">
        <v>66</v>
      </c>
    </row>
    <row r="216" spans="1:38">
      <c r="A216" t="s">
        <v>2860</v>
      </c>
      <c r="B216" t="s">
        <v>2861</v>
      </c>
      <c r="C216" t="s">
        <v>2862</v>
      </c>
      <c r="D216" t="s">
        <v>2863</v>
      </c>
      <c r="E216" t="s">
        <v>2864</v>
      </c>
      <c r="F216" t="s">
        <v>49</v>
      </c>
      <c r="G216" t="s">
        <v>50</v>
      </c>
      <c r="H216" t="s">
        <v>51</v>
      </c>
      <c r="I216" t="s">
        <v>2865</v>
      </c>
      <c r="J216" t="s"/>
      <c r="K216" t="s">
        <v>75</v>
      </c>
      <c r="L216" t="s">
        <v>120</v>
      </c>
      <c r="M216" t="s">
        <v>121</v>
      </c>
      <c r="N216" t="s">
        <v>899</v>
      </c>
      <c r="O216" t="s"/>
      <c r="P216" t="s"/>
      <c r="Q216" t="s">
        <v>44</v>
      </c>
      <c r="R216" t="s"/>
      <c r="S216" t="s"/>
      <c r="T216" t="s"/>
      <c r="U216" t="s"/>
      <c r="V216" t="s"/>
      <c r="W216" t="s"/>
      <c r="X216" t="s"/>
      <c r="Y216" t="s"/>
      <c r="Z216" t="s"/>
      <c r="AA216" t="s"/>
      <c r="AB216" t="s">
        <v>2866</v>
      </c>
      <c r="AC216" t="s">
        <v>2866</v>
      </c>
      <c r="AD216" t="s">
        <v>110</v>
      </c>
      <c r="AE216" t="s">
        <v>1254</v>
      </c>
      <c r="AF216" t="s">
        <v>2867</v>
      </c>
      <c r="AG216" t="s">
        <v>2868</v>
      </c>
      <c r="AH216" t="s">
        <v>86</v>
      </c>
      <c r="AI216" t="s">
        <v>2869</v>
      </c>
      <c r="AJ216" t="s">
        <v>2870</v>
      </c>
      <c r="AK216" t="s">
        <v>66</v>
      </c>
    </row>
    <row r="217" spans="1:38">
      <c r="A217" t="s">
        <v>2871</v>
      </c>
      <c r="B217" t="s">
        <v>2872</v>
      </c>
      <c r="C217" t="s">
        <v>2873</v>
      </c>
      <c r="D217" t="s">
        <v>2874</v>
      </c>
      <c r="E217" t="s">
        <v>2875</v>
      </c>
      <c r="F217" t="s">
        <v>2562</v>
      </c>
      <c r="G217" t="s">
        <v>72</v>
      </c>
      <c r="H217" t="s">
        <v>51</v>
      </c>
      <c r="I217" t="s">
        <v>883</v>
      </c>
      <c r="J217" t="s">
        <v>2876</v>
      </c>
      <c r="K217" t="s">
        <v>453</v>
      </c>
      <c r="L217" t="s">
        <v>1701</v>
      </c>
      <c r="M217" t="s">
        <v>1701</v>
      </c>
      <c r="N217" t="s">
        <v>2210</v>
      </c>
      <c r="O217" t="s">
        <v>518</v>
      </c>
      <c r="P217" t="s"/>
      <c r="Q217" t="s"/>
      <c r="R217" t="s"/>
      <c r="S217" t="s"/>
      <c r="T217" t="s"/>
      <c r="U217" t="s"/>
      <c r="V217" t="s"/>
      <c r="W217" t="s">
        <v>2877</v>
      </c>
      <c r="X217" t="s"/>
      <c r="Y217" t="s"/>
      <c r="Z217" t="s"/>
      <c r="AA217" t="s"/>
      <c r="AB217" t="s">
        <v>2878</v>
      </c>
      <c r="AC217" t="s">
        <v>2879</v>
      </c>
      <c r="AD217" t="s">
        <v>174</v>
      </c>
      <c r="AE217" t="s">
        <v>44</v>
      </c>
      <c r="AF217" t="s">
        <v>2880</v>
      </c>
      <c r="AG217" t="s">
        <v>44</v>
      </c>
      <c r="AH217" t="s">
        <v>345</v>
      </c>
      <c r="AI217" t="s">
        <v>2881</v>
      </c>
      <c r="AJ217" t="s">
        <v>92</v>
      </c>
      <c r="AK217" t="s">
        <v>66</v>
      </c>
    </row>
    <row r="218" spans="1:38">
      <c r="A218" t="s">
        <v>2882</v>
      </c>
      <c r="B218" t="s">
        <v>2883</v>
      </c>
      <c r="C218" t="s">
        <v>2884</v>
      </c>
      <c r="D218" t="s">
        <v>2885</v>
      </c>
      <c r="E218" t="s">
        <v>2886</v>
      </c>
      <c r="F218" t="s">
        <v>438</v>
      </c>
      <c r="G218" t="s">
        <v>50</v>
      </c>
      <c r="H218" t="s">
        <v>51</v>
      </c>
      <c r="I218" t="s">
        <v>2887</v>
      </c>
      <c r="J218" t="s"/>
      <c r="K218" t="s">
        <v>138</v>
      </c>
      <c r="L218" t="s">
        <v>120</v>
      </c>
      <c r="M218" t="s">
        <v>382</v>
      </c>
      <c r="N218" t="s">
        <v>2888</v>
      </c>
      <c r="O218" t="s"/>
      <c r="P218" t="s"/>
      <c r="Q218" t="s">
        <v>67</v>
      </c>
      <c r="R218" t="s"/>
      <c r="S218" t="s"/>
      <c r="T218" t="s"/>
      <c r="U218" t="s"/>
      <c r="V218" t="s"/>
      <c r="W218" t="s"/>
      <c r="X218" t="s"/>
      <c r="Y218" t="s"/>
      <c r="Z218" t="s"/>
      <c r="AA218" t="s"/>
      <c r="AB218" t="s">
        <v>2889</v>
      </c>
      <c r="AC218" t="s">
        <v>2889</v>
      </c>
      <c r="AD218" t="s">
        <v>93</v>
      </c>
      <c r="AE218" t="s">
        <v>44</v>
      </c>
      <c r="AF218" t="s">
        <v>2890</v>
      </c>
      <c r="AG218" t="s">
        <v>2891</v>
      </c>
      <c r="AH218" t="s">
        <v>44</v>
      </c>
      <c r="AI218" t="s">
        <v>2892</v>
      </c>
      <c r="AJ218" t="s">
        <v>2893</v>
      </c>
      <c r="AK218" t="s">
        <v>66</v>
      </c>
    </row>
    <row r="219" spans="1:38">
      <c r="A219" t="s">
        <v>2894</v>
      </c>
      <c r="B219" t="s">
        <v>2895</v>
      </c>
      <c r="C219" t="s">
        <v>2896</v>
      </c>
      <c r="D219" t="s"/>
      <c r="E219" t="s">
        <v>2897</v>
      </c>
      <c r="F219" t="s">
        <v>71</v>
      </c>
      <c r="G219" t="s">
        <v>72</v>
      </c>
      <c r="H219" t="s">
        <v>51</v>
      </c>
      <c r="I219" t="s">
        <v>1533</v>
      </c>
      <c r="J219" t="s">
        <v>2898</v>
      </c>
      <c r="K219" t="s">
        <v>1534</v>
      </c>
      <c r="L219" t="s">
        <v>1880</v>
      </c>
      <c r="M219" t="s">
        <v>1881</v>
      </c>
      <c r="N219" t="s">
        <v>2899</v>
      </c>
      <c r="O219" t="s">
        <v>192</v>
      </c>
      <c r="P219" t="s">
        <v>2900</v>
      </c>
      <c r="Q219" t="s">
        <v>93</v>
      </c>
      <c r="R219" t="s">
        <v>2901</v>
      </c>
      <c r="S219" t="s"/>
      <c r="T219" t="s"/>
      <c r="U219" t="s"/>
      <c r="V219" t="s"/>
      <c r="W219" t="s">
        <v>2902</v>
      </c>
      <c r="X219" t="s"/>
      <c r="Y219" t="s"/>
      <c r="Z219" t="s"/>
      <c r="AA219" t="s"/>
      <c r="AB219" t="s">
        <v>2903</v>
      </c>
      <c r="AC219" t="s">
        <v>2904</v>
      </c>
      <c r="AD219" t="s">
        <v>86</v>
      </c>
      <c r="AE219" t="s">
        <v>342</v>
      </c>
      <c r="AF219" t="s">
        <v>2905</v>
      </c>
      <c r="AG219" t="s">
        <v>2906</v>
      </c>
      <c r="AH219" t="s">
        <v>124</v>
      </c>
      <c r="AI219" t="s">
        <v>2907</v>
      </c>
      <c r="AJ219" t="s">
        <v>92</v>
      </c>
      <c r="AK219" t="s">
        <v>66</v>
      </c>
    </row>
    <row r="220" spans="1:38">
      <c r="A220" t="s">
        <v>2908</v>
      </c>
      <c r="B220" t="s">
        <v>2909</v>
      </c>
      <c r="C220" t="s">
        <v>2910</v>
      </c>
      <c r="D220" t="s">
        <v>2911</v>
      </c>
      <c r="E220" t="s">
        <v>2912</v>
      </c>
      <c r="F220" t="s"/>
      <c r="G220" t="s">
        <v>72</v>
      </c>
      <c r="H220" t="s">
        <v>51</v>
      </c>
      <c r="I220" t="s">
        <v>2913</v>
      </c>
      <c r="J220" t="s">
        <v>842</v>
      </c>
      <c r="K220" t="s">
        <v>54</v>
      </c>
      <c r="L220" t="s">
        <v>411</v>
      </c>
      <c r="M220" t="s">
        <v>1866</v>
      </c>
      <c r="N220" t="s">
        <v>1867</v>
      </c>
      <c r="O220" t="s">
        <v>79</v>
      </c>
      <c r="P220" t="s"/>
      <c r="Q220" t="s"/>
      <c r="R220" t="s"/>
      <c r="S220" t="s"/>
      <c r="T220" t="s"/>
      <c r="U220" t="s"/>
      <c r="V220" t="s">
        <v>67</v>
      </c>
      <c r="W220" t="s">
        <v>2914</v>
      </c>
      <c r="X220" t="s"/>
      <c r="Y220" t="s"/>
      <c r="Z220" t="s"/>
      <c r="AA220" t="s">
        <v>84</v>
      </c>
      <c r="AB220" t="s">
        <v>2915</v>
      </c>
      <c r="AC220" t="s">
        <v>2916</v>
      </c>
      <c r="AD220" t="s">
        <v>151</v>
      </c>
      <c r="AE220" t="s">
        <v>342</v>
      </c>
      <c r="AF220" t="s">
        <v>2917</v>
      </c>
      <c r="AG220" t="s">
        <v>2918</v>
      </c>
      <c r="AH220" t="s">
        <v>67</v>
      </c>
      <c r="AI220" t="s">
        <v>2919</v>
      </c>
      <c r="AJ220" t="s">
        <v>92</v>
      </c>
      <c r="AK220" t="s">
        <v>66</v>
      </c>
    </row>
    <row r="221" spans="1:38">
      <c r="A221" t="s">
        <v>990</v>
      </c>
      <c r="B221" t="s">
        <v>2920</v>
      </c>
      <c r="C221" t="s">
        <v>2921</v>
      </c>
      <c r="D221" t="s">
        <v>2922</v>
      </c>
      <c r="E221" t="s">
        <v>2923</v>
      </c>
      <c r="F221" t="s">
        <v>49</v>
      </c>
      <c r="G221" t="s">
        <v>50</v>
      </c>
      <c r="H221" t="s">
        <v>51</v>
      </c>
      <c r="I221" t="s">
        <v>2924</v>
      </c>
      <c r="J221" t="s"/>
      <c r="K221" t="s">
        <v>2925</v>
      </c>
      <c r="L221" t="s">
        <v>55</v>
      </c>
      <c r="M221" t="s">
        <v>56</v>
      </c>
      <c r="N221" t="s">
        <v>426</v>
      </c>
      <c r="O221" t="s"/>
      <c r="P221" t="s"/>
      <c r="Q221" t="s">
        <v>44</v>
      </c>
      <c r="R221" t="s"/>
      <c r="S221" t="s"/>
      <c r="T221" t="s"/>
      <c r="U221" t="s"/>
      <c r="V221" t="s"/>
      <c r="W221" t="s"/>
      <c r="X221" t="s"/>
      <c r="Y221" t="s"/>
      <c r="Z221" t="s"/>
      <c r="AA221" t="s"/>
      <c r="AB221" t="s">
        <v>2926</v>
      </c>
      <c r="AC221" t="s">
        <v>2926</v>
      </c>
      <c r="AD221" t="s">
        <v>93</v>
      </c>
      <c r="AE221" t="s">
        <v>44</v>
      </c>
      <c r="AF221" t="s">
        <v>2927</v>
      </c>
      <c r="AG221" t="s">
        <v>2928</v>
      </c>
      <c r="AH221" t="s">
        <v>44</v>
      </c>
      <c r="AI221" t="s">
        <v>2929</v>
      </c>
      <c r="AJ221" t="s">
        <v>2930</v>
      </c>
      <c r="AK221" t="s">
        <v>66</v>
      </c>
    </row>
    <row r="222" spans="1:38">
      <c r="A222" t="s">
        <v>2931</v>
      </c>
      <c r="B222" t="s">
        <v>2932</v>
      </c>
      <c r="C222" t="s">
        <v>2933</v>
      </c>
      <c r="D222" t="s">
        <v>2934</v>
      </c>
      <c r="E222" t="s">
        <v>2935</v>
      </c>
      <c r="F222" t="s">
        <v>98</v>
      </c>
      <c r="G222" t="s">
        <v>50</v>
      </c>
      <c r="H222" t="s">
        <v>51</v>
      </c>
      <c r="I222" t="s">
        <v>235</v>
      </c>
      <c r="J222" t="s"/>
      <c r="K222" t="s">
        <v>237</v>
      </c>
      <c r="L222" t="s">
        <v>597</v>
      </c>
      <c r="M222" t="s">
        <v>598</v>
      </c>
      <c r="N222" t="s">
        <v>2589</v>
      </c>
      <c r="O222" t="s"/>
      <c r="P222" t="s"/>
      <c r="Q222" t="s">
        <v>44</v>
      </c>
      <c r="R222" t="s"/>
      <c r="S222" t="s"/>
      <c r="T222" t="s"/>
      <c r="U222" t="s"/>
      <c r="V222" t="s"/>
      <c r="W222" t="s"/>
      <c r="X222" t="s"/>
      <c r="Y222" t="s"/>
      <c r="Z222" t="s"/>
      <c r="AA222" t="s"/>
      <c r="AB222" t="s">
        <v>2936</v>
      </c>
      <c r="AC222" t="s">
        <v>2936</v>
      </c>
      <c r="AD222" t="s">
        <v>86</v>
      </c>
      <c r="AE222" t="s">
        <v>44</v>
      </c>
      <c r="AF222" t="s">
        <v>2937</v>
      </c>
      <c r="AG222" t="s">
        <v>2938</v>
      </c>
      <c r="AH222" t="s">
        <v>391</v>
      </c>
      <c r="AI222" t="s">
        <v>2939</v>
      </c>
      <c r="AJ222" t="s">
        <v>2940</v>
      </c>
      <c r="AK222" t="s">
        <v>66</v>
      </c>
    </row>
    <row r="223" spans="1:38">
      <c r="A223" t="s">
        <v>2941</v>
      </c>
      <c r="B223" t="s">
        <v>2942</v>
      </c>
      <c r="C223" t="s">
        <v>2943</v>
      </c>
      <c r="D223" t="s">
        <v>2944</v>
      </c>
      <c r="E223" t="s">
        <v>2945</v>
      </c>
      <c r="F223" t="s">
        <v>2059</v>
      </c>
      <c r="G223" t="s">
        <v>72</v>
      </c>
      <c r="H223" t="s">
        <v>51</v>
      </c>
      <c r="I223" t="s">
        <v>2946</v>
      </c>
      <c r="J223" t="s">
        <v>99</v>
      </c>
      <c r="K223" t="s">
        <v>54</v>
      </c>
      <c r="L223" t="s">
        <v>470</v>
      </c>
      <c r="M223" t="s">
        <v>685</v>
      </c>
      <c r="N223" t="s">
        <v>2947</v>
      </c>
      <c r="O223" t="s">
        <v>112</v>
      </c>
      <c r="P223" t="s">
        <v>2948</v>
      </c>
      <c r="Q223" t="s">
        <v>67</v>
      </c>
      <c r="R223" t="s">
        <v>2949</v>
      </c>
      <c r="S223" t="s"/>
      <c r="T223" t="s"/>
      <c r="U223" t="s"/>
      <c r="V223" t="s">
        <v>93</v>
      </c>
      <c r="W223" t="s">
        <v>2950</v>
      </c>
      <c r="X223" t="s"/>
      <c r="Y223" t="s"/>
      <c r="Z223" t="s"/>
      <c r="AA223" t="s">
        <v>84</v>
      </c>
      <c r="AB223" t="s">
        <v>2951</v>
      </c>
      <c r="AC223" t="s">
        <v>2952</v>
      </c>
      <c r="AD223" t="s">
        <v>110</v>
      </c>
      <c r="AE223" t="s">
        <v>44</v>
      </c>
      <c r="AF223" t="s">
        <v>2953</v>
      </c>
      <c r="AG223" t="s">
        <v>2954</v>
      </c>
      <c r="AH223" t="s">
        <v>142</v>
      </c>
      <c r="AI223" t="s">
        <v>2955</v>
      </c>
      <c r="AJ223" t="s">
        <v>92</v>
      </c>
      <c r="AK223" t="s">
        <v>66</v>
      </c>
    </row>
    <row r="224" spans="1:38">
      <c r="A224" t="s">
        <v>2956</v>
      </c>
      <c r="B224" t="s">
        <v>2957</v>
      </c>
      <c r="C224" t="s">
        <v>2958</v>
      </c>
      <c r="D224" t="s">
        <v>2959</v>
      </c>
      <c r="E224" t="s">
        <v>2960</v>
      </c>
      <c r="F224" t="s">
        <v>185</v>
      </c>
      <c r="G224" t="s">
        <v>50</v>
      </c>
      <c r="H224" t="s">
        <v>234</v>
      </c>
      <c r="I224" t="s">
        <v>2961</v>
      </c>
      <c r="J224" t="s">
        <v>2962</v>
      </c>
      <c r="K224" t="s">
        <v>1087</v>
      </c>
      <c r="L224" t="s">
        <v>1880</v>
      </c>
      <c r="M224" t="s">
        <v>1881</v>
      </c>
      <c r="N224" t="s">
        <v>1882</v>
      </c>
      <c r="O224" t="s">
        <v>192</v>
      </c>
      <c r="P224" t="s"/>
      <c r="Q224" t="s"/>
      <c r="R224" t="s"/>
      <c r="S224" t="s">
        <v>2963</v>
      </c>
      <c r="T224" t="s">
        <v>67</v>
      </c>
      <c r="U224" t="s"/>
      <c r="V224" t="s"/>
      <c r="W224" t="s"/>
      <c r="X224" t="s">
        <v>2964</v>
      </c>
      <c r="Y224" t="s">
        <v>67</v>
      </c>
      <c r="Z224" t="s">
        <v>2965</v>
      </c>
      <c r="AA224" t="s">
        <v>772</v>
      </c>
      <c r="AB224" t="s">
        <v>2966</v>
      </c>
      <c r="AC224" t="s">
        <v>2966</v>
      </c>
      <c r="AD224" t="s">
        <v>151</v>
      </c>
      <c r="AE224" t="s">
        <v>342</v>
      </c>
      <c r="AF224" t="s">
        <v>2967</v>
      </c>
      <c r="AG224" t="s">
        <v>2968</v>
      </c>
      <c r="AH224" t="s">
        <v>112</v>
      </c>
      <c r="AI224" t="s">
        <v>2969</v>
      </c>
      <c r="AJ224" t="s">
        <v>92</v>
      </c>
      <c r="AK224" t="s">
        <v>66</v>
      </c>
    </row>
    <row r="225" spans="1:38">
      <c r="A225" t="s">
        <v>2970</v>
      </c>
      <c r="B225" t="s">
        <v>2971</v>
      </c>
      <c r="C225" t="s">
        <v>2972</v>
      </c>
      <c r="D225" t="s">
        <v>2973</v>
      </c>
      <c r="E225" t="s">
        <v>2974</v>
      </c>
      <c r="F225" t="s"/>
      <c r="G225" t="s">
        <v>50</v>
      </c>
      <c r="H225" t="s">
        <v>51</v>
      </c>
      <c r="I225" t="s">
        <v>2975</v>
      </c>
      <c r="J225" t="s"/>
      <c r="K225" t="s">
        <v>2975</v>
      </c>
      <c r="L225" t="s">
        <v>219</v>
      </c>
      <c r="M225" t="s">
        <v>220</v>
      </c>
      <c r="N225" t="s">
        <v>221</v>
      </c>
      <c r="O225" t="s"/>
      <c r="P225" t="s"/>
      <c r="Q225" t="s">
        <v>44</v>
      </c>
      <c r="R225" t="s"/>
      <c r="S225" t="s"/>
      <c r="T225" t="s"/>
      <c r="U225" t="s"/>
      <c r="V225" t="s"/>
      <c r="W225" t="s"/>
      <c r="X225" t="s"/>
      <c r="Y225" t="s"/>
      <c r="Z225" t="s"/>
      <c r="AA225" t="s"/>
      <c r="AB225" t="s">
        <v>2976</v>
      </c>
      <c r="AC225" t="s">
        <v>2976</v>
      </c>
      <c r="AD225" t="s">
        <v>149</v>
      </c>
      <c r="AE225" t="s">
        <v>44</v>
      </c>
      <c r="AF225" t="s">
        <v>2977</v>
      </c>
      <c r="AG225" t="s">
        <v>2978</v>
      </c>
      <c r="AH225" t="s">
        <v>90</v>
      </c>
      <c r="AI225" t="s">
        <v>2979</v>
      </c>
      <c r="AJ225" t="s">
        <v>2980</v>
      </c>
      <c r="AK225" t="s">
        <v>66</v>
      </c>
    </row>
    <row r="226" spans="1:38">
      <c r="A226" t="s">
        <v>2981</v>
      </c>
      <c r="B226" t="s">
        <v>2982</v>
      </c>
      <c r="C226" t="s">
        <v>2983</v>
      </c>
      <c r="D226" t="s">
        <v>2984</v>
      </c>
      <c r="E226" t="s">
        <v>2985</v>
      </c>
      <c r="F226" t="s">
        <v>1603</v>
      </c>
      <c r="G226" t="s">
        <v>50</v>
      </c>
      <c r="H226" t="s">
        <v>51</v>
      </c>
      <c r="I226" t="s">
        <v>2661</v>
      </c>
      <c r="J226" t="s">
        <v>2662</v>
      </c>
      <c r="K226" t="s">
        <v>188</v>
      </c>
      <c r="L226" t="s">
        <v>355</v>
      </c>
      <c r="M226" t="s">
        <v>356</v>
      </c>
      <c r="N226" t="s">
        <v>357</v>
      </c>
      <c r="O226" t="s">
        <v>865</v>
      </c>
      <c r="P226" t="s"/>
      <c r="Q226" t="s"/>
      <c r="R226" t="s"/>
      <c r="S226" t="s"/>
      <c r="T226" t="s"/>
      <c r="U226" t="s"/>
      <c r="V226" t="s"/>
      <c r="W226" t="s"/>
      <c r="X226" t="s"/>
      <c r="Y226" t="s"/>
      <c r="Z226" t="s"/>
      <c r="AA226" t="s"/>
      <c r="AB226" t="s">
        <v>2986</v>
      </c>
      <c r="AC226" t="s">
        <v>2987</v>
      </c>
      <c r="AD226" t="s">
        <v>59</v>
      </c>
      <c r="AE226" t="s">
        <v>107</v>
      </c>
      <c r="AF226" t="s">
        <v>2988</v>
      </c>
      <c r="AG226" t="s">
        <v>2989</v>
      </c>
      <c r="AH226" t="s">
        <v>110</v>
      </c>
      <c r="AI226" t="s">
        <v>2990</v>
      </c>
      <c r="AJ226" t="s">
        <v>92</v>
      </c>
      <c r="AK226" t="s">
        <v>66</v>
      </c>
    </row>
    <row r="227" spans="1:38">
      <c r="A227" t="s">
        <v>2991</v>
      </c>
      <c r="B227" t="s">
        <v>2992</v>
      </c>
      <c r="C227" t="s">
        <v>2993</v>
      </c>
      <c r="D227" t="s">
        <v>2994</v>
      </c>
      <c r="E227" t="s">
        <v>2995</v>
      </c>
      <c r="F227" t="s">
        <v>49</v>
      </c>
      <c r="G227" t="s">
        <v>50</v>
      </c>
      <c r="H227" t="s">
        <v>51</v>
      </c>
      <c r="I227" t="s">
        <v>2975</v>
      </c>
      <c r="J227" t="s"/>
      <c r="K227" t="s">
        <v>2975</v>
      </c>
      <c r="L227" t="s">
        <v>808</v>
      </c>
      <c r="M227" t="s">
        <v>884</v>
      </c>
      <c r="N227" t="s">
        <v>2996</v>
      </c>
      <c r="O227" t="s">
        <v>241</v>
      </c>
      <c r="P227" t="s"/>
      <c r="Q227" t="s">
        <v>67</v>
      </c>
      <c r="R227" t="s"/>
      <c r="S227" t="s"/>
      <c r="T227" t="s"/>
      <c r="U227" t="s"/>
      <c r="V227" t="s"/>
      <c r="W227" t="s"/>
      <c r="X227" t="s"/>
      <c r="Y227" t="s"/>
      <c r="Z227" t="s"/>
      <c r="AA227" t="s"/>
      <c r="AB227" t="s">
        <v>2997</v>
      </c>
      <c r="AC227" t="s">
        <v>2998</v>
      </c>
      <c r="AD227" t="s">
        <v>112</v>
      </c>
      <c r="AE227" t="s">
        <v>44</v>
      </c>
      <c r="AF227" t="s">
        <v>2999</v>
      </c>
      <c r="AG227" t="s">
        <v>3000</v>
      </c>
      <c r="AH227" t="s">
        <v>67</v>
      </c>
      <c r="AI227" t="s">
        <v>3001</v>
      </c>
      <c r="AJ227" t="s">
        <v>92</v>
      </c>
      <c r="AK227" t="s">
        <v>66</v>
      </c>
    </row>
    <row r="228" spans="1:38">
      <c r="A228" t="s">
        <v>3002</v>
      </c>
      <c r="B228" t="s">
        <v>3003</v>
      </c>
      <c r="C228" t="s">
        <v>3004</v>
      </c>
      <c r="D228" t="s"/>
      <c r="E228" t="s">
        <v>3005</v>
      </c>
      <c r="F228" t="s">
        <v>767</v>
      </c>
      <c r="G228" t="s">
        <v>135</v>
      </c>
      <c r="H228" t="s">
        <v>51</v>
      </c>
      <c r="I228" t="s">
        <v>3006</v>
      </c>
      <c r="J228" t="s">
        <v>3007</v>
      </c>
      <c r="K228" t="s">
        <v>555</v>
      </c>
      <c r="L228" t="s">
        <v>322</v>
      </c>
      <c r="M228" t="s">
        <v>1251</v>
      </c>
      <c r="N228" t="s">
        <v>1252</v>
      </c>
      <c r="O228" t="s">
        <v>79</v>
      </c>
      <c r="P228" t="s"/>
      <c r="Q228" t="s"/>
      <c r="R228" t="s"/>
      <c r="S228" t="s"/>
      <c r="T228" t="s"/>
      <c r="U228" t="s"/>
      <c r="V228" t="s"/>
      <c r="W228" t="s"/>
      <c r="X228" t="s"/>
      <c r="Y228" t="s"/>
      <c r="Z228" t="s"/>
      <c r="AA228" t="s"/>
      <c r="AB228" t="s">
        <v>3008</v>
      </c>
      <c r="AC228" t="s">
        <v>3008</v>
      </c>
      <c r="AD228" t="s">
        <v>124</v>
      </c>
      <c r="AE228" t="s">
        <v>60</v>
      </c>
      <c r="AF228" t="s">
        <v>3009</v>
      </c>
      <c r="AG228" t="s">
        <v>3010</v>
      </c>
      <c r="AH228" t="s">
        <v>112</v>
      </c>
      <c r="AI228" t="s">
        <v>3011</v>
      </c>
      <c r="AJ228" t="s">
        <v>92</v>
      </c>
      <c r="AK228" t="s">
        <v>66</v>
      </c>
    </row>
    <row customHeight="1" ht="409" r="229" s="26" spans="1:38">
      <c r="A229" t="s">
        <v>3012</v>
      </c>
      <c r="B229" t="s">
        <v>3013</v>
      </c>
      <c r="C229" t="s">
        <v>3014</v>
      </c>
      <c r="D229" t="s">
        <v>3015</v>
      </c>
      <c r="E229" s="1" t="s">
        <v>3016</v>
      </c>
      <c r="F229" t="s">
        <v>1177</v>
      </c>
      <c r="G229" t="s">
        <v>50</v>
      </c>
      <c r="H229" t="s">
        <v>51</v>
      </c>
      <c r="I229" t="s">
        <v>3017</v>
      </c>
      <c r="J229" t="s"/>
      <c r="K229" t="s">
        <v>3018</v>
      </c>
      <c r="L229" t="s">
        <v>355</v>
      </c>
      <c r="M229" t="s">
        <v>356</v>
      </c>
      <c r="N229" t="s">
        <v>357</v>
      </c>
      <c r="O229" t="s">
        <v>241</v>
      </c>
      <c r="P229" t="s"/>
      <c r="Q229" t="s"/>
      <c r="R229" t="s"/>
      <c r="S229" t="s"/>
      <c r="T229" t="s"/>
      <c r="U229" t="s"/>
      <c r="V229" t="s"/>
      <c r="W229" t="s"/>
      <c r="X229" t="s"/>
      <c r="Y229" t="s"/>
      <c r="Z229" t="s"/>
      <c r="AA229" t="s"/>
      <c r="AB229" t="s">
        <v>3019</v>
      </c>
      <c r="AC229" t="s">
        <v>3020</v>
      </c>
      <c r="AD229" t="s">
        <v>174</v>
      </c>
      <c r="AE229" t="s">
        <v>44</v>
      </c>
      <c r="AF229" t="s">
        <v>3021</v>
      </c>
      <c r="AG229" t="s">
        <v>3022</v>
      </c>
      <c r="AH229" t="s">
        <v>209</v>
      </c>
      <c r="AI229" t="s">
        <v>3023</v>
      </c>
      <c r="AJ229" t="s">
        <v>92</v>
      </c>
      <c r="AK229" t="s">
        <v>66</v>
      </c>
    </row>
    <row r="230" spans="1:38">
      <c r="A230" t="s">
        <v>3024</v>
      </c>
      <c r="B230" t="s">
        <v>3025</v>
      </c>
      <c r="C230" t="s">
        <v>3026</v>
      </c>
      <c r="D230" t="s">
        <v>3027</v>
      </c>
      <c r="E230" t="s">
        <v>3028</v>
      </c>
      <c r="F230" t="s">
        <v>3029</v>
      </c>
      <c r="G230" t="s">
        <v>50</v>
      </c>
      <c r="H230" t="s">
        <v>51</v>
      </c>
      <c r="I230" t="s">
        <v>3030</v>
      </c>
      <c r="J230" t="s">
        <v>513</v>
      </c>
      <c r="K230" t="s">
        <v>54</v>
      </c>
      <c r="L230" t="s">
        <v>1880</v>
      </c>
      <c r="M230" t="s">
        <v>3031</v>
      </c>
      <c r="N230" t="s">
        <v>3032</v>
      </c>
      <c r="O230" t="s">
        <v>162</v>
      </c>
      <c r="P230" t="s"/>
      <c r="Q230" t="s"/>
      <c r="R230" t="s"/>
      <c r="S230" t="s"/>
      <c r="T230" t="s"/>
      <c r="U230" t="s"/>
      <c r="V230" t="s"/>
      <c r="W230" t="s"/>
      <c r="X230" t="s"/>
      <c r="Y230" t="s"/>
      <c r="Z230" t="s"/>
      <c r="AA230" t="s"/>
      <c r="AB230" t="s">
        <v>3033</v>
      </c>
      <c r="AC230" t="s">
        <v>3033</v>
      </c>
      <c r="AD230" t="s">
        <v>112</v>
      </c>
      <c r="AE230" t="s">
        <v>60</v>
      </c>
      <c r="AF230" t="s">
        <v>3034</v>
      </c>
      <c r="AG230" t="s">
        <v>3035</v>
      </c>
      <c r="AH230" t="s">
        <v>44</v>
      </c>
      <c r="AI230" t="s">
        <v>3036</v>
      </c>
      <c r="AJ230" t="s">
        <v>92</v>
      </c>
      <c r="AK230" t="s">
        <v>66</v>
      </c>
    </row>
    <row r="231" spans="1:38">
      <c r="A231" t="s">
        <v>1297</v>
      </c>
      <c r="B231" t="s">
        <v>3037</v>
      </c>
      <c r="C231" t="s">
        <v>3038</v>
      </c>
      <c r="D231" t="s">
        <v>3039</v>
      </c>
      <c r="E231" t="s">
        <v>3040</v>
      </c>
      <c r="F231" t="s">
        <v>117</v>
      </c>
      <c r="G231" t="s">
        <v>50</v>
      </c>
      <c r="H231" t="s">
        <v>51</v>
      </c>
      <c r="I231" t="s">
        <v>3041</v>
      </c>
      <c r="J231" t="s">
        <v>53</v>
      </c>
      <c r="K231" t="s">
        <v>54</v>
      </c>
      <c r="L231" t="s">
        <v>1880</v>
      </c>
      <c r="M231" t="s">
        <v>3031</v>
      </c>
      <c r="N231" t="s">
        <v>3042</v>
      </c>
      <c r="O231" t="s">
        <v>447</v>
      </c>
      <c r="P231" t="s">
        <v>3043</v>
      </c>
      <c r="Q231" t="s">
        <v>67</v>
      </c>
      <c r="R231" t="s"/>
      <c r="S231" t="s"/>
      <c r="T231" t="s"/>
      <c r="U231" t="s"/>
      <c r="V231" t="s"/>
      <c r="W231" t="s"/>
      <c r="X231" t="s"/>
      <c r="Y231" t="s"/>
      <c r="Z231" t="s"/>
      <c r="AA231" t="s"/>
      <c r="AB231" t="s">
        <v>3044</v>
      </c>
      <c r="AC231" t="s">
        <v>3045</v>
      </c>
      <c r="AD231" t="s">
        <v>151</v>
      </c>
      <c r="AE231" t="s">
        <v>342</v>
      </c>
      <c r="AF231" t="s">
        <v>3046</v>
      </c>
      <c r="AG231" t="s">
        <v>3047</v>
      </c>
      <c r="AH231" t="s">
        <v>112</v>
      </c>
      <c r="AI231" t="s">
        <v>3048</v>
      </c>
      <c r="AJ231" t="s">
        <v>92</v>
      </c>
      <c r="AK231" t="s">
        <v>66</v>
      </c>
    </row>
    <row r="232" spans="1:38">
      <c r="A232" t="s">
        <v>3049</v>
      </c>
      <c r="B232" t="s">
        <v>3050</v>
      </c>
      <c r="C232" t="s">
        <v>3051</v>
      </c>
      <c r="D232" t="s">
        <v>3052</v>
      </c>
      <c r="E232" t="s">
        <v>3053</v>
      </c>
      <c r="F232" t="s"/>
      <c r="G232" t="s">
        <v>72</v>
      </c>
      <c r="H232" t="s">
        <v>51</v>
      </c>
      <c r="I232" t="s">
        <v>842</v>
      </c>
      <c r="J232" t="s">
        <v>842</v>
      </c>
      <c r="K232" t="s">
        <v>54</v>
      </c>
      <c r="L232" t="s">
        <v>355</v>
      </c>
      <c r="M232" t="s">
        <v>356</v>
      </c>
      <c r="N232" t="s">
        <v>997</v>
      </c>
      <c r="O232" t="s">
        <v>826</v>
      </c>
      <c r="P232" t="s"/>
      <c r="Q232" t="s"/>
      <c r="R232" t="s"/>
      <c r="S232" t="s"/>
      <c r="T232" t="s"/>
      <c r="U232" t="s"/>
      <c r="V232" t="s">
        <v>67</v>
      </c>
      <c r="W232" t="s">
        <v>3054</v>
      </c>
      <c r="X232" t="s"/>
      <c r="Y232" t="s"/>
      <c r="Z232" t="s"/>
      <c r="AA232" t="s">
        <v>84</v>
      </c>
      <c r="AB232" t="s">
        <v>3055</v>
      </c>
      <c r="AC232" t="s">
        <v>3056</v>
      </c>
      <c r="AD232" t="s">
        <v>86</v>
      </c>
      <c r="AE232" t="s">
        <v>225</v>
      </c>
      <c r="AF232" t="s">
        <v>3057</v>
      </c>
      <c r="AG232" t="s">
        <v>3058</v>
      </c>
      <c r="AH232" t="s">
        <v>59</v>
      </c>
      <c r="AI232" t="s">
        <v>3059</v>
      </c>
      <c r="AJ232" t="s">
        <v>92</v>
      </c>
      <c r="AK232" t="s">
        <v>66</v>
      </c>
    </row>
    <row r="233" spans="1:38">
      <c r="A233" t="s">
        <v>3060</v>
      </c>
      <c r="B233" t="s">
        <v>3061</v>
      </c>
      <c r="C233" t="s">
        <v>3062</v>
      </c>
      <c r="D233" t="s">
        <v>3063</v>
      </c>
      <c r="E233" t="s">
        <v>3064</v>
      </c>
      <c r="F233" t="s">
        <v>98</v>
      </c>
      <c r="G233" t="s">
        <v>50</v>
      </c>
      <c r="H233" t="s">
        <v>51</v>
      </c>
      <c r="I233" t="s">
        <v>3065</v>
      </c>
      <c r="J233" t="s">
        <v>3066</v>
      </c>
      <c r="K233" t="s">
        <v>54</v>
      </c>
      <c r="L233" t="s">
        <v>808</v>
      </c>
      <c r="M233" t="s">
        <v>884</v>
      </c>
      <c r="N233" t="s">
        <v>1025</v>
      </c>
      <c r="O233" t="s">
        <v>591</v>
      </c>
      <c r="P233" t="s"/>
      <c r="Q233" t="s"/>
      <c r="R233" t="s"/>
      <c r="S233" t="s"/>
      <c r="T233" t="s"/>
      <c r="U233" t="s"/>
      <c r="V233" t="s"/>
      <c r="W233" t="s"/>
      <c r="X233" t="s"/>
      <c r="Y233" t="s"/>
      <c r="Z233" t="s"/>
      <c r="AA233" t="s"/>
      <c r="AB233" t="s">
        <v>3067</v>
      </c>
      <c r="AC233" t="s">
        <v>3067</v>
      </c>
      <c r="AD233" t="s">
        <v>192</v>
      </c>
      <c r="AE233" t="s">
        <v>44</v>
      </c>
      <c r="AF233" t="s">
        <v>3068</v>
      </c>
      <c r="AG233" t="s">
        <v>3069</v>
      </c>
      <c r="AH233" t="s">
        <v>90</v>
      </c>
      <c r="AI233" t="s">
        <v>3070</v>
      </c>
      <c r="AJ233" t="s">
        <v>92</v>
      </c>
      <c r="AK233" t="s">
        <v>66</v>
      </c>
    </row>
    <row r="234" spans="1:38">
      <c r="A234" t="s">
        <v>3071</v>
      </c>
      <c r="B234" t="s">
        <v>3072</v>
      </c>
      <c r="C234" t="s">
        <v>3073</v>
      </c>
      <c r="D234" t="s">
        <v>3074</v>
      </c>
      <c r="E234" t="s">
        <v>3075</v>
      </c>
      <c r="F234" t="s"/>
      <c r="G234" t="s">
        <v>50</v>
      </c>
      <c r="H234" t="s">
        <v>51</v>
      </c>
      <c r="I234" t="s"/>
      <c r="J234" t="s"/>
      <c r="K234" t="s"/>
      <c r="L234" t="s">
        <v>843</v>
      </c>
      <c r="M234" t="s">
        <v>844</v>
      </c>
      <c r="N234" t="s">
        <v>3076</v>
      </c>
      <c r="O234" t="s"/>
      <c r="P234" t="s"/>
      <c r="Q234" t="s">
        <v>44</v>
      </c>
      <c r="R234" t="s"/>
      <c r="S234" t="s"/>
      <c r="T234" t="s"/>
      <c r="U234" t="s"/>
      <c r="V234" t="s"/>
      <c r="W234" t="s"/>
      <c r="X234" t="s"/>
      <c r="Y234" t="s"/>
      <c r="Z234" t="s"/>
      <c r="AA234" t="s"/>
      <c r="AB234" t="s">
        <v>3077</v>
      </c>
      <c r="AC234" t="s">
        <v>3077</v>
      </c>
      <c r="AD234" t="s">
        <v>110</v>
      </c>
      <c r="AE234" t="s">
        <v>1254</v>
      </c>
      <c r="AF234" t="s">
        <v>3078</v>
      </c>
      <c r="AG234" t="s">
        <v>3079</v>
      </c>
      <c r="AH234" t="s">
        <v>174</v>
      </c>
      <c r="AI234" t="s">
        <v>3080</v>
      </c>
      <c r="AJ234" t="s">
        <v>3081</v>
      </c>
      <c r="AK234" t="s">
        <v>66</v>
      </c>
    </row>
    <row r="235" spans="1:38">
      <c r="A235" t="s">
        <v>3082</v>
      </c>
      <c r="B235" t="s">
        <v>3083</v>
      </c>
      <c r="C235" t="s">
        <v>3084</v>
      </c>
      <c r="D235" t="s">
        <v>3085</v>
      </c>
      <c r="E235" t="s">
        <v>3086</v>
      </c>
      <c r="F235" t="s">
        <v>49</v>
      </c>
      <c r="G235" t="s">
        <v>50</v>
      </c>
      <c r="H235" t="s">
        <v>51</v>
      </c>
      <c r="I235" t="s">
        <v>3087</v>
      </c>
      <c r="J235" t="s">
        <v>1293</v>
      </c>
      <c r="K235" t="s">
        <v>54</v>
      </c>
      <c r="L235" t="s">
        <v>120</v>
      </c>
      <c r="M235" t="s">
        <v>121</v>
      </c>
      <c r="N235" t="s">
        <v>3088</v>
      </c>
      <c r="O235" t="s"/>
      <c r="P235" t="s">
        <v>3089</v>
      </c>
      <c r="Q235" t="s">
        <v>67</v>
      </c>
      <c r="R235" t="s"/>
      <c r="S235" t="s"/>
      <c r="T235" t="s"/>
      <c r="U235" t="s"/>
      <c r="V235" t="s"/>
      <c r="W235" t="s"/>
      <c r="X235" t="s"/>
      <c r="Y235" t="s"/>
      <c r="Z235" t="s"/>
      <c r="AA235" t="s"/>
      <c r="AB235" t="s">
        <v>3090</v>
      </c>
      <c r="AC235" t="s">
        <v>3090</v>
      </c>
      <c r="AD235" t="s">
        <v>63</v>
      </c>
      <c r="AE235" t="s">
        <v>44</v>
      </c>
      <c r="AF235" t="s">
        <v>3091</v>
      </c>
      <c r="AG235" t="s">
        <v>3092</v>
      </c>
      <c r="AH235" t="s">
        <v>112</v>
      </c>
      <c r="AI235" t="s">
        <v>3093</v>
      </c>
      <c r="AJ235" t="s">
        <v>3094</v>
      </c>
      <c r="AK235" t="s">
        <v>66</v>
      </c>
    </row>
    <row r="236" spans="1:38">
      <c r="A236" t="s">
        <v>3095</v>
      </c>
      <c r="B236" t="s">
        <v>3096</v>
      </c>
      <c r="C236" t="s">
        <v>3097</v>
      </c>
      <c r="D236" t="s">
        <v>3098</v>
      </c>
      <c r="E236" t="s">
        <v>3099</v>
      </c>
      <c r="F236" t="s">
        <v>3100</v>
      </c>
      <c r="G236" t="s">
        <v>50</v>
      </c>
      <c r="H236" t="s">
        <v>51</v>
      </c>
      <c r="I236" t="s">
        <v>3101</v>
      </c>
      <c r="J236" t="s"/>
      <c r="K236" t="s">
        <v>1784</v>
      </c>
      <c r="L236" t="s">
        <v>355</v>
      </c>
      <c r="M236" t="s">
        <v>985</v>
      </c>
      <c r="N236" t="s">
        <v>3102</v>
      </c>
      <c r="O236" t="s">
        <v>174</v>
      </c>
      <c r="P236" t="s"/>
      <c r="Q236" t="s"/>
      <c r="R236" t="s"/>
      <c r="S236" t="s">
        <v>3103</v>
      </c>
      <c r="T236" t="s">
        <v>112</v>
      </c>
      <c r="U236" t="s"/>
      <c r="V236" t="s"/>
      <c r="W236" t="s"/>
      <c r="X236" t="s"/>
      <c r="Y236" t="s"/>
      <c r="Z236" t="s"/>
      <c r="AA236" t="s"/>
      <c r="AB236" t="s">
        <v>3104</v>
      </c>
      <c r="AC236" t="s">
        <v>3105</v>
      </c>
      <c r="AD236" t="s">
        <v>86</v>
      </c>
      <c r="AE236" t="s">
        <v>44</v>
      </c>
      <c r="AF236" t="s">
        <v>3106</v>
      </c>
      <c r="AG236" t="s">
        <v>3107</v>
      </c>
      <c r="AH236" t="s">
        <v>301</v>
      </c>
      <c r="AI236" t="s">
        <v>3108</v>
      </c>
      <c r="AJ236" t="s">
        <v>92</v>
      </c>
      <c r="AK236" t="s">
        <v>1849</v>
      </c>
    </row>
    <row r="237" spans="1:38">
      <c r="A237" t="s">
        <v>3109</v>
      </c>
      <c r="B237" t="s">
        <v>3110</v>
      </c>
      <c r="C237" t="s">
        <v>3111</v>
      </c>
      <c r="D237" t="s"/>
      <c r="E237" t="s">
        <v>3112</v>
      </c>
      <c r="F237" t="s"/>
      <c r="G237" t="s">
        <v>72</v>
      </c>
      <c r="H237" t="s">
        <v>51</v>
      </c>
      <c r="I237" t="s"/>
      <c r="J237" t="s"/>
      <c r="K237" t="s">
        <v>569</v>
      </c>
      <c r="L237" t="s">
        <v>76</v>
      </c>
      <c r="M237" t="s">
        <v>77</v>
      </c>
      <c r="N237" t="s">
        <v>544</v>
      </c>
      <c r="O237" t="s">
        <v>79</v>
      </c>
      <c r="P237" t="s"/>
      <c r="Q237" t="s"/>
      <c r="R237" t="s"/>
      <c r="S237" t="s"/>
      <c r="T237" t="s"/>
      <c r="U237" t="s"/>
      <c r="V237" t="s"/>
      <c r="W237" t="s">
        <v>3113</v>
      </c>
      <c r="X237" t="s"/>
      <c r="Y237" t="s"/>
      <c r="Z237" t="s"/>
      <c r="AA237" t="s"/>
      <c r="AB237" t="s">
        <v>3114</v>
      </c>
      <c r="AC237" t="s">
        <v>3114</v>
      </c>
      <c r="AD237" t="s">
        <v>209</v>
      </c>
      <c r="AE237" t="s">
        <v>44</v>
      </c>
      <c r="AF237" t="s">
        <v>3115</v>
      </c>
      <c r="AG237" t="s">
        <v>3116</v>
      </c>
      <c r="AH237" t="s">
        <v>692</v>
      </c>
      <c r="AI237" t="s">
        <v>3117</v>
      </c>
      <c r="AJ237" t="s">
        <v>92</v>
      </c>
      <c r="AK237" t="s">
        <v>66</v>
      </c>
    </row>
    <row r="238" spans="1:38">
      <c r="A238" t="s">
        <v>3118</v>
      </c>
      <c r="B238" t="s">
        <v>3119</v>
      </c>
      <c r="C238" t="s">
        <v>3120</v>
      </c>
      <c r="D238" t="s">
        <v>3121</v>
      </c>
      <c r="E238" t="s">
        <v>3122</v>
      </c>
      <c r="F238" t="s">
        <v>117</v>
      </c>
      <c r="G238" t="s">
        <v>50</v>
      </c>
      <c r="H238" t="s">
        <v>51</v>
      </c>
      <c r="I238" t="s">
        <v>1304</v>
      </c>
      <c r="J238" t="s">
        <v>440</v>
      </c>
      <c r="K238" t="s">
        <v>54</v>
      </c>
      <c r="L238" t="s">
        <v>272</v>
      </c>
      <c r="M238" t="s">
        <v>1180</v>
      </c>
      <c r="N238" t="s">
        <v>1358</v>
      </c>
      <c r="O238" t="s"/>
      <c r="P238" t="s"/>
      <c r="Q238" t="s">
        <v>44</v>
      </c>
      <c r="R238" t="s"/>
      <c r="S238" t="s"/>
      <c r="T238" t="s"/>
      <c r="U238" t="s"/>
      <c r="V238" t="s"/>
      <c r="W238" t="s"/>
      <c r="X238" t="s"/>
      <c r="Y238" t="s"/>
      <c r="Z238" t="s"/>
      <c r="AA238" t="s"/>
      <c r="AB238" t="s">
        <v>3123</v>
      </c>
      <c r="AC238" t="s">
        <v>3123</v>
      </c>
      <c r="AD238" t="s">
        <v>110</v>
      </c>
      <c r="AE238" t="s">
        <v>515</v>
      </c>
      <c r="AF238" t="s">
        <v>3124</v>
      </c>
      <c r="AG238" t="s">
        <v>3125</v>
      </c>
      <c r="AH238" t="s">
        <v>112</v>
      </c>
      <c r="AI238" t="s">
        <v>3126</v>
      </c>
      <c r="AJ238" t="s">
        <v>3127</v>
      </c>
      <c r="AK238" t="s">
        <v>66</v>
      </c>
    </row>
    <row r="239" spans="1:38">
      <c r="A239" t="s">
        <v>3128</v>
      </c>
      <c r="B239" t="s">
        <v>3129</v>
      </c>
      <c r="C239" t="s">
        <v>3130</v>
      </c>
      <c r="D239" t="s">
        <v>3131</v>
      </c>
      <c r="E239" t="s">
        <v>3132</v>
      </c>
      <c r="F239" t="s">
        <v>1102</v>
      </c>
      <c r="G239" t="s">
        <v>50</v>
      </c>
      <c r="H239" t="s">
        <v>51</v>
      </c>
      <c r="I239" t="s">
        <v>3133</v>
      </c>
      <c r="J239" t="s">
        <v>1293</v>
      </c>
      <c r="K239" t="s">
        <v>54</v>
      </c>
      <c r="L239" t="s">
        <v>219</v>
      </c>
      <c r="M239" t="s">
        <v>220</v>
      </c>
      <c r="N239" t="s">
        <v>221</v>
      </c>
      <c r="O239" t="s">
        <v>174</v>
      </c>
      <c r="P239" t="s"/>
      <c r="Q239" t="s"/>
      <c r="R239" t="s"/>
      <c r="S239" t="s"/>
      <c r="T239" t="s"/>
      <c r="U239" t="s"/>
      <c r="V239" t="s"/>
      <c r="W239" t="s"/>
      <c r="X239" t="s"/>
      <c r="Y239" t="s"/>
      <c r="Z239" t="s"/>
      <c r="AA239" t="s"/>
      <c r="AB239" t="s">
        <v>3134</v>
      </c>
      <c r="AC239" t="s">
        <v>3135</v>
      </c>
      <c r="AD239" t="s">
        <v>59</v>
      </c>
      <c r="AE239" t="s">
        <v>107</v>
      </c>
      <c r="AF239" t="s">
        <v>3136</v>
      </c>
      <c r="AG239" t="s">
        <v>3137</v>
      </c>
      <c r="AH239" t="s">
        <v>174</v>
      </c>
      <c r="AI239" t="s">
        <v>3138</v>
      </c>
      <c r="AJ239" t="s">
        <v>92</v>
      </c>
      <c r="AK239" t="s">
        <v>1849</v>
      </c>
    </row>
    <row r="240" spans="1:38">
      <c r="A240" t="s">
        <v>3139</v>
      </c>
      <c r="B240" t="s">
        <v>3140</v>
      </c>
      <c r="C240" t="s">
        <v>3141</v>
      </c>
      <c r="D240" t="s">
        <v>3142</v>
      </c>
      <c r="E240" t="s">
        <v>3143</v>
      </c>
      <c r="F240" t="s"/>
      <c r="G240" t="s">
        <v>50</v>
      </c>
      <c r="H240" t="s">
        <v>51</v>
      </c>
      <c r="I240" t="s">
        <v>3144</v>
      </c>
      <c r="J240" t="s"/>
      <c r="K240" t="s">
        <v>3145</v>
      </c>
      <c r="L240" t="s">
        <v>55</v>
      </c>
      <c r="M240" t="s">
        <v>56</v>
      </c>
      <c r="N240" t="s">
        <v>426</v>
      </c>
      <c r="O240" t="s"/>
      <c r="P240" t="s"/>
      <c r="Q240" t="s">
        <v>44</v>
      </c>
      <c r="R240" t="s"/>
      <c r="S240" t="s"/>
      <c r="T240" t="s"/>
      <c r="U240" t="s"/>
      <c r="V240" t="s"/>
      <c r="W240" t="s"/>
      <c r="X240" t="s"/>
      <c r="Y240" t="s"/>
      <c r="Z240" t="s"/>
      <c r="AA240" t="s"/>
      <c r="AB240" t="s">
        <v>3146</v>
      </c>
      <c r="AC240" t="s">
        <v>3146</v>
      </c>
      <c r="AD240" t="s">
        <v>174</v>
      </c>
      <c r="AE240" t="s">
        <v>1105</v>
      </c>
      <c r="AF240" t="s">
        <v>3147</v>
      </c>
      <c r="AG240" t="s">
        <v>3148</v>
      </c>
      <c r="AH240" t="s">
        <v>142</v>
      </c>
      <c r="AI240" t="s">
        <v>3149</v>
      </c>
      <c r="AJ240" t="s">
        <v>3150</v>
      </c>
      <c r="AK240" t="s">
        <v>66</v>
      </c>
    </row>
    <row r="241" spans="1:38">
      <c r="A241" t="s">
        <v>3151</v>
      </c>
      <c r="B241" t="s">
        <v>3152</v>
      </c>
      <c r="C241" t="s">
        <v>3153</v>
      </c>
      <c r="D241" t="s">
        <v>3154</v>
      </c>
      <c r="E241" t="s">
        <v>3155</v>
      </c>
      <c r="F241" t="s">
        <v>697</v>
      </c>
      <c r="G241" t="s">
        <v>50</v>
      </c>
      <c r="H241" t="s">
        <v>51</v>
      </c>
      <c r="I241" t="s">
        <v>3156</v>
      </c>
      <c r="J241" t="s">
        <v>513</v>
      </c>
      <c r="K241" t="s">
        <v>54</v>
      </c>
      <c r="L241" t="s">
        <v>808</v>
      </c>
      <c r="M241" t="s">
        <v>809</v>
      </c>
      <c r="N241" t="s">
        <v>3157</v>
      </c>
      <c r="O241" t="s"/>
      <c r="P241" t="s"/>
      <c r="Q241" t="s">
        <v>44</v>
      </c>
      <c r="R241" t="s"/>
      <c r="S241" t="s"/>
      <c r="T241" t="s"/>
      <c r="U241" t="s"/>
      <c r="V241" t="s"/>
      <c r="W241" t="s"/>
      <c r="X241" t="s"/>
      <c r="Y241" t="s"/>
      <c r="Z241" t="s"/>
      <c r="AA241" t="s"/>
      <c r="AB241" t="s">
        <v>3158</v>
      </c>
      <c r="AC241" t="s">
        <v>3159</v>
      </c>
      <c r="AD241" t="s">
        <v>110</v>
      </c>
      <c r="AE241" t="s">
        <v>44</v>
      </c>
      <c r="AF241" t="s">
        <v>3160</v>
      </c>
      <c r="AG241" t="s">
        <v>3161</v>
      </c>
      <c r="AH241" t="s">
        <v>174</v>
      </c>
      <c r="AI241" t="s">
        <v>3162</v>
      </c>
      <c r="AJ241" t="s">
        <v>3163</v>
      </c>
      <c r="AK241" t="s">
        <v>66</v>
      </c>
    </row>
    <row r="242" spans="1:38">
      <c r="A242" t="s">
        <v>3164</v>
      </c>
      <c r="B242" t="s">
        <v>3165</v>
      </c>
      <c r="C242" t="s">
        <v>3166</v>
      </c>
      <c r="D242" t="s">
        <v>3167</v>
      </c>
      <c r="E242" t="s">
        <v>3168</v>
      </c>
      <c r="F242" t="s">
        <v>49</v>
      </c>
      <c r="G242" t="s">
        <v>50</v>
      </c>
      <c r="H242" t="s">
        <v>51</v>
      </c>
      <c r="I242" t="s"/>
      <c r="J242" t="s"/>
      <c r="K242" t="s"/>
      <c r="L242" t="s">
        <v>272</v>
      </c>
      <c r="M242" t="s">
        <v>273</v>
      </c>
      <c r="N242" t="s">
        <v>2346</v>
      </c>
      <c r="O242" t="s"/>
      <c r="P242" t="s"/>
      <c r="Q242" t="s">
        <v>44</v>
      </c>
      <c r="R242" t="s"/>
      <c r="S242" t="s"/>
      <c r="T242" t="s"/>
      <c r="U242" t="s"/>
      <c r="V242" t="s"/>
      <c r="W242" t="s"/>
      <c r="X242" t="s"/>
      <c r="Y242" t="s"/>
      <c r="Z242" t="s"/>
      <c r="AA242" t="s"/>
      <c r="AB242" t="s">
        <v>3169</v>
      </c>
      <c r="AC242" t="s">
        <v>3169</v>
      </c>
      <c r="AD242" t="s">
        <v>174</v>
      </c>
      <c r="AE242" t="s">
        <v>44</v>
      </c>
      <c r="AF242" t="s">
        <v>3170</v>
      </c>
      <c r="AG242" t="s">
        <v>3171</v>
      </c>
      <c r="AH242" t="s">
        <v>347</v>
      </c>
      <c r="AI242" t="s">
        <v>3172</v>
      </c>
      <c r="AJ242" t="s">
        <v>3173</v>
      </c>
      <c r="AK242" t="s">
        <v>66</v>
      </c>
    </row>
    <row r="243" spans="1:38">
      <c r="A243" t="s">
        <v>3174</v>
      </c>
      <c r="B243" t="s">
        <v>3175</v>
      </c>
      <c r="C243" t="s">
        <v>3176</v>
      </c>
      <c r="D243" t="s">
        <v>3177</v>
      </c>
      <c r="E243" t="s">
        <v>3178</v>
      </c>
      <c r="F243" t="s">
        <v>541</v>
      </c>
      <c r="G243" t="s">
        <v>50</v>
      </c>
      <c r="H243" t="s">
        <v>51</v>
      </c>
      <c r="I243" t="s">
        <v>3179</v>
      </c>
      <c r="J243" t="s">
        <v>99</v>
      </c>
      <c r="K243" t="s">
        <v>54</v>
      </c>
      <c r="L243" t="s">
        <v>470</v>
      </c>
      <c r="M243" t="s">
        <v>471</v>
      </c>
      <c r="N243" t="s">
        <v>472</v>
      </c>
      <c r="O243" t="s">
        <v>79</v>
      </c>
      <c r="P243" t="s">
        <v>3180</v>
      </c>
      <c r="Q243" t="s">
        <v>112</v>
      </c>
      <c r="R243" t="s">
        <v>3181</v>
      </c>
      <c r="S243" t="s"/>
      <c r="T243" t="s">
        <v>67</v>
      </c>
      <c r="U243" t="s">
        <v>3182</v>
      </c>
      <c r="V243" t="s">
        <v>93</v>
      </c>
      <c r="W243" t="s"/>
      <c r="X243" t="s"/>
      <c r="Y243" t="s"/>
      <c r="Z243" t="s"/>
      <c r="AA243" t="s">
        <v>84</v>
      </c>
      <c r="AB243" t="s">
        <v>3183</v>
      </c>
      <c r="AC243" t="s">
        <v>3184</v>
      </c>
      <c r="AD243" t="s">
        <v>59</v>
      </c>
      <c r="AE243" t="s">
        <v>44</v>
      </c>
      <c r="AF243" t="s">
        <v>3185</v>
      </c>
      <c r="AG243" t="s">
        <v>3186</v>
      </c>
      <c r="AH243" t="s">
        <v>63</v>
      </c>
      <c r="AI243" t="s">
        <v>3187</v>
      </c>
      <c r="AJ243" t="s">
        <v>92</v>
      </c>
      <c r="AK243" t="s">
        <v>66</v>
      </c>
    </row>
    <row r="244" spans="1:38">
      <c r="A244" t="s">
        <v>3188</v>
      </c>
      <c r="B244" t="s">
        <v>3189</v>
      </c>
      <c r="C244" t="s">
        <v>3190</v>
      </c>
      <c r="D244" t="s">
        <v>3191</v>
      </c>
      <c r="E244" t="s">
        <v>3192</v>
      </c>
      <c r="F244" t="s"/>
      <c r="G244" t="s">
        <v>50</v>
      </c>
      <c r="H244" t="s">
        <v>51</v>
      </c>
      <c r="I244" t="s">
        <v>3193</v>
      </c>
      <c r="J244" t="s">
        <v>53</v>
      </c>
      <c r="K244" t="s">
        <v>54</v>
      </c>
      <c r="L244" t="s">
        <v>971</v>
      </c>
      <c r="M244" t="s">
        <v>972</v>
      </c>
      <c r="N244" t="s">
        <v>973</v>
      </c>
      <c r="O244" t="s">
        <v>86</v>
      </c>
      <c r="P244" t="s"/>
      <c r="Q244" t="s"/>
      <c r="R244" t="s"/>
      <c r="S244" t="s"/>
      <c r="T244" t="s"/>
      <c r="U244" t="s"/>
      <c r="V244" t="s"/>
      <c r="W244" t="s"/>
      <c r="X244" t="s"/>
      <c r="Y244" t="s"/>
      <c r="Z244" t="s"/>
      <c r="AA244" t="s"/>
      <c r="AB244" t="s">
        <v>3194</v>
      </c>
      <c r="AC244" t="s">
        <v>3194</v>
      </c>
      <c r="AD244" t="s">
        <v>192</v>
      </c>
      <c r="AE244" t="s">
        <v>44</v>
      </c>
      <c r="AF244" t="s">
        <v>3195</v>
      </c>
      <c r="AG244" t="s">
        <v>3196</v>
      </c>
      <c r="AH244" t="s">
        <v>479</v>
      </c>
      <c r="AI244" t="s">
        <v>3197</v>
      </c>
      <c r="AJ244" t="s">
        <v>92</v>
      </c>
      <c r="AK244" t="s">
        <v>66</v>
      </c>
    </row>
    <row r="245" spans="1:38">
      <c r="A245" t="s">
        <v>3198</v>
      </c>
      <c r="B245" t="s">
        <v>3199</v>
      </c>
      <c r="C245" t="s">
        <v>3200</v>
      </c>
      <c r="D245" t="s">
        <v>3201</v>
      </c>
      <c r="E245" t="s">
        <v>3202</v>
      </c>
      <c r="F245" t="s">
        <v>255</v>
      </c>
      <c r="G245" t="s">
        <v>50</v>
      </c>
      <c r="H245" t="s">
        <v>51</v>
      </c>
      <c r="I245" t="s">
        <v>1519</v>
      </c>
      <c r="J245" t="s">
        <v>53</v>
      </c>
      <c r="K245" t="s">
        <v>54</v>
      </c>
      <c r="L245" t="s">
        <v>582</v>
      </c>
      <c r="M245" t="s">
        <v>871</v>
      </c>
      <c r="N245" t="s">
        <v>872</v>
      </c>
      <c r="O245" t="s">
        <v>878</v>
      </c>
      <c r="P245" t="s"/>
      <c r="Q245" t="s"/>
      <c r="R245" t="s"/>
      <c r="S245" t="s"/>
      <c r="T245" t="s"/>
      <c r="U245" t="s"/>
      <c r="V245" t="s"/>
      <c r="W245" t="s"/>
      <c r="X245" t="s"/>
      <c r="Y245" t="s"/>
      <c r="Z245" t="s"/>
      <c r="AA245" t="s"/>
      <c r="AB245" t="s">
        <v>3203</v>
      </c>
      <c r="AC245" t="s">
        <v>3204</v>
      </c>
      <c r="AD245" t="s">
        <v>90</v>
      </c>
      <c r="AE245" t="s">
        <v>44</v>
      </c>
      <c r="AF245" t="s">
        <v>3205</v>
      </c>
      <c r="AG245" t="s">
        <v>3206</v>
      </c>
      <c r="AH245" t="s">
        <v>865</v>
      </c>
      <c r="AI245" t="s">
        <v>3207</v>
      </c>
      <c r="AJ245" t="s">
        <v>92</v>
      </c>
      <c r="AK245" t="s">
        <v>66</v>
      </c>
    </row>
    <row r="246" spans="1:38">
      <c r="A246" t="s">
        <v>3208</v>
      </c>
      <c r="B246" s="2" t="s">
        <v>3209</v>
      </c>
      <c r="C246" t="s">
        <v>3210</v>
      </c>
      <c r="D246" t="s">
        <v>3211</v>
      </c>
      <c r="E246" t="s">
        <v>3212</v>
      </c>
      <c r="F246" t="s">
        <v>98</v>
      </c>
      <c r="G246" t="s">
        <v>50</v>
      </c>
      <c r="H246" t="s">
        <v>51</v>
      </c>
      <c r="I246" t="s">
        <v>2975</v>
      </c>
      <c r="J246" t="s"/>
      <c r="K246" t="s">
        <v>2975</v>
      </c>
      <c r="L246" t="s">
        <v>100</v>
      </c>
      <c r="M246" t="s">
        <v>2700</v>
      </c>
      <c r="N246" t="s">
        <v>3213</v>
      </c>
      <c r="O246" t="s"/>
      <c r="P246" t="s">
        <v>3214</v>
      </c>
      <c r="Q246" t="s">
        <v>67</v>
      </c>
      <c r="R246" t="s">
        <v>3215</v>
      </c>
      <c r="S246" t="s"/>
      <c r="T246" t="s"/>
      <c r="U246" t="s"/>
      <c r="V246" t="s"/>
      <c r="W246" t="s"/>
      <c r="X246" t="s"/>
      <c r="Y246" t="s"/>
      <c r="Z246" t="s"/>
      <c r="AA246" t="s"/>
      <c r="AB246" t="s">
        <v>3216</v>
      </c>
      <c r="AC246" t="s">
        <v>3216</v>
      </c>
      <c r="AD246" t="s">
        <v>110</v>
      </c>
      <c r="AE246" t="s">
        <v>1254</v>
      </c>
      <c r="AF246" t="s">
        <v>3217</v>
      </c>
      <c r="AG246" t="s">
        <v>3218</v>
      </c>
      <c r="AH246" t="s">
        <v>93</v>
      </c>
      <c r="AI246" t="s">
        <v>3219</v>
      </c>
      <c r="AJ246" t="s">
        <v>3220</v>
      </c>
      <c r="AK246" t="s">
        <v>66</v>
      </c>
    </row>
    <row customHeight="1" ht="409" r="247" s="26" spans="1:38">
      <c r="A247" t="s">
        <v>2784</v>
      </c>
      <c r="B247" t="s">
        <v>3221</v>
      </c>
      <c r="C247" t="s">
        <v>3222</v>
      </c>
      <c r="D247" t="s">
        <v>3223</v>
      </c>
      <c r="E247" s="1" t="s">
        <v>3224</v>
      </c>
      <c r="F247" t="s">
        <v>49</v>
      </c>
      <c r="G247" t="s">
        <v>50</v>
      </c>
      <c r="H247" t="s">
        <v>51</v>
      </c>
      <c r="I247" t="s"/>
      <c r="J247" t="s"/>
      <c r="K247" t="s">
        <v>54</v>
      </c>
      <c r="L247" t="s">
        <v>100</v>
      </c>
      <c r="M247" t="s">
        <v>101</v>
      </c>
      <c r="N247" t="s">
        <v>754</v>
      </c>
      <c r="O247" t="s"/>
      <c r="P247" t="s">
        <v>3225</v>
      </c>
      <c r="Q247" t="s">
        <v>67</v>
      </c>
      <c r="R247" t="s"/>
      <c r="S247" t="s"/>
      <c r="T247" t="s"/>
      <c r="U247" t="s"/>
      <c r="V247" t="s"/>
      <c r="W247" t="s"/>
      <c r="X247" t="s"/>
      <c r="Y247" t="s"/>
      <c r="Z247" t="s"/>
      <c r="AA247" t="s"/>
      <c r="AB247" t="s">
        <v>3226</v>
      </c>
      <c r="AC247" t="s">
        <v>3227</v>
      </c>
      <c r="AD247" t="s">
        <v>174</v>
      </c>
      <c r="AE247" t="s">
        <v>387</v>
      </c>
      <c r="AF247" t="s">
        <v>3228</v>
      </c>
      <c r="AG247" t="s">
        <v>3229</v>
      </c>
      <c r="AH247" t="s">
        <v>86</v>
      </c>
      <c r="AI247" t="s">
        <v>3230</v>
      </c>
      <c r="AJ247" t="s">
        <v>3231</v>
      </c>
      <c r="AK247" t="s">
        <v>66</v>
      </c>
    </row>
    <row r="248" spans="1:38">
      <c r="A248" t="s">
        <v>3232</v>
      </c>
      <c r="B248" t="s">
        <v>3233</v>
      </c>
      <c r="C248" t="s">
        <v>3234</v>
      </c>
      <c r="D248" t="s">
        <v>3235</v>
      </c>
      <c r="E248" t="s">
        <v>3236</v>
      </c>
      <c r="F248" t="s">
        <v>3237</v>
      </c>
      <c r="G248" t="s">
        <v>50</v>
      </c>
      <c r="H248" t="s">
        <v>51</v>
      </c>
      <c r="I248" t="s">
        <v>3238</v>
      </c>
      <c r="J248" t="s">
        <v>3239</v>
      </c>
      <c r="K248" t="s">
        <v>237</v>
      </c>
      <c r="L248" t="s">
        <v>139</v>
      </c>
      <c r="M248" t="s">
        <v>500</v>
      </c>
      <c r="N248" t="s">
        <v>3240</v>
      </c>
      <c r="O248" t="s">
        <v>86</v>
      </c>
      <c r="P248" t="s"/>
      <c r="Q248" t="s"/>
      <c r="R248" t="s"/>
      <c r="S248" t="s"/>
      <c r="T248" t="s"/>
      <c r="U248" t="s"/>
      <c r="V248" t="s"/>
      <c r="W248" t="s"/>
      <c r="X248" t="s"/>
      <c r="Y248" t="s"/>
      <c r="Z248" t="s"/>
      <c r="AA248" t="s"/>
      <c r="AB248" t="s">
        <v>3241</v>
      </c>
      <c r="AC248" t="s">
        <v>3242</v>
      </c>
      <c r="AD248" t="s">
        <v>142</v>
      </c>
      <c r="AE248" t="s">
        <v>44</v>
      </c>
      <c r="AF248" t="s">
        <v>3243</v>
      </c>
      <c r="AG248" t="s">
        <v>3244</v>
      </c>
      <c r="AH248" t="s">
        <v>433</v>
      </c>
      <c r="AI248" t="s">
        <v>3245</v>
      </c>
      <c r="AJ248" t="s">
        <v>92</v>
      </c>
      <c r="AK248" t="s">
        <v>66</v>
      </c>
    </row>
    <row r="249" spans="1:38">
      <c r="A249" t="s">
        <v>3246</v>
      </c>
      <c r="B249" t="s">
        <v>3247</v>
      </c>
      <c r="C249" t="s">
        <v>3248</v>
      </c>
      <c r="D249" t="s">
        <v>3249</v>
      </c>
      <c r="E249" t="s">
        <v>3250</v>
      </c>
      <c r="F249" t="s">
        <v>292</v>
      </c>
      <c r="G249" t="s">
        <v>50</v>
      </c>
      <c r="H249" t="s">
        <v>51</v>
      </c>
      <c r="I249" t="s">
        <v>842</v>
      </c>
      <c r="J249" t="s">
        <v>842</v>
      </c>
      <c r="K249" t="s">
        <v>54</v>
      </c>
      <c r="L249" t="s">
        <v>597</v>
      </c>
      <c r="M249" t="s">
        <v>598</v>
      </c>
      <c r="N249" t="s">
        <v>599</v>
      </c>
      <c r="O249" t="s">
        <v>241</v>
      </c>
      <c r="P249" t="s">
        <v>3251</v>
      </c>
      <c r="Q249" t="s">
        <v>67</v>
      </c>
      <c r="R249" t="s"/>
      <c r="S249" t="s"/>
      <c r="T249" t="s"/>
      <c r="U249" t="s"/>
      <c r="V249" t="s"/>
      <c r="W249" t="s"/>
      <c r="X249" t="s"/>
      <c r="Y249" t="s"/>
      <c r="Z249" t="s"/>
      <c r="AA249" t="s"/>
      <c r="AB249" t="s">
        <v>3252</v>
      </c>
      <c r="AC249" t="s">
        <v>3253</v>
      </c>
      <c r="AD249" t="s">
        <v>151</v>
      </c>
      <c r="AE249" t="s">
        <v>44</v>
      </c>
      <c r="AF249" t="s">
        <v>3254</v>
      </c>
      <c r="AG249" t="s">
        <v>3255</v>
      </c>
      <c r="AH249" t="s">
        <v>59</v>
      </c>
      <c r="AI249" t="s">
        <v>3256</v>
      </c>
      <c r="AJ249" t="s">
        <v>92</v>
      </c>
      <c r="AK249" t="s">
        <v>66</v>
      </c>
    </row>
    <row r="250" spans="1:38">
      <c r="A250" t="s">
        <v>3257</v>
      </c>
      <c r="B250" t="s">
        <v>3258</v>
      </c>
      <c r="C250" t="s">
        <v>3259</v>
      </c>
      <c r="D250" t="s">
        <v>3260</v>
      </c>
      <c r="E250" t="s">
        <v>3261</v>
      </c>
      <c r="F250" t="s">
        <v>49</v>
      </c>
      <c r="G250" t="s">
        <v>50</v>
      </c>
      <c r="H250" t="s">
        <v>51</v>
      </c>
      <c r="I250" t="s">
        <v>3262</v>
      </c>
      <c r="J250" t="s"/>
      <c r="K250" t="s">
        <v>237</v>
      </c>
      <c r="L250" t="s">
        <v>582</v>
      </c>
      <c r="M250" t="s">
        <v>583</v>
      </c>
      <c r="N250" t="s">
        <v>3263</v>
      </c>
      <c r="O250" t="s"/>
      <c r="P250" t="s"/>
      <c r="Q250" t="s">
        <v>44</v>
      </c>
      <c r="R250" t="s"/>
      <c r="S250" t="s"/>
      <c r="T250" t="s"/>
      <c r="U250" t="s"/>
      <c r="V250" t="s"/>
      <c r="W250" t="s"/>
      <c r="X250" t="s"/>
      <c r="Y250" t="s"/>
      <c r="Z250" t="s"/>
      <c r="AA250" t="s"/>
      <c r="AB250" t="s">
        <v>3264</v>
      </c>
      <c r="AC250" t="s">
        <v>3264</v>
      </c>
      <c r="AD250" t="s">
        <v>174</v>
      </c>
      <c r="AE250" t="s">
        <v>387</v>
      </c>
      <c r="AF250" t="s">
        <v>3265</v>
      </c>
      <c r="AG250" t="s">
        <v>3266</v>
      </c>
      <c r="AH250" t="s">
        <v>174</v>
      </c>
      <c r="AI250" t="s">
        <v>3267</v>
      </c>
      <c r="AJ250" t="s">
        <v>3268</v>
      </c>
      <c r="AK250" t="s">
        <v>66</v>
      </c>
    </row>
    <row r="251" spans="1:38">
      <c r="A251" t="s">
        <v>3269</v>
      </c>
      <c r="B251" t="s">
        <v>3270</v>
      </c>
      <c r="C251" t="s">
        <v>3271</v>
      </c>
      <c r="D251" t="s">
        <v>3272</v>
      </c>
      <c r="E251" t="s">
        <v>3273</v>
      </c>
      <c r="F251" t="s">
        <v>255</v>
      </c>
      <c r="G251" t="s">
        <v>50</v>
      </c>
      <c r="H251" t="s">
        <v>51</v>
      </c>
      <c r="I251" t="s">
        <v>3274</v>
      </c>
      <c r="J251" t="s">
        <v>513</v>
      </c>
      <c r="K251" t="s">
        <v>54</v>
      </c>
      <c r="L251" t="s">
        <v>782</v>
      </c>
      <c r="M251" t="s">
        <v>782</v>
      </c>
      <c r="N251" t="s">
        <v>1738</v>
      </c>
      <c r="O251" t="s"/>
      <c r="P251" t="s"/>
      <c r="Q251" t="s">
        <v>44</v>
      </c>
      <c r="R251" t="s"/>
      <c r="S251" t="s"/>
      <c r="T251" t="s"/>
      <c r="U251" t="s"/>
      <c r="V251" t="s"/>
      <c r="W251" t="s"/>
      <c r="X251" t="s"/>
      <c r="Y251" t="s"/>
      <c r="Z251" t="s"/>
      <c r="AA251" t="s"/>
      <c r="AB251" t="s">
        <v>3275</v>
      </c>
      <c r="AC251" t="s">
        <v>3275</v>
      </c>
      <c r="AD251" t="s">
        <v>330</v>
      </c>
      <c r="AE251" t="s">
        <v>3276</v>
      </c>
      <c r="AF251" t="s">
        <v>3277</v>
      </c>
      <c r="AG251" t="s">
        <v>3278</v>
      </c>
      <c r="AH251" t="s">
        <v>747</v>
      </c>
      <c r="AI251" t="s">
        <v>3279</v>
      </c>
      <c r="AJ251" t="s">
        <v>3280</v>
      </c>
      <c r="AK251" t="s">
        <v>66</v>
      </c>
    </row>
    <row r="252" spans="1:38">
      <c r="A252" t="s">
        <v>3281</v>
      </c>
      <c r="B252" t="s">
        <v>3282</v>
      </c>
      <c r="C252" t="s">
        <v>3283</v>
      </c>
      <c r="D252" t="s">
        <v>3284</v>
      </c>
      <c r="E252" t="s">
        <v>3285</v>
      </c>
      <c r="F252" t="s">
        <v>49</v>
      </c>
      <c r="G252" t="s">
        <v>50</v>
      </c>
      <c r="H252" t="s">
        <v>51</v>
      </c>
      <c r="I252" t="s">
        <v>3286</v>
      </c>
      <c r="J252" t="s"/>
      <c r="K252" t="s">
        <v>138</v>
      </c>
      <c r="L252" t="s">
        <v>932</v>
      </c>
      <c r="M252" t="s">
        <v>932</v>
      </c>
      <c r="N252" t="s">
        <v>1747</v>
      </c>
      <c r="O252" t="s"/>
      <c r="P252" t="s"/>
      <c r="Q252" t="s">
        <v>44</v>
      </c>
      <c r="R252" t="s"/>
      <c r="S252" t="s"/>
      <c r="T252" t="s"/>
      <c r="U252" t="s"/>
      <c r="V252" t="s"/>
      <c r="W252" t="s"/>
      <c r="X252" t="s"/>
      <c r="Y252" t="s"/>
      <c r="Z252" t="s"/>
      <c r="AA252" t="s"/>
      <c r="AB252" t="s">
        <v>3287</v>
      </c>
      <c r="AC252" t="s">
        <v>3287</v>
      </c>
      <c r="AD252" t="s">
        <v>110</v>
      </c>
      <c r="AE252" t="s">
        <v>515</v>
      </c>
      <c r="AF252" t="s">
        <v>3288</v>
      </c>
      <c r="AG252" t="s">
        <v>3289</v>
      </c>
      <c r="AH252" t="s">
        <v>110</v>
      </c>
      <c r="AI252" t="s">
        <v>3290</v>
      </c>
      <c r="AJ252" t="s">
        <v>3291</v>
      </c>
      <c r="AK252" t="s">
        <v>66</v>
      </c>
    </row>
    <row r="253" spans="1:38">
      <c r="A253" t="s">
        <v>946</v>
      </c>
      <c r="B253" t="s">
        <v>3292</v>
      </c>
      <c r="C253" t="s">
        <v>3293</v>
      </c>
      <c r="D253" t="s">
        <v>3294</v>
      </c>
      <c r="E253" t="s">
        <v>3295</v>
      </c>
      <c r="F253" t="s">
        <v>117</v>
      </c>
      <c r="G253" t="s">
        <v>50</v>
      </c>
      <c r="H253" t="s">
        <v>51</v>
      </c>
      <c r="I253" t="s">
        <v>3296</v>
      </c>
      <c r="J253" t="s">
        <v>3297</v>
      </c>
      <c r="K253" t="s">
        <v>3298</v>
      </c>
      <c r="L253" t="s">
        <v>597</v>
      </c>
      <c r="M253" t="s">
        <v>598</v>
      </c>
      <c r="N253" t="s">
        <v>2589</v>
      </c>
      <c r="O253" t="s">
        <v>433</v>
      </c>
      <c r="P253" t="s">
        <v>3299</v>
      </c>
      <c r="Q253" t="s">
        <v>93</v>
      </c>
      <c r="R253" t="s">
        <v>3300</v>
      </c>
      <c r="S253" t="s"/>
      <c r="T253" t="s"/>
      <c r="U253" t="s"/>
      <c r="V253" t="s"/>
      <c r="W253" t="s"/>
      <c r="X253" t="s"/>
      <c r="Y253" t="s"/>
      <c r="Z253" t="s"/>
      <c r="AA253" t="s"/>
      <c r="AB253" t="s">
        <v>3301</v>
      </c>
      <c r="AC253" t="s">
        <v>3302</v>
      </c>
      <c r="AD253" t="s">
        <v>209</v>
      </c>
      <c r="AE253" t="s">
        <v>1254</v>
      </c>
      <c r="AF253" t="s">
        <v>3303</v>
      </c>
      <c r="AG253" t="s">
        <v>3304</v>
      </c>
      <c r="AH253" t="s">
        <v>493</v>
      </c>
      <c r="AI253" t="s">
        <v>3305</v>
      </c>
      <c r="AJ253" t="s">
        <v>92</v>
      </c>
      <c r="AK253" t="s">
        <v>66</v>
      </c>
    </row>
    <row r="254" spans="1:38">
      <c r="A254" t="s">
        <v>3306</v>
      </c>
      <c r="B254" t="s">
        <v>3307</v>
      </c>
      <c r="C254" t="s">
        <v>3308</v>
      </c>
      <c r="D254" t="s">
        <v>3309</v>
      </c>
      <c r="E254" t="s">
        <v>3310</v>
      </c>
      <c r="F254" t="s">
        <v>1671</v>
      </c>
      <c r="G254" t="s">
        <v>50</v>
      </c>
      <c r="H254" t="s">
        <v>51</v>
      </c>
      <c r="I254" t="s">
        <v>3311</v>
      </c>
      <c r="J254" t="s">
        <v>3066</v>
      </c>
      <c r="K254" t="s">
        <v>54</v>
      </c>
      <c r="L254" t="s">
        <v>411</v>
      </c>
      <c r="M254" t="s">
        <v>412</v>
      </c>
      <c r="N254" t="s">
        <v>699</v>
      </c>
      <c r="O254" t="s">
        <v>142</v>
      </c>
      <c r="P254" t="s"/>
      <c r="Q254" t="s"/>
      <c r="R254" t="s"/>
      <c r="S254" t="s"/>
      <c r="T254" t="s"/>
      <c r="U254" t="s"/>
      <c r="V254" t="s"/>
      <c r="W254" t="s"/>
      <c r="X254" t="s"/>
      <c r="Y254" t="s"/>
      <c r="Z254" t="s"/>
      <c r="AA254" t="s"/>
      <c r="AB254" t="s">
        <v>3312</v>
      </c>
      <c r="AC254" t="s">
        <v>3313</v>
      </c>
      <c r="AD254" t="s">
        <v>93</v>
      </c>
      <c r="AE254" t="s">
        <v>277</v>
      </c>
      <c r="AF254" t="s">
        <v>3314</v>
      </c>
      <c r="AG254" t="s">
        <v>3315</v>
      </c>
      <c r="AH254" t="s">
        <v>44</v>
      </c>
      <c r="AI254" t="s">
        <v>3316</v>
      </c>
      <c r="AJ254" t="s">
        <v>92</v>
      </c>
      <c r="AK254" t="s">
        <v>66</v>
      </c>
    </row>
    <row r="255" spans="1:38">
      <c r="A255" t="s">
        <v>3317</v>
      </c>
      <c r="B255" t="s">
        <v>3318</v>
      </c>
      <c r="C255" t="s">
        <v>3319</v>
      </c>
      <c r="D255" t="s">
        <v>3320</v>
      </c>
      <c r="E255" t="s">
        <v>3321</v>
      </c>
      <c r="F255" t="s">
        <v>2660</v>
      </c>
      <c r="G255" t="s">
        <v>50</v>
      </c>
      <c r="H255" t="s">
        <v>51</v>
      </c>
      <c r="I255" t="s">
        <v>3322</v>
      </c>
      <c r="J255" t="s">
        <v>513</v>
      </c>
      <c r="K255" t="s">
        <v>54</v>
      </c>
      <c r="L255" t="s">
        <v>1344</v>
      </c>
      <c r="M255" t="s">
        <v>1345</v>
      </c>
      <c r="N255" t="s">
        <v>1346</v>
      </c>
      <c r="O255" t="s"/>
      <c r="P255" t="s"/>
      <c r="Q255" t="s">
        <v>44</v>
      </c>
      <c r="R255" t="s"/>
      <c r="S255" t="s"/>
      <c r="T255" t="s"/>
      <c r="U255" t="s"/>
      <c r="V255" t="s"/>
      <c r="W255" t="s"/>
      <c r="X255" t="s"/>
      <c r="Y255" t="s"/>
      <c r="Z255" t="s"/>
      <c r="AA255" t="s"/>
      <c r="AB255" t="s">
        <v>3323</v>
      </c>
      <c r="AC255" t="s">
        <v>3323</v>
      </c>
      <c r="AD255" t="s">
        <v>59</v>
      </c>
      <c r="AE255" t="s">
        <v>277</v>
      </c>
      <c r="AF255" t="s">
        <v>3324</v>
      </c>
      <c r="AG255" t="s">
        <v>3325</v>
      </c>
      <c r="AH255" t="s">
        <v>110</v>
      </c>
      <c r="AI255" t="s">
        <v>3326</v>
      </c>
      <c r="AJ255" t="s">
        <v>3327</v>
      </c>
      <c r="AK255" t="s">
        <v>66</v>
      </c>
    </row>
    <row r="256" spans="1:38">
      <c r="A256" t="s">
        <v>3328</v>
      </c>
      <c r="B256" t="s">
        <v>3329</v>
      </c>
      <c r="C256" t="s">
        <v>3330</v>
      </c>
      <c r="D256" t="s"/>
      <c r="E256" t="s">
        <v>3331</v>
      </c>
      <c r="F256" t="s"/>
      <c r="G256" t="s">
        <v>50</v>
      </c>
      <c r="H256" t="s">
        <v>51</v>
      </c>
      <c r="I256" t="s">
        <v>3332</v>
      </c>
      <c r="J256" t="s">
        <v>513</v>
      </c>
      <c r="K256" t="s">
        <v>54</v>
      </c>
      <c r="L256" t="s">
        <v>55</v>
      </c>
      <c r="M256" t="s">
        <v>56</v>
      </c>
      <c r="N256" t="s">
        <v>441</v>
      </c>
      <c r="O256" t="s">
        <v>174</v>
      </c>
      <c r="P256" t="s">
        <v>2948</v>
      </c>
      <c r="Q256" t="s">
        <v>67</v>
      </c>
      <c r="R256" t="s">
        <v>3333</v>
      </c>
      <c r="S256" t="s"/>
      <c r="T256" t="s"/>
      <c r="U256" t="s"/>
      <c r="V256" t="s"/>
      <c r="W256" t="s"/>
      <c r="X256" t="s"/>
      <c r="Y256" t="s"/>
      <c r="Z256" t="s"/>
      <c r="AA256" t="s"/>
      <c r="AB256" t="s">
        <v>3334</v>
      </c>
      <c r="AC256" t="s">
        <v>3335</v>
      </c>
      <c r="AD256" t="s">
        <v>209</v>
      </c>
      <c r="AE256" t="s">
        <v>44</v>
      </c>
      <c r="AF256" t="s">
        <v>3336</v>
      </c>
      <c r="AG256" t="s">
        <v>2076</v>
      </c>
      <c r="AH256" t="s">
        <v>536</v>
      </c>
      <c r="AI256" t="s">
        <v>3337</v>
      </c>
      <c r="AJ256" t="s">
        <v>92</v>
      </c>
      <c r="AK256" t="s">
        <v>66</v>
      </c>
    </row>
    <row r="257" spans="1:38">
      <c r="A257" t="s">
        <v>3338</v>
      </c>
      <c r="B257" t="s">
        <v>3339</v>
      </c>
      <c r="C257" t="s">
        <v>3340</v>
      </c>
      <c r="D257" t="s">
        <v>3341</v>
      </c>
      <c r="E257" t="s">
        <v>3342</v>
      </c>
      <c r="F257" t="s"/>
      <c r="G257" t="s">
        <v>50</v>
      </c>
      <c r="H257" t="s">
        <v>51</v>
      </c>
      <c r="I257" t="s"/>
      <c r="J257" t="s"/>
      <c r="K257" t="s">
        <v>3343</v>
      </c>
      <c r="L257" t="s">
        <v>156</v>
      </c>
      <c r="M257" t="s">
        <v>157</v>
      </c>
      <c r="N257" t="s">
        <v>158</v>
      </c>
      <c r="O257" t="s">
        <v>826</v>
      </c>
      <c r="P257" t="s">
        <v>3344</v>
      </c>
      <c r="Q257" t="s">
        <v>67</v>
      </c>
      <c r="R257" t="s">
        <v>3345</v>
      </c>
      <c r="S257" t="s"/>
      <c r="T257" t="s"/>
      <c r="U257" t="s"/>
      <c r="V257" t="s"/>
      <c r="W257" t="s"/>
      <c r="X257" t="s"/>
      <c r="Y257" t="s"/>
      <c r="Z257" t="s"/>
      <c r="AA257" t="s"/>
      <c r="AB257" t="s">
        <v>3346</v>
      </c>
      <c r="AC257" t="s">
        <v>3346</v>
      </c>
      <c r="AD257" t="s">
        <v>174</v>
      </c>
      <c r="AE257" t="s">
        <v>44</v>
      </c>
      <c r="AF257" t="s">
        <v>3347</v>
      </c>
      <c r="AG257" t="s">
        <v>1927</v>
      </c>
      <c r="AH257" t="s">
        <v>406</v>
      </c>
      <c r="AI257" t="s">
        <v>3348</v>
      </c>
      <c r="AJ257" t="s">
        <v>92</v>
      </c>
      <c r="AK257" t="s">
        <v>66</v>
      </c>
    </row>
    <row customHeight="1" ht="409" r="258" s="26" spans="1:38">
      <c r="A258" t="s">
        <v>3349</v>
      </c>
      <c r="B258" t="s">
        <v>3350</v>
      </c>
      <c r="C258" t="s">
        <v>3351</v>
      </c>
      <c r="D258" t="s">
        <v>3352</v>
      </c>
      <c r="E258" s="1" t="s">
        <v>3353</v>
      </c>
      <c r="F258" t="s">
        <v>3354</v>
      </c>
      <c r="G258" t="s">
        <v>50</v>
      </c>
      <c r="H258" t="s">
        <v>51</v>
      </c>
      <c r="I258" t="s"/>
      <c r="J258" t="s"/>
      <c r="K258" t="s"/>
      <c r="L258" t="s">
        <v>156</v>
      </c>
      <c r="M258" t="s">
        <v>157</v>
      </c>
      <c r="N258" t="s">
        <v>158</v>
      </c>
      <c r="O258" t="s"/>
      <c r="P258" t="s"/>
      <c r="Q258" t="s">
        <v>44</v>
      </c>
      <c r="R258" t="s"/>
      <c r="S258" t="s"/>
      <c r="T258" t="s"/>
      <c r="U258" t="s"/>
      <c r="V258" t="s"/>
      <c r="W258" t="s"/>
      <c r="X258" t="s"/>
      <c r="Y258" t="s"/>
      <c r="Z258" t="s"/>
      <c r="AA258" t="s"/>
      <c r="AB258" t="s">
        <v>3355</v>
      </c>
      <c r="AC258" t="s">
        <v>3355</v>
      </c>
      <c r="AD258" t="s">
        <v>110</v>
      </c>
      <c r="AE258" t="s">
        <v>44</v>
      </c>
      <c r="AF258" t="s">
        <v>3356</v>
      </c>
      <c r="AG258" t="s">
        <v>3357</v>
      </c>
      <c r="AH258" t="s">
        <v>301</v>
      </c>
      <c r="AI258" t="s">
        <v>3358</v>
      </c>
      <c r="AJ258" t="s">
        <v>3359</v>
      </c>
      <c r="AK258" t="s">
        <v>66</v>
      </c>
    </row>
    <row r="259" spans="1:38">
      <c r="A259" t="s">
        <v>3360</v>
      </c>
      <c r="B259" t="s">
        <v>3361</v>
      </c>
      <c r="C259" t="s">
        <v>3362</v>
      </c>
      <c r="D259" t="s">
        <v>3363</v>
      </c>
      <c r="E259" t="s">
        <v>3364</v>
      </c>
      <c r="F259" t="s">
        <v>292</v>
      </c>
      <c r="G259" t="s">
        <v>50</v>
      </c>
      <c r="H259" t="s">
        <v>51</v>
      </c>
      <c r="I259" t="s">
        <v>954</v>
      </c>
      <c r="J259" t="s">
        <v>53</v>
      </c>
      <c r="K259" t="s">
        <v>54</v>
      </c>
      <c r="L259" t="s">
        <v>355</v>
      </c>
      <c r="M259" t="s">
        <v>356</v>
      </c>
      <c r="N259" t="s">
        <v>3365</v>
      </c>
      <c r="O259" t="s">
        <v>241</v>
      </c>
      <c r="P259" t="s">
        <v>3366</v>
      </c>
      <c r="Q259" t="s">
        <v>174</v>
      </c>
      <c r="R259" t="s">
        <v>3367</v>
      </c>
      <c r="S259" t="s"/>
      <c r="T259" t="s"/>
      <c r="U259" t="s"/>
      <c r="V259" t="s"/>
      <c r="W259" t="s"/>
      <c r="X259" t="s"/>
      <c r="Y259" t="s"/>
      <c r="Z259" t="s"/>
      <c r="AA259" t="s"/>
      <c r="AB259" t="s">
        <v>3368</v>
      </c>
      <c r="AC259" t="s">
        <v>3369</v>
      </c>
      <c r="AD259" t="s">
        <v>112</v>
      </c>
      <c r="AE259" t="s">
        <v>60</v>
      </c>
      <c r="AF259" t="s">
        <v>3370</v>
      </c>
      <c r="AG259" t="s">
        <v>3371</v>
      </c>
      <c r="AH259" t="s">
        <v>67</v>
      </c>
      <c r="AI259" t="s">
        <v>3372</v>
      </c>
      <c r="AJ259" t="s">
        <v>92</v>
      </c>
      <c r="AK259" t="s">
        <v>66</v>
      </c>
    </row>
    <row r="260" spans="1:38">
      <c r="A260" t="s">
        <v>3373</v>
      </c>
      <c r="B260" t="s">
        <v>3374</v>
      </c>
      <c r="C260" t="s">
        <v>3375</v>
      </c>
      <c r="D260" t="s">
        <v>3376</v>
      </c>
      <c r="E260" t="s">
        <v>3377</v>
      </c>
      <c r="F260" t="s"/>
      <c r="G260" t="s">
        <v>50</v>
      </c>
      <c r="H260" t="s">
        <v>51</v>
      </c>
      <c r="I260" t="s">
        <v>3378</v>
      </c>
      <c r="J260" t="s">
        <v>53</v>
      </c>
      <c r="K260" t="s">
        <v>54</v>
      </c>
      <c r="L260" t="s">
        <v>843</v>
      </c>
      <c r="M260" t="s">
        <v>844</v>
      </c>
      <c r="N260" t="s">
        <v>3379</v>
      </c>
      <c r="O260" t="s"/>
      <c r="P260" t="s"/>
      <c r="Q260" t="s">
        <v>44</v>
      </c>
      <c r="R260" t="s"/>
      <c r="S260" t="s"/>
      <c r="T260" t="s"/>
      <c r="U260" t="s"/>
      <c r="V260" t="s"/>
      <c r="W260" t="s"/>
      <c r="X260" t="s"/>
      <c r="Y260" t="s"/>
      <c r="Z260" t="s"/>
      <c r="AA260" t="s"/>
      <c r="AB260" t="s">
        <v>3380</v>
      </c>
      <c r="AC260" t="s">
        <v>3381</v>
      </c>
      <c r="AD260" t="s">
        <v>195</v>
      </c>
      <c r="AE260" t="s">
        <v>3382</v>
      </c>
      <c r="AF260" t="s">
        <v>3383</v>
      </c>
      <c r="AG260" t="s">
        <v>3384</v>
      </c>
      <c r="AH260" t="s">
        <v>330</v>
      </c>
      <c r="AI260" t="s">
        <v>3385</v>
      </c>
      <c r="AJ260" t="s">
        <v>3386</v>
      </c>
      <c r="AK260" t="s">
        <v>66</v>
      </c>
    </row>
    <row r="261" spans="1:38">
      <c r="A261" t="s">
        <v>3387</v>
      </c>
      <c r="B261" t="s">
        <v>3388</v>
      </c>
      <c r="C261" t="s">
        <v>3389</v>
      </c>
      <c r="D261" t="s">
        <v>3390</v>
      </c>
      <c r="E261" t="s">
        <v>3391</v>
      </c>
      <c r="F261" t="s"/>
      <c r="G261" t="s">
        <v>50</v>
      </c>
      <c r="H261" t="s">
        <v>51</v>
      </c>
      <c r="I261" t="s"/>
      <c r="J261" t="s"/>
      <c r="K261" t="s"/>
      <c r="L261" t="s">
        <v>1701</v>
      </c>
      <c r="M261" t="s">
        <v>1701</v>
      </c>
      <c r="N261" t="s">
        <v>3392</v>
      </c>
      <c r="O261" t="s"/>
      <c r="P261" t="s"/>
      <c r="Q261" t="s">
        <v>44</v>
      </c>
      <c r="R261" t="s"/>
      <c r="S261" t="s"/>
      <c r="T261" t="s"/>
      <c r="U261" t="s"/>
      <c r="V261" t="s"/>
      <c r="W261" t="s"/>
      <c r="X261" t="s"/>
      <c r="Y261" t="s"/>
      <c r="Z261" t="s"/>
      <c r="AA261" t="s"/>
      <c r="AB261" t="s">
        <v>3393</v>
      </c>
      <c r="AC261" t="s">
        <v>3393</v>
      </c>
      <c r="AD261" t="s">
        <v>112</v>
      </c>
      <c r="AE261" t="s">
        <v>60</v>
      </c>
      <c r="AF261" t="s">
        <v>3394</v>
      </c>
      <c r="AG261" t="s">
        <v>3395</v>
      </c>
      <c r="AH261" t="s">
        <v>67</v>
      </c>
      <c r="AI261" t="s">
        <v>3396</v>
      </c>
      <c r="AJ261" t="s">
        <v>3397</v>
      </c>
      <c r="AK261" t="s">
        <v>66</v>
      </c>
    </row>
    <row r="262" spans="1:38">
      <c r="A262" t="s">
        <v>3398</v>
      </c>
      <c r="B262" t="s">
        <v>3399</v>
      </c>
      <c r="C262" t="s">
        <v>3400</v>
      </c>
      <c r="D262" t="s">
        <v>3401</v>
      </c>
      <c r="E262" t="s">
        <v>3402</v>
      </c>
      <c r="F262" t="s"/>
      <c r="G262" t="s">
        <v>50</v>
      </c>
      <c r="H262" t="s">
        <v>51</v>
      </c>
      <c r="I262" t="s">
        <v>3403</v>
      </c>
      <c r="J262" t="s"/>
      <c r="K262" t="s">
        <v>271</v>
      </c>
      <c r="L262" t="s">
        <v>582</v>
      </c>
      <c r="M262" t="s">
        <v>871</v>
      </c>
      <c r="N262" t="s">
        <v>1922</v>
      </c>
      <c r="O262" t="s"/>
      <c r="P262" t="s"/>
      <c r="Q262" t="s">
        <v>44</v>
      </c>
      <c r="R262" t="s"/>
      <c r="S262" t="s"/>
      <c r="T262" t="s"/>
      <c r="U262" t="s"/>
      <c r="V262" t="s"/>
      <c r="W262" t="s"/>
      <c r="X262" t="s"/>
      <c r="Y262" t="s"/>
      <c r="Z262" t="s"/>
      <c r="AA262" t="s"/>
      <c r="AB262" t="s">
        <v>3404</v>
      </c>
      <c r="AC262" t="s">
        <v>3404</v>
      </c>
      <c r="AD262" t="s">
        <v>112</v>
      </c>
      <c r="AE262" t="s">
        <v>60</v>
      </c>
      <c r="AF262" t="s">
        <v>3405</v>
      </c>
      <c r="AG262" t="s">
        <v>3406</v>
      </c>
      <c r="AH262" t="s">
        <v>67</v>
      </c>
      <c r="AI262" t="s">
        <v>3407</v>
      </c>
      <c r="AJ262" t="s">
        <v>3408</v>
      </c>
      <c r="AK262" t="s">
        <v>66</v>
      </c>
    </row>
    <row r="263" spans="1:38">
      <c r="A263" t="s">
        <v>3409</v>
      </c>
      <c r="B263" t="s">
        <v>3410</v>
      </c>
      <c r="C263" t="s">
        <v>3411</v>
      </c>
      <c r="D263" t="s">
        <v>3412</v>
      </c>
      <c r="E263" t="s">
        <v>3413</v>
      </c>
      <c r="F263" t="s">
        <v>3414</v>
      </c>
      <c r="G263" t="s">
        <v>72</v>
      </c>
      <c r="H263" t="s">
        <v>51</v>
      </c>
      <c r="I263" t="s">
        <v>3415</v>
      </c>
      <c r="J263" t="s">
        <v>53</v>
      </c>
      <c r="K263" t="s">
        <v>54</v>
      </c>
      <c r="L263" t="s">
        <v>470</v>
      </c>
      <c r="M263" t="s">
        <v>685</v>
      </c>
      <c r="N263" t="s">
        <v>686</v>
      </c>
      <c r="O263" t="s">
        <v>79</v>
      </c>
      <c r="P263" t="s"/>
      <c r="Q263" t="s"/>
      <c r="R263" t="s"/>
      <c r="S263" t="s"/>
      <c r="T263" t="s"/>
      <c r="U263" t="s">
        <v>3416</v>
      </c>
      <c r="V263" t="s">
        <v>93</v>
      </c>
      <c r="W263" t="s">
        <v>3417</v>
      </c>
      <c r="X263" t="s"/>
      <c r="Y263" t="s"/>
      <c r="Z263" t="s"/>
      <c r="AA263" t="s">
        <v>84</v>
      </c>
      <c r="AB263" t="s">
        <v>3418</v>
      </c>
      <c r="AC263" t="s">
        <v>3419</v>
      </c>
      <c r="AD263" t="s">
        <v>59</v>
      </c>
      <c r="AE263" t="s">
        <v>44</v>
      </c>
      <c r="AF263" t="s">
        <v>3420</v>
      </c>
      <c r="AG263" t="s">
        <v>3421</v>
      </c>
      <c r="AH263" t="s">
        <v>124</v>
      </c>
      <c r="AI263" t="s">
        <v>3422</v>
      </c>
      <c r="AJ263" t="s">
        <v>92</v>
      </c>
      <c r="AK263" t="s">
        <v>66</v>
      </c>
    </row>
    <row r="264" spans="1:38">
      <c r="A264" t="s">
        <v>3423</v>
      </c>
      <c r="B264" t="s">
        <v>3424</v>
      </c>
      <c r="C264" t="s">
        <v>3425</v>
      </c>
      <c r="D264" t="s">
        <v>3426</v>
      </c>
      <c r="E264" t="s">
        <v>3427</v>
      </c>
      <c r="F264" t="s">
        <v>697</v>
      </c>
      <c r="G264" t="s">
        <v>50</v>
      </c>
      <c r="H264" t="s">
        <v>51</v>
      </c>
      <c r="I264" t="s"/>
      <c r="J264" t="s"/>
      <c r="K264" t="s"/>
      <c r="L264" t="s">
        <v>272</v>
      </c>
      <c r="M264" t="s">
        <v>1237</v>
      </c>
      <c r="N264" t="s">
        <v>1238</v>
      </c>
      <c r="O264" t="s"/>
      <c r="P264" t="s"/>
      <c r="Q264" t="s">
        <v>44</v>
      </c>
      <c r="R264" t="s"/>
      <c r="S264" t="s"/>
      <c r="T264" t="s"/>
      <c r="U264" t="s"/>
      <c r="V264" t="s"/>
      <c r="W264" t="s"/>
      <c r="X264" t="s"/>
      <c r="Y264" t="s"/>
      <c r="Z264" t="s"/>
      <c r="AA264" t="s"/>
      <c r="AB264" t="s">
        <v>3428</v>
      </c>
      <c r="AC264" t="s">
        <v>3428</v>
      </c>
      <c r="AD264" t="s">
        <v>93</v>
      </c>
      <c r="AE264" t="s">
        <v>277</v>
      </c>
      <c r="AF264" t="s">
        <v>3429</v>
      </c>
      <c r="AG264" t="s">
        <v>3430</v>
      </c>
      <c r="AH264" t="s">
        <v>44</v>
      </c>
      <c r="AI264" t="s">
        <v>3431</v>
      </c>
      <c r="AJ264" t="s">
        <v>3432</v>
      </c>
      <c r="AK264" t="s">
        <v>66</v>
      </c>
    </row>
    <row r="265" spans="1:38">
      <c r="A265" t="s">
        <v>3433</v>
      </c>
      <c r="B265" t="s">
        <v>3434</v>
      </c>
      <c r="C265" t="s">
        <v>3435</v>
      </c>
      <c r="D265" t="s"/>
      <c r="E265" t="s">
        <v>3436</v>
      </c>
      <c r="F265" t="s">
        <v>968</v>
      </c>
      <c r="G265" t="s">
        <v>1178</v>
      </c>
      <c r="H265" t="s">
        <v>51</v>
      </c>
      <c r="I265" t="s">
        <v>3437</v>
      </c>
      <c r="J265" t="s">
        <v>3438</v>
      </c>
      <c r="K265" t="s">
        <v>555</v>
      </c>
      <c r="L265" t="s">
        <v>355</v>
      </c>
      <c r="M265" t="s">
        <v>985</v>
      </c>
      <c r="N265" t="s">
        <v>3102</v>
      </c>
      <c r="O265" t="s">
        <v>174</v>
      </c>
      <c r="P265" t="s"/>
      <c r="Q265" t="s"/>
      <c r="R265" t="s"/>
      <c r="S265" t="s"/>
      <c r="T265" t="s">
        <v>93</v>
      </c>
      <c r="U265" t="s"/>
      <c r="V265" t="s"/>
      <c r="W265" t="s">
        <v>3439</v>
      </c>
      <c r="X265" t="s"/>
      <c r="Y265" t="s"/>
      <c r="Z265" t="s"/>
      <c r="AA265" t="s"/>
      <c r="AB265" t="s">
        <v>3440</v>
      </c>
      <c r="AC265" t="s">
        <v>3441</v>
      </c>
      <c r="AD265" t="s">
        <v>124</v>
      </c>
      <c r="AE265" t="s">
        <v>60</v>
      </c>
      <c r="AF265" t="s">
        <v>3442</v>
      </c>
      <c r="AG265" t="s">
        <v>3443</v>
      </c>
      <c r="AH265" t="s">
        <v>174</v>
      </c>
      <c r="AI265" t="s">
        <v>3444</v>
      </c>
      <c r="AJ265" t="s">
        <v>92</v>
      </c>
      <c r="AK265" t="s">
        <v>66</v>
      </c>
    </row>
    <row r="266" spans="1:38">
      <c r="A266" t="s">
        <v>3445</v>
      </c>
      <c r="B266" t="s">
        <v>3446</v>
      </c>
      <c r="C266" t="s">
        <v>3447</v>
      </c>
      <c r="D266" t="s">
        <v>3448</v>
      </c>
      <c r="E266" t="s">
        <v>3449</v>
      </c>
      <c r="F266" t="s">
        <v>1102</v>
      </c>
      <c r="G266" t="s">
        <v>50</v>
      </c>
      <c r="H266" t="s">
        <v>51</v>
      </c>
      <c r="I266" t="s">
        <v>3450</v>
      </c>
      <c r="J266" t="s">
        <v>1715</v>
      </c>
      <c r="K266" t="s">
        <v>54</v>
      </c>
      <c r="L266" t="s">
        <v>411</v>
      </c>
      <c r="M266" t="s">
        <v>412</v>
      </c>
      <c r="N266" t="s">
        <v>699</v>
      </c>
      <c r="O266" t="s">
        <v>192</v>
      </c>
      <c r="P266" t="s">
        <v>3451</v>
      </c>
      <c r="Q266" t="s">
        <v>93</v>
      </c>
      <c r="R266" t="s">
        <v>3452</v>
      </c>
      <c r="S266" t="s"/>
      <c r="T266" t="s"/>
      <c r="U266" t="s"/>
      <c r="V266" t="s"/>
      <c r="W266" t="s"/>
      <c r="X266" t="s"/>
      <c r="Y266" t="s"/>
      <c r="Z266" t="s"/>
      <c r="AA266" t="s"/>
      <c r="AB266" t="s">
        <v>3453</v>
      </c>
      <c r="AC266" t="s">
        <v>3454</v>
      </c>
      <c r="AD266" t="s">
        <v>112</v>
      </c>
      <c r="AE266" t="s">
        <v>44</v>
      </c>
      <c r="AF266" t="s">
        <v>3455</v>
      </c>
      <c r="AG266" t="s">
        <v>44</v>
      </c>
      <c r="AH266" t="s">
        <v>93</v>
      </c>
      <c r="AI266" t="s">
        <v>3456</v>
      </c>
      <c r="AJ266" t="s">
        <v>92</v>
      </c>
      <c r="AK266" t="s">
        <v>66</v>
      </c>
    </row>
    <row r="267" spans="1:38">
      <c r="A267" t="s">
        <v>3457</v>
      </c>
      <c r="B267" t="s">
        <v>3458</v>
      </c>
      <c r="C267" t="s">
        <v>3459</v>
      </c>
      <c r="D267" t="s">
        <v>3460</v>
      </c>
      <c r="E267" t="s">
        <v>3461</v>
      </c>
      <c r="F267" t="s">
        <v>2409</v>
      </c>
      <c r="G267" t="s">
        <v>50</v>
      </c>
      <c r="H267" t="s">
        <v>51</v>
      </c>
      <c r="I267" t="s">
        <v>3462</v>
      </c>
      <c r="J267" t="s">
        <v>3463</v>
      </c>
      <c r="K267" t="s">
        <v>569</v>
      </c>
      <c r="L267" t="s">
        <v>76</v>
      </c>
      <c r="M267" t="s">
        <v>77</v>
      </c>
      <c r="N267" t="s">
        <v>3464</v>
      </c>
      <c r="O267" t="s">
        <v>79</v>
      </c>
      <c r="P267" t="s">
        <v>3465</v>
      </c>
      <c r="Q267" t="s">
        <v>67</v>
      </c>
      <c r="R267" t="s"/>
      <c r="S267" t="s"/>
      <c r="T267" t="s"/>
      <c r="U267" t="s"/>
      <c r="V267" t="s"/>
      <c r="W267" t="s"/>
      <c r="X267" t="s"/>
      <c r="Y267" t="s"/>
      <c r="Z267" t="s"/>
      <c r="AA267" t="s"/>
      <c r="AB267" t="s">
        <v>3466</v>
      </c>
      <c r="AC267" t="s">
        <v>3466</v>
      </c>
      <c r="AD267" t="s">
        <v>149</v>
      </c>
      <c r="AE267" t="s">
        <v>1581</v>
      </c>
      <c r="AF267" t="s">
        <v>3467</v>
      </c>
      <c r="AG267" t="s">
        <v>3468</v>
      </c>
      <c r="AH267" t="s">
        <v>209</v>
      </c>
      <c r="AI267" t="s">
        <v>3469</v>
      </c>
      <c r="AJ267" t="s">
        <v>92</v>
      </c>
      <c r="AK267" t="s">
        <v>66</v>
      </c>
    </row>
    <row r="268" spans="1:38">
      <c r="A268" t="s">
        <v>3470</v>
      </c>
      <c r="B268" t="s">
        <v>3471</v>
      </c>
      <c r="C268" t="s">
        <v>3472</v>
      </c>
      <c r="D268" t="s">
        <v>3473</v>
      </c>
      <c r="E268" t="s">
        <v>3474</v>
      </c>
      <c r="F268" t="s">
        <v>117</v>
      </c>
      <c r="G268" t="s">
        <v>72</v>
      </c>
      <c r="H268" t="s">
        <v>51</v>
      </c>
      <c r="I268" t="s">
        <v>3262</v>
      </c>
      <c r="J268" t="s">
        <v>3475</v>
      </c>
      <c r="K268" t="s">
        <v>237</v>
      </c>
      <c r="L268" t="s">
        <v>139</v>
      </c>
      <c r="M268" t="s">
        <v>500</v>
      </c>
      <c r="N268" t="s">
        <v>3476</v>
      </c>
      <c r="O268" t="s">
        <v>86</v>
      </c>
      <c r="P268" t="s"/>
      <c r="Q268" t="s"/>
      <c r="R268" t="s"/>
      <c r="S268" t="s"/>
      <c r="T268" t="s"/>
      <c r="U268" t="s"/>
      <c r="V268" t="s">
        <v>67</v>
      </c>
      <c r="W268" t="s">
        <v>3477</v>
      </c>
      <c r="X268" t="s"/>
      <c r="Y268" t="s"/>
      <c r="Z268" t="s"/>
      <c r="AA268" t="s">
        <v>84</v>
      </c>
      <c r="AB268" t="s">
        <v>3478</v>
      </c>
      <c r="AC268" t="s">
        <v>3478</v>
      </c>
      <c r="AD268" t="s">
        <v>124</v>
      </c>
      <c r="AE268" t="s">
        <v>44</v>
      </c>
      <c r="AF268" t="s">
        <v>3479</v>
      </c>
      <c r="AG268" t="s">
        <v>3480</v>
      </c>
      <c r="AH268" t="s">
        <v>301</v>
      </c>
      <c r="AI268" t="s">
        <v>3481</v>
      </c>
      <c r="AJ268" t="s">
        <v>92</v>
      </c>
      <c r="AK268" t="s">
        <v>66</v>
      </c>
    </row>
    <row r="269" spans="1:38">
      <c r="A269" t="s">
        <v>3482</v>
      </c>
      <c r="B269" t="s">
        <v>3483</v>
      </c>
      <c r="C269" t="s">
        <v>3484</v>
      </c>
      <c r="D269" t="s">
        <v>3485</v>
      </c>
      <c r="E269" t="s">
        <v>3486</v>
      </c>
      <c r="F269" t="s">
        <v>49</v>
      </c>
      <c r="G269" t="s">
        <v>50</v>
      </c>
      <c r="H269" t="s">
        <v>51</v>
      </c>
      <c r="I269" t="s">
        <v>3487</v>
      </c>
      <c r="J269" t="s">
        <v>648</v>
      </c>
      <c r="K269" t="s">
        <v>354</v>
      </c>
      <c r="L269" t="s">
        <v>355</v>
      </c>
      <c r="M269" t="s">
        <v>356</v>
      </c>
      <c r="N269" t="s">
        <v>3365</v>
      </c>
      <c r="O269" t="s">
        <v>174</v>
      </c>
      <c r="P269" t="s"/>
      <c r="Q269" t="s"/>
      <c r="R269" t="s"/>
      <c r="S269" t="s"/>
      <c r="T269" t="s"/>
      <c r="U269" t="s"/>
      <c r="V269" t="s"/>
      <c r="W269" t="s"/>
      <c r="X269" t="s"/>
      <c r="Y269" t="s"/>
      <c r="Z269" t="s"/>
      <c r="AA269" t="s"/>
      <c r="AB269" t="s">
        <v>3488</v>
      </c>
      <c r="AC269" t="s">
        <v>3488</v>
      </c>
      <c r="AD269" t="s">
        <v>63</v>
      </c>
      <c r="AE269" t="s">
        <v>44</v>
      </c>
      <c r="AF269" t="s">
        <v>3489</v>
      </c>
      <c r="AG269" t="s">
        <v>3490</v>
      </c>
      <c r="AH269" t="s">
        <v>112</v>
      </c>
      <c r="AI269" t="s">
        <v>3491</v>
      </c>
      <c r="AJ269" t="s">
        <v>92</v>
      </c>
      <c r="AK269" t="s">
        <v>1849</v>
      </c>
    </row>
    <row r="270" spans="1:38">
      <c r="A270" t="s">
        <v>3492</v>
      </c>
      <c r="B270" t="s">
        <v>3493</v>
      </c>
      <c r="C270" t="s">
        <v>3494</v>
      </c>
      <c r="D270" t="s">
        <v>3495</v>
      </c>
      <c r="E270" t="s">
        <v>3496</v>
      </c>
      <c r="F270" t="s">
        <v>3497</v>
      </c>
      <c r="G270" t="s">
        <v>72</v>
      </c>
      <c r="H270" t="s">
        <v>51</v>
      </c>
      <c r="I270" t="s">
        <v>842</v>
      </c>
      <c r="J270" t="s">
        <v>842</v>
      </c>
      <c r="K270" t="s">
        <v>54</v>
      </c>
      <c r="L270" t="s">
        <v>470</v>
      </c>
      <c r="M270" t="s">
        <v>471</v>
      </c>
      <c r="N270" t="s">
        <v>1319</v>
      </c>
      <c r="O270" t="s">
        <v>301</v>
      </c>
      <c r="P270" t="s"/>
      <c r="Q270" t="s"/>
      <c r="R270" t="s"/>
      <c r="S270" t="s"/>
      <c r="T270" t="s"/>
      <c r="U270" t="s"/>
      <c r="V270" t="s"/>
      <c r="W270" t="s">
        <v>3498</v>
      </c>
      <c r="X270" t="s"/>
      <c r="Y270" t="s"/>
      <c r="Z270" t="s"/>
      <c r="AA270" t="s"/>
      <c r="AB270" t="s">
        <v>3499</v>
      </c>
      <c r="AC270" t="s">
        <v>3500</v>
      </c>
      <c r="AD270" t="s">
        <v>59</v>
      </c>
      <c r="AE270" t="s">
        <v>107</v>
      </c>
      <c r="AF270" t="s">
        <v>3501</v>
      </c>
      <c r="AG270" t="s">
        <v>3502</v>
      </c>
      <c r="AH270" t="s">
        <v>151</v>
      </c>
      <c r="AI270" t="s">
        <v>3503</v>
      </c>
      <c r="AJ270" t="s">
        <v>92</v>
      </c>
      <c r="AK270" t="s">
        <v>66</v>
      </c>
    </row>
    <row r="271" spans="1:38">
      <c r="A271" t="s">
        <v>3504</v>
      </c>
      <c r="B271" t="s">
        <v>3505</v>
      </c>
      <c r="C271" t="s">
        <v>3506</v>
      </c>
      <c r="D271" t="s">
        <v>3507</v>
      </c>
      <c r="E271" t="s">
        <v>3508</v>
      </c>
      <c r="F271" t="s">
        <v>438</v>
      </c>
      <c r="G271" t="s">
        <v>50</v>
      </c>
      <c r="H271" t="s">
        <v>51</v>
      </c>
      <c r="I271" t="s">
        <v>3509</v>
      </c>
      <c r="J271" t="s">
        <v>53</v>
      </c>
      <c r="K271" t="s">
        <v>54</v>
      </c>
      <c r="L271" t="s">
        <v>219</v>
      </c>
      <c r="M271" t="s">
        <v>220</v>
      </c>
      <c r="N271" t="s">
        <v>221</v>
      </c>
      <c r="O271" t="s">
        <v>174</v>
      </c>
      <c r="P271" t="s"/>
      <c r="Q271" t="s">
        <v>67</v>
      </c>
      <c r="R271" t="s"/>
      <c r="S271" t="s"/>
      <c r="T271" t="s"/>
      <c r="U271" t="s"/>
      <c r="V271" t="s"/>
      <c r="W271" t="s"/>
      <c r="X271" t="s"/>
      <c r="Y271" t="s"/>
      <c r="Z271" t="s"/>
      <c r="AA271" t="s"/>
      <c r="AB271" t="s">
        <v>3510</v>
      </c>
      <c r="AC271" t="s">
        <v>3510</v>
      </c>
      <c r="AD271" t="s">
        <v>86</v>
      </c>
      <c r="AE271" t="s">
        <v>44</v>
      </c>
      <c r="AF271" t="s">
        <v>3511</v>
      </c>
      <c r="AG271" t="s">
        <v>3512</v>
      </c>
      <c r="AH271" t="s">
        <v>330</v>
      </c>
      <c r="AI271" t="s">
        <v>3513</v>
      </c>
      <c r="AJ271" t="s">
        <v>92</v>
      </c>
      <c r="AK271" t="s">
        <v>1849</v>
      </c>
    </row>
    <row r="272" spans="1:38">
      <c r="A272" t="s">
        <v>3514</v>
      </c>
      <c r="B272" t="s">
        <v>3515</v>
      </c>
      <c r="C272" t="s">
        <v>3516</v>
      </c>
      <c r="D272" t="s">
        <v>3517</v>
      </c>
      <c r="E272" t="s">
        <v>3518</v>
      </c>
      <c r="F272" t="s"/>
      <c r="G272" t="s">
        <v>72</v>
      </c>
      <c r="H272" t="s">
        <v>51</v>
      </c>
      <c r="I272" t="s"/>
      <c r="J272" t="s"/>
      <c r="K272" t="s">
        <v>3519</v>
      </c>
      <c r="L272" t="s">
        <v>285</v>
      </c>
      <c r="M272" t="s">
        <v>285</v>
      </c>
      <c r="N272" t="s">
        <v>285</v>
      </c>
      <c r="O272" t="s">
        <v>846</v>
      </c>
      <c r="P272" t="s"/>
      <c r="Q272" t="s"/>
      <c r="R272" t="s"/>
      <c r="S272" t="s"/>
      <c r="T272" t="s"/>
      <c r="U272" t="s"/>
      <c r="V272" t="s"/>
      <c r="W272" t="s">
        <v>3520</v>
      </c>
      <c r="X272" t="s"/>
      <c r="Y272" t="s"/>
      <c r="Z272" t="s"/>
      <c r="AA272" t="s"/>
      <c r="AB272" t="s">
        <v>66</v>
      </c>
      <c r="AC272" t="s"/>
      <c r="AD272" t="s">
        <v>44</v>
      </c>
      <c r="AE272" t="s">
        <v>44</v>
      </c>
      <c r="AF272" t="s">
        <v>44</v>
      </c>
      <c r="AG272" t="s">
        <v>44</v>
      </c>
      <c r="AH272" t="s">
        <v>44</v>
      </c>
      <c r="AI272" t="s">
        <v>286</v>
      </c>
      <c r="AJ272" t="s">
        <v>92</v>
      </c>
      <c r="AK272" t="s">
        <v>66</v>
      </c>
    </row>
    <row r="273" spans="1:38">
      <c r="A273" t="s">
        <v>3521</v>
      </c>
      <c r="B273" t="s">
        <v>3522</v>
      </c>
      <c r="C273" t="s">
        <v>3523</v>
      </c>
      <c r="D273" t="s">
        <v>3524</v>
      </c>
      <c r="E273" t="s">
        <v>3525</v>
      </c>
      <c r="F273" t="s">
        <v>255</v>
      </c>
      <c r="G273" t="s">
        <v>50</v>
      </c>
      <c r="H273" t="s">
        <v>51</v>
      </c>
      <c r="I273" t="s">
        <v>3526</v>
      </c>
      <c r="J273" t="s">
        <v>842</v>
      </c>
      <c r="K273" t="s">
        <v>54</v>
      </c>
      <c r="L273" t="s">
        <v>843</v>
      </c>
      <c r="M273" t="s">
        <v>844</v>
      </c>
      <c r="N273" t="s">
        <v>1128</v>
      </c>
      <c r="O273" t="s">
        <v>826</v>
      </c>
      <c r="P273" t="s">
        <v>3527</v>
      </c>
      <c r="Q273" t="s">
        <v>67</v>
      </c>
      <c r="R273" t="s"/>
      <c r="S273" t="s"/>
      <c r="T273" t="s"/>
      <c r="U273" t="s"/>
      <c r="V273" t="s"/>
      <c r="W273" t="s"/>
      <c r="X273" t="s"/>
      <c r="Y273" t="s"/>
      <c r="Z273" t="s"/>
      <c r="AA273" t="s"/>
      <c r="AB273" t="s">
        <v>3528</v>
      </c>
      <c r="AC273" t="s">
        <v>3529</v>
      </c>
      <c r="AD273" t="s">
        <v>301</v>
      </c>
      <c r="AE273" t="s">
        <v>44</v>
      </c>
      <c r="AF273" t="s">
        <v>3530</v>
      </c>
      <c r="AG273" t="s">
        <v>3531</v>
      </c>
      <c r="AH273" t="s">
        <v>162</v>
      </c>
      <c r="AI273" t="s">
        <v>3532</v>
      </c>
      <c r="AJ273" t="s">
        <v>92</v>
      </c>
      <c r="AK273" t="s">
        <v>66</v>
      </c>
    </row>
    <row r="274" spans="1:38">
      <c r="A274" t="s">
        <v>3533</v>
      </c>
      <c r="B274" t="s">
        <v>3534</v>
      </c>
      <c r="C274" t="s">
        <v>3535</v>
      </c>
      <c r="D274" t="s">
        <v>3536</v>
      </c>
      <c r="E274" t="s">
        <v>3537</v>
      </c>
      <c r="F274" t="s">
        <v>3538</v>
      </c>
      <c r="G274" t="s">
        <v>50</v>
      </c>
      <c r="H274" t="s">
        <v>51</v>
      </c>
      <c r="I274" t="s">
        <v>3539</v>
      </c>
      <c r="J274" t="s">
        <v>3540</v>
      </c>
      <c r="K274" t="s">
        <v>525</v>
      </c>
      <c r="L274" t="s">
        <v>76</v>
      </c>
      <c r="M274" t="s">
        <v>77</v>
      </c>
      <c r="N274" t="s">
        <v>78</v>
      </c>
      <c r="O274" t="s">
        <v>192</v>
      </c>
      <c r="P274" t="s"/>
      <c r="Q274" t="s"/>
      <c r="R274" t="s"/>
      <c r="S274" t="s"/>
      <c r="T274" t="s"/>
      <c r="U274" t="s"/>
      <c r="V274" t="s"/>
      <c r="W274" t="s"/>
      <c r="X274" t="s"/>
      <c r="Y274" t="s"/>
      <c r="Z274" t="s"/>
      <c r="AA274" t="s"/>
      <c r="AB274" t="s">
        <v>3541</v>
      </c>
      <c r="AC274" t="s">
        <v>3541</v>
      </c>
      <c r="AD274" t="s">
        <v>59</v>
      </c>
      <c r="AE274" t="s">
        <v>107</v>
      </c>
      <c r="AF274" t="s">
        <v>3542</v>
      </c>
      <c r="AG274" t="s">
        <v>3543</v>
      </c>
      <c r="AH274" t="s">
        <v>174</v>
      </c>
      <c r="AI274" t="s">
        <v>3544</v>
      </c>
      <c r="AJ274" t="s">
        <v>92</v>
      </c>
      <c r="AK274" t="s">
        <v>66</v>
      </c>
    </row>
    <row r="275" spans="1:38">
      <c r="A275" t="s">
        <v>614</v>
      </c>
      <c r="B275" t="s">
        <v>3545</v>
      </c>
      <c r="C275" t="s">
        <v>3546</v>
      </c>
      <c r="D275" t="s">
        <v>3547</v>
      </c>
      <c r="E275" t="s">
        <v>3548</v>
      </c>
      <c r="F275" t="s">
        <v>697</v>
      </c>
      <c r="G275" t="s">
        <v>50</v>
      </c>
      <c r="H275" t="s">
        <v>51</v>
      </c>
      <c r="I275" t="s">
        <v>3549</v>
      </c>
      <c r="J275" t="s">
        <v>53</v>
      </c>
      <c r="K275" t="s">
        <v>54</v>
      </c>
      <c r="L275" t="s">
        <v>971</v>
      </c>
      <c r="M275" t="s">
        <v>972</v>
      </c>
      <c r="N275" t="s">
        <v>973</v>
      </c>
      <c r="O275" t="s"/>
      <c r="P275" t="s"/>
      <c r="Q275" t="s">
        <v>44</v>
      </c>
      <c r="R275" t="s"/>
      <c r="S275" t="s"/>
      <c r="T275" t="s"/>
      <c r="U275" t="s"/>
      <c r="V275" t="s"/>
      <c r="W275" t="s"/>
      <c r="X275" t="s"/>
      <c r="Y275" t="s"/>
      <c r="Z275" t="s"/>
      <c r="AA275" t="s"/>
      <c r="AB275" t="s">
        <v>3550</v>
      </c>
      <c r="AC275" t="s">
        <v>3550</v>
      </c>
      <c r="AD275" t="s">
        <v>209</v>
      </c>
      <c r="AE275" t="s">
        <v>44</v>
      </c>
      <c r="AF275" t="s">
        <v>3551</v>
      </c>
      <c r="AG275" t="s">
        <v>3552</v>
      </c>
      <c r="AH275" t="s">
        <v>667</v>
      </c>
      <c r="AI275" t="s">
        <v>3553</v>
      </c>
      <c r="AJ275" t="s">
        <v>3554</v>
      </c>
      <c r="AK275" t="s">
        <v>66</v>
      </c>
    </row>
    <row r="276" spans="1:38">
      <c r="A276" t="s">
        <v>3555</v>
      </c>
      <c r="B276" t="s">
        <v>3556</v>
      </c>
      <c r="C276" t="s">
        <v>3557</v>
      </c>
      <c r="D276" t="s"/>
      <c r="E276" t="s">
        <v>3558</v>
      </c>
      <c r="F276" t="s">
        <v>1154</v>
      </c>
      <c r="G276" t="s">
        <v>50</v>
      </c>
      <c r="H276" t="s">
        <v>51</v>
      </c>
      <c r="I276" t="s">
        <v>3559</v>
      </c>
      <c r="J276" t="s"/>
      <c r="K276" t="s">
        <v>3145</v>
      </c>
      <c r="L276" t="s">
        <v>355</v>
      </c>
      <c r="M276" t="s">
        <v>356</v>
      </c>
      <c r="N276" t="s">
        <v>997</v>
      </c>
      <c r="O276" t="s">
        <v>241</v>
      </c>
      <c r="P276" t="s"/>
      <c r="Q276" t="s"/>
      <c r="R276" t="s"/>
      <c r="S276" t="s"/>
      <c r="T276" t="s"/>
      <c r="U276" t="s"/>
      <c r="V276" t="s">
        <v>67</v>
      </c>
      <c r="W276" t="s"/>
      <c r="X276" t="s"/>
      <c r="Y276" t="s"/>
      <c r="Z276" t="s"/>
      <c r="AA276" t="s">
        <v>84</v>
      </c>
      <c r="AB276" t="s">
        <v>3560</v>
      </c>
      <c r="AC276" t="s">
        <v>3561</v>
      </c>
      <c r="AD276" t="s">
        <v>149</v>
      </c>
      <c r="AE276" t="s">
        <v>44</v>
      </c>
      <c r="AF276" t="s">
        <v>3562</v>
      </c>
      <c r="AG276" t="s">
        <v>3563</v>
      </c>
      <c r="AH276" t="s">
        <v>90</v>
      </c>
      <c r="AI276" t="s">
        <v>3564</v>
      </c>
      <c r="AJ276" t="s">
        <v>92</v>
      </c>
      <c r="AK276" t="s">
        <v>66</v>
      </c>
    </row>
    <row r="277" spans="1:38">
      <c r="A277" t="s">
        <v>3565</v>
      </c>
      <c r="B277" t="s">
        <v>3566</v>
      </c>
      <c r="C277" t="s">
        <v>3567</v>
      </c>
      <c r="D277" t="s">
        <v>3568</v>
      </c>
      <c r="E277" t="s">
        <v>3569</v>
      </c>
      <c r="F277" t="s">
        <v>49</v>
      </c>
      <c r="G277" t="s">
        <v>50</v>
      </c>
      <c r="H277" t="s">
        <v>51</v>
      </c>
      <c r="I277" t="s">
        <v>3570</v>
      </c>
      <c r="J277" t="s"/>
      <c r="K277" t="s">
        <v>1700</v>
      </c>
      <c r="L277" t="s">
        <v>808</v>
      </c>
      <c r="M277" t="s">
        <v>884</v>
      </c>
      <c r="N277" t="s">
        <v>2996</v>
      </c>
      <c r="O277" t="s"/>
      <c r="P277" t="s"/>
      <c r="Q277" t="s">
        <v>67</v>
      </c>
      <c r="R277" t="s">
        <v>3571</v>
      </c>
      <c r="S277" t="s"/>
      <c r="T277" t="s"/>
      <c r="U277" t="s"/>
      <c r="V277" t="s"/>
      <c r="W277" t="s"/>
      <c r="X277" t="s"/>
      <c r="Y277" t="s"/>
      <c r="Z277" t="s"/>
      <c r="AA277" t="s"/>
      <c r="AB277" t="s">
        <v>3572</v>
      </c>
      <c r="AC277" t="s">
        <v>3573</v>
      </c>
      <c r="AD277" t="s">
        <v>59</v>
      </c>
      <c r="AE277" t="s">
        <v>44</v>
      </c>
      <c r="AF277" t="s">
        <v>3574</v>
      </c>
      <c r="AG277" t="s">
        <v>3575</v>
      </c>
      <c r="AH277" t="s">
        <v>59</v>
      </c>
      <c r="AI277" t="s">
        <v>3576</v>
      </c>
      <c r="AJ277" t="s">
        <v>3577</v>
      </c>
      <c r="AK277" t="s">
        <v>66</v>
      </c>
    </row>
    <row r="278" spans="1:38">
      <c r="A278" t="s">
        <v>3578</v>
      </c>
      <c r="B278" t="s">
        <v>3579</v>
      </c>
      <c r="C278" t="s">
        <v>3580</v>
      </c>
      <c r="D278" t="s">
        <v>3581</v>
      </c>
      <c r="E278" t="s">
        <v>3582</v>
      </c>
      <c r="F278" t="s">
        <v>968</v>
      </c>
      <c r="G278" t="s">
        <v>50</v>
      </c>
      <c r="H278" t="s">
        <v>51</v>
      </c>
      <c r="I278" t="s">
        <v>3583</v>
      </c>
      <c r="J278" t="s">
        <v>3584</v>
      </c>
      <c r="K278" t="s">
        <v>2476</v>
      </c>
      <c r="L278" t="s">
        <v>170</v>
      </c>
      <c r="M278" t="s">
        <v>171</v>
      </c>
      <c r="N278" t="s">
        <v>172</v>
      </c>
      <c r="O278" t="s">
        <v>79</v>
      </c>
      <c r="P278" t="s">
        <v>3585</v>
      </c>
      <c r="Q278" t="s">
        <v>93</v>
      </c>
      <c r="R278" t="s">
        <v>3586</v>
      </c>
      <c r="S278" t="s"/>
      <c r="T278" t="s"/>
      <c r="U278" t="s"/>
      <c r="V278" t="s"/>
      <c r="W278" t="s"/>
      <c r="X278" t="s"/>
      <c r="Y278" t="s"/>
      <c r="Z278" t="s"/>
      <c r="AA278" t="s"/>
      <c r="AB278" t="s">
        <v>3587</v>
      </c>
      <c r="AC278" t="s">
        <v>3588</v>
      </c>
      <c r="AD278" t="s">
        <v>86</v>
      </c>
      <c r="AE278" t="s">
        <v>44</v>
      </c>
      <c r="AF278" t="s">
        <v>3589</v>
      </c>
      <c r="AG278" t="s">
        <v>3590</v>
      </c>
      <c r="AH278" t="s">
        <v>347</v>
      </c>
      <c r="AI278" t="s">
        <v>3591</v>
      </c>
      <c r="AJ278" t="s">
        <v>92</v>
      </c>
      <c r="AK278" t="s">
        <v>66</v>
      </c>
    </row>
    <row r="279" spans="1:38">
      <c r="A279" t="s">
        <v>3592</v>
      </c>
      <c r="B279" t="s">
        <v>3593</v>
      </c>
      <c r="C279" t="s">
        <v>3594</v>
      </c>
      <c r="D279" t="s">
        <v>3595</v>
      </c>
      <c r="E279" t="s">
        <v>3596</v>
      </c>
      <c r="F279" t="s">
        <v>2356</v>
      </c>
      <c r="G279" t="s">
        <v>50</v>
      </c>
      <c r="H279" t="s">
        <v>51</v>
      </c>
      <c r="I279" t="s">
        <v>3597</v>
      </c>
      <c r="J279" t="s">
        <v>1216</v>
      </c>
      <c r="K279" t="s">
        <v>54</v>
      </c>
      <c r="L279" t="s">
        <v>322</v>
      </c>
      <c r="M279" t="s">
        <v>1251</v>
      </c>
      <c r="N279" t="s">
        <v>1461</v>
      </c>
      <c r="O279" t="s">
        <v>142</v>
      </c>
      <c r="P279" t="s"/>
      <c r="Q279" t="s"/>
      <c r="R279" t="s"/>
      <c r="S279" t="s"/>
      <c r="T279" t="s"/>
      <c r="U279" t="s"/>
      <c r="V279" t="s"/>
      <c r="W279" t="s"/>
      <c r="X279" t="s"/>
      <c r="Y279" t="s"/>
      <c r="Z279" t="s"/>
      <c r="AA279" t="s"/>
      <c r="AB279" t="s">
        <v>3598</v>
      </c>
      <c r="AC279" t="s">
        <v>3599</v>
      </c>
      <c r="AD279" t="s">
        <v>192</v>
      </c>
      <c r="AE279" t="s">
        <v>44</v>
      </c>
      <c r="AF279" t="s">
        <v>3600</v>
      </c>
      <c r="AG279" t="s">
        <v>3601</v>
      </c>
      <c r="AH279" t="s">
        <v>419</v>
      </c>
      <c r="AI279" t="s">
        <v>3602</v>
      </c>
      <c r="AJ279" t="s">
        <v>92</v>
      </c>
      <c r="AK279" t="s">
        <v>1849</v>
      </c>
    </row>
    <row r="280" spans="1:38">
      <c r="A280" t="s">
        <v>3603</v>
      </c>
      <c r="B280" t="s">
        <v>3604</v>
      </c>
      <c r="C280" t="s">
        <v>3605</v>
      </c>
      <c r="D280" t="s">
        <v>3606</v>
      </c>
      <c r="E280" t="s">
        <v>3607</v>
      </c>
      <c r="F280" t="s">
        <v>319</v>
      </c>
      <c r="G280" t="s">
        <v>50</v>
      </c>
      <c r="H280" t="s">
        <v>51</v>
      </c>
      <c r="I280" t="s">
        <v>3608</v>
      </c>
      <c r="J280" t="s">
        <v>3609</v>
      </c>
      <c r="K280" t="s">
        <v>3298</v>
      </c>
      <c r="L280" t="s">
        <v>932</v>
      </c>
      <c r="M280" t="s">
        <v>932</v>
      </c>
      <c r="N280" t="s">
        <v>3610</v>
      </c>
      <c r="O280" t="s">
        <v>110</v>
      </c>
      <c r="P280" t="s"/>
      <c r="Q280" t="s"/>
      <c r="R280" t="s"/>
      <c r="S280" t="s"/>
      <c r="T280" t="s">
        <v>67</v>
      </c>
      <c r="U280" t="s"/>
      <c r="V280" t="s"/>
      <c r="W280" t="s"/>
      <c r="X280" t="s"/>
      <c r="Y280" t="s"/>
      <c r="Z280" t="s"/>
      <c r="AA280" t="s"/>
      <c r="AB280" t="s">
        <v>3611</v>
      </c>
      <c r="AC280" t="s">
        <v>3611</v>
      </c>
      <c r="AD280" t="s">
        <v>59</v>
      </c>
      <c r="AE280" t="s">
        <v>44</v>
      </c>
      <c r="AF280" t="s">
        <v>3612</v>
      </c>
      <c r="AG280" t="s">
        <v>3613</v>
      </c>
      <c r="AH280" t="s">
        <v>59</v>
      </c>
      <c r="AI280" t="s">
        <v>3614</v>
      </c>
      <c r="AJ280" t="s">
        <v>92</v>
      </c>
      <c r="AK280" t="s">
        <v>66</v>
      </c>
    </row>
    <row r="281" spans="1:38">
      <c r="A281" t="s">
        <v>3615</v>
      </c>
      <c r="B281" t="s">
        <v>3616</v>
      </c>
      <c r="C281" t="s">
        <v>3617</v>
      </c>
      <c r="D281" t="s">
        <v>3618</v>
      </c>
      <c r="E281" t="s">
        <v>3619</v>
      </c>
      <c r="F281" t="s"/>
      <c r="G281" t="s">
        <v>72</v>
      </c>
      <c r="H281" t="s">
        <v>51</v>
      </c>
      <c r="I281" t="s">
        <v>1433</v>
      </c>
      <c r="J281" t="s">
        <v>3620</v>
      </c>
      <c r="K281" t="s">
        <v>271</v>
      </c>
      <c r="L281" t="s">
        <v>76</v>
      </c>
      <c r="M281" t="s">
        <v>77</v>
      </c>
      <c r="N281" t="s">
        <v>3464</v>
      </c>
      <c r="O281" t="s">
        <v>518</v>
      </c>
      <c r="P281" t="s"/>
      <c r="Q281" t="s"/>
      <c r="R281" t="s"/>
      <c r="S281" t="s"/>
      <c r="T281" t="s"/>
      <c r="U281" t="s"/>
      <c r="V281" t="s"/>
      <c r="W281" t="s">
        <v>3621</v>
      </c>
      <c r="X281" t="s"/>
      <c r="Y281" t="s"/>
      <c r="Z281" t="s"/>
      <c r="AA281" t="s"/>
      <c r="AB281" t="s">
        <v>3622</v>
      </c>
      <c r="AC281" t="s">
        <v>3622</v>
      </c>
      <c r="AD281" t="s">
        <v>93</v>
      </c>
      <c r="AE281" t="s">
        <v>44</v>
      </c>
      <c r="AF281" t="s">
        <v>3623</v>
      </c>
      <c r="AG281" t="s">
        <v>44</v>
      </c>
      <c r="AH281" t="s">
        <v>44</v>
      </c>
      <c r="AI281" t="s">
        <v>3624</v>
      </c>
      <c r="AJ281" t="s">
        <v>92</v>
      </c>
      <c r="AK281" t="s">
        <v>66</v>
      </c>
    </row>
    <row r="282" spans="1:38">
      <c r="A282" t="s">
        <v>3625</v>
      </c>
      <c r="B282" t="s">
        <v>3626</v>
      </c>
      <c r="C282" t="s">
        <v>3627</v>
      </c>
      <c r="D282" t="s">
        <v>3628</v>
      </c>
      <c r="E282" t="s">
        <v>3629</v>
      </c>
      <c r="F282" t="s"/>
      <c r="G282" t="s">
        <v>50</v>
      </c>
      <c r="H282" t="s">
        <v>51</v>
      </c>
      <c r="I282" t="s"/>
      <c r="J282" t="s"/>
      <c r="K282" t="s"/>
      <c r="L282" t="s">
        <v>470</v>
      </c>
      <c r="M282" t="s">
        <v>471</v>
      </c>
      <c r="N282" t="s">
        <v>472</v>
      </c>
      <c r="O282" t="s"/>
      <c r="P282" t="s"/>
      <c r="Q282" t="s">
        <v>44</v>
      </c>
      <c r="R282" t="s"/>
      <c r="S282" t="s"/>
      <c r="T282" t="s"/>
      <c r="U282" t="s"/>
      <c r="V282" t="s"/>
      <c r="W282" t="s"/>
      <c r="X282" t="s"/>
      <c r="Y282" t="s"/>
      <c r="Z282" t="s"/>
      <c r="AA282" t="s"/>
      <c r="AB282" t="s">
        <v>3630</v>
      </c>
      <c r="AC282" t="s">
        <v>3630</v>
      </c>
      <c r="AD282" t="s">
        <v>110</v>
      </c>
      <c r="AE282" t="s">
        <v>210</v>
      </c>
      <c r="AF282" t="s">
        <v>3631</v>
      </c>
      <c r="AG282" t="s">
        <v>3632</v>
      </c>
      <c r="AH282" t="s">
        <v>192</v>
      </c>
      <c r="AI282" t="s">
        <v>3633</v>
      </c>
      <c r="AJ282" t="s">
        <v>3634</v>
      </c>
      <c r="AK282" t="s">
        <v>66</v>
      </c>
    </row>
    <row r="283" spans="1:38">
      <c r="A283" t="s">
        <v>3635</v>
      </c>
      <c r="B283" t="s">
        <v>3636</v>
      </c>
      <c r="C283" t="s">
        <v>3637</v>
      </c>
      <c r="D283" t="s">
        <v>3638</v>
      </c>
      <c r="E283" t="s">
        <v>3639</v>
      </c>
      <c r="F283" t="s">
        <v>98</v>
      </c>
      <c r="G283" t="s">
        <v>50</v>
      </c>
      <c r="H283" t="s">
        <v>51</v>
      </c>
      <c r="I283" t="s">
        <v>1114</v>
      </c>
      <c r="J283" t="s">
        <v>1115</v>
      </c>
      <c r="K283" t="s">
        <v>54</v>
      </c>
      <c r="L283" t="s">
        <v>932</v>
      </c>
      <c r="M283" t="s">
        <v>932</v>
      </c>
      <c r="N283" t="s">
        <v>3640</v>
      </c>
      <c r="O283" t="s">
        <v>447</v>
      </c>
      <c r="P283" t="s"/>
      <c r="Q283" t="s"/>
      <c r="R283" t="s"/>
      <c r="S283" t="s"/>
      <c r="T283" t="s"/>
      <c r="U283" t="s"/>
      <c r="V283" t="s"/>
      <c r="W283" t="s"/>
      <c r="X283" t="s"/>
      <c r="Y283" t="s"/>
      <c r="Z283" t="s"/>
      <c r="AA283" t="s"/>
      <c r="AB283" t="s">
        <v>3641</v>
      </c>
      <c r="AC283" t="s">
        <v>3641</v>
      </c>
      <c r="AD283" t="s">
        <v>110</v>
      </c>
      <c r="AE283" t="s">
        <v>1254</v>
      </c>
      <c r="AF283" t="s">
        <v>3642</v>
      </c>
      <c r="AG283" t="s">
        <v>3643</v>
      </c>
      <c r="AH283" t="s">
        <v>63</v>
      </c>
      <c r="AI283" t="s">
        <v>3644</v>
      </c>
      <c r="AJ283" t="s">
        <v>92</v>
      </c>
      <c r="AK283" t="s">
        <v>66</v>
      </c>
    </row>
    <row r="284" spans="1:38">
      <c r="A284" t="s">
        <v>3645</v>
      </c>
      <c r="B284" t="s">
        <v>3646</v>
      </c>
      <c r="C284" t="s">
        <v>3647</v>
      </c>
      <c r="D284" t="s">
        <v>3648</v>
      </c>
      <c r="E284" t="s">
        <v>3649</v>
      </c>
      <c r="F284" t="s">
        <v>49</v>
      </c>
      <c r="G284" t="s">
        <v>50</v>
      </c>
      <c r="H284" t="s">
        <v>51</v>
      </c>
      <c r="I284" t="s">
        <v>1879</v>
      </c>
      <c r="J284" t="s">
        <v>1127</v>
      </c>
      <c r="K284" t="s">
        <v>54</v>
      </c>
      <c r="L284" t="s">
        <v>170</v>
      </c>
      <c r="M284" t="s">
        <v>336</v>
      </c>
      <c r="N284" t="s">
        <v>3650</v>
      </c>
      <c r="O284" t="s">
        <v>79</v>
      </c>
      <c r="P284" t="s">
        <v>3651</v>
      </c>
      <c r="Q284" t="s">
        <v>67</v>
      </c>
      <c r="R284" t="s"/>
      <c r="S284" t="s"/>
      <c r="T284" t="s"/>
      <c r="U284" t="s"/>
      <c r="V284" t="s"/>
      <c r="W284" t="s"/>
      <c r="X284" t="s"/>
      <c r="Y284" t="s"/>
      <c r="Z284" t="s"/>
      <c r="AA284" t="s"/>
      <c r="AB284" t="s">
        <v>3652</v>
      </c>
      <c r="AC284" t="s">
        <v>3653</v>
      </c>
      <c r="AD284" t="s">
        <v>59</v>
      </c>
      <c r="AE284" t="s">
        <v>107</v>
      </c>
      <c r="AF284" t="s">
        <v>3654</v>
      </c>
      <c r="AG284" t="s">
        <v>3655</v>
      </c>
      <c r="AH284" t="s">
        <v>63</v>
      </c>
      <c r="AI284" t="s">
        <v>3656</v>
      </c>
      <c r="AJ284" t="s">
        <v>92</v>
      </c>
      <c r="AK284" t="s">
        <v>66</v>
      </c>
    </row>
    <row r="285" spans="1:38">
      <c r="A285" t="s">
        <v>3657</v>
      </c>
      <c r="B285" t="s">
        <v>3658</v>
      </c>
      <c r="C285" t="s">
        <v>3659</v>
      </c>
      <c r="D285" t="s"/>
      <c r="E285" t="s">
        <v>3660</v>
      </c>
      <c r="F285" t="s"/>
      <c r="G285" t="s">
        <v>50</v>
      </c>
      <c r="H285" t="s">
        <v>51</v>
      </c>
      <c r="I285" t="s"/>
      <c r="J285" t="s"/>
      <c r="K285" t="s"/>
      <c r="L285" t="s">
        <v>808</v>
      </c>
      <c r="M285" t="s">
        <v>884</v>
      </c>
      <c r="N285" t="s">
        <v>885</v>
      </c>
      <c r="O285" t="s"/>
      <c r="P285" t="s"/>
      <c r="Q285" t="s">
        <v>67</v>
      </c>
      <c r="R285" t="s"/>
      <c r="S285" t="s"/>
      <c r="T285" t="s"/>
      <c r="U285" t="s"/>
      <c r="V285" t="s"/>
      <c r="W285" t="s"/>
      <c r="X285" t="s"/>
      <c r="Y285" t="s"/>
      <c r="Z285" t="s"/>
      <c r="AA285" t="s"/>
      <c r="AB285" t="s">
        <v>3661</v>
      </c>
      <c r="AC285" t="s">
        <v>3661</v>
      </c>
      <c r="AD285" t="s">
        <v>59</v>
      </c>
      <c r="AE285" t="s">
        <v>107</v>
      </c>
      <c r="AF285" t="s">
        <v>3662</v>
      </c>
      <c r="AG285" t="s">
        <v>3663</v>
      </c>
      <c r="AH285" t="s">
        <v>112</v>
      </c>
      <c r="AI285" t="s">
        <v>3664</v>
      </c>
      <c r="AJ285" t="s">
        <v>3665</v>
      </c>
      <c r="AK285" t="s">
        <v>66</v>
      </c>
    </row>
    <row r="286" spans="1:38">
      <c r="A286" t="s">
        <v>3666</v>
      </c>
      <c r="B286" t="s">
        <v>3667</v>
      </c>
      <c r="C286" t="s">
        <v>3668</v>
      </c>
      <c r="D286" t="s">
        <v>3669</v>
      </c>
      <c r="E286" t="s">
        <v>3670</v>
      </c>
      <c r="F286" t="s">
        <v>255</v>
      </c>
      <c r="G286" t="s">
        <v>50</v>
      </c>
      <c r="H286" t="s">
        <v>51</v>
      </c>
      <c r="I286" t="s">
        <v>3671</v>
      </c>
      <c r="J286" t="s">
        <v>53</v>
      </c>
      <c r="K286" t="s">
        <v>54</v>
      </c>
      <c r="L286" t="s">
        <v>238</v>
      </c>
      <c r="M286" t="s">
        <v>1265</v>
      </c>
      <c r="N286" t="s">
        <v>1266</v>
      </c>
      <c r="O286" t="s"/>
      <c r="P286" t="s"/>
      <c r="Q286" t="s">
        <v>44</v>
      </c>
      <c r="R286" t="s"/>
      <c r="S286" t="s"/>
      <c r="T286" t="s"/>
      <c r="U286" t="s"/>
      <c r="V286" t="s"/>
      <c r="W286" t="s"/>
      <c r="X286" t="s"/>
      <c r="Y286" t="s"/>
      <c r="Z286" t="s"/>
      <c r="AA286" t="s"/>
      <c r="AB286" t="s">
        <v>3672</v>
      </c>
      <c r="AC286" t="s">
        <v>3673</v>
      </c>
      <c r="AD286" t="s">
        <v>174</v>
      </c>
      <c r="AE286" t="s">
        <v>1105</v>
      </c>
      <c r="AF286" t="s">
        <v>3674</v>
      </c>
      <c r="AG286" t="s">
        <v>3675</v>
      </c>
      <c r="AH286" t="s">
        <v>93</v>
      </c>
      <c r="AI286" t="s">
        <v>3676</v>
      </c>
      <c r="AJ286" t="s">
        <v>3677</v>
      </c>
      <c r="AK286" t="s">
        <v>66</v>
      </c>
    </row>
    <row r="287" spans="1:38">
      <c r="A287" t="s">
        <v>3678</v>
      </c>
      <c r="B287" t="s">
        <v>3679</v>
      </c>
      <c r="C287" t="s">
        <v>3680</v>
      </c>
      <c r="D287" t="s"/>
      <c r="E287" t="s">
        <v>3681</v>
      </c>
      <c r="F287" t="s">
        <v>292</v>
      </c>
      <c r="G287" t="s">
        <v>1178</v>
      </c>
      <c r="H287" t="s">
        <v>51</v>
      </c>
      <c r="I287" t="s">
        <v>3682</v>
      </c>
      <c r="J287" t="s">
        <v>53</v>
      </c>
      <c r="K287" t="s">
        <v>54</v>
      </c>
      <c r="L287" t="s">
        <v>411</v>
      </c>
      <c r="M287" t="s">
        <v>412</v>
      </c>
      <c r="N287" t="s">
        <v>2083</v>
      </c>
      <c r="O287" t="s">
        <v>241</v>
      </c>
      <c r="P287" t="s"/>
      <c r="Q287" t="s">
        <v>67</v>
      </c>
      <c r="R287" t="s">
        <v>3683</v>
      </c>
      <c r="S287" t="s"/>
      <c r="T287" t="s"/>
      <c r="U287" t="s"/>
      <c r="V287" t="s">
        <v>67</v>
      </c>
      <c r="W287" t="s">
        <v>3684</v>
      </c>
      <c r="X287" t="s"/>
      <c r="Y287" t="s"/>
      <c r="Z287" t="s"/>
      <c r="AA287" t="s">
        <v>84</v>
      </c>
      <c r="AB287" t="s">
        <v>3685</v>
      </c>
      <c r="AC287" t="s">
        <v>3686</v>
      </c>
      <c r="AD287" t="s">
        <v>86</v>
      </c>
      <c r="AE287" t="s">
        <v>87</v>
      </c>
      <c r="AF287" t="s">
        <v>3687</v>
      </c>
      <c r="AG287" t="s">
        <v>3688</v>
      </c>
      <c r="AH287" t="s">
        <v>90</v>
      </c>
      <c r="AI287" t="s">
        <v>3689</v>
      </c>
      <c r="AJ287" t="s">
        <v>92</v>
      </c>
      <c r="AK287" t="s">
        <v>66</v>
      </c>
    </row>
    <row r="288" spans="1:38">
      <c r="A288" t="s">
        <v>3690</v>
      </c>
      <c r="B288" t="s">
        <v>3691</v>
      </c>
      <c r="C288" t="s">
        <v>3692</v>
      </c>
      <c r="D288" t="s">
        <v>3693</v>
      </c>
      <c r="E288" t="s">
        <v>3694</v>
      </c>
      <c r="F288" t="s"/>
      <c r="G288" t="s">
        <v>72</v>
      </c>
      <c r="H288" t="s">
        <v>51</v>
      </c>
      <c r="I288" t="s">
        <v>3695</v>
      </c>
      <c r="J288" t="s">
        <v>2150</v>
      </c>
      <c r="K288" t="s">
        <v>54</v>
      </c>
      <c r="L288" t="s">
        <v>932</v>
      </c>
      <c r="M288" t="s">
        <v>932</v>
      </c>
      <c r="N288" t="s">
        <v>1747</v>
      </c>
      <c r="O288" t="s">
        <v>507</v>
      </c>
      <c r="P288" t="s"/>
      <c r="Q288" t="s"/>
      <c r="R288" t="s"/>
      <c r="S288" t="s"/>
      <c r="T288" t="s"/>
      <c r="U288" t="s"/>
      <c r="V288" t="s">
        <v>67</v>
      </c>
      <c r="W288" t="s">
        <v>3696</v>
      </c>
      <c r="X288" t="s"/>
      <c r="Y288" t="s"/>
      <c r="Z288" t="s"/>
      <c r="AA288" t="s">
        <v>84</v>
      </c>
      <c r="AB288" t="s">
        <v>3697</v>
      </c>
      <c r="AC288" t="s">
        <v>3697</v>
      </c>
      <c r="AD288" t="s">
        <v>391</v>
      </c>
      <c r="AE288" t="s">
        <v>44</v>
      </c>
      <c r="AF288" t="s">
        <v>3698</v>
      </c>
      <c r="AG288" t="s">
        <v>3699</v>
      </c>
      <c r="AH288" t="s">
        <v>1161</v>
      </c>
      <c r="AI288" t="s">
        <v>3700</v>
      </c>
      <c r="AJ288" t="s">
        <v>92</v>
      </c>
      <c r="AK288" t="s">
        <v>66</v>
      </c>
    </row>
    <row r="289" spans="1:38">
      <c r="A289" t="s">
        <v>3701</v>
      </c>
      <c r="B289" t="s">
        <v>3702</v>
      </c>
      <c r="C289" t="s">
        <v>3703</v>
      </c>
      <c r="D289" t="s">
        <v>3704</v>
      </c>
      <c r="E289" t="s">
        <v>3705</v>
      </c>
      <c r="F289" t="s">
        <v>466</v>
      </c>
      <c r="G289" t="s">
        <v>50</v>
      </c>
      <c r="H289" t="s">
        <v>234</v>
      </c>
      <c r="I289" t="s">
        <v>1783</v>
      </c>
      <c r="J289" t="s"/>
      <c r="K289" t="s">
        <v>1784</v>
      </c>
      <c r="L289" t="s">
        <v>355</v>
      </c>
      <c r="M289" t="s">
        <v>356</v>
      </c>
      <c r="N289" t="s">
        <v>2180</v>
      </c>
      <c r="O289" t="s">
        <v>174</v>
      </c>
      <c r="P289" t="s"/>
      <c r="Q289" t="s"/>
      <c r="R289" t="s"/>
      <c r="S289" t="s"/>
      <c r="T289" t="s"/>
      <c r="U289" t="s"/>
      <c r="V289" t="s"/>
      <c r="W289" t="s"/>
      <c r="X289" t="s"/>
      <c r="Y289" t="s"/>
      <c r="Z289" t="s">
        <v>3706</v>
      </c>
      <c r="AA289" t="s"/>
      <c r="AB289" t="s">
        <v>3707</v>
      </c>
      <c r="AC289" t="s">
        <v>3708</v>
      </c>
      <c r="AD289" t="s">
        <v>110</v>
      </c>
      <c r="AE289" t="s">
        <v>1254</v>
      </c>
      <c r="AF289" t="s">
        <v>3709</v>
      </c>
      <c r="AG289" t="s">
        <v>3710</v>
      </c>
      <c r="AH289" t="s">
        <v>110</v>
      </c>
      <c r="AI289" t="s">
        <v>3711</v>
      </c>
      <c r="AJ289" t="s">
        <v>92</v>
      </c>
      <c r="AK289" t="s">
        <v>66</v>
      </c>
    </row>
    <row r="290" spans="1:38">
      <c r="A290" t="s">
        <v>3712</v>
      </c>
      <c r="B290" t="s">
        <v>3713</v>
      </c>
      <c r="C290" t="s">
        <v>3714</v>
      </c>
      <c r="D290" t="s">
        <v>3715</v>
      </c>
      <c r="E290" t="s">
        <v>3716</v>
      </c>
      <c r="F290" t="s">
        <v>49</v>
      </c>
      <c r="G290" t="s">
        <v>50</v>
      </c>
      <c r="H290" t="s">
        <v>51</v>
      </c>
      <c r="I290" t="s">
        <v>969</v>
      </c>
      <c r="J290" t="s">
        <v>970</v>
      </c>
      <c r="K290" t="s">
        <v>54</v>
      </c>
      <c r="L290" t="s">
        <v>932</v>
      </c>
      <c r="M290" t="s">
        <v>932</v>
      </c>
      <c r="N290" t="s">
        <v>1747</v>
      </c>
      <c r="O290" t="s"/>
      <c r="P290" t="s"/>
      <c r="Q290" t="s">
        <v>44</v>
      </c>
      <c r="R290" t="s"/>
      <c r="S290" t="s"/>
      <c r="T290" t="s"/>
      <c r="U290" t="s"/>
      <c r="V290" t="s"/>
      <c r="W290" t="s"/>
      <c r="X290" t="s"/>
      <c r="Y290" t="s"/>
      <c r="Z290" t="s"/>
      <c r="AA290" t="s"/>
      <c r="AB290" t="s">
        <v>3717</v>
      </c>
      <c r="AC290" t="s">
        <v>3717</v>
      </c>
      <c r="AD290" t="s">
        <v>330</v>
      </c>
      <c r="AE290" t="s">
        <v>44</v>
      </c>
      <c r="AF290" t="s">
        <v>3718</v>
      </c>
      <c r="AG290" t="s">
        <v>3719</v>
      </c>
      <c r="AH290" t="s">
        <v>789</v>
      </c>
      <c r="AI290" t="s">
        <v>3720</v>
      </c>
      <c r="AJ290" t="s">
        <v>3721</v>
      </c>
      <c r="AK290" t="s">
        <v>66</v>
      </c>
    </row>
    <row r="291" spans="1:38">
      <c r="A291" t="s">
        <v>3722</v>
      </c>
      <c r="B291" t="s">
        <v>3723</v>
      </c>
      <c r="C291" t="s">
        <v>3724</v>
      </c>
      <c r="D291" t="s">
        <v>3725</v>
      </c>
      <c r="E291" t="s">
        <v>3726</v>
      </c>
      <c r="F291" t="s">
        <v>117</v>
      </c>
      <c r="G291" t="s">
        <v>50</v>
      </c>
      <c r="H291" t="s">
        <v>51</v>
      </c>
      <c r="I291" t="s">
        <v>3727</v>
      </c>
      <c r="J291" t="s">
        <v>3728</v>
      </c>
      <c r="K291" t="s">
        <v>237</v>
      </c>
      <c r="L291" t="s">
        <v>411</v>
      </c>
      <c r="M291" t="s">
        <v>412</v>
      </c>
      <c r="N291" t="s">
        <v>2083</v>
      </c>
      <c r="O291" t="s">
        <v>79</v>
      </c>
      <c r="P291" t="s"/>
      <c r="Q291" t="s">
        <v>67</v>
      </c>
      <c r="R291" t="s"/>
      <c r="S291" t="s"/>
      <c r="T291" t="s"/>
      <c r="U291" t="s"/>
      <c r="V291" t="s"/>
      <c r="W291" t="s"/>
      <c r="X291" t="s"/>
      <c r="Y291" t="s"/>
      <c r="Z291" t="s"/>
      <c r="AA291" t="s"/>
      <c r="AB291" t="s">
        <v>3729</v>
      </c>
      <c r="AC291" t="s">
        <v>3730</v>
      </c>
      <c r="AD291" t="s">
        <v>59</v>
      </c>
      <c r="AE291" t="s">
        <v>44</v>
      </c>
      <c r="AF291" t="s">
        <v>3731</v>
      </c>
      <c r="AG291" t="s">
        <v>3732</v>
      </c>
      <c r="AH291" t="s">
        <v>192</v>
      </c>
      <c r="AI291" t="s">
        <v>3733</v>
      </c>
      <c r="AJ291" t="s">
        <v>92</v>
      </c>
      <c r="AK291" t="s">
        <v>66</v>
      </c>
    </row>
    <row r="292" spans="1:38">
      <c r="A292" t="s">
        <v>3734</v>
      </c>
      <c r="B292" t="s">
        <v>3735</v>
      </c>
      <c r="C292" t="s">
        <v>3736</v>
      </c>
      <c r="D292" t="s">
        <v>3737</v>
      </c>
      <c r="E292" t="s">
        <v>3738</v>
      </c>
      <c r="F292" t="s">
        <v>767</v>
      </c>
      <c r="G292" t="s">
        <v>50</v>
      </c>
      <c r="H292" t="s">
        <v>51</v>
      </c>
      <c r="I292" t="s">
        <v>842</v>
      </c>
      <c r="J292" t="s">
        <v>842</v>
      </c>
      <c r="K292" t="s">
        <v>54</v>
      </c>
      <c r="L292" t="s">
        <v>597</v>
      </c>
      <c r="M292" t="s">
        <v>598</v>
      </c>
      <c r="N292" t="s">
        <v>1672</v>
      </c>
      <c r="O292" t="s"/>
      <c r="P292" t="s"/>
      <c r="Q292" t="s">
        <v>44</v>
      </c>
      <c r="R292" t="s"/>
      <c r="S292" t="s"/>
      <c r="T292" t="s"/>
      <c r="U292" t="s"/>
      <c r="V292" t="s"/>
      <c r="W292" t="s"/>
      <c r="X292" t="s"/>
      <c r="Y292" t="s"/>
      <c r="Z292" t="s"/>
      <c r="AA292" t="s"/>
      <c r="AB292" t="s">
        <v>3739</v>
      </c>
      <c r="AC292" t="s">
        <v>3739</v>
      </c>
      <c r="AD292" t="s">
        <v>174</v>
      </c>
      <c r="AE292" t="s">
        <v>44</v>
      </c>
      <c r="AF292" t="s">
        <v>3740</v>
      </c>
      <c r="AG292" t="s">
        <v>3741</v>
      </c>
      <c r="AH292" t="s">
        <v>149</v>
      </c>
      <c r="AI292" t="s">
        <v>3742</v>
      </c>
      <c r="AJ292" t="s">
        <v>3743</v>
      </c>
      <c r="AK292" t="s">
        <v>66</v>
      </c>
    </row>
    <row r="293" spans="1:38">
      <c r="A293" t="s">
        <v>3744</v>
      </c>
      <c r="B293" t="s">
        <v>3745</v>
      </c>
      <c r="C293" t="s">
        <v>3746</v>
      </c>
      <c r="D293" t="s">
        <v>3747</v>
      </c>
      <c r="E293" t="s">
        <v>3748</v>
      </c>
      <c r="F293" t="s"/>
      <c r="G293" t="s">
        <v>50</v>
      </c>
      <c r="H293" t="s">
        <v>51</v>
      </c>
      <c r="I293" t="s"/>
      <c r="J293" t="s"/>
      <c r="K293" t="s"/>
      <c r="L293" t="s">
        <v>100</v>
      </c>
      <c r="M293" t="s">
        <v>101</v>
      </c>
      <c r="N293" t="s">
        <v>102</v>
      </c>
      <c r="O293" t="s"/>
      <c r="P293" t="s"/>
      <c r="Q293" t="s">
        <v>44</v>
      </c>
      <c r="R293" t="s"/>
      <c r="S293" t="s"/>
      <c r="T293" t="s"/>
      <c r="U293" t="s"/>
      <c r="V293" t="s"/>
      <c r="W293" t="s"/>
      <c r="X293" t="s"/>
      <c r="Y293" t="s"/>
      <c r="Z293" t="s"/>
      <c r="AA293" t="s"/>
      <c r="AB293" t="s">
        <v>3749</v>
      </c>
      <c r="AC293" t="s">
        <v>3749</v>
      </c>
      <c r="AD293" t="s">
        <v>174</v>
      </c>
      <c r="AE293" t="s">
        <v>44</v>
      </c>
      <c r="AF293" t="s">
        <v>3750</v>
      </c>
      <c r="AG293" t="s">
        <v>3751</v>
      </c>
      <c r="AH293" t="s">
        <v>151</v>
      </c>
      <c r="AI293" t="s">
        <v>3752</v>
      </c>
      <c r="AJ293" t="s">
        <v>3753</v>
      </c>
      <c r="AK293" t="s">
        <v>66</v>
      </c>
    </row>
    <row r="294" spans="1:38">
      <c r="A294" t="s">
        <v>3754</v>
      </c>
      <c r="B294" t="s">
        <v>3755</v>
      </c>
      <c r="C294" t="s">
        <v>3756</v>
      </c>
      <c r="D294" t="s">
        <v>3757</v>
      </c>
      <c r="E294" t="s">
        <v>3758</v>
      </c>
      <c r="F294" t="s">
        <v>49</v>
      </c>
      <c r="G294" t="s">
        <v>50</v>
      </c>
      <c r="H294" t="s">
        <v>51</v>
      </c>
      <c r="I294" t="s">
        <v>3759</v>
      </c>
      <c r="J294" t="s">
        <v>970</v>
      </c>
      <c r="K294" t="s">
        <v>54</v>
      </c>
      <c r="L294" t="s">
        <v>120</v>
      </c>
      <c r="M294" t="s">
        <v>382</v>
      </c>
      <c r="N294" t="s">
        <v>3760</v>
      </c>
      <c r="O294" t="s">
        <v>110</v>
      </c>
      <c r="P294" t="s">
        <v>3761</v>
      </c>
      <c r="Q294" t="s">
        <v>67</v>
      </c>
      <c r="R294" t="s">
        <v>3762</v>
      </c>
      <c r="S294" t="s"/>
      <c r="T294" t="s"/>
      <c r="U294" t="s"/>
      <c r="V294" t="s"/>
      <c r="W294" t="s"/>
      <c r="X294" t="s"/>
      <c r="Y294" t="s"/>
      <c r="Z294" t="s"/>
      <c r="AA294" t="s"/>
      <c r="AB294" t="s">
        <v>3763</v>
      </c>
      <c r="AC294" t="s">
        <v>3764</v>
      </c>
      <c r="AD294" t="s">
        <v>93</v>
      </c>
      <c r="AE294" t="s">
        <v>277</v>
      </c>
      <c r="AF294" t="s">
        <v>3765</v>
      </c>
      <c r="AG294" t="s">
        <v>3766</v>
      </c>
      <c r="AH294" t="s">
        <v>44</v>
      </c>
      <c r="AI294" t="s">
        <v>3767</v>
      </c>
      <c r="AJ294" t="s">
        <v>92</v>
      </c>
      <c r="AK294" t="s">
        <v>66</v>
      </c>
    </row>
    <row r="295" spans="1:38">
      <c r="A295" t="s">
        <v>3768</v>
      </c>
      <c r="B295" t="s">
        <v>3769</v>
      </c>
      <c r="C295" t="s">
        <v>3770</v>
      </c>
      <c r="D295" t="s">
        <v>3771</v>
      </c>
      <c r="E295" t="s">
        <v>3772</v>
      </c>
      <c r="F295" t="s">
        <v>292</v>
      </c>
      <c r="G295" t="s">
        <v>50</v>
      </c>
      <c r="H295" t="s">
        <v>51</v>
      </c>
      <c r="I295" t="s">
        <v>235</v>
      </c>
      <c r="J295" t="s">
        <v>236</v>
      </c>
      <c r="K295" t="s">
        <v>237</v>
      </c>
      <c r="L295" t="s">
        <v>597</v>
      </c>
      <c r="M295" t="s">
        <v>598</v>
      </c>
      <c r="N295" t="s">
        <v>1672</v>
      </c>
      <c r="O295" t="s">
        <v>433</v>
      </c>
      <c r="P295" t="s">
        <v>1959</v>
      </c>
      <c r="Q295" t="s">
        <v>67</v>
      </c>
      <c r="R295" t="s">
        <v>3773</v>
      </c>
      <c r="S295" t="s"/>
      <c r="T295" t="s"/>
      <c r="U295" t="s"/>
      <c r="V295" t="s"/>
      <c r="W295" t="s"/>
      <c r="X295" t="s"/>
      <c r="Y295" t="s"/>
      <c r="Z295" t="s"/>
      <c r="AA295" t="s"/>
      <c r="AB295" t="s">
        <v>3774</v>
      </c>
      <c r="AC295" t="s">
        <v>3775</v>
      </c>
      <c r="AD295" t="s">
        <v>93</v>
      </c>
      <c r="AE295" t="s">
        <v>277</v>
      </c>
      <c r="AF295" t="s">
        <v>3776</v>
      </c>
      <c r="AG295" t="s">
        <v>3777</v>
      </c>
      <c r="AH295" t="s">
        <v>44</v>
      </c>
      <c r="AI295" t="s">
        <v>3778</v>
      </c>
      <c r="AJ295" t="s">
        <v>92</v>
      </c>
      <c r="AK295" t="s">
        <v>66</v>
      </c>
    </row>
    <row r="296" spans="1:38">
      <c r="A296" t="s">
        <v>3779</v>
      </c>
      <c r="B296" t="s">
        <v>3780</v>
      </c>
      <c r="C296" t="s">
        <v>3781</v>
      </c>
      <c r="D296" t="s">
        <v>3782</v>
      </c>
      <c r="E296" t="s">
        <v>3783</v>
      </c>
      <c r="F296" t="s">
        <v>98</v>
      </c>
      <c r="G296" t="s">
        <v>50</v>
      </c>
      <c r="H296" t="s">
        <v>51</v>
      </c>
      <c r="I296" t="s">
        <v>2632</v>
      </c>
      <c r="J296" t="s">
        <v>2633</v>
      </c>
      <c r="K296" t="s">
        <v>54</v>
      </c>
      <c r="L296" t="s">
        <v>808</v>
      </c>
      <c r="M296" t="s">
        <v>884</v>
      </c>
      <c r="N296" t="s">
        <v>3784</v>
      </c>
      <c r="O296" t="s"/>
      <c r="P296" t="s"/>
      <c r="Q296" t="s">
        <v>44</v>
      </c>
      <c r="R296" t="s"/>
      <c r="S296" t="s"/>
      <c r="T296" t="s"/>
      <c r="U296" t="s"/>
      <c r="V296" t="s"/>
      <c r="W296" t="s"/>
      <c r="X296" t="s"/>
      <c r="Y296" t="s"/>
      <c r="Z296" t="s"/>
      <c r="AA296" t="s"/>
      <c r="AB296" t="s">
        <v>3785</v>
      </c>
      <c r="AC296" t="s">
        <v>3785</v>
      </c>
      <c r="AD296" t="s">
        <v>59</v>
      </c>
      <c r="AE296" t="s">
        <v>44</v>
      </c>
      <c r="AF296" t="s">
        <v>3786</v>
      </c>
      <c r="AG296" t="s">
        <v>3787</v>
      </c>
      <c r="AH296" t="s">
        <v>142</v>
      </c>
      <c r="AI296" t="s">
        <v>3788</v>
      </c>
      <c r="AJ296" t="s">
        <v>3789</v>
      </c>
      <c r="AK296" t="s">
        <v>66</v>
      </c>
    </row>
    <row customHeight="1" ht="409" r="297" s="26" spans="1:38">
      <c r="A297" t="s">
        <v>3790</v>
      </c>
      <c r="B297" t="s">
        <v>3791</v>
      </c>
      <c r="C297" t="s">
        <v>3792</v>
      </c>
      <c r="D297" t="s">
        <v>3793</v>
      </c>
      <c r="E297" s="1" t="s">
        <v>3794</v>
      </c>
      <c r="F297" t="s">
        <v>49</v>
      </c>
      <c r="G297" t="s">
        <v>50</v>
      </c>
      <c r="H297" t="s">
        <v>51</v>
      </c>
      <c r="I297" t="s">
        <v>3795</v>
      </c>
      <c r="J297" t="s">
        <v>1127</v>
      </c>
      <c r="K297" t="s">
        <v>54</v>
      </c>
      <c r="L297" t="s">
        <v>100</v>
      </c>
      <c r="M297" t="s">
        <v>101</v>
      </c>
      <c r="N297" t="s">
        <v>102</v>
      </c>
      <c r="O297" t="s"/>
      <c r="P297" t="s"/>
      <c r="Q297" t="s">
        <v>44</v>
      </c>
      <c r="R297" t="s"/>
      <c r="S297" t="s"/>
      <c r="T297" t="s"/>
      <c r="U297" t="s"/>
      <c r="V297" t="s"/>
      <c r="W297" t="s"/>
      <c r="X297" t="s"/>
      <c r="Y297" t="s"/>
      <c r="Z297" t="s"/>
      <c r="AA297" t="s"/>
      <c r="AB297" t="s">
        <v>3796</v>
      </c>
      <c r="AC297" t="s">
        <v>3796</v>
      </c>
      <c r="AD297" t="s">
        <v>124</v>
      </c>
      <c r="AE297" t="s">
        <v>44</v>
      </c>
      <c r="AF297" t="s">
        <v>3797</v>
      </c>
      <c r="AG297" t="s">
        <v>3798</v>
      </c>
      <c r="AH297" t="s">
        <v>301</v>
      </c>
      <c r="AI297" t="s">
        <v>3799</v>
      </c>
      <c r="AJ297" t="s">
        <v>3800</v>
      </c>
      <c r="AK297" t="s">
        <v>66</v>
      </c>
    </row>
    <row r="298" spans="1:38">
      <c r="A298" t="s">
        <v>3801</v>
      </c>
      <c r="B298" t="s">
        <v>3802</v>
      </c>
      <c r="C298" t="s">
        <v>3803</v>
      </c>
      <c r="D298" t="s">
        <v>3804</v>
      </c>
      <c r="E298" t="s">
        <v>3805</v>
      </c>
      <c r="F298" t="s">
        <v>185</v>
      </c>
      <c r="G298" t="s">
        <v>50</v>
      </c>
      <c r="H298" t="s">
        <v>51</v>
      </c>
      <c r="I298" t="s">
        <v>3806</v>
      </c>
      <c r="J298" t="s">
        <v>3807</v>
      </c>
      <c r="K298" t="s">
        <v>54</v>
      </c>
      <c r="L298" t="s">
        <v>411</v>
      </c>
      <c r="M298" t="s">
        <v>412</v>
      </c>
      <c r="N298" t="s">
        <v>699</v>
      </c>
      <c r="O298" t="s">
        <v>79</v>
      </c>
      <c r="P298" t="s">
        <v>3808</v>
      </c>
      <c r="Q298" t="s">
        <v>124</v>
      </c>
      <c r="R298" t="s">
        <v>3809</v>
      </c>
      <c r="S298" t="s"/>
      <c r="T298" t="s"/>
      <c r="U298" t="s"/>
      <c r="V298" t="s"/>
      <c r="W298" t="s"/>
      <c r="X298" t="s"/>
      <c r="Y298" t="s"/>
      <c r="Z298" t="s"/>
      <c r="AA298" t="s"/>
      <c r="AB298" t="s">
        <v>3810</v>
      </c>
      <c r="AC298" t="s">
        <v>3811</v>
      </c>
      <c r="AD298" t="s">
        <v>149</v>
      </c>
      <c r="AE298" t="s">
        <v>44</v>
      </c>
      <c r="AF298" t="s">
        <v>3812</v>
      </c>
      <c r="AG298" t="s">
        <v>3813</v>
      </c>
      <c r="AH298" t="s">
        <v>391</v>
      </c>
      <c r="AI298" t="s">
        <v>3814</v>
      </c>
      <c r="AJ298" t="s">
        <v>92</v>
      </c>
      <c r="AK298" t="s">
        <v>66</v>
      </c>
    </row>
    <row r="299" spans="1:38">
      <c r="A299" t="s">
        <v>3815</v>
      </c>
      <c r="B299" t="s">
        <v>3816</v>
      </c>
      <c r="C299" t="s">
        <v>3817</v>
      </c>
      <c r="D299" t="s">
        <v>3818</v>
      </c>
      <c r="E299" t="s">
        <v>3819</v>
      </c>
      <c r="F299" t="s">
        <v>233</v>
      </c>
      <c r="G299" t="s">
        <v>50</v>
      </c>
      <c r="H299" t="s">
        <v>51</v>
      </c>
      <c r="I299" t="s">
        <v>3820</v>
      </c>
      <c r="J299" t="s"/>
      <c r="K299" t="s">
        <v>1631</v>
      </c>
      <c r="L299" t="s">
        <v>120</v>
      </c>
      <c r="M299" t="s">
        <v>121</v>
      </c>
      <c r="N299" t="s">
        <v>899</v>
      </c>
      <c r="O299" t="s"/>
      <c r="P299" t="s"/>
      <c r="Q299" t="s">
        <v>44</v>
      </c>
      <c r="R299" t="s"/>
      <c r="S299" t="s"/>
      <c r="T299" t="s"/>
      <c r="U299" t="s"/>
      <c r="V299" t="s"/>
      <c r="W299" t="s"/>
      <c r="X299" t="s"/>
      <c r="Y299" t="s"/>
      <c r="Z299" t="s"/>
      <c r="AA299" t="s"/>
      <c r="AB299" t="s">
        <v>3821</v>
      </c>
      <c r="AC299" t="s">
        <v>3821</v>
      </c>
      <c r="AD299" t="s">
        <v>93</v>
      </c>
      <c r="AE299" t="s">
        <v>277</v>
      </c>
      <c r="AF299" t="s">
        <v>3822</v>
      </c>
      <c r="AG299" t="s">
        <v>3823</v>
      </c>
      <c r="AH299" t="s">
        <v>44</v>
      </c>
      <c r="AI299" t="s">
        <v>3824</v>
      </c>
      <c r="AJ299" t="s">
        <v>3825</v>
      </c>
      <c r="AK299" t="s">
        <v>66</v>
      </c>
    </row>
    <row r="300" spans="1:38">
      <c r="A300" t="s">
        <v>3826</v>
      </c>
      <c r="B300" s="2" t="s">
        <v>3827</v>
      </c>
      <c r="C300" t="s">
        <v>3828</v>
      </c>
      <c r="D300" t="s">
        <v>3829</v>
      </c>
      <c r="E300" t="s">
        <v>3830</v>
      </c>
      <c r="F300" t="s">
        <v>98</v>
      </c>
      <c r="G300" t="s">
        <v>50</v>
      </c>
      <c r="H300" t="s">
        <v>51</v>
      </c>
      <c r="I300" t="s">
        <v>1533</v>
      </c>
      <c r="J300" t="s"/>
      <c r="K300" t="s">
        <v>1534</v>
      </c>
      <c r="L300" t="s">
        <v>238</v>
      </c>
      <c r="M300" t="s">
        <v>660</v>
      </c>
      <c r="N300" t="s">
        <v>2726</v>
      </c>
      <c r="O300" t="s"/>
      <c r="P300" t="s"/>
      <c r="Q300" t="s">
        <v>44</v>
      </c>
      <c r="R300" t="s"/>
      <c r="S300" t="s"/>
      <c r="T300" t="s"/>
      <c r="U300" t="s"/>
      <c r="V300" t="s"/>
      <c r="W300" t="s"/>
      <c r="X300" t="s"/>
      <c r="Y300" t="s"/>
      <c r="Z300" t="s"/>
      <c r="AA300" t="s"/>
      <c r="AB300" t="s">
        <v>3831</v>
      </c>
      <c r="AC300" t="s">
        <v>3832</v>
      </c>
      <c r="AD300" t="s">
        <v>86</v>
      </c>
      <c r="AE300" t="s">
        <v>225</v>
      </c>
      <c r="AF300" t="s">
        <v>3833</v>
      </c>
      <c r="AG300" t="s">
        <v>3834</v>
      </c>
      <c r="AH300" t="s">
        <v>86</v>
      </c>
      <c r="AI300" t="s">
        <v>3835</v>
      </c>
      <c r="AJ300" t="s">
        <v>3836</v>
      </c>
      <c r="AK300" t="s">
        <v>66</v>
      </c>
    </row>
    <row r="301" spans="1:38">
      <c r="A301" t="s">
        <v>3837</v>
      </c>
      <c r="B301" t="s">
        <v>3838</v>
      </c>
      <c r="C301" t="s">
        <v>3839</v>
      </c>
      <c r="D301" t="s">
        <v>3840</v>
      </c>
      <c r="E301" t="s">
        <v>3841</v>
      </c>
      <c r="F301" t="s">
        <v>292</v>
      </c>
      <c r="G301" t="s">
        <v>50</v>
      </c>
      <c r="H301" t="s">
        <v>51</v>
      </c>
      <c r="I301" t="s">
        <v>3842</v>
      </c>
      <c r="J301" t="s">
        <v>53</v>
      </c>
      <c r="K301" t="s">
        <v>54</v>
      </c>
      <c r="L301" t="s">
        <v>843</v>
      </c>
      <c r="M301" t="s">
        <v>844</v>
      </c>
      <c r="N301" t="s">
        <v>2411</v>
      </c>
      <c r="O301" t="s">
        <v>241</v>
      </c>
      <c r="P301" t="s"/>
      <c r="Q301" t="s"/>
      <c r="R301" t="s"/>
      <c r="S301" t="s"/>
      <c r="T301" t="s"/>
      <c r="U301" t="s"/>
      <c r="V301" t="s"/>
      <c r="W301" t="s"/>
      <c r="X301" t="s"/>
      <c r="Y301" t="s"/>
      <c r="Z301" t="s"/>
      <c r="AA301" t="s"/>
      <c r="AB301" t="s">
        <v>3843</v>
      </c>
      <c r="AC301" t="s">
        <v>3844</v>
      </c>
      <c r="AD301" t="s">
        <v>63</v>
      </c>
      <c r="AE301" t="s">
        <v>44</v>
      </c>
      <c r="AF301" t="s">
        <v>3845</v>
      </c>
      <c r="AG301" t="s">
        <v>3480</v>
      </c>
      <c r="AH301" t="s">
        <v>63</v>
      </c>
      <c r="AI301" t="s">
        <v>3846</v>
      </c>
      <c r="AJ301" t="s">
        <v>92</v>
      </c>
      <c r="AK301" t="s">
        <v>66</v>
      </c>
    </row>
    <row r="302" spans="1:38">
      <c r="A302" t="s">
        <v>3847</v>
      </c>
      <c r="B302" t="s">
        <v>3848</v>
      </c>
      <c r="C302" t="s">
        <v>3849</v>
      </c>
      <c r="D302" t="s">
        <v>3850</v>
      </c>
      <c r="E302" t="s">
        <v>3851</v>
      </c>
      <c r="F302" t="s">
        <v>98</v>
      </c>
      <c r="G302" t="s">
        <v>72</v>
      </c>
      <c r="H302" t="s">
        <v>51</v>
      </c>
      <c r="I302" t="s">
        <v>3852</v>
      </c>
      <c r="J302" t="s">
        <v>3853</v>
      </c>
      <c r="K302" t="s">
        <v>453</v>
      </c>
      <c r="L302" t="s">
        <v>1344</v>
      </c>
      <c r="M302" t="s">
        <v>1345</v>
      </c>
      <c r="N302" t="s">
        <v>3854</v>
      </c>
      <c r="O302" t="s">
        <v>162</v>
      </c>
      <c r="P302" t="s"/>
      <c r="Q302" t="s"/>
      <c r="R302" t="s"/>
      <c r="S302" t="s"/>
      <c r="T302" t="s"/>
      <c r="U302" t="s"/>
      <c r="V302" t="s"/>
      <c r="W302" t="s">
        <v>3855</v>
      </c>
      <c r="X302" t="s"/>
      <c r="Y302" t="s"/>
      <c r="Z302" t="s"/>
      <c r="AA302" t="s"/>
      <c r="AB302" t="s">
        <v>3856</v>
      </c>
      <c r="AC302" t="s">
        <v>3856</v>
      </c>
      <c r="AD302" t="s">
        <v>174</v>
      </c>
      <c r="AE302" t="s">
        <v>44</v>
      </c>
      <c r="AF302" t="s">
        <v>3857</v>
      </c>
      <c r="AG302" t="s">
        <v>664</v>
      </c>
      <c r="AH302" t="s">
        <v>406</v>
      </c>
      <c r="AI302" t="s">
        <v>3858</v>
      </c>
      <c r="AJ302" t="s">
        <v>92</v>
      </c>
      <c r="AK302" t="s">
        <v>66</v>
      </c>
    </row>
    <row r="303" spans="1:38">
      <c r="A303" t="s">
        <v>3859</v>
      </c>
      <c r="B303" t="s">
        <v>3860</v>
      </c>
      <c r="C303" t="s">
        <v>3861</v>
      </c>
      <c r="D303" t="s">
        <v>3862</v>
      </c>
      <c r="E303" t="s">
        <v>3863</v>
      </c>
      <c r="F303" t="s">
        <v>857</v>
      </c>
      <c r="G303" t="s">
        <v>50</v>
      </c>
      <c r="H303" t="s">
        <v>51</v>
      </c>
      <c r="I303" t="s">
        <v>1024</v>
      </c>
      <c r="J303" t="s">
        <v>53</v>
      </c>
      <c r="K303" t="s">
        <v>54</v>
      </c>
      <c r="L303" t="s">
        <v>170</v>
      </c>
      <c r="M303" t="s">
        <v>336</v>
      </c>
      <c r="N303" t="s">
        <v>337</v>
      </c>
      <c r="O303" t="s">
        <v>241</v>
      </c>
      <c r="P303" t="s">
        <v>3864</v>
      </c>
      <c r="Q303" t="s">
        <v>93</v>
      </c>
      <c r="R303" t="s">
        <v>3865</v>
      </c>
      <c r="S303" t="s"/>
      <c r="T303" t="s"/>
      <c r="U303" t="s"/>
      <c r="V303" t="s"/>
      <c r="W303" t="s"/>
      <c r="X303" t="s"/>
      <c r="Y303" t="s"/>
      <c r="Z303" t="s"/>
      <c r="AA303" t="s"/>
      <c r="AB303" t="s">
        <v>3866</v>
      </c>
      <c r="AC303" t="s">
        <v>3867</v>
      </c>
      <c r="AD303" t="s">
        <v>124</v>
      </c>
      <c r="AE303" t="s">
        <v>297</v>
      </c>
      <c r="AF303" t="s">
        <v>3868</v>
      </c>
      <c r="AG303" t="s">
        <v>3869</v>
      </c>
      <c r="AH303" t="s">
        <v>301</v>
      </c>
      <c r="AI303" t="s">
        <v>3870</v>
      </c>
      <c r="AJ303" t="s">
        <v>92</v>
      </c>
      <c r="AK303" t="s">
        <v>66</v>
      </c>
    </row>
    <row r="304" spans="1:38">
      <c r="A304" t="s">
        <v>3871</v>
      </c>
      <c r="B304" t="s">
        <v>3872</v>
      </c>
      <c r="C304" t="s">
        <v>3873</v>
      </c>
      <c r="D304" t="s">
        <v>3874</v>
      </c>
      <c r="E304" t="s">
        <v>3875</v>
      </c>
      <c r="F304" t="s">
        <v>396</v>
      </c>
      <c r="G304" t="s">
        <v>50</v>
      </c>
      <c r="H304" t="s">
        <v>51</v>
      </c>
      <c r="I304" t="s">
        <v>3876</v>
      </c>
      <c r="J304" t="s"/>
      <c r="K304" t="s">
        <v>3877</v>
      </c>
      <c r="L304" t="s">
        <v>582</v>
      </c>
      <c r="M304" t="s">
        <v>871</v>
      </c>
      <c r="N304" t="s">
        <v>872</v>
      </c>
      <c r="O304" t="s"/>
      <c r="P304" t="s"/>
      <c r="Q304" t="s">
        <v>44</v>
      </c>
      <c r="R304" t="s"/>
      <c r="S304" t="s"/>
      <c r="T304" t="s"/>
      <c r="U304" t="s"/>
      <c r="V304" t="s"/>
      <c r="W304" t="s"/>
      <c r="X304" t="s"/>
      <c r="Y304" t="s"/>
      <c r="Z304" t="s"/>
      <c r="AA304" t="s"/>
      <c r="AB304" t="s">
        <v>3878</v>
      </c>
      <c r="AC304" t="s">
        <v>3878</v>
      </c>
      <c r="AD304" t="s">
        <v>110</v>
      </c>
      <c r="AE304" t="s">
        <v>44</v>
      </c>
      <c r="AF304" t="s">
        <v>3879</v>
      </c>
      <c r="AG304" t="s">
        <v>3880</v>
      </c>
      <c r="AH304" t="s">
        <v>151</v>
      </c>
      <c r="AI304" t="s">
        <v>3881</v>
      </c>
      <c r="AJ304" t="s">
        <v>3882</v>
      </c>
      <c r="AK304" t="s">
        <v>66</v>
      </c>
    </row>
    <row r="305" spans="1:38">
      <c r="A305" t="s">
        <v>3883</v>
      </c>
      <c r="B305" t="s">
        <v>3884</v>
      </c>
      <c r="C305" t="s">
        <v>3885</v>
      </c>
      <c r="D305" t="s">
        <v>3886</v>
      </c>
      <c r="E305" t="s">
        <v>3887</v>
      </c>
      <c r="F305" t="s">
        <v>1458</v>
      </c>
      <c r="G305" t="s">
        <v>135</v>
      </c>
      <c r="H305" t="s">
        <v>51</v>
      </c>
      <c r="I305" t="s">
        <v>3888</v>
      </c>
      <c r="J305" t="s">
        <v>381</v>
      </c>
      <c r="K305" t="s">
        <v>237</v>
      </c>
      <c r="L305" t="s">
        <v>139</v>
      </c>
      <c r="M305" t="s">
        <v>500</v>
      </c>
      <c r="N305" t="s">
        <v>649</v>
      </c>
      <c r="O305" t="s">
        <v>301</v>
      </c>
      <c r="P305" t="s"/>
      <c r="Q305" t="s"/>
      <c r="R305" t="s"/>
      <c r="S305" t="s"/>
      <c r="T305" t="s"/>
      <c r="U305" t="s">
        <v>3889</v>
      </c>
      <c r="V305" t="s">
        <v>112</v>
      </c>
      <c r="W305" t="s">
        <v>3890</v>
      </c>
      <c r="X305" t="s"/>
      <c r="Y305" t="s"/>
      <c r="Z305" t="s"/>
      <c r="AA305" t="s">
        <v>84</v>
      </c>
      <c r="AB305" t="s">
        <v>3891</v>
      </c>
      <c r="AC305" t="s">
        <v>3892</v>
      </c>
      <c r="AD305" t="s">
        <v>59</v>
      </c>
      <c r="AE305" t="s">
        <v>107</v>
      </c>
      <c r="AF305" t="s">
        <v>3893</v>
      </c>
      <c r="AG305" t="s">
        <v>3894</v>
      </c>
      <c r="AH305" t="s">
        <v>59</v>
      </c>
      <c r="AI305" t="s">
        <v>3895</v>
      </c>
      <c r="AJ305" t="s">
        <v>92</v>
      </c>
      <c r="AK305" t="s">
        <v>66</v>
      </c>
    </row>
    <row r="306" spans="1:38">
      <c r="A306" t="s">
        <v>3896</v>
      </c>
      <c r="B306" t="s">
        <v>3897</v>
      </c>
      <c r="C306" t="s">
        <v>3898</v>
      </c>
      <c r="D306" t="s">
        <v>3899</v>
      </c>
      <c r="E306" t="s">
        <v>3900</v>
      </c>
      <c r="F306" t="s">
        <v>396</v>
      </c>
      <c r="G306" t="s">
        <v>72</v>
      </c>
      <c r="H306" t="s">
        <v>51</v>
      </c>
      <c r="I306" t="s"/>
      <c r="J306" t="s"/>
      <c r="K306" t="s">
        <v>54</v>
      </c>
      <c r="L306" t="s">
        <v>204</v>
      </c>
      <c r="M306" t="s">
        <v>205</v>
      </c>
      <c r="N306" t="s">
        <v>2781</v>
      </c>
      <c r="O306" t="s">
        <v>103</v>
      </c>
      <c r="P306" t="s"/>
      <c r="Q306" t="s"/>
      <c r="R306" t="s"/>
      <c r="S306" t="s"/>
      <c r="T306" t="s"/>
      <c r="U306" t="s"/>
      <c r="V306" t="s"/>
      <c r="W306" t="s">
        <v>3901</v>
      </c>
      <c r="X306" t="s"/>
      <c r="Y306" t="s"/>
      <c r="Z306" t="s"/>
      <c r="AA306" t="s"/>
      <c r="AB306" t="s">
        <v>3902</v>
      </c>
      <c r="AC306" t="s">
        <v>3903</v>
      </c>
      <c r="AD306" t="s">
        <v>59</v>
      </c>
      <c r="AE306" t="s">
        <v>44</v>
      </c>
      <c r="AF306" t="s">
        <v>3904</v>
      </c>
      <c r="AG306" t="s">
        <v>3905</v>
      </c>
      <c r="AH306" t="s">
        <v>93</v>
      </c>
      <c r="AI306" t="s">
        <v>3906</v>
      </c>
      <c r="AJ306" t="s">
        <v>92</v>
      </c>
      <c r="AK306" t="s">
        <v>66</v>
      </c>
    </row>
    <row r="307" spans="1:38">
      <c r="A307" t="s">
        <v>3907</v>
      </c>
      <c r="B307" t="s">
        <v>3908</v>
      </c>
      <c r="C307" t="s">
        <v>3909</v>
      </c>
      <c r="D307" t="s">
        <v>3910</v>
      </c>
      <c r="E307" t="s">
        <v>3911</v>
      </c>
      <c r="F307" t="s"/>
      <c r="G307" t="s">
        <v>72</v>
      </c>
      <c r="H307" t="s">
        <v>51</v>
      </c>
      <c r="I307" t="s">
        <v>3912</v>
      </c>
      <c r="J307" t="s">
        <v>3913</v>
      </c>
      <c r="K307" t="s">
        <v>410</v>
      </c>
      <c r="L307" t="s">
        <v>322</v>
      </c>
      <c r="M307" t="s">
        <v>1251</v>
      </c>
      <c r="N307" t="s">
        <v>1252</v>
      </c>
      <c r="O307" t="s">
        <v>79</v>
      </c>
      <c r="P307" t="s"/>
      <c r="Q307" t="s"/>
      <c r="R307" t="s"/>
      <c r="S307" t="s"/>
      <c r="T307" t="s"/>
      <c r="U307" t="s">
        <v>3914</v>
      </c>
      <c r="V307" t="s">
        <v>93</v>
      </c>
      <c r="W307" t="s">
        <v>3915</v>
      </c>
      <c r="X307" t="s"/>
      <c r="Y307" t="s"/>
      <c r="Z307" t="s"/>
      <c r="AA307" t="s">
        <v>84</v>
      </c>
      <c r="AB307" t="s">
        <v>3916</v>
      </c>
      <c r="AC307" t="s">
        <v>3916</v>
      </c>
      <c r="AD307" t="s">
        <v>93</v>
      </c>
      <c r="AE307" t="s">
        <v>44</v>
      </c>
      <c r="AF307" t="s">
        <v>3917</v>
      </c>
      <c r="AG307" t="s">
        <v>3918</v>
      </c>
      <c r="AH307" t="s">
        <v>44</v>
      </c>
      <c r="AI307" t="s">
        <v>3919</v>
      </c>
      <c r="AJ307" t="s">
        <v>92</v>
      </c>
      <c r="AK307" t="s">
        <v>66</v>
      </c>
    </row>
    <row r="308" spans="1:38">
      <c r="A308" t="s">
        <v>3920</v>
      </c>
      <c r="B308" t="s">
        <v>3921</v>
      </c>
      <c r="C308" t="s">
        <v>3922</v>
      </c>
      <c r="D308" t="s">
        <v>3923</v>
      </c>
      <c r="E308" t="s">
        <v>3924</v>
      </c>
      <c r="F308" t="s">
        <v>49</v>
      </c>
      <c r="G308" t="s">
        <v>50</v>
      </c>
      <c r="H308" t="s">
        <v>51</v>
      </c>
      <c r="I308" t="s">
        <v>3925</v>
      </c>
      <c r="J308" t="s">
        <v>3926</v>
      </c>
      <c r="K308" t="s">
        <v>188</v>
      </c>
      <c r="L308" t="s">
        <v>454</v>
      </c>
      <c r="M308" t="s">
        <v>454</v>
      </c>
      <c r="N308" t="s">
        <v>3927</v>
      </c>
      <c r="O308" t="s"/>
      <c r="P308" t="s"/>
      <c r="Q308" t="s">
        <v>44</v>
      </c>
      <c r="R308" t="s"/>
      <c r="S308" t="s"/>
      <c r="T308" t="s"/>
      <c r="U308" t="s"/>
      <c r="V308" t="s"/>
      <c r="W308" t="s"/>
      <c r="X308" t="s"/>
      <c r="Y308" t="s"/>
      <c r="Z308" t="s"/>
      <c r="AA308" t="s"/>
      <c r="AB308" t="s">
        <v>3928</v>
      </c>
      <c r="AC308" t="s">
        <v>3928</v>
      </c>
      <c r="AD308" t="s">
        <v>93</v>
      </c>
      <c r="AE308" t="s">
        <v>277</v>
      </c>
      <c r="AF308" t="s">
        <v>3929</v>
      </c>
      <c r="AG308" t="s">
        <v>3930</v>
      </c>
      <c r="AH308" t="s">
        <v>44</v>
      </c>
      <c r="AI308" t="s">
        <v>3931</v>
      </c>
      <c r="AJ308" t="s">
        <v>3932</v>
      </c>
      <c r="AK308" t="s">
        <v>66</v>
      </c>
    </row>
    <row r="309" spans="1:38">
      <c r="A309" t="s">
        <v>3933</v>
      </c>
      <c r="B309" t="s">
        <v>3934</v>
      </c>
      <c r="C309" t="s">
        <v>3935</v>
      </c>
      <c r="D309" t="s">
        <v>3936</v>
      </c>
      <c r="E309" t="s">
        <v>3937</v>
      </c>
      <c r="F309" t="s">
        <v>255</v>
      </c>
      <c r="G309" t="s">
        <v>50</v>
      </c>
      <c r="H309" t="s">
        <v>51</v>
      </c>
      <c r="I309" t="s">
        <v>3938</v>
      </c>
      <c r="J309" t="s">
        <v>3939</v>
      </c>
      <c r="K309" t="s">
        <v>188</v>
      </c>
      <c r="L309" t="s">
        <v>808</v>
      </c>
      <c r="M309" t="s">
        <v>884</v>
      </c>
      <c r="N309" t="s">
        <v>885</v>
      </c>
      <c r="O309" t="s">
        <v>826</v>
      </c>
      <c r="P309" t="s">
        <v>3940</v>
      </c>
      <c r="Q309" t="s">
        <v>93</v>
      </c>
      <c r="R309" t="s">
        <v>3941</v>
      </c>
      <c r="S309" t="s"/>
      <c r="T309" t="s"/>
      <c r="U309" t="s"/>
      <c r="V309" t="s"/>
      <c r="W309" t="s"/>
      <c r="X309" t="s"/>
      <c r="Y309" t="s"/>
      <c r="Z309" t="s"/>
      <c r="AA309" t="s"/>
      <c r="AB309" t="s">
        <v>3942</v>
      </c>
      <c r="AC309" t="s">
        <v>3943</v>
      </c>
      <c r="AD309" t="s">
        <v>90</v>
      </c>
      <c r="AE309" t="s">
        <v>44</v>
      </c>
      <c r="AF309" t="s">
        <v>3944</v>
      </c>
      <c r="AG309" t="s">
        <v>3945</v>
      </c>
      <c r="AH309" t="s">
        <v>789</v>
      </c>
      <c r="AI309" t="s">
        <v>3946</v>
      </c>
      <c r="AJ309" t="s">
        <v>92</v>
      </c>
      <c r="AK309" t="s">
        <v>66</v>
      </c>
    </row>
    <row r="310" spans="1:38">
      <c r="A310" t="s">
        <v>3947</v>
      </c>
      <c r="B310" t="s">
        <v>3948</v>
      </c>
      <c r="C310" t="s">
        <v>3949</v>
      </c>
      <c r="D310" t="s">
        <v>3950</v>
      </c>
      <c r="E310" t="s">
        <v>3951</v>
      </c>
      <c r="F310" t="s">
        <v>49</v>
      </c>
      <c r="G310" t="s">
        <v>50</v>
      </c>
      <c r="H310" t="s">
        <v>51</v>
      </c>
      <c r="I310" t="s">
        <v>1024</v>
      </c>
      <c r="J310" t="s">
        <v>53</v>
      </c>
      <c r="K310" t="s">
        <v>54</v>
      </c>
      <c r="L310" t="s">
        <v>843</v>
      </c>
      <c r="M310" t="s">
        <v>844</v>
      </c>
      <c r="N310" t="s">
        <v>1128</v>
      </c>
      <c r="O310" t="s">
        <v>826</v>
      </c>
      <c r="P310" t="s">
        <v>1521</v>
      </c>
      <c r="Q310" t="s">
        <v>67</v>
      </c>
      <c r="R310" t="s"/>
      <c r="S310" t="s"/>
      <c r="T310" t="s"/>
      <c r="U310" t="s"/>
      <c r="V310" t="s"/>
      <c r="W310" t="s"/>
      <c r="X310" t="s"/>
      <c r="Y310" t="s"/>
      <c r="Z310" t="s"/>
      <c r="AA310" t="s"/>
      <c r="AB310" t="s">
        <v>3952</v>
      </c>
      <c r="AC310" t="s">
        <v>3953</v>
      </c>
      <c r="AD310" t="s">
        <v>192</v>
      </c>
      <c r="AE310" t="s">
        <v>44</v>
      </c>
      <c r="AF310" t="s">
        <v>3954</v>
      </c>
      <c r="AG310" t="s">
        <v>3955</v>
      </c>
      <c r="AH310" t="s">
        <v>347</v>
      </c>
      <c r="AI310" t="s">
        <v>3956</v>
      </c>
      <c r="AJ310" t="s">
        <v>92</v>
      </c>
      <c r="AK310" t="s">
        <v>66</v>
      </c>
    </row>
    <row r="311" spans="1:38">
      <c r="A311" t="s">
        <v>3957</v>
      </c>
      <c r="B311" t="s">
        <v>3958</v>
      </c>
      <c r="C311" t="s">
        <v>3959</v>
      </c>
      <c r="D311" t="s"/>
      <c r="E311" t="s">
        <v>3960</v>
      </c>
      <c r="F311" t="s">
        <v>541</v>
      </c>
      <c r="G311" t="s">
        <v>72</v>
      </c>
      <c r="H311" t="s">
        <v>51</v>
      </c>
      <c r="I311" t="s">
        <v>3961</v>
      </c>
      <c r="J311" t="s">
        <v>1759</v>
      </c>
      <c r="K311" t="s">
        <v>54</v>
      </c>
      <c r="L311" t="s">
        <v>1344</v>
      </c>
      <c r="M311" t="s">
        <v>3962</v>
      </c>
      <c r="N311" t="s">
        <v>3963</v>
      </c>
      <c r="O311" t="s">
        <v>846</v>
      </c>
      <c r="P311" t="s"/>
      <c r="Q311" t="s"/>
      <c r="R311" t="s"/>
      <c r="S311" t="s">
        <v>3964</v>
      </c>
      <c r="T311" t="s">
        <v>63</v>
      </c>
      <c r="U311" t="s"/>
      <c r="V311" t="s"/>
      <c r="W311" t="s">
        <v>3965</v>
      </c>
      <c r="X311" t="s"/>
      <c r="Y311" t="s"/>
      <c r="Z311" t="s"/>
      <c r="AA311" t="s"/>
      <c r="AB311" t="s">
        <v>3966</v>
      </c>
      <c r="AC311" t="s">
        <v>3967</v>
      </c>
      <c r="AD311" t="s">
        <v>93</v>
      </c>
      <c r="AE311" t="s">
        <v>277</v>
      </c>
      <c r="AF311" t="s">
        <v>3968</v>
      </c>
      <c r="AG311" t="s">
        <v>3969</v>
      </c>
      <c r="AH311" t="s">
        <v>44</v>
      </c>
      <c r="AI311" t="s">
        <v>3970</v>
      </c>
      <c r="AJ311" t="s">
        <v>92</v>
      </c>
      <c r="AK311" t="s">
        <v>66</v>
      </c>
    </row>
    <row customHeight="1" ht="409" r="312" s="26" spans="1:38">
      <c r="A312" t="s">
        <v>3971</v>
      </c>
      <c r="B312" t="s">
        <v>3972</v>
      </c>
      <c r="C312" t="s">
        <v>3973</v>
      </c>
      <c r="D312" t="s"/>
      <c r="E312" s="1" t="s">
        <v>3974</v>
      </c>
      <c r="F312" t="s"/>
      <c r="G312" t="s">
        <v>72</v>
      </c>
      <c r="H312" t="s">
        <v>51</v>
      </c>
      <c r="I312" t="s">
        <v>3975</v>
      </c>
      <c r="J312" t="s">
        <v>3976</v>
      </c>
      <c r="K312" t="s">
        <v>237</v>
      </c>
      <c r="L312" t="s">
        <v>170</v>
      </c>
      <c r="M312" t="s">
        <v>171</v>
      </c>
      <c r="N312" t="s">
        <v>1168</v>
      </c>
      <c r="O312" t="s">
        <v>79</v>
      </c>
      <c r="P312" t="s"/>
      <c r="Q312" t="s"/>
      <c r="R312" t="s"/>
      <c r="S312" t="s"/>
      <c r="T312" t="s"/>
      <c r="U312" t="s">
        <v>3977</v>
      </c>
      <c r="V312" t="s">
        <v>67</v>
      </c>
      <c r="W312" t="s">
        <v>3978</v>
      </c>
      <c r="X312" t="s"/>
      <c r="Y312" t="s"/>
      <c r="Z312" t="s"/>
      <c r="AA312" t="s">
        <v>84</v>
      </c>
      <c r="AB312" t="s">
        <v>3979</v>
      </c>
      <c r="AC312" t="s">
        <v>3979</v>
      </c>
      <c r="AD312" t="s">
        <v>110</v>
      </c>
      <c r="AE312" t="s">
        <v>44</v>
      </c>
      <c r="AF312" t="s">
        <v>3980</v>
      </c>
      <c r="AG312" t="s">
        <v>3981</v>
      </c>
      <c r="AH312" t="s">
        <v>301</v>
      </c>
      <c r="AI312" t="s">
        <v>3982</v>
      </c>
      <c r="AJ312" t="s">
        <v>92</v>
      </c>
      <c r="AK312" t="s">
        <v>66</v>
      </c>
    </row>
    <row r="313" spans="1:38">
      <c r="A313" t="s">
        <v>3983</v>
      </c>
      <c r="B313" t="s">
        <v>3984</v>
      </c>
      <c r="C313" t="s">
        <v>3985</v>
      </c>
      <c r="D313" t="s"/>
      <c r="E313" t="s">
        <v>3986</v>
      </c>
      <c r="F313" t="s">
        <v>292</v>
      </c>
      <c r="G313" t="s">
        <v>50</v>
      </c>
      <c r="H313" t="s">
        <v>51</v>
      </c>
      <c r="I313" t="s">
        <v>3987</v>
      </c>
      <c r="J313" t="s">
        <v>3988</v>
      </c>
      <c r="K313" t="s">
        <v>569</v>
      </c>
      <c r="L313" t="s">
        <v>76</v>
      </c>
      <c r="M313" t="s">
        <v>77</v>
      </c>
      <c r="N313" t="s">
        <v>78</v>
      </c>
      <c r="O313" t="s">
        <v>79</v>
      </c>
      <c r="P313" t="s"/>
      <c r="Q313" t="s"/>
      <c r="R313" t="s"/>
      <c r="S313" t="s"/>
      <c r="T313" t="s"/>
      <c r="U313" t="s"/>
      <c r="V313" t="s"/>
      <c r="W313" t="s"/>
      <c r="X313" t="s"/>
      <c r="Y313" t="s"/>
      <c r="Z313" t="s"/>
      <c r="AA313" t="s"/>
      <c r="AB313" t="s">
        <v>3989</v>
      </c>
      <c r="AC313" t="s">
        <v>3989</v>
      </c>
      <c r="AD313" t="s">
        <v>124</v>
      </c>
      <c r="AE313" t="s">
        <v>44</v>
      </c>
      <c r="AF313" t="s">
        <v>3990</v>
      </c>
      <c r="AG313" t="s">
        <v>3991</v>
      </c>
      <c r="AH313" t="s">
        <v>301</v>
      </c>
      <c r="AI313" t="s">
        <v>3992</v>
      </c>
      <c r="AJ313" t="s">
        <v>92</v>
      </c>
      <c r="AK313" t="s">
        <v>66</v>
      </c>
    </row>
    <row r="314" spans="1:38">
      <c r="A314" t="s">
        <v>3993</v>
      </c>
      <c r="B314" t="s">
        <v>3994</v>
      </c>
      <c r="C314" t="s">
        <v>3995</v>
      </c>
      <c r="D314" t="s"/>
      <c r="E314" t="s">
        <v>3996</v>
      </c>
      <c r="F314" t="s"/>
      <c r="G314" t="s">
        <v>50</v>
      </c>
      <c r="H314" t="s">
        <v>51</v>
      </c>
      <c r="I314" t="s"/>
      <c r="J314" t="s"/>
      <c r="K314" t="s">
        <v>1264</v>
      </c>
      <c r="L314" t="s">
        <v>238</v>
      </c>
      <c r="M314" t="s">
        <v>660</v>
      </c>
      <c r="N314" t="s">
        <v>1833</v>
      </c>
      <c r="O314" t="s">
        <v>103</v>
      </c>
      <c r="P314" t="s">
        <v>2948</v>
      </c>
      <c r="Q314" t="s">
        <v>67</v>
      </c>
      <c r="R314" t="s">
        <v>3997</v>
      </c>
      <c r="S314" t="s"/>
      <c r="T314" t="s"/>
      <c r="U314" t="s"/>
      <c r="V314" t="s"/>
      <c r="W314" t="s"/>
      <c r="X314" t="s"/>
      <c r="Y314" t="s"/>
      <c r="Z314" t="s"/>
      <c r="AA314" t="s"/>
      <c r="AB314" t="s">
        <v>3998</v>
      </c>
      <c r="AC314" t="s">
        <v>3998</v>
      </c>
      <c r="AD314" t="s">
        <v>174</v>
      </c>
      <c r="AE314" t="s">
        <v>44</v>
      </c>
      <c r="AF314" t="s">
        <v>3999</v>
      </c>
      <c r="AG314" t="s">
        <v>4000</v>
      </c>
      <c r="AH314" t="s">
        <v>301</v>
      </c>
      <c r="AI314" t="s">
        <v>4001</v>
      </c>
      <c r="AJ314" t="s">
        <v>92</v>
      </c>
      <c r="AK314" t="s">
        <v>66</v>
      </c>
    </row>
    <row r="315" spans="1:38">
      <c r="A315" t="s">
        <v>4002</v>
      </c>
      <c r="B315" t="s">
        <v>4003</v>
      </c>
      <c r="C315" t="s">
        <v>4004</v>
      </c>
      <c r="D315" t="s">
        <v>4005</v>
      </c>
      <c r="E315" t="s">
        <v>4006</v>
      </c>
      <c r="F315" t="s">
        <v>2356</v>
      </c>
      <c r="G315" t="s">
        <v>72</v>
      </c>
      <c r="H315" t="s">
        <v>51</v>
      </c>
      <c r="I315" t="s">
        <v>4007</v>
      </c>
      <c r="J315" t="s">
        <v>4008</v>
      </c>
      <c r="K315" t="s">
        <v>237</v>
      </c>
      <c r="L315" t="s">
        <v>526</v>
      </c>
      <c r="M315" t="s">
        <v>527</v>
      </c>
      <c r="N315" t="s">
        <v>1074</v>
      </c>
      <c r="O315" t="s">
        <v>142</v>
      </c>
      <c r="P315" t="s"/>
      <c r="Q315" t="s"/>
      <c r="R315" t="s"/>
      <c r="S315" t="s"/>
      <c r="T315" t="s"/>
      <c r="U315" t="s">
        <v>4009</v>
      </c>
      <c r="V315" t="s">
        <v>93</v>
      </c>
      <c r="W315" t="s">
        <v>4010</v>
      </c>
      <c r="X315" t="s"/>
      <c r="Y315" t="s"/>
      <c r="Z315" t="s"/>
      <c r="AA315" t="s">
        <v>84</v>
      </c>
      <c r="AB315" t="s">
        <v>4011</v>
      </c>
      <c r="AC315" t="s">
        <v>4012</v>
      </c>
      <c r="AD315" t="s">
        <v>93</v>
      </c>
      <c r="AE315" t="s">
        <v>277</v>
      </c>
      <c r="AF315" t="s">
        <v>4013</v>
      </c>
      <c r="AG315" t="s">
        <v>4014</v>
      </c>
      <c r="AH315" t="s">
        <v>44</v>
      </c>
      <c r="AI315" t="s">
        <v>4015</v>
      </c>
      <c r="AJ315" t="s">
        <v>92</v>
      </c>
      <c r="AK315" t="s">
        <v>66</v>
      </c>
    </row>
    <row r="316" spans="1:38">
      <c r="A316" t="s">
        <v>4016</v>
      </c>
      <c r="B316" t="s">
        <v>4017</v>
      </c>
      <c r="C316" t="s">
        <v>4018</v>
      </c>
      <c r="D316" t="s">
        <v>4019</v>
      </c>
      <c r="E316" t="s">
        <v>4020</v>
      </c>
      <c r="F316" t="s"/>
      <c r="G316" t="s">
        <v>50</v>
      </c>
      <c r="H316" t="s">
        <v>51</v>
      </c>
      <c r="I316" t="s">
        <v>2715</v>
      </c>
      <c r="J316" t="s">
        <v>2715</v>
      </c>
      <c r="K316" t="s">
        <v>75</v>
      </c>
      <c r="L316" t="s">
        <v>189</v>
      </c>
      <c r="M316" t="s">
        <v>190</v>
      </c>
      <c r="N316" t="s">
        <v>191</v>
      </c>
      <c r="O316" t="s">
        <v>846</v>
      </c>
      <c r="P316" t="s"/>
      <c r="Q316" t="s"/>
      <c r="R316" t="s"/>
      <c r="S316" t="s"/>
      <c r="T316" t="s"/>
      <c r="U316" t="s"/>
      <c r="V316" t="s"/>
      <c r="W316" t="s"/>
      <c r="X316" t="s"/>
      <c r="Y316" t="s"/>
      <c r="Z316" t="s"/>
      <c r="AA316" t="s"/>
      <c r="AB316" t="s">
        <v>4021</v>
      </c>
      <c r="AC316" t="s">
        <v>4021</v>
      </c>
      <c r="AD316" t="s">
        <v>110</v>
      </c>
      <c r="AE316" t="s">
        <v>515</v>
      </c>
      <c r="AF316" t="s">
        <v>4022</v>
      </c>
      <c r="AG316" t="s">
        <v>4023</v>
      </c>
      <c r="AH316" t="s">
        <v>151</v>
      </c>
      <c r="AI316" t="s">
        <v>4024</v>
      </c>
      <c r="AJ316" t="s">
        <v>92</v>
      </c>
      <c r="AK316" t="s">
        <v>66</v>
      </c>
    </row>
    <row r="317" spans="1:38">
      <c r="A317" t="s">
        <v>4025</v>
      </c>
      <c r="B317" t="s">
        <v>4026</v>
      </c>
      <c r="C317" t="s">
        <v>4027</v>
      </c>
      <c r="D317" t="s">
        <v>4028</v>
      </c>
      <c r="E317" t="s">
        <v>4029</v>
      </c>
      <c r="F317" t="s"/>
      <c r="G317" t="s">
        <v>50</v>
      </c>
      <c r="H317" t="s">
        <v>51</v>
      </c>
      <c r="I317" t="s"/>
      <c r="J317" t="s"/>
      <c r="K317" t="s"/>
      <c r="L317" t="s">
        <v>1701</v>
      </c>
      <c r="M317" t="s">
        <v>1701</v>
      </c>
      <c r="N317" t="s">
        <v>4030</v>
      </c>
      <c r="O317" t="s"/>
      <c r="P317" t="s"/>
      <c r="Q317" t="s">
        <v>44</v>
      </c>
      <c r="R317" t="s"/>
      <c r="S317" t="s"/>
      <c r="T317" t="s"/>
      <c r="U317" t="s"/>
      <c r="V317" t="s"/>
      <c r="W317" t="s"/>
      <c r="X317" t="s"/>
      <c r="Y317" t="s"/>
      <c r="Z317" t="s"/>
      <c r="AA317" t="s"/>
      <c r="AB317" t="s">
        <v>4031</v>
      </c>
      <c r="AC317" t="s">
        <v>4031</v>
      </c>
      <c r="AD317" t="s">
        <v>112</v>
      </c>
      <c r="AE317" t="s">
        <v>44</v>
      </c>
      <c r="AF317" t="s">
        <v>4032</v>
      </c>
      <c r="AG317" t="s">
        <v>4033</v>
      </c>
      <c r="AH317" t="s">
        <v>44</v>
      </c>
      <c r="AI317" t="s">
        <v>4034</v>
      </c>
      <c r="AJ317" t="s">
        <v>4035</v>
      </c>
      <c r="AK317" t="s">
        <v>66</v>
      </c>
    </row>
    <row r="318" spans="1:38">
      <c r="A318" t="s">
        <v>4036</v>
      </c>
      <c r="B318" t="s">
        <v>4037</v>
      </c>
      <c r="C318" t="s">
        <v>4038</v>
      </c>
      <c r="D318" t="s">
        <v>4039</v>
      </c>
      <c r="E318" t="s">
        <v>4040</v>
      </c>
      <c r="F318" t="s">
        <v>4041</v>
      </c>
      <c r="G318" t="s">
        <v>50</v>
      </c>
      <c r="H318" t="s">
        <v>51</v>
      </c>
      <c r="I318" t="s">
        <v>4042</v>
      </c>
      <c r="J318" t="s">
        <v>4043</v>
      </c>
      <c r="K318" t="s">
        <v>4044</v>
      </c>
      <c r="L318" t="s">
        <v>139</v>
      </c>
      <c r="M318" t="s">
        <v>140</v>
      </c>
      <c r="N318" t="s">
        <v>4045</v>
      </c>
      <c r="O318" t="s">
        <v>433</v>
      </c>
      <c r="P318" t="s"/>
      <c r="Q318" t="s"/>
      <c r="R318" t="s"/>
      <c r="S318" t="s"/>
      <c r="T318" t="s"/>
      <c r="U318" t="s">
        <v>4046</v>
      </c>
      <c r="V318" t="s">
        <v>67</v>
      </c>
      <c r="W318" t="s"/>
      <c r="X318" t="s"/>
      <c r="Y318" t="s"/>
      <c r="Z318" t="s"/>
      <c r="AA318" t="s">
        <v>84</v>
      </c>
      <c r="AB318" t="s">
        <v>4047</v>
      </c>
      <c r="AC318" t="s">
        <v>4048</v>
      </c>
      <c r="AD318" t="s">
        <v>174</v>
      </c>
      <c r="AE318" t="s">
        <v>1105</v>
      </c>
      <c r="AF318" t="s">
        <v>4049</v>
      </c>
      <c r="AG318" t="s">
        <v>4050</v>
      </c>
      <c r="AH318" t="s">
        <v>86</v>
      </c>
      <c r="AI318" t="s">
        <v>4051</v>
      </c>
      <c r="AJ318" t="s">
        <v>92</v>
      </c>
      <c r="AK318" t="s">
        <v>66</v>
      </c>
    </row>
    <row r="319" spans="1:38">
      <c r="A319" t="s">
        <v>4052</v>
      </c>
      <c r="B319" t="s">
        <v>4053</v>
      </c>
      <c r="C319" t="s">
        <v>4054</v>
      </c>
      <c r="D319" t="s">
        <v>4055</v>
      </c>
      <c r="E319" t="s">
        <v>4056</v>
      </c>
      <c r="F319" t="s">
        <v>697</v>
      </c>
      <c r="G319" t="s">
        <v>50</v>
      </c>
      <c r="H319" t="s">
        <v>234</v>
      </c>
      <c r="I319" t="s">
        <v>1304</v>
      </c>
      <c r="J319" t="s">
        <v>440</v>
      </c>
      <c r="K319" t="s">
        <v>54</v>
      </c>
      <c r="L319" t="s">
        <v>808</v>
      </c>
      <c r="M319" t="s">
        <v>884</v>
      </c>
      <c r="N319" t="s">
        <v>4057</v>
      </c>
      <c r="O319" t="s">
        <v>174</v>
      </c>
      <c r="P319" t="s"/>
      <c r="Q319" t="s"/>
      <c r="R319" t="s"/>
      <c r="S319" t="s">
        <v>4058</v>
      </c>
      <c r="T319" t="s">
        <v>67</v>
      </c>
      <c r="U319" t="s">
        <v>4059</v>
      </c>
      <c r="V319" t="s">
        <v>67</v>
      </c>
      <c r="W319" t="s"/>
      <c r="X319" t="s"/>
      <c r="Y319" t="s"/>
      <c r="Z319" t="s">
        <v>4060</v>
      </c>
      <c r="AA319" t="s">
        <v>84</v>
      </c>
      <c r="AB319" t="s">
        <v>4061</v>
      </c>
      <c r="AC319" t="s">
        <v>4062</v>
      </c>
      <c r="AD319" t="s">
        <v>93</v>
      </c>
      <c r="AE319" t="s">
        <v>44</v>
      </c>
      <c r="AF319" t="s">
        <v>4063</v>
      </c>
      <c r="AG319" t="s">
        <v>44</v>
      </c>
      <c r="AH319" t="s">
        <v>67</v>
      </c>
      <c r="AI319" t="s">
        <v>4064</v>
      </c>
      <c r="AJ319" t="s">
        <v>92</v>
      </c>
      <c r="AK319" t="s">
        <v>66</v>
      </c>
    </row>
    <row r="320" spans="1:38">
      <c r="A320" t="s">
        <v>4065</v>
      </c>
      <c r="B320" t="s">
        <v>4066</v>
      </c>
      <c r="C320" t="s">
        <v>4067</v>
      </c>
      <c r="D320" t="s">
        <v>4068</v>
      </c>
      <c r="E320" t="s">
        <v>4069</v>
      </c>
      <c r="F320" t="s"/>
      <c r="G320" t="s">
        <v>50</v>
      </c>
      <c r="H320" t="s">
        <v>51</v>
      </c>
      <c r="I320" t="s">
        <v>4070</v>
      </c>
      <c r="J320" t="s">
        <v>648</v>
      </c>
      <c r="K320" t="s">
        <v>354</v>
      </c>
      <c r="L320" t="s">
        <v>526</v>
      </c>
      <c r="M320" t="s">
        <v>527</v>
      </c>
      <c r="N320" t="s">
        <v>1074</v>
      </c>
      <c r="O320" t="s">
        <v>79</v>
      </c>
      <c r="P320" t="s">
        <v>4071</v>
      </c>
      <c r="Q320" t="s">
        <v>93</v>
      </c>
      <c r="R320" t="s">
        <v>4072</v>
      </c>
      <c r="S320" t="s"/>
      <c r="T320" t="s"/>
      <c r="U320" t="s"/>
      <c r="V320" t="s"/>
      <c r="W320" t="s"/>
      <c r="X320" t="s"/>
      <c r="Y320" t="s"/>
      <c r="Z320" t="s"/>
      <c r="AA320" t="s"/>
      <c r="AB320" t="s">
        <v>4073</v>
      </c>
      <c r="AC320" t="s">
        <v>4073</v>
      </c>
      <c r="AD320" t="s">
        <v>59</v>
      </c>
      <c r="AE320" t="s">
        <v>107</v>
      </c>
      <c r="AF320" t="s">
        <v>4074</v>
      </c>
      <c r="AG320" t="s">
        <v>4075</v>
      </c>
      <c r="AH320" t="s">
        <v>63</v>
      </c>
      <c r="AI320" t="s">
        <v>4076</v>
      </c>
      <c r="AJ320" t="s">
        <v>92</v>
      </c>
      <c r="AK320" t="s">
        <v>66</v>
      </c>
    </row>
    <row r="321" spans="1:38">
      <c r="A321" t="s">
        <v>4077</v>
      </c>
      <c r="B321" t="s">
        <v>4078</v>
      </c>
      <c r="C321" t="s">
        <v>4079</v>
      </c>
      <c r="D321" t="s">
        <v>4080</v>
      </c>
      <c r="E321" t="s">
        <v>4081</v>
      </c>
      <c r="F321" t="s">
        <v>968</v>
      </c>
      <c r="G321" t="s">
        <v>50</v>
      </c>
      <c r="H321" t="s">
        <v>51</v>
      </c>
      <c r="I321" t="s">
        <v>4082</v>
      </c>
      <c r="J321" t="s">
        <v>4083</v>
      </c>
      <c r="K321" t="s">
        <v>410</v>
      </c>
      <c r="L321" t="s">
        <v>76</v>
      </c>
      <c r="M321" t="s">
        <v>77</v>
      </c>
      <c r="N321" t="s">
        <v>78</v>
      </c>
      <c r="O321" t="s">
        <v>79</v>
      </c>
      <c r="P321" t="s"/>
      <c r="Q321" t="s"/>
      <c r="R321" t="s"/>
      <c r="S321" t="s"/>
      <c r="T321" t="s">
        <v>67</v>
      </c>
      <c r="U321" t="s"/>
      <c r="V321" t="s"/>
      <c r="W321" t="s"/>
      <c r="X321" t="s"/>
      <c r="Y321" t="s"/>
      <c r="Z321" t="s"/>
      <c r="AA321" t="s"/>
      <c r="AB321" t="s">
        <v>4084</v>
      </c>
      <c r="AC321" t="s">
        <v>4084</v>
      </c>
      <c r="AD321" t="s">
        <v>59</v>
      </c>
      <c r="AE321" t="s">
        <v>107</v>
      </c>
      <c r="AF321" t="s">
        <v>4085</v>
      </c>
      <c r="AG321" t="s">
        <v>4086</v>
      </c>
      <c r="AH321" t="s">
        <v>174</v>
      </c>
      <c r="AI321" t="s">
        <v>4087</v>
      </c>
      <c r="AJ321" t="s">
        <v>92</v>
      </c>
      <c r="AK321" t="s">
        <v>66</v>
      </c>
    </row>
    <row r="322" spans="1:38">
      <c r="A322" t="s">
        <v>4088</v>
      </c>
      <c r="B322" t="s">
        <v>4089</v>
      </c>
      <c r="C322" t="s">
        <v>4090</v>
      </c>
      <c r="D322" t="s">
        <v>4091</v>
      </c>
      <c r="E322" t="s">
        <v>4092</v>
      </c>
      <c r="F322" t="s"/>
      <c r="G322" t="s">
        <v>50</v>
      </c>
      <c r="H322" t="s">
        <v>51</v>
      </c>
      <c r="I322" t="s">
        <v>1590</v>
      </c>
      <c r="J322" t="s">
        <v>53</v>
      </c>
      <c r="K322" t="s">
        <v>54</v>
      </c>
      <c r="L322" t="s">
        <v>156</v>
      </c>
      <c r="M322" t="s">
        <v>157</v>
      </c>
      <c r="N322" t="s">
        <v>158</v>
      </c>
      <c r="O322" t="s">
        <v>79</v>
      </c>
      <c r="P322" t="s">
        <v>1521</v>
      </c>
      <c r="Q322" t="s">
        <v>67</v>
      </c>
      <c r="R322" t="s"/>
      <c r="S322" t="s"/>
      <c r="T322" t="s"/>
      <c r="U322" t="s"/>
      <c r="V322" t="s"/>
      <c r="W322" t="s"/>
      <c r="X322" t="s"/>
      <c r="Y322" t="s"/>
      <c r="Z322" t="s"/>
      <c r="AA322" t="s"/>
      <c r="AB322" t="s">
        <v>4093</v>
      </c>
      <c r="AC322" t="s">
        <v>4094</v>
      </c>
      <c r="AD322" t="s">
        <v>59</v>
      </c>
      <c r="AE322" t="s">
        <v>44</v>
      </c>
      <c r="AF322" t="s">
        <v>4095</v>
      </c>
      <c r="AG322" t="s">
        <v>4096</v>
      </c>
      <c r="AH322" t="s">
        <v>86</v>
      </c>
      <c r="AI322" t="s">
        <v>4097</v>
      </c>
      <c r="AJ322" t="s">
        <v>92</v>
      </c>
      <c r="AK322" t="s">
        <v>66</v>
      </c>
    </row>
    <row r="323" spans="1:38">
      <c r="A323" t="s">
        <v>4098</v>
      </c>
      <c r="B323" t="s">
        <v>4099</v>
      </c>
      <c r="C323" t="s">
        <v>4100</v>
      </c>
      <c r="D323" t="s">
        <v>4101</v>
      </c>
      <c r="E323" t="s">
        <v>4102</v>
      </c>
      <c r="F323" t="s">
        <v>1603</v>
      </c>
      <c r="G323" t="s">
        <v>72</v>
      </c>
      <c r="H323" t="s">
        <v>51</v>
      </c>
      <c r="I323" t="s">
        <v>4103</v>
      </c>
      <c r="J323" t="s">
        <v>1216</v>
      </c>
      <c r="K323" t="s">
        <v>54</v>
      </c>
      <c r="L323" t="s">
        <v>355</v>
      </c>
      <c r="M323" t="s">
        <v>985</v>
      </c>
      <c r="N323" t="s">
        <v>986</v>
      </c>
      <c r="O323" t="s">
        <v>241</v>
      </c>
      <c r="P323" t="s">
        <v>4104</v>
      </c>
      <c r="Q323" t="s">
        <v>151</v>
      </c>
      <c r="R323" t="s">
        <v>4105</v>
      </c>
      <c r="S323" t="s">
        <v>4106</v>
      </c>
      <c r="T323" t="s">
        <v>151</v>
      </c>
      <c r="U323" t="s">
        <v>4107</v>
      </c>
      <c r="V323" t="s">
        <v>67</v>
      </c>
      <c r="W323" t="s">
        <v>4108</v>
      </c>
      <c r="X323" t="s"/>
      <c r="Y323" t="s"/>
      <c r="Z323" t="s">
        <v>4109</v>
      </c>
      <c r="AA323" t="s">
        <v>84</v>
      </c>
      <c r="AB323" t="s">
        <v>4110</v>
      </c>
      <c r="AC323" t="s">
        <v>4111</v>
      </c>
      <c r="AD323" t="s">
        <v>93</v>
      </c>
      <c r="AE323" t="s">
        <v>277</v>
      </c>
      <c r="AF323" t="s">
        <v>4112</v>
      </c>
      <c r="AG323" t="s">
        <v>4113</v>
      </c>
      <c r="AH323" t="s">
        <v>44</v>
      </c>
      <c r="AI323" t="s">
        <v>4114</v>
      </c>
      <c r="AJ323" t="s">
        <v>92</v>
      </c>
      <c r="AK323" t="s">
        <v>66</v>
      </c>
    </row>
    <row r="324" spans="1:38">
      <c r="A324" t="s">
        <v>4115</v>
      </c>
      <c r="B324" t="s">
        <v>4116</v>
      </c>
      <c r="C324" t="s">
        <v>4117</v>
      </c>
      <c r="D324" t="s">
        <v>4118</v>
      </c>
      <c r="E324" t="s">
        <v>4119</v>
      </c>
      <c r="F324" t="s"/>
      <c r="G324" t="s">
        <v>50</v>
      </c>
      <c r="H324" t="s">
        <v>51</v>
      </c>
      <c r="I324" t="s"/>
      <c r="J324" t="s"/>
      <c r="K324" t="s"/>
      <c r="L324" t="s">
        <v>1701</v>
      </c>
      <c r="M324" t="s">
        <v>1701</v>
      </c>
      <c r="N324" t="s">
        <v>1702</v>
      </c>
      <c r="O324" t="s"/>
      <c r="P324" t="s"/>
      <c r="Q324" t="s">
        <v>44</v>
      </c>
      <c r="R324" t="s"/>
      <c r="S324" t="s"/>
      <c r="T324" t="s"/>
      <c r="U324" t="s"/>
      <c r="V324" t="s"/>
      <c r="W324" t="s"/>
      <c r="X324" t="s"/>
      <c r="Y324" t="s"/>
      <c r="Z324" t="s"/>
      <c r="AA324" t="s"/>
      <c r="AB324" t="s">
        <v>4120</v>
      </c>
      <c r="AC324" t="s">
        <v>4120</v>
      </c>
      <c r="AD324" t="s">
        <v>124</v>
      </c>
      <c r="AE324" t="s">
        <v>44</v>
      </c>
      <c r="AF324" t="s">
        <v>4121</v>
      </c>
      <c r="AG324" t="s">
        <v>4122</v>
      </c>
      <c r="AH324" t="s">
        <v>151</v>
      </c>
      <c r="AI324" t="s">
        <v>4123</v>
      </c>
      <c r="AJ324" t="s">
        <v>4124</v>
      </c>
      <c r="AK324" t="s">
        <v>66</v>
      </c>
    </row>
    <row r="325" spans="1:38">
      <c r="A325" t="s">
        <v>4125</v>
      </c>
      <c r="B325" t="s">
        <v>4126</v>
      </c>
      <c r="C325" t="s">
        <v>4127</v>
      </c>
      <c r="D325" t="s">
        <v>4128</v>
      </c>
      <c r="E325" t="s">
        <v>4129</v>
      </c>
      <c r="F325" t="s">
        <v>438</v>
      </c>
      <c r="G325" t="s">
        <v>50</v>
      </c>
      <c r="H325" t="s">
        <v>51</v>
      </c>
      <c r="I325" t="s">
        <v>2046</v>
      </c>
      <c r="J325" t="s">
        <v>53</v>
      </c>
      <c r="K325" t="s">
        <v>54</v>
      </c>
      <c r="L325" t="s">
        <v>411</v>
      </c>
      <c r="M325" t="s">
        <v>412</v>
      </c>
      <c r="N325" t="s">
        <v>4130</v>
      </c>
      <c r="O325" t="s">
        <v>241</v>
      </c>
      <c r="P325" t="s">
        <v>1521</v>
      </c>
      <c r="Q325" t="s">
        <v>67</v>
      </c>
      <c r="R325" t="s">
        <v>4131</v>
      </c>
      <c r="S325" t="s"/>
      <c r="T325" t="s"/>
      <c r="U325" t="s"/>
      <c r="V325" t="s"/>
      <c r="W325" t="s"/>
      <c r="X325" t="s"/>
      <c r="Y325" t="s"/>
      <c r="Z325" t="s"/>
      <c r="AA325" t="s"/>
      <c r="AB325" t="s">
        <v>4132</v>
      </c>
      <c r="AC325" t="s">
        <v>4133</v>
      </c>
      <c r="AD325" t="s">
        <v>112</v>
      </c>
      <c r="AE325" t="s">
        <v>60</v>
      </c>
      <c r="AF325" t="s">
        <v>4134</v>
      </c>
      <c r="AG325" t="s">
        <v>4135</v>
      </c>
      <c r="AH325" t="s">
        <v>44</v>
      </c>
      <c r="AI325" t="s">
        <v>4136</v>
      </c>
      <c r="AJ325" t="s">
        <v>92</v>
      </c>
      <c r="AK325" t="s">
        <v>66</v>
      </c>
    </row>
    <row r="326" spans="1:38">
      <c r="A326" t="s">
        <v>4137</v>
      </c>
      <c r="B326" t="s">
        <v>4138</v>
      </c>
      <c r="C326" t="s">
        <v>4139</v>
      </c>
      <c r="D326" t="s">
        <v>4140</v>
      </c>
      <c r="E326" t="s">
        <v>4141</v>
      </c>
      <c r="F326" t="s">
        <v>255</v>
      </c>
      <c r="G326" t="s">
        <v>50</v>
      </c>
      <c r="H326" t="s">
        <v>51</v>
      </c>
      <c r="I326" t="s">
        <v>4142</v>
      </c>
      <c r="J326" t="s"/>
      <c r="K326" t="s">
        <v>569</v>
      </c>
      <c r="L326" t="s">
        <v>238</v>
      </c>
      <c r="M326" t="s">
        <v>660</v>
      </c>
      <c r="N326" t="s">
        <v>2726</v>
      </c>
      <c r="O326" t="s"/>
      <c r="P326" t="s"/>
      <c r="Q326" t="s">
        <v>44</v>
      </c>
      <c r="R326" t="s"/>
      <c r="S326" t="s"/>
      <c r="T326" t="s"/>
      <c r="U326" t="s"/>
      <c r="V326" t="s"/>
      <c r="W326" t="s"/>
      <c r="X326" t="s"/>
      <c r="Y326" t="s"/>
      <c r="Z326" t="s"/>
      <c r="AA326" t="s"/>
      <c r="AB326" t="s">
        <v>4143</v>
      </c>
      <c r="AC326" t="s">
        <v>4143</v>
      </c>
      <c r="AD326" t="s">
        <v>110</v>
      </c>
      <c r="AE326" t="s">
        <v>44</v>
      </c>
      <c r="AF326" t="s">
        <v>4144</v>
      </c>
      <c r="AG326" t="s">
        <v>4145</v>
      </c>
      <c r="AH326" t="s">
        <v>192</v>
      </c>
      <c r="AI326" t="s">
        <v>4146</v>
      </c>
      <c r="AJ326" t="s">
        <v>4147</v>
      </c>
      <c r="AK326" t="s">
        <v>66</v>
      </c>
    </row>
    <row r="327" spans="1:38">
      <c r="A327" t="s">
        <v>4148</v>
      </c>
      <c r="B327" t="s">
        <v>4149</v>
      </c>
      <c r="C327" t="s">
        <v>4150</v>
      </c>
      <c r="D327" t="s">
        <v>4151</v>
      </c>
      <c r="E327" t="s">
        <v>4152</v>
      </c>
      <c r="F327" t="s">
        <v>1154</v>
      </c>
      <c r="G327" t="s">
        <v>72</v>
      </c>
      <c r="H327" t="s">
        <v>51</v>
      </c>
      <c r="I327" t="s">
        <v>4153</v>
      </c>
      <c r="J327" t="s">
        <v>353</v>
      </c>
      <c r="K327" t="s">
        <v>354</v>
      </c>
      <c r="L327" t="s">
        <v>189</v>
      </c>
      <c r="M327" t="s">
        <v>190</v>
      </c>
      <c r="N327" t="s">
        <v>191</v>
      </c>
      <c r="O327" t="s">
        <v>192</v>
      </c>
      <c r="P327" t="s">
        <v>4154</v>
      </c>
      <c r="Q327" t="s">
        <v>112</v>
      </c>
      <c r="R327" t="s">
        <v>4155</v>
      </c>
      <c r="S327" t="s"/>
      <c r="T327" t="s"/>
      <c r="U327" t="s"/>
      <c r="V327" t="s"/>
      <c r="W327" t="s">
        <v>4156</v>
      </c>
      <c r="X327" t="s"/>
      <c r="Y327" t="s"/>
      <c r="Z327" t="s"/>
      <c r="AA327" t="s"/>
      <c r="AB327" t="s">
        <v>4157</v>
      </c>
      <c r="AC327" t="s">
        <v>4157</v>
      </c>
      <c r="AD327" t="s">
        <v>86</v>
      </c>
      <c r="AE327" t="s">
        <v>44</v>
      </c>
      <c r="AF327" t="s">
        <v>4158</v>
      </c>
      <c r="AG327" t="s">
        <v>4159</v>
      </c>
      <c r="AH327" t="s">
        <v>142</v>
      </c>
      <c r="AI327" t="s">
        <v>4160</v>
      </c>
      <c r="AJ327" t="s">
        <v>92</v>
      </c>
      <c r="AK327" t="s">
        <v>66</v>
      </c>
    </row>
    <row r="328" spans="1:38">
      <c r="A328" t="s">
        <v>4161</v>
      </c>
      <c r="B328" t="s">
        <v>4162</v>
      </c>
      <c r="C328" t="s">
        <v>4163</v>
      </c>
      <c r="D328" t="s">
        <v>4164</v>
      </c>
      <c r="E328" t="s">
        <v>4165</v>
      </c>
      <c r="F328" t="s">
        <v>396</v>
      </c>
      <c r="G328" t="s">
        <v>72</v>
      </c>
      <c r="H328" t="s">
        <v>51</v>
      </c>
      <c r="I328" t="s">
        <v>4166</v>
      </c>
      <c r="J328" t="s">
        <v>4167</v>
      </c>
      <c r="K328" t="s">
        <v>2476</v>
      </c>
      <c r="L328" t="s">
        <v>272</v>
      </c>
      <c r="M328" t="s">
        <v>1237</v>
      </c>
      <c r="N328" t="s">
        <v>1238</v>
      </c>
      <c r="O328" t="s">
        <v>86</v>
      </c>
      <c r="P328" t="s"/>
      <c r="Q328" t="s"/>
      <c r="R328" t="s"/>
      <c r="S328" t="s"/>
      <c r="T328" t="s"/>
      <c r="U328" t="s"/>
      <c r="V328" t="s">
        <v>67</v>
      </c>
      <c r="W328" t="s">
        <v>4168</v>
      </c>
      <c r="X328" t="s"/>
      <c r="Y328" t="s"/>
      <c r="Z328" t="s"/>
      <c r="AA328" t="s">
        <v>84</v>
      </c>
      <c r="AB328" t="s">
        <v>4169</v>
      </c>
      <c r="AC328" t="s">
        <v>4169</v>
      </c>
      <c r="AD328" t="s">
        <v>124</v>
      </c>
      <c r="AE328" t="s">
        <v>4170</v>
      </c>
      <c r="AF328" t="s">
        <v>4171</v>
      </c>
      <c r="AG328" t="s">
        <v>4172</v>
      </c>
      <c r="AH328" t="s">
        <v>112</v>
      </c>
      <c r="AI328" t="s">
        <v>4173</v>
      </c>
      <c r="AJ328" t="s">
        <v>92</v>
      </c>
      <c r="AK328" t="s">
        <v>66</v>
      </c>
    </row>
    <row r="329" spans="1:38">
      <c r="A329" t="s">
        <v>4174</v>
      </c>
      <c r="B329" t="s">
        <v>4175</v>
      </c>
      <c r="C329" t="s">
        <v>4176</v>
      </c>
      <c r="D329" t="s">
        <v>4177</v>
      </c>
      <c r="E329" t="s">
        <v>4178</v>
      </c>
      <c r="F329" t="s">
        <v>1603</v>
      </c>
      <c r="G329" t="s">
        <v>50</v>
      </c>
      <c r="H329" t="s">
        <v>51</v>
      </c>
      <c r="I329" t="s">
        <v>4179</v>
      </c>
      <c r="J329" t="s">
        <v>53</v>
      </c>
      <c r="K329" t="s">
        <v>54</v>
      </c>
      <c r="L329" t="s">
        <v>470</v>
      </c>
      <c r="M329" t="s">
        <v>471</v>
      </c>
      <c r="N329" t="s">
        <v>472</v>
      </c>
      <c r="O329" t="s">
        <v>241</v>
      </c>
      <c r="P329" t="s"/>
      <c r="Q329" t="s"/>
      <c r="R329" t="s"/>
      <c r="S329" t="s"/>
      <c r="T329" t="s">
        <v>67</v>
      </c>
      <c r="U329" t="s"/>
      <c r="V329" t="s"/>
      <c r="W329" t="s"/>
      <c r="X329" t="s"/>
      <c r="Y329" t="s"/>
      <c r="Z329" t="s"/>
      <c r="AA329" t="s"/>
      <c r="AB329" t="s">
        <v>4180</v>
      </c>
      <c r="AC329" t="s">
        <v>4180</v>
      </c>
      <c r="AD329" t="s">
        <v>124</v>
      </c>
      <c r="AE329" t="s">
        <v>297</v>
      </c>
      <c r="AF329" t="s">
        <v>4181</v>
      </c>
      <c r="AG329" t="s">
        <v>4182</v>
      </c>
      <c r="AH329" t="s">
        <v>142</v>
      </c>
      <c r="AI329" t="s">
        <v>4183</v>
      </c>
      <c r="AJ329" t="s">
        <v>92</v>
      </c>
      <c r="AK329" t="s">
        <v>66</v>
      </c>
    </row>
    <row r="330" spans="1:38">
      <c r="A330" t="s">
        <v>4184</v>
      </c>
      <c r="B330" t="s">
        <v>4185</v>
      </c>
      <c r="C330" t="s">
        <v>4186</v>
      </c>
      <c r="D330" t="s">
        <v>4187</v>
      </c>
      <c r="E330" t="s">
        <v>4188</v>
      </c>
      <c r="F330" t="s">
        <v>968</v>
      </c>
      <c r="G330" t="s">
        <v>50</v>
      </c>
      <c r="H330" t="s">
        <v>51</v>
      </c>
      <c r="I330" t="s">
        <v>4189</v>
      </c>
      <c r="J330" t="s">
        <v>4190</v>
      </c>
      <c r="K330" t="s">
        <v>54</v>
      </c>
      <c r="L330" t="s">
        <v>322</v>
      </c>
      <c r="M330" t="s">
        <v>1251</v>
      </c>
      <c r="N330" t="s">
        <v>1461</v>
      </c>
      <c r="O330" t="s">
        <v>142</v>
      </c>
      <c r="P330" t="s"/>
      <c r="Q330" t="s"/>
      <c r="R330" t="s"/>
      <c r="S330" t="s"/>
      <c r="T330" t="s"/>
      <c r="U330" t="s"/>
      <c r="V330" t="s"/>
      <c r="W330" t="s"/>
      <c r="X330" t="s"/>
      <c r="Y330" t="s"/>
      <c r="Z330" t="s"/>
      <c r="AA330" t="s"/>
      <c r="AB330" t="s">
        <v>4191</v>
      </c>
      <c r="AC330" t="s">
        <v>4192</v>
      </c>
      <c r="AD330" t="s">
        <v>110</v>
      </c>
      <c r="AE330" t="s">
        <v>44</v>
      </c>
      <c r="AF330" t="s">
        <v>4193</v>
      </c>
      <c r="AG330" t="s">
        <v>4194</v>
      </c>
      <c r="AH330" t="s">
        <v>63</v>
      </c>
      <c r="AI330" t="s">
        <v>4195</v>
      </c>
      <c r="AJ330" t="s">
        <v>92</v>
      </c>
      <c r="AK330" t="s">
        <v>66</v>
      </c>
    </row>
    <row r="331" spans="1:38">
      <c r="A331" t="s">
        <v>4196</v>
      </c>
      <c r="B331" t="s">
        <v>4197</v>
      </c>
      <c r="C331" t="s">
        <v>4198</v>
      </c>
      <c r="D331" t="s"/>
      <c r="E331" t="s">
        <v>4199</v>
      </c>
      <c r="F331" t="s"/>
      <c r="G331" t="s">
        <v>50</v>
      </c>
      <c r="H331" t="s">
        <v>51</v>
      </c>
      <c r="I331" t="s"/>
      <c r="J331" t="s"/>
      <c r="K331" t="s"/>
      <c r="L331" t="s">
        <v>272</v>
      </c>
      <c r="M331" t="s">
        <v>273</v>
      </c>
      <c r="N331" t="s">
        <v>728</v>
      </c>
      <c r="O331" t="s"/>
      <c r="P331" t="s"/>
      <c r="Q331" t="s">
        <v>67</v>
      </c>
      <c r="R331" t="s">
        <v>4200</v>
      </c>
      <c r="S331" t="s"/>
      <c r="T331" t="s"/>
      <c r="U331" t="s"/>
      <c r="V331" t="s"/>
      <c r="W331" t="s"/>
      <c r="X331" t="s"/>
      <c r="Y331" t="s"/>
      <c r="Z331" t="s"/>
      <c r="AA331" t="s"/>
      <c r="AB331" t="s">
        <v>4201</v>
      </c>
      <c r="AC331" t="s">
        <v>4201</v>
      </c>
      <c r="AD331" t="s">
        <v>93</v>
      </c>
      <c r="AE331" t="s">
        <v>277</v>
      </c>
      <c r="AF331" t="s">
        <v>4202</v>
      </c>
      <c r="AG331" t="s">
        <v>4203</v>
      </c>
      <c r="AH331" t="s">
        <v>44</v>
      </c>
      <c r="AI331" t="s">
        <v>4204</v>
      </c>
      <c r="AJ331" t="s">
        <v>4205</v>
      </c>
      <c r="AK331" t="s">
        <v>66</v>
      </c>
    </row>
    <row r="332" spans="1:38">
      <c r="A332" t="s">
        <v>4206</v>
      </c>
      <c r="B332" t="s">
        <v>4207</v>
      </c>
      <c r="C332" t="s">
        <v>4208</v>
      </c>
      <c r="D332" t="s">
        <v>4209</v>
      </c>
      <c r="E332" t="s">
        <v>4210</v>
      </c>
      <c r="F332" t="s">
        <v>117</v>
      </c>
      <c r="G332" t="s">
        <v>50</v>
      </c>
      <c r="H332" t="s">
        <v>51</v>
      </c>
      <c r="I332" t="s">
        <v>235</v>
      </c>
      <c r="J332" t="s"/>
      <c r="K332" t="s">
        <v>237</v>
      </c>
      <c r="L332" t="s">
        <v>843</v>
      </c>
      <c r="M332" t="s">
        <v>844</v>
      </c>
      <c r="N332" t="s">
        <v>4211</v>
      </c>
      <c r="O332" t="s"/>
      <c r="P332" t="s"/>
      <c r="Q332" t="s">
        <v>44</v>
      </c>
      <c r="R332" t="s"/>
      <c r="S332" t="s"/>
      <c r="T332" t="s"/>
      <c r="U332" t="s"/>
      <c r="V332" t="s"/>
      <c r="W332" t="s"/>
      <c r="X332" t="s"/>
      <c r="Y332" t="s"/>
      <c r="Z332" t="s"/>
      <c r="AA332" t="s"/>
      <c r="AB332" t="s">
        <v>4212</v>
      </c>
      <c r="AC332" t="s">
        <v>4213</v>
      </c>
      <c r="AD332" t="s">
        <v>142</v>
      </c>
      <c r="AE332" t="s">
        <v>1705</v>
      </c>
      <c r="AF332" t="s">
        <v>4214</v>
      </c>
      <c r="AG332" t="s">
        <v>4215</v>
      </c>
      <c r="AH332" t="s">
        <v>419</v>
      </c>
      <c r="AI332" t="s">
        <v>4216</v>
      </c>
      <c r="AJ332" t="s">
        <v>4217</v>
      </c>
      <c r="AK332" t="s">
        <v>66</v>
      </c>
    </row>
    <row r="333" spans="1:38">
      <c r="A333" t="s">
        <v>4218</v>
      </c>
      <c r="B333" t="s">
        <v>4219</v>
      </c>
      <c r="C333" t="s">
        <v>4220</v>
      </c>
      <c r="D333" t="s">
        <v>4221</v>
      </c>
      <c r="E333" t="s">
        <v>4222</v>
      </c>
      <c r="F333" t="s"/>
      <c r="G333" t="s">
        <v>50</v>
      </c>
      <c r="H333" t="s">
        <v>51</v>
      </c>
      <c r="I333" t="s">
        <v>4223</v>
      </c>
      <c r="J333" t="s">
        <v>842</v>
      </c>
      <c r="K333" t="s">
        <v>54</v>
      </c>
      <c r="L333" t="s">
        <v>322</v>
      </c>
      <c r="M333" t="s">
        <v>486</v>
      </c>
      <c r="N333" t="s">
        <v>4224</v>
      </c>
      <c r="O333" t="s">
        <v>301</v>
      </c>
      <c r="P333" t="s"/>
      <c r="Q333" t="s"/>
      <c r="R333" t="s"/>
      <c r="S333" t="s"/>
      <c r="T333" t="s"/>
      <c r="U333" t="s"/>
      <c r="V333" t="s"/>
      <c r="W333" t="s"/>
      <c r="X333" t="s"/>
      <c r="Y333" t="s"/>
      <c r="Z333" t="s"/>
      <c r="AA333" t="s"/>
      <c r="AB333" t="s">
        <v>4225</v>
      </c>
      <c r="AC333" t="s">
        <v>4225</v>
      </c>
      <c r="AD333" t="s">
        <v>112</v>
      </c>
      <c r="AE333" t="s">
        <v>60</v>
      </c>
      <c r="AF333" t="s">
        <v>4226</v>
      </c>
      <c r="AG333" t="s">
        <v>4227</v>
      </c>
      <c r="AH333" t="s">
        <v>67</v>
      </c>
      <c r="AI333" t="s">
        <v>4228</v>
      </c>
      <c r="AJ333" t="s">
        <v>92</v>
      </c>
      <c r="AK333" t="s">
        <v>66</v>
      </c>
    </row>
    <row r="334" spans="1:38">
      <c r="A334" t="s">
        <v>4229</v>
      </c>
      <c r="B334" t="s">
        <v>4230</v>
      </c>
      <c r="C334" t="s">
        <v>4231</v>
      </c>
      <c r="D334" t="s">
        <v>4232</v>
      </c>
      <c r="E334" t="s">
        <v>4233</v>
      </c>
      <c r="F334" t="s">
        <v>306</v>
      </c>
      <c r="G334" t="s">
        <v>50</v>
      </c>
      <c r="H334" t="s">
        <v>51</v>
      </c>
      <c r="I334" t="s">
        <v>3842</v>
      </c>
      <c r="J334" t="s">
        <v>53</v>
      </c>
      <c r="K334" t="s">
        <v>54</v>
      </c>
      <c r="L334" t="s">
        <v>971</v>
      </c>
      <c r="M334" t="s">
        <v>972</v>
      </c>
      <c r="N334" t="s">
        <v>973</v>
      </c>
      <c r="O334" t="s">
        <v>86</v>
      </c>
      <c r="P334" t="s"/>
      <c r="Q334" t="s"/>
      <c r="R334" t="s"/>
      <c r="S334" t="s"/>
      <c r="T334" t="s">
        <v>110</v>
      </c>
      <c r="U334" t="s"/>
      <c r="V334" t="s"/>
      <c r="W334" t="s"/>
      <c r="X334" t="s"/>
      <c r="Y334" t="s"/>
      <c r="Z334" t="s"/>
      <c r="AA334" t="s"/>
      <c r="AB334" t="s">
        <v>4234</v>
      </c>
      <c r="AC334" t="s">
        <v>4235</v>
      </c>
      <c r="AD334" t="s">
        <v>93</v>
      </c>
      <c r="AE334" t="s">
        <v>277</v>
      </c>
      <c r="AF334" t="s">
        <v>4236</v>
      </c>
      <c r="AG334" t="s">
        <v>3022</v>
      </c>
      <c r="AH334" t="s">
        <v>44</v>
      </c>
      <c r="AI334" t="s">
        <v>4237</v>
      </c>
      <c r="AJ334" t="s">
        <v>92</v>
      </c>
      <c r="AK334" t="s">
        <v>66</v>
      </c>
    </row>
    <row r="335" spans="1:38">
      <c r="A335" t="s">
        <v>4238</v>
      </c>
      <c r="B335" t="s">
        <v>4239</v>
      </c>
      <c r="C335" t="s">
        <v>4240</v>
      </c>
      <c r="D335" t="s">
        <v>4241</v>
      </c>
      <c r="E335" t="s">
        <v>4242</v>
      </c>
      <c r="F335" t="s">
        <v>49</v>
      </c>
      <c r="G335" t="s">
        <v>50</v>
      </c>
      <c r="H335" t="s">
        <v>51</v>
      </c>
      <c r="I335" t="s"/>
      <c r="J335" t="s"/>
      <c r="K335" t="s"/>
      <c r="L335" t="s">
        <v>204</v>
      </c>
      <c r="M335" t="s">
        <v>205</v>
      </c>
      <c r="N335" t="s">
        <v>570</v>
      </c>
      <c r="O335" t="s"/>
      <c r="P335" t="s"/>
      <c r="Q335" t="s">
        <v>44</v>
      </c>
      <c r="R335" t="s"/>
      <c r="S335" t="s"/>
      <c r="T335" t="s"/>
      <c r="U335" t="s"/>
      <c r="V335" t="s"/>
      <c r="W335" t="s"/>
      <c r="X335" t="s"/>
      <c r="Y335" t="s"/>
      <c r="Z335" t="s"/>
      <c r="AA335" t="s"/>
      <c r="AB335" t="s">
        <v>4243</v>
      </c>
      <c r="AC335" t="s">
        <v>4243</v>
      </c>
      <c r="AD335" t="s">
        <v>93</v>
      </c>
      <c r="AE335" t="s">
        <v>277</v>
      </c>
      <c r="AF335" t="s">
        <v>4244</v>
      </c>
      <c r="AG335" t="s">
        <v>4245</v>
      </c>
      <c r="AH335" t="s">
        <v>44</v>
      </c>
      <c r="AI335" t="s">
        <v>4246</v>
      </c>
      <c r="AJ335" t="s">
        <v>4247</v>
      </c>
      <c r="AK335" t="s">
        <v>66</v>
      </c>
    </row>
    <row r="336" spans="1:38">
      <c r="A336" t="s">
        <v>1196</v>
      </c>
      <c r="B336" t="s">
        <v>4248</v>
      </c>
      <c r="C336" t="s">
        <v>4249</v>
      </c>
      <c r="D336" t="s">
        <v>4250</v>
      </c>
      <c r="E336" t="s">
        <v>4251</v>
      </c>
      <c r="F336" t="s">
        <v>4252</v>
      </c>
      <c r="G336" t="s">
        <v>50</v>
      </c>
      <c r="H336" t="s">
        <v>234</v>
      </c>
      <c r="I336" t="s">
        <v>4253</v>
      </c>
      <c r="J336" t="s">
        <v>4254</v>
      </c>
      <c r="K336" t="s">
        <v>4255</v>
      </c>
      <c r="L336" t="s">
        <v>322</v>
      </c>
      <c r="M336" t="s">
        <v>1251</v>
      </c>
      <c r="N336" t="s">
        <v>1461</v>
      </c>
      <c r="O336" t="s">
        <v>174</v>
      </c>
      <c r="P336" t="s"/>
      <c r="Q336" t="s"/>
      <c r="R336" t="s"/>
      <c r="S336" t="s">
        <v>4256</v>
      </c>
      <c r="T336" t="s">
        <v>93</v>
      </c>
      <c r="U336" t="s"/>
      <c r="V336" t="s"/>
      <c r="W336" t="s"/>
      <c r="X336" t="s"/>
      <c r="Y336" t="s"/>
      <c r="Z336" t="s">
        <v>4257</v>
      </c>
      <c r="AA336" t="s"/>
      <c r="AB336" t="s">
        <v>4258</v>
      </c>
      <c r="AC336" t="s">
        <v>4259</v>
      </c>
      <c r="AD336" t="s">
        <v>110</v>
      </c>
      <c r="AE336" t="s">
        <v>515</v>
      </c>
      <c r="AF336" t="s">
        <v>4260</v>
      </c>
      <c r="AG336" t="s">
        <v>4261</v>
      </c>
      <c r="AH336" t="s">
        <v>110</v>
      </c>
      <c r="AI336" t="s">
        <v>4262</v>
      </c>
      <c r="AJ336" t="s">
        <v>92</v>
      </c>
      <c r="AK336" t="s">
        <v>1849</v>
      </c>
    </row>
    <row r="337" spans="1:38">
      <c r="A337" t="s">
        <v>4263</v>
      </c>
      <c r="B337" t="s">
        <v>4264</v>
      </c>
      <c r="C337" t="s">
        <v>4265</v>
      </c>
      <c r="D337" t="s">
        <v>4266</v>
      </c>
      <c r="E337" t="s">
        <v>4267</v>
      </c>
      <c r="F337" t="s">
        <v>4268</v>
      </c>
      <c r="G337" t="s">
        <v>50</v>
      </c>
      <c r="H337" t="s">
        <v>51</v>
      </c>
      <c r="I337" t="s">
        <v>4269</v>
      </c>
      <c r="J337" t="s">
        <v>53</v>
      </c>
      <c r="K337" t="s">
        <v>54</v>
      </c>
      <c r="L337" t="s">
        <v>454</v>
      </c>
      <c r="M337" t="s">
        <v>454</v>
      </c>
      <c r="N337" t="s">
        <v>556</v>
      </c>
      <c r="O337" t="s">
        <v>301</v>
      </c>
      <c r="P337" t="s"/>
      <c r="Q337" t="s"/>
      <c r="R337" t="s"/>
      <c r="S337" t="s"/>
      <c r="T337" t="s"/>
      <c r="U337" t="s"/>
      <c r="V337" t="s"/>
      <c r="W337" t="s"/>
      <c r="X337" t="s"/>
      <c r="Y337" t="s"/>
      <c r="Z337" t="s"/>
      <c r="AA337" t="s"/>
      <c r="AB337" t="s">
        <v>4270</v>
      </c>
      <c r="AC337" t="s">
        <v>4270</v>
      </c>
      <c r="AD337" t="s">
        <v>301</v>
      </c>
      <c r="AE337" t="s">
        <v>44</v>
      </c>
      <c r="AF337" t="s">
        <v>4271</v>
      </c>
      <c r="AG337" t="s">
        <v>4272</v>
      </c>
      <c r="AH337" t="s">
        <v>103</v>
      </c>
      <c r="AI337" t="s">
        <v>4273</v>
      </c>
      <c r="AJ337" t="s">
        <v>92</v>
      </c>
      <c r="AK337" t="s">
        <v>66</v>
      </c>
    </row>
    <row r="338" spans="1:38">
      <c r="A338" t="s">
        <v>4274</v>
      </c>
      <c r="B338" t="s">
        <v>4275</v>
      </c>
      <c r="C338" t="s">
        <v>4276</v>
      </c>
      <c r="D338" t="s">
        <v>4277</v>
      </c>
      <c r="E338" t="s">
        <v>4278</v>
      </c>
      <c r="F338" t="s">
        <v>71</v>
      </c>
      <c r="G338" t="s">
        <v>72</v>
      </c>
      <c r="H338" t="s">
        <v>51</v>
      </c>
      <c r="I338" t="s">
        <v>4279</v>
      </c>
      <c r="J338" t="s">
        <v>1579</v>
      </c>
      <c r="K338" t="s">
        <v>138</v>
      </c>
      <c r="L338" t="s">
        <v>322</v>
      </c>
      <c r="M338" t="s">
        <v>323</v>
      </c>
      <c r="N338" t="s">
        <v>1088</v>
      </c>
      <c r="O338" t="s">
        <v>79</v>
      </c>
      <c r="P338" t="s"/>
      <c r="Q338" t="s"/>
      <c r="R338" t="s"/>
      <c r="S338" t="s"/>
      <c r="T338" t="s"/>
      <c r="U338" t="s"/>
      <c r="V338" t="s">
        <v>67</v>
      </c>
      <c r="W338" t="s">
        <v>4280</v>
      </c>
      <c r="X338" t="s"/>
      <c r="Y338" t="s"/>
      <c r="Z338" t="s"/>
      <c r="AA338" t="s">
        <v>84</v>
      </c>
      <c r="AB338" t="s">
        <v>4281</v>
      </c>
      <c r="AC338" t="s">
        <v>4282</v>
      </c>
      <c r="AD338" t="s">
        <v>63</v>
      </c>
      <c r="AE338" t="s">
        <v>387</v>
      </c>
      <c r="AF338" t="s">
        <v>4283</v>
      </c>
      <c r="AG338" t="s">
        <v>4284</v>
      </c>
      <c r="AH338" t="s">
        <v>93</v>
      </c>
      <c r="AI338" t="s">
        <v>4285</v>
      </c>
      <c r="AJ338" t="s">
        <v>92</v>
      </c>
      <c r="AK338" t="s">
        <v>66</v>
      </c>
    </row>
    <row r="339" spans="1:38">
      <c r="A339" t="s">
        <v>4286</v>
      </c>
      <c r="B339" t="s">
        <v>4287</v>
      </c>
      <c r="C339" t="s">
        <v>4288</v>
      </c>
      <c r="D339" t="s">
        <v>4289</v>
      </c>
      <c r="E339" t="s">
        <v>4290</v>
      </c>
      <c r="F339" t="s">
        <v>292</v>
      </c>
      <c r="G339" t="s">
        <v>50</v>
      </c>
      <c r="H339" t="s">
        <v>51</v>
      </c>
      <c r="I339" t="s">
        <v>4291</v>
      </c>
      <c r="J339" t="s">
        <v>53</v>
      </c>
      <c r="K339" t="s">
        <v>54</v>
      </c>
      <c r="L339" t="s">
        <v>843</v>
      </c>
      <c r="M339" t="s">
        <v>844</v>
      </c>
      <c r="N339" t="s">
        <v>2411</v>
      </c>
      <c r="O339" t="s">
        <v>79</v>
      </c>
      <c r="P339" t="s">
        <v>4292</v>
      </c>
      <c r="Q339" t="s">
        <v>93</v>
      </c>
      <c r="R339" t="s">
        <v>4293</v>
      </c>
      <c r="S339" t="s"/>
      <c r="T339" t="s">
        <v>67</v>
      </c>
      <c r="U339" t="s"/>
      <c r="V339" t="s"/>
      <c r="W339" t="s"/>
      <c r="X339" t="s"/>
      <c r="Y339" t="s"/>
      <c r="Z339" t="s"/>
      <c r="AA339" t="s"/>
      <c r="AB339" t="s">
        <v>4294</v>
      </c>
      <c r="AC339" t="s">
        <v>4295</v>
      </c>
      <c r="AD339" t="s">
        <v>110</v>
      </c>
      <c r="AE339" t="s">
        <v>1254</v>
      </c>
      <c r="AF339" t="s">
        <v>4296</v>
      </c>
      <c r="AG339" t="s">
        <v>161</v>
      </c>
      <c r="AH339" t="s">
        <v>63</v>
      </c>
      <c r="AI339" t="s">
        <v>4297</v>
      </c>
      <c r="AJ339" t="s">
        <v>92</v>
      </c>
      <c r="AK339" t="s">
        <v>66</v>
      </c>
    </row>
    <row r="340" spans="1:38">
      <c r="A340" t="s">
        <v>4298</v>
      </c>
      <c r="B340" t="s">
        <v>4299</v>
      </c>
      <c r="C340" t="s">
        <v>4300</v>
      </c>
      <c r="D340" t="s">
        <v>4301</v>
      </c>
      <c r="E340" t="s">
        <v>4302</v>
      </c>
      <c r="F340" t="s"/>
      <c r="G340" t="s">
        <v>50</v>
      </c>
      <c r="H340" t="s">
        <v>51</v>
      </c>
      <c r="I340" t="s"/>
      <c r="J340" t="s"/>
      <c r="K340" t="s"/>
      <c r="L340" t="s">
        <v>55</v>
      </c>
      <c r="M340" t="s">
        <v>56</v>
      </c>
      <c r="N340" t="s">
        <v>2674</v>
      </c>
      <c r="O340" t="s"/>
      <c r="P340" t="s"/>
      <c r="Q340" t="s">
        <v>44</v>
      </c>
      <c r="R340" t="s"/>
      <c r="S340" t="s"/>
      <c r="T340" t="s"/>
      <c r="U340" t="s"/>
      <c r="V340" t="s"/>
      <c r="W340" t="s"/>
      <c r="X340" t="s"/>
      <c r="Y340" t="s"/>
      <c r="Z340" t="s"/>
      <c r="AA340" t="s"/>
      <c r="AB340" t="s">
        <v>4303</v>
      </c>
      <c r="AC340" t="s">
        <v>4303</v>
      </c>
      <c r="AD340" t="s">
        <v>112</v>
      </c>
      <c r="AE340" t="s">
        <v>904</v>
      </c>
      <c r="AF340" t="s">
        <v>4304</v>
      </c>
      <c r="AG340" t="s">
        <v>4305</v>
      </c>
      <c r="AH340" t="s">
        <v>44</v>
      </c>
      <c r="AI340" t="s">
        <v>4306</v>
      </c>
      <c r="AJ340" t="s">
        <v>4307</v>
      </c>
      <c r="AK340" t="s">
        <v>66</v>
      </c>
    </row>
    <row r="341" spans="1:38">
      <c r="A341" t="s">
        <v>4308</v>
      </c>
      <c r="B341" t="s">
        <v>4309</v>
      </c>
      <c r="C341" t="s">
        <v>4310</v>
      </c>
      <c r="D341" t="s">
        <v>4311</v>
      </c>
      <c r="E341" t="s">
        <v>4312</v>
      </c>
      <c r="F341" t="s"/>
      <c r="G341" t="s">
        <v>50</v>
      </c>
      <c r="H341" t="s">
        <v>51</v>
      </c>
      <c r="I341" t="s">
        <v>269</v>
      </c>
      <c r="J341" t="s"/>
      <c r="K341" t="s">
        <v>271</v>
      </c>
      <c r="L341" t="s">
        <v>120</v>
      </c>
      <c r="M341" t="s">
        <v>121</v>
      </c>
      <c r="N341" t="s">
        <v>899</v>
      </c>
      <c r="O341" t="s"/>
      <c r="P341" t="s"/>
      <c r="Q341" t="s">
        <v>44</v>
      </c>
      <c r="R341" t="s"/>
      <c r="S341" t="s"/>
      <c r="T341" t="s"/>
      <c r="U341" t="s"/>
      <c r="V341" t="s"/>
      <c r="W341" t="s"/>
      <c r="X341" t="s"/>
      <c r="Y341" t="s"/>
      <c r="Z341" t="s"/>
      <c r="AA341" t="s"/>
      <c r="AB341" t="s">
        <v>4313</v>
      </c>
      <c r="AC341" t="s">
        <v>4313</v>
      </c>
      <c r="AD341" t="s">
        <v>93</v>
      </c>
      <c r="AE341" t="s">
        <v>44</v>
      </c>
      <c r="AF341" t="s">
        <v>4314</v>
      </c>
      <c r="AG341" t="s">
        <v>4315</v>
      </c>
      <c r="AH341" t="s">
        <v>44</v>
      </c>
      <c r="AI341" t="s">
        <v>4316</v>
      </c>
      <c r="AJ341" t="s">
        <v>4317</v>
      </c>
      <c r="AK341" t="s">
        <v>66</v>
      </c>
    </row>
    <row r="342" spans="1:38">
      <c r="A342" t="s">
        <v>4318</v>
      </c>
      <c r="B342" t="s">
        <v>4319</v>
      </c>
      <c r="C342" t="s">
        <v>4320</v>
      </c>
      <c r="D342" t="s">
        <v>4321</v>
      </c>
      <c r="E342" t="s">
        <v>4322</v>
      </c>
      <c r="F342" t="s">
        <v>1970</v>
      </c>
      <c r="G342" t="s">
        <v>50</v>
      </c>
      <c r="H342" t="s">
        <v>51</v>
      </c>
      <c r="I342" t="s">
        <v>3450</v>
      </c>
      <c r="J342" t="s">
        <v>1715</v>
      </c>
      <c r="K342" t="s">
        <v>54</v>
      </c>
      <c r="L342" t="s">
        <v>355</v>
      </c>
      <c r="M342" t="s">
        <v>356</v>
      </c>
      <c r="N342" t="s">
        <v>4323</v>
      </c>
      <c r="O342" t="s">
        <v>301</v>
      </c>
      <c r="P342" t="s"/>
      <c r="Q342" t="s"/>
      <c r="R342" t="s"/>
      <c r="S342" t="s"/>
      <c r="T342" t="s"/>
      <c r="U342" t="s"/>
      <c r="V342" t="s">
        <v>67</v>
      </c>
      <c r="W342" t="s"/>
      <c r="X342" t="s"/>
      <c r="Y342" t="s"/>
      <c r="Z342" t="s"/>
      <c r="AA342" t="s">
        <v>84</v>
      </c>
      <c r="AB342" t="s">
        <v>4324</v>
      </c>
      <c r="AC342" t="s">
        <v>4325</v>
      </c>
      <c r="AD342" t="s">
        <v>93</v>
      </c>
      <c r="AE342" t="s">
        <v>277</v>
      </c>
      <c r="AF342" t="s">
        <v>4326</v>
      </c>
      <c r="AG342" t="s">
        <v>4327</v>
      </c>
      <c r="AH342" t="s">
        <v>44</v>
      </c>
      <c r="AI342" t="s">
        <v>4328</v>
      </c>
      <c r="AJ342" t="s">
        <v>92</v>
      </c>
      <c r="AK342" t="s">
        <v>66</v>
      </c>
    </row>
    <row r="343" spans="1:38">
      <c r="A343" t="s">
        <v>4329</v>
      </c>
      <c r="B343" t="s">
        <v>4330</v>
      </c>
      <c r="C343" t="s">
        <v>4331</v>
      </c>
      <c r="D343" t="s">
        <v>4332</v>
      </c>
      <c r="E343" t="s">
        <v>4333</v>
      </c>
      <c r="F343" t="s">
        <v>134</v>
      </c>
      <c r="G343" t="s">
        <v>50</v>
      </c>
      <c r="H343" t="s">
        <v>51</v>
      </c>
      <c r="I343" t="s">
        <v>4334</v>
      </c>
      <c r="J343" t="s">
        <v>4335</v>
      </c>
      <c r="K343" t="s">
        <v>569</v>
      </c>
      <c r="L343" t="s">
        <v>139</v>
      </c>
      <c r="M343" t="s">
        <v>140</v>
      </c>
      <c r="N343" t="s">
        <v>4045</v>
      </c>
      <c r="O343" t="s">
        <v>79</v>
      </c>
      <c r="P343" t="s">
        <v>4336</v>
      </c>
      <c r="Q343" t="s">
        <v>67</v>
      </c>
      <c r="R343" t="s">
        <v>4337</v>
      </c>
      <c r="S343" t="s"/>
      <c r="T343" t="s"/>
      <c r="U343" t="s"/>
      <c r="V343" t="s"/>
      <c r="W343" t="s"/>
      <c r="X343" t="s"/>
      <c r="Y343" t="s"/>
      <c r="Z343" t="s"/>
      <c r="AA343" t="s"/>
      <c r="AB343" t="s">
        <v>4338</v>
      </c>
      <c r="AC343" t="s">
        <v>4339</v>
      </c>
      <c r="AD343" t="s">
        <v>192</v>
      </c>
      <c r="AE343" t="s">
        <v>310</v>
      </c>
      <c r="AF343" t="s">
        <v>4340</v>
      </c>
      <c r="AG343" t="s">
        <v>4341</v>
      </c>
      <c r="AH343" t="s">
        <v>419</v>
      </c>
      <c r="AI343" t="s">
        <v>4342</v>
      </c>
      <c r="AJ343" t="s">
        <v>92</v>
      </c>
      <c r="AK343" t="s">
        <v>66</v>
      </c>
    </row>
    <row r="344" spans="1:38">
      <c r="A344" t="s">
        <v>4343</v>
      </c>
      <c r="B344" t="s">
        <v>4344</v>
      </c>
      <c r="C344" t="s">
        <v>4345</v>
      </c>
      <c r="D344" t="s">
        <v>4346</v>
      </c>
      <c r="E344" t="s">
        <v>4347</v>
      </c>
      <c r="F344" t="s">
        <v>49</v>
      </c>
      <c r="G344" t="s">
        <v>50</v>
      </c>
      <c r="H344" t="s">
        <v>51</v>
      </c>
      <c r="I344" t="s">
        <v>1433</v>
      </c>
      <c r="J344" t="s"/>
      <c r="K344" t="s">
        <v>271</v>
      </c>
      <c r="L344" t="s">
        <v>454</v>
      </c>
      <c r="M344" t="s">
        <v>454</v>
      </c>
      <c r="N344" t="s">
        <v>556</v>
      </c>
      <c r="O344" t="s"/>
      <c r="P344" t="s"/>
      <c r="Q344" t="s">
        <v>44</v>
      </c>
      <c r="R344" t="s"/>
      <c r="S344" t="s"/>
      <c r="T344" t="s"/>
      <c r="U344" t="s"/>
      <c r="V344" t="s"/>
      <c r="W344" t="s"/>
      <c r="X344" t="s"/>
      <c r="Y344" t="s"/>
      <c r="Z344" t="s"/>
      <c r="AA344" t="s"/>
      <c r="AB344" t="s">
        <v>4348</v>
      </c>
      <c r="AC344" t="s">
        <v>4349</v>
      </c>
      <c r="AD344" t="s">
        <v>59</v>
      </c>
      <c r="AE344" t="s">
        <v>44</v>
      </c>
      <c r="AF344" t="s">
        <v>4350</v>
      </c>
      <c r="AG344" t="s">
        <v>44</v>
      </c>
      <c r="AH344" t="s">
        <v>301</v>
      </c>
      <c r="AI344" t="s">
        <v>4351</v>
      </c>
      <c r="AJ344" t="s">
        <v>4352</v>
      </c>
      <c r="AK344" t="s">
        <v>66</v>
      </c>
    </row>
    <row r="345" spans="1:38">
      <c r="A345" t="s">
        <v>4353</v>
      </c>
      <c r="B345" t="s">
        <v>4354</v>
      </c>
      <c r="C345" t="s">
        <v>4355</v>
      </c>
      <c r="D345" t="s">
        <v>4356</v>
      </c>
      <c r="E345" t="s">
        <v>4357</v>
      </c>
      <c r="F345" t="s">
        <v>98</v>
      </c>
      <c r="G345" t="s">
        <v>50</v>
      </c>
      <c r="H345" t="s">
        <v>51</v>
      </c>
      <c r="I345" t="s">
        <v>752</v>
      </c>
      <c r="J345" t="s">
        <v>753</v>
      </c>
      <c r="K345" t="s">
        <v>54</v>
      </c>
      <c r="L345" t="s">
        <v>55</v>
      </c>
      <c r="M345" t="s">
        <v>56</v>
      </c>
      <c r="N345" t="s">
        <v>426</v>
      </c>
      <c r="O345" t="s"/>
      <c r="P345" t="s"/>
      <c r="Q345" t="s">
        <v>67</v>
      </c>
      <c r="R345" t="s"/>
      <c r="S345" t="s"/>
      <c r="T345" t="s"/>
      <c r="U345" t="s"/>
      <c r="V345" t="s"/>
      <c r="W345" t="s"/>
      <c r="X345" t="s"/>
      <c r="Y345" t="s"/>
      <c r="Z345" t="s"/>
      <c r="AA345" t="s"/>
      <c r="AB345" t="s">
        <v>4358</v>
      </c>
      <c r="AC345" t="s">
        <v>4359</v>
      </c>
      <c r="AD345" t="s">
        <v>174</v>
      </c>
      <c r="AE345" t="s">
        <v>44</v>
      </c>
      <c r="AF345" t="s">
        <v>4360</v>
      </c>
      <c r="AG345" t="s">
        <v>4361</v>
      </c>
      <c r="AH345" t="s">
        <v>209</v>
      </c>
      <c r="AI345" t="s">
        <v>4362</v>
      </c>
      <c r="AJ345" t="s">
        <v>4363</v>
      </c>
      <c r="AK345" t="s">
        <v>66</v>
      </c>
    </row>
    <row r="346" spans="1:38">
      <c r="A346" t="s">
        <v>4364</v>
      </c>
      <c r="B346" t="s">
        <v>4365</v>
      </c>
      <c r="C346" t="s">
        <v>4366</v>
      </c>
      <c r="D346" t="s"/>
      <c r="E346" t="s">
        <v>4367</v>
      </c>
      <c r="F346" t="s"/>
      <c r="G346" t="s">
        <v>50</v>
      </c>
      <c r="H346" t="s">
        <v>51</v>
      </c>
      <c r="I346" t="s"/>
      <c r="J346" t="s"/>
      <c r="K346" t="s">
        <v>237</v>
      </c>
      <c r="L346" t="s">
        <v>170</v>
      </c>
      <c r="M346" t="s">
        <v>336</v>
      </c>
      <c r="N346" t="s">
        <v>3650</v>
      </c>
      <c r="O346" t="s">
        <v>195</v>
      </c>
      <c r="P346" t="s">
        <v>4368</v>
      </c>
      <c r="Q346" t="s">
        <v>67</v>
      </c>
      <c r="R346" t="s">
        <v>4369</v>
      </c>
      <c r="S346" t="s"/>
      <c r="T346" t="s"/>
      <c r="U346" t="s"/>
      <c r="V346" t="s"/>
      <c r="W346" t="s"/>
      <c r="X346" t="s"/>
      <c r="Y346" t="s"/>
      <c r="Z346" t="s"/>
      <c r="AA346" t="s"/>
      <c r="AB346" t="s">
        <v>4370</v>
      </c>
      <c r="AC346" t="s">
        <v>4371</v>
      </c>
      <c r="AD346" t="s">
        <v>151</v>
      </c>
      <c r="AE346" t="s">
        <v>44</v>
      </c>
      <c r="AF346" t="s">
        <v>4372</v>
      </c>
      <c r="AG346" t="s">
        <v>2054</v>
      </c>
      <c r="AH346" t="s">
        <v>63</v>
      </c>
      <c r="AI346" t="s">
        <v>4373</v>
      </c>
      <c r="AJ346" t="s">
        <v>92</v>
      </c>
      <c r="AK346" t="s">
        <v>66</v>
      </c>
    </row>
    <row r="347" spans="1:38">
      <c r="A347" t="s">
        <v>4374</v>
      </c>
      <c r="B347" t="s">
        <v>4375</v>
      </c>
      <c r="C347" t="s">
        <v>4376</v>
      </c>
      <c r="D347" t="s"/>
      <c r="E347" t="s">
        <v>4377</v>
      </c>
      <c r="F347" t="s">
        <v>541</v>
      </c>
      <c r="G347" t="s">
        <v>72</v>
      </c>
      <c r="H347" t="s">
        <v>51</v>
      </c>
      <c r="I347" t="s">
        <v>4378</v>
      </c>
      <c r="J347" t="s">
        <v>898</v>
      </c>
      <c r="K347" t="s">
        <v>54</v>
      </c>
      <c r="L347" t="s">
        <v>139</v>
      </c>
      <c r="M347" t="s">
        <v>140</v>
      </c>
      <c r="N347" t="s">
        <v>141</v>
      </c>
      <c r="O347" t="s">
        <v>86</v>
      </c>
      <c r="P347" t="s"/>
      <c r="Q347" t="s"/>
      <c r="R347" t="s"/>
      <c r="S347" t="s"/>
      <c r="T347" t="s"/>
      <c r="U347" t="s"/>
      <c r="V347" t="s">
        <v>67</v>
      </c>
      <c r="W347" t="s">
        <v>1182</v>
      </c>
      <c r="X347" t="s"/>
      <c r="Y347" t="s"/>
      <c r="Z347" t="s"/>
      <c r="AA347" t="s">
        <v>84</v>
      </c>
      <c r="AB347" t="s">
        <v>4379</v>
      </c>
      <c r="AC347" t="s">
        <v>4380</v>
      </c>
      <c r="AD347" t="s">
        <v>301</v>
      </c>
      <c r="AE347" t="s">
        <v>4381</v>
      </c>
      <c r="AF347" t="s">
        <v>4382</v>
      </c>
      <c r="AG347" t="s">
        <v>4383</v>
      </c>
      <c r="AH347" t="s">
        <v>162</v>
      </c>
      <c r="AI347" t="s">
        <v>4384</v>
      </c>
      <c r="AJ347" t="s">
        <v>92</v>
      </c>
      <c r="AK347" t="s">
        <v>66</v>
      </c>
    </row>
    <row r="348" spans="1:38">
      <c r="A348" t="s">
        <v>4385</v>
      </c>
      <c r="B348" t="s">
        <v>4386</v>
      </c>
      <c r="C348" t="s">
        <v>4387</v>
      </c>
      <c r="D348" t="s">
        <v>4388</v>
      </c>
      <c r="E348" t="s">
        <v>4389</v>
      </c>
      <c r="F348" t="s">
        <v>233</v>
      </c>
      <c r="G348" t="s">
        <v>50</v>
      </c>
      <c r="H348" t="s">
        <v>51</v>
      </c>
      <c r="I348" t="s">
        <v>2281</v>
      </c>
      <c r="J348" t="s"/>
      <c r="K348" t="s">
        <v>469</v>
      </c>
      <c r="L348" t="s">
        <v>526</v>
      </c>
      <c r="M348" t="s">
        <v>527</v>
      </c>
      <c r="N348" t="s">
        <v>1039</v>
      </c>
      <c r="O348" t="s">
        <v>846</v>
      </c>
      <c r="P348" t="s">
        <v>4390</v>
      </c>
      <c r="Q348" t="s">
        <v>67</v>
      </c>
      <c r="R348" t="s"/>
      <c r="S348" t="s"/>
      <c r="T348" t="s"/>
      <c r="U348" t="s"/>
      <c r="V348" t="s"/>
      <c r="W348" t="s"/>
      <c r="X348" t="s"/>
      <c r="Y348" t="s"/>
      <c r="Z348" t="s"/>
      <c r="AA348" t="s"/>
      <c r="AB348" t="s">
        <v>4391</v>
      </c>
      <c r="AC348" t="s">
        <v>4392</v>
      </c>
      <c r="AD348" t="s">
        <v>209</v>
      </c>
      <c r="AE348" t="s">
        <v>44</v>
      </c>
      <c r="AF348" t="s">
        <v>4393</v>
      </c>
      <c r="AG348" t="s">
        <v>4394</v>
      </c>
      <c r="AH348" t="s">
        <v>507</v>
      </c>
      <c r="AI348" t="s">
        <v>4395</v>
      </c>
      <c r="AJ348" t="s">
        <v>92</v>
      </c>
      <c r="AK348" t="s">
        <v>66</v>
      </c>
    </row>
    <row r="349" spans="1:38">
      <c r="A349" t="s">
        <v>4396</v>
      </c>
      <c r="B349" t="s">
        <v>4397</v>
      </c>
      <c r="C349" t="s">
        <v>4398</v>
      </c>
      <c r="D349" t="s">
        <v>4399</v>
      </c>
      <c r="E349" t="s">
        <v>4400</v>
      </c>
      <c r="F349" t="s">
        <v>466</v>
      </c>
      <c r="G349" t="s">
        <v>50</v>
      </c>
      <c r="H349" t="s">
        <v>234</v>
      </c>
      <c r="I349" t="s">
        <v>2281</v>
      </c>
      <c r="J349" t="s"/>
      <c r="K349" t="s">
        <v>469</v>
      </c>
      <c r="L349" t="s">
        <v>355</v>
      </c>
      <c r="M349" t="s">
        <v>356</v>
      </c>
      <c r="N349" t="s">
        <v>4401</v>
      </c>
      <c r="O349" t="s">
        <v>865</v>
      </c>
      <c r="P349" t="s"/>
      <c r="Q349" t="s"/>
      <c r="R349" t="s"/>
      <c r="S349" t="s"/>
      <c r="T349" t="s">
        <v>67</v>
      </c>
      <c r="U349" t="s"/>
      <c r="V349" t="s"/>
      <c r="W349" t="s"/>
      <c r="X349" t="s"/>
      <c r="Y349" t="s"/>
      <c r="Z349" t="s">
        <v>4402</v>
      </c>
      <c r="AA349" t="s"/>
      <c r="AB349" t="s">
        <v>4403</v>
      </c>
      <c r="AC349" t="s">
        <v>4404</v>
      </c>
      <c r="AD349" t="s">
        <v>110</v>
      </c>
      <c r="AE349" t="s">
        <v>44</v>
      </c>
      <c r="AF349" t="s">
        <v>4405</v>
      </c>
      <c r="AG349" t="s">
        <v>4406</v>
      </c>
      <c r="AH349" t="s">
        <v>86</v>
      </c>
      <c r="AI349" t="s">
        <v>4407</v>
      </c>
      <c r="AJ349" t="s">
        <v>92</v>
      </c>
      <c r="AK349" t="s">
        <v>66</v>
      </c>
    </row>
    <row r="350" spans="1:38">
      <c r="A350" t="s">
        <v>4408</v>
      </c>
      <c r="B350" t="s">
        <v>4409</v>
      </c>
      <c r="C350" t="s">
        <v>4410</v>
      </c>
      <c r="D350" t="s"/>
      <c r="E350" t="s">
        <v>4411</v>
      </c>
      <c r="F350" t="s">
        <v>2767</v>
      </c>
      <c r="G350" t="s">
        <v>72</v>
      </c>
      <c r="H350" t="s">
        <v>51</v>
      </c>
      <c r="I350" t="s">
        <v>3549</v>
      </c>
      <c r="J350" t="s">
        <v>53</v>
      </c>
      <c r="K350" t="s">
        <v>54</v>
      </c>
      <c r="L350" t="s">
        <v>355</v>
      </c>
      <c r="M350" t="s">
        <v>985</v>
      </c>
      <c r="N350" t="s">
        <v>986</v>
      </c>
      <c r="O350" t="s">
        <v>174</v>
      </c>
      <c r="P350" t="s"/>
      <c r="Q350" t="s"/>
      <c r="R350" t="s"/>
      <c r="S350" t="s"/>
      <c r="T350" t="s"/>
      <c r="U350" t="s"/>
      <c r="V350" t="s">
        <v>93</v>
      </c>
      <c r="W350" t="s">
        <v>4412</v>
      </c>
      <c r="X350" t="s"/>
      <c r="Y350" t="s"/>
      <c r="Z350" t="s"/>
      <c r="AA350" t="s">
        <v>84</v>
      </c>
      <c r="AB350" t="s">
        <v>4413</v>
      </c>
      <c r="AC350" t="s">
        <v>4414</v>
      </c>
      <c r="AD350" t="s">
        <v>110</v>
      </c>
      <c r="AE350" t="s">
        <v>44</v>
      </c>
      <c r="AF350" t="s">
        <v>4415</v>
      </c>
      <c r="AG350" t="s">
        <v>44</v>
      </c>
      <c r="AH350" t="s">
        <v>142</v>
      </c>
      <c r="AI350" t="s">
        <v>4416</v>
      </c>
      <c r="AJ350" t="s">
        <v>92</v>
      </c>
      <c r="AK350" t="s">
        <v>66</v>
      </c>
    </row>
    <row r="351" spans="1:38">
      <c r="A351" t="s">
        <v>4417</v>
      </c>
      <c r="B351" t="s">
        <v>4418</v>
      </c>
      <c r="C351" t="s">
        <v>4419</v>
      </c>
      <c r="D351" t="s">
        <v>4420</v>
      </c>
      <c r="E351" t="s">
        <v>4421</v>
      </c>
      <c r="F351" t="s">
        <v>2767</v>
      </c>
      <c r="G351" t="s">
        <v>72</v>
      </c>
      <c r="H351" t="s">
        <v>51</v>
      </c>
      <c r="I351" t="s">
        <v>4422</v>
      </c>
      <c r="J351" t="s">
        <v>4423</v>
      </c>
      <c r="K351" t="s">
        <v>237</v>
      </c>
      <c r="L351" t="s">
        <v>1701</v>
      </c>
      <c r="M351" t="s">
        <v>1701</v>
      </c>
      <c r="N351" t="s">
        <v>4424</v>
      </c>
      <c r="O351" t="s">
        <v>162</v>
      </c>
      <c r="P351" t="s"/>
      <c r="Q351" t="s"/>
      <c r="R351" t="s"/>
      <c r="S351" t="s"/>
      <c r="T351" t="s"/>
      <c r="U351" t="s"/>
      <c r="V351" t="s">
        <v>67</v>
      </c>
      <c r="W351" t="s">
        <v>4425</v>
      </c>
      <c r="X351" t="s"/>
      <c r="Y351" t="s"/>
      <c r="Z351" t="s"/>
      <c r="AA351" t="s">
        <v>84</v>
      </c>
      <c r="AB351" t="s">
        <v>4426</v>
      </c>
      <c r="AC351" t="s">
        <v>4426</v>
      </c>
      <c r="AD351" t="s">
        <v>93</v>
      </c>
      <c r="AE351" t="s">
        <v>44</v>
      </c>
      <c r="AF351" t="s">
        <v>4427</v>
      </c>
      <c r="AG351" t="s">
        <v>44</v>
      </c>
      <c r="AH351" t="s">
        <v>67</v>
      </c>
      <c r="AI351" t="s">
        <v>4428</v>
      </c>
      <c r="AJ351" t="s">
        <v>92</v>
      </c>
      <c r="AK351" t="s">
        <v>66</v>
      </c>
    </row>
    <row r="352" spans="1:38">
      <c r="A352" t="s">
        <v>4429</v>
      </c>
      <c r="B352" t="s">
        <v>4430</v>
      </c>
      <c r="C352" t="s">
        <v>4431</v>
      </c>
      <c r="D352" t="s"/>
      <c r="E352" t="s">
        <v>4432</v>
      </c>
      <c r="F352" t="s">
        <v>98</v>
      </c>
      <c r="G352" t="s">
        <v>50</v>
      </c>
      <c r="H352" t="s">
        <v>51</v>
      </c>
      <c r="I352" t="s">
        <v>4433</v>
      </c>
      <c r="J352" t="s">
        <v>4433</v>
      </c>
      <c r="K352" t="s">
        <v>4434</v>
      </c>
      <c r="L352" t="s">
        <v>526</v>
      </c>
      <c r="M352" t="s">
        <v>527</v>
      </c>
      <c r="N352" t="s">
        <v>1039</v>
      </c>
      <c r="O352" t="s">
        <v>846</v>
      </c>
      <c r="P352" t="s"/>
      <c r="Q352" t="s"/>
      <c r="R352" t="s"/>
      <c r="S352" t="s"/>
      <c r="T352" t="s"/>
      <c r="U352" t="s"/>
      <c r="V352" t="s"/>
      <c r="W352" t="s"/>
      <c r="X352" t="s"/>
      <c r="Y352" t="s"/>
      <c r="Z352" t="s"/>
      <c r="AA352" t="s"/>
      <c r="AB352" t="s">
        <v>4435</v>
      </c>
      <c r="AC352" t="s">
        <v>4435</v>
      </c>
      <c r="AD352" t="s">
        <v>59</v>
      </c>
      <c r="AE352" t="s">
        <v>107</v>
      </c>
      <c r="AF352" t="s">
        <v>4436</v>
      </c>
      <c r="AG352" t="s">
        <v>4437</v>
      </c>
      <c r="AH352" t="s">
        <v>151</v>
      </c>
      <c r="AI352" t="s">
        <v>4438</v>
      </c>
      <c r="AJ352" t="s">
        <v>92</v>
      </c>
      <c r="AK352" t="s">
        <v>66</v>
      </c>
    </row>
    <row r="353" spans="1:38">
      <c r="A353" t="s">
        <v>4439</v>
      </c>
      <c r="B353" t="s">
        <v>4440</v>
      </c>
      <c r="C353" t="s">
        <v>4441</v>
      </c>
      <c r="D353" t="s">
        <v>4442</v>
      </c>
      <c r="E353" t="s">
        <v>4443</v>
      </c>
      <c r="F353" t="s">
        <v>2409</v>
      </c>
      <c r="G353" t="s">
        <v>72</v>
      </c>
      <c r="H353" t="s">
        <v>51</v>
      </c>
      <c r="I353" t="s">
        <v>4444</v>
      </c>
      <c r="J353" t="s">
        <v>440</v>
      </c>
      <c r="K353" t="s">
        <v>54</v>
      </c>
      <c r="L353" t="s">
        <v>1344</v>
      </c>
      <c r="M353" t="s">
        <v>3962</v>
      </c>
      <c r="N353" t="s">
        <v>4445</v>
      </c>
      <c r="O353" t="s">
        <v>79</v>
      </c>
      <c r="P353" t="s"/>
      <c r="Q353" t="s"/>
      <c r="R353" t="s"/>
      <c r="S353" t="s"/>
      <c r="T353" t="s"/>
      <c r="U353" t="s">
        <v>4446</v>
      </c>
      <c r="V353" t="s">
        <v>67</v>
      </c>
      <c r="W353" t="s">
        <v>4447</v>
      </c>
      <c r="X353" t="s"/>
      <c r="Y353" t="s"/>
      <c r="Z353" t="s"/>
      <c r="AA353" t="s">
        <v>84</v>
      </c>
      <c r="AB353" t="s">
        <v>4448</v>
      </c>
      <c r="AC353" t="s">
        <v>4449</v>
      </c>
      <c r="AD353" t="s">
        <v>59</v>
      </c>
      <c r="AE353" t="s">
        <v>107</v>
      </c>
      <c r="AF353" t="s">
        <v>4450</v>
      </c>
      <c r="AG353" t="s">
        <v>4451</v>
      </c>
      <c r="AH353" t="s">
        <v>151</v>
      </c>
      <c r="AI353" t="s">
        <v>4452</v>
      </c>
      <c r="AJ353" t="s">
        <v>92</v>
      </c>
      <c r="AK353" t="s">
        <v>66</v>
      </c>
    </row>
    <row r="354" spans="1:38">
      <c r="A354" t="s">
        <v>4453</v>
      </c>
      <c r="B354" t="s">
        <v>4454</v>
      </c>
      <c r="C354" t="s">
        <v>4455</v>
      </c>
      <c r="D354" t="s">
        <v>4456</v>
      </c>
      <c r="E354" t="s">
        <v>4457</v>
      </c>
      <c r="F354" t="s">
        <v>4458</v>
      </c>
      <c r="G354" t="s">
        <v>72</v>
      </c>
      <c r="H354" t="s">
        <v>51</v>
      </c>
      <c r="I354" t="s">
        <v>4459</v>
      </c>
      <c r="J354" t="s">
        <v>4460</v>
      </c>
      <c r="K354" t="s">
        <v>237</v>
      </c>
      <c r="L354" t="s">
        <v>1880</v>
      </c>
      <c r="M354" t="s">
        <v>3031</v>
      </c>
      <c r="N354" t="s">
        <v>3032</v>
      </c>
      <c r="O354" t="s">
        <v>419</v>
      </c>
      <c r="P354" t="s"/>
      <c r="Q354" t="s"/>
      <c r="R354" t="s"/>
      <c r="S354" t="s"/>
      <c r="T354" t="s">
        <v>67</v>
      </c>
      <c r="U354" t="s">
        <v>4461</v>
      </c>
      <c r="V354" t="s">
        <v>112</v>
      </c>
      <c r="W354" t="s">
        <v>4462</v>
      </c>
      <c r="X354" t="s"/>
      <c r="Y354" t="s"/>
      <c r="Z354" t="s"/>
      <c r="AA354" t="s">
        <v>84</v>
      </c>
      <c r="AB354" t="s">
        <v>4463</v>
      </c>
      <c r="AC354" t="s">
        <v>4463</v>
      </c>
      <c r="AD354" t="s">
        <v>112</v>
      </c>
      <c r="AE354" t="s">
        <v>60</v>
      </c>
      <c r="AF354" t="s">
        <v>4464</v>
      </c>
      <c r="AG354" t="s">
        <v>4465</v>
      </c>
      <c r="AH354" t="s">
        <v>44</v>
      </c>
      <c r="AI354" t="s">
        <v>4466</v>
      </c>
      <c r="AJ354" t="s">
        <v>92</v>
      </c>
      <c r="AK354" t="s">
        <v>66</v>
      </c>
    </row>
    <row r="355" spans="1:38">
      <c r="A355" t="s">
        <v>4467</v>
      </c>
      <c r="B355" t="s">
        <v>4468</v>
      </c>
      <c r="C355" t="s">
        <v>4469</v>
      </c>
      <c r="D355" t="s"/>
      <c r="E355" t="s">
        <v>4470</v>
      </c>
      <c r="F355" t="s">
        <v>857</v>
      </c>
      <c r="G355" t="s">
        <v>50</v>
      </c>
      <c r="H355" t="s">
        <v>51</v>
      </c>
      <c r="I355" t="s"/>
      <c r="J355" t="s"/>
      <c r="K355" t="s">
        <v>54</v>
      </c>
      <c r="L355" t="s">
        <v>238</v>
      </c>
      <c r="M355" t="s">
        <v>239</v>
      </c>
      <c r="N355" t="s">
        <v>240</v>
      </c>
      <c r="O355" t="s"/>
      <c r="P355" t="s"/>
      <c r="Q355" t="s">
        <v>67</v>
      </c>
      <c r="R355" t="s"/>
      <c r="S355" t="s"/>
      <c r="T355" t="s"/>
      <c r="U355" t="s"/>
      <c r="V355" t="s"/>
      <c r="W355" t="s"/>
      <c r="X355" t="s"/>
      <c r="Y355" t="s"/>
      <c r="Z355" t="s"/>
      <c r="AA355" t="s"/>
      <c r="AB355" t="s">
        <v>4471</v>
      </c>
      <c r="AC355" t="s">
        <v>4472</v>
      </c>
      <c r="AD355" t="s">
        <v>93</v>
      </c>
      <c r="AE355" t="s">
        <v>277</v>
      </c>
      <c r="AF355" t="s">
        <v>4473</v>
      </c>
      <c r="AG355" t="s">
        <v>4474</v>
      </c>
      <c r="AH355" t="s">
        <v>44</v>
      </c>
      <c r="AI355" t="s">
        <v>4475</v>
      </c>
      <c r="AJ355" t="s">
        <v>4476</v>
      </c>
      <c r="AK355" t="s">
        <v>66</v>
      </c>
    </row>
    <row r="356" spans="1:38">
      <c r="A356" t="s">
        <v>4477</v>
      </c>
      <c r="B356" t="s">
        <v>4478</v>
      </c>
      <c r="C356" t="s">
        <v>4479</v>
      </c>
      <c r="D356" t="s">
        <v>4480</v>
      </c>
      <c r="E356" t="s">
        <v>4481</v>
      </c>
      <c r="F356" t="s">
        <v>98</v>
      </c>
      <c r="G356" t="s">
        <v>50</v>
      </c>
      <c r="H356" t="s">
        <v>51</v>
      </c>
      <c r="I356" t="s">
        <v>4482</v>
      </c>
      <c r="J356" t="s"/>
      <c r="K356" t="s">
        <v>2476</v>
      </c>
      <c r="L356" t="s">
        <v>238</v>
      </c>
      <c r="M356" t="s">
        <v>239</v>
      </c>
      <c r="N356" t="s">
        <v>4483</v>
      </c>
      <c r="O356" t="s"/>
      <c r="P356" t="s">
        <v>4484</v>
      </c>
      <c r="Q356" t="s">
        <v>67</v>
      </c>
      <c r="R356" t="s">
        <v>4485</v>
      </c>
      <c r="S356" t="s"/>
      <c r="T356" t="s"/>
      <c r="U356" t="s"/>
      <c r="V356" t="s"/>
      <c r="W356" t="s"/>
      <c r="X356" t="s"/>
      <c r="Y356" t="s"/>
      <c r="Z356" t="s"/>
      <c r="AA356" t="s"/>
      <c r="AB356" t="s">
        <v>4486</v>
      </c>
      <c r="AC356" t="s">
        <v>4486</v>
      </c>
      <c r="AD356" t="s">
        <v>86</v>
      </c>
      <c r="AE356" t="s">
        <v>1205</v>
      </c>
      <c r="AF356" t="s">
        <v>4487</v>
      </c>
      <c r="AG356" t="s">
        <v>4488</v>
      </c>
      <c r="AH356" t="s">
        <v>301</v>
      </c>
      <c r="AI356" t="s">
        <v>4489</v>
      </c>
      <c r="AJ356" t="s">
        <v>4490</v>
      </c>
      <c r="AK356" t="s">
        <v>66</v>
      </c>
    </row>
    <row r="357" spans="1:38">
      <c r="A357" t="s">
        <v>4491</v>
      </c>
      <c r="B357" t="s">
        <v>4492</v>
      </c>
      <c r="C357" t="s">
        <v>4493</v>
      </c>
      <c r="D357" t="s">
        <v>4494</v>
      </c>
      <c r="E357" t="s">
        <v>4495</v>
      </c>
      <c r="F357" t="s">
        <v>2409</v>
      </c>
      <c r="G357" t="s">
        <v>72</v>
      </c>
      <c r="H357" t="s">
        <v>51</v>
      </c>
      <c r="I357" t="s">
        <v>4496</v>
      </c>
      <c r="J357" t="s">
        <v>1086</v>
      </c>
      <c r="K357" t="s">
        <v>1087</v>
      </c>
      <c r="L357" t="s">
        <v>1344</v>
      </c>
      <c r="M357" t="s">
        <v>3962</v>
      </c>
      <c r="N357" t="s">
        <v>4497</v>
      </c>
      <c r="O357" t="s">
        <v>79</v>
      </c>
      <c r="P357" t="s"/>
      <c r="Q357" t="s"/>
      <c r="R357" t="s"/>
      <c r="S357" t="s"/>
      <c r="T357" t="s"/>
      <c r="U357" t="s"/>
      <c r="V357" t="s"/>
      <c r="W357" t="s">
        <v>4498</v>
      </c>
      <c r="X357" t="s"/>
      <c r="Y357" t="s"/>
      <c r="Z357" t="s"/>
      <c r="AA357" t="s"/>
      <c r="AB357" t="s">
        <v>4499</v>
      </c>
      <c r="AC357" t="s">
        <v>4499</v>
      </c>
      <c r="AD357" t="s">
        <v>124</v>
      </c>
      <c r="AE357" t="s">
        <v>297</v>
      </c>
      <c r="AF357" t="s">
        <v>4500</v>
      </c>
      <c r="AG357" t="s">
        <v>4501</v>
      </c>
      <c r="AH357" t="s">
        <v>209</v>
      </c>
      <c r="AI357" t="s">
        <v>4502</v>
      </c>
      <c r="AJ357" t="s">
        <v>92</v>
      </c>
      <c r="AK357" t="s">
        <v>66</v>
      </c>
    </row>
    <row r="358" spans="1:38">
      <c r="A358" t="s">
        <v>4503</v>
      </c>
      <c r="B358" t="s">
        <v>4504</v>
      </c>
      <c r="C358" t="s">
        <v>4505</v>
      </c>
      <c r="D358" t="s">
        <v>4506</v>
      </c>
      <c r="E358" t="s">
        <v>4507</v>
      </c>
      <c r="F358" t="s">
        <v>98</v>
      </c>
      <c r="G358" t="s">
        <v>50</v>
      </c>
      <c r="H358" t="s">
        <v>51</v>
      </c>
      <c r="I358" t="s">
        <v>4508</v>
      </c>
      <c r="J358" t="s">
        <v>187</v>
      </c>
      <c r="K358" t="s">
        <v>188</v>
      </c>
      <c r="L358" t="s">
        <v>204</v>
      </c>
      <c r="M358" t="s">
        <v>205</v>
      </c>
      <c r="N358" t="s">
        <v>206</v>
      </c>
      <c r="O358" t="s"/>
      <c r="P358" t="s">
        <v>4509</v>
      </c>
      <c r="Q358" t="s">
        <v>63</v>
      </c>
      <c r="R358" t="s">
        <v>4510</v>
      </c>
      <c r="S358" t="s"/>
      <c r="T358" t="s"/>
      <c r="U358" t="s"/>
      <c r="V358" t="s"/>
      <c r="W358" t="s"/>
      <c r="X358" t="s"/>
      <c r="Y358" t="s"/>
      <c r="Z358" t="s"/>
      <c r="AA358" t="s"/>
      <c r="AB358" t="s">
        <v>4511</v>
      </c>
      <c r="AC358" t="s">
        <v>4512</v>
      </c>
      <c r="AD358" t="s">
        <v>110</v>
      </c>
      <c r="AE358" t="s">
        <v>1254</v>
      </c>
      <c r="AF358" t="s">
        <v>4513</v>
      </c>
      <c r="AG358" t="s">
        <v>4514</v>
      </c>
      <c r="AH358" t="s">
        <v>174</v>
      </c>
      <c r="AI358" t="s">
        <v>4515</v>
      </c>
      <c r="AJ358" t="s">
        <v>4516</v>
      </c>
      <c r="AK358" t="s">
        <v>66</v>
      </c>
    </row>
    <row r="359" spans="1:38">
      <c r="A359" t="s">
        <v>4517</v>
      </c>
      <c r="B359" t="s">
        <v>4518</v>
      </c>
      <c r="C359" t="s">
        <v>4519</v>
      </c>
      <c r="D359" t="s">
        <v>4520</v>
      </c>
      <c r="E359" t="s">
        <v>4521</v>
      </c>
      <c r="F359" t="s">
        <v>49</v>
      </c>
      <c r="G359" t="s">
        <v>50</v>
      </c>
      <c r="H359" t="s">
        <v>51</v>
      </c>
      <c r="I359" t="s">
        <v>4522</v>
      </c>
      <c r="J359" t="s">
        <v>898</v>
      </c>
      <c r="K359" t="s">
        <v>54</v>
      </c>
      <c r="L359" t="s">
        <v>238</v>
      </c>
      <c r="M359" t="s">
        <v>660</v>
      </c>
      <c r="N359" t="s">
        <v>4523</v>
      </c>
      <c r="O359" t="s"/>
      <c r="P359" t="s"/>
      <c r="Q359" t="s">
        <v>44</v>
      </c>
      <c r="R359" t="s"/>
      <c r="S359" t="s"/>
      <c r="T359" t="s"/>
      <c r="U359" t="s"/>
      <c r="V359" t="s"/>
      <c r="W359" t="s"/>
      <c r="X359" t="s"/>
      <c r="Y359" t="s"/>
      <c r="Z359" t="s"/>
      <c r="AA359" t="s"/>
      <c r="AB359" t="s">
        <v>4524</v>
      </c>
      <c r="AC359" t="s">
        <v>4524</v>
      </c>
      <c r="AD359" t="s">
        <v>110</v>
      </c>
      <c r="AE359" t="s">
        <v>44</v>
      </c>
      <c r="AF359" t="s">
        <v>4525</v>
      </c>
      <c r="AG359" t="s">
        <v>4526</v>
      </c>
      <c r="AH359" t="s">
        <v>112</v>
      </c>
      <c r="AI359" t="s">
        <v>4527</v>
      </c>
      <c r="AJ359" t="s">
        <v>4528</v>
      </c>
      <c r="AK359" t="s">
        <v>66</v>
      </c>
    </row>
    <row r="360" spans="1:38">
      <c r="A360" t="s">
        <v>4529</v>
      </c>
      <c r="B360" t="s">
        <v>4530</v>
      </c>
      <c r="C360" t="s">
        <v>4531</v>
      </c>
      <c r="D360" t="s">
        <v>4532</v>
      </c>
      <c r="E360" t="s">
        <v>4533</v>
      </c>
      <c r="F360" t="s">
        <v>697</v>
      </c>
      <c r="G360" t="s">
        <v>50</v>
      </c>
      <c r="H360" t="s">
        <v>51</v>
      </c>
      <c r="I360" t="s">
        <v>4534</v>
      </c>
      <c r="J360" t="s">
        <v>4535</v>
      </c>
      <c r="K360" t="s">
        <v>54</v>
      </c>
      <c r="L360" t="s">
        <v>843</v>
      </c>
      <c r="M360" t="s">
        <v>844</v>
      </c>
      <c r="N360" t="s">
        <v>3379</v>
      </c>
      <c r="O360" t="s">
        <v>241</v>
      </c>
      <c r="P360" t="s">
        <v>4536</v>
      </c>
      <c r="Q360" t="s">
        <v>112</v>
      </c>
      <c r="R360" t="s">
        <v>4537</v>
      </c>
      <c r="S360" t="s"/>
      <c r="T360" t="s"/>
      <c r="U360" t="s"/>
      <c r="V360" t="s"/>
      <c r="W360" t="s"/>
      <c r="X360" t="s"/>
      <c r="Y360" t="s"/>
      <c r="Z360" t="s"/>
      <c r="AA360" t="s"/>
      <c r="AB360" t="s">
        <v>4538</v>
      </c>
      <c r="AC360" t="s">
        <v>4539</v>
      </c>
      <c r="AD360" t="s">
        <v>301</v>
      </c>
      <c r="AE360" t="s">
        <v>44</v>
      </c>
      <c r="AF360" t="s">
        <v>4540</v>
      </c>
      <c r="AG360" t="s">
        <v>4541</v>
      </c>
      <c r="AH360" t="s">
        <v>347</v>
      </c>
      <c r="AI360" t="s">
        <v>4542</v>
      </c>
      <c r="AJ360" t="s">
        <v>92</v>
      </c>
      <c r="AK360" t="s">
        <v>66</v>
      </c>
    </row>
    <row r="361" spans="1:38">
      <c r="A361" t="s">
        <v>4543</v>
      </c>
      <c r="B361" t="s">
        <v>4544</v>
      </c>
      <c r="C361" t="s">
        <v>4545</v>
      </c>
      <c r="D361" t="s">
        <v>4546</v>
      </c>
      <c r="E361" t="s">
        <v>4547</v>
      </c>
      <c r="F361" t="s">
        <v>1154</v>
      </c>
      <c r="G361" t="s">
        <v>72</v>
      </c>
      <c r="H361" t="s">
        <v>51</v>
      </c>
      <c r="I361" t="s">
        <v>4548</v>
      </c>
      <c r="J361" t="s">
        <v>4549</v>
      </c>
      <c r="K361" t="s">
        <v>237</v>
      </c>
      <c r="L361" t="s">
        <v>1701</v>
      </c>
      <c r="M361" t="s">
        <v>1701</v>
      </c>
      <c r="N361" t="s">
        <v>4424</v>
      </c>
      <c r="O361" t="s">
        <v>180</v>
      </c>
      <c r="P361" t="s"/>
      <c r="Q361" t="s"/>
      <c r="R361" t="s"/>
      <c r="S361" t="s"/>
      <c r="T361" t="s">
        <v>67</v>
      </c>
      <c r="U361" t="s"/>
      <c r="V361" t="s">
        <v>67</v>
      </c>
      <c r="W361" t="s">
        <v>4550</v>
      </c>
      <c r="X361" t="s"/>
      <c r="Y361" t="s"/>
      <c r="Z361" t="s"/>
      <c r="AA361" t="s">
        <v>84</v>
      </c>
      <c r="AB361" t="s">
        <v>4551</v>
      </c>
      <c r="AC361" t="s">
        <v>4552</v>
      </c>
      <c r="AD361" t="s">
        <v>151</v>
      </c>
      <c r="AE361" t="s">
        <v>44</v>
      </c>
      <c r="AF361" t="s">
        <v>4553</v>
      </c>
      <c r="AG361" t="s">
        <v>4554</v>
      </c>
      <c r="AH361" t="s">
        <v>59</v>
      </c>
      <c r="AI361" t="s">
        <v>4555</v>
      </c>
      <c r="AJ361" t="s">
        <v>92</v>
      </c>
      <c r="AK361" t="s">
        <v>66</v>
      </c>
    </row>
    <row r="362" spans="1:38">
      <c r="A362" t="s">
        <v>4556</v>
      </c>
      <c r="B362" t="s">
        <v>4557</v>
      </c>
      <c r="C362" t="s">
        <v>4558</v>
      </c>
      <c r="D362" t="s">
        <v>4559</v>
      </c>
      <c r="E362" t="s">
        <v>4560</v>
      </c>
      <c r="F362" t="s">
        <v>1970</v>
      </c>
      <c r="G362" t="s">
        <v>50</v>
      </c>
      <c r="H362" t="s">
        <v>51</v>
      </c>
      <c r="I362" t="s">
        <v>4561</v>
      </c>
      <c r="J362" t="s">
        <v>4562</v>
      </c>
      <c r="K362" t="s">
        <v>569</v>
      </c>
      <c r="L362" t="s">
        <v>170</v>
      </c>
      <c r="M362" t="s">
        <v>171</v>
      </c>
      <c r="N362" t="s">
        <v>1168</v>
      </c>
      <c r="O362" t="s">
        <v>79</v>
      </c>
      <c r="P362" t="s">
        <v>4563</v>
      </c>
      <c r="Q362" t="s">
        <v>93</v>
      </c>
      <c r="R362" t="s">
        <v>4564</v>
      </c>
      <c r="S362" t="s">
        <v>4565</v>
      </c>
      <c r="T362" t="s">
        <v>151</v>
      </c>
      <c r="U362" t="s">
        <v>4566</v>
      </c>
      <c r="V362" t="s">
        <v>67</v>
      </c>
      <c r="W362" t="s"/>
      <c r="X362" t="s">
        <v>4567</v>
      </c>
      <c r="Y362" t="s">
        <v>67</v>
      </c>
      <c r="Z362" t="s">
        <v>4568</v>
      </c>
      <c r="AA362" t="s">
        <v>84</v>
      </c>
      <c r="AB362" t="s">
        <v>4569</v>
      </c>
      <c r="AC362" t="s">
        <v>4570</v>
      </c>
      <c r="AD362" t="s">
        <v>86</v>
      </c>
      <c r="AE362" t="s">
        <v>1205</v>
      </c>
      <c r="AF362" t="s">
        <v>4571</v>
      </c>
      <c r="AG362" t="s">
        <v>4572</v>
      </c>
      <c r="AH362" t="s">
        <v>192</v>
      </c>
      <c r="AI362" t="s">
        <v>4573</v>
      </c>
      <c r="AJ362" t="s">
        <v>92</v>
      </c>
      <c r="AK362" t="s">
        <v>66</v>
      </c>
    </row>
    <row r="363" spans="1:38">
      <c r="A363" t="s">
        <v>4574</v>
      </c>
      <c r="B363" t="s">
        <v>4575</v>
      </c>
      <c r="C363" t="s">
        <v>4576</v>
      </c>
      <c r="D363" t="s">
        <v>4577</v>
      </c>
      <c r="E363" t="s">
        <v>4578</v>
      </c>
      <c r="F363" t="s">
        <v>117</v>
      </c>
      <c r="G363" t="s">
        <v>72</v>
      </c>
      <c r="H363" t="s">
        <v>51</v>
      </c>
      <c r="I363" t="s">
        <v>4579</v>
      </c>
      <c r="J363" t="s">
        <v>4580</v>
      </c>
      <c r="K363" t="s">
        <v>237</v>
      </c>
      <c r="L363" t="s">
        <v>272</v>
      </c>
      <c r="M363" t="s">
        <v>1180</v>
      </c>
      <c r="N363" t="s">
        <v>2321</v>
      </c>
      <c r="O363" t="s">
        <v>241</v>
      </c>
      <c r="P363" t="s"/>
      <c r="Q363" t="s"/>
      <c r="R363" t="s"/>
      <c r="S363" t="s"/>
      <c r="T363" t="s"/>
      <c r="U363" t="s"/>
      <c r="V363" t="s">
        <v>67</v>
      </c>
      <c r="W363" t="s">
        <v>4581</v>
      </c>
      <c r="X363" t="s"/>
      <c r="Y363" t="s"/>
      <c r="Z363" t="s"/>
      <c r="AA363" t="s">
        <v>84</v>
      </c>
      <c r="AB363" t="s">
        <v>4582</v>
      </c>
      <c r="AC363" t="s">
        <v>4583</v>
      </c>
      <c r="AD363" t="s">
        <v>112</v>
      </c>
      <c r="AE363" t="s">
        <v>44</v>
      </c>
      <c r="AF363" t="s">
        <v>4584</v>
      </c>
      <c r="AG363" t="s">
        <v>4585</v>
      </c>
      <c r="AH363" t="s">
        <v>44</v>
      </c>
      <c r="AI363" t="s">
        <v>4586</v>
      </c>
      <c r="AJ363" t="s">
        <v>92</v>
      </c>
      <c r="AK363" t="s">
        <v>66</v>
      </c>
    </row>
    <row r="364" spans="1:38">
      <c r="A364" t="s">
        <v>4587</v>
      </c>
      <c r="B364" t="s">
        <v>4588</v>
      </c>
      <c r="C364" t="s">
        <v>4589</v>
      </c>
      <c r="D364" t="s">
        <v>4590</v>
      </c>
      <c r="E364" t="s">
        <v>4591</v>
      </c>
      <c r="F364" t="s">
        <v>396</v>
      </c>
      <c r="G364" t="s">
        <v>50</v>
      </c>
      <c r="H364" t="s">
        <v>51</v>
      </c>
      <c r="I364" t="s">
        <v>4592</v>
      </c>
      <c r="J364" t="s">
        <v>4592</v>
      </c>
      <c r="K364" t="s">
        <v>555</v>
      </c>
      <c r="L364" t="s">
        <v>526</v>
      </c>
      <c r="M364" t="s">
        <v>527</v>
      </c>
      <c r="N364" t="s">
        <v>4593</v>
      </c>
      <c r="O364" t="s">
        <v>846</v>
      </c>
      <c r="P364" t="s"/>
      <c r="Q364" t="s"/>
      <c r="R364" t="s"/>
      <c r="S364" t="s">
        <v>4594</v>
      </c>
      <c r="T364" t="s">
        <v>174</v>
      </c>
      <c r="U364" t="s">
        <v>4595</v>
      </c>
      <c r="V364" t="s">
        <v>67</v>
      </c>
      <c r="W364" t="s"/>
      <c r="X364" t="s"/>
      <c r="Y364" t="s"/>
      <c r="Z364" t="s"/>
      <c r="AA364" t="s">
        <v>84</v>
      </c>
      <c r="AB364" t="s">
        <v>4596</v>
      </c>
      <c r="AC364" t="s">
        <v>4597</v>
      </c>
      <c r="AD364" t="s">
        <v>59</v>
      </c>
      <c r="AE364" t="s">
        <v>60</v>
      </c>
      <c r="AF364" t="s">
        <v>4598</v>
      </c>
      <c r="AG364" t="s">
        <v>4599</v>
      </c>
      <c r="AH364" t="s">
        <v>93</v>
      </c>
      <c r="AI364" t="s">
        <v>4600</v>
      </c>
      <c r="AJ364" t="s">
        <v>92</v>
      </c>
      <c r="AK364" t="s">
        <v>66</v>
      </c>
    </row>
    <row r="365" spans="1:38">
      <c r="A365" t="s">
        <v>4601</v>
      </c>
      <c r="B365" s="2" t="s">
        <v>4602</v>
      </c>
      <c r="C365" t="s">
        <v>4603</v>
      </c>
      <c r="D365" t="s">
        <v>4604</v>
      </c>
      <c r="E365" t="s">
        <v>4605</v>
      </c>
      <c r="F365" t="s">
        <v>4606</v>
      </c>
      <c r="G365" t="s">
        <v>72</v>
      </c>
      <c r="H365" t="s">
        <v>51</v>
      </c>
      <c r="I365" t="s">
        <v>4007</v>
      </c>
      <c r="J365" t="s">
        <v>4008</v>
      </c>
      <c r="K365" t="s">
        <v>237</v>
      </c>
      <c r="L365" t="s">
        <v>139</v>
      </c>
      <c r="M365" t="s">
        <v>500</v>
      </c>
      <c r="N365" t="s">
        <v>3240</v>
      </c>
      <c r="O365" t="s">
        <v>209</v>
      </c>
      <c r="P365" t="s"/>
      <c r="Q365" t="s"/>
      <c r="R365" t="s"/>
      <c r="S365" t="s"/>
      <c r="T365" t="s"/>
      <c r="U365" t="s">
        <v>4607</v>
      </c>
      <c r="V365" t="s">
        <v>67</v>
      </c>
      <c r="W365" t="s">
        <v>4608</v>
      </c>
      <c r="X365" t="s"/>
      <c r="Y365" t="s"/>
      <c r="Z365" t="s"/>
      <c r="AA365" t="s">
        <v>84</v>
      </c>
      <c r="AB365" t="s">
        <v>4609</v>
      </c>
      <c r="AC365" t="s">
        <v>4610</v>
      </c>
      <c r="AD365" t="s">
        <v>174</v>
      </c>
      <c r="AE365" t="s">
        <v>44</v>
      </c>
      <c r="AF365" t="s">
        <v>4611</v>
      </c>
      <c r="AG365" t="s">
        <v>4612</v>
      </c>
      <c r="AH365" t="s">
        <v>192</v>
      </c>
      <c r="AI365" t="s">
        <v>4613</v>
      </c>
      <c r="AJ365" t="s">
        <v>92</v>
      </c>
      <c r="AK365" t="s">
        <v>66</v>
      </c>
    </row>
    <row r="366" spans="1:38">
      <c r="A366" t="s">
        <v>4614</v>
      </c>
      <c r="B366" t="s">
        <v>4615</v>
      </c>
      <c r="C366" t="s">
        <v>4616</v>
      </c>
      <c r="D366" t="s">
        <v>4617</v>
      </c>
      <c r="E366" t="s">
        <v>4618</v>
      </c>
      <c r="F366" t="s">
        <v>49</v>
      </c>
      <c r="G366" t="s">
        <v>50</v>
      </c>
      <c r="H366" t="s">
        <v>51</v>
      </c>
      <c r="I366" t="s">
        <v>4619</v>
      </c>
      <c r="J366" t="s"/>
      <c r="K366" t="s">
        <v>4620</v>
      </c>
      <c r="L366" t="s">
        <v>355</v>
      </c>
      <c r="M366" t="s">
        <v>985</v>
      </c>
      <c r="N366" t="s">
        <v>986</v>
      </c>
      <c r="O366" t="s">
        <v>174</v>
      </c>
      <c r="P366" t="s">
        <v>4621</v>
      </c>
      <c r="Q366" t="s">
        <v>67</v>
      </c>
      <c r="R366" t="s">
        <v>4622</v>
      </c>
      <c r="S366" t="s"/>
      <c r="T366" t="s"/>
      <c r="U366" t="s"/>
      <c r="V366" t="s"/>
      <c r="W366" t="s"/>
      <c r="X366" t="s"/>
      <c r="Y366" t="s"/>
      <c r="Z366" t="s"/>
      <c r="AA366" t="s"/>
      <c r="AB366" t="s">
        <v>4623</v>
      </c>
      <c r="AC366" t="s">
        <v>4623</v>
      </c>
      <c r="AD366" t="s">
        <v>301</v>
      </c>
      <c r="AE366" t="s">
        <v>44</v>
      </c>
      <c r="AF366" t="s">
        <v>4624</v>
      </c>
      <c r="AG366" t="s">
        <v>4625</v>
      </c>
      <c r="AH366" t="s">
        <v>617</v>
      </c>
      <c r="AI366" t="s">
        <v>4626</v>
      </c>
      <c r="AJ366" t="s">
        <v>92</v>
      </c>
      <c r="AK366" t="s">
        <v>66</v>
      </c>
    </row>
    <row r="367" spans="1:38">
      <c r="A367" t="s">
        <v>4627</v>
      </c>
      <c r="B367" t="s">
        <v>4628</v>
      </c>
      <c r="C367" t="s">
        <v>4629</v>
      </c>
      <c r="D367" t="s"/>
      <c r="E367" t="s">
        <v>4630</v>
      </c>
      <c r="F367" t="s"/>
      <c r="G367" t="s">
        <v>50</v>
      </c>
      <c r="H367" t="s">
        <v>234</v>
      </c>
      <c r="I367" t="s">
        <v>4631</v>
      </c>
      <c r="J367" t="s">
        <v>4632</v>
      </c>
      <c r="K367" t="s">
        <v>54</v>
      </c>
      <c r="L367" t="s">
        <v>355</v>
      </c>
      <c r="M367" t="s">
        <v>356</v>
      </c>
      <c r="N367" t="s">
        <v>4633</v>
      </c>
      <c r="O367" t="s">
        <v>865</v>
      </c>
      <c r="P367" t="s">
        <v>4634</v>
      </c>
      <c r="Q367" t="s">
        <v>67</v>
      </c>
      <c r="R367" t="s"/>
      <c r="S367" t="s"/>
      <c r="T367" t="s">
        <v>67</v>
      </c>
      <c r="U367" t="s"/>
      <c r="V367" t="s"/>
      <c r="W367" t="s"/>
      <c r="X367" t="s"/>
      <c r="Y367" t="s"/>
      <c r="Z367" t="s">
        <v>4635</v>
      </c>
      <c r="AA367" t="s"/>
      <c r="AB367" t="s">
        <v>4636</v>
      </c>
      <c r="AC367" t="s">
        <v>4637</v>
      </c>
      <c r="AD367" t="s">
        <v>59</v>
      </c>
      <c r="AE367" t="s">
        <v>44</v>
      </c>
      <c r="AF367" t="s">
        <v>4638</v>
      </c>
      <c r="AG367" t="s">
        <v>4639</v>
      </c>
      <c r="AH367" t="s">
        <v>151</v>
      </c>
      <c r="AI367" t="s">
        <v>4640</v>
      </c>
      <c r="AJ367" t="s">
        <v>92</v>
      </c>
      <c r="AK367" t="s">
        <v>66</v>
      </c>
    </row>
    <row r="368" spans="1:38">
      <c r="A368" t="s">
        <v>4641</v>
      </c>
      <c r="B368" t="s">
        <v>4642</v>
      </c>
      <c r="C368" t="s">
        <v>4643</v>
      </c>
      <c r="D368" t="s">
        <v>4644</v>
      </c>
      <c r="E368" t="s">
        <v>4645</v>
      </c>
      <c r="F368" t="s">
        <v>49</v>
      </c>
      <c r="G368" t="s">
        <v>50</v>
      </c>
      <c r="H368" t="s">
        <v>51</v>
      </c>
      <c r="I368" t="s">
        <v>954</v>
      </c>
      <c r="J368" t="s">
        <v>53</v>
      </c>
      <c r="K368" t="s">
        <v>54</v>
      </c>
      <c r="L368" t="s">
        <v>582</v>
      </c>
      <c r="M368" t="s">
        <v>871</v>
      </c>
      <c r="N368" t="s">
        <v>1922</v>
      </c>
      <c r="O368" t="s">
        <v>241</v>
      </c>
      <c r="P368" t="s">
        <v>4646</v>
      </c>
      <c r="Q368" t="s">
        <v>67</v>
      </c>
      <c r="R368" t="s"/>
      <c r="S368" t="s"/>
      <c r="T368" t="s"/>
      <c r="U368" t="s"/>
      <c r="V368" t="s"/>
      <c r="W368" t="s"/>
      <c r="X368" t="s"/>
      <c r="Y368" t="s"/>
      <c r="Z368" t="s"/>
      <c r="AA368" t="s"/>
      <c r="AB368" t="s">
        <v>4647</v>
      </c>
      <c r="AC368" t="s">
        <v>4648</v>
      </c>
      <c r="AD368" t="s">
        <v>59</v>
      </c>
      <c r="AE368" t="s">
        <v>44</v>
      </c>
      <c r="AF368" t="s">
        <v>4649</v>
      </c>
      <c r="AG368" t="s">
        <v>4650</v>
      </c>
      <c r="AH368" t="s">
        <v>59</v>
      </c>
      <c r="AI368" t="s">
        <v>4651</v>
      </c>
      <c r="AJ368" t="s">
        <v>92</v>
      </c>
      <c r="AK368" t="s">
        <v>66</v>
      </c>
    </row>
    <row r="369" spans="1:38">
      <c r="A369" t="s">
        <v>4652</v>
      </c>
      <c r="B369" t="s">
        <v>4653</v>
      </c>
      <c r="C369" t="s">
        <v>4654</v>
      </c>
      <c r="D369" t="s"/>
      <c r="E369" t="s">
        <v>4655</v>
      </c>
      <c r="F369" t="s"/>
      <c r="G369" t="s">
        <v>72</v>
      </c>
      <c r="H369" t="s">
        <v>51</v>
      </c>
      <c r="I369" t="s">
        <v>4656</v>
      </c>
      <c r="J369" t="s">
        <v>53</v>
      </c>
      <c r="K369" t="s">
        <v>54</v>
      </c>
      <c r="L369" t="s">
        <v>170</v>
      </c>
      <c r="M369" t="s">
        <v>171</v>
      </c>
      <c r="N369" t="s">
        <v>172</v>
      </c>
      <c r="O369" t="s">
        <v>79</v>
      </c>
      <c r="P369" t="s"/>
      <c r="Q369" t="s"/>
      <c r="R369" t="s"/>
      <c r="S369" t="s"/>
      <c r="T369" t="s"/>
      <c r="U369" t="s"/>
      <c r="V369" t="s">
        <v>67</v>
      </c>
      <c r="W369" t="s">
        <v>3684</v>
      </c>
      <c r="X369" t="s"/>
      <c r="Y369" t="s"/>
      <c r="Z369" t="s"/>
      <c r="AA369" t="s">
        <v>84</v>
      </c>
      <c r="AB369" t="s">
        <v>4657</v>
      </c>
      <c r="AC369" t="s">
        <v>4658</v>
      </c>
      <c r="AD369" t="s">
        <v>149</v>
      </c>
      <c r="AE369" t="s">
        <v>44</v>
      </c>
      <c r="AF369" t="s">
        <v>4659</v>
      </c>
      <c r="AG369" t="s">
        <v>4660</v>
      </c>
      <c r="AH369" t="s">
        <v>518</v>
      </c>
      <c r="AI369" t="s">
        <v>4661</v>
      </c>
      <c r="AJ369" t="s">
        <v>92</v>
      </c>
      <c r="AK369" t="s">
        <v>66</v>
      </c>
    </row>
    <row r="370" spans="1:38">
      <c r="A370" t="s">
        <v>4662</v>
      </c>
      <c r="B370" t="s">
        <v>4663</v>
      </c>
      <c r="C370" t="s">
        <v>4664</v>
      </c>
      <c r="D370" t="s">
        <v>4665</v>
      </c>
      <c r="E370" t="s">
        <v>4666</v>
      </c>
      <c r="F370" t="s">
        <v>49</v>
      </c>
      <c r="G370" t="s">
        <v>50</v>
      </c>
      <c r="H370" t="s">
        <v>51</v>
      </c>
      <c r="I370" t="s">
        <v>4667</v>
      </c>
      <c r="J370" t="s">
        <v>1759</v>
      </c>
      <c r="K370" t="s">
        <v>54</v>
      </c>
      <c r="L370" t="s">
        <v>76</v>
      </c>
      <c r="M370" t="s">
        <v>77</v>
      </c>
      <c r="N370" t="s">
        <v>78</v>
      </c>
      <c r="O370" t="s">
        <v>79</v>
      </c>
      <c r="P370" t="s"/>
      <c r="Q370" t="s"/>
      <c r="R370" t="s"/>
      <c r="S370" t="s"/>
      <c r="T370" t="s"/>
      <c r="U370" t="s"/>
      <c r="V370" t="s">
        <v>67</v>
      </c>
      <c r="W370" t="s"/>
      <c r="X370" t="s"/>
      <c r="Y370" t="s"/>
      <c r="Z370" t="s"/>
      <c r="AA370" t="s">
        <v>84</v>
      </c>
      <c r="AB370" t="s">
        <v>4668</v>
      </c>
      <c r="AC370" t="s">
        <v>4669</v>
      </c>
      <c r="AD370" t="s">
        <v>124</v>
      </c>
      <c r="AE370" t="s">
        <v>4170</v>
      </c>
      <c r="AF370" t="s">
        <v>4670</v>
      </c>
      <c r="AG370" t="s">
        <v>4671</v>
      </c>
      <c r="AH370" t="s">
        <v>347</v>
      </c>
      <c r="AI370" t="s">
        <v>4672</v>
      </c>
      <c r="AJ370" t="s">
        <v>92</v>
      </c>
      <c r="AK370" t="s">
        <v>66</v>
      </c>
    </row>
    <row r="371" spans="1:38">
      <c r="A371" t="s">
        <v>4673</v>
      </c>
      <c r="B371" t="s">
        <v>4674</v>
      </c>
      <c r="C371" t="s">
        <v>4675</v>
      </c>
      <c r="D371" t="s"/>
      <c r="E371" t="s">
        <v>4676</v>
      </c>
      <c r="F371" t="s">
        <v>3497</v>
      </c>
      <c r="G371" t="s">
        <v>72</v>
      </c>
      <c r="H371" t="s">
        <v>51</v>
      </c>
      <c r="I371" t="s">
        <v>4677</v>
      </c>
      <c r="J371" t="s">
        <v>4678</v>
      </c>
      <c r="K371" t="s">
        <v>54</v>
      </c>
      <c r="L371" t="s">
        <v>470</v>
      </c>
      <c r="M371" t="s">
        <v>471</v>
      </c>
      <c r="N371" t="s">
        <v>4679</v>
      </c>
      <c r="O371" t="s">
        <v>112</v>
      </c>
      <c r="P371" t="s"/>
      <c r="Q371" t="s"/>
      <c r="R371" t="s"/>
      <c r="S371" t="s"/>
      <c r="T371" t="s"/>
      <c r="U371" t="s"/>
      <c r="V371" t="s">
        <v>67</v>
      </c>
      <c r="W371" t="s">
        <v>4680</v>
      </c>
      <c r="X371" t="s"/>
      <c r="Y371" t="s"/>
      <c r="Z371" t="s"/>
      <c r="AA371" t="s">
        <v>84</v>
      </c>
      <c r="AB371" t="s">
        <v>4681</v>
      </c>
      <c r="AC371" t="s">
        <v>4682</v>
      </c>
      <c r="AD371" t="s">
        <v>110</v>
      </c>
      <c r="AE371" t="s">
        <v>44</v>
      </c>
      <c r="AF371" t="s">
        <v>4683</v>
      </c>
      <c r="AG371" t="s">
        <v>4684</v>
      </c>
      <c r="AH371" t="s">
        <v>174</v>
      </c>
      <c r="AI371" t="s">
        <v>4685</v>
      </c>
      <c r="AJ371" t="s">
        <v>92</v>
      </c>
      <c r="AK371" t="s">
        <v>66</v>
      </c>
    </row>
    <row r="372" spans="1:38">
      <c r="A372" t="s">
        <v>4686</v>
      </c>
      <c r="B372" t="s">
        <v>4687</v>
      </c>
      <c r="C372" t="s">
        <v>4688</v>
      </c>
      <c r="D372" t="s">
        <v>4689</v>
      </c>
      <c r="E372" t="s">
        <v>4690</v>
      </c>
      <c r="F372" t="s">
        <v>4691</v>
      </c>
      <c r="G372" t="s">
        <v>72</v>
      </c>
      <c r="H372" t="s">
        <v>51</v>
      </c>
      <c r="I372" t="s">
        <v>4692</v>
      </c>
      <c r="J372" t="s">
        <v>4693</v>
      </c>
      <c r="K372" t="s">
        <v>2925</v>
      </c>
      <c r="L372" t="s">
        <v>189</v>
      </c>
      <c r="M372" t="s">
        <v>190</v>
      </c>
      <c r="N372" t="s">
        <v>191</v>
      </c>
      <c r="O372" t="s">
        <v>192</v>
      </c>
      <c r="P372" t="s"/>
      <c r="Q372" t="s"/>
      <c r="R372" t="s"/>
      <c r="S372" t="s"/>
      <c r="T372" t="s">
        <v>93</v>
      </c>
      <c r="U372" t="s">
        <v>4694</v>
      </c>
      <c r="V372" t="s">
        <v>93</v>
      </c>
      <c r="W372" t="s">
        <v>4695</v>
      </c>
      <c r="X372" t="s"/>
      <c r="Y372" t="s"/>
      <c r="Z372" t="s"/>
      <c r="AA372" t="s">
        <v>84</v>
      </c>
      <c r="AB372" t="s">
        <v>4696</v>
      </c>
      <c r="AC372" t="s">
        <v>4696</v>
      </c>
      <c r="AD372" t="s">
        <v>93</v>
      </c>
      <c r="AE372" t="s">
        <v>44</v>
      </c>
      <c r="AF372" t="s">
        <v>4697</v>
      </c>
      <c r="AG372" t="s">
        <v>826</v>
      </c>
      <c r="AH372" t="s">
        <v>44</v>
      </c>
      <c r="AI372" t="s">
        <v>4698</v>
      </c>
      <c r="AJ372" t="s">
        <v>92</v>
      </c>
      <c r="AK372" t="s">
        <v>66</v>
      </c>
    </row>
    <row r="373" spans="1:38">
      <c r="A373" t="s">
        <v>4699</v>
      </c>
      <c r="B373" t="s">
        <v>4700</v>
      </c>
      <c r="C373" t="s">
        <v>4701</v>
      </c>
      <c r="D373" t="s">
        <v>4702</v>
      </c>
      <c r="E373" t="s">
        <v>4703</v>
      </c>
      <c r="F373" t="s">
        <v>255</v>
      </c>
      <c r="G373" t="s">
        <v>50</v>
      </c>
      <c r="H373" t="s">
        <v>51</v>
      </c>
      <c r="I373" t="s">
        <v>235</v>
      </c>
      <c r="J373" t="s"/>
      <c r="K373" t="s">
        <v>237</v>
      </c>
      <c r="L373" t="s">
        <v>204</v>
      </c>
      <c r="M373" t="s">
        <v>205</v>
      </c>
      <c r="N373" t="s">
        <v>4704</v>
      </c>
      <c r="O373" t="s"/>
      <c r="P373" t="s"/>
      <c r="Q373" t="s">
        <v>44</v>
      </c>
      <c r="R373" t="s"/>
      <c r="S373" t="s"/>
      <c r="T373" t="s"/>
      <c r="U373" t="s"/>
      <c r="V373" t="s"/>
      <c r="W373" t="s"/>
      <c r="X373" t="s"/>
      <c r="Y373" t="s"/>
      <c r="Z373" t="s"/>
      <c r="AA373" t="s"/>
      <c r="AB373" t="s">
        <v>4705</v>
      </c>
      <c r="AC373" t="s">
        <v>4705</v>
      </c>
      <c r="AD373" t="s">
        <v>93</v>
      </c>
      <c r="AE373" t="s">
        <v>277</v>
      </c>
      <c r="AF373" t="s">
        <v>4706</v>
      </c>
      <c r="AG373" t="s">
        <v>4707</v>
      </c>
      <c r="AH373" t="s">
        <v>44</v>
      </c>
      <c r="AI373" t="s">
        <v>4708</v>
      </c>
      <c r="AJ373" t="s">
        <v>4709</v>
      </c>
      <c r="AK373" t="s">
        <v>66</v>
      </c>
    </row>
    <row r="374" spans="1:38">
      <c r="A374" t="s">
        <v>4710</v>
      </c>
      <c r="B374" t="s">
        <v>4711</v>
      </c>
      <c r="C374" t="s">
        <v>4712</v>
      </c>
      <c r="D374" t="s">
        <v>4713</v>
      </c>
      <c r="E374" t="s">
        <v>4714</v>
      </c>
      <c r="F374" t="s"/>
      <c r="G374" t="s">
        <v>50</v>
      </c>
      <c r="H374" t="s">
        <v>51</v>
      </c>
      <c r="I374" t="s">
        <v>4715</v>
      </c>
      <c r="J374" t="s">
        <v>1293</v>
      </c>
      <c r="K374" t="s">
        <v>54</v>
      </c>
      <c r="L374" t="s">
        <v>843</v>
      </c>
      <c r="M374" t="s">
        <v>844</v>
      </c>
      <c r="N374" t="s">
        <v>1128</v>
      </c>
      <c r="O374" t="s"/>
      <c r="P374" t="s"/>
      <c r="Q374" t="s">
        <v>44</v>
      </c>
      <c r="R374" t="s"/>
      <c r="S374" t="s"/>
      <c r="T374" t="s"/>
      <c r="U374" t="s"/>
      <c r="V374" t="s"/>
      <c r="W374" t="s"/>
      <c r="X374" t="s"/>
      <c r="Y374" t="s"/>
      <c r="Z374" t="s"/>
      <c r="AA374" t="s"/>
      <c r="AB374" t="s">
        <v>4716</v>
      </c>
      <c r="AC374" t="s">
        <v>4717</v>
      </c>
      <c r="AD374" t="s">
        <v>93</v>
      </c>
      <c r="AE374" t="s">
        <v>277</v>
      </c>
      <c r="AF374" t="s">
        <v>4718</v>
      </c>
      <c r="AG374" t="s">
        <v>4719</v>
      </c>
      <c r="AH374" t="s">
        <v>44</v>
      </c>
      <c r="AI374" t="s">
        <v>4720</v>
      </c>
      <c r="AJ374" t="s">
        <v>4721</v>
      </c>
      <c r="AK374" t="s">
        <v>66</v>
      </c>
    </row>
    <row r="375" spans="1:38">
      <c r="A375" t="s">
        <v>4722</v>
      </c>
      <c r="B375" t="s">
        <v>4723</v>
      </c>
      <c r="C375" t="s">
        <v>4724</v>
      </c>
      <c r="D375" t="s">
        <v>4725</v>
      </c>
      <c r="E375" t="s">
        <v>4726</v>
      </c>
      <c r="F375" t="s">
        <v>767</v>
      </c>
      <c r="G375" t="s">
        <v>50</v>
      </c>
      <c r="H375" t="s">
        <v>51</v>
      </c>
      <c r="I375" t="s">
        <v>4727</v>
      </c>
      <c r="J375" t="s">
        <v>53</v>
      </c>
      <c r="K375" t="s">
        <v>54</v>
      </c>
      <c r="L375" t="s">
        <v>120</v>
      </c>
      <c r="M375" t="s">
        <v>382</v>
      </c>
      <c r="N375" t="s">
        <v>383</v>
      </c>
      <c r="O375" t="s">
        <v>103</v>
      </c>
      <c r="P375" t="s">
        <v>4728</v>
      </c>
      <c r="Q375" t="s">
        <v>151</v>
      </c>
      <c r="R375" t="s">
        <v>4729</v>
      </c>
      <c r="S375" t="s"/>
      <c r="T375" t="s"/>
      <c r="U375" t="s"/>
      <c r="V375" t="s"/>
      <c r="W375" t="s"/>
      <c r="X375" t="s"/>
      <c r="Y375" t="s"/>
      <c r="Z375" t="s"/>
      <c r="AA375" t="s"/>
      <c r="AB375" t="s">
        <v>4730</v>
      </c>
      <c r="AC375" t="s">
        <v>4731</v>
      </c>
      <c r="AD375" t="s">
        <v>59</v>
      </c>
      <c r="AE375" t="s">
        <v>107</v>
      </c>
      <c r="AF375" t="s">
        <v>4732</v>
      </c>
      <c r="AG375" t="s">
        <v>4733</v>
      </c>
      <c r="AH375" t="s">
        <v>124</v>
      </c>
      <c r="AI375" t="s">
        <v>4734</v>
      </c>
      <c r="AJ375" t="s">
        <v>92</v>
      </c>
      <c r="AK375" t="s">
        <v>66</v>
      </c>
    </row>
    <row customHeight="1" ht="409" r="376" s="26" spans="1:38">
      <c r="A376" t="s">
        <v>4735</v>
      </c>
      <c r="B376" t="s">
        <v>4736</v>
      </c>
      <c r="C376" t="s">
        <v>4737</v>
      </c>
      <c r="D376" t="s">
        <v>4738</v>
      </c>
      <c r="E376" s="1" t="s">
        <v>4739</v>
      </c>
      <c r="F376" t="s">
        <v>292</v>
      </c>
      <c r="G376" t="s">
        <v>50</v>
      </c>
      <c r="H376" t="s">
        <v>51</v>
      </c>
      <c r="I376" t="s">
        <v>2281</v>
      </c>
      <c r="J376" t="s"/>
      <c r="K376" t="s">
        <v>469</v>
      </c>
      <c r="L376" t="s">
        <v>843</v>
      </c>
      <c r="M376" t="s">
        <v>844</v>
      </c>
      <c r="N376" t="s">
        <v>3076</v>
      </c>
      <c r="O376" t="s">
        <v>826</v>
      </c>
      <c r="P376" t="s">
        <v>4740</v>
      </c>
      <c r="Q376" t="s">
        <v>63</v>
      </c>
      <c r="R376" t="s">
        <v>4741</v>
      </c>
      <c r="S376" t="s"/>
      <c r="T376" t="s"/>
      <c r="U376" t="s"/>
      <c r="V376" t="s"/>
      <c r="W376" t="s"/>
      <c r="X376" t="s"/>
      <c r="Y376" t="s"/>
      <c r="Z376" t="s"/>
      <c r="AA376" t="s"/>
      <c r="AB376" t="s">
        <v>4742</v>
      </c>
      <c r="AC376" t="s">
        <v>4743</v>
      </c>
      <c r="AD376" t="s">
        <v>93</v>
      </c>
      <c r="AE376" t="s">
        <v>44</v>
      </c>
      <c r="AF376" t="s">
        <v>4744</v>
      </c>
      <c r="AG376" t="s">
        <v>2162</v>
      </c>
      <c r="AH376" t="s">
        <v>44</v>
      </c>
      <c r="AI376" t="s">
        <v>4745</v>
      </c>
      <c r="AJ376" t="s">
        <v>92</v>
      </c>
      <c r="AK376" t="s">
        <v>66</v>
      </c>
    </row>
    <row r="377" spans="1:38">
      <c r="A377" t="s">
        <v>4746</v>
      </c>
      <c r="B377" t="s">
        <v>4747</v>
      </c>
      <c r="C377" t="s">
        <v>4748</v>
      </c>
      <c r="D377" t="s">
        <v>4749</v>
      </c>
      <c r="E377" t="s">
        <v>4750</v>
      </c>
      <c r="F377" t="s"/>
      <c r="G377" t="s">
        <v>50</v>
      </c>
      <c r="H377" t="s">
        <v>234</v>
      </c>
      <c r="I377" t="s">
        <v>4751</v>
      </c>
      <c r="J377" t="s">
        <v>2876</v>
      </c>
      <c r="K377" t="s">
        <v>453</v>
      </c>
      <c r="L377" t="s">
        <v>272</v>
      </c>
      <c r="M377" t="s">
        <v>1180</v>
      </c>
      <c r="N377" t="s">
        <v>2321</v>
      </c>
      <c r="O377" t="s">
        <v>124</v>
      </c>
      <c r="P377" t="s">
        <v>4752</v>
      </c>
      <c r="Q377" t="s">
        <v>112</v>
      </c>
      <c r="R377" t="s"/>
      <c r="S377" t="s">
        <v>4753</v>
      </c>
      <c r="T377" t="s">
        <v>67</v>
      </c>
      <c r="U377" t="s"/>
      <c r="V377" t="s"/>
      <c r="W377" t="s"/>
      <c r="X377" t="s"/>
      <c r="Y377" t="s"/>
      <c r="Z377" t="s">
        <v>4754</v>
      </c>
      <c r="AA377" t="s"/>
      <c r="AB377" t="s">
        <v>4755</v>
      </c>
      <c r="AC377" t="s">
        <v>4755</v>
      </c>
      <c r="AD377" t="s">
        <v>151</v>
      </c>
      <c r="AE377" t="s">
        <v>342</v>
      </c>
      <c r="AF377" t="s">
        <v>4756</v>
      </c>
      <c r="AG377" t="s">
        <v>4757</v>
      </c>
      <c r="AH377" t="s">
        <v>93</v>
      </c>
      <c r="AI377" t="s">
        <v>4758</v>
      </c>
      <c r="AJ377" t="s">
        <v>92</v>
      </c>
      <c r="AK377" t="s">
        <v>66</v>
      </c>
    </row>
    <row r="378" spans="1:38">
      <c r="A378" t="s">
        <v>4759</v>
      </c>
      <c r="B378" t="s">
        <v>4760</v>
      </c>
      <c r="C378" t="s">
        <v>4761</v>
      </c>
      <c r="D378" t="s">
        <v>4762</v>
      </c>
      <c r="E378" t="s">
        <v>4763</v>
      </c>
      <c r="F378" t="s">
        <v>233</v>
      </c>
      <c r="G378" t="s">
        <v>50</v>
      </c>
      <c r="H378" t="s">
        <v>51</v>
      </c>
      <c r="I378" t="s">
        <v>4764</v>
      </c>
      <c r="J378" t="s"/>
      <c r="K378" t="s">
        <v>4765</v>
      </c>
      <c r="L378" t="s">
        <v>55</v>
      </c>
      <c r="M378" t="s">
        <v>56</v>
      </c>
      <c r="N378" t="s">
        <v>441</v>
      </c>
      <c r="O378" t="s"/>
      <c r="P378" t="s"/>
      <c r="Q378" t="s">
        <v>44</v>
      </c>
      <c r="R378" t="s"/>
      <c r="S378" t="s"/>
      <c r="T378" t="s"/>
      <c r="U378" t="s"/>
      <c r="V378" t="s"/>
      <c r="W378" t="s"/>
      <c r="X378" t="s"/>
      <c r="Y378" t="s"/>
      <c r="Z378" t="s"/>
      <c r="AA378" t="s"/>
      <c r="AB378" t="s">
        <v>4766</v>
      </c>
      <c r="AC378" t="s">
        <v>4766</v>
      </c>
      <c r="AD378" t="s">
        <v>110</v>
      </c>
      <c r="AE378" t="s">
        <v>44</v>
      </c>
      <c r="AF378" t="s">
        <v>4767</v>
      </c>
      <c r="AG378" t="s">
        <v>4768</v>
      </c>
      <c r="AH378" t="s">
        <v>209</v>
      </c>
      <c r="AI378" t="s">
        <v>4769</v>
      </c>
      <c r="AJ378" t="s">
        <v>4770</v>
      </c>
      <c r="AK378" t="s">
        <v>66</v>
      </c>
    </row>
    <row r="379" spans="1:38">
      <c r="A379" t="s">
        <v>4771</v>
      </c>
      <c r="B379" s="2" t="s">
        <v>4772</v>
      </c>
      <c r="C379" t="s">
        <v>4773</v>
      </c>
      <c r="D379" t="s">
        <v>4774</v>
      </c>
      <c r="E379" t="s">
        <v>4775</v>
      </c>
      <c r="F379" t="s">
        <v>98</v>
      </c>
      <c r="G379" t="s">
        <v>50</v>
      </c>
      <c r="H379" t="s">
        <v>51</v>
      </c>
      <c r="I379" t="s">
        <v>1155</v>
      </c>
      <c r="J379" t="s">
        <v>187</v>
      </c>
      <c r="K379" t="s">
        <v>188</v>
      </c>
      <c r="L379" t="s">
        <v>932</v>
      </c>
      <c r="M379" t="s">
        <v>932</v>
      </c>
      <c r="N379" t="s">
        <v>1747</v>
      </c>
      <c r="O379" t="s"/>
      <c r="P379" t="s"/>
      <c r="Q379" t="s">
        <v>67</v>
      </c>
      <c r="R379" t="s"/>
      <c r="S379" t="s"/>
      <c r="T379" t="s"/>
      <c r="U379" t="s"/>
      <c r="V379" t="s"/>
      <c r="W379" t="s"/>
      <c r="X379" t="s"/>
      <c r="Y379" t="s"/>
      <c r="Z379" t="s"/>
      <c r="AA379" t="s"/>
      <c r="AB379" t="s">
        <v>4776</v>
      </c>
      <c r="AC379" t="s">
        <v>4777</v>
      </c>
      <c r="AD379" t="s">
        <v>112</v>
      </c>
      <c r="AE379" t="s">
        <v>904</v>
      </c>
      <c r="AF379" t="s">
        <v>4778</v>
      </c>
      <c r="AG379" t="s">
        <v>4779</v>
      </c>
      <c r="AH379" t="s">
        <v>44</v>
      </c>
      <c r="AI379" t="s">
        <v>4780</v>
      </c>
      <c r="AJ379" t="s">
        <v>4781</v>
      </c>
      <c r="AK379" t="s">
        <v>66</v>
      </c>
    </row>
    <row r="380" spans="1:38">
      <c r="A380" t="s">
        <v>4782</v>
      </c>
      <c r="B380" t="s">
        <v>4783</v>
      </c>
      <c r="C380" t="s">
        <v>4784</v>
      </c>
      <c r="D380" t="s">
        <v>4785</v>
      </c>
      <c r="E380" t="s">
        <v>4786</v>
      </c>
      <c r="F380" t="s">
        <v>1154</v>
      </c>
      <c r="G380" t="s">
        <v>72</v>
      </c>
      <c r="H380" t="s">
        <v>51</v>
      </c>
      <c r="I380" t="s">
        <v>4787</v>
      </c>
      <c r="J380" t="s">
        <v>4788</v>
      </c>
      <c r="K380" t="s">
        <v>271</v>
      </c>
      <c r="L380" t="s">
        <v>139</v>
      </c>
      <c r="M380" t="s">
        <v>140</v>
      </c>
      <c r="N380" t="s">
        <v>141</v>
      </c>
      <c r="O380" t="s">
        <v>79</v>
      </c>
      <c r="P380" t="s"/>
      <c r="Q380" t="s"/>
      <c r="R380" t="s"/>
      <c r="S380" t="s"/>
      <c r="T380" t="s">
        <v>67</v>
      </c>
      <c r="U380" t="s"/>
      <c r="V380" t="s"/>
      <c r="W380" t="s">
        <v>4789</v>
      </c>
      <c r="X380" t="s"/>
      <c r="Y380" t="s"/>
      <c r="Z380" t="s"/>
      <c r="AA380" t="s"/>
      <c r="AB380" t="s">
        <v>4790</v>
      </c>
      <c r="AC380" t="s">
        <v>4790</v>
      </c>
      <c r="AD380" t="s">
        <v>110</v>
      </c>
      <c r="AE380" t="s">
        <v>1254</v>
      </c>
      <c r="AF380" t="s">
        <v>4791</v>
      </c>
      <c r="AG380" t="s">
        <v>4792</v>
      </c>
      <c r="AH380" t="s">
        <v>59</v>
      </c>
      <c r="AI380" t="s">
        <v>4793</v>
      </c>
      <c r="AJ380" t="s">
        <v>92</v>
      </c>
      <c r="AK380" t="s">
        <v>66</v>
      </c>
    </row>
    <row customHeight="1" ht="409" r="381" s="26" spans="1:38">
      <c r="A381" t="s">
        <v>4794</v>
      </c>
      <c r="B381" t="s">
        <v>4795</v>
      </c>
      <c r="C381" t="s">
        <v>4796</v>
      </c>
      <c r="D381" t="s">
        <v>4797</v>
      </c>
      <c r="E381" s="1" t="s">
        <v>4798</v>
      </c>
      <c r="F381" t="s">
        <v>1603</v>
      </c>
      <c r="G381" t="s">
        <v>50</v>
      </c>
      <c r="H381" t="s">
        <v>51</v>
      </c>
      <c r="I381" t="s">
        <v>4799</v>
      </c>
      <c r="J381" t="s">
        <v>842</v>
      </c>
      <c r="K381" t="s">
        <v>54</v>
      </c>
      <c r="L381" t="s">
        <v>189</v>
      </c>
      <c r="M381" t="s">
        <v>190</v>
      </c>
      <c r="N381" t="s">
        <v>4800</v>
      </c>
      <c r="O381" t="s">
        <v>192</v>
      </c>
      <c r="P381" t="s"/>
      <c r="Q381" t="s"/>
      <c r="R381" t="s"/>
      <c r="S381" t="s"/>
      <c r="T381" t="s"/>
      <c r="U381" t="s"/>
      <c r="V381" t="s"/>
      <c r="W381" t="s"/>
      <c r="X381" t="s"/>
      <c r="Y381" t="s"/>
      <c r="Z381" t="s"/>
      <c r="AA381" t="s"/>
      <c r="AB381" t="s">
        <v>4801</v>
      </c>
      <c r="AC381" t="s">
        <v>4801</v>
      </c>
      <c r="AD381" t="s">
        <v>112</v>
      </c>
      <c r="AE381" t="s">
        <v>60</v>
      </c>
      <c r="AF381" t="s">
        <v>4802</v>
      </c>
      <c r="AG381" t="s">
        <v>4803</v>
      </c>
      <c r="AH381" t="s">
        <v>67</v>
      </c>
      <c r="AI381" t="s">
        <v>4804</v>
      </c>
      <c r="AJ381" t="s">
        <v>92</v>
      </c>
      <c r="AK381" t="s">
        <v>66</v>
      </c>
    </row>
    <row r="382" spans="1:38">
      <c r="A382" t="s">
        <v>4805</v>
      </c>
      <c r="B382" t="s">
        <v>4806</v>
      </c>
      <c r="C382" t="s">
        <v>4807</v>
      </c>
      <c r="D382" t="s"/>
      <c r="E382" t="s">
        <v>4808</v>
      </c>
      <c r="F382" t="s">
        <v>2409</v>
      </c>
      <c r="G382" t="s">
        <v>72</v>
      </c>
      <c r="H382" t="s">
        <v>51</v>
      </c>
      <c r="I382" t="s">
        <v>4809</v>
      </c>
      <c r="J382" t="s">
        <v>1127</v>
      </c>
      <c r="K382" t="s">
        <v>54</v>
      </c>
      <c r="L382" t="s">
        <v>1344</v>
      </c>
      <c r="M382" t="s">
        <v>3962</v>
      </c>
      <c r="N382" t="s">
        <v>4445</v>
      </c>
      <c r="O382" t="s">
        <v>79</v>
      </c>
      <c r="P382" t="s">
        <v>1675</v>
      </c>
      <c r="Q382" t="s">
        <v>67</v>
      </c>
      <c r="R382" t="s">
        <v>4810</v>
      </c>
      <c r="S382" t="s"/>
      <c r="T382" t="s"/>
      <c r="U382" t="s"/>
      <c r="V382" t="s"/>
      <c r="W382" t="s">
        <v>4811</v>
      </c>
      <c r="X382" t="s"/>
      <c r="Y382" t="s"/>
      <c r="Z382" t="s"/>
      <c r="AA382" t="s"/>
      <c r="AB382" t="s">
        <v>4812</v>
      </c>
      <c r="AC382" t="s">
        <v>4813</v>
      </c>
      <c r="AD382" t="s">
        <v>142</v>
      </c>
      <c r="AE382" t="s">
        <v>44</v>
      </c>
      <c r="AF382" t="s">
        <v>4814</v>
      </c>
      <c r="AG382" t="s">
        <v>4815</v>
      </c>
      <c r="AH382" t="s">
        <v>461</v>
      </c>
      <c r="AI382" t="s">
        <v>4816</v>
      </c>
      <c r="AJ382" t="s">
        <v>92</v>
      </c>
      <c r="AK382" t="s">
        <v>66</v>
      </c>
    </row>
    <row r="383" spans="1:38">
      <c r="A383" t="s">
        <v>4817</v>
      </c>
      <c r="B383" t="s">
        <v>4818</v>
      </c>
      <c r="C383" t="s">
        <v>4819</v>
      </c>
      <c r="D383" t="s">
        <v>4820</v>
      </c>
      <c r="E383" t="s">
        <v>4821</v>
      </c>
      <c r="F383" t="s">
        <v>2409</v>
      </c>
      <c r="G383" t="s">
        <v>50</v>
      </c>
      <c r="H383" t="s">
        <v>51</v>
      </c>
      <c r="I383" t="s">
        <v>169</v>
      </c>
      <c r="J383" t="s">
        <v>53</v>
      </c>
      <c r="K383" t="s">
        <v>54</v>
      </c>
      <c r="L383" t="s">
        <v>170</v>
      </c>
      <c r="M383" t="s">
        <v>171</v>
      </c>
      <c r="N383" t="s">
        <v>172</v>
      </c>
      <c r="O383" t="s">
        <v>79</v>
      </c>
      <c r="P383" t="s">
        <v>4822</v>
      </c>
      <c r="Q383" t="s">
        <v>110</v>
      </c>
      <c r="R383" t="s">
        <v>4823</v>
      </c>
      <c r="S383" t="s"/>
      <c r="T383" t="s"/>
      <c r="U383" t="s"/>
      <c r="V383" t="s"/>
      <c r="W383" t="s"/>
      <c r="X383" t="s"/>
      <c r="Y383" t="s"/>
      <c r="Z383" t="s"/>
      <c r="AA383" t="s"/>
      <c r="AB383" t="s">
        <v>4824</v>
      </c>
      <c r="AC383" t="s">
        <v>4825</v>
      </c>
      <c r="AD383" t="s">
        <v>301</v>
      </c>
      <c r="AE383" t="s">
        <v>44</v>
      </c>
      <c r="AF383" t="s">
        <v>4826</v>
      </c>
      <c r="AG383" t="s">
        <v>4827</v>
      </c>
      <c r="AH383" t="s">
        <v>591</v>
      </c>
      <c r="AI383" t="s">
        <v>4828</v>
      </c>
      <c r="AJ383" t="s">
        <v>92</v>
      </c>
      <c r="AK383" t="s">
        <v>66</v>
      </c>
    </row>
    <row r="384" spans="1:38">
      <c r="A384" t="s">
        <v>4829</v>
      </c>
      <c r="B384" t="s">
        <v>4830</v>
      </c>
      <c r="C384" t="s">
        <v>4831</v>
      </c>
      <c r="D384" t="s"/>
      <c r="E384" t="s">
        <v>4832</v>
      </c>
      <c r="F384" t="s">
        <v>263</v>
      </c>
      <c r="G384" t="s">
        <v>1178</v>
      </c>
      <c r="H384" t="s">
        <v>51</v>
      </c>
      <c r="I384" t="s">
        <v>4833</v>
      </c>
      <c r="J384" t="s">
        <v>4834</v>
      </c>
      <c r="K384" t="s">
        <v>237</v>
      </c>
      <c r="L384" t="s">
        <v>170</v>
      </c>
      <c r="M384" t="s">
        <v>171</v>
      </c>
      <c r="N384" t="s">
        <v>1168</v>
      </c>
      <c r="O384" t="s">
        <v>241</v>
      </c>
      <c r="P384" t="s">
        <v>4835</v>
      </c>
      <c r="Q384" t="s">
        <v>67</v>
      </c>
      <c r="R384" t="s">
        <v>4836</v>
      </c>
      <c r="S384" t="s"/>
      <c r="T384" t="s"/>
      <c r="U384" t="s"/>
      <c r="V384" t="s">
        <v>67</v>
      </c>
      <c r="W384" t="s">
        <v>4837</v>
      </c>
      <c r="X384" t="s"/>
      <c r="Y384" t="s"/>
      <c r="Z384" t="s"/>
      <c r="AA384" t="s">
        <v>84</v>
      </c>
      <c r="AB384" t="s">
        <v>4838</v>
      </c>
      <c r="AC384" t="s">
        <v>4838</v>
      </c>
      <c r="AD384" t="s">
        <v>301</v>
      </c>
      <c r="AE384" t="s">
        <v>342</v>
      </c>
      <c r="AF384" t="s">
        <v>4839</v>
      </c>
      <c r="AG384" t="s">
        <v>2807</v>
      </c>
      <c r="AH384" t="s">
        <v>617</v>
      </c>
      <c r="AI384" t="s">
        <v>4840</v>
      </c>
      <c r="AJ384" t="s">
        <v>92</v>
      </c>
      <c r="AK384" t="s">
        <v>66</v>
      </c>
    </row>
    <row r="385" spans="1:38">
      <c r="A385" t="s">
        <v>4841</v>
      </c>
      <c r="B385" t="s">
        <v>4842</v>
      </c>
      <c r="C385" t="s">
        <v>4843</v>
      </c>
      <c r="D385" t="s">
        <v>4844</v>
      </c>
      <c r="E385" t="s">
        <v>4845</v>
      </c>
      <c r="F385" t="s">
        <v>2280</v>
      </c>
      <c r="G385" t="s">
        <v>50</v>
      </c>
      <c r="H385" t="s">
        <v>51</v>
      </c>
      <c r="I385" t="s">
        <v>4846</v>
      </c>
      <c r="J385" t="s">
        <v>485</v>
      </c>
      <c r="K385" t="s">
        <v>54</v>
      </c>
      <c r="L385" t="s">
        <v>322</v>
      </c>
      <c r="M385" t="s">
        <v>323</v>
      </c>
      <c r="N385" t="s">
        <v>1088</v>
      </c>
      <c r="O385" t="s">
        <v>86</v>
      </c>
      <c r="P385" t="s"/>
      <c r="Q385" t="s"/>
      <c r="R385" t="s"/>
      <c r="S385" t="s"/>
      <c r="T385" t="s"/>
      <c r="U385" t="s"/>
      <c r="V385" t="s"/>
      <c r="W385" t="s"/>
      <c r="X385" t="s"/>
      <c r="Y385" t="s"/>
      <c r="Z385" t="s"/>
      <c r="AA385" t="s"/>
      <c r="AB385" t="s">
        <v>4847</v>
      </c>
      <c r="AC385" t="s">
        <v>4847</v>
      </c>
      <c r="AD385" t="s">
        <v>301</v>
      </c>
      <c r="AE385" t="s">
        <v>44</v>
      </c>
      <c r="AF385" t="s">
        <v>4848</v>
      </c>
      <c r="AG385" t="s">
        <v>4849</v>
      </c>
      <c r="AH385" t="s">
        <v>180</v>
      </c>
      <c r="AI385" t="s">
        <v>4850</v>
      </c>
      <c r="AJ385" t="s">
        <v>92</v>
      </c>
      <c r="AK385" t="s">
        <v>66</v>
      </c>
    </row>
    <row r="386" spans="1:38">
      <c r="A386" t="s">
        <v>4851</v>
      </c>
      <c r="B386" t="s">
        <v>4852</v>
      </c>
      <c r="C386" t="s">
        <v>4853</v>
      </c>
      <c r="D386" t="s">
        <v>4854</v>
      </c>
      <c r="E386" t="s">
        <v>4855</v>
      </c>
      <c r="F386" t="s"/>
      <c r="G386" t="s">
        <v>50</v>
      </c>
      <c r="H386" t="s">
        <v>51</v>
      </c>
      <c r="I386" t="s">
        <v>4856</v>
      </c>
      <c r="J386" t="s"/>
      <c r="K386" t="s">
        <v>271</v>
      </c>
      <c r="L386" t="s">
        <v>55</v>
      </c>
      <c r="M386" t="s">
        <v>56</v>
      </c>
      <c r="N386" t="s">
        <v>672</v>
      </c>
      <c r="O386" t="s"/>
      <c r="P386" t="s"/>
      <c r="Q386" t="s">
        <v>44</v>
      </c>
      <c r="R386" t="s"/>
      <c r="S386" t="s"/>
      <c r="T386" t="s"/>
      <c r="U386" t="s"/>
      <c r="V386" t="s"/>
      <c r="W386" t="s"/>
      <c r="X386" t="s"/>
      <c r="Y386" t="s"/>
      <c r="Z386" t="s"/>
      <c r="AA386" t="s"/>
      <c r="AB386" t="s">
        <v>4857</v>
      </c>
      <c r="AC386" t="s">
        <v>4857</v>
      </c>
      <c r="AD386" t="s">
        <v>59</v>
      </c>
      <c r="AE386" t="s">
        <v>60</v>
      </c>
      <c r="AF386" t="s">
        <v>4858</v>
      </c>
      <c r="AG386" t="s">
        <v>4859</v>
      </c>
      <c r="AH386" t="s">
        <v>112</v>
      </c>
      <c r="AI386" t="s">
        <v>4860</v>
      </c>
      <c r="AJ386" t="s">
        <v>4861</v>
      </c>
      <c r="AK386" t="s">
        <v>66</v>
      </c>
    </row>
    <row r="387" spans="1:38">
      <c r="A387" t="s">
        <v>4862</v>
      </c>
      <c r="B387" t="s">
        <v>4863</v>
      </c>
      <c r="C387" t="s">
        <v>4864</v>
      </c>
      <c r="D387" t="s">
        <v>4865</v>
      </c>
      <c r="E387" t="s">
        <v>4866</v>
      </c>
      <c r="F387" t="s">
        <v>857</v>
      </c>
      <c r="G387" t="s">
        <v>50</v>
      </c>
      <c r="H387" t="s">
        <v>51</v>
      </c>
      <c r="I387" t="s">
        <v>3806</v>
      </c>
      <c r="J387" t="s">
        <v>3807</v>
      </c>
      <c r="K387" t="s">
        <v>54</v>
      </c>
      <c r="L387" t="s">
        <v>526</v>
      </c>
      <c r="M387" t="s">
        <v>527</v>
      </c>
      <c r="N387" t="s">
        <v>4867</v>
      </c>
      <c r="O387" t="s">
        <v>846</v>
      </c>
      <c r="P387" t="s">
        <v>4868</v>
      </c>
      <c r="Q387" t="s">
        <v>67</v>
      </c>
      <c r="R387" t="s"/>
      <c r="S387" t="s"/>
      <c r="T387" t="s"/>
      <c r="U387" t="s"/>
      <c r="V387" t="s"/>
      <c r="W387" t="s"/>
      <c r="X387" t="s"/>
      <c r="Y387" t="s"/>
      <c r="Z387" t="s"/>
      <c r="AA387" t="s"/>
      <c r="AB387" t="s">
        <v>4869</v>
      </c>
      <c r="AC387" t="s">
        <v>4870</v>
      </c>
      <c r="AD387" t="s">
        <v>63</v>
      </c>
      <c r="AE387" t="s">
        <v>387</v>
      </c>
      <c r="AF387" t="s">
        <v>4871</v>
      </c>
      <c r="AG387" t="s">
        <v>4872</v>
      </c>
      <c r="AH387" t="s">
        <v>93</v>
      </c>
      <c r="AI387" t="s">
        <v>4873</v>
      </c>
      <c r="AJ387" t="s">
        <v>92</v>
      </c>
      <c r="AK387" t="s">
        <v>66</v>
      </c>
    </row>
    <row r="388" spans="1:38">
      <c r="A388" t="s">
        <v>4874</v>
      </c>
      <c r="B388" t="s">
        <v>4875</v>
      </c>
      <c r="C388" t="s">
        <v>4876</v>
      </c>
      <c r="D388" t="s"/>
      <c r="E388" t="s">
        <v>4877</v>
      </c>
      <c r="F388" t="s">
        <v>185</v>
      </c>
      <c r="G388" t="s">
        <v>50</v>
      </c>
      <c r="H388" t="s">
        <v>51</v>
      </c>
      <c r="I388" t="s">
        <v>768</v>
      </c>
      <c r="J388" t="s">
        <v>568</v>
      </c>
      <c r="K388" t="s">
        <v>569</v>
      </c>
      <c r="L388" t="s">
        <v>1344</v>
      </c>
      <c r="M388" t="s">
        <v>1345</v>
      </c>
      <c r="N388" t="s">
        <v>2477</v>
      </c>
      <c r="O388" t="s">
        <v>79</v>
      </c>
      <c r="P388" t="s"/>
      <c r="Q388" t="s"/>
      <c r="R388" t="s"/>
      <c r="S388" t="s"/>
      <c r="T388" t="s"/>
      <c r="U388" t="s"/>
      <c r="V388" t="s"/>
      <c r="W388" t="s"/>
      <c r="X388" t="s"/>
      <c r="Y388" t="s"/>
      <c r="Z388" t="s"/>
      <c r="AA388" t="s"/>
      <c r="AB388" t="s">
        <v>4878</v>
      </c>
      <c r="AC388" t="s">
        <v>4878</v>
      </c>
      <c r="AD388" t="s">
        <v>86</v>
      </c>
      <c r="AE388" t="s">
        <v>342</v>
      </c>
      <c r="AF388" t="s">
        <v>4879</v>
      </c>
      <c r="AG388" t="s">
        <v>4880</v>
      </c>
      <c r="AH388" t="s">
        <v>149</v>
      </c>
      <c r="AI388" t="s">
        <v>4881</v>
      </c>
      <c r="AJ388" t="s">
        <v>92</v>
      </c>
      <c r="AK388" t="s">
        <v>66</v>
      </c>
    </row>
    <row r="389" spans="1:38">
      <c r="A389" t="s">
        <v>4882</v>
      </c>
      <c r="B389" t="s">
        <v>4883</v>
      </c>
      <c r="C389" t="s">
        <v>4884</v>
      </c>
      <c r="D389" t="s">
        <v>4885</v>
      </c>
      <c r="E389" t="s">
        <v>4886</v>
      </c>
      <c r="F389" t="s">
        <v>185</v>
      </c>
      <c r="G389" t="s">
        <v>4887</v>
      </c>
      <c r="H389" t="s">
        <v>51</v>
      </c>
      <c r="I389" t="s">
        <v>3795</v>
      </c>
      <c r="J389" t="s">
        <v>1127</v>
      </c>
      <c r="K389" t="s">
        <v>54</v>
      </c>
      <c r="L389" t="s">
        <v>411</v>
      </c>
      <c r="M389" t="s">
        <v>412</v>
      </c>
      <c r="N389" t="s">
        <v>699</v>
      </c>
      <c r="O389" t="s"/>
      <c r="P389" t="s">
        <v>4888</v>
      </c>
      <c r="Q389" t="s">
        <v>63</v>
      </c>
      <c r="R389" t="s">
        <v>4889</v>
      </c>
      <c r="S389" t="s"/>
      <c r="T389" t="s"/>
      <c r="U389" t="s"/>
      <c r="V389" t="s"/>
      <c r="W389" t="s"/>
      <c r="X389" t="s"/>
      <c r="Y389" t="s"/>
      <c r="Z389" t="s"/>
      <c r="AA389" t="s"/>
      <c r="AB389" t="s">
        <v>4890</v>
      </c>
      <c r="AC389" t="s">
        <v>4890</v>
      </c>
      <c r="AD389" t="s">
        <v>112</v>
      </c>
      <c r="AE389" t="s">
        <v>60</v>
      </c>
      <c r="AF389" t="s">
        <v>4891</v>
      </c>
      <c r="AG389" t="s">
        <v>4892</v>
      </c>
      <c r="AH389" t="s">
        <v>44</v>
      </c>
      <c r="AI389" t="s">
        <v>4893</v>
      </c>
      <c r="AJ389" t="s">
        <v>4894</v>
      </c>
      <c r="AK389" t="s">
        <v>66</v>
      </c>
    </row>
    <row r="390" spans="1:38">
      <c r="A390" t="s">
        <v>4895</v>
      </c>
      <c r="B390" s="2" t="s">
        <v>4896</v>
      </c>
      <c r="C390" t="s">
        <v>4897</v>
      </c>
      <c r="D390" t="s"/>
      <c r="E390" t="s">
        <v>4898</v>
      </c>
      <c r="F390" t="s"/>
      <c r="G390" t="s">
        <v>2813</v>
      </c>
      <c r="H390" t="s">
        <v>234</v>
      </c>
      <c r="I390" t="s">
        <v>912</v>
      </c>
      <c r="J390" t="s">
        <v>440</v>
      </c>
      <c r="K390" t="s">
        <v>54</v>
      </c>
      <c r="L390" t="s">
        <v>470</v>
      </c>
      <c r="M390" t="s">
        <v>685</v>
      </c>
      <c r="N390" t="s">
        <v>686</v>
      </c>
      <c r="O390" t="s">
        <v>241</v>
      </c>
      <c r="P390" t="s">
        <v>1521</v>
      </c>
      <c r="Q390" t="s">
        <v>67</v>
      </c>
      <c r="R390" t="s">
        <v>4899</v>
      </c>
      <c r="S390" t="s">
        <v>4900</v>
      </c>
      <c r="T390" t="s">
        <v>67</v>
      </c>
      <c r="U390" t="s"/>
      <c r="V390" t="s"/>
      <c r="W390" t="s"/>
      <c r="X390" t="s"/>
      <c r="Y390" t="s"/>
      <c r="Z390" t="s">
        <v>4901</v>
      </c>
      <c r="AA390" t="s"/>
      <c r="AB390" t="s">
        <v>4902</v>
      </c>
      <c r="AC390" t="s">
        <v>4903</v>
      </c>
      <c r="AD390" t="s">
        <v>110</v>
      </c>
      <c r="AE390" t="s">
        <v>44</v>
      </c>
      <c r="AF390" t="s">
        <v>4904</v>
      </c>
      <c r="AG390" t="s">
        <v>4268</v>
      </c>
      <c r="AH390" t="s">
        <v>142</v>
      </c>
      <c r="AI390" t="s">
        <v>4905</v>
      </c>
      <c r="AJ390" t="s">
        <v>92</v>
      </c>
      <c r="AK390" t="s">
        <v>66</v>
      </c>
    </row>
    <row r="391" spans="1:38">
      <c r="A391" t="s">
        <v>4906</v>
      </c>
      <c r="B391" t="s">
        <v>4907</v>
      </c>
      <c r="C391" t="s">
        <v>4908</v>
      </c>
      <c r="D391" t="s">
        <v>4909</v>
      </c>
      <c r="E391" t="s">
        <v>4910</v>
      </c>
      <c r="F391" t="s">
        <v>4911</v>
      </c>
      <c r="G391" t="s">
        <v>50</v>
      </c>
      <c r="H391" t="s">
        <v>51</v>
      </c>
      <c r="I391" t="s">
        <v>4912</v>
      </c>
      <c r="J391" t="s">
        <v>4913</v>
      </c>
      <c r="K391" t="s">
        <v>4255</v>
      </c>
      <c r="L391" t="s">
        <v>219</v>
      </c>
      <c r="M391" t="s">
        <v>4914</v>
      </c>
      <c r="N391" t="s">
        <v>4915</v>
      </c>
      <c r="O391" t="s">
        <v>149</v>
      </c>
      <c r="P391" t="s"/>
      <c r="Q391" t="s"/>
      <c r="R391" t="s"/>
      <c r="S391" t="s"/>
      <c r="T391" t="s"/>
      <c r="U391" t="s"/>
      <c r="V391" t="s"/>
      <c r="W391" t="s"/>
      <c r="X391" t="s"/>
      <c r="Y391" t="s"/>
      <c r="Z391" t="s"/>
      <c r="AA391" t="s"/>
      <c r="AB391" t="s">
        <v>4916</v>
      </c>
      <c r="AC391" t="s">
        <v>4917</v>
      </c>
      <c r="AD391" t="s">
        <v>63</v>
      </c>
      <c r="AE391" t="s">
        <v>44</v>
      </c>
      <c r="AF391" t="s">
        <v>4918</v>
      </c>
      <c r="AG391" t="s">
        <v>4919</v>
      </c>
      <c r="AH391" t="s">
        <v>63</v>
      </c>
      <c r="AI391" t="s">
        <v>4920</v>
      </c>
      <c r="AJ391" t="s">
        <v>92</v>
      </c>
      <c r="AK391" t="s">
        <v>66</v>
      </c>
    </row>
    <row r="392" spans="1:38">
      <c r="A392" t="s">
        <v>4921</v>
      </c>
      <c r="B392" t="s">
        <v>4922</v>
      </c>
      <c r="C392" t="s">
        <v>4923</v>
      </c>
      <c r="D392" t="s">
        <v>4924</v>
      </c>
      <c r="E392" t="s">
        <v>4925</v>
      </c>
      <c r="F392" t="s">
        <v>438</v>
      </c>
      <c r="G392" t="s">
        <v>50</v>
      </c>
      <c r="H392" t="s">
        <v>51</v>
      </c>
      <c r="I392" t="s">
        <v>4926</v>
      </c>
      <c r="J392" t="s"/>
      <c r="K392" t="s">
        <v>75</v>
      </c>
      <c r="L392" t="s">
        <v>355</v>
      </c>
      <c r="M392" t="s">
        <v>356</v>
      </c>
      <c r="N392" t="s">
        <v>4927</v>
      </c>
      <c r="O392" t="s"/>
      <c r="P392" t="s"/>
      <c r="Q392" t="s">
        <v>44</v>
      </c>
      <c r="R392" t="s"/>
      <c r="S392" t="s"/>
      <c r="T392" t="s"/>
      <c r="U392" t="s"/>
      <c r="V392" t="s"/>
      <c r="W392" t="s"/>
      <c r="X392" t="s"/>
      <c r="Y392" t="s"/>
      <c r="Z392" t="s"/>
      <c r="AA392" t="s"/>
      <c r="AB392" t="s">
        <v>4928</v>
      </c>
      <c r="AC392" t="s">
        <v>4928</v>
      </c>
      <c r="AD392" t="s">
        <v>63</v>
      </c>
      <c r="AE392" t="s">
        <v>277</v>
      </c>
      <c r="AF392" t="s">
        <v>4929</v>
      </c>
      <c r="AG392" t="s">
        <v>4930</v>
      </c>
      <c r="AH392" t="s">
        <v>93</v>
      </c>
      <c r="AI392" t="s">
        <v>4931</v>
      </c>
      <c r="AJ392" t="s">
        <v>4932</v>
      </c>
      <c r="AK392" t="s">
        <v>66</v>
      </c>
    </row>
    <row r="393" spans="1:38">
      <c r="A393" t="s">
        <v>4933</v>
      </c>
      <c r="B393" t="s">
        <v>4934</v>
      </c>
      <c r="C393" t="s">
        <v>4935</v>
      </c>
      <c r="D393" t="s">
        <v>4936</v>
      </c>
      <c r="E393" t="s">
        <v>4937</v>
      </c>
      <c r="F393" t="s">
        <v>1970</v>
      </c>
      <c r="G393" t="s">
        <v>50</v>
      </c>
      <c r="H393" t="s">
        <v>51</v>
      </c>
      <c r="I393" t="s">
        <v>4938</v>
      </c>
      <c r="J393" t="s">
        <v>4939</v>
      </c>
      <c r="K393" t="s">
        <v>237</v>
      </c>
      <c r="L393" t="s">
        <v>139</v>
      </c>
      <c r="M393" t="s">
        <v>500</v>
      </c>
      <c r="N393" t="s">
        <v>4940</v>
      </c>
      <c r="O393" t="s">
        <v>192</v>
      </c>
      <c r="P393" t="s"/>
      <c r="Q393" t="s"/>
      <c r="R393" t="s"/>
      <c r="S393" t="s"/>
      <c r="T393" t="s"/>
      <c r="U393" t="s"/>
      <c r="V393" t="s"/>
      <c r="W393" t="s"/>
      <c r="X393" t="s"/>
      <c r="Y393" t="s"/>
      <c r="Z393" t="s"/>
      <c r="AA393" t="s"/>
      <c r="AB393" t="s">
        <v>4941</v>
      </c>
      <c r="AC393" t="s">
        <v>4941</v>
      </c>
      <c r="AD393" t="s">
        <v>142</v>
      </c>
      <c r="AE393" t="s">
        <v>1938</v>
      </c>
      <c r="AF393" t="s">
        <v>4942</v>
      </c>
      <c r="AG393" t="s">
        <v>4943</v>
      </c>
      <c r="AH393" t="s">
        <v>433</v>
      </c>
      <c r="AI393" t="s">
        <v>4944</v>
      </c>
      <c r="AJ393" t="s">
        <v>92</v>
      </c>
      <c r="AK393" t="s">
        <v>66</v>
      </c>
    </row>
    <row r="394" spans="1:38">
      <c r="A394" t="s">
        <v>4945</v>
      </c>
      <c r="B394" t="s">
        <v>4946</v>
      </c>
      <c r="C394" t="s">
        <v>4947</v>
      </c>
      <c r="D394" t="s">
        <v>4948</v>
      </c>
      <c r="E394" t="s">
        <v>4949</v>
      </c>
      <c r="F394" t="s">
        <v>4950</v>
      </c>
      <c r="G394" t="s">
        <v>72</v>
      </c>
      <c r="H394" t="s">
        <v>51</v>
      </c>
      <c r="I394" t="s">
        <v>2281</v>
      </c>
      <c r="J394" t="s"/>
      <c r="K394" t="s">
        <v>469</v>
      </c>
      <c r="L394" t="s">
        <v>170</v>
      </c>
      <c r="M394" t="s">
        <v>171</v>
      </c>
      <c r="N394" t="s">
        <v>4951</v>
      </c>
      <c r="O394" t="s">
        <v>79</v>
      </c>
      <c r="P394" t="s"/>
      <c r="Q394" t="s"/>
      <c r="R394" t="s"/>
      <c r="S394" t="s"/>
      <c r="T394" t="s">
        <v>67</v>
      </c>
      <c r="U394" t="s">
        <v>4952</v>
      </c>
      <c r="V394" t="s">
        <v>67</v>
      </c>
      <c r="W394" t="s">
        <v>4953</v>
      </c>
      <c r="X394" t="s"/>
      <c r="Y394" t="s"/>
      <c r="Z394" t="s"/>
      <c r="AA394" t="s">
        <v>84</v>
      </c>
      <c r="AB394" t="s">
        <v>4954</v>
      </c>
      <c r="AC394" t="s">
        <v>4954</v>
      </c>
      <c r="AD394" t="s">
        <v>86</v>
      </c>
      <c r="AE394" t="s">
        <v>1205</v>
      </c>
      <c r="AF394" t="s">
        <v>4955</v>
      </c>
      <c r="AG394" t="s">
        <v>4956</v>
      </c>
      <c r="AH394" t="s">
        <v>149</v>
      </c>
      <c r="AI394" t="s">
        <v>4957</v>
      </c>
      <c r="AJ394" t="s">
        <v>92</v>
      </c>
      <c r="AK394" t="s">
        <v>66</v>
      </c>
    </row>
    <row r="395" spans="1:38">
      <c r="A395" t="s">
        <v>4958</v>
      </c>
      <c r="B395" t="s">
        <v>4959</v>
      </c>
      <c r="C395" t="s">
        <v>4960</v>
      </c>
      <c r="D395" t="s">
        <v>4961</v>
      </c>
      <c r="E395" t="s">
        <v>4962</v>
      </c>
      <c r="F395" t="s"/>
      <c r="G395" t="s">
        <v>72</v>
      </c>
      <c r="H395" t="s">
        <v>51</v>
      </c>
      <c r="I395" t="s">
        <v>4963</v>
      </c>
      <c r="J395" t="s">
        <v>53</v>
      </c>
      <c r="K395" t="s">
        <v>54</v>
      </c>
      <c r="L395" t="s">
        <v>355</v>
      </c>
      <c r="M395" t="s">
        <v>985</v>
      </c>
      <c r="N395" t="s">
        <v>986</v>
      </c>
      <c r="O395" t="s">
        <v>174</v>
      </c>
      <c r="P395" t="s"/>
      <c r="Q395" t="s"/>
      <c r="R395" t="s"/>
      <c r="S395" t="s"/>
      <c r="T395" t="s"/>
      <c r="U395" t="s"/>
      <c r="V395" t="s"/>
      <c r="W395" t="s">
        <v>4964</v>
      </c>
      <c r="X395" t="s"/>
      <c r="Y395" t="s"/>
      <c r="Z395" t="s"/>
      <c r="AA395" t="s"/>
      <c r="AB395" t="s">
        <v>4965</v>
      </c>
      <c r="AC395" t="s">
        <v>4966</v>
      </c>
      <c r="AD395" t="s">
        <v>59</v>
      </c>
      <c r="AE395" t="s">
        <v>44</v>
      </c>
      <c r="AF395" t="s">
        <v>4967</v>
      </c>
      <c r="AG395" t="s">
        <v>3625</v>
      </c>
      <c r="AH395" t="s">
        <v>174</v>
      </c>
      <c r="AI395" t="s">
        <v>4968</v>
      </c>
      <c r="AJ395" t="s">
        <v>92</v>
      </c>
      <c r="AK395" t="s">
        <v>66</v>
      </c>
    </row>
    <row r="396" spans="1:38">
      <c r="A396" t="s">
        <v>4969</v>
      </c>
      <c r="B396" t="s">
        <v>4970</v>
      </c>
      <c r="C396" t="s">
        <v>4971</v>
      </c>
      <c r="D396" t="s">
        <v>4972</v>
      </c>
      <c r="E396" t="s">
        <v>4973</v>
      </c>
      <c r="F396" t="s">
        <v>438</v>
      </c>
      <c r="G396" t="s">
        <v>50</v>
      </c>
      <c r="H396" t="s">
        <v>51</v>
      </c>
      <c r="I396" t="s"/>
      <c r="J396" t="s"/>
      <c r="K396" t="s"/>
      <c r="L396" t="s">
        <v>55</v>
      </c>
      <c r="M396" t="s">
        <v>56</v>
      </c>
      <c r="N396" t="s">
        <v>611</v>
      </c>
      <c r="O396" t="s"/>
      <c r="P396" t="s"/>
      <c r="Q396" t="s">
        <v>44</v>
      </c>
      <c r="R396" t="s"/>
      <c r="S396" t="s"/>
      <c r="T396" t="s"/>
      <c r="U396" t="s"/>
      <c r="V396" t="s"/>
      <c r="W396" t="s"/>
      <c r="X396" t="s"/>
      <c r="Y396" t="s"/>
      <c r="Z396" t="s"/>
      <c r="AA396" t="s"/>
      <c r="AB396" t="s">
        <v>4974</v>
      </c>
      <c r="AC396" t="s">
        <v>4974</v>
      </c>
      <c r="AD396" t="s">
        <v>59</v>
      </c>
      <c r="AE396" t="s">
        <v>107</v>
      </c>
      <c r="AF396" t="s">
        <v>4975</v>
      </c>
      <c r="AG396" t="s">
        <v>4976</v>
      </c>
      <c r="AH396" t="s">
        <v>151</v>
      </c>
      <c r="AI396" t="s">
        <v>4977</v>
      </c>
      <c r="AJ396" t="s">
        <v>4978</v>
      </c>
      <c r="AK396" t="s">
        <v>66</v>
      </c>
    </row>
    <row r="397" spans="1:38">
      <c r="A397" t="s">
        <v>4979</v>
      </c>
      <c r="B397" t="s">
        <v>4980</v>
      </c>
      <c r="C397" t="s">
        <v>4981</v>
      </c>
      <c r="D397" t="s">
        <v>4982</v>
      </c>
      <c r="E397" t="s">
        <v>4983</v>
      </c>
      <c r="F397" t="s">
        <v>292</v>
      </c>
      <c r="G397" t="s">
        <v>50</v>
      </c>
      <c r="H397" t="s">
        <v>51</v>
      </c>
      <c r="I397" t="s">
        <v>4984</v>
      </c>
      <c r="J397" t="s">
        <v>53</v>
      </c>
      <c r="K397" t="s">
        <v>54</v>
      </c>
      <c r="L397" t="s">
        <v>843</v>
      </c>
      <c r="M397" t="s">
        <v>844</v>
      </c>
      <c r="N397" t="s">
        <v>2411</v>
      </c>
      <c r="O397" t="s">
        <v>79</v>
      </c>
      <c r="P397" t="s"/>
      <c r="Q397" t="s">
        <v>67</v>
      </c>
      <c r="R397" t="s">
        <v>4985</v>
      </c>
      <c r="S397" t="s"/>
      <c r="T397" t="s"/>
      <c r="U397" t="s"/>
      <c r="V397" t="s"/>
      <c r="W397" t="s"/>
      <c r="X397" t="s"/>
      <c r="Y397" t="s"/>
      <c r="Z397" t="s"/>
      <c r="AA397" t="s"/>
      <c r="AB397" t="s">
        <v>4986</v>
      </c>
      <c r="AC397" t="s">
        <v>4987</v>
      </c>
      <c r="AD397" t="s">
        <v>124</v>
      </c>
      <c r="AE397" t="s">
        <v>297</v>
      </c>
      <c r="AF397" t="s">
        <v>4988</v>
      </c>
      <c r="AG397" t="s">
        <v>4989</v>
      </c>
      <c r="AH397" t="s">
        <v>110</v>
      </c>
      <c r="AI397" t="s">
        <v>4990</v>
      </c>
      <c r="AJ397" t="s">
        <v>92</v>
      </c>
      <c r="AK397" t="s">
        <v>66</v>
      </c>
    </row>
    <row r="398" spans="1:38">
      <c r="A398" t="s">
        <v>4991</v>
      </c>
      <c r="B398" t="s">
        <v>4992</v>
      </c>
      <c r="C398" t="s">
        <v>4993</v>
      </c>
      <c r="D398" t="s">
        <v>4994</v>
      </c>
      <c r="E398" t="s">
        <v>4995</v>
      </c>
      <c r="F398" t="s">
        <v>98</v>
      </c>
      <c r="G398" t="s">
        <v>50</v>
      </c>
      <c r="H398" t="s">
        <v>51</v>
      </c>
      <c r="I398" t="s"/>
      <c r="J398" t="s"/>
      <c r="K398" t="s"/>
      <c r="L398" t="s">
        <v>808</v>
      </c>
      <c r="M398" t="s">
        <v>884</v>
      </c>
      <c r="N398" t="s">
        <v>885</v>
      </c>
      <c r="O398" t="s"/>
      <c r="P398" t="s"/>
      <c r="Q398" t="s">
        <v>44</v>
      </c>
      <c r="R398" t="s"/>
      <c r="S398" t="s"/>
      <c r="T398" t="s"/>
      <c r="U398" t="s"/>
      <c r="V398" t="s"/>
      <c r="W398" t="s"/>
      <c r="X398" t="s"/>
      <c r="Y398" t="s"/>
      <c r="Z398" t="s"/>
      <c r="AA398" t="s"/>
      <c r="AB398" t="s">
        <v>4996</v>
      </c>
      <c r="AC398" t="s">
        <v>4996</v>
      </c>
      <c r="AD398" t="s">
        <v>149</v>
      </c>
      <c r="AE398" t="s">
        <v>44</v>
      </c>
      <c r="AF398" t="s">
        <v>4997</v>
      </c>
      <c r="AG398" t="s">
        <v>4998</v>
      </c>
      <c r="AH398" t="s">
        <v>433</v>
      </c>
      <c r="AI398" t="s">
        <v>4999</v>
      </c>
      <c r="AJ398" t="s">
        <v>5000</v>
      </c>
      <c r="AK398" t="s">
        <v>66</v>
      </c>
    </row>
    <row r="399" spans="1:38">
      <c r="A399" t="s">
        <v>5001</v>
      </c>
      <c r="B399" t="s">
        <v>5002</v>
      </c>
      <c r="C399" t="s">
        <v>5003</v>
      </c>
      <c r="D399" t="s">
        <v>5004</v>
      </c>
      <c r="E399" t="s">
        <v>5005</v>
      </c>
      <c r="F399" t="s"/>
      <c r="G399" t="s">
        <v>50</v>
      </c>
      <c r="H399" t="s">
        <v>51</v>
      </c>
      <c r="I399" t="s">
        <v>5006</v>
      </c>
      <c r="J399" t="s"/>
      <c r="K399" t="s">
        <v>4434</v>
      </c>
      <c r="L399" t="s">
        <v>932</v>
      </c>
      <c r="M399" t="s">
        <v>932</v>
      </c>
      <c r="N399" t="s">
        <v>1747</v>
      </c>
      <c r="O399" t="s"/>
      <c r="P399" t="s"/>
      <c r="Q399" t="s">
        <v>44</v>
      </c>
      <c r="R399" t="s"/>
      <c r="S399" t="s"/>
      <c r="T399" t="s"/>
      <c r="U399" t="s"/>
      <c r="V399" t="s"/>
      <c r="W399" t="s"/>
      <c r="X399" t="s"/>
      <c r="Y399" t="s"/>
      <c r="Z399" t="s"/>
      <c r="AA399" t="s"/>
      <c r="AB399" t="s">
        <v>5007</v>
      </c>
      <c r="AC399" t="s">
        <v>5007</v>
      </c>
      <c r="AD399" t="s">
        <v>59</v>
      </c>
      <c r="AE399" t="s">
        <v>44</v>
      </c>
      <c r="AF399" t="s">
        <v>5008</v>
      </c>
      <c r="AG399" t="s">
        <v>2241</v>
      </c>
      <c r="AH399" t="s">
        <v>59</v>
      </c>
      <c r="AI399" t="s">
        <v>5009</v>
      </c>
      <c r="AJ399" t="s">
        <v>5010</v>
      </c>
      <c r="AK399" t="s">
        <v>66</v>
      </c>
    </row>
    <row r="400" spans="1:38">
      <c r="A400" t="s">
        <v>5011</v>
      </c>
      <c r="B400" t="s">
        <v>5012</v>
      </c>
      <c r="C400" t="s">
        <v>5013</v>
      </c>
      <c r="D400" t="s">
        <v>5014</v>
      </c>
      <c r="E400" t="s">
        <v>5015</v>
      </c>
      <c r="F400" t="s">
        <v>5016</v>
      </c>
      <c r="G400" t="s">
        <v>50</v>
      </c>
      <c r="H400" t="s">
        <v>51</v>
      </c>
      <c r="I400" t="s">
        <v>5017</v>
      </c>
      <c r="J400" t="s"/>
      <c r="K400" t="s">
        <v>271</v>
      </c>
      <c r="L400" t="s">
        <v>843</v>
      </c>
      <c r="M400" t="s">
        <v>844</v>
      </c>
      <c r="N400" t="s">
        <v>4211</v>
      </c>
      <c r="O400" t="s"/>
      <c r="P400" t="s"/>
      <c r="Q400" t="s">
        <v>44</v>
      </c>
      <c r="R400" t="s"/>
      <c r="S400" t="s"/>
      <c r="T400" t="s"/>
      <c r="U400" t="s"/>
      <c r="V400" t="s"/>
      <c r="W400" t="s"/>
      <c r="X400" t="s"/>
      <c r="Y400" t="s"/>
      <c r="Z400" t="s"/>
      <c r="AA400" t="s"/>
      <c r="AB400" t="s">
        <v>5018</v>
      </c>
      <c r="AC400" t="s">
        <v>5018</v>
      </c>
      <c r="AD400" t="s">
        <v>124</v>
      </c>
      <c r="AE400" t="s">
        <v>44</v>
      </c>
      <c r="AF400" t="s">
        <v>5019</v>
      </c>
      <c r="AG400" t="s">
        <v>5020</v>
      </c>
      <c r="AH400" t="s">
        <v>195</v>
      </c>
      <c r="AI400" t="s">
        <v>5021</v>
      </c>
      <c r="AJ400" t="s">
        <v>5022</v>
      </c>
      <c r="AK400" t="s">
        <v>66</v>
      </c>
    </row>
    <row customHeight="1" ht="409" r="401" s="26" spans="1:38">
      <c r="A401" t="s">
        <v>5023</v>
      </c>
      <c r="B401" t="s">
        <v>5024</v>
      </c>
      <c r="C401" t="s">
        <v>5025</v>
      </c>
      <c r="D401" t="s"/>
      <c r="E401" s="1" t="s">
        <v>5026</v>
      </c>
      <c r="F401" t="s">
        <v>968</v>
      </c>
      <c r="G401" t="s">
        <v>72</v>
      </c>
      <c r="H401" t="s">
        <v>51</v>
      </c>
      <c r="I401" t="s">
        <v>5027</v>
      </c>
      <c r="J401" t="s"/>
      <c r="K401" t="s">
        <v>138</v>
      </c>
      <c r="L401" t="s">
        <v>526</v>
      </c>
      <c r="M401" t="s">
        <v>527</v>
      </c>
      <c r="N401" t="s">
        <v>1074</v>
      </c>
      <c r="O401" t="s">
        <v>79</v>
      </c>
      <c r="P401" t="s"/>
      <c r="Q401" t="s"/>
      <c r="R401" t="s"/>
      <c r="S401" t="s"/>
      <c r="T401" t="s">
        <v>67</v>
      </c>
      <c r="U401" t="s"/>
      <c r="V401" t="s"/>
      <c r="W401" t="s">
        <v>5028</v>
      </c>
      <c r="X401" t="s"/>
      <c r="Y401" t="s"/>
      <c r="Z401" t="s">
        <v>5029</v>
      </c>
      <c r="AA401" t="s"/>
      <c r="AB401" t="s">
        <v>5030</v>
      </c>
      <c r="AC401" t="s">
        <v>5030</v>
      </c>
      <c r="AD401" t="s">
        <v>124</v>
      </c>
      <c r="AE401" t="s">
        <v>125</v>
      </c>
      <c r="AF401" t="s">
        <v>5031</v>
      </c>
      <c r="AG401" t="s">
        <v>5032</v>
      </c>
      <c r="AH401" t="s">
        <v>174</v>
      </c>
      <c r="AI401" t="s">
        <v>5033</v>
      </c>
      <c r="AJ401" t="s">
        <v>92</v>
      </c>
      <c r="AK401" t="s">
        <v>66</v>
      </c>
    </row>
    <row r="402" spans="1:38">
      <c r="A402" t="s">
        <v>5034</v>
      </c>
      <c r="B402" t="s">
        <v>5035</v>
      </c>
      <c r="C402" t="s">
        <v>5036</v>
      </c>
      <c r="D402" t="s">
        <v>5037</v>
      </c>
      <c r="E402" t="s">
        <v>5038</v>
      </c>
      <c r="F402" t="s">
        <v>396</v>
      </c>
      <c r="G402" t="s">
        <v>50</v>
      </c>
      <c r="H402" t="s">
        <v>51</v>
      </c>
      <c r="I402" t="s">
        <v>752</v>
      </c>
      <c r="J402" t="s">
        <v>753</v>
      </c>
      <c r="K402" t="s">
        <v>54</v>
      </c>
      <c r="L402" t="s">
        <v>470</v>
      </c>
      <c r="M402" t="s">
        <v>471</v>
      </c>
      <c r="N402" t="s">
        <v>1319</v>
      </c>
      <c r="O402" t="s">
        <v>241</v>
      </c>
      <c r="P402" t="s"/>
      <c r="Q402" t="s"/>
      <c r="R402" t="s"/>
      <c r="S402" t="s"/>
      <c r="T402" t="s"/>
      <c r="U402" t="s"/>
      <c r="V402" t="s"/>
      <c r="W402" t="s"/>
      <c r="X402" t="s"/>
      <c r="Y402" t="s"/>
      <c r="Z402" t="s"/>
      <c r="AA402" t="s"/>
      <c r="AB402" t="s">
        <v>5039</v>
      </c>
      <c r="AC402" t="s">
        <v>5039</v>
      </c>
      <c r="AD402" t="s">
        <v>59</v>
      </c>
      <c r="AE402" t="s">
        <v>44</v>
      </c>
      <c r="AF402" t="s">
        <v>5040</v>
      </c>
      <c r="AG402" t="s">
        <v>5041</v>
      </c>
      <c r="AH402" t="s">
        <v>124</v>
      </c>
      <c r="AI402" t="s">
        <v>5042</v>
      </c>
      <c r="AJ402" t="s">
        <v>92</v>
      </c>
      <c r="AK402" t="s">
        <v>66</v>
      </c>
    </row>
    <row r="403" spans="1:38">
      <c r="A403" t="s">
        <v>5043</v>
      </c>
      <c r="B403" t="s">
        <v>5044</v>
      </c>
      <c r="C403" t="s">
        <v>5045</v>
      </c>
      <c r="D403" t="s">
        <v>5046</v>
      </c>
      <c r="E403" t="s">
        <v>5047</v>
      </c>
      <c r="F403" t="s">
        <v>98</v>
      </c>
      <c r="G403" t="s">
        <v>50</v>
      </c>
      <c r="H403" t="s">
        <v>51</v>
      </c>
      <c r="I403" t="s">
        <v>5048</v>
      </c>
      <c r="J403" t="s">
        <v>53</v>
      </c>
      <c r="K403" t="s">
        <v>54</v>
      </c>
      <c r="L403" t="s">
        <v>411</v>
      </c>
      <c r="M403" t="s">
        <v>412</v>
      </c>
      <c r="N403" t="s">
        <v>2083</v>
      </c>
      <c r="O403" t="s"/>
      <c r="P403" t="s"/>
      <c r="Q403" t="s">
        <v>44</v>
      </c>
      <c r="R403" t="s"/>
      <c r="S403" t="s"/>
      <c r="T403" t="s"/>
      <c r="U403" t="s"/>
      <c r="V403" t="s"/>
      <c r="W403" t="s"/>
      <c r="X403" t="s"/>
      <c r="Y403" t="s"/>
      <c r="Z403" t="s"/>
      <c r="AA403" t="s"/>
      <c r="AB403" t="s">
        <v>5049</v>
      </c>
      <c r="AC403" t="s">
        <v>5050</v>
      </c>
      <c r="AD403" t="s">
        <v>59</v>
      </c>
      <c r="AE403" t="s">
        <v>44</v>
      </c>
      <c r="AF403" t="s">
        <v>5051</v>
      </c>
      <c r="AG403" t="s">
        <v>5052</v>
      </c>
      <c r="AH403" t="s">
        <v>149</v>
      </c>
      <c r="AI403" t="s">
        <v>5053</v>
      </c>
      <c r="AJ403" t="s">
        <v>5054</v>
      </c>
      <c r="AK403" t="s">
        <v>66</v>
      </c>
    </row>
    <row r="404" spans="1:38">
      <c r="A404" t="s">
        <v>5055</v>
      </c>
      <c r="B404" t="s">
        <v>5056</v>
      </c>
      <c r="C404" t="s">
        <v>5057</v>
      </c>
      <c r="D404" t="s">
        <v>5058</v>
      </c>
      <c r="E404" t="s">
        <v>5059</v>
      </c>
      <c r="F404" t="s">
        <v>1970</v>
      </c>
      <c r="G404" t="s">
        <v>50</v>
      </c>
      <c r="H404" t="s">
        <v>51</v>
      </c>
      <c r="I404" t="s">
        <v>4727</v>
      </c>
      <c r="J404" t="s">
        <v>53</v>
      </c>
      <c r="K404" t="s">
        <v>54</v>
      </c>
      <c r="L404" t="s">
        <v>170</v>
      </c>
      <c r="M404" t="s">
        <v>171</v>
      </c>
      <c r="N404" t="s">
        <v>172</v>
      </c>
      <c r="O404" t="s">
        <v>79</v>
      </c>
      <c r="P404" t="s">
        <v>5060</v>
      </c>
      <c r="Q404" t="s">
        <v>124</v>
      </c>
      <c r="R404" t="s">
        <v>5061</v>
      </c>
      <c r="S404" t="s">
        <v>1496</v>
      </c>
      <c r="T404" t="s">
        <v>67</v>
      </c>
      <c r="U404" t="s"/>
      <c r="V404" t="s"/>
      <c r="W404" t="s"/>
      <c r="X404" t="s">
        <v>5062</v>
      </c>
      <c r="Y404" t="s">
        <v>67</v>
      </c>
      <c r="Z404" t="s">
        <v>5063</v>
      </c>
      <c r="AA404" t="s">
        <v>772</v>
      </c>
      <c r="AB404" t="s">
        <v>5064</v>
      </c>
      <c r="AC404" t="s">
        <v>5065</v>
      </c>
      <c r="AD404" t="s">
        <v>347</v>
      </c>
      <c r="AE404" t="s">
        <v>44</v>
      </c>
      <c r="AF404" t="s">
        <v>5066</v>
      </c>
      <c r="AG404" t="s">
        <v>5067</v>
      </c>
      <c r="AH404" t="s">
        <v>747</v>
      </c>
      <c r="AI404" t="s">
        <v>5068</v>
      </c>
      <c r="AJ404" t="s">
        <v>92</v>
      </c>
      <c r="AK404" t="s">
        <v>66</v>
      </c>
    </row>
    <row r="405" spans="1:38">
      <c r="A405" t="s">
        <v>5069</v>
      </c>
      <c r="B405" t="s">
        <v>5070</v>
      </c>
      <c r="C405" t="s">
        <v>5071</v>
      </c>
      <c r="D405" t="s">
        <v>5072</v>
      </c>
      <c r="E405" t="s">
        <v>5073</v>
      </c>
      <c r="F405" t="s">
        <v>2660</v>
      </c>
      <c r="G405" t="s">
        <v>50</v>
      </c>
      <c r="H405" t="s">
        <v>51</v>
      </c>
      <c r="I405" t="s">
        <v>5074</v>
      </c>
      <c r="J405" t="s">
        <v>5075</v>
      </c>
      <c r="K405" t="s">
        <v>237</v>
      </c>
      <c r="L405" t="s">
        <v>139</v>
      </c>
      <c r="M405" t="s">
        <v>500</v>
      </c>
      <c r="N405" t="s">
        <v>3240</v>
      </c>
      <c r="O405" t="s">
        <v>433</v>
      </c>
      <c r="P405" t="s"/>
      <c r="Q405" t="s"/>
      <c r="R405" t="s"/>
      <c r="S405" t="s"/>
      <c r="T405" t="s">
        <v>67</v>
      </c>
      <c r="U405" t="s"/>
      <c r="V405" t="s"/>
      <c r="W405" t="s"/>
      <c r="X405" t="s"/>
      <c r="Y405" t="s"/>
      <c r="Z405" t="s"/>
      <c r="AA405" t="s"/>
      <c r="AB405" t="s">
        <v>5076</v>
      </c>
      <c r="AC405" t="s">
        <v>5077</v>
      </c>
      <c r="AD405" t="s">
        <v>86</v>
      </c>
      <c r="AE405" t="s">
        <v>44</v>
      </c>
      <c r="AF405" t="s">
        <v>5078</v>
      </c>
      <c r="AG405" t="s">
        <v>767</v>
      </c>
      <c r="AH405" t="s">
        <v>391</v>
      </c>
      <c r="AI405" t="s">
        <v>5079</v>
      </c>
      <c r="AJ405" t="s">
        <v>92</v>
      </c>
      <c r="AK405" t="s">
        <v>66</v>
      </c>
    </row>
    <row r="406" spans="1:38">
      <c r="A406" t="s">
        <v>5080</v>
      </c>
      <c r="B406" t="s">
        <v>5081</v>
      </c>
      <c r="C406" t="s">
        <v>5082</v>
      </c>
      <c r="D406" t="s">
        <v>5083</v>
      </c>
      <c r="E406" t="s">
        <v>5084</v>
      </c>
      <c r="F406" t="s">
        <v>98</v>
      </c>
      <c r="G406" t="s">
        <v>50</v>
      </c>
      <c r="H406" t="s">
        <v>51</v>
      </c>
      <c r="I406" t="s"/>
      <c r="J406" t="s"/>
      <c r="K406" t="s"/>
      <c r="L406" t="s">
        <v>782</v>
      </c>
      <c r="M406" t="s">
        <v>782</v>
      </c>
      <c r="N406" t="s">
        <v>1738</v>
      </c>
      <c r="O406" t="s"/>
      <c r="P406" t="s"/>
      <c r="Q406" t="s">
        <v>44</v>
      </c>
      <c r="R406" t="s"/>
      <c r="S406" t="s"/>
      <c r="T406" t="s"/>
      <c r="U406" t="s"/>
      <c r="V406" t="s"/>
      <c r="W406" t="s"/>
      <c r="X406" t="s"/>
      <c r="Y406" t="s"/>
      <c r="Z406" t="s"/>
      <c r="AA406" t="s"/>
      <c r="AB406" t="s">
        <v>5085</v>
      </c>
      <c r="AC406" t="s">
        <v>5085</v>
      </c>
      <c r="AD406" t="s">
        <v>174</v>
      </c>
      <c r="AE406" t="s">
        <v>1105</v>
      </c>
      <c r="AF406" t="s">
        <v>5086</v>
      </c>
      <c r="AG406" t="s">
        <v>5087</v>
      </c>
      <c r="AH406" t="s">
        <v>142</v>
      </c>
      <c r="AI406" t="s">
        <v>5088</v>
      </c>
      <c r="AJ406" t="s">
        <v>5089</v>
      </c>
      <c r="AK406" t="s">
        <v>66</v>
      </c>
    </row>
    <row r="407" spans="1:38">
      <c r="A407" t="s">
        <v>5090</v>
      </c>
      <c r="B407" t="s">
        <v>5091</v>
      </c>
      <c r="C407" t="s">
        <v>5092</v>
      </c>
      <c r="D407" t="s">
        <v>5093</v>
      </c>
      <c r="E407" t="s">
        <v>5094</v>
      </c>
      <c r="F407" t="s">
        <v>98</v>
      </c>
      <c r="G407" t="s">
        <v>72</v>
      </c>
      <c r="H407" t="s">
        <v>51</v>
      </c>
      <c r="I407" t="s">
        <v>5095</v>
      </c>
      <c r="J407" t="s">
        <v>5096</v>
      </c>
      <c r="K407" t="s">
        <v>54</v>
      </c>
      <c r="L407" t="s">
        <v>156</v>
      </c>
      <c r="M407" t="s">
        <v>157</v>
      </c>
      <c r="N407" t="s">
        <v>821</v>
      </c>
      <c r="O407" t="s">
        <v>174</v>
      </c>
      <c r="P407" t="s"/>
      <c r="Q407" t="s"/>
      <c r="R407" t="s"/>
      <c r="S407" t="s"/>
      <c r="T407" t="s"/>
      <c r="U407" t="s">
        <v>5097</v>
      </c>
      <c r="V407" t="s">
        <v>67</v>
      </c>
      <c r="W407" t="s">
        <v>5098</v>
      </c>
      <c r="X407" t="s"/>
      <c r="Y407" t="s"/>
      <c r="Z407" t="s"/>
      <c r="AA407" t="s">
        <v>84</v>
      </c>
      <c r="AB407" t="s">
        <v>5099</v>
      </c>
      <c r="AC407" t="s">
        <v>5100</v>
      </c>
      <c r="AD407" t="s">
        <v>59</v>
      </c>
      <c r="AE407" t="s">
        <v>44</v>
      </c>
      <c r="AF407" t="s">
        <v>5101</v>
      </c>
      <c r="AG407" t="s">
        <v>5102</v>
      </c>
      <c r="AH407" t="s">
        <v>124</v>
      </c>
      <c r="AI407" t="s">
        <v>5103</v>
      </c>
      <c r="AJ407" t="s">
        <v>92</v>
      </c>
      <c r="AK407" t="s">
        <v>66</v>
      </c>
    </row>
    <row r="408" spans="1:38">
      <c r="A408" t="s">
        <v>5104</v>
      </c>
      <c r="B408" t="s">
        <v>5105</v>
      </c>
      <c r="C408" t="s">
        <v>5106</v>
      </c>
      <c r="D408" t="s">
        <v>5107</v>
      </c>
      <c r="E408" t="s">
        <v>5108</v>
      </c>
      <c r="F408" t="s">
        <v>5109</v>
      </c>
      <c r="G408" t="s">
        <v>50</v>
      </c>
      <c r="H408" t="s">
        <v>51</v>
      </c>
      <c r="I408" t="s">
        <v>5110</v>
      </c>
      <c r="J408" t="s">
        <v>270</v>
      </c>
      <c r="K408" t="s">
        <v>271</v>
      </c>
      <c r="L408" t="s">
        <v>322</v>
      </c>
      <c r="M408" t="s">
        <v>323</v>
      </c>
      <c r="N408" t="s">
        <v>1088</v>
      </c>
      <c r="O408" t="s">
        <v>433</v>
      </c>
      <c r="P408" t="s"/>
      <c r="Q408" t="s"/>
      <c r="R408" t="s"/>
      <c r="S408" t="s"/>
      <c r="T408" t="s"/>
      <c r="U408" t="s"/>
      <c r="V408" t="s"/>
      <c r="W408" t="s"/>
      <c r="X408" t="s"/>
      <c r="Y408" t="s"/>
      <c r="Z408" t="s"/>
      <c r="AA408" t="s"/>
      <c r="AB408" t="s">
        <v>5111</v>
      </c>
      <c r="AC408" t="s">
        <v>5111</v>
      </c>
      <c r="AD408" t="s">
        <v>110</v>
      </c>
      <c r="AE408" t="s">
        <v>1254</v>
      </c>
      <c r="AF408" t="s">
        <v>5112</v>
      </c>
      <c r="AG408" t="s">
        <v>5113</v>
      </c>
      <c r="AH408" t="s">
        <v>151</v>
      </c>
      <c r="AI408" t="s">
        <v>5114</v>
      </c>
      <c r="AJ408" t="s">
        <v>92</v>
      </c>
      <c r="AK408" t="s">
        <v>66</v>
      </c>
    </row>
    <row r="409" spans="1:38">
      <c r="A409" t="s">
        <v>5115</v>
      </c>
      <c r="B409" t="s">
        <v>5116</v>
      </c>
      <c r="C409" t="s">
        <v>5117</v>
      </c>
      <c r="D409" t="s">
        <v>5118</v>
      </c>
      <c r="E409" t="s">
        <v>5119</v>
      </c>
      <c r="F409" t="s">
        <v>541</v>
      </c>
      <c r="G409" t="s">
        <v>50</v>
      </c>
      <c r="H409" t="s">
        <v>51</v>
      </c>
      <c r="I409" t="s">
        <v>912</v>
      </c>
      <c r="J409" t="s">
        <v>440</v>
      </c>
      <c r="K409" t="s">
        <v>54</v>
      </c>
      <c r="L409" t="s">
        <v>1344</v>
      </c>
      <c r="M409" t="s">
        <v>3962</v>
      </c>
      <c r="N409" t="s">
        <v>4445</v>
      </c>
      <c r="O409" t="s">
        <v>86</v>
      </c>
      <c r="P409" t="s"/>
      <c r="Q409" t="s">
        <v>67</v>
      </c>
      <c r="R409" t="s">
        <v>5120</v>
      </c>
      <c r="S409" t="s"/>
      <c r="T409" t="s"/>
      <c r="U409" t="s"/>
      <c r="V409" t="s"/>
      <c r="W409" t="s"/>
      <c r="X409" t="s"/>
      <c r="Y409" t="s"/>
      <c r="Z409" t="s"/>
      <c r="AA409" t="s"/>
      <c r="AB409" t="s">
        <v>5121</v>
      </c>
      <c r="AC409" t="s">
        <v>5122</v>
      </c>
      <c r="AD409" t="s">
        <v>124</v>
      </c>
      <c r="AE409" t="s">
        <v>1052</v>
      </c>
      <c r="AF409" t="s">
        <v>5123</v>
      </c>
      <c r="AG409" t="s">
        <v>5124</v>
      </c>
      <c r="AH409" t="s">
        <v>110</v>
      </c>
      <c r="AI409" t="s">
        <v>5125</v>
      </c>
      <c r="AJ409" t="s">
        <v>92</v>
      </c>
      <c r="AK409" t="s">
        <v>66</v>
      </c>
    </row>
    <row customHeight="1" ht="409" r="410" s="26" spans="1:38">
      <c r="A410" t="s">
        <v>5126</v>
      </c>
      <c r="B410" t="s">
        <v>5127</v>
      </c>
      <c r="C410" t="s">
        <v>5128</v>
      </c>
      <c r="D410" t="s">
        <v>5129</v>
      </c>
      <c r="E410" s="1" t="s">
        <v>5130</v>
      </c>
      <c r="F410" t="s">
        <v>1757</v>
      </c>
      <c r="G410" t="s">
        <v>50</v>
      </c>
      <c r="H410" t="s">
        <v>51</v>
      </c>
      <c r="I410" t="s">
        <v>5131</v>
      </c>
      <c r="J410" t="s">
        <v>485</v>
      </c>
      <c r="K410" t="s">
        <v>54</v>
      </c>
      <c r="L410" t="s">
        <v>322</v>
      </c>
      <c r="M410" t="s">
        <v>1251</v>
      </c>
      <c r="N410" t="s">
        <v>1461</v>
      </c>
      <c r="O410" t="s">
        <v>59</v>
      </c>
      <c r="P410" t="s"/>
      <c r="Q410" t="s"/>
      <c r="R410" t="s"/>
      <c r="S410" t="s"/>
      <c r="T410" t="s">
        <v>67</v>
      </c>
      <c r="U410" t="s"/>
      <c r="V410" t="s"/>
      <c r="W410" t="s"/>
      <c r="X410" t="s"/>
      <c r="Y410" t="s"/>
      <c r="Z410" t="s"/>
      <c r="AA410" t="s"/>
      <c r="AB410" t="s">
        <v>5132</v>
      </c>
      <c r="AC410" t="s">
        <v>5133</v>
      </c>
      <c r="AD410" t="s">
        <v>93</v>
      </c>
      <c r="AE410" t="s">
        <v>277</v>
      </c>
      <c r="AF410" t="s">
        <v>5134</v>
      </c>
      <c r="AG410" t="s">
        <v>5135</v>
      </c>
      <c r="AH410" t="s">
        <v>44</v>
      </c>
      <c r="AI410" t="s">
        <v>5136</v>
      </c>
      <c r="AJ410" t="s">
        <v>92</v>
      </c>
      <c r="AK410" t="s">
        <v>66</v>
      </c>
    </row>
    <row r="411" spans="1:38">
      <c r="A411" t="s">
        <v>5137</v>
      </c>
      <c r="B411" t="s">
        <v>5138</v>
      </c>
      <c r="C411" t="s">
        <v>5139</v>
      </c>
      <c r="D411" t="s">
        <v>5140</v>
      </c>
      <c r="E411" t="s">
        <v>5141</v>
      </c>
      <c r="F411" t="s">
        <v>396</v>
      </c>
      <c r="G411" t="s">
        <v>50</v>
      </c>
      <c r="H411" t="s">
        <v>51</v>
      </c>
      <c r="I411" t="s">
        <v>5142</v>
      </c>
      <c r="J411" t="s"/>
      <c r="K411" t="s">
        <v>984</v>
      </c>
      <c r="L411" t="s">
        <v>238</v>
      </c>
      <c r="M411" t="s">
        <v>1265</v>
      </c>
      <c r="N411" t="s">
        <v>1266</v>
      </c>
      <c r="O411" t="s"/>
      <c r="P411" t="s"/>
      <c r="Q411" t="s">
        <v>44</v>
      </c>
      <c r="R411" t="s"/>
      <c r="S411" t="s"/>
      <c r="T411" t="s"/>
      <c r="U411" t="s"/>
      <c r="V411" t="s"/>
      <c r="W411" t="s"/>
      <c r="X411" t="s"/>
      <c r="Y411" t="s"/>
      <c r="Z411" t="s"/>
      <c r="AA411" t="s"/>
      <c r="AB411" t="s">
        <v>5143</v>
      </c>
      <c r="AC411" t="s">
        <v>5143</v>
      </c>
      <c r="AD411" t="s">
        <v>110</v>
      </c>
      <c r="AE411" t="s">
        <v>44</v>
      </c>
      <c r="AF411" t="s">
        <v>5144</v>
      </c>
      <c r="AG411" t="s">
        <v>5145</v>
      </c>
      <c r="AH411" t="s">
        <v>59</v>
      </c>
      <c r="AI411" t="s">
        <v>5146</v>
      </c>
      <c r="AJ411" t="s">
        <v>5147</v>
      </c>
      <c r="AK411" t="s">
        <v>66</v>
      </c>
    </row>
    <row r="412" spans="1:38">
      <c r="A412" t="s">
        <v>5148</v>
      </c>
      <c r="B412" t="s">
        <v>5149</v>
      </c>
      <c r="C412" t="s">
        <v>5150</v>
      </c>
      <c r="D412" t="s">
        <v>5151</v>
      </c>
      <c r="E412" t="s">
        <v>5152</v>
      </c>
      <c r="F412" t="s">
        <v>233</v>
      </c>
      <c r="G412" t="s">
        <v>50</v>
      </c>
      <c r="H412" t="s">
        <v>51</v>
      </c>
      <c r="I412" t="s">
        <v>1519</v>
      </c>
      <c r="J412" t="s">
        <v>53</v>
      </c>
      <c r="K412" t="s">
        <v>54</v>
      </c>
      <c r="L412" t="s">
        <v>843</v>
      </c>
      <c r="M412" t="s">
        <v>844</v>
      </c>
      <c r="N412" t="s">
        <v>5153</v>
      </c>
      <c r="O412" t="s">
        <v>195</v>
      </c>
      <c r="P412" t="s"/>
      <c r="Q412" t="s">
        <v>67</v>
      </c>
      <c r="R412" t="s">
        <v>5154</v>
      </c>
      <c r="S412" t="s"/>
      <c r="T412" t="s"/>
      <c r="U412" t="s"/>
      <c r="V412" t="s"/>
      <c r="W412" t="s"/>
      <c r="X412" t="s"/>
      <c r="Y412" t="s"/>
      <c r="Z412" t="s"/>
      <c r="AA412" t="s"/>
      <c r="AB412" t="s">
        <v>5155</v>
      </c>
      <c r="AC412" t="s">
        <v>5156</v>
      </c>
      <c r="AD412" t="s">
        <v>124</v>
      </c>
      <c r="AE412" t="s">
        <v>44</v>
      </c>
      <c r="AF412" t="s">
        <v>5157</v>
      </c>
      <c r="AG412" t="s">
        <v>5158</v>
      </c>
      <c r="AH412" t="s">
        <v>142</v>
      </c>
      <c r="AI412" t="s">
        <v>5159</v>
      </c>
      <c r="AJ412" t="s">
        <v>92</v>
      </c>
      <c r="AK412" t="s">
        <v>66</v>
      </c>
    </row>
    <row r="413" spans="1:38">
      <c r="A413" t="s">
        <v>5160</v>
      </c>
      <c r="B413" t="s">
        <v>5161</v>
      </c>
      <c r="C413" t="s">
        <v>5162</v>
      </c>
      <c r="D413" t="s">
        <v>5163</v>
      </c>
      <c r="E413" t="s">
        <v>5164</v>
      </c>
      <c r="F413" t="s">
        <v>396</v>
      </c>
      <c r="G413" t="s">
        <v>72</v>
      </c>
      <c r="H413" t="s">
        <v>234</v>
      </c>
      <c r="I413" t="s">
        <v>5165</v>
      </c>
      <c r="J413" t="s"/>
      <c r="K413" t="s">
        <v>5166</v>
      </c>
      <c r="L413" t="s">
        <v>100</v>
      </c>
      <c r="M413" t="s">
        <v>2700</v>
      </c>
      <c r="N413" t="s">
        <v>5167</v>
      </c>
      <c r="O413" t="s">
        <v>789</v>
      </c>
      <c r="P413" t="s"/>
      <c r="Q413" t="s"/>
      <c r="R413" t="s"/>
      <c r="S413" t="s"/>
      <c r="T413" t="s"/>
      <c r="U413" t="s"/>
      <c r="V413" t="s"/>
      <c r="W413" t="s">
        <v>5168</v>
      </c>
      <c r="X413" t="s">
        <v>5169</v>
      </c>
      <c r="Y413" t="s">
        <v>67</v>
      </c>
      <c r="Z413" t="s">
        <v>5170</v>
      </c>
      <c r="AA413" t="s">
        <v>772</v>
      </c>
      <c r="AB413" t="s">
        <v>5171</v>
      </c>
      <c r="AC413" t="s">
        <v>5171</v>
      </c>
      <c r="AD413" t="s">
        <v>124</v>
      </c>
      <c r="AE413" t="s">
        <v>44</v>
      </c>
      <c r="AF413" t="s">
        <v>5172</v>
      </c>
      <c r="AG413" t="s">
        <v>5173</v>
      </c>
      <c r="AH413" t="s">
        <v>479</v>
      </c>
      <c r="AI413" t="s">
        <v>5174</v>
      </c>
      <c r="AJ413" t="s">
        <v>92</v>
      </c>
      <c r="AK413" t="s">
        <v>66</v>
      </c>
    </row>
    <row r="414" spans="1:38">
      <c r="A414" t="s">
        <v>5175</v>
      </c>
      <c r="B414" t="s">
        <v>5176</v>
      </c>
      <c r="C414" t="s">
        <v>5177</v>
      </c>
      <c r="D414" t="s">
        <v>5178</v>
      </c>
      <c r="E414" t="s">
        <v>5179</v>
      </c>
      <c r="F414" t="s"/>
      <c r="G414" t="s">
        <v>50</v>
      </c>
      <c r="H414" t="s">
        <v>234</v>
      </c>
      <c r="I414" t="s">
        <v>1304</v>
      </c>
      <c r="J414" t="s">
        <v>440</v>
      </c>
      <c r="K414" t="s">
        <v>54</v>
      </c>
      <c r="L414" t="s">
        <v>526</v>
      </c>
      <c r="M414" t="s">
        <v>527</v>
      </c>
      <c r="N414" t="s">
        <v>5180</v>
      </c>
      <c r="O414" t="s">
        <v>124</v>
      </c>
      <c r="P414" t="s"/>
      <c r="Q414" t="s"/>
      <c r="R414" t="s"/>
      <c r="S414" t="s">
        <v>5181</v>
      </c>
      <c r="T414" t="s">
        <v>151</v>
      </c>
      <c r="U414" t="s"/>
      <c r="V414" t="s"/>
      <c r="W414" t="s"/>
      <c r="X414" t="s"/>
      <c r="Y414" t="s"/>
      <c r="Z414" t="s">
        <v>5182</v>
      </c>
      <c r="AA414" t="s"/>
      <c r="AB414" t="s">
        <v>5183</v>
      </c>
      <c r="AC414" t="s">
        <v>5184</v>
      </c>
      <c r="AD414" t="s">
        <v>93</v>
      </c>
      <c r="AE414" t="s">
        <v>277</v>
      </c>
      <c r="AF414" t="s">
        <v>5185</v>
      </c>
      <c r="AG414" t="s">
        <v>389</v>
      </c>
      <c r="AH414" t="s">
        <v>44</v>
      </c>
      <c r="AI414" t="s">
        <v>5186</v>
      </c>
      <c r="AJ414" t="s">
        <v>92</v>
      </c>
      <c r="AK414" t="s">
        <v>66</v>
      </c>
    </row>
    <row r="415" spans="1:38">
      <c r="A415" t="s">
        <v>5187</v>
      </c>
      <c r="B415" t="s">
        <v>5188</v>
      </c>
      <c r="C415" t="s">
        <v>5189</v>
      </c>
      <c r="D415" t="s">
        <v>5190</v>
      </c>
      <c r="E415" t="s">
        <v>5191</v>
      </c>
      <c r="F415" t="s">
        <v>49</v>
      </c>
      <c r="G415" t="s">
        <v>50</v>
      </c>
      <c r="H415" t="s">
        <v>51</v>
      </c>
      <c r="I415" t="s">
        <v>5192</v>
      </c>
      <c r="J415" t="s">
        <v>53</v>
      </c>
      <c r="K415" t="s">
        <v>54</v>
      </c>
      <c r="L415" t="s">
        <v>238</v>
      </c>
      <c r="M415" t="s">
        <v>660</v>
      </c>
      <c r="N415" t="s">
        <v>1434</v>
      </c>
      <c r="O415" t="s"/>
      <c r="P415" t="s"/>
      <c r="Q415" t="s">
        <v>44</v>
      </c>
      <c r="R415" t="s"/>
      <c r="S415" t="s"/>
      <c r="T415" t="s"/>
      <c r="U415" t="s"/>
      <c r="V415" t="s"/>
      <c r="W415" t="s"/>
      <c r="X415" t="s"/>
      <c r="Y415" t="s"/>
      <c r="Z415" t="s"/>
      <c r="AA415" t="s"/>
      <c r="AB415" t="s">
        <v>5193</v>
      </c>
      <c r="AC415" t="s">
        <v>5193</v>
      </c>
      <c r="AD415" t="s">
        <v>174</v>
      </c>
      <c r="AE415" t="s">
        <v>44</v>
      </c>
      <c r="AF415" t="s">
        <v>5194</v>
      </c>
      <c r="AG415" t="s">
        <v>5195</v>
      </c>
      <c r="AH415" t="s">
        <v>86</v>
      </c>
      <c r="AI415" t="s">
        <v>5196</v>
      </c>
      <c r="AJ415" t="s">
        <v>5197</v>
      </c>
      <c r="AK415" t="s">
        <v>66</v>
      </c>
    </row>
    <row customHeight="1" ht="409" r="416" s="26" spans="1:38">
      <c r="A416" t="s">
        <v>5198</v>
      </c>
      <c r="B416" t="s">
        <v>5199</v>
      </c>
      <c r="C416" t="s">
        <v>5200</v>
      </c>
      <c r="D416" t="s">
        <v>5201</v>
      </c>
      <c r="E416" s="1" t="s">
        <v>5202</v>
      </c>
      <c r="F416" t="s">
        <v>233</v>
      </c>
      <c r="G416" t="s">
        <v>50</v>
      </c>
      <c r="H416" t="s">
        <v>51</v>
      </c>
      <c r="I416" t="s">
        <v>5203</v>
      </c>
      <c r="J416" t="s">
        <v>5203</v>
      </c>
      <c r="K416" t="s">
        <v>410</v>
      </c>
      <c r="L416" t="s">
        <v>272</v>
      </c>
      <c r="M416" t="s">
        <v>1180</v>
      </c>
      <c r="N416" t="s">
        <v>2321</v>
      </c>
      <c r="O416" t="s"/>
      <c r="P416" t="s"/>
      <c r="Q416" t="s"/>
      <c r="R416" t="s"/>
      <c r="S416" t="s"/>
      <c r="T416" t="s"/>
      <c r="U416" t="s"/>
      <c r="V416" t="s"/>
      <c r="W416" t="s"/>
      <c r="X416" t="s"/>
      <c r="Y416" t="s"/>
      <c r="Z416" t="s"/>
      <c r="AA416" t="s"/>
      <c r="AB416" t="s">
        <v>5204</v>
      </c>
      <c r="AC416" t="s">
        <v>5205</v>
      </c>
      <c r="AD416" t="s">
        <v>112</v>
      </c>
      <c r="AE416" t="s">
        <v>44</v>
      </c>
      <c r="AF416" t="s">
        <v>5206</v>
      </c>
      <c r="AG416" t="s">
        <v>5207</v>
      </c>
      <c r="AH416" t="s">
        <v>67</v>
      </c>
      <c r="AI416" t="s">
        <v>5208</v>
      </c>
      <c r="AJ416" t="s">
        <v>92</v>
      </c>
      <c r="AK416" t="s">
        <v>66</v>
      </c>
    </row>
    <row r="417" spans="1:38">
      <c r="A417" t="s">
        <v>5209</v>
      </c>
      <c r="B417" t="s">
        <v>5210</v>
      </c>
      <c r="C417" t="s">
        <v>5211</v>
      </c>
      <c r="D417" t="s"/>
      <c r="E417" t="s">
        <v>5212</v>
      </c>
      <c r="F417" t="s">
        <v>49</v>
      </c>
      <c r="G417" t="s">
        <v>50</v>
      </c>
      <c r="H417" t="s">
        <v>51</v>
      </c>
      <c r="I417" t="s">
        <v>1304</v>
      </c>
      <c r="J417" t="s">
        <v>440</v>
      </c>
      <c r="K417" t="s">
        <v>54</v>
      </c>
      <c r="L417" t="s">
        <v>120</v>
      </c>
      <c r="M417" t="s">
        <v>121</v>
      </c>
      <c r="N417" t="s">
        <v>3088</v>
      </c>
      <c r="O417" t="s"/>
      <c r="P417" t="s">
        <v>755</v>
      </c>
      <c r="Q417" t="s">
        <v>67</v>
      </c>
      <c r="R417" t="s"/>
      <c r="S417" t="s"/>
      <c r="T417" t="s"/>
      <c r="U417" t="s"/>
      <c r="V417" t="s"/>
      <c r="W417" t="s"/>
      <c r="X417" t="s"/>
      <c r="Y417" t="s"/>
      <c r="Z417" t="s"/>
      <c r="AA417" t="s"/>
      <c r="AB417" t="s">
        <v>5213</v>
      </c>
      <c r="AC417" t="s">
        <v>5214</v>
      </c>
      <c r="AD417" t="s">
        <v>110</v>
      </c>
      <c r="AE417" t="s">
        <v>44</v>
      </c>
      <c r="AF417" t="s">
        <v>5215</v>
      </c>
      <c r="AG417" t="s">
        <v>5216</v>
      </c>
      <c r="AH417" t="s">
        <v>86</v>
      </c>
      <c r="AI417" t="s">
        <v>5217</v>
      </c>
      <c r="AJ417" t="s">
        <v>5218</v>
      </c>
      <c r="AK417" t="s">
        <v>66</v>
      </c>
    </row>
    <row r="418" spans="1:38">
      <c r="A418" t="s">
        <v>5219</v>
      </c>
      <c r="B418" t="s">
        <v>5220</v>
      </c>
      <c r="C418" t="s">
        <v>5221</v>
      </c>
      <c r="D418" t="s">
        <v>5222</v>
      </c>
      <c r="E418" t="s">
        <v>5223</v>
      </c>
      <c r="F418" t="s"/>
      <c r="G418" t="s">
        <v>50</v>
      </c>
      <c r="H418" t="s">
        <v>51</v>
      </c>
      <c r="I418" t="s">
        <v>5203</v>
      </c>
      <c r="J418" t="s"/>
      <c r="K418" t="s">
        <v>410</v>
      </c>
      <c r="L418" t="s">
        <v>272</v>
      </c>
      <c r="M418" t="s">
        <v>273</v>
      </c>
      <c r="N418" t="s">
        <v>5224</v>
      </c>
      <c r="O418" t="s"/>
      <c r="P418" t="s"/>
      <c r="Q418" t="s">
        <v>44</v>
      </c>
      <c r="R418" t="s"/>
      <c r="S418" t="s"/>
      <c r="T418" t="s"/>
      <c r="U418" t="s"/>
      <c r="V418" t="s"/>
      <c r="W418" t="s"/>
      <c r="X418" t="s"/>
      <c r="Y418" t="s"/>
      <c r="Z418" t="s"/>
      <c r="AA418" t="s"/>
      <c r="AB418" t="s">
        <v>5225</v>
      </c>
      <c r="AC418" t="s">
        <v>5225</v>
      </c>
      <c r="AD418" t="s">
        <v>124</v>
      </c>
      <c r="AE418" t="s">
        <v>44</v>
      </c>
      <c r="AF418" t="s">
        <v>5226</v>
      </c>
      <c r="AG418" t="s">
        <v>5227</v>
      </c>
      <c r="AH418" t="s">
        <v>345</v>
      </c>
      <c r="AI418" t="s">
        <v>5228</v>
      </c>
      <c r="AJ418" t="s">
        <v>5229</v>
      </c>
      <c r="AK418" t="s">
        <v>66</v>
      </c>
    </row>
    <row r="419" spans="1:38">
      <c r="A419" t="s">
        <v>5230</v>
      </c>
      <c r="B419" t="s">
        <v>5231</v>
      </c>
      <c r="C419" t="s">
        <v>5232</v>
      </c>
      <c r="D419" t="s">
        <v>5233</v>
      </c>
      <c r="E419" t="s">
        <v>5234</v>
      </c>
      <c r="F419" t="s">
        <v>1671</v>
      </c>
      <c r="G419" t="s">
        <v>72</v>
      </c>
      <c r="H419" t="s">
        <v>51</v>
      </c>
      <c r="I419" t="s">
        <v>3549</v>
      </c>
      <c r="J419" t="s">
        <v>53</v>
      </c>
      <c r="K419" t="s">
        <v>54</v>
      </c>
      <c r="L419" t="s">
        <v>843</v>
      </c>
      <c r="M419" t="s">
        <v>844</v>
      </c>
      <c r="N419" t="s">
        <v>5235</v>
      </c>
      <c r="O419" t="s">
        <v>79</v>
      </c>
      <c r="P419" t="s"/>
      <c r="Q419" t="s"/>
      <c r="R419" t="s"/>
      <c r="S419" t="s"/>
      <c r="T419" t="s"/>
      <c r="U419" t="s"/>
      <c r="V419" t="s"/>
      <c r="W419" t="s">
        <v>5236</v>
      </c>
      <c r="X419" t="s"/>
      <c r="Y419" t="s"/>
      <c r="Z419" t="s"/>
      <c r="AA419" t="s"/>
      <c r="AB419" t="s">
        <v>5237</v>
      </c>
      <c r="AC419" t="s">
        <v>5238</v>
      </c>
      <c r="AD419" t="s">
        <v>93</v>
      </c>
      <c r="AE419" t="s">
        <v>44</v>
      </c>
      <c r="AF419" t="s">
        <v>5239</v>
      </c>
      <c r="AG419" t="s">
        <v>44</v>
      </c>
      <c r="AH419" t="s">
        <v>67</v>
      </c>
      <c r="AI419" t="s">
        <v>5240</v>
      </c>
      <c r="AJ419" t="s">
        <v>92</v>
      </c>
      <c r="AK419" t="s">
        <v>66</v>
      </c>
    </row>
    <row r="420" spans="1:38">
      <c r="A420" t="s">
        <v>5241</v>
      </c>
      <c r="B420" t="s">
        <v>5242</v>
      </c>
      <c r="C420" t="s">
        <v>5243</v>
      </c>
      <c r="D420" t="s">
        <v>5244</v>
      </c>
      <c r="E420" t="s">
        <v>5245</v>
      </c>
      <c r="F420" t="s">
        <v>1970</v>
      </c>
      <c r="G420" t="s">
        <v>50</v>
      </c>
      <c r="H420" t="s">
        <v>51</v>
      </c>
      <c r="I420" t="s">
        <v>5246</v>
      </c>
      <c r="J420" t="s">
        <v>5247</v>
      </c>
      <c r="K420" t="s">
        <v>54</v>
      </c>
      <c r="L420" t="s">
        <v>272</v>
      </c>
      <c r="M420" t="s">
        <v>273</v>
      </c>
      <c r="N420" t="s">
        <v>5248</v>
      </c>
      <c r="O420" t="s">
        <v>518</v>
      </c>
      <c r="P420" t="s">
        <v>5249</v>
      </c>
      <c r="Q420" t="s">
        <v>112</v>
      </c>
      <c r="R420" t="s">
        <v>5250</v>
      </c>
      <c r="S420" t="s"/>
      <c r="T420" t="s"/>
      <c r="U420" t="s"/>
      <c r="V420" t="s"/>
      <c r="W420" t="s"/>
      <c r="X420" t="s"/>
      <c r="Y420" t="s"/>
      <c r="Z420" t="s"/>
      <c r="AA420" t="s"/>
      <c r="AB420" t="s">
        <v>5251</v>
      </c>
      <c r="AC420" t="s">
        <v>5252</v>
      </c>
      <c r="AD420" t="s">
        <v>110</v>
      </c>
      <c r="AE420" t="s">
        <v>1254</v>
      </c>
      <c r="AF420" t="s">
        <v>5253</v>
      </c>
      <c r="AG420" t="s">
        <v>5254</v>
      </c>
      <c r="AH420" t="s">
        <v>192</v>
      </c>
      <c r="AI420" t="s">
        <v>5255</v>
      </c>
      <c r="AJ420" t="s">
        <v>92</v>
      </c>
      <c r="AK420" t="s">
        <v>66</v>
      </c>
    </row>
    <row r="421" spans="1:38">
      <c r="A421" t="s">
        <v>5256</v>
      </c>
      <c r="B421" t="s">
        <v>5257</v>
      </c>
      <c r="C421" t="s">
        <v>5258</v>
      </c>
      <c r="D421" t="s"/>
      <c r="E421" t="s">
        <v>5259</v>
      </c>
      <c r="F421" t="s">
        <v>767</v>
      </c>
      <c r="G421" t="s">
        <v>50</v>
      </c>
      <c r="H421" t="s">
        <v>51</v>
      </c>
      <c r="I421" t="s">
        <v>5260</v>
      </c>
      <c r="J421" t="s"/>
      <c r="K421" t="s">
        <v>5261</v>
      </c>
      <c r="L421" t="s">
        <v>526</v>
      </c>
      <c r="M421" t="s">
        <v>527</v>
      </c>
      <c r="N421" t="s">
        <v>5262</v>
      </c>
      <c r="O421" t="s">
        <v>846</v>
      </c>
      <c r="P421" t="s">
        <v>5263</v>
      </c>
      <c r="Q421" t="s">
        <v>67</v>
      </c>
      <c r="R421" t="s"/>
      <c r="S421" t="s">
        <v>5264</v>
      </c>
      <c r="T421" t="s">
        <v>67</v>
      </c>
      <c r="U421" t="s"/>
      <c r="V421" t="s"/>
      <c r="W421" t="s"/>
      <c r="X421" t="s"/>
      <c r="Y421" t="s"/>
      <c r="Z421" t="s">
        <v>5265</v>
      </c>
      <c r="AA421" t="s"/>
      <c r="AB421" t="s">
        <v>5266</v>
      </c>
      <c r="AC421" t="s">
        <v>5267</v>
      </c>
      <c r="AD421" t="s">
        <v>112</v>
      </c>
      <c r="AE421" t="s">
        <v>60</v>
      </c>
      <c r="AF421" t="s">
        <v>5268</v>
      </c>
      <c r="AG421" t="s">
        <v>5269</v>
      </c>
      <c r="AH421" t="s">
        <v>44</v>
      </c>
      <c r="AI421" t="s">
        <v>5270</v>
      </c>
      <c r="AJ421" t="s">
        <v>92</v>
      </c>
      <c r="AK421" t="s">
        <v>66</v>
      </c>
    </row>
    <row r="422" spans="1:38">
      <c r="A422" t="s">
        <v>5271</v>
      </c>
      <c r="B422" t="s">
        <v>5272</v>
      </c>
      <c r="C422" t="s">
        <v>5273</v>
      </c>
      <c r="D422" t="s">
        <v>5274</v>
      </c>
      <c r="E422" t="s">
        <v>5275</v>
      </c>
      <c r="F422" t="s">
        <v>1970</v>
      </c>
      <c r="G422" t="s">
        <v>72</v>
      </c>
      <c r="H422" t="s">
        <v>51</v>
      </c>
      <c r="I422" t="s">
        <v>5276</v>
      </c>
      <c r="J422" t="s">
        <v>5277</v>
      </c>
      <c r="K422" t="s">
        <v>237</v>
      </c>
      <c r="L422" t="s">
        <v>843</v>
      </c>
      <c r="M422" t="s">
        <v>844</v>
      </c>
      <c r="N422" t="s">
        <v>5278</v>
      </c>
      <c r="O422" t="s">
        <v>747</v>
      </c>
      <c r="P422" t="s"/>
      <c r="Q422" t="s"/>
      <c r="R422" t="s"/>
      <c r="S422" t="s"/>
      <c r="T422" t="s"/>
      <c r="U422" t="s"/>
      <c r="V422" t="s"/>
      <c r="W422" t="s">
        <v>5279</v>
      </c>
      <c r="X422" t="s"/>
      <c r="Y422" t="s"/>
      <c r="Z422" t="s"/>
      <c r="AA422" t="s"/>
      <c r="AB422" t="s">
        <v>5280</v>
      </c>
      <c r="AC422" t="s">
        <v>5281</v>
      </c>
      <c r="AD422" t="s">
        <v>93</v>
      </c>
      <c r="AE422" t="s">
        <v>44</v>
      </c>
      <c r="AF422" t="s">
        <v>5282</v>
      </c>
      <c r="AG422" t="s">
        <v>44</v>
      </c>
      <c r="AH422" t="s">
        <v>67</v>
      </c>
      <c r="AI422" t="s">
        <v>5283</v>
      </c>
      <c r="AJ422" t="s">
        <v>92</v>
      </c>
      <c r="AK422" t="s">
        <v>66</v>
      </c>
    </row>
    <row r="423" spans="1:38">
      <c r="A423" t="s">
        <v>603</v>
      </c>
      <c r="B423" t="s">
        <v>5284</v>
      </c>
      <c r="C423" t="s">
        <v>5285</v>
      </c>
      <c r="D423" t="s">
        <v>5286</v>
      </c>
      <c r="E423" t="s">
        <v>5287</v>
      </c>
      <c r="F423" t="s">
        <v>306</v>
      </c>
      <c r="G423" t="s">
        <v>72</v>
      </c>
      <c r="H423" t="s">
        <v>51</v>
      </c>
      <c r="I423" t="s">
        <v>52</v>
      </c>
      <c r="J423" t="s">
        <v>53</v>
      </c>
      <c r="K423" t="s">
        <v>54</v>
      </c>
      <c r="L423" t="s">
        <v>355</v>
      </c>
      <c r="M423" t="s">
        <v>985</v>
      </c>
      <c r="N423" t="s">
        <v>986</v>
      </c>
      <c r="O423" t="s">
        <v>174</v>
      </c>
      <c r="P423" t="s"/>
      <c r="Q423" t="s"/>
      <c r="R423" t="s"/>
      <c r="S423" t="s"/>
      <c r="T423" t="s"/>
      <c r="U423" t="s">
        <v>5288</v>
      </c>
      <c r="V423" t="s">
        <v>67</v>
      </c>
      <c r="W423" t="s">
        <v>5289</v>
      </c>
      <c r="X423" t="s"/>
      <c r="Y423" t="s"/>
      <c r="Z423" t="s"/>
      <c r="AA423" t="s">
        <v>84</v>
      </c>
      <c r="AB423" t="s">
        <v>5290</v>
      </c>
      <c r="AC423" t="s">
        <v>5290</v>
      </c>
      <c r="AD423" t="s">
        <v>86</v>
      </c>
      <c r="AE423" t="s">
        <v>44</v>
      </c>
      <c r="AF423" t="s">
        <v>5291</v>
      </c>
      <c r="AG423" t="s">
        <v>5292</v>
      </c>
      <c r="AH423" t="s">
        <v>301</v>
      </c>
      <c r="AI423" t="s">
        <v>5293</v>
      </c>
      <c r="AJ423" t="s">
        <v>92</v>
      </c>
      <c r="AK423" t="s">
        <v>1849</v>
      </c>
    </row>
    <row r="424" spans="1:38">
      <c r="A424" t="s">
        <v>5294</v>
      </c>
      <c r="B424" t="s">
        <v>5295</v>
      </c>
      <c r="C424" t="s">
        <v>5296</v>
      </c>
      <c r="D424" t="s">
        <v>5297</v>
      </c>
      <c r="E424" t="s">
        <v>5298</v>
      </c>
      <c r="F424" t="s"/>
      <c r="G424" t="s">
        <v>50</v>
      </c>
      <c r="H424" t="s">
        <v>51</v>
      </c>
      <c r="I424" t="s">
        <v>5299</v>
      </c>
      <c r="J424" t="s">
        <v>53</v>
      </c>
      <c r="K424" t="s">
        <v>54</v>
      </c>
      <c r="L424" t="s">
        <v>843</v>
      </c>
      <c r="M424" t="s">
        <v>844</v>
      </c>
      <c r="N424" t="s">
        <v>4211</v>
      </c>
      <c r="O424" t="s"/>
      <c r="P424" t="s"/>
      <c r="Q424" t="s">
        <v>44</v>
      </c>
      <c r="R424" t="s"/>
      <c r="S424" t="s"/>
      <c r="T424" t="s"/>
      <c r="U424" t="s"/>
      <c r="V424" t="s"/>
      <c r="W424" t="s"/>
      <c r="X424" t="s"/>
      <c r="Y424" t="s"/>
      <c r="Z424" t="s"/>
      <c r="AA424" t="s"/>
      <c r="AB424" t="s">
        <v>5300</v>
      </c>
      <c r="AC424" t="s">
        <v>5300</v>
      </c>
      <c r="AD424" t="s">
        <v>142</v>
      </c>
      <c r="AE424" t="s">
        <v>44</v>
      </c>
      <c r="AF424" t="s">
        <v>5301</v>
      </c>
      <c r="AG424" t="s">
        <v>5302</v>
      </c>
      <c r="AH424" t="s">
        <v>90</v>
      </c>
      <c r="AI424" t="s">
        <v>5303</v>
      </c>
      <c r="AJ424" t="s">
        <v>5304</v>
      </c>
      <c r="AK424" t="s">
        <v>66</v>
      </c>
    </row>
    <row r="425" spans="1:38">
      <c r="A425" t="s">
        <v>5305</v>
      </c>
      <c r="B425" t="s">
        <v>5306</v>
      </c>
      <c r="C425" t="s">
        <v>5307</v>
      </c>
      <c r="D425" t="s">
        <v>5308</v>
      </c>
      <c r="E425" t="s">
        <v>5309</v>
      </c>
      <c r="F425" t="s">
        <v>98</v>
      </c>
      <c r="G425" t="s">
        <v>50</v>
      </c>
      <c r="H425" t="s">
        <v>51</v>
      </c>
      <c r="I425" t="s">
        <v>1908</v>
      </c>
      <c r="J425" t="s">
        <v>1909</v>
      </c>
      <c r="K425" t="s">
        <v>54</v>
      </c>
      <c r="L425" t="s">
        <v>932</v>
      </c>
      <c r="M425" t="s">
        <v>932</v>
      </c>
      <c r="N425" t="s">
        <v>5310</v>
      </c>
      <c r="O425" t="s"/>
      <c r="P425" t="s">
        <v>5311</v>
      </c>
      <c r="Q425" t="s">
        <v>67</v>
      </c>
      <c r="R425" t="s">
        <v>5312</v>
      </c>
      <c r="S425" t="s"/>
      <c r="T425" t="s"/>
      <c r="U425" t="s"/>
      <c r="V425" t="s"/>
      <c r="W425" t="s"/>
      <c r="X425" t="s"/>
      <c r="Y425" t="s"/>
      <c r="Z425" t="s"/>
      <c r="AA425" t="s"/>
      <c r="AB425" t="s">
        <v>5313</v>
      </c>
      <c r="AC425" t="s">
        <v>5313</v>
      </c>
      <c r="AD425" t="s">
        <v>124</v>
      </c>
      <c r="AE425" t="s">
        <v>125</v>
      </c>
      <c r="AF425" t="s">
        <v>5314</v>
      </c>
      <c r="AG425" t="s">
        <v>5315</v>
      </c>
      <c r="AH425" t="s">
        <v>86</v>
      </c>
      <c r="AI425" t="s">
        <v>5316</v>
      </c>
      <c r="AJ425" t="s">
        <v>5317</v>
      </c>
      <c r="AK425" t="s">
        <v>66</v>
      </c>
    </row>
    <row r="426" spans="1:38">
      <c r="A426" t="s">
        <v>5318</v>
      </c>
      <c r="B426" t="s">
        <v>5319</v>
      </c>
      <c r="C426" t="s">
        <v>5320</v>
      </c>
      <c r="D426" t="s">
        <v>5321</v>
      </c>
      <c r="E426" t="s">
        <v>5322</v>
      </c>
      <c r="F426" t="s">
        <v>49</v>
      </c>
      <c r="G426" t="s">
        <v>50</v>
      </c>
      <c r="H426" t="s">
        <v>51</v>
      </c>
      <c r="I426" t="s"/>
      <c r="J426" t="s"/>
      <c r="K426" t="s"/>
      <c r="L426" t="s">
        <v>100</v>
      </c>
      <c r="M426" t="s">
        <v>2700</v>
      </c>
      <c r="N426" t="s">
        <v>5167</v>
      </c>
      <c r="O426" t="s"/>
      <c r="P426" t="s"/>
      <c r="Q426" t="s">
        <v>44</v>
      </c>
      <c r="R426" t="s"/>
      <c r="S426" t="s"/>
      <c r="T426" t="s"/>
      <c r="U426" t="s"/>
      <c r="V426" t="s"/>
      <c r="W426" t="s"/>
      <c r="X426" t="s"/>
      <c r="Y426" t="s"/>
      <c r="Z426" t="s"/>
      <c r="AA426" t="s"/>
      <c r="AB426" t="s">
        <v>5323</v>
      </c>
      <c r="AC426" t="s">
        <v>5323</v>
      </c>
      <c r="AD426" t="s">
        <v>86</v>
      </c>
      <c r="AE426" t="s">
        <v>342</v>
      </c>
      <c r="AF426" t="s">
        <v>5324</v>
      </c>
      <c r="AG426" t="s">
        <v>5325</v>
      </c>
      <c r="AH426" t="s">
        <v>195</v>
      </c>
      <c r="AI426" t="s">
        <v>5326</v>
      </c>
      <c r="AJ426" t="s">
        <v>5327</v>
      </c>
      <c r="AK426" t="s">
        <v>66</v>
      </c>
    </row>
    <row r="427" spans="1:38">
      <c r="A427" t="s">
        <v>5328</v>
      </c>
      <c r="B427" t="s">
        <v>5329</v>
      </c>
      <c r="C427" t="s">
        <v>5330</v>
      </c>
      <c r="D427" t="s">
        <v>5331</v>
      </c>
      <c r="E427" t="s">
        <v>5332</v>
      </c>
      <c r="F427" t="s">
        <v>438</v>
      </c>
      <c r="G427" t="s">
        <v>50</v>
      </c>
      <c r="H427" t="s">
        <v>51</v>
      </c>
      <c r="I427" t="s">
        <v>5333</v>
      </c>
      <c r="J427" t="s">
        <v>53</v>
      </c>
      <c r="K427" t="s">
        <v>54</v>
      </c>
      <c r="L427" t="s">
        <v>582</v>
      </c>
      <c r="M427" t="s">
        <v>583</v>
      </c>
      <c r="N427" t="s">
        <v>584</v>
      </c>
      <c r="O427" t="s"/>
      <c r="P427" t="s"/>
      <c r="Q427" t="s">
        <v>44</v>
      </c>
      <c r="R427" t="s"/>
      <c r="S427" t="s"/>
      <c r="T427" t="s"/>
      <c r="U427" t="s"/>
      <c r="V427" t="s"/>
      <c r="W427" t="s"/>
      <c r="X427" t="s"/>
      <c r="Y427" t="s"/>
      <c r="Z427" t="s"/>
      <c r="AA427" t="s"/>
      <c r="AB427" t="s">
        <v>5334</v>
      </c>
      <c r="AC427" t="s">
        <v>5334</v>
      </c>
      <c r="AD427" t="s">
        <v>110</v>
      </c>
      <c r="AE427" t="s">
        <v>44</v>
      </c>
      <c r="AF427" t="s">
        <v>5335</v>
      </c>
      <c r="AG427" t="s">
        <v>5336</v>
      </c>
      <c r="AH427" t="s">
        <v>149</v>
      </c>
      <c r="AI427" t="s">
        <v>5337</v>
      </c>
      <c r="AJ427" t="s">
        <v>5338</v>
      </c>
      <c r="AK427" t="s">
        <v>66</v>
      </c>
    </row>
    <row r="428" spans="1:38">
      <c r="A428" t="s">
        <v>5339</v>
      </c>
      <c r="B428" t="s">
        <v>5340</v>
      </c>
      <c r="C428" t="s">
        <v>5341</v>
      </c>
      <c r="D428" t="s">
        <v>5342</v>
      </c>
      <c r="E428" t="s">
        <v>5343</v>
      </c>
      <c r="F428" t="s">
        <v>292</v>
      </c>
      <c r="G428" t="s">
        <v>50</v>
      </c>
      <c r="H428" t="s">
        <v>51</v>
      </c>
      <c r="I428" t="s">
        <v>5344</v>
      </c>
      <c r="J428" t="s">
        <v>53</v>
      </c>
      <c r="K428" t="s">
        <v>54</v>
      </c>
      <c r="L428" t="s">
        <v>843</v>
      </c>
      <c r="M428" t="s">
        <v>844</v>
      </c>
      <c r="N428" t="s">
        <v>845</v>
      </c>
      <c r="O428" t="s">
        <v>86</v>
      </c>
      <c r="P428" t="s">
        <v>5345</v>
      </c>
      <c r="Q428" t="s">
        <v>174</v>
      </c>
      <c r="R428" t="s">
        <v>5346</v>
      </c>
      <c r="S428" t="s">
        <v>5347</v>
      </c>
      <c r="T428" t="s">
        <v>67</v>
      </c>
      <c r="U428" t="s">
        <v>5348</v>
      </c>
      <c r="V428" t="s">
        <v>93</v>
      </c>
      <c r="W428" t="s"/>
      <c r="X428" t="s"/>
      <c r="Y428" t="s"/>
      <c r="Z428" t="s"/>
      <c r="AA428" t="s">
        <v>84</v>
      </c>
      <c r="AB428" t="s">
        <v>5349</v>
      </c>
      <c r="AC428" t="s">
        <v>5350</v>
      </c>
      <c r="AD428" t="s">
        <v>110</v>
      </c>
      <c r="AE428" t="s">
        <v>515</v>
      </c>
      <c r="AF428" t="s">
        <v>5351</v>
      </c>
      <c r="AG428" t="s">
        <v>5352</v>
      </c>
      <c r="AH428" t="s">
        <v>59</v>
      </c>
      <c r="AI428" t="s">
        <v>5353</v>
      </c>
      <c r="AJ428" t="s">
        <v>92</v>
      </c>
      <c r="AK428" t="s">
        <v>66</v>
      </c>
    </row>
    <row r="429" spans="1:38">
      <c r="A429" t="s">
        <v>5354</v>
      </c>
      <c r="B429" t="s">
        <v>5355</v>
      </c>
      <c r="C429" t="s">
        <v>5356</v>
      </c>
      <c r="D429" t="s">
        <v>5357</v>
      </c>
      <c r="E429" t="s">
        <v>5358</v>
      </c>
      <c r="F429" t="s">
        <v>233</v>
      </c>
      <c r="G429" t="s">
        <v>50</v>
      </c>
      <c r="H429" t="s">
        <v>51</v>
      </c>
      <c r="I429" t="s">
        <v>5203</v>
      </c>
      <c r="J429" t="s">
        <v>5203</v>
      </c>
      <c r="K429" t="s">
        <v>410</v>
      </c>
      <c r="L429" t="s">
        <v>808</v>
      </c>
      <c r="M429" t="s">
        <v>809</v>
      </c>
      <c r="N429" t="s">
        <v>5359</v>
      </c>
      <c r="O429" t="s">
        <v>241</v>
      </c>
      <c r="P429" t="s"/>
      <c r="Q429" t="s"/>
      <c r="R429" t="s"/>
      <c r="S429" t="s"/>
      <c r="T429" t="s"/>
      <c r="U429" t="s"/>
      <c r="V429" t="s"/>
      <c r="W429" t="s"/>
      <c r="X429" t="s"/>
      <c r="Y429" t="s"/>
      <c r="Z429" t="s"/>
      <c r="AA429" t="s"/>
      <c r="AB429" t="s">
        <v>5360</v>
      </c>
      <c r="AC429" t="s">
        <v>5360</v>
      </c>
      <c r="AD429" t="s">
        <v>59</v>
      </c>
      <c r="AE429" t="s">
        <v>44</v>
      </c>
      <c r="AF429" t="s">
        <v>5361</v>
      </c>
      <c r="AG429" t="s">
        <v>5362</v>
      </c>
      <c r="AH429" t="s">
        <v>93</v>
      </c>
      <c r="AI429" t="s">
        <v>5363</v>
      </c>
      <c r="AJ429" t="s">
        <v>92</v>
      </c>
      <c r="AK429" t="s">
        <v>66</v>
      </c>
    </row>
    <row r="430" spans="1:38">
      <c r="A430" t="s">
        <v>5364</v>
      </c>
      <c r="B430" t="s">
        <v>5365</v>
      </c>
      <c r="C430" t="s">
        <v>5366</v>
      </c>
      <c r="D430" t="s">
        <v>5367</v>
      </c>
      <c r="E430" t="s">
        <v>5368</v>
      </c>
      <c r="F430" t="s">
        <v>857</v>
      </c>
      <c r="G430" t="s">
        <v>50</v>
      </c>
      <c r="H430" t="s">
        <v>51</v>
      </c>
      <c r="I430" t="s">
        <v>5369</v>
      </c>
      <c r="J430" t="s"/>
      <c r="K430" t="s">
        <v>5370</v>
      </c>
      <c r="L430" t="s">
        <v>932</v>
      </c>
      <c r="M430" t="s">
        <v>932</v>
      </c>
      <c r="N430" t="s">
        <v>1747</v>
      </c>
      <c r="O430" t="s"/>
      <c r="P430" t="s"/>
      <c r="Q430" t="s">
        <v>44</v>
      </c>
      <c r="R430" t="s"/>
      <c r="S430" t="s"/>
      <c r="T430" t="s"/>
      <c r="U430" t="s"/>
      <c r="V430" t="s"/>
      <c r="W430" t="s"/>
      <c r="X430" t="s"/>
      <c r="Y430" t="s"/>
      <c r="Z430" t="s"/>
      <c r="AA430" t="s"/>
      <c r="AB430" t="s">
        <v>5371</v>
      </c>
      <c r="AC430" t="s">
        <v>5371</v>
      </c>
      <c r="AD430" t="s">
        <v>124</v>
      </c>
      <c r="AE430" t="s">
        <v>297</v>
      </c>
      <c r="AF430" t="s">
        <v>5372</v>
      </c>
      <c r="AG430" t="s">
        <v>5373</v>
      </c>
      <c r="AH430" t="s">
        <v>347</v>
      </c>
      <c r="AI430" t="s">
        <v>5374</v>
      </c>
      <c r="AJ430" t="s">
        <v>5375</v>
      </c>
      <c r="AK430" t="s">
        <v>66</v>
      </c>
    </row>
    <row r="431" spans="1:38">
      <c r="A431" t="s">
        <v>5376</v>
      </c>
      <c r="B431" t="s">
        <v>5377</v>
      </c>
      <c r="C431" t="s">
        <v>5378</v>
      </c>
      <c r="D431" t="s">
        <v>5379</v>
      </c>
      <c r="E431" t="s">
        <v>5380</v>
      </c>
      <c r="F431" t="s">
        <v>117</v>
      </c>
      <c r="G431" t="s">
        <v>50</v>
      </c>
      <c r="H431" t="s">
        <v>51</v>
      </c>
      <c r="I431" t="s">
        <v>169</v>
      </c>
      <c r="J431" t="s">
        <v>53</v>
      </c>
      <c r="K431" t="s">
        <v>54</v>
      </c>
      <c r="L431" t="s">
        <v>170</v>
      </c>
      <c r="M431" t="s">
        <v>336</v>
      </c>
      <c r="N431" t="s">
        <v>337</v>
      </c>
      <c r="O431" t="s">
        <v>112</v>
      </c>
      <c r="P431" t="s">
        <v>5381</v>
      </c>
      <c r="Q431" t="s">
        <v>174</v>
      </c>
      <c r="R431" t="s">
        <v>5382</v>
      </c>
      <c r="S431" t="s"/>
      <c r="T431" t="s"/>
      <c r="U431" t="s"/>
      <c r="V431" t="s"/>
      <c r="W431" t="s"/>
      <c r="X431" t="s"/>
      <c r="Y431" t="s"/>
      <c r="Z431" t="s"/>
      <c r="AA431" t="s"/>
      <c r="AB431" t="s">
        <v>5383</v>
      </c>
      <c r="AC431" t="s">
        <v>5384</v>
      </c>
      <c r="AD431" t="s">
        <v>192</v>
      </c>
      <c r="AE431" t="s">
        <v>310</v>
      </c>
      <c r="AF431" t="s">
        <v>5385</v>
      </c>
      <c r="AG431" t="s">
        <v>5386</v>
      </c>
      <c r="AH431" t="s">
        <v>209</v>
      </c>
      <c r="AI431" t="s">
        <v>5387</v>
      </c>
      <c r="AJ431" t="s">
        <v>92</v>
      </c>
      <c r="AK431" t="s">
        <v>66</v>
      </c>
    </row>
    <row r="432" spans="1:38">
      <c r="A432" t="s">
        <v>5388</v>
      </c>
      <c r="B432" t="s">
        <v>5389</v>
      </c>
      <c r="C432" t="s">
        <v>5390</v>
      </c>
      <c r="D432" t="s">
        <v>5391</v>
      </c>
      <c r="E432" t="s">
        <v>5392</v>
      </c>
      <c r="F432" t="s"/>
      <c r="G432" t="s">
        <v>50</v>
      </c>
      <c r="H432" t="s">
        <v>51</v>
      </c>
      <c r="I432" t="s">
        <v>5393</v>
      </c>
      <c r="J432" t="s">
        <v>5393</v>
      </c>
      <c r="K432" t="s">
        <v>75</v>
      </c>
      <c r="L432" t="s">
        <v>120</v>
      </c>
      <c r="M432" t="s">
        <v>382</v>
      </c>
      <c r="N432" t="s">
        <v>3760</v>
      </c>
      <c r="O432" t="s">
        <v>142</v>
      </c>
      <c r="P432" t="s"/>
      <c r="Q432" t="s"/>
      <c r="R432" t="s"/>
      <c r="S432" t="s"/>
      <c r="T432" t="s"/>
      <c r="U432" t="s"/>
      <c r="V432" t="s"/>
      <c r="W432" t="s"/>
      <c r="X432" t="s"/>
      <c r="Y432" t="s"/>
      <c r="Z432" t="s"/>
      <c r="AA432" t="s"/>
      <c r="AB432" t="s">
        <v>5394</v>
      </c>
      <c r="AC432" t="s">
        <v>5395</v>
      </c>
      <c r="AD432" t="s">
        <v>59</v>
      </c>
      <c r="AE432" t="s">
        <v>277</v>
      </c>
      <c r="AF432" t="s">
        <v>5396</v>
      </c>
      <c r="AG432" t="s">
        <v>5397</v>
      </c>
      <c r="AH432" t="s">
        <v>63</v>
      </c>
      <c r="AI432" t="s">
        <v>5398</v>
      </c>
      <c r="AJ432" t="s">
        <v>92</v>
      </c>
      <c r="AK432" t="s">
        <v>66</v>
      </c>
    </row>
    <row r="433" spans="1:38">
      <c r="A433" t="s">
        <v>5399</v>
      </c>
      <c r="B433" t="s">
        <v>5400</v>
      </c>
      <c r="C433" t="s">
        <v>1974</v>
      </c>
      <c r="D433" t="s">
        <v>5401</v>
      </c>
      <c r="E433" t="s">
        <v>5402</v>
      </c>
      <c r="F433" t="s"/>
      <c r="G433" t="s">
        <v>50</v>
      </c>
      <c r="H433" t="s">
        <v>234</v>
      </c>
      <c r="I433" t="s">
        <v>5403</v>
      </c>
      <c r="J433" t="s">
        <v>1293</v>
      </c>
      <c r="K433" t="s">
        <v>54</v>
      </c>
      <c r="L433" t="s">
        <v>219</v>
      </c>
      <c r="M433" t="s">
        <v>220</v>
      </c>
      <c r="N433" t="s">
        <v>1972</v>
      </c>
      <c r="O433" t="s">
        <v>174</v>
      </c>
      <c r="P433" t="s">
        <v>5404</v>
      </c>
      <c r="Q433" t="s">
        <v>59</v>
      </c>
      <c r="R433" t="s">
        <v>5405</v>
      </c>
      <c r="S433" t="s">
        <v>5406</v>
      </c>
      <c r="T433" t="s">
        <v>112</v>
      </c>
      <c r="U433" t="s"/>
      <c r="V433" t="s"/>
      <c r="W433" t="s"/>
      <c r="X433" t="s"/>
      <c r="Y433" t="s"/>
      <c r="Z433" t="s">
        <v>5407</v>
      </c>
      <c r="AA433" t="s"/>
      <c r="AB433" t="s">
        <v>66</v>
      </c>
      <c r="AC433" t="s">
        <v>5408</v>
      </c>
      <c r="AD433" t="s">
        <v>192</v>
      </c>
      <c r="AE433" t="s">
        <v>310</v>
      </c>
      <c r="AF433" t="s">
        <v>5409</v>
      </c>
      <c r="AG433" t="s">
        <v>5410</v>
      </c>
      <c r="AH433" t="s">
        <v>330</v>
      </c>
      <c r="AI433" t="s">
        <v>5411</v>
      </c>
      <c r="AJ433" t="s">
        <v>92</v>
      </c>
      <c r="AK433" t="s">
        <v>66</v>
      </c>
    </row>
    <row r="434" spans="1:38">
      <c r="A434" t="s">
        <v>5412</v>
      </c>
      <c r="B434" t="s">
        <v>5413</v>
      </c>
      <c r="C434" t="s">
        <v>5414</v>
      </c>
      <c r="D434" t="s">
        <v>5415</v>
      </c>
      <c r="E434" t="s">
        <v>5416</v>
      </c>
      <c r="F434" t="s">
        <v>49</v>
      </c>
      <c r="G434" t="s">
        <v>72</v>
      </c>
      <c r="H434" t="s">
        <v>51</v>
      </c>
      <c r="I434" t="s">
        <v>2281</v>
      </c>
      <c r="J434" t="s"/>
      <c r="K434" t="s">
        <v>469</v>
      </c>
      <c r="L434" t="s">
        <v>219</v>
      </c>
      <c r="M434" t="s">
        <v>220</v>
      </c>
      <c r="N434" t="s">
        <v>1972</v>
      </c>
      <c r="O434" t="s">
        <v>241</v>
      </c>
      <c r="P434" t="s"/>
      <c r="Q434" t="s">
        <v>67</v>
      </c>
      <c r="R434" t="s">
        <v>5417</v>
      </c>
      <c r="S434" t="s"/>
      <c r="T434" t="s"/>
      <c r="U434" t="s"/>
      <c r="V434" t="s"/>
      <c r="W434" t="s">
        <v>5418</v>
      </c>
      <c r="X434" t="s"/>
      <c r="Y434" t="s"/>
      <c r="Z434" t="s"/>
      <c r="AA434" t="s"/>
      <c r="AB434" t="s">
        <v>5419</v>
      </c>
      <c r="AC434" t="s">
        <v>5420</v>
      </c>
      <c r="AD434" t="s">
        <v>93</v>
      </c>
      <c r="AE434" t="s">
        <v>44</v>
      </c>
      <c r="AF434" t="s">
        <v>5421</v>
      </c>
      <c r="AG434" t="s">
        <v>44</v>
      </c>
      <c r="AH434" t="s">
        <v>67</v>
      </c>
      <c r="AI434" t="s">
        <v>5422</v>
      </c>
      <c r="AJ434" t="s">
        <v>92</v>
      </c>
      <c r="AK434" t="s">
        <v>66</v>
      </c>
    </row>
    <row r="435" spans="1:38">
      <c r="A435" t="s">
        <v>5423</v>
      </c>
      <c r="B435" t="s">
        <v>5424</v>
      </c>
      <c r="C435" t="s">
        <v>5425</v>
      </c>
      <c r="D435" t="s">
        <v>5426</v>
      </c>
      <c r="E435" t="s">
        <v>5427</v>
      </c>
      <c r="F435" t="s"/>
      <c r="G435" t="s">
        <v>50</v>
      </c>
      <c r="H435" t="s">
        <v>51</v>
      </c>
      <c r="I435" t="s">
        <v>5428</v>
      </c>
      <c r="J435" t="s">
        <v>2588</v>
      </c>
      <c r="K435" t="s">
        <v>54</v>
      </c>
      <c r="L435" t="s">
        <v>932</v>
      </c>
      <c r="M435" t="s">
        <v>932</v>
      </c>
      <c r="N435" t="s">
        <v>1747</v>
      </c>
      <c r="O435" t="s"/>
      <c r="P435" t="s"/>
      <c r="Q435" t="s">
        <v>44</v>
      </c>
      <c r="R435" t="s"/>
      <c r="S435" t="s"/>
      <c r="T435" t="s"/>
      <c r="U435" t="s"/>
      <c r="V435" t="s"/>
      <c r="W435" t="s"/>
      <c r="X435" t="s"/>
      <c r="Y435" t="s"/>
      <c r="Z435" t="s"/>
      <c r="AA435" t="s"/>
      <c r="AB435" t="s">
        <v>5429</v>
      </c>
      <c r="AC435" t="s">
        <v>5429</v>
      </c>
      <c r="AD435" t="s">
        <v>192</v>
      </c>
      <c r="AE435" t="s">
        <v>44</v>
      </c>
      <c r="AF435" t="s">
        <v>5430</v>
      </c>
      <c r="AG435" t="s">
        <v>3933</v>
      </c>
      <c r="AH435" t="s">
        <v>391</v>
      </c>
      <c r="AI435" t="s">
        <v>5431</v>
      </c>
      <c r="AJ435" t="s">
        <v>5432</v>
      </c>
      <c r="AK435" t="s">
        <v>66</v>
      </c>
    </row>
    <row r="436" spans="1:38">
      <c r="A436" t="s">
        <v>5433</v>
      </c>
      <c r="B436" t="s">
        <v>5434</v>
      </c>
      <c r="C436" t="s">
        <v>5435</v>
      </c>
      <c r="D436" t="s">
        <v>5436</v>
      </c>
      <c r="E436" t="s">
        <v>5437</v>
      </c>
      <c r="F436" t="s">
        <v>5438</v>
      </c>
      <c r="G436" t="s">
        <v>50</v>
      </c>
      <c r="H436" t="s">
        <v>234</v>
      </c>
      <c r="I436" t="s">
        <v>5439</v>
      </c>
      <c r="J436" t="s">
        <v>5440</v>
      </c>
      <c r="K436" t="s">
        <v>138</v>
      </c>
      <c r="L436" t="s">
        <v>470</v>
      </c>
      <c r="M436" t="s">
        <v>471</v>
      </c>
      <c r="N436" t="s">
        <v>472</v>
      </c>
      <c r="O436" t="s">
        <v>241</v>
      </c>
      <c r="P436" t="s"/>
      <c r="Q436" t="s"/>
      <c r="R436" t="s"/>
      <c r="S436" t="s"/>
      <c r="T436" t="s"/>
      <c r="U436" t="s"/>
      <c r="V436" t="s"/>
      <c r="W436" t="s"/>
      <c r="X436" t="s"/>
      <c r="Y436" t="s"/>
      <c r="Z436" t="s">
        <v>5441</v>
      </c>
      <c r="AA436" t="s"/>
      <c r="AB436" t="s">
        <v>5442</v>
      </c>
      <c r="AC436" t="s">
        <v>5443</v>
      </c>
      <c r="AD436" t="s">
        <v>142</v>
      </c>
      <c r="AE436" t="s">
        <v>44</v>
      </c>
      <c r="AF436" t="s">
        <v>5444</v>
      </c>
      <c r="AG436" t="s">
        <v>5445</v>
      </c>
      <c r="AH436" t="s">
        <v>447</v>
      </c>
      <c r="AI436" t="s">
        <v>5446</v>
      </c>
      <c r="AJ436" t="s">
        <v>92</v>
      </c>
      <c r="AK436" t="s">
        <v>66</v>
      </c>
    </row>
    <row r="437" spans="1:38">
      <c r="A437" t="s">
        <v>5447</v>
      </c>
      <c r="B437" t="s">
        <v>5448</v>
      </c>
      <c r="C437" t="s">
        <v>5449</v>
      </c>
      <c r="D437" t="s">
        <v>5450</v>
      </c>
      <c r="E437" t="s">
        <v>5451</v>
      </c>
      <c r="F437" t="s">
        <v>292</v>
      </c>
      <c r="G437" t="s">
        <v>50</v>
      </c>
      <c r="H437" t="s">
        <v>51</v>
      </c>
      <c r="I437" t="s">
        <v>842</v>
      </c>
      <c r="J437" t="s">
        <v>842</v>
      </c>
      <c r="K437" t="s">
        <v>54</v>
      </c>
      <c r="L437" t="s">
        <v>238</v>
      </c>
      <c r="M437" t="s">
        <v>660</v>
      </c>
      <c r="N437" t="s">
        <v>1434</v>
      </c>
      <c r="O437" t="s">
        <v>826</v>
      </c>
      <c r="P437" t="s">
        <v>5452</v>
      </c>
      <c r="Q437" t="s">
        <v>151</v>
      </c>
      <c r="R437" t="s">
        <v>5453</v>
      </c>
      <c r="S437" t="s"/>
      <c r="T437" t="s"/>
      <c r="U437" t="s"/>
      <c r="V437" t="s"/>
      <c r="W437" t="s"/>
      <c r="X437" t="s"/>
      <c r="Y437" t="s"/>
      <c r="Z437" t="s"/>
      <c r="AA437" t="s"/>
      <c r="AB437" t="s">
        <v>5454</v>
      </c>
      <c r="AC437" t="s">
        <v>5455</v>
      </c>
      <c r="AD437" t="s">
        <v>174</v>
      </c>
      <c r="AE437" t="s">
        <v>1105</v>
      </c>
      <c r="AF437" t="s">
        <v>5456</v>
      </c>
      <c r="AG437" t="s">
        <v>5457</v>
      </c>
      <c r="AH437" t="s">
        <v>86</v>
      </c>
      <c r="AI437" t="s">
        <v>5458</v>
      </c>
      <c r="AJ437" t="s">
        <v>92</v>
      </c>
      <c r="AK437" t="s">
        <v>66</v>
      </c>
    </row>
    <row r="438" spans="1:38">
      <c r="A438" t="s">
        <v>5459</v>
      </c>
      <c r="B438" t="s">
        <v>5460</v>
      </c>
      <c r="C438" t="s">
        <v>5461</v>
      </c>
      <c r="D438" t="s">
        <v>5462</v>
      </c>
      <c r="E438" t="s">
        <v>5463</v>
      </c>
      <c r="F438" t="s">
        <v>2562</v>
      </c>
      <c r="G438" t="s">
        <v>50</v>
      </c>
      <c r="H438" t="s">
        <v>234</v>
      </c>
      <c r="I438" t="s">
        <v>5464</v>
      </c>
      <c r="J438" t="s"/>
      <c r="K438" t="s">
        <v>859</v>
      </c>
      <c r="L438" t="s">
        <v>322</v>
      </c>
      <c r="M438" t="s">
        <v>323</v>
      </c>
      <c r="N438" t="s">
        <v>324</v>
      </c>
      <c r="O438" t="s">
        <v>124</v>
      </c>
      <c r="P438" t="s"/>
      <c r="Q438" t="s">
        <v>67</v>
      </c>
      <c r="R438" t="s">
        <v>5465</v>
      </c>
      <c r="S438" t="s"/>
      <c r="T438" t="s"/>
      <c r="U438" t="s"/>
      <c r="V438" t="s"/>
      <c r="W438" t="s"/>
      <c r="X438" t="s"/>
      <c r="Y438" t="s"/>
      <c r="Z438" t="s">
        <v>5466</v>
      </c>
      <c r="AA438" t="s"/>
      <c r="AB438" t="s">
        <v>5467</v>
      </c>
      <c r="AC438" t="s">
        <v>5468</v>
      </c>
      <c r="AD438" t="s">
        <v>86</v>
      </c>
      <c r="AE438" t="s">
        <v>44</v>
      </c>
      <c r="AF438" t="s">
        <v>5469</v>
      </c>
      <c r="AG438" t="s">
        <v>5470</v>
      </c>
      <c r="AH438" t="s">
        <v>142</v>
      </c>
      <c r="AI438" t="s">
        <v>5471</v>
      </c>
      <c r="AJ438" t="s">
        <v>92</v>
      </c>
      <c r="AK438" t="s">
        <v>66</v>
      </c>
    </row>
    <row r="439" spans="1:38">
      <c r="A439" t="s">
        <v>5472</v>
      </c>
      <c r="B439" t="s">
        <v>5473</v>
      </c>
      <c r="C439" t="s">
        <v>5474</v>
      </c>
      <c r="D439" t="s">
        <v>5475</v>
      </c>
      <c r="E439" t="s">
        <v>5476</v>
      </c>
      <c r="F439" t="s">
        <v>968</v>
      </c>
      <c r="G439" t="s">
        <v>50</v>
      </c>
      <c r="H439" t="s">
        <v>234</v>
      </c>
      <c r="I439" t="s">
        <v>5477</v>
      </c>
      <c r="J439" t="s">
        <v>4913</v>
      </c>
      <c r="K439" t="s">
        <v>4255</v>
      </c>
      <c r="L439" t="s">
        <v>582</v>
      </c>
      <c r="M439" t="s">
        <v>871</v>
      </c>
      <c r="N439" t="s">
        <v>5478</v>
      </c>
      <c r="O439" t="s">
        <v>79</v>
      </c>
      <c r="P439" t="s"/>
      <c r="Q439" t="s"/>
      <c r="R439" t="s"/>
      <c r="S439" t="s"/>
      <c r="T439" t="s"/>
      <c r="U439" t="s"/>
      <c r="V439" t="s"/>
      <c r="W439" t="s"/>
      <c r="X439" t="s">
        <v>5479</v>
      </c>
      <c r="Y439" t="s">
        <v>93</v>
      </c>
      <c r="Z439" t="s">
        <v>5480</v>
      </c>
      <c r="AA439" t="s">
        <v>772</v>
      </c>
      <c r="AB439" t="s">
        <v>5481</v>
      </c>
      <c r="AC439" t="s">
        <v>5482</v>
      </c>
      <c r="AD439" t="s">
        <v>63</v>
      </c>
      <c r="AE439" t="s">
        <v>387</v>
      </c>
      <c r="AF439" t="s">
        <v>5483</v>
      </c>
      <c r="AG439" t="s">
        <v>5484</v>
      </c>
      <c r="AH439" t="s">
        <v>67</v>
      </c>
      <c r="AI439" t="s">
        <v>5485</v>
      </c>
      <c r="AJ439" t="s">
        <v>92</v>
      </c>
      <c r="AK439" t="s">
        <v>66</v>
      </c>
    </row>
    <row r="440" spans="1:38">
      <c r="A440" t="s">
        <v>5486</v>
      </c>
      <c r="B440" t="s">
        <v>5487</v>
      </c>
      <c r="C440" t="s">
        <v>5488</v>
      </c>
      <c r="D440" t="s"/>
      <c r="E440" t="s">
        <v>5489</v>
      </c>
      <c r="F440" t="s">
        <v>857</v>
      </c>
      <c r="G440" t="s">
        <v>50</v>
      </c>
      <c r="H440" t="s">
        <v>51</v>
      </c>
      <c r="I440" t="s">
        <v>5490</v>
      </c>
      <c r="J440" t="s">
        <v>513</v>
      </c>
      <c r="K440" t="s">
        <v>54</v>
      </c>
      <c r="L440" t="s">
        <v>55</v>
      </c>
      <c r="M440" t="s">
        <v>56</v>
      </c>
      <c r="N440" t="s">
        <v>426</v>
      </c>
      <c r="O440" t="s">
        <v>174</v>
      </c>
      <c r="P440" t="s">
        <v>1675</v>
      </c>
      <c r="Q440" t="s">
        <v>67</v>
      </c>
      <c r="R440" t="s"/>
      <c r="S440" t="s"/>
      <c r="T440" t="s"/>
      <c r="U440" t="s"/>
      <c r="V440" t="s"/>
      <c r="W440" t="s"/>
      <c r="X440" t="s"/>
      <c r="Y440" t="s"/>
      <c r="Z440" t="s"/>
      <c r="AA440" t="s"/>
      <c r="AB440" t="s">
        <v>5491</v>
      </c>
      <c r="AC440" t="s">
        <v>5492</v>
      </c>
      <c r="AD440" t="s">
        <v>110</v>
      </c>
      <c r="AE440" t="s">
        <v>210</v>
      </c>
      <c r="AF440" t="s">
        <v>5493</v>
      </c>
      <c r="AG440" t="s">
        <v>5494</v>
      </c>
      <c r="AH440" t="s">
        <v>93</v>
      </c>
      <c r="AI440" t="s">
        <v>5495</v>
      </c>
      <c r="AJ440" t="s">
        <v>92</v>
      </c>
      <c r="AK440" t="s">
        <v>1849</v>
      </c>
    </row>
    <row r="441" spans="1:38">
      <c r="A441" t="s">
        <v>5496</v>
      </c>
      <c r="B441" t="s">
        <v>5497</v>
      </c>
      <c r="C441" t="s">
        <v>5498</v>
      </c>
      <c r="D441" t="s">
        <v>5499</v>
      </c>
      <c r="E441" t="s">
        <v>5500</v>
      </c>
      <c r="F441" t="s">
        <v>2409</v>
      </c>
      <c r="G441" t="s">
        <v>72</v>
      </c>
      <c r="H441" t="s">
        <v>51</v>
      </c>
      <c r="I441" t="s">
        <v>5501</v>
      </c>
      <c r="J441" t="s"/>
      <c r="K441" t="s">
        <v>859</v>
      </c>
      <c r="L441" t="s">
        <v>1344</v>
      </c>
      <c r="M441" t="s">
        <v>1345</v>
      </c>
      <c r="N441" t="s">
        <v>3854</v>
      </c>
      <c r="O441" t="s">
        <v>192</v>
      </c>
      <c r="P441" t="s"/>
      <c r="Q441" t="s"/>
      <c r="R441" t="s"/>
      <c r="S441" t="s"/>
      <c r="T441" t="s"/>
      <c r="U441" t="s">
        <v>5502</v>
      </c>
      <c r="V441" t="s">
        <v>67</v>
      </c>
      <c r="W441" t="s">
        <v>5503</v>
      </c>
      <c r="X441" t="s"/>
      <c r="Y441" t="s"/>
      <c r="Z441" t="s"/>
      <c r="AA441" t="s">
        <v>84</v>
      </c>
      <c r="AB441" t="s">
        <v>5504</v>
      </c>
      <c r="AC441" t="s">
        <v>5504</v>
      </c>
      <c r="AD441" t="s">
        <v>142</v>
      </c>
      <c r="AE441" t="s">
        <v>44</v>
      </c>
      <c r="AF441" t="s">
        <v>5505</v>
      </c>
      <c r="AG441" t="s">
        <v>5506</v>
      </c>
      <c r="AH441" t="s">
        <v>667</v>
      </c>
      <c r="AI441" t="s">
        <v>5507</v>
      </c>
      <c r="AJ441" t="s">
        <v>92</v>
      </c>
      <c r="AK441" t="s">
        <v>66</v>
      </c>
    </row>
    <row r="442" spans="1:38">
      <c r="A442" t="s">
        <v>2273</v>
      </c>
      <c r="B442" t="s">
        <v>5508</v>
      </c>
      <c r="C442" t="s">
        <v>5509</v>
      </c>
      <c r="D442" t="s">
        <v>5510</v>
      </c>
      <c r="E442" t="s">
        <v>5511</v>
      </c>
      <c r="F442" t="s"/>
      <c r="G442" t="s">
        <v>50</v>
      </c>
      <c r="H442" t="s">
        <v>51</v>
      </c>
      <c r="I442" t="s">
        <v>5512</v>
      </c>
      <c r="J442" t="s"/>
      <c r="K442" t="s">
        <v>569</v>
      </c>
      <c r="L442" t="s">
        <v>808</v>
      </c>
      <c r="M442" t="s">
        <v>884</v>
      </c>
      <c r="N442" t="s">
        <v>3784</v>
      </c>
      <c r="O442" t="s">
        <v>826</v>
      </c>
      <c r="P442" t="s"/>
      <c r="Q442" t="s">
        <v>67</v>
      </c>
      <c r="R442" t="s">
        <v>5513</v>
      </c>
      <c r="S442" t="s"/>
      <c r="T442" t="s"/>
      <c r="U442" t="s"/>
      <c r="V442" t="s"/>
      <c r="W442" t="s"/>
      <c r="X442" t="s"/>
      <c r="Y442" t="s"/>
      <c r="Z442" t="s"/>
      <c r="AA442" t="s"/>
      <c r="AB442" t="s">
        <v>5514</v>
      </c>
      <c r="AC442" t="s">
        <v>5515</v>
      </c>
      <c r="AD442" t="s">
        <v>86</v>
      </c>
      <c r="AE442" t="s">
        <v>44</v>
      </c>
      <c r="AF442" t="s">
        <v>5516</v>
      </c>
      <c r="AG442" t="s">
        <v>5517</v>
      </c>
      <c r="AH442" t="s">
        <v>330</v>
      </c>
      <c r="AI442" t="s">
        <v>5518</v>
      </c>
      <c r="AJ442" t="s">
        <v>92</v>
      </c>
      <c r="AK442" t="s">
        <v>66</v>
      </c>
    </row>
    <row r="443" spans="1:38">
      <c r="A443" t="s">
        <v>5519</v>
      </c>
      <c r="B443" t="s">
        <v>5520</v>
      </c>
      <c r="C443" t="s">
        <v>5521</v>
      </c>
      <c r="D443" t="s">
        <v>5522</v>
      </c>
      <c r="E443" t="s">
        <v>5523</v>
      </c>
      <c r="F443" t="s">
        <v>5524</v>
      </c>
      <c r="G443" t="s">
        <v>72</v>
      </c>
      <c r="H443" t="s">
        <v>234</v>
      </c>
      <c r="I443" t="s">
        <v>5525</v>
      </c>
      <c r="J443" t="s">
        <v>5526</v>
      </c>
      <c r="K443" t="s">
        <v>5527</v>
      </c>
      <c r="L443" t="s">
        <v>100</v>
      </c>
      <c r="M443" t="s">
        <v>2700</v>
      </c>
      <c r="N443" t="s">
        <v>5167</v>
      </c>
      <c r="O443" t="s">
        <v>939</v>
      </c>
      <c r="P443" t="s"/>
      <c r="Q443" t="s"/>
      <c r="R443" t="s"/>
      <c r="S443" t="s"/>
      <c r="T443" t="s"/>
      <c r="U443" t="s"/>
      <c r="V443" t="s"/>
      <c r="W443" t="s">
        <v>5528</v>
      </c>
      <c r="X443" t="s"/>
      <c r="Y443" t="s"/>
      <c r="Z443" t="s">
        <v>5529</v>
      </c>
      <c r="AA443" t="s"/>
      <c r="AB443" t="s">
        <v>5530</v>
      </c>
      <c r="AC443" t="s">
        <v>5530</v>
      </c>
      <c r="AD443" t="s">
        <v>93</v>
      </c>
      <c r="AE443" t="s">
        <v>277</v>
      </c>
      <c r="AF443" t="s">
        <v>5531</v>
      </c>
      <c r="AG443" t="s">
        <v>4601</v>
      </c>
      <c r="AH443" t="s">
        <v>44</v>
      </c>
      <c r="AI443" t="s">
        <v>5532</v>
      </c>
      <c r="AJ443" t="s">
        <v>92</v>
      </c>
      <c r="AK443" t="s">
        <v>66</v>
      </c>
    </row>
    <row r="444" spans="1:38">
      <c r="A444" t="s">
        <v>5533</v>
      </c>
      <c r="B444" t="s">
        <v>5534</v>
      </c>
      <c r="C444" t="s">
        <v>5535</v>
      </c>
      <c r="D444" t="s">
        <v>5536</v>
      </c>
      <c r="E444" t="s">
        <v>5537</v>
      </c>
      <c r="F444" t="s">
        <v>233</v>
      </c>
      <c r="G444" t="s">
        <v>50</v>
      </c>
      <c r="H444" t="s">
        <v>51</v>
      </c>
      <c r="I444" t="s">
        <v>5538</v>
      </c>
      <c r="J444" t="s">
        <v>1759</v>
      </c>
      <c r="K444" t="s">
        <v>54</v>
      </c>
      <c r="L444" t="s">
        <v>843</v>
      </c>
      <c r="M444" t="s">
        <v>844</v>
      </c>
      <c r="N444" t="s">
        <v>5153</v>
      </c>
      <c r="O444" t="s">
        <v>86</v>
      </c>
      <c r="P444" t="s">
        <v>1675</v>
      </c>
      <c r="Q444" t="s">
        <v>67</v>
      </c>
      <c r="R444" t="s"/>
      <c r="S444" t="s"/>
      <c r="T444" t="s"/>
      <c r="U444" t="s"/>
      <c r="V444" t="s"/>
      <c r="W444" t="s"/>
      <c r="X444" t="s"/>
      <c r="Y444" t="s"/>
      <c r="Z444" t="s"/>
      <c r="AA444" t="s"/>
      <c r="AB444" t="s">
        <v>5539</v>
      </c>
      <c r="AC444" t="s">
        <v>5540</v>
      </c>
      <c r="AD444" t="s">
        <v>174</v>
      </c>
      <c r="AE444" t="s">
        <v>44</v>
      </c>
      <c r="AF444" t="s">
        <v>5541</v>
      </c>
      <c r="AG444" t="s">
        <v>5542</v>
      </c>
      <c r="AH444" t="s">
        <v>63</v>
      </c>
      <c r="AI444" t="s">
        <v>5543</v>
      </c>
      <c r="AJ444" t="s">
        <v>92</v>
      </c>
      <c r="AK444" t="s">
        <v>66</v>
      </c>
    </row>
    <row r="445" spans="1:38">
      <c r="A445" t="s">
        <v>5544</v>
      </c>
      <c r="B445" t="s">
        <v>5545</v>
      </c>
      <c r="C445" t="s">
        <v>5546</v>
      </c>
      <c r="D445" t="s">
        <v>5547</v>
      </c>
      <c r="E445" t="s">
        <v>5548</v>
      </c>
      <c r="F445" t="s">
        <v>71</v>
      </c>
      <c r="G445" t="s">
        <v>72</v>
      </c>
      <c r="H445" t="s">
        <v>51</v>
      </c>
      <c r="I445" t="s">
        <v>5549</v>
      </c>
      <c r="J445" t="s">
        <v>53</v>
      </c>
      <c r="K445" t="s">
        <v>54</v>
      </c>
      <c r="L445" t="s">
        <v>272</v>
      </c>
      <c r="M445" t="s">
        <v>1180</v>
      </c>
      <c r="N445" t="s">
        <v>2321</v>
      </c>
      <c r="O445" t="s">
        <v>209</v>
      </c>
      <c r="P445" t="s"/>
      <c r="Q445" t="s"/>
      <c r="R445" t="s"/>
      <c r="S445" t="s"/>
      <c r="T445" t="s"/>
      <c r="U445" t="s"/>
      <c r="V445" t="s">
        <v>67</v>
      </c>
      <c r="W445" t="s">
        <v>5550</v>
      </c>
      <c r="X445" t="s"/>
      <c r="Y445" t="s"/>
      <c r="Z445" t="s"/>
      <c r="AA445" t="s">
        <v>84</v>
      </c>
      <c r="AB445" t="s">
        <v>5551</v>
      </c>
      <c r="AC445" t="s">
        <v>5551</v>
      </c>
      <c r="AD445" t="s">
        <v>86</v>
      </c>
      <c r="AE445" t="s">
        <v>342</v>
      </c>
      <c r="AF445" t="s">
        <v>5552</v>
      </c>
      <c r="AG445" t="s">
        <v>5553</v>
      </c>
      <c r="AH445" t="s">
        <v>149</v>
      </c>
      <c r="AI445" t="s">
        <v>5554</v>
      </c>
      <c r="AJ445" t="s">
        <v>92</v>
      </c>
      <c r="AK445" t="s">
        <v>66</v>
      </c>
    </row>
    <row r="446" spans="1:38">
      <c r="A446" t="s">
        <v>5555</v>
      </c>
      <c r="B446" s="2" t="s">
        <v>5556</v>
      </c>
      <c r="C446" t="s">
        <v>5557</v>
      </c>
      <c r="D446" t="s">
        <v>5558</v>
      </c>
      <c r="E446" t="s">
        <v>5559</v>
      </c>
      <c r="F446" t="s">
        <v>233</v>
      </c>
      <c r="G446" t="s">
        <v>50</v>
      </c>
      <c r="H446" t="s">
        <v>51</v>
      </c>
      <c r="I446" t="s">
        <v>5560</v>
      </c>
      <c r="J446" t="s">
        <v>970</v>
      </c>
      <c r="K446" t="s">
        <v>54</v>
      </c>
      <c r="L446" t="s">
        <v>808</v>
      </c>
      <c r="M446" t="s">
        <v>884</v>
      </c>
      <c r="N446" t="s">
        <v>1025</v>
      </c>
      <c r="O446" t="s">
        <v>241</v>
      </c>
      <c r="P446" t="s">
        <v>5561</v>
      </c>
      <c r="Q446" t="s">
        <v>112</v>
      </c>
      <c r="R446" t="s"/>
      <c r="S446" t="s"/>
      <c r="T446" t="s"/>
      <c r="U446" t="s"/>
      <c r="V446" t="s"/>
      <c r="W446" t="s"/>
      <c r="X446" t="s"/>
      <c r="Y446" t="s"/>
      <c r="Z446" t="s"/>
      <c r="AA446" t="s"/>
      <c r="AB446" t="s">
        <v>5562</v>
      </c>
      <c r="AC446" t="s">
        <v>5563</v>
      </c>
      <c r="AD446" t="s">
        <v>192</v>
      </c>
      <c r="AE446" t="s">
        <v>44</v>
      </c>
      <c r="AF446" t="s">
        <v>5564</v>
      </c>
      <c r="AG446" t="s">
        <v>5565</v>
      </c>
      <c r="AH446" t="s">
        <v>433</v>
      </c>
      <c r="AI446" t="s">
        <v>5566</v>
      </c>
      <c r="AJ446" t="s">
        <v>92</v>
      </c>
      <c r="AK446" t="s">
        <v>66</v>
      </c>
    </row>
    <row r="447" spans="1:38">
      <c r="A447" t="s">
        <v>4000</v>
      </c>
      <c r="B447" t="s">
        <v>5567</v>
      </c>
      <c r="C447" t="s">
        <v>5568</v>
      </c>
      <c r="D447" t="s">
        <v>5569</v>
      </c>
      <c r="E447" t="s">
        <v>5570</v>
      </c>
      <c r="F447" t="s"/>
      <c r="G447" t="s">
        <v>72</v>
      </c>
      <c r="H447" t="s">
        <v>51</v>
      </c>
      <c r="I447" t="s">
        <v>5571</v>
      </c>
      <c r="J447" t="s">
        <v>3807</v>
      </c>
      <c r="K447" t="s">
        <v>54</v>
      </c>
      <c r="L447" t="s">
        <v>76</v>
      </c>
      <c r="M447" t="s">
        <v>77</v>
      </c>
      <c r="N447" t="s">
        <v>5572</v>
      </c>
      <c r="O447" t="s">
        <v>195</v>
      </c>
      <c r="P447" t="s"/>
      <c r="Q447" t="s"/>
      <c r="R447" t="s"/>
      <c r="S447" t="s"/>
      <c r="T447" t="s"/>
      <c r="U447" t="s"/>
      <c r="V447" t="s">
        <v>67</v>
      </c>
      <c r="W447" t="s">
        <v>5573</v>
      </c>
      <c r="X447" t="s"/>
      <c r="Y447" t="s"/>
      <c r="Z447" t="s"/>
      <c r="AA447" t="s">
        <v>84</v>
      </c>
      <c r="AB447" t="s">
        <v>5574</v>
      </c>
      <c r="AC447" t="s">
        <v>5574</v>
      </c>
      <c r="AD447" t="s">
        <v>93</v>
      </c>
      <c r="AE447" t="s">
        <v>277</v>
      </c>
      <c r="AF447" t="s">
        <v>5575</v>
      </c>
      <c r="AG447" t="s">
        <v>5576</v>
      </c>
      <c r="AH447" t="s">
        <v>44</v>
      </c>
      <c r="AI447" t="s">
        <v>5577</v>
      </c>
      <c r="AJ447" t="s">
        <v>92</v>
      </c>
      <c r="AK447" t="s">
        <v>66</v>
      </c>
    </row>
    <row r="448" spans="1:38">
      <c r="A448" t="s">
        <v>5578</v>
      </c>
      <c r="B448" t="s">
        <v>5579</v>
      </c>
      <c r="C448" t="s">
        <v>5580</v>
      </c>
      <c r="D448" t="s">
        <v>5581</v>
      </c>
      <c r="E448" t="s">
        <v>5582</v>
      </c>
      <c r="F448" t="s">
        <v>1154</v>
      </c>
      <c r="G448" t="s">
        <v>50</v>
      </c>
      <c r="H448" t="s">
        <v>51</v>
      </c>
      <c r="I448" t="s">
        <v>5583</v>
      </c>
      <c r="J448" t="s">
        <v>5583</v>
      </c>
      <c r="K448" t="s">
        <v>138</v>
      </c>
      <c r="L448" t="s">
        <v>1701</v>
      </c>
      <c r="M448" t="s">
        <v>1701</v>
      </c>
      <c r="N448" t="s">
        <v>1702</v>
      </c>
      <c r="O448" t="s">
        <v>180</v>
      </c>
      <c r="P448" t="s"/>
      <c r="Q448" t="s">
        <v>67</v>
      </c>
      <c r="R448" t="s">
        <v>5584</v>
      </c>
      <c r="S448" t="s"/>
      <c r="T448" t="s"/>
      <c r="U448" t="s"/>
      <c r="V448" t="s"/>
      <c r="W448" t="s"/>
      <c r="X448" t="s"/>
      <c r="Y448" t="s"/>
      <c r="Z448" t="s"/>
      <c r="AA448" t="s"/>
      <c r="AB448" t="s">
        <v>5585</v>
      </c>
      <c r="AC448" t="s">
        <v>5586</v>
      </c>
      <c r="AD448" t="s">
        <v>195</v>
      </c>
      <c r="AE448" t="s">
        <v>5587</v>
      </c>
      <c r="AF448" t="s">
        <v>5588</v>
      </c>
      <c r="AG448" t="s">
        <v>5589</v>
      </c>
      <c r="AH448" t="s">
        <v>180</v>
      </c>
      <c r="AI448" t="s">
        <v>5590</v>
      </c>
      <c r="AJ448" t="s">
        <v>92</v>
      </c>
      <c r="AK448" t="s">
        <v>66</v>
      </c>
    </row>
    <row r="449" spans="1:38">
      <c r="A449" t="s">
        <v>5591</v>
      </c>
      <c r="B449" t="s">
        <v>5592</v>
      </c>
      <c r="C449" t="s">
        <v>5593</v>
      </c>
      <c r="D449" t="s">
        <v>5594</v>
      </c>
      <c r="E449" t="s">
        <v>5595</v>
      </c>
      <c r="F449" t="s">
        <v>5596</v>
      </c>
      <c r="G449" t="s">
        <v>72</v>
      </c>
      <c r="H449" t="s">
        <v>51</v>
      </c>
      <c r="I449" t="s">
        <v>5597</v>
      </c>
      <c r="J449" t="s">
        <v>684</v>
      </c>
      <c r="K449" t="s">
        <v>54</v>
      </c>
      <c r="L449" t="s">
        <v>258</v>
      </c>
      <c r="M449" t="s">
        <v>259</v>
      </c>
      <c r="N449" t="s">
        <v>2370</v>
      </c>
      <c r="O449" t="s">
        <v>209</v>
      </c>
      <c r="P449" t="s"/>
      <c r="Q449" t="s"/>
      <c r="R449" t="s"/>
      <c r="S449" t="s"/>
      <c r="T449" t="s"/>
      <c r="U449" t="s"/>
      <c r="V449" t="s"/>
      <c r="W449" t="s">
        <v>5598</v>
      </c>
      <c r="X449" t="s"/>
      <c r="Y449" t="s"/>
      <c r="Z449" t="s"/>
      <c r="AA449" t="s"/>
      <c r="AB449" t="s">
        <v>5599</v>
      </c>
      <c r="AC449" t="s">
        <v>5599</v>
      </c>
      <c r="AD449" t="s">
        <v>93</v>
      </c>
      <c r="AE449" t="s">
        <v>44</v>
      </c>
      <c r="AF449" t="s">
        <v>5600</v>
      </c>
      <c r="AG449" t="s">
        <v>44</v>
      </c>
      <c r="AH449" t="s">
        <v>67</v>
      </c>
      <c r="AI449" t="s">
        <v>5601</v>
      </c>
      <c r="AJ449" t="s">
        <v>92</v>
      </c>
      <c r="AK449" t="s">
        <v>66</v>
      </c>
    </row>
    <row r="450" spans="1:38">
      <c r="A450" t="s">
        <v>5602</v>
      </c>
      <c r="B450" t="s">
        <v>5603</v>
      </c>
      <c r="C450" t="s">
        <v>5604</v>
      </c>
      <c r="D450" t="s">
        <v>5605</v>
      </c>
      <c r="E450" t="s">
        <v>5606</v>
      </c>
      <c r="F450" t="s">
        <v>396</v>
      </c>
      <c r="G450" t="s">
        <v>50</v>
      </c>
      <c r="H450" t="s">
        <v>51</v>
      </c>
      <c r="I450" t="s">
        <v>1292</v>
      </c>
      <c r="J450" t="s">
        <v>1293</v>
      </c>
      <c r="K450" t="s">
        <v>54</v>
      </c>
      <c r="L450" t="s">
        <v>272</v>
      </c>
      <c r="M450" t="s">
        <v>1180</v>
      </c>
      <c r="N450" t="s">
        <v>2321</v>
      </c>
      <c r="O450" t="s">
        <v>79</v>
      </c>
      <c r="P450" t="s">
        <v>5607</v>
      </c>
      <c r="Q450" t="s">
        <v>67</v>
      </c>
      <c r="R450" t="s">
        <v>5608</v>
      </c>
      <c r="S450" t="s"/>
      <c r="T450" t="s"/>
      <c r="U450" t="s"/>
      <c r="V450" t="s"/>
      <c r="W450" t="s"/>
      <c r="X450" t="s"/>
      <c r="Y450" t="s"/>
      <c r="Z450" t="s"/>
      <c r="AA450" t="s"/>
      <c r="AB450" t="s">
        <v>5609</v>
      </c>
      <c r="AC450" t="s">
        <v>5610</v>
      </c>
      <c r="AD450" t="s">
        <v>59</v>
      </c>
      <c r="AE450" t="s">
        <v>277</v>
      </c>
      <c r="AF450" t="s">
        <v>5611</v>
      </c>
      <c r="AG450" t="s">
        <v>5612</v>
      </c>
      <c r="AH450" t="s">
        <v>59</v>
      </c>
      <c r="AI450" t="s">
        <v>5613</v>
      </c>
      <c r="AJ450" t="s">
        <v>92</v>
      </c>
      <c r="AK450" t="s">
        <v>66</v>
      </c>
    </row>
    <row r="451" spans="1:38">
      <c r="A451" t="s">
        <v>5614</v>
      </c>
      <c r="B451" t="s">
        <v>5615</v>
      </c>
      <c r="C451" t="s">
        <v>5616</v>
      </c>
      <c r="D451" t="s"/>
      <c r="E451" t="s">
        <v>5617</v>
      </c>
      <c r="F451" t="s">
        <v>767</v>
      </c>
      <c r="G451" t="s">
        <v>50</v>
      </c>
      <c r="H451" t="s">
        <v>51</v>
      </c>
      <c r="I451" t="s">
        <v>5618</v>
      </c>
      <c r="J451" t="s">
        <v>795</v>
      </c>
      <c r="K451" t="s">
        <v>188</v>
      </c>
      <c r="L451" t="s">
        <v>219</v>
      </c>
      <c r="M451" t="s">
        <v>220</v>
      </c>
      <c r="N451" t="s">
        <v>1972</v>
      </c>
      <c r="O451" t="s">
        <v>419</v>
      </c>
      <c r="P451" t="s"/>
      <c r="Q451" t="s"/>
      <c r="R451" t="s"/>
      <c r="S451" t="s"/>
      <c r="T451" t="s"/>
      <c r="U451" t="s"/>
      <c r="V451" t="s"/>
      <c r="W451" t="s"/>
      <c r="X451" t="s"/>
      <c r="Y451" t="s"/>
      <c r="Z451" t="s">
        <v>5619</v>
      </c>
      <c r="AA451" t="s"/>
      <c r="AB451" t="s">
        <v>5620</v>
      </c>
      <c r="AC451" t="s">
        <v>5621</v>
      </c>
      <c r="AD451" t="s">
        <v>151</v>
      </c>
      <c r="AE451" t="s">
        <v>44</v>
      </c>
      <c r="AF451" t="s">
        <v>5622</v>
      </c>
      <c r="AG451" t="s">
        <v>5623</v>
      </c>
      <c r="AH451" t="s">
        <v>93</v>
      </c>
      <c r="AI451" t="s">
        <v>5624</v>
      </c>
      <c r="AJ451" t="s">
        <v>92</v>
      </c>
      <c r="AK451" t="s">
        <v>66</v>
      </c>
    </row>
    <row r="452" spans="1:38">
      <c r="A452" t="s">
        <v>5625</v>
      </c>
      <c r="B452" t="s">
        <v>5626</v>
      </c>
      <c r="C452" t="s">
        <v>5627</v>
      </c>
      <c r="D452" t="s">
        <v>5628</v>
      </c>
      <c r="E452" t="s">
        <v>5629</v>
      </c>
      <c r="F452" t="s">
        <v>1177</v>
      </c>
      <c r="G452" t="s">
        <v>50</v>
      </c>
      <c r="H452" t="s">
        <v>51</v>
      </c>
      <c r="I452" t="s">
        <v>5630</v>
      </c>
      <c r="J452" t="s">
        <v>684</v>
      </c>
      <c r="K452" t="s">
        <v>54</v>
      </c>
      <c r="L452" t="s">
        <v>1344</v>
      </c>
      <c r="M452" t="s">
        <v>3962</v>
      </c>
      <c r="N452" t="s">
        <v>4497</v>
      </c>
      <c r="O452" t="s">
        <v>192</v>
      </c>
      <c r="P452" t="s"/>
      <c r="Q452" t="s"/>
      <c r="R452" t="s"/>
      <c r="S452" t="s"/>
      <c r="T452" t="s"/>
      <c r="U452" t="s"/>
      <c r="V452" t="s"/>
      <c r="W452" t="s"/>
      <c r="X452" t="s"/>
      <c r="Y452" t="s"/>
      <c r="Z452" t="s">
        <v>5631</v>
      </c>
      <c r="AA452" t="s"/>
      <c r="AB452" t="s">
        <v>5632</v>
      </c>
      <c r="AC452" t="s">
        <v>5633</v>
      </c>
      <c r="AD452" t="s">
        <v>151</v>
      </c>
      <c r="AE452" t="s">
        <v>342</v>
      </c>
      <c r="AF452" t="s">
        <v>5634</v>
      </c>
      <c r="AG452" t="s">
        <v>5635</v>
      </c>
      <c r="AH452" t="s">
        <v>93</v>
      </c>
      <c r="AI452" t="s">
        <v>5636</v>
      </c>
      <c r="AJ452" t="s">
        <v>92</v>
      </c>
      <c r="AK452" t="s">
        <v>1849</v>
      </c>
    </row>
    <row r="453" spans="1:38">
      <c r="A453" t="s">
        <v>5637</v>
      </c>
      <c r="B453" t="s">
        <v>5638</v>
      </c>
      <c r="C453" t="s">
        <v>5639</v>
      </c>
      <c r="D453" t="s">
        <v>5640</v>
      </c>
      <c r="E453" t="s">
        <v>5641</v>
      </c>
      <c r="F453" t="s">
        <v>438</v>
      </c>
      <c r="G453" t="s">
        <v>50</v>
      </c>
      <c r="H453" t="s">
        <v>51</v>
      </c>
      <c r="I453" t="s">
        <v>1932</v>
      </c>
      <c r="J453" t="s">
        <v>1933</v>
      </c>
      <c r="K453" t="s">
        <v>54</v>
      </c>
      <c r="L453" t="s">
        <v>238</v>
      </c>
      <c r="M453" t="s">
        <v>660</v>
      </c>
      <c r="N453" t="s">
        <v>661</v>
      </c>
      <c r="O453" t="s"/>
      <c r="P453" t="s"/>
      <c r="Q453" t="s">
        <v>44</v>
      </c>
      <c r="R453" t="s"/>
      <c r="S453" t="s"/>
      <c r="T453" t="s"/>
      <c r="U453" t="s"/>
      <c r="V453" t="s"/>
      <c r="W453" t="s"/>
      <c r="X453" t="s"/>
      <c r="Y453" t="s"/>
      <c r="Z453" t="s"/>
      <c r="AA453" t="s"/>
      <c r="AB453" t="s">
        <v>5642</v>
      </c>
      <c r="AC453" t="s">
        <v>5642</v>
      </c>
      <c r="AD453" t="s">
        <v>209</v>
      </c>
      <c r="AE453" t="s">
        <v>1254</v>
      </c>
      <c r="AF453" t="s">
        <v>5643</v>
      </c>
      <c r="AG453" t="s">
        <v>5644</v>
      </c>
      <c r="AH453" t="s">
        <v>345</v>
      </c>
      <c r="AI453" t="s">
        <v>5645</v>
      </c>
      <c r="AJ453" t="s">
        <v>5646</v>
      </c>
      <c r="AK453" t="s">
        <v>66</v>
      </c>
    </row>
    <row r="454" spans="1:38">
      <c r="A454" t="s">
        <v>5647</v>
      </c>
      <c r="B454" t="s">
        <v>5648</v>
      </c>
      <c r="C454" t="s">
        <v>5649</v>
      </c>
      <c r="D454" t="s">
        <v>5650</v>
      </c>
      <c r="E454" t="s">
        <v>5651</v>
      </c>
      <c r="F454" t="s">
        <v>49</v>
      </c>
      <c r="G454" t="s">
        <v>50</v>
      </c>
      <c r="H454" t="s">
        <v>234</v>
      </c>
      <c r="I454" t="s">
        <v>883</v>
      </c>
      <c r="J454" t="s">
        <v>2876</v>
      </c>
      <c r="K454" t="s">
        <v>453</v>
      </c>
      <c r="L454" t="s">
        <v>582</v>
      </c>
      <c r="M454" t="s">
        <v>583</v>
      </c>
      <c r="N454" t="s">
        <v>584</v>
      </c>
      <c r="O454" t="s">
        <v>433</v>
      </c>
      <c r="P454" t="s"/>
      <c r="Q454" t="s">
        <v>93</v>
      </c>
      <c r="R454" t="s"/>
      <c r="S454" t="s"/>
      <c r="T454" t="s">
        <v>67</v>
      </c>
      <c r="U454" t="s"/>
      <c r="V454" t="s"/>
      <c r="W454" t="s"/>
      <c r="X454" t="s"/>
      <c r="Y454" t="s"/>
      <c r="Z454" t="s">
        <v>5652</v>
      </c>
      <c r="AA454" t="s"/>
      <c r="AB454" t="s">
        <v>5653</v>
      </c>
      <c r="AC454" t="s">
        <v>5653</v>
      </c>
      <c r="AD454" t="s">
        <v>174</v>
      </c>
      <c r="AE454" t="s">
        <v>44</v>
      </c>
      <c r="AF454" t="s">
        <v>5654</v>
      </c>
      <c r="AG454" t="s">
        <v>103</v>
      </c>
      <c r="AH454" t="s">
        <v>90</v>
      </c>
      <c r="AI454" t="s">
        <v>5655</v>
      </c>
      <c r="AJ454" t="s">
        <v>92</v>
      </c>
      <c r="AK454" t="s">
        <v>66</v>
      </c>
    </row>
    <row r="455" spans="1:38">
      <c r="A455" t="s">
        <v>5656</v>
      </c>
      <c r="B455" t="s">
        <v>5657</v>
      </c>
      <c r="C455" t="s">
        <v>5658</v>
      </c>
      <c r="D455" t="s">
        <v>5659</v>
      </c>
      <c r="E455" t="s">
        <v>5660</v>
      </c>
      <c r="F455" t="s">
        <v>438</v>
      </c>
      <c r="G455" t="s">
        <v>50</v>
      </c>
      <c r="H455" t="s">
        <v>51</v>
      </c>
      <c r="I455" t="s"/>
      <c r="J455" t="s"/>
      <c r="K455" t="s"/>
      <c r="L455" t="s">
        <v>120</v>
      </c>
      <c r="M455" t="s">
        <v>121</v>
      </c>
      <c r="N455" t="s">
        <v>5661</v>
      </c>
      <c r="O455" t="s"/>
      <c r="P455" t="s"/>
      <c r="Q455" t="s">
        <v>44</v>
      </c>
      <c r="R455" t="s"/>
      <c r="S455" t="s"/>
      <c r="T455" t="s"/>
      <c r="U455" t="s"/>
      <c r="V455" t="s"/>
      <c r="W455" t="s"/>
      <c r="X455" t="s"/>
      <c r="Y455" t="s"/>
      <c r="Z455" t="s"/>
      <c r="AA455" t="s"/>
      <c r="AB455" t="s">
        <v>5662</v>
      </c>
      <c r="AC455" t="s">
        <v>5662</v>
      </c>
      <c r="AD455" t="s">
        <v>86</v>
      </c>
      <c r="AE455" t="s">
        <v>342</v>
      </c>
      <c r="AF455" t="s">
        <v>5663</v>
      </c>
      <c r="AG455" t="s">
        <v>5664</v>
      </c>
      <c r="AH455" t="s">
        <v>124</v>
      </c>
      <c r="AI455" t="s">
        <v>5665</v>
      </c>
      <c r="AJ455" t="s">
        <v>5666</v>
      </c>
      <c r="AK455" t="s">
        <v>66</v>
      </c>
    </row>
    <row r="456" spans="1:38">
      <c r="A456" t="s">
        <v>5667</v>
      </c>
      <c r="B456" t="s">
        <v>5668</v>
      </c>
      <c r="C456" t="s">
        <v>5669</v>
      </c>
      <c r="D456" t="s">
        <v>5670</v>
      </c>
      <c r="E456" t="s">
        <v>5671</v>
      </c>
      <c r="F456" t="s">
        <v>2059</v>
      </c>
      <c r="G456" t="s">
        <v>50</v>
      </c>
      <c r="H456" t="s">
        <v>234</v>
      </c>
      <c r="I456" t="s">
        <v>5672</v>
      </c>
      <c r="J456" t="s"/>
      <c r="K456" t="s">
        <v>859</v>
      </c>
      <c r="L456" t="s">
        <v>843</v>
      </c>
      <c r="M456" t="s">
        <v>844</v>
      </c>
      <c r="N456" t="s">
        <v>845</v>
      </c>
      <c r="O456" t="s">
        <v>192</v>
      </c>
      <c r="P456" t="s"/>
      <c r="Q456" t="s">
        <v>67</v>
      </c>
      <c r="R456" t="s"/>
      <c r="S456" t="s"/>
      <c r="T456" t="s"/>
      <c r="U456" t="s"/>
      <c r="V456" t="s"/>
      <c r="W456" t="s"/>
      <c r="X456" t="s"/>
      <c r="Y456" t="s"/>
      <c r="Z456" t="s">
        <v>5673</v>
      </c>
      <c r="AA456" t="s"/>
      <c r="AB456" t="s">
        <v>5674</v>
      </c>
      <c r="AC456" t="s">
        <v>5674</v>
      </c>
      <c r="AD456" t="s">
        <v>151</v>
      </c>
      <c r="AE456" t="s">
        <v>5675</v>
      </c>
      <c r="AF456" t="s">
        <v>5676</v>
      </c>
      <c r="AG456" t="s">
        <v>5677</v>
      </c>
      <c r="AH456" t="s">
        <v>151</v>
      </c>
      <c r="AI456" t="s">
        <v>5678</v>
      </c>
      <c r="AJ456" t="s">
        <v>92</v>
      </c>
      <c r="AK456" t="s">
        <v>66</v>
      </c>
    </row>
    <row r="457" spans="1:38">
      <c r="A457" t="s">
        <v>5679</v>
      </c>
      <c r="B457" t="s">
        <v>5680</v>
      </c>
      <c r="C457" t="s">
        <v>5681</v>
      </c>
      <c r="D457" t="s">
        <v>5682</v>
      </c>
      <c r="E457" t="s">
        <v>5683</v>
      </c>
      <c r="F457" t="s">
        <v>2280</v>
      </c>
      <c r="G457" t="s">
        <v>72</v>
      </c>
      <c r="H457" t="s">
        <v>51</v>
      </c>
      <c r="I457" t="s">
        <v>5684</v>
      </c>
      <c r="J457" t="s">
        <v>1127</v>
      </c>
      <c r="K457" t="s">
        <v>54</v>
      </c>
      <c r="L457" t="s">
        <v>170</v>
      </c>
      <c r="M457" t="s">
        <v>336</v>
      </c>
      <c r="N457" t="s">
        <v>5685</v>
      </c>
      <c r="O457" t="s">
        <v>241</v>
      </c>
      <c r="P457" t="s">
        <v>5686</v>
      </c>
      <c r="Q457" t="s">
        <v>67</v>
      </c>
      <c r="R457" t="s"/>
      <c r="S457" t="s"/>
      <c r="T457" t="s"/>
      <c r="U457" t="s">
        <v>5687</v>
      </c>
      <c r="V457" t="s">
        <v>112</v>
      </c>
      <c r="W457" t="s">
        <v>5688</v>
      </c>
      <c r="X457" t="s"/>
      <c r="Y457" t="s"/>
      <c r="Z457" t="s"/>
      <c r="AA457" t="s">
        <v>84</v>
      </c>
      <c r="AB457" t="s">
        <v>5689</v>
      </c>
      <c r="AC457" t="s">
        <v>5690</v>
      </c>
      <c r="AD457" t="s">
        <v>59</v>
      </c>
      <c r="AE457" t="s">
        <v>60</v>
      </c>
      <c r="AF457" t="s">
        <v>5691</v>
      </c>
      <c r="AG457" t="s">
        <v>5692</v>
      </c>
      <c r="AH457" t="s">
        <v>93</v>
      </c>
      <c r="AI457" t="s">
        <v>5693</v>
      </c>
      <c r="AJ457" t="s">
        <v>92</v>
      </c>
      <c r="AK457" t="s">
        <v>66</v>
      </c>
    </row>
    <row r="458" spans="1:38">
      <c r="A458" t="s">
        <v>5694</v>
      </c>
      <c r="B458" t="s">
        <v>5695</v>
      </c>
      <c r="C458" t="s">
        <v>5696</v>
      </c>
      <c r="D458" t="s">
        <v>5697</v>
      </c>
      <c r="E458" t="s">
        <v>5698</v>
      </c>
      <c r="F458" t="s">
        <v>98</v>
      </c>
      <c r="G458" t="s">
        <v>50</v>
      </c>
      <c r="H458" t="s">
        <v>51</v>
      </c>
      <c r="I458" t="s">
        <v>2281</v>
      </c>
      <c r="J458" t="s"/>
      <c r="K458" t="s">
        <v>469</v>
      </c>
      <c r="L458" t="s">
        <v>238</v>
      </c>
      <c r="M458" t="s">
        <v>239</v>
      </c>
      <c r="N458" t="s">
        <v>1948</v>
      </c>
      <c r="O458" t="s">
        <v>241</v>
      </c>
      <c r="P458" t="s"/>
      <c r="Q458" t="s">
        <v>67</v>
      </c>
      <c r="R458" t="s">
        <v>5699</v>
      </c>
      <c r="S458" t="s"/>
      <c r="T458" t="s"/>
      <c r="U458" t="s"/>
      <c r="V458" t="s"/>
      <c r="W458" t="s"/>
      <c r="X458" t="s"/>
      <c r="Y458" t="s"/>
      <c r="Z458" t="s"/>
      <c r="AA458" t="s"/>
      <c r="AB458" t="s">
        <v>5700</v>
      </c>
      <c r="AC458" t="s">
        <v>5701</v>
      </c>
      <c r="AD458" t="s">
        <v>93</v>
      </c>
      <c r="AE458" t="s">
        <v>44</v>
      </c>
      <c r="AF458" t="s">
        <v>5702</v>
      </c>
      <c r="AG458" t="s">
        <v>44</v>
      </c>
      <c r="AH458" t="s">
        <v>67</v>
      </c>
      <c r="AI458" t="s">
        <v>5703</v>
      </c>
      <c r="AJ458" t="s">
        <v>92</v>
      </c>
      <c r="AK458" t="s">
        <v>66</v>
      </c>
    </row>
    <row r="459" spans="1:38">
      <c r="A459" t="s">
        <v>5704</v>
      </c>
      <c r="B459" t="s">
        <v>5705</v>
      </c>
      <c r="C459" t="s">
        <v>3696</v>
      </c>
      <c r="D459" t="s">
        <v>5706</v>
      </c>
      <c r="E459" t="s">
        <v>5707</v>
      </c>
      <c r="F459" t="s">
        <v>49</v>
      </c>
      <c r="G459" t="s">
        <v>50</v>
      </c>
      <c r="H459" t="s">
        <v>51</v>
      </c>
      <c r="I459" t="s">
        <v>5708</v>
      </c>
      <c r="J459" t="s">
        <v>2150</v>
      </c>
      <c r="K459" t="s">
        <v>54</v>
      </c>
      <c r="L459" t="s">
        <v>932</v>
      </c>
      <c r="M459" t="s">
        <v>932</v>
      </c>
      <c r="N459" t="s">
        <v>1747</v>
      </c>
      <c r="O459" t="s">
        <v>301</v>
      </c>
      <c r="P459" t="s"/>
      <c r="Q459" t="s"/>
      <c r="R459" t="s"/>
      <c r="S459" t="s"/>
      <c r="T459" t="s">
        <v>151</v>
      </c>
      <c r="U459" t="s"/>
      <c r="V459" t="s"/>
      <c r="W459" t="s"/>
      <c r="X459" t="s"/>
      <c r="Y459" t="s"/>
      <c r="Z459" t="s"/>
      <c r="AA459" t="s"/>
      <c r="AB459" t="s">
        <v>5709</v>
      </c>
      <c r="AC459" t="s">
        <v>5710</v>
      </c>
      <c r="AD459" t="s">
        <v>142</v>
      </c>
      <c r="AE459" t="s">
        <v>1938</v>
      </c>
      <c r="AF459" t="s">
        <v>5711</v>
      </c>
      <c r="AG459" t="s">
        <v>5712</v>
      </c>
      <c r="AH459" t="s">
        <v>419</v>
      </c>
      <c r="AI459" t="s">
        <v>5713</v>
      </c>
      <c r="AJ459" t="s">
        <v>92</v>
      </c>
      <c r="AK459" t="s">
        <v>66</v>
      </c>
    </row>
    <row r="460" spans="1:38">
      <c r="A460" t="s">
        <v>5714</v>
      </c>
      <c r="B460" t="s">
        <v>5715</v>
      </c>
      <c r="C460" t="s">
        <v>5716</v>
      </c>
      <c r="D460" t="s">
        <v>5717</v>
      </c>
      <c r="E460" t="s">
        <v>5718</v>
      </c>
      <c r="F460" t="s">
        <v>306</v>
      </c>
      <c r="G460" t="s">
        <v>72</v>
      </c>
      <c r="H460" t="s">
        <v>51</v>
      </c>
      <c r="I460" t="s">
        <v>235</v>
      </c>
      <c r="J460" t="s">
        <v>236</v>
      </c>
      <c r="K460" t="s">
        <v>237</v>
      </c>
      <c r="L460" t="s">
        <v>139</v>
      </c>
      <c r="M460" t="s">
        <v>500</v>
      </c>
      <c r="N460" t="s">
        <v>3240</v>
      </c>
      <c r="O460" t="s">
        <v>86</v>
      </c>
      <c r="P460" t="s"/>
      <c r="Q460" t="s"/>
      <c r="R460" t="s"/>
      <c r="S460" t="s"/>
      <c r="T460" t="s"/>
      <c r="U460" t="s">
        <v>5719</v>
      </c>
      <c r="V460" t="s">
        <v>67</v>
      </c>
      <c r="W460" t="s">
        <v>5720</v>
      </c>
      <c r="X460" t="s"/>
      <c r="Y460" t="s"/>
      <c r="Z460" t="s"/>
      <c r="AA460" t="s">
        <v>84</v>
      </c>
      <c r="AB460" t="s">
        <v>5721</v>
      </c>
      <c r="AC460" t="s">
        <v>5722</v>
      </c>
      <c r="AD460" t="s">
        <v>142</v>
      </c>
      <c r="AE460" t="s">
        <v>44</v>
      </c>
      <c r="AF460" t="s">
        <v>5723</v>
      </c>
      <c r="AG460" t="s">
        <v>5724</v>
      </c>
      <c r="AH460" t="s">
        <v>391</v>
      </c>
      <c r="AI460" t="s">
        <v>5725</v>
      </c>
      <c r="AJ460" t="s">
        <v>92</v>
      </c>
      <c r="AK460" t="s">
        <v>66</v>
      </c>
    </row>
    <row r="461" spans="1:38">
      <c r="A461" t="s">
        <v>5726</v>
      </c>
      <c r="B461" t="s">
        <v>5727</v>
      </c>
      <c r="C461" t="s">
        <v>5728</v>
      </c>
      <c r="D461" t="s">
        <v>5729</v>
      </c>
      <c r="E461" t="s">
        <v>5730</v>
      </c>
      <c r="F461" t="s"/>
      <c r="G461" t="s">
        <v>50</v>
      </c>
      <c r="H461" t="s">
        <v>51</v>
      </c>
      <c r="I461" t="s">
        <v>5731</v>
      </c>
      <c r="J461" t="s">
        <v>5732</v>
      </c>
      <c r="K461" t="s">
        <v>4434</v>
      </c>
      <c r="L461" t="s">
        <v>971</v>
      </c>
      <c r="M461" t="s">
        <v>972</v>
      </c>
      <c r="N461" t="s">
        <v>973</v>
      </c>
      <c r="O461" t="s">
        <v>86</v>
      </c>
      <c r="P461" t="s"/>
      <c r="Q461" t="s">
        <v>67</v>
      </c>
      <c r="R461" t="s">
        <v>5733</v>
      </c>
      <c r="S461" t="s"/>
      <c r="T461" t="s"/>
      <c r="U461" t="s"/>
      <c r="V461" t="s"/>
      <c r="W461" t="s"/>
      <c r="X461" t="s"/>
      <c r="Y461" t="s"/>
      <c r="Z461" t="s"/>
      <c r="AA461" t="s"/>
      <c r="AB461" t="s">
        <v>5734</v>
      </c>
      <c r="AC461" t="s">
        <v>5734</v>
      </c>
      <c r="AD461" t="s">
        <v>192</v>
      </c>
      <c r="AE461" t="s">
        <v>44</v>
      </c>
      <c r="AF461" t="s">
        <v>5735</v>
      </c>
      <c r="AG461" t="s">
        <v>5736</v>
      </c>
      <c r="AH461" t="s">
        <v>479</v>
      </c>
      <c r="AI461" t="s">
        <v>5737</v>
      </c>
      <c r="AJ461" t="s">
        <v>92</v>
      </c>
      <c r="AK461" t="s">
        <v>66</v>
      </c>
    </row>
    <row r="462" spans="1:38">
      <c r="A462" t="s">
        <v>5738</v>
      </c>
      <c r="B462" s="2" t="s">
        <v>5739</v>
      </c>
      <c r="C462" t="s">
        <v>5740</v>
      </c>
      <c r="D462" t="s">
        <v>5741</v>
      </c>
      <c r="E462" t="s">
        <v>5742</v>
      </c>
      <c r="F462" t="s">
        <v>233</v>
      </c>
      <c r="G462" t="s">
        <v>50</v>
      </c>
      <c r="H462" t="s">
        <v>51</v>
      </c>
      <c r="I462" t="s">
        <v>5743</v>
      </c>
      <c r="J462" t="s">
        <v>2876</v>
      </c>
      <c r="K462" t="s">
        <v>453</v>
      </c>
      <c r="L462" t="s">
        <v>204</v>
      </c>
      <c r="M462" t="s">
        <v>205</v>
      </c>
      <c r="N462" t="s">
        <v>1382</v>
      </c>
      <c r="O462" t="s">
        <v>241</v>
      </c>
      <c r="P462" t="s">
        <v>5744</v>
      </c>
      <c r="Q462" t="s">
        <v>67</v>
      </c>
      <c r="R462" t="s">
        <v>5745</v>
      </c>
      <c r="S462" t="s"/>
      <c r="T462" t="s"/>
      <c r="U462" t="s"/>
      <c r="V462" t="s"/>
      <c r="W462" t="s"/>
      <c r="X462" t="s"/>
      <c r="Y462" t="s"/>
      <c r="Z462" t="s"/>
      <c r="AA462" t="s"/>
      <c r="AB462" t="s">
        <v>5746</v>
      </c>
      <c r="AC462" t="s">
        <v>5747</v>
      </c>
      <c r="AD462" t="s">
        <v>63</v>
      </c>
      <c r="AE462" t="s">
        <v>387</v>
      </c>
      <c r="AF462" t="s">
        <v>5748</v>
      </c>
      <c r="AG462" t="s">
        <v>5749</v>
      </c>
      <c r="AH462" t="s">
        <v>112</v>
      </c>
      <c r="AI462" t="s">
        <v>5750</v>
      </c>
      <c r="AJ462" t="s">
        <v>92</v>
      </c>
      <c r="AK462" t="s">
        <v>66</v>
      </c>
    </row>
    <row r="463" spans="1:38">
      <c r="A463" t="s">
        <v>5751</v>
      </c>
      <c r="B463" t="s">
        <v>5752</v>
      </c>
      <c r="C463" t="s">
        <v>5753</v>
      </c>
      <c r="D463" t="s">
        <v>5754</v>
      </c>
      <c r="E463" t="s">
        <v>5755</v>
      </c>
      <c r="F463" t="s">
        <v>1102</v>
      </c>
      <c r="G463" t="s">
        <v>72</v>
      </c>
      <c r="H463" t="s">
        <v>51</v>
      </c>
      <c r="I463" t="s">
        <v>5756</v>
      </c>
      <c r="J463" t="s">
        <v>5757</v>
      </c>
      <c r="K463" t="s">
        <v>525</v>
      </c>
      <c r="L463" t="s">
        <v>272</v>
      </c>
      <c r="M463" t="s">
        <v>273</v>
      </c>
      <c r="N463" t="s">
        <v>274</v>
      </c>
      <c r="O463" t="s">
        <v>79</v>
      </c>
      <c r="P463" t="s">
        <v>5758</v>
      </c>
      <c r="Q463" t="s">
        <v>67</v>
      </c>
      <c r="R463" t="s">
        <v>5759</v>
      </c>
      <c r="S463" t="s"/>
      <c r="T463" t="s"/>
      <c r="U463" t="s"/>
      <c r="V463" t="s"/>
      <c r="W463" t="s">
        <v>5759</v>
      </c>
      <c r="X463" t="s"/>
      <c r="Y463" t="s"/>
      <c r="Z463" t="s"/>
      <c r="AA463" t="s"/>
      <c r="AB463" t="s">
        <v>5760</v>
      </c>
      <c r="AC463" t="s">
        <v>5760</v>
      </c>
      <c r="AD463" t="s">
        <v>93</v>
      </c>
      <c r="AE463" t="s">
        <v>277</v>
      </c>
      <c r="AF463" t="s">
        <v>5761</v>
      </c>
      <c r="AG463" t="s">
        <v>5762</v>
      </c>
      <c r="AH463" t="s">
        <v>44</v>
      </c>
      <c r="AI463" t="s">
        <v>5763</v>
      </c>
      <c r="AJ463" t="s">
        <v>92</v>
      </c>
      <c r="AK463" t="s">
        <v>66</v>
      </c>
    </row>
    <row r="464" spans="1:38">
      <c r="A464" t="s">
        <v>5764</v>
      </c>
      <c r="B464" t="s">
        <v>5765</v>
      </c>
      <c r="C464" t="s">
        <v>5766</v>
      </c>
      <c r="D464" t="s">
        <v>5767</v>
      </c>
      <c r="E464" t="s">
        <v>5768</v>
      </c>
      <c r="F464" t="s">
        <v>396</v>
      </c>
      <c r="G464" t="s">
        <v>72</v>
      </c>
      <c r="H464" t="s">
        <v>51</v>
      </c>
      <c r="I464" t="s">
        <v>5769</v>
      </c>
      <c r="J464" t="s">
        <v>2491</v>
      </c>
      <c r="K464" t="s">
        <v>354</v>
      </c>
      <c r="L464" t="s">
        <v>526</v>
      </c>
      <c r="M464" t="s">
        <v>527</v>
      </c>
      <c r="N464" t="s">
        <v>4593</v>
      </c>
      <c r="O464" t="s">
        <v>79</v>
      </c>
      <c r="P464" t="s"/>
      <c r="Q464" t="s"/>
      <c r="R464" t="s"/>
      <c r="S464" t="s"/>
      <c r="T464" t="s"/>
      <c r="U464" t="s"/>
      <c r="V464" t="s">
        <v>67</v>
      </c>
      <c r="W464" t="s">
        <v>5770</v>
      </c>
      <c r="X464" t="s"/>
      <c r="Y464" t="s"/>
      <c r="Z464" t="s"/>
      <c r="AA464" t="s">
        <v>84</v>
      </c>
      <c r="AB464" t="s">
        <v>5771</v>
      </c>
      <c r="AC464" t="s">
        <v>5772</v>
      </c>
      <c r="AD464" t="s">
        <v>110</v>
      </c>
      <c r="AE464" t="s">
        <v>210</v>
      </c>
      <c r="AF464" t="s">
        <v>5773</v>
      </c>
      <c r="AG464" t="s">
        <v>5774</v>
      </c>
      <c r="AH464" t="s">
        <v>67</v>
      </c>
      <c r="AI464" t="s">
        <v>5775</v>
      </c>
      <c r="AJ464" t="s">
        <v>92</v>
      </c>
      <c r="AK464" t="s">
        <v>66</v>
      </c>
    </row>
    <row r="465" spans="1:38">
      <c r="A465" t="s">
        <v>5776</v>
      </c>
      <c r="B465" t="s">
        <v>5777</v>
      </c>
      <c r="C465" t="s">
        <v>5778</v>
      </c>
      <c r="D465" t="s"/>
      <c r="E465" t="s">
        <v>5779</v>
      </c>
      <c r="F465" t="s">
        <v>379</v>
      </c>
      <c r="G465" t="s">
        <v>1178</v>
      </c>
      <c r="H465" t="s">
        <v>51</v>
      </c>
      <c r="I465" t="s">
        <v>5780</v>
      </c>
      <c r="J465" t="s">
        <v>425</v>
      </c>
      <c r="K465" t="s">
        <v>54</v>
      </c>
      <c r="L465" t="s">
        <v>55</v>
      </c>
      <c r="M465" t="s">
        <v>56</v>
      </c>
      <c r="N465" t="s">
        <v>441</v>
      </c>
      <c r="O465" t="s"/>
      <c r="P465" t="s"/>
      <c r="Q465" t="s">
        <v>44</v>
      </c>
      <c r="R465" t="s"/>
      <c r="S465" t="s"/>
      <c r="T465" t="s"/>
      <c r="U465" t="s">
        <v>5781</v>
      </c>
      <c r="V465" t="s">
        <v>67</v>
      </c>
      <c r="W465" t="s"/>
      <c r="X465" t="s"/>
      <c r="Y465" t="s"/>
      <c r="Z465" t="s"/>
      <c r="AA465" t="s">
        <v>84</v>
      </c>
      <c r="AB465" t="s">
        <v>5782</v>
      </c>
      <c r="AC465" t="s">
        <v>5782</v>
      </c>
      <c r="AD465" t="s">
        <v>192</v>
      </c>
      <c r="AE465" t="s">
        <v>247</v>
      </c>
      <c r="AF465" t="s">
        <v>5783</v>
      </c>
      <c r="AG465" t="s">
        <v>5784</v>
      </c>
      <c r="AH465" t="s">
        <v>149</v>
      </c>
      <c r="AI465" t="s">
        <v>5785</v>
      </c>
      <c r="AJ465" t="s">
        <v>5786</v>
      </c>
      <c r="AK465" t="s">
        <v>66</v>
      </c>
    </row>
    <row r="466" spans="1:38">
      <c r="A466" t="s">
        <v>5787</v>
      </c>
      <c r="B466" t="s">
        <v>5788</v>
      </c>
      <c r="C466" t="s">
        <v>5789</v>
      </c>
      <c r="D466" t="s">
        <v>5790</v>
      </c>
      <c r="E466" t="s">
        <v>5791</v>
      </c>
      <c r="F466" t="s"/>
      <c r="G466" t="s">
        <v>50</v>
      </c>
      <c r="H466" t="s">
        <v>51</v>
      </c>
      <c r="I466" t="s">
        <v>3286</v>
      </c>
      <c r="J466" t="s">
        <v>5792</v>
      </c>
      <c r="K466" t="s">
        <v>138</v>
      </c>
      <c r="L466" t="s">
        <v>139</v>
      </c>
      <c r="M466" t="s">
        <v>140</v>
      </c>
      <c r="N466" t="s">
        <v>5793</v>
      </c>
      <c r="O466" t="s">
        <v>79</v>
      </c>
      <c r="P466" t="s"/>
      <c r="Q466" t="s">
        <v>67</v>
      </c>
      <c r="R466" t="s">
        <v>5794</v>
      </c>
      <c r="S466" t="s"/>
      <c r="T466" t="s"/>
      <c r="U466" t="s"/>
      <c r="V466" t="s"/>
      <c r="W466" t="s"/>
      <c r="X466" t="s"/>
      <c r="Y466" t="s"/>
      <c r="Z466" t="s"/>
      <c r="AA466" t="s"/>
      <c r="AB466" t="s">
        <v>5795</v>
      </c>
      <c r="AC466" t="s">
        <v>5796</v>
      </c>
      <c r="AD466" t="s">
        <v>93</v>
      </c>
      <c r="AE466" t="s">
        <v>277</v>
      </c>
      <c r="AF466" t="s">
        <v>5797</v>
      </c>
      <c r="AG466" t="s">
        <v>5798</v>
      </c>
      <c r="AH466" t="s">
        <v>44</v>
      </c>
      <c r="AI466" t="s">
        <v>5799</v>
      </c>
      <c r="AJ466" t="s">
        <v>92</v>
      </c>
      <c r="AK466" t="s">
        <v>66</v>
      </c>
    </row>
    <row r="467" spans="1:38">
      <c r="A467" t="s">
        <v>5800</v>
      </c>
      <c r="B467" t="s">
        <v>5801</v>
      </c>
      <c r="C467" t="s">
        <v>5802</v>
      </c>
      <c r="D467" t="s">
        <v>5803</v>
      </c>
      <c r="E467" t="s">
        <v>5804</v>
      </c>
      <c r="F467" t="s">
        <v>438</v>
      </c>
      <c r="G467" t="s">
        <v>50</v>
      </c>
      <c r="H467" t="s">
        <v>51</v>
      </c>
      <c r="I467" t="s">
        <v>5805</v>
      </c>
      <c r="J467" t="s">
        <v>1909</v>
      </c>
      <c r="K467" t="s">
        <v>54</v>
      </c>
      <c r="L467" t="s">
        <v>100</v>
      </c>
      <c r="M467" t="s">
        <v>101</v>
      </c>
      <c r="N467" t="s">
        <v>102</v>
      </c>
      <c r="O467" t="s">
        <v>826</v>
      </c>
      <c r="P467" t="s">
        <v>4484</v>
      </c>
      <c r="Q467" t="s">
        <v>67</v>
      </c>
      <c r="R467" t="s">
        <v>5806</v>
      </c>
      <c r="S467" t="s"/>
      <c r="T467" t="s"/>
      <c r="U467" t="s"/>
      <c r="V467" t="s"/>
      <c r="W467" t="s"/>
      <c r="X467" t="s"/>
      <c r="Y467" t="s"/>
      <c r="Z467" t="s"/>
      <c r="AA467" t="s"/>
      <c r="AB467" t="s">
        <v>5807</v>
      </c>
      <c r="AC467" t="s">
        <v>5807</v>
      </c>
      <c r="AD467" t="s">
        <v>124</v>
      </c>
      <c r="AE467" t="s">
        <v>60</v>
      </c>
      <c r="AF467" t="s">
        <v>5808</v>
      </c>
      <c r="AG467" t="s">
        <v>5809</v>
      </c>
      <c r="AH467" t="s">
        <v>63</v>
      </c>
      <c r="AI467" t="s">
        <v>5810</v>
      </c>
      <c r="AJ467" t="s">
        <v>92</v>
      </c>
      <c r="AK467" t="s">
        <v>66</v>
      </c>
    </row>
    <row r="468" spans="1:38">
      <c r="A468" t="s">
        <v>5811</v>
      </c>
      <c r="B468" t="s">
        <v>5812</v>
      </c>
      <c r="C468" t="s">
        <v>5813</v>
      </c>
      <c r="D468" t="s">
        <v>5814</v>
      </c>
      <c r="E468" t="s">
        <v>5815</v>
      </c>
      <c r="F468" t="s">
        <v>5816</v>
      </c>
      <c r="G468" t="s">
        <v>72</v>
      </c>
      <c r="H468" t="s">
        <v>51</v>
      </c>
      <c r="I468" t="s">
        <v>5817</v>
      </c>
      <c r="J468" t="s">
        <v>5818</v>
      </c>
      <c r="K468" t="s">
        <v>138</v>
      </c>
      <c r="L468" t="s">
        <v>139</v>
      </c>
      <c r="M468" t="s">
        <v>140</v>
      </c>
      <c r="N468" t="s">
        <v>141</v>
      </c>
      <c r="O468" t="s">
        <v>142</v>
      </c>
      <c r="P468" t="s"/>
      <c r="Q468" t="s"/>
      <c r="R468" t="s"/>
      <c r="S468" t="s"/>
      <c r="T468" t="s"/>
      <c r="U468" t="s"/>
      <c r="V468" t="s">
        <v>67</v>
      </c>
      <c r="W468" t="s">
        <v>5819</v>
      </c>
      <c r="X468" t="s"/>
      <c r="Y468" t="s"/>
      <c r="Z468" t="s"/>
      <c r="AA468" t="s">
        <v>84</v>
      </c>
      <c r="AB468" t="s">
        <v>5820</v>
      </c>
      <c r="AC468" t="s">
        <v>5821</v>
      </c>
      <c r="AD468" t="s">
        <v>192</v>
      </c>
      <c r="AE468" t="s">
        <v>44</v>
      </c>
      <c r="AF468" t="s">
        <v>5822</v>
      </c>
      <c r="AG468" t="s">
        <v>5823</v>
      </c>
      <c r="AH468" t="s">
        <v>347</v>
      </c>
      <c r="AI468" t="s">
        <v>5824</v>
      </c>
      <c r="AJ468" t="s">
        <v>92</v>
      </c>
      <c r="AK468" t="s">
        <v>66</v>
      </c>
    </row>
    <row r="469" spans="1:38">
      <c r="A469" t="s">
        <v>5825</v>
      </c>
      <c r="B469" t="s">
        <v>5826</v>
      </c>
      <c r="C469" t="s">
        <v>5827</v>
      </c>
      <c r="D469" t="s">
        <v>5828</v>
      </c>
      <c r="E469" t="s">
        <v>5829</v>
      </c>
      <c r="F469" t="s">
        <v>292</v>
      </c>
      <c r="G469" t="s">
        <v>50</v>
      </c>
      <c r="H469" t="s">
        <v>51</v>
      </c>
      <c r="I469" t="s">
        <v>5830</v>
      </c>
      <c r="J469" t="s"/>
      <c r="K469" t="s">
        <v>3145</v>
      </c>
      <c r="L469" t="s">
        <v>139</v>
      </c>
      <c r="M469" t="s">
        <v>140</v>
      </c>
      <c r="N469" t="s">
        <v>141</v>
      </c>
      <c r="O469" t="s">
        <v>79</v>
      </c>
      <c r="P469" t="s">
        <v>5831</v>
      </c>
      <c r="Q469" t="s">
        <v>67</v>
      </c>
      <c r="R469" t="s">
        <v>5832</v>
      </c>
      <c r="S469" t="s"/>
      <c r="T469" t="s">
        <v>67</v>
      </c>
      <c r="U469" t="s"/>
      <c r="V469" t="s"/>
      <c r="W469" t="s"/>
      <c r="X469" t="s"/>
      <c r="Y469" t="s"/>
      <c r="Z469" t="s"/>
      <c r="AA469" t="s"/>
      <c r="AB469" t="s">
        <v>5833</v>
      </c>
      <c r="AC469" t="s">
        <v>5834</v>
      </c>
      <c r="AD469" t="s">
        <v>192</v>
      </c>
      <c r="AE469" t="s">
        <v>44</v>
      </c>
      <c r="AF469" t="s">
        <v>5835</v>
      </c>
      <c r="AG469" t="s">
        <v>5836</v>
      </c>
      <c r="AH469" t="s">
        <v>447</v>
      </c>
      <c r="AI469" t="s">
        <v>5837</v>
      </c>
      <c r="AJ469" t="s">
        <v>92</v>
      </c>
      <c r="AK469" t="s">
        <v>66</v>
      </c>
    </row>
    <row r="470" spans="1:38">
      <c r="A470" t="s">
        <v>5838</v>
      </c>
      <c r="B470" t="s">
        <v>5839</v>
      </c>
      <c r="C470" t="s">
        <v>5840</v>
      </c>
      <c r="D470" t="s">
        <v>5841</v>
      </c>
      <c r="E470" t="s">
        <v>5842</v>
      </c>
      <c r="F470" t="s">
        <v>98</v>
      </c>
      <c r="G470" t="s">
        <v>50</v>
      </c>
      <c r="H470" t="s">
        <v>51</v>
      </c>
      <c r="I470" t="s">
        <v>5843</v>
      </c>
      <c r="J470" t="s">
        <v>2876</v>
      </c>
      <c r="K470" t="s">
        <v>453</v>
      </c>
      <c r="L470" t="s">
        <v>808</v>
      </c>
      <c r="M470" t="s">
        <v>809</v>
      </c>
      <c r="N470" t="s">
        <v>810</v>
      </c>
      <c r="O470" t="s">
        <v>826</v>
      </c>
      <c r="P470" t="s">
        <v>5844</v>
      </c>
      <c r="Q470" t="s">
        <v>67</v>
      </c>
      <c r="R470" t="s">
        <v>5845</v>
      </c>
      <c r="S470" t="s"/>
      <c r="T470" t="s"/>
      <c r="U470" t="s"/>
      <c r="V470" t="s"/>
      <c r="W470" t="s"/>
      <c r="X470" t="s"/>
      <c r="Y470" t="s"/>
      <c r="Z470" t="s"/>
      <c r="AA470" t="s"/>
      <c r="AB470" t="s">
        <v>5846</v>
      </c>
      <c r="AC470" t="s">
        <v>5847</v>
      </c>
      <c r="AD470" t="s">
        <v>192</v>
      </c>
      <c r="AE470" t="s">
        <v>310</v>
      </c>
      <c r="AF470" t="s">
        <v>5848</v>
      </c>
      <c r="AG470" t="s">
        <v>5849</v>
      </c>
      <c r="AH470" t="s">
        <v>110</v>
      </c>
      <c r="AI470" t="s">
        <v>5850</v>
      </c>
      <c r="AJ470" t="s">
        <v>92</v>
      </c>
      <c r="AK470" t="s">
        <v>66</v>
      </c>
    </row>
    <row r="471" spans="1:38">
      <c r="A471" t="s">
        <v>5851</v>
      </c>
      <c r="B471" t="s">
        <v>5852</v>
      </c>
      <c r="C471" t="s">
        <v>5853</v>
      </c>
      <c r="D471" t="s">
        <v>5854</v>
      </c>
      <c r="E471" t="s">
        <v>5855</v>
      </c>
      <c r="F471" t="s">
        <v>255</v>
      </c>
      <c r="G471" t="s">
        <v>50</v>
      </c>
      <c r="H471" t="s">
        <v>51</v>
      </c>
      <c r="I471" t="s">
        <v>5856</v>
      </c>
      <c r="J471" t="s">
        <v>1293</v>
      </c>
      <c r="K471" t="s">
        <v>54</v>
      </c>
      <c r="L471" t="s">
        <v>55</v>
      </c>
      <c r="M471" t="s">
        <v>56</v>
      </c>
      <c r="N471" t="s">
        <v>426</v>
      </c>
      <c r="O471" t="s"/>
      <c r="P471" t="s"/>
      <c r="Q471" t="s">
        <v>44</v>
      </c>
      <c r="R471" t="s"/>
      <c r="S471" t="s"/>
      <c r="T471" t="s"/>
      <c r="U471" t="s"/>
      <c r="V471" t="s"/>
      <c r="W471" t="s"/>
      <c r="X471" t="s"/>
      <c r="Y471" t="s"/>
      <c r="Z471" t="s"/>
      <c r="AA471" t="s"/>
      <c r="AB471" t="s">
        <v>5857</v>
      </c>
      <c r="AC471" t="s">
        <v>5857</v>
      </c>
      <c r="AD471" t="s">
        <v>112</v>
      </c>
      <c r="AE471" t="s">
        <v>60</v>
      </c>
      <c r="AF471" t="s">
        <v>5858</v>
      </c>
      <c r="AG471" t="s">
        <v>5859</v>
      </c>
      <c r="AH471" t="s">
        <v>44</v>
      </c>
      <c r="AI471" t="s">
        <v>5860</v>
      </c>
      <c r="AJ471" t="s">
        <v>5861</v>
      </c>
      <c r="AK471" t="s">
        <v>66</v>
      </c>
    </row>
    <row r="472" spans="1:38">
      <c r="A472" t="s">
        <v>5862</v>
      </c>
      <c r="B472" t="s">
        <v>5863</v>
      </c>
      <c r="C472" t="s">
        <v>5864</v>
      </c>
      <c r="D472" t="s">
        <v>5865</v>
      </c>
      <c r="E472" t="s">
        <v>5866</v>
      </c>
      <c r="F472" t="s">
        <v>831</v>
      </c>
      <c r="G472" t="s">
        <v>50</v>
      </c>
      <c r="H472" t="s">
        <v>51</v>
      </c>
      <c r="I472" t="s">
        <v>5867</v>
      </c>
      <c r="J472" t="s"/>
      <c r="K472" t="s">
        <v>5868</v>
      </c>
      <c r="L472" t="s">
        <v>55</v>
      </c>
      <c r="M472" t="s">
        <v>56</v>
      </c>
      <c r="N472" t="s">
        <v>5869</v>
      </c>
      <c r="O472" t="s">
        <v>347</v>
      </c>
      <c r="P472" t="s"/>
      <c r="Q472" t="s"/>
      <c r="R472" t="s"/>
      <c r="S472" t="s"/>
      <c r="T472" t="s"/>
      <c r="U472" t="s"/>
      <c r="V472" t="s"/>
      <c r="W472" t="s"/>
      <c r="X472" t="s"/>
      <c r="Y472" t="s"/>
      <c r="Z472" t="s"/>
      <c r="AA472" t="s"/>
      <c r="AB472" t="s">
        <v>5870</v>
      </c>
      <c r="AC472" t="s">
        <v>5871</v>
      </c>
      <c r="AD472" t="s">
        <v>63</v>
      </c>
      <c r="AE472" t="s">
        <v>387</v>
      </c>
      <c r="AF472" t="s">
        <v>5872</v>
      </c>
      <c r="AG472" t="s">
        <v>5873</v>
      </c>
      <c r="AH472" t="s">
        <v>93</v>
      </c>
      <c r="AI472" t="s">
        <v>5874</v>
      </c>
      <c r="AJ472" t="s">
        <v>92</v>
      </c>
      <c r="AK472" t="s">
        <v>66</v>
      </c>
    </row>
    <row r="473" spans="1:38">
      <c r="A473" t="s">
        <v>5875</v>
      </c>
      <c r="B473" s="2" t="s">
        <v>5876</v>
      </c>
      <c r="C473" t="s">
        <v>5877</v>
      </c>
      <c r="D473" t="s">
        <v>5878</v>
      </c>
      <c r="E473" t="s">
        <v>5879</v>
      </c>
      <c r="F473" t="s"/>
      <c r="G473" t="s">
        <v>50</v>
      </c>
      <c r="H473" t="s">
        <v>234</v>
      </c>
      <c r="I473" t="s">
        <v>5512</v>
      </c>
      <c r="J473" t="s"/>
      <c r="K473" t="s">
        <v>569</v>
      </c>
      <c r="L473" t="s">
        <v>1880</v>
      </c>
      <c r="M473" t="s">
        <v>3031</v>
      </c>
      <c r="N473" t="s">
        <v>5880</v>
      </c>
      <c r="O473" t="s">
        <v>406</v>
      </c>
      <c r="P473" t="s"/>
      <c r="Q473" t="s"/>
      <c r="R473" t="s"/>
      <c r="S473" t="s"/>
      <c r="T473" t="s"/>
      <c r="U473" t="s"/>
      <c r="V473" t="s"/>
      <c r="W473" t="s"/>
      <c r="X473" t="s">
        <v>5881</v>
      </c>
      <c r="Y473" t="s">
        <v>67</v>
      </c>
      <c r="Z473" t="s">
        <v>5882</v>
      </c>
      <c r="AA473" t="s">
        <v>772</v>
      </c>
      <c r="AB473" t="s">
        <v>5883</v>
      </c>
      <c r="AC473" t="s">
        <v>5883</v>
      </c>
      <c r="AD473" t="s">
        <v>59</v>
      </c>
      <c r="AE473" t="s">
        <v>904</v>
      </c>
      <c r="AF473" t="s">
        <v>5884</v>
      </c>
      <c r="AG473" t="s">
        <v>5885</v>
      </c>
      <c r="AH473" t="s">
        <v>93</v>
      </c>
      <c r="AI473" t="s">
        <v>5886</v>
      </c>
      <c r="AJ473" t="s">
        <v>92</v>
      </c>
      <c r="AK473" t="s">
        <v>66</v>
      </c>
    </row>
    <row r="474" spans="1:38">
      <c r="A474" t="s">
        <v>5887</v>
      </c>
      <c r="B474" t="s">
        <v>5888</v>
      </c>
      <c r="C474" t="s">
        <v>5889</v>
      </c>
      <c r="D474" t="s">
        <v>5890</v>
      </c>
      <c r="E474" t="s">
        <v>5891</v>
      </c>
      <c r="F474" t="s">
        <v>831</v>
      </c>
      <c r="G474" t="s">
        <v>50</v>
      </c>
      <c r="H474" t="s">
        <v>51</v>
      </c>
      <c r="I474" t="s">
        <v>2281</v>
      </c>
      <c r="J474" t="s"/>
      <c r="K474" t="s">
        <v>469</v>
      </c>
      <c r="L474" t="s">
        <v>470</v>
      </c>
      <c r="M474" t="s">
        <v>685</v>
      </c>
      <c r="N474" t="s">
        <v>2947</v>
      </c>
      <c r="O474" t="s">
        <v>209</v>
      </c>
      <c r="P474" t="s"/>
      <c r="Q474" t="s"/>
      <c r="R474" t="s"/>
      <c r="S474" t="s"/>
      <c r="T474" t="s"/>
      <c r="U474" t="s"/>
      <c r="V474" t="s"/>
      <c r="W474" t="s"/>
      <c r="X474" t="s"/>
      <c r="Y474" t="s"/>
      <c r="Z474" t="s"/>
      <c r="AA474" t="s"/>
      <c r="AB474" t="s">
        <v>5892</v>
      </c>
      <c r="AC474" t="s">
        <v>5892</v>
      </c>
      <c r="AD474" t="s">
        <v>86</v>
      </c>
      <c r="AE474" t="s">
        <v>44</v>
      </c>
      <c r="AF474" t="s">
        <v>5893</v>
      </c>
      <c r="AG474" t="s">
        <v>5894</v>
      </c>
      <c r="AH474" t="s">
        <v>330</v>
      </c>
      <c r="AI474" t="s">
        <v>5895</v>
      </c>
      <c r="AJ474" t="s">
        <v>92</v>
      </c>
      <c r="AK474" t="s">
        <v>66</v>
      </c>
    </row>
    <row r="475" spans="1:38">
      <c r="A475" t="s">
        <v>5896</v>
      </c>
      <c r="B475" t="s">
        <v>5897</v>
      </c>
      <c r="C475" t="s">
        <v>5898</v>
      </c>
      <c r="D475" t="s">
        <v>5899</v>
      </c>
      <c r="E475" t="s">
        <v>5900</v>
      </c>
      <c r="F475" t="s">
        <v>292</v>
      </c>
      <c r="G475" t="s">
        <v>50</v>
      </c>
      <c r="H475" t="s">
        <v>51</v>
      </c>
      <c r="I475" t="s">
        <v>5901</v>
      </c>
      <c r="J475" t="s"/>
      <c r="K475" t="s">
        <v>5902</v>
      </c>
      <c r="L475" t="s">
        <v>526</v>
      </c>
      <c r="M475" t="s">
        <v>527</v>
      </c>
      <c r="N475" t="s">
        <v>4593</v>
      </c>
      <c r="O475" t="s">
        <v>195</v>
      </c>
      <c r="P475" t="s"/>
      <c r="Q475" t="s"/>
      <c r="R475" t="s"/>
      <c r="S475" t="s"/>
      <c r="T475" t="s"/>
      <c r="U475" t="s"/>
      <c r="V475" t="s"/>
      <c r="W475" t="s"/>
      <c r="X475" t="s"/>
      <c r="Y475" t="s"/>
      <c r="Z475" t="s"/>
      <c r="AA475" t="s"/>
      <c r="AB475" t="s">
        <v>5903</v>
      </c>
      <c r="AC475" t="s">
        <v>5903</v>
      </c>
      <c r="AD475" t="s">
        <v>93</v>
      </c>
      <c r="AE475" t="s">
        <v>44</v>
      </c>
      <c r="AF475" t="s">
        <v>5904</v>
      </c>
      <c r="AG475" t="s">
        <v>5905</v>
      </c>
      <c r="AH475" t="s">
        <v>44</v>
      </c>
      <c r="AI475" t="s">
        <v>5906</v>
      </c>
      <c r="AJ475" t="s">
        <v>92</v>
      </c>
      <c r="AK475" t="s">
        <v>66</v>
      </c>
    </row>
    <row r="476" spans="1:38">
      <c r="A476" t="s">
        <v>5907</v>
      </c>
      <c r="B476" t="s">
        <v>5908</v>
      </c>
      <c r="C476" t="s">
        <v>5909</v>
      </c>
      <c r="D476" t="s"/>
      <c r="E476" t="s">
        <v>5910</v>
      </c>
      <c r="F476" t="s">
        <v>117</v>
      </c>
      <c r="G476" t="s">
        <v>50</v>
      </c>
      <c r="H476" t="s">
        <v>51</v>
      </c>
      <c r="I476" t="s"/>
      <c r="J476" t="s"/>
      <c r="K476" t="s"/>
      <c r="L476" t="s">
        <v>272</v>
      </c>
      <c r="M476" t="s">
        <v>273</v>
      </c>
      <c r="N476" t="s">
        <v>2346</v>
      </c>
      <c r="O476" t="s"/>
      <c r="P476" t="s"/>
      <c r="Q476" t="s">
        <v>44</v>
      </c>
      <c r="R476" t="s"/>
      <c r="S476" t="s"/>
      <c r="T476" t="s"/>
      <c r="U476" t="s"/>
      <c r="V476" t="s"/>
      <c r="W476" t="s"/>
      <c r="X476" t="s"/>
      <c r="Y476" t="s"/>
      <c r="Z476" t="s"/>
      <c r="AA476" t="s"/>
      <c r="AB476" t="s">
        <v>5911</v>
      </c>
      <c r="AC476" t="s">
        <v>5911</v>
      </c>
      <c r="AD476" t="s">
        <v>86</v>
      </c>
      <c r="AE476" t="s">
        <v>44</v>
      </c>
      <c r="AF476" t="s">
        <v>5912</v>
      </c>
      <c r="AG476" t="s">
        <v>5913</v>
      </c>
      <c r="AH476" t="s">
        <v>330</v>
      </c>
      <c r="AI476" t="s">
        <v>5914</v>
      </c>
      <c r="AJ476" t="s">
        <v>5915</v>
      </c>
      <c r="AK476" t="s">
        <v>66</v>
      </c>
    </row>
    <row r="477" spans="1:38">
      <c r="A477" t="s">
        <v>5916</v>
      </c>
      <c r="B477" t="s">
        <v>5917</v>
      </c>
      <c r="C477" t="s">
        <v>5918</v>
      </c>
      <c r="D477" t="s">
        <v>5919</v>
      </c>
      <c r="E477" t="s">
        <v>5920</v>
      </c>
      <c r="F477" t="s">
        <v>98</v>
      </c>
      <c r="G477" t="s">
        <v>50</v>
      </c>
      <c r="H477" t="s">
        <v>51</v>
      </c>
      <c r="I477" t="s"/>
      <c r="J477" t="s"/>
      <c r="K477" t="s"/>
      <c r="L477" t="s">
        <v>100</v>
      </c>
      <c r="M477" t="s">
        <v>101</v>
      </c>
      <c r="N477" t="s">
        <v>102</v>
      </c>
      <c r="O477" t="s"/>
      <c r="P477" t="s"/>
      <c r="Q477" t="s">
        <v>44</v>
      </c>
      <c r="R477" t="s"/>
      <c r="S477" t="s"/>
      <c r="T477" t="s"/>
      <c r="U477" t="s"/>
      <c r="V477" t="s"/>
      <c r="W477" t="s"/>
      <c r="X477" t="s"/>
      <c r="Y477" t="s"/>
      <c r="Z477" t="s"/>
      <c r="AA477" t="s"/>
      <c r="AB477" t="s">
        <v>5921</v>
      </c>
      <c r="AC477" t="s">
        <v>5921</v>
      </c>
      <c r="AD477" t="s">
        <v>124</v>
      </c>
      <c r="AE477" t="s">
        <v>44</v>
      </c>
      <c r="AF477" t="s">
        <v>5922</v>
      </c>
      <c r="AG477" t="s">
        <v>5923</v>
      </c>
      <c r="AH477" t="s">
        <v>174</v>
      </c>
      <c r="AI477" t="s">
        <v>5924</v>
      </c>
      <c r="AJ477" t="s">
        <v>5925</v>
      </c>
      <c r="AK477" t="s">
        <v>66</v>
      </c>
    </row>
    <row r="478" spans="1:38">
      <c r="A478" t="s">
        <v>5926</v>
      </c>
      <c r="B478" t="s">
        <v>5927</v>
      </c>
      <c r="C478" t="s">
        <v>5928</v>
      </c>
      <c r="D478" t="s">
        <v>5929</v>
      </c>
      <c r="E478" t="s">
        <v>5930</v>
      </c>
      <c r="F478" t="s">
        <v>2562</v>
      </c>
      <c r="G478" t="s">
        <v>50</v>
      </c>
      <c r="H478" t="s">
        <v>51</v>
      </c>
      <c r="I478" t="s">
        <v>5931</v>
      </c>
      <c r="J478" t="s"/>
      <c r="K478" t="s">
        <v>4255</v>
      </c>
      <c r="L478" t="s">
        <v>1344</v>
      </c>
      <c r="M478" t="s">
        <v>1345</v>
      </c>
      <c r="N478" t="s">
        <v>5932</v>
      </c>
      <c r="O478" t="s">
        <v>241</v>
      </c>
      <c r="P478" t="s"/>
      <c r="Q478" t="s"/>
      <c r="R478" t="s"/>
      <c r="S478" t="s"/>
      <c r="T478" t="s"/>
      <c r="U478" t="s"/>
      <c r="V478" t="s"/>
      <c r="W478" t="s"/>
      <c r="X478" t="s"/>
      <c r="Y478" t="s"/>
      <c r="Z478" t="s"/>
      <c r="AA478" t="s"/>
      <c r="AB478" t="s">
        <v>5933</v>
      </c>
      <c r="AC478" t="s">
        <v>5933</v>
      </c>
      <c r="AD478" t="s">
        <v>112</v>
      </c>
      <c r="AE478" t="s">
        <v>44</v>
      </c>
      <c r="AF478" t="s">
        <v>5934</v>
      </c>
      <c r="AG478" t="s">
        <v>44</v>
      </c>
      <c r="AH478" t="s">
        <v>93</v>
      </c>
      <c r="AI478" t="s">
        <v>5935</v>
      </c>
      <c r="AJ478" t="s">
        <v>92</v>
      </c>
      <c r="AK478" t="s">
        <v>66</v>
      </c>
    </row>
    <row r="479" spans="1:38">
      <c r="A479" t="s">
        <v>5936</v>
      </c>
      <c r="B479" t="s">
        <v>5937</v>
      </c>
      <c r="C479" t="s">
        <v>5938</v>
      </c>
      <c r="D479" t="s">
        <v>5939</v>
      </c>
      <c r="E479" t="s">
        <v>5940</v>
      </c>
      <c r="F479" t="s"/>
      <c r="G479" t="s">
        <v>50</v>
      </c>
      <c r="H479" t="s">
        <v>51</v>
      </c>
      <c r="I479" t="s">
        <v>2975</v>
      </c>
      <c r="J479" t="s"/>
      <c r="K479" t="s">
        <v>2975</v>
      </c>
      <c r="L479" t="s">
        <v>1880</v>
      </c>
      <c r="M479" t="s">
        <v>1881</v>
      </c>
      <c r="N479" t="s">
        <v>2754</v>
      </c>
      <c r="O479" t="s"/>
      <c r="P479" t="s"/>
      <c r="Q479" t="s">
        <v>44</v>
      </c>
      <c r="R479" t="s"/>
      <c r="S479" t="s"/>
      <c r="T479" t="s"/>
      <c r="U479" t="s"/>
      <c r="V479" t="s"/>
      <c r="W479" t="s"/>
      <c r="X479" t="s"/>
      <c r="Y479" t="s"/>
      <c r="Z479" t="s"/>
      <c r="AA479" t="s"/>
      <c r="AB479" t="s">
        <v>5941</v>
      </c>
      <c r="AC479" t="s">
        <v>5941</v>
      </c>
      <c r="AD479" t="s">
        <v>151</v>
      </c>
      <c r="AE479" t="s">
        <v>342</v>
      </c>
      <c r="AF479" t="s">
        <v>5942</v>
      </c>
      <c r="AG479" t="s">
        <v>5943</v>
      </c>
      <c r="AH479" t="s">
        <v>59</v>
      </c>
      <c r="AI479" t="s">
        <v>5944</v>
      </c>
      <c r="AJ479" t="s">
        <v>5945</v>
      </c>
      <c r="AK479" t="s">
        <v>66</v>
      </c>
    </row>
    <row r="480" spans="1:38">
      <c r="A480" t="s">
        <v>5946</v>
      </c>
      <c r="B480" t="s">
        <v>5947</v>
      </c>
      <c r="C480" t="s">
        <v>5948</v>
      </c>
      <c r="D480" t="s">
        <v>5949</v>
      </c>
      <c r="E480" t="s">
        <v>5950</v>
      </c>
      <c r="F480" t="s"/>
      <c r="G480" t="s">
        <v>50</v>
      </c>
      <c r="H480" t="s">
        <v>51</v>
      </c>
      <c r="I480" t="s">
        <v>5951</v>
      </c>
      <c r="J480" t="s"/>
      <c r="K480" t="s">
        <v>3519</v>
      </c>
      <c r="L480" t="s">
        <v>1344</v>
      </c>
      <c r="M480" t="s">
        <v>3962</v>
      </c>
      <c r="N480" t="s">
        <v>4445</v>
      </c>
      <c r="O480" t="s">
        <v>301</v>
      </c>
      <c r="P480" t="s">
        <v>5952</v>
      </c>
      <c r="Q480" t="s">
        <v>93</v>
      </c>
      <c r="R480" t="s">
        <v>5953</v>
      </c>
      <c r="S480" t="s"/>
      <c r="T480" t="s"/>
      <c r="U480" t="s"/>
      <c r="V480" t="s"/>
      <c r="W480" t="s"/>
      <c r="X480" t="s"/>
      <c r="Y480" t="s"/>
      <c r="Z480" t="s"/>
      <c r="AA480" t="s"/>
      <c r="AB480" t="s">
        <v>5954</v>
      </c>
      <c r="AC480" t="s">
        <v>5955</v>
      </c>
      <c r="AD480" t="s">
        <v>86</v>
      </c>
      <c r="AE480" t="s">
        <v>87</v>
      </c>
      <c r="AF480" t="s">
        <v>5956</v>
      </c>
      <c r="AG480" t="s">
        <v>5957</v>
      </c>
      <c r="AH480" t="s">
        <v>142</v>
      </c>
      <c r="AI480" t="s">
        <v>5958</v>
      </c>
      <c r="AJ480" t="s">
        <v>92</v>
      </c>
      <c r="AK480" t="s">
        <v>66</v>
      </c>
    </row>
    <row r="481" spans="1:38">
      <c r="A481" t="s">
        <v>5959</v>
      </c>
      <c r="B481" t="s">
        <v>5960</v>
      </c>
      <c r="C481" t="s">
        <v>5961</v>
      </c>
      <c r="D481" t="s">
        <v>5962</v>
      </c>
      <c r="E481" t="s">
        <v>5963</v>
      </c>
      <c r="F481" t="s">
        <v>49</v>
      </c>
      <c r="G481" t="s">
        <v>50</v>
      </c>
      <c r="H481" t="s">
        <v>51</v>
      </c>
      <c r="I481" t="s"/>
      <c r="J481" t="s"/>
      <c r="K481" t="s"/>
      <c r="L481" t="s">
        <v>238</v>
      </c>
      <c r="M481" t="s">
        <v>660</v>
      </c>
      <c r="N481" t="s">
        <v>661</v>
      </c>
      <c r="O481" t="s"/>
      <c r="P481" t="s"/>
      <c r="Q481" t="s">
        <v>44</v>
      </c>
      <c r="R481" t="s"/>
      <c r="S481" t="s"/>
      <c r="T481" t="s"/>
      <c r="U481" t="s"/>
      <c r="V481" t="s"/>
      <c r="W481" t="s"/>
      <c r="X481" t="s"/>
      <c r="Y481" t="s"/>
      <c r="Z481" t="s"/>
      <c r="AA481" t="s"/>
      <c r="AB481" t="s">
        <v>5964</v>
      </c>
      <c r="AC481" t="s">
        <v>5964</v>
      </c>
      <c r="AD481" t="s">
        <v>86</v>
      </c>
      <c r="AE481" t="s">
        <v>87</v>
      </c>
      <c r="AF481" t="s">
        <v>5965</v>
      </c>
      <c r="AG481" t="s">
        <v>5966</v>
      </c>
      <c r="AH481" t="s">
        <v>86</v>
      </c>
      <c r="AI481" t="s">
        <v>5967</v>
      </c>
      <c r="AJ481" t="s">
        <v>5968</v>
      </c>
      <c r="AK481" t="s">
        <v>66</v>
      </c>
    </row>
    <row r="482" spans="1:38">
      <c r="A482" t="s">
        <v>5969</v>
      </c>
      <c r="B482" t="s">
        <v>5970</v>
      </c>
      <c r="C482" t="s">
        <v>5971</v>
      </c>
      <c r="D482" t="s">
        <v>5972</v>
      </c>
      <c r="E482" t="s">
        <v>5973</v>
      </c>
      <c r="F482" t="s">
        <v>255</v>
      </c>
      <c r="G482" t="s">
        <v>50</v>
      </c>
      <c r="H482" t="s">
        <v>51</v>
      </c>
      <c r="I482" t="s">
        <v>5974</v>
      </c>
      <c r="J482" t="s">
        <v>513</v>
      </c>
      <c r="K482" t="s">
        <v>54</v>
      </c>
      <c r="L482" t="s">
        <v>808</v>
      </c>
      <c r="M482" t="s">
        <v>884</v>
      </c>
      <c r="N482" t="s">
        <v>1025</v>
      </c>
      <c r="O482" t="s">
        <v>837</v>
      </c>
      <c r="P482" t="s">
        <v>5975</v>
      </c>
      <c r="Q482" t="s">
        <v>67</v>
      </c>
      <c r="R482" t="s"/>
      <c r="S482" t="s"/>
      <c r="T482" t="s"/>
      <c r="U482" t="s"/>
      <c r="V482" t="s"/>
      <c r="W482" t="s"/>
      <c r="X482" t="s"/>
      <c r="Y482" t="s"/>
      <c r="Z482" t="s"/>
      <c r="AA482" t="s"/>
      <c r="AB482" t="s">
        <v>5976</v>
      </c>
      <c r="AC482" t="s">
        <v>5977</v>
      </c>
      <c r="AD482" t="s">
        <v>192</v>
      </c>
      <c r="AE482" t="s">
        <v>44</v>
      </c>
      <c r="AF482" t="s">
        <v>5978</v>
      </c>
      <c r="AG482" t="s">
        <v>5979</v>
      </c>
      <c r="AH482" t="s">
        <v>347</v>
      </c>
      <c r="AI482" t="s">
        <v>5980</v>
      </c>
      <c r="AJ482" t="s">
        <v>92</v>
      </c>
      <c r="AK482" t="s">
        <v>66</v>
      </c>
    </row>
    <row r="483" spans="1:38">
      <c r="A483" t="s">
        <v>4361</v>
      </c>
      <c r="B483" t="s">
        <v>5981</v>
      </c>
      <c r="C483" t="s">
        <v>5982</v>
      </c>
      <c r="D483" t="s">
        <v>5983</v>
      </c>
      <c r="E483" t="s">
        <v>5984</v>
      </c>
      <c r="F483" t="s">
        <v>857</v>
      </c>
      <c r="G483" t="s">
        <v>72</v>
      </c>
      <c r="H483" t="s">
        <v>51</v>
      </c>
      <c r="I483" t="s">
        <v>5985</v>
      </c>
      <c r="J483" t="s">
        <v>2648</v>
      </c>
      <c r="K483" t="s">
        <v>54</v>
      </c>
      <c r="L483" t="s">
        <v>526</v>
      </c>
      <c r="M483" t="s">
        <v>527</v>
      </c>
      <c r="N483" t="s">
        <v>2620</v>
      </c>
      <c r="O483" t="s">
        <v>846</v>
      </c>
      <c r="P483" t="s"/>
      <c r="Q483" t="s"/>
      <c r="R483" t="s"/>
      <c r="S483" t="s">
        <v>5986</v>
      </c>
      <c r="T483" t="s">
        <v>67</v>
      </c>
      <c r="U483" t="s"/>
      <c r="V483" t="s"/>
      <c r="W483" t="s">
        <v>5987</v>
      </c>
      <c r="X483" t="s"/>
      <c r="Y483" t="s"/>
      <c r="Z483" t="s"/>
      <c r="AA483" t="s"/>
      <c r="AB483" t="s">
        <v>5988</v>
      </c>
      <c r="AC483" t="s">
        <v>5989</v>
      </c>
      <c r="AD483" t="s">
        <v>174</v>
      </c>
      <c r="AE483" t="s">
        <v>1333</v>
      </c>
      <c r="AF483" t="s">
        <v>5990</v>
      </c>
      <c r="AG483" t="s">
        <v>5991</v>
      </c>
      <c r="AH483" t="s">
        <v>110</v>
      </c>
      <c r="AI483" t="s">
        <v>5992</v>
      </c>
      <c r="AJ483" t="s">
        <v>92</v>
      </c>
      <c r="AK483" t="s">
        <v>66</v>
      </c>
    </row>
    <row r="484" spans="1:38">
      <c r="A484" t="s">
        <v>5993</v>
      </c>
      <c r="B484" t="s">
        <v>5994</v>
      </c>
      <c r="C484" t="s">
        <v>5995</v>
      </c>
      <c r="D484" t="s">
        <v>5996</v>
      </c>
      <c r="E484" t="s">
        <v>5997</v>
      </c>
      <c r="F484" t="s">
        <v>306</v>
      </c>
      <c r="G484" t="s">
        <v>72</v>
      </c>
      <c r="H484" t="s">
        <v>51</v>
      </c>
      <c r="I484" t="s">
        <v>2661</v>
      </c>
      <c r="J484" t="s">
        <v>2662</v>
      </c>
      <c r="K484" t="s">
        <v>188</v>
      </c>
      <c r="L484" t="s">
        <v>355</v>
      </c>
      <c r="M484" t="s">
        <v>356</v>
      </c>
      <c r="N484" t="s">
        <v>5998</v>
      </c>
      <c r="O484" t="s">
        <v>174</v>
      </c>
      <c r="P484" t="s"/>
      <c r="Q484" t="s"/>
      <c r="R484" t="s"/>
      <c r="S484" t="s"/>
      <c r="T484" t="s"/>
      <c r="U484" t="s"/>
      <c r="V484" t="s">
        <v>67</v>
      </c>
      <c r="W484" t="s">
        <v>5999</v>
      </c>
      <c r="X484" t="s"/>
      <c r="Y484" t="s"/>
      <c r="Z484" t="s"/>
      <c r="AA484" t="s">
        <v>84</v>
      </c>
      <c r="AB484" t="s">
        <v>6000</v>
      </c>
      <c r="AC484" t="s">
        <v>6001</v>
      </c>
      <c r="AD484" t="s">
        <v>93</v>
      </c>
      <c r="AE484" t="s">
        <v>277</v>
      </c>
      <c r="AF484" t="s">
        <v>6002</v>
      </c>
      <c r="AG484" t="s">
        <v>6003</v>
      </c>
      <c r="AH484" t="s">
        <v>44</v>
      </c>
      <c r="AI484" t="s">
        <v>6004</v>
      </c>
      <c r="AJ484" t="s">
        <v>92</v>
      </c>
      <c r="AK484" t="s">
        <v>66</v>
      </c>
    </row>
    <row r="485" spans="1:38">
      <c r="A485" t="s">
        <v>6005</v>
      </c>
      <c r="B485" t="s">
        <v>6006</v>
      </c>
      <c r="C485" t="s">
        <v>6007</v>
      </c>
      <c r="D485" t="s">
        <v>6008</v>
      </c>
      <c r="E485" t="s">
        <v>6009</v>
      </c>
      <c r="F485" t="s"/>
      <c r="G485" t="s">
        <v>4887</v>
      </c>
      <c r="H485" t="s">
        <v>234</v>
      </c>
      <c r="I485" t="s">
        <v>6010</v>
      </c>
      <c r="J485" t="s">
        <v>53</v>
      </c>
      <c r="K485" t="s">
        <v>54</v>
      </c>
      <c r="L485" t="s">
        <v>526</v>
      </c>
      <c r="M485" t="s">
        <v>527</v>
      </c>
      <c r="N485" t="s">
        <v>1074</v>
      </c>
      <c r="O485" t="s">
        <v>79</v>
      </c>
      <c r="P485" t="s">
        <v>6011</v>
      </c>
      <c r="Q485" t="s">
        <v>59</v>
      </c>
      <c r="R485" t="s">
        <v>6012</v>
      </c>
      <c r="S485" t="s">
        <v>6013</v>
      </c>
      <c r="T485" t="s">
        <v>112</v>
      </c>
      <c r="U485" t="s"/>
      <c r="V485" t="s"/>
      <c r="W485" t="s"/>
      <c r="X485" t="s"/>
      <c r="Y485" t="s"/>
      <c r="Z485" t="s">
        <v>6014</v>
      </c>
      <c r="AA485" t="s"/>
      <c r="AB485" t="s">
        <v>6015</v>
      </c>
      <c r="AC485" t="s">
        <v>6016</v>
      </c>
      <c r="AD485" t="s">
        <v>59</v>
      </c>
      <c r="AE485" t="s">
        <v>60</v>
      </c>
      <c r="AF485" t="s">
        <v>6017</v>
      </c>
      <c r="AG485" t="s">
        <v>6018</v>
      </c>
      <c r="AH485" t="s">
        <v>93</v>
      </c>
      <c r="AI485" t="s">
        <v>6019</v>
      </c>
      <c r="AJ485" t="s">
        <v>92</v>
      </c>
      <c r="AK485" t="s">
        <v>66</v>
      </c>
    </row>
    <row r="486" spans="1:38">
      <c r="A486" t="s">
        <v>6020</v>
      </c>
      <c r="B486" t="s">
        <v>6021</v>
      </c>
      <c r="C486" t="s">
        <v>6022</v>
      </c>
      <c r="D486" t="s">
        <v>6023</v>
      </c>
      <c r="E486" t="s">
        <v>6024</v>
      </c>
      <c r="F486" t="s">
        <v>1177</v>
      </c>
      <c r="G486" t="s">
        <v>72</v>
      </c>
      <c r="H486" t="s">
        <v>51</v>
      </c>
      <c r="I486" t="s">
        <v>6025</v>
      </c>
      <c r="J486" t="s">
        <v>1715</v>
      </c>
      <c r="K486" t="s">
        <v>54</v>
      </c>
      <c r="L486" t="s">
        <v>355</v>
      </c>
      <c r="M486" t="s">
        <v>356</v>
      </c>
      <c r="N486" t="s">
        <v>997</v>
      </c>
      <c r="O486" t="s">
        <v>192</v>
      </c>
      <c r="P486" t="s">
        <v>6026</v>
      </c>
      <c r="Q486" t="s">
        <v>112</v>
      </c>
      <c r="R486" t="s">
        <v>6027</v>
      </c>
      <c r="S486" t="s">
        <v>6028</v>
      </c>
      <c r="T486" t="s">
        <v>59</v>
      </c>
      <c r="U486" t="s">
        <v>6029</v>
      </c>
      <c r="V486" t="s">
        <v>67</v>
      </c>
      <c r="W486" t="s">
        <v>6030</v>
      </c>
      <c r="X486" t="s"/>
      <c r="Y486" t="s"/>
      <c r="Z486" t="s">
        <v>6031</v>
      </c>
      <c r="AA486" t="s">
        <v>84</v>
      </c>
      <c r="AB486" t="s">
        <v>6032</v>
      </c>
      <c r="AC486" t="s">
        <v>6033</v>
      </c>
      <c r="AD486" t="s">
        <v>112</v>
      </c>
      <c r="AE486" t="s">
        <v>904</v>
      </c>
      <c r="AF486" t="s">
        <v>6034</v>
      </c>
      <c r="AG486" t="s">
        <v>6035</v>
      </c>
      <c r="AH486" t="s">
        <v>44</v>
      </c>
      <c r="AI486" t="s">
        <v>6036</v>
      </c>
      <c r="AJ486" t="s">
        <v>92</v>
      </c>
      <c r="AK486" t="s">
        <v>66</v>
      </c>
    </row>
    <row r="487" spans="1:38">
      <c r="A487" t="s">
        <v>6037</v>
      </c>
      <c r="B487" t="s">
        <v>6038</v>
      </c>
      <c r="C487" t="s">
        <v>6039</v>
      </c>
      <c r="D487" t="s">
        <v>6040</v>
      </c>
      <c r="E487" t="s">
        <v>6041</v>
      </c>
      <c r="F487" t="s">
        <v>396</v>
      </c>
      <c r="G487" t="s">
        <v>72</v>
      </c>
      <c r="H487" t="s">
        <v>51</v>
      </c>
      <c r="I487" t="s">
        <v>2588</v>
      </c>
      <c r="J487" t="s">
        <v>6042</v>
      </c>
      <c r="K487" t="s">
        <v>54</v>
      </c>
      <c r="L487" t="s">
        <v>272</v>
      </c>
      <c r="M487" t="s">
        <v>1180</v>
      </c>
      <c r="N487" t="s">
        <v>1181</v>
      </c>
      <c r="O487" t="s">
        <v>180</v>
      </c>
      <c r="P487" t="s"/>
      <c r="Q487" t="s"/>
      <c r="R487" t="s"/>
      <c r="S487" t="s"/>
      <c r="T487" t="s"/>
      <c r="U487" t="s"/>
      <c r="V487" t="s"/>
      <c r="W487" t="s">
        <v>6043</v>
      </c>
      <c r="X487" t="s"/>
      <c r="Y487" t="s"/>
      <c r="Z487" t="s"/>
      <c r="AA487" t="s"/>
      <c r="AB487" t="s">
        <v>6044</v>
      </c>
      <c r="AC487" t="s">
        <v>6045</v>
      </c>
      <c r="AD487" t="s">
        <v>110</v>
      </c>
      <c r="AE487" t="s">
        <v>210</v>
      </c>
      <c r="AF487" t="s">
        <v>6046</v>
      </c>
      <c r="AG487" t="s">
        <v>6047</v>
      </c>
      <c r="AH487" t="s">
        <v>124</v>
      </c>
      <c r="AI487" t="s">
        <v>6048</v>
      </c>
      <c r="AJ487" t="s">
        <v>92</v>
      </c>
      <c r="AK487" t="s">
        <v>66</v>
      </c>
    </row>
    <row r="488" spans="1:38">
      <c r="A488" t="s">
        <v>6049</v>
      </c>
      <c r="B488" t="s">
        <v>6050</v>
      </c>
      <c r="C488" t="s">
        <v>6051</v>
      </c>
      <c r="D488" t="s">
        <v>6052</v>
      </c>
      <c r="E488" t="s">
        <v>6053</v>
      </c>
      <c r="F488" t="s">
        <v>396</v>
      </c>
      <c r="G488" t="s">
        <v>50</v>
      </c>
      <c r="H488" t="s">
        <v>51</v>
      </c>
      <c r="I488" t="s">
        <v>2814</v>
      </c>
      <c r="J488" t="s">
        <v>53</v>
      </c>
      <c r="K488" t="s">
        <v>54</v>
      </c>
      <c r="L488" t="s">
        <v>843</v>
      </c>
      <c r="M488" t="s">
        <v>844</v>
      </c>
      <c r="N488" t="s">
        <v>5153</v>
      </c>
      <c r="O488" t="s">
        <v>762</v>
      </c>
      <c r="P488" t="s">
        <v>6054</v>
      </c>
      <c r="Q488" t="s">
        <v>301</v>
      </c>
      <c r="R488" t="s">
        <v>6055</v>
      </c>
      <c r="S488" t="s"/>
      <c r="T488" t="s"/>
      <c r="U488" t="s"/>
      <c r="V488" t="s"/>
      <c r="W488" t="s"/>
      <c r="X488" t="s"/>
      <c r="Y488" t="s"/>
      <c r="Z488" t="s"/>
      <c r="AA488" t="s"/>
      <c r="AB488" t="s">
        <v>6056</v>
      </c>
      <c r="AC488" t="s">
        <v>6057</v>
      </c>
      <c r="AD488" t="s">
        <v>142</v>
      </c>
      <c r="AE488" t="s">
        <v>44</v>
      </c>
      <c r="AF488" t="s">
        <v>6058</v>
      </c>
      <c r="AG488" t="s">
        <v>6059</v>
      </c>
      <c r="AH488" t="s">
        <v>433</v>
      </c>
      <c r="AI488" t="s">
        <v>6060</v>
      </c>
      <c r="AJ488" t="s">
        <v>92</v>
      </c>
      <c r="AK488" t="s">
        <v>66</v>
      </c>
    </row>
    <row r="489" spans="1:38">
      <c r="A489" t="s">
        <v>6061</v>
      </c>
      <c r="B489" t="s">
        <v>6062</v>
      </c>
      <c r="C489" t="s">
        <v>6063</v>
      </c>
      <c r="D489" t="s">
        <v>6064</v>
      </c>
      <c r="E489" t="s">
        <v>6065</v>
      </c>
      <c r="F489" t="s"/>
      <c r="G489" t="s">
        <v>50</v>
      </c>
      <c r="H489" t="s">
        <v>51</v>
      </c>
      <c r="I489" t="s">
        <v>1433</v>
      </c>
      <c r="J489" t="s"/>
      <c r="K489" t="s">
        <v>271</v>
      </c>
      <c r="L489" t="s">
        <v>238</v>
      </c>
      <c r="M489" t="s">
        <v>660</v>
      </c>
      <c r="N489" t="s">
        <v>661</v>
      </c>
      <c r="O489" t="s"/>
      <c r="P489" t="s"/>
      <c r="Q489" t="s">
        <v>44</v>
      </c>
      <c r="R489" t="s"/>
      <c r="S489" t="s"/>
      <c r="T489" t="s"/>
      <c r="U489" t="s"/>
      <c r="V489" t="s"/>
      <c r="W489" t="s"/>
      <c r="X489" t="s"/>
      <c r="Y489" t="s"/>
      <c r="Z489" t="s"/>
      <c r="AA489" t="s"/>
      <c r="AB489" t="s">
        <v>6066</v>
      </c>
      <c r="AC489" t="s">
        <v>6066</v>
      </c>
      <c r="AD489" t="s">
        <v>174</v>
      </c>
      <c r="AE489" t="s">
        <v>44</v>
      </c>
      <c r="AF489" t="s">
        <v>6067</v>
      </c>
      <c r="AG489" t="s">
        <v>6068</v>
      </c>
      <c r="AH489" t="s">
        <v>124</v>
      </c>
      <c r="AI489" t="s">
        <v>6069</v>
      </c>
      <c r="AJ489" t="s">
        <v>6070</v>
      </c>
      <c r="AK489" t="s">
        <v>66</v>
      </c>
    </row>
    <row r="490" spans="1:38">
      <c r="A490" t="s">
        <v>6071</v>
      </c>
      <c r="B490" t="s">
        <v>6072</v>
      </c>
      <c r="C490" t="s">
        <v>6073</v>
      </c>
      <c r="D490" t="s">
        <v>6074</v>
      </c>
      <c r="E490" t="s">
        <v>6075</v>
      </c>
      <c r="F490" t="s">
        <v>697</v>
      </c>
      <c r="G490" t="s">
        <v>50</v>
      </c>
      <c r="H490" t="s">
        <v>51</v>
      </c>
      <c r="I490" t="s"/>
      <c r="J490" t="s"/>
      <c r="K490" t="s"/>
      <c r="L490" t="s">
        <v>470</v>
      </c>
      <c r="M490" t="s">
        <v>471</v>
      </c>
      <c r="N490" t="s">
        <v>472</v>
      </c>
      <c r="O490" t="s"/>
      <c r="P490" t="s"/>
      <c r="Q490" t="s">
        <v>44</v>
      </c>
      <c r="R490" t="s"/>
      <c r="S490" t="s"/>
      <c r="T490" t="s"/>
      <c r="U490" t="s"/>
      <c r="V490" t="s"/>
      <c r="W490" t="s"/>
      <c r="X490" t="s"/>
      <c r="Y490" t="s"/>
      <c r="Z490" t="s"/>
      <c r="AA490" t="s"/>
      <c r="AB490" t="s">
        <v>6076</v>
      </c>
      <c r="AC490" t="s">
        <v>6077</v>
      </c>
      <c r="AD490" t="s">
        <v>59</v>
      </c>
      <c r="AE490" t="s">
        <v>44</v>
      </c>
      <c r="AF490" t="s">
        <v>6078</v>
      </c>
      <c r="AG490" t="s">
        <v>6079</v>
      </c>
      <c r="AH490" t="s">
        <v>192</v>
      </c>
      <c r="AI490" t="s">
        <v>6080</v>
      </c>
      <c r="AJ490" t="s">
        <v>6081</v>
      </c>
      <c r="AK490" t="s">
        <v>66</v>
      </c>
    </row>
    <row r="491" spans="1:38">
      <c r="A491" t="s">
        <v>6082</v>
      </c>
      <c r="B491" t="s">
        <v>6083</v>
      </c>
      <c r="C491" t="s">
        <v>6084</v>
      </c>
      <c r="D491" t="s">
        <v>6085</v>
      </c>
      <c r="E491" t="s">
        <v>6086</v>
      </c>
      <c r="F491" t="s"/>
      <c r="G491" t="s">
        <v>50</v>
      </c>
      <c r="H491" t="s">
        <v>51</v>
      </c>
      <c r="I491" t="s">
        <v>6087</v>
      </c>
      <c r="J491" t="s">
        <v>6088</v>
      </c>
      <c r="K491" t="s">
        <v>569</v>
      </c>
      <c r="L491" t="s">
        <v>322</v>
      </c>
      <c r="M491" t="s">
        <v>323</v>
      </c>
      <c r="N491" t="s">
        <v>1088</v>
      </c>
      <c r="O491" t="s">
        <v>241</v>
      </c>
      <c r="P491" t="s"/>
      <c r="Q491" t="s"/>
      <c r="R491" t="s"/>
      <c r="S491" t="s"/>
      <c r="T491" t="s"/>
      <c r="U491" t="s"/>
      <c r="V491" t="s"/>
      <c r="W491" t="s"/>
      <c r="X491" t="s"/>
      <c r="Y491" t="s"/>
      <c r="Z491" t="s"/>
      <c r="AA491" t="s"/>
      <c r="AB491" t="s">
        <v>6089</v>
      </c>
      <c r="AC491" t="s">
        <v>6089</v>
      </c>
      <c r="AD491" t="s">
        <v>110</v>
      </c>
      <c r="AE491" t="s">
        <v>44</v>
      </c>
      <c r="AF491" t="s">
        <v>6090</v>
      </c>
      <c r="AG491" t="s">
        <v>5198</v>
      </c>
      <c r="AH491" t="s">
        <v>86</v>
      </c>
      <c r="AI491" t="s">
        <v>6091</v>
      </c>
      <c r="AJ491" t="s">
        <v>92</v>
      </c>
      <c r="AK491" t="s">
        <v>66</v>
      </c>
    </row>
    <row r="492" spans="1:38">
      <c r="A492" t="s">
        <v>6092</v>
      </c>
      <c r="B492" t="s">
        <v>6093</v>
      </c>
      <c r="C492" t="s">
        <v>6094</v>
      </c>
      <c r="D492" t="s">
        <v>6095</v>
      </c>
      <c r="E492" t="s">
        <v>6096</v>
      </c>
      <c r="F492" t="s">
        <v>1177</v>
      </c>
      <c r="G492" t="s">
        <v>50</v>
      </c>
      <c r="H492" t="s">
        <v>51</v>
      </c>
      <c r="I492" t="s">
        <v>6097</v>
      </c>
      <c r="J492" t="s">
        <v>6098</v>
      </c>
      <c r="K492" t="s">
        <v>4255</v>
      </c>
      <c r="L492" t="s">
        <v>470</v>
      </c>
      <c r="M492" t="s">
        <v>471</v>
      </c>
      <c r="N492" t="s">
        <v>472</v>
      </c>
      <c r="O492" t="s">
        <v>241</v>
      </c>
      <c r="P492" t="s"/>
      <c r="Q492" t="s"/>
      <c r="R492" t="s"/>
      <c r="S492" t="s"/>
      <c r="T492" t="s"/>
      <c r="U492" t="s"/>
      <c r="V492" t="s"/>
      <c r="W492" t="s"/>
      <c r="X492" t="s"/>
      <c r="Y492" t="s"/>
      <c r="Z492" t="s"/>
      <c r="AA492" t="s"/>
      <c r="AB492" t="s">
        <v>6099</v>
      </c>
      <c r="AC492" t="s">
        <v>6099</v>
      </c>
      <c r="AD492" t="s">
        <v>174</v>
      </c>
      <c r="AE492" t="s">
        <v>44</v>
      </c>
      <c r="AF492" t="s">
        <v>6100</v>
      </c>
      <c r="AG492" t="s">
        <v>6101</v>
      </c>
      <c r="AH492" t="s">
        <v>142</v>
      </c>
      <c r="AI492" t="s">
        <v>6102</v>
      </c>
      <c r="AJ492" t="s">
        <v>92</v>
      </c>
      <c r="AK492" t="s">
        <v>66</v>
      </c>
    </row>
    <row r="493" spans="1:38">
      <c r="A493" t="s">
        <v>6103</v>
      </c>
      <c r="B493" t="s">
        <v>6104</v>
      </c>
      <c r="C493" t="s">
        <v>6105</v>
      </c>
      <c r="D493" t="s">
        <v>6106</v>
      </c>
      <c r="E493" t="s">
        <v>6107</v>
      </c>
      <c r="F493" t="s">
        <v>49</v>
      </c>
      <c r="G493" t="s">
        <v>50</v>
      </c>
      <c r="H493" t="s">
        <v>51</v>
      </c>
      <c r="I493" t="s">
        <v>6108</v>
      </c>
      <c r="J493" t="s">
        <v>6109</v>
      </c>
      <c r="K493" t="s">
        <v>4434</v>
      </c>
      <c r="L493" t="s">
        <v>582</v>
      </c>
      <c r="M493" t="s">
        <v>871</v>
      </c>
      <c r="N493" t="s">
        <v>1520</v>
      </c>
      <c r="O493" t="s">
        <v>826</v>
      </c>
      <c r="P493" t="s"/>
      <c r="Q493" t="s">
        <v>67</v>
      </c>
      <c r="R493" t="s"/>
      <c r="S493" t="s"/>
      <c r="T493" t="s"/>
      <c r="U493" t="s"/>
      <c r="V493" t="s"/>
      <c r="W493" t="s"/>
      <c r="X493" t="s"/>
      <c r="Y493" t="s"/>
      <c r="Z493" t="s"/>
      <c r="AA493" t="s"/>
      <c r="AB493" t="s">
        <v>6110</v>
      </c>
      <c r="AC493" t="s">
        <v>6110</v>
      </c>
      <c r="AD493" t="s">
        <v>59</v>
      </c>
      <c r="AE493" t="s">
        <v>6111</v>
      </c>
      <c r="AF493" t="s">
        <v>6112</v>
      </c>
      <c r="AG493" t="s">
        <v>6113</v>
      </c>
      <c r="AH493" t="s">
        <v>67</v>
      </c>
      <c r="AI493" t="s">
        <v>6114</v>
      </c>
      <c r="AJ493" t="s">
        <v>92</v>
      </c>
      <c r="AK493" t="s">
        <v>66</v>
      </c>
    </row>
    <row r="494" spans="1:38">
      <c r="A494" t="s">
        <v>6115</v>
      </c>
      <c r="B494" t="s">
        <v>6116</v>
      </c>
      <c r="C494" t="s">
        <v>6117</v>
      </c>
      <c r="D494" t="s">
        <v>6118</v>
      </c>
      <c r="E494" t="s">
        <v>6119</v>
      </c>
      <c r="F494" t="s"/>
      <c r="G494" t="s">
        <v>72</v>
      </c>
      <c r="H494" t="s">
        <v>51</v>
      </c>
      <c r="I494" t="s">
        <v>6120</v>
      </c>
      <c r="J494" t="s">
        <v>425</v>
      </c>
      <c r="K494" t="s">
        <v>54</v>
      </c>
      <c r="L494" t="s">
        <v>355</v>
      </c>
      <c r="M494" t="s">
        <v>356</v>
      </c>
      <c r="N494" t="s">
        <v>357</v>
      </c>
      <c r="O494" t="s">
        <v>241</v>
      </c>
      <c r="P494" t="s"/>
      <c r="Q494" t="s"/>
      <c r="R494" t="s"/>
      <c r="S494" t="s"/>
      <c r="T494" t="s"/>
      <c r="U494" t="s">
        <v>4058</v>
      </c>
      <c r="V494" t="s">
        <v>67</v>
      </c>
      <c r="W494" t="s">
        <v>6121</v>
      </c>
      <c r="X494" t="s"/>
      <c r="Y494" t="s"/>
      <c r="Z494" t="s"/>
      <c r="AA494" t="s">
        <v>84</v>
      </c>
      <c r="AB494" t="s">
        <v>6122</v>
      </c>
      <c r="AC494" t="s">
        <v>6122</v>
      </c>
      <c r="AD494" t="s">
        <v>59</v>
      </c>
      <c r="AE494" t="s">
        <v>107</v>
      </c>
      <c r="AF494" t="s">
        <v>6123</v>
      </c>
      <c r="AG494" t="s">
        <v>6124</v>
      </c>
      <c r="AH494" t="s">
        <v>63</v>
      </c>
      <c r="AI494" t="s">
        <v>6125</v>
      </c>
      <c r="AJ494" t="s">
        <v>92</v>
      </c>
      <c r="AK494" t="s">
        <v>66</v>
      </c>
    </row>
    <row r="495" spans="1:38">
      <c r="A495" t="s">
        <v>6126</v>
      </c>
      <c r="B495" t="s">
        <v>6127</v>
      </c>
      <c r="C495" t="s">
        <v>6128</v>
      </c>
      <c r="D495" t="s">
        <v>6129</v>
      </c>
      <c r="E495" t="s">
        <v>6130</v>
      </c>
      <c r="F495" t="s">
        <v>255</v>
      </c>
      <c r="G495" t="s">
        <v>50</v>
      </c>
      <c r="H495" t="s">
        <v>51</v>
      </c>
      <c r="I495" t="s">
        <v>2587</v>
      </c>
      <c r="J495" t="s">
        <v>2588</v>
      </c>
      <c r="K495" t="s">
        <v>54</v>
      </c>
      <c r="L495" t="s">
        <v>597</v>
      </c>
      <c r="M495" t="s">
        <v>598</v>
      </c>
      <c r="N495" t="s">
        <v>2589</v>
      </c>
      <c r="O495" t="s">
        <v>192</v>
      </c>
      <c r="P495" t="s">
        <v>900</v>
      </c>
      <c r="Q495" t="s">
        <v>67</v>
      </c>
      <c r="R495" t="s"/>
      <c r="S495" t="s"/>
      <c r="T495" t="s"/>
      <c r="U495" t="s"/>
      <c r="V495" t="s"/>
      <c r="W495" t="s"/>
      <c r="X495" t="s"/>
      <c r="Y495" t="s"/>
      <c r="Z495" t="s"/>
      <c r="AA495" t="s"/>
      <c r="AB495" t="s">
        <v>6131</v>
      </c>
      <c r="AC495" t="s">
        <v>6132</v>
      </c>
      <c r="AD495" t="s">
        <v>110</v>
      </c>
      <c r="AE495" t="s">
        <v>210</v>
      </c>
      <c r="AF495" t="s">
        <v>6133</v>
      </c>
      <c r="AG495" t="s">
        <v>6134</v>
      </c>
      <c r="AH495" t="s">
        <v>63</v>
      </c>
      <c r="AI495" t="s">
        <v>6135</v>
      </c>
      <c r="AJ495" t="s">
        <v>92</v>
      </c>
      <c r="AK495" t="s">
        <v>66</v>
      </c>
    </row>
    <row r="496" spans="1:38">
      <c r="A496" t="s">
        <v>6136</v>
      </c>
      <c r="B496" t="s">
        <v>6137</v>
      </c>
      <c r="C496" t="s">
        <v>6138</v>
      </c>
      <c r="D496" t="s">
        <v>6139</v>
      </c>
      <c r="E496" t="s">
        <v>6140</v>
      </c>
      <c r="F496" t="s">
        <v>767</v>
      </c>
      <c r="G496" t="s">
        <v>50</v>
      </c>
      <c r="H496" t="s">
        <v>51</v>
      </c>
      <c r="I496" t="s">
        <v>6141</v>
      </c>
      <c r="J496" t="s">
        <v>6142</v>
      </c>
      <c r="K496" t="s">
        <v>410</v>
      </c>
      <c r="L496" t="s">
        <v>238</v>
      </c>
      <c r="M496" t="s">
        <v>1265</v>
      </c>
      <c r="N496" t="s">
        <v>1266</v>
      </c>
      <c r="O496" t="s">
        <v>518</v>
      </c>
      <c r="P496" t="s"/>
      <c r="Q496" t="s"/>
      <c r="R496" t="s"/>
      <c r="S496" t="s"/>
      <c r="T496" t="s"/>
      <c r="U496" t="s"/>
      <c r="V496" t="s"/>
      <c r="W496" t="s"/>
      <c r="X496" t="s"/>
      <c r="Y496" t="s"/>
      <c r="Z496" t="s"/>
      <c r="AA496" t="s"/>
      <c r="AB496" t="s">
        <v>6143</v>
      </c>
      <c r="AC496" t="s">
        <v>6144</v>
      </c>
      <c r="AD496" t="s">
        <v>124</v>
      </c>
      <c r="AE496" t="s">
        <v>297</v>
      </c>
      <c r="AF496" t="s">
        <v>6145</v>
      </c>
      <c r="AG496" t="s">
        <v>6146</v>
      </c>
      <c r="AH496" t="s">
        <v>174</v>
      </c>
      <c r="AI496" t="s">
        <v>6147</v>
      </c>
      <c r="AJ496" t="s">
        <v>92</v>
      </c>
      <c r="AK496" t="s">
        <v>66</v>
      </c>
    </row>
    <row r="497" spans="1:38">
      <c r="A497" t="s">
        <v>6148</v>
      </c>
      <c r="B497" t="s">
        <v>6149</v>
      </c>
      <c r="C497" t="s">
        <v>6150</v>
      </c>
      <c r="D497" t="s">
        <v>6151</v>
      </c>
      <c r="E497" t="s">
        <v>6152</v>
      </c>
      <c r="F497" t="s">
        <v>233</v>
      </c>
      <c r="G497" t="s">
        <v>50</v>
      </c>
      <c r="H497" t="s">
        <v>51</v>
      </c>
      <c r="I497" t="s">
        <v>6153</v>
      </c>
      <c r="J497" t="s">
        <v>6142</v>
      </c>
      <c r="K497" t="s">
        <v>410</v>
      </c>
      <c r="L497" t="s">
        <v>322</v>
      </c>
      <c r="M497" t="s">
        <v>323</v>
      </c>
      <c r="N497" t="s">
        <v>1088</v>
      </c>
      <c r="O497" t="s">
        <v>124</v>
      </c>
      <c r="P497" t="s"/>
      <c r="Q497" t="s"/>
      <c r="R497" t="s"/>
      <c r="S497" t="s"/>
      <c r="T497" t="s"/>
      <c r="U497" t="s"/>
      <c r="V497" t="s"/>
      <c r="W497" t="s"/>
      <c r="X497" t="s"/>
      <c r="Y497" t="s"/>
      <c r="Z497" t="s"/>
      <c r="AA497" t="s"/>
      <c r="AB497" t="s">
        <v>6154</v>
      </c>
      <c r="AC497" t="s">
        <v>6155</v>
      </c>
      <c r="AD497" t="s">
        <v>174</v>
      </c>
      <c r="AE497" t="s">
        <v>44</v>
      </c>
      <c r="AF497" t="s">
        <v>6156</v>
      </c>
      <c r="AG497" t="s">
        <v>6157</v>
      </c>
      <c r="AH497" t="s">
        <v>192</v>
      </c>
      <c r="AI497" t="s">
        <v>6158</v>
      </c>
      <c r="AJ497" t="s">
        <v>92</v>
      </c>
      <c r="AK497" t="s">
        <v>66</v>
      </c>
    </row>
    <row r="498" spans="1:38">
      <c r="A498" t="s">
        <v>6159</v>
      </c>
      <c r="B498" t="s">
        <v>6160</v>
      </c>
      <c r="C498" t="s">
        <v>6161</v>
      </c>
      <c r="D498" t="s">
        <v>6162</v>
      </c>
      <c r="E498" t="s">
        <v>6163</v>
      </c>
      <c r="F498" t="s"/>
      <c r="G498" t="s">
        <v>50</v>
      </c>
      <c r="H498" t="s">
        <v>51</v>
      </c>
      <c r="I498" t="s">
        <v>6164</v>
      </c>
      <c r="J498" t="s">
        <v>6165</v>
      </c>
      <c r="K498" t="s">
        <v>354</v>
      </c>
      <c r="L498" t="s">
        <v>526</v>
      </c>
      <c r="M498" t="s">
        <v>527</v>
      </c>
      <c r="N498" t="s">
        <v>1074</v>
      </c>
      <c r="O498" t="s">
        <v>86</v>
      </c>
      <c r="P498" t="s"/>
      <c r="Q498" t="s"/>
      <c r="R498" t="s"/>
      <c r="S498" t="s"/>
      <c r="T498" t="s"/>
      <c r="U498" t="s"/>
      <c r="V498" t="s"/>
      <c r="W498" t="s"/>
      <c r="X498" t="s"/>
      <c r="Y498" t="s"/>
      <c r="Z498" t="s"/>
      <c r="AA498" t="s"/>
      <c r="AB498" t="s">
        <v>6166</v>
      </c>
      <c r="AC498" t="s">
        <v>6166</v>
      </c>
      <c r="AD498" t="s">
        <v>174</v>
      </c>
      <c r="AE498" t="s">
        <v>44</v>
      </c>
      <c r="AF498" t="s">
        <v>6167</v>
      </c>
      <c r="AG498" t="s">
        <v>6168</v>
      </c>
      <c r="AH498" t="s">
        <v>86</v>
      </c>
      <c r="AI498" t="s">
        <v>6169</v>
      </c>
      <c r="AJ498" t="s">
        <v>92</v>
      </c>
      <c r="AK498" t="s">
        <v>66</v>
      </c>
    </row>
    <row r="499" spans="1:38">
      <c r="A499" t="s">
        <v>6170</v>
      </c>
      <c r="B499" t="s">
        <v>6171</v>
      </c>
      <c r="C499" t="s">
        <v>6172</v>
      </c>
      <c r="D499" t="s"/>
      <c r="E499" t="s">
        <v>6173</v>
      </c>
      <c r="F499" t="s"/>
      <c r="G499" t="s">
        <v>50</v>
      </c>
      <c r="H499" t="s">
        <v>51</v>
      </c>
      <c r="I499" t="s"/>
      <c r="J499" t="s"/>
      <c r="K499" t="s">
        <v>237</v>
      </c>
      <c r="L499" t="s">
        <v>454</v>
      </c>
      <c r="M499" t="s">
        <v>454</v>
      </c>
      <c r="N499" t="s">
        <v>455</v>
      </c>
      <c r="O499" t="s">
        <v>846</v>
      </c>
      <c r="P499" t="s"/>
      <c r="Q499" t="s"/>
      <c r="R499" t="s"/>
      <c r="S499" t="s"/>
      <c r="T499" t="s"/>
      <c r="U499" t="s"/>
      <c r="V499" t="s"/>
      <c r="W499" t="s"/>
      <c r="X499" t="s"/>
      <c r="Y499" t="s"/>
      <c r="Z499" t="s"/>
      <c r="AA499" t="s"/>
      <c r="AB499" t="s">
        <v>6174</v>
      </c>
      <c r="AC499" t="s">
        <v>6174</v>
      </c>
      <c r="AD499" t="s">
        <v>110</v>
      </c>
      <c r="AE499" t="s">
        <v>44</v>
      </c>
      <c r="AF499" t="s">
        <v>6175</v>
      </c>
      <c r="AG499" t="s">
        <v>6176</v>
      </c>
      <c r="AH499" t="s">
        <v>209</v>
      </c>
      <c r="AI499" t="s">
        <v>6177</v>
      </c>
      <c r="AJ499" t="s">
        <v>92</v>
      </c>
      <c r="AK499" t="s">
        <v>66</v>
      </c>
    </row>
    <row r="500" spans="1:38">
      <c r="A500" t="s">
        <v>6178</v>
      </c>
      <c r="B500" t="s">
        <v>6179</v>
      </c>
      <c r="C500" t="s">
        <v>6180</v>
      </c>
      <c r="D500" t="s">
        <v>6181</v>
      </c>
      <c r="E500" t="s">
        <v>6182</v>
      </c>
      <c r="F500" t="s">
        <v>2409</v>
      </c>
      <c r="G500" t="s">
        <v>72</v>
      </c>
      <c r="H500" t="s">
        <v>51</v>
      </c>
      <c r="I500" t="s">
        <v>1433</v>
      </c>
      <c r="J500" t="s">
        <v>3620</v>
      </c>
      <c r="K500" t="s">
        <v>271</v>
      </c>
      <c r="L500" t="s">
        <v>285</v>
      </c>
      <c r="M500" t="s">
        <v>285</v>
      </c>
      <c r="N500" t="s">
        <v>285</v>
      </c>
      <c r="O500" t="s">
        <v>79</v>
      </c>
      <c r="P500" t="s"/>
      <c r="Q500" t="s"/>
      <c r="R500" t="s"/>
      <c r="S500" t="s"/>
      <c r="T500" t="s"/>
      <c r="U500" t="s"/>
      <c r="V500" t="s">
        <v>67</v>
      </c>
      <c r="W500" t="s">
        <v>6183</v>
      </c>
      <c r="X500" t="s"/>
      <c r="Y500" t="s"/>
      <c r="Z500" t="s"/>
      <c r="AA500" t="s">
        <v>84</v>
      </c>
      <c r="AB500" t="s">
        <v>66</v>
      </c>
      <c r="AC500" t="s"/>
      <c r="AD500" t="s">
        <v>44</v>
      </c>
      <c r="AE500" t="s">
        <v>44</v>
      </c>
      <c r="AF500" t="s">
        <v>44</v>
      </c>
      <c r="AG500" t="s">
        <v>44</v>
      </c>
      <c r="AH500" t="s">
        <v>44</v>
      </c>
      <c r="AI500" t="s">
        <v>286</v>
      </c>
      <c r="AJ500" t="s">
        <v>92</v>
      </c>
      <c r="AK500" t="s">
        <v>66</v>
      </c>
    </row>
    <row r="501" spans="1:38">
      <c r="A501" t="s">
        <v>6184</v>
      </c>
      <c r="B501" t="s">
        <v>6185</v>
      </c>
      <c r="C501" t="s">
        <v>6186</v>
      </c>
      <c r="D501" t="s">
        <v>6187</v>
      </c>
      <c r="E501" t="s">
        <v>6188</v>
      </c>
      <c r="F501" t="s">
        <v>98</v>
      </c>
      <c r="G501" t="s">
        <v>50</v>
      </c>
      <c r="H501" t="s">
        <v>51</v>
      </c>
      <c r="I501" t="s">
        <v>6189</v>
      </c>
      <c r="J501" t="s"/>
      <c r="K501" t="s">
        <v>271</v>
      </c>
      <c r="L501" t="s">
        <v>55</v>
      </c>
      <c r="M501" t="s">
        <v>56</v>
      </c>
      <c r="N501" t="s">
        <v>672</v>
      </c>
      <c r="O501" t="s"/>
      <c r="P501" t="s"/>
      <c r="Q501" t="s">
        <v>44</v>
      </c>
      <c r="R501" t="s"/>
      <c r="S501" t="s"/>
      <c r="T501" t="s"/>
      <c r="U501" t="s"/>
      <c r="V501" t="s"/>
      <c r="W501" t="s"/>
      <c r="X501" t="s"/>
      <c r="Y501" t="s"/>
      <c r="Z501" t="s"/>
      <c r="AA501" t="s"/>
      <c r="AB501" t="s">
        <v>6190</v>
      </c>
      <c r="AC501" t="s">
        <v>6191</v>
      </c>
      <c r="AD501" t="s">
        <v>149</v>
      </c>
      <c r="AE501" t="s">
        <v>1581</v>
      </c>
      <c r="AF501" t="s">
        <v>6192</v>
      </c>
      <c r="AG501" t="s">
        <v>6193</v>
      </c>
      <c r="AH501" t="s">
        <v>493</v>
      </c>
      <c r="AI501" t="s">
        <v>6194</v>
      </c>
      <c r="AJ501" t="s">
        <v>6195</v>
      </c>
      <c r="AK501" t="s">
        <v>66</v>
      </c>
    </row>
    <row r="502" spans="1:38">
      <c r="A502" t="s">
        <v>6196</v>
      </c>
      <c r="B502" t="s">
        <v>6197</v>
      </c>
      <c r="C502" t="s">
        <v>6198</v>
      </c>
      <c r="D502" t="s">
        <v>6199</v>
      </c>
      <c r="E502" t="s">
        <v>6200</v>
      </c>
      <c r="F502" t="s">
        <v>98</v>
      </c>
      <c r="G502" t="s">
        <v>50</v>
      </c>
      <c r="H502" t="s">
        <v>51</v>
      </c>
      <c r="I502" t="s">
        <v>3450</v>
      </c>
      <c r="J502" t="s">
        <v>1715</v>
      </c>
      <c r="K502" t="s">
        <v>54</v>
      </c>
      <c r="L502" t="s">
        <v>526</v>
      </c>
      <c r="M502" t="s">
        <v>527</v>
      </c>
      <c r="N502" t="s">
        <v>2620</v>
      </c>
      <c r="O502" t="s">
        <v>846</v>
      </c>
      <c r="P502" t="s">
        <v>5060</v>
      </c>
      <c r="Q502" t="s">
        <v>67</v>
      </c>
      <c r="R502" t="s">
        <v>6201</v>
      </c>
      <c r="S502" t="s"/>
      <c r="T502" t="s"/>
      <c r="U502" t="s"/>
      <c r="V502" t="s"/>
      <c r="W502" t="s"/>
      <c r="X502" t="s"/>
      <c r="Y502" t="s"/>
      <c r="Z502" t="s"/>
      <c r="AA502" t="s"/>
      <c r="AB502" t="s">
        <v>6202</v>
      </c>
      <c r="AC502" t="s">
        <v>6203</v>
      </c>
      <c r="AD502" t="s">
        <v>192</v>
      </c>
      <c r="AE502" t="s">
        <v>44</v>
      </c>
      <c r="AF502" t="s">
        <v>6204</v>
      </c>
      <c r="AG502" t="s">
        <v>6205</v>
      </c>
      <c r="AH502" t="s">
        <v>192</v>
      </c>
      <c r="AI502" t="s">
        <v>6206</v>
      </c>
      <c r="AJ502" t="s">
        <v>92</v>
      </c>
      <c r="AK502" t="s">
        <v>66</v>
      </c>
    </row>
    <row r="503" spans="1:38">
      <c r="A503" t="s">
        <v>6207</v>
      </c>
      <c r="B503" t="s">
        <v>6208</v>
      </c>
      <c r="C503" t="s">
        <v>6209</v>
      </c>
      <c r="D503" t="s">
        <v>6210</v>
      </c>
      <c r="E503" t="s">
        <v>6211</v>
      </c>
      <c r="F503" t="s"/>
      <c r="G503" t="s">
        <v>72</v>
      </c>
      <c r="H503" t="s">
        <v>51</v>
      </c>
      <c r="I503" t="s">
        <v>6212</v>
      </c>
      <c r="J503" t="s">
        <v>898</v>
      </c>
      <c r="K503" t="s">
        <v>54</v>
      </c>
      <c r="L503" t="s">
        <v>597</v>
      </c>
      <c r="M503" t="s">
        <v>598</v>
      </c>
      <c r="N503" t="s">
        <v>1672</v>
      </c>
      <c r="O503" t="s">
        <v>79</v>
      </c>
      <c r="P503" t="s"/>
      <c r="Q503" t="s"/>
      <c r="R503" t="s"/>
      <c r="S503" t="s"/>
      <c r="T503" t="s"/>
      <c r="U503" t="s"/>
      <c r="V503" t="s">
        <v>67</v>
      </c>
      <c r="W503" t="s">
        <v>6213</v>
      </c>
      <c r="X503" t="s"/>
      <c r="Y503" t="s"/>
      <c r="Z503" t="s"/>
      <c r="AA503" t="s">
        <v>84</v>
      </c>
      <c r="AB503" t="s">
        <v>6214</v>
      </c>
      <c r="AC503" t="s">
        <v>6214</v>
      </c>
      <c r="AD503" t="s">
        <v>59</v>
      </c>
      <c r="AE503" t="s">
        <v>44</v>
      </c>
      <c r="AF503" t="s">
        <v>6215</v>
      </c>
      <c r="AG503" t="s">
        <v>44</v>
      </c>
      <c r="AH503" t="s">
        <v>142</v>
      </c>
      <c r="AI503" t="s">
        <v>6216</v>
      </c>
      <c r="AJ503" t="s">
        <v>92</v>
      </c>
      <c r="AK503" t="s">
        <v>66</v>
      </c>
    </row>
    <row r="504" spans="1:38">
      <c r="A504" t="s">
        <v>6217</v>
      </c>
      <c r="B504" t="s">
        <v>6218</v>
      </c>
      <c r="C504" t="s">
        <v>6219</v>
      </c>
      <c r="D504" t="s">
        <v>6220</v>
      </c>
      <c r="E504" t="s">
        <v>6221</v>
      </c>
      <c r="F504" t="s">
        <v>697</v>
      </c>
      <c r="G504" t="s">
        <v>50</v>
      </c>
      <c r="H504" t="s">
        <v>51</v>
      </c>
      <c r="I504" t="s">
        <v>439</v>
      </c>
      <c r="J504" t="s">
        <v>440</v>
      </c>
      <c r="K504" t="s">
        <v>54</v>
      </c>
      <c r="L504" t="s">
        <v>1344</v>
      </c>
      <c r="M504" t="s">
        <v>1345</v>
      </c>
      <c r="N504" t="s">
        <v>3854</v>
      </c>
      <c r="O504" t="s"/>
      <c r="P504" t="s"/>
      <c r="Q504" t="s">
        <v>44</v>
      </c>
      <c r="R504" t="s"/>
      <c r="S504" t="s"/>
      <c r="T504" t="s"/>
      <c r="U504" t="s"/>
      <c r="V504" t="s"/>
      <c r="W504" t="s"/>
      <c r="X504" t="s"/>
      <c r="Y504" t="s"/>
      <c r="Z504" t="s"/>
      <c r="AA504" t="s"/>
      <c r="AB504" t="s">
        <v>6222</v>
      </c>
      <c r="AC504" t="s">
        <v>6223</v>
      </c>
      <c r="AD504" t="s">
        <v>112</v>
      </c>
      <c r="AE504" t="s">
        <v>904</v>
      </c>
      <c r="AF504" t="s">
        <v>6224</v>
      </c>
      <c r="AG504" t="s">
        <v>6225</v>
      </c>
      <c r="AH504" t="s">
        <v>44</v>
      </c>
      <c r="AI504" t="s">
        <v>6226</v>
      </c>
      <c r="AJ504" t="s">
        <v>6227</v>
      </c>
      <c r="AK504" t="s">
        <v>66</v>
      </c>
    </row>
    <row r="505" spans="1:38">
      <c r="A505" t="s">
        <v>6228</v>
      </c>
      <c r="B505" t="s">
        <v>6229</v>
      </c>
      <c r="C505" t="s">
        <v>6230</v>
      </c>
      <c r="D505" t="s">
        <v>6231</v>
      </c>
      <c r="E505" t="s">
        <v>6232</v>
      </c>
      <c r="F505" t="s">
        <v>6233</v>
      </c>
      <c r="G505" t="s">
        <v>72</v>
      </c>
      <c r="H505" t="s">
        <v>51</v>
      </c>
      <c r="I505" t="s">
        <v>6234</v>
      </c>
      <c r="J505" t="s">
        <v>6235</v>
      </c>
      <c r="K505" t="s">
        <v>469</v>
      </c>
      <c r="L505" t="s">
        <v>322</v>
      </c>
      <c r="M505" t="s">
        <v>1251</v>
      </c>
      <c r="N505" t="s">
        <v>1461</v>
      </c>
      <c r="O505" t="s">
        <v>142</v>
      </c>
      <c r="P505" t="s"/>
      <c r="Q505" t="s"/>
      <c r="R505" t="s"/>
      <c r="S505" t="s"/>
      <c r="T505" t="s"/>
      <c r="U505" t="s"/>
      <c r="V505" t="s"/>
      <c r="W505" t="s">
        <v>6236</v>
      </c>
      <c r="X505" t="s"/>
      <c r="Y505" t="s"/>
      <c r="Z505" t="s"/>
      <c r="AA505" t="s"/>
      <c r="AB505" t="s">
        <v>6237</v>
      </c>
      <c r="AC505" t="s">
        <v>6238</v>
      </c>
      <c r="AD505" t="s">
        <v>192</v>
      </c>
      <c r="AE505" t="s">
        <v>958</v>
      </c>
      <c r="AF505" t="s">
        <v>6239</v>
      </c>
      <c r="AG505" t="s">
        <v>6240</v>
      </c>
      <c r="AH505" t="s">
        <v>142</v>
      </c>
      <c r="AI505" t="s">
        <v>6241</v>
      </c>
      <c r="AJ505" t="s">
        <v>92</v>
      </c>
      <c r="AK505" t="s">
        <v>66</v>
      </c>
    </row>
    <row r="506" spans="1:38">
      <c r="A506" t="s">
        <v>6242</v>
      </c>
      <c r="B506" t="s">
        <v>6243</v>
      </c>
      <c r="C506" t="s">
        <v>6244</v>
      </c>
      <c r="D506" t="s">
        <v>6245</v>
      </c>
      <c r="E506" t="s">
        <v>6246</v>
      </c>
      <c r="F506" t="s">
        <v>6247</v>
      </c>
      <c r="G506" t="s">
        <v>50</v>
      </c>
      <c r="H506" t="s">
        <v>51</v>
      </c>
      <c r="I506" t="s">
        <v>6248</v>
      </c>
      <c r="J506" t="s">
        <v>99</v>
      </c>
      <c r="K506" t="s">
        <v>54</v>
      </c>
      <c r="L506" t="s">
        <v>470</v>
      </c>
      <c r="M506" t="s">
        <v>685</v>
      </c>
      <c r="N506" t="s">
        <v>6249</v>
      </c>
      <c r="O506" t="s">
        <v>142</v>
      </c>
      <c r="P506" t="s"/>
      <c r="Q506" t="s"/>
      <c r="R506" t="s"/>
      <c r="S506" t="s"/>
      <c r="T506" t="s"/>
      <c r="U506" t="s"/>
      <c r="V506" t="s"/>
      <c r="W506" t="s"/>
      <c r="X506" t="s"/>
      <c r="Y506" t="s"/>
      <c r="Z506" t="s"/>
      <c r="AA506" t="s"/>
      <c r="AB506" t="s">
        <v>6250</v>
      </c>
      <c r="AC506" t="s">
        <v>6251</v>
      </c>
      <c r="AD506" t="s">
        <v>59</v>
      </c>
      <c r="AE506" t="s">
        <v>904</v>
      </c>
      <c r="AF506" t="s">
        <v>6252</v>
      </c>
      <c r="AG506" t="s">
        <v>6253</v>
      </c>
      <c r="AH506" t="s">
        <v>112</v>
      </c>
      <c r="AI506" t="s">
        <v>6254</v>
      </c>
      <c r="AJ506" t="s">
        <v>92</v>
      </c>
      <c r="AK506" t="s">
        <v>66</v>
      </c>
    </row>
    <row r="507" spans="1:38">
      <c r="A507" t="s">
        <v>6255</v>
      </c>
      <c r="B507" t="s">
        <v>6256</v>
      </c>
      <c r="C507" t="s">
        <v>6257</v>
      </c>
      <c r="D507" t="s">
        <v>6258</v>
      </c>
      <c r="E507" t="s">
        <v>6259</v>
      </c>
      <c r="F507" t="s">
        <v>255</v>
      </c>
      <c r="G507" t="s">
        <v>50</v>
      </c>
      <c r="H507" t="s">
        <v>51</v>
      </c>
      <c r="I507" t="s">
        <v>6260</v>
      </c>
      <c r="J507" t="s"/>
      <c r="K507" t="s">
        <v>714</v>
      </c>
      <c r="L507" t="s">
        <v>139</v>
      </c>
      <c r="M507" t="s">
        <v>500</v>
      </c>
      <c r="N507" t="s">
        <v>4940</v>
      </c>
      <c r="O507" t="s"/>
      <c r="P507" t="s">
        <v>6261</v>
      </c>
      <c r="Q507" t="s">
        <v>93</v>
      </c>
      <c r="R507" t="s">
        <v>6262</v>
      </c>
      <c r="S507" t="s"/>
      <c r="T507" t="s"/>
      <c r="U507" t="s"/>
      <c r="V507" t="s"/>
      <c r="W507" t="s"/>
      <c r="X507" t="s"/>
      <c r="Y507" t="s"/>
      <c r="Z507" t="s"/>
      <c r="AA507" t="s"/>
      <c r="AB507" t="s">
        <v>6263</v>
      </c>
      <c r="AC507" t="s">
        <v>6263</v>
      </c>
      <c r="AD507" t="s">
        <v>59</v>
      </c>
      <c r="AE507" t="s">
        <v>44</v>
      </c>
      <c r="AF507" t="s">
        <v>6264</v>
      </c>
      <c r="AG507" t="s">
        <v>2931</v>
      </c>
      <c r="AH507" t="s">
        <v>86</v>
      </c>
      <c r="AI507" t="s">
        <v>6265</v>
      </c>
      <c r="AJ507" t="s">
        <v>6266</v>
      </c>
      <c r="AK507" t="s">
        <v>66</v>
      </c>
    </row>
    <row r="508" spans="1:38">
      <c r="A508" t="s">
        <v>6267</v>
      </c>
      <c r="B508" t="s">
        <v>6268</v>
      </c>
      <c r="C508" t="s">
        <v>6269</v>
      </c>
      <c r="D508" t="s">
        <v>6270</v>
      </c>
      <c r="E508" t="s">
        <v>6271</v>
      </c>
      <c r="F508" t="s">
        <v>263</v>
      </c>
      <c r="G508" t="s">
        <v>50</v>
      </c>
      <c r="H508" t="s">
        <v>51</v>
      </c>
      <c r="I508" t="s">
        <v>6272</v>
      </c>
      <c r="J508" t="s">
        <v>6273</v>
      </c>
      <c r="K508" t="s">
        <v>410</v>
      </c>
      <c r="L508" t="s">
        <v>1344</v>
      </c>
      <c r="M508" t="s">
        <v>3962</v>
      </c>
      <c r="N508" t="s">
        <v>4497</v>
      </c>
      <c r="O508" t="s">
        <v>192</v>
      </c>
      <c r="P508" t="s"/>
      <c r="Q508" t="s"/>
      <c r="R508" t="s"/>
      <c r="S508" t="s"/>
      <c r="T508" t="s"/>
      <c r="U508" t="s"/>
      <c r="V508" t="s"/>
      <c r="W508" t="s"/>
      <c r="X508" t="s"/>
      <c r="Y508" t="s"/>
      <c r="Z508" t="s"/>
      <c r="AA508" t="s"/>
      <c r="AB508" t="s">
        <v>6274</v>
      </c>
      <c r="AC508" t="s">
        <v>6274</v>
      </c>
      <c r="AD508" t="s">
        <v>149</v>
      </c>
      <c r="AE508" t="s">
        <v>107</v>
      </c>
      <c r="AF508" t="s">
        <v>6275</v>
      </c>
      <c r="AG508" t="s">
        <v>6276</v>
      </c>
      <c r="AH508" t="s">
        <v>406</v>
      </c>
      <c r="AI508" t="s">
        <v>6277</v>
      </c>
      <c r="AJ508" t="s">
        <v>92</v>
      </c>
      <c r="AK508" t="s">
        <v>66</v>
      </c>
    </row>
    <row r="509" spans="1:38">
      <c r="A509" t="s">
        <v>6278</v>
      </c>
      <c r="B509" t="s">
        <v>6279</v>
      </c>
      <c r="C509" t="s">
        <v>6280</v>
      </c>
      <c r="D509" t="s">
        <v>6281</v>
      </c>
      <c r="E509" t="s">
        <v>6282</v>
      </c>
      <c r="F509" t="s">
        <v>49</v>
      </c>
      <c r="G509" t="s">
        <v>50</v>
      </c>
      <c r="H509" t="s">
        <v>51</v>
      </c>
      <c r="I509" t="s"/>
      <c r="J509" t="s"/>
      <c r="K509" t="s"/>
      <c r="L509" t="s">
        <v>285</v>
      </c>
      <c r="M509" t="s">
        <v>285</v>
      </c>
      <c r="N509" t="s">
        <v>285</v>
      </c>
      <c r="O509" t="s"/>
      <c r="P509" t="s"/>
      <c r="Q509" t="s">
        <v>44</v>
      </c>
      <c r="R509" t="s"/>
      <c r="S509" t="s"/>
      <c r="T509" t="s"/>
      <c r="U509" t="s"/>
      <c r="V509" t="s"/>
      <c r="W509" t="s"/>
      <c r="X509" t="s"/>
      <c r="Y509" t="s"/>
      <c r="Z509" t="s"/>
      <c r="AA509" t="s"/>
      <c r="AB509" t="s">
        <v>6283</v>
      </c>
      <c r="AC509" t="s">
        <v>6283</v>
      </c>
      <c r="AD509" t="s">
        <v>44</v>
      </c>
      <c r="AE509" t="s">
        <v>44</v>
      </c>
      <c r="AF509" t="s">
        <v>44</v>
      </c>
      <c r="AG509" t="s">
        <v>44</v>
      </c>
      <c r="AH509" t="s">
        <v>44</v>
      </c>
      <c r="AI509" t="s">
        <v>286</v>
      </c>
      <c r="AJ509" t="s">
        <v>6284</v>
      </c>
      <c r="AK509" t="s">
        <v>66</v>
      </c>
    </row>
    <row r="510" spans="1:38">
      <c r="A510" t="s">
        <v>6285</v>
      </c>
      <c r="B510" t="s">
        <v>6286</v>
      </c>
      <c r="C510" t="s">
        <v>6287</v>
      </c>
      <c r="D510" t="s">
        <v>6288</v>
      </c>
      <c r="E510" t="s">
        <v>6289</v>
      </c>
      <c r="F510" t="s">
        <v>255</v>
      </c>
      <c r="G510" t="s">
        <v>72</v>
      </c>
      <c r="H510" t="s">
        <v>51</v>
      </c>
      <c r="I510" t="s">
        <v>6290</v>
      </c>
      <c r="J510" t="s">
        <v>53</v>
      </c>
      <c r="K510" t="s">
        <v>54</v>
      </c>
      <c r="L510" t="s">
        <v>782</v>
      </c>
      <c r="M510" t="s">
        <v>782</v>
      </c>
      <c r="N510" t="s">
        <v>1738</v>
      </c>
      <c r="O510" t="s">
        <v>507</v>
      </c>
      <c r="P510" t="s"/>
      <c r="Q510" t="s"/>
      <c r="R510" t="s"/>
      <c r="S510" t="s"/>
      <c r="T510" t="s"/>
      <c r="U510" t="s"/>
      <c r="V510" t="s">
        <v>67</v>
      </c>
      <c r="W510" t="s">
        <v>6291</v>
      </c>
      <c r="X510" t="s"/>
      <c r="Y510" t="s"/>
      <c r="Z510" t="s"/>
      <c r="AA510" t="s">
        <v>84</v>
      </c>
      <c r="AB510" t="s">
        <v>6292</v>
      </c>
      <c r="AC510" t="s">
        <v>6293</v>
      </c>
      <c r="AD510" t="s">
        <v>59</v>
      </c>
      <c r="AE510" t="s">
        <v>107</v>
      </c>
      <c r="AF510" t="s">
        <v>6294</v>
      </c>
      <c r="AG510" t="s">
        <v>6295</v>
      </c>
      <c r="AH510" t="s">
        <v>63</v>
      </c>
      <c r="AI510" t="s">
        <v>6296</v>
      </c>
      <c r="AJ510" t="s">
        <v>92</v>
      </c>
      <c r="AK510" t="s">
        <v>66</v>
      </c>
    </row>
    <row r="511" spans="1:38">
      <c r="A511" t="s">
        <v>4096</v>
      </c>
      <c r="B511" t="s">
        <v>6297</v>
      </c>
      <c r="C511" t="s">
        <v>6298</v>
      </c>
      <c r="D511" t="s">
        <v>6299</v>
      </c>
      <c r="E511" t="s">
        <v>6300</v>
      </c>
      <c r="F511" t="s"/>
      <c r="G511" t="s">
        <v>50</v>
      </c>
      <c r="H511" t="s">
        <v>51</v>
      </c>
      <c r="I511" t="s">
        <v>6301</v>
      </c>
      <c r="J511" t="s">
        <v>2122</v>
      </c>
      <c r="K511" t="s">
        <v>410</v>
      </c>
      <c r="L511" t="s">
        <v>170</v>
      </c>
      <c r="M511" t="s">
        <v>171</v>
      </c>
      <c r="N511" t="s">
        <v>1168</v>
      </c>
      <c r="O511" t="s">
        <v>846</v>
      </c>
      <c r="P511" t="s"/>
      <c r="Q511" t="s"/>
      <c r="R511" t="s"/>
      <c r="S511" t="s"/>
      <c r="T511" t="s">
        <v>67</v>
      </c>
      <c r="U511" t="s"/>
      <c r="V511" t="s"/>
      <c r="W511" t="s"/>
      <c r="X511" t="s"/>
      <c r="Y511" t="s"/>
      <c r="Z511" t="s">
        <v>6302</v>
      </c>
      <c r="AA511" t="s"/>
      <c r="AB511" t="s">
        <v>6303</v>
      </c>
      <c r="AC511" t="s">
        <v>6303</v>
      </c>
      <c r="AD511" t="s">
        <v>192</v>
      </c>
      <c r="AE511" t="s">
        <v>44</v>
      </c>
      <c r="AF511" t="s">
        <v>6304</v>
      </c>
      <c r="AG511" t="s">
        <v>6305</v>
      </c>
      <c r="AH511" t="s">
        <v>90</v>
      </c>
      <c r="AI511" t="s">
        <v>6306</v>
      </c>
      <c r="AJ511" t="s">
        <v>92</v>
      </c>
      <c r="AK511" t="s">
        <v>66</v>
      </c>
    </row>
    <row r="512" spans="1:38">
      <c r="A512" t="s">
        <v>6307</v>
      </c>
      <c r="B512" t="s">
        <v>6308</v>
      </c>
      <c r="C512" t="s">
        <v>6309</v>
      </c>
      <c r="D512" t="s">
        <v>6310</v>
      </c>
      <c r="E512" t="s">
        <v>6311</v>
      </c>
      <c r="F512" t="s">
        <v>117</v>
      </c>
      <c r="G512" t="s">
        <v>50</v>
      </c>
      <c r="H512" t="s">
        <v>51</v>
      </c>
      <c r="I512" t="s">
        <v>6312</v>
      </c>
      <c r="J512" t="s">
        <v>99</v>
      </c>
      <c r="K512" t="s">
        <v>54</v>
      </c>
      <c r="L512" t="s">
        <v>355</v>
      </c>
      <c r="M512" t="s">
        <v>356</v>
      </c>
      <c r="N512" t="s">
        <v>357</v>
      </c>
      <c r="O512" t="s">
        <v>241</v>
      </c>
      <c r="P512" t="s">
        <v>3225</v>
      </c>
      <c r="Q512" t="s">
        <v>93</v>
      </c>
      <c r="R512" t="s">
        <v>6313</v>
      </c>
      <c r="S512" t="s"/>
      <c r="T512" t="s"/>
      <c r="U512" t="s"/>
      <c r="V512" t="s"/>
      <c r="W512" t="s"/>
      <c r="X512" t="s"/>
      <c r="Y512" t="s"/>
      <c r="Z512" t="s"/>
      <c r="AA512" t="s"/>
      <c r="AB512" t="s">
        <v>6314</v>
      </c>
      <c r="AC512" t="s">
        <v>6315</v>
      </c>
      <c r="AD512" t="s">
        <v>142</v>
      </c>
      <c r="AE512" t="s">
        <v>44</v>
      </c>
      <c r="AF512" t="s">
        <v>6316</v>
      </c>
      <c r="AG512" t="s">
        <v>6317</v>
      </c>
      <c r="AH512" t="s">
        <v>419</v>
      </c>
      <c r="AI512" t="s">
        <v>6318</v>
      </c>
      <c r="AJ512" t="s">
        <v>92</v>
      </c>
      <c r="AK512" t="s">
        <v>66</v>
      </c>
    </row>
    <row r="513" spans="1:38">
      <c r="A513" t="s">
        <v>6319</v>
      </c>
      <c r="B513" t="s">
        <v>6320</v>
      </c>
      <c r="C513" t="s">
        <v>6321</v>
      </c>
      <c r="D513" t="s">
        <v>6322</v>
      </c>
      <c r="E513" t="s">
        <v>6323</v>
      </c>
      <c r="F513" t="s"/>
      <c r="G513" t="s">
        <v>50</v>
      </c>
      <c r="H513" t="s">
        <v>51</v>
      </c>
      <c r="I513" t="s">
        <v>2715</v>
      </c>
      <c r="J513" t="s"/>
      <c r="K513" t="s">
        <v>75</v>
      </c>
      <c r="L513" t="s">
        <v>1880</v>
      </c>
      <c r="M513" t="s">
        <v>1881</v>
      </c>
      <c r="N513" t="s">
        <v>1882</v>
      </c>
      <c r="O513" t="s"/>
      <c r="P513" t="s"/>
      <c r="Q513" t="s">
        <v>44</v>
      </c>
      <c r="R513" t="s"/>
      <c r="S513" t="s"/>
      <c r="T513" t="s"/>
      <c r="U513" t="s"/>
      <c r="V513" t="s"/>
      <c r="W513" t="s"/>
      <c r="X513" t="s"/>
      <c r="Y513" t="s"/>
      <c r="Z513" t="s"/>
      <c r="AA513" t="s"/>
      <c r="AB513" t="s">
        <v>6324</v>
      </c>
      <c r="AC513" t="s">
        <v>6325</v>
      </c>
      <c r="AD513" t="s">
        <v>93</v>
      </c>
      <c r="AE513" t="s">
        <v>277</v>
      </c>
      <c r="AF513" t="s">
        <v>6326</v>
      </c>
      <c r="AG513" t="s">
        <v>6327</v>
      </c>
      <c r="AH513" t="s">
        <v>44</v>
      </c>
      <c r="AI513" t="s">
        <v>6328</v>
      </c>
      <c r="AJ513" t="s">
        <v>6329</v>
      </c>
      <c r="AK513" t="s">
        <v>66</v>
      </c>
    </row>
    <row r="514" spans="1:38">
      <c r="A514" t="s">
        <v>6330</v>
      </c>
      <c r="B514" t="s">
        <v>6331</v>
      </c>
      <c r="C514" t="s">
        <v>6332</v>
      </c>
      <c r="D514" t="s">
        <v>6333</v>
      </c>
      <c r="E514" t="s">
        <v>6334</v>
      </c>
      <c r="F514" t="s">
        <v>1757</v>
      </c>
      <c r="G514" t="s">
        <v>72</v>
      </c>
      <c r="H514" t="s">
        <v>51</v>
      </c>
      <c r="I514" t="s">
        <v>6335</v>
      </c>
      <c r="J514" t="s">
        <v>2293</v>
      </c>
      <c r="K514" t="s">
        <v>54</v>
      </c>
      <c r="L514" t="s">
        <v>322</v>
      </c>
      <c r="M514" t="s">
        <v>323</v>
      </c>
      <c r="N514" t="s">
        <v>324</v>
      </c>
      <c r="O514" t="s">
        <v>59</v>
      </c>
      <c r="P514" t="s"/>
      <c r="Q514" t="s"/>
      <c r="R514" t="s"/>
      <c r="S514" t="s"/>
      <c r="T514" t="s"/>
      <c r="U514" t="s"/>
      <c r="V514" t="s">
        <v>67</v>
      </c>
      <c r="W514" t="s">
        <v>6336</v>
      </c>
      <c r="X514" t="s"/>
      <c r="Y514" t="s"/>
      <c r="Z514" t="s"/>
      <c r="AA514" t="s">
        <v>84</v>
      </c>
      <c r="AB514" t="s">
        <v>6337</v>
      </c>
      <c r="AC514" t="s">
        <v>6337</v>
      </c>
      <c r="AD514" t="s">
        <v>174</v>
      </c>
      <c r="AE514" t="s">
        <v>1105</v>
      </c>
      <c r="AF514" t="s">
        <v>6338</v>
      </c>
      <c r="AG514" t="s">
        <v>6339</v>
      </c>
      <c r="AH514" t="s">
        <v>86</v>
      </c>
      <c r="AI514" t="s">
        <v>6340</v>
      </c>
      <c r="AJ514" t="s">
        <v>92</v>
      </c>
      <c r="AK514" t="s">
        <v>66</v>
      </c>
    </row>
    <row r="515" spans="1:38">
      <c r="A515" t="s">
        <v>6341</v>
      </c>
      <c r="B515" t="s">
        <v>6342</v>
      </c>
      <c r="C515" t="s">
        <v>6343</v>
      </c>
      <c r="D515" t="s">
        <v>6344</v>
      </c>
      <c r="E515" t="s">
        <v>6345</v>
      </c>
      <c r="F515" t="s">
        <v>1102</v>
      </c>
      <c r="G515" t="s">
        <v>50</v>
      </c>
      <c r="H515" t="s">
        <v>51</v>
      </c>
      <c r="I515" t="s">
        <v>5618</v>
      </c>
      <c r="J515" t="s">
        <v>795</v>
      </c>
      <c r="K515" t="s">
        <v>188</v>
      </c>
      <c r="L515" t="s">
        <v>355</v>
      </c>
      <c r="M515" t="s">
        <v>356</v>
      </c>
      <c r="N515" t="s">
        <v>997</v>
      </c>
      <c r="O515" t="s">
        <v>826</v>
      </c>
      <c r="P515" t="s">
        <v>6346</v>
      </c>
      <c r="Q515" t="s">
        <v>124</v>
      </c>
      <c r="R515" t="s">
        <v>6347</v>
      </c>
      <c r="S515" t="s"/>
      <c r="T515" t="s"/>
      <c r="U515" t="s"/>
      <c r="V515" t="s"/>
      <c r="W515" t="s"/>
      <c r="X515" t="s"/>
      <c r="Y515" t="s"/>
      <c r="Z515" t="s"/>
      <c r="AA515" t="s"/>
      <c r="AB515" t="s">
        <v>6348</v>
      </c>
      <c r="AC515" t="s">
        <v>6349</v>
      </c>
      <c r="AD515" t="s">
        <v>110</v>
      </c>
      <c r="AE515" t="s">
        <v>515</v>
      </c>
      <c r="AF515" t="s">
        <v>6350</v>
      </c>
      <c r="AG515" t="s">
        <v>6351</v>
      </c>
      <c r="AH515" t="s">
        <v>63</v>
      </c>
      <c r="AI515" t="s">
        <v>6352</v>
      </c>
      <c r="AJ515" t="s">
        <v>92</v>
      </c>
      <c r="AK515" t="s">
        <v>66</v>
      </c>
    </row>
    <row r="516" spans="1:38">
      <c r="A516" t="s">
        <v>6353</v>
      </c>
      <c r="B516" t="s">
        <v>6354</v>
      </c>
      <c r="C516" t="s">
        <v>6355</v>
      </c>
      <c r="D516" t="s">
        <v>6356</v>
      </c>
      <c r="E516" t="s">
        <v>6357</v>
      </c>
      <c r="F516" t="s">
        <v>117</v>
      </c>
      <c r="G516" t="s">
        <v>50</v>
      </c>
      <c r="H516" t="s">
        <v>51</v>
      </c>
      <c r="I516" t="s">
        <v>6358</v>
      </c>
      <c r="J516" t="s">
        <v>53</v>
      </c>
      <c r="K516" t="s">
        <v>54</v>
      </c>
      <c r="L516" t="s">
        <v>582</v>
      </c>
      <c r="M516" t="s">
        <v>871</v>
      </c>
      <c r="N516" t="s">
        <v>1922</v>
      </c>
      <c r="O516" t="s"/>
      <c r="P516" t="s"/>
      <c r="Q516" t="s">
        <v>44</v>
      </c>
      <c r="R516" t="s"/>
      <c r="S516" t="s"/>
      <c r="T516" t="s">
        <v>67</v>
      </c>
      <c r="U516" t="s"/>
      <c r="V516" t="s"/>
      <c r="W516" t="s"/>
      <c r="X516" t="s"/>
      <c r="Y516" t="s"/>
      <c r="Z516" t="s"/>
      <c r="AA516" t="s"/>
      <c r="AB516" t="s">
        <v>6359</v>
      </c>
      <c r="AC516" t="s">
        <v>6359</v>
      </c>
      <c r="AD516" t="s">
        <v>174</v>
      </c>
      <c r="AE516" t="s">
        <v>44</v>
      </c>
      <c r="AF516" t="s">
        <v>6360</v>
      </c>
      <c r="AG516" t="s">
        <v>6361</v>
      </c>
      <c r="AH516" t="s">
        <v>192</v>
      </c>
      <c r="AI516" t="s">
        <v>6362</v>
      </c>
      <c r="AJ516" t="s">
        <v>6363</v>
      </c>
      <c r="AK516" t="s">
        <v>66</v>
      </c>
    </row>
    <row r="517" spans="1:38">
      <c r="A517" t="s">
        <v>6364</v>
      </c>
      <c r="B517" t="s">
        <v>6365</v>
      </c>
      <c r="C517" t="s">
        <v>6366</v>
      </c>
      <c r="D517" t="s">
        <v>6367</v>
      </c>
      <c r="E517" t="s">
        <v>6368</v>
      </c>
      <c r="F517" t="s">
        <v>2850</v>
      </c>
      <c r="G517" t="s">
        <v>50</v>
      </c>
      <c r="H517" t="s">
        <v>51</v>
      </c>
      <c r="I517" t="s">
        <v>6369</v>
      </c>
      <c r="J517" t="s"/>
      <c r="K517" t="s">
        <v>3145</v>
      </c>
      <c r="L517" t="s">
        <v>139</v>
      </c>
      <c r="M517" t="s">
        <v>500</v>
      </c>
      <c r="N517" t="s">
        <v>501</v>
      </c>
      <c r="O517" t="s">
        <v>162</v>
      </c>
      <c r="P517" t="s"/>
      <c r="Q517" t="s"/>
      <c r="R517" t="s"/>
      <c r="S517" t="s"/>
      <c r="T517" t="s"/>
      <c r="U517" t="s"/>
      <c r="V517" t="s"/>
      <c r="W517" t="s"/>
      <c r="X517" t="s"/>
      <c r="Y517" t="s"/>
      <c r="Z517" t="s"/>
      <c r="AA517" t="s"/>
      <c r="AB517" t="s">
        <v>6370</v>
      </c>
      <c r="AC517" t="s">
        <v>6371</v>
      </c>
      <c r="AD517" t="s">
        <v>110</v>
      </c>
      <c r="AE517" t="s">
        <v>1254</v>
      </c>
      <c r="AF517" t="s">
        <v>6372</v>
      </c>
      <c r="AG517" t="s">
        <v>6373</v>
      </c>
      <c r="AH517" t="s">
        <v>93</v>
      </c>
      <c r="AI517" t="s">
        <v>6374</v>
      </c>
      <c r="AJ517" t="s">
        <v>92</v>
      </c>
      <c r="AK517" t="s">
        <v>66</v>
      </c>
    </row>
    <row r="518" spans="1:38">
      <c r="A518" t="s">
        <v>6375</v>
      </c>
      <c r="B518" t="s">
        <v>6376</v>
      </c>
      <c r="C518" t="s">
        <v>6377</v>
      </c>
      <c r="D518" t="s">
        <v>6378</v>
      </c>
      <c r="E518" t="s">
        <v>6379</v>
      </c>
      <c r="F518" t="s">
        <v>233</v>
      </c>
      <c r="G518" t="s">
        <v>50</v>
      </c>
      <c r="H518" t="s">
        <v>51</v>
      </c>
      <c r="I518" t="s"/>
      <c r="J518" t="s"/>
      <c r="K518" t="s"/>
      <c r="L518" t="s">
        <v>55</v>
      </c>
      <c r="M518" t="s">
        <v>56</v>
      </c>
      <c r="N518" t="s">
        <v>441</v>
      </c>
      <c r="O518" t="s"/>
      <c r="P518" t="s"/>
      <c r="Q518" t="s">
        <v>44</v>
      </c>
      <c r="R518" t="s"/>
      <c r="S518" t="s"/>
      <c r="T518" t="s"/>
      <c r="U518" t="s"/>
      <c r="V518" t="s"/>
      <c r="W518" t="s"/>
      <c r="X518" t="s"/>
      <c r="Y518" t="s"/>
      <c r="Z518" t="s"/>
      <c r="AA518" t="s"/>
      <c r="AB518" t="s">
        <v>6380</v>
      </c>
      <c r="AC518" t="s">
        <v>6381</v>
      </c>
      <c r="AD518" t="s">
        <v>110</v>
      </c>
      <c r="AE518" t="s">
        <v>1254</v>
      </c>
      <c r="AF518" t="s">
        <v>6382</v>
      </c>
      <c r="AG518" t="s">
        <v>6383</v>
      </c>
      <c r="AH518" t="s">
        <v>174</v>
      </c>
      <c r="AI518" t="s">
        <v>6384</v>
      </c>
      <c r="AJ518" t="s">
        <v>6385</v>
      </c>
      <c r="AK518" t="s">
        <v>66</v>
      </c>
    </row>
    <row r="519" spans="1:38">
      <c r="A519" t="s">
        <v>6386</v>
      </c>
      <c r="B519" t="s">
        <v>6387</v>
      </c>
      <c r="C519" t="s">
        <v>6388</v>
      </c>
      <c r="D519" t="s">
        <v>6389</v>
      </c>
      <c r="E519" t="s">
        <v>6390</v>
      </c>
      <c r="F519" t="s">
        <v>1102</v>
      </c>
      <c r="G519" t="s">
        <v>50</v>
      </c>
      <c r="H519" t="s">
        <v>51</v>
      </c>
      <c r="I519" t="s">
        <v>6391</v>
      </c>
      <c r="J519" t="s"/>
      <c r="K519" t="s">
        <v>6392</v>
      </c>
      <c r="L519" t="s">
        <v>189</v>
      </c>
      <c r="M519" t="s">
        <v>190</v>
      </c>
      <c r="N519" t="s">
        <v>191</v>
      </c>
      <c r="O519" t="s"/>
      <c r="P519" t="s"/>
      <c r="Q519" t="s">
        <v>44</v>
      </c>
      <c r="R519" t="s"/>
      <c r="S519" t="s"/>
      <c r="T519" t="s"/>
      <c r="U519" t="s"/>
      <c r="V519" t="s"/>
      <c r="W519" t="s"/>
      <c r="X519" t="s"/>
      <c r="Y519" t="s"/>
      <c r="Z519" t="s"/>
      <c r="AA519" t="s"/>
      <c r="AB519" t="s">
        <v>6393</v>
      </c>
      <c r="AC519" t="s">
        <v>6394</v>
      </c>
      <c r="AD519" t="s">
        <v>93</v>
      </c>
      <c r="AE519" t="s">
        <v>44</v>
      </c>
      <c r="AF519" t="s">
        <v>6395</v>
      </c>
      <c r="AG519" t="s">
        <v>44</v>
      </c>
      <c r="AH519" t="s">
        <v>67</v>
      </c>
      <c r="AI519" t="s">
        <v>6396</v>
      </c>
      <c r="AJ519" t="s">
        <v>6397</v>
      </c>
      <c r="AK519" t="s">
        <v>66</v>
      </c>
    </row>
    <row customHeight="1" ht="409" r="520" s="26" spans="1:38">
      <c r="A520" t="s">
        <v>6398</v>
      </c>
      <c r="B520" t="s">
        <v>6399</v>
      </c>
      <c r="C520" t="s">
        <v>6400</v>
      </c>
      <c r="D520" t="s">
        <v>6401</v>
      </c>
      <c r="E520" s="1" t="s">
        <v>6402</v>
      </c>
      <c r="F520" t="s">
        <v>1458</v>
      </c>
      <c r="G520" t="s">
        <v>72</v>
      </c>
      <c r="H520" t="s">
        <v>51</v>
      </c>
      <c r="I520" t="s">
        <v>6403</v>
      </c>
      <c r="J520" t="s">
        <v>5792</v>
      </c>
      <c r="K520" t="s">
        <v>138</v>
      </c>
      <c r="L520" t="s">
        <v>470</v>
      </c>
      <c r="M520" t="s">
        <v>471</v>
      </c>
      <c r="N520" t="s">
        <v>4679</v>
      </c>
      <c r="O520" t="s">
        <v>192</v>
      </c>
      <c r="P520" t="s"/>
      <c r="Q520" t="s"/>
      <c r="R520" t="s"/>
      <c r="S520" t="s"/>
      <c r="T520" t="s"/>
      <c r="U520" t="s"/>
      <c r="V520" t="s"/>
      <c r="W520" t="s">
        <v>4695</v>
      </c>
      <c r="X520" t="s"/>
      <c r="Y520" t="s"/>
      <c r="Z520" t="s"/>
      <c r="AA520" t="s"/>
      <c r="AB520" t="s">
        <v>6404</v>
      </c>
      <c r="AC520" t="s">
        <v>6405</v>
      </c>
      <c r="AD520" t="s">
        <v>110</v>
      </c>
      <c r="AE520" t="s">
        <v>44</v>
      </c>
      <c r="AF520" t="s">
        <v>6406</v>
      </c>
      <c r="AG520" t="s">
        <v>6407</v>
      </c>
      <c r="AH520" t="s">
        <v>192</v>
      </c>
      <c r="AI520" t="s">
        <v>6408</v>
      </c>
      <c r="AJ520" t="s">
        <v>92</v>
      </c>
      <c r="AK520" t="s">
        <v>66</v>
      </c>
    </row>
    <row r="521" spans="1:38">
      <c r="A521" t="s">
        <v>6409</v>
      </c>
      <c r="B521" t="s">
        <v>6410</v>
      </c>
      <c r="C521" t="s">
        <v>6411</v>
      </c>
      <c r="D521" t="s">
        <v>6412</v>
      </c>
      <c r="E521" t="s">
        <v>6413</v>
      </c>
      <c r="F521" t="s"/>
      <c r="G521" t="s">
        <v>50</v>
      </c>
      <c r="H521" t="s">
        <v>51</v>
      </c>
      <c r="I521" t="s"/>
      <c r="J521" t="s"/>
      <c r="K521" t="s">
        <v>75</v>
      </c>
      <c r="L521" t="s">
        <v>238</v>
      </c>
      <c r="M521" t="s">
        <v>660</v>
      </c>
      <c r="N521" t="s">
        <v>661</v>
      </c>
      <c r="O521" t="s">
        <v>433</v>
      </c>
      <c r="P521" t="s"/>
      <c r="Q521" t="s"/>
      <c r="R521" t="s"/>
      <c r="S521" t="s"/>
      <c r="T521" t="s"/>
      <c r="U521" t="s"/>
      <c r="V521" t="s"/>
      <c r="W521" t="s"/>
      <c r="X521" t="s"/>
      <c r="Y521" t="s"/>
      <c r="Z521" t="s"/>
      <c r="AA521" t="s"/>
      <c r="AB521" t="s">
        <v>6414</v>
      </c>
      <c r="AC521" t="s">
        <v>6415</v>
      </c>
      <c r="AD521" t="s">
        <v>174</v>
      </c>
      <c r="AE521" t="s">
        <v>44</v>
      </c>
      <c r="AF521" t="s">
        <v>6416</v>
      </c>
      <c r="AG521" t="s">
        <v>6417</v>
      </c>
      <c r="AH521" t="s">
        <v>93</v>
      </c>
      <c r="AI521" t="s">
        <v>6418</v>
      </c>
      <c r="AJ521" t="s">
        <v>92</v>
      </c>
      <c r="AK521" t="s">
        <v>66</v>
      </c>
    </row>
    <row r="522" spans="1:38">
      <c r="A522" t="s">
        <v>6419</v>
      </c>
      <c r="B522" t="s">
        <v>6420</v>
      </c>
      <c r="C522" t="s">
        <v>6421</v>
      </c>
      <c r="D522" t="s">
        <v>6422</v>
      </c>
      <c r="E522" t="s">
        <v>6423</v>
      </c>
      <c r="F522" t="s">
        <v>233</v>
      </c>
      <c r="G522" t="s">
        <v>50</v>
      </c>
      <c r="H522" t="s">
        <v>51</v>
      </c>
      <c r="I522" t="s">
        <v>3101</v>
      </c>
      <c r="J522" t="s"/>
      <c r="K522" t="s">
        <v>1784</v>
      </c>
      <c r="L522" t="s">
        <v>582</v>
      </c>
      <c r="M522" t="s">
        <v>871</v>
      </c>
      <c r="N522" t="s">
        <v>2047</v>
      </c>
      <c r="O522" t="s"/>
      <c r="P522" t="s"/>
      <c r="Q522" t="s">
        <v>44</v>
      </c>
      <c r="R522" t="s"/>
      <c r="S522" t="s"/>
      <c r="T522" t="s"/>
      <c r="U522" t="s"/>
      <c r="V522" t="s"/>
      <c r="W522" t="s"/>
      <c r="X522" t="s"/>
      <c r="Y522" t="s"/>
      <c r="Z522" t="s"/>
      <c r="AA522" t="s"/>
      <c r="AB522" t="s">
        <v>6424</v>
      </c>
      <c r="AC522" t="s">
        <v>6425</v>
      </c>
      <c r="AD522" t="s">
        <v>149</v>
      </c>
      <c r="AE522" t="s">
        <v>44</v>
      </c>
      <c r="AF522" t="s">
        <v>6426</v>
      </c>
      <c r="AG522" t="s">
        <v>6427</v>
      </c>
      <c r="AH522" t="s">
        <v>330</v>
      </c>
      <c r="AI522" t="s">
        <v>6428</v>
      </c>
      <c r="AJ522" t="s">
        <v>6429</v>
      </c>
      <c r="AK522" t="s">
        <v>66</v>
      </c>
    </row>
    <row r="523" spans="1:38">
      <c r="A523" t="s">
        <v>6430</v>
      </c>
      <c r="B523" t="s">
        <v>6431</v>
      </c>
      <c r="C523" t="s">
        <v>6432</v>
      </c>
      <c r="D523" t="s"/>
      <c r="E523" t="s">
        <v>6433</v>
      </c>
      <c r="F523" t="s">
        <v>1102</v>
      </c>
      <c r="G523" t="s">
        <v>50</v>
      </c>
      <c r="H523" t="s">
        <v>51</v>
      </c>
      <c r="I523" t="s">
        <v>6434</v>
      </c>
      <c r="J523" t="s">
        <v>513</v>
      </c>
      <c r="K523" t="s">
        <v>54</v>
      </c>
      <c r="L523" t="s">
        <v>470</v>
      </c>
      <c r="M523" t="s">
        <v>685</v>
      </c>
      <c r="N523" t="s">
        <v>6249</v>
      </c>
      <c r="O523" t="s">
        <v>241</v>
      </c>
      <c r="P523" t="s">
        <v>6435</v>
      </c>
      <c r="Q523" t="s">
        <v>93</v>
      </c>
      <c r="R523" t="s">
        <v>6436</v>
      </c>
      <c r="S523" t="s"/>
      <c r="T523" t="s"/>
      <c r="U523" t="s"/>
      <c r="V523" t="s"/>
      <c r="W523" t="s"/>
      <c r="X523" t="s"/>
      <c r="Y523" t="s"/>
      <c r="Z523" t="s"/>
      <c r="AA523" t="s"/>
      <c r="AB523" t="s">
        <v>6437</v>
      </c>
      <c r="AC523" t="s">
        <v>6438</v>
      </c>
      <c r="AD523" t="s">
        <v>209</v>
      </c>
      <c r="AE523" t="s">
        <v>44</v>
      </c>
      <c r="AF523" t="s">
        <v>6439</v>
      </c>
      <c r="AG523" t="s">
        <v>6440</v>
      </c>
      <c r="AH523" t="s">
        <v>447</v>
      </c>
      <c r="AI523" t="s">
        <v>6441</v>
      </c>
      <c r="AJ523" t="s">
        <v>92</v>
      </c>
      <c r="AK523" t="s">
        <v>66</v>
      </c>
    </row>
    <row r="524" spans="1:38">
      <c r="A524" t="s">
        <v>6442</v>
      </c>
      <c r="B524" t="s">
        <v>6443</v>
      </c>
      <c r="C524" t="s">
        <v>6444</v>
      </c>
      <c r="D524" t="s"/>
      <c r="E524" t="s">
        <v>6445</v>
      </c>
      <c r="F524" t="s">
        <v>697</v>
      </c>
      <c r="G524" t="s">
        <v>50</v>
      </c>
      <c r="H524" t="s">
        <v>51</v>
      </c>
      <c r="I524" t="s">
        <v>6446</v>
      </c>
      <c r="J524" t="s">
        <v>4834</v>
      </c>
      <c r="K524" t="s">
        <v>237</v>
      </c>
      <c r="L524" t="s">
        <v>526</v>
      </c>
      <c r="M524" t="s">
        <v>527</v>
      </c>
      <c r="N524" t="s">
        <v>2620</v>
      </c>
      <c r="O524" t="s">
        <v>846</v>
      </c>
      <c r="P524" t="s">
        <v>6447</v>
      </c>
      <c r="Q524" t="s">
        <v>67</v>
      </c>
      <c r="R524" t="s">
        <v>6448</v>
      </c>
      <c r="S524" t="s"/>
      <c r="T524" t="s"/>
      <c r="U524" t="s"/>
      <c r="V524" t="s"/>
      <c r="W524" t="s"/>
      <c r="X524" t="s"/>
      <c r="Y524" t="s"/>
      <c r="Z524" t="s"/>
      <c r="AA524" t="s"/>
      <c r="AB524" t="s">
        <v>6449</v>
      </c>
      <c r="AC524" t="s">
        <v>6449</v>
      </c>
      <c r="AD524" t="s">
        <v>192</v>
      </c>
      <c r="AE524" t="s">
        <v>247</v>
      </c>
      <c r="AF524" t="s">
        <v>6450</v>
      </c>
      <c r="AG524" t="s">
        <v>6451</v>
      </c>
      <c r="AH524" t="s">
        <v>301</v>
      </c>
      <c r="AI524" t="s">
        <v>6452</v>
      </c>
      <c r="AJ524" t="s">
        <v>92</v>
      </c>
      <c r="AK524" t="s">
        <v>66</v>
      </c>
    </row>
    <row r="525" spans="1:38">
      <c r="A525" t="s">
        <v>6453</v>
      </c>
      <c r="B525" t="s">
        <v>6454</v>
      </c>
      <c r="C525" t="s">
        <v>6455</v>
      </c>
      <c r="D525" t="s">
        <v>6456</v>
      </c>
      <c r="E525" t="s">
        <v>6457</v>
      </c>
      <c r="F525" t="s">
        <v>49</v>
      </c>
      <c r="G525" t="s">
        <v>50</v>
      </c>
      <c r="H525" t="s">
        <v>51</v>
      </c>
      <c r="I525" t="s">
        <v>842</v>
      </c>
      <c r="J525" t="s">
        <v>842</v>
      </c>
      <c r="K525" t="s">
        <v>54</v>
      </c>
      <c r="L525" t="s">
        <v>100</v>
      </c>
      <c r="M525" t="s">
        <v>2700</v>
      </c>
      <c r="N525" t="s">
        <v>5167</v>
      </c>
      <c r="O525" t="s">
        <v>826</v>
      </c>
      <c r="P525" t="s"/>
      <c r="Q525" t="s"/>
      <c r="R525" t="s"/>
      <c r="S525" t="s"/>
      <c r="T525" t="s"/>
      <c r="U525" t="s"/>
      <c r="V525" t="s"/>
      <c r="W525" t="s"/>
      <c r="X525" t="s"/>
      <c r="Y525" t="s"/>
      <c r="Z525" t="s"/>
      <c r="AA525" t="s"/>
      <c r="AB525" t="s">
        <v>6458</v>
      </c>
      <c r="AC525" t="s">
        <v>6459</v>
      </c>
      <c r="AD525" t="s">
        <v>59</v>
      </c>
      <c r="AE525" t="s">
        <v>44</v>
      </c>
      <c r="AF525" t="s">
        <v>6460</v>
      </c>
      <c r="AG525" t="s">
        <v>6461</v>
      </c>
      <c r="AH525" t="s">
        <v>174</v>
      </c>
      <c r="AI525" t="s">
        <v>6462</v>
      </c>
      <c r="AJ525" t="s">
        <v>92</v>
      </c>
      <c r="AK525" t="s">
        <v>66</v>
      </c>
    </row>
    <row r="526" spans="1:38">
      <c r="A526" t="s">
        <v>6463</v>
      </c>
      <c r="B526" t="s">
        <v>6464</v>
      </c>
      <c r="C526" t="s">
        <v>6465</v>
      </c>
      <c r="D526" t="s">
        <v>6466</v>
      </c>
      <c r="E526" t="s">
        <v>6467</v>
      </c>
      <c r="F526" t="s">
        <v>185</v>
      </c>
      <c r="G526" t="s">
        <v>50</v>
      </c>
      <c r="H526" t="s">
        <v>51</v>
      </c>
      <c r="I526" t="s">
        <v>6468</v>
      </c>
      <c r="J526" t="s">
        <v>6469</v>
      </c>
      <c r="K526" t="s">
        <v>188</v>
      </c>
      <c r="L526" t="s">
        <v>355</v>
      </c>
      <c r="M526" t="s">
        <v>356</v>
      </c>
      <c r="N526" t="s">
        <v>997</v>
      </c>
      <c r="O526" t="s">
        <v>241</v>
      </c>
      <c r="P526" t="s">
        <v>6470</v>
      </c>
      <c r="Q526" t="s">
        <v>151</v>
      </c>
      <c r="R526" t="s">
        <v>6471</v>
      </c>
      <c r="S526" t="s"/>
      <c r="T526" t="s"/>
      <c r="U526" t="s"/>
      <c r="V526" t="s"/>
      <c r="W526" t="s"/>
      <c r="X526" t="s"/>
      <c r="Y526" t="s"/>
      <c r="Z526" t="s"/>
      <c r="AA526" t="s"/>
      <c r="AB526" t="s">
        <v>6472</v>
      </c>
      <c r="AC526" t="s">
        <v>6473</v>
      </c>
      <c r="AD526" t="s">
        <v>59</v>
      </c>
      <c r="AE526" t="s">
        <v>107</v>
      </c>
      <c r="AF526" t="s">
        <v>6474</v>
      </c>
      <c r="AG526" t="s">
        <v>6475</v>
      </c>
      <c r="AH526" t="s">
        <v>151</v>
      </c>
      <c r="AI526" t="s">
        <v>6476</v>
      </c>
      <c r="AJ526" t="s">
        <v>92</v>
      </c>
      <c r="AK526" t="s">
        <v>66</v>
      </c>
    </row>
    <row r="527" spans="1:38">
      <c r="A527" t="s">
        <v>6477</v>
      </c>
      <c r="B527" t="s">
        <v>6478</v>
      </c>
      <c r="C527" t="s">
        <v>6479</v>
      </c>
      <c r="D527" t="s"/>
      <c r="E527" t="s">
        <v>6480</v>
      </c>
      <c r="F527" t="s">
        <v>857</v>
      </c>
      <c r="G527" t="s">
        <v>4887</v>
      </c>
      <c r="H527" t="s">
        <v>51</v>
      </c>
      <c r="I527" t="s">
        <v>2046</v>
      </c>
      <c r="J527" t="s">
        <v>53</v>
      </c>
      <c r="K527" t="s">
        <v>54</v>
      </c>
      <c r="L527" t="s">
        <v>55</v>
      </c>
      <c r="M527" t="s">
        <v>56</v>
      </c>
      <c r="N527" t="s">
        <v>57</v>
      </c>
      <c r="O527" t="s">
        <v>79</v>
      </c>
      <c r="P527" t="s">
        <v>1142</v>
      </c>
      <c r="Q527" t="s">
        <v>67</v>
      </c>
      <c r="R527" t="s">
        <v>6481</v>
      </c>
      <c r="S527" t="s"/>
      <c r="T527" t="s"/>
      <c r="U527" t="s"/>
      <c r="V527" t="s"/>
      <c r="W527" t="s"/>
      <c r="X527" t="s"/>
      <c r="Y527" t="s"/>
      <c r="Z527" t="s"/>
      <c r="AA527" t="s"/>
      <c r="AB527" t="s">
        <v>6482</v>
      </c>
      <c r="AC527" t="s">
        <v>6483</v>
      </c>
      <c r="AD527" t="s">
        <v>93</v>
      </c>
      <c r="AE527" t="s">
        <v>277</v>
      </c>
      <c r="AF527" t="s">
        <v>6484</v>
      </c>
      <c r="AG527" t="s">
        <v>6485</v>
      </c>
      <c r="AH527" t="s">
        <v>44</v>
      </c>
      <c r="AI527" t="s">
        <v>6486</v>
      </c>
      <c r="AJ527" t="s">
        <v>92</v>
      </c>
      <c r="AK527" t="s">
        <v>66</v>
      </c>
    </row>
    <row r="528" spans="1:38">
      <c r="A528" t="s">
        <v>6487</v>
      </c>
      <c r="B528" s="2" t="s">
        <v>6488</v>
      </c>
      <c r="C528" t="s">
        <v>6489</v>
      </c>
      <c r="D528" t="s">
        <v>6490</v>
      </c>
      <c r="E528" t="s">
        <v>6491</v>
      </c>
      <c r="F528" t="s">
        <v>306</v>
      </c>
      <c r="G528" t="s">
        <v>50</v>
      </c>
      <c r="H528" t="s">
        <v>51</v>
      </c>
      <c r="I528" t="s">
        <v>335</v>
      </c>
      <c r="J528" t="s">
        <v>53</v>
      </c>
      <c r="K528" t="s">
        <v>54</v>
      </c>
      <c r="L528" t="s">
        <v>597</v>
      </c>
      <c r="M528" t="s">
        <v>598</v>
      </c>
      <c r="N528" t="s">
        <v>1672</v>
      </c>
      <c r="O528" t="s">
        <v>406</v>
      </c>
      <c r="P528" t="s"/>
      <c r="Q528" t="s"/>
      <c r="R528" t="s"/>
      <c r="S528" t="s"/>
      <c r="T528" t="s"/>
      <c r="U528" t="s"/>
      <c r="V528" t="s"/>
      <c r="W528" t="s"/>
      <c r="X528" t="s"/>
      <c r="Y528" t="s"/>
      <c r="Z528" t="s"/>
      <c r="AA528" t="s"/>
      <c r="AB528" t="s">
        <v>6492</v>
      </c>
      <c r="AC528" t="s">
        <v>6493</v>
      </c>
      <c r="AD528" t="s">
        <v>59</v>
      </c>
      <c r="AE528" t="s">
        <v>107</v>
      </c>
      <c r="AF528" t="s">
        <v>6494</v>
      </c>
      <c r="AG528" t="s">
        <v>6495</v>
      </c>
      <c r="AH528" t="s">
        <v>124</v>
      </c>
      <c r="AI528" t="s">
        <v>6496</v>
      </c>
      <c r="AJ528" t="s">
        <v>92</v>
      </c>
      <c r="AK528" t="s">
        <v>66</v>
      </c>
    </row>
    <row r="529" spans="1:38">
      <c r="A529" t="s">
        <v>3480</v>
      </c>
      <c r="B529" t="s">
        <v>6497</v>
      </c>
      <c r="C529" t="s">
        <v>6498</v>
      </c>
      <c r="D529" t="s">
        <v>6499</v>
      </c>
      <c r="E529" t="s">
        <v>6500</v>
      </c>
      <c r="F529" t="s">
        <v>98</v>
      </c>
      <c r="G529" t="s">
        <v>50</v>
      </c>
      <c r="H529" t="s">
        <v>51</v>
      </c>
      <c r="I529" t="s">
        <v>6501</v>
      </c>
      <c r="J529" t="s">
        <v>1115</v>
      </c>
      <c r="K529" t="s">
        <v>54</v>
      </c>
      <c r="L529" t="s">
        <v>582</v>
      </c>
      <c r="M529" t="s">
        <v>583</v>
      </c>
      <c r="N529" t="s">
        <v>584</v>
      </c>
      <c r="O529" t="s"/>
      <c r="P529" t="s">
        <v>6502</v>
      </c>
      <c r="Q529" t="s">
        <v>151</v>
      </c>
      <c r="R529" t="s">
        <v>6503</v>
      </c>
      <c r="S529" t="s"/>
      <c r="T529" t="s"/>
      <c r="U529" t="s"/>
      <c r="V529" t="s"/>
      <c r="W529" t="s"/>
      <c r="X529" t="s"/>
      <c r="Y529" t="s"/>
      <c r="Z529" t="s"/>
      <c r="AA529" t="s"/>
      <c r="AB529" t="s">
        <v>6504</v>
      </c>
      <c r="AC529" t="s">
        <v>6504</v>
      </c>
      <c r="AD529" t="s">
        <v>110</v>
      </c>
      <c r="AE529" t="s">
        <v>1254</v>
      </c>
      <c r="AF529" t="s">
        <v>6505</v>
      </c>
      <c r="AG529" t="s">
        <v>6506</v>
      </c>
      <c r="AH529" t="s">
        <v>192</v>
      </c>
      <c r="AI529" t="s">
        <v>6507</v>
      </c>
      <c r="AJ529" t="s">
        <v>6508</v>
      </c>
      <c r="AK529" t="s">
        <v>66</v>
      </c>
    </row>
    <row r="530" spans="1:38">
      <c r="A530" t="s">
        <v>6509</v>
      </c>
      <c r="B530" t="s">
        <v>6510</v>
      </c>
      <c r="C530" t="s">
        <v>6511</v>
      </c>
      <c r="D530" t="s">
        <v>6512</v>
      </c>
      <c r="E530" t="s">
        <v>6513</v>
      </c>
      <c r="F530" t="s">
        <v>49</v>
      </c>
      <c r="G530" t="s">
        <v>50</v>
      </c>
      <c r="H530" t="s">
        <v>51</v>
      </c>
      <c r="I530" t="s">
        <v>6514</v>
      </c>
      <c r="J530" t="s">
        <v>2633</v>
      </c>
      <c r="K530" t="s">
        <v>54</v>
      </c>
      <c r="L530" t="s">
        <v>238</v>
      </c>
      <c r="M530" t="s">
        <v>239</v>
      </c>
      <c r="N530" t="s">
        <v>1948</v>
      </c>
      <c r="O530" t="s"/>
      <c r="P530" t="s"/>
      <c r="Q530" t="s">
        <v>67</v>
      </c>
      <c r="R530" t="s">
        <v>6515</v>
      </c>
      <c r="S530" t="s"/>
      <c r="T530" t="s"/>
      <c r="U530" t="s"/>
      <c r="V530" t="s"/>
      <c r="W530" t="s"/>
      <c r="X530" t="s"/>
      <c r="Y530" t="s"/>
      <c r="Z530" t="s"/>
      <c r="AA530" t="s"/>
      <c r="AB530" t="s">
        <v>6516</v>
      </c>
      <c r="AC530" t="s">
        <v>6516</v>
      </c>
      <c r="AD530" t="s">
        <v>209</v>
      </c>
      <c r="AE530" t="s">
        <v>6517</v>
      </c>
      <c r="AF530" t="s">
        <v>6518</v>
      </c>
      <c r="AG530" t="s">
        <v>6519</v>
      </c>
      <c r="AH530" t="s">
        <v>162</v>
      </c>
      <c r="AI530" t="s">
        <v>6520</v>
      </c>
      <c r="AJ530" t="s">
        <v>6521</v>
      </c>
      <c r="AK530" t="s">
        <v>66</v>
      </c>
    </row>
    <row r="531" spans="1:38">
      <c r="A531" t="s">
        <v>6522</v>
      </c>
      <c r="B531" t="s">
        <v>6523</v>
      </c>
      <c r="C531" t="s">
        <v>6524</v>
      </c>
      <c r="D531" t="s">
        <v>6525</v>
      </c>
      <c r="E531" t="s">
        <v>6526</v>
      </c>
      <c r="F531" t="s">
        <v>71</v>
      </c>
      <c r="G531" t="s">
        <v>72</v>
      </c>
      <c r="H531" t="s">
        <v>51</v>
      </c>
      <c r="I531" t="s">
        <v>6527</v>
      </c>
      <c r="J531" t="s">
        <v>5096</v>
      </c>
      <c r="K531" t="s">
        <v>54</v>
      </c>
      <c r="L531" t="s">
        <v>100</v>
      </c>
      <c r="M531" t="s">
        <v>101</v>
      </c>
      <c r="N531" t="s">
        <v>636</v>
      </c>
      <c r="O531" t="s">
        <v>174</v>
      </c>
      <c r="P531" t="s">
        <v>1142</v>
      </c>
      <c r="Q531" t="s">
        <v>93</v>
      </c>
      <c r="R531" t="s">
        <v>6528</v>
      </c>
      <c r="S531" t="s"/>
      <c r="T531" t="s"/>
      <c r="U531" t="s"/>
      <c r="V531" t="s">
        <v>67</v>
      </c>
      <c r="W531" t="s">
        <v>6529</v>
      </c>
      <c r="X531" t="s"/>
      <c r="Y531" t="s"/>
      <c r="Z531" t="s"/>
      <c r="AA531" t="s">
        <v>84</v>
      </c>
      <c r="AB531" t="s">
        <v>6530</v>
      </c>
      <c r="AC531" t="s">
        <v>6531</v>
      </c>
      <c r="AD531" t="s">
        <v>93</v>
      </c>
      <c r="AE531" t="s">
        <v>277</v>
      </c>
      <c r="AF531" t="s">
        <v>6532</v>
      </c>
      <c r="AG531" t="s">
        <v>6533</v>
      </c>
      <c r="AH531" t="s">
        <v>44</v>
      </c>
      <c r="AI531" t="s">
        <v>6534</v>
      </c>
      <c r="AJ531" t="s">
        <v>92</v>
      </c>
      <c r="AK531" t="s">
        <v>66</v>
      </c>
    </row>
    <row r="532" spans="1:38">
      <c r="A532" t="s">
        <v>6535</v>
      </c>
      <c r="B532" t="s">
        <v>6536</v>
      </c>
      <c r="C532" t="s">
        <v>6537</v>
      </c>
      <c r="D532" t="s">
        <v>6538</v>
      </c>
      <c r="E532" t="s">
        <v>6539</v>
      </c>
      <c r="F532" t="s">
        <v>255</v>
      </c>
      <c r="G532" t="s">
        <v>50</v>
      </c>
      <c r="H532" t="s">
        <v>51</v>
      </c>
      <c r="I532" t="s">
        <v>3322</v>
      </c>
      <c r="J532" t="s">
        <v>513</v>
      </c>
      <c r="K532" t="s">
        <v>54</v>
      </c>
      <c r="L532" t="s">
        <v>597</v>
      </c>
      <c r="M532" t="s">
        <v>598</v>
      </c>
      <c r="N532" t="s">
        <v>1672</v>
      </c>
      <c r="O532" t="s"/>
      <c r="P532" t="s"/>
      <c r="Q532" t="s">
        <v>44</v>
      </c>
      <c r="R532" t="s"/>
      <c r="S532" t="s"/>
      <c r="T532" t="s"/>
      <c r="U532" t="s"/>
      <c r="V532" t="s"/>
      <c r="W532" t="s"/>
      <c r="X532" t="s"/>
      <c r="Y532" t="s"/>
      <c r="Z532" t="s"/>
      <c r="AA532" t="s"/>
      <c r="AB532" t="s">
        <v>6540</v>
      </c>
      <c r="AC532" t="s">
        <v>6540</v>
      </c>
      <c r="AD532" t="s">
        <v>93</v>
      </c>
      <c r="AE532" t="s">
        <v>277</v>
      </c>
      <c r="AF532" t="s">
        <v>6541</v>
      </c>
      <c r="AG532" t="s">
        <v>6542</v>
      </c>
      <c r="AH532" t="s">
        <v>44</v>
      </c>
      <c r="AI532" t="s">
        <v>6543</v>
      </c>
      <c r="AJ532" t="s">
        <v>6544</v>
      </c>
      <c r="AK532" t="s">
        <v>66</v>
      </c>
    </row>
    <row r="533" spans="1:38">
      <c r="A533" t="s">
        <v>6545</v>
      </c>
      <c r="B533" t="s">
        <v>6546</v>
      </c>
      <c r="C533" t="s">
        <v>6547</v>
      </c>
      <c r="D533" t="s">
        <v>6548</v>
      </c>
      <c r="E533" t="s">
        <v>6549</v>
      </c>
      <c r="F533" t="s">
        <v>438</v>
      </c>
      <c r="G533" t="s">
        <v>50</v>
      </c>
      <c r="H533" t="s">
        <v>51</v>
      </c>
      <c r="I533" t="s"/>
      <c r="J533" t="s"/>
      <c r="K533" t="s"/>
      <c r="L533" t="s">
        <v>100</v>
      </c>
      <c r="M533" t="s">
        <v>101</v>
      </c>
      <c r="N533" t="s">
        <v>6550</v>
      </c>
      <c r="O533" t="s"/>
      <c r="P533" t="s"/>
      <c r="Q533" t="s">
        <v>44</v>
      </c>
      <c r="R533" t="s"/>
      <c r="S533" t="s"/>
      <c r="T533" t="s"/>
      <c r="U533" t="s"/>
      <c r="V533" t="s"/>
      <c r="W533" t="s"/>
      <c r="X533" t="s"/>
      <c r="Y533" t="s"/>
      <c r="Z533" t="s"/>
      <c r="AA533" t="s"/>
      <c r="AB533" t="s">
        <v>6551</v>
      </c>
      <c r="AC533" t="s">
        <v>6551</v>
      </c>
      <c r="AD533" t="s">
        <v>59</v>
      </c>
      <c r="AE533" t="s">
        <v>44</v>
      </c>
      <c r="AF533" t="s">
        <v>6552</v>
      </c>
      <c r="AG533" t="s">
        <v>6553</v>
      </c>
      <c r="AH533" t="s">
        <v>63</v>
      </c>
      <c r="AI533" t="s">
        <v>6554</v>
      </c>
      <c r="AJ533" t="s">
        <v>6555</v>
      </c>
      <c r="AK533" t="s">
        <v>66</v>
      </c>
    </row>
    <row r="534" spans="1:38">
      <c r="A534" t="s">
        <v>6556</v>
      </c>
      <c r="B534" t="s">
        <v>6557</v>
      </c>
      <c r="C534" t="s">
        <v>6558</v>
      </c>
      <c r="D534" t="s"/>
      <c r="E534" t="s">
        <v>6559</v>
      </c>
      <c r="F534" t="s"/>
      <c r="G534" t="s">
        <v>135</v>
      </c>
      <c r="H534" t="s">
        <v>51</v>
      </c>
      <c r="I534" t="s">
        <v>6560</v>
      </c>
      <c r="J534" t="s">
        <v>3007</v>
      </c>
      <c r="K534" t="s">
        <v>555</v>
      </c>
      <c r="L534" t="s">
        <v>76</v>
      </c>
      <c r="M534" t="s">
        <v>77</v>
      </c>
      <c r="N534" t="s">
        <v>5572</v>
      </c>
      <c r="O534" t="s">
        <v>79</v>
      </c>
      <c r="P534" t="s"/>
      <c r="Q534" t="s"/>
      <c r="R534" t="s"/>
      <c r="S534" t="s"/>
      <c r="T534" t="s"/>
      <c r="U534" t="s"/>
      <c r="V534" t="s"/>
      <c r="W534" t="s">
        <v>6561</v>
      </c>
      <c r="X534" t="s"/>
      <c r="Y534" t="s"/>
      <c r="Z534" t="s"/>
      <c r="AA534" t="s"/>
      <c r="AB534" t="s">
        <v>6562</v>
      </c>
      <c r="AC534" t="s">
        <v>6562</v>
      </c>
      <c r="AD534" t="s">
        <v>174</v>
      </c>
      <c r="AE534" t="s">
        <v>1333</v>
      </c>
      <c r="AF534" t="s">
        <v>6563</v>
      </c>
      <c r="AG534" t="s">
        <v>6564</v>
      </c>
      <c r="AH534" t="s">
        <v>192</v>
      </c>
      <c r="AI534" t="s">
        <v>6565</v>
      </c>
      <c r="AJ534" t="s">
        <v>92</v>
      </c>
      <c r="AK534" t="s">
        <v>66</v>
      </c>
    </row>
    <row r="535" spans="1:38">
      <c r="A535" t="s">
        <v>6566</v>
      </c>
      <c r="B535" t="s">
        <v>6567</v>
      </c>
      <c r="C535" t="s">
        <v>6568</v>
      </c>
      <c r="D535" t="s">
        <v>6569</v>
      </c>
      <c r="E535" t="s">
        <v>6570</v>
      </c>
      <c r="F535" t="s"/>
      <c r="G535" t="s">
        <v>50</v>
      </c>
      <c r="H535" t="s">
        <v>51</v>
      </c>
      <c r="I535" t="s"/>
      <c r="J535" t="s"/>
      <c r="K535" t="s"/>
      <c r="L535" t="s">
        <v>971</v>
      </c>
      <c r="M535" t="s">
        <v>972</v>
      </c>
      <c r="N535" t="s">
        <v>6571</v>
      </c>
      <c r="O535" t="s"/>
      <c r="P535" t="s"/>
      <c r="Q535" t="s">
        <v>44</v>
      </c>
      <c r="R535" t="s"/>
      <c r="S535" t="s"/>
      <c r="T535" t="s"/>
      <c r="U535" t="s"/>
      <c r="V535" t="s"/>
      <c r="W535" t="s"/>
      <c r="X535" t="s"/>
      <c r="Y535" t="s"/>
      <c r="Z535" t="s"/>
      <c r="AA535" t="s"/>
      <c r="AB535" t="s">
        <v>6572</v>
      </c>
      <c r="AC535" t="s">
        <v>6572</v>
      </c>
      <c r="AD535" t="s">
        <v>93</v>
      </c>
      <c r="AE535" t="s">
        <v>277</v>
      </c>
      <c r="AF535" t="s">
        <v>6573</v>
      </c>
      <c r="AG535" t="s">
        <v>6574</v>
      </c>
      <c r="AH535" t="s">
        <v>44</v>
      </c>
      <c r="AI535" t="s">
        <v>6575</v>
      </c>
      <c r="AJ535" t="s">
        <v>6576</v>
      </c>
      <c r="AK535" t="s">
        <v>66</v>
      </c>
    </row>
    <row r="536" spans="1:38">
      <c r="A536" t="s">
        <v>6577</v>
      </c>
      <c r="B536" t="s">
        <v>6578</v>
      </c>
      <c r="C536" t="s">
        <v>6579</v>
      </c>
      <c r="D536" t="s">
        <v>6580</v>
      </c>
      <c r="E536" t="s">
        <v>6581</v>
      </c>
      <c r="F536" t="s">
        <v>2409</v>
      </c>
      <c r="G536" t="s">
        <v>50</v>
      </c>
      <c r="H536" t="s">
        <v>51</v>
      </c>
      <c r="I536" t="s"/>
      <c r="J536" t="s"/>
      <c r="K536" t="s"/>
      <c r="L536" t="s">
        <v>843</v>
      </c>
      <c r="M536" t="s">
        <v>844</v>
      </c>
      <c r="N536" t="s">
        <v>845</v>
      </c>
      <c r="O536" t="s"/>
      <c r="P536" t="s"/>
      <c r="Q536" t="s">
        <v>44</v>
      </c>
      <c r="R536" t="s"/>
      <c r="S536" t="s"/>
      <c r="T536" t="s"/>
      <c r="U536" t="s"/>
      <c r="V536" t="s"/>
      <c r="W536" t="s"/>
      <c r="X536" t="s"/>
      <c r="Y536" t="s"/>
      <c r="Z536" t="s"/>
      <c r="AA536" t="s"/>
      <c r="AB536" t="s">
        <v>6582</v>
      </c>
      <c r="AC536" t="s">
        <v>6582</v>
      </c>
      <c r="AD536" t="s">
        <v>110</v>
      </c>
      <c r="AE536" t="s">
        <v>44</v>
      </c>
      <c r="AF536" t="s">
        <v>6583</v>
      </c>
      <c r="AG536" t="s">
        <v>6584</v>
      </c>
      <c r="AH536" t="s">
        <v>59</v>
      </c>
      <c r="AI536" t="s">
        <v>6585</v>
      </c>
      <c r="AJ536" t="s">
        <v>6586</v>
      </c>
      <c r="AK536" t="s">
        <v>66</v>
      </c>
    </row>
    <row r="537" spans="1:38">
      <c r="A537" t="s">
        <v>6587</v>
      </c>
      <c r="B537" t="s">
        <v>6588</v>
      </c>
      <c r="C537" t="s">
        <v>6589</v>
      </c>
      <c r="D537" t="s">
        <v>6590</v>
      </c>
      <c r="E537" t="s">
        <v>6591</v>
      </c>
      <c r="F537" t="s"/>
      <c r="G537" t="s">
        <v>50</v>
      </c>
      <c r="H537" t="s">
        <v>51</v>
      </c>
      <c r="I537" t="s"/>
      <c r="J537" t="s"/>
      <c r="K537" t="s">
        <v>54</v>
      </c>
      <c r="L537" t="s">
        <v>204</v>
      </c>
      <c r="M537" t="s">
        <v>205</v>
      </c>
      <c r="N537" t="s">
        <v>4704</v>
      </c>
      <c r="O537" t="s">
        <v>507</v>
      </c>
      <c r="P537" t="s"/>
      <c r="Q537" t="s"/>
      <c r="R537" t="s"/>
      <c r="S537" t="s"/>
      <c r="T537" t="s"/>
      <c r="U537" t="s"/>
      <c r="V537" t="s"/>
      <c r="W537" t="s"/>
      <c r="X537" t="s"/>
      <c r="Y537" t="s"/>
      <c r="Z537" t="s"/>
      <c r="AA537" t="s"/>
      <c r="AB537" t="s">
        <v>6592</v>
      </c>
      <c r="AC537" t="s">
        <v>6592</v>
      </c>
      <c r="AD537" t="s">
        <v>93</v>
      </c>
      <c r="AE537" t="s">
        <v>44</v>
      </c>
      <c r="AF537" t="s">
        <v>6593</v>
      </c>
      <c r="AG537" t="s">
        <v>6594</v>
      </c>
      <c r="AH537" t="s">
        <v>44</v>
      </c>
      <c r="AI537" t="s">
        <v>6595</v>
      </c>
      <c r="AJ537" t="s">
        <v>92</v>
      </c>
      <c r="AK537" t="s">
        <v>66</v>
      </c>
    </row>
    <row r="538" spans="1:38">
      <c r="A538" t="s">
        <v>6596</v>
      </c>
      <c r="B538" t="s">
        <v>6597</v>
      </c>
      <c r="C538" t="s">
        <v>6598</v>
      </c>
      <c r="D538" t="s">
        <v>6599</v>
      </c>
      <c r="E538" t="s">
        <v>6600</v>
      </c>
      <c r="F538" t="s">
        <v>233</v>
      </c>
      <c r="G538" t="s">
        <v>50</v>
      </c>
      <c r="H538" t="s">
        <v>51</v>
      </c>
      <c r="I538" t="s">
        <v>6601</v>
      </c>
      <c r="J538" t="s">
        <v>53</v>
      </c>
      <c r="K538" t="s">
        <v>54</v>
      </c>
      <c r="L538" t="s">
        <v>355</v>
      </c>
      <c r="M538" t="s">
        <v>356</v>
      </c>
      <c r="N538" t="s">
        <v>2180</v>
      </c>
      <c r="O538" t="s">
        <v>301</v>
      </c>
      <c r="P538" t="s">
        <v>6602</v>
      </c>
      <c r="Q538" t="s">
        <v>67</v>
      </c>
      <c r="R538" t="s">
        <v>6603</v>
      </c>
      <c r="S538" t="s"/>
      <c r="T538" t="s"/>
      <c r="U538" t="s"/>
      <c r="V538" t="s"/>
      <c r="W538" t="s"/>
      <c r="X538" t="s"/>
      <c r="Y538" t="s"/>
      <c r="Z538" t="s"/>
      <c r="AA538" t="s"/>
      <c r="AB538" t="s">
        <v>6604</v>
      </c>
      <c r="AC538" t="s">
        <v>6605</v>
      </c>
      <c r="AD538" t="s">
        <v>63</v>
      </c>
      <c r="AE538" t="s">
        <v>6606</v>
      </c>
      <c r="AF538" t="s">
        <v>6607</v>
      </c>
      <c r="AG538" t="s">
        <v>6608</v>
      </c>
      <c r="AH538" t="s">
        <v>44</v>
      </c>
      <c r="AI538" t="s">
        <v>6609</v>
      </c>
      <c r="AJ538" t="s">
        <v>92</v>
      </c>
      <c r="AK538" t="s">
        <v>66</v>
      </c>
    </row>
    <row r="539" spans="1:38">
      <c r="A539" t="s">
        <v>6610</v>
      </c>
      <c r="B539" t="s">
        <v>6611</v>
      </c>
      <c r="C539" t="s">
        <v>6612</v>
      </c>
      <c r="D539" t="s">
        <v>6613</v>
      </c>
      <c r="E539" t="s">
        <v>6614</v>
      </c>
      <c r="F539" t="s">
        <v>49</v>
      </c>
      <c r="G539" t="s">
        <v>50</v>
      </c>
      <c r="H539" t="s">
        <v>51</v>
      </c>
      <c r="I539" t="s">
        <v>1024</v>
      </c>
      <c r="J539" t="s">
        <v>53</v>
      </c>
      <c r="K539" t="s">
        <v>54</v>
      </c>
      <c r="L539" t="s">
        <v>100</v>
      </c>
      <c r="M539" t="s">
        <v>101</v>
      </c>
      <c r="N539" t="s">
        <v>754</v>
      </c>
      <c r="O539" t="s"/>
      <c r="P539" t="s"/>
      <c r="Q539" t="s">
        <v>67</v>
      </c>
      <c r="R539" t="s">
        <v>6615</v>
      </c>
      <c r="S539" t="s"/>
      <c r="T539" t="s"/>
      <c r="U539" t="s"/>
      <c r="V539" t="s"/>
      <c r="W539" t="s"/>
      <c r="X539" t="s"/>
      <c r="Y539" t="s"/>
      <c r="Z539" t="s"/>
      <c r="AA539" t="s"/>
      <c r="AB539" t="s">
        <v>6616</v>
      </c>
      <c r="AC539" t="s">
        <v>6617</v>
      </c>
      <c r="AD539" t="s">
        <v>174</v>
      </c>
      <c r="AE539" t="s">
        <v>6606</v>
      </c>
      <c r="AF539" t="s">
        <v>6618</v>
      </c>
      <c r="AG539" t="s">
        <v>6619</v>
      </c>
      <c r="AH539" t="s">
        <v>174</v>
      </c>
      <c r="AI539" t="s">
        <v>6620</v>
      </c>
      <c r="AJ539" t="s">
        <v>6621</v>
      </c>
      <c r="AK539" t="s">
        <v>66</v>
      </c>
    </row>
    <row r="540" spans="1:38">
      <c r="A540" t="s">
        <v>6622</v>
      </c>
      <c r="B540" t="s">
        <v>6623</v>
      </c>
      <c r="C540" t="s">
        <v>6624</v>
      </c>
      <c r="D540" t="s"/>
      <c r="E540" t="s">
        <v>6625</v>
      </c>
      <c r="F540" t="s">
        <v>117</v>
      </c>
      <c r="G540" t="s">
        <v>50</v>
      </c>
      <c r="H540" t="s">
        <v>51</v>
      </c>
      <c r="I540" t="s">
        <v>6626</v>
      </c>
      <c r="J540" t="s">
        <v>99</v>
      </c>
      <c r="K540" t="s">
        <v>54</v>
      </c>
      <c r="L540" t="s">
        <v>843</v>
      </c>
      <c r="M540" t="s">
        <v>844</v>
      </c>
      <c r="N540" t="s">
        <v>5153</v>
      </c>
      <c r="O540" t="s">
        <v>939</v>
      </c>
      <c r="P540" t="s">
        <v>6627</v>
      </c>
      <c r="Q540" t="s">
        <v>67</v>
      </c>
      <c r="R540" t="s"/>
      <c r="S540" t="s"/>
      <c r="T540" t="s"/>
      <c r="U540" t="s"/>
      <c r="V540" t="s"/>
      <c r="W540" t="s"/>
      <c r="X540" t="s"/>
      <c r="Y540" t="s"/>
      <c r="Z540" t="s"/>
      <c r="AA540" t="s"/>
      <c r="AB540" t="s">
        <v>6628</v>
      </c>
      <c r="AC540" t="s">
        <v>6629</v>
      </c>
      <c r="AD540" t="s">
        <v>209</v>
      </c>
      <c r="AE540" t="s">
        <v>6630</v>
      </c>
      <c r="AF540" t="s">
        <v>6631</v>
      </c>
      <c r="AG540" t="s">
        <v>6632</v>
      </c>
      <c r="AH540" t="s">
        <v>195</v>
      </c>
      <c r="AI540" t="s">
        <v>6633</v>
      </c>
      <c r="AJ540" t="s">
        <v>92</v>
      </c>
      <c r="AK540" t="s">
        <v>66</v>
      </c>
    </row>
    <row r="541" spans="1:38">
      <c r="A541" t="s">
        <v>6634</v>
      </c>
      <c r="B541" t="s">
        <v>6635</v>
      </c>
      <c r="C541" t="s">
        <v>6636</v>
      </c>
      <c r="D541" t="s">
        <v>6637</v>
      </c>
      <c r="E541" t="s">
        <v>6638</v>
      </c>
      <c r="F541" t="s"/>
      <c r="G541" t="s">
        <v>50</v>
      </c>
      <c r="H541" t="s">
        <v>51</v>
      </c>
      <c r="I541" t="s">
        <v>6639</v>
      </c>
      <c r="J541" t="s"/>
      <c r="K541" t="s">
        <v>453</v>
      </c>
      <c r="L541" t="s">
        <v>100</v>
      </c>
      <c r="M541" t="s">
        <v>101</v>
      </c>
      <c r="N541" t="s">
        <v>102</v>
      </c>
      <c r="O541" t="s"/>
      <c r="P541" t="s"/>
      <c r="Q541" t="s">
        <v>44</v>
      </c>
      <c r="R541" t="s"/>
      <c r="S541" t="s"/>
      <c r="T541" t="s"/>
      <c r="U541" t="s"/>
      <c r="V541" t="s"/>
      <c r="W541" t="s"/>
      <c r="X541" t="s"/>
      <c r="Y541" t="s"/>
      <c r="Z541" t="s"/>
      <c r="AA541" t="s"/>
      <c r="AB541" t="s">
        <v>6640</v>
      </c>
      <c r="AC541" t="s">
        <v>6640</v>
      </c>
      <c r="AD541" t="s">
        <v>59</v>
      </c>
      <c r="AE541" t="s">
        <v>44</v>
      </c>
      <c r="AF541" t="s">
        <v>6641</v>
      </c>
      <c r="AG541" t="s">
        <v>6642</v>
      </c>
      <c r="AH541" t="s">
        <v>174</v>
      </c>
      <c r="AI541" t="s">
        <v>6643</v>
      </c>
      <c r="AJ541" t="s">
        <v>6644</v>
      </c>
      <c r="AK541" t="s">
        <v>66</v>
      </c>
    </row>
    <row r="542" spans="1:38">
      <c r="A542" t="s">
        <v>6645</v>
      </c>
      <c r="B542" t="s">
        <v>6646</v>
      </c>
      <c r="C542" t="s">
        <v>6647</v>
      </c>
      <c r="D542" t="s">
        <v>6648</v>
      </c>
      <c r="E542" t="s">
        <v>6649</v>
      </c>
      <c r="F542" t="s"/>
      <c r="G542" t="s">
        <v>50</v>
      </c>
      <c r="H542" t="s">
        <v>51</v>
      </c>
      <c r="I542" t="s">
        <v>6650</v>
      </c>
      <c r="J542" t="s">
        <v>53</v>
      </c>
      <c r="K542" t="s">
        <v>54</v>
      </c>
      <c r="L542" t="s">
        <v>782</v>
      </c>
      <c r="M542" t="s">
        <v>782</v>
      </c>
      <c r="N542" t="s">
        <v>1738</v>
      </c>
      <c r="O542" t="s"/>
      <c r="P542" t="s"/>
      <c r="Q542" t="s">
        <v>44</v>
      </c>
      <c r="R542" t="s"/>
      <c r="S542" t="s"/>
      <c r="T542" t="s"/>
      <c r="U542" t="s"/>
      <c r="V542" t="s"/>
      <c r="W542" t="s"/>
      <c r="X542" t="s"/>
      <c r="Y542" t="s"/>
      <c r="Z542" t="s"/>
      <c r="AA542" t="s"/>
      <c r="AB542" t="s">
        <v>6651</v>
      </c>
      <c r="AC542" t="s">
        <v>6651</v>
      </c>
      <c r="AD542" t="s">
        <v>59</v>
      </c>
      <c r="AE542" t="s">
        <v>107</v>
      </c>
      <c r="AF542" t="s">
        <v>6652</v>
      </c>
      <c r="AG542" t="s">
        <v>6653</v>
      </c>
      <c r="AH542" t="s">
        <v>86</v>
      </c>
      <c r="AI542" t="s">
        <v>6654</v>
      </c>
      <c r="AJ542" t="s">
        <v>6655</v>
      </c>
      <c r="AK542" t="s">
        <v>66</v>
      </c>
    </row>
    <row r="543" spans="1:38">
      <c r="A543" t="s">
        <v>6656</v>
      </c>
      <c r="B543" t="s">
        <v>6657</v>
      </c>
      <c r="C543" t="s">
        <v>6658</v>
      </c>
      <c r="D543" t="s">
        <v>6659</v>
      </c>
      <c r="E543" t="s">
        <v>6660</v>
      </c>
      <c r="F543" t="s">
        <v>71</v>
      </c>
      <c r="G543" t="s">
        <v>50</v>
      </c>
      <c r="H543" t="s">
        <v>51</v>
      </c>
      <c r="I543" t="s">
        <v>6661</v>
      </c>
      <c r="J543" t="s">
        <v>970</v>
      </c>
      <c r="K543" t="s">
        <v>54</v>
      </c>
      <c r="L543" t="s">
        <v>55</v>
      </c>
      <c r="M543" t="s">
        <v>56</v>
      </c>
      <c r="N543" t="s">
        <v>672</v>
      </c>
      <c r="O543" t="s"/>
      <c r="P543" t="s"/>
      <c r="Q543" t="s">
        <v>44</v>
      </c>
      <c r="R543" t="s"/>
      <c r="S543" t="s"/>
      <c r="T543" t="s"/>
      <c r="U543" t="s"/>
      <c r="V543" t="s"/>
      <c r="W543" t="s"/>
      <c r="X543" t="s"/>
      <c r="Y543" t="s"/>
      <c r="Z543" t="s"/>
      <c r="AA543" t="s"/>
      <c r="AB543" t="s">
        <v>6662</v>
      </c>
      <c r="AC543" t="s">
        <v>6662</v>
      </c>
      <c r="AD543" t="s">
        <v>192</v>
      </c>
      <c r="AE543" t="s">
        <v>44</v>
      </c>
      <c r="AF543" t="s">
        <v>6663</v>
      </c>
      <c r="AG543" t="s">
        <v>6664</v>
      </c>
      <c r="AH543" t="s">
        <v>195</v>
      </c>
      <c r="AI543" t="s">
        <v>6665</v>
      </c>
      <c r="AJ543" t="s">
        <v>6666</v>
      </c>
      <c r="AK543" t="s">
        <v>66</v>
      </c>
    </row>
    <row r="544" spans="1:38">
      <c r="A544" t="s">
        <v>6667</v>
      </c>
      <c r="B544" t="s">
        <v>6668</v>
      </c>
      <c r="C544" t="s">
        <v>6669</v>
      </c>
      <c r="D544" t="s">
        <v>6670</v>
      </c>
      <c r="E544" t="s">
        <v>6671</v>
      </c>
      <c r="F544" t="s">
        <v>697</v>
      </c>
      <c r="G544" t="s">
        <v>50</v>
      </c>
      <c r="H544" t="s">
        <v>51</v>
      </c>
      <c r="I544" t="s">
        <v>1037</v>
      </c>
      <c r="J544" t="s">
        <v>1038</v>
      </c>
      <c r="K544" t="s">
        <v>354</v>
      </c>
      <c r="L544" t="s">
        <v>100</v>
      </c>
      <c r="M544" t="s">
        <v>101</v>
      </c>
      <c r="N544" t="s">
        <v>102</v>
      </c>
      <c r="O544" t="s">
        <v>103</v>
      </c>
      <c r="P544" t="s"/>
      <c r="Q544" t="s"/>
      <c r="R544" t="s"/>
      <c r="S544" t="s"/>
      <c r="T544" t="s"/>
      <c r="U544" t="s"/>
      <c r="V544" t="s"/>
      <c r="W544" t="s"/>
      <c r="X544" t="s"/>
      <c r="Y544" t="s"/>
      <c r="Z544" t="s"/>
      <c r="AA544" t="s"/>
      <c r="AB544" t="s">
        <v>6672</v>
      </c>
      <c r="AC544" t="s">
        <v>6672</v>
      </c>
      <c r="AD544" t="s">
        <v>124</v>
      </c>
      <c r="AE544" t="s">
        <v>44</v>
      </c>
      <c r="AF544" t="s">
        <v>6673</v>
      </c>
      <c r="AG544" t="s">
        <v>6674</v>
      </c>
      <c r="AH544" t="s">
        <v>174</v>
      </c>
      <c r="AI544" t="s">
        <v>6675</v>
      </c>
      <c r="AJ544" t="s">
        <v>92</v>
      </c>
      <c r="AK544" t="s">
        <v>66</v>
      </c>
    </row>
    <row r="545" spans="1:38">
      <c r="A545" t="s">
        <v>6676</v>
      </c>
      <c r="B545" t="s">
        <v>6677</v>
      </c>
      <c r="C545" t="s">
        <v>6678</v>
      </c>
      <c r="D545" t="s">
        <v>6679</v>
      </c>
      <c r="E545" t="s">
        <v>6680</v>
      </c>
      <c r="F545" t="s">
        <v>98</v>
      </c>
      <c r="G545" t="s">
        <v>50</v>
      </c>
      <c r="H545" t="s">
        <v>51</v>
      </c>
      <c r="I545" t="s">
        <v>1024</v>
      </c>
      <c r="J545" t="s">
        <v>53</v>
      </c>
      <c r="K545" t="s">
        <v>54</v>
      </c>
      <c r="L545" t="s">
        <v>55</v>
      </c>
      <c r="M545" t="s">
        <v>56</v>
      </c>
      <c r="N545" t="s">
        <v>1772</v>
      </c>
      <c r="O545" t="s">
        <v>241</v>
      </c>
      <c r="P545" t="s"/>
      <c r="Q545" t="s"/>
      <c r="R545" t="s"/>
      <c r="S545" t="s"/>
      <c r="T545" t="s"/>
      <c r="U545" t="s"/>
      <c r="V545" t="s"/>
      <c r="W545" t="s"/>
      <c r="X545" t="s"/>
      <c r="Y545" t="s"/>
      <c r="Z545" t="s"/>
      <c r="AA545" t="s"/>
      <c r="AB545" t="s">
        <v>6681</v>
      </c>
      <c r="AC545" t="s">
        <v>6682</v>
      </c>
      <c r="AD545" t="s">
        <v>110</v>
      </c>
      <c r="AE545" t="s">
        <v>1015</v>
      </c>
      <c r="AF545" t="s">
        <v>6683</v>
      </c>
      <c r="AG545" t="s">
        <v>6684</v>
      </c>
      <c r="AH545" t="s">
        <v>59</v>
      </c>
      <c r="AI545" t="s">
        <v>6685</v>
      </c>
      <c r="AJ545" t="s">
        <v>92</v>
      </c>
      <c r="AK545" t="s">
        <v>66</v>
      </c>
    </row>
    <row r="546" spans="1:38">
      <c r="A546" t="s">
        <v>6686</v>
      </c>
      <c r="B546" t="s">
        <v>6687</v>
      </c>
      <c r="C546" t="s">
        <v>6688</v>
      </c>
      <c r="D546" t="s">
        <v>6689</v>
      </c>
      <c r="E546" t="s">
        <v>6690</v>
      </c>
      <c r="F546" t="s"/>
      <c r="G546" t="s">
        <v>50</v>
      </c>
      <c r="H546" t="s">
        <v>51</v>
      </c>
      <c r="I546" t="s">
        <v>5192</v>
      </c>
      <c r="J546" t="s">
        <v>53</v>
      </c>
      <c r="K546" t="s">
        <v>54</v>
      </c>
      <c r="L546" t="s">
        <v>1880</v>
      </c>
      <c r="M546" t="s">
        <v>3031</v>
      </c>
      <c r="N546" t="s">
        <v>6691</v>
      </c>
      <c r="O546" t="s">
        <v>419</v>
      </c>
      <c r="P546" t="s"/>
      <c r="Q546" t="s"/>
      <c r="R546" t="s"/>
      <c r="S546" t="s"/>
      <c r="T546" t="s"/>
      <c r="U546" t="s"/>
      <c r="V546" t="s"/>
      <c r="W546" t="s"/>
      <c r="X546" t="s"/>
      <c r="Y546" t="s"/>
      <c r="Z546" t="s"/>
      <c r="AA546" t="s"/>
      <c r="AB546" t="s">
        <v>6692</v>
      </c>
      <c r="AC546" t="s">
        <v>6693</v>
      </c>
      <c r="AD546" t="s">
        <v>93</v>
      </c>
      <c r="AE546" t="s">
        <v>44</v>
      </c>
      <c r="AF546" t="s">
        <v>6694</v>
      </c>
      <c r="AG546" t="s">
        <v>44</v>
      </c>
      <c r="AH546" t="s">
        <v>44</v>
      </c>
      <c r="AI546" t="s">
        <v>6695</v>
      </c>
      <c r="AJ546" t="s">
        <v>92</v>
      </c>
      <c r="AK546" t="s">
        <v>66</v>
      </c>
    </row>
    <row r="547" spans="1:38">
      <c r="A547" t="s">
        <v>6696</v>
      </c>
      <c r="B547" t="s">
        <v>6697</v>
      </c>
      <c r="C547" t="s">
        <v>6698</v>
      </c>
      <c r="D547" t="s">
        <v>6699</v>
      </c>
      <c r="E547" t="s">
        <v>6700</v>
      </c>
      <c r="F547" t="s">
        <v>396</v>
      </c>
      <c r="G547" t="s">
        <v>50</v>
      </c>
      <c r="H547" t="s">
        <v>51</v>
      </c>
      <c r="I547" t="s">
        <v>2281</v>
      </c>
      <c r="J547" t="s"/>
      <c r="K547" t="s">
        <v>469</v>
      </c>
      <c r="L547" t="s">
        <v>582</v>
      </c>
      <c r="M547" t="s">
        <v>871</v>
      </c>
      <c r="N547" t="s">
        <v>872</v>
      </c>
      <c r="O547" t="s">
        <v>79</v>
      </c>
      <c r="P547" t="s"/>
      <c r="Q547" t="s">
        <v>67</v>
      </c>
      <c r="R547" t="s">
        <v>6701</v>
      </c>
      <c r="S547" t="s"/>
      <c r="T547" t="s"/>
      <c r="U547" t="s"/>
      <c r="V547" t="s"/>
      <c r="W547" t="s"/>
      <c r="X547" t="s"/>
      <c r="Y547" t="s"/>
      <c r="Z547" t="s"/>
      <c r="AA547" t="s"/>
      <c r="AB547" t="s">
        <v>6702</v>
      </c>
      <c r="AC547" t="s">
        <v>6702</v>
      </c>
      <c r="AD547" t="s">
        <v>93</v>
      </c>
      <c r="AE547" t="s">
        <v>44</v>
      </c>
      <c r="AF547" t="s">
        <v>6703</v>
      </c>
      <c r="AG547" t="s">
        <v>44</v>
      </c>
      <c r="AH547" t="s">
        <v>67</v>
      </c>
      <c r="AI547" t="s">
        <v>6704</v>
      </c>
      <c r="AJ547" t="s">
        <v>92</v>
      </c>
      <c r="AK547" t="s">
        <v>66</v>
      </c>
    </row>
    <row r="548" spans="1:38">
      <c r="A548" t="s">
        <v>6705</v>
      </c>
      <c r="B548" t="s">
        <v>6706</v>
      </c>
      <c r="C548" t="s">
        <v>6707</v>
      </c>
      <c r="D548" t="s"/>
      <c r="E548" t="s">
        <v>6708</v>
      </c>
      <c r="F548" t="s">
        <v>98</v>
      </c>
      <c r="G548" t="s">
        <v>50</v>
      </c>
      <c r="H548" t="s">
        <v>51</v>
      </c>
      <c r="I548" t="s">
        <v>1114</v>
      </c>
      <c r="J548" t="s">
        <v>1115</v>
      </c>
      <c r="K548" t="s">
        <v>54</v>
      </c>
      <c r="L548" t="s">
        <v>322</v>
      </c>
      <c r="M548" t="s">
        <v>1251</v>
      </c>
      <c r="N548" t="s">
        <v>6709</v>
      </c>
      <c r="O548" t="s"/>
      <c r="P548" t="s">
        <v>6710</v>
      </c>
      <c r="Q548" t="s">
        <v>112</v>
      </c>
      <c r="R548" t="s"/>
      <c r="S548" t="s"/>
      <c r="T548" t="s"/>
      <c r="U548" t="s"/>
      <c r="V548" t="s"/>
      <c r="W548" t="s"/>
      <c r="X548" t="s"/>
      <c r="Y548" t="s"/>
      <c r="Z548" t="s"/>
      <c r="AA548" t="s"/>
      <c r="AB548" t="s">
        <v>6711</v>
      </c>
      <c r="AC548" t="s">
        <v>6712</v>
      </c>
      <c r="AD548" t="s">
        <v>93</v>
      </c>
      <c r="AE548" t="s">
        <v>277</v>
      </c>
      <c r="AF548" t="s">
        <v>6713</v>
      </c>
      <c r="AG548" t="s">
        <v>6714</v>
      </c>
      <c r="AH548" t="s">
        <v>44</v>
      </c>
      <c r="AI548" t="s">
        <v>6715</v>
      </c>
      <c r="AJ548" t="s">
        <v>6716</v>
      </c>
      <c r="AK548" t="s">
        <v>66</v>
      </c>
    </row>
    <row r="549" spans="1:38">
      <c r="A549" t="s">
        <v>6717</v>
      </c>
      <c r="B549" t="s">
        <v>6718</v>
      </c>
      <c r="C549" t="s">
        <v>6719</v>
      </c>
      <c r="D549" t="s"/>
      <c r="E549" t="s">
        <v>6720</v>
      </c>
      <c r="F549" t="s">
        <v>1154</v>
      </c>
      <c r="G549" t="s">
        <v>72</v>
      </c>
      <c r="H549" t="s">
        <v>51</v>
      </c>
      <c r="I549" t="s">
        <v>6358</v>
      </c>
      <c r="J549" t="s">
        <v>53</v>
      </c>
      <c r="K549" t="s">
        <v>54</v>
      </c>
      <c r="L549" t="s">
        <v>470</v>
      </c>
      <c r="M549" t="s">
        <v>471</v>
      </c>
      <c r="N549" t="s">
        <v>472</v>
      </c>
      <c r="O549" t="s">
        <v>241</v>
      </c>
      <c r="P549" t="s"/>
      <c r="Q549" t="s"/>
      <c r="R549" t="s"/>
      <c r="S549" t="s"/>
      <c r="T549" t="s"/>
      <c r="U549" t="s"/>
      <c r="V549" t="s">
        <v>67</v>
      </c>
      <c r="W549" t="s">
        <v>6721</v>
      </c>
      <c r="X549" t="s"/>
      <c r="Y549" t="s"/>
      <c r="Z549" t="s"/>
      <c r="AA549" t="s">
        <v>84</v>
      </c>
      <c r="AB549" t="s">
        <v>6722</v>
      </c>
      <c r="AC549" t="s">
        <v>6723</v>
      </c>
      <c r="AD549" t="s">
        <v>59</v>
      </c>
      <c r="AE549" t="s">
        <v>60</v>
      </c>
      <c r="AF549" t="s">
        <v>6724</v>
      </c>
      <c r="AG549" t="s">
        <v>6725</v>
      </c>
      <c r="AH549" t="s">
        <v>110</v>
      </c>
      <c r="AI549" t="s">
        <v>6726</v>
      </c>
      <c r="AJ549" t="s">
        <v>92</v>
      </c>
      <c r="AK549" t="s">
        <v>66</v>
      </c>
    </row>
    <row r="550" spans="1:38">
      <c r="A550" t="s">
        <v>6727</v>
      </c>
      <c r="B550" t="s">
        <v>6728</v>
      </c>
      <c r="C550" t="s">
        <v>6729</v>
      </c>
      <c r="D550" t="s"/>
      <c r="E550" t="s">
        <v>6730</v>
      </c>
      <c r="F550" t="s">
        <v>2409</v>
      </c>
      <c r="G550" t="s">
        <v>2813</v>
      </c>
      <c r="H550" t="s">
        <v>51</v>
      </c>
      <c r="I550" t="s">
        <v>6731</v>
      </c>
      <c r="J550" t="s">
        <v>6732</v>
      </c>
      <c r="K550" t="s">
        <v>410</v>
      </c>
      <c r="L550" t="s">
        <v>843</v>
      </c>
      <c r="M550" t="s">
        <v>844</v>
      </c>
      <c r="N550" t="s">
        <v>1331</v>
      </c>
      <c r="O550" t="s">
        <v>192</v>
      </c>
      <c r="P550" t="s"/>
      <c r="Q550" t="s">
        <v>67</v>
      </c>
      <c r="R550" t="s">
        <v>6733</v>
      </c>
      <c r="S550" t="s"/>
      <c r="T550" t="s"/>
      <c r="U550" t="s"/>
      <c r="V550" t="s"/>
      <c r="W550" t="s"/>
      <c r="X550" t="s"/>
      <c r="Y550" t="s"/>
      <c r="Z550" t="s"/>
      <c r="AA550" t="s"/>
      <c r="AB550" t="s">
        <v>6734</v>
      </c>
      <c r="AC550" t="s">
        <v>6734</v>
      </c>
      <c r="AD550" t="s">
        <v>93</v>
      </c>
      <c r="AE550" t="s">
        <v>44</v>
      </c>
      <c r="AF550" t="s">
        <v>6735</v>
      </c>
      <c r="AG550" t="s">
        <v>3430</v>
      </c>
      <c r="AH550" t="s">
        <v>44</v>
      </c>
      <c r="AI550" t="s">
        <v>6736</v>
      </c>
      <c r="AJ550" t="s">
        <v>92</v>
      </c>
      <c r="AK550" t="s">
        <v>66</v>
      </c>
    </row>
    <row r="551" spans="1:38">
      <c r="A551" t="s">
        <v>6737</v>
      </c>
      <c r="B551" t="s">
        <v>6738</v>
      </c>
      <c r="C551" t="s">
        <v>6739</v>
      </c>
      <c r="D551" t="s">
        <v>6740</v>
      </c>
      <c r="E551" t="s">
        <v>6741</v>
      </c>
      <c r="F551" t="s">
        <v>49</v>
      </c>
      <c r="G551" t="s">
        <v>50</v>
      </c>
      <c r="H551" t="s">
        <v>51</v>
      </c>
      <c r="I551" t="s">
        <v>5393</v>
      </c>
      <c r="J551" t="s">
        <v>5393</v>
      </c>
      <c r="K551" t="s">
        <v>75</v>
      </c>
      <c r="L551" t="s">
        <v>100</v>
      </c>
      <c r="M551" t="s">
        <v>101</v>
      </c>
      <c r="N551" t="s">
        <v>636</v>
      </c>
      <c r="O551" t="s">
        <v>826</v>
      </c>
      <c r="P551" t="s">
        <v>6742</v>
      </c>
      <c r="Q551" t="s">
        <v>67</v>
      </c>
      <c r="R551" t="s">
        <v>6743</v>
      </c>
      <c r="S551" t="s"/>
      <c r="T551" t="s"/>
      <c r="U551" t="s"/>
      <c r="V551" t="s"/>
      <c r="W551" t="s"/>
      <c r="X551" t="s"/>
      <c r="Y551" t="s"/>
      <c r="Z551" t="s"/>
      <c r="AA551" t="s"/>
      <c r="AB551" t="s">
        <v>6744</v>
      </c>
      <c r="AC551" t="s">
        <v>6745</v>
      </c>
      <c r="AD551" t="s">
        <v>110</v>
      </c>
      <c r="AE551" t="s">
        <v>6746</v>
      </c>
      <c r="AF551" t="s">
        <v>6747</v>
      </c>
      <c r="AG551" t="s">
        <v>6748</v>
      </c>
      <c r="AH551" t="s">
        <v>59</v>
      </c>
      <c r="AI551" t="s">
        <v>6749</v>
      </c>
      <c r="AJ551" t="s">
        <v>92</v>
      </c>
      <c r="AK551" t="s">
        <v>66</v>
      </c>
    </row>
    <row r="552" spans="1:38">
      <c r="A552" t="s">
        <v>6750</v>
      </c>
      <c r="B552" t="s">
        <v>6751</v>
      </c>
      <c r="C552" t="s">
        <v>6752</v>
      </c>
      <c r="D552" t="s"/>
      <c r="E552" t="s">
        <v>6753</v>
      </c>
      <c r="F552" t="s"/>
      <c r="G552" t="s">
        <v>50</v>
      </c>
      <c r="H552" t="s">
        <v>51</v>
      </c>
      <c r="I552" t="s">
        <v>1114</v>
      </c>
      <c r="J552" t="s">
        <v>1115</v>
      </c>
      <c r="K552" t="s">
        <v>54</v>
      </c>
      <c r="L552" t="s">
        <v>454</v>
      </c>
      <c r="M552" t="s">
        <v>454</v>
      </c>
      <c r="N552" t="s">
        <v>455</v>
      </c>
      <c r="O552" t="s">
        <v>79</v>
      </c>
      <c r="P552" t="s"/>
      <c r="Q552" t="s"/>
      <c r="R552" t="s"/>
      <c r="S552" t="s"/>
      <c r="T552" t="s">
        <v>67</v>
      </c>
      <c r="U552" t="s"/>
      <c r="V552" t="s"/>
      <c r="W552" t="s"/>
      <c r="X552" t="s"/>
      <c r="Y552" t="s"/>
      <c r="Z552" t="s">
        <v>6754</v>
      </c>
      <c r="AA552" t="s"/>
      <c r="AB552" t="s">
        <v>6755</v>
      </c>
      <c r="AC552" t="s">
        <v>6755</v>
      </c>
      <c r="AD552" t="s">
        <v>93</v>
      </c>
      <c r="AE552" t="s">
        <v>44</v>
      </c>
      <c r="AF552" t="s">
        <v>6756</v>
      </c>
      <c r="AG552" t="s">
        <v>44</v>
      </c>
      <c r="AH552" t="s">
        <v>67</v>
      </c>
      <c r="AI552" t="s">
        <v>6757</v>
      </c>
      <c r="AJ552" t="s">
        <v>92</v>
      </c>
      <c r="AK552" t="s">
        <v>66</v>
      </c>
    </row>
    <row r="553" spans="1:38">
      <c r="A553" t="s">
        <v>6758</v>
      </c>
      <c r="B553" t="s">
        <v>6759</v>
      </c>
      <c r="C553" t="s">
        <v>6760</v>
      </c>
      <c r="D553" t="s">
        <v>6761</v>
      </c>
      <c r="E553" t="s">
        <v>6762</v>
      </c>
      <c r="F553" t="s">
        <v>98</v>
      </c>
      <c r="G553" t="s">
        <v>50</v>
      </c>
      <c r="H553" t="s">
        <v>51</v>
      </c>
      <c r="I553" t="s">
        <v>842</v>
      </c>
      <c r="J553" t="s">
        <v>842</v>
      </c>
      <c r="K553" t="s">
        <v>54</v>
      </c>
      <c r="L553" t="s">
        <v>272</v>
      </c>
      <c r="M553" t="s">
        <v>273</v>
      </c>
      <c r="N553" t="s">
        <v>6763</v>
      </c>
      <c r="O553" t="s">
        <v>192</v>
      </c>
      <c r="P553" t="s"/>
      <c r="Q553" t="s"/>
      <c r="R553" t="s"/>
      <c r="S553" t="s"/>
      <c r="T553" t="s"/>
      <c r="U553" t="s"/>
      <c r="V553" t="s"/>
      <c r="W553" t="s"/>
      <c r="X553" t="s"/>
      <c r="Y553" t="s"/>
      <c r="Z553" t="s"/>
      <c r="AA553" t="s"/>
      <c r="AB553" t="s">
        <v>6764</v>
      </c>
      <c r="AC553" t="s">
        <v>6764</v>
      </c>
      <c r="AD553" t="s">
        <v>93</v>
      </c>
      <c r="AE553" t="s">
        <v>44</v>
      </c>
      <c r="AF553" t="s">
        <v>6765</v>
      </c>
      <c r="AG553" t="s">
        <v>6766</v>
      </c>
      <c r="AH553" t="s">
        <v>44</v>
      </c>
      <c r="AI553" t="s">
        <v>6767</v>
      </c>
      <c r="AJ553" t="s">
        <v>92</v>
      </c>
      <c r="AK553" t="s">
        <v>66</v>
      </c>
    </row>
    <row r="554" spans="1:38">
      <c r="A554" t="s">
        <v>6768</v>
      </c>
      <c r="B554" t="s">
        <v>6769</v>
      </c>
      <c r="C554" t="s">
        <v>6770</v>
      </c>
      <c r="D554" t="s">
        <v>6771</v>
      </c>
      <c r="E554" t="s">
        <v>6772</v>
      </c>
      <c r="F554" t="s">
        <v>49</v>
      </c>
      <c r="G554" t="s">
        <v>50</v>
      </c>
      <c r="H554" t="s">
        <v>51</v>
      </c>
      <c r="I554" t="s">
        <v>3806</v>
      </c>
      <c r="J554" t="s">
        <v>3807</v>
      </c>
      <c r="K554" t="s">
        <v>54</v>
      </c>
      <c r="L554" t="s">
        <v>411</v>
      </c>
      <c r="M554" t="s">
        <v>412</v>
      </c>
      <c r="N554" t="s">
        <v>4130</v>
      </c>
      <c r="O554" t="s">
        <v>433</v>
      </c>
      <c r="P554" t="s">
        <v>2727</v>
      </c>
      <c r="Q554" t="s">
        <v>67</v>
      </c>
      <c r="R554" t="s">
        <v>6773</v>
      </c>
      <c r="S554" t="s"/>
      <c r="T554" t="s"/>
      <c r="U554" t="s"/>
      <c r="V554" t="s"/>
      <c r="W554" t="s"/>
      <c r="X554" t="s"/>
      <c r="Y554" t="s"/>
      <c r="Z554" t="s"/>
      <c r="AA554" t="s"/>
      <c r="AB554" t="s">
        <v>6774</v>
      </c>
      <c r="AC554" t="s">
        <v>6775</v>
      </c>
      <c r="AD554" t="s">
        <v>93</v>
      </c>
      <c r="AE554" t="s">
        <v>277</v>
      </c>
      <c r="AF554" t="s">
        <v>6776</v>
      </c>
      <c r="AG554" t="s">
        <v>6777</v>
      </c>
      <c r="AH554" t="s">
        <v>44</v>
      </c>
      <c r="AI554" t="s">
        <v>6778</v>
      </c>
      <c r="AJ554" t="s">
        <v>92</v>
      </c>
      <c r="AK554" t="s">
        <v>66</v>
      </c>
    </row>
    <row r="555" spans="1:38">
      <c r="A555" t="s">
        <v>6779</v>
      </c>
      <c r="B555" t="s">
        <v>6780</v>
      </c>
      <c r="C555" t="s">
        <v>6781</v>
      </c>
      <c r="D555" t="s">
        <v>6782</v>
      </c>
      <c r="E555" t="s">
        <v>6783</v>
      </c>
      <c r="F555" t="s">
        <v>1177</v>
      </c>
      <c r="G555" t="s">
        <v>50</v>
      </c>
      <c r="H555" t="s">
        <v>234</v>
      </c>
      <c r="I555" t="s">
        <v>1699</v>
      </c>
      <c r="J555" t="s"/>
      <c r="K555" t="s">
        <v>1700</v>
      </c>
      <c r="L555" t="s">
        <v>100</v>
      </c>
      <c r="M555" t="s">
        <v>2700</v>
      </c>
      <c r="N555" t="s">
        <v>5167</v>
      </c>
      <c r="O555" t="s">
        <v>789</v>
      </c>
      <c r="P555" t="s">
        <v>6784</v>
      </c>
      <c r="Q555" t="s">
        <v>67</v>
      </c>
      <c r="R555" t="s">
        <v>6785</v>
      </c>
      <c r="S555" t="s">
        <v>6786</v>
      </c>
      <c r="T555" t="s">
        <v>67</v>
      </c>
      <c r="U555" t="s"/>
      <c r="V555" t="s"/>
      <c r="W555" t="s">
        <v>6787</v>
      </c>
      <c r="X555" t="s"/>
      <c r="Y555" t="s"/>
      <c r="Z555" t="s">
        <v>6788</v>
      </c>
      <c r="AA555" t="s"/>
      <c r="AB555" t="s">
        <v>6789</v>
      </c>
      <c r="AC555" t="s">
        <v>6789</v>
      </c>
      <c r="AD555" t="s">
        <v>142</v>
      </c>
      <c r="AE555" t="s">
        <v>1938</v>
      </c>
      <c r="AF555" t="s">
        <v>6790</v>
      </c>
      <c r="AG555" t="s">
        <v>6791</v>
      </c>
      <c r="AH555" t="s">
        <v>591</v>
      </c>
      <c r="AI555" t="s">
        <v>6792</v>
      </c>
      <c r="AJ555" t="s">
        <v>92</v>
      </c>
      <c r="AK555" t="s">
        <v>66</v>
      </c>
    </row>
    <row r="556" spans="1:38">
      <c r="A556" t="s">
        <v>6793</v>
      </c>
      <c r="B556" t="s">
        <v>6794</v>
      </c>
      <c r="C556" t="s">
        <v>6795</v>
      </c>
      <c r="D556" t="s">
        <v>6796</v>
      </c>
      <c r="E556" t="s">
        <v>6797</v>
      </c>
      <c r="F556" t="s"/>
      <c r="G556" t="s">
        <v>50</v>
      </c>
      <c r="H556" t="s">
        <v>51</v>
      </c>
      <c r="I556" t="s"/>
      <c r="J556" t="s"/>
      <c r="K556" t="s"/>
      <c r="L556" t="s">
        <v>219</v>
      </c>
      <c r="M556" t="s">
        <v>220</v>
      </c>
      <c r="N556" t="s">
        <v>1972</v>
      </c>
      <c r="O556" t="s"/>
      <c r="P556" t="s"/>
      <c r="Q556" t="s">
        <v>67</v>
      </c>
      <c r="R556" t="s">
        <v>6515</v>
      </c>
      <c r="S556" t="s"/>
      <c r="T556" t="s"/>
      <c r="U556" t="s"/>
      <c r="V556" t="s"/>
      <c r="W556" t="s"/>
      <c r="X556" t="s"/>
      <c r="Y556" t="s"/>
      <c r="Z556" t="s"/>
      <c r="AA556" t="s"/>
      <c r="AB556" t="s">
        <v>6798</v>
      </c>
      <c r="AC556" t="s">
        <v>6798</v>
      </c>
      <c r="AD556" t="s">
        <v>59</v>
      </c>
      <c r="AE556" t="s">
        <v>107</v>
      </c>
      <c r="AF556" t="s">
        <v>6799</v>
      </c>
      <c r="AG556" t="s">
        <v>6800</v>
      </c>
      <c r="AH556" t="s">
        <v>63</v>
      </c>
      <c r="AI556" t="s">
        <v>6801</v>
      </c>
      <c r="AJ556" t="s">
        <v>6802</v>
      </c>
      <c r="AK556" t="s">
        <v>66</v>
      </c>
    </row>
    <row r="557" spans="1:38">
      <c r="A557" t="s">
        <v>6803</v>
      </c>
      <c r="B557" t="s">
        <v>6804</v>
      </c>
      <c r="C557" t="s">
        <v>6805</v>
      </c>
      <c r="D557" t="s">
        <v>6806</v>
      </c>
      <c r="E557" t="s">
        <v>6807</v>
      </c>
      <c r="F557" t="s">
        <v>1154</v>
      </c>
      <c r="G557" t="s">
        <v>72</v>
      </c>
      <c r="H557" t="s">
        <v>51</v>
      </c>
      <c r="I557" t="s">
        <v>2410</v>
      </c>
      <c r="J557" t="s">
        <v>53</v>
      </c>
      <c r="K557" t="s">
        <v>54</v>
      </c>
      <c r="L557" t="s">
        <v>156</v>
      </c>
      <c r="M557" t="s">
        <v>157</v>
      </c>
      <c r="N557" t="s">
        <v>158</v>
      </c>
      <c r="O557" t="s">
        <v>79</v>
      </c>
      <c r="P557" t="s">
        <v>6808</v>
      </c>
      <c r="Q557" t="s">
        <v>192</v>
      </c>
      <c r="R557" t="s">
        <v>6809</v>
      </c>
      <c r="S557" t="s"/>
      <c r="T557" t="s"/>
      <c r="U557" t="s">
        <v>6810</v>
      </c>
      <c r="V557" t="s">
        <v>67</v>
      </c>
      <c r="W557" t="s">
        <v>6811</v>
      </c>
      <c r="X557" t="s"/>
      <c r="Y557" t="s"/>
      <c r="Z557" t="s"/>
      <c r="AA557" t="s">
        <v>84</v>
      </c>
      <c r="AB557" t="s">
        <v>6812</v>
      </c>
      <c r="AC557" t="s">
        <v>6813</v>
      </c>
      <c r="AD557" t="s">
        <v>192</v>
      </c>
      <c r="AE557" t="s">
        <v>958</v>
      </c>
      <c r="AF557" t="s">
        <v>6814</v>
      </c>
      <c r="AG557" t="s">
        <v>6815</v>
      </c>
      <c r="AH557" t="s">
        <v>195</v>
      </c>
      <c r="AI557" t="s">
        <v>6816</v>
      </c>
      <c r="AJ557" t="s">
        <v>92</v>
      </c>
      <c r="AK557" t="s">
        <v>66</v>
      </c>
    </row>
    <row r="558" spans="1:38">
      <c r="A558" t="s">
        <v>6817</v>
      </c>
      <c r="B558" t="s">
        <v>6818</v>
      </c>
      <c r="C558" t="s">
        <v>6819</v>
      </c>
      <c r="D558" t="s">
        <v>6820</v>
      </c>
      <c r="E558" t="s">
        <v>6821</v>
      </c>
      <c r="F558" t="s">
        <v>98</v>
      </c>
      <c r="G558" t="s">
        <v>50</v>
      </c>
      <c r="H558" t="s">
        <v>51</v>
      </c>
      <c r="I558" t="s"/>
      <c r="J558" t="s"/>
      <c r="K558" t="s"/>
      <c r="L558" t="s">
        <v>582</v>
      </c>
      <c r="M558" t="s">
        <v>871</v>
      </c>
      <c r="N558" t="s">
        <v>2551</v>
      </c>
      <c r="O558" t="s"/>
      <c r="P558" t="s"/>
      <c r="Q558" t="s">
        <v>67</v>
      </c>
      <c r="R558" t="s"/>
      <c r="S558" t="s"/>
      <c r="T558" t="s"/>
      <c r="U558" t="s"/>
      <c r="V558" t="s"/>
      <c r="W558" t="s"/>
      <c r="X558" t="s"/>
      <c r="Y558" t="s"/>
      <c r="Z558" t="s"/>
      <c r="AA558" t="s"/>
      <c r="AB558" t="s">
        <v>6822</v>
      </c>
      <c r="AC558" t="s">
        <v>6822</v>
      </c>
      <c r="AD558" t="s">
        <v>110</v>
      </c>
      <c r="AE558" t="s">
        <v>44</v>
      </c>
      <c r="AF558" t="s">
        <v>6823</v>
      </c>
      <c r="AG558" t="s">
        <v>6824</v>
      </c>
      <c r="AH558" t="s">
        <v>174</v>
      </c>
      <c r="AI558" t="s">
        <v>6825</v>
      </c>
      <c r="AJ558" t="s">
        <v>6826</v>
      </c>
      <c r="AK558" t="s">
        <v>66</v>
      </c>
    </row>
    <row r="559" spans="1:38">
      <c r="A559" t="s">
        <v>6827</v>
      </c>
      <c r="B559" t="s">
        <v>6828</v>
      </c>
      <c r="C559" t="s">
        <v>6829</v>
      </c>
      <c r="D559" t="s">
        <v>6830</v>
      </c>
      <c r="E559" t="s">
        <v>6831</v>
      </c>
      <c r="F559" t="s">
        <v>255</v>
      </c>
      <c r="G559" t="s">
        <v>50</v>
      </c>
      <c r="H559" t="s">
        <v>51</v>
      </c>
      <c r="I559" t="s">
        <v>6832</v>
      </c>
      <c r="J559" t="s"/>
      <c r="K559" t="s">
        <v>138</v>
      </c>
      <c r="L559" t="s">
        <v>355</v>
      </c>
      <c r="M559" t="s">
        <v>356</v>
      </c>
      <c r="N559" t="s">
        <v>4927</v>
      </c>
      <c r="O559" t="s"/>
      <c r="P559" t="s">
        <v>6833</v>
      </c>
      <c r="Q559" t="s">
        <v>63</v>
      </c>
      <c r="R559" t="s"/>
      <c r="S559" t="s"/>
      <c r="T559" t="s"/>
      <c r="U559" t="s"/>
      <c r="V559" t="s"/>
      <c r="W559" t="s"/>
      <c r="X559" t="s"/>
      <c r="Y559" t="s"/>
      <c r="Z559" t="s"/>
      <c r="AA559" t="s"/>
      <c r="AB559" t="s">
        <v>6834</v>
      </c>
      <c r="AC559" t="s">
        <v>6834</v>
      </c>
      <c r="AD559" t="s">
        <v>63</v>
      </c>
      <c r="AE559" t="s">
        <v>44</v>
      </c>
      <c r="AF559" t="s">
        <v>6835</v>
      </c>
      <c r="AG559" t="s">
        <v>6836</v>
      </c>
      <c r="AH559" t="s">
        <v>112</v>
      </c>
      <c r="AI559" t="s">
        <v>6837</v>
      </c>
      <c r="AJ559" t="s">
        <v>6838</v>
      </c>
      <c r="AK559" t="s">
        <v>66</v>
      </c>
    </row>
    <row r="560" spans="1:38">
      <c r="A560" t="s">
        <v>6839</v>
      </c>
      <c r="B560" t="s">
        <v>6840</v>
      </c>
      <c r="C560" t="s">
        <v>6841</v>
      </c>
      <c r="D560" t="s"/>
      <c r="E560" t="s">
        <v>6842</v>
      </c>
      <c r="F560" t="s">
        <v>255</v>
      </c>
      <c r="G560" t="s">
        <v>50</v>
      </c>
      <c r="H560" t="s">
        <v>51</v>
      </c>
      <c r="I560" t="s">
        <v>6843</v>
      </c>
      <c r="J560" t="s">
        <v>1293</v>
      </c>
      <c r="K560" t="s">
        <v>54</v>
      </c>
      <c r="L560" t="s">
        <v>238</v>
      </c>
      <c r="M560" t="s">
        <v>660</v>
      </c>
      <c r="N560" t="s">
        <v>1833</v>
      </c>
      <c r="O560" t="s"/>
      <c r="P560" t="s"/>
      <c r="Q560" t="s"/>
      <c r="R560" t="s"/>
      <c r="S560" t="s"/>
      <c r="T560" t="s"/>
      <c r="U560" t="s"/>
      <c r="V560" t="s"/>
      <c r="W560" t="s"/>
      <c r="X560" t="s"/>
      <c r="Y560" t="s"/>
      <c r="Z560" t="s"/>
      <c r="AA560" t="s"/>
      <c r="AB560" t="s">
        <v>6844</v>
      </c>
      <c r="AC560" t="s">
        <v>6845</v>
      </c>
      <c r="AD560" t="s">
        <v>86</v>
      </c>
      <c r="AE560" t="s">
        <v>44</v>
      </c>
      <c r="AF560" t="s">
        <v>6846</v>
      </c>
      <c r="AG560" t="s">
        <v>6847</v>
      </c>
      <c r="AH560" t="s">
        <v>142</v>
      </c>
      <c r="AI560" t="s">
        <v>6848</v>
      </c>
      <c r="AJ560" t="s">
        <v>92</v>
      </c>
      <c r="AK560" t="s">
        <v>66</v>
      </c>
    </row>
    <row r="561" spans="1:38">
      <c r="A561" t="s">
        <v>6849</v>
      </c>
      <c r="B561" t="s">
        <v>6850</v>
      </c>
      <c r="C561" t="s">
        <v>6851</v>
      </c>
      <c r="D561" t="s">
        <v>6852</v>
      </c>
      <c r="E561" t="s">
        <v>6853</v>
      </c>
      <c r="F561" t="s"/>
      <c r="G561" t="s">
        <v>50</v>
      </c>
      <c r="H561" t="s">
        <v>51</v>
      </c>
      <c r="I561" t="s">
        <v>6854</v>
      </c>
      <c r="J561" t="s"/>
      <c r="K561" t="s">
        <v>410</v>
      </c>
      <c r="L561" t="s">
        <v>55</v>
      </c>
      <c r="M561" t="s">
        <v>56</v>
      </c>
      <c r="N561" t="s">
        <v>672</v>
      </c>
      <c r="O561" t="s"/>
      <c r="P561" t="s"/>
      <c r="Q561" t="s">
        <v>44</v>
      </c>
      <c r="R561" t="s"/>
      <c r="S561" t="s"/>
      <c r="T561" t="s"/>
      <c r="U561" t="s"/>
      <c r="V561" t="s"/>
      <c r="W561" t="s"/>
      <c r="X561" t="s"/>
      <c r="Y561" t="s"/>
      <c r="Z561" t="s"/>
      <c r="AA561" t="s"/>
      <c r="AB561" t="s">
        <v>6855</v>
      </c>
      <c r="AC561" t="s">
        <v>6855</v>
      </c>
      <c r="AD561" t="s">
        <v>124</v>
      </c>
      <c r="AE561" t="s">
        <v>44</v>
      </c>
      <c r="AF561" t="s">
        <v>6856</v>
      </c>
      <c r="AG561" t="s">
        <v>6857</v>
      </c>
      <c r="AH561" t="s">
        <v>90</v>
      </c>
      <c r="AI561" t="s">
        <v>6858</v>
      </c>
      <c r="AJ561" t="s">
        <v>6859</v>
      </c>
      <c r="AK561" t="s">
        <v>66</v>
      </c>
    </row>
    <row r="562" spans="1:38">
      <c r="A562" t="s">
        <v>6860</v>
      </c>
      <c r="B562" t="s">
        <v>6861</v>
      </c>
      <c r="C562" t="s">
        <v>6862</v>
      </c>
      <c r="D562" t="s">
        <v>6863</v>
      </c>
      <c r="E562" t="s">
        <v>6864</v>
      </c>
      <c r="F562" t="s">
        <v>255</v>
      </c>
      <c r="G562" t="s">
        <v>50</v>
      </c>
      <c r="H562" t="s">
        <v>51</v>
      </c>
      <c r="I562" t="s"/>
      <c r="J562" t="s"/>
      <c r="K562" t="s"/>
      <c r="L562" t="s">
        <v>55</v>
      </c>
      <c r="M562" t="s">
        <v>56</v>
      </c>
      <c r="N562" t="s">
        <v>426</v>
      </c>
      <c r="O562" t="s"/>
      <c r="P562" t="s"/>
      <c r="Q562" t="s">
        <v>44</v>
      </c>
      <c r="R562" t="s"/>
      <c r="S562" t="s"/>
      <c r="T562" t="s"/>
      <c r="U562" t="s"/>
      <c r="V562" t="s"/>
      <c r="W562" t="s"/>
      <c r="X562" t="s"/>
      <c r="Y562" t="s"/>
      <c r="Z562" t="s"/>
      <c r="AA562" t="s"/>
      <c r="AB562" t="s">
        <v>6865</v>
      </c>
      <c r="AC562" t="s">
        <v>6866</v>
      </c>
      <c r="AD562" t="s">
        <v>330</v>
      </c>
      <c r="AE562" t="s">
        <v>6867</v>
      </c>
      <c r="AF562" t="s">
        <v>6868</v>
      </c>
      <c r="AG562" t="s">
        <v>6869</v>
      </c>
      <c r="AH562" t="s">
        <v>479</v>
      </c>
      <c r="AI562" t="s">
        <v>6870</v>
      </c>
      <c r="AJ562" t="s">
        <v>6871</v>
      </c>
      <c r="AK562" t="s">
        <v>66</v>
      </c>
    </row>
    <row r="563" spans="1:38">
      <c r="A563" t="s">
        <v>6872</v>
      </c>
      <c r="B563" t="s">
        <v>6873</v>
      </c>
      <c r="C563" t="s">
        <v>6874</v>
      </c>
      <c r="D563" t="s"/>
      <c r="E563" t="s">
        <v>6875</v>
      </c>
      <c r="F563" t="s">
        <v>2409</v>
      </c>
      <c r="G563" t="s">
        <v>50</v>
      </c>
      <c r="H563" t="s">
        <v>51</v>
      </c>
      <c r="I563" t="s">
        <v>6876</v>
      </c>
      <c r="J563" t="s">
        <v>2491</v>
      </c>
      <c r="K563" t="s">
        <v>354</v>
      </c>
      <c r="L563" t="s">
        <v>139</v>
      </c>
      <c r="M563" t="s">
        <v>140</v>
      </c>
      <c r="N563" t="s">
        <v>4045</v>
      </c>
      <c r="O563" t="s">
        <v>192</v>
      </c>
      <c r="P563" t="s"/>
      <c r="Q563" t="s"/>
      <c r="R563" t="s"/>
      <c r="S563" t="s"/>
      <c r="T563" t="s"/>
      <c r="U563" t="s"/>
      <c r="V563" t="s"/>
      <c r="W563" t="s"/>
      <c r="X563" t="s"/>
      <c r="Y563" t="s"/>
      <c r="Z563" t="s">
        <v>6877</v>
      </c>
      <c r="AA563" t="s"/>
      <c r="AB563" t="s">
        <v>6878</v>
      </c>
      <c r="AC563" t="s">
        <v>6878</v>
      </c>
      <c r="AD563" t="s">
        <v>59</v>
      </c>
      <c r="AE563" t="s">
        <v>60</v>
      </c>
      <c r="AF563" t="s">
        <v>6879</v>
      </c>
      <c r="AG563" t="s">
        <v>6880</v>
      </c>
      <c r="AH563" t="s">
        <v>63</v>
      </c>
      <c r="AI563" t="s">
        <v>6881</v>
      </c>
      <c r="AJ563" t="s">
        <v>92</v>
      </c>
      <c r="AK563" t="s">
        <v>66</v>
      </c>
    </row>
    <row r="564" spans="1:38">
      <c r="A564" t="s">
        <v>6882</v>
      </c>
      <c r="B564" t="s">
        <v>6883</v>
      </c>
      <c r="C564" t="s">
        <v>6884</v>
      </c>
      <c r="D564" t="s">
        <v>6885</v>
      </c>
      <c r="E564" t="s">
        <v>6886</v>
      </c>
      <c r="F564" t="s">
        <v>438</v>
      </c>
      <c r="G564" t="s">
        <v>50</v>
      </c>
      <c r="H564" t="s">
        <v>51</v>
      </c>
      <c r="I564" t="s">
        <v>6887</v>
      </c>
      <c r="J564" t="s"/>
      <c r="K564" t="s">
        <v>1784</v>
      </c>
      <c r="L564" t="s">
        <v>582</v>
      </c>
      <c r="M564" t="s">
        <v>871</v>
      </c>
      <c r="N564" t="s">
        <v>2551</v>
      </c>
      <c r="O564" t="s">
        <v>241</v>
      </c>
      <c r="P564" t="s"/>
      <c r="Q564" t="s"/>
      <c r="R564" t="s"/>
      <c r="S564" t="s"/>
      <c r="T564" t="s"/>
      <c r="U564" t="s"/>
      <c r="V564" t="s"/>
      <c r="W564" t="s"/>
      <c r="X564" t="s"/>
      <c r="Y564" t="s"/>
      <c r="Z564" t="s"/>
      <c r="AA564" t="s"/>
      <c r="AB564" t="s">
        <v>6888</v>
      </c>
      <c r="AC564" t="s">
        <v>6889</v>
      </c>
      <c r="AD564" t="s">
        <v>63</v>
      </c>
      <c r="AE564" t="s">
        <v>44</v>
      </c>
      <c r="AF564" t="s">
        <v>6890</v>
      </c>
      <c r="AG564" t="s">
        <v>44</v>
      </c>
      <c r="AH564" t="s">
        <v>151</v>
      </c>
      <c r="AI564" t="s">
        <v>6891</v>
      </c>
      <c r="AJ564" t="s">
        <v>92</v>
      </c>
      <c r="AK564" t="s">
        <v>66</v>
      </c>
    </row>
    <row r="565" spans="1:38">
      <c r="A565" t="s">
        <v>6892</v>
      </c>
      <c r="B565" t="s">
        <v>6893</v>
      </c>
      <c r="C565" t="s">
        <v>6894</v>
      </c>
      <c r="D565" t="s">
        <v>6895</v>
      </c>
      <c r="E565" t="s">
        <v>6896</v>
      </c>
      <c r="F565" t="s">
        <v>697</v>
      </c>
      <c r="G565" t="s">
        <v>50</v>
      </c>
      <c r="H565" t="s">
        <v>51</v>
      </c>
      <c r="I565" t="s">
        <v>6897</v>
      </c>
      <c r="J565" t="s">
        <v>398</v>
      </c>
      <c r="K565" t="s">
        <v>354</v>
      </c>
      <c r="L565" t="s">
        <v>219</v>
      </c>
      <c r="M565" t="s">
        <v>4914</v>
      </c>
      <c r="N565" t="s">
        <v>4915</v>
      </c>
      <c r="O565" t="s">
        <v>174</v>
      </c>
      <c r="P565" t="s">
        <v>6898</v>
      </c>
      <c r="Q565" t="s">
        <v>63</v>
      </c>
      <c r="R565" t="s">
        <v>6899</v>
      </c>
      <c r="S565" t="s"/>
      <c r="T565" t="s"/>
      <c r="U565" t="s"/>
      <c r="V565" t="s"/>
      <c r="W565" t="s"/>
      <c r="X565" t="s"/>
      <c r="Y565" t="s"/>
      <c r="Z565" t="s"/>
      <c r="AA565" t="s"/>
      <c r="AB565" t="s">
        <v>6900</v>
      </c>
      <c r="AC565" t="s">
        <v>6901</v>
      </c>
      <c r="AD565" t="s">
        <v>151</v>
      </c>
      <c r="AE565" t="s">
        <v>5675</v>
      </c>
      <c r="AF565" t="s">
        <v>6902</v>
      </c>
      <c r="AG565" t="s">
        <v>6903</v>
      </c>
      <c r="AH565" t="s">
        <v>93</v>
      </c>
      <c r="AI565" t="s">
        <v>6904</v>
      </c>
      <c r="AJ565" t="s">
        <v>92</v>
      </c>
      <c r="AK565" t="s">
        <v>66</v>
      </c>
    </row>
    <row r="566" spans="1:38">
      <c r="A566" t="s">
        <v>6905</v>
      </c>
      <c r="B566" t="s">
        <v>6906</v>
      </c>
      <c r="C566" t="s">
        <v>6907</v>
      </c>
      <c r="D566" t="s"/>
      <c r="E566" t="s">
        <v>6908</v>
      </c>
      <c r="F566" t="s">
        <v>396</v>
      </c>
      <c r="G566" t="s">
        <v>50</v>
      </c>
      <c r="H566" t="s">
        <v>51</v>
      </c>
      <c r="I566" t="s">
        <v>235</v>
      </c>
      <c r="J566" t="s">
        <v>236</v>
      </c>
      <c r="K566" t="s">
        <v>237</v>
      </c>
      <c r="L566" t="s">
        <v>454</v>
      </c>
      <c r="M566" t="s">
        <v>454</v>
      </c>
      <c r="N566" t="s">
        <v>455</v>
      </c>
      <c r="O566" t="s">
        <v>846</v>
      </c>
      <c r="P566" t="s"/>
      <c r="Q566" t="s"/>
      <c r="R566" t="s"/>
      <c r="S566" t="s"/>
      <c r="T566" t="s"/>
      <c r="U566" t="s"/>
      <c r="V566" t="s"/>
      <c r="W566" t="s"/>
      <c r="X566" t="s"/>
      <c r="Y566" t="s"/>
      <c r="Z566" t="s"/>
      <c r="AA566" t="s"/>
      <c r="AB566" t="s">
        <v>6909</v>
      </c>
      <c r="AC566" t="s">
        <v>6909</v>
      </c>
      <c r="AD566" t="s">
        <v>59</v>
      </c>
      <c r="AE566" t="s">
        <v>44</v>
      </c>
      <c r="AF566" t="s">
        <v>6910</v>
      </c>
      <c r="AG566" t="s">
        <v>6911</v>
      </c>
      <c r="AH566" t="s">
        <v>192</v>
      </c>
      <c r="AI566" t="s">
        <v>6912</v>
      </c>
      <c r="AJ566" t="s">
        <v>92</v>
      </c>
      <c r="AK566" t="s">
        <v>66</v>
      </c>
    </row>
    <row r="567" spans="1:38">
      <c r="A567" t="s">
        <v>6913</v>
      </c>
      <c r="B567" t="s">
        <v>6914</v>
      </c>
      <c r="C567" t="s">
        <v>6915</v>
      </c>
      <c r="D567" t="s">
        <v>6916</v>
      </c>
      <c r="E567" t="s">
        <v>6917</v>
      </c>
      <c r="F567" t="s"/>
      <c r="G567" t="s">
        <v>50</v>
      </c>
      <c r="H567" t="s">
        <v>51</v>
      </c>
      <c r="I567" t="s">
        <v>6918</v>
      </c>
      <c r="J567" t="s">
        <v>6919</v>
      </c>
      <c r="K567" t="s">
        <v>188</v>
      </c>
      <c r="L567" t="s">
        <v>1344</v>
      </c>
      <c r="M567" t="s">
        <v>1345</v>
      </c>
      <c r="N567" t="s">
        <v>3854</v>
      </c>
      <c r="O567" t="s">
        <v>241</v>
      </c>
      <c r="P567" t="s"/>
      <c r="Q567" t="s"/>
      <c r="R567" t="s"/>
      <c r="S567" t="s"/>
      <c r="T567" t="s"/>
      <c r="U567" t="s">
        <v>6920</v>
      </c>
      <c r="V567" t="s">
        <v>67</v>
      </c>
      <c r="W567" t="s"/>
      <c r="X567" t="s"/>
      <c r="Y567" t="s"/>
      <c r="Z567" t="s"/>
      <c r="AA567" t="s">
        <v>84</v>
      </c>
      <c r="AB567" t="s">
        <v>6921</v>
      </c>
      <c r="AC567" t="s">
        <v>6921</v>
      </c>
      <c r="AD567" t="s">
        <v>209</v>
      </c>
      <c r="AE567" t="s">
        <v>44</v>
      </c>
      <c r="AF567" t="s">
        <v>6922</v>
      </c>
      <c r="AG567" t="s">
        <v>6923</v>
      </c>
      <c r="AH567" t="s">
        <v>721</v>
      </c>
      <c r="AI567" t="s">
        <v>6924</v>
      </c>
      <c r="AJ567" t="s">
        <v>92</v>
      </c>
      <c r="AK567" t="s">
        <v>66</v>
      </c>
    </row>
    <row r="568" spans="1:38">
      <c r="A568" t="s">
        <v>6925</v>
      </c>
      <c r="B568" t="s">
        <v>6926</v>
      </c>
      <c r="C568" t="s">
        <v>6927</v>
      </c>
      <c r="D568" t="s">
        <v>6928</v>
      </c>
      <c r="E568" t="s">
        <v>6929</v>
      </c>
      <c r="F568" t="s">
        <v>438</v>
      </c>
      <c r="G568" t="s">
        <v>50</v>
      </c>
      <c r="H568" t="s">
        <v>51</v>
      </c>
      <c r="I568" t="s">
        <v>6930</v>
      </c>
      <c r="J568" t="s"/>
      <c r="K568" t="s">
        <v>3145</v>
      </c>
      <c r="L568" t="s">
        <v>782</v>
      </c>
      <c r="M568" t="s">
        <v>782</v>
      </c>
      <c r="N568" t="s">
        <v>1738</v>
      </c>
      <c r="O568" t="s">
        <v>174</v>
      </c>
      <c r="P568" t="s"/>
      <c r="Q568" t="s"/>
      <c r="R568" t="s"/>
      <c r="S568" t="s"/>
      <c r="T568" t="s"/>
      <c r="U568" t="s"/>
      <c r="V568" t="s"/>
      <c r="W568" t="s"/>
      <c r="X568" t="s"/>
      <c r="Y568" t="s"/>
      <c r="Z568" t="s"/>
      <c r="AA568" t="s"/>
      <c r="AB568" t="s">
        <v>6931</v>
      </c>
      <c r="AC568" t="s">
        <v>6931</v>
      </c>
      <c r="AD568" t="s">
        <v>195</v>
      </c>
      <c r="AE568" t="s">
        <v>44</v>
      </c>
      <c r="AF568" t="s">
        <v>6932</v>
      </c>
      <c r="AG568" t="s">
        <v>6933</v>
      </c>
      <c r="AH568" t="s">
        <v>878</v>
      </c>
      <c r="AI568" t="s">
        <v>6934</v>
      </c>
      <c r="AJ568" t="s">
        <v>92</v>
      </c>
      <c r="AK568" t="s">
        <v>66</v>
      </c>
    </row>
    <row r="569" spans="1:38">
      <c r="A569" t="s">
        <v>6935</v>
      </c>
      <c r="B569" t="s">
        <v>6936</v>
      </c>
      <c r="C569" t="s">
        <v>6937</v>
      </c>
      <c r="D569" t="s">
        <v>6938</v>
      </c>
      <c r="E569" t="s">
        <v>6939</v>
      </c>
      <c r="F569" t="s">
        <v>396</v>
      </c>
      <c r="G569" t="s">
        <v>50</v>
      </c>
      <c r="H569" t="s">
        <v>51</v>
      </c>
      <c r="I569" t="s">
        <v>596</v>
      </c>
      <c r="J569" t="s"/>
      <c r="K569" t="s">
        <v>3145</v>
      </c>
      <c r="L569" t="s">
        <v>526</v>
      </c>
      <c r="M569" t="s">
        <v>527</v>
      </c>
      <c r="N569" t="s">
        <v>1074</v>
      </c>
      <c r="O569" t="s"/>
      <c r="P569" t="s">
        <v>6940</v>
      </c>
      <c r="Q569" t="s">
        <v>67</v>
      </c>
      <c r="R569" t="s">
        <v>6941</v>
      </c>
      <c r="S569" t="s"/>
      <c r="T569" t="s"/>
      <c r="U569" t="s"/>
      <c r="V569" t="s"/>
      <c r="W569" t="s"/>
      <c r="X569" t="s"/>
      <c r="Y569" t="s"/>
      <c r="Z569" t="s"/>
      <c r="AA569" t="s"/>
      <c r="AB569" t="s">
        <v>6942</v>
      </c>
      <c r="AC569" t="s">
        <v>6942</v>
      </c>
      <c r="AD569" t="s">
        <v>124</v>
      </c>
      <c r="AE569" t="s">
        <v>44</v>
      </c>
      <c r="AF569" t="s">
        <v>6943</v>
      </c>
      <c r="AG569" t="s">
        <v>6944</v>
      </c>
      <c r="AH569" t="s">
        <v>174</v>
      </c>
      <c r="AI569" t="s">
        <v>6945</v>
      </c>
      <c r="AJ569" t="s">
        <v>6946</v>
      </c>
      <c r="AK569" t="s">
        <v>66</v>
      </c>
    </row>
    <row r="570" spans="1:38">
      <c r="A570" t="s">
        <v>2483</v>
      </c>
      <c r="B570" t="s">
        <v>6947</v>
      </c>
      <c r="C570" t="s">
        <v>6948</v>
      </c>
      <c r="D570" t="s">
        <v>6949</v>
      </c>
      <c r="E570" t="s">
        <v>6950</v>
      </c>
      <c r="F570" t="s">
        <v>2660</v>
      </c>
      <c r="G570" t="s">
        <v>50</v>
      </c>
      <c r="H570" t="s">
        <v>51</v>
      </c>
      <c r="I570" t="s">
        <v>6951</v>
      </c>
      <c r="J570" t="s">
        <v>6469</v>
      </c>
      <c r="K570" t="s">
        <v>188</v>
      </c>
      <c r="L570" t="s">
        <v>971</v>
      </c>
      <c r="M570" t="s">
        <v>972</v>
      </c>
      <c r="N570" t="s">
        <v>973</v>
      </c>
      <c r="O570" t="s"/>
      <c r="P570" t="s">
        <v>6952</v>
      </c>
      <c r="Q570" t="s">
        <v>67</v>
      </c>
      <c r="R570" t="s"/>
      <c r="S570" t="s"/>
      <c r="T570" t="s"/>
      <c r="U570" t="s"/>
      <c r="V570" t="s"/>
      <c r="W570" t="s"/>
      <c r="X570" t="s"/>
      <c r="Y570" t="s"/>
      <c r="Z570" t="s"/>
      <c r="AA570" t="s"/>
      <c r="AB570" t="s">
        <v>6953</v>
      </c>
      <c r="AC570" t="s">
        <v>6954</v>
      </c>
      <c r="AD570" t="s">
        <v>174</v>
      </c>
      <c r="AE570" t="s">
        <v>1105</v>
      </c>
      <c r="AF570" t="s">
        <v>6955</v>
      </c>
      <c r="AG570" t="s">
        <v>6956</v>
      </c>
      <c r="AH570" t="s">
        <v>142</v>
      </c>
      <c r="AI570" t="s">
        <v>6957</v>
      </c>
      <c r="AJ570" t="s">
        <v>6958</v>
      </c>
      <c r="AK570" t="s">
        <v>66</v>
      </c>
    </row>
    <row r="571" spans="1:38">
      <c r="A571" t="s">
        <v>6959</v>
      </c>
      <c r="B571" t="s">
        <v>6960</v>
      </c>
      <c r="C571" t="s">
        <v>6961</v>
      </c>
      <c r="D571" t="s">
        <v>6962</v>
      </c>
      <c r="E571" t="s">
        <v>6963</v>
      </c>
      <c r="F571" t="s">
        <v>438</v>
      </c>
      <c r="G571" t="s">
        <v>50</v>
      </c>
      <c r="H571" t="s">
        <v>51</v>
      </c>
      <c r="I571" t="s"/>
      <c r="J571" t="s"/>
      <c r="K571" t="s"/>
      <c r="L571" t="s">
        <v>238</v>
      </c>
      <c r="M571" t="s">
        <v>660</v>
      </c>
      <c r="N571" t="s">
        <v>1833</v>
      </c>
      <c r="O571" t="s"/>
      <c r="P571" t="s"/>
      <c r="Q571" t="s">
        <v>44</v>
      </c>
      <c r="R571" t="s"/>
      <c r="S571" t="s"/>
      <c r="T571" t="s"/>
      <c r="U571" t="s"/>
      <c r="V571" t="s"/>
      <c r="W571" t="s"/>
      <c r="X571" t="s"/>
      <c r="Y571" t="s"/>
      <c r="Z571" t="s"/>
      <c r="AA571" t="s"/>
      <c r="AB571" t="s">
        <v>6964</v>
      </c>
      <c r="AC571" t="s">
        <v>6964</v>
      </c>
      <c r="AD571" t="s">
        <v>59</v>
      </c>
      <c r="AE571" t="s">
        <v>44</v>
      </c>
      <c r="AF571" t="s">
        <v>6965</v>
      </c>
      <c r="AG571" t="s">
        <v>3360</v>
      </c>
      <c r="AH571" t="s">
        <v>192</v>
      </c>
      <c r="AI571" t="s">
        <v>6966</v>
      </c>
      <c r="AJ571" t="s">
        <v>6967</v>
      </c>
      <c r="AK571" t="s">
        <v>66</v>
      </c>
    </row>
    <row r="572" spans="1:38">
      <c r="A572" t="s">
        <v>6968</v>
      </c>
      <c r="B572" t="s">
        <v>6969</v>
      </c>
      <c r="C572" t="s">
        <v>6970</v>
      </c>
      <c r="D572" t="s">
        <v>6971</v>
      </c>
      <c r="E572" t="s">
        <v>6972</v>
      </c>
      <c r="F572" t="s">
        <v>255</v>
      </c>
      <c r="G572" t="s">
        <v>50</v>
      </c>
      <c r="H572" t="s">
        <v>51</v>
      </c>
      <c r="I572" t="s">
        <v>6973</v>
      </c>
      <c r="J572" t="s">
        <v>3066</v>
      </c>
      <c r="K572" t="s">
        <v>54</v>
      </c>
      <c r="L572" t="s">
        <v>272</v>
      </c>
      <c r="M572" t="s">
        <v>273</v>
      </c>
      <c r="N572" t="s">
        <v>5248</v>
      </c>
      <c r="O572" t="s"/>
      <c r="P572" t="s"/>
      <c r="Q572" t="s">
        <v>44</v>
      </c>
      <c r="R572" t="s"/>
      <c r="S572" t="s"/>
      <c r="T572" t="s"/>
      <c r="U572" t="s"/>
      <c r="V572" t="s"/>
      <c r="W572" t="s"/>
      <c r="X572" t="s"/>
      <c r="Y572" t="s"/>
      <c r="Z572" t="s"/>
      <c r="AA572" t="s"/>
      <c r="AB572" t="s">
        <v>6974</v>
      </c>
      <c r="AC572" t="s">
        <v>6974</v>
      </c>
      <c r="AD572" t="s">
        <v>59</v>
      </c>
      <c r="AE572" t="s">
        <v>44</v>
      </c>
      <c r="AF572" t="s">
        <v>6975</v>
      </c>
      <c r="AG572" t="s">
        <v>44</v>
      </c>
      <c r="AH572" t="s">
        <v>209</v>
      </c>
      <c r="AI572" t="s">
        <v>6976</v>
      </c>
      <c r="AJ572" t="s">
        <v>6977</v>
      </c>
      <c r="AK572" t="s">
        <v>66</v>
      </c>
    </row>
    <row r="573" spans="1:38">
      <c r="A573" t="s">
        <v>6978</v>
      </c>
      <c r="B573" t="s">
        <v>6979</v>
      </c>
      <c r="C573" t="s">
        <v>6980</v>
      </c>
      <c r="D573" t="s">
        <v>6981</v>
      </c>
      <c r="E573" t="s">
        <v>6982</v>
      </c>
      <c r="F573" t="s"/>
      <c r="G573" t="s">
        <v>50</v>
      </c>
      <c r="H573" t="s">
        <v>51</v>
      </c>
      <c r="I573" t="s">
        <v>1433</v>
      </c>
      <c r="J573" t="s"/>
      <c r="K573" t="s">
        <v>271</v>
      </c>
      <c r="L573" t="s">
        <v>55</v>
      </c>
      <c r="M573" t="s">
        <v>56</v>
      </c>
      <c r="N573" t="s">
        <v>672</v>
      </c>
      <c r="O573" t="s"/>
      <c r="P573" t="s"/>
      <c r="Q573" t="s">
        <v>44</v>
      </c>
      <c r="R573" t="s"/>
      <c r="S573" t="s"/>
      <c r="T573" t="s"/>
      <c r="U573" t="s"/>
      <c r="V573" t="s"/>
      <c r="W573" t="s"/>
      <c r="X573" t="s"/>
      <c r="Y573" t="s"/>
      <c r="Z573" t="s"/>
      <c r="AA573" t="s"/>
      <c r="AB573" t="s">
        <v>6983</v>
      </c>
      <c r="AC573" t="s">
        <v>6983</v>
      </c>
      <c r="AD573" t="s">
        <v>110</v>
      </c>
      <c r="AE573" t="s">
        <v>515</v>
      </c>
      <c r="AF573" t="s">
        <v>6984</v>
      </c>
      <c r="AG573" t="s">
        <v>6985</v>
      </c>
      <c r="AH573" t="s">
        <v>174</v>
      </c>
      <c r="AI573" t="s">
        <v>6986</v>
      </c>
      <c r="AJ573" t="s">
        <v>6987</v>
      </c>
      <c r="AK573" t="s">
        <v>66</v>
      </c>
    </row>
    <row r="574" spans="1:38">
      <c r="A574" t="s">
        <v>5173</v>
      </c>
      <c r="B574" t="s">
        <v>6988</v>
      </c>
      <c r="C574" t="s">
        <v>6989</v>
      </c>
      <c r="D574" t="s"/>
      <c r="E574" t="s">
        <v>6990</v>
      </c>
      <c r="F574" t="s"/>
      <c r="G574" t="s">
        <v>1178</v>
      </c>
      <c r="H574" t="s">
        <v>51</v>
      </c>
      <c r="I574" t="s"/>
      <c r="J574" t="s"/>
      <c r="K574" t="s">
        <v>354</v>
      </c>
      <c r="L574" t="s">
        <v>285</v>
      </c>
      <c r="M574" t="s">
        <v>285</v>
      </c>
      <c r="N574" t="s">
        <v>285</v>
      </c>
      <c r="O574" t="s"/>
      <c r="P574" t="s"/>
      <c r="Q574" t="s"/>
      <c r="R574" t="s"/>
      <c r="S574" t="s"/>
      <c r="T574" t="s"/>
      <c r="U574" t="s"/>
      <c r="V574" t="s"/>
      <c r="W574" t="s">
        <v>6991</v>
      </c>
      <c r="X574" t="s"/>
      <c r="Y574" t="s"/>
      <c r="Z574" t="s"/>
      <c r="AA574" t="s"/>
      <c r="AB574" t="s">
        <v>66</v>
      </c>
      <c r="AC574" t="s"/>
      <c r="AD574" t="s">
        <v>44</v>
      </c>
      <c r="AE574" t="s">
        <v>44</v>
      </c>
      <c r="AF574" t="s">
        <v>44</v>
      </c>
      <c r="AG574" t="s">
        <v>44</v>
      </c>
      <c r="AH574" t="s">
        <v>44</v>
      </c>
      <c r="AI574" t="s">
        <v>286</v>
      </c>
      <c r="AJ574" t="s">
        <v>92</v>
      </c>
      <c r="AK574" t="s">
        <v>66</v>
      </c>
    </row>
    <row r="575" spans="1:38">
      <c r="A575" t="s">
        <v>6992</v>
      </c>
      <c r="B575" s="2" t="s">
        <v>6993</v>
      </c>
      <c r="C575" t="s">
        <v>6994</v>
      </c>
      <c r="D575" t="s">
        <v>6995</v>
      </c>
      <c r="E575" t="s">
        <v>6996</v>
      </c>
      <c r="F575" t="s">
        <v>98</v>
      </c>
      <c r="G575" t="s">
        <v>50</v>
      </c>
      <c r="H575" t="s">
        <v>51</v>
      </c>
      <c r="I575" t="s">
        <v>6997</v>
      </c>
      <c r="J575" t="s"/>
      <c r="K575" t="s">
        <v>569</v>
      </c>
      <c r="L575" t="s">
        <v>1701</v>
      </c>
      <c r="M575" t="s">
        <v>1701</v>
      </c>
      <c r="N575" t="s">
        <v>6998</v>
      </c>
      <c r="O575" t="s"/>
      <c r="P575" t="s"/>
      <c r="Q575" t="s">
        <v>67</v>
      </c>
      <c r="R575" t="s">
        <v>6999</v>
      </c>
      <c r="S575" t="s"/>
      <c r="T575" t="s"/>
      <c r="U575" t="s"/>
      <c r="V575" t="s"/>
      <c r="W575" t="s"/>
      <c r="X575" t="s"/>
      <c r="Y575" t="s"/>
      <c r="Z575" t="s"/>
      <c r="AA575" t="s"/>
      <c r="AB575" t="s">
        <v>7000</v>
      </c>
      <c r="AC575" t="s">
        <v>7001</v>
      </c>
      <c r="AD575" t="s">
        <v>93</v>
      </c>
      <c r="AE575" t="s">
        <v>44</v>
      </c>
      <c r="AF575" t="s">
        <v>7002</v>
      </c>
      <c r="AG575" t="s">
        <v>44</v>
      </c>
      <c r="AH575" t="s">
        <v>67</v>
      </c>
      <c r="AI575" t="s">
        <v>7003</v>
      </c>
      <c r="AJ575" t="s">
        <v>7004</v>
      </c>
      <c r="AK575" t="s">
        <v>66</v>
      </c>
    </row>
    <row r="576" spans="1:38">
      <c r="A576" t="s">
        <v>7005</v>
      </c>
      <c r="B576" t="s">
        <v>7006</v>
      </c>
      <c r="C576" t="s">
        <v>7007</v>
      </c>
      <c r="D576" t="s">
        <v>7008</v>
      </c>
      <c r="E576" t="s">
        <v>7009</v>
      </c>
      <c r="F576" t="s"/>
      <c r="G576" t="s">
        <v>50</v>
      </c>
      <c r="H576" t="s">
        <v>51</v>
      </c>
      <c r="I576" t="s"/>
      <c r="J576" t="s"/>
      <c r="K576" t="s"/>
      <c r="L576" t="s">
        <v>808</v>
      </c>
      <c r="M576" t="s">
        <v>809</v>
      </c>
      <c r="N576" t="s">
        <v>7010</v>
      </c>
      <c r="O576" t="s"/>
      <c r="P576" t="s"/>
      <c r="Q576" t="s">
        <v>44</v>
      </c>
      <c r="R576" t="s"/>
      <c r="S576" t="s"/>
      <c r="T576" t="s"/>
      <c r="U576" t="s"/>
      <c r="V576" t="s"/>
      <c r="W576" t="s"/>
      <c r="X576" t="s"/>
      <c r="Y576" t="s"/>
      <c r="Z576" t="s"/>
      <c r="AA576" t="s"/>
      <c r="AB576" t="s">
        <v>7011</v>
      </c>
      <c r="AC576" t="s">
        <v>7011</v>
      </c>
      <c r="AD576" t="s">
        <v>93</v>
      </c>
      <c r="AE576" t="s">
        <v>44</v>
      </c>
      <c r="AF576" t="s">
        <v>7012</v>
      </c>
      <c r="AG576" t="s">
        <v>44</v>
      </c>
      <c r="AH576" t="s">
        <v>67</v>
      </c>
      <c r="AI576" t="s">
        <v>7013</v>
      </c>
      <c r="AJ576" t="s">
        <v>7014</v>
      </c>
      <c r="AK576" t="s">
        <v>66</v>
      </c>
    </row>
    <row r="577" spans="1:38">
      <c r="A577" t="s">
        <v>7015</v>
      </c>
      <c r="B577" t="s">
        <v>7016</v>
      </c>
      <c r="C577" t="s">
        <v>7017</v>
      </c>
      <c r="D577" t="s">
        <v>7018</v>
      </c>
      <c r="E577" t="s">
        <v>7019</v>
      </c>
      <c r="F577" t="s">
        <v>5524</v>
      </c>
      <c r="G577" t="s">
        <v>50</v>
      </c>
      <c r="H577" t="s">
        <v>234</v>
      </c>
      <c r="I577" t="s">
        <v>7020</v>
      </c>
      <c r="J577" t="s">
        <v>7021</v>
      </c>
      <c r="K577" t="s">
        <v>469</v>
      </c>
      <c r="L577" t="s">
        <v>470</v>
      </c>
      <c r="M577" t="s">
        <v>471</v>
      </c>
      <c r="N577" t="s">
        <v>472</v>
      </c>
      <c r="O577" t="s">
        <v>142</v>
      </c>
      <c r="P577" t="s"/>
      <c r="Q577" t="s"/>
      <c r="R577" t="s"/>
      <c r="S577" t="s"/>
      <c r="T577" t="s"/>
      <c r="U577" t="s"/>
      <c r="V577" t="s"/>
      <c r="W577" t="s"/>
      <c r="X577" t="s"/>
      <c r="Y577" t="s"/>
      <c r="Z577" t="s">
        <v>7022</v>
      </c>
      <c r="AA577" t="s"/>
      <c r="AB577" t="s">
        <v>7023</v>
      </c>
      <c r="AC577" t="s">
        <v>7023</v>
      </c>
      <c r="AD577" t="s">
        <v>174</v>
      </c>
      <c r="AE577" t="s">
        <v>44</v>
      </c>
      <c r="AF577" t="s">
        <v>7024</v>
      </c>
      <c r="AG577" t="s">
        <v>7025</v>
      </c>
      <c r="AH577" t="s">
        <v>142</v>
      </c>
      <c r="AI577" t="s">
        <v>7026</v>
      </c>
      <c r="AJ577" t="s">
        <v>92</v>
      </c>
      <c r="AK577" t="s">
        <v>66</v>
      </c>
    </row>
    <row r="578" spans="1:38">
      <c r="A578" t="s">
        <v>7027</v>
      </c>
      <c r="B578" t="s">
        <v>7028</v>
      </c>
      <c r="C578" t="s">
        <v>7029</v>
      </c>
      <c r="D578" t="s">
        <v>7030</v>
      </c>
      <c r="E578" t="s">
        <v>7031</v>
      </c>
      <c r="F578" t="s">
        <v>5016</v>
      </c>
      <c r="G578" t="s">
        <v>50</v>
      </c>
      <c r="H578" t="s">
        <v>51</v>
      </c>
      <c r="I578" t="s"/>
      <c r="J578" t="s"/>
      <c r="K578" t="s"/>
      <c r="L578" t="s">
        <v>238</v>
      </c>
      <c r="M578" t="s">
        <v>660</v>
      </c>
      <c r="N578" t="s">
        <v>661</v>
      </c>
      <c r="O578" t="s"/>
      <c r="P578" t="s"/>
      <c r="Q578" t="s">
        <v>44</v>
      </c>
      <c r="R578" t="s"/>
      <c r="S578" t="s"/>
      <c r="T578" t="s"/>
      <c r="U578" t="s"/>
      <c r="V578" t="s"/>
      <c r="W578" t="s"/>
      <c r="X578" t="s"/>
      <c r="Y578" t="s"/>
      <c r="Z578" t="s"/>
      <c r="AA578" t="s"/>
      <c r="AB578" t="s">
        <v>7032</v>
      </c>
      <c r="AC578" t="s">
        <v>7032</v>
      </c>
      <c r="AD578" t="s">
        <v>124</v>
      </c>
      <c r="AE578" t="s">
        <v>44</v>
      </c>
      <c r="AF578" t="s">
        <v>7033</v>
      </c>
      <c r="AG578" t="s">
        <v>7034</v>
      </c>
      <c r="AH578" t="s">
        <v>110</v>
      </c>
      <c r="AI578" t="s">
        <v>7035</v>
      </c>
      <c r="AJ578" t="s">
        <v>7036</v>
      </c>
      <c r="AK578" t="s">
        <v>66</v>
      </c>
    </row>
    <row r="579" spans="1:38">
      <c r="A579" t="s">
        <v>7037</v>
      </c>
      <c r="B579" t="s">
        <v>7038</v>
      </c>
      <c r="C579" t="s">
        <v>7039</v>
      </c>
      <c r="D579" t="s">
        <v>7040</v>
      </c>
      <c r="E579" t="s">
        <v>7041</v>
      </c>
      <c r="F579" t="s">
        <v>185</v>
      </c>
      <c r="G579" t="s">
        <v>50</v>
      </c>
      <c r="H579" t="s">
        <v>51</v>
      </c>
      <c r="I579" t="s">
        <v>3888</v>
      </c>
      <c r="J579" t="s">
        <v>381</v>
      </c>
      <c r="K579" t="s">
        <v>237</v>
      </c>
      <c r="L579" t="s">
        <v>139</v>
      </c>
      <c r="M579" t="s">
        <v>140</v>
      </c>
      <c r="N579" t="s">
        <v>5793</v>
      </c>
      <c r="O579" t="s">
        <v>86</v>
      </c>
      <c r="P579" t="s">
        <v>7042</v>
      </c>
      <c r="Q579" t="s">
        <v>67</v>
      </c>
      <c r="R579" t="s">
        <v>7043</v>
      </c>
      <c r="S579" t="s"/>
      <c r="T579" t="s"/>
      <c r="U579" t="s"/>
      <c r="V579" t="s"/>
      <c r="W579" t="s"/>
      <c r="X579" t="s"/>
      <c r="Y579" t="s"/>
      <c r="Z579" t="s"/>
      <c r="AA579" t="s"/>
      <c r="AB579" t="s">
        <v>7044</v>
      </c>
      <c r="AC579" t="s">
        <v>7045</v>
      </c>
      <c r="AD579" t="s">
        <v>112</v>
      </c>
      <c r="AE579" t="s">
        <v>44</v>
      </c>
      <c r="AF579" t="s">
        <v>7046</v>
      </c>
      <c r="AG579" t="s">
        <v>2544</v>
      </c>
      <c r="AH579" t="s">
        <v>44</v>
      </c>
      <c r="AI579" t="s">
        <v>7047</v>
      </c>
      <c r="AJ579" t="s">
        <v>92</v>
      </c>
      <c r="AK579" t="s">
        <v>66</v>
      </c>
    </row>
    <row customHeight="1" ht="409" r="580" s="26" spans="1:38">
      <c r="A580" t="s">
        <v>7048</v>
      </c>
      <c r="B580" t="s">
        <v>7049</v>
      </c>
      <c r="C580" t="s">
        <v>7050</v>
      </c>
      <c r="D580" t="s">
        <v>7051</v>
      </c>
      <c r="E580" s="1" t="s">
        <v>7052</v>
      </c>
      <c r="F580" t="s">
        <v>255</v>
      </c>
      <c r="G580" t="s">
        <v>50</v>
      </c>
      <c r="H580" t="s">
        <v>51</v>
      </c>
      <c r="I580" t="s">
        <v>7053</v>
      </c>
      <c r="J580" t="s">
        <v>187</v>
      </c>
      <c r="K580" t="s">
        <v>188</v>
      </c>
      <c r="L580" t="s">
        <v>808</v>
      </c>
      <c r="M580" t="s">
        <v>809</v>
      </c>
      <c r="N580" t="s">
        <v>7010</v>
      </c>
      <c r="O580" t="s"/>
      <c r="P580" t="s"/>
      <c r="Q580" t="s">
        <v>44</v>
      </c>
      <c r="R580" t="s"/>
      <c r="S580" t="s"/>
      <c r="T580" t="s"/>
      <c r="U580" t="s"/>
      <c r="V580" t="s"/>
      <c r="W580" t="s"/>
      <c r="X580" t="s"/>
      <c r="Y580" t="s"/>
      <c r="Z580" t="s"/>
      <c r="AA580" t="s"/>
      <c r="AB580" t="s">
        <v>7054</v>
      </c>
      <c r="AC580" t="s">
        <v>7054</v>
      </c>
      <c r="AD580" t="s">
        <v>93</v>
      </c>
      <c r="AE580" t="s">
        <v>44</v>
      </c>
      <c r="AF580" t="s">
        <v>7055</v>
      </c>
      <c r="AG580" t="s">
        <v>7056</v>
      </c>
      <c r="AH580" t="s">
        <v>44</v>
      </c>
      <c r="AI580" t="s">
        <v>7057</v>
      </c>
      <c r="AJ580" t="s">
        <v>7058</v>
      </c>
      <c r="AK580" t="s">
        <v>66</v>
      </c>
    </row>
    <row r="581" spans="1:38">
      <c r="A581" t="s">
        <v>7059</v>
      </c>
      <c r="B581" t="s">
        <v>7060</v>
      </c>
      <c r="C581" t="s">
        <v>7061</v>
      </c>
      <c r="D581" t="s"/>
      <c r="E581" t="s">
        <v>7062</v>
      </c>
      <c r="F581" t="s"/>
      <c r="G581" t="s">
        <v>50</v>
      </c>
      <c r="H581" t="s">
        <v>51</v>
      </c>
      <c r="I581" t="s"/>
      <c r="J581" t="s"/>
      <c r="K581" t="s"/>
      <c r="L581" t="s">
        <v>55</v>
      </c>
      <c r="M581" t="s">
        <v>56</v>
      </c>
      <c r="N581" t="s">
        <v>1772</v>
      </c>
      <c r="O581" t="s"/>
      <c r="P581" t="s"/>
      <c r="Q581" t="s">
        <v>67</v>
      </c>
      <c r="R581" t="s">
        <v>4200</v>
      </c>
      <c r="S581" t="s"/>
      <c r="T581" t="s"/>
      <c r="U581" t="s"/>
      <c r="V581" t="s"/>
      <c r="W581" t="s"/>
      <c r="X581" t="s"/>
      <c r="Y581" t="s"/>
      <c r="Z581" t="s"/>
      <c r="AA581" t="s"/>
      <c r="AB581" t="s">
        <v>7063</v>
      </c>
      <c r="AC581" t="s">
        <v>7063</v>
      </c>
      <c r="AD581" t="s">
        <v>142</v>
      </c>
      <c r="AE581" t="s">
        <v>44</v>
      </c>
      <c r="AF581" t="s">
        <v>7064</v>
      </c>
      <c r="AG581" t="s">
        <v>7065</v>
      </c>
      <c r="AH581" t="s">
        <v>149</v>
      </c>
      <c r="AI581" t="s">
        <v>7066</v>
      </c>
      <c r="AJ581" t="s">
        <v>7067</v>
      </c>
      <c r="AK581" t="s">
        <v>66</v>
      </c>
    </row>
    <row r="582" spans="1:38">
      <c r="A582" t="s">
        <v>7068</v>
      </c>
      <c r="B582" t="s">
        <v>7069</v>
      </c>
      <c r="C582" t="s">
        <v>7070</v>
      </c>
      <c r="D582" t="s">
        <v>7071</v>
      </c>
      <c r="E582" t="s">
        <v>7072</v>
      </c>
      <c r="F582" t="s">
        <v>292</v>
      </c>
      <c r="G582" t="s">
        <v>50</v>
      </c>
      <c r="H582" t="s">
        <v>51</v>
      </c>
      <c r="I582" t="s">
        <v>768</v>
      </c>
      <c r="J582" t="s">
        <v>568</v>
      </c>
      <c r="K582" t="s">
        <v>569</v>
      </c>
      <c r="L582" t="s">
        <v>55</v>
      </c>
      <c r="M582" t="s">
        <v>56</v>
      </c>
      <c r="N582" t="s">
        <v>441</v>
      </c>
      <c r="O582" t="s">
        <v>241</v>
      </c>
      <c r="P582" t="s"/>
      <c r="Q582" t="s"/>
      <c r="R582" t="s"/>
      <c r="S582" t="s"/>
      <c r="T582" t="s"/>
      <c r="U582" t="s"/>
      <c r="V582" t="s"/>
      <c r="W582" t="s"/>
      <c r="X582" t="s"/>
      <c r="Y582" t="s"/>
      <c r="Z582" t="s"/>
      <c r="AA582" t="s"/>
      <c r="AB582" t="s">
        <v>7073</v>
      </c>
      <c r="AC582" t="s">
        <v>7073</v>
      </c>
      <c r="AD582" t="s">
        <v>142</v>
      </c>
      <c r="AE582" t="s">
        <v>44</v>
      </c>
      <c r="AF582" t="s">
        <v>7074</v>
      </c>
      <c r="AG582" t="s">
        <v>2349</v>
      </c>
      <c r="AH582" t="s">
        <v>493</v>
      </c>
      <c r="AI582" t="s">
        <v>7075</v>
      </c>
      <c r="AJ582" t="s">
        <v>92</v>
      </c>
      <c r="AK582" t="s">
        <v>66</v>
      </c>
    </row>
    <row r="583" spans="1:38">
      <c r="A583" t="s">
        <v>7076</v>
      </c>
      <c r="B583" t="s">
        <v>7077</v>
      </c>
      <c r="C583" t="s">
        <v>7078</v>
      </c>
      <c r="D583" t="s">
        <v>7079</v>
      </c>
      <c r="E583" t="s">
        <v>7080</v>
      </c>
      <c r="F583" t="s">
        <v>396</v>
      </c>
      <c r="G583" t="s">
        <v>72</v>
      </c>
      <c r="H583" t="s">
        <v>51</v>
      </c>
      <c r="I583" t="s">
        <v>7081</v>
      </c>
      <c r="J583" t="s">
        <v>7082</v>
      </c>
      <c r="K583" t="s">
        <v>237</v>
      </c>
      <c r="L583" t="s">
        <v>322</v>
      </c>
      <c r="M583" t="s">
        <v>486</v>
      </c>
      <c r="N583" t="s">
        <v>1371</v>
      </c>
      <c r="O583" t="s">
        <v>86</v>
      </c>
      <c r="P583" t="s"/>
      <c r="Q583" t="s"/>
      <c r="R583" t="s"/>
      <c r="S583" t="s"/>
      <c r="T583" t="s"/>
      <c r="U583" t="s"/>
      <c r="V583" t="s"/>
      <c r="W583" t="s">
        <v>7083</v>
      </c>
      <c r="X583" t="s"/>
      <c r="Y583" t="s"/>
      <c r="Z583" t="s"/>
      <c r="AA583" t="s"/>
      <c r="AB583" t="s">
        <v>7084</v>
      </c>
      <c r="AC583" t="s">
        <v>7084</v>
      </c>
      <c r="AD583" t="s">
        <v>110</v>
      </c>
      <c r="AE583" t="s">
        <v>515</v>
      </c>
      <c r="AF583" t="s">
        <v>7085</v>
      </c>
      <c r="AG583" t="s">
        <v>7086</v>
      </c>
      <c r="AH583" t="s">
        <v>59</v>
      </c>
      <c r="AI583" t="s">
        <v>7087</v>
      </c>
      <c r="AJ583" t="s">
        <v>92</v>
      </c>
      <c r="AK583" t="s">
        <v>66</v>
      </c>
    </row>
    <row r="584" spans="1:38">
      <c r="A584" t="s">
        <v>7088</v>
      </c>
      <c r="B584" t="s">
        <v>7089</v>
      </c>
      <c r="C584" t="s">
        <v>7090</v>
      </c>
      <c r="D584" t="s">
        <v>7091</v>
      </c>
      <c r="E584" t="s">
        <v>7092</v>
      </c>
      <c r="F584" t="s"/>
      <c r="G584" t="s">
        <v>72</v>
      </c>
      <c r="H584" t="s">
        <v>51</v>
      </c>
      <c r="I584" t="s">
        <v>5618</v>
      </c>
      <c r="J584" t="s">
        <v>795</v>
      </c>
      <c r="K584" t="s">
        <v>188</v>
      </c>
      <c r="L584" t="s">
        <v>1344</v>
      </c>
      <c r="M584" t="s">
        <v>3962</v>
      </c>
      <c r="N584" t="s">
        <v>4497</v>
      </c>
      <c r="O584" t="s">
        <v>162</v>
      </c>
      <c r="P584" t="s"/>
      <c r="Q584" t="s"/>
      <c r="R584" t="s"/>
      <c r="S584" t="s"/>
      <c r="T584" t="s">
        <v>112</v>
      </c>
      <c r="U584" t="s"/>
      <c r="V584" t="s"/>
      <c r="W584" t="s">
        <v>7093</v>
      </c>
      <c r="X584" t="s"/>
      <c r="Y584" t="s"/>
      <c r="Z584" t="s"/>
      <c r="AA584" t="s"/>
      <c r="AB584" t="s">
        <v>7094</v>
      </c>
      <c r="AC584" t="s">
        <v>7094</v>
      </c>
      <c r="AD584" t="s">
        <v>149</v>
      </c>
      <c r="AE584" t="s">
        <v>387</v>
      </c>
      <c r="AF584" t="s">
        <v>7095</v>
      </c>
      <c r="AG584" t="s">
        <v>7096</v>
      </c>
      <c r="AH584" t="s">
        <v>330</v>
      </c>
      <c r="AI584" t="s">
        <v>7097</v>
      </c>
      <c r="AJ584" t="s">
        <v>92</v>
      </c>
      <c r="AK584" t="s">
        <v>66</v>
      </c>
    </row>
    <row r="585" spans="1:38">
      <c r="A585" t="s">
        <v>7098</v>
      </c>
      <c r="B585" t="s">
        <v>7099</v>
      </c>
      <c r="C585" t="s">
        <v>7100</v>
      </c>
      <c r="D585" t="s"/>
      <c r="E585" t="s">
        <v>7101</v>
      </c>
      <c r="F585" t="s">
        <v>233</v>
      </c>
      <c r="G585" t="s">
        <v>50</v>
      </c>
      <c r="H585" t="s">
        <v>51</v>
      </c>
      <c r="I585" t="s">
        <v>1024</v>
      </c>
      <c r="J585" t="s">
        <v>53</v>
      </c>
      <c r="K585" t="s">
        <v>54</v>
      </c>
      <c r="L585" t="s">
        <v>238</v>
      </c>
      <c r="M585" t="s">
        <v>239</v>
      </c>
      <c r="N585" t="s">
        <v>240</v>
      </c>
      <c r="O585" t="s">
        <v>826</v>
      </c>
      <c r="P585" t="s">
        <v>7102</v>
      </c>
      <c r="Q585" t="s">
        <v>112</v>
      </c>
      <c r="R585" t="s">
        <v>7103</v>
      </c>
      <c r="S585" t="s"/>
      <c r="T585" t="s">
        <v>67</v>
      </c>
      <c r="U585" t="s"/>
      <c r="V585" t="s"/>
      <c r="W585" t="s"/>
      <c r="X585" t="s"/>
      <c r="Y585" t="s"/>
      <c r="Z585" t="s"/>
      <c r="AA585" t="s"/>
      <c r="AB585" t="s">
        <v>7104</v>
      </c>
      <c r="AC585" t="s">
        <v>7105</v>
      </c>
      <c r="AD585" t="s">
        <v>86</v>
      </c>
      <c r="AE585" t="s">
        <v>225</v>
      </c>
      <c r="AF585" t="s">
        <v>7106</v>
      </c>
      <c r="AG585" t="s">
        <v>7107</v>
      </c>
      <c r="AH585" t="s">
        <v>142</v>
      </c>
      <c r="AI585" t="s">
        <v>7108</v>
      </c>
      <c r="AJ585" t="s">
        <v>92</v>
      </c>
      <c r="AK585" t="s">
        <v>66</v>
      </c>
    </row>
    <row r="586" spans="1:38">
      <c r="A586" t="s">
        <v>7109</v>
      </c>
      <c r="B586" t="s">
        <v>7110</v>
      </c>
      <c r="C586" t="s">
        <v>7111</v>
      </c>
      <c r="D586" t="s"/>
      <c r="E586" t="s">
        <v>7112</v>
      </c>
      <c r="F586" t="s">
        <v>1154</v>
      </c>
      <c r="G586" t="s">
        <v>4887</v>
      </c>
      <c r="H586" t="s">
        <v>51</v>
      </c>
      <c r="I586" t="s">
        <v>169</v>
      </c>
      <c r="J586" t="s">
        <v>53</v>
      </c>
      <c r="K586" t="s">
        <v>54</v>
      </c>
      <c r="L586" t="s">
        <v>411</v>
      </c>
      <c r="M586" t="s">
        <v>412</v>
      </c>
      <c r="N586" t="s">
        <v>2083</v>
      </c>
      <c r="O586" t="s">
        <v>79</v>
      </c>
      <c r="P586" t="s">
        <v>7113</v>
      </c>
      <c r="Q586" t="s">
        <v>124</v>
      </c>
      <c r="R586" t="s">
        <v>7114</v>
      </c>
      <c r="S586" t="s"/>
      <c r="T586" t="s">
        <v>67</v>
      </c>
      <c r="U586" t="s"/>
      <c r="V586" t="s"/>
      <c r="W586" t="s"/>
      <c r="X586" t="s"/>
      <c r="Y586" t="s"/>
      <c r="Z586" t="s"/>
      <c r="AA586" t="s"/>
      <c r="AB586" t="s">
        <v>7115</v>
      </c>
      <c r="AC586" t="s">
        <v>7116</v>
      </c>
      <c r="AD586" t="s">
        <v>209</v>
      </c>
      <c r="AE586" t="s">
        <v>6517</v>
      </c>
      <c r="AF586" t="s">
        <v>7117</v>
      </c>
      <c r="AG586" t="s">
        <v>7118</v>
      </c>
      <c r="AH586" t="s">
        <v>575</v>
      </c>
      <c r="AI586" t="s">
        <v>7119</v>
      </c>
      <c r="AJ586" t="s">
        <v>92</v>
      </c>
      <c r="AK586" t="s">
        <v>66</v>
      </c>
    </row>
    <row r="587" spans="1:38">
      <c r="A587" t="s">
        <v>7120</v>
      </c>
      <c r="B587" t="s">
        <v>7121</v>
      </c>
      <c r="C587" t="s">
        <v>83</v>
      </c>
      <c r="D587" t="s">
        <v>7122</v>
      </c>
      <c r="E587" t="s">
        <v>7123</v>
      </c>
      <c r="F587" t="s">
        <v>4911</v>
      </c>
      <c r="G587" t="s">
        <v>50</v>
      </c>
      <c r="H587" t="s">
        <v>51</v>
      </c>
      <c r="I587" t="s">
        <v>7124</v>
      </c>
      <c r="J587" t="s">
        <v>7124</v>
      </c>
      <c r="K587" t="s">
        <v>3343</v>
      </c>
      <c r="L587" t="s">
        <v>76</v>
      </c>
      <c r="M587" t="s">
        <v>77</v>
      </c>
      <c r="N587" t="s">
        <v>78</v>
      </c>
      <c r="O587" t="s">
        <v>79</v>
      </c>
      <c r="P587" t="s"/>
      <c r="Q587" t="s"/>
      <c r="R587" t="s"/>
      <c r="S587" t="s">
        <v>82</v>
      </c>
      <c r="T587" t="s">
        <v>93</v>
      </c>
      <c r="U587" t="s"/>
      <c r="V587" t="s"/>
      <c r="W587" t="s"/>
      <c r="X587" t="s"/>
      <c r="Y587" t="s"/>
      <c r="Z587" t="s"/>
      <c r="AA587" t="s"/>
      <c r="AB587" t="s">
        <v>7125</v>
      </c>
      <c r="AC587" t="s">
        <v>7125</v>
      </c>
      <c r="AD587" t="s">
        <v>59</v>
      </c>
      <c r="AE587" t="s">
        <v>107</v>
      </c>
      <c r="AF587" t="s">
        <v>7126</v>
      </c>
      <c r="AG587" t="s">
        <v>7127</v>
      </c>
      <c r="AH587" t="s">
        <v>151</v>
      </c>
      <c r="AI587" t="s">
        <v>7128</v>
      </c>
      <c r="AJ587" t="s">
        <v>92</v>
      </c>
      <c r="AK587" t="s">
        <v>66</v>
      </c>
    </row>
    <row r="588" spans="1:38">
      <c r="A588" t="s">
        <v>7129</v>
      </c>
      <c r="B588" t="s">
        <v>7130</v>
      </c>
      <c r="C588" t="s">
        <v>7131</v>
      </c>
      <c r="D588" t="s">
        <v>7132</v>
      </c>
      <c r="E588" t="s">
        <v>7133</v>
      </c>
      <c r="F588" t="s">
        <v>49</v>
      </c>
      <c r="G588" t="s">
        <v>50</v>
      </c>
      <c r="H588" t="s">
        <v>51</v>
      </c>
      <c r="I588" t="s"/>
      <c r="J588" t="s"/>
      <c r="K588" t="s"/>
      <c r="L588" t="s">
        <v>582</v>
      </c>
      <c r="M588" t="s">
        <v>871</v>
      </c>
      <c r="N588" t="s">
        <v>1567</v>
      </c>
      <c r="O588" t="s"/>
      <c r="P588" t="s"/>
      <c r="Q588" t="s">
        <v>44</v>
      </c>
      <c r="R588" t="s"/>
      <c r="S588" t="s"/>
      <c r="T588" t="s"/>
      <c r="U588" t="s"/>
      <c r="V588" t="s"/>
      <c r="W588" t="s"/>
      <c r="X588" t="s"/>
      <c r="Y588" t="s"/>
      <c r="Z588" t="s"/>
      <c r="AA588" t="s"/>
      <c r="AB588" t="s">
        <v>7134</v>
      </c>
      <c r="AC588" t="s">
        <v>7134</v>
      </c>
      <c r="AD588" t="s">
        <v>110</v>
      </c>
      <c r="AE588" t="s">
        <v>210</v>
      </c>
      <c r="AF588" t="s">
        <v>7135</v>
      </c>
      <c r="AG588" t="s">
        <v>7136</v>
      </c>
      <c r="AH588" t="s">
        <v>63</v>
      </c>
      <c r="AI588" t="s">
        <v>7137</v>
      </c>
      <c r="AJ588" t="s">
        <v>7138</v>
      </c>
      <c r="AK588" t="s">
        <v>66</v>
      </c>
    </row>
    <row r="589" spans="1:38">
      <c r="A589" t="s">
        <v>7139</v>
      </c>
      <c r="B589" t="s">
        <v>7140</v>
      </c>
      <c r="C589" t="s">
        <v>7141</v>
      </c>
      <c r="D589" t="s">
        <v>7142</v>
      </c>
      <c r="E589" t="s">
        <v>7143</v>
      </c>
      <c r="F589" t="s">
        <v>2660</v>
      </c>
      <c r="G589" t="s">
        <v>50</v>
      </c>
      <c r="H589" t="s">
        <v>51</v>
      </c>
      <c r="I589" t="s">
        <v>7144</v>
      </c>
      <c r="J589" t="s">
        <v>7145</v>
      </c>
      <c r="K589" t="s">
        <v>555</v>
      </c>
      <c r="L589" t="s">
        <v>322</v>
      </c>
      <c r="M589" t="s">
        <v>1251</v>
      </c>
      <c r="N589" t="s">
        <v>1461</v>
      </c>
      <c r="O589" t="s">
        <v>59</v>
      </c>
      <c r="P589" t="s"/>
      <c r="Q589" t="s"/>
      <c r="R589" t="s"/>
      <c r="S589" t="s"/>
      <c r="T589" t="s"/>
      <c r="U589" t="s"/>
      <c r="V589" t="s"/>
      <c r="W589" t="s"/>
      <c r="X589" t="s"/>
      <c r="Y589" t="s"/>
      <c r="Z589" t="s"/>
      <c r="AA589" t="s"/>
      <c r="AB589" t="s">
        <v>7146</v>
      </c>
      <c r="AC589" t="s">
        <v>7147</v>
      </c>
      <c r="AD589" t="s">
        <v>86</v>
      </c>
      <c r="AE589" t="s">
        <v>1205</v>
      </c>
      <c r="AF589" t="s">
        <v>7148</v>
      </c>
      <c r="AG589" t="s">
        <v>7149</v>
      </c>
      <c r="AH589" t="s">
        <v>112</v>
      </c>
      <c r="AI589" t="s">
        <v>7150</v>
      </c>
      <c r="AJ589" t="s">
        <v>92</v>
      </c>
      <c r="AK589" t="s">
        <v>66</v>
      </c>
    </row>
    <row r="590" spans="1:38">
      <c r="A590" t="s">
        <v>7151</v>
      </c>
      <c r="B590" t="s">
        <v>7152</v>
      </c>
      <c r="C590" t="s">
        <v>7153</v>
      </c>
      <c r="D590" t="s">
        <v>7154</v>
      </c>
      <c r="E590" t="s">
        <v>7155</v>
      </c>
      <c r="F590" t="s">
        <v>1102</v>
      </c>
      <c r="G590" t="s">
        <v>50</v>
      </c>
      <c r="H590" t="s">
        <v>51</v>
      </c>
      <c r="I590" t="s">
        <v>7156</v>
      </c>
      <c r="J590" t="s">
        <v>2491</v>
      </c>
      <c r="K590" t="s">
        <v>354</v>
      </c>
      <c r="L590" t="s">
        <v>1880</v>
      </c>
      <c r="M590" t="s">
        <v>3031</v>
      </c>
      <c r="N590" t="s">
        <v>3042</v>
      </c>
      <c r="O590" t="s"/>
      <c r="P590" t="s"/>
      <c r="Q590" t="s"/>
      <c r="R590" t="s"/>
      <c r="S590" t="s"/>
      <c r="T590" t="s"/>
      <c r="U590" t="s"/>
      <c r="V590" t="s">
        <v>67</v>
      </c>
      <c r="W590" t="s"/>
      <c r="X590" t="s"/>
      <c r="Y590" t="s"/>
      <c r="Z590" t="s"/>
      <c r="AA590" t="s">
        <v>84</v>
      </c>
      <c r="AB590" t="s">
        <v>7157</v>
      </c>
      <c r="AC590" t="s">
        <v>7158</v>
      </c>
      <c r="AD590" t="s">
        <v>93</v>
      </c>
      <c r="AE590" t="s">
        <v>277</v>
      </c>
      <c r="AF590" t="s">
        <v>7159</v>
      </c>
      <c r="AG590" t="s">
        <v>7160</v>
      </c>
      <c r="AH590" t="s">
        <v>44</v>
      </c>
      <c r="AI590" t="s">
        <v>7161</v>
      </c>
      <c r="AJ590" t="s">
        <v>92</v>
      </c>
      <c r="AK590" t="s">
        <v>66</v>
      </c>
    </row>
    <row r="591" spans="1:38">
      <c r="A591" t="s">
        <v>7162</v>
      </c>
      <c r="B591" t="s">
        <v>7163</v>
      </c>
      <c r="C591" t="s">
        <v>7164</v>
      </c>
      <c r="D591" t="s">
        <v>7165</v>
      </c>
      <c r="E591" t="s">
        <v>7166</v>
      </c>
      <c r="F591" t="s">
        <v>255</v>
      </c>
      <c r="G591" t="s">
        <v>50</v>
      </c>
      <c r="H591" t="s">
        <v>51</v>
      </c>
      <c r="I591" t="s">
        <v>7167</v>
      </c>
      <c r="J591" t="s">
        <v>53</v>
      </c>
      <c r="K591" t="s">
        <v>54</v>
      </c>
      <c r="L591" t="s">
        <v>55</v>
      </c>
      <c r="M591" t="s">
        <v>56</v>
      </c>
      <c r="N591" t="s">
        <v>7168</v>
      </c>
      <c r="O591" t="s"/>
      <c r="P591" t="s"/>
      <c r="Q591" t="s">
        <v>44</v>
      </c>
      <c r="R591" t="s"/>
      <c r="S591" t="s"/>
      <c r="T591" t="s"/>
      <c r="U591" t="s"/>
      <c r="V591" t="s"/>
      <c r="W591" t="s"/>
      <c r="X591" t="s"/>
      <c r="Y591" t="s"/>
      <c r="Z591" t="s"/>
      <c r="AA591" t="s"/>
      <c r="AB591" t="s">
        <v>7169</v>
      </c>
      <c r="AC591" t="s">
        <v>7169</v>
      </c>
      <c r="AD591" t="s">
        <v>93</v>
      </c>
      <c r="AE591" t="s">
        <v>277</v>
      </c>
      <c r="AF591" t="s">
        <v>7170</v>
      </c>
      <c r="AG591" t="s">
        <v>7171</v>
      </c>
      <c r="AH591" t="s">
        <v>44</v>
      </c>
      <c r="AI591" t="s">
        <v>7172</v>
      </c>
      <c r="AJ591" t="s">
        <v>7173</v>
      </c>
      <c r="AK591" t="s">
        <v>66</v>
      </c>
    </row>
    <row r="592" spans="1:38">
      <c r="A592" t="s">
        <v>7174</v>
      </c>
      <c r="B592" t="s">
        <v>7175</v>
      </c>
      <c r="C592" t="s">
        <v>7176</v>
      </c>
      <c r="D592" t="s">
        <v>7177</v>
      </c>
      <c r="E592" t="s">
        <v>7178</v>
      </c>
      <c r="F592" t="s">
        <v>379</v>
      </c>
      <c r="G592" t="s">
        <v>72</v>
      </c>
      <c r="H592" t="s">
        <v>51</v>
      </c>
      <c r="I592" t="s">
        <v>7179</v>
      </c>
      <c r="J592" t="s">
        <v>53</v>
      </c>
      <c r="K592" t="s">
        <v>54</v>
      </c>
      <c r="L592" t="s">
        <v>156</v>
      </c>
      <c r="M592" t="s">
        <v>157</v>
      </c>
      <c r="N592" t="s">
        <v>158</v>
      </c>
      <c r="O592" t="s">
        <v>837</v>
      </c>
      <c r="P592" t="s"/>
      <c r="Q592" t="s"/>
      <c r="R592" t="s"/>
      <c r="S592" t="s"/>
      <c r="T592" t="s"/>
      <c r="U592" t="s"/>
      <c r="V592" t="s"/>
      <c r="W592" t="s">
        <v>7180</v>
      </c>
      <c r="X592" t="s"/>
      <c r="Y592" t="s"/>
      <c r="Z592" t="s"/>
      <c r="AA592" t="s"/>
      <c r="AB592" t="s">
        <v>7181</v>
      </c>
      <c r="AC592" t="s">
        <v>7182</v>
      </c>
      <c r="AD592" t="s">
        <v>192</v>
      </c>
      <c r="AE592" t="s">
        <v>44</v>
      </c>
      <c r="AF592" t="s">
        <v>7183</v>
      </c>
      <c r="AG592" t="s">
        <v>7184</v>
      </c>
      <c r="AH592" t="s">
        <v>90</v>
      </c>
      <c r="AI592" t="s">
        <v>7185</v>
      </c>
      <c r="AJ592" t="s">
        <v>92</v>
      </c>
      <c r="AK592" t="s">
        <v>66</v>
      </c>
    </row>
    <row r="593" spans="1:38">
      <c r="A593" t="s">
        <v>7186</v>
      </c>
      <c r="B593" t="s">
        <v>7187</v>
      </c>
      <c r="C593" t="s">
        <v>7188</v>
      </c>
      <c r="D593" t="s">
        <v>7189</v>
      </c>
      <c r="E593" t="s">
        <v>7190</v>
      </c>
      <c r="F593" t="s"/>
      <c r="G593" t="s">
        <v>50</v>
      </c>
      <c r="H593" t="s">
        <v>51</v>
      </c>
      <c r="I593" t="s">
        <v>7191</v>
      </c>
      <c r="J593" t="s">
        <v>5247</v>
      </c>
      <c r="K593" t="s">
        <v>54</v>
      </c>
      <c r="L593" t="s">
        <v>204</v>
      </c>
      <c r="M593" t="s">
        <v>205</v>
      </c>
      <c r="N593" t="s">
        <v>1382</v>
      </c>
      <c r="O593" t="s">
        <v>241</v>
      </c>
      <c r="P593" t="s">
        <v>3761</v>
      </c>
      <c r="Q593" t="s">
        <v>67</v>
      </c>
      <c r="R593" t="s">
        <v>7192</v>
      </c>
      <c r="S593" t="s"/>
      <c r="T593" t="s"/>
      <c r="U593" t="s"/>
      <c r="V593" t="s"/>
      <c r="W593" t="s"/>
      <c r="X593" t="s"/>
      <c r="Y593" t="s"/>
      <c r="Z593" t="s"/>
      <c r="AA593" t="s"/>
      <c r="AB593" t="s">
        <v>7193</v>
      </c>
      <c r="AC593" t="s">
        <v>7194</v>
      </c>
      <c r="AD593" t="s">
        <v>174</v>
      </c>
      <c r="AE593" t="s">
        <v>387</v>
      </c>
      <c r="AF593" t="s">
        <v>7195</v>
      </c>
      <c r="AG593" t="s">
        <v>7196</v>
      </c>
      <c r="AH593" t="s">
        <v>151</v>
      </c>
      <c r="AI593" t="s">
        <v>7197</v>
      </c>
      <c r="AJ593" t="s">
        <v>92</v>
      </c>
      <c r="AK593" t="s">
        <v>66</v>
      </c>
    </row>
    <row r="594" spans="1:38">
      <c r="A594" t="s">
        <v>7198</v>
      </c>
      <c r="B594" t="s">
        <v>7199</v>
      </c>
      <c r="C594" t="s">
        <v>7200</v>
      </c>
      <c r="D594" t="s">
        <v>7201</v>
      </c>
      <c r="E594" t="s">
        <v>7202</v>
      </c>
      <c r="F594" t="s">
        <v>71</v>
      </c>
      <c r="G594" t="s">
        <v>72</v>
      </c>
      <c r="H594" t="s">
        <v>51</v>
      </c>
      <c r="I594" t="s">
        <v>6930</v>
      </c>
      <c r="J594" t="s"/>
      <c r="K594" t="s">
        <v>3145</v>
      </c>
      <c r="L594" t="s">
        <v>1880</v>
      </c>
      <c r="M594" t="s">
        <v>3031</v>
      </c>
      <c r="N594" t="s">
        <v>7203</v>
      </c>
      <c r="O594" t="s">
        <v>162</v>
      </c>
      <c r="P594" t="s"/>
      <c r="Q594" t="s"/>
      <c r="R594" t="s"/>
      <c r="S594" t="s"/>
      <c r="T594" t="s"/>
      <c r="U594" t="s"/>
      <c r="V594" t="s"/>
      <c r="W594" t="s">
        <v>7204</v>
      </c>
      <c r="X594" t="s"/>
      <c r="Y594" t="s"/>
      <c r="Z594" t="s"/>
      <c r="AA594" t="s"/>
      <c r="AB594" t="s">
        <v>7205</v>
      </c>
      <c r="AC594" t="s">
        <v>7206</v>
      </c>
      <c r="AD594" t="s">
        <v>63</v>
      </c>
      <c r="AE594" t="s">
        <v>44</v>
      </c>
      <c r="AF594" t="s">
        <v>7207</v>
      </c>
      <c r="AG594" t="s">
        <v>7208</v>
      </c>
      <c r="AH594" t="s">
        <v>67</v>
      </c>
      <c r="AI594" t="s">
        <v>7209</v>
      </c>
      <c r="AJ594" t="s">
        <v>92</v>
      </c>
      <c r="AK594" t="s">
        <v>66</v>
      </c>
    </row>
    <row r="595" spans="1:38">
      <c r="A595" t="s">
        <v>7210</v>
      </c>
      <c r="B595" t="s">
        <v>7211</v>
      </c>
      <c r="C595" t="s">
        <v>7212</v>
      </c>
      <c r="D595" t="s">
        <v>7213</v>
      </c>
      <c r="E595" t="s">
        <v>7214</v>
      </c>
      <c r="F595" t="s">
        <v>49</v>
      </c>
      <c r="G595" t="s">
        <v>50</v>
      </c>
      <c r="H595" t="s">
        <v>51</v>
      </c>
      <c r="I595" t="s"/>
      <c r="J595" t="s"/>
      <c r="K595" t="s"/>
      <c r="L595" t="s">
        <v>932</v>
      </c>
      <c r="M595" t="s">
        <v>932</v>
      </c>
      <c r="N595" t="s">
        <v>3610</v>
      </c>
      <c r="O595" t="s"/>
      <c r="P595" t="s"/>
      <c r="Q595" t="s">
        <v>44</v>
      </c>
      <c r="R595" t="s"/>
      <c r="S595" t="s"/>
      <c r="T595" t="s"/>
      <c r="U595" t="s"/>
      <c r="V595" t="s"/>
      <c r="W595" t="s"/>
      <c r="X595" t="s"/>
      <c r="Y595" t="s"/>
      <c r="Z595" t="s"/>
      <c r="AA595" t="s"/>
      <c r="AB595" t="s">
        <v>7215</v>
      </c>
      <c r="AC595" t="s">
        <v>7215</v>
      </c>
      <c r="AD595" t="s">
        <v>93</v>
      </c>
      <c r="AE595" t="s">
        <v>277</v>
      </c>
      <c r="AF595" t="s">
        <v>7216</v>
      </c>
      <c r="AG595" t="s">
        <v>7217</v>
      </c>
      <c r="AH595" t="s">
        <v>44</v>
      </c>
      <c r="AI595" t="s">
        <v>7218</v>
      </c>
      <c r="AJ595" t="s">
        <v>7219</v>
      </c>
      <c r="AK595" t="s">
        <v>66</v>
      </c>
    </row>
    <row r="596" spans="1:38">
      <c r="A596" t="s">
        <v>7220</v>
      </c>
      <c r="B596" t="s">
        <v>7221</v>
      </c>
      <c r="C596" t="s">
        <v>7222</v>
      </c>
      <c r="D596" t="s">
        <v>7223</v>
      </c>
      <c r="E596" t="s">
        <v>7224</v>
      </c>
      <c r="F596" t="s">
        <v>117</v>
      </c>
      <c r="G596" t="s">
        <v>50</v>
      </c>
      <c r="H596" t="s">
        <v>51</v>
      </c>
      <c r="I596" t="s">
        <v>7225</v>
      </c>
      <c r="J596" t="s">
        <v>53</v>
      </c>
      <c r="K596" t="s">
        <v>54</v>
      </c>
      <c r="L596" t="s">
        <v>204</v>
      </c>
      <c r="M596" t="s">
        <v>205</v>
      </c>
      <c r="N596" t="s">
        <v>2781</v>
      </c>
      <c r="O596" t="s">
        <v>447</v>
      </c>
      <c r="P596" t="s">
        <v>1521</v>
      </c>
      <c r="Q596" t="s">
        <v>67</v>
      </c>
      <c r="R596" t="s"/>
      <c r="S596" t="s"/>
      <c r="T596" t="s"/>
      <c r="U596" t="s"/>
      <c r="V596" t="s"/>
      <c r="W596" t="s"/>
      <c r="X596" t="s"/>
      <c r="Y596" t="s"/>
      <c r="Z596" t="s"/>
      <c r="AA596" t="s"/>
      <c r="AB596" t="s">
        <v>7226</v>
      </c>
      <c r="AC596" t="s">
        <v>7227</v>
      </c>
      <c r="AD596" t="s">
        <v>151</v>
      </c>
      <c r="AE596" t="s">
        <v>342</v>
      </c>
      <c r="AF596" t="s">
        <v>7228</v>
      </c>
      <c r="AG596" t="s">
        <v>7229</v>
      </c>
      <c r="AH596" t="s">
        <v>112</v>
      </c>
      <c r="AI596" t="s">
        <v>7230</v>
      </c>
      <c r="AJ596" t="s">
        <v>92</v>
      </c>
      <c r="AK596" t="s">
        <v>66</v>
      </c>
    </row>
    <row r="597" spans="1:38">
      <c r="A597" t="s">
        <v>7231</v>
      </c>
      <c r="B597" t="s">
        <v>7232</v>
      </c>
      <c r="C597" t="s">
        <v>7233</v>
      </c>
      <c r="D597" t="s">
        <v>7234</v>
      </c>
      <c r="E597" t="s">
        <v>7235</v>
      </c>
      <c r="F597" t="s">
        <v>98</v>
      </c>
      <c r="G597" t="s">
        <v>50</v>
      </c>
      <c r="H597" t="s">
        <v>51</v>
      </c>
      <c r="I597" t="s">
        <v>7236</v>
      </c>
      <c r="J597" t="s">
        <v>7237</v>
      </c>
      <c r="K597" t="s">
        <v>354</v>
      </c>
      <c r="L597" t="s">
        <v>55</v>
      </c>
      <c r="M597" t="s">
        <v>56</v>
      </c>
      <c r="N597" t="s">
        <v>7168</v>
      </c>
      <c r="O597" t="s">
        <v>241</v>
      </c>
      <c r="P597" t="s">
        <v>7238</v>
      </c>
      <c r="Q597" t="s">
        <v>67</v>
      </c>
      <c r="R597" t="s">
        <v>7239</v>
      </c>
      <c r="S597" t="s"/>
      <c r="T597" t="s"/>
      <c r="U597" t="s"/>
      <c r="V597" t="s"/>
      <c r="W597" t="s"/>
      <c r="X597" t="s"/>
      <c r="Y597" t="s"/>
      <c r="Z597" t="s"/>
      <c r="AA597" t="s"/>
      <c r="AB597" t="s">
        <v>7240</v>
      </c>
      <c r="AC597" t="s">
        <v>7241</v>
      </c>
      <c r="AD597" t="s">
        <v>110</v>
      </c>
      <c r="AE597" t="s">
        <v>1254</v>
      </c>
      <c r="AF597" t="s">
        <v>7242</v>
      </c>
      <c r="AG597" t="s">
        <v>7243</v>
      </c>
      <c r="AH597" t="s">
        <v>124</v>
      </c>
      <c r="AI597" t="s">
        <v>7244</v>
      </c>
      <c r="AJ597" t="s">
        <v>92</v>
      </c>
      <c r="AK597" t="s">
        <v>66</v>
      </c>
    </row>
    <row r="598" spans="1:38">
      <c r="A598" t="s">
        <v>7245</v>
      </c>
      <c r="B598" t="s">
        <v>7246</v>
      </c>
      <c r="C598" t="s">
        <v>7247</v>
      </c>
      <c r="D598" t="s">
        <v>7248</v>
      </c>
      <c r="E598" t="s">
        <v>7249</v>
      </c>
      <c r="F598" t="s">
        <v>2409</v>
      </c>
      <c r="G598" t="s">
        <v>50</v>
      </c>
      <c r="H598" t="s">
        <v>51</v>
      </c>
      <c r="I598" t="s">
        <v>7250</v>
      </c>
      <c r="J598" t="s">
        <v>7251</v>
      </c>
      <c r="K598" t="s">
        <v>54</v>
      </c>
      <c r="L598" t="s">
        <v>258</v>
      </c>
      <c r="M598" t="s">
        <v>259</v>
      </c>
      <c r="N598" t="s">
        <v>715</v>
      </c>
      <c r="O598" t="s">
        <v>86</v>
      </c>
      <c r="P598" t="s"/>
      <c r="Q598" t="s"/>
      <c r="R598" t="s"/>
      <c r="S598" t="s"/>
      <c r="T598" t="s">
        <v>67</v>
      </c>
      <c r="U598" t="s"/>
      <c r="V598" t="s"/>
      <c r="W598" t="s"/>
      <c r="X598" t="s"/>
      <c r="Y598" t="s"/>
      <c r="Z598" t="s"/>
      <c r="AA598" t="s"/>
      <c r="AB598" t="s">
        <v>7252</v>
      </c>
      <c r="AC598" t="s">
        <v>7253</v>
      </c>
      <c r="AD598" t="s">
        <v>174</v>
      </c>
      <c r="AE598" t="s">
        <v>1105</v>
      </c>
      <c r="AF598" t="s">
        <v>7254</v>
      </c>
      <c r="AG598" t="s">
        <v>44</v>
      </c>
      <c r="AH598" t="s">
        <v>330</v>
      </c>
      <c r="AI598" t="s">
        <v>7255</v>
      </c>
      <c r="AJ598" t="s">
        <v>92</v>
      </c>
      <c r="AK598" t="s">
        <v>66</v>
      </c>
    </row>
    <row r="599" spans="1:38">
      <c r="A599" t="s">
        <v>7256</v>
      </c>
      <c r="B599" t="s">
        <v>7257</v>
      </c>
      <c r="C599" t="s">
        <v>7258</v>
      </c>
      <c r="D599" t="s">
        <v>7259</v>
      </c>
      <c r="E599" t="s">
        <v>7260</v>
      </c>
      <c r="F599" t="s">
        <v>438</v>
      </c>
      <c r="G599" t="s">
        <v>50</v>
      </c>
      <c r="H599" t="s">
        <v>51</v>
      </c>
      <c r="I599" t="s">
        <v>7261</v>
      </c>
      <c r="J599" t="s">
        <v>440</v>
      </c>
      <c r="K599" t="s">
        <v>54</v>
      </c>
      <c r="L599" t="s">
        <v>238</v>
      </c>
      <c r="M599" t="s">
        <v>239</v>
      </c>
      <c r="N599" t="s">
        <v>240</v>
      </c>
      <c r="O599" t="s"/>
      <c r="P599" t="s"/>
      <c r="Q599" t="s">
        <v>44</v>
      </c>
      <c r="R599" t="s"/>
      <c r="S599" t="s"/>
      <c r="T599" t="s"/>
      <c r="U599" t="s"/>
      <c r="V599" t="s"/>
      <c r="W599" t="s"/>
      <c r="X599" t="s"/>
      <c r="Y599" t="s"/>
      <c r="Z599" t="s"/>
      <c r="AA599" t="s"/>
      <c r="AB599" t="s">
        <v>7262</v>
      </c>
      <c r="AC599" t="s">
        <v>7262</v>
      </c>
      <c r="AD599" t="s">
        <v>112</v>
      </c>
      <c r="AE599" t="s">
        <v>60</v>
      </c>
      <c r="AF599" t="s">
        <v>7263</v>
      </c>
      <c r="AG599" t="s">
        <v>7264</v>
      </c>
      <c r="AH599" t="s">
        <v>44</v>
      </c>
      <c r="AI599" t="s">
        <v>7265</v>
      </c>
      <c r="AJ599" t="s">
        <v>7266</v>
      </c>
      <c r="AK599" t="s">
        <v>66</v>
      </c>
    </row>
    <row r="600" spans="1:38">
      <c r="A600" t="s">
        <v>2774</v>
      </c>
      <c r="B600" t="s">
        <v>7267</v>
      </c>
      <c r="C600" t="s">
        <v>7268</v>
      </c>
      <c r="D600" t="s">
        <v>7269</v>
      </c>
      <c r="E600" t="s">
        <v>7270</v>
      </c>
      <c r="F600" t="s">
        <v>98</v>
      </c>
      <c r="G600" t="s">
        <v>50</v>
      </c>
      <c r="H600" t="s">
        <v>51</v>
      </c>
      <c r="I600" t="s">
        <v>235</v>
      </c>
      <c r="J600" t="s"/>
      <c r="K600" t="s">
        <v>237</v>
      </c>
      <c r="L600" t="s">
        <v>100</v>
      </c>
      <c r="M600" t="s">
        <v>101</v>
      </c>
      <c r="N600" t="s">
        <v>102</v>
      </c>
      <c r="O600" t="s"/>
      <c r="P600" t="s"/>
      <c r="Q600" t="s">
        <v>44</v>
      </c>
      <c r="R600" t="s"/>
      <c r="S600" t="s"/>
      <c r="T600" t="s"/>
      <c r="U600" t="s"/>
      <c r="V600" t="s"/>
      <c r="W600" t="s"/>
      <c r="X600" t="s"/>
      <c r="Y600" t="s"/>
      <c r="Z600" t="s"/>
      <c r="AA600" t="s"/>
      <c r="AB600" t="s">
        <v>7271</v>
      </c>
      <c r="AC600" t="s">
        <v>7271</v>
      </c>
      <c r="AD600" t="s">
        <v>90</v>
      </c>
      <c r="AE600" t="s">
        <v>44</v>
      </c>
      <c r="AF600" t="s">
        <v>7272</v>
      </c>
      <c r="AG600" t="s">
        <v>7273</v>
      </c>
      <c r="AH600" t="s">
        <v>777</v>
      </c>
      <c r="AI600" t="s">
        <v>7274</v>
      </c>
      <c r="AJ600" t="s">
        <v>7275</v>
      </c>
      <c r="AK600" t="s">
        <v>66</v>
      </c>
    </row>
    <row r="601" spans="1:38">
      <c r="A601" t="s">
        <v>7276</v>
      </c>
      <c r="B601" t="s">
        <v>7277</v>
      </c>
      <c r="C601" t="s">
        <v>7278</v>
      </c>
      <c r="D601" t="s">
        <v>7279</v>
      </c>
      <c r="E601" t="s">
        <v>7280</v>
      </c>
      <c r="F601" t="s">
        <v>5016</v>
      </c>
      <c r="G601" t="s">
        <v>50</v>
      </c>
      <c r="H601" t="s">
        <v>51</v>
      </c>
      <c r="I601" t="s"/>
      <c r="J601" t="s"/>
      <c r="K601" t="s"/>
      <c r="L601" t="s">
        <v>1344</v>
      </c>
      <c r="M601" t="s">
        <v>1345</v>
      </c>
      <c r="N601" t="s">
        <v>2008</v>
      </c>
      <c r="O601" t="s"/>
      <c r="P601" t="s"/>
      <c r="Q601" t="s">
        <v>44</v>
      </c>
      <c r="R601" t="s"/>
      <c r="S601" t="s"/>
      <c r="T601" t="s"/>
      <c r="U601" t="s"/>
      <c r="V601" t="s"/>
      <c r="W601" t="s"/>
      <c r="X601" t="s"/>
      <c r="Y601" t="s"/>
      <c r="Z601" t="s"/>
      <c r="AA601" t="s"/>
      <c r="AB601" t="s">
        <v>7281</v>
      </c>
      <c r="AC601" t="s">
        <v>7281</v>
      </c>
      <c r="AD601" t="s">
        <v>93</v>
      </c>
      <c r="AE601" t="s">
        <v>277</v>
      </c>
      <c r="AF601" t="s">
        <v>7282</v>
      </c>
      <c r="AG601" t="s">
        <v>7283</v>
      </c>
      <c r="AH601" t="s">
        <v>44</v>
      </c>
      <c r="AI601" t="s">
        <v>7284</v>
      </c>
      <c r="AJ601" t="s">
        <v>7285</v>
      </c>
      <c r="AK601" t="s">
        <v>66</v>
      </c>
    </row>
    <row r="602" spans="1:38">
      <c r="A602" t="s">
        <v>7286</v>
      </c>
      <c r="B602" t="s">
        <v>7287</v>
      </c>
      <c r="C602" t="s">
        <v>7288</v>
      </c>
      <c r="D602" t="s">
        <v>7289</v>
      </c>
      <c r="E602" t="s">
        <v>7290</v>
      </c>
      <c r="F602" t="s">
        <v>49</v>
      </c>
      <c r="G602" t="s">
        <v>50</v>
      </c>
      <c r="H602" t="s">
        <v>51</v>
      </c>
      <c r="I602" t="s">
        <v>842</v>
      </c>
      <c r="J602" t="s">
        <v>842</v>
      </c>
      <c r="K602" t="s">
        <v>54</v>
      </c>
      <c r="L602" t="s">
        <v>582</v>
      </c>
      <c r="M602" t="s">
        <v>871</v>
      </c>
      <c r="N602" t="s">
        <v>872</v>
      </c>
      <c r="O602" t="s">
        <v>103</v>
      </c>
      <c r="P602" t="s">
        <v>1521</v>
      </c>
      <c r="Q602" t="s">
        <v>67</v>
      </c>
      <c r="R602" t="s"/>
      <c r="S602" t="s"/>
      <c r="T602" t="s"/>
      <c r="U602" t="s"/>
      <c r="V602" t="s"/>
      <c r="W602" t="s"/>
      <c r="X602" t="s"/>
      <c r="Y602" t="s"/>
      <c r="Z602" t="s"/>
      <c r="AA602" t="s"/>
      <c r="AB602" t="s">
        <v>7291</v>
      </c>
      <c r="AC602" t="s">
        <v>7292</v>
      </c>
      <c r="AD602" t="s">
        <v>110</v>
      </c>
      <c r="AE602" t="s">
        <v>44</v>
      </c>
      <c r="AF602" t="s">
        <v>7293</v>
      </c>
      <c r="AG602" t="s">
        <v>7294</v>
      </c>
      <c r="AH602" t="s">
        <v>149</v>
      </c>
      <c r="AI602" t="s">
        <v>7295</v>
      </c>
      <c r="AJ602" t="s">
        <v>92</v>
      </c>
      <c r="AK602" t="s">
        <v>66</v>
      </c>
    </row>
    <row r="603" spans="1:38">
      <c r="A603" t="s">
        <v>7296</v>
      </c>
      <c r="B603" t="s">
        <v>7297</v>
      </c>
      <c r="C603" t="s">
        <v>7298</v>
      </c>
      <c r="D603" t="s">
        <v>7299</v>
      </c>
      <c r="E603" t="s">
        <v>7300</v>
      </c>
      <c r="F603" t="s"/>
      <c r="G603" t="s">
        <v>50</v>
      </c>
      <c r="H603" t="s">
        <v>234</v>
      </c>
      <c r="I603" t="s">
        <v>5512</v>
      </c>
      <c r="J603" t="s"/>
      <c r="K603" t="s">
        <v>569</v>
      </c>
      <c r="L603" t="s">
        <v>322</v>
      </c>
      <c r="M603" t="s">
        <v>323</v>
      </c>
      <c r="N603" t="s">
        <v>1088</v>
      </c>
      <c r="O603" t="s">
        <v>816</v>
      </c>
      <c r="P603" t="s"/>
      <c r="Q603" t="s"/>
      <c r="R603" t="s"/>
      <c r="S603" t="s"/>
      <c r="T603" t="s"/>
      <c r="U603" t="s"/>
      <c r="V603" t="s"/>
      <c r="W603" t="s"/>
      <c r="X603" t="s"/>
      <c r="Y603" t="s"/>
      <c r="Z603" t="s">
        <v>7301</v>
      </c>
      <c r="AA603" t="s"/>
      <c r="AB603" t="s">
        <v>7302</v>
      </c>
      <c r="AC603" t="s">
        <v>7302</v>
      </c>
      <c r="AD603" t="s">
        <v>93</v>
      </c>
      <c r="AE603" t="s">
        <v>44</v>
      </c>
      <c r="AF603" t="s">
        <v>7303</v>
      </c>
      <c r="AG603" t="s">
        <v>2894</v>
      </c>
      <c r="AH603" t="s">
        <v>44</v>
      </c>
      <c r="AI603" t="s">
        <v>7304</v>
      </c>
      <c r="AJ603" t="s">
        <v>92</v>
      </c>
      <c r="AK603" t="s">
        <v>66</v>
      </c>
    </row>
    <row r="604" spans="1:38">
      <c r="A604" t="s">
        <v>7305</v>
      </c>
      <c r="B604" t="s">
        <v>7306</v>
      </c>
      <c r="C604" t="s">
        <v>7307</v>
      </c>
      <c r="D604" t="s">
        <v>7308</v>
      </c>
      <c r="E604" t="s">
        <v>7309</v>
      </c>
      <c r="F604" t="s">
        <v>968</v>
      </c>
      <c r="G604" t="s">
        <v>50</v>
      </c>
      <c r="H604" t="s">
        <v>234</v>
      </c>
      <c r="I604" t="s">
        <v>7310</v>
      </c>
      <c r="J604" t="s">
        <v>4913</v>
      </c>
      <c r="K604" t="s">
        <v>4255</v>
      </c>
      <c r="L604" t="s">
        <v>470</v>
      </c>
      <c r="M604" t="s">
        <v>685</v>
      </c>
      <c r="N604" t="s">
        <v>686</v>
      </c>
      <c r="O604" t="s">
        <v>79</v>
      </c>
      <c r="P604" t="s"/>
      <c r="Q604" t="s">
        <v>67</v>
      </c>
      <c r="R604" t="s">
        <v>7311</v>
      </c>
      <c r="S604" t="s"/>
      <c r="T604" t="s"/>
      <c r="U604" t="s"/>
      <c r="V604" t="s"/>
      <c r="W604" t="s"/>
      <c r="X604" t="s"/>
      <c r="Y604" t="s"/>
      <c r="Z604" t="s">
        <v>7312</v>
      </c>
      <c r="AA604" t="s"/>
      <c r="AB604" t="s">
        <v>7313</v>
      </c>
      <c r="AC604" t="s">
        <v>7313</v>
      </c>
      <c r="AD604" t="s">
        <v>174</v>
      </c>
      <c r="AE604" t="s">
        <v>44</v>
      </c>
      <c r="AF604" t="s">
        <v>7314</v>
      </c>
      <c r="AG604" t="s">
        <v>7315</v>
      </c>
      <c r="AH604" t="s">
        <v>124</v>
      </c>
      <c r="AI604" t="s">
        <v>7316</v>
      </c>
      <c r="AJ604" t="s">
        <v>92</v>
      </c>
      <c r="AK604" t="s">
        <v>66</v>
      </c>
    </row>
    <row r="605" spans="1:38">
      <c r="A605" t="s">
        <v>7317</v>
      </c>
      <c r="B605" t="s">
        <v>7318</v>
      </c>
      <c r="C605" t="s">
        <v>7319</v>
      </c>
      <c r="D605" t="s">
        <v>7320</v>
      </c>
      <c r="E605" t="s">
        <v>7321</v>
      </c>
      <c r="F605" t="s"/>
      <c r="G605" t="s">
        <v>50</v>
      </c>
      <c r="H605" t="s">
        <v>51</v>
      </c>
      <c r="I605" t="s"/>
      <c r="J605" t="s"/>
      <c r="K605" t="s"/>
      <c r="L605" t="s">
        <v>971</v>
      </c>
      <c r="M605" t="s">
        <v>972</v>
      </c>
      <c r="N605" t="s">
        <v>973</v>
      </c>
      <c r="O605" t="s"/>
      <c r="P605" t="s"/>
      <c r="Q605" t="s">
        <v>44</v>
      </c>
      <c r="R605" t="s"/>
      <c r="S605" t="s"/>
      <c r="T605" t="s"/>
      <c r="U605" t="s"/>
      <c r="V605" t="s"/>
      <c r="W605" t="s"/>
      <c r="X605" t="s"/>
      <c r="Y605" t="s"/>
      <c r="Z605" t="s"/>
      <c r="AA605" t="s"/>
      <c r="AB605" t="s">
        <v>7322</v>
      </c>
      <c r="AC605" t="s">
        <v>7322</v>
      </c>
      <c r="AD605" t="s">
        <v>192</v>
      </c>
      <c r="AE605" t="s">
        <v>44</v>
      </c>
      <c r="AF605" t="s">
        <v>7323</v>
      </c>
      <c r="AG605" t="s">
        <v>7324</v>
      </c>
      <c r="AH605" t="s">
        <v>447</v>
      </c>
      <c r="AI605" t="s">
        <v>7325</v>
      </c>
      <c r="AJ605" t="s">
        <v>7326</v>
      </c>
      <c r="AK605" t="s">
        <v>66</v>
      </c>
    </row>
    <row r="606" spans="1:38">
      <c r="A606" t="s">
        <v>7327</v>
      </c>
      <c r="B606" t="s">
        <v>7328</v>
      </c>
      <c r="C606" t="s">
        <v>7329</v>
      </c>
      <c r="D606" t="s">
        <v>7330</v>
      </c>
      <c r="E606" t="s">
        <v>7331</v>
      </c>
      <c r="F606" t="s">
        <v>49</v>
      </c>
      <c r="G606" t="s">
        <v>50</v>
      </c>
      <c r="H606" t="s">
        <v>51</v>
      </c>
      <c r="I606" t="s">
        <v>6301</v>
      </c>
      <c r="J606" t="s">
        <v>2122</v>
      </c>
      <c r="K606" t="s">
        <v>410</v>
      </c>
      <c r="L606" t="s">
        <v>582</v>
      </c>
      <c r="M606" t="s">
        <v>871</v>
      </c>
      <c r="N606" t="s">
        <v>1520</v>
      </c>
      <c r="O606" t="s">
        <v>86</v>
      </c>
      <c r="P606" t="s"/>
      <c r="Q606" t="s"/>
      <c r="R606" t="s"/>
      <c r="S606" t="s"/>
      <c r="T606" t="s"/>
      <c r="U606" t="s"/>
      <c r="V606" t="s"/>
      <c r="W606" t="s"/>
      <c r="X606" t="s"/>
      <c r="Y606" t="s"/>
      <c r="Z606" t="s"/>
      <c r="AA606" t="s"/>
      <c r="AB606" t="s">
        <v>7332</v>
      </c>
      <c r="AC606" t="s">
        <v>7332</v>
      </c>
      <c r="AD606" t="s">
        <v>110</v>
      </c>
      <c r="AE606" t="s">
        <v>44</v>
      </c>
      <c r="AF606" t="s">
        <v>7333</v>
      </c>
      <c r="AG606" t="s">
        <v>7334</v>
      </c>
      <c r="AH606" t="s">
        <v>149</v>
      </c>
      <c r="AI606" t="s">
        <v>7335</v>
      </c>
      <c r="AJ606" t="s">
        <v>92</v>
      </c>
      <c r="AK606" t="s">
        <v>66</v>
      </c>
    </row>
    <row r="607" spans="1:38">
      <c r="A607" t="s">
        <v>7336</v>
      </c>
      <c r="B607" t="s">
        <v>7337</v>
      </c>
      <c r="C607" t="s">
        <v>7338</v>
      </c>
      <c r="D607" t="s">
        <v>7339</v>
      </c>
      <c r="E607" t="s">
        <v>7340</v>
      </c>
      <c r="F607" t="s"/>
      <c r="G607" t="s">
        <v>50</v>
      </c>
      <c r="H607" t="s">
        <v>51</v>
      </c>
      <c r="I607" t="s">
        <v>1865</v>
      </c>
      <c r="J607" t="s">
        <v>53</v>
      </c>
      <c r="K607" t="s">
        <v>54</v>
      </c>
      <c r="L607" t="s">
        <v>258</v>
      </c>
      <c r="M607" t="s">
        <v>259</v>
      </c>
      <c r="N607" t="s">
        <v>715</v>
      </c>
      <c r="O607" t="s">
        <v>124</v>
      </c>
      <c r="P607" t="s"/>
      <c r="Q607" t="s"/>
      <c r="R607" t="s"/>
      <c r="S607" t="s"/>
      <c r="T607" t="s"/>
      <c r="U607" t="s"/>
      <c r="V607" t="s"/>
      <c r="W607" t="s"/>
      <c r="X607" t="s"/>
      <c r="Y607" t="s"/>
      <c r="Z607" t="s"/>
      <c r="AA607" t="s"/>
      <c r="AB607" t="s">
        <v>7341</v>
      </c>
      <c r="AC607" t="s">
        <v>7341</v>
      </c>
      <c r="AD607" t="s">
        <v>93</v>
      </c>
      <c r="AE607" t="s">
        <v>44</v>
      </c>
      <c r="AF607" t="s">
        <v>7342</v>
      </c>
      <c r="AG607" t="s">
        <v>44</v>
      </c>
      <c r="AH607" t="s">
        <v>67</v>
      </c>
      <c r="AI607" t="s">
        <v>7343</v>
      </c>
      <c r="AJ607" t="s">
        <v>92</v>
      </c>
      <c r="AK607" t="s">
        <v>66</v>
      </c>
    </row>
    <row r="608" spans="1:38">
      <c r="A608" t="s">
        <v>7344</v>
      </c>
      <c r="B608" t="s">
        <v>7345</v>
      </c>
      <c r="C608" t="s">
        <v>7346</v>
      </c>
      <c r="D608" t="s">
        <v>7347</v>
      </c>
      <c r="E608" t="s">
        <v>7348</v>
      </c>
      <c r="F608" t="s">
        <v>968</v>
      </c>
      <c r="G608" t="s">
        <v>50</v>
      </c>
      <c r="H608" t="s">
        <v>51</v>
      </c>
      <c r="I608" t="s">
        <v>7349</v>
      </c>
      <c r="J608" t="s">
        <v>684</v>
      </c>
      <c r="K608" t="s">
        <v>54</v>
      </c>
      <c r="L608" t="s">
        <v>120</v>
      </c>
      <c r="M608" t="s">
        <v>382</v>
      </c>
      <c r="N608" t="s">
        <v>383</v>
      </c>
      <c r="O608" t="s">
        <v>301</v>
      </c>
      <c r="P608" t="s"/>
      <c r="Q608" t="s"/>
      <c r="R608" t="s"/>
      <c r="S608" t="s"/>
      <c r="T608" t="s">
        <v>67</v>
      </c>
      <c r="U608" t="s"/>
      <c r="V608" t="s"/>
      <c r="W608" t="s"/>
      <c r="X608" t="s"/>
      <c r="Y608" t="s"/>
      <c r="Z608" t="s"/>
      <c r="AA608" t="s"/>
      <c r="AB608" t="s">
        <v>7350</v>
      </c>
      <c r="AC608" t="s">
        <v>7351</v>
      </c>
      <c r="AD608" t="s">
        <v>86</v>
      </c>
      <c r="AE608" t="s">
        <v>87</v>
      </c>
      <c r="AF608" t="s">
        <v>7352</v>
      </c>
      <c r="AG608" t="s">
        <v>7353</v>
      </c>
      <c r="AH608" t="s">
        <v>149</v>
      </c>
      <c r="AI608" t="s">
        <v>7354</v>
      </c>
      <c r="AJ608" t="s">
        <v>92</v>
      </c>
      <c r="AK608" t="s">
        <v>66</v>
      </c>
    </row>
    <row r="609" spans="1:38">
      <c r="A609" t="s">
        <v>7355</v>
      </c>
      <c r="B609" t="s">
        <v>7356</v>
      </c>
      <c r="C609" t="s">
        <v>7357</v>
      </c>
      <c r="D609" t="s">
        <v>7358</v>
      </c>
      <c r="E609" t="s">
        <v>7359</v>
      </c>
      <c r="F609" t="s">
        <v>134</v>
      </c>
      <c r="G609" t="s">
        <v>50</v>
      </c>
      <c r="H609" t="s">
        <v>51</v>
      </c>
      <c r="I609" t="s">
        <v>842</v>
      </c>
      <c r="J609" t="s">
        <v>842</v>
      </c>
      <c r="K609" t="s">
        <v>54</v>
      </c>
      <c r="L609" t="s">
        <v>932</v>
      </c>
      <c r="M609" t="s">
        <v>932</v>
      </c>
      <c r="N609" t="s">
        <v>3610</v>
      </c>
      <c r="O609" t="s">
        <v>86</v>
      </c>
      <c r="P609" t="s">
        <v>7360</v>
      </c>
      <c r="Q609" t="s">
        <v>67</v>
      </c>
      <c r="R609" t="s"/>
      <c r="S609" t="s">
        <v>7361</v>
      </c>
      <c r="T609" t="s">
        <v>93</v>
      </c>
      <c r="U609" t="s"/>
      <c r="V609" t="s"/>
      <c r="W609" t="s"/>
      <c r="X609" t="s"/>
      <c r="Y609" t="s"/>
      <c r="Z609" t="s">
        <v>7362</v>
      </c>
      <c r="AA609" t="s"/>
      <c r="AB609" t="s">
        <v>7363</v>
      </c>
      <c r="AC609" t="s">
        <v>7363</v>
      </c>
      <c r="AD609" t="s">
        <v>93</v>
      </c>
      <c r="AE609" t="s">
        <v>277</v>
      </c>
      <c r="AF609" t="s">
        <v>7364</v>
      </c>
      <c r="AG609" t="s">
        <v>7365</v>
      </c>
      <c r="AH609" t="s">
        <v>44</v>
      </c>
      <c r="AI609" t="s">
        <v>7366</v>
      </c>
      <c r="AJ609" t="s">
        <v>92</v>
      </c>
      <c r="AK609" t="s">
        <v>66</v>
      </c>
    </row>
    <row r="610" spans="1:38">
      <c r="A610" t="s">
        <v>7367</v>
      </c>
      <c r="B610" t="s">
        <v>7368</v>
      </c>
      <c r="C610" t="s">
        <v>7369</v>
      </c>
      <c r="D610" t="s">
        <v>7370</v>
      </c>
      <c r="E610" t="s">
        <v>7371</v>
      </c>
      <c r="F610" t="s"/>
      <c r="G610" t="s">
        <v>50</v>
      </c>
      <c r="H610" t="s">
        <v>51</v>
      </c>
      <c r="I610" t="s"/>
      <c r="J610" t="s"/>
      <c r="K610" t="s"/>
      <c r="L610" t="s">
        <v>55</v>
      </c>
      <c r="M610" t="s">
        <v>56</v>
      </c>
      <c r="N610" t="s">
        <v>672</v>
      </c>
      <c r="O610" t="s"/>
      <c r="P610" t="s"/>
      <c r="Q610" t="s">
        <v>44</v>
      </c>
      <c r="R610" t="s"/>
      <c r="S610" t="s"/>
      <c r="T610" t="s"/>
      <c r="U610" t="s"/>
      <c r="V610" t="s"/>
      <c r="W610" t="s"/>
      <c r="X610" t="s"/>
      <c r="Y610" t="s"/>
      <c r="Z610" t="s"/>
      <c r="AA610" t="s"/>
      <c r="AB610" t="s">
        <v>7372</v>
      </c>
      <c r="AC610" t="s">
        <v>7372</v>
      </c>
      <c r="AD610" t="s">
        <v>86</v>
      </c>
      <c r="AE610" t="s">
        <v>1205</v>
      </c>
      <c r="AF610" t="s">
        <v>7373</v>
      </c>
      <c r="AG610" t="s">
        <v>7374</v>
      </c>
      <c r="AH610" t="s">
        <v>330</v>
      </c>
      <c r="AI610" t="s">
        <v>7375</v>
      </c>
      <c r="AJ610" t="s">
        <v>7376</v>
      </c>
      <c r="AK610" t="s">
        <v>66</v>
      </c>
    </row>
    <row r="611" spans="1:38">
      <c r="A611" t="s">
        <v>7377</v>
      </c>
      <c r="B611" t="s">
        <v>7378</v>
      </c>
      <c r="C611" t="s">
        <v>7379</v>
      </c>
      <c r="D611" t="s">
        <v>7380</v>
      </c>
      <c r="E611" t="s">
        <v>7381</v>
      </c>
      <c r="F611" t="s"/>
      <c r="G611" t="s">
        <v>50</v>
      </c>
      <c r="H611" t="s">
        <v>51</v>
      </c>
      <c r="I611" t="s">
        <v>7382</v>
      </c>
      <c r="J611" t="s">
        <v>842</v>
      </c>
      <c r="K611" t="s">
        <v>54</v>
      </c>
      <c r="L611" t="s">
        <v>120</v>
      </c>
      <c r="M611" t="s">
        <v>121</v>
      </c>
      <c r="N611" t="s">
        <v>3088</v>
      </c>
      <c r="O611" t="s">
        <v>192</v>
      </c>
      <c r="P611" t="s"/>
      <c r="Q611" t="s"/>
      <c r="R611" t="s"/>
      <c r="S611" t="s"/>
      <c r="T611" t="s"/>
      <c r="U611" t="s"/>
      <c r="V611" t="s"/>
      <c r="W611" t="s"/>
      <c r="X611" t="s"/>
      <c r="Y611" t="s"/>
      <c r="Z611" t="s"/>
      <c r="AA611" t="s"/>
      <c r="AB611" t="s">
        <v>7383</v>
      </c>
      <c r="AC611" t="s">
        <v>7384</v>
      </c>
      <c r="AD611" t="s">
        <v>59</v>
      </c>
      <c r="AE611" t="s">
        <v>107</v>
      </c>
      <c r="AF611" t="s">
        <v>7385</v>
      </c>
      <c r="AG611" t="s">
        <v>7386</v>
      </c>
      <c r="AH611" t="s">
        <v>110</v>
      </c>
      <c r="AI611" t="s">
        <v>7387</v>
      </c>
      <c r="AJ611" t="s">
        <v>92</v>
      </c>
      <c r="AK611" t="s">
        <v>66</v>
      </c>
    </row>
    <row r="612" spans="1:38">
      <c r="A612" t="s">
        <v>7388</v>
      </c>
      <c r="B612" t="s">
        <v>7389</v>
      </c>
      <c r="C612" t="s">
        <v>7390</v>
      </c>
      <c r="D612" t="s">
        <v>7391</v>
      </c>
      <c r="E612" t="s">
        <v>7392</v>
      </c>
      <c r="F612" t="s">
        <v>255</v>
      </c>
      <c r="G612" t="s">
        <v>50</v>
      </c>
      <c r="H612" t="s">
        <v>51</v>
      </c>
      <c r="I612" t="s">
        <v>7393</v>
      </c>
      <c r="J612" t="s">
        <v>6165</v>
      </c>
      <c r="K612" t="s">
        <v>354</v>
      </c>
      <c r="L612" t="s">
        <v>526</v>
      </c>
      <c r="M612" t="s">
        <v>527</v>
      </c>
      <c r="N612" t="s">
        <v>1039</v>
      </c>
      <c r="O612" t="s">
        <v>142</v>
      </c>
      <c r="P612" t="s">
        <v>7394</v>
      </c>
      <c r="Q612" t="s">
        <v>93</v>
      </c>
      <c r="R612" t="s">
        <v>7395</v>
      </c>
      <c r="S612" t="s"/>
      <c r="T612" t="s"/>
      <c r="U612" t="s"/>
      <c r="V612" t="s"/>
      <c r="W612" t="s"/>
      <c r="X612" t="s"/>
      <c r="Y612" t="s"/>
      <c r="Z612" t="s"/>
      <c r="AA612" t="s"/>
      <c r="AB612" t="s">
        <v>7396</v>
      </c>
      <c r="AC612" t="s">
        <v>7397</v>
      </c>
      <c r="AD612" t="s">
        <v>59</v>
      </c>
      <c r="AE612" t="s">
        <v>44</v>
      </c>
      <c r="AF612" t="s">
        <v>7398</v>
      </c>
      <c r="AG612" t="s">
        <v>7399</v>
      </c>
      <c r="AH612" t="s">
        <v>174</v>
      </c>
      <c r="AI612" t="s">
        <v>7400</v>
      </c>
      <c r="AJ612" t="s">
        <v>92</v>
      </c>
      <c r="AK612" t="s">
        <v>66</v>
      </c>
    </row>
    <row r="613" spans="1:38">
      <c r="A613" t="s">
        <v>7401</v>
      </c>
      <c r="B613" t="s">
        <v>7402</v>
      </c>
      <c r="C613" t="s">
        <v>7403</v>
      </c>
      <c r="D613" t="s">
        <v>7404</v>
      </c>
      <c r="E613" t="s">
        <v>7405</v>
      </c>
      <c r="F613" t="s">
        <v>396</v>
      </c>
      <c r="G613" t="s">
        <v>50</v>
      </c>
      <c r="H613" t="s">
        <v>51</v>
      </c>
      <c r="I613" t="s">
        <v>3041</v>
      </c>
      <c r="J613" t="s">
        <v>53</v>
      </c>
      <c r="K613" t="s">
        <v>54</v>
      </c>
      <c r="L613" t="s">
        <v>808</v>
      </c>
      <c r="M613" t="s">
        <v>809</v>
      </c>
      <c r="N613" t="s">
        <v>7406</v>
      </c>
      <c r="O613" t="s">
        <v>103</v>
      </c>
      <c r="P613" t="s">
        <v>6627</v>
      </c>
      <c r="Q613" t="s">
        <v>67</v>
      </c>
      <c r="R613" t="s"/>
      <c r="S613" t="s"/>
      <c r="T613" t="s"/>
      <c r="U613" t="s"/>
      <c r="V613" t="s"/>
      <c r="W613" t="s"/>
      <c r="X613" t="s"/>
      <c r="Y613" t="s"/>
      <c r="Z613" t="s"/>
      <c r="AA613" t="s"/>
      <c r="AB613" t="s">
        <v>7407</v>
      </c>
      <c r="AC613" t="s">
        <v>7408</v>
      </c>
      <c r="AD613" t="s">
        <v>93</v>
      </c>
      <c r="AE613" t="s">
        <v>44</v>
      </c>
      <c r="AF613" t="s">
        <v>7409</v>
      </c>
      <c r="AG613" t="s">
        <v>44</v>
      </c>
      <c r="AH613" t="s">
        <v>67</v>
      </c>
      <c r="AI613" t="s">
        <v>7410</v>
      </c>
      <c r="AJ613" t="s">
        <v>92</v>
      </c>
      <c r="AK613" t="s">
        <v>66</v>
      </c>
    </row>
    <row r="614" spans="1:38">
      <c r="A614" t="s">
        <v>7411</v>
      </c>
      <c r="B614" t="s">
        <v>7412</v>
      </c>
      <c r="C614" t="s">
        <v>7413</v>
      </c>
      <c r="D614" t="s">
        <v>7414</v>
      </c>
      <c r="E614" t="s">
        <v>7415</v>
      </c>
      <c r="F614" t="s">
        <v>98</v>
      </c>
      <c r="G614" t="s">
        <v>50</v>
      </c>
      <c r="H614" t="s">
        <v>51</v>
      </c>
      <c r="I614" t="s">
        <v>7416</v>
      </c>
      <c r="J614" t="s">
        <v>53</v>
      </c>
      <c r="K614" t="s">
        <v>54</v>
      </c>
      <c r="L614" t="s">
        <v>582</v>
      </c>
      <c r="M614" t="s">
        <v>583</v>
      </c>
      <c r="N614" t="s">
        <v>584</v>
      </c>
      <c r="O614" t="s">
        <v>241</v>
      </c>
      <c r="P614" t="s"/>
      <c r="Q614" t="s"/>
      <c r="R614" t="s"/>
      <c r="S614" t="s"/>
      <c r="T614" t="s"/>
      <c r="U614" t="s"/>
      <c r="V614" t="s"/>
      <c r="W614" t="s"/>
      <c r="X614" t="s"/>
      <c r="Y614" t="s"/>
      <c r="Z614" t="s"/>
      <c r="AA614" t="s"/>
      <c r="AB614" t="s">
        <v>7417</v>
      </c>
      <c r="AC614" t="s">
        <v>7418</v>
      </c>
      <c r="AD614" t="s">
        <v>59</v>
      </c>
      <c r="AE614" t="s">
        <v>60</v>
      </c>
      <c r="AF614" t="s">
        <v>7419</v>
      </c>
      <c r="AG614" t="s">
        <v>7420</v>
      </c>
      <c r="AH614" t="s">
        <v>124</v>
      </c>
      <c r="AI614" t="s">
        <v>7421</v>
      </c>
      <c r="AJ614" t="s">
        <v>92</v>
      </c>
      <c r="AK614" t="s">
        <v>66</v>
      </c>
    </row>
    <row r="615" spans="1:38">
      <c r="A615" t="s">
        <v>7422</v>
      </c>
      <c r="B615" t="s">
        <v>7423</v>
      </c>
      <c r="C615" t="s">
        <v>7424</v>
      </c>
      <c r="D615" t="s">
        <v>7425</v>
      </c>
      <c r="E615" t="s">
        <v>7426</v>
      </c>
      <c r="F615" t="s">
        <v>438</v>
      </c>
      <c r="G615" t="s">
        <v>50</v>
      </c>
      <c r="H615" t="s">
        <v>51</v>
      </c>
      <c r="I615" t="s">
        <v>7427</v>
      </c>
      <c r="J615" t="s"/>
      <c r="K615" t="s">
        <v>569</v>
      </c>
      <c r="L615" t="s">
        <v>808</v>
      </c>
      <c r="M615" t="s">
        <v>884</v>
      </c>
      <c r="N615" t="s">
        <v>885</v>
      </c>
      <c r="O615" t="s">
        <v>826</v>
      </c>
      <c r="P615" t="s">
        <v>7428</v>
      </c>
      <c r="Q615" t="s">
        <v>112</v>
      </c>
      <c r="R615" t="s">
        <v>7429</v>
      </c>
      <c r="S615" t="s"/>
      <c r="T615" t="s"/>
      <c r="U615" t="s"/>
      <c r="V615" t="s"/>
      <c r="W615" t="s"/>
      <c r="X615" t="s"/>
      <c r="Y615" t="s"/>
      <c r="Z615" t="s"/>
      <c r="AA615" t="s"/>
      <c r="AB615" t="s">
        <v>7430</v>
      </c>
      <c r="AC615" t="s">
        <v>7431</v>
      </c>
      <c r="AD615" t="s">
        <v>151</v>
      </c>
      <c r="AE615" t="s">
        <v>44</v>
      </c>
      <c r="AF615" t="s">
        <v>7432</v>
      </c>
      <c r="AG615" t="s">
        <v>7433</v>
      </c>
      <c r="AH615" t="s">
        <v>151</v>
      </c>
      <c r="AI615" t="s">
        <v>7434</v>
      </c>
      <c r="AJ615" t="s">
        <v>92</v>
      </c>
      <c r="AK615" t="s">
        <v>66</v>
      </c>
    </row>
    <row r="616" spans="1:38">
      <c r="A616" t="s">
        <v>7435</v>
      </c>
      <c r="B616" t="s">
        <v>7436</v>
      </c>
      <c r="C616" t="s">
        <v>7437</v>
      </c>
      <c r="D616" t="s">
        <v>7438</v>
      </c>
      <c r="E616" t="s">
        <v>7439</v>
      </c>
      <c r="F616" t="s">
        <v>2409</v>
      </c>
      <c r="G616" t="s">
        <v>50</v>
      </c>
      <c r="H616" t="s">
        <v>51</v>
      </c>
      <c r="I616" t="s">
        <v>4809</v>
      </c>
      <c r="J616" t="s">
        <v>1127</v>
      </c>
      <c r="K616" t="s">
        <v>54</v>
      </c>
      <c r="L616" t="s">
        <v>1344</v>
      </c>
      <c r="M616" t="s">
        <v>3962</v>
      </c>
      <c r="N616" t="s">
        <v>4445</v>
      </c>
      <c r="O616" t="s"/>
      <c r="P616" t="s">
        <v>1675</v>
      </c>
      <c r="Q616" t="s">
        <v>67</v>
      </c>
      <c r="R616" t="s">
        <v>7440</v>
      </c>
      <c r="S616" t="s"/>
      <c r="T616" t="s"/>
      <c r="U616" t="s"/>
      <c r="V616" t="s"/>
      <c r="W616" t="s"/>
      <c r="X616" t="s"/>
      <c r="Y616" t="s"/>
      <c r="Z616" t="s"/>
      <c r="AA616" t="s"/>
      <c r="AB616" t="s">
        <v>7441</v>
      </c>
      <c r="AC616" t="s">
        <v>7442</v>
      </c>
      <c r="AD616" t="s">
        <v>59</v>
      </c>
      <c r="AE616" t="s">
        <v>44</v>
      </c>
      <c r="AF616" t="s">
        <v>7443</v>
      </c>
      <c r="AG616" t="s">
        <v>7444</v>
      </c>
      <c r="AH616" t="s">
        <v>124</v>
      </c>
      <c r="AI616" t="s">
        <v>7445</v>
      </c>
      <c r="AJ616" t="s">
        <v>7446</v>
      </c>
      <c r="AK616" t="s">
        <v>66</v>
      </c>
    </row>
    <row r="617" spans="1:38">
      <c r="A617" t="s">
        <v>7447</v>
      </c>
      <c r="B617" t="s">
        <v>7448</v>
      </c>
      <c r="C617" t="s">
        <v>7449</v>
      </c>
      <c r="D617" t="s">
        <v>7450</v>
      </c>
      <c r="E617" t="s">
        <v>7451</v>
      </c>
      <c r="F617" t="s">
        <v>49</v>
      </c>
      <c r="G617" t="s">
        <v>50</v>
      </c>
      <c r="H617" t="s">
        <v>51</v>
      </c>
      <c r="I617" t="s">
        <v>7452</v>
      </c>
      <c r="J617" t="s">
        <v>7453</v>
      </c>
      <c r="K617" t="s">
        <v>54</v>
      </c>
      <c r="L617" t="s">
        <v>322</v>
      </c>
      <c r="M617" t="s">
        <v>323</v>
      </c>
      <c r="N617" t="s">
        <v>324</v>
      </c>
      <c r="O617" t="s">
        <v>112</v>
      </c>
      <c r="P617" t="s"/>
      <c r="Q617" t="s"/>
      <c r="R617" t="s"/>
      <c r="S617" t="s"/>
      <c r="T617" t="s"/>
      <c r="U617" t="s"/>
      <c r="V617" t="s">
        <v>67</v>
      </c>
      <c r="W617" t="s"/>
      <c r="X617" t="s"/>
      <c r="Y617" t="s"/>
      <c r="Z617" t="s"/>
      <c r="AA617" t="s">
        <v>84</v>
      </c>
      <c r="AB617" t="s">
        <v>7454</v>
      </c>
      <c r="AC617" t="s">
        <v>7455</v>
      </c>
      <c r="AD617" t="s">
        <v>93</v>
      </c>
      <c r="AE617" t="s">
        <v>44</v>
      </c>
      <c r="AF617" t="s">
        <v>7456</v>
      </c>
      <c r="AG617" t="s">
        <v>44</v>
      </c>
      <c r="AH617" t="s">
        <v>67</v>
      </c>
      <c r="AI617" t="s">
        <v>7457</v>
      </c>
      <c r="AJ617" t="s">
        <v>92</v>
      </c>
      <c r="AK617" t="s">
        <v>66</v>
      </c>
    </row>
    <row r="618" spans="1:38">
      <c r="A618" t="s">
        <v>7458</v>
      </c>
      <c r="B618" t="s">
        <v>7459</v>
      </c>
      <c r="C618" t="s">
        <v>7460</v>
      </c>
      <c r="D618" t="s">
        <v>7461</v>
      </c>
      <c r="E618" t="s">
        <v>7462</v>
      </c>
      <c r="F618" t="s">
        <v>379</v>
      </c>
      <c r="G618" t="s">
        <v>50</v>
      </c>
      <c r="H618" t="s">
        <v>51</v>
      </c>
      <c r="I618" t="s">
        <v>7463</v>
      </c>
      <c r="J618" t="s">
        <v>440</v>
      </c>
      <c r="K618" t="s">
        <v>54</v>
      </c>
      <c r="L618" t="s">
        <v>100</v>
      </c>
      <c r="M618" t="s">
        <v>2700</v>
      </c>
      <c r="N618" t="s">
        <v>2701</v>
      </c>
      <c r="O618" t="s">
        <v>826</v>
      </c>
      <c r="P618" t="s"/>
      <c r="Q618" t="s"/>
      <c r="R618" t="s"/>
      <c r="S618" t="s"/>
      <c r="T618" t="s"/>
      <c r="U618" t="s"/>
      <c r="V618" t="s"/>
      <c r="W618" t="s"/>
      <c r="X618" t="s"/>
      <c r="Y618" t="s"/>
      <c r="Z618" t="s"/>
      <c r="AA618" t="s"/>
      <c r="AB618" t="s">
        <v>7464</v>
      </c>
      <c r="AC618" t="s">
        <v>7465</v>
      </c>
      <c r="AD618" t="s">
        <v>174</v>
      </c>
      <c r="AE618" t="s">
        <v>387</v>
      </c>
      <c r="AF618" t="s">
        <v>7466</v>
      </c>
      <c r="AG618" t="s">
        <v>7467</v>
      </c>
      <c r="AH618" t="s">
        <v>59</v>
      </c>
      <c r="AI618" t="s">
        <v>7468</v>
      </c>
      <c r="AJ618" t="s">
        <v>92</v>
      </c>
      <c r="AK618" t="s">
        <v>66</v>
      </c>
    </row>
    <row r="619" spans="1:38">
      <c r="A619" t="s">
        <v>7469</v>
      </c>
      <c r="B619" t="s">
        <v>7470</v>
      </c>
      <c r="C619" t="s">
        <v>7471</v>
      </c>
      <c r="D619" t="s">
        <v>7472</v>
      </c>
      <c r="E619" t="s">
        <v>7473</v>
      </c>
      <c r="F619" t="s"/>
      <c r="G619" t="s">
        <v>50</v>
      </c>
      <c r="H619" t="s">
        <v>51</v>
      </c>
      <c r="I619" t="s">
        <v>7474</v>
      </c>
      <c r="J619" t="s">
        <v>684</v>
      </c>
      <c r="K619" t="s">
        <v>54</v>
      </c>
      <c r="L619" t="s">
        <v>808</v>
      </c>
      <c r="M619" t="s">
        <v>884</v>
      </c>
      <c r="N619" t="s">
        <v>7475</v>
      </c>
      <c r="O619" t="s">
        <v>865</v>
      </c>
      <c r="P619" t="s">
        <v>7476</v>
      </c>
      <c r="Q619" t="s">
        <v>67</v>
      </c>
      <c r="R619" t="s"/>
      <c r="S619" t="s"/>
      <c r="T619" t="s"/>
      <c r="U619" t="s"/>
      <c r="V619" t="s"/>
      <c r="W619" t="s"/>
      <c r="X619" t="s"/>
      <c r="Y619" t="s"/>
      <c r="Z619" t="s"/>
      <c r="AA619" t="s"/>
      <c r="AB619" t="s">
        <v>7477</v>
      </c>
      <c r="AC619" t="s">
        <v>7478</v>
      </c>
      <c r="AD619" t="s">
        <v>63</v>
      </c>
      <c r="AE619" t="s">
        <v>277</v>
      </c>
      <c r="AF619" t="s">
        <v>7479</v>
      </c>
      <c r="AG619" t="s">
        <v>7480</v>
      </c>
      <c r="AH619" t="s">
        <v>93</v>
      </c>
      <c r="AI619" t="s">
        <v>7481</v>
      </c>
      <c r="AJ619" t="s">
        <v>92</v>
      </c>
      <c r="AK619" t="s">
        <v>66</v>
      </c>
    </row>
    <row r="620" spans="1:38">
      <c r="A620" t="s">
        <v>7482</v>
      </c>
      <c r="B620" t="s">
        <v>7483</v>
      </c>
      <c r="C620" t="s">
        <v>7484</v>
      </c>
      <c r="D620" t="s"/>
      <c r="E620" t="s">
        <v>7485</v>
      </c>
      <c r="F620" t="s">
        <v>2850</v>
      </c>
      <c r="G620" t="s">
        <v>72</v>
      </c>
      <c r="H620" t="s">
        <v>51</v>
      </c>
      <c r="I620" t="s">
        <v>7486</v>
      </c>
      <c r="J620" t="s">
        <v>2491</v>
      </c>
      <c r="K620" t="s">
        <v>354</v>
      </c>
      <c r="L620" t="s">
        <v>526</v>
      </c>
      <c r="M620" t="s">
        <v>527</v>
      </c>
      <c r="N620" t="s">
        <v>4593</v>
      </c>
      <c r="O620" t="s">
        <v>79</v>
      </c>
      <c r="P620" t="s">
        <v>7487</v>
      </c>
      <c r="Q620" t="s">
        <v>67</v>
      </c>
      <c r="R620" t="s">
        <v>7488</v>
      </c>
      <c r="S620" t="s"/>
      <c r="T620" t="s"/>
      <c r="U620" t="s">
        <v>7489</v>
      </c>
      <c r="V620" t="s">
        <v>93</v>
      </c>
      <c r="W620" t="s">
        <v>7490</v>
      </c>
      <c r="X620" t="s"/>
      <c r="Y620" t="s"/>
      <c r="Z620" t="s"/>
      <c r="AA620" t="s">
        <v>84</v>
      </c>
      <c r="AB620" t="s">
        <v>7491</v>
      </c>
      <c r="AC620" t="s">
        <v>7492</v>
      </c>
      <c r="AD620" t="s">
        <v>124</v>
      </c>
      <c r="AE620" t="s">
        <v>44</v>
      </c>
      <c r="AF620" t="s">
        <v>7493</v>
      </c>
      <c r="AG620" t="s">
        <v>7494</v>
      </c>
      <c r="AH620" t="s">
        <v>110</v>
      </c>
      <c r="AI620" t="s">
        <v>7495</v>
      </c>
      <c r="AJ620" t="s">
        <v>92</v>
      </c>
      <c r="AK620" t="s">
        <v>66</v>
      </c>
    </row>
    <row r="621" spans="1:38">
      <c r="A621" t="s">
        <v>7496</v>
      </c>
      <c r="B621" t="s">
        <v>7497</v>
      </c>
      <c r="C621" t="s">
        <v>7498</v>
      </c>
      <c r="D621" t="s">
        <v>7499</v>
      </c>
      <c r="E621" t="s">
        <v>7500</v>
      </c>
      <c r="F621" t="s">
        <v>49</v>
      </c>
      <c r="G621" t="s">
        <v>50</v>
      </c>
      <c r="H621" t="s">
        <v>51</v>
      </c>
      <c r="I621" t="s"/>
      <c r="J621" t="s"/>
      <c r="K621" t="s"/>
      <c r="L621" t="s">
        <v>120</v>
      </c>
      <c r="M621" t="s">
        <v>382</v>
      </c>
      <c r="N621" t="s">
        <v>3760</v>
      </c>
      <c r="O621" t="s"/>
      <c r="P621" t="s"/>
      <c r="Q621" t="s">
        <v>44</v>
      </c>
      <c r="R621" t="s"/>
      <c r="S621" t="s"/>
      <c r="T621" t="s"/>
      <c r="U621" t="s"/>
      <c r="V621" t="s"/>
      <c r="W621" t="s">
        <v>7501</v>
      </c>
      <c r="X621" t="s"/>
      <c r="Y621" t="s"/>
      <c r="Z621" t="s"/>
      <c r="AA621" t="s"/>
      <c r="AB621" t="s">
        <v>7502</v>
      </c>
      <c r="AC621" t="s">
        <v>7502</v>
      </c>
      <c r="AD621" t="s">
        <v>110</v>
      </c>
      <c r="AE621" t="s">
        <v>1254</v>
      </c>
      <c r="AF621" t="s">
        <v>7503</v>
      </c>
      <c r="AG621" t="s">
        <v>7504</v>
      </c>
      <c r="AH621" t="s">
        <v>151</v>
      </c>
      <c r="AI621" t="s">
        <v>7505</v>
      </c>
      <c r="AJ621" t="s">
        <v>7506</v>
      </c>
      <c r="AK621" t="s">
        <v>66</v>
      </c>
    </row>
    <row r="622" spans="1:38">
      <c r="A622" t="s">
        <v>7507</v>
      </c>
      <c r="B622" t="s">
        <v>7508</v>
      </c>
      <c r="C622" t="s">
        <v>7509</v>
      </c>
      <c r="D622" t="s">
        <v>7510</v>
      </c>
      <c r="E622" t="s">
        <v>7511</v>
      </c>
      <c r="F622" t="s">
        <v>255</v>
      </c>
      <c r="G622" t="s">
        <v>50</v>
      </c>
      <c r="H622" t="s">
        <v>51</v>
      </c>
      <c r="I622" t="s">
        <v>842</v>
      </c>
      <c r="J622" t="s">
        <v>842</v>
      </c>
      <c r="K622" t="s">
        <v>54</v>
      </c>
      <c r="L622" t="s">
        <v>582</v>
      </c>
      <c r="M622" t="s">
        <v>871</v>
      </c>
      <c r="N622" t="s">
        <v>1567</v>
      </c>
      <c r="O622" t="s"/>
      <c r="P622" t="s"/>
      <c r="Q622" t="s">
        <v>44</v>
      </c>
      <c r="R622" t="s"/>
      <c r="S622" t="s"/>
      <c r="T622" t="s"/>
      <c r="U622" t="s"/>
      <c r="V622" t="s"/>
      <c r="W622" t="s"/>
      <c r="X622" t="s"/>
      <c r="Y622" t="s"/>
      <c r="Z622" t="s"/>
      <c r="AA622" t="s"/>
      <c r="AB622" t="s">
        <v>7512</v>
      </c>
      <c r="AC622" t="s">
        <v>7512</v>
      </c>
      <c r="AD622" t="s">
        <v>110</v>
      </c>
      <c r="AE622" t="s">
        <v>515</v>
      </c>
      <c r="AF622" t="s">
        <v>7513</v>
      </c>
      <c r="AG622" t="s">
        <v>7514</v>
      </c>
      <c r="AH622" t="s">
        <v>63</v>
      </c>
      <c r="AI622" t="s">
        <v>7515</v>
      </c>
      <c r="AJ622" t="s">
        <v>7516</v>
      </c>
      <c r="AK622" t="s">
        <v>66</v>
      </c>
    </row>
    <row r="623" spans="1:38">
      <c r="A623" t="s">
        <v>7517</v>
      </c>
      <c r="B623" t="s">
        <v>7518</v>
      </c>
      <c r="C623" t="s">
        <v>7519</v>
      </c>
      <c r="D623" t="s"/>
      <c r="E623" t="s">
        <v>7520</v>
      </c>
      <c r="F623" t="s">
        <v>117</v>
      </c>
      <c r="G623" t="s">
        <v>72</v>
      </c>
      <c r="H623" t="s">
        <v>51</v>
      </c>
      <c r="I623" t="s">
        <v>7521</v>
      </c>
      <c r="J623" t="s">
        <v>7521</v>
      </c>
      <c r="K623" t="s">
        <v>237</v>
      </c>
      <c r="L623" t="s">
        <v>219</v>
      </c>
      <c r="M623" t="s">
        <v>220</v>
      </c>
      <c r="N623" t="s">
        <v>1972</v>
      </c>
      <c r="O623" t="s">
        <v>174</v>
      </c>
      <c r="P623" t="s"/>
      <c r="Q623" t="s"/>
      <c r="R623" t="s"/>
      <c r="S623" t="s"/>
      <c r="T623" t="s"/>
      <c r="U623" t="s">
        <v>5060</v>
      </c>
      <c r="V623" t="s">
        <v>67</v>
      </c>
      <c r="W623" t="s">
        <v>7522</v>
      </c>
      <c r="X623" t="s"/>
      <c r="Y623" t="s"/>
      <c r="Z623" t="s"/>
      <c r="AA623" t="s">
        <v>84</v>
      </c>
      <c r="AB623" t="s">
        <v>7523</v>
      </c>
      <c r="AC623" t="s">
        <v>7524</v>
      </c>
      <c r="AD623" t="s">
        <v>124</v>
      </c>
      <c r="AE623" t="s">
        <v>297</v>
      </c>
      <c r="AF623" t="s">
        <v>7525</v>
      </c>
      <c r="AG623" t="s">
        <v>7526</v>
      </c>
      <c r="AH623" t="s">
        <v>110</v>
      </c>
      <c r="AI623" t="s">
        <v>7527</v>
      </c>
      <c r="AJ623" t="s">
        <v>92</v>
      </c>
      <c r="AK623" t="s">
        <v>66</v>
      </c>
    </row>
    <row r="624" spans="1:38">
      <c r="A624" t="s">
        <v>7528</v>
      </c>
      <c r="B624" t="s">
        <v>7529</v>
      </c>
      <c r="C624" t="s">
        <v>7530</v>
      </c>
      <c r="D624" t="s">
        <v>7531</v>
      </c>
      <c r="E624" t="s">
        <v>7532</v>
      </c>
      <c r="F624" t="s">
        <v>5816</v>
      </c>
      <c r="G624" t="s">
        <v>50</v>
      </c>
      <c r="H624" t="s">
        <v>51</v>
      </c>
      <c r="I624" t="s">
        <v>7533</v>
      </c>
      <c r="J624" t="s">
        <v>7534</v>
      </c>
      <c r="K624" t="s">
        <v>555</v>
      </c>
      <c r="L624" t="s">
        <v>219</v>
      </c>
      <c r="M624" t="s">
        <v>4914</v>
      </c>
      <c r="N624" t="s">
        <v>7535</v>
      </c>
      <c r="O624" t="s">
        <v>192</v>
      </c>
      <c r="P624" t="s"/>
      <c r="Q624" t="s"/>
      <c r="R624" t="s"/>
      <c r="S624" t="s"/>
      <c r="T624" t="s"/>
      <c r="U624" t="s"/>
      <c r="V624" t="s"/>
      <c r="W624" t="s"/>
      <c r="X624" t="s"/>
      <c r="Y624" t="s"/>
      <c r="Z624" t="s"/>
      <c r="AA624" t="s"/>
      <c r="AB624" t="s">
        <v>7536</v>
      </c>
      <c r="AC624" t="s">
        <v>7537</v>
      </c>
      <c r="AD624" t="s">
        <v>151</v>
      </c>
      <c r="AE624" t="s">
        <v>342</v>
      </c>
      <c r="AF624" t="s">
        <v>7538</v>
      </c>
      <c r="AG624" t="s">
        <v>6285</v>
      </c>
      <c r="AH624" t="s">
        <v>59</v>
      </c>
      <c r="AI624" t="s">
        <v>7539</v>
      </c>
      <c r="AJ624" t="s">
        <v>92</v>
      </c>
      <c r="AK624" t="s">
        <v>66</v>
      </c>
    </row>
    <row r="625" spans="1:38">
      <c r="A625" t="s">
        <v>7540</v>
      </c>
      <c r="B625" t="s">
        <v>7541</v>
      </c>
      <c r="C625" t="s">
        <v>7542</v>
      </c>
      <c r="D625" t="s">
        <v>7543</v>
      </c>
      <c r="E625" t="s">
        <v>7544</v>
      </c>
      <c r="F625" t="s">
        <v>233</v>
      </c>
      <c r="G625" t="s">
        <v>50</v>
      </c>
      <c r="H625" t="s">
        <v>51</v>
      </c>
      <c r="I625" t="s">
        <v>5597</v>
      </c>
      <c r="J625" t="s">
        <v>5597</v>
      </c>
      <c r="K625" t="s">
        <v>555</v>
      </c>
      <c r="L625" t="s">
        <v>932</v>
      </c>
      <c r="M625" t="s">
        <v>932</v>
      </c>
      <c r="N625" t="s">
        <v>5310</v>
      </c>
      <c r="O625" t="s">
        <v>301</v>
      </c>
      <c r="P625" t="s">
        <v>7545</v>
      </c>
      <c r="Q625" t="s">
        <v>67</v>
      </c>
      <c r="R625" t="s">
        <v>7546</v>
      </c>
      <c r="S625" t="s"/>
      <c r="T625" t="s"/>
      <c r="U625" t="s"/>
      <c r="V625" t="s"/>
      <c r="W625" t="s"/>
      <c r="X625" t="s"/>
      <c r="Y625" t="s"/>
      <c r="Z625" t="s"/>
      <c r="AA625" t="s"/>
      <c r="AB625" t="s">
        <v>7547</v>
      </c>
      <c r="AC625" t="s">
        <v>7548</v>
      </c>
      <c r="AD625" t="s">
        <v>110</v>
      </c>
      <c r="AE625" t="s">
        <v>1254</v>
      </c>
      <c r="AF625" t="s">
        <v>7549</v>
      </c>
      <c r="AG625" t="s">
        <v>7550</v>
      </c>
      <c r="AH625" t="s">
        <v>124</v>
      </c>
      <c r="AI625" t="s">
        <v>7551</v>
      </c>
      <c r="AJ625" t="s">
        <v>92</v>
      </c>
      <c r="AK625" t="s">
        <v>66</v>
      </c>
    </row>
    <row r="626" spans="1:38">
      <c r="A626" t="s">
        <v>7552</v>
      </c>
      <c r="B626" t="s">
        <v>7553</v>
      </c>
      <c r="C626" t="s">
        <v>7554</v>
      </c>
      <c r="D626" t="s">
        <v>7555</v>
      </c>
      <c r="E626" t="s">
        <v>7556</v>
      </c>
      <c r="F626" t="s">
        <v>98</v>
      </c>
      <c r="G626" t="s">
        <v>50</v>
      </c>
      <c r="H626" t="s">
        <v>51</v>
      </c>
      <c r="I626" t="s">
        <v>1024</v>
      </c>
      <c r="J626" t="s">
        <v>53</v>
      </c>
      <c r="K626" t="s">
        <v>54</v>
      </c>
      <c r="L626" t="s">
        <v>204</v>
      </c>
      <c r="M626" t="s">
        <v>205</v>
      </c>
      <c r="N626" t="s">
        <v>206</v>
      </c>
      <c r="O626" t="s">
        <v>241</v>
      </c>
      <c r="P626" t="s">
        <v>1959</v>
      </c>
      <c r="Q626" t="s">
        <v>67</v>
      </c>
      <c r="R626" t="s">
        <v>2235</v>
      </c>
      <c r="S626" t="s"/>
      <c r="T626" t="s"/>
      <c r="U626" t="s"/>
      <c r="V626" t="s"/>
      <c r="W626" t="s"/>
      <c r="X626" t="s"/>
      <c r="Y626" t="s"/>
      <c r="Z626" t="s"/>
      <c r="AA626" t="s"/>
      <c r="AB626" t="s">
        <v>7557</v>
      </c>
      <c r="AC626" t="s">
        <v>7558</v>
      </c>
      <c r="AD626" t="s">
        <v>59</v>
      </c>
      <c r="AE626" t="s">
        <v>277</v>
      </c>
      <c r="AF626" t="s">
        <v>7559</v>
      </c>
      <c r="AG626" t="s">
        <v>7560</v>
      </c>
      <c r="AH626" t="s">
        <v>67</v>
      </c>
      <c r="AI626" t="s">
        <v>7561</v>
      </c>
      <c r="AJ626" t="s">
        <v>92</v>
      </c>
      <c r="AK626" t="s">
        <v>66</v>
      </c>
    </row>
    <row r="627" spans="1:38">
      <c r="A627" t="s">
        <v>7562</v>
      </c>
      <c r="B627" t="s">
        <v>7563</v>
      </c>
      <c r="C627" t="s">
        <v>7564</v>
      </c>
      <c r="D627" t="s">
        <v>7565</v>
      </c>
      <c r="E627" t="s">
        <v>7566</v>
      </c>
      <c r="F627" t="s">
        <v>134</v>
      </c>
      <c r="G627" t="s">
        <v>50</v>
      </c>
      <c r="H627" t="s">
        <v>51</v>
      </c>
      <c r="I627" t="s">
        <v>7567</v>
      </c>
      <c r="J627" t="s">
        <v>7568</v>
      </c>
      <c r="K627" t="s">
        <v>354</v>
      </c>
      <c r="L627" t="s">
        <v>355</v>
      </c>
      <c r="M627" t="s">
        <v>985</v>
      </c>
      <c r="N627" t="s">
        <v>986</v>
      </c>
      <c r="O627" t="s">
        <v>241</v>
      </c>
      <c r="P627" t="s"/>
      <c r="Q627" t="s"/>
      <c r="R627" t="s"/>
      <c r="S627" t="s"/>
      <c r="T627" t="s"/>
      <c r="U627" t="s"/>
      <c r="V627" t="s">
        <v>67</v>
      </c>
      <c r="W627" t="s"/>
      <c r="X627" t="s"/>
      <c r="Y627" t="s"/>
      <c r="Z627" t="s"/>
      <c r="AA627" t="s">
        <v>84</v>
      </c>
      <c r="AB627" t="s">
        <v>7569</v>
      </c>
      <c r="AC627" t="s">
        <v>7569</v>
      </c>
      <c r="AD627" t="s">
        <v>112</v>
      </c>
      <c r="AE627" t="s">
        <v>44</v>
      </c>
      <c r="AF627" t="s">
        <v>7570</v>
      </c>
      <c r="AG627" t="s">
        <v>7571</v>
      </c>
      <c r="AH627" t="s">
        <v>67</v>
      </c>
      <c r="AI627" t="s">
        <v>7572</v>
      </c>
      <c r="AJ627" t="s">
        <v>92</v>
      </c>
      <c r="AK627" t="s">
        <v>66</v>
      </c>
    </row>
    <row r="628" spans="1:38">
      <c r="A628" t="s">
        <v>7573</v>
      </c>
      <c r="B628" t="s">
        <v>7574</v>
      </c>
      <c r="C628" t="s">
        <v>7575</v>
      </c>
      <c r="D628" t="s">
        <v>7576</v>
      </c>
      <c r="E628" t="s">
        <v>7577</v>
      </c>
      <c r="F628" t="s">
        <v>233</v>
      </c>
      <c r="G628" t="s">
        <v>72</v>
      </c>
      <c r="H628" t="s">
        <v>51</v>
      </c>
      <c r="I628" t="s">
        <v>235</v>
      </c>
      <c r="J628" t="s">
        <v>236</v>
      </c>
      <c r="K628" t="s">
        <v>237</v>
      </c>
      <c r="L628" t="s">
        <v>272</v>
      </c>
      <c r="M628" t="s">
        <v>273</v>
      </c>
      <c r="N628" t="s">
        <v>5224</v>
      </c>
      <c r="O628" t="s">
        <v>79</v>
      </c>
      <c r="P628" t="s"/>
      <c r="Q628" t="s"/>
      <c r="R628" t="s"/>
      <c r="S628" t="s"/>
      <c r="T628" t="s"/>
      <c r="U628" t="s"/>
      <c r="V628" t="s">
        <v>67</v>
      </c>
      <c r="W628" t="s">
        <v>7578</v>
      </c>
      <c r="X628" t="s"/>
      <c r="Y628" t="s"/>
      <c r="Z628" t="s"/>
      <c r="AA628" t="s">
        <v>84</v>
      </c>
      <c r="AB628" t="s">
        <v>7579</v>
      </c>
      <c r="AC628" t="s">
        <v>7579</v>
      </c>
      <c r="AD628" t="s">
        <v>86</v>
      </c>
      <c r="AE628" t="s">
        <v>44</v>
      </c>
      <c r="AF628" t="s">
        <v>7580</v>
      </c>
      <c r="AG628" t="s">
        <v>7581</v>
      </c>
      <c r="AH628" t="s">
        <v>330</v>
      </c>
      <c r="AI628" t="s">
        <v>7582</v>
      </c>
      <c r="AJ628" t="s">
        <v>92</v>
      </c>
      <c r="AK628" t="s">
        <v>66</v>
      </c>
    </row>
    <row r="629" spans="1:38">
      <c r="A629" t="s">
        <v>7583</v>
      </c>
      <c r="B629" t="s">
        <v>7584</v>
      </c>
      <c r="C629" t="s">
        <v>7585</v>
      </c>
      <c r="D629" t="s">
        <v>7586</v>
      </c>
      <c r="E629" t="s">
        <v>7587</v>
      </c>
      <c r="F629" t="s">
        <v>98</v>
      </c>
      <c r="G629" t="s">
        <v>50</v>
      </c>
      <c r="H629" t="s">
        <v>51</v>
      </c>
      <c r="I629" t="s">
        <v>6887</v>
      </c>
      <c r="J629" t="s"/>
      <c r="K629" t="s">
        <v>1784</v>
      </c>
      <c r="L629" t="s">
        <v>582</v>
      </c>
      <c r="M629" t="s">
        <v>871</v>
      </c>
      <c r="N629" t="s">
        <v>1141</v>
      </c>
      <c r="O629" t="s"/>
      <c r="P629" t="s"/>
      <c r="Q629" t="s">
        <v>44</v>
      </c>
      <c r="R629" t="s"/>
      <c r="S629" t="s"/>
      <c r="T629" t="s"/>
      <c r="U629" t="s"/>
      <c r="V629" t="s"/>
      <c r="W629" t="s"/>
      <c r="X629" t="s"/>
      <c r="Y629" t="s"/>
      <c r="Z629" t="s"/>
      <c r="AA629" t="s"/>
      <c r="AB629" t="s">
        <v>7588</v>
      </c>
      <c r="AC629" t="s">
        <v>7588</v>
      </c>
      <c r="AD629" t="s">
        <v>59</v>
      </c>
      <c r="AE629" t="s">
        <v>44</v>
      </c>
      <c r="AF629" t="s">
        <v>7589</v>
      </c>
      <c r="AG629" t="s">
        <v>7590</v>
      </c>
      <c r="AH629" t="s">
        <v>110</v>
      </c>
      <c r="AI629" t="s">
        <v>7591</v>
      </c>
      <c r="AJ629" t="s">
        <v>7592</v>
      </c>
      <c r="AK629" t="s">
        <v>66</v>
      </c>
    </row>
    <row r="630" spans="1:38">
      <c r="A630" t="s">
        <v>7593</v>
      </c>
      <c r="B630" t="s">
        <v>7594</v>
      </c>
      <c r="C630" t="s">
        <v>7595</v>
      </c>
      <c r="D630" t="s">
        <v>7596</v>
      </c>
      <c r="E630" t="s">
        <v>7597</v>
      </c>
      <c r="F630" t="s">
        <v>117</v>
      </c>
      <c r="G630" t="s">
        <v>72</v>
      </c>
      <c r="H630" t="s">
        <v>51</v>
      </c>
      <c r="I630" t="s">
        <v>7598</v>
      </c>
      <c r="J630" t="s">
        <v>7599</v>
      </c>
      <c r="K630" t="s">
        <v>453</v>
      </c>
      <c r="L630" t="s">
        <v>808</v>
      </c>
      <c r="M630" t="s">
        <v>809</v>
      </c>
      <c r="N630" t="s">
        <v>1447</v>
      </c>
      <c r="O630" t="s">
        <v>86</v>
      </c>
      <c r="P630" t="s"/>
      <c r="Q630" t="s"/>
      <c r="R630" t="s"/>
      <c r="S630" t="s"/>
      <c r="T630" t="s"/>
      <c r="U630" t="s"/>
      <c r="V630" t="s">
        <v>67</v>
      </c>
      <c r="W630" t="s">
        <v>7600</v>
      </c>
      <c r="X630" t="s"/>
      <c r="Y630" t="s"/>
      <c r="Z630" t="s"/>
      <c r="AA630" t="s">
        <v>84</v>
      </c>
      <c r="AB630" t="s">
        <v>7601</v>
      </c>
      <c r="AC630" t="s">
        <v>7602</v>
      </c>
      <c r="AD630" t="s">
        <v>209</v>
      </c>
      <c r="AE630" t="s">
        <v>6517</v>
      </c>
      <c r="AF630" t="s">
        <v>7603</v>
      </c>
      <c r="AG630" t="s">
        <v>7604</v>
      </c>
      <c r="AH630" t="s">
        <v>493</v>
      </c>
      <c r="AI630" t="s">
        <v>7605</v>
      </c>
      <c r="AJ630" t="s">
        <v>92</v>
      </c>
      <c r="AK630" t="s">
        <v>66</v>
      </c>
    </row>
    <row r="631" spans="1:38">
      <c r="A631" t="s">
        <v>7606</v>
      </c>
      <c r="B631" t="s">
        <v>7607</v>
      </c>
      <c r="C631" t="s">
        <v>7608</v>
      </c>
      <c r="D631" t="s">
        <v>7609</v>
      </c>
      <c r="E631" t="s">
        <v>7610</v>
      </c>
      <c r="F631" t="s">
        <v>3100</v>
      </c>
      <c r="G631" t="s">
        <v>50</v>
      </c>
      <c r="H631" t="s">
        <v>51</v>
      </c>
      <c r="I631" t="s">
        <v>7611</v>
      </c>
      <c r="J631" t="s">
        <v>1038</v>
      </c>
      <c r="K631" t="s">
        <v>354</v>
      </c>
      <c r="L631" t="s">
        <v>355</v>
      </c>
      <c r="M631" t="s">
        <v>356</v>
      </c>
      <c r="N631" t="s">
        <v>3365</v>
      </c>
      <c r="O631" t="s">
        <v>174</v>
      </c>
      <c r="P631" t="s"/>
      <c r="Q631" t="s"/>
      <c r="R631" t="s"/>
      <c r="S631" t="s"/>
      <c r="T631" t="s"/>
      <c r="U631" t="s"/>
      <c r="V631" t="s">
        <v>67</v>
      </c>
      <c r="W631" t="s"/>
      <c r="X631" t="s"/>
      <c r="Y631" t="s"/>
      <c r="Z631" t="s"/>
      <c r="AA631" t="s">
        <v>84</v>
      </c>
      <c r="AB631" t="s">
        <v>7612</v>
      </c>
      <c r="AC631" t="s">
        <v>7613</v>
      </c>
      <c r="AD631" t="s">
        <v>112</v>
      </c>
      <c r="AE631" t="s">
        <v>904</v>
      </c>
      <c r="AF631" t="s">
        <v>7614</v>
      </c>
      <c r="AG631" t="s">
        <v>7615</v>
      </c>
      <c r="AH631" t="s">
        <v>44</v>
      </c>
      <c r="AI631" t="s">
        <v>7616</v>
      </c>
      <c r="AJ631" t="s">
        <v>92</v>
      </c>
      <c r="AK631" t="s">
        <v>66</v>
      </c>
    </row>
    <row r="632" spans="1:38">
      <c r="A632" t="s">
        <v>7617</v>
      </c>
      <c r="B632" t="s">
        <v>7618</v>
      </c>
      <c r="C632" t="s">
        <v>7619</v>
      </c>
      <c r="D632" t="s">
        <v>7620</v>
      </c>
      <c r="E632" t="s">
        <v>7621</v>
      </c>
      <c r="F632" t="s"/>
      <c r="G632" t="s">
        <v>50</v>
      </c>
      <c r="H632" t="s">
        <v>51</v>
      </c>
      <c r="I632" t="s"/>
      <c r="J632" t="s"/>
      <c r="K632" t="s"/>
      <c r="L632" t="s">
        <v>782</v>
      </c>
      <c r="M632" t="s">
        <v>782</v>
      </c>
      <c r="N632" t="s">
        <v>783</v>
      </c>
      <c r="O632" t="s"/>
      <c r="P632" t="s"/>
      <c r="Q632" t="s">
        <v>44</v>
      </c>
      <c r="R632" t="s"/>
      <c r="S632" t="s"/>
      <c r="T632" t="s"/>
      <c r="U632" t="s"/>
      <c r="V632" t="s"/>
      <c r="W632" t="s"/>
      <c r="X632" t="s"/>
      <c r="Y632" t="s"/>
      <c r="Z632" t="s"/>
      <c r="AA632" t="s"/>
      <c r="AB632" t="s">
        <v>7622</v>
      </c>
      <c r="AC632" t="s">
        <v>7622</v>
      </c>
      <c r="AD632" t="s">
        <v>151</v>
      </c>
      <c r="AE632" t="s">
        <v>225</v>
      </c>
      <c r="AF632" t="s">
        <v>7623</v>
      </c>
      <c r="AG632" t="s">
        <v>7624</v>
      </c>
      <c r="AH632" t="s">
        <v>112</v>
      </c>
      <c r="AI632" t="s">
        <v>7625</v>
      </c>
      <c r="AJ632" t="s">
        <v>7626</v>
      </c>
      <c r="AK632" t="s">
        <v>66</v>
      </c>
    </row>
    <row r="633" spans="1:38">
      <c r="A633" t="s">
        <v>7627</v>
      </c>
      <c r="B633" t="s">
        <v>7628</v>
      </c>
      <c r="C633" t="s">
        <v>7629</v>
      </c>
      <c r="D633" t="s">
        <v>7630</v>
      </c>
      <c r="E633" t="s">
        <v>7631</v>
      </c>
      <c r="F633" t="s">
        <v>1154</v>
      </c>
      <c r="G633" t="s">
        <v>50</v>
      </c>
      <c r="H633" t="s">
        <v>51</v>
      </c>
      <c r="I633" t="s">
        <v>7632</v>
      </c>
      <c r="J633" t="s">
        <v>4335</v>
      </c>
      <c r="K633" t="s">
        <v>569</v>
      </c>
      <c r="L633" t="s">
        <v>76</v>
      </c>
      <c r="M633" t="s">
        <v>77</v>
      </c>
      <c r="N633" t="s">
        <v>78</v>
      </c>
      <c r="O633" t="s">
        <v>79</v>
      </c>
      <c r="P633" t="s"/>
      <c r="Q633" t="s"/>
      <c r="R633" t="s"/>
      <c r="S633" t="s"/>
      <c r="T633" t="s"/>
      <c r="U633" t="s"/>
      <c r="V633" t="s"/>
      <c r="W633" t="s"/>
      <c r="X633" t="s"/>
      <c r="Y633" t="s"/>
      <c r="Z633" t="s"/>
      <c r="AA633" t="s"/>
      <c r="AB633" t="s">
        <v>7633</v>
      </c>
      <c r="AC633" t="s">
        <v>7633</v>
      </c>
      <c r="AD633" t="s">
        <v>124</v>
      </c>
      <c r="AE633" t="s">
        <v>60</v>
      </c>
      <c r="AF633" t="s">
        <v>7634</v>
      </c>
      <c r="AG633" t="s">
        <v>7635</v>
      </c>
      <c r="AH633" t="s">
        <v>124</v>
      </c>
      <c r="AI633" t="s">
        <v>7636</v>
      </c>
      <c r="AJ633" t="s">
        <v>92</v>
      </c>
      <c r="AK633" t="s">
        <v>66</v>
      </c>
    </row>
    <row r="634" spans="1:38">
      <c r="A634" t="s">
        <v>7637</v>
      </c>
      <c r="B634" t="s">
        <v>7638</v>
      </c>
      <c r="C634" t="s">
        <v>7639</v>
      </c>
      <c r="D634" t="s">
        <v>7640</v>
      </c>
      <c r="E634" t="s">
        <v>7641</v>
      </c>
      <c r="F634" t="s">
        <v>233</v>
      </c>
      <c r="G634" t="s">
        <v>72</v>
      </c>
      <c r="H634" t="s">
        <v>51</v>
      </c>
      <c r="I634" t="s">
        <v>912</v>
      </c>
      <c r="J634" t="s">
        <v>440</v>
      </c>
      <c r="K634" t="s">
        <v>54</v>
      </c>
      <c r="L634" t="s">
        <v>238</v>
      </c>
      <c r="M634" t="s">
        <v>239</v>
      </c>
      <c r="N634" t="s">
        <v>240</v>
      </c>
      <c r="O634" t="s">
        <v>103</v>
      </c>
      <c r="P634" t="s"/>
      <c r="Q634" t="s"/>
      <c r="R634" t="s"/>
      <c r="S634" t="s"/>
      <c r="T634" t="s"/>
      <c r="U634" t="s"/>
      <c r="V634" t="s">
        <v>67</v>
      </c>
      <c r="W634" t="s">
        <v>7642</v>
      </c>
      <c r="X634" t="s"/>
      <c r="Y634" t="s"/>
      <c r="Z634" t="s"/>
      <c r="AA634" t="s">
        <v>84</v>
      </c>
      <c r="AB634" t="s">
        <v>7643</v>
      </c>
      <c r="AC634" t="s">
        <v>7644</v>
      </c>
      <c r="AD634" t="s">
        <v>59</v>
      </c>
      <c r="AE634" t="s">
        <v>107</v>
      </c>
      <c r="AF634" t="s">
        <v>7645</v>
      </c>
      <c r="AG634" t="s">
        <v>7646</v>
      </c>
      <c r="AH634" t="s">
        <v>44</v>
      </c>
      <c r="AI634" t="s">
        <v>7647</v>
      </c>
      <c r="AJ634" t="s">
        <v>92</v>
      </c>
      <c r="AK634" t="s">
        <v>66</v>
      </c>
    </row>
    <row r="635" spans="1:38">
      <c r="A635" t="s">
        <v>2507</v>
      </c>
      <c r="B635" t="s">
        <v>7648</v>
      </c>
      <c r="C635" t="s">
        <v>7649</v>
      </c>
      <c r="D635" t="s">
        <v>7650</v>
      </c>
      <c r="E635" t="s">
        <v>7651</v>
      </c>
      <c r="F635" t="s">
        <v>2059</v>
      </c>
      <c r="G635" t="s">
        <v>72</v>
      </c>
      <c r="H635" t="s">
        <v>51</v>
      </c>
      <c r="I635" t="s">
        <v>7652</v>
      </c>
      <c r="J635" t="s">
        <v>4678</v>
      </c>
      <c r="K635" t="s">
        <v>54</v>
      </c>
      <c r="L635" t="s">
        <v>322</v>
      </c>
      <c r="M635" t="s">
        <v>323</v>
      </c>
      <c r="N635" t="s">
        <v>324</v>
      </c>
      <c r="O635" t="s">
        <v>142</v>
      </c>
      <c r="P635" t="s"/>
      <c r="Q635" t="s"/>
      <c r="R635" t="s"/>
      <c r="S635" t="s"/>
      <c r="T635" t="s"/>
      <c r="U635" t="s">
        <v>7653</v>
      </c>
      <c r="V635" t="s">
        <v>67</v>
      </c>
      <c r="W635" t="s">
        <v>7654</v>
      </c>
      <c r="X635" t="s"/>
      <c r="Y635" t="s"/>
      <c r="Z635" t="s"/>
      <c r="AA635" t="s">
        <v>84</v>
      </c>
      <c r="AB635" t="s">
        <v>7655</v>
      </c>
      <c r="AC635" t="s">
        <v>7656</v>
      </c>
      <c r="AD635" t="s">
        <v>112</v>
      </c>
      <c r="AE635" t="s">
        <v>60</v>
      </c>
      <c r="AF635" t="s">
        <v>7657</v>
      </c>
      <c r="AG635" t="s">
        <v>7658</v>
      </c>
      <c r="AH635" t="s">
        <v>67</v>
      </c>
      <c r="AI635" t="s">
        <v>7659</v>
      </c>
      <c r="AJ635" t="s">
        <v>92</v>
      </c>
      <c r="AK635" t="s">
        <v>66</v>
      </c>
    </row>
    <row r="636" spans="1:38">
      <c r="A636" t="s">
        <v>7660</v>
      </c>
      <c r="B636" t="s">
        <v>7661</v>
      </c>
      <c r="C636" t="s">
        <v>7662</v>
      </c>
      <c r="D636" t="s">
        <v>7663</v>
      </c>
      <c r="E636" t="s">
        <v>7664</v>
      </c>
      <c r="F636" t="s">
        <v>438</v>
      </c>
      <c r="G636" t="s">
        <v>50</v>
      </c>
      <c r="H636" t="s">
        <v>51</v>
      </c>
      <c r="I636" t="s">
        <v>7665</v>
      </c>
      <c r="J636" t="s"/>
      <c r="K636" t="s">
        <v>1784</v>
      </c>
      <c r="L636" t="s">
        <v>808</v>
      </c>
      <c r="M636" t="s">
        <v>884</v>
      </c>
      <c r="N636" t="s">
        <v>3784</v>
      </c>
      <c r="O636" t="s">
        <v>103</v>
      </c>
      <c r="P636" t="s">
        <v>1675</v>
      </c>
      <c r="Q636" t="s">
        <v>67</v>
      </c>
      <c r="R636" t="s">
        <v>7666</v>
      </c>
      <c r="S636" t="s"/>
      <c r="T636" t="s"/>
      <c r="U636" t="s"/>
      <c r="V636" t="s"/>
      <c r="W636" t="s"/>
      <c r="X636" t="s"/>
      <c r="Y636" t="s"/>
      <c r="Z636" t="s"/>
      <c r="AA636" t="s"/>
      <c r="AB636" t="s">
        <v>7667</v>
      </c>
      <c r="AC636" t="s">
        <v>7667</v>
      </c>
      <c r="AD636" t="s">
        <v>59</v>
      </c>
      <c r="AE636" t="s">
        <v>44</v>
      </c>
      <c r="AF636" t="s">
        <v>7668</v>
      </c>
      <c r="AG636" t="s">
        <v>44</v>
      </c>
      <c r="AH636" t="s">
        <v>142</v>
      </c>
      <c r="AI636" t="s">
        <v>7669</v>
      </c>
      <c r="AJ636" t="s">
        <v>92</v>
      </c>
      <c r="AK636" t="s">
        <v>66</v>
      </c>
    </row>
    <row r="637" spans="1:38">
      <c r="A637" t="s">
        <v>7670</v>
      </c>
      <c r="B637" t="s">
        <v>7671</v>
      </c>
      <c r="C637" t="s">
        <v>7672</v>
      </c>
      <c r="D637" t="s">
        <v>7673</v>
      </c>
      <c r="E637" t="s">
        <v>7674</v>
      </c>
      <c r="F637" t="s">
        <v>3029</v>
      </c>
      <c r="G637" t="s">
        <v>50</v>
      </c>
      <c r="H637" t="s">
        <v>51</v>
      </c>
      <c r="I637" t="s">
        <v>7675</v>
      </c>
      <c r="J637" t="s">
        <v>7676</v>
      </c>
      <c r="K637" t="s">
        <v>555</v>
      </c>
      <c r="L637" t="s">
        <v>322</v>
      </c>
      <c r="M637" t="s">
        <v>1251</v>
      </c>
      <c r="N637" t="s">
        <v>1461</v>
      </c>
      <c r="O637" t="s">
        <v>59</v>
      </c>
      <c r="P637" t="s"/>
      <c r="Q637" t="s"/>
      <c r="R637" t="s"/>
      <c r="S637" t="s"/>
      <c r="T637" t="s"/>
      <c r="U637" t="s"/>
      <c r="V637" t="s"/>
      <c r="W637" t="s"/>
      <c r="X637" t="s"/>
      <c r="Y637" t="s"/>
      <c r="Z637" t="s"/>
      <c r="AA637" t="s"/>
      <c r="AB637" t="s">
        <v>7677</v>
      </c>
      <c r="AC637" t="s">
        <v>7677</v>
      </c>
      <c r="AD637" t="s">
        <v>151</v>
      </c>
      <c r="AE637" t="s">
        <v>44</v>
      </c>
      <c r="AF637" t="s">
        <v>7678</v>
      </c>
      <c r="AG637" t="s">
        <v>7679</v>
      </c>
      <c r="AH637" t="s">
        <v>151</v>
      </c>
      <c r="AI637" t="s">
        <v>7680</v>
      </c>
      <c r="AJ637" t="s">
        <v>92</v>
      </c>
      <c r="AK637" t="s">
        <v>66</v>
      </c>
    </row>
    <row r="638" spans="1:38">
      <c r="A638" t="s">
        <v>7681</v>
      </c>
      <c r="B638" t="s">
        <v>7682</v>
      </c>
      <c r="C638" t="s">
        <v>7683</v>
      </c>
      <c r="D638" t="s">
        <v>7684</v>
      </c>
      <c r="E638" t="s">
        <v>7685</v>
      </c>
      <c r="F638" t="s">
        <v>255</v>
      </c>
      <c r="G638" t="s">
        <v>50</v>
      </c>
      <c r="H638" t="s">
        <v>51</v>
      </c>
      <c r="I638" t="s">
        <v>7686</v>
      </c>
      <c r="J638" t="s"/>
      <c r="K638" t="s">
        <v>354</v>
      </c>
      <c r="L638" t="s">
        <v>156</v>
      </c>
      <c r="M638" t="s">
        <v>157</v>
      </c>
      <c r="N638" t="s">
        <v>158</v>
      </c>
      <c r="O638" t="s"/>
      <c r="P638" t="s"/>
      <c r="Q638" t="s">
        <v>44</v>
      </c>
      <c r="R638" t="s"/>
      <c r="S638" t="s"/>
      <c r="T638" t="s"/>
      <c r="U638" t="s"/>
      <c r="V638" t="s"/>
      <c r="W638" t="s"/>
      <c r="X638" t="s"/>
      <c r="Y638" t="s"/>
      <c r="Z638" t="s"/>
      <c r="AA638" t="s"/>
      <c r="AB638" t="s">
        <v>7687</v>
      </c>
      <c r="AC638" t="s">
        <v>7688</v>
      </c>
      <c r="AD638" t="s">
        <v>174</v>
      </c>
      <c r="AE638" t="s">
        <v>387</v>
      </c>
      <c r="AF638" t="s">
        <v>7689</v>
      </c>
      <c r="AG638" t="s">
        <v>7690</v>
      </c>
      <c r="AH638" t="s">
        <v>174</v>
      </c>
      <c r="AI638" t="s">
        <v>7691</v>
      </c>
      <c r="AJ638" t="s">
        <v>7692</v>
      </c>
      <c r="AK638" t="s">
        <v>66</v>
      </c>
    </row>
    <row r="639" spans="1:38">
      <c r="A639" t="s">
        <v>7693</v>
      </c>
      <c r="B639" t="s">
        <v>7694</v>
      </c>
      <c r="C639" t="s">
        <v>7695</v>
      </c>
      <c r="D639" t="s">
        <v>7696</v>
      </c>
      <c r="E639" t="s">
        <v>7697</v>
      </c>
      <c r="F639" t="s">
        <v>117</v>
      </c>
      <c r="G639" t="s">
        <v>50</v>
      </c>
      <c r="H639" t="s">
        <v>234</v>
      </c>
      <c r="I639" t="s">
        <v>7698</v>
      </c>
      <c r="J639" t="s">
        <v>898</v>
      </c>
      <c r="K639" t="s">
        <v>54</v>
      </c>
      <c r="L639" t="s">
        <v>355</v>
      </c>
      <c r="M639" t="s">
        <v>356</v>
      </c>
      <c r="N639" t="s">
        <v>2180</v>
      </c>
      <c r="O639" t="s">
        <v>174</v>
      </c>
      <c r="P639" t="s"/>
      <c r="Q639" t="s">
        <v>67</v>
      </c>
      <c r="R639" t="s"/>
      <c r="S639" t="s"/>
      <c r="T639" t="s">
        <v>67</v>
      </c>
      <c r="U639" t="s"/>
      <c r="V639" t="s"/>
      <c r="W639" t="s"/>
      <c r="X639" t="s"/>
      <c r="Y639" t="s"/>
      <c r="Z639" t="s">
        <v>7699</v>
      </c>
      <c r="AA639" t="s"/>
      <c r="AB639" t="s">
        <v>7700</v>
      </c>
      <c r="AC639" t="s">
        <v>7701</v>
      </c>
      <c r="AD639" t="s">
        <v>110</v>
      </c>
      <c r="AE639" t="s">
        <v>44</v>
      </c>
      <c r="AF639" t="s">
        <v>7702</v>
      </c>
      <c r="AG639" t="s">
        <v>7703</v>
      </c>
      <c r="AH639" t="s">
        <v>110</v>
      </c>
      <c r="AI639" t="s">
        <v>7704</v>
      </c>
      <c r="AJ639" t="s">
        <v>92</v>
      </c>
      <c r="AK639" t="s">
        <v>1849</v>
      </c>
    </row>
    <row r="640" spans="1:38">
      <c r="A640" t="s">
        <v>7705</v>
      </c>
      <c r="B640" t="s">
        <v>7706</v>
      </c>
      <c r="C640" t="s">
        <v>7707</v>
      </c>
      <c r="D640" t="s">
        <v>7708</v>
      </c>
      <c r="E640" t="s">
        <v>7709</v>
      </c>
      <c r="F640" t="s">
        <v>117</v>
      </c>
      <c r="G640" t="s">
        <v>50</v>
      </c>
      <c r="H640" t="s">
        <v>51</v>
      </c>
      <c r="I640" t="s">
        <v>1519</v>
      </c>
      <c r="J640" t="s">
        <v>53</v>
      </c>
      <c r="K640" t="s">
        <v>54</v>
      </c>
      <c r="L640" t="s">
        <v>156</v>
      </c>
      <c r="M640" t="s">
        <v>157</v>
      </c>
      <c r="N640" t="s">
        <v>158</v>
      </c>
      <c r="O640" t="s">
        <v>103</v>
      </c>
      <c r="P640" t="s">
        <v>7710</v>
      </c>
      <c r="Q640" t="s">
        <v>63</v>
      </c>
      <c r="R640" t="s">
        <v>7711</v>
      </c>
      <c r="S640" t="s"/>
      <c r="T640" t="s"/>
      <c r="U640" t="s"/>
      <c r="V640" t="s"/>
      <c r="W640" t="s"/>
      <c r="X640" t="s"/>
      <c r="Y640" t="s"/>
      <c r="Z640" t="s"/>
      <c r="AA640" t="s"/>
      <c r="AB640" t="s">
        <v>7712</v>
      </c>
      <c r="AC640" t="s">
        <v>7713</v>
      </c>
      <c r="AD640" t="s">
        <v>124</v>
      </c>
      <c r="AE640" t="s">
        <v>125</v>
      </c>
      <c r="AF640" t="s">
        <v>7714</v>
      </c>
      <c r="AG640" t="s">
        <v>7715</v>
      </c>
      <c r="AH640" t="s">
        <v>86</v>
      </c>
      <c r="AI640" t="s">
        <v>7716</v>
      </c>
      <c r="AJ640" t="s">
        <v>92</v>
      </c>
      <c r="AK640" t="s">
        <v>66</v>
      </c>
    </row>
    <row r="641" spans="1:38">
      <c r="A641" t="s">
        <v>7717</v>
      </c>
      <c r="B641" t="s">
        <v>7718</v>
      </c>
      <c r="C641" t="s">
        <v>7719</v>
      </c>
      <c r="D641" t="s">
        <v>7720</v>
      </c>
      <c r="E641" t="s">
        <v>7721</v>
      </c>
      <c r="F641" t="s">
        <v>98</v>
      </c>
      <c r="G641" t="s">
        <v>50</v>
      </c>
      <c r="H641" t="s">
        <v>51</v>
      </c>
      <c r="I641" t="s">
        <v>1947</v>
      </c>
      <c r="J641" t="s">
        <v>99</v>
      </c>
      <c r="K641" t="s">
        <v>54</v>
      </c>
      <c r="L641" t="s">
        <v>597</v>
      </c>
      <c r="M641" t="s">
        <v>598</v>
      </c>
      <c r="N641" t="s">
        <v>2589</v>
      </c>
      <c r="O641" t="s">
        <v>192</v>
      </c>
      <c r="P641" t="s">
        <v>7722</v>
      </c>
      <c r="Q641" t="s">
        <v>67</v>
      </c>
      <c r="R641" t="s"/>
      <c r="S641" t="s"/>
      <c r="T641" t="s"/>
      <c r="U641" t="s"/>
      <c r="V641" t="s"/>
      <c r="W641" t="s"/>
      <c r="X641" t="s"/>
      <c r="Y641" t="s"/>
      <c r="Z641" t="s"/>
      <c r="AA641" t="s"/>
      <c r="AB641" t="s">
        <v>7723</v>
      </c>
      <c r="AC641" t="s">
        <v>7724</v>
      </c>
      <c r="AD641" t="s">
        <v>59</v>
      </c>
      <c r="AE641" t="s">
        <v>44</v>
      </c>
      <c r="AF641" t="s">
        <v>7725</v>
      </c>
      <c r="AG641" t="s">
        <v>112</v>
      </c>
      <c r="AH641" t="s">
        <v>149</v>
      </c>
      <c r="AI641" t="s">
        <v>7726</v>
      </c>
      <c r="AJ641" t="s">
        <v>92</v>
      </c>
      <c r="AK641" t="s">
        <v>66</v>
      </c>
    </row>
    <row r="642" spans="1:38">
      <c r="A642" t="s">
        <v>7727</v>
      </c>
      <c r="B642" t="s">
        <v>7728</v>
      </c>
      <c r="C642" t="s">
        <v>7729</v>
      </c>
      <c r="D642" t="s">
        <v>7730</v>
      </c>
      <c r="E642" t="s">
        <v>7731</v>
      </c>
      <c r="F642" t="s">
        <v>49</v>
      </c>
      <c r="G642" t="s">
        <v>50</v>
      </c>
      <c r="H642" t="s">
        <v>51</v>
      </c>
      <c r="I642" t="s">
        <v>1519</v>
      </c>
      <c r="J642" t="s">
        <v>53</v>
      </c>
      <c r="K642" t="s">
        <v>54</v>
      </c>
      <c r="L642" t="s">
        <v>219</v>
      </c>
      <c r="M642" t="s">
        <v>220</v>
      </c>
      <c r="N642" t="s">
        <v>221</v>
      </c>
      <c r="O642" t="s">
        <v>241</v>
      </c>
      <c r="P642" t="s">
        <v>1959</v>
      </c>
      <c r="Q642" t="s">
        <v>67</v>
      </c>
      <c r="R642" t="s">
        <v>2235</v>
      </c>
      <c r="S642" t="s"/>
      <c r="T642" t="s"/>
      <c r="U642" t="s"/>
      <c r="V642" t="s"/>
      <c r="W642" t="s"/>
      <c r="X642" t="s"/>
      <c r="Y642" t="s"/>
      <c r="Z642" t="s"/>
      <c r="AA642" t="s"/>
      <c r="AB642" t="s">
        <v>7732</v>
      </c>
      <c r="AC642" t="s">
        <v>7733</v>
      </c>
      <c r="AD642" t="s">
        <v>86</v>
      </c>
      <c r="AE642" t="s">
        <v>342</v>
      </c>
      <c r="AF642" t="s">
        <v>7734</v>
      </c>
      <c r="AG642" t="s">
        <v>7735</v>
      </c>
      <c r="AH642" t="s">
        <v>149</v>
      </c>
      <c r="AI642" t="s">
        <v>7736</v>
      </c>
      <c r="AJ642" t="s">
        <v>92</v>
      </c>
      <c r="AK642" t="s">
        <v>66</v>
      </c>
    </row>
    <row r="643" spans="1:38">
      <c r="A643" t="s">
        <v>7737</v>
      </c>
      <c r="B643" t="s">
        <v>7738</v>
      </c>
      <c r="C643" t="s">
        <v>7739</v>
      </c>
      <c r="D643" t="s">
        <v>7740</v>
      </c>
      <c r="E643" t="s">
        <v>7741</v>
      </c>
      <c r="F643" t="s">
        <v>98</v>
      </c>
      <c r="G643" t="s">
        <v>50</v>
      </c>
      <c r="H643" t="s">
        <v>51</v>
      </c>
      <c r="I643" t="s">
        <v>3961</v>
      </c>
      <c r="J643" t="s">
        <v>1759</v>
      </c>
      <c r="K643" t="s">
        <v>54</v>
      </c>
      <c r="L643" t="s">
        <v>808</v>
      </c>
      <c r="M643" t="s">
        <v>809</v>
      </c>
      <c r="N643" t="s">
        <v>1447</v>
      </c>
      <c r="O643" t="s">
        <v>241</v>
      </c>
      <c r="P643" t="s">
        <v>7742</v>
      </c>
      <c r="Q643" t="s">
        <v>67</v>
      </c>
      <c r="R643" t="s"/>
      <c r="S643" t="s"/>
      <c r="T643" t="s"/>
      <c r="U643" t="s"/>
      <c r="V643" t="s"/>
      <c r="W643" t="s"/>
      <c r="X643" t="s"/>
      <c r="Y643" t="s"/>
      <c r="Z643" t="s"/>
      <c r="AA643" t="s"/>
      <c r="AB643" t="s">
        <v>7743</v>
      </c>
      <c r="AC643" t="s">
        <v>7744</v>
      </c>
      <c r="AD643" t="s">
        <v>195</v>
      </c>
      <c r="AE643" t="s">
        <v>44</v>
      </c>
      <c r="AF643" t="s">
        <v>7745</v>
      </c>
      <c r="AG643" t="s">
        <v>7746</v>
      </c>
      <c r="AH643" t="s">
        <v>479</v>
      </c>
      <c r="AI643" t="s">
        <v>7747</v>
      </c>
      <c r="AJ643" t="s">
        <v>92</v>
      </c>
      <c r="AK643" t="s">
        <v>66</v>
      </c>
    </row>
    <row r="644" spans="1:38">
      <c r="A644" t="s">
        <v>7748</v>
      </c>
      <c r="B644" t="s">
        <v>7749</v>
      </c>
      <c r="C644" t="s">
        <v>7750</v>
      </c>
      <c r="D644" t="s"/>
      <c r="E644" t="s">
        <v>7751</v>
      </c>
      <c r="F644" t="s">
        <v>438</v>
      </c>
      <c r="G644" t="s">
        <v>72</v>
      </c>
      <c r="H644" t="s">
        <v>51</v>
      </c>
      <c r="I644" t="s">
        <v>7752</v>
      </c>
      <c r="J644" t="s">
        <v>1293</v>
      </c>
      <c r="K644" t="s">
        <v>54</v>
      </c>
      <c r="L644" t="s">
        <v>219</v>
      </c>
      <c r="M644" t="s">
        <v>220</v>
      </c>
      <c r="N644" t="s">
        <v>1972</v>
      </c>
      <c r="O644" t="s">
        <v>241</v>
      </c>
      <c r="P644" t="s"/>
      <c r="Q644" t="s"/>
      <c r="R644" t="s"/>
      <c r="S644" t="s"/>
      <c r="T644" t="s"/>
      <c r="U644" t="s"/>
      <c r="V644" t="s">
        <v>67</v>
      </c>
      <c r="W644" t="s">
        <v>7753</v>
      </c>
      <c r="X644" t="s"/>
      <c r="Y644" t="s"/>
      <c r="Z644" t="s"/>
      <c r="AA644" t="s">
        <v>84</v>
      </c>
      <c r="AB644" t="s">
        <v>7754</v>
      </c>
      <c r="AC644" t="s">
        <v>7755</v>
      </c>
      <c r="AD644" t="s">
        <v>93</v>
      </c>
      <c r="AE644" t="s">
        <v>44</v>
      </c>
      <c r="AF644" t="s">
        <v>7756</v>
      </c>
      <c r="AG644" t="s">
        <v>7757</v>
      </c>
      <c r="AH644" t="s">
        <v>44</v>
      </c>
      <c r="AI644" t="s">
        <v>7758</v>
      </c>
      <c r="AJ644" t="s">
        <v>92</v>
      </c>
      <c r="AK644" t="s">
        <v>66</v>
      </c>
    </row>
    <row r="645" spans="1:38">
      <c r="A645" t="s">
        <v>7759</v>
      </c>
      <c r="B645" t="s">
        <v>7760</v>
      </c>
      <c r="C645" t="s">
        <v>7761</v>
      </c>
      <c r="D645" t="s">
        <v>7762</v>
      </c>
      <c r="E645" t="s">
        <v>7763</v>
      </c>
      <c r="F645" t="s">
        <v>2059</v>
      </c>
      <c r="G645" t="s">
        <v>72</v>
      </c>
      <c r="H645" t="s">
        <v>51</v>
      </c>
      <c r="I645" t="s">
        <v>7764</v>
      </c>
      <c r="J645" t="s">
        <v>7765</v>
      </c>
      <c r="K645" t="s">
        <v>237</v>
      </c>
      <c r="L645" t="s">
        <v>322</v>
      </c>
      <c r="M645" t="s">
        <v>323</v>
      </c>
      <c r="N645" t="s">
        <v>1088</v>
      </c>
      <c r="O645" t="s">
        <v>461</v>
      </c>
      <c r="P645" t="s"/>
      <c r="Q645" t="s"/>
      <c r="R645" t="s"/>
      <c r="S645" t="s"/>
      <c r="T645" t="s"/>
      <c r="U645" t="s">
        <v>7766</v>
      </c>
      <c r="V645" t="s">
        <v>67</v>
      </c>
      <c r="W645" t="s">
        <v>7767</v>
      </c>
      <c r="X645" t="s"/>
      <c r="Y645" t="s"/>
      <c r="Z645" t="s"/>
      <c r="AA645" t="s">
        <v>84</v>
      </c>
      <c r="AB645" t="s">
        <v>7768</v>
      </c>
      <c r="AC645" t="s">
        <v>7768</v>
      </c>
      <c r="AD645" t="s">
        <v>59</v>
      </c>
      <c r="AE645" t="s">
        <v>44</v>
      </c>
      <c r="AF645" t="s">
        <v>7769</v>
      </c>
      <c r="AG645" t="s">
        <v>7770</v>
      </c>
      <c r="AH645" t="s">
        <v>110</v>
      </c>
      <c r="AI645" t="s">
        <v>7771</v>
      </c>
      <c r="AJ645" t="s">
        <v>92</v>
      </c>
      <c r="AK645" t="s">
        <v>66</v>
      </c>
    </row>
    <row r="646" spans="1:38">
      <c r="A646" t="s">
        <v>7772</v>
      </c>
      <c r="B646" t="s">
        <v>7773</v>
      </c>
      <c r="C646" t="s">
        <v>7774</v>
      </c>
      <c r="D646" t="s">
        <v>7775</v>
      </c>
      <c r="E646" t="s">
        <v>7776</v>
      </c>
      <c r="F646" t="s">
        <v>396</v>
      </c>
      <c r="G646" t="s">
        <v>50</v>
      </c>
      <c r="H646" t="s">
        <v>51</v>
      </c>
      <c r="I646" t="s">
        <v>7777</v>
      </c>
      <c r="J646" t="s"/>
      <c r="K646" t="s">
        <v>1784</v>
      </c>
      <c r="L646" t="s">
        <v>843</v>
      </c>
      <c r="M646" t="s">
        <v>844</v>
      </c>
      <c r="N646" t="s">
        <v>7778</v>
      </c>
      <c r="O646" t="s"/>
      <c r="P646" t="s"/>
      <c r="Q646" t="s">
        <v>44</v>
      </c>
      <c r="R646" t="s"/>
      <c r="S646" t="s"/>
      <c r="T646" t="s"/>
      <c r="U646" t="s"/>
      <c r="V646" t="s"/>
      <c r="W646" t="s"/>
      <c r="X646" t="s"/>
      <c r="Y646" t="s"/>
      <c r="Z646" t="s"/>
      <c r="AA646" t="s"/>
      <c r="AB646" t="s">
        <v>7779</v>
      </c>
      <c r="AC646" t="s">
        <v>7779</v>
      </c>
      <c r="AD646" t="s">
        <v>93</v>
      </c>
      <c r="AE646" t="s">
        <v>277</v>
      </c>
      <c r="AF646" t="s">
        <v>7780</v>
      </c>
      <c r="AG646" t="s">
        <v>7781</v>
      </c>
      <c r="AH646" t="s">
        <v>44</v>
      </c>
      <c r="AI646" t="s">
        <v>7782</v>
      </c>
      <c r="AJ646" t="s">
        <v>7783</v>
      </c>
      <c r="AK646" t="s">
        <v>66</v>
      </c>
    </row>
    <row r="647" spans="1:38">
      <c r="A647" t="s">
        <v>7784</v>
      </c>
      <c r="B647" t="s">
        <v>7785</v>
      </c>
      <c r="C647" t="s">
        <v>7786</v>
      </c>
      <c r="D647" t="s">
        <v>7787</v>
      </c>
      <c r="E647" t="s">
        <v>7788</v>
      </c>
      <c r="F647" t="s"/>
      <c r="G647" t="s">
        <v>72</v>
      </c>
      <c r="H647" t="s">
        <v>51</v>
      </c>
      <c r="I647" t="s">
        <v>7789</v>
      </c>
      <c r="J647" t="s">
        <v>2648</v>
      </c>
      <c r="K647" t="s">
        <v>54</v>
      </c>
      <c r="L647" t="s">
        <v>932</v>
      </c>
      <c r="M647" t="s">
        <v>932</v>
      </c>
      <c r="N647" t="s">
        <v>1747</v>
      </c>
      <c r="O647" t="s">
        <v>301</v>
      </c>
      <c r="P647" t="s"/>
      <c r="Q647" t="s"/>
      <c r="R647" t="s"/>
      <c r="S647" t="s"/>
      <c r="T647" t="s"/>
      <c r="U647" t="s"/>
      <c r="V647" t="s">
        <v>67</v>
      </c>
      <c r="W647" t="s">
        <v>7790</v>
      </c>
      <c r="X647" t="s"/>
      <c r="Y647" t="s"/>
      <c r="Z647" t="s"/>
      <c r="AA647" t="s">
        <v>84</v>
      </c>
      <c r="AB647" t="s">
        <v>7791</v>
      </c>
      <c r="AC647" t="s">
        <v>7791</v>
      </c>
      <c r="AD647" t="s">
        <v>86</v>
      </c>
      <c r="AE647" t="s">
        <v>87</v>
      </c>
      <c r="AF647" t="s">
        <v>7792</v>
      </c>
      <c r="AG647" t="s">
        <v>7793</v>
      </c>
      <c r="AH647" t="s">
        <v>209</v>
      </c>
      <c r="AI647" t="s">
        <v>7794</v>
      </c>
      <c r="AJ647" t="s">
        <v>92</v>
      </c>
      <c r="AK647" t="s">
        <v>66</v>
      </c>
    </row>
    <row r="648" spans="1:38">
      <c r="A648" t="s">
        <v>7795</v>
      </c>
      <c r="B648" t="s">
        <v>7796</v>
      </c>
      <c r="C648" t="s">
        <v>7797</v>
      </c>
      <c r="D648" t="s">
        <v>7798</v>
      </c>
      <c r="E648" t="s">
        <v>7799</v>
      </c>
      <c r="F648" t="s">
        <v>98</v>
      </c>
      <c r="G648" t="s">
        <v>50</v>
      </c>
      <c r="H648" t="s">
        <v>51</v>
      </c>
      <c r="I648" t="s">
        <v>912</v>
      </c>
      <c r="J648" t="s">
        <v>440</v>
      </c>
      <c r="K648" t="s">
        <v>54</v>
      </c>
      <c r="L648" t="s">
        <v>843</v>
      </c>
      <c r="M648" t="s">
        <v>844</v>
      </c>
      <c r="N648" t="s">
        <v>7800</v>
      </c>
      <c r="O648" t="s">
        <v>301</v>
      </c>
      <c r="P648" t="s">
        <v>7801</v>
      </c>
      <c r="Q648" t="s">
        <v>93</v>
      </c>
      <c r="R648" t="s"/>
      <c r="S648" t="s"/>
      <c r="T648" t="s"/>
      <c r="U648" t="s"/>
      <c r="V648" t="s"/>
      <c r="W648" t="s"/>
      <c r="X648" t="s"/>
      <c r="Y648" t="s"/>
      <c r="Z648" t="s"/>
      <c r="AA648" t="s"/>
      <c r="AB648" t="s">
        <v>7802</v>
      </c>
      <c r="AC648" t="s">
        <v>7803</v>
      </c>
      <c r="AD648" t="s">
        <v>151</v>
      </c>
      <c r="AE648" t="s">
        <v>225</v>
      </c>
      <c r="AF648" t="s">
        <v>7804</v>
      </c>
      <c r="AG648" t="s">
        <v>7805</v>
      </c>
      <c r="AH648" t="s">
        <v>44</v>
      </c>
      <c r="AI648" t="s">
        <v>7806</v>
      </c>
      <c r="AJ648" t="s">
        <v>92</v>
      </c>
      <c r="AK648" t="s">
        <v>66</v>
      </c>
    </row>
    <row r="649" spans="1:38">
      <c r="A649" t="s">
        <v>7807</v>
      </c>
      <c r="B649" t="s">
        <v>7808</v>
      </c>
      <c r="C649" t="s">
        <v>7809</v>
      </c>
      <c r="D649" t="s">
        <v>7810</v>
      </c>
      <c r="E649" t="s">
        <v>7811</v>
      </c>
      <c r="F649" t="s">
        <v>2409</v>
      </c>
      <c r="G649" t="s">
        <v>72</v>
      </c>
      <c r="H649" t="s">
        <v>51</v>
      </c>
      <c r="I649" t="s">
        <v>7812</v>
      </c>
      <c r="J649" t="s">
        <v>3463</v>
      </c>
      <c r="K649" t="s">
        <v>569</v>
      </c>
      <c r="L649" t="s">
        <v>170</v>
      </c>
      <c r="M649" t="s">
        <v>171</v>
      </c>
      <c r="N649" t="s">
        <v>1168</v>
      </c>
      <c r="O649" t="s">
        <v>79</v>
      </c>
      <c r="P649" t="s">
        <v>7813</v>
      </c>
      <c r="Q649" t="s">
        <v>67</v>
      </c>
      <c r="R649" t="s">
        <v>7814</v>
      </c>
      <c r="S649" t="s"/>
      <c r="T649" t="s">
        <v>67</v>
      </c>
      <c r="U649" t="s"/>
      <c r="V649" t="s"/>
      <c r="W649" t="s">
        <v>7815</v>
      </c>
      <c r="X649" t="s"/>
      <c r="Y649" t="s"/>
      <c r="Z649" t="s"/>
      <c r="AA649" t="s"/>
      <c r="AB649" t="s">
        <v>7816</v>
      </c>
      <c r="AC649" t="s">
        <v>7817</v>
      </c>
      <c r="AD649" t="s">
        <v>124</v>
      </c>
      <c r="AE649" t="s">
        <v>44</v>
      </c>
      <c r="AF649" t="s">
        <v>7818</v>
      </c>
      <c r="AG649" t="s">
        <v>7819</v>
      </c>
      <c r="AH649" t="s">
        <v>142</v>
      </c>
      <c r="AI649" t="s">
        <v>7820</v>
      </c>
      <c r="AJ649" t="s">
        <v>92</v>
      </c>
      <c r="AK649" t="s">
        <v>66</v>
      </c>
    </row>
    <row r="650" spans="1:38">
      <c r="A650" t="s">
        <v>7821</v>
      </c>
      <c r="B650" t="s">
        <v>7822</v>
      </c>
      <c r="C650" t="s">
        <v>7823</v>
      </c>
      <c r="D650" t="s">
        <v>7824</v>
      </c>
      <c r="E650" t="s">
        <v>7825</v>
      </c>
      <c r="F650" t="s">
        <v>2304</v>
      </c>
      <c r="G650" t="s">
        <v>72</v>
      </c>
      <c r="H650" t="s">
        <v>51</v>
      </c>
      <c r="I650" t="s">
        <v>7826</v>
      </c>
      <c r="J650" t="s">
        <v>1038</v>
      </c>
      <c r="K650" t="s">
        <v>354</v>
      </c>
      <c r="L650" t="s">
        <v>470</v>
      </c>
      <c r="M650" t="s">
        <v>685</v>
      </c>
      <c r="N650" t="s">
        <v>7827</v>
      </c>
      <c r="O650" t="s">
        <v>93</v>
      </c>
      <c r="P650" t="s"/>
      <c r="Q650" t="s"/>
      <c r="R650" t="s"/>
      <c r="S650" t="s"/>
      <c r="T650" t="s"/>
      <c r="U650" t="s"/>
      <c r="V650" t="s"/>
      <c r="W650" t="s">
        <v>7828</v>
      </c>
      <c r="X650" t="s"/>
      <c r="Y650" t="s"/>
      <c r="Z650" t="s">
        <v>7829</v>
      </c>
      <c r="AA650" t="s"/>
      <c r="AB650" t="s">
        <v>7830</v>
      </c>
      <c r="AC650" t="s">
        <v>7830</v>
      </c>
      <c r="AD650" t="s">
        <v>59</v>
      </c>
      <c r="AE650" t="s">
        <v>44</v>
      </c>
      <c r="AF650" t="s">
        <v>7831</v>
      </c>
      <c r="AG650" t="s">
        <v>7832</v>
      </c>
      <c r="AH650" t="s">
        <v>110</v>
      </c>
      <c r="AI650" t="s">
        <v>7833</v>
      </c>
      <c r="AJ650" t="s">
        <v>92</v>
      </c>
      <c r="AK650" t="s">
        <v>66</v>
      </c>
    </row>
    <row r="651" spans="1:38">
      <c r="A651" t="s">
        <v>7834</v>
      </c>
      <c r="B651" t="s">
        <v>7835</v>
      </c>
      <c r="C651" t="s">
        <v>7836</v>
      </c>
      <c r="D651" t="s">
        <v>7837</v>
      </c>
      <c r="E651" t="s">
        <v>7838</v>
      </c>
      <c r="F651" t="s">
        <v>1154</v>
      </c>
      <c r="G651" t="s">
        <v>50</v>
      </c>
      <c r="H651" t="s">
        <v>51</v>
      </c>
      <c r="I651" t="s">
        <v>7839</v>
      </c>
      <c r="J651" t="s">
        <v>2491</v>
      </c>
      <c r="K651" t="s">
        <v>354</v>
      </c>
      <c r="L651" t="s">
        <v>258</v>
      </c>
      <c r="M651" t="s">
        <v>259</v>
      </c>
      <c r="N651" t="s">
        <v>715</v>
      </c>
      <c r="O651" t="s">
        <v>86</v>
      </c>
      <c r="P651" t="s">
        <v>7840</v>
      </c>
      <c r="Q651" t="s">
        <v>67</v>
      </c>
      <c r="R651" t="s">
        <v>7841</v>
      </c>
      <c r="S651" t="s"/>
      <c r="T651" t="s"/>
      <c r="U651" t="s"/>
      <c r="V651" t="s"/>
      <c r="W651" t="s"/>
      <c r="X651" t="s"/>
      <c r="Y651" t="s"/>
      <c r="Z651" t="s"/>
      <c r="AA651" t="s"/>
      <c r="AB651" t="s">
        <v>7842</v>
      </c>
      <c r="AC651" t="s">
        <v>7843</v>
      </c>
      <c r="AD651" t="s">
        <v>86</v>
      </c>
      <c r="AE651" t="s">
        <v>87</v>
      </c>
      <c r="AF651" t="s">
        <v>7844</v>
      </c>
      <c r="AG651" t="s">
        <v>7845</v>
      </c>
      <c r="AH651" t="s">
        <v>330</v>
      </c>
      <c r="AI651" t="s">
        <v>7846</v>
      </c>
      <c r="AJ651" t="s">
        <v>92</v>
      </c>
      <c r="AK651" t="s">
        <v>66</v>
      </c>
    </row>
    <row r="652" spans="1:38">
      <c r="A652" t="s">
        <v>7847</v>
      </c>
      <c r="B652" t="s">
        <v>7848</v>
      </c>
      <c r="C652" t="s">
        <v>7849</v>
      </c>
      <c r="D652" t="s">
        <v>7850</v>
      </c>
      <c r="E652" t="s">
        <v>7851</v>
      </c>
      <c r="F652" t="s">
        <v>466</v>
      </c>
      <c r="G652" t="s">
        <v>72</v>
      </c>
      <c r="H652" t="s">
        <v>51</v>
      </c>
      <c r="I652" t="s">
        <v>7852</v>
      </c>
      <c r="J652" t="s">
        <v>53</v>
      </c>
      <c r="K652" t="s">
        <v>54</v>
      </c>
      <c r="L652" t="s">
        <v>219</v>
      </c>
      <c r="M652" t="s">
        <v>4914</v>
      </c>
      <c r="N652" t="s">
        <v>7535</v>
      </c>
      <c r="O652" t="s">
        <v>86</v>
      </c>
      <c r="P652" t="s"/>
      <c r="Q652" t="s"/>
      <c r="R652" t="s"/>
      <c r="S652" t="s"/>
      <c r="T652" t="s"/>
      <c r="U652" t="s"/>
      <c r="V652" t="s"/>
      <c r="W652" t="s">
        <v>7853</v>
      </c>
      <c r="X652" t="s"/>
      <c r="Y652" t="s"/>
      <c r="Z652" t="s"/>
      <c r="AA652" t="s"/>
      <c r="AB652" t="s">
        <v>7854</v>
      </c>
      <c r="AC652" t="s">
        <v>7855</v>
      </c>
      <c r="AD652" t="s">
        <v>86</v>
      </c>
      <c r="AE652" t="s">
        <v>44</v>
      </c>
      <c r="AF652" t="s">
        <v>7856</v>
      </c>
      <c r="AG652" t="s">
        <v>7857</v>
      </c>
      <c r="AH652" t="s">
        <v>433</v>
      </c>
      <c r="AI652" t="s">
        <v>7858</v>
      </c>
      <c r="AJ652" t="s">
        <v>92</v>
      </c>
      <c r="AK652" t="s">
        <v>66</v>
      </c>
    </row>
    <row r="653" spans="1:38">
      <c r="A653" t="s">
        <v>7859</v>
      </c>
      <c r="B653" t="s">
        <v>7860</v>
      </c>
      <c r="C653" t="s">
        <v>7861</v>
      </c>
      <c r="D653" t="s">
        <v>7862</v>
      </c>
      <c r="E653" t="s">
        <v>7863</v>
      </c>
      <c r="F653" t="s">
        <v>7864</v>
      </c>
      <c r="G653" t="s">
        <v>50</v>
      </c>
      <c r="H653" t="s">
        <v>51</v>
      </c>
      <c r="I653" t="s">
        <v>7865</v>
      </c>
      <c r="J653" t="s">
        <v>7225</v>
      </c>
      <c r="K653" t="s">
        <v>555</v>
      </c>
      <c r="L653" t="s">
        <v>843</v>
      </c>
      <c r="M653" t="s">
        <v>844</v>
      </c>
      <c r="N653" t="s">
        <v>5278</v>
      </c>
      <c r="O653" t="s">
        <v>149</v>
      </c>
      <c r="P653" t="s"/>
      <c r="Q653" t="s"/>
      <c r="R653" t="s"/>
      <c r="S653" t="s"/>
      <c r="T653" t="s">
        <v>67</v>
      </c>
      <c r="U653" t="s"/>
      <c r="V653" t="s"/>
      <c r="W653" t="s"/>
      <c r="X653" t="s"/>
      <c r="Y653" t="s"/>
      <c r="Z653" t="s"/>
      <c r="AA653" t="s"/>
      <c r="AB653" t="s">
        <v>7866</v>
      </c>
      <c r="AC653" t="s">
        <v>7867</v>
      </c>
      <c r="AD653" t="s">
        <v>110</v>
      </c>
      <c r="AE653" t="s">
        <v>515</v>
      </c>
      <c r="AF653" t="s">
        <v>7868</v>
      </c>
      <c r="AG653" t="s">
        <v>7869</v>
      </c>
      <c r="AH653" t="s">
        <v>124</v>
      </c>
      <c r="AI653" t="s">
        <v>7870</v>
      </c>
      <c r="AJ653" t="s">
        <v>92</v>
      </c>
      <c r="AK653" t="s">
        <v>66</v>
      </c>
    </row>
    <row r="654" spans="1:38">
      <c r="A654" t="s">
        <v>7871</v>
      </c>
      <c r="B654" t="s">
        <v>7872</v>
      </c>
      <c r="C654" t="s">
        <v>7873</v>
      </c>
      <c r="D654" t="s">
        <v>7874</v>
      </c>
      <c r="E654" t="s">
        <v>7875</v>
      </c>
      <c r="F654" t="s">
        <v>49</v>
      </c>
      <c r="G654" t="s">
        <v>50</v>
      </c>
      <c r="H654" t="s">
        <v>51</v>
      </c>
      <c r="I654" t="s">
        <v>5931</v>
      </c>
      <c r="J654" t="s"/>
      <c r="K654" t="s">
        <v>4255</v>
      </c>
      <c r="L654" t="s">
        <v>582</v>
      </c>
      <c r="M654" t="s">
        <v>871</v>
      </c>
      <c r="N654" t="s">
        <v>872</v>
      </c>
      <c r="O654" t="s"/>
      <c r="P654" t="s"/>
      <c r="Q654" t="s">
        <v>44</v>
      </c>
      <c r="R654" t="s"/>
      <c r="S654" t="s"/>
      <c r="T654" t="s"/>
      <c r="U654" t="s"/>
      <c r="V654" t="s"/>
      <c r="W654" t="s"/>
      <c r="X654" t="s"/>
      <c r="Y654" t="s"/>
      <c r="Z654" t="s"/>
      <c r="AA654" t="s"/>
      <c r="AB654" t="s">
        <v>7876</v>
      </c>
      <c r="AC654" t="s">
        <v>7876</v>
      </c>
      <c r="AD654" t="s">
        <v>124</v>
      </c>
      <c r="AE654" t="s">
        <v>44</v>
      </c>
      <c r="AF654" t="s">
        <v>7877</v>
      </c>
      <c r="AG654" t="s">
        <v>6577</v>
      </c>
      <c r="AH654" t="s">
        <v>406</v>
      </c>
      <c r="AI654" t="s">
        <v>7878</v>
      </c>
      <c r="AJ654" t="s">
        <v>7879</v>
      </c>
      <c r="AK654" t="s">
        <v>66</v>
      </c>
    </row>
    <row r="655" spans="1:38">
      <c r="A655" t="s">
        <v>7880</v>
      </c>
      <c r="B655" t="s">
        <v>7881</v>
      </c>
      <c r="C655" t="s">
        <v>7882</v>
      </c>
      <c r="D655" t="s"/>
      <c r="E655" t="s">
        <v>7883</v>
      </c>
      <c r="F655" t="s">
        <v>7884</v>
      </c>
      <c r="G655" t="s">
        <v>1178</v>
      </c>
      <c r="H655" t="s">
        <v>51</v>
      </c>
      <c r="I655" t="s">
        <v>954</v>
      </c>
      <c r="J655" t="s">
        <v>53</v>
      </c>
      <c r="K655" t="s">
        <v>54</v>
      </c>
      <c r="L655" t="s">
        <v>55</v>
      </c>
      <c r="M655" t="s">
        <v>56</v>
      </c>
      <c r="N655" t="s">
        <v>441</v>
      </c>
      <c r="O655" t="s">
        <v>174</v>
      </c>
      <c r="P655" t="s"/>
      <c r="Q655" t="s"/>
      <c r="R655" t="s"/>
      <c r="S655" t="s"/>
      <c r="T655" t="s"/>
      <c r="U655" t="s">
        <v>7885</v>
      </c>
      <c r="V655" t="s">
        <v>67</v>
      </c>
      <c r="W655" t="s">
        <v>7886</v>
      </c>
      <c r="X655" t="s"/>
      <c r="Y655" t="s"/>
      <c r="Z655" t="s"/>
      <c r="AA655" t="s">
        <v>84</v>
      </c>
      <c r="AB655" t="s">
        <v>7887</v>
      </c>
      <c r="AC655" t="s">
        <v>7887</v>
      </c>
      <c r="AD655" t="s">
        <v>347</v>
      </c>
      <c r="AE655" t="s">
        <v>44</v>
      </c>
      <c r="AF655" t="s">
        <v>7888</v>
      </c>
      <c r="AG655" t="s">
        <v>7889</v>
      </c>
      <c r="AH655" t="s">
        <v>721</v>
      </c>
      <c r="AI655" t="s">
        <v>7890</v>
      </c>
      <c r="AJ655" t="s">
        <v>92</v>
      </c>
      <c r="AK655" t="s">
        <v>66</v>
      </c>
    </row>
    <row r="656" spans="1:38">
      <c r="A656" t="s">
        <v>7891</v>
      </c>
      <c r="B656" t="s">
        <v>7892</v>
      </c>
      <c r="C656" t="s">
        <v>7893</v>
      </c>
      <c r="D656" t="s">
        <v>7894</v>
      </c>
      <c r="E656" t="s">
        <v>7895</v>
      </c>
      <c r="F656" t="s">
        <v>255</v>
      </c>
      <c r="G656" t="s">
        <v>50</v>
      </c>
      <c r="H656" t="s">
        <v>51</v>
      </c>
      <c r="I656" t="s">
        <v>5131</v>
      </c>
      <c r="J656" t="s">
        <v>485</v>
      </c>
      <c r="K656" t="s">
        <v>54</v>
      </c>
      <c r="L656" t="s">
        <v>170</v>
      </c>
      <c r="M656" t="s">
        <v>171</v>
      </c>
      <c r="N656" t="s">
        <v>4951</v>
      </c>
      <c r="O656" t="s">
        <v>79</v>
      </c>
      <c r="P656" t="s"/>
      <c r="Q656" t="s"/>
      <c r="R656" t="s"/>
      <c r="S656" t="s"/>
      <c r="T656" t="s"/>
      <c r="U656" t="s"/>
      <c r="V656" t="s"/>
      <c r="W656" t="s"/>
      <c r="X656" t="s"/>
      <c r="Y656" t="s"/>
      <c r="Z656" t="s"/>
      <c r="AA656" t="s"/>
      <c r="AB656" t="s">
        <v>7896</v>
      </c>
      <c r="AC656" t="s">
        <v>7896</v>
      </c>
      <c r="AD656" t="s">
        <v>110</v>
      </c>
      <c r="AE656" t="s">
        <v>44</v>
      </c>
      <c r="AF656" t="s">
        <v>7897</v>
      </c>
      <c r="AG656" t="s">
        <v>7898</v>
      </c>
      <c r="AH656" t="s">
        <v>86</v>
      </c>
      <c r="AI656" t="s">
        <v>7899</v>
      </c>
      <c r="AJ656" t="s">
        <v>92</v>
      </c>
      <c r="AK656" t="s">
        <v>66</v>
      </c>
    </row>
    <row r="657" spans="1:38">
      <c r="A657" t="s">
        <v>7900</v>
      </c>
      <c r="B657" t="s">
        <v>7901</v>
      </c>
      <c r="C657" t="s">
        <v>7902</v>
      </c>
      <c r="D657" t="s">
        <v>7903</v>
      </c>
      <c r="E657" t="s">
        <v>7904</v>
      </c>
      <c r="F657" t="s">
        <v>49</v>
      </c>
      <c r="G657" t="s">
        <v>50</v>
      </c>
      <c r="H657" t="s">
        <v>51</v>
      </c>
      <c r="I657" t="s">
        <v>1024</v>
      </c>
      <c r="J657" t="s">
        <v>53</v>
      </c>
      <c r="K657" t="s">
        <v>54</v>
      </c>
      <c r="L657" t="s">
        <v>808</v>
      </c>
      <c r="M657" t="s">
        <v>809</v>
      </c>
      <c r="N657" t="s">
        <v>1447</v>
      </c>
      <c r="O657" t="s"/>
      <c r="P657" t="s"/>
      <c r="Q657" t="s">
        <v>44</v>
      </c>
      <c r="R657" t="s"/>
      <c r="S657" t="s"/>
      <c r="T657" t="s"/>
      <c r="U657" t="s"/>
      <c r="V657" t="s"/>
      <c r="W657" t="s"/>
      <c r="X657" t="s"/>
      <c r="Y657" t="s"/>
      <c r="Z657" t="s"/>
      <c r="AA657" t="s"/>
      <c r="AB657" t="s">
        <v>7905</v>
      </c>
      <c r="AC657" t="s">
        <v>7905</v>
      </c>
      <c r="AD657" t="s">
        <v>93</v>
      </c>
      <c r="AE657" t="s">
        <v>44</v>
      </c>
      <c r="AF657" t="s">
        <v>7906</v>
      </c>
      <c r="AG657" t="s">
        <v>7907</v>
      </c>
      <c r="AH657" t="s">
        <v>44</v>
      </c>
      <c r="AI657" t="s">
        <v>7908</v>
      </c>
      <c r="AJ657" t="s">
        <v>7909</v>
      </c>
      <c r="AK657" t="s">
        <v>66</v>
      </c>
    </row>
    <row r="658" spans="1:38">
      <c r="A658" t="s">
        <v>7910</v>
      </c>
      <c r="B658" t="s">
        <v>7911</v>
      </c>
      <c r="C658" t="s">
        <v>7912</v>
      </c>
      <c r="D658" t="s"/>
      <c r="E658" t="s">
        <v>7913</v>
      </c>
      <c r="F658" t="s">
        <v>98</v>
      </c>
      <c r="G658" t="s">
        <v>50</v>
      </c>
      <c r="H658" t="s">
        <v>51</v>
      </c>
      <c r="I658" t="s">
        <v>7914</v>
      </c>
      <c r="J658" t="s">
        <v>1909</v>
      </c>
      <c r="K658" t="s">
        <v>54</v>
      </c>
      <c r="L658" t="s">
        <v>843</v>
      </c>
      <c r="M658" t="s">
        <v>844</v>
      </c>
      <c r="N658" t="s">
        <v>1331</v>
      </c>
      <c r="O658" t="s">
        <v>493</v>
      </c>
      <c r="P658" t="s"/>
      <c r="Q658" t="s"/>
      <c r="R658" t="s"/>
      <c r="S658" t="s"/>
      <c r="T658" t="s"/>
      <c r="U658" t="s"/>
      <c r="V658" t="s"/>
      <c r="W658" t="s"/>
      <c r="X658" t="s"/>
      <c r="Y658" t="s"/>
      <c r="Z658" t="s"/>
      <c r="AA658" t="s"/>
      <c r="AB658" t="s">
        <v>7915</v>
      </c>
      <c r="AC658" t="s">
        <v>7915</v>
      </c>
      <c r="AD658" t="s">
        <v>149</v>
      </c>
      <c r="AE658" t="s">
        <v>277</v>
      </c>
      <c r="AF658" t="s">
        <v>7916</v>
      </c>
      <c r="AG658" t="s">
        <v>7917</v>
      </c>
      <c r="AH658" t="s">
        <v>151</v>
      </c>
      <c r="AI658" t="s">
        <v>7918</v>
      </c>
      <c r="AJ658" t="s">
        <v>92</v>
      </c>
      <c r="AK658" t="s">
        <v>66</v>
      </c>
    </row>
    <row r="659" spans="1:38">
      <c r="A659" t="s">
        <v>7919</v>
      </c>
      <c r="B659" t="s">
        <v>7920</v>
      </c>
      <c r="C659" t="s">
        <v>7921</v>
      </c>
      <c r="D659" t="s">
        <v>7922</v>
      </c>
      <c r="E659" t="s">
        <v>7923</v>
      </c>
      <c r="F659" t="s">
        <v>697</v>
      </c>
      <c r="G659" t="s">
        <v>50</v>
      </c>
      <c r="H659" t="s">
        <v>51</v>
      </c>
      <c r="I659" t="s">
        <v>842</v>
      </c>
      <c r="J659" t="s">
        <v>842</v>
      </c>
      <c r="K659" t="s">
        <v>54</v>
      </c>
      <c r="L659" t="s">
        <v>120</v>
      </c>
      <c r="M659" t="s">
        <v>121</v>
      </c>
      <c r="N659" t="s">
        <v>5661</v>
      </c>
      <c r="O659" t="s"/>
      <c r="P659" t="s"/>
      <c r="Q659" t="s">
        <v>44</v>
      </c>
      <c r="R659" t="s"/>
      <c r="S659" t="s"/>
      <c r="T659" t="s"/>
      <c r="U659" t="s"/>
      <c r="V659" t="s"/>
      <c r="W659" t="s"/>
      <c r="X659" t="s"/>
      <c r="Y659" t="s"/>
      <c r="Z659" t="s"/>
      <c r="AA659" t="s"/>
      <c r="AB659" t="s">
        <v>7924</v>
      </c>
      <c r="AC659" t="s">
        <v>7924</v>
      </c>
      <c r="AD659" t="s">
        <v>174</v>
      </c>
      <c r="AE659" t="s">
        <v>387</v>
      </c>
      <c r="AF659" t="s">
        <v>7925</v>
      </c>
      <c r="AG659" t="s">
        <v>7926</v>
      </c>
      <c r="AH659" t="s">
        <v>112</v>
      </c>
      <c r="AI659" t="s">
        <v>7927</v>
      </c>
      <c r="AJ659" t="s">
        <v>7928</v>
      </c>
      <c r="AK659" t="s">
        <v>66</v>
      </c>
    </row>
    <row r="660" spans="1:38">
      <c r="A660" t="s">
        <v>7929</v>
      </c>
      <c r="B660" t="s">
        <v>7930</v>
      </c>
      <c r="C660" t="s">
        <v>7931</v>
      </c>
      <c r="D660" t="s">
        <v>7932</v>
      </c>
      <c r="E660" t="s">
        <v>7933</v>
      </c>
      <c r="F660" t="s">
        <v>292</v>
      </c>
      <c r="G660" t="s">
        <v>50</v>
      </c>
      <c r="H660" t="s">
        <v>51</v>
      </c>
      <c r="I660" t="s">
        <v>7934</v>
      </c>
      <c r="J660" t="s">
        <v>4535</v>
      </c>
      <c r="K660" t="s">
        <v>54</v>
      </c>
      <c r="L660" t="s">
        <v>843</v>
      </c>
      <c r="M660" t="s">
        <v>844</v>
      </c>
      <c r="N660" t="s">
        <v>7778</v>
      </c>
      <c r="O660" t="s"/>
      <c r="P660" t="s"/>
      <c r="Q660" t="s">
        <v>44</v>
      </c>
      <c r="R660" t="s"/>
      <c r="S660" t="s"/>
      <c r="T660" t="s"/>
      <c r="U660" t="s"/>
      <c r="V660" t="s"/>
      <c r="W660" t="s"/>
      <c r="X660" t="s"/>
      <c r="Y660" t="s"/>
      <c r="Z660" t="s"/>
      <c r="AA660" t="s"/>
      <c r="AB660" t="s">
        <v>7935</v>
      </c>
      <c r="AC660" t="s">
        <v>7935</v>
      </c>
      <c r="AD660" t="s">
        <v>124</v>
      </c>
      <c r="AE660" t="s">
        <v>44</v>
      </c>
      <c r="AF660" t="s">
        <v>7936</v>
      </c>
      <c r="AG660" t="s">
        <v>7937</v>
      </c>
      <c r="AH660" t="s">
        <v>110</v>
      </c>
      <c r="AI660" t="s">
        <v>7938</v>
      </c>
      <c r="AJ660" t="s">
        <v>7939</v>
      </c>
      <c r="AK660" t="s">
        <v>66</v>
      </c>
    </row>
    <row r="661" spans="1:38">
      <c r="A661" t="s">
        <v>7940</v>
      </c>
      <c r="B661" t="s">
        <v>7941</v>
      </c>
      <c r="C661" t="s">
        <v>1239</v>
      </c>
      <c r="D661" t="s">
        <v>7942</v>
      </c>
      <c r="E661" t="s">
        <v>7943</v>
      </c>
      <c r="F661" t="s">
        <v>1154</v>
      </c>
      <c r="G661" t="s">
        <v>50</v>
      </c>
      <c r="H661" t="s">
        <v>51</v>
      </c>
      <c r="I661" t="s">
        <v>7944</v>
      </c>
      <c r="J661" t="s">
        <v>7945</v>
      </c>
      <c r="K661" t="s">
        <v>75</v>
      </c>
      <c r="L661" t="s">
        <v>526</v>
      </c>
      <c r="M661" t="s">
        <v>527</v>
      </c>
      <c r="N661" t="s">
        <v>4593</v>
      </c>
      <c r="O661" t="s">
        <v>79</v>
      </c>
      <c r="P661" t="s">
        <v>7946</v>
      </c>
      <c r="Q661" t="s">
        <v>112</v>
      </c>
      <c r="R661" t="s">
        <v>7947</v>
      </c>
      <c r="S661" t="s"/>
      <c r="T661" t="s"/>
      <c r="U661" t="s"/>
      <c r="V661" t="s"/>
      <c r="W661" t="s"/>
      <c r="X661" t="s"/>
      <c r="Y661" t="s"/>
      <c r="Z661" t="s"/>
      <c r="AA661" t="s"/>
      <c r="AB661" t="s">
        <v>7948</v>
      </c>
      <c r="AC661" t="s">
        <v>7949</v>
      </c>
      <c r="AD661" t="s">
        <v>59</v>
      </c>
      <c r="AE661" t="s">
        <v>60</v>
      </c>
      <c r="AF661" t="s">
        <v>7950</v>
      </c>
      <c r="AG661" t="s">
        <v>7951</v>
      </c>
      <c r="AH661" t="s">
        <v>151</v>
      </c>
      <c r="AI661" t="s">
        <v>7952</v>
      </c>
      <c r="AJ661" t="s">
        <v>92</v>
      </c>
      <c r="AK661" t="s">
        <v>66</v>
      </c>
    </row>
    <row r="662" spans="1:38">
      <c r="A662" t="s">
        <v>7953</v>
      </c>
      <c r="B662" t="s">
        <v>7954</v>
      </c>
      <c r="C662" t="s">
        <v>7955</v>
      </c>
      <c r="D662" t="s">
        <v>7956</v>
      </c>
      <c r="E662" t="s">
        <v>7957</v>
      </c>
      <c r="F662" t="s">
        <v>438</v>
      </c>
      <c r="G662" t="s">
        <v>50</v>
      </c>
      <c r="H662" t="s">
        <v>51</v>
      </c>
      <c r="I662" t="s">
        <v>2281</v>
      </c>
      <c r="J662" t="s"/>
      <c r="K662" t="s">
        <v>469</v>
      </c>
      <c r="L662" t="s">
        <v>355</v>
      </c>
      <c r="M662" t="s">
        <v>985</v>
      </c>
      <c r="N662" t="s">
        <v>986</v>
      </c>
      <c r="O662" t="s">
        <v>865</v>
      </c>
      <c r="P662" t="s">
        <v>7958</v>
      </c>
      <c r="Q662" t="s">
        <v>67</v>
      </c>
      <c r="R662" t="s">
        <v>7959</v>
      </c>
      <c r="S662" t="s"/>
      <c r="T662" t="s"/>
      <c r="U662" t="s"/>
      <c r="V662" t="s"/>
      <c r="W662" t="s"/>
      <c r="X662" t="s"/>
      <c r="Y662" t="s"/>
      <c r="Z662" t="s"/>
      <c r="AA662" t="s"/>
      <c r="AB662" t="s">
        <v>7960</v>
      </c>
      <c r="AC662" t="s">
        <v>7961</v>
      </c>
      <c r="AD662" t="s">
        <v>195</v>
      </c>
      <c r="AE662" t="s">
        <v>44</v>
      </c>
      <c r="AF662" t="s">
        <v>7962</v>
      </c>
      <c r="AG662" t="s">
        <v>7963</v>
      </c>
      <c r="AH662" t="s">
        <v>692</v>
      </c>
      <c r="AI662" t="s">
        <v>7964</v>
      </c>
      <c r="AJ662" t="s">
        <v>92</v>
      </c>
      <c r="AK662" t="s">
        <v>66</v>
      </c>
    </row>
    <row r="663" spans="1:38">
      <c r="A663" t="s">
        <v>7965</v>
      </c>
      <c r="B663" t="s">
        <v>7966</v>
      </c>
      <c r="C663" t="s">
        <v>7967</v>
      </c>
      <c r="D663" t="s"/>
      <c r="E663" t="s">
        <v>7968</v>
      </c>
      <c r="F663" t="s">
        <v>1671</v>
      </c>
      <c r="G663" t="s">
        <v>1178</v>
      </c>
      <c r="H663" t="s">
        <v>51</v>
      </c>
      <c r="I663" t="s">
        <v>7969</v>
      </c>
      <c r="J663" t="s">
        <v>1933</v>
      </c>
      <c r="K663" t="s">
        <v>54</v>
      </c>
      <c r="L663" t="s">
        <v>1701</v>
      </c>
      <c r="M663" t="s">
        <v>1701</v>
      </c>
      <c r="N663" t="s">
        <v>1702</v>
      </c>
      <c r="O663" t="s">
        <v>518</v>
      </c>
      <c r="P663" t="s"/>
      <c r="Q663" t="s"/>
      <c r="R663" t="s"/>
      <c r="S663" t="s"/>
      <c r="T663" t="s"/>
      <c r="U663" t="s"/>
      <c r="V663" t="s">
        <v>67</v>
      </c>
      <c r="W663" t="s">
        <v>7970</v>
      </c>
      <c r="X663" t="s"/>
      <c r="Y663" t="s"/>
      <c r="Z663" t="s"/>
      <c r="AA663" t="s">
        <v>84</v>
      </c>
      <c r="AB663" t="s">
        <v>7971</v>
      </c>
      <c r="AC663" t="s">
        <v>7972</v>
      </c>
      <c r="AD663" t="s">
        <v>59</v>
      </c>
      <c r="AE663" t="s">
        <v>44</v>
      </c>
      <c r="AF663" t="s">
        <v>7973</v>
      </c>
      <c r="AG663" t="s">
        <v>7974</v>
      </c>
      <c r="AH663" t="s">
        <v>124</v>
      </c>
      <c r="AI663" t="s">
        <v>7975</v>
      </c>
      <c r="AJ663" t="s">
        <v>92</v>
      </c>
      <c r="AK663" t="s">
        <v>66</v>
      </c>
    </row>
    <row r="664" spans="1:38">
      <c r="A664" t="s">
        <v>7976</v>
      </c>
      <c r="B664" t="s">
        <v>7977</v>
      </c>
      <c r="C664" t="s">
        <v>7978</v>
      </c>
      <c r="D664" t="s">
        <v>7979</v>
      </c>
      <c r="E664" t="s">
        <v>7980</v>
      </c>
      <c r="F664" t="s"/>
      <c r="G664" t="s">
        <v>72</v>
      </c>
      <c r="H664" t="s">
        <v>51</v>
      </c>
      <c r="I664" t="s">
        <v>7981</v>
      </c>
      <c r="J664" t="s">
        <v>7982</v>
      </c>
      <c r="K664" t="s">
        <v>469</v>
      </c>
      <c r="L664" t="s">
        <v>272</v>
      </c>
      <c r="M664" t="s">
        <v>1237</v>
      </c>
      <c r="N664" t="s">
        <v>1238</v>
      </c>
      <c r="O664" t="s">
        <v>86</v>
      </c>
      <c r="P664" t="s"/>
      <c r="Q664" t="s"/>
      <c r="R664" t="s"/>
      <c r="S664" t="s"/>
      <c r="T664" t="s"/>
      <c r="U664" t="s"/>
      <c r="V664" t="s">
        <v>67</v>
      </c>
      <c r="W664" t="s">
        <v>7983</v>
      </c>
      <c r="X664" t="s"/>
      <c r="Y664" t="s"/>
      <c r="Z664" t="s"/>
      <c r="AA664" t="s">
        <v>84</v>
      </c>
      <c r="AB664" t="s">
        <v>7984</v>
      </c>
      <c r="AC664" t="s">
        <v>7984</v>
      </c>
      <c r="AD664" t="s">
        <v>59</v>
      </c>
      <c r="AE664" t="s">
        <v>44</v>
      </c>
      <c r="AF664" t="s">
        <v>7985</v>
      </c>
      <c r="AG664" t="s">
        <v>617</v>
      </c>
      <c r="AH664" t="s">
        <v>142</v>
      </c>
      <c r="AI664" t="s">
        <v>7986</v>
      </c>
      <c r="AJ664" t="s">
        <v>92</v>
      </c>
      <c r="AK664" t="s">
        <v>66</v>
      </c>
    </row>
    <row r="665" spans="1:38">
      <c r="A665" t="s">
        <v>7987</v>
      </c>
      <c r="B665" t="s">
        <v>7988</v>
      </c>
      <c r="C665" t="s">
        <v>7989</v>
      </c>
      <c r="D665" t="s">
        <v>7990</v>
      </c>
      <c r="E665" t="s">
        <v>7991</v>
      </c>
      <c r="F665" t="s">
        <v>2409</v>
      </c>
      <c r="G665" t="s">
        <v>50</v>
      </c>
      <c r="H665" t="s">
        <v>51</v>
      </c>
      <c r="I665" t="s">
        <v>169</v>
      </c>
      <c r="J665" t="s">
        <v>53</v>
      </c>
      <c r="K665" t="s">
        <v>54</v>
      </c>
      <c r="L665" t="s">
        <v>582</v>
      </c>
      <c r="M665" t="s">
        <v>871</v>
      </c>
      <c r="N665" t="s">
        <v>7992</v>
      </c>
      <c r="O665" t="s">
        <v>241</v>
      </c>
      <c r="P665" t="s"/>
      <c r="Q665" t="s">
        <v>93</v>
      </c>
      <c r="R665" t="s">
        <v>7993</v>
      </c>
      <c r="S665" t="s"/>
      <c r="T665" t="s">
        <v>67</v>
      </c>
      <c r="U665" t="s"/>
      <c r="V665" t="s"/>
      <c r="W665" t="s"/>
      <c r="X665" t="s"/>
      <c r="Y665" t="s"/>
      <c r="Z665" t="s"/>
      <c r="AA665" t="s"/>
      <c r="AB665" t="s">
        <v>7994</v>
      </c>
      <c r="AC665" t="s">
        <v>7995</v>
      </c>
      <c r="AD665" t="s">
        <v>112</v>
      </c>
      <c r="AE665" t="s">
        <v>60</v>
      </c>
      <c r="AF665" t="s">
        <v>7996</v>
      </c>
      <c r="AG665" t="s">
        <v>7997</v>
      </c>
      <c r="AH665" t="s">
        <v>44</v>
      </c>
      <c r="AI665" t="s">
        <v>7998</v>
      </c>
      <c r="AJ665" t="s">
        <v>92</v>
      </c>
      <c r="AK665" t="s">
        <v>66</v>
      </c>
    </row>
    <row r="666" spans="1:38">
      <c r="A666" t="s">
        <v>7999</v>
      </c>
      <c r="B666" t="s">
        <v>8000</v>
      </c>
      <c r="C666" t="s">
        <v>8001</v>
      </c>
      <c r="D666" t="s">
        <v>8002</v>
      </c>
      <c r="E666" t="s">
        <v>8003</v>
      </c>
      <c r="F666" t="s">
        <v>857</v>
      </c>
      <c r="G666" t="s">
        <v>50</v>
      </c>
      <c r="H666" t="s">
        <v>51</v>
      </c>
      <c r="I666" t="s">
        <v>8004</v>
      </c>
      <c r="J666" t="s">
        <v>53</v>
      </c>
      <c r="K666" t="s">
        <v>54</v>
      </c>
      <c r="L666" t="s">
        <v>272</v>
      </c>
      <c r="M666" t="s">
        <v>273</v>
      </c>
      <c r="N666" t="s">
        <v>5248</v>
      </c>
      <c r="O666" t="s"/>
      <c r="P666" t="s"/>
      <c r="Q666" t="s">
        <v>44</v>
      </c>
      <c r="R666" t="s"/>
      <c r="S666" t="s"/>
      <c r="T666" t="s"/>
      <c r="U666" t="s"/>
      <c r="V666" t="s"/>
      <c r="W666" t="s"/>
      <c r="X666" t="s"/>
      <c r="Y666" t="s"/>
      <c r="Z666" t="s"/>
      <c r="AA666" t="s"/>
      <c r="AB666" t="s">
        <v>8005</v>
      </c>
      <c r="AC666" t="s">
        <v>8005</v>
      </c>
      <c r="AD666" t="s">
        <v>174</v>
      </c>
      <c r="AE666" t="s">
        <v>44</v>
      </c>
      <c r="AF666" t="s">
        <v>8006</v>
      </c>
      <c r="AG666" t="s">
        <v>8007</v>
      </c>
      <c r="AH666" t="s">
        <v>195</v>
      </c>
      <c r="AI666" t="s">
        <v>8008</v>
      </c>
      <c r="AJ666" t="s">
        <v>8009</v>
      </c>
      <c r="AK666" t="s">
        <v>66</v>
      </c>
    </row>
    <row r="667" spans="1:38">
      <c r="A667" t="s">
        <v>8010</v>
      </c>
      <c r="B667" t="s">
        <v>8011</v>
      </c>
      <c r="C667" t="s">
        <v>8012</v>
      </c>
      <c r="D667" t="s">
        <v>8013</v>
      </c>
      <c r="E667" t="s">
        <v>8014</v>
      </c>
      <c r="F667" t="s">
        <v>1671</v>
      </c>
      <c r="G667" t="s">
        <v>50</v>
      </c>
      <c r="H667" t="s">
        <v>234</v>
      </c>
      <c r="I667" t="s">
        <v>8015</v>
      </c>
      <c r="J667" t="s"/>
      <c r="K667" t="s">
        <v>859</v>
      </c>
      <c r="L667" t="s">
        <v>322</v>
      </c>
      <c r="M667" t="s">
        <v>1251</v>
      </c>
      <c r="N667" t="s">
        <v>8016</v>
      </c>
      <c r="O667" t="s">
        <v>142</v>
      </c>
      <c r="P667" t="s"/>
      <c r="Q667" t="s"/>
      <c r="R667" t="s"/>
      <c r="S667" t="s"/>
      <c r="T667" t="s"/>
      <c r="U667" t="s"/>
      <c r="V667" t="s"/>
      <c r="W667" t="s"/>
      <c r="X667" t="s"/>
      <c r="Y667" t="s"/>
      <c r="Z667" t="s">
        <v>8017</v>
      </c>
      <c r="AA667" t="s"/>
      <c r="AB667" t="s">
        <v>8018</v>
      </c>
      <c r="AC667" t="s">
        <v>8019</v>
      </c>
      <c r="AD667" t="s">
        <v>112</v>
      </c>
      <c r="AE667" t="s">
        <v>904</v>
      </c>
      <c r="AF667" t="s">
        <v>8020</v>
      </c>
      <c r="AG667" t="s">
        <v>8021</v>
      </c>
      <c r="AH667" t="s">
        <v>44</v>
      </c>
      <c r="AI667" t="s">
        <v>8022</v>
      </c>
      <c r="AJ667" t="s">
        <v>92</v>
      </c>
      <c r="AK667" t="s">
        <v>66</v>
      </c>
    </row>
    <row r="668" spans="1:38">
      <c r="A668" t="s">
        <v>8023</v>
      </c>
      <c r="B668" t="s">
        <v>8024</v>
      </c>
      <c r="C668" t="s">
        <v>8025</v>
      </c>
      <c r="D668" t="s"/>
      <c r="E668" t="s">
        <v>8026</v>
      </c>
      <c r="F668" t="s">
        <v>697</v>
      </c>
      <c r="G668" t="s">
        <v>50</v>
      </c>
      <c r="H668" t="s">
        <v>51</v>
      </c>
      <c r="I668" t="s">
        <v>4833</v>
      </c>
      <c r="J668" t="s">
        <v>4834</v>
      </c>
      <c r="K668" t="s">
        <v>237</v>
      </c>
      <c r="L668" t="s">
        <v>285</v>
      </c>
      <c r="M668" t="s">
        <v>285</v>
      </c>
      <c r="N668" t="s">
        <v>285</v>
      </c>
      <c r="O668" t="s"/>
      <c r="P668" t="s">
        <v>8027</v>
      </c>
      <c r="Q668" t="s">
        <v>67</v>
      </c>
      <c r="R668" t="s">
        <v>8028</v>
      </c>
      <c r="S668" t="s"/>
      <c r="T668" t="s"/>
      <c r="U668" t="s"/>
      <c r="V668" t="s"/>
      <c r="W668" t="s"/>
      <c r="X668" t="s"/>
      <c r="Y668" t="s"/>
      <c r="Z668" t="s"/>
      <c r="AA668" t="s"/>
      <c r="AB668" t="s">
        <v>8029</v>
      </c>
      <c r="AC668" t="s">
        <v>8029</v>
      </c>
      <c r="AD668" t="s">
        <v>44</v>
      </c>
      <c r="AE668" t="s">
        <v>44</v>
      </c>
      <c r="AF668" t="s">
        <v>44</v>
      </c>
      <c r="AG668" t="s">
        <v>44</v>
      </c>
      <c r="AH668" t="s">
        <v>44</v>
      </c>
      <c r="AI668" t="s">
        <v>286</v>
      </c>
      <c r="AJ668" t="s">
        <v>92</v>
      </c>
      <c r="AK668" t="s">
        <v>66</v>
      </c>
    </row>
    <row r="669" spans="1:38">
      <c r="A669" t="s">
        <v>6923</v>
      </c>
      <c r="B669" t="s">
        <v>8030</v>
      </c>
      <c r="C669" t="s">
        <v>8031</v>
      </c>
      <c r="D669" t="s">
        <v>8032</v>
      </c>
      <c r="E669" t="s">
        <v>8033</v>
      </c>
      <c r="F669" t="s">
        <v>117</v>
      </c>
      <c r="G669" t="s">
        <v>50</v>
      </c>
      <c r="H669" t="s">
        <v>51</v>
      </c>
      <c r="I669" t="s">
        <v>8034</v>
      </c>
      <c r="J669" t="s"/>
      <c r="K669" t="s">
        <v>8035</v>
      </c>
      <c r="L669" t="s">
        <v>189</v>
      </c>
      <c r="M669" t="s">
        <v>190</v>
      </c>
      <c r="N669" t="s">
        <v>191</v>
      </c>
      <c r="O669" t="s">
        <v>192</v>
      </c>
      <c r="P669" t="s"/>
      <c r="Q669" t="s"/>
      <c r="R669" t="s"/>
      <c r="S669" t="s"/>
      <c r="T669" t="s"/>
      <c r="U669" t="s"/>
      <c r="V669" t="s"/>
      <c r="W669" t="s"/>
      <c r="X669" t="s"/>
      <c r="Y669" t="s"/>
      <c r="Z669" t="s"/>
      <c r="AA669" t="s"/>
      <c r="AB669" t="s">
        <v>8036</v>
      </c>
      <c r="AC669" t="s">
        <v>8037</v>
      </c>
      <c r="AD669" t="s">
        <v>110</v>
      </c>
      <c r="AE669" t="s">
        <v>1254</v>
      </c>
      <c r="AF669" t="s">
        <v>8038</v>
      </c>
      <c r="AG669" t="s">
        <v>8039</v>
      </c>
      <c r="AH669" t="s">
        <v>174</v>
      </c>
      <c r="AI669" t="s">
        <v>8040</v>
      </c>
      <c r="AJ669" t="s">
        <v>92</v>
      </c>
      <c r="AK669" t="s">
        <v>66</v>
      </c>
    </row>
    <row r="670" spans="1:38">
      <c r="A670" t="s">
        <v>8041</v>
      </c>
      <c r="B670" t="s">
        <v>8042</v>
      </c>
      <c r="C670" t="s">
        <v>8043</v>
      </c>
      <c r="D670" t="s">
        <v>8044</v>
      </c>
      <c r="E670" t="s">
        <v>8045</v>
      </c>
      <c r="F670" t="s">
        <v>697</v>
      </c>
      <c r="G670" t="s">
        <v>50</v>
      </c>
      <c r="H670" t="s">
        <v>51</v>
      </c>
      <c r="I670" t="s">
        <v>7250</v>
      </c>
      <c r="J670" t="s">
        <v>7251</v>
      </c>
      <c r="K670" t="s">
        <v>54</v>
      </c>
      <c r="L670" t="s">
        <v>189</v>
      </c>
      <c r="M670" t="s">
        <v>190</v>
      </c>
      <c r="N670" t="s">
        <v>4800</v>
      </c>
      <c r="O670" t="s"/>
      <c r="P670" t="s"/>
      <c r="Q670" t="s">
        <v>44</v>
      </c>
      <c r="R670" t="s"/>
      <c r="S670" t="s"/>
      <c r="T670" t="s"/>
      <c r="U670" t="s"/>
      <c r="V670" t="s"/>
      <c r="W670" t="s"/>
      <c r="X670" t="s"/>
      <c r="Y670" t="s"/>
      <c r="Z670" t="s"/>
      <c r="AA670" t="s"/>
      <c r="AB670" t="s">
        <v>8046</v>
      </c>
      <c r="AC670" t="s">
        <v>8046</v>
      </c>
      <c r="AD670" t="s">
        <v>151</v>
      </c>
      <c r="AE670" t="s">
        <v>44</v>
      </c>
      <c r="AF670" t="s">
        <v>8047</v>
      </c>
      <c r="AG670" t="s">
        <v>8048</v>
      </c>
      <c r="AH670" t="s">
        <v>93</v>
      </c>
      <c r="AI670" t="s">
        <v>8049</v>
      </c>
      <c r="AJ670" t="s">
        <v>8050</v>
      </c>
      <c r="AK670" t="s">
        <v>66</v>
      </c>
    </row>
    <row r="671" spans="1:38">
      <c r="A671" t="s">
        <v>1401</v>
      </c>
      <c r="B671" t="s">
        <v>8051</v>
      </c>
      <c r="C671" t="s">
        <v>8052</v>
      </c>
      <c r="D671" t="s">
        <v>8053</v>
      </c>
      <c r="E671" t="s">
        <v>8054</v>
      </c>
      <c r="F671" t="s">
        <v>5016</v>
      </c>
      <c r="G671" t="s">
        <v>50</v>
      </c>
      <c r="H671" t="s">
        <v>51</v>
      </c>
      <c r="I671" t="s">
        <v>1663</v>
      </c>
      <c r="J671" t="s">
        <v>187</v>
      </c>
      <c r="K671" t="s">
        <v>188</v>
      </c>
      <c r="L671" t="s">
        <v>120</v>
      </c>
      <c r="M671" t="s">
        <v>382</v>
      </c>
      <c r="N671" t="s">
        <v>3760</v>
      </c>
      <c r="O671" t="s"/>
      <c r="P671" t="s"/>
      <c r="Q671" t="s">
        <v>67</v>
      </c>
      <c r="R671" t="s">
        <v>8055</v>
      </c>
      <c r="S671" t="s"/>
      <c r="T671" t="s"/>
      <c r="U671" t="s"/>
      <c r="V671" t="s"/>
      <c r="W671" t="s">
        <v>7501</v>
      </c>
      <c r="X671" t="s"/>
      <c r="Y671" t="s"/>
      <c r="Z671" t="s"/>
      <c r="AA671" t="s"/>
      <c r="AB671" t="s">
        <v>8056</v>
      </c>
      <c r="AC671" t="s">
        <v>8056</v>
      </c>
      <c r="AD671" t="s">
        <v>174</v>
      </c>
      <c r="AE671" t="s">
        <v>44</v>
      </c>
      <c r="AF671" t="s">
        <v>8057</v>
      </c>
      <c r="AG671" t="s">
        <v>8058</v>
      </c>
      <c r="AH671" t="s">
        <v>174</v>
      </c>
      <c r="AI671" t="s">
        <v>8059</v>
      </c>
      <c r="AJ671" t="s">
        <v>8060</v>
      </c>
      <c r="AK671" t="s">
        <v>66</v>
      </c>
    </row>
    <row r="672" spans="1:38">
      <c r="A672" t="s">
        <v>8061</v>
      </c>
      <c r="B672" t="s">
        <v>8062</v>
      </c>
      <c r="C672" t="s">
        <v>8063</v>
      </c>
      <c r="D672" t="s">
        <v>8064</v>
      </c>
      <c r="E672" t="s">
        <v>8065</v>
      </c>
      <c r="F672" t="s">
        <v>255</v>
      </c>
      <c r="G672" t="s">
        <v>50</v>
      </c>
      <c r="H672" t="s">
        <v>51</v>
      </c>
      <c r="I672" t="s">
        <v>8066</v>
      </c>
      <c r="J672" t="s">
        <v>8067</v>
      </c>
      <c r="K672" t="s">
        <v>54</v>
      </c>
      <c r="L672" t="s">
        <v>55</v>
      </c>
      <c r="M672" t="s">
        <v>56</v>
      </c>
      <c r="N672" t="s">
        <v>1772</v>
      </c>
      <c r="O672" t="s"/>
      <c r="P672" t="s"/>
      <c r="Q672" t="s">
        <v>44</v>
      </c>
      <c r="R672" t="s"/>
      <c r="S672" t="s"/>
      <c r="T672" t="s"/>
      <c r="U672" t="s"/>
      <c r="V672" t="s"/>
      <c r="W672" t="s"/>
      <c r="X672" t="s"/>
      <c r="Y672" t="s"/>
      <c r="Z672" t="s"/>
      <c r="AA672" t="s"/>
      <c r="AB672" t="s">
        <v>8068</v>
      </c>
      <c r="AC672" t="s">
        <v>8069</v>
      </c>
      <c r="AD672" t="s">
        <v>63</v>
      </c>
      <c r="AE672" t="s">
        <v>387</v>
      </c>
      <c r="AF672" t="s">
        <v>8070</v>
      </c>
      <c r="AG672" t="s">
        <v>8071</v>
      </c>
      <c r="AH672" t="s">
        <v>44</v>
      </c>
      <c r="AI672" t="s">
        <v>8072</v>
      </c>
      <c r="AJ672" t="s">
        <v>8073</v>
      </c>
      <c r="AK672" t="s">
        <v>66</v>
      </c>
    </row>
    <row r="673" spans="1:38">
      <c r="A673" t="s">
        <v>8074</v>
      </c>
      <c r="B673" t="s">
        <v>8075</v>
      </c>
      <c r="C673" t="s">
        <v>8076</v>
      </c>
      <c r="D673" t="s">
        <v>8077</v>
      </c>
      <c r="E673" t="s">
        <v>8078</v>
      </c>
      <c r="F673" t="s"/>
      <c r="G673" t="s">
        <v>50</v>
      </c>
      <c r="H673" t="s">
        <v>51</v>
      </c>
      <c r="I673" t="s"/>
      <c r="J673" t="s"/>
      <c r="K673" t="s"/>
      <c r="L673" t="s">
        <v>808</v>
      </c>
      <c r="M673" t="s">
        <v>884</v>
      </c>
      <c r="N673" t="s">
        <v>885</v>
      </c>
      <c r="O673" t="s"/>
      <c r="P673" t="s"/>
      <c r="Q673" t="s">
        <v>44</v>
      </c>
      <c r="R673" t="s"/>
      <c r="S673" t="s"/>
      <c r="T673" t="s"/>
      <c r="U673" t="s"/>
      <c r="V673" t="s"/>
      <c r="W673" t="s"/>
      <c r="X673" t="s"/>
      <c r="Y673" t="s"/>
      <c r="Z673" t="s"/>
      <c r="AA673" t="s"/>
      <c r="AB673" t="s">
        <v>8079</v>
      </c>
      <c r="AC673" t="s">
        <v>8079</v>
      </c>
      <c r="AD673" t="s">
        <v>59</v>
      </c>
      <c r="AE673" t="s">
        <v>44</v>
      </c>
      <c r="AF673" t="s">
        <v>8080</v>
      </c>
      <c r="AG673" t="s">
        <v>8081</v>
      </c>
      <c r="AH673" t="s">
        <v>151</v>
      </c>
      <c r="AI673" t="s">
        <v>8082</v>
      </c>
      <c r="AJ673" t="s">
        <v>8083</v>
      </c>
      <c r="AK673" t="s">
        <v>66</v>
      </c>
    </row>
    <row r="674" spans="1:38">
      <c r="A674" t="s">
        <v>8084</v>
      </c>
      <c r="B674" t="s">
        <v>8085</v>
      </c>
      <c r="C674" t="s">
        <v>8086</v>
      </c>
      <c r="D674" t="s">
        <v>8087</v>
      </c>
      <c r="E674" t="s">
        <v>8088</v>
      </c>
      <c r="F674" t="s">
        <v>1154</v>
      </c>
      <c r="G674" t="s">
        <v>135</v>
      </c>
      <c r="H674" t="s">
        <v>51</v>
      </c>
      <c r="I674" t="s">
        <v>8089</v>
      </c>
      <c r="J674" t="s">
        <v>53</v>
      </c>
      <c r="K674" t="s">
        <v>54</v>
      </c>
      <c r="L674" t="s">
        <v>76</v>
      </c>
      <c r="M674" t="s">
        <v>77</v>
      </c>
      <c r="N674" t="s">
        <v>544</v>
      </c>
      <c r="O674" t="s">
        <v>79</v>
      </c>
      <c r="P674" t="s"/>
      <c r="Q674" t="s"/>
      <c r="R674" t="s"/>
      <c r="S674" t="s"/>
      <c r="T674" t="s"/>
      <c r="U674" t="s"/>
      <c r="V674" t="s"/>
      <c r="W674" t="s"/>
      <c r="X674" t="s"/>
      <c r="Y674" t="s"/>
      <c r="Z674" t="s"/>
      <c r="AA674" t="s"/>
      <c r="AB674" t="s">
        <v>8090</v>
      </c>
      <c r="AC674" t="s">
        <v>8090</v>
      </c>
      <c r="AD674" t="s">
        <v>174</v>
      </c>
      <c r="AE674" t="s">
        <v>44</v>
      </c>
      <c r="AF674" t="s">
        <v>8091</v>
      </c>
      <c r="AG674" t="s">
        <v>8092</v>
      </c>
      <c r="AH674" t="s">
        <v>301</v>
      </c>
      <c r="AI674" t="s">
        <v>8093</v>
      </c>
      <c r="AJ674" t="s">
        <v>92</v>
      </c>
      <c r="AK674" t="s">
        <v>66</v>
      </c>
    </row>
    <row r="675" spans="1:38">
      <c r="A675" t="s">
        <v>8094</v>
      </c>
      <c r="B675" t="s">
        <v>8095</v>
      </c>
      <c r="C675" t="s">
        <v>8096</v>
      </c>
      <c r="D675" t="s"/>
      <c r="E675" t="s">
        <v>8097</v>
      </c>
      <c r="F675" t="s"/>
      <c r="G675" t="s">
        <v>50</v>
      </c>
      <c r="H675" t="s">
        <v>51</v>
      </c>
      <c r="I675" t="s"/>
      <c r="J675" t="s"/>
      <c r="K675" t="s">
        <v>1784</v>
      </c>
      <c r="L675" t="s">
        <v>932</v>
      </c>
      <c r="M675" t="s">
        <v>932</v>
      </c>
      <c r="N675" t="s">
        <v>3610</v>
      </c>
      <c r="O675" t="s">
        <v>103</v>
      </c>
      <c r="P675" t="s">
        <v>8098</v>
      </c>
      <c r="Q675" t="s">
        <v>67</v>
      </c>
      <c r="R675" t="s">
        <v>8099</v>
      </c>
      <c r="S675" t="s"/>
      <c r="T675" t="s"/>
      <c r="U675" t="s"/>
      <c r="V675" t="s"/>
      <c r="W675" t="s"/>
      <c r="X675" t="s"/>
      <c r="Y675" t="s"/>
      <c r="Z675" t="s"/>
      <c r="AA675" t="s"/>
      <c r="AB675" t="s">
        <v>8100</v>
      </c>
      <c r="AC675" t="s">
        <v>8101</v>
      </c>
      <c r="AD675" t="s">
        <v>59</v>
      </c>
      <c r="AE675" t="s">
        <v>277</v>
      </c>
      <c r="AF675" t="s">
        <v>8102</v>
      </c>
      <c r="AG675" t="s">
        <v>8103</v>
      </c>
      <c r="AH675" t="s">
        <v>63</v>
      </c>
      <c r="AI675" t="s">
        <v>8104</v>
      </c>
      <c r="AJ675" t="s">
        <v>92</v>
      </c>
      <c r="AK675" t="s">
        <v>66</v>
      </c>
    </row>
    <row r="676" spans="1:38">
      <c r="A676" t="s">
        <v>8105</v>
      </c>
      <c r="B676" t="s">
        <v>8106</v>
      </c>
      <c r="C676" t="s">
        <v>8107</v>
      </c>
      <c r="D676" t="s">
        <v>8108</v>
      </c>
      <c r="E676" t="s">
        <v>8109</v>
      </c>
      <c r="F676" t="s">
        <v>98</v>
      </c>
      <c r="G676" t="s">
        <v>50</v>
      </c>
      <c r="H676" t="s">
        <v>51</v>
      </c>
      <c r="I676" t="s">
        <v>235</v>
      </c>
      <c r="J676" t="s"/>
      <c r="K676" t="s">
        <v>237</v>
      </c>
      <c r="L676" t="s">
        <v>454</v>
      </c>
      <c r="M676" t="s">
        <v>454</v>
      </c>
      <c r="N676" t="s">
        <v>556</v>
      </c>
      <c r="O676" t="s"/>
      <c r="P676" t="s">
        <v>3344</v>
      </c>
      <c r="Q676" t="s">
        <v>93</v>
      </c>
      <c r="R676" t="s">
        <v>8110</v>
      </c>
      <c r="S676" t="s"/>
      <c r="T676" t="s"/>
      <c r="U676" t="s"/>
      <c r="V676" t="s"/>
      <c r="W676" t="s"/>
      <c r="X676" t="s"/>
      <c r="Y676" t="s"/>
      <c r="Z676" t="s"/>
      <c r="AA676" t="s"/>
      <c r="AB676" t="s">
        <v>8111</v>
      </c>
      <c r="AC676" t="s">
        <v>8111</v>
      </c>
      <c r="AD676" t="s">
        <v>174</v>
      </c>
      <c r="AE676" t="s">
        <v>387</v>
      </c>
      <c r="AF676" t="s">
        <v>8112</v>
      </c>
      <c r="AG676" t="s">
        <v>8113</v>
      </c>
      <c r="AH676" t="s">
        <v>149</v>
      </c>
      <c r="AI676" t="s">
        <v>8114</v>
      </c>
      <c r="AJ676" t="s">
        <v>8115</v>
      </c>
      <c r="AK676" t="s">
        <v>66</v>
      </c>
    </row>
    <row r="677" spans="1:38">
      <c r="A677" t="s">
        <v>8116</v>
      </c>
      <c r="B677" t="s">
        <v>8117</v>
      </c>
      <c r="C677" t="s">
        <v>8118</v>
      </c>
      <c r="D677" t="s">
        <v>8119</v>
      </c>
      <c r="E677" t="s">
        <v>8120</v>
      </c>
      <c r="F677" t="s">
        <v>98</v>
      </c>
      <c r="G677" t="s">
        <v>50</v>
      </c>
      <c r="H677" t="s">
        <v>51</v>
      </c>
      <c r="I677" t="s">
        <v>8121</v>
      </c>
      <c r="J677" t="s">
        <v>53</v>
      </c>
      <c r="K677" t="s">
        <v>54</v>
      </c>
      <c r="L677" t="s">
        <v>238</v>
      </c>
      <c r="M677" t="s">
        <v>660</v>
      </c>
      <c r="N677" t="s">
        <v>661</v>
      </c>
      <c r="O677" t="s"/>
      <c r="P677" t="s">
        <v>8122</v>
      </c>
      <c r="Q677" t="s">
        <v>67</v>
      </c>
      <c r="R677" t="s"/>
      <c r="S677" t="s"/>
      <c r="T677" t="s"/>
      <c r="U677" t="s"/>
      <c r="V677" t="s"/>
      <c r="W677" t="s"/>
      <c r="X677" t="s"/>
      <c r="Y677" t="s"/>
      <c r="Z677" t="s"/>
      <c r="AA677" t="s"/>
      <c r="AB677" t="s">
        <v>8123</v>
      </c>
      <c r="AC677" t="s">
        <v>8123</v>
      </c>
      <c r="AD677" t="s">
        <v>174</v>
      </c>
      <c r="AE677" t="s">
        <v>44</v>
      </c>
      <c r="AF677" t="s">
        <v>8124</v>
      </c>
      <c r="AG677" t="s">
        <v>8125</v>
      </c>
      <c r="AH677" t="s">
        <v>59</v>
      </c>
      <c r="AI677" t="s">
        <v>8126</v>
      </c>
      <c r="AJ677" t="s">
        <v>8127</v>
      </c>
      <c r="AK677" t="s">
        <v>66</v>
      </c>
    </row>
    <row r="678" spans="1:38">
      <c r="A678" t="s">
        <v>8128</v>
      </c>
      <c r="B678" t="s">
        <v>8129</v>
      </c>
      <c r="C678" t="s">
        <v>8130</v>
      </c>
      <c r="D678" t="s">
        <v>8131</v>
      </c>
      <c r="E678" t="s">
        <v>8132</v>
      </c>
      <c r="F678" t="s">
        <v>2562</v>
      </c>
      <c r="G678" t="s">
        <v>50</v>
      </c>
      <c r="H678" t="s">
        <v>51</v>
      </c>
      <c r="I678" t="s">
        <v>4043</v>
      </c>
      <c r="J678" t="s"/>
      <c r="K678" t="s">
        <v>4044</v>
      </c>
      <c r="L678" t="s">
        <v>219</v>
      </c>
      <c r="M678" t="s">
        <v>220</v>
      </c>
      <c r="N678" t="s">
        <v>1972</v>
      </c>
      <c r="O678" t="s"/>
      <c r="P678" t="s"/>
      <c r="Q678" t="s">
        <v>44</v>
      </c>
      <c r="R678" t="s"/>
      <c r="S678" t="s"/>
      <c r="T678" t="s"/>
      <c r="U678" t="s"/>
      <c r="V678" t="s"/>
      <c r="W678" t="s"/>
      <c r="X678" t="s"/>
      <c r="Y678" t="s"/>
      <c r="Z678" t="s"/>
      <c r="AA678" t="s"/>
      <c r="AB678" t="s">
        <v>8133</v>
      </c>
      <c r="AC678" t="s">
        <v>8133</v>
      </c>
      <c r="AD678" t="s">
        <v>149</v>
      </c>
      <c r="AE678" t="s">
        <v>387</v>
      </c>
      <c r="AF678" t="s">
        <v>8134</v>
      </c>
      <c r="AG678" t="s">
        <v>8135</v>
      </c>
      <c r="AH678" t="s">
        <v>301</v>
      </c>
      <c r="AI678" t="s">
        <v>8136</v>
      </c>
      <c r="AJ678" t="s">
        <v>8137</v>
      </c>
      <c r="AK678" t="s">
        <v>66</v>
      </c>
    </row>
    <row r="679" spans="1:38">
      <c r="A679" t="s">
        <v>8138</v>
      </c>
      <c r="B679" t="s">
        <v>8139</v>
      </c>
      <c r="C679" t="s">
        <v>8140</v>
      </c>
      <c r="D679" t="s">
        <v>8141</v>
      </c>
      <c r="E679" t="s">
        <v>8142</v>
      </c>
      <c r="F679" t="s">
        <v>98</v>
      </c>
      <c r="G679" t="s">
        <v>50</v>
      </c>
      <c r="H679" t="s">
        <v>51</v>
      </c>
      <c r="I679" t="s"/>
      <c r="J679" t="s"/>
      <c r="K679" t="s">
        <v>1784</v>
      </c>
      <c r="L679" t="s">
        <v>582</v>
      </c>
      <c r="M679" t="s">
        <v>871</v>
      </c>
      <c r="N679" t="s">
        <v>1141</v>
      </c>
      <c r="O679" t="s">
        <v>103</v>
      </c>
      <c r="P679" t="s">
        <v>8143</v>
      </c>
      <c r="Q679" t="s">
        <v>93</v>
      </c>
      <c r="R679" t="s">
        <v>8144</v>
      </c>
      <c r="S679" t="s"/>
      <c r="T679" t="s"/>
      <c r="U679" t="s"/>
      <c r="V679" t="s"/>
      <c r="W679" t="s"/>
      <c r="X679" t="s"/>
      <c r="Y679" t="s"/>
      <c r="Z679" t="s"/>
      <c r="AA679" t="s"/>
      <c r="AB679" t="s">
        <v>8145</v>
      </c>
      <c r="AC679" t="s">
        <v>8146</v>
      </c>
      <c r="AD679" t="s">
        <v>124</v>
      </c>
      <c r="AE679" t="s">
        <v>125</v>
      </c>
      <c r="AF679" t="s">
        <v>8147</v>
      </c>
      <c r="AG679" t="s">
        <v>3741</v>
      </c>
      <c r="AH679" t="s">
        <v>59</v>
      </c>
      <c r="AI679" t="s">
        <v>8148</v>
      </c>
      <c r="AJ679" t="s">
        <v>92</v>
      </c>
      <c r="AK679" t="s">
        <v>66</v>
      </c>
    </row>
    <row r="680" spans="1:38">
      <c r="A680" t="s">
        <v>8149</v>
      </c>
      <c r="B680" t="s">
        <v>8150</v>
      </c>
      <c r="C680" t="s">
        <v>8151</v>
      </c>
      <c r="D680" t="s">
        <v>8152</v>
      </c>
      <c r="E680" t="s">
        <v>8153</v>
      </c>
      <c r="F680" t="s"/>
      <c r="G680" t="s">
        <v>50</v>
      </c>
      <c r="H680" t="s">
        <v>51</v>
      </c>
      <c r="I680" t="s">
        <v>8154</v>
      </c>
      <c r="J680" t="s">
        <v>53</v>
      </c>
      <c r="K680" t="s">
        <v>54</v>
      </c>
      <c r="L680" t="s">
        <v>322</v>
      </c>
      <c r="M680" t="s">
        <v>486</v>
      </c>
      <c r="N680" t="s">
        <v>1371</v>
      </c>
      <c r="O680" t="s">
        <v>86</v>
      </c>
      <c r="P680" t="s"/>
      <c r="Q680" t="s"/>
      <c r="R680" t="s"/>
      <c r="S680" t="s"/>
      <c r="T680" t="s"/>
      <c r="U680" t="s"/>
      <c r="V680" t="s"/>
      <c r="W680" t="s"/>
      <c r="X680" t="s"/>
      <c r="Y680" t="s"/>
      <c r="Z680" t="s"/>
      <c r="AA680" t="s"/>
      <c r="AB680" t="s">
        <v>8155</v>
      </c>
      <c r="AC680" t="s">
        <v>8155</v>
      </c>
      <c r="AD680" t="s">
        <v>110</v>
      </c>
      <c r="AE680" t="s">
        <v>1254</v>
      </c>
      <c r="AF680" t="s">
        <v>8156</v>
      </c>
      <c r="AG680" t="s">
        <v>8157</v>
      </c>
      <c r="AH680" t="s">
        <v>192</v>
      </c>
      <c r="AI680" t="s">
        <v>8158</v>
      </c>
      <c r="AJ680" t="s">
        <v>92</v>
      </c>
      <c r="AK680" t="s">
        <v>66</v>
      </c>
    </row>
    <row r="681" spans="1:38">
      <c r="A681" t="s">
        <v>8159</v>
      </c>
      <c r="B681" t="s">
        <v>8160</v>
      </c>
      <c r="C681" t="s">
        <v>8161</v>
      </c>
      <c r="D681" t="s">
        <v>8162</v>
      </c>
      <c r="E681" t="s">
        <v>8163</v>
      </c>
      <c r="F681" t="s"/>
      <c r="G681" t="s">
        <v>50</v>
      </c>
      <c r="H681" t="s">
        <v>51</v>
      </c>
      <c r="I681" t="s">
        <v>954</v>
      </c>
      <c r="J681" t="s">
        <v>53</v>
      </c>
      <c r="K681" t="s">
        <v>54</v>
      </c>
      <c r="L681" t="s">
        <v>204</v>
      </c>
      <c r="M681" t="s">
        <v>205</v>
      </c>
      <c r="N681" t="s">
        <v>2781</v>
      </c>
      <c r="O681" t="s"/>
      <c r="P681" t="s"/>
      <c r="Q681" t="s">
        <v>44</v>
      </c>
      <c r="R681" t="s"/>
      <c r="S681" t="s"/>
      <c r="T681" t="s"/>
      <c r="U681" t="s"/>
      <c r="V681" t="s"/>
      <c r="W681" t="s"/>
      <c r="X681" t="s"/>
      <c r="Y681" t="s"/>
      <c r="Z681" t="s"/>
      <c r="AA681" t="s"/>
      <c r="AB681" t="s">
        <v>8164</v>
      </c>
      <c r="AC681" t="s">
        <v>8164</v>
      </c>
      <c r="AD681" t="s">
        <v>93</v>
      </c>
      <c r="AE681" t="s">
        <v>277</v>
      </c>
      <c r="AF681" t="s">
        <v>8165</v>
      </c>
      <c r="AG681" t="s">
        <v>8166</v>
      </c>
      <c r="AH681" t="s">
        <v>44</v>
      </c>
      <c r="AI681" t="s">
        <v>8167</v>
      </c>
      <c r="AJ681" t="s">
        <v>8168</v>
      </c>
      <c r="AK681" t="s">
        <v>66</v>
      </c>
    </row>
    <row r="682" spans="1:38">
      <c r="A682" t="s">
        <v>8169</v>
      </c>
      <c r="B682" t="s">
        <v>8170</v>
      </c>
      <c r="C682" t="s">
        <v>8171</v>
      </c>
      <c r="D682" t="s">
        <v>8172</v>
      </c>
      <c r="E682" t="s">
        <v>8173</v>
      </c>
      <c r="F682" t="s">
        <v>292</v>
      </c>
      <c r="G682" t="s">
        <v>72</v>
      </c>
      <c r="H682" t="s">
        <v>51</v>
      </c>
      <c r="I682" t="s">
        <v>8174</v>
      </c>
      <c r="J682" t="s">
        <v>2491</v>
      </c>
      <c r="K682" t="s">
        <v>354</v>
      </c>
      <c r="L682" t="s">
        <v>272</v>
      </c>
      <c r="M682" t="s">
        <v>1237</v>
      </c>
      <c r="N682" t="s">
        <v>1238</v>
      </c>
      <c r="O682" t="s">
        <v>86</v>
      </c>
      <c r="P682" t="s"/>
      <c r="Q682" t="s">
        <v>67</v>
      </c>
      <c r="R682" t="s">
        <v>8175</v>
      </c>
      <c r="S682" t="s"/>
      <c r="T682" t="s">
        <v>67</v>
      </c>
      <c r="U682" t="s"/>
      <c r="V682" t="s"/>
      <c r="W682" t="s">
        <v>8176</v>
      </c>
      <c r="X682" t="s"/>
      <c r="Y682" t="s"/>
      <c r="Z682" t="s"/>
      <c r="AA682" t="s"/>
      <c r="AB682" t="s">
        <v>8177</v>
      </c>
      <c r="AC682" t="s">
        <v>8177</v>
      </c>
      <c r="AD682" t="s">
        <v>59</v>
      </c>
      <c r="AE682" t="s">
        <v>44</v>
      </c>
      <c r="AF682" t="s">
        <v>8178</v>
      </c>
      <c r="AG682" t="s">
        <v>2457</v>
      </c>
      <c r="AH682" t="s">
        <v>209</v>
      </c>
      <c r="AI682" t="s">
        <v>8179</v>
      </c>
      <c r="AJ682" t="s">
        <v>92</v>
      </c>
      <c r="AK682" t="s">
        <v>66</v>
      </c>
    </row>
    <row r="683" spans="1:38">
      <c r="A683" t="s">
        <v>8180</v>
      </c>
      <c r="B683" t="s">
        <v>8181</v>
      </c>
      <c r="C683" t="s">
        <v>8182</v>
      </c>
      <c r="D683" t="s">
        <v>8183</v>
      </c>
      <c r="E683" t="s">
        <v>8184</v>
      </c>
      <c r="F683" t="s">
        <v>98</v>
      </c>
      <c r="G683" t="s">
        <v>50</v>
      </c>
      <c r="H683" t="s">
        <v>51</v>
      </c>
      <c r="I683" t="s">
        <v>8185</v>
      </c>
      <c r="J683" t="s">
        <v>2491</v>
      </c>
      <c r="K683" t="s">
        <v>354</v>
      </c>
      <c r="L683" t="s">
        <v>170</v>
      </c>
      <c r="M683" t="s">
        <v>171</v>
      </c>
      <c r="N683" t="s">
        <v>172</v>
      </c>
      <c r="O683" t="s">
        <v>79</v>
      </c>
      <c r="P683" t="s">
        <v>8186</v>
      </c>
      <c r="Q683" t="s">
        <v>93</v>
      </c>
      <c r="R683" t="s">
        <v>8187</v>
      </c>
      <c r="S683" t="s"/>
      <c r="T683" t="s"/>
      <c r="U683" t="s"/>
      <c r="V683" t="s"/>
      <c r="W683" t="s"/>
      <c r="X683" t="s"/>
      <c r="Y683" t="s"/>
      <c r="Z683" t="s"/>
      <c r="AA683" t="s"/>
      <c r="AB683" t="s">
        <v>8188</v>
      </c>
      <c r="AC683" t="s">
        <v>8189</v>
      </c>
      <c r="AD683" t="s">
        <v>93</v>
      </c>
      <c r="AE683" t="s">
        <v>277</v>
      </c>
      <c r="AF683" t="s">
        <v>8190</v>
      </c>
      <c r="AG683" t="s">
        <v>44</v>
      </c>
      <c r="AH683" t="s">
        <v>67</v>
      </c>
      <c r="AI683" t="s">
        <v>8191</v>
      </c>
      <c r="AJ683" t="s">
        <v>92</v>
      </c>
      <c r="AK683" t="s">
        <v>66</v>
      </c>
    </row>
    <row r="684" spans="1:38">
      <c r="A684" t="s">
        <v>8192</v>
      </c>
      <c r="B684" t="s">
        <v>8193</v>
      </c>
      <c r="C684" t="s">
        <v>8194</v>
      </c>
      <c r="D684" t="s">
        <v>8195</v>
      </c>
      <c r="E684" t="s">
        <v>8196</v>
      </c>
      <c r="F684" t="s">
        <v>117</v>
      </c>
      <c r="G684" t="s">
        <v>50</v>
      </c>
      <c r="H684" t="s">
        <v>51</v>
      </c>
      <c r="I684" t="s">
        <v>1249</v>
      </c>
      <c r="J684" t="s">
        <v>1250</v>
      </c>
      <c r="K684" t="s">
        <v>525</v>
      </c>
      <c r="L684" t="s">
        <v>238</v>
      </c>
      <c r="M684" t="s">
        <v>660</v>
      </c>
      <c r="N684" t="s">
        <v>661</v>
      </c>
      <c r="O684" t="s">
        <v>301</v>
      </c>
      <c r="P684" t="s">
        <v>8197</v>
      </c>
      <c r="Q684" t="s">
        <v>67</v>
      </c>
      <c r="R684" t="s">
        <v>8198</v>
      </c>
      <c r="S684" t="s"/>
      <c r="T684" t="s"/>
      <c r="U684" t="s"/>
      <c r="V684" t="s"/>
      <c r="W684" t="s"/>
      <c r="X684" t="s"/>
      <c r="Y684" t="s"/>
      <c r="Z684" t="s"/>
      <c r="AA684" t="s"/>
      <c r="AB684" t="s">
        <v>8199</v>
      </c>
      <c r="AC684" t="s">
        <v>8200</v>
      </c>
      <c r="AD684" t="s">
        <v>149</v>
      </c>
      <c r="AE684" t="s">
        <v>107</v>
      </c>
      <c r="AF684" t="s">
        <v>8201</v>
      </c>
      <c r="AG684" t="s">
        <v>8202</v>
      </c>
      <c r="AH684" t="s">
        <v>59</v>
      </c>
      <c r="AI684" t="s">
        <v>8203</v>
      </c>
      <c r="AJ684" t="s">
        <v>92</v>
      </c>
      <c r="AK684" t="s">
        <v>66</v>
      </c>
    </row>
    <row r="685" spans="1:38">
      <c r="A685" t="s">
        <v>8204</v>
      </c>
      <c r="B685" t="s">
        <v>8205</v>
      </c>
      <c r="C685" t="s">
        <v>8206</v>
      </c>
      <c r="D685" t="s">
        <v>8207</v>
      </c>
      <c r="E685" t="s">
        <v>8208</v>
      </c>
      <c r="F685" t="s">
        <v>319</v>
      </c>
      <c r="G685" t="s">
        <v>50</v>
      </c>
      <c r="H685" t="s">
        <v>51</v>
      </c>
      <c r="I685" t="s">
        <v>8209</v>
      </c>
      <c r="J685" t="s">
        <v>1127</v>
      </c>
      <c r="K685" t="s">
        <v>54</v>
      </c>
      <c r="L685" t="s">
        <v>470</v>
      </c>
      <c r="M685" t="s">
        <v>471</v>
      </c>
      <c r="N685" t="s">
        <v>1319</v>
      </c>
      <c r="O685" t="s">
        <v>112</v>
      </c>
      <c r="P685" t="s">
        <v>1521</v>
      </c>
      <c r="Q685" t="s">
        <v>67</v>
      </c>
      <c r="R685" t="s">
        <v>8210</v>
      </c>
      <c r="S685" t="s"/>
      <c r="T685" t="s"/>
      <c r="U685" t="s"/>
      <c r="V685" t="s"/>
      <c r="W685" t="s"/>
      <c r="X685" t="s"/>
      <c r="Y685" t="s"/>
      <c r="Z685" t="s"/>
      <c r="AA685" t="s"/>
      <c r="AB685" t="s">
        <v>8211</v>
      </c>
      <c r="AC685" t="s">
        <v>8211</v>
      </c>
      <c r="AD685" t="s">
        <v>192</v>
      </c>
      <c r="AE685" t="s">
        <v>44</v>
      </c>
      <c r="AF685" t="s">
        <v>8212</v>
      </c>
      <c r="AG685" t="s">
        <v>5704</v>
      </c>
      <c r="AH685" t="s">
        <v>507</v>
      </c>
      <c r="AI685" t="s">
        <v>8213</v>
      </c>
      <c r="AJ685" t="s">
        <v>92</v>
      </c>
      <c r="AK685" t="s">
        <v>66</v>
      </c>
    </row>
    <row r="686" spans="1:38">
      <c r="A686" t="s">
        <v>8214</v>
      </c>
      <c r="B686" t="s">
        <v>8215</v>
      </c>
      <c r="C686" t="s">
        <v>8216</v>
      </c>
      <c r="D686" t="s">
        <v>8217</v>
      </c>
      <c r="E686" t="s">
        <v>8218</v>
      </c>
      <c r="F686" t="s"/>
      <c r="G686" t="s">
        <v>50</v>
      </c>
      <c r="H686" t="s">
        <v>51</v>
      </c>
      <c r="I686" t="s">
        <v>8219</v>
      </c>
      <c r="J686" t="s">
        <v>3463</v>
      </c>
      <c r="K686" t="s">
        <v>569</v>
      </c>
      <c r="L686" t="s">
        <v>76</v>
      </c>
      <c r="M686" t="s">
        <v>77</v>
      </c>
      <c r="N686" t="s">
        <v>78</v>
      </c>
      <c r="O686" t="s">
        <v>79</v>
      </c>
      <c r="P686" t="s"/>
      <c r="Q686" t="s"/>
      <c r="R686" t="s"/>
      <c r="S686" t="s"/>
      <c r="T686" t="s"/>
      <c r="U686" t="s"/>
      <c r="V686" t="s"/>
      <c r="W686" t="s"/>
      <c r="X686" t="s"/>
      <c r="Y686" t="s"/>
      <c r="Z686" t="s"/>
      <c r="AA686" t="s"/>
      <c r="AB686" t="s">
        <v>8220</v>
      </c>
      <c r="AC686" t="s">
        <v>8220</v>
      </c>
      <c r="AD686" t="s">
        <v>90</v>
      </c>
      <c r="AE686" t="s">
        <v>44</v>
      </c>
      <c r="AF686" t="s">
        <v>8221</v>
      </c>
      <c r="AG686" t="s">
        <v>8222</v>
      </c>
      <c r="AH686" t="s">
        <v>241</v>
      </c>
      <c r="AI686" t="s">
        <v>8223</v>
      </c>
      <c r="AJ686" t="s">
        <v>92</v>
      </c>
      <c r="AK686" t="s">
        <v>66</v>
      </c>
    </row>
    <row r="687" spans="1:38">
      <c r="A687" t="s">
        <v>8224</v>
      </c>
      <c r="B687" t="s">
        <v>8225</v>
      </c>
      <c r="C687" t="s">
        <v>8226</v>
      </c>
      <c r="D687" t="s">
        <v>8227</v>
      </c>
      <c r="E687" t="s">
        <v>8228</v>
      </c>
      <c r="F687" t="s">
        <v>49</v>
      </c>
      <c r="G687" t="s">
        <v>50</v>
      </c>
      <c r="H687" t="s">
        <v>51</v>
      </c>
      <c r="I687" t="s">
        <v>8229</v>
      </c>
      <c r="J687" t="s">
        <v>53</v>
      </c>
      <c r="K687" t="s">
        <v>54</v>
      </c>
      <c r="L687" t="s">
        <v>582</v>
      </c>
      <c r="M687" t="s">
        <v>583</v>
      </c>
      <c r="N687" t="s">
        <v>584</v>
      </c>
      <c r="O687" t="s"/>
      <c r="P687" t="s">
        <v>8230</v>
      </c>
      <c r="Q687" t="s">
        <v>67</v>
      </c>
      <c r="R687" t="s">
        <v>8231</v>
      </c>
      <c r="S687" t="s"/>
      <c r="T687" t="s"/>
      <c r="U687" t="s"/>
      <c r="V687" t="s"/>
      <c r="W687" t="s"/>
      <c r="X687" t="s"/>
      <c r="Y687" t="s"/>
      <c r="Z687" t="s"/>
      <c r="AA687" t="s"/>
      <c r="AB687" t="s">
        <v>8232</v>
      </c>
      <c r="AC687" t="s">
        <v>8233</v>
      </c>
      <c r="AD687" t="s">
        <v>110</v>
      </c>
      <c r="AE687" t="s">
        <v>44</v>
      </c>
      <c r="AF687" t="s">
        <v>8234</v>
      </c>
      <c r="AG687" t="s">
        <v>8235</v>
      </c>
      <c r="AH687" t="s">
        <v>209</v>
      </c>
      <c r="AI687" t="s">
        <v>8236</v>
      </c>
      <c r="AJ687" t="s">
        <v>8237</v>
      </c>
      <c r="AK687" t="s">
        <v>66</v>
      </c>
    </row>
    <row r="688" spans="1:38">
      <c r="A688" t="s">
        <v>8238</v>
      </c>
      <c r="B688" t="s">
        <v>8239</v>
      </c>
      <c r="C688" t="s">
        <v>8240</v>
      </c>
      <c r="D688" t="s">
        <v>8241</v>
      </c>
      <c r="E688" t="s">
        <v>8242</v>
      </c>
      <c r="F688" t="s">
        <v>2850</v>
      </c>
      <c r="G688" t="s">
        <v>50</v>
      </c>
      <c r="H688" t="s">
        <v>51</v>
      </c>
      <c r="I688" t="s">
        <v>8243</v>
      </c>
      <c r="J688" t="s"/>
      <c r="K688" t="s">
        <v>2476</v>
      </c>
      <c r="L688" t="s">
        <v>238</v>
      </c>
      <c r="M688" t="s">
        <v>660</v>
      </c>
      <c r="N688" t="s">
        <v>1434</v>
      </c>
      <c r="O688" t="s"/>
      <c r="P688" t="s"/>
      <c r="Q688" t="s">
        <v>44</v>
      </c>
      <c r="R688" t="s"/>
      <c r="S688" t="s"/>
      <c r="T688" t="s"/>
      <c r="U688" t="s"/>
      <c r="V688" t="s"/>
      <c r="W688" t="s"/>
      <c r="X688" t="s"/>
      <c r="Y688" t="s"/>
      <c r="Z688" t="s"/>
      <c r="AA688" t="s"/>
      <c r="AB688" t="s">
        <v>8244</v>
      </c>
      <c r="AC688" t="s">
        <v>8245</v>
      </c>
      <c r="AD688" t="s">
        <v>93</v>
      </c>
      <c r="AE688" t="s">
        <v>44</v>
      </c>
      <c r="AF688" t="s">
        <v>8246</v>
      </c>
      <c r="AG688" t="s">
        <v>44</v>
      </c>
      <c r="AH688" t="s">
        <v>67</v>
      </c>
      <c r="AI688" t="s">
        <v>8247</v>
      </c>
      <c r="AJ688" t="s">
        <v>8248</v>
      </c>
      <c r="AK688" t="s">
        <v>66</v>
      </c>
    </row>
    <row r="689" spans="1:38">
      <c r="A689" t="s">
        <v>8249</v>
      </c>
      <c r="B689" t="s">
        <v>8250</v>
      </c>
      <c r="C689" t="s">
        <v>8251</v>
      </c>
      <c r="D689" t="s">
        <v>8252</v>
      </c>
      <c r="E689" t="s">
        <v>8253</v>
      </c>
      <c r="F689" t="s">
        <v>438</v>
      </c>
      <c r="G689" t="s">
        <v>50</v>
      </c>
      <c r="H689" t="s">
        <v>51</v>
      </c>
      <c r="I689" t="s">
        <v>8254</v>
      </c>
      <c r="J689" t="s"/>
      <c r="K689" t="s">
        <v>237</v>
      </c>
      <c r="L689" t="s">
        <v>100</v>
      </c>
      <c r="M689" t="s">
        <v>101</v>
      </c>
      <c r="N689" t="s">
        <v>102</v>
      </c>
      <c r="O689" t="s"/>
      <c r="P689" t="s"/>
      <c r="Q689" t="s">
        <v>67</v>
      </c>
      <c r="R689" t="s"/>
      <c r="S689" t="s"/>
      <c r="T689" t="s"/>
      <c r="U689" t="s"/>
      <c r="V689" t="s"/>
      <c r="W689" t="s"/>
      <c r="X689" t="s"/>
      <c r="Y689" t="s"/>
      <c r="Z689" t="s"/>
      <c r="AA689" t="s"/>
      <c r="AB689" t="s">
        <v>8255</v>
      </c>
      <c r="AC689" t="s">
        <v>8255</v>
      </c>
      <c r="AD689" t="s">
        <v>345</v>
      </c>
      <c r="AE689" t="s">
        <v>44</v>
      </c>
      <c r="AF689" t="s">
        <v>8256</v>
      </c>
      <c r="AG689" t="s">
        <v>8257</v>
      </c>
      <c r="AH689" t="s">
        <v>631</v>
      </c>
      <c r="AI689" t="s">
        <v>8258</v>
      </c>
      <c r="AJ689" t="s">
        <v>8259</v>
      </c>
      <c r="AK689" t="s">
        <v>66</v>
      </c>
    </row>
    <row r="690" spans="1:38">
      <c r="A690" t="s">
        <v>8260</v>
      </c>
      <c r="B690" t="s">
        <v>8261</v>
      </c>
      <c r="C690" t="s">
        <v>8262</v>
      </c>
      <c r="D690" t="s">
        <v>8263</v>
      </c>
      <c r="E690" t="s">
        <v>8264</v>
      </c>
      <c r="F690" t="s">
        <v>98</v>
      </c>
      <c r="G690" t="s">
        <v>50</v>
      </c>
      <c r="H690" t="s">
        <v>51</v>
      </c>
      <c r="I690" t="s">
        <v>8185</v>
      </c>
      <c r="J690" t="s">
        <v>2491</v>
      </c>
      <c r="K690" t="s">
        <v>354</v>
      </c>
      <c r="L690" t="s">
        <v>204</v>
      </c>
      <c r="M690" t="s">
        <v>205</v>
      </c>
      <c r="N690" t="s">
        <v>206</v>
      </c>
      <c r="O690" t="s">
        <v>878</v>
      </c>
      <c r="P690" t="s">
        <v>8265</v>
      </c>
      <c r="Q690" t="s">
        <v>93</v>
      </c>
      <c r="R690" t="s">
        <v>8266</v>
      </c>
      <c r="S690" t="s"/>
      <c r="T690" t="s"/>
      <c r="U690" t="s"/>
      <c r="V690" t="s"/>
      <c r="W690" t="s"/>
      <c r="X690" t="s"/>
      <c r="Y690" t="s"/>
      <c r="Z690" t="s"/>
      <c r="AA690" t="s"/>
      <c r="AB690" t="s">
        <v>8267</v>
      </c>
      <c r="AC690" t="s">
        <v>8268</v>
      </c>
      <c r="AD690" t="s">
        <v>195</v>
      </c>
      <c r="AE690" t="s">
        <v>44</v>
      </c>
      <c r="AF690" t="s">
        <v>8269</v>
      </c>
      <c r="AG690" t="s">
        <v>8270</v>
      </c>
      <c r="AH690" t="s">
        <v>575</v>
      </c>
      <c r="AI690" t="s">
        <v>8271</v>
      </c>
      <c r="AJ690" t="s">
        <v>92</v>
      </c>
      <c r="AK690" t="s">
        <v>66</v>
      </c>
    </row>
    <row r="691" spans="1:38">
      <c r="A691" t="s">
        <v>8272</v>
      </c>
      <c r="B691" t="s">
        <v>8273</v>
      </c>
      <c r="C691" t="s">
        <v>8274</v>
      </c>
      <c r="D691" t="s">
        <v>8275</v>
      </c>
      <c r="E691" t="s">
        <v>8276</v>
      </c>
      <c r="F691" t="s"/>
      <c r="G691" t="s">
        <v>50</v>
      </c>
      <c r="H691" t="s">
        <v>51</v>
      </c>
      <c r="I691" t="s">
        <v>6335</v>
      </c>
      <c r="J691" t="s">
        <v>2293</v>
      </c>
      <c r="K691" t="s">
        <v>54</v>
      </c>
      <c r="L691" t="s">
        <v>189</v>
      </c>
      <c r="M691" t="s">
        <v>190</v>
      </c>
      <c r="N691" t="s">
        <v>191</v>
      </c>
      <c r="O691" t="s"/>
      <c r="P691" t="s"/>
      <c r="Q691" t="s">
        <v>44</v>
      </c>
      <c r="R691" t="s"/>
      <c r="S691" t="s"/>
      <c r="T691" t="s"/>
      <c r="U691" t="s"/>
      <c r="V691" t="s"/>
      <c r="W691" t="s"/>
      <c r="X691" t="s"/>
      <c r="Y691" t="s"/>
      <c r="Z691" t="s"/>
      <c r="AA691" t="s"/>
      <c r="AB691" t="s">
        <v>8277</v>
      </c>
      <c r="AC691" t="s">
        <v>8277</v>
      </c>
      <c r="AD691" t="s">
        <v>90</v>
      </c>
      <c r="AE691" t="s">
        <v>44</v>
      </c>
      <c r="AF691" t="s">
        <v>8278</v>
      </c>
      <c r="AG691" t="s">
        <v>8279</v>
      </c>
      <c r="AH691" t="s">
        <v>927</v>
      </c>
      <c r="AI691" t="s">
        <v>8280</v>
      </c>
      <c r="AJ691" t="s">
        <v>8281</v>
      </c>
      <c r="AK691" t="s">
        <v>66</v>
      </c>
    </row>
    <row r="692" spans="1:38">
      <c r="A692" t="s">
        <v>8282</v>
      </c>
      <c r="B692" t="s">
        <v>8283</v>
      </c>
      <c r="C692" t="s">
        <v>8284</v>
      </c>
      <c r="D692" t="s">
        <v>8285</v>
      </c>
      <c r="E692" t="s">
        <v>8286</v>
      </c>
      <c r="F692" t="s">
        <v>396</v>
      </c>
      <c r="G692" t="s">
        <v>50</v>
      </c>
      <c r="H692" t="s">
        <v>51</v>
      </c>
      <c r="I692" t="s">
        <v>1155</v>
      </c>
      <c r="J692" t="s">
        <v>187</v>
      </c>
      <c r="K692" t="s">
        <v>188</v>
      </c>
      <c r="L692" t="s">
        <v>1344</v>
      </c>
      <c r="M692" t="s">
        <v>3962</v>
      </c>
      <c r="N692" t="s">
        <v>4445</v>
      </c>
      <c r="O692" t="s">
        <v>79</v>
      </c>
      <c r="P692" t="s">
        <v>8287</v>
      </c>
      <c r="Q692" t="s">
        <v>93</v>
      </c>
      <c r="R692" t="s">
        <v>8288</v>
      </c>
      <c r="S692" t="s"/>
      <c r="T692" t="s"/>
      <c r="U692" t="s"/>
      <c r="V692" t="s"/>
      <c r="W692" t="s"/>
      <c r="X692" t="s"/>
      <c r="Y692" t="s"/>
      <c r="Z692" t="s"/>
      <c r="AA692" t="s"/>
      <c r="AB692" t="s">
        <v>8289</v>
      </c>
      <c r="AC692" t="s">
        <v>8290</v>
      </c>
      <c r="AD692" t="s">
        <v>149</v>
      </c>
      <c r="AE692" t="s">
        <v>387</v>
      </c>
      <c r="AF692" t="s">
        <v>8291</v>
      </c>
      <c r="AG692" t="s">
        <v>8292</v>
      </c>
      <c r="AH692" t="s">
        <v>192</v>
      </c>
      <c r="AI692" t="s">
        <v>8293</v>
      </c>
      <c r="AJ692" t="s">
        <v>92</v>
      </c>
      <c r="AK692" t="s">
        <v>66</v>
      </c>
    </row>
    <row r="693" spans="1:38">
      <c r="A693" t="s">
        <v>8294</v>
      </c>
      <c r="B693" t="s">
        <v>8295</v>
      </c>
      <c r="C693" t="s">
        <v>8296</v>
      </c>
      <c r="D693" t="s">
        <v>8297</v>
      </c>
      <c r="E693" t="s">
        <v>8298</v>
      </c>
      <c r="F693" t="s">
        <v>438</v>
      </c>
      <c r="G693" t="s">
        <v>50</v>
      </c>
      <c r="H693" t="s">
        <v>51</v>
      </c>
      <c r="I693" t="s">
        <v>5756</v>
      </c>
      <c r="J693" t="s"/>
      <c r="K693" t="s">
        <v>525</v>
      </c>
      <c r="L693" t="s">
        <v>238</v>
      </c>
      <c r="M693" t="s">
        <v>660</v>
      </c>
      <c r="N693" t="s">
        <v>661</v>
      </c>
      <c r="O693" t="s"/>
      <c r="P693" t="s"/>
      <c r="Q693" t="s">
        <v>44</v>
      </c>
      <c r="R693" t="s"/>
      <c r="S693" t="s"/>
      <c r="T693" t="s"/>
      <c r="U693" t="s"/>
      <c r="V693" t="s"/>
      <c r="W693" t="s"/>
      <c r="X693" t="s"/>
      <c r="Y693" t="s"/>
      <c r="Z693" t="s"/>
      <c r="AA693" t="s"/>
      <c r="AB693" t="s">
        <v>8299</v>
      </c>
      <c r="AC693" t="s">
        <v>8299</v>
      </c>
      <c r="AD693" t="s">
        <v>86</v>
      </c>
      <c r="AE693" t="s">
        <v>44</v>
      </c>
      <c r="AF693" t="s">
        <v>8300</v>
      </c>
      <c r="AG693" t="s">
        <v>8301</v>
      </c>
      <c r="AH693" t="s">
        <v>124</v>
      </c>
      <c r="AI693" t="s">
        <v>8302</v>
      </c>
      <c r="AJ693" t="s">
        <v>8303</v>
      </c>
      <c r="AK693" t="s">
        <v>66</v>
      </c>
    </row>
    <row r="694" spans="1:38">
      <c r="A694" t="s">
        <v>8304</v>
      </c>
      <c r="B694" t="s">
        <v>8305</v>
      </c>
      <c r="C694" t="s">
        <v>8306</v>
      </c>
      <c r="D694" t="s">
        <v>8307</v>
      </c>
      <c r="E694" t="s">
        <v>8308</v>
      </c>
      <c r="F694" t="s">
        <v>1154</v>
      </c>
      <c r="G694" t="s">
        <v>72</v>
      </c>
      <c r="H694" t="s">
        <v>51</v>
      </c>
      <c r="I694" t="s">
        <v>8309</v>
      </c>
      <c r="J694" t="s">
        <v>3620</v>
      </c>
      <c r="K694" t="s">
        <v>271</v>
      </c>
      <c r="L694" t="s">
        <v>526</v>
      </c>
      <c r="M694" t="s">
        <v>527</v>
      </c>
      <c r="N694" t="s">
        <v>4593</v>
      </c>
      <c r="O694" t="s">
        <v>79</v>
      </c>
      <c r="P694" t="s">
        <v>8310</v>
      </c>
      <c r="Q694" t="s">
        <v>67</v>
      </c>
      <c r="R694" t="s"/>
      <c r="S694" t="s"/>
      <c r="T694" t="s"/>
      <c r="U694" t="s"/>
      <c r="V694" t="s">
        <v>67</v>
      </c>
      <c r="W694" t="s">
        <v>8311</v>
      </c>
      <c r="X694" t="s"/>
      <c r="Y694" t="s"/>
      <c r="Z694" t="s"/>
      <c r="AA694" t="s">
        <v>84</v>
      </c>
      <c r="AB694" t="s">
        <v>8312</v>
      </c>
      <c r="AC694" t="s">
        <v>8313</v>
      </c>
      <c r="AD694" t="s">
        <v>110</v>
      </c>
      <c r="AE694" t="s">
        <v>1254</v>
      </c>
      <c r="AF694" t="s">
        <v>8314</v>
      </c>
      <c r="AG694" t="s">
        <v>8315</v>
      </c>
      <c r="AH694" t="s">
        <v>93</v>
      </c>
      <c r="AI694" t="s">
        <v>8316</v>
      </c>
      <c r="AJ694" t="s">
        <v>92</v>
      </c>
      <c r="AK694" t="s">
        <v>66</v>
      </c>
    </row>
    <row r="695" spans="1:38">
      <c r="A695" t="s">
        <v>8317</v>
      </c>
      <c r="B695" t="s">
        <v>8318</v>
      </c>
      <c r="C695" t="s">
        <v>8319</v>
      </c>
      <c r="D695" t="s"/>
      <c r="E695" t="s">
        <v>8320</v>
      </c>
      <c r="F695" t="s"/>
      <c r="G695" t="s">
        <v>2813</v>
      </c>
      <c r="H695" t="s">
        <v>51</v>
      </c>
      <c r="I695" t="s">
        <v>6290</v>
      </c>
      <c r="J695" t="s">
        <v>53</v>
      </c>
      <c r="K695" t="s">
        <v>54</v>
      </c>
      <c r="L695" t="s">
        <v>272</v>
      </c>
      <c r="M695" t="s">
        <v>273</v>
      </c>
      <c r="N695" t="s">
        <v>728</v>
      </c>
      <c r="O695" t="s">
        <v>86</v>
      </c>
      <c r="P695" t="s"/>
      <c r="Q695" t="s"/>
      <c r="R695" t="s"/>
      <c r="S695" t="s"/>
      <c r="T695" t="s"/>
      <c r="U695" t="s"/>
      <c r="V695" t="s"/>
      <c r="W695" t="s">
        <v>8321</v>
      </c>
      <c r="X695" t="s"/>
      <c r="Y695" t="s"/>
      <c r="Z695" t="s"/>
      <c r="AA695" t="s"/>
      <c r="AB695" t="s">
        <v>8322</v>
      </c>
      <c r="AC695" t="s">
        <v>8322</v>
      </c>
      <c r="AD695" t="s">
        <v>192</v>
      </c>
      <c r="AE695" t="s">
        <v>247</v>
      </c>
      <c r="AF695" t="s">
        <v>8323</v>
      </c>
      <c r="AG695" t="s">
        <v>8324</v>
      </c>
      <c r="AH695" t="s">
        <v>347</v>
      </c>
      <c r="AI695" t="s">
        <v>8325</v>
      </c>
      <c r="AJ695" t="s">
        <v>92</v>
      </c>
      <c r="AK695" t="s">
        <v>66</v>
      </c>
    </row>
    <row r="696" spans="1:38">
      <c r="A696" t="s">
        <v>8326</v>
      </c>
      <c r="B696" t="s">
        <v>8327</v>
      </c>
      <c r="C696" t="s">
        <v>8328</v>
      </c>
      <c r="D696" t="s"/>
      <c r="E696" t="s">
        <v>8329</v>
      </c>
      <c r="F696" t="s">
        <v>2304</v>
      </c>
      <c r="G696" t="s">
        <v>4887</v>
      </c>
      <c r="H696" t="s">
        <v>51</v>
      </c>
      <c r="I696" t="s">
        <v>8330</v>
      </c>
      <c r="J696" t="s">
        <v>53</v>
      </c>
      <c r="K696" t="s">
        <v>54</v>
      </c>
      <c r="L696" t="s">
        <v>76</v>
      </c>
      <c r="M696" t="s">
        <v>77</v>
      </c>
      <c r="N696" t="s">
        <v>78</v>
      </c>
      <c r="O696" t="s">
        <v>79</v>
      </c>
      <c r="P696" t="s"/>
      <c r="Q696" t="s"/>
      <c r="R696" t="s"/>
      <c r="S696" t="s"/>
      <c r="T696" t="s"/>
      <c r="U696" t="s"/>
      <c r="V696" t="s">
        <v>67</v>
      </c>
      <c r="W696" t="s"/>
      <c r="X696" t="s"/>
      <c r="Y696" t="s"/>
      <c r="Z696" t="s"/>
      <c r="AA696" t="s">
        <v>84</v>
      </c>
      <c r="AB696" t="s">
        <v>8331</v>
      </c>
      <c r="AC696" t="s">
        <v>8331</v>
      </c>
      <c r="AD696" t="s">
        <v>112</v>
      </c>
      <c r="AE696" t="s">
        <v>904</v>
      </c>
      <c r="AF696" t="s">
        <v>8332</v>
      </c>
      <c r="AG696" t="s">
        <v>8333</v>
      </c>
      <c r="AH696" t="s">
        <v>44</v>
      </c>
      <c r="AI696" t="s">
        <v>8334</v>
      </c>
      <c r="AJ696" t="s">
        <v>92</v>
      </c>
      <c r="AK696" t="s">
        <v>66</v>
      </c>
    </row>
    <row r="697" spans="1:38">
      <c r="A697" t="s">
        <v>4768</v>
      </c>
      <c r="B697" t="s">
        <v>8335</v>
      </c>
      <c r="C697" t="s">
        <v>8336</v>
      </c>
      <c r="D697" t="s">
        <v>8337</v>
      </c>
      <c r="E697" t="s">
        <v>8338</v>
      </c>
      <c r="F697" t="s"/>
      <c r="G697" t="s">
        <v>50</v>
      </c>
      <c r="H697" t="s">
        <v>51</v>
      </c>
      <c r="I697" t="s"/>
      <c r="J697" t="s"/>
      <c r="K697" t="s"/>
      <c r="L697" t="s">
        <v>582</v>
      </c>
      <c r="M697" t="s">
        <v>871</v>
      </c>
      <c r="N697" t="s">
        <v>1922</v>
      </c>
      <c r="O697" t="s"/>
      <c r="P697" t="s"/>
      <c r="Q697" t="s">
        <v>44</v>
      </c>
      <c r="R697" t="s"/>
      <c r="S697" t="s"/>
      <c r="T697" t="s"/>
      <c r="U697" t="s"/>
      <c r="V697" t="s"/>
      <c r="W697" t="s"/>
      <c r="X697" t="s"/>
      <c r="Y697" t="s"/>
      <c r="Z697" t="s"/>
      <c r="AA697" t="s"/>
      <c r="AB697" t="s">
        <v>8339</v>
      </c>
      <c r="AC697" t="s">
        <v>8339</v>
      </c>
      <c r="AD697" t="s">
        <v>110</v>
      </c>
      <c r="AE697" t="s">
        <v>44</v>
      </c>
      <c r="AF697" t="s">
        <v>8340</v>
      </c>
      <c r="AG697" t="s">
        <v>8341</v>
      </c>
      <c r="AH697" t="s">
        <v>192</v>
      </c>
      <c r="AI697" t="s">
        <v>8342</v>
      </c>
      <c r="AJ697" t="s">
        <v>8343</v>
      </c>
      <c r="AK697" t="s">
        <v>66</v>
      </c>
    </row>
    <row r="698" spans="1:38">
      <c r="A698" t="s">
        <v>8344</v>
      </c>
      <c r="B698" t="s">
        <v>8345</v>
      </c>
      <c r="C698" t="s">
        <v>8346</v>
      </c>
      <c r="D698" t="s">
        <v>8347</v>
      </c>
      <c r="E698" t="s">
        <v>8348</v>
      </c>
      <c r="F698" t="s">
        <v>1010</v>
      </c>
      <c r="G698" t="s">
        <v>50</v>
      </c>
      <c r="H698" t="s">
        <v>234</v>
      </c>
      <c r="I698" t="s">
        <v>8349</v>
      </c>
      <c r="J698" t="s">
        <v>8350</v>
      </c>
      <c r="K698" t="s">
        <v>469</v>
      </c>
      <c r="L698" t="s">
        <v>322</v>
      </c>
      <c r="M698" t="s">
        <v>486</v>
      </c>
      <c r="N698" t="s">
        <v>487</v>
      </c>
      <c r="O698" t="s">
        <v>124</v>
      </c>
      <c r="P698" t="s"/>
      <c r="Q698" t="s"/>
      <c r="R698" t="s"/>
      <c r="S698" t="s"/>
      <c r="T698" t="s"/>
      <c r="U698" t="s"/>
      <c r="V698" t="s"/>
      <c r="W698" t="s"/>
      <c r="X698" t="s"/>
      <c r="Y698" t="s"/>
      <c r="Z698" t="s">
        <v>8351</v>
      </c>
      <c r="AA698" t="s"/>
      <c r="AB698" t="s">
        <v>8352</v>
      </c>
      <c r="AC698" t="s">
        <v>8352</v>
      </c>
      <c r="AD698" t="s">
        <v>192</v>
      </c>
      <c r="AE698" t="s">
        <v>44</v>
      </c>
      <c r="AF698" t="s">
        <v>8353</v>
      </c>
      <c r="AG698" t="s">
        <v>8354</v>
      </c>
      <c r="AH698" t="s">
        <v>345</v>
      </c>
      <c r="AI698" t="s">
        <v>8355</v>
      </c>
      <c r="AJ698" t="s">
        <v>92</v>
      </c>
      <c r="AK698" t="s">
        <v>66</v>
      </c>
    </row>
    <row r="699" spans="1:38">
      <c r="A699" t="s">
        <v>8356</v>
      </c>
      <c r="B699" t="s">
        <v>8357</v>
      </c>
      <c r="C699" t="s">
        <v>8358</v>
      </c>
      <c r="D699" t="s"/>
      <c r="E699" t="s">
        <v>8359</v>
      </c>
      <c r="F699" t="s"/>
      <c r="G699" t="s">
        <v>50</v>
      </c>
      <c r="H699" t="s">
        <v>51</v>
      </c>
      <c r="I699" t="s">
        <v>5512</v>
      </c>
      <c r="J699" t="s"/>
      <c r="K699" t="s">
        <v>569</v>
      </c>
      <c r="L699" t="s">
        <v>1701</v>
      </c>
      <c r="M699" t="s">
        <v>1701</v>
      </c>
      <c r="N699" t="s">
        <v>3392</v>
      </c>
      <c r="O699" t="s">
        <v>180</v>
      </c>
      <c r="P699" t="s"/>
      <c r="Q699" t="s">
        <v>67</v>
      </c>
      <c r="R699" t="s">
        <v>8360</v>
      </c>
      <c r="S699" t="s"/>
      <c r="T699" t="s"/>
      <c r="U699" t="s"/>
      <c r="V699" t="s"/>
      <c r="W699" t="s"/>
      <c r="X699" t="s"/>
      <c r="Y699" t="s"/>
      <c r="Z699" t="s"/>
      <c r="AA699" t="s"/>
      <c r="AB699" t="s">
        <v>8361</v>
      </c>
      <c r="AC699" t="s">
        <v>8362</v>
      </c>
      <c r="AD699" t="s">
        <v>63</v>
      </c>
      <c r="AE699" t="s">
        <v>277</v>
      </c>
      <c r="AF699" t="s">
        <v>8363</v>
      </c>
      <c r="AG699" t="s">
        <v>8364</v>
      </c>
      <c r="AH699" t="s">
        <v>67</v>
      </c>
      <c r="AI699" t="s">
        <v>8365</v>
      </c>
      <c r="AJ699" t="s">
        <v>92</v>
      </c>
      <c r="AK699" t="s">
        <v>66</v>
      </c>
    </row>
    <row r="700" spans="1:38">
      <c r="A700" t="s">
        <v>8366</v>
      </c>
      <c r="B700" t="s">
        <v>8367</v>
      </c>
      <c r="C700" t="s">
        <v>8368</v>
      </c>
      <c r="D700" t="s">
        <v>8369</v>
      </c>
      <c r="E700" t="s">
        <v>8370</v>
      </c>
      <c r="F700" t="s">
        <v>98</v>
      </c>
      <c r="G700" t="s">
        <v>50</v>
      </c>
      <c r="H700" t="s">
        <v>51</v>
      </c>
      <c r="I700" t="s">
        <v>4508</v>
      </c>
      <c r="J700" t="s">
        <v>187</v>
      </c>
      <c r="K700" t="s">
        <v>188</v>
      </c>
      <c r="L700" t="s">
        <v>204</v>
      </c>
      <c r="M700" t="s">
        <v>205</v>
      </c>
      <c r="N700" t="s">
        <v>206</v>
      </c>
      <c r="O700" t="s">
        <v>241</v>
      </c>
      <c r="P700" t="s">
        <v>8371</v>
      </c>
      <c r="Q700" t="s">
        <v>93</v>
      </c>
      <c r="R700" t="s">
        <v>8372</v>
      </c>
      <c r="S700" t="s"/>
      <c r="T700" t="s"/>
      <c r="U700" t="s"/>
      <c r="V700" t="s"/>
      <c r="W700" t="s"/>
      <c r="X700" t="s"/>
      <c r="Y700" t="s"/>
      <c r="Z700" t="s"/>
      <c r="AA700" t="s"/>
      <c r="AB700" t="s">
        <v>8373</v>
      </c>
      <c r="AC700" t="s">
        <v>8374</v>
      </c>
      <c r="AD700" t="s">
        <v>124</v>
      </c>
      <c r="AE700" t="s">
        <v>44</v>
      </c>
      <c r="AF700" t="s">
        <v>8375</v>
      </c>
      <c r="AG700" t="s">
        <v>8376</v>
      </c>
      <c r="AH700" t="s">
        <v>142</v>
      </c>
      <c r="AI700" t="s">
        <v>8377</v>
      </c>
      <c r="AJ700" t="s">
        <v>92</v>
      </c>
      <c r="AK700" t="s">
        <v>66</v>
      </c>
    </row>
    <row r="701" spans="1:38">
      <c r="A701" t="s">
        <v>8378</v>
      </c>
      <c r="B701" t="s">
        <v>8379</v>
      </c>
      <c r="C701" t="s">
        <v>8380</v>
      </c>
      <c r="D701" t="s">
        <v>8381</v>
      </c>
      <c r="E701" t="s">
        <v>8382</v>
      </c>
      <c r="F701" t="s">
        <v>767</v>
      </c>
      <c r="G701" t="s">
        <v>50</v>
      </c>
      <c r="H701" t="s">
        <v>51</v>
      </c>
      <c r="I701" t="s">
        <v>8383</v>
      </c>
      <c r="J701" t="s">
        <v>7568</v>
      </c>
      <c r="K701" t="s">
        <v>354</v>
      </c>
      <c r="L701" t="s">
        <v>55</v>
      </c>
      <c r="M701" t="s">
        <v>56</v>
      </c>
      <c r="N701" t="s">
        <v>5869</v>
      </c>
      <c r="O701" t="s">
        <v>241</v>
      </c>
      <c r="P701" t="s"/>
      <c r="Q701" t="s"/>
      <c r="R701" t="s"/>
      <c r="S701" t="s"/>
      <c r="T701" t="s"/>
      <c r="U701" t="s"/>
      <c r="V701" t="s"/>
      <c r="W701" t="s"/>
      <c r="X701" t="s"/>
      <c r="Y701" t="s"/>
      <c r="Z701" t="s"/>
      <c r="AA701" t="s"/>
      <c r="AB701" t="s">
        <v>8384</v>
      </c>
      <c r="AC701" t="s">
        <v>8384</v>
      </c>
      <c r="AD701" t="s">
        <v>151</v>
      </c>
      <c r="AE701" t="s">
        <v>225</v>
      </c>
      <c r="AF701" t="s">
        <v>8385</v>
      </c>
      <c r="AG701" t="s">
        <v>8386</v>
      </c>
      <c r="AH701" t="s">
        <v>112</v>
      </c>
      <c r="AI701" t="s">
        <v>8387</v>
      </c>
      <c r="AJ701" t="s">
        <v>92</v>
      </c>
      <c r="AK701" t="s">
        <v>66</v>
      </c>
    </row>
    <row r="702" spans="1:38">
      <c r="A702" t="s">
        <v>8388</v>
      </c>
      <c r="B702" t="s">
        <v>8389</v>
      </c>
      <c r="C702" t="s">
        <v>8390</v>
      </c>
      <c r="D702" t="s"/>
      <c r="E702" t="s">
        <v>8391</v>
      </c>
      <c r="F702" t="s">
        <v>857</v>
      </c>
      <c r="G702" t="s">
        <v>72</v>
      </c>
      <c r="H702" t="s">
        <v>51</v>
      </c>
      <c r="I702" t="s">
        <v>8392</v>
      </c>
      <c r="J702" t="s">
        <v>1618</v>
      </c>
      <c r="K702" t="s">
        <v>453</v>
      </c>
      <c r="L702" t="s">
        <v>526</v>
      </c>
      <c r="M702" t="s">
        <v>527</v>
      </c>
      <c r="N702" t="s">
        <v>8393</v>
      </c>
      <c r="O702" t="s">
        <v>86</v>
      </c>
      <c r="P702" t="s"/>
      <c r="Q702" t="s"/>
      <c r="R702" t="s"/>
      <c r="S702" t="s"/>
      <c r="T702" t="s">
        <v>67</v>
      </c>
      <c r="U702" t="s">
        <v>8394</v>
      </c>
      <c r="V702" t="s">
        <v>67</v>
      </c>
      <c r="W702" t="s">
        <v>8395</v>
      </c>
      <c r="X702" t="s"/>
      <c r="Y702" t="s"/>
      <c r="Z702" t="s"/>
      <c r="AA702" t="s">
        <v>84</v>
      </c>
      <c r="AB702" t="s">
        <v>8396</v>
      </c>
      <c r="AC702" t="s">
        <v>8397</v>
      </c>
      <c r="AD702" t="s">
        <v>86</v>
      </c>
      <c r="AE702" t="s">
        <v>1205</v>
      </c>
      <c r="AF702" t="s">
        <v>8398</v>
      </c>
      <c r="AG702" t="s">
        <v>8399</v>
      </c>
      <c r="AH702" t="s">
        <v>86</v>
      </c>
      <c r="AI702" t="s">
        <v>8400</v>
      </c>
      <c r="AJ702" t="s">
        <v>92</v>
      </c>
      <c r="AK702" t="s">
        <v>66</v>
      </c>
    </row>
    <row r="703" spans="1:38">
      <c r="A703" t="s">
        <v>8401</v>
      </c>
      <c r="B703" t="s">
        <v>8402</v>
      </c>
      <c r="C703" t="s">
        <v>8403</v>
      </c>
      <c r="D703" t="s">
        <v>8404</v>
      </c>
      <c r="E703" t="s">
        <v>8405</v>
      </c>
      <c r="F703" t="s">
        <v>4458</v>
      </c>
      <c r="G703" t="s">
        <v>50</v>
      </c>
      <c r="H703" t="s">
        <v>51</v>
      </c>
      <c r="I703" t="s">
        <v>1167</v>
      </c>
      <c r="J703" t="s">
        <v>1167</v>
      </c>
      <c r="K703" t="s">
        <v>271</v>
      </c>
      <c r="L703" t="s">
        <v>55</v>
      </c>
      <c r="M703" t="s">
        <v>56</v>
      </c>
      <c r="N703" t="s">
        <v>441</v>
      </c>
      <c r="O703" t="s">
        <v>174</v>
      </c>
      <c r="P703" t="s">
        <v>8406</v>
      </c>
      <c r="Q703" t="s">
        <v>67</v>
      </c>
      <c r="R703" t="s"/>
      <c r="S703" t="s"/>
      <c r="T703" t="s"/>
      <c r="U703" t="s"/>
      <c r="V703" t="s"/>
      <c r="W703" t="s"/>
      <c r="X703" t="s"/>
      <c r="Y703" t="s"/>
      <c r="Z703" t="s"/>
      <c r="AA703" t="s"/>
      <c r="AB703" t="s">
        <v>8407</v>
      </c>
      <c r="AC703" t="s">
        <v>8407</v>
      </c>
      <c r="AD703" t="s">
        <v>59</v>
      </c>
      <c r="AE703" t="s">
        <v>44</v>
      </c>
      <c r="AF703" t="s">
        <v>8408</v>
      </c>
      <c r="AG703" t="s">
        <v>8409</v>
      </c>
      <c r="AH703" t="s">
        <v>151</v>
      </c>
      <c r="AI703" t="s">
        <v>8410</v>
      </c>
      <c r="AJ703" t="s">
        <v>92</v>
      </c>
      <c r="AK703" t="s">
        <v>66</v>
      </c>
    </row>
    <row r="704" spans="1:38">
      <c r="A704" t="s">
        <v>8411</v>
      </c>
      <c r="B704" t="s">
        <v>8412</v>
      </c>
      <c r="C704" t="s">
        <v>8413</v>
      </c>
      <c r="D704" t="s"/>
      <c r="E704" t="s">
        <v>8414</v>
      </c>
      <c r="F704" t="s"/>
      <c r="G704" t="s">
        <v>72</v>
      </c>
      <c r="H704" t="s">
        <v>51</v>
      </c>
      <c r="I704" t="s"/>
      <c r="J704" t="s"/>
      <c r="K704" t="s">
        <v>453</v>
      </c>
      <c r="L704" t="s">
        <v>932</v>
      </c>
      <c r="M704" t="s">
        <v>932</v>
      </c>
      <c r="N704" t="s">
        <v>1747</v>
      </c>
      <c r="O704" t="s">
        <v>301</v>
      </c>
      <c r="P704" t="s"/>
      <c r="Q704" t="s"/>
      <c r="R704" t="s"/>
      <c r="S704" t="s"/>
      <c r="T704" t="s"/>
      <c r="U704" t="s"/>
      <c r="V704" t="s">
        <v>67</v>
      </c>
      <c r="W704" t="s">
        <v>8415</v>
      </c>
      <c r="X704" t="s"/>
      <c r="Y704" t="s"/>
      <c r="Z704" t="s"/>
      <c r="AA704" t="s">
        <v>84</v>
      </c>
      <c r="AB704" t="s">
        <v>8416</v>
      </c>
      <c r="AC704" t="s">
        <v>8416</v>
      </c>
      <c r="AD704" t="s">
        <v>330</v>
      </c>
      <c r="AE704" t="s">
        <v>8417</v>
      </c>
      <c r="AF704" t="s">
        <v>8418</v>
      </c>
      <c r="AG704" t="s">
        <v>8419</v>
      </c>
      <c r="AH704" t="s">
        <v>642</v>
      </c>
      <c r="AI704" t="s">
        <v>8420</v>
      </c>
      <c r="AJ704" t="s">
        <v>92</v>
      </c>
      <c r="AK704" t="s">
        <v>66</v>
      </c>
    </row>
    <row r="705" spans="1:38">
      <c r="A705" t="s">
        <v>8421</v>
      </c>
      <c r="B705" t="s">
        <v>8422</v>
      </c>
      <c r="C705" t="s">
        <v>8423</v>
      </c>
      <c r="D705" t="s">
        <v>8424</v>
      </c>
      <c r="E705" t="s">
        <v>8425</v>
      </c>
      <c r="F705" t="s">
        <v>697</v>
      </c>
      <c r="G705" t="s">
        <v>50</v>
      </c>
      <c r="H705" t="s">
        <v>51</v>
      </c>
      <c r="I705" t="s">
        <v>8426</v>
      </c>
      <c r="J705" t="s">
        <v>8427</v>
      </c>
      <c r="K705" t="s">
        <v>354</v>
      </c>
      <c r="L705" t="s">
        <v>411</v>
      </c>
      <c r="M705" t="s">
        <v>1866</v>
      </c>
      <c r="N705" t="s">
        <v>8428</v>
      </c>
      <c r="O705" t="s">
        <v>826</v>
      </c>
      <c r="P705" t="s"/>
      <c r="Q705" t="s"/>
      <c r="R705" t="s"/>
      <c r="S705" t="s"/>
      <c r="T705" t="s"/>
      <c r="U705" t="s"/>
      <c r="V705" t="s"/>
      <c r="W705" t="s"/>
      <c r="X705" t="s"/>
      <c r="Y705" t="s"/>
      <c r="Z705" t="s"/>
      <c r="AA705" t="s"/>
      <c r="AB705" t="s">
        <v>8429</v>
      </c>
      <c r="AC705" t="s">
        <v>8429</v>
      </c>
      <c r="AD705" t="s">
        <v>93</v>
      </c>
      <c r="AE705" t="s">
        <v>277</v>
      </c>
      <c r="AF705" t="s">
        <v>8430</v>
      </c>
      <c r="AG705" t="s">
        <v>8431</v>
      </c>
      <c r="AH705" t="s">
        <v>44</v>
      </c>
      <c r="AI705" t="s">
        <v>8432</v>
      </c>
      <c r="AJ705" t="s">
        <v>92</v>
      </c>
      <c r="AK705" t="s">
        <v>66</v>
      </c>
    </row>
    <row r="706" spans="1:38">
      <c r="A706" t="s">
        <v>8433</v>
      </c>
      <c r="B706" t="s">
        <v>8434</v>
      </c>
      <c r="C706" t="s">
        <v>8435</v>
      </c>
      <c r="D706" t="s">
        <v>8436</v>
      </c>
      <c r="E706" t="s">
        <v>8437</v>
      </c>
      <c r="F706" t="s">
        <v>767</v>
      </c>
      <c r="G706" t="s">
        <v>72</v>
      </c>
      <c r="H706" t="s">
        <v>51</v>
      </c>
      <c r="I706" t="s">
        <v>8438</v>
      </c>
      <c r="J706" t="s">
        <v>398</v>
      </c>
      <c r="K706" t="s">
        <v>354</v>
      </c>
      <c r="L706" t="s">
        <v>470</v>
      </c>
      <c r="M706" t="s">
        <v>471</v>
      </c>
      <c r="N706" t="s">
        <v>472</v>
      </c>
      <c r="O706" t="s">
        <v>241</v>
      </c>
      <c r="P706" t="s">
        <v>8439</v>
      </c>
      <c r="Q706" t="s">
        <v>112</v>
      </c>
      <c r="R706" t="s">
        <v>8440</v>
      </c>
      <c r="S706" t="s"/>
      <c r="T706" t="s"/>
      <c r="U706" t="s">
        <v>8441</v>
      </c>
      <c r="V706" t="s">
        <v>67</v>
      </c>
      <c r="W706" t="s">
        <v>8442</v>
      </c>
      <c r="X706" t="s"/>
      <c r="Y706" t="s"/>
      <c r="Z706" t="s"/>
      <c r="AA706" t="s">
        <v>84</v>
      </c>
      <c r="AB706" t="s">
        <v>8443</v>
      </c>
      <c r="AC706" t="s">
        <v>8444</v>
      </c>
      <c r="AD706" t="s">
        <v>59</v>
      </c>
      <c r="AE706" t="s">
        <v>107</v>
      </c>
      <c r="AF706" t="s">
        <v>8445</v>
      </c>
      <c r="AG706" t="s">
        <v>8446</v>
      </c>
      <c r="AH706" t="s">
        <v>86</v>
      </c>
      <c r="AI706" t="s">
        <v>8447</v>
      </c>
      <c r="AJ706" t="s">
        <v>92</v>
      </c>
      <c r="AK706" t="s">
        <v>66</v>
      </c>
    </row>
    <row r="707" spans="1:38">
      <c r="A707" t="s">
        <v>8448</v>
      </c>
      <c r="B707" t="s">
        <v>8449</v>
      </c>
      <c r="C707" t="s">
        <v>8450</v>
      </c>
      <c r="D707" t="s"/>
      <c r="E707" t="s">
        <v>8451</v>
      </c>
      <c r="F707" t="s">
        <v>71</v>
      </c>
      <c r="G707" t="s">
        <v>50</v>
      </c>
      <c r="H707" t="s">
        <v>51</v>
      </c>
      <c r="I707" t="s">
        <v>2462</v>
      </c>
      <c r="J707" t="s"/>
      <c r="K707" t="s">
        <v>1395</v>
      </c>
      <c r="L707" t="s">
        <v>76</v>
      </c>
      <c r="M707" t="s">
        <v>77</v>
      </c>
      <c r="N707" t="s">
        <v>78</v>
      </c>
      <c r="O707" t="s">
        <v>79</v>
      </c>
      <c r="P707" t="s"/>
      <c r="Q707" t="s"/>
      <c r="R707" t="s"/>
      <c r="S707" t="s"/>
      <c r="T707" t="s"/>
      <c r="U707" t="s"/>
      <c r="V707" t="s"/>
      <c r="W707" t="s"/>
      <c r="X707" t="s"/>
      <c r="Y707" t="s"/>
      <c r="Z707" t="s"/>
      <c r="AA707" t="s"/>
      <c r="AB707" t="s">
        <v>8452</v>
      </c>
      <c r="AC707" t="s">
        <v>8452</v>
      </c>
      <c r="AD707" t="s">
        <v>209</v>
      </c>
      <c r="AE707" t="s">
        <v>6630</v>
      </c>
      <c r="AF707" t="s">
        <v>8453</v>
      </c>
      <c r="AG707" t="s">
        <v>8454</v>
      </c>
      <c r="AH707" t="s">
        <v>591</v>
      </c>
      <c r="AI707" t="s">
        <v>8455</v>
      </c>
      <c r="AJ707" t="s">
        <v>92</v>
      </c>
      <c r="AK707" t="s">
        <v>66</v>
      </c>
    </row>
    <row r="708" spans="1:38">
      <c r="A708" t="s">
        <v>8456</v>
      </c>
      <c r="B708" t="s">
        <v>8457</v>
      </c>
      <c r="C708" t="s">
        <v>8458</v>
      </c>
      <c r="D708" t="s">
        <v>8459</v>
      </c>
      <c r="E708" t="s">
        <v>8460</v>
      </c>
      <c r="F708" t="s">
        <v>117</v>
      </c>
      <c r="G708" t="s">
        <v>50</v>
      </c>
      <c r="H708" t="s">
        <v>51</v>
      </c>
      <c r="I708" t="s">
        <v>6930</v>
      </c>
      <c r="J708" t="s"/>
      <c r="K708" t="s">
        <v>3145</v>
      </c>
      <c r="L708" t="s">
        <v>843</v>
      </c>
      <c r="M708" t="s">
        <v>844</v>
      </c>
      <c r="N708" t="s">
        <v>7778</v>
      </c>
      <c r="O708" t="s">
        <v>192</v>
      </c>
      <c r="P708" t="s"/>
      <c r="Q708" t="s"/>
      <c r="R708" t="s"/>
      <c r="S708" t="s"/>
      <c r="T708" t="s"/>
      <c r="U708" t="s"/>
      <c r="V708" t="s"/>
      <c r="W708" t="s"/>
      <c r="X708" t="s"/>
      <c r="Y708" t="s"/>
      <c r="Z708" t="s"/>
      <c r="AA708" t="s"/>
      <c r="AB708" t="s">
        <v>8461</v>
      </c>
      <c r="AC708" t="s">
        <v>8461</v>
      </c>
      <c r="AD708" t="s">
        <v>174</v>
      </c>
      <c r="AE708" t="s">
        <v>44</v>
      </c>
      <c r="AF708" t="s">
        <v>8462</v>
      </c>
      <c r="AG708" t="s">
        <v>8463</v>
      </c>
      <c r="AH708" t="s">
        <v>174</v>
      </c>
      <c r="AI708" t="s">
        <v>8464</v>
      </c>
      <c r="AJ708" t="s">
        <v>92</v>
      </c>
      <c r="AK708" t="s">
        <v>66</v>
      </c>
    </row>
    <row r="709" spans="1:38">
      <c r="A709" t="s">
        <v>8465</v>
      </c>
      <c r="B709" t="s">
        <v>8466</v>
      </c>
      <c r="C709" t="s">
        <v>8467</v>
      </c>
      <c r="D709" t="s">
        <v>8468</v>
      </c>
      <c r="E709" t="s">
        <v>8469</v>
      </c>
      <c r="F709" t="s"/>
      <c r="G709" t="s">
        <v>50</v>
      </c>
      <c r="H709" t="s">
        <v>51</v>
      </c>
      <c r="I709" t="s"/>
      <c r="J709" t="s"/>
      <c r="K709" t="s"/>
      <c r="L709" t="s">
        <v>1701</v>
      </c>
      <c r="M709" t="s">
        <v>1701</v>
      </c>
      <c r="N709" t="s">
        <v>1702</v>
      </c>
      <c r="O709" t="s"/>
      <c r="P709" t="s"/>
      <c r="Q709" t="s">
        <v>44</v>
      </c>
      <c r="R709" t="s"/>
      <c r="S709" t="s"/>
      <c r="T709" t="s"/>
      <c r="U709" t="s"/>
      <c r="V709" t="s"/>
      <c r="W709" t="s"/>
      <c r="X709" t="s"/>
      <c r="Y709" t="s"/>
      <c r="Z709" t="s"/>
      <c r="AA709" t="s"/>
      <c r="AB709" t="s">
        <v>8470</v>
      </c>
      <c r="AC709" t="s">
        <v>8470</v>
      </c>
      <c r="AD709" t="s">
        <v>93</v>
      </c>
      <c r="AE709" t="s">
        <v>44</v>
      </c>
      <c r="AF709" t="s">
        <v>8471</v>
      </c>
      <c r="AG709" t="s">
        <v>44</v>
      </c>
      <c r="AH709" t="s">
        <v>67</v>
      </c>
      <c r="AI709" t="s">
        <v>8472</v>
      </c>
      <c r="AJ709" t="s">
        <v>8473</v>
      </c>
      <c r="AK709" t="s">
        <v>66</v>
      </c>
    </row>
    <row r="710" spans="1:38">
      <c r="A710" t="s">
        <v>8474</v>
      </c>
      <c r="B710" t="s">
        <v>8475</v>
      </c>
      <c r="C710" t="s">
        <v>8476</v>
      </c>
      <c r="D710" t="s">
        <v>8477</v>
      </c>
      <c r="E710" t="s">
        <v>8478</v>
      </c>
      <c r="F710" t="s">
        <v>98</v>
      </c>
      <c r="G710" t="s">
        <v>50</v>
      </c>
      <c r="H710" t="s">
        <v>51</v>
      </c>
      <c r="I710" t="s">
        <v>1495</v>
      </c>
      <c r="J710" t="s">
        <v>1446</v>
      </c>
      <c r="K710" t="s">
        <v>54</v>
      </c>
      <c r="L710" t="s">
        <v>120</v>
      </c>
      <c r="M710" t="s">
        <v>121</v>
      </c>
      <c r="N710" t="s">
        <v>899</v>
      </c>
      <c r="O710" t="s"/>
      <c r="P710" t="s"/>
      <c r="Q710" t="s">
        <v>44</v>
      </c>
      <c r="R710" t="s"/>
      <c r="S710" t="s"/>
      <c r="T710" t="s"/>
      <c r="U710" t="s"/>
      <c r="V710" t="s"/>
      <c r="W710" t="s"/>
      <c r="X710" t="s"/>
      <c r="Y710" t="s"/>
      <c r="Z710" t="s"/>
      <c r="AA710" t="s"/>
      <c r="AB710" t="s">
        <v>8479</v>
      </c>
      <c r="AC710" t="s">
        <v>8479</v>
      </c>
      <c r="AD710" t="s">
        <v>124</v>
      </c>
      <c r="AE710" t="s">
        <v>60</v>
      </c>
      <c r="AF710" t="s">
        <v>8480</v>
      </c>
      <c r="AG710" t="s">
        <v>8481</v>
      </c>
      <c r="AH710" t="s">
        <v>86</v>
      </c>
      <c r="AI710" t="s">
        <v>8482</v>
      </c>
      <c r="AJ710" t="s">
        <v>8483</v>
      </c>
      <c r="AK710" t="s">
        <v>66</v>
      </c>
    </row>
    <row r="711" spans="1:38">
      <c r="A711" t="s">
        <v>8484</v>
      </c>
      <c r="B711" t="s">
        <v>8485</v>
      </c>
      <c r="C711" t="s">
        <v>8486</v>
      </c>
      <c r="D711" t="s">
        <v>8487</v>
      </c>
      <c r="E711" t="s">
        <v>8488</v>
      </c>
      <c r="F711" t="s">
        <v>4950</v>
      </c>
      <c r="G711" t="s">
        <v>50</v>
      </c>
      <c r="H711" t="s">
        <v>51</v>
      </c>
      <c r="I711" t="s">
        <v>8489</v>
      </c>
      <c r="J711" t="s">
        <v>842</v>
      </c>
      <c r="K711" t="s">
        <v>54</v>
      </c>
      <c r="L711" t="s">
        <v>355</v>
      </c>
      <c r="M711" t="s">
        <v>356</v>
      </c>
      <c r="N711" t="s">
        <v>1606</v>
      </c>
      <c r="O711" t="s">
        <v>241</v>
      </c>
      <c r="P711" t="s"/>
      <c r="Q711" t="s"/>
      <c r="R711" t="s"/>
      <c r="S711" t="s"/>
      <c r="T711" t="s"/>
      <c r="U711" t="s"/>
      <c r="V711" t="s"/>
      <c r="W711" t="s"/>
      <c r="X711" t="s"/>
      <c r="Y711" t="s"/>
      <c r="Z711" t="s"/>
      <c r="AA711" t="s"/>
      <c r="AB711" t="s">
        <v>8490</v>
      </c>
      <c r="AC711" t="s">
        <v>8491</v>
      </c>
      <c r="AD711" t="s">
        <v>112</v>
      </c>
      <c r="AE711" t="s">
        <v>44</v>
      </c>
      <c r="AF711" t="s">
        <v>8492</v>
      </c>
      <c r="AG711" t="s">
        <v>8493</v>
      </c>
      <c r="AH711" t="s">
        <v>44</v>
      </c>
      <c r="AI711" t="s">
        <v>8494</v>
      </c>
      <c r="AJ711" t="s">
        <v>92</v>
      </c>
      <c r="AK711" t="s">
        <v>1849</v>
      </c>
    </row>
    <row r="712" spans="1:38">
      <c r="A712" t="s">
        <v>8495</v>
      </c>
      <c r="B712" t="s">
        <v>8496</v>
      </c>
      <c r="C712" t="s">
        <v>8497</v>
      </c>
      <c r="D712" t="s">
        <v>8498</v>
      </c>
      <c r="E712" t="s">
        <v>8499</v>
      </c>
      <c r="F712" t="s">
        <v>1458</v>
      </c>
      <c r="G712" t="s">
        <v>50</v>
      </c>
      <c r="H712" t="s">
        <v>51</v>
      </c>
      <c r="I712" t="s">
        <v>8500</v>
      </c>
      <c r="J712" t="s"/>
      <c r="K712" t="s">
        <v>4255</v>
      </c>
      <c r="L712" t="s">
        <v>322</v>
      </c>
      <c r="M712" t="s">
        <v>1251</v>
      </c>
      <c r="N712" t="s">
        <v>1461</v>
      </c>
      <c r="O712" t="s">
        <v>174</v>
      </c>
      <c r="P712" t="s"/>
      <c r="Q712" t="s"/>
      <c r="R712" t="s"/>
      <c r="S712" t="s"/>
      <c r="T712" t="s"/>
      <c r="U712" t="s"/>
      <c r="V712" t="s"/>
      <c r="W712" t="s"/>
      <c r="X712" t="s"/>
      <c r="Y712" t="s"/>
      <c r="Z712" t="s"/>
      <c r="AA712" t="s"/>
      <c r="AB712" t="s">
        <v>8501</v>
      </c>
      <c r="AC712" t="s">
        <v>8501</v>
      </c>
      <c r="AD712" t="s">
        <v>93</v>
      </c>
      <c r="AE712" t="s">
        <v>44</v>
      </c>
      <c r="AF712" t="s">
        <v>8502</v>
      </c>
      <c r="AG712" t="s">
        <v>44</v>
      </c>
      <c r="AH712" t="s">
        <v>67</v>
      </c>
      <c r="AI712" t="s">
        <v>8503</v>
      </c>
      <c r="AJ712" t="s">
        <v>92</v>
      </c>
      <c r="AK712" t="s">
        <v>66</v>
      </c>
    </row>
    <row r="713" spans="1:38">
      <c r="A713" t="s">
        <v>8504</v>
      </c>
      <c r="B713" t="s">
        <v>8505</v>
      </c>
      <c r="C713" t="s">
        <v>8506</v>
      </c>
      <c r="D713" t="s"/>
      <c r="E713" t="s">
        <v>8507</v>
      </c>
      <c r="F713" t="s"/>
      <c r="G713" t="s">
        <v>50</v>
      </c>
      <c r="H713" t="s">
        <v>51</v>
      </c>
      <c r="I713" t="s"/>
      <c r="J713" t="s">
        <v>2648</v>
      </c>
      <c r="K713" t="s">
        <v>54</v>
      </c>
      <c r="L713" t="s">
        <v>76</v>
      </c>
      <c r="M713" t="s">
        <v>77</v>
      </c>
      <c r="N713" t="s">
        <v>860</v>
      </c>
      <c r="O713" t="s">
        <v>846</v>
      </c>
      <c r="P713" t="s"/>
      <c r="Q713" t="s"/>
      <c r="R713" t="s"/>
      <c r="S713" t="s"/>
      <c r="T713" t="s"/>
      <c r="U713" t="s"/>
      <c r="V713" t="s"/>
      <c r="W713" t="s"/>
      <c r="X713" t="s"/>
      <c r="Y713" t="s"/>
      <c r="Z713" t="s"/>
      <c r="AA713" t="s"/>
      <c r="AB713" t="s">
        <v>8508</v>
      </c>
      <c r="AC713" t="s">
        <v>8508</v>
      </c>
      <c r="AD713" t="s">
        <v>149</v>
      </c>
      <c r="AE713" t="s">
        <v>44</v>
      </c>
      <c r="AF713" t="s">
        <v>8509</v>
      </c>
      <c r="AG713" t="s">
        <v>8510</v>
      </c>
      <c r="AH713" t="s">
        <v>631</v>
      </c>
      <c r="AI713" t="s">
        <v>8511</v>
      </c>
      <c r="AJ713" t="s">
        <v>92</v>
      </c>
      <c r="AK713" t="s">
        <v>66</v>
      </c>
    </row>
    <row r="714" spans="1:38">
      <c r="A714" t="s">
        <v>8512</v>
      </c>
      <c r="B714" t="s">
        <v>8513</v>
      </c>
      <c r="C714" t="s">
        <v>8514</v>
      </c>
      <c r="D714" t="s">
        <v>8515</v>
      </c>
      <c r="E714" t="s">
        <v>8516</v>
      </c>
      <c r="F714" t="s">
        <v>396</v>
      </c>
      <c r="G714" t="s">
        <v>50</v>
      </c>
      <c r="H714" t="s">
        <v>51</v>
      </c>
      <c r="I714" t="s">
        <v>8517</v>
      </c>
      <c r="J714" t="s">
        <v>513</v>
      </c>
      <c r="K714" t="s">
        <v>54</v>
      </c>
      <c r="L714" t="s">
        <v>272</v>
      </c>
      <c r="M714" t="s">
        <v>273</v>
      </c>
      <c r="N714" t="s">
        <v>728</v>
      </c>
      <c r="O714" t="s">
        <v>241</v>
      </c>
      <c r="P714" t="s"/>
      <c r="Q714" t="s"/>
      <c r="R714" t="s"/>
      <c r="S714" t="s"/>
      <c r="T714" t="s"/>
      <c r="U714" t="s"/>
      <c r="V714" t="s"/>
      <c r="W714" t="s"/>
      <c r="X714" t="s"/>
      <c r="Y714" t="s"/>
      <c r="Z714" t="s"/>
      <c r="AA714" t="s"/>
      <c r="AB714" t="s">
        <v>8518</v>
      </c>
      <c r="AC714" t="s">
        <v>8519</v>
      </c>
      <c r="AD714" t="s">
        <v>110</v>
      </c>
      <c r="AE714" t="s">
        <v>210</v>
      </c>
      <c r="AF714" t="s">
        <v>8520</v>
      </c>
      <c r="AG714" t="s">
        <v>8521</v>
      </c>
      <c r="AH714" t="s">
        <v>63</v>
      </c>
      <c r="AI714" t="s">
        <v>8522</v>
      </c>
      <c r="AJ714" t="s">
        <v>92</v>
      </c>
      <c r="AK714" t="s">
        <v>66</v>
      </c>
    </row>
    <row r="715" spans="1:38">
      <c r="A715" t="s">
        <v>8523</v>
      </c>
      <c r="B715" t="s">
        <v>8524</v>
      </c>
      <c r="C715" t="s">
        <v>8525</v>
      </c>
      <c r="D715" t="s">
        <v>8526</v>
      </c>
      <c r="E715" t="s">
        <v>8527</v>
      </c>
      <c r="F715" t="s">
        <v>134</v>
      </c>
      <c r="G715" t="s">
        <v>50</v>
      </c>
      <c r="H715" t="s">
        <v>51</v>
      </c>
      <c r="I715" t="s">
        <v>8528</v>
      </c>
      <c r="J715" t="s">
        <v>8528</v>
      </c>
      <c r="K715" t="s">
        <v>2925</v>
      </c>
      <c r="L715" t="s">
        <v>139</v>
      </c>
      <c r="M715" t="s">
        <v>140</v>
      </c>
      <c r="N715" t="s">
        <v>141</v>
      </c>
      <c r="O715" t="s">
        <v>79</v>
      </c>
      <c r="P715" t="s"/>
      <c r="Q715" t="s"/>
      <c r="R715" t="s"/>
      <c r="S715" t="s"/>
      <c r="T715" t="s"/>
      <c r="U715" t="s"/>
      <c r="V715" t="s"/>
      <c r="W715" t="s"/>
      <c r="X715" t="s"/>
      <c r="Y715" t="s"/>
      <c r="Z715" t="s"/>
      <c r="AA715" t="s"/>
      <c r="AB715" t="s">
        <v>8529</v>
      </c>
      <c r="AC715" t="s">
        <v>8529</v>
      </c>
      <c r="AD715" t="s">
        <v>142</v>
      </c>
      <c r="AE715" t="s">
        <v>1938</v>
      </c>
      <c r="AF715" t="s">
        <v>8530</v>
      </c>
      <c r="AG715" t="s">
        <v>8531</v>
      </c>
      <c r="AH715" t="s">
        <v>447</v>
      </c>
      <c r="AI715" t="s">
        <v>8532</v>
      </c>
      <c r="AJ715" t="s">
        <v>92</v>
      </c>
      <c r="AK715" t="s">
        <v>66</v>
      </c>
    </row>
    <row r="716" spans="1:38">
      <c r="A716" t="s">
        <v>8533</v>
      </c>
      <c r="B716" t="s">
        <v>8534</v>
      </c>
      <c r="C716" t="s">
        <v>8535</v>
      </c>
      <c r="D716" t="s">
        <v>8536</v>
      </c>
      <c r="E716" t="s">
        <v>8537</v>
      </c>
      <c r="F716" t="s">
        <v>6233</v>
      </c>
      <c r="G716" t="s">
        <v>72</v>
      </c>
      <c r="H716" t="s">
        <v>51</v>
      </c>
      <c r="I716" t="s">
        <v>8538</v>
      </c>
      <c r="J716" t="s">
        <v>5818</v>
      </c>
      <c r="K716" t="s">
        <v>138</v>
      </c>
      <c r="L716" t="s">
        <v>322</v>
      </c>
      <c r="M716" t="s">
        <v>1251</v>
      </c>
      <c r="N716" t="s">
        <v>8539</v>
      </c>
      <c r="O716" t="s">
        <v>142</v>
      </c>
      <c r="P716" t="s"/>
      <c r="Q716" t="s">
        <v>67</v>
      </c>
      <c r="R716" t="s">
        <v>8540</v>
      </c>
      <c r="S716" t="s"/>
      <c r="T716" t="s"/>
      <c r="U716" t="s"/>
      <c r="V716" t="s">
        <v>67</v>
      </c>
      <c r="W716" t="s">
        <v>8541</v>
      </c>
      <c r="X716" t="s"/>
      <c r="Y716" t="s"/>
      <c r="Z716" t="s"/>
      <c r="AA716" t="s">
        <v>84</v>
      </c>
      <c r="AB716" t="s">
        <v>8542</v>
      </c>
      <c r="AC716" t="s">
        <v>8542</v>
      </c>
      <c r="AD716" t="s">
        <v>93</v>
      </c>
      <c r="AE716" t="s">
        <v>277</v>
      </c>
      <c r="AF716" t="s">
        <v>8543</v>
      </c>
      <c r="AG716" t="s">
        <v>8544</v>
      </c>
      <c r="AH716" t="s">
        <v>44</v>
      </c>
      <c r="AI716" t="s">
        <v>8545</v>
      </c>
      <c r="AJ716" t="s">
        <v>92</v>
      </c>
      <c r="AK716" t="s">
        <v>66</v>
      </c>
    </row>
    <row r="717" spans="1:38">
      <c r="A717" t="s">
        <v>8546</v>
      </c>
      <c r="B717" t="s">
        <v>8547</v>
      </c>
      <c r="C717" t="s">
        <v>8548</v>
      </c>
      <c r="D717" t="s">
        <v>8549</v>
      </c>
      <c r="E717" t="s">
        <v>8550</v>
      </c>
      <c r="F717" t="s">
        <v>1458</v>
      </c>
      <c r="G717" t="s">
        <v>72</v>
      </c>
      <c r="H717" t="s">
        <v>51</v>
      </c>
      <c r="I717" t="s">
        <v>8551</v>
      </c>
      <c r="J717" t="s">
        <v>2150</v>
      </c>
      <c r="K717" t="s">
        <v>54</v>
      </c>
      <c r="L717" t="s">
        <v>219</v>
      </c>
      <c r="M717" t="s">
        <v>4914</v>
      </c>
      <c r="N717" t="s">
        <v>7535</v>
      </c>
      <c r="O717" t="s">
        <v>86</v>
      </c>
      <c r="P717" t="s"/>
      <c r="Q717" t="s"/>
      <c r="R717" t="s"/>
      <c r="S717" t="s"/>
      <c r="T717" t="s"/>
      <c r="U717" t="s"/>
      <c r="V717" t="s"/>
      <c r="W717" t="s">
        <v>7853</v>
      </c>
      <c r="X717" t="s"/>
      <c r="Y717" t="s"/>
      <c r="Z717" t="s"/>
      <c r="AA717" t="s"/>
      <c r="AB717" t="s">
        <v>8552</v>
      </c>
      <c r="AC717" t="s">
        <v>8553</v>
      </c>
      <c r="AD717" t="s">
        <v>86</v>
      </c>
      <c r="AE717" t="s">
        <v>44</v>
      </c>
      <c r="AF717" t="s">
        <v>8554</v>
      </c>
      <c r="AG717" t="s">
        <v>8555</v>
      </c>
      <c r="AH717" t="s">
        <v>461</v>
      </c>
      <c r="AI717" t="s">
        <v>8556</v>
      </c>
      <c r="AJ717" t="s">
        <v>92</v>
      </c>
      <c r="AK717" t="s">
        <v>66</v>
      </c>
    </row>
    <row r="718" spans="1:38">
      <c r="A718" t="s">
        <v>8557</v>
      </c>
      <c r="B718" t="s">
        <v>8558</v>
      </c>
      <c r="C718" t="s">
        <v>8559</v>
      </c>
      <c r="D718" t="s">
        <v>8560</v>
      </c>
      <c r="E718" t="s">
        <v>8561</v>
      </c>
      <c r="F718" t="s"/>
      <c r="G718" t="s">
        <v>50</v>
      </c>
      <c r="H718" t="s">
        <v>51</v>
      </c>
      <c r="I718" t="s">
        <v>3820</v>
      </c>
      <c r="J718" t="s"/>
      <c r="K718" t="s">
        <v>1631</v>
      </c>
      <c r="L718" t="s">
        <v>204</v>
      </c>
      <c r="M718" t="s">
        <v>205</v>
      </c>
      <c r="N718" t="s">
        <v>8562</v>
      </c>
      <c r="O718" t="s">
        <v>241</v>
      </c>
      <c r="P718" t="s">
        <v>8563</v>
      </c>
      <c r="Q718" t="s">
        <v>112</v>
      </c>
      <c r="R718" t="s"/>
      <c r="S718" t="s"/>
      <c r="T718" t="s"/>
      <c r="U718" t="s"/>
      <c r="V718" t="s"/>
      <c r="W718" t="s"/>
      <c r="X718" t="s"/>
      <c r="Y718" t="s"/>
      <c r="Z718" t="s"/>
      <c r="AA718" t="s"/>
      <c r="AB718" t="s">
        <v>8564</v>
      </c>
      <c r="AC718" t="s">
        <v>8565</v>
      </c>
      <c r="AD718" t="s">
        <v>93</v>
      </c>
      <c r="AE718" t="s">
        <v>44</v>
      </c>
      <c r="AF718" t="s">
        <v>8566</v>
      </c>
      <c r="AG718" t="s">
        <v>8567</v>
      </c>
      <c r="AH718" t="s">
        <v>44</v>
      </c>
      <c r="AI718" t="s">
        <v>8568</v>
      </c>
      <c r="AJ718" t="s">
        <v>92</v>
      </c>
      <c r="AK718" t="s">
        <v>66</v>
      </c>
    </row>
    <row r="719" spans="1:38">
      <c r="A719" t="s">
        <v>8569</v>
      </c>
      <c r="B719" t="s">
        <v>8570</v>
      </c>
      <c r="C719" t="s">
        <v>8571</v>
      </c>
      <c r="D719" t="s"/>
      <c r="E719" t="s">
        <v>8572</v>
      </c>
      <c r="F719" t="s">
        <v>1010</v>
      </c>
      <c r="G719" t="s">
        <v>72</v>
      </c>
      <c r="H719" t="s">
        <v>51</v>
      </c>
      <c r="I719" t="s">
        <v>8573</v>
      </c>
      <c r="J719" t="s"/>
      <c r="K719" t="s">
        <v>2476</v>
      </c>
      <c r="L719" t="s">
        <v>470</v>
      </c>
      <c r="M719" t="s">
        <v>685</v>
      </c>
      <c r="N719" t="s">
        <v>6249</v>
      </c>
      <c r="O719" t="s">
        <v>241</v>
      </c>
      <c r="P719" t="s"/>
      <c r="Q719" t="s">
        <v>67</v>
      </c>
      <c r="R719" t="s">
        <v>8574</v>
      </c>
      <c r="S719" t="s"/>
      <c r="T719" t="s"/>
      <c r="U719" t="s"/>
      <c r="V719" t="s"/>
      <c r="W719" t="s">
        <v>8575</v>
      </c>
      <c r="X719" t="s"/>
      <c r="Y719" t="s"/>
      <c r="Z719" t="s"/>
      <c r="AA719" t="s"/>
      <c r="AB719" t="s">
        <v>8576</v>
      </c>
      <c r="AC719" t="s">
        <v>8576</v>
      </c>
      <c r="AD719" t="s">
        <v>149</v>
      </c>
      <c r="AE719" t="s">
        <v>44</v>
      </c>
      <c r="AF719" t="s">
        <v>8577</v>
      </c>
      <c r="AG719" t="s">
        <v>8578</v>
      </c>
      <c r="AH719" t="s">
        <v>406</v>
      </c>
      <c r="AI719" t="s">
        <v>8579</v>
      </c>
      <c r="AJ719" t="s">
        <v>92</v>
      </c>
      <c r="AK719" t="s">
        <v>66</v>
      </c>
    </row>
    <row r="720" spans="1:38">
      <c r="A720" t="s">
        <v>8580</v>
      </c>
      <c r="B720" t="s">
        <v>8581</v>
      </c>
      <c r="C720" t="s">
        <v>8582</v>
      </c>
      <c r="D720" t="s"/>
      <c r="E720" t="s">
        <v>8583</v>
      </c>
      <c r="F720" t="s">
        <v>379</v>
      </c>
      <c r="G720" t="s">
        <v>1178</v>
      </c>
      <c r="H720" t="s">
        <v>51</v>
      </c>
      <c r="I720" t="s">
        <v>8584</v>
      </c>
      <c r="J720" t="s">
        <v>8585</v>
      </c>
      <c r="K720" t="s">
        <v>54</v>
      </c>
      <c r="L720" t="s">
        <v>355</v>
      </c>
      <c r="M720" t="s">
        <v>356</v>
      </c>
      <c r="N720" t="s">
        <v>997</v>
      </c>
      <c r="O720" t="s">
        <v>241</v>
      </c>
      <c r="P720" t="s">
        <v>8586</v>
      </c>
      <c r="Q720" t="s">
        <v>124</v>
      </c>
      <c r="R720" t="s">
        <v>8587</v>
      </c>
      <c r="S720" t="s"/>
      <c r="T720" t="s">
        <v>67</v>
      </c>
      <c r="U720" t="s">
        <v>4336</v>
      </c>
      <c r="V720" t="s">
        <v>67</v>
      </c>
      <c r="W720" t="s">
        <v>8588</v>
      </c>
      <c r="X720" t="s"/>
      <c r="Y720" t="s"/>
      <c r="Z720" t="s"/>
      <c r="AA720" t="s">
        <v>84</v>
      </c>
      <c r="AB720" t="s">
        <v>8589</v>
      </c>
      <c r="AC720" t="s">
        <v>8590</v>
      </c>
      <c r="AD720" t="s">
        <v>149</v>
      </c>
      <c r="AE720" t="s">
        <v>1581</v>
      </c>
      <c r="AF720" t="s">
        <v>8591</v>
      </c>
      <c r="AG720" t="s">
        <v>8592</v>
      </c>
      <c r="AH720" t="s">
        <v>195</v>
      </c>
      <c r="AI720" t="s">
        <v>8593</v>
      </c>
      <c r="AJ720" t="s">
        <v>92</v>
      </c>
      <c r="AK720" t="s">
        <v>66</v>
      </c>
    </row>
    <row r="721" spans="1:38">
      <c r="A721" t="s">
        <v>8594</v>
      </c>
      <c r="B721" t="s">
        <v>8595</v>
      </c>
      <c r="C721" t="s">
        <v>8596</v>
      </c>
      <c r="D721" t="s">
        <v>8597</v>
      </c>
      <c r="E721" t="s">
        <v>8598</v>
      </c>
      <c r="F721" t="s">
        <v>263</v>
      </c>
      <c r="G721" t="s">
        <v>50</v>
      </c>
      <c r="H721" t="s">
        <v>51</v>
      </c>
      <c r="I721" t="s">
        <v>8599</v>
      </c>
      <c r="J721" t="s">
        <v>2633</v>
      </c>
      <c r="K721" t="s">
        <v>54</v>
      </c>
      <c r="L721" t="s">
        <v>971</v>
      </c>
      <c r="M721" t="s">
        <v>972</v>
      </c>
      <c r="N721" t="s">
        <v>973</v>
      </c>
      <c r="O721" t="s"/>
      <c r="P721" t="s"/>
      <c r="Q721" t="s">
        <v>44</v>
      </c>
      <c r="R721" t="s"/>
      <c r="S721" t="s"/>
      <c r="T721" t="s"/>
      <c r="U721" t="s"/>
      <c r="V721" t="s"/>
      <c r="W721" t="s"/>
      <c r="X721" t="s"/>
      <c r="Y721" t="s"/>
      <c r="Z721" t="s"/>
      <c r="AA721" t="s"/>
      <c r="AB721" t="s">
        <v>8600</v>
      </c>
      <c r="AC721" t="s">
        <v>8600</v>
      </c>
      <c r="AD721" t="s">
        <v>124</v>
      </c>
      <c r="AE721" t="s">
        <v>60</v>
      </c>
      <c r="AF721" t="s">
        <v>8601</v>
      </c>
      <c r="AG721" t="s">
        <v>8602</v>
      </c>
      <c r="AH721" t="s">
        <v>192</v>
      </c>
      <c r="AI721" t="s">
        <v>8603</v>
      </c>
      <c r="AJ721" t="s">
        <v>8604</v>
      </c>
      <c r="AK721" t="s">
        <v>66</v>
      </c>
    </row>
    <row r="722" spans="1:38">
      <c r="A722" t="s">
        <v>8605</v>
      </c>
      <c r="B722" t="s">
        <v>8606</v>
      </c>
      <c r="C722" t="s">
        <v>8607</v>
      </c>
      <c r="D722" t="s"/>
      <c r="E722" t="s">
        <v>8608</v>
      </c>
      <c r="F722" t="s"/>
      <c r="G722" t="s">
        <v>72</v>
      </c>
      <c r="H722" t="s">
        <v>51</v>
      </c>
      <c r="I722" t="s">
        <v>8609</v>
      </c>
      <c r="J722" t="s">
        <v>2741</v>
      </c>
      <c r="K722" t="s">
        <v>271</v>
      </c>
      <c r="L722" t="s">
        <v>526</v>
      </c>
      <c r="M722" t="s">
        <v>527</v>
      </c>
      <c r="N722" t="s">
        <v>2620</v>
      </c>
      <c r="O722" t="s">
        <v>86</v>
      </c>
      <c r="P722" t="s"/>
      <c r="Q722" t="s"/>
      <c r="R722" t="s"/>
      <c r="S722" t="s"/>
      <c r="T722" t="s"/>
      <c r="U722" t="s"/>
      <c r="V722" t="s"/>
      <c r="W722" t="s">
        <v>8610</v>
      </c>
      <c r="X722" t="s"/>
      <c r="Y722" t="s"/>
      <c r="Z722" t="s"/>
      <c r="AA722" t="s"/>
      <c r="AB722" t="s">
        <v>8611</v>
      </c>
      <c r="AC722" t="s">
        <v>8611</v>
      </c>
      <c r="AD722" t="s">
        <v>59</v>
      </c>
      <c r="AE722" t="s">
        <v>904</v>
      </c>
      <c r="AF722" t="s">
        <v>8612</v>
      </c>
      <c r="AG722" t="s">
        <v>8613</v>
      </c>
      <c r="AH722" t="s">
        <v>93</v>
      </c>
      <c r="AI722" t="s">
        <v>8614</v>
      </c>
      <c r="AJ722" t="s">
        <v>92</v>
      </c>
      <c r="AK722" t="s">
        <v>66</v>
      </c>
    </row>
    <row r="723" spans="1:38">
      <c r="A723" t="s">
        <v>2286</v>
      </c>
      <c r="B723" t="s">
        <v>8615</v>
      </c>
      <c r="C723" t="s">
        <v>8616</v>
      </c>
      <c r="D723" t="s">
        <v>8617</v>
      </c>
      <c r="E723" t="s">
        <v>8618</v>
      </c>
      <c r="F723" t="s">
        <v>1154</v>
      </c>
      <c r="G723" t="s">
        <v>50</v>
      </c>
      <c r="H723" t="s">
        <v>51</v>
      </c>
      <c r="I723" t="s">
        <v>8619</v>
      </c>
      <c r="J723" t="s">
        <v>2648</v>
      </c>
      <c r="K723" t="s">
        <v>54</v>
      </c>
      <c r="L723" t="s">
        <v>170</v>
      </c>
      <c r="M723" t="s">
        <v>171</v>
      </c>
      <c r="N723" t="s">
        <v>1168</v>
      </c>
      <c r="O723" t="s">
        <v>79</v>
      </c>
      <c r="P723" t="s"/>
      <c r="Q723" t="s"/>
      <c r="R723" t="s"/>
      <c r="S723" t="s"/>
      <c r="T723" t="s"/>
      <c r="U723" t="s"/>
      <c r="V723" t="s"/>
      <c r="W723" t="s"/>
      <c r="X723" t="s"/>
      <c r="Y723" t="s"/>
      <c r="Z723" t="s"/>
      <c r="AA723" t="s"/>
      <c r="AB723" t="s">
        <v>8620</v>
      </c>
      <c r="AC723" t="s">
        <v>8621</v>
      </c>
      <c r="AD723" t="s">
        <v>86</v>
      </c>
      <c r="AE723" t="s">
        <v>44</v>
      </c>
      <c r="AF723" t="s">
        <v>8622</v>
      </c>
      <c r="AG723" t="s">
        <v>8623</v>
      </c>
      <c r="AH723" t="s">
        <v>195</v>
      </c>
      <c r="AI723" t="s">
        <v>8624</v>
      </c>
      <c r="AJ723" t="s">
        <v>92</v>
      </c>
      <c r="AK723" t="s">
        <v>66</v>
      </c>
    </row>
    <row r="724" spans="1:38">
      <c r="A724" t="s">
        <v>8625</v>
      </c>
      <c r="B724" t="s">
        <v>8626</v>
      </c>
      <c r="C724" t="s">
        <v>8627</v>
      </c>
      <c r="D724" t="s">
        <v>8628</v>
      </c>
      <c r="E724" t="s">
        <v>8629</v>
      </c>
      <c r="F724" t="s">
        <v>438</v>
      </c>
      <c r="G724" t="s">
        <v>50</v>
      </c>
      <c r="H724" t="s">
        <v>51</v>
      </c>
      <c r="I724" t="s">
        <v>3795</v>
      </c>
      <c r="J724" t="s"/>
      <c r="K724" t="s">
        <v>237</v>
      </c>
      <c r="L724" t="s">
        <v>808</v>
      </c>
      <c r="M724" t="s">
        <v>809</v>
      </c>
      <c r="N724" t="s">
        <v>1447</v>
      </c>
      <c r="O724" t="s"/>
      <c r="P724" t="s"/>
      <c r="Q724" t="s">
        <v>44</v>
      </c>
      <c r="R724" t="s"/>
      <c r="S724" t="s"/>
      <c r="T724" t="s"/>
      <c r="U724" t="s"/>
      <c r="V724" t="s"/>
      <c r="W724" t="s"/>
      <c r="X724" t="s"/>
      <c r="Y724" t="s"/>
      <c r="Z724" t="s"/>
      <c r="AA724" t="s"/>
      <c r="AB724" t="s">
        <v>8630</v>
      </c>
      <c r="AC724" t="s">
        <v>8630</v>
      </c>
      <c r="AD724" t="s">
        <v>110</v>
      </c>
      <c r="AE724" t="s">
        <v>515</v>
      </c>
      <c r="AF724" t="s">
        <v>8631</v>
      </c>
      <c r="AG724" t="s">
        <v>8632</v>
      </c>
      <c r="AH724" t="s">
        <v>151</v>
      </c>
      <c r="AI724" t="s">
        <v>8633</v>
      </c>
      <c r="AJ724" t="s">
        <v>8634</v>
      </c>
      <c r="AK724" t="s">
        <v>66</v>
      </c>
    </row>
    <row r="725" spans="1:38">
      <c r="A725" t="s">
        <v>3918</v>
      </c>
      <c r="B725" t="s">
        <v>8635</v>
      </c>
      <c r="C725" t="s">
        <v>8636</v>
      </c>
      <c r="D725" t="s">
        <v>8637</v>
      </c>
      <c r="E725" t="s">
        <v>8638</v>
      </c>
      <c r="F725" t="s">
        <v>1102</v>
      </c>
      <c r="G725" t="s">
        <v>50</v>
      </c>
      <c r="H725" t="s">
        <v>51</v>
      </c>
      <c r="I725" t="s">
        <v>912</v>
      </c>
      <c r="J725" t="s">
        <v>440</v>
      </c>
      <c r="K725" t="s">
        <v>54</v>
      </c>
      <c r="L725" t="s">
        <v>470</v>
      </c>
      <c r="M725" t="s">
        <v>685</v>
      </c>
      <c r="N725" t="s">
        <v>686</v>
      </c>
      <c r="O725" t="s">
        <v>103</v>
      </c>
      <c r="P725" t="s"/>
      <c r="Q725" t="s"/>
      <c r="R725" t="s"/>
      <c r="S725" t="s"/>
      <c r="T725" t="s"/>
      <c r="U725" t="s"/>
      <c r="V725" t="s"/>
      <c r="W725" t="s"/>
      <c r="X725" t="s"/>
      <c r="Y725" t="s"/>
      <c r="Z725" t="s"/>
      <c r="AA725" t="s"/>
      <c r="AB725" t="s">
        <v>8639</v>
      </c>
      <c r="AC725" t="s">
        <v>8639</v>
      </c>
      <c r="AD725" t="s">
        <v>93</v>
      </c>
      <c r="AE725" t="s">
        <v>44</v>
      </c>
      <c r="AF725" t="s">
        <v>8640</v>
      </c>
      <c r="AG725" t="s">
        <v>44</v>
      </c>
      <c r="AH725" t="s">
        <v>67</v>
      </c>
      <c r="AI725" t="s">
        <v>8641</v>
      </c>
      <c r="AJ725" t="s">
        <v>92</v>
      </c>
      <c r="AK725" t="s">
        <v>1849</v>
      </c>
    </row>
    <row r="726" spans="1:38">
      <c r="A726" t="s">
        <v>8642</v>
      </c>
      <c r="B726" t="s">
        <v>8643</v>
      </c>
      <c r="C726" t="s">
        <v>8644</v>
      </c>
      <c r="D726" t="s">
        <v>8645</v>
      </c>
      <c r="E726" t="s">
        <v>8646</v>
      </c>
      <c r="F726" t="s">
        <v>1102</v>
      </c>
      <c r="G726" t="s">
        <v>50</v>
      </c>
      <c r="H726" t="s">
        <v>51</v>
      </c>
      <c r="I726" t="s">
        <v>8647</v>
      </c>
      <c r="J726" t="s">
        <v>6469</v>
      </c>
      <c r="K726" t="s">
        <v>188</v>
      </c>
      <c r="L726" t="s">
        <v>189</v>
      </c>
      <c r="M726" t="s">
        <v>190</v>
      </c>
      <c r="N726" t="s">
        <v>4800</v>
      </c>
      <c r="O726" t="s">
        <v>79</v>
      </c>
      <c r="P726" t="s"/>
      <c r="Q726" t="s"/>
      <c r="R726" t="s"/>
      <c r="S726" t="s"/>
      <c r="T726" t="s"/>
      <c r="U726" t="s"/>
      <c r="V726" t="s"/>
      <c r="W726" t="s"/>
      <c r="X726" t="s"/>
      <c r="Y726" t="s"/>
      <c r="Z726" t="s"/>
      <c r="AA726" t="s"/>
      <c r="AB726" t="s">
        <v>8648</v>
      </c>
      <c r="AC726" t="s">
        <v>8648</v>
      </c>
      <c r="AD726" t="s">
        <v>174</v>
      </c>
      <c r="AE726" t="s">
        <v>44</v>
      </c>
      <c r="AF726" t="s">
        <v>8649</v>
      </c>
      <c r="AG726" t="s">
        <v>8650</v>
      </c>
      <c r="AH726" t="s">
        <v>192</v>
      </c>
      <c r="AI726" t="s">
        <v>8651</v>
      </c>
      <c r="AJ726" t="s">
        <v>92</v>
      </c>
      <c r="AK726" t="s">
        <v>66</v>
      </c>
    </row>
    <row r="727" spans="1:38">
      <c r="A727" t="s">
        <v>8652</v>
      </c>
      <c r="B727" t="s">
        <v>8653</v>
      </c>
      <c r="C727" t="s">
        <v>8654</v>
      </c>
      <c r="D727" t="s"/>
      <c r="E727" t="s">
        <v>8655</v>
      </c>
      <c r="F727" t="s">
        <v>292</v>
      </c>
      <c r="G727" t="s">
        <v>50</v>
      </c>
      <c r="H727" t="s">
        <v>51</v>
      </c>
      <c r="I727" t="s">
        <v>954</v>
      </c>
      <c r="J727" t="s">
        <v>53</v>
      </c>
      <c r="K727" t="s">
        <v>54</v>
      </c>
      <c r="L727" t="s">
        <v>932</v>
      </c>
      <c r="M727" t="s">
        <v>932</v>
      </c>
      <c r="N727" t="s">
        <v>3610</v>
      </c>
      <c r="O727" t="s">
        <v>846</v>
      </c>
      <c r="P727" t="s"/>
      <c r="Q727" t="s"/>
      <c r="R727" t="s"/>
      <c r="S727" t="s"/>
      <c r="T727" t="s"/>
      <c r="U727" t="s"/>
      <c r="V727" t="s"/>
      <c r="W727" t="s"/>
      <c r="X727" t="s"/>
      <c r="Y727" t="s"/>
      <c r="Z727" t="s"/>
      <c r="AA727" t="s"/>
      <c r="AB727" t="s">
        <v>8656</v>
      </c>
      <c r="AC727" t="s">
        <v>8656</v>
      </c>
      <c r="AD727" t="s">
        <v>174</v>
      </c>
      <c r="AE727" t="s">
        <v>44</v>
      </c>
      <c r="AF727" t="s">
        <v>8657</v>
      </c>
      <c r="AG727" t="s">
        <v>8658</v>
      </c>
      <c r="AH727" t="s">
        <v>86</v>
      </c>
      <c r="AI727" t="s">
        <v>8659</v>
      </c>
      <c r="AJ727" t="s">
        <v>92</v>
      </c>
      <c r="AK727" t="s">
        <v>66</v>
      </c>
    </row>
    <row r="728" spans="1:38">
      <c r="A728" t="s">
        <v>8660</v>
      </c>
      <c r="B728" t="s">
        <v>8661</v>
      </c>
      <c r="C728" t="s">
        <v>8662</v>
      </c>
      <c r="D728" t="s">
        <v>8663</v>
      </c>
      <c r="E728" t="s">
        <v>8664</v>
      </c>
      <c r="F728" t="s">
        <v>8665</v>
      </c>
      <c r="G728" t="s">
        <v>50</v>
      </c>
      <c r="H728" t="s">
        <v>51</v>
      </c>
      <c r="I728" t="s">
        <v>8666</v>
      </c>
      <c r="J728" t="s">
        <v>8667</v>
      </c>
      <c r="K728" t="s">
        <v>984</v>
      </c>
      <c r="L728" t="s">
        <v>120</v>
      </c>
      <c r="M728" t="s">
        <v>382</v>
      </c>
      <c r="N728" t="s">
        <v>3760</v>
      </c>
      <c r="O728" t="s">
        <v>562</v>
      </c>
      <c r="P728" t="s"/>
      <c r="Q728" t="s"/>
      <c r="R728" t="s"/>
      <c r="S728" t="s"/>
      <c r="T728" t="s">
        <v>112</v>
      </c>
      <c r="U728" t="s"/>
      <c r="V728" t="s"/>
      <c r="W728" t="s"/>
      <c r="X728" t="s"/>
      <c r="Y728" t="s"/>
      <c r="Z728" t="s"/>
      <c r="AA728" t="s"/>
      <c r="AB728" t="s">
        <v>8668</v>
      </c>
      <c r="AC728" t="s">
        <v>8668</v>
      </c>
      <c r="AD728" t="s">
        <v>86</v>
      </c>
      <c r="AE728" t="s">
        <v>44</v>
      </c>
      <c r="AF728" t="s">
        <v>8669</v>
      </c>
      <c r="AG728" t="s">
        <v>8670</v>
      </c>
      <c r="AH728" t="s">
        <v>149</v>
      </c>
      <c r="AI728" t="s">
        <v>8671</v>
      </c>
      <c r="AJ728" t="s">
        <v>92</v>
      </c>
      <c r="AK728" t="s">
        <v>66</v>
      </c>
    </row>
    <row r="729" spans="1:38">
      <c r="A729" t="s">
        <v>8672</v>
      </c>
      <c r="B729" t="s">
        <v>8673</v>
      </c>
      <c r="C729" t="s">
        <v>8674</v>
      </c>
      <c r="D729" t="s">
        <v>8675</v>
      </c>
      <c r="E729" t="s">
        <v>8676</v>
      </c>
      <c r="F729" t="s">
        <v>396</v>
      </c>
      <c r="G729" t="s">
        <v>50</v>
      </c>
      <c r="H729" t="s">
        <v>51</v>
      </c>
      <c r="I729" t="s">
        <v>2741</v>
      </c>
      <c r="J729" t="s">
        <v>1293</v>
      </c>
      <c r="K729" t="s">
        <v>54</v>
      </c>
      <c r="L729" t="s">
        <v>1880</v>
      </c>
      <c r="M729" t="s">
        <v>1881</v>
      </c>
      <c r="N729" t="s">
        <v>2754</v>
      </c>
      <c r="O729" t="s">
        <v>846</v>
      </c>
      <c r="P729" t="s">
        <v>529</v>
      </c>
      <c r="Q729" t="s">
        <v>67</v>
      </c>
      <c r="R729" t="s"/>
      <c r="S729" t="s"/>
      <c r="T729" t="s"/>
      <c r="U729" t="s"/>
      <c r="V729" t="s"/>
      <c r="W729" t="s"/>
      <c r="X729" t="s"/>
      <c r="Y729" t="s"/>
      <c r="Z729" t="s"/>
      <c r="AA729" t="s"/>
      <c r="AB729" t="s">
        <v>8677</v>
      </c>
      <c r="AC729" t="s">
        <v>8678</v>
      </c>
      <c r="AD729" t="s">
        <v>93</v>
      </c>
      <c r="AE729" t="s">
        <v>277</v>
      </c>
      <c r="AF729" t="s">
        <v>8679</v>
      </c>
      <c r="AG729" t="s">
        <v>8680</v>
      </c>
      <c r="AH729" t="s">
        <v>44</v>
      </c>
      <c r="AI729" t="s">
        <v>8681</v>
      </c>
      <c r="AJ729" t="s">
        <v>92</v>
      </c>
      <c r="AK729" t="s">
        <v>66</v>
      </c>
    </row>
    <row r="730" spans="1:38">
      <c r="A730" t="s">
        <v>8682</v>
      </c>
      <c r="B730" t="s">
        <v>8683</v>
      </c>
      <c r="C730" t="s">
        <v>8684</v>
      </c>
      <c r="D730" t="s">
        <v>8685</v>
      </c>
      <c r="E730" t="s">
        <v>8686</v>
      </c>
      <c r="F730" t="s">
        <v>4252</v>
      </c>
      <c r="G730" t="s">
        <v>50</v>
      </c>
      <c r="H730" t="s">
        <v>51</v>
      </c>
      <c r="I730" t="s">
        <v>8687</v>
      </c>
      <c r="J730" t="s"/>
      <c r="K730" t="s">
        <v>569</v>
      </c>
      <c r="L730" t="s">
        <v>1344</v>
      </c>
      <c r="M730" t="s">
        <v>1345</v>
      </c>
      <c r="N730" t="s">
        <v>3854</v>
      </c>
      <c r="O730" t="s">
        <v>79</v>
      </c>
      <c r="P730" t="s"/>
      <c r="Q730" t="s"/>
      <c r="R730" t="s"/>
      <c r="S730" t="s"/>
      <c r="T730" t="s"/>
      <c r="U730" t="s"/>
      <c r="V730" t="s"/>
      <c r="W730" t="s"/>
      <c r="X730" t="s"/>
      <c r="Y730" t="s"/>
      <c r="Z730" t="s"/>
      <c r="AA730" t="s"/>
      <c r="AB730" t="s">
        <v>8688</v>
      </c>
      <c r="AC730" t="s">
        <v>8689</v>
      </c>
      <c r="AD730" t="s">
        <v>174</v>
      </c>
      <c r="AE730" t="s">
        <v>44</v>
      </c>
      <c r="AF730" t="s">
        <v>8690</v>
      </c>
      <c r="AG730" t="s">
        <v>8691</v>
      </c>
      <c r="AH730" t="s">
        <v>142</v>
      </c>
      <c r="AI730" t="s">
        <v>8692</v>
      </c>
      <c r="AJ730" t="s">
        <v>92</v>
      </c>
      <c r="AK730" t="s">
        <v>66</v>
      </c>
    </row>
    <row r="731" spans="1:38">
      <c r="A731" t="s">
        <v>8693</v>
      </c>
      <c r="B731" t="s">
        <v>8694</v>
      </c>
      <c r="C731" t="s">
        <v>8695</v>
      </c>
      <c r="D731" t="s">
        <v>8696</v>
      </c>
      <c r="E731" t="s">
        <v>8697</v>
      </c>
      <c r="F731" t="s">
        <v>379</v>
      </c>
      <c r="G731" t="s">
        <v>50</v>
      </c>
      <c r="H731" t="s">
        <v>51</v>
      </c>
      <c r="I731" t="s">
        <v>7250</v>
      </c>
      <c r="J731" t="s">
        <v>7251</v>
      </c>
      <c r="K731" t="s">
        <v>54</v>
      </c>
      <c r="L731" t="s">
        <v>189</v>
      </c>
      <c r="M731" t="s">
        <v>190</v>
      </c>
      <c r="N731" t="s">
        <v>8698</v>
      </c>
      <c r="O731" t="s"/>
      <c r="P731" t="s"/>
      <c r="Q731" t="s">
        <v>44</v>
      </c>
      <c r="R731" t="s"/>
      <c r="S731" t="s"/>
      <c r="T731" t="s"/>
      <c r="U731" t="s"/>
      <c r="V731" t="s"/>
      <c r="W731" t="s"/>
      <c r="X731" t="s"/>
      <c r="Y731" t="s"/>
      <c r="Z731" t="s"/>
      <c r="AA731" t="s"/>
      <c r="AB731" t="s">
        <v>8699</v>
      </c>
      <c r="AC731" t="s">
        <v>8700</v>
      </c>
      <c r="AD731" t="s">
        <v>59</v>
      </c>
      <c r="AE731" t="s">
        <v>44</v>
      </c>
      <c r="AF731" t="s">
        <v>8701</v>
      </c>
      <c r="AG731" t="s">
        <v>8702</v>
      </c>
      <c r="AH731" t="s">
        <v>151</v>
      </c>
      <c r="AI731" t="s">
        <v>8703</v>
      </c>
      <c r="AJ731" t="s">
        <v>8704</v>
      </c>
      <c r="AK731" t="s">
        <v>66</v>
      </c>
    </row>
    <row r="732" spans="1:38">
      <c r="A732" t="s">
        <v>8705</v>
      </c>
      <c r="B732" t="s">
        <v>8706</v>
      </c>
      <c r="C732" t="s">
        <v>8707</v>
      </c>
      <c r="D732" t="s">
        <v>8708</v>
      </c>
      <c r="E732" t="s">
        <v>8709</v>
      </c>
      <c r="F732" t="s">
        <v>49</v>
      </c>
      <c r="G732" t="s">
        <v>50</v>
      </c>
      <c r="H732" t="s">
        <v>51</v>
      </c>
      <c r="I732" t="s">
        <v>8710</v>
      </c>
      <c r="J732" t="s">
        <v>1216</v>
      </c>
      <c r="K732" t="s">
        <v>54</v>
      </c>
      <c r="L732" t="s">
        <v>55</v>
      </c>
      <c r="M732" t="s">
        <v>56</v>
      </c>
      <c r="N732" t="s">
        <v>426</v>
      </c>
      <c r="O732" t="s">
        <v>241</v>
      </c>
      <c r="P732" t="s">
        <v>3761</v>
      </c>
      <c r="Q732" t="s">
        <v>67</v>
      </c>
      <c r="R732" t="s"/>
      <c r="S732" t="s"/>
      <c r="T732" t="s"/>
      <c r="U732" t="s"/>
      <c r="V732" t="s"/>
      <c r="W732" t="s"/>
      <c r="X732" t="s"/>
      <c r="Y732" t="s"/>
      <c r="Z732" t="s"/>
      <c r="AA732" t="s"/>
      <c r="AB732" t="s">
        <v>8711</v>
      </c>
      <c r="AC732" t="s">
        <v>8712</v>
      </c>
      <c r="AD732" t="s">
        <v>59</v>
      </c>
      <c r="AE732" t="s">
        <v>44</v>
      </c>
      <c r="AF732" t="s">
        <v>8713</v>
      </c>
      <c r="AG732" t="s">
        <v>8714</v>
      </c>
      <c r="AH732" t="s">
        <v>110</v>
      </c>
      <c r="AI732" t="s">
        <v>8715</v>
      </c>
      <c r="AJ732" t="s">
        <v>92</v>
      </c>
      <c r="AK732" t="s">
        <v>66</v>
      </c>
    </row>
    <row r="733" spans="1:38">
      <c r="A733" t="s">
        <v>8716</v>
      </c>
      <c r="B733" t="s">
        <v>8717</v>
      </c>
      <c r="C733" t="s">
        <v>8718</v>
      </c>
      <c r="D733" t="s">
        <v>8719</v>
      </c>
      <c r="E733" t="s">
        <v>8720</v>
      </c>
      <c r="F733" t="s">
        <v>255</v>
      </c>
      <c r="G733" t="s">
        <v>72</v>
      </c>
      <c r="H733" t="s">
        <v>51</v>
      </c>
      <c r="I733" t="s">
        <v>2281</v>
      </c>
      <c r="J733" t="s"/>
      <c r="K733" t="s">
        <v>469</v>
      </c>
      <c r="L733" t="s">
        <v>1880</v>
      </c>
      <c r="M733" t="s">
        <v>1881</v>
      </c>
      <c r="N733" t="s">
        <v>1882</v>
      </c>
      <c r="O733" t="s">
        <v>209</v>
      </c>
      <c r="P733" t="s"/>
      <c r="Q733" t="s"/>
      <c r="R733" t="s"/>
      <c r="S733" t="s"/>
      <c r="T733" t="s"/>
      <c r="U733" t="s"/>
      <c r="V733" t="s"/>
      <c r="W733" t="s">
        <v>8721</v>
      </c>
      <c r="X733" t="s"/>
      <c r="Y733" t="s"/>
      <c r="Z733" t="s"/>
      <c r="AA733" t="s"/>
      <c r="AB733" t="s">
        <v>8722</v>
      </c>
      <c r="AC733" t="s">
        <v>8722</v>
      </c>
      <c r="AD733" t="s">
        <v>93</v>
      </c>
      <c r="AE733" t="s">
        <v>277</v>
      </c>
      <c r="AF733" t="s">
        <v>8723</v>
      </c>
      <c r="AG733" t="s">
        <v>8724</v>
      </c>
      <c r="AH733" t="s">
        <v>44</v>
      </c>
      <c r="AI733" t="s">
        <v>8725</v>
      </c>
      <c r="AJ733" t="s">
        <v>92</v>
      </c>
      <c r="AK733" t="s">
        <v>66</v>
      </c>
    </row>
    <row r="734" spans="1:38">
      <c r="A734" t="s">
        <v>8092</v>
      </c>
      <c r="B734" t="s">
        <v>8726</v>
      </c>
      <c r="C734" t="s">
        <v>8727</v>
      </c>
      <c r="D734" t="s">
        <v>8728</v>
      </c>
      <c r="E734" t="s">
        <v>8729</v>
      </c>
      <c r="F734" t="s">
        <v>185</v>
      </c>
      <c r="G734" t="s">
        <v>72</v>
      </c>
      <c r="H734" t="s">
        <v>51</v>
      </c>
      <c r="I734" t="s">
        <v>8730</v>
      </c>
      <c r="J734" t="s">
        <v>53</v>
      </c>
      <c r="K734" t="s">
        <v>54</v>
      </c>
      <c r="L734" t="s">
        <v>971</v>
      </c>
      <c r="M734" t="s">
        <v>972</v>
      </c>
      <c r="N734" t="s">
        <v>6571</v>
      </c>
      <c r="O734" t="s">
        <v>86</v>
      </c>
      <c r="P734" t="s"/>
      <c r="Q734" t="s"/>
      <c r="R734" t="s"/>
      <c r="S734" t="s"/>
      <c r="T734" t="s"/>
      <c r="U734" t="s"/>
      <c r="V734" t="s">
        <v>67</v>
      </c>
      <c r="W734" t="s">
        <v>8731</v>
      </c>
      <c r="X734" t="s"/>
      <c r="Y734" t="s"/>
      <c r="Z734" t="s"/>
      <c r="AA734" t="s">
        <v>84</v>
      </c>
      <c r="AB734" t="s">
        <v>8732</v>
      </c>
      <c r="AC734" t="s">
        <v>8732</v>
      </c>
      <c r="AD734" t="s">
        <v>59</v>
      </c>
      <c r="AE734" t="s">
        <v>44</v>
      </c>
      <c r="AF734" t="s">
        <v>8733</v>
      </c>
      <c r="AG734" t="s">
        <v>4206</v>
      </c>
      <c r="AH734" t="s">
        <v>174</v>
      </c>
      <c r="AI734" t="s">
        <v>8734</v>
      </c>
      <c r="AJ734" t="s">
        <v>92</v>
      </c>
      <c r="AK734" t="s">
        <v>66</v>
      </c>
    </row>
    <row r="735" spans="1:38">
      <c r="A735" t="s">
        <v>8735</v>
      </c>
      <c r="B735" t="s">
        <v>8736</v>
      </c>
      <c r="C735" t="s">
        <v>8737</v>
      </c>
      <c r="D735" t="s">
        <v>8738</v>
      </c>
      <c r="E735" t="s">
        <v>8739</v>
      </c>
      <c r="F735" t="s">
        <v>98</v>
      </c>
      <c r="G735" t="s">
        <v>50</v>
      </c>
      <c r="H735" t="s">
        <v>51</v>
      </c>
      <c r="I735" t="s">
        <v>8740</v>
      </c>
      <c r="J735" t="s"/>
      <c r="K735" t="s">
        <v>410</v>
      </c>
      <c r="L735" t="s">
        <v>238</v>
      </c>
      <c r="M735" t="s">
        <v>239</v>
      </c>
      <c r="N735" t="s">
        <v>1948</v>
      </c>
      <c r="O735" t="s"/>
      <c r="P735" t="s"/>
      <c r="Q735" t="s">
        <v>67</v>
      </c>
      <c r="R735" t="s"/>
      <c r="S735" t="s"/>
      <c r="T735" t="s"/>
      <c r="U735" t="s"/>
      <c r="V735" t="s"/>
      <c r="W735" t="s"/>
      <c r="X735" t="s"/>
      <c r="Y735" t="s"/>
      <c r="Z735" t="s"/>
      <c r="AA735" t="s"/>
      <c r="AB735" t="s">
        <v>8741</v>
      </c>
      <c r="AC735" t="s">
        <v>8741</v>
      </c>
      <c r="AD735" t="s">
        <v>59</v>
      </c>
      <c r="AE735" t="s">
        <v>44</v>
      </c>
      <c r="AF735" t="s">
        <v>8742</v>
      </c>
      <c r="AG735" t="s">
        <v>44</v>
      </c>
      <c r="AH735" t="s">
        <v>301</v>
      </c>
      <c r="AI735" t="s">
        <v>8743</v>
      </c>
      <c r="AJ735" t="s">
        <v>8744</v>
      </c>
      <c r="AK735" t="s">
        <v>66</v>
      </c>
    </row>
    <row r="736" spans="1:38">
      <c r="A736" t="s">
        <v>8745</v>
      </c>
      <c r="B736" t="s">
        <v>8746</v>
      </c>
      <c r="C736" t="s">
        <v>8747</v>
      </c>
      <c r="D736" t="s">
        <v>8748</v>
      </c>
      <c r="E736" t="s">
        <v>8749</v>
      </c>
      <c r="F736" t="s">
        <v>1970</v>
      </c>
      <c r="G736" t="s">
        <v>72</v>
      </c>
      <c r="H736" t="s">
        <v>51</v>
      </c>
      <c r="I736" t="s">
        <v>8750</v>
      </c>
      <c r="J736" t="s">
        <v>1818</v>
      </c>
      <c r="K736" t="s">
        <v>354</v>
      </c>
      <c r="L736" t="s">
        <v>470</v>
      </c>
      <c r="M736" t="s">
        <v>685</v>
      </c>
      <c r="N736" t="s">
        <v>6249</v>
      </c>
      <c r="O736" t="s">
        <v>142</v>
      </c>
      <c r="P736" t="s">
        <v>1410</v>
      </c>
      <c r="Q736" t="s">
        <v>93</v>
      </c>
      <c r="R736" t="s">
        <v>8751</v>
      </c>
      <c r="S736" t="s"/>
      <c r="T736" t="s">
        <v>67</v>
      </c>
      <c r="U736" t="s"/>
      <c r="V736" t="s">
        <v>67</v>
      </c>
      <c r="W736" t="s">
        <v>8752</v>
      </c>
      <c r="X736" t="s"/>
      <c r="Y736" t="s"/>
      <c r="Z736" t="s">
        <v>8753</v>
      </c>
      <c r="AA736" t="s">
        <v>84</v>
      </c>
      <c r="AB736" t="s">
        <v>8754</v>
      </c>
      <c r="AC736" t="s">
        <v>8754</v>
      </c>
      <c r="AD736" t="s">
        <v>124</v>
      </c>
      <c r="AE736" t="s">
        <v>44</v>
      </c>
      <c r="AF736" t="s">
        <v>8755</v>
      </c>
      <c r="AG736" t="s">
        <v>8756</v>
      </c>
      <c r="AH736" t="s">
        <v>209</v>
      </c>
      <c r="AI736" t="s">
        <v>8757</v>
      </c>
      <c r="AJ736" t="s">
        <v>92</v>
      </c>
      <c r="AK736" t="s">
        <v>66</v>
      </c>
    </row>
    <row r="737" spans="1:38">
      <c r="A737" t="s">
        <v>8758</v>
      </c>
      <c r="B737" t="s">
        <v>8759</v>
      </c>
      <c r="C737" t="s">
        <v>8760</v>
      </c>
      <c r="D737" t="s">
        <v>8761</v>
      </c>
      <c r="E737" t="s">
        <v>8762</v>
      </c>
      <c r="F737" t="s">
        <v>438</v>
      </c>
      <c r="G737" t="s">
        <v>50</v>
      </c>
      <c r="H737" t="s">
        <v>51</v>
      </c>
      <c r="I737" t="s">
        <v>5131</v>
      </c>
      <c r="J737" t="s">
        <v>485</v>
      </c>
      <c r="K737" t="s">
        <v>54</v>
      </c>
      <c r="L737" t="s">
        <v>238</v>
      </c>
      <c r="M737" t="s">
        <v>660</v>
      </c>
      <c r="N737" t="s">
        <v>661</v>
      </c>
      <c r="O737" t="s">
        <v>826</v>
      </c>
      <c r="P737" t="s"/>
      <c r="Q737" t="s"/>
      <c r="R737" t="s"/>
      <c r="S737" t="s"/>
      <c r="T737" t="s"/>
      <c r="U737" t="s"/>
      <c r="V737" t="s"/>
      <c r="W737" t="s"/>
      <c r="X737" t="s"/>
      <c r="Y737" t="s"/>
      <c r="Z737" t="s"/>
      <c r="AA737" t="s"/>
      <c r="AB737" t="s">
        <v>8763</v>
      </c>
      <c r="AC737" t="s">
        <v>8763</v>
      </c>
      <c r="AD737" t="s">
        <v>86</v>
      </c>
      <c r="AE737" t="s">
        <v>87</v>
      </c>
      <c r="AF737" t="s">
        <v>8764</v>
      </c>
      <c r="AG737" t="s">
        <v>8765</v>
      </c>
      <c r="AH737" t="s">
        <v>347</v>
      </c>
      <c r="AI737" t="s">
        <v>8766</v>
      </c>
      <c r="AJ737" t="s">
        <v>92</v>
      </c>
      <c r="AK737" t="s">
        <v>66</v>
      </c>
    </row>
    <row r="738" spans="1:38">
      <c r="A738" t="s">
        <v>8767</v>
      </c>
      <c r="B738" t="s">
        <v>8768</v>
      </c>
      <c r="C738" t="s">
        <v>8769</v>
      </c>
      <c r="D738" t="s">
        <v>8770</v>
      </c>
      <c r="E738" t="s">
        <v>8771</v>
      </c>
      <c r="F738" t="s">
        <v>857</v>
      </c>
      <c r="G738" t="s">
        <v>72</v>
      </c>
      <c r="H738" t="s">
        <v>51</v>
      </c>
      <c r="I738" t="s">
        <v>8772</v>
      </c>
      <c r="J738" t="s">
        <v>8773</v>
      </c>
      <c r="K738" t="s">
        <v>237</v>
      </c>
      <c r="L738" t="s">
        <v>470</v>
      </c>
      <c r="M738" t="s">
        <v>685</v>
      </c>
      <c r="N738" t="s">
        <v>6249</v>
      </c>
      <c r="O738" t="s">
        <v>79</v>
      </c>
      <c r="P738" t="s"/>
      <c r="Q738" t="s"/>
      <c r="R738" t="s"/>
      <c r="S738" t="s"/>
      <c r="T738" t="s"/>
      <c r="U738" t="s"/>
      <c r="V738" t="s"/>
      <c r="W738" t="s">
        <v>8774</v>
      </c>
      <c r="X738" t="s"/>
      <c r="Y738" t="s"/>
      <c r="Z738" t="s"/>
      <c r="AA738" t="s"/>
      <c r="AB738" t="s">
        <v>8775</v>
      </c>
      <c r="AC738" t="s">
        <v>8775</v>
      </c>
      <c r="AD738" t="s">
        <v>124</v>
      </c>
      <c r="AE738" t="s">
        <v>297</v>
      </c>
      <c r="AF738" t="s">
        <v>8776</v>
      </c>
      <c r="AG738" t="s">
        <v>8777</v>
      </c>
      <c r="AH738" t="s">
        <v>86</v>
      </c>
      <c r="AI738" t="s">
        <v>8778</v>
      </c>
      <c r="AJ738" t="s">
        <v>92</v>
      </c>
      <c r="AK738" t="s">
        <v>66</v>
      </c>
    </row>
    <row r="739" spans="1:38">
      <c r="A739" t="s">
        <v>8779</v>
      </c>
      <c r="B739" t="s">
        <v>8780</v>
      </c>
      <c r="C739" t="s">
        <v>8781</v>
      </c>
      <c r="D739" t="s"/>
      <c r="E739" t="s">
        <v>8782</v>
      </c>
      <c r="F739" t="s">
        <v>8783</v>
      </c>
      <c r="G739" t="s">
        <v>1178</v>
      </c>
      <c r="H739" t="s">
        <v>51</v>
      </c>
      <c r="I739" t="s">
        <v>8784</v>
      </c>
      <c r="J739" t="s">
        <v>8785</v>
      </c>
      <c r="K739" t="s">
        <v>54</v>
      </c>
      <c r="L739" t="s">
        <v>808</v>
      </c>
      <c r="M739" t="s">
        <v>809</v>
      </c>
      <c r="N739" t="s">
        <v>7010</v>
      </c>
      <c r="O739" t="s">
        <v>447</v>
      </c>
      <c r="P739" t="s"/>
      <c r="Q739" t="s"/>
      <c r="R739" t="s"/>
      <c r="S739" t="s"/>
      <c r="T739" t="s">
        <v>67</v>
      </c>
      <c r="U739" t="s"/>
      <c r="V739" t="s">
        <v>67</v>
      </c>
      <c r="W739" t="s">
        <v>8786</v>
      </c>
      <c r="X739" t="s"/>
      <c r="Y739" t="s"/>
      <c r="Z739" t="s">
        <v>8787</v>
      </c>
      <c r="AA739" t="s">
        <v>84</v>
      </c>
      <c r="AB739" t="s">
        <v>8788</v>
      </c>
      <c r="AC739" t="s">
        <v>8789</v>
      </c>
      <c r="AD739" t="s">
        <v>112</v>
      </c>
      <c r="AE739" t="s">
        <v>44</v>
      </c>
      <c r="AF739" t="s">
        <v>8790</v>
      </c>
      <c r="AG739" t="s">
        <v>44</v>
      </c>
      <c r="AH739" t="s">
        <v>93</v>
      </c>
      <c r="AI739" t="s">
        <v>8791</v>
      </c>
      <c r="AJ739" t="s">
        <v>92</v>
      </c>
      <c r="AK739" t="s">
        <v>66</v>
      </c>
    </row>
    <row r="740" spans="1:38">
      <c r="A740" t="s">
        <v>8792</v>
      </c>
      <c r="B740" t="s">
        <v>8793</v>
      </c>
      <c r="C740" t="s">
        <v>8794</v>
      </c>
      <c r="D740" t="s">
        <v>8795</v>
      </c>
      <c r="E740" t="s">
        <v>6972</v>
      </c>
      <c r="F740" t="s">
        <v>255</v>
      </c>
      <c r="G740" t="s">
        <v>50</v>
      </c>
      <c r="H740" t="s">
        <v>51</v>
      </c>
      <c r="I740" t="s">
        <v>8796</v>
      </c>
      <c r="J740" t="s">
        <v>440</v>
      </c>
      <c r="K740" t="s">
        <v>54</v>
      </c>
      <c r="L740" t="s">
        <v>272</v>
      </c>
      <c r="M740" t="s">
        <v>273</v>
      </c>
      <c r="N740" t="s">
        <v>5248</v>
      </c>
      <c r="O740" t="s"/>
      <c r="P740" t="s"/>
      <c r="Q740" t="s">
        <v>44</v>
      </c>
      <c r="R740" t="s"/>
      <c r="S740" t="s"/>
      <c r="T740" t="s"/>
      <c r="U740" t="s"/>
      <c r="V740" t="s"/>
      <c r="W740" t="s"/>
      <c r="X740" t="s"/>
      <c r="Y740" t="s"/>
      <c r="Z740" t="s"/>
      <c r="AA740" t="s"/>
      <c r="AB740" t="s">
        <v>8797</v>
      </c>
      <c r="AC740" t="s">
        <v>8797</v>
      </c>
      <c r="AD740" t="s">
        <v>59</v>
      </c>
      <c r="AE740" t="s">
        <v>44</v>
      </c>
      <c r="AF740" t="s">
        <v>8798</v>
      </c>
      <c r="AG740" t="s">
        <v>44</v>
      </c>
      <c r="AH740" t="s">
        <v>209</v>
      </c>
      <c r="AI740" t="s">
        <v>8799</v>
      </c>
      <c r="AJ740" t="s">
        <v>8800</v>
      </c>
      <c r="AK740" t="s">
        <v>66</v>
      </c>
    </row>
    <row r="741" spans="1:38">
      <c r="A741" t="s">
        <v>8801</v>
      </c>
      <c r="B741" t="s">
        <v>8802</v>
      </c>
      <c r="C741" t="s">
        <v>8803</v>
      </c>
      <c r="D741" t="s">
        <v>8804</v>
      </c>
      <c r="E741" t="s">
        <v>8805</v>
      </c>
      <c r="F741" t="s">
        <v>697</v>
      </c>
      <c r="G741" t="s">
        <v>50</v>
      </c>
      <c r="H741" t="s">
        <v>51</v>
      </c>
      <c r="I741" t="s">
        <v>8806</v>
      </c>
      <c r="J741" t="s"/>
      <c r="K741" t="s">
        <v>2476</v>
      </c>
      <c r="L741" t="s">
        <v>238</v>
      </c>
      <c r="M741" t="s">
        <v>239</v>
      </c>
      <c r="N741" t="s">
        <v>4483</v>
      </c>
      <c r="O741" t="s"/>
      <c r="P741" t="s"/>
      <c r="Q741" t="s">
        <v>44</v>
      </c>
      <c r="R741" t="s"/>
      <c r="S741" t="s"/>
      <c r="T741" t="s"/>
      <c r="U741" t="s"/>
      <c r="V741" t="s"/>
      <c r="W741" t="s"/>
      <c r="X741" t="s"/>
      <c r="Y741" t="s"/>
      <c r="Z741" t="s"/>
      <c r="AA741" t="s"/>
      <c r="AB741" t="s">
        <v>8807</v>
      </c>
      <c r="AC741" t="s">
        <v>8807</v>
      </c>
      <c r="AD741" t="s">
        <v>192</v>
      </c>
      <c r="AE741" t="s">
        <v>44</v>
      </c>
      <c r="AF741" t="s">
        <v>8808</v>
      </c>
      <c r="AG741" t="s">
        <v>8809</v>
      </c>
      <c r="AH741" t="s">
        <v>90</v>
      </c>
      <c r="AI741" t="s">
        <v>8810</v>
      </c>
      <c r="AJ741" t="s">
        <v>8811</v>
      </c>
      <c r="AK741" t="s">
        <v>66</v>
      </c>
    </row>
    <row r="742" spans="1:38">
      <c r="A742" t="s">
        <v>8812</v>
      </c>
      <c r="B742" t="s">
        <v>8813</v>
      </c>
      <c r="C742" t="s">
        <v>8814</v>
      </c>
      <c r="D742" t="s">
        <v>8815</v>
      </c>
      <c r="E742" t="s">
        <v>8816</v>
      </c>
      <c r="F742" t="s">
        <v>233</v>
      </c>
      <c r="G742" t="s">
        <v>50</v>
      </c>
      <c r="H742" t="s">
        <v>51</v>
      </c>
      <c r="I742" t="s">
        <v>2588</v>
      </c>
      <c r="J742" t="s">
        <v>6042</v>
      </c>
      <c r="K742" t="s">
        <v>54</v>
      </c>
      <c r="L742" t="s">
        <v>100</v>
      </c>
      <c r="M742" t="s">
        <v>101</v>
      </c>
      <c r="N742" t="s">
        <v>8817</v>
      </c>
      <c r="O742" t="s"/>
      <c r="P742" t="s"/>
      <c r="Q742" t="s">
        <v>44</v>
      </c>
      <c r="R742" t="s"/>
      <c r="S742" t="s"/>
      <c r="T742" t="s"/>
      <c r="U742" t="s"/>
      <c r="V742" t="s"/>
      <c r="W742" t="s"/>
      <c r="X742" t="s"/>
      <c r="Y742" t="s"/>
      <c r="Z742" t="s"/>
      <c r="AA742" t="s"/>
      <c r="AB742" t="s">
        <v>8818</v>
      </c>
      <c r="AC742" t="s">
        <v>8819</v>
      </c>
      <c r="AD742" t="s">
        <v>93</v>
      </c>
      <c r="AE742" t="s">
        <v>44</v>
      </c>
      <c r="AF742" t="s">
        <v>8820</v>
      </c>
      <c r="AG742" t="s">
        <v>8821</v>
      </c>
      <c r="AH742" t="s">
        <v>44</v>
      </c>
      <c r="AI742" t="s">
        <v>8822</v>
      </c>
      <c r="AJ742" t="s">
        <v>8823</v>
      </c>
      <c r="AK742" t="s">
        <v>66</v>
      </c>
    </row>
    <row r="743" spans="1:38">
      <c r="A743" t="s">
        <v>8824</v>
      </c>
      <c r="B743" t="s">
        <v>8825</v>
      </c>
      <c r="C743" t="s">
        <v>8826</v>
      </c>
      <c r="D743" t="s">
        <v>8827</v>
      </c>
      <c r="E743" t="s">
        <v>8828</v>
      </c>
      <c r="F743" t="s">
        <v>255</v>
      </c>
      <c r="G743" t="s">
        <v>50</v>
      </c>
      <c r="H743" t="s">
        <v>51</v>
      </c>
      <c r="I743" t="s">
        <v>8829</v>
      </c>
      <c r="J743" t="s">
        <v>99</v>
      </c>
      <c r="K743" t="s">
        <v>54</v>
      </c>
      <c r="L743" t="s">
        <v>322</v>
      </c>
      <c r="M743" t="s">
        <v>323</v>
      </c>
      <c r="N743" t="s">
        <v>1088</v>
      </c>
      <c r="O743" t="s">
        <v>124</v>
      </c>
      <c r="P743" t="s">
        <v>8830</v>
      </c>
      <c r="Q743" t="s">
        <v>67</v>
      </c>
      <c r="R743" t="s">
        <v>2949</v>
      </c>
      <c r="S743" t="s"/>
      <c r="T743" t="s"/>
      <c r="U743" t="s"/>
      <c r="V743" t="s"/>
      <c r="W743" t="s"/>
      <c r="X743" t="s"/>
      <c r="Y743" t="s"/>
      <c r="Z743" t="s"/>
      <c r="AA743" t="s"/>
      <c r="AB743" t="s">
        <v>8831</v>
      </c>
      <c r="AC743" t="s">
        <v>8832</v>
      </c>
      <c r="AD743" t="s">
        <v>174</v>
      </c>
      <c r="AE743" t="s">
        <v>1105</v>
      </c>
      <c r="AF743" t="s">
        <v>8833</v>
      </c>
      <c r="AG743" t="s">
        <v>8834</v>
      </c>
      <c r="AH743" t="s">
        <v>124</v>
      </c>
      <c r="AI743" t="s">
        <v>8835</v>
      </c>
      <c r="AJ743" t="s">
        <v>92</v>
      </c>
      <c r="AK743" t="s">
        <v>66</v>
      </c>
    </row>
    <row r="744" spans="1:38">
      <c r="A744" t="s">
        <v>8836</v>
      </c>
      <c r="B744" t="s">
        <v>8837</v>
      </c>
      <c r="C744" t="s">
        <v>8838</v>
      </c>
      <c r="D744" t="s">
        <v>8839</v>
      </c>
      <c r="E744" t="s">
        <v>8840</v>
      </c>
      <c r="F744" t="s"/>
      <c r="G744" t="s">
        <v>50</v>
      </c>
      <c r="H744" t="s">
        <v>234</v>
      </c>
      <c r="I744" t="s">
        <v>954</v>
      </c>
      <c r="J744" t="s">
        <v>53</v>
      </c>
      <c r="K744" t="s">
        <v>54</v>
      </c>
      <c r="L744" t="s">
        <v>843</v>
      </c>
      <c r="M744" t="s">
        <v>844</v>
      </c>
      <c r="N744" t="s">
        <v>2411</v>
      </c>
      <c r="O744" t="s">
        <v>192</v>
      </c>
      <c r="P744" t="s">
        <v>8841</v>
      </c>
      <c r="Q744" t="s">
        <v>301</v>
      </c>
      <c r="R744" t="s">
        <v>8842</v>
      </c>
      <c r="S744" t="s"/>
      <c r="T744" t="s">
        <v>67</v>
      </c>
      <c r="U744" t="s"/>
      <c r="V744" t="s"/>
      <c r="W744" t="s"/>
      <c r="X744" t="s"/>
      <c r="Y744" t="s"/>
      <c r="Z744" t="s">
        <v>8843</v>
      </c>
      <c r="AA744" t="s"/>
      <c r="AB744" t="s">
        <v>8844</v>
      </c>
      <c r="AC744" t="s">
        <v>8845</v>
      </c>
      <c r="AD744" t="s">
        <v>301</v>
      </c>
      <c r="AE744" t="s">
        <v>44</v>
      </c>
      <c r="AF744" t="s">
        <v>8846</v>
      </c>
      <c r="AG744" t="s">
        <v>8847</v>
      </c>
      <c r="AH744" t="s">
        <v>162</v>
      </c>
      <c r="AI744" t="s">
        <v>8848</v>
      </c>
      <c r="AJ744" t="s">
        <v>92</v>
      </c>
      <c r="AK744" t="s">
        <v>66</v>
      </c>
    </row>
    <row r="745" spans="1:38">
      <c r="A745" t="s">
        <v>8849</v>
      </c>
      <c r="B745" t="s">
        <v>8850</v>
      </c>
      <c r="C745" t="s">
        <v>8851</v>
      </c>
      <c r="D745" t="s">
        <v>8852</v>
      </c>
      <c r="E745" t="s">
        <v>8853</v>
      </c>
      <c r="F745" t="s">
        <v>117</v>
      </c>
      <c r="G745" t="s">
        <v>72</v>
      </c>
      <c r="H745" t="s">
        <v>51</v>
      </c>
      <c r="I745" t="s">
        <v>256</v>
      </c>
      <c r="J745" t="s"/>
      <c r="K745" t="s">
        <v>257</v>
      </c>
      <c r="L745" t="s">
        <v>843</v>
      </c>
      <c r="M745" t="s">
        <v>844</v>
      </c>
      <c r="N745" t="s">
        <v>7778</v>
      </c>
      <c r="O745" t="s">
        <v>79</v>
      </c>
      <c r="P745" t="s">
        <v>8854</v>
      </c>
      <c r="Q745" t="s">
        <v>93</v>
      </c>
      <c r="R745" t="s">
        <v>8855</v>
      </c>
      <c r="S745" t="s"/>
      <c r="T745" t="s"/>
      <c r="U745" t="s"/>
      <c r="V745" t="s"/>
      <c r="W745" t="s">
        <v>8856</v>
      </c>
      <c r="X745" t="s"/>
      <c r="Y745" t="s"/>
      <c r="Z745" t="s"/>
      <c r="AA745" t="s"/>
      <c r="AB745" t="s">
        <v>8857</v>
      </c>
      <c r="AC745" t="s">
        <v>8858</v>
      </c>
      <c r="AD745" t="s">
        <v>110</v>
      </c>
      <c r="AE745" t="s">
        <v>1254</v>
      </c>
      <c r="AF745" t="s">
        <v>8859</v>
      </c>
      <c r="AG745" t="s">
        <v>5362</v>
      </c>
      <c r="AH745" t="s">
        <v>110</v>
      </c>
      <c r="AI745" t="s">
        <v>8860</v>
      </c>
      <c r="AJ745" t="s">
        <v>92</v>
      </c>
      <c r="AK745" t="s">
        <v>66</v>
      </c>
    </row>
    <row r="746" spans="1:38">
      <c r="A746" t="s">
        <v>8861</v>
      </c>
      <c r="B746" t="s">
        <v>8862</v>
      </c>
      <c r="C746" t="s">
        <v>8863</v>
      </c>
      <c r="D746" t="s">
        <v>8864</v>
      </c>
      <c r="E746" t="s">
        <v>8865</v>
      </c>
      <c r="F746" t="s">
        <v>2280</v>
      </c>
      <c r="G746" t="s">
        <v>50</v>
      </c>
      <c r="H746" t="s">
        <v>51</v>
      </c>
      <c r="I746" t="s">
        <v>3179</v>
      </c>
      <c r="J746" t="s">
        <v>99</v>
      </c>
      <c r="K746" t="s">
        <v>54</v>
      </c>
      <c r="L746" t="s">
        <v>219</v>
      </c>
      <c r="M746" t="s">
        <v>220</v>
      </c>
      <c r="N746" t="s">
        <v>221</v>
      </c>
      <c r="O746" t="s">
        <v>79</v>
      </c>
      <c r="P746" t="s"/>
      <c r="Q746" t="s"/>
      <c r="R746" t="s"/>
      <c r="S746" t="s"/>
      <c r="T746" t="s"/>
      <c r="U746" t="s"/>
      <c r="V746" t="s"/>
      <c r="W746" t="s"/>
      <c r="X746" t="s"/>
      <c r="Y746" t="s"/>
      <c r="Z746" t="s"/>
      <c r="AA746" t="s"/>
      <c r="AB746" t="s">
        <v>8866</v>
      </c>
      <c r="AC746" t="s">
        <v>8866</v>
      </c>
      <c r="AD746" t="s">
        <v>93</v>
      </c>
      <c r="AE746" t="s">
        <v>44</v>
      </c>
      <c r="AF746" t="s">
        <v>8867</v>
      </c>
      <c r="AG746" t="s">
        <v>44</v>
      </c>
      <c r="AH746" t="s">
        <v>67</v>
      </c>
      <c r="AI746" t="s">
        <v>8868</v>
      </c>
      <c r="AJ746" t="s">
        <v>92</v>
      </c>
      <c r="AK746" t="s">
        <v>66</v>
      </c>
    </row>
    <row r="747" spans="1:38">
      <c r="A747" t="s">
        <v>8869</v>
      </c>
      <c r="B747" t="s">
        <v>8870</v>
      </c>
      <c r="C747" t="s">
        <v>8871</v>
      </c>
      <c r="D747" t="s">
        <v>8872</v>
      </c>
      <c r="E747" t="s">
        <v>8873</v>
      </c>
      <c r="F747" t="s"/>
      <c r="G747" t="s">
        <v>50</v>
      </c>
      <c r="H747" t="s">
        <v>51</v>
      </c>
      <c r="I747" t="s">
        <v>8874</v>
      </c>
      <c r="J747" t="s"/>
      <c r="K747" t="s">
        <v>237</v>
      </c>
      <c r="L747" t="s">
        <v>238</v>
      </c>
      <c r="M747" t="s">
        <v>660</v>
      </c>
      <c r="N747" t="s">
        <v>661</v>
      </c>
      <c r="O747" t="s"/>
      <c r="P747" t="s"/>
      <c r="Q747" t="s">
        <v>44</v>
      </c>
      <c r="R747" t="s"/>
      <c r="S747" t="s"/>
      <c r="T747" t="s"/>
      <c r="U747" t="s"/>
      <c r="V747" t="s"/>
      <c r="W747" t="s"/>
      <c r="X747" t="s"/>
      <c r="Y747" t="s"/>
      <c r="Z747" t="s"/>
      <c r="AA747" t="s"/>
      <c r="AB747" t="s">
        <v>8875</v>
      </c>
      <c r="AC747" t="s">
        <v>8875</v>
      </c>
      <c r="AD747" t="s">
        <v>93</v>
      </c>
      <c r="AE747" t="s">
        <v>44</v>
      </c>
      <c r="AF747" t="s">
        <v>8876</v>
      </c>
      <c r="AG747" t="s">
        <v>44</v>
      </c>
      <c r="AH747" t="s">
        <v>67</v>
      </c>
      <c r="AI747" t="s">
        <v>8877</v>
      </c>
      <c r="AJ747" t="s">
        <v>8878</v>
      </c>
      <c r="AK747" t="s">
        <v>66</v>
      </c>
    </row>
    <row r="748" spans="1:38">
      <c r="A748" t="s">
        <v>8879</v>
      </c>
      <c r="B748" t="s">
        <v>8880</v>
      </c>
      <c r="C748" t="s">
        <v>8881</v>
      </c>
      <c r="D748" t="s">
        <v>8882</v>
      </c>
      <c r="E748" t="s">
        <v>8883</v>
      </c>
      <c r="F748" t="s">
        <v>49</v>
      </c>
      <c r="G748" t="s">
        <v>50</v>
      </c>
      <c r="H748" t="s">
        <v>51</v>
      </c>
      <c r="I748" t="s">
        <v>5192</v>
      </c>
      <c r="J748" t="s">
        <v>53</v>
      </c>
      <c r="K748" t="s">
        <v>54</v>
      </c>
      <c r="L748" t="s">
        <v>100</v>
      </c>
      <c r="M748" t="s">
        <v>101</v>
      </c>
      <c r="N748" t="s">
        <v>8817</v>
      </c>
      <c r="O748" t="s"/>
      <c r="P748" t="s"/>
      <c r="Q748" t="s">
        <v>44</v>
      </c>
      <c r="R748" t="s"/>
      <c r="S748" t="s"/>
      <c r="T748" t="s"/>
      <c r="U748" t="s"/>
      <c r="V748" t="s"/>
      <c r="W748" t="s"/>
      <c r="X748" t="s"/>
      <c r="Y748" t="s"/>
      <c r="Z748" t="s"/>
      <c r="AA748" t="s"/>
      <c r="AB748" t="s">
        <v>8884</v>
      </c>
      <c r="AC748" t="s">
        <v>8884</v>
      </c>
      <c r="AD748" t="s">
        <v>124</v>
      </c>
      <c r="AE748" t="s">
        <v>44</v>
      </c>
      <c r="AF748" t="s">
        <v>8885</v>
      </c>
      <c r="AG748" t="s">
        <v>8886</v>
      </c>
      <c r="AH748" t="s">
        <v>192</v>
      </c>
      <c r="AI748" t="s">
        <v>8887</v>
      </c>
      <c r="AJ748" t="s">
        <v>8888</v>
      </c>
      <c r="AK748" t="s">
        <v>66</v>
      </c>
    </row>
    <row r="749" spans="1:38">
      <c r="A749" t="s">
        <v>8889</v>
      </c>
      <c r="B749" t="s">
        <v>8890</v>
      </c>
      <c r="C749" t="s">
        <v>8891</v>
      </c>
      <c r="D749" t="s">
        <v>8892</v>
      </c>
      <c r="E749" t="s">
        <v>8893</v>
      </c>
      <c r="F749" t="s">
        <v>233</v>
      </c>
      <c r="G749" t="s">
        <v>50</v>
      </c>
      <c r="H749" t="s">
        <v>51</v>
      </c>
      <c r="I749" t="s">
        <v>8894</v>
      </c>
      <c r="J749" t="s">
        <v>53</v>
      </c>
      <c r="K749" t="s">
        <v>54</v>
      </c>
      <c r="L749" t="s">
        <v>411</v>
      </c>
      <c r="M749" t="s">
        <v>412</v>
      </c>
      <c r="N749" t="s">
        <v>8895</v>
      </c>
      <c r="O749" t="s">
        <v>241</v>
      </c>
      <c r="P749" t="s"/>
      <c r="Q749" t="s">
        <v>67</v>
      </c>
      <c r="R749" t="s"/>
      <c r="S749" t="s"/>
      <c r="T749" t="s"/>
      <c r="U749" t="s"/>
      <c r="V749" t="s"/>
      <c r="W749" t="s"/>
      <c r="X749" t="s"/>
      <c r="Y749" t="s"/>
      <c r="Z749" t="s"/>
      <c r="AA749" t="s"/>
      <c r="AB749" t="s">
        <v>8896</v>
      </c>
      <c r="AC749" t="s">
        <v>8897</v>
      </c>
      <c r="AD749" t="s">
        <v>112</v>
      </c>
      <c r="AE749" t="s">
        <v>60</v>
      </c>
      <c r="AF749" t="s">
        <v>8898</v>
      </c>
      <c r="AG749" t="s">
        <v>8899</v>
      </c>
      <c r="AH749" t="s">
        <v>67</v>
      </c>
      <c r="AI749" t="s">
        <v>8900</v>
      </c>
      <c r="AJ749" t="s">
        <v>92</v>
      </c>
      <c r="AK749" t="s">
        <v>66</v>
      </c>
    </row>
    <row r="750" spans="1:38">
      <c r="A750" t="s">
        <v>8901</v>
      </c>
      <c r="B750" t="s">
        <v>8902</v>
      </c>
      <c r="C750" t="s">
        <v>8903</v>
      </c>
      <c r="D750" t="s">
        <v>8904</v>
      </c>
      <c r="E750" t="s">
        <v>8905</v>
      </c>
      <c r="F750" t="s"/>
      <c r="G750" t="s">
        <v>50</v>
      </c>
      <c r="H750" t="s">
        <v>51</v>
      </c>
      <c r="I750" t="s"/>
      <c r="J750" t="s"/>
      <c r="K750" t="s">
        <v>8906</v>
      </c>
      <c r="L750" t="s">
        <v>843</v>
      </c>
      <c r="M750" t="s">
        <v>844</v>
      </c>
      <c r="N750" t="s">
        <v>5235</v>
      </c>
      <c r="O750" t="s">
        <v>86</v>
      </c>
      <c r="P750" t="s"/>
      <c r="Q750" t="s"/>
      <c r="R750" t="s"/>
      <c r="S750" t="s"/>
      <c r="T750" t="s"/>
      <c r="U750" t="s"/>
      <c r="V750" t="s"/>
      <c r="W750" t="s">
        <v>8907</v>
      </c>
      <c r="X750" t="s"/>
      <c r="Y750" t="s"/>
      <c r="Z750" t="s"/>
      <c r="AA750" t="s"/>
      <c r="AB750" t="s">
        <v>8908</v>
      </c>
      <c r="AC750" t="s">
        <v>8908</v>
      </c>
      <c r="AD750" t="s">
        <v>93</v>
      </c>
      <c r="AE750" t="s">
        <v>44</v>
      </c>
      <c r="AF750" t="s">
        <v>8909</v>
      </c>
      <c r="AG750" t="s">
        <v>44</v>
      </c>
      <c r="AH750" t="s">
        <v>67</v>
      </c>
      <c r="AI750" t="s">
        <v>8910</v>
      </c>
      <c r="AJ750" t="s">
        <v>92</v>
      </c>
      <c r="AK750" t="s">
        <v>66</v>
      </c>
    </row>
    <row r="751" spans="1:38">
      <c r="A751" t="s">
        <v>8623</v>
      </c>
      <c r="B751" t="s">
        <v>8911</v>
      </c>
      <c r="C751" t="s">
        <v>8912</v>
      </c>
      <c r="D751" t="s"/>
      <c r="E751" t="s">
        <v>8913</v>
      </c>
      <c r="F751" t="s">
        <v>98</v>
      </c>
      <c r="G751" t="s">
        <v>72</v>
      </c>
      <c r="H751" t="s">
        <v>51</v>
      </c>
      <c r="I751" t="s">
        <v>1037</v>
      </c>
      <c r="J751" t="s">
        <v>1038</v>
      </c>
      <c r="K751" t="s">
        <v>354</v>
      </c>
      <c r="L751" t="s">
        <v>582</v>
      </c>
      <c r="M751" t="s">
        <v>871</v>
      </c>
      <c r="N751" t="s">
        <v>1567</v>
      </c>
      <c r="O751" t="s">
        <v>241</v>
      </c>
      <c r="P751" t="s"/>
      <c r="Q751" t="s"/>
      <c r="R751" t="s"/>
      <c r="S751" t="s"/>
      <c r="T751" t="s"/>
      <c r="U751" t="s"/>
      <c r="V751" t="s"/>
      <c r="W751" t="s">
        <v>8914</v>
      </c>
      <c r="X751" t="s"/>
      <c r="Y751" t="s"/>
      <c r="Z751" t="s"/>
      <c r="AA751" t="s"/>
      <c r="AB751" t="s">
        <v>8915</v>
      </c>
      <c r="AC751" t="s">
        <v>8915</v>
      </c>
      <c r="AD751" t="s">
        <v>149</v>
      </c>
      <c r="AE751" t="s">
        <v>1581</v>
      </c>
      <c r="AF751" t="s">
        <v>8916</v>
      </c>
      <c r="AG751" t="s">
        <v>8917</v>
      </c>
      <c r="AH751" t="s">
        <v>330</v>
      </c>
      <c r="AI751" t="s">
        <v>8918</v>
      </c>
      <c r="AJ751" t="s">
        <v>92</v>
      </c>
      <c r="AK751" t="s">
        <v>66</v>
      </c>
    </row>
    <row r="752" spans="1:38">
      <c r="A752" t="s">
        <v>8919</v>
      </c>
      <c r="B752" t="s">
        <v>8920</v>
      </c>
      <c r="C752" t="s">
        <v>8921</v>
      </c>
      <c r="D752" t="s">
        <v>8922</v>
      </c>
      <c r="E752" t="s">
        <v>8923</v>
      </c>
      <c r="F752" t="s">
        <v>1154</v>
      </c>
      <c r="G752" t="s">
        <v>50</v>
      </c>
      <c r="H752" t="s">
        <v>234</v>
      </c>
      <c r="I752" t="s">
        <v>8924</v>
      </c>
      <c r="J752" t="s">
        <v>513</v>
      </c>
      <c r="K752" t="s">
        <v>54</v>
      </c>
      <c r="L752" t="s">
        <v>170</v>
      </c>
      <c r="M752" t="s">
        <v>171</v>
      </c>
      <c r="N752" t="s">
        <v>172</v>
      </c>
      <c r="O752" t="s">
        <v>79</v>
      </c>
      <c r="P752" t="s">
        <v>8925</v>
      </c>
      <c r="Q752" t="s">
        <v>606</v>
      </c>
      <c r="R752" t="s">
        <v>8926</v>
      </c>
      <c r="S752" t="s"/>
      <c r="T752" t="s"/>
      <c r="U752" t="s"/>
      <c r="V752" t="s"/>
      <c r="W752" t="s"/>
      <c r="X752" t="s">
        <v>1883</v>
      </c>
      <c r="Y752" t="s">
        <v>67</v>
      </c>
      <c r="Z752" t="s">
        <v>8927</v>
      </c>
      <c r="AA752" t="s">
        <v>772</v>
      </c>
      <c r="AB752" t="s">
        <v>8928</v>
      </c>
      <c r="AC752" t="s">
        <v>8929</v>
      </c>
      <c r="AD752" t="s">
        <v>59</v>
      </c>
      <c r="AE752" t="s">
        <v>44</v>
      </c>
      <c r="AF752" t="s">
        <v>8930</v>
      </c>
      <c r="AG752" t="s">
        <v>8931</v>
      </c>
      <c r="AH752" t="s">
        <v>63</v>
      </c>
      <c r="AI752" t="s">
        <v>8932</v>
      </c>
      <c r="AJ752" t="s">
        <v>92</v>
      </c>
      <c r="AK752" t="s">
        <v>66</v>
      </c>
    </row>
    <row r="753" spans="1:38">
      <c r="A753" t="s">
        <v>8933</v>
      </c>
      <c r="B753" t="s">
        <v>8934</v>
      </c>
      <c r="C753" t="s">
        <v>8935</v>
      </c>
      <c r="D753" t="s">
        <v>8936</v>
      </c>
      <c r="E753" t="s">
        <v>8937</v>
      </c>
      <c r="F753" t="s">
        <v>438</v>
      </c>
      <c r="G753" t="s">
        <v>50</v>
      </c>
      <c r="H753" t="s">
        <v>51</v>
      </c>
      <c r="I753" t="s">
        <v>235</v>
      </c>
      <c r="J753" t="s"/>
      <c r="K753" t="s">
        <v>237</v>
      </c>
      <c r="L753" t="s">
        <v>100</v>
      </c>
      <c r="M753" t="s">
        <v>101</v>
      </c>
      <c r="N753" t="s">
        <v>102</v>
      </c>
      <c r="O753" t="s"/>
      <c r="P753" t="s"/>
      <c r="Q753" t="s">
        <v>44</v>
      </c>
      <c r="R753" t="s"/>
      <c r="S753" t="s"/>
      <c r="T753" t="s"/>
      <c r="U753" t="s"/>
      <c r="V753" t="s"/>
      <c r="W753" t="s"/>
      <c r="X753" t="s"/>
      <c r="Y753" t="s"/>
      <c r="Z753" t="s"/>
      <c r="AA753" t="s"/>
      <c r="AB753" t="s">
        <v>8938</v>
      </c>
      <c r="AC753" t="s">
        <v>8938</v>
      </c>
      <c r="AD753" t="s">
        <v>192</v>
      </c>
      <c r="AE753" t="s">
        <v>310</v>
      </c>
      <c r="AF753" t="s">
        <v>8939</v>
      </c>
      <c r="AG753" t="s">
        <v>8940</v>
      </c>
      <c r="AH753" t="s">
        <v>301</v>
      </c>
      <c r="AI753" t="s">
        <v>8941</v>
      </c>
      <c r="AJ753" t="s">
        <v>8942</v>
      </c>
      <c r="AK753" t="s">
        <v>66</v>
      </c>
    </row>
    <row r="754" spans="1:38">
      <c r="A754" t="s">
        <v>8943</v>
      </c>
      <c r="B754" t="s">
        <v>8944</v>
      </c>
      <c r="C754" t="s">
        <v>8945</v>
      </c>
      <c r="D754" t="s">
        <v>8946</v>
      </c>
      <c r="E754" t="s">
        <v>8947</v>
      </c>
      <c r="F754" t="s"/>
      <c r="G754" t="s">
        <v>50</v>
      </c>
      <c r="H754" t="s">
        <v>51</v>
      </c>
      <c r="I754" t="s">
        <v>768</v>
      </c>
      <c r="J754" t="s"/>
      <c r="K754" t="s">
        <v>569</v>
      </c>
      <c r="L754" t="s">
        <v>204</v>
      </c>
      <c r="M754" t="s">
        <v>205</v>
      </c>
      <c r="N754" t="s">
        <v>206</v>
      </c>
      <c r="O754" t="s"/>
      <c r="P754" t="s"/>
      <c r="Q754" t="s">
        <v>44</v>
      </c>
      <c r="R754" t="s"/>
      <c r="S754" t="s"/>
      <c r="T754" t="s"/>
      <c r="U754" t="s"/>
      <c r="V754" t="s"/>
      <c r="W754" t="s"/>
      <c r="X754" t="s"/>
      <c r="Y754" t="s"/>
      <c r="Z754" t="s"/>
      <c r="AA754" t="s"/>
      <c r="AB754" t="s">
        <v>8948</v>
      </c>
      <c r="AC754" t="s">
        <v>8948</v>
      </c>
      <c r="AD754" t="s">
        <v>93</v>
      </c>
      <c r="AE754" t="s">
        <v>44</v>
      </c>
      <c r="AF754" t="s">
        <v>8949</v>
      </c>
      <c r="AG754" t="s">
        <v>44</v>
      </c>
      <c r="AH754" t="s">
        <v>67</v>
      </c>
      <c r="AI754" t="s">
        <v>8950</v>
      </c>
      <c r="AJ754" t="s">
        <v>8951</v>
      </c>
      <c r="AK754" t="s">
        <v>66</v>
      </c>
    </row>
    <row r="755" spans="1:38">
      <c r="A755" t="s">
        <v>8952</v>
      </c>
      <c r="B755" t="s">
        <v>8953</v>
      </c>
      <c r="C755" t="s">
        <v>8954</v>
      </c>
      <c r="D755" t="s">
        <v>8955</v>
      </c>
      <c r="E755" t="s">
        <v>8956</v>
      </c>
      <c r="F755" t="s"/>
      <c r="G755" t="s">
        <v>50</v>
      </c>
      <c r="H755" t="s">
        <v>51</v>
      </c>
      <c r="I755" t="s"/>
      <c r="J755" t="s"/>
      <c r="K755" t="s"/>
      <c r="L755" t="s">
        <v>55</v>
      </c>
      <c r="M755" t="s">
        <v>56</v>
      </c>
      <c r="N755" t="s">
        <v>441</v>
      </c>
      <c r="O755" t="s"/>
      <c r="P755" t="s"/>
      <c r="Q755" t="s">
        <v>44</v>
      </c>
      <c r="R755" t="s"/>
      <c r="S755" t="s"/>
      <c r="T755" t="s"/>
      <c r="U755" t="s"/>
      <c r="V755" t="s"/>
      <c r="W755" t="s"/>
      <c r="X755" t="s"/>
      <c r="Y755" t="s"/>
      <c r="Z755" t="s"/>
      <c r="AA755" t="s"/>
      <c r="AB755" t="s">
        <v>8957</v>
      </c>
      <c r="AC755" t="s">
        <v>8957</v>
      </c>
      <c r="AD755" t="s">
        <v>345</v>
      </c>
      <c r="AE755" t="s">
        <v>8958</v>
      </c>
      <c r="AF755" t="s">
        <v>8959</v>
      </c>
      <c r="AG755" t="s">
        <v>8960</v>
      </c>
      <c r="AH755" t="s">
        <v>667</v>
      </c>
      <c r="AI755" t="s">
        <v>8961</v>
      </c>
      <c r="AJ755" t="s">
        <v>8962</v>
      </c>
      <c r="AK755" t="s">
        <v>66</v>
      </c>
    </row>
    <row r="756" spans="1:38">
      <c r="A756" t="s">
        <v>8963</v>
      </c>
      <c r="B756" t="s">
        <v>8964</v>
      </c>
      <c r="C756" t="s">
        <v>8965</v>
      </c>
      <c r="D756" t="s">
        <v>8966</v>
      </c>
      <c r="E756" t="s">
        <v>8967</v>
      </c>
      <c r="F756" t="s"/>
      <c r="G756" t="s">
        <v>50</v>
      </c>
      <c r="H756" t="s">
        <v>51</v>
      </c>
      <c r="I756" t="s">
        <v>8968</v>
      </c>
      <c r="J756" t="s">
        <v>513</v>
      </c>
      <c r="K756" t="s">
        <v>54</v>
      </c>
      <c r="L756" t="s">
        <v>782</v>
      </c>
      <c r="M756" t="s">
        <v>782</v>
      </c>
      <c r="N756" t="s">
        <v>1738</v>
      </c>
      <c r="O756" t="s"/>
      <c r="P756" t="s"/>
      <c r="Q756" t="s">
        <v>44</v>
      </c>
      <c r="R756" t="s"/>
      <c r="S756" t="s"/>
      <c r="T756" t="s"/>
      <c r="U756" t="s"/>
      <c r="V756" t="s"/>
      <c r="W756" t="s"/>
      <c r="X756" t="s"/>
      <c r="Y756" t="s"/>
      <c r="Z756" t="s"/>
      <c r="AA756" t="s"/>
      <c r="AB756" t="s">
        <v>8969</v>
      </c>
      <c r="AC756" t="s">
        <v>8969</v>
      </c>
      <c r="AD756" t="s">
        <v>110</v>
      </c>
      <c r="AE756" t="s">
        <v>1254</v>
      </c>
      <c r="AF756" t="s">
        <v>8970</v>
      </c>
      <c r="AG756" t="s">
        <v>8971</v>
      </c>
      <c r="AH756" t="s">
        <v>301</v>
      </c>
      <c r="AI756" t="s">
        <v>8972</v>
      </c>
      <c r="AJ756" t="s">
        <v>8973</v>
      </c>
      <c r="AK756" t="s">
        <v>66</v>
      </c>
    </row>
    <row r="757" spans="1:38">
      <c r="A757" t="s">
        <v>8974</v>
      </c>
      <c r="B757" t="s">
        <v>8975</v>
      </c>
      <c r="C757" t="s">
        <v>8976</v>
      </c>
      <c r="D757" t="s">
        <v>8977</v>
      </c>
      <c r="E757" t="s">
        <v>8978</v>
      </c>
      <c r="F757" t="s"/>
      <c r="G757" t="s">
        <v>50</v>
      </c>
      <c r="H757" t="s">
        <v>51</v>
      </c>
      <c r="I757" t="s">
        <v>2661</v>
      </c>
      <c r="J757" t="s">
        <v>2662</v>
      </c>
      <c r="K757" t="s">
        <v>188</v>
      </c>
      <c r="L757" t="s">
        <v>189</v>
      </c>
      <c r="M757" t="s">
        <v>190</v>
      </c>
      <c r="N757" t="s">
        <v>4800</v>
      </c>
      <c r="O757" t="s"/>
      <c r="P757" t="s"/>
      <c r="Q757" t="s">
        <v>44</v>
      </c>
      <c r="R757" t="s"/>
      <c r="S757" t="s"/>
      <c r="T757" t="s"/>
      <c r="U757" t="s"/>
      <c r="V757" t="s"/>
      <c r="W757" t="s"/>
      <c r="X757" t="s"/>
      <c r="Y757" t="s"/>
      <c r="Z757" t="s"/>
      <c r="AA757" t="s"/>
      <c r="AB757" t="s">
        <v>8979</v>
      </c>
      <c r="AC757" t="s">
        <v>8979</v>
      </c>
      <c r="AD757" t="s">
        <v>63</v>
      </c>
      <c r="AE757" t="s">
        <v>6606</v>
      </c>
      <c r="AF757" t="s">
        <v>8980</v>
      </c>
      <c r="AG757" t="s">
        <v>8981</v>
      </c>
      <c r="AH757" t="s">
        <v>44</v>
      </c>
      <c r="AI757" t="s">
        <v>8982</v>
      </c>
      <c r="AJ757" t="s">
        <v>8983</v>
      </c>
      <c r="AK757" t="s">
        <v>66</v>
      </c>
    </row>
    <row r="758" spans="1:38">
      <c r="A758" t="s">
        <v>8984</v>
      </c>
      <c r="B758" t="s">
        <v>8985</v>
      </c>
      <c r="C758" t="s">
        <v>8986</v>
      </c>
      <c r="D758" t="s">
        <v>8987</v>
      </c>
      <c r="E758" t="s">
        <v>8988</v>
      </c>
      <c r="F758" t="s">
        <v>255</v>
      </c>
      <c r="G758" t="s">
        <v>72</v>
      </c>
      <c r="H758" t="s">
        <v>51</v>
      </c>
      <c r="I758" t="s">
        <v>5131</v>
      </c>
      <c r="J758" t="s">
        <v>485</v>
      </c>
      <c r="K758" t="s">
        <v>54</v>
      </c>
      <c r="L758" t="s">
        <v>238</v>
      </c>
      <c r="M758" t="s">
        <v>660</v>
      </c>
      <c r="N758" t="s">
        <v>1833</v>
      </c>
      <c r="O758" t="s">
        <v>667</v>
      </c>
      <c r="P758" t="s">
        <v>8989</v>
      </c>
      <c r="Q758" t="s">
        <v>67</v>
      </c>
      <c r="R758" t="s"/>
      <c r="S758" t="s"/>
      <c r="T758" t="s"/>
      <c r="U758" t="s"/>
      <c r="V758" t="s"/>
      <c r="W758" t="s">
        <v>8990</v>
      </c>
      <c r="X758" t="s"/>
      <c r="Y758" t="s"/>
      <c r="Z758" t="s"/>
      <c r="AA758" t="s"/>
      <c r="AB758" t="s">
        <v>8991</v>
      </c>
      <c r="AC758" t="s">
        <v>8992</v>
      </c>
      <c r="AD758" t="s">
        <v>59</v>
      </c>
      <c r="AE758" t="s">
        <v>107</v>
      </c>
      <c r="AF758" t="s">
        <v>8993</v>
      </c>
      <c r="AG758" t="s">
        <v>8994</v>
      </c>
      <c r="AH758" t="s">
        <v>93</v>
      </c>
      <c r="AI758" t="s">
        <v>8995</v>
      </c>
      <c r="AJ758" t="s">
        <v>92</v>
      </c>
      <c r="AK758" t="s">
        <v>66</v>
      </c>
    </row>
    <row r="759" spans="1:38">
      <c r="A759" t="s">
        <v>8996</v>
      </c>
      <c r="B759" t="s">
        <v>8997</v>
      </c>
      <c r="C759" t="s">
        <v>8998</v>
      </c>
      <c r="D759" t="s">
        <v>8999</v>
      </c>
      <c r="E759" t="s">
        <v>9000</v>
      </c>
      <c r="F759" t="s">
        <v>396</v>
      </c>
      <c r="G759" t="s">
        <v>50</v>
      </c>
      <c r="H759" t="s">
        <v>51</v>
      </c>
      <c r="I759" t="s">
        <v>9001</v>
      </c>
      <c r="J759" t="s">
        <v>236</v>
      </c>
      <c r="K759" t="s">
        <v>237</v>
      </c>
      <c r="L759" t="s">
        <v>238</v>
      </c>
      <c r="M759" t="s">
        <v>239</v>
      </c>
      <c r="N759" t="s">
        <v>4483</v>
      </c>
      <c r="O759" t="s">
        <v>507</v>
      </c>
      <c r="P759" t="s"/>
      <c r="Q759" t="s"/>
      <c r="R759" t="s"/>
      <c r="S759" t="s"/>
      <c r="T759" t="s">
        <v>67</v>
      </c>
      <c r="U759" t="s"/>
      <c r="V759" t="s"/>
      <c r="W759" t="s"/>
      <c r="X759" t="s"/>
      <c r="Y759" t="s"/>
      <c r="Z759" t="s"/>
      <c r="AA759" t="s"/>
      <c r="AB759" t="s">
        <v>9002</v>
      </c>
      <c r="AC759" t="s">
        <v>9003</v>
      </c>
      <c r="AD759" t="s">
        <v>192</v>
      </c>
      <c r="AE759" t="s">
        <v>310</v>
      </c>
      <c r="AF759" t="s">
        <v>9004</v>
      </c>
      <c r="AG759" t="s">
        <v>9005</v>
      </c>
      <c r="AH759" t="s">
        <v>406</v>
      </c>
      <c r="AI759" t="s">
        <v>9006</v>
      </c>
      <c r="AJ759" t="s">
        <v>92</v>
      </c>
      <c r="AK759" t="s">
        <v>66</v>
      </c>
    </row>
    <row r="760" spans="1:38">
      <c r="A760" t="s">
        <v>9007</v>
      </c>
      <c r="B760" t="s">
        <v>9008</v>
      </c>
      <c r="C760" t="s">
        <v>9009</v>
      </c>
      <c r="D760" t="s">
        <v>9010</v>
      </c>
      <c r="E760" t="s">
        <v>9011</v>
      </c>
      <c r="F760" t="s">
        <v>2562</v>
      </c>
      <c r="G760" t="s">
        <v>50</v>
      </c>
      <c r="H760" t="s">
        <v>51</v>
      </c>
      <c r="I760" t="s">
        <v>9012</v>
      </c>
      <c r="J760" t="s">
        <v>9013</v>
      </c>
      <c r="K760" t="s">
        <v>54</v>
      </c>
      <c r="L760" t="s">
        <v>76</v>
      </c>
      <c r="M760" t="s">
        <v>77</v>
      </c>
      <c r="N760" t="s">
        <v>78</v>
      </c>
      <c r="O760" t="s"/>
      <c r="P760" t="s">
        <v>4563</v>
      </c>
      <c r="Q760" t="s">
        <v>67</v>
      </c>
      <c r="R760" t="s">
        <v>9014</v>
      </c>
      <c r="S760" t="s"/>
      <c r="T760" t="s">
        <v>67</v>
      </c>
      <c r="U760" t="s"/>
      <c r="V760" t="s"/>
      <c r="W760" t="s"/>
      <c r="X760" t="s"/>
      <c r="Y760" t="s">
        <v>67</v>
      </c>
      <c r="Z760" t="s">
        <v>9015</v>
      </c>
      <c r="AA760" t="s"/>
      <c r="AB760" t="s">
        <v>9016</v>
      </c>
      <c r="AC760" t="s">
        <v>9016</v>
      </c>
      <c r="AD760" t="s">
        <v>345</v>
      </c>
      <c r="AE760" t="s">
        <v>8958</v>
      </c>
      <c r="AF760" t="s">
        <v>9017</v>
      </c>
      <c r="AG760" t="s">
        <v>9018</v>
      </c>
      <c r="AH760" t="s">
        <v>878</v>
      </c>
      <c r="AI760" t="s">
        <v>9019</v>
      </c>
      <c r="AJ760" t="s">
        <v>9020</v>
      </c>
      <c r="AK760" t="s">
        <v>66</v>
      </c>
    </row>
    <row r="761" spans="1:38">
      <c r="A761" t="s">
        <v>7907</v>
      </c>
      <c r="B761" t="s">
        <v>9021</v>
      </c>
      <c r="C761" t="s">
        <v>9022</v>
      </c>
      <c r="D761" t="s">
        <v>9023</v>
      </c>
      <c r="E761" t="s">
        <v>9024</v>
      </c>
      <c r="F761" t="s">
        <v>9025</v>
      </c>
      <c r="G761" t="s">
        <v>2813</v>
      </c>
      <c r="H761" t="s">
        <v>51</v>
      </c>
      <c r="I761" t="s">
        <v>9026</v>
      </c>
      <c r="J761" t="s"/>
      <c r="K761" t="s">
        <v>9027</v>
      </c>
      <c r="L761" t="s">
        <v>258</v>
      </c>
      <c r="M761" t="s">
        <v>259</v>
      </c>
      <c r="N761" t="s">
        <v>2370</v>
      </c>
      <c r="O761" t="s">
        <v>142</v>
      </c>
      <c r="P761" t="s"/>
      <c r="Q761" t="s"/>
      <c r="R761" t="s"/>
      <c r="S761" t="s"/>
      <c r="T761" t="s"/>
      <c r="U761" t="s"/>
      <c r="V761" t="s"/>
      <c r="W761" t="s"/>
      <c r="X761" t="s"/>
      <c r="Y761" t="s"/>
      <c r="Z761" t="s"/>
      <c r="AA761" t="s"/>
      <c r="AB761" t="s">
        <v>9028</v>
      </c>
      <c r="AC761" t="s">
        <v>9029</v>
      </c>
      <c r="AD761" t="s">
        <v>110</v>
      </c>
      <c r="AE761" t="s">
        <v>515</v>
      </c>
      <c r="AF761" t="s">
        <v>9030</v>
      </c>
      <c r="AG761" t="s">
        <v>9031</v>
      </c>
      <c r="AH761" t="s">
        <v>93</v>
      </c>
      <c r="AI761" t="s">
        <v>9032</v>
      </c>
      <c r="AJ761" t="s">
        <v>92</v>
      </c>
      <c r="AK761" t="s">
        <v>66</v>
      </c>
    </row>
    <row r="762" spans="1:38">
      <c r="A762" t="s">
        <v>9033</v>
      </c>
      <c r="B762" t="s">
        <v>9034</v>
      </c>
      <c r="C762" t="s">
        <v>9035</v>
      </c>
      <c r="D762" t="s">
        <v>9036</v>
      </c>
      <c r="E762" t="s">
        <v>9037</v>
      </c>
      <c r="F762" t="s">
        <v>396</v>
      </c>
      <c r="G762" t="s">
        <v>50</v>
      </c>
      <c r="H762" t="s">
        <v>51</v>
      </c>
      <c r="I762" t="s">
        <v>1865</v>
      </c>
      <c r="J762" t="s">
        <v>53</v>
      </c>
      <c r="K762" t="s">
        <v>54</v>
      </c>
      <c r="L762" t="s">
        <v>76</v>
      </c>
      <c r="M762" t="s">
        <v>77</v>
      </c>
      <c r="N762" t="s">
        <v>3464</v>
      </c>
      <c r="O762" t="s">
        <v>79</v>
      </c>
      <c r="P762" t="s">
        <v>9038</v>
      </c>
      <c r="Q762" t="s">
        <v>67</v>
      </c>
      <c r="R762" t="s"/>
      <c r="S762" t="s"/>
      <c r="T762" t="s"/>
      <c r="U762" t="s"/>
      <c r="V762" t="s"/>
      <c r="W762" t="s"/>
      <c r="X762" t="s"/>
      <c r="Y762" t="s"/>
      <c r="Z762" t="s"/>
      <c r="AA762" t="s"/>
      <c r="AB762" t="s">
        <v>9039</v>
      </c>
      <c r="AC762" t="s">
        <v>9040</v>
      </c>
      <c r="AD762" t="s">
        <v>86</v>
      </c>
      <c r="AE762" t="s">
        <v>277</v>
      </c>
      <c r="AF762" t="s">
        <v>9041</v>
      </c>
      <c r="AG762" t="s">
        <v>9042</v>
      </c>
      <c r="AH762" t="s">
        <v>110</v>
      </c>
      <c r="AI762" t="s">
        <v>9043</v>
      </c>
      <c r="AJ762" t="s">
        <v>92</v>
      </c>
      <c r="AK762" t="s">
        <v>66</v>
      </c>
    </row>
    <row r="763" spans="1:38">
      <c r="A763" t="s">
        <v>9044</v>
      </c>
      <c r="B763" t="s">
        <v>9045</v>
      </c>
      <c r="C763" t="s">
        <v>9046</v>
      </c>
      <c r="D763" t="s"/>
      <c r="E763" t="s">
        <v>9047</v>
      </c>
      <c r="F763" t="s">
        <v>292</v>
      </c>
      <c r="G763" t="s">
        <v>1178</v>
      </c>
      <c r="H763" t="s">
        <v>51</v>
      </c>
      <c r="I763" t="s">
        <v>1024</v>
      </c>
      <c r="J763" t="s">
        <v>53</v>
      </c>
      <c r="K763" t="s">
        <v>54</v>
      </c>
      <c r="L763" t="s">
        <v>843</v>
      </c>
      <c r="M763" t="s">
        <v>844</v>
      </c>
      <c r="N763" t="s">
        <v>4211</v>
      </c>
      <c r="O763" t="s">
        <v>826</v>
      </c>
      <c r="P763" t="s">
        <v>7742</v>
      </c>
      <c r="Q763" t="s">
        <v>67</v>
      </c>
      <c r="R763" t="s">
        <v>9048</v>
      </c>
      <c r="S763" t="s"/>
      <c r="T763" t="s"/>
      <c r="U763" t="s"/>
      <c r="V763" t="s">
        <v>93</v>
      </c>
      <c r="W763" t="s">
        <v>9049</v>
      </c>
      <c r="X763" t="s"/>
      <c r="Y763" t="s"/>
      <c r="Z763" t="s"/>
      <c r="AA763" t="s">
        <v>84</v>
      </c>
      <c r="AB763" t="s">
        <v>9050</v>
      </c>
      <c r="AC763" t="s">
        <v>9051</v>
      </c>
      <c r="AD763" t="s">
        <v>391</v>
      </c>
      <c r="AE763" t="s">
        <v>1254</v>
      </c>
      <c r="AF763" t="s">
        <v>9052</v>
      </c>
      <c r="AG763" t="s">
        <v>9053</v>
      </c>
      <c r="AH763" t="s">
        <v>721</v>
      </c>
      <c r="AI763" t="s">
        <v>9054</v>
      </c>
      <c r="AJ763" t="s">
        <v>92</v>
      </c>
      <c r="AK763" t="s">
        <v>66</v>
      </c>
    </row>
    <row r="764" spans="1:38">
      <c r="A764" t="s">
        <v>9055</v>
      </c>
      <c r="B764" t="s">
        <v>9056</v>
      </c>
      <c r="C764" t="s">
        <v>9057</v>
      </c>
      <c r="D764" t="s">
        <v>9058</v>
      </c>
      <c r="E764" t="s">
        <v>9059</v>
      </c>
      <c r="F764" t="s">
        <v>49</v>
      </c>
      <c r="G764" t="s">
        <v>50</v>
      </c>
      <c r="H764" t="s">
        <v>51</v>
      </c>
      <c r="I764" t="s">
        <v>9060</v>
      </c>
      <c r="J764" t="s"/>
      <c r="K764" t="s">
        <v>271</v>
      </c>
      <c r="L764" t="s">
        <v>238</v>
      </c>
      <c r="M764" t="s">
        <v>660</v>
      </c>
      <c r="N764" t="s">
        <v>2726</v>
      </c>
      <c r="O764" t="s"/>
      <c r="P764" t="s"/>
      <c r="Q764" t="s">
        <v>44</v>
      </c>
      <c r="R764" t="s"/>
      <c r="S764" t="s"/>
      <c r="T764" t="s"/>
      <c r="U764" t="s"/>
      <c r="V764" t="s"/>
      <c r="W764" t="s"/>
      <c r="X764" t="s"/>
      <c r="Y764" t="s"/>
      <c r="Z764" t="s"/>
      <c r="AA764" t="s"/>
      <c r="AB764" t="s">
        <v>9061</v>
      </c>
      <c r="AC764" t="s">
        <v>9061</v>
      </c>
      <c r="AD764" t="s">
        <v>59</v>
      </c>
      <c r="AE764" t="s">
        <v>44</v>
      </c>
      <c r="AF764" t="s">
        <v>9062</v>
      </c>
      <c r="AG764" t="s">
        <v>9063</v>
      </c>
      <c r="AH764" t="s">
        <v>59</v>
      </c>
      <c r="AI764" t="s">
        <v>9064</v>
      </c>
      <c r="AJ764" t="s">
        <v>9065</v>
      </c>
      <c r="AK764" t="s">
        <v>66</v>
      </c>
    </row>
    <row r="765" spans="1:38">
      <c r="A765" t="s">
        <v>9066</v>
      </c>
      <c r="B765" t="s">
        <v>9067</v>
      </c>
      <c r="C765" t="s">
        <v>9068</v>
      </c>
      <c r="D765" t="s">
        <v>9069</v>
      </c>
      <c r="E765" t="s">
        <v>9070</v>
      </c>
      <c r="F765" t="s">
        <v>9071</v>
      </c>
      <c r="G765" t="s">
        <v>50</v>
      </c>
      <c r="H765" t="s">
        <v>234</v>
      </c>
      <c r="I765" t="s">
        <v>9072</v>
      </c>
      <c r="J765" t="s">
        <v>440</v>
      </c>
      <c r="K765" t="s">
        <v>54</v>
      </c>
      <c r="L765" t="s">
        <v>120</v>
      </c>
      <c r="M765" t="s">
        <v>382</v>
      </c>
      <c r="N765" t="s">
        <v>383</v>
      </c>
      <c r="O765" t="s">
        <v>209</v>
      </c>
      <c r="P765" t="s"/>
      <c r="Q765" t="s"/>
      <c r="R765" t="s"/>
      <c r="S765" t="s">
        <v>9073</v>
      </c>
      <c r="T765" t="s">
        <v>63</v>
      </c>
      <c r="U765" t="s"/>
      <c r="V765" t="s"/>
      <c r="W765" t="s"/>
      <c r="X765" t="s">
        <v>9074</v>
      </c>
      <c r="Y765" t="s">
        <v>67</v>
      </c>
      <c r="Z765" t="s">
        <v>9075</v>
      </c>
      <c r="AA765" t="s">
        <v>772</v>
      </c>
      <c r="AB765" t="s">
        <v>9076</v>
      </c>
      <c r="AC765" t="s">
        <v>9077</v>
      </c>
      <c r="AD765" t="s">
        <v>93</v>
      </c>
      <c r="AE765" t="s">
        <v>44</v>
      </c>
      <c r="AF765" t="s">
        <v>9078</v>
      </c>
      <c r="AG765" t="s">
        <v>44</v>
      </c>
      <c r="AH765" t="s">
        <v>67</v>
      </c>
      <c r="AI765" t="s">
        <v>9079</v>
      </c>
      <c r="AJ765" t="s">
        <v>92</v>
      </c>
      <c r="AK765" t="s">
        <v>66</v>
      </c>
    </row>
    <row r="766" spans="1:38">
      <c r="A766" t="s">
        <v>9080</v>
      </c>
      <c r="B766" t="s">
        <v>9081</v>
      </c>
      <c r="C766" t="s">
        <v>9082</v>
      </c>
      <c r="D766" t="s">
        <v>9083</v>
      </c>
      <c r="E766" t="s">
        <v>9084</v>
      </c>
      <c r="F766" t="s">
        <v>117</v>
      </c>
      <c r="G766" t="s">
        <v>50</v>
      </c>
      <c r="H766" t="s">
        <v>51</v>
      </c>
      <c r="I766" t="s">
        <v>9085</v>
      </c>
      <c r="J766" t="s">
        <v>2588</v>
      </c>
      <c r="K766" t="s">
        <v>54</v>
      </c>
      <c r="L766" t="s">
        <v>170</v>
      </c>
      <c r="M766" t="s">
        <v>171</v>
      </c>
      <c r="N766" t="s">
        <v>4951</v>
      </c>
      <c r="O766" t="s">
        <v>79</v>
      </c>
      <c r="P766" t="s">
        <v>2575</v>
      </c>
      <c r="Q766" t="s">
        <v>67</v>
      </c>
      <c r="R766" t="s"/>
      <c r="S766" t="s"/>
      <c r="T766" t="s"/>
      <c r="U766" t="s"/>
      <c r="V766" t="s"/>
      <c r="W766" t="s"/>
      <c r="X766" t="s"/>
      <c r="Y766" t="s"/>
      <c r="Z766" t="s"/>
      <c r="AA766" t="s"/>
      <c r="AB766" t="s">
        <v>9086</v>
      </c>
      <c r="AC766" t="s">
        <v>9087</v>
      </c>
      <c r="AD766" t="s">
        <v>59</v>
      </c>
      <c r="AE766" t="s">
        <v>904</v>
      </c>
      <c r="AF766" t="s">
        <v>9088</v>
      </c>
      <c r="AG766" t="s">
        <v>9089</v>
      </c>
      <c r="AH766" t="s">
        <v>151</v>
      </c>
      <c r="AI766" t="s">
        <v>9090</v>
      </c>
      <c r="AJ766" t="s">
        <v>92</v>
      </c>
      <c r="AK766" t="s">
        <v>66</v>
      </c>
    </row>
    <row r="767" spans="1:38">
      <c r="A767" t="s">
        <v>9091</v>
      </c>
      <c r="B767" t="s">
        <v>9092</v>
      </c>
      <c r="C767" t="s">
        <v>9093</v>
      </c>
      <c r="D767" t="s">
        <v>9094</v>
      </c>
      <c r="E767" t="s">
        <v>9095</v>
      </c>
      <c r="F767" t="s"/>
      <c r="G767" t="s">
        <v>50</v>
      </c>
      <c r="H767" t="s">
        <v>51</v>
      </c>
      <c r="I767" t="s">
        <v>9096</v>
      </c>
      <c r="J767" t="s">
        <v>795</v>
      </c>
      <c r="K767" t="s">
        <v>188</v>
      </c>
      <c r="L767" t="s">
        <v>272</v>
      </c>
      <c r="M767" t="s">
        <v>273</v>
      </c>
      <c r="N767" t="s">
        <v>274</v>
      </c>
      <c r="O767" t="s">
        <v>67</v>
      </c>
      <c r="P767" t="s"/>
      <c r="Q767" t="s"/>
      <c r="R767" t="s"/>
      <c r="S767" t="s"/>
      <c r="T767" t="s"/>
      <c r="U767" t="s"/>
      <c r="V767" t="s"/>
      <c r="W767" t="s"/>
      <c r="X767" t="s"/>
      <c r="Y767" t="s"/>
      <c r="Z767" t="s"/>
      <c r="AA767" t="s"/>
      <c r="AB767" t="s">
        <v>9097</v>
      </c>
      <c r="AC767" t="s">
        <v>9097</v>
      </c>
      <c r="AD767" t="s">
        <v>59</v>
      </c>
      <c r="AE767" t="s">
        <v>44</v>
      </c>
      <c r="AF767" t="s">
        <v>9098</v>
      </c>
      <c r="AG767" t="s">
        <v>9099</v>
      </c>
      <c r="AH767" t="s">
        <v>151</v>
      </c>
      <c r="AI767" t="s">
        <v>9100</v>
      </c>
      <c r="AJ767" t="s">
        <v>92</v>
      </c>
      <c r="AK767" t="s">
        <v>66</v>
      </c>
    </row>
    <row r="768" spans="1:38">
      <c r="A768" t="s">
        <v>9101</v>
      </c>
      <c r="B768" t="s">
        <v>9102</v>
      </c>
      <c r="C768" t="s">
        <v>9103</v>
      </c>
      <c r="D768" t="s">
        <v>9104</v>
      </c>
      <c r="E768" t="s">
        <v>9105</v>
      </c>
      <c r="F768" t="s">
        <v>968</v>
      </c>
      <c r="G768" t="s">
        <v>50</v>
      </c>
      <c r="H768" t="s">
        <v>51</v>
      </c>
      <c r="I768" t="s">
        <v>169</v>
      </c>
      <c r="J768" t="s">
        <v>53</v>
      </c>
      <c r="K768" t="s">
        <v>54</v>
      </c>
      <c r="L768" t="s">
        <v>355</v>
      </c>
      <c r="M768" t="s">
        <v>356</v>
      </c>
      <c r="N768" t="s">
        <v>357</v>
      </c>
      <c r="O768" t="s">
        <v>241</v>
      </c>
      <c r="P768" t="s"/>
      <c r="Q768" t="s"/>
      <c r="R768" t="s"/>
      <c r="S768" t="s"/>
      <c r="T768" t="s">
        <v>93</v>
      </c>
      <c r="U768" t="s"/>
      <c r="V768" t="s"/>
      <c r="W768" t="s"/>
      <c r="X768" t="s"/>
      <c r="Y768" t="s"/>
      <c r="Z768" t="s"/>
      <c r="AA768" t="s"/>
      <c r="AB768" t="s">
        <v>9106</v>
      </c>
      <c r="AC768" t="s">
        <v>9107</v>
      </c>
      <c r="AD768" t="s">
        <v>301</v>
      </c>
      <c r="AE768" t="s">
        <v>44</v>
      </c>
      <c r="AF768" t="s">
        <v>9108</v>
      </c>
      <c r="AG768" t="s">
        <v>9109</v>
      </c>
      <c r="AH768" t="s">
        <v>617</v>
      </c>
      <c r="AI768" t="s">
        <v>9110</v>
      </c>
      <c r="AJ768" t="s">
        <v>92</v>
      </c>
      <c r="AK768" t="s">
        <v>66</v>
      </c>
    </row>
    <row r="769" spans="1:38">
      <c r="A769" t="s">
        <v>9111</v>
      </c>
      <c r="B769" t="s">
        <v>9112</v>
      </c>
      <c r="C769" t="s">
        <v>9113</v>
      </c>
      <c r="D769" t="s">
        <v>9114</v>
      </c>
      <c r="E769" t="s">
        <v>9115</v>
      </c>
      <c r="F769" t="s">
        <v>98</v>
      </c>
      <c r="G769" t="s">
        <v>50</v>
      </c>
      <c r="H769" t="s">
        <v>51</v>
      </c>
      <c r="I769" t="s">
        <v>3795</v>
      </c>
      <c r="J769" t="s">
        <v>1127</v>
      </c>
      <c r="K769" t="s">
        <v>54</v>
      </c>
      <c r="L769" t="s">
        <v>470</v>
      </c>
      <c r="M769" t="s">
        <v>685</v>
      </c>
      <c r="N769" t="s">
        <v>9116</v>
      </c>
      <c r="O769" t="s">
        <v>112</v>
      </c>
      <c r="P769" t="s">
        <v>9117</v>
      </c>
      <c r="Q769" t="s">
        <v>63</v>
      </c>
      <c r="R769" t="s">
        <v>9118</v>
      </c>
      <c r="S769" t="s"/>
      <c r="T769" t="s"/>
      <c r="U769" t="s"/>
      <c r="V769" t="s"/>
      <c r="W769" t="s"/>
      <c r="X769" t="s"/>
      <c r="Y769" t="s"/>
      <c r="Z769" t="s"/>
      <c r="AA769" t="s"/>
      <c r="AB769" t="s">
        <v>9119</v>
      </c>
      <c r="AC769" t="s">
        <v>9120</v>
      </c>
      <c r="AD769" t="s">
        <v>63</v>
      </c>
      <c r="AE769" t="s">
        <v>277</v>
      </c>
      <c r="AF769" t="s">
        <v>9121</v>
      </c>
      <c r="AG769" t="s">
        <v>9122</v>
      </c>
      <c r="AH769" t="s">
        <v>44</v>
      </c>
      <c r="AI769" t="s">
        <v>9123</v>
      </c>
      <c r="AJ769" t="s">
        <v>92</v>
      </c>
      <c r="AK769" t="s">
        <v>66</v>
      </c>
    </row>
    <row r="770" spans="1:38">
      <c r="A770" t="s">
        <v>9124</v>
      </c>
      <c r="B770" t="s">
        <v>9125</v>
      </c>
      <c r="C770" t="s">
        <v>9126</v>
      </c>
      <c r="D770" t="s">
        <v>9127</v>
      </c>
      <c r="E770" t="s">
        <v>9128</v>
      </c>
      <c r="F770" t="s">
        <v>98</v>
      </c>
      <c r="G770" t="s">
        <v>50</v>
      </c>
      <c r="H770" t="s">
        <v>51</v>
      </c>
      <c r="I770" t="s">
        <v>4833</v>
      </c>
      <c r="J770" t="s"/>
      <c r="K770" t="s">
        <v>237</v>
      </c>
      <c r="L770" t="s">
        <v>526</v>
      </c>
      <c r="M770" t="s">
        <v>527</v>
      </c>
      <c r="N770" t="s">
        <v>1039</v>
      </c>
      <c r="O770" t="s"/>
      <c r="P770" t="s"/>
      <c r="Q770" t="s">
        <v>67</v>
      </c>
      <c r="R770" t="s">
        <v>9129</v>
      </c>
      <c r="S770" t="s"/>
      <c r="T770" t="s"/>
      <c r="U770" t="s"/>
      <c r="V770" t="s"/>
      <c r="W770" t="s"/>
      <c r="X770" t="s"/>
      <c r="Y770" t="s"/>
      <c r="Z770" t="s"/>
      <c r="AA770" t="s"/>
      <c r="AB770" t="s">
        <v>9130</v>
      </c>
      <c r="AC770" t="s">
        <v>9130</v>
      </c>
      <c r="AD770" t="s">
        <v>59</v>
      </c>
      <c r="AE770" t="s">
        <v>107</v>
      </c>
      <c r="AF770" t="s">
        <v>9131</v>
      </c>
      <c r="AG770" t="s">
        <v>9132</v>
      </c>
      <c r="AH770" t="s">
        <v>151</v>
      </c>
      <c r="AI770" t="s">
        <v>9133</v>
      </c>
      <c r="AJ770" t="s">
        <v>9134</v>
      </c>
      <c r="AK770" t="s">
        <v>66</v>
      </c>
    </row>
    <row r="771" spans="1:38">
      <c r="A771" t="s">
        <v>9135</v>
      </c>
      <c r="B771" t="s">
        <v>9136</v>
      </c>
      <c r="C771" t="s">
        <v>9137</v>
      </c>
      <c r="D771" t="s">
        <v>9138</v>
      </c>
      <c r="E771" t="s">
        <v>9139</v>
      </c>
      <c r="F771" t="s">
        <v>71</v>
      </c>
      <c r="G771" t="s">
        <v>50</v>
      </c>
      <c r="H771" t="s">
        <v>51</v>
      </c>
      <c r="I771" t="s">
        <v>9140</v>
      </c>
      <c r="J771" t="s"/>
      <c r="K771" t="s">
        <v>3145</v>
      </c>
      <c r="L771" t="s">
        <v>322</v>
      </c>
      <c r="M771" t="s">
        <v>323</v>
      </c>
      <c r="N771" t="s">
        <v>1088</v>
      </c>
      <c r="O771" t="s">
        <v>90</v>
      </c>
      <c r="P771" t="s"/>
      <c r="Q771" t="s"/>
      <c r="R771" t="s"/>
      <c r="S771" t="s"/>
      <c r="T771" t="s"/>
      <c r="U771" t="s"/>
      <c r="V771" t="s">
        <v>67</v>
      </c>
      <c r="W771" t="s"/>
      <c r="X771" t="s"/>
      <c r="Y771" t="s"/>
      <c r="Z771" t="s"/>
      <c r="AA771" t="s">
        <v>84</v>
      </c>
      <c r="AB771" t="s">
        <v>9141</v>
      </c>
      <c r="AC771" t="s">
        <v>9142</v>
      </c>
      <c r="AD771" t="s">
        <v>112</v>
      </c>
      <c r="AE771" t="s">
        <v>60</v>
      </c>
      <c r="AF771" t="s">
        <v>9143</v>
      </c>
      <c r="AG771" t="s">
        <v>9144</v>
      </c>
      <c r="AH771" t="s">
        <v>67</v>
      </c>
      <c r="AI771" t="s">
        <v>9145</v>
      </c>
      <c r="AJ771" t="s">
        <v>92</v>
      </c>
      <c r="AK771" t="s">
        <v>66</v>
      </c>
    </row>
    <row r="772" spans="1:38">
      <c r="A772" t="s">
        <v>9146</v>
      </c>
      <c r="B772" t="s">
        <v>9147</v>
      </c>
      <c r="C772" t="s">
        <v>9148</v>
      </c>
      <c r="D772" t="s"/>
      <c r="E772" t="s">
        <v>9149</v>
      </c>
      <c r="F772" t="s">
        <v>3029</v>
      </c>
      <c r="G772" t="s">
        <v>72</v>
      </c>
      <c r="H772" t="s">
        <v>51</v>
      </c>
      <c r="I772" t="s">
        <v>768</v>
      </c>
      <c r="J772" t="s">
        <v>568</v>
      </c>
      <c r="K772" t="s">
        <v>569</v>
      </c>
      <c r="L772" t="s">
        <v>1344</v>
      </c>
      <c r="M772" t="s">
        <v>1345</v>
      </c>
      <c r="N772" t="s">
        <v>1346</v>
      </c>
      <c r="O772" t="s">
        <v>79</v>
      </c>
      <c r="P772" t="s"/>
      <c r="Q772" t="s"/>
      <c r="R772" t="s"/>
      <c r="S772" t="s"/>
      <c r="T772" t="s"/>
      <c r="U772" t="s"/>
      <c r="V772" t="s"/>
      <c r="W772" t="s">
        <v>9150</v>
      </c>
      <c r="X772" t="s"/>
      <c r="Y772" t="s"/>
      <c r="Z772" t="s"/>
      <c r="AA772" t="s"/>
      <c r="AB772" t="s">
        <v>9151</v>
      </c>
      <c r="AC772" t="s">
        <v>9151</v>
      </c>
      <c r="AD772" t="s">
        <v>209</v>
      </c>
      <c r="AE772" t="s">
        <v>6517</v>
      </c>
      <c r="AF772" t="s">
        <v>9152</v>
      </c>
      <c r="AG772" t="s">
        <v>9153</v>
      </c>
      <c r="AH772" t="s">
        <v>90</v>
      </c>
      <c r="AI772" t="s">
        <v>9154</v>
      </c>
      <c r="AJ772" t="s">
        <v>92</v>
      </c>
      <c r="AK772" t="s">
        <v>66</v>
      </c>
    </row>
    <row r="773" spans="1:38">
      <c r="A773" t="s">
        <v>9155</v>
      </c>
      <c r="B773" t="s">
        <v>9156</v>
      </c>
      <c r="C773" t="s">
        <v>9157</v>
      </c>
      <c r="D773" t="s">
        <v>9158</v>
      </c>
      <c r="E773" t="s">
        <v>9159</v>
      </c>
      <c r="F773" t="s"/>
      <c r="G773" t="s">
        <v>50</v>
      </c>
      <c r="H773" t="s">
        <v>51</v>
      </c>
      <c r="I773" t="s">
        <v>9160</v>
      </c>
      <c r="J773" t="s"/>
      <c r="K773" t="s">
        <v>354</v>
      </c>
      <c r="L773" t="s">
        <v>55</v>
      </c>
      <c r="M773" t="s">
        <v>56</v>
      </c>
      <c r="N773" t="s">
        <v>426</v>
      </c>
      <c r="O773" t="s"/>
      <c r="P773" t="s"/>
      <c r="Q773" t="s">
        <v>44</v>
      </c>
      <c r="R773" t="s"/>
      <c r="S773" t="s"/>
      <c r="T773" t="s"/>
      <c r="U773" t="s"/>
      <c r="V773" t="s"/>
      <c r="W773" t="s"/>
      <c r="X773" t="s"/>
      <c r="Y773" t="s"/>
      <c r="Z773" t="s"/>
      <c r="AA773" t="s"/>
      <c r="AB773" t="s">
        <v>9161</v>
      </c>
      <c r="AC773" t="s">
        <v>9161</v>
      </c>
      <c r="AD773" t="s">
        <v>59</v>
      </c>
      <c r="AE773" t="s">
        <v>107</v>
      </c>
      <c r="AF773" t="s">
        <v>9162</v>
      </c>
      <c r="AG773" t="s">
        <v>9163</v>
      </c>
      <c r="AH773" t="s">
        <v>67</v>
      </c>
      <c r="AI773" t="s">
        <v>9164</v>
      </c>
      <c r="AJ773" t="s">
        <v>9165</v>
      </c>
      <c r="AK773" t="s">
        <v>1849</v>
      </c>
    </row>
    <row r="774" spans="1:38">
      <c r="A774" t="s">
        <v>9166</v>
      </c>
      <c r="B774" t="s">
        <v>9167</v>
      </c>
      <c r="C774" t="s">
        <v>9168</v>
      </c>
      <c r="D774" t="s"/>
      <c r="E774" t="s">
        <v>9169</v>
      </c>
      <c r="F774" t="s"/>
      <c r="G774" t="s">
        <v>1178</v>
      </c>
      <c r="H774" t="s">
        <v>234</v>
      </c>
      <c r="I774" t="s">
        <v>1395</v>
      </c>
      <c r="J774" t="s"/>
      <c r="K774" t="s">
        <v>1395</v>
      </c>
      <c r="L774" t="s">
        <v>219</v>
      </c>
      <c r="M774" t="s">
        <v>220</v>
      </c>
      <c r="N774" t="s">
        <v>1972</v>
      </c>
      <c r="O774" t="s">
        <v>479</v>
      </c>
      <c r="P774" t="s">
        <v>9170</v>
      </c>
      <c r="Q774" t="s">
        <v>67</v>
      </c>
      <c r="R774" t="s"/>
      <c r="S774" t="s">
        <v>9171</v>
      </c>
      <c r="T774" t="s">
        <v>63</v>
      </c>
      <c r="U774" t="s"/>
      <c r="V774" t="s">
        <v>67</v>
      </c>
      <c r="W774" t="s">
        <v>9172</v>
      </c>
      <c r="X774" t="s"/>
      <c r="Y774" t="s"/>
      <c r="Z774" t="s">
        <v>9173</v>
      </c>
      <c r="AA774" t="s">
        <v>84</v>
      </c>
      <c r="AB774" t="s">
        <v>9174</v>
      </c>
      <c r="AC774" t="s">
        <v>9175</v>
      </c>
      <c r="AD774" t="s">
        <v>110</v>
      </c>
      <c r="AE774" t="s">
        <v>44</v>
      </c>
      <c r="AF774" t="s">
        <v>9176</v>
      </c>
      <c r="AG774" t="s">
        <v>8448</v>
      </c>
      <c r="AH774" t="s">
        <v>86</v>
      </c>
      <c r="AI774" t="s">
        <v>9177</v>
      </c>
      <c r="AJ774" t="s">
        <v>92</v>
      </c>
      <c r="AK774" t="s">
        <v>66</v>
      </c>
    </row>
    <row r="775" spans="1:38">
      <c r="A775" t="s">
        <v>9178</v>
      </c>
      <c r="B775" t="s">
        <v>9179</v>
      </c>
      <c r="C775" t="s">
        <v>9180</v>
      </c>
      <c r="D775" t="s">
        <v>9181</v>
      </c>
      <c r="E775" t="s">
        <v>9182</v>
      </c>
      <c r="F775" t="s">
        <v>857</v>
      </c>
      <c r="G775" t="s">
        <v>50</v>
      </c>
      <c r="H775" t="s">
        <v>51</v>
      </c>
      <c r="I775" t="s">
        <v>5684</v>
      </c>
      <c r="J775" t="s">
        <v>9183</v>
      </c>
      <c r="K775" t="s">
        <v>54</v>
      </c>
      <c r="L775" t="s">
        <v>189</v>
      </c>
      <c r="M775" t="s">
        <v>190</v>
      </c>
      <c r="N775" t="s">
        <v>8698</v>
      </c>
      <c r="O775" t="s"/>
      <c r="P775" t="s"/>
      <c r="Q775" t="s">
        <v>44</v>
      </c>
      <c r="R775" t="s"/>
      <c r="S775" t="s"/>
      <c r="T775" t="s"/>
      <c r="U775" t="s"/>
      <c r="V775" t="s"/>
      <c r="W775" t="s"/>
      <c r="X775" t="s"/>
      <c r="Y775" t="s"/>
      <c r="Z775" t="s"/>
      <c r="AA775" t="s"/>
      <c r="AB775" t="s">
        <v>9184</v>
      </c>
      <c r="AC775" t="s">
        <v>9184</v>
      </c>
      <c r="AD775" t="s">
        <v>59</v>
      </c>
      <c r="AE775" t="s">
        <v>277</v>
      </c>
      <c r="AF775" t="s">
        <v>9185</v>
      </c>
      <c r="AG775" t="s">
        <v>9186</v>
      </c>
      <c r="AH775" t="s">
        <v>112</v>
      </c>
      <c r="AI775" t="s">
        <v>9187</v>
      </c>
      <c r="AJ775" t="s">
        <v>9188</v>
      </c>
      <c r="AK775" t="s">
        <v>66</v>
      </c>
    </row>
    <row r="776" spans="1:38">
      <c r="A776" t="s">
        <v>9189</v>
      </c>
      <c r="B776" t="s">
        <v>9190</v>
      </c>
      <c r="C776" t="s">
        <v>9191</v>
      </c>
      <c r="D776" t="s">
        <v>9192</v>
      </c>
      <c r="E776" t="s">
        <v>9193</v>
      </c>
      <c r="F776" t="s">
        <v>117</v>
      </c>
      <c r="G776" t="s">
        <v>50</v>
      </c>
      <c r="H776" t="s">
        <v>51</v>
      </c>
      <c r="I776" t="s">
        <v>9194</v>
      </c>
      <c r="J776" t="s">
        <v>2150</v>
      </c>
      <c r="K776" t="s">
        <v>54</v>
      </c>
      <c r="L776" t="s">
        <v>139</v>
      </c>
      <c r="M776" t="s">
        <v>140</v>
      </c>
      <c r="N776" t="s">
        <v>141</v>
      </c>
      <c r="O776" t="s">
        <v>79</v>
      </c>
      <c r="P776" t="s"/>
      <c r="Q776" t="s"/>
      <c r="R776" t="s"/>
      <c r="S776" t="s"/>
      <c r="T776" t="s"/>
      <c r="U776" t="s"/>
      <c r="V776" t="s"/>
      <c r="W776" t="s"/>
      <c r="X776" t="s"/>
      <c r="Y776" t="s"/>
      <c r="Z776" t="s"/>
      <c r="AA776" t="s"/>
      <c r="AB776" t="s">
        <v>9195</v>
      </c>
      <c r="AC776" t="s">
        <v>9195</v>
      </c>
      <c r="AD776" t="s">
        <v>209</v>
      </c>
      <c r="AE776" t="s">
        <v>6517</v>
      </c>
      <c r="AF776" t="s">
        <v>9196</v>
      </c>
      <c r="AG776" t="s">
        <v>9197</v>
      </c>
      <c r="AH776" t="s">
        <v>493</v>
      </c>
      <c r="AI776" t="s">
        <v>9198</v>
      </c>
      <c r="AJ776" t="s">
        <v>92</v>
      </c>
      <c r="AK776" t="s">
        <v>66</v>
      </c>
    </row>
    <row r="777" spans="1:38">
      <c r="A777" t="s">
        <v>9199</v>
      </c>
      <c r="B777" t="s">
        <v>9200</v>
      </c>
      <c r="C777" t="s">
        <v>9201</v>
      </c>
      <c r="D777" t="s">
        <v>9202</v>
      </c>
      <c r="E777" t="s">
        <v>9203</v>
      </c>
      <c r="F777" t="s"/>
      <c r="G777" t="s">
        <v>50</v>
      </c>
      <c r="H777" t="s">
        <v>51</v>
      </c>
      <c r="I777" t="s">
        <v>9204</v>
      </c>
      <c r="J777" t="s">
        <v>9205</v>
      </c>
      <c r="K777" t="s">
        <v>555</v>
      </c>
      <c r="L777" t="s">
        <v>322</v>
      </c>
      <c r="M777" t="s">
        <v>323</v>
      </c>
      <c r="N777" t="s">
        <v>1088</v>
      </c>
      <c r="O777" t="s">
        <v>124</v>
      </c>
      <c r="P777" t="s"/>
      <c r="Q777" t="s"/>
      <c r="R777" t="s"/>
      <c r="S777" t="s"/>
      <c r="T777" t="s"/>
      <c r="U777" t="s"/>
      <c r="V777" t="s"/>
      <c r="W777" t="s"/>
      <c r="X777" t="s"/>
      <c r="Y777" t="s"/>
      <c r="Z777" t="s"/>
      <c r="AA777" t="s"/>
      <c r="AB777" t="s">
        <v>9206</v>
      </c>
      <c r="AC777" t="s">
        <v>9207</v>
      </c>
      <c r="AD777" t="s">
        <v>59</v>
      </c>
      <c r="AE777" t="s">
        <v>44</v>
      </c>
      <c r="AF777" t="s">
        <v>9208</v>
      </c>
      <c r="AG777" t="s">
        <v>9209</v>
      </c>
      <c r="AH777" t="s">
        <v>110</v>
      </c>
      <c r="AI777" t="s">
        <v>9210</v>
      </c>
      <c r="AJ777" t="s">
        <v>92</v>
      </c>
      <c r="AK777" t="s">
        <v>66</v>
      </c>
    </row>
    <row r="778" spans="1:38">
      <c r="A778" t="s">
        <v>9211</v>
      </c>
      <c r="B778" t="s">
        <v>9212</v>
      </c>
      <c r="C778" t="s">
        <v>9213</v>
      </c>
      <c r="D778" t="s">
        <v>9214</v>
      </c>
      <c r="E778" t="s">
        <v>9215</v>
      </c>
      <c r="F778" t="s">
        <v>9216</v>
      </c>
      <c r="G778" t="s">
        <v>72</v>
      </c>
      <c r="H778" t="s">
        <v>51</v>
      </c>
      <c r="I778" t="s">
        <v>9217</v>
      </c>
      <c r="J778" t="s">
        <v>2122</v>
      </c>
      <c r="K778" t="s">
        <v>410</v>
      </c>
      <c r="L778" t="s">
        <v>189</v>
      </c>
      <c r="M778" t="s">
        <v>190</v>
      </c>
      <c r="N778" t="s">
        <v>191</v>
      </c>
      <c r="O778" t="s">
        <v>93</v>
      </c>
      <c r="P778" t="s"/>
      <c r="Q778" t="s"/>
      <c r="R778" t="s"/>
      <c r="S778" t="s">
        <v>9218</v>
      </c>
      <c r="T778" t="s">
        <v>67</v>
      </c>
      <c r="U778" t="s"/>
      <c r="V778" t="s"/>
      <c r="W778" t="s">
        <v>9219</v>
      </c>
      <c r="X778" t="s"/>
      <c r="Y778" t="s"/>
      <c r="Z778" t="s"/>
      <c r="AA778" t="s"/>
      <c r="AB778" t="s">
        <v>9220</v>
      </c>
      <c r="AC778" t="s">
        <v>9221</v>
      </c>
      <c r="AD778" t="s">
        <v>110</v>
      </c>
      <c r="AE778" t="s">
        <v>210</v>
      </c>
      <c r="AF778" t="s">
        <v>9222</v>
      </c>
      <c r="AG778" t="s">
        <v>9223</v>
      </c>
      <c r="AH778" t="s">
        <v>63</v>
      </c>
      <c r="AI778" t="s">
        <v>9224</v>
      </c>
      <c r="AJ778" t="s">
        <v>92</v>
      </c>
      <c r="AK778" t="s">
        <v>66</v>
      </c>
    </row>
    <row r="779" spans="1:38">
      <c r="A779" t="s">
        <v>9225</v>
      </c>
      <c r="B779" t="s">
        <v>9226</v>
      </c>
      <c r="C779" t="s">
        <v>9227</v>
      </c>
      <c r="D779" t="s">
        <v>9228</v>
      </c>
      <c r="E779" t="s">
        <v>9229</v>
      </c>
      <c r="F779" t="s">
        <v>49</v>
      </c>
      <c r="G779" t="s">
        <v>50</v>
      </c>
      <c r="H779" t="s">
        <v>51</v>
      </c>
      <c r="I779" t="s">
        <v>1024</v>
      </c>
      <c r="J779" t="s">
        <v>53</v>
      </c>
      <c r="K779" t="s">
        <v>54</v>
      </c>
      <c r="L779" t="s">
        <v>219</v>
      </c>
      <c r="M779" t="s">
        <v>220</v>
      </c>
      <c r="N779" t="s">
        <v>221</v>
      </c>
      <c r="O779" t="s">
        <v>241</v>
      </c>
      <c r="P779" t="s"/>
      <c r="Q779" t="s">
        <v>67</v>
      </c>
      <c r="R779" t="s">
        <v>9230</v>
      </c>
      <c r="S779" t="s"/>
      <c r="T779" t="s"/>
      <c r="U779" t="s"/>
      <c r="V779" t="s"/>
      <c r="W779" t="s"/>
      <c r="X779" t="s"/>
      <c r="Y779" t="s"/>
      <c r="Z779" t="s"/>
      <c r="AA779" t="s"/>
      <c r="AB779" t="s">
        <v>9231</v>
      </c>
      <c r="AC779" t="s">
        <v>9232</v>
      </c>
      <c r="AD779" t="s">
        <v>110</v>
      </c>
      <c r="AE779" t="s">
        <v>210</v>
      </c>
      <c r="AF779" t="s">
        <v>9233</v>
      </c>
      <c r="AG779" t="s">
        <v>9234</v>
      </c>
      <c r="AH779" t="s">
        <v>63</v>
      </c>
      <c r="AI779" t="s">
        <v>9235</v>
      </c>
      <c r="AJ779" t="s">
        <v>92</v>
      </c>
      <c r="AK779" t="s">
        <v>1849</v>
      </c>
    </row>
    <row r="780" spans="1:38">
      <c r="A780" t="s">
        <v>9236</v>
      </c>
      <c r="B780" t="s">
        <v>9237</v>
      </c>
      <c r="C780" t="s">
        <v>2723</v>
      </c>
      <c r="D780" t="s">
        <v>9238</v>
      </c>
      <c r="E780" t="s">
        <v>9239</v>
      </c>
      <c r="F780" t="s"/>
      <c r="G780" t="s">
        <v>50</v>
      </c>
      <c r="H780" t="s">
        <v>51</v>
      </c>
      <c r="I780" t="s"/>
      <c r="J780" t="s"/>
      <c r="K780" t="s">
        <v>54</v>
      </c>
      <c r="L780" t="s">
        <v>204</v>
      </c>
      <c r="M780" t="s">
        <v>205</v>
      </c>
      <c r="N780" t="s">
        <v>206</v>
      </c>
      <c r="O780" t="s">
        <v>241</v>
      </c>
      <c r="P780" t="s">
        <v>2948</v>
      </c>
      <c r="Q780" t="s">
        <v>67</v>
      </c>
      <c r="R780" t="s">
        <v>2728</v>
      </c>
      <c r="S780" t="s"/>
      <c r="T780" t="s"/>
      <c r="U780" t="s"/>
      <c r="V780" t="s"/>
      <c r="W780" t="s"/>
      <c r="X780" t="s"/>
      <c r="Y780" t="s"/>
      <c r="Z780" t="s"/>
      <c r="AA780" t="s"/>
      <c r="AB780" t="s">
        <v>9240</v>
      </c>
      <c r="AC780" t="s">
        <v>9241</v>
      </c>
      <c r="AD780" t="s">
        <v>151</v>
      </c>
      <c r="AE780" t="s">
        <v>342</v>
      </c>
      <c r="AF780" t="s">
        <v>9242</v>
      </c>
      <c r="AG780" t="s">
        <v>9243</v>
      </c>
      <c r="AH780" t="s">
        <v>112</v>
      </c>
      <c r="AI780" t="s">
        <v>9244</v>
      </c>
      <c r="AJ780" t="s">
        <v>92</v>
      </c>
      <c r="AK780" t="s">
        <v>66</v>
      </c>
    </row>
    <row r="781" spans="1:38">
      <c r="A781" t="s">
        <v>9245</v>
      </c>
      <c r="B781" t="s">
        <v>9246</v>
      </c>
      <c r="C781" t="s">
        <v>9247</v>
      </c>
      <c r="D781" t="s">
        <v>9248</v>
      </c>
      <c r="E781" t="s">
        <v>9249</v>
      </c>
      <c r="F781" t="s">
        <v>2562</v>
      </c>
      <c r="G781" t="s">
        <v>72</v>
      </c>
      <c r="H781" t="s">
        <v>51</v>
      </c>
      <c r="I781" t="s">
        <v>9250</v>
      </c>
      <c r="J781" t="s">
        <v>9251</v>
      </c>
      <c r="K781" t="s">
        <v>237</v>
      </c>
      <c r="L781" t="s">
        <v>258</v>
      </c>
      <c r="M781" t="s">
        <v>259</v>
      </c>
      <c r="N781" t="s">
        <v>260</v>
      </c>
      <c r="O781" t="s">
        <v>209</v>
      </c>
      <c r="P781" t="s"/>
      <c r="Q781" t="s">
        <v>67</v>
      </c>
      <c r="R781" t="s"/>
      <c r="S781" t="s"/>
      <c r="T781" t="s"/>
      <c r="U781" t="s"/>
      <c r="V781" t="s"/>
      <c r="W781" t="s">
        <v>9252</v>
      </c>
      <c r="X781" t="s"/>
      <c r="Y781" t="s"/>
      <c r="Z781" t="s"/>
      <c r="AA781" t="s"/>
      <c r="AB781" t="s">
        <v>9253</v>
      </c>
      <c r="AC781" t="s">
        <v>9254</v>
      </c>
      <c r="AD781" t="s">
        <v>110</v>
      </c>
      <c r="AE781" t="s">
        <v>210</v>
      </c>
      <c r="AF781" t="s">
        <v>9255</v>
      </c>
      <c r="AG781" t="s">
        <v>9256</v>
      </c>
      <c r="AH781" t="s">
        <v>124</v>
      </c>
      <c r="AI781" t="s">
        <v>9257</v>
      </c>
      <c r="AJ781" t="s">
        <v>92</v>
      </c>
      <c r="AK781" t="s">
        <v>66</v>
      </c>
    </row>
    <row r="782" spans="1:38">
      <c r="A782" t="s">
        <v>9258</v>
      </c>
      <c r="B782" t="s">
        <v>9259</v>
      </c>
      <c r="C782" t="s">
        <v>9260</v>
      </c>
      <c r="D782" t="s">
        <v>9261</v>
      </c>
      <c r="E782" t="s">
        <v>9262</v>
      </c>
      <c r="F782" t="s">
        <v>233</v>
      </c>
      <c r="G782" t="s">
        <v>50</v>
      </c>
      <c r="H782" t="s">
        <v>51</v>
      </c>
      <c r="I782" t="s">
        <v>5192</v>
      </c>
      <c r="J782" t="s">
        <v>53</v>
      </c>
      <c r="K782" t="s">
        <v>54</v>
      </c>
      <c r="L782" t="s">
        <v>1701</v>
      </c>
      <c r="M782" t="s">
        <v>1701</v>
      </c>
      <c r="N782" t="s">
        <v>3392</v>
      </c>
      <c r="O782" t="s">
        <v>826</v>
      </c>
      <c r="P782" t="s">
        <v>9263</v>
      </c>
      <c r="Q782" t="s">
        <v>93</v>
      </c>
      <c r="R782" t="s">
        <v>2235</v>
      </c>
      <c r="S782" t="s"/>
      <c r="T782" t="s"/>
      <c r="U782" t="s"/>
      <c r="V782" t="s"/>
      <c r="W782" t="s"/>
      <c r="X782" t="s"/>
      <c r="Y782" t="s"/>
      <c r="Z782" t="s"/>
      <c r="AA782" t="s"/>
      <c r="AB782" t="s">
        <v>9264</v>
      </c>
      <c r="AC782" t="s">
        <v>9265</v>
      </c>
      <c r="AD782" t="s">
        <v>110</v>
      </c>
      <c r="AE782" t="s">
        <v>1015</v>
      </c>
      <c r="AF782" t="s">
        <v>9266</v>
      </c>
      <c r="AG782" t="s">
        <v>9267</v>
      </c>
      <c r="AH782" t="s">
        <v>112</v>
      </c>
      <c r="AI782" t="s">
        <v>9268</v>
      </c>
      <c r="AJ782" t="s">
        <v>92</v>
      </c>
      <c r="AK782" t="s">
        <v>66</v>
      </c>
    </row>
    <row r="783" spans="1:38">
      <c r="A783" t="s">
        <v>9269</v>
      </c>
      <c r="B783" t="s">
        <v>9270</v>
      </c>
      <c r="C783" t="s">
        <v>9271</v>
      </c>
      <c r="D783" t="s">
        <v>9272</v>
      </c>
      <c r="E783" t="s">
        <v>9273</v>
      </c>
      <c r="F783" t="s">
        <v>9274</v>
      </c>
      <c r="G783" t="s">
        <v>72</v>
      </c>
      <c r="H783" t="s">
        <v>51</v>
      </c>
      <c r="I783" t="s">
        <v>6335</v>
      </c>
      <c r="J783" t="s">
        <v>2293</v>
      </c>
      <c r="K783" t="s">
        <v>54</v>
      </c>
      <c r="L783" t="s">
        <v>582</v>
      </c>
      <c r="M783" t="s">
        <v>871</v>
      </c>
      <c r="N783" t="s">
        <v>7992</v>
      </c>
      <c r="O783" t="s">
        <v>142</v>
      </c>
      <c r="P783" t="s"/>
      <c r="Q783" t="s"/>
      <c r="R783" t="s"/>
      <c r="S783" t="s"/>
      <c r="T783" t="s"/>
      <c r="U783" t="s"/>
      <c r="V783" t="s"/>
      <c r="W783" t="s">
        <v>9275</v>
      </c>
      <c r="X783" t="s"/>
      <c r="Y783" t="s"/>
      <c r="Z783" t="s"/>
      <c r="AA783" t="s"/>
      <c r="AB783" t="s">
        <v>9276</v>
      </c>
      <c r="AC783" t="s">
        <v>9277</v>
      </c>
      <c r="AD783" t="s">
        <v>93</v>
      </c>
      <c r="AE783" t="s">
        <v>44</v>
      </c>
      <c r="AF783" t="s">
        <v>9278</v>
      </c>
      <c r="AG783" t="s">
        <v>9279</v>
      </c>
      <c r="AH783" t="s">
        <v>44</v>
      </c>
      <c r="AI783" t="s">
        <v>9280</v>
      </c>
      <c r="AJ783" t="s">
        <v>92</v>
      </c>
      <c r="AK783" t="s">
        <v>66</v>
      </c>
    </row>
    <row r="784" spans="1:38">
      <c r="A784" t="s">
        <v>9281</v>
      </c>
      <c r="B784" t="s">
        <v>9282</v>
      </c>
      <c r="C784" t="s">
        <v>9283</v>
      </c>
      <c r="D784" t="s">
        <v>9284</v>
      </c>
      <c r="E784" t="s">
        <v>9285</v>
      </c>
      <c r="F784" t="s">
        <v>117</v>
      </c>
      <c r="G784" t="s">
        <v>50</v>
      </c>
      <c r="H784" t="s">
        <v>234</v>
      </c>
      <c r="I784" t="s">
        <v>9286</v>
      </c>
      <c r="J784" t="s">
        <v>9287</v>
      </c>
      <c r="K784" t="s">
        <v>740</v>
      </c>
      <c r="L784" t="s">
        <v>411</v>
      </c>
      <c r="M784" t="s">
        <v>412</v>
      </c>
      <c r="N784" t="s">
        <v>699</v>
      </c>
      <c r="O784" t="s">
        <v>192</v>
      </c>
      <c r="P784" t="s"/>
      <c r="Q784" t="s">
        <v>93</v>
      </c>
      <c r="R784" t="s">
        <v>9288</v>
      </c>
      <c r="S784" t="s"/>
      <c r="T784" t="s"/>
      <c r="U784" t="s"/>
      <c r="V784" t="s"/>
      <c r="W784" t="s"/>
      <c r="X784" t="s">
        <v>9289</v>
      </c>
      <c r="Y784" t="s">
        <v>67</v>
      </c>
      <c r="Z784" t="s">
        <v>9290</v>
      </c>
      <c r="AA784" t="s">
        <v>772</v>
      </c>
      <c r="AB784" t="s">
        <v>9291</v>
      </c>
      <c r="AC784" t="s">
        <v>9292</v>
      </c>
      <c r="AD784" t="s">
        <v>59</v>
      </c>
      <c r="AE784" t="s">
        <v>107</v>
      </c>
      <c r="AF784" t="s">
        <v>9293</v>
      </c>
      <c r="AG784" t="s">
        <v>9294</v>
      </c>
      <c r="AH784" t="s">
        <v>59</v>
      </c>
      <c r="AI784" t="s">
        <v>9295</v>
      </c>
      <c r="AJ784" t="s">
        <v>92</v>
      </c>
      <c r="AK784" t="s">
        <v>66</v>
      </c>
    </row>
    <row r="785" spans="1:38">
      <c r="A785" t="s">
        <v>9296</v>
      </c>
      <c r="B785" t="s">
        <v>9297</v>
      </c>
      <c r="C785" t="s">
        <v>9298</v>
      </c>
      <c r="D785" t="s">
        <v>9299</v>
      </c>
      <c r="E785" t="s">
        <v>9300</v>
      </c>
      <c r="F785" t="s"/>
      <c r="G785" t="s">
        <v>50</v>
      </c>
      <c r="H785" t="s">
        <v>51</v>
      </c>
      <c r="I785" t="s">
        <v>3820</v>
      </c>
      <c r="J785" t="s"/>
      <c r="K785" t="s">
        <v>1631</v>
      </c>
      <c r="L785" t="s">
        <v>55</v>
      </c>
      <c r="M785" t="s">
        <v>56</v>
      </c>
      <c r="N785" t="s">
        <v>426</v>
      </c>
      <c r="O785" t="s"/>
      <c r="P785" t="s"/>
      <c r="Q785" t="s">
        <v>67</v>
      </c>
      <c r="R785" t="s">
        <v>9301</v>
      </c>
      <c r="S785" t="s"/>
      <c r="T785" t="s"/>
      <c r="U785" t="s"/>
      <c r="V785" t="s"/>
      <c r="W785" t="s"/>
      <c r="X785" t="s"/>
      <c r="Y785" t="s"/>
      <c r="Z785" t="s"/>
      <c r="AA785" t="s"/>
      <c r="AB785" t="s">
        <v>9302</v>
      </c>
      <c r="AC785" t="s">
        <v>9302</v>
      </c>
      <c r="AD785" t="s">
        <v>59</v>
      </c>
      <c r="AE785" t="s">
        <v>44</v>
      </c>
      <c r="AF785" t="s">
        <v>9303</v>
      </c>
      <c r="AG785" t="s">
        <v>8448</v>
      </c>
      <c r="AH785" t="s">
        <v>112</v>
      </c>
      <c r="AI785" t="s">
        <v>9304</v>
      </c>
      <c r="AJ785" t="s">
        <v>9305</v>
      </c>
      <c r="AK785" t="s">
        <v>66</v>
      </c>
    </row>
    <row r="786" spans="1:38">
      <c r="A786" t="s">
        <v>9306</v>
      </c>
      <c r="B786" t="s">
        <v>9307</v>
      </c>
      <c r="C786" t="s">
        <v>9308</v>
      </c>
      <c r="D786" t="s">
        <v>9309</v>
      </c>
      <c r="E786" t="s">
        <v>9310</v>
      </c>
      <c r="F786" t="s">
        <v>255</v>
      </c>
      <c r="G786" t="s">
        <v>50</v>
      </c>
      <c r="H786" t="s">
        <v>51</v>
      </c>
      <c r="I786" t="s">
        <v>6358</v>
      </c>
      <c r="J786" t="s">
        <v>53</v>
      </c>
      <c r="K786" t="s">
        <v>54</v>
      </c>
      <c r="L786" t="s">
        <v>355</v>
      </c>
      <c r="M786" t="s">
        <v>356</v>
      </c>
      <c r="N786" t="s">
        <v>997</v>
      </c>
      <c r="O786" t="s">
        <v>174</v>
      </c>
      <c r="P786" t="s">
        <v>9311</v>
      </c>
      <c r="Q786" t="s">
        <v>63</v>
      </c>
      <c r="R786" t="s"/>
      <c r="S786" t="s"/>
      <c r="T786" t="s"/>
      <c r="U786" t="s"/>
      <c r="V786" t="s"/>
      <c r="W786" t="s"/>
      <c r="X786" t="s"/>
      <c r="Y786" t="s"/>
      <c r="Z786" t="s"/>
      <c r="AA786" t="s"/>
      <c r="AB786" t="s">
        <v>9312</v>
      </c>
      <c r="AC786" t="s">
        <v>9313</v>
      </c>
      <c r="AD786" t="s">
        <v>93</v>
      </c>
      <c r="AE786" t="s">
        <v>277</v>
      </c>
      <c r="AF786" t="s">
        <v>9314</v>
      </c>
      <c r="AG786" t="s">
        <v>9315</v>
      </c>
      <c r="AH786" t="s">
        <v>44</v>
      </c>
      <c r="AI786" t="s">
        <v>9316</v>
      </c>
      <c r="AJ786" t="s">
        <v>92</v>
      </c>
      <c r="AK786" t="s">
        <v>66</v>
      </c>
    </row>
    <row r="787" spans="1:38">
      <c r="A787" t="s">
        <v>9317</v>
      </c>
      <c r="B787" t="s">
        <v>9318</v>
      </c>
      <c r="C787" t="s">
        <v>9319</v>
      </c>
      <c r="D787" t="s"/>
      <c r="E787" t="s">
        <v>9320</v>
      </c>
      <c r="F787" t="s">
        <v>857</v>
      </c>
      <c r="G787" t="s">
        <v>1178</v>
      </c>
      <c r="H787" t="s">
        <v>51</v>
      </c>
      <c r="I787" t="s">
        <v>9321</v>
      </c>
      <c r="J787" t="s">
        <v>9322</v>
      </c>
      <c r="K787" t="s">
        <v>237</v>
      </c>
      <c r="L787" t="s">
        <v>272</v>
      </c>
      <c r="M787" t="s">
        <v>1180</v>
      </c>
      <c r="N787" t="s">
        <v>1181</v>
      </c>
      <c r="O787" t="s">
        <v>192</v>
      </c>
      <c r="P787" t="s"/>
      <c r="Q787" t="s"/>
      <c r="R787" t="s"/>
      <c r="S787" t="s"/>
      <c r="T787" t="s"/>
      <c r="U787" t="s"/>
      <c r="V787" t="s">
        <v>67</v>
      </c>
      <c r="W787" t="s">
        <v>9323</v>
      </c>
      <c r="X787" t="s"/>
      <c r="Y787" t="s"/>
      <c r="Z787" t="s"/>
      <c r="AA787" t="s">
        <v>84</v>
      </c>
      <c r="AB787" t="s">
        <v>9324</v>
      </c>
      <c r="AC787" t="s">
        <v>9325</v>
      </c>
      <c r="AD787" t="s">
        <v>124</v>
      </c>
      <c r="AE787" t="s">
        <v>60</v>
      </c>
      <c r="AF787" t="s">
        <v>9326</v>
      </c>
      <c r="AG787" t="s">
        <v>9327</v>
      </c>
      <c r="AH787" t="s">
        <v>149</v>
      </c>
      <c r="AI787" t="s">
        <v>9328</v>
      </c>
      <c r="AJ787" t="s">
        <v>92</v>
      </c>
      <c r="AK787" t="s">
        <v>66</v>
      </c>
    </row>
    <row r="788" spans="1:38">
      <c r="A788" t="s">
        <v>9329</v>
      </c>
      <c r="B788" t="s">
        <v>9330</v>
      </c>
      <c r="C788" t="s">
        <v>9331</v>
      </c>
      <c r="D788" t="s">
        <v>9332</v>
      </c>
      <c r="E788" t="s">
        <v>9333</v>
      </c>
      <c r="F788" t="s">
        <v>292</v>
      </c>
      <c r="G788" t="s">
        <v>50</v>
      </c>
      <c r="H788" t="s">
        <v>51</v>
      </c>
      <c r="I788" t="s">
        <v>9334</v>
      </c>
      <c r="J788" t="s">
        <v>684</v>
      </c>
      <c r="K788" t="s">
        <v>54</v>
      </c>
      <c r="L788" t="s">
        <v>808</v>
      </c>
      <c r="M788" t="s">
        <v>884</v>
      </c>
      <c r="N788" t="s">
        <v>885</v>
      </c>
      <c r="O788" t="s">
        <v>103</v>
      </c>
      <c r="P788" t="s"/>
      <c r="Q788" t="s"/>
      <c r="R788" t="s"/>
      <c r="S788" t="s"/>
      <c r="T788" t="s"/>
      <c r="U788" t="s"/>
      <c r="V788" t="s"/>
      <c r="W788" t="s"/>
      <c r="X788" t="s"/>
      <c r="Y788" t="s"/>
      <c r="Z788" t="s"/>
      <c r="AA788" t="s"/>
      <c r="AB788" t="s">
        <v>9335</v>
      </c>
      <c r="AC788" t="s">
        <v>9336</v>
      </c>
      <c r="AD788" t="s">
        <v>174</v>
      </c>
      <c r="AE788" t="s">
        <v>387</v>
      </c>
      <c r="AF788" t="s">
        <v>9337</v>
      </c>
      <c r="AG788" t="s">
        <v>9338</v>
      </c>
      <c r="AH788" t="s">
        <v>149</v>
      </c>
      <c r="AI788" t="s">
        <v>9339</v>
      </c>
      <c r="AJ788" t="s">
        <v>92</v>
      </c>
      <c r="AK788" t="s">
        <v>66</v>
      </c>
    </row>
    <row r="789" spans="1:38">
      <c r="A789" t="s">
        <v>9340</v>
      </c>
      <c r="B789" t="s">
        <v>9341</v>
      </c>
      <c r="C789" t="s">
        <v>9342</v>
      </c>
      <c r="D789" t="s"/>
      <c r="E789" t="s">
        <v>9343</v>
      </c>
      <c r="F789" t="s">
        <v>2562</v>
      </c>
      <c r="G789" t="s">
        <v>1178</v>
      </c>
      <c r="H789" t="s">
        <v>51</v>
      </c>
      <c r="I789" t="s">
        <v>1533</v>
      </c>
      <c r="J789" t="s">
        <v>2898</v>
      </c>
      <c r="K789" t="s">
        <v>1534</v>
      </c>
      <c r="L789" t="s">
        <v>470</v>
      </c>
      <c r="M789" t="s">
        <v>685</v>
      </c>
      <c r="N789" t="s">
        <v>686</v>
      </c>
      <c r="O789" t="s">
        <v>103</v>
      </c>
      <c r="P789" t="s">
        <v>9344</v>
      </c>
      <c r="Q789" t="s">
        <v>63</v>
      </c>
      <c r="R789" t="s">
        <v>9345</v>
      </c>
      <c r="S789" t="s"/>
      <c r="T789" t="s"/>
      <c r="U789" t="s">
        <v>9346</v>
      </c>
      <c r="V789" t="s">
        <v>93</v>
      </c>
      <c r="W789" t="s">
        <v>9347</v>
      </c>
      <c r="X789" t="s"/>
      <c r="Y789" t="s"/>
      <c r="Z789" t="s"/>
      <c r="AA789" t="s">
        <v>84</v>
      </c>
      <c r="AB789" t="s">
        <v>9348</v>
      </c>
      <c r="AC789" t="s">
        <v>9348</v>
      </c>
      <c r="AD789" t="s">
        <v>192</v>
      </c>
      <c r="AE789" t="s">
        <v>44</v>
      </c>
      <c r="AF789" t="s">
        <v>9349</v>
      </c>
      <c r="AG789" t="s">
        <v>9350</v>
      </c>
      <c r="AH789" t="s">
        <v>479</v>
      </c>
      <c r="AI789" t="s">
        <v>9351</v>
      </c>
      <c r="AJ789" t="s">
        <v>92</v>
      </c>
      <c r="AK789" t="s">
        <v>66</v>
      </c>
    </row>
    <row r="790" spans="1:38">
      <c r="A790" t="s">
        <v>8409</v>
      </c>
      <c r="B790" t="s">
        <v>9352</v>
      </c>
      <c r="C790" t="s">
        <v>9353</v>
      </c>
      <c r="D790" t="s">
        <v>9354</v>
      </c>
      <c r="E790" t="s">
        <v>9355</v>
      </c>
      <c r="F790" t="s">
        <v>857</v>
      </c>
      <c r="G790" t="s">
        <v>50</v>
      </c>
      <c r="H790" t="s">
        <v>51</v>
      </c>
      <c r="I790" t="s">
        <v>832</v>
      </c>
      <c r="J790" t="s"/>
      <c r="K790" t="s">
        <v>271</v>
      </c>
      <c r="L790" t="s">
        <v>55</v>
      </c>
      <c r="M790" t="s">
        <v>56</v>
      </c>
      <c r="N790" t="s">
        <v>9356</v>
      </c>
      <c r="O790" t="s"/>
      <c r="P790" t="s"/>
      <c r="Q790" t="s">
        <v>67</v>
      </c>
      <c r="R790" t="s"/>
      <c r="S790" t="s"/>
      <c r="T790" t="s"/>
      <c r="U790" t="s"/>
      <c r="V790" t="s"/>
      <c r="W790" t="s"/>
      <c r="X790" t="s"/>
      <c r="Y790" t="s"/>
      <c r="Z790" t="s"/>
      <c r="AA790" t="s"/>
      <c r="AB790" t="s">
        <v>9357</v>
      </c>
      <c r="AC790" t="s">
        <v>9357</v>
      </c>
      <c r="AD790" t="s">
        <v>110</v>
      </c>
      <c r="AE790" t="s">
        <v>44</v>
      </c>
      <c r="AF790" t="s">
        <v>9358</v>
      </c>
      <c r="AG790" t="s">
        <v>9359</v>
      </c>
      <c r="AH790" t="s">
        <v>63</v>
      </c>
      <c r="AI790" t="s">
        <v>9360</v>
      </c>
      <c r="AJ790" t="s">
        <v>9361</v>
      </c>
      <c r="AK790" t="s">
        <v>66</v>
      </c>
    </row>
    <row r="791" spans="1:38">
      <c r="A791" t="s">
        <v>9362</v>
      </c>
      <c r="B791" t="s">
        <v>9363</v>
      </c>
      <c r="C791" t="s">
        <v>9364</v>
      </c>
      <c r="D791" t="s">
        <v>9365</v>
      </c>
      <c r="E791" t="s">
        <v>9366</v>
      </c>
      <c r="F791" t="s"/>
      <c r="G791" t="s">
        <v>50</v>
      </c>
      <c r="H791" t="s">
        <v>51</v>
      </c>
      <c r="I791" t="s">
        <v>2281</v>
      </c>
      <c r="J791" t="s"/>
      <c r="K791" t="s">
        <v>469</v>
      </c>
      <c r="L791" t="s">
        <v>782</v>
      </c>
      <c r="M791" t="s">
        <v>782</v>
      </c>
      <c r="N791" t="s">
        <v>783</v>
      </c>
      <c r="O791" t="s"/>
      <c r="P791" t="s"/>
      <c r="Q791" t="s">
        <v>44</v>
      </c>
      <c r="R791" t="s"/>
      <c r="S791" t="s"/>
      <c r="T791" t="s"/>
      <c r="U791" t="s"/>
      <c r="V791" t="s"/>
      <c r="W791" t="s"/>
      <c r="X791" t="s"/>
      <c r="Y791" t="s"/>
      <c r="Z791" t="s"/>
      <c r="AA791" t="s"/>
      <c r="AB791" t="s">
        <v>9367</v>
      </c>
      <c r="AC791" t="s">
        <v>9367</v>
      </c>
      <c r="AD791" t="s">
        <v>110</v>
      </c>
      <c r="AE791" t="s">
        <v>210</v>
      </c>
      <c r="AF791" t="s">
        <v>9368</v>
      </c>
      <c r="AG791" t="s">
        <v>9369</v>
      </c>
      <c r="AH791" t="s">
        <v>63</v>
      </c>
      <c r="AI791" t="s">
        <v>9370</v>
      </c>
      <c r="AJ791" t="s">
        <v>9371</v>
      </c>
      <c r="AK791" t="s">
        <v>66</v>
      </c>
    </row>
    <row r="792" spans="1:38">
      <c r="A792" t="s">
        <v>9372</v>
      </c>
      <c r="B792" t="s">
        <v>9373</v>
      </c>
      <c r="C792" t="s">
        <v>9374</v>
      </c>
      <c r="D792" t="s">
        <v>9375</v>
      </c>
      <c r="E792" t="s">
        <v>9376</v>
      </c>
      <c r="F792" t="s"/>
      <c r="G792" t="s">
        <v>50</v>
      </c>
      <c r="H792" t="s">
        <v>51</v>
      </c>
      <c r="I792" t="s"/>
      <c r="J792" t="s"/>
      <c r="K792" t="s"/>
      <c r="L792" t="s">
        <v>100</v>
      </c>
      <c r="M792" t="s">
        <v>101</v>
      </c>
      <c r="N792" t="s">
        <v>102</v>
      </c>
      <c r="O792" t="s"/>
      <c r="P792" t="s"/>
      <c r="Q792" t="s">
        <v>44</v>
      </c>
      <c r="R792" t="s"/>
      <c r="S792" t="s"/>
      <c r="T792" t="s"/>
      <c r="U792" t="s"/>
      <c r="V792" t="s"/>
      <c r="W792" t="s"/>
      <c r="X792" t="s"/>
      <c r="Y792" t="s"/>
      <c r="Z792" t="s"/>
      <c r="AA792" t="s"/>
      <c r="AB792" t="s">
        <v>9377</v>
      </c>
      <c r="AC792" t="s">
        <v>9377</v>
      </c>
      <c r="AD792" t="s">
        <v>124</v>
      </c>
      <c r="AE792" t="s">
        <v>44</v>
      </c>
      <c r="AF792" t="s">
        <v>9378</v>
      </c>
      <c r="AG792" t="s">
        <v>9379</v>
      </c>
      <c r="AH792" t="s">
        <v>209</v>
      </c>
      <c r="AI792" t="s">
        <v>9380</v>
      </c>
      <c r="AJ792" t="s">
        <v>9381</v>
      </c>
      <c r="AK792" t="s">
        <v>66</v>
      </c>
    </row>
    <row r="793" spans="1:38">
      <c r="A793" t="s">
        <v>9382</v>
      </c>
      <c r="B793" t="s">
        <v>9383</v>
      </c>
      <c r="C793" t="s">
        <v>9384</v>
      </c>
      <c r="D793" t="s">
        <v>9385</v>
      </c>
      <c r="E793" t="s">
        <v>9386</v>
      </c>
      <c r="F793" t="s"/>
      <c r="G793" t="s">
        <v>72</v>
      </c>
      <c r="H793" t="s">
        <v>51</v>
      </c>
      <c r="I793" t="s">
        <v>9387</v>
      </c>
      <c r="J793" t="s">
        <v>4043</v>
      </c>
      <c r="K793" t="s">
        <v>4044</v>
      </c>
      <c r="L793" t="s">
        <v>100</v>
      </c>
      <c r="M793" t="s">
        <v>101</v>
      </c>
      <c r="N793" t="s">
        <v>102</v>
      </c>
      <c r="O793" t="s">
        <v>241</v>
      </c>
      <c r="P793" t="s"/>
      <c r="Q793" t="s"/>
      <c r="R793" t="s"/>
      <c r="S793" t="s"/>
      <c r="T793" t="s"/>
      <c r="U793" t="s"/>
      <c r="V793" t="s">
        <v>67</v>
      </c>
      <c r="W793" t="s">
        <v>9388</v>
      </c>
      <c r="X793" t="s"/>
      <c r="Y793" t="s"/>
      <c r="Z793" t="s"/>
      <c r="AA793" t="s">
        <v>84</v>
      </c>
      <c r="AB793" t="s">
        <v>9389</v>
      </c>
      <c r="AC793" t="s">
        <v>9390</v>
      </c>
      <c r="AD793" t="s">
        <v>59</v>
      </c>
      <c r="AE793" t="s">
        <v>277</v>
      </c>
      <c r="AF793" t="s">
        <v>9391</v>
      </c>
      <c r="AG793" t="s">
        <v>9392</v>
      </c>
      <c r="AH793" t="s">
        <v>59</v>
      </c>
      <c r="AI793" t="s">
        <v>9393</v>
      </c>
      <c r="AJ793" t="s">
        <v>92</v>
      </c>
      <c r="AK793" t="s">
        <v>66</v>
      </c>
    </row>
    <row r="794" spans="1:38">
      <c r="A794" t="s">
        <v>3171</v>
      </c>
      <c r="B794" t="s">
        <v>9394</v>
      </c>
      <c r="C794" t="s">
        <v>9395</v>
      </c>
      <c r="D794" t="s">
        <v>9396</v>
      </c>
      <c r="E794" t="s">
        <v>9397</v>
      </c>
      <c r="F794" t="s">
        <v>49</v>
      </c>
      <c r="G794" t="s">
        <v>50</v>
      </c>
      <c r="H794" t="s">
        <v>51</v>
      </c>
      <c r="I794" t="s">
        <v>7393</v>
      </c>
      <c r="J794" t="s">
        <v>6165</v>
      </c>
      <c r="K794" t="s">
        <v>354</v>
      </c>
      <c r="L794" t="s">
        <v>582</v>
      </c>
      <c r="M794" t="s">
        <v>871</v>
      </c>
      <c r="N794" t="s">
        <v>9398</v>
      </c>
      <c r="O794" t="s">
        <v>174</v>
      </c>
      <c r="P794" t="s"/>
      <c r="Q794" t="s">
        <v>67</v>
      </c>
      <c r="R794" t="s">
        <v>9399</v>
      </c>
      <c r="S794" t="s"/>
      <c r="T794" t="s"/>
      <c r="U794" t="s"/>
      <c r="V794" t="s"/>
      <c r="W794" t="s"/>
      <c r="X794" t="s"/>
      <c r="Y794" t="s"/>
      <c r="Z794" t="s"/>
      <c r="AA794" t="s"/>
      <c r="AB794" t="s">
        <v>9400</v>
      </c>
      <c r="AC794" t="s">
        <v>9401</v>
      </c>
      <c r="AD794" t="s">
        <v>59</v>
      </c>
      <c r="AE794" t="s">
        <v>107</v>
      </c>
      <c r="AF794" t="s">
        <v>9402</v>
      </c>
      <c r="AG794" t="s">
        <v>9403</v>
      </c>
      <c r="AH794" t="s">
        <v>93</v>
      </c>
      <c r="AI794" t="s">
        <v>9404</v>
      </c>
      <c r="AJ794" t="s">
        <v>92</v>
      </c>
      <c r="AK794" t="s">
        <v>66</v>
      </c>
    </row>
    <row r="795" spans="1:38">
      <c r="A795" t="s">
        <v>9405</v>
      </c>
      <c r="B795" t="s">
        <v>9406</v>
      </c>
      <c r="C795" t="s">
        <v>9407</v>
      </c>
      <c r="D795" t="s">
        <v>9408</v>
      </c>
      <c r="E795" t="s">
        <v>9409</v>
      </c>
      <c r="F795" t="s">
        <v>1603</v>
      </c>
      <c r="G795" t="s">
        <v>50</v>
      </c>
      <c r="H795" t="s">
        <v>51</v>
      </c>
      <c r="I795" t="s">
        <v>218</v>
      </c>
      <c r="J795" t="s">
        <v>53</v>
      </c>
      <c r="K795" t="s">
        <v>54</v>
      </c>
      <c r="L795" t="s">
        <v>971</v>
      </c>
      <c r="M795" t="s">
        <v>972</v>
      </c>
      <c r="N795" t="s">
        <v>973</v>
      </c>
      <c r="O795" t="s"/>
      <c r="P795" t="s"/>
      <c r="Q795" t="s">
        <v>44</v>
      </c>
      <c r="R795" t="s"/>
      <c r="S795" t="s"/>
      <c r="T795" t="s"/>
      <c r="U795" t="s"/>
      <c r="V795" t="s"/>
      <c r="W795" t="s"/>
      <c r="X795" t="s"/>
      <c r="Y795" t="s"/>
      <c r="Z795" t="s"/>
      <c r="AA795" t="s"/>
      <c r="AB795" t="s">
        <v>9410</v>
      </c>
      <c r="AC795" t="s">
        <v>9410</v>
      </c>
      <c r="AD795" t="s">
        <v>110</v>
      </c>
      <c r="AE795" t="s">
        <v>44</v>
      </c>
      <c r="AF795" t="s">
        <v>9411</v>
      </c>
      <c r="AG795" t="s">
        <v>5173</v>
      </c>
      <c r="AH795" t="s">
        <v>149</v>
      </c>
      <c r="AI795" t="s">
        <v>9412</v>
      </c>
      <c r="AJ795" t="s">
        <v>9413</v>
      </c>
      <c r="AK795" t="s">
        <v>66</v>
      </c>
    </row>
    <row r="796" spans="1:38">
      <c r="A796" t="s">
        <v>9414</v>
      </c>
      <c r="B796" t="s">
        <v>9415</v>
      </c>
      <c r="C796" t="s">
        <v>9416</v>
      </c>
      <c r="D796" t="s">
        <v>9417</v>
      </c>
      <c r="E796" t="s">
        <v>9418</v>
      </c>
      <c r="F796" t="s">
        <v>1102</v>
      </c>
      <c r="G796" t="s">
        <v>50</v>
      </c>
      <c r="H796" t="s">
        <v>234</v>
      </c>
      <c r="I796" t="s">
        <v>9419</v>
      </c>
      <c r="J796" t="s"/>
      <c r="K796" t="s">
        <v>859</v>
      </c>
      <c r="L796" t="s">
        <v>1344</v>
      </c>
      <c r="M796" t="s">
        <v>1345</v>
      </c>
      <c r="N796" t="s">
        <v>5932</v>
      </c>
      <c r="O796" t="s">
        <v>192</v>
      </c>
      <c r="P796" t="s"/>
      <c r="Q796" t="s"/>
      <c r="R796" t="s"/>
      <c r="S796" t="s"/>
      <c r="T796" t="s"/>
      <c r="U796" t="s"/>
      <c r="V796" t="s"/>
      <c r="W796" t="s"/>
      <c r="X796" t="s"/>
      <c r="Y796" t="s"/>
      <c r="Z796" t="s">
        <v>9420</v>
      </c>
      <c r="AA796" t="s"/>
      <c r="AB796" t="s">
        <v>9421</v>
      </c>
      <c r="AC796" t="s">
        <v>9421</v>
      </c>
      <c r="AD796" t="s">
        <v>112</v>
      </c>
      <c r="AE796" t="s">
        <v>44</v>
      </c>
      <c r="AF796" t="s">
        <v>9422</v>
      </c>
      <c r="AG796" t="s">
        <v>9423</v>
      </c>
      <c r="AH796" t="s">
        <v>93</v>
      </c>
      <c r="AI796" t="s">
        <v>9424</v>
      </c>
      <c r="AJ796" t="s">
        <v>92</v>
      </c>
      <c r="AK796" t="s">
        <v>66</v>
      </c>
    </row>
    <row r="797" spans="1:38">
      <c r="A797" t="s">
        <v>9425</v>
      </c>
      <c r="B797" t="s">
        <v>9426</v>
      </c>
      <c r="C797" t="s">
        <v>9427</v>
      </c>
      <c r="D797" t="s"/>
      <c r="E797" t="s">
        <v>9428</v>
      </c>
      <c r="F797" t="s">
        <v>2409</v>
      </c>
      <c r="G797" t="s">
        <v>1178</v>
      </c>
      <c r="H797" t="s">
        <v>51</v>
      </c>
      <c r="I797" t="s">
        <v>4007</v>
      </c>
      <c r="J797" t="s">
        <v>4008</v>
      </c>
      <c r="K797" t="s">
        <v>237</v>
      </c>
      <c r="L797" t="s">
        <v>100</v>
      </c>
      <c r="M797" t="s">
        <v>2700</v>
      </c>
      <c r="N797" t="s">
        <v>5167</v>
      </c>
      <c r="O797" t="s">
        <v>816</v>
      </c>
      <c r="P797" t="s"/>
      <c r="Q797" t="s"/>
      <c r="R797" t="s"/>
      <c r="S797" t="s"/>
      <c r="T797" t="s"/>
      <c r="U797" t="s"/>
      <c r="V797" t="s">
        <v>67</v>
      </c>
      <c r="W797" t="s">
        <v>9429</v>
      </c>
      <c r="X797" t="s"/>
      <c r="Y797" t="s"/>
      <c r="Z797" t="s"/>
      <c r="AA797" t="s">
        <v>84</v>
      </c>
      <c r="AB797" t="s">
        <v>9430</v>
      </c>
      <c r="AC797" t="s">
        <v>9430</v>
      </c>
      <c r="AD797" t="s">
        <v>174</v>
      </c>
      <c r="AE797" t="s">
        <v>387</v>
      </c>
      <c r="AF797" t="s">
        <v>9431</v>
      </c>
      <c r="AG797" t="s">
        <v>9432</v>
      </c>
      <c r="AH797" t="s">
        <v>174</v>
      </c>
      <c r="AI797" t="s">
        <v>9433</v>
      </c>
      <c r="AJ797" t="s">
        <v>92</v>
      </c>
      <c r="AK797" t="s">
        <v>66</v>
      </c>
    </row>
    <row r="798" spans="1:38">
      <c r="A798" t="s">
        <v>9434</v>
      </c>
      <c r="B798" t="s">
        <v>9435</v>
      </c>
      <c r="C798" t="s">
        <v>9436</v>
      </c>
      <c r="D798" t="s">
        <v>9437</v>
      </c>
      <c r="E798" t="s">
        <v>9438</v>
      </c>
      <c r="F798" t="s">
        <v>292</v>
      </c>
      <c r="G798" t="s">
        <v>72</v>
      </c>
      <c r="H798" t="s">
        <v>51</v>
      </c>
      <c r="I798" t="s">
        <v>9439</v>
      </c>
      <c r="J798" t="s">
        <v>648</v>
      </c>
      <c r="K798" t="s">
        <v>354</v>
      </c>
      <c r="L798" t="s">
        <v>170</v>
      </c>
      <c r="M798" t="s">
        <v>336</v>
      </c>
      <c r="N798" t="s">
        <v>5685</v>
      </c>
      <c r="O798" t="s">
        <v>79</v>
      </c>
      <c r="P798" t="s">
        <v>9440</v>
      </c>
      <c r="Q798" t="s">
        <v>67</v>
      </c>
      <c r="R798" t="s">
        <v>9441</v>
      </c>
      <c r="S798" t="s"/>
      <c r="T798" t="s">
        <v>67</v>
      </c>
      <c r="U798" t="s"/>
      <c r="V798" t="s">
        <v>67</v>
      </c>
      <c r="W798" t="s">
        <v>9442</v>
      </c>
      <c r="X798" t="s"/>
      <c r="Y798" t="s"/>
      <c r="Z798" t="s"/>
      <c r="AA798" t="s">
        <v>84</v>
      </c>
      <c r="AB798" t="s">
        <v>9443</v>
      </c>
      <c r="AC798" t="s">
        <v>9444</v>
      </c>
      <c r="AD798" t="s">
        <v>112</v>
      </c>
      <c r="AE798" t="s">
        <v>60</v>
      </c>
      <c r="AF798" t="s">
        <v>9445</v>
      </c>
      <c r="AG798" t="s">
        <v>9446</v>
      </c>
      <c r="AH798" t="s">
        <v>44</v>
      </c>
      <c r="AI798" t="s">
        <v>9447</v>
      </c>
      <c r="AJ798" t="s">
        <v>92</v>
      </c>
      <c r="AK798" t="s">
        <v>66</v>
      </c>
    </row>
    <row r="799" spans="1:38">
      <c r="A799" t="s">
        <v>9448</v>
      </c>
      <c r="B799" t="s">
        <v>9449</v>
      </c>
      <c r="C799" t="s">
        <v>9450</v>
      </c>
      <c r="D799" t="s"/>
      <c r="E799" t="s">
        <v>9451</v>
      </c>
      <c r="F799" t="s">
        <v>5596</v>
      </c>
      <c r="G799" t="s">
        <v>72</v>
      </c>
      <c r="H799" t="s">
        <v>51</v>
      </c>
      <c r="I799" t="s">
        <v>4179</v>
      </c>
      <c r="J799" t="s">
        <v>53</v>
      </c>
      <c r="K799" t="s">
        <v>54</v>
      </c>
      <c r="L799" t="s">
        <v>355</v>
      </c>
      <c r="M799" t="s">
        <v>985</v>
      </c>
      <c r="N799" t="s">
        <v>1484</v>
      </c>
      <c r="O799" t="s">
        <v>174</v>
      </c>
      <c r="P799" t="s"/>
      <c r="Q799" t="s"/>
      <c r="R799" t="s"/>
      <c r="S799" t="s"/>
      <c r="T799" t="s"/>
      <c r="U799" t="s"/>
      <c r="V799" t="s"/>
      <c r="W799" t="s">
        <v>9452</v>
      </c>
      <c r="X799" t="s"/>
      <c r="Y799" t="s"/>
      <c r="Z799" t="s"/>
      <c r="AA799" t="s"/>
      <c r="AB799" t="s">
        <v>9453</v>
      </c>
      <c r="AC799" t="s">
        <v>9454</v>
      </c>
      <c r="AD799" t="s">
        <v>110</v>
      </c>
      <c r="AE799" t="s">
        <v>44</v>
      </c>
      <c r="AF799" t="s">
        <v>9455</v>
      </c>
      <c r="AG799" t="s">
        <v>9456</v>
      </c>
      <c r="AH799" t="s">
        <v>59</v>
      </c>
      <c r="AI799" t="s">
        <v>9457</v>
      </c>
      <c r="AJ799" t="s">
        <v>92</v>
      </c>
      <c r="AK799" t="s">
        <v>1849</v>
      </c>
    </row>
    <row r="800" spans="1:38">
      <c r="A800" t="s">
        <v>9458</v>
      </c>
      <c r="B800" t="s">
        <v>9459</v>
      </c>
      <c r="C800" t="s">
        <v>9460</v>
      </c>
      <c r="D800" t="s">
        <v>9461</v>
      </c>
      <c r="E800" t="s">
        <v>9462</v>
      </c>
      <c r="F800" t="s">
        <v>255</v>
      </c>
      <c r="G800" t="s">
        <v>50</v>
      </c>
      <c r="H800" t="s">
        <v>51</v>
      </c>
      <c r="I800" t="s">
        <v>169</v>
      </c>
      <c r="J800" t="s">
        <v>53</v>
      </c>
      <c r="K800" t="s">
        <v>54</v>
      </c>
      <c r="L800" t="s">
        <v>204</v>
      </c>
      <c r="M800" t="s">
        <v>205</v>
      </c>
      <c r="N800" t="s">
        <v>206</v>
      </c>
      <c r="O800" t="s"/>
      <c r="P800" t="s"/>
      <c r="Q800" t="s">
        <v>67</v>
      </c>
      <c r="R800" t="s">
        <v>9463</v>
      </c>
      <c r="S800" t="s"/>
      <c r="T800" t="s"/>
      <c r="U800" t="s"/>
      <c r="V800" t="s"/>
      <c r="W800" t="s"/>
      <c r="X800" t="s"/>
      <c r="Y800" t="s"/>
      <c r="Z800" t="s"/>
      <c r="AA800" t="s"/>
      <c r="AB800" t="s">
        <v>9464</v>
      </c>
      <c r="AC800" t="s">
        <v>9464</v>
      </c>
      <c r="AD800" t="s">
        <v>93</v>
      </c>
      <c r="AE800" t="s">
        <v>277</v>
      </c>
      <c r="AF800" t="s">
        <v>9465</v>
      </c>
      <c r="AG800" t="s">
        <v>1603</v>
      </c>
      <c r="AH800" t="s">
        <v>44</v>
      </c>
      <c r="AI800" t="s">
        <v>9466</v>
      </c>
      <c r="AJ800" t="s">
        <v>9467</v>
      </c>
      <c r="AK800" t="s">
        <v>66</v>
      </c>
    </row>
    <row r="801" spans="1:38">
      <c r="A801" t="s">
        <v>9468</v>
      </c>
      <c r="B801" t="s">
        <v>9469</v>
      </c>
      <c r="C801" t="s">
        <v>9470</v>
      </c>
      <c r="D801" t="s">
        <v>9471</v>
      </c>
      <c r="E801" t="s">
        <v>9472</v>
      </c>
      <c r="F801" t="s">
        <v>255</v>
      </c>
      <c r="G801" t="s">
        <v>50</v>
      </c>
      <c r="H801" t="s">
        <v>51</v>
      </c>
      <c r="I801" t="s">
        <v>9473</v>
      </c>
      <c r="J801" t="s">
        <v>6732</v>
      </c>
      <c r="K801" t="s">
        <v>410</v>
      </c>
      <c r="L801" t="s">
        <v>189</v>
      </c>
      <c r="M801" t="s">
        <v>190</v>
      </c>
      <c r="N801" t="s">
        <v>191</v>
      </c>
      <c r="O801" t="s">
        <v>79</v>
      </c>
      <c r="P801" t="s"/>
      <c r="Q801" t="s"/>
      <c r="R801" t="s"/>
      <c r="S801" t="s"/>
      <c r="T801" t="s"/>
      <c r="U801" t="s"/>
      <c r="V801" t="s"/>
      <c r="W801" t="s"/>
      <c r="X801" t="s"/>
      <c r="Y801" t="s"/>
      <c r="Z801" t="s"/>
      <c r="AA801" t="s"/>
      <c r="AB801" t="s">
        <v>9474</v>
      </c>
      <c r="AC801" t="s">
        <v>9474</v>
      </c>
      <c r="AD801" t="s">
        <v>93</v>
      </c>
      <c r="AE801" t="s">
        <v>277</v>
      </c>
      <c r="AF801" t="s">
        <v>9475</v>
      </c>
      <c r="AG801" t="s">
        <v>9476</v>
      </c>
      <c r="AH801" t="s">
        <v>44</v>
      </c>
      <c r="AI801" t="s">
        <v>9477</v>
      </c>
      <c r="AJ801" t="s">
        <v>92</v>
      </c>
      <c r="AK801" t="s">
        <v>66</v>
      </c>
    </row>
    <row r="802" spans="1:38">
      <c r="A802" t="s">
        <v>9478</v>
      </c>
      <c r="B802" t="s">
        <v>9479</v>
      </c>
      <c r="C802" t="s">
        <v>9480</v>
      </c>
      <c r="D802" t="s">
        <v>9481</v>
      </c>
      <c r="E802" t="s">
        <v>9482</v>
      </c>
      <c r="F802" t="s">
        <v>255</v>
      </c>
      <c r="G802" t="s">
        <v>50</v>
      </c>
      <c r="H802" t="s">
        <v>51</v>
      </c>
      <c r="I802" t="s">
        <v>1024</v>
      </c>
      <c r="J802" t="s">
        <v>53</v>
      </c>
      <c r="K802" t="s">
        <v>54</v>
      </c>
      <c r="L802" t="s">
        <v>204</v>
      </c>
      <c r="M802" t="s">
        <v>205</v>
      </c>
      <c r="N802" t="s">
        <v>206</v>
      </c>
      <c r="O802" t="s">
        <v>241</v>
      </c>
      <c r="P802" t="s">
        <v>9483</v>
      </c>
      <c r="Q802" t="s">
        <v>112</v>
      </c>
      <c r="R802" t="s"/>
      <c r="S802" t="s"/>
      <c r="T802" t="s"/>
      <c r="U802" t="s"/>
      <c r="V802" t="s"/>
      <c r="W802" t="s"/>
      <c r="X802" t="s"/>
      <c r="Y802" t="s"/>
      <c r="Z802" t="s"/>
      <c r="AA802" t="s"/>
      <c r="AB802" t="s">
        <v>9484</v>
      </c>
      <c r="AC802" t="s">
        <v>9485</v>
      </c>
      <c r="AD802" t="s">
        <v>142</v>
      </c>
      <c r="AE802" t="s">
        <v>1938</v>
      </c>
      <c r="AF802" t="s">
        <v>9486</v>
      </c>
      <c r="AG802" t="s">
        <v>9487</v>
      </c>
      <c r="AH802" t="s">
        <v>507</v>
      </c>
      <c r="AI802" t="s">
        <v>9488</v>
      </c>
      <c r="AJ802" t="s">
        <v>92</v>
      </c>
      <c r="AK802" t="s">
        <v>66</v>
      </c>
    </row>
    <row r="803" spans="1:38">
      <c r="A803" t="s">
        <v>9489</v>
      </c>
      <c r="B803" t="s">
        <v>9490</v>
      </c>
      <c r="C803" t="s">
        <v>9491</v>
      </c>
      <c r="D803" t="s">
        <v>9492</v>
      </c>
      <c r="E803" t="s">
        <v>9493</v>
      </c>
      <c r="F803" t="s">
        <v>49</v>
      </c>
      <c r="G803" t="s">
        <v>50</v>
      </c>
      <c r="H803" t="s">
        <v>51</v>
      </c>
      <c r="I803" t="s">
        <v>912</v>
      </c>
      <c r="J803" t="s">
        <v>440</v>
      </c>
      <c r="K803" t="s">
        <v>54</v>
      </c>
      <c r="L803" t="s">
        <v>582</v>
      </c>
      <c r="M803" t="s">
        <v>871</v>
      </c>
      <c r="N803" t="s">
        <v>1922</v>
      </c>
      <c r="O803" t="s"/>
      <c r="P803" t="s"/>
      <c r="Q803" t="s">
        <v>44</v>
      </c>
      <c r="R803" t="s"/>
      <c r="S803" t="s"/>
      <c r="T803" t="s"/>
      <c r="U803" t="s"/>
      <c r="V803" t="s"/>
      <c r="W803" t="s"/>
      <c r="X803" t="s"/>
      <c r="Y803" t="s"/>
      <c r="Z803" t="s"/>
      <c r="AA803" t="s"/>
      <c r="AB803" t="s">
        <v>9494</v>
      </c>
      <c r="AC803" t="s">
        <v>9494</v>
      </c>
      <c r="AD803" t="s">
        <v>93</v>
      </c>
      <c r="AE803" t="s">
        <v>277</v>
      </c>
      <c r="AF803" t="s">
        <v>9495</v>
      </c>
      <c r="AG803" t="s">
        <v>9496</v>
      </c>
      <c r="AH803" t="s">
        <v>44</v>
      </c>
      <c r="AI803" t="s">
        <v>9497</v>
      </c>
      <c r="AJ803" t="s">
        <v>9498</v>
      </c>
      <c r="AK803" t="s">
        <v>66</v>
      </c>
    </row>
    <row r="804" spans="1:38">
      <c r="A804" t="s">
        <v>9499</v>
      </c>
      <c r="B804" t="s">
        <v>9500</v>
      </c>
      <c r="C804" t="s">
        <v>9501</v>
      </c>
      <c r="D804" t="s">
        <v>9502</v>
      </c>
      <c r="E804" t="s">
        <v>9503</v>
      </c>
      <c r="F804" t="s"/>
      <c r="G804" t="s">
        <v>50</v>
      </c>
      <c r="H804" t="s">
        <v>51</v>
      </c>
      <c r="I804" t="s">
        <v>9504</v>
      </c>
      <c r="J804" t="s"/>
      <c r="K804" t="s">
        <v>453</v>
      </c>
      <c r="L804" t="s">
        <v>843</v>
      </c>
      <c r="M804" t="s">
        <v>844</v>
      </c>
      <c r="N804" t="s">
        <v>7800</v>
      </c>
      <c r="O804" t="s"/>
      <c r="P804" t="s"/>
      <c r="Q804" t="s">
        <v>44</v>
      </c>
      <c r="R804" t="s"/>
      <c r="S804" t="s"/>
      <c r="T804" t="s"/>
      <c r="U804" t="s"/>
      <c r="V804" t="s"/>
      <c r="W804" t="s"/>
      <c r="X804" t="s"/>
      <c r="Y804" t="s"/>
      <c r="Z804" t="s"/>
      <c r="AA804" t="s"/>
      <c r="AB804" t="s">
        <v>9505</v>
      </c>
      <c r="AC804" t="s">
        <v>9505</v>
      </c>
      <c r="AD804" t="s">
        <v>63</v>
      </c>
      <c r="AE804" t="s">
        <v>277</v>
      </c>
      <c r="AF804" t="s">
        <v>9506</v>
      </c>
      <c r="AG804" t="s">
        <v>9507</v>
      </c>
      <c r="AH804" t="s">
        <v>44</v>
      </c>
      <c r="AI804" t="s">
        <v>9508</v>
      </c>
      <c r="AJ804" t="s">
        <v>9509</v>
      </c>
      <c r="AK804" t="s">
        <v>66</v>
      </c>
    </row>
    <row r="805" spans="1:38">
      <c r="A805" t="s">
        <v>9510</v>
      </c>
      <c r="B805" t="s">
        <v>9511</v>
      </c>
      <c r="C805" t="s">
        <v>9512</v>
      </c>
      <c r="D805" t="s">
        <v>9513</v>
      </c>
      <c r="E805" t="s">
        <v>9514</v>
      </c>
      <c r="F805" t="s">
        <v>292</v>
      </c>
      <c r="G805" t="s">
        <v>50</v>
      </c>
      <c r="H805" t="s">
        <v>51</v>
      </c>
      <c r="I805" t="s">
        <v>1024</v>
      </c>
      <c r="J805" t="s">
        <v>53</v>
      </c>
      <c r="K805" t="s">
        <v>54</v>
      </c>
      <c r="L805" t="s">
        <v>55</v>
      </c>
      <c r="M805" t="s">
        <v>56</v>
      </c>
      <c r="N805" t="s">
        <v>1772</v>
      </c>
      <c r="O805" t="s"/>
      <c r="P805" t="s"/>
      <c r="Q805" t="s">
        <v>44</v>
      </c>
      <c r="R805" t="s"/>
      <c r="S805" t="s"/>
      <c r="T805" t="s"/>
      <c r="U805" t="s"/>
      <c r="V805" t="s"/>
      <c r="W805" t="s"/>
      <c r="X805" t="s"/>
      <c r="Y805" t="s"/>
      <c r="Z805" t="s"/>
      <c r="AA805" t="s"/>
      <c r="AB805" t="s">
        <v>9515</v>
      </c>
      <c r="AC805" t="s">
        <v>9515</v>
      </c>
      <c r="AD805" t="s">
        <v>86</v>
      </c>
      <c r="AE805" t="s">
        <v>87</v>
      </c>
      <c r="AF805" t="s">
        <v>9516</v>
      </c>
      <c r="AG805" t="s">
        <v>9517</v>
      </c>
      <c r="AH805" t="s">
        <v>192</v>
      </c>
      <c r="AI805" t="s">
        <v>9518</v>
      </c>
      <c r="AJ805" t="s">
        <v>9519</v>
      </c>
      <c r="AK805" t="s">
        <v>66</v>
      </c>
    </row>
    <row r="806" spans="1:38">
      <c r="A806" t="s">
        <v>9520</v>
      </c>
      <c r="B806" t="s">
        <v>9521</v>
      </c>
      <c r="C806" t="s">
        <v>9522</v>
      </c>
      <c r="D806" t="s">
        <v>9523</v>
      </c>
      <c r="E806" t="s">
        <v>9524</v>
      </c>
      <c r="F806" t="s">
        <v>233</v>
      </c>
      <c r="G806" t="s">
        <v>50</v>
      </c>
      <c r="H806" t="s">
        <v>51</v>
      </c>
      <c r="I806" t="s">
        <v>9525</v>
      </c>
      <c r="J806" t="s">
        <v>1293</v>
      </c>
      <c r="K806" t="s">
        <v>54</v>
      </c>
      <c r="L806" t="s">
        <v>204</v>
      </c>
      <c r="M806" t="s">
        <v>205</v>
      </c>
      <c r="N806" t="s">
        <v>206</v>
      </c>
      <c r="O806" t="s"/>
      <c r="P806" t="s">
        <v>9526</v>
      </c>
      <c r="Q806" t="s">
        <v>67</v>
      </c>
      <c r="R806" t="s"/>
      <c r="S806" t="s"/>
      <c r="T806" t="s"/>
      <c r="U806" t="s"/>
      <c r="V806" t="s"/>
      <c r="W806" t="s"/>
      <c r="X806" t="s"/>
      <c r="Y806" t="s"/>
      <c r="Z806" t="s"/>
      <c r="AA806" t="s"/>
      <c r="AB806" t="s">
        <v>9527</v>
      </c>
      <c r="AC806" t="s">
        <v>9527</v>
      </c>
      <c r="AD806" t="s">
        <v>93</v>
      </c>
      <c r="AE806" t="s">
        <v>277</v>
      </c>
      <c r="AF806" t="s">
        <v>9528</v>
      </c>
      <c r="AG806" t="s">
        <v>9529</v>
      </c>
      <c r="AH806" t="s">
        <v>44</v>
      </c>
      <c r="AI806" t="s">
        <v>9530</v>
      </c>
      <c r="AJ806" t="s">
        <v>9531</v>
      </c>
      <c r="AK806" t="s">
        <v>66</v>
      </c>
    </row>
    <row r="807" spans="1:38">
      <c r="A807" t="s">
        <v>9532</v>
      </c>
      <c r="B807" t="s">
        <v>9533</v>
      </c>
      <c r="C807" t="s">
        <v>9534</v>
      </c>
      <c r="D807" t="s">
        <v>9535</v>
      </c>
      <c r="E807" t="s">
        <v>9536</v>
      </c>
      <c r="F807" t="s"/>
      <c r="G807" t="s">
        <v>50</v>
      </c>
      <c r="H807" t="s">
        <v>51</v>
      </c>
      <c r="I807" t="s">
        <v>9537</v>
      </c>
      <c r="J807" t="s">
        <v>53</v>
      </c>
      <c r="K807" t="s">
        <v>54</v>
      </c>
      <c r="L807" t="s">
        <v>156</v>
      </c>
      <c r="M807" t="s">
        <v>157</v>
      </c>
      <c r="N807" t="s">
        <v>158</v>
      </c>
      <c r="O807" t="s"/>
      <c r="P807" t="s"/>
      <c r="Q807" t="s">
        <v>44</v>
      </c>
      <c r="R807" t="s"/>
      <c r="S807" t="s"/>
      <c r="T807" t="s"/>
      <c r="U807" t="s"/>
      <c r="V807" t="s"/>
      <c r="W807" t="s"/>
      <c r="X807" t="s"/>
      <c r="Y807" t="s"/>
      <c r="Z807" t="s"/>
      <c r="AA807" t="s"/>
      <c r="AB807" t="s">
        <v>9538</v>
      </c>
      <c r="AC807" t="s">
        <v>9538</v>
      </c>
      <c r="AD807" t="s">
        <v>59</v>
      </c>
      <c r="AE807" t="s">
        <v>107</v>
      </c>
      <c r="AF807" t="s">
        <v>9539</v>
      </c>
      <c r="AG807" t="s">
        <v>9540</v>
      </c>
      <c r="AH807" t="s">
        <v>63</v>
      </c>
      <c r="AI807" t="s">
        <v>9541</v>
      </c>
      <c r="AJ807" t="s">
        <v>9542</v>
      </c>
      <c r="AK807" t="s">
        <v>66</v>
      </c>
    </row>
    <row r="808" spans="1:38">
      <c r="A808" t="s">
        <v>8544</v>
      </c>
      <c r="B808" t="s">
        <v>9543</v>
      </c>
      <c r="C808" t="s">
        <v>9544</v>
      </c>
      <c r="D808" t="s"/>
      <c r="E808" t="s">
        <v>9545</v>
      </c>
      <c r="F808" t="s">
        <v>134</v>
      </c>
      <c r="G808" t="s">
        <v>50</v>
      </c>
      <c r="H808" t="s">
        <v>51</v>
      </c>
      <c r="I808" t="s">
        <v>6446</v>
      </c>
      <c r="J808" t="s">
        <v>4834</v>
      </c>
      <c r="K808" t="s">
        <v>237</v>
      </c>
      <c r="L808" t="s">
        <v>219</v>
      </c>
      <c r="M808" t="s">
        <v>4914</v>
      </c>
      <c r="N808" t="s">
        <v>4915</v>
      </c>
      <c r="O808" t="s">
        <v>241</v>
      </c>
      <c r="P808" t="s"/>
      <c r="Q808" t="s">
        <v>67</v>
      </c>
      <c r="R808" t="s">
        <v>9546</v>
      </c>
      <c r="S808" t="s"/>
      <c r="T808" t="s"/>
      <c r="U808" t="s"/>
      <c r="V808" t="s"/>
      <c r="W808" t="s"/>
      <c r="X808" t="s"/>
      <c r="Y808" t="s"/>
      <c r="Z808" t="s"/>
      <c r="AA808" t="s"/>
      <c r="AB808" t="s">
        <v>9547</v>
      </c>
      <c r="AC808" t="s">
        <v>9548</v>
      </c>
      <c r="AD808" t="s">
        <v>110</v>
      </c>
      <c r="AE808" t="s">
        <v>44</v>
      </c>
      <c r="AF808" t="s">
        <v>9549</v>
      </c>
      <c r="AG808" t="s">
        <v>9550</v>
      </c>
      <c r="AH808" t="s">
        <v>59</v>
      </c>
      <c r="AI808" t="s">
        <v>9551</v>
      </c>
      <c r="AJ808" t="s">
        <v>92</v>
      </c>
      <c r="AK808" t="s">
        <v>66</v>
      </c>
    </row>
    <row r="809" spans="1:38">
      <c r="A809" t="s">
        <v>9552</v>
      </c>
      <c r="B809" t="s">
        <v>9553</v>
      </c>
      <c r="C809" t="s">
        <v>9554</v>
      </c>
      <c r="D809" t="s">
        <v>9555</v>
      </c>
      <c r="E809" t="s">
        <v>9556</v>
      </c>
      <c r="F809" t="s">
        <v>98</v>
      </c>
      <c r="G809" t="s">
        <v>50</v>
      </c>
      <c r="H809" t="s">
        <v>51</v>
      </c>
      <c r="I809" t="s"/>
      <c r="J809" t="s"/>
      <c r="K809" t="s"/>
      <c r="L809" t="s">
        <v>782</v>
      </c>
      <c r="M809" t="s">
        <v>782</v>
      </c>
      <c r="N809" t="s">
        <v>1738</v>
      </c>
      <c r="O809" t="s"/>
      <c r="P809" t="s"/>
      <c r="Q809" t="s">
        <v>44</v>
      </c>
      <c r="R809" t="s"/>
      <c r="S809" t="s"/>
      <c r="T809" t="s"/>
      <c r="U809" t="s"/>
      <c r="V809" t="s"/>
      <c r="W809" t="s"/>
      <c r="X809" t="s"/>
      <c r="Y809" t="s"/>
      <c r="Z809" t="s"/>
      <c r="AA809" t="s"/>
      <c r="AB809" t="s">
        <v>9557</v>
      </c>
      <c r="AC809" t="s">
        <v>9557</v>
      </c>
      <c r="AD809" t="s">
        <v>59</v>
      </c>
      <c r="AE809" t="s">
        <v>44</v>
      </c>
      <c r="AF809" t="s">
        <v>9558</v>
      </c>
      <c r="AG809" t="s">
        <v>44</v>
      </c>
      <c r="AH809" t="s">
        <v>301</v>
      </c>
      <c r="AI809" t="s">
        <v>9559</v>
      </c>
      <c r="AJ809" t="s">
        <v>9560</v>
      </c>
      <c r="AK809" t="s">
        <v>66</v>
      </c>
    </row>
    <row r="810" spans="1:38">
      <c r="A810" t="s">
        <v>9561</v>
      </c>
      <c r="B810" t="s">
        <v>9562</v>
      </c>
      <c r="C810" t="s">
        <v>9563</v>
      </c>
      <c r="D810" t="s"/>
      <c r="E810" t="s">
        <v>9564</v>
      </c>
      <c r="F810" t="s">
        <v>396</v>
      </c>
      <c r="G810" t="s">
        <v>50</v>
      </c>
      <c r="H810" t="s">
        <v>51</v>
      </c>
      <c r="I810" t="s">
        <v>1114</v>
      </c>
      <c r="J810" t="s">
        <v>1115</v>
      </c>
      <c r="K810" t="s">
        <v>54</v>
      </c>
      <c r="L810" t="s">
        <v>272</v>
      </c>
      <c r="M810" t="s">
        <v>1237</v>
      </c>
      <c r="N810" t="s">
        <v>1726</v>
      </c>
      <c r="O810" t="s">
        <v>79</v>
      </c>
      <c r="P810" t="s">
        <v>3761</v>
      </c>
      <c r="Q810" t="s">
        <v>67</v>
      </c>
      <c r="R810" t="s"/>
      <c r="S810" t="s"/>
      <c r="T810" t="s"/>
      <c r="U810" t="s"/>
      <c r="V810" t="s"/>
      <c r="W810" t="s"/>
      <c r="X810" t="s"/>
      <c r="Y810" t="s"/>
      <c r="Z810" t="s"/>
      <c r="AA810" t="s"/>
      <c r="AB810" t="s">
        <v>9565</v>
      </c>
      <c r="AC810" t="s">
        <v>9566</v>
      </c>
      <c r="AD810" t="s">
        <v>59</v>
      </c>
      <c r="AE810" t="s">
        <v>44</v>
      </c>
      <c r="AF810" t="s">
        <v>9567</v>
      </c>
      <c r="AG810" t="s">
        <v>9568</v>
      </c>
      <c r="AH810" t="s">
        <v>59</v>
      </c>
      <c r="AI810" t="s">
        <v>9569</v>
      </c>
      <c r="AJ810" t="s">
        <v>92</v>
      </c>
      <c r="AK810" t="s">
        <v>66</v>
      </c>
    </row>
    <row r="811" spans="1:38">
      <c r="A811" t="s">
        <v>9570</v>
      </c>
      <c r="B811" t="s">
        <v>9571</v>
      </c>
      <c r="C811" t="s">
        <v>9572</v>
      </c>
      <c r="D811" t="s">
        <v>9573</v>
      </c>
      <c r="E811" t="s">
        <v>9574</v>
      </c>
      <c r="F811" t="s">
        <v>255</v>
      </c>
      <c r="G811" t="s">
        <v>50</v>
      </c>
      <c r="H811" t="s">
        <v>51</v>
      </c>
      <c r="I811" t="s">
        <v>9575</v>
      </c>
      <c r="J811" t="s">
        <v>1293</v>
      </c>
      <c r="K811" t="s">
        <v>54</v>
      </c>
      <c r="L811" t="s">
        <v>272</v>
      </c>
      <c r="M811" t="s">
        <v>273</v>
      </c>
      <c r="N811" t="s">
        <v>2346</v>
      </c>
      <c r="O811" t="s">
        <v>86</v>
      </c>
      <c r="P811" t="s"/>
      <c r="Q811" t="s"/>
      <c r="R811" t="s"/>
      <c r="S811" t="s"/>
      <c r="T811" t="s"/>
      <c r="U811" t="s"/>
      <c r="V811" t="s"/>
      <c r="W811" t="s"/>
      <c r="X811" t="s"/>
      <c r="Y811" t="s"/>
      <c r="Z811" t="s"/>
      <c r="AA811" t="s"/>
      <c r="AB811" t="s">
        <v>9576</v>
      </c>
      <c r="AC811" t="s">
        <v>9576</v>
      </c>
      <c r="AD811" t="s">
        <v>301</v>
      </c>
      <c r="AE811" t="s">
        <v>44</v>
      </c>
      <c r="AF811" t="s">
        <v>9577</v>
      </c>
      <c r="AG811" t="s">
        <v>9578</v>
      </c>
      <c r="AH811" t="s">
        <v>447</v>
      </c>
      <c r="AI811" t="s">
        <v>9579</v>
      </c>
      <c r="AJ811" t="s">
        <v>92</v>
      </c>
      <c r="AK811" t="s">
        <v>66</v>
      </c>
    </row>
    <row r="812" spans="1:38">
      <c r="A812" t="s">
        <v>9580</v>
      </c>
      <c r="B812" t="s">
        <v>9581</v>
      </c>
      <c r="C812" t="s">
        <v>9582</v>
      </c>
      <c r="D812" t="s">
        <v>9583</v>
      </c>
      <c r="E812" t="s">
        <v>9584</v>
      </c>
      <c r="F812" t="s">
        <v>4041</v>
      </c>
      <c r="G812" t="s">
        <v>72</v>
      </c>
      <c r="H812" t="s">
        <v>51</v>
      </c>
      <c r="I812" t="s">
        <v>9585</v>
      </c>
      <c r="J812" t="s">
        <v>2293</v>
      </c>
      <c r="K812" t="s">
        <v>54</v>
      </c>
      <c r="L812" t="s">
        <v>470</v>
      </c>
      <c r="M812" t="s">
        <v>471</v>
      </c>
      <c r="N812" t="s">
        <v>1319</v>
      </c>
      <c r="O812" t="s">
        <v>112</v>
      </c>
      <c r="P812" t="s"/>
      <c r="Q812" t="s"/>
      <c r="R812" t="s"/>
      <c r="S812" t="s">
        <v>9586</v>
      </c>
      <c r="T812" t="s">
        <v>67</v>
      </c>
      <c r="U812" t="s">
        <v>9587</v>
      </c>
      <c r="V812" t="s">
        <v>67</v>
      </c>
      <c r="W812" t="s">
        <v>9588</v>
      </c>
      <c r="X812" t="s"/>
      <c r="Y812" t="s"/>
      <c r="Z812" t="s"/>
      <c r="AA812" t="s">
        <v>84</v>
      </c>
      <c r="AB812" t="s">
        <v>9589</v>
      </c>
      <c r="AC812" t="s">
        <v>9590</v>
      </c>
      <c r="AD812" t="s">
        <v>59</v>
      </c>
      <c r="AE812" t="s">
        <v>44</v>
      </c>
      <c r="AF812" t="s">
        <v>9591</v>
      </c>
      <c r="AG812" t="s">
        <v>9592</v>
      </c>
      <c r="AH812" t="s">
        <v>174</v>
      </c>
      <c r="AI812" t="s">
        <v>9593</v>
      </c>
      <c r="AJ812" t="s">
        <v>92</v>
      </c>
      <c r="AK812" t="s">
        <v>66</v>
      </c>
    </row>
    <row r="813" spans="1:38">
      <c r="A813" t="s">
        <v>9594</v>
      </c>
      <c r="B813" t="s">
        <v>9595</v>
      </c>
      <c r="C813" t="s">
        <v>9596</v>
      </c>
      <c r="D813" t="s">
        <v>9597</v>
      </c>
      <c r="E813" t="s">
        <v>9598</v>
      </c>
      <c r="F813" t="s">
        <v>438</v>
      </c>
      <c r="G813" t="s">
        <v>50</v>
      </c>
      <c r="H813" t="s">
        <v>51</v>
      </c>
      <c r="I813" t="s">
        <v>9599</v>
      </c>
      <c r="J813" t="s"/>
      <c r="K813" t="s">
        <v>469</v>
      </c>
      <c r="L813" t="s">
        <v>100</v>
      </c>
      <c r="M813" t="s">
        <v>101</v>
      </c>
      <c r="N813" t="s">
        <v>6550</v>
      </c>
      <c r="O813" t="s"/>
      <c r="P813" t="s"/>
      <c r="Q813" t="s">
        <v>44</v>
      </c>
      <c r="R813" t="s"/>
      <c r="S813" t="s"/>
      <c r="T813" t="s"/>
      <c r="U813" t="s"/>
      <c r="V813" t="s"/>
      <c r="W813" t="s"/>
      <c r="X813" t="s"/>
      <c r="Y813" t="s"/>
      <c r="Z813" t="s"/>
      <c r="AA813" t="s"/>
      <c r="AB813" t="s">
        <v>9600</v>
      </c>
      <c r="AC813" t="s">
        <v>9600</v>
      </c>
      <c r="AD813" t="s">
        <v>192</v>
      </c>
      <c r="AE813" t="s">
        <v>247</v>
      </c>
      <c r="AF813" t="s">
        <v>9601</v>
      </c>
      <c r="AG813" t="s">
        <v>9602</v>
      </c>
      <c r="AH813" t="s">
        <v>142</v>
      </c>
      <c r="AI813" t="s">
        <v>9603</v>
      </c>
      <c r="AJ813" t="s">
        <v>9604</v>
      </c>
      <c r="AK813" t="s">
        <v>66</v>
      </c>
    </row>
    <row r="814" spans="1:38">
      <c r="A814" t="s">
        <v>9605</v>
      </c>
      <c r="B814" t="s">
        <v>9606</v>
      </c>
      <c r="C814" t="s">
        <v>9607</v>
      </c>
      <c r="D814" t="s">
        <v>9608</v>
      </c>
      <c r="E814" t="s">
        <v>9609</v>
      </c>
      <c r="F814" t="s">
        <v>697</v>
      </c>
      <c r="G814" t="s">
        <v>50</v>
      </c>
      <c r="H814" t="s">
        <v>51</v>
      </c>
      <c r="I814" t="s">
        <v>9610</v>
      </c>
      <c r="J814" t="s">
        <v>425</v>
      </c>
      <c r="K814" t="s">
        <v>54</v>
      </c>
      <c r="L814" t="s">
        <v>843</v>
      </c>
      <c r="M814" t="s">
        <v>844</v>
      </c>
      <c r="N814" t="s">
        <v>845</v>
      </c>
      <c r="O814" t="s">
        <v>79</v>
      </c>
      <c r="P814" t="s">
        <v>9611</v>
      </c>
      <c r="Q814" t="s">
        <v>93</v>
      </c>
      <c r="R814" t="s"/>
      <c r="S814" t="s"/>
      <c r="T814" t="s"/>
      <c r="U814" t="s"/>
      <c r="V814" t="s"/>
      <c r="W814" t="s"/>
      <c r="X814" t="s"/>
      <c r="Y814" t="s"/>
      <c r="Z814" t="s"/>
      <c r="AA814" t="s"/>
      <c r="AB814" t="s">
        <v>9612</v>
      </c>
      <c r="AC814" t="s">
        <v>9613</v>
      </c>
      <c r="AD814" t="s">
        <v>192</v>
      </c>
      <c r="AE814" t="s">
        <v>247</v>
      </c>
      <c r="AF814" t="s">
        <v>9614</v>
      </c>
      <c r="AG814" t="s">
        <v>9615</v>
      </c>
      <c r="AH814" t="s">
        <v>142</v>
      </c>
      <c r="AI814" t="s">
        <v>9616</v>
      </c>
      <c r="AJ814" t="s">
        <v>92</v>
      </c>
      <c r="AK814" t="s">
        <v>66</v>
      </c>
    </row>
    <row r="815" spans="1:38">
      <c r="A815" t="s">
        <v>9617</v>
      </c>
      <c r="B815" t="s">
        <v>9618</v>
      </c>
      <c r="C815" t="s">
        <v>9619</v>
      </c>
      <c r="D815" t="s">
        <v>9620</v>
      </c>
      <c r="E815" t="s">
        <v>9621</v>
      </c>
      <c r="F815" t="s">
        <v>857</v>
      </c>
      <c r="G815" t="s">
        <v>50</v>
      </c>
      <c r="H815" t="s">
        <v>51</v>
      </c>
      <c r="I815" t="s">
        <v>9622</v>
      </c>
      <c r="J815" t="s">
        <v>513</v>
      </c>
      <c r="K815" t="s">
        <v>54</v>
      </c>
      <c r="L815" t="s">
        <v>219</v>
      </c>
      <c r="M815" t="s">
        <v>220</v>
      </c>
      <c r="N815" t="s">
        <v>1972</v>
      </c>
      <c r="O815" t="s">
        <v>174</v>
      </c>
      <c r="P815" t="s">
        <v>9623</v>
      </c>
      <c r="Q815" t="s">
        <v>93</v>
      </c>
      <c r="R815" t="s"/>
      <c r="S815" t="s"/>
      <c r="T815" t="s"/>
      <c r="U815" t="s"/>
      <c r="V815" t="s"/>
      <c r="W815" t="s"/>
      <c r="X815" t="s"/>
      <c r="Y815" t="s"/>
      <c r="Z815" t="s"/>
      <c r="AA815" t="s"/>
      <c r="AB815" t="s">
        <v>9624</v>
      </c>
      <c r="AC815" t="s">
        <v>9625</v>
      </c>
      <c r="AD815" t="s">
        <v>59</v>
      </c>
      <c r="AE815" t="s">
        <v>107</v>
      </c>
      <c r="AF815" t="s">
        <v>9626</v>
      </c>
      <c r="AG815" t="s">
        <v>9627</v>
      </c>
      <c r="AH815" t="s">
        <v>151</v>
      </c>
      <c r="AI815" t="s">
        <v>9628</v>
      </c>
      <c r="AJ815" t="s">
        <v>92</v>
      </c>
      <c r="AK815" t="s">
        <v>1849</v>
      </c>
    </row>
    <row r="816" spans="1:38">
      <c r="A816" t="s">
        <v>4707</v>
      </c>
      <c r="B816" t="s">
        <v>9629</v>
      </c>
      <c r="C816" t="s">
        <v>9630</v>
      </c>
      <c r="D816" t="s">
        <v>9631</v>
      </c>
      <c r="E816" t="s">
        <v>9632</v>
      </c>
      <c r="F816" t="s">
        <v>396</v>
      </c>
      <c r="G816" t="s">
        <v>50</v>
      </c>
      <c r="H816" t="s">
        <v>51</v>
      </c>
      <c r="I816" t="s">
        <v>8517</v>
      </c>
      <c r="J816" t="s">
        <v>513</v>
      </c>
      <c r="K816" t="s">
        <v>54</v>
      </c>
      <c r="L816" t="s">
        <v>808</v>
      </c>
      <c r="M816" t="s">
        <v>809</v>
      </c>
      <c r="N816" t="s">
        <v>7010</v>
      </c>
      <c r="O816" t="s"/>
      <c r="P816" t="s"/>
      <c r="Q816" t="s">
        <v>44</v>
      </c>
      <c r="R816" t="s"/>
      <c r="S816" t="s"/>
      <c r="T816" t="s"/>
      <c r="U816" t="s"/>
      <c r="V816" t="s"/>
      <c r="W816" t="s"/>
      <c r="X816" t="s"/>
      <c r="Y816" t="s"/>
      <c r="Z816" t="s"/>
      <c r="AA816" t="s"/>
      <c r="AB816" t="s">
        <v>9633</v>
      </c>
      <c r="AC816" t="s">
        <v>9634</v>
      </c>
      <c r="AD816" t="s">
        <v>112</v>
      </c>
      <c r="AE816" t="s">
        <v>44</v>
      </c>
      <c r="AF816" t="s">
        <v>9635</v>
      </c>
      <c r="AG816" t="s">
        <v>9423</v>
      </c>
      <c r="AH816" t="s">
        <v>93</v>
      </c>
      <c r="AI816" t="s">
        <v>9636</v>
      </c>
      <c r="AJ816" t="s">
        <v>9637</v>
      </c>
      <c r="AK816" t="s">
        <v>66</v>
      </c>
    </row>
    <row r="817" spans="1:38">
      <c r="A817" t="s">
        <v>9638</v>
      </c>
      <c r="B817" t="s">
        <v>9639</v>
      </c>
      <c r="C817" t="s">
        <v>8914</v>
      </c>
      <c r="D817" t="s">
        <v>9640</v>
      </c>
      <c r="E817" t="s">
        <v>9641</v>
      </c>
      <c r="F817" t="s">
        <v>2562</v>
      </c>
      <c r="G817" t="s">
        <v>50</v>
      </c>
      <c r="H817" t="s">
        <v>234</v>
      </c>
      <c r="I817" t="s">
        <v>1037</v>
      </c>
      <c r="J817" t="s">
        <v>1038</v>
      </c>
      <c r="K817" t="s">
        <v>354</v>
      </c>
      <c r="L817" t="s">
        <v>1701</v>
      </c>
      <c r="M817" t="s">
        <v>1701</v>
      </c>
      <c r="N817" t="s">
        <v>1804</v>
      </c>
      <c r="O817" t="s">
        <v>865</v>
      </c>
      <c r="P817" t="s">
        <v>9642</v>
      </c>
      <c r="Q817" t="s">
        <v>93</v>
      </c>
      <c r="R817" t="s">
        <v>9643</v>
      </c>
      <c r="S817" t="s">
        <v>9644</v>
      </c>
      <c r="T817" t="s">
        <v>63</v>
      </c>
      <c r="U817" t="s"/>
      <c r="V817" t="s"/>
      <c r="W817" t="s"/>
      <c r="X817" t="s">
        <v>9645</v>
      </c>
      <c r="Y817" t="s">
        <v>67</v>
      </c>
      <c r="Z817" t="s">
        <v>9646</v>
      </c>
      <c r="AA817" t="s">
        <v>772</v>
      </c>
      <c r="AB817" t="s">
        <v>9647</v>
      </c>
      <c r="AC817" t="s">
        <v>9648</v>
      </c>
      <c r="AD817" t="s">
        <v>63</v>
      </c>
      <c r="AE817" t="s">
        <v>387</v>
      </c>
      <c r="AF817" t="s">
        <v>9649</v>
      </c>
      <c r="AG817" t="s">
        <v>9650</v>
      </c>
      <c r="AH817" t="s">
        <v>93</v>
      </c>
      <c r="AI817" t="s">
        <v>9651</v>
      </c>
      <c r="AJ817" t="s">
        <v>92</v>
      </c>
      <c r="AK817" t="s">
        <v>66</v>
      </c>
    </row>
    <row r="818" spans="1:38">
      <c r="A818" t="s">
        <v>9652</v>
      </c>
      <c r="B818" t="s">
        <v>9653</v>
      </c>
      <c r="C818" t="s">
        <v>9654</v>
      </c>
      <c r="D818" t="s">
        <v>9655</v>
      </c>
      <c r="E818" t="s">
        <v>9656</v>
      </c>
      <c r="F818" t="s"/>
      <c r="G818" t="s">
        <v>50</v>
      </c>
      <c r="H818" t="s">
        <v>51</v>
      </c>
      <c r="I818" t="s">
        <v>2975</v>
      </c>
      <c r="J818" t="s"/>
      <c r="K818" t="s">
        <v>2975</v>
      </c>
      <c r="L818" t="s">
        <v>238</v>
      </c>
      <c r="M818" t="s">
        <v>1265</v>
      </c>
      <c r="N818" t="s">
        <v>1266</v>
      </c>
      <c r="O818" t="s"/>
      <c r="P818" t="s"/>
      <c r="Q818" t="s">
        <v>44</v>
      </c>
      <c r="R818" t="s"/>
      <c r="S818" t="s"/>
      <c r="T818" t="s"/>
      <c r="U818" t="s"/>
      <c r="V818" t="s"/>
      <c r="W818" t="s"/>
      <c r="X818" t="s"/>
      <c r="Y818" t="s"/>
      <c r="Z818" t="s"/>
      <c r="AA818" t="s"/>
      <c r="AB818" t="s">
        <v>9657</v>
      </c>
      <c r="AC818" t="s">
        <v>9658</v>
      </c>
      <c r="AD818" t="s">
        <v>124</v>
      </c>
      <c r="AE818" t="s">
        <v>44</v>
      </c>
      <c r="AF818" t="s">
        <v>9659</v>
      </c>
      <c r="AG818" t="s">
        <v>9660</v>
      </c>
      <c r="AH818" t="s">
        <v>59</v>
      </c>
      <c r="AI818" t="s">
        <v>9661</v>
      </c>
      <c r="AJ818" t="s">
        <v>9662</v>
      </c>
      <c r="AK818" t="s">
        <v>66</v>
      </c>
    </row>
    <row r="819" spans="1:38">
      <c r="A819" t="s">
        <v>9663</v>
      </c>
      <c r="B819" t="s">
        <v>9664</v>
      </c>
      <c r="C819" t="s">
        <v>9665</v>
      </c>
      <c r="D819" t="s"/>
      <c r="E819" t="s">
        <v>9666</v>
      </c>
      <c r="F819" t="s"/>
      <c r="G819" t="s">
        <v>50</v>
      </c>
      <c r="H819" t="s">
        <v>51</v>
      </c>
      <c r="I819" t="s">
        <v>4508</v>
      </c>
      <c r="J819" t="s">
        <v>187</v>
      </c>
      <c r="K819" t="s">
        <v>188</v>
      </c>
      <c r="L819" t="s">
        <v>76</v>
      </c>
      <c r="M819" t="s">
        <v>77</v>
      </c>
      <c r="N819" t="s">
        <v>860</v>
      </c>
      <c r="O819" t="s">
        <v>79</v>
      </c>
      <c r="P819" t="s"/>
      <c r="Q819" t="s"/>
      <c r="R819" t="s"/>
      <c r="S819" t="s"/>
      <c r="T819" t="s"/>
      <c r="U819" t="s"/>
      <c r="V819" t="s"/>
      <c r="W819" t="s"/>
      <c r="X819" t="s"/>
      <c r="Y819" t="s"/>
      <c r="Z819" t="s"/>
      <c r="AA819" t="s"/>
      <c r="AB819" t="s">
        <v>9667</v>
      </c>
      <c r="AC819" t="s">
        <v>9667</v>
      </c>
      <c r="AD819" t="s">
        <v>124</v>
      </c>
      <c r="AE819" t="s">
        <v>44</v>
      </c>
      <c r="AF819" t="s">
        <v>9668</v>
      </c>
      <c r="AG819" t="s">
        <v>3801</v>
      </c>
      <c r="AH819" t="s">
        <v>461</v>
      </c>
      <c r="AI819" t="s">
        <v>9669</v>
      </c>
      <c r="AJ819" t="s">
        <v>92</v>
      </c>
      <c r="AK819" t="s">
        <v>66</v>
      </c>
    </row>
    <row r="820" spans="1:38">
      <c r="A820" t="s">
        <v>9670</v>
      </c>
      <c r="B820" t="s">
        <v>9671</v>
      </c>
      <c r="C820" t="s">
        <v>9672</v>
      </c>
      <c r="D820" t="s"/>
      <c r="E820" t="s">
        <v>9673</v>
      </c>
      <c r="F820" t="s">
        <v>1970</v>
      </c>
      <c r="G820" t="s">
        <v>72</v>
      </c>
      <c r="H820" t="s">
        <v>51</v>
      </c>
      <c r="I820" t="s">
        <v>9674</v>
      </c>
      <c r="J820" t="s">
        <v>4423</v>
      </c>
      <c r="K820" t="s">
        <v>237</v>
      </c>
      <c r="L820" t="s">
        <v>322</v>
      </c>
      <c r="M820" t="s">
        <v>323</v>
      </c>
      <c r="N820" t="s">
        <v>1088</v>
      </c>
      <c r="O820" t="s">
        <v>124</v>
      </c>
      <c r="P820" t="s"/>
      <c r="Q820" t="s"/>
      <c r="R820" t="s"/>
      <c r="S820" t="s"/>
      <c r="T820" t="s"/>
      <c r="U820" t="s"/>
      <c r="V820" t="s"/>
      <c r="W820" t="s">
        <v>9675</v>
      </c>
      <c r="X820" t="s"/>
      <c r="Y820" t="s"/>
      <c r="Z820" t="s"/>
      <c r="AA820" t="s"/>
      <c r="AB820" t="s">
        <v>9676</v>
      </c>
      <c r="AC820" t="s">
        <v>9676</v>
      </c>
      <c r="AD820" t="s">
        <v>192</v>
      </c>
      <c r="AE820" t="s">
        <v>44</v>
      </c>
      <c r="AF820" t="s">
        <v>9677</v>
      </c>
      <c r="AG820" t="s">
        <v>9678</v>
      </c>
      <c r="AH820" t="s">
        <v>142</v>
      </c>
      <c r="AI820" t="s">
        <v>9679</v>
      </c>
      <c r="AJ820" t="s">
        <v>92</v>
      </c>
      <c r="AK820" t="s">
        <v>66</v>
      </c>
    </row>
    <row r="821" spans="1:38">
      <c r="A821" t="s">
        <v>9680</v>
      </c>
      <c r="B821" t="s">
        <v>9681</v>
      </c>
      <c r="C821" t="s">
        <v>9682</v>
      </c>
      <c r="D821" t="s">
        <v>9683</v>
      </c>
      <c r="E821" t="s">
        <v>9684</v>
      </c>
      <c r="F821" t="s">
        <v>292</v>
      </c>
      <c r="G821" t="s">
        <v>50</v>
      </c>
      <c r="H821" t="s">
        <v>51</v>
      </c>
      <c r="I821" t="s">
        <v>2046</v>
      </c>
      <c r="J821" t="s">
        <v>53</v>
      </c>
      <c r="K821" t="s">
        <v>54</v>
      </c>
      <c r="L821" t="s">
        <v>1344</v>
      </c>
      <c r="M821" t="s">
        <v>1345</v>
      </c>
      <c r="N821" t="s">
        <v>3854</v>
      </c>
      <c r="O821" t="s">
        <v>209</v>
      </c>
      <c r="P821" t="s">
        <v>9685</v>
      </c>
      <c r="Q821" t="s">
        <v>93</v>
      </c>
      <c r="R821" t="s">
        <v>9686</v>
      </c>
      <c r="S821" t="s"/>
      <c r="T821" t="s"/>
      <c r="U821" t="s"/>
      <c r="V821" t="s"/>
      <c r="W821" t="s"/>
      <c r="X821" t="s"/>
      <c r="Y821" t="s"/>
      <c r="Z821" t="s">
        <v>9687</v>
      </c>
      <c r="AA821" t="s"/>
      <c r="AB821" t="s">
        <v>9688</v>
      </c>
      <c r="AC821" t="s">
        <v>9689</v>
      </c>
      <c r="AD821" t="s">
        <v>93</v>
      </c>
      <c r="AE821" t="s">
        <v>277</v>
      </c>
      <c r="AF821" t="s">
        <v>9690</v>
      </c>
      <c r="AG821" t="s">
        <v>9691</v>
      </c>
      <c r="AH821" t="s">
        <v>44</v>
      </c>
      <c r="AI821" t="s">
        <v>9692</v>
      </c>
      <c r="AJ821" t="s">
        <v>92</v>
      </c>
      <c r="AK821" t="s">
        <v>66</v>
      </c>
    </row>
    <row r="822" spans="1:38">
      <c r="A822" t="s">
        <v>9693</v>
      </c>
      <c r="B822" t="s">
        <v>9694</v>
      </c>
      <c r="C822" t="s">
        <v>9695</v>
      </c>
      <c r="D822" t="s">
        <v>9696</v>
      </c>
      <c r="E822" t="s">
        <v>9697</v>
      </c>
      <c r="F822" t="s">
        <v>255</v>
      </c>
      <c r="G822" t="s">
        <v>50</v>
      </c>
      <c r="H822" t="s">
        <v>51</v>
      </c>
      <c r="I822" t="s">
        <v>9698</v>
      </c>
      <c r="J822" t="s"/>
      <c r="K822" t="s">
        <v>1784</v>
      </c>
      <c r="L822" t="s">
        <v>1880</v>
      </c>
      <c r="M822" t="s">
        <v>1881</v>
      </c>
      <c r="N822" t="s">
        <v>1882</v>
      </c>
      <c r="O822" t="s">
        <v>241</v>
      </c>
      <c r="P822" t="s"/>
      <c r="Q822" t="s"/>
      <c r="R822" t="s"/>
      <c r="S822" t="s"/>
      <c r="T822" t="s"/>
      <c r="U822" t="s"/>
      <c r="V822" t="s"/>
      <c r="W822" t="s"/>
      <c r="X822" t="s"/>
      <c r="Y822" t="s"/>
      <c r="Z822" t="s"/>
      <c r="AA822" t="s"/>
      <c r="AB822" t="s">
        <v>9699</v>
      </c>
      <c r="AC822" t="s">
        <v>9699</v>
      </c>
      <c r="AD822" t="s">
        <v>174</v>
      </c>
      <c r="AE822" t="s">
        <v>44</v>
      </c>
      <c r="AF822" t="s">
        <v>9700</v>
      </c>
      <c r="AG822" t="s">
        <v>9701</v>
      </c>
      <c r="AH822" t="s">
        <v>192</v>
      </c>
      <c r="AI822" t="s">
        <v>9702</v>
      </c>
      <c r="AJ822" t="s">
        <v>92</v>
      </c>
      <c r="AK822" t="s">
        <v>66</v>
      </c>
    </row>
    <row r="823" spans="1:38">
      <c r="A823" t="s">
        <v>9703</v>
      </c>
      <c r="B823" t="s">
        <v>9704</v>
      </c>
      <c r="C823" t="s">
        <v>9705</v>
      </c>
      <c r="D823" t="s">
        <v>9706</v>
      </c>
      <c r="E823" t="s">
        <v>9707</v>
      </c>
      <c r="F823" t="s">
        <v>71</v>
      </c>
      <c r="G823" t="s">
        <v>50</v>
      </c>
      <c r="H823" t="s">
        <v>234</v>
      </c>
      <c r="I823" t="s">
        <v>5501</v>
      </c>
      <c r="J823" t="s"/>
      <c r="K823" t="s">
        <v>859</v>
      </c>
      <c r="L823" t="s">
        <v>470</v>
      </c>
      <c r="M823" t="s">
        <v>471</v>
      </c>
      <c r="N823" t="s">
        <v>1319</v>
      </c>
      <c r="O823" t="s">
        <v>241</v>
      </c>
      <c r="P823" t="s"/>
      <c r="Q823" t="s"/>
      <c r="R823" t="s"/>
      <c r="S823" t="s"/>
      <c r="T823" t="s"/>
      <c r="U823" t="s"/>
      <c r="V823" t="s"/>
      <c r="W823" t="s"/>
      <c r="X823" t="s"/>
      <c r="Y823" t="s"/>
      <c r="Z823" t="s">
        <v>9708</v>
      </c>
      <c r="AA823" t="s"/>
      <c r="AB823" t="s">
        <v>9709</v>
      </c>
      <c r="AC823" t="s">
        <v>9709</v>
      </c>
      <c r="AD823" t="s">
        <v>86</v>
      </c>
      <c r="AE823" t="s">
        <v>44</v>
      </c>
      <c r="AF823" t="s">
        <v>9710</v>
      </c>
      <c r="AG823" t="s">
        <v>9711</v>
      </c>
      <c r="AH823" t="s">
        <v>419</v>
      </c>
      <c r="AI823" t="s">
        <v>9712</v>
      </c>
      <c r="AJ823" t="s">
        <v>92</v>
      </c>
      <c r="AK823" t="s">
        <v>66</v>
      </c>
    </row>
    <row r="824" spans="1:38">
      <c r="A824" t="s">
        <v>9713</v>
      </c>
      <c r="B824" t="s">
        <v>9714</v>
      </c>
      <c r="C824" t="s">
        <v>9715</v>
      </c>
      <c r="D824" t="s">
        <v>9716</v>
      </c>
      <c r="E824" t="s">
        <v>9717</v>
      </c>
      <c r="F824" t="s">
        <v>2767</v>
      </c>
      <c r="G824" t="s">
        <v>72</v>
      </c>
      <c r="H824" t="s">
        <v>51</v>
      </c>
      <c r="I824" t="s">
        <v>9718</v>
      </c>
      <c r="J824" t="s">
        <v>7453</v>
      </c>
      <c r="K824" t="s">
        <v>54</v>
      </c>
      <c r="L824" t="s">
        <v>322</v>
      </c>
      <c r="M824" t="s">
        <v>1251</v>
      </c>
      <c r="N824" t="s">
        <v>1252</v>
      </c>
      <c r="O824" t="s">
        <v>59</v>
      </c>
      <c r="P824" t="s"/>
      <c r="Q824" t="s"/>
      <c r="R824" t="s"/>
      <c r="S824" t="s"/>
      <c r="T824" t="s">
        <v>67</v>
      </c>
      <c r="U824" t="s"/>
      <c r="V824" t="s"/>
      <c r="W824" t="s">
        <v>9719</v>
      </c>
      <c r="X824" t="s"/>
      <c r="Y824" t="s"/>
      <c r="Z824" t="s"/>
      <c r="AA824" t="s"/>
      <c r="AB824" t="s">
        <v>9720</v>
      </c>
      <c r="AC824" t="s">
        <v>9720</v>
      </c>
      <c r="AD824" t="s">
        <v>59</v>
      </c>
      <c r="AE824" t="s">
        <v>107</v>
      </c>
      <c r="AF824" t="s">
        <v>9721</v>
      </c>
      <c r="AG824" t="s">
        <v>9722</v>
      </c>
      <c r="AH824" t="s">
        <v>151</v>
      </c>
      <c r="AI824" t="s">
        <v>9723</v>
      </c>
      <c r="AJ824" t="s">
        <v>92</v>
      </c>
      <c r="AK824" t="s">
        <v>66</v>
      </c>
    </row>
    <row r="825" spans="1:38">
      <c r="A825" t="s">
        <v>9724</v>
      </c>
      <c r="B825" t="s">
        <v>9725</v>
      </c>
      <c r="C825" t="s">
        <v>9726</v>
      </c>
      <c r="D825" t="s"/>
      <c r="E825" t="s">
        <v>9727</v>
      </c>
      <c r="F825" t="s">
        <v>233</v>
      </c>
      <c r="G825" t="s">
        <v>1178</v>
      </c>
      <c r="H825" t="s">
        <v>51</v>
      </c>
      <c r="I825" t="s">
        <v>8584</v>
      </c>
      <c r="J825" t="s">
        <v>1216</v>
      </c>
      <c r="K825" t="s">
        <v>54</v>
      </c>
      <c r="L825" t="s">
        <v>454</v>
      </c>
      <c r="M825" t="s">
        <v>454</v>
      </c>
      <c r="N825" t="s">
        <v>556</v>
      </c>
      <c r="O825" t="s">
        <v>142</v>
      </c>
      <c r="P825" t="s"/>
      <c r="Q825" t="s"/>
      <c r="R825" t="s"/>
      <c r="S825" t="s"/>
      <c r="T825" t="s"/>
      <c r="U825" t="s"/>
      <c r="V825" t="s">
        <v>67</v>
      </c>
      <c r="W825" t="s">
        <v>9728</v>
      </c>
      <c r="X825" t="s"/>
      <c r="Y825" t="s"/>
      <c r="Z825" t="s"/>
      <c r="AA825" t="s">
        <v>84</v>
      </c>
      <c r="AB825" t="s">
        <v>9729</v>
      </c>
      <c r="AC825" t="s">
        <v>9730</v>
      </c>
      <c r="AD825" t="s">
        <v>112</v>
      </c>
      <c r="AE825" t="s">
        <v>44</v>
      </c>
      <c r="AF825" t="s">
        <v>9731</v>
      </c>
      <c r="AG825" t="s">
        <v>9732</v>
      </c>
      <c r="AH825" t="s">
        <v>67</v>
      </c>
      <c r="AI825" t="s">
        <v>9733</v>
      </c>
      <c r="AJ825" t="s">
        <v>92</v>
      </c>
      <c r="AK825" t="s">
        <v>66</v>
      </c>
    </row>
    <row r="826" spans="1:38">
      <c r="A826" t="s">
        <v>9734</v>
      </c>
      <c r="B826" t="s">
        <v>9735</v>
      </c>
      <c r="C826" t="s">
        <v>9736</v>
      </c>
      <c r="D826" t="s">
        <v>9737</v>
      </c>
      <c r="E826" t="s">
        <v>9738</v>
      </c>
      <c r="F826" t="s">
        <v>134</v>
      </c>
      <c r="G826" t="s">
        <v>2813</v>
      </c>
      <c r="H826" t="s">
        <v>234</v>
      </c>
      <c r="I826" t="s">
        <v>5583</v>
      </c>
      <c r="J826" t="s">
        <v>5583</v>
      </c>
      <c r="K826" t="s">
        <v>138</v>
      </c>
      <c r="L826" t="s">
        <v>1880</v>
      </c>
      <c r="M826" t="s">
        <v>1881</v>
      </c>
      <c r="N826" t="s">
        <v>2754</v>
      </c>
      <c r="O826" t="s">
        <v>192</v>
      </c>
      <c r="P826" t="s">
        <v>9739</v>
      </c>
      <c r="Q826" t="s">
        <v>142</v>
      </c>
      <c r="R826" t="s">
        <v>9740</v>
      </c>
      <c r="S826" t="s">
        <v>9741</v>
      </c>
      <c r="T826" t="s">
        <v>59</v>
      </c>
      <c r="U826" t="s"/>
      <c r="V826" t="s"/>
      <c r="W826" t="s"/>
      <c r="X826" t="s"/>
      <c r="Y826" t="s"/>
      <c r="Z826" t="s">
        <v>9742</v>
      </c>
      <c r="AA826" t="s"/>
      <c r="AB826" t="s">
        <v>9743</v>
      </c>
      <c r="AC826" t="s">
        <v>9744</v>
      </c>
      <c r="AD826" t="s">
        <v>93</v>
      </c>
      <c r="AE826" t="s">
        <v>44</v>
      </c>
      <c r="AF826" t="s">
        <v>9745</v>
      </c>
      <c r="AG826" t="s">
        <v>7048</v>
      </c>
      <c r="AH826" t="s">
        <v>44</v>
      </c>
      <c r="AI826" t="s">
        <v>9746</v>
      </c>
      <c r="AJ826" t="s">
        <v>92</v>
      </c>
      <c r="AK826" t="s">
        <v>66</v>
      </c>
    </row>
    <row r="827" spans="1:38">
      <c r="A827" t="s">
        <v>9747</v>
      </c>
      <c r="B827" t="s">
        <v>9748</v>
      </c>
      <c r="C827" t="s">
        <v>9749</v>
      </c>
      <c r="D827" t="s">
        <v>9750</v>
      </c>
      <c r="E827" t="s">
        <v>9751</v>
      </c>
      <c r="F827" t="s">
        <v>3497</v>
      </c>
      <c r="G827" t="s">
        <v>50</v>
      </c>
      <c r="H827" t="s">
        <v>51</v>
      </c>
      <c r="I827" t="s">
        <v>9752</v>
      </c>
      <c r="J827" t="s">
        <v>4632</v>
      </c>
      <c r="K827" t="s">
        <v>54</v>
      </c>
      <c r="L827" t="s">
        <v>170</v>
      </c>
      <c r="M827" t="s">
        <v>171</v>
      </c>
      <c r="N827" t="s">
        <v>172</v>
      </c>
      <c r="O827" t="s">
        <v>79</v>
      </c>
      <c r="P827" t="s">
        <v>3225</v>
      </c>
      <c r="Q827" t="s">
        <v>67</v>
      </c>
      <c r="R827" t="s"/>
      <c r="S827" t="s"/>
      <c r="T827" t="s"/>
      <c r="U827" t="s"/>
      <c r="V827" t="s"/>
      <c r="W827" t="s"/>
      <c r="X827" t="s"/>
      <c r="Y827" t="s"/>
      <c r="Z827" t="s"/>
      <c r="AA827" t="s"/>
      <c r="AB827" t="s">
        <v>9753</v>
      </c>
      <c r="AC827" t="s">
        <v>9754</v>
      </c>
      <c r="AD827" t="s">
        <v>110</v>
      </c>
      <c r="AE827" t="s">
        <v>1254</v>
      </c>
      <c r="AF827" t="s">
        <v>9755</v>
      </c>
      <c r="AG827" t="s">
        <v>9756</v>
      </c>
      <c r="AH827" t="s">
        <v>110</v>
      </c>
      <c r="AI827" t="s">
        <v>9757</v>
      </c>
      <c r="AJ827" t="s">
        <v>92</v>
      </c>
      <c r="AK827" t="s">
        <v>66</v>
      </c>
    </row>
    <row r="828" spans="1:38">
      <c r="A828" t="s">
        <v>9758</v>
      </c>
      <c r="B828" t="s">
        <v>9759</v>
      </c>
      <c r="C828" t="s">
        <v>9760</v>
      </c>
      <c r="D828" t="s"/>
      <c r="E828" t="s">
        <v>9761</v>
      </c>
      <c r="F828" t="s">
        <v>1970</v>
      </c>
      <c r="G828" t="s">
        <v>4887</v>
      </c>
      <c r="H828" t="s">
        <v>51</v>
      </c>
      <c r="I828" t="s">
        <v>3876</v>
      </c>
      <c r="J828" t="s"/>
      <c r="K828" t="s">
        <v>3877</v>
      </c>
      <c r="L828" t="s">
        <v>170</v>
      </c>
      <c r="M828" t="s">
        <v>171</v>
      </c>
      <c r="N828" t="s">
        <v>1168</v>
      </c>
      <c r="O828" t="s">
        <v>79</v>
      </c>
      <c r="P828" t="s"/>
      <c r="Q828" t="s"/>
      <c r="R828" t="s"/>
      <c r="S828" t="s"/>
      <c r="T828" t="s"/>
      <c r="U828" t="s"/>
      <c r="V828" t="s">
        <v>67</v>
      </c>
      <c r="W828" t="s"/>
      <c r="X828" t="s"/>
      <c r="Y828" t="s"/>
      <c r="Z828" t="s"/>
      <c r="AA828" t="s">
        <v>84</v>
      </c>
      <c r="AB828" t="s">
        <v>9762</v>
      </c>
      <c r="AC828" t="s">
        <v>9762</v>
      </c>
      <c r="AD828" t="s">
        <v>149</v>
      </c>
      <c r="AE828" t="s">
        <v>1581</v>
      </c>
      <c r="AF828" t="s">
        <v>9763</v>
      </c>
      <c r="AG828" t="s">
        <v>9764</v>
      </c>
      <c r="AH828" t="s">
        <v>493</v>
      </c>
      <c r="AI828" t="s">
        <v>9765</v>
      </c>
      <c r="AJ828" t="s">
        <v>92</v>
      </c>
      <c r="AK828" t="s">
        <v>66</v>
      </c>
    </row>
    <row r="829" spans="1:38">
      <c r="A829" t="s">
        <v>9766</v>
      </c>
      <c r="B829" t="s">
        <v>9767</v>
      </c>
      <c r="C829" t="s">
        <v>9768</v>
      </c>
      <c r="D829" t="s">
        <v>9769</v>
      </c>
      <c r="E829" t="s">
        <v>9770</v>
      </c>
      <c r="F829" t="s">
        <v>292</v>
      </c>
      <c r="G829" t="s">
        <v>72</v>
      </c>
      <c r="H829" t="s">
        <v>51</v>
      </c>
      <c r="I829" t="s">
        <v>9771</v>
      </c>
      <c r="J829" t="s">
        <v>425</v>
      </c>
      <c r="K829" t="s">
        <v>54</v>
      </c>
      <c r="L829" t="s">
        <v>843</v>
      </c>
      <c r="M829" t="s">
        <v>844</v>
      </c>
      <c r="N829" t="s">
        <v>2411</v>
      </c>
      <c r="O829" t="s">
        <v>846</v>
      </c>
      <c r="P829" t="s">
        <v>6627</v>
      </c>
      <c r="Q829" t="s">
        <v>93</v>
      </c>
      <c r="R829" t="s"/>
      <c r="S829" t="s"/>
      <c r="T829" t="s"/>
      <c r="U829" t="s"/>
      <c r="V829" t="s">
        <v>67</v>
      </c>
      <c r="W829" t="s">
        <v>9772</v>
      </c>
      <c r="X829" t="s"/>
      <c r="Y829" t="s"/>
      <c r="Z829" t="s"/>
      <c r="AA829" t="s">
        <v>84</v>
      </c>
      <c r="AB829" t="s">
        <v>9773</v>
      </c>
      <c r="AC829" t="s">
        <v>9774</v>
      </c>
      <c r="AD829" t="s">
        <v>124</v>
      </c>
      <c r="AE829" t="s">
        <v>44</v>
      </c>
      <c r="AF829" t="s">
        <v>9775</v>
      </c>
      <c r="AG829" t="s">
        <v>9776</v>
      </c>
      <c r="AH829" t="s">
        <v>347</v>
      </c>
      <c r="AI829" t="s">
        <v>9777</v>
      </c>
      <c r="AJ829" t="s">
        <v>92</v>
      </c>
      <c r="AK829" t="s">
        <v>66</v>
      </c>
    </row>
    <row r="830" spans="1:38">
      <c r="A830" t="s">
        <v>9778</v>
      </c>
      <c r="B830" t="s">
        <v>9779</v>
      </c>
      <c r="C830" t="s">
        <v>9780</v>
      </c>
      <c r="D830" t="s">
        <v>9781</v>
      </c>
      <c r="E830" t="s">
        <v>9782</v>
      </c>
      <c r="F830" t="s"/>
      <c r="G830" t="s">
        <v>50</v>
      </c>
      <c r="H830" t="s">
        <v>51</v>
      </c>
      <c r="I830" t="s">
        <v>5203</v>
      </c>
      <c r="J830" t="s"/>
      <c r="K830" t="s">
        <v>410</v>
      </c>
      <c r="L830" t="s">
        <v>204</v>
      </c>
      <c r="M830" t="s">
        <v>205</v>
      </c>
      <c r="N830" t="s">
        <v>1382</v>
      </c>
      <c r="O830" t="s"/>
      <c r="P830" t="s"/>
      <c r="Q830" t="s">
        <v>44</v>
      </c>
      <c r="R830" t="s"/>
      <c r="S830" t="s"/>
      <c r="T830" t="s"/>
      <c r="U830" t="s"/>
      <c r="V830" t="s"/>
      <c r="W830" t="s"/>
      <c r="X830" t="s"/>
      <c r="Y830" t="s"/>
      <c r="Z830" t="s"/>
      <c r="AA830" t="s"/>
      <c r="AB830" t="s">
        <v>9783</v>
      </c>
      <c r="AC830" t="s">
        <v>9783</v>
      </c>
      <c r="AD830" t="s">
        <v>59</v>
      </c>
      <c r="AE830" t="s">
        <v>44</v>
      </c>
      <c r="AF830" t="s">
        <v>9784</v>
      </c>
      <c r="AG830" t="s">
        <v>9785</v>
      </c>
      <c r="AH830" t="s">
        <v>151</v>
      </c>
      <c r="AI830" t="s">
        <v>9786</v>
      </c>
      <c r="AJ830" t="s">
        <v>9787</v>
      </c>
      <c r="AK830" t="s">
        <v>66</v>
      </c>
    </row>
    <row r="831" spans="1:38">
      <c r="A831" t="s">
        <v>9788</v>
      </c>
      <c r="B831" t="s">
        <v>9789</v>
      </c>
      <c r="C831" t="s">
        <v>9790</v>
      </c>
      <c r="D831" t="s">
        <v>9791</v>
      </c>
      <c r="E831" t="s">
        <v>9792</v>
      </c>
      <c r="F831" t="s">
        <v>185</v>
      </c>
      <c r="G831" t="s">
        <v>72</v>
      </c>
      <c r="H831" t="s">
        <v>51</v>
      </c>
      <c r="I831" t="s">
        <v>9793</v>
      </c>
      <c r="J831" t="s">
        <v>1818</v>
      </c>
      <c r="K831" t="s">
        <v>354</v>
      </c>
      <c r="L831" t="s">
        <v>139</v>
      </c>
      <c r="M831" t="s">
        <v>500</v>
      </c>
      <c r="N831" t="s">
        <v>501</v>
      </c>
      <c r="O831" t="s">
        <v>142</v>
      </c>
      <c r="P831" t="s"/>
      <c r="Q831" t="s"/>
      <c r="R831" t="s"/>
      <c r="S831" t="s"/>
      <c r="T831" t="s"/>
      <c r="U831" t="s">
        <v>9794</v>
      </c>
      <c r="V831" t="s">
        <v>67</v>
      </c>
      <c r="W831" t="s">
        <v>9795</v>
      </c>
      <c r="X831" t="s"/>
      <c r="Y831" t="s"/>
      <c r="Z831" t="s"/>
      <c r="AA831" t="s">
        <v>84</v>
      </c>
      <c r="AB831" t="s">
        <v>9796</v>
      </c>
      <c r="AC831" t="s">
        <v>9796</v>
      </c>
      <c r="AD831" t="s">
        <v>86</v>
      </c>
      <c r="AE831" t="s">
        <v>44</v>
      </c>
      <c r="AF831" t="s">
        <v>9797</v>
      </c>
      <c r="AG831" t="s">
        <v>9798</v>
      </c>
      <c r="AH831" t="s">
        <v>330</v>
      </c>
      <c r="AI831" t="s">
        <v>9799</v>
      </c>
      <c r="AJ831" t="s">
        <v>92</v>
      </c>
      <c r="AK831" t="s">
        <v>66</v>
      </c>
    </row>
    <row r="832" spans="1:38">
      <c r="A832" t="s">
        <v>9800</v>
      </c>
      <c r="B832" t="s">
        <v>9801</v>
      </c>
      <c r="C832" t="s">
        <v>9802</v>
      </c>
      <c r="D832" t="s">
        <v>9803</v>
      </c>
      <c r="E832" t="s">
        <v>9804</v>
      </c>
      <c r="F832" t="s">
        <v>541</v>
      </c>
      <c r="G832" t="s">
        <v>50</v>
      </c>
      <c r="H832" t="s">
        <v>51</v>
      </c>
      <c r="I832" t="s">
        <v>5512</v>
      </c>
      <c r="J832" t="s"/>
      <c r="K832" t="s">
        <v>569</v>
      </c>
      <c r="L832" t="s">
        <v>932</v>
      </c>
      <c r="M832" t="s">
        <v>932</v>
      </c>
      <c r="N832" t="s">
        <v>3640</v>
      </c>
      <c r="O832" t="s">
        <v>241</v>
      </c>
      <c r="P832" t="s">
        <v>9805</v>
      </c>
      <c r="Q832" t="s">
        <v>67</v>
      </c>
      <c r="R832" t="s">
        <v>9806</v>
      </c>
      <c r="S832" t="s"/>
      <c r="T832" t="s"/>
      <c r="U832" t="s"/>
      <c r="V832" t="s"/>
      <c r="W832" t="s"/>
      <c r="X832" t="s"/>
      <c r="Y832" t="s"/>
      <c r="Z832" t="s"/>
      <c r="AA832" t="s"/>
      <c r="AB832" t="s">
        <v>9807</v>
      </c>
      <c r="AC832" t="s">
        <v>9808</v>
      </c>
      <c r="AD832" t="s">
        <v>124</v>
      </c>
      <c r="AE832" t="s">
        <v>1052</v>
      </c>
      <c r="AF832" t="s">
        <v>9809</v>
      </c>
      <c r="AG832" t="s">
        <v>9810</v>
      </c>
      <c r="AH832" t="s">
        <v>63</v>
      </c>
      <c r="AI832" t="s">
        <v>9811</v>
      </c>
      <c r="AJ832" t="s">
        <v>92</v>
      </c>
      <c r="AK832" t="s">
        <v>66</v>
      </c>
    </row>
    <row r="833" spans="1:38">
      <c r="A833" t="s">
        <v>9812</v>
      </c>
      <c r="B833" t="s">
        <v>9813</v>
      </c>
      <c r="C833" t="s">
        <v>9814</v>
      </c>
      <c r="D833" t="s">
        <v>9815</v>
      </c>
      <c r="E833" t="s">
        <v>9816</v>
      </c>
      <c r="F833" t="s">
        <v>3029</v>
      </c>
      <c r="G833" t="s">
        <v>50</v>
      </c>
      <c r="H833" t="s">
        <v>51</v>
      </c>
      <c r="I833" t="s">
        <v>9817</v>
      </c>
      <c r="J833" t="s">
        <v>53</v>
      </c>
      <c r="K833" t="s">
        <v>54</v>
      </c>
      <c r="L833" t="s">
        <v>971</v>
      </c>
      <c r="M833" t="s">
        <v>972</v>
      </c>
      <c r="N833" t="s">
        <v>973</v>
      </c>
      <c r="O833" t="s"/>
      <c r="P833" t="s"/>
      <c r="Q833" t="s">
        <v>44</v>
      </c>
      <c r="R833" t="s"/>
      <c r="S833" t="s"/>
      <c r="T833" t="s"/>
      <c r="U833" t="s"/>
      <c r="V833" t="s"/>
      <c r="W833" t="s"/>
      <c r="X833" t="s"/>
      <c r="Y833" t="s"/>
      <c r="Z833" t="s"/>
      <c r="AA833" t="s"/>
      <c r="AB833" t="s">
        <v>9818</v>
      </c>
      <c r="AC833" t="s">
        <v>9819</v>
      </c>
      <c r="AD833" t="s">
        <v>112</v>
      </c>
      <c r="AE833" t="s">
        <v>904</v>
      </c>
      <c r="AF833" t="s">
        <v>9820</v>
      </c>
      <c r="AG833" t="s">
        <v>9821</v>
      </c>
      <c r="AH833" t="s">
        <v>67</v>
      </c>
      <c r="AI833" t="s">
        <v>9822</v>
      </c>
      <c r="AJ833" t="s">
        <v>9823</v>
      </c>
      <c r="AK833" t="s">
        <v>66</v>
      </c>
    </row>
    <row r="834" spans="1:38">
      <c r="A834" t="s">
        <v>9824</v>
      </c>
      <c r="B834" t="s">
        <v>9825</v>
      </c>
      <c r="C834" t="s">
        <v>9826</v>
      </c>
      <c r="D834" t="s"/>
      <c r="E834" t="s">
        <v>9827</v>
      </c>
      <c r="F834" t="s">
        <v>98</v>
      </c>
      <c r="G834" t="s">
        <v>50</v>
      </c>
      <c r="H834" t="s">
        <v>51</v>
      </c>
      <c r="I834" t="s">
        <v>1249</v>
      </c>
      <c r="J834" t="s"/>
      <c r="K834" t="s">
        <v>525</v>
      </c>
      <c r="L834" t="s">
        <v>582</v>
      </c>
      <c r="M834" t="s">
        <v>583</v>
      </c>
      <c r="N834" t="s">
        <v>584</v>
      </c>
      <c r="O834" t="s"/>
      <c r="P834" t="s">
        <v>9828</v>
      </c>
      <c r="Q834" t="s">
        <v>67</v>
      </c>
      <c r="R834" t="s"/>
      <c r="S834" t="s"/>
      <c r="T834" t="s"/>
      <c r="U834" t="s"/>
      <c r="V834" t="s"/>
      <c r="W834" t="s"/>
      <c r="X834" t="s"/>
      <c r="Y834" t="s"/>
      <c r="Z834" t="s"/>
      <c r="AA834" t="s"/>
      <c r="AB834" t="s">
        <v>9829</v>
      </c>
      <c r="AC834" t="s">
        <v>9829</v>
      </c>
      <c r="AD834" t="s">
        <v>110</v>
      </c>
      <c r="AE834" t="s">
        <v>44</v>
      </c>
      <c r="AF834" t="s">
        <v>9830</v>
      </c>
      <c r="AG834" t="s">
        <v>9831</v>
      </c>
      <c r="AH834" t="s">
        <v>124</v>
      </c>
      <c r="AI834" t="s">
        <v>9832</v>
      </c>
      <c r="AJ834" t="s">
        <v>9833</v>
      </c>
      <c r="AK834" t="s">
        <v>66</v>
      </c>
    </row>
    <row r="835" spans="1:38">
      <c r="A835" t="s">
        <v>9834</v>
      </c>
      <c r="B835" t="s">
        <v>9835</v>
      </c>
      <c r="C835" t="s">
        <v>9836</v>
      </c>
      <c r="D835" t="s"/>
      <c r="E835" t="s">
        <v>9837</v>
      </c>
      <c r="F835" t="s">
        <v>3538</v>
      </c>
      <c r="G835" t="s">
        <v>50</v>
      </c>
      <c r="H835" t="s">
        <v>234</v>
      </c>
      <c r="I835" t="s">
        <v>9838</v>
      </c>
      <c r="J835" t="s">
        <v>842</v>
      </c>
      <c r="K835" t="s">
        <v>54</v>
      </c>
      <c r="L835" t="s">
        <v>355</v>
      </c>
      <c r="M835" t="s">
        <v>356</v>
      </c>
      <c r="N835" t="s">
        <v>4401</v>
      </c>
      <c r="O835" t="s">
        <v>631</v>
      </c>
      <c r="P835" t="s"/>
      <c r="Q835" t="s">
        <v>174</v>
      </c>
      <c r="R835" t="s">
        <v>9839</v>
      </c>
      <c r="S835" t="s">
        <v>9840</v>
      </c>
      <c r="T835" t="s">
        <v>59</v>
      </c>
      <c r="U835" t="s"/>
      <c r="V835" t="s"/>
      <c r="W835" t="s"/>
      <c r="X835" t="s"/>
      <c r="Y835" t="s"/>
      <c r="Z835" t="s">
        <v>9841</v>
      </c>
      <c r="AA835" t="s"/>
      <c r="AB835" t="s">
        <v>9842</v>
      </c>
      <c r="AC835" t="s">
        <v>9842</v>
      </c>
      <c r="AD835" t="s">
        <v>110</v>
      </c>
      <c r="AE835" t="s">
        <v>44</v>
      </c>
      <c r="AF835" t="s">
        <v>9843</v>
      </c>
      <c r="AG835" t="s">
        <v>9844</v>
      </c>
      <c r="AH835" t="s">
        <v>86</v>
      </c>
      <c r="AI835" t="s">
        <v>9845</v>
      </c>
      <c r="AJ835" t="s">
        <v>92</v>
      </c>
      <c r="AK835" t="s">
        <v>66</v>
      </c>
    </row>
    <row r="836" spans="1:38">
      <c r="A836" t="s">
        <v>9846</v>
      </c>
      <c r="B836" t="s">
        <v>9847</v>
      </c>
      <c r="C836" t="s">
        <v>9848</v>
      </c>
      <c r="D836" t="s">
        <v>9849</v>
      </c>
      <c r="E836" t="s">
        <v>9850</v>
      </c>
      <c r="F836" t="s">
        <v>438</v>
      </c>
      <c r="G836" t="s">
        <v>50</v>
      </c>
      <c r="H836" t="s">
        <v>51</v>
      </c>
      <c r="I836" t="s">
        <v>2588</v>
      </c>
      <c r="J836" t="s">
        <v>6042</v>
      </c>
      <c r="K836" t="s">
        <v>54</v>
      </c>
      <c r="L836" t="s">
        <v>238</v>
      </c>
      <c r="M836" t="s">
        <v>660</v>
      </c>
      <c r="N836" t="s">
        <v>1833</v>
      </c>
      <c r="O836" t="s"/>
      <c r="P836" t="s"/>
      <c r="Q836" t="s">
        <v>44</v>
      </c>
      <c r="R836" t="s"/>
      <c r="S836" t="s"/>
      <c r="T836" t="s"/>
      <c r="U836" t="s"/>
      <c r="V836" t="s"/>
      <c r="W836" t="s"/>
      <c r="X836" t="s"/>
      <c r="Y836" t="s"/>
      <c r="Z836" t="s"/>
      <c r="AA836" t="s"/>
      <c r="AB836" t="s">
        <v>9851</v>
      </c>
      <c r="AC836" t="s">
        <v>9851</v>
      </c>
      <c r="AD836" t="s">
        <v>93</v>
      </c>
      <c r="AE836" t="s">
        <v>277</v>
      </c>
      <c r="AF836" t="s">
        <v>9852</v>
      </c>
      <c r="AG836" t="s">
        <v>9853</v>
      </c>
      <c r="AH836" t="s">
        <v>44</v>
      </c>
      <c r="AI836" t="s">
        <v>9854</v>
      </c>
      <c r="AJ836" t="s">
        <v>9855</v>
      </c>
      <c r="AK836" t="s">
        <v>66</v>
      </c>
    </row>
    <row r="837" spans="1:38">
      <c r="A837" t="s">
        <v>9856</v>
      </c>
      <c r="B837" t="s">
        <v>9857</v>
      </c>
      <c r="C837" t="s">
        <v>9858</v>
      </c>
      <c r="D837" t="s">
        <v>9859</v>
      </c>
      <c r="E837" t="s">
        <v>9860</v>
      </c>
      <c r="F837" t="s">
        <v>49</v>
      </c>
      <c r="G837" t="s">
        <v>50</v>
      </c>
      <c r="H837" t="s">
        <v>51</v>
      </c>
      <c r="I837" t="s">
        <v>235</v>
      </c>
      <c r="J837" t="s">
        <v>236</v>
      </c>
      <c r="K837" t="s">
        <v>237</v>
      </c>
      <c r="L837" t="s">
        <v>843</v>
      </c>
      <c r="M837" t="s">
        <v>9861</v>
      </c>
      <c r="N837" t="s">
        <v>9862</v>
      </c>
      <c r="O837" t="s">
        <v>433</v>
      </c>
      <c r="P837" t="s">
        <v>9863</v>
      </c>
      <c r="Q837" t="s">
        <v>93</v>
      </c>
      <c r="R837" t="s">
        <v>9864</v>
      </c>
      <c r="S837" t="s"/>
      <c r="T837" t="s"/>
      <c r="U837" t="s"/>
      <c r="V837" t="s"/>
      <c r="W837" t="s"/>
      <c r="X837" t="s"/>
      <c r="Y837" t="s"/>
      <c r="Z837" t="s"/>
      <c r="AA837" t="s"/>
      <c r="AB837" t="s">
        <v>9865</v>
      </c>
      <c r="AC837" t="s">
        <v>9866</v>
      </c>
      <c r="AD837" t="s">
        <v>112</v>
      </c>
      <c r="AE837" t="s">
        <v>904</v>
      </c>
      <c r="AF837" t="s">
        <v>9867</v>
      </c>
      <c r="AG837" t="s">
        <v>9868</v>
      </c>
      <c r="AH837" t="s">
        <v>44</v>
      </c>
      <c r="AI837" t="s">
        <v>9869</v>
      </c>
      <c r="AJ837" t="s">
        <v>92</v>
      </c>
      <c r="AK837" t="s">
        <v>66</v>
      </c>
    </row>
    <row r="838" spans="1:38">
      <c r="A838" t="s">
        <v>5020</v>
      </c>
      <c r="B838" t="s">
        <v>9870</v>
      </c>
      <c r="C838" t="s">
        <v>9871</v>
      </c>
      <c r="D838" t="s">
        <v>9872</v>
      </c>
      <c r="E838" t="s">
        <v>9873</v>
      </c>
      <c r="F838" t="s"/>
      <c r="G838" t="s">
        <v>50</v>
      </c>
      <c r="H838" t="s">
        <v>51</v>
      </c>
      <c r="I838" t="s"/>
      <c r="J838" t="s"/>
      <c r="K838" t="s"/>
      <c r="L838" t="s">
        <v>971</v>
      </c>
      <c r="M838" t="s">
        <v>972</v>
      </c>
      <c r="N838" t="s">
        <v>973</v>
      </c>
      <c r="O838" t="s"/>
      <c r="P838" t="s"/>
      <c r="Q838" t="s">
        <v>44</v>
      </c>
      <c r="R838" t="s"/>
      <c r="S838" t="s"/>
      <c r="T838" t="s"/>
      <c r="U838" t="s"/>
      <c r="V838" t="s"/>
      <c r="W838" t="s"/>
      <c r="X838" t="s"/>
      <c r="Y838" t="s"/>
      <c r="Z838" t="s"/>
      <c r="AA838" t="s"/>
      <c r="AB838" t="s">
        <v>9874</v>
      </c>
      <c r="AC838" t="s">
        <v>9874</v>
      </c>
      <c r="AD838" t="s">
        <v>110</v>
      </c>
      <c r="AE838" t="s">
        <v>1015</v>
      </c>
      <c r="AF838" t="s">
        <v>9875</v>
      </c>
      <c r="AG838" t="s">
        <v>9876</v>
      </c>
      <c r="AH838" t="s">
        <v>151</v>
      </c>
      <c r="AI838" t="s">
        <v>9877</v>
      </c>
      <c r="AJ838" t="s">
        <v>9878</v>
      </c>
      <c r="AK838" t="s">
        <v>66</v>
      </c>
    </row>
    <row r="839" spans="1:38">
      <c r="A839" t="s">
        <v>9879</v>
      </c>
      <c r="B839" t="s">
        <v>9880</v>
      </c>
      <c r="C839" t="s">
        <v>9881</v>
      </c>
      <c r="D839" t="s">
        <v>9882</v>
      </c>
      <c r="E839" t="s">
        <v>9883</v>
      </c>
      <c r="F839" t="s">
        <v>233</v>
      </c>
      <c r="G839" t="s">
        <v>72</v>
      </c>
      <c r="H839" t="s">
        <v>51</v>
      </c>
      <c r="I839" t="s">
        <v>9884</v>
      </c>
      <c r="J839" t="s">
        <v>9885</v>
      </c>
      <c r="K839" t="s">
        <v>740</v>
      </c>
      <c r="L839" t="s">
        <v>808</v>
      </c>
      <c r="M839" t="s">
        <v>809</v>
      </c>
      <c r="N839" t="s">
        <v>1447</v>
      </c>
      <c r="O839" t="s">
        <v>59</v>
      </c>
      <c r="P839" t="s"/>
      <c r="Q839" t="s"/>
      <c r="R839" t="s"/>
      <c r="S839" t="s"/>
      <c r="T839" t="s"/>
      <c r="U839" t="s">
        <v>9886</v>
      </c>
      <c r="V839" t="s">
        <v>67</v>
      </c>
      <c r="W839" t="s">
        <v>9887</v>
      </c>
      <c r="X839" t="s"/>
      <c r="Y839" t="s"/>
      <c r="Z839" t="s"/>
      <c r="AA839" t="s">
        <v>84</v>
      </c>
      <c r="AB839" t="s">
        <v>9888</v>
      </c>
      <c r="AC839" t="s">
        <v>9889</v>
      </c>
      <c r="AD839" t="s">
        <v>112</v>
      </c>
      <c r="AE839" t="s">
        <v>904</v>
      </c>
      <c r="AF839" t="s">
        <v>9890</v>
      </c>
      <c r="AG839" t="s">
        <v>9891</v>
      </c>
      <c r="AH839" t="s">
        <v>44</v>
      </c>
      <c r="AI839" t="s">
        <v>9892</v>
      </c>
      <c r="AJ839" t="s">
        <v>92</v>
      </c>
      <c r="AK839" t="s">
        <v>66</v>
      </c>
    </row>
    <row r="840" spans="1:38">
      <c r="A840" t="s">
        <v>9893</v>
      </c>
      <c r="B840" t="s">
        <v>9894</v>
      </c>
      <c r="C840" t="s">
        <v>9895</v>
      </c>
      <c r="D840" t="s"/>
      <c r="E840" t="s">
        <v>9896</v>
      </c>
      <c r="F840" t="s"/>
      <c r="G840" t="s">
        <v>72</v>
      </c>
      <c r="H840" t="s">
        <v>51</v>
      </c>
      <c r="I840" t="s">
        <v>9897</v>
      </c>
      <c r="J840" t="s">
        <v>7945</v>
      </c>
      <c r="K840" t="s">
        <v>75</v>
      </c>
      <c r="L840" t="s">
        <v>139</v>
      </c>
      <c r="M840" t="s">
        <v>500</v>
      </c>
      <c r="N840" t="s">
        <v>649</v>
      </c>
      <c r="O840" t="s">
        <v>86</v>
      </c>
      <c r="P840" t="s"/>
      <c r="Q840" t="s"/>
      <c r="R840" t="s"/>
      <c r="S840" t="s"/>
      <c r="T840" t="s"/>
      <c r="U840" t="s"/>
      <c r="V840" t="s"/>
      <c r="W840" t="s">
        <v>9898</v>
      </c>
      <c r="X840" t="s"/>
      <c r="Y840" t="s"/>
      <c r="Z840" t="s"/>
      <c r="AA840" t="s"/>
      <c r="AB840" t="s">
        <v>9899</v>
      </c>
      <c r="AC840" t="s">
        <v>9899</v>
      </c>
      <c r="AD840" t="s">
        <v>63</v>
      </c>
      <c r="AE840" t="s">
        <v>44</v>
      </c>
      <c r="AF840" t="s">
        <v>9900</v>
      </c>
      <c r="AG840" t="s">
        <v>2557</v>
      </c>
      <c r="AH840" t="s">
        <v>63</v>
      </c>
      <c r="AI840" t="s">
        <v>9901</v>
      </c>
      <c r="AJ840" t="s">
        <v>92</v>
      </c>
      <c r="AK840" t="s">
        <v>66</v>
      </c>
    </row>
    <row r="841" spans="1:38">
      <c r="A841" t="s">
        <v>9902</v>
      </c>
      <c r="B841" t="s">
        <v>9903</v>
      </c>
      <c r="C841" t="s">
        <v>9904</v>
      </c>
      <c r="D841" t="s">
        <v>9905</v>
      </c>
      <c r="E841" t="s">
        <v>9906</v>
      </c>
      <c r="F841" t="s">
        <v>117</v>
      </c>
      <c r="G841" t="s">
        <v>50</v>
      </c>
      <c r="H841" t="s">
        <v>51</v>
      </c>
      <c r="I841" t="s">
        <v>9907</v>
      </c>
      <c r="J841" t="s">
        <v>1715</v>
      </c>
      <c r="K841" t="s">
        <v>54</v>
      </c>
      <c r="L841" t="s">
        <v>808</v>
      </c>
      <c r="M841" t="s">
        <v>809</v>
      </c>
      <c r="N841" t="s">
        <v>2097</v>
      </c>
      <c r="O841" t="s">
        <v>241</v>
      </c>
      <c r="P841" t="s">
        <v>4900</v>
      </c>
      <c r="Q841" t="s">
        <v>112</v>
      </c>
      <c r="R841" t="s">
        <v>9908</v>
      </c>
      <c r="S841" t="s"/>
      <c r="T841" t="s">
        <v>67</v>
      </c>
      <c r="U841" t="s"/>
      <c r="V841" t="s"/>
      <c r="W841" t="s"/>
      <c r="X841" t="s"/>
      <c r="Y841" t="s"/>
      <c r="Z841" t="s"/>
      <c r="AA841" t="s"/>
      <c r="AB841" t="s">
        <v>9909</v>
      </c>
      <c r="AC841" t="s">
        <v>9910</v>
      </c>
      <c r="AD841" t="s">
        <v>174</v>
      </c>
      <c r="AE841" t="s">
        <v>44</v>
      </c>
      <c r="AF841" t="s">
        <v>9911</v>
      </c>
      <c r="AG841" t="s">
        <v>9912</v>
      </c>
      <c r="AH841" t="s">
        <v>149</v>
      </c>
      <c r="AI841" t="s">
        <v>9913</v>
      </c>
      <c r="AJ841" t="s">
        <v>92</v>
      </c>
      <c r="AK841" t="s">
        <v>66</v>
      </c>
    </row>
    <row r="842" spans="1:38">
      <c r="A842" t="s">
        <v>9914</v>
      </c>
      <c r="B842" t="s">
        <v>9915</v>
      </c>
      <c r="C842" t="s">
        <v>9916</v>
      </c>
      <c r="D842" t="s">
        <v>9917</v>
      </c>
      <c r="E842" t="s">
        <v>9918</v>
      </c>
      <c r="F842" t="s">
        <v>379</v>
      </c>
      <c r="G842" t="s">
        <v>72</v>
      </c>
      <c r="H842" t="s">
        <v>51</v>
      </c>
      <c r="I842" t="s">
        <v>1932</v>
      </c>
      <c r="J842" t="s">
        <v>1933</v>
      </c>
      <c r="K842" t="s">
        <v>54</v>
      </c>
      <c r="L842" t="s">
        <v>272</v>
      </c>
      <c r="M842" t="s">
        <v>1180</v>
      </c>
      <c r="N842" t="s">
        <v>1181</v>
      </c>
      <c r="O842" t="s">
        <v>180</v>
      </c>
      <c r="P842" t="s"/>
      <c r="Q842" t="s"/>
      <c r="R842" t="s"/>
      <c r="S842" t="s"/>
      <c r="T842" t="s"/>
      <c r="U842" t="s"/>
      <c r="V842" t="s"/>
      <c r="W842" t="s">
        <v>9919</v>
      </c>
      <c r="X842" t="s"/>
      <c r="Y842" t="s"/>
      <c r="Z842" t="s"/>
      <c r="AA842" t="s"/>
      <c r="AB842" t="s">
        <v>9920</v>
      </c>
      <c r="AC842" t="s">
        <v>9921</v>
      </c>
      <c r="AD842" t="s">
        <v>86</v>
      </c>
      <c r="AE842" t="s">
        <v>1205</v>
      </c>
      <c r="AF842" t="s">
        <v>9922</v>
      </c>
      <c r="AG842" t="s">
        <v>9923</v>
      </c>
      <c r="AH842" t="s">
        <v>195</v>
      </c>
      <c r="AI842" t="s">
        <v>9924</v>
      </c>
      <c r="AJ842" t="s">
        <v>92</v>
      </c>
      <c r="AK842" t="s">
        <v>66</v>
      </c>
    </row>
    <row r="843" spans="1:38">
      <c r="A843" t="s">
        <v>9925</v>
      </c>
      <c r="B843" t="s">
        <v>9926</v>
      </c>
      <c r="C843" t="s">
        <v>9927</v>
      </c>
      <c r="D843" t="s">
        <v>9928</v>
      </c>
      <c r="E843" t="s">
        <v>9929</v>
      </c>
      <c r="F843" t="s">
        <v>117</v>
      </c>
      <c r="G843" t="s">
        <v>50</v>
      </c>
      <c r="H843" t="s">
        <v>51</v>
      </c>
      <c r="I843" t="s">
        <v>2588</v>
      </c>
      <c r="J843" t="s">
        <v>1933</v>
      </c>
      <c r="K843" t="s">
        <v>54</v>
      </c>
      <c r="L843" t="s">
        <v>272</v>
      </c>
      <c r="M843" t="s">
        <v>273</v>
      </c>
      <c r="N843" t="s">
        <v>5224</v>
      </c>
      <c r="O843" t="s">
        <v>939</v>
      </c>
      <c r="P843" t="s"/>
      <c r="Q843" t="s"/>
      <c r="R843" t="s"/>
      <c r="S843" t="s"/>
      <c r="T843" t="s">
        <v>67</v>
      </c>
      <c r="U843" t="s"/>
      <c r="V843" t="s"/>
      <c r="W843" t="s"/>
      <c r="X843" t="s"/>
      <c r="Y843" t="s"/>
      <c r="Z843" t="s"/>
      <c r="AA843" t="s"/>
      <c r="AB843" t="s">
        <v>9930</v>
      </c>
      <c r="AC843" t="s">
        <v>9930</v>
      </c>
      <c r="AD843" t="s">
        <v>192</v>
      </c>
      <c r="AE843" t="s">
        <v>44</v>
      </c>
      <c r="AF843" t="s">
        <v>9931</v>
      </c>
      <c r="AG843" t="s">
        <v>9932</v>
      </c>
      <c r="AH843" t="s">
        <v>90</v>
      </c>
      <c r="AI843" t="s">
        <v>9933</v>
      </c>
      <c r="AJ843" t="s">
        <v>92</v>
      </c>
      <c r="AK843" t="s">
        <v>66</v>
      </c>
    </row>
    <row r="844" spans="1:38">
      <c r="A844" t="s">
        <v>9934</v>
      </c>
      <c r="B844" t="s">
        <v>9935</v>
      </c>
      <c r="C844" t="s">
        <v>9936</v>
      </c>
      <c r="D844" t="s">
        <v>9937</v>
      </c>
      <c r="E844" t="s">
        <v>9938</v>
      </c>
      <c r="F844" t="s">
        <v>6233</v>
      </c>
      <c r="G844" t="s">
        <v>50</v>
      </c>
      <c r="H844" t="s">
        <v>51</v>
      </c>
      <c r="I844" t="s">
        <v>1037</v>
      </c>
      <c r="J844" t="s">
        <v>1038</v>
      </c>
      <c r="K844" t="s">
        <v>354</v>
      </c>
      <c r="L844" t="s">
        <v>355</v>
      </c>
      <c r="M844" t="s">
        <v>985</v>
      </c>
      <c r="N844" t="s">
        <v>3102</v>
      </c>
      <c r="O844" t="s">
        <v>174</v>
      </c>
      <c r="P844" t="s"/>
      <c r="Q844" t="s"/>
      <c r="R844" t="s"/>
      <c r="S844" t="s"/>
      <c r="T844" t="s">
        <v>67</v>
      </c>
      <c r="U844" t="s"/>
      <c r="V844" t="s"/>
      <c r="W844" t="s"/>
      <c r="X844" t="s"/>
      <c r="Y844" t="s"/>
      <c r="Z844" t="s"/>
      <c r="AA844" t="s"/>
      <c r="AB844" t="s">
        <v>9939</v>
      </c>
      <c r="AC844" t="s">
        <v>9940</v>
      </c>
      <c r="AD844" t="s">
        <v>174</v>
      </c>
      <c r="AE844" t="s">
        <v>1105</v>
      </c>
      <c r="AF844" t="s">
        <v>9941</v>
      </c>
      <c r="AG844" t="s">
        <v>9942</v>
      </c>
      <c r="AH844" t="s">
        <v>301</v>
      </c>
      <c r="AI844" t="s">
        <v>9943</v>
      </c>
      <c r="AJ844" t="s">
        <v>92</v>
      </c>
      <c r="AK844" t="s">
        <v>66</v>
      </c>
    </row>
    <row r="845" spans="1:38">
      <c r="A845" t="s">
        <v>9944</v>
      </c>
      <c r="B845" t="s">
        <v>9945</v>
      </c>
      <c r="C845" t="s">
        <v>9946</v>
      </c>
      <c r="D845" t="s">
        <v>9947</v>
      </c>
      <c r="E845" t="s">
        <v>9948</v>
      </c>
      <c r="F845" t="s">
        <v>49</v>
      </c>
      <c r="G845" t="s">
        <v>72</v>
      </c>
      <c r="H845" t="s">
        <v>51</v>
      </c>
      <c r="I845" t="s">
        <v>3007</v>
      </c>
      <c r="J845" t="s">
        <v>3007</v>
      </c>
      <c r="K845" t="s">
        <v>555</v>
      </c>
      <c r="L845" t="s">
        <v>1344</v>
      </c>
      <c r="M845" t="s">
        <v>3962</v>
      </c>
      <c r="N845" t="s">
        <v>3963</v>
      </c>
      <c r="O845" t="s">
        <v>865</v>
      </c>
      <c r="P845" t="s"/>
      <c r="Q845" t="s"/>
      <c r="R845" t="s"/>
      <c r="S845" t="s"/>
      <c r="T845" t="s"/>
      <c r="U845" t="s"/>
      <c r="V845" t="s"/>
      <c r="W845" t="s">
        <v>9949</v>
      </c>
      <c r="X845" t="s"/>
      <c r="Y845" t="s"/>
      <c r="Z845" t="s"/>
      <c r="AA845" t="s"/>
      <c r="AB845" t="s">
        <v>9950</v>
      </c>
      <c r="AC845" t="s">
        <v>9951</v>
      </c>
      <c r="AD845" t="s">
        <v>112</v>
      </c>
      <c r="AE845" t="s">
        <v>44</v>
      </c>
      <c r="AF845" t="s">
        <v>9952</v>
      </c>
      <c r="AG845" t="s">
        <v>9953</v>
      </c>
      <c r="AH845" t="s">
        <v>67</v>
      </c>
      <c r="AI845" t="s">
        <v>9954</v>
      </c>
      <c r="AJ845" t="s">
        <v>92</v>
      </c>
      <c r="AK845" t="s">
        <v>66</v>
      </c>
    </row>
    <row r="846" spans="1:38">
      <c r="A846" t="s">
        <v>7171</v>
      </c>
      <c r="B846" t="s">
        <v>9955</v>
      </c>
      <c r="C846" t="s">
        <v>9956</v>
      </c>
      <c r="D846" t="s">
        <v>9957</v>
      </c>
      <c r="E846" t="s">
        <v>9958</v>
      </c>
      <c r="F846" t="s">
        <v>438</v>
      </c>
      <c r="G846" t="s">
        <v>50</v>
      </c>
      <c r="H846" t="s">
        <v>51</v>
      </c>
      <c r="I846" t="s"/>
      <c r="J846" t="s"/>
      <c r="K846" t="s"/>
      <c r="L846" t="s">
        <v>100</v>
      </c>
      <c r="M846" t="s">
        <v>101</v>
      </c>
      <c r="N846" t="s">
        <v>102</v>
      </c>
      <c r="O846" t="s"/>
      <c r="P846" t="s"/>
      <c r="Q846" t="s">
        <v>44</v>
      </c>
      <c r="R846" t="s"/>
      <c r="S846" t="s"/>
      <c r="T846" t="s"/>
      <c r="U846" t="s"/>
      <c r="V846" t="s"/>
      <c r="W846" t="s"/>
      <c r="X846" t="s"/>
      <c r="Y846" t="s"/>
      <c r="Z846" t="s"/>
      <c r="AA846" t="s"/>
      <c r="AB846" t="s">
        <v>9959</v>
      </c>
      <c r="AC846" t="s">
        <v>9959</v>
      </c>
      <c r="AD846" t="s">
        <v>195</v>
      </c>
      <c r="AE846" t="s">
        <v>44</v>
      </c>
      <c r="AF846" t="s">
        <v>9960</v>
      </c>
      <c r="AG846" t="s">
        <v>9961</v>
      </c>
      <c r="AH846" t="s">
        <v>575</v>
      </c>
      <c r="AI846" t="s">
        <v>9962</v>
      </c>
      <c r="AJ846" t="s">
        <v>9963</v>
      </c>
      <c r="AK846" t="s">
        <v>66</v>
      </c>
    </row>
    <row r="847" spans="1:38">
      <c r="A847" t="s">
        <v>9964</v>
      </c>
      <c r="B847" t="s">
        <v>9965</v>
      </c>
      <c r="C847" t="s">
        <v>9966</v>
      </c>
      <c r="D847" t="s">
        <v>9967</v>
      </c>
      <c r="E847" t="s">
        <v>9968</v>
      </c>
      <c r="F847" t="s">
        <v>1102</v>
      </c>
      <c r="G847" t="s">
        <v>72</v>
      </c>
      <c r="H847" t="s">
        <v>51</v>
      </c>
      <c r="I847" t="s">
        <v>9969</v>
      </c>
      <c r="J847" t="s"/>
      <c r="K847" t="s">
        <v>1784</v>
      </c>
      <c r="L847" t="s">
        <v>1344</v>
      </c>
      <c r="M847" t="s">
        <v>3962</v>
      </c>
      <c r="N847" t="s">
        <v>4445</v>
      </c>
      <c r="O847" t="s">
        <v>79</v>
      </c>
      <c r="P847" t="s">
        <v>9970</v>
      </c>
      <c r="Q847" t="s">
        <v>67</v>
      </c>
      <c r="R847" t="s">
        <v>9971</v>
      </c>
      <c r="S847" t="s"/>
      <c r="T847" t="s"/>
      <c r="U847" t="s"/>
      <c r="V847" t="s">
        <v>67</v>
      </c>
      <c r="W847" t="s">
        <v>9972</v>
      </c>
      <c r="X847" t="s"/>
      <c r="Y847" t="s"/>
      <c r="Z847" t="s"/>
      <c r="AA847" t="s">
        <v>84</v>
      </c>
      <c r="AB847" t="s">
        <v>9973</v>
      </c>
      <c r="AC847" t="s">
        <v>9974</v>
      </c>
      <c r="AD847" t="s">
        <v>59</v>
      </c>
      <c r="AE847" t="s">
        <v>277</v>
      </c>
      <c r="AF847" t="s">
        <v>9975</v>
      </c>
      <c r="AG847" t="s">
        <v>9976</v>
      </c>
      <c r="AH847" t="s">
        <v>93</v>
      </c>
      <c r="AI847" t="s">
        <v>9977</v>
      </c>
      <c r="AJ847" t="s">
        <v>92</v>
      </c>
      <c r="AK847" t="s">
        <v>66</v>
      </c>
    </row>
    <row r="848" spans="1:38">
      <c r="A848" t="s">
        <v>9978</v>
      </c>
      <c r="B848" t="s">
        <v>9979</v>
      </c>
      <c r="C848" t="s">
        <v>9980</v>
      </c>
      <c r="D848" t="s"/>
      <c r="E848" t="s">
        <v>9981</v>
      </c>
      <c r="F848" t="s">
        <v>697</v>
      </c>
      <c r="G848" t="s">
        <v>72</v>
      </c>
      <c r="H848" t="s">
        <v>51</v>
      </c>
      <c r="I848" t="s">
        <v>2046</v>
      </c>
      <c r="J848" t="s">
        <v>53</v>
      </c>
      <c r="K848" t="s">
        <v>54</v>
      </c>
      <c r="L848" t="s">
        <v>526</v>
      </c>
      <c r="M848" t="s">
        <v>527</v>
      </c>
      <c r="N848" t="s">
        <v>2716</v>
      </c>
      <c r="O848" t="s">
        <v>209</v>
      </c>
      <c r="P848" t="s"/>
      <c r="Q848" t="s"/>
      <c r="R848" t="s"/>
      <c r="S848" t="s"/>
      <c r="T848" t="s"/>
      <c r="U848" t="s"/>
      <c r="V848" t="s"/>
      <c r="W848" t="s">
        <v>9982</v>
      </c>
      <c r="X848" t="s"/>
      <c r="Y848" t="s"/>
      <c r="Z848" t="s"/>
      <c r="AA848" t="s"/>
      <c r="AB848" t="s">
        <v>9983</v>
      </c>
      <c r="AC848" t="s">
        <v>9983</v>
      </c>
      <c r="AD848" t="s">
        <v>63</v>
      </c>
      <c r="AE848" t="s">
        <v>44</v>
      </c>
      <c r="AF848" t="s">
        <v>9984</v>
      </c>
      <c r="AG848" t="s">
        <v>44</v>
      </c>
      <c r="AH848" t="s">
        <v>59</v>
      </c>
      <c r="AI848" t="s">
        <v>9985</v>
      </c>
      <c r="AJ848" t="s">
        <v>92</v>
      </c>
      <c r="AK848" t="s">
        <v>66</v>
      </c>
    </row>
    <row r="849" spans="1:38">
      <c r="A849" t="s">
        <v>9986</v>
      </c>
      <c r="B849" t="s">
        <v>9987</v>
      </c>
      <c r="C849" t="s">
        <v>9988</v>
      </c>
      <c r="D849" t="s">
        <v>9989</v>
      </c>
      <c r="E849" t="s">
        <v>9990</v>
      </c>
      <c r="F849" t="s">
        <v>9991</v>
      </c>
      <c r="G849" t="s">
        <v>50</v>
      </c>
      <c r="H849" t="s">
        <v>51</v>
      </c>
      <c r="I849" t="s">
        <v>2281</v>
      </c>
      <c r="J849" t="s"/>
      <c r="K849" t="s">
        <v>469</v>
      </c>
      <c r="L849" t="s">
        <v>322</v>
      </c>
      <c r="M849" t="s">
        <v>323</v>
      </c>
      <c r="N849" t="s">
        <v>1088</v>
      </c>
      <c r="O849" t="s">
        <v>433</v>
      </c>
      <c r="P849" t="s"/>
      <c r="Q849" t="s"/>
      <c r="R849" t="s"/>
      <c r="S849" t="s"/>
      <c r="T849" t="s"/>
      <c r="U849" t="s"/>
      <c r="V849" t="s"/>
      <c r="W849" t="s"/>
      <c r="X849" t="s"/>
      <c r="Y849" t="s"/>
      <c r="Z849" t="s"/>
      <c r="AA849" t="s"/>
      <c r="AB849" t="s">
        <v>9992</v>
      </c>
      <c r="AC849" t="s">
        <v>9992</v>
      </c>
      <c r="AD849" t="s">
        <v>110</v>
      </c>
      <c r="AE849" t="s">
        <v>44</v>
      </c>
      <c r="AF849" t="s">
        <v>9993</v>
      </c>
      <c r="AG849" t="s">
        <v>9994</v>
      </c>
      <c r="AH849" t="s">
        <v>124</v>
      </c>
      <c r="AI849" t="s">
        <v>9995</v>
      </c>
      <c r="AJ849" t="s">
        <v>92</v>
      </c>
      <c r="AK849" t="s">
        <v>66</v>
      </c>
    </row>
    <row r="850" spans="1:38">
      <c r="A850" t="s">
        <v>9996</v>
      </c>
      <c r="B850" t="s">
        <v>9997</v>
      </c>
      <c r="C850" t="s">
        <v>9998</v>
      </c>
      <c r="D850" t="s">
        <v>9999</v>
      </c>
      <c r="E850" t="s">
        <v>10000</v>
      </c>
      <c r="F850" t="s"/>
      <c r="G850" t="s">
        <v>50</v>
      </c>
      <c r="H850" t="s">
        <v>51</v>
      </c>
      <c r="I850" t="s">
        <v>10001</v>
      </c>
      <c r="J850" t="s"/>
      <c r="K850" t="s">
        <v>1395</v>
      </c>
      <c r="L850" t="s">
        <v>170</v>
      </c>
      <c r="M850" t="s">
        <v>171</v>
      </c>
      <c r="N850" t="s">
        <v>1168</v>
      </c>
      <c r="O850" t="s">
        <v>79</v>
      </c>
      <c r="P850" t="s">
        <v>10002</v>
      </c>
      <c r="Q850" t="s">
        <v>93</v>
      </c>
      <c r="R850" t="s">
        <v>10003</v>
      </c>
      <c r="S850" t="s">
        <v>10004</v>
      </c>
      <c r="T850" t="s">
        <v>63</v>
      </c>
      <c r="U850" t="s"/>
      <c r="V850" t="s"/>
      <c r="W850" t="s"/>
      <c r="X850" t="s"/>
      <c r="Y850" t="s"/>
      <c r="Z850" t="s">
        <v>10005</v>
      </c>
      <c r="AA850" t="s"/>
      <c r="AB850" t="s">
        <v>10006</v>
      </c>
      <c r="AC850" t="s">
        <v>10007</v>
      </c>
      <c r="AD850" t="s">
        <v>151</v>
      </c>
      <c r="AE850" t="s">
        <v>44</v>
      </c>
      <c r="AF850" t="s">
        <v>10008</v>
      </c>
      <c r="AG850" t="s">
        <v>10009</v>
      </c>
      <c r="AH850" t="s">
        <v>151</v>
      </c>
      <c r="AI850" t="s">
        <v>10010</v>
      </c>
      <c r="AJ850" t="s">
        <v>92</v>
      </c>
      <c r="AK850" t="s">
        <v>66</v>
      </c>
    </row>
    <row r="851" spans="1:38">
      <c r="A851" t="s">
        <v>10011</v>
      </c>
      <c r="B851" t="s">
        <v>10012</v>
      </c>
      <c r="C851" t="s">
        <v>10013</v>
      </c>
      <c r="D851" t="s">
        <v>10014</v>
      </c>
      <c r="E851" t="s">
        <v>10015</v>
      </c>
      <c r="F851" t="s">
        <v>396</v>
      </c>
      <c r="G851" t="s">
        <v>50</v>
      </c>
      <c r="H851" t="s">
        <v>51</v>
      </c>
      <c r="I851" t="s">
        <v>1037</v>
      </c>
      <c r="J851" t="s">
        <v>1038</v>
      </c>
      <c r="K851" t="s">
        <v>354</v>
      </c>
      <c r="L851" t="s">
        <v>526</v>
      </c>
      <c r="M851" t="s">
        <v>527</v>
      </c>
      <c r="N851" t="s">
        <v>5180</v>
      </c>
      <c r="O851" t="s">
        <v>112</v>
      </c>
      <c r="P851" t="s">
        <v>10016</v>
      </c>
      <c r="Q851" t="s">
        <v>67</v>
      </c>
      <c r="R851" t="s">
        <v>10017</v>
      </c>
      <c r="S851" t="s"/>
      <c r="T851" t="s"/>
      <c r="U851" t="s"/>
      <c r="V851" t="s"/>
      <c r="W851" t="s"/>
      <c r="X851" t="s"/>
      <c r="Y851" t="s"/>
      <c r="Z851" t="s"/>
      <c r="AA851" t="s"/>
      <c r="AB851" t="s">
        <v>10018</v>
      </c>
      <c r="AC851" t="s">
        <v>10019</v>
      </c>
      <c r="AD851" t="s">
        <v>59</v>
      </c>
      <c r="AE851" t="s">
        <v>107</v>
      </c>
      <c r="AF851" t="s">
        <v>10020</v>
      </c>
      <c r="AG851" t="s">
        <v>10021</v>
      </c>
      <c r="AH851" t="s">
        <v>67</v>
      </c>
      <c r="AI851" t="s">
        <v>10022</v>
      </c>
      <c r="AJ851" t="s">
        <v>92</v>
      </c>
      <c r="AK851" t="s">
        <v>66</v>
      </c>
    </row>
    <row r="852" spans="1:38">
      <c r="A852" t="s">
        <v>10023</v>
      </c>
      <c r="B852" t="s">
        <v>10024</v>
      </c>
      <c r="C852" t="s">
        <v>10025</v>
      </c>
      <c r="D852" t="s">
        <v>10026</v>
      </c>
      <c r="E852" t="s">
        <v>10027</v>
      </c>
      <c r="F852" t="s">
        <v>2660</v>
      </c>
      <c r="G852" t="s">
        <v>50</v>
      </c>
      <c r="H852" t="s">
        <v>234</v>
      </c>
      <c r="I852" t="s">
        <v>858</v>
      </c>
      <c r="J852" t="s"/>
      <c r="K852" t="s">
        <v>859</v>
      </c>
      <c r="L852" t="s">
        <v>470</v>
      </c>
      <c r="M852" t="s">
        <v>685</v>
      </c>
      <c r="N852" t="s">
        <v>686</v>
      </c>
      <c r="O852" t="s">
        <v>112</v>
      </c>
      <c r="P852" t="s"/>
      <c r="Q852" t="s">
        <v>67</v>
      </c>
      <c r="R852" t="s"/>
      <c r="S852" t="s"/>
      <c r="T852" t="s"/>
      <c r="U852" t="s"/>
      <c r="V852" t="s"/>
      <c r="W852" t="s"/>
      <c r="X852" t="s"/>
      <c r="Y852" t="s"/>
      <c r="Z852" t="s">
        <v>10028</v>
      </c>
      <c r="AA852" t="s"/>
      <c r="AB852" t="s">
        <v>10029</v>
      </c>
      <c r="AC852" t="s">
        <v>10030</v>
      </c>
      <c r="AD852" t="s">
        <v>86</v>
      </c>
      <c r="AE852" t="s">
        <v>44</v>
      </c>
      <c r="AF852" t="s">
        <v>10031</v>
      </c>
      <c r="AG852" t="s">
        <v>9031</v>
      </c>
      <c r="AH852" t="s">
        <v>192</v>
      </c>
      <c r="AI852" t="s">
        <v>10032</v>
      </c>
      <c r="AJ852" t="s">
        <v>92</v>
      </c>
      <c r="AK852" t="s">
        <v>66</v>
      </c>
    </row>
    <row r="853" spans="1:38">
      <c r="A853" t="s">
        <v>10033</v>
      </c>
      <c r="B853" t="s">
        <v>10034</v>
      </c>
      <c r="C853" t="s">
        <v>10035</v>
      </c>
      <c r="D853" t="s"/>
      <c r="E853" t="s">
        <v>10036</v>
      </c>
      <c r="F853" t="s"/>
      <c r="G853" t="s">
        <v>50</v>
      </c>
      <c r="H853" t="s">
        <v>51</v>
      </c>
      <c r="I853" t="s">
        <v>10037</v>
      </c>
      <c r="J853" t="s">
        <v>53</v>
      </c>
      <c r="K853" t="s">
        <v>54</v>
      </c>
      <c r="L853" t="s">
        <v>272</v>
      </c>
      <c r="M853" t="s">
        <v>1180</v>
      </c>
      <c r="N853" t="s">
        <v>2321</v>
      </c>
      <c r="O853" t="s">
        <v>79</v>
      </c>
      <c r="P853" t="s">
        <v>10038</v>
      </c>
      <c r="Q853" t="s">
        <v>93</v>
      </c>
      <c r="R853" t="s"/>
      <c r="S853" t="s"/>
      <c r="T853" t="s"/>
      <c r="U853" t="s"/>
      <c r="V853" t="s"/>
      <c r="W853" t="s"/>
      <c r="X853" t="s"/>
      <c r="Y853" t="s"/>
      <c r="Z853" t="s"/>
      <c r="AA853" t="s"/>
      <c r="AB853" t="s">
        <v>10039</v>
      </c>
      <c r="AC853" t="s">
        <v>10040</v>
      </c>
      <c r="AD853" t="s">
        <v>174</v>
      </c>
      <c r="AE853" t="s">
        <v>1333</v>
      </c>
      <c r="AF853" t="s">
        <v>10041</v>
      </c>
      <c r="AG853" t="s">
        <v>10042</v>
      </c>
      <c r="AH853" t="s">
        <v>151</v>
      </c>
      <c r="AI853" t="s">
        <v>10043</v>
      </c>
      <c r="AJ853" t="s">
        <v>92</v>
      </c>
      <c r="AK853" t="s">
        <v>66</v>
      </c>
    </row>
    <row r="854" spans="1:38">
      <c r="A854" t="s">
        <v>9821</v>
      </c>
      <c r="B854" t="s">
        <v>10044</v>
      </c>
      <c r="C854" t="s">
        <v>10045</v>
      </c>
      <c r="D854" t="s"/>
      <c r="E854" t="s">
        <v>10046</v>
      </c>
      <c r="F854" t="s"/>
      <c r="G854" t="s">
        <v>50</v>
      </c>
      <c r="H854" t="s">
        <v>51</v>
      </c>
      <c r="I854" t="s"/>
      <c r="J854" t="s"/>
      <c r="K854" t="s"/>
      <c r="L854" t="s">
        <v>55</v>
      </c>
      <c r="M854" t="s">
        <v>56</v>
      </c>
      <c r="N854" t="s">
        <v>672</v>
      </c>
      <c r="O854" t="s"/>
      <c r="P854" t="s"/>
      <c r="Q854" t="s">
        <v>44</v>
      </c>
      <c r="R854" t="s"/>
      <c r="S854" t="s"/>
      <c r="T854" t="s"/>
      <c r="U854" t="s"/>
      <c r="V854" t="s"/>
      <c r="W854" t="s"/>
      <c r="X854" t="s"/>
      <c r="Y854" t="s"/>
      <c r="Z854" t="s"/>
      <c r="AA854" t="s"/>
      <c r="AB854" t="s">
        <v>10047</v>
      </c>
      <c r="AC854" t="s">
        <v>10047</v>
      </c>
      <c r="AD854" t="s">
        <v>142</v>
      </c>
      <c r="AE854" t="s">
        <v>44</v>
      </c>
      <c r="AF854" t="s">
        <v>10048</v>
      </c>
      <c r="AG854" t="s">
        <v>10049</v>
      </c>
      <c r="AH854" t="s">
        <v>162</v>
      </c>
      <c r="AI854" t="s">
        <v>10050</v>
      </c>
      <c r="AJ854" t="s">
        <v>10051</v>
      </c>
      <c r="AK854" t="s">
        <v>66</v>
      </c>
    </row>
    <row r="855" spans="1:38">
      <c r="A855" t="s">
        <v>10052</v>
      </c>
      <c r="B855" t="s">
        <v>10053</v>
      </c>
      <c r="C855" t="s">
        <v>10054</v>
      </c>
      <c r="D855" t="s">
        <v>10055</v>
      </c>
      <c r="E855" t="s">
        <v>10056</v>
      </c>
      <c r="F855" t="s">
        <v>255</v>
      </c>
      <c r="G855" t="s">
        <v>50</v>
      </c>
      <c r="H855" t="s">
        <v>51</v>
      </c>
      <c r="I855" t="s">
        <v>738</v>
      </c>
      <c r="J855" t="s">
        <v>739</v>
      </c>
      <c r="K855" t="s">
        <v>740</v>
      </c>
      <c r="L855" t="s">
        <v>120</v>
      </c>
      <c r="M855" t="s">
        <v>121</v>
      </c>
      <c r="N855" t="s">
        <v>122</v>
      </c>
      <c r="O855" t="s">
        <v>192</v>
      </c>
      <c r="P855" t="s">
        <v>10057</v>
      </c>
      <c r="Q855" t="s">
        <v>67</v>
      </c>
      <c r="R855" t="s">
        <v>10058</v>
      </c>
      <c r="S855" t="s"/>
      <c r="T855" t="s"/>
      <c r="U855" t="s"/>
      <c r="V855" t="s"/>
      <c r="W855" t="s"/>
      <c r="X855" t="s"/>
      <c r="Y855" t="s"/>
      <c r="Z855" t="s"/>
      <c r="AA855" t="s"/>
      <c r="AB855" t="s">
        <v>10059</v>
      </c>
      <c r="AC855" t="s">
        <v>10060</v>
      </c>
      <c r="AD855" t="s">
        <v>110</v>
      </c>
      <c r="AE855" t="s">
        <v>515</v>
      </c>
      <c r="AF855" t="s">
        <v>10061</v>
      </c>
      <c r="AG855" t="s">
        <v>10062</v>
      </c>
      <c r="AH855" t="s">
        <v>151</v>
      </c>
      <c r="AI855" t="s">
        <v>10063</v>
      </c>
      <c r="AJ855" t="s">
        <v>92</v>
      </c>
      <c r="AK855" t="s">
        <v>66</v>
      </c>
    </row>
    <row r="856" spans="1:38">
      <c r="A856" t="s">
        <v>10064</v>
      </c>
      <c r="B856" t="s">
        <v>10065</v>
      </c>
      <c r="C856" t="s">
        <v>10066</v>
      </c>
      <c r="D856" t="s">
        <v>10067</v>
      </c>
      <c r="E856" t="s">
        <v>10068</v>
      </c>
      <c r="F856" t="s">
        <v>71</v>
      </c>
      <c r="G856" t="s">
        <v>72</v>
      </c>
      <c r="H856" t="s">
        <v>51</v>
      </c>
      <c r="I856" t="s">
        <v>10069</v>
      </c>
      <c r="J856" t="s">
        <v>3728</v>
      </c>
      <c r="K856" t="s">
        <v>237</v>
      </c>
      <c r="L856" t="s">
        <v>272</v>
      </c>
      <c r="M856" t="s">
        <v>273</v>
      </c>
      <c r="N856" t="s">
        <v>2346</v>
      </c>
      <c r="O856" t="s">
        <v>846</v>
      </c>
      <c r="P856" t="s"/>
      <c r="Q856" t="s"/>
      <c r="R856" t="s"/>
      <c r="S856" t="s"/>
      <c r="T856" t="s">
        <v>67</v>
      </c>
      <c r="U856" t="s"/>
      <c r="V856" t="s"/>
      <c r="W856" t="s">
        <v>10070</v>
      </c>
      <c r="X856" t="s"/>
      <c r="Y856" t="s"/>
      <c r="Z856" t="s"/>
      <c r="AA856" t="s"/>
      <c r="AB856" t="s">
        <v>10071</v>
      </c>
      <c r="AC856" t="s">
        <v>10071</v>
      </c>
      <c r="AD856" t="s">
        <v>110</v>
      </c>
      <c r="AE856" t="s">
        <v>515</v>
      </c>
      <c r="AF856" t="s">
        <v>10072</v>
      </c>
      <c r="AG856" t="s">
        <v>9135</v>
      </c>
      <c r="AH856" t="s">
        <v>192</v>
      </c>
      <c r="AI856" t="s">
        <v>10073</v>
      </c>
      <c r="AJ856" t="s">
        <v>92</v>
      </c>
      <c r="AK856" t="s">
        <v>66</v>
      </c>
    </row>
    <row r="857" spans="1:38">
      <c r="A857" t="s">
        <v>10074</v>
      </c>
      <c r="B857" t="s">
        <v>10075</v>
      </c>
      <c r="C857" t="s">
        <v>10076</v>
      </c>
      <c r="D857" t="s">
        <v>10077</v>
      </c>
      <c r="E857" t="s">
        <v>10078</v>
      </c>
      <c r="F857" t="s">
        <v>3029</v>
      </c>
      <c r="G857" t="s">
        <v>72</v>
      </c>
      <c r="H857" t="s">
        <v>51</v>
      </c>
      <c r="I857" t="s">
        <v>10079</v>
      </c>
      <c r="J857" t="s">
        <v>3239</v>
      </c>
      <c r="K857" t="s">
        <v>237</v>
      </c>
      <c r="L857" t="s">
        <v>355</v>
      </c>
      <c r="M857" t="s">
        <v>985</v>
      </c>
      <c r="N857" t="s">
        <v>3102</v>
      </c>
      <c r="O857" t="s">
        <v>174</v>
      </c>
      <c r="P857" t="s"/>
      <c r="Q857" t="s"/>
      <c r="R857" t="s"/>
      <c r="S857" t="s"/>
      <c r="T857" t="s"/>
      <c r="U857" t="s"/>
      <c r="V857" t="s"/>
      <c r="W857" t="s">
        <v>10080</v>
      </c>
      <c r="X857" t="s"/>
      <c r="Y857" t="s"/>
      <c r="Z857" t="s"/>
      <c r="AA857" t="s"/>
      <c r="AB857" t="s">
        <v>10081</v>
      </c>
      <c r="AC857" t="s">
        <v>10082</v>
      </c>
      <c r="AD857" t="s">
        <v>301</v>
      </c>
      <c r="AE857" t="s">
        <v>225</v>
      </c>
      <c r="AF857" t="s">
        <v>10083</v>
      </c>
      <c r="AG857" t="s">
        <v>10084</v>
      </c>
      <c r="AH857" t="s">
        <v>345</v>
      </c>
      <c r="AI857" t="s">
        <v>10085</v>
      </c>
      <c r="AJ857" t="s">
        <v>92</v>
      </c>
      <c r="AK857" t="s">
        <v>66</v>
      </c>
    </row>
    <row r="858" spans="1:38">
      <c r="A858" t="s">
        <v>10086</v>
      </c>
      <c r="B858" t="s">
        <v>10087</v>
      </c>
      <c r="C858" t="s">
        <v>10088</v>
      </c>
      <c r="D858" t="s">
        <v>10089</v>
      </c>
      <c r="E858" t="s">
        <v>10090</v>
      </c>
      <c r="F858" t="s">
        <v>49</v>
      </c>
      <c r="G858" t="s">
        <v>50</v>
      </c>
      <c r="H858" t="s">
        <v>51</v>
      </c>
      <c r="I858" t="s">
        <v>4619</v>
      </c>
      <c r="J858" t="s"/>
      <c r="K858" t="s">
        <v>4620</v>
      </c>
      <c r="L858" t="s">
        <v>582</v>
      </c>
      <c r="M858" t="s">
        <v>583</v>
      </c>
      <c r="N858" t="s">
        <v>3263</v>
      </c>
      <c r="O858" t="s"/>
      <c r="P858" t="s"/>
      <c r="Q858" t="s">
        <v>44</v>
      </c>
      <c r="R858" t="s"/>
      <c r="S858" t="s"/>
      <c r="T858" t="s"/>
      <c r="U858" t="s"/>
      <c r="V858" t="s"/>
      <c r="W858" t="s"/>
      <c r="X858" t="s"/>
      <c r="Y858" t="s"/>
      <c r="Z858" t="s"/>
      <c r="AA858" t="s"/>
      <c r="AB858" t="s">
        <v>10091</v>
      </c>
      <c r="AC858" t="s">
        <v>10091</v>
      </c>
      <c r="AD858" t="s">
        <v>110</v>
      </c>
      <c r="AE858" t="s">
        <v>515</v>
      </c>
      <c r="AF858" t="s">
        <v>10092</v>
      </c>
      <c r="AG858" t="s">
        <v>10093</v>
      </c>
      <c r="AH858" t="s">
        <v>151</v>
      </c>
      <c r="AI858" t="s">
        <v>10094</v>
      </c>
      <c r="AJ858" t="s">
        <v>10095</v>
      </c>
      <c r="AK858" t="s">
        <v>66</v>
      </c>
    </row>
    <row r="859" spans="1:38">
      <c r="A859" t="s">
        <v>10096</v>
      </c>
      <c r="B859" t="s">
        <v>10097</v>
      </c>
      <c r="C859" t="s">
        <v>10098</v>
      </c>
      <c r="D859" t="s">
        <v>10099</v>
      </c>
      <c r="E859" t="s">
        <v>10100</v>
      </c>
      <c r="F859" t="s">
        <v>319</v>
      </c>
      <c r="G859" t="s">
        <v>72</v>
      </c>
      <c r="H859" t="s">
        <v>51</v>
      </c>
      <c r="I859" t="s">
        <v>10101</v>
      </c>
      <c r="J859" t="s">
        <v>2491</v>
      </c>
      <c r="K859" t="s">
        <v>354</v>
      </c>
      <c r="L859" t="s">
        <v>55</v>
      </c>
      <c r="M859" t="s">
        <v>56</v>
      </c>
      <c r="N859" t="s">
        <v>5869</v>
      </c>
      <c r="O859" t="s">
        <v>241</v>
      </c>
      <c r="P859" t="s"/>
      <c r="Q859" t="s"/>
      <c r="R859" t="s"/>
      <c r="S859" t="s"/>
      <c r="T859" t="s"/>
      <c r="U859" t="s"/>
      <c r="V859" t="s">
        <v>67</v>
      </c>
      <c r="W859" t="s">
        <v>10102</v>
      </c>
      <c r="X859" t="s"/>
      <c r="Y859" t="s"/>
      <c r="Z859" t="s"/>
      <c r="AA859" t="s">
        <v>84</v>
      </c>
      <c r="AB859" t="s">
        <v>10103</v>
      </c>
      <c r="AC859" t="s">
        <v>10104</v>
      </c>
      <c r="AD859" t="s">
        <v>59</v>
      </c>
      <c r="AE859" t="s">
        <v>107</v>
      </c>
      <c r="AF859" t="s">
        <v>10105</v>
      </c>
      <c r="AG859" t="s">
        <v>10106</v>
      </c>
      <c r="AH859" t="s">
        <v>151</v>
      </c>
      <c r="AI859" t="s">
        <v>10107</v>
      </c>
      <c r="AJ859" t="s">
        <v>92</v>
      </c>
      <c r="AK859" t="s">
        <v>66</v>
      </c>
    </row>
    <row r="860" spans="1:38">
      <c r="A860" t="s">
        <v>10108</v>
      </c>
      <c r="B860" t="s">
        <v>10109</v>
      </c>
      <c r="C860" t="s">
        <v>10110</v>
      </c>
      <c r="D860" t="s">
        <v>10111</v>
      </c>
      <c r="E860" t="s">
        <v>10112</v>
      </c>
      <c r="F860" t="s">
        <v>98</v>
      </c>
      <c r="G860" t="s">
        <v>50</v>
      </c>
      <c r="H860" t="s">
        <v>51</v>
      </c>
      <c r="I860" t="s">
        <v>10113</v>
      </c>
      <c r="J860" t="s">
        <v>10113</v>
      </c>
      <c r="K860" t="s">
        <v>2476</v>
      </c>
      <c r="L860" t="s">
        <v>932</v>
      </c>
      <c r="M860" t="s">
        <v>932</v>
      </c>
      <c r="N860" t="s">
        <v>3640</v>
      </c>
      <c r="O860" t="s">
        <v>433</v>
      </c>
      <c r="P860" t="s"/>
      <c r="Q860" t="s"/>
      <c r="R860" t="s"/>
      <c r="S860" t="s"/>
      <c r="T860" t="s"/>
      <c r="U860" t="s"/>
      <c r="V860" t="s"/>
      <c r="W860" t="s"/>
      <c r="X860" t="s"/>
      <c r="Y860" t="s"/>
      <c r="Z860" t="s"/>
      <c r="AA860" t="s"/>
      <c r="AB860" t="s">
        <v>10114</v>
      </c>
      <c r="AC860" t="s">
        <v>10115</v>
      </c>
      <c r="AD860" t="s">
        <v>110</v>
      </c>
      <c r="AE860" t="s">
        <v>515</v>
      </c>
      <c r="AF860" t="s">
        <v>10116</v>
      </c>
      <c r="AG860" t="s">
        <v>10117</v>
      </c>
      <c r="AH860" t="s">
        <v>112</v>
      </c>
      <c r="AI860" t="s">
        <v>10118</v>
      </c>
      <c r="AJ860" t="s">
        <v>92</v>
      </c>
      <c r="AK860" t="s">
        <v>66</v>
      </c>
    </row>
    <row r="861" spans="1:38">
      <c r="A861" t="s">
        <v>10119</v>
      </c>
      <c r="B861" t="s">
        <v>10120</v>
      </c>
      <c r="C861" t="s">
        <v>10121</v>
      </c>
      <c r="D861" t="s">
        <v>10122</v>
      </c>
      <c r="E861" t="s">
        <v>10123</v>
      </c>
      <c r="F861" t="s">
        <v>49</v>
      </c>
      <c r="G861" t="s">
        <v>50</v>
      </c>
      <c r="H861" t="s">
        <v>51</v>
      </c>
      <c r="I861" t="s">
        <v>10124</v>
      </c>
      <c r="J861" t="s">
        <v>7251</v>
      </c>
      <c r="K861" t="s">
        <v>54</v>
      </c>
      <c r="L861" t="s">
        <v>932</v>
      </c>
      <c r="M861" t="s">
        <v>932</v>
      </c>
      <c r="N861" t="s">
        <v>1747</v>
      </c>
      <c r="O861" t="s"/>
      <c r="P861" t="s"/>
      <c r="Q861" t="s">
        <v>44</v>
      </c>
      <c r="R861" t="s"/>
      <c r="S861" t="s"/>
      <c r="T861" t="s"/>
      <c r="U861" t="s"/>
      <c r="V861" t="s"/>
      <c r="W861" t="s"/>
      <c r="X861" t="s"/>
      <c r="Y861" t="s"/>
      <c r="Z861" t="s"/>
      <c r="AA861" t="s"/>
      <c r="AB861" t="s">
        <v>10125</v>
      </c>
      <c r="AC861" t="s">
        <v>10125</v>
      </c>
      <c r="AD861" t="s">
        <v>195</v>
      </c>
      <c r="AE861" t="s">
        <v>44</v>
      </c>
      <c r="AF861" t="s">
        <v>10126</v>
      </c>
      <c r="AG861" t="s">
        <v>1890</v>
      </c>
      <c r="AH861" t="s">
        <v>878</v>
      </c>
      <c r="AI861" t="s">
        <v>10127</v>
      </c>
      <c r="AJ861" t="s">
        <v>10128</v>
      </c>
      <c r="AK861" t="s">
        <v>66</v>
      </c>
    </row>
    <row r="862" spans="1:38">
      <c r="A862" t="s">
        <v>10129</v>
      </c>
      <c r="B862" t="s">
        <v>10130</v>
      </c>
      <c r="C862" t="s">
        <v>10131</v>
      </c>
      <c r="D862" t="s">
        <v>10132</v>
      </c>
      <c r="E862" t="s">
        <v>10133</v>
      </c>
      <c r="F862" t="s">
        <v>98</v>
      </c>
      <c r="G862" t="s">
        <v>1178</v>
      </c>
      <c r="H862" t="s">
        <v>51</v>
      </c>
      <c r="I862" t="s">
        <v>1037</v>
      </c>
      <c r="J862" t="s"/>
      <c r="K862" t="s">
        <v>354</v>
      </c>
      <c r="L862" t="s">
        <v>204</v>
      </c>
      <c r="M862" t="s">
        <v>205</v>
      </c>
      <c r="N862" t="s">
        <v>10134</v>
      </c>
      <c r="O862" t="s"/>
      <c r="P862" t="s">
        <v>10135</v>
      </c>
      <c r="Q862" t="s">
        <v>67</v>
      </c>
      <c r="R862" t="s">
        <v>10136</v>
      </c>
      <c r="S862" t="s"/>
      <c r="T862" t="s"/>
      <c r="U862" t="s">
        <v>10137</v>
      </c>
      <c r="V862" t="s">
        <v>67</v>
      </c>
      <c r="W862" t="s"/>
      <c r="X862" t="s"/>
      <c r="Y862" t="s"/>
      <c r="Z862" t="s"/>
      <c r="AA862" t="s">
        <v>84</v>
      </c>
      <c r="AB862" t="s">
        <v>10138</v>
      </c>
      <c r="AC862" t="s">
        <v>10138</v>
      </c>
      <c r="AD862" t="s">
        <v>93</v>
      </c>
      <c r="AE862" t="s">
        <v>44</v>
      </c>
      <c r="AF862" t="s">
        <v>10139</v>
      </c>
      <c r="AG862" t="s">
        <v>44</v>
      </c>
      <c r="AH862" t="s">
        <v>44</v>
      </c>
      <c r="AI862" t="s">
        <v>10140</v>
      </c>
      <c r="AJ862" t="s">
        <v>10141</v>
      </c>
      <c r="AK862" t="s">
        <v>66</v>
      </c>
    </row>
    <row r="863" spans="1:38">
      <c r="A863" t="s">
        <v>10142</v>
      </c>
      <c r="B863" t="s">
        <v>10143</v>
      </c>
      <c r="C863" t="s">
        <v>10144</v>
      </c>
      <c r="D863" t="s">
        <v>10145</v>
      </c>
      <c r="E863" t="s">
        <v>10146</v>
      </c>
      <c r="F863" t="s">
        <v>3497</v>
      </c>
      <c r="G863" t="s">
        <v>72</v>
      </c>
      <c r="H863" t="s">
        <v>51</v>
      </c>
      <c r="I863" t="s">
        <v>10147</v>
      </c>
      <c r="J863" t="s">
        <v>3913</v>
      </c>
      <c r="K863" t="s">
        <v>410</v>
      </c>
      <c r="L863" t="s">
        <v>139</v>
      </c>
      <c r="M863" t="s">
        <v>140</v>
      </c>
      <c r="N863" t="s">
        <v>4045</v>
      </c>
      <c r="O863" t="s">
        <v>86</v>
      </c>
      <c r="P863" t="s"/>
      <c r="Q863" t="s"/>
      <c r="R863" t="s"/>
      <c r="S863" t="s"/>
      <c r="T863" t="s">
        <v>63</v>
      </c>
      <c r="U863" t="s"/>
      <c r="V863" t="s"/>
      <c r="W863" t="s">
        <v>10148</v>
      </c>
      <c r="X863" t="s"/>
      <c r="Y863" t="s"/>
      <c r="Z863" t="s"/>
      <c r="AA863" t="s"/>
      <c r="AB863" t="s">
        <v>10149</v>
      </c>
      <c r="AC863" t="s">
        <v>10149</v>
      </c>
      <c r="AD863" t="s">
        <v>59</v>
      </c>
      <c r="AE863" t="s">
        <v>44</v>
      </c>
      <c r="AF863" t="s">
        <v>10150</v>
      </c>
      <c r="AG863" t="s">
        <v>3049</v>
      </c>
      <c r="AH863" t="s">
        <v>192</v>
      </c>
      <c r="AI863" t="s">
        <v>10151</v>
      </c>
      <c r="AJ863" t="s">
        <v>92</v>
      </c>
      <c r="AK863" t="s">
        <v>66</v>
      </c>
    </row>
    <row r="864" spans="1:38">
      <c r="A864" t="s">
        <v>10152</v>
      </c>
      <c r="B864" t="s">
        <v>10153</v>
      </c>
      <c r="C864" t="s">
        <v>10154</v>
      </c>
      <c r="D864" t="s">
        <v>10155</v>
      </c>
      <c r="E864" t="s">
        <v>10156</v>
      </c>
      <c r="F864" t="s">
        <v>71</v>
      </c>
      <c r="G864" t="s">
        <v>50</v>
      </c>
      <c r="H864" t="s">
        <v>51</v>
      </c>
      <c r="I864" t="s">
        <v>10157</v>
      </c>
      <c r="J864" t="s"/>
      <c r="K864" t="s">
        <v>138</v>
      </c>
      <c r="L864" t="s">
        <v>782</v>
      </c>
      <c r="M864" t="s">
        <v>782</v>
      </c>
      <c r="N864" t="s">
        <v>1738</v>
      </c>
      <c r="O864" t="s"/>
      <c r="P864" t="s"/>
      <c r="Q864" t="s">
        <v>44</v>
      </c>
      <c r="R864" t="s"/>
      <c r="S864" t="s"/>
      <c r="T864" t="s"/>
      <c r="U864" t="s"/>
      <c r="V864" t="s"/>
      <c r="W864" t="s"/>
      <c r="X864" t="s"/>
      <c r="Y864" t="s"/>
      <c r="Z864" t="s"/>
      <c r="AA864" t="s"/>
      <c r="AB864" t="s">
        <v>10158</v>
      </c>
      <c r="AC864" t="s">
        <v>10158</v>
      </c>
      <c r="AD864" t="s">
        <v>142</v>
      </c>
      <c r="AE864" t="s">
        <v>1705</v>
      </c>
      <c r="AF864" t="s">
        <v>10159</v>
      </c>
      <c r="AG864" t="s">
        <v>10160</v>
      </c>
      <c r="AH864" t="s">
        <v>391</v>
      </c>
      <c r="AI864" t="s">
        <v>10161</v>
      </c>
      <c r="AJ864" t="s">
        <v>10162</v>
      </c>
      <c r="AK864" t="s">
        <v>66</v>
      </c>
    </row>
    <row r="865" spans="1:38">
      <c r="A865" t="s">
        <v>10163</v>
      </c>
      <c r="B865" t="s">
        <v>10164</v>
      </c>
      <c r="C865" t="s">
        <v>10165</v>
      </c>
      <c r="D865" t="s"/>
      <c r="E865" t="s">
        <v>10166</v>
      </c>
      <c r="F865" t="s">
        <v>857</v>
      </c>
      <c r="G865" t="s">
        <v>2813</v>
      </c>
      <c r="H865" t="s">
        <v>51</v>
      </c>
      <c r="I865" t="s">
        <v>3842</v>
      </c>
      <c r="J865" t="s">
        <v>53</v>
      </c>
      <c r="K865" t="s">
        <v>54</v>
      </c>
      <c r="L865" t="s">
        <v>411</v>
      </c>
      <c r="M865" t="s">
        <v>412</v>
      </c>
      <c r="N865" t="s">
        <v>699</v>
      </c>
      <c r="O865" t="s">
        <v>192</v>
      </c>
      <c r="P865" t="s">
        <v>10167</v>
      </c>
      <c r="Q865" t="s">
        <v>93</v>
      </c>
      <c r="R865" t="s">
        <v>10168</v>
      </c>
      <c r="S865" t="s"/>
      <c r="T865" t="s"/>
      <c r="U865" t="s"/>
      <c r="V865" t="s"/>
      <c r="W865" t="s">
        <v>4811</v>
      </c>
      <c r="X865" t="s"/>
      <c r="Y865" t="s"/>
      <c r="Z865" t="s"/>
      <c r="AA865" t="s"/>
      <c r="AB865" t="s">
        <v>10169</v>
      </c>
      <c r="AC865" t="s">
        <v>10170</v>
      </c>
      <c r="AD865" t="s">
        <v>63</v>
      </c>
      <c r="AE865" t="s">
        <v>277</v>
      </c>
      <c r="AF865" t="s">
        <v>10171</v>
      </c>
      <c r="AG865" t="s">
        <v>10172</v>
      </c>
      <c r="AH865" t="s">
        <v>93</v>
      </c>
      <c r="AI865" t="s">
        <v>10173</v>
      </c>
      <c r="AJ865" t="s">
        <v>92</v>
      </c>
      <c r="AK865" t="s">
        <v>66</v>
      </c>
    </row>
    <row r="866" spans="1:38">
      <c r="A866" t="s">
        <v>10174</v>
      </c>
      <c r="B866" t="s">
        <v>10175</v>
      </c>
      <c r="C866" t="s">
        <v>10176</v>
      </c>
      <c r="D866" t="s">
        <v>10177</v>
      </c>
      <c r="E866" t="s">
        <v>10178</v>
      </c>
      <c r="F866" t="s">
        <v>2850</v>
      </c>
      <c r="G866" t="s">
        <v>72</v>
      </c>
      <c r="H866" t="s">
        <v>51</v>
      </c>
      <c r="I866" t="s">
        <v>10179</v>
      </c>
      <c r="J866" t="s">
        <v>1216</v>
      </c>
      <c r="K866" t="s">
        <v>54</v>
      </c>
      <c r="L866" t="s">
        <v>189</v>
      </c>
      <c r="M866" t="s">
        <v>190</v>
      </c>
      <c r="N866" t="s">
        <v>191</v>
      </c>
      <c r="O866" t="s">
        <v>59</v>
      </c>
      <c r="P866" t="s"/>
      <c r="Q866" t="s"/>
      <c r="R866" t="s"/>
      <c r="S866" t="s"/>
      <c r="T866" t="s"/>
      <c r="U866" t="s"/>
      <c r="V866" t="s">
        <v>67</v>
      </c>
      <c r="W866" t="s">
        <v>10180</v>
      </c>
      <c r="X866" t="s"/>
      <c r="Y866" t="s"/>
      <c r="Z866" t="s"/>
      <c r="AA866" t="s">
        <v>84</v>
      </c>
      <c r="AB866" t="s">
        <v>10181</v>
      </c>
      <c r="AC866" t="s">
        <v>10182</v>
      </c>
      <c r="AD866" t="s">
        <v>110</v>
      </c>
      <c r="AE866" t="s">
        <v>44</v>
      </c>
      <c r="AF866" t="s">
        <v>10183</v>
      </c>
      <c r="AG866" t="s">
        <v>6656</v>
      </c>
      <c r="AH866" t="s">
        <v>192</v>
      </c>
      <c r="AI866" t="s">
        <v>10184</v>
      </c>
      <c r="AJ866" t="s">
        <v>92</v>
      </c>
      <c r="AK866" t="s">
        <v>66</v>
      </c>
    </row>
    <row r="867" spans="1:38">
      <c r="A867" t="s">
        <v>10185</v>
      </c>
      <c r="B867" t="s">
        <v>10186</v>
      </c>
      <c r="C867" t="s">
        <v>10187</v>
      </c>
      <c r="D867" t="s">
        <v>10188</v>
      </c>
      <c r="E867" t="s">
        <v>10189</v>
      </c>
      <c r="F867" t="s"/>
      <c r="G867" t="s">
        <v>50</v>
      </c>
      <c r="H867" t="s">
        <v>51</v>
      </c>
      <c r="I867" t="s">
        <v>10190</v>
      </c>
      <c r="J867" t="s">
        <v>2648</v>
      </c>
      <c r="K867" t="s">
        <v>54</v>
      </c>
      <c r="L867" t="s">
        <v>55</v>
      </c>
      <c r="M867" t="s">
        <v>56</v>
      </c>
      <c r="N867" t="s">
        <v>10191</v>
      </c>
      <c r="O867" t="s">
        <v>241</v>
      </c>
      <c r="P867" t="s">
        <v>3761</v>
      </c>
      <c r="Q867" t="s">
        <v>67</v>
      </c>
      <c r="R867" t="s">
        <v>3762</v>
      </c>
      <c r="S867" t="s"/>
      <c r="T867" t="s"/>
      <c r="U867" t="s"/>
      <c r="V867" t="s"/>
      <c r="W867" t="s"/>
      <c r="X867" t="s"/>
      <c r="Y867" t="s"/>
      <c r="Z867" t="s"/>
      <c r="AA867" t="s"/>
      <c r="AB867" t="s">
        <v>10192</v>
      </c>
      <c r="AC867" t="s">
        <v>10193</v>
      </c>
      <c r="AD867" t="s">
        <v>151</v>
      </c>
      <c r="AE867" t="s">
        <v>44</v>
      </c>
      <c r="AF867" t="s">
        <v>10194</v>
      </c>
      <c r="AG867" t="s">
        <v>10195</v>
      </c>
      <c r="AH867" t="s">
        <v>67</v>
      </c>
      <c r="AI867" t="s">
        <v>10196</v>
      </c>
      <c r="AJ867" t="s">
        <v>92</v>
      </c>
      <c r="AK867" t="s">
        <v>66</v>
      </c>
    </row>
    <row r="868" spans="1:38">
      <c r="A868" t="s">
        <v>10197</v>
      </c>
      <c r="B868" t="s">
        <v>10198</v>
      </c>
      <c r="C868" t="s">
        <v>10199</v>
      </c>
      <c r="D868" t="s">
        <v>10200</v>
      </c>
      <c r="E868" t="s">
        <v>10201</v>
      </c>
      <c r="F868" t="s">
        <v>1154</v>
      </c>
      <c r="G868" t="s">
        <v>72</v>
      </c>
      <c r="H868" t="s">
        <v>51</v>
      </c>
      <c r="I868" t="s">
        <v>10202</v>
      </c>
      <c r="J868" t="s">
        <v>187</v>
      </c>
      <c r="K868" t="s">
        <v>188</v>
      </c>
      <c r="L868" t="s">
        <v>272</v>
      </c>
      <c r="M868" t="s">
        <v>1237</v>
      </c>
      <c r="N868" t="s">
        <v>1726</v>
      </c>
      <c r="O868" t="s">
        <v>939</v>
      </c>
      <c r="P868" t="s">
        <v>10203</v>
      </c>
      <c r="Q868" t="s">
        <v>67</v>
      </c>
      <c r="R868" t="s"/>
      <c r="S868" t="s"/>
      <c r="T868" t="s"/>
      <c r="U868" t="s"/>
      <c r="V868" t="s"/>
      <c r="W868" t="s">
        <v>10204</v>
      </c>
      <c r="X868" t="s"/>
      <c r="Y868" t="s"/>
      <c r="Z868" t="s"/>
      <c r="AA868" t="s"/>
      <c r="AB868" t="s">
        <v>10205</v>
      </c>
      <c r="AC868" t="s">
        <v>10206</v>
      </c>
      <c r="AD868" t="s">
        <v>149</v>
      </c>
      <c r="AE868" t="s">
        <v>10207</v>
      </c>
      <c r="AF868" t="s">
        <v>10208</v>
      </c>
      <c r="AG868" t="s">
        <v>10209</v>
      </c>
      <c r="AH868" t="s">
        <v>192</v>
      </c>
      <c r="AI868" t="s">
        <v>10210</v>
      </c>
      <c r="AJ868" t="s">
        <v>92</v>
      </c>
      <c r="AK868" t="s">
        <v>66</v>
      </c>
    </row>
    <row r="869" spans="1:38">
      <c r="A869" t="s">
        <v>10211</v>
      </c>
      <c r="B869" t="s">
        <v>10212</v>
      </c>
      <c r="C869" t="s">
        <v>10213</v>
      </c>
      <c r="D869" t="s">
        <v>10214</v>
      </c>
      <c r="E869" t="s">
        <v>10215</v>
      </c>
      <c r="F869" t="s">
        <v>49</v>
      </c>
      <c r="G869" t="s">
        <v>50</v>
      </c>
      <c r="H869" t="s">
        <v>51</v>
      </c>
      <c r="I869" t="s">
        <v>10216</v>
      </c>
      <c r="J869" t="s">
        <v>10217</v>
      </c>
      <c r="K869" t="s">
        <v>237</v>
      </c>
      <c r="L869" t="s">
        <v>238</v>
      </c>
      <c r="M869" t="s">
        <v>239</v>
      </c>
      <c r="N869" t="s">
        <v>1948</v>
      </c>
      <c r="O869" t="s">
        <v>301</v>
      </c>
      <c r="P869" t="s"/>
      <c r="Q869" t="s"/>
      <c r="R869" t="s"/>
      <c r="S869" t="s"/>
      <c r="T869" t="s">
        <v>67</v>
      </c>
      <c r="U869" t="s"/>
      <c r="V869" t="s"/>
      <c r="W869" t="s"/>
      <c r="X869" t="s"/>
      <c r="Y869" t="s"/>
      <c r="Z869" t="s"/>
      <c r="AA869" t="s"/>
      <c r="AB869" t="s">
        <v>10218</v>
      </c>
      <c r="AC869" t="s">
        <v>10218</v>
      </c>
      <c r="AD869" t="s">
        <v>195</v>
      </c>
      <c r="AE869" t="s">
        <v>387</v>
      </c>
      <c r="AF869" t="s">
        <v>10219</v>
      </c>
      <c r="AG869" t="s">
        <v>10220</v>
      </c>
      <c r="AH869" t="s">
        <v>162</v>
      </c>
      <c r="AI869" t="s">
        <v>10221</v>
      </c>
      <c r="AJ869" t="s">
        <v>92</v>
      </c>
      <c r="AK869" t="s">
        <v>66</v>
      </c>
    </row>
    <row r="870" spans="1:38">
      <c r="A870" t="s">
        <v>10222</v>
      </c>
      <c r="B870" t="s">
        <v>10223</v>
      </c>
      <c r="C870" t="s">
        <v>10224</v>
      </c>
      <c r="D870" t="s"/>
      <c r="E870" t="s">
        <v>10225</v>
      </c>
      <c r="F870" t="s">
        <v>98</v>
      </c>
      <c r="G870" t="s">
        <v>72</v>
      </c>
      <c r="H870" t="s">
        <v>51</v>
      </c>
      <c r="I870" t="s">
        <v>883</v>
      </c>
      <c r="J870" t="s">
        <v>2876</v>
      </c>
      <c r="K870" t="s">
        <v>453</v>
      </c>
      <c r="L870" t="s">
        <v>139</v>
      </c>
      <c r="M870" t="s">
        <v>140</v>
      </c>
      <c r="N870" t="s">
        <v>10226</v>
      </c>
      <c r="O870" t="s">
        <v>79</v>
      </c>
      <c r="P870" t="s">
        <v>10227</v>
      </c>
      <c r="Q870" t="s">
        <v>67</v>
      </c>
      <c r="R870" t="s">
        <v>10228</v>
      </c>
      <c r="S870" t="s"/>
      <c r="T870" t="s"/>
      <c r="U870" t="s"/>
      <c r="V870" t="s"/>
      <c r="W870" t="s">
        <v>10229</v>
      </c>
      <c r="X870" t="s"/>
      <c r="Y870" t="s"/>
      <c r="Z870" t="s"/>
      <c r="AA870" t="s"/>
      <c r="AB870" t="s">
        <v>10230</v>
      </c>
      <c r="AC870" t="s">
        <v>10231</v>
      </c>
      <c r="AD870" t="s">
        <v>59</v>
      </c>
      <c r="AE870" t="s">
        <v>60</v>
      </c>
      <c r="AF870" t="s">
        <v>10232</v>
      </c>
      <c r="AG870" t="s">
        <v>10233</v>
      </c>
      <c r="AH870" t="s">
        <v>151</v>
      </c>
      <c r="AI870" t="s">
        <v>10234</v>
      </c>
      <c r="AJ870" t="s">
        <v>92</v>
      </c>
      <c r="AK870" t="s">
        <v>66</v>
      </c>
    </row>
    <row r="871" spans="1:38">
      <c r="A871" t="s">
        <v>10235</v>
      </c>
      <c r="B871" t="s">
        <v>10236</v>
      </c>
      <c r="C871" t="s">
        <v>10237</v>
      </c>
      <c r="D871" t="s">
        <v>10238</v>
      </c>
      <c r="E871" t="s">
        <v>10239</v>
      </c>
      <c r="F871" t="s">
        <v>10240</v>
      </c>
      <c r="G871" t="s">
        <v>50</v>
      </c>
      <c r="H871" t="s">
        <v>51</v>
      </c>
      <c r="I871" t="s">
        <v>10241</v>
      </c>
      <c r="J871" t="s">
        <v>2122</v>
      </c>
      <c r="K871" t="s">
        <v>410</v>
      </c>
      <c r="L871" t="s">
        <v>238</v>
      </c>
      <c r="M871" t="s">
        <v>1265</v>
      </c>
      <c r="N871" t="s">
        <v>1266</v>
      </c>
      <c r="O871" t="s">
        <v>195</v>
      </c>
      <c r="P871" t="s"/>
      <c r="Q871" t="s"/>
      <c r="R871" t="s"/>
      <c r="S871" t="s"/>
      <c r="T871" t="s"/>
      <c r="U871" t="s"/>
      <c r="V871" t="s"/>
      <c r="W871" t="s"/>
      <c r="X871" t="s"/>
      <c r="Y871" t="s"/>
      <c r="Z871" t="s"/>
      <c r="AA871" t="s"/>
      <c r="AB871" t="s">
        <v>10242</v>
      </c>
      <c r="AC871" t="s">
        <v>10243</v>
      </c>
      <c r="AD871" t="s">
        <v>195</v>
      </c>
      <c r="AE871" t="s">
        <v>5587</v>
      </c>
      <c r="AF871" t="s">
        <v>10244</v>
      </c>
      <c r="AG871" t="s">
        <v>10245</v>
      </c>
      <c r="AH871" t="s">
        <v>347</v>
      </c>
      <c r="AI871" t="s">
        <v>10246</v>
      </c>
      <c r="AJ871" t="s">
        <v>92</v>
      </c>
      <c r="AK871" t="s">
        <v>66</v>
      </c>
    </row>
    <row r="872" spans="1:38">
      <c r="A872" t="s">
        <v>10247</v>
      </c>
      <c r="B872" t="s">
        <v>10248</v>
      </c>
      <c r="C872" t="s">
        <v>10249</v>
      </c>
      <c r="D872" t="s">
        <v>10250</v>
      </c>
      <c r="E872" t="s">
        <v>10251</v>
      </c>
      <c r="F872" t="s">
        <v>10240</v>
      </c>
      <c r="G872" t="s">
        <v>72</v>
      </c>
      <c r="H872" t="s">
        <v>51</v>
      </c>
      <c r="I872" t="s">
        <v>10252</v>
      </c>
      <c r="J872" t="s">
        <v>99</v>
      </c>
      <c r="K872" t="s">
        <v>54</v>
      </c>
      <c r="L872" t="s">
        <v>219</v>
      </c>
      <c r="M872" t="s">
        <v>4914</v>
      </c>
      <c r="N872" t="s">
        <v>4915</v>
      </c>
      <c r="O872" t="s">
        <v>391</v>
      </c>
      <c r="P872" t="s"/>
      <c r="Q872" t="s"/>
      <c r="R872" t="s"/>
      <c r="S872" t="s"/>
      <c r="T872" t="s"/>
      <c r="U872" t="s">
        <v>10253</v>
      </c>
      <c r="V872" t="s">
        <v>67</v>
      </c>
      <c r="W872" t="s">
        <v>10254</v>
      </c>
      <c r="X872" t="s"/>
      <c r="Y872" t="s"/>
      <c r="Z872" t="s"/>
      <c r="AA872" t="s">
        <v>84</v>
      </c>
      <c r="AB872" t="s">
        <v>10255</v>
      </c>
      <c r="AC872" t="s">
        <v>10256</v>
      </c>
      <c r="AD872" t="s">
        <v>93</v>
      </c>
      <c r="AE872" t="s">
        <v>44</v>
      </c>
      <c r="AF872" t="s">
        <v>10257</v>
      </c>
      <c r="AG872" t="s">
        <v>44</v>
      </c>
      <c r="AH872" t="s">
        <v>67</v>
      </c>
      <c r="AI872" t="s">
        <v>10258</v>
      </c>
      <c r="AJ872" t="s">
        <v>92</v>
      </c>
      <c r="AK872" t="s">
        <v>66</v>
      </c>
    </row>
    <row r="873" spans="1:38">
      <c r="A873" t="s">
        <v>10259</v>
      </c>
      <c r="B873" t="s">
        <v>10260</v>
      </c>
      <c r="C873" t="s">
        <v>10261</v>
      </c>
      <c r="D873" t="s">
        <v>10262</v>
      </c>
      <c r="E873" t="s">
        <v>10263</v>
      </c>
      <c r="F873" t="s">
        <v>98</v>
      </c>
      <c r="G873" t="s">
        <v>50</v>
      </c>
      <c r="H873" t="s">
        <v>51</v>
      </c>
      <c r="I873" t="s">
        <v>6887</v>
      </c>
      <c r="J873" t="s"/>
      <c r="K873" t="s">
        <v>1784</v>
      </c>
      <c r="L873" t="s">
        <v>582</v>
      </c>
      <c r="M873" t="s">
        <v>583</v>
      </c>
      <c r="N873" t="s">
        <v>3263</v>
      </c>
      <c r="O873" t="s">
        <v>103</v>
      </c>
      <c r="P873" t="s">
        <v>1521</v>
      </c>
      <c r="Q873" t="s">
        <v>93</v>
      </c>
      <c r="R873" t="s">
        <v>10264</v>
      </c>
      <c r="S873" t="s"/>
      <c r="T873" t="s"/>
      <c r="U873" t="s"/>
      <c r="V873" t="s"/>
      <c r="W873" t="s"/>
      <c r="X873" t="s"/>
      <c r="Y873" t="s"/>
      <c r="Z873" t="s"/>
      <c r="AA873" t="s"/>
      <c r="AB873" t="s">
        <v>10265</v>
      </c>
      <c r="AC873" t="s">
        <v>10266</v>
      </c>
      <c r="AD873" t="s">
        <v>63</v>
      </c>
      <c r="AE873" t="s">
        <v>387</v>
      </c>
      <c r="AF873" t="s">
        <v>10267</v>
      </c>
      <c r="AG873" t="s">
        <v>10268</v>
      </c>
      <c r="AH873" t="s">
        <v>112</v>
      </c>
      <c r="AI873" t="s">
        <v>10269</v>
      </c>
      <c r="AJ873" t="s">
        <v>92</v>
      </c>
      <c r="AK873" t="s">
        <v>66</v>
      </c>
    </row>
    <row r="874" spans="1:38">
      <c r="A874" t="s">
        <v>10270</v>
      </c>
      <c r="B874" t="s">
        <v>10271</v>
      </c>
      <c r="C874" t="s">
        <v>10272</v>
      </c>
      <c r="D874" t="s">
        <v>10273</v>
      </c>
      <c r="E874" t="s">
        <v>10274</v>
      </c>
      <c r="F874" t="s">
        <v>263</v>
      </c>
      <c r="G874" t="s">
        <v>50</v>
      </c>
      <c r="H874" t="s">
        <v>234</v>
      </c>
      <c r="I874" t="s">
        <v>10275</v>
      </c>
      <c r="J874" t="s">
        <v>3853</v>
      </c>
      <c r="K874" t="s">
        <v>453</v>
      </c>
      <c r="L874" t="s">
        <v>1880</v>
      </c>
      <c r="M874" t="s">
        <v>3031</v>
      </c>
      <c r="N874" t="s">
        <v>3032</v>
      </c>
      <c r="O874" t="s">
        <v>406</v>
      </c>
      <c r="P874" t="s"/>
      <c r="Q874" t="s"/>
      <c r="R874" t="s"/>
      <c r="S874" t="s">
        <v>10276</v>
      </c>
      <c r="T874" t="s">
        <v>151</v>
      </c>
      <c r="U874" t="s"/>
      <c r="V874" t="s"/>
      <c r="W874" t="s"/>
      <c r="X874" t="s"/>
      <c r="Y874" t="s"/>
      <c r="Z874" t="s">
        <v>10277</v>
      </c>
      <c r="AA874" t="s"/>
      <c r="AB874" t="s">
        <v>10278</v>
      </c>
      <c r="AC874" t="s">
        <v>10279</v>
      </c>
      <c r="AD874" t="s">
        <v>59</v>
      </c>
      <c r="AE874" t="s">
        <v>44</v>
      </c>
      <c r="AF874" t="s">
        <v>10280</v>
      </c>
      <c r="AG874" t="s">
        <v>10281</v>
      </c>
      <c r="AH874" t="s">
        <v>44</v>
      </c>
      <c r="AI874" t="s">
        <v>10282</v>
      </c>
      <c r="AJ874" t="s">
        <v>92</v>
      </c>
      <c r="AK874" t="s">
        <v>66</v>
      </c>
    </row>
    <row r="875" spans="1:38">
      <c r="A875" t="s">
        <v>10283</v>
      </c>
      <c r="B875" t="s">
        <v>10284</v>
      </c>
      <c r="C875" t="s">
        <v>10285</v>
      </c>
      <c r="D875" t="s">
        <v>10286</v>
      </c>
      <c r="E875" t="s">
        <v>10287</v>
      </c>
      <c r="F875" t="s">
        <v>4268</v>
      </c>
      <c r="G875" t="s">
        <v>50</v>
      </c>
      <c r="H875" t="s">
        <v>51</v>
      </c>
      <c r="I875" t="s">
        <v>10288</v>
      </c>
      <c r="J875" t="s">
        <v>2588</v>
      </c>
      <c r="K875" t="s">
        <v>54</v>
      </c>
      <c r="L875" t="s">
        <v>219</v>
      </c>
      <c r="M875" t="s">
        <v>4914</v>
      </c>
      <c r="N875" t="s">
        <v>7535</v>
      </c>
      <c r="O875" t="s">
        <v>86</v>
      </c>
      <c r="P875" t="s"/>
      <c r="Q875" t="s"/>
      <c r="R875" t="s"/>
      <c r="S875" t="s"/>
      <c r="T875" t="s"/>
      <c r="U875" t="s"/>
      <c r="V875" t="s"/>
      <c r="W875" t="s"/>
      <c r="X875" t="s"/>
      <c r="Y875" t="s"/>
      <c r="Z875" t="s"/>
      <c r="AA875" t="s"/>
      <c r="AB875" t="s">
        <v>10289</v>
      </c>
      <c r="AC875" t="s">
        <v>10290</v>
      </c>
      <c r="AD875" t="s">
        <v>86</v>
      </c>
      <c r="AE875" t="s">
        <v>87</v>
      </c>
      <c r="AF875" t="s">
        <v>10291</v>
      </c>
      <c r="AG875" t="s">
        <v>10292</v>
      </c>
      <c r="AH875" t="s">
        <v>419</v>
      </c>
      <c r="AI875" t="s">
        <v>10293</v>
      </c>
      <c r="AJ875" t="s">
        <v>92</v>
      </c>
      <c r="AK875" t="s">
        <v>66</v>
      </c>
    </row>
    <row r="876" spans="1:38">
      <c r="A876" t="s">
        <v>10294</v>
      </c>
      <c r="B876" t="s">
        <v>10295</v>
      </c>
      <c r="C876" t="s">
        <v>10296</v>
      </c>
      <c r="D876" t="s">
        <v>10297</v>
      </c>
      <c r="E876" t="s">
        <v>10298</v>
      </c>
      <c r="F876" t="s">
        <v>117</v>
      </c>
      <c r="G876" t="s">
        <v>50</v>
      </c>
      <c r="H876" t="s">
        <v>51</v>
      </c>
      <c r="I876" t="s"/>
      <c r="J876" t="s"/>
      <c r="K876" t="s"/>
      <c r="L876" t="s">
        <v>219</v>
      </c>
      <c r="M876" t="s">
        <v>220</v>
      </c>
      <c r="N876" t="s">
        <v>1972</v>
      </c>
      <c r="O876" t="s"/>
      <c r="P876" t="s"/>
      <c r="Q876" t="s">
        <v>44</v>
      </c>
      <c r="R876" t="s"/>
      <c r="S876" t="s"/>
      <c r="T876" t="s"/>
      <c r="U876" t="s"/>
      <c r="V876" t="s"/>
      <c r="W876" t="s"/>
      <c r="X876" t="s"/>
      <c r="Y876" t="s"/>
      <c r="Z876" t="s"/>
      <c r="AA876" t="s"/>
      <c r="AB876" t="s">
        <v>10299</v>
      </c>
      <c r="AC876" t="s">
        <v>10299</v>
      </c>
      <c r="AD876" t="s">
        <v>209</v>
      </c>
      <c r="AE876" t="s">
        <v>44</v>
      </c>
      <c r="AF876" t="s">
        <v>10300</v>
      </c>
      <c r="AG876" t="s">
        <v>10301</v>
      </c>
      <c r="AH876" t="s">
        <v>507</v>
      </c>
      <c r="AI876" t="s">
        <v>10302</v>
      </c>
      <c r="AJ876" t="s">
        <v>10303</v>
      </c>
      <c r="AK876" t="s">
        <v>66</v>
      </c>
    </row>
    <row r="877" spans="1:38">
      <c r="A877" t="s">
        <v>10304</v>
      </c>
      <c r="B877" t="s">
        <v>10305</v>
      </c>
      <c r="C877" t="s">
        <v>1739</v>
      </c>
      <c r="D877" t="s">
        <v>10306</v>
      </c>
      <c r="E877" t="s">
        <v>10307</v>
      </c>
      <c r="F877" t="s">
        <v>98</v>
      </c>
      <c r="G877" t="s">
        <v>50</v>
      </c>
      <c r="H877" t="s">
        <v>234</v>
      </c>
      <c r="I877" t="s">
        <v>1737</v>
      </c>
      <c r="J877" t="s">
        <v>1293</v>
      </c>
      <c r="K877" t="s">
        <v>54</v>
      </c>
      <c r="L877" t="s">
        <v>782</v>
      </c>
      <c r="M877" t="s">
        <v>782</v>
      </c>
      <c r="N877" t="s">
        <v>1738</v>
      </c>
      <c r="O877" t="s">
        <v>174</v>
      </c>
      <c r="P877" t="s">
        <v>6627</v>
      </c>
      <c r="Q877" t="s">
        <v>67</v>
      </c>
      <c r="R877" t="s"/>
      <c r="S877" t="s"/>
      <c r="T877" t="s"/>
      <c r="U877" t="s"/>
      <c r="V877" t="s"/>
      <c r="W877" t="s"/>
      <c r="X877" t="s"/>
      <c r="Y877" t="s"/>
      <c r="Z877" t="s">
        <v>10308</v>
      </c>
      <c r="AA877" t="s"/>
      <c r="AB877" t="s">
        <v>10309</v>
      </c>
      <c r="AC877" t="s">
        <v>10310</v>
      </c>
      <c r="AD877" t="s">
        <v>86</v>
      </c>
      <c r="AE877" t="s">
        <v>44</v>
      </c>
      <c r="AF877" t="s">
        <v>10311</v>
      </c>
      <c r="AG877" t="s">
        <v>4274</v>
      </c>
      <c r="AH877" t="s">
        <v>433</v>
      </c>
      <c r="AI877" t="s">
        <v>10312</v>
      </c>
      <c r="AJ877" t="s">
        <v>92</v>
      </c>
      <c r="AK877" t="s">
        <v>66</v>
      </c>
    </row>
    <row r="878" spans="1:38">
      <c r="A878" t="s">
        <v>10313</v>
      </c>
      <c r="B878" t="s">
        <v>10314</v>
      </c>
      <c r="C878" t="s">
        <v>10315</v>
      </c>
      <c r="D878" t="s">
        <v>10316</v>
      </c>
      <c r="E878" t="s">
        <v>10317</v>
      </c>
      <c r="F878" t="s"/>
      <c r="G878" t="s">
        <v>72</v>
      </c>
      <c r="H878" t="s">
        <v>51</v>
      </c>
      <c r="I878" t="s">
        <v>10318</v>
      </c>
      <c r="J878" t="s">
        <v>10319</v>
      </c>
      <c r="K878" t="s">
        <v>4434</v>
      </c>
      <c r="L878" t="s">
        <v>526</v>
      </c>
      <c r="M878" t="s">
        <v>527</v>
      </c>
      <c r="N878" t="s">
        <v>4593</v>
      </c>
      <c r="O878" t="s">
        <v>826</v>
      </c>
      <c r="P878" t="s"/>
      <c r="Q878" t="s"/>
      <c r="R878" t="s"/>
      <c r="S878" t="s"/>
      <c r="T878" t="s"/>
      <c r="U878" t="s"/>
      <c r="V878" t="s">
        <v>67</v>
      </c>
      <c r="W878" t="s">
        <v>10320</v>
      </c>
      <c r="X878" t="s"/>
      <c r="Y878" t="s"/>
      <c r="Z878" t="s"/>
      <c r="AA878" t="s">
        <v>84</v>
      </c>
      <c r="AB878" t="s">
        <v>10321</v>
      </c>
      <c r="AC878" t="s">
        <v>10322</v>
      </c>
      <c r="AD878" t="s">
        <v>93</v>
      </c>
      <c r="AE878" t="s">
        <v>277</v>
      </c>
      <c r="AF878" t="s">
        <v>10323</v>
      </c>
      <c r="AG878" t="s">
        <v>10324</v>
      </c>
      <c r="AH878" t="s">
        <v>44</v>
      </c>
      <c r="AI878" t="s">
        <v>10325</v>
      </c>
      <c r="AJ878" t="s">
        <v>92</v>
      </c>
      <c r="AK878" t="s">
        <v>66</v>
      </c>
    </row>
    <row r="879" spans="1:38">
      <c r="A879" t="s">
        <v>10326</v>
      </c>
      <c r="B879" t="s">
        <v>10327</v>
      </c>
      <c r="C879" t="s">
        <v>10328</v>
      </c>
      <c r="D879" t="s">
        <v>10329</v>
      </c>
      <c r="E879" t="s">
        <v>10330</v>
      </c>
      <c r="F879" t="s"/>
      <c r="G879" t="s">
        <v>50</v>
      </c>
      <c r="H879" t="s">
        <v>51</v>
      </c>
      <c r="I879" t="s">
        <v>10331</v>
      </c>
      <c r="J879" t="s"/>
      <c r="K879" t="s">
        <v>453</v>
      </c>
      <c r="L879" t="s">
        <v>454</v>
      </c>
      <c r="M879" t="s">
        <v>454</v>
      </c>
      <c r="N879" t="s">
        <v>556</v>
      </c>
      <c r="O879" t="s"/>
      <c r="P879" t="s"/>
      <c r="Q879" t="s">
        <v>44</v>
      </c>
      <c r="R879" t="s"/>
      <c r="S879" t="s"/>
      <c r="T879" t="s"/>
      <c r="U879" t="s"/>
      <c r="V879" t="s"/>
      <c r="W879" t="s"/>
      <c r="X879" t="s"/>
      <c r="Y879" t="s"/>
      <c r="Z879" t="s"/>
      <c r="AA879" t="s"/>
      <c r="AB879" t="s">
        <v>10332</v>
      </c>
      <c r="AC879" t="s">
        <v>10332</v>
      </c>
      <c r="AD879" t="s">
        <v>301</v>
      </c>
      <c r="AE879" t="s">
        <v>44</v>
      </c>
      <c r="AF879" t="s">
        <v>10333</v>
      </c>
      <c r="AG879" t="s">
        <v>10334</v>
      </c>
      <c r="AH879" t="s">
        <v>816</v>
      </c>
      <c r="AI879" t="s">
        <v>10335</v>
      </c>
      <c r="AJ879" t="s">
        <v>10336</v>
      </c>
      <c r="AK879" t="s">
        <v>66</v>
      </c>
    </row>
    <row r="880" spans="1:38">
      <c r="A880" t="s">
        <v>10337</v>
      </c>
      <c r="B880" t="s">
        <v>10338</v>
      </c>
      <c r="C880" t="s">
        <v>10339</v>
      </c>
      <c r="D880" t="s">
        <v>10340</v>
      </c>
      <c r="E880" t="s">
        <v>10341</v>
      </c>
      <c r="F880" t="s">
        <v>396</v>
      </c>
      <c r="G880" t="s">
        <v>72</v>
      </c>
      <c r="H880" t="s">
        <v>51</v>
      </c>
      <c r="I880" t="s">
        <v>10342</v>
      </c>
      <c r="J880" t="s">
        <v>970</v>
      </c>
      <c r="K880" t="s">
        <v>54</v>
      </c>
      <c r="L880" t="s">
        <v>189</v>
      </c>
      <c r="M880" t="s">
        <v>190</v>
      </c>
      <c r="N880" t="s">
        <v>191</v>
      </c>
      <c r="O880" t="s">
        <v>192</v>
      </c>
      <c r="P880" t="s"/>
      <c r="Q880" t="s"/>
      <c r="R880" t="s"/>
      <c r="S880" t="s"/>
      <c r="T880" t="s"/>
      <c r="U880" t="s">
        <v>1934</v>
      </c>
      <c r="V880" t="s">
        <v>67</v>
      </c>
      <c r="W880" t="s">
        <v>10343</v>
      </c>
      <c r="X880" t="s"/>
      <c r="Y880" t="s"/>
      <c r="Z880" t="s"/>
      <c r="AA880" t="s">
        <v>84</v>
      </c>
      <c r="AB880" t="s">
        <v>10344</v>
      </c>
      <c r="AC880" t="s">
        <v>10345</v>
      </c>
      <c r="AD880" t="s">
        <v>93</v>
      </c>
      <c r="AE880" t="s">
        <v>44</v>
      </c>
      <c r="AF880" t="s">
        <v>10346</v>
      </c>
      <c r="AG880" t="s">
        <v>10347</v>
      </c>
      <c r="AH880" t="s">
        <v>44</v>
      </c>
      <c r="AI880" t="s">
        <v>10348</v>
      </c>
      <c r="AJ880" t="s">
        <v>92</v>
      </c>
      <c r="AK880" t="s">
        <v>66</v>
      </c>
    </row>
    <row r="881" spans="1:38">
      <c r="A881" t="s">
        <v>10349</v>
      </c>
      <c r="B881" t="s">
        <v>10350</v>
      </c>
      <c r="C881" t="s">
        <v>10351</v>
      </c>
      <c r="D881" t="s">
        <v>10352</v>
      </c>
      <c r="E881" t="s">
        <v>10353</v>
      </c>
      <c r="F881" t="s">
        <v>2409</v>
      </c>
      <c r="G881" t="s">
        <v>50</v>
      </c>
      <c r="H881" t="s">
        <v>51</v>
      </c>
      <c r="I881" t="s">
        <v>10354</v>
      </c>
      <c r="J881" t="s">
        <v>10355</v>
      </c>
      <c r="K881" t="s">
        <v>354</v>
      </c>
      <c r="L881" t="s">
        <v>526</v>
      </c>
      <c r="M881" t="s">
        <v>527</v>
      </c>
      <c r="N881" t="s">
        <v>1039</v>
      </c>
      <c r="O881" t="s">
        <v>846</v>
      </c>
      <c r="P881" t="s">
        <v>10356</v>
      </c>
      <c r="Q881" t="s">
        <v>67</v>
      </c>
      <c r="R881" t="s">
        <v>5584</v>
      </c>
      <c r="S881" t="s"/>
      <c r="T881" t="s"/>
      <c r="U881" t="s"/>
      <c r="V881" t="s"/>
      <c r="W881" t="s"/>
      <c r="X881" t="s"/>
      <c r="Y881" t="s"/>
      <c r="Z881" t="s"/>
      <c r="AA881" t="s"/>
      <c r="AB881" t="s">
        <v>10357</v>
      </c>
      <c r="AC881" t="s">
        <v>10358</v>
      </c>
      <c r="AD881" t="s">
        <v>59</v>
      </c>
      <c r="AE881" t="s">
        <v>60</v>
      </c>
      <c r="AF881" t="s">
        <v>10359</v>
      </c>
      <c r="AG881" t="s">
        <v>10360</v>
      </c>
      <c r="AH881" t="s">
        <v>67</v>
      </c>
      <c r="AI881" t="s">
        <v>10361</v>
      </c>
      <c r="AJ881" t="s">
        <v>92</v>
      </c>
      <c r="AK881" t="s">
        <v>66</v>
      </c>
    </row>
    <row r="882" spans="1:38">
      <c r="A882" t="s">
        <v>10362</v>
      </c>
      <c r="B882" t="s">
        <v>10363</v>
      </c>
      <c r="C882" t="s">
        <v>10364</v>
      </c>
      <c r="D882" t="s">
        <v>10365</v>
      </c>
      <c r="E882" t="s">
        <v>10366</v>
      </c>
      <c r="F882" t="s">
        <v>255</v>
      </c>
      <c r="G882" t="s">
        <v>50</v>
      </c>
      <c r="H882" t="s">
        <v>51</v>
      </c>
      <c r="I882" t="s">
        <v>954</v>
      </c>
      <c r="J882" t="s">
        <v>53</v>
      </c>
      <c r="K882" t="s">
        <v>54</v>
      </c>
      <c r="L882" t="s">
        <v>971</v>
      </c>
      <c r="M882" t="s">
        <v>972</v>
      </c>
      <c r="N882" t="s">
        <v>973</v>
      </c>
      <c r="O882" t="s"/>
      <c r="P882" t="s"/>
      <c r="Q882" t="s">
        <v>44</v>
      </c>
      <c r="R882" t="s"/>
      <c r="S882" t="s"/>
      <c r="T882" t="s"/>
      <c r="U882" t="s"/>
      <c r="V882" t="s"/>
      <c r="W882" t="s"/>
      <c r="X882" t="s"/>
      <c r="Y882" t="s"/>
      <c r="Z882" t="s"/>
      <c r="AA882" t="s"/>
      <c r="AB882" t="s">
        <v>10367</v>
      </c>
      <c r="AC882" t="s">
        <v>10368</v>
      </c>
      <c r="AD882" t="s">
        <v>59</v>
      </c>
      <c r="AE882" t="s">
        <v>107</v>
      </c>
      <c r="AF882" t="s">
        <v>10369</v>
      </c>
      <c r="AG882" t="s">
        <v>10370</v>
      </c>
      <c r="AH882" t="s">
        <v>93</v>
      </c>
      <c r="AI882" t="s">
        <v>10371</v>
      </c>
      <c r="AJ882" t="s">
        <v>10372</v>
      </c>
      <c r="AK882" t="s">
        <v>66</v>
      </c>
    </row>
    <row r="883" spans="1:38">
      <c r="A883" t="s">
        <v>10373</v>
      </c>
      <c r="B883" t="s">
        <v>10374</v>
      </c>
      <c r="C883" t="s">
        <v>10375</v>
      </c>
      <c r="D883" t="s">
        <v>10376</v>
      </c>
      <c r="E883" t="s">
        <v>10377</v>
      </c>
      <c r="F883" t="s">
        <v>292</v>
      </c>
      <c r="G883" t="s">
        <v>50</v>
      </c>
      <c r="H883" t="s">
        <v>51</v>
      </c>
      <c r="I883" t="s">
        <v>1037</v>
      </c>
      <c r="J883" t="s">
        <v>1038</v>
      </c>
      <c r="K883" t="s">
        <v>354</v>
      </c>
      <c r="L883" t="s">
        <v>285</v>
      </c>
      <c r="M883" t="s">
        <v>285</v>
      </c>
      <c r="N883" t="s">
        <v>285</v>
      </c>
      <c r="O883" t="s">
        <v>846</v>
      </c>
      <c r="P883" t="s"/>
      <c r="Q883" t="s"/>
      <c r="R883" t="s"/>
      <c r="S883" t="s"/>
      <c r="T883" t="s"/>
      <c r="U883" t="s"/>
      <c r="V883" t="s"/>
      <c r="W883" t="s"/>
      <c r="X883" t="s"/>
      <c r="Y883" t="s"/>
      <c r="Z883" t="s"/>
      <c r="AA883" t="s"/>
      <c r="AB883" t="s">
        <v>66</v>
      </c>
      <c r="AC883" t="s"/>
      <c r="AD883" t="s">
        <v>44</v>
      </c>
      <c r="AE883" t="s">
        <v>44</v>
      </c>
      <c r="AF883" t="s">
        <v>44</v>
      </c>
      <c r="AG883" t="s">
        <v>44</v>
      </c>
      <c r="AH883" t="s">
        <v>44</v>
      </c>
      <c r="AI883" t="s">
        <v>286</v>
      </c>
      <c r="AJ883" t="s">
        <v>92</v>
      </c>
      <c r="AK883" t="s">
        <v>66</v>
      </c>
    </row>
    <row r="884" spans="1:38">
      <c r="A884" t="s">
        <v>10378</v>
      </c>
      <c r="B884" t="s">
        <v>10379</v>
      </c>
      <c r="C884" t="s">
        <v>10380</v>
      </c>
      <c r="D884" t="s">
        <v>10381</v>
      </c>
      <c r="E884" t="s">
        <v>10382</v>
      </c>
      <c r="F884" t="s">
        <v>857</v>
      </c>
      <c r="G884" t="s">
        <v>50</v>
      </c>
      <c r="H884" t="s">
        <v>51</v>
      </c>
      <c r="I884" t="s">
        <v>567</v>
      </c>
      <c r="J884" t="s"/>
      <c r="K884" t="s">
        <v>569</v>
      </c>
      <c r="L884" t="s">
        <v>272</v>
      </c>
      <c r="M884" t="s">
        <v>1180</v>
      </c>
      <c r="N884" t="s">
        <v>1358</v>
      </c>
      <c r="O884" t="s"/>
      <c r="P884" t="s"/>
      <c r="Q884" t="s">
        <v>44</v>
      </c>
      <c r="R884" t="s"/>
      <c r="S884" t="s"/>
      <c r="T884" t="s"/>
      <c r="U884" t="s"/>
      <c r="V884" t="s"/>
      <c r="W884" t="s"/>
      <c r="X884" t="s"/>
      <c r="Y884" t="s"/>
      <c r="Z884" t="s"/>
      <c r="AA884" t="s"/>
      <c r="AB884" t="s">
        <v>10383</v>
      </c>
      <c r="AC884" t="s">
        <v>10383</v>
      </c>
      <c r="AD884" t="s">
        <v>112</v>
      </c>
      <c r="AE884" t="s">
        <v>904</v>
      </c>
      <c r="AF884" t="s">
        <v>10384</v>
      </c>
      <c r="AG884" t="s">
        <v>10385</v>
      </c>
      <c r="AH884" t="s">
        <v>44</v>
      </c>
      <c r="AI884" t="s">
        <v>10386</v>
      </c>
      <c r="AJ884" t="s">
        <v>10387</v>
      </c>
      <c r="AK884" t="s">
        <v>66</v>
      </c>
    </row>
    <row r="885" spans="1:38">
      <c r="A885" t="s">
        <v>7243</v>
      </c>
      <c r="B885" t="s">
        <v>10388</v>
      </c>
      <c r="C885" t="s">
        <v>10389</v>
      </c>
      <c r="D885" t="s">
        <v>10390</v>
      </c>
      <c r="E885" t="s">
        <v>10391</v>
      </c>
      <c r="F885" t="s">
        <v>117</v>
      </c>
      <c r="G885" t="s">
        <v>50</v>
      </c>
      <c r="H885" t="s">
        <v>51</v>
      </c>
      <c r="I885" t="s">
        <v>10392</v>
      </c>
      <c r="J885" t="s">
        <v>898</v>
      </c>
      <c r="K885" t="s">
        <v>54</v>
      </c>
      <c r="L885" t="s">
        <v>219</v>
      </c>
      <c r="M885" t="s">
        <v>220</v>
      </c>
      <c r="N885" t="s">
        <v>10393</v>
      </c>
      <c r="O885" t="s">
        <v>192</v>
      </c>
      <c r="P885" t="s">
        <v>1026</v>
      </c>
      <c r="Q885" t="s">
        <v>67</v>
      </c>
      <c r="R885" t="s">
        <v>10394</v>
      </c>
      <c r="S885" t="s"/>
      <c r="T885" t="s"/>
      <c r="U885" t="s"/>
      <c r="V885" t="s"/>
      <c r="W885" t="s"/>
      <c r="X885" t="s"/>
      <c r="Y885" t="s"/>
      <c r="Z885" t="s"/>
      <c r="AA885" t="s"/>
      <c r="AB885" t="s">
        <v>10395</v>
      </c>
      <c r="AC885" t="s">
        <v>10396</v>
      </c>
      <c r="AD885" t="s">
        <v>93</v>
      </c>
      <c r="AE885" t="s">
        <v>277</v>
      </c>
      <c r="AF885" t="s">
        <v>10397</v>
      </c>
      <c r="AG885" t="s">
        <v>10398</v>
      </c>
      <c r="AH885" t="s">
        <v>44</v>
      </c>
      <c r="AI885" t="s">
        <v>10399</v>
      </c>
      <c r="AJ885" t="s">
        <v>92</v>
      </c>
      <c r="AK885" t="s">
        <v>66</v>
      </c>
    </row>
    <row r="886" spans="1:38">
      <c r="A886" t="s">
        <v>10400</v>
      </c>
      <c r="B886" t="s">
        <v>10401</v>
      </c>
      <c r="C886" t="s">
        <v>10402</v>
      </c>
      <c r="D886" t="s"/>
      <c r="E886" t="s">
        <v>10403</v>
      </c>
      <c r="F886" t="s">
        <v>1603</v>
      </c>
      <c r="G886" t="s">
        <v>1178</v>
      </c>
      <c r="H886" t="s">
        <v>51</v>
      </c>
      <c r="I886" t="s">
        <v>10404</v>
      </c>
      <c r="J886" t="s">
        <v>5792</v>
      </c>
      <c r="K886" t="s">
        <v>138</v>
      </c>
      <c r="L886" t="s">
        <v>76</v>
      </c>
      <c r="M886" t="s">
        <v>77</v>
      </c>
      <c r="N886" t="s">
        <v>78</v>
      </c>
      <c r="O886" t="s">
        <v>79</v>
      </c>
      <c r="P886" t="s"/>
      <c r="Q886" t="s"/>
      <c r="R886" t="s"/>
      <c r="S886" t="s"/>
      <c r="T886" t="s"/>
      <c r="U886" t="s">
        <v>10405</v>
      </c>
      <c r="V886" t="s">
        <v>67</v>
      </c>
      <c r="W886" t="s">
        <v>10406</v>
      </c>
      <c r="X886" t="s"/>
      <c r="Y886" t="s"/>
      <c r="Z886" t="s"/>
      <c r="AA886" t="s">
        <v>84</v>
      </c>
      <c r="AB886" t="s">
        <v>10407</v>
      </c>
      <c r="AC886" t="s">
        <v>10408</v>
      </c>
      <c r="AD886" t="s">
        <v>174</v>
      </c>
      <c r="AE886" t="s">
        <v>277</v>
      </c>
      <c r="AF886" t="s">
        <v>10409</v>
      </c>
      <c r="AG886" t="s">
        <v>10410</v>
      </c>
      <c r="AH886" t="s">
        <v>59</v>
      </c>
      <c r="AI886" t="s">
        <v>10411</v>
      </c>
      <c r="AJ886" t="s">
        <v>92</v>
      </c>
      <c r="AK886" t="s">
        <v>66</v>
      </c>
    </row>
    <row r="887" spans="1:38">
      <c r="A887" t="s">
        <v>10412</v>
      </c>
      <c r="B887" t="s">
        <v>10413</v>
      </c>
      <c r="C887" t="s">
        <v>10414</v>
      </c>
      <c r="D887" t="s">
        <v>10415</v>
      </c>
      <c r="E887" t="s">
        <v>10416</v>
      </c>
      <c r="F887" t="s"/>
      <c r="G887" t="s">
        <v>50</v>
      </c>
      <c r="H887" t="s">
        <v>51</v>
      </c>
      <c r="I887" t="s">
        <v>2975</v>
      </c>
      <c r="J887" t="s"/>
      <c r="K887" t="s">
        <v>2975</v>
      </c>
      <c r="L887" t="s">
        <v>470</v>
      </c>
      <c r="M887" t="s">
        <v>685</v>
      </c>
      <c r="N887" t="s">
        <v>6249</v>
      </c>
      <c r="O887" t="s">
        <v>79</v>
      </c>
      <c r="P887" t="s"/>
      <c r="Q887" t="s"/>
      <c r="R887" t="s"/>
      <c r="S887" t="s"/>
      <c r="T887" t="s"/>
      <c r="U887" t="s"/>
      <c r="V887" t="s"/>
      <c r="W887" t="s"/>
      <c r="X887" t="s"/>
      <c r="Y887" t="s"/>
      <c r="Z887" t="s"/>
      <c r="AA887" t="s"/>
      <c r="AB887" t="s">
        <v>10417</v>
      </c>
      <c r="AC887" t="s">
        <v>10417</v>
      </c>
      <c r="AD887" t="s">
        <v>59</v>
      </c>
      <c r="AE887" t="s">
        <v>44</v>
      </c>
      <c r="AF887" t="s">
        <v>10418</v>
      </c>
      <c r="AG887" t="s">
        <v>10419</v>
      </c>
      <c r="AH887" t="s">
        <v>59</v>
      </c>
      <c r="AI887" t="s">
        <v>10420</v>
      </c>
      <c r="AJ887" t="s">
        <v>92</v>
      </c>
      <c r="AK887" t="s">
        <v>66</v>
      </c>
    </row>
    <row r="888" spans="1:38">
      <c r="A888" t="s">
        <v>5905</v>
      </c>
      <c r="B888" t="s">
        <v>10421</v>
      </c>
      <c r="C888" t="s">
        <v>10422</v>
      </c>
      <c r="D888" t="s"/>
      <c r="E888" t="s">
        <v>10423</v>
      </c>
      <c r="F888" t="s">
        <v>292</v>
      </c>
      <c r="G888" t="s">
        <v>72</v>
      </c>
      <c r="H888" t="s">
        <v>51</v>
      </c>
      <c r="I888" t="s">
        <v>10424</v>
      </c>
      <c r="J888" t="s">
        <v>10425</v>
      </c>
      <c r="K888" t="s">
        <v>525</v>
      </c>
      <c r="L888" t="s">
        <v>76</v>
      </c>
      <c r="M888" t="s">
        <v>77</v>
      </c>
      <c r="N888" t="s">
        <v>78</v>
      </c>
      <c r="O888" t="s">
        <v>79</v>
      </c>
      <c r="P888" t="s"/>
      <c r="Q888" t="s"/>
      <c r="R888" t="s"/>
      <c r="S888" t="s"/>
      <c r="T888" t="s"/>
      <c r="U888" t="s"/>
      <c r="V888" t="s"/>
      <c r="W888" t="s">
        <v>10426</v>
      </c>
      <c r="X888" t="s"/>
      <c r="Y888" t="s"/>
      <c r="Z888" t="s"/>
      <c r="AA888" t="s"/>
      <c r="AB888" t="s">
        <v>10427</v>
      </c>
      <c r="AC888" t="s">
        <v>10427</v>
      </c>
      <c r="AD888" t="s">
        <v>195</v>
      </c>
      <c r="AE888" t="s">
        <v>44</v>
      </c>
      <c r="AF888" t="s">
        <v>10428</v>
      </c>
      <c r="AG888" t="s">
        <v>2213</v>
      </c>
      <c r="AH888" t="s">
        <v>747</v>
      </c>
      <c r="AI888" t="s">
        <v>10429</v>
      </c>
      <c r="AJ888" t="s">
        <v>92</v>
      </c>
      <c r="AK888" t="s">
        <v>66</v>
      </c>
    </row>
    <row r="889" spans="1:38">
      <c r="A889" t="s">
        <v>10430</v>
      </c>
      <c r="B889" t="s">
        <v>10431</v>
      </c>
      <c r="C889" t="s">
        <v>10432</v>
      </c>
      <c r="D889" t="s">
        <v>10433</v>
      </c>
      <c r="E889" t="s">
        <v>10434</v>
      </c>
      <c r="F889" t="s">
        <v>5438</v>
      </c>
      <c r="G889" t="s">
        <v>50</v>
      </c>
      <c r="H889" t="s">
        <v>234</v>
      </c>
      <c r="I889" t="s">
        <v>10435</v>
      </c>
      <c r="J889" t="s">
        <v>4913</v>
      </c>
      <c r="K889" t="s">
        <v>4255</v>
      </c>
      <c r="L889" t="s">
        <v>355</v>
      </c>
      <c r="M889" t="s">
        <v>985</v>
      </c>
      <c r="N889" t="s">
        <v>3102</v>
      </c>
      <c r="O889" t="s">
        <v>174</v>
      </c>
      <c r="P889" t="s"/>
      <c r="Q889" t="s"/>
      <c r="R889" t="s"/>
      <c r="S889" t="s"/>
      <c r="T889" t="s"/>
      <c r="U889" t="s"/>
      <c r="V889" t="s"/>
      <c r="W889" t="s"/>
      <c r="X889" t="s">
        <v>10436</v>
      </c>
      <c r="Y889" t="s">
        <v>67</v>
      </c>
      <c r="Z889" t="s">
        <v>10437</v>
      </c>
      <c r="AA889" t="s">
        <v>772</v>
      </c>
      <c r="AB889" t="s">
        <v>10438</v>
      </c>
      <c r="AC889" t="s">
        <v>10439</v>
      </c>
      <c r="AD889" t="s">
        <v>192</v>
      </c>
      <c r="AE889" t="s">
        <v>44</v>
      </c>
      <c r="AF889" t="s">
        <v>10440</v>
      </c>
      <c r="AG889" t="s">
        <v>3395</v>
      </c>
      <c r="AH889" t="s">
        <v>301</v>
      </c>
      <c r="AI889" t="s">
        <v>10441</v>
      </c>
      <c r="AJ889" t="s">
        <v>92</v>
      </c>
      <c r="AK889" t="s">
        <v>1849</v>
      </c>
    </row>
    <row r="890" spans="1:38">
      <c r="A890" t="s">
        <v>10442</v>
      </c>
      <c r="B890" t="s">
        <v>10443</v>
      </c>
      <c r="C890" t="s">
        <v>10444</v>
      </c>
      <c r="D890" t="s">
        <v>10445</v>
      </c>
      <c r="E890" t="s">
        <v>10446</v>
      </c>
      <c r="F890" t="s">
        <v>319</v>
      </c>
      <c r="G890" t="s">
        <v>50</v>
      </c>
      <c r="H890" t="s">
        <v>51</v>
      </c>
      <c r="I890" t="s">
        <v>10447</v>
      </c>
      <c r="J890" t="s">
        <v>53</v>
      </c>
      <c r="K890" t="s">
        <v>54</v>
      </c>
      <c r="L890" t="s">
        <v>272</v>
      </c>
      <c r="M890" t="s">
        <v>1180</v>
      </c>
      <c r="N890" t="s">
        <v>2321</v>
      </c>
      <c r="O890" t="s"/>
      <c r="P890" t="s"/>
      <c r="Q890" t="s">
        <v>44</v>
      </c>
      <c r="R890" t="s"/>
      <c r="S890" t="s"/>
      <c r="T890" t="s"/>
      <c r="U890" t="s"/>
      <c r="V890" t="s"/>
      <c r="W890" t="s"/>
      <c r="X890" t="s"/>
      <c r="Y890" t="s"/>
      <c r="Z890" t="s"/>
      <c r="AA890" t="s"/>
      <c r="AB890" t="s">
        <v>10448</v>
      </c>
      <c r="AC890" t="s">
        <v>10448</v>
      </c>
      <c r="AD890" t="s">
        <v>192</v>
      </c>
      <c r="AE890" t="s">
        <v>44</v>
      </c>
      <c r="AF890" t="s">
        <v>10449</v>
      </c>
      <c r="AG890" t="s">
        <v>10450</v>
      </c>
      <c r="AH890" t="s">
        <v>149</v>
      </c>
      <c r="AI890" t="s">
        <v>10451</v>
      </c>
      <c r="AJ890" t="s">
        <v>10452</v>
      </c>
      <c r="AK890" t="s">
        <v>66</v>
      </c>
    </row>
    <row r="891" spans="1:38">
      <c r="A891" t="s">
        <v>10453</v>
      </c>
      <c r="B891" t="s">
        <v>10454</v>
      </c>
      <c r="C891" t="s">
        <v>10455</v>
      </c>
      <c r="D891" t="s">
        <v>10456</v>
      </c>
      <c r="E891" t="s">
        <v>10457</v>
      </c>
      <c r="F891" t="s">
        <v>396</v>
      </c>
      <c r="G891" t="s">
        <v>50</v>
      </c>
      <c r="H891" t="s">
        <v>51</v>
      </c>
      <c r="I891" t="s">
        <v>10458</v>
      </c>
      <c r="J891" t="s">
        <v>1127</v>
      </c>
      <c r="K891" t="s">
        <v>54</v>
      </c>
      <c r="L891" t="s">
        <v>272</v>
      </c>
      <c r="M891" t="s">
        <v>1180</v>
      </c>
      <c r="N891" t="s">
        <v>2321</v>
      </c>
      <c r="O891" t="s"/>
      <c r="P891" t="s"/>
      <c r="Q891" t="s">
        <v>44</v>
      </c>
      <c r="R891" t="s"/>
      <c r="S891" t="s"/>
      <c r="T891" t="s"/>
      <c r="U891" t="s"/>
      <c r="V891" t="s"/>
      <c r="W891" t="s"/>
      <c r="X891" t="s"/>
      <c r="Y891" t="s"/>
      <c r="Z891" t="s"/>
      <c r="AA891" t="s"/>
      <c r="AB891" t="s">
        <v>10459</v>
      </c>
      <c r="AC891" t="s">
        <v>10459</v>
      </c>
      <c r="AD891" t="s">
        <v>93</v>
      </c>
      <c r="AE891" t="s">
        <v>277</v>
      </c>
      <c r="AF891" t="s">
        <v>10460</v>
      </c>
      <c r="AG891" t="s">
        <v>10461</v>
      </c>
      <c r="AH891" t="s">
        <v>44</v>
      </c>
      <c r="AI891" t="s">
        <v>10462</v>
      </c>
      <c r="AJ891" t="s">
        <v>10463</v>
      </c>
      <c r="AK891" t="s">
        <v>66</v>
      </c>
    </row>
    <row r="892" spans="1:38">
      <c r="A892" t="s">
        <v>10464</v>
      </c>
      <c r="B892" t="s">
        <v>10465</v>
      </c>
      <c r="C892" t="s">
        <v>10466</v>
      </c>
      <c r="D892" t="s">
        <v>10467</v>
      </c>
      <c r="E892" t="s">
        <v>10468</v>
      </c>
      <c r="F892" t="s">
        <v>98</v>
      </c>
      <c r="G892" t="s">
        <v>50</v>
      </c>
      <c r="H892" t="s">
        <v>51</v>
      </c>
      <c r="I892" t="s">
        <v>10469</v>
      </c>
      <c r="J892" t="s"/>
      <c r="K892" t="s">
        <v>10470</v>
      </c>
      <c r="L892" t="s">
        <v>120</v>
      </c>
      <c r="M892" t="s">
        <v>382</v>
      </c>
      <c r="N892" t="s">
        <v>383</v>
      </c>
      <c r="O892" t="s"/>
      <c r="P892" t="s"/>
      <c r="Q892" t="s">
        <v>44</v>
      </c>
      <c r="R892" t="s"/>
      <c r="S892" t="s"/>
      <c r="T892" t="s"/>
      <c r="U892" t="s"/>
      <c r="V892" t="s"/>
      <c r="W892" t="s"/>
      <c r="X892" t="s"/>
      <c r="Y892" t="s"/>
      <c r="Z892" t="s"/>
      <c r="AA892" t="s"/>
      <c r="AB892" t="s">
        <v>10471</v>
      </c>
      <c r="AC892" t="s">
        <v>10471</v>
      </c>
      <c r="AD892" t="s">
        <v>93</v>
      </c>
      <c r="AE892" t="s">
        <v>277</v>
      </c>
      <c r="AF892" t="s">
        <v>10472</v>
      </c>
      <c r="AG892" t="s">
        <v>9828</v>
      </c>
      <c r="AH892" t="s">
        <v>44</v>
      </c>
      <c r="AI892" t="s">
        <v>10473</v>
      </c>
      <c r="AJ892" t="s">
        <v>10474</v>
      </c>
      <c r="AK892" t="s">
        <v>66</v>
      </c>
    </row>
    <row r="893" spans="1:38">
      <c r="A893" t="s">
        <v>10475</v>
      </c>
      <c r="B893" t="s">
        <v>10476</v>
      </c>
      <c r="C893" t="s">
        <v>10477</v>
      </c>
      <c r="D893" t="s">
        <v>10478</v>
      </c>
      <c r="E893" t="s">
        <v>10479</v>
      </c>
      <c r="F893" t="s">
        <v>379</v>
      </c>
      <c r="G893" t="s">
        <v>50</v>
      </c>
      <c r="H893" t="s">
        <v>51</v>
      </c>
      <c r="I893" t="s">
        <v>7191</v>
      </c>
      <c r="J893" t="s">
        <v>5247</v>
      </c>
      <c r="K893" t="s">
        <v>54</v>
      </c>
      <c r="L893" t="s">
        <v>355</v>
      </c>
      <c r="M893" t="s">
        <v>985</v>
      </c>
      <c r="N893" t="s">
        <v>986</v>
      </c>
      <c r="O893" t="s">
        <v>79</v>
      </c>
      <c r="P893" t="s"/>
      <c r="Q893" t="s"/>
      <c r="R893" t="s"/>
      <c r="S893" t="s">
        <v>10480</v>
      </c>
      <c r="T893" t="s">
        <v>93</v>
      </c>
      <c r="U893" t="s"/>
      <c r="V893" t="s"/>
      <c r="W893" t="s"/>
      <c r="X893" t="s"/>
      <c r="Y893" t="s"/>
      <c r="Z893" t="s"/>
      <c r="AA893" t="s"/>
      <c r="AB893" t="s">
        <v>10481</v>
      </c>
      <c r="AC893" t="s">
        <v>10482</v>
      </c>
      <c r="AD893" t="s">
        <v>59</v>
      </c>
      <c r="AE893" t="s">
        <v>44</v>
      </c>
      <c r="AF893" t="s">
        <v>10483</v>
      </c>
      <c r="AG893" t="s">
        <v>67</v>
      </c>
      <c r="AH893" t="s">
        <v>209</v>
      </c>
      <c r="AI893" t="s">
        <v>10484</v>
      </c>
      <c r="AJ893" t="s">
        <v>92</v>
      </c>
      <c r="AK893" t="s">
        <v>66</v>
      </c>
    </row>
    <row r="894" spans="1:38">
      <c r="A894" t="s">
        <v>10485</v>
      </c>
      <c r="B894" t="s">
        <v>10486</v>
      </c>
      <c r="C894" t="s">
        <v>10487</v>
      </c>
      <c r="D894" t="s">
        <v>10488</v>
      </c>
      <c r="E894" t="s">
        <v>10489</v>
      </c>
      <c r="F894" t="s">
        <v>117</v>
      </c>
      <c r="G894" t="s">
        <v>72</v>
      </c>
      <c r="H894" t="s">
        <v>51</v>
      </c>
      <c r="I894" t="s">
        <v>2587</v>
      </c>
      <c r="J894" t="s">
        <v>2588</v>
      </c>
      <c r="K894" t="s">
        <v>54</v>
      </c>
      <c r="L894" t="s">
        <v>355</v>
      </c>
      <c r="M894" t="s">
        <v>356</v>
      </c>
      <c r="N894" t="s">
        <v>997</v>
      </c>
      <c r="O894" t="s">
        <v>103</v>
      </c>
      <c r="P894" t="s">
        <v>10490</v>
      </c>
      <c r="Q894" t="s">
        <v>67</v>
      </c>
      <c r="R894" t="s"/>
      <c r="S894" t="s"/>
      <c r="T894" t="s"/>
      <c r="U894" t="s">
        <v>10491</v>
      </c>
      <c r="V894" t="s">
        <v>67</v>
      </c>
      <c r="W894" t="s">
        <v>10492</v>
      </c>
      <c r="X894" t="s"/>
      <c r="Y894" t="s"/>
      <c r="Z894" t="s"/>
      <c r="AA894" t="s">
        <v>84</v>
      </c>
      <c r="AB894" t="s">
        <v>10493</v>
      </c>
      <c r="AC894" t="s">
        <v>10494</v>
      </c>
      <c r="AD894" t="s">
        <v>59</v>
      </c>
      <c r="AE894" t="s">
        <v>107</v>
      </c>
      <c r="AF894" t="s">
        <v>10495</v>
      </c>
      <c r="AG894" t="s">
        <v>10496</v>
      </c>
      <c r="AH894" t="s">
        <v>112</v>
      </c>
      <c r="AI894" t="s">
        <v>10497</v>
      </c>
      <c r="AJ894" t="s">
        <v>92</v>
      </c>
      <c r="AK894" t="s">
        <v>66</v>
      </c>
    </row>
    <row r="895" spans="1:38">
      <c r="A895" t="s">
        <v>10498</v>
      </c>
      <c r="B895" t="s">
        <v>10499</v>
      </c>
      <c r="C895" t="s">
        <v>10500</v>
      </c>
      <c r="D895" t="s">
        <v>10501</v>
      </c>
      <c r="E895" t="s">
        <v>10502</v>
      </c>
      <c r="F895" t="s">
        <v>1970</v>
      </c>
      <c r="G895" t="s">
        <v>50</v>
      </c>
      <c r="H895" t="s">
        <v>51</v>
      </c>
      <c r="I895" t="s">
        <v>10503</v>
      </c>
      <c r="J895" t="s">
        <v>53</v>
      </c>
      <c r="K895" t="s">
        <v>54</v>
      </c>
      <c r="L895" t="s">
        <v>238</v>
      </c>
      <c r="M895" t="s">
        <v>239</v>
      </c>
      <c r="N895" t="s">
        <v>240</v>
      </c>
      <c r="O895" t="s">
        <v>826</v>
      </c>
      <c r="P895" t="s"/>
      <c r="Q895" t="s"/>
      <c r="R895" t="s"/>
      <c r="S895" t="s"/>
      <c r="T895" t="s"/>
      <c r="U895" t="s"/>
      <c r="V895" t="s"/>
      <c r="W895" t="s"/>
      <c r="X895" t="s"/>
      <c r="Y895" t="s"/>
      <c r="Z895" t="s"/>
      <c r="AA895" t="s"/>
      <c r="AB895" t="s">
        <v>10504</v>
      </c>
      <c r="AC895" t="s">
        <v>10505</v>
      </c>
      <c r="AD895" t="s">
        <v>110</v>
      </c>
      <c r="AE895" t="s">
        <v>1254</v>
      </c>
      <c r="AF895" t="s">
        <v>10506</v>
      </c>
      <c r="AG895" t="s">
        <v>10507</v>
      </c>
      <c r="AH895" t="s">
        <v>151</v>
      </c>
      <c r="AI895" t="s">
        <v>10508</v>
      </c>
      <c r="AJ895" t="s">
        <v>92</v>
      </c>
      <c r="AK895" t="s">
        <v>66</v>
      </c>
    </row>
    <row r="896" spans="1:38">
      <c r="A896" t="s">
        <v>10509</v>
      </c>
      <c r="B896" t="s">
        <v>10510</v>
      </c>
      <c r="C896" t="s">
        <v>10511</v>
      </c>
      <c r="D896" t="s">
        <v>10512</v>
      </c>
      <c r="E896" t="s">
        <v>10513</v>
      </c>
      <c r="F896" t="s">
        <v>968</v>
      </c>
      <c r="G896" t="s">
        <v>1178</v>
      </c>
      <c r="H896" t="s">
        <v>51</v>
      </c>
      <c r="I896" t="s">
        <v>10514</v>
      </c>
      <c r="J896" t="s"/>
      <c r="K896" t="s">
        <v>410</v>
      </c>
      <c r="L896" t="s">
        <v>238</v>
      </c>
      <c r="M896" t="s">
        <v>1265</v>
      </c>
      <c r="N896" t="s">
        <v>1266</v>
      </c>
      <c r="O896" t="s"/>
      <c r="P896" t="s"/>
      <c r="Q896" t="s">
        <v>44</v>
      </c>
      <c r="R896" t="s"/>
      <c r="S896" t="s"/>
      <c r="T896" t="s"/>
      <c r="U896" t="s"/>
      <c r="V896" t="s">
        <v>67</v>
      </c>
      <c r="W896" t="s"/>
      <c r="X896" t="s"/>
      <c r="Y896" t="s"/>
      <c r="Z896" t="s"/>
      <c r="AA896" t="s">
        <v>84</v>
      </c>
      <c r="AB896" t="s">
        <v>10515</v>
      </c>
      <c r="AC896" t="s">
        <v>10515</v>
      </c>
      <c r="AD896" t="s">
        <v>124</v>
      </c>
      <c r="AE896" t="s">
        <v>297</v>
      </c>
      <c r="AF896" t="s">
        <v>10516</v>
      </c>
      <c r="AG896" t="s">
        <v>10517</v>
      </c>
      <c r="AH896" t="s">
        <v>86</v>
      </c>
      <c r="AI896" t="s">
        <v>10518</v>
      </c>
      <c r="AJ896" t="s">
        <v>10519</v>
      </c>
      <c r="AK896" t="s">
        <v>66</v>
      </c>
    </row>
    <row r="897" spans="1:38">
      <c r="A897" t="s">
        <v>10520</v>
      </c>
      <c r="B897" t="s">
        <v>10521</v>
      </c>
      <c r="C897" t="s">
        <v>10522</v>
      </c>
      <c r="D897" t="s">
        <v>10523</v>
      </c>
      <c r="E897" t="s">
        <v>10524</v>
      </c>
      <c r="F897" t="s">
        <v>2409</v>
      </c>
      <c r="G897" t="s">
        <v>50</v>
      </c>
      <c r="H897" t="s">
        <v>51</v>
      </c>
      <c r="I897" t="s">
        <v>1126</v>
      </c>
      <c r="J897" t="s">
        <v>1127</v>
      </c>
      <c r="K897" t="s">
        <v>54</v>
      </c>
      <c r="L897" t="s">
        <v>582</v>
      </c>
      <c r="M897" t="s">
        <v>871</v>
      </c>
      <c r="N897" t="s">
        <v>872</v>
      </c>
      <c r="O897" t="s">
        <v>103</v>
      </c>
      <c r="P897" t="s">
        <v>10525</v>
      </c>
      <c r="Q897" t="s">
        <v>63</v>
      </c>
      <c r="R897" t="s">
        <v>10526</v>
      </c>
      <c r="S897" t="s"/>
      <c r="T897" t="s"/>
      <c r="U897" t="s"/>
      <c r="V897" t="s"/>
      <c r="W897" t="s"/>
      <c r="X897" t="s"/>
      <c r="Y897" t="s"/>
      <c r="Z897" t="s"/>
      <c r="AA897" t="s"/>
      <c r="AB897" t="s">
        <v>10527</v>
      </c>
      <c r="AC897" t="s">
        <v>10528</v>
      </c>
      <c r="AD897" t="s">
        <v>192</v>
      </c>
      <c r="AE897" t="s">
        <v>310</v>
      </c>
      <c r="AF897" t="s">
        <v>10529</v>
      </c>
      <c r="AG897" t="s">
        <v>10530</v>
      </c>
      <c r="AH897" t="s">
        <v>195</v>
      </c>
      <c r="AI897" t="s">
        <v>10531</v>
      </c>
      <c r="AJ897" t="s">
        <v>92</v>
      </c>
      <c r="AK897" t="s">
        <v>66</v>
      </c>
    </row>
    <row r="898" spans="1:38">
      <c r="A898" t="s">
        <v>10532</v>
      </c>
      <c r="B898" t="s">
        <v>10533</v>
      </c>
      <c r="C898" t="s">
        <v>10534</v>
      </c>
      <c r="D898" t="s">
        <v>10535</v>
      </c>
      <c r="E898" t="s">
        <v>10536</v>
      </c>
      <c r="F898" t="s">
        <v>49</v>
      </c>
      <c r="G898" t="s">
        <v>50</v>
      </c>
      <c r="H898" t="s">
        <v>51</v>
      </c>
      <c r="I898" t="s"/>
      <c r="J898" t="s"/>
      <c r="K898" t="s"/>
      <c r="L898" t="s">
        <v>156</v>
      </c>
      <c r="M898" t="s">
        <v>157</v>
      </c>
      <c r="N898" t="s">
        <v>821</v>
      </c>
      <c r="O898" t="s"/>
      <c r="P898" t="s"/>
      <c r="Q898" t="s">
        <v>44</v>
      </c>
      <c r="R898" t="s"/>
      <c r="S898" t="s"/>
      <c r="T898" t="s"/>
      <c r="U898" t="s"/>
      <c r="V898" t="s"/>
      <c r="W898" t="s"/>
      <c r="X898" t="s"/>
      <c r="Y898" t="s"/>
      <c r="Z898" t="s"/>
      <c r="AA898" t="s"/>
      <c r="AB898" t="s">
        <v>10537</v>
      </c>
      <c r="AC898" t="s">
        <v>10537</v>
      </c>
      <c r="AD898" t="s">
        <v>63</v>
      </c>
      <c r="AE898" t="s">
        <v>44</v>
      </c>
      <c r="AF898" t="s">
        <v>10538</v>
      </c>
      <c r="AG898" t="s">
        <v>7748</v>
      </c>
      <c r="AH898" t="s">
        <v>112</v>
      </c>
      <c r="AI898" t="s">
        <v>10539</v>
      </c>
      <c r="AJ898" t="s">
        <v>10540</v>
      </c>
      <c r="AK898" t="s">
        <v>66</v>
      </c>
    </row>
    <row r="899" spans="1:38">
      <c r="A899" t="s">
        <v>10541</v>
      </c>
      <c r="B899" t="s">
        <v>10542</v>
      </c>
      <c r="C899" t="s">
        <v>10543</v>
      </c>
      <c r="D899" t="s">
        <v>10544</v>
      </c>
      <c r="E899" t="s">
        <v>10545</v>
      </c>
      <c r="F899" t="s">
        <v>49</v>
      </c>
      <c r="G899" t="s">
        <v>50</v>
      </c>
      <c r="H899" t="s">
        <v>51</v>
      </c>
      <c r="I899" t="s"/>
      <c r="J899" t="s"/>
      <c r="K899" t="s"/>
      <c r="L899" t="s">
        <v>120</v>
      </c>
      <c r="M899" t="s">
        <v>121</v>
      </c>
      <c r="N899" t="s">
        <v>3088</v>
      </c>
      <c r="O899" t="s"/>
      <c r="P899" t="s"/>
      <c r="Q899" t="s">
        <v>44</v>
      </c>
      <c r="R899" t="s"/>
      <c r="S899" t="s"/>
      <c r="T899" t="s"/>
      <c r="U899" t="s"/>
      <c r="V899" t="s"/>
      <c r="W899" t="s"/>
      <c r="X899" t="s"/>
      <c r="Y899" t="s"/>
      <c r="Z899" t="s"/>
      <c r="AA899" t="s"/>
      <c r="AB899" t="s">
        <v>10546</v>
      </c>
      <c r="AC899" t="s">
        <v>10546</v>
      </c>
      <c r="AD899" t="s">
        <v>174</v>
      </c>
      <c r="AE899" t="s">
        <v>1333</v>
      </c>
      <c r="AF899" t="s">
        <v>10547</v>
      </c>
      <c r="AG899" t="s">
        <v>10548</v>
      </c>
      <c r="AH899" t="s">
        <v>112</v>
      </c>
      <c r="AI899" t="s">
        <v>10549</v>
      </c>
      <c r="AJ899" t="s">
        <v>10550</v>
      </c>
      <c r="AK899" t="s">
        <v>66</v>
      </c>
    </row>
    <row r="900" spans="1:38">
      <c r="A900" t="s">
        <v>10551</v>
      </c>
      <c r="B900" t="s">
        <v>10552</v>
      </c>
      <c r="C900" t="s">
        <v>10553</v>
      </c>
      <c r="D900" t="s">
        <v>10554</v>
      </c>
      <c r="E900" t="s">
        <v>10555</v>
      </c>
      <c r="F900" t="s"/>
      <c r="G900" t="s">
        <v>50</v>
      </c>
      <c r="H900" t="s">
        <v>51</v>
      </c>
      <c r="I900" t="s">
        <v>10556</v>
      </c>
      <c r="J900" t="s"/>
      <c r="K900" t="s">
        <v>453</v>
      </c>
      <c r="L900" t="s">
        <v>932</v>
      </c>
      <c r="M900" t="s">
        <v>932</v>
      </c>
      <c r="N900" t="s">
        <v>1747</v>
      </c>
      <c r="O900" t="s"/>
      <c r="P900" t="s"/>
      <c r="Q900" t="s">
        <v>44</v>
      </c>
      <c r="R900" t="s"/>
      <c r="S900" t="s"/>
      <c r="T900" t="s"/>
      <c r="U900" t="s"/>
      <c r="V900" t="s"/>
      <c r="W900" t="s"/>
      <c r="X900" t="s"/>
      <c r="Y900" t="s"/>
      <c r="Z900" t="s"/>
      <c r="AA900" t="s"/>
      <c r="AB900" t="s">
        <v>10557</v>
      </c>
      <c r="AC900" t="s">
        <v>10558</v>
      </c>
      <c r="AD900" t="s">
        <v>86</v>
      </c>
      <c r="AE900" t="s">
        <v>277</v>
      </c>
      <c r="AF900" t="s">
        <v>10559</v>
      </c>
      <c r="AG900" t="s">
        <v>10560</v>
      </c>
      <c r="AH900" t="s">
        <v>149</v>
      </c>
      <c r="AI900" t="s">
        <v>10561</v>
      </c>
      <c r="AJ900" t="s">
        <v>10562</v>
      </c>
      <c r="AK900" t="s">
        <v>66</v>
      </c>
    </row>
    <row r="901" spans="1:38">
      <c r="A901" t="s">
        <v>10563</v>
      </c>
      <c r="B901" t="s">
        <v>10564</v>
      </c>
      <c r="C901" t="s">
        <v>10565</v>
      </c>
      <c r="D901" t="s">
        <v>10566</v>
      </c>
      <c r="E901" t="s">
        <v>10567</v>
      </c>
      <c r="F901" t="s">
        <v>697</v>
      </c>
      <c r="G901" t="s">
        <v>50</v>
      </c>
      <c r="H901" t="s">
        <v>51</v>
      </c>
      <c r="I901" t="s">
        <v>6358</v>
      </c>
      <c r="J901" t="s">
        <v>53</v>
      </c>
      <c r="K901" t="s">
        <v>54</v>
      </c>
      <c r="L901" t="s">
        <v>238</v>
      </c>
      <c r="M901" t="s">
        <v>660</v>
      </c>
      <c r="N901" t="s">
        <v>661</v>
      </c>
      <c r="O901" t="s">
        <v>493</v>
      </c>
      <c r="P901" t="s">
        <v>10568</v>
      </c>
      <c r="Q901" t="s">
        <v>93</v>
      </c>
      <c r="R901" t="s">
        <v>10569</v>
      </c>
      <c r="S901" t="s"/>
      <c r="T901" t="s"/>
      <c r="U901" t="s"/>
      <c r="V901" t="s"/>
      <c r="W901" t="s"/>
      <c r="X901" t="s"/>
      <c r="Y901" t="s"/>
      <c r="Z901" t="s"/>
      <c r="AA901" t="s"/>
      <c r="AB901" t="s">
        <v>10570</v>
      </c>
      <c r="AC901" t="s">
        <v>10571</v>
      </c>
      <c r="AD901" t="s">
        <v>301</v>
      </c>
      <c r="AE901" t="s">
        <v>44</v>
      </c>
      <c r="AF901" t="s">
        <v>10572</v>
      </c>
      <c r="AG901" t="s">
        <v>10573</v>
      </c>
      <c r="AH901" t="s">
        <v>507</v>
      </c>
      <c r="AI901" t="s">
        <v>10574</v>
      </c>
      <c r="AJ901" t="s">
        <v>92</v>
      </c>
      <c r="AK901" t="s">
        <v>66</v>
      </c>
    </row>
    <row r="902" spans="1:38">
      <c r="A902" t="s">
        <v>10575</v>
      </c>
      <c r="B902" t="s">
        <v>10576</v>
      </c>
      <c r="C902" t="s">
        <v>10577</v>
      </c>
      <c r="D902" t="s">
        <v>10578</v>
      </c>
      <c r="E902" t="s">
        <v>10579</v>
      </c>
      <c r="F902" t="s">
        <v>3538</v>
      </c>
      <c r="G902" t="s">
        <v>50</v>
      </c>
      <c r="H902" t="s">
        <v>234</v>
      </c>
      <c r="I902" t="s">
        <v>2281</v>
      </c>
      <c r="J902" t="s"/>
      <c r="K902" t="s">
        <v>469</v>
      </c>
      <c r="L902" t="s">
        <v>470</v>
      </c>
      <c r="M902" t="s">
        <v>685</v>
      </c>
      <c r="N902" t="s">
        <v>10580</v>
      </c>
      <c r="O902" t="s">
        <v>93</v>
      </c>
      <c r="P902" t="s"/>
      <c r="Q902" t="s"/>
      <c r="R902" t="s"/>
      <c r="S902" t="s"/>
      <c r="T902" t="s"/>
      <c r="U902" t="s"/>
      <c r="V902" t="s">
        <v>67</v>
      </c>
      <c r="W902" t="s"/>
      <c r="X902" t="s"/>
      <c r="Y902" t="s"/>
      <c r="Z902" t="s">
        <v>10581</v>
      </c>
      <c r="AA902" t="s">
        <v>84</v>
      </c>
      <c r="AB902" t="s">
        <v>10582</v>
      </c>
      <c r="AC902" t="s">
        <v>10583</v>
      </c>
      <c r="AD902" t="s">
        <v>151</v>
      </c>
      <c r="AE902" t="s">
        <v>342</v>
      </c>
      <c r="AF902" t="s">
        <v>10584</v>
      </c>
      <c r="AG902" t="s">
        <v>10585</v>
      </c>
      <c r="AH902" t="s">
        <v>112</v>
      </c>
      <c r="AI902" t="s">
        <v>10586</v>
      </c>
      <c r="AJ902" t="s">
        <v>92</v>
      </c>
      <c r="AK902" t="s">
        <v>66</v>
      </c>
    </row>
    <row r="903" spans="1:38">
      <c r="A903" t="s">
        <v>10587</v>
      </c>
      <c r="B903" t="s">
        <v>10588</v>
      </c>
      <c r="C903" t="s">
        <v>10589</v>
      </c>
      <c r="D903" t="s">
        <v>10590</v>
      </c>
      <c r="E903" t="s">
        <v>10591</v>
      </c>
      <c r="F903" t="s">
        <v>857</v>
      </c>
      <c r="G903" t="s">
        <v>50</v>
      </c>
      <c r="H903" t="s">
        <v>51</v>
      </c>
      <c r="I903" t="s">
        <v>10592</v>
      </c>
      <c r="J903" t="s">
        <v>398</v>
      </c>
      <c r="K903" t="s">
        <v>354</v>
      </c>
      <c r="L903" t="s">
        <v>526</v>
      </c>
      <c r="M903" t="s">
        <v>527</v>
      </c>
      <c r="N903" t="s">
        <v>1039</v>
      </c>
      <c r="O903" t="s">
        <v>79</v>
      </c>
      <c r="P903" t="s">
        <v>10593</v>
      </c>
      <c r="Q903" t="s">
        <v>67</v>
      </c>
      <c r="R903" t="s">
        <v>10594</v>
      </c>
      <c r="S903" t="s"/>
      <c r="T903" t="s">
        <v>67</v>
      </c>
      <c r="U903" t="s"/>
      <c r="V903" t="s">
        <v>67</v>
      </c>
      <c r="W903" t="s"/>
      <c r="X903" t="s"/>
      <c r="Y903" t="s"/>
      <c r="Z903" t="s"/>
      <c r="AA903" t="s">
        <v>84</v>
      </c>
      <c r="AB903" t="s">
        <v>10595</v>
      </c>
      <c r="AC903" t="s">
        <v>10596</v>
      </c>
      <c r="AD903" t="s">
        <v>174</v>
      </c>
      <c r="AE903" t="s">
        <v>387</v>
      </c>
      <c r="AF903" t="s">
        <v>10597</v>
      </c>
      <c r="AG903" t="s">
        <v>10598</v>
      </c>
      <c r="AH903" t="s">
        <v>86</v>
      </c>
      <c r="AI903" t="s">
        <v>10599</v>
      </c>
      <c r="AJ903" t="s">
        <v>92</v>
      </c>
      <c r="AK903" t="s">
        <v>66</v>
      </c>
    </row>
    <row r="904" spans="1:38">
      <c r="A904" t="s">
        <v>10600</v>
      </c>
      <c r="B904" t="s">
        <v>10601</v>
      </c>
      <c r="C904" t="s">
        <v>10602</v>
      </c>
      <c r="D904" t="s"/>
      <c r="E904" t="s">
        <v>10603</v>
      </c>
      <c r="F904" t="s">
        <v>292</v>
      </c>
      <c r="G904" t="s">
        <v>50</v>
      </c>
      <c r="H904" t="s">
        <v>51</v>
      </c>
      <c r="I904" t="s">
        <v>842</v>
      </c>
      <c r="J904" t="s">
        <v>842</v>
      </c>
      <c r="K904" t="s">
        <v>54</v>
      </c>
      <c r="L904" t="s">
        <v>189</v>
      </c>
      <c r="M904" t="s">
        <v>190</v>
      </c>
      <c r="N904" t="s">
        <v>191</v>
      </c>
      <c r="O904" t="s">
        <v>192</v>
      </c>
      <c r="P904" t="s"/>
      <c r="Q904" t="s"/>
      <c r="R904" t="s"/>
      <c r="S904" t="s"/>
      <c r="T904" t="s"/>
      <c r="U904" t="s"/>
      <c r="V904" t="s"/>
      <c r="W904" t="s"/>
      <c r="X904" t="s"/>
      <c r="Y904" t="s"/>
      <c r="Z904" t="s"/>
      <c r="AA904" t="s"/>
      <c r="AB904" t="s">
        <v>10604</v>
      </c>
      <c r="AC904" t="s">
        <v>10604</v>
      </c>
      <c r="AD904" t="s">
        <v>192</v>
      </c>
      <c r="AE904" t="s">
        <v>44</v>
      </c>
      <c r="AF904" t="s">
        <v>10605</v>
      </c>
      <c r="AG904" t="s">
        <v>10606</v>
      </c>
      <c r="AH904" t="s">
        <v>391</v>
      </c>
      <c r="AI904" t="s">
        <v>10607</v>
      </c>
      <c r="AJ904" t="s">
        <v>92</v>
      </c>
      <c r="AK904" t="s">
        <v>66</v>
      </c>
    </row>
    <row r="905" spans="1:38">
      <c r="A905" t="s">
        <v>10608</v>
      </c>
      <c r="B905" t="s">
        <v>10609</v>
      </c>
      <c r="C905" t="s">
        <v>10610</v>
      </c>
      <c r="D905" t="s">
        <v>10611</v>
      </c>
      <c r="E905" t="s">
        <v>10612</v>
      </c>
      <c r="F905" t="s"/>
      <c r="G905" t="s">
        <v>50</v>
      </c>
      <c r="H905" t="s">
        <v>51</v>
      </c>
      <c r="I905" t="s"/>
      <c r="J905" t="s"/>
      <c r="K905" t="s"/>
      <c r="L905" t="s">
        <v>1701</v>
      </c>
      <c r="M905" t="s">
        <v>1701</v>
      </c>
      <c r="N905" t="s">
        <v>1702</v>
      </c>
      <c r="O905" t="s"/>
      <c r="P905" t="s"/>
      <c r="Q905" t="s">
        <v>44</v>
      </c>
      <c r="R905" t="s"/>
      <c r="S905" t="s"/>
      <c r="T905" t="s"/>
      <c r="U905" t="s"/>
      <c r="V905" t="s"/>
      <c r="W905" t="s"/>
      <c r="X905" t="s"/>
      <c r="Y905" t="s"/>
      <c r="Z905" t="s"/>
      <c r="AA905" t="s"/>
      <c r="AB905" t="s">
        <v>10613</v>
      </c>
      <c r="AC905" t="s">
        <v>10613</v>
      </c>
      <c r="AD905" t="s">
        <v>110</v>
      </c>
      <c r="AE905" t="s">
        <v>44</v>
      </c>
      <c r="AF905" t="s">
        <v>10614</v>
      </c>
      <c r="AG905" t="s">
        <v>10615</v>
      </c>
      <c r="AH905" t="s">
        <v>174</v>
      </c>
      <c r="AI905" t="s">
        <v>10616</v>
      </c>
      <c r="AJ905" t="s">
        <v>10617</v>
      </c>
      <c r="AK905" t="s">
        <v>66</v>
      </c>
    </row>
    <row r="906" spans="1:38">
      <c r="A906" t="s">
        <v>10419</v>
      </c>
      <c r="B906" t="s">
        <v>10618</v>
      </c>
      <c r="C906" t="s">
        <v>10619</v>
      </c>
      <c r="D906" t="s"/>
      <c r="E906" t="s">
        <v>10620</v>
      </c>
      <c r="F906" t="s"/>
      <c r="G906" t="s">
        <v>72</v>
      </c>
      <c r="H906" t="s">
        <v>51</v>
      </c>
      <c r="I906" t="s">
        <v>269</v>
      </c>
      <c r="J906" t="s"/>
      <c r="K906" t="s">
        <v>271</v>
      </c>
      <c r="L906" t="s">
        <v>322</v>
      </c>
      <c r="M906" t="s">
        <v>1251</v>
      </c>
      <c r="N906" t="s">
        <v>1461</v>
      </c>
      <c r="O906" t="s">
        <v>79</v>
      </c>
      <c r="P906" t="s"/>
      <c r="Q906" t="s"/>
      <c r="R906" t="s"/>
      <c r="S906" t="s"/>
      <c r="T906" t="s"/>
      <c r="U906" t="s">
        <v>10621</v>
      </c>
      <c r="V906" t="s">
        <v>67</v>
      </c>
      <c r="W906" t="s">
        <v>10622</v>
      </c>
      <c r="X906" t="s"/>
      <c r="Y906" t="s"/>
      <c r="Z906" t="s"/>
      <c r="AA906" t="s">
        <v>84</v>
      </c>
      <c r="AB906" t="s">
        <v>10623</v>
      </c>
      <c r="AC906" t="s">
        <v>10623</v>
      </c>
      <c r="AD906" t="s">
        <v>174</v>
      </c>
      <c r="AE906" t="s">
        <v>44</v>
      </c>
      <c r="AF906" t="s">
        <v>10624</v>
      </c>
      <c r="AG906" t="s">
        <v>10625</v>
      </c>
      <c r="AH906" t="s">
        <v>192</v>
      </c>
      <c r="AI906" t="s">
        <v>10626</v>
      </c>
      <c r="AJ906" t="s">
        <v>92</v>
      </c>
      <c r="AK906" t="s">
        <v>66</v>
      </c>
    </row>
    <row r="907" spans="1:38">
      <c r="A907" t="s">
        <v>10627</v>
      </c>
      <c r="B907" t="s">
        <v>10628</v>
      </c>
      <c r="C907" t="s">
        <v>10629</v>
      </c>
      <c r="D907" t="s">
        <v>10630</v>
      </c>
      <c r="E907" t="s">
        <v>10631</v>
      </c>
      <c r="F907" t="s"/>
      <c r="G907" t="s">
        <v>50</v>
      </c>
      <c r="H907" t="s">
        <v>51</v>
      </c>
      <c r="I907" t="s">
        <v>842</v>
      </c>
      <c r="J907" t="s">
        <v>842</v>
      </c>
      <c r="K907" t="s">
        <v>54</v>
      </c>
      <c r="L907" t="s">
        <v>582</v>
      </c>
      <c r="M907" t="s">
        <v>583</v>
      </c>
      <c r="N907" t="s">
        <v>584</v>
      </c>
      <c r="O907" t="s">
        <v>865</v>
      </c>
      <c r="P907" t="s"/>
      <c r="Q907" t="s"/>
      <c r="R907" t="s"/>
      <c r="S907" t="s"/>
      <c r="T907" t="s"/>
      <c r="U907" t="s"/>
      <c r="V907" t="s"/>
      <c r="W907" t="s"/>
      <c r="X907" t="s"/>
      <c r="Y907" t="s"/>
      <c r="Z907" t="s"/>
      <c r="AA907" t="s"/>
      <c r="AB907" t="s">
        <v>10632</v>
      </c>
      <c r="AC907" t="s">
        <v>10633</v>
      </c>
      <c r="AD907" t="s">
        <v>149</v>
      </c>
      <c r="AE907" t="s">
        <v>387</v>
      </c>
      <c r="AF907" t="s">
        <v>10634</v>
      </c>
      <c r="AG907" t="s">
        <v>10635</v>
      </c>
      <c r="AH907" t="s">
        <v>142</v>
      </c>
      <c r="AI907" t="s">
        <v>10636</v>
      </c>
      <c r="AJ907" t="s">
        <v>92</v>
      </c>
      <c r="AK907" t="s">
        <v>66</v>
      </c>
    </row>
    <row r="908" spans="1:38">
      <c r="A908" t="s">
        <v>10637</v>
      </c>
      <c r="B908" t="s">
        <v>10638</v>
      </c>
      <c r="C908" t="s">
        <v>10639</v>
      </c>
      <c r="D908" t="s">
        <v>10640</v>
      </c>
      <c r="E908" t="s">
        <v>10641</v>
      </c>
      <c r="F908" t="s"/>
      <c r="G908" t="s">
        <v>50</v>
      </c>
      <c r="H908" t="s">
        <v>234</v>
      </c>
      <c r="I908" t="s">
        <v>10642</v>
      </c>
      <c r="J908" t="s">
        <v>10643</v>
      </c>
      <c r="K908" t="s">
        <v>2476</v>
      </c>
      <c r="L908" t="s">
        <v>238</v>
      </c>
      <c r="M908" t="s">
        <v>660</v>
      </c>
      <c r="N908" t="s">
        <v>2792</v>
      </c>
      <c r="O908" t="s">
        <v>479</v>
      </c>
      <c r="P908" t="s"/>
      <c r="Q908" t="s"/>
      <c r="R908" t="s"/>
      <c r="S908" t="s"/>
      <c r="T908" t="s"/>
      <c r="U908" t="s"/>
      <c r="V908" t="s"/>
      <c r="W908" t="s"/>
      <c r="X908" t="s"/>
      <c r="Y908" t="s"/>
      <c r="Z908" t="s">
        <v>10644</v>
      </c>
      <c r="AA908" t="s"/>
      <c r="AB908" t="s">
        <v>10645</v>
      </c>
      <c r="AC908" t="s">
        <v>10645</v>
      </c>
      <c r="AD908" t="s">
        <v>93</v>
      </c>
      <c r="AE908" t="s">
        <v>44</v>
      </c>
      <c r="AF908" t="s">
        <v>10646</v>
      </c>
      <c r="AG908" t="s">
        <v>44</v>
      </c>
      <c r="AH908" t="s">
        <v>67</v>
      </c>
      <c r="AI908" t="s">
        <v>10647</v>
      </c>
      <c r="AJ908" t="s">
        <v>92</v>
      </c>
      <c r="AK908" t="s">
        <v>66</v>
      </c>
    </row>
    <row r="909" spans="1:38">
      <c r="A909" t="s">
        <v>10648</v>
      </c>
      <c r="B909" t="s">
        <v>10649</v>
      </c>
      <c r="C909" t="s">
        <v>10650</v>
      </c>
      <c r="D909" t="s">
        <v>10651</v>
      </c>
      <c r="E909" t="s">
        <v>10652</v>
      </c>
      <c r="F909" t="s"/>
      <c r="G909" t="s">
        <v>50</v>
      </c>
      <c r="H909" t="s">
        <v>51</v>
      </c>
      <c r="I909" t="s">
        <v>10653</v>
      </c>
      <c r="J909" t="s">
        <v>3913</v>
      </c>
      <c r="K909" t="s">
        <v>410</v>
      </c>
      <c r="L909" t="s">
        <v>55</v>
      </c>
      <c r="M909" t="s">
        <v>56</v>
      </c>
      <c r="N909" t="s">
        <v>441</v>
      </c>
      <c r="O909" t="s">
        <v>241</v>
      </c>
      <c r="P909" t="s">
        <v>10654</v>
      </c>
      <c r="Q909" t="s">
        <v>67</v>
      </c>
      <c r="R909" t="s">
        <v>10655</v>
      </c>
      <c r="S909" t="s"/>
      <c r="T909" t="s"/>
      <c r="U909" t="s"/>
      <c r="V909" t="s"/>
      <c r="W909" t="s"/>
      <c r="X909" t="s"/>
      <c r="Y909" t="s"/>
      <c r="Z909" t="s"/>
      <c r="AA909" t="s"/>
      <c r="AB909" t="s">
        <v>10656</v>
      </c>
      <c r="AC909" t="s">
        <v>10657</v>
      </c>
      <c r="AD909" t="s">
        <v>174</v>
      </c>
      <c r="AE909" t="s">
        <v>1105</v>
      </c>
      <c r="AF909" t="s">
        <v>10658</v>
      </c>
      <c r="AG909" t="s">
        <v>10659</v>
      </c>
      <c r="AH909" t="s">
        <v>59</v>
      </c>
      <c r="AI909" t="s">
        <v>10660</v>
      </c>
      <c r="AJ909" t="s">
        <v>92</v>
      </c>
      <c r="AK909" t="s">
        <v>66</v>
      </c>
    </row>
    <row r="910" spans="1:38">
      <c r="A910" t="s">
        <v>10661</v>
      </c>
      <c r="B910" t="s">
        <v>10662</v>
      </c>
      <c r="C910" t="s">
        <v>10663</v>
      </c>
      <c r="D910" t="s">
        <v>10664</v>
      </c>
      <c r="E910" t="s">
        <v>10665</v>
      </c>
      <c r="F910" t="s"/>
      <c r="G910" t="s">
        <v>50</v>
      </c>
      <c r="H910" t="s">
        <v>51</v>
      </c>
      <c r="I910" t="s">
        <v>2924</v>
      </c>
      <c r="J910" t="s"/>
      <c r="K910" t="s">
        <v>2925</v>
      </c>
      <c r="L910" t="s">
        <v>582</v>
      </c>
      <c r="M910" t="s">
        <v>583</v>
      </c>
      <c r="N910" t="s">
        <v>3263</v>
      </c>
      <c r="O910" t="s"/>
      <c r="P910" t="s"/>
      <c r="Q910" t="s">
        <v>44</v>
      </c>
      <c r="R910" t="s"/>
      <c r="S910" t="s"/>
      <c r="T910" t="s"/>
      <c r="U910" t="s"/>
      <c r="V910" t="s"/>
      <c r="W910" t="s"/>
      <c r="X910" t="s"/>
      <c r="Y910" t="s"/>
      <c r="Z910" t="s"/>
      <c r="AA910" t="s"/>
      <c r="AB910" t="s">
        <v>10666</v>
      </c>
      <c r="AC910" t="s">
        <v>10666</v>
      </c>
      <c r="AD910" t="s">
        <v>110</v>
      </c>
      <c r="AE910" t="s">
        <v>44</v>
      </c>
      <c r="AF910" t="s">
        <v>10667</v>
      </c>
      <c r="AG910" t="s">
        <v>10668</v>
      </c>
      <c r="AH910" t="s">
        <v>192</v>
      </c>
      <c r="AI910" t="s">
        <v>10669</v>
      </c>
      <c r="AJ910" t="s">
        <v>10670</v>
      </c>
      <c r="AK910" t="s">
        <v>66</v>
      </c>
    </row>
    <row r="911" spans="1:38">
      <c r="A911" t="s">
        <v>10671</v>
      </c>
      <c r="B911" t="s">
        <v>10672</v>
      </c>
      <c r="C911" t="s">
        <v>10673</v>
      </c>
      <c r="D911" t="s">
        <v>10674</v>
      </c>
      <c r="E911" t="s">
        <v>10675</v>
      </c>
      <c r="F911" t="s">
        <v>697</v>
      </c>
      <c r="G911" t="s">
        <v>50</v>
      </c>
      <c r="H911" t="s">
        <v>51</v>
      </c>
      <c r="I911" t="s">
        <v>10424</v>
      </c>
      <c r="J911" t="s">
        <v>10425</v>
      </c>
      <c r="K911" t="s">
        <v>525</v>
      </c>
      <c r="L911" t="s">
        <v>526</v>
      </c>
      <c r="M911" t="s">
        <v>527</v>
      </c>
      <c r="N911" t="s">
        <v>528</v>
      </c>
      <c r="O911" t="s">
        <v>86</v>
      </c>
      <c r="P911" t="s"/>
      <c r="Q911" t="s"/>
      <c r="R911" t="s"/>
      <c r="S911" t="s">
        <v>10676</v>
      </c>
      <c r="T911" t="s">
        <v>67</v>
      </c>
      <c r="U911" t="s"/>
      <c r="V911" t="s"/>
      <c r="W911" t="s"/>
      <c r="X911" t="s"/>
      <c r="Y911" t="s"/>
      <c r="Z911" t="s"/>
      <c r="AA911" t="s"/>
      <c r="AB911" t="s">
        <v>10677</v>
      </c>
      <c r="AC911" t="s">
        <v>10678</v>
      </c>
      <c r="AD911" t="s">
        <v>112</v>
      </c>
      <c r="AE911" t="s">
        <v>44</v>
      </c>
      <c r="AF911" t="s">
        <v>10679</v>
      </c>
      <c r="AG911" t="s">
        <v>10680</v>
      </c>
      <c r="AH911" t="s">
        <v>44</v>
      </c>
      <c r="AI911" t="s">
        <v>10681</v>
      </c>
      <c r="AJ911" t="s">
        <v>92</v>
      </c>
      <c r="AK911" t="s">
        <v>66</v>
      </c>
    </row>
    <row r="912" spans="1:38">
      <c r="A912" t="s">
        <v>10682</v>
      </c>
      <c r="B912" t="s">
        <v>10683</v>
      </c>
      <c r="C912" t="s">
        <v>10684</v>
      </c>
      <c r="D912" t="s">
        <v>10685</v>
      </c>
      <c r="E912" t="s">
        <v>10686</v>
      </c>
      <c r="F912" t="s"/>
      <c r="G912" t="s">
        <v>50</v>
      </c>
      <c r="H912" t="s">
        <v>51</v>
      </c>
      <c r="I912" t="s"/>
      <c r="J912" t="s"/>
      <c r="K912" t="s"/>
      <c r="L912" t="s">
        <v>238</v>
      </c>
      <c r="M912" t="s">
        <v>239</v>
      </c>
      <c r="N912" t="s">
        <v>4483</v>
      </c>
      <c r="O912" t="s"/>
      <c r="P912" t="s"/>
      <c r="Q912" t="s">
        <v>44</v>
      </c>
      <c r="R912" t="s"/>
      <c r="S912" t="s"/>
      <c r="T912" t="s"/>
      <c r="U912" t="s"/>
      <c r="V912" t="s"/>
      <c r="W912" t="s"/>
      <c r="X912" t="s"/>
      <c r="Y912" t="s"/>
      <c r="Z912" t="s"/>
      <c r="AA912" t="s"/>
      <c r="AB912" t="s">
        <v>10687</v>
      </c>
      <c r="AC912" t="s">
        <v>10687</v>
      </c>
      <c r="AD912" t="s">
        <v>59</v>
      </c>
      <c r="AE912" t="s">
        <v>44</v>
      </c>
      <c r="AF912" t="s">
        <v>10688</v>
      </c>
      <c r="AG912" t="s">
        <v>10689</v>
      </c>
      <c r="AH912" t="s">
        <v>112</v>
      </c>
      <c r="AI912" t="s">
        <v>10690</v>
      </c>
      <c r="AJ912" t="s">
        <v>10691</v>
      </c>
      <c r="AK912" t="s">
        <v>66</v>
      </c>
    </row>
    <row r="913" spans="1:38">
      <c r="A913" t="s">
        <v>10692</v>
      </c>
      <c r="B913" t="s">
        <v>10693</v>
      </c>
      <c r="C913" t="s">
        <v>10694</v>
      </c>
      <c r="D913" t="s">
        <v>10695</v>
      </c>
      <c r="E913" t="s">
        <v>10696</v>
      </c>
      <c r="F913" t="s">
        <v>1458</v>
      </c>
      <c r="G913" t="s">
        <v>72</v>
      </c>
      <c r="H913" t="s">
        <v>51</v>
      </c>
      <c r="I913" t="s">
        <v>10697</v>
      </c>
      <c r="J913" t="s">
        <v>4423</v>
      </c>
      <c r="K913" t="s">
        <v>237</v>
      </c>
      <c r="L913" t="s">
        <v>355</v>
      </c>
      <c r="M913" t="s">
        <v>985</v>
      </c>
      <c r="N913" t="s">
        <v>1484</v>
      </c>
      <c r="O913" t="s">
        <v>174</v>
      </c>
      <c r="P913" t="s"/>
      <c r="Q913" t="s"/>
      <c r="R913" t="s"/>
      <c r="S913" t="s"/>
      <c r="T913" t="s"/>
      <c r="U913" t="s"/>
      <c r="V913" t="s"/>
      <c r="W913" t="s">
        <v>10698</v>
      </c>
      <c r="X913" t="s"/>
      <c r="Y913" t="s"/>
      <c r="Z913" t="s"/>
      <c r="AA913" t="s"/>
      <c r="AB913" t="s">
        <v>10699</v>
      </c>
      <c r="AC913" t="s">
        <v>10699</v>
      </c>
      <c r="AD913" t="s">
        <v>195</v>
      </c>
      <c r="AE913" t="s">
        <v>3382</v>
      </c>
      <c r="AF913" t="s">
        <v>10700</v>
      </c>
      <c r="AG913" t="s">
        <v>10701</v>
      </c>
      <c r="AH913" t="s">
        <v>493</v>
      </c>
      <c r="AI913" t="s">
        <v>10702</v>
      </c>
      <c r="AJ913" t="s">
        <v>92</v>
      </c>
      <c r="AK913" t="s">
        <v>66</v>
      </c>
    </row>
    <row r="914" spans="1:38">
      <c r="A914" t="s">
        <v>10703</v>
      </c>
      <c r="B914" t="s">
        <v>10704</v>
      </c>
      <c r="C914" t="s">
        <v>10705</v>
      </c>
      <c r="D914" t="s">
        <v>10706</v>
      </c>
      <c r="E914" t="s">
        <v>10707</v>
      </c>
      <c r="F914" t="s">
        <v>98</v>
      </c>
      <c r="G914" t="s">
        <v>50</v>
      </c>
      <c r="H914" t="s">
        <v>51</v>
      </c>
      <c r="I914" t="s">
        <v>883</v>
      </c>
      <c r="J914" t="s"/>
      <c r="K914" t="s">
        <v>453</v>
      </c>
      <c r="L914" t="s">
        <v>808</v>
      </c>
      <c r="M914" t="s">
        <v>809</v>
      </c>
      <c r="N914" t="s">
        <v>1447</v>
      </c>
      <c r="O914" t="s"/>
      <c r="P914" t="s"/>
      <c r="Q914" t="s">
        <v>44</v>
      </c>
      <c r="R914" t="s"/>
      <c r="S914" t="s"/>
      <c r="T914" t="s"/>
      <c r="U914" t="s"/>
      <c r="V914" t="s"/>
      <c r="W914" t="s"/>
      <c r="X914" t="s"/>
      <c r="Y914" t="s"/>
      <c r="Z914" t="s"/>
      <c r="AA914" t="s"/>
      <c r="AB914" t="s">
        <v>10708</v>
      </c>
      <c r="AC914" t="s">
        <v>10708</v>
      </c>
      <c r="AD914" t="s">
        <v>93</v>
      </c>
      <c r="AE914" t="s">
        <v>277</v>
      </c>
      <c r="AF914" t="s">
        <v>10709</v>
      </c>
      <c r="AG914" t="s">
        <v>44</v>
      </c>
      <c r="AH914" t="s">
        <v>67</v>
      </c>
      <c r="AI914" t="s">
        <v>10710</v>
      </c>
      <c r="AJ914" t="s">
        <v>10711</v>
      </c>
      <c r="AK914" t="s">
        <v>66</v>
      </c>
    </row>
    <row r="915" spans="1:38">
      <c r="A915" t="s">
        <v>10712</v>
      </c>
      <c r="B915" t="s">
        <v>10713</v>
      </c>
      <c r="C915" t="s">
        <v>10714</v>
      </c>
      <c r="D915" t="s">
        <v>10715</v>
      </c>
      <c r="E915" t="s">
        <v>10716</v>
      </c>
      <c r="F915" t="s">
        <v>49</v>
      </c>
      <c r="G915" t="s">
        <v>50</v>
      </c>
      <c r="H915" t="s">
        <v>51</v>
      </c>
      <c r="I915" t="s">
        <v>1519</v>
      </c>
      <c r="J915" t="s">
        <v>53</v>
      </c>
      <c r="K915" t="s">
        <v>54</v>
      </c>
      <c r="L915" t="s">
        <v>411</v>
      </c>
      <c r="M915" t="s">
        <v>412</v>
      </c>
      <c r="N915" t="s">
        <v>2083</v>
      </c>
      <c r="O915" t="s">
        <v>837</v>
      </c>
      <c r="P915" t="s"/>
      <c r="Q915" t="s"/>
      <c r="R915" t="s"/>
      <c r="S915" t="s"/>
      <c r="T915" t="s"/>
      <c r="U915" t="s"/>
      <c r="V915" t="s"/>
      <c r="W915" t="s"/>
      <c r="X915" t="s"/>
      <c r="Y915" t="s"/>
      <c r="Z915" t="s"/>
      <c r="AA915" t="s"/>
      <c r="AB915" t="s">
        <v>10717</v>
      </c>
      <c r="AC915" t="s">
        <v>10718</v>
      </c>
      <c r="AD915" t="s">
        <v>93</v>
      </c>
      <c r="AE915" t="s">
        <v>44</v>
      </c>
      <c r="AF915" t="s">
        <v>10719</v>
      </c>
      <c r="AG915" t="s">
        <v>44</v>
      </c>
      <c r="AH915" t="s">
        <v>67</v>
      </c>
      <c r="AI915" t="s">
        <v>10720</v>
      </c>
      <c r="AJ915" t="s">
        <v>92</v>
      </c>
      <c r="AK915" t="s">
        <v>66</v>
      </c>
    </row>
    <row r="916" spans="1:38">
      <c r="A916" t="s">
        <v>10721</v>
      </c>
      <c r="B916" t="s">
        <v>10722</v>
      </c>
      <c r="C916" t="s">
        <v>10723</v>
      </c>
      <c r="D916" t="s">
        <v>10724</v>
      </c>
      <c r="E916" t="s">
        <v>10725</v>
      </c>
      <c r="F916" t="s">
        <v>438</v>
      </c>
      <c r="G916" t="s">
        <v>50</v>
      </c>
      <c r="H916" t="s">
        <v>51</v>
      </c>
      <c r="I916" t="s"/>
      <c r="J916" t="s"/>
      <c r="K916" t="s"/>
      <c r="L916" t="s">
        <v>156</v>
      </c>
      <c r="M916" t="s">
        <v>157</v>
      </c>
      <c r="N916" t="s">
        <v>158</v>
      </c>
      <c r="O916" t="s"/>
      <c r="P916" t="s"/>
      <c r="Q916" t="s">
        <v>44</v>
      </c>
      <c r="R916" t="s"/>
      <c r="S916" t="s"/>
      <c r="T916" t="s"/>
      <c r="U916" t="s"/>
      <c r="V916" t="s"/>
      <c r="W916" t="s"/>
      <c r="X916" t="s"/>
      <c r="Y916" t="s"/>
      <c r="Z916" t="s"/>
      <c r="AA916" t="s"/>
      <c r="AB916" t="s">
        <v>10726</v>
      </c>
      <c r="AC916" t="s">
        <v>10726</v>
      </c>
      <c r="AD916" t="s">
        <v>59</v>
      </c>
      <c r="AE916" t="s">
        <v>44</v>
      </c>
      <c r="AF916" t="s">
        <v>10727</v>
      </c>
      <c r="AG916" t="s">
        <v>10728</v>
      </c>
      <c r="AH916" t="s">
        <v>86</v>
      </c>
      <c r="AI916" t="s">
        <v>10729</v>
      </c>
      <c r="AJ916" t="s">
        <v>10730</v>
      </c>
      <c r="AK916" t="s">
        <v>66</v>
      </c>
    </row>
    <row r="917" spans="1:38">
      <c r="A917" t="s">
        <v>10731</v>
      </c>
      <c r="B917" t="s">
        <v>10732</v>
      </c>
      <c r="C917" t="s">
        <v>10733</v>
      </c>
      <c r="D917" t="s">
        <v>10734</v>
      </c>
      <c r="E917" t="s">
        <v>10735</v>
      </c>
      <c r="F917" t="s"/>
      <c r="G917" t="s">
        <v>50</v>
      </c>
      <c r="H917" t="s">
        <v>51</v>
      </c>
      <c r="I917" t="s"/>
      <c r="J917" t="s"/>
      <c r="K917" t="s"/>
      <c r="L917" t="s">
        <v>582</v>
      </c>
      <c r="M917" t="s">
        <v>871</v>
      </c>
      <c r="N917" t="s">
        <v>5478</v>
      </c>
      <c r="O917" t="s"/>
      <c r="P917" t="s"/>
      <c r="Q917" t="s">
        <v>44</v>
      </c>
      <c r="R917" t="s"/>
      <c r="S917" t="s"/>
      <c r="T917" t="s"/>
      <c r="U917" t="s"/>
      <c r="V917" t="s"/>
      <c r="W917" t="s"/>
      <c r="X917" t="s"/>
      <c r="Y917" t="s"/>
      <c r="Z917" t="s"/>
      <c r="AA917" t="s"/>
      <c r="AB917" t="s">
        <v>10736</v>
      </c>
      <c r="AC917" t="s">
        <v>10737</v>
      </c>
      <c r="AD917" t="s">
        <v>93</v>
      </c>
      <c r="AE917" t="s">
        <v>277</v>
      </c>
      <c r="AF917" t="s">
        <v>10738</v>
      </c>
      <c r="AG917" t="s">
        <v>10739</v>
      </c>
      <c r="AH917" t="s">
        <v>44</v>
      </c>
      <c r="AI917" t="s">
        <v>10740</v>
      </c>
      <c r="AJ917" t="s">
        <v>10741</v>
      </c>
      <c r="AK917" t="s">
        <v>66</v>
      </c>
    </row>
    <row r="918" spans="1:38">
      <c r="A918" t="s">
        <v>10742</v>
      </c>
      <c r="B918" t="s">
        <v>10743</v>
      </c>
      <c r="C918" t="s">
        <v>10744</v>
      </c>
      <c r="D918" t="s">
        <v>10745</v>
      </c>
      <c r="E918" t="s">
        <v>10746</v>
      </c>
      <c r="F918" t="s">
        <v>1458</v>
      </c>
      <c r="G918" t="s">
        <v>50</v>
      </c>
      <c r="H918" t="s">
        <v>51</v>
      </c>
      <c r="I918" t="s">
        <v>5131</v>
      </c>
      <c r="J918" t="s">
        <v>485</v>
      </c>
      <c r="K918" t="s">
        <v>54</v>
      </c>
      <c r="L918" t="s">
        <v>932</v>
      </c>
      <c r="M918" t="s">
        <v>932</v>
      </c>
      <c r="N918" t="s">
        <v>1747</v>
      </c>
      <c r="O918" t="s"/>
      <c r="P918" t="s"/>
      <c r="Q918" t="s">
        <v>44</v>
      </c>
      <c r="R918" t="s"/>
      <c r="S918" t="s"/>
      <c r="T918" t="s"/>
      <c r="U918" t="s"/>
      <c r="V918" t="s"/>
      <c r="W918" t="s"/>
      <c r="X918" t="s"/>
      <c r="Y918" t="s"/>
      <c r="Z918" t="s"/>
      <c r="AA918" t="s"/>
      <c r="AB918" t="s">
        <v>10747</v>
      </c>
      <c r="AC918" t="s">
        <v>10747</v>
      </c>
      <c r="AD918" t="s">
        <v>192</v>
      </c>
      <c r="AE918" t="s">
        <v>2323</v>
      </c>
      <c r="AF918" t="s">
        <v>10748</v>
      </c>
      <c r="AG918" t="s">
        <v>10749</v>
      </c>
      <c r="AH918" t="s">
        <v>142</v>
      </c>
      <c r="AI918" t="s">
        <v>10750</v>
      </c>
      <c r="AJ918" t="s">
        <v>10751</v>
      </c>
      <c r="AK918" t="s">
        <v>66</v>
      </c>
    </row>
    <row r="919" spans="1:38">
      <c r="A919" t="s">
        <v>10752</v>
      </c>
      <c r="B919" t="s">
        <v>10753</v>
      </c>
      <c r="C919" t="s">
        <v>10754</v>
      </c>
      <c r="D919" t="s">
        <v>10755</v>
      </c>
      <c r="E919" t="s">
        <v>10756</v>
      </c>
      <c r="F919" t="s">
        <v>98</v>
      </c>
      <c r="G919" t="s">
        <v>50</v>
      </c>
      <c r="H919" t="s">
        <v>51</v>
      </c>
      <c r="I919" t="s">
        <v>3682</v>
      </c>
      <c r="J919" t="s">
        <v>53</v>
      </c>
      <c r="K919" t="s">
        <v>54</v>
      </c>
      <c r="L919" t="s">
        <v>843</v>
      </c>
      <c r="M919" t="s">
        <v>844</v>
      </c>
      <c r="N919" t="s">
        <v>1128</v>
      </c>
      <c r="O919" t="s"/>
      <c r="P919" t="s">
        <v>10757</v>
      </c>
      <c r="Q919" t="s">
        <v>112</v>
      </c>
      <c r="R919" t="s">
        <v>10758</v>
      </c>
      <c r="S919" t="s"/>
      <c r="T919" t="s"/>
      <c r="U919" t="s"/>
      <c r="V919" t="s"/>
      <c r="W919" t="s"/>
      <c r="X919" t="s"/>
      <c r="Y919" t="s"/>
      <c r="Z919" t="s"/>
      <c r="AA919" t="s"/>
      <c r="AB919" t="s">
        <v>10759</v>
      </c>
      <c r="AC919" t="s">
        <v>10759</v>
      </c>
      <c r="AD919" t="s">
        <v>93</v>
      </c>
      <c r="AE919" t="s">
        <v>277</v>
      </c>
      <c r="AF919" t="s">
        <v>10760</v>
      </c>
      <c r="AG919" t="s">
        <v>10761</v>
      </c>
      <c r="AH919" t="s">
        <v>44</v>
      </c>
      <c r="AI919" t="s">
        <v>10762</v>
      </c>
      <c r="AJ919" t="s">
        <v>10763</v>
      </c>
      <c r="AK919" t="s">
        <v>66</v>
      </c>
    </row>
    <row r="920" spans="1:38">
      <c r="A920" t="s">
        <v>10764</v>
      </c>
      <c r="B920" t="s">
        <v>10765</v>
      </c>
      <c r="C920" t="s">
        <v>10766</v>
      </c>
      <c r="D920" t="s">
        <v>10767</v>
      </c>
      <c r="E920" t="s">
        <v>10768</v>
      </c>
      <c r="F920" t="s">
        <v>49</v>
      </c>
      <c r="G920" t="s">
        <v>50</v>
      </c>
      <c r="H920" t="s">
        <v>51</v>
      </c>
      <c r="I920" t="s"/>
      <c r="J920" t="s"/>
      <c r="K920" t="s"/>
      <c r="L920" t="s">
        <v>1880</v>
      </c>
      <c r="M920" t="s">
        <v>1881</v>
      </c>
      <c r="N920" t="s">
        <v>2899</v>
      </c>
      <c r="O920" t="s"/>
      <c r="P920" t="s"/>
      <c r="Q920" t="s">
        <v>44</v>
      </c>
      <c r="R920" t="s"/>
      <c r="S920" t="s"/>
      <c r="T920" t="s"/>
      <c r="U920" t="s"/>
      <c r="V920" t="s"/>
      <c r="W920" t="s"/>
      <c r="X920" t="s"/>
      <c r="Y920" t="s"/>
      <c r="Z920" t="s"/>
      <c r="AA920" t="s"/>
      <c r="AB920" t="s">
        <v>10769</v>
      </c>
      <c r="AC920" t="s">
        <v>10770</v>
      </c>
      <c r="AD920" t="s">
        <v>59</v>
      </c>
      <c r="AE920" t="s">
        <v>44</v>
      </c>
      <c r="AF920" t="s">
        <v>10771</v>
      </c>
      <c r="AG920" t="s">
        <v>10772</v>
      </c>
      <c r="AH920" t="s">
        <v>63</v>
      </c>
      <c r="AI920" t="s">
        <v>10773</v>
      </c>
      <c r="AJ920" t="s">
        <v>10774</v>
      </c>
      <c r="AK920" t="s">
        <v>66</v>
      </c>
    </row>
    <row r="921" spans="1:38">
      <c r="A921" t="s">
        <v>10775</v>
      </c>
      <c r="B921" t="s">
        <v>10776</v>
      </c>
      <c r="C921" t="s">
        <v>10777</v>
      </c>
      <c r="D921" t="s">
        <v>10778</v>
      </c>
      <c r="E921" t="s">
        <v>10779</v>
      </c>
      <c r="F921" t="s">
        <v>263</v>
      </c>
      <c r="G921" t="s">
        <v>72</v>
      </c>
      <c r="H921" t="s">
        <v>51</v>
      </c>
      <c r="I921" t="s">
        <v>870</v>
      </c>
      <c r="J921" t="s">
        <v>1687</v>
      </c>
      <c r="K921" t="s">
        <v>525</v>
      </c>
      <c r="L921" t="s">
        <v>258</v>
      </c>
      <c r="M921" t="s">
        <v>259</v>
      </c>
      <c r="N921" t="s">
        <v>2370</v>
      </c>
      <c r="O921" t="s">
        <v>142</v>
      </c>
      <c r="P921" t="s"/>
      <c r="Q921" t="s"/>
      <c r="R921" t="s"/>
      <c r="S921" t="s"/>
      <c r="T921" t="s"/>
      <c r="U921" t="s">
        <v>10780</v>
      </c>
      <c r="V921" t="s">
        <v>67</v>
      </c>
      <c r="W921" t="s">
        <v>10781</v>
      </c>
      <c r="X921" t="s"/>
      <c r="Y921" t="s"/>
      <c r="Z921" t="s"/>
      <c r="AA921" t="s">
        <v>84</v>
      </c>
      <c r="AB921" t="s">
        <v>10782</v>
      </c>
      <c r="AC921" t="s">
        <v>10783</v>
      </c>
      <c r="AD921" t="s">
        <v>112</v>
      </c>
      <c r="AE921" t="s">
        <v>44</v>
      </c>
      <c r="AF921" t="s">
        <v>10784</v>
      </c>
      <c r="AG921" t="s">
        <v>4135</v>
      </c>
      <c r="AH921" t="s">
        <v>67</v>
      </c>
      <c r="AI921" t="s">
        <v>10785</v>
      </c>
      <c r="AJ921" t="s">
        <v>92</v>
      </c>
      <c r="AK921" t="s">
        <v>66</v>
      </c>
    </row>
    <row r="922" spans="1:38">
      <c r="A922" t="s">
        <v>10786</v>
      </c>
      <c r="B922" t="s">
        <v>10787</v>
      </c>
      <c r="C922" t="s">
        <v>10788</v>
      </c>
      <c r="D922" t="s">
        <v>10789</v>
      </c>
      <c r="E922" t="s">
        <v>10790</v>
      </c>
      <c r="F922" t="s">
        <v>2562</v>
      </c>
      <c r="G922" t="s">
        <v>50</v>
      </c>
      <c r="H922" t="s">
        <v>51</v>
      </c>
      <c r="I922" t="s">
        <v>10791</v>
      </c>
      <c r="J922" t="s">
        <v>10792</v>
      </c>
      <c r="K922" t="s">
        <v>525</v>
      </c>
      <c r="L922" t="s">
        <v>322</v>
      </c>
      <c r="M922" t="s">
        <v>1251</v>
      </c>
      <c r="N922" t="s">
        <v>1461</v>
      </c>
      <c r="O922" t="s">
        <v>433</v>
      </c>
      <c r="P922" t="s">
        <v>10793</v>
      </c>
      <c r="Q922" t="s">
        <v>93</v>
      </c>
      <c r="R922" t="s">
        <v>10794</v>
      </c>
      <c r="S922" t="s"/>
      <c r="T922" t="s"/>
      <c r="U922" t="s"/>
      <c r="V922" t="s"/>
      <c r="W922" t="s"/>
      <c r="X922" t="s"/>
      <c r="Y922" t="s"/>
      <c r="Z922" t="s"/>
      <c r="AA922" t="s"/>
      <c r="AB922" t="s">
        <v>10795</v>
      </c>
      <c r="AC922" t="s">
        <v>10796</v>
      </c>
      <c r="AD922" t="s">
        <v>63</v>
      </c>
      <c r="AE922" t="s">
        <v>387</v>
      </c>
      <c r="AF922" t="s">
        <v>10797</v>
      </c>
      <c r="AG922" t="s">
        <v>10798</v>
      </c>
      <c r="AH922" t="s">
        <v>67</v>
      </c>
      <c r="AI922" t="s">
        <v>10799</v>
      </c>
      <c r="AJ922" t="s">
        <v>92</v>
      </c>
      <c r="AK922" t="s">
        <v>66</v>
      </c>
    </row>
    <row r="923" spans="1:38">
      <c r="A923" t="s">
        <v>10800</v>
      </c>
      <c r="B923" t="s">
        <v>10801</v>
      </c>
      <c r="C923" t="s">
        <v>10802</v>
      </c>
      <c r="D923" t="s">
        <v>10803</v>
      </c>
      <c r="E923" t="s">
        <v>10804</v>
      </c>
      <c r="F923" t="s">
        <v>233</v>
      </c>
      <c r="G923" t="s">
        <v>50</v>
      </c>
      <c r="H923" t="s">
        <v>51</v>
      </c>
      <c r="I923" t="s">
        <v>10805</v>
      </c>
      <c r="J923" t="s">
        <v>10806</v>
      </c>
      <c r="K923" t="s">
        <v>54</v>
      </c>
      <c r="L923" t="s">
        <v>932</v>
      </c>
      <c r="M923" t="s">
        <v>932</v>
      </c>
      <c r="N923" t="s">
        <v>1747</v>
      </c>
      <c r="O923" t="s">
        <v>301</v>
      </c>
      <c r="P923" t="s">
        <v>10807</v>
      </c>
      <c r="Q923" t="s">
        <v>93</v>
      </c>
      <c r="R923" t="s">
        <v>10808</v>
      </c>
      <c r="S923" t="s"/>
      <c r="T923" t="s"/>
      <c r="U923" t="s"/>
      <c r="V923" t="s"/>
      <c r="W923" t="s"/>
      <c r="X923" t="s"/>
      <c r="Y923" t="s"/>
      <c r="Z923" t="s"/>
      <c r="AA923" t="s"/>
      <c r="AB923" t="s">
        <v>10809</v>
      </c>
      <c r="AC923" t="s">
        <v>10810</v>
      </c>
      <c r="AD923" t="s">
        <v>124</v>
      </c>
      <c r="AE923" t="s">
        <v>297</v>
      </c>
      <c r="AF923" t="s">
        <v>10811</v>
      </c>
      <c r="AG923" t="s">
        <v>10812</v>
      </c>
      <c r="AH923" t="s">
        <v>209</v>
      </c>
      <c r="AI923" t="s">
        <v>10813</v>
      </c>
      <c r="AJ923" t="s">
        <v>92</v>
      </c>
      <c r="AK923" t="s">
        <v>66</v>
      </c>
    </row>
    <row r="924" spans="1:38">
      <c r="A924" t="s">
        <v>10814</v>
      </c>
      <c r="B924" t="s">
        <v>10815</v>
      </c>
      <c r="C924" t="s">
        <v>10816</v>
      </c>
      <c r="D924" t="s">
        <v>10817</v>
      </c>
      <c r="E924" t="s">
        <v>10818</v>
      </c>
      <c r="F924" t="s">
        <v>767</v>
      </c>
      <c r="G924" t="s">
        <v>72</v>
      </c>
      <c r="H924" t="s">
        <v>51</v>
      </c>
      <c r="I924" t="s">
        <v>10819</v>
      </c>
      <c r="J924" t="s">
        <v>898</v>
      </c>
      <c r="K924" t="s">
        <v>54</v>
      </c>
      <c r="L924" t="s">
        <v>272</v>
      </c>
      <c r="M924" t="s">
        <v>1237</v>
      </c>
      <c r="N924" t="s">
        <v>1726</v>
      </c>
      <c r="O924" t="s">
        <v>192</v>
      </c>
      <c r="P924" t="s">
        <v>10820</v>
      </c>
      <c r="Q924" t="s">
        <v>67</v>
      </c>
      <c r="R924" t="s">
        <v>10821</v>
      </c>
      <c r="S924" t="s"/>
      <c r="T924" t="s"/>
      <c r="U924" t="s"/>
      <c r="V924" t="s">
        <v>67</v>
      </c>
      <c r="W924" t="s">
        <v>10822</v>
      </c>
      <c r="X924" t="s"/>
      <c r="Y924" t="s"/>
      <c r="Z924" t="s"/>
      <c r="AA924" t="s">
        <v>84</v>
      </c>
      <c r="AB924" t="s">
        <v>10823</v>
      </c>
      <c r="AC924" t="s">
        <v>10824</v>
      </c>
      <c r="AD924" t="s">
        <v>209</v>
      </c>
      <c r="AE924" t="s">
        <v>6630</v>
      </c>
      <c r="AF924" t="s">
        <v>10825</v>
      </c>
      <c r="AG924" t="s">
        <v>10826</v>
      </c>
      <c r="AH924" t="s">
        <v>86</v>
      </c>
      <c r="AI924" t="s">
        <v>10827</v>
      </c>
      <c r="AJ924" t="s">
        <v>92</v>
      </c>
      <c r="AK924" t="s">
        <v>66</v>
      </c>
    </row>
    <row r="925" spans="1:38">
      <c r="A925" t="s">
        <v>10828</v>
      </c>
      <c r="B925" t="s">
        <v>10829</v>
      </c>
      <c r="C925" t="s">
        <v>10830</v>
      </c>
      <c r="D925" t="s">
        <v>10831</v>
      </c>
      <c r="E925" t="s">
        <v>10832</v>
      </c>
      <c r="F925" t="s">
        <v>98</v>
      </c>
      <c r="G925" t="s">
        <v>50</v>
      </c>
      <c r="H925" t="s">
        <v>51</v>
      </c>
      <c r="I925" t="s">
        <v>912</v>
      </c>
      <c r="J925" t="s">
        <v>440</v>
      </c>
      <c r="K925" t="s">
        <v>54</v>
      </c>
      <c r="L925" t="s">
        <v>55</v>
      </c>
      <c r="M925" t="s">
        <v>56</v>
      </c>
      <c r="N925" t="s">
        <v>10191</v>
      </c>
      <c r="O925" t="s"/>
      <c r="P925" t="s"/>
      <c r="Q925" t="s">
        <v>44</v>
      </c>
      <c r="R925" t="s"/>
      <c r="S925" t="s"/>
      <c r="T925" t="s"/>
      <c r="U925" t="s"/>
      <c r="V925" t="s"/>
      <c r="W925" t="s"/>
      <c r="X925" t="s"/>
      <c r="Y925" t="s"/>
      <c r="Z925" t="s"/>
      <c r="AA925" t="s"/>
      <c r="AB925" t="s">
        <v>10833</v>
      </c>
      <c r="AC925" t="s">
        <v>10833</v>
      </c>
      <c r="AD925" t="s">
        <v>93</v>
      </c>
      <c r="AE925" t="s">
        <v>44</v>
      </c>
      <c r="AF925" t="s">
        <v>10834</v>
      </c>
      <c r="AG925" t="s">
        <v>44</v>
      </c>
      <c r="AH925" t="s">
        <v>67</v>
      </c>
      <c r="AI925" t="s">
        <v>10835</v>
      </c>
      <c r="AJ925" t="s">
        <v>10836</v>
      </c>
      <c r="AK925" t="s">
        <v>1849</v>
      </c>
    </row>
    <row r="926" spans="1:38">
      <c r="A926" t="s">
        <v>10837</v>
      </c>
      <c r="B926" t="s">
        <v>10838</v>
      </c>
      <c r="C926" t="s">
        <v>10839</v>
      </c>
      <c r="D926" t="s">
        <v>10840</v>
      </c>
      <c r="E926" t="s">
        <v>10841</v>
      </c>
      <c r="F926" t="s">
        <v>233</v>
      </c>
      <c r="G926" t="s">
        <v>50</v>
      </c>
      <c r="H926" t="s">
        <v>51</v>
      </c>
      <c r="I926" t="s"/>
      <c r="J926" t="s"/>
      <c r="K926" t="s"/>
      <c r="L926" t="s">
        <v>843</v>
      </c>
      <c r="M926" t="s">
        <v>844</v>
      </c>
      <c r="N926" t="s">
        <v>1128</v>
      </c>
      <c r="O926" t="s"/>
      <c r="P926" t="s"/>
      <c r="Q926" t="s">
        <v>44</v>
      </c>
      <c r="R926" t="s"/>
      <c r="S926" t="s"/>
      <c r="T926" t="s"/>
      <c r="U926" t="s"/>
      <c r="V926" t="s"/>
      <c r="W926" t="s"/>
      <c r="X926" t="s"/>
      <c r="Y926" t="s"/>
      <c r="Z926" t="s"/>
      <c r="AA926" t="s"/>
      <c r="AB926" t="s">
        <v>10842</v>
      </c>
      <c r="AC926" t="s">
        <v>10842</v>
      </c>
      <c r="AD926" t="s">
        <v>149</v>
      </c>
      <c r="AE926" t="s">
        <v>387</v>
      </c>
      <c r="AF926" t="s">
        <v>10843</v>
      </c>
      <c r="AG926" t="s">
        <v>10844</v>
      </c>
      <c r="AH926" t="s">
        <v>142</v>
      </c>
      <c r="AI926" t="s">
        <v>10845</v>
      </c>
      <c r="AJ926" t="s">
        <v>10846</v>
      </c>
      <c r="AK926" t="s">
        <v>66</v>
      </c>
    </row>
    <row r="927" spans="1:38">
      <c r="A927" t="s">
        <v>10847</v>
      </c>
      <c r="B927" t="s">
        <v>10848</v>
      </c>
      <c r="C927" t="s">
        <v>10849</v>
      </c>
      <c r="D927" t="s">
        <v>10850</v>
      </c>
      <c r="E927" t="s">
        <v>10851</v>
      </c>
      <c r="F927" t="s">
        <v>2280</v>
      </c>
      <c r="G927" t="s">
        <v>72</v>
      </c>
      <c r="H927" t="s">
        <v>51</v>
      </c>
      <c r="I927" t="s">
        <v>10852</v>
      </c>
      <c r="J927" t="s">
        <v>1579</v>
      </c>
      <c r="K927" t="s">
        <v>138</v>
      </c>
      <c r="L927" t="s">
        <v>1344</v>
      </c>
      <c r="M927" t="s">
        <v>1345</v>
      </c>
      <c r="N927" t="s">
        <v>3854</v>
      </c>
      <c r="O927" t="s">
        <v>63</v>
      </c>
      <c r="P927" t="s"/>
      <c r="Q927" t="s"/>
      <c r="R927" t="s"/>
      <c r="S927" t="s"/>
      <c r="T927" t="s"/>
      <c r="U927" t="s">
        <v>10853</v>
      </c>
      <c r="V927" t="s">
        <v>67</v>
      </c>
      <c r="W927" t="s">
        <v>10854</v>
      </c>
      <c r="X927" t="s"/>
      <c r="Y927" t="s"/>
      <c r="Z927" t="s"/>
      <c r="AA927" t="s">
        <v>84</v>
      </c>
      <c r="AB927" t="s">
        <v>10855</v>
      </c>
      <c r="AC927" t="s">
        <v>10855</v>
      </c>
      <c r="AD927" t="s">
        <v>110</v>
      </c>
      <c r="AE927" t="s">
        <v>44</v>
      </c>
      <c r="AF927" t="s">
        <v>10856</v>
      </c>
      <c r="AG927" t="s">
        <v>67</v>
      </c>
      <c r="AH927" t="s">
        <v>345</v>
      </c>
      <c r="AI927" t="s">
        <v>10857</v>
      </c>
      <c r="AJ927" t="s">
        <v>92</v>
      </c>
      <c r="AK927" t="s">
        <v>66</v>
      </c>
    </row>
    <row r="928" spans="1:38">
      <c r="A928" t="s">
        <v>10858</v>
      </c>
      <c r="B928" t="s">
        <v>10859</v>
      </c>
      <c r="C928" t="s">
        <v>10860</v>
      </c>
      <c r="D928" t="s">
        <v>10861</v>
      </c>
      <c r="E928" t="s">
        <v>10862</v>
      </c>
      <c r="F928" t="s">
        <v>767</v>
      </c>
      <c r="G928" t="s">
        <v>50</v>
      </c>
      <c r="H928" t="s">
        <v>51</v>
      </c>
      <c r="I928" t="s">
        <v>169</v>
      </c>
      <c r="J928" t="s">
        <v>53</v>
      </c>
      <c r="K928" t="s">
        <v>54</v>
      </c>
      <c r="L928" t="s">
        <v>355</v>
      </c>
      <c r="M928" t="s">
        <v>356</v>
      </c>
      <c r="N928" t="s">
        <v>357</v>
      </c>
      <c r="O928" t="s"/>
      <c r="P928" t="s"/>
      <c r="Q928" t="s">
        <v>44</v>
      </c>
      <c r="R928" t="s"/>
      <c r="S928" t="s"/>
      <c r="T928" t="s"/>
      <c r="U928" t="s"/>
      <c r="V928" t="s"/>
      <c r="W928" t="s"/>
      <c r="X928" t="s"/>
      <c r="Y928" t="s"/>
      <c r="Z928" t="s"/>
      <c r="AA928" t="s"/>
      <c r="AB928" t="s">
        <v>10863</v>
      </c>
      <c r="AC928" t="s">
        <v>10863</v>
      </c>
      <c r="AD928" t="s">
        <v>192</v>
      </c>
      <c r="AE928" t="s">
        <v>44</v>
      </c>
      <c r="AF928" t="s">
        <v>10864</v>
      </c>
      <c r="AG928" t="s">
        <v>10865</v>
      </c>
      <c r="AH928" t="s">
        <v>90</v>
      </c>
      <c r="AI928" t="s">
        <v>10866</v>
      </c>
      <c r="AJ928" t="s">
        <v>10867</v>
      </c>
      <c r="AK928" t="s">
        <v>66</v>
      </c>
    </row>
    <row r="929" spans="1:38">
      <c r="A929" t="s">
        <v>10868</v>
      </c>
      <c r="B929" t="s">
        <v>10869</v>
      </c>
      <c r="C929" t="s">
        <v>10870</v>
      </c>
      <c r="D929" t="s">
        <v>10871</v>
      </c>
      <c r="E929" t="s">
        <v>10872</v>
      </c>
      <c r="F929" t="s">
        <v>1671</v>
      </c>
      <c r="G929" t="s">
        <v>72</v>
      </c>
      <c r="H929" t="s">
        <v>51</v>
      </c>
      <c r="I929" t="s">
        <v>10873</v>
      </c>
      <c r="J929" t="s">
        <v>3540</v>
      </c>
      <c r="K929" t="s">
        <v>525</v>
      </c>
      <c r="L929" t="s">
        <v>355</v>
      </c>
      <c r="M929" t="s">
        <v>985</v>
      </c>
      <c r="N929" t="s">
        <v>986</v>
      </c>
      <c r="O929" t="s">
        <v>174</v>
      </c>
      <c r="P929" t="s"/>
      <c r="Q929" t="s"/>
      <c r="R929" t="s"/>
      <c r="S929" t="s"/>
      <c r="T929" t="s"/>
      <c r="U929" t="s"/>
      <c r="V929" t="s">
        <v>67</v>
      </c>
      <c r="W929" t="s">
        <v>10874</v>
      </c>
      <c r="X929" t="s"/>
      <c r="Y929" t="s"/>
      <c r="Z929" t="s"/>
      <c r="AA929" t="s">
        <v>84</v>
      </c>
      <c r="AB929" t="s">
        <v>10875</v>
      </c>
      <c r="AC929" t="s">
        <v>10876</v>
      </c>
      <c r="AD929" t="s">
        <v>192</v>
      </c>
      <c r="AE929" t="s">
        <v>44</v>
      </c>
      <c r="AF929" t="s">
        <v>10877</v>
      </c>
      <c r="AG929" t="s">
        <v>10878</v>
      </c>
      <c r="AH929" t="s">
        <v>209</v>
      </c>
      <c r="AI929" t="s">
        <v>10879</v>
      </c>
      <c r="AJ929" t="s">
        <v>92</v>
      </c>
      <c r="AK929" t="s">
        <v>1849</v>
      </c>
    </row>
    <row r="930" spans="1:38">
      <c r="A930" t="s">
        <v>10880</v>
      </c>
      <c r="B930" t="s">
        <v>10881</v>
      </c>
      <c r="C930" t="s">
        <v>10882</v>
      </c>
      <c r="D930" t="s">
        <v>10883</v>
      </c>
      <c r="E930" t="s">
        <v>10884</v>
      </c>
      <c r="F930" t="s">
        <v>10885</v>
      </c>
      <c r="G930" t="s">
        <v>50</v>
      </c>
      <c r="H930" t="s">
        <v>51</v>
      </c>
      <c r="I930" t="s">
        <v>1037</v>
      </c>
      <c r="J930" t="s">
        <v>1038</v>
      </c>
      <c r="K930" t="s">
        <v>354</v>
      </c>
      <c r="L930" t="s">
        <v>355</v>
      </c>
      <c r="M930" t="s">
        <v>985</v>
      </c>
      <c r="N930" t="s">
        <v>3102</v>
      </c>
      <c r="O930" t="s">
        <v>174</v>
      </c>
      <c r="P930" t="s"/>
      <c r="Q930" t="s"/>
      <c r="R930" t="s"/>
      <c r="S930" t="s">
        <v>10886</v>
      </c>
      <c r="T930" t="s">
        <v>112</v>
      </c>
      <c r="U930" t="s"/>
      <c r="V930" t="s"/>
      <c r="W930" t="s"/>
      <c r="X930" t="s"/>
      <c r="Y930" t="s"/>
      <c r="Z930" t="s"/>
      <c r="AA930" t="s"/>
      <c r="AB930" t="s">
        <v>10887</v>
      </c>
      <c r="AC930" t="s">
        <v>10888</v>
      </c>
      <c r="AD930" t="s">
        <v>174</v>
      </c>
      <c r="AE930" t="s">
        <v>387</v>
      </c>
      <c r="AF930" t="s">
        <v>10889</v>
      </c>
      <c r="AG930" t="s">
        <v>10890</v>
      </c>
      <c r="AH930" t="s">
        <v>110</v>
      </c>
      <c r="AI930" t="s">
        <v>10891</v>
      </c>
      <c r="AJ930" t="s">
        <v>92</v>
      </c>
      <c r="AK930" t="s">
        <v>1849</v>
      </c>
    </row>
    <row r="931" spans="1:38">
      <c r="A931" t="s">
        <v>10892</v>
      </c>
      <c r="B931" t="s">
        <v>10893</v>
      </c>
      <c r="C931" t="s">
        <v>10894</v>
      </c>
      <c r="D931" t="s">
        <v>10895</v>
      </c>
      <c r="E931" t="s">
        <v>10896</v>
      </c>
      <c r="F931" t="s"/>
      <c r="G931" t="s">
        <v>50</v>
      </c>
      <c r="H931" t="s">
        <v>51</v>
      </c>
      <c r="I931" t="s"/>
      <c r="J931" t="s"/>
      <c r="K931" t="s"/>
      <c r="L931" t="s">
        <v>932</v>
      </c>
      <c r="M931" t="s">
        <v>932</v>
      </c>
      <c r="N931" t="s">
        <v>1747</v>
      </c>
      <c r="O931" t="s"/>
      <c r="P931" t="s"/>
      <c r="Q931" t="s">
        <v>44</v>
      </c>
      <c r="R931" t="s"/>
      <c r="S931" t="s"/>
      <c r="T931" t="s"/>
      <c r="U931" t="s"/>
      <c r="V931" t="s"/>
      <c r="W931" t="s"/>
      <c r="X931" t="s"/>
      <c r="Y931" t="s"/>
      <c r="Z931" t="s"/>
      <c r="AA931" t="s"/>
      <c r="AB931" t="s">
        <v>10897</v>
      </c>
      <c r="AC931" t="s">
        <v>10897</v>
      </c>
      <c r="AD931" t="s">
        <v>59</v>
      </c>
      <c r="AE931" t="s">
        <v>107</v>
      </c>
      <c r="AF931" t="s">
        <v>10898</v>
      </c>
      <c r="AG931" t="s">
        <v>10899</v>
      </c>
      <c r="AH931" t="s">
        <v>93</v>
      </c>
      <c r="AI931" t="s">
        <v>10900</v>
      </c>
      <c r="AJ931" t="s">
        <v>10901</v>
      </c>
      <c r="AK931" t="s">
        <v>66</v>
      </c>
    </row>
    <row r="932" spans="1:38">
      <c r="A932" t="s">
        <v>10902</v>
      </c>
      <c r="B932" t="s">
        <v>10903</v>
      </c>
      <c r="C932" t="s">
        <v>10904</v>
      </c>
      <c r="D932" t="s"/>
      <c r="E932" t="s">
        <v>10905</v>
      </c>
      <c r="F932" t="s">
        <v>49</v>
      </c>
      <c r="G932" t="s">
        <v>50</v>
      </c>
      <c r="H932" t="s">
        <v>51</v>
      </c>
      <c r="I932" t="s">
        <v>10906</v>
      </c>
      <c r="J932" t="s">
        <v>10907</v>
      </c>
      <c r="K932" t="s">
        <v>3343</v>
      </c>
      <c r="L932" t="s">
        <v>808</v>
      </c>
      <c r="M932" t="s">
        <v>809</v>
      </c>
      <c r="N932" t="s">
        <v>810</v>
      </c>
      <c r="O932" t="s">
        <v>826</v>
      </c>
      <c r="P932" t="s"/>
      <c r="Q932" t="s"/>
      <c r="R932" t="s"/>
      <c r="S932" t="s"/>
      <c r="T932" t="s"/>
      <c r="U932" t="s"/>
      <c r="V932" t="s"/>
      <c r="W932" t="s"/>
      <c r="X932" t="s"/>
      <c r="Y932" t="s"/>
      <c r="Z932" t="s"/>
      <c r="AA932" t="s"/>
      <c r="AB932" t="s">
        <v>10908</v>
      </c>
      <c r="AC932" t="s">
        <v>10908</v>
      </c>
      <c r="AD932" t="s">
        <v>110</v>
      </c>
      <c r="AE932" t="s">
        <v>1254</v>
      </c>
      <c r="AF932" t="s">
        <v>10909</v>
      </c>
      <c r="AG932" t="s">
        <v>10910</v>
      </c>
      <c r="AH932" t="s">
        <v>151</v>
      </c>
      <c r="AI932" t="s">
        <v>10911</v>
      </c>
      <c r="AJ932" t="s">
        <v>92</v>
      </c>
      <c r="AK932" t="s">
        <v>66</v>
      </c>
    </row>
    <row r="933" spans="1:38">
      <c r="A933" t="s">
        <v>10912</v>
      </c>
      <c r="B933" t="s">
        <v>10913</v>
      </c>
      <c r="C933" t="s">
        <v>10914</v>
      </c>
      <c r="D933" t="s">
        <v>10915</v>
      </c>
      <c r="E933" t="s">
        <v>10916</v>
      </c>
      <c r="F933" t="s">
        <v>697</v>
      </c>
      <c r="G933" t="s">
        <v>50</v>
      </c>
      <c r="H933" t="s">
        <v>51</v>
      </c>
      <c r="I933" t="s">
        <v>10917</v>
      </c>
      <c r="J933" t="s">
        <v>53</v>
      </c>
      <c r="K933" t="s">
        <v>54</v>
      </c>
      <c r="L933" t="s">
        <v>55</v>
      </c>
      <c r="M933" t="s">
        <v>56</v>
      </c>
      <c r="N933" t="s">
        <v>2674</v>
      </c>
      <c r="O933" t="s">
        <v>865</v>
      </c>
      <c r="P933" t="s">
        <v>10918</v>
      </c>
      <c r="Q933" t="s">
        <v>67</v>
      </c>
      <c r="R933" t="s"/>
      <c r="S933" t="s"/>
      <c r="T933" t="s"/>
      <c r="U933" t="s"/>
      <c r="V933" t="s"/>
      <c r="W933" t="s"/>
      <c r="X933" t="s"/>
      <c r="Y933" t="s"/>
      <c r="Z933" t="s"/>
      <c r="AA933" t="s"/>
      <c r="AB933" t="s">
        <v>10919</v>
      </c>
      <c r="AC933" t="s">
        <v>10920</v>
      </c>
      <c r="AD933" t="s">
        <v>149</v>
      </c>
      <c r="AE933" t="s">
        <v>387</v>
      </c>
      <c r="AF933" t="s">
        <v>10921</v>
      </c>
      <c r="AG933" t="s">
        <v>10922</v>
      </c>
      <c r="AH933" t="s">
        <v>86</v>
      </c>
      <c r="AI933" t="s">
        <v>10923</v>
      </c>
      <c r="AJ933" t="s">
        <v>92</v>
      </c>
      <c r="AK933" t="s">
        <v>66</v>
      </c>
    </row>
    <row r="934" spans="1:38">
      <c r="A934" t="s">
        <v>10924</v>
      </c>
      <c r="B934" t="s">
        <v>10925</v>
      </c>
      <c r="C934" t="s">
        <v>10926</v>
      </c>
      <c r="D934" t="s">
        <v>10927</v>
      </c>
      <c r="E934" t="s">
        <v>10928</v>
      </c>
      <c r="F934" t="s">
        <v>306</v>
      </c>
      <c r="G934" t="s">
        <v>72</v>
      </c>
      <c r="H934" t="s">
        <v>51</v>
      </c>
      <c r="I934" t="s">
        <v>1879</v>
      </c>
      <c r="J934" t="s">
        <v>1127</v>
      </c>
      <c r="K934" t="s">
        <v>54</v>
      </c>
      <c r="L934" t="s">
        <v>258</v>
      </c>
      <c r="M934" t="s">
        <v>259</v>
      </c>
      <c r="N934" t="s">
        <v>2370</v>
      </c>
      <c r="O934" t="s">
        <v>142</v>
      </c>
      <c r="P934" t="s"/>
      <c r="Q934" t="s"/>
      <c r="R934" t="s"/>
      <c r="S934" t="s"/>
      <c r="T934" t="s"/>
      <c r="U934" t="s"/>
      <c r="V934" t="s"/>
      <c r="W934" t="s">
        <v>10929</v>
      </c>
      <c r="X934" t="s"/>
      <c r="Y934" t="s"/>
      <c r="Z934" t="s"/>
      <c r="AA934" t="s"/>
      <c r="AB934" t="s">
        <v>10930</v>
      </c>
      <c r="AC934" t="s">
        <v>10930</v>
      </c>
      <c r="AD934" t="s">
        <v>110</v>
      </c>
      <c r="AE934" t="s">
        <v>515</v>
      </c>
      <c r="AF934" t="s">
        <v>10931</v>
      </c>
      <c r="AG934" t="s">
        <v>10932</v>
      </c>
      <c r="AH934" t="s">
        <v>59</v>
      </c>
      <c r="AI934" t="s">
        <v>10933</v>
      </c>
      <c r="AJ934" t="s">
        <v>92</v>
      </c>
      <c r="AK934" t="s">
        <v>66</v>
      </c>
    </row>
    <row r="935" spans="1:38">
      <c r="A935" t="s">
        <v>10934</v>
      </c>
      <c r="B935" t="s">
        <v>10935</v>
      </c>
      <c r="C935" t="s">
        <v>10936</v>
      </c>
      <c r="D935" t="s">
        <v>10937</v>
      </c>
      <c r="E935" t="s">
        <v>10938</v>
      </c>
      <c r="F935" t="s">
        <v>2059</v>
      </c>
      <c r="G935" t="s">
        <v>50</v>
      </c>
      <c r="H935" t="s">
        <v>234</v>
      </c>
      <c r="I935" t="s">
        <v>10939</v>
      </c>
      <c r="J935" t="s">
        <v>4043</v>
      </c>
      <c r="K935" t="s">
        <v>4044</v>
      </c>
      <c r="L935" t="s">
        <v>355</v>
      </c>
      <c r="M935" t="s">
        <v>356</v>
      </c>
      <c r="N935" t="s">
        <v>357</v>
      </c>
      <c r="O935" t="s">
        <v>878</v>
      </c>
      <c r="P935" t="s"/>
      <c r="Q935" t="s"/>
      <c r="R935" t="s"/>
      <c r="S935" t="s">
        <v>10940</v>
      </c>
      <c r="T935" t="s">
        <v>151</v>
      </c>
      <c r="U935" t="s"/>
      <c r="V935" t="s"/>
      <c r="W935" t="s"/>
      <c r="X935" t="s"/>
      <c r="Y935" t="s"/>
      <c r="Z935" t="s">
        <v>10941</v>
      </c>
      <c r="AA935" t="s"/>
      <c r="AB935" t="s">
        <v>10942</v>
      </c>
      <c r="AC935" t="s">
        <v>10942</v>
      </c>
      <c r="AD935" t="s">
        <v>59</v>
      </c>
      <c r="AE935" t="s">
        <v>107</v>
      </c>
      <c r="AF935" t="s">
        <v>10943</v>
      </c>
      <c r="AG935" t="s">
        <v>10944</v>
      </c>
      <c r="AH935" t="s">
        <v>110</v>
      </c>
      <c r="AI935" t="s">
        <v>10945</v>
      </c>
      <c r="AJ935" t="s">
        <v>92</v>
      </c>
      <c r="AK935" t="s">
        <v>66</v>
      </c>
    </row>
    <row r="936" spans="1:38">
      <c r="A936" t="s">
        <v>10946</v>
      </c>
      <c r="B936" t="s">
        <v>10947</v>
      </c>
      <c r="C936" t="s">
        <v>10948</v>
      </c>
      <c r="D936" t="s">
        <v>10949</v>
      </c>
      <c r="E936" t="s">
        <v>10950</v>
      </c>
      <c r="F936" t="s">
        <v>857</v>
      </c>
      <c r="G936" t="s">
        <v>72</v>
      </c>
      <c r="H936" t="s">
        <v>234</v>
      </c>
      <c r="I936" t="s">
        <v>4619</v>
      </c>
      <c r="J936" t="s"/>
      <c r="K936" t="s">
        <v>4620</v>
      </c>
      <c r="L936" t="s">
        <v>76</v>
      </c>
      <c r="M936" t="s">
        <v>77</v>
      </c>
      <c r="N936" t="s">
        <v>3464</v>
      </c>
      <c r="O936" t="s">
        <v>79</v>
      </c>
      <c r="P936" t="s"/>
      <c r="Q936" t="s"/>
      <c r="R936" t="s"/>
      <c r="S936" t="s"/>
      <c r="T936" t="s"/>
      <c r="U936" t="s"/>
      <c r="V936" t="s"/>
      <c r="W936" t="s">
        <v>10951</v>
      </c>
      <c r="X936" t="s"/>
      <c r="Y936" t="s"/>
      <c r="Z936" t="s">
        <v>10952</v>
      </c>
      <c r="AA936" t="s"/>
      <c r="AB936" t="s">
        <v>10953</v>
      </c>
      <c r="AC936" t="s">
        <v>10954</v>
      </c>
      <c r="AD936" t="s">
        <v>149</v>
      </c>
      <c r="AE936" t="s">
        <v>107</v>
      </c>
      <c r="AF936" t="s">
        <v>10955</v>
      </c>
      <c r="AG936" t="s">
        <v>10956</v>
      </c>
      <c r="AH936" t="s">
        <v>86</v>
      </c>
      <c r="AI936" t="s">
        <v>10957</v>
      </c>
      <c r="AJ936" t="s">
        <v>92</v>
      </c>
      <c r="AK936" t="s">
        <v>66</v>
      </c>
    </row>
    <row r="937" spans="1:38">
      <c r="A937" t="s">
        <v>10958</v>
      </c>
      <c r="B937" t="s">
        <v>10959</v>
      </c>
      <c r="C937" t="s">
        <v>10960</v>
      </c>
      <c r="D937" t="s">
        <v>10961</v>
      </c>
      <c r="E937" t="s">
        <v>10962</v>
      </c>
      <c r="F937" t="s">
        <v>10963</v>
      </c>
      <c r="G937" t="s">
        <v>2813</v>
      </c>
      <c r="H937" t="s">
        <v>51</v>
      </c>
      <c r="I937" t="s">
        <v>10964</v>
      </c>
      <c r="J937" t="s">
        <v>10964</v>
      </c>
      <c r="K937" t="s">
        <v>469</v>
      </c>
      <c r="L937" t="s">
        <v>470</v>
      </c>
      <c r="M937" t="s">
        <v>685</v>
      </c>
      <c r="N937" t="s">
        <v>10580</v>
      </c>
      <c r="O937" t="s">
        <v>209</v>
      </c>
      <c r="P937" t="s"/>
      <c r="Q937" t="s"/>
      <c r="R937" t="s"/>
      <c r="S937" t="s"/>
      <c r="T937" t="s"/>
      <c r="U937" t="s"/>
      <c r="V937" t="s"/>
      <c r="W937" t="s"/>
      <c r="X937" t="s"/>
      <c r="Y937" t="s"/>
      <c r="Z937" t="s">
        <v>10965</v>
      </c>
      <c r="AA937" t="s"/>
      <c r="AB937" t="s">
        <v>10966</v>
      </c>
      <c r="AC937" t="s">
        <v>10967</v>
      </c>
      <c r="AD937" t="s">
        <v>174</v>
      </c>
      <c r="AE937" t="s">
        <v>1105</v>
      </c>
      <c r="AF937" t="s">
        <v>10968</v>
      </c>
      <c r="AG937" t="s">
        <v>10969</v>
      </c>
      <c r="AH937" t="s">
        <v>151</v>
      </c>
      <c r="AI937" t="s">
        <v>10970</v>
      </c>
      <c r="AJ937" t="s">
        <v>92</v>
      </c>
      <c r="AK937" t="s">
        <v>66</v>
      </c>
    </row>
    <row r="938" spans="1:38">
      <c r="A938" t="s">
        <v>10971</v>
      </c>
      <c r="B938" t="s">
        <v>10972</v>
      </c>
      <c r="C938" t="s">
        <v>10973</v>
      </c>
      <c r="D938" t="s"/>
      <c r="E938" t="s">
        <v>10974</v>
      </c>
      <c r="F938" t="s">
        <v>10975</v>
      </c>
      <c r="G938" t="s">
        <v>50</v>
      </c>
      <c r="H938" t="s">
        <v>51</v>
      </c>
      <c r="I938" t="s">
        <v>10976</v>
      </c>
      <c r="J938" t="s"/>
      <c r="K938" t="s">
        <v>10977</v>
      </c>
      <c r="L938" t="s">
        <v>322</v>
      </c>
      <c r="M938" t="s">
        <v>1251</v>
      </c>
      <c r="N938" t="s">
        <v>1461</v>
      </c>
      <c r="O938" t="s">
        <v>142</v>
      </c>
      <c r="P938" t="s"/>
      <c r="Q938" t="s"/>
      <c r="R938" t="s"/>
      <c r="S938" t="s"/>
      <c r="T938" t="s">
        <v>67</v>
      </c>
      <c r="U938" t="s"/>
      <c r="V938" t="s"/>
      <c r="W938" t="s"/>
      <c r="X938" t="s"/>
      <c r="Y938" t="s"/>
      <c r="Z938" t="s"/>
      <c r="AA938" t="s"/>
      <c r="AB938" t="s">
        <v>10978</v>
      </c>
      <c r="AC938" t="s">
        <v>10979</v>
      </c>
      <c r="AD938" t="s">
        <v>59</v>
      </c>
      <c r="AE938" t="s">
        <v>107</v>
      </c>
      <c r="AF938" t="s">
        <v>10980</v>
      </c>
      <c r="AG938" t="s">
        <v>10981</v>
      </c>
      <c r="AH938" t="s">
        <v>44</v>
      </c>
      <c r="AI938" t="s">
        <v>10982</v>
      </c>
      <c r="AJ938" t="s">
        <v>92</v>
      </c>
      <c r="AK938" t="s">
        <v>66</v>
      </c>
    </row>
    <row r="939" spans="1:38">
      <c r="A939" t="s">
        <v>10983</v>
      </c>
      <c r="B939" t="s">
        <v>10984</v>
      </c>
      <c r="C939" t="s">
        <v>10985</v>
      </c>
      <c r="D939" t="s">
        <v>10986</v>
      </c>
      <c r="E939" t="s">
        <v>10987</v>
      </c>
      <c r="F939" t="s">
        <v>117</v>
      </c>
      <c r="G939" t="s">
        <v>50</v>
      </c>
      <c r="H939" t="s">
        <v>51</v>
      </c>
      <c r="I939" t="s">
        <v>1865</v>
      </c>
      <c r="J939" t="s">
        <v>53</v>
      </c>
      <c r="K939" t="s">
        <v>54</v>
      </c>
      <c r="L939" t="s">
        <v>189</v>
      </c>
      <c r="M939" t="s">
        <v>190</v>
      </c>
      <c r="N939" t="s">
        <v>191</v>
      </c>
      <c r="O939" t="s">
        <v>79</v>
      </c>
      <c r="P939" t="s">
        <v>10988</v>
      </c>
      <c r="Q939" t="s">
        <v>67</v>
      </c>
      <c r="R939" t="s"/>
      <c r="S939" t="s"/>
      <c r="T939" t="s"/>
      <c r="U939" t="s"/>
      <c r="V939" t="s"/>
      <c r="W939" t="s"/>
      <c r="X939" t="s"/>
      <c r="Y939" t="s"/>
      <c r="Z939" t="s"/>
      <c r="AA939" t="s"/>
      <c r="AB939" t="s">
        <v>10989</v>
      </c>
      <c r="AC939" t="s">
        <v>10990</v>
      </c>
      <c r="AD939" t="s">
        <v>110</v>
      </c>
      <c r="AE939" t="s">
        <v>44</v>
      </c>
      <c r="AF939" t="s">
        <v>10991</v>
      </c>
      <c r="AG939" t="s">
        <v>1694</v>
      </c>
      <c r="AH939" t="s">
        <v>192</v>
      </c>
      <c r="AI939" t="s">
        <v>10992</v>
      </c>
      <c r="AJ939" t="s">
        <v>92</v>
      </c>
      <c r="AK939" t="s">
        <v>66</v>
      </c>
    </row>
    <row r="940" spans="1:38">
      <c r="A940" t="s">
        <v>10993</v>
      </c>
      <c r="B940" t="s">
        <v>10994</v>
      </c>
      <c r="C940" t="s">
        <v>10995</v>
      </c>
      <c r="D940" t="s"/>
      <c r="E940" t="s">
        <v>10996</v>
      </c>
      <c r="F940" t="s">
        <v>71</v>
      </c>
      <c r="G940" t="s">
        <v>135</v>
      </c>
      <c r="H940" t="s">
        <v>51</v>
      </c>
      <c r="I940" t="s">
        <v>10997</v>
      </c>
      <c r="J940" t="s">
        <v>1127</v>
      </c>
      <c r="K940" t="s">
        <v>54</v>
      </c>
      <c r="L940" t="s">
        <v>170</v>
      </c>
      <c r="M940" t="s">
        <v>336</v>
      </c>
      <c r="N940" t="s">
        <v>337</v>
      </c>
      <c r="O940" t="s">
        <v>79</v>
      </c>
      <c r="P940" t="s">
        <v>10998</v>
      </c>
      <c r="Q940" t="s">
        <v>174</v>
      </c>
      <c r="R940" t="s">
        <v>10999</v>
      </c>
      <c r="S940" t="s"/>
      <c r="T940" t="s">
        <v>93</v>
      </c>
      <c r="U940" t="s"/>
      <c r="V940" t="s"/>
      <c r="W940" t="s"/>
      <c r="X940" t="s"/>
      <c r="Y940" t="s"/>
      <c r="Z940" t="s"/>
      <c r="AA940" t="s"/>
      <c r="AB940" t="s">
        <v>11000</v>
      </c>
      <c r="AC940" t="s">
        <v>11001</v>
      </c>
      <c r="AD940" t="s">
        <v>86</v>
      </c>
      <c r="AE940" t="s">
        <v>44</v>
      </c>
      <c r="AF940" t="s">
        <v>11002</v>
      </c>
      <c r="AG940" t="s">
        <v>11003</v>
      </c>
      <c r="AH940" t="s">
        <v>330</v>
      </c>
      <c r="AI940" t="s">
        <v>11004</v>
      </c>
      <c r="AJ940" t="s">
        <v>92</v>
      </c>
      <c r="AK940" t="s">
        <v>66</v>
      </c>
    </row>
    <row r="941" spans="1:38">
      <c r="A941" t="s">
        <v>11005</v>
      </c>
      <c r="B941" t="s">
        <v>11006</v>
      </c>
      <c r="C941" t="s">
        <v>11007</v>
      </c>
      <c r="D941" t="s">
        <v>11008</v>
      </c>
      <c r="E941" t="s">
        <v>11009</v>
      </c>
      <c r="F941" t="s">
        <v>396</v>
      </c>
      <c r="G941" t="s">
        <v>72</v>
      </c>
      <c r="H941" t="s">
        <v>51</v>
      </c>
      <c r="I941" t="s">
        <v>11010</v>
      </c>
      <c r="J941" t="s">
        <v>499</v>
      </c>
      <c r="K941" t="s">
        <v>75</v>
      </c>
      <c r="L941" t="s">
        <v>272</v>
      </c>
      <c r="M941" t="s">
        <v>1180</v>
      </c>
      <c r="N941" t="s">
        <v>2321</v>
      </c>
      <c r="O941" t="s">
        <v>518</v>
      </c>
      <c r="P941" t="s"/>
      <c r="Q941" t="s"/>
      <c r="R941" t="s"/>
      <c r="S941" t="s"/>
      <c r="T941" t="s"/>
      <c r="U941" t="s"/>
      <c r="V941" t="s">
        <v>67</v>
      </c>
      <c r="W941" t="s">
        <v>11011</v>
      </c>
      <c r="X941" t="s"/>
      <c r="Y941" t="s"/>
      <c r="Z941" t="s"/>
      <c r="AA941" t="s">
        <v>84</v>
      </c>
      <c r="AB941" t="s">
        <v>11012</v>
      </c>
      <c r="AC941" t="s">
        <v>11012</v>
      </c>
      <c r="AD941" t="s">
        <v>59</v>
      </c>
      <c r="AE941" t="s">
        <v>107</v>
      </c>
      <c r="AF941" t="s">
        <v>11013</v>
      </c>
      <c r="AG941" t="s">
        <v>11014</v>
      </c>
      <c r="AH941" t="s">
        <v>59</v>
      </c>
      <c r="AI941" t="s">
        <v>11015</v>
      </c>
      <c r="AJ941" t="s">
        <v>92</v>
      </c>
      <c r="AK941" t="s">
        <v>66</v>
      </c>
    </row>
    <row r="942" spans="1:38">
      <c r="A942" t="s">
        <v>11016</v>
      </c>
      <c r="B942" t="s">
        <v>11017</v>
      </c>
      <c r="C942" t="s">
        <v>11018</v>
      </c>
      <c r="D942" t="s">
        <v>11019</v>
      </c>
      <c r="E942" t="s">
        <v>11020</v>
      </c>
      <c r="F942" t="s">
        <v>2356</v>
      </c>
      <c r="G942" t="s">
        <v>50</v>
      </c>
      <c r="H942" t="s">
        <v>51</v>
      </c>
      <c r="I942" t="s">
        <v>2393</v>
      </c>
      <c r="J942" t="s">
        <v>2394</v>
      </c>
      <c r="K942" t="s">
        <v>525</v>
      </c>
      <c r="L942" t="s">
        <v>526</v>
      </c>
      <c r="M942" t="s">
        <v>11021</v>
      </c>
      <c r="N942" t="s">
        <v>11022</v>
      </c>
      <c r="O942" t="s">
        <v>192</v>
      </c>
      <c r="P942" t="s">
        <v>11023</v>
      </c>
      <c r="Q942" t="s">
        <v>67</v>
      </c>
      <c r="R942" t="s">
        <v>11024</v>
      </c>
      <c r="S942" t="s"/>
      <c r="T942" t="s"/>
      <c r="U942" t="s"/>
      <c r="V942" t="s"/>
      <c r="W942" t="s"/>
      <c r="X942" t="s"/>
      <c r="Y942" t="s"/>
      <c r="Z942" t="s"/>
      <c r="AA942" t="s"/>
      <c r="AB942" t="s">
        <v>11025</v>
      </c>
      <c r="AC942" t="s">
        <v>11026</v>
      </c>
      <c r="AD942" t="s">
        <v>67</v>
      </c>
      <c r="AE942" t="s">
        <v>44</v>
      </c>
      <c r="AF942" t="s">
        <v>11027</v>
      </c>
      <c r="AG942" t="s">
        <v>67</v>
      </c>
      <c r="AH942" t="s">
        <v>93</v>
      </c>
      <c r="AI942" t="s">
        <v>11028</v>
      </c>
      <c r="AJ942" t="s">
        <v>92</v>
      </c>
      <c r="AK942" t="s">
        <v>66</v>
      </c>
    </row>
    <row r="943" spans="1:38">
      <c r="A943" t="s">
        <v>11029</v>
      </c>
      <c r="B943" t="s">
        <v>11030</v>
      </c>
      <c r="C943" t="s">
        <v>11031</v>
      </c>
      <c r="D943" t="s">
        <v>11032</v>
      </c>
      <c r="E943" t="s">
        <v>11033</v>
      </c>
      <c r="F943" t="s">
        <v>10975</v>
      </c>
      <c r="G943" t="s">
        <v>72</v>
      </c>
      <c r="H943" t="s">
        <v>51</v>
      </c>
      <c r="I943" t="s">
        <v>11034</v>
      </c>
      <c r="J943" t="s">
        <v>2898</v>
      </c>
      <c r="K943" t="s">
        <v>1534</v>
      </c>
      <c r="L943" t="s">
        <v>139</v>
      </c>
      <c r="M943" t="s">
        <v>500</v>
      </c>
      <c r="N943" t="s">
        <v>501</v>
      </c>
      <c r="O943" t="s">
        <v>209</v>
      </c>
      <c r="P943" t="s"/>
      <c r="Q943" t="s"/>
      <c r="R943" t="s"/>
      <c r="S943" t="s"/>
      <c r="T943" t="s"/>
      <c r="U943" t="s"/>
      <c r="V943" t="s"/>
      <c r="W943" t="s">
        <v>11035</v>
      </c>
      <c r="X943" t="s"/>
      <c r="Y943" t="s"/>
      <c r="Z943" t="s"/>
      <c r="AA943" t="s"/>
      <c r="AB943" t="s">
        <v>11036</v>
      </c>
      <c r="AC943" t="s">
        <v>11037</v>
      </c>
      <c r="AD943" t="s">
        <v>59</v>
      </c>
      <c r="AE943" t="s">
        <v>60</v>
      </c>
      <c r="AF943" t="s">
        <v>11038</v>
      </c>
      <c r="AG943" t="s">
        <v>11039</v>
      </c>
      <c r="AH943" t="s">
        <v>44</v>
      </c>
      <c r="AI943" t="s">
        <v>11040</v>
      </c>
      <c r="AJ943" t="s">
        <v>92</v>
      </c>
      <c r="AK943" t="s">
        <v>66</v>
      </c>
    </row>
    <row r="944" spans="1:38">
      <c r="A944" t="s">
        <v>11041</v>
      </c>
      <c r="B944" t="s">
        <v>11042</v>
      </c>
      <c r="C944" t="s">
        <v>11043</v>
      </c>
      <c r="D944" t="s">
        <v>11044</v>
      </c>
      <c r="E944" t="s">
        <v>11045</v>
      </c>
      <c r="F944" t="s">
        <v>98</v>
      </c>
      <c r="G944" t="s">
        <v>50</v>
      </c>
      <c r="H944" t="s">
        <v>51</v>
      </c>
      <c r="I944" t="s">
        <v>768</v>
      </c>
      <c r="J944" t="s">
        <v>568</v>
      </c>
      <c r="K944" t="s">
        <v>569</v>
      </c>
      <c r="L944" t="s">
        <v>932</v>
      </c>
      <c r="M944" t="s">
        <v>932</v>
      </c>
      <c r="N944" t="s">
        <v>1747</v>
      </c>
      <c r="O944" t="s">
        <v>174</v>
      </c>
      <c r="P944" t="s"/>
      <c r="Q944" t="s"/>
      <c r="R944" t="s"/>
      <c r="S944" t="s"/>
      <c r="T944" t="s"/>
      <c r="U944" t="s"/>
      <c r="V944" t="s"/>
      <c r="W944" t="s"/>
      <c r="X944" t="s"/>
      <c r="Y944" t="s"/>
      <c r="Z944" t="s"/>
      <c r="AA944" t="s"/>
      <c r="AB944" t="s">
        <v>11046</v>
      </c>
      <c r="AC944" t="s">
        <v>11046</v>
      </c>
      <c r="AD944" t="s">
        <v>59</v>
      </c>
      <c r="AE944" t="s">
        <v>44</v>
      </c>
      <c r="AF944" t="s">
        <v>11047</v>
      </c>
      <c r="AG944" t="s">
        <v>44</v>
      </c>
      <c r="AH944" t="s">
        <v>149</v>
      </c>
      <c r="AI944" t="s">
        <v>11048</v>
      </c>
      <c r="AJ944" t="s">
        <v>92</v>
      </c>
      <c r="AK944" t="s">
        <v>66</v>
      </c>
    </row>
    <row r="945" spans="1:38">
      <c r="A945" t="s">
        <v>11049</v>
      </c>
      <c r="B945" t="s">
        <v>11050</v>
      </c>
      <c r="C945" t="s">
        <v>11051</v>
      </c>
      <c r="D945" t="s"/>
      <c r="E945" t="s">
        <v>11052</v>
      </c>
      <c r="F945" t="s">
        <v>2562</v>
      </c>
      <c r="G945" t="s">
        <v>1178</v>
      </c>
      <c r="H945" t="s">
        <v>51</v>
      </c>
      <c r="I945" t="s">
        <v>11053</v>
      </c>
      <c r="J945" t="s">
        <v>9013</v>
      </c>
      <c r="K945" t="s">
        <v>54</v>
      </c>
      <c r="L945" t="s">
        <v>470</v>
      </c>
      <c r="M945" t="s">
        <v>471</v>
      </c>
      <c r="N945" t="s">
        <v>4679</v>
      </c>
      <c r="O945" t="s">
        <v>112</v>
      </c>
      <c r="P945" t="s"/>
      <c r="Q945" t="s"/>
      <c r="R945" t="s"/>
      <c r="S945" t="s"/>
      <c r="T945" t="s"/>
      <c r="U945" t="s"/>
      <c r="V945" t="s">
        <v>67</v>
      </c>
      <c r="W945" t="s">
        <v>11054</v>
      </c>
      <c r="X945" t="s"/>
      <c r="Y945" t="s"/>
      <c r="Z945" t="s"/>
      <c r="AA945" t="s">
        <v>84</v>
      </c>
      <c r="AB945" t="s">
        <v>11055</v>
      </c>
      <c r="AC945" t="s">
        <v>11056</v>
      </c>
      <c r="AD945" t="s">
        <v>86</v>
      </c>
      <c r="AE945" t="s">
        <v>44</v>
      </c>
      <c r="AF945" t="s">
        <v>11057</v>
      </c>
      <c r="AG945" t="s">
        <v>11058</v>
      </c>
      <c r="AH945" t="s">
        <v>347</v>
      </c>
      <c r="AI945" t="s">
        <v>11059</v>
      </c>
      <c r="AJ945" t="s">
        <v>92</v>
      </c>
      <c r="AK945" t="s">
        <v>66</v>
      </c>
    </row>
    <row r="946" spans="1:38">
      <c r="A946" t="s">
        <v>11060</v>
      </c>
      <c r="B946" t="s">
        <v>11061</v>
      </c>
      <c r="C946" t="s">
        <v>11062</v>
      </c>
      <c r="D946" t="s">
        <v>11063</v>
      </c>
      <c r="E946" t="s">
        <v>11064</v>
      </c>
      <c r="F946" t="s"/>
      <c r="G946" t="s">
        <v>50</v>
      </c>
      <c r="H946" t="s">
        <v>51</v>
      </c>
      <c r="I946" t="s">
        <v>11065</v>
      </c>
      <c r="J946" t="s"/>
      <c r="K946" t="s">
        <v>2476</v>
      </c>
      <c r="L946" t="s">
        <v>238</v>
      </c>
      <c r="M946" t="s">
        <v>1265</v>
      </c>
      <c r="N946" t="s">
        <v>11066</v>
      </c>
      <c r="O946" t="s"/>
      <c r="P946" t="s"/>
      <c r="Q946" t="s">
        <v>44</v>
      </c>
      <c r="R946" t="s"/>
      <c r="S946" t="s"/>
      <c r="T946" t="s"/>
      <c r="U946" t="s"/>
      <c r="V946" t="s"/>
      <c r="W946" t="s"/>
      <c r="X946" t="s"/>
      <c r="Y946" t="s"/>
      <c r="Z946" t="s"/>
      <c r="AA946" t="s"/>
      <c r="AB946" t="s">
        <v>11067</v>
      </c>
      <c r="AC946" t="s">
        <v>11067</v>
      </c>
      <c r="AD946" t="s">
        <v>93</v>
      </c>
      <c r="AE946" t="s">
        <v>277</v>
      </c>
      <c r="AF946" t="s">
        <v>11068</v>
      </c>
      <c r="AG946" t="s">
        <v>11069</v>
      </c>
      <c r="AH946" t="s">
        <v>44</v>
      </c>
      <c r="AI946" t="s">
        <v>11070</v>
      </c>
      <c r="AJ946" t="s">
        <v>11071</v>
      </c>
      <c r="AK946" t="s">
        <v>66</v>
      </c>
    </row>
    <row r="947" spans="1:38">
      <c r="A947" t="s">
        <v>11072</v>
      </c>
      <c r="B947" t="s">
        <v>11073</v>
      </c>
      <c r="C947" t="s">
        <v>11074</v>
      </c>
      <c r="D947" t="s">
        <v>11075</v>
      </c>
      <c r="E947" t="s">
        <v>11076</v>
      </c>
      <c r="F947" t="s"/>
      <c r="G947" t="s">
        <v>50</v>
      </c>
      <c r="H947" t="s">
        <v>51</v>
      </c>
      <c r="I947" t="s">
        <v>1263</v>
      </c>
      <c r="J947" t="s"/>
      <c r="K947" t="s">
        <v>1264</v>
      </c>
      <c r="L947" t="s">
        <v>204</v>
      </c>
      <c r="M947" t="s">
        <v>205</v>
      </c>
      <c r="N947" t="s">
        <v>2781</v>
      </c>
      <c r="O947" t="s">
        <v>433</v>
      </c>
      <c r="P947" t="s">
        <v>2948</v>
      </c>
      <c r="Q947" t="s">
        <v>67</v>
      </c>
      <c r="R947" t="s">
        <v>3997</v>
      </c>
      <c r="S947" t="s"/>
      <c r="T947" t="s"/>
      <c r="U947" t="s"/>
      <c r="V947" t="s"/>
      <c r="W947" t="s"/>
      <c r="X947" t="s"/>
      <c r="Y947" t="s"/>
      <c r="Z947" t="s"/>
      <c r="AA947" t="s"/>
      <c r="AB947" t="s">
        <v>11077</v>
      </c>
      <c r="AC947" t="s">
        <v>11078</v>
      </c>
      <c r="AD947" t="s">
        <v>124</v>
      </c>
      <c r="AE947" t="s">
        <v>60</v>
      </c>
      <c r="AF947" t="s">
        <v>11079</v>
      </c>
      <c r="AG947" t="s">
        <v>11080</v>
      </c>
      <c r="AH947" t="s">
        <v>151</v>
      </c>
      <c r="AI947" t="s">
        <v>11081</v>
      </c>
      <c r="AJ947" t="s">
        <v>92</v>
      </c>
      <c r="AK947" t="s">
        <v>66</v>
      </c>
    </row>
    <row r="948" spans="1:38">
      <c r="A948" t="s">
        <v>11082</v>
      </c>
      <c r="B948" t="s">
        <v>11083</v>
      </c>
      <c r="C948" t="s">
        <v>11084</v>
      </c>
      <c r="D948" t="s">
        <v>11085</v>
      </c>
      <c r="E948" t="s">
        <v>11086</v>
      </c>
      <c r="F948" t="s">
        <v>438</v>
      </c>
      <c r="G948" t="s">
        <v>50</v>
      </c>
      <c r="H948" t="s">
        <v>51</v>
      </c>
      <c r="I948" t="s">
        <v>6153</v>
      </c>
      <c r="J948" t="s">
        <v>6142</v>
      </c>
      <c r="K948" t="s">
        <v>410</v>
      </c>
      <c r="L948" t="s">
        <v>808</v>
      </c>
      <c r="M948" t="s">
        <v>884</v>
      </c>
      <c r="N948" t="s">
        <v>3784</v>
      </c>
      <c r="O948" t="s">
        <v>103</v>
      </c>
      <c r="P948" t="s"/>
      <c r="Q948" t="s"/>
      <c r="R948" t="s"/>
      <c r="S948" t="s"/>
      <c r="T948" t="s"/>
      <c r="U948" t="s"/>
      <c r="V948" t="s"/>
      <c r="W948" t="s"/>
      <c r="X948" t="s"/>
      <c r="Y948" t="s"/>
      <c r="Z948" t="s"/>
      <c r="AA948" t="s"/>
      <c r="AB948" t="s">
        <v>11087</v>
      </c>
      <c r="AC948" t="s">
        <v>11088</v>
      </c>
      <c r="AD948" t="s">
        <v>59</v>
      </c>
      <c r="AE948" t="s">
        <v>44</v>
      </c>
      <c r="AF948" t="s">
        <v>11089</v>
      </c>
      <c r="AG948" t="s">
        <v>11090</v>
      </c>
      <c r="AH948" t="s">
        <v>59</v>
      </c>
      <c r="AI948" t="s">
        <v>11091</v>
      </c>
      <c r="AJ948" t="s">
        <v>92</v>
      </c>
      <c r="AK948" t="s">
        <v>66</v>
      </c>
    </row>
    <row r="949" spans="1:38">
      <c r="A949" t="s">
        <v>11092</v>
      </c>
      <c r="B949" t="s">
        <v>11093</v>
      </c>
      <c r="C949" t="s">
        <v>11094</v>
      </c>
      <c r="D949" t="s">
        <v>11095</v>
      </c>
      <c r="E949" t="s">
        <v>11096</v>
      </c>
      <c r="F949" t="s">
        <v>1154</v>
      </c>
      <c r="G949" t="s">
        <v>50</v>
      </c>
      <c r="H949" t="s">
        <v>51</v>
      </c>
      <c r="I949" t="s">
        <v>11097</v>
      </c>
      <c r="J949" t="s">
        <v>11098</v>
      </c>
      <c r="K949" t="s">
        <v>237</v>
      </c>
      <c r="L949" t="s">
        <v>355</v>
      </c>
      <c r="M949" t="s">
        <v>985</v>
      </c>
      <c r="N949" t="s">
        <v>986</v>
      </c>
      <c r="O949" t="s">
        <v>518</v>
      </c>
      <c r="P949" t="s">
        <v>11099</v>
      </c>
      <c r="Q949" t="s">
        <v>67</v>
      </c>
      <c r="R949" t="s">
        <v>11100</v>
      </c>
      <c r="S949" t="s"/>
      <c r="T949" t="s"/>
      <c r="U949" t="s"/>
      <c r="V949" t="s"/>
      <c r="W949" t="s"/>
      <c r="X949" t="s"/>
      <c r="Y949" t="s"/>
      <c r="Z949" t="s"/>
      <c r="AA949" t="s"/>
      <c r="AB949" t="s">
        <v>11101</v>
      </c>
      <c r="AC949" t="s">
        <v>11102</v>
      </c>
      <c r="AD949" t="s">
        <v>86</v>
      </c>
      <c r="AE949" t="s">
        <v>44</v>
      </c>
      <c r="AF949" t="s">
        <v>11103</v>
      </c>
      <c r="AG949" t="s">
        <v>11104</v>
      </c>
      <c r="AH949" t="s">
        <v>433</v>
      </c>
      <c r="AI949" t="s">
        <v>11105</v>
      </c>
      <c r="AJ949" t="s">
        <v>92</v>
      </c>
      <c r="AK949" t="s">
        <v>66</v>
      </c>
    </row>
    <row r="950" spans="1:38">
      <c r="A950" t="s">
        <v>11106</v>
      </c>
      <c r="B950" t="s">
        <v>11107</v>
      </c>
      <c r="C950" t="s">
        <v>11108</v>
      </c>
      <c r="D950" t="s"/>
      <c r="E950" t="s">
        <v>11109</v>
      </c>
      <c r="F950" t="s">
        <v>767</v>
      </c>
      <c r="G950" t="s">
        <v>72</v>
      </c>
      <c r="H950" t="s">
        <v>51</v>
      </c>
      <c r="I950" t="s">
        <v>7789</v>
      </c>
      <c r="J950" t="s">
        <v>2648</v>
      </c>
      <c r="K950" t="s">
        <v>54</v>
      </c>
      <c r="L950" t="s">
        <v>272</v>
      </c>
      <c r="M950" t="s">
        <v>1180</v>
      </c>
      <c r="N950" t="s">
        <v>2321</v>
      </c>
      <c r="O950" t="s">
        <v>846</v>
      </c>
      <c r="P950" t="s"/>
      <c r="Q950" t="s"/>
      <c r="R950" t="s"/>
      <c r="S950" t="s"/>
      <c r="T950" t="s">
        <v>112</v>
      </c>
      <c r="U950" t="s">
        <v>11110</v>
      </c>
      <c r="V950" t="s">
        <v>67</v>
      </c>
      <c r="W950" t="s">
        <v>3684</v>
      </c>
      <c r="X950" t="s"/>
      <c r="Y950" t="s"/>
      <c r="Z950" t="s"/>
      <c r="AA950" t="s">
        <v>84</v>
      </c>
      <c r="AB950" t="s">
        <v>11111</v>
      </c>
      <c r="AC950" t="s">
        <v>11111</v>
      </c>
      <c r="AD950" t="s">
        <v>142</v>
      </c>
      <c r="AE950" t="s">
        <v>44</v>
      </c>
      <c r="AF950" t="s">
        <v>11112</v>
      </c>
      <c r="AG950" t="s">
        <v>11113</v>
      </c>
      <c r="AH950" t="s">
        <v>345</v>
      </c>
      <c r="AI950" t="s">
        <v>11114</v>
      </c>
      <c r="AJ950" t="s">
        <v>92</v>
      </c>
      <c r="AK950" t="s">
        <v>66</v>
      </c>
    </row>
    <row r="951" spans="1:38">
      <c r="A951" t="s">
        <v>675</v>
      </c>
      <c r="B951" t="s">
        <v>11115</v>
      </c>
      <c r="C951" t="s">
        <v>11116</v>
      </c>
      <c r="D951" t="s">
        <v>11117</v>
      </c>
      <c r="E951" t="s">
        <v>11118</v>
      </c>
      <c r="F951" t="s">
        <v>185</v>
      </c>
      <c r="G951" t="s">
        <v>50</v>
      </c>
      <c r="H951" t="s">
        <v>234</v>
      </c>
      <c r="I951" t="s">
        <v>11119</v>
      </c>
      <c r="J951" t="s"/>
      <c r="K951" t="s">
        <v>859</v>
      </c>
      <c r="L951" t="s">
        <v>470</v>
      </c>
      <c r="M951" t="s">
        <v>471</v>
      </c>
      <c r="N951" t="s">
        <v>1319</v>
      </c>
      <c r="O951" t="s">
        <v>79</v>
      </c>
      <c r="P951" t="s"/>
      <c r="Q951" t="s">
        <v>93</v>
      </c>
      <c r="R951" t="s"/>
      <c r="S951" t="s"/>
      <c r="T951" t="s"/>
      <c r="U951" t="s"/>
      <c r="V951" t="s"/>
      <c r="W951" t="s"/>
      <c r="X951" t="s"/>
      <c r="Y951" t="s"/>
      <c r="Z951" t="s">
        <v>11120</v>
      </c>
      <c r="AA951" t="s"/>
      <c r="AB951" t="s">
        <v>11121</v>
      </c>
      <c r="AC951" t="s">
        <v>11122</v>
      </c>
      <c r="AD951" t="s">
        <v>124</v>
      </c>
      <c r="AE951" t="s">
        <v>297</v>
      </c>
      <c r="AF951" t="s">
        <v>11123</v>
      </c>
      <c r="AG951" t="s">
        <v>11124</v>
      </c>
      <c r="AH951" t="s">
        <v>195</v>
      </c>
      <c r="AI951" t="s">
        <v>11125</v>
      </c>
      <c r="AJ951" t="s">
        <v>92</v>
      </c>
      <c r="AK951" t="s">
        <v>66</v>
      </c>
    </row>
    <row r="952" spans="1:38">
      <c r="A952" t="s">
        <v>11126</v>
      </c>
      <c r="B952" t="s">
        <v>11127</v>
      </c>
      <c r="C952" t="s">
        <v>11128</v>
      </c>
      <c r="D952" t="s">
        <v>11129</v>
      </c>
      <c r="E952" t="s">
        <v>11130</v>
      </c>
      <c r="F952" t="s">
        <v>1970</v>
      </c>
      <c r="G952" t="s">
        <v>50</v>
      </c>
      <c r="H952" t="s">
        <v>51</v>
      </c>
      <c r="I952" t="s">
        <v>11131</v>
      </c>
      <c r="J952" t="s"/>
      <c r="K952" t="s">
        <v>138</v>
      </c>
      <c r="L952" t="s">
        <v>238</v>
      </c>
      <c r="M952" t="s">
        <v>1265</v>
      </c>
      <c r="N952" t="s">
        <v>11132</v>
      </c>
      <c r="O952" t="s"/>
      <c r="P952" t="s"/>
      <c r="Q952" t="s">
        <v>44</v>
      </c>
      <c r="R952" t="s"/>
      <c r="S952" t="s"/>
      <c r="T952" t="s"/>
      <c r="U952" t="s"/>
      <c r="V952" t="s"/>
      <c r="W952" t="s"/>
      <c r="X952" t="s"/>
      <c r="Y952" t="s"/>
      <c r="Z952" t="s"/>
      <c r="AA952" t="s"/>
      <c r="AB952" t="s">
        <v>11133</v>
      </c>
      <c r="AC952" t="s">
        <v>11134</v>
      </c>
      <c r="AD952" t="s">
        <v>93</v>
      </c>
      <c r="AE952" t="s">
        <v>44</v>
      </c>
      <c r="AF952" t="s">
        <v>11135</v>
      </c>
      <c r="AG952" t="s">
        <v>11136</v>
      </c>
      <c r="AH952" t="s">
        <v>44</v>
      </c>
      <c r="AI952" t="s">
        <v>11137</v>
      </c>
      <c r="AJ952" t="s">
        <v>11138</v>
      </c>
      <c r="AK952" t="s">
        <v>66</v>
      </c>
    </row>
    <row r="953" spans="1:38">
      <c r="A953" t="s">
        <v>11139</v>
      </c>
      <c r="B953" t="s">
        <v>11140</v>
      </c>
      <c r="C953" t="s">
        <v>11141</v>
      </c>
      <c r="D953" t="s">
        <v>11142</v>
      </c>
      <c r="E953" t="s">
        <v>11143</v>
      </c>
      <c r="F953" t="s"/>
      <c r="G953" t="s">
        <v>50</v>
      </c>
      <c r="H953" t="s">
        <v>51</v>
      </c>
      <c r="I953" t="s">
        <v>11144</v>
      </c>
      <c r="J953" t="s">
        <v>11145</v>
      </c>
      <c r="K953" t="s">
        <v>11146</v>
      </c>
      <c r="L953" t="s">
        <v>55</v>
      </c>
      <c r="M953" t="s">
        <v>56</v>
      </c>
      <c r="N953" t="s">
        <v>441</v>
      </c>
      <c r="O953" t="s">
        <v>301</v>
      </c>
      <c r="P953" t="s"/>
      <c r="Q953" t="s"/>
      <c r="R953" t="s"/>
      <c r="S953" t="s"/>
      <c r="T953" t="s"/>
      <c r="U953" t="s"/>
      <c r="V953" t="s"/>
      <c r="W953" t="s"/>
      <c r="X953" t="s"/>
      <c r="Y953" t="s"/>
      <c r="Z953" t="s"/>
      <c r="AA953" t="s"/>
      <c r="AB953" t="s">
        <v>11147</v>
      </c>
      <c r="AC953" t="s">
        <v>11148</v>
      </c>
      <c r="AD953" t="s">
        <v>110</v>
      </c>
      <c r="AE953" t="s">
        <v>44</v>
      </c>
      <c r="AF953" t="s">
        <v>11149</v>
      </c>
      <c r="AG953" t="s">
        <v>11150</v>
      </c>
      <c r="AH953" t="s">
        <v>151</v>
      </c>
      <c r="AI953" t="s">
        <v>11151</v>
      </c>
      <c r="AJ953" t="s">
        <v>92</v>
      </c>
      <c r="AK953" t="s">
        <v>66</v>
      </c>
    </row>
    <row r="954" spans="1:38">
      <c r="A954" t="s">
        <v>11152</v>
      </c>
      <c r="B954" t="s">
        <v>11153</v>
      </c>
      <c r="C954" t="s">
        <v>11154</v>
      </c>
      <c r="D954" t="s">
        <v>11155</v>
      </c>
      <c r="E954" t="s">
        <v>11156</v>
      </c>
      <c r="F954" t="s"/>
      <c r="G954" t="s">
        <v>50</v>
      </c>
      <c r="H954" t="s">
        <v>51</v>
      </c>
      <c r="I954" t="s">
        <v>6153</v>
      </c>
      <c r="J954" t="s"/>
      <c r="K954" t="s">
        <v>410</v>
      </c>
      <c r="L954" t="s">
        <v>932</v>
      </c>
      <c r="M954" t="s">
        <v>932</v>
      </c>
      <c r="N954" t="s">
        <v>1747</v>
      </c>
      <c r="O954" t="s"/>
      <c r="P954" t="s"/>
      <c r="Q954" t="s">
        <v>44</v>
      </c>
      <c r="R954" t="s"/>
      <c r="S954" t="s"/>
      <c r="T954" t="s"/>
      <c r="U954" t="s"/>
      <c r="V954" t="s"/>
      <c r="W954" t="s"/>
      <c r="X954" t="s"/>
      <c r="Y954" t="s"/>
      <c r="Z954" t="s"/>
      <c r="AA954" t="s"/>
      <c r="AB954" t="s">
        <v>11157</v>
      </c>
      <c r="AC954" t="s">
        <v>11157</v>
      </c>
      <c r="AD954" t="s">
        <v>110</v>
      </c>
      <c r="AE954" t="s">
        <v>44</v>
      </c>
      <c r="AF954" t="s">
        <v>11158</v>
      </c>
      <c r="AG954" t="s">
        <v>11159</v>
      </c>
      <c r="AH954" t="s">
        <v>174</v>
      </c>
      <c r="AI954" t="s">
        <v>11160</v>
      </c>
      <c r="AJ954" t="s">
        <v>11161</v>
      </c>
      <c r="AK954" t="s">
        <v>66</v>
      </c>
    </row>
    <row r="955" spans="1:38">
      <c r="A955" t="s">
        <v>11162</v>
      </c>
      <c r="B955" t="s">
        <v>11163</v>
      </c>
      <c r="C955" t="s">
        <v>11164</v>
      </c>
      <c r="D955" t="s">
        <v>11165</v>
      </c>
      <c r="E955" t="s">
        <v>11166</v>
      </c>
      <c r="F955" t="s"/>
      <c r="G955" t="s">
        <v>50</v>
      </c>
      <c r="H955" t="s">
        <v>51</v>
      </c>
      <c r="I955" t="s">
        <v>235</v>
      </c>
      <c r="J955" t="s"/>
      <c r="K955" t="s">
        <v>237</v>
      </c>
      <c r="L955" t="s">
        <v>285</v>
      </c>
      <c r="M955" t="s">
        <v>285</v>
      </c>
      <c r="N955" t="s">
        <v>285</v>
      </c>
      <c r="O955" t="s"/>
      <c r="P955" t="s"/>
      <c r="Q955" t="s">
        <v>44</v>
      </c>
      <c r="R955" t="s"/>
      <c r="S955" t="s"/>
      <c r="T955" t="s"/>
      <c r="U955" t="s"/>
      <c r="V955" t="s"/>
      <c r="W955" t="s"/>
      <c r="X955" t="s"/>
      <c r="Y955" t="s"/>
      <c r="Z955" t="s"/>
      <c r="AA955" t="s"/>
      <c r="AB955" t="s">
        <v>66</v>
      </c>
      <c r="AC955" t="s"/>
      <c r="AD955" t="s">
        <v>44</v>
      </c>
      <c r="AE955" t="s">
        <v>44</v>
      </c>
      <c r="AF955" t="s">
        <v>44</v>
      </c>
      <c r="AG955" t="s">
        <v>44</v>
      </c>
      <c r="AH955" t="s">
        <v>44</v>
      </c>
      <c r="AI955" t="s">
        <v>286</v>
      </c>
      <c r="AJ955" t="s">
        <v>11167</v>
      </c>
      <c r="AK955" t="s">
        <v>66</v>
      </c>
    </row>
    <row r="956" spans="1:38">
      <c r="A956" t="s">
        <v>11168</v>
      </c>
      <c r="B956" t="s">
        <v>11169</v>
      </c>
      <c r="C956" t="s">
        <v>11170</v>
      </c>
      <c r="D956" t="s">
        <v>11171</v>
      </c>
      <c r="E956" t="s">
        <v>11172</v>
      </c>
      <c r="F956" t="s">
        <v>541</v>
      </c>
      <c r="G956" t="s">
        <v>72</v>
      </c>
      <c r="H956" t="s">
        <v>51</v>
      </c>
      <c r="I956" t="s">
        <v>11173</v>
      </c>
      <c r="J956" t="s">
        <v>270</v>
      </c>
      <c r="K956" t="s">
        <v>271</v>
      </c>
      <c r="L956" t="s">
        <v>322</v>
      </c>
      <c r="M956" t="s">
        <v>1251</v>
      </c>
      <c r="N956" t="s">
        <v>1461</v>
      </c>
      <c r="O956" t="s">
        <v>79</v>
      </c>
      <c r="P956" t="s"/>
      <c r="Q956" t="s"/>
      <c r="R956" t="s"/>
      <c r="S956" t="s"/>
      <c r="T956" t="s"/>
      <c r="U956" t="s">
        <v>11174</v>
      </c>
      <c r="V956" t="s">
        <v>67</v>
      </c>
      <c r="W956" t="s">
        <v>11175</v>
      </c>
      <c r="X956" t="s"/>
      <c r="Y956" t="s"/>
      <c r="Z956" t="s"/>
      <c r="AA956" t="s">
        <v>84</v>
      </c>
      <c r="AB956" t="s">
        <v>11176</v>
      </c>
      <c r="AC956" t="s">
        <v>11177</v>
      </c>
      <c r="AD956" t="s">
        <v>110</v>
      </c>
      <c r="AE956" t="s">
        <v>1254</v>
      </c>
      <c r="AF956" t="s">
        <v>11178</v>
      </c>
      <c r="AG956" t="s">
        <v>11179</v>
      </c>
      <c r="AH956" t="s">
        <v>151</v>
      </c>
      <c r="AI956" t="s">
        <v>11180</v>
      </c>
      <c r="AJ956" t="s">
        <v>92</v>
      </c>
      <c r="AK956" t="s">
        <v>66</v>
      </c>
    </row>
    <row r="957" spans="1:38">
      <c r="A957" t="s">
        <v>11181</v>
      </c>
      <c r="B957" t="s">
        <v>11182</v>
      </c>
      <c r="C957" t="s">
        <v>11183</v>
      </c>
      <c r="D957" t="s">
        <v>11184</v>
      </c>
      <c r="E957" t="s">
        <v>11185</v>
      </c>
      <c r="F957" t="s">
        <v>98</v>
      </c>
      <c r="G957" t="s">
        <v>50</v>
      </c>
      <c r="H957" t="s">
        <v>51</v>
      </c>
      <c r="I957" t="s">
        <v>11186</v>
      </c>
      <c r="J957" t="s"/>
      <c r="K957" t="s">
        <v>469</v>
      </c>
      <c r="L957" t="s">
        <v>139</v>
      </c>
      <c r="M957" t="s">
        <v>500</v>
      </c>
      <c r="N957" t="s">
        <v>649</v>
      </c>
      <c r="O957" t="s"/>
      <c r="P957" t="s"/>
      <c r="Q957" t="s">
        <v>44</v>
      </c>
      <c r="R957" t="s"/>
      <c r="S957" t="s"/>
      <c r="T957" t="s"/>
      <c r="U957" t="s"/>
      <c r="V957" t="s"/>
      <c r="W957" t="s"/>
      <c r="X957" t="s"/>
      <c r="Y957" t="s"/>
      <c r="Z957" t="s"/>
      <c r="AA957" t="s"/>
      <c r="AB957" t="s">
        <v>11187</v>
      </c>
      <c r="AC957" t="s">
        <v>11187</v>
      </c>
      <c r="AD957" t="s">
        <v>93</v>
      </c>
      <c r="AE957" t="s">
        <v>277</v>
      </c>
      <c r="AF957" t="s">
        <v>11188</v>
      </c>
      <c r="AG957" t="s">
        <v>11189</v>
      </c>
      <c r="AH957" t="s">
        <v>44</v>
      </c>
      <c r="AI957" t="s">
        <v>11190</v>
      </c>
      <c r="AJ957" t="s">
        <v>11191</v>
      </c>
      <c r="AK957" t="s">
        <v>66</v>
      </c>
    </row>
    <row r="958" spans="1:38">
      <c r="A958" t="s">
        <v>11192</v>
      </c>
      <c r="B958" t="s">
        <v>11193</v>
      </c>
      <c r="C958" t="s">
        <v>11194</v>
      </c>
      <c r="D958" t="s">
        <v>11195</v>
      </c>
      <c r="E958" t="s">
        <v>11196</v>
      </c>
      <c r="F958" t="s"/>
      <c r="G958" t="s">
        <v>50</v>
      </c>
      <c r="H958" t="s">
        <v>51</v>
      </c>
      <c r="I958" t="s"/>
      <c r="J958" t="s"/>
      <c r="K958" t="s"/>
      <c r="L958" t="s">
        <v>139</v>
      </c>
      <c r="M958" t="s">
        <v>140</v>
      </c>
      <c r="N958" t="s">
        <v>10226</v>
      </c>
      <c r="O958" t="s"/>
      <c r="P958" t="s"/>
      <c r="Q958" t="s">
        <v>44</v>
      </c>
      <c r="R958" t="s"/>
      <c r="S958" t="s"/>
      <c r="T958" t="s"/>
      <c r="U958" t="s"/>
      <c r="V958" t="s"/>
      <c r="W958" t="s"/>
      <c r="X958" t="s"/>
      <c r="Y958" t="s"/>
      <c r="Z958" t="s"/>
      <c r="AA958" t="s"/>
      <c r="AB958" t="s">
        <v>11197</v>
      </c>
      <c r="AC958" t="s">
        <v>11198</v>
      </c>
      <c r="AD958" t="s">
        <v>110</v>
      </c>
      <c r="AE958" t="s">
        <v>515</v>
      </c>
      <c r="AF958" t="s">
        <v>11199</v>
      </c>
      <c r="AG958" t="s">
        <v>11200</v>
      </c>
      <c r="AH958" t="s">
        <v>151</v>
      </c>
      <c r="AI958" t="s">
        <v>11201</v>
      </c>
      <c r="AJ958" t="s">
        <v>11202</v>
      </c>
      <c r="AK958" t="s">
        <v>66</v>
      </c>
    </row>
    <row r="959" spans="1:38">
      <c r="A959" t="s">
        <v>11203</v>
      </c>
      <c r="B959" t="s">
        <v>11204</v>
      </c>
      <c r="C959" t="s">
        <v>11205</v>
      </c>
      <c r="D959" t="s">
        <v>11206</v>
      </c>
      <c r="E959" t="s">
        <v>11207</v>
      </c>
      <c r="F959" t="s"/>
      <c r="G959" t="s">
        <v>50</v>
      </c>
      <c r="H959" t="s">
        <v>51</v>
      </c>
      <c r="I959" t="s">
        <v>11208</v>
      </c>
      <c r="J959" t="s"/>
      <c r="K959" t="s">
        <v>1784</v>
      </c>
      <c r="L959" t="s">
        <v>808</v>
      </c>
      <c r="M959" t="s">
        <v>809</v>
      </c>
      <c r="N959" t="s">
        <v>810</v>
      </c>
      <c r="O959" t="s">
        <v>103</v>
      </c>
      <c r="P959" t="s">
        <v>7742</v>
      </c>
      <c r="Q959" t="s">
        <v>67</v>
      </c>
      <c r="R959" t="s">
        <v>11209</v>
      </c>
      <c r="S959" t="s"/>
      <c r="T959" t="s"/>
      <c r="U959" t="s"/>
      <c r="V959" t="s"/>
      <c r="W959" t="s"/>
      <c r="X959" t="s"/>
      <c r="Y959" t="s"/>
      <c r="Z959" t="s"/>
      <c r="AA959" t="s"/>
      <c r="AB959" t="s">
        <v>11210</v>
      </c>
      <c r="AC959" t="s">
        <v>11211</v>
      </c>
      <c r="AD959" t="s">
        <v>110</v>
      </c>
      <c r="AE959" t="s">
        <v>44</v>
      </c>
      <c r="AF959" t="s">
        <v>11212</v>
      </c>
      <c r="AG959" t="s">
        <v>11213</v>
      </c>
      <c r="AH959" t="s">
        <v>59</v>
      </c>
      <c r="AI959" t="s">
        <v>11214</v>
      </c>
      <c r="AJ959" t="s">
        <v>92</v>
      </c>
      <c r="AK959" t="s">
        <v>66</v>
      </c>
    </row>
    <row r="960" spans="1:38">
      <c r="A960" t="s">
        <v>11215</v>
      </c>
      <c r="B960" t="s">
        <v>11216</v>
      </c>
      <c r="C960" t="s">
        <v>11217</v>
      </c>
      <c r="D960" t="s">
        <v>11218</v>
      </c>
      <c r="E960" t="s">
        <v>11219</v>
      </c>
      <c r="F960" t="s">
        <v>98</v>
      </c>
      <c r="G960" t="s">
        <v>72</v>
      </c>
      <c r="H960" t="s">
        <v>51</v>
      </c>
      <c r="I960" t="s">
        <v>11220</v>
      </c>
      <c r="J960" t="s">
        <v>8785</v>
      </c>
      <c r="K960" t="s">
        <v>54</v>
      </c>
      <c r="L960" t="s">
        <v>808</v>
      </c>
      <c r="M960" t="s">
        <v>884</v>
      </c>
      <c r="N960" t="s">
        <v>4057</v>
      </c>
      <c r="O960" t="s">
        <v>241</v>
      </c>
      <c r="P960" t="s"/>
      <c r="Q960" t="s"/>
      <c r="R960" t="s"/>
      <c r="S960" t="s"/>
      <c r="T960" t="s"/>
      <c r="U960" t="s">
        <v>4058</v>
      </c>
      <c r="V960" t="s">
        <v>67</v>
      </c>
      <c r="W960" t="s">
        <v>4054</v>
      </c>
      <c r="X960" t="s"/>
      <c r="Y960" t="s"/>
      <c r="Z960" t="s"/>
      <c r="AA960" t="s">
        <v>84</v>
      </c>
      <c r="AB960" t="s">
        <v>11221</v>
      </c>
      <c r="AC960" t="s">
        <v>11222</v>
      </c>
      <c r="AD960" t="s">
        <v>93</v>
      </c>
      <c r="AE960" t="s">
        <v>44</v>
      </c>
      <c r="AF960" t="s">
        <v>11223</v>
      </c>
      <c r="AG960" t="s">
        <v>44</v>
      </c>
      <c r="AH960" t="s">
        <v>67</v>
      </c>
      <c r="AI960" t="s">
        <v>11224</v>
      </c>
      <c r="AJ960" t="s">
        <v>92</v>
      </c>
      <c r="AK960" t="s">
        <v>66</v>
      </c>
    </row>
    <row r="961" spans="1:38">
      <c r="A961" t="s">
        <v>11225</v>
      </c>
      <c r="B961" t="s">
        <v>11226</v>
      </c>
      <c r="C961" t="s">
        <v>11227</v>
      </c>
      <c r="D961" t="s">
        <v>11228</v>
      </c>
      <c r="E961" t="s">
        <v>11229</v>
      </c>
      <c r="F961" t="s">
        <v>98</v>
      </c>
      <c r="G961" t="s">
        <v>50</v>
      </c>
      <c r="H961" t="s">
        <v>51</v>
      </c>
      <c r="I961" t="s">
        <v>3682</v>
      </c>
      <c r="J961" t="s">
        <v>53</v>
      </c>
      <c r="K961" t="s">
        <v>54</v>
      </c>
      <c r="L961" t="s">
        <v>156</v>
      </c>
      <c r="M961" t="s">
        <v>157</v>
      </c>
      <c r="N961" t="s">
        <v>158</v>
      </c>
      <c r="O961" t="s">
        <v>79</v>
      </c>
      <c r="P961" t="s">
        <v>11230</v>
      </c>
      <c r="Q961" t="s">
        <v>67</v>
      </c>
      <c r="R961" t="s">
        <v>11231</v>
      </c>
      <c r="S961" t="s"/>
      <c r="T961" t="s"/>
      <c r="U961" t="s"/>
      <c r="V961" t="s"/>
      <c r="W961" t="s"/>
      <c r="X961" t="s"/>
      <c r="Y961" t="s"/>
      <c r="Z961" t="s"/>
      <c r="AA961" t="s"/>
      <c r="AB961" t="s">
        <v>11232</v>
      </c>
      <c r="AC961" t="s">
        <v>11233</v>
      </c>
      <c r="AD961" t="s">
        <v>59</v>
      </c>
      <c r="AE961" t="s">
        <v>44</v>
      </c>
      <c r="AF961" t="s">
        <v>11234</v>
      </c>
      <c r="AG961" t="s">
        <v>11235</v>
      </c>
      <c r="AH961" t="s">
        <v>112</v>
      </c>
      <c r="AI961" t="s">
        <v>11236</v>
      </c>
      <c r="AJ961" t="s">
        <v>92</v>
      </c>
      <c r="AK961" t="s">
        <v>66</v>
      </c>
    </row>
    <row r="962" spans="1:38">
      <c r="A962" t="s">
        <v>11237</v>
      </c>
      <c r="B962" t="s">
        <v>11238</v>
      </c>
      <c r="C962" t="s">
        <v>11239</v>
      </c>
      <c r="D962" t="s">
        <v>11240</v>
      </c>
      <c r="E962" t="s">
        <v>11241</v>
      </c>
      <c r="F962" t="s">
        <v>767</v>
      </c>
      <c r="G962" t="s">
        <v>50</v>
      </c>
      <c r="H962" t="s">
        <v>51</v>
      </c>
      <c r="I962" t="s">
        <v>2281</v>
      </c>
      <c r="J962" t="s"/>
      <c r="K962" t="s">
        <v>469</v>
      </c>
      <c r="L962" t="s">
        <v>100</v>
      </c>
      <c r="M962" t="s">
        <v>2700</v>
      </c>
      <c r="N962" t="s">
        <v>5167</v>
      </c>
      <c r="O962" t="s">
        <v>195</v>
      </c>
      <c r="P962" t="s">
        <v>11242</v>
      </c>
      <c r="Q962" t="s">
        <v>93</v>
      </c>
      <c r="R962" t="s">
        <v>11243</v>
      </c>
      <c r="S962" t="s"/>
      <c r="T962" t="s"/>
      <c r="U962" t="s"/>
      <c r="V962" t="s"/>
      <c r="W962" t="s"/>
      <c r="X962" t="s"/>
      <c r="Y962" t="s"/>
      <c r="Z962" t="s"/>
      <c r="AA962" t="s"/>
      <c r="AB962" t="s">
        <v>11244</v>
      </c>
      <c r="AC962" t="s">
        <v>11245</v>
      </c>
      <c r="AD962" t="s">
        <v>151</v>
      </c>
      <c r="AE962" t="s">
        <v>342</v>
      </c>
      <c r="AF962" t="s">
        <v>11246</v>
      </c>
      <c r="AG962" t="s">
        <v>11247</v>
      </c>
      <c r="AH962" t="s">
        <v>67</v>
      </c>
      <c r="AI962" t="s">
        <v>11248</v>
      </c>
      <c r="AJ962" t="s">
        <v>92</v>
      </c>
      <c r="AK962" t="s">
        <v>66</v>
      </c>
    </row>
    <row r="963" spans="1:38">
      <c r="A963" t="s">
        <v>11249</v>
      </c>
      <c r="B963" t="s">
        <v>11250</v>
      </c>
      <c r="C963" t="s">
        <v>11251</v>
      </c>
      <c r="D963" t="s">
        <v>11252</v>
      </c>
      <c r="E963" t="s">
        <v>11253</v>
      </c>
      <c r="F963" t="s">
        <v>1458</v>
      </c>
      <c r="G963" t="s">
        <v>50</v>
      </c>
      <c r="H963" t="s">
        <v>234</v>
      </c>
      <c r="I963" t="s">
        <v>1249</v>
      </c>
      <c r="J963" t="s">
        <v>1250</v>
      </c>
      <c r="K963" t="s">
        <v>525</v>
      </c>
      <c r="L963" t="s">
        <v>1344</v>
      </c>
      <c r="M963" t="s">
        <v>1345</v>
      </c>
      <c r="N963" t="s">
        <v>1346</v>
      </c>
      <c r="O963" t="s">
        <v>79</v>
      </c>
      <c r="P963" t="s"/>
      <c r="Q963" t="s">
        <v>63</v>
      </c>
      <c r="R963" t="s">
        <v>11254</v>
      </c>
      <c r="S963" t="s"/>
      <c r="T963" t="s">
        <v>67</v>
      </c>
      <c r="U963" t="s"/>
      <c r="V963" t="s"/>
      <c r="W963" t="s"/>
      <c r="X963" t="s"/>
      <c r="Y963" t="s"/>
      <c r="Z963" t="s">
        <v>11255</v>
      </c>
      <c r="AA963" t="s"/>
      <c r="AB963" t="s">
        <v>11256</v>
      </c>
      <c r="AC963" t="s">
        <v>11257</v>
      </c>
      <c r="AD963" t="s">
        <v>86</v>
      </c>
      <c r="AE963" t="s">
        <v>87</v>
      </c>
      <c r="AF963" t="s">
        <v>11258</v>
      </c>
      <c r="AG963" t="s">
        <v>11259</v>
      </c>
      <c r="AH963" t="s">
        <v>209</v>
      </c>
      <c r="AI963" t="s">
        <v>11260</v>
      </c>
      <c r="AJ963" t="s">
        <v>92</v>
      </c>
      <c r="AK963" t="s">
        <v>66</v>
      </c>
    </row>
    <row r="964" spans="1:38">
      <c r="A964" t="s">
        <v>11261</v>
      </c>
      <c r="B964" t="s">
        <v>11262</v>
      </c>
      <c r="C964" t="s">
        <v>11263</v>
      </c>
      <c r="D964" t="s">
        <v>11264</v>
      </c>
      <c r="E964" t="s">
        <v>11265</v>
      </c>
      <c r="F964" t="s">
        <v>98</v>
      </c>
      <c r="G964" t="s">
        <v>50</v>
      </c>
      <c r="H964" t="s">
        <v>51</v>
      </c>
      <c r="I964" t="s">
        <v>912</v>
      </c>
      <c r="J964" t="s">
        <v>440</v>
      </c>
      <c r="K964" t="s">
        <v>54</v>
      </c>
      <c r="L964" t="s">
        <v>808</v>
      </c>
      <c r="M964" t="s">
        <v>884</v>
      </c>
      <c r="N964" t="s">
        <v>3784</v>
      </c>
      <c r="O964" t="s">
        <v>837</v>
      </c>
      <c r="P964" t="s">
        <v>1675</v>
      </c>
      <c r="Q964" t="s">
        <v>67</v>
      </c>
      <c r="R964" t="s">
        <v>11266</v>
      </c>
      <c r="S964" t="s"/>
      <c r="T964" t="s"/>
      <c r="U964" t="s"/>
      <c r="V964" t="s"/>
      <c r="W964" t="s"/>
      <c r="X964" t="s"/>
      <c r="Y964" t="s"/>
      <c r="Z964" t="s"/>
      <c r="AA964" t="s"/>
      <c r="AB964" t="s">
        <v>11267</v>
      </c>
      <c r="AC964" t="s">
        <v>11268</v>
      </c>
      <c r="AD964" t="s">
        <v>59</v>
      </c>
      <c r="AE964" t="s">
        <v>60</v>
      </c>
      <c r="AF964" t="s">
        <v>11269</v>
      </c>
      <c r="AG964" t="s">
        <v>11270</v>
      </c>
      <c r="AH964" t="s">
        <v>112</v>
      </c>
      <c r="AI964" t="s">
        <v>11271</v>
      </c>
      <c r="AJ964" t="s">
        <v>92</v>
      </c>
      <c r="AK964" t="s">
        <v>66</v>
      </c>
    </row>
    <row r="965" spans="1:38">
      <c r="A965" t="s">
        <v>11272</v>
      </c>
      <c r="B965" t="s">
        <v>11273</v>
      </c>
      <c r="C965" t="s">
        <v>11274</v>
      </c>
      <c r="D965" t="s">
        <v>5401</v>
      </c>
      <c r="E965" t="s">
        <v>11275</v>
      </c>
      <c r="F965" t="s">
        <v>98</v>
      </c>
      <c r="G965" t="s">
        <v>72</v>
      </c>
      <c r="H965" t="s">
        <v>51</v>
      </c>
      <c r="I965" t="s">
        <v>5403</v>
      </c>
      <c r="J965" t="s">
        <v>1293</v>
      </c>
      <c r="K965" t="s">
        <v>54</v>
      </c>
      <c r="L965" t="s">
        <v>219</v>
      </c>
      <c r="M965" t="s">
        <v>220</v>
      </c>
      <c r="N965" t="s">
        <v>1972</v>
      </c>
      <c r="O965" t="s">
        <v>103</v>
      </c>
      <c r="P965" t="s"/>
      <c r="Q965" t="s"/>
      <c r="R965" t="s"/>
      <c r="S965" t="s"/>
      <c r="T965" t="s"/>
      <c r="U965" t="s"/>
      <c r="V965" t="s"/>
      <c r="W965" t="s">
        <v>1974</v>
      </c>
      <c r="X965" t="s"/>
      <c r="Y965" t="s"/>
      <c r="Z965" t="s"/>
      <c r="AA965" t="s"/>
      <c r="AB965" t="s">
        <v>11276</v>
      </c>
      <c r="AC965" t="s">
        <v>11277</v>
      </c>
      <c r="AD965" t="s">
        <v>110</v>
      </c>
      <c r="AE965" t="s">
        <v>1254</v>
      </c>
      <c r="AF965" t="s">
        <v>11278</v>
      </c>
      <c r="AG965" t="s">
        <v>11279</v>
      </c>
      <c r="AH965" t="s">
        <v>124</v>
      </c>
      <c r="AI965" t="s">
        <v>11280</v>
      </c>
      <c r="AJ965" t="s">
        <v>92</v>
      </c>
      <c r="AK965" t="s">
        <v>66</v>
      </c>
    </row>
    <row r="966" spans="1:38">
      <c r="A966" t="s">
        <v>11281</v>
      </c>
      <c r="B966" t="s">
        <v>11282</v>
      </c>
      <c r="C966" t="s">
        <v>11283</v>
      </c>
      <c r="D966" t="s">
        <v>11284</v>
      </c>
      <c r="E966" t="s">
        <v>11285</v>
      </c>
      <c r="F966" t="s">
        <v>2059</v>
      </c>
      <c r="G966" t="s">
        <v>50</v>
      </c>
      <c r="H966" t="s">
        <v>51</v>
      </c>
      <c r="I966" t="s">
        <v>11286</v>
      </c>
      <c r="J966" t="s">
        <v>1216</v>
      </c>
      <c r="K966" t="s">
        <v>54</v>
      </c>
      <c r="L966" t="s">
        <v>322</v>
      </c>
      <c r="M966" t="s">
        <v>323</v>
      </c>
      <c r="N966" t="s">
        <v>1088</v>
      </c>
      <c r="O966" t="s">
        <v>63</v>
      </c>
      <c r="P966" t="s"/>
      <c r="Q966" t="s"/>
      <c r="R966" t="s"/>
      <c r="S966" t="s"/>
      <c r="T966" t="s">
        <v>67</v>
      </c>
      <c r="U966" t="s"/>
      <c r="V966" t="s">
        <v>67</v>
      </c>
      <c r="W966" t="s"/>
      <c r="X966" t="s"/>
      <c r="Y966" t="s"/>
      <c r="Z966" t="s"/>
      <c r="AA966" t="s">
        <v>84</v>
      </c>
      <c r="AB966" t="s">
        <v>11287</v>
      </c>
      <c r="AC966" t="s">
        <v>11287</v>
      </c>
      <c r="AD966" t="s">
        <v>192</v>
      </c>
      <c r="AE966" t="s">
        <v>44</v>
      </c>
      <c r="AF966" t="s">
        <v>11288</v>
      </c>
      <c r="AG966" t="s">
        <v>11289</v>
      </c>
      <c r="AH966" t="s">
        <v>447</v>
      </c>
      <c r="AI966" t="s">
        <v>11290</v>
      </c>
      <c r="AJ966" t="s">
        <v>92</v>
      </c>
      <c r="AK966" t="s">
        <v>66</v>
      </c>
    </row>
    <row r="967" spans="1:38">
      <c r="A967" t="s">
        <v>11291</v>
      </c>
      <c r="B967" t="s">
        <v>11292</v>
      </c>
      <c r="C967" t="s">
        <v>11293</v>
      </c>
      <c r="D967" t="s"/>
      <c r="E967" t="s">
        <v>11294</v>
      </c>
      <c r="F967" t="s"/>
      <c r="G967" t="s">
        <v>50</v>
      </c>
      <c r="H967" t="s">
        <v>51</v>
      </c>
      <c r="I967" t="s">
        <v>11295</v>
      </c>
      <c r="J967" t="s">
        <v>11296</v>
      </c>
      <c r="K967" t="s">
        <v>75</v>
      </c>
      <c r="L967" t="s">
        <v>272</v>
      </c>
      <c r="M967" t="s">
        <v>1237</v>
      </c>
      <c r="N967" t="s">
        <v>11297</v>
      </c>
      <c r="O967" t="s">
        <v>79</v>
      </c>
      <c r="P967" t="s"/>
      <c r="Q967" t="s"/>
      <c r="R967" t="s"/>
      <c r="S967" t="s"/>
      <c r="T967" t="s"/>
      <c r="U967" t="s"/>
      <c r="V967" t="s"/>
      <c r="W967" t="s"/>
      <c r="X967" t="s"/>
      <c r="Y967" t="s"/>
      <c r="Z967" t="s"/>
      <c r="AA967" t="s"/>
      <c r="AB967" t="s">
        <v>11298</v>
      </c>
      <c r="AC967" t="s">
        <v>11298</v>
      </c>
      <c r="AD967" t="s">
        <v>112</v>
      </c>
      <c r="AE967" t="s">
        <v>60</v>
      </c>
      <c r="AF967" t="s">
        <v>11299</v>
      </c>
      <c r="AG967" t="s">
        <v>11300</v>
      </c>
      <c r="AH967" t="s">
        <v>44</v>
      </c>
      <c r="AI967" t="s">
        <v>11301</v>
      </c>
      <c r="AJ967" t="s">
        <v>92</v>
      </c>
      <c r="AK967" t="s">
        <v>66</v>
      </c>
    </row>
    <row r="968" spans="1:38">
      <c r="A968" t="s">
        <v>11302</v>
      </c>
      <c r="B968" t="s">
        <v>11303</v>
      </c>
      <c r="C968" t="s">
        <v>11304</v>
      </c>
      <c r="D968" t="s">
        <v>11305</v>
      </c>
      <c r="E968" t="s">
        <v>11306</v>
      </c>
      <c r="F968" t="s">
        <v>71</v>
      </c>
      <c r="G968" t="s">
        <v>72</v>
      </c>
      <c r="H968" t="s">
        <v>234</v>
      </c>
      <c r="I968" t="s">
        <v>218</v>
      </c>
      <c r="J968" t="s">
        <v>53</v>
      </c>
      <c r="K968" t="s">
        <v>54</v>
      </c>
      <c r="L968" t="s">
        <v>272</v>
      </c>
      <c r="M968" t="s">
        <v>1180</v>
      </c>
      <c r="N968" t="s">
        <v>2321</v>
      </c>
      <c r="O968" t="s">
        <v>192</v>
      </c>
      <c r="P968" t="s">
        <v>11307</v>
      </c>
      <c r="Q968" t="s">
        <v>112</v>
      </c>
      <c r="R968" t="s">
        <v>11308</v>
      </c>
      <c r="S968" t="s">
        <v>11309</v>
      </c>
      <c r="T968" t="s">
        <v>93</v>
      </c>
      <c r="U968" t="s">
        <v>11310</v>
      </c>
      <c r="V968" t="s">
        <v>67</v>
      </c>
      <c r="W968" t="s">
        <v>11311</v>
      </c>
      <c r="X968" t="s"/>
      <c r="Y968" t="s"/>
      <c r="Z968" t="s">
        <v>11312</v>
      </c>
      <c r="AA968" t="s">
        <v>84</v>
      </c>
      <c r="AB968" t="s">
        <v>11313</v>
      </c>
      <c r="AC968" t="s">
        <v>11314</v>
      </c>
      <c r="AD968" t="s">
        <v>151</v>
      </c>
      <c r="AE968" t="s">
        <v>225</v>
      </c>
      <c r="AF968" t="s">
        <v>11315</v>
      </c>
      <c r="AG968" t="s">
        <v>11316</v>
      </c>
      <c r="AH968" t="s">
        <v>63</v>
      </c>
      <c r="AI968" t="s">
        <v>11317</v>
      </c>
      <c r="AJ968" t="s">
        <v>92</v>
      </c>
      <c r="AK968" t="s">
        <v>66</v>
      </c>
    </row>
    <row r="969" spans="1:38">
      <c r="A969" t="s">
        <v>11318</v>
      </c>
      <c r="B969" t="s">
        <v>11319</v>
      </c>
      <c r="C969" t="s">
        <v>11320</v>
      </c>
      <c r="D969" t="s">
        <v>11321</v>
      </c>
      <c r="E969" t="s">
        <v>11322</v>
      </c>
      <c r="F969" t="s">
        <v>968</v>
      </c>
      <c r="G969" t="s">
        <v>50</v>
      </c>
      <c r="H969" t="s">
        <v>234</v>
      </c>
      <c r="I969" t="s">
        <v>5501</v>
      </c>
      <c r="J969" t="s"/>
      <c r="K969" t="s">
        <v>859</v>
      </c>
      <c r="L969" t="s">
        <v>470</v>
      </c>
      <c r="M969" t="s">
        <v>471</v>
      </c>
      <c r="N969" t="s">
        <v>472</v>
      </c>
      <c r="O969" t="s">
        <v>241</v>
      </c>
      <c r="P969" t="s"/>
      <c r="Q969" t="s"/>
      <c r="R969" t="s"/>
      <c r="S969" t="s"/>
      <c r="T969" t="s"/>
      <c r="U969" t="s"/>
      <c r="V969" t="s"/>
      <c r="W969" t="s"/>
      <c r="X969" t="s"/>
      <c r="Y969" t="s"/>
      <c r="Z969" t="s">
        <v>11323</v>
      </c>
      <c r="AA969" t="s"/>
      <c r="AB969" t="s">
        <v>11324</v>
      </c>
      <c r="AC969" t="s">
        <v>11325</v>
      </c>
      <c r="AD969" t="s">
        <v>142</v>
      </c>
      <c r="AE969" t="s">
        <v>44</v>
      </c>
      <c r="AF969" t="s">
        <v>11326</v>
      </c>
      <c r="AG969" t="s">
        <v>11327</v>
      </c>
      <c r="AH969" t="s">
        <v>536</v>
      </c>
      <c r="AI969" t="s">
        <v>11328</v>
      </c>
      <c r="AJ969" t="s">
        <v>92</v>
      </c>
      <c r="AK969" t="s">
        <v>66</v>
      </c>
    </row>
    <row r="970" spans="1:38">
      <c r="A970" t="s">
        <v>11329</v>
      </c>
      <c r="B970" t="s">
        <v>11330</v>
      </c>
      <c r="C970" t="s">
        <v>11331</v>
      </c>
      <c r="D970" t="s">
        <v>11332</v>
      </c>
      <c r="E970" t="s">
        <v>11333</v>
      </c>
      <c r="F970" t="s">
        <v>185</v>
      </c>
      <c r="G970" t="s">
        <v>50</v>
      </c>
      <c r="H970" t="s">
        <v>51</v>
      </c>
      <c r="I970" t="s">
        <v>11334</v>
      </c>
      <c r="J970" t="s">
        <v>11335</v>
      </c>
      <c r="K970" t="s">
        <v>237</v>
      </c>
      <c r="L970" t="s">
        <v>1880</v>
      </c>
      <c r="M970" t="s">
        <v>3031</v>
      </c>
      <c r="N970" t="s">
        <v>11336</v>
      </c>
      <c r="O970" t="s">
        <v>406</v>
      </c>
      <c r="P970" t="s">
        <v>11337</v>
      </c>
      <c r="Q970" t="s">
        <v>67</v>
      </c>
      <c r="R970" t="s"/>
      <c r="S970" t="s"/>
      <c r="T970" t="s"/>
      <c r="U970" t="s"/>
      <c r="V970" t="s"/>
      <c r="W970" t="s"/>
      <c r="X970" t="s"/>
      <c r="Y970" t="s"/>
      <c r="Z970" t="s"/>
      <c r="AA970" t="s"/>
      <c r="AB970" t="s">
        <v>11338</v>
      </c>
      <c r="AC970" t="s">
        <v>11339</v>
      </c>
      <c r="AD970" t="s">
        <v>59</v>
      </c>
      <c r="AE970" t="s">
        <v>277</v>
      </c>
      <c r="AF970" t="s">
        <v>11340</v>
      </c>
      <c r="AG970" t="s">
        <v>11341</v>
      </c>
      <c r="AH970" t="s">
        <v>93</v>
      </c>
      <c r="AI970" t="s">
        <v>11342</v>
      </c>
      <c r="AJ970" t="s">
        <v>92</v>
      </c>
      <c r="AK970" t="s">
        <v>66</v>
      </c>
    </row>
    <row r="971" spans="1:38">
      <c r="A971" t="s">
        <v>11343</v>
      </c>
      <c r="B971" t="s">
        <v>11344</v>
      </c>
      <c r="C971" t="s">
        <v>11345</v>
      </c>
      <c r="D971" t="s">
        <v>11346</v>
      </c>
      <c r="E971" t="s">
        <v>11347</v>
      </c>
      <c r="F971" t="s">
        <v>255</v>
      </c>
      <c r="G971" t="s">
        <v>50</v>
      </c>
      <c r="H971" t="s">
        <v>51</v>
      </c>
      <c r="I971" t="s">
        <v>11348</v>
      </c>
      <c r="J971" t="s">
        <v>6469</v>
      </c>
      <c r="K971" t="s">
        <v>188</v>
      </c>
      <c r="L971" t="s">
        <v>100</v>
      </c>
      <c r="M971" t="s">
        <v>2700</v>
      </c>
      <c r="N971" t="s">
        <v>5167</v>
      </c>
      <c r="O971" t="s">
        <v>103</v>
      </c>
      <c r="P971" t="s"/>
      <c r="Q971" t="s"/>
      <c r="R971" t="s"/>
      <c r="S971" t="s"/>
      <c r="T971" t="s"/>
      <c r="U971" t="s"/>
      <c r="V971" t="s"/>
      <c r="W971" t="s"/>
      <c r="X971" t="s"/>
      <c r="Y971" t="s"/>
      <c r="Z971" t="s"/>
      <c r="AA971" t="s"/>
      <c r="AB971" t="s">
        <v>11349</v>
      </c>
      <c r="AC971" t="s">
        <v>11350</v>
      </c>
      <c r="AD971" t="s">
        <v>124</v>
      </c>
      <c r="AE971" t="s">
        <v>44</v>
      </c>
      <c r="AF971" t="s">
        <v>11351</v>
      </c>
      <c r="AG971" t="s">
        <v>11352</v>
      </c>
      <c r="AH971" t="s">
        <v>124</v>
      </c>
      <c r="AI971" t="s">
        <v>11353</v>
      </c>
      <c r="AJ971" t="s">
        <v>92</v>
      </c>
      <c r="AK971" t="s">
        <v>66</v>
      </c>
    </row>
    <row r="972" spans="1:38">
      <c r="A972" t="s">
        <v>11354</v>
      </c>
      <c r="B972" t="s">
        <v>11355</v>
      </c>
      <c r="C972" t="s">
        <v>11356</v>
      </c>
      <c r="D972" t="s">
        <v>11357</v>
      </c>
      <c r="E972" t="s">
        <v>11358</v>
      </c>
      <c r="F972" t="s">
        <v>5016</v>
      </c>
      <c r="G972" t="s">
        <v>50</v>
      </c>
      <c r="H972" t="s">
        <v>51</v>
      </c>
      <c r="I972" t="s"/>
      <c r="J972" t="s"/>
      <c r="K972" t="s"/>
      <c r="L972" t="s">
        <v>582</v>
      </c>
      <c r="M972" t="s">
        <v>583</v>
      </c>
      <c r="N972" t="s">
        <v>584</v>
      </c>
      <c r="O972" t="s"/>
      <c r="P972" t="s"/>
      <c r="Q972" t="s">
        <v>44</v>
      </c>
      <c r="R972" t="s"/>
      <c r="S972" t="s"/>
      <c r="T972" t="s"/>
      <c r="U972" t="s"/>
      <c r="V972" t="s"/>
      <c r="W972" t="s"/>
      <c r="X972" t="s"/>
      <c r="Y972" t="s"/>
      <c r="Z972" t="s"/>
      <c r="AA972" t="s"/>
      <c r="AB972" t="s">
        <v>11359</v>
      </c>
      <c r="AC972" t="s">
        <v>11359</v>
      </c>
      <c r="AD972" t="s">
        <v>124</v>
      </c>
      <c r="AE972" t="s">
        <v>4170</v>
      </c>
      <c r="AF972" t="s">
        <v>11360</v>
      </c>
      <c r="AG972" t="s">
        <v>11361</v>
      </c>
      <c r="AH972" t="s">
        <v>149</v>
      </c>
      <c r="AI972" t="s">
        <v>11362</v>
      </c>
      <c r="AJ972" t="s">
        <v>11363</v>
      </c>
      <c r="AK972" t="s">
        <v>66</v>
      </c>
    </row>
    <row r="973" spans="1:38">
      <c r="A973" t="s">
        <v>11364</v>
      </c>
      <c r="B973" t="s">
        <v>11365</v>
      </c>
      <c r="C973" t="s">
        <v>11366</v>
      </c>
      <c r="D973" t="s">
        <v>11367</v>
      </c>
      <c r="E973" t="s">
        <v>11368</v>
      </c>
      <c r="F973" t="s">
        <v>98</v>
      </c>
      <c r="G973" t="s">
        <v>50</v>
      </c>
      <c r="H973" t="s">
        <v>51</v>
      </c>
      <c r="I973" t="s">
        <v>11369</v>
      </c>
      <c r="J973" t="s">
        <v>1933</v>
      </c>
      <c r="K973" t="s">
        <v>54</v>
      </c>
      <c r="L973" t="s">
        <v>843</v>
      </c>
      <c r="M973" t="s">
        <v>844</v>
      </c>
      <c r="N973" t="s">
        <v>845</v>
      </c>
      <c r="O973" t="s">
        <v>79</v>
      </c>
      <c r="P973" t="s">
        <v>11370</v>
      </c>
      <c r="Q973" t="s">
        <v>67</v>
      </c>
      <c r="R973" t="s">
        <v>11371</v>
      </c>
      <c r="S973" t="s"/>
      <c r="T973" t="s"/>
      <c r="U973" t="s"/>
      <c r="V973" t="s"/>
      <c r="W973" t="s"/>
      <c r="X973" t="s"/>
      <c r="Y973" t="s"/>
      <c r="Z973" t="s"/>
      <c r="AA973" t="s"/>
      <c r="AB973" t="s">
        <v>11372</v>
      </c>
      <c r="AC973" t="s">
        <v>11373</v>
      </c>
      <c r="AD973" t="s">
        <v>110</v>
      </c>
      <c r="AE973" t="s">
        <v>44</v>
      </c>
      <c r="AF973" t="s">
        <v>11374</v>
      </c>
      <c r="AG973" t="s">
        <v>2132</v>
      </c>
      <c r="AH973" t="s">
        <v>192</v>
      </c>
      <c r="AI973" t="s">
        <v>11375</v>
      </c>
      <c r="AJ973" t="s">
        <v>92</v>
      </c>
      <c r="AK973" t="s">
        <v>66</v>
      </c>
    </row>
    <row r="974" spans="1:38">
      <c r="A974" t="s">
        <v>11376</v>
      </c>
      <c r="B974" t="s">
        <v>11377</v>
      </c>
      <c r="C974" t="s">
        <v>11378</v>
      </c>
      <c r="D974" t="s">
        <v>11379</v>
      </c>
      <c r="E974" t="s">
        <v>11380</v>
      </c>
      <c r="F974" t="s">
        <v>6233</v>
      </c>
      <c r="G974" t="s">
        <v>72</v>
      </c>
      <c r="H974" t="s">
        <v>51</v>
      </c>
      <c r="I974" t="s">
        <v>2281</v>
      </c>
      <c r="J974" t="s"/>
      <c r="K974" t="s">
        <v>469</v>
      </c>
      <c r="L974" t="s">
        <v>470</v>
      </c>
      <c r="M974" t="s">
        <v>471</v>
      </c>
      <c r="N974" t="s">
        <v>472</v>
      </c>
      <c r="O974" t="s">
        <v>142</v>
      </c>
      <c r="P974" t="s"/>
      <c r="Q974" t="s"/>
      <c r="R974" t="s"/>
      <c r="S974" t="s"/>
      <c r="T974" t="s">
        <v>93</v>
      </c>
      <c r="U974" t="s">
        <v>11381</v>
      </c>
      <c r="V974" t="s">
        <v>67</v>
      </c>
      <c r="W974" t="s">
        <v>11382</v>
      </c>
      <c r="X974" t="s"/>
      <c r="Y974" t="s"/>
      <c r="Z974" t="s">
        <v>11383</v>
      </c>
      <c r="AA974" t="s">
        <v>84</v>
      </c>
      <c r="AB974" t="s">
        <v>11384</v>
      </c>
      <c r="AC974" t="s">
        <v>11385</v>
      </c>
      <c r="AD974" t="s">
        <v>59</v>
      </c>
      <c r="AE974" t="s">
        <v>44</v>
      </c>
      <c r="AF974" t="s">
        <v>11386</v>
      </c>
      <c r="AG974" t="s">
        <v>11387</v>
      </c>
      <c r="AH974" t="s">
        <v>86</v>
      </c>
      <c r="AI974" t="s">
        <v>11388</v>
      </c>
      <c r="AJ974" t="s">
        <v>92</v>
      </c>
      <c r="AK974" t="s">
        <v>66</v>
      </c>
    </row>
    <row r="975" spans="1:38">
      <c r="A975" t="s">
        <v>11389</v>
      </c>
      <c r="B975" t="s">
        <v>11390</v>
      </c>
      <c r="C975" t="s">
        <v>11391</v>
      </c>
      <c r="D975" t="s">
        <v>11392</v>
      </c>
      <c r="E975" t="s">
        <v>11393</v>
      </c>
      <c r="F975" t="s">
        <v>396</v>
      </c>
      <c r="G975" t="s">
        <v>50</v>
      </c>
      <c r="H975" t="s">
        <v>51</v>
      </c>
      <c r="I975" t="s">
        <v>11394</v>
      </c>
      <c r="J975" t="s">
        <v>2876</v>
      </c>
      <c r="K975" t="s">
        <v>453</v>
      </c>
      <c r="L975" t="s">
        <v>272</v>
      </c>
      <c r="M975" t="s">
        <v>273</v>
      </c>
      <c r="N975" t="s">
        <v>2346</v>
      </c>
      <c r="O975" t="s">
        <v>192</v>
      </c>
      <c r="P975" t="s"/>
      <c r="Q975" t="s"/>
      <c r="R975" t="s"/>
      <c r="S975" t="s"/>
      <c r="T975" t="s"/>
      <c r="U975" t="s"/>
      <c r="V975" t="s"/>
      <c r="W975" t="s"/>
      <c r="X975" t="s"/>
      <c r="Y975" t="s"/>
      <c r="Z975" t="s"/>
      <c r="AA975" t="s"/>
      <c r="AB975" t="s">
        <v>11395</v>
      </c>
      <c r="AC975" t="s">
        <v>11395</v>
      </c>
      <c r="AD975" t="s">
        <v>192</v>
      </c>
      <c r="AE975" t="s">
        <v>247</v>
      </c>
      <c r="AF975" t="s">
        <v>11396</v>
      </c>
      <c r="AG975" t="s">
        <v>11397</v>
      </c>
      <c r="AH975" t="s">
        <v>86</v>
      </c>
      <c r="AI975" t="s">
        <v>11398</v>
      </c>
      <c r="AJ975" t="s">
        <v>92</v>
      </c>
      <c r="AK975" t="s">
        <v>66</v>
      </c>
    </row>
    <row r="976" spans="1:38">
      <c r="A976" t="s">
        <v>11399</v>
      </c>
      <c r="B976" t="s">
        <v>11400</v>
      </c>
      <c r="C976" t="s">
        <v>11401</v>
      </c>
      <c r="D976" t="s">
        <v>11402</v>
      </c>
      <c r="E976" t="s">
        <v>11403</v>
      </c>
      <c r="F976" t="s">
        <v>1970</v>
      </c>
      <c r="G976" t="s">
        <v>72</v>
      </c>
      <c r="H976" t="s">
        <v>51</v>
      </c>
      <c r="I976" t="s">
        <v>11404</v>
      </c>
      <c r="J976" t="s">
        <v>4580</v>
      </c>
      <c r="K976" t="s">
        <v>237</v>
      </c>
      <c r="L976" t="s">
        <v>100</v>
      </c>
      <c r="M976" t="s">
        <v>2700</v>
      </c>
      <c r="N976" t="s">
        <v>5167</v>
      </c>
      <c r="O976" t="s">
        <v>789</v>
      </c>
      <c r="P976" t="s"/>
      <c r="Q976" t="s"/>
      <c r="R976" t="s"/>
      <c r="S976" t="s"/>
      <c r="T976" t="s"/>
      <c r="U976" t="s"/>
      <c r="V976" t="s">
        <v>67</v>
      </c>
      <c r="W976" t="s">
        <v>11405</v>
      </c>
      <c r="X976" t="s"/>
      <c r="Y976" t="s"/>
      <c r="Z976" t="s"/>
      <c r="AA976" t="s">
        <v>84</v>
      </c>
      <c r="AB976" t="s">
        <v>11406</v>
      </c>
      <c r="AC976" t="s">
        <v>11407</v>
      </c>
      <c r="AD976" t="s">
        <v>124</v>
      </c>
      <c r="AE976" t="s">
        <v>44</v>
      </c>
      <c r="AF976" t="s">
        <v>11408</v>
      </c>
      <c r="AG976" t="s">
        <v>9663</v>
      </c>
      <c r="AH976" t="s">
        <v>447</v>
      </c>
      <c r="AI976" t="s">
        <v>11409</v>
      </c>
      <c r="AJ976" t="s">
        <v>92</v>
      </c>
      <c r="AK976" t="s">
        <v>66</v>
      </c>
    </row>
    <row r="977" spans="1:38">
      <c r="A977" t="s">
        <v>8567</v>
      </c>
      <c r="B977" t="s">
        <v>11410</v>
      </c>
      <c r="C977" t="s">
        <v>11411</v>
      </c>
      <c r="D977" t="s">
        <v>11412</v>
      </c>
      <c r="E977" t="s">
        <v>11413</v>
      </c>
      <c r="F977" t="s">
        <v>49</v>
      </c>
      <c r="G977" t="s">
        <v>50</v>
      </c>
      <c r="H977" t="s">
        <v>51</v>
      </c>
      <c r="I977" t="s">
        <v>1663</v>
      </c>
      <c r="J977" t="s">
        <v>187</v>
      </c>
      <c r="K977" t="s">
        <v>188</v>
      </c>
      <c r="L977" t="s">
        <v>355</v>
      </c>
      <c r="M977" t="s">
        <v>356</v>
      </c>
      <c r="N977" t="s">
        <v>2180</v>
      </c>
      <c r="O977" t="s">
        <v>174</v>
      </c>
      <c r="P977" t="s">
        <v>11414</v>
      </c>
      <c r="Q977" t="s">
        <v>93</v>
      </c>
      <c r="R977" t="s">
        <v>11415</v>
      </c>
      <c r="S977" t="s"/>
      <c r="T977" t="s"/>
      <c r="U977" t="s"/>
      <c r="V977" t="s"/>
      <c r="W977" t="s"/>
      <c r="X977" t="s"/>
      <c r="Y977" t="s"/>
      <c r="Z977" t="s"/>
      <c r="AA977" t="s"/>
      <c r="AB977" t="s">
        <v>11416</v>
      </c>
      <c r="AC977" t="s">
        <v>11417</v>
      </c>
      <c r="AD977" t="s">
        <v>124</v>
      </c>
      <c r="AE977" t="s">
        <v>44</v>
      </c>
      <c r="AF977" t="s">
        <v>11418</v>
      </c>
      <c r="AG977" t="s">
        <v>11419</v>
      </c>
      <c r="AH977" t="s">
        <v>149</v>
      </c>
      <c r="AI977" t="s">
        <v>11420</v>
      </c>
      <c r="AJ977" t="s">
        <v>92</v>
      </c>
      <c r="AK977" t="s">
        <v>66</v>
      </c>
    </row>
    <row r="978" spans="1:38">
      <c r="A978" t="s">
        <v>11421</v>
      </c>
      <c r="B978" t="s">
        <v>11422</v>
      </c>
      <c r="C978" t="s">
        <v>11423</v>
      </c>
      <c r="D978" t="s">
        <v>11424</v>
      </c>
      <c r="E978" t="s">
        <v>11425</v>
      </c>
      <c r="F978" t="s"/>
      <c r="G978" t="s">
        <v>50</v>
      </c>
      <c r="H978" t="s">
        <v>51</v>
      </c>
      <c r="I978" t="s">
        <v>6301</v>
      </c>
      <c r="J978" t="s">
        <v>2122</v>
      </c>
      <c r="K978" t="s">
        <v>410</v>
      </c>
      <c r="L978" t="s">
        <v>238</v>
      </c>
      <c r="M978" t="s">
        <v>1265</v>
      </c>
      <c r="N978" t="s">
        <v>11426</v>
      </c>
      <c r="O978" t="s">
        <v>86</v>
      </c>
      <c r="P978" t="s"/>
      <c r="Q978" t="s"/>
      <c r="R978" t="s"/>
      <c r="S978" t="s"/>
      <c r="T978" t="s"/>
      <c r="U978" t="s"/>
      <c r="V978" t="s"/>
      <c r="W978" t="s"/>
      <c r="X978" t="s"/>
      <c r="Y978" t="s"/>
      <c r="Z978" t="s"/>
      <c r="AA978" t="s"/>
      <c r="AB978" t="s">
        <v>11427</v>
      </c>
      <c r="AC978" t="s">
        <v>11428</v>
      </c>
      <c r="AD978" t="s">
        <v>112</v>
      </c>
      <c r="AE978" t="s">
        <v>44</v>
      </c>
      <c r="AF978" t="s">
        <v>11429</v>
      </c>
      <c r="AG978" t="s">
        <v>11072</v>
      </c>
      <c r="AH978" t="s">
        <v>44</v>
      </c>
      <c r="AI978" t="s">
        <v>11430</v>
      </c>
      <c r="AJ978" t="s">
        <v>92</v>
      </c>
      <c r="AK978" t="s">
        <v>66</v>
      </c>
    </row>
    <row r="979" spans="1:38">
      <c r="A979" t="s">
        <v>11431</v>
      </c>
      <c r="B979" t="s">
        <v>11432</v>
      </c>
      <c r="C979" t="s">
        <v>11433</v>
      </c>
      <c r="D979" t="s">
        <v>11434</v>
      </c>
      <c r="E979" t="s">
        <v>11435</v>
      </c>
      <c r="F979" t="s">
        <v>117</v>
      </c>
      <c r="G979" t="s">
        <v>50</v>
      </c>
      <c r="H979" t="s">
        <v>51</v>
      </c>
      <c r="I979" t="s">
        <v>2587</v>
      </c>
      <c r="J979" t="s">
        <v>2588</v>
      </c>
      <c r="K979" t="s">
        <v>54</v>
      </c>
      <c r="L979" t="s">
        <v>100</v>
      </c>
      <c r="M979" t="s">
        <v>101</v>
      </c>
      <c r="N979" t="s">
        <v>102</v>
      </c>
      <c r="O979" t="s"/>
      <c r="P979" t="s">
        <v>11436</v>
      </c>
      <c r="Q979" t="s">
        <v>93</v>
      </c>
      <c r="R979" t="s"/>
      <c r="S979" t="s"/>
      <c r="T979" t="s"/>
      <c r="U979" t="s"/>
      <c r="V979" t="s"/>
      <c r="W979" t="s"/>
      <c r="X979" t="s"/>
      <c r="Y979" t="s"/>
      <c r="Z979" t="s"/>
      <c r="AA979" t="s"/>
      <c r="AB979" t="s">
        <v>11437</v>
      </c>
      <c r="AC979" t="s">
        <v>11438</v>
      </c>
      <c r="AD979" t="s">
        <v>93</v>
      </c>
      <c r="AE979" t="s">
        <v>44</v>
      </c>
      <c r="AF979" t="s">
        <v>11439</v>
      </c>
      <c r="AG979" t="s">
        <v>11440</v>
      </c>
      <c r="AH979" t="s">
        <v>44</v>
      </c>
      <c r="AI979" t="s">
        <v>11441</v>
      </c>
      <c r="AJ979" t="s">
        <v>11442</v>
      </c>
      <c r="AK979" t="s">
        <v>66</v>
      </c>
    </row>
    <row r="980" spans="1:38">
      <c r="A980" t="s">
        <v>11443</v>
      </c>
      <c r="B980" t="s">
        <v>11444</v>
      </c>
      <c r="C980" t="s">
        <v>11445</v>
      </c>
      <c r="D980" t="s">
        <v>11446</v>
      </c>
      <c r="E980" t="s">
        <v>11447</v>
      </c>
      <c r="F980" t="s">
        <v>98</v>
      </c>
      <c r="G980" t="s">
        <v>50</v>
      </c>
      <c r="H980" t="s">
        <v>51</v>
      </c>
      <c r="I980" t="s">
        <v>842</v>
      </c>
      <c r="J980" t="s">
        <v>842</v>
      </c>
      <c r="K980" t="s">
        <v>54</v>
      </c>
      <c r="L980" t="s">
        <v>932</v>
      </c>
      <c r="M980" t="s">
        <v>932</v>
      </c>
      <c r="N980" t="s">
        <v>933</v>
      </c>
      <c r="O980" t="s">
        <v>301</v>
      </c>
      <c r="P980" t="s"/>
      <c r="Q980" t="s">
        <v>67</v>
      </c>
      <c r="R980" t="s"/>
      <c r="S980" t="s"/>
      <c r="T980" t="s"/>
      <c r="U980" t="s"/>
      <c r="V980" t="s"/>
      <c r="W980" t="s"/>
      <c r="X980" t="s"/>
      <c r="Y980" t="s"/>
      <c r="Z980" t="s"/>
      <c r="AA980" t="s"/>
      <c r="AB980" t="s">
        <v>11448</v>
      </c>
      <c r="AC980" t="s">
        <v>11449</v>
      </c>
      <c r="AD980" t="s">
        <v>110</v>
      </c>
      <c r="AE980" t="s">
        <v>1254</v>
      </c>
      <c r="AF980" t="s">
        <v>11450</v>
      </c>
      <c r="AG980" t="s">
        <v>11451</v>
      </c>
      <c r="AH980" t="s">
        <v>124</v>
      </c>
      <c r="AI980" t="s">
        <v>11452</v>
      </c>
      <c r="AJ980" t="s">
        <v>92</v>
      </c>
      <c r="AK980" t="s">
        <v>66</v>
      </c>
    </row>
    <row r="981" spans="1:38">
      <c r="A981" t="s">
        <v>11453</v>
      </c>
      <c r="B981" t="s">
        <v>11454</v>
      </c>
      <c r="C981" t="s">
        <v>11455</v>
      </c>
      <c r="D981" t="s">
        <v>11456</v>
      </c>
      <c r="E981" t="s">
        <v>11457</v>
      </c>
      <c r="F981" t="s">
        <v>255</v>
      </c>
      <c r="G981" t="s">
        <v>50</v>
      </c>
      <c r="H981" t="s">
        <v>51</v>
      </c>
      <c r="I981" t="s">
        <v>2588</v>
      </c>
      <c r="J981" t="s">
        <v>6042</v>
      </c>
      <c r="K981" t="s">
        <v>54</v>
      </c>
      <c r="L981" t="s">
        <v>843</v>
      </c>
      <c r="M981" t="s">
        <v>844</v>
      </c>
      <c r="N981" t="s">
        <v>2411</v>
      </c>
      <c r="O981" t="s">
        <v>939</v>
      </c>
      <c r="P981" t="s">
        <v>11458</v>
      </c>
      <c r="Q981" t="s">
        <v>112</v>
      </c>
      <c r="R981" t="s">
        <v>11459</v>
      </c>
      <c r="S981" t="s"/>
      <c r="T981" t="s"/>
      <c r="U981" t="s"/>
      <c r="V981" t="s"/>
      <c r="W981" t="s"/>
      <c r="X981" t="s"/>
      <c r="Y981" t="s"/>
      <c r="Z981" t="s"/>
      <c r="AA981" t="s"/>
      <c r="AB981" t="s">
        <v>11460</v>
      </c>
      <c r="AC981" t="s">
        <v>11461</v>
      </c>
      <c r="AD981" t="s">
        <v>124</v>
      </c>
      <c r="AE981" t="s">
        <v>297</v>
      </c>
      <c r="AF981" t="s">
        <v>11462</v>
      </c>
      <c r="AG981" t="s">
        <v>11463</v>
      </c>
      <c r="AH981" t="s">
        <v>124</v>
      </c>
      <c r="AI981" t="s">
        <v>11464</v>
      </c>
      <c r="AJ981" t="s">
        <v>92</v>
      </c>
      <c r="AK981" t="s">
        <v>66</v>
      </c>
    </row>
    <row r="982" spans="1:38">
      <c r="A982" t="s">
        <v>11465</v>
      </c>
      <c r="B982" t="s">
        <v>11466</v>
      </c>
      <c r="C982" t="s">
        <v>11467</v>
      </c>
      <c r="D982" t="s">
        <v>11468</v>
      </c>
      <c r="E982" t="s">
        <v>11469</v>
      </c>
      <c r="F982" t="s"/>
      <c r="G982" t="s">
        <v>50</v>
      </c>
      <c r="H982" t="s">
        <v>51</v>
      </c>
      <c r="I982" t="s">
        <v>11470</v>
      </c>
      <c r="J982" t="s"/>
      <c r="K982" t="s">
        <v>271</v>
      </c>
      <c r="L982" t="s">
        <v>120</v>
      </c>
      <c r="M982" t="s">
        <v>121</v>
      </c>
      <c r="N982" t="s">
        <v>122</v>
      </c>
      <c r="O982" t="s"/>
      <c r="P982" t="s"/>
      <c r="Q982" t="s">
        <v>44</v>
      </c>
      <c r="R982" t="s"/>
      <c r="S982" t="s"/>
      <c r="T982" t="s"/>
      <c r="U982" t="s"/>
      <c r="V982" t="s"/>
      <c r="W982" t="s"/>
      <c r="X982" t="s"/>
      <c r="Y982" t="s"/>
      <c r="Z982" t="s"/>
      <c r="AA982" t="s"/>
      <c r="AB982" t="s">
        <v>11471</v>
      </c>
      <c r="AC982" t="s">
        <v>11471</v>
      </c>
      <c r="AD982" t="s">
        <v>93</v>
      </c>
      <c r="AE982" t="s">
        <v>44</v>
      </c>
      <c r="AF982" t="s">
        <v>11472</v>
      </c>
      <c r="AG982" t="s">
        <v>10731</v>
      </c>
      <c r="AH982" t="s">
        <v>44</v>
      </c>
      <c r="AI982" t="s">
        <v>11473</v>
      </c>
      <c r="AJ982" t="s">
        <v>11474</v>
      </c>
      <c r="AK982" t="s">
        <v>66</v>
      </c>
    </row>
    <row r="983" spans="1:38">
      <c r="A983" t="s">
        <v>11475</v>
      </c>
      <c r="B983" t="s">
        <v>11476</v>
      </c>
      <c r="C983" t="s">
        <v>11477</v>
      </c>
      <c r="D983" t="s">
        <v>11478</v>
      </c>
      <c r="E983" t="s">
        <v>11479</v>
      </c>
      <c r="F983" t="s">
        <v>117</v>
      </c>
      <c r="G983" t="s">
        <v>50</v>
      </c>
      <c r="H983" t="s">
        <v>51</v>
      </c>
      <c r="I983" t="s">
        <v>1725</v>
      </c>
      <c r="J983" t="s">
        <v>53</v>
      </c>
      <c r="K983" t="s">
        <v>54</v>
      </c>
      <c r="L983" t="s">
        <v>189</v>
      </c>
      <c r="M983" t="s">
        <v>190</v>
      </c>
      <c r="N983" t="s">
        <v>4800</v>
      </c>
      <c r="O983" t="s"/>
      <c r="P983" t="s"/>
      <c r="Q983" t="s">
        <v>44</v>
      </c>
      <c r="R983" t="s"/>
      <c r="S983" t="s"/>
      <c r="T983" t="s"/>
      <c r="U983" t="s"/>
      <c r="V983" t="s"/>
      <c r="W983" t="s"/>
      <c r="X983" t="s"/>
      <c r="Y983" t="s"/>
      <c r="Z983" t="s"/>
      <c r="AA983" t="s"/>
      <c r="AB983" t="s">
        <v>11480</v>
      </c>
      <c r="AC983" t="s">
        <v>11480</v>
      </c>
      <c r="AD983" t="s">
        <v>174</v>
      </c>
      <c r="AE983" t="s">
        <v>1105</v>
      </c>
      <c r="AF983" t="s">
        <v>11481</v>
      </c>
      <c r="AG983" t="s">
        <v>11482</v>
      </c>
      <c r="AH983" t="s">
        <v>124</v>
      </c>
      <c r="AI983" t="s">
        <v>11483</v>
      </c>
      <c r="AJ983" t="s">
        <v>11484</v>
      </c>
      <c r="AK983" t="s">
        <v>66</v>
      </c>
    </row>
    <row r="984" spans="1:38">
      <c r="A984" t="s">
        <v>11485</v>
      </c>
      <c r="B984" t="s">
        <v>11486</v>
      </c>
      <c r="C984" t="s">
        <v>11487</v>
      </c>
      <c r="D984" t="s">
        <v>11488</v>
      </c>
      <c r="E984" t="s">
        <v>11489</v>
      </c>
      <c r="F984" t="s">
        <v>98</v>
      </c>
      <c r="G984" t="s">
        <v>50</v>
      </c>
      <c r="H984" t="s">
        <v>51</v>
      </c>
      <c r="I984" t="s">
        <v>11490</v>
      </c>
      <c r="J984" t="s">
        <v>53</v>
      </c>
      <c r="K984" t="s">
        <v>54</v>
      </c>
      <c r="L984" t="s">
        <v>322</v>
      </c>
      <c r="M984" t="s">
        <v>1251</v>
      </c>
      <c r="N984" t="s">
        <v>1461</v>
      </c>
      <c r="O984" t="s">
        <v>575</v>
      </c>
      <c r="P984" t="s">
        <v>11491</v>
      </c>
      <c r="Q984" t="s">
        <v>59</v>
      </c>
      <c r="R984" t="s"/>
      <c r="S984" t="s"/>
      <c r="T984" t="s"/>
      <c r="U984" t="s"/>
      <c r="V984" t="s"/>
      <c r="W984" t="s"/>
      <c r="X984" t="s"/>
      <c r="Y984" t="s"/>
      <c r="Z984" t="s"/>
      <c r="AA984" t="s"/>
      <c r="AB984" t="s">
        <v>11492</v>
      </c>
      <c r="AC984" t="s">
        <v>11493</v>
      </c>
      <c r="AD984" t="s">
        <v>93</v>
      </c>
      <c r="AE984" t="s">
        <v>44</v>
      </c>
      <c r="AF984" t="s">
        <v>11494</v>
      </c>
      <c r="AG984" t="s">
        <v>9296</v>
      </c>
      <c r="AH984" t="s">
        <v>44</v>
      </c>
      <c r="AI984" t="s">
        <v>11495</v>
      </c>
      <c r="AJ984" t="s">
        <v>92</v>
      </c>
      <c r="AK984" t="s">
        <v>66</v>
      </c>
    </row>
    <row r="985" spans="1:38">
      <c r="A985" t="s">
        <v>11496</v>
      </c>
      <c r="B985" t="s">
        <v>11497</v>
      </c>
      <c r="C985" t="s">
        <v>9323</v>
      </c>
      <c r="D985" t="s">
        <v>11498</v>
      </c>
      <c r="E985" t="s">
        <v>11499</v>
      </c>
      <c r="F985" t="s">
        <v>185</v>
      </c>
      <c r="G985" t="s">
        <v>50</v>
      </c>
      <c r="H985" t="s">
        <v>51</v>
      </c>
      <c r="I985" t="s">
        <v>11500</v>
      </c>
      <c r="J985" t="s">
        <v>11501</v>
      </c>
      <c r="K985" t="s">
        <v>237</v>
      </c>
      <c r="L985" t="s">
        <v>120</v>
      </c>
      <c r="M985" t="s">
        <v>382</v>
      </c>
      <c r="N985" t="s">
        <v>11502</v>
      </c>
      <c r="O985" t="s">
        <v>142</v>
      </c>
      <c r="P985" t="s">
        <v>11503</v>
      </c>
      <c r="Q985" t="s">
        <v>67</v>
      </c>
      <c r="R985" t="s"/>
      <c r="S985" t="s"/>
      <c r="T985" t="s">
        <v>67</v>
      </c>
      <c r="U985" t="s"/>
      <c r="V985" t="s"/>
      <c r="W985" t="s"/>
      <c r="X985" t="s"/>
      <c r="Y985" t="s"/>
      <c r="Z985" t="s"/>
      <c r="AA985" t="s"/>
      <c r="AB985" t="s">
        <v>11504</v>
      </c>
      <c r="AC985" t="s">
        <v>11505</v>
      </c>
      <c r="AD985" t="s">
        <v>63</v>
      </c>
      <c r="AE985" t="s">
        <v>44</v>
      </c>
      <c r="AF985" t="s">
        <v>11506</v>
      </c>
      <c r="AG985" t="s">
        <v>5849</v>
      </c>
      <c r="AH985" t="s">
        <v>67</v>
      </c>
      <c r="AI985" t="s">
        <v>11507</v>
      </c>
      <c r="AJ985" t="s">
        <v>92</v>
      </c>
      <c r="AK985" t="s">
        <v>66</v>
      </c>
    </row>
    <row r="986" spans="1:38">
      <c r="A986" t="s">
        <v>2349</v>
      </c>
      <c r="B986" t="s">
        <v>11508</v>
      </c>
      <c r="C986" t="s">
        <v>11509</v>
      </c>
      <c r="D986" t="s">
        <v>11510</v>
      </c>
      <c r="E986" t="s">
        <v>11511</v>
      </c>
      <c r="F986" t="s">
        <v>2059</v>
      </c>
      <c r="G986" t="s">
        <v>50</v>
      </c>
      <c r="H986" t="s">
        <v>51</v>
      </c>
      <c r="I986" t="s">
        <v>235</v>
      </c>
      <c r="J986" t="s">
        <v>236</v>
      </c>
      <c r="K986" t="s">
        <v>237</v>
      </c>
      <c r="L986" t="s">
        <v>139</v>
      </c>
      <c r="M986" t="s">
        <v>500</v>
      </c>
      <c r="N986" t="s">
        <v>3476</v>
      </c>
      <c r="O986" t="s">
        <v>86</v>
      </c>
      <c r="P986" t="s"/>
      <c r="Q986" t="s"/>
      <c r="R986" t="s"/>
      <c r="S986" t="s"/>
      <c r="T986" t="s"/>
      <c r="U986" t="s"/>
      <c r="V986" t="s"/>
      <c r="W986" t="s"/>
      <c r="X986" t="s"/>
      <c r="Y986" t="s"/>
      <c r="Z986" t="s"/>
      <c r="AA986" t="s"/>
      <c r="AB986" t="s">
        <v>11512</v>
      </c>
      <c r="AC986" t="s">
        <v>11512</v>
      </c>
      <c r="AD986" t="s">
        <v>124</v>
      </c>
      <c r="AE986" t="s">
        <v>44</v>
      </c>
      <c r="AF986" t="s">
        <v>11513</v>
      </c>
      <c r="AG986" t="s">
        <v>11514</v>
      </c>
      <c r="AH986" t="s">
        <v>301</v>
      </c>
      <c r="AI986" t="s">
        <v>11515</v>
      </c>
      <c r="AJ986" t="s">
        <v>92</v>
      </c>
      <c r="AK986" t="s">
        <v>66</v>
      </c>
    </row>
    <row r="987" spans="1:38">
      <c r="A987" t="s">
        <v>11516</v>
      </c>
      <c r="B987" t="s">
        <v>11517</v>
      </c>
      <c r="C987" t="s">
        <v>11518</v>
      </c>
      <c r="D987" t="s">
        <v>11519</v>
      </c>
      <c r="E987" t="s">
        <v>11520</v>
      </c>
      <c r="F987" t="s">
        <v>857</v>
      </c>
      <c r="G987" t="s">
        <v>50</v>
      </c>
      <c r="H987" t="s">
        <v>51</v>
      </c>
      <c r="I987" t="s">
        <v>1590</v>
      </c>
      <c r="J987" t="s">
        <v>53</v>
      </c>
      <c r="K987" t="s">
        <v>54</v>
      </c>
      <c r="L987" t="s">
        <v>411</v>
      </c>
      <c r="M987" t="s">
        <v>412</v>
      </c>
      <c r="N987" t="s">
        <v>699</v>
      </c>
      <c r="O987" t="s">
        <v>846</v>
      </c>
      <c r="P987" t="s">
        <v>11521</v>
      </c>
      <c r="Q987" t="s">
        <v>174</v>
      </c>
      <c r="R987" t="s">
        <v>11522</v>
      </c>
      <c r="S987" t="s">
        <v>11523</v>
      </c>
      <c r="T987" t="s">
        <v>112</v>
      </c>
      <c r="U987" t="s"/>
      <c r="V987" t="s"/>
      <c r="W987" t="s"/>
      <c r="X987" t="s"/>
      <c r="Y987" t="s"/>
      <c r="Z987" t="s"/>
      <c r="AA987" t="s"/>
      <c r="AB987" t="s">
        <v>11524</v>
      </c>
      <c r="AC987" t="s">
        <v>11525</v>
      </c>
      <c r="AD987" t="s">
        <v>174</v>
      </c>
      <c r="AE987" t="s">
        <v>11526</v>
      </c>
      <c r="AF987" t="s">
        <v>11527</v>
      </c>
      <c r="AG987" t="s">
        <v>11528</v>
      </c>
      <c r="AH987" t="s">
        <v>110</v>
      </c>
      <c r="AI987" t="s">
        <v>11529</v>
      </c>
      <c r="AJ987" t="s">
        <v>92</v>
      </c>
      <c r="AK987" t="s">
        <v>66</v>
      </c>
    </row>
    <row r="988" spans="1:38">
      <c r="A988" t="s">
        <v>11530</v>
      </c>
      <c r="B988" t="s">
        <v>11531</v>
      </c>
      <c r="C988" t="s">
        <v>11532</v>
      </c>
      <c r="D988" t="s">
        <v>11533</v>
      </c>
      <c r="E988" t="s">
        <v>11534</v>
      </c>
      <c r="F988" t="s">
        <v>541</v>
      </c>
      <c r="G988" t="s">
        <v>72</v>
      </c>
      <c r="H988" t="s">
        <v>51</v>
      </c>
      <c r="I988" t="s">
        <v>11535</v>
      </c>
      <c r="J988" t="s">
        <v>7599</v>
      </c>
      <c r="K988" t="s">
        <v>453</v>
      </c>
      <c r="L988" t="s">
        <v>843</v>
      </c>
      <c r="M988" t="s">
        <v>844</v>
      </c>
      <c r="N988" t="s">
        <v>845</v>
      </c>
      <c r="O988" t="s">
        <v>79</v>
      </c>
      <c r="P988" t="s"/>
      <c r="Q988" t="s">
        <v>67</v>
      </c>
      <c r="R988" t="s">
        <v>11536</v>
      </c>
      <c r="S988" t="s"/>
      <c r="T988" t="s"/>
      <c r="U988" t="s"/>
      <c r="V988" t="s">
        <v>67</v>
      </c>
      <c r="W988" t="s">
        <v>11537</v>
      </c>
      <c r="X988" t="s"/>
      <c r="Y988" t="s"/>
      <c r="Z988" t="s"/>
      <c r="AA988" t="s">
        <v>84</v>
      </c>
      <c r="AB988" t="s">
        <v>11538</v>
      </c>
      <c r="AC988" t="s">
        <v>11539</v>
      </c>
      <c r="AD988" t="s">
        <v>59</v>
      </c>
      <c r="AE988" t="s">
        <v>107</v>
      </c>
      <c r="AF988" t="s">
        <v>11540</v>
      </c>
      <c r="AG988" t="s">
        <v>11541</v>
      </c>
      <c r="AH988" t="s">
        <v>112</v>
      </c>
      <c r="AI988" t="s">
        <v>11542</v>
      </c>
      <c r="AJ988" t="s">
        <v>92</v>
      </c>
      <c r="AK988" t="s">
        <v>66</v>
      </c>
    </row>
    <row r="989" spans="1:38">
      <c r="A989" t="s">
        <v>11543</v>
      </c>
      <c r="B989" t="s">
        <v>11544</v>
      </c>
      <c r="C989" t="s">
        <v>11545</v>
      </c>
      <c r="D989" t="s">
        <v>11546</v>
      </c>
      <c r="E989" t="s">
        <v>11547</v>
      </c>
      <c r="F989" t="s">
        <v>1970</v>
      </c>
      <c r="G989" t="s">
        <v>50</v>
      </c>
      <c r="H989" t="s">
        <v>51</v>
      </c>
      <c r="I989" t="s">
        <v>11548</v>
      </c>
      <c r="J989" t="s">
        <v>53</v>
      </c>
      <c r="K989" t="s">
        <v>54</v>
      </c>
      <c r="L989" t="s">
        <v>219</v>
      </c>
      <c r="M989" t="s">
        <v>220</v>
      </c>
      <c r="N989" t="s">
        <v>11549</v>
      </c>
      <c r="O989" t="s">
        <v>195</v>
      </c>
      <c r="P989" t="s"/>
      <c r="Q989" t="s"/>
      <c r="R989" t="s"/>
      <c r="S989" t="s"/>
      <c r="T989" t="s"/>
      <c r="U989" t="s"/>
      <c r="V989" t="s"/>
      <c r="W989" t="s"/>
      <c r="X989" t="s"/>
      <c r="Y989" t="s"/>
      <c r="Z989" t="s"/>
      <c r="AA989" t="s"/>
      <c r="AB989" t="s">
        <v>11550</v>
      </c>
      <c r="AC989" t="s">
        <v>11551</v>
      </c>
      <c r="AD989" t="s">
        <v>110</v>
      </c>
      <c r="AE989" t="s">
        <v>515</v>
      </c>
      <c r="AF989" t="s">
        <v>11552</v>
      </c>
      <c r="AG989" t="s">
        <v>11553</v>
      </c>
      <c r="AH989" t="s">
        <v>112</v>
      </c>
      <c r="AI989" t="s">
        <v>11554</v>
      </c>
      <c r="AJ989" t="s">
        <v>92</v>
      </c>
      <c r="AK989" t="s">
        <v>66</v>
      </c>
    </row>
    <row r="990" spans="1:38">
      <c r="A990" t="s">
        <v>11555</v>
      </c>
      <c r="B990" t="s">
        <v>11556</v>
      </c>
      <c r="C990" t="s">
        <v>11557</v>
      </c>
      <c r="D990" t="s"/>
      <c r="E990" t="s">
        <v>11558</v>
      </c>
      <c r="F990" t="s">
        <v>49</v>
      </c>
      <c r="G990" t="s">
        <v>50</v>
      </c>
      <c r="H990" t="s">
        <v>51</v>
      </c>
      <c r="I990" t="s">
        <v>5192</v>
      </c>
      <c r="J990" t="s">
        <v>53</v>
      </c>
      <c r="K990" t="s">
        <v>54</v>
      </c>
      <c r="L990" t="s">
        <v>156</v>
      </c>
      <c r="M990" t="s">
        <v>157</v>
      </c>
      <c r="N990" t="s">
        <v>158</v>
      </c>
      <c r="O990" t="s"/>
      <c r="P990" t="s"/>
      <c r="Q990" t="s">
        <v>44</v>
      </c>
      <c r="R990" t="s"/>
      <c r="S990" t="s"/>
      <c r="T990" t="s"/>
      <c r="U990" t="s"/>
      <c r="V990" t="s"/>
      <c r="W990" t="s"/>
      <c r="X990" t="s"/>
      <c r="Y990" t="s"/>
      <c r="Z990" t="s"/>
      <c r="AA990" t="s"/>
      <c r="AB990" t="s">
        <v>11559</v>
      </c>
      <c r="AC990" t="s">
        <v>11560</v>
      </c>
      <c r="AD990" t="s">
        <v>195</v>
      </c>
      <c r="AE990" t="s">
        <v>5587</v>
      </c>
      <c r="AF990" t="s">
        <v>11561</v>
      </c>
      <c r="AG990" t="s">
        <v>11562</v>
      </c>
      <c r="AH990" t="s">
        <v>562</v>
      </c>
      <c r="AI990" t="s">
        <v>11563</v>
      </c>
      <c r="AJ990" t="s">
        <v>11564</v>
      </c>
      <c r="AK990" t="s">
        <v>66</v>
      </c>
    </row>
    <row r="991" spans="1:38">
      <c r="A991" t="s">
        <v>3430</v>
      </c>
      <c r="B991" t="s">
        <v>11565</v>
      </c>
      <c r="C991" t="s">
        <v>11566</v>
      </c>
      <c r="D991" t="s">
        <v>11567</v>
      </c>
      <c r="E991" t="s">
        <v>11568</v>
      </c>
      <c r="F991" t="s">
        <v>2409</v>
      </c>
      <c r="G991" t="s">
        <v>50</v>
      </c>
      <c r="H991" t="s">
        <v>51</v>
      </c>
      <c r="I991" t="s">
        <v>11569</v>
      </c>
      <c r="J991" t="s">
        <v>11570</v>
      </c>
      <c r="K991" t="s">
        <v>237</v>
      </c>
      <c r="L991" t="s">
        <v>189</v>
      </c>
      <c r="M991" t="s">
        <v>190</v>
      </c>
      <c r="N991" t="s">
        <v>191</v>
      </c>
      <c r="O991" t="s">
        <v>846</v>
      </c>
      <c r="P991" t="s"/>
      <c r="Q991" t="s">
        <v>67</v>
      </c>
      <c r="R991" t="s">
        <v>11571</v>
      </c>
      <c r="S991" t="s"/>
      <c r="T991" t="s"/>
      <c r="U991" t="s"/>
      <c r="V991" t="s"/>
      <c r="W991" t="s"/>
      <c r="X991" t="s"/>
      <c r="Y991" t="s"/>
      <c r="Z991" t="s"/>
      <c r="AA991" t="s"/>
      <c r="AB991" t="s">
        <v>11572</v>
      </c>
      <c r="AC991" t="s">
        <v>11573</v>
      </c>
      <c r="AD991" t="s">
        <v>110</v>
      </c>
      <c r="AE991" t="s">
        <v>1254</v>
      </c>
      <c r="AF991" t="s">
        <v>11574</v>
      </c>
      <c r="AG991" t="s">
        <v>11575</v>
      </c>
      <c r="AH991" t="s">
        <v>86</v>
      </c>
      <c r="AI991" t="s">
        <v>11576</v>
      </c>
      <c r="AJ991" t="s">
        <v>92</v>
      </c>
      <c r="AK991" t="s">
        <v>66</v>
      </c>
    </row>
    <row r="992" spans="1:38">
      <c r="A992" t="s">
        <v>11577</v>
      </c>
      <c r="B992" t="s">
        <v>11578</v>
      </c>
      <c r="C992" t="s">
        <v>11579</v>
      </c>
      <c r="D992" t="s">
        <v>11580</v>
      </c>
      <c r="E992" t="s">
        <v>11581</v>
      </c>
      <c r="F992" t="s">
        <v>697</v>
      </c>
      <c r="G992" t="s">
        <v>50</v>
      </c>
      <c r="H992" t="s">
        <v>51</v>
      </c>
      <c r="I992" t="s">
        <v>11582</v>
      </c>
      <c r="J992" t="s"/>
      <c r="K992" t="s">
        <v>11583</v>
      </c>
      <c r="L992" t="s">
        <v>808</v>
      </c>
      <c r="M992" t="s">
        <v>884</v>
      </c>
      <c r="N992" t="s">
        <v>2996</v>
      </c>
      <c r="O992" t="s"/>
      <c r="P992" t="s">
        <v>5263</v>
      </c>
      <c r="Q992" t="s">
        <v>67</v>
      </c>
      <c r="R992" t="s">
        <v>11584</v>
      </c>
      <c r="S992" t="s"/>
      <c r="T992" t="s"/>
      <c r="U992" t="s"/>
      <c r="V992" t="s"/>
      <c r="W992" t="s"/>
      <c r="X992" t="s"/>
      <c r="Y992" t="s"/>
      <c r="Z992" t="s"/>
      <c r="AA992" t="s"/>
      <c r="AB992" t="s">
        <v>11585</v>
      </c>
      <c r="AC992" t="s">
        <v>11585</v>
      </c>
      <c r="AD992" t="s">
        <v>110</v>
      </c>
      <c r="AE992" t="s">
        <v>515</v>
      </c>
      <c r="AF992" t="s">
        <v>11586</v>
      </c>
      <c r="AG992" t="s">
        <v>11587</v>
      </c>
      <c r="AH992" t="s">
        <v>63</v>
      </c>
      <c r="AI992" t="s">
        <v>11588</v>
      </c>
      <c r="AJ992" t="s">
        <v>11589</v>
      </c>
      <c r="AK992" t="s">
        <v>66</v>
      </c>
    </row>
    <row r="993" spans="1:38">
      <c r="A993" t="s">
        <v>197</v>
      </c>
      <c r="B993" t="s">
        <v>11590</v>
      </c>
      <c r="C993" t="s">
        <v>11591</v>
      </c>
      <c r="D993" t="s"/>
      <c r="E993" t="s">
        <v>11592</v>
      </c>
      <c r="F993" t="s">
        <v>292</v>
      </c>
      <c r="G993" t="s">
        <v>1178</v>
      </c>
      <c r="H993" t="s">
        <v>51</v>
      </c>
      <c r="I993" t="s">
        <v>11145</v>
      </c>
      <c r="J993" t="s">
        <v>11145</v>
      </c>
      <c r="K993" t="s">
        <v>11146</v>
      </c>
      <c r="L993" t="s">
        <v>189</v>
      </c>
      <c r="M993" t="s">
        <v>190</v>
      </c>
      <c r="N993" t="s">
        <v>191</v>
      </c>
      <c r="O993" t="s">
        <v>301</v>
      </c>
      <c r="P993" t="s">
        <v>11593</v>
      </c>
      <c r="Q993" t="s">
        <v>67</v>
      </c>
      <c r="R993" t="s">
        <v>11594</v>
      </c>
      <c r="S993" t="s"/>
      <c r="T993" t="s"/>
      <c r="U993" t="s"/>
      <c r="V993" t="s">
        <v>67</v>
      </c>
      <c r="W993" t="s">
        <v>11595</v>
      </c>
      <c r="X993" t="s"/>
      <c r="Y993" t="s"/>
      <c r="Z993" t="s"/>
      <c r="AA993" t="s">
        <v>84</v>
      </c>
      <c r="AB993" t="s">
        <v>11596</v>
      </c>
      <c r="AC993" t="s">
        <v>11597</v>
      </c>
      <c r="AD993" t="s">
        <v>151</v>
      </c>
      <c r="AE993" t="s">
        <v>342</v>
      </c>
      <c r="AF993" t="s">
        <v>11598</v>
      </c>
      <c r="AG993" t="s">
        <v>11599</v>
      </c>
      <c r="AH993" t="s">
        <v>63</v>
      </c>
      <c r="AI993" t="s">
        <v>11600</v>
      </c>
      <c r="AJ993" t="s">
        <v>92</v>
      </c>
      <c r="AK993" t="s">
        <v>66</v>
      </c>
    </row>
    <row r="994" spans="1:38">
      <c r="A994" t="s">
        <v>11601</v>
      </c>
      <c r="B994" t="s">
        <v>11602</v>
      </c>
      <c r="C994" t="s">
        <v>11603</v>
      </c>
      <c r="D994" t="s">
        <v>11604</v>
      </c>
      <c r="E994" t="s">
        <v>11605</v>
      </c>
      <c r="F994" t="s">
        <v>117</v>
      </c>
      <c r="G994" t="s">
        <v>50</v>
      </c>
      <c r="H994" t="s">
        <v>51</v>
      </c>
      <c r="I994" t="s">
        <v>11606</v>
      </c>
      <c r="J994" t="s">
        <v>353</v>
      </c>
      <c r="K994" t="s">
        <v>354</v>
      </c>
      <c r="L994" t="s">
        <v>76</v>
      </c>
      <c r="M994" t="s">
        <v>77</v>
      </c>
      <c r="N994" t="s">
        <v>860</v>
      </c>
      <c r="O994" t="s">
        <v>79</v>
      </c>
      <c r="P994" t="s"/>
      <c r="Q994" t="s"/>
      <c r="R994" t="s"/>
      <c r="S994" t="s"/>
      <c r="T994" t="s"/>
      <c r="U994" t="s"/>
      <c r="V994" t="s"/>
      <c r="W994" t="s"/>
      <c r="X994" t="s"/>
      <c r="Y994" t="s"/>
      <c r="Z994" t="s"/>
      <c r="AA994" t="s"/>
      <c r="AB994" t="s">
        <v>11607</v>
      </c>
      <c r="AC994" t="s">
        <v>11607</v>
      </c>
      <c r="AD994" t="s">
        <v>192</v>
      </c>
      <c r="AE994" t="s">
        <v>310</v>
      </c>
      <c r="AF994" t="s">
        <v>11608</v>
      </c>
      <c r="AG994" t="s">
        <v>11609</v>
      </c>
      <c r="AH994" t="s">
        <v>406</v>
      </c>
      <c r="AI994" t="s">
        <v>11610</v>
      </c>
      <c r="AJ994" t="s">
        <v>92</v>
      </c>
      <c r="AK994" t="s">
        <v>66</v>
      </c>
    </row>
    <row r="995" spans="1:38">
      <c r="A995" t="s">
        <v>11611</v>
      </c>
      <c r="B995" t="s">
        <v>11612</v>
      </c>
      <c r="C995" t="s">
        <v>11613</v>
      </c>
      <c r="D995" t="s">
        <v>11614</v>
      </c>
      <c r="E995" t="s">
        <v>11615</v>
      </c>
      <c r="F995" t="s">
        <v>438</v>
      </c>
      <c r="G995" t="s">
        <v>50</v>
      </c>
      <c r="H995" t="s">
        <v>51</v>
      </c>
      <c r="I995" t="s">
        <v>1519</v>
      </c>
      <c r="J995" t="s">
        <v>53</v>
      </c>
      <c r="K995" t="s">
        <v>54</v>
      </c>
      <c r="L995" t="s">
        <v>120</v>
      </c>
      <c r="M995" t="s">
        <v>121</v>
      </c>
      <c r="N995" t="s">
        <v>11616</v>
      </c>
      <c r="O995" t="s">
        <v>103</v>
      </c>
      <c r="P995" t="s">
        <v>11617</v>
      </c>
      <c r="Q995" t="s">
        <v>67</v>
      </c>
      <c r="R995" t="s"/>
      <c r="S995" t="s"/>
      <c r="T995" t="s"/>
      <c r="U995" t="s"/>
      <c r="V995" t="s"/>
      <c r="W995" t="s"/>
      <c r="X995" t="s"/>
      <c r="Y995" t="s"/>
      <c r="Z995" t="s"/>
      <c r="AA995" t="s"/>
      <c r="AB995" t="s">
        <v>11618</v>
      </c>
      <c r="AC995" t="s">
        <v>11619</v>
      </c>
      <c r="AD995" t="s">
        <v>112</v>
      </c>
      <c r="AE995" t="s">
        <v>44</v>
      </c>
      <c r="AF995" t="s">
        <v>11620</v>
      </c>
      <c r="AG995" t="s">
        <v>11621</v>
      </c>
      <c r="AH995" t="s">
        <v>44</v>
      </c>
      <c r="AI995" t="s">
        <v>11622</v>
      </c>
      <c r="AJ995" t="s">
        <v>92</v>
      </c>
      <c r="AK995" t="s">
        <v>66</v>
      </c>
    </row>
    <row r="996" spans="1:38">
      <c r="A996" t="s">
        <v>9828</v>
      </c>
      <c r="B996" t="s">
        <v>11623</v>
      </c>
      <c r="C996" t="s">
        <v>11624</v>
      </c>
      <c r="D996" t="s">
        <v>11625</v>
      </c>
      <c r="E996" t="s">
        <v>11626</v>
      </c>
      <c r="F996" t="s">
        <v>3497</v>
      </c>
      <c r="G996" t="s">
        <v>50</v>
      </c>
      <c r="H996" t="s">
        <v>51</v>
      </c>
      <c r="I996" t="s">
        <v>11627</v>
      </c>
      <c r="J996" t="s">
        <v>1933</v>
      </c>
      <c r="K996" t="s">
        <v>54</v>
      </c>
      <c r="L996" t="s">
        <v>355</v>
      </c>
      <c r="M996" t="s">
        <v>356</v>
      </c>
      <c r="N996" t="s">
        <v>1606</v>
      </c>
      <c r="O996" t="s">
        <v>241</v>
      </c>
      <c r="P996" t="s"/>
      <c r="Q996" t="s"/>
      <c r="R996" t="s"/>
      <c r="S996" t="s"/>
      <c r="T996" t="s"/>
      <c r="U996" t="s"/>
      <c r="V996" t="s"/>
      <c r="W996" t="s"/>
      <c r="X996" t="s"/>
      <c r="Y996" t="s"/>
      <c r="Z996" t="s"/>
      <c r="AA996" t="s"/>
      <c r="AB996" t="s">
        <v>11628</v>
      </c>
      <c r="AC996" t="s">
        <v>11628</v>
      </c>
      <c r="AD996" t="s">
        <v>93</v>
      </c>
      <c r="AE996" t="s">
        <v>44</v>
      </c>
      <c r="AF996" t="s">
        <v>11629</v>
      </c>
      <c r="AG996" t="s">
        <v>11630</v>
      </c>
      <c r="AH996" t="s">
        <v>44</v>
      </c>
      <c r="AI996" t="s">
        <v>11631</v>
      </c>
      <c r="AJ996" t="s">
        <v>92</v>
      </c>
      <c r="AK996" t="s">
        <v>66</v>
      </c>
    </row>
    <row r="997" spans="1:38">
      <c r="A997" t="s">
        <v>11632</v>
      </c>
      <c r="B997" t="s">
        <v>11633</v>
      </c>
      <c r="C997" t="s">
        <v>11634</v>
      </c>
      <c r="D997" t="s">
        <v>11635</v>
      </c>
      <c r="E997" t="s">
        <v>11636</v>
      </c>
      <c r="F997" t="s">
        <v>1458</v>
      </c>
      <c r="G997" t="s">
        <v>50</v>
      </c>
      <c r="H997" t="s">
        <v>51</v>
      </c>
      <c r="I997" t="s">
        <v>11637</v>
      </c>
      <c r="J997" t="s"/>
      <c r="K997" t="s">
        <v>525</v>
      </c>
      <c r="L997" t="s">
        <v>322</v>
      </c>
      <c r="M997" t="s">
        <v>323</v>
      </c>
      <c r="N997" t="s">
        <v>1088</v>
      </c>
      <c r="O997" t="s"/>
      <c r="P997" t="s"/>
      <c r="Q997" t="s">
        <v>44</v>
      </c>
      <c r="R997" t="s"/>
      <c r="S997" t="s"/>
      <c r="T997" t="s"/>
      <c r="U997" t="s"/>
      <c r="V997" t="s"/>
      <c r="W997" t="s"/>
      <c r="X997" t="s"/>
      <c r="Y997" t="s"/>
      <c r="Z997" t="s"/>
      <c r="AA997" t="s"/>
      <c r="AB997" t="s">
        <v>11638</v>
      </c>
      <c r="AC997" t="s">
        <v>11639</v>
      </c>
      <c r="AD997" t="s">
        <v>59</v>
      </c>
      <c r="AE997" t="s">
        <v>107</v>
      </c>
      <c r="AF997" t="s">
        <v>11640</v>
      </c>
      <c r="AG997" t="s">
        <v>11641</v>
      </c>
      <c r="AH997" t="s">
        <v>174</v>
      </c>
      <c r="AI997" t="s">
        <v>11642</v>
      </c>
      <c r="AJ997" t="s">
        <v>11643</v>
      </c>
      <c r="AK997" t="s">
        <v>66</v>
      </c>
    </row>
    <row r="998" spans="1:38">
      <c r="A998" t="s">
        <v>5041</v>
      </c>
      <c r="B998" t="s">
        <v>11644</v>
      </c>
      <c r="C998" t="s">
        <v>11645</v>
      </c>
      <c r="D998" t="s"/>
      <c r="E998" t="s">
        <v>11646</v>
      </c>
      <c r="F998" t="s">
        <v>857</v>
      </c>
      <c r="G998" t="s">
        <v>4887</v>
      </c>
      <c r="H998" t="s">
        <v>51</v>
      </c>
      <c r="I998" t="s">
        <v>512</v>
      </c>
      <c r="J998" t="s">
        <v>513</v>
      </c>
      <c r="K998" t="s">
        <v>54</v>
      </c>
      <c r="L998" t="s">
        <v>170</v>
      </c>
      <c r="M998" t="s">
        <v>171</v>
      </c>
      <c r="N998" t="s">
        <v>172</v>
      </c>
      <c r="O998" t="s">
        <v>79</v>
      </c>
      <c r="P998" t="s">
        <v>11647</v>
      </c>
      <c r="Q998" t="s">
        <v>63</v>
      </c>
      <c r="R998" t="s">
        <v>11648</v>
      </c>
      <c r="S998" t="s"/>
      <c r="T998" t="s"/>
      <c r="U998" t="s"/>
      <c r="V998" t="s"/>
      <c r="W998" t="s"/>
      <c r="X998" t="s"/>
      <c r="Y998" t="s"/>
      <c r="Z998" t="s"/>
      <c r="AA998" t="s"/>
      <c r="AB998" t="s">
        <v>11649</v>
      </c>
      <c r="AC998" t="s">
        <v>11650</v>
      </c>
      <c r="AD998" t="s">
        <v>90</v>
      </c>
      <c r="AE998" t="s">
        <v>44</v>
      </c>
      <c r="AF998" t="s">
        <v>11651</v>
      </c>
      <c r="AG998" t="s">
        <v>11652</v>
      </c>
      <c r="AH998" t="s">
        <v>198</v>
      </c>
      <c r="AI998" t="s">
        <v>11653</v>
      </c>
      <c r="AJ998" t="s">
        <v>92</v>
      </c>
      <c r="AK998" t="s">
        <v>66</v>
      </c>
    </row>
    <row r="999" spans="1:38">
      <c r="A999" t="s">
        <v>11654</v>
      </c>
      <c r="B999" t="s">
        <v>11655</v>
      </c>
      <c r="C999" t="s">
        <v>11656</v>
      </c>
      <c r="D999" t="s">
        <v>11657</v>
      </c>
      <c r="E999" t="s">
        <v>11658</v>
      </c>
      <c r="F999" t="s">
        <v>697</v>
      </c>
      <c r="G999" t="s">
        <v>50</v>
      </c>
      <c r="H999" t="s">
        <v>51</v>
      </c>
      <c r="I999" t="s">
        <v>235</v>
      </c>
      <c r="J999" t="s"/>
      <c r="K999" t="s">
        <v>237</v>
      </c>
      <c r="L999" t="s">
        <v>843</v>
      </c>
      <c r="M999" t="s">
        <v>844</v>
      </c>
      <c r="N999" t="s">
        <v>3076</v>
      </c>
      <c r="O999" t="s"/>
      <c r="P999" t="s"/>
      <c r="Q999" t="s">
        <v>44</v>
      </c>
      <c r="R999" t="s"/>
      <c r="S999" t="s"/>
      <c r="T999" t="s"/>
      <c r="U999" t="s"/>
      <c r="V999" t="s"/>
      <c r="W999" t="s"/>
      <c r="X999" t="s"/>
      <c r="Y999" t="s"/>
      <c r="Z999" t="s"/>
      <c r="AA999" t="s"/>
      <c r="AB999" t="s">
        <v>11659</v>
      </c>
      <c r="AC999" t="s">
        <v>11659</v>
      </c>
      <c r="AD999" t="s">
        <v>86</v>
      </c>
      <c r="AE999" t="s">
        <v>1205</v>
      </c>
      <c r="AF999" t="s">
        <v>11660</v>
      </c>
      <c r="AG999" t="s">
        <v>11661</v>
      </c>
      <c r="AH999" t="s">
        <v>110</v>
      </c>
      <c r="AI999" t="s">
        <v>11662</v>
      </c>
      <c r="AJ999" t="s">
        <v>11663</v>
      </c>
      <c r="AK999" t="s">
        <v>66</v>
      </c>
    </row>
    <row r="1000" spans="1:38">
      <c r="A1000" t="s">
        <v>11664</v>
      </c>
      <c r="B1000" t="s">
        <v>11665</v>
      </c>
      <c r="C1000" t="s">
        <v>11666</v>
      </c>
      <c r="D1000" t="s">
        <v>11667</v>
      </c>
      <c r="E1000" t="s">
        <v>11668</v>
      </c>
      <c r="F1000" t="s"/>
      <c r="G1000" t="s">
        <v>50</v>
      </c>
      <c r="H1000" t="s">
        <v>51</v>
      </c>
      <c r="I1000" t="s">
        <v>2865</v>
      </c>
      <c r="J1000" t="s"/>
      <c r="K1000" t="s">
        <v>75</v>
      </c>
      <c r="L1000" t="s">
        <v>808</v>
      </c>
      <c r="M1000" t="s">
        <v>809</v>
      </c>
      <c r="N1000" t="s">
        <v>1447</v>
      </c>
      <c r="O1000" t="s"/>
      <c r="P1000" t="s"/>
      <c r="Q1000" t="s">
        <v>44</v>
      </c>
      <c r="R1000" t="s"/>
      <c r="S1000" t="s"/>
      <c r="T1000" t="s"/>
      <c r="U1000" t="s"/>
      <c r="V1000" t="s"/>
      <c r="W1000" t="s"/>
      <c r="X1000" t="s"/>
      <c r="Y1000" t="s"/>
      <c r="Z1000" t="s"/>
      <c r="AA1000" t="s"/>
      <c r="AB1000" t="s">
        <v>11669</v>
      </c>
      <c r="AC1000" t="s">
        <v>11670</v>
      </c>
      <c r="AD1000" t="s">
        <v>142</v>
      </c>
      <c r="AE1000" t="s">
        <v>1064</v>
      </c>
      <c r="AF1000" t="s">
        <v>11671</v>
      </c>
      <c r="AG1000" t="s">
        <v>11672</v>
      </c>
      <c r="AH1000" t="s">
        <v>330</v>
      </c>
      <c r="AI1000" t="s">
        <v>11673</v>
      </c>
      <c r="AJ1000" t="s">
        <v>11674</v>
      </c>
      <c r="AK1000" t="s">
        <v>66</v>
      </c>
    </row>
    <row r="1001" spans="1:38">
      <c r="A1001" t="s">
        <v>11675</v>
      </c>
      <c r="B1001" t="s">
        <v>11676</v>
      </c>
      <c r="C1001" t="s">
        <v>11677</v>
      </c>
      <c r="D1001" t="s"/>
      <c r="E1001" t="s">
        <v>11678</v>
      </c>
      <c r="F1001" t="s">
        <v>396</v>
      </c>
      <c r="G1001" t="s">
        <v>1178</v>
      </c>
      <c r="H1001" t="s">
        <v>51</v>
      </c>
      <c r="I1001" t="s">
        <v>912</v>
      </c>
      <c r="J1001" t="s">
        <v>440</v>
      </c>
      <c r="K1001" t="s">
        <v>54</v>
      </c>
      <c r="L1001" t="s">
        <v>1344</v>
      </c>
      <c r="M1001" t="s">
        <v>3962</v>
      </c>
      <c r="N1001" t="s">
        <v>4445</v>
      </c>
      <c r="O1001" t="s">
        <v>241</v>
      </c>
      <c r="P1001" t="s">
        <v>11679</v>
      </c>
      <c r="Q1001" t="s">
        <v>67</v>
      </c>
      <c r="R1001" t="s">
        <v>11680</v>
      </c>
      <c r="S1001" t="s"/>
      <c r="T1001" t="s"/>
      <c r="U1001" t="s"/>
      <c r="V1001" t="s">
        <v>67</v>
      </c>
      <c r="W1001" t="s">
        <v>8395</v>
      </c>
      <c r="X1001" t="s"/>
      <c r="Y1001" t="s"/>
      <c r="Z1001" t="s"/>
      <c r="AA1001" t="s">
        <v>84</v>
      </c>
      <c r="AB1001" t="s">
        <v>11681</v>
      </c>
      <c r="AC1001" t="s">
        <v>11682</v>
      </c>
      <c r="AD1001" t="s">
        <v>59</v>
      </c>
      <c r="AE1001" t="s">
        <v>107</v>
      </c>
      <c r="AF1001" t="s">
        <v>11683</v>
      </c>
      <c r="AG1001" t="s">
        <v>11684</v>
      </c>
      <c r="AH1001" t="s">
        <v>174</v>
      </c>
      <c r="AI1001" t="s">
        <v>11685</v>
      </c>
      <c r="AJ1001" t="s">
        <v>92</v>
      </c>
      <c r="AK1001" t="s">
        <v>66</v>
      </c>
    </row>
    <row r="1002" spans="1:38">
      <c r="A1002" t="s">
        <v>11686</v>
      </c>
      <c r="B1002" t="s">
        <v>11687</v>
      </c>
      <c r="C1002" t="s">
        <v>11688</v>
      </c>
      <c r="D1002" t="s">
        <v>11689</v>
      </c>
      <c r="E1002" t="s">
        <v>11690</v>
      </c>
      <c r="F1002" t="s">
        <v>5816</v>
      </c>
      <c r="G1002" t="s">
        <v>72</v>
      </c>
      <c r="H1002" t="s">
        <v>51</v>
      </c>
      <c r="I1002" t="s">
        <v>11691</v>
      </c>
      <c r="J1002" t="s">
        <v>53</v>
      </c>
      <c r="K1002" t="s">
        <v>54</v>
      </c>
      <c r="L1002" t="s">
        <v>272</v>
      </c>
      <c r="M1002" t="s">
        <v>1180</v>
      </c>
      <c r="N1002" t="s">
        <v>1358</v>
      </c>
      <c r="O1002" t="s">
        <v>209</v>
      </c>
      <c r="P1002" t="s"/>
      <c r="Q1002" t="s"/>
      <c r="R1002" t="s"/>
      <c r="S1002" t="s"/>
      <c r="T1002" t="s"/>
      <c r="U1002" t="s"/>
      <c r="V1002" t="s">
        <v>67</v>
      </c>
      <c r="W1002" t="s">
        <v>11692</v>
      </c>
      <c r="X1002" t="s"/>
      <c r="Y1002" t="s"/>
      <c r="Z1002" t="s"/>
      <c r="AA1002" t="s">
        <v>84</v>
      </c>
      <c r="AB1002" t="s">
        <v>11693</v>
      </c>
      <c r="AC1002" t="s">
        <v>11694</v>
      </c>
      <c r="AD1002" t="s">
        <v>59</v>
      </c>
      <c r="AE1002" t="s">
        <v>107</v>
      </c>
      <c r="AF1002" t="s">
        <v>11695</v>
      </c>
      <c r="AG1002" t="s">
        <v>11696</v>
      </c>
      <c r="AH1002" t="s">
        <v>59</v>
      </c>
      <c r="AI1002" t="s">
        <v>11697</v>
      </c>
      <c r="AJ1002" t="s">
        <v>92</v>
      </c>
      <c r="AK1002" t="s">
        <v>66</v>
      </c>
    </row>
    <row r="1003" spans="1:38">
      <c r="A1003" t="s">
        <v>11698</v>
      </c>
      <c r="B1003" t="s">
        <v>11699</v>
      </c>
      <c r="C1003" t="s">
        <v>11700</v>
      </c>
      <c r="D1003" t="s">
        <v>11701</v>
      </c>
      <c r="E1003" t="s">
        <v>11702</v>
      </c>
      <c r="F1003" t="s"/>
      <c r="G1003" t="s">
        <v>50</v>
      </c>
      <c r="H1003" t="s">
        <v>51</v>
      </c>
      <c r="I1003" t="s">
        <v>7427</v>
      </c>
      <c r="J1003" t="s"/>
      <c r="K1003" t="s">
        <v>569</v>
      </c>
      <c r="L1003" t="s">
        <v>582</v>
      </c>
      <c r="M1003" t="s">
        <v>871</v>
      </c>
      <c r="N1003" t="s">
        <v>872</v>
      </c>
      <c r="O1003" t="s">
        <v>103</v>
      </c>
      <c r="P1003" t="s"/>
      <c r="Q1003" t="s">
        <v>67</v>
      </c>
      <c r="R1003" t="s">
        <v>11703</v>
      </c>
      <c r="S1003" t="s"/>
      <c r="T1003" t="s"/>
      <c r="U1003" t="s"/>
      <c r="V1003" t="s"/>
      <c r="W1003" t="s"/>
      <c r="X1003" t="s"/>
      <c r="Y1003" t="s"/>
      <c r="Z1003" t="s"/>
      <c r="AA1003" t="s"/>
      <c r="AB1003" t="s">
        <v>11704</v>
      </c>
      <c r="AC1003" t="s">
        <v>11705</v>
      </c>
      <c r="AD1003" t="s">
        <v>192</v>
      </c>
      <c r="AE1003" t="s">
        <v>44</v>
      </c>
      <c r="AF1003" t="s">
        <v>11706</v>
      </c>
      <c r="AG1003" t="s">
        <v>11707</v>
      </c>
      <c r="AH1003" t="s">
        <v>142</v>
      </c>
      <c r="AI1003" t="s">
        <v>11708</v>
      </c>
      <c r="AJ1003" t="s">
        <v>92</v>
      </c>
      <c r="AK1003" t="s">
        <v>66</v>
      </c>
    </row>
    <row r="1004" spans="1:38">
      <c r="A1004" t="s">
        <v>11709</v>
      </c>
      <c r="B1004" t="s">
        <v>11710</v>
      </c>
      <c r="C1004" t="s">
        <v>11711</v>
      </c>
      <c r="D1004" t="s">
        <v>11712</v>
      </c>
      <c r="E1004" t="s">
        <v>11713</v>
      </c>
      <c r="F1004" t="s">
        <v>49</v>
      </c>
      <c r="G1004" t="s">
        <v>72</v>
      </c>
      <c r="H1004" t="s">
        <v>51</v>
      </c>
      <c r="I1004" t="s">
        <v>11714</v>
      </c>
      <c r="J1004" t="s">
        <v>187</v>
      </c>
      <c r="K1004" t="s">
        <v>188</v>
      </c>
      <c r="L1004" t="s">
        <v>808</v>
      </c>
      <c r="M1004" t="s">
        <v>884</v>
      </c>
      <c r="N1004" t="s">
        <v>1025</v>
      </c>
      <c r="O1004" t="s">
        <v>878</v>
      </c>
      <c r="P1004" t="s"/>
      <c r="Q1004" t="s"/>
      <c r="R1004" t="s"/>
      <c r="S1004" t="s"/>
      <c r="T1004" t="s"/>
      <c r="U1004" t="s">
        <v>11715</v>
      </c>
      <c r="V1004" t="s">
        <v>67</v>
      </c>
      <c r="W1004" t="s">
        <v>11716</v>
      </c>
      <c r="X1004" t="s"/>
      <c r="Y1004" t="s"/>
      <c r="Z1004" t="s"/>
      <c r="AA1004" t="s">
        <v>84</v>
      </c>
      <c r="AB1004" t="s">
        <v>11717</v>
      </c>
      <c r="AC1004" t="s">
        <v>11718</v>
      </c>
      <c r="AD1004" t="s">
        <v>86</v>
      </c>
      <c r="AE1004" t="s">
        <v>44</v>
      </c>
      <c r="AF1004" t="s">
        <v>11719</v>
      </c>
      <c r="AG1004" t="s">
        <v>11720</v>
      </c>
      <c r="AH1004" t="s">
        <v>391</v>
      </c>
      <c r="AI1004" t="s">
        <v>11721</v>
      </c>
      <c r="AJ1004" t="s">
        <v>92</v>
      </c>
      <c r="AK1004" t="s">
        <v>66</v>
      </c>
    </row>
    <row r="1005" spans="1:38">
      <c r="A1005" t="s">
        <v>11722</v>
      </c>
      <c r="B1005" t="s">
        <v>11723</v>
      </c>
      <c r="C1005" t="s">
        <v>11724</v>
      </c>
      <c r="D1005" t="s"/>
      <c r="E1005" t="s">
        <v>11725</v>
      </c>
      <c r="F1005" t="s">
        <v>292</v>
      </c>
      <c r="G1005" t="s">
        <v>50</v>
      </c>
      <c r="H1005" t="s">
        <v>51</v>
      </c>
      <c r="I1005" t="s">
        <v>1725</v>
      </c>
      <c r="J1005" t="s">
        <v>53</v>
      </c>
      <c r="K1005" t="s">
        <v>54</v>
      </c>
      <c r="L1005" t="s">
        <v>597</v>
      </c>
      <c r="M1005" t="s">
        <v>598</v>
      </c>
      <c r="N1005" t="s">
        <v>2589</v>
      </c>
      <c r="O1005" t="s">
        <v>79</v>
      </c>
      <c r="P1005" t="s">
        <v>11726</v>
      </c>
      <c r="Q1005" t="s">
        <v>67</v>
      </c>
      <c r="R1005" t="s"/>
      <c r="S1005" t="s"/>
      <c r="T1005" t="s"/>
      <c r="U1005" t="s"/>
      <c r="V1005" t="s"/>
      <c r="W1005" t="s"/>
      <c r="X1005" t="s"/>
      <c r="Y1005" t="s"/>
      <c r="Z1005" t="s"/>
      <c r="AA1005" t="s"/>
      <c r="AB1005" t="s">
        <v>11727</v>
      </c>
      <c r="AC1005" t="s">
        <v>11728</v>
      </c>
      <c r="AD1005" t="s">
        <v>149</v>
      </c>
      <c r="AE1005" t="s">
        <v>1581</v>
      </c>
      <c r="AF1005" t="s">
        <v>11729</v>
      </c>
      <c r="AG1005" t="s">
        <v>11730</v>
      </c>
      <c r="AH1005" t="s">
        <v>447</v>
      </c>
      <c r="AI1005" t="s">
        <v>11731</v>
      </c>
      <c r="AJ1005" t="s">
        <v>92</v>
      </c>
      <c r="AK1005" t="s">
        <v>66</v>
      </c>
    </row>
    <row r="1006" spans="1:38">
      <c r="A1006" t="s">
        <v>11732</v>
      </c>
      <c r="B1006" t="s">
        <v>11733</v>
      </c>
      <c r="C1006" t="s">
        <v>11734</v>
      </c>
      <c r="D1006" t="s"/>
      <c r="E1006" t="s">
        <v>11735</v>
      </c>
      <c r="F1006" t="s">
        <v>233</v>
      </c>
      <c r="G1006" t="s">
        <v>72</v>
      </c>
      <c r="H1006" t="s">
        <v>51</v>
      </c>
      <c r="I1006" t="s">
        <v>11736</v>
      </c>
      <c r="J1006" t="s">
        <v>1293</v>
      </c>
      <c r="K1006" t="s">
        <v>54</v>
      </c>
      <c r="L1006" t="s">
        <v>971</v>
      </c>
      <c r="M1006" t="s">
        <v>972</v>
      </c>
      <c r="N1006" t="s">
        <v>973</v>
      </c>
      <c r="O1006" t="s">
        <v>939</v>
      </c>
      <c r="P1006" t="s"/>
      <c r="Q1006" t="s"/>
      <c r="R1006" t="s"/>
      <c r="S1006" t="s"/>
      <c r="T1006" t="s"/>
      <c r="U1006" t="s"/>
      <c r="V1006" t="s"/>
      <c r="W1006" t="s">
        <v>11737</v>
      </c>
      <c r="X1006" t="s"/>
      <c r="Y1006" t="s"/>
      <c r="Z1006" t="s"/>
      <c r="AA1006" t="s"/>
      <c r="AB1006" t="s">
        <v>11738</v>
      </c>
      <c r="AC1006" t="s">
        <v>11738</v>
      </c>
      <c r="AD1006" t="s">
        <v>151</v>
      </c>
      <c r="AE1006" t="s">
        <v>44</v>
      </c>
      <c r="AF1006" t="s">
        <v>11739</v>
      </c>
      <c r="AG1006" t="s">
        <v>9362</v>
      </c>
      <c r="AH1006" t="s">
        <v>174</v>
      </c>
      <c r="AI1006" t="s">
        <v>11740</v>
      </c>
      <c r="AJ1006" t="s">
        <v>92</v>
      </c>
      <c r="AK1006" t="s">
        <v>66</v>
      </c>
    </row>
    <row r="1007" spans="1:38">
      <c r="A1007" t="s">
        <v>11741</v>
      </c>
      <c r="B1007" t="s">
        <v>11742</v>
      </c>
      <c r="C1007" t="s">
        <v>11743</v>
      </c>
      <c r="D1007" t="s">
        <v>11744</v>
      </c>
      <c r="E1007" t="s">
        <v>11745</v>
      </c>
      <c r="F1007" t="s">
        <v>98</v>
      </c>
      <c r="G1007" t="s">
        <v>50</v>
      </c>
      <c r="H1007" t="s">
        <v>51</v>
      </c>
      <c r="I1007" t="s">
        <v>1263</v>
      </c>
      <c r="J1007" t="s"/>
      <c r="K1007" t="s">
        <v>1264</v>
      </c>
      <c r="L1007" t="s">
        <v>120</v>
      </c>
      <c r="M1007" t="s">
        <v>121</v>
      </c>
      <c r="N1007" t="s">
        <v>899</v>
      </c>
      <c r="O1007" t="s"/>
      <c r="P1007" t="s"/>
      <c r="Q1007" t="s">
        <v>44</v>
      </c>
      <c r="R1007" t="s"/>
      <c r="S1007" t="s"/>
      <c r="T1007" t="s"/>
      <c r="U1007" t="s"/>
      <c r="V1007" t="s"/>
      <c r="W1007" t="s"/>
      <c r="X1007" t="s"/>
      <c r="Y1007" t="s"/>
      <c r="Z1007" t="s"/>
      <c r="AA1007" t="s"/>
      <c r="AB1007" t="s">
        <v>11746</v>
      </c>
      <c r="AC1007" t="s">
        <v>11746</v>
      </c>
      <c r="AD1007" t="s">
        <v>110</v>
      </c>
      <c r="AE1007" t="s">
        <v>44</v>
      </c>
      <c r="AF1007" t="s">
        <v>11747</v>
      </c>
      <c r="AG1007" t="s">
        <v>11748</v>
      </c>
      <c r="AH1007" t="s">
        <v>86</v>
      </c>
      <c r="AI1007" t="s">
        <v>11749</v>
      </c>
      <c r="AJ1007" t="s">
        <v>11750</v>
      </c>
      <c r="AK1007" t="s">
        <v>66</v>
      </c>
    </row>
    <row r="1008" spans="1:38">
      <c r="A1008" t="s">
        <v>4406</v>
      </c>
      <c r="B1008" t="s">
        <v>11751</v>
      </c>
      <c r="C1008" t="s">
        <v>11752</v>
      </c>
      <c r="D1008" t="s">
        <v>11753</v>
      </c>
      <c r="E1008" t="s">
        <v>11754</v>
      </c>
      <c r="F1008" t="s"/>
      <c r="G1008" t="s">
        <v>50</v>
      </c>
      <c r="H1008" t="s">
        <v>51</v>
      </c>
      <c r="I1008" t="s">
        <v>11755</v>
      </c>
      <c r="J1008" t="s">
        <v>11756</v>
      </c>
      <c r="K1008" t="s">
        <v>271</v>
      </c>
      <c r="L1008" t="s">
        <v>526</v>
      </c>
      <c r="M1008" t="s">
        <v>527</v>
      </c>
      <c r="N1008" t="s">
        <v>1039</v>
      </c>
      <c r="O1008" t="s">
        <v>142</v>
      </c>
      <c r="P1008" t="s"/>
      <c r="Q1008" t="s"/>
      <c r="R1008" t="s"/>
      <c r="S1008" t="s"/>
      <c r="T1008" t="s">
        <v>67</v>
      </c>
      <c r="U1008" t="s"/>
      <c r="V1008" t="s"/>
      <c r="W1008" t="s"/>
      <c r="X1008" t="s"/>
      <c r="Y1008" t="s"/>
      <c r="Z1008" t="s"/>
      <c r="AA1008" t="s"/>
      <c r="AB1008" t="s">
        <v>11757</v>
      </c>
      <c r="AC1008" t="s">
        <v>11757</v>
      </c>
      <c r="AD1008" t="s">
        <v>93</v>
      </c>
      <c r="AE1008" t="s">
        <v>277</v>
      </c>
      <c r="AF1008" t="s">
        <v>11758</v>
      </c>
      <c r="AG1008" t="s">
        <v>11759</v>
      </c>
      <c r="AH1008" t="s">
        <v>44</v>
      </c>
      <c r="AI1008" t="s">
        <v>11760</v>
      </c>
      <c r="AJ1008" t="s">
        <v>92</v>
      </c>
      <c r="AK1008" t="s">
        <v>66</v>
      </c>
    </row>
    <row r="1009" spans="1:38">
      <c r="A1009" t="s">
        <v>11761</v>
      </c>
      <c r="B1009" t="s">
        <v>11762</v>
      </c>
      <c r="C1009" t="s">
        <v>11763</v>
      </c>
      <c r="D1009" t="s">
        <v>11764</v>
      </c>
      <c r="E1009" t="s">
        <v>11765</v>
      </c>
      <c r="F1009" t="s">
        <v>292</v>
      </c>
      <c r="G1009" t="s">
        <v>50</v>
      </c>
      <c r="H1009" t="s">
        <v>51</v>
      </c>
      <c r="I1009" t="s">
        <v>3961</v>
      </c>
      <c r="J1009" t="s">
        <v>1759</v>
      </c>
      <c r="K1009" t="s">
        <v>54</v>
      </c>
      <c r="L1009" t="s">
        <v>1344</v>
      </c>
      <c r="M1009" t="s">
        <v>3962</v>
      </c>
      <c r="N1009" t="s">
        <v>4445</v>
      </c>
      <c r="O1009" t="s">
        <v>79</v>
      </c>
      <c r="P1009" t="s">
        <v>11766</v>
      </c>
      <c r="Q1009" t="s">
        <v>86</v>
      </c>
      <c r="R1009" t="s">
        <v>11767</v>
      </c>
      <c r="S1009" t="s"/>
      <c r="T1009" t="s"/>
      <c r="U1009" t="s"/>
      <c r="V1009" t="s"/>
      <c r="W1009" t="s"/>
      <c r="X1009" t="s"/>
      <c r="Y1009" t="s"/>
      <c r="Z1009" t="s"/>
      <c r="AA1009" t="s"/>
      <c r="AB1009" t="s">
        <v>11768</v>
      </c>
      <c r="AC1009" t="s">
        <v>11769</v>
      </c>
      <c r="AD1009" t="s">
        <v>86</v>
      </c>
      <c r="AE1009" t="s">
        <v>342</v>
      </c>
      <c r="AF1009" t="s">
        <v>11770</v>
      </c>
      <c r="AG1009" t="s">
        <v>11771</v>
      </c>
      <c r="AH1009" t="s">
        <v>330</v>
      </c>
      <c r="AI1009" t="s">
        <v>11772</v>
      </c>
      <c r="AJ1009" t="s">
        <v>92</v>
      </c>
      <c r="AK1009" t="s">
        <v>66</v>
      </c>
    </row>
    <row r="1010" spans="1:38">
      <c r="A1010" t="s">
        <v>5207</v>
      </c>
      <c r="B1010" t="s">
        <v>11773</v>
      </c>
      <c r="C1010" t="s">
        <v>11774</v>
      </c>
      <c r="D1010" t="s">
        <v>11775</v>
      </c>
      <c r="E1010" t="s">
        <v>11776</v>
      </c>
      <c r="F1010" t="s">
        <v>396</v>
      </c>
      <c r="G1010" t="s">
        <v>50</v>
      </c>
      <c r="H1010" t="s">
        <v>51</v>
      </c>
      <c r="I1010" t="s">
        <v>11777</v>
      </c>
      <c r="J1010" t="s">
        <v>11778</v>
      </c>
      <c r="K1010" t="s">
        <v>354</v>
      </c>
      <c r="L1010" t="s">
        <v>971</v>
      </c>
      <c r="M1010" t="s">
        <v>972</v>
      </c>
      <c r="N1010" t="s">
        <v>973</v>
      </c>
      <c r="O1010" t="s">
        <v>86</v>
      </c>
      <c r="P1010" t="s"/>
      <c r="Q1010" t="s"/>
      <c r="R1010" t="s"/>
      <c r="S1010" t="s"/>
      <c r="T1010" t="s"/>
      <c r="U1010" t="s"/>
      <c r="V1010" t="s"/>
      <c r="W1010" t="s"/>
      <c r="X1010" t="s"/>
      <c r="Y1010" t="s"/>
      <c r="Z1010" t="s"/>
      <c r="AA1010" t="s"/>
      <c r="AB1010" t="s">
        <v>11779</v>
      </c>
      <c r="AC1010" t="s">
        <v>11779</v>
      </c>
      <c r="AD1010" t="s">
        <v>347</v>
      </c>
      <c r="AE1010" t="s">
        <v>44</v>
      </c>
      <c r="AF1010" t="s">
        <v>11780</v>
      </c>
      <c r="AG1010" t="s">
        <v>11781</v>
      </c>
      <c r="AH1010" t="s">
        <v>241</v>
      </c>
      <c r="AI1010" t="s">
        <v>11782</v>
      </c>
      <c r="AJ1010" t="s">
        <v>92</v>
      </c>
      <c r="AK1010" t="s">
        <v>66</v>
      </c>
    </row>
    <row r="1011" spans="1:38">
      <c r="A1011" t="s">
        <v>11783</v>
      </c>
      <c r="B1011" t="s">
        <v>11784</v>
      </c>
      <c r="C1011" t="s">
        <v>11785</v>
      </c>
      <c r="D1011" t="s">
        <v>11786</v>
      </c>
      <c r="E1011" t="s">
        <v>11787</v>
      </c>
      <c r="F1011" t="s">
        <v>1102</v>
      </c>
      <c r="G1011" t="s">
        <v>50</v>
      </c>
      <c r="H1011" t="s">
        <v>51</v>
      </c>
      <c r="I1011" t="s">
        <v>11788</v>
      </c>
      <c r="J1011" t="s">
        <v>2876</v>
      </c>
      <c r="K1011" t="s">
        <v>453</v>
      </c>
      <c r="L1011" t="s">
        <v>843</v>
      </c>
      <c r="M1011" t="s">
        <v>844</v>
      </c>
      <c r="N1011" t="s">
        <v>5153</v>
      </c>
      <c r="O1011" t="s">
        <v>301</v>
      </c>
      <c r="P1011" t="s"/>
      <c r="Q1011" t="s">
        <v>67</v>
      </c>
      <c r="R1011" t="s">
        <v>11789</v>
      </c>
      <c r="S1011" t="s"/>
      <c r="T1011" t="s"/>
      <c r="U1011" t="s"/>
      <c r="V1011" t="s"/>
      <c r="W1011" t="s"/>
      <c r="X1011" t="s"/>
      <c r="Y1011" t="s"/>
      <c r="Z1011" t="s"/>
      <c r="AA1011" t="s"/>
      <c r="AB1011" t="s">
        <v>11790</v>
      </c>
      <c r="AC1011" t="s">
        <v>11791</v>
      </c>
      <c r="AD1011" t="s">
        <v>63</v>
      </c>
      <c r="AE1011" t="s">
        <v>44</v>
      </c>
      <c r="AF1011" t="s">
        <v>11792</v>
      </c>
      <c r="AG1011" t="s">
        <v>11793</v>
      </c>
      <c r="AH1011" t="s">
        <v>112</v>
      </c>
      <c r="AI1011" t="s">
        <v>11794</v>
      </c>
      <c r="AJ1011" t="s">
        <v>92</v>
      </c>
      <c r="AK1011" t="s">
        <v>66</v>
      </c>
    </row>
    <row r="1012" spans="1:38">
      <c r="A1012" t="s">
        <v>11795</v>
      </c>
      <c r="B1012" t="s">
        <v>11796</v>
      </c>
      <c r="C1012" t="s">
        <v>11797</v>
      </c>
      <c r="D1012" t="s">
        <v>11798</v>
      </c>
      <c r="E1012" t="s">
        <v>11799</v>
      </c>
      <c r="F1012" t="s"/>
      <c r="G1012" t="s">
        <v>50</v>
      </c>
      <c r="H1012" t="s">
        <v>51</v>
      </c>
      <c r="I1012" t="s">
        <v>11800</v>
      </c>
      <c r="J1012" t="s"/>
      <c r="K1012" t="s">
        <v>1534</v>
      </c>
      <c r="L1012" t="s">
        <v>55</v>
      </c>
      <c r="M1012" t="s">
        <v>56</v>
      </c>
      <c r="N1012" t="s">
        <v>7168</v>
      </c>
      <c r="O1012" t="s"/>
      <c r="P1012" t="s"/>
      <c r="Q1012" t="s">
        <v>44</v>
      </c>
      <c r="R1012" t="s"/>
      <c r="S1012" t="s"/>
      <c r="T1012" t="s"/>
      <c r="U1012" t="s"/>
      <c r="V1012" t="s"/>
      <c r="W1012" t="s"/>
      <c r="X1012" t="s"/>
      <c r="Y1012" t="s"/>
      <c r="Z1012" t="s"/>
      <c r="AA1012" t="s"/>
      <c r="AB1012" t="s">
        <v>11801</v>
      </c>
      <c r="AC1012" t="s">
        <v>11801</v>
      </c>
      <c r="AD1012" t="s">
        <v>63</v>
      </c>
      <c r="AE1012" t="s">
        <v>387</v>
      </c>
      <c r="AF1012" t="s">
        <v>11802</v>
      </c>
      <c r="AG1012" t="s">
        <v>11803</v>
      </c>
      <c r="AH1012" t="s">
        <v>93</v>
      </c>
      <c r="AI1012" t="s">
        <v>11804</v>
      </c>
      <c r="AJ1012" t="s">
        <v>11805</v>
      </c>
      <c r="AK1012" t="s">
        <v>66</v>
      </c>
    </row>
    <row r="1013" spans="1:38">
      <c r="A1013" t="s">
        <v>11806</v>
      </c>
      <c r="B1013" t="s">
        <v>11807</v>
      </c>
      <c r="C1013" t="s">
        <v>11808</v>
      </c>
      <c r="D1013" t="s"/>
      <c r="E1013" t="s">
        <v>11809</v>
      </c>
      <c r="F1013" t="s">
        <v>117</v>
      </c>
      <c r="G1013" t="s">
        <v>2813</v>
      </c>
      <c r="H1013" t="s">
        <v>51</v>
      </c>
      <c r="I1013" t="s">
        <v>2814</v>
      </c>
      <c r="J1013" t="s">
        <v>53</v>
      </c>
      <c r="K1013" t="s">
        <v>54</v>
      </c>
      <c r="L1013" t="s">
        <v>76</v>
      </c>
      <c r="M1013" t="s">
        <v>77</v>
      </c>
      <c r="N1013" t="s">
        <v>3464</v>
      </c>
      <c r="O1013" t="s">
        <v>241</v>
      </c>
      <c r="P1013" t="s"/>
      <c r="Q1013" t="s"/>
      <c r="R1013" t="s"/>
      <c r="S1013" t="s"/>
      <c r="T1013" t="s"/>
      <c r="U1013" t="s"/>
      <c r="V1013" t="s"/>
      <c r="W1013" t="s">
        <v>2810</v>
      </c>
      <c r="X1013" t="s"/>
      <c r="Y1013" t="s"/>
      <c r="Z1013" t="s"/>
      <c r="AA1013" t="s"/>
      <c r="AB1013" t="s">
        <v>11810</v>
      </c>
      <c r="AC1013" t="s">
        <v>11810</v>
      </c>
      <c r="AD1013" t="s">
        <v>93</v>
      </c>
      <c r="AE1013" t="s">
        <v>277</v>
      </c>
      <c r="AF1013" t="s">
        <v>11811</v>
      </c>
      <c r="AG1013" t="s">
        <v>11812</v>
      </c>
      <c r="AH1013" t="s">
        <v>44</v>
      </c>
      <c r="AI1013" t="s">
        <v>11813</v>
      </c>
      <c r="AJ1013" t="s">
        <v>92</v>
      </c>
      <c r="AK1013" t="s">
        <v>66</v>
      </c>
    </row>
    <row r="1014" spans="1:38">
      <c r="A1014" t="s">
        <v>11814</v>
      </c>
      <c r="B1014" t="s">
        <v>11815</v>
      </c>
      <c r="C1014" t="s">
        <v>11816</v>
      </c>
      <c r="D1014" t="s"/>
      <c r="E1014" t="s">
        <v>11817</v>
      </c>
      <c r="F1014" t="s"/>
      <c r="G1014" t="s">
        <v>50</v>
      </c>
      <c r="H1014" t="s">
        <v>51</v>
      </c>
      <c r="I1014" t="s"/>
      <c r="J1014" t="s"/>
      <c r="K1014" t="s">
        <v>569</v>
      </c>
      <c r="L1014" t="s">
        <v>322</v>
      </c>
      <c r="M1014" t="s">
        <v>1251</v>
      </c>
      <c r="N1014" t="s">
        <v>1461</v>
      </c>
      <c r="O1014" t="s"/>
      <c r="P1014" t="s"/>
      <c r="Q1014" t="s"/>
      <c r="R1014" t="s"/>
      <c r="S1014" t="s"/>
      <c r="T1014" t="s"/>
      <c r="U1014" t="s"/>
      <c r="V1014" t="s"/>
      <c r="W1014" t="s"/>
      <c r="X1014" t="s"/>
      <c r="Y1014" t="s"/>
      <c r="Z1014" t="s"/>
      <c r="AA1014" t="s"/>
      <c r="AB1014" t="s">
        <v>11818</v>
      </c>
      <c r="AC1014" t="s">
        <v>11818</v>
      </c>
      <c r="AD1014" t="s">
        <v>59</v>
      </c>
      <c r="AE1014" t="s">
        <v>107</v>
      </c>
      <c r="AF1014" t="s">
        <v>11819</v>
      </c>
      <c r="AG1014" t="s">
        <v>11820</v>
      </c>
      <c r="AH1014" t="s">
        <v>93</v>
      </c>
      <c r="AI1014" t="s">
        <v>11821</v>
      </c>
      <c r="AJ1014" t="s">
        <v>92</v>
      </c>
      <c r="AK1014" t="s">
        <v>66</v>
      </c>
    </row>
    <row r="1015" spans="1:38">
      <c r="A1015" t="s">
        <v>11822</v>
      </c>
      <c r="B1015" t="s">
        <v>11823</v>
      </c>
      <c r="C1015" t="s">
        <v>11824</v>
      </c>
      <c r="D1015" t="s">
        <v>11825</v>
      </c>
      <c r="E1015" t="s">
        <v>11826</v>
      </c>
      <c r="F1015" t="s">
        <v>697</v>
      </c>
      <c r="G1015" t="s">
        <v>50</v>
      </c>
      <c r="H1015" t="s">
        <v>51</v>
      </c>
      <c r="I1015" t="s">
        <v>6212</v>
      </c>
      <c r="J1015" t="s">
        <v>898</v>
      </c>
      <c r="K1015" t="s">
        <v>54</v>
      </c>
      <c r="L1015" t="s">
        <v>238</v>
      </c>
      <c r="M1015" t="s">
        <v>660</v>
      </c>
      <c r="N1015" t="s">
        <v>1434</v>
      </c>
      <c r="O1015" t="s"/>
      <c r="P1015" t="s"/>
      <c r="Q1015" t="s">
        <v>44</v>
      </c>
      <c r="R1015" t="s"/>
      <c r="S1015" t="s"/>
      <c r="T1015" t="s"/>
      <c r="U1015" t="s"/>
      <c r="V1015" t="s"/>
      <c r="W1015" t="s"/>
      <c r="X1015" t="s"/>
      <c r="Y1015" t="s"/>
      <c r="Z1015" t="s"/>
      <c r="AA1015" t="s"/>
      <c r="AB1015" t="s">
        <v>11827</v>
      </c>
      <c r="AC1015" t="s">
        <v>11827</v>
      </c>
      <c r="AD1015" t="s">
        <v>93</v>
      </c>
      <c r="AE1015" t="s">
        <v>44</v>
      </c>
      <c r="AF1015" t="s">
        <v>11828</v>
      </c>
      <c r="AG1015" t="s">
        <v>4587</v>
      </c>
      <c r="AH1015" t="s">
        <v>44</v>
      </c>
      <c r="AI1015" t="s">
        <v>11829</v>
      </c>
      <c r="AJ1015" t="s">
        <v>11830</v>
      </c>
      <c r="AK1015" t="s">
        <v>66</v>
      </c>
    </row>
    <row r="1016" spans="1:38">
      <c r="A1016" t="s">
        <v>11831</v>
      </c>
      <c r="B1016" t="s">
        <v>11832</v>
      </c>
      <c r="C1016" t="s">
        <v>11833</v>
      </c>
      <c r="D1016" t="s">
        <v>11834</v>
      </c>
      <c r="E1016" t="s">
        <v>11835</v>
      </c>
      <c r="F1016" t="s">
        <v>255</v>
      </c>
      <c r="G1016" t="s">
        <v>50</v>
      </c>
      <c r="H1016" t="s">
        <v>51</v>
      </c>
      <c r="I1016" t="s">
        <v>11836</v>
      </c>
      <c r="J1016" t="s"/>
      <c r="K1016" t="s">
        <v>4044</v>
      </c>
      <c r="L1016" t="s">
        <v>219</v>
      </c>
      <c r="M1016" t="s">
        <v>220</v>
      </c>
      <c r="N1016" t="s">
        <v>1972</v>
      </c>
      <c r="O1016" t="s"/>
      <c r="P1016" t="s"/>
      <c r="Q1016" t="s">
        <v>44</v>
      </c>
      <c r="R1016" t="s"/>
      <c r="S1016" t="s"/>
      <c r="T1016" t="s"/>
      <c r="U1016" t="s"/>
      <c r="V1016" t="s"/>
      <c r="W1016" t="s"/>
      <c r="X1016" t="s"/>
      <c r="Y1016" t="s"/>
      <c r="Z1016" t="s"/>
      <c r="AA1016" t="s"/>
      <c r="AB1016" t="s">
        <v>11837</v>
      </c>
      <c r="AC1016" t="s">
        <v>11837</v>
      </c>
      <c r="AD1016" t="s">
        <v>59</v>
      </c>
      <c r="AE1016" t="s">
        <v>107</v>
      </c>
      <c r="AF1016" t="s">
        <v>11838</v>
      </c>
      <c r="AG1016" t="s">
        <v>11839</v>
      </c>
      <c r="AH1016" t="s">
        <v>86</v>
      </c>
      <c r="AI1016" t="s">
        <v>11840</v>
      </c>
      <c r="AJ1016" t="s">
        <v>11841</v>
      </c>
      <c r="AK1016" t="s">
        <v>66</v>
      </c>
    </row>
    <row r="1017" spans="1:38">
      <c r="A1017" t="s">
        <v>11842</v>
      </c>
      <c r="B1017" t="s">
        <v>11843</v>
      </c>
      <c r="C1017" t="s">
        <v>11844</v>
      </c>
      <c r="D1017" t="s">
        <v>11845</v>
      </c>
      <c r="E1017" t="s">
        <v>11846</v>
      </c>
      <c r="F1017" t="s">
        <v>3497</v>
      </c>
      <c r="G1017" t="s">
        <v>50</v>
      </c>
      <c r="H1017" t="s">
        <v>51</v>
      </c>
      <c r="I1017" t="s">
        <v>11847</v>
      </c>
      <c r="J1017" t="s">
        <v>2648</v>
      </c>
      <c r="K1017" t="s">
        <v>54</v>
      </c>
      <c r="L1017" t="s">
        <v>411</v>
      </c>
      <c r="M1017" t="s">
        <v>412</v>
      </c>
      <c r="N1017" t="s">
        <v>699</v>
      </c>
      <c r="O1017" t="s">
        <v>195</v>
      </c>
      <c r="P1017" t="s">
        <v>11848</v>
      </c>
      <c r="Q1017" t="s">
        <v>112</v>
      </c>
      <c r="R1017" t="s">
        <v>11849</v>
      </c>
      <c r="S1017" t="s"/>
      <c r="T1017" t="s"/>
      <c r="U1017" t="s"/>
      <c r="V1017" t="s"/>
      <c r="W1017" t="s"/>
      <c r="X1017" t="s"/>
      <c r="Y1017" t="s"/>
      <c r="Z1017" t="s"/>
      <c r="AA1017" t="s"/>
      <c r="AB1017" t="s">
        <v>11850</v>
      </c>
      <c r="AC1017" t="s">
        <v>11851</v>
      </c>
      <c r="AD1017" t="s">
        <v>151</v>
      </c>
      <c r="AE1017" t="s">
        <v>342</v>
      </c>
      <c r="AF1017" t="s">
        <v>11852</v>
      </c>
      <c r="AG1017" t="s">
        <v>11853</v>
      </c>
      <c r="AH1017" t="s">
        <v>67</v>
      </c>
      <c r="AI1017" t="s">
        <v>11854</v>
      </c>
      <c r="AJ1017" t="s">
        <v>92</v>
      </c>
      <c r="AK1017" t="s">
        <v>66</v>
      </c>
    </row>
    <row r="1018" spans="1:38">
      <c r="A1018" t="s">
        <v>11855</v>
      </c>
      <c r="B1018" t="s">
        <v>11856</v>
      </c>
      <c r="C1018" t="s">
        <v>11857</v>
      </c>
      <c r="D1018" t="s">
        <v>11858</v>
      </c>
      <c r="E1018" t="s">
        <v>11859</v>
      </c>
      <c r="F1018" t="s">
        <v>5438</v>
      </c>
      <c r="G1018" t="s">
        <v>72</v>
      </c>
      <c r="H1018" t="s">
        <v>51</v>
      </c>
      <c r="I1018" t="s">
        <v>11860</v>
      </c>
      <c r="J1018" t="s">
        <v>11861</v>
      </c>
      <c r="K1018" t="s">
        <v>555</v>
      </c>
      <c r="L1018" t="s">
        <v>258</v>
      </c>
      <c r="M1018" t="s">
        <v>259</v>
      </c>
      <c r="N1018" t="s">
        <v>715</v>
      </c>
      <c r="O1018" t="s">
        <v>142</v>
      </c>
      <c r="P1018" t="s"/>
      <c r="Q1018" t="s"/>
      <c r="R1018" t="s"/>
      <c r="S1018" t="s"/>
      <c r="T1018" t="s"/>
      <c r="U1018" t="s"/>
      <c r="V1018" t="s">
        <v>93</v>
      </c>
      <c r="W1018" t="s">
        <v>742</v>
      </c>
      <c r="X1018" t="s"/>
      <c r="Y1018" t="s"/>
      <c r="Z1018" t="s"/>
      <c r="AA1018" t="s">
        <v>84</v>
      </c>
      <c r="AB1018" t="s">
        <v>11862</v>
      </c>
      <c r="AC1018" t="s">
        <v>11863</v>
      </c>
      <c r="AD1018" t="s">
        <v>112</v>
      </c>
      <c r="AE1018" t="s">
        <v>44</v>
      </c>
      <c r="AF1018" t="s">
        <v>11864</v>
      </c>
      <c r="AG1018" t="s">
        <v>44</v>
      </c>
      <c r="AH1018" t="s">
        <v>93</v>
      </c>
      <c r="AI1018" t="s">
        <v>11865</v>
      </c>
      <c r="AJ1018" t="s">
        <v>92</v>
      </c>
      <c r="AK1018" t="s">
        <v>66</v>
      </c>
    </row>
    <row r="1019" spans="1:38">
      <c r="A1019" t="s">
        <v>11866</v>
      </c>
      <c r="B1019" t="s">
        <v>11867</v>
      </c>
      <c r="C1019" t="s">
        <v>11868</v>
      </c>
      <c r="D1019" t="s">
        <v>11869</v>
      </c>
      <c r="E1019" t="s">
        <v>11870</v>
      </c>
      <c r="F1019" t="s">
        <v>49</v>
      </c>
      <c r="G1019" t="s">
        <v>50</v>
      </c>
      <c r="H1019" t="s">
        <v>51</v>
      </c>
      <c r="I1019" t="s">
        <v>1771</v>
      </c>
      <c r="J1019" t="s">
        <v>485</v>
      </c>
      <c r="K1019" t="s">
        <v>54</v>
      </c>
      <c r="L1019" t="s">
        <v>582</v>
      </c>
      <c r="M1019" t="s">
        <v>871</v>
      </c>
      <c r="N1019" t="s">
        <v>1567</v>
      </c>
      <c r="O1019" t="s"/>
      <c r="P1019" t="s"/>
      <c r="Q1019" t="s">
        <v>93</v>
      </c>
      <c r="R1019" t="s">
        <v>11871</v>
      </c>
      <c r="S1019" t="s"/>
      <c r="T1019" t="s"/>
      <c r="U1019" t="s"/>
      <c r="V1019" t="s"/>
      <c r="W1019" t="s"/>
      <c r="X1019" t="s"/>
      <c r="Y1019" t="s"/>
      <c r="Z1019" t="s"/>
      <c r="AA1019" t="s"/>
      <c r="AB1019" t="s">
        <v>11872</v>
      </c>
      <c r="AC1019" t="s">
        <v>11872</v>
      </c>
      <c r="AD1019" t="s">
        <v>59</v>
      </c>
      <c r="AE1019" t="s">
        <v>44</v>
      </c>
      <c r="AF1019" t="s">
        <v>11873</v>
      </c>
      <c r="AG1019" t="s">
        <v>5412</v>
      </c>
      <c r="AH1019" t="s">
        <v>174</v>
      </c>
      <c r="AI1019" t="s">
        <v>11874</v>
      </c>
      <c r="AJ1019" t="s">
        <v>11875</v>
      </c>
      <c r="AK1019" t="s">
        <v>66</v>
      </c>
    </row>
    <row r="1020" spans="1:38">
      <c r="A1020" t="s">
        <v>664</v>
      </c>
      <c r="B1020" t="s">
        <v>11876</v>
      </c>
      <c r="C1020" t="s">
        <v>11877</v>
      </c>
      <c r="D1020" t="s">
        <v>11878</v>
      </c>
      <c r="E1020" t="s">
        <v>11879</v>
      </c>
      <c r="F1020" t="s">
        <v>233</v>
      </c>
      <c r="G1020" t="s">
        <v>50</v>
      </c>
      <c r="H1020" t="s">
        <v>51</v>
      </c>
      <c r="I1020" t="s">
        <v>1126</v>
      </c>
      <c r="J1020" t="s">
        <v>1127</v>
      </c>
      <c r="K1020" t="s">
        <v>54</v>
      </c>
      <c r="L1020" t="s">
        <v>170</v>
      </c>
      <c r="M1020" t="s">
        <v>336</v>
      </c>
      <c r="N1020" t="s">
        <v>337</v>
      </c>
      <c r="O1020" t="s">
        <v>112</v>
      </c>
      <c r="P1020" t="s">
        <v>11880</v>
      </c>
      <c r="Q1020" t="s">
        <v>63</v>
      </c>
      <c r="R1020" t="s">
        <v>11881</v>
      </c>
      <c r="S1020" t="s"/>
      <c r="T1020" t="s"/>
      <c r="U1020" t="s"/>
      <c r="V1020" t="s"/>
      <c r="W1020" t="s"/>
      <c r="X1020" t="s"/>
      <c r="Y1020" t="s"/>
      <c r="Z1020" t="s"/>
      <c r="AA1020" t="s"/>
      <c r="AB1020" t="s">
        <v>11882</v>
      </c>
      <c r="AC1020" t="s">
        <v>11883</v>
      </c>
      <c r="AD1020" t="s">
        <v>124</v>
      </c>
      <c r="AE1020" t="s">
        <v>44</v>
      </c>
      <c r="AF1020" t="s">
        <v>11884</v>
      </c>
      <c r="AG1020" t="s">
        <v>11885</v>
      </c>
      <c r="AH1020" t="s">
        <v>142</v>
      </c>
      <c r="AI1020" t="s">
        <v>11886</v>
      </c>
      <c r="AJ1020" t="s">
        <v>92</v>
      </c>
      <c r="AK1020" t="s">
        <v>66</v>
      </c>
    </row>
    <row r="1021" spans="1:38">
      <c r="A1021" t="s">
        <v>11887</v>
      </c>
      <c r="B1021" t="s">
        <v>11888</v>
      </c>
      <c r="C1021" t="s">
        <v>11889</v>
      </c>
      <c r="D1021" t="s">
        <v>11890</v>
      </c>
      <c r="E1021" t="s">
        <v>11891</v>
      </c>
      <c r="F1021" t="s">
        <v>438</v>
      </c>
      <c r="G1021" t="s">
        <v>50</v>
      </c>
      <c r="H1021" t="s">
        <v>51</v>
      </c>
      <c r="I1021" t="s">
        <v>2046</v>
      </c>
      <c r="J1021" t="s">
        <v>53</v>
      </c>
      <c r="K1021" t="s">
        <v>54</v>
      </c>
      <c r="L1021" t="s">
        <v>582</v>
      </c>
      <c r="M1021" t="s">
        <v>871</v>
      </c>
      <c r="N1021" t="s">
        <v>1567</v>
      </c>
      <c r="O1021" t="s"/>
      <c r="P1021" t="s">
        <v>11892</v>
      </c>
      <c r="Q1021" t="s">
        <v>67</v>
      </c>
      <c r="R1021" t="s">
        <v>11893</v>
      </c>
      <c r="S1021" t="s"/>
      <c r="T1021" t="s"/>
      <c r="U1021" t="s"/>
      <c r="V1021" t="s"/>
      <c r="W1021" t="s"/>
      <c r="X1021" t="s"/>
      <c r="Y1021" t="s"/>
      <c r="Z1021" t="s"/>
      <c r="AA1021" t="s"/>
      <c r="AB1021" t="s">
        <v>11894</v>
      </c>
      <c r="AC1021" t="s">
        <v>11894</v>
      </c>
      <c r="AD1021" t="s">
        <v>124</v>
      </c>
      <c r="AE1021" t="s">
        <v>44</v>
      </c>
      <c r="AF1021" t="s">
        <v>11895</v>
      </c>
      <c r="AG1021" t="s">
        <v>5423</v>
      </c>
      <c r="AH1021" t="s">
        <v>90</v>
      </c>
      <c r="AI1021" t="s">
        <v>11896</v>
      </c>
      <c r="AJ1021" t="s">
        <v>11897</v>
      </c>
      <c r="AK1021" t="s">
        <v>66</v>
      </c>
    </row>
    <row r="1022" spans="1:38">
      <c r="A1022" t="s">
        <v>11898</v>
      </c>
      <c r="B1022" t="s">
        <v>11899</v>
      </c>
      <c r="C1022" t="s">
        <v>11900</v>
      </c>
      <c r="D1022" t="s">
        <v>11901</v>
      </c>
      <c r="E1022" t="s">
        <v>11902</v>
      </c>
      <c r="F1022" t="s">
        <v>9274</v>
      </c>
      <c r="G1022" t="s">
        <v>50</v>
      </c>
      <c r="H1022" t="s">
        <v>51</v>
      </c>
      <c r="I1022" t="s">
        <v>11903</v>
      </c>
      <c r="J1022" t="s">
        <v>53</v>
      </c>
      <c r="K1022" t="s">
        <v>54</v>
      </c>
      <c r="L1022" t="s">
        <v>971</v>
      </c>
      <c r="M1022" t="s">
        <v>972</v>
      </c>
      <c r="N1022" t="s">
        <v>973</v>
      </c>
      <c r="O1022" t="s"/>
      <c r="P1022" t="s"/>
      <c r="Q1022" t="s">
        <v>44</v>
      </c>
      <c r="R1022" t="s"/>
      <c r="S1022" t="s"/>
      <c r="T1022" t="s"/>
      <c r="U1022" t="s"/>
      <c r="V1022" t="s"/>
      <c r="W1022" t="s"/>
      <c r="X1022" t="s"/>
      <c r="Y1022" t="s"/>
      <c r="Z1022" t="s"/>
      <c r="AA1022" t="s"/>
      <c r="AB1022" t="s">
        <v>11904</v>
      </c>
      <c r="AC1022" t="s">
        <v>11904</v>
      </c>
      <c r="AD1022" t="s">
        <v>149</v>
      </c>
      <c r="AE1022" t="s">
        <v>1581</v>
      </c>
      <c r="AF1022" t="s">
        <v>11905</v>
      </c>
      <c r="AG1022" t="s">
        <v>11906</v>
      </c>
      <c r="AH1022" t="s">
        <v>461</v>
      </c>
      <c r="AI1022" t="s">
        <v>11907</v>
      </c>
      <c r="AJ1022" t="s">
        <v>11908</v>
      </c>
      <c r="AK1022" t="s">
        <v>66</v>
      </c>
    </row>
    <row r="1023" spans="1:38">
      <c r="A1023" t="s">
        <v>11909</v>
      </c>
      <c r="B1023" t="s">
        <v>11910</v>
      </c>
      <c r="C1023" t="s">
        <v>11911</v>
      </c>
      <c r="D1023" t="s">
        <v>11912</v>
      </c>
      <c r="E1023" t="s">
        <v>11913</v>
      </c>
      <c r="F1023" t="s">
        <v>98</v>
      </c>
      <c r="G1023" t="s">
        <v>50</v>
      </c>
      <c r="H1023" t="s">
        <v>51</v>
      </c>
      <c r="I1023" t="s">
        <v>912</v>
      </c>
      <c r="J1023" t="s">
        <v>440</v>
      </c>
      <c r="K1023" t="s">
        <v>54</v>
      </c>
      <c r="L1023" t="s">
        <v>582</v>
      </c>
      <c r="M1023" t="s">
        <v>871</v>
      </c>
      <c r="N1023" t="s">
        <v>1520</v>
      </c>
      <c r="O1023" t="s">
        <v>103</v>
      </c>
      <c r="P1023" t="s"/>
      <c r="Q1023" t="s"/>
      <c r="R1023" t="s"/>
      <c r="S1023" t="s"/>
      <c r="T1023" t="s"/>
      <c r="U1023" t="s"/>
      <c r="V1023" t="s"/>
      <c r="W1023" t="s"/>
      <c r="X1023" t="s"/>
      <c r="Y1023" t="s"/>
      <c r="Z1023" t="s"/>
      <c r="AA1023" t="s"/>
      <c r="AB1023" t="s">
        <v>11914</v>
      </c>
      <c r="AC1023" t="s">
        <v>11915</v>
      </c>
      <c r="AD1023" t="s">
        <v>112</v>
      </c>
      <c r="AE1023" t="s">
        <v>904</v>
      </c>
      <c r="AF1023" t="s">
        <v>11916</v>
      </c>
      <c r="AG1023" t="s">
        <v>11917</v>
      </c>
      <c r="AH1023" t="s">
        <v>67</v>
      </c>
      <c r="AI1023" t="s">
        <v>11918</v>
      </c>
      <c r="AJ1023" t="s">
        <v>92</v>
      </c>
      <c r="AK1023" t="s">
        <v>66</v>
      </c>
    </row>
    <row r="1024" spans="1:38">
      <c r="A1024" t="s">
        <v>11919</v>
      </c>
      <c r="B1024" t="s">
        <v>11920</v>
      </c>
      <c r="C1024" t="s">
        <v>11921</v>
      </c>
      <c r="D1024" t="s">
        <v>11922</v>
      </c>
      <c r="E1024" t="s">
        <v>11923</v>
      </c>
      <c r="F1024" t="s">
        <v>134</v>
      </c>
      <c r="G1024" t="s">
        <v>50</v>
      </c>
      <c r="H1024" t="s">
        <v>51</v>
      </c>
      <c r="I1024" t="s">
        <v>11924</v>
      </c>
      <c r="J1024" t="s"/>
      <c r="K1024" t="s">
        <v>237</v>
      </c>
      <c r="L1024" t="s">
        <v>932</v>
      </c>
      <c r="M1024" t="s">
        <v>932</v>
      </c>
      <c r="N1024" t="s">
        <v>1747</v>
      </c>
      <c r="O1024" t="s"/>
      <c r="P1024" t="s"/>
      <c r="Q1024" t="s">
        <v>44</v>
      </c>
      <c r="R1024" t="s"/>
      <c r="S1024" t="s"/>
      <c r="T1024" t="s"/>
      <c r="U1024" t="s"/>
      <c r="V1024" t="s"/>
      <c r="W1024" t="s"/>
      <c r="X1024" t="s"/>
      <c r="Y1024" t="s"/>
      <c r="Z1024" t="s"/>
      <c r="AA1024" t="s"/>
      <c r="AB1024" t="s">
        <v>11925</v>
      </c>
      <c r="AC1024" t="s">
        <v>11926</v>
      </c>
      <c r="AD1024" t="s">
        <v>110</v>
      </c>
      <c r="AE1024" t="s">
        <v>44</v>
      </c>
      <c r="AF1024" t="s">
        <v>11927</v>
      </c>
      <c r="AG1024" t="s">
        <v>11318</v>
      </c>
      <c r="AH1024" t="s">
        <v>301</v>
      </c>
      <c r="AI1024" t="s">
        <v>11928</v>
      </c>
      <c r="AJ1024" t="s">
        <v>11929</v>
      </c>
      <c r="AK1024" t="s">
        <v>66</v>
      </c>
    </row>
    <row r="1025" spans="1:38">
      <c r="A1025" t="s">
        <v>11930</v>
      </c>
      <c r="B1025" t="s">
        <v>11931</v>
      </c>
      <c r="C1025" t="s">
        <v>11932</v>
      </c>
      <c r="D1025" t="s">
        <v>11933</v>
      </c>
      <c r="E1025" t="s">
        <v>11934</v>
      </c>
      <c r="F1025" t="s">
        <v>255</v>
      </c>
      <c r="G1025" t="s">
        <v>50</v>
      </c>
      <c r="H1025" t="s">
        <v>51</v>
      </c>
      <c r="I1025" t="s">
        <v>11935</v>
      </c>
      <c r="J1025" t="s">
        <v>8067</v>
      </c>
      <c r="K1025" t="s">
        <v>54</v>
      </c>
      <c r="L1025" t="s">
        <v>219</v>
      </c>
      <c r="M1025" t="s">
        <v>220</v>
      </c>
      <c r="N1025" t="s">
        <v>221</v>
      </c>
      <c r="O1025" t="s">
        <v>174</v>
      </c>
      <c r="P1025" t="s"/>
      <c r="Q1025" t="s">
        <v>67</v>
      </c>
      <c r="R1025" t="s"/>
      <c r="S1025" t="s"/>
      <c r="T1025" t="s"/>
      <c r="U1025" t="s"/>
      <c r="V1025" t="s"/>
      <c r="W1025" t="s"/>
      <c r="X1025" t="s"/>
      <c r="Y1025" t="s"/>
      <c r="Z1025" t="s"/>
      <c r="AA1025" t="s"/>
      <c r="AB1025" t="s">
        <v>11936</v>
      </c>
      <c r="AC1025" t="s">
        <v>11937</v>
      </c>
      <c r="AD1025" t="s">
        <v>110</v>
      </c>
      <c r="AE1025" t="s">
        <v>210</v>
      </c>
      <c r="AF1025" t="s">
        <v>11938</v>
      </c>
      <c r="AG1025" t="s">
        <v>11939</v>
      </c>
      <c r="AH1025" t="s">
        <v>110</v>
      </c>
      <c r="AI1025" t="s">
        <v>11940</v>
      </c>
      <c r="AJ1025" t="s">
        <v>92</v>
      </c>
      <c r="AK1025" t="s">
        <v>66</v>
      </c>
    </row>
    <row r="1026" spans="1:38">
      <c r="A1026" t="s">
        <v>11941</v>
      </c>
      <c r="B1026" t="s">
        <v>11942</v>
      </c>
      <c r="C1026" t="s">
        <v>11943</v>
      </c>
      <c r="D1026" t="s"/>
      <c r="E1026" t="s">
        <v>11944</v>
      </c>
      <c r="F1026" t="s">
        <v>233</v>
      </c>
      <c r="G1026" t="s">
        <v>50</v>
      </c>
      <c r="H1026" t="s">
        <v>51</v>
      </c>
      <c r="I1026" t="s">
        <v>11945</v>
      </c>
      <c r="J1026" t="s">
        <v>7251</v>
      </c>
      <c r="K1026" t="s">
        <v>54</v>
      </c>
      <c r="L1026" t="s">
        <v>582</v>
      </c>
      <c r="M1026" t="s">
        <v>583</v>
      </c>
      <c r="N1026" t="s">
        <v>584</v>
      </c>
      <c r="O1026" t="s"/>
      <c r="P1026" t="s">
        <v>3977</v>
      </c>
      <c r="Q1026" t="s">
        <v>93</v>
      </c>
      <c r="R1026" t="s"/>
      <c r="S1026" t="s"/>
      <c r="T1026" t="s"/>
      <c r="U1026" t="s"/>
      <c r="V1026" t="s"/>
      <c r="W1026" t="s"/>
      <c r="X1026" t="s"/>
      <c r="Y1026" t="s"/>
      <c r="Z1026" t="s"/>
      <c r="AA1026" t="s"/>
      <c r="AB1026" t="s">
        <v>11946</v>
      </c>
      <c r="AC1026" t="s">
        <v>11947</v>
      </c>
      <c r="AD1026" t="s">
        <v>301</v>
      </c>
      <c r="AE1026" t="s">
        <v>1133</v>
      </c>
      <c r="AF1026" t="s">
        <v>11948</v>
      </c>
      <c r="AG1026" t="s">
        <v>11949</v>
      </c>
      <c r="AH1026" t="s">
        <v>180</v>
      </c>
      <c r="AI1026" t="s">
        <v>11950</v>
      </c>
      <c r="AJ1026" t="s">
        <v>92</v>
      </c>
      <c r="AK1026" t="s">
        <v>66</v>
      </c>
    </row>
    <row r="1027" spans="1:38">
      <c r="A1027" t="s">
        <v>11951</v>
      </c>
      <c r="B1027" t="s">
        <v>11952</v>
      </c>
      <c r="C1027" t="s">
        <v>11953</v>
      </c>
      <c r="D1027" t="s">
        <v>11954</v>
      </c>
      <c r="E1027" t="s">
        <v>11955</v>
      </c>
      <c r="F1027" t="s">
        <v>767</v>
      </c>
      <c r="G1027" t="s">
        <v>50</v>
      </c>
      <c r="H1027" t="s">
        <v>51</v>
      </c>
      <c r="I1027" t="s">
        <v>11956</v>
      </c>
      <c r="J1027" t="s">
        <v>1115</v>
      </c>
      <c r="K1027" t="s">
        <v>54</v>
      </c>
      <c r="L1027" t="s">
        <v>272</v>
      </c>
      <c r="M1027" t="s">
        <v>1180</v>
      </c>
      <c r="N1027" t="s">
        <v>1358</v>
      </c>
      <c r="O1027" t="s">
        <v>180</v>
      </c>
      <c r="P1027" t="s"/>
      <c r="Q1027" t="s"/>
      <c r="R1027" t="s"/>
      <c r="S1027" t="s"/>
      <c r="T1027" t="s"/>
      <c r="U1027" t="s"/>
      <c r="V1027" t="s"/>
      <c r="W1027" t="s"/>
      <c r="X1027" t="s"/>
      <c r="Y1027" t="s"/>
      <c r="Z1027" t="s"/>
      <c r="AA1027" t="s"/>
      <c r="AB1027" t="s">
        <v>11957</v>
      </c>
      <c r="AC1027" t="s">
        <v>11958</v>
      </c>
      <c r="AD1027" t="s">
        <v>59</v>
      </c>
      <c r="AE1027" t="s">
        <v>107</v>
      </c>
      <c r="AF1027" t="s">
        <v>11959</v>
      </c>
      <c r="AG1027" t="s">
        <v>11960</v>
      </c>
      <c r="AH1027" t="s">
        <v>151</v>
      </c>
      <c r="AI1027" t="s">
        <v>11961</v>
      </c>
      <c r="AJ1027" t="s">
        <v>92</v>
      </c>
      <c r="AK1027" t="s">
        <v>66</v>
      </c>
    </row>
    <row r="1028" spans="1:38">
      <c r="A1028" t="s">
        <v>11962</v>
      </c>
      <c r="B1028" t="s">
        <v>11963</v>
      </c>
      <c r="C1028" t="s">
        <v>11964</v>
      </c>
      <c r="D1028" t="s">
        <v>11965</v>
      </c>
      <c r="E1028" t="s">
        <v>11966</v>
      </c>
      <c r="F1028" t="s">
        <v>49</v>
      </c>
      <c r="G1028" t="s">
        <v>50</v>
      </c>
      <c r="H1028" t="s">
        <v>51</v>
      </c>
      <c r="I1028" t="s">
        <v>11967</v>
      </c>
      <c r="J1028" t="s">
        <v>8350</v>
      </c>
      <c r="K1028" t="s">
        <v>469</v>
      </c>
      <c r="L1028" t="s">
        <v>355</v>
      </c>
      <c r="M1028" t="s">
        <v>356</v>
      </c>
      <c r="N1028" t="s">
        <v>357</v>
      </c>
      <c r="O1028" t="s">
        <v>79</v>
      </c>
      <c r="P1028" t="s"/>
      <c r="Q1028" t="s"/>
      <c r="R1028" t="s"/>
      <c r="S1028" t="s"/>
      <c r="T1028" t="s"/>
      <c r="U1028" t="s"/>
      <c r="V1028" t="s"/>
      <c r="W1028" t="s"/>
      <c r="X1028" t="s"/>
      <c r="Y1028" t="s"/>
      <c r="Z1028" t="s"/>
      <c r="AA1028" t="s"/>
      <c r="AB1028" t="s">
        <v>11968</v>
      </c>
      <c r="AC1028" t="s">
        <v>11969</v>
      </c>
      <c r="AD1028" t="s">
        <v>151</v>
      </c>
      <c r="AE1028" t="s">
        <v>5675</v>
      </c>
      <c r="AF1028" t="s">
        <v>11970</v>
      </c>
      <c r="AG1028" t="s">
        <v>11971</v>
      </c>
      <c r="AH1028" t="s">
        <v>112</v>
      </c>
      <c r="AI1028" t="s">
        <v>11972</v>
      </c>
      <c r="AJ1028" t="s">
        <v>92</v>
      </c>
      <c r="AK1028" t="s">
        <v>66</v>
      </c>
    </row>
    <row r="1029" spans="1:38">
      <c r="A1029" t="s">
        <v>11973</v>
      </c>
      <c r="B1029" t="s">
        <v>11974</v>
      </c>
      <c r="C1029" t="s">
        <v>11975</v>
      </c>
      <c r="D1029" t="s">
        <v>11976</v>
      </c>
      <c r="E1029" t="s">
        <v>11977</v>
      </c>
      <c r="F1029" t="s">
        <v>9274</v>
      </c>
      <c r="G1029" t="s">
        <v>50</v>
      </c>
      <c r="H1029" t="s">
        <v>51</v>
      </c>
      <c r="I1029" t="s">
        <v>11978</v>
      </c>
      <c r="J1029" t="s">
        <v>11979</v>
      </c>
      <c r="K1029" t="s">
        <v>237</v>
      </c>
      <c r="L1029" t="s">
        <v>139</v>
      </c>
      <c r="M1029" t="s">
        <v>500</v>
      </c>
      <c r="N1029" t="s">
        <v>3476</v>
      </c>
      <c r="O1029" t="s">
        <v>124</v>
      </c>
      <c r="P1029" t="s"/>
      <c r="Q1029" t="s"/>
      <c r="R1029" t="s"/>
      <c r="S1029" t="s"/>
      <c r="T1029" t="s"/>
      <c r="U1029" t="s"/>
      <c r="V1029" t="s"/>
      <c r="W1029" t="s"/>
      <c r="X1029" t="s"/>
      <c r="Y1029" t="s"/>
      <c r="Z1029" t="s"/>
      <c r="AA1029" t="s"/>
      <c r="AB1029" t="s">
        <v>11980</v>
      </c>
      <c r="AC1029" t="s">
        <v>11981</v>
      </c>
      <c r="AD1029" t="s">
        <v>59</v>
      </c>
      <c r="AE1029" t="s">
        <v>44</v>
      </c>
      <c r="AF1029" t="s">
        <v>11982</v>
      </c>
      <c r="AG1029" t="s">
        <v>2339</v>
      </c>
      <c r="AH1029" t="s">
        <v>112</v>
      </c>
      <c r="AI1029" t="s">
        <v>11983</v>
      </c>
      <c r="AJ1029" t="s">
        <v>92</v>
      </c>
      <c r="AK1029" t="s">
        <v>66</v>
      </c>
    </row>
    <row r="1030" spans="1:38">
      <c r="A1030" t="s">
        <v>11984</v>
      </c>
      <c r="B1030" t="s">
        <v>11985</v>
      </c>
      <c r="C1030" t="s">
        <v>11986</v>
      </c>
      <c r="D1030" t="s">
        <v>11987</v>
      </c>
      <c r="E1030" t="s">
        <v>11988</v>
      </c>
      <c r="F1030" t="s">
        <v>71</v>
      </c>
      <c r="G1030" t="s">
        <v>50</v>
      </c>
      <c r="H1030" t="s">
        <v>51</v>
      </c>
      <c r="I1030" t="s">
        <v>11989</v>
      </c>
      <c r="J1030" t="s">
        <v>11990</v>
      </c>
      <c r="K1030" t="s">
        <v>569</v>
      </c>
      <c r="L1030" t="s">
        <v>1701</v>
      </c>
      <c r="M1030" t="s">
        <v>1701</v>
      </c>
      <c r="N1030" t="s">
        <v>1804</v>
      </c>
      <c r="O1030" t="s">
        <v>79</v>
      </c>
      <c r="P1030" t="s"/>
      <c r="Q1030" t="s"/>
      <c r="R1030" t="s"/>
      <c r="S1030" t="s"/>
      <c r="T1030" t="s"/>
      <c r="U1030" t="s"/>
      <c r="V1030" t="s"/>
      <c r="W1030" t="s"/>
      <c r="X1030" t="s"/>
      <c r="Y1030" t="s"/>
      <c r="Z1030" t="s"/>
      <c r="AA1030" t="s"/>
      <c r="AB1030" t="s">
        <v>11991</v>
      </c>
      <c r="AC1030" t="s">
        <v>11992</v>
      </c>
      <c r="AD1030" t="s">
        <v>151</v>
      </c>
      <c r="AE1030" t="s">
        <v>225</v>
      </c>
      <c r="AF1030" t="s">
        <v>11993</v>
      </c>
      <c r="AG1030" t="s">
        <v>11994</v>
      </c>
      <c r="AH1030" t="s">
        <v>93</v>
      </c>
      <c r="AI1030" t="s">
        <v>11995</v>
      </c>
      <c r="AJ1030" t="s">
        <v>92</v>
      </c>
      <c r="AK1030" t="s">
        <v>66</v>
      </c>
    </row>
    <row r="1031" spans="1:38">
      <c r="A1031" t="s">
        <v>11996</v>
      </c>
      <c r="B1031" t="s">
        <v>11997</v>
      </c>
      <c r="C1031" t="s">
        <v>11998</v>
      </c>
      <c r="D1031" t="s">
        <v>11999</v>
      </c>
      <c r="E1031" t="s">
        <v>12000</v>
      </c>
      <c r="F1031" t="s">
        <v>2409</v>
      </c>
      <c r="G1031" t="s">
        <v>50</v>
      </c>
      <c r="H1031" t="s">
        <v>51</v>
      </c>
      <c r="I1031" t="s">
        <v>5583</v>
      </c>
      <c r="J1031" t="s"/>
      <c r="K1031" t="s">
        <v>138</v>
      </c>
      <c r="L1031" t="s">
        <v>219</v>
      </c>
      <c r="M1031" t="s">
        <v>220</v>
      </c>
      <c r="N1031" t="s">
        <v>11549</v>
      </c>
      <c r="O1031" t="s"/>
      <c r="P1031" t="s"/>
      <c r="Q1031" t="s">
        <v>44</v>
      </c>
      <c r="R1031" t="s"/>
      <c r="S1031" t="s"/>
      <c r="T1031" t="s"/>
      <c r="U1031" t="s"/>
      <c r="V1031" t="s"/>
      <c r="W1031" t="s"/>
      <c r="X1031" t="s"/>
      <c r="Y1031" t="s"/>
      <c r="Z1031" t="s"/>
      <c r="AA1031" t="s"/>
      <c r="AB1031" t="s">
        <v>12001</v>
      </c>
      <c r="AC1031" t="s">
        <v>12001</v>
      </c>
      <c r="AD1031" t="s">
        <v>112</v>
      </c>
      <c r="AE1031" t="s">
        <v>44</v>
      </c>
      <c r="AF1031" t="s">
        <v>12002</v>
      </c>
      <c r="AG1031" t="s">
        <v>44</v>
      </c>
      <c r="AH1031" t="s">
        <v>112</v>
      </c>
      <c r="AI1031" t="s">
        <v>12003</v>
      </c>
      <c r="AJ1031" t="s">
        <v>12004</v>
      </c>
      <c r="AK1031" t="s">
        <v>66</v>
      </c>
    </row>
    <row r="1032" spans="1:38">
      <c r="A1032" t="s">
        <v>12005</v>
      </c>
      <c r="B1032" t="s">
        <v>12006</v>
      </c>
      <c r="C1032" t="s">
        <v>12007</v>
      </c>
      <c r="D1032" t="s">
        <v>12008</v>
      </c>
      <c r="E1032" t="s">
        <v>12009</v>
      </c>
      <c r="F1032" t="s">
        <v>12010</v>
      </c>
      <c r="G1032" t="s">
        <v>50</v>
      </c>
      <c r="H1032" t="s">
        <v>51</v>
      </c>
      <c r="I1032" t="s"/>
      <c r="J1032" t="s"/>
      <c r="K1032" t="s"/>
      <c r="L1032" t="s">
        <v>782</v>
      </c>
      <c r="M1032" t="s">
        <v>782</v>
      </c>
      <c r="N1032" t="s">
        <v>1738</v>
      </c>
      <c r="O1032" t="s"/>
      <c r="P1032" t="s"/>
      <c r="Q1032" t="s">
        <v>44</v>
      </c>
      <c r="R1032" t="s"/>
      <c r="S1032" t="s"/>
      <c r="T1032" t="s"/>
      <c r="U1032" t="s"/>
      <c r="V1032" t="s"/>
      <c r="W1032" t="s"/>
      <c r="X1032" t="s"/>
      <c r="Y1032" t="s"/>
      <c r="Z1032" t="s"/>
      <c r="AA1032" t="s"/>
      <c r="AB1032" t="s">
        <v>12011</v>
      </c>
      <c r="AC1032" t="s">
        <v>12011</v>
      </c>
      <c r="AD1032" t="s">
        <v>345</v>
      </c>
      <c r="AE1032" t="s">
        <v>8958</v>
      </c>
      <c r="AF1032" t="s">
        <v>12012</v>
      </c>
      <c r="AG1032" t="s">
        <v>12013</v>
      </c>
      <c r="AH1032" t="s">
        <v>148</v>
      </c>
      <c r="AI1032" t="s">
        <v>12014</v>
      </c>
      <c r="AJ1032" t="s">
        <v>12015</v>
      </c>
      <c r="AK1032" t="s">
        <v>66</v>
      </c>
    </row>
    <row r="1033" spans="1:38">
      <c r="A1033" t="s">
        <v>12016</v>
      </c>
      <c r="B1033" t="s">
        <v>12017</v>
      </c>
      <c r="C1033" t="s">
        <v>12018</v>
      </c>
      <c r="D1033" t="s"/>
      <c r="E1033" t="s">
        <v>12019</v>
      </c>
      <c r="F1033" t="s">
        <v>233</v>
      </c>
      <c r="G1033" t="s">
        <v>50</v>
      </c>
      <c r="H1033" t="s">
        <v>51</v>
      </c>
      <c r="I1033" t="s">
        <v>235</v>
      </c>
      <c r="J1033" t="s">
        <v>236</v>
      </c>
      <c r="K1033" t="s">
        <v>237</v>
      </c>
      <c r="L1033" t="s">
        <v>526</v>
      </c>
      <c r="M1033" t="s">
        <v>527</v>
      </c>
      <c r="N1033" t="s">
        <v>1039</v>
      </c>
      <c r="O1033" t="s">
        <v>846</v>
      </c>
      <c r="P1033" t="s"/>
      <c r="Q1033" t="s"/>
      <c r="R1033" t="s"/>
      <c r="S1033" t="s"/>
      <c r="T1033" t="s"/>
      <c r="U1033" t="s"/>
      <c r="V1033" t="s"/>
      <c r="W1033" t="s"/>
      <c r="X1033" t="s"/>
      <c r="Y1033" t="s"/>
      <c r="Z1033" t="s"/>
      <c r="AA1033" t="s"/>
      <c r="AB1033" t="s">
        <v>12020</v>
      </c>
      <c r="AC1033" t="s">
        <v>12020</v>
      </c>
      <c r="AD1033" t="s">
        <v>124</v>
      </c>
      <c r="AE1033" t="s">
        <v>44</v>
      </c>
      <c r="AF1033" t="s">
        <v>12021</v>
      </c>
      <c r="AG1033" t="s">
        <v>12022</v>
      </c>
      <c r="AH1033" t="s">
        <v>149</v>
      </c>
      <c r="AI1033" t="s">
        <v>12023</v>
      </c>
      <c r="AJ1033" t="s">
        <v>92</v>
      </c>
      <c r="AK1033" t="s">
        <v>66</v>
      </c>
    </row>
    <row r="1034" spans="1:38">
      <c r="A1034" t="s">
        <v>3991</v>
      </c>
      <c r="B1034" t="s">
        <v>12024</v>
      </c>
      <c r="C1034" t="s">
        <v>12025</v>
      </c>
      <c r="D1034" t="s">
        <v>12026</v>
      </c>
      <c r="E1034" t="s">
        <v>12027</v>
      </c>
      <c r="F1034" t="s">
        <v>2767</v>
      </c>
      <c r="G1034" t="s">
        <v>72</v>
      </c>
      <c r="H1034" t="s">
        <v>51</v>
      </c>
      <c r="I1034" t="s">
        <v>2769</v>
      </c>
      <c r="J1034" t="s"/>
      <c r="K1034" t="s">
        <v>469</v>
      </c>
      <c r="L1034" t="s">
        <v>1701</v>
      </c>
      <c r="M1034" t="s">
        <v>1701</v>
      </c>
      <c r="N1034" t="s">
        <v>2210</v>
      </c>
      <c r="O1034" t="s">
        <v>865</v>
      </c>
      <c r="P1034" t="s">
        <v>12028</v>
      </c>
      <c r="Q1034" t="s">
        <v>67</v>
      </c>
      <c r="R1034" t="s">
        <v>12029</v>
      </c>
      <c r="S1034" t="s">
        <v>12030</v>
      </c>
      <c r="T1034" t="s">
        <v>93</v>
      </c>
      <c r="U1034" t="s">
        <v>12031</v>
      </c>
      <c r="V1034" t="s">
        <v>67</v>
      </c>
      <c r="W1034" t="s">
        <v>12032</v>
      </c>
      <c r="X1034" t="s"/>
      <c r="Y1034" t="s"/>
      <c r="Z1034" t="s">
        <v>12033</v>
      </c>
      <c r="AA1034" t="s">
        <v>84</v>
      </c>
      <c r="AB1034" t="s">
        <v>12034</v>
      </c>
      <c r="AC1034" t="s">
        <v>12035</v>
      </c>
      <c r="AD1034" t="s">
        <v>151</v>
      </c>
      <c r="AE1034" t="s">
        <v>44</v>
      </c>
      <c r="AF1034" t="s">
        <v>12036</v>
      </c>
      <c r="AG1034" t="s">
        <v>44</v>
      </c>
      <c r="AH1034" t="s">
        <v>86</v>
      </c>
      <c r="AI1034" t="s">
        <v>12037</v>
      </c>
      <c r="AJ1034" t="s">
        <v>92</v>
      </c>
      <c r="AK1034" t="s">
        <v>66</v>
      </c>
    </row>
    <row r="1035" spans="1:38">
      <c r="A1035" t="s">
        <v>12038</v>
      </c>
      <c r="B1035" t="s">
        <v>12039</v>
      </c>
      <c r="C1035" t="s">
        <v>12040</v>
      </c>
      <c r="D1035" t="s">
        <v>12041</v>
      </c>
      <c r="E1035" t="s">
        <v>12042</v>
      </c>
      <c r="F1035" t="s">
        <v>49</v>
      </c>
      <c r="G1035" t="s">
        <v>50</v>
      </c>
      <c r="H1035" t="s">
        <v>51</v>
      </c>
      <c r="I1035" t="s">
        <v>11836</v>
      </c>
      <c r="J1035" t="s">
        <v>12043</v>
      </c>
      <c r="K1035" t="s">
        <v>4044</v>
      </c>
      <c r="L1035" t="s">
        <v>843</v>
      </c>
      <c r="M1035" t="s">
        <v>844</v>
      </c>
      <c r="N1035" t="s">
        <v>5153</v>
      </c>
      <c r="O1035" t="s">
        <v>826</v>
      </c>
      <c r="P1035" t="s"/>
      <c r="Q1035" t="s"/>
      <c r="R1035" t="s"/>
      <c r="S1035" t="s"/>
      <c r="T1035" t="s"/>
      <c r="U1035" t="s"/>
      <c r="V1035" t="s"/>
      <c r="W1035" t="s"/>
      <c r="X1035" t="s"/>
      <c r="Y1035" t="s"/>
      <c r="Z1035" t="s"/>
      <c r="AA1035" t="s"/>
      <c r="AB1035" t="s">
        <v>12044</v>
      </c>
      <c r="AC1035" t="s">
        <v>12045</v>
      </c>
      <c r="AD1035" t="s">
        <v>59</v>
      </c>
      <c r="AE1035" t="s">
        <v>44</v>
      </c>
      <c r="AF1035" t="s">
        <v>12046</v>
      </c>
      <c r="AG1035" t="s">
        <v>12047</v>
      </c>
      <c r="AH1035" t="s">
        <v>110</v>
      </c>
      <c r="AI1035" t="s">
        <v>12048</v>
      </c>
      <c r="AJ1035" t="s">
        <v>92</v>
      </c>
      <c r="AK1035" t="s">
        <v>66</v>
      </c>
    </row>
    <row r="1036" spans="1:38">
      <c r="A1036" t="s">
        <v>719</v>
      </c>
      <c r="B1036" t="s">
        <v>12049</v>
      </c>
      <c r="C1036" t="s">
        <v>12050</v>
      </c>
      <c r="D1036" t="s">
        <v>12051</v>
      </c>
      <c r="E1036" t="s">
        <v>12052</v>
      </c>
      <c r="F1036" t="s">
        <v>98</v>
      </c>
      <c r="G1036" t="s">
        <v>72</v>
      </c>
      <c r="H1036" t="s">
        <v>51</v>
      </c>
      <c r="I1036" t="s">
        <v>6141</v>
      </c>
      <c r="J1036" t="s">
        <v>6142</v>
      </c>
      <c r="K1036" t="s">
        <v>410</v>
      </c>
      <c r="L1036" t="s">
        <v>219</v>
      </c>
      <c r="M1036" t="s">
        <v>220</v>
      </c>
      <c r="N1036" t="s">
        <v>1972</v>
      </c>
      <c r="O1036" t="s">
        <v>174</v>
      </c>
      <c r="P1036" t="s"/>
      <c r="Q1036" t="s"/>
      <c r="R1036" t="s"/>
      <c r="S1036" t="s"/>
      <c r="T1036" t="s"/>
      <c r="U1036" t="s"/>
      <c r="V1036" t="s">
        <v>67</v>
      </c>
      <c r="W1036" t="s">
        <v>12053</v>
      </c>
      <c r="X1036" t="s"/>
      <c r="Y1036" t="s"/>
      <c r="Z1036" t="s"/>
      <c r="AA1036" t="s">
        <v>84</v>
      </c>
      <c r="AB1036" t="s">
        <v>12054</v>
      </c>
      <c r="AC1036" t="s">
        <v>12055</v>
      </c>
      <c r="AD1036" t="s">
        <v>86</v>
      </c>
      <c r="AE1036" t="s">
        <v>1205</v>
      </c>
      <c r="AF1036" t="s">
        <v>12056</v>
      </c>
      <c r="AG1036" t="s">
        <v>12057</v>
      </c>
      <c r="AH1036" t="s">
        <v>174</v>
      </c>
      <c r="AI1036" t="s">
        <v>12058</v>
      </c>
      <c r="AJ1036" t="s">
        <v>92</v>
      </c>
      <c r="AK1036" t="s">
        <v>66</v>
      </c>
    </row>
    <row r="1037" spans="1:38">
      <c r="A1037" t="s">
        <v>12059</v>
      </c>
      <c r="B1037" t="s">
        <v>12060</v>
      </c>
      <c r="C1037" t="s">
        <v>12061</v>
      </c>
      <c r="D1037" t="s">
        <v>12062</v>
      </c>
      <c r="E1037" t="s">
        <v>12063</v>
      </c>
      <c r="F1037" t="s">
        <v>3538</v>
      </c>
      <c r="G1037" t="s">
        <v>72</v>
      </c>
      <c r="H1037" t="s">
        <v>234</v>
      </c>
      <c r="I1037" t="s">
        <v>169</v>
      </c>
      <c r="J1037" t="s">
        <v>53</v>
      </c>
      <c r="K1037" t="s">
        <v>54</v>
      </c>
      <c r="L1037" t="s">
        <v>411</v>
      </c>
      <c r="M1037" t="s">
        <v>412</v>
      </c>
      <c r="N1037" t="s">
        <v>2083</v>
      </c>
      <c r="O1037" t="s">
        <v>79</v>
      </c>
      <c r="P1037" t="s"/>
      <c r="Q1037" t="s">
        <v>59</v>
      </c>
      <c r="R1037" t="s">
        <v>12064</v>
      </c>
      <c r="S1037" t="s">
        <v>12065</v>
      </c>
      <c r="T1037" t="s">
        <v>86</v>
      </c>
      <c r="U1037" t="s">
        <v>12066</v>
      </c>
      <c r="V1037" t="s">
        <v>93</v>
      </c>
      <c r="W1037" t="s">
        <v>7490</v>
      </c>
      <c r="X1037" t="s">
        <v>12067</v>
      </c>
      <c r="Y1037" t="s">
        <v>67</v>
      </c>
      <c r="Z1037" t="s">
        <v>12068</v>
      </c>
      <c r="AA1037" t="s">
        <v>84</v>
      </c>
      <c r="AB1037" t="s">
        <v>12069</v>
      </c>
      <c r="AC1037" t="s">
        <v>12070</v>
      </c>
      <c r="AD1037" t="s">
        <v>63</v>
      </c>
      <c r="AE1037" t="s">
        <v>387</v>
      </c>
      <c r="AF1037" t="s">
        <v>12071</v>
      </c>
      <c r="AG1037" t="s">
        <v>12072</v>
      </c>
      <c r="AH1037" t="s">
        <v>112</v>
      </c>
      <c r="AI1037" t="s">
        <v>12073</v>
      </c>
      <c r="AJ1037" t="s">
        <v>92</v>
      </c>
      <c r="AK1037" t="s">
        <v>66</v>
      </c>
    </row>
    <row r="1038" spans="1:38">
      <c r="A1038" t="s">
        <v>12074</v>
      </c>
      <c r="B1038" t="s">
        <v>12075</v>
      </c>
      <c r="C1038" t="s">
        <v>12076</v>
      </c>
      <c r="D1038" t="s">
        <v>12077</v>
      </c>
      <c r="E1038" t="s">
        <v>12078</v>
      </c>
      <c r="F1038" t="s"/>
      <c r="G1038" t="s">
        <v>50</v>
      </c>
      <c r="H1038" t="s">
        <v>51</v>
      </c>
      <c r="I1038" t="s">
        <v>12079</v>
      </c>
      <c r="J1038" t="s"/>
      <c r="K1038" t="s">
        <v>569</v>
      </c>
      <c r="L1038" t="s">
        <v>156</v>
      </c>
      <c r="M1038" t="s">
        <v>157</v>
      </c>
      <c r="N1038" t="s">
        <v>12080</v>
      </c>
      <c r="O1038" t="s"/>
      <c r="P1038" t="s"/>
      <c r="Q1038" t="s">
        <v>44</v>
      </c>
      <c r="R1038" t="s"/>
      <c r="S1038" t="s"/>
      <c r="T1038" t="s"/>
      <c r="U1038" t="s"/>
      <c r="V1038" t="s"/>
      <c r="W1038" t="s"/>
      <c r="X1038" t="s"/>
      <c r="Y1038" t="s"/>
      <c r="Z1038" t="s"/>
      <c r="AA1038" t="s"/>
      <c r="AB1038" t="s">
        <v>12081</v>
      </c>
      <c r="AC1038" t="s">
        <v>12081</v>
      </c>
      <c r="AD1038" t="s">
        <v>63</v>
      </c>
      <c r="AE1038" t="s">
        <v>387</v>
      </c>
      <c r="AF1038" t="s">
        <v>12082</v>
      </c>
      <c r="AG1038" t="s">
        <v>12083</v>
      </c>
      <c r="AH1038" t="s">
        <v>67</v>
      </c>
      <c r="AI1038" t="s">
        <v>12084</v>
      </c>
      <c r="AJ1038" t="s">
        <v>12085</v>
      </c>
      <c r="AK1038" t="s">
        <v>66</v>
      </c>
    </row>
    <row r="1039" spans="1:38">
      <c r="A1039" t="s">
        <v>12086</v>
      </c>
      <c r="B1039" t="s">
        <v>12087</v>
      </c>
      <c r="C1039" t="s">
        <v>12088</v>
      </c>
      <c r="D1039" t="s">
        <v>12089</v>
      </c>
      <c r="E1039" t="s">
        <v>12090</v>
      </c>
      <c r="F1039" t="s">
        <v>134</v>
      </c>
      <c r="G1039" t="s">
        <v>50</v>
      </c>
      <c r="H1039" t="s">
        <v>51</v>
      </c>
      <c r="I1039" t="s">
        <v>6141</v>
      </c>
      <c r="J1039" t="s">
        <v>6142</v>
      </c>
      <c r="K1039" t="s">
        <v>410</v>
      </c>
      <c r="L1039" t="s">
        <v>470</v>
      </c>
      <c r="M1039" t="s">
        <v>685</v>
      </c>
      <c r="N1039" t="s">
        <v>10580</v>
      </c>
      <c r="O1039" t="s">
        <v>963</v>
      </c>
      <c r="P1039" t="s"/>
      <c r="Q1039" t="s"/>
      <c r="R1039" t="s"/>
      <c r="S1039" t="s"/>
      <c r="T1039" t="s">
        <v>93</v>
      </c>
      <c r="U1039" t="s"/>
      <c r="V1039" t="s"/>
      <c r="W1039" t="s">
        <v>12091</v>
      </c>
      <c r="X1039" t="s"/>
      <c r="Y1039" t="s"/>
      <c r="Z1039" t="s"/>
      <c r="AA1039" t="s"/>
      <c r="AB1039" t="s">
        <v>12092</v>
      </c>
      <c r="AC1039" t="s">
        <v>12092</v>
      </c>
      <c r="AD1039" t="s">
        <v>112</v>
      </c>
      <c r="AE1039" t="s">
        <v>60</v>
      </c>
      <c r="AF1039" t="s">
        <v>12093</v>
      </c>
      <c r="AG1039" t="s">
        <v>12094</v>
      </c>
      <c r="AH1039" t="s">
        <v>67</v>
      </c>
      <c r="AI1039" t="s">
        <v>12095</v>
      </c>
      <c r="AJ1039" t="s">
        <v>92</v>
      </c>
      <c r="AK1039" t="s">
        <v>66</v>
      </c>
    </row>
    <row r="1040" spans="1:38">
      <c r="A1040" t="s">
        <v>7550</v>
      </c>
      <c r="B1040" t="s">
        <v>12096</v>
      </c>
      <c r="C1040" t="s">
        <v>12097</v>
      </c>
      <c r="D1040" t="s">
        <v>12098</v>
      </c>
      <c r="E1040" t="s">
        <v>12099</v>
      </c>
      <c r="F1040" t="s"/>
      <c r="G1040" t="s">
        <v>50</v>
      </c>
      <c r="H1040" t="s">
        <v>51</v>
      </c>
      <c r="I1040" t="s">
        <v>12100</v>
      </c>
      <c r="J1040" t="s">
        <v>12101</v>
      </c>
      <c r="K1040" t="s">
        <v>11146</v>
      </c>
      <c r="L1040" t="s">
        <v>100</v>
      </c>
      <c r="M1040" t="s">
        <v>2700</v>
      </c>
      <c r="N1040" t="s">
        <v>5167</v>
      </c>
      <c r="O1040" t="s">
        <v>149</v>
      </c>
      <c r="P1040" t="s"/>
      <c r="Q1040" t="s"/>
      <c r="R1040" t="s"/>
      <c r="S1040" t="s"/>
      <c r="T1040" t="s"/>
      <c r="U1040" t="s"/>
      <c r="V1040" t="s"/>
      <c r="W1040" t="s"/>
      <c r="X1040" t="s"/>
      <c r="Y1040" t="s"/>
      <c r="Z1040" t="s"/>
      <c r="AA1040" t="s"/>
      <c r="AB1040" t="s">
        <v>12102</v>
      </c>
      <c r="AC1040" t="s">
        <v>12102</v>
      </c>
      <c r="AD1040" t="s">
        <v>149</v>
      </c>
      <c r="AE1040" t="s">
        <v>1581</v>
      </c>
      <c r="AF1040" t="s">
        <v>12103</v>
      </c>
      <c r="AG1040" t="s">
        <v>12104</v>
      </c>
      <c r="AH1040" t="s">
        <v>419</v>
      </c>
      <c r="AI1040" t="s">
        <v>12105</v>
      </c>
      <c r="AJ1040" t="s">
        <v>92</v>
      </c>
      <c r="AK1040" t="s">
        <v>66</v>
      </c>
    </row>
    <row r="1041" spans="1:38">
      <c r="A1041" t="s">
        <v>12106</v>
      </c>
      <c r="B1041" t="s">
        <v>12107</v>
      </c>
      <c r="C1041" t="s">
        <v>12108</v>
      </c>
      <c r="D1041" t="s">
        <v>12109</v>
      </c>
      <c r="E1041" t="s">
        <v>12110</v>
      </c>
      <c r="F1041" t="s">
        <v>396</v>
      </c>
      <c r="G1041" t="s">
        <v>50</v>
      </c>
      <c r="H1041" t="s">
        <v>51</v>
      </c>
      <c r="I1041" t="s">
        <v>912</v>
      </c>
      <c r="J1041" t="s">
        <v>440</v>
      </c>
      <c r="K1041" t="s">
        <v>54</v>
      </c>
      <c r="L1041" t="s">
        <v>808</v>
      </c>
      <c r="M1041" t="s">
        <v>884</v>
      </c>
      <c r="N1041" t="s">
        <v>7475</v>
      </c>
      <c r="O1041" t="s">
        <v>241</v>
      </c>
      <c r="P1041" t="s">
        <v>12111</v>
      </c>
      <c r="Q1041" t="s">
        <v>151</v>
      </c>
      <c r="R1041" t="s">
        <v>12112</v>
      </c>
      <c r="S1041" t="s"/>
      <c r="T1041" t="s"/>
      <c r="U1041" t="s"/>
      <c r="V1041" t="s"/>
      <c r="W1041" t="s"/>
      <c r="X1041" t="s"/>
      <c r="Y1041" t="s"/>
      <c r="Z1041" t="s"/>
      <c r="AA1041" t="s"/>
      <c r="AB1041" t="s">
        <v>12113</v>
      </c>
      <c r="AC1041" t="s">
        <v>12114</v>
      </c>
      <c r="AD1041" t="s">
        <v>63</v>
      </c>
      <c r="AE1041" t="s">
        <v>387</v>
      </c>
      <c r="AF1041" t="s">
        <v>12115</v>
      </c>
      <c r="AG1041" t="s">
        <v>12116</v>
      </c>
      <c r="AH1041" t="s">
        <v>93</v>
      </c>
      <c r="AI1041" t="s">
        <v>12117</v>
      </c>
      <c r="AJ1041" t="s">
        <v>92</v>
      </c>
      <c r="AK1041" t="s">
        <v>66</v>
      </c>
    </row>
    <row r="1042" spans="1:38">
      <c r="A1042" t="s">
        <v>12118</v>
      </c>
      <c r="B1042" t="s">
        <v>12119</v>
      </c>
      <c r="C1042" t="s">
        <v>12120</v>
      </c>
      <c r="D1042" t="s">
        <v>12121</v>
      </c>
      <c r="E1042" t="s">
        <v>12122</v>
      </c>
      <c r="F1042" t="s">
        <v>134</v>
      </c>
      <c r="G1042" t="s">
        <v>50</v>
      </c>
      <c r="H1042" t="s">
        <v>51</v>
      </c>
      <c r="I1042" t="s">
        <v>12123</v>
      </c>
      <c r="J1042" t="s">
        <v>1508</v>
      </c>
      <c r="K1042" t="s">
        <v>54</v>
      </c>
      <c r="L1042" t="s">
        <v>1701</v>
      </c>
      <c r="M1042" t="s">
        <v>1701</v>
      </c>
      <c r="N1042" t="s">
        <v>1702</v>
      </c>
      <c r="O1042" t="s">
        <v>447</v>
      </c>
      <c r="P1042" t="s"/>
      <c r="Q1042" t="s"/>
      <c r="R1042" t="s"/>
      <c r="S1042" t="s"/>
      <c r="T1042" t="s"/>
      <c r="U1042" t="s">
        <v>12124</v>
      </c>
      <c r="V1042" t="s">
        <v>67</v>
      </c>
      <c r="W1042" t="s"/>
      <c r="X1042" t="s"/>
      <c r="Y1042" t="s"/>
      <c r="Z1042" t="s"/>
      <c r="AA1042" t="s">
        <v>84</v>
      </c>
      <c r="AB1042" t="s">
        <v>12125</v>
      </c>
      <c r="AC1042" t="s">
        <v>12125</v>
      </c>
      <c r="AD1042" t="s">
        <v>93</v>
      </c>
      <c r="AE1042" t="s">
        <v>44</v>
      </c>
      <c r="AF1042" t="s">
        <v>12126</v>
      </c>
      <c r="AG1042" t="s">
        <v>44</v>
      </c>
      <c r="AH1042" t="s">
        <v>67</v>
      </c>
      <c r="AI1042" t="s">
        <v>12127</v>
      </c>
      <c r="AJ1042" t="s">
        <v>92</v>
      </c>
      <c r="AK1042" t="s">
        <v>66</v>
      </c>
    </row>
    <row r="1043" spans="1:38">
      <c r="A1043" t="s">
        <v>12128</v>
      </c>
      <c r="B1043" t="s">
        <v>12129</v>
      </c>
      <c r="C1043" t="s">
        <v>12130</v>
      </c>
      <c r="D1043" t="s">
        <v>12131</v>
      </c>
      <c r="E1043" t="s">
        <v>12132</v>
      </c>
      <c r="F1043" t="s">
        <v>2059</v>
      </c>
      <c r="G1043" t="s">
        <v>50</v>
      </c>
      <c r="H1043" t="s">
        <v>51</v>
      </c>
      <c r="I1043" t="s">
        <v>12133</v>
      </c>
      <c r="J1043" t="s">
        <v>12134</v>
      </c>
      <c r="K1043" t="s">
        <v>237</v>
      </c>
      <c r="L1043" t="s">
        <v>1701</v>
      </c>
      <c r="M1043" t="s">
        <v>1701</v>
      </c>
      <c r="N1043" t="s">
        <v>1702</v>
      </c>
      <c r="O1043" t="s">
        <v>878</v>
      </c>
      <c r="P1043" t="s"/>
      <c r="Q1043" t="s"/>
      <c r="R1043" t="s"/>
      <c r="S1043" t="s"/>
      <c r="T1043" t="s">
        <v>67</v>
      </c>
      <c r="U1043" t="s"/>
      <c r="V1043" t="s"/>
      <c r="W1043" t="s"/>
      <c r="X1043" t="s"/>
      <c r="Y1043" t="s"/>
      <c r="Z1043" t="s"/>
      <c r="AA1043" t="s"/>
      <c r="AB1043" t="s">
        <v>12135</v>
      </c>
      <c r="AC1043" t="s">
        <v>12136</v>
      </c>
      <c r="AD1043" t="s">
        <v>209</v>
      </c>
      <c r="AE1043" t="s">
        <v>44</v>
      </c>
      <c r="AF1043" t="s">
        <v>12137</v>
      </c>
      <c r="AG1043" t="s">
        <v>12138</v>
      </c>
      <c r="AH1043" t="s">
        <v>433</v>
      </c>
      <c r="AI1043" t="s">
        <v>12139</v>
      </c>
      <c r="AJ1043" t="s">
        <v>92</v>
      </c>
      <c r="AK1043" t="s">
        <v>66</v>
      </c>
    </row>
    <row r="1044" spans="1:38">
      <c r="A1044" t="s">
        <v>12140</v>
      </c>
      <c r="B1044" t="s">
        <v>12141</v>
      </c>
      <c r="C1044" t="s">
        <v>12142</v>
      </c>
      <c r="D1044" t="s">
        <v>12143</v>
      </c>
      <c r="E1044" t="s">
        <v>12144</v>
      </c>
      <c r="F1044" t="s">
        <v>697</v>
      </c>
      <c r="G1044" t="s">
        <v>50</v>
      </c>
      <c r="H1044" t="s">
        <v>51</v>
      </c>
      <c r="I1044" t="s">
        <v>12145</v>
      </c>
      <c r="J1044" t="s">
        <v>1618</v>
      </c>
      <c r="K1044" t="s">
        <v>453</v>
      </c>
      <c r="L1044" t="s">
        <v>1880</v>
      </c>
      <c r="M1044" t="s">
        <v>1881</v>
      </c>
      <c r="N1044" t="s">
        <v>2754</v>
      </c>
      <c r="O1044" t="s">
        <v>241</v>
      </c>
      <c r="P1044" t="s">
        <v>12146</v>
      </c>
      <c r="Q1044" t="s">
        <v>67</v>
      </c>
      <c r="R1044" t="s">
        <v>12147</v>
      </c>
      <c r="S1044" t="s"/>
      <c r="T1044" t="s"/>
      <c r="U1044" t="s"/>
      <c r="V1044" t="s"/>
      <c r="W1044" t="s"/>
      <c r="X1044" t="s"/>
      <c r="Y1044" t="s"/>
      <c r="Z1044" t="s"/>
      <c r="AA1044" t="s"/>
      <c r="AB1044" t="s">
        <v>12148</v>
      </c>
      <c r="AC1044" t="s">
        <v>12149</v>
      </c>
      <c r="AD1044" t="s">
        <v>110</v>
      </c>
      <c r="AE1044" t="s">
        <v>44</v>
      </c>
      <c r="AF1044" t="s">
        <v>12150</v>
      </c>
      <c r="AG1044" t="s">
        <v>12151</v>
      </c>
      <c r="AH1044" t="s">
        <v>124</v>
      </c>
      <c r="AI1044" t="s">
        <v>12152</v>
      </c>
      <c r="AJ1044" t="s">
        <v>92</v>
      </c>
      <c r="AK1044" t="s">
        <v>66</v>
      </c>
    </row>
    <row r="1045" spans="1:38">
      <c r="A1045" t="s">
        <v>12153</v>
      </c>
      <c r="B1045" t="s">
        <v>12154</v>
      </c>
      <c r="C1045" t="s">
        <v>12155</v>
      </c>
      <c r="D1045" t="s">
        <v>12156</v>
      </c>
      <c r="E1045" t="s">
        <v>12157</v>
      </c>
      <c r="F1045" t="s">
        <v>1671</v>
      </c>
      <c r="G1045" t="s">
        <v>72</v>
      </c>
      <c r="H1045" t="s">
        <v>51</v>
      </c>
      <c r="I1045" t="s">
        <v>12158</v>
      </c>
      <c r="J1045" t="s"/>
      <c r="K1045" t="s">
        <v>859</v>
      </c>
      <c r="L1045" t="s">
        <v>582</v>
      </c>
      <c r="M1045" t="s">
        <v>871</v>
      </c>
      <c r="N1045" t="s">
        <v>7992</v>
      </c>
      <c r="O1045" t="s">
        <v>103</v>
      </c>
      <c r="P1045" t="s"/>
      <c r="Q1045" t="s"/>
      <c r="R1045" t="s"/>
      <c r="S1045" t="s"/>
      <c r="T1045" t="s"/>
      <c r="U1045" t="s">
        <v>12159</v>
      </c>
      <c r="V1045" t="s">
        <v>67</v>
      </c>
      <c r="W1045" t="s">
        <v>12160</v>
      </c>
      <c r="X1045" t="s"/>
      <c r="Y1045" t="s"/>
      <c r="Z1045" t="s"/>
      <c r="AA1045" t="s">
        <v>84</v>
      </c>
      <c r="AB1045" t="s">
        <v>12161</v>
      </c>
      <c r="AC1045" t="s">
        <v>12162</v>
      </c>
      <c r="AD1045" t="s">
        <v>93</v>
      </c>
      <c r="AE1045" t="s">
        <v>44</v>
      </c>
      <c r="AF1045" t="s">
        <v>12163</v>
      </c>
      <c r="AG1045" t="s">
        <v>44</v>
      </c>
      <c r="AH1045" t="s">
        <v>67</v>
      </c>
      <c r="AI1045" t="s">
        <v>12164</v>
      </c>
      <c r="AJ1045" t="s">
        <v>92</v>
      </c>
      <c r="AK1045" t="s">
        <v>66</v>
      </c>
    </row>
    <row r="1046" spans="1:38">
      <c r="A1046" t="s">
        <v>12165</v>
      </c>
      <c r="B1046" t="s">
        <v>12166</v>
      </c>
      <c r="C1046" t="s">
        <v>12167</v>
      </c>
      <c r="D1046" t="s">
        <v>12168</v>
      </c>
      <c r="E1046" t="s">
        <v>12169</v>
      </c>
      <c r="F1046" t="s">
        <v>2409</v>
      </c>
      <c r="G1046" t="s">
        <v>50</v>
      </c>
      <c r="H1046" t="s">
        <v>51</v>
      </c>
      <c r="I1046" t="s">
        <v>12170</v>
      </c>
      <c r="J1046" t="s"/>
      <c r="K1046" t="s">
        <v>4255</v>
      </c>
      <c r="L1046" t="s">
        <v>470</v>
      </c>
      <c r="M1046" t="s">
        <v>685</v>
      </c>
      <c r="N1046" t="s">
        <v>686</v>
      </c>
      <c r="O1046" t="s">
        <v>79</v>
      </c>
      <c r="P1046" t="s"/>
      <c r="Q1046" t="s"/>
      <c r="R1046" t="s"/>
      <c r="S1046" t="s"/>
      <c r="T1046" t="s"/>
      <c r="U1046" t="s"/>
      <c r="V1046" t="s"/>
      <c r="W1046" t="s"/>
      <c r="X1046" t="s"/>
      <c r="Y1046" t="s"/>
      <c r="Z1046" t="s"/>
      <c r="AA1046" t="s"/>
      <c r="AB1046" t="s">
        <v>12171</v>
      </c>
      <c r="AC1046" t="s">
        <v>12171</v>
      </c>
      <c r="AD1046" t="s">
        <v>391</v>
      </c>
      <c r="AE1046" t="s">
        <v>44</v>
      </c>
      <c r="AF1046" t="s">
        <v>12172</v>
      </c>
      <c r="AG1046" t="s">
        <v>12173</v>
      </c>
      <c r="AH1046" t="s">
        <v>1056</v>
      </c>
      <c r="AI1046" t="s">
        <v>12174</v>
      </c>
      <c r="AJ1046" t="s">
        <v>92</v>
      </c>
      <c r="AK1046" t="s">
        <v>66</v>
      </c>
    </row>
    <row r="1047" spans="1:38">
      <c r="A1047" t="s">
        <v>12175</v>
      </c>
      <c r="B1047" t="s">
        <v>12176</v>
      </c>
      <c r="C1047" t="s">
        <v>12177</v>
      </c>
      <c r="D1047" t="s"/>
      <c r="E1047" t="s">
        <v>12178</v>
      </c>
      <c r="F1047" t="s">
        <v>49</v>
      </c>
      <c r="G1047" t="s">
        <v>50</v>
      </c>
      <c r="H1047" t="s">
        <v>51</v>
      </c>
      <c r="I1047" t="s">
        <v>2975</v>
      </c>
      <c r="J1047" t="s"/>
      <c r="K1047" t="s">
        <v>2975</v>
      </c>
      <c r="L1047" t="s">
        <v>139</v>
      </c>
      <c r="M1047" t="s">
        <v>140</v>
      </c>
      <c r="N1047" t="s">
        <v>141</v>
      </c>
      <c r="O1047" t="s">
        <v>79</v>
      </c>
      <c r="P1047" t="s"/>
      <c r="Q1047" t="s"/>
      <c r="R1047" t="s"/>
      <c r="S1047" t="s"/>
      <c r="T1047" t="s"/>
      <c r="U1047" t="s"/>
      <c r="V1047" t="s"/>
      <c r="W1047" t="s"/>
      <c r="X1047" t="s"/>
      <c r="Y1047" t="s"/>
      <c r="Z1047" t="s"/>
      <c r="AA1047" t="s"/>
      <c r="AB1047" t="s">
        <v>12179</v>
      </c>
      <c r="AC1047" t="s">
        <v>12179</v>
      </c>
      <c r="AD1047" t="s">
        <v>59</v>
      </c>
      <c r="AE1047" t="s">
        <v>44</v>
      </c>
      <c r="AF1047" t="s">
        <v>12180</v>
      </c>
      <c r="AG1047" t="s">
        <v>12181</v>
      </c>
      <c r="AH1047" t="s">
        <v>110</v>
      </c>
      <c r="AI1047" t="s">
        <v>12182</v>
      </c>
      <c r="AJ1047" t="s">
        <v>92</v>
      </c>
      <c r="AK1047" t="s">
        <v>66</v>
      </c>
    </row>
    <row r="1048" spans="1:38">
      <c r="A1048" t="s">
        <v>12183</v>
      </c>
      <c r="B1048" t="s">
        <v>12184</v>
      </c>
      <c r="C1048" t="s">
        <v>12185</v>
      </c>
      <c r="D1048" t="s"/>
      <c r="E1048" t="s">
        <v>12186</v>
      </c>
      <c r="F1048" t="s">
        <v>697</v>
      </c>
      <c r="G1048" t="s">
        <v>1178</v>
      </c>
      <c r="H1048" t="s">
        <v>51</v>
      </c>
      <c r="I1048" t="s">
        <v>12187</v>
      </c>
      <c r="J1048" t="s">
        <v>53</v>
      </c>
      <c r="K1048" t="s">
        <v>54</v>
      </c>
      <c r="L1048" t="s">
        <v>454</v>
      </c>
      <c r="M1048" t="s">
        <v>454</v>
      </c>
      <c r="N1048" t="s">
        <v>556</v>
      </c>
      <c r="O1048" t="s">
        <v>301</v>
      </c>
      <c r="P1048" t="s">
        <v>12188</v>
      </c>
      <c r="Q1048" t="s">
        <v>67</v>
      </c>
      <c r="R1048" t="s"/>
      <c r="S1048" t="s"/>
      <c r="T1048" t="s"/>
      <c r="U1048" t="s"/>
      <c r="V1048" t="s">
        <v>67</v>
      </c>
      <c r="W1048" t="s">
        <v>7490</v>
      </c>
      <c r="X1048" t="s"/>
      <c r="Y1048" t="s"/>
      <c r="Z1048" t="s"/>
      <c r="AA1048" t="s">
        <v>84</v>
      </c>
      <c r="AB1048" t="s">
        <v>12189</v>
      </c>
      <c r="AC1048" t="s">
        <v>12189</v>
      </c>
      <c r="AD1048" t="s">
        <v>174</v>
      </c>
      <c r="AE1048" t="s">
        <v>1105</v>
      </c>
      <c r="AF1048" t="s">
        <v>12190</v>
      </c>
      <c r="AG1048" t="s">
        <v>12191</v>
      </c>
      <c r="AH1048" t="s">
        <v>90</v>
      </c>
      <c r="AI1048" t="s">
        <v>12192</v>
      </c>
      <c r="AJ1048" t="s">
        <v>92</v>
      </c>
      <c r="AK1048" t="s">
        <v>66</v>
      </c>
    </row>
    <row r="1049" spans="1:38">
      <c r="A1049" t="s">
        <v>12193</v>
      </c>
      <c r="B1049" t="s">
        <v>12194</v>
      </c>
      <c r="C1049" t="s">
        <v>12195</v>
      </c>
      <c r="D1049" t="s">
        <v>12196</v>
      </c>
      <c r="E1049" t="s">
        <v>12197</v>
      </c>
      <c r="F1049" t="s">
        <v>697</v>
      </c>
      <c r="G1049" t="s">
        <v>72</v>
      </c>
      <c r="H1049" t="s">
        <v>51</v>
      </c>
      <c r="I1049" t="s">
        <v>2281</v>
      </c>
      <c r="J1049" t="s"/>
      <c r="K1049" t="s">
        <v>469</v>
      </c>
      <c r="L1049" t="s">
        <v>322</v>
      </c>
      <c r="M1049" t="s">
        <v>1251</v>
      </c>
      <c r="N1049" t="s">
        <v>1461</v>
      </c>
      <c r="O1049" t="s">
        <v>142</v>
      </c>
      <c r="P1049" t="s"/>
      <c r="Q1049" t="s"/>
      <c r="R1049" t="s"/>
      <c r="S1049" t="s"/>
      <c r="T1049" t="s"/>
      <c r="U1049" t="s">
        <v>12198</v>
      </c>
      <c r="V1049" t="s">
        <v>67</v>
      </c>
      <c r="W1049" t="s">
        <v>12199</v>
      </c>
      <c r="X1049" t="s"/>
      <c r="Y1049" t="s"/>
      <c r="Z1049" t="s"/>
      <c r="AA1049" t="s">
        <v>84</v>
      </c>
      <c r="AB1049" t="s">
        <v>12200</v>
      </c>
      <c r="AC1049" t="s">
        <v>12201</v>
      </c>
      <c r="AD1049" t="s">
        <v>93</v>
      </c>
      <c r="AE1049" t="s">
        <v>44</v>
      </c>
      <c r="AF1049" t="s">
        <v>12202</v>
      </c>
      <c r="AG1049" t="s">
        <v>44</v>
      </c>
      <c r="AH1049" t="s">
        <v>67</v>
      </c>
      <c r="AI1049" t="s">
        <v>12203</v>
      </c>
      <c r="AJ1049" t="s">
        <v>92</v>
      </c>
      <c r="AK1049" t="s">
        <v>66</v>
      </c>
    </row>
    <row r="1050" spans="1:38">
      <c r="A1050" t="s">
        <v>12204</v>
      </c>
      <c r="B1050" t="s">
        <v>12205</v>
      </c>
      <c r="C1050" t="s">
        <v>12206</v>
      </c>
      <c r="D1050" t="s">
        <v>12207</v>
      </c>
      <c r="E1050" t="s">
        <v>12208</v>
      </c>
      <c r="F1050" t="s">
        <v>98</v>
      </c>
      <c r="G1050" t="s">
        <v>50</v>
      </c>
      <c r="H1050" t="s">
        <v>51</v>
      </c>
      <c r="I1050" t="s">
        <v>2281</v>
      </c>
      <c r="J1050" t="s"/>
      <c r="K1050" t="s">
        <v>469</v>
      </c>
      <c r="L1050" t="s">
        <v>355</v>
      </c>
      <c r="M1050" t="s">
        <v>356</v>
      </c>
      <c r="N1050" t="s">
        <v>357</v>
      </c>
      <c r="O1050" t="s">
        <v>826</v>
      </c>
      <c r="P1050" t="s">
        <v>12209</v>
      </c>
      <c r="Q1050" t="s">
        <v>67</v>
      </c>
      <c r="R1050" t="s">
        <v>12210</v>
      </c>
      <c r="S1050" t="s"/>
      <c r="T1050" t="s"/>
      <c r="U1050" t="s"/>
      <c r="V1050" t="s"/>
      <c r="W1050" t="s"/>
      <c r="X1050" t="s"/>
      <c r="Y1050" t="s"/>
      <c r="Z1050" t="s"/>
      <c r="AA1050" t="s"/>
      <c r="AB1050" t="s">
        <v>12211</v>
      </c>
      <c r="AC1050" t="s">
        <v>12212</v>
      </c>
      <c r="AD1050" t="s">
        <v>112</v>
      </c>
      <c r="AE1050" t="s">
        <v>60</v>
      </c>
      <c r="AF1050" t="s">
        <v>12213</v>
      </c>
      <c r="AG1050" t="s">
        <v>12214</v>
      </c>
      <c r="AH1050" t="s">
        <v>67</v>
      </c>
      <c r="AI1050" t="s">
        <v>12215</v>
      </c>
      <c r="AJ1050" t="s">
        <v>92</v>
      </c>
      <c r="AK1050" t="s">
        <v>66</v>
      </c>
    </row>
    <row r="1051" spans="1:38">
      <c r="A1051" t="s">
        <v>3357</v>
      </c>
      <c r="B1051" t="s">
        <v>12216</v>
      </c>
      <c r="C1051" t="s">
        <v>12217</v>
      </c>
      <c r="D1051" t="s">
        <v>12218</v>
      </c>
      <c r="E1051" t="s">
        <v>12219</v>
      </c>
      <c r="F1051" t="s">
        <v>697</v>
      </c>
      <c r="G1051" t="s">
        <v>50</v>
      </c>
      <c r="H1051" t="s">
        <v>234</v>
      </c>
      <c r="I1051" t="s">
        <v>12220</v>
      </c>
      <c r="J1051" t="s">
        <v>2491</v>
      </c>
      <c r="K1051" t="s">
        <v>354</v>
      </c>
      <c r="L1051" t="s">
        <v>55</v>
      </c>
      <c r="M1051" t="s">
        <v>56</v>
      </c>
      <c r="N1051" t="s">
        <v>7168</v>
      </c>
      <c r="O1051" t="s">
        <v>174</v>
      </c>
      <c r="P1051" t="s"/>
      <c r="Q1051" t="s">
        <v>151</v>
      </c>
      <c r="R1051" t="s">
        <v>12221</v>
      </c>
      <c r="S1051" t="s"/>
      <c r="T1051" t="s">
        <v>151</v>
      </c>
      <c r="U1051" t="s"/>
      <c r="V1051" t="s"/>
      <c r="W1051" t="s"/>
      <c r="X1051" t="s">
        <v>12222</v>
      </c>
      <c r="Y1051" t="s">
        <v>67</v>
      </c>
      <c r="Z1051" t="s">
        <v>12223</v>
      </c>
      <c r="AA1051" t="s">
        <v>772</v>
      </c>
      <c r="AB1051" t="s">
        <v>12224</v>
      </c>
      <c r="AC1051" t="s">
        <v>12225</v>
      </c>
      <c r="AD1051" t="s">
        <v>192</v>
      </c>
      <c r="AE1051" t="s">
        <v>44</v>
      </c>
      <c r="AF1051" t="s">
        <v>12226</v>
      </c>
      <c r="AG1051" t="s">
        <v>12227</v>
      </c>
      <c r="AH1051" t="s">
        <v>142</v>
      </c>
      <c r="AI1051" t="s">
        <v>12228</v>
      </c>
      <c r="AJ1051" t="s">
        <v>92</v>
      </c>
      <c r="AK1051" t="s">
        <v>66</v>
      </c>
    </row>
    <row r="1052" spans="1:38">
      <c r="A1052" t="s">
        <v>12229</v>
      </c>
      <c r="B1052" t="s">
        <v>12230</v>
      </c>
      <c r="C1052" t="s">
        <v>12231</v>
      </c>
      <c r="D1052" t="s">
        <v>12232</v>
      </c>
      <c r="E1052" t="s">
        <v>12233</v>
      </c>
      <c r="F1052" t="s"/>
      <c r="G1052" t="s">
        <v>50</v>
      </c>
      <c r="H1052" t="s">
        <v>51</v>
      </c>
      <c r="I1052" t="s">
        <v>5951</v>
      </c>
      <c r="J1052" t="s"/>
      <c r="K1052" t="s">
        <v>3519</v>
      </c>
      <c r="L1052" t="s">
        <v>76</v>
      </c>
      <c r="M1052" t="s">
        <v>77</v>
      </c>
      <c r="N1052" t="s">
        <v>860</v>
      </c>
      <c r="O1052" t="s">
        <v>79</v>
      </c>
      <c r="P1052" t="s"/>
      <c r="Q1052" t="s"/>
      <c r="R1052" t="s"/>
      <c r="S1052" t="s"/>
      <c r="T1052" t="s"/>
      <c r="U1052" t="s"/>
      <c r="V1052" t="s"/>
      <c r="W1052" t="s"/>
      <c r="X1052" t="s"/>
      <c r="Y1052" t="s"/>
      <c r="Z1052" t="s"/>
      <c r="AA1052" t="s"/>
      <c r="AB1052" t="s">
        <v>12234</v>
      </c>
      <c r="AC1052" t="s">
        <v>12234</v>
      </c>
      <c r="AD1052" t="s">
        <v>192</v>
      </c>
      <c r="AE1052" t="s">
        <v>44</v>
      </c>
      <c r="AF1052" t="s">
        <v>12235</v>
      </c>
      <c r="AG1052" t="s">
        <v>12236</v>
      </c>
      <c r="AH1052" t="s">
        <v>507</v>
      </c>
      <c r="AI1052" t="s">
        <v>12237</v>
      </c>
      <c r="AJ1052" t="s">
        <v>92</v>
      </c>
      <c r="AK1052" t="s">
        <v>66</v>
      </c>
    </row>
    <row r="1053" spans="1:38">
      <c r="A1053" t="s">
        <v>5087</v>
      </c>
      <c r="B1053" t="s">
        <v>12238</v>
      </c>
      <c r="C1053" t="s">
        <v>12239</v>
      </c>
      <c r="D1053" t="s">
        <v>12240</v>
      </c>
      <c r="E1053" t="s">
        <v>12241</v>
      </c>
      <c r="F1053" t="s">
        <v>117</v>
      </c>
      <c r="G1053" t="s">
        <v>50</v>
      </c>
      <c r="H1053" t="s">
        <v>51</v>
      </c>
      <c r="I1053" t="s"/>
      <c r="J1053" t="s"/>
      <c r="K1053" t="s"/>
      <c r="L1053" t="s">
        <v>55</v>
      </c>
      <c r="M1053" t="s">
        <v>56</v>
      </c>
      <c r="N1053" t="s">
        <v>441</v>
      </c>
      <c r="O1053" t="s"/>
      <c r="P1053" t="s"/>
      <c r="Q1053" t="s">
        <v>44</v>
      </c>
      <c r="R1053" t="s"/>
      <c r="S1053" t="s"/>
      <c r="T1053" t="s"/>
      <c r="U1053" t="s"/>
      <c r="V1053" t="s"/>
      <c r="W1053" t="s"/>
      <c r="X1053" t="s"/>
      <c r="Y1053" t="s"/>
      <c r="Z1053" t="s"/>
      <c r="AA1053" t="s"/>
      <c r="AB1053" t="s">
        <v>12242</v>
      </c>
      <c r="AC1053" t="s">
        <v>12242</v>
      </c>
      <c r="AD1053" t="s">
        <v>110</v>
      </c>
      <c r="AE1053" t="s">
        <v>44</v>
      </c>
      <c r="AF1053" t="s">
        <v>12243</v>
      </c>
      <c r="AG1053" t="s">
        <v>1019</v>
      </c>
      <c r="AH1053" t="s">
        <v>192</v>
      </c>
      <c r="AI1053" t="s">
        <v>12244</v>
      </c>
      <c r="AJ1053" t="s">
        <v>12245</v>
      </c>
      <c r="AK1053" t="s">
        <v>66</v>
      </c>
    </row>
    <row r="1054" spans="1:38">
      <c r="A1054" t="s">
        <v>12246</v>
      </c>
      <c r="B1054" t="s">
        <v>12247</v>
      </c>
      <c r="C1054" t="s">
        <v>12248</v>
      </c>
      <c r="D1054" t="s">
        <v>12249</v>
      </c>
      <c r="E1054" t="s">
        <v>12250</v>
      </c>
      <c r="F1054" t="s">
        <v>98</v>
      </c>
      <c r="G1054" t="s">
        <v>72</v>
      </c>
      <c r="H1054" t="s">
        <v>51</v>
      </c>
      <c r="I1054" t="s">
        <v>12251</v>
      </c>
      <c r="J1054" t="s">
        <v>11756</v>
      </c>
      <c r="K1054" t="s">
        <v>271</v>
      </c>
      <c r="L1054" t="s">
        <v>582</v>
      </c>
      <c r="M1054" t="s">
        <v>871</v>
      </c>
      <c r="N1054" t="s">
        <v>1567</v>
      </c>
      <c r="O1054" t="s">
        <v>241</v>
      </c>
      <c r="P1054" t="s">
        <v>12252</v>
      </c>
      <c r="Q1054" t="s">
        <v>67</v>
      </c>
      <c r="R1054" t="s"/>
      <c r="S1054" t="s"/>
      <c r="T1054" t="s"/>
      <c r="U1054" t="s"/>
      <c r="V1054" t="s">
        <v>67</v>
      </c>
      <c r="W1054" t="s">
        <v>12253</v>
      </c>
      <c r="X1054" t="s"/>
      <c r="Y1054" t="s"/>
      <c r="Z1054" t="s"/>
      <c r="AA1054" t="s">
        <v>84</v>
      </c>
      <c r="AB1054" t="s">
        <v>12254</v>
      </c>
      <c r="AC1054" t="s">
        <v>12255</v>
      </c>
      <c r="AD1054" t="s">
        <v>142</v>
      </c>
      <c r="AE1054" t="s">
        <v>1705</v>
      </c>
      <c r="AF1054" t="s">
        <v>12256</v>
      </c>
      <c r="AG1054" t="s">
        <v>12257</v>
      </c>
      <c r="AH1054" t="s">
        <v>90</v>
      </c>
      <c r="AI1054" t="s">
        <v>12258</v>
      </c>
      <c r="AJ1054" t="s">
        <v>92</v>
      </c>
      <c r="AK1054" t="s">
        <v>66</v>
      </c>
    </row>
    <row r="1055" spans="1:38">
      <c r="A1055" t="s">
        <v>12259</v>
      </c>
      <c r="B1055" t="s">
        <v>12260</v>
      </c>
      <c r="C1055" t="s">
        <v>12261</v>
      </c>
      <c r="D1055" t="s">
        <v>12262</v>
      </c>
      <c r="E1055" t="s">
        <v>12263</v>
      </c>
      <c r="F1055" t="s">
        <v>438</v>
      </c>
      <c r="G1055" t="s">
        <v>50</v>
      </c>
      <c r="H1055" t="s">
        <v>51</v>
      </c>
      <c r="I1055" t="s">
        <v>1663</v>
      </c>
      <c r="J1055" t="s">
        <v>187</v>
      </c>
      <c r="K1055" t="s">
        <v>188</v>
      </c>
      <c r="L1055" t="s">
        <v>204</v>
      </c>
      <c r="M1055" t="s">
        <v>205</v>
      </c>
      <c r="N1055" t="s">
        <v>570</v>
      </c>
      <c r="O1055" t="s"/>
      <c r="P1055" t="s"/>
      <c r="Q1055" t="s">
        <v>44</v>
      </c>
      <c r="R1055" t="s"/>
      <c r="S1055" t="s"/>
      <c r="T1055" t="s"/>
      <c r="U1055" t="s"/>
      <c r="V1055" t="s"/>
      <c r="W1055" t="s"/>
      <c r="X1055" t="s"/>
      <c r="Y1055" t="s"/>
      <c r="Z1055" t="s"/>
      <c r="AA1055" t="s"/>
      <c r="AB1055" t="s">
        <v>12264</v>
      </c>
      <c r="AC1055" t="s">
        <v>12264</v>
      </c>
      <c r="AD1055" t="s">
        <v>174</v>
      </c>
      <c r="AE1055" t="s">
        <v>277</v>
      </c>
      <c r="AF1055" t="s">
        <v>12265</v>
      </c>
      <c r="AG1055" t="s">
        <v>12266</v>
      </c>
      <c r="AH1055" t="s">
        <v>63</v>
      </c>
      <c r="AI1055" t="s">
        <v>12267</v>
      </c>
      <c r="AJ1055" t="s">
        <v>12268</v>
      </c>
      <c r="AK1055" t="s">
        <v>66</v>
      </c>
    </row>
    <row r="1056" spans="1:38">
      <c r="A1056" t="s">
        <v>12269</v>
      </c>
      <c r="B1056" t="s">
        <v>12270</v>
      </c>
      <c r="C1056" t="s">
        <v>12271</v>
      </c>
      <c r="D1056" t="s">
        <v>12272</v>
      </c>
      <c r="E1056" t="s">
        <v>12273</v>
      </c>
      <c r="F1056" t="s">
        <v>255</v>
      </c>
      <c r="G1056" t="s">
        <v>50</v>
      </c>
      <c r="H1056" t="s">
        <v>51</v>
      </c>
      <c r="I1056" t="s">
        <v>2345</v>
      </c>
      <c r="J1056" t="s">
        <v>381</v>
      </c>
      <c r="K1056" t="s">
        <v>237</v>
      </c>
      <c r="L1056" t="s">
        <v>355</v>
      </c>
      <c r="M1056" t="s">
        <v>356</v>
      </c>
      <c r="N1056" t="s">
        <v>2180</v>
      </c>
      <c r="O1056" t="s">
        <v>918</v>
      </c>
      <c r="P1056" t="s"/>
      <c r="Q1056" t="s"/>
      <c r="R1056" t="s"/>
      <c r="S1056" t="s"/>
      <c r="T1056" t="s"/>
      <c r="U1056" t="s"/>
      <c r="V1056" t="s"/>
      <c r="W1056" t="s"/>
      <c r="X1056" t="s"/>
      <c r="Y1056" t="s"/>
      <c r="Z1056" t="s"/>
      <c r="AA1056" t="s"/>
      <c r="AB1056" t="s">
        <v>12274</v>
      </c>
      <c r="AC1056" t="s">
        <v>12274</v>
      </c>
      <c r="AD1056" t="s">
        <v>86</v>
      </c>
      <c r="AE1056" t="s">
        <v>44</v>
      </c>
      <c r="AF1056" t="s">
        <v>12275</v>
      </c>
      <c r="AG1056" t="s">
        <v>12276</v>
      </c>
      <c r="AH1056" t="s">
        <v>142</v>
      </c>
      <c r="AI1056" t="s">
        <v>12277</v>
      </c>
      <c r="AJ1056" t="s">
        <v>92</v>
      </c>
      <c r="AK1056" t="s">
        <v>66</v>
      </c>
    </row>
    <row r="1057" spans="1:38">
      <c r="A1057" t="s">
        <v>12278</v>
      </c>
      <c r="B1057" t="s">
        <v>12279</v>
      </c>
      <c r="C1057" t="s">
        <v>12280</v>
      </c>
      <c r="D1057" t="s">
        <v>12281</v>
      </c>
      <c r="E1057" t="s">
        <v>12282</v>
      </c>
      <c r="F1057" t="s"/>
      <c r="G1057" t="s">
        <v>50</v>
      </c>
      <c r="H1057" t="s">
        <v>51</v>
      </c>
      <c r="I1057" t="s">
        <v>12283</v>
      </c>
      <c r="J1057" t="s">
        <v>1127</v>
      </c>
      <c r="K1057" t="s">
        <v>54</v>
      </c>
      <c r="L1057" t="s">
        <v>55</v>
      </c>
      <c r="M1057" t="s">
        <v>56</v>
      </c>
      <c r="N1057" t="s">
        <v>7168</v>
      </c>
      <c r="O1057" t="s"/>
      <c r="P1057" t="s"/>
      <c r="Q1057" t="s">
        <v>44</v>
      </c>
      <c r="R1057" t="s"/>
      <c r="S1057" t="s"/>
      <c r="T1057" t="s"/>
      <c r="U1057" t="s"/>
      <c r="V1057" t="s"/>
      <c r="W1057" t="s"/>
      <c r="X1057" t="s"/>
      <c r="Y1057" t="s"/>
      <c r="Z1057" t="s"/>
      <c r="AA1057" t="s"/>
      <c r="AB1057" t="s">
        <v>12284</v>
      </c>
      <c r="AC1057" t="s">
        <v>12284</v>
      </c>
      <c r="AD1057" t="s">
        <v>124</v>
      </c>
      <c r="AE1057" t="s">
        <v>4170</v>
      </c>
      <c r="AF1057" t="s">
        <v>12285</v>
      </c>
      <c r="AG1057" t="s">
        <v>12286</v>
      </c>
      <c r="AH1057" t="s">
        <v>124</v>
      </c>
      <c r="AI1057" t="s">
        <v>12287</v>
      </c>
      <c r="AJ1057" t="s">
        <v>12288</v>
      </c>
      <c r="AK1057" t="s">
        <v>66</v>
      </c>
    </row>
    <row r="1058" spans="1:38">
      <c r="A1058" t="s">
        <v>12289</v>
      </c>
      <c r="B1058" t="s">
        <v>12290</v>
      </c>
      <c r="C1058" t="s">
        <v>12291</v>
      </c>
      <c r="D1058" t="s">
        <v>12292</v>
      </c>
      <c r="E1058" t="s">
        <v>12293</v>
      </c>
      <c r="F1058" t="s">
        <v>4268</v>
      </c>
      <c r="G1058" t="s">
        <v>72</v>
      </c>
      <c r="H1058" t="s">
        <v>51</v>
      </c>
      <c r="I1058" t="s">
        <v>3549</v>
      </c>
      <c r="J1058" t="s">
        <v>53</v>
      </c>
      <c r="K1058" t="s">
        <v>54</v>
      </c>
      <c r="L1058" t="s">
        <v>355</v>
      </c>
      <c r="M1058" t="s">
        <v>356</v>
      </c>
      <c r="N1058" t="s">
        <v>357</v>
      </c>
      <c r="O1058" t="s">
        <v>241</v>
      </c>
      <c r="P1058" t="s"/>
      <c r="Q1058" t="s">
        <v>67</v>
      </c>
      <c r="R1058" t="s">
        <v>12294</v>
      </c>
      <c r="S1058" t="s">
        <v>12295</v>
      </c>
      <c r="T1058" t="s">
        <v>174</v>
      </c>
      <c r="U1058" t="s">
        <v>12296</v>
      </c>
      <c r="V1058" t="s">
        <v>67</v>
      </c>
      <c r="W1058" t="s">
        <v>12297</v>
      </c>
      <c r="X1058" t="s">
        <v>12298</v>
      </c>
      <c r="Y1058" t="s">
        <v>67</v>
      </c>
      <c r="Z1058" t="s">
        <v>12299</v>
      </c>
      <c r="AA1058" t="s">
        <v>84</v>
      </c>
      <c r="AB1058" t="s">
        <v>12300</v>
      </c>
      <c r="AC1058" t="s">
        <v>12301</v>
      </c>
      <c r="AD1058" t="s">
        <v>174</v>
      </c>
      <c r="AE1058" t="s">
        <v>44</v>
      </c>
      <c r="AF1058" t="s">
        <v>12302</v>
      </c>
      <c r="AG1058" t="s">
        <v>7334</v>
      </c>
      <c r="AH1058" t="s">
        <v>195</v>
      </c>
      <c r="AI1058" t="s">
        <v>12303</v>
      </c>
      <c r="AJ1058" t="s">
        <v>92</v>
      </c>
      <c r="AK1058" t="s">
        <v>66</v>
      </c>
    </row>
    <row r="1059" spans="1:38">
      <c r="A1059" t="s">
        <v>12304</v>
      </c>
      <c r="B1059" t="s">
        <v>12305</v>
      </c>
      <c r="C1059" t="s">
        <v>12306</v>
      </c>
      <c r="D1059" t="s">
        <v>12307</v>
      </c>
      <c r="E1059" t="s">
        <v>12308</v>
      </c>
      <c r="F1059" t="s"/>
      <c r="G1059" t="s">
        <v>50</v>
      </c>
      <c r="H1059" t="s">
        <v>51</v>
      </c>
      <c r="I1059" t="s">
        <v>6290</v>
      </c>
      <c r="J1059" t="s">
        <v>53</v>
      </c>
      <c r="K1059" t="s">
        <v>54</v>
      </c>
      <c r="L1059" t="s">
        <v>189</v>
      </c>
      <c r="M1059" t="s">
        <v>190</v>
      </c>
      <c r="N1059" t="s">
        <v>12309</v>
      </c>
      <c r="O1059" t="s">
        <v>86</v>
      </c>
      <c r="P1059" t="s"/>
      <c r="Q1059" t="s"/>
      <c r="R1059" t="s"/>
      <c r="S1059" t="s"/>
      <c r="T1059" t="s"/>
      <c r="U1059" t="s"/>
      <c r="V1059" t="s"/>
      <c r="W1059" t="s"/>
      <c r="X1059" t="s"/>
      <c r="Y1059" t="s"/>
      <c r="Z1059" t="s"/>
      <c r="AA1059" t="s"/>
      <c r="AB1059" t="s">
        <v>12310</v>
      </c>
      <c r="AC1059" t="s">
        <v>12310</v>
      </c>
      <c r="AD1059" t="s">
        <v>93</v>
      </c>
      <c r="AE1059" t="s">
        <v>44</v>
      </c>
      <c r="AF1059" t="s">
        <v>12311</v>
      </c>
      <c r="AG1059" t="s">
        <v>12312</v>
      </c>
      <c r="AH1059" t="s">
        <v>44</v>
      </c>
      <c r="AI1059" t="s">
        <v>12313</v>
      </c>
      <c r="AJ1059" t="s">
        <v>92</v>
      </c>
      <c r="AK1059" t="s">
        <v>66</v>
      </c>
    </row>
    <row r="1060" spans="1:38">
      <c r="A1060" t="s">
        <v>12314</v>
      </c>
      <c r="B1060" t="s">
        <v>12315</v>
      </c>
      <c r="C1060" t="s">
        <v>12316</v>
      </c>
      <c r="D1060" t="s">
        <v>12317</v>
      </c>
      <c r="E1060" t="s">
        <v>12318</v>
      </c>
      <c r="F1060" t="s">
        <v>49</v>
      </c>
      <c r="G1060" t="s">
        <v>50</v>
      </c>
      <c r="H1060" t="s">
        <v>51</v>
      </c>
      <c r="I1060" t="s">
        <v>12319</v>
      </c>
      <c r="J1060" t="s"/>
      <c r="K1060" t="s">
        <v>354</v>
      </c>
      <c r="L1060" t="s">
        <v>582</v>
      </c>
      <c r="M1060" t="s">
        <v>583</v>
      </c>
      <c r="N1060" t="s">
        <v>3263</v>
      </c>
      <c r="O1060" t="s"/>
      <c r="P1060" t="s"/>
      <c r="Q1060" t="s">
        <v>44</v>
      </c>
      <c r="R1060" t="s"/>
      <c r="S1060" t="s"/>
      <c r="T1060" t="s"/>
      <c r="U1060" t="s"/>
      <c r="V1060" t="s"/>
      <c r="W1060" t="s"/>
      <c r="X1060" t="s"/>
      <c r="Y1060" t="s"/>
      <c r="Z1060" t="s"/>
      <c r="AA1060" t="s"/>
      <c r="AB1060" t="s">
        <v>12320</v>
      </c>
      <c r="AC1060" t="s">
        <v>12320</v>
      </c>
      <c r="AD1060" t="s">
        <v>59</v>
      </c>
      <c r="AE1060" t="s">
        <v>44</v>
      </c>
      <c r="AF1060" t="s">
        <v>12321</v>
      </c>
      <c r="AG1060" t="s">
        <v>12322</v>
      </c>
      <c r="AH1060" t="s">
        <v>63</v>
      </c>
      <c r="AI1060" t="s">
        <v>12323</v>
      </c>
      <c r="AJ1060" t="s">
        <v>12324</v>
      </c>
      <c r="AK1060" t="s">
        <v>66</v>
      </c>
    </row>
    <row r="1061" spans="1:38">
      <c r="A1061" t="s">
        <v>12325</v>
      </c>
      <c r="B1061" t="s">
        <v>12326</v>
      </c>
      <c r="C1061" t="s">
        <v>12327</v>
      </c>
      <c r="D1061" t="s">
        <v>12328</v>
      </c>
      <c r="E1061" t="s">
        <v>12329</v>
      </c>
      <c r="F1061" t="s">
        <v>857</v>
      </c>
      <c r="G1061" t="s">
        <v>50</v>
      </c>
      <c r="H1061" t="s">
        <v>51</v>
      </c>
      <c r="I1061" t="s">
        <v>12330</v>
      </c>
      <c r="J1061" t="s">
        <v>1909</v>
      </c>
      <c r="K1061" t="s">
        <v>54</v>
      </c>
      <c r="L1061" t="s">
        <v>189</v>
      </c>
      <c r="M1061" t="s">
        <v>190</v>
      </c>
      <c r="N1061" t="s">
        <v>191</v>
      </c>
      <c r="O1061" t="s"/>
      <c r="P1061" t="s"/>
      <c r="Q1061" t="s">
        <v>44</v>
      </c>
      <c r="R1061" t="s"/>
      <c r="S1061" t="s"/>
      <c r="T1061" t="s"/>
      <c r="U1061" t="s"/>
      <c r="V1061" t="s"/>
      <c r="W1061" t="s"/>
      <c r="X1061" t="s"/>
      <c r="Y1061" t="s"/>
      <c r="Z1061" t="s"/>
      <c r="AA1061" t="s"/>
      <c r="AB1061" t="s">
        <v>12331</v>
      </c>
      <c r="AC1061" t="s">
        <v>12332</v>
      </c>
      <c r="AD1061" t="s">
        <v>192</v>
      </c>
      <c r="AE1061" t="s">
        <v>44</v>
      </c>
      <c r="AF1061" t="s">
        <v>12333</v>
      </c>
      <c r="AG1061" t="s">
        <v>12334</v>
      </c>
      <c r="AH1061" t="s">
        <v>347</v>
      </c>
      <c r="AI1061" t="s">
        <v>12335</v>
      </c>
      <c r="AJ1061" t="s">
        <v>12336</v>
      </c>
      <c r="AK1061" t="s">
        <v>66</v>
      </c>
    </row>
    <row r="1062" spans="1:38">
      <c r="A1062" t="s">
        <v>12337</v>
      </c>
      <c r="B1062" t="s">
        <v>12338</v>
      </c>
      <c r="C1062" t="s">
        <v>12339</v>
      </c>
      <c r="D1062" t="s">
        <v>12340</v>
      </c>
      <c r="E1062" t="s">
        <v>12341</v>
      </c>
      <c r="F1062" t="s">
        <v>968</v>
      </c>
      <c r="G1062" t="s">
        <v>50</v>
      </c>
      <c r="H1062" t="s">
        <v>234</v>
      </c>
      <c r="I1062" t="s">
        <v>12342</v>
      </c>
      <c r="J1062" t="s">
        <v>12343</v>
      </c>
      <c r="K1062" t="s">
        <v>1395</v>
      </c>
      <c r="L1062" t="s">
        <v>1701</v>
      </c>
      <c r="M1062" t="s">
        <v>1701</v>
      </c>
      <c r="N1062" t="s">
        <v>1702</v>
      </c>
      <c r="O1062" t="s">
        <v>241</v>
      </c>
      <c r="P1062" t="s"/>
      <c r="Q1062" t="s"/>
      <c r="R1062" t="s"/>
      <c r="S1062" t="s"/>
      <c r="T1062" t="s"/>
      <c r="U1062" t="s">
        <v>12344</v>
      </c>
      <c r="V1062" t="s">
        <v>67</v>
      </c>
      <c r="W1062" t="s"/>
      <c r="X1062" t="s">
        <v>12345</v>
      </c>
      <c r="Y1062" t="s">
        <v>67</v>
      </c>
      <c r="Z1062" t="s">
        <v>12346</v>
      </c>
      <c r="AA1062" t="s">
        <v>772</v>
      </c>
      <c r="AB1062" t="s">
        <v>12347</v>
      </c>
      <c r="AC1062" t="s">
        <v>12347</v>
      </c>
      <c r="AD1062" t="s">
        <v>124</v>
      </c>
      <c r="AE1062" t="s">
        <v>297</v>
      </c>
      <c r="AF1062" t="s">
        <v>12348</v>
      </c>
      <c r="AG1062" t="s">
        <v>12349</v>
      </c>
      <c r="AH1062" t="s">
        <v>142</v>
      </c>
      <c r="AI1062" t="s">
        <v>12350</v>
      </c>
      <c r="AJ1062" t="s">
        <v>92</v>
      </c>
      <c r="AK1062" t="s">
        <v>66</v>
      </c>
    </row>
    <row r="1063" spans="1:38">
      <c r="A1063" t="s">
        <v>12351</v>
      </c>
      <c r="B1063" t="s">
        <v>12352</v>
      </c>
      <c r="C1063" t="s">
        <v>12353</v>
      </c>
      <c r="D1063" t="s">
        <v>12354</v>
      </c>
      <c r="E1063" t="s">
        <v>12355</v>
      </c>
      <c r="F1063" t="s">
        <v>697</v>
      </c>
      <c r="G1063" t="s">
        <v>50</v>
      </c>
      <c r="H1063" t="s">
        <v>51</v>
      </c>
      <c r="I1063" t="s">
        <v>12356</v>
      </c>
      <c r="J1063" t="s">
        <v>513</v>
      </c>
      <c r="K1063" t="s">
        <v>54</v>
      </c>
      <c r="L1063" t="s">
        <v>808</v>
      </c>
      <c r="M1063" t="s">
        <v>884</v>
      </c>
      <c r="N1063" t="s">
        <v>885</v>
      </c>
      <c r="O1063" t="s"/>
      <c r="P1063" t="s"/>
      <c r="Q1063" t="s">
        <v>44</v>
      </c>
      <c r="R1063" t="s"/>
      <c r="S1063" t="s"/>
      <c r="T1063" t="s"/>
      <c r="U1063" t="s"/>
      <c r="V1063" t="s"/>
      <c r="W1063" t="s"/>
      <c r="X1063" t="s"/>
      <c r="Y1063" t="s"/>
      <c r="Z1063" t="s"/>
      <c r="AA1063" t="s"/>
      <c r="AB1063" t="s">
        <v>12357</v>
      </c>
      <c r="AC1063" t="s">
        <v>12358</v>
      </c>
      <c r="AD1063" t="s">
        <v>110</v>
      </c>
      <c r="AE1063" t="s">
        <v>1254</v>
      </c>
      <c r="AF1063" t="s">
        <v>12359</v>
      </c>
      <c r="AG1063" t="s">
        <v>12360</v>
      </c>
      <c r="AH1063" t="s">
        <v>59</v>
      </c>
      <c r="AI1063" t="s">
        <v>12361</v>
      </c>
      <c r="AJ1063" t="s">
        <v>12362</v>
      </c>
      <c r="AK1063" t="s">
        <v>66</v>
      </c>
    </row>
    <row r="1064" spans="1:38">
      <c r="A1064" t="s">
        <v>12363</v>
      </c>
      <c r="B1064" t="s">
        <v>12364</v>
      </c>
      <c r="C1064" t="s">
        <v>12365</v>
      </c>
      <c r="D1064" t="s">
        <v>12366</v>
      </c>
      <c r="E1064" t="s">
        <v>12367</v>
      </c>
      <c r="F1064" t="s">
        <v>466</v>
      </c>
      <c r="G1064" t="s">
        <v>72</v>
      </c>
      <c r="H1064" t="s">
        <v>51</v>
      </c>
      <c r="I1064" t="s">
        <v>3853</v>
      </c>
      <c r="J1064" t="s">
        <v>795</v>
      </c>
      <c r="K1064" t="s">
        <v>188</v>
      </c>
      <c r="L1064" t="s">
        <v>355</v>
      </c>
      <c r="M1064" t="s">
        <v>356</v>
      </c>
      <c r="N1064" t="s">
        <v>4401</v>
      </c>
      <c r="O1064" t="s">
        <v>865</v>
      </c>
      <c r="P1064" t="s"/>
      <c r="Q1064" t="s"/>
      <c r="R1064" t="s"/>
      <c r="S1064" t="s"/>
      <c r="T1064" t="s"/>
      <c r="U1064" t="s">
        <v>12368</v>
      </c>
      <c r="V1064" t="s">
        <v>67</v>
      </c>
      <c r="W1064" t="s">
        <v>12369</v>
      </c>
      <c r="X1064" t="s"/>
      <c r="Y1064" t="s"/>
      <c r="Z1064" t="s"/>
      <c r="AA1064" t="s">
        <v>84</v>
      </c>
      <c r="AB1064" t="s">
        <v>12370</v>
      </c>
      <c r="AC1064" t="s">
        <v>12371</v>
      </c>
      <c r="AD1064" t="s">
        <v>110</v>
      </c>
      <c r="AE1064" t="s">
        <v>44</v>
      </c>
      <c r="AF1064" t="s">
        <v>12372</v>
      </c>
      <c r="AG1064" t="s">
        <v>11291</v>
      </c>
      <c r="AH1064" t="s">
        <v>110</v>
      </c>
      <c r="AI1064" t="s">
        <v>12373</v>
      </c>
      <c r="AJ1064" t="s">
        <v>92</v>
      </c>
      <c r="AK1064" t="s">
        <v>66</v>
      </c>
    </row>
    <row r="1065" spans="1:38">
      <c r="A1065" t="s">
        <v>12374</v>
      </c>
      <c r="B1065" t="s">
        <v>12375</v>
      </c>
      <c r="C1065" t="s">
        <v>12376</v>
      </c>
      <c r="D1065" t="s">
        <v>12377</v>
      </c>
      <c r="E1065" t="s">
        <v>12378</v>
      </c>
      <c r="F1065" t="s">
        <v>438</v>
      </c>
      <c r="G1065" t="s">
        <v>50</v>
      </c>
      <c r="H1065" t="s">
        <v>51</v>
      </c>
      <c r="I1065" t="s">
        <v>1024</v>
      </c>
      <c r="J1065" t="s">
        <v>53</v>
      </c>
      <c r="K1065" t="s">
        <v>54</v>
      </c>
      <c r="L1065" t="s">
        <v>582</v>
      </c>
      <c r="M1065" t="s">
        <v>871</v>
      </c>
      <c r="N1065" t="s">
        <v>1567</v>
      </c>
      <c r="O1065" t="s">
        <v>174</v>
      </c>
      <c r="P1065" t="s"/>
      <c r="Q1065" t="s"/>
      <c r="R1065" t="s"/>
      <c r="S1065" t="s"/>
      <c r="T1065" t="s"/>
      <c r="U1065" t="s"/>
      <c r="V1065" t="s"/>
      <c r="W1065" t="s"/>
      <c r="X1065" t="s"/>
      <c r="Y1065" t="s"/>
      <c r="Z1065" t="s"/>
      <c r="AA1065" t="s"/>
      <c r="AB1065" t="s">
        <v>12379</v>
      </c>
      <c r="AC1065" t="s">
        <v>12380</v>
      </c>
      <c r="AD1065" t="s">
        <v>110</v>
      </c>
      <c r="AE1065" t="s">
        <v>44</v>
      </c>
      <c r="AF1065" t="s">
        <v>12381</v>
      </c>
      <c r="AG1065" t="s">
        <v>8493</v>
      </c>
      <c r="AH1065" t="s">
        <v>110</v>
      </c>
      <c r="AI1065" t="s">
        <v>12382</v>
      </c>
      <c r="AJ1065" t="s">
        <v>92</v>
      </c>
      <c r="AK1065" t="s">
        <v>66</v>
      </c>
    </row>
    <row r="1066" spans="1:38">
      <c r="A1066" t="s">
        <v>12383</v>
      </c>
      <c r="B1066" t="s">
        <v>12384</v>
      </c>
      <c r="C1066" t="s">
        <v>12385</v>
      </c>
      <c r="D1066" t="s">
        <v>12386</v>
      </c>
      <c r="E1066" t="s">
        <v>12387</v>
      </c>
      <c r="F1066" t="s">
        <v>697</v>
      </c>
      <c r="G1066" t="s">
        <v>72</v>
      </c>
      <c r="H1066" t="s">
        <v>51</v>
      </c>
      <c r="I1066" t="s">
        <v>4433</v>
      </c>
      <c r="J1066" t="s">
        <v>4433</v>
      </c>
      <c r="K1066" t="s">
        <v>4434</v>
      </c>
      <c r="L1066" t="s">
        <v>355</v>
      </c>
      <c r="M1066" t="s">
        <v>985</v>
      </c>
      <c r="N1066" t="s">
        <v>986</v>
      </c>
      <c r="O1066" t="s">
        <v>174</v>
      </c>
      <c r="P1066" t="s"/>
      <c r="Q1066" t="s"/>
      <c r="R1066" t="s"/>
      <c r="S1066" t="s"/>
      <c r="T1066" t="s"/>
      <c r="U1066" t="s"/>
      <c r="V1066" t="s"/>
      <c r="W1066" t="s">
        <v>12388</v>
      </c>
      <c r="X1066" t="s"/>
      <c r="Y1066" t="s"/>
      <c r="Z1066" t="s"/>
      <c r="AA1066" t="s"/>
      <c r="AB1066" t="s">
        <v>12389</v>
      </c>
      <c r="AC1066" t="s">
        <v>12389</v>
      </c>
      <c r="AD1066" t="s">
        <v>59</v>
      </c>
      <c r="AE1066" t="s">
        <v>44</v>
      </c>
      <c r="AF1066" t="s">
        <v>12390</v>
      </c>
      <c r="AG1066" t="s">
        <v>721</v>
      </c>
      <c r="AH1066" t="s">
        <v>124</v>
      </c>
      <c r="AI1066" t="s">
        <v>12391</v>
      </c>
      <c r="AJ1066" t="s">
        <v>92</v>
      </c>
      <c r="AK1066" t="s">
        <v>66</v>
      </c>
    </row>
    <row r="1067" spans="1:38">
      <c r="A1067" t="s">
        <v>9798</v>
      </c>
      <c r="B1067" t="s">
        <v>12392</v>
      </c>
      <c r="C1067" t="s">
        <v>12393</v>
      </c>
      <c r="D1067" t="s">
        <v>12394</v>
      </c>
      <c r="E1067" t="s">
        <v>12395</v>
      </c>
      <c r="F1067" t="s">
        <v>255</v>
      </c>
      <c r="G1067" t="s">
        <v>72</v>
      </c>
      <c r="H1067" t="s">
        <v>51</v>
      </c>
      <c r="I1067" t="s">
        <v>12396</v>
      </c>
      <c r="J1067" t="s">
        <v>2491</v>
      </c>
      <c r="K1067" t="s">
        <v>354</v>
      </c>
      <c r="L1067" t="s">
        <v>55</v>
      </c>
      <c r="M1067" t="s">
        <v>56</v>
      </c>
      <c r="N1067" t="s">
        <v>7168</v>
      </c>
      <c r="O1067" t="s">
        <v>493</v>
      </c>
      <c r="P1067" t="s">
        <v>12397</v>
      </c>
      <c r="Q1067" t="s">
        <v>67</v>
      </c>
      <c r="R1067" t="s">
        <v>12398</v>
      </c>
      <c r="S1067" t="s"/>
      <c r="T1067" t="s"/>
      <c r="U1067" t="s"/>
      <c r="V1067" t="s">
        <v>67</v>
      </c>
      <c r="W1067" t="s">
        <v>12217</v>
      </c>
      <c r="X1067" t="s"/>
      <c r="Y1067" t="s"/>
      <c r="Z1067" t="s"/>
      <c r="AA1067" t="s">
        <v>84</v>
      </c>
      <c r="AB1067" t="s">
        <v>12399</v>
      </c>
      <c r="AC1067" t="s">
        <v>12400</v>
      </c>
      <c r="AD1067" t="s">
        <v>63</v>
      </c>
      <c r="AE1067" t="s">
        <v>44</v>
      </c>
      <c r="AF1067" t="s">
        <v>12401</v>
      </c>
      <c r="AG1067" t="s">
        <v>990</v>
      </c>
      <c r="AH1067" t="s">
        <v>63</v>
      </c>
      <c r="AI1067" t="s">
        <v>12402</v>
      </c>
      <c r="AJ1067" t="s">
        <v>92</v>
      </c>
      <c r="AK1067" t="s">
        <v>66</v>
      </c>
    </row>
    <row r="1068" spans="1:38">
      <c r="A1068" t="s">
        <v>12403</v>
      </c>
      <c r="B1068" t="s">
        <v>12404</v>
      </c>
      <c r="C1068" t="s">
        <v>12405</v>
      </c>
      <c r="D1068" t="s">
        <v>12406</v>
      </c>
      <c r="E1068" t="s">
        <v>12407</v>
      </c>
      <c r="F1068" t="s">
        <v>49</v>
      </c>
      <c r="G1068" t="s">
        <v>50</v>
      </c>
      <c r="H1068" t="s">
        <v>51</v>
      </c>
      <c r="I1068" t="s">
        <v>842</v>
      </c>
      <c r="J1068" t="s">
        <v>842</v>
      </c>
      <c r="K1068" t="s">
        <v>54</v>
      </c>
      <c r="L1068" t="s">
        <v>204</v>
      </c>
      <c r="M1068" t="s">
        <v>205</v>
      </c>
      <c r="N1068" t="s">
        <v>2781</v>
      </c>
      <c r="O1068" t="s">
        <v>103</v>
      </c>
      <c r="P1068" t="s">
        <v>12408</v>
      </c>
      <c r="Q1068" t="s">
        <v>67</v>
      </c>
      <c r="R1068" t="s"/>
      <c r="S1068" t="s"/>
      <c r="T1068" t="s"/>
      <c r="U1068" t="s"/>
      <c r="V1068" t="s"/>
      <c r="W1068" t="s"/>
      <c r="X1068" t="s"/>
      <c r="Y1068" t="s"/>
      <c r="Z1068" t="s"/>
      <c r="AA1068" t="s"/>
      <c r="AB1068" t="s">
        <v>12409</v>
      </c>
      <c r="AC1068" t="s">
        <v>12410</v>
      </c>
      <c r="AD1068" t="s">
        <v>209</v>
      </c>
      <c r="AE1068" t="s">
        <v>6517</v>
      </c>
      <c r="AF1068" t="s">
        <v>12411</v>
      </c>
      <c r="AG1068" t="s">
        <v>12412</v>
      </c>
      <c r="AH1068" t="s">
        <v>479</v>
      </c>
      <c r="AI1068" t="s">
        <v>12413</v>
      </c>
      <c r="AJ1068" t="s">
        <v>92</v>
      </c>
      <c r="AK1068" t="s">
        <v>66</v>
      </c>
    </row>
    <row r="1069" spans="1:38">
      <c r="A1069" t="s">
        <v>12414</v>
      </c>
      <c r="B1069" t="s">
        <v>12415</v>
      </c>
      <c r="C1069" t="s">
        <v>12416</v>
      </c>
      <c r="D1069" t="s">
        <v>12417</v>
      </c>
      <c r="E1069" t="s">
        <v>12418</v>
      </c>
      <c r="F1069" t="s"/>
      <c r="G1069" t="s">
        <v>50</v>
      </c>
      <c r="H1069" t="s">
        <v>51</v>
      </c>
      <c r="I1069" t="s">
        <v>12419</v>
      </c>
      <c r="J1069" t="s">
        <v>53</v>
      </c>
      <c r="K1069" t="s">
        <v>54</v>
      </c>
      <c r="L1069" t="s">
        <v>808</v>
      </c>
      <c r="M1069" t="s">
        <v>809</v>
      </c>
      <c r="N1069" t="s">
        <v>3157</v>
      </c>
      <c r="O1069" t="s">
        <v>103</v>
      </c>
      <c r="P1069" t="s"/>
      <c r="Q1069" t="s">
        <v>67</v>
      </c>
      <c r="R1069" t="s">
        <v>12420</v>
      </c>
      <c r="S1069" t="s"/>
      <c r="T1069" t="s"/>
      <c r="U1069" t="s"/>
      <c r="V1069" t="s"/>
      <c r="W1069" t="s"/>
      <c r="X1069" t="s"/>
      <c r="Y1069" t="s"/>
      <c r="Z1069" t="s"/>
      <c r="AA1069" t="s"/>
      <c r="AB1069" t="s">
        <v>12421</v>
      </c>
      <c r="AC1069" t="s">
        <v>12422</v>
      </c>
      <c r="AD1069" t="s">
        <v>93</v>
      </c>
      <c r="AE1069" t="s">
        <v>44</v>
      </c>
      <c r="AF1069" t="s">
        <v>12423</v>
      </c>
      <c r="AG1069" t="s">
        <v>44</v>
      </c>
      <c r="AH1069" t="s">
        <v>67</v>
      </c>
      <c r="AI1069" t="s">
        <v>12424</v>
      </c>
      <c r="AJ1069" t="s">
        <v>92</v>
      </c>
      <c r="AK1069" t="s">
        <v>66</v>
      </c>
    </row>
    <row r="1070" spans="1:38">
      <c r="A1070" t="s">
        <v>12425</v>
      </c>
      <c r="B1070" t="s">
        <v>12426</v>
      </c>
      <c r="C1070" t="s">
        <v>12427</v>
      </c>
      <c r="D1070" t="s">
        <v>12428</v>
      </c>
      <c r="E1070" t="s">
        <v>12429</v>
      </c>
      <c r="F1070" t="s">
        <v>1603</v>
      </c>
      <c r="G1070" t="s">
        <v>50</v>
      </c>
      <c r="H1070" t="s">
        <v>234</v>
      </c>
      <c r="I1070" t="s">
        <v>12430</v>
      </c>
      <c r="J1070" t="s">
        <v>12431</v>
      </c>
      <c r="K1070" t="s">
        <v>237</v>
      </c>
      <c r="L1070" t="s">
        <v>1344</v>
      </c>
      <c r="M1070" t="s">
        <v>3962</v>
      </c>
      <c r="N1070" t="s">
        <v>3963</v>
      </c>
      <c r="O1070" t="s">
        <v>192</v>
      </c>
      <c r="P1070" t="s"/>
      <c r="Q1070" t="s"/>
      <c r="R1070" t="s"/>
      <c r="S1070" t="s">
        <v>12432</v>
      </c>
      <c r="T1070" t="s">
        <v>67</v>
      </c>
      <c r="U1070" t="s"/>
      <c r="V1070" t="s"/>
      <c r="W1070" t="s"/>
      <c r="X1070" t="s">
        <v>12433</v>
      </c>
      <c r="Y1070" t="s">
        <v>67</v>
      </c>
      <c r="Z1070" t="s">
        <v>12434</v>
      </c>
      <c r="AA1070" t="s">
        <v>772</v>
      </c>
      <c r="AB1070" t="s">
        <v>12435</v>
      </c>
      <c r="AC1070" t="s">
        <v>12435</v>
      </c>
      <c r="AD1070" t="s">
        <v>63</v>
      </c>
      <c r="AE1070" t="s">
        <v>277</v>
      </c>
      <c r="AF1070" t="s">
        <v>12436</v>
      </c>
      <c r="AG1070" t="s">
        <v>2190</v>
      </c>
      <c r="AH1070" t="s">
        <v>67</v>
      </c>
      <c r="AI1070" t="s">
        <v>12437</v>
      </c>
      <c r="AJ1070" t="s">
        <v>92</v>
      </c>
      <c r="AK1070" t="s">
        <v>66</v>
      </c>
    </row>
    <row r="1071" spans="1:38">
      <c r="A1071" t="s">
        <v>12438</v>
      </c>
      <c r="B1071" t="s">
        <v>12439</v>
      </c>
      <c r="C1071" t="s">
        <v>12440</v>
      </c>
      <c r="D1071" t="s">
        <v>12441</v>
      </c>
      <c r="E1071" t="s">
        <v>12442</v>
      </c>
      <c r="F1071" t="s">
        <v>319</v>
      </c>
      <c r="G1071" t="s">
        <v>50</v>
      </c>
      <c r="H1071" t="s">
        <v>51</v>
      </c>
      <c r="I1071" t="s">
        <v>12443</v>
      </c>
      <c r="J1071" t="s"/>
      <c r="K1071" t="s">
        <v>984</v>
      </c>
      <c r="L1071" t="s">
        <v>272</v>
      </c>
      <c r="M1071" t="s">
        <v>273</v>
      </c>
      <c r="N1071" t="s">
        <v>728</v>
      </c>
      <c r="O1071" t="s">
        <v>79</v>
      </c>
      <c r="P1071" t="s"/>
      <c r="Q1071" t="s"/>
      <c r="R1071" t="s"/>
      <c r="S1071" t="s"/>
      <c r="T1071" t="s"/>
      <c r="U1071" t="s"/>
      <c r="V1071" t="s"/>
      <c r="W1071" t="s"/>
      <c r="X1071" t="s"/>
      <c r="Y1071" t="s"/>
      <c r="Z1071" t="s"/>
      <c r="AA1071" t="s"/>
      <c r="AB1071" t="s">
        <v>12444</v>
      </c>
      <c r="AC1071" t="s">
        <v>12444</v>
      </c>
      <c r="AD1071" t="s">
        <v>110</v>
      </c>
      <c r="AE1071" t="s">
        <v>1254</v>
      </c>
      <c r="AF1071" t="s">
        <v>12445</v>
      </c>
      <c r="AG1071" t="s">
        <v>12446</v>
      </c>
      <c r="AH1071" t="s">
        <v>93</v>
      </c>
      <c r="AI1071" t="s">
        <v>12447</v>
      </c>
      <c r="AJ1071" t="s">
        <v>92</v>
      </c>
      <c r="AK1071" t="s">
        <v>66</v>
      </c>
    </row>
    <row r="1072" spans="1:38">
      <c r="A1072" t="s">
        <v>12448</v>
      </c>
      <c r="B1072" t="s">
        <v>12449</v>
      </c>
      <c r="C1072" t="s">
        <v>12450</v>
      </c>
      <c r="D1072" t="s">
        <v>12451</v>
      </c>
      <c r="E1072" t="s">
        <v>12452</v>
      </c>
      <c r="F1072" t="s">
        <v>2280</v>
      </c>
      <c r="G1072" t="s">
        <v>72</v>
      </c>
      <c r="H1072" t="s">
        <v>51</v>
      </c>
      <c r="I1072" t="s">
        <v>12453</v>
      </c>
      <c r="J1072" t="s">
        <v>499</v>
      </c>
      <c r="K1072" t="s">
        <v>75</v>
      </c>
      <c r="L1072" t="s">
        <v>139</v>
      </c>
      <c r="M1072" t="s">
        <v>500</v>
      </c>
      <c r="N1072" t="s">
        <v>501</v>
      </c>
      <c r="O1072" t="s">
        <v>209</v>
      </c>
      <c r="P1072" t="s"/>
      <c r="Q1072" t="s"/>
      <c r="R1072" t="s"/>
      <c r="S1072" t="s"/>
      <c r="T1072" t="s"/>
      <c r="U1072" t="s"/>
      <c r="V1072" t="s">
        <v>67</v>
      </c>
      <c r="W1072" t="s">
        <v>12454</v>
      </c>
      <c r="X1072" t="s"/>
      <c r="Y1072" t="s"/>
      <c r="Z1072" t="s"/>
      <c r="AA1072" t="s">
        <v>84</v>
      </c>
      <c r="AB1072" t="s">
        <v>12455</v>
      </c>
      <c r="AC1072" t="s">
        <v>12455</v>
      </c>
      <c r="AD1072" t="s">
        <v>192</v>
      </c>
      <c r="AE1072" t="s">
        <v>44</v>
      </c>
      <c r="AF1072" t="s">
        <v>12456</v>
      </c>
      <c r="AG1072" t="s">
        <v>12457</v>
      </c>
      <c r="AH1072" t="s">
        <v>195</v>
      </c>
      <c r="AI1072" t="s">
        <v>12458</v>
      </c>
      <c r="AJ1072" t="s">
        <v>92</v>
      </c>
      <c r="AK1072" t="s">
        <v>66</v>
      </c>
    </row>
    <row r="1073" spans="1:38">
      <c r="A1073" t="s">
        <v>11104</v>
      </c>
      <c r="B1073" t="s">
        <v>12459</v>
      </c>
      <c r="C1073" t="s">
        <v>12460</v>
      </c>
      <c r="D1073" t="s">
        <v>12461</v>
      </c>
      <c r="E1073" t="s">
        <v>12462</v>
      </c>
      <c r="F1073" t="s">
        <v>3237</v>
      </c>
      <c r="G1073" t="s">
        <v>50</v>
      </c>
      <c r="H1073" t="s">
        <v>234</v>
      </c>
      <c r="I1073" t="s">
        <v>12463</v>
      </c>
      <c r="J1073" t="s">
        <v>1687</v>
      </c>
      <c r="K1073" t="s">
        <v>525</v>
      </c>
      <c r="L1073" t="s">
        <v>120</v>
      </c>
      <c r="M1073" t="s">
        <v>382</v>
      </c>
      <c r="N1073" t="s">
        <v>3760</v>
      </c>
      <c r="O1073" t="s">
        <v>241</v>
      </c>
      <c r="P1073" t="s"/>
      <c r="Q1073" t="s">
        <v>67</v>
      </c>
      <c r="R1073" t="s"/>
      <c r="S1073" t="s"/>
      <c r="T1073" t="s"/>
      <c r="U1073" t="s"/>
      <c r="V1073" t="s"/>
      <c r="W1073" t="s"/>
      <c r="X1073" t="s"/>
      <c r="Y1073" t="s"/>
      <c r="Z1073" t="s">
        <v>12464</v>
      </c>
      <c r="AA1073" t="s"/>
      <c r="AB1073" t="s">
        <v>12465</v>
      </c>
      <c r="AC1073" t="s">
        <v>12466</v>
      </c>
      <c r="AD1073" t="s">
        <v>93</v>
      </c>
      <c r="AE1073" t="s">
        <v>277</v>
      </c>
      <c r="AF1073" t="s">
        <v>12467</v>
      </c>
      <c r="AG1073" t="s">
        <v>12468</v>
      </c>
      <c r="AH1073" t="s">
        <v>44</v>
      </c>
      <c r="AI1073" t="s">
        <v>12469</v>
      </c>
      <c r="AJ1073" t="s">
        <v>92</v>
      </c>
      <c r="AK1073" t="s">
        <v>66</v>
      </c>
    </row>
    <row r="1074" spans="1:38">
      <c r="A1074" t="s">
        <v>12470</v>
      </c>
      <c r="B1074" t="s">
        <v>12471</v>
      </c>
      <c r="C1074" t="s">
        <v>12472</v>
      </c>
      <c r="D1074" t="s">
        <v>12473</v>
      </c>
      <c r="E1074" t="s">
        <v>12474</v>
      </c>
      <c r="F1074" t="s"/>
      <c r="G1074" t="s">
        <v>72</v>
      </c>
      <c r="H1074" t="s">
        <v>51</v>
      </c>
      <c r="I1074" t="s">
        <v>12475</v>
      </c>
      <c r="J1074" t="s">
        <v>187</v>
      </c>
      <c r="K1074" t="s">
        <v>188</v>
      </c>
      <c r="L1074" t="s">
        <v>526</v>
      </c>
      <c r="M1074" t="s">
        <v>527</v>
      </c>
      <c r="N1074" t="s">
        <v>2716</v>
      </c>
      <c r="O1074" t="s">
        <v>79</v>
      </c>
      <c r="P1074" t="s"/>
      <c r="Q1074" t="s"/>
      <c r="R1074" t="s"/>
      <c r="S1074" t="s"/>
      <c r="T1074" t="s"/>
      <c r="U1074" t="s"/>
      <c r="V1074" t="s">
        <v>67</v>
      </c>
      <c r="W1074" t="s">
        <v>12476</v>
      </c>
      <c r="X1074" t="s"/>
      <c r="Y1074" t="s"/>
      <c r="Z1074" t="s"/>
      <c r="AA1074" t="s">
        <v>84</v>
      </c>
      <c r="AB1074" t="s">
        <v>12477</v>
      </c>
      <c r="AC1074" t="s">
        <v>12477</v>
      </c>
      <c r="AD1074" t="s">
        <v>59</v>
      </c>
      <c r="AE1074" t="s">
        <v>60</v>
      </c>
      <c r="AF1074" t="s">
        <v>12478</v>
      </c>
      <c r="AG1074" t="s">
        <v>12479</v>
      </c>
      <c r="AH1074" t="s">
        <v>59</v>
      </c>
      <c r="AI1074" t="s">
        <v>12480</v>
      </c>
      <c r="AJ1074" t="s">
        <v>92</v>
      </c>
      <c r="AK1074" t="s">
        <v>66</v>
      </c>
    </row>
    <row r="1075" spans="1:38">
      <c r="A1075" t="s">
        <v>12481</v>
      </c>
      <c r="B1075" t="s">
        <v>12482</v>
      </c>
      <c r="C1075" t="s">
        <v>12483</v>
      </c>
      <c r="D1075" t="s">
        <v>12484</v>
      </c>
      <c r="E1075" t="s">
        <v>12485</v>
      </c>
      <c r="F1075" t="s">
        <v>233</v>
      </c>
      <c r="G1075" t="s">
        <v>50</v>
      </c>
      <c r="H1075" t="s">
        <v>51</v>
      </c>
      <c r="I1075" t="s">
        <v>12486</v>
      </c>
      <c r="J1075" t="s">
        <v>53</v>
      </c>
      <c r="K1075" t="s">
        <v>54</v>
      </c>
      <c r="L1075" t="s">
        <v>597</v>
      </c>
      <c r="M1075" t="s">
        <v>598</v>
      </c>
      <c r="N1075" t="s">
        <v>599</v>
      </c>
      <c r="O1075" t="s">
        <v>79</v>
      </c>
      <c r="P1075" t="s">
        <v>12487</v>
      </c>
      <c r="Q1075" t="s">
        <v>93</v>
      </c>
      <c r="R1075" t="s"/>
      <c r="S1075" t="s"/>
      <c r="T1075" t="s"/>
      <c r="U1075" t="s"/>
      <c r="V1075" t="s"/>
      <c r="W1075" t="s"/>
      <c r="X1075" t="s"/>
      <c r="Y1075" t="s"/>
      <c r="Z1075" t="s"/>
      <c r="AA1075" t="s"/>
      <c r="AB1075" t="s">
        <v>12488</v>
      </c>
      <c r="AC1075" t="s">
        <v>12489</v>
      </c>
      <c r="AD1075" t="s">
        <v>110</v>
      </c>
      <c r="AE1075" t="s">
        <v>44</v>
      </c>
      <c r="AF1075" t="s">
        <v>12490</v>
      </c>
      <c r="AG1075" t="s">
        <v>12491</v>
      </c>
      <c r="AH1075" t="s">
        <v>174</v>
      </c>
      <c r="AI1075" t="s">
        <v>12492</v>
      </c>
      <c r="AJ1075" t="s">
        <v>92</v>
      </c>
      <c r="AK1075" t="s">
        <v>66</v>
      </c>
    </row>
    <row r="1076" spans="1:38">
      <c r="A1076" t="s">
        <v>12493</v>
      </c>
      <c r="B1076" t="s">
        <v>12494</v>
      </c>
      <c r="C1076" t="s">
        <v>12495</v>
      </c>
      <c r="D1076" t="s"/>
      <c r="E1076" t="s">
        <v>12496</v>
      </c>
      <c r="F1076" t="s"/>
      <c r="G1076" t="s">
        <v>72</v>
      </c>
      <c r="H1076" t="s">
        <v>51</v>
      </c>
      <c r="I1076" t="s"/>
      <c r="J1076" t="s"/>
      <c r="K1076" t="s">
        <v>859</v>
      </c>
      <c r="L1076" t="s">
        <v>139</v>
      </c>
      <c r="M1076" t="s">
        <v>140</v>
      </c>
      <c r="N1076" t="s">
        <v>141</v>
      </c>
      <c r="O1076" t="s">
        <v>79</v>
      </c>
      <c r="P1076" t="s">
        <v>12497</v>
      </c>
      <c r="Q1076" t="s">
        <v>67</v>
      </c>
      <c r="R1076" t="s">
        <v>12177</v>
      </c>
      <c r="S1076" t="s"/>
      <c r="T1076" t="s"/>
      <c r="U1076" t="s">
        <v>12498</v>
      </c>
      <c r="V1076" t="s">
        <v>67</v>
      </c>
      <c r="W1076" t="s">
        <v>12177</v>
      </c>
      <c r="X1076" t="s"/>
      <c r="Y1076" t="s"/>
      <c r="Z1076" t="s"/>
      <c r="AA1076" t="s">
        <v>84</v>
      </c>
      <c r="AB1076" t="s">
        <v>12499</v>
      </c>
      <c r="AC1076" t="s">
        <v>12499</v>
      </c>
      <c r="AD1076" t="s">
        <v>59</v>
      </c>
      <c r="AE1076" t="s">
        <v>44</v>
      </c>
      <c r="AF1076" t="s">
        <v>12500</v>
      </c>
      <c r="AG1076" t="s">
        <v>44</v>
      </c>
      <c r="AH1076" t="s">
        <v>110</v>
      </c>
      <c r="AI1076" t="s">
        <v>12501</v>
      </c>
      <c r="AJ1076" t="s">
        <v>92</v>
      </c>
      <c r="AK1076" t="s">
        <v>66</v>
      </c>
    </row>
    <row r="1077" spans="1:38">
      <c r="A1077" t="s">
        <v>12502</v>
      </c>
      <c r="B1077" t="s">
        <v>12503</v>
      </c>
      <c r="C1077" t="s">
        <v>12504</v>
      </c>
      <c r="D1077" t="s">
        <v>12505</v>
      </c>
      <c r="E1077" t="s">
        <v>12506</v>
      </c>
      <c r="F1077" t="s">
        <v>3538</v>
      </c>
      <c r="G1077" t="s">
        <v>72</v>
      </c>
      <c r="H1077" t="s">
        <v>51</v>
      </c>
      <c r="I1077" t="s">
        <v>235</v>
      </c>
      <c r="J1077" t="s">
        <v>236</v>
      </c>
      <c r="K1077" t="s">
        <v>237</v>
      </c>
      <c r="L1077" t="s">
        <v>1701</v>
      </c>
      <c r="M1077" t="s">
        <v>1701</v>
      </c>
      <c r="N1077" t="s">
        <v>1702</v>
      </c>
      <c r="O1077" t="s">
        <v>241</v>
      </c>
      <c r="P1077" t="s"/>
      <c r="Q1077" t="s"/>
      <c r="R1077" t="s"/>
      <c r="S1077" t="s"/>
      <c r="T1077" t="s"/>
      <c r="U1077" t="s">
        <v>12507</v>
      </c>
      <c r="V1077" t="s">
        <v>67</v>
      </c>
      <c r="W1077" t="s">
        <v>12508</v>
      </c>
      <c r="X1077" t="s"/>
      <c r="Y1077" t="s"/>
      <c r="Z1077" t="s"/>
      <c r="AA1077" t="s">
        <v>84</v>
      </c>
      <c r="AB1077" t="s">
        <v>12509</v>
      </c>
      <c r="AC1077" t="s">
        <v>12510</v>
      </c>
      <c r="AD1077" t="s">
        <v>330</v>
      </c>
      <c r="AE1077" t="s">
        <v>44</v>
      </c>
      <c r="AF1077" t="s">
        <v>12511</v>
      </c>
      <c r="AG1077" t="s">
        <v>12512</v>
      </c>
      <c r="AH1077" t="s">
        <v>536</v>
      </c>
      <c r="AI1077" t="s">
        <v>12513</v>
      </c>
      <c r="AJ1077" t="s">
        <v>92</v>
      </c>
      <c r="AK1077" t="s">
        <v>66</v>
      </c>
    </row>
    <row r="1078" spans="1:38">
      <c r="A1078" t="s">
        <v>12514</v>
      </c>
      <c r="B1078" t="s">
        <v>12515</v>
      </c>
      <c r="C1078" t="s">
        <v>12516</v>
      </c>
      <c r="D1078" t="s"/>
      <c r="E1078" t="s">
        <v>12517</v>
      </c>
      <c r="F1078" t="s">
        <v>9274</v>
      </c>
      <c r="G1078" t="s">
        <v>72</v>
      </c>
      <c r="H1078" t="s">
        <v>51</v>
      </c>
      <c r="I1078" t="s">
        <v>12518</v>
      </c>
      <c r="J1078" t="s">
        <v>440</v>
      </c>
      <c r="K1078" t="s">
        <v>54</v>
      </c>
      <c r="L1078" t="s">
        <v>355</v>
      </c>
      <c r="M1078" t="s">
        <v>985</v>
      </c>
      <c r="N1078" t="s">
        <v>1484</v>
      </c>
      <c r="O1078" t="s">
        <v>174</v>
      </c>
      <c r="P1078" t="s"/>
      <c r="Q1078" t="s"/>
      <c r="R1078" t="s"/>
      <c r="S1078" t="s"/>
      <c r="T1078" t="s"/>
      <c r="U1078" t="s"/>
      <c r="V1078" t="s"/>
      <c r="W1078" t="s">
        <v>1485</v>
      </c>
      <c r="X1078" t="s"/>
      <c r="Y1078" t="s"/>
      <c r="Z1078" t="s"/>
      <c r="AA1078" t="s"/>
      <c r="AB1078" t="s">
        <v>12519</v>
      </c>
      <c r="AC1078" t="s">
        <v>12519</v>
      </c>
      <c r="AD1078" t="s">
        <v>59</v>
      </c>
      <c r="AE1078" t="s">
        <v>44</v>
      </c>
      <c r="AF1078" t="s">
        <v>12520</v>
      </c>
      <c r="AG1078" t="s">
        <v>1942</v>
      </c>
      <c r="AH1078" t="s">
        <v>86</v>
      </c>
      <c r="AI1078" t="s">
        <v>12521</v>
      </c>
      <c r="AJ1078" t="s">
        <v>92</v>
      </c>
      <c r="AK1078" t="s">
        <v>66</v>
      </c>
    </row>
    <row r="1079" spans="1:38">
      <c r="A1079" t="s">
        <v>12522</v>
      </c>
      <c r="B1079" t="s">
        <v>12523</v>
      </c>
      <c r="C1079" t="s">
        <v>12524</v>
      </c>
      <c r="D1079" t="s">
        <v>12525</v>
      </c>
      <c r="E1079" t="s">
        <v>12526</v>
      </c>
      <c r="F1079" t="s">
        <v>1458</v>
      </c>
      <c r="G1079" t="s">
        <v>50</v>
      </c>
      <c r="H1079" t="s">
        <v>51</v>
      </c>
      <c r="I1079" t="s">
        <v>169</v>
      </c>
      <c r="J1079" t="s">
        <v>53</v>
      </c>
      <c r="K1079" t="s">
        <v>54</v>
      </c>
      <c r="L1079" t="s">
        <v>470</v>
      </c>
      <c r="M1079" t="s">
        <v>685</v>
      </c>
      <c r="N1079" t="s">
        <v>686</v>
      </c>
      <c r="O1079" t="s">
        <v>79</v>
      </c>
      <c r="P1079" t="s"/>
      <c r="Q1079" t="s">
        <v>67</v>
      </c>
      <c r="R1079" t="s">
        <v>12527</v>
      </c>
      <c r="S1079" t="s"/>
      <c r="T1079" t="s"/>
      <c r="U1079" t="s"/>
      <c r="V1079" t="s"/>
      <c r="W1079" t="s"/>
      <c r="X1079" t="s"/>
      <c r="Y1079" t="s"/>
      <c r="Z1079" t="s"/>
      <c r="AA1079" t="s"/>
      <c r="AB1079" t="s">
        <v>12528</v>
      </c>
      <c r="AC1079" t="s">
        <v>12528</v>
      </c>
      <c r="AD1079" t="s">
        <v>174</v>
      </c>
      <c r="AE1079" t="s">
        <v>44</v>
      </c>
      <c r="AF1079" t="s">
        <v>12529</v>
      </c>
      <c r="AG1079" t="s">
        <v>12530</v>
      </c>
      <c r="AH1079" t="s">
        <v>209</v>
      </c>
      <c r="AI1079" t="s">
        <v>12531</v>
      </c>
      <c r="AJ1079" t="s">
        <v>92</v>
      </c>
      <c r="AK1079" t="s">
        <v>66</v>
      </c>
    </row>
    <row r="1080" spans="1:38">
      <c r="A1080" t="s">
        <v>12532</v>
      </c>
      <c r="B1080" t="s">
        <v>12533</v>
      </c>
      <c r="C1080" t="s">
        <v>12534</v>
      </c>
      <c r="D1080" t="s">
        <v>12535</v>
      </c>
      <c r="E1080" t="s">
        <v>12536</v>
      </c>
      <c r="F1080" t="s"/>
      <c r="G1080" t="s">
        <v>50</v>
      </c>
      <c r="H1080" t="s">
        <v>51</v>
      </c>
      <c r="I1080" t="s"/>
      <c r="J1080" t="s"/>
      <c r="K1080" t="s"/>
      <c r="L1080" t="s">
        <v>238</v>
      </c>
      <c r="M1080" t="s">
        <v>660</v>
      </c>
      <c r="N1080" t="s">
        <v>661</v>
      </c>
      <c r="O1080" t="s"/>
      <c r="P1080" t="s"/>
      <c r="Q1080" t="s">
        <v>44</v>
      </c>
      <c r="R1080" t="s"/>
      <c r="S1080" t="s"/>
      <c r="T1080" t="s"/>
      <c r="U1080" t="s"/>
      <c r="V1080" t="s"/>
      <c r="W1080" t="s"/>
      <c r="X1080" t="s"/>
      <c r="Y1080" t="s"/>
      <c r="Z1080" t="s"/>
      <c r="AA1080" t="s"/>
      <c r="AB1080" t="s">
        <v>12537</v>
      </c>
      <c r="AC1080" t="s">
        <v>12537</v>
      </c>
      <c r="AD1080" t="s">
        <v>93</v>
      </c>
      <c r="AE1080" t="s">
        <v>277</v>
      </c>
      <c r="AF1080" t="s">
        <v>12538</v>
      </c>
      <c r="AG1080" t="s">
        <v>12539</v>
      </c>
      <c r="AH1080" t="s">
        <v>44</v>
      </c>
      <c r="AI1080" t="s">
        <v>12540</v>
      </c>
      <c r="AJ1080" t="s">
        <v>12541</v>
      </c>
      <c r="AK1080" t="s">
        <v>66</v>
      </c>
    </row>
    <row r="1081" spans="1:38">
      <c r="A1081" t="s">
        <v>12542</v>
      </c>
      <c r="B1081" t="s">
        <v>12543</v>
      </c>
      <c r="C1081" t="s">
        <v>12544</v>
      </c>
      <c r="D1081" t="s">
        <v>12545</v>
      </c>
      <c r="E1081" t="s">
        <v>12546</v>
      </c>
      <c r="F1081" t="s">
        <v>255</v>
      </c>
      <c r="G1081" t="s">
        <v>50</v>
      </c>
      <c r="H1081" t="s">
        <v>51</v>
      </c>
      <c r="I1081" t="s">
        <v>12547</v>
      </c>
      <c r="J1081" t="s"/>
      <c r="K1081" t="s">
        <v>984</v>
      </c>
      <c r="L1081" t="s">
        <v>120</v>
      </c>
      <c r="M1081" t="s">
        <v>121</v>
      </c>
      <c r="N1081" t="s">
        <v>122</v>
      </c>
      <c r="O1081" t="s"/>
      <c r="P1081" t="s"/>
      <c r="Q1081" t="s">
        <v>44</v>
      </c>
      <c r="R1081" t="s"/>
      <c r="S1081" t="s"/>
      <c r="T1081" t="s"/>
      <c r="U1081" t="s"/>
      <c r="V1081" t="s"/>
      <c r="W1081" t="s"/>
      <c r="X1081" t="s"/>
      <c r="Y1081" t="s"/>
      <c r="Z1081" t="s"/>
      <c r="AA1081" t="s"/>
      <c r="AB1081" t="s">
        <v>12548</v>
      </c>
      <c r="AC1081" t="s">
        <v>12548</v>
      </c>
      <c r="AD1081" t="s">
        <v>112</v>
      </c>
      <c r="AE1081" t="s">
        <v>44</v>
      </c>
      <c r="AF1081" t="s">
        <v>12549</v>
      </c>
      <c r="AG1081" t="s">
        <v>44</v>
      </c>
      <c r="AH1081" t="s">
        <v>93</v>
      </c>
      <c r="AI1081" t="s">
        <v>12550</v>
      </c>
      <c r="AJ1081" t="s">
        <v>12551</v>
      </c>
      <c r="AK1081" t="s">
        <v>66</v>
      </c>
    </row>
    <row r="1082" spans="1:38">
      <c r="A1082" t="s">
        <v>12552</v>
      </c>
      <c r="B1082" t="s">
        <v>12553</v>
      </c>
      <c r="C1082" t="s">
        <v>12554</v>
      </c>
      <c r="D1082" t="s">
        <v>12555</v>
      </c>
      <c r="E1082" t="s">
        <v>12556</v>
      </c>
      <c r="F1082" t="s"/>
      <c r="G1082" t="s">
        <v>72</v>
      </c>
      <c r="H1082" t="s">
        <v>51</v>
      </c>
      <c r="I1082" t="s">
        <v>12557</v>
      </c>
      <c r="J1082" t="s">
        <v>4562</v>
      </c>
      <c r="K1082" t="s">
        <v>569</v>
      </c>
      <c r="L1082" t="s">
        <v>355</v>
      </c>
      <c r="M1082" t="s">
        <v>356</v>
      </c>
      <c r="N1082" t="s">
        <v>3365</v>
      </c>
      <c r="O1082" t="s">
        <v>174</v>
      </c>
      <c r="P1082" t="s"/>
      <c r="Q1082" t="s"/>
      <c r="R1082" t="s"/>
      <c r="S1082" t="s"/>
      <c r="T1082" t="s">
        <v>67</v>
      </c>
      <c r="U1082" t="s">
        <v>12558</v>
      </c>
      <c r="V1082" t="s">
        <v>67</v>
      </c>
      <c r="W1082" t="s">
        <v>12559</v>
      </c>
      <c r="X1082" t="s"/>
      <c r="Y1082" t="s"/>
      <c r="Z1082" t="s"/>
      <c r="AA1082" t="s">
        <v>84</v>
      </c>
      <c r="AB1082" t="s">
        <v>12560</v>
      </c>
      <c r="AC1082" t="s">
        <v>12561</v>
      </c>
      <c r="AD1082" t="s">
        <v>124</v>
      </c>
      <c r="AE1082" t="s">
        <v>44</v>
      </c>
      <c r="AF1082" t="s">
        <v>12562</v>
      </c>
      <c r="AG1082" t="s">
        <v>12563</v>
      </c>
      <c r="AH1082" t="s">
        <v>86</v>
      </c>
      <c r="AI1082" t="s">
        <v>12564</v>
      </c>
      <c r="AJ1082" t="s">
        <v>92</v>
      </c>
      <c r="AK1082" t="s">
        <v>66</v>
      </c>
    </row>
    <row r="1083" spans="1:38">
      <c r="A1083" t="s">
        <v>12565</v>
      </c>
      <c r="B1083" t="s">
        <v>12566</v>
      </c>
      <c r="C1083" t="s">
        <v>12567</v>
      </c>
      <c r="D1083" t="s">
        <v>12568</v>
      </c>
      <c r="E1083" t="s">
        <v>12569</v>
      </c>
      <c r="F1083" t="s">
        <v>379</v>
      </c>
      <c r="G1083" t="s">
        <v>72</v>
      </c>
      <c r="H1083" t="s">
        <v>51</v>
      </c>
      <c r="I1083" t="s">
        <v>235</v>
      </c>
      <c r="J1083" t="s">
        <v>236</v>
      </c>
      <c r="K1083" t="s">
        <v>237</v>
      </c>
      <c r="L1083" t="s">
        <v>843</v>
      </c>
      <c r="M1083" t="s">
        <v>844</v>
      </c>
      <c r="N1083" t="s">
        <v>4211</v>
      </c>
      <c r="O1083" t="s">
        <v>826</v>
      </c>
      <c r="P1083" t="s">
        <v>12570</v>
      </c>
      <c r="Q1083" t="s">
        <v>67</v>
      </c>
      <c r="R1083" t="s"/>
      <c r="S1083" t="s"/>
      <c r="T1083" t="s">
        <v>112</v>
      </c>
      <c r="U1083" t="s">
        <v>12571</v>
      </c>
      <c r="V1083" t="s">
        <v>112</v>
      </c>
      <c r="W1083" t="s">
        <v>12572</v>
      </c>
      <c r="X1083" t="s"/>
      <c r="Y1083" t="s"/>
      <c r="Z1083" t="s"/>
      <c r="AA1083" t="s">
        <v>84</v>
      </c>
      <c r="AB1083" t="s">
        <v>12573</v>
      </c>
      <c r="AC1083" t="s">
        <v>12574</v>
      </c>
      <c r="AD1083" t="s">
        <v>151</v>
      </c>
      <c r="AE1083" t="s">
        <v>342</v>
      </c>
      <c r="AF1083" t="s">
        <v>12575</v>
      </c>
      <c r="AG1083" t="s">
        <v>12576</v>
      </c>
      <c r="AH1083" t="s">
        <v>151</v>
      </c>
      <c r="AI1083" t="s">
        <v>12577</v>
      </c>
      <c r="AJ1083" t="s">
        <v>92</v>
      </c>
      <c r="AK1083" t="s">
        <v>66</v>
      </c>
    </row>
    <row r="1084" spans="1:38">
      <c r="A1084" t="s">
        <v>2250</v>
      </c>
      <c r="B1084" t="s">
        <v>12578</v>
      </c>
      <c r="C1084" t="s">
        <v>12579</v>
      </c>
      <c r="D1084" t="s"/>
      <c r="E1084" t="s">
        <v>12580</v>
      </c>
      <c r="F1084" t="s">
        <v>968</v>
      </c>
      <c r="G1084" t="s">
        <v>72</v>
      </c>
      <c r="H1084" t="s">
        <v>51</v>
      </c>
      <c r="I1084" t="s">
        <v>12581</v>
      </c>
      <c r="J1084" t="s">
        <v>842</v>
      </c>
      <c r="K1084" t="s">
        <v>54</v>
      </c>
      <c r="L1084" t="s">
        <v>355</v>
      </c>
      <c r="M1084" t="s">
        <v>985</v>
      </c>
      <c r="N1084" t="s">
        <v>1484</v>
      </c>
      <c r="O1084" t="s">
        <v>174</v>
      </c>
      <c r="P1084" t="s"/>
      <c r="Q1084" t="s"/>
      <c r="R1084" t="s"/>
      <c r="S1084" t="s"/>
      <c r="T1084" t="s"/>
      <c r="U1084" t="s"/>
      <c r="V1084" t="s"/>
      <c r="W1084" t="s">
        <v>12582</v>
      </c>
      <c r="X1084" t="s"/>
      <c r="Y1084" t="s"/>
      <c r="Z1084" t="s"/>
      <c r="AA1084" t="s"/>
      <c r="AB1084" t="s">
        <v>12583</v>
      </c>
      <c r="AC1084" t="s">
        <v>12584</v>
      </c>
      <c r="AD1084" t="s">
        <v>86</v>
      </c>
      <c r="AE1084" t="s">
        <v>277</v>
      </c>
      <c r="AF1084" t="s">
        <v>12585</v>
      </c>
      <c r="AG1084" t="s">
        <v>12586</v>
      </c>
      <c r="AH1084" t="s">
        <v>209</v>
      </c>
      <c r="AI1084" t="s">
        <v>12587</v>
      </c>
      <c r="AJ1084" t="s">
        <v>92</v>
      </c>
      <c r="AK1084" t="s">
        <v>66</v>
      </c>
    </row>
    <row r="1085" spans="1:38">
      <c r="A1085" t="s">
        <v>12588</v>
      </c>
      <c r="B1085" t="s">
        <v>12589</v>
      </c>
      <c r="C1085" t="s">
        <v>12590</v>
      </c>
      <c r="D1085" t="s">
        <v>12591</v>
      </c>
      <c r="E1085" t="s"/>
      <c r="F1085" t="s"/>
      <c r="G1085" t="s">
        <v>50</v>
      </c>
      <c r="H1085" t="s">
        <v>51</v>
      </c>
      <c r="I1085" t="s"/>
      <c r="J1085" t="s"/>
      <c r="K1085" t="s">
        <v>54</v>
      </c>
      <c r="L1085" t="s">
        <v>322</v>
      </c>
      <c r="M1085" t="s">
        <v>1251</v>
      </c>
      <c r="N1085" t="s">
        <v>1461</v>
      </c>
      <c r="O1085" t="s"/>
      <c r="P1085" t="s"/>
      <c r="Q1085" t="s"/>
      <c r="R1085" t="s"/>
      <c r="S1085" t="s"/>
      <c r="T1085" t="s"/>
      <c r="U1085" t="s"/>
      <c r="V1085" t="s">
        <v>67</v>
      </c>
      <c r="W1085" t="s"/>
      <c r="X1085" t="s"/>
      <c r="Y1085" t="s"/>
      <c r="Z1085" t="s"/>
      <c r="AA1085" t="s">
        <v>84</v>
      </c>
      <c r="AB1085" t="s">
        <v>12592</v>
      </c>
      <c r="AC1085" t="s">
        <v>12593</v>
      </c>
      <c r="AD1085" t="s">
        <v>209</v>
      </c>
      <c r="AE1085" t="s">
        <v>6517</v>
      </c>
      <c r="AF1085" t="s">
        <v>12594</v>
      </c>
      <c r="AG1085" t="s">
        <v>12595</v>
      </c>
      <c r="AH1085" t="s">
        <v>180</v>
      </c>
      <c r="AI1085" t="s">
        <v>12596</v>
      </c>
      <c r="AJ1085" t="s">
        <v>92</v>
      </c>
      <c r="AK1085" t="s">
        <v>66</v>
      </c>
    </row>
    <row r="1086" spans="1:38">
      <c r="A1086" t="s">
        <v>12597</v>
      </c>
      <c r="B1086" t="s">
        <v>12598</v>
      </c>
      <c r="C1086" t="s">
        <v>12599</v>
      </c>
      <c r="D1086" t="s">
        <v>12600</v>
      </c>
      <c r="E1086" t="s">
        <v>12601</v>
      </c>
      <c r="F1086" t="s">
        <v>396</v>
      </c>
      <c r="G1086" t="s">
        <v>50</v>
      </c>
      <c r="H1086" t="s">
        <v>51</v>
      </c>
      <c r="I1086" t="s">
        <v>1024</v>
      </c>
      <c r="J1086" t="s">
        <v>53</v>
      </c>
      <c r="K1086" t="s">
        <v>54</v>
      </c>
      <c r="L1086" t="s">
        <v>843</v>
      </c>
      <c r="M1086" t="s">
        <v>844</v>
      </c>
      <c r="N1086" t="s">
        <v>7778</v>
      </c>
      <c r="O1086" t="s">
        <v>865</v>
      </c>
      <c r="P1086" t="s">
        <v>12602</v>
      </c>
      <c r="Q1086" t="s">
        <v>93</v>
      </c>
      <c r="R1086" t="s">
        <v>12603</v>
      </c>
      <c r="S1086" t="s"/>
      <c r="T1086" t="s"/>
      <c r="U1086" t="s"/>
      <c r="V1086" t="s"/>
      <c r="W1086" t="s"/>
      <c r="X1086" t="s"/>
      <c r="Y1086" t="s"/>
      <c r="Z1086" t="s"/>
      <c r="AA1086" t="s"/>
      <c r="AB1086" t="s">
        <v>12604</v>
      </c>
      <c r="AC1086" t="s">
        <v>12605</v>
      </c>
      <c r="AD1086" t="s">
        <v>59</v>
      </c>
      <c r="AE1086" t="s">
        <v>277</v>
      </c>
      <c r="AF1086" t="s">
        <v>12606</v>
      </c>
      <c r="AG1086" t="s">
        <v>12607</v>
      </c>
      <c r="AH1086" t="s">
        <v>112</v>
      </c>
      <c r="AI1086" t="s">
        <v>12608</v>
      </c>
      <c r="AJ1086" t="s">
        <v>92</v>
      </c>
      <c r="AK1086" t="s">
        <v>66</v>
      </c>
    </row>
    <row r="1087" spans="1:38">
      <c r="A1087" t="s">
        <v>12609</v>
      </c>
      <c r="B1087" t="s">
        <v>12610</v>
      </c>
      <c r="C1087" t="s">
        <v>12611</v>
      </c>
      <c r="D1087" t="s">
        <v>12612</v>
      </c>
      <c r="E1087" t="s">
        <v>12613</v>
      </c>
      <c r="F1087" t="s">
        <v>233</v>
      </c>
      <c r="G1087" t="s">
        <v>50</v>
      </c>
      <c r="H1087" t="s">
        <v>51</v>
      </c>
      <c r="I1087" t="s"/>
      <c r="J1087" t="s"/>
      <c r="K1087" t="s"/>
      <c r="L1087" t="s">
        <v>238</v>
      </c>
      <c r="M1087" t="s">
        <v>660</v>
      </c>
      <c r="N1087" t="s">
        <v>661</v>
      </c>
      <c r="O1087" t="s"/>
      <c r="P1087" t="s"/>
      <c r="Q1087" t="s">
        <v>44</v>
      </c>
      <c r="R1087" t="s"/>
      <c r="S1087" t="s"/>
      <c r="T1087" t="s"/>
      <c r="U1087" t="s"/>
      <c r="V1087" t="s"/>
      <c r="W1087" t="s"/>
      <c r="X1087" t="s"/>
      <c r="Y1087" t="s"/>
      <c r="Z1087" t="s"/>
      <c r="AA1087" t="s"/>
      <c r="AB1087" t="s">
        <v>12614</v>
      </c>
      <c r="AC1087" t="s">
        <v>12614</v>
      </c>
      <c r="AD1087" t="s">
        <v>110</v>
      </c>
      <c r="AE1087" t="s">
        <v>210</v>
      </c>
      <c r="AF1087" t="s">
        <v>12615</v>
      </c>
      <c r="AG1087" t="s">
        <v>12616</v>
      </c>
      <c r="AH1087" t="s">
        <v>112</v>
      </c>
      <c r="AI1087" t="s">
        <v>12617</v>
      </c>
      <c r="AJ1087" t="s">
        <v>12618</v>
      </c>
      <c r="AK1087" t="s">
        <v>66</v>
      </c>
    </row>
    <row r="1088" spans="1:38">
      <c r="A1088" t="s">
        <v>12619</v>
      </c>
      <c r="B1088" t="s">
        <v>12620</v>
      </c>
      <c r="C1088" t="s">
        <v>12621</v>
      </c>
      <c r="D1088" t="s">
        <v>12622</v>
      </c>
      <c r="E1088" t="s">
        <v>12623</v>
      </c>
      <c r="F1088" t="s">
        <v>49</v>
      </c>
      <c r="G1088" t="s">
        <v>50</v>
      </c>
      <c r="H1088" t="s">
        <v>51</v>
      </c>
      <c r="I1088" t="s"/>
      <c r="J1088" t="s"/>
      <c r="K1088" t="s"/>
      <c r="L1088" t="s">
        <v>1880</v>
      </c>
      <c r="M1088" t="s">
        <v>3031</v>
      </c>
      <c r="N1088" t="s">
        <v>6691</v>
      </c>
      <c r="O1088" t="s"/>
      <c r="P1088" t="s"/>
      <c r="Q1088" t="s">
        <v>44</v>
      </c>
      <c r="R1088" t="s"/>
      <c r="S1088" t="s"/>
      <c r="T1088" t="s"/>
      <c r="U1088" t="s"/>
      <c r="V1088" t="s"/>
      <c r="W1088" t="s"/>
      <c r="X1088" t="s"/>
      <c r="Y1088" t="s"/>
      <c r="Z1088" t="s"/>
      <c r="AA1088" t="s"/>
      <c r="AB1088" t="s">
        <v>12624</v>
      </c>
      <c r="AC1088" t="s">
        <v>12624</v>
      </c>
      <c r="AD1088" t="s">
        <v>112</v>
      </c>
      <c r="AE1088" t="s">
        <v>60</v>
      </c>
      <c r="AF1088" t="s">
        <v>12625</v>
      </c>
      <c r="AG1088" t="s">
        <v>12626</v>
      </c>
      <c r="AH1088" t="s">
        <v>44</v>
      </c>
      <c r="AI1088" t="s">
        <v>12627</v>
      </c>
      <c r="AJ1088" t="s">
        <v>12628</v>
      </c>
      <c r="AK1088" t="s">
        <v>66</v>
      </c>
    </row>
    <row r="1089" spans="1:38">
      <c r="A1089" t="s">
        <v>12629</v>
      </c>
      <c r="B1089" t="s">
        <v>12630</v>
      </c>
      <c r="C1089" t="s">
        <v>12631</v>
      </c>
      <c r="D1089" t="s">
        <v>12632</v>
      </c>
      <c r="E1089" t="s">
        <v>12633</v>
      </c>
      <c r="F1089" t="s"/>
      <c r="G1089" t="s">
        <v>1178</v>
      </c>
      <c r="H1089" t="s">
        <v>51</v>
      </c>
      <c r="I1089" t="s"/>
      <c r="J1089" t="s"/>
      <c r="K1089" t="s"/>
      <c r="L1089" t="s">
        <v>932</v>
      </c>
      <c r="M1089" t="s">
        <v>932</v>
      </c>
      <c r="N1089" t="s">
        <v>933</v>
      </c>
      <c r="O1089" t="s"/>
      <c r="P1089" t="s"/>
      <c r="Q1089" t="s">
        <v>44</v>
      </c>
      <c r="R1089" t="s"/>
      <c r="S1089" t="s"/>
      <c r="T1089" t="s"/>
      <c r="U1089" t="s"/>
      <c r="V1089" t="s">
        <v>67</v>
      </c>
      <c r="W1089" t="s"/>
      <c r="X1089" t="s"/>
      <c r="Y1089" t="s"/>
      <c r="Z1089" t="s"/>
      <c r="AA1089" t="s">
        <v>84</v>
      </c>
      <c r="AB1089" t="s">
        <v>12634</v>
      </c>
      <c r="AC1089" t="s">
        <v>12634</v>
      </c>
      <c r="AD1089" t="s">
        <v>86</v>
      </c>
      <c r="AE1089" t="s">
        <v>44</v>
      </c>
      <c r="AF1089" t="s">
        <v>12635</v>
      </c>
      <c r="AG1089" t="s">
        <v>12636</v>
      </c>
      <c r="AH1089" t="s">
        <v>195</v>
      </c>
      <c r="AI1089" t="s">
        <v>12637</v>
      </c>
      <c r="AJ1089" t="s">
        <v>12638</v>
      </c>
      <c r="AK1089" t="s">
        <v>66</v>
      </c>
    </row>
    <row r="1090" spans="1:38">
      <c r="A1090" t="s">
        <v>12639</v>
      </c>
      <c r="B1090" t="s">
        <v>12640</v>
      </c>
      <c r="C1090" t="s">
        <v>12641</v>
      </c>
      <c r="D1090" t="s">
        <v>12642</v>
      </c>
      <c r="E1090" t="s">
        <v>12643</v>
      </c>
      <c r="F1090" t="s">
        <v>255</v>
      </c>
      <c r="G1090" t="s">
        <v>50</v>
      </c>
      <c r="H1090" t="s">
        <v>51</v>
      </c>
      <c r="I1090" t="s">
        <v>12644</v>
      </c>
      <c r="J1090" t="s">
        <v>970</v>
      </c>
      <c r="K1090" t="s">
        <v>54</v>
      </c>
      <c r="L1090" t="s">
        <v>55</v>
      </c>
      <c r="M1090" t="s">
        <v>56</v>
      </c>
      <c r="N1090" t="s">
        <v>10191</v>
      </c>
      <c r="O1090" t="s"/>
      <c r="P1090" t="s"/>
      <c r="Q1090" t="s">
        <v>44</v>
      </c>
      <c r="R1090" t="s"/>
      <c r="S1090" t="s"/>
      <c r="T1090" t="s"/>
      <c r="U1090" t="s"/>
      <c r="V1090" t="s"/>
      <c r="W1090" t="s"/>
      <c r="X1090" t="s"/>
      <c r="Y1090" t="s"/>
      <c r="Z1090" t="s"/>
      <c r="AA1090" t="s"/>
      <c r="AB1090" t="s">
        <v>12645</v>
      </c>
      <c r="AC1090" t="s">
        <v>12646</v>
      </c>
      <c r="AD1090" t="s">
        <v>151</v>
      </c>
      <c r="AE1090" t="s">
        <v>342</v>
      </c>
      <c r="AF1090" t="s">
        <v>12647</v>
      </c>
      <c r="AG1090" t="s">
        <v>12648</v>
      </c>
      <c r="AH1090" t="s">
        <v>44</v>
      </c>
      <c r="AI1090" t="s">
        <v>12649</v>
      </c>
      <c r="AJ1090" t="s">
        <v>12650</v>
      </c>
      <c r="AK1090" t="s">
        <v>66</v>
      </c>
    </row>
    <row r="1091" spans="1:38">
      <c r="A1091" t="s">
        <v>12651</v>
      </c>
      <c r="B1091" t="s">
        <v>12652</v>
      </c>
      <c r="C1091" t="s">
        <v>12653</v>
      </c>
      <c r="D1091" t="s">
        <v>12654</v>
      </c>
      <c r="E1091" t="s">
        <v>12655</v>
      </c>
      <c r="F1091" t="s">
        <v>1154</v>
      </c>
      <c r="G1091" t="s">
        <v>50</v>
      </c>
      <c r="H1091" t="s">
        <v>51</v>
      </c>
      <c r="I1091" t="s">
        <v>2369</v>
      </c>
      <c r="J1091" t="s">
        <v>739</v>
      </c>
      <c r="K1091" t="s">
        <v>740</v>
      </c>
      <c r="L1091" t="s">
        <v>219</v>
      </c>
      <c r="M1091" t="s">
        <v>220</v>
      </c>
      <c r="N1091" t="s">
        <v>221</v>
      </c>
      <c r="O1091" t="s">
        <v>433</v>
      </c>
      <c r="P1091" t="s">
        <v>12656</v>
      </c>
      <c r="Q1091" t="s">
        <v>112</v>
      </c>
      <c r="R1091" t="s">
        <v>12657</v>
      </c>
      <c r="S1091" t="s"/>
      <c r="T1091" t="s"/>
      <c r="U1091" t="s"/>
      <c r="V1091" t="s"/>
      <c r="W1091" t="s"/>
      <c r="X1091" t="s"/>
      <c r="Y1091" t="s"/>
      <c r="Z1091" t="s"/>
      <c r="AA1091" t="s"/>
      <c r="AB1091" t="s">
        <v>12658</v>
      </c>
      <c r="AC1091" t="s">
        <v>12659</v>
      </c>
      <c r="AD1091" t="s">
        <v>93</v>
      </c>
      <c r="AE1091" t="s">
        <v>277</v>
      </c>
      <c r="AF1091" t="s">
        <v>12660</v>
      </c>
      <c r="AG1091" t="s">
        <v>12661</v>
      </c>
      <c r="AH1091" t="s">
        <v>44</v>
      </c>
      <c r="AI1091" t="s">
        <v>12662</v>
      </c>
      <c r="AJ1091" t="s">
        <v>92</v>
      </c>
      <c r="AK1091" t="s">
        <v>66</v>
      </c>
    </row>
    <row r="1092" spans="1:38">
      <c r="A1092" t="s">
        <v>12663</v>
      </c>
      <c r="B1092" t="s">
        <v>12664</v>
      </c>
      <c r="C1092" t="s">
        <v>12665</v>
      </c>
      <c r="D1092" t="s">
        <v>12666</v>
      </c>
      <c r="E1092" t="s">
        <v>12667</v>
      </c>
      <c r="F1092" t="s">
        <v>697</v>
      </c>
      <c r="G1092" t="s">
        <v>72</v>
      </c>
      <c r="H1092" t="s">
        <v>51</v>
      </c>
      <c r="I1092" t="s">
        <v>1663</v>
      </c>
      <c r="J1092" t="s">
        <v>187</v>
      </c>
      <c r="K1092" t="s">
        <v>188</v>
      </c>
      <c r="L1092" t="s">
        <v>808</v>
      </c>
      <c r="M1092" t="s">
        <v>884</v>
      </c>
      <c r="N1092" t="s">
        <v>885</v>
      </c>
      <c r="O1092" t="s">
        <v>195</v>
      </c>
      <c r="P1092" t="s"/>
      <c r="Q1092" t="s">
        <v>93</v>
      </c>
      <c r="R1092" t="s">
        <v>11716</v>
      </c>
      <c r="S1092" t="s">
        <v>11715</v>
      </c>
      <c r="T1092" t="s">
        <v>93</v>
      </c>
      <c r="U1092" t="s"/>
      <c r="V1092" t="s"/>
      <c r="W1092" t="s">
        <v>11716</v>
      </c>
      <c r="X1092" t="s">
        <v>12668</v>
      </c>
      <c r="Y1092" t="s">
        <v>67</v>
      </c>
      <c r="Z1092" t="s">
        <v>12669</v>
      </c>
      <c r="AA1092" t="s">
        <v>772</v>
      </c>
      <c r="AB1092" t="s">
        <v>12670</v>
      </c>
      <c r="AC1092" t="s">
        <v>12671</v>
      </c>
      <c r="AD1092" t="s">
        <v>59</v>
      </c>
      <c r="AE1092" t="s">
        <v>44</v>
      </c>
      <c r="AF1092" t="s">
        <v>12672</v>
      </c>
      <c r="AG1092" t="s">
        <v>5656</v>
      </c>
      <c r="AH1092" t="s">
        <v>174</v>
      </c>
      <c r="AI1092" t="s">
        <v>12673</v>
      </c>
      <c r="AJ1092" t="s">
        <v>92</v>
      </c>
      <c r="AK1092" t="s">
        <v>66</v>
      </c>
    </row>
    <row r="1093" spans="1:38">
      <c r="A1093" t="s">
        <v>12674</v>
      </c>
      <c r="B1093" t="s">
        <v>12675</v>
      </c>
      <c r="C1093" t="s">
        <v>12676</v>
      </c>
      <c r="D1093" t="s">
        <v>12677</v>
      </c>
      <c r="E1093" t="s">
        <v>12678</v>
      </c>
      <c r="F1093" t="s"/>
      <c r="G1093" t="s">
        <v>50</v>
      </c>
      <c r="H1093" t="s">
        <v>51</v>
      </c>
      <c r="I1093" t="s"/>
      <c r="J1093" t="s"/>
      <c r="K1093" t="s"/>
      <c r="L1093" t="s">
        <v>355</v>
      </c>
      <c r="M1093" t="s">
        <v>356</v>
      </c>
      <c r="N1093" t="s">
        <v>4927</v>
      </c>
      <c r="O1093" t="s"/>
      <c r="P1093" t="s"/>
      <c r="Q1093" t="s">
        <v>67</v>
      </c>
      <c r="R1093" t="s">
        <v>12679</v>
      </c>
      <c r="S1093" t="s"/>
      <c r="T1093" t="s"/>
      <c r="U1093" t="s"/>
      <c r="V1093" t="s"/>
      <c r="W1093" t="s"/>
      <c r="X1093" t="s"/>
      <c r="Y1093" t="s"/>
      <c r="Z1093" t="s"/>
      <c r="AA1093" t="s"/>
      <c r="AB1093" t="s">
        <v>12680</v>
      </c>
      <c r="AC1093" t="s">
        <v>12680</v>
      </c>
      <c r="AD1093" t="s">
        <v>151</v>
      </c>
      <c r="AE1093" t="s">
        <v>44</v>
      </c>
      <c r="AF1093" t="s">
        <v>12681</v>
      </c>
      <c r="AG1093" t="s">
        <v>12682</v>
      </c>
      <c r="AH1093" t="s">
        <v>63</v>
      </c>
      <c r="AI1093" t="s">
        <v>12683</v>
      </c>
      <c r="AJ1093" t="s">
        <v>12684</v>
      </c>
      <c r="AK1093" t="s">
        <v>66</v>
      </c>
    </row>
    <row r="1094" spans="1:38">
      <c r="A1094" t="s">
        <v>5373</v>
      </c>
      <c r="B1094" t="s">
        <v>12685</v>
      </c>
      <c r="C1094" t="s">
        <v>12686</v>
      </c>
      <c r="D1094" t="s">
        <v>12687</v>
      </c>
      <c r="E1094" t="s">
        <v>12688</v>
      </c>
      <c r="F1094" t="s">
        <v>98</v>
      </c>
      <c r="G1094" t="s">
        <v>50</v>
      </c>
      <c r="H1094" t="s">
        <v>51</v>
      </c>
      <c r="I1094" t="s">
        <v>7463</v>
      </c>
      <c r="J1094" t="s">
        <v>440</v>
      </c>
      <c r="K1094" t="s">
        <v>54</v>
      </c>
      <c r="L1094" t="s">
        <v>156</v>
      </c>
      <c r="M1094" t="s">
        <v>157</v>
      </c>
      <c r="N1094" t="s">
        <v>158</v>
      </c>
      <c r="O1094" t="s"/>
      <c r="P1094" t="s"/>
      <c r="Q1094" t="s">
        <v>44</v>
      </c>
      <c r="R1094" t="s"/>
      <c r="S1094" t="s"/>
      <c r="T1094" t="s"/>
      <c r="U1094" t="s"/>
      <c r="V1094" t="s"/>
      <c r="W1094" t="s"/>
      <c r="X1094" t="s"/>
      <c r="Y1094" t="s"/>
      <c r="Z1094" t="s"/>
      <c r="AA1094" t="s"/>
      <c r="AB1094" t="s">
        <v>12689</v>
      </c>
      <c r="AC1094" t="s">
        <v>12689</v>
      </c>
      <c r="AD1094" t="s">
        <v>86</v>
      </c>
      <c r="AE1094" t="s">
        <v>44</v>
      </c>
      <c r="AF1094" t="s">
        <v>12690</v>
      </c>
      <c r="AG1094" t="s">
        <v>12691</v>
      </c>
      <c r="AH1094" t="s">
        <v>406</v>
      </c>
      <c r="AI1094" t="s">
        <v>12692</v>
      </c>
      <c r="AJ1094" t="s">
        <v>12693</v>
      </c>
      <c r="AK1094" t="s">
        <v>66</v>
      </c>
    </row>
    <row r="1095" spans="1:38">
      <c r="A1095" t="s">
        <v>12694</v>
      </c>
      <c r="B1095" t="s">
        <v>12695</v>
      </c>
      <c r="C1095" t="s">
        <v>12696</v>
      </c>
      <c r="D1095" t="s">
        <v>12697</v>
      </c>
      <c r="E1095" t="s">
        <v>12698</v>
      </c>
      <c r="F1095" t="s">
        <v>185</v>
      </c>
      <c r="G1095" t="s">
        <v>72</v>
      </c>
      <c r="H1095" t="s">
        <v>51</v>
      </c>
      <c r="I1095" t="s">
        <v>12699</v>
      </c>
      <c r="J1095" t="s">
        <v>425</v>
      </c>
      <c r="K1095" t="s">
        <v>54</v>
      </c>
      <c r="L1095" t="s">
        <v>219</v>
      </c>
      <c r="M1095" t="s">
        <v>220</v>
      </c>
      <c r="N1095" t="s">
        <v>11549</v>
      </c>
      <c r="O1095" t="s">
        <v>174</v>
      </c>
      <c r="P1095" t="s"/>
      <c r="Q1095" t="s"/>
      <c r="R1095" t="s"/>
      <c r="S1095" t="s"/>
      <c r="T1095" t="s">
        <v>63</v>
      </c>
      <c r="U1095" t="s"/>
      <c r="V1095" t="s">
        <v>93</v>
      </c>
      <c r="W1095" t="s">
        <v>12700</v>
      </c>
      <c r="X1095" t="s"/>
      <c r="Y1095" t="s"/>
      <c r="Z1095" t="s"/>
      <c r="AA1095" t="s">
        <v>84</v>
      </c>
      <c r="AB1095" t="s">
        <v>12701</v>
      </c>
      <c r="AC1095" t="s">
        <v>12702</v>
      </c>
      <c r="AD1095" t="s">
        <v>59</v>
      </c>
      <c r="AE1095" t="s">
        <v>277</v>
      </c>
      <c r="AF1095" t="s">
        <v>12703</v>
      </c>
      <c r="AG1095" t="s">
        <v>12704</v>
      </c>
      <c r="AH1095" t="s">
        <v>112</v>
      </c>
      <c r="AI1095" t="s">
        <v>12705</v>
      </c>
      <c r="AJ1095" t="s">
        <v>92</v>
      </c>
      <c r="AK1095" t="s">
        <v>66</v>
      </c>
    </row>
    <row r="1096" spans="1:38">
      <c r="A1096" t="s">
        <v>12706</v>
      </c>
      <c r="B1096" t="s">
        <v>12707</v>
      </c>
      <c r="C1096" t="s">
        <v>12708</v>
      </c>
      <c r="D1096" t="s">
        <v>12709</v>
      </c>
      <c r="E1096" t="s">
        <v>12710</v>
      </c>
      <c r="F1096" t="s">
        <v>49</v>
      </c>
      <c r="G1096" t="s">
        <v>50</v>
      </c>
      <c r="H1096" t="s">
        <v>51</v>
      </c>
      <c r="I1096" t="s">
        <v>12711</v>
      </c>
      <c r="J1096" t="s">
        <v>7453</v>
      </c>
      <c r="K1096" t="s">
        <v>54</v>
      </c>
      <c r="L1096" t="s">
        <v>238</v>
      </c>
      <c r="M1096" t="s">
        <v>239</v>
      </c>
      <c r="N1096" t="s">
        <v>240</v>
      </c>
      <c r="O1096" t="s"/>
      <c r="P1096" t="s"/>
      <c r="Q1096" t="s">
        <v>44</v>
      </c>
      <c r="R1096" t="s"/>
      <c r="S1096" t="s"/>
      <c r="T1096" t="s"/>
      <c r="U1096" t="s"/>
      <c r="V1096" t="s"/>
      <c r="W1096" t="s"/>
      <c r="X1096" t="s"/>
      <c r="Y1096" t="s"/>
      <c r="Z1096" t="s"/>
      <c r="AA1096" t="s"/>
      <c r="AB1096" t="s">
        <v>12712</v>
      </c>
      <c r="AC1096" t="s">
        <v>12712</v>
      </c>
      <c r="AD1096" t="s">
        <v>59</v>
      </c>
      <c r="AE1096" t="s">
        <v>44</v>
      </c>
      <c r="AF1096" t="s">
        <v>12713</v>
      </c>
      <c r="AG1096" t="s">
        <v>12714</v>
      </c>
      <c r="AH1096" t="s">
        <v>151</v>
      </c>
      <c r="AI1096" t="s">
        <v>12715</v>
      </c>
      <c r="AJ1096" t="s">
        <v>12716</v>
      </c>
      <c r="AK1096" t="s">
        <v>66</v>
      </c>
    </row>
    <row r="1097" spans="1:38">
      <c r="A1097" t="s">
        <v>12717</v>
      </c>
      <c r="B1097" t="s">
        <v>12718</v>
      </c>
      <c r="C1097" t="s">
        <v>12719</v>
      </c>
      <c r="D1097" t="s">
        <v>12720</v>
      </c>
      <c r="E1097" t="s">
        <v>12721</v>
      </c>
      <c r="F1097" t="s"/>
      <c r="G1097" t="s">
        <v>72</v>
      </c>
      <c r="H1097" t="s">
        <v>51</v>
      </c>
      <c r="I1097" t="s">
        <v>12722</v>
      </c>
      <c r="J1097" t="s">
        <v>12723</v>
      </c>
      <c r="K1097" t="s">
        <v>237</v>
      </c>
      <c r="L1097" t="s">
        <v>454</v>
      </c>
      <c r="M1097" t="s">
        <v>454</v>
      </c>
      <c r="N1097" t="s">
        <v>12724</v>
      </c>
      <c r="O1097" t="s">
        <v>301</v>
      </c>
      <c r="P1097" t="s"/>
      <c r="Q1097" t="s"/>
      <c r="R1097" t="s"/>
      <c r="S1097" t="s">
        <v>12725</v>
      </c>
      <c r="T1097" t="s">
        <v>433</v>
      </c>
      <c r="U1097" t="s">
        <v>12726</v>
      </c>
      <c r="V1097" t="s">
        <v>93</v>
      </c>
      <c r="W1097" t="s">
        <v>12727</v>
      </c>
      <c r="X1097" t="s"/>
      <c r="Y1097" t="s"/>
      <c r="Z1097" t="s">
        <v>12728</v>
      </c>
      <c r="AA1097" t="s">
        <v>84</v>
      </c>
      <c r="AB1097" t="s">
        <v>12729</v>
      </c>
      <c r="AC1097" t="s">
        <v>12730</v>
      </c>
      <c r="AD1097" t="s">
        <v>63</v>
      </c>
      <c r="AE1097" t="s">
        <v>387</v>
      </c>
      <c r="AF1097" t="s">
        <v>12731</v>
      </c>
      <c r="AG1097" t="s">
        <v>12732</v>
      </c>
      <c r="AH1097" t="s">
        <v>67</v>
      </c>
      <c r="AI1097" t="s">
        <v>12733</v>
      </c>
      <c r="AJ1097" t="s">
        <v>92</v>
      </c>
      <c r="AK1097" t="s">
        <v>66</v>
      </c>
    </row>
    <row r="1098" spans="1:38">
      <c r="A1098" t="s">
        <v>12734</v>
      </c>
      <c r="B1098" t="s">
        <v>12735</v>
      </c>
      <c r="C1098" t="s">
        <v>1485</v>
      </c>
      <c r="D1098" t="s">
        <v>12736</v>
      </c>
      <c r="E1098" t="s">
        <v>12737</v>
      </c>
      <c r="F1098" t="s">
        <v>12738</v>
      </c>
      <c r="G1098" t="s">
        <v>50</v>
      </c>
      <c r="H1098" t="s">
        <v>234</v>
      </c>
      <c r="I1098" t="s">
        <v>1037</v>
      </c>
      <c r="J1098" t="s">
        <v>1038</v>
      </c>
      <c r="K1098" t="s">
        <v>354</v>
      </c>
      <c r="L1098" t="s">
        <v>355</v>
      </c>
      <c r="M1098" t="s">
        <v>985</v>
      </c>
      <c r="N1098" t="s">
        <v>1484</v>
      </c>
      <c r="O1098" t="s">
        <v>174</v>
      </c>
      <c r="P1098" t="s">
        <v>12739</v>
      </c>
      <c r="Q1098" t="s">
        <v>93</v>
      </c>
      <c r="R1098" t="s"/>
      <c r="S1098" t="s">
        <v>12740</v>
      </c>
      <c r="T1098" t="s">
        <v>192</v>
      </c>
      <c r="U1098" t="s"/>
      <c r="V1098" t="s"/>
      <c r="W1098" t="s"/>
      <c r="X1098" t="s"/>
      <c r="Y1098" t="s"/>
      <c r="Z1098" t="s">
        <v>12741</v>
      </c>
      <c r="AA1098" t="s"/>
      <c r="AB1098" t="s">
        <v>12742</v>
      </c>
      <c r="AC1098" t="s">
        <v>12743</v>
      </c>
      <c r="AD1098" t="s">
        <v>149</v>
      </c>
      <c r="AE1098" t="s">
        <v>44</v>
      </c>
      <c r="AF1098" t="s">
        <v>12744</v>
      </c>
      <c r="AG1098" t="s">
        <v>2148</v>
      </c>
      <c r="AH1098" t="s">
        <v>433</v>
      </c>
      <c r="AI1098" t="s">
        <v>12745</v>
      </c>
      <c r="AJ1098" t="s">
        <v>92</v>
      </c>
      <c r="AK1098" t="s">
        <v>1849</v>
      </c>
    </row>
    <row r="1099" spans="1:38">
      <c r="A1099" t="s">
        <v>12746</v>
      </c>
      <c r="B1099" t="s">
        <v>12747</v>
      </c>
      <c r="C1099" t="s">
        <v>12748</v>
      </c>
      <c r="D1099" t="s">
        <v>12749</v>
      </c>
      <c r="E1099" t="s">
        <v>12750</v>
      </c>
      <c r="F1099" t="s">
        <v>49</v>
      </c>
      <c r="G1099" t="s">
        <v>50</v>
      </c>
      <c r="H1099" t="s">
        <v>51</v>
      </c>
      <c r="I1099" t="s"/>
      <c r="J1099" t="s"/>
      <c r="K1099" t="s"/>
      <c r="L1099" t="s">
        <v>355</v>
      </c>
      <c r="M1099" t="s">
        <v>985</v>
      </c>
      <c r="N1099" t="s">
        <v>1484</v>
      </c>
      <c r="O1099" t="s"/>
      <c r="P1099" t="s"/>
      <c r="Q1099" t="s">
        <v>44</v>
      </c>
      <c r="R1099" t="s"/>
      <c r="S1099" t="s"/>
      <c r="T1099" t="s"/>
      <c r="U1099" t="s"/>
      <c r="V1099" t="s"/>
      <c r="W1099" t="s"/>
      <c r="X1099" t="s"/>
      <c r="Y1099" t="s"/>
      <c r="Z1099" t="s"/>
      <c r="AA1099" t="s"/>
      <c r="AB1099" t="s">
        <v>12751</v>
      </c>
      <c r="AC1099" t="s">
        <v>12751</v>
      </c>
      <c r="AD1099" t="s">
        <v>112</v>
      </c>
      <c r="AE1099" t="s">
        <v>904</v>
      </c>
      <c r="AF1099" t="s">
        <v>12752</v>
      </c>
      <c r="AG1099" t="s">
        <v>12753</v>
      </c>
      <c r="AH1099" t="s">
        <v>44</v>
      </c>
      <c r="AI1099" t="s">
        <v>12754</v>
      </c>
      <c r="AJ1099" t="s">
        <v>12755</v>
      </c>
      <c r="AK1099" t="s">
        <v>66</v>
      </c>
    </row>
    <row r="1100" spans="1:38">
      <c r="A1100" t="s">
        <v>12756</v>
      </c>
      <c r="B1100" t="s">
        <v>12757</v>
      </c>
      <c r="C1100" t="s">
        <v>12758</v>
      </c>
      <c r="D1100" t="s">
        <v>12759</v>
      </c>
      <c r="E1100" t="s">
        <v>12760</v>
      </c>
      <c r="F1100" t="s">
        <v>396</v>
      </c>
      <c r="G1100" t="s">
        <v>50</v>
      </c>
      <c r="H1100" t="s">
        <v>51</v>
      </c>
      <c r="I1100" t="s">
        <v>12761</v>
      </c>
      <c r="J1100" t="s">
        <v>2648</v>
      </c>
      <c r="K1100" t="s">
        <v>54</v>
      </c>
      <c r="L1100" t="s">
        <v>1344</v>
      </c>
      <c r="M1100" t="s">
        <v>1345</v>
      </c>
      <c r="N1100" t="s">
        <v>3854</v>
      </c>
      <c r="O1100" t="s">
        <v>79</v>
      </c>
      <c r="P1100" t="s"/>
      <c r="Q1100" t="s"/>
      <c r="R1100" t="s"/>
      <c r="S1100" t="s"/>
      <c r="T1100" t="s"/>
      <c r="U1100" t="s"/>
      <c r="V1100" t="s"/>
      <c r="W1100" t="s"/>
      <c r="X1100" t="s"/>
      <c r="Y1100" t="s"/>
      <c r="Z1100" t="s"/>
      <c r="AA1100" t="s"/>
      <c r="AB1100" t="s">
        <v>12762</v>
      </c>
      <c r="AC1100" t="s">
        <v>12762</v>
      </c>
      <c r="AD1100" t="s">
        <v>86</v>
      </c>
      <c r="AE1100" t="s">
        <v>44</v>
      </c>
      <c r="AF1100" t="s">
        <v>12763</v>
      </c>
      <c r="AG1100" t="s">
        <v>12764</v>
      </c>
      <c r="AH1100" t="s">
        <v>391</v>
      </c>
      <c r="AI1100" t="s">
        <v>12765</v>
      </c>
      <c r="AJ1100" t="s">
        <v>92</v>
      </c>
      <c r="AK1100" t="s">
        <v>66</v>
      </c>
    </row>
    <row r="1101" spans="1:38">
      <c r="A1101" t="s">
        <v>12766</v>
      </c>
      <c r="B1101" t="s">
        <v>12767</v>
      </c>
      <c r="C1101" t="s">
        <v>12768</v>
      </c>
      <c r="D1101" t="s">
        <v>12769</v>
      </c>
      <c r="E1101" t="s">
        <v>12770</v>
      </c>
      <c r="F1101" t="s">
        <v>4911</v>
      </c>
      <c r="G1101" t="s">
        <v>50</v>
      </c>
      <c r="H1101" t="s">
        <v>51</v>
      </c>
      <c r="I1101" t="s">
        <v>1519</v>
      </c>
      <c r="J1101" t="s">
        <v>53</v>
      </c>
      <c r="K1101" t="s">
        <v>54</v>
      </c>
      <c r="L1101" t="s">
        <v>597</v>
      </c>
      <c r="M1101" t="s">
        <v>598</v>
      </c>
      <c r="N1101" t="s">
        <v>1672</v>
      </c>
      <c r="O1101" t="s">
        <v>433</v>
      </c>
      <c r="P1101" t="s"/>
      <c r="Q1101" t="s"/>
      <c r="R1101" t="s"/>
      <c r="S1101" t="s"/>
      <c r="T1101" t="s"/>
      <c r="U1101" t="s"/>
      <c r="V1101" t="s"/>
      <c r="W1101" t="s"/>
      <c r="X1101" t="s"/>
      <c r="Y1101" t="s"/>
      <c r="Z1101" t="s"/>
      <c r="AA1101" t="s"/>
      <c r="AB1101" t="s">
        <v>12771</v>
      </c>
      <c r="AC1101" t="s">
        <v>12772</v>
      </c>
      <c r="AD1101" t="s">
        <v>110</v>
      </c>
      <c r="AE1101" t="s">
        <v>1254</v>
      </c>
      <c r="AF1101" t="s">
        <v>12773</v>
      </c>
      <c r="AG1101" t="s">
        <v>6047</v>
      </c>
      <c r="AH1101" t="s">
        <v>209</v>
      </c>
      <c r="AI1101" t="s">
        <v>12774</v>
      </c>
      <c r="AJ1101" t="s">
        <v>92</v>
      </c>
      <c r="AK1101" t="s">
        <v>66</v>
      </c>
    </row>
    <row r="1102" spans="1:38">
      <c r="A1102" t="s">
        <v>12775</v>
      </c>
      <c r="B1102" t="s">
        <v>12776</v>
      </c>
      <c r="C1102" t="s">
        <v>12777</v>
      </c>
      <c r="D1102" t="s">
        <v>12778</v>
      </c>
      <c r="E1102" t="s">
        <v>12779</v>
      </c>
      <c r="F1102" t="s">
        <v>2356</v>
      </c>
      <c r="G1102" t="s">
        <v>50</v>
      </c>
      <c r="H1102" t="s">
        <v>234</v>
      </c>
      <c r="I1102" t="s">
        <v>12780</v>
      </c>
      <c r="J1102" t="s">
        <v>12781</v>
      </c>
      <c r="K1102" t="s">
        <v>237</v>
      </c>
      <c r="L1102" t="s">
        <v>238</v>
      </c>
      <c r="M1102" t="s">
        <v>1265</v>
      </c>
      <c r="N1102" t="s">
        <v>11066</v>
      </c>
      <c r="O1102" t="s">
        <v>142</v>
      </c>
      <c r="P1102" t="s"/>
      <c r="Q1102" t="s"/>
      <c r="R1102" t="s"/>
      <c r="S1102" t="s">
        <v>12782</v>
      </c>
      <c r="T1102" t="s">
        <v>59</v>
      </c>
      <c r="U1102" t="s"/>
      <c r="V1102" t="s"/>
      <c r="W1102" t="s"/>
      <c r="X1102" t="s"/>
      <c r="Y1102" t="s"/>
      <c r="Z1102" t="s">
        <v>12783</v>
      </c>
      <c r="AA1102" t="s"/>
      <c r="AB1102" t="s">
        <v>12784</v>
      </c>
      <c r="AC1102" t="s">
        <v>12785</v>
      </c>
      <c r="AD1102" t="s">
        <v>63</v>
      </c>
      <c r="AE1102" t="s">
        <v>44</v>
      </c>
      <c r="AF1102" t="s">
        <v>12786</v>
      </c>
      <c r="AG1102" t="s">
        <v>12787</v>
      </c>
      <c r="AH1102" t="s">
        <v>67</v>
      </c>
      <c r="AI1102" t="s">
        <v>12788</v>
      </c>
      <c r="AJ1102" t="s">
        <v>92</v>
      </c>
      <c r="AK1102" t="s">
        <v>66</v>
      </c>
    </row>
    <row r="1103" spans="1:38">
      <c r="A1103" t="s">
        <v>3798</v>
      </c>
      <c r="B1103" t="s">
        <v>12789</v>
      </c>
      <c r="C1103" t="s">
        <v>12790</v>
      </c>
      <c r="D1103" t="s">
        <v>12791</v>
      </c>
      <c r="E1103" t="s">
        <v>12792</v>
      </c>
      <c r="F1103" t="s">
        <v>438</v>
      </c>
      <c r="G1103" t="s">
        <v>50</v>
      </c>
      <c r="H1103" t="s">
        <v>51</v>
      </c>
      <c r="I1103" t="s">
        <v>12793</v>
      </c>
      <c r="J1103" t="s">
        <v>898</v>
      </c>
      <c r="K1103" t="s">
        <v>54</v>
      </c>
      <c r="L1103" t="s">
        <v>219</v>
      </c>
      <c r="M1103" t="s">
        <v>220</v>
      </c>
      <c r="N1103" t="s">
        <v>1972</v>
      </c>
      <c r="O1103" t="s">
        <v>241</v>
      </c>
      <c r="P1103" t="s">
        <v>7722</v>
      </c>
      <c r="Q1103" t="s">
        <v>93</v>
      </c>
      <c r="R1103" t="s"/>
      <c r="S1103" t="s"/>
      <c r="T1103" t="s"/>
      <c r="U1103" t="s"/>
      <c r="V1103" t="s"/>
      <c r="W1103" t="s"/>
      <c r="X1103" t="s"/>
      <c r="Y1103" t="s"/>
      <c r="Z1103" t="s"/>
      <c r="AA1103" t="s"/>
      <c r="AB1103" t="s">
        <v>12794</v>
      </c>
      <c r="AC1103" t="s">
        <v>12794</v>
      </c>
      <c r="AD1103" t="s">
        <v>59</v>
      </c>
      <c r="AE1103" t="s">
        <v>107</v>
      </c>
      <c r="AF1103" t="s">
        <v>12795</v>
      </c>
      <c r="AG1103" t="s">
        <v>12796</v>
      </c>
      <c r="AH1103" t="s">
        <v>59</v>
      </c>
      <c r="AI1103" t="s">
        <v>12797</v>
      </c>
      <c r="AJ1103" t="s">
        <v>92</v>
      </c>
      <c r="AK1103" t="s">
        <v>66</v>
      </c>
    </row>
    <row r="1104" spans="1:38">
      <c r="A1104" t="s">
        <v>12798</v>
      </c>
      <c r="B1104" t="s">
        <v>12799</v>
      </c>
      <c r="C1104" t="s">
        <v>12800</v>
      </c>
      <c r="D1104" t="s">
        <v>12801</v>
      </c>
      <c r="E1104" t="s">
        <v>12802</v>
      </c>
      <c r="F1104" t="s">
        <v>438</v>
      </c>
      <c r="G1104" t="s">
        <v>50</v>
      </c>
      <c r="H1104" t="s">
        <v>51</v>
      </c>
      <c r="I1104" t="s"/>
      <c r="J1104" t="s"/>
      <c r="K1104" t="s"/>
      <c r="L1104" t="s">
        <v>238</v>
      </c>
      <c r="M1104" t="s">
        <v>239</v>
      </c>
      <c r="N1104" t="s">
        <v>1948</v>
      </c>
      <c r="O1104" t="s"/>
      <c r="P1104" t="s"/>
      <c r="Q1104" t="s">
        <v>44</v>
      </c>
      <c r="R1104" t="s"/>
      <c r="S1104" t="s"/>
      <c r="T1104" t="s"/>
      <c r="U1104" t="s"/>
      <c r="V1104" t="s"/>
      <c r="W1104" t="s"/>
      <c r="X1104" t="s"/>
      <c r="Y1104" t="s"/>
      <c r="Z1104" t="s"/>
      <c r="AA1104" t="s"/>
      <c r="AB1104" t="s">
        <v>12803</v>
      </c>
      <c r="AC1104" t="s">
        <v>12803</v>
      </c>
      <c r="AD1104" t="s">
        <v>149</v>
      </c>
      <c r="AE1104" t="s">
        <v>44</v>
      </c>
      <c r="AF1104" t="s">
        <v>12804</v>
      </c>
      <c r="AG1104" t="s">
        <v>12805</v>
      </c>
      <c r="AH1104" t="s">
        <v>162</v>
      </c>
      <c r="AI1104" t="s">
        <v>12806</v>
      </c>
      <c r="AJ1104" t="s">
        <v>12807</v>
      </c>
      <c r="AK1104" t="s">
        <v>66</v>
      </c>
    </row>
    <row r="1105" spans="1:38">
      <c r="A1105" t="s">
        <v>12808</v>
      </c>
      <c r="B1105" t="s">
        <v>12809</v>
      </c>
      <c r="C1105" t="s">
        <v>12810</v>
      </c>
      <c r="D1105" t="s">
        <v>12811</v>
      </c>
      <c r="E1105" t="s">
        <v>12812</v>
      </c>
      <c r="F1105" t="s">
        <v>292</v>
      </c>
      <c r="G1105" t="s">
        <v>50</v>
      </c>
      <c r="H1105" t="s">
        <v>51</v>
      </c>
      <c r="I1105" t="s">
        <v>912</v>
      </c>
      <c r="J1105" t="s">
        <v>440</v>
      </c>
      <c r="K1105" t="s">
        <v>54</v>
      </c>
      <c r="L1105" t="s">
        <v>411</v>
      </c>
      <c r="M1105" t="s">
        <v>412</v>
      </c>
      <c r="N1105" t="s">
        <v>699</v>
      </c>
      <c r="O1105" t="s"/>
      <c r="P1105" t="s"/>
      <c r="Q1105" t="s">
        <v>67</v>
      </c>
      <c r="R1105" t="s">
        <v>12813</v>
      </c>
      <c r="S1105" t="s"/>
      <c r="T1105" t="s"/>
      <c r="U1105" t="s"/>
      <c r="V1105" t="s"/>
      <c r="W1105" t="s"/>
      <c r="X1105" t="s"/>
      <c r="Y1105" t="s"/>
      <c r="Z1105" t="s"/>
      <c r="AA1105" t="s"/>
      <c r="AB1105" t="s">
        <v>12814</v>
      </c>
      <c r="AC1105" t="s">
        <v>12814</v>
      </c>
      <c r="AD1105" t="s">
        <v>93</v>
      </c>
      <c r="AE1105" t="s">
        <v>277</v>
      </c>
      <c r="AF1105" t="s">
        <v>12815</v>
      </c>
      <c r="AG1105" t="s">
        <v>12816</v>
      </c>
      <c r="AH1105" t="s">
        <v>44</v>
      </c>
      <c r="AI1105" t="s">
        <v>12817</v>
      </c>
      <c r="AJ1105" t="s">
        <v>12818</v>
      </c>
      <c r="AK1105" t="s">
        <v>66</v>
      </c>
    </row>
    <row r="1106" spans="1:38">
      <c r="A1106" t="s">
        <v>12819</v>
      </c>
      <c r="B1106" t="s">
        <v>12820</v>
      </c>
      <c r="C1106" t="s">
        <v>12821</v>
      </c>
      <c r="D1106" t="s"/>
      <c r="E1106" t="s">
        <v>12822</v>
      </c>
      <c r="F1106" t="s"/>
      <c r="G1106" t="s">
        <v>50</v>
      </c>
      <c r="H1106" t="s">
        <v>51</v>
      </c>
      <c r="I1106" t="s">
        <v>1783</v>
      </c>
      <c r="J1106" t="s"/>
      <c r="K1106" t="s">
        <v>1784</v>
      </c>
      <c r="L1106" t="s">
        <v>470</v>
      </c>
      <c r="M1106" t="s">
        <v>685</v>
      </c>
      <c r="N1106" t="s">
        <v>6249</v>
      </c>
      <c r="O1106" t="s"/>
      <c r="P1106" t="s"/>
      <c r="Q1106" t="s"/>
      <c r="R1106" t="s"/>
      <c r="S1106" t="s"/>
      <c r="T1106" t="s"/>
      <c r="U1106" t="s"/>
      <c r="V1106" t="s"/>
      <c r="W1106" t="s"/>
      <c r="X1106" t="s"/>
      <c r="Y1106" t="s"/>
      <c r="Z1106" t="s"/>
      <c r="AA1106" t="s"/>
      <c r="AB1106" t="s">
        <v>12823</v>
      </c>
      <c r="AC1106" t="s">
        <v>12823</v>
      </c>
      <c r="AD1106" t="s">
        <v>124</v>
      </c>
      <c r="AE1106" t="s">
        <v>44</v>
      </c>
      <c r="AF1106" t="s">
        <v>12824</v>
      </c>
      <c r="AG1106" t="s">
        <v>12825</v>
      </c>
      <c r="AH1106" t="s">
        <v>142</v>
      </c>
      <c r="AI1106" t="s">
        <v>12826</v>
      </c>
      <c r="AJ1106" t="s">
        <v>92</v>
      </c>
      <c r="AK1106" t="s">
        <v>66</v>
      </c>
    </row>
    <row r="1107" spans="1:38">
      <c r="A1107" t="s">
        <v>12827</v>
      </c>
      <c r="B1107" t="s">
        <v>12828</v>
      </c>
      <c r="C1107" t="s">
        <v>12829</v>
      </c>
      <c r="D1107" t="s">
        <v>12830</v>
      </c>
      <c r="E1107" t="s">
        <v>12831</v>
      </c>
      <c r="F1107" t="s">
        <v>263</v>
      </c>
      <c r="G1107" t="s">
        <v>50</v>
      </c>
      <c r="H1107" t="s">
        <v>51</v>
      </c>
      <c r="I1107" t="s">
        <v>12832</v>
      </c>
      <c r="J1107" t="s">
        <v>4580</v>
      </c>
      <c r="K1107" t="s">
        <v>237</v>
      </c>
      <c r="L1107" t="s">
        <v>139</v>
      </c>
      <c r="M1107" t="s">
        <v>500</v>
      </c>
      <c r="N1107" t="s">
        <v>3240</v>
      </c>
      <c r="O1107" t="s">
        <v>86</v>
      </c>
      <c r="P1107" t="s"/>
      <c r="Q1107" t="s"/>
      <c r="R1107" t="s"/>
      <c r="S1107" t="s"/>
      <c r="T1107" t="s"/>
      <c r="U1107" t="s"/>
      <c r="V1107" t="s"/>
      <c r="W1107" t="s"/>
      <c r="X1107" t="s"/>
      <c r="Y1107" t="s"/>
      <c r="Z1107" t="s"/>
      <c r="AA1107" t="s"/>
      <c r="AB1107" t="s">
        <v>12833</v>
      </c>
      <c r="AC1107" t="s">
        <v>12834</v>
      </c>
      <c r="AD1107" t="s">
        <v>110</v>
      </c>
      <c r="AE1107" t="s">
        <v>44</v>
      </c>
      <c r="AF1107" t="s">
        <v>12835</v>
      </c>
      <c r="AG1107" t="s">
        <v>12836</v>
      </c>
      <c r="AH1107" t="s">
        <v>192</v>
      </c>
      <c r="AI1107" t="s">
        <v>12837</v>
      </c>
      <c r="AJ1107" t="s">
        <v>92</v>
      </c>
      <c r="AK1107" t="s">
        <v>66</v>
      </c>
    </row>
    <row r="1108" spans="1:38">
      <c r="A1108" t="s">
        <v>12838</v>
      </c>
      <c r="B1108" t="s">
        <v>12839</v>
      </c>
      <c r="C1108" t="s">
        <v>1727</v>
      </c>
      <c r="D1108" t="s">
        <v>12840</v>
      </c>
      <c r="E1108" t="s">
        <v>12841</v>
      </c>
      <c r="F1108" t="s">
        <v>2409</v>
      </c>
      <c r="G1108" t="s">
        <v>50</v>
      </c>
      <c r="H1108" t="s">
        <v>234</v>
      </c>
      <c r="I1108" t="s">
        <v>12842</v>
      </c>
      <c r="J1108" t="s">
        <v>53</v>
      </c>
      <c r="K1108" t="s">
        <v>54</v>
      </c>
      <c r="L1108" t="s">
        <v>1344</v>
      </c>
      <c r="M1108" t="s">
        <v>3962</v>
      </c>
      <c r="N1108" t="s">
        <v>4445</v>
      </c>
      <c r="O1108" t="s">
        <v>192</v>
      </c>
      <c r="P1108" t="s">
        <v>12843</v>
      </c>
      <c r="Q1108" t="s">
        <v>174</v>
      </c>
      <c r="R1108" t="s">
        <v>12844</v>
      </c>
      <c r="S1108" t="s">
        <v>847</v>
      </c>
      <c r="T1108" t="s">
        <v>93</v>
      </c>
      <c r="U1108" t="s"/>
      <c r="V1108" t="s"/>
      <c r="W1108" t="s"/>
      <c r="X1108" t="s">
        <v>12845</v>
      </c>
      <c r="Y1108" t="s">
        <v>67</v>
      </c>
      <c r="Z1108" t="s">
        <v>12846</v>
      </c>
      <c r="AA1108" t="s">
        <v>772</v>
      </c>
      <c r="AB1108" t="s">
        <v>12847</v>
      </c>
      <c r="AC1108" t="s">
        <v>12848</v>
      </c>
      <c r="AD1108" t="s">
        <v>86</v>
      </c>
      <c r="AE1108" t="s">
        <v>342</v>
      </c>
      <c r="AF1108" t="s">
        <v>12849</v>
      </c>
      <c r="AG1108" t="s">
        <v>12850</v>
      </c>
      <c r="AH1108" t="s">
        <v>142</v>
      </c>
      <c r="AI1108" t="s">
        <v>12851</v>
      </c>
      <c r="AJ1108" t="s">
        <v>92</v>
      </c>
      <c r="AK1108" t="s">
        <v>66</v>
      </c>
    </row>
    <row r="1109" spans="1:38">
      <c r="A1109" t="s">
        <v>12852</v>
      </c>
      <c r="B1109" t="s">
        <v>12853</v>
      </c>
      <c r="C1109" t="s">
        <v>12854</v>
      </c>
      <c r="D1109" t="s">
        <v>12855</v>
      </c>
      <c r="E1109" t="s">
        <v>12856</v>
      </c>
      <c r="F1109" t="s">
        <v>438</v>
      </c>
      <c r="G1109" t="s">
        <v>50</v>
      </c>
      <c r="H1109" t="s">
        <v>51</v>
      </c>
      <c r="I1109" t="s"/>
      <c r="J1109" t="s"/>
      <c r="K1109" t="s"/>
      <c r="L1109" t="s">
        <v>100</v>
      </c>
      <c r="M1109" t="s">
        <v>101</v>
      </c>
      <c r="N1109" t="s">
        <v>102</v>
      </c>
      <c r="O1109" t="s"/>
      <c r="P1109" t="s">
        <v>3344</v>
      </c>
      <c r="Q1109" t="s">
        <v>67</v>
      </c>
      <c r="R1109" t="s"/>
      <c r="S1109" t="s"/>
      <c r="T1109" t="s"/>
      <c r="U1109" t="s"/>
      <c r="V1109" t="s"/>
      <c r="W1109" t="s"/>
      <c r="X1109" t="s"/>
      <c r="Y1109" t="s"/>
      <c r="Z1109" t="s"/>
      <c r="AA1109" t="s"/>
      <c r="AB1109" t="s">
        <v>12857</v>
      </c>
      <c r="AC1109" t="s">
        <v>12857</v>
      </c>
      <c r="AD1109" t="s">
        <v>174</v>
      </c>
      <c r="AE1109" t="s">
        <v>387</v>
      </c>
      <c r="AF1109" t="s">
        <v>12858</v>
      </c>
      <c r="AG1109" t="s">
        <v>12859</v>
      </c>
      <c r="AH1109" t="s">
        <v>151</v>
      </c>
      <c r="AI1109" t="s">
        <v>12860</v>
      </c>
      <c r="AJ1109" t="s">
        <v>12861</v>
      </c>
      <c r="AK1109" t="s">
        <v>66</v>
      </c>
    </row>
    <row r="1110" spans="1:38">
      <c r="A1110" t="s">
        <v>12862</v>
      </c>
      <c r="B1110" t="s">
        <v>12863</v>
      </c>
      <c r="C1110" t="s">
        <v>12864</v>
      </c>
      <c r="D1110" t="s">
        <v>12865</v>
      </c>
      <c r="E1110" t="s">
        <v>12866</v>
      </c>
      <c r="F1110" t="s"/>
      <c r="G1110" t="s">
        <v>50</v>
      </c>
      <c r="H1110" t="s">
        <v>51</v>
      </c>
      <c r="I1110" t="s">
        <v>12867</v>
      </c>
      <c r="J1110" t="s">
        <v>648</v>
      </c>
      <c r="K1110" t="s">
        <v>354</v>
      </c>
      <c r="L1110" t="s">
        <v>526</v>
      </c>
      <c r="M1110" t="s">
        <v>527</v>
      </c>
      <c r="N1110" t="s">
        <v>4593</v>
      </c>
      <c r="O1110" t="s">
        <v>86</v>
      </c>
      <c r="P1110" t="s">
        <v>12868</v>
      </c>
      <c r="Q1110" t="s">
        <v>67</v>
      </c>
      <c r="R1110" t="s">
        <v>12869</v>
      </c>
      <c r="S1110" t="s"/>
      <c r="T1110" t="s"/>
      <c r="U1110" t="s"/>
      <c r="V1110" t="s"/>
      <c r="W1110" t="s"/>
      <c r="X1110" t="s"/>
      <c r="Y1110" t="s"/>
      <c r="Z1110" t="s"/>
      <c r="AA1110" t="s"/>
      <c r="AB1110" t="s">
        <v>12870</v>
      </c>
      <c r="AC1110" t="s">
        <v>12871</v>
      </c>
      <c r="AD1110" t="s">
        <v>93</v>
      </c>
      <c r="AE1110" t="s">
        <v>277</v>
      </c>
      <c r="AF1110" t="s">
        <v>12872</v>
      </c>
      <c r="AG1110" t="s">
        <v>12873</v>
      </c>
      <c r="AH1110" t="s">
        <v>44</v>
      </c>
      <c r="AI1110" t="s">
        <v>12874</v>
      </c>
      <c r="AJ1110" t="s">
        <v>92</v>
      </c>
      <c r="AK1110" t="s">
        <v>66</v>
      </c>
    </row>
    <row r="1111" spans="1:38">
      <c r="A1111" t="s">
        <v>12691</v>
      </c>
      <c r="B1111" t="s">
        <v>12875</v>
      </c>
      <c r="C1111" t="s">
        <v>12876</v>
      </c>
      <c r="D1111" t="s">
        <v>12877</v>
      </c>
      <c r="E1111" t="s">
        <v>12878</v>
      </c>
      <c r="F1111" t="s"/>
      <c r="G1111" t="s">
        <v>50</v>
      </c>
      <c r="H1111" t="s">
        <v>51</v>
      </c>
      <c r="I1111" t="s"/>
      <c r="J1111" t="s"/>
      <c r="K1111" t="s"/>
      <c r="L1111" t="s">
        <v>322</v>
      </c>
      <c r="M1111" t="s">
        <v>486</v>
      </c>
      <c r="N1111" t="s">
        <v>487</v>
      </c>
      <c r="O1111" t="s"/>
      <c r="P1111" t="s"/>
      <c r="Q1111" t="s">
        <v>44</v>
      </c>
      <c r="R1111" t="s"/>
      <c r="S1111" t="s"/>
      <c r="T1111" t="s"/>
      <c r="U1111" t="s"/>
      <c r="V1111" t="s"/>
      <c r="W1111" t="s"/>
      <c r="X1111" t="s"/>
      <c r="Y1111" t="s"/>
      <c r="Z1111" t="s"/>
      <c r="AA1111" t="s"/>
      <c r="AB1111" t="s">
        <v>12879</v>
      </c>
      <c r="AC1111" t="s">
        <v>12879</v>
      </c>
      <c r="AD1111" t="s">
        <v>112</v>
      </c>
      <c r="AE1111" t="s">
        <v>44</v>
      </c>
      <c r="AF1111" t="s">
        <v>12880</v>
      </c>
      <c r="AG1111" t="s">
        <v>12881</v>
      </c>
      <c r="AH1111" t="s">
        <v>67</v>
      </c>
      <c r="AI1111" t="s">
        <v>12882</v>
      </c>
      <c r="AJ1111" t="s">
        <v>12883</v>
      </c>
      <c r="AK1111" t="s">
        <v>66</v>
      </c>
    </row>
    <row r="1112" spans="1:38">
      <c r="A1112" t="s">
        <v>12884</v>
      </c>
      <c r="B1112" t="s">
        <v>12885</v>
      </c>
      <c r="C1112" t="s">
        <v>12886</v>
      </c>
      <c r="D1112" t="s">
        <v>12887</v>
      </c>
      <c r="E1112" t="s">
        <v>12888</v>
      </c>
      <c r="F1112" t="s">
        <v>117</v>
      </c>
      <c r="G1112" t="s">
        <v>50</v>
      </c>
      <c r="H1112" t="s">
        <v>234</v>
      </c>
      <c r="I1112" t="s">
        <v>12889</v>
      </c>
      <c r="J1112" t="s">
        <v>12890</v>
      </c>
      <c r="K1112" t="s">
        <v>555</v>
      </c>
      <c r="L1112" t="s">
        <v>238</v>
      </c>
      <c r="M1112" t="s">
        <v>1265</v>
      </c>
      <c r="N1112" t="s">
        <v>1266</v>
      </c>
      <c r="O1112" t="s">
        <v>301</v>
      </c>
      <c r="P1112" t="s"/>
      <c r="Q1112" t="s">
        <v>112</v>
      </c>
      <c r="R1112" t="s"/>
      <c r="S1112" t="s"/>
      <c r="T1112" t="s"/>
      <c r="U1112" t="s"/>
      <c r="V1112" t="s"/>
      <c r="W1112" t="s">
        <v>12891</v>
      </c>
      <c r="X1112" t="s">
        <v>12892</v>
      </c>
      <c r="Y1112" t="s">
        <v>67</v>
      </c>
      <c r="Z1112" t="s">
        <v>12893</v>
      </c>
      <c r="AA1112" t="s">
        <v>772</v>
      </c>
      <c r="AB1112" t="s">
        <v>12894</v>
      </c>
      <c r="AC1112" t="s">
        <v>12895</v>
      </c>
      <c r="AD1112" t="s">
        <v>86</v>
      </c>
      <c r="AE1112" t="s">
        <v>44</v>
      </c>
      <c r="AF1112" t="s">
        <v>12896</v>
      </c>
      <c r="AG1112" t="s">
        <v>12897</v>
      </c>
      <c r="AH1112" t="s">
        <v>149</v>
      </c>
      <c r="AI1112" t="s">
        <v>12898</v>
      </c>
      <c r="AJ1112" t="s">
        <v>92</v>
      </c>
      <c r="AK1112" t="s">
        <v>66</v>
      </c>
    </row>
    <row r="1113" spans="1:38">
      <c r="A1113" t="s">
        <v>12899</v>
      </c>
      <c r="B1113" t="s">
        <v>12900</v>
      </c>
      <c r="C1113" t="s">
        <v>12901</v>
      </c>
      <c r="D1113" t="s">
        <v>12902</v>
      </c>
      <c r="E1113" t="s">
        <v>12903</v>
      </c>
      <c r="F1113" t="s">
        <v>697</v>
      </c>
      <c r="G1113" t="s">
        <v>72</v>
      </c>
      <c r="H1113" t="s">
        <v>51</v>
      </c>
      <c r="I1113" t="s">
        <v>12904</v>
      </c>
      <c r="J1113" t="s">
        <v>12905</v>
      </c>
      <c r="K1113" t="s">
        <v>4044</v>
      </c>
      <c r="L1113" t="s">
        <v>1344</v>
      </c>
      <c r="M1113" t="s">
        <v>1345</v>
      </c>
      <c r="N1113" t="s">
        <v>2463</v>
      </c>
      <c r="O1113" t="s">
        <v>86</v>
      </c>
      <c r="P1113" t="s"/>
      <c r="Q1113" t="s"/>
      <c r="R1113" t="s"/>
      <c r="S1113" t="s"/>
      <c r="T1113" t="s"/>
      <c r="U1113" t="s"/>
      <c r="V1113" t="s">
        <v>67</v>
      </c>
      <c r="W1113" t="s">
        <v>12906</v>
      </c>
      <c r="X1113" t="s"/>
      <c r="Y1113" t="s"/>
      <c r="Z1113" t="s"/>
      <c r="AA1113" t="s">
        <v>84</v>
      </c>
      <c r="AB1113" t="s">
        <v>12907</v>
      </c>
      <c r="AC1113" t="s">
        <v>12908</v>
      </c>
      <c r="AD1113" t="s">
        <v>112</v>
      </c>
      <c r="AE1113" t="s">
        <v>44</v>
      </c>
      <c r="AF1113" t="s">
        <v>12909</v>
      </c>
      <c r="AG1113" t="s">
        <v>12910</v>
      </c>
      <c r="AH1113" t="s">
        <v>67</v>
      </c>
      <c r="AI1113" t="s">
        <v>12911</v>
      </c>
      <c r="AJ1113" t="s">
        <v>92</v>
      </c>
      <c r="AK1113" t="s">
        <v>66</v>
      </c>
    </row>
    <row r="1114" spans="1:38">
      <c r="A1114" t="s">
        <v>10728</v>
      </c>
      <c r="B1114" t="s">
        <v>12912</v>
      </c>
      <c r="C1114" t="s">
        <v>12913</v>
      </c>
      <c r="D1114" t="s"/>
      <c r="E1114" t="s">
        <v>12914</v>
      </c>
      <c r="F1114" t="s"/>
      <c r="G1114" t="s">
        <v>72</v>
      </c>
      <c r="H1114" t="s">
        <v>51</v>
      </c>
      <c r="I1114" t="s"/>
      <c r="J1114" t="s"/>
      <c r="K1114" t="s">
        <v>188</v>
      </c>
      <c r="L1114" t="s">
        <v>526</v>
      </c>
      <c r="M1114" t="s">
        <v>527</v>
      </c>
      <c r="N1114" t="s">
        <v>2716</v>
      </c>
      <c r="O1114" t="s">
        <v>79</v>
      </c>
      <c r="P1114" t="s"/>
      <c r="Q1114" t="s"/>
      <c r="R1114" t="s"/>
      <c r="S1114" t="s"/>
      <c r="T1114" t="s"/>
      <c r="U1114" t="s"/>
      <c r="V1114" t="s"/>
      <c r="W1114" t="s">
        <v>12915</v>
      </c>
      <c r="X1114" t="s"/>
      <c r="Y1114" t="s"/>
      <c r="Z1114" t="s"/>
      <c r="AA1114" t="s"/>
      <c r="AB1114" t="s">
        <v>12916</v>
      </c>
      <c r="AC1114" t="s">
        <v>12916</v>
      </c>
      <c r="AD1114" t="s">
        <v>59</v>
      </c>
      <c r="AE1114" t="s">
        <v>60</v>
      </c>
      <c r="AF1114" t="s">
        <v>12917</v>
      </c>
      <c r="AG1114" t="s">
        <v>7420</v>
      </c>
      <c r="AH1114" t="s">
        <v>110</v>
      </c>
      <c r="AI1114" t="s">
        <v>12918</v>
      </c>
      <c r="AJ1114" t="s">
        <v>92</v>
      </c>
      <c r="AK1114" t="s">
        <v>66</v>
      </c>
    </row>
    <row r="1115" spans="1:38">
      <c r="A1115" t="s">
        <v>12919</v>
      </c>
      <c r="B1115" t="s">
        <v>12920</v>
      </c>
      <c r="C1115" t="s">
        <v>12921</v>
      </c>
      <c r="D1115" t="s">
        <v>12922</v>
      </c>
      <c r="E1115" t="s">
        <v>12923</v>
      </c>
      <c r="F1115" t="s">
        <v>12924</v>
      </c>
      <c r="G1115" t="s">
        <v>72</v>
      </c>
      <c r="H1115" t="s">
        <v>51</v>
      </c>
      <c r="I1115" t="s">
        <v>12925</v>
      </c>
      <c r="J1115" t="s">
        <v>1127</v>
      </c>
      <c r="K1115" t="s">
        <v>54</v>
      </c>
      <c r="L1115" t="s">
        <v>258</v>
      </c>
      <c r="M1115" t="s">
        <v>259</v>
      </c>
      <c r="N1115" t="s">
        <v>2370</v>
      </c>
      <c r="O1115" t="s">
        <v>142</v>
      </c>
      <c r="P1115" t="s"/>
      <c r="Q1115" t="s"/>
      <c r="R1115" t="s"/>
      <c r="S1115" t="s"/>
      <c r="T1115" t="s">
        <v>67</v>
      </c>
      <c r="U1115" t="s">
        <v>12926</v>
      </c>
      <c r="V1115" t="s">
        <v>67</v>
      </c>
      <c r="W1115" t="s">
        <v>12927</v>
      </c>
      <c r="X1115" t="s"/>
      <c r="Y1115" t="s"/>
      <c r="Z1115" t="s">
        <v>12928</v>
      </c>
      <c r="AA1115" t="s">
        <v>84</v>
      </c>
      <c r="AB1115" t="s">
        <v>12929</v>
      </c>
      <c r="AC1115" t="s">
        <v>12930</v>
      </c>
      <c r="AD1115" t="s">
        <v>110</v>
      </c>
      <c r="AE1115" t="s">
        <v>515</v>
      </c>
      <c r="AF1115" t="s">
        <v>12931</v>
      </c>
      <c r="AG1115" t="s">
        <v>12932</v>
      </c>
      <c r="AH1115" t="s">
        <v>59</v>
      </c>
      <c r="AI1115" t="s">
        <v>12933</v>
      </c>
      <c r="AJ1115" t="s">
        <v>92</v>
      </c>
      <c r="AK1115" t="s">
        <v>66</v>
      </c>
    </row>
    <row r="1116" spans="1:38">
      <c r="A1116" t="s">
        <v>12934</v>
      </c>
      <c r="B1116" t="s">
        <v>12935</v>
      </c>
      <c r="C1116" t="s">
        <v>12936</v>
      </c>
      <c r="D1116" t="s"/>
      <c r="E1116" t="s">
        <v>12937</v>
      </c>
      <c r="F1116" t="s">
        <v>2409</v>
      </c>
      <c r="G1116" t="s">
        <v>50</v>
      </c>
      <c r="H1116" t="s">
        <v>51</v>
      </c>
      <c r="I1116" t="s">
        <v>12938</v>
      </c>
      <c r="J1116" t="s">
        <v>12939</v>
      </c>
      <c r="K1116" t="s">
        <v>271</v>
      </c>
      <c r="L1116" t="s">
        <v>526</v>
      </c>
      <c r="M1116" t="s">
        <v>527</v>
      </c>
      <c r="N1116" t="s">
        <v>1074</v>
      </c>
      <c r="O1116" t="s">
        <v>846</v>
      </c>
      <c r="P1116" t="s">
        <v>12940</v>
      </c>
      <c r="Q1116" t="s">
        <v>67</v>
      </c>
      <c r="R1116" t="s">
        <v>12941</v>
      </c>
      <c r="S1116" t="s"/>
      <c r="T1116" t="s"/>
      <c r="U1116" t="s"/>
      <c r="V1116" t="s"/>
      <c r="W1116" t="s"/>
      <c r="X1116" t="s"/>
      <c r="Y1116" t="s"/>
      <c r="Z1116" t="s"/>
      <c r="AA1116" t="s"/>
      <c r="AB1116" t="s">
        <v>12942</v>
      </c>
      <c r="AC1116" t="s">
        <v>12942</v>
      </c>
      <c r="AD1116" t="s">
        <v>86</v>
      </c>
      <c r="AE1116" t="s">
        <v>342</v>
      </c>
      <c r="AF1116" t="s">
        <v>12943</v>
      </c>
      <c r="AG1116" t="s">
        <v>12944</v>
      </c>
      <c r="AH1116" t="s">
        <v>151</v>
      </c>
      <c r="AI1116" t="s">
        <v>12945</v>
      </c>
      <c r="AJ1116" t="s">
        <v>92</v>
      </c>
      <c r="AK1116" t="s">
        <v>66</v>
      </c>
    </row>
    <row r="1117" spans="1:38">
      <c r="A1117" t="s">
        <v>12946</v>
      </c>
      <c r="B1117" t="s">
        <v>12947</v>
      </c>
      <c r="C1117" t="s">
        <v>12948</v>
      </c>
      <c r="D1117" t="s">
        <v>12949</v>
      </c>
      <c r="E1117" t="s">
        <v>12950</v>
      </c>
      <c r="F1117" t="s">
        <v>2562</v>
      </c>
      <c r="G1117" t="s">
        <v>72</v>
      </c>
      <c r="H1117" t="s">
        <v>51</v>
      </c>
      <c r="I1117" t="s">
        <v>5931</v>
      </c>
      <c r="J1117" t="s"/>
      <c r="K1117" t="s">
        <v>4255</v>
      </c>
      <c r="L1117" t="s">
        <v>470</v>
      </c>
      <c r="M1117" t="s">
        <v>685</v>
      </c>
      <c r="N1117" t="s">
        <v>10580</v>
      </c>
      <c r="O1117" t="s">
        <v>209</v>
      </c>
      <c r="P1117" t="s"/>
      <c r="Q1117" t="s"/>
      <c r="R1117" t="s"/>
      <c r="S1117" t="s"/>
      <c r="T1117" t="s">
        <v>67</v>
      </c>
      <c r="U1117" t="s"/>
      <c r="V1117" t="s"/>
      <c r="W1117" t="s">
        <v>12951</v>
      </c>
      <c r="X1117" t="s"/>
      <c r="Y1117" t="s"/>
      <c r="Z1117" t="s"/>
      <c r="AA1117" t="s"/>
      <c r="AB1117" t="s">
        <v>12952</v>
      </c>
      <c r="AC1117" t="s">
        <v>12953</v>
      </c>
      <c r="AD1117" t="s">
        <v>63</v>
      </c>
      <c r="AE1117" t="s">
        <v>44</v>
      </c>
      <c r="AF1117" t="s">
        <v>12954</v>
      </c>
      <c r="AG1117" t="s">
        <v>12955</v>
      </c>
      <c r="AH1117" t="s">
        <v>112</v>
      </c>
      <c r="AI1117" t="s">
        <v>12956</v>
      </c>
      <c r="AJ1117" t="s">
        <v>92</v>
      </c>
      <c r="AK1117" t="s">
        <v>66</v>
      </c>
    </row>
    <row r="1118" spans="1:38">
      <c r="A1118" t="s">
        <v>11440</v>
      </c>
      <c r="B1118" t="s">
        <v>12957</v>
      </c>
      <c r="C1118" t="s">
        <v>12958</v>
      </c>
      <c r="D1118" t="s">
        <v>12959</v>
      </c>
      <c r="E1118" t="s">
        <v>12960</v>
      </c>
      <c r="F1118" t="s">
        <v>117</v>
      </c>
      <c r="G1118" t="s">
        <v>50</v>
      </c>
      <c r="H1118" t="s">
        <v>51</v>
      </c>
      <c r="I1118" t="s">
        <v>12961</v>
      </c>
      <c r="J1118" t="s">
        <v>842</v>
      </c>
      <c r="K1118" t="s">
        <v>54</v>
      </c>
      <c r="L1118" t="s">
        <v>932</v>
      </c>
      <c r="M1118" t="s">
        <v>932</v>
      </c>
      <c r="N1118" t="s">
        <v>1747</v>
      </c>
      <c r="O1118" t="s">
        <v>816</v>
      </c>
      <c r="P1118" t="s"/>
      <c r="Q1118" t="s">
        <v>67</v>
      </c>
      <c r="R1118" t="s"/>
      <c r="S1118" t="s"/>
      <c r="T1118" t="s"/>
      <c r="U1118" t="s"/>
      <c r="V1118" t="s"/>
      <c r="W1118" t="s"/>
      <c r="X1118" t="s"/>
      <c r="Y1118" t="s"/>
      <c r="Z1118" t="s"/>
      <c r="AA1118" t="s"/>
      <c r="AB1118" t="s">
        <v>12962</v>
      </c>
      <c r="AC1118" t="s">
        <v>12963</v>
      </c>
      <c r="AD1118" t="s">
        <v>59</v>
      </c>
      <c r="AE1118" t="s">
        <v>44</v>
      </c>
      <c r="AF1118" t="s">
        <v>12964</v>
      </c>
      <c r="AG1118" t="s">
        <v>12965</v>
      </c>
      <c r="AH1118" t="s">
        <v>59</v>
      </c>
      <c r="AI1118" t="s">
        <v>12966</v>
      </c>
      <c r="AJ1118" t="s">
        <v>92</v>
      </c>
      <c r="AK1118" t="s">
        <v>66</v>
      </c>
    </row>
    <row r="1119" spans="1:38">
      <c r="A1119" t="s">
        <v>12967</v>
      </c>
      <c r="B1119" t="s">
        <v>12968</v>
      </c>
      <c r="C1119" t="s">
        <v>12969</v>
      </c>
      <c r="D1119" t="s">
        <v>12970</v>
      </c>
      <c r="E1119" t="s">
        <v>12971</v>
      </c>
      <c r="F1119" t="s">
        <v>292</v>
      </c>
      <c r="G1119" t="s">
        <v>72</v>
      </c>
      <c r="H1119" t="s">
        <v>51</v>
      </c>
      <c r="I1119" t="s">
        <v>12972</v>
      </c>
      <c r="J1119" t="s">
        <v>12973</v>
      </c>
      <c r="K1119" t="s">
        <v>354</v>
      </c>
      <c r="L1119" t="s">
        <v>322</v>
      </c>
      <c r="M1119" t="s">
        <v>486</v>
      </c>
      <c r="N1119" t="s">
        <v>487</v>
      </c>
      <c r="O1119" t="s">
        <v>86</v>
      </c>
      <c r="P1119" t="s"/>
      <c r="Q1119" t="s"/>
      <c r="R1119" t="s"/>
      <c r="S1119" t="s"/>
      <c r="T1119" t="s"/>
      <c r="U1119" t="s"/>
      <c r="V1119" t="s"/>
      <c r="W1119" t="s">
        <v>12974</v>
      </c>
      <c r="X1119" t="s"/>
      <c r="Y1119" t="s"/>
      <c r="Z1119" t="s"/>
      <c r="AA1119" t="s"/>
      <c r="AB1119" t="s">
        <v>12975</v>
      </c>
      <c r="AC1119" t="s">
        <v>12975</v>
      </c>
      <c r="AD1119" t="s">
        <v>59</v>
      </c>
      <c r="AE1119" t="s">
        <v>44</v>
      </c>
      <c r="AF1119" t="s">
        <v>12976</v>
      </c>
      <c r="AG1119" t="s">
        <v>12977</v>
      </c>
      <c r="AH1119" t="s">
        <v>63</v>
      </c>
      <c r="AI1119" t="s">
        <v>12978</v>
      </c>
      <c r="AJ1119" t="s">
        <v>92</v>
      </c>
      <c r="AK1119" t="s">
        <v>66</v>
      </c>
    </row>
    <row r="1120" spans="1:38">
      <c r="A1120" t="s">
        <v>12979</v>
      </c>
      <c r="B1120" t="s">
        <v>12980</v>
      </c>
      <c r="C1120" t="s">
        <v>12981</v>
      </c>
      <c r="D1120" t="s">
        <v>12982</v>
      </c>
      <c r="E1120" t="s">
        <v>12983</v>
      </c>
      <c r="F1120" t="s"/>
      <c r="G1120" t="s">
        <v>50</v>
      </c>
      <c r="H1120" t="s">
        <v>51</v>
      </c>
      <c r="I1120" t="s">
        <v>12984</v>
      </c>
      <c r="J1120" t="s">
        <v>3620</v>
      </c>
      <c r="K1120" t="s">
        <v>271</v>
      </c>
      <c r="L1120" t="s">
        <v>355</v>
      </c>
      <c r="M1120" t="s">
        <v>356</v>
      </c>
      <c r="N1120" t="s">
        <v>2180</v>
      </c>
      <c r="O1120" t="s">
        <v>79</v>
      </c>
      <c r="P1120" t="s">
        <v>12985</v>
      </c>
      <c r="Q1120" t="s">
        <v>67</v>
      </c>
      <c r="R1120" t="s">
        <v>12986</v>
      </c>
      <c r="S1120" t="s"/>
      <c r="T1120" t="s"/>
      <c r="U1120" t="s"/>
      <c r="V1120" t="s"/>
      <c r="W1120" t="s"/>
      <c r="X1120" t="s"/>
      <c r="Y1120" t="s"/>
      <c r="Z1120" t="s"/>
      <c r="AA1120" t="s"/>
      <c r="AB1120" t="s">
        <v>12987</v>
      </c>
      <c r="AC1120" t="s">
        <v>12988</v>
      </c>
      <c r="AD1120" t="s">
        <v>93</v>
      </c>
      <c r="AE1120" t="s">
        <v>44</v>
      </c>
      <c r="AF1120" t="s">
        <v>12989</v>
      </c>
      <c r="AG1120" t="s">
        <v>44</v>
      </c>
      <c r="AH1120" t="s">
        <v>67</v>
      </c>
      <c r="AI1120" t="s">
        <v>12990</v>
      </c>
      <c r="AJ1120" t="s">
        <v>92</v>
      </c>
      <c r="AK1120" t="s">
        <v>66</v>
      </c>
    </row>
    <row r="1121" spans="1:38">
      <c r="A1121" t="s">
        <v>3116</v>
      </c>
      <c r="B1121" t="s">
        <v>12991</v>
      </c>
      <c r="C1121" t="s">
        <v>12992</v>
      </c>
      <c r="D1121" t="s">
        <v>12993</v>
      </c>
      <c r="E1121" t="s">
        <v>12994</v>
      </c>
      <c r="F1121" t="s">
        <v>98</v>
      </c>
      <c r="G1121" t="s">
        <v>50</v>
      </c>
      <c r="H1121" t="s">
        <v>51</v>
      </c>
      <c r="I1121" t="s">
        <v>12995</v>
      </c>
      <c r="J1121" t="s"/>
      <c r="K1121" t="s">
        <v>5527</v>
      </c>
      <c r="L1121" t="s">
        <v>808</v>
      </c>
      <c r="M1121" t="s">
        <v>884</v>
      </c>
      <c r="N1121" t="s">
        <v>885</v>
      </c>
      <c r="O1121" t="s"/>
      <c r="P1121" t="s">
        <v>3344</v>
      </c>
      <c r="Q1121" t="s">
        <v>67</v>
      </c>
      <c r="R1121" t="s">
        <v>12996</v>
      </c>
      <c r="S1121" t="s"/>
      <c r="T1121" t="s"/>
      <c r="U1121" t="s"/>
      <c r="V1121" t="s"/>
      <c r="W1121" t="s"/>
      <c r="X1121" t="s"/>
      <c r="Y1121" t="s"/>
      <c r="Z1121" t="s"/>
      <c r="AA1121" t="s"/>
      <c r="AB1121" t="s">
        <v>12997</v>
      </c>
      <c r="AC1121" t="s">
        <v>12997</v>
      </c>
      <c r="AD1121" t="s">
        <v>174</v>
      </c>
      <c r="AE1121" t="s">
        <v>44</v>
      </c>
      <c r="AF1121" t="s">
        <v>12998</v>
      </c>
      <c r="AG1121" t="s">
        <v>12999</v>
      </c>
      <c r="AH1121" t="s">
        <v>174</v>
      </c>
      <c r="AI1121" t="s">
        <v>13000</v>
      </c>
      <c r="AJ1121" t="s">
        <v>13001</v>
      </c>
      <c r="AK1121" t="s">
        <v>66</v>
      </c>
    </row>
    <row r="1122" spans="1:38">
      <c r="A1122" t="s">
        <v>13002</v>
      </c>
      <c r="B1122" t="s">
        <v>13003</v>
      </c>
      <c r="C1122" t="s">
        <v>13004</v>
      </c>
      <c r="D1122" t="s">
        <v>13005</v>
      </c>
      <c r="E1122" t="s">
        <v>13006</v>
      </c>
      <c r="F1122" t="s">
        <v>2280</v>
      </c>
      <c r="G1122" t="s">
        <v>50</v>
      </c>
      <c r="H1122" t="s">
        <v>51</v>
      </c>
      <c r="I1122" t="s">
        <v>13007</v>
      </c>
      <c r="J1122" t="s">
        <v>4562</v>
      </c>
      <c r="K1122" t="s">
        <v>569</v>
      </c>
      <c r="L1122" t="s">
        <v>139</v>
      </c>
      <c r="M1122" t="s">
        <v>140</v>
      </c>
      <c r="N1122" t="s">
        <v>4045</v>
      </c>
      <c r="O1122" t="s">
        <v>433</v>
      </c>
      <c r="P1122" t="s"/>
      <c r="Q1122" t="s">
        <v>67</v>
      </c>
      <c r="R1122" t="s">
        <v>13008</v>
      </c>
      <c r="S1122" t="s"/>
      <c r="T1122" t="s"/>
      <c r="U1122" t="s"/>
      <c r="V1122" t="s"/>
      <c r="W1122" t="s"/>
      <c r="X1122" t="s"/>
      <c r="Y1122" t="s"/>
      <c r="Z1122" t="s"/>
      <c r="AA1122" t="s"/>
      <c r="AB1122" t="s">
        <v>13009</v>
      </c>
      <c r="AC1122" t="s">
        <v>13009</v>
      </c>
      <c r="AD1122" t="s">
        <v>110</v>
      </c>
      <c r="AE1122" t="s">
        <v>44</v>
      </c>
      <c r="AF1122" t="s">
        <v>13010</v>
      </c>
      <c r="AG1122" t="s">
        <v>13011</v>
      </c>
      <c r="AH1122" t="s">
        <v>110</v>
      </c>
      <c r="AI1122" t="s">
        <v>13012</v>
      </c>
      <c r="AJ1122" t="s">
        <v>92</v>
      </c>
      <c r="AK1122" t="s">
        <v>66</v>
      </c>
    </row>
    <row r="1123" spans="1:38">
      <c r="A1123" t="s">
        <v>13013</v>
      </c>
      <c r="B1123" t="s">
        <v>13014</v>
      </c>
      <c r="C1123" t="s">
        <v>13015</v>
      </c>
      <c r="D1123" t="s">
        <v>13016</v>
      </c>
      <c r="E1123" t="s">
        <v>13017</v>
      </c>
      <c r="F1123" t="s">
        <v>49</v>
      </c>
      <c r="G1123" t="s">
        <v>50</v>
      </c>
      <c r="H1123" t="s">
        <v>51</v>
      </c>
      <c r="I1123" t="s">
        <v>13018</v>
      </c>
      <c r="J1123" t="s">
        <v>1818</v>
      </c>
      <c r="K1123" t="s">
        <v>354</v>
      </c>
      <c r="L1123" t="s">
        <v>808</v>
      </c>
      <c r="M1123" t="s">
        <v>809</v>
      </c>
      <c r="N1123" t="s">
        <v>1447</v>
      </c>
      <c r="O1123" t="s">
        <v>241</v>
      </c>
      <c r="P1123" t="s">
        <v>13019</v>
      </c>
      <c r="Q1123" t="s">
        <v>67</v>
      </c>
      <c r="R1123" t="s">
        <v>13020</v>
      </c>
      <c r="S1123" t="s"/>
      <c r="T1123" t="s"/>
      <c r="U1123" t="s"/>
      <c r="V1123" t="s"/>
      <c r="W1123" t="s"/>
      <c r="X1123" t="s"/>
      <c r="Y1123" t="s"/>
      <c r="Z1123" t="s"/>
      <c r="AA1123" t="s"/>
      <c r="AB1123" t="s">
        <v>13021</v>
      </c>
      <c r="AC1123" t="s">
        <v>13022</v>
      </c>
      <c r="AD1123" t="s">
        <v>110</v>
      </c>
      <c r="AE1123" t="s">
        <v>44</v>
      </c>
      <c r="AF1123" t="s">
        <v>13023</v>
      </c>
      <c r="AG1123" t="s">
        <v>13024</v>
      </c>
      <c r="AH1123" t="s">
        <v>86</v>
      </c>
      <c r="AI1123" t="s">
        <v>13025</v>
      </c>
      <c r="AJ1123" t="s">
        <v>92</v>
      </c>
      <c r="AK1123" t="s">
        <v>66</v>
      </c>
    </row>
    <row r="1124" spans="1:38">
      <c r="A1124" t="s">
        <v>13026</v>
      </c>
      <c r="B1124" t="s">
        <v>13027</v>
      </c>
      <c r="C1124" t="s">
        <v>13028</v>
      </c>
      <c r="D1124" t="s"/>
      <c r="E1124" t="s">
        <v>13029</v>
      </c>
      <c r="F1124" t="s">
        <v>185</v>
      </c>
      <c r="G1124" t="s">
        <v>72</v>
      </c>
      <c r="H1124" t="s">
        <v>51</v>
      </c>
      <c r="I1124" t="s">
        <v>7427</v>
      </c>
      <c r="J1124" t="s"/>
      <c r="K1124" t="s">
        <v>569</v>
      </c>
      <c r="L1124" t="s">
        <v>76</v>
      </c>
      <c r="M1124" t="s">
        <v>77</v>
      </c>
      <c r="N1124" t="s">
        <v>860</v>
      </c>
      <c r="O1124" t="s">
        <v>241</v>
      </c>
      <c r="P1124" t="s"/>
      <c r="Q1124" t="s"/>
      <c r="R1124" t="s"/>
      <c r="S1124" t="s"/>
      <c r="T1124" t="s"/>
      <c r="U1124" t="s"/>
      <c r="V1124" t="s"/>
      <c r="W1124" t="s">
        <v>8450</v>
      </c>
      <c r="X1124" t="s"/>
      <c r="Y1124" t="s"/>
      <c r="Z1124" t="s"/>
      <c r="AA1124" t="s"/>
      <c r="AB1124" t="s">
        <v>13030</v>
      </c>
      <c r="AC1124" t="s">
        <v>13030</v>
      </c>
      <c r="AD1124" t="s">
        <v>93</v>
      </c>
      <c r="AE1124" t="s">
        <v>277</v>
      </c>
      <c r="AF1124" t="s">
        <v>13031</v>
      </c>
      <c r="AG1124" t="s">
        <v>44</v>
      </c>
      <c r="AH1124" t="s">
        <v>67</v>
      </c>
      <c r="AI1124" t="s">
        <v>13032</v>
      </c>
      <c r="AJ1124" t="s">
        <v>92</v>
      </c>
      <c r="AK1124" t="s">
        <v>66</v>
      </c>
    </row>
    <row r="1125" spans="1:38">
      <c r="A1125" t="s">
        <v>13033</v>
      </c>
      <c r="B1125" t="s">
        <v>13034</v>
      </c>
      <c r="C1125" t="s">
        <v>13035</v>
      </c>
      <c r="D1125" t="s">
        <v>13036</v>
      </c>
      <c r="E1125" t="s">
        <v>13037</v>
      </c>
      <c r="F1125" t="s">
        <v>233</v>
      </c>
      <c r="G1125" t="s">
        <v>72</v>
      </c>
      <c r="H1125" t="s">
        <v>51</v>
      </c>
      <c r="I1125" t="s">
        <v>1024</v>
      </c>
      <c r="J1125" t="s">
        <v>53</v>
      </c>
      <c r="K1125" t="s">
        <v>54</v>
      </c>
      <c r="L1125" t="s">
        <v>156</v>
      </c>
      <c r="M1125" t="s">
        <v>157</v>
      </c>
      <c r="N1125" t="s">
        <v>821</v>
      </c>
      <c r="O1125" t="s">
        <v>447</v>
      </c>
      <c r="P1125" t="s"/>
      <c r="Q1125" t="s"/>
      <c r="R1125" t="s"/>
      <c r="S1125" t="s"/>
      <c r="T1125" t="s"/>
      <c r="U1125" t="s"/>
      <c r="V1125" t="s"/>
      <c r="W1125" t="s">
        <v>13038</v>
      </c>
      <c r="X1125" t="s"/>
      <c r="Y1125" t="s"/>
      <c r="Z1125" t="s"/>
      <c r="AA1125" t="s"/>
      <c r="AB1125" t="s">
        <v>13039</v>
      </c>
      <c r="AC1125" t="s">
        <v>13040</v>
      </c>
      <c r="AD1125" t="s">
        <v>174</v>
      </c>
      <c r="AE1125" t="s">
        <v>1333</v>
      </c>
      <c r="AF1125" t="s">
        <v>13041</v>
      </c>
      <c r="AG1125" t="s">
        <v>13042</v>
      </c>
      <c r="AH1125" t="s">
        <v>86</v>
      </c>
      <c r="AI1125" t="s">
        <v>13043</v>
      </c>
      <c r="AJ1125" t="s">
        <v>92</v>
      </c>
      <c r="AK1125" t="s">
        <v>66</v>
      </c>
    </row>
    <row r="1126" spans="1:38">
      <c r="A1126" t="s">
        <v>13044</v>
      </c>
      <c r="B1126" t="s">
        <v>13045</v>
      </c>
      <c r="C1126" t="s">
        <v>13046</v>
      </c>
      <c r="D1126" t="s">
        <v>13047</v>
      </c>
      <c r="E1126" t="s">
        <v>13048</v>
      </c>
      <c r="F1126" t="s">
        <v>255</v>
      </c>
      <c r="G1126" t="s">
        <v>50</v>
      </c>
      <c r="H1126" t="s">
        <v>51</v>
      </c>
      <c r="I1126" t="s">
        <v>2688</v>
      </c>
      <c r="J1126" t="s">
        <v>1115</v>
      </c>
      <c r="K1126" t="s">
        <v>54</v>
      </c>
      <c r="L1126" t="s">
        <v>55</v>
      </c>
      <c r="M1126" t="s">
        <v>56</v>
      </c>
      <c r="N1126" t="s">
        <v>2674</v>
      </c>
      <c r="O1126" t="s">
        <v>330</v>
      </c>
      <c r="P1126" t="s">
        <v>13049</v>
      </c>
      <c r="Q1126" t="s">
        <v>112</v>
      </c>
      <c r="R1126" t="s">
        <v>13050</v>
      </c>
      <c r="S1126" t="s"/>
      <c r="T1126" t="s"/>
      <c r="U1126" t="s"/>
      <c r="V1126" t="s"/>
      <c r="W1126" t="s"/>
      <c r="X1126" t="s"/>
      <c r="Y1126" t="s"/>
      <c r="Z1126" t="s"/>
      <c r="AA1126" t="s"/>
      <c r="AB1126" t="s">
        <v>13051</v>
      </c>
      <c r="AC1126" t="s">
        <v>13052</v>
      </c>
      <c r="AD1126" t="s">
        <v>59</v>
      </c>
      <c r="AE1126" t="s">
        <v>107</v>
      </c>
      <c r="AF1126" t="s">
        <v>13053</v>
      </c>
      <c r="AG1126" t="s">
        <v>13054</v>
      </c>
      <c r="AH1126" t="s">
        <v>151</v>
      </c>
      <c r="AI1126" t="s">
        <v>13055</v>
      </c>
      <c r="AJ1126" t="s">
        <v>92</v>
      </c>
      <c r="AK1126" t="s">
        <v>66</v>
      </c>
    </row>
    <row r="1127" spans="1:38">
      <c r="A1127" t="s">
        <v>8821</v>
      </c>
      <c r="B1127" t="s">
        <v>13056</v>
      </c>
      <c r="C1127" t="s">
        <v>13057</v>
      </c>
      <c r="D1127" t="s">
        <v>13058</v>
      </c>
      <c r="E1127" t="s">
        <v>13059</v>
      </c>
      <c r="F1127" t="s">
        <v>968</v>
      </c>
      <c r="G1127" t="s">
        <v>50</v>
      </c>
      <c r="H1127" t="s">
        <v>51</v>
      </c>
      <c r="I1127" t="s">
        <v>13060</v>
      </c>
      <c r="J1127" t="s">
        <v>13061</v>
      </c>
      <c r="K1127" t="s">
        <v>237</v>
      </c>
      <c r="L1127" t="s">
        <v>100</v>
      </c>
      <c r="M1127" t="s">
        <v>2700</v>
      </c>
      <c r="N1127" t="s">
        <v>5167</v>
      </c>
      <c r="O1127" t="s">
        <v>149</v>
      </c>
      <c r="P1127" t="s"/>
      <c r="Q1127" t="s"/>
      <c r="R1127" t="s"/>
      <c r="S1127" t="s">
        <v>13062</v>
      </c>
      <c r="T1127" t="s">
        <v>93</v>
      </c>
      <c r="U1127" t="s"/>
      <c r="V1127" t="s"/>
      <c r="W1127" t="s"/>
      <c r="X1127" t="s"/>
      <c r="Y1127" t="s"/>
      <c r="Z1127" t="s"/>
      <c r="AA1127" t="s"/>
      <c r="AB1127" t="s">
        <v>13063</v>
      </c>
      <c r="AC1127" t="s">
        <v>13064</v>
      </c>
      <c r="AD1127" t="s">
        <v>93</v>
      </c>
      <c r="AE1127" t="s">
        <v>44</v>
      </c>
      <c r="AF1127" t="s">
        <v>13065</v>
      </c>
      <c r="AG1127" t="s">
        <v>13066</v>
      </c>
      <c r="AH1127" t="s">
        <v>44</v>
      </c>
      <c r="AI1127" t="s">
        <v>13067</v>
      </c>
      <c r="AJ1127" t="s">
        <v>92</v>
      </c>
      <c r="AK1127" t="s">
        <v>66</v>
      </c>
    </row>
    <row r="1128" spans="1:38">
      <c r="A1128" t="s">
        <v>13068</v>
      </c>
      <c r="B1128" t="s">
        <v>13069</v>
      </c>
      <c r="C1128" t="s">
        <v>13070</v>
      </c>
      <c r="D1128" t="s">
        <v>13071</v>
      </c>
      <c r="E1128" t="s">
        <v>13072</v>
      </c>
      <c r="F1128" t="s">
        <v>134</v>
      </c>
      <c r="G1128" t="s">
        <v>50</v>
      </c>
      <c r="H1128" t="s">
        <v>51</v>
      </c>
      <c r="I1128" t="s">
        <v>912</v>
      </c>
      <c r="J1128" t="s">
        <v>440</v>
      </c>
      <c r="K1128" t="s">
        <v>54</v>
      </c>
      <c r="L1128" t="s">
        <v>272</v>
      </c>
      <c r="M1128" t="s">
        <v>1180</v>
      </c>
      <c r="N1128" t="s">
        <v>1181</v>
      </c>
      <c r="O1128" t="s">
        <v>86</v>
      </c>
      <c r="P1128" t="s"/>
      <c r="Q1128" t="s"/>
      <c r="R1128" t="s"/>
      <c r="S1128" t="s"/>
      <c r="T1128" t="s"/>
      <c r="U1128" t="s"/>
      <c r="V1128" t="s"/>
      <c r="W1128" t="s"/>
      <c r="X1128" t="s"/>
      <c r="Y1128" t="s"/>
      <c r="Z1128" t="s"/>
      <c r="AA1128" t="s"/>
      <c r="AB1128" t="s">
        <v>13073</v>
      </c>
      <c r="AC1128" t="s">
        <v>13073</v>
      </c>
      <c r="AD1128" t="s">
        <v>59</v>
      </c>
      <c r="AE1128" t="s">
        <v>44</v>
      </c>
      <c r="AF1128" t="s">
        <v>13074</v>
      </c>
      <c r="AG1128" t="s">
        <v>13075</v>
      </c>
      <c r="AH1128" t="s">
        <v>174</v>
      </c>
      <c r="AI1128" t="s">
        <v>13076</v>
      </c>
      <c r="AJ1128" t="s">
        <v>92</v>
      </c>
      <c r="AK1128" t="s">
        <v>66</v>
      </c>
    </row>
    <row r="1129" spans="1:38">
      <c r="A1129" t="s">
        <v>13077</v>
      </c>
      <c r="B1129" t="s">
        <v>13078</v>
      </c>
      <c r="C1129" t="s">
        <v>13079</v>
      </c>
      <c r="D1129" t="s"/>
      <c r="E1129" t="s">
        <v>13080</v>
      </c>
      <c r="F1129" t="s"/>
      <c r="G1129" t="s">
        <v>72</v>
      </c>
      <c r="H1129" t="s">
        <v>51</v>
      </c>
      <c r="I1129" t="s">
        <v>13081</v>
      </c>
      <c r="J1129" t="s">
        <v>5792</v>
      </c>
      <c r="K1129" t="s">
        <v>138</v>
      </c>
      <c r="L1129" t="s">
        <v>170</v>
      </c>
      <c r="M1129" t="s">
        <v>336</v>
      </c>
      <c r="N1129" t="s">
        <v>337</v>
      </c>
      <c r="O1129" t="s">
        <v>79</v>
      </c>
      <c r="P1129" t="s"/>
      <c r="Q1129" t="s"/>
      <c r="R1129" t="s"/>
      <c r="S1129" t="s"/>
      <c r="T1129" t="s"/>
      <c r="U1129" t="s"/>
      <c r="V1129" t="s">
        <v>67</v>
      </c>
      <c r="W1129" t="s">
        <v>13082</v>
      </c>
      <c r="X1129" t="s"/>
      <c r="Y1129" t="s"/>
      <c r="Z1129" t="s"/>
      <c r="AA1129" t="s">
        <v>84</v>
      </c>
      <c r="AB1129" t="s">
        <v>13083</v>
      </c>
      <c r="AC1129" t="s">
        <v>13084</v>
      </c>
      <c r="AD1129" t="s">
        <v>59</v>
      </c>
      <c r="AE1129" t="s">
        <v>44</v>
      </c>
      <c r="AF1129" t="s">
        <v>13085</v>
      </c>
      <c r="AG1129" t="s">
        <v>7482</v>
      </c>
      <c r="AH1129" t="s">
        <v>110</v>
      </c>
      <c r="AI1129" t="s">
        <v>13086</v>
      </c>
      <c r="AJ1129" t="s">
        <v>92</v>
      </c>
      <c r="AK1129" t="s">
        <v>66</v>
      </c>
    </row>
    <row r="1130" spans="1:38">
      <c r="A1130" t="s">
        <v>13087</v>
      </c>
      <c r="B1130" t="s">
        <v>13088</v>
      </c>
      <c r="C1130" t="s">
        <v>13089</v>
      </c>
      <c r="D1130" t="s">
        <v>13090</v>
      </c>
      <c r="E1130" t="s">
        <v>13091</v>
      </c>
      <c r="F1130" t="s">
        <v>9274</v>
      </c>
      <c r="G1130" t="s">
        <v>50</v>
      </c>
      <c r="H1130" t="s">
        <v>51</v>
      </c>
      <c r="I1130" t="s">
        <v>13092</v>
      </c>
      <c r="J1130" t="s">
        <v>2648</v>
      </c>
      <c r="K1130" t="s">
        <v>54</v>
      </c>
      <c r="L1130" t="s">
        <v>272</v>
      </c>
      <c r="M1130" t="s">
        <v>273</v>
      </c>
      <c r="N1130" t="s">
        <v>2346</v>
      </c>
      <c r="O1130" t="s">
        <v>86</v>
      </c>
      <c r="P1130" t="s"/>
      <c r="Q1130" t="s"/>
      <c r="R1130" t="s"/>
      <c r="S1130" t="s"/>
      <c r="T1130" t="s">
        <v>67</v>
      </c>
      <c r="U1130" t="s"/>
      <c r="V1130" t="s"/>
      <c r="W1130" t="s"/>
      <c r="X1130" t="s"/>
      <c r="Y1130" t="s"/>
      <c r="Z1130" t="s"/>
      <c r="AA1130" t="s"/>
      <c r="AB1130" t="s">
        <v>13093</v>
      </c>
      <c r="AC1130" t="s">
        <v>13093</v>
      </c>
      <c r="AD1130" t="s">
        <v>174</v>
      </c>
      <c r="AE1130" t="s">
        <v>1105</v>
      </c>
      <c r="AF1130" t="s">
        <v>13094</v>
      </c>
      <c r="AG1130" t="s">
        <v>13095</v>
      </c>
      <c r="AH1130" t="s">
        <v>110</v>
      </c>
      <c r="AI1130" t="s">
        <v>13096</v>
      </c>
      <c r="AJ1130" t="s">
        <v>92</v>
      </c>
      <c r="AK1130" t="s">
        <v>66</v>
      </c>
    </row>
    <row r="1131" spans="1:38">
      <c r="A1131" t="s">
        <v>13097</v>
      </c>
      <c r="B1131" t="s">
        <v>13098</v>
      </c>
      <c r="C1131" t="s">
        <v>13099</v>
      </c>
      <c r="D1131" t="s"/>
      <c r="E1131" t="s">
        <v>13100</v>
      </c>
      <c r="F1131" t="s">
        <v>2409</v>
      </c>
      <c r="G1131" t="s">
        <v>50</v>
      </c>
      <c r="H1131" t="s">
        <v>51</v>
      </c>
      <c r="I1131" t="s">
        <v>13101</v>
      </c>
      <c r="J1131" t="s">
        <v>842</v>
      </c>
      <c r="K1131" t="s">
        <v>54</v>
      </c>
      <c r="L1131" t="s">
        <v>470</v>
      </c>
      <c r="M1131" t="s">
        <v>471</v>
      </c>
      <c r="N1131" t="s">
        <v>4679</v>
      </c>
      <c r="O1131" t="s">
        <v>241</v>
      </c>
      <c r="P1131" t="s">
        <v>13102</v>
      </c>
      <c r="Q1131" t="s">
        <v>67</v>
      </c>
      <c r="R1131" t="s">
        <v>13103</v>
      </c>
      <c r="S1131" t="s"/>
      <c r="T1131" t="s"/>
      <c r="U1131" t="s"/>
      <c r="V1131" t="s"/>
      <c r="W1131" t="s"/>
      <c r="X1131" t="s"/>
      <c r="Y1131" t="s"/>
      <c r="Z1131" t="s"/>
      <c r="AA1131" t="s"/>
      <c r="AB1131" t="s">
        <v>13104</v>
      </c>
      <c r="AC1131" t="s">
        <v>13105</v>
      </c>
      <c r="AD1131" t="s">
        <v>301</v>
      </c>
      <c r="AE1131" t="s">
        <v>44</v>
      </c>
      <c r="AF1131" t="s">
        <v>13106</v>
      </c>
      <c r="AG1131" t="s">
        <v>13107</v>
      </c>
      <c r="AH1131" t="s">
        <v>536</v>
      </c>
      <c r="AI1131" t="s">
        <v>13108</v>
      </c>
      <c r="AJ1131" t="s">
        <v>92</v>
      </c>
      <c r="AK1131" t="s">
        <v>66</v>
      </c>
    </row>
    <row r="1132" spans="1:38">
      <c r="A1132" t="s">
        <v>13109</v>
      </c>
      <c r="B1132" t="s">
        <v>13110</v>
      </c>
      <c r="C1132" t="s">
        <v>13111</v>
      </c>
      <c r="D1132" t="s">
        <v>13112</v>
      </c>
      <c r="E1132" t="s">
        <v>13113</v>
      </c>
      <c r="F1132" t="s">
        <v>2409</v>
      </c>
      <c r="G1132" t="s">
        <v>50</v>
      </c>
      <c r="H1132" t="s">
        <v>51</v>
      </c>
      <c r="I1132" t="s">
        <v>13114</v>
      </c>
      <c r="J1132" t="s"/>
      <c r="K1132" t="s">
        <v>569</v>
      </c>
      <c r="L1132" t="s">
        <v>1344</v>
      </c>
      <c r="M1132" t="s">
        <v>1345</v>
      </c>
      <c r="N1132" t="s">
        <v>3854</v>
      </c>
      <c r="O1132" t="s"/>
      <c r="P1132" t="s"/>
      <c r="Q1132" t="s">
        <v>44</v>
      </c>
      <c r="R1132" t="s"/>
      <c r="S1132" t="s"/>
      <c r="T1132" t="s"/>
      <c r="U1132" t="s"/>
      <c r="V1132" t="s"/>
      <c r="W1132" t="s"/>
      <c r="X1132" t="s"/>
      <c r="Y1132" t="s"/>
      <c r="Z1132" t="s"/>
      <c r="AA1132" t="s"/>
      <c r="AB1132" t="s">
        <v>13115</v>
      </c>
      <c r="AC1132" t="s">
        <v>13116</v>
      </c>
      <c r="AD1132" t="s">
        <v>93</v>
      </c>
      <c r="AE1132" t="s">
        <v>44</v>
      </c>
      <c r="AF1132" t="s">
        <v>13117</v>
      </c>
      <c r="AG1132" t="s">
        <v>44</v>
      </c>
      <c r="AH1132" t="s">
        <v>67</v>
      </c>
      <c r="AI1132" t="s">
        <v>13118</v>
      </c>
      <c r="AJ1132" t="s">
        <v>13119</v>
      </c>
      <c r="AK1132" t="s">
        <v>66</v>
      </c>
    </row>
    <row r="1133" spans="1:38">
      <c r="A1133" t="s">
        <v>13120</v>
      </c>
      <c r="B1133" t="s">
        <v>13121</v>
      </c>
      <c r="C1133" t="s">
        <v>13122</v>
      </c>
      <c r="D1133" t="s">
        <v>13123</v>
      </c>
      <c r="E1133" t="s">
        <v>13124</v>
      </c>
      <c r="F1133" t="s">
        <v>117</v>
      </c>
      <c r="G1133" t="s">
        <v>72</v>
      </c>
      <c r="H1133" t="s">
        <v>51</v>
      </c>
      <c r="I1133" t="s">
        <v>13125</v>
      </c>
      <c r="J1133" t="s"/>
      <c r="K1133" t="s">
        <v>581</v>
      </c>
      <c r="L1133" t="s">
        <v>139</v>
      </c>
      <c r="M1133" t="s">
        <v>500</v>
      </c>
      <c r="N1133" t="s">
        <v>4940</v>
      </c>
      <c r="O1133" t="s">
        <v>846</v>
      </c>
      <c r="P1133" t="s"/>
      <c r="Q1133" t="s"/>
      <c r="R1133" t="s"/>
      <c r="S1133" t="s"/>
      <c r="T1133" t="s"/>
      <c r="U1133" t="s">
        <v>13126</v>
      </c>
      <c r="V1133" t="s">
        <v>67</v>
      </c>
      <c r="W1133" t="s">
        <v>13127</v>
      </c>
      <c r="X1133" t="s"/>
      <c r="Y1133" t="s"/>
      <c r="Z1133" t="s"/>
      <c r="AA1133" t="s">
        <v>84</v>
      </c>
      <c r="AB1133" t="s">
        <v>13128</v>
      </c>
      <c r="AC1133" t="s">
        <v>13128</v>
      </c>
      <c r="AD1133" t="s">
        <v>110</v>
      </c>
      <c r="AE1133" t="s">
        <v>44</v>
      </c>
      <c r="AF1133" t="s">
        <v>13129</v>
      </c>
      <c r="AG1133" t="s">
        <v>13130</v>
      </c>
      <c r="AH1133" t="s">
        <v>174</v>
      </c>
      <c r="AI1133" t="s">
        <v>13131</v>
      </c>
      <c r="AJ1133" t="s">
        <v>92</v>
      </c>
      <c r="AK1133" t="s">
        <v>66</v>
      </c>
    </row>
    <row r="1134" spans="1:38">
      <c r="A1134" t="s">
        <v>13132</v>
      </c>
      <c r="B1134" t="s">
        <v>13133</v>
      </c>
      <c r="C1134" t="s">
        <v>13134</v>
      </c>
      <c r="D1134" t="s">
        <v>13135</v>
      </c>
      <c r="E1134" t="s">
        <v>13136</v>
      </c>
      <c r="F1134" t="s">
        <v>968</v>
      </c>
      <c r="G1134" t="s">
        <v>50</v>
      </c>
      <c r="H1134" t="s">
        <v>51</v>
      </c>
      <c r="I1134" t="s">
        <v>1433</v>
      </c>
      <c r="J1134" t="s">
        <v>3620</v>
      </c>
      <c r="K1134" t="s">
        <v>271</v>
      </c>
      <c r="L1134" t="s">
        <v>285</v>
      </c>
      <c r="M1134" t="s">
        <v>285</v>
      </c>
      <c r="N1134" t="s">
        <v>285</v>
      </c>
      <c r="O1134" t="s">
        <v>826</v>
      </c>
      <c r="P1134" t="s"/>
      <c r="Q1134" t="s"/>
      <c r="R1134" t="s"/>
      <c r="S1134" t="s"/>
      <c r="T1134" t="s"/>
      <c r="U1134" t="s"/>
      <c r="V1134" t="s"/>
      <c r="W1134" t="s"/>
      <c r="X1134" t="s"/>
      <c r="Y1134" t="s"/>
      <c r="Z1134" t="s"/>
      <c r="AA1134" t="s"/>
      <c r="AB1134" t="s">
        <v>66</v>
      </c>
      <c r="AC1134" t="s"/>
      <c r="AD1134" t="s">
        <v>44</v>
      </c>
      <c r="AE1134" t="s">
        <v>44</v>
      </c>
      <c r="AF1134" t="s">
        <v>44</v>
      </c>
      <c r="AG1134" t="s">
        <v>44</v>
      </c>
      <c r="AH1134" t="s">
        <v>44</v>
      </c>
      <c r="AI1134" t="s">
        <v>286</v>
      </c>
      <c r="AJ1134" t="s">
        <v>92</v>
      </c>
      <c r="AK1134" t="s">
        <v>66</v>
      </c>
    </row>
    <row r="1135" spans="1:38">
      <c r="A1135" t="s">
        <v>13137</v>
      </c>
      <c r="B1135" t="s">
        <v>13138</v>
      </c>
      <c r="C1135" t="s">
        <v>13139</v>
      </c>
      <c r="D1135" t="s">
        <v>13140</v>
      </c>
      <c r="E1135" t="s">
        <v>13141</v>
      </c>
      <c r="F1135" t="s">
        <v>697</v>
      </c>
      <c r="G1135" t="s">
        <v>50</v>
      </c>
      <c r="H1135" t="s">
        <v>51</v>
      </c>
      <c r="I1135" t="s">
        <v>13142</v>
      </c>
      <c r="J1135" t="s">
        <v>13143</v>
      </c>
      <c r="K1135" t="s">
        <v>714</v>
      </c>
      <c r="L1135" t="s">
        <v>355</v>
      </c>
      <c r="M1135" t="s">
        <v>356</v>
      </c>
      <c r="N1135" t="s">
        <v>3365</v>
      </c>
      <c r="O1135" t="s">
        <v>241</v>
      </c>
      <c r="P1135" t="s">
        <v>13144</v>
      </c>
      <c r="Q1135" t="s">
        <v>112</v>
      </c>
      <c r="R1135" t="s">
        <v>13145</v>
      </c>
      <c r="S1135" t="s"/>
      <c r="T1135" t="s"/>
      <c r="U1135" t="s"/>
      <c r="V1135" t="s"/>
      <c r="W1135" t="s"/>
      <c r="X1135" t="s"/>
      <c r="Y1135" t="s"/>
      <c r="Z1135" t="s"/>
      <c r="AA1135" t="s"/>
      <c r="AB1135" t="s">
        <v>13146</v>
      </c>
      <c r="AC1135" t="s">
        <v>13147</v>
      </c>
      <c r="AD1135" t="s">
        <v>93</v>
      </c>
      <c r="AE1135" t="s">
        <v>277</v>
      </c>
      <c r="AF1135" t="s">
        <v>13148</v>
      </c>
      <c r="AG1135" t="s">
        <v>13149</v>
      </c>
      <c r="AH1135" t="s">
        <v>44</v>
      </c>
      <c r="AI1135" t="s">
        <v>13150</v>
      </c>
      <c r="AJ1135" t="s">
        <v>92</v>
      </c>
      <c r="AK1135" t="s">
        <v>66</v>
      </c>
    </row>
    <row r="1136" spans="1:38">
      <c r="A1136" t="s">
        <v>13151</v>
      </c>
      <c r="B1136" t="s">
        <v>13152</v>
      </c>
      <c r="C1136" t="s">
        <v>13153</v>
      </c>
      <c r="D1136" t="s">
        <v>13154</v>
      </c>
      <c r="E1136" t="s">
        <v>13155</v>
      </c>
      <c r="F1136" t="s">
        <v>49</v>
      </c>
      <c r="G1136" t="s">
        <v>50</v>
      </c>
      <c r="H1136" t="s">
        <v>51</v>
      </c>
      <c r="I1136" t="s">
        <v>1126</v>
      </c>
      <c r="J1136" t="s">
        <v>1127</v>
      </c>
      <c r="K1136" t="s">
        <v>54</v>
      </c>
      <c r="L1136" t="s">
        <v>100</v>
      </c>
      <c r="M1136" t="s">
        <v>101</v>
      </c>
      <c r="N1136" t="s">
        <v>102</v>
      </c>
      <c r="O1136" t="s"/>
      <c r="P1136" t="s"/>
      <c r="Q1136" t="s">
        <v>67</v>
      </c>
      <c r="R1136" t="s"/>
      <c r="S1136" t="s"/>
      <c r="T1136" t="s"/>
      <c r="U1136" t="s"/>
      <c r="V1136" t="s"/>
      <c r="W1136" t="s"/>
      <c r="X1136" t="s"/>
      <c r="Y1136" t="s"/>
      <c r="Z1136" t="s"/>
      <c r="AA1136" t="s"/>
      <c r="AB1136" t="s">
        <v>13156</v>
      </c>
      <c r="AC1136" t="s">
        <v>13156</v>
      </c>
      <c r="AD1136" t="s">
        <v>174</v>
      </c>
      <c r="AE1136" t="s">
        <v>11526</v>
      </c>
      <c r="AF1136" t="s">
        <v>13157</v>
      </c>
      <c r="AG1136" t="s">
        <v>13158</v>
      </c>
      <c r="AH1136" t="s">
        <v>63</v>
      </c>
      <c r="AI1136" t="s">
        <v>13159</v>
      </c>
      <c r="AJ1136" t="s">
        <v>13160</v>
      </c>
      <c r="AK1136" t="s">
        <v>66</v>
      </c>
    </row>
    <row r="1137" spans="1:38">
      <c r="A1137" t="s">
        <v>12530</v>
      </c>
      <c r="B1137" t="s">
        <v>13161</v>
      </c>
      <c r="C1137" t="s">
        <v>13162</v>
      </c>
      <c r="D1137" t="s">
        <v>13163</v>
      </c>
      <c r="E1137" t="s">
        <v>13164</v>
      </c>
      <c r="F1137" t="s"/>
      <c r="G1137" t="s">
        <v>50</v>
      </c>
      <c r="H1137" t="s">
        <v>51</v>
      </c>
      <c r="I1137" t="s">
        <v>13165</v>
      </c>
      <c r="J1137" t="s"/>
      <c r="K1137" t="s">
        <v>410</v>
      </c>
      <c r="L1137" t="s">
        <v>1344</v>
      </c>
      <c r="M1137" t="s">
        <v>3962</v>
      </c>
      <c r="N1137" t="s">
        <v>4497</v>
      </c>
      <c r="O1137" t="s"/>
      <c r="P1137" t="s"/>
      <c r="Q1137" t="s">
        <v>67</v>
      </c>
      <c r="R1137" t="s">
        <v>13166</v>
      </c>
      <c r="S1137" t="s"/>
      <c r="T1137" t="s"/>
      <c r="U1137" t="s"/>
      <c r="V1137" t="s"/>
      <c r="W1137" t="s"/>
      <c r="X1137" t="s"/>
      <c r="Y1137" t="s"/>
      <c r="Z1137" t="s"/>
      <c r="AA1137" t="s"/>
      <c r="AB1137" t="s">
        <v>13167</v>
      </c>
      <c r="AC1137" t="s">
        <v>13167</v>
      </c>
      <c r="AD1137" t="s">
        <v>112</v>
      </c>
      <c r="AE1137" t="s">
        <v>60</v>
      </c>
      <c r="AF1137" t="s">
        <v>13168</v>
      </c>
      <c r="AG1137" t="s">
        <v>13169</v>
      </c>
      <c r="AH1137" t="s">
        <v>67</v>
      </c>
      <c r="AI1137" t="s">
        <v>13170</v>
      </c>
      <c r="AJ1137" t="s">
        <v>13171</v>
      </c>
      <c r="AK1137" t="s">
        <v>66</v>
      </c>
    </row>
    <row r="1138" spans="1:38">
      <c r="A1138" t="s">
        <v>13172</v>
      </c>
      <c r="B1138" t="s">
        <v>13173</v>
      </c>
      <c r="C1138" t="s">
        <v>13174</v>
      </c>
      <c r="D1138" t="s">
        <v>13175</v>
      </c>
      <c r="E1138" t="s">
        <v>13176</v>
      </c>
      <c r="F1138" t="s">
        <v>4268</v>
      </c>
      <c r="G1138" t="s">
        <v>72</v>
      </c>
      <c r="H1138" t="s">
        <v>51</v>
      </c>
      <c r="I1138" t="s">
        <v>13177</v>
      </c>
      <c r="J1138" t="s">
        <v>99</v>
      </c>
      <c r="K1138" t="s">
        <v>54</v>
      </c>
      <c r="L1138" t="s">
        <v>272</v>
      </c>
      <c r="M1138" t="s">
        <v>273</v>
      </c>
      <c r="N1138" t="s">
        <v>728</v>
      </c>
      <c r="O1138" t="s">
        <v>209</v>
      </c>
      <c r="P1138" t="s"/>
      <c r="Q1138" t="s"/>
      <c r="R1138" t="s"/>
      <c r="S1138" t="s"/>
      <c r="T1138" t="s"/>
      <c r="U1138" t="s"/>
      <c r="V1138" t="s">
        <v>67</v>
      </c>
      <c r="W1138" t="s">
        <v>13089</v>
      </c>
      <c r="X1138" t="s"/>
      <c r="Y1138" t="s"/>
      <c r="Z1138" t="s"/>
      <c r="AA1138" t="s">
        <v>84</v>
      </c>
      <c r="AB1138" t="s">
        <v>13178</v>
      </c>
      <c r="AC1138" t="s">
        <v>13178</v>
      </c>
      <c r="AD1138" t="s">
        <v>301</v>
      </c>
      <c r="AE1138" t="s">
        <v>1133</v>
      </c>
      <c r="AF1138" t="s">
        <v>13179</v>
      </c>
      <c r="AG1138" t="s">
        <v>13180</v>
      </c>
      <c r="AH1138" t="s">
        <v>345</v>
      </c>
      <c r="AI1138" t="s">
        <v>13181</v>
      </c>
      <c r="AJ1138" t="s">
        <v>92</v>
      </c>
      <c r="AK1138" t="s">
        <v>66</v>
      </c>
    </row>
    <row r="1139" spans="1:38">
      <c r="A1139" t="s">
        <v>13182</v>
      </c>
      <c r="B1139" t="s">
        <v>13183</v>
      </c>
      <c r="C1139" t="s">
        <v>13184</v>
      </c>
      <c r="D1139" t="s">
        <v>13185</v>
      </c>
      <c r="E1139" t="s">
        <v>13186</v>
      </c>
      <c r="F1139" t="s">
        <v>9071</v>
      </c>
      <c r="G1139" t="s">
        <v>72</v>
      </c>
      <c r="H1139" t="s">
        <v>51</v>
      </c>
      <c r="I1139" t="s">
        <v>13187</v>
      </c>
      <c r="J1139" t="s">
        <v>13188</v>
      </c>
      <c r="K1139" t="s">
        <v>237</v>
      </c>
      <c r="L1139" t="s">
        <v>322</v>
      </c>
      <c r="M1139" t="s">
        <v>486</v>
      </c>
      <c r="N1139" t="s">
        <v>487</v>
      </c>
      <c r="O1139" t="s">
        <v>124</v>
      </c>
      <c r="P1139" t="s"/>
      <c r="Q1139" t="s"/>
      <c r="R1139" t="s"/>
      <c r="S1139" t="s"/>
      <c r="T1139" t="s"/>
      <c r="U1139" t="s"/>
      <c r="V1139" t="s"/>
      <c r="W1139" t="s">
        <v>13189</v>
      </c>
      <c r="X1139" t="s"/>
      <c r="Y1139" t="s"/>
      <c r="Z1139" t="s"/>
      <c r="AA1139" t="s"/>
      <c r="AB1139" t="s">
        <v>13190</v>
      </c>
      <c r="AC1139" t="s">
        <v>13191</v>
      </c>
      <c r="AD1139" t="s">
        <v>124</v>
      </c>
      <c r="AE1139" t="s">
        <v>44</v>
      </c>
      <c r="AF1139" t="s">
        <v>13192</v>
      </c>
      <c r="AG1139" t="s">
        <v>13193</v>
      </c>
      <c r="AH1139" t="s">
        <v>209</v>
      </c>
      <c r="AI1139" t="s">
        <v>13194</v>
      </c>
      <c r="AJ1139" t="s">
        <v>92</v>
      </c>
      <c r="AK1139" t="s">
        <v>66</v>
      </c>
    </row>
    <row r="1140" spans="1:38">
      <c r="A1140" t="s">
        <v>13195</v>
      </c>
      <c r="B1140" t="s">
        <v>13196</v>
      </c>
      <c r="C1140" t="s">
        <v>13197</v>
      </c>
      <c r="D1140" t="s">
        <v>13198</v>
      </c>
      <c r="E1140" t="s">
        <v>13199</v>
      </c>
      <c r="F1140" t="s"/>
      <c r="G1140" t="s">
        <v>50</v>
      </c>
      <c r="H1140" t="s">
        <v>51</v>
      </c>
      <c r="I1140" t="s">
        <v>4189</v>
      </c>
      <c r="J1140" t="s">
        <v>4190</v>
      </c>
      <c r="K1140" t="s">
        <v>54</v>
      </c>
      <c r="L1140" t="s">
        <v>189</v>
      </c>
      <c r="M1140" t="s">
        <v>190</v>
      </c>
      <c r="N1140" t="s">
        <v>191</v>
      </c>
      <c r="O1140" t="s"/>
      <c r="P1140" t="s">
        <v>3761</v>
      </c>
      <c r="Q1140" t="s">
        <v>93</v>
      </c>
      <c r="R1140" t="s">
        <v>13200</v>
      </c>
      <c r="S1140" t="s"/>
      <c r="T1140" t="s"/>
      <c r="U1140" t="s"/>
      <c r="V1140" t="s"/>
      <c r="W1140" t="s"/>
      <c r="X1140" t="s"/>
      <c r="Y1140" t="s"/>
      <c r="Z1140" t="s"/>
      <c r="AA1140" t="s"/>
      <c r="AB1140" t="s">
        <v>13201</v>
      </c>
      <c r="AC1140" t="s">
        <v>13201</v>
      </c>
      <c r="AD1140" t="s">
        <v>93</v>
      </c>
      <c r="AE1140" t="s">
        <v>44</v>
      </c>
      <c r="AF1140" t="s">
        <v>13202</v>
      </c>
      <c r="AG1140" t="s">
        <v>44</v>
      </c>
      <c r="AH1140" t="s">
        <v>67</v>
      </c>
      <c r="AI1140" t="s">
        <v>13203</v>
      </c>
      <c r="AJ1140" t="s">
        <v>13204</v>
      </c>
      <c r="AK1140" t="s">
        <v>66</v>
      </c>
    </row>
    <row r="1141" spans="1:38">
      <c r="A1141" t="s">
        <v>13205</v>
      </c>
      <c r="B1141" t="s">
        <v>13206</v>
      </c>
      <c r="C1141" t="s">
        <v>13207</v>
      </c>
      <c r="D1141" t="s"/>
      <c r="E1141" t="s">
        <v>13208</v>
      </c>
      <c r="F1141" t="s">
        <v>117</v>
      </c>
      <c r="G1141" t="s">
        <v>50</v>
      </c>
      <c r="H1141" t="s">
        <v>51</v>
      </c>
      <c r="I1141" t="s"/>
      <c r="J1141" t="s"/>
      <c r="K1141" t="s">
        <v>569</v>
      </c>
      <c r="L1141" t="s">
        <v>238</v>
      </c>
      <c r="M1141" t="s">
        <v>660</v>
      </c>
      <c r="N1141" t="s">
        <v>2792</v>
      </c>
      <c r="O1141" t="s">
        <v>241</v>
      </c>
      <c r="P1141" t="s"/>
      <c r="Q1141" t="s"/>
      <c r="R1141" t="s"/>
      <c r="S1141" t="s"/>
      <c r="T1141" t="s"/>
      <c r="U1141" t="s"/>
      <c r="V1141" t="s"/>
      <c r="W1141" t="s"/>
      <c r="X1141" t="s"/>
      <c r="Y1141" t="s"/>
      <c r="Z1141" t="s"/>
      <c r="AA1141" t="s"/>
      <c r="AB1141" t="s">
        <v>13209</v>
      </c>
      <c r="AC1141" t="s">
        <v>13209</v>
      </c>
      <c r="AD1141" t="s">
        <v>93</v>
      </c>
      <c r="AE1141" t="s">
        <v>277</v>
      </c>
      <c r="AF1141" t="s">
        <v>13210</v>
      </c>
      <c r="AG1141" t="s">
        <v>13211</v>
      </c>
      <c r="AH1141" t="s">
        <v>44</v>
      </c>
      <c r="AI1141" t="s">
        <v>13212</v>
      </c>
      <c r="AJ1141" t="s">
        <v>92</v>
      </c>
      <c r="AK1141" t="s">
        <v>66</v>
      </c>
    </row>
    <row r="1142" spans="1:38">
      <c r="A1142" t="s">
        <v>13213</v>
      </c>
      <c r="B1142" t="s">
        <v>13214</v>
      </c>
      <c r="C1142" t="s">
        <v>13215</v>
      </c>
      <c r="D1142" t="s">
        <v>13216</v>
      </c>
      <c r="E1142" t="s">
        <v>13217</v>
      </c>
      <c r="F1142" t="s">
        <v>697</v>
      </c>
      <c r="G1142" t="s">
        <v>72</v>
      </c>
      <c r="H1142" t="s">
        <v>51</v>
      </c>
      <c r="I1142" t="s">
        <v>13218</v>
      </c>
      <c r="J1142" t="s">
        <v>4562</v>
      </c>
      <c r="K1142" t="s">
        <v>569</v>
      </c>
      <c r="L1142" t="s">
        <v>1344</v>
      </c>
      <c r="M1142" t="s">
        <v>1345</v>
      </c>
      <c r="N1142" t="s">
        <v>3854</v>
      </c>
      <c r="O1142" t="s">
        <v>63</v>
      </c>
      <c r="P1142" t="s">
        <v>1883</v>
      </c>
      <c r="Q1142" t="s">
        <v>67</v>
      </c>
      <c r="R1142" t="s">
        <v>13219</v>
      </c>
      <c r="S1142" t="s"/>
      <c r="T1142" t="s"/>
      <c r="U1142" t="s"/>
      <c r="V1142" t="s"/>
      <c r="W1142" t="s">
        <v>13220</v>
      </c>
      <c r="X1142" t="s"/>
      <c r="Y1142" t="s"/>
      <c r="Z1142" t="s"/>
      <c r="AA1142" t="s"/>
      <c r="AB1142" t="s">
        <v>13221</v>
      </c>
      <c r="AC1142" t="s">
        <v>13221</v>
      </c>
      <c r="AD1142" t="s">
        <v>112</v>
      </c>
      <c r="AE1142" t="s">
        <v>44</v>
      </c>
      <c r="AF1142" t="s">
        <v>13222</v>
      </c>
      <c r="AG1142" t="s">
        <v>44</v>
      </c>
      <c r="AH1142" t="s">
        <v>112</v>
      </c>
      <c r="AI1142" t="s">
        <v>13223</v>
      </c>
      <c r="AJ1142" t="s">
        <v>92</v>
      </c>
      <c r="AK1142" t="s">
        <v>66</v>
      </c>
    </row>
    <row r="1143" spans="1:38">
      <c r="A1143" t="s">
        <v>13224</v>
      </c>
      <c r="B1143" t="s">
        <v>13225</v>
      </c>
      <c r="C1143" t="s">
        <v>13226</v>
      </c>
      <c r="D1143" t="s">
        <v>13227</v>
      </c>
      <c r="E1143" t="s">
        <v>13228</v>
      </c>
      <c r="F1143" t="s">
        <v>2660</v>
      </c>
      <c r="G1143" t="s">
        <v>72</v>
      </c>
      <c r="H1143" t="s">
        <v>51</v>
      </c>
      <c r="I1143" t="s">
        <v>13229</v>
      </c>
      <c r="J1143" t="s">
        <v>13230</v>
      </c>
      <c r="K1143" t="s">
        <v>237</v>
      </c>
      <c r="L1143" t="s">
        <v>454</v>
      </c>
      <c r="M1143" t="s">
        <v>454</v>
      </c>
      <c r="N1143" t="s">
        <v>556</v>
      </c>
      <c r="O1143" t="s">
        <v>142</v>
      </c>
      <c r="P1143" t="s"/>
      <c r="Q1143" t="s"/>
      <c r="R1143" t="s"/>
      <c r="S1143" t="s"/>
      <c r="T1143" t="s"/>
      <c r="U1143" t="s"/>
      <c r="V1143" t="s">
        <v>67</v>
      </c>
      <c r="W1143" t="s">
        <v>13231</v>
      </c>
      <c r="X1143" t="s"/>
      <c r="Y1143" t="s"/>
      <c r="Z1143" t="s"/>
      <c r="AA1143" t="s">
        <v>84</v>
      </c>
      <c r="AB1143" t="s">
        <v>13232</v>
      </c>
      <c r="AC1143" t="s">
        <v>13232</v>
      </c>
      <c r="AD1143" t="s">
        <v>110</v>
      </c>
      <c r="AE1143" t="s">
        <v>515</v>
      </c>
      <c r="AF1143" t="s">
        <v>13233</v>
      </c>
      <c r="AG1143" t="s">
        <v>13234</v>
      </c>
      <c r="AH1143" t="s">
        <v>174</v>
      </c>
      <c r="AI1143" t="s">
        <v>13235</v>
      </c>
      <c r="AJ1143" t="s">
        <v>92</v>
      </c>
      <c r="AK1143" t="s">
        <v>66</v>
      </c>
    </row>
    <row r="1144" spans="1:38">
      <c r="A1144" t="s">
        <v>13236</v>
      </c>
      <c r="B1144" t="s">
        <v>13237</v>
      </c>
      <c r="C1144" t="s">
        <v>13238</v>
      </c>
      <c r="D1144" t="s">
        <v>13239</v>
      </c>
      <c r="E1144" t="s">
        <v>13240</v>
      </c>
      <c r="F1144" t="s">
        <v>1102</v>
      </c>
      <c r="G1144" t="s">
        <v>50</v>
      </c>
      <c r="H1144" t="s">
        <v>51</v>
      </c>
      <c r="I1144" t="s">
        <v>13241</v>
      </c>
      <c r="J1144" t="s">
        <v>513</v>
      </c>
      <c r="K1144" t="s">
        <v>54</v>
      </c>
      <c r="L1144" t="s">
        <v>238</v>
      </c>
      <c r="M1144" t="s">
        <v>660</v>
      </c>
      <c r="N1144" t="s">
        <v>2792</v>
      </c>
      <c r="O1144" t="s">
        <v>507</v>
      </c>
      <c r="P1144" t="s"/>
      <c r="Q1144" t="s"/>
      <c r="R1144" t="s"/>
      <c r="S1144" t="s"/>
      <c r="T1144" t="s"/>
      <c r="U1144" t="s"/>
      <c r="V1144" t="s"/>
      <c r="W1144" t="s"/>
      <c r="X1144" t="s"/>
      <c r="Y1144" t="s"/>
      <c r="Z1144" t="s"/>
      <c r="AA1144" t="s"/>
      <c r="AB1144" t="s">
        <v>13242</v>
      </c>
      <c r="AC1144" t="s">
        <v>13242</v>
      </c>
      <c r="AD1144" t="s">
        <v>112</v>
      </c>
      <c r="AE1144" t="s">
        <v>60</v>
      </c>
      <c r="AF1144" t="s">
        <v>13243</v>
      </c>
      <c r="AG1144" t="s">
        <v>13244</v>
      </c>
      <c r="AH1144" t="s">
        <v>44</v>
      </c>
      <c r="AI1144" t="s">
        <v>13245</v>
      </c>
      <c r="AJ1144" t="s">
        <v>92</v>
      </c>
      <c r="AK1144" t="s">
        <v>66</v>
      </c>
    </row>
    <row r="1145" spans="1:38">
      <c r="A1145" t="s">
        <v>13246</v>
      </c>
      <c r="B1145" t="s">
        <v>13247</v>
      </c>
      <c r="C1145" t="s">
        <v>13248</v>
      </c>
      <c r="D1145" t="s">
        <v>13249</v>
      </c>
      <c r="E1145" t="s">
        <v>13250</v>
      </c>
      <c r="F1145" t="s">
        <v>98</v>
      </c>
      <c r="G1145" t="s">
        <v>50</v>
      </c>
      <c r="H1145" t="s">
        <v>234</v>
      </c>
      <c r="I1145" t="s">
        <v>6469</v>
      </c>
      <c r="J1145" t="s">
        <v>6469</v>
      </c>
      <c r="K1145" t="s">
        <v>188</v>
      </c>
      <c r="L1145" t="s">
        <v>355</v>
      </c>
      <c r="M1145" t="s">
        <v>356</v>
      </c>
      <c r="N1145" t="s">
        <v>2180</v>
      </c>
      <c r="O1145" t="s">
        <v>865</v>
      </c>
      <c r="P1145" t="s">
        <v>13251</v>
      </c>
      <c r="Q1145" t="s">
        <v>151</v>
      </c>
      <c r="R1145" t="s">
        <v>13252</v>
      </c>
      <c r="S1145" t="s"/>
      <c r="T1145" t="s">
        <v>67</v>
      </c>
      <c r="U1145" t="s"/>
      <c r="V1145" t="s"/>
      <c r="W1145" t="s"/>
      <c r="X1145" t="s"/>
      <c r="Y1145" t="s"/>
      <c r="Z1145" t="s">
        <v>13253</v>
      </c>
      <c r="AA1145" t="s"/>
      <c r="AB1145" t="s">
        <v>13254</v>
      </c>
      <c r="AC1145" t="s">
        <v>13255</v>
      </c>
      <c r="AD1145" t="s">
        <v>142</v>
      </c>
      <c r="AE1145" t="s">
        <v>44</v>
      </c>
      <c r="AF1145" t="s">
        <v>13256</v>
      </c>
      <c r="AG1145" t="s">
        <v>13257</v>
      </c>
      <c r="AH1145" t="s">
        <v>330</v>
      </c>
      <c r="AI1145" t="s">
        <v>13258</v>
      </c>
      <c r="AJ1145" t="s">
        <v>92</v>
      </c>
      <c r="AK1145" t="s">
        <v>66</v>
      </c>
    </row>
    <row r="1146" spans="1:38">
      <c r="A1146" t="s">
        <v>13259</v>
      </c>
      <c r="B1146" t="s">
        <v>13260</v>
      </c>
      <c r="C1146" t="s">
        <v>13261</v>
      </c>
      <c r="D1146" t="s">
        <v>13262</v>
      </c>
      <c r="E1146" t="s">
        <v>13263</v>
      </c>
      <c r="F1146" t="s">
        <v>255</v>
      </c>
      <c r="G1146" t="s">
        <v>50</v>
      </c>
      <c r="H1146" t="s">
        <v>51</v>
      </c>
      <c r="I1146" t="s">
        <v>842</v>
      </c>
      <c r="J1146" t="s">
        <v>842</v>
      </c>
      <c r="K1146" t="s">
        <v>54</v>
      </c>
      <c r="L1146" t="s">
        <v>454</v>
      </c>
      <c r="M1146" t="s">
        <v>454</v>
      </c>
      <c r="N1146" t="s">
        <v>556</v>
      </c>
      <c r="O1146" t="s"/>
      <c r="P1146" t="s"/>
      <c r="Q1146" t="s">
        <v>44</v>
      </c>
      <c r="R1146" t="s"/>
      <c r="S1146" t="s"/>
      <c r="T1146" t="s"/>
      <c r="U1146" t="s"/>
      <c r="V1146" t="s"/>
      <c r="W1146" t="s"/>
      <c r="X1146" t="s"/>
      <c r="Y1146" t="s"/>
      <c r="Z1146" t="s"/>
      <c r="AA1146" t="s"/>
      <c r="AB1146" t="s">
        <v>13264</v>
      </c>
      <c r="AC1146" t="s">
        <v>13264</v>
      </c>
      <c r="AD1146" t="s">
        <v>93</v>
      </c>
      <c r="AE1146" t="s">
        <v>277</v>
      </c>
      <c r="AF1146" t="s">
        <v>13265</v>
      </c>
      <c r="AG1146" t="s">
        <v>13266</v>
      </c>
      <c r="AH1146" t="s">
        <v>44</v>
      </c>
      <c r="AI1146" t="s">
        <v>13267</v>
      </c>
      <c r="AJ1146" t="s">
        <v>13268</v>
      </c>
      <c r="AK1146" t="s">
        <v>66</v>
      </c>
    </row>
    <row r="1147" spans="1:38">
      <c r="A1147" t="s">
        <v>13269</v>
      </c>
      <c r="B1147" t="s">
        <v>13270</v>
      </c>
      <c r="C1147" t="s">
        <v>13271</v>
      </c>
      <c r="D1147" t="s">
        <v>13272</v>
      </c>
      <c r="E1147" t="s">
        <v>13273</v>
      </c>
      <c r="F1147" t="s">
        <v>185</v>
      </c>
      <c r="G1147" t="s">
        <v>50</v>
      </c>
      <c r="H1147" t="s">
        <v>51</v>
      </c>
      <c r="I1147" t="s">
        <v>13274</v>
      </c>
      <c r="J1147" t="s">
        <v>4335</v>
      </c>
      <c r="K1147" t="s">
        <v>569</v>
      </c>
      <c r="L1147" t="s">
        <v>139</v>
      </c>
      <c r="M1147" t="s">
        <v>140</v>
      </c>
      <c r="N1147" t="s">
        <v>4045</v>
      </c>
      <c r="O1147" t="s">
        <v>124</v>
      </c>
      <c r="P1147" t="s"/>
      <c r="Q1147" t="s"/>
      <c r="R1147" t="s"/>
      <c r="S1147" t="s"/>
      <c r="T1147" t="s">
        <v>67</v>
      </c>
      <c r="U1147" t="s"/>
      <c r="V1147" t="s"/>
      <c r="W1147" t="s"/>
      <c r="X1147" t="s">
        <v>13275</v>
      </c>
      <c r="Y1147" t="s">
        <v>67</v>
      </c>
      <c r="Z1147" t="s">
        <v>13276</v>
      </c>
      <c r="AA1147" t="s">
        <v>772</v>
      </c>
      <c r="AB1147" t="s">
        <v>13277</v>
      </c>
      <c r="AC1147" t="s">
        <v>13277</v>
      </c>
      <c r="AD1147" t="s">
        <v>110</v>
      </c>
      <c r="AE1147" t="s">
        <v>44</v>
      </c>
      <c r="AF1147" t="s">
        <v>13278</v>
      </c>
      <c r="AG1147" t="s">
        <v>4148</v>
      </c>
      <c r="AH1147" t="s">
        <v>124</v>
      </c>
      <c r="AI1147" t="s">
        <v>13279</v>
      </c>
      <c r="AJ1147" t="s">
        <v>92</v>
      </c>
      <c r="AK1147" t="s">
        <v>66</v>
      </c>
    </row>
    <row r="1148" spans="1:38">
      <c r="A1148" t="s">
        <v>13280</v>
      </c>
      <c r="B1148" t="s">
        <v>13281</v>
      </c>
      <c r="C1148" t="s">
        <v>13282</v>
      </c>
      <c r="D1148" t="s">
        <v>13283</v>
      </c>
      <c r="E1148" t="s">
        <v>13284</v>
      </c>
      <c r="F1148" t="s"/>
      <c r="G1148" t="s">
        <v>2813</v>
      </c>
      <c r="H1148" t="s">
        <v>51</v>
      </c>
      <c r="I1148" t="s">
        <v>13285</v>
      </c>
      <c r="J1148" t="s">
        <v>13286</v>
      </c>
      <c r="K1148" t="s">
        <v>714</v>
      </c>
      <c r="L1148" t="s">
        <v>526</v>
      </c>
      <c r="M1148" t="s">
        <v>527</v>
      </c>
      <c r="N1148" t="s">
        <v>2716</v>
      </c>
      <c r="O1148" t="s">
        <v>79</v>
      </c>
      <c r="P1148" t="s"/>
      <c r="Q1148" t="s"/>
      <c r="R1148" t="s"/>
      <c r="S1148" t="s"/>
      <c r="T1148" t="s"/>
      <c r="U1148" t="s"/>
      <c r="V1148" t="s"/>
      <c r="W1148" t="s"/>
      <c r="X1148" t="s"/>
      <c r="Y1148" t="s"/>
      <c r="Z1148" t="s"/>
      <c r="AA1148" t="s"/>
      <c r="AB1148" t="s">
        <v>13287</v>
      </c>
      <c r="AC1148" t="s">
        <v>13287</v>
      </c>
      <c r="AD1148" t="s">
        <v>124</v>
      </c>
      <c r="AE1148" t="s">
        <v>125</v>
      </c>
      <c r="AF1148" t="s">
        <v>13288</v>
      </c>
      <c r="AG1148" t="s">
        <v>13289</v>
      </c>
      <c r="AH1148" t="s">
        <v>174</v>
      </c>
      <c r="AI1148" t="s">
        <v>13290</v>
      </c>
      <c r="AJ1148" t="s">
        <v>92</v>
      </c>
      <c r="AK1148" t="s">
        <v>66</v>
      </c>
    </row>
    <row r="1149" spans="1:38">
      <c r="A1149" t="s">
        <v>13291</v>
      </c>
      <c r="B1149" t="s">
        <v>13292</v>
      </c>
      <c r="C1149" t="s">
        <v>13293</v>
      </c>
      <c r="D1149" t="s"/>
      <c r="E1149" t="s">
        <v>13294</v>
      </c>
      <c r="F1149" t="s"/>
      <c r="G1149" t="s">
        <v>50</v>
      </c>
      <c r="H1149" t="s">
        <v>51</v>
      </c>
      <c r="I1149" t="s"/>
      <c r="J1149" t="s"/>
      <c r="K1149" t="s">
        <v>1631</v>
      </c>
      <c r="L1149" t="s">
        <v>120</v>
      </c>
      <c r="M1149" t="s">
        <v>121</v>
      </c>
      <c r="N1149" t="s">
        <v>122</v>
      </c>
      <c r="O1149" t="s">
        <v>826</v>
      </c>
      <c r="P1149" t="s"/>
      <c r="Q1149" t="s">
        <v>67</v>
      </c>
      <c r="R1149" t="s">
        <v>13295</v>
      </c>
      <c r="S1149" t="s"/>
      <c r="T1149" t="s"/>
      <c r="U1149" t="s"/>
      <c r="V1149" t="s"/>
      <c r="W1149" t="s"/>
      <c r="X1149" t="s"/>
      <c r="Y1149" t="s"/>
      <c r="Z1149" t="s"/>
      <c r="AA1149" t="s"/>
      <c r="AB1149" t="s">
        <v>13296</v>
      </c>
      <c r="AC1149" t="s">
        <v>13296</v>
      </c>
      <c r="AD1149" t="s">
        <v>151</v>
      </c>
      <c r="AE1149" t="s">
        <v>342</v>
      </c>
      <c r="AF1149" t="s">
        <v>13297</v>
      </c>
      <c r="AG1149" t="s">
        <v>13298</v>
      </c>
      <c r="AH1149" t="s">
        <v>93</v>
      </c>
      <c r="AI1149" t="s">
        <v>13299</v>
      </c>
      <c r="AJ1149" t="s">
        <v>92</v>
      </c>
      <c r="AK1149" t="s">
        <v>66</v>
      </c>
    </row>
    <row r="1150" spans="1:38">
      <c r="A1150" t="s">
        <v>13300</v>
      </c>
      <c r="B1150" t="s">
        <v>13301</v>
      </c>
      <c r="C1150" t="s">
        <v>13302</v>
      </c>
      <c r="D1150" t="s">
        <v>13303</v>
      </c>
      <c r="E1150" t="s">
        <v>13304</v>
      </c>
      <c r="F1150" t="s">
        <v>185</v>
      </c>
      <c r="G1150" t="s">
        <v>72</v>
      </c>
      <c r="H1150" t="s">
        <v>51</v>
      </c>
      <c r="I1150" t="s">
        <v>13305</v>
      </c>
      <c r="J1150" t="s">
        <v>6732</v>
      </c>
      <c r="K1150" t="s">
        <v>410</v>
      </c>
      <c r="L1150" t="s">
        <v>1880</v>
      </c>
      <c r="M1150" t="s">
        <v>3031</v>
      </c>
      <c r="N1150" t="s">
        <v>13306</v>
      </c>
      <c r="O1150" t="s">
        <v>79</v>
      </c>
      <c r="P1150" t="s"/>
      <c r="Q1150" t="s"/>
      <c r="R1150" t="s"/>
      <c r="S1150" t="s"/>
      <c r="T1150" t="s"/>
      <c r="U1150" t="s"/>
      <c r="V1150" t="s"/>
      <c r="W1150" t="s">
        <v>13307</v>
      </c>
      <c r="X1150" t="s"/>
      <c r="Y1150" t="s"/>
      <c r="Z1150" t="s"/>
      <c r="AA1150" t="s"/>
      <c r="AB1150" t="s">
        <v>13308</v>
      </c>
      <c r="AC1150" t="s">
        <v>13309</v>
      </c>
      <c r="AD1150" t="s">
        <v>93</v>
      </c>
      <c r="AE1150" t="s">
        <v>44</v>
      </c>
      <c r="AF1150" t="s">
        <v>13310</v>
      </c>
      <c r="AG1150" t="s">
        <v>13311</v>
      </c>
      <c r="AH1150" t="s">
        <v>44</v>
      </c>
      <c r="AI1150" t="s">
        <v>13312</v>
      </c>
      <c r="AJ1150" t="s">
        <v>92</v>
      </c>
      <c r="AK1150" t="s">
        <v>66</v>
      </c>
    </row>
    <row r="1151" spans="1:38">
      <c r="A1151" t="s">
        <v>13313</v>
      </c>
      <c r="B1151" t="s">
        <v>13314</v>
      </c>
      <c r="C1151" t="s">
        <v>13315</v>
      </c>
      <c r="D1151" t="s">
        <v>13316</v>
      </c>
      <c r="E1151" t="s">
        <v>13317</v>
      </c>
      <c r="F1151" t="s">
        <v>49</v>
      </c>
      <c r="G1151" t="s">
        <v>50</v>
      </c>
      <c r="H1151" t="s">
        <v>51</v>
      </c>
      <c r="I1151" t="s">
        <v>13318</v>
      </c>
      <c r="J1151" t="s">
        <v>1909</v>
      </c>
      <c r="K1151" t="s">
        <v>54</v>
      </c>
      <c r="L1151" t="s">
        <v>582</v>
      </c>
      <c r="M1151" t="s">
        <v>871</v>
      </c>
      <c r="N1151" t="s">
        <v>872</v>
      </c>
      <c r="O1151" t="s"/>
      <c r="P1151" t="s">
        <v>1410</v>
      </c>
      <c r="Q1151" t="s">
        <v>67</v>
      </c>
      <c r="R1151" t="s"/>
      <c r="S1151" t="s"/>
      <c r="T1151" t="s"/>
      <c r="U1151" t="s"/>
      <c r="V1151" t="s"/>
      <c r="W1151" t="s"/>
      <c r="X1151" t="s"/>
      <c r="Y1151" t="s"/>
      <c r="Z1151" t="s"/>
      <c r="AA1151" t="s"/>
      <c r="AB1151" t="s">
        <v>13319</v>
      </c>
      <c r="AC1151" t="s">
        <v>13319</v>
      </c>
      <c r="AD1151" t="s">
        <v>110</v>
      </c>
      <c r="AE1151" t="s">
        <v>44</v>
      </c>
      <c r="AF1151" t="s">
        <v>13320</v>
      </c>
      <c r="AG1151" t="s">
        <v>13087</v>
      </c>
      <c r="AH1151" t="s">
        <v>149</v>
      </c>
      <c r="AI1151" t="s">
        <v>13321</v>
      </c>
      <c r="AJ1151" t="s">
        <v>13322</v>
      </c>
      <c r="AK1151" t="s">
        <v>66</v>
      </c>
    </row>
    <row r="1152" spans="1:38">
      <c r="A1152" t="s">
        <v>13323</v>
      </c>
      <c r="B1152" t="s">
        <v>13324</v>
      </c>
      <c r="C1152" t="s">
        <v>13325</v>
      </c>
      <c r="D1152" t="s">
        <v>13326</v>
      </c>
      <c r="E1152" t="s">
        <v>13327</v>
      </c>
      <c r="F1152" t="s">
        <v>767</v>
      </c>
      <c r="G1152" t="s">
        <v>50</v>
      </c>
      <c r="H1152" t="s">
        <v>51</v>
      </c>
      <c r="I1152" t="s">
        <v>12283</v>
      </c>
      <c r="J1152" t="s">
        <v>1127</v>
      </c>
      <c r="K1152" t="s">
        <v>54</v>
      </c>
      <c r="L1152" t="s">
        <v>189</v>
      </c>
      <c r="M1152" t="s">
        <v>190</v>
      </c>
      <c r="N1152" t="s">
        <v>191</v>
      </c>
      <c r="O1152" t="s">
        <v>192</v>
      </c>
      <c r="P1152" t="s">
        <v>13328</v>
      </c>
      <c r="Q1152" t="s">
        <v>151</v>
      </c>
      <c r="R1152" t="s"/>
      <c r="S1152" t="s"/>
      <c r="T1152" t="s"/>
      <c r="U1152" t="s"/>
      <c r="V1152" t="s"/>
      <c r="W1152" t="s"/>
      <c r="X1152" t="s"/>
      <c r="Y1152" t="s"/>
      <c r="Z1152" t="s"/>
      <c r="AA1152" t="s"/>
      <c r="AB1152" t="s">
        <v>13329</v>
      </c>
      <c r="AC1152" t="s">
        <v>13330</v>
      </c>
      <c r="AD1152" t="s">
        <v>110</v>
      </c>
      <c r="AE1152" t="s">
        <v>44</v>
      </c>
      <c r="AF1152" t="s">
        <v>13331</v>
      </c>
      <c r="AG1152" t="s">
        <v>110</v>
      </c>
      <c r="AH1152" t="s">
        <v>301</v>
      </c>
      <c r="AI1152" t="s">
        <v>13332</v>
      </c>
      <c r="AJ1152" t="s">
        <v>92</v>
      </c>
      <c r="AK1152" t="s">
        <v>66</v>
      </c>
    </row>
    <row r="1153" spans="1:38">
      <c r="A1153" t="s">
        <v>13333</v>
      </c>
      <c r="B1153" t="s">
        <v>13334</v>
      </c>
      <c r="C1153" t="s">
        <v>13335</v>
      </c>
      <c r="D1153" t="s">
        <v>13336</v>
      </c>
      <c r="E1153" t="s">
        <v>13337</v>
      </c>
      <c r="F1153" t="s">
        <v>233</v>
      </c>
      <c r="G1153" t="s">
        <v>50</v>
      </c>
      <c r="H1153" t="s">
        <v>51</v>
      </c>
      <c r="I1153" t="s">
        <v>1024</v>
      </c>
      <c r="J1153" t="s">
        <v>53</v>
      </c>
      <c r="K1153" t="s">
        <v>54</v>
      </c>
      <c r="L1153" t="s">
        <v>238</v>
      </c>
      <c r="M1153" t="s">
        <v>660</v>
      </c>
      <c r="N1153" t="s">
        <v>1434</v>
      </c>
      <c r="O1153" t="s">
        <v>826</v>
      </c>
      <c r="P1153" t="s">
        <v>1959</v>
      </c>
      <c r="Q1153" t="s">
        <v>67</v>
      </c>
      <c r="R1153" t="s">
        <v>2235</v>
      </c>
      <c r="S1153" t="s"/>
      <c r="T1153" t="s"/>
      <c r="U1153" t="s"/>
      <c r="V1153" t="s"/>
      <c r="W1153" t="s"/>
      <c r="X1153" t="s"/>
      <c r="Y1153" t="s"/>
      <c r="Z1153" t="s"/>
      <c r="AA1153" t="s"/>
      <c r="AB1153" t="s">
        <v>13338</v>
      </c>
      <c r="AC1153" t="s">
        <v>13339</v>
      </c>
      <c r="AD1153" t="s">
        <v>59</v>
      </c>
      <c r="AE1153" t="s">
        <v>44</v>
      </c>
      <c r="AF1153" t="s">
        <v>13340</v>
      </c>
      <c r="AG1153" t="s">
        <v>5328</v>
      </c>
      <c r="AH1153" t="s">
        <v>174</v>
      </c>
      <c r="AI1153" t="s">
        <v>13341</v>
      </c>
      <c r="AJ1153" t="s">
        <v>92</v>
      </c>
      <c r="AK1153" t="s">
        <v>66</v>
      </c>
    </row>
    <row r="1154" spans="1:38">
      <c r="A1154" t="s">
        <v>13342</v>
      </c>
      <c r="B1154" t="s">
        <v>13343</v>
      </c>
      <c r="C1154" t="s">
        <v>13344</v>
      </c>
      <c r="D1154" t="s">
        <v>13345</v>
      </c>
      <c r="E1154" t="s">
        <v>13346</v>
      </c>
      <c r="F1154" t="s">
        <v>13347</v>
      </c>
      <c r="G1154" t="s">
        <v>72</v>
      </c>
      <c r="H1154" t="s">
        <v>234</v>
      </c>
      <c r="I1154" t="s">
        <v>13348</v>
      </c>
      <c r="J1154" t="s"/>
      <c r="K1154" t="s">
        <v>4765</v>
      </c>
      <c r="L1154" t="s">
        <v>1701</v>
      </c>
      <c r="M1154" t="s">
        <v>1701</v>
      </c>
      <c r="N1154" t="s">
        <v>2210</v>
      </c>
      <c r="O1154" t="s">
        <v>433</v>
      </c>
      <c r="P1154" t="s"/>
      <c r="Q1154" t="s"/>
      <c r="R1154" t="s"/>
      <c r="S1154" t="s"/>
      <c r="T1154" t="s">
        <v>67</v>
      </c>
      <c r="U1154" t="s"/>
      <c r="V1154" t="s"/>
      <c r="W1154" t="s">
        <v>12032</v>
      </c>
      <c r="X1154" t="s"/>
      <c r="Y1154" t="s"/>
      <c r="Z1154" t="s">
        <v>13349</v>
      </c>
      <c r="AA1154" t="s"/>
      <c r="AB1154" t="s">
        <v>13350</v>
      </c>
      <c r="AC1154" t="s">
        <v>13350</v>
      </c>
      <c r="AD1154" t="s">
        <v>93</v>
      </c>
      <c r="AE1154" t="s">
        <v>44</v>
      </c>
      <c r="AF1154" t="s">
        <v>13351</v>
      </c>
      <c r="AG1154" t="s">
        <v>13352</v>
      </c>
      <c r="AH1154" t="s">
        <v>44</v>
      </c>
      <c r="AI1154" t="s">
        <v>13353</v>
      </c>
      <c r="AJ1154" t="s">
        <v>92</v>
      </c>
      <c r="AK1154" t="s">
        <v>66</v>
      </c>
    </row>
    <row r="1155" spans="1:38">
      <c r="A1155" t="s">
        <v>13354</v>
      </c>
      <c r="B1155" t="s">
        <v>13355</v>
      </c>
      <c r="C1155" t="s">
        <v>13356</v>
      </c>
      <c r="D1155" t="s">
        <v>13357</v>
      </c>
      <c r="E1155" t="s">
        <v>13358</v>
      </c>
      <c r="F1155" t="s">
        <v>767</v>
      </c>
      <c r="G1155" t="s">
        <v>50</v>
      </c>
      <c r="H1155" t="s">
        <v>234</v>
      </c>
      <c r="I1155" t="s">
        <v>2410</v>
      </c>
      <c r="J1155" t="s">
        <v>53</v>
      </c>
      <c r="K1155" t="s">
        <v>54</v>
      </c>
      <c r="L1155" t="s">
        <v>204</v>
      </c>
      <c r="M1155" t="s">
        <v>205</v>
      </c>
      <c r="N1155" t="s">
        <v>2781</v>
      </c>
      <c r="O1155" t="s">
        <v>433</v>
      </c>
      <c r="P1155" t="s">
        <v>13359</v>
      </c>
      <c r="Q1155" t="s">
        <v>93</v>
      </c>
      <c r="R1155" t="s"/>
      <c r="S1155" t="s"/>
      <c r="T1155" t="s">
        <v>59</v>
      </c>
      <c r="U1155" t="s"/>
      <c r="V1155" t="s"/>
      <c r="W1155" t="s"/>
      <c r="X1155" t="s">
        <v>13360</v>
      </c>
      <c r="Y1155" t="s">
        <v>67</v>
      </c>
      <c r="Z1155" t="s">
        <v>13361</v>
      </c>
      <c r="AA1155" t="s">
        <v>772</v>
      </c>
      <c r="AB1155" t="s">
        <v>13362</v>
      </c>
      <c r="AC1155" t="s">
        <v>13363</v>
      </c>
      <c r="AD1155" t="s">
        <v>110</v>
      </c>
      <c r="AE1155" t="s">
        <v>1254</v>
      </c>
      <c r="AF1155" t="s">
        <v>13364</v>
      </c>
      <c r="AG1155" t="s">
        <v>13365</v>
      </c>
      <c r="AH1155" t="s">
        <v>59</v>
      </c>
      <c r="AI1155" t="s">
        <v>13366</v>
      </c>
      <c r="AJ1155" t="s">
        <v>92</v>
      </c>
      <c r="AK1155" t="s">
        <v>66</v>
      </c>
    </row>
    <row r="1156" spans="1:38">
      <c r="A1156" t="s">
        <v>13367</v>
      </c>
      <c r="B1156" t="s">
        <v>13368</v>
      </c>
      <c r="C1156" t="s">
        <v>13369</v>
      </c>
      <c r="D1156" t="s"/>
      <c r="E1156" t="s">
        <v>13370</v>
      </c>
      <c r="F1156" t="s">
        <v>292</v>
      </c>
      <c r="G1156" t="s">
        <v>1178</v>
      </c>
      <c r="H1156" t="s">
        <v>234</v>
      </c>
      <c r="I1156" t="s">
        <v>8517</v>
      </c>
      <c r="J1156" t="s">
        <v>513</v>
      </c>
      <c r="K1156" t="s">
        <v>54</v>
      </c>
      <c r="L1156" t="s">
        <v>139</v>
      </c>
      <c r="M1156" t="s">
        <v>140</v>
      </c>
      <c r="N1156" t="s">
        <v>141</v>
      </c>
      <c r="O1156" t="s">
        <v>209</v>
      </c>
      <c r="P1156" t="s"/>
      <c r="Q1156" t="s"/>
      <c r="R1156" t="s"/>
      <c r="S1156" t="s"/>
      <c r="T1156" t="s"/>
      <c r="U1156" t="s"/>
      <c r="V1156" t="s">
        <v>67</v>
      </c>
      <c r="W1156" t="s">
        <v>13371</v>
      </c>
      <c r="X1156" t="s"/>
      <c r="Y1156" t="s"/>
      <c r="Z1156" t="s">
        <v>13372</v>
      </c>
      <c r="AA1156" t="s">
        <v>84</v>
      </c>
      <c r="AB1156" t="s">
        <v>13373</v>
      </c>
      <c r="AC1156" t="s">
        <v>13374</v>
      </c>
      <c r="AD1156" t="s">
        <v>174</v>
      </c>
      <c r="AE1156" t="s">
        <v>387</v>
      </c>
      <c r="AF1156" t="s">
        <v>13375</v>
      </c>
      <c r="AG1156" t="s">
        <v>13376</v>
      </c>
      <c r="AH1156" t="s">
        <v>86</v>
      </c>
      <c r="AI1156" t="s">
        <v>13377</v>
      </c>
      <c r="AJ1156" t="s">
        <v>92</v>
      </c>
      <c r="AK1156" t="s">
        <v>66</v>
      </c>
    </row>
    <row r="1157" spans="1:38">
      <c r="A1157" t="s">
        <v>2213</v>
      </c>
      <c r="B1157" t="s">
        <v>13378</v>
      </c>
      <c r="C1157" t="s">
        <v>13379</v>
      </c>
      <c r="D1157" t="s">
        <v>13380</v>
      </c>
      <c r="E1157" t="s">
        <v>13381</v>
      </c>
      <c r="F1157" t="s"/>
      <c r="G1157" t="s">
        <v>50</v>
      </c>
      <c r="H1157" t="s">
        <v>51</v>
      </c>
      <c r="I1157" t="s"/>
      <c r="J1157" t="s"/>
      <c r="K1157" t="s"/>
      <c r="L1157" t="s">
        <v>204</v>
      </c>
      <c r="M1157" t="s">
        <v>205</v>
      </c>
      <c r="N1157" t="s">
        <v>2781</v>
      </c>
      <c r="O1157" t="s"/>
      <c r="P1157" t="s"/>
      <c r="Q1157" t="s">
        <v>44</v>
      </c>
      <c r="R1157" t="s"/>
      <c r="S1157" t="s"/>
      <c r="T1157" t="s"/>
      <c r="U1157" t="s"/>
      <c r="V1157" t="s"/>
      <c r="W1157" t="s"/>
      <c r="X1157" t="s"/>
      <c r="Y1157" t="s"/>
      <c r="Z1157" t="s"/>
      <c r="AA1157" t="s"/>
      <c r="AB1157" t="s">
        <v>13382</v>
      </c>
      <c r="AC1157" t="s">
        <v>13382</v>
      </c>
      <c r="AD1157" t="s">
        <v>142</v>
      </c>
      <c r="AE1157" t="s">
        <v>1705</v>
      </c>
      <c r="AF1157" t="s">
        <v>13383</v>
      </c>
      <c r="AG1157" t="s">
        <v>13384</v>
      </c>
      <c r="AH1157" t="s">
        <v>330</v>
      </c>
      <c r="AI1157" t="s">
        <v>13385</v>
      </c>
      <c r="AJ1157" t="s">
        <v>13386</v>
      </c>
      <c r="AK1157" t="s">
        <v>66</v>
      </c>
    </row>
    <row r="1158" spans="1:38">
      <c r="A1158" t="s">
        <v>13387</v>
      </c>
      <c r="B1158" t="s">
        <v>13388</v>
      </c>
      <c r="C1158" t="s">
        <v>13389</v>
      </c>
      <c r="D1158" t="s"/>
      <c r="E1158" t="s">
        <v>13390</v>
      </c>
      <c r="F1158" t="s">
        <v>697</v>
      </c>
      <c r="G1158" t="s">
        <v>50</v>
      </c>
      <c r="H1158" t="s">
        <v>51</v>
      </c>
      <c r="I1158" t="s">
        <v>235</v>
      </c>
      <c r="J1158" t="s">
        <v>236</v>
      </c>
      <c r="K1158" t="s">
        <v>237</v>
      </c>
      <c r="L1158" t="s">
        <v>454</v>
      </c>
      <c r="M1158" t="s">
        <v>454</v>
      </c>
      <c r="N1158" t="s">
        <v>455</v>
      </c>
      <c r="O1158" t="s">
        <v>846</v>
      </c>
      <c r="P1158" t="s"/>
      <c r="Q1158" t="s"/>
      <c r="R1158" t="s"/>
      <c r="S1158" t="s"/>
      <c r="T1158" t="s"/>
      <c r="U1158" t="s"/>
      <c r="V1158" t="s"/>
      <c r="W1158" t="s"/>
      <c r="X1158" t="s"/>
      <c r="Y1158" t="s"/>
      <c r="Z1158" t="s"/>
      <c r="AA1158" t="s"/>
      <c r="AB1158" t="s">
        <v>13391</v>
      </c>
      <c r="AC1158" t="s">
        <v>13391</v>
      </c>
      <c r="AD1158" t="s">
        <v>110</v>
      </c>
      <c r="AE1158" t="s">
        <v>1254</v>
      </c>
      <c r="AF1158" t="s">
        <v>13392</v>
      </c>
      <c r="AG1158" t="s">
        <v>13393</v>
      </c>
      <c r="AH1158" t="s">
        <v>142</v>
      </c>
      <c r="AI1158" t="s">
        <v>13394</v>
      </c>
      <c r="AJ1158" t="s">
        <v>92</v>
      </c>
      <c r="AK1158" t="s">
        <v>66</v>
      </c>
    </row>
    <row r="1159" spans="1:38">
      <c r="A1159" t="s">
        <v>13395</v>
      </c>
      <c r="B1159" t="s">
        <v>13396</v>
      </c>
      <c r="C1159" t="s">
        <v>13397</v>
      </c>
      <c r="D1159" t="s">
        <v>13398</v>
      </c>
      <c r="E1159" t="s">
        <v>13399</v>
      </c>
      <c r="F1159" t="s">
        <v>98</v>
      </c>
      <c r="G1159" t="s">
        <v>50</v>
      </c>
      <c r="H1159" t="s">
        <v>51</v>
      </c>
      <c r="I1159" t="s">
        <v>13400</v>
      </c>
      <c r="J1159" t="s">
        <v>440</v>
      </c>
      <c r="K1159" t="s">
        <v>54</v>
      </c>
      <c r="L1159" t="s">
        <v>582</v>
      </c>
      <c r="M1159" t="s">
        <v>871</v>
      </c>
      <c r="N1159" t="s">
        <v>5478</v>
      </c>
      <c r="O1159" t="s"/>
      <c r="P1159" t="s"/>
      <c r="Q1159" t="s">
        <v>67</v>
      </c>
      <c r="R1159" t="s"/>
      <c r="S1159" t="s"/>
      <c r="T1159" t="s"/>
      <c r="U1159" t="s"/>
      <c r="V1159" t="s"/>
      <c r="W1159" t="s"/>
      <c r="X1159" t="s"/>
      <c r="Y1159" t="s"/>
      <c r="Z1159" t="s"/>
      <c r="AA1159" t="s"/>
      <c r="AB1159" t="s">
        <v>13401</v>
      </c>
      <c r="AC1159" t="s">
        <v>13401</v>
      </c>
      <c r="AD1159" t="s">
        <v>112</v>
      </c>
      <c r="AE1159" t="s">
        <v>60</v>
      </c>
      <c r="AF1159" t="s">
        <v>13402</v>
      </c>
      <c r="AG1159" t="s">
        <v>13403</v>
      </c>
      <c r="AH1159" t="s">
        <v>44</v>
      </c>
      <c r="AI1159" t="s">
        <v>13404</v>
      </c>
      <c r="AJ1159" t="s">
        <v>13405</v>
      </c>
      <c r="AK1159" t="s">
        <v>66</v>
      </c>
    </row>
    <row r="1160" spans="1:38">
      <c r="A1160" t="s">
        <v>13406</v>
      </c>
      <c r="B1160" t="s">
        <v>13407</v>
      </c>
      <c r="C1160" t="s">
        <v>13408</v>
      </c>
      <c r="D1160" t="s">
        <v>13409</v>
      </c>
      <c r="E1160" t="s">
        <v>13410</v>
      </c>
      <c r="F1160" t="s"/>
      <c r="G1160" t="s">
        <v>72</v>
      </c>
      <c r="H1160" t="s">
        <v>51</v>
      </c>
      <c r="I1160" t="s">
        <v>13411</v>
      </c>
      <c r="J1160" t="s">
        <v>425</v>
      </c>
      <c r="K1160" t="s">
        <v>54</v>
      </c>
      <c r="L1160" t="s">
        <v>782</v>
      </c>
      <c r="M1160" t="s">
        <v>782</v>
      </c>
      <c r="N1160" t="s">
        <v>1738</v>
      </c>
      <c r="O1160" t="s">
        <v>174</v>
      </c>
      <c r="P1160" t="s"/>
      <c r="Q1160" t="s"/>
      <c r="R1160" t="s"/>
      <c r="S1160" t="s"/>
      <c r="T1160" t="s">
        <v>67</v>
      </c>
      <c r="U1160" t="s"/>
      <c r="V1160" t="s"/>
      <c r="W1160" t="s">
        <v>13412</v>
      </c>
      <c r="X1160" t="s"/>
      <c r="Y1160" t="s"/>
      <c r="Z1160" t="s"/>
      <c r="AA1160" t="s"/>
      <c r="AB1160" t="s">
        <v>13413</v>
      </c>
      <c r="AC1160" t="s">
        <v>13414</v>
      </c>
      <c r="AD1160" t="s">
        <v>142</v>
      </c>
      <c r="AE1160" t="s">
        <v>13415</v>
      </c>
      <c r="AF1160" t="s">
        <v>13416</v>
      </c>
      <c r="AG1160" t="s">
        <v>13417</v>
      </c>
      <c r="AH1160" t="s">
        <v>461</v>
      </c>
      <c r="AI1160" t="s">
        <v>13418</v>
      </c>
      <c r="AJ1160" t="s">
        <v>92</v>
      </c>
      <c r="AK1160" t="s">
        <v>66</v>
      </c>
    </row>
    <row r="1161" spans="1:38">
      <c r="A1161" t="s">
        <v>13419</v>
      </c>
      <c r="B1161" t="s">
        <v>13420</v>
      </c>
      <c r="C1161" t="s">
        <v>13421</v>
      </c>
      <c r="D1161" t="s">
        <v>13422</v>
      </c>
      <c r="E1161" t="s">
        <v>13423</v>
      </c>
      <c r="F1161" t="s">
        <v>292</v>
      </c>
      <c r="G1161" t="s">
        <v>50</v>
      </c>
      <c r="H1161" t="s">
        <v>51</v>
      </c>
      <c r="I1161" t="s">
        <v>2410</v>
      </c>
      <c r="J1161" t="s">
        <v>53</v>
      </c>
      <c r="K1161" t="s">
        <v>54</v>
      </c>
      <c r="L1161" t="s">
        <v>204</v>
      </c>
      <c r="M1161" t="s">
        <v>205</v>
      </c>
      <c r="N1161" t="s">
        <v>2781</v>
      </c>
      <c r="O1161" t="s">
        <v>241</v>
      </c>
      <c r="P1161" t="s">
        <v>13424</v>
      </c>
      <c r="Q1161" t="s">
        <v>93</v>
      </c>
      <c r="R1161" t="s"/>
      <c r="S1161" t="s"/>
      <c r="T1161" t="s"/>
      <c r="U1161" t="s"/>
      <c r="V1161" t="s"/>
      <c r="W1161" t="s"/>
      <c r="X1161" t="s"/>
      <c r="Y1161" t="s"/>
      <c r="Z1161" t="s"/>
      <c r="AA1161" t="s"/>
      <c r="AB1161" t="s">
        <v>13425</v>
      </c>
      <c r="AC1161" t="s">
        <v>13426</v>
      </c>
      <c r="AD1161" t="s">
        <v>209</v>
      </c>
      <c r="AE1161" t="s">
        <v>44</v>
      </c>
      <c r="AF1161" t="s">
        <v>13427</v>
      </c>
      <c r="AG1161" t="s">
        <v>13428</v>
      </c>
      <c r="AH1161" t="s">
        <v>90</v>
      </c>
      <c r="AI1161" t="s">
        <v>13429</v>
      </c>
      <c r="AJ1161" t="s">
        <v>92</v>
      </c>
      <c r="AK1161" t="s">
        <v>66</v>
      </c>
    </row>
    <row r="1162" spans="1:38">
      <c r="A1162" t="s">
        <v>13430</v>
      </c>
      <c r="B1162" t="s">
        <v>13431</v>
      </c>
      <c r="C1162" t="s">
        <v>13432</v>
      </c>
      <c r="D1162" t="s">
        <v>13433</v>
      </c>
      <c r="E1162" t="s">
        <v>13434</v>
      </c>
      <c r="F1162" t="s"/>
      <c r="G1162" t="s">
        <v>50</v>
      </c>
      <c r="H1162" t="s">
        <v>51</v>
      </c>
      <c r="I1162" t="s">
        <v>7427</v>
      </c>
      <c r="J1162" t="s"/>
      <c r="K1162" t="s">
        <v>569</v>
      </c>
      <c r="L1162" t="s">
        <v>808</v>
      </c>
      <c r="M1162" t="s">
        <v>884</v>
      </c>
      <c r="N1162" t="s">
        <v>885</v>
      </c>
      <c r="O1162" t="s"/>
      <c r="P1162" t="s"/>
      <c r="Q1162" t="s">
        <v>67</v>
      </c>
      <c r="R1162" t="s">
        <v>13435</v>
      </c>
      <c r="S1162" t="s"/>
      <c r="T1162" t="s"/>
      <c r="U1162" t="s"/>
      <c r="V1162" t="s"/>
      <c r="W1162" t="s"/>
      <c r="X1162" t="s"/>
      <c r="Y1162" t="s"/>
      <c r="Z1162" t="s"/>
      <c r="AA1162" t="s"/>
      <c r="AB1162" t="s">
        <v>13436</v>
      </c>
      <c r="AC1162" t="s">
        <v>13437</v>
      </c>
      <c r="AD1162" t="s">
        <v>110</v>
      </c>
      <c r="AE1162" t="s">
        <v>44</v>
      </c>
      <c r="AF1162" t="s">
        <v>13438</v>
      </c>
      <c r="AG1162" t="s">
        <v>4614</v>
      </c>
      <c r="AH1162" t="s">
        <v>301</v>
      </c>
      <c r="AI1162" t="s">
        <v>13439</v>
      </c>
      <c r="AJ1162" t="s">
        <v>13440</v>
      </c>
      <c r="AK1162" t="s">
        <v>66</v>
      </c>
    </row>
    <row r="1163" spans="1:38">
      <c r="A1163" t="s">
        <v>1857</v>
      </c>
      <c r="B1163" t="s">
        <v>13441</v>
      </c>
      <c r="C1163" t="s">
        <v>13442</v>
      </c>
      <c r="D1163" t="s">
        <v>13443</v>
      </c>
      <c r="E1163" t="s">
        <v>13444</v>
      </c>
      <c r="F1163" t="s">
        <v>98</v>
      </c>
      <c r="G1163" t="s">
        <v>50</v>
      </c>
      <c r="H1163" t="s">
        <v>51</v>
      </c>
      <c r="I1163" t="s">
        <v>4548</v>
      </c>
      <c r="J1163" t="s">
        <v>187</v>
      </c>
      <c r="K1163" t="s">
        <v>188</v>
      </c>
      <c r="L1163" t="s">
        <v>55</v>
      </c>
      <c r="M1163" t="s">
        <v>56</v>
      </c>
      <c r="N1163" t="s">
        <v>5869</v>
      </c>
      <c r="O1163" t="s">
        <v>174</v>
      </c>
      <c r="P1163" t="s"/>
      <c r="Q1163" t="s"/>
      <c r="R1163" t="s"/>
      <c r="S1163" t="s"/>
      <c r="T1163" t="s"/>
      <c r="U1163" t="s">
        <v>13445</v>
      </c>
      <c r="V1163" t="s">
        <v>67</v>
      </c>
      <c r="W1163" t="s"/>
      <c r="X1163" t="s"/>
      <c r="Y1163" t="s"/>
      <c r="Z1163" t="s"/>
      <c r="AA1163" t="s">
        <v>84</v>
      </c>
      <c r="AB1163" t="s">
        <v>13446</v>
      </c>
      <c r="AC1163" t="s">
        <v>13446</v>
      </c>
      <c r="AD1163" t="s">
        <v>110</v>
      </c>
      <c r="AE1163" t="s">
        <v>1015</v>
      </c>
      <c r="AF1163" t="s">
        <v>13447</v>
      </c>
      <c r="AG1163" t="s">
        <v>13448</v>
      </c>
      <c r="AH1163" t="s">
        <v>63</v>
      </c>
      <c r="AI1163" t="s">
        <v>13449</v>
      </c>
      <c r="AJ1163" t="s">
        <v>92</v>
      </c>
      <c r="AK1163" t="s">
        <v>66</v>
      </c>
    </row>
    <row r="1164" spans="1:38">
      <c r="A1164" t="s">
        <v>936</v>
      </c>
      <c r="B1164" t="s">
        <v>13450</v>
      </c>
      <c r="C1164" t="s">
        <v>13451</v>
      </c>
      <c r="D1164" t="s">
        <v>13452</v>
      </c>
      <c r="E1164" t="s">
        <v>13453</v>
      </c>
      <c r="F1164" t="s"/>
      <c r="G1164" t="s">
        <v>50</v>
      </c>
      <c r="H1164" t="s">
        <v>51</v>
      </c>
      <c r="I1164" t="s">
        <v>13454</v>
      </c>
      <c r="J1164" t="s">
        <v>13455</v>
      </c>
      <c r="K1164" t="s">
        <v>569</v>
      </c>
      <c r="L1164" t="s">
        <v>76</v>
      </c>
      <c r="M1164" t="s">
        <v>77</v>
      </c>
      <c r="N1164" t="s">
        <v>78</v>
      </c>
      <c r="O1164" t="s">
        <v>79</v>
      </c>
      <c r="P1164" t="s"/>
      <c r="Q1164" t="s"/>
      <c r="R1164" t="s"/>
      <c r="S1164" t="s"/>
      <c r="T1164" t="s"/>
      <c r="U1164" t="s"/>
      <c r="V1164" t="s">
        <v>67</v>
      </c>
      <c r="W1164" t="s"/>
      <c r="X1164" t="s"/>
      <c r="Y1164" t="s"/>
      <c r="Z1164" t="s"/>
      <c r="AA1164" t="s">
        <v>84</v>
      </c>
      <c r="AB1164" t="s">
        <v>13456</v>
      </c>
      <c r="AC1164" t="s">
        <v>13457</v>
      </c>
      <c r="AD1164" t="s">
        <v>86</v>
      </c>
      <c r="AE1164" t="s">
        <v>342</v>
      </c>
      <c r="AF1164" t="s">
        <v>13458</v>
      </c>
      <c r="AG1164" t="s">
        <v>13459</v>
      </c>
      <c r="AH1164" t="s">
        <v>192</v>
      </c>
      <c r="AI1164" t="s">
        <v>13460</v>
      </c>
      <c r="AJ1164" t="s">
        <v>92</v>
      </c>
      <c r="AK1164" t="s">
        <v>66</v>
      </c>
    </row>
    <row r="1165" spans="1:38">
      <c r="A1165" t="s">
        <v>13461</v>
      </c>
      <c r="B1165" t="s">
        <v>13462</v>
      </c>
      <c r="C1165" t="s">
        <v>13463</v>
      </c>
      <c r="D1165" t="s">
        <v>13464</v>
      </c>
      <c r="E1165" t="s">
        <v>13465</v>
      </c>
      <c r="F1165" t="s"/>
      <c r="G1165" t="s">
        <v>50</v>
      </c>
      <c r="H1165" t="s">
        <v>51</v>
      </c>
      <c r="I1165" t="s">
        <v>13466</v>
      </c>
      <c r="J1165" t="s"/>
      <c r="K1165" t="s">
        <v>2476</v>
      </c>
      <c r="L1165" t="s">
        <v>582</v>
      </c>
      <c r="M1165" t="s">
        <v>871</v>
      </c>
      <c r="N1165" t="s">
        <v>9398</v>
      </c>
      <c r="O1165" t="s"/>
      <c r="P1165" t="s"/>
      <c r="Q1165" t="s">
        <v>44</v>
      </c>
      <c r="R1165" t="s"/>
      <c r="S1165" t="s"/>
      <c r="T1165" t="s"/>
      <c r="U1165" t="s"/>
      <c r="V1165" t="s"/>
      <c r="W1165" t="s"/>
      <c r="X1165" t="s"/>
      <c r="Y1165" t="s"/>
      <c r="Z1165" t="s"/>
      <c r="AA1165" t="s"/>
      <c r="AB1165" t="s">
        <v>13467</v>
      </c>
      <c r="AC1165" t="s">
        <v>13467</v>
      </c>
      <c r="AD1165" t="s">
        <v>93</v>
      </c>
      <c r="AE1165" t="s">
        <v>277</v>
      </c>
      <c r="AF1165" t="s">
        <v>13468</v>
      </c>
      <c r="AG1165" t="s">
        <v>13469</v>
      </c>
      <c r="AH1165" t="s">
        <v>44</v>
      </c>
      <c r="AI1165" t="s">
        <v>13470</v>
      </c>
      <c r="AJ1165" t="s">
        <v>13471</v>
      </c>
      <c r="AK1165" t="s">
        <v>66</v>
      </c>
    </row>
    <row r="1166" spans="1:38">
      <c r="A1166" t="s">
        <v>13472</v>
      </c>
      <c r="B1166" t="s">
        <v>13473</v>
      </c>
      <c r="C1166" t="s">
        <v>13474</v>
      </c>
      <c r="D1166" t="s">
        <v>13475</v>
      </c>
      <c r="E1166" t="s">
        <v>13476</v>
      </c>
      <c r="F1166" t="s">
        <v>117</v>
      </c>
      <c r="G1166" t="s">
        <v>50</v>
      </c>
      <c r="H1166" t="s">
        <v>51</v>
      </c>
      <c r="I1166" t="s">
        <v>3795</v>
      </c>
      <c r="J1166" t="s">
        <v>13477</v>
      </c>
      <c r="K1166" t="s">
        <v>237</v>
      </c>
      <c r="L1166" t="s">
        <v>170</v>
      </c>
      <c r="M1166" t="s">
        <v>336</v>
      </c>
      <c r="N1166" t="s">
        <v>337</v>
      </c>
      <c r="O1166" t="s">
        <v>79</v>
      </c>
      <c r="P1166" t="s">
        <v>13478</v>
      </c>
      <c r="Q1166" t="s">
        <v>63</v>
      </c>
      <c r="R1166" t="s">
        <v>13479</v>
      </c>
      <c r="S1166" t="s"/>
      <c r="T1166" t="s"/>
      <c r="U1166" t="s"/>
      <c r="V1166" t="s"/>
      <c r="W1166" t="s"/>
      <c r="X1166" t="s"/>
      <c r="Y1166" t="s"/>
      <c r="Z1166" t="s"/>
      <c r="AA1166" t="s"/>
      <c r="AB1166" t="s">
        <v>13480</v>
      </c>
      <c r="AC1166" t="s">
        <v>13481</v>
      </c>
      <c r="AD1166" t="s">
        <v>151</v>
      </c>
      <c r="AE1166" t="s">
        <v>342</v>
      </c>
      <c r="AF1166" t="s">
        <v>13482</v>
      </c>
      <c r="AG1166" t="s">
        <v>13483</v>
      </c>
      <c r="AH1166" t="s">
        <v>112</v>
      </c>
      <c r="AI1166" t="s">
        <v>13484</v>
      </c>
      <c r="AJ1166" t="s">
        <v>92</v>
      </c>
      <c r="AK1166" t="s">
        <v>66</v>
      </c>
    </row>
    <row r="1167" spans="1:38">
      <c r="A1167" t="s">
        <v>13485</v>
      </c>
      <c r="B1167" t="s">
        <v>13486</v>
      </c>
      <c r="C1167" t="s">
        <v>13487</v>
      </c>
      <c r="D1167" t="s">
        <v>13488</v>
      </c>
      <c r="E1167" t="s">
        <v>13489</v>
      </c>
      <c r="F1167" t="s">
        <v>1970</v>
      </c>
      <c r="G1167" t="s">
        <v>72</v>
      </c>
      <c r="H1167" t="s">
        <v>51</v>
      </c>
      <c r="I1167" t="s">
        <v>13490</v>
      </c>
      <c r="J1167" t="s">
        <v>1921</v>
      </c>
      <c r="K1167" t="s">
        <v>525</v>
      </c>
      <c r="L1167" t="s">
        <v>1344</v>
      </c>
      <c r="M1167" t="s">
        <v>1345</v>
      </c>
      <c r="N1167" t="s">
        <v>1346</v>
      </c>
      <c r="O1167" t="s">
        <v>79</v>
      </c>
      <c r="P1167" t="s">
        <v>13491</v>
      </c>
      <c r="Q1167" t="s">
        <v>67</v>
      </c>
      <c r="R1167" t="s">
        <v>13492</v>
      </c>
      <c r="S1167" t="s"/>
      <c r="T1167" t="s"/>
      <c r="U1167" t="s"/>
      <c r="V1167" t="s"/>
      <c r="W1167" t="s">
        <v>13493</v>
      </c>
      <c r="X1167" t="s"/>
      <c r="Y1167" t="s"/>
      <c r="Z1167" t="s"/>
      <c r="AA1167" t="s"/>
      <c r="AB1167" t="s">
        <v>13494</v>
      </c>
      <c r="AC1167" t="s">
        <v>13495</v>
      </c>
      <c r="AD1167" t="s">
        <v>59</v>
      </c>
      <c r="AE1167" t="s">
        <v>277</v>
      </c>
      <c r="AF1167" t="s">
        <v>13496</v>
      </c>
      <c r="AG1167" t="s">
        <v>13497</v>
      </c>
      <c r="AH1167" t="s">
        <v>63</v>
      </c>
      <c r="AI1167" t="s">
        <v>13498</v>
      </c>
      <c r="AJ1167" t="s">
        <v>92</v>
      </c>
      <c r="AK1167" t="s">
        <v>66</v>
      </c>
    </row>
    <row r="1168" spans="1:38">
      <c r="A1168" t="s">
        <v>13499</v>
      </c>
      <c r="B1168" t="s">
        <v>13500</v>
      </c>
      <c r="C1168" t="s">
        <v>13501</v>
      </c>
      <c r="D1168" t="s">
        <v>13502</v>
      </c>
      <c r="E1168" t="s">
        <v>13503</v>
      </c>
      <c r="F1168" t="s"/>
      <c r="G1168" t="s">
        <v>50</v>
      </c>
      <c r="H1168" t="s">
        <v>51</v>
      </c>
      <c r="I1168" t="s">
        <v>13504</v>
      </c>
      <c r="J1168" t="s">
        <v>11756</v>
      </c>
      <c r="K1168" t="s">
        <v>271</v>
      </c>
      <c r="L1168" t="s">
        <v>355</v>
      </c>
      <c r="M1168" t="s">
        <v>985</v>
      </c>
      <c r="N1168" t="s">
        <v>986</v>
      </c>
      <c r="O1168" t="s">
        <v>865</v>
      </c>
      <c r="P1168" t="s"/>
      <c r="Q1168" t="s"/>
      <c r="R1168" t="s"/>
      <c r="S1168" t="s"/>
      <c r="T1168" t="s"/>
      <c r="U1168" t="s"/>
      <c r="V1168" t="s"/>
      <c r="W1168" t="s"/>
      <c r="X1168" t="s"/>
      <c r="Y1168" t="s"/>
      <c r="Z1168" t="s"/>
      <c r="AA1168" t="s"/>
      <c r="AB1168" t="s">
        <v>13505</v>
      </c>
      <c r="AC1168" t="s">
        <v>13505</v>
      </c>
      <c r="AD1168" t="s">
        <v>124</v>
      </c>
      <c r="AE1168" t="s">
        <v>44</v>
      </c>
      <c r="AF1168" t="s">
        <v>13506</v>
      </c>
      <c r="AG1168" t="s">
        <v>13507</v>
      </c>
      <c r="AH1168" t="s">
        <v>124</v>
      </c>
      <c r="AI1168" t="s">
        <v>13508</v>
      </c>
      <c r="AJ1168" t="s">
        <v>92</v>
      </c>
      <c r="AK1168" t="s">
        <v>66</v>
      </c>
    </row>
    <row r="1169" spans="1:38">
      <c r="A1169" t="s">
        <v>13509</v>
      </c>
      <c r="B1169" t="s">
        <v>13510</v>
      </c>
      <c r="C1169" t="s">
        <v>13511</v>
      </c>
      <c r="D1169" t="s">
        <v>13512</v>
      </c>
      <c r="E1169" t="s">
        <v>13513</v>
      </c>
      <c r="F1169" t="s">
        <v>306</v>
      </c>
      <c r="G1169" t="s">
        <v>50</v>
      </c>
      <c r="H1169" t="s">
        <v>51</v>
      </c>
      <c r="I1169" t="s">
        <v>13514</v>
      </c>
      <c r="J1169" t="s"/>
      <c r="K1169" t="s">
        <v>453</v>
      </c>
      <c r="L1169" t="s">
        <v>139</v>
      </c>
      <c r="M1169" t="s">
        <v>140</v>
      </c>
      <c r="N1169" t="s">
        <v>10226</v>
      </c>
      <c r="O1169" t="s"/>
      <c r="P1169" t="s"/>
      <c r="Q1169" t="s">
        <v>44</v>
      </c>
      <c r="R1169" t="s"/>
      <c r="S1169" t="s"/>
      <c r="T1169" t="s"/>
      <c r="U1169" t="s"/>
      <c r="V1169" t="s"/>
      <c r="W1169" t="s"/>
      <c r="X1169" t="s"/>
      <c r="Y1169" t="s"/>
      <c r="Z1169" t="s"/>
      <c r="AA1169" t="s"/>
      <c r="AB1169" t="s">
        <v>13515</v>
      </c>
      <c r="AC1169" t="s">
        <v>13516</v>
      </c>
      <c r="AD1169" t="s">
        <v>59</v>
      </c>
      <c r="AE1169" t="s">
        <v>107</v>
      </c>
      <c r="AF1169" t="s">
        <v>13517</v>
      </c>
      <c r="AG1169" t="s">
        <v>13518</v>
      </c>
      <c r="AH1169" t="s">
        <v>174</v>
      </c>
      <c r="AI1169" t="s">
        <v>13519</v>
      </c>
      <c r="AJ1169" t="s">
        <v>13520</v>
      </c>
      <c r="AK1169" t="s">
        <v>66</v>
      </c>
    </row>
    <row r="1170" spans="1:38">
      <c r="A1170" t="s">
        <v>13521</v>
      </c>
      <c r="B1170" t="s">
        <v>13522</v>
      </c>
      <c r="C1170" t="s">
        <v>13523</v>
      </c>
      <c r="D1170" t="s"/>
      <c r="E1170" t="s">
        <v>13524</v>
      </c>
      <c r="F1170" t="s"/>
      <c r="G1170" t="s">
        <v>72</v>
      </c>
      <c r="H1170" t="s">
        <v>51</v>
      </c>
      <c r="I1170" t="s">
        <v>6301</v>
      </c>
      <c r="J1170" t="s">
        <v>2122</v>
      </c>
      <c r="K1170" t="s">
        <v>410</v>
      </c>
      <c r="L1170" t="s">
        <v>272</v>
      </c>
      <c r="M1170" t="s">
        <v>1237</v>
      </c>
      <c r="N1170" t="s">
        <v>1238</v>
      </c>
      <c r="O1170" t="s">
        <v>79</v>
      </c>
      <c r="P1170" t="s"/>
      <c r="Q1170" t="s"/>
      <c r="R1170" t="s"/>
      <c r="S1170" t="s"/>
      <c r="T1170" t="s"/>
      <c r="U1170" t="s"/>
      <c r="V1170" t="s">
        <v>67</v>
      </c>
      <c r="W1170" t="s">
        <v>13525</v>
      </c>
      <c r="X1170" t="s"/>
      <c r="Y1170" t="s"/>
      <c r="Z1170" t="s"/>
      <c r="AA1170" t="s">
        <v>84</v>
      </c>
      <c r="AB1170" t="s">
        <v>13526</v>
      </c>
      <c r="AC1170" t="s">
        <v>13526</v>
      </c>
      <c r="AD1170" t="s">
        <v>301</v>
      </c>
      <c r="AE1170" t="s">
        <v>44</v>
      </c>
      <c r="AF1170" t="s">
        <v>13527</v>
      </c>
      <c r="AG1170" t="s">
        <v>13528</v>
      </c>
      <c r="AH1170" t="s">
        <v>707</v>
      </c>
      <c r="AI1170" t="s">
        <v>13529</v>
      </c>
      <c r="AJ1170" t="s">
        <v>92</v>
      </c>
      <c r="AK1170" t="s">
        <v>66</v>
      </c>
    </row>
    <row r="1171" spans="1:38">
      <c r="A1171" t="s">
        <v>13530</v>
      </c>
      <c r="B1171" t="s">
        <v>13531</v>
      </c>
      <c r="C1171" t="s">
        <v>13532</v>
      </c>
      <c r="D1171" t="s">
        <v>13533</v>
      </c>
      <c r="E1171" t="s">
        <v>13534</v>
      </c>
      <c r="F1171" t="s">
        <v>3538</v>
      </c>
      <c r="G1171" t="s">
        <v>50</v>
      </c>
      <c r="H1171" t="s">
        <v>234</v>
      </c>
      <c r="I1171" t="s">
        <v>13535</v>
      </c>
      <c r="J1171" t="s">
        <v>13536</v>
      </c>
      <c r="K1171" t="s">
        <v>75</v>
      </c>
      <c r="L1171" t="s">
        <v>322</v>
      </c>
      <c r="M1171" t="s">
        <v>323</v>
      </c>
      <c r="N1171" t="s">
        <v>1088</v>
      </c>
      <c r="O1171" t="s">
        <v>124</v>
      </c>
      <c r="P1171" t="s"/>
      <c r="Q1171" t="s"/>
      <c r="R1171" t="s"/>
      <c r="S1171" t="s"/>
      <c r="T1171" t="s"/>
      <c r="U1171" t="s"/>
      <c r="V1171" t="s"/>
      <c r="W1171" t="s"/>
      <c r="X1171" t="s"/>
      <c r="Y1171" t="s"/>
      <c r="Z1171" t="s">
        <v>13537</v>
      </c>
      <c r="AA1171" t="s"/>
      <c r="AB1171" t="s">
        <v>13538</v>
      </c>
      <c r="AC1171" t="s">
        <v>13538</v>
      </c>
      <c r="AD1171" t="s">
        <v>124</v>
      </c>
      <c r="AE1171" t="s">
        <v>44</v>
      </c>
      <c r="AF1171" t="s">
        <v>13539</v>
      </c>
      <c r="AG1171" t="s">
        <v>13540</v>
      </c>
      <c r="AH1171" t="s">
        <v>86</v>
      </c>
      <c r="AI1171" t="s">
        <v>13541</v>
      </c>
      <c r="AJ1171" t="s">
        <v>92</v>
      </c>
      <c r="AK1171" t="s">
        <v>66</v>
      </c>
    </row>
    <row r="1172" spans="1:38">
      <c r="A1172" t="s">
        <v>13542</v>
      </c>
      <c r="B1172" t="s">
        <v>13543</v>
      </c>
      <c r="C1172" t="s">
        <v>13544</v>
      </c>
      <c r="D1172" t="s">
        <v>13545</v>
      </c>
      <c r="E1172" t="s">
        <v>13546</v>
      </c>
      <c r="F1172" t="s">
        <v>379</v>
      </c>
      <c r="G1172" t="s">
        <v>72</v>
      </c>
      <c r="H1172" t="s">
        <v>51</v>
      </c>
      <c r="I1172" t="s">
        <v>6887</v>
      </c>
      <c r="J1172" t="s"/>
      <c r="K1172" t="s">
        <v>1784</v>
      </c>
      <c r="L1172" t="s">
        <v>470</v>
      </c>
      <c r="M1172" t="s">
        <v>471</v>
      </c>
      <c r="N1172" t="s">
        <v>472</v>
      </c>
      <c r="O1172" t="s">
        <v>192</v>
      </c>
      <c r="P1172" t="s"/>
      <c r="Q1172" t="s"/>
      <c r="R1172" t="s"/>
      <c r="S1172" t="s"/>
      <c r="T1172" t="s"/>
      <c r="U1172" t="s">
        <v>13547</v>
      </c>
      <c r="V1172" t="s">
        <v>67</v>
      </c>
      <c r="W1172" t="s">
        <v>8774</v>
      </c>
      <c r="X1172" t="s"/>
      <c r="Y1172" t="s"/>
      <c r="Z1172" t="s"/>
      <c r="AA1172" t="s">
        <v>84</v>
      </c>
      <c r="AB1172" t="s">
        <v>13548</v>
      </c>
      <c r="AC1172" t="s">
        <v>13549</v>
      </c>
      <c r="AD1172" t="s">
        <v>86</v>
      </c>
      <c r="AE1172" t="s">
        <v>87</v>
      </c>
      <c r="AF1172" t="s">
        <v>13550</v>
      </c>
      <c r="AG1172" t="s">
        <v>13551</v>
      </c>
      <c r="AH1172" t="s">
        <v>195</v>
      </c>
      <c r="AI1172" t="s">
        <v>13552</v>
      </c>
      <c r="AJ1172" t="s">
        <v>92</v>
      </c>
      <c r="AK1172" t="s">
        <v>66</v>
      </c>
    </row>
    <row r="1173" spans="1:38">
      <c r="A1173" t="s">
        <v>13553</v>
      </c>
      <c r="B1173" t="s">
        <v>13554</v>
      </c>
      <c r="C1173" t="s">
        <v>13555</v>
      </c>
      <c r="D1173" t="s"/>
      <c r="E1173" t="s">
        <v>13556</v>
      </c>
      <c r="F1173" t="s">
        <v>1102</v>
      </c>
      <c r="G1173" t="s">
        <v>135</v>
      </c>
      <c r="H1173" t="s">
        <v>51</v>
      </c>
      <c r="I1173" t="s">
        <v>11334</v>
      </c>
      <c r="J1173" t="s">
        <v>11335</v>
      </c>
      <c r="K1173" t="s">
        <v>237</v>
      </c>
      <c r="L1173" t="s">
        <v>411</v>
      </c>
      <c r="M1173" t="s">
        <v>412</v>
      </c>
      <c r="N1173" t="s">
        <v>2083</v>
      </c>
      <c r="O1173" t="s">
        <v>79</v>
      </c>
      <c r="P1173" t="s">
        <v>13557</v>
      </c>
      <c r="Q1173" t="s">
        <v>63</v>
      </c>
      <c r="R1173" t="s">
        <v>13558</v>
      </c>
      <c r="S1173" t="s"/>
      <c r="T1173" t="s"/>
      <c r="U1173" t="s"/>
      <c r="V1173" t="s"/>
      <c r="W1173" t="s"/>
      <c r="X1173" t="s"/>
      <c r="Y1173" t="s"/>
      <c r="Z1173" t="s"/>
      <c r="AA1173" t="s"/>
      <c r="AB1173" t="s">
        <v>13559</v>
      </c>
      <c r="AC1173" t="s">
        <v>13560</v>
      </c>
      <c r="AD1173" t="s">
        <v>110</v>
      </c>
      <c r="AE1173" t="s">
        <v>44</v>
      </c>
      <c r="AF1173" t="s">
        <v>13561</v>
      </c>
      <c r="AG1173" t="s">
        <v>5052</v>
      </c>
      <c r="AH1173" t="s">
        <v>301</v>
      </c>
      <c r="AI1173" t="s">
        <v>13562</v>
      </c>
      <c r="AJ1173" t="s">
        <v>92</v>
      </c>
      <c r="AK1173" t="s">
        <v>66</v>
      </c>
    </row>
    <row r="1174" spans="1:38">
      <c r="A1174" t="s">
        <v>13563</v>
      </c>
      <c r="B1174" t="s">
        <v>13564</v>
      </c>
      <c r="C1174" t="s">
        <v>13565</v>
      </c>
      <c r="D1174" t="s">
        <v>13566</v>
      </c>
      <c r="E1174" t="s">
        <v>13567</v>
      </c>
      <c r="F1174" t="s">
        <v>2409</v>
      </c>
      <c r="G1174" t="s">
        <v>50</v>
      </c>
      <c r="H1174" t="s">
        <v>51</v>
      </c>
      <c r="I1174" t="s">
        <v>13568</v>
      </c>
      <c r="J1174" t="s"/>
      <c r="K1174" t="s">
        <v>8906</v>
      </c>
      <c r="L1174" t="s">
        <v>932</v>
      </c>
      <c r="M1174" t="s">
        <v>932</v>
      </c>
      <c r="N1174" t="s">
        <v>1747</v>
      </c>
      <c r="O1174" t="s"/>
      <c r="P1174" t="s"/>
      <c r="Q1174" t="s">
        <v>44</v>
      </c>
      <c r="R1174" t="s"/>
      <c r="S1174" t="s"/>
      <c r="T1174" t="s"/>
      <c r="U1174" t="s"/>
      <c r="V1174" t="s"/>
      <c r="W1174" t="s"/>
      <c r="X1174" t="s"/>
      <c r="Y1174" t="s"/>
      <c r="Z1174" t="s"/>
      <c r="AA1174" t="s"/>
      <c r="AB1174" t="s">
        <v>13569</v>
      </c>
      <c r="AC1174" t="s">
        <v>13570</v>
      </c>
      <c r="AD1174" t="s">
        <v>110</v>
      </c>
      <c r="AE1174" t="s">
        <v>210</v>
      </c>
      <c r="AF1174" t="s">
        <v>13571</v>
      </c>
      <c r="AG1174" t="s">
        <v>13572</v>
      </c>
      <c r="AH1174" t="s">
        <v>151</v>
      </c>
      <c r="AI1174" t="s">
        <v>13573</v>
      </c>
      <c r="AJ1174" t="s">
        <v>13574</v>
      </c>
      <c r="AK1174" t="s">
        <v>66</v>
      </c>
    </row>
    <row r="1175" spans="1:38">
      <c r="A1175" t="s">
        <v>13575</v>
      </c>
      <c r="B1175" t="s">
        <v>13576</v>
      </c>
      <c r="C1175" t="s">
        <v>13577</v>
      </c>
      <c r="D1175" t="s"/>
      <c r="E1175" t="s">
        <v>13578</v>
      </c>
      <c r="F1175" t="s">
        <v>71</v>
      </c>
      <c r="G1175" t="s">
        <v>50</v>
      </c>
      <c r="H1175" t="s">
        <v>51</v>
      </c>
      <c r="I1175" t="s">
        <v>13579</v>
      </c>
      <c r="J1175" t="s">
        <v>381</v>
      </c>
      <c r="K1175" t="s">
        <v>237</v>
      </c>
      <c r="L1175" t="s">
        <v>470</v>
      </c>
      <c r="M1175" t="s">
        <v>471</v>
      </c>
      <c r="N1175" t="s">
        <v>1319</v>
      </c>
      <c r="O1175" t="s">
        <v>112</v>
      </c>
      <c r="P1175" t="s">
        <v>13580</v>
      </c>
      <c r="Q1175" t="s">
        <v>67</v>
      </c>
      <c r="R1175" t="s"/>
      <c r="S1175" t="s"/>
      <c r="T1175" t="s"/>
      <c r="U1175" t="s"/>
      <c r="V1175" t="s"/>
      <c r="W1175" t="s"/>
      <c r="X1175" t="s"/>
      <c r="Y1175" t="s"/>
      <c r="Z1175" t="s"/>
      <c r="AA1175" t="s"/>
      <c r="AB1175" t="s">
        <v>13581</v>
      </c>
      <c r="AC1175" t="s">
        <v>13581</v>
      </c>
      <c r="AD1175" t="s">
        <v>124</v>
      </c>
      <c r="AE1175" t="s">
        <v>44</v>
      </c>
      <c r="AF1175" t="s">
        <v>13582</v>
      </c>
      <c r="AG1175" t="s">
        <v>7670</v>
      </c>
      <c r="AH1175" t="s">
        <v>90</v>
      </c>
      <c r="AI1175" t="s">
        <v>13583</v>
      </c>
      <c r="AJ1175" t="s">
        <v>92</v>
      </c>
      <c r="AK1175" t="s">
        <v>66</v>
      </c>
    </row>
    <row r="1176" spans="1:38">
      <c r="A1176" t="s">
        <v>13584</v>
      </c>
      <c r="B1176" t="s">
        <v>13585</v>
      </c>
      <c r="C1176" t="s">
        <v>13586</v>
      </c>
      <c r="D1176" t="s">
        <v>13587</v>
      </c>
      <c r="E1176" t="s">
        <v>13588</v>
      </c>
      <c r="F1176" t="s">
        <v>98</v>
      </c>
      <c r="G1176" t="s">
        <v>50</v>
      </c>
      <c r="H1176" t="s">
        <v>51</v>
      </c>
      <c r="I1176" t="s">
        <v>752</v>
      </c>
      <c r="J1176" t="s">
        <v>753</v>
      </c>
      <c r="K1176" t="s">
        <v>54</v>
      </c>
      <c r="L1176" t="s">
        <v>808</v>
      </c>
      <c r="M1176" t="s">
        <v>809</v>
      </c>
      <c r="N1176" t="s">
        <v>7406</v>
      </c>
      <c r="O1176" t="s">
        <v>826</v>
      </c>
      <c r="P1176" t="s">
        <v>13589</v>
      </c>
      <c r="Q1176" t="s">
        <v>93</v>
      </c>
      <c r="R1176" t="s"/>
      <c r="S1176" t="s"/>
      <c r="T1176" t="s"/>
      <c r="U1176" t="s"/>
      <c r="V1176" t="s"/>
      <c r="W1176" t="s"/>
      <c r="X1176" t="s"/>
      <c r="Y1176" t="s"/>
      <c r="Z1176" t="s"/>
      <c r="AA1176" t="s"/>
      <c r="AB1176" t="s">
        <v>13590</v>
      </c>
      <c r="AC1176" t="s">
        <v>13591</v>
      </c>
      <c r="AD1176" t="s">
        <v>151</v>
      </c>
      <c r="AE1176" t="s">
        <v>44</v>
      </c>
      <c r="AF1176" t="s">
        <v>13592</v>
      </c>
      <c r="AG1176" t="s">
        <v>7573</v>
      </c>
      <c r="AH1176" t="s">
        <v>63</v>
      </c>
      <c r="AI1176" t="s">
        <v>13593</v>
      </c>
      <c r="AJ1176" t="s">
        <v>92</v>
      </c>
      <c r="AK1176" t="s">
        <v>66</v>
      </c>
    </row>
    <row r="1177" spans="1:38">
      <c r="A1177" t="s">
        <v>13594</v>
      </c>
      <c r="B1177" t="s">
        <v>13595</v>
      </c>
      <c r="C1177" t="s">
        <v>13596</v>
      </c>
      <c r="D1177" t="s">
        <v>13597</v>
      </c>
      <c r="E1177" t="s">
        <v>13598</v>
      </c>
      <c r="F1177" t="s">
        <v>255</v>
      </c>
      <c r="G1177" t="s">
        <v>50</v>
      </c>
      <c r="H1177" t="s">
        <v>51</v>
      </c>
      <c r="I1177" t="s">
        <v>10653</v>
      </c>
      <c r="J1177" t="s">
        <v>3913</v>
      </c>
      <c r="K1177" t="s">
        <v>410</v>
      </c>
      <c r="L1177" t="s">
        <v>411</v>
      </c>
      <c r="M1177" t="s">
        <v>412</v>
      </c>
      <c r="N1177" t="s">
        <v>2083</v>
      </c>
      <c r="O1177" t="s">
        <v>241</v>
      </c>
      <c r="P1177" t="s">
        <v>12985</v>
      </c>
      <c r="Q1177" t="s">
        <v>67</v>
      </c>
      <c r="R1177" t="s">
        <v>12986</v>
      </c>
      <c r="S1177" t="s"/>
      <c r="T1177" t="s"/>
      <c r="U1177" t="s"/>
      <c r="V1177" t="s"/>
      <c r="W1177" t="s"/>
      <c r="X1177" t="s"/>
      <c r="Y1177" t="s"/>
      <c r="Z1177" t="s"/>
      <c r="AA1177" t="s"/>
      <c r="AB1177" t="s">
        <v>13599</v>
      </c>
      <c r="AC1177" t="s">
        <v>13600</v>
      </c>
      <c r="AD1177" t="s">
        <v>93</v>
      </c>
      <c r="AE1177" t="s">
        <v>44</v>
      </c>
      <c r="AF1177" t="s">
        <v>13601</v>
      </c>
      <c r="AG1177" t="s">
        <v>44</v>
      </c>
      <c r="AH1177" t="s">
        <v>67</v>
      </c>
      <c r="AI1177" t="s">
        <v>13602</v>
      </c>
      <c r="AJ1177" t="s">
        <v>92</v>
      </c>
      <c r="AK1177" t="s">
        <v>66</v>
      </c>
    </row>
    <row r="1178" spans="1:38">
      <c r="A1178" t="s">
        <v>13603</v>
      </c>
      <c r="B1178" t="s">
        <v>13604</v>
      </c>
      <c r="C1178" t="s">
        <v>13605</v>
      </c>
      <c r="D1178" t="s">
        <v>13606</v>
      </c>
      <c r="E1178" t="s">
        <v>13607</v>
      </c>
      <c r="F1178" t="s"/>
      <c r="G1178" t="s">
        <v>50</v>
      </c>
      <c r="H1178" t="s">
        <v>51</v>
      </c>
      <c r="I1178" t="s"/>
      <c r="J1178" t="s"/>
      <c r="K1178" t="s"/>
      <c r="L1178" t="s">
        <v>238</v>
      </c>
      <c r="M1178" t="s">
        <v>660</v>
      </c>
      <c r="N1178" t="s">
        <v>2792</v>
      </c>
      <c r="O1178" t="s"/>
      <c r="P1178" t="s"/>
      <c r="Q1178" t="s">
        <v>44</v>
      </c>
      <c r="R1178" t="s"/>
      <c r="S1178" t="s"/>
      <c r="T1178" t="s"/>
      <c r="U1178" t="s"/>
      <c r="V1178" t="s"/>
      <c r="W1178" t="s"/>
      <c r="X1178" t="s"/>
      <c r="Y1178" t="s"/>
      <c r="Z1178" t="s"/>
      <c r="AA1178" t="s"/>
      <c r="AB1178" t="s">
        <v>13608</v>
      </c>
      <c r="AC1178" t="s">
        <v>13608</v>
      </c>
      <c r="AD1178" t="s">
        <v>93</v>
      </c>
      <c r="AE1178" t="s">
        <v>44</v>
      </c>
      <c r="AF1178" t="s">
        <v>13609</v>
      </c>
      <c r="AG1178" t="s">
        <v>13610</v>
      </c>
      <c r="AH1178" t="s">
        <v>44</v>
      </c>
      <c r="AI1178" t="s">
        <v>13611</v>
      </c>
      <c r="AJ1178" t="s">
        <v>13612</v>
      </c>
      <c r="AK1178" t="s">
        <v>66</v>
      </c>
    </row>
    <row r="1179" spans="1:38">
      <c r="A1179" t="s">
        <v>13613</v>
      </c>
      <c r="B1179" t="s">
        <v>13614</v>
      </c>
      <c r="C1179" t="s">
        <v>13615</v>
      </c>
      <c r="D1179" t="s">
        <v>13616</v>
      </c>
      <c r="E1179" t="s">
        <v>13617</v>
      </c>
      <c r="F1179" t="s">
        <v>49</v>
      </c>
      <c r="G1179" t="s">
        <v>50</v>
      </c>
      <c r="H1179" t="s">
        <v>51</v>
      </c>
      <c r="I1179" t="s">
        <v>12711</v>
      </c>
      <c r="J1179" t="s">
        <v>513</v>
      </c>
      <c r="K1179" t="s">
        <v>54</v>
      </c>
      <c r="L1179" t="s">
        <v>582</v>
      </c>
      <c r="M1179" t="s">
        <v>583</v>
      </c>
      <c r="N1179" t="s">
        <v>13618</v>
      </c>
      <c r="O1179" t="s"/>
      <c r="P1179" t="s"/>
      <c r="Q1179" t="s">
        <v>44</v>
      </c>
      <c r="R1179" t="s"/>
      <c r="S1179" t="s"/>
      <c r="T1179" t="s"/>
      <c r="U1179" t="s"/>
      <c r="V1179" t="s"/>
      <c r="W1179" t="s"/>
      <c r="X1179" t="s"/>
      <c r="Y1179" t="s"/>
      <c r="Z1179" t="s"/>
      <c r="AA1179" t="s"/>
      <c r="AB1179" t="s">
        <v>13619</v>
      </c>
      <c r="AC1179" t="s">
        <v>13619</v>
      </c>
      <c r="AD1179" t="s">
        <v>93</v>
      </c>
      <c r="AE1179" t="s">
        <v>277</v>
      </c>
      <c r="AF1179" t="s">
        <v>13620</v>
      </c>
      <c r="AG1179" t="s">
        <v>13621</v>
      </c>
      <c r="AH1179" t="s">
        <v>44</v>
      </c>
      <c r="AI1179" t="s">
        <v>13622</v>
      </c>
      <c r="AJ1179" t="s">
        <v>13623</v>
      </c>
      <c r="AK1179" t="s">
        <v>66</v>
      </c>
    </row>
    <row r="1180" spans="1:38">
      <c r="A1180" t="s">
        <v>13624</v>
      </c>
      <c r="B1180" t="s">
        <v>13625</v>
      </c>
      <c r="C1180" t="s">
        <v>13626</v>
      </c>
      <c r="D1180" t="s">
        <v>13627</v>
      </c>
      <c r="E1180" t="s">
        <v>13628</v>
      </c>
      <c r="F1180" t="s">
        <v>49</v>
      </c>
      <c r="G1180" t="s">
        <v>50</v>
      </c>
      <c r="H1180" t="s">
        <v>51</v>
      </c>
      <c r="I1180" t="s">
        <v>13629</v>
      </c>
      <c r="J1180" t="s"/>
      <c r="K1180" t="s">
        <v>2476</v>
      </c>
      <c r="L1180" t="s">
        <v>100</v>
      </c>
      <c r="M1180" t="s">
        <v>101</v>
      </c>
      <c r="N1180" t="s">
        <v>6550</v>
      </c>
      <c r="O1180" t="s"/>
      <c r="P1180" t="s"/>
      <c r="Q1180" t="s">
        <v>44</v>
      </c>
      <c r="R1180" t="s"/>
      <c r="S1180" t="s"/>
      <c r="T1180" t="s"/>
      <c r="U1180" t="s"/>
      <c r="V1180" t="s"/>
      <c r="W1180" t="s"/>
      <c r="X1180" t="s"/>
      <c r="Y1180" t="s"/>
      <c r="Z1180" t="s"/>
      <c r="AA1180" t="s"/>
      <c r="AB1180" t="s">
        <v>13630</v>
      </c>
      <c r="AC1180" t="s">
        <v>13630</v>
      </c>
      <c r="AD1180" t="s">
        <v>192</v>
      </c>
      <c r="AE1180" t="s">
        <v>310</v>
      </c>
      <c r="AF1180" t="s">
        <v>13631</v>
      </c>
      <c r="AG1180" t="s">
        <v>13632</v>
      </c>
      <c r="AH1180" t="s">
        <v>347</v>
      </c>
      <c r="AI1180" t="s">
        <v>13633</v>
      </c>
      <c r="AJ1180" t="s">
        <v>13634</v>
      </c>
      <c r="AK1180" t="s">
        <v>66</v>
      </c>
    </row>
    <row r="1181" spans="1:38">
      <c r="A1181" t="s">
        <v>13635</v>
      </c>
      <c r="B1181" t="s">
        <v>13636</v>
      </c>
      <c r="C1181" t="s">
        <v>13637</v>
      </c>
      <c r="D1181" t="s">
        <v>13638</v>
      </c>
      <c r="E1181" t="s">
        <v>13639</v>
      </c>
      <c r="F1181" t="s"/>
      <c r="G1181" t="s">
        <v>50</v>
      </c>
      <c r="H1181" t="s">
        <v>51</v>
      </c>
      <c r="I1181" t="s"/>
      <c r="J1181" t="s"/>
      <c r="K1181" t="s"/>
      <c r="L1181" t="s">
        <v>238</v>
      </c>
      <c r="M1181" t="s">
        <v>660</v>
      </c>
      <c r="N1181" t="s">
        <v>661</v>
      </c>
      <c r="O1181" t="s"/>
      <c r="P1181" t="s"/>
      <c r="Q1181" t="s">
        <v>44</v>
      </c>
      <c r="R1181" t="s"/>
      <c r="S1181" t="s"/>
      <c r="T1181" t="s"/>
      <c r="U1181" t="s"/>
      <c r="V1181" t="s"/>
      <c r="W1181" t="s"/>
      <c r="X1181" t="s"/>
      <c r="Y1181" t="s"/>
      <c r="Z1181" t="s"/>
      <c r="AA1181" t="s"/>
      <c r="AB1181" t="s">
        <v>13640</v>
      </c>
      <c r="AC1181" t="s">
        <v>13640</v>
      </c>
      <c r="AD1181" t="s">
        <v>63</v>
      </c>
      <c r="AE1181" t="s">
        <v>277</v>
      </c>
      <c r="AF1181" t="s">
        <v>13641</v>
      </c>
      <c r="AG1181" t="s">
        <v>13642</v>
      </c>
      <c r="AH1181" t="s">
        <v>93</v>
      </c>
      <c r="AI1181" t="s">
        <v>13643</v>
      </c>
      <c r="AJ1181" t="s">
        <v>13644</v>
      </c>
      <c r="AK1181" t="s">
        <v>66</v>
      </c>
    </row>
    <row r="1182" spans="1:38">
      <c r="A1182" t="s">
        <v>13645</v>
      </c>
      <c r="B1182" t="s">
        <v>13646</v>
      </c>
      <c r="C1182" t="s">
        <v>13647</v>
      </c>
      <c r="D1182" t="s">
        <v>13648</v>
      </c>
      <c r="E1182" t="s">
        <v>13649</v>
      </c>
      <c r="F1182" t="s"/>
      <c r="G1182" t="s">
        <v>50</v>
      </c>
      <c r="H1182" t="s">
        <v>51</v>
      </c>
      <c r="I1182" t="s">
        <v>13650</v>
      </c>
      <c r="J1182" t="s">
        <v>1127</v>
      </c>
      <c r="K1182" t="s">
        <v>54</v>
      </c>
      <c r="L1182" t="s">
        <v>582</v>
      </c>
      <c r="M1182" t="s">
        <v>871</v>
      </c>
      <c r="N1182" t="s">
        <v>2047</v>
      </c>
      <c r="O1182" t="s"/>
      <c r="P1182" t="s"/>
      <c r="Q1182" t="s">
        <v>44</v>
      </c>
      <c r="R1182" t="s"/>
      <c r="S1182" t="s"/>
      <c r="T1182" t="s"/>
      <c r="U1182" t="s"/>
      <c r="V1182" t="s"/>
      <c r="W1182" t="s"/>
      <c r="X1182" t="s"/>
      <c r="Y1182" t="s"/>
      <c r="Z1182" t="s"/>
      <c r="AA1182" t="s"/>
      <c r="AB1182" t="s">
        <v>13651</v>
      </c>
      <c r="AC1182" t="s">
        <v>13651</v>
      </c>
      <c r="AD1182" t="s">
        <v>59</v>
      </c>
      <c r="AE1182" t="s">
        <v>44</v>
      </c>
      <c r="AF1182" t="s">
        <v>13652</v>
      </c>
      <c r="AG1182" t="s">
        <v>1559</v>
      </c>
      <c r="AH1182" t="s">
        <v>174</v>
      </c>
      <c r="AI1182" t="s">
        <v>13653</v>
      </c>
      <c r="AJ1182" t="s">
        <v>13654</v>
      </c>
      <c r="AK1182" t="s">
        <v>66</v>
      </c>
    </row>
    <row r="1183" spans="1:38">
      <c r="A1183" t="s">
        <v>13655</v>
      </c>
      <c r="B1183" t="s">
        <v>13656</v>
      </c>
      <c r="C1183" t="s">
        <v>13657</v>
      </c>
      <c r="D1183" t="s">
        <v>13658</v>
      </c>
      <c r="E1183" t="s">
        <v>13659</v>
      </c>
      <c r="F1183" t="s">
        <v>98</v>
      </c>
      <c r="G1183" t="s">
        <v>50</v>
      </c>
      <c r="H1183" t="s">
        <v>51</v>
      </c>
      <c r="I1183" t="s">
        <v>13660</v>
      </c>
      <c r="J1183" t="s"/>
      <c r="K1183" t="s">
        <v>237</v>
      </c>
      <c r="L1183" t="s">
        <v>582</v>
      </c>
      <c r="M1183" t="s">
        <v>583</v>
      </c>
      <c r="N1183" t="s">
        <v>584</v>
      </c>
      <c r="O1183" t="s"/>
      <c r="P1183" t="s">
        <v>13661</v>
      </c>
      <c r="Q1183" t="s">
        <v>112</v>
      </c>
      <c r="R1183" t="s">
        <v>13662</v>
      </c>
      <c r="S1183" t="s"/>
      <c r="T1183" t="s"/>
      <c r="U1183" t="s"/>
      <c r="V1183" t="s"/>
      <c r="W1183" t="s"/>
      <c r="X1183" t="s"/>
      <c r="Y1183" t="s"/>
      <c r="Z1183" t="s"/>
      <c r="AA1183" t="s"/>
      <c r="AB1183" t="s">
        <v>13663</v>
      </c>
      <c r="AC1183" t="s">
        <v>13663</v>
      </c>
      <c r="AD1183" t="s">
        <v>59</v>
      </c>
      <c r="AE1183" t="s">
        <v>44</v>
      </c>
      <c r="AF1183" t="s">
        <v>13664</v>
      </c>
      <c r="AG1183" t="s">
        <v>4305</v>
      </c>
      <c r="AH1183" t="s">
        <v>63</v>
      </c>
      <c r="AI1183" t="s">
        <v>13665</v>
      </c>
      <c r="AJ1183" t="s">
        <v>13666</v>
      </c>
      <c r="AK1183" t="s">
        <v>66</v>
      </c>
    </row>
    <row r="1184" spans="1:38">
      <c r="A1184" t="s">
        <v>13667</v>
      </c>
      <c r="B1184" t="s">
        <v>13668</v>
      </c>
      <c r="C1184" t="s">
        <v>13669</v>
      </c>
      <c r="D1184" t="s">
        <v>13670</v>
      </c>
      <c r="E1184" t="s">
        <v>13671</v>
      </c>
      <c r="F1184" t="s">
        <v>2409</v>
      </c>
      <c r="G1184" t="s">
        <v>50</v>
      </c>
      <c r="H1184" t="s">
        <v>234</v>
      </c>
      <c r="I1184" t="s">
        <v>13672</v>
      </c>
      <c r="J1184" t="s">
        <v>1715</v>
      </c>
      <c r="K1184" t="s">
        <v>54</v>
      </c>
      <c r="L1184" t="s">
        <v>272</v>
      </c>
      <c r="M1184" t="s">
        <v>1180</v>
      </c>
      <c r="N1184" t="s">
        <v>2321</v>
      </c>
      <c r="O1184" t="s">
        <v>192</v>
      </c>
      <c r="P1184" t="s">
        <v>13673</v>
      </c>
      <c r="Q1184" t="s">
        <v>124</v>
      </c>
      <c r="R1184" t="s">
        <v>13674</v>
      </c>
      <c r="S1184" t="s">
        <v>13675</v>
      </c>
      <c r="T1184" t="s">
        <v>67</v>
      </c>
      <c r="U1184" t="s"/>
      <c r="V1184" t="s"/>
      <c r="W1184" t="s"/>
      <c r="X1184" t="s"/>
      <c r="Y1184" t="s"/>
      <c r="Z1184" t="s">
        <v>13676</v>
      </c>
      <c r="AA1184" t="s"/>
      <c r="AB1184" t="s">
        <v>13677</v>
      </c>
      <c r="AC1184" t="s">
        <v>13678</v>
      </c>
      <c r="AD1184" t="s">
        <v>124</v>
      </c>
      <c r="AE1184" t="s">
        <v>297</v>
      </c>
      <c r="AF1184" t="s">
        <v>13679</v>
      </c>
      <c r="AG1184" t="s">
        <v>13680</v>
      </c>
      <c r="AH1184" t="s">
        <v>174</v>
      </c>
      <c r="AI1184" t="s">
        <v>13681</v>
      </c>
      <c r="AJ1184" t="s">
        <v>92</v>
      </c>
      <c r="AK1184" t="s">
        <v>66</v>
      </c>
    </row>
    <row r="1185" spans="1:38">
      <c r="A1185" t="s">
        <v>13682</v>
      </c>
      <c r="B1185" t="s">
        <v>13683</v>
      </c>
      <c r="C1185" t="s">
        <v>13684</v>
      </c>
      <c r="D1185" t="s">
        <v>13685</v>
      </c>
      <c r="E1185" t="s">
        <v>13686</v>
      </c>
      <c r="F1185" t="s">
        <v>49</v>
      </c>
      <c r="G1185" t="s">
        <v>50</v>
      </c>
      <c r="H1185" t="s">
        <v>51</v>
      </c>
      <c r="I1185" t="s">
        <v>12547</v>
      </c>
      <c r="J1185" t="s">
        <v>1986</v>
      </c>
      <c r="K1185" t="s">
        <v>984</v>
      </c>
      <c r="L1185" t="s">
        <v>843</v>
      </c>
      <c r="M1185" t="s">
        <v>844</v>
      </c>
      <c r="N1185" t="s">
        <v>4211</v>
      </c>
      <c r="O1185" t="s">
        <v>103</v>
      </c>
      <c r="P1185" t="s"/>
      <c r="Q1185" t="s"/>
      <c r="R1185" t="s"/>
      <c r="S1185" t="s"/>
      <c r="T1185" t="s"/>
      <c r="U1185" t="s"/>
      <c r="V1185" t="s"/>
      <c r="W1185" t="s"/>
      <c r="X1185" t="s"/>
      <c r="Y1185" t="s"/>
      <c r="Z1185" t="s"/>
      <c r="AA1185" t="s"/>
      <c r="AB1185" t="s">
        <v>13687</v>
      </c>
      <c r="AC1185" t="s">
        <v>13687</v>
      </c>
      <c r="AD1185" t="s">
        <v>59</v>
      </c>
      <c r="AE1185" t="s">
        <v>44</v>
      </c>
      <c r="AF1185" t="s">
        <v>13688</v>
      </c>
      <c r="AG1185" t="s">
        <v>6307</v>
      </c>
      <c r="AH1185" t="s">
        <v>192</v>
      </c>
      <c r="AI1185" t="s">
        <v>13689</v>
      </c>
      <c r="AJ1185" t="s">
        <v>92</v>
      </c>
      <c r="AK1185" t="s">
        <v>66</v>
      </c>
    </row>
    <row r="1186" spans="1:38">
      <c r="A1186" t="s">
        <v>7294</v>
      </c>
      <c r="B1186" t="s">
        <v>13690</v>
      </c>
      <c r="C1186" t="s">
        <v>13691</v>
      </c>
      <c r="D1186" t="s">
        <v>13692</v>
      </c>
      <c r="E1186" t="s">
        <v>13693</v>
      </c>
      <c r="F1186" t="s">
        <v>857</v>
      </c>
      <c r="G1186" t="s">
        <v>50</v>
      </c>
      <c r="H1186" t="s">
        <v>51</v>
      </c>
      <c r="I1186" t="s">
        <v>13694</v>
      </c>
      <c r="J1186" t="s">
        <v>2588</v>
      </c>
      <c r="K1186" t="s">
        <v>54</v>
      </c>
      <c r="L1186" t="s">
        <v>1880</v>
      </c>
      <c r="M1186" t="s">
        <v>1881</v>
      </c>
      <c r="N1186" t="s">
        <v>2899</v>
      </c>
      <c r="O1186" t="s">
        <v>192</v>
      </c>
      <c r="P1186" t="s">
        <v>13695</v>
      </c>
      <c r="Q1186" t="s">
        <v>67</v>
      </c>
      <c r="R1186" t="s"/>
      <c r="S1186" t="s"/>
      <c r="T1186" t="s"/>
      <c r="U1186" t="s"/>
      <c r="V1186" t="s"/>
      <c r="W1186" t="s"/>
      <c r="X1186" t="s"/>
      <c r="Y1186" t="s"/>
      <c r="Z1186" t="s"/>
      <c r="AA1186" t="s"/>
      <c r="AB1186" t="s">
        <v>13696</v>
      </c>
      <c r="AC1186" t="s">
        <v>13697</v>
      </c>
      <c r="AD1186" t="s">
        <v>124</v>
      </c>
      <c r="AE1186" t="s">
        <v>125</v>
      </c>
      <c r="AF1186" t="s">
        <v>13698</v>
      </c>
      <c r="AG1186" t="s">
        <v>13699</v>
      </c>
      <c r="AH1186" t="s">
        <v>63</v>
      </c>
      <c r="AI1186" t="s">
        <v>13700</v>
      </c>
      <c r="AJ1186" t="s">
        <v>92</v>
      </c>
      <c r="AK1186" t="s">
        <v>66</v>
      </c>
    </row>
    <row r="1187" spans="1:38">
      <c r="A1187" t="s">
        <v>13701</v>
      </c>
      <c r="B1187" t="s">
        <v>13702</v>
      </c>
      <c r="C1187" t="s">
        <v>13703</v>
      </c>
      <c r="D1187" t="s">
        <v>13704</v>
      </c>
      <c r="E1187" t="s">
        <v>13705</v>
      </c>
      <c r="F1187" t="s">
        <v>292</v>
      </c>
      <c r="G1187" t="s">
        <v>50</v>
      </c>
      <c r="H1187" t="s">
        <v>51</v>
      </c>
      <c r="I1187" t="s">
        <v>1304</v>
      </c>
      <c r="J1187" t="s">
        <v>440</v>
      </c>
      <c r="K1187" t="s">
        <v>54</v>
      </c>
      <c r="L1187" t="s">
        <v>139</v>
      </c>
      <c r="M1187" t="s">
        <v>140</v>
      </c>
      <c r="N1187" t="s">
        <v>141</v>
      </c>
      <c r="O1187" t="s">
        <v>180</v>
      </c>
      <c r="P1187" t="s"/>
      <c r="Q1187" t="s"/>
      <c r="R1187" t="s"/>
      <c r="S1187" t="s"/>
      <c r="T1187" t="s"/>
      <c r="U1187" t="s"/>
      <c r="V1187" t="s"/>
      <c r="W1187" t="s"/>
      <c r="X1187" t="s"/>
      <c r="Y1187" t="s"/>
      <c r="Z1187" t="s"/>
      <c r="AA1187" t="s"/>
      <c r="AB1187" t="s">
        <v>13706</v>
      </c>
      <c r="AC1187" t="s">
        <v>13706</v>
      </c>
      <c r="AD1187" t="s">
        <v>110</v>
      </c>
      <c r="AE1187" t="s">
        <v>515</v>
      </c>
      <c r="AF1187" t="s">
        <v>13707</v>
      </c>
      <c r="AG1187" t="s">
        <v>13708</v>
      </c>
      <c r="AH1187" t="s">
        <v>124</v>
      </c>
      <c r="AI1187" t="s">
        <v>13709</v>
      </c>
      <c r="AJ1187" t="s">
        <v>92</v>
      </c>
      <c r="AK1187" t="s">
        <v>66</v>
      </c>
    </row>
    <row r="1188" spans="1:38">
      <c r="A1188" t="s">
        <v>13710</v>
      </c>
      <c r="B1188" t="s">
        <v>13711</v>
      </c>
      <c r="C1188" t="s">
        <v>13712</v>
      </c>
      <c r="D1188" t="s"/>
      <c r="E1188" t="s">
        <v>13713</v>
      </c>
      <c r="F1188" t="s">
        <v>255</v>
      </c>
      <c r="G1188" t="s">
        <v>50</v>
      </c>
      <c r="H1188" t="s">
        <v>51</v>
      </c>
      <c r="I1188" t="s">
        <v>13714</v>
      </c>
      <c r="J1188" t="s">
        <v>4043</v>
      </c>
      <c r="K1188" t="s">
        <v>4044</v>
      </c>
      <c r="L1188" t="s">
        <v>808</v>
      </c>
      <c r="M1188" t="s">
        <v>809</v>
      </c>
      <c r="N1188" t="s">
        <v>2649</v>
      </c>
      <c r="O1188" t="s">
        <v>209</v>
      </c>
      <c r="P1188" t="s"/>
      <c r="Q1188" t="s"/>
      <c r="R1188" t="s"/>
      <c r="S1188" t="s"/>
      <c r="T1188" t="s"/>
      <c r="U1188" t="s"/>
      <c r="V1188" t="s"/>
      <c r="W1188" t="s"/>
      <c r="X1188" t="s"/>
      <c r="Y1188" t="s"/>
      <c r="Z1188" t="s"/>
      <c r="AA1188" t="s"/>
      <c r="AB1188" t="s">
        <v>13715</v>
      </c>
      <c r="AC1188" t="s">
        <v>13715</v>
      </c>
      <c r="AD1188" t="s">
        <v>93</v>
      </c>
      <c r="AE1188" t="s">
        <v>44</v>
      </c>
      <c r="AF1188" t="s">
        <v>13716</v>
      </c>
      <c r="AG1188" t="s">
        <v>7907</v>
      </c>
      <c r="AH1188" t="s">
        <v>44</v>
      </c>
      <c r="AI1188" t="s">
        <v>13717</v>
      </c>
      <c r="AJ1188" t="s">
        <v>92</v>
      </c>
      <c r="AK1188" t="s">
        <v>66</v>
      </c>
    </row>
    <row r="1189" spans="1:38">
      <c r="A1189" t="s">
        <v>13718</v>
      </c>
      <c r="B1189" t="s">
        <v>13719</v>
      </c>
      <c r="C1189" t="s">
        <v>13720</v>
      </c>
      <c r="D1189" t="s"/>
      <c r="E1189" t="s">
        <v>13721</v>
      </c>
      <c r="F1189" t="s"/>
      <c r="G1189" t="s">
        <v>72</v>
      </c>
      <c r="H1189" t="s">
        <v>51</v>
      </c>
      <c r="I1189" t="s"/>
      <c r="J1189" t="s"/>
      <c r="K1189" t="s">
        <v>354</v>
      </c>
      <c r="L1189" t="s">
        <v>526</v>
      </c>
      <c r="M1189" t="s">
        <v>527</v>
      </c>
      <c r="N1189" t="s">
        <v>8393</v>
      </c>
      <c r="O1189" t="s">
        <v>86</v>
      </c>
      <c r="P1189" t="s"/>
      <c r="Q1189" t="s"/>
      <c r="R1189" t="s"/>
      <c r="S1189" t="s"/>
      <c r="T1189" t="s"/>
      <c r="U1189" t="s"/>
      <c r="V1189" t="s"/>
      <c r="W1189" t="s">
        <v>650</v>
      </c>
      <c r="X1189" t="s"/>
      <c r="Y1189" t="s"/>
      <c r="Z1189" t="s"/>
      <c r="AA1189" t="s"/>
      <c r="AB1189" t="s">
        <v>13722</v>
      </c>
      <c r="AC1189" t="s">
        <v>13722</v>
      </c>
      <c r="AD1189" t="s">
        <v>59</v>
      </c>
      <c r="AE1189" t="s">
        <v>44</v>
      </c>
      <c r="AF1189" t="s">
        <v>13723</v>
      </c>
      <c r="AG1189" t="s">
        <v>13724</v>
      </c>
      <c r="AH1189" t="s">
        <v>110</v>
      </c>
      <c r="AI1189" t="s">
        <v>13725</v>
      </c>
      <c r="AJ1189" t="s">
        <v>92</v>
      </c>
      <c r="AK1189" t="s">
        <v>66</v>
      </c>
    </row>
    <row r="1190" spans="1:38">
      <c r="A1190" t="s">
        <v>13726</v>
      </c>
      <c r="B1190" t="s">
        <v>13727</v>
      </c>
      <c r="C1190" t="s">
        <v>13728</v>
      </c>
      <c r="D1190" t="s">
        <v>13729</v>
      </c>
      <c r="E1190" t="s">
        <v>13730</v>
      </c>
      <c r="F1190" t="s">
        <v>697</v>
      </c>
      <c r="G1190" t="s">
        <v>50</v>
      </c>
      <c r="H1190" t="s">
        <v>51</v>
      </c>
      <c r="I1190" t="s">
        <v>13731</v>
      </c>
      <c r="J1190" t="s">
        <v>7453</v>
      </c>
      <c r="K1190" t="s">
        <v>54</v>
      </c>
      <c r="L1190" t="s">
        <v>808</v>
      </c>
      <c r="M1190" t="s">
        <v>809</v>
      </c>
      <c r="N1190" t="s">
        <v>1447</v>
      </c>
      <c r="O1190" t="s"/>
      <c r="P1190" t="s"/>
      <c r="Q1190" t="s">
        <v>67</v>
      </c>
      <c r="R1190" t="s"/>
      <c r="S1190" t="s"/>
      <c r="T1190" t="s"/>
      <c r="U1190" t="s"/>
      <c r="V1190" t="s"/>
      <c r="W1190" t="s"/>
      <c r="X1190" t="s"/>
      <c r="Y1190" t="s"/>
      <c r="Z1190" t="s"/>
      <c r="AA1190" t="s"/>
      <c r="AB1190" t="s">
        <v>13732</v>
      </c>
      <c r="AC1190" t="s">
        <v>13732</v>
      </c>
      <c r="AD1190" t="s">
        <v>209</v>
      </c>
      <c r="AE1190" t="s">
        <v>44</v>
      </c>
      <c r="AF1190" t="s">
        <v>13733</v>
      </c>
      <c r="AG1190" t="s">
        <v>13734</v>
      </c>
      <c r="AH1190" t="s">
        <v>461</v>
      </c>
      <c r="AI1190" t="s">
        <v>13735</v>
      </c>
      <c r="AJ1190" t="s">
        <v>13736</v>
      </c>
      <c r="AK1190" t="s">
        <v>66</v>
      </c>
    </row>
    <row r="1191" spans="1:38">
      <c r="A1191" t="s">
        <v>13737</v>
      </c>
      <c r="B1191" t="s">
        <v>13738</v>
      </c>
      <c r="C1191" t="s">
        <v>13739</v>
      </c>
      <c r="D1191" t="s">
        <v>13740</v>
      </c>
      <c r="E1191" t="s">
        <v>6972</v>
      </c>
      <c r="F1191" t="s"/>
      <c r="G1191" t="s">
        <v>50</v>
      </c>
      <c r="H1191" t="s">
        <v>51</v>
      </c>
      <c r="I1191" t="s"/>
      <c r="J1191" t="s"/>
      <c r="K1191" t="s"/>
      <c r="L1191" t="s">
        <v>272</v>
      </c>
      <c r="M1191" t="s">
        <v>273</v>
      </c>
      <c r="N1191" t="s">
        <v>5248</v>
      </c>
      <c r="O1191" t="s"/>
      <c r="P1191" t="s"/>
      <c r="Q1191" t="s">
        <v>44</v>
      </c>
      <c r="R1191" t="s"/>
      <c r="S1191" t="s"/>
      <c r="T1191" t="s"/>
      <c r="U1191" t="s"/>
      <c r="V1191" t="s"/>
      <c r="W1191" t="s"/>
      <c r="X1191" t="s"/>
      <c r="Y1191" t="s"/>
      <c r="Z1191" t="s"/>
      <c r="AA1191" t="s"/>
      <c r="AB1191" t="s">
        <v>6974</v>
      </c>
      <c r="AC1191" t="s">
        <v>6974</v>
      </c>
      <c r="AD1191" t="s">
        <v>59</v>
      </c>
      <c r="AE1191" t="s">
        <v>44</v>
      </c>
      <c r="AF1191" t="s">
        <v>6975</v>
      </c>
      <c r="AG1191" t="s">
        <v>44</v>
      </c>
      <c r="AH1191" t="s">
        <v>209</v>
      </c>
      <c r="AI1191" t="s">
        <v>6976</v>
      </c>
      <c r="AJ1191" t="s">
        <v>13741</v>
      </c>
      <c r="AK1191" t="s">
        <v>66</v>
      </c>
    </row>
    <row r="1192" spans="1:38">
      <c r="A1192" t="s">
        <v>13742</v>
      </c>
      <c r="B1192" t="s">
        <v>13743</v>
      </c>
      <c r="C1192" t="s">
        <v>13744</v>
      </c>
      <c r="D1192" t="s">
        <v>13745</v>
      </c>
      <c r="E1192" t="s">
        <v>13746</v>
      </c>
      <c r="F1192" t="s">
        <v>541</v>
      </c>
      <c r="G1192" t="s">
        <v>72</v>
      </c>
      <c r="H1192" t="s">
        <v>51</v>
      </c>
      <c r="I1192" t="s">
        <v>2587</v>
      </c>
      <c r="J1192" t="s">
        <v>2588</v>
      </c>
      <c r="K1192" t="s">
        <v>54</v>
      </c>
      <c r="L1192" t="s">
        <v>355</v>
      </c>
      <c r="M1192" t="s">
        <v>985</v>
      </c>
      <c r="N1192" t="s">
        <v>986</v>
      </c>
      <c r="O1192" t="s">
        <v>174</v>
      </c>
      <c r="P1192" t="s"/>
      <c r="Q1192" t="s"/>
      <c r="R1192" t="s"/>
      <c r="S1192" t="s"/>
      <c r="T1192" t="s">
        <v>67</v>
      </c>
      <c r="U1192" t="s"/>
      <c r="V1192" t="s"/>
      <c r="W1192" t="s">
        <v>13747</v>
      </c>
      <c r="X1192" t="s"/>
      <c r="Y1192" t="s"/>
      <c r="Z1192" t="s"/>
      <c r="AA1192" t="s"/>
      <c r="AB1192" t="s">
        <v>13748</v>
      </c>
      <c r="AC1192" t="s">
        <v>13748</v>
      </c>
      <c r="AD1192" t="s">
        <v>90</v>
      </c>
      <c r="AE1192" t="s">
        <v>44</v>
      </c>
      <c r="AF1192" t="s">
        <v>13749</v>
      </c>
      <c r="AG1192" t="s">
        <v>13750</v>
      </c>
      <c r="AH1192" t="s">
        <v>963</v>
      </c>
      <c r="AI1192" t="s">
        <v>13751</v>
      </c>
      <c r="AJ1192" t="s">
        <v>92</v>
      </c>
      <c r="AK1192" t="s">
        <v>66</v>
      </c>
    </row>
    <row r="1193" spans="1:38">
      <c r="A1193" t="s">
        <v>13752</v>
      </c>
      <c r="B1193" t="s">
        <v>13753</v>
      </c>
      <c r="C1193" t="s">
        <v>13754</v>
      </c>
      <c r="D1193" t="s"/>
      <c r="E1193" t="s">
        <v>13755</v>
      </c>
      <c r="F1193" t="s">
        <v>3100</v>
      </c>
      <c r="G1193" t="s">
        <v>72</v>
      </c>
      <c r="H1193" t="s">
        <v>51</v>
      </c>
      <c r="I1193" t="s">
        <v>13756</v>
      </c>
      <c r="J1193" t="s">
        <v>53</v>
      </c>
      <c r="K1193" t="s">
        <v>54</v>
      </c>
      <c r="L1193" t="s">
        <v>470</v>
      </c>
      <c r="M1193" t="s">
        <v>471</v>
      </c>
      <c r="N1193" t="s">
        <v>1319</v>
      </c>
      <c r="O1193" t="s">
        <v>241</v>
      </c>
      <c r="P1193" t="s"/>
      <c r="Q1193" t="s"/>
      <c r="R1193" t="s"/>
      <c r="S1193" t="s">
        <v>13757</v>
      </c>
      <c r="T1193" t="s">
        <v>93</v>
      </c>
      <c r="U1193" t="s">
        <v>13758</v>
      </c>
      <c r="V1193" t="s">
        <v>67</v>
      </c>
      <c r="W1193" t="s">
        <v>13759</v>
      </c>
      <c r="X1193" t="s"/>
      <c r="Y1193" t="s"/>
      <c r="Z1193" t="s">
        <v>13760</v>
      </c>
      <c r="AA1193" t="s">
        <v>84</v>
      </c>
      <c r="AB1193" t="s">
        <v>13761</v>
      </c>
      <c r="AC1193" t="s">
        <v>13762</v>
      </c>
      <c r="AD1193" t="s">
        <v>174</v>
      </c>
      <c r="AE1193" t="s">
        <v>44</v>
      </c>
      <c r="AF1193" t="s">
        <v>13763</v>
      </c>
      <c r="AG1193" t="s">
        <v>13764</v>
      </c>
      <c r="AH1193" t="s">
        <v>192</v>
      </c>
      <c r="AI1193" t="s">
        <v>13765</v>
      </c>
      <c r="AJ1193" t="s">
        <v>92</v>
      </c>
      <c r="AK1193" t="s">
        <v>66</v>
      </c>
    </row>
    <row r="1194" spans="1:38">
      <c r="A1194" t="s">
        <v>5102</v>
      </c>
      <c r="B1194" t="s">
        <v>13766</v>
      </c>
      <c r="C1194" t="s">
        <v>13767</v>
      </c>
      <c r="D1194" t="s"/>
      <c r="E1194" t="s">
        <v>13768</v>
      </c>
      <c r="F1194" t="s"/>
      <c r="G1194" t="s">
        <v>50</v>
      </c>
      <c r="H1194" t="s">
        <v>51</v>
      </c>
      <c r="I1194" t="s"/>
      <c r="J1194" t="s"/>
      <c r="K1194" t="s"/>
      <c r="L1194" t="s">
        <v>100</v>
      </c>
      <c r="M1194" t="s">
        <v>101</v>
      </c>
      <c r="N1194" t="s">
        <v>6550</v>
      </c>
      <c r="O1194" t="s"/>
      <c r="P1194" t="s"/>
      <c r="Q1194" t="s">
        <v>44</v>
      </c>
      <c r="R1194" t="s"/>
      <c r="S1194" t="s"/>
      <c r="T1194" t="s"/>
      <c r="U1194" t="s"/>
      <c r="V1194" t="s"/>
      <c r="W1194" t="s"/>
      <c r="X1194" t="s"/>
      <c r="Y1194" t="s"/>
      <c r="Z1194" t="s"/>
      <c r="AA1194" t="s"/>
      <c r="AB1194" t="s">
        <v>13769</v>
      </c>
      <c r="AC1194" t="s">
        <v>13769</v>
      </c>
      <c r="AD1194" t="s">
        <v>110</v>
      </c>
      <c r="AE1194" t="s">
        <v>44</v>
      </c>
      <c r="AF1194" t="s">
        <v>13770</v>
      </c>
      <c r="AG1194" t="s">
        <v>655</v>
      </c>
      <c r="AH1194" t="s">
        <v>301</v>
      </c>
      <c r="AI1194" t="s">
        <v>13771</v>
      </c>
      <c r="AJ1194" t="s">
        <v>13772</v>
      </c>
      <c r="AK1194" t="s">
        <v>66</v>
      </c>
    </row>
    <row r="1195" spans="1:38">
      <c r="A1195" t="s">
        <v>13773</v>
      </c>
      <c r="B1195" t="s">
        <v>13774</v>
      </c>
      <c r="C1195" t="s">
        <v>13775</v>
      </c>
      <c r="D1195" t="s">
        <v>13776</v>
      </c>
      <c r="E1195" t="s">
        <v>13777</v>
      </c>
      <c r="F1195" t="s">
        <v>6233</v>
      </c>
      <c r="G1195" t="s">
        <v>50</v>
      </c>
      <c r="H1195" t="s">
        <v>51</v>
      </c>
      <c r="I1195" t="s">
        <v>13778</v>
      </c>
      <c r="J1195" t="s">
        <v>2633</v>
      </c>
      <c r="K1195" t="s">
        <v>54</v>
      </c>
      <c r="L1195" t="s">
        <v>219</v>
      </c>
      <c r="M1195" t="s">
        <v>4914</v>
      </c>
      <c r="N1195" t="s">
        <v>7535</v>
      </c>
      <c r="O1195" t="s">
        <v>86</v>
      </c>
      <c r="P1195" t="s"/>
      <c r="Q1195" t="s"/>
      <c r="R1195" t="s"/>
      <c r="S1195" t="s"/>
      <c r="T1195" t="s"/>
      <c r="U1195" t="s"/>
      <c r="V1195" t="s"/>
      <c r="W1195" t="s"/>
      <c r="X1195" t="s"/>
      <c r="Y1195" t="s"/>
      <c r="Z1195" t="s"/>
      <c r="AA1195" t="s"/>
      <c r="AB1195" t="s">
        <v>13779</v>
      </c>
      <c r="AC1195" t="s">
        <v>13780</v>
      </c>
      <c r="AD1195" t="s">
        <v>174</v>
      </c>
      <c r="AE1195" t="s">
        <v>1105</v>
      </c>
      <c r="AF1195" t="s">
        <v>13781</v>
      </c>
      <c r="AG1195" t="s">
        <v>10185</v>
      </c>
      <c r="AH1195" t="s">
        <v>345</v>
      </c>
      <c r="AI1195" t="s">
        <v>13782</v>
      </c>
      <c r="AJ1195" t="s">
        <v>92</v>
      </c>
      <c r="AK1195" t="s">
        <v>66</v>
      </c>
    </row>
    <row r="1196" spans="1:38">
      <c r="A1196" t="s">
        <v>13783</v>
      </c>
      <c r="B1196" t="s">
        <v>13784</v>
      </c>
      <c r="C1196" t="s">
        <v>13785</v>
      </c>
      <c r="D1196" t="s">
        <v>13786</v>
      </c>
      <c r="E1196" t="s">
        <v>13787</v>
      </c>
      <c r="F1196" t="s">
        <v>98</v>
      </c>
      <c r="G1196" t="s">
        <v>50</v>
      </c>
      <c r="H1196" t="s">
        <v>51</v>
      </c>
      <c r="I1196" t="s">
        <v>2490</v>
      </c>
      <c r="J1196" t="s"/>
      <c r="K1196" t="s">
        <v>354</v>
      </c>
      <c r="L1196" t="s">
        <v>219</v>
      </c>
      <c r="M1196" t="s">
        <v>220</v>
      </c>
      <c r="N1196" t="s">
        <v>1972</v>
      </c>
      <c r="O1196" t="s"/>
      <c r="P1196" t="s"/>
      <c r="Q1196" t="s">
        <v>44</v>
      </c>
      <c r="R1196" t="s"/>
      <c r="S1196" t="s"/>
      <c r="T1196" t="s"/>
      <c r="U1196" t="s"/>
      <c r="V1196" t="s"/>
      <c r="W1196" t="s"/>
      <c r="X1196" t="s"/>
      <c r="Y1196" t="s"/>
      <c r="Z1196" t="s"/>
      <c r="AA1196" t="s"/>
      <c r="AB1196" t="s">
        <v>13788</v>
      </c>
      <c r="AC1196" t="s">
        <v>13788</v>
      </c>
      <c r="AD1196" t="s">
        <v>192</v>
      </c>
      <c r="AE1196" t="s">
        <v>2323</v>
      </c>
      <c r="AF1196" t="s">
        <v>13789</v>
      </c>
      <c r="AG1196" t="s">
        <v>13790</v>
      </c>
      <c r="AH1196" t="s">
        <v>301</v>
      </c>
      <c r="AI1196" t="s">
        <v>13791</v>
      </c>
      <c r="AJ1196" t="s">
        <v>13792</v>
      </c>
      <c r="AK1196" t="s">
        <v>66</v>
      </c>
    </row>
    <row r="1197" spans="1:38">
      <c r="A1197" t="s">
        <v>13793</v>
      </c>
      <c r="B1197" t="s">
        <v>13794</v>
      </c>
      <c r="C1197" t="s">
        <v>13795</v>
      </c>
      <c r="D1197" t="s"/>
      <c r="E1197" t="s">
        <v>13796</v>
      </c>
      <c r="F1197" t="s">
        <v>13797</v>
      </c>
      <c r="G1197" t="s">
        <v>72</v>
      </c>
      <c r="H1197" t="s">
        <v>51</v>
      </c>
      <c r="I1197" t="s">
        <v>13798</v>
      </c>
      <c r="J1197" t="s">
        <v>440</v>
      </c>
      <c r="K1197" t="s">
        <v>54</v>
      </c>
      <c r="L1197" t="s">
        <v>258</v>
      </c>
      <c r="M1197" t="s">
        <v>259</v>
      </c>
      <c r="N1197" t="s">
        <v>2370</v>
      </c>
      <c r="O1197" t="s">
        <v>142</v>
      </c>
      <c r="P1197" t="s"/>
      <c r="Q1197" t="s"/>
      <c r="R1197" t="s"/>
      <c r="S1197" t="s"/>
      <c r="T1197" t="s"/>
      <c r="U1197" t="s"/>
      <c r="V1197" t="s">
        <v>67</v>
      </c>
      <c r="W1197" t="s">
        <v>13799</v>
      </c>
      <c r="X1197" t="s"/>
      <c r="Y1197" t="s"/>
      <c r="Z1197" t="s"/>
      <c r="AA1197" t="s">
        <v>84</v>
      </c>
      <c r="AB1197" t="s">
        <v>13800</v>
      </c>
      <c r="AC1197" t="s">
        <v>13801</v>
      </c>
      <c r="AD1197" t="s">
        <v>192</v>
      </c>
      <c r="AE1197" t="s">
        <v>247</v>
      </c>
      <c r="AF1197" t="s">
        <v>13802</v>
      </c>
      <c r="AG1197" t="s">
        <v>13803</v>
      </c>
      <c r="AH1197" t="s">
        <v>124</v>
      </c>
      <c r="AI1197" t="s">
        <v>13804</v>
      </c>
      <c r="AJ1197" t="s">
        <v>92</v>
      </c>
      <c r="AK1197" t="s">
        <v>66</v>
      </c>
    </row>
    <row r="1198" spans="1:38">
      <c r="A1198" t="s">
        <v>13805</v>
      </c>
      <c r="B1198" t="s">
        <v>13806</v>
      </c>
      <c r="C1198" t="s">
        <v>13807</v>
      </c>
      <c r="D1198" t="s">
        <v>13808</v>
      </c>
      <c r="E1198" t="s">
        <v>13809</v>
      </c>
      <c r="F1198" t="s"/>
      <c r="G1198" t="s">
        <v>50</v>
      </c>
      <c r="H1198" t="s">
        <v>51</v>
      </c>
      <c r="I1198" t="s"/>
      <c r="J1198" t="s"/>
      <c r="K1198" t="s"/>
      <c r="L1198" t="s">
        <v>238</v>
      </c>
      <c r="M1198" t="s">
        <v>239</v>
      </c>
      <c r="N1198" t="s">
        <v>4483</v>
      </c>
      <c r="O1198" t="s"/>
      <c r="P1198" t="s"/>
      <c r="Q1198" t="s">
        <v>44</v>
      </c>
      <c r="R1198" t="s"/>
      <c r="S1198" t="s"/>
      <c r="T1198" t="s"/>
      <c r="U1198" t="s"/>
      <c r="V1198" t="s"/>
      <c r="W1198" t="s"/>
      <c r="X1198" t="s"/>
      <c r="Y1198" t="s"/>
      <c r="Z1198" t="s"/>
      <c r="AA1198" t="s"/>
      <c r="AB1198" t="s">
        <v>13810</v>
      </c>
      <c r="AC1198" t="s">
        <v>13810</v>
      </c>
      <c r="AD1198" t="s">
        <v>59</v>
      </c>
      <c r="AE1198" t="s">
        <v>44</v>
      </c>
      <c r="AF1198" t="s">
        <v>13811</v>
      </c>
      <c r="AG1198" t="s">
        <v>13812</v>
      </c>
      <c r="AH1198" t="s">
        <v>59</v>
      </c>
      <c r="AI1198" t="s">
        <v>13813</v>
      </c>
      <c r="AJ1198" t="s">
        <v>13814</v>
      </c>
      <c r="AK1198" t="s">
        <v>66</v>
      </c>
    </row>
    <row r="1199" spans="1:38">
      <c r="A1199" t="s">
        <v>13815</v>
      </c>
      <c r="B1199" t="s">
        <v>13816</v>
      </c>
      <c r="C1199" t="s">
        <v>13817</v>
      </c>
      <c r="D1199" t="s">
        <v>13818</v>
      </c>
      <c r="E1199" t="s">
        <v>13819</v>
      </c>
      <c r="F1199" t="s">
        <v>438</v>
      </c>
      <c r="G1199" t="s">
        <v>50</v>
      </c>
      <c r="H1199" t="s">
        <v>51</v>
      </c>
      <c r="I1199" t="s"/>
      <c r="J1199" t="s"/>
      <c r="K1199" t="s"/>
      <c r="L1199" t="s">
        <v>100</v>
      </c>
      <c r="M1199" t="s">
        <v>2700</v>
      </c>
      <c r="N1199" t="s">
        <v>2701</v>
      </c>
      <c r="O1199" t="s"/>
      <c r="P1199" t="s"/>
      <c r="Q1199" t="s">
        <v>44</v>
      </c>
      <c r="R1199" t="s"/>
      <c r="S1199" t="s"/>
      <c r="T1199" t="s"/>
      <c r="U1199" t="s"/>
      <c r="V1199" t="s"/>
      <c r="W1199" t="s"/>
      <c r="X1199" t="s"/>
      <c r="Y1199" t="s"/>
      <c r="Z1199" t="s"/>
      <c r="AA1199" t="s"/>
      <c r="AB1199" t="s">
        <v>13820</v>
      </c>
      <c r="AC1199" t="s">
        <v>13820</v>
      </c>
      <c r="AD1199" t="s">
        <v>63</v>
      </c>
      <c r="AE1199" t="s">
        <v>387</v>
      </c>
      <c r="AF1199" t="s">
        <v>13821</v>
      </c>
      <c r="AG1199" t="s">
        <v>13822</v>
      </c>
      <c r="AH1199" t="s">
        <v>112</v>
      </c>
      <c r="AI1199" t="s">
        <v>13823</v>
      </c>
      <c r="AJ1199" t="s">
        <v>13824</v>
      </c>
      <c r="AK1199" t="s">
        <v>66</v>
      </c>
    </row>
    <row r="1200" spans="1:38">
      <c r="A1200" t="s">
        <v>13825</v>
      </c>
      <c r="B1200" t="s">
        <v>13826</v>
      </c>
      <c r="C1200" t="s">
        <v>13827</v>
      </c>
      <c r="D1200" t="s">
        <v>13828</v>
      </c>
      <c r="E1200" t="s">
        <v>13829</v>
      </c>
      <c r="F1200" t="s">
        <v>438</v>
      </c>
      <c r="G1200" t="s">
        <v>50</v>
      </c>
      <c r="H1200" t="s">
        <v>51</v>
      </c>
      <c r="I1200" t="s"/>
      <c r="J1200" t="s"/>
      <c r="K1200" t="s"/>
      <c r="L1200" t="s">
        <v>120</v>
      </c>
      <c r="M1200" t="s">
        <v>121</v>
      </c>
      <c r="N1200" t="s">
        <v>5661</v>
      </c>
      <c r="O1200" t="s"/>
      <c r="P1200" t="s"/>
      <c r="Q1200" t="s">
        <v>44</v>
      </c>
      <c r="R1200" t="s"/>
      <c r="S1200" t="s"/>
      <c r="T1200" t="s"/>
      <c r="U1200" t="s"/>
      <c r="V1200" t="s"/>
      <c r="W1200" t="s"/>
      <c r="X1200" t="s"/>
      <c r="Y1200" t="s"/>
      <c r="Z1200" t="s"/>
      <c r="AA1200" t="s"/>
      <c r="AB1200" t="s">
        <v>13830</v>
      </c>
      <c r="AC1200" t="s">
        <v>13830</v>
      </c>
      <c r="AD1200" t="s">
        <v>59</v>
      </c>
      <c r="AE1200" t="s">
        <v>44</v>
      </c>
      <c r="AF1200" t="s">
        <v>13831</v>
      </c>
      <c r="AG1200" t="s">
        <v>13832</v>
      </c>
      <c r="AH1200" t="s">
        <v>151</v>
      </c>
      <c r="AI1200" t="s">
        <v>13833</v>
      </c>
      <c r="AJ1200" t="s">
        <v>13834</v>
      </c>
      <c r="AK1200" t="s">
        <v>66</v>
      </c>
    </row>
    <row r="1201" spans="1:38">
      <c r="A1201" t="s">
        <v>13835</v>
      </c>
      <c r="B1201" t="s">
        <v>13836</v>
      </c>
      <c r="C1201" t="s">
        <v>13837</v>
      </c>
      <c r="D1201" t="s">
        <v>13838</v>
      </c>
      <c r="E1201" t="s">
        <v>13839</v>
      </c>
      <c r="F1201" t="s">
        <v>255</v>
      </c>
      <c r="G1201" t="s">
        <v>50</v>
      </c>
      <c r="H1201" t="s">
        <v>51</v>
      </c>
      <c r="I1201" t="s">
        <v>13840</v>
      </c>
      <c r="J1201" t="s">
        <v>1216</v>
      </c>
      <c r="K1201" t="s">
        <v>54</v>
      </c>
      <c r="L1201" t="s">
        <v>238</v>
      </c>
      <c r="M1201" t="s">
        <v>660</v>
      </c>
      <c r="N1201" t="s">
        <v>2792</v>
      </c>
      <c r="O1201" t="s">
        <v>479</v>
      </c>
      <c r="P1201" t="s">
        <v>3977</v>
      </c>
      <c r="Q1201" t="s">
        <v>67</v>
      </c>
      <c r="R1201" t="s"/>
      <c r="S1201" t="s"/>
      <c r="T1201" t="s"/>
      <c r="U1201" t="s"/>
      <c r="V1201" t="s"/>
      <c r="W1201" t="s"/>
      <c r="X1201" t="s"/>
      <c r="Y1201" t="s"/>
      <c r="Z1201" t="s"/>
      <c r="AA1201" t="s"/>
      <c r="AB1201" t="s">
        <v>13841</v>
      </c>
      <c r="AC1201" t="s">
        <v>13842</v>
      </c>
      <c r="AD1201" t="s">
        <v>59</v>
      </c>
      <c r="AE1201" t="s">
        <v>107</v>
      </c>
      <c r="AF1201" t="s">
        <v>13843</v>
      </c>
      <c r="AG1201" t="s">
        <v>13844</v>
      </c>
      <c r="AH1201" t="s">
        <v>63</v>
      </c>
      <c r="AI1201" t="s">
        <v>13845</v>
      </c>
      <c r="AJ1201" t="s">
        <v>92</v>
      </c>
      <c r="AK1201" t="s">
        <v>66</v>
      </c>
    </row>
    <row r="1202" spans="1:38">
      <c r="A1202" t="s">
        <v>13846</v>
      </c>
      <c r="B1202" t="s">
        <v>13847</v>
      </c>
      <c r="C1202" t="s">
        <v>13848</v>
      </c>
      <c r="D1202" t="s">
        <v>13849</v>
      </c>
      <c r="E1202" t="s">
        <v>13850</v>
      </c>
      <c r="F1202" t="s"/>
      <c r="G1202" t="s">
        <v>50</v>
      </c>
      <c r="H1202" t="s">
        <v>51</v>
      </c>
      <c r="I1202" t="s">
        <v>13851</v>
      </c>
      <c r="J1202" t="s"/>
      <c r="K1202" t="s">
        <v>237</v>
      </c>
      <c r="L1202" t="s">
        <v>204</v>
      </c>
      <c r="M1202" t="s">
        <v>205</v>
      </c>
      <c r="N1202" t="s">
        <v>206</v>
      </c>
      <c r="O1202" t="s"/>
      <c r="P1202" t="s"/>
      <c r="Q1202" t="s">
        <v>44</v>
      </c>
      <c r="R1202" t="s"/>
      <c r="S1202" t="s"/>
      <c r="T1202" t="s"/>
      <c r="U1202" t="s"/>
      <c r="V1202" t="s"/>
      <c r="W1202" t="s"/>
      <c r="X1202" t="s"/>
      <c r="Y1202" t="s"/>
      <c r="Z1202" t="s"/>
      <c r="AA1202" t="s"/>
      <c r="AB1202" t="s">
        <v>13852</v>
      </c>
      <c r="AC1202" t="s">
        <v>13852</v>
      </c>
      <c r="AD1202" t="s">
        <v>93</v>
      </c>
      <c r="AE1202" t="s">
        <v>44</v>
      </c>
      <c r="AF1202" t="s">
        <v>13853</v>
      </c>
      <c r="AG1202" t="s">
        <v>44</v>
      </c>
      <c r="AH1202" t="s">
        <v>67</v>
      </c>
      <c r="AI1202" t="s">
        <v>13854</v>
      </c>
      <c r="AJ1202" t="s">
        <v>13855</v>
      </c>
      <c r="AK1202" t="s">
        <v>66</v>
      </c>
    </row>
    <row r="1203" spans="1:38">
      <c r="A1203" t="s">
        <v>13856</v>
      </c>
      <c r="B1203" t="s">
        <v>13857</v>
      </c>
      <c r="C1203" t="s">
        <v>13858</v>
      </c>
      <c r="D1203" t="s"/>
      <c r="E1203" t="s">
        <v>13859</v>
      </c>
      <c r="F1203" t="s">
        <v>1154</v>
      </c>
      <c r="G1203" t="s">
        <v>1178</v>
      </c>
      <c r="H1203" t="s">
        <v>51</v>
      </c>
      <c r="I1203" t="s">
        <v>1519</v>
      </c>
      <c r="J1203" t="s">
        <v>53</v>
      </c>
      <c r="K1203" t="s">
        <v>54</v>
      </c>
      <c r="L1203" t="s">
        <v>322</v>
      </c>
      <c r="M1203" t="s">
        <v>486</v>
      </c>
      <c r="N1203" t="s">
        <v>4224</v>
      </c>
      <c r="O1203" t="s">
        <v>86</v>
      </c>
      <c r="P1203" t="s"/>
      <c r="Q1203" t="s"/>
      <c r="R1203" t="s"/>
      <c r="S1203" t="s"/>
      <c r="T1203" t="s"/>
      <c r="U1203" t="s"/>
      <c r="V1203" t="s">
        <v>67</v>
      </c>
      <c r="W1203" t="s">
        <v>13860</v>
      </c>
      <c r="X1203" t="s"/>
      <c r="Y1203" t="s"/>
      <c r="Z1203" t="s"/>
      <c r="AA1203" t="s">
        <v>84</v>
      </c>
      <c r="AB1203" t="s">
        <v>13861</v>
      </c>
      <c r="AC1203" t="s">
        <v>13862</v>
      </c>
      <c r="AD1203" t="s">
        <v>59</v>
      </c>
      <c r="AE1203" t="s">
        <v>277</v>
      </c>
      <c r="AF1203" t="s">
        <v>13863</v>
      </c>
      <c r="AG1203" t="s">
        <v>13864</v>
      </c>
      <c r="AH1203" t="s">
        <v>67</v>
      </c>
      <c r="AI1203" t="s">
        <v>13865</v>
      </c>
      <c r="AJ1203" t="s">
        <v>92</v>
      </c>
      <c r="AK1203" t="s">
        <v>66</v>
      </c>
    </row>
    <row r="1204" spans="1:38">
      <c r="A1204" t="s">
        <v>13866</v>
      </c>
      <c r="B1204" t="s">
        <v>13867</v>
      </c>
      <c r="C1204" t="s">
        <v>13868</v>
      </c>
      <c r="D1204" t="s">
        <v>13869</v>
      </c>
      <c r="E1204" t="s">
        <v>13870</v>
      </c>
      <c r="F1204" t="s">
        <v>117</v>
      </c>
      <c r="G1204" t="s">
        <v>50</v>
      </c>
      <c r="H1204" t="s">
        <v>51</v>
      </c>
      <c r="I1204" t="s">
        <v>13871</v>
      </c>
      <c r="J1204" t="s">
        <v>1818</v>
      </c>
      <c r="K1204" t="s">
        <v>354</v>
      </c>
      <c r="L1204" t="s">
        <v>322</v>
      </c>
      <c r="M1204" t="s">
        <v>1251</v>
      </c>
      <c r="N1204" t="s">
        <v>1461</v>
      </c>
      <c r="O1204" t="s">
        <v>59</v>
      </c>
      <c r="P1204" t="s"/>
      <c r="Q1204" t="s"/>
      <c r="R1204" t="s"/>
      <c r="S1204" t="s"/>
      <c r="T1204" t="s"/>
      <c r="U1204" t="s"/>
      <c r="V1204" t="s">
        <v>93</v>
      </c>
      <c r="W1204" t="s"/>
      <c r="X1204" t="s"/>
      <c r="Y1204" t="s"/>
      <c r="Z1204" t="s"/>
      <c r="AA1204" t="s">
        <v>84</v>
      </c>
      <c r="AB1204" t="s">
        <v>13872</v>
      </c>
      <c r="AC1204" t="s">
        <v>13873</v>
      </c>
      <c r="AD1204" t="s">
        <v>59</v>
      </c>
      <c r="AE1204" t="s">
        <v>107</v>
      </c>
      <c r="AF1204" t="s">
        <v>13874</v>
      </c>
      <c r="AG1204" t="s">
        <v>13875</v>
      </c>
      <c r="AH1204" t="s">
        <v>174</v>
      </c>
      <c r="AI1204" t="s">
        <v>13876</v>
      </c>
      <c r="AJ1204" t="s">
        <v>92</v>
      </c>
      <c r="AK1204" t="s">
        <v>66</v>
      </c>
    </row>
    <row r="1205" spans="1:38">
      <c r="A1205" t="s">
        <v>13877</v>
      </c>
      <c r="B1205" t="s">
        <v>13878</v>
      </c>
      <c r="C1205" t="s">
        <v>13879</v>
      </c>
      <c r="D1205" t="s">
        <v>13880</v>
      </c>
      <c r="E1205" t="s">
        <v>13881</v>
      </c>
      <c r="F1205" t="s">
        <v>255</v>
      </c>
      <c r="G1205" t="s">
        <v>50</v>
      </c>
      <c r="H1205" t="s">
        <v>51</v>
      </c>
      <c r="I1205" t="s"/>
      <c r="J1205" t="s"/>
      <c r="K1205" t="s"/>
      <c r="L1205" t="s">
        <v>843</v>
      </c>
      <c r="M1205" t="s">
        <v>844</v>
      </c>
      <c r="N1205" t="s">
        <v>3076</v>
      </c>
      <c r="O1205" t="s"/>
      <c r="P1205" t="s"/>
      <c r="Q1205" t="s">
        <v>44</v>
      </c>
      <c r="R1205" t="s"/>
      <c r="S1205" t="s"/>
      <c r="T1205" t="s"/>
      <c r="U1205" t="s"/>
      <c r="V1205" t="s"/>
      <c r="W1205" t="s"/>
      <c r="X1205" t="s"/>
      <c r="Y1205" t="s"/>
      <c r="Z1205" t="s"/>
      <c r="AA1205" t="s"/>
      <c r="AB1205" t="s">
        <v>13882</v>
      </c>
      <c r="AC1205" t="s">
        <v>13882</v>
      </c>
      <c r="AD1205" t="s">
        <v>110</v>
      </c>
      <c r="AE1205" t="s">
        <v>44</v>
      </c>
      <c r="AF1205" t="s">
        <v>13883</v>
      </c>
      <c r="AG1205" t="s">
        <v>13884</v>
      </c>
      <c r="AH1205" t="s">
        <v>86</v>
      </c>
      <c r="AI1205" t="s">
        <v>13885</v>
      </c>
      <c r="AJ1205" t="s">
        <v>13886</v>
      </c>
      <c r="AK1205" t="s">
        <v>66</v>
      </c>
    </row>
    <row r="1206" spans="1:38">
      <c r="A1206" t="s">
        <v>13887</v>
      </c>
      <c r="B1206" t="s">
        <v>13888</v>
      </c>
      <c r="C1206" t="s">
        <v>13889</v>
      </c>
      <c r="D1206" t="s">
        <v>13890</v>
      </c>
      <c r="E1206" t="s">
        <v>13891</v>
      </c>
      <c r="F1206" t="s">
        <v>49</v>
      </c>
      <c r="G1206" t="s">
        <v>50</v>
      </c>
      <c r="H1206" t="s">
        <v>51</v>
      </c>
      <c r="I1206" t="s">
        <v>13840</v>
      </c>
      <c r="J1206" t="s"/>
      <c r="K1206" t="s">
        <v>138</v>
      </c>
      <c r="L1206" t="s">
        <v>100</v>
      </c>
      <c r="M1206" t="s">
        <v>101</v>
      </c>
      <c r="N1206" t="s">
        <v>102</v>
      </c>
      <c r="O1206" t="s"/>
      <c r="P1206" t="s"/>
      <c r="Q1206" t="s">
        <v>44</v>
      </c>
      <c r="R1206" t="s"/>
      <c r="S1206" t="s"/>
      <c r="T1206" t="s"/>
      <c r="U1206" t="s"/>
      <c r="V1206" t="s"/>
      <c r="W1206" t="s"/>
      <c r="X1206" t="s"/>
      <c r="Y1206" t="s"/>
      <c r="Z1206" t="s"/>
      <c r="AA1206" t="s"/>
      <c r="AB1206" t="s">
        <v>13892</v>
      </c>
      <c r="AC1206" t="s">
        <v>13892</v>
      </c>
      <c r="AD1206" t="s">
        <v>59</v>
      </c>
      <c r="AE1206" t="s">
        <v>44</v>
      </c>
      <c r="AF1206" t="s">
        <v>13893</v>
      </c>
      <c r="AG1206" t="s">
        <v>13894</v>
      </c>
      <c r="AH1206" t="s">
        <v>110</v>
      </c>
      <c r="AI1206" t="s">
        <v>13895</v>
      </c>
      <c r="AJ1206" t="s">
        <v>13896</v>
      </c>
      <c r="AK1206" t="s">
        <v>66</v>
      </c>
    </row>
    <row r="1207" spans="1:38">
      <c r="A1207" t="s">
        <v>3930</v>
      </c>
      <c r="B1207" t="s">
        <v>13897</v>
      </c>
      <c r="C1207" t="s">
        <v>13898</v>
      </c>
      <c r="D1207" t="s">
        <v>13899</v>
      </c>
      <c r="E1207" t="s">
        <v>13900</v>
      </c>
      <c r="F1207" t="s">
        <v>1970</v>
      </c>
      <c r="G1207" t="s">
        <v>72</v>
      </c>
      <c r="H1207" t="s">
        <v>51</v>
      </c>
      <c r="I1207" t="s">
        <v>2975</v>
      </c>
      <c r="J1207" t="s"/>
      <c r="K1207" t="s">
        <v>2975</v>
      </c>
      <c r="L1207" t="s">
        <v>470</v>
      </c>
      <c r="M1207" t="s">
        <v>685</v>
      </c>
      <c r="N1207" t="s">
        <v>6249</v>
      </c>
      <c r="O1207" t="s">
        <v>209</v>
      </c>
      <c r="P1207" t="s"/>
      <c r="Q1207" t="s"/>
      <c r="R1207" t="s"/>
      <c r="S1207" t="s"/>
      <c r="T1207" t="s">
        <v>67</v>
      </c>
      <c r="U1207" t="s"/>
      <c r="V1207" t="s"/>
      <c r="W1207" t="s">
        <v>687</v>
      </c>
      <c r="X1207" t="s"/>
      <c r="Y1207" t="s"/>
      <c r="Z1207" t="s"/>
      <c r="AA1207" t="s"/>
      <c r="AB1207" t="s">
        <v>13901</v>
      </c>
      <c r="AC1207" t="s">
        <v>13902</v>
      </c>
      <c r="AD1207" t="s">
        <v>192</v>
      </c>
      <c r="AE1207" t="s">
        <v>44</v>
      </c>
      <c r="AF1207" t="s">
        <v>13903</v>
      </c>
      <c r="AG1207" t="s">
        <v>13904</v>
      </c>
      <c r="AH1207" t="s">
        <v>301</v>
      </c>
      <c r="AI1207" t="s">
        <v>13905</v>
      </c>
      <c r="AJ1207" t="s">
        <v>92</v>
      </c>
      <c r="AK1207" t="s">
        <v>66</v>
      </c>
    </row>
    <row r="1208" spans="1:38">
      <c r="A1208" t="s">
        <v>13906</v>
      </c>
      <c r="B1208" t="s">
        <v>13907</v>
      </c>
      <c r="C1208" t="s">
        <v>13908</v>
      </c>
      <c r="D1208" t="s">
        <v>13909</v>
      </c>
      <c r="E1208" t="s">
        <v>13910</v>
      </c>
      <c r="F1208" t="s">
        <v>831</v>
      </c>
      <c r="G1208" t="s">
        <v>50</v>
      </c>
      <c r="H1208" t="s">
        <v>234</v>
      </c>
      <c r="I1208" t="s">
        <v>13911</v>
      </c>
      <c r="J1208" t="s"/>
      <c r="K1208" t="s">
        <v>1784</v>
      </c>
      <c r="L1208" t="s">
        <v>470</v>
      </c>
      <c r="M1208" t="s">
        <v>471</v>
      </c>
      <c r="N1208" t="s">
        <v>472</v>
      </c>
      <c r="O1208" t="s">
        <v>241</v>
      </c>
      <c r="P1208" t="s"/>
      <c r="Q1208" t="s"/>
      <c r="R1208" t="s"/>
      <c r="S1208" t="s">
        <v>13912</v>
      </c>
      <c r="T1208" t="s">
        <v>174</v>
      </c>
      <c r="U1208" t="s"/>
      <c r="V1208" t="s"/>
      <c r="W1208" t="s"/>
      <c r="X1208" t="s"/>
      <c r="Y1208" t="s"/>
      <c r="Z1208" t="s">
        <v>13913</v>
      </c>
      <c r="AA1208" t="s"/>
      <c r="AB1208" t="s">
        <v>13914</v>
      </c>
      <c r="AC1208" t="s">
        <v>13915</v>
      </c>
      <c r="AD1208" t="s">
        <v>124</v>
      </c>
      <c r="AE1208" t="s">
        <v>44</v>
      </c>
      <c r="AF1208" t="s">
        <v>13916</v>
      </c>
      <c r="AG1208" t="s">
        <v>13917</v>
      </c>
      <c r="AH1208" t="s">
        <v>142</v>
      </c>
      <c r="AI1208" t="s">
        <v>13918</v>
      </c>
      <c r="AJ1208" t="s">
        <v>92</v>
      </c>
      <c r="AK1208" t="s">
        <v>66</v>
      </c>
    </row>
    <row r="1209" spans="1:38">
      <c r="A1209" t="s">
        <v>13919</v>
      </c>
      <c r="B1209" t="s">
        <v>13920</v>
      </c>
      <c r="C1209" t="s">
        <v>13921</v>
      </c>
      <c r="D1209" t="s">
        <v>13922</v>
      </c>
      <c r="E1209" t="s">
        <v>13923</v>
      </c>
      <c r="F1209" t="s"/>
      <c r="G1209" t="s">
        <v>50</v>
      </c>
      <c r="H1209" t="s">
        <v>51</v>
      </c>
      <c r="I1209" t="s"/>
      <c r="J1209" t="s"/>
      <c r="K1209" t="s">
        <v>119</v>
      </c>
      <c r="L1209" t="s">
        <v>1701</v>
      </c>
      <c r="M1209" t="s">
        <v>1701</v>
      </c>
      <c r="N1209" t="s">
        <v>6998</v>
      </c>
      <c r="O1209" t="s">
        <v>180</v>
      </c>
      <c r="P1209" t="s"/>
      <c r="Q1209" t="s">
        <v>67</v>
      </c>
      <c r="R1209" t="s">
        <v>6999</v>
      </c>
      <c r="S1209" t="s"/>
      <c r="T1209" t="s"/>
      <c r="U1209" t="s"/>
      <c r="V1209" t="s"/>
      <c r="W1209" t="s"/>
      <c r="X1209" t="s"/>
      <c r="Y1209" t="s"/>
      <c r="Z1209" t="s"/>
      <c r="AA1209" t="s"/>
      <c r="AB1209" t="s">
        <v>13924</v>
      </c>
      <c r="AC1209" t="s">
        <v>7001</v>
      </c>
      <c r="AD1209" t="s">
        <v>93</v>
      </c>
      <c r="AE1209" t="s">
        <v>44</v>
      </c>
      <c r="AF1209" t="s">
        <v>7002</v>
      </c>
      <c r="AG1209" t="s">
        <v>44</v>
      </c>
      <c r="AH1209" t="s">
        <v>67</v>
      </c>
      <c r="AI1209" t="s">
        <v>7003</v>
      </c>
      <c r="AJ1209" t="s">
        <v>92</v>
      </c>
      <c r="AK1209" t="s">
        <v>66</v>
      </c>
    </row>
    <row r="1210" spans="1:38">
      <c r="A1210" t="s">
        <v>13925</v>
      </c>
      <c r="B1210" t="s">
        <v>13926</v>
      </c>
      <c r="C1210" t="s">
        <v>13927</v>
      </c>
      <c r="D1210" t="s">
        <v>13928</v>
      </c>
      <c r="E1210" t="s">
        <v>13929</v>
      </c>
      <c r="F1210" t="s">
        <v>49</v>
      </c>
      <c r="G1210" t="s">
        <v>50</v>
      </c>
      <c r="H1210" t="s">
        <v>51</v>
      </c>
      <c r="I1210" t="s">
        <v>235</v>
      </c>
      <c r="J1210" t="s">
        <v>236</v>
      </c>
      <c r="K1210" t="s">
        <v>237</v>
      </c>
      <c r="L1210" t="s">
        <v>100</v>
      </c>
      <c r="M1210" t="s">
        <v>2700</v>
      </c>
      <c r="N1210" t="s">
        <v>3213</v>
      </c>
      <c r="O1210" t="s">
        <v>826</v>
      </c>
      <c r="P1210" t="s"/>
      <c r="Q1210" t="s"/>
      <c r="R1210" t="s"/>
      <c r="S1210" t="s"/>
      <c r="T1210" t="s"/>
      <c r="U1210" t="s"/>
      <c r="V1210" t="s"/>
      <c r="W1210" t="s"/>
      <c r="X1210" t="s"/>
      <c r="Y1210" t="s"/>
      <c r="Z1210" t="s"/>
      <c r="AA1210" t="s"/>
      <c r="AB1210" t="s">
        <v>13930</v>
      </c>
      <c r="AC1210" t="s">
        <v>13931</v>
      </c>
      <c r="AD1210" t="s">
        <v>110</v>
      </c>
      <c r="AE1210" t="s">
        <v>44</v>
      </c>
      <c r="AF1210" t="s">
        <v>13932</v>
      </c>
      <c r="AG1210" t="s">
        <v>13933</v>
      </c>
      <c r="AH1210" t="s">
        <v>63</v>
      </c>
      <c r="AI1210" t="s">
        <v>13934</v>
      </c>
      <c r="AJ1210" t="s">
        <v>92</v>
      </c>
      <c r="AK1210" t="s">
        <v>66</v>
      </c>
    </row>
    <row r="1211" spans="1:38">
      <c r="A1211" t="s">
        <v>13935</v>
      </c>
      <c r="B1211" t="s">
        <v>13936</v>
      </c>
      <c r="C1211" t="s">
        <v>13937</v>
      </c>
      <c r="D1211" t="s">
        <v>13938</v>
      </c>
      <c r="E1211" t="s">
        <v>13939</v>
      </c>
      <c r="F1211" t="s">
        <v>13940</v>
      </c>
      <c r="G1211" t="s">
        <v>72</v>
      </c>
      <c r="H1211" t="s">
        <v>51</v>
      </c>
      <c r="I1211" t="s">
        <v>13941</v>
      </c>
      <c r="J1211" t="s">
        <v>7568</v>
      </c>
      <c r="K1211" t="s">
        <v>354</v>
      </c>
      <c r="L1211" t="s">
        <v>139</v>
      </c>
      <c r="M1211" t="s">
        <v>140</v>
      </c>
      <c r="N1211" t="s">
        <v>141</v>
      </c>
      <c r="O1211" t="s">
        <v>142</v>
      </c>
      <c r="P1211" t="s"/>
      <c r="Q1211" t="s"/>
      <c r="R1211" t="s"/>
      <c r="S1211" t="s"/>
      <c r="T1211" t="s"/>
      <c r="U1211" t="s">
        <v>13942</v>
      </c>
      <c r="V1211" t="s">
        <v>67</v>
      </c>
      <c r="W1211" t="s">
        <v>13943</v>
      </c>
      <c r="X1211" t="s"/>
      <c r="Y1211" t="s"/>
      <c r="Z1211" t="s"/>
      <c r="AA1211" t="s">
        <v>84</v>
      </c>
      <c r="AB1211" t="s">
        <v>13944</v>
      </c>
      <c r="AC1211" t="s">
        <v>13945</v>
      </c>
      <c r="AD1211" t="s">
        <v>174</v>
      </c>
      <c r="AE1211" t="s">
        <v>1105</v>
      </c>
      <c r="AF1211" t="s">
        <v>13946</v>
      </c>
      <c r="AG1211" t="s">
        <v>13947</v>
      </c>
      <c r="AH1211" t="s">
        <v>124</v>
      </c>
      <c r="AI1211" t="s">
        <v>13948</v>
      </c>
      <c r="AJ1211" t="s">
        <v>92</v>
      </c>
      <c r="AK1211" t="s">
        <v>66</v>
      </c>
    </row>
    <row r="1212" spans="1:38">
      <c r="A1212" t="s">
        <v>13949</v>
      </c>
      <c r="B1212" t="s">
        <v>13950</v>
      </c>
      <c r="C1212" t="s">
        <v>13951</v>
      </c>
      <c r="D1212" t="s">
        <v>13952</v>
      </c>
      <c r="E1212" t="s">
        <v>13953</v>
      </c>
      <c r="F1212" t="s">
        <v>4268</v>
      </c>
      <c r="G1212" t="s">
        <v>72</v>
      </c>
      <c r="H1212" t="s">
        <v>51</v>
      </c>
      <c r="I1212" t="s">
        <v>13954</v>
      </c>
      <c r="J1212" t="s"/>
      <c r="K1212" t="s">
        <v>1784</v>
      </c>
      <c r="L1212" t="s">
        <v>139</v>
      </c>
      <c r="M1212" t="s">
        <v>140</v>
      </c>
      <c r="N1212" t="s">
        <v>141</v>
      </c>
      <c r="O1212" t="s">
        <v>142</v>
      </c>
      <c r="P1212" t="s"/>
      <c r="Q1212" t="s"/>
      <c r="R1212" t="s"/>
      <c r="S1212" t="s"/>
      <c r="T1212" t="s">
        <v>67</v>
      </c>
      <c r="U1212" t="s"/>
      <c r="V1212" t="s"/>
      <c r="W1212" t="s">
        <v>13955</v>
      </c>
      <c r="X1212" t="s"/>
      <c r="Y1212" t="s"/>
      <c r="Z1212" t="s"/>
      <c r="AA1212" t="s"/>
      <c r="AB1212" t="s">
        <v>13956</v>
      </c>
      <c r="AC1212" t="s">
        <v>13957</v>
      </c>
      <c r="AD1212" t="s">
        <v>124</v>
      </c>
      <c r="AE1212" t="s">
        <v>60</v>
      </c>
      <c r="AF1212" t="s">
        <v>13958</v>
      </c>
      <c r="AG1212" t="s">
        <v>13959</v>
      </c>
      <c r="AH1212" t="s">
        <v>86</v>
      </c>
      <c r="AI1212" t="s">
        <v>13960</v>
      </c>
      <c r="AJ1212" t="s">
        <v>92</v>
      </c>
      <c r="AK1212" t="s">
        <v>66</v>
      </c>
    </row>
    <row r="1213" spans="1:38">
      <c r="A1213" t="s">
        <v>13961</v>
      </c>
      <c r="B1213" t="s">
        <v>13962</v>
      </c>
      <c r="C1213" t="s">
        <v>13963</v>
      </c>
      <c r="D1213" t="s"/>
      <c r="E1213" t="s">
        <v>13964</v>
      </c>
      <c r="F1213" t="s"/>
      <c r="G1213" t="s">
        <v>50</v>
      </c>
      <c r="H1213" t="s">
        <v>51</v>
      </c>
      <c r="I1213" t="s">
        <v>13965</v>
      </c>
      <c r="J1213" t="s"/>
      <c r="K1213" t="s">
        <v>1784</v>
      </c>
      <c r="L1213" t="s">
        <v>139</v>
      </c>
      <c r="M1213" t="s">
        <v>140</v>
      </c>
      <c r="N1213" t="s">
        <v>141</v>
      </c>
      <c r="O1213" t="s">
        <v>79</v>
      </c>
      <c r="P1213" t="s"/>
      <c r="Q1213" t="s">
        <v>67</v>
      </c>
      <c r="R1213" t="s">
        <v>13966</v>
      </c>
      <c r="S1213" t="s"/>
      <c r="T1213" t="s"/>
      <c r="U1213" t="s"/>
      <c r="V1213" t="s"/>
      <c r="W1213" t="s"/>
      <c r="X1213" t="s"/>
      <c r="Y1213" t="s"/>
      <c r="Z1213" t="s"/>
      <c r="AA1213" t="s"/>
      <c r="AB1213" t="s">
        <v>13967</v>
      </c>
      <c r="AC1213" t="s">
        <v>13967</v>
      </c>
      <c r="AD1213" t="s">
        <v>93</v>
      </c>
      <c r="AE1213" t="s">
        <v>277</v>
      </c>
      <c r="AF1213" t="s">
        <v>13968</v>
      </c>
      <c r="AG1213" t="s">
        <v>13969</v>
      </c>
      <c r="AH1213" t="s">
        <v>44</v>
      </c>
      <c r="AI1213" t="s">
        <v>13970</v>
      </c>
      <c r="AJ1213" t="s">
        <v>92</v>
      </c>
      <c r="AK1213" t="s">
        <v>66</v>
      </c>
    </row>
    <row r="1214" spans="1:38">
      <c r="A1214" t="s">
        <v>13971</v>
      </c>
      <c r="B1214" t="s">
        <v>13972</v>
      </c>
      <c r="C1214" t="s">
        <v>13973</v>
      </c>
      <c r="D1214" t="s">
        <v>13974</v>
      </c>
      <c r="E1214" t="s">
        <v>13975</v>
      </c>
      <c r="F1214" t="s">
        <v>98</v>
      </c>
      <c r="G1214" t="s">
        <v>50</v>
      </c>
      <c r="H1214" t="s">
        <v>51</v>
      </c>
      <c r="I1214" t="s">
        <v>5333</v>
      </c>
      <c r="J1214" t="s">
        <v>53</v>
      </c>
      <c r="K1214" t="s">
        <v>54</v>
      </c>
      <c r="L1214" t="s">
        <v>582</v>
      </c>
      <c r="M1214" t="s">
        <v>871</v>
      </c>
      <c r="N1214" t="s">
        <v>872</v>
      </c>
      <c r="O1214" t="s"/>
      <c r="P1214" t="s"/>
      <c r="Q1214" t="s">
        <v>44</v>
      </c>
      <c r="R1214" t="s"/>
      <c r="S1214" t="s"/>
      <c r="T1214" t="s"/>
      <c r="U1214" t="s"/>
      <c r="V1214" t="s"/>
      <c r="W1214" t="s"/>
      <c r="X1214" t="s"/>
      <c r="Y1214" t="s"/>
      <c r="Z1214" t="s"/>
      <c r="AA1214" t="s"/>
      <c r="AB1214" t="s">
        <v>13976</v>
      </c>
      <c r="AC1214" t="s">
        <v>13976</v>
      </c>
      <c r="AD1214" t="s">
        <v>192</v>
      </c>
      <c r="AE1214" t="s">
        <v>44</v>
      </c>
      <c r="AF1214" t="s">
        <v>13977</v>
      </c>
      <c r="AG1214" t="s">
        <v>13978</v>
      </c>
      <c r="AH1214" t="s">
        <v>447</v>
      </c>
      <c r="AI1214" t="s">
        <v>13979</v>
      </c>
      <c r="AJ1214" t="s">
        <v>13980</v>
      </c>
      <c r="AK1214" t="s">
        <v>66</v>
      </c>
    </row>
    <row r="1215" spans="1:38">
      <c r="A1215" t="s">
        <v>13981</v>
      </c>
      <c r="B1215" t="s">
        <v>13982</v>
      </c>
      <c r="C1215" t="s">
        <v>13983</v>
      </c>
      <c r="D1215" t="s">
        <v>13984</v>
      </c>
      <c r="E1215" t="s">
        <v>13985</v>
      </c>
      <c r="F1215" t="s"/>
      <c r="G1215" t="s">
        <v>50</v>
      </c>
      <c r="H1215" t="s">
        <v>51</v>
      </c>
      <c r="I1215" t="s">
        <v>13986</v>
      </c>
      <c r="J1215" t="s"/>
      <c r="K1215" t="s">
        <v>237</v>
      </c>
      <c r="L1215" t="s">
        <v>808</v>
      </c>
      <c r="M1215" t="s">
        <v>809</v>
      </c>
      <c r="N1215" t="s">
        <v>1447</v>
      </c>
      <c r="O1215" t="s"/>
      <c r="P1215" t="s"/>
      <c r="Q1215" t="s">
        <v>44</v>
      </c>
      <c r="R1215" t="s"/>
      <c r="S1215" t="s"/>
      <c r="T1215" t="s"/>
      <c r="U1215" t="s"/>
      <c r="V1215" t="s"/>
      <c r="W1215" t="s"/>
      <c r="X1215" t="s"/>
      <c r="Y1215" t="s"/>
      <c r="Z1215" t="s"/>
      <c r="AA1215" t="s"/>
      <c r="AB1215" t="s">
        <v>13987</v>
      </c>
      <c r="AC1215" t="s">
        <v>13987</v>
      </c>
      <c r="AD1215" t="s">
        <v>93</v>
      </c>
      <c r="AE1215" t="s">
        <v>277</v>
      </c>
      <c r="AF1215" t="s">
        <v>13988</v>
      </c>
      <c r="AG1215" t="s">
        <v>13989</v>
      </c>
      <c r="AH1215" t="s">
        <v>44</v>
      </c>
      <c r="AI1215" t="s">
        <v>13990</v>
      </c>
      <c r="AJ1215" t="s">
        <v>13991</v>
      </c>
      <c r="AK1215" t="s">
        <v>66</v>
      </c>
    </row>
    <row r="1216" spans="1:38">
      <c r="A1216" t="s">
        <v>11885</v>
      </c>
      <c r="B1216" t="s">
        <v>13992</v>
      </c>
      <c r="C1216" t="s">
        <v>13993</v>
      </c>
      <c r="D1216" t="s">
        <v>13994</v>
      </c>
      <c r="E1216" t="s">
        <v>13995</v>
      </c>
      <c r="F1216" t="s">
        <v>49</v>
      </c>
      <c r="G1216" t="s">
        <v>50</v>
      </c>
      <c r="H1216" t="s">
        <v>51</v>
      </c>
      <c r="I1216" t="s">
        <v>1996</v>
      </c>
      <c r="J1216" t="s">
        <v>1293</v>
      </c>
      <c r="K1216" t="s">
        <v>54</v>
      </c>
      <c r="L1216" t="s">
        <v>782</v>
      </c>
      <c r="M1216" t="s">
        <v>782</v>
      </c>
      <c r="N1216" t="s">
        <v>1738</v>
      </c>
      <c r="O1216" t="s">
        <v>826</v>
      </c>
      <c r="P1216" t="s">
        <v>13580</v>
      </c>
      <c r="Q1216" t="s">
        <v>67</v>
      </c>
      <c r="R1216" t="s"/>
      <c r="S1216" t="s"/>
      <c r="T1216" t="s"/>
      <c r="U1216" t="s"/>
      <c r="V1216" t="s"/>
      <c r="W1216" t="s"/>
      <c r="X1216" t="s"/>
      <c r="Y1216" t="s"/>
      <c r="Z1216" t="s"/>
      <c r="AA1216" t="s"/>
      <c r="AB1216" t="s">
        <v>13996</v>
      </c>
      <c r="AC1216" t="s">
        <v>13997</v>
      </c>
      <c r="AD1216" t="s">
        <v>59</v>
      </c>
      <c r="AE1216" t="s">
        <v>44</v>
      </c>
      <c r="AF1216" t="s">
        <v>13998</v>
      </c>
      <c r="AG1216" t="s">
        <v>13999</v>
      </c>
      <c r="AH1216" t="s">
        <v>59</v>
      </c>
      <c r="AI1216" t="s">
        <v>14000</v>
      </c>
      <c r="AJ1216" t="s">
        <v>92</v>
      </c>
      <c r="AK1216" t="s">
        <v>66</v>
      </c>
    </row>
    <row r="1217" spans="1:38">
      <c r="A1217" t="s">
        <v>14001</v>
      </c>
      <c r="B1217" t="s">
        <v>14002</v>
      </c>
      <c r="C1217" t="s">
        <v>14003</v>
      </c>
      <c r="D1217" t="s">
        <v>14004</v>
      </c>
      <c r="E1217" t="s">
        <v>14005</v>
      </c>
      <c r="F1217" t="s">
        <v>3538</v>
      </c>
      <c r="G1217" t="s">
        <v>72</v>
      </c>
      <c r="H1217" t="s">
        <v>51</v>
      </c>
      <c r="I1217" t="s">
        <v>14006</v>
      </c>
      <c r="J1217" t="s">
        <v>99</v>
      </c>
      <c r="K1217" t="s">
        <v>54</v>
      </c>
      <c r="L1217" t="s">
        <v>322</v>
      </c>
      <c r="M1217" t="s">
        <v>1251</v>
      </c>
      <c r="N1217" t="s">
        <v>1461</v>
      </c>
      <c r="O1217" t="s">
        <v>142</v>
      </c>
      <c r="P1217" t="s"/>
      <c r="Q1217" t="s"/>
      <c r="R1217" t="s"/>
      <c r="S1217" t="s"/>
      <c r="T1217" t="s">
        <v>67</v>
      </c>
      <c r="U1217" t="s"/>
      <c r="V1217" t="s">
        <v>67</v>
      </c>
      <c r="W1217" t="s">
        <v>14007</v>
      </c>
      <c r="X1217" t="s"/>
      <c r="Y1217" t="s"/>
      <c r="Z1217" t="s"/>
      <c r="AA1217" t="s">
        <v>84</v>
      </c>
      <c r="AB1217" t="s">
        <v>14008</v>
      </c>
      <c r="AC1217" t="s">
        <v>14009</v>
      </c>
      <c r="AD1217" t="s">
        <v>345</v>
      </c>
      <c r="AE1217" t="s">
        <v>44</v>
      </c>
      <c r="AF1217" t="s">
        <v>14010</v>
      </c>
      <c r="AG1217" t="s">
        <v>14011</v>
      </c>
      <c r="AH1217" t="s">
        <v>617</v>
      </c>
      <c r="AI1217" t="s">
        <v>14012</v>
      </c>
      <c r="AJ1217" t="s">
        <v>92</v>
      </c>
      <c r="AK1217" t="s">
        <v>66</v>
      </c>
    </row>
    <row r="1218" spans="1:38">
      <c r="A1218" t="s">
        <v>14013</v>
      </c>
      <c r="B1218" t="s">
        <v>14014</v>
      </c>
      <c r="C1218" t="s">
        <v>14015</v>
      </c>
      <c r="D1218" t="s">
        <v>14016</v>
      </c>
      <c r="E1218" t="s">
        <v>14017</v>
      </c>
      <c r="F1218" t="s">
        <v>2409</v>
      </c>
      <c r="G1218" t="s">
        <v>50</v>
      </c>
      <c r="H1218" t="s">
        <v>51</v>
      </c>
      <c r="I1218" t="s">
        <v>14018</v>
      </c>
      <c r="J1218" t="s">
        <v>7237</v>
      </c>
      <c r="K1218" t="s">
        <v>354</v>
      </c>
      <c r="L1218" t="s">
        <v>272</v>
      </c>
      <c r="M1218" t="s">
        <v>1237</v>
      </c>
      <c r="N1218" t="s">
        <v>1238</v>
      </c>
      <c r="O1218" t="s">
        <v>86</v>
      </c>
      <c r="P1218" t="s"/>
      <c r="Q1218" t="s"/>
      <c r="R1218" t="s"/>
      <c r="S1218" t="s"/>
      <c r="T1218" t="s">
        <v>67</v>
      </c>
      <c r="U1218" t="s"/>
      <c r="V1218" t="s"/>
      <c r="W1218" t="s"/>
      <c r="X1218" t="s"/>
      <c r="Y1218" t="s"/>
      <c r="Z1218" t="s"/>
      <c r="AA1218" t="s"/>
      <c r="AB1218" t="s">
        <v>14019</v>
      </c>
      <c r="AC1218" t="s">
        <v>14019</v>
      </c>
      <c r="AD1218" t="s">
        <v>330</v>
      </c>
      <c r="AE1218" t="s">
        <v>44</v>
      </c>
      <c r="AF1218" t="s">
        <v>14020</v>
      </c>
      <c r="AG1218" t="s">
        <v>14021</v>
      </c>
      <c r="AH1218" t="s">
        <v>707</v>
      </c>
      <c r="AI1218" t="s">
        <v>14022</v>
      </c>
      <c r="AJ1218" t="s">
        <v>92</v>
      </c>
      <c r="AK1218" t="s">
        <v>66</v>
      </c>
    </row>
    <row r="1219" spans="1:38">
      <c r="A1219" t="s">
        <v>14023</v>
      </c>
      <c r="B1219" t="s">
        <v>14024</v>
      </c>
      <c r="C1219" t="s">
        <v>14025</v>
      </c>
      <c r="D1219" t="s">
        <v>14026</v>
      </c>
      <c r="E1219" t="s">
        <v>14027</v>
      </c>
      <c r="F1219" t="s">
        <v>98</v>
      </c>
      <c r="G1219" t="s">
        <v>50</v>
      </c>
      <c r="H1219" t="s">
        <v>51</v>
      </c>
      <c r="I1219" t="s">
        <v>14028</v>
      </c>
      <c r="J1219" t="s"/>
      <c r="K1219" t="s">
        <v>354</v>
      </c>
      <c r="L1219" t="s">
        <v>55</v>
      </c>
      <c r="M1219" t="s">
        <v>56</v>
      </c>
      <c r="N1219" t="s">
        <v>426</v>
      </c>
      <c r="O1219" t="s"/>
      <c r="P1219" t="s"/>
      <c r="Q1219" t="s">
        <v>44</v>
      </c>
      <c r="R1219" t="s"/>
      <c r="S1219" t="s"/>
      <c r="T1219" t="s"/>
      <c r="U1219" t="s"/>
      <c r="V1219" t="s"/>
      <c r="W1219" t="s"/>
      <c r="X1219" t="s"/>
      <c r="Y1219" t="s"/>
      <c r="Z1219" t="s"/>
      <c r="AA1219" t="s"/>
      <c r="AB1219" t="s">
        <v>14029</v>
      </c>
      <c r="AC1219" t="s">
        <v>14029</v>
      </c>
      <c r="AD1219" t="s">
        <v>192</v>
      </c>
      <c r="AE1219" t="s">
        <v>44</v>
      </c>
      <c r="AF1219" t="s">
        <v>14030</v>
      </c>
      <c r="AG1219" t="s">
        <v>14031</v>
      </c>
      <c r="AH1219" t="s">
        <v>90</v>
      </c>
      <c r="AI1219" t="s">
        <v>14032</v>
      </c>
      <c r="AJ1219" t="s">
        <v>14033</v>
      </c>
      <c r="AK1219" t="s">
        <v>66</v>
      </c>
    </row>
    <row r="1220" spans="1:38">
      <c r="A1220" t="s">
        <v>14034</v>
      </c>
      <c r="B1220" t="s">
        <v>14035</v>
      </c>
      <c r="C1220" t="s">
        <v>14036</v>
      </c>
      <c r="D1220" t="s">
        <v>14037</v>
      </c>
      <c r="E1220" t="s">
        <v>14038</v>
      </c>
      <c r="F1220" t="s"/>
      <c r="G1220" t="s">
        <v>50</v>
      </c>
      <c r="H1220" t="s">
        <v>51</v>
      </c>
      <c r="I1220" t="s">
        <v>1433</v>
      </c>
      <c r="J1220" t="s"/>
      <c r="K1220" t="s">
        <v>271</v>
      </c>
      <c r="L1220" t="s">
        <v>238</v>
      </c>
      <c r="M1220" t="s">
        <v>1265</v>
      </c>
      <c r="N1220" t="s">
        <v>1266</v>
      </c>
      <c r="O1220" t="s"/>
      <c r="P1220" t="s"/>
      <c r="Q1220" t="s">
        <v>44</v>
      </c>
      <c r="R1220" t="s"/>
      <c r="S1220" t="s"/>
      <c r="T1220" t="s"/>
      <c r="U1220" t="s"/>
      <c r="V1220" t="s"/>
      <c r="W1220" t="s"/>
      <c r="X1220" t="s"/>
      <c r="Y1220" t="s"/>
      <c r="Z1220" t="s"/>
      <c r="AA1220" t="s"/>
      <c r="AB1220" t="s">
        <v>14039</v>
      </c>
      <c r="AC1220" t="s">
        <v>14039</v>
      </c>
      <c r="AD1220" t="s">
        <v>151</v>
      </c>
      <c r="AE1220" t="s">
        <v>342</v>
      </c>
      <c r="AF1220" t="s">
        <v>14040</v>
      </c>
      <c r="AG1220" t="s">
        <v>14041</v>
      </c>
      <c r="AH1220" t="s">
        <v>112</v>
      </c>
      <c r="AI1220" t="s">
        <v>14042</v>
      </c>
      <c r="AJ1220" t="s">
        <v>14043</v>
      </c>
      <c r="AK1220" t="s">
        <v>66</v>
      </c>
    </row>
    <row r="1221" spans="1:38">
      <c r="A1221" t="s">
        <v>14044</v>
      </c>
      <c r="B1221" t="s">
        <v>14045</v>
      </c>
      <c r="C1221" t="s">
        <v>14046</v>
      </c>
      <c r="D1221" t="s">
        <v>14047</v>
      </c>
      <c r="E1221" t="s">
        <v>14048</v>
      </c>
      <c r="F1221" t="s"/>
      <c r="G1221" t="s">
        <v>50</v>
      </c>
      <c r="H1221" t="s">
        <v>51</v>
      </c>
      <c r="I1221" t="s">
        <v>13114</v>
      </c>
      <c r="J1221" t="s"/>
      <c r="K1221" t="s">
        <v>569</v>
      </c>
      <c r="L1221" t="s">
        <v>238</v>
      </c>
      <c r="M1221" t="s">
        <v>660</v>
      </c>
      <c r="N1221" t="s">
        <v>1434</v>
      </c>
      <c r="O1221" t="s"/>
      <c r="P1221" t="s"/>
      <c r="Q1221" t="s">
        <v>44</v>
      </c>
      <c r="R1221" t="s"/>
      <c r="S1221" t="s"/>
      <c r="T1221" t="s"/>
      <c r="U1221" t="s"/>
      <c r="V1221" t="s"/>
      <c r="W1221" t="s"/>
      <c r="X1221" t="s"/>
      <c r="Y1221" t="s"/>
      <c r="Z1221" t="s"/>
      <c r="AA1221" t="s"/>
      <c r="AB1221" t="s">
        <v>14049</v>
      </c>
      <c r="AC1221" t="s">
        <v>14050</v>
      </c>
      <c r="AD1221" t="s">
        <v>112</v>
      </c>
      <c r="AE1221" t="s">
        <v>904</v>
      </c>
      <c r="AF1221" t="s">
        <v>14051</v>
      </c>
      <c r="AG1221" t="s">
        <v>14052</v>
      </c>
      <c r="AH1221" t="s">
        <v>44</v>
      </c>
      <c r="AI1221" t="s">
        <v>14053</v>
      </c>
      <c r="AJ1221" t="s">
        <v>14054</v>
      </c>
      <c r="AK1221" t="s">
        <v>66</v>
      </c>
    </row>
    <row r="1222" spans="1:38">
      <c r="A1222" t="s">
        <v>14055</v>
      </c>
      <c r="B1222" t="s">
        <v>14056</v>
      </c>
      <c r="C1222" t="s">
        <v>14057</v>
      </c>
      <c r="D1222" t="s">
        <v>14058</v>
      </c>
      <c r="E1222" t="s">
        <v>14059</v>
      </c>
      <c r="F1222" t="s">
        <v>14060</v>
      </c>
      <c r="G1222" t="s">
        <v>50</v>
      </c>
      <c r="H1222" t="s">
        <v>51</v>
      </c>
      <c r="I1222" t="s">
        <v>2588</v>
      </c>
      <c r="J1222" t="s">
        <v>6042</v>
      </c>
      <c r="K1222" t="s">
        <v>54</v>
      </c>
      <c r="L1222" t="s">
        <v>55</v>
      </c>
      <c r="M1222" t="s">
        <v>56</v>
      </c>
      <c r="N1222" t="s">
        <v>672</v>
      </c>
      <c r="O1222" t="s"/>
      <c r="P1222" t="s"/>
      <c r="Q1222" t="s">
        <v>44</v>
      </c>
      <c r="R1222" t="s"/>
      <c r="S1222" t="s"/>
      <c r="T1222" t="s"/>
      <c r="U1222" t="s"/>
      <c r="V1222" t="s"/>
      <c r="W1222" t="s"/>
      <c r="X1222" t="s"/>
      <c r="Y1222" t="s"/>
      <c r="Z1222" t="s"/>
      <c r="AA1222" t="s"/>
      <c r="AB1222" t="s">
        <v>14061</v>
      </c>
      <c r="AC1222" t="s">
        <v>14062</v>
      </c>
      <c r="AD1222" t="s">
        <v>174</v>
      </c>
      <c r="AE1222" t="s">
        <v>11526</v>
      </c>
      <c r="AF1222" t="s">
        <v>14063</v>
      </c>
      <c r="AG1222" t="s">
        <v>14064</v>
      </c>
      <c r="AH1222" t="s">
        <v>93</v>
      </c>
      <c r="AI1222" t="s">
        <v>14065</v>
      </c>
      <c r="AJ1222" t="s">
        <v>14066</v>
      </c>
      <c r="AK1222" t="s">
        <v>66</v>
      </c>
    </row>
    <row r="1223" spans="1:38">
      <c r="A1223" t="s">
        <v>14067</v>
      </c>
      <c r="B1223" t="s">
        <v>14068</v>
      </c>
      <c r="C1223" t="s">
        <v>14069</v>
      </c>
      <c r="D1223" t="s">
        <v>14070</v>
      </c>
      <c r="E1223" t="s">
        <v>14071</v>
      </c>
      <c r="F1223" t="s"/>
      <c r="G1223" t="s">
        <v>50</v>
      </c>
      <c r="H1223" t="s">
        <v>51</v>
      </c>
      <c r="I1223" t="s">
        <v>14072</v>
      </c>
      <c r="J1223" t="s"/>
      <c r="K1223" t="s">
        <v>410</v>
      </c>
      <c r="L1223" t="s">
        <v>526</v>
      </c>
      <c r="M1223" t="s">
        <v>527</v>
      </c>
      <c r="N1223" t="s">
        <v>5180</v>
      </c>
      <c r="O1223" t="s"/>
      <c r="P1223" t="s"/>
      <c r="Q1223" t="s"/>
      <c r="R1223" t="s"/>
      <c r="S1223" t="s"/>
      <c r="T1223" t="s"/>
      <c r="U1223" t="s"/>
      <c r="V1223" t="s"/>
      <c r="W1223" t="s"/>
      <c r="X1223" t="s"/>
      <c r="Y1223" t="s"/>
      <c r="Z1223" t="s"/>
      <c r="AA1223" t="s"/>
      <c r="AB1223" t="s">
        <v>14073</v>
      </c>
      <c r="AC1223" t="s">
        <v>14073</v>
      </c>
      <c r="AD1223" t="s">
        <v>93</v>
      </c>
      <c r="AE1223" t="s">
        <v>44</v>
      </c>
      <c r="AF1223" t="s">
        <v>14074</v>
      </c>
      <c r="AG1223" t="s">
        <v>44</v>
      </c>
      <c r="AH1223" t="s">
        <v>67</v>
      </c>
      <c r="AI1223" t="s">
        <v>14075</v>
      </c>
      <c r="AJ1223" t="s">
        <v>92</v>
      </c>
      <c r="AK1223" t="s">
        <v>66</v>
      </c>
    </row>
    <row r="1224" spans="1:38">
      <c r="A1224" t="s">
        <v>14076</v>
      </c>
      <c r="B1224" t="s">
        <v>14077</v>
      </c>
      <c r="C1224" t="s">
        <v>14078</v>
      </c>
      <c r="D1224" t="s">
        <v>14079</v>
      </c>
      <c r="E1224" t="s">
        <v>14080</v>
      </c>
      <c r="F1224" t="s">
        <v>2562</v>
      </c>
      <c r="G1224" t="s">
        <v>72</v>
      </c>
      <c r="H1224" t="s">
        <v>51</v>
      </c>
      <c r="I1224" t="s">
        <v>6212</v>
      </c>
      <c r="J1224" t="s">
        <v>898</v>
      </c>
      <c r="K1224" t="s">
        <v>54</v>
      </c>
      <c r="L1224" t="s">
        <v>258</v>
      </c>
      <c r="M1224" t="s">
        <v>259</v>
      </c>
      <c r="N1224" t="s">
        <v>715</v>
      </c>
      <c r="O1224" t="s">
        <v>433</v>
      </c>
      <c r="P1224" t="s"/>
      <c r="Q1224" t="s"/>
      <c r="R1224" t="s"/>
      <c r="S1224" t="s"/>
      <c r="T1224" t="s">
        <v>67</v>
      </c>
      <c r="U1224" t="s"/>
      <c r="V1224" t="s"/>
      <c r="W1224" t="s">
        <v>14081</v>
      </c>
      <c r="X1224" t="s"/>
      <c r="Y1224" t="s"/>
      <c r="Z1224" t="s"/>
      <c r="AA1224" t="s"/>
      <c r="AB1224" t="s">
        <v>14082</v>
      </c>
      <c r="AC1224" t="s">
        <v>14083</v>
      </c>
      <c r="AD1224" t="s">
        <v>174</v>
      </c>
      <c r="AE1224" t="s">
        <v>44</v>
      </c>
      <c r="AF1224" t="s">
        <v>14084</v>
      </c>
      <c r="AG1224" t="s">
        <v>12838</v>
      </c>
      <c r="AH1224" t="s">
        <v>330</v>
      </c>
      <c r="AI1224" t="s">
        <v>14085</v>
      </c>
      <c r="AJ1224" t="s">
        <v>92</v>
      </c>
      <c r="AK1224" t="s">
        <v>66</v>
      </c>
    </row>
    <row r="1225" spans="1:38">
      <c r="A1225" t="s">
        <v>14086</v>
      </c>
      <c r="B1225" t="s">
        <v>14087</v>
      </c>
      <c r="C1225" t="s">
        <v>14088</v>
      </c>
      <c r="D1225" t="s">
        <v>14089</v>
      </c>
      <c r="E1225" t="s">
        <v>14090</v>
      </c>
      <c r="F1225" t="s"/>
      <c r="G1225" t="s">
        <v>50</v>
      </c>
      <c r="H1225" t="s">
        <v>51</v>
      </c>
      <c r="I1225" t="s">
        <v>2281</v>
      </c>
      <c r="J1225" t="s"/>
      <c r="K1225" t="s">
        <v>469</v>
      </c>
      <c r="L1225" t="s">
        <v>100</v>
      </c>
      <c r="M1225" t="s">
        <v>101</v>
      </c>
      <c r="N1225" t="s">
        <v>6550</v>
      </c>
      <c r="O1225" t="s"/>
      <c r="P1225" t="s"/>
      <c r="Q1225" t="s">
        <v>44</v>
      </c>
      <c r="R1225" t="s"/>
      <c r="S1225" t="s"/>
      <c r="T1225" t="s"/>
      <c r="U1225" t="s"/>
      <c r="V1225" t="s"/>
      <c r="W1225" t="s"/>
      <c r="X1225" t="s"/>
      <c r="Y1225" t="s"/>
      <c r="Z1225" t="s"/>
      <c r="AA1225" t="s"/>
      <c r="AB1225" t="s">
        <v>14091</v>
      </c>
      <c r="AC1225" t="s">
        <v>14092</v>
      </c>
      <c r="AD1225" t="s">
        <v>86</v>
      </c>
      <c r="AE1225" t="s">
        <v>87</v>
      </c>
      <c r="AF1225" t="s">
        <v>14093</v>
      </c>
      <c r="AG1225" t="s">
        <v>14094</v>
      </c>
      <c r="AH1225" t="s">
        <v>142</v>
      </c>
      <c r="AI1225" t="s">
        <v>14095</v>
      </c>
      <c r="AJ1225" t="s">
        <v>14096</v>
      </c>
      <c r="AK1225" t="s">
        <v>66</v>
      </c>
    </row>
    <row r="1226" spans="1:38">
      <c r="A1226" t="s">
        <v>14097</v>
      </c>
      <c r="B1226" t="s">
        <v>14098</v>
      </c>
      <c r="C1226" t="s">
        <v>14099</v>
      </c>
      <c r="D1226" t="s">
        <v>14100</v>
      </c>
      <c r="E1226" t="s">
        <v>14101</v>
      </c>
      <c r="F1226" t="s">
        <v>98</v>
      </c>
      <c r="G1226" t="s">
        <v>50</v>
      </c>
      <c r="H1226" t="s">
        <v>51</v>
      </c>
      <c r="I1226" t="s">
        <v>14102</v>
      </c>
      <c r="J1226" t="s">
        <v>53</v>
      </c>
      <c r="K1226" t="s">
        <v>54</v>
      </c>
      <c r="L1226" t="s">
        <v>238</v>
      </c>
      <c r="M1226" t="s">
        <v>660</v>
      </c>
      <c r="N1226" t="s">
        <v>661</v>
      </c>
      <c r="O1226" t="s"/>
      <c r="P1226" t="s"/>
      <c r="Q1226" t="s">
        <v>44</v>
      </c>
      <c r="R1226" t="s"/>
      <c r="S1226" t="s"/>
      <c r="T1226" t="s"/>
      <c r="U1226" t="s"/>
      <c r="V1226" t="s"/>
      <c r="W1226" t="s"/>
      <c r="X1226" t="s"/>
      <c r="Y1226" t="s"/>
      <c r="Z1226" t="s"/>
      <c r="AA1226" t="s"/>
      <c r="AB1226" t="s">
        <v>14103</v>
      </c>
      <c r="AC1226" t="s">
        <v>14103</v>
      </c>
      <c r="AD1226" t="s">
        <v>112</v>
      </c>
      <c r="AE1226" t="s">
        <v>44</v>
      </c>
      <c r="AF1226" t="s">
        <v>14104</v>
      </c>
      <c r="AG1226" t="s">
        <v>918</v>
      </c>
      <c r="AH1226" t="s">
        <v>67</v>
      </c>
      <c r="AI1226" t="s">
        <v>14105</v>
      </c>
      <c r="AJ1226" t="s">
        <v>14106</v>
      </c>
      <c r="AK1226" t="s">
        <v>66</v>
      </c>
    </row>
    <row r="1227" spans="1:38">
      <c r="A1227" t="s">
        <v>14107</v>
      </c>
      <c r="B1227" t="s">
        <v>14108</v>
      </c>
      <c r="C1227" t="s">
        <v>14109</v>
      </c>
      <c r="D1227" t="s">
        <v>14110</v>
      </c>
      <c r="E1227" t="s">
        <v>14111</v>
      </c>
      <c r="F1227" t="s">
        <v>117</v>
      </c>
      <c r="G1227" t="s">
        <v>50</v>
      </c>
      <c r="H1227" t="s">
        <v>51</v>
      </c>
      <c r="I1227" t="s">
        <v>14112</v>
      </c>
      <c r="J1227" t="s">
        <v>353</v>
      </c>
      <c r="K1227" t="s">
        <v>354</v>
      </c>
      <c r="L1227" t="s">
        <v>139</v>
      </c>
      <c r="M1227" t="s">
        <v>140</v>
      </c>
      <c r="N1227" t="s">
        <v>141</v>
      </c>
      <c r="O1227" t="s">
        <v>79</v>
      </c>
      <c r="P1227" t="s">
        <v>14113</v>
      </c>
      <c r="Q1227" t="s">
        <v>93</v>
      </c>
      <c r="R1227" t="s">
        <v>14114</v>
      </c>
      <c r="S1227" t="s"/>
      <c r="T1227" t="s"/>
      <c r="U1227" t="s"/>
      <c r="V1227" t="s"/>
      <c r="W1227" t="s"/>
      <c r="X1227" t="s"/>
      <c r="Y1227" t="s"/>
      <c r="Z1227" t="s"/>
      <c r="AA1227" t="s"/>
      <c r="AB1227" t="s">
        <v>14115</v>
      </c>
      <c r="AC1227" t="s">
        <v>14116</v>
      </c>
      <c r="AD1227" t="s">
        <v>59</v>
      </c>
      <c r="AE1227" t="s">
        <v>107</v>
      </c>
      <c r="AF1227" t="s">
        <v>14117</v>
      </c>
      <c r="AG1227" t="s">
        <v>14118</v>
      </c>
      <c r="AH1227" t="s">
        <v>110</v>
      </c>
      <c r="AI1227" t="s">
        <v>14119</v>
      </c>
      <c r="AJ1227" t="s">
        <v>92</v>
      </c>
      <c r="AK1227" t="s">
        <v>66</v>
      </c>
    </row>
    <row r="1228" spans="1:38">
      <c r="A1228" t="s">
        <v>14120</v>
      </c>
      <c r="B1228" t="s">
        <v>14121</v>
      </c>
      <c r="C1228" t="s">
        <v>14122</v>
      </c>
      <c r="D1228" t="s">
        <v>14123</v>
      </c>
      <c r="E1228" t="s">
        <v>14124</v>
      </c>
      <c r="F1228" t="s">
        <v>857</v>
      </c>
      <c r="G1228" t="s">
        <v>50</v>
      </c>
      <c r="H1228" t="s">
        <v>51</v>
      </c>
      <c r="I1228" t="s">
        <v>14125</v>
      </c>
      <c r="J1228" t="s">
        <v>7237</v>
      </c>
      <c r="K1228" t="s">
        <v>354</v>
      </c>
      <c r="L1228" t="s">
        <v>526</v>
      </c>
      <c r="M1228" t="s">
        <v>527</v>
      </c>
      <c r="N1228" t="s">
        <v>1074</v>
      </c>
      <c r="O1228" t="s">
        <v>192</v>
      </c>
      <c r="P1228" t="s"/>
      <c r="Q1228" t="s">
        <v>67</v>
      </c>
      <c r="R1228" t="s">
        <v>14126</v>
      </c>
      <c r="S1228" t="s"/>
      <c r="T1228" t="s"/>
      <c r="U1228" t="s"/>
      <c r="V1228" t="s"/>
      <c r="W1228" t="s"/>
      <c r="X1228" t="s"/>
      <c r="Y1228" t="s"/>
      <c r="Z1228" t="s"/>
      <c r="AA1228" t="s"/>
      <c r="AB1228" t="s">
        <v>14127</v>
      </c>
      <c r="AC1228" t="s">
        <v>14128</v>
      </c>
      <c r="AD1228" t="s">
        <v>174</v>
      </c>
      <c r="AE1228" t="s">
        <v>44</v>
      </c>
      <c r="AF1228" t="s">
        <v>14129</v>
      </c>
      <c r="AG1228" t="s">
        <v>14130</v>
      </c>
      <c r="AH1228" t="s">
        <v>192</v>
      </c>
      <c r="AI1228" t="s">
        <v>14131</v>
      </c>
      <c r="AJ1228" t="s">
        <v>92</v>
      </c>
      <c r="AK1228" t="s">
        <v>66</v>
      </c>
    </row>
    <row r="1229" spans="1:38">
      <c r="A1229" t="s">
        <v>14132</v>
      </c>
      <c r="B1229" t="s">
        <v>14133</v>
      </c>
      <c r="C1229" t="s">
        <v>14134</v>
      </c>
      <c r="D1229" t="s">
        <v>14135</v>
      </c>
      <c r="E1229" t="s">
        <v>14136</v>
      </c>
      <c r="F1229" t="s"/>
      <c r="G1229" t="s">
        <v>50</v>
      </c>
      <c r="H1229" t="s">
        <v>51</v>
      </c>
      <c r="I1229" t="s">
        <v>1663</v>
      </c>
      <c r="J1229" t="s">
        <v>187</v>
      </c>
      <c r="K1229" t="s">
        <v>188</v>
      </c>
      <c r="L1229" t="s">
        <v>55</v>
      </c>
      <c r="M1229" t="s">
        <v>56</v>
      </c>
      <c r="N1229" t="s">
        <v>611</v>
      </c>
      <c r="O1229" t="s">
        <v>174</v>
      </c>
      <c r="P1229" t="s">
        <v>14137</v>
      </c>
      <c r="Q1229" t="s">
        <v>67</v>
      </c>
      <c r="R1229" t="s">
        <v>14138</v>
      </c>
      <c r="S1229" t="s"/>
      <c r="T1229" t="s"/>
      <c r="U1229" t="s"/>
      <c r="V1229" t="s"/>
      <c r="W1229" t="s"/>
      <c r="X1229" t="s"/>
      <c r="Y1229" t="s"/>
      <c r="Z1229" t="s"/>
      <c r="AA1229" t="s"/>
      <c r="AB1229" t="s">
        <v>14139</v>
      </c>
      <c r="AC1229" t="s">
        <v>14140</v>
      </c>
      <c r="AD1229" t="s">
        <v>63</v>
      </c>
      <c r="AE1229" t="s">
        <v>44</v>
      </c>
      <c r="AF1229" t="s">
        <v>14141</v>
      </c>
      <c r="AG1229" t="s">
        <v>14142</v>
      </c>
      <c r="AH1229" t="s">
        <v>44</v>
      </c>
      <c r="AI1229" t="s">
        <v>14143</v>
      </c>
      <c r="AJ1229" t="s">
        <v>92</v>
      </c>
      <c r="AK1229" t="s">
        <v>66</v>
      </c>
    </row>
    <row r="1230" spans="1:38">
      <c r="A1230" t="s">
        <v>14144</v>
      </c>
      <c r="B1230" t="s">
        <v>14145</v>
      </c>
      <c r="C1230" t="s">
        <v>14146</v>
      </c>
      <c r="D1230" t="s">
        <v>14147</v>
      </c>
      <c r="E1230" t="s">
        <v>14148</v>
      </c>
      <c r="F1230" t="s">
        <v>98</v>
      </c>
      <c r="G1230" t="s">
        <v>50</v>
      </c>
      <c r="H1230" t="s">
        <v>51</v>
      </c>
      <c r="I1230" t="s">
        <v>14149</v>
      </c>
      <c r="J1230" t="s">
        <v>842</v>
      </c>
      <c r="K1230" t="s">
        <v>54</v>
      </c>
      <c r="L1230" t="s">
        <v>782</v>
      </c>
      <c r="M1230" t="s">
        <v>782</v>
      </c>
      <c r="N1230" t="s">
        <v>1738</v>
      </c>
      <c r="O1230" t="s"/>
      <c r="P1230" t="s"/>
      <c r="Q1230" t="s">
        <v>44</v>
      </c>
      <c r="R1230" t="s"/>
      <c r="S1230" t="s"/>
      <c r="T1230" t="s"/>
      <c r="U1230" t="s"/>
      <c r="V1230" t="s"/>
      <c r="W1230" t="s"/>
      <c r="X1230" t="s"/>
      <c r="Y1230" t="s"/>
      <c r="Z1230" t="s"/>
      <c r="AA1230" t="s"/>
      <c r="AB1230" t="s">
        <v>14150</v>
      </c>
      <c r="AC1230" t="s">
        <v>14151</v>
      </c>
      <c r="AD1230" t="s">
        <v>86</v>
      </c>
      <c r="AE1230" t="s">
        <v>342</v>
      </c>
      <c r="AF1230" t="s">
        <v>14152</v>
      </c>
      <c r="AG1230" t="s">
        <v>14153</v>
      </c>
      <c r="AH1230" t="s">
        <v>195</v>
      </c>
      <c r="AI1230" t="s">
        <v>14154</v>
      </c>
      <c r="AJ1230" t="s">
        <v>14155</v>
      </c>
      <c r="AK1230" t="s">
        <v>66</v>
      </c>
    </row>
    <row r="1231" spans="1:38">
      <c r="A1231" t="s">
        <v>14156</v>
      </c>
      <c r="B1231" t="s">
        <v>14157</v>
      </c>
      <c r="C1231" t="s">
        <v>14158</v>
      </c>
      <c r="D1231" t="s">
        <v>14159</v>
      </c>
      <c r="E1231" t="s">
        <v>14160</v>
      </c>
      <c r="F1231" t="s"/>
      <c r="G1231" t="s">
        <v>50</v>
      </c>
      <c r="H1231" t="s">
        <v>51</v>
      </c>
      <c r="I1231" t="s"/>
      <c r="J1231" t="s"/>
      <c r="K1231" t="s"/>
      <c r="L1231" t="s">
        <v>932</v>
      </c>
      <c r="M1231" t="s">
        <v>932</v>
      </c>
      <c r="N1231" t="s">
        <v>1747</v>
      </c>
      <c r="O1231" t="s"/>
      <c r="P1231" t="s"/>
      <c r="Q1231" t="s">
        <v>44</v>
      </c>
      <c r="R1231" t="s"/>
      <c r="S1231" t="s"/>
      <c r="T1231" t="s"/>
      <c r="U1231" t="s"/>
      <c r="V1231" t="s"/>
      <c r="W1231" t="s"/>
      <c r="X1231" t="s"/>
      <c r="Y1231" t="s"/>
      <c r="Z1231" t="s"/>
      <c r="AA1231" t="s"/>
      <c r="AB1231" t="s">
        <v>14161</v>
      </c>
      <c r="AC1231" t="s">
        <v>14161</v>
      </c>
      <c r="AD1231" t="s">
        <v>59</v>
      </c>
      <c r="AE1231" t="s">
        <v>107</v>
      </c>
      <c r="AF1231" t="s">
        <v>14162</v>
      </c>
      <c r="AG1231" t="s">
        <v>14163</v>
      </c>
      <c r="AH1231" t="s">
        <v>110</v>
      </c>
      <c r="AI1231" t="s">
        <v>14164</v>
      </c>
      <c r="AJ1231" t="s">
        <v>14165</v>
      </c>
      <c r="AK1231" t="s">
        <v>66</v>
      </c>
    </row>
    <row r="1232" spans="1:38">
      <c r="A1232" t="s">
        <v>14166</v>
      </c>
      <c r="B1232" t="s">
        <v>14167</v>
      </c>
      <c r="C1232" t="s">
        <v>14168</v>
      </c>
      <c r="D1232" t="s"/>
      <c r="E1232" t="s">
        <v>14169</v>
      </c>
      <c r="F1232" t="s">
        <v>71</v>
      </c>
      <c r="G1232" t="s">
        <v>72</v>
      </c>
      <c r="H1232" t="s">
        <v>51</v>
      </c>
      <c r="I1232" t="s">
        <v>14170</v>
      </c>
      <c r="J1232" t="s">
        <v>4562</v>
      </c>
      <c r="K1232" t="s">
        <v>569</v>
      </c>
      <c r="L1232" t="s">
        <v>170</v>
      </c>
      <c r="M1232" t="s">
        <v>171</v>
      </c>
      <c r="N1232" t="s">
        <v>1168</v>
      </c>
      <c r="O1232" t="s">
        <v>79</v>
      </c>
      <c r="P1232" t="s"/>
      <c r="Q1232" t="s"/>
      <c r="R1232" t="s"/>
      <c r="S1232" t="s"/>
      <c r="T1232" t="s"/>
      <c r="U1232" t="s">
        <v>14171</v>
      </c>
      <c r="V1232" t="s">
        <v>67</v>
      </c>
      <c r="W1232" t="s">
        <v>14172</v>
      </c>
      <c r="X1232" t="s"/>
      <c r="Y1232" t="s"/>
      <c r="Z1232" t="s"/>
      <c r="AA1232" t="s">
        <v>84</v>
      </c>
      <c r="AB1232" t="s">
        <v>14173</v>
      </c>
      <c r="AC1232" t="s">
        <v>14174</v>
      </c>
      <c r="AD1232" t="s">
        <v>124</v>
      </c>
      <c r="AE1232" t="s">
        <v>4170</v>
      </c>
      <c r="AF1232" t="s">
        <v>14175</v>
      </c>
      <c r="AG1232" t="s">
        <v>14176</v>
      </c>
      <c r="AH1232" t="s">
        <v>142</v>
      </c>
      <c r="AI1232" t="s">
        <v>14177</v>
      </c>
      <c r="AJ1232" t="s">
        <v>92</v>
      </c>
      <c r="AK1232" t="s">
        <v>66</v>
      </c>
    </row>
    <row r="1233" spans="1:38">
      <c r="A1233" t="s">
        <v>14178</v>
      </c>
      <c r="B1233" t="s">
        <v>14179</v>
      </c>
      <c r="C1233" t="s">
        <v>14180</v>
      </c>
      <c r="D1233" t="s"/>
      <c r="E1233" t="s">
        <v>14181</v>
      </c>
      <c r="F1233" t="s">
        <v>233</v>
      </c>
      <c r="G1233" t="s">
        <v>50</v>
      </c>
      <c r="H1233" t="s">
        <v>51</v>
      </c>
      <c r="I1233" t="s">
        <v>235</v>
      </c>
      <c r="J1233" t="s">
        <v>236</v>
      </c>
      <c r="K1233" t="s">
        <v>237</v>
      </c>
      <c r="L1233" t="s">
        <v>526</v>
      </c>
      <c r="M1233" t="s">
        <v>527</v>
      </c>
      <c r="N1233" t="s">
        <v>2620</v>
      </c>
      <c r="O1233" t="s">
        <v>79</v>
      </c>
      <c r="P1233" t="s"/>
      <c r="Q1233" t="s"/>
      <c r="R1233" t="s"/>
      <c r="S1233" t="s"/>
      <c r="T1233" t="s"/>
      <c r="U1233" t="s"/>
      <c r="V1233" t="s"/>
      <c r="W1233" t="s"/>
      <c r="X1233" t="s"/>
      <c r="Y1233" t="s"/>
      <c r="Z1233" t="s"/>
      <c r="AA1233" t="s"/>
      <c r="AB1233" t="s">
        <v>14182</v>
      </c>
      <c r="AC1233" t="s">
        <v>14182</v>
      </c>
      <c r="AD1233" t="s">
        <v>124</v>
      </c>
      <c r="AE1233" t="s">
        <v>297</v>
      </c>
      <c r="AF1233" t="s">
        <v>14183</v>
      </c>
      <c r="AG1233" t="s">
        <v>14184</v>
      </c>
      <c r="AH1233" t="s">
        <v>195</v>
      </c>
      <c r="AI1233" t="s">
        <v>14185</v>
      </c>
      <c r="AJ1233" t="s">
        <v>92</v>
      </c>
      <c r="AK1233" t="s">
        <v>66</v>
      </c>
    </row>
    <row r="1234" spans="1:38">
      <c r="A1234" t="s">
        <v>14186</v>
      </c>
      <c r="B1234" t="s">
        <v>14187</v>
      </c>
      <c r="C1234" t="s">
        <v>14188</v>
      </c>
      <c r="D1234" t="s">
        <v>14189</v>
      </c>
      <c r="E1234" t="s">
        <v>14190</v>
      </c>
      <c r="F1234" t="s">
        <v>379</v>
      </c>
      <c r="G1234" t="s">
        <v>50</v>
      </c>
      <c r="H1234" t="s">
        <v>51</v>
      </c>
      <c r="I1234" t="s">
        <v>14191</v>
      </c>
      <c r="J1234" t="s">
        <v>842</v>
      </c>
      <c r="K1234" t="s">
        <v>54</v>
      </c>
      <c r="L1234" t="s">
        <v>1701</v>
      </c>
      <c r="M1234" t="s">
        <v>1701</v>
      </c>
      <c r="N1234" t="s">
        <v>1702</v>
      </c>
      <c r="O1234" t="s">
        <v>241</v>
      </c>
      <c r="P1234" t="s"/>
      <c r="Q1234" t="s"/>
      <c r="R1234" t="s"/>
      <c r="S1234" t="s"/>
      <c r="T1234" t="s">
        <v>67</v>
      </c>
      <c r="U1234" t="s"/>
      <c r="V1234" t="s">
        <v>67</v>
      </c>
      <c r="W1234" t="s"/>
      <c r="X1234" t="s"/>
      <c r="Y1234" t="s"/>
      <c r="Z1234" t="s"/>
      <c r="AA1234" t="s">
        <v>84</v>
      </c>
      <c r="AB1234" t="s">
        <v>14192</v>
      </c>
      <c r="AC1234" t="s">
        <v>14193</v>
      </c>
      <c r="AD1234" t="s">
        <v>93</v>
      </c>
      <c r="AE1234" t="s">
        <v>44</v>
      </c>
      <c r="AF1234" t="s">
        <v>14194</v>
      </c>
      <c r="AG1234" t="s">
        <v>44</v>
      </c>
      <c r="AH1234" t="s">
        <v>67</v>
      </c>
      <c r="AI1234" t="s">
        <v>14195</v>
      </c>
      <c r="AJ1234" t="s">
        <v>92</v>
      </c>
      <c r="AK1234" t="s">
        <v>66</v>
      </c>
    </row>
    <row r="1235" spans="1:38">
      <c r="A1235" t="s">
        <v>14196</v>
      </c>
      <c r="B1235" t="s">
        <v>14197</v>
      </c>
      <c r="C1235" t="s">
        <v>14198</v>
      </c>
      <c r="D1235" t="s">
        <v>14199</v>
      </c>
      <c r="E1235" t="s">
        <v>14200</v>
      </c>
      <c r="F1235" t="s">
        <v>185</v>
      </c>
      <c r="G1235" t="s">
        <v>50</v>
      </c>
      <c r="H1235" t="s">
        <v>51</v>
      </c>
      <c r="I1235" t="s">
        <v>14201</v>
      </c>
      <c r="J1235" t="s">
        <v>425</v>
      </c>
      <c r="K1235" t="s">
        <v>54</v>
      </c>
      <c r="L1235" t="s">
        <v>139</v>
      </c>
      <c r="M1235" t="s">
        <v>140</v>
      </c>
      <c r="N1235" t="s">
        <v>4045</v>
      </c>
      <c r="O1235" t="s"/>
      <c r="P1235" t="s"/>
      <c r="Q1235" t="s">
        <v>44</v>
      </c>
      <c r="R1235" t="s"/>
      <c r="S1235" t="s"/>
      <c r="T1235" t="s"/>
      <c r="U1235" t="s"/>
      <c r="V1235" t="s"/>
      <c r="W1235" t="s"/>
      <c r="X1235" t="s"/>
      <c r="Y1235" t="s"/>
      <c r="Z1235" t="s"/>
      <c r="AA1235" t="s"/>
      <c r="AB1235" t="s">
        <v>14202</v>
      </c>
      <c r="AC1235" t="s">
        <v>14202</v>
      </c>
      <c r="AD1235" t="s">
        <v>124</v>
      </c>
      <c r="AE1235" t="s">
        <v>297</v>
      </c>
      <c r="AF1235" t="s">
        <v>14203</v>
      </c>
      <c r="AG1235" t="s">
        <v>7869</v>
      </c>
      <c r="AH1235" t="s">
        <v>142</v>
      </c>
      <c r="AI1235" t="s">
        <v>14204</v>
      </c>
      <c r="AJ1235" t="s">
        <v>14205</v>
      </c>
      <c r="AK1235" t="s">
        <v>66</v>
      </c>
    </row>
    <row r="1236" spans="1:38">
      <c r="A1236" t="s">
        <v>14206</v>
      </c>
      <c r="B1236" t="s">
        <v>14207</v>
      </c>
      <c r="C1236" t="s">
        <v>14208</v>
      </c>
      <c r="D1236" t="s">
        <v>14209</v>
      </c>
      <c r="E1236" t="s">
        <v>14210</v>
      </c>
      <c r="F1236" t="s">
        <v>233</v>
      </c>
      <c r="G1236" t="s">
        <v>50</v>
      </c>
      <c r="H1236" t="s">
        <v>51</v>
      </c>
      <c r="I1236" t="s">
        <v>5192</v>
      </c>
      <c r="J1236" t="s">
        <v>53</v>
      </c>
      <c r="K1236" t="s">
        <v>54</v>
      </c>
      <c r="L1236" t="s">
        <v>932</v>
      </c>
      <c r="M1236" t="s">
        <v>932</v>
      </c>
      <c r="N1236" t="s">
        <v>1747</v>
      </c>
      <c r="O1236" t="s"/>
      <c r="P1236" t="s"/>
      <c r="Q1236" t="s">
        <v>44</v>
      </c>
      <c r="R1236" t="s"/>
      <c r="S1236" t="s"/>
      <c r="T1236" t="s"/>
      <c r="U1236" t="s"/>
      <c r="V1236" t="s"/>
      <c r="W1236" t="s"/>
      <c r="X1236" t="s"/>
      <c r="Y1236" t="s"/>
      <c r="Z1236" t="s"/>
      <c r="AA1236" t="s"/>
      <c r="AB1236" t="s">
        <v>14211</v>
      </c>
      <c r="AC1236" t="s">
        <v>14211</v>
      </c>
      <c r="AD1236" t="s">
        <v>110</v>
      </c>
      <c r="AE1236" t="s">
        <v>1254</v>
      </c>
      <c r="AF1236" t="s">
        <v>14212</v>
      </c>
      <c r="AG1236" t="s">
        <v>14213</v>
      </c>
      <c r="AH1236" t="s">
        <v>142</v>
      </c>
      <c r="AI1236" t="s">
        <v>14214</v>
      </c>
      <c r="AJ1236" t="s">
        <v>14215</v>
      </c>
      <c r="AK1236" t="s">
        <v>66</v>
      </c>
    </row>
    <row r="1237" spans="1:38">
      <c r="A1237" t="s">
        <v>14216</v>
      </c>
      <c r="B1237" t="s">
        <v>14217</v>
      </c>
      <c r="C1237" t="s">
        <v>14218</v>
      </c>
      <c r="D1237" t="s"/>
      <c r="E1237" t="s">
        <v>14219</v>
      </c>
      <c r="F1237" t="s"/>
      <c r="G1237" t="s">
        <v>50</v>
      </c>
      <c r="H1237" t="s">
        <v>51</v>
      </c>
      <c r="I1237" t="s"/>
      <c r="J1237" t="s"/>
      <c r="K1237" t="s">
        <v>54</v>
      </c>
      <c r="L1237" t="s">
        <v>272</v>
      </c>
      <c r="M1237" t="s">
        <v>273</v>
      </c>
      <c r="N1237" t="s">
        <v>6763</v>
      </c>
      <c r="O1237" t="s">
        <v>79</v>
      </c>
      <c r="P1237" t="s"/>
      <c r="Q1237" t="s"/>
      <c r="R1237" t="s"/>
      <c r="S1237" t="s"/>
      <c r="T1237" t="s"/>
      <c r="U1237" t="s"/>
      <c r="V1237" t="s"/>
      <c r="W1237" t="s"/>
      <c r="X1237" t="s"/>
      <c r="Y1237" t="s"/>
      <c r="Z1237" t="s"/>
      <c r="AA1237" t="s"/>
      <c r="AB1237" t="s">
        <v>14220</v>
      </c>
      <c r="AC1237" t="s">
        <v>14220</v>
      </c>
      <c r="AD1237" t="s">
        <v>93</v>
      </c>
      <c r="AE1237" t="s">
        <v>277</v>
      </c>
      <c r="AF1237" t="s">
        <v>14221</v>
      </c>
      <c r="AG1237" t="s">
        <v>14222</v>
      </c>
      <c r="AH1237" t="s">
        <v>44</v>
      </c>
      <c r="AI1237" t="s">
        <v>14223</v>
      </c>
      <c r="AJ1237" t="s">
        <v>92</v>
      </c>
      <c r="AK1237" t="s">
        <v>66</v>
      </c>
    </row>
    <row r="1238" spans="1:38">
      <c r="A1238" t="s">
        <v>14224</v>
      </c>
      <c r="B1238" t="s">
        <v>14225</v>
      </c>
      <c r="C1238" t="s">
        <v>14226</v>
      </c>
      <c r="D1238" t="s">
        <v>14227</v>
      </c>
      <c r="E1238" t="s">
        <v>14228</v>
      </c>
      <c r="F1238" t="s"/>
      <c r="G1238" t="s">
        <v>50</v>
      </c>
      <c r="H1238" t="s">
        <v>51</v>
      </c>
      <c r="I1238" t="s">
        <v>14229</v>
      </c>
      <c r="J1238" t="s">
        <v>99</v>
      </c>
      <c r="K1238" t="s">
        <v>54</v>
      </c>
      <c r="L1238" t="s">
        <v>597</v>
      </c>
      <c r="M1238" t="s">
        <v>598</v>
      </c>
      <c r="N1238" t="s">
        <v>599</v>
      </c>
      <c r="O1238" t="s">
        <v>79</v>
      </c>
      <c r="P1238" t="s"/>
      <c r="Q1238" t="s">
        <v>67</v>
      </c>
      <c r="R1238" t="s">
        <v>14230</v>
      </c>
      <c r="S1238" t="s"/>
      <c r="T1238" t="s"/>
      <c r="U1238" t="s"/>
      <c r="V1238" t="s"/>
      <c r="W1238" t="s"/>
      <c r="X1238" t="s"/>
      <c r="Y1238" t="s"/>
      <c r="Z1238" t="s"/>
      <c r="AA1238" t="s"/>
      <c r="AB1238" t="s">
        <v>14231</v>
      </c>
      <c r="AC1238" t="s">
        <v>14232</v>
      </c>
      <c r="AD1238" t="s">
        <v>59</v>
      </c>
      <c r="AE1238" t="s">
        <v>44</v>
      </c>
      <c r="AF1238" t="s">
        <v>14233</v>
      </c>
      <c r="AG1238" t="s">
        <v>14234</v>
      </c>
      <c r="AH1238" t="s">
        <v>59</v>
      </c>
      <c r="AI1238" t="s">
        <v>14235</v>
      </c>
      <c r="AJ1238" t="s">
        <v>92</v>
      </c>
      <c r="AK1238" t="s">
        <v>66</v>
      </c>
    </row>
    <row r="1239" spans="1:38">
      <c r="A1239" t="s">
        <v>14236</v>
      </c>
      <c r="B1239" t="s">
        <v>14237</v>
      </c>
      <c r="C1239" t="s">
        <v>14238</v>
      </c>
      <c r="D1239" t="s">
        <v>14239</v>
      </c>
      <c r="E1239" t="s">
        <v>14240</v>
      </c>
      <c r="F1239" t="s">
        <v>292</v>
      </c>
      <c r="G1239" t="s">
        <v>50</v>
      </c>
      <c r="H1239" t="s">
        <v>51</v>
      </c>
      <c r="I1239" t="s">
        <v>14241</v>
      </c>
      <c r="J1239" t="s">
        <v>1127</v>
      </c>
      <c r="K1239" t="s">
        <v>54</v>
      </c>
      <c r="L1239" t="s">
        <v>55</v>
      </c>
      <c r="M1239" t="s">
        <v>56</v>
      </c>
      <c r="N1239" t="s">
        <v>10191</v>
      </c>
      <c r="O1239" t="s">
        <v>241</v>
      </c>
      <c r="P1239" t="s">
        <v>14242</v>
      </c>
      <c r="Q1239" t="s">
        <v>59</v>
      </c>
      <c r="R1239" t="s">
        <v>14243</v>
      </c>
      <c r="S1239" t="s"/>
      <c r="T1239" t="s"/>
      <c r="U1239" t="s"/>
      <c r="V1239" t="s"/>
      <c r="W1239" t="s"/>
      <c r="X1239" t="s"/>
      <c r="Y1239" t="s"/>
      <c r="Z1239" t="s"/>
      <c r="AA1239" t="s"/>
      <c r="AB1239" t="s">
        <v>14244</v>
      </c>
      <c r="AC1239" t="s">
        <v>14245</v>
      </c>
      <c r="AD1239" t="s">
        <v>174</v>
      </c>
      <c r="AE1239" t="s">
        <v>387</v>
      </c>
      <c r="AF1239" t="s">
        <v>14246</v>
      </c>
      <c r="AG1239" t="s">
        <v>14247</v>
      </c>
      <c r="AH1239" t="s">
        <v>93</v>
      </c>
      <c r="AI1239" t="s">
        <v>14248</v>
      </c>
      <c r="AJ1239" t="s">
        <v>92</v>
      </c>
      <c r="AK1239" t="s">
        <v>66</v>
      </c>
    </row>
    <row r="1240" spans="1:38">
      <c r="A1240" t="s">
        <v>14249</v>
      </c>
      <c r="B1240" t="s">
        <v>14250</v>
      </c>
      <c r="C1240" t="s">
        <v>14251</v>
      </c>
      <c r="D1240" t="s">
        <v>14252</v>
      </c>
      <c r="E1240" t="s">
        <v>14253</v>
      </c>
      <c r="F1240" t="s">
        <v>98</v>
      </c>
      <c r="G1240" t="s">
        <v>50</v>
      </c>
      <c r="H1240" t="s">
        <v>51</v>
      </c>
      <c r="I1240" t="s">
        <v>14254</v>
      </c>
      <c r="J1240" t="s"/>
      <c r="K1240" t="s">
        <v>237</v>
      </c>
      <c r="L1240" t="s">
        <v>582</v>
      </c>
      <c r="M1240" t="s">
        <v>871</v>
      </c>
      <c r="N1240" t="s">
        <v>872</v>
      </c>
      <c r="O1240" t="s"/>
      <c r="P1240" t="s"/>
      <c r="Q1240" t="s">
        <v>44</v>
      </c>
      <c r="R1240" t="s"/>
      <c r="S1240" t="s"/>
      <c r="T1240" t="s"/>
      <c r="U1240" t="s"/>
      <c r="V1240" t="s"/>
      <c r="W1240" t="s"/>
      <c r="X1240" t="s"/>
      <c r="Y1240" t="s"/>
      <c r="Z1240" t="s"/>
      <c r="AA1240" t="s"/>
      <c r="AB1240" t="s">
        <v>14255</v>
      </c>
      <c r="AC1240" t="s">
        <v>14255</v>
      </c>
      <c r="AD1240" t="s">
        <v>195</v>
      </c>
      <c r="AE1240" t="s">
        <v>44</v>
      </c>
      <c r="AF1240" t="s">
        <v>14256</v>
      </c>
      <c r="AG1240" t="s">
        <v>14257</v>
      </c>
      <c r="AH1240" t="s">
        <v>617</v>
      </c>
      <c r="AI1240" t="s">
        <v>14258</v>
      </c>
      <c r="AJ1240" t="s">
        <v>14259</v>
      </c>
      <c r="AK1240" t="s">
        <v>66</v>
      </c>
    </row>
    <row r="1241" spans="1:38">
      <c r="A1241" t="s">
        <v>13352</v>
      </c>
      <c r="B1241" t="s">
        <v>14260</v>
      </c>
      <c r="C1241" t="s">
        <v>14261</v>
      </c>
      <c r="D1241" t="s">
        <v>14262</v>
      </c>
      <c r="E1241" t="s">
        <v>14263</v>
      </c>
      <c r="F1241" t="s">
        <v>14264</v>
      </c>
      <c r="G1241" t="s">
        <v>50</v>
      </c>
      <c r="H1241" t="s">
        <v>51</v>
      </c>
      <c r="I1241" t="s">
        <v>2032</v>
      </c>
      <c r="J1241" t="s">
        <v>2033</v>
      </c>
      <c r="K1241" t="s">
        <v>54</v>
      </c>
      <c r="L1241" t="s">
        <v>454</v>
      </c>
      <c r="M1241" t="s">
        <v>454</v>
      </c>
      <c r="N1241" t="s">
        <v>556</v>
      </c>
      <c r="O1241" t="s">
        <v>86</v>
      </c>
      <c r="P1241" t="s"/>
      <c r="Q1241" t="s"/>
      <c r="R1241" t="s"/>
      <c r="S1241" t="s"/>
      <c r="T1241" t="s"/>
      <c r="U1241" t="s"/>
      <c r="V1241" t="s"/>
      <c r="W1241" t="s"/>
      <c r="X1241" t="s"/>
      <c r="Y1241" t="s"/>
      <c r="Z1241" t="s"/>
      <c r="AA1241" t="s"/>
      <c r="AB1241" t="s">
        <v>14265</v>
      </c>
      <c r="AC1241" t="s">
        <v>14265</v>
      </c>
      <c r="AD1241" t="s">
        <v>86</v>
      </c>
      <c r="AE1241" t="s">
        <v>44</v>
      </c>
      <c r="AF1241" t="s">
        <v>14266</v>
      </c>
      <c r="AG1241" t="s">
        <v>14267</v>
      </c>
      <c r="AH1241" t="s">
        <v>90</v>
      </c>
      <c r="AI1241" t="s">
        <v>14268</v>
      </c>
      <c r="AJ1241" t="s">
        <v>92</v>
      </c>
      <c r="AK1241" t="s">
        <v>66</v>
      </c>
    </row>
    <row r="1242" spans="1:38">
      <c r="A1242" t="s">
        <v>14269</v>
      </c>
      <c r="B1242" t="s">
        <v>14270</v>
      </c>
      <c r="C1242" t="s">
        <v>14271</v>
      </c>
      <c r="D1242" t="s">
        <v>14272</v>
      </c>
      <c r="E1242" t="s">
        <v>14273</v>
      </c>
      <c r="F1242" t="s">
        <v>2409</v>
      </c>
      <c r="G1242" t="s">
        <v>72</v>
      </c>
      <c r="H1242" t="s">
        <v>51</v>
      </c>
      <c r="I1242" t="s">
        <v>14274</v>
      </c>
      <c r="J1242" t="s">
        <v>53</v>
      </c>
      <c r="K1242" t="s">
        <v>54</v>
      </c>
      <c r="L1242" t="s">
        <v>170</v>
      </c>
      <c r="M1242" t="s">
        <v>336</v>
      </c>
      <c r="N1242" t="s">
        <v>337</v>
      </c>
      <c r="O1242" t="s">
        <v>79</v>
      </c>
      <c r="P1242" t="s">
        <v>14275</v>
      </c>
      <c r="Q1242" t="s">
        <v>67</v>
      </c>
      <c r="R1242" t="s"/>
      <c r="S1242" t="s"/>
      <c r="T1242" t="s"/>
      <c r="U1242" t="s"/>
      <c r="V1242" t="s">
        <v>67</v>
      </c>
      <c r="W1242" t="s">
        <v>14276</v>
      </c>
      <c r="X1242" t="s"/>
      <c r="Y1242" t="s"/>
      <c r="Z1242" t="s"/>
      <c r="AA1242" t="s">
        <v>84</v>
      </c>
      <c r="AB1242" t="s">
        <v>14277</v>
      </c>
      <c r="AC1242" t="s">
        <v>14278</v>
      </c>
      <c r="AD1242" t="s">
        <v>112</v>
      </c>
      <c r="AE1242" t="s">
        <v>44</v>
      </c>
      <c r="AF1242" t="s">
        <v>14279</v>
      </c>
      <c r="AG1242" t="s">
        <v>3246</v>
      </c>
      <c r="AH1242" t="s">
        <v>93</v>
      </c>
      <c r="AI1242" t="s">
        <v>14280</v>
      </c>
      <c r="AJ1242" t="s">
        <v>92</v>
      </c>
      <c r="AK1242" t="s">
        <v>66</v>
      </c>
    </row>
    <row r="1243" spans="1:38">
      <c r="A1243" t="s">
        <v>14281</v>
      </c>
      <c r="B1243" t="s">
        <v>14282</v>
      </c>
      <c r="C1243" t="s">
        <v>14283</v>
      </c>
      <c r="D1243" t="s">
        <v>14284</v>
      </c>
      <c r="E1243" t="s">
        <v>14285</v>
      </c>
      <c r="F1243" t="s">
        <v>4159</v>
      </c>
      <c r="G1243" t="s">
        <v>135</v>
      </c>
      <c r="H1243" t="s">
        <v>51</v>
      </c>
      <c r="I1243" t="s">
        <v>14286</v>
      </c>
      <c r="J1243" t="s">
        <v>2648</v>
      </c>
      <c r="K1243" t="s">
        <v>54</v>
      </c>
      <c r="L1243" t="s">
        <v>1701</v>
      </c>
      <c r="M1243" t="s">
        <v>1701</v>
      </c>
      <c r="N1243" t="s">
        <v>3392</v>
      </c>
      <c r="O1243" t="s">
        <v>162</v>
      </c>
      <c r="P1243" t="s"/>
      <c r="Q1243" t="s">
        <v>67</v>
      </c>
      <c r="R1243" t="s">
        <v>14287</v>
      </c>
      <c r="S1243" t="s">
        <v>14288</v>
      </c>
      <c r="T1243" t="s">
        <v>93</v>
      </c>
      <c r="U1243" t="s">
        <v>5986</v>
      </c>
      <c r="V1243" t="s">
        <v>67</v>
      </c>
      <c r="W1243" t="s"/>
      <c r="X1243" t="s"/>
      <c r="Y1243" t="s"/>
      <c r="Z1243" t="s"/>
      <c r="AA1243" t="s">
        <v>84</v>
      </c>
      <c r="AB1243" t="s">
        <v>14289</v>
      </c>
      <c r="AC1243" t="s">
        <v>14290</v>
      </c>
      <c r="AD1243" t="s">
        <v>151</v>
      </c>
      <c r="AE1243" t="s">
        <v>44</v>
      </c>
      <c r="AF1243" t="s">
        <v>14291</v>
      </c>
      <c r="AG1243" t="s">
        <v>14292</v>
      </c>
      <c r="AH1243" t="s">
        <v>93</v>
      </c>
      <c r="AI1243" t="s">
        <v>14293</v>
      </c>
      <c r="AJ1243" t="s">
        <v>92</v>
      </c>
      <c r="AK1243" t="s">
        <v>66</v>
      </c>
    </row>
    <row r="1244" spans="1:38">
      <c r="A1244" t="s">
        <v>14294</v>
      </c>
      <c r="B1244" t="s">
        <v>14295</v>
      </c>
      <c r="C1244" t="s">
        <v>14296</v>
      </c>
      <c r="D1244" t="s">
        <v>14297</v>
      </c>
      <c r="E1244" t="s">
        <v>14298</v>
      </c>
      <c r="F1244" t="s">
        <v>4911</v>
      </c>
      <c r="G1244" t="s">
        <v>50</v>
      </c>
      <c r="H1244" t="s">
        <v>51</v>
      </c>
      <c r="I1244" t="s">
        <v>14299</v>
      </c>
      <c r="J1244" t="s">
        <v>14300</v>
      </c>
      <c r="K1244" t="s">
        <v>188</v>
      </c>
      <c r="L1244" t="s">
        <v>971</v>
      </c>
      <c r="M1244" t="s">
        <v>972</v>
      </c>
      <c r="N1244" t="s">
        <v>973</v>
      </c>
      <c r="O1244" t="s"/>
      <c r="P1244" t="s"/>
      <c r="Q1244" t="s">
        <v>44</v>
      </c>
      <c r="R1244" t="s"/>
      <c r="S1244" t="s"/>
      <c r="T1244" t="s"/>
      <c r="U1244" t="s"/>
      <c r="V1244" t="s"/>
      <c r="W1244" t="s"/>
      <c r="X1244" t="s"/>
      <c r="Y1244" t="s"/>
      <c r="Z1244" t="s"/>
      <c r="AA1244" t="s"/>
      <c r="AB1244" t="s">
        <v>14301</v>
      </c>
      <c r="AC1244" t="s">
        <v>14301</v>
      </c>
      <c r="AD1244" t="s">
        <v>347</v>
      </c>
      <c r="AE1244" t="s">
        <v>44</v>
      </c>
      <c r="AF1244" t="s">
        <v>14302</v>
      </c>
      <c r="AG1244" t="s">
        <v>14303</v>
      </c>
      <c r="AH1244" t="s">
        <v>241</v>
      </c>
      <c r="AI1244" t="s">
        <v>14304</v>
      </c>
      <c r="AJ1244" t="s">
        <v>14305</v>
      </c>
      <c r="AK1244" t="s">
        <v>66</v>
      </c>
    </row>
    <row r="1245" spans="1:38">
      <c r="A1245" t="s">
        <v>14306</v>
      </c>
      <c r="B1245" t="s">
        <v>14307</v>
      </c>
      <c r="C1245" t="s">
        <v>14308</v>
      </c>
      <c r="D1245" t="s"/>
      <c r="E1245" t="s">
        <v>14309</v>
      </c>
      <c r="F1245" t="s"/>
      <c r="G1245" t="s">
        <v>1178</v>
      </c>
      <c r="H1245" t="s">
        <v>234</v>
      </c>
      <c r="I1245" t="s">
        <v>7250</v>
      </c>
      <c r="J1245" t="s">
        <v>7251</v>
      </c>
      <c r="K1245" t="s">
        <v>54</v>
      </c>
      <c r="L1245" t="s">
        <v>355</v>
      </c>
      <c r="M1245" t="s">
        <v>985</v>
      </c>
      <c r="N1245" t="s">
        <v>986</v>
      </c>
      <c r="O1245" t="s">
        <v>507</v>
      </c>
      <c r="P1245" t="s"/>
      <c r="Q1245" t="s"/>
      <c r="R1245" t="s"/>
      <c r="S1245" t="s"/>
      <c r="T1245" t="s">
        <v>112</v>
      </c>
      <c r="U1245" t="s"/>
      <c r="V1245" t="s">
        <v>67</v>
      </c>
      <c r="W1245" t="s">
        <v>14310</v>
      </c>
      <c r="X1245" t="s"/>
      <c r="Y1245" t="s"/>
      <c r="Z1245" t="s">
        <v>14311</v>
      </c>
      <c r="AA1245" t="s">
        <v>84</v>
      </c>
      <c r="AB1245" t="s">
        <v>14312</v>
      </c>
      <c r="AC1245" t="s">
        <v>14312</v>
      </c>
      <c r="AD1245" t="s">
        <v>59</v>
      </c>
      <c r="AE1245" t="s">
        <v>44</v>
      </c>
      <c r="AF1245" t="s">
        <v>14313</v>
      </c>
      <c r="AG1245" t="s">
        <v>14314</v>
      </c>
      <c r="AH1245" t="s">
        <v>59</v>
      </c>
      <c r="AI1245" t="s">
        <v>14315</v>
      </c>
      <c r="AJ1245" t="s">
        <v>92</v>
      </c>
      <c r="AK1245" t="s">
        <v>66</v>
      </c>
    </row>
    <row r="1246" spans="1:38">
      <c r="A1246" t="s">
        <v>14316</v>
      </c>
      <c r="B1246" t="s">
        <v>14317</v>
      </c>
      <c r="C1246" t="s">
        <v>14318</v>
      </c>
      <c r="D1246" t="s">
        <v>14319</v>
      </c>
      <c r="E1246" t="s">
        <v>14320</v>
      </c>
      <c r="F1246" t="s">
        <v>697</v>
      </c>
      <c r="G1246" t="s">
        <v>50</v>
      </c>
      <c r="H1246" t="s">
        <v>51</v>
      </c>
      <c r="I1246" t="s">
        <v>1519</v>
      </c>
      <c r="J1246" t="s">
        <v>53</v>
      </c>
      <c r="K1246" t="s">
        <v>54</v>
      </c>
      <c r="L1246" t="s">
        <v>582</v>
      </c>
      <c r="M1246" t="s">
        <v>871</v>
      </c>
      <c r="N1246" t="s">
        <v>872</v>
      </c>
      <c r="O1246" t="s">
        <v>103</v>
      </c>
      <c r="P1246" t="s"/>
      <c r="Q1246" t="s"/>
      <c r="R1246" t="s"/>
      <c r="S1246" t="s"/>
      <c r="T1246" t="s"/>
      <c r="U1246" t="s"/>
      <c r="V1246" t="s"/>
      <c r="W1246" t="s"/>
      <c r="X1246" t="s"/>
      <c r="Y1246" t="s"/>
      <c r="Z1246" t="s"/>
      <c r="AA1246" t="s"/>
      <c r="AB1246" t="s">
        <v>14321</v>
      </c>
      <c r="AC1246" t="s">
        <v>14322</v>
      </c>
      <c r="AD1246" t="s">
        <v>59</v>
      </c>
      <c r="AE1246" t="s">
        <v>107</v>
      </c>
      <c r="AF1246" t="s">
        <v>14323</v>
      </c>
      <c r="AG1246" t="s">
        <v>14324</v>
      </c>
      <c r="AH1246" t="s">
        <v>59</v>
      </c>
      <c r="AI1246" t="s">
        <v>14325</v>
      </c>
      <c r="AJ1246" t="s">
        <v>92</v>
      </c>
      <c r="AK1246" t="s">
        <v>66</v>
      </c>
    </row>
    <row r="1247" spans="1:38">
      <c r="A1247" t="s">
        <v>14326</v>
      </c>
      <c r="B1247" t="s">
        <v>14327</v>
      </c>
      <c r="C1247" t="s">
        <v>14328</v>
      </c>
      <c r="D1247" t="s">
        <v>14329</v>
      </c>
      <c r="E1247" t="s">
        <v>14330</v>
      </c>
      <c r="F1247" t="s">
        <v>98</v>
      </c>
      <c r="G1247" t="s">
        <v>50</v>
      </c>
      <c r="H1247" t="s">
        <v>51</v>
      </c>
      <c r="I1247" t="s"/>
      <c r="J1247" t="s"/>
      <c r="K1247" t="s"/>
      <c r="L1247" t="s">
        <v>808</v>
      </c>
      <c r="M1247" t="s">
        <v>884</v>
      </c>
      <c r="N1247" t="s">
        <v>2996</v>
      </c>
      <c r="O1247" t="s"/>
      <c r="P1247" t="s"/>
      <c r="Q1247" t="s">
        <v>44</v>
      </c>
      <c r="R1247" t="s"/>
      <c r="S1247" t="s"/>
      <c r="T1247" t="s"/>
      <c r="U1247" t="s"/>
      <c r="V1247" t="s"/>
      <c r="W1247" t="s"/>
      <c r="X1247" t="s"/>
      <c r="Y1247" t="s"/>
      <c r="Z1247" t="s"/>
      <c r="AA1247" t="s"/>
      <c r="AB1247" t="s">
        <v>14331</v>
      </c>
      <c r="AC1247" t="s">
        <v>14331</v>
      </c>
      <c r="AD1247" t="s">
        <v>112</v>
      </c>
      <c r="AE1247" t="s">
        <v>44</v>
      </c>
      <c r="AF1247" t="s">
        <v>14332</v>
      </c>
      <c r="AG1247" t="s">
        <v>44</v>
      </c>
      <c r="AH1247" t="s">
        <v>112</v>
      </c>
      <c r="AI1247" t="s">
        <v>14333</v>
      </c>
      <c r="AJ1247" t="s">
        <v>14334</v>
      </c>
      <c r="AK1247" t="s">
        <v>66</v>
      </c>
    </row>
    <row r="1248" spans="1:38">
      <c r="A1248" t="s">
        <v>14335</v>
      </c>
      <c r="B1248" t="s">
        <v>14336</v>
      </c>
      <c r="C1248" t="s">
        <v>14337</v>
      </c>
      <c r="D1248" t="s"/>
      <c r="E1248" t="s">
        <v>14338</v>
      </c>
      <c r="F1248" t="s">
        <v>857</v>
      </c>
      <c r="G1248" t="s">
        <v>50</v>
      </c>
      <c r="H1248" t="s">
        <v>51</v>
      </c>
      <c r="I1248" t="s">
        <v>5618</v>
      </c>
      <c r="J1248" t="s">
        <v>795</v>
      </c>
      <c r="K1248" t="s">
        <v>188</v>
      </c>
      <c r="L1248" t="s">
        <v>189</v>
      </c>
      <c r="M1248" t="s">
        <v>190</v>
      </c>
      <c r="N1248" t="s">
        <v>191</v>
      </c>
      <c r="O1248" t="s">
        <v>79</v>
      </c>
      <c r="P1248" t="s"/>
      <c r="Q1248" t="s"/>
      <c r="R1248" t="s"/>
      <c r="S1248" t="s"/>
      <c r="T1248" t="s"/>
      <c r="U1248" t="s"/>
      <c r="V1248" t="s"/>
      <c r="W1248" t="s"/>
      <c r="X1248" t="s"/>
      <c r="Y1248" t="s"/>
      <c r="Z1248" t="s"/>
      <c r="AA1248" t="s"/>
      <c r="AB1248" t="s">
        <v>14339</v>
      </c>
      <c r="AC1248" t="s">
        <v>14339</v>
      </c>
      <c r="AD1248" t="s">
        <v>192</v>
      </c>
      <c r="AE1248" t="s">
        <v>44</v>
      </c>
      <c r="AF1248" t="s">
        <v>14340</v>
      </c>
      <c r="AG1248" t="s">
        <v>14341</v>
      </c>
      <c r="AH1248" t="s">
        <v>447</v>
      </c>
      <c r="AI1248" t="s">
        <v>14342</v>
      </c>
      <c r="AJ1248" t="s">
        <v>92</v>
      </c>
      <c r="AK1248" t="s">
        <v>66</v>
      </c>
    </row>
    <row r="1249" spans="1:38">
      <c r="A1249" t="s">
        <v>13978</v>
      </c>
      <c r="B1249" t="s">
        <v>14343</v>
      </c>
      <c r="C1249" t="s">
        <v>14344</v>
      </c>
      <c r="D1249" t="s">
        <v>14345</v>
      </c>
      <c r="E1249" t="s">
        <v>14346</v>
      </c>
      <c r="F1249" t="s">
        <v>1154</v>
      </c>
      <c r="G1249" t="s">
        <v>72</v>
      </c>
      <c r="H1249" t="s">
        <v>51</v>
      </c>
      <c r="I1249" t="s">
        <v>14347</v>
      </c>
      <c r="J1249" t="s">
        <v>7237</v>
      </c>
      <c r="K1249" t="s">
        <v>354</v>
      </c>
      <c r="L1249" t="s">
        <v>1344</v>
      </c>
      <c r="M1249" t="s">
        <v>3962</v>
      </c>
      <c r="N1249" t="s">
        <v>4497</v>
      </c>
      <c r="O1249" t="s">
        <v>209</v>
      </c>
      <c r="P1249" t="s"/>
      <c r="Q1249" t="s"/>
      <c r="R1249" t="s"/>
      <c r="S1249" t="s"/>
      <c r="T1249" t="s"/>
      <c r="U1249" t="s"/>
      <c r="V1249" t="s">
        <v>67</v>
      </c>
      <c r="W1249" t="s">
        <v>14348</v>
      </c>
      <c r="X1249" t="s"/>
      <c r="Y1249" t="s"/>
      <c r="Z1249" t="s"/>
      <c r="AA1249" t="s">
        <v>84</v>
      </c>
      <c r="AB1249" t="s">
        <v>14349</v>
      </c>
      <c r="AC1249" t="s">
        <v>14349</v>
      </c>
      <c r="AD1249" t="s">
        <v>174</v>
      </c>
      <c r="AE1249" t="s">
        <v>1105</v>
      </c>
      <c r="AF1249" t="s">
        <v>14350</v>
      </c>
      <c r="AG1249" t="s">
        <v>14351</v>
      </c>
      <c r="AH1249" t="s">
        <v>301</v>
      </c>
      <c r="AI1249" t="s">
        <v>14352</v>
      </c>
      <c r="AJ1249" t="s">
        <v>92</v>
      </c>
      <c r="AK1249" t="s">
        <v>66</v>
      </c>
    </row>
    <row r="1250" spans="1:38">
      <c r="A1250" t="s">
        <v>14353</v>
      </c>
      <c r="B1250" t="s">
        <v>14354</v>
      </c>
      <c r="C1250" t="s">
        <v>14355</v>
      </c>
      <c r="D1250" t="s">
        <v>14356</v>
      </c>
      <c r="E1250" t="s">
        <v>14357</v>
      </c>
      <c r="F1250" t="s">
        <v>379</v>
      </c>
      <c r="G1250" t="s">
        <v>50</v>
      </c>
      <c r="H1250" t="s">
        <v>51</v>
      </c>
      <c r="I1250" t="s">
        <v>4189</v>
      </c>
      <c r="J1250" t="s">
        <v>4190</v>
      </c>
      <c r="K1250" t="s">
        <v>54</v>
      </c>
      <c r="L1250" t="s">
        <v>139</v>
      </c>
      <c r="M1250" t="s">
        <v>140</v>
      </c>
      <c r="N1250" t="s">
        <v>141</v>
      </c>
      <c r="O1250" t="s">
        <v>209</v>
      </c>
      <c r="P1250" t="s"/>
      <c r="Q1250" t="s"/>
      <c r="R1250" t="s"/>
      <c r="S1250" t="s"/>
      <c r="T1250" t="s">
        <v>67</v>
      </c>
      <c r="U1250" t="s"/>
      <c r="V1250" t="s"/>
      <c r="W1250" t="s"/>
      <c r="X1250" t="s"/>
      <c r="Y1250" t="s"/>
      <c r="Z1250" t="s"/>
      <c r="AA1250" t="s"/>
      <c r="AB1250" t="s">
        <v>14358</v>
      </c>
      <c r="AC1250" t="s">
        <v>14359</v>
      </c>
      <c r="AD1250" t="s">
        <v>149</v>
      </c>
      <c r="AE1250" t="s">
        <v>1581</v>
      </c>
      <c r="AF1250" t="s">
        <v>14360</v>
      </c>
      <c r="AG1250" t="s">
        <v>14361</v>
      </c>
      <c r="AH1250" t="s">
        <v>406</v>
      </c>
      <c r="AI1250" t="s">
        <v>14362</v>
      </c>
      <c r="AJ1250" t="s">
        <v>92</v>
      </c>
      <c r="AK1250" t="s">
        <v>66</v>
      </c>
    </row>
    <row r="1251" spans="1:38">
      <c r="A1251" t="s">
        <v>14363</v>
      </c>
      <c r="B1251" t="s">
        <v>14364</v>
      </c>
      <c r="C1251" t="s">
        <v>14365</v>
      </c>
      <c r="D1251" t="s">
        <v>14366</v>
      </c>
      <c r="E1251" t="s">
        <v>14367</v>
      </c>
      <c r="F1251" t="s">
        <v>49</v>
      </c>
      <c r="G1251" t="s">
        <v>50</v>
      </c>
      <c r="H1251" t="s">
        <v>51</v>
      </c>
      <c r="I1251" t="s">
        <v>1126</v>
      </c>
      <c r="J1251" t="s">
        <v>1127</v>
      </c>
      <c r="K1251" t="s">
        <v>54</v>
      </c>
      <c r="L1251" t="s">
        <v>100</v>
      </c>
      <c r="M1251" t="s">
        <v>101</v>
      </c>
      <c r="N1251" t="s">
        <v>636</v>
      </c>
      <c r="O1251" t="s">
        <v>391</v>
      </c>
      <c r="P1251" t="s">
        <v>1959</v>
      </c>
      <c r="Q1251" t="s">
        <v>67</v>
      </c>
      <c r="R1251" t="s">
        <v>2235</v>
      </c>
      <c r="S1251" t="s"/>
      <c r="T1251" t="s"/>
      <c r="U1251" t="s"/>
      <c r="V1251" t="s"/>
      <c r="W1251" t="s"/>
      <c r="X1251" t="s"/>
      <c r="Y1251" t="s"/>
      <c r="Z1251" t="s"/>
      <c r="AA1251" t="s"/>
      <c r="AB1251" t="s">
        <v>14368</v>
      </c>
      <c r="AC1251" t="s">
        <v>14369</v>
      </c>
      <c r="AD1251" t="s">
        <v>93</v>
      </c>
      <c r="AE1251" t="s">
        <v>277</v>
      </c>
      <c r="AF1251" t="s">
        <v>14370</v>
      </c>
      <c r="AG1251" t="s">
        <v>2280</v>
      </c>
      <c r="AH1251" t="s">
        <v>44</v>
      </c>
      <c r="AI1251" t="s">
        <v>14371</v>
      </c>
      <c r="AJ1251" t="s">
        <v>92</v>
      </c>
      <c r="AK1251" t="s">
        <v>66</v>
      </c>
    </row>
    <row r="1252" spans="1:38">
      <c r="A1252" t="s">
        <v>14372</v>
      </c>
      <c r="B1252" t="s">
        <v>14373</v>
      </c>
      <c r="C1252" t="s">
        <v>14374</v>
      </c>
      <c r="D1252" t="s">
        <v>14375</v>
      </c>
      <c r="E1252" t="s">
        <v>14376</v>
      </c>
      <c r="F1252" t="s"/>
      <c r="G1252" t="s">
        <v>50</v>
      </c>
      <c r="H1252" t="s">
        <v>51</v>
      </c>
      <c r="I1252" t="s">
        <v>14377</v>
      </c>
      <c r="J1252" t="s"/>
      <c r="K1252" t="s">
        <v>237</v>
      </c>
      <c r="L1252" t="s">
        <v>843</v>
      </c>
      <c r="M1252" t="s">
        <v>844</v>
      </c>
      <c r="N1252" t="s">
        <v>3076</v>
      </c>
      <c r="O1252" t="s"/>
      <c r="P1252" t="s"/>
      <c r="Q1252" t="s">
        <v>44</v>
      </c>
      <c r="R1252" t="s"/>
      <c r="S1252" t="s"/>
      <c r="T1252" t="s"/>
      <c r="U1252" t="s"/>
      <c r="V1252" t="s"/>
      <c r="W1252" t="s"/>
      <c r="X1252" t="s"/>
      <c r="Y1252" t="s"/>
      <c r="Z1252" t="s"/>
      <c r="AA1252" t="s"/>
      <c r="AB1252" t="s">
        <v>14378</v>
      </c>
      <c r="AC1252" t="s">
        <v>14378</v>
      </c>
      <c r="AD1252" t="s">
        <v>63</v>
      </c>
      <c r="AE1252" t="s">
        <v>44</v>
      </c>
      <c r="AF1252" t="s">
        <v>14379</v>
      </c>
      <c r="AG1252" t="s">
        <v>14380</v>
      </c>
      <c r="AH1252" t="s">
        <v>112</v>
      </c>
      <c r="AI1252" t="s">
        <v>14381</v>
      </c>
      <c r="AJ1252" t="s">
        <v>14382</v>
      </c>
      <c r="AK1252" t="s">
        <v>66</v>
      </c>
    </row>
    <row r="1253" spans="1:38">
      <c r="A1253" t="s">
        <v>14383</v>
      </c>
      <c r="B1253" t="s">
        <v>14384</v>
      </c>
      <c r="C1253" t="s">
        <v>14385</v>
      </c>
      <c r="D1253" t="s">
        <v>14386</v>
      </c>
      <c r="E1253" t="s">
        <v>14387</v>
      </c>
      <c r="F1253" t="s"/>
      <c r="G1253" t="s">
        <v>50</v>
      </c>
      <c r="H1253" t="s">
        <v>234</v>
      </c>
      <c r="I1253" t="s">
        <v>14388</v>
      </c>
      <c r="J1253" t="s">
        <v>6088</v>
      </c>
      <c r="K1253" t="s">
        <v>569</v>
      </c>
      <c r="L1253" t="s">
        <v>258</v>
      </c>
      <c r="M1253" t="s">
        <v>259</v>
      </c>
      <c r="N1253" t="s">
        <v>2370</v>
      </c>
      <c r="O1253" t="s">
        <v>112</v>
      </c>
      <c r="P1253" t="s">
        <v>1142</v>
      </c>
      <c r="Q1253" t="s">
        <v>67</v>
      </c>
      <c r="R1253" t="s">
        <v>14389</v>
      </c>
      <c r="S1253" t="s"/>
      <c r="T1253" t="s">
        <v>67</v>
      </c>
      <c r="U1253" t="s"/>
      <c r="V1253" t="s"/>
      <c r="W1253" t="s"/>
      <c r="X1253" t="s"/>
      <c r="Y1253" t="s"/>
      <c r="Z1253" t="s">
        <v>14390</v>
      </c>
      <c r="AA1253" t="s"/>
      <c r="AB1253" t="s">
        <v>14391</v>
      </c>
      <c r="AC1253" t="s">
        <v>14392</v>
      </c>
      <c r="AD1253" t="s">
        <v>59</v>
      </c>
      <c r="AE1253" t="s">
        <v>107</v>
      </c>
      <c r="AF1253" t="s">
        <v>14393</v>
      </c>
      <c r="AG1253" t="s">
        <v>8899</v>
      </c>
      <c r="AH1253" t="s">
        <v>63</v>
      </c>
      <c r="AI1253" t="s">
        <v>14394</v>
      </c>
      <c r="AJ1253" t="s">
        <v>92</v>
      </c>
      <c r="AK1253" t="s">
        <v>66</v>
      </c>
    </row>
    <row r="1254" spans="1:38">
      <c r="A1254" t="s">
        <v>14395</v>
      </c>
      <c r="B1254" t="s">
        <v>14396</v>
      </c>
      <c r="C1254" t="s">
        <v>14397</v>
      </c>
      <c r="D1254" t="s">
        <v>14398</v>
      </c>
      <c r="E1254" t="s">
        <v>14399</v>
      </c>
      <c r="F1254" t="s"/>
      <c r="G1254" t="s">
        <v>50</v>
      </c>
      <c r="H1254" t="s">
        <v>234</v>
      </c>
      <c r="I1254" t="s">
        <v>6951</v>
      </c>
      <c r="J1254" t="s">
        <v>6469</v>
      </c>
      <c r="K1254" t="s">
        <v>188</v>
      </c>
      <c r="L1254" t="s">
        <v>971</v>
      </c>
      <c r="M1254" t="s">
        <v>972</v>
      </c>
      <c r="N1254" t="s">
        <v>973</v>
      </c>
      <c r="O1254" t="s">
        <v>86</v>
      </c>
      <c r="P1254" t="s">
        <v>14400</v>
      </c>
      <c r="Q1254" t="s">
        <v>59</v>
      </c>
      <c r="R1254" t="s">
        <v>14401</v>
      </c>
      <c r="S1254" t="s">
        <v>14402</v>
      </c>
      <c r="T1254" t="s">
        <v>151</v>
      </c>
      <c r="U1254" t="s"/>
      <c r="V1254" t="s"/>
      <c r="W1254" t="s"/>
      <c r="X1254" t="s"/>
      <c r="Y1254" t="s"/>
      <c r="Z1254" t="s">
        <v>14403</v>
      </c>
      <c r="AA1254" t="s"/>
      <c r="AB1254" t="s">
        <v>14404</v>
      </c>
      <c r="AC1254" t="s">
        <v>14405</v>
      </c>
      <c r="AD1254" t="s">
        <v>110</v>
      </c>
      <c r="AE1254" t="s">
        <v>44</v>
      </c>
      <c r="AF1254" t="s">
        <v>14406</v>
      </c>
      <c r="AG1254" t="s">
        <v>14407</v>
      </c>
      <c r="AH1254" t="s">
        <v>192</v>
      </c>
      <c r="AI1254" t="s">
        <v>14408</v>
      </c>
      <c r="AJ1254" t="s">
        <v>92</v>
      </c>
      <c r="AK1254" t="s">
        <v>66</v>
      </c>
    </row>
    <row r="1255" spans="1:38">
      <c r="A1255" t="s">
        <v>14409</v>
      </c>
      <c r="B1255" t="s">
        <v>14410</v>
      </c>
      <c r="C1255" t="s">
        <v>14411</v>
      </c>
      <c r="D1255" t="s">
        <v>14412</v>
      </c>
      <c r="E1255" t="s">
        <v>14413</v>
      </c>
      <c r="F1255" t="s">
        <v>1603</v>
      </c>
      <c r="G1255" t="s">
        <v>50</v>
      </c>
      <c r="H1255" t="s">
        <v>234</v>
      </c>
      <c r="I1255" t="s">
        <v>5951</v>
      </c>
      <c r="J1255" t="s"/>
      <c r="K1255" t="s">
        <v>3519</v>
      </c>
      <c r="L1255" t="s">
        <v>1701</v>
      </c>
      <c r="M1255" t="s">
        <v>1701</v>
      </c>
      <c r="N1255" t="s">
        <v>14414</v>
      </c>
      <c r="O1255" t="s">
        <v>241</v>
      </c>
      <c r="P1255" t="s"/>
      <c r="Q1255" t="s">
        <v>67</v>
      </c>
      <c r="R1255" t="s">
        <v>14415</v>
      </c>
      <c r="S1255" t="s"/>
      <c r="T1255" t="s"/>
      <c r="U1255" t="s"/>
      <c r="V1255" t="s"/>
      <c r="W1255" t="s"/>
      <c r="X1255" t="s">
        <v>14416</v>
      </c>
      <c r="Y1255" t="s">
        <v>67</v>
      </c>
      <c r="Z1255" t="s">
        <v>14417</v>
      </c>
      <c r="AA1255" t="s">
        <v>772</v>
      </c>
      <c r="AB1255" t="s">
        <v>14418</v>
      </c>
      <c r="AC1255" t="s">
        <v>14419</v>
      </c>
      <c r="AD1255" t="s">
        <v>112</v>
      </c>
      <c r="AE1255" t="s">
        <v>60</v>
      </c>
      <c r="AF1255" t="s">
        <v>14420</v>
      </c>
      <c r="AG1255" t="s">
        <v>14421</v>
      </c>
      <c r="AH1255" t="s">
        <v>44</v>
      </c>
      <c r="AI1255" t="s">
        <v>14422</v>
      </c>
      <c r="AJ1255" t="s">
        <v>92</v>
      </c>
      <c r="AK1255" t="s">
        <v>66</v>
      </c>
    </row>
    <row r="1256" spans="1:38">
      <c r="A1256" t="s">
        <v>14423</v>
      </c>
      <c r="B1256" t="s">
        <v>14424</v>
      </c>
      <c r="C1256" t="s">
        <v>14425</v>
      </c>
      <c r="D1256" t="s">
        <v>14426</v>
      </c>
      <c r="E1256" t="s">
        <v>14427</v>
      </c>
      <c r="F1256" t="s"/>
      <c r="G1256" t="s">
        <v>50</v>
      </c>
      <c r="H1256" t="s">
        <v>51</v>
      </c>
      <c r="I1256" t="s">
        <v>14428</v>
      </c>
      <c r="J1256" t="s">
        <v>187</v>
      </c>
      <c r="K1256" t="s">
        <v>188</v>
      </c>
      <c r="L1256" t="s">
        <v>470</v>
      </c>
      <c r="M1256" t="s">
        <v>471</v>
      </c>
      <c r="N1256" t="s">
        <v>1319</v>
      </c>
      <c r="O1256" t="s">
        <v>241</v>
      </c>
      <c r="P1256" t="s"/>
      <c r="Q1256" t="s"/>
      <c r="R1256" t="s"/>
      <c r="S1256" t="s"/>
      <c r="T1256" t="s"/>
      <c r="U1256" t="s"/>
      <c r="V1256" t="s"/>
      <c r="W1256" t="s"/>
      <c r="X1256" t="s"/>
      <c r="Y1256" t="s"/>
      <c r="Z1256" t="s"/>
      <c r="AA1256" t="s"/>
      <c r="AB1256" t="s">
        <v>14429</v>
      </c>
      <c r="AC1256" t="s">
        <v>14429</v>
      </c>
      <c r="AD1256" t="s">
        <v>209</v>
      </c>
      <c r="AE1256" t="s">
        <v>6517</v>
      </c>
      <c r="AF1256" t="s">
        <v>14430</v>
      </c>
      <c r="AG1256" t="s">
        <v>14431</v>
      </c>
      <c r="AH1256" t="s">
        <v>162</v>
      </c>
      <c r="AI1256" t="s">
        <v>14432</v>
      </c>
      <c r="AJ1256" t="s">
        <v>92</v>
      </c>
      <c r="AK1256" t="s">
        <v>66</v>
      </c>
    </row>
    <row r="1257" spans="1:38">
      <c r="A1257" t="s">
        <v>14433</v>
      </c>
      <c r="B1257" t="s">
        <v>14434</v>
      </c>
      <c r="C1257" t="s">
        <v>14435</v>
      </c>
      <c r="D1257" t="s">
        <v>14436</v>
      </c>
      <c r="E1257" t="s">
        <v>14437</v>
      </c>
      <c r="F1257" t="s">
        <v>49</v>
      </c>
      <c r="G1257" t="s">
        <v>50</v>
      </c>
      <c r="H1257" t="s">
        <v>51</v>
      </c>
      <c r="I1257" t="s">
        <v>14438</v>
      </c>
      <c r="J1257" t="s">
        <v>1986</v>
      </c>
      <c r="K1257" t="s">
        <v>984</v>
      </c>
      <c r="L1257" t="s">
        <v>582</v>
      </c>
      <c r="M1257" t="s">
        <v>871</v>
      </c>
      <c r="N1257" t="s">
        <v>7992</v>
      </c>
      <c r="O1257" t="s">
        <v>180</v>
      </c>
      <c r="P1257" t="s"/>
      <c r="Q1257" t="s"/>
      <c r="R1257" t="s"/>
      <c r="S1257" t="s"/>
      <c r="T1257" t="s"/>
      <c r="U1257" t="s"/>
      <c r="V1257" t="s">
        <v>67</v>
      </c>
      <c r="W1257" t="s"/>
      <c r="X1257" t="s"/>
      <c r="Y1257" t="s"/>
      <c r="Z1257" t="s"/>
      <c r="AA1257" t="s">
        <v>84</v>
      </c>
      <c r="AB1257" t="s">
        <v>14439</v>
      </c>
      <c r="AC1257" t="s">
        <v>14440</v>
      </c>
      <c r="AD1257" t="s">
        <v>93</v>
      </c>
      <c r="AE1257" t="s">
        <v>44</v>
      </c>
      <c r="AF1257" t="s">
        <v>14441</v>
      </c>
      <c r="AG1257" t="s">
        <v>44</v>
      </c>
      <c r="AH1257" t="s">
        <v>67</v>
      </c>
      <c r="AI1257" t="s">
        <v>14442</v>
      </c>
      <c r="AJ1257" t="s">
        <v>92</v>
      </c>
      <c r="AK1257" t="s">
        <v>66</v>
      </c>
    </row>
    <row r="1258" spans="1:38">
      <c r="A1258" t="s">
        <v>14443</v>
      </c>
      <c r="B1258" t="s">
        <v>14444</v>
      </c>
      <c r="C1258" t="s">
        <v>14445</v>
      </c>
      <c r="D1258" t="s">
        <v>14446</v>
      </c>
      <c r="E1258" t="s">
        <v>14447</v>
      </c>
      <c r="F1258" t="s">
        <v>438</v>
      </c>
      <c r="G1258" t="s">
        <v>50</v>
      </c>
      <c r="H1258" t="s">
        <v>51</v>
      </c>
      <c r="I1258" t="s"/>
      <c r="J1258" t="s"/>
      <c r="K1258" t="s"/>
      <c r="L1258" t="s">
        <v>120</v>
      </c>
      <c r="M1258" t="s">
        <v>121</v>
      </c>
      <c r="N1258" t="s">
        <v>899</v>
      </c>
      <c r="O1258" t="s"/>
      <c r="P1258" t="s"/>
      <c r="Q1258" t="s">
        <v>44</v>
      </c>
      <c r="R1258" t="s"/>
      <c r="S1258" t="s"/>
      <c r="T1258" t="s"/>
      <c r="U1258" t="s"/>
      <c r="V1258" t="s"/>
      <c r="W1258" t="s"/>
      <c r="X1258" t="s"/>
      <c r="Y1258" t="s"/>
      <c r="Z1258" t="s"/>
      <c r="AA1258" t="s"/>
      <c r="AB1258" t="s">
        <v>14448</v>
      </c>
      <c r="AC1258" t="s">
        <v>14448</v>
      </c>
      <c r="AD1258" t="s">
        <v>112</v>
      </c>
      <c r="AE1258" t="s">
        <v>60</v>
      </c>
      <c r="AF1258" t="s">
        <v>14449</v>
      </c>
      <c r="AG1258" t="s">
        <v>14450</v>
      </c>
      <c r="AH1258" t="s">
        <v>67</v>
      </c>
      <c r="AI1258" t="s">
        <v>14451</v>
      </c>
      <c r="AJ1258" t="s">
        <v>14452</v>
      </c>
      <c r="AK1258" t="s">
        <v>66</v>
      </c>
    </row>
    <row r="1259" spans="1:38">
      <c r="A1259" t="s">
        <v>14453</v>
      </c>
      <c r="B1259" t="s">
        <v>14454</v>
      </c>
      <c r="C1259" t="s">
        <v>14455</v>
      </c>
      <c r="D1259" t="s">
        <v>14456</v>
      </c>
      <c r="E1259" t="s">
        <v>14457</v>
      </c>
      <c r="F1259" t="s">
        <v>98</v>
      </c>
      <c r="G1259" t="s">
        <v>50</v>
      </c>
      <c r="H1259" t="s">
        <v>51</v>
      </c>
      <c r="I1259" t="s">
        <v>567</v>
      </c>
      <c r="J1259" t="s">
        <v>568</v>
      </c>
      <c r="K1259" t="s">
        <v>569</v>
      </c>
      <c r="L1259" t="s">
        <v>204</v>
      </c>
      <c r="M1259" t="s">
        <v>205</v>
      </c>
      <c r="N1259" t="s">
        <v>206</v>
      </c>
      <c r="O1259" t="s">
        <v>241</v>
      </c>
      <c r="P1259" t="s"/>
      <c r="Q1259" t="s"/>
      <c r="R1259" t="s"/>
      <c r="S1259" t="s"/>
      <c r="T1259" t="s"/>
      <c r="U1259" t="s"/>
      <c r="V1259" t="s"/>
      <c r="W1259" t="s"/>
      <c r="X1259" t="s"/>
      <c r="Y1259" t="s"/>
      <c r="Z1259" t="s"/>
      <c r="AA1259" t="s"/>
      <c r="AB1259" t="s">
        <v>14458</v>
      </c>
      <c r="AC1259" t="s">
        <v>14459</v>
      </c>
      <c r="AD1259" t="s">
        <v>151</v>
      </c>
      <c r="AE1259" t="s">
        <v>342</v>
      </c>
      <c r="AF1259" t="s">
        <v>14460</v>
      </c>
      <c r="AG1259" t="s">
        <v>14461</v>
      </c>
      <c r="AH1259" t="s">
        <v>67</v>
      </c>
      <c r="AI1259" t="s">
        <v>14462</v>
      </c>
      <c r="AJ1259" t="s">
        <v>92</v>
      </c>
      <c r="AK1259" t="s">
        <v>66</v>
      </c>
    </row>
    <row r="1260" spans="1:38">
      <c r="A1260" t="s">
        <v>14463</v>
      </c>
      <c r="B1260" t="s">
        <v>14464</v>
      </c>
      <c r="C1260" t="s">
        <v>14465</v>
      </c>
      <c r="D1260" t="s">
        <v>14466</v>
      </c>
      <c r="E1260" t="s">
        <v>14467</v>
      </c>
      <c r="F1260" t="s">
        <v>117</v>
      </c>
      <c r="G1260" t="s">
        <v>50</v>
      </c>
      <c r="H1260" t="s">
        <v>51</v>
      </c>
      <c r="I1260" t="s">
        <v>14468</v>
      </c>
      <c r="J1260" t="s">
        <v>10806</v>
      </c>
      <c r="K1260" t="s">
        <v>54</v>
      </c>
      <c r="L1260" t="s">
        <v>470</v>
      </c>
      <c r="M1260" t="s">
        <v>685</v>
      </c>
      <c r="N1260" t="s">
        <v>686</v>
      </c>
      <c r="O1260" t="s">
        <v>79</v>
      </c>
      <c r="P1260" t="s">
        <v>14469</v>
      </c>
      <c r="Q1260" t="s">
        <v>67</v>
      </c>
      <c r="R1260" t="s"/>
      <c r="S1260" t="s"/>
      <c r="T1260" t="s"/>
      <c r="U1260" t="s"/>
      <c r="V1260" t="s"/>
      <c r="W1260" t="s"/>
      <c r="X1260" t="s"/>
      <c r="Y1260" t="s"/>
      <c r="Z1260" t="s"/>
      <c r="AA1260" t="s"/>
      <c r="AB1260" t="s">
        <v>14470</v>
      </c>
      <c r="AC1260" t="s">
        <v>14471</v>
      </c>
      <c r="AD1260" t="s">
        <v>63</v>
      </c>
      <c r="AE1260" t="s">
        <v>44</v>
      </c>
      <c r="AF1260" t="s">
        <v>14472</v>
      </c>
      <c r="AG1260" t="s">
        <v>14473</v>
      </c>
      <c r="AH1260" t="s">
        <v>63</v>
      </c>
      <c r="AI1260" t="s">
        <v>14474</v>
      </c>
      <c r="AJ1260" t="s">
        <v>92</v>
      </c>
      <c r="AK1260" t="s">
        <v>66</v>
      </c>
    </row>
    <row r="1261" spans="1:38">
      <c r="A1261" t="s">
        <v>7571</v>
      </c>
      <c r="B1261" t="s">
        <v>14475</v>
      </c>
      <c r="C1261" t="s">
        <v>14476</v>
      </c>
      <c r="D1261" t="s">
        <v>14477</v>
      </c>
      <c r="E1261" t="s">
        <v>14478</v>
      </c>
      <c r="F1261" t="s"/>
      <c r="G1261" t="s">
        <v>50</v>
      </c>
      <c r="H1261" t="s">
        <v>51</v>
      </c>
      <c r="I1261" t="s">
        <v>14479</v>
      </c>
      <c r="J1261" t="s">
        <v>14480</v>
      </c>
      <c r="K1261" t="s">
        <v>3343</v>
      </c>
      <c r="L1261" t="s">
        <v>843</v>
      </c>
      <c r="M1261" t="s">
        <v>844</v>
      </c>
      <c r="N1261" t="s">
        <v>2411</v>
      </c>
      <c r="O1261" t="s">
        <v>433</v>
      </c>
      <c r="P1261" t="s">
        <v>8989</v>
      </c>
      <c r="Q1261" t="s">
        <v>67</v>
      </c>
      <c r="R1261" t="s">
        <v>14481</v>
      </c>
      <c r="S1261" t="s"/>
      <c r="T1261" t="s"/>
      <c r="U1261" t="s"/>
      <c r="V1261" t="s"/>
      <c r="W1261" t="s"/>
      <c r="X1261" t="s"/>
      <c r="Y1261" t="s"/>
      <c r="Z1261" t="s"/>
      <c r="AA1261" t="s"/>
      <c r="AB1261" t="s">
        <v>14482</v>
      </c>
      <c r="AC1261" t="s">
        <v>14483</v>
      </c>
      <c r="AD1261" t="s">
        <v>110</v>
      </c>
      <c r="AE1261" t="s">
        <v>44</v>
      </c>
      <c r="AF1261" t="s">
        <v>14484</v>
      </c>
      <c r="AG1261" t="s">
        <v>14485</v>
      </c>
      <c r="AH1261" t="s">
        <v>59</v>
      </c>
      <c r="AI1261" t="s">
        <v>14486</v>
      </c>
      <c r="AJ1261" t="s">
        <v>92</v>
      </c>
      <c r="AK1261" t="s">
        <v>66</v>
      </c>
    </row>
    <row r="1262" spans="1:38">
      <c r="A1262" t="s">
        <v>13632</v>
      </c>
      <c r="B1262" t="s">
        <v>14487</v>
      </c>
      <c r="C1262" t="s">
        <v>14488</v>
      </c>
      <c r="D1262" t="s">
        <v>14489</v>
      </c>
      <c r="E1262" t="s">
        <v>14490</v>
      </c>
      <c r="F1262" t="s">
        <v>2660</v>
      </c>
      <c r="G1262" t="s">
        <v>72</v>
      </c>
      <c r="H1262" t="s">
        <v>51</v>
      </c>
      <c r="I1262" t="s">
        <v>14491</v>
      </c>
      <c r="J1262" t="s">
        <v>14492</v>
      </c>
      <c r="K1262" t="s">
        <v>1534</v>
      </c>
      <c r="L1262" t="s">
        <v>139</v>
      </c>
      <c r="M1262" t="s">
        <v>500</v>
      </c>
      <c r="N1262" t="s">
        <v>501</v>
      </c>
      <c r="O1262" t="s">
        <v>209</v>
      </c>
      <c r="P1262" t="s"/>
      <c r="Q1262" t="s"/>
      <c r="R1262" t="s"/>
      <c r="S1262" t="s"/>
      <c r="T1262" t="s"/>
      <c r="U1262" t="s"/>
      <c r="V1262" t="s"/>
      <c r="W1262" t="s">
        <v>14493</v>
      </c>
      <c r="X1262" t="s"/>
      <c r="Y1262" t="s"/>
      <c r="Z1262" t="s"/>
      <c r="AA1262" t="s"/>
      <c r="AB1262" t="s">
        <v>14494</v>
      </c>
      <c r="AC1262" t="s">
        <v>14495</v>
      </c>
      <c r="AD1262" t="s">
        <v>86</v>
      </c>
      <c r="AE1262" t="s">
        <v>225</v>
      </c>
      <c r="AF1262" t="s">
        <v>14496</v>
      </c>
      <c r="AG1262" t="s">
        <v>14497</v>
      </c>
      <c r="AH1262" t="s">
        <v>142</v>
      </c>
      <c r="AI1262" t="s">
        <v>14498</v>
      </c>
      <c r="AJ1262" t="s">
        <v>92</v>
      </c>
      <c r="AK1262" t="s">
        <v>66</v>
      </c>
    </row>
    <row r="1263" spans="1:38">
      <c r="A1263" t="s">
        <v>14499</v>
      </c>
      <c r="B1263" t="s">
        <v>14500</v>
      </c>
      <c r="C1263" t="s">
        <v>14501</v>
      </c>
      <c r="D1263" t="s">
        <v>14502</v>
      </c>
      <c r="E1263" t="s">
        <v>14503</v>
      </c>
      <c r="F1263" t="s">
        <v>4911</v>
      </c>
      <c r="G1263" t="s">
        <v>72</v>
      </c>
      <c r="H1263" t="s">
        <v>51</v>
      </c>
      <c r="I1263" t="s">
        <v>14504</v>
      </c>
      <c r="J1263" t="s">
        <v>842</v>
      </c>
      <c r="K1263" t="s">
        <v>54</v>
      </c>
      <c r="L1263" t="s">
        <v>322</v>
      </c>
      <c r="M1263" t="s">
        <v>323</v>
      </c>
      <c r="N1263" t="s">
        <v>1088</v>
      </c>
      <c r="O1263" t="s">
        <v>433</v>
      </c>
      <c r="P1263" t="s"/>
      <c r="Q1263" t="s"/>
      <c r="R1263" t="s"/>
      <c r="S1263" t="s"/>
      <c r="T1263" t="s"/>
      <c r="U1263" t="s"/>
      <c r="V1263" t="s">
        <v>67</v>
      </c>
      <c r="W1263" t="s">
        <v>14505</v>
      </c>
      <c r="X1263" t="s"/>
      <c r="Y1263" t="s"/>
      <c r="Z1263" t="s"/>
      <c r="AA1263" t="s">
        <v>84</v>
      </c>
      <c r="AB1263" t="s">
        <v>14506</v>
      </c>
      <c r="AC1263" t="s">
        <v>14507</v>
      </c>
      <c r="AD1263" t="s">
        <v>59</v>
      </c>
      <c r="AE1263" t="s">
        <v>107</v>
      </c>
      <c r="AF1263" t="s">
        <v>14508</v>
      </c>
      <c r="AG1263" t="s">
        <v>5256</v>
      </c>
      <c r="AH1263" t="s">
        <v>86</v>
      </c>
      <c r="AI1263" t="s">
        <v>14509</v>
      </c>
      <c r="AJ1263" t="s">
        <v>92</v>
      </c>
      <c r="AK1263" t="s">
        <v>66</v>
      </c>
    </row>
    <row r="1264" spans="1:38">
      <c r="A1264" t="s">
        <v>14510</v>
      </c>
      <c r="B1264" t="s">
        <v>14511</v>
      </c>
      <c r="C1264" t="s">
        <v>14512</v>
      </c>
      <c r="D1264" t="s">
        <v>14513</v>
      </c>
      <c r="E1264" t="s">
        <v>14514</v>
      </c>
      <c r="F1264" t="s">
        <v>117</v>
      </c>
      <c r="G1264" t="s">
        <v>50</v>
      </c>
      <c r="H1264" t="s">
        <v>51</v>
      </c>
      <c r="I1264" t="s">
        <v>2393</v>
      </c>
      <c r="J1264" t="s">
        <v>2394</v>
      </c>
      <c r="K1264" t="s">
        <v>525</v>
      </c>
      <c r="L1264" t="s">
        <v>1344</v>
      </c>
      <c r="M1264" t="s">
        <v>1345</v>
      </c>
      <c r="N1264" t="s">
        <v>2008</v>
      </c>
      <c r="O1264" t="s">
        <v>192</v>
      </c>
      <c r="P1264" t="s">
        <v>14515</v>
      </c>
      <c r="Q1264" t="s">
        <v>93</v>
      </c>
      <c r="R1264" t="s">
        <v>14516</v>
      </c>
      <c r="S1264" t="s"/>
      <c r="T1264" t="s"/>
      <c r="U1264" t="s"/>
      <c r="V1264" t="s"/>
      <c r="W1264" t="s"/>
      <c r="X1264" t="s"/>
      <c r="Y1264" t="s"/>
      <c r="Z1264" t="s"/>
      <c r="AA1264" t="s"/>
      <c r="AB1264" t="s">
        <v>14517</v>
      </c>
      <c r="AC1264" t="s">
        <v>14518</v>
      </c>
      <c r="AD1264" t="s">
        <v>174</v>
      </c>
      <c r="AE1264" t="s">
        <v>44</v>
      </c>
      <c r="AF1264" t="s">
        <v>14519</v>
      </c>
      <c r="AG1264" t="s">
        <v>14520</v>
      </c>
      <c r="AH1264" t="s">
        <v>174</v>
      </c>
      <c r="AI1264" t="s">
        <v>14521</v>
      </c>
      <c r="AJ1264" t="s">
        <v>92</v>
      </c>
      <c r="AK1264" t="s">
        <v>66</v>
      </c>
    </row>
    <row r="1265" spans="1:38">
      <c r="A1265" t="s">
        <v>14522</v>
      </c>
      <c r="B1265" t="s">
        <v>14523</v>
      </c>
      <c r="C1265" t="s">
        <v>14524</v>
      </c>
      <c r="D1265" t="s">
        <v>14525</v>
      </c>
      <c r="E1265" t="s">
        <v>14526</v>
      </c>
      <c r="F1265" t="s">
        <v>233</v>
      </c>
      <c r="G1265" t="s">
        <v>50</v>
      </c>
      <c r="H1265" t="s">
        <v>51</v>
      </c>
      <c r="I1265" t="s">
        <v>14527</v>
      </c>
      <c r="J1265" t="s">
        <v>10806</v>
      </c>
      <c r="K1265" t="s">
        <v>54</v>
      </c>
      <c r="L1265" t="s">
        <v>189</v>
      </c>
      <c r="M1265" t="s">
        <v>190</v>
      </c>
      <c r="N1265" t="s">
        <v>191</v>
      </c>
      <c r="O1265" t="s">
        <v>846</v>
      </c>
      <c r="P1265" t="s">
        <v>755</v>
      </c>
      <c r="Q1265" t="s">
        <v>67</v>
      </c>
      <c r="R1265" t="s"/>
      <c r="S1265" t="s"/>
      <c r="T1265" t="s"/>
      <c r="U1265" t="s"/>
      <c r="V1265" t="s"/>
      <c r="W1265" t="s"/>
      <c r="X1265" t="s"/>
      <c r="Y1265" t="s"/>
      <c r="Z1265" t="s"/>
      <c r="AA1265" t="s"/>
      <c r="AB1265" t="s">
        <v>14528</v>
      </c>
      <c r="AC1265" t="s">
        <v>14529</v>
      </c>
      <c r="AD1265" t="s">
        <v>110</v>
      </c>
      <c r="AE1265" t="s">
        <v>515</v>
      </c>
      <c r="AF1265" t="s">
        <v>14530</v>
      </c>
      <c r="AG1265" t="s">
        <v>14531</v>
      </c>
      <c r="AH1265" t="s">
        <v>110</v>
      </c>
      <c r="AI1265" t="s">
        <v>14532</v>
      </c>
      <c r="AJ1265" t="s">
        <v>92</v>
      </c>
      <c r="AK1265" t="s">
        <v>66</v>
      </c>
    </row>
    <row r="1266" spans="1:38">
      <c r="A1266" t="s">
        <v>14533</v>
      </c>
      <c r="B1266" t="s">
        <v>14534</v>
      </c>
      <c r="C1266" t="s">
        <v>14535</v>
      </c>
      <c r="D1266" t="s"/>
      <c r="E1266" t="s">
        <v>14536</v>
      </c>
      <c r="F1266" t="s">
        <v>697</v>
      </c>
      <c r="G1266" t="s">
        <v>50</v>
      </c>
      <c r="H1266" t="s">
        <v>51</v>
      </c>
      <c r="I1266" t="s">
        <v>235</v>
      </c>
      <c r="J1266" t="s">
        <v>236</v>
      </c>
      <c r="K1266" t="s">
        <v>237</v>
      </c>
      <c r="L1266" t="s">
        <v>454</v>
      </c>
      <c r="M1266" t="s">
        <v>454</v>
      </c>
      <c r="N1266" t="s">
        <v>455</v>
      </c>
      <c r="O1266" t="s">
        <v>846</v>
      </c>
      <c r="P1266" t="s"/>
      <c r="Q1266" t="s"/>
      <c r="R1266" t="s"/>
      <c r="S1266" t="s"/>
      <c r="T1266" t="s"/>
      <c r="U1266" t="s"/>
      <c r="V1266" t="s"/>
      <c r="W1266" t="s"/>
      <c r="X1266" t="s"/>
      <c r="Y1266" t="s"/>
      <c r="Z1266" t="s"/>
      <c r="AA1266" t="s"/>
      <c r="AB1266" t="s">
        <v>14537</v>
      </c>
      <c r="AC1266" t="s">
        <v>14537</v>
      </c>
      <c r="AD1266" t="s">
        <v>59</v>
      </c>
      <c r="AE1266" t="s">
        <v>44</v>
      </c>
      <c r="AF1266" t="s">
        <v>14538</v>
      </c>
      <c r="AG1266" t="s">
        <v>14539</v>
      </c>
      <c r="AH1266" t="s">
        <v>142</v>
      </c>
      <c r="AI1266" t="s">
        <v>14540</v>
      </c>
      <c r="AJ1266" t="s">
        <v>92</v>
      </c>
      <c r="AK1266" t="s">
        <v>66</v>
      </c>
    </row>
    <row r="1267" spans="1:38">
      <c r="A1267" t="s">
        <v>14541</v>
      </c>
      <c r="B1267" t="s">
        <v>14542</v>
      </c>
      <c r="C1267" t="s">
        <v>14543</v>
      </c>
      <c r="D1267" t="s">
        <v>14544</v>
      </c>
      <c r="E1267" t="s">
        <v>14545</v>
      </c>
      <c r="F1267" t="s">
        <v>49</v>
      </c>
      <c r="G1267" t="s">
        <v>50</v>
      </c>
      <c r="H1267" t="s">
        <v>51</v>
      </c>
      <c r="I1267" t="s">
        <v>14546</v>
      </c>
      <c r="J1267" t="s">
        <v>6165</v>
      </c>
      <c r="K1267" t="s">
        <v>354</v>
      </c>
      <c r="L1267" t="s">
        <v>55</v>
      </c>
      <c r="M1267" t="s">
        <v>56</v>
      </c>
      <c r="N1267" t="s">
        <v>426</v>
      </c>
      <c r="O1267" t="s">
        <v>241</v>
      </c>
      <c r="P1267" t="s">
        <v>14547</v>
      </c>
      <c r="Q1267" t="s">
        <v>67</v>
      </c>
      <c r="R1267" t="s"/>
      <c r="S1267" t="s"/>
      <c r="T1267" t="s"/>
      <c r="U1267" t="s"/>
      <c r="V1267" t="s"/>
      <c r="W1267" t="s"/>
      <c r="X1267" t="s"/>
      <c r="Y1267" t="s"/>
      <c r="Z1267" t="s"/>
      <c r="AA1267" t="s"/>
      <c r="AB1267" t="s">
        <v>14548</v>
      </c>
      <c r="AC1267" t="s">
        <v>14549</v>
      </c>
      <c r="AD1267" t="s">
        <v>151</v>
      </c>
      <c r="AE1267" t="s">
        <v>44</v>
      </c>
      <c r="AF1267" t="s">
        <v>14550</v>
      </c>
      <c r="AG1267" t="s">
        <v>13610</v>
      </c>
      <c r="AH1267" t="s">
        <v>63</v>
      </c>
      <c r="AI1267" t="s">
        <v>14551</v>
      </c>
      <c r="AJ1267" t="s">
        <v>92</v>
      </c>
      <c r="AK1267" t="s">
        <v>66</v>
      </c>
    </row>
    <row r="1268" spans="1:38">
      <c r="A1268" t="s">
        <v>14552</v>
      </c>
      <c r="B1268" t="s">
        <v>14553</v>
      </c>
      <c r="C1268" t="s">
        <v>14554</v>
      </c>
      <c r="D1268" t="s">
        <v>14555</v>
      </c>
      <c r="E1268" t="s">
        <v>14556</v>
      </c>
      <c r="F1268" t="s">
        <v>2059</v>
      </c>
      <c r="G1268" t="s">
        <v>50</v>
      </c>
      <c r="H1268" t="s">
        <v>51</v>
      </c>
      <c r="I1268" t="s">
        <v>14557</v>
      </c>
      <c r="J1268" t="s">
        <v>7237</v>
      </c>
      <c r="K1268" t="s">
        <v>354</v>
      </c>
      <c r="L1268" t="s">
        <v>782</v>
      </c>
      <c r="M1268" t="s">
        <v>782</v>
      </c>
      <c r="N1268" t="s">
        <v>1738</v>
      </c>
      <c r="O1268" t="s">
        <v>241</v>
      </c>
      <c r="P1268" t="s">
        <v>14558</v>
      </c>
      <c r="Q1268" t="s">
        <v>93</v>
      </c>
      <c r="R1268" t="s"/>
      <c r="S1268" t="s"/>
      <c r="T1268" t="s"/>
      <c r="U1268" t="s"/>
      <c r="V1268" t="s"/>
      <c r="W1268" t="s"/>
      <c r="X1268" t="s"/>
      <c r="Y1268" t="s"/>
      <c r="Z1268" t="s"/>
      <c r="AA1268" t="s"/>
      <c r="AB1268" t="s">
        <v>14559</v>
      </c>
      <c r="AC1268" t="s">
        <v>14560</v>
      </c>
      <c r="AD1268" t="s">
        <v>63</v>
      </c>
      <c r="AE1268" t="s">
        <v>44</v>
      </c>
      <c r="AF1268" t="s">
        <v>14561</v>
      </c>
      <c r="AG1268" t="s">
        <v>67</v>
      </c>
      <c r="AH1268" t="s">
        <v>151</v>
      </c>
      <c r="AI1268" t="s">
        <v>14562</v>
      </c>
      <c r="AJ1268" t="s">
        <v>92</v>
      </c>
      <c r="AK1268" t="s">
        <v>1849</v>
      </c>
    </row>
    <row r="1269" spans="1:38">
      <c r="A1269" t="s">
        <v>14563</v>
      </c>
      <c r="B1269" t="s">
        <v>14564</v>
      </c>
      <c r="C1269" t="s">
        <v>14565</v>
      </c>
      <c r="D1269" t="s">
        <v>14566</v>
      </c>
      <c r="E1269" t="s">
        <v>14567</v>
      </c>
      <c r="F1269" t="s">
        <v>185</v>
      </c>
      <c r="G1269" t="s">
        <v>1178</v>
      </c>
      <c r="H1269" t="s">
        <v>51</v>
      </c>
      <c r="I1269" t="s">
        <v>335</v>
      </c>
      <c r="J1269" t="s">
        <v>53</v>
      </c>
      <c r="K1269" t="s">
        <v>54</v>
      </c>
      <c r="L1269" t="s">
        <v>170</v>
      </c>
      <c r="M1269" t="s">
        <v>171</v>
      </c>
      <c r="N1269" t="s">
        <v>1168</v>
      </c>
      <c r="O1269" t="s"/>
      <c r="P1269" t="s">
        <v>14568</v>
      </c>
      <c r="Q1269" t="s">
        <v>67</v>
      </c>
      <c r="R1269" t="s">
        <v>14569</v>
      </c>
      <c r="S1269" t="s"/>
      <c r="T1269" t="s"/>
      <c r="U1269" t="s">
        <v>14570</v>
      </c>
      <c r="V1269" t="s">
        <v>93</v>
      </c>
      <c r="W1269" t="s"/>
      <c r="X1269" t="s"/>
      <c r="Y1269" t="s"/>
      <c r="Z1269" t="s"/>
      <c r="AA1269" t="s">
        <v>84</v>
      </c>
      <c r="AB1269" t="s">
        <v>14571</v>
      </c>
      <c r="AC1269" t="s">
        <v>14571</v>
      </c>
      <c r="AD1269" t="s">
        <v>59</v>
      </c>
      <c r="AE1269" t="s">
        <v>44</v>
      </c>
      <c r="AF1269" t="s">
        <v>14572</v>
      </c>
      <c r="AG1269" t="s">
        <v>67</v>
      </c>
      <c r="AH1269" t="s">
        <v>142</v>
      </c>
      <c r="AI1269" t="s">
        <v>14573</v>
      </c>
      <c r="AJ1269" t="s">
        <v>14574</v>
      </c>
      <c r="AK1269" t="s">
        <v>66</v>
      </c>
    </row>
    <row r="1270" spans="1:38">
      <c r="A1270" t="s">
        <v>14575</v>
      </c>
      <c r="B1270" t="s">
        <v>14576</v>
      </c>
      <c r="C1270" t="s">
        <v>14577</v>
      </c>
      <c r="D1270" t="s">
        <v>14578</v>
      </c>
      <c r="E1270" t="s">
        <v>14579</v>
      </c>
      <c r="F1270" t="s">
        <v>2356</v>
      </c>
      <c r="G1270" t="s">
        <v>72</v>
      </c>
      <c r="H1270" t="s">
        <v>51</v>
      </c>
      <c r="I1270" t="s">
        <v>1318</v>
      </c>
      <c r="J1270" t="s">
        <v>14580</v>
      </c>
      <c r="K1270" t="s">
        <v>453</v>
      </c>
      <c r="L1270" t="s">
        <v>272</v>
      </c>
      <c r="M1270" t="s">
        <v>1180</v>
      </c>
      <c r="N1270" t="s">
        <v>2321</v>
      </c>
      <c r="O1270" t="s">
        <v>209</v>
      </c>
      <c r="P1270" t="s"/>
      <c r="Q1270" t="s"/>
      <c r="R1270" t="s"/>
      <c r="S1270" t="s"/>
      <c r="T1270" t="s"/>
      <c r="U1270" t="s"/>
      <c r="V1270" t="s">
        <v>67</v>
      </c>
      <c r="W1270" t="s">
        <v>7490</v>
      </c>
      <c r="X1270" t="s"/>
      <c r="Y1270" t="s"/>
      <c r="Z1270" t="s"/>
      <c r="AA1270" t="s">
        <v>84</v>
      </c>
      <c r="AB1270" t="s">
        <v>14581</v>
      </c>
      <c r="AC1270" t="s">
        <v>14581</v>
      </c>
      <c r="AD1270" t="s">
        <v>192</v>
      </c>
      <c r="AE1270" t="s">
        <v>44</v>
      </c>
      <c r="AF1270" t="s">
        <v>14582</v>
      </c>
      <c r="AG1270" t="s">
        <v>14583</v>
      </c>
      <c r="AH1270" t="s">
        <v>301</v>
      </c>
      <c r="AI1270" t="s">
        <v>14584</v>
      </c>
      <c r="AJ1270" t="s">
        <v>92</v>
      </c>
      <c r="AK1270" t="s">
        <v>66</v>
      </c>
    </row>
    <row r="1271" spans="1:38">
      <c r="A1271" t="s">
        <v>4272</v>
      </c>
      <c r="B1271" t="s">
        <v>14585</v>
      </c>
      <c r="C1271" t="s">
        <v>14586</v>
      </c>
      <c r="D1271" t="s">
        <v>14587</v>
      </c>
      <c r="E1271" t="s">
        <v>14588</v>
      </c>
      <c r="F1271" t="s">
        <v>233</v>
      </c>
      <c r="G1271" t="s">
        <v>50</v>
      </c>
      <c r="H1271" t="s">
        <v>51</v>
      </c>
      <c r="I1271" t="s">
        <v>870</v>
      </c>
      <c r="J1271" t="s"/>
      <c r="K1271" t="s">
        <v>525</v>
      </c>
      <c r="L1271" t="s">
        <v>272</v>
      </c>
      <c r="M1271" t="s">
        <v>1237</v>
      </c>
      <c r="N1271" t="s">
        <v>14589</v>
      </c>
      <c r="O1271" t="s"/>
      <c r="P1271" t="s"/>
      <c r="Q1271" t="s">
        <v>44</v>
      </c>
      <c r="R1271" t="s"/>
      <c r="S1271" t="s"/>
      <c r="T1271" t="s"/>
      <c r="U1271" t="s"/>
      <c r="V1271" t="s"/>
      <c r="W1271" t="s"/>
      <c r="X1271" t="s"/>
      <c r="Y1271" t="s"/>
      <c r="Z1271" t="s"/>
      <c r="AA1271" t="s"/>
      <c r="AB1271" t="s">
        <v>14590</v>
      </c>
      <c r="AC1271" t="s">
        <v>14590</v>
      </c>
      <c r="AD1271" t="s">
        <v>59</v>
      </c>
      <c r="AE1271" t="s">
        <v>60</v>
      </c>
      <c r="AF1271" t="s">
        <v>14591</v>
      </c>
      <c r="AG1271" t="s">
        <v>14592</v>
      </c>
      <c r="AH1271" t="s">
        <v>112</v>
      </c>
      <c r="AI1271" t="s">
        <v>14593</v>
      </c>
      <c r="AJ1271" t="s">
        <v>14594</v>
      </c>
      <c r="AK1271" t="s">
        <v>66</v>
      </c>
    </row>
    <row r="1272" spans="1:38">
      <c r="A1272" t="s">
        <v>14595</v>
      </c>
      <c r="B1272" t="s">
        <v>14596</v>
      </c>
      <c r="C1272" t="s">
        <v>14597</v>
      </c>
      <c r="D1272" t="s">
        <v>14598</v>
      </c>
      <c r="E1272" t="s">
        <v>14599</v>
      </c>
      <c r="F1272" t="s">
        <v>2409</v>
      </c>
      <c r="G1272" t="s">
        <v>72</v>
      </c>
      <c r="H1272" t="s">
        <v>51</v>
      </c>
      <c r="I1272" t="s">
        <v>7393</v>
      </c>
      <c r="J1272" t="s">
        <v>6165</v>
      </c>
      <c r="K1272" t="s">
        <v>354</v>
      </c>
      <c r="L1272" t="s">
        <v>843</v>
      </c>
      <c r="M1272" t="s">
        <v>9861</v>
      </c>
      <c r="N1272" t="s">
        <v>9862</v>
      </c>
      <c r="O1272" t="s">
        <v>86</v>
      </c>
      <c r="P1272" t="s">
        <v>14600</v>
      </c>
      <c r="Q1272" t="s">
        <v>67</v>
      </c>
      <c r="R1272" t="s">
        <v>14601</v>
      </c>
      <c r="S1272" t="s"/>
      <c r="T1272" t="s"/>
      <c r="U1272" t="s">
        <v>14602</v>
      </c>
      <c r="V1272" t="s">
        <v>67</v>
      </c>
      <c r="W1272" t="s">
        <v>14603</v>
      </c>
      <c r="X1272" t="s"/>
      <c r="Y1272" t="s"/>
      <c r="Z1272" t="s"/>
      <c r="AA1272" t="s">
        <v>84</v>
      </c>
      <c r="AB1272" t="s">
        <v>14604</v>
      </c>
      <c r="AC1272" t="s">
        <v>14605</v>
      </c>
      <c r="AD1272" t="s">
        <v>93</v>
      </c>
      <c r="AE1272" t="s">
        <v>44</v>
      </c>
      <c r="AF1272" t="s">
        <v>14606</v>
      </c>
      <c r="AG1272" t="s">
        <v>14607</v>
      </c>
      <c r="AH1272" t="s">
        <v>44</v>
      </c>
      <c r="AI1272" t="s">
        <v>14608</v>
      </c>
      <c r="AJ1272" t="s">
        <v>92</v>
      </c>
      <c r="AK1272" t="s">
        <v>66</v>
      </c>
    </row>
    <row r="1273" spans="1:38">
      <c r="A1273" t="s">
        <v>6176</v>
      </c>
      <c r="B1273" t="s">
        <v>14609</v>
      </c>
      <c r="C1273" t="s">
        <v>14610</v>
      </c>
      <c r="D1273" t="s">
        <v>14611</v>
      </c>
      <c r="E1273" t="s">
        <v>14612</v>
      </c>
      <c r="F1273" t="s">
        <v>255</v>
      </c>
      <c r="G1273" t="s">
        <v>50</v>
      </c>
      <c r="H1273" t="s">
        <v>51</v>
      </c>
      <c r="I1273" t="s">
        <v>1024</v>
      </c>
      <c r="J1273" t="s">
        <v>53</v>
      </c>
      <c r="K1273" t="s">
        <v>54</v>
      </c>
      <c r="L1273" t="s">
        <v>843</v>
      </c>
      <c r="M1273" t="s">
        <v>844</v>
      </c>
      <c r="N1273" t="s">
        <v>2411</v>
      </c>
      <c r="O1273" t="s">
        <v>762</v>
      </c>
      <c r="P1273" t="s">
        <v>14613</v>
      </c>
      <c r="Q1273" t="s">
        <v>67</v>
      </c>
      <c r="R1273" t="s">
        <v>14614</v>
      </c>
      <c r="S1273" t="s"/>
      <c r="T1273" t="s">
        <v>67</v>
      </c>
      <c r="U1273" t="s"/>
      <c r="V1273" t="s"/>
      <c r="W1273" t="s"/>
      <c r="X1273" t="s"/>
      <c r="Y1273" t="s"/>
      <c r="Z1273" t="s"/>
      <c r="AA1273" t="s"/>
      <c r="AB1273" t="s">
        <v>14615</v>
      </c>
      <c r="AC1273" t="s">
        <v>14616</v>
      </c>
      <c r="AD1273" t="s">
        <v>347</v>
      </c>
      <c r="AE1273" t="s">
        <v>44</v>
      </c>
      <c r="AF1273" t="s">
        <v>14617</v>
      </c>
      <c r="AG1273" t="s">
        <v>14618</v>
      </c>
      <c r="AH1273" t="s">
        <v>617</v>
      </c>
      <c r="AI1273" t="s">
        <v>14619</v>
      </c>
      <c r="AJ1273" t="s">
        <v>92</v>
      </c>
      <c r="AK1273" t="s">
        <v>66</v>
      </c>
    </row>
    <row r="1274" spans="1:38">
      <c r="A1274" t="s">
        <v>14620</v>
      </c>
      <c r="B1274" t="s">
        <v>14621</v>
      </c>
      <c r="C1274" t="s">
        <v>14622</v>
      </c>
      <c r="D1274" t="s"/>
      <c r="E1274" t="s">
        <v>14623</v>
      </c>
      <c r="F1274" t="s">
        <v>2280</v>
      </c>
      <c r="G1274" t="s">
        <v>1178</v>
      </c>
      <c r="H1274" t="s">
        <v>234</v>
      </c>
      <c r="I1274" t="s">
        <v>14624</v>
      </c>
      <c r="J1274" t="s"/>
      <c r="K1274" t="s">
        <v>4255</v>
      </c>
      <c r="L1274" t="s">
        <v>470</v>
      </c>
      <c r="M1274" t="s">
        <v>471</v>
      </c>
      <c r="N1274" t="s">
        <v>1319</v>
      </c>
      <c r="O1274" t="s">
        <v>79</v>
      </c>
      <c r="P1274" t="s"/>
      <c r="Q1274" t="s"/>
      <c r="R1274" t="s"/>
      <c r="S1274" t="s"/>
      <c r="T1274" t="s">
        <v>67</v>
      </c>
      <c r="U1274" t="s"/>
      <c r="V1274" t="s">
        <v>67</v>
      </c>
      <c r="W1274" t="s">
        <v>14625</v>
      </c>
      <c r="X1274" t="s"/>
      <c r="Y1274" t="s"/>
      <c r="Z1274" t="s"/>
      <c r="AA1274" t="s">
        <v>84</v>
      </c>
      <c r="AB1274" t="s">
        <v>14626</v>
      </c>
      <c r="AC1274" t="s">
        <v>14627</v>
      </c>
      <c r="AD1274" t="s">
        <v>174</v>
      </c>
      <c r="AE1274" t="s">
        <v>44</v>
      </c>
      <c r="AF1274" t="s">
        <v>14628</v>
      </c>
      <c r="AG1274" t="s">
        <v>14629</v>
      </c>
      <c r="AH1274" t="s">
        <v>195</v>
      </c>
      <c r="AI1274" t="s">
        <v>14630</v>
      </c>
      <c r="AJ1274" t="s">
        <v>92</v>
      </c>
      <c r="AK1274" t="s">
        <v>66</v>
      </c>
    </row>
    <row r="1275" spans="1:38">
      <c r="A1275" t="s">
        <v>14631</v>
      </c>
      <c r="B1275" t="s">
        <v>14632</v>
      </c>
      <c r="C1275" t="s">
        <v>14633</v>
      </c>
      <c r="D1275" t="s"/>
      <c r="E1275" t="s">
        <v>14634</v>
      </c>
      <c r="F1275" t="s"/>
      <c r="G1275" t="s">
        <v>50</v>
      </c>
      <c r="H1275" t="s">
        <v>51</v>
      </c>
      <c r="I1275" t="s">
        <v>14635</v>
      </c>
      <c r="J1275" t="s">
        <v>2633</v>
      </c>
      <c r="K1275" t="s">
        <v>54</v>
      </c>
      <c r="L1275" t="s">
        <v>189</v>
      </c>
      <c r="M1275" t="s">
        <v>190</v>
      </c>
      <c r="N1275" t="s">
        <v>191</v>
      </c>
      <c r="O1275" t="s">
        <v>209</v>
      </c>
      <c r="P1275" t="s"/>
      <c r="Q1275" t="s"/>
      <c r="R1275" t="s"/>
      <c r="S1275" t="s"/>
      <c r="T1275" t="s"/>
      <c r="U1275" t="s"/>
      <c r="V1275" t="s">
        <v>67</v>
      </c>
      <c r="W1275" t="s"/>
      <c r="X1275" t="s"/>
      <c r="Y1275" t="s"/>
      <c r="Z1275" t="s"/>
      <c r="AA1275" t="s">
        <v>84</v>
      </c>
      <c r="AB1275" t="s">
        <v>14636</v>
      </c>
      <c r="AC1275" t="s">
        <v>14636</v>
      </c>
      <c r="AD1275" t="s">
        <v>149</v>
      </c>
      <c r="AE1275" t="s">
        <v>1581</v>
      </c>
      <c r="AF1275" t="s">
        <v>14637</v>
      </c>
      <c r="AG1275" t="s">
        <v>14638</v>
      </c>
      <c r="AH1275" t="s">
        <v>391</v>
      </c>
      <c r="AI1275" t="s">
        <v>14639</v>
      </c>
      <c r="AJ1275" t="s">
        <v>92</v>
      </c>
      <c r="AK1275" t="s">
        <v>66</v>
      </c>
    </row>
    <row r="1276" spans="1:38">
      <c r="A1276" t="s">
        <v>14640</v>
      </c>
      <c r="B1276" t="s">
        <v>14641</v>
      </c>
      <c r="C1276" t="s">
        <v>14642</v>
      </c>
      <c r="D1276" t="s">
        <v>14643</v>
      </c>
      <c r="E1276" t="s">
        <v>14644</v>
      </c>
      <c r="F1276" t="s"/>
      <c r="G1276" t="s">
        <v>50</v>
      </c>
      <c r="H1276" t="s">
        <v>51</v>
      </c>
      <c r="I1276" t="s"/>
      <c r="J1276" t="s"/>
      <c r="K1276" t="s"/>
      <c r="L1276" t="s">
        <v>526</v>
      </c>
      <c r="M1276" t="s">
        <v>527</v>
      </c>
      <c r="N1276" t="s">
        <v>528</v>
      </c>
      <c r="O1276" t="s"/>
      <c r="P1276" t="s"/>
      <c r="Q1276" t="s">
        <v>44</v>
      </c>
      <c r="R1276" t="s"/>
      <c r="S1276" t="s"/>
      <c r="T1276" t="s"/>
      <c r="U1276" t="s"/>
      <c r="V1276" t="s"/>
      <c r="W1276" t="s"/>
      <c r="X1276" t="s"/>
      <c r="Y1276" t="s"/>
      <c r="Z1276" t="s"/>
      <c r="AA1276" t="s"/>
      <c r="AB1276" t="s">
        <v>14645</v>
      </c>
      <c r="AC1276" t="s">
        <v>14645</v>
      </c>
      <c r="AD1276" t="s">
        <v>93</v>
      </c>
      <c r="AE1276" t="s">
        <v>44</v>
      </c>
      <c r="AF1276" t="s">
        <v>14646</v>
      </c>
      <c r="AG1276" t="s">
        <v>13624</v>
      </c>
      <c r="AH1276" t="s">
        <v>44</v>
      </c>
      <c r="AI1276" t="s">
        <v>14647</v>
      </c>
      <c r="AJ1276" t="s">
        <v>14648</v>
      </c>
      <c r="AK1276" t="s">
        <v>66</v>
      </c>
    </row>
    <row r="1277" spans="1:38">
      <c r="A1277" t="s">
        <v>14649</v>
      </c>
      <c r="B1277" t="s">
        <v>14650</v>
      </c>
      <c r="C1277" t="s">
        <v>14651</v>
      </c>
      <c r="D1277" t="s">
        <v>14652</v>
      </c>
      <c r="E1277" t="s">
        <v>14653</v>
      </c>
      <c r="F1277" t="s">
        <v>98</v>
      </c>
      <c r="G1277" t="s">
        <v>50</v>
      </c>
      <c r="H1277" t="s">
        <v>51</v>
      </c>
      <c r="I1277" t="s">
        <v>4378</v>
      </c>
      <c r="J1277" t="s">
        <v>99</v>
      </c>
      <c r="K1277" t="s">
        <v>54</v>
      </c>
      <c r="L1277" t="s">
        <v>100</v>
      </c>
      <c r="M1277" t="s">
        <v>101</v>
      </c>
      <c r="N1277" t="s">
        <v>102</v>
      </c>
      <c r="O1277" t="s"/>
      <c r="P1277" t="s"/>
      <c r="Q1277" t="s">
        <v>44</v>
      </c>
      <c r="R1277" t="s"/>
      <c r="S1277" t="s"/>
      <c r="T1277" t="s"/>
      <c r="U1277" t="s"/>
      <c r="V1277" t="s"/>
      <c r="W1277" t="s"/>
      <c r="X1277" t="s"/>
      <c r="Y1277" t="s"/>
      <c r="Z1277" t="s"/>
      <c r="AA1277" t="s"/>
      <c r="AB1277" t="s">
        <v>14654</v>
      </c>
      <c r="AC1277" t="s">
        <v>14654</v>
      </c>
      <c r="AD1277" t="s">
        <v>124</v>
      </c>
      <c r="AE1277" t="s">
        <v>4170</v>
      </c>
      <c r="AF1277" t="s">
        <v>14655</v>
      </c>
      <c r="AG1277" t="s">
        <v>14656</v>
      </c>
      <c r="AH1277" t="s">
        <v>149</v>
      </c>
      <c r="AI1277" t="s">
        <v>14657</v>
      </c>
      <c r="AJ1277" t="s">
        <v>14658</v>
      </c>
      <c r="AK1277" t="s">
        <v>66</v>
      </c>
    </row>
    <row r="1278" spans="1:38">
      <c r="A1278" t="s">
        <v>14659</v>
      </c>
      <c r="B1278" t="s">
        <v>14660</v>
      </c>
      <c r="C1278" t="s">
        <v>14661</v>
      </c>
      <c r="D1278" t="s"/>
      <c r="E1278" t="s">
        <v>14662</v>
      </c>
      <c r="F1278" t="s">
        <v>185</v>
      </c>
      <c r="G1278" t="s">
        <v>1178</v>
      </c>
      <c r="H1278" t="s">
        <v>51</v>
      </c>
      <c r="I1278" t="s">
        <v>14663</v>
      </c>
      <c r="J1278" t="s">
        <v>4549</v>
      </c>
      <c r="K1278" t="s">
        <v>237</v>
      </c>
      <c r="L1278" t="s">
        <v>272</v>
      </c>
      <c r="M1278" t="s">
        <v>1237</v>
      </c>
      <c r="N1278" t="s">
        <v>1238</v>
      </c>
      <c r="O1278" t="s">
        <v>301</v>
      </c>
      <c r="P1278" t="s"/>
      <c r="Q1278" t="s"/>
      <c r="R1278" t="s"/>
      <c r="S1278" t="s"/>
      <c r="T1278" t="s"/>
      <c r="U1278" t="s"/>
      <c r="V1278" t="s">
        <v>67</v>
      </c>
      <c r="W1278" t="s">
        <v>10070</v>
      </c>
      <c r="X1278" t="s"/>
      <c r="Y1278" t="s"/>
      <c r="Z1278" t="s"/>
      <c r="AA1278" t="s">
        <v>84</v>
      </c>
      <c r="AB1278" t="s">
        <v>14664</v>
      </c>
      <c r="AC1278" t="s">
        <v>14664</v>
      </c>
      <c r="AD1278" t="s">
        <v>59</v>
      </c>
      <c r="AE1278" t="s">
        <v>107</v>
      </c>
      <c r="AF1278" t="s">
        <v>14665</v>
      </c>
      <c r="AG1278" t="s">
        <v>14666</v>
      </c>
      <c r="AH1278" t="s">
        <v>86</v>
      </c>
      <c r="AI1278" t="s">
        <v>14667</v>
      </c>
      <c r="AJ1278" t="s">
        <v>92</v>
      </c>
      <c r="AK1278" t="s">
        <v>66</v>
      </c>
    </row>
    <row r="1279" spans="1:38">
      <c r="A1279" t="s">
        <v>3787</v>
      </c>
      <c r="B1279" t="s">
        <v>14668</v>
      </c>
      <c r="C1279" t="s">
        <v>14669</v>
      </c>
      <c r="D1279" t="s">
        <v>14670</v>
      </c>
      <c r="E1279" t="s">
        <v>14671</v>
      </c>
      <c r="F1279" t="s">
        <v>98</v>
      </c>
      <c r="G1279" t="s">
        <v>50</v>
      </c>
      <c r="H1279" t="s">
        <v>51</v>
      </c>
      <c r="I1279" t="s">
        <v>10917</v>
      </c>
      <c r="J1279" t="s">
        <v>53</v>
      </c>
      <c r="K1279" t="s">
        <v>54</v>
      </c>
      <c r="L1279" t="s">
        <v>597</v>
      </c>
      <c r="M1279" t="s">
        <v>598</v>
      </c>
      <c r="N1279" t="s">
        <v>599</v>
      </c>
      <c r="O1279" t="s"/>
      <c r="P1279" t="s"/>
      <c r="Q1279" t="s">
        <v>44</v>
      </c>
      <c r="R1279" t="s"/>
      <c r="S1279" t="s"/>
      <c r="T1279" t="s"/>
      <c r="U1279" t="s"/>
      <c r="V1279" t="s"/>
      <c r="W1279" t="s"/>
      <c r="X1279" t="s"/>
      <c r="Y1279" t="s"/>
      <c r="Z1279" t="s"/>
      <c r="AA1279" t="s"/>
      <c r="AB1279" t="s">
        <v>14672</v>
      </c>
      <c r="AC1279" t="s">
        <v>14672</v>
      </c>
      <c r="AD1279" t="s">
        <v>63</v>
      </c>
      <c r="AE1279" t="s">
        <v>387</v>
      </c>
      <c r="AF1279" t="s">
        <v>14673</v>
      </c>
      <c r="AG1279" t="s">
        <v>14674</v>
      </c>
      <c r="AH1279" t="s">
        <v>112</v>
      </c>
      <c r="AI1279" t="s">
        <v>14675</v>
      </c>
      <c r="AJ1279" t="s">
        <v>14676</v>
      </c>
      <c r="AK1279" t="s">
        <v>66</v>
      </c>
    </row>
    <row r="1280" spans="1:38">
      <c r="A1280" t="s">
        <v>11839</v>
      </c>
      <c r="B1280" t="s">
        <v>14677</v>
      </c>
      <c r="C1280" t="s">
        <v>14678</v>
      </c>
      <c r="D1280" t="s">
        <v>14679</v>
      </c>
      <c r="E1280" t="s">
        <v>14680</v>
      </c>
      <c r="F1280" t="s">
        <v>98</v>
      </c>
      <c r="G1280" t="s">
        <v>50</v>
      </c>
      <c r="H1280" t="s">
        <v>51</v>
      </c>
      <c r="I1280" t="s">
        <v>6260</v>
      </c>
      <c r="J1280" t="s"/>
      <c r="K1280" t="s">
        <v>714</v>
      </c>
      <c r="L1280" t="s">
        <v>219</v>
      </c>
      <c r="M1280" t="s">
        <v>220</v>
      </c>
      <c r="N1280" t="s">
        <v>1972</v>
      </c>
      <c r="O1280" t="s"/>
      <c r="P1280" t="s"/>
      <c r="Q1280" t="s">
        <v>44</v>
      </c>
      <c r="R1280" t="s"/>
      <c r="S1280" t="s"/>
      <c r="T1280" t="s"/>
      <c r="U1280" t="s"/>
      <c r="V1280" t="s"/>
      <c r="W1280" t="s"/>
      <c r="X1280" t="s"/>
      <c r="Y1280" t="s"/>
      <c r="Z1280" t="s"/>
      <c r="AA1280" t="s"/>
      <c r="AB1280" t="s">
        <v>14681</v>
      </c>
      <c r="AC1280" t="s">
        <v>14681</v>
      </c>
      <c r="AD1280" t="s">
        <v>59</v>
      </c>
      <c r="AE1280" t="s">
        <v>277</v>
      </c>
      <c r="AF1280" t="s">
        <v>14682</v>
      </c>
      <c r="AG1280" t="s">
        <v>14683</v>
      </c>
      <c r="AH1280" t="s">
        <v>63</v>
      </c>
      <c r="AI1280" t="s">
        <v>14684</v>
      </c>
      <c r="AJ1280" t="s">
        <v>14685</v>
      </c>
      <c r="AK1280" t="s">
        <v>66</v>
      </c>
    </row>
    <row r="1281" spans="1:38">
      <c r="A1281" t="s">
        <v>14686</v>
      </c>
      <c r="B1281" t="s">
        <v>14687</v>
      </c>
      <c r="C1281" t="s">
        <v>14688</v>
      </c>
      <c r="D1281" t="s">
        <v>14689</v>
      </c>
      <c r="E1281" t="s">
        <v>14690</v>
      </c>
      <c r="F1281" t="s">
        <v>2059</v>
      </c>
      <c r="G1281" t="s">
        <v>50</v>
      </c>
      <c r="H1281" t="s">
        <v>51</v>
      </c>
      <c r="I1281" t="s">
        <v>14691</v>
      </c>
      <c r="J1281" t="s"/>
      <c r="K1281" t="s">
        <v>469</v>
      </c>
      <c r="L1281" t="s">
        <v>238</v>
      </c>
      <c r="M1281" t="s">
        <v>239</v>
      </c>
      <c r="N1281" t="s">
        <v>4483</v>
      </c>
      <c r="O1281" t="s"/>
      <c r="P1281" t="s"/>
      <c r="Q1281" t="s">
        <v>44</v>
      </c>
      <c r="R1281" t="s"/>
      <c r="S1281" t="s"/>
      <c r="T1281" t="s"/>
      <c r="U1281" t="s"/>
      <c r="V1281" t="s"/>
      <c r="W1281" t="s"/>
      <c r="X1281" t="s"/>
      <c r="Y1281" t="s"/>
      <c r="Z1281" t="s"/>
      <c r="AA1281" t="s"/>
      <c r="AB1281" t="s">
        <v>14692</v>
      </c>
      <c r="AC1281" t="s">
        <v>14692</v>
      </c>
      <c r="AD1281" t="s">
        <v>192</v>
      </c>
      <c r="AE1281" t="s">
        <v>44</v>
      </c>
      <c r="AF1281" t="s">
        <v>14693</v>
      </c>
      <c r="AG1281" t="s">
        <v>14694</v>
      </c>
      <c r="AH1281" t="s">
        <v>142</v>
      </c>
      <c r="AI1281" t="s">
        <v>14695</v>
      </c>
      <c r="AJ1281" t="s">
        <v>14696</v>
      </c>
      <c r="AK1281" t="s">
        <v>66</v>
      </c>
    </row>
    <row r="1282" spans="1:38">
      <c r="A1282" t="s">
        <v>14697</v>
      </c>
      <c r="B1282" t="s">
        <v>14698</v>
      </c>
      <c r="C1282" t="s">
        <v>14699</v>
      </c>
      <c r="D1282" t="s">
        <v>14700</v>
      </c>
      <c r="E1282" t="s">
        <v>14701</v>
      </c>
      <c r="F1282" t="s">
        <v>71</v>
      </c>
      <c r="G1282" t="s">
        <v>72</v>
      </c>
      <c r="H1282" t="s">
        <v>51</v>
      </c>
      <c r="I1282" t="s">
        <v>8229</v>
      </c>
      <c r="J1282" t="s">
        <v>53</v>
      </c>
      <c r="K1282" t="s">
        <v>54</v>
      </c>
      <c r="L1282" t="s">
        <v>170</v>
      </c>
      <c r="M1282" t="s">
        <v>171</v>
      </c>
      <c r="N1282" t="s">
        <v>172</v>
      </c>
      <c r="O1282" t="s">
        <v>79</v>
      </c>
      <c r="P1282" t="s">
        <v>14702</v>
      </c>
      <c r="Q1282" t="s">
        <v>124</v>
      </c>
      <c r="R1282" t="s">
        <v>14703</v>
      </c>
      <c r="S1282" t="s"/>
      <c r="T1282" t="s"/>
      <c r="U1282" t="s">
        <v>14704</v>
      </c>
      <c r="V1282" t="s">
        <v>67</v>
      </c>
      <c r="W1282" t="s">
        <v>7578</v>
      </c>
      <c r="X1282" t="s"/>
      <c r="Y1282" t="s"/>
      <c r="Z1282" t="s"/>
      <c r="AA1282" t="s">
        <v>84</v>
      </c>
      <c r="AB1282" t="s">
        <v>14705</v>
      </c>
      <c r="AC1282" t="s">
        <v>14706</v>
      </c>
      <c r="AD1282" t="s">
        <v>174</v>
      </c>
      <c r="AE1282" t="s">
        <v>44</v>
      </c>
      <c r="AF1282" t="s">
        <v>14707</v>
      </c>
      <c r="AG1282" t="s">
        <v>3947</v>
      </c>
      <c r="AH1282" t="s">
        <v>90</v>
      </c>
      <c r="AI1282" t="s">
        <v>14708</v>
      </c>
      <c r="AJ1282" t="s">
        <v>92</v>
      </c>
      <c r="AK1282" t="s">
        <v>66</v>
      </c>
    </row>
    <row r="1283" spans="1:38">
      <c r="A1283" t="s">
        <v>14709</v>
      </c>
      <c r="B1283" t="s">
        <v>14710</v>
      </c>
      <c r="C1283" t="s">
        <v>14711</v>
      </c>
      <c r="D1283" t="s"/>
      <c r="E1283" t="s">
        <v>14712</v>
      </c>
      <c r="F1283" t="s"/>
      <c r="G1283" t="s">
        <v>50</v>
      </c>
      <c r="H1283" t="s">
        <v>51</v>
      </c>
      <c r="I1283" t="s">
        <v>14713</v>
      </c>
      <c r="J1283" t="s"/>
      <c r="K1283" t="s">
        <v>581</v>
      </c>
      <c r="L1283" t="s">
        <v>470</v>
      </c>
      <c r="M1283" t="s">
        <v>471</v>
      </c>
      <c r="N1283" t="s">
        <v>472</v>
      </c>
      <c r="O1283" t="s">
        <v>241</v>
      </c>
      <c r="P1283" t="s"/>
      <c r="Q1283" t="s"/>
      <c r="R1283" t="s"/>
      <c r="S1283" t="s"/>
      <c r="T1283" t="s"/>
      <c r="U1283" t="s"/>
      <c r="V1283" t="s"/>
      <c r="W1283" t="s"/>
      <c r="X1283" t="s"/>
      <c r="Y1283" t="s"/>
      <c r="Z1283" t="s"/>
      <c r="AA1283" t="s"/>
      <c r="AB1283" t="s">
        <v>14714</v>
      </c>
      <c r="AC1283" t="s">
        <v>14714</v>
      </c>
      <c r="AD1283" t="s">
        <v>124</v>
      </c>
      <c r="AE1283" t="s">
        <v>125</v>
      </c>
      <c r="AF1283" t="s">
        <v>14715</v>
      </c>
      <c r="AG1283" t="s">
        <v>14716</v>
      </c>
      <c r="AH1283" t="s">
        <v>142</v>
      </c>
      <c r="AI1283" t="s">
        <v>14717</v>
      </c>
      <c r="AJ1283" t="s">
        <v>92</v>
      </c>
      <c r="AK1283" t="s">
        <v>66</v>
      </c>
    </row>
    <row r="1284" spans="1:38">
      <c r="A1284" t="s">
        <v>10347</v>
      </c>
      <c r="B1284" t="s">
        <v>14718</v>
      </c>
      <c r="C1284" t="s">
        <v>14719</v>
      </c>
      <c r="D1284" t="s">
        <v>14720</v>
      </c>
      <c r="E1284" t="s">
        <v>14721</v>
      </c>
      <c r="F1284" t="s">
        <v>71</v>
      </c>
      <c r="G1284" t="s">
        <v>50</v>
      </c>
      <c r="H1284" t="s">
        <v>51</v>
      </c>
      <c r="I1284" t="s">
        <v>1663</v>
      </c>
      <c r="J1284" t="s">
        <v>187</v>
      </c>
      <c r="K1284" t="s">
        <v>188</v>
      </c>
      <c r="L1284" t="s">
        <v>1880</v>
      </c>
      <c r="M1284" t="s">
        <v>3031</v>
      </c>
      <c r="N1284" t="s">
        <v>3042</v>
      </c>
      <c r="O1284" t="s">
        <v>419</v>
      </c>
      <c r="P1284" t="s">
        <v>14722</v>
      </c>
      <c r="Q1284" t="s">
        <v>67</v>
      </c>
      <c r="R1284" t="s"/>
      <c r="S1284" t="s"/>
      <c r="T1284" t="s"/>
      <c r="U1284" t="s"/>
      <c r="V1284" t="s"/>
      <c r="W1284" t="s"/>
      <c r="X1284" t="s"/>
      <c r="Y1284" t="s"/>
      <c r="Z1284" t="s"/>
      <c r="AA1284" t="s"/>
      <c r="AB1284" t="s">
        <v>14723</v>
      </c>
      <c r="AC1284" t="s">
        <v>14724</v>
      </c>
      <c r="AD1284" t="s">
        <v>110</v>
      </c>
      <c r="AE1284" t="s">
        <v>44</v>
      </c>
      <c r="AF1284" t="s">
        <v>14725</v>
      </c>
      <c r="AG1284" t="s">
        <v>14726</v>
      </c>
      <c r="AH1284" t="s">
        <v>151</v>
      </c>
      <c r="AI1284" t="s">
        <v>14727</v>
      </c>
      <c r="AJ1284" t="s">
        <v>92</v>
      </c>
      <c r="AK1284" t="s">
        <v>66</v>
      </c>
    </row>
    <row r="1285" spans="1:38">
      <c r="A1285" t="s">
        <v>14728</v>
      </c>
      <c r="B1285" t="s">
        <v>14729</v>
      </c>
      <c r="C1285" t="s">
        <v>14730</v>
      </c>
      <c r="D1285" t="s">
        <v>14731</v>
      </c>
      <c r="E1285" t="s">
        <v>14732</v>
      </c>
      <c r="F1285" t="s">
        <v>1757</v>
      </c>
      <c r="G1285" t="s">
        <v>50</v>
      </c>
      <c r="H1285" t="s">
        <v>234</v>
      </c>
      <c r="I1285" t="s">
        <v>14733</v>
      </c>
      <c r="J1285" t="s"/>
      <c r="K1285" t="s">
        <v>859</v>
      </c>
      <c r="L1285" t="s">
        <v>322</v>
      </c>
      <c r="M1285" t="s">
        <v>1251</v>
      </c>
      <c r="N1285" t="s">
        <v>1461</v>
      </c>
      <c r="O1285" t="s">
        <v>142</v>
      </c>
      <c r="P1285" t="s"/>
      <c r="Q1285" t="s"/>
      <c r="R1285" t="s"/>
      <c r="S1285" t="s"/>
      <c r="T1285" t="s"/>
      <c r="U1285" t="s"/>
      <c r="V1285" t="s"/>
      <c r="W1285" t="s"/>
      <c r="X1285" t="s"/>
      <c r="Y1285" t="s"/>
      <c r="Z1285" t="s">
        <v>14734</v>
      </c>
      <c r="AA1285" t="s"/>
      <c r="AB1285" t="s">
        <v>14735</v>
      </c>
      <c r="AC1285" t="s">
        <v>14736</v>
      </c>
      <c r="AD1285" t="s">
        <v>110</v>
      </c>
      <c r="AE1285" t="s">
        <v>515</v>
      </c>
      <c r="AF1285" t="s">
        <v>14737</v>
      </c>
      <c r="AG1285" t="s">
        <v>14738</v>
      </c>
      <c r="AH1285" t="s">
        <v>93</v>
      </c>
      <c r="AI1285" t="s">
        <v>14739</v>
      </c>
      <c r="AJ1285" t="s">
        <v>92</v>
      </c>
      <c r="AK1285" t="s">
        <v>66</v>
      </c>
    </row>
    <row r="1286" spans="1:38">
      <c r="A1286" t="s">
        <v>14740</v>
      </c>
      <c r="B1286" t="s">
        <v>14741</v>
      </c>
      <c r="C1286" t="s">
        <v>14742</v>
      </c>
      <c r="D1286" t="s">
        <v>14743</v>
      </c>
      <c r="E1286" t="s">
        <v>14744</v>
      </c>
      <c r="F1286" t="s">
        <v>292</v>
      </c>
      <c r="G1286" t="s">
        <v>50</v>
      </c>
      <c r="H1286" t="s">
        <v>51</v>
      </c>
      <c r="I1286" t="s">
        <v>1037</v>
      </c>
      <c r="J1286" t="s">
        <v>1038</v>
      </c>
      <c r="K1286" t="s">
        <v>354</v>
      </c>
      <c r="L1286" t="s">
        <v>526</v>
      </c>
      <c r="M1286" t="s">
        <v>527</v>
      </c>
      <c r="N1286" t="s">
        <v>1074</v>
      </c>
      <c r="O1286" t="s">
        <v>241</v>
      </c>
      <c r="P1286" t="s">
        <v>14745</v>
      </c>
      <c r="Q1286" t="s">
        <v>67</v>
      </c>
      <c r="R1286" t="s">
        <v>14746</v>
      </c>
      <c r="S1286" t="s"/>
      <c r="T1286" t="s"/>
      <c r="U1286" t="s"/>
      <c r="V1286" t="s"/>
      <c r="W1286" t="s"/>
      <c r="X1286" t="s"/>
      <c r="Y1286" t="s"/>
      <c r="Z1286" t="s"/>
      <c r="AA1286" t="s"/>
      <c r="AB1286" t="s">
        <v>14747</v>
      </c>
      <c r="AC1286" t="s">
        <v>14748</v>
      </c>
      <c r="AD1286" t="s">
        <v>174</v>
      </c>
      <c r="AE1286" t="s">
        <v>277</v>
      </c>
      <c r="AF1286" t="s">
        <v>14749</v>
      </c>
      <c r="AG1286" t="s">
        <v>14750</v>
      </c>
      <c r="AH1286" t="s">
        <v>110</v>
      </c>
      <c r="AI1286" t="s">
        <v>14751</v>
      </c>
      <c r="AJ1286" t="s">
        <v>92</v>
      </c>
      <c r="AK1286" t="s">
        <v>66</v>
      </c>
    </row>
    <row r="1287" spans="1:38">
      <c r="A1287" t="s">
        <v>14752</v>
      </c>
      <c r="B1287" t="s">
        <v>14753</v>
      </c>
      <c r="C1287" t="s">
        <v>14754</v>
      </c>
      <c r="D1287" t="s">
        <v>14755</v>
      </c>
      <c r="E1287" t="s">
        <v>14756</v>
      </c>
      <c r="F1287" t="s">
        <v>98</v>
      </c>
      <c r="G1287" t="s">
        <v>50</v>
      </c>
      <c r="H1287" t="s">
        <v>51</v>
      </c>
      <c r="I1287" t="s">
        <v>14757</v>
      </c>
      <c r="J1287" t="s"/>
      <c r="K1287" t="s">
        <v>1784</v>
      </c>
      <c r="L1287" t="s">
        <v>55</v>
      </c>
      <c r="M1287" t="s">
        <v>56</v>
      </c>
      <c r="N1287" t="s">
        <v>441</v>
      </c>
      <c r="O1287" t="s">
        <v>174</v>
      </c>
      <c r="P1287" t="s">
        <v>14758</v>
      </c>
      <c r="Q1287" t="s">
        <v>67</v>
      </c>
      <c r="R1287" t="s">
        <v>14759</v>
      </c>
      <c r="S1287" t="s"/>
      <c r="T1287" t="s"/>
      <c r="U1287" t="s"/>
      <c r="V1287" t="s"/>
      <c r="W1287" t="s"/>
      <c r="X1287" t="s"/>
      <c r="Y1287" t="s"/>
      <c r="Z1287" t="s"/>
      <c r="AA1287" t="s"/>
      <c r="AB1287" t="s">
        <v>14760</v>
      </c>
      <c r="AC1287" t="s">
        <v>14761</v>
      </c>
      <c r="AD1287" t="s">
        <v>142</v>
      </c>
      <c r="AE1287" t="s">
        <v>44</v>
      </c>
      <c r="AF1287" t="s">
        <v>14762</v>
      </c>
      <c r="AG1287" t="s">
        <v>14763</v>
      </c>
      <c r="AH1287" t="s">
        <v>90</v>
      </c>
      <c r="AI1287" t="s">
        <v>14764</v>
      </c>
      <c r="AJ1287" t="s">
        <v>92</v>
      </c>
      <c r="AK1287" t="s">
        <v>66</v>
      </c>
    </row>
    <row r="1288" spans="1:38">
      <c r="A1288" t="s">
        <v>14765</v>
      </c>
      <c r="B1288" t="s">
        <v>14766</v>
      </c>
      <c r="C1288" t="s">
        <v>14767</v>
      </c>
      <c r="D1288" t="s">
        <v>14768</v>
      </c>
      <c r="E1288" t="s">
        <v>14769</v>
      </c>
      <c r="F1288" t="s">
        <v>438</v>
      </c>
      <c r="G1288" t="s">
        <v>72</v>
      </c>
      <c r="H1288" t="s">
        <v>51</v>
      </c>
      <c r="I1288" t="s">
        <v>14770</v>
      </c>
      <c r="J1288" t="s">
        <v>10113</v>
      </c>
      <c r="K1288" t="s">
        <v>2476</v>
      </c>
      <c r="L1288" t="s">
        <v>582</v>
      </c>
      <c r="M1288" t="s">
        <v>871</v>
      </c>
      <c r="N1288" t="s">
        <v>1567</v>
      </c>
      <c r="O1288" t="s">
        <v>241</v>
      </c>
      <c r="P1288" t="s"/>
      <c r="Q1288" t="s"/>
      <c r="R1288" t="s"/>
      <c r="S1288" t="s"/>
      <c r="T1288" t="s">
        <v>67</v>
      </c>
      <c r="U1288" t="s"/>
      <c r="V1288" t="s"/>
      <c r="W1288" t="s">
        <v>12253</v>
      </c>
      <c r="X1288" t="s"/>
      <c r="Y1288" t="s"/>
      <c r="Z1288" t="s"/>
      <c r="AA1288" t="s"/>
      <c r="AB1288" t="s">
        <v>14771</v>
      </c>
      <c r="AC1288" t="s">
        <v>14771</v>
      </c>
      <c r="AD1288" t="s">
        <v>192</v>
      </c>
      <c r="AE1288" t="s">
        <v>44</v>
      </c>
      <c r="AF1288" t="s">
        <v>14772</v>
      </c>
      <c r="AG1288" t="s">
        <v>4318</v>
      </c>
      <c r="AH1288" t="s">
        <v>419</v>
      </c>
      <c r="AI1288" t="s">
        <v>14773</v>
      </c>
      <c r="AJ1288" t="s">
        <v>92</v>
      </c>
      <c r="AK1288" t="s">
        <v>66</v>
      </c>
    </row>
    <row r="1289" spans="1:38">
      <c r="A1289" t="s">
        <v>14774</v>
      </c>
      <c r="B1289" t="s">
        <v>14775</v>
      </c>
      <c r="C1289" t="s">
        <v>14776</v>
      </c>
      <c r="D1289" t="s">
        <v>14777</v>
      </c>
      <c r="E1289" t="s">
        <v>14778</v>
      </c>
      <c r="F1289" t="s">
        <v>233</v>
      </c>
      <c r="G1289" t="s">
        <v>50</v>
      </c>
      <c r="H1289" t="s">
        <v>51</v>
      </c>
      <c r="I1289" t="s">
        <v>1725</v>
      </c>
      <c r="J1289" t="s">
        <v>53</v>
      </c>
      <c r="K1289" t="s">
        <v>54</v>
      </c>
      <c r="L1289" t="s">
        <v>582</v>
      </c>
      <c r="M1289" t="s">
        <v>871</v>
      </c>
      <c r="N1289" t="s">
        <v>1567</v>
      </c>
      <c r="O1289" t="s">
        <v>241</v>
      </c>
      <c r="P1289" t="s">
        <v>4634</v>
      </c>
      <c r="Q1289" t="s">
        <v>93</v>
      </c>
      <c r="R1289" t="s">
        <v>14779</v>
      </c>
      <c r="S1289" t="s"/>
      <c r="T1289" t="s"/>
      <c r="U1289" t="s"/>
      <c r="V1289" t="s"/>
      <c r="W1289" t="s"/>
      <c r="X1289" t="s"/>
      <c r="Y1289" t="s"/>
      <c r="Z1289" t="s"/>
      <c r="AA1289" t="s"/>
      <c r="AB1289" t="s">
        <v>14780</v>
      </c>
      <c r="AC1289" t="s">
        <v>14781</v>
      </c>
      <c r="AD1289" t="s">
        <v>124</v>
      </c>
      <c r="AE1289" t="s">
        <v>904</v>
      </c>
      <c r="AF1289" t="s">
        <v>14782</v>
      </c>
      <c r="AG1289" t="s">
        <v>14783</v>
      </c>
      <c r="AH1289" t="s">
        <v>174</v>
      </c>
      <c r="AI1289" t="s">
        <v>14784</v>
      </c>
      <c r="AJ1289" t="s">
        <v>92</v>
      </c>
      <c r="AK1289" t="s">
        <v>66</v>
      </c>
    </row>
    <row r="1290" spans="1:38">
      <c r="A1290" t="s">
        <v>14785</v>
      </c>
      <c r="B1290" t="s">
        <v>14786</v>
      </c>
      <c r="C1290" t="s">
        <v>14787</v>
      </c>
      <c r="D1290" t="s">
        <v>14788</v>
      </c>
      <c r="E1290" t="s">
        <v>14789</v>
      </c>
      <c r="F1290" t="s">
        <v>98</v>
      </c>
      <c r="G1290" t="s">
        <v>50</v>
      </c>
      <c r="H1290" t="s">
        <v>51</v>
      </c>
      <c r="I1290" t="s"/>
      <c r="J1290" t="s"/>
      <c r="K1290" t="s"/>
      <c r="L1290" t="s">
        <v>100</v>
      </c>
      <c r="M1290" t="s">
        <v>101</v>
      </c>
      <c r="N1290" t="s">
        <v>754</v>
      </c>
      <c r="O1290" t="s"/>
      <c r="P1290" t="s"/>
      <c r="Q1290" t="s">
        <v>44</v>
      </c>
      <c r="R1290" t="s"/>
      <c r="S1290" t="s"/>
      <c r="T1290" t="s"/>
      <c r="U1290" t="s"/>
      <c r="V1290" t="s"/>
      <c r="W1290" t="s"/>
      <c r="X1290" t="s"/>
      <c r="Y1290" t="s"/>
      <c r="Z1290" t="s"/>
      <c r="AA1290" t="s"/>
      <c r="AB1290" t="s">
        <v>14790</v>
      </c>
      <c r="AC1290" t="s">
        <v>14790</v>
      </c>
      <c r="AD1290" t="s">
        <v>110</v>
      </c>
      <c r="AE1290" t="s">
        <v>515</v>
      </c>
      <c r="AF1290" t="s">
        <v>14791</v>
      </c>
      <c r="AG1290" t="s">
        <v>14792</v>
      </c>
      <c r="AH1290" t="s">
        <v>59</v>
      </c>
      <c r="AI1290" t="s">
        <v>14793</v>
      </c>
      <c r="AJ1290" t="s">
        <v>14794</v>
      </c>
      <c r="AK1290" t="s">
        <v>66</v>
      </c>
    </row>
    <row r="1291" spans="1:38">
      <c r="A1291" t="s">
        <v>14795</v>
      </c>
      <c r="B1291" t="s">
        <v>14796</v>
      </c>
      <c r="C1291" t="s">
        <v>14797</v>
      </c>
      <c r="D1291" t="s">
        <v>14798</v>
      </c>
      <c r="E1291" t="s">
        <v>14799</v>
      </c>
      <c r="F1291" t="s">
        <v>255</v>
      </c>
      <c r="G1291" t="s">
        <v>50</v>
      </c>
      <c r="H1291" t="s">
        <v>51</v>
      </c>
      <c r="I1291" t="s">
        <v>14800</v>
      </c>
      <c r="J1291" t="s"/>
      <c r="K1291" t="s">
        <v>14801</v>
      </c>
      <c r="L1291" t="s">
        <v>55</v>
      </c>
      <c r="M1291" t="s">
        <v>56</v>
      </c>
      <c r="N1291" t="s">
        <v>14802</v>
      </c>
      <c r="O1291" t="s"/>
      <c r="P1291" t="s"/>
      <c r="Q1291" t="s">
        <v>44</v>
      </c>
      <c r="R1291" t="s"/>
      <c r="S1291" t="s"/>
      <c r="T1291" t="s"/>
      <c r="U1291" t="s"/>
      <c r="V1291" t="s"/>
      <c r="W1291" t="s"/>
      <c r="X1291" t="s"/>
      <c r="Y1291" t="s"/>
      <c r="Z1291" t="s"/>
      <c r="AA1291" t="s"/>
      <c r="AB1291" t="s">
        <v>14803</v>
      </c>
      <c r="AC1291" t="s">
        <v>14803</v>
      </c>
      <c r="AD1291" t="s">
        <v>110</v>
      </c>
      <c r="AE1291" t="s">
        <v>515</v>
      </c>
      <c r="AF1291" t="s">
        <v>14804</v>
      </c>
      <c r="AG1291" t="s">
        <v>14805</v>
      </c>
      <c r="AH1291" t="s">
        <v>63</v>
      </c>
      <c r="AI1291" t="s">
        <v>14806</v>
      </c>
      <c r="AJ1291" t="s">
        <v>14807</v>
      </c>
      <c r="AK1291" t="s">
        <v>66</v>
      </c>
    </row>
    <row r="1292" spans="1:38">
      <c r="A1292" t="s">
        <v>14808</v>
      </c>
      <c r="B1292" t="s">
        <v>14809</v>
      </c>
      <c r="C1292" t="s">
        <v>14810</v>
      </c>
      <c r="D1292" t="s">
        <v>14811</v>
      </c>
      <c r="E1292" t="s">
        <v>14812</v>
      </c>
      <c r="F1292" t="s">
        <v>3538</v>
      </c>
      <c r="G1292" t="s">
        <v>72</v>
      </c>
      <c r="H1292" t="s">
        <v>51</v>
      </c>
      <c r="I1292" t="s">
        <v>14813</v>
      </c>
      <c r="J1292" t="s">
        <v>1216</v>
      </c>
      <c r="K1292" t="s">
        <v>54</v>
      </c>
      <c r="L1292" t="s">
        <v>258</v>
      </c>
      <c r="M1292" t="s">
        <v>259</v>
      </c>
      <c r="N1292" t="s">
        <v>715</v>
      </c>
      <c r="O1292" t="s">
        <v>86</v>
      </c>
      <c r="P1292" t="s"/>
      <c r="Q1292" t="s"/>
      <c r="R1292" t="s"/>
      <c r="S1292" t="s"/>
      <c r="T1292" t="s"/>
      <c r="U1292" t="s"/>
      <c r="V1292" t="s">
        <v>67</v>
      </c>
      <c r="W1292" t="s">
        <v>14814</v>
      </c>
      <c r="X1292" t="s"/>
      <c r="Y1292" t="s"/>
      <c r="Z1292" t="s"/>
      <c r="AA1292" t="s">
        <v>84</v>
      </c>
      <c r="AB1292" t="s">
        <v>14815</v>
      </c>
      <c r="AC1292" t="s">
        <v>14816</v>
      </c>
      <c r="AD1292" t="s">
        <v>59</v>
      </c>
      <c r="AE1292" t="s">
        <v>44</v>
      </c>
      <c r="AF1292" t="s">
        <v>14817</v>
      </c>
      <c r="AG1292" t="s">
        <v>4364</v>
      </c>
      <c r="AH1292" t="s">
        <v>124</v>
      </c>
      <c r="AI1292" t="s">
        <v>14818</v>
      </c>
      <c r="AJ1292" t="s">
        <v>92</v>
      </c>
      <c r="AK1292" t="s">
        <v>66</v>
      </c>
    </row>
    <row r="1293" spans="1:38">
      <c r="A1293" t="s">
        <v>14819</v>
      </c>
      <c r="B1293" t="s">
        <v>14820</v>
      </c>
      <c r="C1293" t="s">
        <v>14821</v>
      </c>
      <c r="D1293" t="s">
        <v>14822</v>
      </c>
      <c r="E1293" t="s">
        <v>14823</v>
      </c>
      <c r="F1293" t="s"/>
      <c r="G1293" t="s">
        <v>50</v>
      </c>
      <c r="H1293" t="s">
        <v>51</v>
      </c>
      <c r="I1293" t="s">
        <v>3286</v>
      </c>
      <c r="J1293" t="s">
        <v>5792</v>
      </c>
      <c r="K1293" t="s">
        <v>138</v>
      </c>
      <c r="L1293" t="s">
        <v>156</v>
      </c>
      <c r="M1293" t="s">
        <v>157</v>
      </c>
      <c r="N1293" t="s">
        <v>158</v>
      </c>
      <c r="O1293" t="s">
        <v>103</v>
      </c>
      <c r="P1293" t="s"/>
      <c r="Q1293" t="s"/>
      <c r="R1293" t="s"/>
      <c r="S1293" t="s"/>
      <c r="T1293" t="s">
        <v>67</v>
      </c>
      <c r="U1293" t="s"/>
      <c r="V1293" t="s"/>
      <c r="W1293" t="s"/>
      <c r="X1293" t="s"/>
      <c r="Y1293" t="s"/>
      <c r="Z1293" t="s"/>
      <c r="AA1293" t="s"/>
      <c r="AB1293" t="s">
        <v>14824</v>
      </c>
      <c r="AC1293" t="s">
        <v>14825</v>
      </c>
      <c r="AD1293" t="s">
        <v>59</v>
      </c>
      <c r="AE1293" t="s">
        <v>44</v>
      </c>
      <c r="AF1293" t="s">
        <v>14826</v>
      </c>
      <c r="AG1293" t="s">
        <v>1173</v>
      </c>
      <c r="AH1293" t="s">
        <v>142</v>
      </c>
      <c r="AI1293" t="s">
        <v>14827</v>
      </c>
      <c r="AJ1293" t="s">
        <v>92</v>
      </c>
      <c r="AK1293" t="s">
        <v>66</v>
      </c>
    </row>
    <row r="1294" spans="1:38">
      <c r="A1294" t="s">
        <v>14828</v>
      </c>
      <c r="B1294" t="s">
        <v>14829</v>
      </c>
      <c r="C1294" t="s">
        <v>14830</v>
      </c>
      <c r="D1294" t="s">
        <v>14831</v>
      </c>
      <c r="E1294" t="s">
        <v>14832</v>
      </c>
      <c r="F1294" t="s">
        <v>379</v>
      </c>
      <c r="G1294" t="s">
        <v>72</v>
      </c>
      <c r="H1294" t="s">
        <v>234</v>
      </c>
      <c r="I1294" t="s">
        <v>14833</v>
      </c>
      <c r="J1294" t="s">
        <v>648</v>
      </c>
      <c r="K1294" t="s">
        <v>354</v>
      </c>
      <c r="L1294" t="s">
        <v>1880</v>
      </c>
      <c r="M1294" t="s">
        <v>1881</v>
      </c>
      <c r="N1294" t="s">
        <v>1882</v>
      </c>
      <c r="O1294" t="s">
        <v>192</v>
      </c>
      <c r="P1294" t="s"/>
      <c r="Q1294" t="s"/>
      <c r="R1294" t="s"/>
      <c r="S1294" t="s"/>
      <c r="T1294" t="s">
        <v>67</v>
      </c>
      <c r="U1294" t="s"/>
      <c r="V1294" t="s"/>
      <c r="W1294" t="s">
        <v>14834</v>
      </c>
      <c r="X1294" t="s">
        <v>14835</v>
      </c>
      <c r="Y1294" t="s">
        <v>67</v>
      </c>
      <c r="Z1294" t="s">
        <v>14836</v>
      </c>
      <c r="AA1294" t="s">
        <v>772</v>
      </c>
      <c r="AB1294" t="s">
        <v>14837</v>
      </c>
      <c r="AC1294" t="s">
        <v>14838</v>
      </c>
      <c r="AD1294" t="s">
        <v>110</v>
      </c>
      <c r="AE1294" t="s">
        <v>1254</v>
      </c>
      <c r="AF1294" t="s">
        <v>14839</v>
      </c>
      <c r="AG1294" t="s">
        <v>14840</v>
      </c>
      <c r="AH1294" t="s">
        <v>151</v>
      </c>
      <c r="AI1294" t="s">
        <v>14841</v>
      </c>
      <c r="AJ1294" t="s">
        <v>92</v>
      </c>
      <c r="AK1294" t="s">
        <v>66</v>
      </c>
    </row>
    <row r="1295" spans="1:38">
      <c r="A1295" t="s">
        <v>14842</v>
      </c>
      <c r="B1295" t="s">
        <v>14843</v>
      </c>
      <c r="C1295" t="s">
        <v>14844</v>
      </c>
      <c r="D1295" t="s">
        <v>14845</v>
      </c>
      <c r="E1295" t="s">
        <v>14846</v>
      </c>
      <c r="F1295" t="s"/>
      <c r="G1295" t="s">
        <v>50</v>
      </c>
      <c r="H1295" t="s">
        <v>51</v>
      </c>
      <c r="I1295" t="s">
        <v>13840</v>
      </c>
      <c r="J1295" t="s"/>
      <c r="K1295" t="s">
        <v>138</v>
      </c>
      <c r="L1295" t="s">
        <v>219</v>
      </c>
      <c r="M1295" t="s">
        <v>220</v>
      </c>
      <c r="N1295" t="s">
        <v>14847</v>
      </c>
      <c r="O1295" t="s"/>
      <c r="P1295" t="s"/>
      <c r="Q1295" t="s">
        <v>44</v>
      </c>
      <c r="R1295" t="s"/>
      <c r="S1295" t="s"/>
      <c r="T1295" t="s"/>
      <c r="U1295" t="s"/>
      <c r="V1295" t="s"/>
      <c r="W1295" t="s"/>
      <c r="X1295" t="s"/>
      <c r="Y1295" t="s"/>
      <c r="Z1295" t="s"/>
      <c r="AA1295" t="s"/>
      <c r="AB1295" t="s">
        <v>14848</v>
      </c>
      <c r="AC1295" t="s">
        <v>14848</v>
      </c>
      <c r="AD1295" t="s">
        <v>93</v>
      </c>
      <c r="AE1295" t="s">
        <v>44</v>
      </c>
      <c r="AF1295" t="s">
        <v>14849</v>
      </c>
      <c r="AG1295" t="s">
        <v>14850</v>
      </c>
      <c r="AH1295" t="s">
        <v>44</v>
      </c>
      <c r="AI1295" t="s">
        <v>14851</v>
      </c>
      <c r="AJ1295" t="s">
        <v>14852</v>
      </c>
      <c r="AK1295" t="s">
        <v>66</v>
      </c>
    </row>
    <row r="1296" spans="1:38">
      <c r="A1296" t="s">
        <v>14853</v>
      </c>
      <c r="B1296" t="s">
        <v>14854</v>
      </c>
      <c r="C1296" t="s">
        <v>14855</v>
      </c>
      <c r="D1296" t="s">
        <v>14856</v>
      </c>
      <c r="E1296" t="s">
        <v>14857</v>
      </c>
      <c r="F1296" t="s">
        <v>98</v>
      </c>
      <c r="G1296" t="s">
        <v>50</v>
      </c>
      <c r="H1296" t="s">
        <v>51</v>
      </c>
      <c r="I1296" t="s">
        <v>14858</v>
      </c>
      <c r="J1296" t="s">
        <v>53</v>
      </c>
      <c r="K1296" t="s">
        <v>54</v>
      </c>
      <c r="L1296" t="s">
        <v>100</v>
      </c>
      <c r="M1296" t="s">
        <v>2700</v>
      </c>
      <c r="N1296" t="s">
        <v>5167</v>
      </c>
      <c r="O1296" t="s"/>
      <c r="P1296" t="s"/>
      <c r="Q1296" t="s">
        <v>44</v>
      </c>
      <c r="R1296" t="s"/>
      <c r="S1296" t="s"/>
      <c r="T1296" t="s"/>
      <c r="U1296" t="s"/>
      <c r="V1296" t="s"/>
      <c r="W1296" t="s"/>
      <c r="X1296" t="s"/>
      <c r="Y1296" t="s"/>
      <c r="Z1296" t="s"/>
      <c r="AA1296" t="s"/>
      <c r="AB1296" t="s">
        <v>14859</v>
      </c>
      <c r="AC1296" t="s">
        <v>14859</v>
      </c>
      <c r="AD1296" t="s">
        <v>93</v>
      </c>
      <c r="AE1296" t="s">
        <v>44</v>
      </c>
      <c r="AF1296" t="s">
        <v>14860</v>
      </c>
      <c r="AG1296" t="s">
        <v>14861</v>
      </c>
      <c r="AH1296" t="s">
        <v>44</v>
      </c>
      <c r="AI1296" t="s">
        <v>14862</v>
      </c>
      <c r="AJ1296" t="s">
        <v>14863</v>
      </c>
      <c r="AK1296" t="s">
        <v>66</v>
      </c>
    </row>
    <row r="1297" spans="1:38">
      <c r="A1297" t="s">
        <v>14864</v>
      </c>
      <c r="B1297" t="s">
        <v>14865</v>
      </c>
      <c r="C1297" t="s">
        <v>14866</v>
      </c>
      <c r="D1297" t="s">
        <v>14867</v>
      </c>
      <c r="E1297" t="s">
        <v>14868</v>
      </c>
      <c r="F1297" t="s">
        <v>292</v>
      </c>
      <c r="G1297" t="s">
        <v>50</v>
      </c>
      <c r="H1297" t="s">
        <v>51</v>
      </c>
      <c r="I1297" t="s"/>
      <c r="J1297" t="s"/>
      <c r="K1297" t="s"/>
      <c r="L1297" t="s">
        <v>219</v>
      </c>
      <c r="M1297" t="s">
        <v>4914</v>
      </c>
      <c r="N1297" t="s">
        <v>7535</v>
      </c>
      <c r="O1297" t="s"/>
      <c r="P1297" t="s"/>
      <c r="Q1297" t="s">
        <v>44</v>
      </c>
      <c r="R1297" t="s"/>
      <c r="S1297" t="s"/>
      <c r="T1297" t="s"/>
      <c r="U1297" t="s"/>
      <c r="V1297" t="s"/>
      <c r="W1297" t="s"/>
      <c r="X1297" t="s"/>
      <c r="Y1297" t="s"/>
      <c r="Z1297" t="s"/>
      <c r="AA1297" t="s"/>
      <c r="AB1297" t="s">
        <v>14869</v>
      </c>
      <c r="AC1297" t="s">
        <v>14869</v>
      </c>
      <c r="AD1297" t="s">
        <v>112</v>
      </c>
      <c r="AE1297" t="s">
        <v>44</v>
      </c>
      <c r="AF1297" t="s">
        <v>14870</v>
      </c>
      <c r="AG1297" t="s">
        <v>14871</v>
      </c>
      <c r="AH1297" t="s">
        <v>93</v>
      </c>
      <c r="AI1297" t="s">
        <v>14872</v>
      </c>
      <c r="AJ1297" t="s">
        <v>14873</v>
      </c>
      <c r="AK1297" t="s">
        <v>66</v>
      </c>
    </row>
    <row r="1298" spans="1:38">
      <c r="A1298" t="s">
        <v>14874</v>
      </c>
      <c r="B1298" t="s">
        <v>14875</v>
      </c>
      <c r="C1298" t="s">
        <v>14876</v>
      </c>
      <c r="D1298" t="s">
        <v>14877</v>
      </c>
      <c r="E1298" t="s">
        <v>14878</v>
      </c>
      <c r="F1298" t="s">
        <v>5438</v>
      </c>
      <c r="G1298" t="s">
        <v>50</v>
      </c>
      <c r="H1298" t="s">
        <v>51</v>
      </c>
      <c r="I1298" t="s"/>
      <c r="J1298" t="s"/>
      <c r="K1298" t="s">
        <v>14879</v>
      </c>
      <c r="L1298" t="s">
        <v>582</v>
      </c>
      <c r="M1298" t="s">
        <v>871</v>
      </c>
      <c r="N1298" t="s">
        <v>872</v>
      </c>
      <c r="O1298" t="s"/>
      <c r="P1298" t="s"/>
      <c r="Q1298" t="s">
        <v>44</v>
      </c>
      <c r="R1298" t="s"/>
      <c r="S1298" t="s"/>
      <c r="T1298" t="s"/>
      <c r="U1298" t="s"/>
      <c r="V1298" t="s"/>
      <c r="W1298" t="s"/>
      <c r="X1298" t="s"/>
      <c r="Y1298" t="s"/>
      <c r="Z1298" t="s"/>
      <c r="AA1298" t="s"/>
      <c r="AB1298" t="s">
        <v>14880</v>
      </c>
      <c r="AC1298" t="s">
        <v>14881</v>
      </c>
      <c r="AD1298" t="s">
        <v>174</v>
      </c>
      <c r="AE1298" t="s">
        <v>387</v>
      </c>
      <c r="AF1298" t="s">
        <v>14882</v>
      </c>
      <c r="AG1298" t="s">
        <v>14883</v>
      </c>
      <c r="AH1298" t="s">
        <v>151</v>
      </c>
      <c r="AI1298" t="s">
        <v>14884</v>
      </c>
      <c r="AJ1298" t="s">
        <v>14885</v>
      </c>
      <c r="AK1298" t="s">
        <v>66</v>
      </c>
    </row>
    <row r="1299" spans="1:38">
      <c r="A1299" t="s">
        <v>14886</v>
      </c>
      <c r="B1299" t="s">
        <v>14887</v>
      </c>
      <c r="C1299" t="s">
        <v>14888</v>
      </c>
      <c r="D1299" t="s">
        <v>14889</v>
      </c>
      <c r="E1299" t="s">
        <v>14890</v>
      </c>
      <c r="F1299" t="s">
        <v>98</v>
      </c>
      <c r="G1299" t="s">
        <v>50</v>
      </c>
      <c r="H1299" t="s">
        <v>51</v>
      </c>
      <c r="I1299" t="s">
        <v>1024</v>
      </c>
      <c r="J1299" t="s">
        <v>53</v>
      </c>
      <c r="K1299" t="s">
        <v>54</v>
      </c>
      <c r="L1299" t="s">
        <v>100</v>
      </c>
      <c r="M1299" t="s">
        <v>101</v>
      </c>
      <c r="N1299" t="s">
        <v>8817</v>
      </c>
      <c r="O1299" t="s">
        <v>195</v>
      </c>
      <c r="P1299" t="s">
        <v>14891</v>
      </c>
      <c r="Q1299" t="s">
        <v>112</v>
      </c>
      <c r="R1299" t="s">
        <v>14892</v>
      </c>
      <c r="S1299" t="s"/>
      <c r="T1299" t="s"/>
      <c r="U1299" t="s"/>
      <c r="V1299" t="s"/>
      <c r="W1299" t="s"/>
      <c r="X1299" t="s"/>
      <c r="Y1299" t="s"/>
      <c r="Z1299" t="s"/>
      <c r="AA1299" t="s"/>
      <c r="AB1299" t="s">
        <v>14893</v>
      </c>
      <c r="AC1299" t="s">
        <v>14894</v>
      </c>
      <c r="AD1299" t="s">
        <v>110</v>
      </c>
      <c r="AE1299" t="s">
        <v>1254</v>
      </c>
      <c r="AF1299" t="s">
        <v>14895</v>
      </c>
      <c r="AG1299" t="s">
        <v>14896</v>
      </c>
      <c r="AH1299" t="s">
        <v>63</v>
      </c>
      <c r="AI1299" t="s">
        <v>14897</v>
      </c>
      <c r="AJ1299" t="s">
        <v>92</v>
      </c>
      <c r="AK1299" t="s">
        <v>66</v>
      </c>
    </row>
    <row r="1300" spans="1:38">
      <c r="A1300" t="s">
        <v>14898</v>
      </c>
      <c r="B1300" t="s">
        <v>14899</v>
      </c>
      <c r="C1300" t="s">
        <v>14900</v>
      </c>
      <c r="D1300" t="s">
        <v>14901</v>
      </c>
      <c r="E1300" t="s">
        <v>14902</v>
      </c>
      <c r="F1300" t="s">
        <v>1177</v>
      </c>
      <c r="G1300" t="s">
        <v>72</v>
      </c>
      <c r="H1300" t="s">
        <v>51</v>
      </c>
      <c r="I1300" t="s">
        <v>11967</v>
      </c>
      <c r="J1300" t="s">
        <v>8350</v>
      </c>
      <c r="K1300" t="s">
        <v>469</v>
      </c>
      <c r="L1300" t="s">
        <v>470</v>
      </c>
      <c r="M1300" t="s">
        <v>685</v>
      </c>
      <c r="N1300" t="s">
        <v>686</v>
      </c>
      <c r="O1300" t="s">
        <v>518</v>
      </c>
      <c r="P1300" t="s"/>
      <c r="Q1300" t="s"/>
      <c r="R1300" t="s"/>
      <c r="S1300" t="s"/>
      <c r="T1300" t="s"/>
      <c r="U1300" t="s"/>
      <c r="V1300" t="s">
        <v>67</v>
      </c>
      <c r="W1300" t="s">
        <v>4899</v>
      </c>
      <c r="X1300" t="s"/>
      <c r="Y1300" t="s"/>
      <c r="Z1300" t="s"/>
      <c r="AA1300" t="s">
        <v>84</v>
      </c>
      <c r="AB1300" t="s">
        <v>14903</v>
      </c>
      <c r="AC1300" t="s">
        <v>14903</v>
      </c>
      <c r="AD1300" t="s">
        <v>347</v>
      </c>
      <c r="AE1300" t="s">
        <v>44</v>
      </c>
      <c r="AF1300" t="s">
        <v>14904</v>
      </c>
      <c r="AG1300" t="s">
        <v>14905</v>
      </c>
      <c r="AH1300" t="s">
        <v>939</v>
      </c>
      <c r="AI1300" t="s">
        <v>14906</v>
      </c>
      <c r="AJ1300" t="s">
        <v>92</v>
      </c>
      <c r="AK1300" t="s">
        <v>66</v>
      </c>
    </row>
    <row r="1301" spans="1:38">
      <c r="A1301" t="s">
        <v>14907</v>
      </c>
      <c r="B1301" t="s">
        <v>14908</v>
      </c>
      <c r="C1301" t="s">
        <v>14909</v>
      </c>
      <c r="D1301" t="s">
        <v>14910</v>
      </c>
      <c r="E1301" t="s">
        <v>14911</v>
      </c>
      <c r="F1301" t="s">
        <v>71</v>
      </c>
      <c r="G1301" t="s">
        <v>72</v>
      </c>
      <c r="H1301" t="s">
        <v>51</v>
      </c>
      <c r="I1301" t="s">
        <v>14912</v>
      </c>
      <c r="J1301" t="s">
        <v>1818</v>
      </c>
      <c r="K1301" t="s">
        <v>354</v>
      </c>
      <c r="L1301" t="s">
        <v>808</v>
      </c>
      <c r="M1301" t="s">
        <v>809</v>
      </c>
      <c r="N1301" t="s">
        <v>810</v>
      </c>
      <c r="O1301" t="s">
        <v>59</v>
      </c>
      <c r="P1301" t="s"/>
      <c r="Q1301" t="s"/>
      <c r="R1301" t="s"/>
      <c r="S1301" t="s"/>
      <c r="T1301" t="s"/>
      <c r="U1301" t="s"/>
      <c r="V1301" t="s">
        <v>67</v>
      </c>
      <c r="W1301" t="s">
        <v>6991</v>
      </c>
      <c r="X1301" t="s"/>
      <c r="Y1301" t="s"/>
      <c r="Z1301" t="s"/>
      <c r="AA1301" t="s">
        <v>84</v>
      </c>
      <c r="AB1301" t="s">
        <v>14913</v>
      </c>
      <c r="AC1301" t="s">
        <v>14913</v>
      </c>
      <c r="AD1301" t="s">
        <v>110</v>
      </c>
      <c r="AE1301" t="s">
        <v>44</v>
      </c>
      <c r="AF1301" t="s">
        <v>14914</v>
      </c>
      <c r="AG1301" t="s">
        <v>14915</v>
      </c>
      <c r="AH1301" t="s">
        <v>110</v>
      </c>
      <c r="AI1301" t="s">
        <v>14916</v>
      </c>
      <c r="AJ1301" t="s">
        <v>92</v>
      </c>
      <c r="AK1301" t="s">
        <v>66</v>
      </c>
    </row>
    <row r="1302" spans="1:38">
      <c r="A1302" t="s">
        <v>14917</v>
      </c>
      <c r="B1302" t="s">
        <v>14918</v>
      </c>
      <c r="C1302" t="s">
        <v>10229</v>
      </c>
      <c r="D1302" t="s">
        <v>14919</v>
      </c>
      <c r="E1302" t="s">
        <v>14920</v>
      </c>
      <c r="F1302" t="s">
        <v>1154</v>
      </c>
      <c r="G1302" t="s">
        <v>50</v>
      </c>
      <c r="H1302" t="s">
        <v>51</v>
      </c>
      <c r="I1302" t="s">
        <v>12557</v>
      </c>
      <c r="J1302" t="s">
        <v>4562</v>
      </c>
      <c r="K1302" t="s">
        <v>569</v>
      </c>
      <c r="L1302" t="s">
        <v>170</v>
      </c>
      <c r="M1302" t="s">
        <v>171</v>
      </c>
      <c r="N1302" t="s">
        <v>1168</v>
      </c>
      <c r="O1302" t="s">
        <v>79</v>
      </c>
      <c r="P1302" t="s">
        <v>4336</v>
      </c>
      <c r="Q1302" t="s">
        <v>63</v>
      </c>
      <c r="R1302" t="s">
        <v>14921</v>
      </c>
      <c r="S1302" t="s"/>
      <c r="T1302" t="s"/>
      <c r="U1302" t="s"/>
      <c r="V1302" t="s"/>
      <c r="W1302" t="s"/>
      <c r="X1302" t="s"/>
      <c r="Y1302" t="s"/>
      <c r="Z1302" t="s"/>
      <c r="AA1302" t="s"/>
      <c r="AB1302" t="s">
        <v>14922</v>
      </c>
      <c r="AC1302" t="s">
        <v>14923</v>
      </c>
      <c r="AD1302" t="s">
        <v>59</v>
      </c>
      <c r="AE1302" t="s">
        <v>277</v>
      </c>
      <c r="AF1302" t="s">
        <v>14924</v>
      </c>
      <c r="AG1302" t="s">
        <v>7334</v>
      </c>
      <c r="AH1302" t="s">
        <v>59</v>
      </c>
      <c r="AI1302" t="s">
        <v>14925</v>
      </c>
      <c r="AJ1302" t="s">
        <v>92</v>
      </c>
      <c r="AK1302" t="s">
        <v>66</v>
      </c>
    </row>
    <row r="1303" spans="1:38">
      <c r="A1303" t="s">
        <v>14926</v>
      </c>
      <c r="B1303" t="s">
        <v>14927</v>
      </c>
      <c r="C1303" t="s">
        <v>14928</v>
      </c>
      <c r="D1303" t="s"/>
      <c r="E1303" t="s">
        <v>14929</v>
      </c>
      <c r="F1303" t="s">
        <v>292</v>
      </c>
      <c r="G1303" t="s">
        <v>4887</v>
      </c>
      <c r="H1303" t="s">
        <v>51</v>
      </c>
      <c r="I1303" t="s"/>
      <c r="J1303" t="s"/>
      <c r="K1303" t="s"/>
      <c r="L1303" t="s">
        <v>204</v>
      </c>
      <c r="M1303" t="s">
        <v>205</v>
      </c>
      <c r="N1303" t="s">
        <v>1382</v>
      </c>
      <c r="O1303" t="s"/>
      <c r="P1303" t="s"/>
      <c r="Q1303" t="s">
        <v>44</v>
      </c>
      <c r="R1303" t="s"/>
      <c r="S1303" t="s"/>
      <c r="T1303" t="s"/>
      <c r="U1303" t="s"/>
      <c r="V1303" t="s"/>
      <c r="W1303" t="s"/>
      <c r="X1303" t="s"/>
      <c r="Y1303" t="s"/>
      <c r="Z1303" t="s"/>
      <c r="AA1303" t="s"/>
      <c r="AB1303" t="s">
        <v>14930</v>
      </c>
      <c r="AC1303" t="s">
        <v>14930</v>
      </c>
      <c r="AD1303" t="s">
        <v>93</v>
      </c>
      <c r="AE1303" t="s">
        <v>44</v>
      </c>
      <c r="AF1303" t="s">
        <v>14931</v>
      </c>
      <c r="AG1303" t="s">
        <v>44</v>
      </c>
      <c r="AH1303" t="s">
        <v>67</v>
      </c>
      <c r="AI1303" t="s">
        <v>14932</v>
      </c>
      <c r="AJ1303" t="s">
        <v>14933</v>
      </c>
      <c r="AK1303" t="s">
        <v>66</v>
      </c>
    </row>
    <row r="1304" spans="1:38">
      <c r="A1304" t="s">
        <v>14934</v>
      </c>
      <c r="B1304" t="s">
        <v>14935</v>
      </c>
      <c r="C1304" t="s">
        <v>14936</v>
      </c>
      <c r="D1304" t="s">
        <v>14937</v>
      </c>
      <c r="E1304" t="s">
        <v>14938</v>
      </c>
      <c r="F1304" t="s"/>
      <c r="G1304" t="s">
        <v>72</v>
      </c>
      <c r="H1304" t="s">
        <v>51</v>
      </c>
      <c r="I1304" t="s"/>
      <c r="J1304" t="s"/>
      <c r="K1304" t="s">
        <v>54</v>
      </c>
      <c r="L1304" t="s">
        <v>238</v>
      </c>
      <c r="M1304" t="s">
        <v>660</v>
      </c>
      <c r="N1304" t="s">
        <v>661</v>
      </c>
      <c r="O1304" t="s">
        <v>103</v>
      </c>
      <c r="P1304" t="s"/>
      <c r="Q1304" t="s"/>
      <c r="R1304" t="s"/>
      <c r="S1304" t="s"/>
      <c r="T1304" t="s"/>
      <c r="U1304" t="s">
        <v>14939</v>
      </c>
      <c r="V1304" t="s">
        <v>67</v>
      </c>
      <c r="W1304" t="s">
        <v>3901</v>
      </c>
      <c r="X1304" t="s"/>
      <c r="Y1304" t="s"/>
      <c r="Z1304" t="s"/>
      <c r="AA1304" t="s">
        <v>84</v>
      </c>
      <c r="AB1304" t="s">
        <v>14940</v>
      </c>
      <c r="AC1304" t="s">
        <v>14940</v>
      </c>
      <c r="AD1304" t="s">
        <v>59</v>
      </c>
      <c r="AE1304" t="s">
        <v>277</v>
      </c>
      <c r="AF1304" t="s">
        <v>14941</v>
      </c>
      <c r="AG1304" t="s">
        <v>14942</v>
      </c>
      <c r="AH1304" t="s">
        <v>63</v>
      </c>
      <c r="AI1304" t="s">
        <v>14943</v>
      </c>
      <c r="AJ1304" t="s">
        <v>92</v>
      </c>
      <c r="AK1304" t="s">
        <v>66</v>
      </c>
    </row>
    <row r="1305" spans="1:38">
      <c r="A1305" t="s">
        <v>14944</v>
      </c>
      <c r="B1305" t="s">
        <v>14945</v>
      </c>
      <c r="C1305" t="s">
        <v>14946</v>
      </c>
      <c r="D1305" t="s"/>
      <c r="E1305" t="s">
        <v>14947</v>
      </c>
      <c r="F1305" t="s">
        <v>1154</v>
      </c>
      <c r="G1305" t="s">
        <v>1178</v>
      </c>
      <c r="H1305" t="s">
        <v>51</v>
      </c>
      <c r="I1305" t="s">
        <v>14948</v>
      </c>
      <c r="J1305" t="s">
        <v>4190</v>
      </c>
      <c r="K1305" t="s">
        <v>54</v>
      </c>
      <c r="L1305" t="s">
        <v>189</v>
      </c>
      <c r="M1305" t="s">
        <v>190</v>
      </c>
      <c r="N1305" t="s">
        <v>191</v>
      </c>
      <c r="O1305" t="s">
        <v>192</v>
      </c>
      <c r="P1305" t="s">
        <v>6435</v>
      </c>
      <c r="Q1305" t="s">
        <v>63</v>
      </c>
      <c r="R1305" t="s">
        <v>14949</v>
      </c>
      <c r="S1305" t="s"/>
      <c r="T1305" t="s"/>
      <c r="U1305" t="s"/>
      <c r="V1305" t="s"/>
      <c r="W1305" t="s">
        <v>14950</v>
      </c>
      <c r="X1305" t="s"/>
      <c r="Y1305" t="s"/>
      <c r="Z1305" t="s"/>
      <c r="AA1305" t="s"/>
      <c r="AB1305" t="s">
        <v>14951</v>
      </c>
      <c r="AC1305" t="s">
        <v>14952</v>
      </c>
      <c r="AD1305" t="s">
        <v>174</v>
      </c>
      <c r="AE1305" t="s">
        <v>44</v>
      </c>
      <c r="AF1305" t="s">
        <v>14953</v>
      </c>
      <c r="AG1305" t="s">
        <v>6696</v>
      </c>
      <c r="AH1305" t="s">
        <v>347</v>
      </c>
      <c r="AI1305" t="s">
        <v>14954</v>
      </c>
      <c r="AJ1305" t="s">
        <v>92</v>
      </c>
      <c r="AK1305" t="s">
        <v>66</v>
      </c>
    </row>
    <row r="1306" spans="1:38">
      <c r="A1306" t="s">
        <v>14955</v>
      </c>
      <c r="B1306" t="s">
        <v>14956</v>
      </c>
      <c r="C1306" t="s">
        <v>14957</v>
      </c>
      <c r="D1306" t="s">
        <v>14958</v>
      </c>
      <c r="E1306" t="s">
        <v>14959</v>
      </c>
      <c r="F1306" t="s">
        <v>233</v>
      </c>
      <c r="G1306" t="s">
        <v>50</v>
      </c>
      <c r="H1306" t="s">
        <v>51</v>
      </c>
      <c r="I1306" t="s">
        <v>14960</v>
      </c>
      <c r="J1306" t="s">
        <v>3807</v>
      </c>
      <c r="K1306" t="s">
        <v>54</v>
      </c>
      <c r="L1306" t="s">
        <v>170</v>
      </c>
      <c r="M1306" t="s">
        <v>171</v>
      </c>
      <c r="N1306" t="s">
        <v>172</v>
      </c>
      <c r="O1306" t="s">
        <v>241</v>
      </c>
      <c r="P1306" t="s"/>
      <c r="Q1306" t="s"/>
      <c r="R1306" t="s"/>
      <c r="S1306" t="s"/>
      <c r="T1306" t="s"/>
      <c r="U1306" t="s"/>
      <c r="V1306" t="s"/>
      <c r="W1306" t="s"/>
      <c r="X1306" t="s"/>
      <c r="Y1306" t="s"/>
      <c r="Z1306" t="s"/>
      <c r="AA1306" t="s"/>
      <c r="AB1306" t="s">
        <v>14961</v>
      </c>
      <c r="AC1306" t="s">
        <v>14962</v>
      </c>
      <c r="AD1306" t="s">
        <v>110</v>
      </c>
      <c r="AE1306" t="s">
        <v>44</v>
      </c>
      <c r="AF1306" t="s">
        <v>14963</v>
      </c>
      <c r="AG1306" t="s">
        <v>14964</v>
      </c>
      <c r="AH1306" t="s">
        <v>59</v>
      </c>
      <c r="AI1306" t="s">
        <v>14965</v>
      </c>
      <c r="AJ1306" t="s">
        <v>92</v>
      </c>
      <c r="AK1306" t="s">
        <v>66</v>
      </c>
    </row>
    <row r="1307" spans="1:38">
      <c r="A1307" t="s">
        <v>179</v>
      </c>
      <c r="B1307" t="s">
        <v>14966</v>
      </c>
      <c r="C1307" t="s">
        <v>14967</v>
      </c>
      <c r="D1307" t="s">
        <v>14968</v>
      </c>
      <c r="E1307" t="s">
        <v>14969</v>
      </c>
      <c r="F1307" t="s">
        <v>2767</v>
      </c>
      <c r="G1307" t="s">
        <v>50</v>
      </c>
      <c r="H1307" t="s">
        <v>51</v>
      </c>
      <c r="I1307" t="s">
        <v>5131</v>
      </c>
      <c r="J1307" t="s">
        <v>485</v>
      </c>
      <c r="K1307" t="s">
        <v>54</v>
      </c>
      <c r="L1307" t="s">
        <v>322</v>
      </c>
      <c r="M1307" t="s">
        <v>323</v>
      </c>
      <c r="N1307" t="s">
        <v>1088</v>
      </c>
      <c r="O1307" t="s">
        <v>63</v>
      </c>
      <c r="P1307" t="s"/>
      <c r="Q1307" t="s"/>
      <c r="R1307" t="s"/>
      <c r="S1307" t="s"/>
      <c r="T1307" t="s"/>
      <c r="U1307" t="s"/>
      <c r="V1307" t="s">
        <v>67</v>
      </c>
      <c r="W1307" t="s"/>
      <c r="X1307" t="s"/>
      <c r="Y1307" t="s"/>
      <c r="Z1307" t="s"/>
      <c r="AA1307" t="s">
        <v>84</v>
      </c>
      <c r="AB1307" t="s">
        <v>14970</v>
      </c>
      <c r="AC1307" t="s">
        <v>14970</v>
      </c>
      <c r="AD1307" t="s">
        <v>93</v>
      </c>
      <c r="AE1307" t="s">
        <v>44</v>
      </c>
      <c r="AF1307" t="s">
        <v>14971</v>
      </c>
      <c r="AG1307" t="s">
        <v>44</v>
      </c>
      <c r="AH1307" t="s">
        <v>67</v>
      </c>
      <c r="AI1307" t="s">
        <v>14972</v>
      </c>
      <c r="AJ1307" t="s">
        <v>92</v>
      </c>
      <c r="AK1307" t="s">
        <v>66</v>
      </c>
    </row>
    <row r="1308" spans="1:38">
      <c r="A1308" t="s">
        <v>14973</v>
      </c>
      <c r="B1308" t="s">
        <v>14974</v>
      </c>
      <c r="C1308" t="s">
        <v>14975</v>
      </c>
      <c r="D1308" t="s">
        <v>14976</v>
      </c>
      <c r="E1308" t="s">
        <v>14977</v>
      </c>
      <c r="F1308" t="s">
        <v>857</v>
      </c>
      <c r="G1308" t="s">
        <v>50</v>
      </c>
      <c r="H1308" t="s">
        <v>51</v>
      </c>
      <c r="I1308" t="s">
        <v>14978</v>
      </c>
      <c r="J1308" t="s">
        <v>4043</v>
      </c>
      <c r="K1308" t="s">
        <v>4044</v>
      </c>
      <c r="L1308" t="s">
        <v>139</v>
      </c>
      <c r="M1308" t="s">
        <v>140</v>
      </c>
      <c r="N1308" t="s">
        <v>4045</v>
      </c>
      <c r="O1308" t="s">
        <v>433</v>
      </c>
      <c r="P1308" t="s"/>
      <c r="Q1308" t="s"/>
      <c r="R1308" t="s"/>
      <c r="S1308" t="s"/>
      <c r="T1308" t="s"/>
      <c r="U1308" t="s"/>
      <c r="V1308" t="s"/>
      <c r="W1308" t="s"/>
      <c r="X1308" t="s"/>
      <c r="Y1308" t="s"/>
      <c r="Z1308" t="s"/>
      <c r="AA1308" t="s"/>
      <c r="AB1308" t="s">
        <v>14979</v>
      </c>
      <c r="AC1308" t="s">
        <v>14980</v>
      </c>
      <c r="AD1308" t="s">
        <v>59</v>
      </c>
      <c r="AE1308" t="s">
        <v>60</v>
      </c>
      <c r="AF1308" t="s">
        <v>14981</v>
      </c>
      <c r="AG1308" t="s">
        <v>14982</v>
      </c>
      <c r="AH1308" t="s">
        <v>151</v>
      </c>
      <c r="AI1308" t="s">
        <v>14983</v>
      </c>
      <c r="AJ1308" t="s">
        <v>92</v>
      </c>
      <c r="AK1308" t="s">
        <v>66</v>
      </c>
    </row>
    <row r="1309" spans="1:38">
      <c r="A1309" t="s">
        <v>14984</v>
      </c>
      <c r="B1309" t="s">
        <v>14985</v>
      </c>
      <c r="C1309" t="s">
        <v>14986</v>
      </c>
      <c r="D1309" t="s">
        <v>14987</v>
      </c>
      <c r="E1309" t="s">
        <v>14988</v>
      </c>
      <c r="F1309" t="s"/>
      <c r="G1309" t="s">
        <v>50</v>
      </c>
      <c r="H1309" t="s">
        <v>51</v>
      </c>
      <c r="I1309" t="s">
        <v>14989</v>
      </c>
      <c r="J1309" t="s">
        <v>53</v>
      </c>
      <c r="K1309" t="s">
        <v>54</v>
      </c>
      <c r="L1309" t="s">
        <v>272</v>
      </c>
      <c r="M1309" t="s">
        <v>1180</v>
      </c>
      <c r="N1309" t="s">
        <v>1181</v>
      </c>
      <c r="O1309" t="s">
        <v>241</v>
      </c>
      <c r="P1309" t="s"/>
      <c r="Q1309" t="s"/>
      <c r="R1309" t="s"/>
      <c r="S1309" t="s"/>
      <c r="T1309" t="s"/>
      <c r="U1309" t="s"/>
      <c r="V1309" t="s"/>
      <c r="W1309" t="s"/>
      <c r="X1309" t="s"/>
      <c r="Y1309" t="s"/>
      <c r="Z1309" t="s"/>
      <c r="AA1309" t="s"/>
      <c r="AB1309" t="s">
        <v>14990</v>
      </c>
      <c r="AC1309" t="s">
        <v>14991</v>
      </c>
      <c r="AD1309" t="s">
        <v>86</v>
      </c>
      <c r="AE1309" t="s">
        <v>44</v>
      </c>
      <c r="AF1309" t="s">
        <v>14992</v>
      </c>
      <c r="AG1309" t="s">
        <v>14993</v>
      </c>
      <c r="AH1309" t="s">
        <v>149</v>
      </c>
      <c r="AI1309" t="s">
        <v>14994</v>
      </c>
      <c r="AJ1309" t="s">
        <v>92</v>
      </c>
      <c r="AK1309" t="s">
        <v>66</v>
      </c>
    </row>
    <row r="1310" spans="1:38">
      <c r="A1310" t="s">
        <v>2014</v>
      </c>
      <c r="B1310" t="s">
        <v>14995</v>
      </c>
      <c r="C1310" t="s">
        <v>14996</v>
      </c>
      <c r="D1310" t="s">
        <v>14997</v>
      </c>
      <c r="E1310" t="s">
        <v>14998</v>
      </c>
      <c r="F1310" t="s">
        <v>438</v>
      </c>
      <c r="G1310" t="s">
        <v>50</v>
      </c>
      <c r="H1310" t="s">
        <v>51</v>
      </c>
      <c r="I1310" t="s">
        <v>1024</v>
      </c>
      <c r="J1310" t="s">
        <v>53</v>
      </c>
      <c r="K1310" t="s">
        <v>54</v>
      </c>
      <c r="L1310" t="s">
        <v>582</v>
      </c>
      <c r="M1310" t="s">
        <v>871</v>
      </c>
      <c r="N1310" t="s">
        <v>1141</v>
      </c>
      <c r="O1310" t="s">
        <v>103</v>
      </c>
      <c r="P1310" t="s"/>
      <c r="Q1310" t="s"/>
      <c r="R1310" t="s"/>
      <c r="S1310" t="s"/>
      <c r="T1310" t="s"/>
      <c r="U1310" t="s"/>
      <c r="V1310" t="s"/>
      <c r="W1310" t="s"/>
      <c r="X1310" t="s"/>
      <c r="Y1310" t="s"/>
      <c r="Z1310" t="s"/>
      <c r="AA1310" t="s"/>
      <c r="AB1310" t="s">
        <v>14999</v>
      </c>
      <c r="AC1310" t="s">
        <v>15000</v>
      </c>
      <c r="AD1310" t="s">
        <v>174</v>
      </c>
      <c r="AE1310" t="s">
        <v>44</v>
      </c>
      <c r="AF1310" t="s">
        <v>15001</v>
      </c>
      <c r="AG1310" t="s">
        <v>4574</v>
      </c>
      <c r="AH1310" t="s">
        <v>149</v>
      </c>
      <c r="AI1310" t="s">
        <v>15002</v>
      </c>
      <c r="AJ1310" t="s">
        <v>92</v>
      </c>
      <c r="AK1310" t="s">
        <v>66</v>
      </c>
    </row>
    <row r="1311" spans="1:38">
      <c r="A1311" t="s">
        <v>9099</v>
      </c>
      <c r="B1311" t="s">
        <v>15003</v>
      </c>
      <c r="C1311" t="s">
        <v>15004</v>
      </c>
      <c r="D1311" t="s">
        <v>15005</v>
      </c>
      <c r="E1311" t="s">
        <v>15006</v>
      </c>
      <c r="F1311" t="s">
        <v>396</v>
      </c>
      <c r="G1311" t="s">
        <v>50</v>
      </c>
      <c r="H1311" t="s">
        <v>51</v>
      </c>
      <c r="I1311" t="s">
        <v>169</v>
      </c>
      <c r="J1311" t="s">
        <v>53</v>
      </c>
      <c r="K1311" t="s">
        <v>54</v>
      </c>
      <c r="L1311" t="s">
        <v>582</v>
      </c>
      <c r="M1311" t="s">
        <v>871</v>
      </c>
      <c r="N1311" t="s">
        <v>2047</v>
      </c>
      <c r="O1311" t="s"/>
      <c r="P1311" t="s"/>
      <c r="Q1311" t="s">
        <v>44</v>
      </c>
      <c r="R1311" t="s"/>
      <c r="S1311" t="s"/>
      <c r="T1311" t="s"/>
      <c r="U1311" t="s"/>
      <c r="V1311" t="s"/>
      <c r="W1311" t="s"/>
      <c r="X1311" t="s"/>
      <c r="Y1311" t="s"/>
      <c r="Z1311" t="s"/>
      <c r="AA1311" t="s"/>
      <c r="AB1311" t="s">
        <v>15007</v>
      </c>
      <c r="AC1311" t="s">
        <v>15008</v>
      </c>
      <c r="AD1311" t="s">
        <v>59</v>
      </c>
      <c r="AE1311" t="s">
        <v>277</v>
      </c>
      <c r="AF1311" t="s">
        <v>15009</v>
      </c>
      <c r="AG1311" t="s">
        <v>8812</v>
      </c>
      <c r="AH1311" t="s">
        <v>110</v>
      </c>
      <c r="AI1311" t="s">
        <v>15010</v>
      </c>
      <c r="AJ1311" t="s">
        <v>15011</v>
      </c>
      <c r="AK1311" t="s">
        <v>66</v>
      </c>
    </row>
    <row r="1312" spans="1:38">
      <c r="A1312" t="s">
        <v>15012</v>
      </c>
      <c r="B1312" t="s">
        <v>15013</v>
      </c>
      <c r="C1312" t="s">
        <v>15014</v>
      </c>
      <c r="D1312" t="s">
        <v>15015</v>
      </c>
      <c r="E1312" t="s">
        <v>15016</v>
      </c>
      <c r="F1312" t="s">
        <v>49</v>
      </c>
      <c r="G1312" t="s">
        <v>50</v>
      </c>
      <c r="H1312" t="s">
        <v>51</v>
      </c>
      <c r="I1312" t="s">
        <v>235</v>
      </c>
      <c r="J1312" t="s"/>
      <c r="K1312" t="s">
        <v>237</v>
      </c>
      <c r="L1312" t="s">
        <v>808</v>
      </c>
      <c r="M1312" t="s">
        <v>809</v>
      </c>
      <c r="N1312" t="s">
        <v>3157</v>
      </c>
      <c r="O1312" t="s"/>
      <c r="P1312" t="s"/>
      <c r="Q1312" t="s">
        <v>44</v>
      </c>
      <c r="R1312" t="s"/>
      <c r="S1312" t="s"/>
      <c r="T1312" t="s"/>
      <c r="U1312" t="s"/>
      <c r="V1312" t="s"/>
      <c r="W1312" t="s"/>
      <c r="X1312" t="s"/>
      <c r="Y1312" t="s"/>
      <c r="Z1312" t="s"/>
      <c r="AA1312" t="s"/>
      <c r="AB1312" t="s">
        <v>15017</v>
      </c>
      <c r="AC1312" t="s">
        <v>15017</v>
      </c>
      <c r="AD1312" t="s">
        <v>93</v>
      </c>
      <c r="AE1312" t="s">
        <v>44</v>
      </c>
      <c r="AF1312" t="s">
        <v>15018</v>
      </c>
      <c r="AG1312" t="s">
        <v>44</v>
      </c>
      <c r="AH1312" t="s">
        <v>67</v>
      </c>
      <c r="AI1312" t="s">
        <v>15019</v>
      </c>
      <c r="AJ1312" t="s">
        <v>15020</v>
      </c>
      <c r="AK1312" t="s">
        <v>66</v>
      </c>
    </row>
    <row r="1313" spans="1:38">
      <c r="A1313" t="s">
        <v>15021</v>
      </c>
      <c r="B1313" t="s">
        <v>15022</v>
      </c>
      <c r="C1313" t="s">
        <v>15023</v>
      </c>
      <c r="D1313" t="s">
        <v>15024</v>
      </c>
      <c r="E1313" t="s">
        <v>15025</v>
      </c>
      <c r="F1313" t="s">
        <v>2409</v>
      </c>
      <c r="G1313" t="s">
        <v>50</v>
      </c>
      <c r="H1313" t="s">
        <v>51</v>
      </c>
      <c r="I1313" t="s">
        <v>15026</v>
      </c>
      <c r="J1313" t="s">
        <v>15027</v>
      </c>
      <c r="K1313" t="s">
        <v>237</v>
      </c>
      <c r="L1313" t="s">
        <v>100</v>
      </c>
      <c r="M1313" t="s">
        <v>101</v>
      </c>
      <c r="N1313" t="s">
        <v>754</v>
      </c>
      <c r="O1313" t="s">
        <v>507</v>
      </c>
      <c r="P1313" t="s"/>
      <c r="Q1313" t="s"/>
      <c r="R1313" t="s"/>
      <c r="S1313" t="s"/>
      <c r="T1313" t="s">
        <v>67</v>
      </c>
      <c r="U1313" t="s"/>
      <c r="V1313" t="s"/>
      <c r="W1313" t="s"/>
      <c r="X1313" t="s"/>
      <c r="Y1313" t="s"/>
      <c r="Z1313" t="s"/>
      <c r="AA1313" t="s"/>
      <c r="AB1313" t="s">
        <v>15028</v>
      </c>
      <c r="AC1313" t="s">
        <v>15028</v>
      </c>
      <c r="AD1313" t="s">
        <v>124</v>
      </c>
      <c r="AE1313" t="s">
        <v>4170</v>
      </c>
      <c r="AF1313" t="s">
        <v>15029</v>
      </c>
      <c r="AG1313" t="s">
        <v>9798</v>
      </c>
      <c r="AH1313" t="s">
        <v>124</v>
      </c>
      <c r="AI1313" t="s">
        <v>15030</v>
      </c>
      <c r="AJ1313" t="s">
        <v>92</v>
      </c>
      <c r="AK1313" t="s">
        <v>66</v>
      </c>
    </row>
    <row r="1314" spans="1:38">
      <c r="A1314" t="s">
        <v>15031</v>
      </c>
      <c r="B1314" t="s">
        <v>15032</v>
      </c>
      <c r="C1314" t="s">
        <v>15033</v>
      </c>
      <c r="D1314" t="s">
        <v>15034</v>
      </c>
      <c r="E1314" t="s">
        <v>15035</v>
      </c>
      <c r="F1314" t="s"/>
      <c r="G1314" t="s">
        <v>50</v>
      </c>
      <c r="H1314" t="s">
        <v>51</v>
      </c>
      <c r="I1314" t="s">
        <v>3597</v>
      </c>
      <c r="J1314" t="s">
        <v>1216</v>
      </c>
      <c r="K1314" t="s">
        <v>54</v>
      </c>
      <c r="L1314" t="s">
        <v>204</v>
      </c>
      <c r="M1314" t="s">
        <v>205</v>
      </c>
      <c r="N1314" t="s">
        <v>1061</v>
      </c>
      <c r="O1314" t="s">
        <v>447</v>
      </c>
      <c r="P1314" t="s">
        <v>1959</v>
      </c>
      <c r="Q1314" t="s">
        <v>67</v>
      </c>
      <c r="R1314" t="s">
        <v>3762</v>
      </c>
      <c r="S1314" t="s"/>
      <c r="T1314" t="s"/>
      <c r="U1314" t="s"/>
      <c r="V1314" t="s"/>
      <c r="W1314" t="s"/>
      <c r="X1314" t="s"/>
      <c r="Y1314" t="s"/>
      <c r="Z1314" t="s"/>
      <c r="AA1314" t="s"/>
      <c r="AB1314" t="s">
        <v>15036</v>
      </c>
      <c r="AC1314" t="s">
        <v>15037</v>
      </c>
      <c r="AD1314" t="s">
        <v>110</v>
      </c>
      <c r="AE1314" t="s">
        <v>44</v>
      </c>
      <c r="AF1314" t="s">
        <v>15038</v>
      </c>
      <c r="AG1314" t="s">
        <v>15039</v>
      </c>
      <c r="AH1314" t="s">
        <v>86</v>
      </c>
      <c r="AI1314" t="s">
        <v>15040</v>
      </c>
      <c r="AJ1314" t="s">
        <v>92</v>
      </c>
      <c r="AK1314" t="s">
        <v>66</v>
      </c>
    </row>
    <row r="1315" spans="1:38">
      <c r="A1315" t="s">
        <v>15041</v>
      </c>
      <c r="B1315" t="s">
        <v>15042</v>
      </c>
      <c r="C1315" t="s">
        <v>15043</v>
      </c>
      <c r="D1315" t="s">
        <v>15044</v>
      </c>
      <c r="E1315" t="s">
        <v>15045</v>
      </c>
      <c r="F1315" t="s">
        <v>15046</v>
      </c>
      <c r="G1315" t="s">
        <v>50</v>
      </c>
      <c r="H1315" t="s">
        <v>51</v>
      </c>
      <c r="I1315" t="s">
        <v>5756</v>
      </c>
      <c r="J1315" t="s">
        <v>5757</v>
      </c>
      <c r="K1315" t="s">
        <v>525</v>
      </c>
      <c r="L1315" t="s">
        <v>322</v>
      </c>
      <c r="M1315" t="s">
        <v>1251</v>
      </c>
      <c r="N1315" t="s">
        <v>1461</v>
      </c>
      <c r="O1315" t="s">
        <v>86</v>
      </c>
      <c r="P1315" t="s"/>
      <c r="Q1315" t="s"/>
      <c r="R1315" t="s"/>
      <c r="S1315" t="s"/>
      <c r="T1315" t="s"/>
      <c r="U1315" t="s"/>
      <c r="V1315" t="s"/>
      <c r="W1315" t="s"/>
      <c r="X1315" t="s"/>
      <c r="Y1315" t="s"/>
      <c r="Z1315" t="s"/>
      <c r="AA1315" t="s"/>
      <c r="AB1315" t="s">
        <v>15047</v>
      </c>
      <c r="AC1315" t="s">
        <v>15048</v>
      </c>
      <c r="AD1315" t="s">
        <v>93</v>
      </c>
      <c r="AE1315" t="s">
        <v>44</v>
      </c>
      <c r="AF1315" t="s">
        <v>15049</v>
      </c>
      <c r="AG1315" t="s">
        <v>44</v>
      </c>
      <c r="AH1315" t="s">
        <v>67</v>
      </c>
      <c r="AI1315" t="s">
        <v>15050</v>
      </c>
      <c r="AJ1315" t="s">
        <v>92</v>
      </c>
      <c r="AK1315" t="s">
        <v>66</v>
      </c>
    </row>
    <row r="1316" spans="1:38">
      <c r="A1316" t="s">
        <v>15051</v>
      </c>
      <c r="B1316" t="s">
        <v>15052</v>
      </c>
      <c r="C1316" t="s">
        <v>15053</v>
      </c>
      <c r="D1316" t="s"/>
      <c r="E1316" t="s">
        <v>15054</v>
      </c>
      <c r="F1316" t="s"/>
      <c r="G1316" t="s">
        <v>50</v>
      </c>
      <c r="H1316" t="s">
        <v>51</v>
      </c>
      <c r="I1316" t="s"/>
      <c r="J1316" t="s"/>
      <c r="K1316" t="s">
        <v>1631</v>
      </c>
      <c r="L1316" t="s">
        <v>156</v>
      </c>
      <c r="M1316" t="s">
        <v>157</v>
      </c>
      <c r="N1316" t="s">
        <v>158</v>
      </c>
      <c r="O1316" t="s">
        <v>241</v>
      </c>
      <c r="P1316" t="s">
        <v>15055</v>
      </c>
      <c r="Q1316" t="s">
        <v>67</v>
      </c>
      <c r="R1316" t="s">
        <v>15056</v>
      </c>
      <c r="S1316" t="s"/>
      <c r="T1316" t="s"/>
      <c r="U1316" t="s"/>
      <c r="V1316" t="s"/>
      <c r="W1316" t="s"/>
      <c r="X1316" t="s"/>
      <c r="Y1316" t="s"/>
      <c r="Z1316" t="s"/>
      <c r="AA1316" t="s"/>
      <c r="AB1316" t="s">
        <v>15057</v>
      </c>
      <c r="AC1316" t="s">
        <v>15057</v>
      </c>
      <c r="AD1316" t="s">
        <v>93</v>
      </c>
      <c r="AE1316" t="s">
        <v>277</v>
      </c>
      <c r="AF1316" t="s">
        <v>15058</v>
      </c>
      <c r="AG1316" t="s">
        <v>15059</v>
      </c>
      <c r="AH1316" t="s">
        <v>44</v>
      </c>
      <c r="AI1316" t="s">
        <v>15060</v>
      </c>
      <c r="AJ1316" t="s">
        <v>92</v>
      </c>
      <c r="AK1316" t="s">
        <v>66</v>
      </c>
    </row>
    <row r="1317" spans="1:38">
      <c r="A1317" t="s">
        <v>15061</v>
      </c>
      <c r="B1317" t="s">
        <v>15062</v>
      </c>
      <c r="C1317" t="s">
        <v>15063</v>
      </c>
      <c r="D1317" t="s">
        <v>15064</v>
      </c>
      <c r="E1317" t="s">
        <v>15065</v>
      </c>
      <c r="F1317" t="s">
        <v>2409</v>
      </c>
      <c r="G1317" t="s">
        <v>50</v>
      </c>
      <c r="H1317" t="s">
        <v>51</v>
      </c>
      <c r="I1317" t="s">
        <v>15066</v>
      </c>
      <c r="J1317" t="s">
        <v>15067</v>
      </c>
      <c r="K1317" t="s">
        <v>237</v>
      </c>
      <c r="L1317" t="s">
        <v>454</v>
      </c>
      <c r="M1317" t="s">
        <v>454</v>
      </c>
      <c r="N1317" t="s">
        <v>455</v>
      </c>
      <c r="O1317" t="s">
        <v>939</v>
      </c>
      <c r="P1317" t="s">
        <v>15068</v>
      </c>
      <c r="Q1317" t="s">
        <v>93</v>
      </c>
      <c r="R1317" t="s">
        <v>15069</v>
      </c>
      <c r="S1317" t="s"/>
      <c r="T1317" t="s">
        <v>67</v>
      </c>
      <c r="U1317" t="s"/>
      <c r="V1317" t="s">
        <v>67</v>
      </c>
      <c r="W1317" t="s"/>
      <c r="X1317" t="s"/>
      <c r="Y1317" t="s"/>
      <c r="Z1317" t="s"/>
      <c r="AA1317" t="s">
        <v>84</v>
      </c>
      <c r="AB1317" t="s">
        <v>15070</v>
      </c>
      <c r="AC1317" t="s">
        <v>15071</v>
      </c>
      <c r="AD1317" t="s">
        <v>151</v>
      </c>
      <c r="AE1317" t="s">
        <v>342</v>
      </c>
      <c r="AF1317" t="s">
        <v>15072</v>
      </c>
      <c r="AG1317" t="s">
        <v>15073</v>
      </c>
      <c r="AH1317" t="s">
        <v>59</v>
      </c>
      <c r="AI1317" t="s">
        <v>15074</v>
      </c>
      <c r="AJ1317" t="s">
        <v>92</v>
      </c>
      <c r="AK1317" t="s">
        <v>66</v>
      </c>
    </row>
    <row r="1318" spans="1:38">
      <c r="A1318" t="s">
        <v>15075</v>
      </c>
      <c r="B1318" t="s">
        <v>15076</v>
      </c>
      <c r="C1318" t="s">
        <v>15077</v>
      </c>
      <c r="D1318" t="s">
        <v>15078</v>
      </c>
      <c r="E1318" t="s">
        <v>15079</v>
      </c>
      <c r="F1318" t="s">
        <v>3497</v>
      </c>
      <c r="G1318" t="s">
        <v>50</v>
      </c>
      <c r="H1318" t="s">
        <v>51</v>
      </c>
      <c r="I1318" t="s">
        <v>9771</v>
      </c>
      <c r="J1318" t="s">
        <v>425</v>
      </c>
      <c r="K1318" t="s">
        <v>54</v>
      </c>
      <c r="L1318" t="s">
        <v>1701</v>
      </c>
      <c r="M1318" t="s">
        <v>1701</v>
      </c>
      <c r="N1318" t="s">
        <v>1702</v>
      </c>
      <c r="O1318" t="s">
        <v>180</v>
      </c>
      <c r="P1318" t="s"/>
      <c r="Q1318" t="s"/>
      <c r="R1318" t="s"/>
      <c r="S1318" t="s"/>
      <c r="T1318" t="s"/>
      <c r="U1318" t="s"/>
      <c r="V1318" t="s"/>
      <c r="W1318" t="s"/>
      <c r="X1318" t="s"/>
      <c r="Y1318" t="s"/>
      <c r="Z1318" t="s"/>
      <c r="AA1318" t="s"/>
      <c r="AB1318" t="s">
        <v>15080</v>
      </c>
      <c r="AC1318" t="s">
        <v>15081</v>
      </c>
      <c r="AD1318" t="s">
        <v>209</v>
      </c>
      <c r="AE1318" t="s">
        <v>6517</v>
      </c>
      <c r="AF1318" t="s">
        <v>15082</v>
      </c>
      <c r="AG1318" t="s">
        <v>15083</v>
      </c>
      <c r="AH1318" t="s">
        <v>507</v>
      </c>
      <c r="AI1318" t="s">
        <v>15084</v>
      </c>
      <c r="AJ1318" t="s">
        <v>92</v>
      </c>
      <c r="AK1318" t="s">
        <v>66</v>
      </c>
    </row>
    <row r="1319" spans="1:38">
      <c r="A1319" t="s">
        <v>15085</v>
      </c>
      <c r="B1319" t="s">
        <v>15086</v>
      </c>
      <c r="C1319" t="s">
        <v>15087</v>
      </c>
      <c r="D1319" t="s">
        <v>15088</v>
      </c>
      <c r="E1319" t="s">
        <v>15089</v>
      </c>
      <c r="F1319" t="s">
        <v>857</v>
      </c>
      <c r="G1319" t="s">
        <v>50</v>
      </c>
      <c r="H1319" t="s">
        <v>51</v>
      </c>
      <c r="I1319" t="s">
        <v>842</v>
      </c>
      <c r="J1319" t="s">
        <v>842</v>
      </c>
      <c r="K1319" t="s">
        <v>54</v>
      </c>
      <c r="L1319" t="s">
        <v>238</v>
      </c>
      <c r="M1319" t="s">
        <v>660</v>
      </c>
      <c r="N1319" t="s">
        <v>661</v>
      </c>
      <c r="O1319" t="s">
        <v>507</v>
      </c>
      <c r="P1319" t="s"/>
      <c r="Q1319" t="s"/>
      <c r="R1319" t="s"/>
      <c r="S1319" t="s"/>
      <c r="T1319" t="s"/>
      <c r="U1319" t="s"/>
      <c r="V1319" t="s"/>
      <c r="W1319" t="s"/>
      <c r="X1319" t="s"/>
      <c r="Y1319" t="s"/>
      <c r="Z1319" t="s"/>
      <c r="AA1319" t="s"/>
      <c r="AB1319" t="s">
        <v>15090</v>
      </c>
      <c r="AC1319" t="s">
        <v>15091</v>
      </c>
      <c r="AD1319" t="s">
        <v>93</v>
      </c>
      <c r="AE1319" t="s">
        <v>44</v>
      </c>
      <c r="AF1319" t="s">
        <v>15092</v>
      </c>
      <c r="AG1319" t="s">
        <v>44</v>
      </c>
      <c r="AH1319" t="s">
        <v>67</v>
      </c>
      <c r="AI1319" t="s">
        <v>15093</v>
      </c>
      <c r="AJ1319" t="s">
        <v>92</v>
      </c>
      <c r="AK1319" t="s">
        <v>66</v>
      </c>
    </row>
    <row r="1320" spans="1:38">
      <c r="A1320" t="s">
        <v>15094</v>
      </c>
      <c r="B1320" t="s">
        <v>15095</v>
      </c>
      <c r="C1320" t="s">
        <v>15096</v>
      </c>
      <c r="D1320" t="s">
        <v>15097</v>
      </c>
      <c r="E1320" t="s">
        <v>15098</v>
      </c>
      <c r="F1320" t="s">
        <v>49</v>
      </c>
      <c r="G1320" t="s">
        <v>50</v>
      </c>
      <c r="H1320" t="s">
        <v>51</v>
      </c>
      <c r="I1320" t="s">
        <v>1483</v>
      </c>
      <c r="J1320" t="s">
        <v>425</v>
      </c>
      <c r="K1320" t="s">
        <v>54</v>
      </c>
      <c r="L1320" t="s">
        <v>1701</v>
      </c>
      <c r="M1320" t="s">
        <v>1701</v>
      </c>
      <c r="N1320" t="s">
        <v>15099</v>
      </c>
      <c r="O1320" t="s"/>
      <c r="P1320" t="s"/>
      <c r="Q1320" t="s">
        <v>44</v>
      </c>
      <c r="R1320" t="s"/>
      <c r="S1320" t="s"/>
      <c r="T1320" t="s"/>
      <c r="U1320" t="s"/>
      <c r="V1320" t="s"/>
      <c r="W1320" t="s"/>
      <c r="X1320" t="s"/>
      <c r="Y1320" t="s"/>
      <c r="Z1320" t="s"/>
      <c r="AA1320" t="s"/>
      <c r="AB1320" t="s">
        <v>15100</v>
      </c>
      <c r="AC1320" t="s">
        <v>15100</v>
      </c>
      <c r="AD1320" t="s">
        <v>59</v>
      </c>
      <c r="AE1320" t="s">
        <v>107</v>
      </c>
      <c r="AF1320" t="s">
        <v>15101</v>
      </c>
      <c r="AG1320" t="s">
        <v>15102</v>
      </c>
      <c r="AH1320" t="s">
        <v>63</v>
      </c>
      <c r="AI1320" t="s">
        <v>15103</v>
      </c>
      <c r="AJ1320" t="s">
        <v>15104</v>
      </c>
      <c r="AK1320" t="s">
        <v>66</v>
      </c>
    </row>
    <row r="1321" spans="1:38">
      <c r="A1321" t="s">
        <v>15105</v>
      </c>
      <c r="B1321" t="s">
        <v>15106</v>
      </c>
      <c r="C1321" t="s">
        <v>15107</v>
      </c>
      <c r="D1321" t="s">
        <v>15108</v>
      </c>
      <c r="E1321" t="s">
        <v>15109</v>
      </c>
      <c r="F1321" t="s">
        <v>233</v>
      </c>
      <c r="G1321" t="s">
        <v>50</v>
      </c>
      <c r="H1321" t="s">
        <v>51</v>
      </c>
      <c r="I1321" t="s">
        <v>15110</v>
      </c>
      <c r="J1321" t="s">
        <v>53</v>
      </c>
      <c r="K1321" t="s">
        <v>54</v>
      </c>
      <c r="L1321" t="s">
        <v>272</v>
      </c>
      <c r="M1321" t="s">
        <v>1180</v>
      </c>
      <c r="N1321" t="s">
        <v>1358</v>
      </c>
      <c r="O1321" t="s"/>
      <c r="P1321" t="s"/>
      <c r="Q1321" t="s">
        <v>44</v>
      </c>
      <c r="R1321" t="s"/>
      <c r="S1321" t="s"/>
      <c r="T1321" t="s"/>
      <c r="U1321" t="s"/>
      <c r="V1321" t="s"/>
      <c r="W1321" t="s"/>
      <c r="X1321" t="s"/>
      <c r="Y1321" t="s"/>
      <c r="Z1321" t="s"/>
      <c r="AA1321" t="s"/>
      <c r="AB1321" t="s">
        <v>15111</v>
      </c>
      <c r="AC1321" t="s">
        <v>15111</v>
      </c>
      <c r="AD1321" t="s">
        <v>59</v>
      </c>
      <c r="AE1321" t="s">
        <v>107</v>
      </c>
      <c r="AF1321" t="s">
        <v>15112</v>
      </c>
      <c r="AG1321" t="s">
        <v>15113</v>
      </c>
      <c r="AH1321" t="s">
        <v>151</v>
      </c>
      <c r="AI1321" t="s">
        <v>15114</v>
      </c>
      <c r="AJ1321" t="s">
        <v>15115</v>
      </c>
      <c r="AK1321" t="s">
        <v>66</v>
      </c>
    </row>
    <row r="1322" spans="1:38">
      <c r="A1322" t="s">
        <v>9942</v>
      </c>
      <c r="B1322" t="s">
        <v>15116</v>
      </c>
      <c r="C1322" t="s">
        <v>15117</v>
      </c>
      <c r="D1322" t="s">
        <v>15118</v>
      </c>
      <c r="E1322" t="s">
        <v>15119</v>
      </c>
      <c r="F1322" t="s">
        <v>379</v>
      </c>
      <c r="G1322" t="s">
        <v>50</v>
      </c>
      <c r="H1322" t="s">
        <v>51</v>
      </c>
      <c r="I1322" t="s">
        <v>15120</v>
      </c>
      <c r="J1322" t="s">
        <v>1216</v>
      </c>
      <c r="K1322" t="s">
        <v>54</v>
      </c>
      <c r="L1322" t="s">
        <v>1701</v>
      </c>
      <c r="M1322" t="s">
        <v>1701</v>
      </c>
      <c r="N1322" t="s">
        <v>1702</v>
      </c>
      <c r="O1322" t="s">
        <v>103</v>
      </c>
      <c r="P1322" t="s"/>
      <c r="Q1322" t="s">
        <v>67</v>
      </c>
      <c r="R1322" t="s">
        <v>15121</v>
      </c>
      <c r="S1322" t="s"/>
      <c r="T1322" t="s"/>
      <c r="U1322" t="s"/>
      <c r="V1322" t="s"/>
      <c r="W1322" t="s"/>
      <c r="X1322" t="s"/>
      <c r="Y1322" t="s"/>
      <c r="Z1322" t="s"/>
      <c r="AA1322" t="s"/>
      <c r="AB1322" t="s">
        <v>15122</v>
      </c>
      <c r="AC1322" t="s">
        <v>15123</v>
      </c>
      <c r="AD1322" t="s">
        <v>192</v>
      </c>
      <c r="AE1322" t="s">
        <v>44</v>
      </c>
      <c r="AF1322" t="s">
        <v>15124</v>
      </c>
      <c r="AG1322" t="s">
        <v>15125</v>
      </c>
      <c r="AH1322" t="s">
        <v>142</v>
      </c>
      <c r="AI1322" t="s">
        <v>15126</v>
      </c>
      <c r="AJ1322" t="s">
        <v>92</v>
      </c>
      <c r="AK1322" t="s">
        <v>66</v>
      </c>
    </row>
    <row r="1323" spans="1:38">
      <c r="A1323" t="s">
        <v>15127</v>
      </c>
      <c r="B1323" t="s">
        <v>15128</v>
      </c>
      <c r="C1323" t="s">
        <v>15129</v>
      </c>
      <c r="D1323" t="s">
        <v>15130</v>
      </c>
      <c r="E1323" t="s">
        <v>15131</v>
      </c>
      <c r="F1323" t="s">
        <v>15132</v>
      </c>
      <c r="G1323" t="s">
        <v>50</v>
      </c>
      <c r="H1323" t="s">
        <v>51</v>
      </c>
      <c r="I1323" t="s">
        <v>15133</v>
      </c>
      <c r="J1323" t="s">
        <v>5247</v>
      </c>
      <c r="K1323" t="s">
        <v>54</v>
      </c>
      <c r="L1323" t="s">
        <v>843</v>
      </c>
      <c r="M1323" t="s">
        <v>844</v>
      </c>
      <c r="N1323" t="s">
        <v>1331</v>
      </c>
      <c r="O1323" t="s"/>
      <c r="P1323" t="s"/>
      <c r="Q1323" t="s">
        <v>44</v>
      </c>
      <c r="R1323" t="s"/>
      <c r="S1323" t="s"/>
      <c r="T1323" t="s"/>
      <c r="U1323" t="s"/>
      <c r="V1323" t="s"/>
      <c r="W1323" t="s"/>
      <c r="X1323" t="s"/>
      <c r="Y1323" t="s"/>
      <c r="Z1323" t="s"/>
      <c r="AA1323" t="s"/>
      <c r="AB1323" t="s">
        <v>15134</v>
      </c>
      <c r="AC1323" t="s">
        <v>15134</v>
      </c>
      <c r="AD1323" t="s">
        <v>110</v>
      </c>
      <c r="AE1323" t="s">
        <v>1254</v>
      </c>
      <c r="AF1323" t="s">
        <v>15135</v>
      </c>
      <c r="AG1323" t="s">
        <v>15136</v>
      </c>
      <c r="AH1323" t="s">
        <v>63</v>
      </c>
      <c r="AI1323" t="s">
        <v>15137</v>
      </c>
      <c r="AJ1323" t="s">
        <v>15138</v>
      </c>
      <c r="AK1323" t="s">
        <v>66</v>
      </c>
    </row>
    <row r="1324" spans="1:38">
      <c r="A1324" t="s">
        <v>15139</v>
      </c>
      <c r="B1324" t="s">
        <v>15140</v>
      </c>
      <c r="C1324" t="s">
        <v>15141</v>
      </c>
      <c r="D1324" t="s">
        <v>15142</v>
      </c>
      <c r="E1324" t="s">
        <v>15143</v>
      </c>
      <c r="F1324" t="s">
        <v>857</v>
      </c>
      <c r="G1324" t="s">
        <v>50</v>
      </c>
      <c r="H1324" t="s">
        <v>234</v>
      </c>
      <c r="I1324" t="s">
        <v>15144</v>
      </c>
      <c r="J1324" t="s">
        <v>13536</v>
      </c>
      <c r="K1324" t="s">
        <v>75</v>
      </c>
      <c r="L1324" t="s">
        <v>272</v>
      </c>
      <c r="M1324" t="s">
        <v>273</v>
      </c>
      <c r="N1324" t="s">
        <v>274</v>
      </c>
      <c r="O1324" t="s">
        <v>192</v>
      </c>
      <c r="P1324" t="s"/>
      <c r="Q1324" t="s">
        <v>67</v>
      </c>
      <c r="R1324" t="s"/>
      <c r="S1324" t="s"/>
      <c r="T1324" t="s"/>
      <c r="U1324" t="s"/>
      <c r="V1324" t="s"/>
      <c r="W1324" t="s"/>
      <c r="X1324" t="s">
        <v>15145</v>
      </c>
      <c r="Y1324" t="s">
        <v>67</v>
      </c>
      <c r="Z1324" t="s">
        <v>15146</v>
      </c>
      <c r="AA1324" t="s">
        <v>772</v>
      </c>
      <c r="AB1324" t="s">
        <v>15147</v>
      </c>
      <c r="AC1324" t="s">
        <v>15147</v>
      </c>
      <c r="AD1324" t="s">
        <v>174</v>
      </c>
      <c r="AE1324" t="s">
        <v>387</v>
      </c>
      <c r="AF1324" t="s">
        <v>15148</v>
      </c>
      <c r="AG1324" t="s">
        <v>15149</v>
      </c>
      <c r="AH1324" t="s">
        <v>59</v>
      </c>
      <c r="AI1324" t="s">
        <v>15150</v>
      </c>
      <c r="AJ1324" t="s">
        <v>92</v>
      </c>
      <c r="AK1324" t="s">
        <v>66</v>
      </c>
    </row>
    <row r="1325" spans="1:38">
      <c r="A1325" t="s">
        <v>9592</v>
      </c>
      <c r="B1325" t="s">
        <v>15151</v>
      </c>
      <c r="C1325" t="s">
        <v>15152</v>
      </c>
      <c r="D1325" t="s">
        <v>15153</v>
      </c>
      <c r="E1325" t="s">
        <v>15154</v>
      </c>
      <c r="F1325" t="s">
        <v>396</v>
      </c>
      <c r="G1325" t="s">
        <v>72</v>
      </c>
      <c r="H1325" t="s">
        <v>51</v>
      </c>
      <c r="I1325" t="s">
        <v>15155</v>
      </c>
      <c r="J1325" t="s">
        <v>1933</v>
      </c>
      <c r="K1325" t="s">
        <v>54</v>
      </c>
      <c r="L1325" t="s">
        <v>597</v>
      </c>
      <c r="M1325" t="s">
        <v>598</v>
      </c>
      <c r="N1325" t="s">
        <v>2589</v>
      </c>
      <c r="O1325" t="s">
        <v>192</v>
      </c>
      <c r="P1325" t="s">
        <v>15156</v>
      </c>
      <c r="Q1325" t="s">
        <v>112</v>
      </c>
      <c r="R1325" t="s">
        <v>15157</v>
      </c>
      <c r="S1325" t="s"/>
      <c r="T1325" t="s"/>
      <c r="U1325" t="s"/>
      <c r="V1325" t="s">
        <v>67</v>
      </c>
      <c r="W1325" t="s">
        <v>3965</v>
      </c>
      <c r="X1325" t="s"/>
      <c r="Y1325" t="s"/>
      <c r="Z1325" t="s"/>
      <c r="AA1325" t="s">
        <v>84</v>
      </c>
      <c r="AB1325" t="s">
        <v>15158</v>
      </c>
      <c r="AC1325" t="s">
        <v>15159</v>
      </c>
      <c r="AD1325" t="s">
        <v>112</v>
      </c>
      <c r="AE1325" t="s">
        <v>44</v>
      </c>
      <c r="AF1325" t="s">
        <v>15160</v>
      </c>
      <c r="AG1325" t="s">
        <v>44</v>
      </c>
      <c r="AH1325" t="s">
        <v>112</v>
      </c>
      <c r="AI1325" t="s">
        <v>15161</v>
      </c>
      <c r="AJ1325" t="s">
        <v>92</v>
      </c>
      <c r="AK1325" t="s">
        <v>66</v>
      </c>
    </row>
    <row r="1326" spans="1:38">
      <c r="A1326" t="s">
        <v>15162</v>
      </c>
      <c r="B1326" t="s">
        <v>15163</v>
      </c>
      <c r="C1326" t="s">
        <v>15164</v>
      </c>
      <c r="D1326" t="s">
        <v>15165</v>
      </c>
      <c r="E1326" t="s">
        <v>15166</v>
      </c>
      <c r="F1326" t="s">
        <v>5816</v>
      </c>
      <c r="G1326" t="s">
        <v>50</v>
      </c>
      <c r="H1326" t="s">
        <v>51</v>
      </c>
      <c r="I1326" t="s">
        <v>15167</v>
      </c>
      <c r="J1326" t="s">
        <v>1293</v>
      </c>
      <c r="K1326" t="s">
        <v>54</v>
      </c>
      <c r="L1326" t="s">
        <v>139</v>
      </c>
      <c r="M1326" t="s">
        <v>140</v>
      </c>
      <c r="N1326" t="s">
        <v>4045</v>
      </c>
      <c r="O1326" t="s">
        <v>209</v>
      </c>
      <c r="P1326" t="s"/>
      <c r="Q1326" t="s"/>
      <c r="R1326" t="s"/>
      <c r="S1326" t="s"/>
      <c r="T1326" t="s">
        <v>67</v>
      </c>
      <c r="U1326" t="s"/>
      <c r="V1326" t="s"/>
      <c r="W1326" t="s"/>
      <c r="X1326" t="s"/>
      <c r="Y1326" t="s"/>
      <c r="Z1326" t="s"/>
      <c r="AA1326" t="s"/>
      <c r="AB1326" t="s">
        <v>15168</v>
      </c>
      <c r="AC1326" t="s">
        <v>15168</v>
      </c>
      <c r="AD1326" t="s">
        <v>174</v>
      </c>
      <c r="AE1326" t="s">
        <v>1105</v>
      </c>
      <c r="AF1326" t="s">
        <v>15169</v>
      </c>
      <c r="AG1326" t="s">
        <v>15170</v>
      </c>
      <c r="AH1326" t="s">
        <v>192</v>
      </c>
      <c r="AI1326" t="s">
        <v>15171</v>
      </c>
      <c r="AJ1326" t="s">
        <v>92</v>
      </c>
      <c r="AK1326" t="s">
        <v>66</v>
      </c>
    </row>
    <row r="1327" spans="1:38">
      <c r="A1327" t="s">
        <v>15172</v>
      </c>
      <c r="B1327" t="s">
        <v>15173</v>
      </c>
      <c r="C1327" t="s">
        <v>15174</v>
      </c>
      <c r="D1327" t="s">
        <v>15175</v>
      </c>
      <c r="E1327" t="s">
        <v>15176</v>
      </c>
      <c r="F1327" t="s">
        <v>49</v>
      </c>
      <c r="G1327" t="s">
        <v>50</v>
      </c>
      <c r="H1327" t="s">
        <v>51</v>
      </c>
      <c r="I1327" t="s">
        <v>15177</v>
      </c>
      <c r="J1327" t="s">
        <v>187</v>
      </c>
      <c r="K1327" t="s">
        <v>188</v>
      </c>
      <c r="L1327" t="s">
        <v>55</v>
      </c>
      <c r="M1327" t="s">
        <v>56</v>
      </c>
      <c r="N1327" t="s">
        <v>426</v>
      </c>
      <c r="O1327" t="s">
        <v>241</v>
      </c>
      <c r="P1327" t="s">
        <v>7742</v>
      </c>
      <c r="Q1327" t="s">
        <v>67</v>
      </c>
      <c r="R1327" t="s">
        <v>15178</v>
      </c>
      <c r="S1327" t="s"/>
      <c r="T1327" t="s"/>
      <c r="U1327" t="s"/>
      <c r="V1327" t="s"/>
      <c r="W1327" t="s"/>
      <c r="X1327" t="s"/>
      <c r="Y1327" t="s"/>
      <c r="Z1327" t="s"/>
      <c r="AA1327" t="s"/>
      <c r="AB1327" t="s">
        <v>15179</v>
      </c>
      <c r="AC1327" t="s">
        <v>15180</v>
      </c>
      <c r="AD1327" t="s">
        <v>59</v>
      </c>
      <c r="AE1327" t="s">
        <v>44</v>
      </c>
      <c r="AF1327" t="s">
        <v>15181</v>
      </c>
      <c r="AG1327" t="s">
        <v>15182</v>
      </c>
      <c r="AH1327" t="s">
        <v>110</v>
      </c>
      <c r="AI1327" t="s">
        <v>15183</v>
      </c>
      <c r="AJ1327" t="s">
        <v>92</v>
      </c>
      <c r="AK1327" t="s">
        <v>66</v>
      </c>
    </row>
    <row r="1328" spans="1:38">
      <c r="A1328" t="s">
        <v>15184</v>
      </c>
      <c r="B1328" t="s">
        <v>15185</v>
      </c>
      <c r="C1328" t="s">
        <v>15186</v>
      </c>
      <c r="D1328" t="s">
        <v>15187</v>
      </c>
      <c r="E1328" t="s">
        <v>15188</v>
      </c>
      <c r="F1328" t="s">
        <v>49</v>
      </c>
      <c r="G1328" t="s">
        <v>50</v>
      </c>
      <c r="H1328" t="s">
        <v>51</v>
      </c>
      <c r="I1328" t="s">
        <v>5192</v>
      </c>
      <c r="J1328" t="s">
        <v>53</v>
      </c>
      <c r="K1328" t="s">
        <v>54</v>
      </c>
      <c r="L1328" t="s">
        <v>156</v>
      </c>
      <c r="M1328" t="s">
        <v>157</v>
      </c>
      <c r="N1328" t="s">
        <v>821</v>
      </c>
      <c r="O1328" t="s"/>
      <c r="P1328" t="s">
        <v>3043</v>
      </c>
      <c r="Q1328" t="s">
        <v>67</v>
      </c>
      <c r="R1328" t="s"/>
      <c r="S1328" t="s"/>
      <c r="T1328" t="s"/>
      <c r="U1328" t="s"/>
      <c r="V1328" t="s"/>
      <c r="W1328" t="s"/>
      <c r="X1328" t="s"/>
      <c r="Y1328" t="s"/>
      <c r="Z1328" t="s"/>
      <c r="AA1328" t="s"/>
      <c r="AB1328" t="s">
        <v>15189</v>
      </c>
      <c r="AC1328" t="s">
        <v>15189</v>
      </c>
      <c r="AD1328" t="s">
        <v>174</v>
      </c>
      <c r="AE1328" t="s">
        <v>1333</v>
      </c>
      <c r="AF1328" t="s">
        <v>15190</v>
      </c>
      <c r="AG1328" t="s">
        <v>5388</v>
      </c>
      <c r="AH1328" t="s">
        <v>192</v>
      </c>
      <c r="AI1328" t="s">
        <v>15191</v>
      </c>
      <c r="AJ1328" t="s">
        <v>15192</v>
      </c>
      <c r="AK1328" t="s">
        <v>66</v>
      </c>
    </row>
    <row r="1329" spans="1:38">
      <c r="A1329" t="s">
        <v>9912</v>
      </c>
      <c r="B1329" t="s">
        <v>15193</v>
      </c>
      <c r="C1329" t="s">
        <v>15194</v>
      </c>
      <c r="D1329" t="s">
        <v>15195</v>
      </c>
      <c r="E1329" t="s">
        <v>15196</v>
      </c>
      <c r="F1329" t="s">
        <v>71</v>
      </c>
      <c r="G1329" t="s">
        <v>50</v>
      </c>
      <c r="H1329" t="s">
        <v>51</v>
      </c>
      <c r="I1329" t="s">
        <v>15197</v>
      </c>
      <c r="J1329" t="s"/>
      <c r="K1329" t="s">
        <v>138</v>
      </c>
      <c r="L1329" t="s">
        <v>189</v>
      </c>
      <c r="M1329" t="s">
        <v>190</v>
      </c>
      <c r="N1329" t="s">
        <v>191</v>
      </c>
      <c r="O1329" t="s">
        <v>79</v>
      </c>
      <c r="P1329" t="s"/>
      <c r="Q1329" t="s"/>
      <c r="R1329" t="s"/>
      <c r="S1329" t="s"/>
      <c r="T1329" t="s"/>
      <c r="U1329" t="s"/>
      <c r="V1329" t="s"/>
      <c r="W1329" t="s"/>
      <c r="X1329" t="s"/>
      <c r="Y1329" t="s"/>
      <c r="Z1329" t="s"/>
      <c r="AA1329" t="s"/>
      <c r="AB1329" t="s">
        <v>15198</v>
      </c>
      <c r="AC1329" t="s">
        <v>15198</v>
      </c>
      <c r="AD1329" t="s">
        <v>112</v>
      </c>
      <c r="AE1329" t="s">
        <v>44</v>
      </c>
      <c r="AF1329" t="s">
        <v>15199</v>
      </c>
      <c r="AG1329" t="s">
        <v>9788</v>
      </c>
      <c r="AH1329" t="s">
        <v>67</v>
      </c>
      <c r="AI1329" t="s">
        <v>15200</v>
      </c>
      <c r="AJ1329" t="s">
        <v>92</v>
      </c>
      <c r="AK1329" t="s">
        <v>66</v>
      </c>
    </row>
    <row r="1330" spans="1:38">
      <c r="A1330" t="s">
        <v>15201</v>
      </c>
      <c r="B1330" t="s">
        <v>15202</v>
      </c>
      <c r="C1330" t="s">
        <v>15203</v>
      </c>
      <c r="D1330" t="s">
        <v>15204</v>
      </c>
      <c r="E1330" t="s">
        <v>15205</v>
      </c>
      <c r="F1330" t="s">
        <v>117</v>
      </c>
      <c r="G1330" t="s">
        <v>50</v>
      </c>
      <c r="H1330" t="s">
        <v>51</v>
      </c>
      <c r="I1330" t="s">
        <v>4799</v>
      </c>
      <c r="J1330" t="s">
        <v>15206</v>
      </c>
      <c r="K1330" t="s">
        <v>138</v>
      </c>
      <c r="L1330" t="s">
        <v>597</v>
      </c>
      <c r="M1330" t="s">
        <v>598</v>
      </c>
      <c r="N1330" t="s">
        <v>2589</v>
      </c>
      <c r="O1330" t="s">
        <v>192</v>
      </c>
      <c r="P1330" t="s">
        <v>8143</v>
      </c>
      <c r="Q1330" t="s">
        <v>67</v>
      </c>
      <c r="R1330" t="s">
        <v>15207</v>
      </c>
      <c r="S1330" t="s"/>
      <c r="T1330" t="s"/>
      <c r="U1330" t="s"/>
      <c r="V1330" t="s"/>
      <c r="W1330" t="s"/>
      <c r="X1330" t="s"/>
      <c r="Y1330" t="s"/>
      <c r="Z1330" t="s"/>
      <c r="AA1330" t="s"/>
      <c r="AB1330" t="s">
        <v>15208</v>
      </c>
      <c r="AC1330" t="s">
        <v>15209</v>
      </c>
      <c r="AD1330" t="s">
        <v>59</v>
      </c>
      <c r="AE1330" t="s">
        <v>904</v>
      </c>
      <c r="AF1330" t="s">
        <v>15210</v>
      </c>
      <c r="AG1330" t="s">
        <v>15211</v>
      </c>
      <c r="AH1330" t="s">
        <v>112</v>
      </c>
      <c r="AI1330" t="s">
        <v>15212</v>
      </c>
      <c r="AJ1330" t="s">
        <v>92</v>
      </c>
      <c r="AK1330" t="s">
        <v>66</v>
      </c>
    </row>
    <row r="1331" spans="1:38">
      <c r="A1331" t="s">
        <v>15213</v>
      </c>
      <c r="B1331" t="s">
        <v>15214</v>
      </c>
      <c r="C1331" t="s">
        <v>15215</v>
      </c>
      <c r="D1331" t="s">
        <v>15216</v>
      </c>
      <c r="E1331" t="s">
        <v>15217</v>
      </c>
      <c r="F1331" t="s">
        <v>379</v>
      </c>
      <c r="G1331" t="s">
        <v>50</v>
      </c>
      <c r="H1331" t="s">
        <v>51</v>
      </c>
      <c r="I1331" t="s">
        <v>235</v>
      </c>
      <c r="J1331" t="s">
        <v>236</v>
      </c>
      <c r="K1331" t="s">
        <v>237</v>
      </c>
      <c r="L1331" t="s">
        <v>322</v>
      </c>
      <c r="M1331" t="s">
        <v>1251</v>
      </c>
      <c r="N1331" t="s">
        <v>1252</v>
      </c>
      <c r="O1331" t="s">
        <v>79</v>
      </c>
      <c r="P1331" t="s">
        <v>15218</v>
      </c>
      <c r="Q1331" t="s">
        <v>63</v>
      </c>
      <c r="R1331" t="s">
        <v>15219</v>
      </c>
      <c r="S1331" t="s"/>
      <c r="T1331" t="s">
        <v>67</v>
      </c>
      <c r="U1331" t="s"/>
      <c r="V1331" t="s"/>
      <c r="W1331" t="s"/>
      <c r="X1331" t="s"/>
      <c r="Y1331" t="s"/>
      <c r="Z1331" t="s"/>
      <c r="AA1331" t="s"/>
      <c r="AB1331" t="s">
        <v>15220</v>
      </c>
      <c r="AC1331" t="s">
        <v>15221</v>
      </c>
      <c r="AD1331" t="s">
        <v>112</v>
      </c>
      <c r="AE1331" t="s">
        <v>60</v>
      </c>
      <c r="AF1331" t="s">
        <v>15222</v>
      </c>
      <c r="AG1331" t="s">
        <v>15223</v>
      </c>
      <c r="AH1331" t="s">
        <v>44</v>
      </c>
      <c r="AI1331" t="s">
        <v>15224</v>
      </c>
      <c r="AJ1331" t="s">
        <v>92</v>
      </c>
      <c r="AK1331" t="s">
        <v>66</v>
      </c>
    </row>
    <row r="1332" spans="1:38">
      <c r="A1332" t="s">
        <v>15225</v>
      </c>
      <c r="B1332" t="s">
        <v>15226</v>
      </c>
      <c r="C1332" t="s">
        <v>15227</v>
      </c>
      <c r="D1332" t="s">
        <v>15228</v>
      </c>
      <c r="E1332" t="s">
        <v>15229</v>
      </c>
      <c r="F1332" t="s">
        <v>1757</v>
      </c>
      <c r="G1332" t="s">
        <v>72</v>
      </c>
      <c r="H1332" t="s">
        <v>51</v>
      </c>
      <c r="I1332" t="s">
        <v>5630</v>
      </c>
      <c r="J1332" t="s">
        <v>440</v>
      </c>
      <c r="K1332" t="s">
        <v>54</v>
      </c>
      <c r="L1332" t="s">
        <v>238</v>
      </c>
      <c r="M1332" t="s">
        <v>1265</v>
      </c>
      <c r="N1332" t="s">
        <v>1266</v>
      </c>
      <c r="O1332" t="s">
        <v>180</v>
      </c>
      <c r="P1332" t="s"/>
      <c r="Q1332" t="s"/>
      <c r="R1332" t="s"/>
      <c r="S1332" t="s"/>
      <c r="T1332" t="s"/>
      <c r="U1332" t="s"/>
      <c r="V1332" t="s"/>
      <c r="W1332" t="s">
        <v>15230</v>
      </c>
      <c r="X1332" t="s"/>
      <c r="Y1332" t="s"/>
      <c r="Z1332" t="s"/>
      <c r="AA1332" t="s"/>
      <c r="AB1332" t="s">
        <v>15231</v>
      </c>
      <c r="AC1332" t="s">
        <v>15232</v>
      </c>
      <c r="AD1332" t="s">
        <v>59</v>
      </c>
      <c r="AE1332" t="s">
        <v>107</v>
      </c>
      <c r="AF1332" t="s">
        <v>15233</v>
      </c>
      <c r="AG1332" t="s">
        <v>15234</v>
      </c>
      <c r="AH1332" t="s">
        <v>63</v>
      </c>
      <c r="AI1332" t="s">
        <v>15235</v>
      </c>
      <c r="AJ1332" t="s">
        <v>92</v>
      </c>
      <c r="AK1332" t="s">
        <v>66</v>
      </c>
    </row>
    <row r="1333" spans="1:38">
      <c r="A1333" t="s">
        <v>15236</v>
      </c>
      <c r="B1333" t="s">
        <v>15237</v>
      </c>
      <c r="C1333" t="s">
        <v>15238</v>
      </c>
      <c r="D1333" t="s">
        <v>15239</v>
      </c>
      <c r="E1333" t="s">
        <v>15240</v>
      </c>
      <c r="F1333" t="s"/>
      <c r="G1333" t="s">
        <v>50</v>
      </c>
      <c r="H1333" t="s">
        <v>51</v>
      </c>
      <c r="I1333" t="s"/>
      <c r="J1333" t="s"/>
      <c r="K1333" t="s"/>
      <c r="L1333" t="s">
        <v>932</v>
      </c>
      <c r="M1333" t="s">
        <v>932</v>
      </c>
      <c r="N1333" t="s">
        <v>1747</v>
      </c>
      <c r="O1333" t="s"/>
      <c r="P1333" t="s"/>
      <c r="Q1333" t="s">
        <v>44</v>
      </c>
      <c r="R1333" t="s"/>
      <c r="S1333" t="s"/>
      <c r="T1333" t="s"/>
      <c r="U1333" t="s"/>
      <c r="V1333" t="s"/>
      <c r="W1333" t="s"/>
      <c r="X1333" t="s"/>
      <c r="Y1333" t="s"/>
      <c r="Z1333" t="s"/>
      <c r="AA1333" t="s"/>
      <c r="AB1333" t="s">
        <v>15241</v>
      </c>
      <c r="AC1333" t="s">
        <v>15241</v>
      </c>
      <c r="AD1333" t="s">
        <v>345</v>
      </c>
      <c r="AE1333" t="s">
        <v>44</v>
      </c>
      <c r="AF1333" t="s">
        <v>15242</v>
      </c>
      <c r="AG1333" t="s">
        <v>15243</v>
      </c>
      <c r="AH1333" t="s">
        <v>816</v>
      </c>
      <c r="AI1333" t="s">
        <v>15244</v>
      </c>
      <c r="AJ1333" t="s">
        <v>15245</v>
      </c>
      <c r="AK1333" t="s">
        <v>66</v>
      </c>
    </row>
    <row r="1334" spans="1:38">
      <c r="A1334" t="s">
        <v>15246</v>
      </c>
      <c r="B1334" t="s">
        <v>15247</v>
      </c>
      <c r="C1334" t="s">
        <v>15248</v>
      </c>
      <c r="D1334" t="s">
        <v>15249</v>
      </c>
      <c r="E1334" t="s">
        <v>15250</v>
      </c>
      <c r="F1334" t="s">
        <v>98</v>
      </c>
      <c r="G1334" t="s">
        <v>50</v>
      </c>
      <c r="H1334" t="s">
        <v>51</v>
      </c>
      <c r="I1334" t="s">
        <v>768</v>
      </c>
      <c r="J1334" t="s">
        <v>568</v>
      </c>
      <c r="K1334" t="s">
        <v>569</v>
      </c>
      <c r="L1334" t="s">
        <v>582</v>
      </c>
      <c r="M1334" t="s">
        <v>871</v>
      </c>
      <c r="N1334" t="s">
        <v>1922</v>
      </c>
      <c r="O1334" t="s">
        <v>433</v>
      </c>
      <c r="P1334" t="s">
        <v>15251</v>
      </c>
      <c r="Q1334" t="s">
        <v>93</v>
      </c>
      <c r="R1334" t="s">
        <v>15252</v>
      </c>
      <c r="S1334" t="s"/>
      <c r="T1334" t="s"/>
      <c r="U1334" t="s"/>
      <c r="V1334" t="s"/>
      <c r="W1334" t="s"/>
      <c r="X1334" t="s"/>
      <c r="Y1334" t="s"/>
      <c r="Z1334" t="s"/>
      <c r="AA1334" t="s"/>
      <c r="AB1334" t="s">
        <v>15253</v>
      </c>
      <c r="AC1334" t="s">
        <v>15254</v>
      </c>
      <c r="AD1334" t="s">
        <v>149</v>
      </c>
      <c r="AE1334" t="s">
        <v>44</v>
      </c>
      <c r="AF1334" t="s">
        <v>15255</v>
      </c>
      <c r="AG1334" t="s">
        <v>15256</v>
      </c>
      <c r="AH1334" t="s">
        <v>406</v>
      </c>
      <c r="AI1334" t="s">
        <v>15257</v>
      </c>
      <c r="AJ1334" t="s">
        <v>92</v>
      </c>
      <c r="AK1334" t="s">
        <v>66</v>
      </c>
    </row>
    <row r="1335" spans="1:38">
      <c r="A1335" t="s">
        <v>15258</v>
      </c>
      <c r="B1335" t="s">
        <v>15259</v>
      </c>
      <c r="C1335" t="s">
        <v>15260</v>
      </c>
      <c r="D1335" t="s">
        <v>15261</v>
      </c>
      <c r="E1335" t="s">
        <v>15262</v>
      </c>
      <c r="F1335" t="s">
        <v>71</v>
      </c>
      <c r="G1335" t="s">
        <v>50</v>
      </c>
      <c r="H1335" t="s">
        <v>51</v>
      </c>
      <c r="I1335" t="s">
        <v>2661</v>
      </c>
      <c r="J1335" t="s">
        <v>2662</v>
      </c>
      <c r="K1335" t="s">
        <v>188</v>
      </c>
      <c r="L1335" t="s">
        <v>272</v>
      </c>
      <c r="M1335" t="s">
        <v>1180</v>
      </c>
      <c r="N1335" t="s">
        <v>2321</v>
      </c>
      <c r="O1335" t="s">
        <v>86</v>
      </c>
      <c r="P1335" t="s"/>
      <c r="Q1335" t="s"/>
      <c r="R1335" t="s"/>
      <c r="S1335" t="s"/>
      <c r="T1335" t="s">
        <v>67</v>
      </c>
      <c r="U1335" t="s"/>
      <c r="V1335" t="s"/>
      <c r="W1335" t="s"/>
      <c r="X1335" t="s"/>
      <c r="Y1335" t="s"/>
      <c r="Z1335" t="s"/>
      <c r="AA1335" t="s"/>
      <c r="AB1335" t="s">
        <v>15263</v>
      </c>
      <c r="AC1335" t="s">
        <v>15263</v>
      </c>
      <c r="AD1335" t="s">
        <v>195</v>
      </c>
      <c r="AE1335" t="s">
        <v>1105</v>
      </c>
      <c r="AF1335" t="s">
        <v>15264</v>
      </c>
      <c r="AG1335" t="s">
        <v>15265</v>
      </c>
      <c r="AH1335" t="s">
        <v>447</v>
      </c>
      <c r="AI1335" t="s">
        <v>15266</v>
      </c>
      <c r="AJ1335" t="s">
        <v>92</v>
      </c>
      <c r="AK1335" t="s">
        <v>66</v>
      </c>
    </row>
    <row r="1336" spans="1:38">
      <c r="A1336" t="s">
        <v>5052</v>
      </c>
      <c r="B1336" t="s">
        <v>15267</v>
      </c>
      <c r="C1336" t="s">
        <v>15268</v>
      </c>
      <c r="D1336" t="s"/>
      <c r="E1336" t="s">
        <v>15269</v>
      </c>
      <c r="F1336" t="s"/>
      <c r="G1336" t="s">
        <v>50</v>
      </c>
      <c r="H1336" t="s">
        <v>51</v>
      </c>
      <c r="I1336" t="s">
        <v>15270</v>
      </c>
      <c r="J1336" t="s">
        <v>15271</v>
      </c>
      <c r="K1336" t="s">
        <v>4434</v>
      </c>
      <c r="L1336" t="s">
        <v>808</v>
      </c>
      <c r="M1336" t="s">
        <v>809</v>
      </c>
      <c r="N1336" t="s">
        <v>1447</v>
      </c>
      <c r="O1336" t="s">
        <v>174</v>
      </c>
      <c r="P1336" t="s">
        <v>15272</v>
      </c>
      <c r="Q1336" t="s">
        <v>93</v>
      </c>
      <c r="R1336" t="s">
        <v>15273</v>
      </c>
      <c r="S1336" t="s"/>
      <c r="T1336" t="s"/>
      <c r="U1336" t="s"/>
      <c r="V1336" t="s"/>
      <c r="W1336" t="s"/>
      <c r="X1336" t="s"/>
      <c r="Y1336" t="s"/>
      <c r="Z1336" t="s"/>
      <c r="AA1336" t="s"/>
      <c r="AB1336" t="s">
        <v>15274</v>
      </c>
      <c r="AC1336" t="s">
        <v>15275</v>
      </c>
      <c r="AD1336" t="s">
        <v>174</v>
      </c>
      <c r="AE1336" t="s">
        <v>387</v>
      </c>
      <c r="AF1336" t="s">
        <v>15276</v>
      </c>
      <c r="AG1336" t="s">
        <v>15277</v>
      </c>
      <c r="AH1336" t="s">
        <v>59</v>
      </c>
      <c r="AI1336" t="s">
        <v>15278</v>
      </c>
      <c r="AJ1336" t="s">
        <v>92</v>
      </c>
      <c r="AK1336" t="s">
        <v>66</v>
      </c>
    </row>
    <row r="1337" spans="1:38">
      <c r="A1337" t="s">
        <v>15279</v>
      </c>
      <c r="B1337" t="s">
        <v>15280</v>
      </c>
      <c r="C1337" t="s">
        <v>15281</v>
      </c>
      <c r="D1337" t="s">
        <v>15282</v>
      </c>
      <c r="E1337" t="s">
        <v>15283</v>
      </c>
      <c r="F1337" t="s">
        <v>438</v>
      </c>
      <c r="G1337" t="s">
        <v>50</v>
      </c>
      <c r="H1337" t="s">
        <v>51</v>
      </c>
      <c r="I1337" t="s"/>
      <c r="J1337" t="s"/>
      <c r="K1337" t="s"/>
      <c r="L1337" t="s">
        <v>100</v>
      </c>
      <c r="M1337" t="s">
        <v>101</v>
      </c>
      <c r="N1337" t="s">
        <v>102</v>
      </c>
      <c r="O1337" t="s"/>
      <c r="P1337" t="s"/>
      <c r="Q1337" t="s">
        <v>44</v>
      </c>
      <c r="R1337" t="s"/>
      <c r="S1337" t="s"/>
      <c r="T1337" t="s"/>
      <c r="U1337" t="s"/>
      <c r="V1337" t="s"/>
      <c r="W1337" t="s"/>
      <c r="X1337" t="s"/>
      <c r="Y1337" t="s"/>
      <c r="Z1337" t="s"/>
      <c r="AA1337" t="s"/>
      <c r="AB1337" t="s">
        <v>15284</v>
      </c>
      <c r="AC1337" t="s">
        <v>15284</v>
      </c>
      <c r="AD1337" t="s">
        <v>110</v>
      </c>
      <c r="AE1337" t="s">
        <v>515</v>
      </c>
      <c r="AF1337" t="s">
        <v>15285</v>
      </c>
      <c r="AG1337" t="s">
        <v>15286</v>
      </c>
      <c r="AH1337" t="s">
        <v>124</v>
      </c>
      <c r="AI1337" t="s">
        <v>15287</v>
      </c>
      <c r="AJ1337" t="s">
        <v>15288</v>
      </c>
      <c r="AK1337" t="s">
        <v>66</v>
      </c>
    </row>
    <row r="1338" spans="1:38">
      <c r="A1338" t="s">
        <v>4919</v>
      </c>
      <c r="B1338" t="s">
        <v>15289</v>
      </c>
      <c r="C1338" t="s">
        <v>15290</v>
      </c>
      <c r="D1338" t="s">
        <v>15291</v>
      </c>
      <c r="E1338" t="s">
        <v>15292</v>
      </c>
      <c r="F1338" t="s">
        <v>49</v>
      </c>
      <c r="G1338" t="s">
        <v>50</v>
      </c>
      <c r="H1338" t="s">
        <v>51</v>
      </c>
      <c r="I1338" t="s">
        <v>15293</v>
      </c>
      <c r="J1338" t="s">
        <v>10113</v>
      </c>
      <c r="K1338" t="s">
        <v>2476</v>
      </c>
      <c r="L1338" t="s">
        <v>238</v>
      </c>
      <c r="M1338" t="s">
        <v>1265</v>
      </c>
      <c r="N1338" t="s">
        <v>11066</v>
      </c>
      <c r="O1338" t="s">
        <v>192</v>
      </c>
      <c r="P1338" t="s"/>
      <c r="Q1338" t="s"/>
      <c r="R1338" t="s"/>
      <c r="S1338" t="s"/>
      <c r="T1338" t="s"/>
      <c r="U1338" t="s"/>
      <c r="V1338" t="s"/>
      <c r="W1338" t="s"/>
      <c r="X1338" t="s"/>
      <c r="Y1338" t="s"/>
      <c r="Z1338" t="s"/>
      <c r="AA1338" t="s"/>
      <c r="AB1338" t="s">
        <v>15294</v>
      </c>
      <c r="AC1338" t="s">
        <v>15295</v>
      </c>
      <c r="AD1338" t="s">
        <v>93</v>
      </c>
      <c r="AE1338" t="s">
        <v>44</v>
      </c>
      <c r="AF1338" t="s">
        <v>15296</v>
      </c>
      <c r="AG1338" t="s">
        <v>44</v>
      </c>
      <c r="AH1338" t="s">
        <v>67</v>
      </c>
      <c r="AI1338" t="s">
        <v>15297</v>
      </c>
      <c r="AJ1338" t="s">
        <v>92</v>
      </c>
      <c r="AK1338" t="s">
        <v>66</v>
      </c>
    </row>
    <row r="1339" spans="1:38">
      <c r="A1339" t="s">
        <v>1186</v>
      </c>
      <c r="B1339" t="s">
        <v>15298</v>
      </c>
      <c r="C1339" t="s">
        <v>15299</v>
      </c>
      <c r="D1339" t="s">
        <v>15300</v>
      </c>
      <c r="E1339" t="s">
        <v>15301</v>
      </c>
      <c r="F1339" t="s">
        <v>379</v>
      </c>
      <c r="G1339" t="s">
        <v>50</v>
      </c>
      <c r="H1339" t="s">
        <v>51</v>
      </c>
      <c r="I1339" t="s">
        <v>15302</v>
      </c>
      <c r="J1339" t="s">
        <v>842</v>
      </c>
      <c r="K1339" t="s">
        <v>54</v>
      </c>
      <c r="L1339" t="s">
        <v>139</v>
      </c>
      <c r="M1339" t="s">
        <v>140</v>
      </c>
      <c r="N1339" t="s">
        <v>141</v>
      </c>
      <c r="O1339" t="s">
        <v>79</v>
      </c>
      <c r="P1339" t="s"/>
      <c r="Q1339" t="s"/>
      <c r="R1339" t="s"/>
      <c r="S1339" t="s"/>
      <c r="T1339" t="s"/>
      <c r="U1339" t="s"/>
      <c r="V1339" t="s"/>
      <c r="W1339" t="s"/>
      <c r="X1339" t="s"/>
      <c r="Y1339" t="s"/>
      <c r="Z1339" t="s"/>
      <c r="AA1339" t="s"/>
      <c r="AB1339" t="s">
        <v>15303</v>
      </c>
      <c r="AC1339" t="s">
        <v>15303</v>
      </c>
      <c r="AD1339" t="s">
        <v>124</v>
      </c>
      <c r="AE1339" t="s">
        <v>44</v>
      </c>
      <c r="AF1339" t="s">
        <v>15304</v>
      </c>
      <c r="AG1339" t="s">
        <v>5001</v>
      </c>
      <c r="AH1339" t="s">
        <v>433</v>
      </c>
      <c r="AI1339" t="s">
        <v>15305</v>
      </c>
      <c r="AJ1339" t="s">
        <v>92</v>
      </c>
      <c r="AK1339" t="s">
        <v>66</v>
      </c>
    </row>
    <row r="1340" spans="1:38">
      <c r="A1340" t="s">
        <v>15306</v>
      </c>
      <c r="B1340" t="s">
        <v>15307</v>
      </c>
      <c r="C1340" t="s">
        <v>15308</v>
      </c>
      <c r="D1340" t="s">
        <v>15309</v>
      </c>
      <c r="E1340" t="s">
        <v>15310</v>
      </c>
      <c r="F1340" t="s">
        <v>438</v>
      </c>
      <c r="G1340" t="s">
        <v>50</v>
      </c>
      <c r="H1340" t="s">
        <v>51</v>
      </c>
      <c r="I1340" t="s"/>
      <c r="J1340" t="s"/>
      <c r="K1340" t="s"/>
      <c r="L1340" t="s">
        <v>322</v>
      </c>
      <c r="M1340" t="s">
        <v>323</v>
      </c>
      <c r="N1340" t="s">
        <v>1088</v>
      </c>
      <c r="O1340" t="s"/>
      <c r="P1340" t="s"/>
      <c r="Q1340" t="s">
        <v>44</v>
      </c>
      <c r="R1340" t="s"/>
      <c r="S1340" t="s"/>
      <c r="T1340" t="s"/>
      <c r="U1340" t="s"/>
      <c r="V1340" t="s"/>
      <c r="W1340" t="s"/>
      <c r="X1340" t="s"/>
      <c r="Y1340" t="s"/>
      <c r="Z1340" t="s"/>
      <c r="AA1340" t="s"/>
      <c r="AB1340" t="s">
        <v>15311</v>
      </c>
      <c r="AC1340" t="s">
        <v>15311</v>
      </c>
      <c r="AD1340" t="s">
        <v>110</v>
      </c>
      <c r="AE1340" t="s">
        <v>44</v>
      </c>
      <c r="AF1340" t="s">
        <v>15312</v>
      </c>
      <c r="AG1340" t="s">
        <v>15313</v>
      </c>
      <c r="AH1340" t="s">
        <v>149</v>
      </c>
      <c r="AI1340" t="s">
        <v>15314</v>
      </c>
      <c r="AJ1340" t="s">
        <v>15315</v>
      </c>
      <c r="AK1340" t="s">
        <v>66</v>
      </c>
    </row>
    <row r="1341" spans="1:38">
      <c r="A1341" t="s">
        <v>15316</v>
      </c>
      <c r="B1341" t="s">
        <v>15317</v>
      </c>
      <c r="C1341" t="s">
        <v>15318</v>
      </c>
      <c r="D1341" t="s"/>
      <c r="E1341" t="s">
        <v>15319</v>
      </c>
      <c r="F1341" t="s">
        <v>767</v>
      </c>
      <c r="G1341" t="s">
        <v>50</v>
      </c>
      <c r="H1341" t="s">
        <v>51</v>
      </c>
      <c r="I1341" t="s">
        <v>11119</v>
      </c>
      <c r="J1341" t="s"/>
      <c r="K1341" t="s">
        <v>859</v>
      </c>
      <c r="L1341" t="s">
        <v>76</v>
      </c>
      <c r="M1341" t="s">
        <v>77</v>
      </c>
      <c r="N1341" t="s">
        <v>78</v>
      </c>
      <c r="O1341" t="s">
        <v>79</v>
      </c>
      <c r="P1341" t="s">
        <v>15320</v>
      </c>
      <c r="Q1341" t="s">
        <v>67</v>
      </c>
      <c r="R1341" t="s">
        <v>15321</v>
      </c>
      <c r="S1341" t="s"/>
      <c r="T1341" t="s"/>
      <c r="U1341" t="s"/>
      <c r="V1341" t="s"/>
      <c r="W1341" t="s"/>
      <c r="X1341" t="s"/>
      <c r="Y1341" t="s"/>
      <c r="Z1341" t="s"/>
      <c r="AA1341" t="s"/>
      <c r="AB1341" t="s">
        <v>15322</v>
      </c>
      <c r="AC1341" t="s">
        <v>15322</v>
      </c>
      <c r="AD1341" t="s">
        <v>86</v>
      </c>
      <c r="AE1341" t="s">
        <v>1205</v>
      </c>
      <c r="AF1341" t="s">
        <v>15323</v>
      </c>
      <c r="AG1341" t="s">
        <v>11126</v>
      </c>
      <c r="AH1341" t="s">
        <v>330</v>
      </c>
      <c r="AI1341" t="s">
        <v>15324</v>
      </c>
      <c r="AJ1341" t="s">
        <v>92</v>
      </c>
      <c r="AK1341" t="s">
        <v>66</v>
      </c>
    </row>
    <row r="1342" spans="1:38">
      <c r="A1342" t="s">
        <v>1718</v>
      </c>
      <c r="B1342" t="s">
        <v>15325</v>
      </c>
      <c r="C1342" t="s">
        <v>15326</v>
      </c>
      <c r="D1342" t="s">
        <v>15327</v>
      </c>
      <c r="E1342" t="s">
        <v>15328</v>
      </c>
      <c r="F1342" t="s">
        <v>3029</v>
      </c>
      <c r="G1342" t="s">
        <v>50</v>
      </c>
      <c r="H1342" t="s">
        <v>51</v>
      </c>
      <c r="I1342" t="s">
        <v>5583</v>
      </c>
      <c r="J1342" t="s">
        <v>5583</v>
      </c>
      <c r="K1342" t="s">
        <v>138</v>
      </c>
      <c r="L1342" t="s">
        <v>355</v>
      </c>
      <c r="M1342" t="s">
        <v>985</v>
      </c>
      <c r="N1342" t="s">
        <v>986</v>
      </c>
      <c r="O1342" t="s">
        <v>174</v>
      </c>
      <c r="P1342" t="s"/>
      <c r="Q1342" t="s"/>
      <c r="R1342" t="s"/>
      <c r="S1342" t="s"/>
      <c r="T1342" t="s"/>
      <c r="U1342" t="s"/>
      <c r="V1342" t="s"/>
      <c r="W1342" t="s"/>
      <c r="X1342" t="s"/>
      <c r="Y1342" t="s"/>
      <c r="Z1342" t="s"/>
      <c r="AA1342" t="s"/>
      <c r="AB1342" t="s">
        <v>15329</v>
      </c>
      <c r="AC1342" t="s">
        <v>15330</v>
      </c>
      <c r="AD1342" t="s">
        <v>209</v>
      </c>
      <c r="AE1342" t="s">
        <v>44</v>
      </c>
      <c r="AF1342" t="s">
        <v>15331</v>
      </c>
      <c r="AG1342" t="s">
        <v>15332</v>
      </c>
      <c r="AH1342" t="s">
        <v>461</v>
      </c>
      <c r="AI1342" t="s">
        <v>15333</v>
      </c>
      <c r="AJ1342" t="s">
        <v>92</v>
      </c>
      <c r="AK1342" t="s">
        <v>66</v>
      </c>
    </row>
    <row r="1343" spans="1:38">
      <c r="A1343" t="s">
        <v>15334</v>
      </c>
      <c r="B1343" t="s">
        <v>15335</v>
      </c>
      <c r="C1343" t="s">
        <v>12476</v>
      </c>
      <c r="D1343" t="s">
        <v>15336</v>
      </c>
      <c r="E1343" t="s">
        <v>15337</v>
      </c>
      <c r="F1343" t="s"/>
      <c r="G1343" t="s">
        <v>50</v>
      </c>
      <c r="H1343" t="s">
        <v>234</v>
      </c>
      <c r="I1343" t="s">
        <v>12475</v>
      </c>
      <c r="J1343" t="s">
        <v>187</v>
      </c>
      <c r="K1343" t="s">
        <v>188</v>
      </c>
      <c r="L1343" t="s">
        <v>189</v>
      </c>
      <c r="M1343" t="s">
        <v>190</v>
      </c>
      <c r="N1343" t="s">
        <v>624</v>
      </c>
      <c r="O1343" t="s">
        <v>192</v>
      </c>
      <c r="P1343" t="s">
        <v>15338</v>
      </c>
      <c r="Q1343" t="s">
        <v>86</v>
      </c>
      <c r="R1343" t="s">
        <v>15339</v>
      </c>
      <c r="S1343" t="s">
        <v>15340</v>
      </c>
      <c r="T1343" t="s">
        <v>63</v>
      </c>
      <c r="U1343" t="s"/>
      <c r="V1343" t="s"/>
      <c r="W1343" t="s"/>
      <c r="X1343" t="s"/>
      <c r="Y1343" t="s"/>
      <c r="Z1343" t="s">
        <v>15341</v>
      </c>
      <c r="AA1343" t="s"/>
      <c r="AB1343" t="s">
        <v>15342</v>
      </c>
      <c r="AC1343" t="s">
        <v>15342</v>
      </c>
      <c r="AD1343" t="s">
        <v>59</v>
      </c>
      <c r="AE1343" t="s">
        <v>44</v>
      </c>
      <c r="AF1343" t="s">
        <v>15343</v>
      </c>
      <c r="AG1343" t="s">
        <v>14450</v>
      </c>
      <c r="AH1343" t="s">
        <v>110</v>
      </c>
      <c r="AI1343" t="s">
        <v>15344</v>
      </c>
      <c r="AJ1343" t="s">
        <v>92</v>
      </c>
      <c r="AK1343" t="s">
        <v>66</v>
      </c>
    </row>
    <row r="1344" spans="1:38">
      <c r="A1344" t="s">
        <v>15345</v>
      </c>
      <c r="B1344" t="s">
        <v>15346</v>
      </c>
      <c r="C1344" t="s">
        <v>15347</v>
      </c>
      <c r="D1344" t="s">
        <v>15348</v>
      </c>
      <c r="E1344" t="s">
        <v>15349</v>
      </c>
      <c r="F1344" t="s">
        <v>49</v>
      </c>
      <c r="G1344" t="s">
        <v>50</v>
      </c>
      <c r="H1344" t="s">
        <v>51</v>
      </c>
      <c r="I1344" t="s">
        <v>15350</v>
      </c>
      <c r="J1344" t="s">
        <v>99</v>
      </c>
      <c r="K1344" t="s">
        <v>54</v>
      </c>
      <c r="L1344" t="s">
        <v>808</v>
      </c>
      <c r="M1344" t="s">
        <v>884</v>
      </c>
      <c r="N1344" t="s">
        <v>885</v>
      </c>
      <c r="O1344" t="s">
        <v>103</v>
      </c>
      <c r="P1344" t="s">
        <v>755</v>
      </c>
      <c r="Q1344" t="s">
        <v>67</v>
      </c>
      <c r="R1344" t="s">
        <v>15351</v>
      </c>
      <c r="S1344" t="s"/>
      <c r="T1344" t="s"/>
      <c r="U1344" t="s"/>
      <c r="V1344" t="s"/>
      <c r="W1344" t="s"/>
      <c r="X1344" t="s"/>
      <c r="Y1344" t="s"/>
      <c r="Z1344" t="s"/>
      <c r="AA1344" t="s"/>
      <c r="AB1344" t="s">
        <v>15352</v>
      </c>
      <c r="AC1344" t="s">
        <v>15353</v>
      </c>
      <c r="AD1344" t="s">
        <v>345</v>
      </c>
      <c r="AE1344" t="s">
        <v>44</v>
      </c>
      <c r="AF1344" t="s">
        <v>15354</v>
      </c>
      <c r="AG1344" t="s">
        <v>15355</v>
      </c>
      <c r="AH1344" t="s">
        <v>816</v>
      </c>
      <c r="AI1344" t="s">
        <v>15356</v>
      </c>
      <c r="AJ1344" t="s">
        <v>92</v>
      </c>
      <c r="AK1344" t="s">
        <v>66</v>
      </c>
    </row>
    <row r="1345" spans="1:38">
      <c r="A1345" t="s">
        <v>15357</v>
      </c>
      <c r="B1345" t="s">
        <v>15358</v>
      </c>
      <c r="C1345" t="s">
        <v>15359</v>
      </c>
      <c r="D1345" t="s">
        <v>15360</v>
      </c>
      <c r="E1345" t="s">
        <v>15361</v>
      </c>
      <c r="F1345" t="s">
        <v>117</v>
      </c>
      <c r="G1345" t="s">
        <v>50</v>
      </c>
      <c r="H1345" t="s">
        <v>51</v>
      </c>
      <c r="I1345" t="s">
        <v>1519</v>
      </c>
      <c r="J1345" t="s">
        <v>53</v>
      </c>
      <c r="K1345" t="s">
        <v>54</v>
      </c>
      <c r="L1345" t="s">
        <v>322</v>
      </c>
      <c r="M1345" t="s">
        <v>323</v>
      </c>
      <c r="N1345" t="s">
        <v>1088</v>
      </c>
      <c r="O1345" t="s">
        <v>195</v>
      </c>
      <c r="P1345" t="s">
        <v>15362</v>
      </c>
      <c r="Q1345" t="s">
        <v>63</v>
      </c>
      <c r="R1345" t="s">
        <v>15363</v>
      </c>
      <c r="S1345" t="s"/>
      <c r="T1345" t="s"/>
      <c r="U1345" t="s"/>
      <c r="V1345" t="s"/>
      <c r="W1345" t="s"/>
      <c r="X1345" t="s"/>
      <c r="Y1345" t="s"/>
      <c r="Z1345" t="s"/>
      <c r="AA1345" t="s"/>
      <c r="AB1345" t="s">
        <v>15364</v>
      </c>
      <c r="AC1345" t="s">
        <v>15365</v>
      </c>
      <c r="AD1345" t="s">
        <v>174</v>
      </c>
      <c r="AE1345" t="s">
        <v>387</v>
      </c>
      <c r="AF1345" t="s">
        <v>15366</v>
      </c>
      <c r="AG1345" t="s">
        <v>15367</v>
      </c>
      <c r="AH1345" t="s">
        <v>142</v>
      </c>
      <c r="AI1345" t="s">
        <v>15368</v>
      </c>
      <c r="AJ1345" t="s">
        <v>92</v>
      </c>
      <c r="AK1345" t="s">
        <v>66</v>
      </c>
    </row>
    <row r="1346" spans="1:38">
      <c r="A1346" t="s">
        <v>15369</v>
      </c>
      <c r="B1346" t="s">
        <v>15370</v>
      </c>
      <c r="C1346" t="s">
        <v>15371</v>
      </c>
      <c r="D1346" t="s">
        <v>15372</v>
      </c>
      <c r="E1346" t="s">
        <v>15373</v>
      </c>
      <c r="F1346" t="s">
        <v>857</v>
      </c>
      <c r="G1346" t="s">
        <v>50</v>
      </c>
      <c r="H1346" t="s">
        <v>51</v>
      </c>
      <c r="I1346" t="s">
        <v>15374</v>
      </c>
      <c r="J1346" t="s">
        <v>53</v>
      </c>
      <c r="K1346" t="s">
        <v>54</v>
      </c>
      <c r="L1346" t="s">
        <v>1344</v>
      </c>
      <c r="M1346" t="s">
        <v>3962</v>
      </c>
      <c r="N1346" t="s">
        <v>4445</v>
      </c>
      <c r="O1346" t="s">
        <v>79</v>
      </c>
      <c r="P1346" t="s">
        <v>15375</v>
      </c>
      <c r="Q1346" t="s">
        <v>124</v>
      </c>
      <c r="R1346" t="s">
        <v>15376</v>
      </c>
      <c r="S1346" t="s"/>
      <c r="T1346" t="s">
        <v>67</v>
      </c>
      <c r="U1346" t="s"/>
      <c r="V1346" t="s"/>
      <c r="W1346" t="s"/>
      <c r="X1346" t="s"/>
      <c r="Y1346" t="s"/>
      <c r="Z1346" t="s"/>
      <c r="AA1346" t="s"/>
      <c r="AB1346" t="s">
        <v>15377</v>
      </c>
      <c r="AC1346" t="s">
        <v>15378</v>
      </c>
      <c r="AD1346" t="s">
        <v>112</v>
      </c>
      <c r="AE1346" t="s">
        <v>44</v>
      </c>
      <c r="AF1346" t="s">
        <v>15379</v>
      </c>
      <c r="AG1346" t="s">
        <v>15380</v>
      </c>
      <c r="AH1346" t="s">
        <v>67</v>
      </c>
      <c r="AI1346" t="s">
        <v>15381</v>
      </c>
      <c r="AJ1346" t="s">
        <v>92</v>
      </c>
      <c r="AK1346" t="s">
        <v>66</v>
      </c>
    </row>
    <row r="1347" spans="1:38">
      <c r="A1347" t="s">
        <v>15382</v>
      </c>
      <c r="B1347" t="s">
        <v>15383</v>
      </c>
      <c r="C1347" t="s">
        <v>15384</v>
      </c>
      <c r="D1347" t="s"/>
      <c r="E1347" t="s">
        <v>15385</v>
      </c>
      <c r="F1347" t="s">
        <v>98</v>
      </c>
      <c r="G1347" t="s">
        <v>50</v>
      </c>
      <c r="H1347" t="s">
        <v>51</v>
      </c>
      <c r="I1347" t="s">
        <v>235</v>
      </c>
      <c r="J1347" t="s">
        <v>236</v>
      </c>
      <c r="K1347" t="s">
        <v>237</v>
      </c>
      <c r="L1347" t="s">
        <v>932</v>
      </c>
      <c r="M1347" t="s">
        <v>932</v>
      </c>
      <c r="N1347" t="s">
        <v>1747</v>
      </c>
      <c r="O1347" t="s">
        <v>816</v>
      </c>
      <c r="P1347" t="s"/>
      <c r="Q1347" t="s"/>
      <c r="R1347" t="s"/>
      <c r="S1347" t="s"/>
      <c r="T1347" t="s"/>
      <c r="U1347" t="s"/>
      <c r="V1347" t="s"/>
      <c r="W1347" t="s"/>
      <c r="X1347" t="s"/>
      <c r="Y1347" t="s"/>
      <c r="Z1347" t="s"/>
      <c r="AA1347" t="s"/>
      <c r="AB1347" t="s">
        <v>15386</v>
      </c>
      <c r="AC1347" t="s">
        <v>15386</v>
      </c>
      <c r="AD1347" t="s">
        <v>192</v>
      </c>
      <c r="AE1347" t="s">
        <v>247</v>
      </c>
      <c r="AF1347" t="s">
        <v>15387</v>
      </c>
      <c r="AG1347" t="s">
        <v>15388</v>
      </c>
      <c r="AH1347" t="s">
        <v>90</v>
      </c>
      <c r="AI1347" t="s">
        <v>15389</v>
      </c>
      <c r="AJ1347" t="s">
        <v>92</v>
      </c>
      <c r="AK1347" t="s">
        <v>66</v>
      </c>
    </row>
    <row r="1348" spans="1:38">
      <c r="A1348" t="s">
        <v>15390</v>
      </c>
      <c r="B1348" t="s">
        <v>15391</v>
      </c>
      <c r="C1348" t="s">
        <v>15392</v>
      </c>
      <c r="D1348" t="s">
        <v>15393</v>
      </c>
      <c r="E1348" t="s">
        <v>15394</v>
      </c>
      <c r="F1348" t="s"/>
      <c r="G1348" t="s">
        <v>50</v>
      </c>
      <c r="H1348" t="s">
        <v>51</v>
      </c>
      <c r="I1348" t="s">
        <v>15395</v>
      </c>
      <c r="J1348" t="s">
        <v>1293</v>
      </c>
      <c r="K1348" t="s">
        <v>54</v>
      </c>
      <c r="L1348" t="s">
        <v>272</v>
      </c>
      <c r="M1348" t="s">
        <v>1180</v>
      </c>
      <c r="N1348" t="s">
        <v>1181</v>
      </c>
      <c r="O1348" t="s"/>
      <c r="P1348" t="s"/>
      <c r="Q1348" t="s">
        <v>44</v>
      </c>
      <c r="R1348" t="s"/>
      <c r="S1348" t="s"/>
      <c r="T1348" t="s"/>
      <c r="U1348" t="s"/>
      <c r="V1348" t="s"/>
      <c r="W1348" t="s"/>
      <c r="X1348" t="s"/>
      <c r="Y1348" t="s"/>
      <c r="Z1348" t="s"/>
      <c r="AA1348" t="s"/>
      <c r="AB1348" t="s">
        <v>15396</v>
      </c>
      <c r="AC1348" t="s">
        <v>15396</v>
      </c>
      <c r="AD1348" t="s">
        <v>86</v>
      </c>
      <c r="AE1348" t="s">
        <v>5675</v>
      </c>
      <c r="AF1348" t="s">
        <v>15397</v>
      </c>
      <c r="AG1348" t="s">
        <v>15398</v>
      </c>
      <c r="AH1348" t="s">
        <v>142</v>
      </c>
      <c r="AI1348" t="s">
        <v>15399</v>
      </c>
      <c r="AJ1348" t="s">
        <v>15400</v>
      </c>
      <c r="AK1348" t="s">
        <v>66</v>
      </c>
    </row>
    <row r="1349" spans="1:38">
      <c r="A1349" t="s">
        <v>15401</v>
      </c>
      <c r="B1349" t="s">
        <v>15402</v>
      </c>
      <c r="C1349" t="s">
        <v>15403</v>
      </c>
      <c r="D1349" t="s">
        <v>15404</v>
      </c>
      <c r="E1349" t="s">
        <v>15405</v>
      </c>
      <c r="F1349" t="s">
        <v>1603</v>
      </c>
      <c r="G1349" t="s">
        <v>50</v>
      </c>
      <c r="H1349" t="s">
        <v>51</v>
      </c>
      <c r="I1349" t="s">
        <v>15406</v>
      </c>
      <c r="J1349" t="s">
        <v>99</v>
      </c>
      <c r="K1349" t="s">
        <v>54</v>
      </c>
      <c r="L1349" t="s">
        <v>470</v>
      </c>
      <c r="M1349" t="s">
        <v>685</v>
      </c>
      <c r="N1349" t="s">
        <v>6249</v>
      </c>
      <c r="O1349" t="s">
        <v>59</v>
      </c>
      <c r="P1349" t="s"/>
      <c r="Q1349" t="s"/>
      <c r="R1349" t="s"/>
      <c r="S1349" t="s"/>
      <c r="T1349" t="s"/>
      <c r="U1349" t="s"/>
      <c r="V1349" t="s"/>
      <c r="W1349" t="s"/>
      <c r="X1349" t="s"/>
      <c r="Y1349" t="s"/>
      <c r="Z1349" t="s"/>
      <c r="AA1349" t="s"/>
      <c r="AB1349" t="s">
        <v>15407</v>
      </c>
      <c r="AC1349" t="s">
        <v>15408</v>
      </c>
      <c r="AD1349" t="s">
        <v>149</v>
      </c>
      <c r="AE1349" t="s">
        <v>44</v>
      </c>
      <c r="AF1349" t="s">
        <v>15409</v>
      </c>
      <c r="AG1349" t="s">
        <v>15410</v>
      </c>
      <c r="AH1349" t="s">
        <v>419</v>
      </c>
      <c r="AI1349" t="s">
        <v>15411</v>
      </c>
      <c r="AJ1349" t="s">
        <v>92</v>
      </c>
      <c r="AK1349" t="s">
        <v>1849</v>
      </c>
    </row>
    <row r="1350" spans="1:38">
      <c r="A1350" t="s">
        <v>15412</v>
      </c>
      <c r="B1350" t="s">
        <v>15413</v>
      </c>
      <c r="C1350" t="s">
        <v>15414</v>
      </c>
      <c r="D1350" t="s">
        <v>15415</v>
      </c>
      <c r="E1350" t="s">
        <v>15416</v>
      </c>
      <c r="F1350" t="s">
        <v>117</v>
      </c>
      <c r="G1350" t="s">
        <v>50</v>
      </c>
      <c r="H1350" t="s">
        <v>51</v>
      </c>
      <c r="I1350" t="s"/>
      <c r="J1350" t="s"/>
      <c r="K1350" t="s"/>
      <c r="L1350" t="s">
        <v>55</v>
      </c>
      <c r="M1350" t="s">
        <v>56</v>
      </c>
      <c r="N1350" t="s">
        <v>10191</v>
      </c>
      <c r="O1350" t="s"/>
      <c r="P1350" t="s"/>
      <c r="Q1350" t="s">
        <v>44</v>
      </c>
      <c r="R1350" t="s"/>
      <c r="S1350" t="s"/>
      <c r="T1350" t="s"/>
      <c r="U1350" t="s"/>
      <c r="V1350" t="s"/>
      <c r="W1350" t="s"/>
      <c r="X1350" t="s"/>
      <c r="Y1350" t="s"/>
      <c r="Z1350" t="s"/>
      <c r="AA1350" t="s"/>
      <c r="AB1350" t="s">
        <v>15417</v>
      </c>
      <c r="AC1350" t="s">
        <v>15417</v>
      </c>
      <c r="AD1350" t="s">
        <v>93</v>
      </c>
      <c r="AE1350" t="s">
        <v>277</v>
      </c>
      <c r="AF1350" t="s">
        <v>15418</v>
      </c>
      <c r="AG1350" t="s">
        <v>15419</v>
      </c>
      <c r="AH1350" t="s">
        <v>44</v>
      </c>
      <c r="AI1350" t="s">
        <v>15420</v>
      </c>
      <c r="AJ1350" t="s">
        <v>15421</v>
      </c>
      <c r="AK1350" t="s">
        <v>66</v>
      </c>
    </row>
    <row r="1351" spans="1:38">
      <c r="A1351" t="s">
        <v>15422</v>
      </c>
      <c r="B1351" t="s">
        <v>15423</v>
      </c>
      <c r="C1351" t="s">
        <v>15424</v>
      </c>
      <c r="D1351" t="s">
        <v>15425</v>
      </c>
      <c r="E1351" t="s">
        <v>15426</v>
      </c>
      <c r="F1351" t="s">
        <v>2356</v>
      </c>
      <c r="G1351" t="s">
        <v>50</v>
      </c>
      <c r="H1351" t="s">
        <v>51</v>
      </c>
      <c r="I1351" t="s">
        <v>15427</v>
      </c>
      <c r="J1351" t="s">
        <v>2588</v>
      </c>
      <c r="K1351" t="s">
        <v>54</v>
      </c>
      <c r="L1351" t="s">
        <v>219</v>
      </c>
      <c r="M1351" t="s">
        <v>4914</v>
      </c>
      <c r="N1351" t="s">
        <v>4915</v>
      </c>
      <c r="O1351" t="s">
        <v>241</v>
      </c>
      <c r="P1351" t="s"/>
      <c r="Q1351" t="s"/>
      <c r="R1351" t="s"/>
      <c r="S1351" t="s"/>
      <c r="T1351" t="s"/>
      <c r="U1351" t="s"/>
      <c r="V1351" t="s"/>
      <c r="W1351" t="s"/>
      <c r="X1351" t="s"/>
      <c r="Y1351" t="s"/>
      <c r="Z1351" t="s"/>
      <c r="AA1351" t="s"/>
      <c r="AB1351" t="s">
        <v>15428</v>
      </c>
      <c r="AC1351" t="s">
        <v>15429</v>
      </c>
      <c r="AD1351" t="s">
        <v>63</v>
      </c>
      <c r="AE1351" t="s">
        <v>277</v>
      </c>
      <c r="AF1351" t="s">
        <v>15430</v>
      </c>
      <c r="AG1351" t="s">
        <v>15431</v>
      </c>
      <c r="AH1351" t="s">
        <v>67</v>
      </c>
      <c r="AI1351" t="s">
        <v>15432</v>
      </c>
      <c r="AJ1351" t="s">
        <v>92</v>
      </c>
      <c r="AK1351" t="s">
        <v>66</v>
      </c>
    </row>
    <row r="1352" spans="1:38">
      <c r="A1352" t="s">
        <v>15433</v>
      </c>
      <c r="B1352" t="s">
        <v>15434</v>
      </c>
      <c r="C1352" t="s">
        <v>15435</v>
      </c>
      <c r="D1352" t="s">
        <v>15436</v>
      </c>
      <c r="E1352" t="s">
        <v>15437</v>
      </c>
      <c r="F1352" t="s">
        <v>233</v>
      </c>
      <c r="G1352" t="s">
        <v>50</v>
      </c>
      <c r="H1352" t="s">
        <v>51</v>
      </c>
      <c r="I1352" t="s">
        <v>15438</v>
      </c>
      <c r="J1352" t="s">
        <v>53</v>
      </c>
      <c r="K1352" t="s">
        <v>54</v>
      </c>
      <c r="L1352" t="s">
        <v>100</v>
      </c>
      <c r="M1352" t="s">
        <v>101</v>
      </c>
      <c r="N1352" t="s">
        <v>102</v>
      </c>
      <c r="O1352" t="s"/>
      <c r="P1352" t="s"/>
      <c r="Q1352" t="s">
        <v>44</v>
      </c>
      <c r="R1352" t="s"/>
      <c r="S1352" t="s"/>
      <c r="T1352" t="s"/>
      <c r="U1352" t="s"/>
      <c r="V1352" t="s"/>
      <c r="W1352" t="s"/>
      <c r="X1352" t="s"/>
      <c r="Y1352" t="s"/>
      <c r="Z1352" t="s"/>
      <c r="AA1352" t="s"/>
      <c r="AB1352" t="s">
        <v>15439</v>
      </c>
      <c r="AC1352" t="s">
        <v>15439</v>
      </c>
      <c r="AD1352" t="s">
        <v>110</v>
      </c>
      <c r="AE1352" t="s">
        <v>44</v>
      </c>
      <c r="AF1352" t="s">
        <v>15440</v>
      </c>
      <c r="AG1352" t="s">
        <v>4385</v>
      </c>
      <c r="AH1352" t="s">
        <v>86</v>
      </c>
      <c r="AI1352" t="s">
        <v>15441</v>
      </c>
      <c r="AJ1352" t="s">
        <v>15442</v>
      </c>
      <c r="AK1352" t="s">
        <v>66</v>
      </c>
    </row>
    <row r="1353" spans="1:38">
      <c r="A1353" t="s">
        <v>15443</v>
      </c>
      <c r="B1353" t="s">
        <v>15444</v>
      </c>
      <c r="C1353" t="s">
        <v>15445</v>
      </c>
      <c r="D1353" t="s"/>
      <c r="E1353" t="s">
        <v>15446</v>
      </c>
      <c r="F1353" t="s">
        <v>117</v>
      </c>
      <c r="G1353" t="s">
        <v>50</v>
      </c>
      <c r="H1353" t="s">
        <v>51</v>
      </c>
      <c r="I1353" t="s">
        <v>235</v>
      </c>
      <c r="J1353" t="s">
        <v>236</v>
      </c>
      <c r="K1353" t="s">
        <v>237</v>
      </c>
      <c r="L1353" t="s">
        <v>454</v>
      </c>
      <c r="M1353" t="s">
        <v>454</v>
      </c>
      <c r="N1353" t="s">
        <v>455</v>
      </c>
      <c r="O1353" t="s">
        <v>846</v>
      </c>
      <c r="P1353" t="s"/>
      <c r="Q1353" t="s"/>
      <c r="R1353" t="s"/>
      <c r="S1353" t="s"/>
      <c r="T1353" t="s"/>
      <c r="U1353" t="s"/>
      <c r="V1353" t="s"/>
      <c r="W1353" t="s"/>
      <c r="X1353" t="s"/>
      <c r="Y1353" t="s"/>
      <c r="Z1353" t="s"/>
      <c r="AA1353" t="s"/>
      <c r="AB1353" t="s">
        <v>15447</v>
      </c>
      <c r="AC1353" t="s">
        <v>15447</v>
      </c>
      <c r="AD1353" t="s">
        <v>59</v>
      </c>
      <c r="AE1353" t="s">
        <v>44</v>
      </c>
      <c r="AF1353" t="s">
        <v>15448</v>
      </c>
      <c r="AG1353" t="s">
        <v>44</v>
      </c>
      <c r="AH1353" t="s">
        <v>142</v>
      </c>
      <c r="AI1353" t="s">
        <v>15449</v>
      </c>
      <c r="AJ1353" t="s">
        <v>92</v>
      </c>
      <c r="AK1353" t="s">
        <v>66</v>
      </c>
    </row>
    <row r="1354" spans="1:38">
      <c r="A1354" t="s">
        <v>15450</v>
      </c>
      <c r="B1354" t="s">
        <v>15451</v>
      </c>
      <c r="C1354" t="s">
        <v>15452</v>
      </c>
      <c r="D1354" t="s">
        <v>15453</v>
      </c>
      <c r="E1354" t="s">
        <v>15454</v>
      </c>
      <c r="F1354" t="s">
        <v>255</v>
      </c>
      <c r="G1354" t="s">
        <v>50</v>
      </c>
      <c r="H1354" t="s">
        <v>51</v>
      </c>
      <c r="I1354" t="s">
        <v>15455</v>
      </c>
      <c r="J1354" t="s">
        <v>398</v>
      </c>
      <c r="K1354" t="s">
        <v>354</v>
      </c>
      <c r="L1354" t="s">
        <v>156</v>
      </c>
      <c r="M1354" t="s">
        <v>157</v>
      </c>
      <c r="N1354" t="s">
        <v>12080</v>
      </c>
      <c r="O1354" t="s">
        <v>103</v>
      </c>
      <c r="P1354" t="s"/>
      <c r="Q1354" t="s"/>
      <c r="R1354" t="s"/>
      <c r="S1354" t="s"/>
      <c r="T1354" t="s"/>
      <c r="U1354" t="s"/>
      <c r="V1354" t="s"/>
      <c r="W1354" t="s"/>
      <c r="X1354" t="s"/>
      <c r="Y1354" t="s"/>
      <c r="Z1354" t="s"/>
      <c r="AA1354" t="s"/>
      <c r="AB1354" t="s">
        <v>15456</v>
      </c>
      <c r="AC1354" t="s">
        <v>15456</v>
      </c>
      <c r="AD1354" t="s">
        <v>93</v>
      </c>
      <c r="AE1354" t="s">
        <v>44</v>
      </c>
      <c r="AF1354" t="s">
        <v>15457</v>
      </c>
      <c r="AG1354" t="s">
        <v>44</v>
      </c>
      <c r="AH1354" t="s">
        <v>67</v>
      </c>
      <c r="AI1354" t="s">
        <v>15458</v>
      </c>
      <c r="AJ1354" t="s">
        <v>92</v>
      </c>
      <c r="AK1354" t="s">
        <v>66</v>
      </c>
    </row>
    <row r="1355" spans="1:38">
      <c r="A1355" t="s">
        <v>15459</v>
      </c>
      <c r="B1355" t="s">
        <v>15460</v>
      </c>
      <c r="C1355" t="s">
        <v>15461</v>
      </c>
      <c r="D1355" t="s">
        <v>15462</v>
      </c>
      <c r="E1355" t="s">
        <v>15463</v>
      </c>
      <c r="F1355" t="s">
        <v>15464</v>
      </c>
      <c r="G1355" t="s">
        <v>50</v>
      </c>
      <c r="H1355" t="s">
        <v>234</v>
      </c>
      <c r="I1355" t="s">
        <v>15465</v>
      </c>
      <c r="J1355" t="s">
        <v>2268</v>
      </c>
      <c r="K1355" t="s">
        <v>469</v>
      </c>
      <c r="L1355" t="s">
        <v>322</v>
      </c>
      <c r="M1355" t="s">
        <v>323</v>
      </c>
      <c r="N1355" t="s">
        <v>1088</v>
      </c>
      <c r="O1355" t="s">
        <v>124</v>
      </c>
      <c r="P1355" t="s"/>
      <c r="Q1355" t="s"/>
      <c r="R1355" t="s"/>
      <c r="S1355" t="s"/>
      <c r="T1355" t="s">
        <v>93</v>
      </c>
      <c r="U1355" t="s"/>
      <c r="V1355" t="s"/>
      <c r="W1355" t="s"/>
      <c r="X1355" t="s"/>
      <c r="Y1355" t="s"/>
      <c r="Z1355" t="s">
        <v>15466</v>
      </c>
      <c r="AA1355" t="s"/>
      <c r="AB1355" t="s">
        <v>15467</v>
      </c>
      <c r="AC1355" t="s">
        <v>15467</v>
      </c>
      <c r="AD1355" t="s">
        <v>59</v>
      </c>
      <c r="AE1355" t="s">
        <v>44</v>
      </c>
      <c r="AF1355" t="s">
        <v>15468</v>
      </c>
      <c r="AG1355" t="s">
        <v>8665</v>
      </c>
      <c r="AH1355" t="s">
        <v>151</v>
      </c>
      <c r="AI1355" t="s">
        <v>15469</v>
      </c>
      <c r="AJ1355" t="s">
        <v>92</v>
      </c>
      <c r="AK1355" t="s">
        <v>66</v>
      </c>
    </row>
    <row r="1356" spans="1:38">
      <c r="A1356" t="s">
        <v>15470</v>
      </c>
      <c r="B1356" t="s">
        <v>15471</v>
      </c>
      <c r="C1356" t="s">
        <v>15472</v>
      </c>
      <c r="D1356" t="s">
        <v>15473</v>
      </c>
      <c r="E1356" t="s">
        <v>15474</v>
      </c>
      <c r="F1356" t="s"/>
      <c r="G1356" t="s">
        <v>50</v>
      </c>
      <c r="H1356" t="s">
        <v>51</v>
      </c>
      <c r="I1356" t="s">
        <v>15475</v>
      </c>
      <c r="J1356" t="s">
        <v>1933</v>
      </c>
      <c r="K1356" t="s">
        <v>54</v>
      </c>
      <c r="L1356" t="s">
        <v>272</v>
      </c>
      <c r="M1356" t="s">
        <v>1180</v>
      </c>
      <c r="N1356" t="s">
        <v>1358</v>
      </c>
      <c r="O1356" t="s"/>
      <c r="P1356" t="s"/>
      <c r="Q1356" t="s">
        <v>44</v>
      </c>
      <c r="R1356" t="s"/>
      <c r="S1356" t="s"/>
      <c r="T1356" t="s"/>
      <c r="U1356" t="s"/>
      <c r="V1356" t="s"/>
      <c r="W1356" t="s"/>
      <c r="X1356" t="s"/>
      <c r="Y1356" t="s"/>
      <c r="Z1356" t="s"/>
      <c r="AA1356" t="s"/>
      <c r="AB1356" t="s">
        <v>15476</v>
      </c>
      <c r="AC1356" t="s">
        <v>15476</v>
      </c>
      <c r="AD1356" t="s">
        <v>93</v>
      </c>
      <c r="AE1356" t="s">
        <v>277</v>
      </c>
      <c r="AF1356" t="s">
        <v>15477</v>
      </c>
      <c r="AG1356" t="s">
        <v>15478</v>
      </c>
      <c r="AH1356" t="s">
        <v>44</v>
      </c>
      <c r="AI1356" t="s">
        <v>15479</v>
      </c>
      <c r="AJ1356" t="s">
        <v>15480</v>
      </c>
      <c r="AK1356" t="s">
        <v>66</v>
      </c>
    </row>
    <row r="1357" spans="1:38">
      <c r="A1357" t="s">
        <v>15481</v>
      </c>
      <c r="B1357" t="s">
        <v>15482</v>
      </c>
      <c r="C1357" t="s">
        <v>15483</v>
      </c>
      <c r="D1357" t="s"/>
      <c r="E1357" t="s">
        <v>15484</v>
      </c>
      <c r="F1357" t="s">
        <v>1102</v>
      </c>
      <c r="G1357" t="s">
        <v>72</v>
      </c>
      <c r="H1357" t="s">
        <v>51</v>
      </c>
      <c r="I1357" t="s">
        <v>3975</v>
      </c>
      <c r="J1357" t="s">
        <v>3976</v>
      </c>
      <c r="K1357" t="s">
        <v>237</v>
      </c>
      <c r="L1357" t="s">
        <v>76</v>
      </c>
      <c r="M1357" t="s">
        <v>77</v>
      </c>
      <c r="N1357" t="s">
        <v>860</v>
      </c>
      <c r="O1357" t="s">
        <v>79</v>
      </c>
      <c r="P1357" t="s"/>
      <c r="Q1357" t="s"/>
      <c r="R1357" t="s"/>
      <c r="S1357" t="s"/>
      <c r="T1357" t="s"/>
      <c r="U1357" t="s"/>
      <c r="V1357" t="s"/>
      <c r="W1357" t="s">
        <v>3978</v>
      </c>
      <c r="X1357" t="s"/>
      <c r="Y1357" t="s"/>
      <c r="Z1357" t="s"/>
      <c r="AA1357" t="s"/>
      <c r="AB1357" t="s">
        <v>15485</v>
      </c>
      <c r="AC1357" t="s">
        <v>15485</v>
      </c>
      <c r="AD1357" t="s">
        <v>192</v>
      </c>
      <c r="AE1357" t="s">
        <v>310</v>
      </c>
      <c r="AF1357" t="s">
        <v>15486</v>
      </c>
      <c r="AG1357" t="s">
        <v>11543</v>
      </c>
      <c r="AH1357" t="s">
        <v>507</v>
      </c>
      <c r="AI1357" t="s">
        <v>15487</v>
      </c>
      <c r="AJ1357" t="s">
        <v>92</v>
      </c>
      <c r="AK1357" t="s">
        <v>66</v>
      </c>
    </row>
    <row r="1358" spans="1:38">
      <c r="A1358" t="s">
        <v>15488</v>
      </c>
      <c r="B1358" t="s">
        <v>15489</v>
      </c>
      <c r="C1358" t="s">
        <v>15490</v>
      </c>
      <c r="D1358" t="s">
        <v>15491</v>
      </c>
      <c r="E1358" t="s">
        <v>15492</v>
      </c>
      <c r="F1358" t="s"/>
      <c r="G1358" t="s">
        <v>50</v>
      </c>
      <c r="H1358" t="s">
        <v>51</v>
      </c>
      <c r="I1358" t="s">
        <v>2305</v>
      </c>
      <c r="J1358" t="s"/>
      <c r="K1358" t="s">
        <v>2306</v>
      </c>
      <c r="L1358" t="s">
        <v>285</v>
      </c>
      <c r="M1358" t="s">
        <v>285</v>
      </c>
      <c r="N1358" t="s">
        <v>285</v>
      </c>
      <c r="O1358" t="s"/>
      <c r="P1358" t="s"/>
      <c r="Q1358" t="s">
        <v>44</v>
      </c>
      <c r="R1358" t="s"/>
      <c r="S1358" t="s"/>
      <c r="T1358" t="s"/>
      <c r="U1358" t="s"/>
      <c r="V1358" t="s"/>
      <c r="W1358" t="s"/>
      <c r="X1358" t="s"/>
      <c r="Y1358" t="s"/>
      <c r="Z1358" t="s"/>
      <c r="AA1358" t="s"/>
      <c r="AB1358" t="s">
        <v>66</v>
      </c>
      <c r="AC1358" t="s"/>
      <c r="AD1358" t="s">
        <v>44</v>
      </c>
      <c r="AE1358" t="s">
        <v>44</v>
      </c>
      <c r="AF1358" t="s">
        <v>44</v>
      </c>
      <c r="AG1358" t="s">
        <v>44</v>
      </c>
      <c r="AH1358" t="s">
        <v>44</v>
      </c>
      <c r="AI1358" t="s">
        <v>286</v>
      </c>
      <c r="AJ1358" t="s">
        <v>15493</v>
      </c>
      <c r="AK1358" t="s">
        <v>66</v>
      </c>
    </row>
    <row r="1359" spans="1:38">
      <c r="A1359" t="s">
        <v>15494</v>
      </c>
      <c r="B1359" t="s">
        <v>15495</v>
      </c>
      <c r="C1359" t="s">
        <v>15496</v>
      </c>
      <c r="D1359" t="s">
        <v>15497</v>
      </c>
      <c r="E1359" t="s">
        <v>15498</v>
      </c>
      <c r="F1359" t="s">
        <v>396</v>
      </c>
      <c r="G1359" t="s">
        <v>72</v>
      </c>
      <c r="H1359" t="s">
        <v>51</v>
      </c>
      <c r="I1359" t="s">
        <v>15499</v>
      </c>
      <c r="J1359" t="s">
        <v>2876</v>
      </c>
      <c r="K1359" t="s">
        <v>453</v>
      </c>
      <c r="L1359" t="s">
        <v>1344</v>
      </c>
      <c r="M1359" t="s">
        <v>3962</v>
      </c>
      <c r="N1359" t="s">
        <v>4445</v>
      </c>
      <c r="O1359" t="s">
        <v>241</v>
      </c>
      <c r="P1359" t="s"/>
      <c r="Q1359" t="s"/>
      <c r="R1359" t="s"/>
      <c r="S1359" t="s"/>
      <c r="T1359" t="s"/>
      <c r="U1359" t="s">
        <v>15500</v>
      </c>
      <c r="V1359" t="s">
        <v>67</v>
      </c>
      <c r="W1359" t="s">
        <v>15501</v>
      </c>
      <c r="X1359" t="s"/>
      <c r="Y1359" t="s"/>
      <c r="Z1359" t="s"/>
      <c r="AA1359" t="s">
        <v>84</v>
      </c>
      <c r="AB1359" t="s">
        <v>15502</v>
      </c>
      <c r="AC1359" t="s">
        <v>15503</v>
      </c>
      <c r="AD1359" t="s">
        <v>151</v>
      </c>
      <c r="AE1359" t="s">
        <v>5675</v>
      </c>
      <c r="AF1359" t="s">
        <v>15504</v>
      </c>
      <c r="AG1359" t="s">
        <v>15505</v>
      </c>
      <c r="AH1359" t="s">
        <v>44</v>
      </c>
      <c r="AI1359" t="s">
        <v>15506</v>
      </c>
      <c r="AJ1359" t="s">
        <v>92</v>
      </c>
      <c r="AK1359" t="s">
        <v>66</v>
      </c>
    </row>
    <row r="1360" spans="1:38">
      <c r="A1360" t="s">
        <v>12825</v>
      </c>
      <c r="B1360" t="s">
        <v>15507</v>
      </c>
      <c r="C1360" t="s">
        <v>15508</v>
      </c>
      <c r="D1360" t="s"/>
      <c r="E1360" t="s">
        <v>15509</v>
      </c>
      <c r="F1360" t="s">
        <v>857</v>
      </c>
      <c r="G1360" t="s">
        <v>50</v>
      </c>
      <c r="H1360" t="s">
        <v>51</v>
      </c>
      <c r="I1360" t="s">
        <v>1865</v>
      </c>
      <c r="J1360" t="s">
        <v>53</v>
      </c>
      <c r="K1360" t="s">
        <v>54</v>
      </c>
      <c r="L1360" t="s">
        <v>526</v>
      </c>
      <c r="M1360" t="s">
        <v>527</v>
      </c>
      <c r="N1360" t="s">
        <v>1039</v>
      </c>
      <c r="O1360" t="s">
        <v>846</v>
      </c>
      <c r="P1360" t="s"/>
      <c r="Q1360" t="s"/>
      <c r="R1360" t="s"/>
      <c r="S1360" t="s"/>
      <c r="T1360" t="s"/>
      <c r="U1360" t="s"/>
      <c r="V1360" t="s"/>
      <c r="W1360" t="s"/>
      <c r="X1360" t="s"/>
      <c r="Y1360" t="s"/>
      <c r="Z1360" t="s"/>
      <c r="AA1360" t="s"/>
      <c r="AB1360" t="s">
        <v>15510</v>
      </c>
      <c r="AC1360" t="s">
        <v>15510</v>
      </c>
      <c r="AD1360" t="s">
        <v>110</v>
      </c>
      <c r="AE1360" t="s">
        <v>1254</v>
      </c>
      <c r="AF1360" t="s">
        <v>15511</v>
      </c>
      <c r="AG1360" t="s">
        <v>15512</v>
      </c>
      <c r="AH1360" t="s">
        <v>110</v>
      </c>
      <c r="AI1360" t="s">
        <v>15513</v>
      </c>
      <c r="AJ1360" t="s">
        <v>92</v>
      </c>
      <c r="AK1360" t="s">
        <v>66</v>
      </c>
    </row>
    <row r="1361" spans="1:38">
      <c r="A1361" t="s">
        <v>15514</v>
      </c>
      <c r="B1361" t="s">
        <v>15515</v>
      </c>
      <c r="C1361" t="s">
        <v>15516</v>
      </c>
      <c r="D1361" t="s">
        <v>15517</v>
      </c>
      <c r="E1361" t="s">
        <v>15518</v>
      </c>
      <c r="F1361" t="s">
        <v>2409</v>
      </c>
      <c r="G1361" t="s">
        <v>50</v>
      </c>
      <c r="H1361" t="s">
        <v>51</v>
      </c>
      <c r="I1361" t="s">
        <v>6514</v>
      </c>
      <c r="J1361" t="s">
        <v>2633</v>
      </c>
      <c r="K1361" t="s">
        <v>54</v>
      </c>
      <c r="L1361" t="s">
        <v>170</v>
      </c>
      <c r="M1361" t="s">
        <v>336</v>
      </c>
      <c r="N1361" t="s">
        <v>337</v>
      </c>
      <c r="O1361" t="s">
        <v>79</v>
      </c>
      <c r="P1361" t="s">
        <v>15519</v>
      </c>
      <c r="Q1361" t="s">
        <v>151</v>
      </c>
      <c r="R1361" t="s"/>
      <c r="S1361" t="s"/>
      <c r="T1361" t="s"/>
      <c r="U1361" t="s"/>
      <c r="V1361" t="s"/>
      <c r="W1361" t="s"/>
      <c r="X1361" t="s"/>
      <c r="Y1361" t="s"/>
      <c r="Z1361" t="s"/>
      <c r="AA1361" t="s"/>
      <c r="AB1361" t="s">
        <v>15520</v>
      </c>
      <c r="AC1361" t="s">
        <v>15521</v>
      </c>
      <c r="AD1361" t="s">
        <v>192</v>
      </c>
      <c r="AE1361" t="s">
        <v>247</v>
      </c>
      <c r="AF1361" t="s">
        <v>15522</v>
      </c>
      <c r="AG1361" t="s">
        <v>15523</v>
      </c>
      <c r="AH1361" t="s">
        <v>419</v>
      </c>
      <c r="AI1361" t="s">
        <v>15524</v>
      </c>
      <c r="AJ1361" t="s">
        <v>92</v>
      </c>
      <c r="AK1361" t="s">
        <v>66</v>
      </c>
    </row>
    <row r="1362" spans="1:38">
      <c r="A1362" t="s">
        <v>15525</v>
      </c>
      <c r="B1362" t="s">
        <v>15526</v>
      </c>
      <c r="C1362" t="s">
        <v>15527</v>
      </c>
      <c r="D1362" t="s">
        <v>15528</v>
      </c>
      <c r="E1362" t="s">
        <v>15529</v>
      </c>
      <c r="F1362" t="s">
        <v>98</v>
      </c>
      <c r="G1362" t="s">
        <v>50</v>
      </c>
      <c r="H1362" t="s">
        <v>51</v>
      </c>
      <c r="I1362" t="s">
        <v>13490</v>
      </c>
      <c r="J1362" t="s"/>
      <c r="K1362" t="s">
        <v>525</v>
      </c>
      <c r="L1362" t="s">
        <v>932</v>
      </c>
      <c r="M1362" t="s">
        <v>932</v>
      </c>
      <c r="N1362" t="s">
        <v>1747</v>
      </c>
      <c r="O1362" t="s"/>
      <c r="P1362" t="s"/>
      <c r="Q1362" t="s">
        <v>44</v>
      </c>
      <c r="R1362" t="s"/>
      <c r="S1362" t="s"/>
      <c r="T1362" t="s"/>
      <c r="U1362" t="s"/>
      <c r="V1362" t="s"/>
      <c r="W1362" t="s"/>
      <c r="X1362" t="s"/>
      <c r="Y1362" t="s"/>
      <c r="Z1362" t="s"/>
      <c r="AA1362" t="s"/>
      <c r="AB1362" t="s">
        <v>15530</v>
      </c>
      <c r="AC1362" t="s">
        <v>15530</v>
      </c>
      <c r="AD1362" t="s">
        <v>301</v>
      </c>
      <c r="AE1362" t="s">
        <v>44</v>
      </c>
      <c r="AF1362" t="s">
        <v>15531</v>
      </c>
      <c r="AG1362" t="s">
        <v>6935</v>
      </c>
      <c r="AH1362" t="s">
        <v>617</v>
      </c>
      <c r="AI1362" t="s">
        <v>15532</v>
      </c>
      <c r="AJ1362" t="s">
        <v>15533</v>
      </c>
      <c r="AK1362" t="s">
        <v>66</v>
      </c>
    </row>
    <row r="1363" spans="1:38">
      <c r="A1363" t="s">
        <v>15534</v>
      </c>
      <c r="B1363" t="s">
        <v>15535</v>
      </c>
      <c r="C1363" t="s">
        <v>15536</v>
      </c>
      <c r="D1363" t="s">
        <v>15537</v>
      </c>
      <c r="E1363" t="s">
        <v>15538</v>
      </c>
      <c r="F1363" t="s">
        <v>3538</v>
      </c>
      <c r="G1363" t="s">
        <v>50</v>
      </c>
      <c r="H1363" t="s">
        <v>51</v>
      </c>
      <c r="I1363" t="s">
        <v>15539</v>
      </c>
      <c r="J1363" t="s">
        <v>1167</v>
      </c>
      <c r="K1363" t="s">
        <v>271</v>
      </c>
      <c r="L1363" t="s">
        <v>355</v>
      </c>
      <c r="M1363" t="s">
        <v>356</v>
      </c>
      <c r="N1363" t="s">
        <v>2180</v>
      </c>
      <c r="O1363" t="s">
        <v>174</v>
      </c>
      <c r="P1363" t="s"/>
      <c r="Q1363" t="s"/>
      <c r="R1363" t="s"/>
      <c r="S1363" t="s"/>
      <c r="T1363" t="s"/>
      <c r="U1363" t="s"/>
      <c r="V1363" t="s"/>
      <c r="W1363" t="s"/>
      <c r="X1363" t="s"/>
      <c r="Y1363" t="s"/>
      <c r="Z1363" t="s"/>
      <c r="AA1363" t="s"/>
      <c r="AB1363" t="s">
        <v>15540</v>
      </c>
      <c r="AC1363" t="s">
        <v>15541</v>
      </c>
      <c r="AD1363" t="s">
        <v>86</v>
      </c>
      <c r="AE1363" t="s">
        <v>44</v>
      </c>
      <c r="AF1363" t="s">
        <v>15542</v>
      </c>
      <c r="AG1363" t="s">
        <v>15543</v>
      </c>
      <c r="AH1363" t="s">
        <v>174</v>
      </c>
      <c r="AI1363" t="s">
        <v>15544</v>
      </c>
      <c r="AJ1363" t="s">
        <v>92</v>
      </c>
      <c r="AK1363" t="s">
        <v>1849</v>
      </c>
    </row>
    <row r="1364" spans="1:38">
      <c r="A1364" t="s">
        <v>15545</v>
      </c>
      <c r="B1364" t="s">
        <v>15546</v>
      </c>
      <c r="C1364" t="s">
        <v>15547</v>
      </c>
      <c r="D1364" t="s">
        <v>15548</v>
      </c>
      <c r="E1364" t="s">
        <v>15549</v>
      </c>
      <c r="F1364" t="s"/>
      <c r="G1364" t="s">
        <v>50</v>
      </c>
      <c r="H1364" t="s">
        <v>51</v>
      </c>
      <c r="I1364" t="s">
        <v>7250</v>
      </c>
      <c r="J1364" t="s">
        <v>7251</v>
      </c>
      <c r="K1364" t="s">
        <v>54</v>
      </c>
      <c r="L1364" t="s">
        <v>582</v>
      </c>
      <c r="M1364" t="s">
        <v>871</v>
      </c>
      <c r="N1364" t="s">
        <v>1141</v>
      </c>
      <c r="O1364" t="s">
        <v>865</v>
      </c>
      <c r="P1364" t="s">
        <v>3761</v>
      </c>
      <c r="Q1364" t="s">
        <v>67</v>
      </c>
      <c r="R1364" t="s">
        <v>15550</v>
      </c>
      <c r="S1364" t="s"/>
      <c r="T1364" t="s"/>
      <c r="U1364" t="s"/>
      <c r="V1364" t="s"/>
      <c r="W1364" t="s"/>
      <c r="X1364" t="s"/>
      <c r="Y1364" t="s"/>
      <c r="Z1364" t="s"/>
      <c r="AA1364" t="s"/>
      <c r="AB1364" t="s">
        <v>15551</v>
      </c>
      <c r="AC1364" t="s">
        <v>15552</v>
      </c>
      <c r="AD1364" t="s">
        <v>59</v>
      </c>
      <c r="AE1364" t="s">
        <v>107</v>
      </c>
      <c r="AF1364" t="s">
        <v>15553</v>
      </c>
      <c r="AG1364" t="s">
        <v>15554</v>
      </c>
      <c r="AH1364" t="s">
        <v>59</v>
      </c>
      <c r="AI1364" t="s">
        <v>15555</v>
      </c>
      <c r="AJ1364" t="s">
        <v>92</v>
      </c>
      <c r="AK1364" t="s">
        <v>66</v>
      </c>
    </row>
    <row r="1365" spans="1:38">
      <c r="A1365" t="s">
        <v>15556</v>
      </c>
      <c r="B1365" t="s">
        <v>15557</v>
      </c>
      <c r="C1365" t="s">
        <v>15558</v>
      </c>
      <c r="D1365" t="s">
        <v>15559</v>
      </c>
      <c r="E1365" t="s">
        <v>15560</v>
      </c>
      <c r="F1365" t="s">
        <v>857</v>
      </c>
      <c r="G1365" t="s">
        <v>50</v>
      </c>
      <c r="H1365" t="s">
        <v>51</v>
      </c>
      <c r="I1365" t="s">
        <v>3415</v>
      </c>
      <c r="J1365" t="s">
        <v>53</v>
      </c>
      <c r="K1365" t="s">
        <v>54</v>
      </c>
      <c r="L1365" t="s">
        <v>843</v>
      </c>
      <c r="M1365" t="s">
        <v>844</v>
      </c>
      <c r="N1365" t="s">
        <v>845</v>
      </c>
      <c r="O1365" t="s">
        <v>79</v>
      </c>
      <c r="P1365" t="s">
        <v>11307</v>
      </c>
      <c r="Q1365" t="s">
        <v>67</v>
      </c>
      <c r="R1365" t="s">
        <v>15561</v>
      </c>
      <c r="S1365" t="s"/>
      <c r="T1365" t="s">
        <v>67</v>
      </c>
      <c r="U1365" t="s"/>
      <c r="V1365" t="s"/>
      <c r="W1365" t="s"/>
      <c r="X1365" t="s"/>
      <c r="Y1365" t="s"/>
      <c r="Z1365" t="s"/>
      <c r="AA1365" t="s"/>
      <c r="AB1365" t="s">
        <v>15562</v>
      </c>
      <c r="AC1365" t="s">
        <v>15563</v>
      </c>
      <c r="AD1365" t="s">
        <v>174</v>
      </c>
      <c r="AE1365" t="s">
        <v>1105</v>
      </c>
      <c r="AF1365" t="s">
        <v>15564</v>
      </c>
      <c r="AG1365" t="s">
        <v>15565</v>
      </c>
      <c r="AH1365" t="s">
        <v>142</v>
      </c>
      <c r="AI1365" t="s">
        <v>15566</v>
      </c>
      <c r="AJ1365" t="s">
        <v>92</v>
      </c>
      <c r="AK1365" t="s">
        <v>66</v>
      </c>
    </row>
    <row r="1366" spans="1:38">
      <c r="A1366" t="s">
        <v>15567</v>
      </c>
      <c r="B1366" t="s">
        <v>15568</v>
      </c>
      <c r="C1366" t="s">
        <v>3113</v>
      </c>
      <c r="D1366" t="s"/>
      <c r="E1366" t="s">
        <v>15569</v>
      </c>
      <c r="F1366" t="s"/>
      <c r="G1366" t="s">
        <v>50</v>
      </c>
      <c r="H1366" t="s">
        <v>51</v>
      </c>
      <c r="I1366" t="s">
        <v>7812</v>
      </c>
      <c r="J1366" t="s">
        <v>3463</v>
      </c>
      <c r="K1366" t="s">
        <v>569</v>
      </c>
      <c r="L1366" t="s">
        <v>76</v>
      </c>
      <c r="M1366" t="s">
        <v>77</v>
      </c>
      <c r="N1366" t="s">
        <v>544</v>
      </c>
      <c r="O1366" t="s">
        <v>79</v>
      </c>
      <c r="P1366" t="s"/>
      <c r="Q1366" t="s"/>
      <c r="R1366" t="s"/>
      <c r="S1366" t="s"/>
      <c r="T1366" t="s"/>
      <c r="U1366" t="s"/>
      <c r="V1366" t="s"/>
      <c r="W1366" t="s"/>
      <c r="X1366" t="s"/>
      <c r="Y1366" t="s"/>
      <c r="Z1366" t="s"/>
      <c r="AA1366" t="s"/>
      <c r="AB1366" t="s">
        <v>15570</v>
      </c>
      <c r="AC1366" t="s">
        <v>15570</v>
      </c>
      <c r="AD1366" t="s">
        <v>301</v>
      </c>
      <c r="AE1366" t="s">
        <v>44</v>
      </c>
      <c r="AF1366" t="s">
        <v>15571</v>
      </c>
      <c r="AG1366" t="s">
        <v>15572</v>
      </c>
      <c r="AH1366" t="s">
        <v>707</v>
      </c>
      <c r="AI1366" t="s">
        <v>15573</v>
      </c>
      <c r="AJ1366" t="s">
        <v>92</v>
      </c>
      <c r="AK1366" t="s">
        <v>66</v>
      </c>
    </row>
    <row r="1367" spans="1:38">
      <c r="A1367" t="s">
        <v>15574</v>
      </c>
      <c r="B1367" t="s">
        <v>15575</v>
      </c>
      <c r="C1367" t="s">
        <v>15576</v>
      </c>
      <c r="D1367" t="s">
        <v>15577</v>
      </c>
      <c r="E1367" t="s">
        <v>15578</v>
      </c>
      <c r="F1367" t="s">
        <v>1177</v>
      </c>
      <c r="G1367" t="s">
        <v>50</v>
      </c>
      <c r="H1367" t="s">
        <v>51</v>
      </c>
      <c r="I1367" t="s">
        <v>15579</v>
      </c>
      <c r="J1367" t="s">
        <v>15580</v>
      </c>
      <c r="K1367" t="s">
        <v>237</v>
      </c>
      <c r="L1367" t="s">
        <v>454</v>
      </c>
      <c r="M1367" t="s">
        <v>454</v>
      </c>
      <c r="N1367" t="s">
        <v>556</v>
      </c>
      <c r="O1367" t="s">
        <v>209</v>
      </c>
      <c r="P1367" t="s"/>
      <c r="Q1367" t="s"/>
      <c r="R1367" t="s"/>
      <c r="S1367" t="s"/>
      <c r="T1367" t="s"/>
      <c r="U1367" t="s"/>
      <c r="V1367" t="s"/>
      <c r="W1367" t="s"/>
      <c r="X1367" t="s"/>
      <c r="Y1367" t="s"/>
      <c r="Z1367" t="s"/>
      <c r="AA1367" t="s"/>
      <c r="AB1367" t="s">
        <v>15581</v>
      </c>
      <c r="AC1367" t="s">
        <v>15581</v>
      </c>
      <c r="AD1367" t="s">
        <v>93</v>
      </c>
      <c r="AE1367" t="s">
        <v>277</v>
      </c>
      <c r="AF1367" t="s">
        <v>15582</v>
      </c>
      <c r="AG1367" t="s">
        <v>15583</v>
      </c>
      <c r="AH1367" t="s">
        <v>44</v>
      </c>
      <c r="AI1367" t="s">
        <v>15584</v>
      </c>
      <c r="AJ1367" t="s">
        <v>92</v>
      </c>
      <c r="AK1367" t="s">
        <v>66</v>
      </c>
    </row>
    <row r="1368" spans="1:38">
      <c r="A1368" t="s">
        <v>15585</v>
      </c>
      <c r="B1368" t="s">
        <v>15586</v>
      </c>
      <c r="C1368" t="s">
        <v>15587</v>
      </c>
      <c r="D1368" t="s">
        <v>15588</v>
      </c>
      <c r="E1368" t="s">
        <v>15589</v>
      </c>
      <c r="F1368" t="s"/>
      <c r="G1368" t="s">
        <v>50</v>
      </c>
      <c r="H1368" t="s">
        <v>51</v>
      </c>
      <c r="I1368" t="s"/>
      <c r="J1368" t="s"/>
      <c r="K1368" t="s"/>
      <c r="L1368" t="s">
        <v>139</v>
      </c>
      <c r="M1368" t="s">
        <v>500</v>
      </c>
      <c r="N1368" t="s">
        <v>3240</v>
      </c>
      <c r="O1368" t="s"/>
      <c r="P1368" t="s"/>
      <c r="Q1368" t="s">
        <v>44</v>
      </c>
      <c r="R1368" t="s"/>
      <c r="S1368" t="s"/>
      <c r="T1368" t="s"/>
      <c r="U1368" t="s"/>
      <c r="V1368" t="s"/>
      <c r="W1368" t="s"/>
      <c r="X1368" t="s"/>
      <c r="Y1368" t="s"/>
      <c r="Z1368" t="s"/>
      <c r="AA1368" t="s"/>
      <c r="AB1368" t="s">
        <v>15590</v>
      </c>
      <c r="AC1368" t="s">
        <v>15591</v>
      </c>
      <c r="AD1368" t="s">
        <v>110</v>
      </c>
      <c r="AE1368" t="s">
        <v>1254</v>
      </c>
      <c r="AF1368" t="s">
        <v>15592</v>
      </c>
      <c r="AG1368" t="s">
        <v>15593</v>
      </c>
      <c r="AH1368" t="s">
        <v>192</v>
      </c>
      <c r="AI1368" t="s">
        <v>15594</v>
      </c>
      <c r="AJ1368" t="s">
        <v>15595</v>
      </c>
      <c r="AK1368" t="s">
        <v>66</v>
      </c>
    </row>
    <row r="1369" spans="1:38">
      <c r="A1369" t="s">
        <v>15596</v>
      </c>
      <c r="B1369" t="s">
        <v>15597</v>
      </c>
      <c r="C1369" t="s">
        <v>15598</v>
      </c>
      <c r="D1369" t="s">
        <v>15599</v>
      </c>
      <c r="E1369" t="s">
        <v>15600</v>
      </c>
      <c r="F1369" t="s">
        <v>49</v>
      </c>
      <c r="G1369" t="s">
        <v>50</v>
      </c>
      <c r="H1369" t="s">
        <v>51</v>
      </c>
      <c r="I1369" t="s"/>
      <c r="J1369" t="s"/>
      <c r="K1369" t="s">
        <v>453</v>
      </c>
      <c r="L1369" t="s">
        <v>55</v>
      </c>
      <c r="M1369" t="s">
        <v>56</v>
      </c>
      <c r="N1369" t="s">
        <v>611</v>
      </c>
      <c r="O1369" t="s"/>
      <c r="P1369" t="s"/>
      <c r="Q1369" t="s">
        <v>44</v>
      </c>
      <c r="R1369" t="s"/>
      <c r="S1369" t="s"/>
      <c r="T1369" t="s"/>
      <c r="U1369" t="s"/>
      <c r="V1369" t="s"/>
      <c r="W1369" t="s"/>
      <c r="X1369" t="s"/>
      <c r="Y1369" t="s"/>
      <c r="Z1369" t="s"/>
      <c r="AA1369" t="s"/>
      <c r="AB1369" t="s">
        <v>15601</v>
      </c>
      <c r="AC1369" t="s">
        <v>15601</v>
      </c>
      <c r="AD1369" t="s">
        <v>86</v>
      </c>
      <c r="AE1369" t="s">
        <v>1205</v>
      </c>
      <c r="AF1369" t="s">
        <v>15602</v>
      </c>
      <c r="AG1369" t="s">
        <v>15603</v>
      </c>
      <c r="AH1369" t="s">
        <v>86</v>
      </c>
      <c r="AI1369" t="s">
        <v>15604</v>
      </c>
      <c r="AJ1369" t="s">
        <v>15605</v>
      </c>
      <c r="AK1369" t="s">
        <v>66</v>
      </c>
    </row>
    <row r="1370" spans="1:38">
      <c r="A1370" t="s">
        <v>15606</v>
      </c>
      <c r="B1370" t="s">
        <v>15607</v>
      </c>
      <c r="C1370" t="s">
        <v>15608</v>
      </c>
      <c r="D1370" t="s">
        <v>15609</v>
      </c>
      <c r="E1370" t="s">
        <v>15610</v>
      </c>
      <c r="F1370" t="s"/>
      <c r="G1370" t="s">
        <v>72</v>
      </c>
      <c r="H1370" t="s">
        <v>51</v>
      </c>
      <c r="I1370" t="s">
        <v>15611</v>
      </c>
      <c r="J1370" t="s"/>
      <c r="K1370" t="s">
        <v>569</v>
      </c>
      <c r="L1370" t="s">
        <v>1344</v>
      </c>
      <c r="M1370" t="s">
        <v>3962</v>
      </c>
      <c r="N1370" t="s">
        <v>4445</v>
      </c>
      <c r="O1370" t="s">
        <v>192</v>
      </c>
      <c r="P1370" t="s"/>
      <c r="Q1370" t="s"/>
      <c r="R1370" t="s"/>
      <c r="S1370" t="s"/>
      <c r="T1370" t="s"/>
      <c r="U1370" t="s">
        <v>15612</v>
      </c>
      <c r="V1370" t="s">
        <v>67</v>
      </c>
      <c r="W1370" t="s">
        <v>15613</v>
      </c>
      <c r="X1370" t="s"/>
      <c r="Y1370" t="s"/>
      <c r="Z1370" t="s"/>
      <c r="AA1370" t="s">
        <v>84</v>
      </c>
      <c r="AB1370" t="s">
        <v>15614</v>
      </c>
      <c r="AC1370" t="s">
        <v>15615</v>
      </c>
      <c r="AD1370" t="s">
        <v>110</v>
      </c>
      <c r="AE1370" t="s">
        <v>1254</v>
      </c>
      <c r="AF1370" t="s">
        <v>15616</v>
      </c>
      <c r="AG1370" t="s">
        <v>15617</v>
      </c>
      <c r="AH1370" t="s">
        <v>124</v>
      </c>
      <c r="AI1370" t="s">
        <v>15618</v>
      </c>
      <c r="AJ1370" t="s">
        <v>92</v>
      </c>
      <c r="AK1370" t="s">
        <v>66</v>
      </c>
    </row>
    <row r="1371" spans="1:38">
      <c r="A1371" t="s">
        <v>15619</v>
      </c>
      <c r="B1371" t="s">
        <v>15620</v>
      </c>
      <c r="C1371" t="s">
        <v>15621</v>
      </c>
      <c r="D1371" t="s">
        <v>15622</v>
      </c>
      <c r="E1371" t="s">
        <v>15623</v>
      </c>
      <c r="F1371" t="s">
        <v>6233</v>
      </c>
      <c r="G1371" t="s">
        <v>72</v>
      </c>
      <c r="H1371" t="s">
        <v>51</v>
      </c>
      <c r="I1371" t="s">
        <v>15624</v>
      </c>
      <c r="J1371" t="s">
        <v>7251</v>
      </c>
      <c r="K1371" t="s">
        <v>54</v>
      </c>
      <c r="L1371" t="s">
        <v>322</v>
      </c>
      <c r="M1371" t="s">
        <v>323</v>
      </c>
      <c r="N1371" t="s">
        <v>1088</v>
      </c>
      <c r="O1371" t="s">
        <v>63</v>
      </c>
      <c r="P1371" t="s"/>
      <c r="Q1371" t="s"/>
      <c r="R1371" t="s"/>
      <c r="S1371" t="s"/>
      <c r="T1371" t="s"/>
      <c r="U1371" t="s"/>
      <c r="V1371" t="s"/>
      <c r="W1371" t="s">
        <v>15625</v>
      </c>
      <c r="X1371" t="s"/>
      <c r="Y1371" t="s"/>
      <c r="Z1371" t="s"/>
      <c r="AA1371" t="s"/>
      <c r="AB1371" t="s">
        <v>15626</v>
      </c>
      <c r="AC1371" t="s">
        <v>15627</v>
      </c>
      <c r="AD1371" t="s">
        <v>59</v>
      </c>
      <c r="AE1371" t="s">
        <v>107</v>
      </c>
      <c r="AF1371" t="s">
        <v>15628</v>
      </c>
      <c r="AG1371" t="s">
        <v>15629</v>
      </c>
      <c r="AH1371" t="s">
        <v>151</v>
      </c>
      <c r="AI1371" t="s">
        <v>15630</v>
      </c>
      <c r="AJ1371" t="s">
        <v>92</v>
      </c>
      <c r="AK1371" t="s">
        <v>66</v>
      </c>
    </row>
    <row r="1372" spans="1:38">
      <c r="A1372" t="s">
        <v>15631</v>
      </c>
      <c r="B1372" t="s">
        <v>15632</v>
      </c>
      <c r="C1372" t="s">
        <v>15633</v>
      </c>
      <c r="D1372" t="s"/>
      <c r="E1372" t="s">
        <v>15634</v>
      </c>
      <c r="F1372" t="s">
        <v>2409</v>
      </c>
      <c r="G1372" t="s">
        <v>72</v>
      </c>
      <c r="H1372" t="s">
        <v>51</v>
      </c>
      <c r="I1372" t="s">
        <v>15635</v>
      </c>
      <c r="J1372" t="s">
        <v>3463</v>
      </c>
      <c r="K1372" t="s">
        <v>569</v>
      </c>
      <c r="L1372" t="s">
        <v>76</v>
      </c>
      <c r="M1372" t="s">
        <v>77</v>
      </c>
      <c r="N1372" t="s">
        <v>78</v>
      </c>
      <c r="O1372" t="s">
        <v>79</v>
      </c>
      <c r="P1372" t="s"/>
      <c r="Q1372" t="s"/>
      <c r="R1372" t="s"/>
      <c r="S1372" t="s"/>
      <c r="T1372" t="s"/>
      <c r="U1372" t="s">
        <v>15636</v>
      </c>
      <c r="V1372" t="s">
        <v>67</v>
      </c>
      <c r="W1372" t="s">
        <v>15637</v>
      </c>
      <c r="X1372" t="s"/>
      <c r="Y1372" t="s"/>
      <c r="Z1372" t="s"/>
      <c r="AA1372" t="s">
        <v>84</v>
      </c>
      <c r="AB1372" t="s">
        <v>15638</v>
      </c>
      <c r="AC1372" t="s">
        <v>15638</v>
      </c>
      <c r="AD1372" t="s">
        <v>406</v>
      </c>
      <c r="AE1372" t="s">
        <v>15639</v>
      </c>
      <c r="AF1372" t="s">
        <v>15640</v>
      </c>
      <c r="AG1372" t="s">
        <v>15641</v>
      </c>
      <c r="AH1372" t="s">
        <v>1056</v>
      </c>
      <c r="AI1372" t="s">
        <v>15642</v>
      </c>
      <c r="AJ1372" t="s">
        <v>92</v>
      </c>
      <c r="AK1372" t="s">
        <v>66</v>
      </c>
    </row>
    <row r="1373" spans="1:38">
      <c r="A1373" t="s">
        <v>15643</v>
      </c>
      <c r="B1373" t="s">
        <v>15644</v>
      </c>
      <c r="C1373" t="s">
        <v>15645</v>
      </c>
      <c r="D1373" t="s">
        <v>15646</v>
      </c>
      <c r="E1373" t="s">
        <v>15647</v>
      </c>
      <c r="F1373" t="s"/>
      <c r="G1373" t="s">
        <v>50</v>
      </c>
      <c r="H1373" t="s">
        <v>51</v>
      </c>
      <c r="I1373" t="s">
        <v>15648</v>
      </c>
      <c r="J1373" t="s"/>
      <c r="K1373" t="s">
        <v>859</v>
      </c>
      <c r="L1373" t="s">
        <v>1344</v>
      </c>
      <c r="M1373" t="s">
        <v>1345</v>
      </c>
      <c r="N1373" t="s">
        <v>2463</v>
      </c>
      <c r="O1373" t="s">
        <v>192</v>
      </c>
      <c r="P1373" t="s"/>
      <c r="Q1373" t="s"/>
      <c r="R1373" t="s"/>
      <c r="S1373" t="s"/>
      <c r="T1373" t="s"/>
      <c r="U1373" t="s"/>
      <c r="V1373" t="s"/>
      <c r="W1373" t="s"/>
      <c r="X1373" t="s"/>
      <c r="Y1373" t="s"/>
      <c r="Z1373" t="s">
        <v>15649</v>
      </c>
      <c r="AA1373" t="s"/>
      <c r="AB1373" t="s">
        <v>15650</v>
      </c>
      <c r="AC1373" t="s">
        <v>15651</v>
      </c>
      <c r="AD1373" t="s">
        <v>112</v>
      </c>
      <c r="AE1373" t="s">
        <v>44</v>
      </c>
      <c r="AF1373" t="s">
        <v>15652</v>
      </c>
      <c r="AG1373" t="s">
        <v>15653</v>
      </c>
      <c r="AH1373" t="s">
        <v>67</v>
      </c>
      <c r="AI1373" t="s">
        <v>15654</v>
      </c>
      <c r="AJ1373" t="s">
        <v>92</v>
      </c>
      <c r="AK1373" t="s">
        <v>66</v>
      </c>
    </row>
    <row r="1374" spans="1:38">
      <c r="A1374" t="s">
        <v>15655</v>
      </c>
      <c r="B1374" t="s">
        <v>15656</v>
      </c>
      <c r="C1374" t="s">
        <v>15657</v>
      </c>
      <c r="D1374" t="s">
        <v>15658</v>
      </c>
      <c r="E1374" t="s">
        <v>15659</v>
      </c>
      <c r="F1374" t="s">
        <v>15464</v>
      </c>
      <c r="G1374" t="s">
        <v>50</v>
      </c>
      <c r="H1374" t="s">
        <v>234</v>
      </c>
      <c r="I1374" t="s">
        <v>2574</v>
      </c>
      <c r="J1374" t="s">
        <v>1127</v>
      </c>
      <c r="K1374" t="s">
        <v>54</v>
      </c>
      <c r="L1374" t="s">
        <v>322</v>
      </c>
      <c r="M1374" t="s">
        <v>1251</v>
      </c>
      <c r="N1374" t="s">
        <v>1461</v>
      </c>
      <c r="O1374" t="s">
        <v>142</v>
      </c>
      <c r="P1374" t="s">
        <v>15660</v>
      </c>
      <c r="Q1374" t="s">
        <v>67</v>
      </c>
      <c r="R1374" t="s">
        <v>15661</v>
      </c>
      <c r="S1374" t="s"/>
      <c r="T1374" t="s">
        <v>67</v>
      </c>
      <c r="U1374" t="s">
        <v>4888</v>
      </c>
      <c r="V1374" t="s">
        <v>67</v>
      </c>
      <c r="W1374" t="s"/>
      <c r="X1374" t="s"/>
      <c r="Y1374" t="s"/>
      <c r="Z1374" t="s">
        <v>15662</v>
      </c>
      <c r="AA1374" t="s">
        <v>84</v>
      </c>
      <c r="AB1374" t="s">
        <v>15663</v>
      </c>
      <c r="AC1374" t="s">
        <v>15664</v>
      </c>
      <c r="AD1374" t="s">
        <v>112</v>
      </c>
      <c r="AE1374" t="s">
        <v>60</v>
      </c>
      <c r="AF1374" t="s">
        <v>15665</v>
      </c>
      <c r="AG1374" t="s">
        <v>15666</v>
      </c>
      <c r="AH1374" t="s">
        <v>44</v>
      </c>
      <c r="AI1374" t="s">
        <v>15667</v>
      </c>
      <c r="AJ1374" t="s">
        <v>92</v>
      </c>
      <c r="AK1374" t="s">
        <v>1849</v>
      </c>
    </row>
    <row r="1375" spans="1:38">
      <c r="A1375" t="s">
        <v>15668</v>
      </c>
      <c r="B1375" t="s">
        <v>15669</v>
      </c>
      <c r="C1375" t="s">
        <v>15670</v>
      </c>
      <c r="D1375" t="s">
        <v>15671</v>
      </c>
      <c r="E1375" t="s">
        <v>15672</v>
      </c>
      <c r="F1375" t="s"/>
      <c r="G1375" t="s">
        <v>50</v>
      </c>
      <c r="H1375" t="s">
        <v>51</v>
      </c>
      <c r="I1375" t="s">
        <v>11097</v>
      </c>
      <c r="J1375" t="s"/>
      <c r="K1375" t="s">
        <v>237</v>
      </c>
      <c r="L1375" t="s">
        <v>597</v>
      </c>
      <c r="M1375" t="s">
        <v>598</v>
      </c>
      <c r="N1375" t="s">
        <v>2589</v>
      </c>
      <c r="O1375" t="s"/>
      <c r="P1375" t="s"/>
      <c r="Q1375" t="s">
        <v>44</v>
      </c>
      <c r="R1375" t="s"/>
      <c r="S1375" t="s"/>
      <c r="T1375" t="s"/>
      <c r="U1375" t="s"/>
      <c r="V1375" t="s"/>
      <c r="W1375" t="s"/>
      <c r="X1375" t="s"/>
      <c r="Y1375" t="s"/>
      <c r="Z1375" t="s"/>
      <c r="AA1375" t="s"/>
      <c r="AB1375" t="s">
        <v>15673</v>
      </c>
      <c r="AC1375" t="s">
        <v>15673</v>
      </c>
      <c r="AD1375" t="s">
        <v>124</v>
      </c>
      <c r="AE1375" t="s">
        <v>44</v>
      </c>
      <c r="AF1375" t="s">
        <v>15674</v>
      </c>
      <c r="AG1375" t="s">
        <v>15675</v>
      </c>
      <c r="AH1375" t="s">
        <v>149</v>
      </c>
      <c r="AI1375" t="s">
        <v>15676</v>
      </c>
      <c r="AJ1375" t="s">
        <v>15677</v>
      </c>
      <c r="AK1375" t="s">
        <v>66</v>
      </c>
    </row>
    <row r="1376" spans="1:38">
      <c r="A1376" t="s">
        <v>15678</v>
      </c>
      <c r="B1376" t="s">
        <v>15679</v>
      </c>
      <c r="C1376" t="s">
        <v>15680</v>
      </c>
      <c r="D1376" t="s">
        <v>15681</v>
      </c>
      <c r="E1376" t="s">
        <v>15682</v>
      </c>
      <c r="F1376" t="s">
        <v>9025</v>
      </c>
      <c r="G1376" t="s">
        <v>72</v>
      </c>
      <c r="H1376" t="s">
        <v>51</v>
      </c>
      <c r="I1376" t="s">
        <v>15683</v>
      </c>
      <c r="J1376" t="s">
        <v>15684</v>
      </c>
      <c r="K1376" t="s">
        <v>1631</v>
      </c>
      <c r="L1376" t="s">
        <v>355</v>
      </c>
      <c r="M1376" t="s">
        <v>985</v>
      </c>
      <c r="N1376" t="s">
        <v>1484</v>
      </c>
      <c r="O1376" t="s">
        <v>174</v>
      </c>
      <c r="P1376" t="s">
        <v>15685</v>
      </c>
      <c r="Q1376" t="s">
        <v>63</v>
      </c>
      <c r="R1376" t="s"/>
      <c r="S1376" t="s"/>
      <c r="T1376" t="s"/>
      <c r="U1376" t="s"/>
      <c r="V1376" t="s"/>
      <c r="W1376" t="s">
        <v>15686</v>
      </c>
      <c r="X1376" t="s"/>
      <c r="Y1376" t="s"/>
      <c r="Z1376" t="s"/>
      <c r="AA1376" t="s"/>
      <c r="AB1376" t="s">
        <v>15687</v>
      </c>
      <c r="AC1376" t="s">
        <v>15687</v>
      </c>
      <c r="AD1376" t="s">
        <v>93</v>
      </c>
      <c r="AE1376" t="s">
        <v>44</v>
      </c>
      <c r="AF1376" t="s">
        <v>15688</v>
      </c>
      <c r="AG1376" t="s">
        <v>44</v>
      </c>
      <c r="AH1376" t="s">
        <v>67</v>
      </c>
      <c r="AI1376" t="s">
        <v>15689</v>
      </c>
      <c r="AJ1376" t="s">
        <v>92</v>
      </c>
      <c r="AK1376" t="s">
        <v>66</v>
      </c>
    </row>
    <row r="1377" spans="1:38">
      <c r="A1377" t="s">
        <v>15690</v>
      </c>
      <c r="B1377" t="s">
        <v>15691</v>
      </c>
      <c r="C1377" t="s">
        <v>15692</v>
      </c>
      <c r="D1377" t="s">
        <v>15693</v>
      </c>
      <c r="E1377" t="s">
        <v>15694</v>
      </c>
      <c r="F1377" t="s">
        <v>292</v>
      </c>
      <c r="G1377" t="s">
        <v>50</v>
      </c>
      <c r="H1377" t="s">
        <v>51</v>
      </c>
      <c r="I1377" t="s">
        <v>15695</v>
      </c>
      <c r="J1377" t="s">
        <v>425</v>
      </c>
      <c r="K1377" t="s">
        <v>54</v>
      </c>
      <c r="L1377" t="s">
        <v>411</v>
      </c>
      <c r="M1377" t="s">
        <v>412</v>
      </c>
      <c r="N1377" t="s">
        <v>699</v>
      </c>
      <c r="O1377" t="s">
        <v>241</v>
      </c>
      <c r="P1377" t="s"/>
      <c r="Q1377" t="s">
        <v>93</v>
      </c>
      <c r="R1377" t="s">
        <v>15696</v>
      </c>
      <c r="S1377" t="s"/>
      <c r="T1377" t="s"/>
      <c r="U1377" t="s"/>
      <c r="V1377" t="s"/>
      <c r="W1377" t="s"/>
      <c r="X1377" t="s"/>
      <c r="Y1377" t="s"/>
      <c r="Z1377" t="s"/>
      <c r="AA1377" t="s"/>
      <c r="AB1377" t="s">
        <v>15697</v>
      </c>
      <c r="AC1377" t="s">
        <v>15698</v>
      </c>
      <c r="AD1377" t="s">
        <v>59</v>
      </c>
      <c r="AE1377" t="s">
        <v>277</v>
      </c>
      <c r="AF1377" t="s">
        <v>15699</v>
      </c>
      <c r="AG1377" t="s">
        <v>15700</v>
      </c>
      <c r="AH1377" t="s">
        <v>59</v>
      </c>
      <c r="AI1377" t="s">
        <v>15701</v>
      </c>
      <c r="AJ1377" t="s">
        <v>92</v>
      </c>
      <c r="AK1377" t="s">
        <v>66</v>
      </c>
    </row>
    <row r="1378" spans="1:38">
      <c r="A1378" t="s">
        <v>15702</v>
      </c>
      <c r="B1378" t="s">
        <v>15703</v>
      </c>
      <c r="C1378" t="s">
        <v>15704</v>
      </c>
      <c r="D1378" t="s">
        <v>15705</v>
      </c>
      <c r="E1378" t="s">
        <v>15706</v>
      </c>
      <c r="F1378" t="s"/>
      <c r="G1378" t="s">
        <v>50</v>
      </c>
      <c r="H1378" t="s">
        <v>51</v>
      </c>
      <c r="I1378" t="s">
        <v>5618</v>
      </c>
      <c r="J1378" t="s">
        <v>795</v>
      </c>
      <c r="K1378" t="s">
        <v>188</v>
      </c>
      <c r="L1378" t="s">
        <v>238</v>
      </c>
      <c r="M1378" t="s">
        <v>660</v>
      </c>
      <c r="N1378" t="s">
        <v>2726</v>
      </c>
      <c r="O1378" t="s"/>
      <c r="P1378" t="s"/>
      <c r="Q1378" t="s">
        <v>44</v>
      </c>
      <c r="R1378" t="s"/>
      <c r="S1378" t="s"/>
      <c r="T1378" t="s"/>
      <c r="U1378" t="s"/>
      <c r="V1378" t="s"/>
      <c r="W1378" t="s"/>
      <c r="X1378" t="s"/>
      <c r="Y1378" t="s"/>
      <c r="Z1378" t="s"/>
      <c r="AA1378" t="s"/>
      <c r="AB1378" t="s">
        <v>15707</v>
      </c>
      <c r="AC1378" t="s">
        <v>15707</v>
      </c>
      <c r="AD1378" t="s">
        <v>93</v>
      </c>
      <c r="AE1378" t="s">
        <v>277</v>
      </c>
      <c r="AF1378" t="s">
        <v>15708</v>
      </c>
      <c r="AG1378" t="s">
        <v>15709</v>
      </c>
      <c r="AH1378" t="s">
        <v>44</v>
      </c>
      <c r="AI1378" t="s">
        <v>15710</v>
      </c>
      <c r="AJ1378" t="s">
        <v>15711</v>
      </c>
      <c r="AK1378" t="s">
        <v>66</v>
      </c>
    </row>
    <row r="1379" spans="1:38">
      <c r="A1379" t="s">
        <v>7374</v>
      </c>
      <c r="B1379" t="s">
        <v>15712</v>
      </c>
      <c r="C1379" t="s">
        <v>15713</v>
      </c>
      <c r="D1379" t="s"/>
      <c r="E1379" t="s">
        <v>15714</v>
      </c>
      <c r="F1379" t="s">
        <v>697</v>
      </c>
      <c r="G1379" t="s">
        <v>50</v>
      </c>
      <c r="H1379" t="s">
        <v>51</v>
      </c>
      <c r="I1379" t="s">
        <v>235</v>
      </c>
      <c r="J1379" t="s">
        <v>236</v>
      </c>
      <c r="K1379" t="s">
        <v>237</v>
      </c>
      <c r="L1379" t="s">
        <v>322</v>
      </c>
      <c r="M1379" t="s">
        <v>486</v>
      </c>
      <c r="N1379" t="s">
        <v>15715</v>
      </c>
      <c r="O1379" t="s">
        <v>86</v>
      </c>
      <c r="P1379" t="s"/>
      <c r="Q1379" t="s"/>
      <c r="R1379" t="s"/>
      <c r="S1379" t="s"/>
      <c r="T1379" t="s"/>
      <c r="U1379" t="s"/>
      <c r="V1379" t="s"/>
      <c r="W1379" t="s"/>
      <c r="X1379" t="s"/>
      <c r="Y1379" t="s"/>
      <c r="Z1379" t="s"/>
      <c r="AA1379" t="s"/>
      <c r="AB1379" t="s">
        <v>15716</v>
      </c>
      <c r="AC1379" t="s">
        <v>15716</v>
      </c>
      <c r="AD1379" t="s">
        <v>110</v>
      </c>
      <c r="AE1379" t="s">
        <v>6746</v>
      </c>
      <c r="AF1379" t="s">
        <v>15717</v>
      </c>
      <c r="AG1379" t="s">
        <v>15718</v>
      </c>
      <c r="AH1379" t="s">
        <v>63</v>
      </c>
      <c r="AI1379" t="s">
        <v>15719</v>
      </c>
      <c r="AJ1379" t="s">
        <v>92</v>
      </c>
      <c r="AK1379" t="s">
        <v>66</v>
      </c>
    </row>
    <row r="1380" spans="1:38">
      <c r="A1380" t="s">
        <v>7770</v>
      </c>
      <c r="B1380" t="s">
        <v>15720</v>
      </c>
      <c r="C1380" t="s">
        <v>15721</v>
      </c>
      <c r="D1380" t="s"/>
      <c r="E1380" t="s">
        <v>15722</v>
      </c>
      <c r="F1380" t="s">
        <v>1154</v>
      </c>
      <c r="G1380" t="s">
        <v>4887</v>
      </c>
      <c r="H1380" t="s">
        <v>51</v>
      </c>
      <c r="I1380" t="s"/>
      <c r="J1380" t="s"/>
      <c r="K1380" t="s"/>
      <c r="L1380" t="s">
        <v>170</v>
      </c>
      <c r="M1380" t="s">
        <v>171</v>
      </c>
      <c r="N1380" t="s">
        <v>1168</v>
      </c>
      <c r="O1380" t="s"/>
      <c r="P1380" t="s"/>
      <c r="Q1380" t="s">
        <v>44</v>
      </c>
      <c r="R1380" t="s"/>
      <c r="S1380" t="s"/>
      <c r="T1380" t="s"/>
      <c r="U1380" t="s"/>
      <c r="V1380" t="s"/>
      <c r="W1380" t="s"/>
      <c r="X1380" t="s"/>
      <c r="Y1380" t="s"/>
      <c r="Z1380" t="s"/>
      <c r="AA1380" t="s"/>
      <c r="AB1380" t="s">
        <v>15723</v>
      </c>
      <c r="AC1380" t="s">
        <v>15723</v>
      </c>
      <c r="AD1380" t="s">
        <v>110</v>
      </c>
      <c r="AE1380" t="s">
        <v>1254</v>
      </c>
      <c r="AF1380" t="s">
        <v>15724</v>
      </c>
      <c r="AG1380" t="s">
        <v>15725</v>
      </c>
      <c r="AH1380" t="s">
        <v>59</v>
      </c>
      <c r="AI1380" t="s">
        <v>15726</v>
      </c>
      <c r="AJ1380" t="s">
        <v>15727</v>
      </c>
      <c r="AK1380" t="s">
        <v>66</v>
      </c>
    </row>
    <row r="1381" spans="1:38">
      <c r="A1381" t="s">
        <v>15728</v>
      </c>
      <c r="B1381" t="s">
        <v>15729</v>
      </c>
      <c r="C1381" t="s">
        <v>15730</v>
      </c>
      <c r="D1381" t="s">
        <v>15731</v>
      </c>
      <c r="E1381" t="s">
        <v>15732</v>
      </c>
      <c r="F1381" t="s">
        <v>1671</v>
      </c>
      <c r="G1381" t="s">
        <v>72</v>
      </c>
      <c r="H1381" t="s">
        <v>51</v>
      </c>
      <c r="I1381" t="s">
        <v>5672</v>
      </c>
      <c r="J1381" t="s"/>
      <c r="K1381" t="s">
        <v>859</v>
      </c>
      <c r="L1381" t="s">
        <v>76</v>
      </c>
      <c r="M1381" t="s">
        <v>77</v>
      </c>
      <c r="N1381" t="s">
        <v>78</v>
      </c>
      <c r="O1381" t="s">
        <v>79</v>
      </c>
      <c r="P1381" t="s"/>
      <c r="Q1381" t="s"/>
      <c r="R1381" t="s"/>
      <c r="S1381" t="s"/>
      <c r="T1381" t="s"/>
      <c r="U1381" t="s"/>
      <c r="V1381" t="s"/>
      <c r="W1381" t="s">
        <v>15733</v>
      </c>
      <c r="X1381" t="s"/>
      <c r="Y1381" t="s"/>
      <c r="Z1381" t="s">
        <v>15734</v>
      </c>
      <c r="AA1381" t="s"/>
      <c r="AB1381" t="s">
        <v>15735</v>
      </c>
      <c r="AC1381" t="s">
        <v>15735</v>
      </c>
      <c r="AD1381" t="s">
        <v>195</v>
      </c>
      <c r="AE1381" t="s">
        <v>44</v>
      </c>
      <c r="AF1381" t="s">
        <v>15736</v>
      </c>
      <c r="AG1381" t="s">
        <v>15737</v>
      </c>
      <c r="AH1381" t="s">
        <v>762</v>
      </c>
      <c r="AI1381" t="s">
        <v>15738</v>
      </c>
      <c r="AJ1381" t="s">
        <v>92</v>
      </c>
      <c r="AK1381" t="s">
        <v>66</v>
      </c>
    </row>
    <row r="1382" spans="1:38">
      <c r="A1382" t="s">
        <v>15739</v>
      </c>
      <c r="B1382" t="s">
        <v>15740</v>
      </c>
      <c r="C1382" t="s">
        <v>15741</v>
      </c>
      <c r="D1382" t="s">
        <v>15742</v>
      </c>
      <c r="E1382" t="s">
        <v>15743</v>
      </c>
      <c r="F1382" t="s">
        <v>396</v>
      </c>
      <c r="G1382" t="s">
        <v>50</v>
      </c>
      <c r="H1382" t="s">
        <v>51</v>
      </c>
      <c r="I1382" t="s">
        <v>15744</v>
      </c>
      <c r="J1382" t="s">
        <v>1293</v>
      </c>
      <c r="K1382" t="s">
        <v>54</v>
      </c>
      <c r="L1382" t="s">
        <v>470</v>
      </c>
      <c r="M1382" t="s">
        <v>685</v>
      </c>
      <c r="N1382" t="s">
        <v>686</v>
      </c>
      <c r="O1382" t="s"/>
      <c r="P1382" t="s"/>
      <c r="Q1382" t="s">
        <v>44</v>
      </c>
      <c r="R1382" t="s"/>
      <c r="S1382" t="s"/>
      <c r="T1382" t="s"/>
      <c r="U1382" t="s"/>
      <c r="V1382" t="s"/>
      <c r="W1382" t="s"/>
      <c r="X1382" t="s"/>
      <c r="Y1382" t="s"/>
      <c r="Z1382" t="s"/>
      <c r="AA1382" t="s"/>
      <c r="AB1382" t="s">
        <v>15745</v>
      </c>
      <c r="AC1382" t="s">
        <v>15745</v>
      </c>
      <c r="AD1382" t="s">
        <v>110</v>
      </c>
      <c r="AE1382" t="s">
        <v>1254</v>
      </c>
      <c r="AF1382" t="s">
        <v>15746</v>
      </c>
      <c r="AG1382" t="s">
        <v>15747</v>
      </c>
      <c r="AH1382" t="s">
        <v>192</v>
      </c>
      <c r="AI1382" t="s">
        <v>15748</v>
      </c>
      <c r="AJ1382" t="s">
        <v>15749</v>
      </c>
      <c r="AK1382" t="s">
        <v>66</v>
      </c>
    </row>
    <row r="1383" spans="1:38">
      <c r="A1383" t="s">
        <v>15750</v>
      </c>
      <c r="B1383" t="s">
        <v>15751</v>
      </c>
      <c r="C1383" t="s">
        <v>15752</v>
      </c>
      <c r="D1383" t="s">
        <v>15753</v>
      </c>
      <c r="E1383" t="s">
        <v>15754</v>
      </c>
      <c r="F1383" t="s">
        <v>2059</v>
      </c>
      <c r="G1383" t="s">
        <v>72</v>
      </c>
      <c r="H1383" t="s">
        <v>51</v>
      </c>
      <c r="I1383" t="s">
        <v>15755</v>
      </c>
      <c r="J1383" t="s">
        <v>440</v>
      </c>
      <c r="K1383" t="s">
        <v>54</v>
      </c>
      <c r="L1383" t="s">
        <v>258</v>
      </c>
      <c r="M1383" t="s">
        <v>259</v>
      </c>
      <c r="N1383" t="s">
        <v>715</v>
      </c>
      <c r="O1383" t="s">
        <v>493</v>
      </c>
      <c r="P1383" t="s"/>
      <c r="Q1383" t="s"/>
      <c r="R1383" t="s"/>
      <c r="S1383" t="s"/>
      <c r="T1383" t="s"/>
      <c r="U1383" t="s"/>
      <c r="V1383" t="s"/>
      <c r="W1383" t="s">
        <v>15756</v>
      </c>
      <c r="X1383" t="s"/>
      <c r="Y1383" t="s"/>
      <c r="Z1383" t="s"/>
      <c r="AA1383" t="s"/>
      <c r="AB1383" t="s">
        <v>15757</v>
      </c>
      <c r="AC1383" t="s">
        <v>15758</v>
      </c>
      <c r="AD1383" t="s">
        <v>110</v>
      </c>
      <c r="AE1383" t="s">
        <v>44</v>
      </c>
      <c r="AF1383" t="s">
        <v>15759</v>
      </c>
      <c r="AG1383" t="s">
        <v>14520</v>
      </c>
      <c r="AH1383" t="s">
        <v>192</v>
      </c>
      <c r="AI1383" t="s">
        <v>15760</v>
      </c>
      <c r="AJ1383" t="s">
        <v>92</v>
      </c>
      <c r="AK1383" t="s">
        <v>66</v>
      </c>
    </row>
    <row r="1384" spans="1:38">
      <c r="A1384" t="s">
        <v>6653</v>
      </c>
      <c r="B1384" t="s">
        <v>15761</v>
      </c>
      <c r="C1384" t="s">
        <v>15762</v>
      </c>
      <c r="D1384" t="s">
        <v>15763</v>
      </c>
      <c r="E1384" t="s">
        <v>15764</v>
      </c>
      <c r="F1384" t="s">
        <v>49</v>
      </c>
      <c r="G1384" t="s">
        <v>50</v>
      </c>
      <c r="H1384" t="s">
        <v>51</v>
      </c>
      <c r="I1384" t="s">
        <v>11186</v>
      </c>
      <c r="J1384" t="s"/>
      <c r="K1384" t="s">
        <v>469</v>
      </c>
      <c r="L1384" t="s">
        <v>238</v>
      </c>
      <c r="M1384" t="s">
        <v>1265</v>
      </c>
      <c r="N1384" t="s">
        <v>11066</v>
      </c>
      <c r="O1384" t="s"/>
      <c r="P1384" t="s"/>
      <c r="Q1384" t="s">
        <v>44</v>
      </c>
      <c r="R1384" t="s"/>
      <c r="S1384" t="s"/>
      <c r="T1384" t="s"/>
      <c r="U1384" t="s"/>
      <c r="V1384" t="s"/>
      <c r="W1384" t="s"/>
      <c r="X1384" t="s"/>
      <c r="Y1384" t="s"/>
      <c r="Z1384" t="s"/>
      <c r="AA1384" t="s"/>
      <c r="AB1384" t="s">
        <v>15765</v>
      </c>
      <c r="AC1384" t="s">
        <v>15765</v>
      </c>
      <c r="AD1384" t="s">
        <v>63</v>
      </c>
      <c r="AE1384" t="s">
        <v>44</v>
      </c>
      <c r="AF1384" t="s">
        <v>15766</v>
      </c>
      <c r="AG1384" t="s">
        <v>15767</v>
      </c>
      <c r="AH1384" t="s">
        <v>93</v>
      </c>
      <c r="AI1384" t="s">
        <v>15768</v>
      </c>
      <c r="AJ1384" t="s">
        <v>15769</v>
      </c>
      <c r="AK1384" t="s">
        <v>66</v>
      </c>
    </row>
    <row r="1385" spans="1:38">
      <c r="A1385" t="s">
        <v>15770</v>
      </c>
      <c r="B1385" t="s">
        <v>15771</v>
      </c>
      <c r="C1385" t="s">
        <v>15772</v>
      </c>
      <c r="D1385" t="s">
        <v>15773</v>
      </c>
      <c r="E1385" t="s">
        <v>15774</v>
      </c>
      <c r="F1385" t="s">
        <v>233</v>
      </c>
      <c r="G1385" t="s">
        <v>50</v>
      </c>
      <c r="H1385" t="s">
        <v>51</v>
      </c>
      <c r="I1385" t="s">
        <v>15775</v>
      </c>
      <c r="J1385" t="s">
        <v>6142</v>
      </c>
      <c r="K1385" t="s">
        <v>410</v>
      </c>
      <c r="L1385" t="s">
        <v>76</v>
      </c>
      <c r="M1385" t="s">
        <v>77</v>
      </c>
      <c r="N1385" t="s">
        <v>860</v>
      </c>
      <c r="O1385" t="s">
        <v>79</v>
      </c>
      <c r="P1385" t="s"/>
      <c r="Q1385" t="s">
        <v>67</v>
      </c>
      <c r="R1385" t="s">
        <v>15776</v>
      </c>
      <c r="S1385" t="s"/>
      <c r="T1385" t="s"/>
      <c r="U1385" t="s"/>
      <c r="V1385" t="s"/>
      <c r="W1385" t="s"/>
      <c r="X1385" t="s"/>
      <c r="Y1385" t="s"/>
      <c r="Z1385" t="s"/>
      <c r="AA1385" t="s"/>
      <c r="AB1385" t="s">
        <v>15777</v>
      </c>
      <c r="AC1385" t="s">
        <v>15777</v>
      </c>
      <c r="AD1385" t="s">
        <v>209</v>
      </c>
      <c r="AE1385" t="s">
        <v>6517</v>
      </c>
      <c r="AF1385" t="s">
        <v>15778</v>
      </c>
      <c r="AG1385" t="s">
        <v>15779</v>
      </c>
      <c r="AH1385" t="s">
        <v>721</v>
      </c>
      <c r="AI1385" t="s">
        <v>15780</v>
      </c>
      <c r="AJ1385" t="s">
        <v>92</v>
      </c>
      <c r="AK1385" t="s">
        <v>66</v>
      </c>
    </row>
    <row r="1386" spans="1:38">
      <c r="A1386" t="s">
        <v>15781</v>
      </c>
      <c r="B1386" t="s">
        <v>15782</v>
      </c>
      <c r="C1386" t="s">
        <v>15783</v>
      </c>
      <c r="D1386" t="s">
        <v>15784</v>
      </c>
      <c r="E1386" t="s">
        <v>15785</v>
      </c>
      <c r="F1386" t="s">
        <v>98</v>
      </c>
      <c r="G1386" t="s">
        <v>50</v>
      </c>
      <c r="H1386" t="s">
        <v>51</v>
      </c>
      <c r="I1386" t="s">
        <v>5708</v>
      </c>
      <c r="J1386" t="s">
        <v>12134</v>
      </c>
      <c r="K1386" t="s">
        <v>237</v>
      </c>
      <c r="L1386" t="s">
        <v>843</v>
      </c>
      <c r="M1386" t="s">
        <v>844</v>
      </c>
      <c r="N1386" t="s">
        <v>1128</v>
      </c>
      <c r="O1386" t="s">
        <v>846</v>
      </c>
      <c r="P1386" t="s">
        <v>15786</v>
      </c>
      <c r="Q1386" t="s">
        <v>67</v>
      </c>
      <c r="R1386" t="s">
        <v>15787</v>
      </c>
      <c r="S1386" t="s"/>
      <c r="T1386" t="s"/>
      <c r="U1386" t="s"/>
      <c r="V1386" t="s"/>
      <c r="W1386" t="s"/>
      <c r="X1386" t="s"/>
      <c r="Y1386" t="s"/>
      <c r="Z1386" t="s"/>
      <c r="AA1386" t="s"/>
      <c r="AB1386" t="s">
        <v>15788</v>
      </c>
      <c r="AC1386" t="s">
        <v>15789</v>
      </c>
      <c r="AD1386" t="s">
        <v>124</v>
      </c>
      <c r="AE1386" t="s">
        <v>4170</v>
      </c>
      <c r="AF1386" t="s">
        <v>15790</v>
      </c>
      <c r="AG1386" t="s">
        <v>15791</v>
      </c>
      <c r="AH1386" t="s">
        <v>112</v>
      </c>
      <c r="AI1386" t="s">
        <v>15792</v>
      </c>
      <c r="AJ1386" t="s">
        <v>92</v>
      </c>
      <c r="AK1386" t="s">
        <v>66</v>
      </c>
    </row>
    <row r="1387" spans="1:38">
      <c r="A1387" t="s">
        <v>15793</v>
      </c>
      <c r="B1387" t="s">
        <v>15794</v>
      </c>
      <c r="C1387" t="s">
        <v>15795</v>
      </c>
      <c r="D1387" t="s">
        <v>15796</v>
      </c>
      <c r="E1387" t="s">
        <v>15797</v>
      </c>
      <c r="F1387" t="s">
        <v>1671</v>
      </c>
      <c r="G1387" t="s">
        <v>72</v>
      </c>
      <c r="H1387" t="s">
        <v>51</v>
      </c>
      <c r="I1387" t="s">
        <v>1920</v>
      </c>
      <c r="J1387" t="s">
        <v>1921</v>
      </c>
      <c r="K1387" t="s">
        <v>525</v>
      </c>
      <c r="L1387" t="s">
        <v>238</v>
      </c>
      <c r="M1387" t="s">
        <v>1265</v>
      </c>
      <c r="N1387" t="s">
        <v>1266</v>
      </c>
      <c r="O1387" t="s">
        <v>79</v>
      </c>
      <c r="P1387" t="s"/>
      <c r="Q1387" t="s"/>
      <c r="R1387" t="s"/>
      <c r="S1387" t="s"/>
      <c r="T1387" t="s"/>
      <c r="U1387" t="s"/>
      <c r="V1387" t="s">
        <v>67</v>
      </c>
      <c r="W1387" t="s">
        <v>15798</v>
      </c>
      <c r="X1387" t="s"/>
      <c r="Y1387" t="s"/>
      <c r="Z1387" t="s"/>
      <c r="AA1387" t="s">
        <v>84</v>
      </c>
      <c r="AB1387" t="s">
        <v>15799</v>
      </c>
      <c r="AC1387" t="s">
        <v>15800</v>
      </c>
      <c r="AD1387" t="s">
        <v>112</v>
      </c>
      <c r="AE1387" t="s">
        <v>44</v>
      </c>
      <c r="AF1387" t="s">
        <v>15801</v>
      </c>
      <c r="AG1387" t="s">
        <v>15802</v>
      </c>
      <c r="AH1387" t="s">
        <v>67</v>
      </c>
      <c r="AI1387" t="s">
        <v>15803</v>
      </c>
      <c r="AJ1387" t="s">
        <v>92</v>
      </c>
      <c r="AK1387" t="s">
        <v>66</v>
      </c>
    </row>
    <row r="1388" spans="1:38">
      <c r="A1388" t="s">
        <v>15804</v>
      </c>
      <c r="B1388" t="s">
        <v>15805</v>
      </c>
      <c r="C1388" t="s">
        <v>15806</v>
      </c>
      <c r="D1388" t="s">
        <v>15807</v>
      </c>
      <c r="E1388" t="s">
        <v>15808</v>
      </c>
      <c r="F1388" t="s">
        <v>4911</v>
      </c>
      <c r="G1388" t="s">
        <v>50</v>
      </c>
      <c r="H1388" t="s">
        <v>51</v>
      </c>
      <c r="I1388" t="s">
        <v>11836</v>
      </c>
      <c r="J1388" t="s">
        <v>12043</v>
      </c>
      <c r="K1388" t="s">
        <v>4044</v>
      </c>
      <c r="L1388" t="s">
        <v>189</v>
      </c>
      <c r="M1388" t="s">
        <v>190</v>
      </c>
      <c r="N1388" t="s">
        <v>624</v>
      </c>
      <c r="O1388" t="s">
        <v>192</v>
      </c>
      <c r="P1388" t="s"/>
      <c r="Q1388" t="s"/>
      <c r="R1388" t="s"/>
      <c r="S1388" t="s"/>
      <c r="T1388" t="s"/>
      <c r="U1388" t="s"/>
      <c r="V1388" t="s"/>
      <c r="W1388" t="s"/>
      <c r="X1388" t="s"/>
      <c r="Y1388" t="s"/>
      <c r="Z1388" t="s"/>
      <c r="AA1388" t="s"/>
      <c r="AB1388" t="s">
        <v>15809</v>
      </c>
      <c r="AC1388" t="s">
        <v>15809</v>
      </c>
      <c r="AD1388" t="s">
        <v>110</v>
      </c>
      <c r="AE1388" t="s">
        <v>44</v>
      </c>
      <c r="AF1388" t="s">
        <v>15810</v>
      </c>
      <c r="AG1388" t="s">
        <v>7256</v>
      </c>
      <c r="AH1388" t="s">
        <v>192</v>
      </c>
      <c r="AI1388" t="s">
        <v>15811</v>
      </c>
      <c r="AJ1388" t="s">
        <v>92</v>
      </c>
      <c r="AK1388" t="s">
        <v>66</v>
      </c>
    </row>
    <row r="1389" spans="1:38">
      <c r="A1389" t="s">
        <v>15812</v>
      </c>
      <c r="B1389" t="s">
        <v>15813</v>
      </c>
      <c r="C1389" t="s">
        <v>15814</v>
      </c>
      <c r="D1389" t="s">
        <v>15815</v>
      </c>
      <c r="E1389" t="s">
        <v>15816</v>
      </c>
      <c r="F1389" t="s">
        <v>49</v>
      </c>
      <c r="G1389" t="s">
        <v>50</v>
      </c>
      <c r="H1389" t="s">
        <v>51</v>
      </c>
      <c r="I1389" t="s"/>
      <c r="J1389" t="s"/>
      <c r="K1389" t="s"/>
      <c r="L1389" t="s">
        <v>100</v>
      </c>
      <c r="M1389" t="s">
        <v>101</v>
      </c>
      <c r="N1389" t="s">
        <v>102</v>
      </c>
      <c r="O1389" t="s"/>
      <c r="P1389" t="s"/>
      <c r="Q1389" t="s">
        <v>44</v>
      </c>
      <c r="R1389" t="s"/>
      <c r="S1389" t="s"/>
      <c r="T1389" t="s"/>
      <c r="U1389" t="s"/>
      <c r="V1389" t="s"/>
      <c r="W1389" t="s"/>
      <c r="X1389" t="s"/>
      <c r="Y1389" t="s"/>
      <c r="Z1389" t="s"/>
      <c r="AA1389" t="s"/>
      <c r="AB1389" t="s">
        <v>15817</v>
      </c>
      <c r="AC1389" t="s">
        <v>15817</v>
      </c>
      <c r="AD1389" t="s">
        <v>142</v>
      </c>
      <c r="AE1389" t="s">
        <v>1938</v>
      </c>
      <c r="AF1389" t="s">
        <v>15818</v>
      </c>
      <c r="AG1389" t="s">
        <v>8602</v>
      </c>
      <c r="AH1389" t="s">
        <v>447</v>
      </c>
      <c r="AI1389" t="s">
        <v>15819</v>
      </c>
      <c r="AJ1389" t="s">
        <v>15820</v>
      </c>
      <c r="AK1389" t="s">
        <v>66</v>
      </c>
    </row>
    <row r="1390" spans="1:38">
      <c r="A1390" t="s">
        <v>15821</v>
      </c>
      <c r="B1390" t="s">
        <v>15822</v>
      </c>
      <c r="C1390" t="s">
        <v>15823</v>
      </c>
      <c r="D1390" t="s">
        <v>15824</v>
      </c>
      <c r="E1390" t="s">
        <v>15825</v>
      </c>
      <c r="F1390" t="s">
        <v>292</v>
      </c>
      <c r="G1390" t="s">
        <v>50</v>
      </c>
      <c r="H1390" t="s">
        <v>51</v>
      </c>
      <c r="I1390" t="s">
        <v>2814</v>
      </c>
      <c r="J1390" t="s">
        <v>53</v>
      </c>
      <c r="K1390" t="s">
        <v>54</v>
      </c>
      <c r="L1390" t="s">
        <v>843</v>
      </c>
      <c r="M1390" t="s">
        <v>844</v>
      </c>
      <c r="N1390" t="s">
        <v>5153</v>
      </c>
      <c r="O1390" t="s">
        <v>747</v>
      </c>
      <c r="P1390" t="s">
        <v>15826</v>
      </c>
      <c r="Q1390" t="s">
        <v>110</v>
      </c>
      <c r="R1390" t="s">
        <v>15827</v>
      </c>
      <c r="S1390" t="s"/>
      <c r="T1390" t="s">
        <v>112</v>
      </c>
      <c r="U1390" t="s"/>
      <c r="V1390" t="s"/>
      <c r="W1390" t="s"/>
      <c r="X1390" t="s"/>
      <c r="Y1390" t="s"/>
      <c r="Z1390" t="s"/>
      <c r="AA1390" t="s"/>
      <c r="AB1390" t="s">
        <v>15828</v>
      </c>
      <c r="AC1390" t="s">
        <v>15829</v>
      </c>
      <c r="AD1390" t="s">
        <v>124</v>
      </c>
      <c r="AE1390" t="s">
        <v>297</v>
      </c>
      <c r="AF1390" t="s">
        <v>15830</v>
      </c>
      <c r="AG1390" t="s">
        <v>15831</v>
      </c>
      <c r="AH1390" t="s">
        <v>192</v>
      </c>
      <c r="AI1390" t="s">
        <v>15832</v>
      </c>
      <c r="AJ1390" t="s">
        <v>92</v>
      </c>
      <c r="AK1390" t="s">
        <v>66</v>
      </c>
    </row>
    <row r="1391" spans="1:38">
      <c r="A1391" t="s">
        <v>15833</v>
      </c>
      <c r="B1391" t="s">
        <v>15834</v>
      </c>
      <c r="C1391" t="s">
        <v>15835</v>
      </c>
      <c r="D1391" t="s">
        <v>15836</v>
      </c>
      <c r="E1391" t="s">
        <v>15837</v>
      </c>
      <c r="F1391" t="s"/>
      <c r="G1391" t="s">
        <v>72</v>
      </c>
      <c r="H1391" t="s">
        <v>51</v>
      </c>
      <c r="I1391" t="s">
        <v>15838</v>
      </c>
      <c r="J1391" t="s">
        <v>513</v>
      </c>
      <c r="K1391" t="s">
        <v>54</v>
      </c>
      <c r="L1391" t="s">
        <v>1880</v>
      </c>
      <c r="M1391" t="s">
        <v>3031</v>
      </c>
      <c r="N1391" t="s">
        <v>3042</v>
      </c>
      <c r="O1391" t="s">
        <v>419</v>
      </c>
      <c r="P1391" t="s"/>
      <c r="Q1391" t="s"/>
      <c r="R1391" t="s"/>
      <c r="S1391" t="s"/>
      <c r="T1391" t="s"/>
      <c r="U1391" t="s"/>
      <c r="V1391" t="s">
        <v>67</v>
      </c>
      <c r="W1391" t="s">
        <v>15839</v>
      </c>
      <c r="X1391" t="s"/>
      <c r="Y1391" t="s"/>
      <c r="Z1391" t="s"/>
      <c r="AA1391" t="s">
        <v>84</v>
      </c>
      <c r="AB1391" t="s">
        <v>15840</v>
      </c>
      <c r="AC1391" t="s">
        <v>15841</v>
      </c>
      <c r="AD1391" t="s">
        <v>112</v>
      </c>
      <c r="AE1391" t="s">
        <v>44</v>
      </c>
      <c r="AF1391" t="s">
        <v>15842</v>
      </c>
      <c r="AG1391" t="s">
        <v>15843</v>
      </c>
      <c r="AH1391" t="s">
        <v>44</v>
      </c>
      <c r="AI1391" t="s">
        <v>15844</v>
      </c>
      <c r="AJ1391" t="s">
        <v>92</v>
      </c>
      <c r="AK1391" t="s">
        <v>66</v>
      </c>
    </row>
    <row r="1392" spans="1:38">
      <c r="A1392" t="s">
        <v>15845</v>
      </c>
      <c r="B1392" t="s">
        <v>15846</v>
      </c>
      <c r="C1392" t="s">
        <v>15847</v>
      </c>
      <c r="D1392" t="s">
        <v>15848</v>
      </c>
      <c r="E1392" t="s">
        <v>15849</v>
      </c>
      <c r="F1392" t="s">
        <v>71</v>
      </c>
      <c r="G1392" t="s">
        <v>72</v>
      </c>
      <c r="H1392" t="s">
        <v>51</v>
      </c>
      <c r="I1392" t="s">
        <v>3286</v>
      </c>
      <c r="J1392" t="s">
        <v>5792</v>
      </c>
      <c r="K1392" t="s">
        <v>138</v>
      </c>
      <c r="L1392" t="s">
        <v>238</v>
      </c>
      <c r="M1392" t="s">
        <v>239</v>
      </c>
      <c r="N1392" t="s">
        <v>1948</v>
      </c>
      <c r="O1392" t="s">
        <v>846</v>
      </c>
      <c r="P1392" t="s"/>
      <c r="Q1392" t="s"/>
      <c r="R1392" t="s"/>
      <c r="S1392" t="s"/>
      <c r="T1392" t="s"/>
      <c r="U1392" t="s"/>
      <c r="V1392" t="s">
        <v>67</v>
      </c>
      <c r="W1392" t="s">
        <v>7828</v>
      </c>
      <c r="X1392" t="s"/>
      <c r="Y1392" t="s"/>
      <c r="Z1392" t="s"/>
      <c r="AA1392" t="s">
        <v>84</v>
      </c>
      <c r="AB1392" t="s">
        <v>15850</v>
      </c>
      <c r="AC1392" t="s">
        <v>15850</v>
      </c>
      <c r="AD1392" t="s">
        <v>124</v>
      </c>
      <c r="AE1392" t="s">
        <v>44</v>
      </c>
      <c r="AF1392" t="s">
        <v>15851</v>
      </c>
      <c r="AG1392" t="s">
        <v>1365</v>
      </c>
      <c r="AH1392" t="s">
        <v>479</v>
      </c>
      <c r="AI1392" t="s">
        <v>15852</v>
      </c>
      <c r="AJ1392" t="s">
        <v>92</v>
      </c>
      <c r="AK1392" t="s">
        <v>66</v>
      </c>
    </row>
    <row r="1393" spans="1:38">
      <c r="A1393" t="s">
        <v>15853</v>
      </c>
      <c r="B1393" t="s">
        <v>15854</v>
      </c>
      <c r="C1393" t="s">
        <v>15855</v>
      </c>
      <c r="D1393" t="s">
        <v>15856</v>
      </c>
      <c r="E1393" t="s">
        <v>15857</v>
      </c>
      <c r="F1393" t="s">
        <v>2850</v>
      </c>
      <c r="G1393" t="s">
        <v>72</v>
      </c>
      <c r="H1393" t="s">
        <v>51</v>
      </c>
      <c r="I1393" t="s">
        <v>15858</v>
      </c>
      <c r="J1393" t="s">
        <v>53</v>
      </c>
      <c r="K1393" t="s">
        <v>54</v>
      </c>
      <c r="L1393" t="s">
        <v>272</v>
      </c>
      <c r="M1393" t="s">
        <v>1180</v>
      </c>
      <c r="N1393" t="s">
        <v>2321</v>
      </c>
      <c r="O1393" t="s">
        <v>209</v>
      </c>
      <c r="P1393" t="s"/>
      <c r="Q1393" t="s"/>
      <c r="R1393" t="s"/>
      <c r="S1393" t="s"/>
      <c r="T1393" t="s"/>
      <c r="U1393" t="s"/>
      <c r="V1393" t="s"/>
      <c r="W1393" t="s">
        <v>15859</v>
      </c>
      <c r="X1393" t="s"/>
      <c r="Y1393" t="s"/>
      <c r="Z1393" t="s"/>
      <c r="AA1393" t="s"/>
      <c r="AB1393" t="s">
        <v>15860</v>
      </c>
      <c r="AC1393" t="s">
        <v>15861</v>
      </c>
      <c r="AD1393" t="s">
        <v>110</v>
      </c>
      <c r="AE1393" t="s">
        <v>44</v>
      </c>
      <c r="AF1393" t="s">
        <v>15862</v>
      </c>
      <c r="AG1393" t="s">
        <v>14659</v>
      </c>
      <c r="AH1393" t="s">
        <v>86</v>
      </c>
      <c r="AI1393" t="s">
        <v>15863</v>
      </c>
      <c r="AJ1393" t="s">
        <v>92</v>
      </c>
      <c r="AK1393" t="s">
        <v>66</v>
      </c>
    </row>
    <row r="1394" spans="1:38">
      <c r="A1394" t="s">
        <v>15864</v>
      </c>
      <c r="B1394" t="s">
        <v>15865</v>
      </c>
      <c r="C1394" t="s">
        <v>15866</v>
      </c>
      <c r="D1394" t="s">
        <v>15867</v>
      </c>
      <c r="E1394" t="s">
        <v>15868</v>
      </c>
      <c r="F1394" t="s"/>
      <c r="G1394" t="s">
        <v>50</v>
      </c>
      <c r="H1394" t="s">
        <v>51</v>
      </c>
      <c r="I1394" t="s">
        <v>15869</v>
      </c>
      <c r="J1394" t="s">
        <v>187</v>
      </c>
      <c r="K1394" t="s">
        <v>188</v>
      </c>
      <c r="L1394" t="s">
        <v>454</v>
      </c>
      <c r="M1394" t="s">
        <v>454</v>
      </c>
      <c r="N1394" t="s">
        <v>556</v>
      </c>
      <c r="O1394" t="s"/>
      <c r="P1394" t="s"/>
      <c r="Q1394" t="s">
        <v>44</v>
      </c>
      <c r="R1394" t="s"/>
      <c r="S1394" t="s"/>
      <c r="T1394" t="s"/>
      <c r="U1394" t="s"/>
      <c r="V1394" t="s"/>
      <c r="W1394" t="s"/>
      <c r="X1394" t="s"/>
      <c r="Y1394" t="s"/>
      <c r="Z1394" t="s"/>
      <c r="AA1394" t="s"/>
      <c r="AB1394" t="s">
        <v>15870</v>
      </c>
      <c r="AC1394" t="s">
        <v>15870</v>
      </c>
      <c r="AD1394" t="s">
        <v>142</v>
      </c>
      <c r="AE1394" t="s">
        <v>1705</v>
      </c>
      <c r="AF1394" t="s">
        <v>15871</v>
      </c>
      <c r="AG1394" t="s">
        <v>15872</v>
      </c>
      <c r="AH1394" t="s">
        <v>655</v>
      </c>
      <c r="AI1394" t="s">
        <v>15873</v>
      </c>
      <c r="AJ1394" t="s">
        <v>15874</v>
      </c>
      <c r="AK1394" t="s">
        <v>66</v>
      </c>
    </row>
    <row r="1395" spans="1:38">
      <c r="A1395" t="s">
        <v>15875</v>
      </c>
      <c r="B1395" t="s">
        <v>15876</v>
      </c>
      <c r="C1395" t="s">
        <v>15877</v>
      </c>
      <c r="D1395" t="s">
        <v>15878</v>
      </c>
      <c r="E1395" t="s">
        <v>15879</v>
      </c>
      <c r="F1395" t="s">
        <v>233</v>
      </c>
      <c r="G1395" t="s">
        <v>50</v>
      </c>
      <c r="H1395" t="s">
        <v>51</v>
      </c>
      <c r="I1395" t="s">
        <v>1024</v>
      </c>
      <c r="J1395" t="s">
        <v>53</v>
      </c>
      <c r="K1395" t="s">
        <v>54</v>
      </c>
      <c r="L1395" t="s">
        <v>808</v>
      </c>
      <c r="M1395" t="s">
        <v>809</v>
      </c>
      <c r="N1395" t="s">
        <v>810</v>
      </c>
      <c r="O1395" t="s">
        <v>826</v>
      </c>
      <c r="P1395" t="s">
        <v>15880</v>
      </c>
      <c r="Q1395" t="s">
        <v>67</v>
      </c>
      <c r="R1395" t="s"/>
      <c r="S1395" t="s"/>
      <c r="T1395" t="s"/>
      <c r="U1395" t="s"/>
      <c r="V1395" t="s"/>
      <c r="W1395" t="s"/>
      <c r="X1395" t="s"/>
      <c r="Y1395" t="s"/>
      <c r="Z1395" t="s"/>
      <c r="AA1395" t="s"/>
      <c r="AB1395" t="s">
        <v>15881</v>
      </c>
      <c r="AC1395" t="s">
        <v>15882</v>
      </c>
      <c r="AD1395" t="s">
        <v>347</v>
      </c>
      <c r="AE1395" t="s">
        <v>44</v>
      </c>
      <c r="AF1395" t="s">
        <v>15883</v>
      </c>
      <c r="AG1395" t="s">
        <v>15884</v>
      </c>
      <c r="AH1395" t="s">
        <v>180</v>
      </c>
      <c r="AI1395" t="s">
        <v>15885</v>
      </c>
      <c r="AJ1395" t="s">
        <v>92</v>
      </c>
      <c r="AK1395" t="s">
        <v>66</v>
      </c>
    </row>
    <row r="1396" spans="1:38">
      <c r="A1396" t="s">
        <v>15886</v>
      </c>
      <c r="B1396" t="s">
        <v>15887</v>
      </c>
      <c r="C1396" t="s">
        <v>15888</v>
      </c>
      <c r="D1396" t="s">
        <v>15889</v>
      </c>
      <c r="E1396" t="s">
        <v>15890</v>
      </c>
      <c r="F1396" t="s">
        <v>2409</v>
      </c>
      <c r="G1396" t="s">
        <v>50</v>
      </c>
      <c r="H1396" t="s">
        <v>51</v>
      </c>
      <c r="I1396" t="s">
        <v>6260</v>
      </c>
      <c r="J1396" t="s">
        <v>713</v>
      </c>
      <c r="K1396" t="s">
        <v>714</v>
      </c>
      <c r="L1396" t="s">
        <v>411</v>
      </c>
      <c r="M1396" t="s">
        <v>412</v>
      </c>
      <c r="N1396" t="s">
        <v>2083</v>
      </c>
      <c r="O1396" t="s">
        <v>79</v>
      </c>
      <c r="P1396" t="s">
        <v>15891</v>
      </c>
      <c r="Q1396" t="s">
        <v>93</v>
      </c>
      <c r="R1396" t="s">
        <v>15892</v>
      </c>
      <c r="S1396" t="s"/>
      <c r="T1396" t="s"/>
      <c r="U1396" t="s"/>
      <c r="V1396" t="s"/>
      <c r="W1396" t="s"/>
      <c r="X1396" t="s"/>
      <c r="Y1396" t="s"/>
      <c r="Z1396" t="s"/>
      <c r="AA1396" t="s"/>
      <c r="AB1396" t="s">
        <v>15893</v>
      </c>
      <c r="AC1396" t="s">
        <v>15894</v>
      </c>
      <c r="AD1396" t="s">
        <v>110</v>
      </c>
      <c r="AE1396" t="s">
        <v>44</v>
      </c>
      <c r="AF1396" t="s">
        <v>15895</v>
      </c>
      <c r="AG1396" t="s">
        <v>15896</v>
      </c>
      <c r="AH1396" t="s">
        <v>301</v>
      </c>
      <c r="AI1396" t="s">
        <v>15897</v>
      </c>
      <c r="AJ1396" t="s">
        <v>92</v>
      </c>
      <c r="AK1396" t="s">
        <v>66</v>
      </c>
    </row>
    <row r="1397" spans="1:38">
      <c r="A1397" t="s">
        <v>15898</v>
      </c>
      <c r="B1397" t="s">
        <v>15899</v>
      </c>
      <c r="C1397" t="s">
        <v>15900</v>
      </c>
      <c r="D1397" t="s"/>
      <c r="E1397" t="s">
        <v>15901</v>
      </c>
      <c r="F1397" t="s">
        <v>1154</v>
      </c>
      <c r="G1397" t="s">
        <v>1178</v>
      </c>
      <c r="H1397" t="s">
        <v>51</v>
      </c>
      <c r="I1397" t="s">
        <v>3682</v>
      </c>
      <c r="J1397" t="s">
        <v>53</v>
      </c>
      <c r="K1397" t="s">
        <v>54</v>
      </c>
      <c r="L1397" t="s">
        <v>272</v>
      </c>
      <c r="M1397" t="s">
        <v>273</v>
      </c>
      <c r="N1397" t="s">
        <v>5224</v>
      </c>
      <c r="O1397" t="s">
        <v>79</v>
      </c>
      <c r="P1397" t="s">
        <v>15902</v>
      </c>
      <c r="Q1397" t="s">
        <v>112</v>
      </c>
      <c r="R1397" t="s">
        <v>15903</v>
      </c>
      <c r="S1397" t="s"/>
      <c r="T1397" t="s"/>
      <c r="U1397" t="s">
        <v>4634</v>
      </c>
      <c r="V1397" t="s">
        <v>67</v>
      </c>
      <c r="W1397" t="s">
        <v>15904</v>
      </c>
      <c r="X1397" t="s"/>
      <c r="Y1397" t="s"/>
      <c r="Z1397" t="s"/>
      <c r="AA1397" t="s">
        <v>84</v>
      </c>
      <c r="AB1397" t="s">
        <v>15905</v>
      </c>
      <c r="AC1397" t="s">
        <v>15905</v>
      </c>
      <c r="AD1397" t="s">
        <v>124</v>
      </c>
      <c r="AE1397" t="s">
        <v>44</v>
      </c>
      <c r="AF1397" t="s">
        <v>15906</v>
      </c>
      <c r="AG1397" t="s">
        <v>642</v>
      </c>
      <c r="AH1397" t="s">
        <v>406</v>
      </c>
      <c r="AI1397" t="s">
        <v>15907</v>
      </c>
      <c r="AJ1397" t="s">
        <v>92</v>
      </c>
      <c r="AK1397" t="s">
        <v>66</v>
      </c>
    </row>
    <row r="1398" spans="1:38">
      <c r="A1398" t="s">
        <v>15908</v>
      </c>
      <c r="B1398" t="s">
        <v>15909</v>
      </c>
      <c r="C1398" t="s">
        <v>15910</v>
      </c>
      <c r="D1398" t="s">
        <v>15911</v>
      </c>
      <c r="E1398" t="s">
        <v>15912</v>
      </c>
      <c r="F1398" t="s">
        <v>255</v>
      </c>
      <c r="G1398" t="s">
        <v>50</v>
      </c>
      <c r="H1398" t="s">
        <v>51</v>
      </c>
      <c r="I1398" t="s">
        <v>2588</v>
      </c>
      <c r="J1398" t="s">
        <v>6042</v>
      </c>
      <c r="K1398" t="s">
        <v>54</v>
      </c>
      <c r="L1398" t="s">
        <v>808</v>
      </c>
      <c r="M1398" t="s">
        <v>809</v>
      </c>
      <c r="N1398" t="s">
        <v>3157</v>
      </c>
      <c r="O1398" t="s">
        <v>103</v>
      </c>
      <c r="P1398" t="s">
        <v>15913</v>
      </c>
      <c r="Q1398" t="s">
        <v>93</v>
      </c>
      <c r="R1398" t="s">
        <v>15914</v>
      </c>
      <c r="S1398" t="s"/>
      <c r="T1398" t="s">
        <v>67</v>
      </c>
      <c r="U1398" t="s"/>
      <c r="V1398" t="s"/>
      <c r="W1398" t="s"/>
      <c r="X1398" t="s"/>
      <c r="Y1398" t="s"/>
      <c r="Z1398" t="s"/>
      <c r="AA1398" t="s"/>
      <c r="AB1398" t="s">
        <v>15915</v>
      </c>
      <c r="AC1398" t="s">
        <v>15916</v>
      </c>
      <c r="AD1398" t="s">
        <v>59</v>
      </c>
      <c r="AE1398" t="s">
        <v>904</v>
      </c>
      <c r="AF1398" t="s">
        <v>15917</v>
      </c>
      <c r="AG1398" t="s">
        <v>15918</v>
      </c>
      <c r="AH1398" t="s">
        <v>93</v>
      </c>
      <c r="AI1398" t="s">
        <v>15919</v>
      </c>
      <c r="AJ1398" t="s">
        <v>92</v>
      </c>
      <c r="AK1398" t="s">
        <v>66</v>
      </c>
    </row>
    <row r="1399" spans="1:38">
      <c r="A1399" t="s">
        <v>15920</v>
      </c>
      <c r="B1399" t="s">
        <v>15921</v>
      </c>
      <c r="C1399" t="s">
        <v>15922</v>
      </c>
      <c r="D1399" t="s">
        <v>15923</v>
      </c>
      <c r="E1399" t="s">
        <v>15924</v>
      </c>
      <c r="F1399" t="s">
        <v>968</v>
      </c>
      <c r="G1399" t="s">
        <v>50</v>
      </c>
      <c r="H1399" t="s">
        <v>51</v>
      </c>
      <c r="I1399" t="s">
        <v>2281</v>
      </c>
      <c r="J1399" t="s"/>
      <c r="K1399" t="s">
        <v>469</v>
      </c>
      <c r="L1399" t="s">
        <v>238</v>
      </c>
      <c r="M1399" t="s">
        <v>660</v>
      </c>
      <c r="N1399" t="s">
        <v>2792</v>
      </c>
      <c r="O1399" t="s">
        <v>195</v>
      </c>
      <c r="P1399" t="s">
        <v>15925</v>
      </c>
      <c r="Q1399" t="s">
        <v>67</v>
      </c>
      <c r="R1399" t="s">
        <v>15926</v>
      </c>
      <c r="S1399" t="s">
        <v>15927</v>
      </c>
      <c r="T1399" t="s">
        <v>93</v>
      </c>
      <c r="U1399" t="s"/>
      <c r="V1399" t="s"/>
      <c r="W1399" t="s"/>
      <c r="X1399" t="s"/>
      <c r="Y1399" t="s"/>
      <c r="Z1399" t="s"/>
      <c r="AA1399" t="s"/>
      <c r="AB1399" t="s">
        <v>15928</v>
      </c>
      <c r="AC1399" t="s">
        <v>15929</v>
      </c>
      <c r="AD1399" t="s">
        <v>86</v>
      </c>
      <c r="AE1399" t="s">
        <v>44</v>
      </c>
      <c r="AF1399" t="s">
        <v>15930</v>
      </c>
      <c r="AG1399" t="s">
        <v>15931</v>
      </c>
      <c r="AH1399" t="s">
        <v>110</v>
      </c>
      <c r="AI1399" t="s">
        <v>15932</v>
      </c>
      <c r="AJ1399" t="s">
        <v>92</v>
      </c>
      <c r="AK1399" t="s">
        <v>66</v>
      </c>
    </row>
    <row r="1400" spans="1:38">
      <c r="A1400" t="s">
        <v>13610</v>
      </c>
      <c r="B1400" t="s">
        <v>15933</v>
      </c>
      <c r="C1400" t="s">
        <v>15934</v>
      </c>
      <c r="D1400" t="s">
        <v>15935</v>
      </c>
      <c r="E1400" t="s">
        <v>15936</v>
      </c>
      <c r="F1400" t="s">
        <v>263</v>
      </c>
      <c r="G1400" t="s">
        <v>72</v>
      </c>
      <c r="H1400" t="s">
        <v>51</v>
      </c>
      <c r="I1400" t="s">
        <v>15937</v>
      </c>
      <c r="J1400" t="s">
        <v>3066</v>
      </c>
      <c r="K1400" t="s">
        <v>54</v>
      </c>
      <c r="L1400" t="s">
        <v>322</v>
      </c>
      <c r="M1400" t="s">
        <v>323</v>
      </c>
      <c r="N1400" t="s">
        <v>1088</v>
      </c>
      <c r="O1400" t="s">
        <v>124</v>
      </c>
      <c r="P1400" t="s"/>
      <c r="Q1400" t="s"/>
      <c r="R1400" t="s"/>
      <c r="S1400" t="s"/>
      <c r="T1400" t="s"/>
      <c r="U1400" t="s"/>
      <c r="V1400" t="s"/>
      <c r="W1400" t="s">
        <v>15938</v>
      </c>
      <c r="X1400" t="s"/>
      <c r="Y1400" t="s"/>
      <c r="Z1400" t="s"/>
      <c r="AA1400" t="s"/>
      <c r="AB1400" t="s">
        <v>15939</v>
      </c>
      <c r="AC1400" t="s">
        <v>15939</v>
      </c>
      <c r="AD1400" t="s">
        <v>59</v>
      </c>
      <c r="AE1400" t="s">
        <v>44</v>
      </c>
      <c r="AF1400" t="s">
        <v>15940</v>
      </c>
      <c r="AG1400" t="s">
        <v>3790</v>
      </c>
      <c r="AH1400" t="s">
        <v>86</v>
      </c>
      <c r="AI1400" t="s">
        <v>15941</v>
      </c>
      <c r="AJ1400" t="s">
        <v>92</v>
      </c>
      <c r="AK1400" t="s">
        <v>66</v>
      </c>
    </row>
    <row r="1401" spans="1:38">
      <c r="A1401" t="s">
        <v>15942</v>
      </c>
      <c r="B1401" t="s">
        <v>15943</v>
      </c>
      <c r="C1401" t="s">
        <v>15944</v>
      </c>
      <c r="D1401" t="s">
        <v>15945</v>
      </c>
      <c r="E1401" t="s">
        <v>15946</v>
      </c>
      <c r="F1401" t="s">
        <v>233</v>
      </c>
      <c r="G1401" t="s">
        <v>50</v>
      </c>
      <c r="H1401" t="s">
        <v>51</v>
      </c>
      <c r="I1401" t="s">
        <v>15947</v>
      </c>
      <c r="J1401" t="s">
        <v>2358</v>
      </c>
      <c r="K1401" t="s">
        <v>237</v>
      </c>
      <c r="L1401" t="s">
        <v>526</v>
      </c>
      <c r="M1401" t="s">
        <v>527</v>
      </c>
      <c r="N1401" t="s">
        <v>2620</v>
      </c>
      <c r="O1401" t="s">
        <v>846</v>
      </c>
      <c r="P1401" t="s">
        <v>15948</v>
      </c>
      <c r="Q1401" t="s">
        <v>67</v>
      </c>
      <c r="R1401" t="s">
        <v>15949</v>
      </c>
      <c r="S1401" t="s"/>
      <c r="T1401" t="s"/>
      <c r="U1401" t="s"/>
      <c r="V1401" t="s"/>
      <c r="W1401" t="s"/>
      <c r="X1401" t="s"/>
      <c r="Y1401" t="s"/>
      <c r="Z1401" t="s"/>
      <c r="AA1401" t="s"/>
      <c r="AB1401" t="s">
        <v>15950</v>
      </c>
      <c r="AC1401" t="s">
        <v>15951</v>
      </c>
      <c r="AD1401" t="s">
        <v>59</v>
      </c>
      <c r="AE1401" t="s">
        <v>44</v>
      </c>
      <c r="AF1401" t="s">
        <v>15952</v>
      </c>
      <c r="AG1401" t="s">
        <v>5544</v>
      </c>
      <c r="AH1401" t="s">
        <v>86</v>
      </c>
      <c r="AI1401" t="s">
        <v>15953</v>
      </c>
      <c r="AJ1401" t="s">
        <v>92</v>
      </c>
      <c r="AK1401" t="s">
        <v>66</v>
      </c>
    </row>
    <row r="1402" spans="1:38">
      <c r="A1402" t="s">
        <v>15954</v>
      </c>
      <c r="B1402" t="s">
        <v>15955</v>
      </c>
      <c r="C1402" t="s">
        <v>15956</v>
      </c>
      <c r="D1402" t="s">
        <v>15957</v>
      </c>
      <c r="E1402" t="s">
        <v>15958</v>
      </c>
      <c r="F1402" t="s">
        <v>1102</v>
      </c>
      <c r="G1402" t="s">
        <v>72</v>
      </c>
      <c r="H1402" t="s">
        <v>51</v>
      </c>
      <c r="I1402" t="s">
        <v>1908</v>
      </c>
      <c r="J1402" t="s">
        <v>1909</v>
      </c>
      <c r="K1402" t="s">
        <v>54</v>
      </c>
      <c r="L1402" t="s">
        <v>843</v>
      </c>
      <c r="M1402" t="s">
        <v>844</v>
      </c>
      <c r="N1402" t="s">
        <v>2411</v>
      </c>
      <c r="O1402" t="s">
        <v>846</v>
      </c>
      <c r="P1402" t="s">
        <v>847</v>
      </c>
      <c r="Q1402" t="s">
        <v>67</v>
      </c>
      <c r="R1402" t="s">
        <v>15959</v>
      </c>
      <c r="S1402" t="s"/>
      <c r="T1402" t="s">
        <v>67</v>
      </c>
      <c r="U1402" t="s"/>
      <c r="V1402" t="s">
        <v>67</v>
      </c>
      <c r="W1402" t="s">
        <v>15960</v>
      </c>
      <c r="X1402" t="s"/>
      <c r="Y1402" t="s"/>
      <c r="Z1402" t="s"/>
      <c r="AA1402" t="s">
        <v>84</v>
      </c>
      <c r="AB1402" t="s">
        <v>15961</v>
      </c>
      <c r="AC1402" t="s">
        <v>15962</v>
      </c>
      <c r="AD1402" t="s">
        <v>63</v>
      </c>
      <c r="AE1402" t="s">
        <v>387</v>
      </c>
      <c r="AF1402" t="s">
        <v>15963</v>
      </c>
      <c r="AG1402" t="s">
        <v>14808</v>
      </c>
      <c r="AH1402" t="s">
        <v>93</v>
      </c>
      <c r="AI1402" t="s">
        <v>15964</v>
      </c>
      <c r="AJ1402" t="s">
        <v>92</v>
      </c>
      <c r="AK1402" t="s">
        <v>66</v>
      </c>
    </row>
    <row r="1403" spans="1:38">
      <c r="A1403" t="s">
        <v>15965</v>
      </c>
      <c r="B1403" t="s">
        <v>15966</v>
      </c>
      <c r="C1403" t="s">
        <v>15967</v>
      </c>
      <c r="D1403" t="s">
        <v>15968</v>
      </c>
      <c r="E1403" t="s">
        <v>15969</v>
      </c>
      <c r="F1403" t="s">
        <v>98</v>
      </c>
      <c r="G1403" t="s">
        <v>50</v>
      </c>
      <c r="H1403" t="s">
        <v>51</v>
      </c>
      <c r="I1403" t="s"/>
      <c r="J1403" t="s"/>
      <c r="K1403" t="s"/>
      <c r="L1403" t="s">
        <v>582</v>
      </c>
      <c r="M1403" t="s">
        <v>871</v>
      </c>
      <c r="N1403" t="s">
        <v>1922</v>
      </c>
      <c r="O1403" t="s"/>
      <c r="P1403" t="s"/>
      <c r="Q1403" t="s">
        <v>44</v>
      </c>
      <c r="R1403" t="s"/>
      <c r="S1403" t="s"/>
      <c r="T1403" t="s"/>
      <c r="U1403" t="s"/>
      <c r="V1403" t="s"/>
      <c r="W1403" t="s"/>
      <c r="X1403" t="s"/>
      <c r="Y1403" t="s"/>
      <c r="Z1403" t="s"/>
      <c r="AA1403" t="s"/>
      <c r="AB1403" t="s">
        <v>15970</v>
      </c>
      <c r="AC1403" t="s">
        <v>15970</v>
      </c>
      <c r="AD1403" t="s">
        <v>174</v>
      </c>
      <c r="AE1403" t="s">
        <v>1105</v>
      </c>
      <c r="AF1403" t="s">
        <v>15971</v>
      </c>
      <c r="AG1403" t="s">
        <v>15972</v>
      </c>
      <c r="AH1403" t="s">
        <v>209</v>
      </c>
      <c r="AI1403" t="s">
        <v>15973</v>
      </c>
      <c r="AJ1403" t="s">
        <v>15974</v>
      </c>
      <c r="AK1403" t="s">
        <v>66</v>
      </c>
    </row>
    <row r="1404" spans="1:38">
      <c r="A1404" t="s">
        <v>15975</v>
      </c>
      <c r="B1404" t="s">
        <v>15976</v>
      </c>
      <c r="C1404" t="s">
        <v>15977</v>
      </c>
      <c r="D1404" t="s"/>
      <c r="E1404" t="s">
        <v>15978</v>
      </c>
      <c r="F1404" t="s">
        <v>5816</v>
      </c>
      <c r="G1404" t="s">
        <v>50</v>
      </c>
      <c r="H1404" t="s">
        <v>51</v>
      </c>
      <c r="I1404" t="s">
        <v>1249</v>
      </c>
      <c r="J1404" t="s">
        <v>1250</v>
      </c>
      <c r="K1404" t="s">
        <v>525</v>
      </c>
      <c r="L1404" t="s">
        <v>322</v>
      </c>
      <c r="M1404" t="s">
        <v>323</v>
      </c>
      <c r="N1404" t="s">
        <v>1088</v>
      </c>
      <c r="O1404" t="s">
        <v>151</v>
      </c>
      <c r="P1404" t="s"/>
      <c r="Q1404" t="s"/>
      <c r="R1404" t="s"/>
      <c r="S1404" t="s"/>
      <c r="T1404" t="s"/>
      <c r="U1404" t="s"/>
      <c r="V1404" t="s"/>
      <c r="W1404" t="s"/>
      <c r="X1404" t="s"/>
      <c r="Y1404" t="s"/>
      <c r="Z1404" t="s">
        <v>15979</v>
      </c>
      <c r="AA1404" t="s"/>
      <c r="AB1404" t="s">
        <v>15980</v>
      </c>
      <c r="AC1404" t="s">
        <v>15980</v>
      </c>
      <c r="AD1404" t="s">
        <v>192</v>
      </c>
      <c r="AE1404" t="s">
        <v>44</v>
      </c>
      <c r="AF1404" t="s">
        <v>15981</v>
      </c>
      <c r="AG1404" t="s">
        <v>15982</v>
      </c>
      <c r="AH1404" t="s">
        <v>447</v>
      </c>
      <c r="AI1404" t="s">
        <v>15983</v>
      </c>
      <c r="AJ1404" t="s">
        <v>92</v>
      </c>
      <c r="AK1404" t="s">
        <v>66</v>
      </c>
    </row>
    <row r="1405" spans="1:38">
      <c r="A1405" t="s">
        <v>15984</v>
      </c>
      <c r="B1405" t="s">
        <v>15985</v>
      </c>
      <c r="C1405" t="s">
        <v>15986</v>
      </c>
      <c r="D1405" t="s">
        <v>15987</v>
      </c>
      <c r="E1405" t="s">
        <v>15988</v>
      </c>
      <c r="F1405" t="s"/>
      <c r="G1405" t="s">
        <v>50</v>
      </c>
      <c r="H1405" t="s">
        <v>51</v>
      </c>
      <c r="I1405" t="s">
        <v>15989</v>
      </c>
      <c r="J1405" t="s"/>
      <c r="K1405" t="s">
        <v>271</v>
      </c>
      <c r="L1405" t="s">
        <v>238</v>
      </c>
      <c r="M1405" t="s">
        <v>1265</v>
      </c>
      <c r="N1405" t="s">
        <v>1266</v>
      </c>
      <c r="O1405" t="s"/>
      <c r="P1405" t="s"/>
      <c r="Q1405" t="s">
        <v>44</v>
      </c>
      <c r="R1405" t="s"/>
      <c r="S1405" t="s"/>
      <c r="T1405" t="s"/>
      <c r="U1405" t="s"/>
      <c r="V1405" t="s"/>
      <c r="W1405" t="s"/>
      <c r="X1405" t="s"/>
      <c r="Y1405" t="s"/>
      <c r="Z1405" t="s"/>
      <c r="AA1405" t="s"/>
      <c r="AB1405" t="s">
        <v>15990</v>
      </c>
      <c r="AC1405" t="s">
        <v>15990</v>
      </c>
      <c r="AD1405" t="s">
        <v>149</v>
      </c>
      <c r="AE1405" t="s">
        <v>1581</v>
      </c>
      <c r="AF1405" t="s">
        <v>15991</v>
      </c>
      <c r="AG1405" t="s">
        <v>15992</v>
      </c>
      <c r="AH1405" t="s">
        <v>195</v>
      </c>
      <c r="AI1405" t="s">
        <v>15993</v>
      </c>
      <c r="AJ1405" t="s">
        <v>15994</v>
      </c>
      <c r="AK1405" t="s">
        <v>66</v>
      </c>
    </row>
    <row r="1406" spans="1:38">
      <c r="A1406" t="s">
        <v>15995</v>
      </c>
      <c r="B1406" t="s">
        <v>15996</v>
      </c>
      <c r="C1406" t="s">
        <v>15997</v>
      </c>
      <c r="D1406" t="s">
        <v>15998</v>
      </c>
      <c r="E1406" t="s">
        <v>15999</v>
      </c>
      <c r="F1406" t="s">
        <v>98</v>
      </c>
      <c r="G1406" t="s">
        <v>50</v>
      </c>
      <c r="H1406" t="s">
        <v>51</v>
      </c>
      <c r="I1406" t="s"/>
      <c r="J1406" t="s"/>
      <c r="K1406" t="s"/>
      <c r="L1406" t="s">
        <v>808</v>
      </c>
      <c r="M1406" t="s">
        <v>884</v>
      </c>
      <c r="N1406" t="s">
        <v>3784</v>
      </c>
      <c r="O1406" t="s"/>
      <c r="P1406" t="s"/>
      <c r="Q1406" t="s">
        <v>44</v>
      </c>
      <c r="R1406" t="s"/>
      <c r="S1406" t="s"/>
      <c r="T1406" t="s"/>
      <c r="U1406" t="s"/>
      <c r="V1406" t="s"/>
      <c r="W1406" t="s"/>
      <c r="X1406" t="s"/>
      <c r="Y1406" t="s"/>
      <c r="Z1406" t="s"/>
      <c r="AA1406" t="s"/>
      <c r="AB1406" t="s">
        <v>16000</v>
      </c>
      <c r="AC1406" t="s">
        <v>16000</v>
      </c>
      <c r="AD1406" t="s">
        <v>192</v>
      </c>
      <c r="AE1406" t="s">
        <v>44</v>
      </c>
      <c r="AF1406" t="s">
        <v>16001</v>
      </c>
      <c r="AG1406" t="s">
        <v>16002</v>
      </c>
      <c r="AH1406" t="s">
        <v>406</v>
      </c>
      <c r="AI1406" t="s">
        <v>16003</v>
      </c>
      <c r="AJ1406" t="s">
        <v>16004</v>
      </c>
      <c r="AK1406" t="s">
        <v>66</v>
      </c>
    </row>
    <row r="1407" spans="1:38">
      <c r="A1407" t="s">
        <v>16005</v>
      </c>
      <c r="B1407" t="s">
        <v>16006</v>
      </c>
      <c r="C1407" t="s">
        <v>16007</v>
      </c>
      <c r="D1407" t="s">
        <v>16008</v>
      </c>
      <c r="E1407" t="s">
        <v>16009</v>
      </c>
      <c r="F1407" t="s">
        <v>1603</v>
      </c>
      <c r="G1407" t="s">
        <v>50</v>
      </c>
      <c r="H1407" t="s">
        <v>51</v>
      </c>
      <c r="I1407" t="s">
        <v>16010</v>
      </c>
      <c r="J1407" t="s">
        <v>2033</v>
      </c>
      <c r="K1407" t="s">
        <v>54</v>
      </c>
      <c r="L1407" t="s">
        <v>76</v>
      </c>
      <c r="M1407" t="s">
        <v>77</v>
      </c>
      <c r="N1407" t="s">
        <v>860</v>
      </c>
      <c r="O1407" t="s">
        <v>79</v>
      </c>
      <c r="P1407" t="s"/>
      <c r="Q1407" t="s"/>
      <c r="R1407" t="s"/>
      <c r="S1407" t="s"/>
      <c r="T1407" t="s"/>
      <c r="U1407" t="s"/>
      <c r="V1407" t="s"/>
      <c r="W1407" t="s"/>
      <c r="X1407" t="s"/>
      <c r="Y1407" t="s"/>
      <c r="Z1407" t="s">
        <v>16011</v>
      </c>
      <c r="AA1407" t="s"/>
      <c r="AB1407" t="s">
        <v>16012</v>
      </c>
      <c r="AC1407" t="s">
        <v>16013</v>
      </c>
      <c r="AD1407" t="s">
        <v>59</v>
      </c>
      <c r="AE1407" t="s">
        <v>107</v>
      </c>
      <c r="AF1407" t="s">
        <v>16014</v>
      </c>
      <c r="AG1407" t="s">
        <v>16015</v>
      </c>
      <c r="AH1407" t="s">
        <v>63</v>
      </c>
      <c r="AI1407" t="s">
        <v>16016</v>
      </c>
      <c r="AJ1407" t="s">
        <v>92</v>
      </c>
      <c r="AK1407" t="s">
        <v>66</v>
      </c>
    </row>
    <row r="1408" spans="1:38">
      <c r="A1408" t="s">
        <v>16017</v>
      </c>
      <c r="B1408" t="s">
        <v>16018</v>
      </c>
      <c r="C1408" t="s">
        <v>16019</v>
      </c>
      <c r="D1408" t="s">
        <v>16020</v>
      </c>
      <c r="E1408" t="s">
        <v>16021</v>
      </c>
      <c r="F1408" t="s"/>
      <c r="G1408" t="s">
        <v>50</v>
      </c>
      <c r="H1408" t="s">
        <v>51</v>
      </c>
      <c r="I1408" t="s"/>
      <c r="J1408" t="s"/>
      <c r="K1408" t="s"/>
      <c r="L1408" t="s">
        <v>120</v>
      </c>
      <c r="M1408" t="s">
        <v>121</v>
      </c>
      <c r="N1408" t="s">
        <v>11616</v>
      </c>
      <c r="O1408" t="s"/>
      <c r="P1408" t="s"/>
      <c r="Q1408" t="s">
        <v>44</v>
      </c>
      <c r="R1408" t="s"/>
      <c r="S1408" t="s"/>
      <c r="T1408" t="s"/>
      <c r="U1408" t="s"/>
      <c r="V1408" t="s"/>
      <c r="W1408" t="s"/>
      <c r="X1408" t="s"/>
      <c r="Y1408" t="s"/>
      <c r="Z1408" t="s"/>
      <c r="AA1408" t="s"/>
      <c r="AB1408" t="s">
        <v>16022</v>
      </c>
      <c r="AC1408" t="s">
        <v>16022</v>
      </c>
      <c r="AD1408" t="s">
        <v>93</v>
      </c>
      <c r="AE1408" t="s">
        <v>277</v>
      </c>
      <c r="AF1408" t="s">
        <v>16023</v>
      </c>
      <c r="AG1408" t="s">
        <v>13323</v>
      </c>
      <c r="AH1408" t="s">
        <v>44</v>
      </c>
      <c r="AI1408" t="s">
        <v>16024</v>
      </c>
      <c r="AJ1408" t="s">
        <v>16025</v>
      </c>
      <c r="AK1408" t="s">
        <v>66</v>
      </c>
    </row>
    <row r="1409" spans="1:38">
      <c r="A1409" t="s">
        <v>16026</v>
      </c>
      <c r="B1409" t="s">
        <v>16027</v>
      </c>
      <c r="C1409" t="s">
        <v>16028</v>
      </c>
      <c r="D1409" t="s">
        <v>16029</v>
      </c>
      <c r="E1409" t="s">
        <v>16030</v>
      </c>
      <c r="F1409" t="s"/>
      <c r="G1409" t="s">
        <v>50</v>
      </c>
      <c r="H1409" t="s">
        <v>51</v>
      </c>
      <c r="I1409" t="s"/>
      <c r="J1409" t="s"/>
      <c r="K1409" t="s">
        <v>237</v>
      </c>
      <c r="L1409" t="s">
        <v>582</v>
      </c>
      <c r="M1409" t="s">
        <v>583</v>
      </c>
      <c r="N1409" t="s">
        <v>3263</v>
      </c>
      <c r="O1409" t="s"/>
      <c r="P1409" t="s">
        <v>16031</v>
      </c>
      <c r="Q1409" t="s">
        <v>67</v>
      </c>
      <c r="R1409" t="s">
        <v>16032</v>
      </c>
      <c r="S1409" t="s"/>
      <c r="T1409" t="s"/>
      <c r="U1409" t="s"/>
      <c r="V1409" t="s"/>
      <c r="W1409" t="s"/>
      <c r="X1409" t="s"/>
      <c r="Y1409" t="s"/>
      <c r="Z1409" t="s"/>
      <c r="AA1409" t="s"/>
      <c r="AB1409" t="s">
        <v>16033</v>
      </c>
      <c r="AC1409" t="s">
        <v>16034</v>
      </c>
      <c r="AD1409" t="s">
        <v>192</v>
      </c>
      <c r="AE1409" t="s">
        <v>44</v>
      </c>
      <c r="AF1409" t="s">
        <v>16035</v>
      </c>
      <c r="AG1409" t="s">
        <v>16036</v>
      </c>
      <c r="AH1409" t="s">
        <v>347</v>
      </c>
      <c r="AI1409" t="s">
        <v>16037</v>
      </c>
      <c r="AJ1409" t="s">
        <v>92</v>
      </c>
      <c r="AK1409" t="s">
        <v>66</v>
      </c>
    </row>
    <row r="1410" spans="1:38">
      <c r="A1410" t="s">
        <v>13518</v>
      </c>
      <c r="B1410" t="s">
        <v>16038</v>
      </c>
      <c r="C1410" t="s">
        <v>16039</v>
      </c>
      <c r="D1410" t="s">
        <v>16040</v>
      </c>
      <c r="E1410" t="s">
        <v>16041</v>
      </c>
      <c r="F1410" t="s">
        <v>2409</v>
      </c>
      <c r="G1410" t="s">
        <v>50</v>
      </c>
      <c r="H1410" t="s">
        <v>51</v>
      </c>
      <c r="I1410" t="s">
        <v>235</v>
      </c>
      <c r="J1410" t="s">
        <v>236</v>
      </c>
      <c r="K1410" t="s">
        <v>237</v>
      </c>
      <c r="L1410" t="s">
        <v>322</v>
      </c>
      <c r="M1410" t="s">
        <v>1251</v>
      </c>
      <c r="N1410" t="s">
        <v>1252</v>
      </c>
      <c r="O1410" t="s">
        <v>241</v>
      </c>
      <c r="P1410" t="s"/>
      <c r="Q1410" t="s"/>
      <c r="R1410" t="s"/>
      <c r="S1410" t="s"/>
      <c r="T1410" t="s"/>
      <c r="U1410" t="s"/>
      <c r="V1410" t="s"/>
      <c r="W1410" t="s"/>
      <c r="X1410" t="s"/>
      <c r="Y1410" t="s"/>
      <c r="Z1410" t="s"/>
      <c r="AA1410" t="s"/>
      <c r="AB1410" t="s">
        <v>16042</v>
      </c>
      <c r="AC1410" t="s">
        <v>16042</v>
      </c>
      <c r="AD1410" t="s">
        <v>59</v>
      </c>
      <c r="AE1410" t="s">
        <v>107</v>
      </c>
      <c r="AF1410" t="s">
        <v>16043</v>
      </c>
      <c r="AG1410" t="s">
        <v>16044</v>
      </c>
      <c r="AH1410" t="s">
        <v>110</v>
      </c>
      <c r="AI1410" t="s">
        <v>16045</v>
      </c>
      <c r="AJ1410" t="s">
        <v>92</v>
      </c>
      <c r="AK1410" t="s">
        <v>66</v>
      </c>
    </row>
    <row r="1411" spans="1:38">
      <c r="A1411" t="s">
        <v>16046</v>
      </c>
      <c r="B1411" t="s">
        <v>16047</v>
      </c>
      <c r="C1411" t="s">
        <v>16048</v>
      </c>
      <c r="D1411" t="s">
        <v>16049</v>
      </c>
      <c r="E1411" t="s">
        <v>16050</v>
      </c>
      <c r="F1411" t="s">
        <v>98</v>
      </c>
      <c r="G1411" t="s">
        <v>50</v>
      </c>
      <c r="H1411" t="s">
        <v>51</v>
      </c>
      <c r="I1411" t="s">
        <v>1126</v>
      </c>
      <c r="J1411" t="s">
        <v>1127</v>
      </c>
      <c r="K1411" t="s">
        <v>54</v>
      </c>
      <c r="L1411" t="s">
        <v>843</v>
      </c>
      <c r="M1411" t="s">
        <v>844</v>
      </c>
      <c r="N1411" t="s">
        <v>1128</v>
      </c>
      <c r="O1411" t="s">
        <v>241</v>
      </c>
      <c r="P1411" t="s"/>
      <c r="Q1411" t="s"/>
      <c r="R1411" t="s"/>
      <c r="S1411" t="s"/>
      <c r="T1411" t="s"/>
      <c r="U1411" t="s"/>
      <c r="V1411" t="s"/>
      <c r="W1411" t="s"/>
      <c r="X1411" t="s"/>
      <c r="Y1411" t="s"/>
      <c r="Z1411" t="s"/>
      <c r="AA1411" t="s"/>
      <c r="AB1411" t="s">
        <v>16051</v>
      </c>
      <c r="AC1411" t="s">
        <v>16052</v>
      </c>
      <c r="AD1411" t="s">
        <v>59</v>
      </c>
      <c r="AE1411" t="s">
        <v>107</v>
      </c>
      <c r="AF1411" t="s">
        <v>16053</v>
      </c>
      <c r="AG1411" t="s">
        <v>3360</v>
      </c>
      <c r="AH1411" t="s">
        <v>124</v>
      </c>
      <c r="AI1411" t="s">
        <v>16054</v>
      </c>
      <c r="AJ1411" t="s">
        <v>92</v>
      </c>
      <c r="AK1411" t="s">
        <v>66</v>
      </c>
    </row>
    <row r="1412" spans="1:38">
      <c r="A1412" t="s">
        <v>16055</v>
      </c>
      <c r="B1412" t="s">
        <v>16056</v>
      </c>
      <c r="C1412" t="s">
        <v>16057</v>
      </c>
      <c r="D1412" t="s">
        <v>16058</v>
      </c>
      <c r="E1412" t="s">
        <v>16059</v>
      </c>
      <c r="F1412" t="s">
        <v>396</v>
      </c>
      <c r="G1412" t="s">
        <v>72</v>
      </c>
      <c r="H1412" t="s">
        <v>51</v>
      </c>
      <c r="I1412" t="s">
        <v>16060</v>
      </c>
      <c r="J1412" t="s">
        <v>187</v>
      </c>
      <c r="K1412" t="s">
        <v>188</v>
      </c>
      <c r="L1412" t="s">
        <v>1344</v>
      </c>
      <c r="M1412" t="s">
        <v>1345</v>
      </c>
      <c r="N1412" t="s">
        <v>2008</v>
      </c>
      <c r="O1412" t="s">
        <v>79</v>
      </c>
      <c r="P1412" t="s"/>
      <c r="Q1412" t="s"/>
      <c r="R1412" t="s"/>
      <c r="S1412" t="s"/>
      <c r="T1412" t="s">
        <v>67</v>
      </c>
      <c r="U1412" t="s"/>
      <c r="V1412" t="s">
        <v>67</v>
      </c>
      <c r="W1412" t="s">
        <v>16061</v>
      </c>
      <c r="X1412" t="s"/>
      <c r="Y1412" t="s"/>
      <c r="Z1412" t="s"/>
      <c r="AA1412" t="s">
        <v>84</v>
      </c>
      <c r="AB1412" t="s">
        <v>16062</v>
      </c>
      <c r="AC1412" t="s">
        <v>16063</v>
      </c>
      <c r="AD1412" t="s">
        <v>59</v>
      </c>
      <c r="AE1412" t="s">
        <v>107</v>
      </c>
      <c r="AF1412" t="s">
        <v>16064</v>
      </c>
      <c r="AG1412" t="s">
        <v>16065</v>
      </c>
      <c r="AH1412" t="s">
        <v>112</v>
      </c>
      <c r="AI1412" t="s">
        <v>16066</v>
      </c>
      <c r="AJ1412" t="s">
        <v>92</v>
      </c>
      <c r="AK1412" t="s">
        <v>66</v>
      </c>
    </row>
    <row r="1413" spans="1:38">
      <c r="A1413" t="s">
        <v>16067</v>
      </c>
      <c r="B1413" t="s">
        <v>16068</v>
      </c>
      <c r="C1413" t="s">
        <v>16069</v>
      </c>
      <c r="D1413" t="s">
        <v>16070</v>
      </c>
      <c r="E1413" t="s">
        <v>16071</v>
      </c>
      <c r="F1413" t="s"/>
      <c r="G1413" t="s">
        <v>72</v>
      </c>
      <c r="H1413" t="s">
        <v>51</v>
      </c>
      <c r="I1413" t="s">
        <v>16072</v>
      </c>
      <c r="J1413" t="s">
        <v>16073</v>
      </c>
      <c r="K1413" t="s">
        <v>75</v>
      </c>
      <c r="L1413" t="s">
        <v>470</v>
      </c>
      <c r="M1413" t="s">
        <v>685</v>
      </c>
      <c r="N1413" t="s">
        <v>2492</v>
      </c>
      <c r="O1413" t="s">
        <v>112</v>
      </c>
      <c r="P1413" t="s"/>
      <c r="Q1413" t="s"/>
      <c r="R1413" t="s"/>
      <c r="S1413" t="s">
        <v>16074</v>
      </c>
      <c r="T1413" t="s">
        <v>112</v>
      </c>
      <c r="U1413" t="s">
        <v>16075</v>
      </c>
      <c r="V1413" t="s">
        <v>67</v>
      </c>
      <c r="W1413" t="s">
        <v>16076</v>
      </c>
      <c r="X1413" t="s"/>
      <c r="Y1413" t="s"/>
      <c r="Z1413" t="s"/>
      <c r="AA1413" t="s">
        <v>84</v>
      </c>
      <c r="AB1413" t="s">
        <v>16077</v>
      </c>
      <c r="AC1413" t="s">
        <v>16078</v>
      </c>
      <c r="AD1413" t="s">
        <v>59</v>
      </c>
      <c r="AE1413" t="s">
        <v>107</v>
      </c>
      <c r="AF1413" t="s">
        <v>16079</v>
      </c>
      <c r="AG1413" t="s">
        <v>16080</v>
      </c>
      <c r="AH1413" t="s">
        <v>63</v>
      </c>
      <c r="AI1413" t="s">
        <v>16081</v>
      </c>
      <c r="AJ1413" t="s">
        <v>92</v>
      </c>
      <c r="AK1413" t="s">
        <v>66</v>
      </c>
    </row>
    <row r="1414" spans="1:38">
      <c r="A1414" t="s">
        <v>16082</v>
      </c>
      <c r="B1414" t="s">
        <v>16083</v>
      </c>
      <c r="C1414" t="s">
        <v>16084</v>
      </c>
      <c r="D1414" t="s">
        <v>16085</v>
      </c>
      <c r="E1414" t="s">
        <v>16086</v>
      </c>
      <c r="F1414" t="s">
        <v>10240</v>
      </c>
      <c r="G1414" t="s">
        <v>72</v>
      </c>
      <c r="H1414" t="s">
        <v>51</v>
      </c>
      <c r="I1414" t="s">
        <v>16087</v>
      </c>
      <c r="J1414" t="s">
        <v>684</v>
      </c>
      <c r="K1414" t="s">
        <v>54</v>
      </c>
      <c r="L1414" t="s">
        <v>932</v>
      </c>
      <c r="M1414" t="s">
        <v>932</v>
      </c>
      <c r="N1414" t="s">
        <v>3610</v>
      </c>
      <c r="O1414" t="s">
        <v>86</v>
      </c>
      <c r="P1414" t="s"/>
      <c r="Q1414" t="s"/>
      <c r="R1414" t="s"/>
      <c r="S1414" t="s"/>
      <c r="T1414" t="s"/>
      <c r="U1414" t="s"/>
      <c r="V1414" t="s"/>
      <c r="W1414" t="s">
        <v>16088</v>
      </c>
      <c r="X1414" t="s"/>
      <c r="Y1414" t="s"/>
      <c r="Z1414" t="s"/>
      <c r="AA1414" t="s"/>
      <c r="AB1414" t="s">
        <v>16089</v>
      </c>
      <c r="AC1414" t="s">
        <v>16090</v>
      </c>
      <c r="AD1414" t="s">
        <v>93</v>
      </c>
      <c r="AE1414" t="s">
        <v>44</v>
      </c>
      <c r="AF1414" t="s">
        <v>16091</v>
      </c>
      <c r="AG1414" t="s">
        <v>44</v>
      </c>
      <c r="AH1414" t="s">
        <v>67</v>
      </c>
      <c r="AI1414" t="s">
        <v>16092</v>
      </c>
      <c r="AJ1414" t="s">
        <v>92</v>
      </c>
      <c r="AK1414" t="s">
        <v>66</v>
      </c>
    </row>
    <row r="1415" spans="1:38">
      <c r="A1415" t="s">
        <v>16093</v>
      </c>
      <c r="B1415" t="s">
        <v>16094</v>
      </c>
      <c r="C1415" t="s">
        <v>16095</v>
      </c>
      <c r="D1415" t="s">
        <v>16096</v>
      </c>
      <c r="E1415" t="s">
        <v>16097</v>
      </c>
      <c r="F1415" t="s">
        <v>185</v>
      </c>
      <c r="G1415" t="s">
        <v>72</v>
      </c>
      <c r="H1415" t="s">
        <v>51</v>
      </c>
      <c r="I1415" t="s">
        <v>3193</v>
      </c>
      <c r="J1415" t="s">
        <v>53</v>
      </c>
      <c r="K1415" t="s">
        <v>54</v>
      </c>
      <c r="L1415" t="s">
        <v>355</v>
      </c>
      <c r="M1415" t="s">
        <v>985</v>
      </c>
      <c r="N1415" t="s">
        <v>1484</v>
      </c>
      <c r="O1415" t="s">
        <v>174</v>
      </c>
      <c r="P1415" t="s"/>
      <c r="Q1415" t="s"/>
      <c r="R1415" t="s"/>
      <c r="S1415" t="s">
        <v>16098</v>
      </c>
      <c r="T1415" t="s">
        <v>93</v>
      </c>
      <c r="U1415" t="s"/>
      <c r="V1415" t="s"/>
      <c r="W1415" t="s">
        <v>16099</v>
      </c>
      <c r="X1415" t="s"/>
      <c r="Y1415" t="s"/>
      <c r="Z1415" t="s"/>
      <c r="AA1415" t="s"/>
      <c r="AB1415" t="s">
        <v>16100</v>
      </c>
      <c r="AC1415" t="s">
        <v>16101</v>
      </c>
      <c r="AD1415" t="s">
        <v>59</v>
      </c>
      <c r="AE1415" t="s">
        <v>107</v>
      </c>
      <c r="AF1415" t="s">
        <v>16102</v>
      </c>
      <c r="AG1415" t="s">
        <v>16103</v>
      </c>
      <c r="AH1415" t="s">
        <v>151</v>
      </c>
      <c r="AI1415" t="s">
        <v>16104</v>
      </c>
      <c r="AJ1415" t="s">
        <v>92</v>
      </c>
      <c r="AK1415" t="s">
        <v>1849</v>
      </c>
    </row>
    <row r="1416" spans="1:38">
      <c r="A1416" t="s">
        <v>16105</v>
      </c>
      <c r="B1416" t="s">
        <v>16106</v>
      </c>
      <c r="C1416" t="s">
        <v>16107</v>
      </c>
      <c r="D1416" t="s">
        <v>16108</v>
      </c>
      <c r="E1416" t="s">
        <v>16109</v>
      </c>
      <c r="F1416" t="s">
        <v>71</v>
      </c>
      <c r="G1416" t="s">
        <v>50</v>
      </c>
      <c r="H1416" t="s">
        <v>51</v>
      </c>
      <c r="I1416" t="s">
        <v>16110</v>
      </c>
      <c r="J1416" t="s">
        <v>6142</v>
      </c>
      <c r="K1416" t="s">
        <v>410</v>
      </c>
      <c r="L1416" t="s">
        <v>526</v>
      </c>
      <c r="M1416" t="s">
        <v>527</v>
      </c>
      <c r="N1416" t="s">
        <v>1039</v>
      </c>
      <c r="O1416" t="s">
        <v>86</v>
      </c>
      <c r="P1416" t="s"/>
      <c r="Q1416" t="s"/>
      <c r="R1416" t="s"/>
      <c r="S1416" t="s"/>
      <c r="T1416" t="s"/>
      <c r="U1416" t="s"/>
      <c r="V1416" t="s"/>
      <c r="W1416" t="s"/>
      <c r="X1416" t="s"/>
      <c r="Y1416" t="s"/>
      <c r="Z1416" t="s"/>
      <c r="AA1416" t="s"/>
      <c r="AB1416" t="s">
        <v>16111</v>
      </c>
      <c r="AC1416" t="s">
        <v>16111</v>
      </c>
      <c r="AD1416" t="s">
        <v>93</v>
      </c>
      <c r="AE1416" t="s">
        <v>277</v>
      </c>
      <c r="AF1416" t="s">
        <v>16112</v>
      </c>
      <c r="AG1416" t="s">
        <v>16113</v>
      </c>
      <c r="AH1416" t="s">
        <v>44</v>
      </c>
      <c r="AI1416" t="s">
        <v>16114</v>
      </c>
      <c r="AJ1416" t="s">
        <v>92</v>
      </c>
      <c r="AK1416" t="s">
        <v>66</v>
      </c>
    </row>
    <row r="1417" spans="1:38">
      <c r="A1417" t="s">
        <v>16115</v>
      </c>
      <c r="B1417" t="s">
        <v>16116</v>
      </c>
      <c r="C1417" t="s">
        <v>16117</v>
      </c>
      <c r="D1417" t="s">
        <v>16118</v>
      </c>
      <c r="E1417" t="s">
        <v>16119</v>
      </c>
      <c r="F1417" t="s">
        <v>1177</v>
      </c>
      <c r="G1417" t="s">
        <v>72</v>
      </c>
      <c r="H1417" t="s">
        <v>51</v>
      </c>
      <c r="I1417" t="s">
        <v>768</v>
      </c>
      <c r="J1417" t="s">
        <v>568</v>
      </c>
      <c r="K1417" t="s">
        <v>569</v>
      </c>
      <c r="L1417" t="s">
        <v>355</v>
      </c>
      <c r="M1417" t="s">
        <v>356</v>
      </c>
      <c r="N1417" t="s">
        <v>357</v>
      </c>
      <c r="O1417" t="s">
        <v>79</v>
      </c>
      <c r="P1417" t="s"/>
      <c r="Q1417" t="s"/>
      <c r="R1417" t="s"/>
      <c r="S1417" t="s"/>
      <c r="T1417" t="s"/>
      <c r="U1417" t="s"/>
      <c r="V1417" t="s"/>
      <c r="W1417" t="s">
        <v>16120</v>
      </c>
      <c r="X1417" t="s"/>
      <c r="Y1417" t="s"/>
      <c r="Z1417" t="s"/>
      <c r="AA1417" t="s"/>
      <c r="AB1417" t="s">
        <v>16121</v>
      </c>
      <c r="AC1417" t="s">
        <v>16121</v>
      </c>
      <c r="AD1417" t="s">
        <v>149</v>
      </c>
      <c r="AE1417" t="s">
        <v>1581</v>
      </c>
      <c r="AF1417" t="s">
        <v>16122</v>
      </c>
      <c r="AG1417" t="s">
        <v>16123</v>
      </c>
      <c r="AH1417" t="s">
        <v>345</v>
      </c>
      <c r="AI1417" t="s">
        <v>16124</v>
      </c>
      <c r="AJ1417" t="s">
        <v>92</v>
      </c>
      <c r="AK1417" t="s">
        <v>66</v>
      </c>
    </row>
    <row r="1418" spans="1:38">
      <c r="A1418" t="s">
        <v>16125</v>
      </c>
      <c r="B1418" t="s">
        <v>16126</v>
      </c>
      <c r="C1418" t="s">
        <v>16127</v>
      </c>
      <c r="D1418" t="s">
        <v>16128</v>
      </c>
      <c r="E1418" t="s">
        <v>16129</v>
      </c>
      <c r="F1418" t="s">
        <v>13347</v>
      </c>
      <c r="G1418" t="s">
        <v>50</v>
      </c>
      <c r="H1418" t="s">
        <v>234</v>
      </c>
      <c r="I1418" t="s">
        <v>16130</v>
      </c>
      <c r="J1418" t="s">
        <v>1687</v>
      </c>
      <c r="K1418" t="s">
        <v>525</v>
      </c>
      <c r="L1418" t="s">
        <v>470</v>
      </c>
      <c r="M1418" t="s">
        <v>685</v>
      </c>
      <c r="N1418" t="s">
        <v>7827</v>
      </c>
      <c r="O1418" t="s">
        <v>142</v>
      </c>
      <c r="P1418" t="s">
        <v>16131</v>
      </c>
      <c r="Q1418" t="s">
        <v>110</v>
      </c>
      <c r="R1418" t="s">
        <v>16132</v>
      </c>
      <c r="S1418" t="s">
        <v>16133</v>
      </c>
      <c r="T1418" t="s">
        <v>174</v>
      </c>
      <c r="U1418" t="s"/>
      <c r="V1418" t="s"/>
      <c r="W1418" t="s"/>
      <c r="X1418" t="s"/>
      <c r="Y1418" t="s"/>
      <c r="Z1418" t="s">
        <v>16134</v>
      </c>
      <c r="AA1418" t="s"/>
      <c r="AB1418" t="s">
        <v>16135</v>
      </c>
      <c r="AC1418" t="s">
        <v>16136</v>
      </c>
      <c r="AD1418" t="s">
        <v>93</v>
      </c>
      <c r="AE1418" t="s">
        <v>277</v>
      </c>
      <c r="AF1418" t="s">
        <v>16137</v>
      </c>
      <c r="AG1418" t="s">
        <v>16138</v>
      </c>
      <c r="AH1418" t="s">
        <v>44</v>
      </c>
      <c r="AI1418" t="s">
        <v>16139</v>
      </c>
      <c r="AJ1418" t="s">
        <v>92</v>
      </c>
      <c r="AK1418" t="s">
        <v>66</v>
      </c>
    </row>
    <row r="1419" spans="1:38">
      <c r="A1419" t="s">
        <v>16140</v>
      </c>
      <c r="B1419" t="s">
        <v>16141</v>
      </c>
      <c r="C1419" t="s">
        <v>16142</v>
      </c>
      <c r="D1419" t="s">
        <v>16143</v>
      </c>
      <c r="E1419" t="s">
        <v>16144</v>
      </c>
      <c r="F1419" t="s">
        <v>98</v>
      </c>
      <c r="G1419" t="s">
        <v>50</v>
      </c>
      <c r="H1419" t="s">
        <v>51</v>
      </c>
      <c r="I1419" t="s"/>
      <c r="J1419" t="s"/>
      <c r="K1419" t="s">
        <v>453</v>
      </c>
      <c r="L1419" t="s">
        <v>808</v>
      </c>
      <c r="M1419" t="s">
        <v>809</v>
      </c>
      <c r="N1419" t="s">
        <v>810</v>
      </c>
      <c r="O1419" t="s"/>
      <c r="P1419" t="s">
        <v>16145</v>
      </c>
      <c r="Q1419" t="s">
        <v>112</v>
      </c>
      <c r="R1419" t="s">
        <v>16146</v>
      </c>
      <c r="S1419" t="s"/>
      <c r="T1419" t="s"/>
      <c r="U1419" t="s"/>
      <c r="V1419" t="s"/>
      <c r="W1419" t="s"/>
      <c r="X1419" t="s"/>
      <c r="Y1419" t="s"/>
      <c r="Z1419" t="s"/>
      <c r="AA1419" t="s"/>
      <c r="AB1419" t="s">
        <v>16147</v>
      </c>
      <c r="AC1419" t="s">
        <v>16147</v>
      </c>
      <c r="AD1419" t="s">
        <v>174</v>
      </c>
      <c r="AE1419" t="s">
        <v>277</v>
      </c>
      <c r="AF1419" t="s">
        <v>16148</v>
      </c>
      <c r="AG1419" t="s">
        <v>16149</v>
      </c>
      <c r="AH1419" t="s">
        <v>151</v>
      </c>
      <c r="AI1419" t="s">
        <v>16150</v>
      </c>
      <c r="AJ1419" t="s">
        <v>16151</v>
      </c>
      <c r="AK1419" t="s">
        <v>66</v>
      </c>
    </row>
    <row r="1420" spans="1:38">
      <c r="A1420" t="s">
        <v>16152</v>
      </c>
      <c r="B1420" t="s">
        <v>16153</v>
      </c>
      <c r="C1420" t="s">
        <v>16154</v>
      </c>
      <c r="D1420" t="s">
        <v>16155</v>
      </c>
      <c r="E1420" t="s">
        <v>16156</v>
      </c>
      <c r="F1420" t="s">
        <v>49</v>
      </c>
      <c r="G1420" t="s">
        <v>50</v>
      </c>
      <c r="H1420" t="s">
        <v>51</v>
      </c>
      <c r="I1420" t="s">
        <v>14800</v>
      </c>
      <c r="J1420" t="s"/>
      <c r="K1420" t="s">
        <v>14801</v>
      </c>
      <c r="L1420" t="s">
        <v>582</v>
      </c>
      <c r="M1420" t="s">
        <v>583</v>
      </c>
      <c r="N1420" t="s">
        <v>3263</v>
      </c>
      <c r="O1420" t="s">
        <v>241</v>
      </c>
      <c r="P1420" t="s">
        <v>13491</v>
      </c>
      <c r="Q1420" t="s">
        <v>67</v>
      </c>
      <c r="R1420" t="s"/>
      <c r="S1420" t="s"/>
      <c r="T1420" t="s"/>
      <c r="U1420" t="s"/>
      <c r="V1420" t="s"/>
      <c r="W1420" t="s"/>
      <c r="X1420" t="s"/>
      <c r="Y1420" t="s"/>
      <c r="Z1420" t="s"/>
      <c r="AA1420" t="s"/>
      <c r="AB1420" t="s">
        <v>16157</v>
      </c>
      <c r="AC1420" t="s">
        <v>16158</v>
      </c>
      <c r="AD1420" t="s">
        <v>110</v>
      </c>
      <c r="AE1420" t="s">
        <v>1254</v>
      </c>
      <c r="AF1420" t="s">
        <v>16159</v>
      </c>
      <c r="AG1420" t="s">
        <v>16160</v>
      </c>
      <c r="AH1420" t="s">
        <v>174</v>
      </c>
      <c r="AI1420" t="s">
        <v>16161</v>
      </c>
      <c r="AJ1420" t="s">
        <v>92</v>
      </c>
      <c r="AK1420" t="s">
        <v>66</v>
      </c>
    </row>
    <row r="1421" spans="1:38">
      <c r="A1421" t="s">
        <v>16162</v>
      </c>
      <c r="B1421" t="s">
        <v>16163</v>
      </c>
      <c r="C1421" t="s">
        <v>16164</v>
      </c>
      <c r="D1421" t="s">
        <v>16165</v>
      </c>
      <c r="E1421" t="s">
        <v>16166</v>
      </c>
      <c r="F1421" t="s">
        <v>255</v>
      </c>
      <c r="G1421" t="s">
        <v>50</v>
      </c>
      <c r="H1421" t="s">
        <v>51</v>
      </c>
      <c r="I1421" t="s">
        <v>1024</v>
      </c>
      <c r="J1421" t="s">
        <v>53</v>
      </c>
      <c r="K1421" t="s">
        <v>54</v>
      </c>
      <c r="L1421" t="s">
        <v>808</v>
      </c>
      <c r="M1421" t="s">
        <v>809</v>
      </c>
      <c r="N1421" t="s">
        <v>2097</v>
      </c>
      <c r="O1421" t="s">
        <v>826</v>
      </c>
      <c r="P1421" t="s">
        <v>16167</v>
      </c>
      <c r="Q1421" t="s">
        <v>63</v>
      </c>
      <c r="R1421" t="s">
        <v>16168</v>
      </c>
      <c r="S1421" t="s"/>
      <c r="T1421" t="s"/>
      <c r="U1421" t="s"/>
      <c r="V1421" t="s"/>
      <c r="W1421" t="s"/>
      <c r="X1421" t="s"/>
      <c r="Y1421" t="s"/>
      <c r="Z1421" t="s"/>
      <c r="AA1421" t="s"/>
      <c r="AB1421" t="s">
        <v>16169</v>
      </c>
      <c r="AC1421" t="s">
        <v>16170</v>
      </c>
      <c r="AD1421" t="s">
        <v>174</v>
      </c>
      <c r="AE1421" t="s">
        <v>1105</v>
      </c>
      <c r="AF1421" t="s">
        <v>16171</v>
      </c>
      <c r="AG1421" t="s">
        <v>16172</v>
      </c>
      <c r="AH1421" t="s">
        <v>124</v>
      </c>
      <c r="AI1421" t="s">
        <v>16173</v>
      </c>
      <c r="AJ1421" t="s">
        <v>92</v>
      </c>
      <c r="AK1421" t="s">
        <v>66</v>
      </c>
    </row>
    <row r="1422" spans="1:38">
      <c r="A1422" t="s">
        <v>16174</v>
      </c>
      <c r="B1422" t="s">
        <v>16175</v>
      </c>
      <c r="C1422" t="s">
        <v>16176</v>
      </c>
      <c r="D1422" t="s">
        <v>16177</v>
      </c>
      <c r="E1422" t="s">
        <v>16178</v>
      </c>
      <c r="F1422" t="s"/>
      <c r="G1422" t="s">
        <v>50</v>
      </c>
      <c r="H1422" t="s">
        <v>51</v>
      </c>
      <c r="I1422" t="s">
        <v>2281</v>
      </c>
      <c r="J1422" t="s"/>
      <c r="K1422" t="s">
        <v>469</v>
      </c>
      <c r="L1422" t="s">
        <v>120</v>
      </c>
      <c r="M1422" t="s">
        <v>121</v>
      </c>
      <c r="N1422" t="s">
        <v>899</v>
      </c>
      <c r="O1422" t="s"/>
      <c r="P1422" t="s"/>
      <c r="Q1422" t="s">
        <v>44</v>
      </c>
      <c r="R1422" t="s"/>
      <c r="S1422" t="s"/>
      <c r="T1422" t="s"/>
      <c r="U1422" t="s"/>
      <c r="V1422" t="s"/>
      <c r="W1422" t="s"/>
      <c r="X1422" t="s"/>
      <c r="Y1422" t="s"/>
      <c r="Z1422" t="s"/>
      <c r="AA1422" t="s"/>
      <c r="AB1422" t="s">
        <v>16179</v>
      </c>
      <c r="AC1422" t="s">
        <v>16179</v>
      </c>
      <c r="AD1422" t="s">
        <v>124</v>
      </c>
      <c r="AE1422" t="s">
        <v>4170</v>
      </c>
      <c r="AF1422" t="s">
        <v>16180</v>
      </c>
      <c r="AG1422" t="s">
        <v>16181</v>
      </c>
      <c r="AH1422" t="s">
        <v>59</v>
      </c>
      <c r="AI1422" t="s">
        <v>16182</v>
      </c>
      <c r="AJ1422" t="s">
        <v>16183</v>
      </c>
      <c r="AK1422" t="s">
        <v>66</v>
      </c>
    </row>
    <row r="1423" spans="1:38">
      <c r="A1423" t="s">
        <v>16184</v>
      </c>
      <c r="B1423" t="s">
        <v>16185</v>
      </c>
      <c r="C1423" t="s">
        <v>16186</v>
      </c>
      <c r="D1423" t="s">
        <v>16187</v>
      </c>
      <c r="E1423" t="s">
        <v>16188</v>
      </c>
      <c r="F1423" t="s"/>
      <c r="G1423" t="s">
        <v>72</v>
      </c>
      <c r="H1423" t="s">
        <v>51</v>
      </c>
      <c r="I1423" t="s">
        <v>16189</v>
      </c>
      <c r="J1423" t="s">
        <v>16190</v>
      </c>
      <c r="K1423" t="s">
        <v>410</v>
      </c>
      <c r="L1423" t="s">
        <v>322</v>
      </c>
      <c r="M1423" t="s">
        <v>323</v>
      </c>
      <c r="N1423" t="s">
        <v>1088</v>
      </c>
      <c r="O1423" t="s">
        <v>86</v>
      </c>
      <c r="P1423" t="s"/>
      <c r="Q1423" t="s"/>
      <c r="R1423" t="s"/>
      <c r="S1423" t="s"/>
      <c r="T1423" t="s"/>
      <c r="U1423" t="s"/>
      <c r="V1423" t="s">
        <v>67</v>
      </c>
      <c r="W1423" t="s">
        <v>9675</v>
      </c>
      <c r="X1423" t="s"/>
      <c r="Y1423" t="s"/>
      <c r="Z1423" t="s"/>
      <c r="AA1423" t="s">
        <v>84</v>
      </c>
      <c r="AB1423" t="s">
        <v>16191</v>
      </c>
      <c r="AC1423" t="s">
        <v>16192</v>
      </c>
      <c r="AD1423" t="s">
        <v>124</v>
      </c>
      <c r="AE1423" t="s">
        <v>44</v>
      </c>
      <c r="AF1423" t="s">
        <v>16193</v>
      </c>
      <c r="AG1423" t="s">
        <v>16194</v>
      </c>
      <c r="AH1423" t="s">
        <v>86</v>
      </c>
      <c r="AI1423" t="s">
        <v>16195</v>
      </c>
      <c r="AJ1423" t="s">
        <v>92</v>
      </c>
      <c r="AK1423" t="s">
        <v>66</v>
      </c>
    </row>
    <row r="1424" spans="1:38">
      <c r="A1424" t="s">
        <v>16196</v>
      </c>
      <c r="B1424" t="s">
        <v>16197</v>
      </c>
      <c r="C1424" t="s">
        <v>16198</v>
      </c>
      <c r="D1424" t="s">
        <v>16199</v>
      </c>
      <c r="E1424" t="s">
        <v>16200</v>
      </c>
      <c r="F1424" t="s">
        <v>71</v>
      </c>
      <c r="G1424" t="s">
        <v>50</v>
      </c>
      <c r="H1424" t="s">
        <v>51</v>
      </c>
      <c r="I1424" t="s">
        <v>16201</v>
      </c>
      <c r="J1424" t="s">
        <v>1127</v>
      </c>
      <c r="K1424" t="s">
        <v>54</v>
      </c>
      <c r="L1424" t="s">
        <v>808</v>
      </c>
      <c r="M1424" t="s">
        <v>884</v>
      </c>
      <c r="N1424" t="s">
        <v>1025</v>
      </c>
      <c r="O1424" t="s">
        <v>241</v>
      </c>
      <c r="P1424" t="s"/>
      <c r="Q1424" t="s"/>
      <c r="R1424" t="s"/>
      <c r="S1424" t="s"/>
      <c r="T1424" t="s"/>
      <c r="U1424" t="s"/>
      <c r="V1424" t="s">
        <v>67</v>
      </c>
      <c r="W1424" t="s"/>
      <c r="X1424" t="s"/>
      <c r="Y1424" t="s"/>
      <c r="Z1424" t="s"/>
      <c r="AA1424" t="s">
        <v>84</v>
      </c>
      <c r="AB1424" t="s">
        <v>16202</v>
      </c>
      <c r="AC1424" t="s">
        <v>16203</v>
      </c>
      <c r="AD1424" t="s">
        <v>124</v>
      </c>
      <c r="AE1424" t="s">
        <v>44</v>
      </c>
      <c r="AF1424" t="s">
        <v>16204</v>
      </c>
      <c r="AG1424" t="s">
        <v>16205</v>
      </c>
      <c r="AH1424" t="s">
        <v>59</v>
      </c>
      <c r="AI1424" t="s">
        <v>16206</v>
      </c>
      <c r="AJ1424" t="s">
        <v>92</v>
      </c>
      <c r="AK1424" t="s">
        <v>66</v>
      </c>
    </row>
    <row r="1425" spans="1:38">
      <c r="A1425" t="s">
        <v>16207</v>
      </c>
      <c r="B1425" t="s">
        <v>16208</v>
      </c>
      <c r="C1425" t="s">
        <v>16209</v>
      </c>
      <c r="D1425" t="s">
        <v>16210</v>
      </c>
      <c r="E1425" t="s">
        <v>16211</v>
      </c>
      <c r="F1425" t="s">
        <v>233</v>
      </c>
      <c r="G1425" t="s">
        <v>50</v>
      </c>
      <c r="H1425" t="s">
        <v>51</v>
      </c>
      <c r="I1425" t="s">
        <v>5769</v>
      </c>
      <c r="J1425" t="s">
        <v>2491</v>
      </c>
      <c r="K1425" t="s">
        <v>354</v>
      </c>
      <c r="L1425" t="s">
        <v>170</v>
      </c>
      <c r="M1425" t="s">
        <v>336</v>
      </c>
      <c r="N1425" t="s">
        <v>337</v>
      </c>
      <c r="O1425" t="s">
        <v>241</v>
      </c>
      <c r="P1425" t="s">
        <v>16212</v>
      </c>
      <c r="Q1425" t="s">
        <v>67</v>
      </c>
      <c r="R1425" t="s">
        <v>16213</v>
      </c>
      <c r="S1425" t="s"/>
      <c r="T1425" t="s"/>
      <c r="U1425" t="s"/>
      <c r="V1425" t="s"/>
      <c r="W1425" t="s"/>
      <c r="X1425" t="s"/>
      <c r="Y1425" t="s"/>
      <c r="Z1425" t="s"/>
      <c r="AA1425" t="s"/>
      <c r="AB1425" t="s">
        <v>16214</v>
      </c>
      <c r="AC1425" t="s">
        <v>16215</v>
      </c>
      <c r="AD1425" t="s">
        <v>93</v>
      </c>
      <c r="AE1425" t="s">
        <v>277</v>
      </c>
      <c r="AF1425" t="s">
        <v>16216</v>
      </c>
      <c r="AG1425" t="s">
        <v>16217</v>
      </c>
      <c r="AH1425" t="s">
        <v>44</v>
      </c>
      <c r="AI1425" t="s">
        <v>16218</v>
      </c>
      <c r="AJ1425" t="s">
        <v>92</v>
      </c>
      <c r="AK1425" t="s">
        <v>66</v>
      </c>
    </row>
    <row r="1426" spans="1:38">
      <c r="A1426" t="s">
        <v>16219</v>
      </c>
      <c r="B1426" t="s">
        <v>16220</v>
      </c>
      <c r="C1426" t="s">
        <v>16221</v>
      </c>
      <c r="D1426" t="s">
        <v>16222</v>
      </c>
      <c r="E1426" t="s">
        <v>16223</v>
      </c>
      <c r="F1426" t="s">
        <v>233</v>
      </c>
      <c r="G1426" t="s">
        <v>50</v>
      </c>
      <c r="H1426" t="s">
        <v>51</v>
      </c>
      <c r="I1426" t="s">
        <v>16224</v>
      </c>
      <c r="J1426" t="s">
        <v>4535</v>
      </c>
      <c r="K1426" t="s">
        <v>54</v>
      </c>
      <c r="L1426" t="s">
        <v>100</v>
      </c>
      <c r="M1426" t="s">
        <v>101</v>
      </c>
      <c r="N1426" t="s">
        <v>8817</v>
      </c>
      <c r="O1426" t="s">
        <v>301</v>
      </c>
      <c r="P1426" t="s"/>
      <c r="Q1426" t="s"/>
      <c r="R1426" t="s"/>
      <c r="S1426" t="s"/>
      <c r="T1426" t="s">
        <v>67</v>
      </c>
      <c r="U1426" t="s"/>
      <c r="V1426" t="s"/>
      <c r="W1426" t="s"/>
      <c r="X1426" t="s"/>
      <c r="Y1426" t="s"/>
      <c r="Z1426" t="s"/>
      <c r="AA1426" t="s"/>
      <c r="AB1426" t="s">
        <v>16225</v>
      </c>
      <c r="AC1426" t="s">
        <v>16226</v>
      </c>
      <c r="AD1426" t="s">
        <v>110</v>
      </c>
      <c r="AE1426" t="s">
        <v>44</v>
      </c>
      <c r="AF1426" t="s">
        <v>16227</v>
      </c>
      <c r="AG1426" t="s">
        <v>16228</v>
      </c>
      <c r="AH1426" t="s">
        <v>151</v>
      </c>
      <c r="AI1426" t="s">
        <v>16229</v>
      </c>
      <c r="AJ1426" t="s">
        <v>92</v>
      </c>
      <c r="AK1426" t="s">
        <v>66</v>
      </c>
    </row>
    <row r="1427" spans="1:38">
      <c r="A1427" t="s">
        <v>16230</v>
      </c>
      <c r="B1427" t="s">
        <v>16231</v>
      </c>
      <c r="C1427" t="s">
        <v>16232</v>
      </c>
      <c r="D1427" t="s">
        <v>16233</v>
      </c>
      <c r="E1427" t="s">
        <v>16234</v>
      </c>
      <c r="F1427" t="s">
        <v>292</v>
      </c>
      <c r="G1427" t="s">
        <v>50</v>
      </c>
      <c r="H1427" t="s">
        <v>51</v>
      </c>
      <c r="I1427" t="s">
        <v>16235</v>
      </c>
      <c r="J1427" t="s">
        <v>485</v>
      </c>
      <c r="K1427" t="s">
        <v>54</v>
      </c>
      <c r="L1427" t="s">
        <v>120</v>
      </c>
      <c r="M1427" t="s">
        <v>382</v>
      </c>
      <c r="N1427" t="s">
        <v>383</v>
      </c>
      <c r="O1427" t="s">
        <v>195</v>
      </c>
      <c r="P1427" t="s"/>
      <c r="Q1427" t="s"/>
      <c r="R1427" t="s"/>
      <c r="S1427" t="s"/>
      <c r="T1427" t="s">
        <v>67</v>
      </c>
      <c r="U1427" t="s"/>
      <c r="V1427" t="s"/>
      <c r="W1427" t="s"/>
      <c r="X1427" t="s"/>
      <c r="Y1427" t="s"/>
      <c r="Z1427" t="s"/>
      <c r="AA1427" t="s"/>
      <c r="AB1427" t="s">
        <v>16236</v>
      </c>
      <c r="AC1427" t="s">
        <v>16237</v>
      </c>
      <c r="AD1427" t="s">
        <v>93</v>
      </c>
      <c r="AE1427" t="s">
        <v>277</v>
      </c>
      <c r="AF1427" t="s">
        <v>16238</v>
      </c>
      <c r="AG1427" t="s">
        <v>16239</v>
      </c>
      <c r="AH1427" t="s">
        <v>44</v>
      </c>
      <c r="AI1427" t="s">
        <v>16240</v>
      </c>
      <c r="AJ1427" t="s">
        <v>92</v>
      </c>
      <c r="AK1427" t="s">
        <v>66</v>
      </c>
    </row>
    <row r="1428" spans="1:38">
      <c r="A1428" t="s">
        <v>16241</v>
      </c>
      <c r="B1428" t="s">
        <v>16242</v>
      </c>
      <c r="C1428" t="s">
        <v>16243</v>
      </c>
      <c r="D1428" t="s">
        <v>16244</v>
      </c>
      <c r="E1428" t="s">
        <v>16245</v>
      </c>
      <c r="F1428" t="s"/>
      <c r="G1428" t="s">
        <v>72</v>
      </c>
      <c r="H1428" t="s">
        <v>51</v>
      </c>
      <c r="I1428" t="s">
        <v>13714</v>
      </c>
      <c r="J1428" t="s">
        <v>4043</v>
      </c>
      <c r="K1428" t="s">
        <v>4044</v>
      </c>
      <c r="L1428" t="s">
        <v>139</v>
      </c>
      <c r="M1428" t="s">
        <v>140</v>
      </c>
      <c r="N1428" t="s">
        <v>141</v>
      </c>
      <c r="O1428" t="s">
        <v>192</v>
      </c>
      <c r="P1428" t="s"/>
      <c r="Q1428" t="s"/>
      <c r="R1428" t="s"/>
      <c r="S1428" t="s"/>
      <c r="T1428" t="s"/>
      <c r="U1428" t="s"/>
      <c r="V1428" t="s"/>
      <c r="W1428" t="s">
        <v>16246</v>
      </c>
      <c r="X1428" t="s"/>
      <c r="Y1428" t="s"/>
      <c r="Z1428" t="s"/>
      <c r="AA1428" t="s"/>
      <c r="AB1428" t="s">
        <v>16247</v>
      </c>
      <c r="AC1428" t="s">
        <v>16247</v>
      </c>
      <c r="AD1428" t="s">
        <v>195</v>
      </c>
      <c r="AE1428" t="s">
        <v>1105</v>
      </c>
      <c r="AF1428" t="s">
        <v>16248</v>
      </c>
      <c r="AG1428" t="s">
        <v>16249</v>
      </c>
      <c r="AH1428" t="s">
        <v>180</v>
      </c>
      <c r="AI1428" t="s">
        <v>16250</v>
      </c>
      <c r="AJ1428" t="s">
        <v>92</v>
      </c>
      <c r="AK1428" t="s">
        <v>66</v>
      </c>
    </row>
    <row r="1429" spans="1:38">
      <c r="A1429" t="s">
        <v>16251</v>
      </c>
      <c r="B1429" t="s">
        <v>16252</v>
      </c>
      <c r="C1429" t="s">
        <v>16253</v>
      </c>
      <c r="D1429" t="s">
        <v>16254</v>
      </c>
      <c r="E1429" t="s">
        <v>16255</v>
      </c>
      <c r="F1429" t="s">
        <v>98</v>
      </c>
      <c r="G1429" t="s">
        <v>50</v>
      </c>
      <c r="H1429" t="s">
        <v>51</v>
      </c>
      <c r="I1429" t="s">
        <v>16256</v>
      </c>
      <c r="J1429" t="s"/>
      <c r="K1429" t="s">
        <v>2476</v>
      </c>
      <c r="L1429" t="s">
        <v>55</v>
      </c>
      <c r="M1429" t="s">
        <v>56</v>
      </c>
      <c r="N1429" t="s">
        <v>426</v>
      </c>
      <c r="O1429" t="s"/>
      <c r="P1429" t="s"/>
      <c r="Q1429" t="s">
        <v>44</v>
      </c>
      <c r="R1429" t="s"/>
      <c r="S1429" t="s"/>
      <c r="T1429" t="s"/>
      <c r="U1429" t="s"/>
      <c r="V1429" t="s"/>
      <c r="W1429" t="s"/>
      <c r="X1429" t="s"/>
      <c r="Y1429" t="s"/>
      <c r="Z1429" t="s"/>
      <c r="AA1429" t="s"/>
      <c r="AB1429" t="s">
        <v>16257</v>
      </c>
      <c r="AC1429" t="s">
        <v>16257</v>
      </c>
      <c r="AD1429" t="s">
        <v>174</v>
      </c>
      <c r="AE1429" t="s">
        <v>1105</v>
      </c>
      <c r="AF1429" t="s">
        <v>16258</v>
      </c>
      <c r="AG1429" t="s">
        <v>16259</v>
      </c>
      <c r="AH1429" t="s">
        <v>124</v>
      </c>
      <c r="AI1429" t="s">
        <v>16260</v>
      </c>
      <c r="AJ1429" t="s">
        <v>16261</v>
      </c>
      <c r="AK1429" t="s">
        <v>66</v>
      </c>
    </row>
    <row r="1430" spans="1:38">
      <c r="A1430" t="s">
        <v>16262</v>
      </c>
      <c r="B1430" t="s">
        <v>16263</v>
      </c>
      <c r="C1430" t="s">
        <v>16264</v>
      </c>
      <c r="D1430" t="s">
        <v>16265</v>
      </c>
      <c r="E1430" t="s">
        <v>16266</v>
      </c>
      <c r="F1430" t="s">
        <v>292</v>
      </c>
      <c r="G1430" t="s">
        <v>50</v>
      </c>
      <c r="H1430" t="s">
        <v>234</v>
      </c>
      <c r="I1430" t="s">
        <v>1663</v>
      </c>
      <c r="J1430" t="s">
        <v>187</v>
      </c>
      <c r="K1430" t="s">
        <v>188</v>
      </c>
      <c r="L1430" t="s">
        <v>189</v>
      </c>
      <c r="M1430" t="s">
        <v>190</v>
      </c>
      <c r="N1430" t="s">
        <v>191</v>
      </c>
      <c r="O1430" t="s">
        <v>192</v>
      </c>
      <c r="P1430" t="s">
        <v>16267</v>
      </c>
      <c r="Q1430" t="s">
        <v>110</v>
      </c>
      <c r="R1430" t="s">
        <v>16268</v>
      </c>
      <c r="S1430" t="s">
        <v>16269</v>
      </c>
      <c r="T1430" t="s">
        <v>112</v>
      </c>
      <c r="U1430" t="s"/>
      <c r="V1430" t="s"/>
      <c r="W1430" t="s"/>
      <c r="X1430" t="s"/>
      <c r="Y1430" t="s"/>
      <c r="Z1430" t="s">
        <v>16270</v>
      </c>
      <c r="AA1430" t="s"/>
      <c r="AB1430" t="s">
        <v>16271</v>
      </c>
      <c r="AC1430" t="s">
        <v>16272</v>
      </c>
      <c r="AD1430" t="s">
        <v>110</v>
      </c>
      <c r="AE1430" t="s">
        <v>44</v>
      </c>
      <c r="AF1430" t="s">
        <v>16273</v>
      </c>
      <c r="AG1430" t="s">
        <v>16274</v>
      </c>
      <c r="AH1430" t="s">
        <v>124</v>
      </c>
      <c r="AI1430" t="s">
        <v>16275</v>
      </c>
      <c r="AJ1430" t="s">
        <v>92</v>
      </c>
      <c r="AK1430" t="s">
        <v>66</v>
      </c>
    </row>
    <row r="1431" spans="1:38">
      <c r="A1431" t="s">
        <v>16276</v>
      </c>
      <c r="B1431" t="s">
        <v>16277</v>
      </c>
      <c r="C1431" t="s">
        <v>16278</v>
      </c>
      <c r="D1431" t="s">
        <v>16279</v>
      </c>
      <c r="E1431" t="s">
        <v>16280</v>
      </c>
      <c r="F1431" t="s">
        <v>233</v>
      </c>
      <c r="G1431" t="s">
        <v>50</v>
      </c>
      <c r="H1431" t="s">
        <v>51</v>
      </c>
      <c r="I1431" t="s">
        <v>752</v>
      </c>
      <c r="J1431" t="s">
        <v>753</v>
      </c>
      <c r="K1431" t="s">
        <v>54</v>
      </c>
      <c r="L1431" t="s">
        <v>355</v>
      </c>
      <c r="M1431" t="s">
        <v>985</v>
      </c>
      <c r="N1431" t="s">
        <v>986</v>
      </c>
      <c r="O1431" t="s"/>
      <c r="P1431" t="s"/>
      <c r="Q1431" t="s">
        <v>44</v>
      </c>
      <c r="R1431" t="s"/>
      <c r="S1431" t="s"/>
      <c r="T1431" t="s"/>
      <c r="U1431" t="s"/>
      <c r="V1431" t="s"/>
      <c r="W1431" t="s"/>
      <c r="X1431" t="s"/>
      <c r="Y1431" t="s"/>
      <c r="Z1431" t="s"/>
      <c r="AA1431" t="s"/>
      <c r="AB1431" t="s">
        <v>16281</v>
      </c>
      <c r="AC1431" t="s">
        <v>16281</v>
      </c>
      <c r="AD1431" t="s">
        <v>174</v>
      </c>
      <c r="AE1431" t="s">
        <v>44</v>
      </c>
      <c r="AF1431" t="s">
        <v>16282</v>
      </c>
      <c r="AG1431" t="s">
        <v>93</v>
      </c>
      <c r="AH1431" t="s">
        <v>347</v>
      </c>
      <c r="AI1431" t="s">
        <v>16283</v>
      </c>
      <c r="AJ1431" t="s">
        <v>16284</v>
      </c>
      <c r="AK1431" t="s">
        <v>66</v>
      </c>
    </row>
    <row r="1432" spans="1:38">
      <c r="A1432" t="s">
        <v>16285</v>
      </c>
      <c r="B1432" t="s">
        <v>16286</v>
      </c>
      <c r="C1432" t="s">
        <v>16287</v>
      </c>
      <c r="D1432" t="s">
        <v>16288</v>
      </c>
      <c r="E1432" t="s">
        <v>16289</v>
      </c>
      <c r="F1432" t="s">
        <v>98</v>
      </c>
      <c r="G1432" t="s">
        <v>50</v>
      </c>
      <c r="H1432" t="s">
        <v>51</v>
      </c>
      <c r="I1432" t="s">
        <v>16290</v>
      </c>
      <c r="J1432" t="s"/>
      <c r="K1432" t="s">
        <v>555</v>
      </c>
      <c r="L1432" t="s">
        <v>582</v>
      </c>
      <c r="M1432" t="s">
        <v>871</v>
      </c>
      <c r="N1432" t="s">
        <v>1520</v>
      </c>
      <c r="O1432" t="s"/>
      <c r="P1432" t="s">
        <v>16291</v>
      </c>
      <c r="Q1432" t="s">
        <v>67</v>
      </c>
      <c r="R1432" t="s"/>
      <c r="S1432" t="s"/>
      <c r="T1432" t="s"/>
      <c r="U1432" t="s"/>
      <c r="V1432" t="s"/>
      <c r="W1432" t="s"/>
      <c r="X1432" t="s"/>
      <c r="Y1432" t="s"/>
      <c r="Z1432" t="s"/>
      <c r="AA1432" t="s"/>
      <c r="AB1432" t="s">
        <v>16292</v>
      </c>
      <c r="AC1432" t="s">
        <v>16292</v>
      </c>
      <c r="AD1432" t="s">
        <v>59</v>
      </c>
      <c r="AE1432" t="s">
        <v>44</v>
      </c>
      <c r="AF1432" t="s">
        <v>16293</v>
      </c>
      <c r="AG1432" t="s">
        <v>44</v>
      </c>
      <c r="AH1432" t="s">
        <v>192</v>
      </c>
      <c r="AI1432" t="s">
        <v>16294</v>
      </c>
      <c r="AJ1432" t="s">
        <v>16295</v>
      </c>
      <c r="AK1432" t="s">
        <v>66</v>
      </c>
    </row>
    <row r="1433" spans="1:38">
      <c r="A1433" t="s">
        <v>16296</v>
      </c>
      <c r="B1433" t="s">
        <v>16297</v>
      </c>
      <c r="C1433" t="s">
        <v>16298</v>
      </c>
      <c r="D1433" t="s">
        <v>16299</v>
      </c>
      <c r="E1433" t="s">
        <v>16300</v>
      </c>
      <c r="F1433" t="s">
        <v>541</v>
      </c>
      <c r="G1433" t="s">
        <v>72</v>
      </c>
      <c r="H1433" t="s">
        <v>51</v>
      </c>
      <c r="I1433" t="s">
        <v>16301</v>
      </c>
      <c r="J1433" t="s"/>
      <c r="K1433" t="s">
        <v>16302</v>
      </c>
      <c r="L1433" t="s">
        <v>470</v>
      </c>
      <c r="M1433" t="s">
        <v>471</v>
      </c>
      <c r="N1433" t="s">
        <v>472</v>
      </c>
      <c r="O1433" t="s">
        <v>79</v>
      </c>
      <c r="P1433" t="s"/>
      <c r="Q1433" t="s"/>
      <c r="R1433" t="s"/>
      <c r="S1433" t="s"/>
      <c r="T1433" t="s"/>
      <c r="U1433" t="s"/>
      <c r="V1433" t="s"/>
      <c r="W1433" t="s">
        <v>16303</v>
      </c>
      <c r="X1433" t="s"/>
      <c r="Y1433" t="s"/>
      <c r="Z1433" t="s"/>
      <c r="AA1433" t="s"/>
      <c r="AB1433" t="s">
        <v>16304</v>
      </c>
      <c r="AC1433" t="s">
        <v>16304</v>
      </c>
      <c r="AD1433" t="s">
        <v>59</v>
      </c>
      <c r="AE1433" t="s">
        <v>44</v>
      </c>
      <c r="AF1433" t="s">
        <v>16305</v>
      </c>
      <c r="AG1433" t="s">
        <v>8341</v>
      </c>
      <c r="AH1433" t="s">
        <v>59</v>
      </c>
      <c r="AI1433" t="s">
        <v>16306</v>
      </c>
      <c r="AJ1433" t="s">
        <v>92</v>
      </c>
      <c r="AK1433" t="s">
        <v>66</v>
      </c>
    </row>
    <row r="1434" spans="1:38">
      <c r="A1434" t="s">
        <v>16307</v>
      </c>
      <c r="B1434" t="s">
        <v>16308</v>
      </c>
      <c r="C1434" t="s">
        <v>16309</v>
      </c>
      <c r="D1434" t="s">
        <v>16310</v>
      </c>
      <c r="E1434" t="s">
        <v>16311</v>
      </c>
      <c r="F1434" t="s">
        <v>1102</v>
      </c>
      <c r="G1434" t="s">
        <v>50</v>
      </c>
      <c r="H1434" t="s">
        <v>51</v>
      </c>
      <c r="I1434" t="s">
        <v>16312</v>
      </c>
      <c r="J1434" t="s">
        <v>16313</v>
      </c>
      <c r="K1434" t="s">
        <v>354</v>
      </c>
      <c r="L1434" t="s">
        <v>322</v>
      </c>
      <c r="M1434" t="s">
        <v>323</v>
      </c>
      <c r="N1434" t="s">
        <v>1088</v>
      </c>
      <c r="O1434" t="s">
        <v>433</v>
      </c>
      <c r="P1434" t="s"/>
      <c r="Q1434" t="s"/>
      <c r="R1434" t="s"/>
      <c r="S1434" t="s"/>
      <c r="T1434" t="s">
        <v>67</v>
      </c>
      <c r="U1434" t="s"/>
      <c r="V1434" t="s"/>
      <c r="W1434" t="s"/>
      <c r="X1434" t="s"/>
      <c r="Y1434" t="s"/>
      <c r="Z1434" t="s">
        <v>16314</v>
      </c>
      <c r="AA1434" t="s"/>
      <c r="AB1434" t="s">
        <v>16315</v>
      </c>
      <c r="AC1434" t="s">
        <v>16315</v>
      </c>
      <c r="AD1434" t="s">
        <v>151</v>
      </c>
      <c r="AE1434" t="s">
        <v>44</v>
      </c>
      <c r="AF1434" t="s">
        <v>16316</v>
      </c>
      <c r="AG1434" t="s">
        <v>16317</v>
      </c>
      <c r="AH1434" t="s">
        <v>112</v>
      </c>
      <c r="AI1434" t="s">
        <v>16318</v>
      </c>
      <c r="AJ1434" t="s">
        <v>92</v>
      </c>
      <c r="AK1434" t="s">
        <v>66</v>
      </c>
    </row>
    <row r="1435" spans="1:38">
      <c r="A1435" t="s">
        <v>16319</v>
      </c>
      <c r="B1435" t="s">
        <v>16320</v>
      </c>
      <c r="C1435" t="s">
        <v>16321</v>
      </c>
      <c r="D1435" t="s"/>
      <c r="E1435" t="s">
        <v>16322</v>
      </c>
      <c r="F1435" t="s"/>
      <c r="G1435" t="s">
        <v>72</v>
      </c>
      <c r="H1435" t="s">
        <v>51</v>
      </c>
      <c r="I1435" t="s">
        <v>5985</v>
      </c>
      <c r="J1435" t="s">
        <v>2648</v>
      </c>
      <c r="K1435" t="s">
        <v>54</v>
      </c>
      <c r="L1435" t="s">
        <v>272</v>
      </c>
      <c r="M1435" t="s">
        <v>1237</v>
      </c>
      <c r="N1435" t="s">
        <v>1726</v>
      </c>
      <c r="O1435" t="s">
        <v>846</v>
      </c>
      <c r="P1435" t="s"/>
      <c r="Q1435" t="s"/>
      <c r="R1435" t="s"/>
      <c r="S1435" t="s"/>
      <c r="T1435" t="s"/>
      <c r="U1435" t="s"/>
      <c r="V1435" t="s"/>
      <c r="W1435" t="s">
        <v>5987</v>
      </c>
      <c r="X1435" t="s"/>
      <c r="Y1435" t="s"/>
      <c r="Z1435" t="s"/>
      <c r="AA1435" t="s"/>
      <c r="AB1435" t="s">
        <v>16323</v>
      </c>
      <c r="AC1435" t="s">
        <v>16323</v>
      </c>
      <c r="AD1435" t="s">
        <v>93</v>
      </c>
      <c r="AE1435" t="s">
        <v>277</v>
      </c>
      <c r="AF1435" t="s">
        <v>16324</v>
      </c>
      <c r="AG1435" t="s">
        <v>6594</v>
      </c>
      <c r="AH1435" t="s">
        <v>44</v>
      </c>
      <c r="AI1435" t="s">
        <v>16325</v>
      </c>
      <c r="AJ1435" t="s">
        <v>92</v>
      </c>
      <c r="AK1435" t="s">
        <v>66</v>
      </c>
    </row>
    <row r="1436" spans="1:38">
      <c r="A1436" t="s">
        <v>16326</v>
      </c>
      <c r="B1436" t="s">
        <v>16327</v>
      </c>
      <c r="C1436" t="s">
        <v>16328</v>
      </c>
      <c r="D1436" t="s">
        <v>16329</v>
      </c>
      <c r="E1436" t="s">
        <v>16330</v>
      </c>
      <c r="F1436" t="s"/>
      <c r="G1436" t="s">
        <v>50</v>
      </c>
      <c r="H1436" t="s">
        <v>51</v>
      </c>
      <c r="I1436" t="s"/>
      <c r="J1436" t="s"/>
      <c r="K1436" t="s">
        <v>3343</v>
      </c>
      <c r="L1436" t="s">
        <v>1344</v>
      </c>
      <c r="M1436" t="s">
        <v>1345</v>
      </c>
      <c r="N1436" t="s">
        <v>16331</v>
      </c>
      <c r="O1436" t="s">
        <v>79</v>
      </c>
      <c r="P1436" t="s"/>
      <c r="Q1436" t="s"/>
      <c r="R1436" t="s"/>
      <c r="S1436" t="s"/>
      <c r="T1436" t="s"/>
      <c r="U1436" t="s"/>
      <c r="V1436" t="s"/>
      <c r="W1436" t="s">
        <v>8907</v>
      </c>
      <c r="X1436" t="s"/>
      <c r="Y1436" t="s"/>
      <c r="Z1436" t="s"/>
      <c r="AA1436" t="s"/>
      <c r="AB1436" t="s">
        <v>16332</v>
      </c>
      <c r="AC1436" t="s">
        <v>16332</v>
      </c>
      <c r="AD1436" t="s">
        <v>151</v>
      </c>
      <c r="AE1436" t="s">
        <v>16333</v>
      </c>
      <c r="AF1436" t="s">
        <v>16334</v>
      </c>
      <c r="AG1436" t="s">
        <v>16335</v>
      </c>
      <c r="AH1436" t="s">
        <v>67</v>
      </c>
      <c r="AI1436" t="s">
        <v>16336</v>
      </c>
      <c r="AJ1436" t="s">
        <v>92</v>
      </c>
      <c r="AK1436" t="s">
        <v>66</v>
      </c>
    </row>
    <row r="1437" spans="1:38">
      <c r="A1437" t="s">
        <v>16337</v>
      </c>
      <c r="B1437" t="s">
        <v>16338</v>
      </c>
      <c r="C1437" t="s">
        <v>16339</v>
      </c>
      <c r="D1437" t="s"/>
      <c r="E1437" t="s">
        <v>16340</v>
      </c>
      <c r="F1437" t="s">
        <v>1603</v>
      </c>
      <c r="G1437" t="s">
        <v>50</v>
      </c>
      <c r="H1437" t="s">
        <v>51</v>
      </c>
      <c r="I1437" t="s">
        <v>16341</v>
      </c>
      <c r="J1437" t="s">
        <v>4913</v>
      </c>
      <c r="K1437" t="s">
        <v>4255</v>
      </c>
      <c r="L1437" t="s">
        <v>470</v>
      </c>
      <c r="M1437" t="s">
        <v>471</v>
      </c>
      <c r="N1437" t="s">
        <v>472</v>
      </c>
      <c r="O1437" t="s">
        <v>149</v>
      </c>
      <c r="P1437" t="s">
        <v>16342</v>
      </c>
      <c r="Q1437" t="s">
        <v>93</v>
      </c>
      <c r="R1437" t="s"/>
      <c r="S1437" t="s">
        <v>16343</v>
      </c>
      <c r="T1437" t="s">
        <v>67</v>
      </c>
      <c r="U1437" t="s"/>
      <c r="V1437" t="s"/>
      <c r="W1437" t="s"/>
      <c r="X1437" t="s"/>
      <c r="Y1437" t="s"/>
      <c r="Z1437" t="s">
        <v>16344</v>
      </c>
      <c r="AA1437" t="s"/>
      <c r="AB1437" t="s">
        <v>16345</v>
      </c>
      <c r="AC1437" t="s">
        <v>16345</v>
      </c>
      <c r="AD1437" t="s">
        <v>93</v>
      </c>
      <c r="AE1437" t="s">
        <v>44</v>
      </c>
      <c r="AF1437" t="s">
        <v>16346</v>
      </c>
      <c r="AG1437" t="s">
        <v>16347</v>
      </c>
      <c r="AH1437" t="s">
        <v>44</v>
      </c>
      <c r="AI1437" t="s">
        <v>16348</v>
      </c>
      <c r="AJ1437" t="s">
        <v>92</v>
      </c>
      <c r="AK1437" t="s">
        <v>66</v>
      </c>
    </row>
    <row r="1438" spans="1:38">
      <c r="A1438" t="s">
        <v>16349</v>
      </c>
      <c r="B1438" t="s">
        <v>16350</v>
      </c>
      <c r="C1438" t="s">
        <v>16351</v>
      </c>
      <c r="D1438" t="s">
        <v>7720</v>
      </c>
      <c r="E1438" t="s">
        <v>16352</v>
      </c>
      <c r="F1438" t="s"/>
      <c r="G1438" t="s">
        <v>50</v>
      </c>
      <c r="H1438" t="s">
        <v>51</v>
      </c>
      <c r="I1438" t="s">
        <v>1947</v>
      </c>
      <c r="J1438" t="s">
        <v>99</v>
      </c>
      <c r="K1438" t="s">
        <v>54</v>
      </c>
      <c r="L1438" t="s">
        <v>597</v>
      </c>
      <c r="M1438" t="s">
        <v>598</v>
      </c>
      <c r="N1438" t="s">
        <v>2589</v>
      </c>
      <c r="O1438" t="s">
        <v>79</v>
      </c>
      <c r="P1438" t="s">
        <v>12188</v>
      </c>
      <c r="Q1438" t="s">
        <v>67</v>
      </c>
      <c r="R1438" t="s"/>
      <c r="S1438" t="s"/>
      <c r="T1438" t="s"/>
      <c r="U1438" t="s"/>
      <c r="V1438" t="s"/>
      <c r="W1438" t="s"/>
      <c r="X1438" t="s"/>
      <c r="Y1438" t="s"/>
      <c r="Z1438" t="s"/>
      <c r="AA1438" t="s"/>
      <c r="AB1438" t="s">
        <v>16353</v>
      </c>
      <c r="AC1438" t="s">
        <v>16354</v>
      </c>
      <c r="AD1438" t="s">
        <v>195</v>
      </c>
      <c r="AE1438" t="s">
        <v>44</v>
      </c>
      <c r="AF1438" t="s">
        <v>16355</v>
      </c>
      <c r="AG1438" t="s">
        <v>16356</v>
      </c>
      <c r="AH1438" t="s">
        <v>536</v>
      </c>
      <c r="AI1438" t="s">
        <v>16357</v>
      </c>
      <c r="AJ1438" t="s">
        <v>92</v>
      </c>
      <c r="AK1438" t="s">
        <v>66</v>
      </c>
    </row>
    <row r="1439" spans="1:38">
      <c r="A1439" t="s">
        <v>9005</v>
      </c>
      <c r="B1439" t="s">
        <v>16358</v>
      </c>
      <c r="C1439" t="s">
        <v>16359</v>
      </c>
      <c r="D1439" t="s">
        <v>16360</v>
      </c>
      <c r="E1439" t="s">
        <v>16361</v>
      </c>
      <c r="F1439" t="s">
        <v>2059</v>
      </c>
      <c r="G1439" t="s">
        <v>50</v>
      </c>
      <c r="H1439" t="s">
        <v>51</v>
      </c>
      <c r="I1439" t="s">
        <v>3065</v>
      </c>
      <c r="J1439" t="s">
        <v>3066</v>
      </c>
      <c r="K1439" t="s">
        <v>54</v>
      </c>
      <c r="L1439" t="s">
        <v>1701</v>
      </c>
      <c r="M1439" t="s">
        <v>1701</v>
      </c>
      <c r="N1439" t="s">
        <v>1702</v>
      </c>
      <c r="O1439" t="s">
        <v>518</v>
      </c>
      <c r="P1439" t="s"/>
      <c r="Q1439" t="s"/>
      <c r="R1439" t="s"/>
      <c r="S1439" t="s">
        <v>16362</v>
      </c>
      <c r="T1439" t="s">
        <v>67</v>
      </c>
      <c r="U1439" t="s"/>
      <c r="V1439" t="s"/>
      <c r="W1439" t="s"/>
      <c r="X1439" t="s"/>
      <c r="Y1439" t="s"/>
      <c r="Z1439" t="s"/>
      <c r="AA1439" t="s"/>
      <c r="AB1439" t="s">
        <v>16363</v>
      </c>
      <c r="AC1439" t="s">
        <v>16364</v>
      </c>
      <c r="AD1439" t="s">
        <v>110</v>
      </c>
      <c r="AE1439" t="s">
        <v>44</v>
      </c>
      <c r="AF1439" t="s">
        <v>16365</v>
      </c>
      <c r="AG1439" t="s">
        <v>16366</v>
      </c>
      <c r="AH1439" t="s">
        <v>192</v>
      </c>
      <c r="AI1439" t="s">
        <v>16367</v>
      </c>
      <c r="AJ1439" t="s">
        <v>92</v>
      </c>
      <c r="AK1439" t="s">
        <v>66</v>
      </c>
    </row>
    <row r="1440" spans="1:38">
      <c r="A1440" t="s">
        <v>16368</v>
      </c>
      <c r="B1440" t="s">
        <v>16369</v>
      </c>
      <c r="C1440" t="s">
        <v>16370</v>
      </c>
      <c r="D1440" t="s">
        <v>16371</v>
      </c>
      <c r="E1440" t="s">
        <v>16372</v>
      </c>
      <c r="F1440" t="s">
        <v>98</v>
      </c>
      <c r="G1440" t="s">
        <v>50</v>
      </c>
      <c r="H1440" t="s">
        <v>51</v>
      </c>
      <c r="I1440" t="s">
        <v>12547</v>
      </c>
      <c r="J1440" t="s">
        <v>16373</v>
      </c>
      <c r="K1440" t="s">
        <v>984</v>
      </c>
      <c r="L1440" t="s">
        <v>238</v>
      </c>
      <c r="M1440" t="s">
        <v>660</v>
      </c>
      <c r="N1440" t="s">
        <v>1833</v>
      </c>
      <c r="O1440" t="s">
        <v>447</v>
      </c>
      <c r="P1440" t="s"/>
      <c r="Q1440" t="s"/>
      <c r="R1440" t="s"/>
      <c r="S1440" t="s"/>
      <c r="T1440" t="s"/>
      <c r="U1440" t="s"/>
      <c r="V1440" t="s"/>
      <c r="W1440" t="s"/>
      <c r="X1440" t="s"/>
      <c r="Y1440" t="s"/>
      <c r="Z1440" t="s"/>
      <c r="AA1440" t="s"/>
      <c r="AB1440" t="s">
        <v>16374</v>
      </c>
      <c r="AC1440" t="s">
        <v>16375</v>
      </c>
      <c r="AD1440" t="s">
        <v>110</v>
      </c>
      <c r="AE1440" t="s">
        <v>515</v>
      </c>
      <c r="AF1440" t="s">
        <v>16376</v>
      </c>
      <c r="AG1440" t="s">
        <v>9510</v>
      </c>
      <c r="AH1440" t="s">
        <v>124</v>
      </c>
      <c r="AI1440" t="s">
        <v>16377</v>
      </c>
      <c r="AJ1440" t="s">
        <v>92</v>
      </c>
      <c r="AK1440" t="s">
        <v>66</v>
      </c>
    </row>
    <row r="1441" spans="1:38">
      <c r="A1441" t="s">
        <v>9711</v>
      </c>
      <c r="B1441" t="s">
        <v>16378</v>
      </c>
      <c r="C1441" t="s">
        <v>16379</v>
      </c>
      <c r="D1441" t="s">
        <v>16380</v>
      </c>
      <c r="E1441" t="s">
        <v>16381</v>
      </c>
      <c r="F1441" t="s">
        <v>2562</v>
      </c>
      <c r="G1441" t="s">
        <v>50</v>
      </c>
      <c r="H1441" t="s">
        <v>51</v>
      </c>
      <c r="I1441" t="s">
        <v>12761</v>
      </c>
      <c r="J1441" t="s">
        <v>2648</v>
      </c>
      <c r="K1441" t="s">
        <v>54</v>
      </c>
      <c r="L1441" t="s">
        <v>272</v>
      </c>
      <c r="M1441" t="s">
        <v>1237</v>
      </c>
      <c r="N1441" t="s">
        <v>1726</v>
      </c>
      <c r="O1441" t="s">
        <v>79</v>
      </c>
      <c r="P1441" t="s"/>
      <c r="Q1441" t="s"/>
      <c r="R1441" t="s"/>
      <c r="S1441" t="s"/>
      <c r="T1441" t="s"/>
      <c r="U1441" t="s"/>
      <c r="V1441" t="s"/>
      <c r="W1441" t="s"/>
      <c r="X1441" t="s"/>
      <c r="Y1441" t="s"/>
      <c r="Z1441" t="s"/>
      <c r="AA1441" t="s"/>
      <c r="AB1441" t="s">
        <v>16382</v>
      </c>
      <c r="AC1441" t="s">
        <v>16382</v>
      </c>
      <c r="AD1441" t="s">
        <v>86</v>
      </c>
      <c r="AE1441" t="s">
        <v>1205</v>
      </c>
      <c r="AF1441" t="s">
        <v>16383</v>
      </c>
      <c r="AG1441" t="s">
        <v>16384</v>
      </c>
      <c r="AH1441" t="s">
        <v>174</v>
      </c>
      <c r="AI1441" t="s">
        <v>16385</v>
      </c>
      <c r="AJ1441" t="s">
        <v>92</v>
      </c>
      <c r="AK1441" t="s">
        <v>66</v>
      </c>
    </row>
    <row r="1442" spans="1:38">
      <c r="A1442" t="s">
        <v>16386</v>
      </c>
      <c r="B1442" t="s">
        <v>16387</v>
      </c>
      <c r="C1442" t="s">
        <v>16388</v>
      </c>
      <c r="D1442" t="s">
        <v>16389</v>
      </c>
      <c r="E1442" t="s">
        <v>16390</v>
      </c>
      <c r="F1442" t="s"/>
      <c r="G1442" t="s">
        <v>50</v>
      </c>
      <c r="H1442" t="s">
        <v>51</v>
      </c>
      <c r="I1442" t="s"/>
      <c r="J1442" t="s">
        <v>4433</v>
      </c>
      <c r="K1442" t="s">
        <v>4434</v>
      </c>
      <c r="L1442" t="s">
        <v>272</v>
      </c>
      <c r="M1442" t="s">
        <v>1237</v>
      </c>
      <c r="N1442" t="s">
        <v>1238</v>
      </c>
      <c r="O1442" t="s">
        <v>79</v>
      </c>
      <c r="P1442" t="s">
        <v>16391</v>
      </c>
      <c r="Q1442" t="s">
        <v>67</v>
      </c>
      <c r="R1442" t="s"/>
      <c r="S1442" t="s"/>
      <c r="T1442" t="s"/>
      <c r="U1442" t="s"/>
      <c r="V1442" t="s"/>
      <c r="W1442" t="s"/>
      <c r="X1442" t="s"/>
      <c r="Y1442" t="s"/>
      <c r="Z1442" t="s"/>
      <c r="AA1442" t="s"/>
      <c r="AB1442" t="s">
        <v>16392</v>
      </c>
      <c r="AC1442" t="s">
        <v>16392</v>
      </c>
      <c r="AD1442" t="s">
        <v>347</v>
      </c>
      <c r="AE1442" t="s">
        <v>44</v>
      </c>
      <c r="AF1442" t="s">
        <v>16393</v>
      </c>
      <c r="AG1442" t="s">
        <v>16394</v>
      </c>
      <c r="AH1442" t="s">
        <v>826</v>
      </c>
      <c r="AI1442" t="s">
        <v>16395</v>
      </c>
      <c r="AJ1442" t="s">
        <v>92</v>
      </c>
      <c r="AK1442" t="s">
        <v>66</v>
      </c>
    </row>
    <row r="1443" spans="1:38">
      <c r="A1443" t="s">
        <v>16396</v>
      </c>
      <c r="B1443" t="s">
        <v>16397</v>
      </c>
      <c r="C1443" t="s">
        <v>16398</v>
      </c>
      <c r="D1443" t="s"/>
      <c r="E1443" t="s">
        <v>16399</v>
      </c>
      <c r="F1443" t="s">
        <v>1154</v>
      </c>
      <c r="G1443" t="s">
        <v>1178</v>
      </c>
      <c r="H1443" t="s">
        <v>51</v>
      </c>
      <c r="I1443" t="s">
        <v>1024</v>
      </c>
      <c r="J1443" t="s">
        <v>53</v>
      </c>
      <c r="K1443" t="s">
        <v>54</v>
      </c>
      <c r="L1443" t="s">
        <v>355</v>
      </c>
      <c r="M1443" t="s">
        <v>356</v>
      </c>
      <c r="N1443" t="s">
        <v>357</v>
      </c>
      <c r="O1443" t="s">
        <v>103</v>
      </c>
      <c r="P1443" t="s">
        <v>16362</v>
      </c>
      <c r="Q1443" t="s">
        <v>93</v>
      </c>
      <c r="R1443" t="s">
        <v>16400</v>
      </c>
      <c r="S1443" t="s"/>
      <c r="T1443" t="s"/>
      <c r="U1443" t="s"/>
      <c r="V1443" t="s">
        <v>67</v>
      </c>
      <c r="W1443" t="s">
        <v>3054</v>
      </c>
      <c r="X1443" t="s"/>
      <c r="Y1443" t="s"/>
      <c r="Z1443" t="s"/>
      <c r="AA1443" t="s">
        <v>84</v>
      </c>
      <c r="AB1443" t="s">
        <v>16401</v>
      </c>
      <c r="AC1443" t="s">
        <v>16402</v>
      </c>
      <c r="AD1443" t="s">
        <v>149</v>
      </c>
      <c r="AE1443" t="s">
        <v>44</v>
      </c>
      <c r="AF1443" t="s">
        <v>16403</v>
      </c>
      <c r="AG1443" t="s">
        <v>16404</v>
      </c>
      <c r="AH1443" t="s">
        <v>90</v>
      </c>
      <c r="AI1443" t="s">
        <v>16405</v>
      </c>
      <c r="AJ1443" t="s">
        <v>92</v>
      </c>
      <c r="AK1443" t="s">
        <v>66</v>
      </c>
    </row>
    <row r="1444" spans="1:38">
      <c r="A1444" t="s">
        <v>16406</v>
      </c>
      <c r="B1444" t="s">
        <v>16407</v>
      </c>
      <c r="C1444" t="s">
        <v>16408</v>
      </c>
      <c r="D1444" t="s">
        <v>16409</v>
      </c>
      <c r="E1444" t="s">
        <v>16410</v>
      </c>
      <c r="F1444" t="s"/>
      <c r="G1444" t="s">
        <v>50</v>
      </c>
      <c r="H1444" t="s">
        <v>51</v>
      </c>
      <c r="I1444" t="s">
        <v>16411</v>
      </c>
      <c r="J1444" t="s"/>
      <c r="K1444" t="s">
        <v>469</v>
      </c>
      <c r="L1444" t="s">
        <v>55</v>
      </c>
      <c r="M1444" t="s">
        <v>56</v>
      </c>
      <c r="N1444" t="s">
        <v>672</v>
      </c>
      <c r="O1444" t="s"/>
      <c r="P1444" t="s"/>
      <c r="Q1444" t="s">
        <v>44</v>
      </c>
      <c r="R1444" t="s"/>
      <c r="S1444" t="s"/>
      <c r="T1444" t="s"/>
      <c r="U1444" t="s"/>
      <c r="V1444" t="s"/>
      <c r="W1444" t="s"/>
      <c r="X1444" t="s"/>
      <c r="Y1444" t="s"/>
      <c r="Z1444" t="s"/>
      <c r="AA1444" t="s"/>
      <c r="AB1444" t="s">
        <v>16412</v>
      </c>
      <c r="AC1444" t="s">
        <v>16412</v>
      </c>
      <c r="AD1444" t="s">
        <v>124</v>
      </c>
      <c r="AE1444" t="s">
        <v>44</v>
      </c>
      <c r="AF1444" t="s">
        <v>16413</v>
      </c>
      <c r="AG1444" t="s">
        <v>16414</v>
      </c>
      <c r="AH1444" t="s">
        <v>142</v>
      </c>
      <c r="AI1444" t="s">
        <v>16415</v>
      </c>
      <c r="AJ1444" t="s">
        <v>16416</v>
      </c>
      <c r="AK1444" t="s">
        <v>66</v>
      </c>
    </row>
    <row r="1445" spans="1:38">
      <c r="A1445" t="s">
        <v>16417</v>
      </c>
      <c r="B1445" t="s">
        <v>16418</v>
      </c>
      <c r="C1445" t="s">
        <v>16419</v>
      </c>
      <c r="D1445" t="s">
        <v>16420</v>
      </c>
      <c r="E1445" t="s">
        <v>16421</v>
      </c>
      <c r="F1445" t="s">
        <v>49</v>
      </c>
      <c r="G1445" t="s">
        <v>50</v>
      </c>
      <c r="H1445" t="s">
        <v>51</v>
      </c>
      <c r="I1445" t="s">
        <v>16422</v>
      </c>
      <c r="J1445" t="s">
        <v>236</v>
      </c>
      <c r="K1445" t="s">
        <v>237</v>
      </c>
      <c r="L1445" t="s">
        <v>238</v>
      </c>
      <c r="M1445" t="s">
        <v>660</v>
      </c>
      <c r="N1445" t="s">
        <v>661</v>
      </c>
      <c r="O1445" t="s">
        <v>241</v>
      </c>
      <c r="P1445" t="s">
        <v>16423</v>
      </c>
      <c r="Q1445" t="s">
        <v>67</v>
      </c>
      <c r="R1445" t="s">
        <v>16424</v>
      </c>
      <c r="S1445" t="s"/>
      <c r="T1445" t="s"/>
      <c r="U1445" t="s"/>
      <c r="V1445" t="s"/>
      <c r="W1445" t="s"/>
      <c r="X1445" t="s"/>
      <c r="Y1445" t="s"/>
      <c r="Z1445" t="s"/>
      <c r="AA1445" t="s"/>
      <c r="AB1445" t="s">
        <v>16425</v>
      </c>
      <c r="AC1445" t="s">
        <v>16426</v>
      </c>
      <c r="AD1445" t="s">
        <v>93</v>
      </c>
      <c r="AE1445" t="s">
        <v>44</v>
      </c>
      <c r="AF1445" t="s">
        <v>16427</v>
      </c>
      <c r="AG1445" t="s">
        <v>15313</v>
      </c>
      <c r="AH1445" t="s">
        <v>44</v>
      </c>
      <c r="AI1445" t="s">
        <v>16428</v>
      </c>
      <c r="AJ1445" t="s">
        <v>92</v>
      </c>
      <c r="AK1445" t="s">
        <v>66</v>
      </c>
    </row>
    <row r="1446" spans="1:38">
      <c r="A1446" t="s">
        <v>16429</v>
      </c>
      <c r="B1446" t="s">
        <v>16430</v>
      </c>
      <c r="C1446" t="s">
        <v>16431</v>
      </c>
      <c r="D1446" t="s">
        <v>16432</v>
      </c>
      <c r="E1446" t="s">
        <v>16433</v>
      </c>
      <c r="F1446" t="s">
        <v>255</v>
      </c>
      <c r="G1446" t="s">
        <v>50</v>
      </c>
      <c r="H1446" t="s">
        <v>51</v>
      </c>
      <c r="I1446" t="s">
        <v>15350</v>
      </c>
      <c r="J1446" t="s">
        <v>99</v>
      </c>
      <c r="K1446" t="s">
        <v>54</v>
      </c>
      <c r="L1446" t="s">
        <v>55</v>
      </c>
      <c r="M1446" t="s">
        <v>56</v>
      </c>
      <c r="N1446" t="s">
        <v>441</v>
      </c>
      <c r="O1446" t="s">
        <v>174</v>
      </c>
      <c r="P1446" t="s">
        <v>16434</v>
      </c>
      <c r="Q1446" t="s">
        <v>112</v>
      </c>
      <c r="R1446" t="s">
        <v>16435</v>
      </c>
      <c r="S1446" t="s"/>
      <c r="T1446" t="s"/>
      <c r="U1446" t="s"/>
      <c r="V1446" t="s"/>
      <c r="W1446" t="s"/>
      <c r="X1446" t="s"/>
      <c r="Y1446" t="s"/>
      <c r="Z1446" t="s"/>
      <c r="AA1446" t="s"/>
      <c r="AB1446" t="s">
        <v>16436</v>
      </c>
      <c r="AC1446" t="s">
        <v>16437</v>
      </c>
      <c r="AD1446" t="s">
        <v>93</v>
      </c>
      <c r="AE1446" t="s">
        <v>277</v>
      </c>
      <c r="AF1446" t="s">
        <v>16438</v>
      </c>
      <c r="AG1446" t="s">
        <v>44</v>
      </c>
      <c r="AH1446" t="s">
        <v>67</v>
      </c>
      <c r="AI1446" t="s">
        <v>16439</v>
      </c>
      <c r="AJ1446" t="s">
        <v>92</v>
      </c>
      <c r="AK1446" t="s">
        <v>1849</v>
      </c>
    </row>
    <row r="1447" spans="1:38">
      <c r="A1447" t="s">
        <v>16440</v>
      </c>
      <c r="B1447" t="s">
        <v>16441</v>
      </c>
      <c r="C1447" t="s">
        <v>16442</v>
      </c>
      <c r="D1447" t="s">
        <v>16443</v>
      </c>
      <c r="E1447" t="s">
        <v>16444</v>
      </c>
      <c r="F1447" t="s">
        <v>49</v>
      </c>
      <c r="G1447" t="s">
        <v>50</v>
      </c>
      <c r="H1447" t="s">
        <v>51</v>
      </c>
      <c r="I1447" t="s"/>
      <c r="J1447" t="s"/>
      <c r="K1447" t="s"/>
      <c r="L1447" t="s">
        <v>411</v>
      </c>
      <c r="M1447" t="s">
        <v>1866</v>
      </c>
      <c r="N1447" t="s">
        <v>8428</v>
      </c>
      <c r="O1447" t="s"/>
      <c r="P1447" t="s"/>
      <c r="Q1447" t="s">
        <v>44</v>
      </c>
      <c r="R1447" t="s"/>
      <c r="S1447" t="s"/>
      <c r="T1447" t="s"/>
      <c r="U1447" t="s"/>
      <c r="V1447" t="s"/>
      <c r="W1447" t="s"/>
      <c r="X1447" t="s"/>
      <c r="Y1447" t="s"/>
      <c r="Z1447" t="s"/>
      <c r="AA1447" t="s"/>
      <c r="AB1447" t="s">
        <v>16445</v>
      </c>
      <c r="AC1447" t="s">
        <v>16445</v>
      </c>
      <c r="AD1447" t="s">
        <v>93</v>
      </c>
      <c r="AE1447" t="s">
        <v>44</v>
      </c>
      <c r="AF1447" t="s">
        <v>16446</v>
      </c>
      <c r="AG1447" t="s">
        <v>16447</v>
      </c>
      <c r="AH1447" t="s">
        <v>44</v>
      </c>
      <c r="AI1447" t="s">
        <v>16448</v>
      </c>
      <c r="AJ1447" t="s">
        <v>16449</v>
      </c>
      <c r="AK1447" t="s">
        <v>66</v>
      </c>
    </row>
    <row r="1448" spans="1:38">
      <c r="A1448" t="s">
        <v>4650</v>
      </c>
      <c r="B1448" t="s">
        <v>16450</v>
      </c>
      <c r="C1448" t="s">
        <v>6291</v>
      </c>
      <c r="D1448" t="s">
        <v>16451</v>
      </c>
      <c r="E1448" t="s">
        <v>16452</v>
      </c>
      <c r="F1448" t="s">
        <v>49</v>
      </c>
      <c r="G1448" t="s">
        <v>50</v>
      </c>
      <c r="H1448" t="s">
        <v>51</v>
      </c>
      <c r="I1448" t="s">
        <v>6290</v>
      </c>
      <c r="J1448" t="s">
        <v>53</v>
      </c>
      <c r="K1448" t="s">
        <v>54</v>
      </c>
      <c r="L1448" t="s">
        <v>808</v>
      </c>
      <c r="M1448" t="s">
        <v>809</v>
      </c>
      <c r="N1448" t="s">
        <v>7010</v>
      </c>
      <c r="O1448" t="s">
        <v>103</v>
      </c>
      <c r="P1448" t="s">
        <v>2839</v>
      </c>
      <c r="Q1448" t="s">
        <v>67</v>
      </c>
      <c r="R1448" t="s"/>
      <c r="S1448" t="s"/>
      <c r="T1448" t="s">
        <v>93</v>
      </c>
      <c r="U1448" t="s"/>
      <c r="V1448" t="s"/>
      <c r="W1448" t="s"/>
      <c r="X1448" t="s"/>
      <c r="Y1448" t="s"/>
      <c r="Z1448" t="s"/>
      <c r="AA1448" t="s"/>
      <c r="AB1448" t="s">
        <v>16453</v>
      </c>
      <c r="AC1448" t="s">
        <v>16454</v>
      </c>
      <c r="AD1448" t="s">
        <v>63</v>
      </c>
      <c r="AE1448" t="s">
        <v>387</v>
      </c>
      <c r="AF1448" t="s">
        <v>16455</v>
      </c>
      <c r="AG1448" t="s">
        <v>16456</v>
      </c>
      <c r="AH1448" t="s">
        <v>67</v>
      </c>
      <c r="AI1448" t="s">
        <v>16457</v>
      </c>
      <c r="AJ1448" t="s">
        <v>92</v>
      </c>
      <c r="AK1448" t="s">
        <v>66</v>
      </c>
    </row>
    <row r="1449" spans="1:38">
      <c r="A1449" t="s">
        <v>16458</v>
      </c>
      <c r="B1449" t="s">
        <v>16459</v>
      </c>
      <c r="C1449" t="s">
        <v>16460</v>
      </c>
      <c r="D1449" t="s">
        <v>16461</v>
      </c>
      <c r="E1449" t="s">
        <v>16462</v>
      </c>
      <c r="F1449" t="s">
        <v>541</v>
      </c>
      <c r="G1449" t="s">
        <v>72</v>
      </c>
      <c r="H1449" t="s">
        <v>51</v>
      </c>
      <c r="I1449" t="s">
        <v>2975</v>
      </c>
      <c r="J1449" t="s"/>
      <c r="K1449" t="s">
        <v>2975</v>
      </c>
      <c r="L1449" t="s">
        <v>582</v>
      </c>
      <c r="M1449" t="s">
        <v>871</v>
      </c>
      <c r="N1449" t="s">
        <v>1141</v>
      </c>
      <c r="O1449" t="s">
        <v>826</v>
      </c>
      <c r="P1449" t="s"/>
      <c r="Q1449" t="s"/>
      <c r="R1449" t="s"/>
      <c r="S1449" t="s"/>
      <c r="T1449" t="s"/>
      <c r="U1449" t="s"/>
      <c r="V1449" t="s">
        <v>67</v>
      </c>
      <c r="W1449" t="s">
        <v>16463</v>
      </c>
      <c r="X1449" t="s"/>
      <c r="Y1449" t="s"/>
      <c r="Z1449" t="s"/>
      <c r="AA1449" t="s">
        <v>84</v>
      </c>
      <c r="AB1449" t="s">
        <v>16464</v>
      </c>
      <c r="AC1449" t="s">
        <v>16465</v>
      </c>
      <c r="AD1449" t="s">
        <v>124</v>
      </c>
      <c r="AE1449" t="s">
        <v>297</v>
      </c>
      <c r="AF1449" t="s">
        <v>16466</v>
      </c>
      <c r="AG1449" t="s">
        <v>16467</v>
      </c>
      <c r="AH1449" t="s">
        <v>301</v>
      </c>
      <c r="AI1449" t="s">
        <v>16468</v>
      </c>
      <c r="AJ1449" t="s">
        <v>92</v>
      </c>
      <c r="AK1449" t="s">
        <v>66</v>
      </c>
    </row>
    <row r="1450" spans="1:38">
      <c r="A1450" t="s">
        <v>16469</v>
      </c>
      <c r="B1450" t="s">
        <v>16470</v>
      </c>
      <c r="C1450" t="s">
        <v>16471</v>
      </c>
      <c r="D1450" t="s">
        <v>16472</v>
      </c>
      <c r="E1450" t="s">
        <v>16473</v>
      </c>
      <c r="F1450" t="s">
        <v>49</v>
      </c>
      <c r="G1450" t="s">
        <v>50</v>
      </c>
      <c r="H1450" t="s">
        <v>51</v>
      </c>
      <c r="I1450" t="s">
        <v>1024</v>
      </c>
      <c r="J1450" t="s">
        <v>53</v>
      </c>
      <c r="K1450" t="s">
        <v>54</v>
      </c>
      <c r="L1450" t="s">
        <v>204</v>
      </c>
      <c r="M1450" t="s">
        <v>205</v>
      </c>
      <c r="N1450" t="s">
        <v>2781</v>
      </c>
      <c r="O1450" t="s">
        <v>103</v>
      </c>
      <c r="P1450" t="s">
        <v>1959</v>
      </c>
      <c r="Q1450" t="s">
        <v>67</v>
      </c>
      <c r="R1450" t="s">
        <v>2235</v>
      </c>
      <c r="S1450" t="s"/>
      <c r="T1450" t="s"/>
      <c r="U1450" t="s"/>
      <c r="V1450" t="s"/>
      <c r="W1450" t="s"/>
      <c r="X1450" t="s"/>
      <c r="Y1450" t="s"/>
      <c r="Z1450" t="s"/>
      <c r="AA1450" t="s"/>
      <c r="AB1450" t="s">
        <v>16474</v>
      </c>
      <c r="AC1450" t="s">
        <v>16475</v>
      </c>
      <c r="AD1450" t="s">
        <v>86</v>
      </c>
      <c r="AE1450" t="s">
        <v>87</v>
      </c>
      <c r="AF1450" t="s">
        <v>16476</v>
      </c>
      <c r="AG1450" t="s">
        <v>16477</v>
      </c>
      <c r="AH1450" t="s">
        <v>209</v>
      </c>
      <c r="AI1450" t="s">
        <v>16478</v>
      </c>
      <c r="AJ1450" t="s">
        <v>92</v>
      </c>
      <c r="AK1450" t="s">
        <v>66</v>
      </c>
    </row>
    <row r="1451" spans="1:38">
      <c r="A1451" t="s">
        <v>16479</v>
      </c>
      <c r="B1451" t="s">
        <v>16480</v>
      </c>
      <c r="C1451" t="s">
        <v>16481</v>
      </c>
      <c r="D1451" t="s">
        <v>16482</v>
      </c>
      <c r="E1451" t="s">
        <v>16483</v>
      </c>
      <c r="F1451" t="s">
        <v>306</v>
      </c>
      <c r="G1451" t="s">
        <v>72</v>
      </c>
      <c r="H1451" t="s">
        <v>51</v>
      </c>
      <c r="I1451" t="s">
        <v>16484</v>
      </c>
      <c r="J1451" t="s">
        <v>16485</v>
      </c>
      <c r="K1451" t="s">
        <v>2925</v>
      </c>
      <c r="L1451" t="s">
        <v>238</v>
      </c>
      <c r="M1451" t="s">
        <v>1265</v>
      </c>
      <c r="N1451" t="s">
        <v>16486</v>
      </c>
      <c r="O1451" t="s">
        <v>149</v>
      </c>
      <c r="P1451" t="s"/>
      <c r="Q1451" t="s"/>
      <c r="R1451" t="s"/>
      <c r="S1451" t="s"/>
      <c r="T1451" t="s"/>
      <c r="U1451" t="s">
        <v>16487</v>
      </c>
      <c r="V1451" t="s">
        <v>67</v>
      </c>
      <c r="W1451" t="s">
        <v>12297</v>
      </c>
      <c r="X1451" t="s"/>
      <c r="Y1451" t="s"/>
      <c r="Z1451" t="s"/>
      <c r="AA1451" t="s">
        <v>84</v>
      </c>
      <c r="AB1451" t="s">
        <v>16488</v>
      </c>
      <c r="AC1451" t="s">
        <v>16489</v>
      </c>
      <c r="AD1451" t="s">
        <v>59</v>
      </c>
      <c r="AE1451" t="s">
        <v>60</v>
      </c>
      <c r="AF1451" t="s">
        <v>16490</v>
      </c>
      <c r="AG1451" t="s">
        <v>16491</v>
      </c>
      <c r="AH1451" t="s">
        <v>93</v>
      </c>
      <c r="AI1451" t="s">
        <v>16492</v>
      </c>
      <c r="AJ1451" t="s">
        <v>92</v>
      </c>
      <c r="AK1451" t="s">
        <v>66</v>
      </c>
    </row>
    <row r="1452" spans="1:38">
      <c r="A1452" t="s">
        <v>16493</v>
      </c>
      <c r="B1452" t="s">
        <v>16494</v>
      </c>
      <c r="C1452" t="s">
        <v>16495</v>
      </c>
      <c r="D1452" t="s">
        <v>16496</v>
      </c>
      <c r="E1452" t="s">
        <v>16497</v>
      </c>
      <c r="F1452" t="s">
        <v>2280</v>
      </c>
      <c r="G1452" t="s">
        <v>72</v>
      </c>
      <c r="H1452" t="s">
        <v>51</v>
      </c>
      <c r="I1452" t="s">
        <v>5403</v>
      </c>
      <c r="J1452" t="s">
        <v>1293</v>
      </c>
      <c r="K1452" t="s">
        <v>54</v>
      </c>
      <c r="L1452" t="s">
        <v>808</v>
      </c>
      <c r="M1452" t="s">
        <v>809</v>
      </c>
      <c r="N1452" t="s">
        <v>2097</v>
      </c>
      <c r="O1452" t="s">
        <v>826</v>
      </c>
      <c r="P1452" t="s">
        <v>11307</v>
      </c>
      <c r="Q1452" t="s">
        <v>67</v>
      </c>
      <c r="R1452" t="s">
        <v>16498</v>
      </c>
      <c r="S1452" t="s"/>
      <c r="T1452" t="s">
        <v>67</v>
      </c>
      <c r="U1452" t="s"/>
      <c r="V1452" t="s"/>
      <c r="W1452" t="s">
        <v>16499</v>
      </c>
      <c r="X1452" t="s"/>
      <c r="Y1452" t="s"/>
      <c r="Z1452" t="s"/>
      <c r="AA1452" t="s"/>
      <c r="AB1452" t="s">
        <v>16500</v>
      </c>
      <c r="AC1452" t="s">
        <v>16501</v>
      </c>
      <c r="AD1452" t="s">
        <v>209</v>
      </c>
      <c r="AE1452" t="s">
        <v>6630</v>
      </c>
      <c r="AF1452" t="s">
        <v>16502</v>
      </c>
      <c r="AG1452" t="s">
        <v>16503</v>
      </c>
      <c r="AH1452" t="s">
        <v>209</v>
      </c>
      <c r="AI1452" t="s">
        <v>16504</v>
      </c>
      <c r="AJ1452" t="s">
        <v>92</v>
      </c>
      <c r="AK1452" t="s">
        <v>66</v>
      </c>
    </row>
    <row r="1453" spans="1:38">
      <c r="A1453" t="s">
        <v>16505</v>
      </c>
      <c r="B1453" t="s">
        <v>16506</v>
      </c>
      <c r="C1453" t="s">
        <v>16507</v>
      </c>
      <c r="D1453" t="s">
        <v>16508</v>
      </c>
      <c r="E1453" t="s">
        <v>16509</v>
      </c>
      <c r="F1453" t="s"/>
      <c r="G1453" t="s">
        <v>50</v>
      </c>
      <c r="H1453" t="s">
        <v>51</v>
      </c>
      <c r="I1453" t="s">
        <v>3806</v>
      </c>
      <c r="J1453" t="s">
        <v>3807</v>
      </c>
      <c r="K1453" t="s">
        <v>54</v>
      </c>
      <c r="L1453" t="s">
        <v>219</v>
      </c>
      <c r="M1453" t="s">
        <v>220</v>
      </c>
      <c r="N1453" t="s">
        <v>1972</v>
      </c>
      <c r="O1453" t="s">
        <v>433</v>
      </c>
      <c r="P1453" t="s"/>
      <c r="Q1453" t="s"/>
      <c r="R1453" t="s"/>
      <c r="S1453" t="s"/>
      <c r="T1453" t="s"/>
      <c r="U1453" t="s"/>
      <c r="V1453" t="s"/>
      <c r="W1453" t="s"/>
      <c r="X1453" t="s"/>
      <c r="Y1453" t="s"/>
      <c r="Z1453" t="s"/>
      <c r="AA1453" t="s"/>
      <c r="AB1453" t="s">
        <v>16510</v>
      </c>
      <c r="AC1453" t="s">
        <v>16511</v>
      </c>
      <c r="AD1453" t="s">
        <v>93</v>
      </c>
      <c r="AE1453" t="s">
        <v>44</v>
      </c>
      <c r="AF1453" t="s">
        <v>16512</v>
      </c>
      <c r="AG1453" t="s">
        <v>44</v>
      </c>
      <c r="AH1453" t="s">
        <v>67</v>
      </c>
      <c r="AI1453" t="s">
        <v>16513</v>
      </c>
      <c r="AJ1453" t="s">
        <v>92</v>
      </c>
      <c r="AK1453" t="s">
        <v>66</v>
      </c>
    </row>
    <row r="1454" spans="1:38">
      <c r="A1454" t="s">
        <v>16514</v>
      </c>
      <c r="B1454" t="s">
        <v>16515</v>
      </c>
      <c r="C1454" t="s">
        <v>16516</v>
      </c>
      <c r="D1454" t="s">
        <v>16517</v>
      </c>
      <c r="E1454" t="s">
        <v>16518</v>
      </c>
      <c r="F1454" t="s">
        <v>697</v>
      </c>
      <c r="G1454" t="s">
        <v>50</v>
      </c>
      <c r="H1454" t="s">
        <v>51</v>
      </c>
      <c r="I1454" t="s">
        <v>3526</v>
      </c>
      <c r="J1454" t="s">
        <v>842</v>
      </c>
      <c r="K1454" t="s">
        <v>54</v>
      </c>
      <c r="L1454" t="s">
        <v>238</v>
      </c>
      <c r="M1454" t="s">
        <v>239</v>
      </c>
      <c r="N1454" t="s">
        <v>240</v>
      </c>
      <c r="O1454" t="s">
        <v>826</v>
      </c>
      <c r="P1454" t="s">
        <v>16519</v>
      </c>
      <c r="Q1454" t="s">
        <v>93</v>
      </c>
      <c r="R1454" t="s">
        <v>16520</v>
      </c>
      <c r="S1454" t="s"/>
      <c r="T1454" t="s"/>
      <c r="U1454" t="s"/>
      <c r="V1454" t="s"/>
      <c r="W1454" t="s"/>
      <c r="X1454" t="s"/>
      <c r="Y1454" t="s"/>
      <c r="Z1454" t="s"/>
      <c r="AA1454" t="s"/>
      <c r="AB1454" t="s">
        <v>16521</v>
      </c>
      <c r="AC1454" t="s">
        <v>16522</v>
      </c>
      <c r="AD1454" t="s">
        <v>86</v>
      </c>
      <c r="AE1454" t="s">
        <v>342</v>
      </c>
      <c r="AF1454" t="s">
        <v>16523</v>
      </c>
      <c r="AG1454" t="s">
        <v>16524</v>
      </c>
      <c r="AH1454" t="s">
        <v>149</v>
      </c>
      <c r="AI1454" t="s">
        <v>16525</v>
      </c>
      <c r="AJ1454" t="s">
        <v>92</v>
      </c>
      <c r="AK1454" t="s">
        <v>66</v>
      </c>
    </row>
    <row r="1455" spans="1:38">
      <c r="A1455" t="s">
        <v>16526</v>
      </c>
      <c r="B1455" t="s">
        <v>16527</v>
      </c>
      <c r="C1455" t="s">
        <v>16528</v>
      </c>
      <c r="D1455" t="s">
        <v>16529</v>
      </c>
      <c r="E1455" t="s">
        <v>16530</v>
      </c>
      <c r="F1455" t="s">
        <v>292</v>
      </c>
      <c r="G1455" t="s">
        <v>72</v>
      </c>
      <c r="H1455" t="s">
        <v>51</v>
      </c>
      <c r="I1455" t="s">
        <v>16531</v>
      </c>
      <c r="J1455" t="s">
        <v>3728</v>
      </c>
      <c r="K1455" t="s">
        <v>237</v>
      </c>
      <c r="L1455" t="s">
        <v>189</v>
      </c>
      <c r="M1455" t="s">
        <v>190</v>
      </c>
      <c r="N1455" t="s">
        <v>191</v>
      </c>
      <c r="O1455" t="s">
        <v>86</v>
      </c>
      <c r="P1455" t="s"/>
      <c r="Q1455" t="s"/>
      <c r="R1455" t="s"/>
      <c r="S1455" t="s"/>
      <c r="T1455" t="s"/>
      <c r="U1455" t="s"/>
      <c r="V1455" t="s">
        <v>67</v>
      </c>
      <c r="W1455" t="s">
        <v>16532</v>
      </c>
      <c r="X1455" t="s"/>
      <c r="Y1455" t="s"/>
      <c r="Z1455" t="s"/>
      <c r="AA1455" t="s">
        <v>84</v>
      </c>
      <c r="AB1455" t="s">
        <v>16533</v>
      </c>
      <c r="AC1455" t="s">
        <v>16533</v>
      </c>
      <c r="AD1455" t="s">
        <v>59</v>
      </c>
      <c r="AE1455" t="s">
        <v>44</v>
      </c>
      <c r="AF1455" t="s">
        <v>16534</v>
      </c>
      <c r="AG1455" t="s">
        <v>16535</v>
      </c>
      <c r="AH1455" t="s">
        <v>110</v>
      </c>
      <c r="AI1455" t="s">
        <v>16536</v>
      </c>
      <c r="AJ1455" t="s">
        <v>92</v>
      </c>
      <c r="AK1455" t="s">
        <v>66</v>
      </c>
    </row>
    <row r="1456" spans="1:38">
      <c r="A1456" t="s">
        <v>16537</v>
      </c>
      <c r="B1456" t="s">
        <v>16538</v>
      </c>
      <c r="C1456" t="s">
        <v>16539</v>
      </c>
      <c r="D1456" t="s">
        <v>16540</v>
      </c>
      <c r="E1456" t="s">
        <v>16541</v>
      </c>
      <c r="F1456" t="s">
        <v>2409</v>
      </c>
      <c r="G1456" t="s">
        <v>72</v>
      </c>
      <c r="H1456" t="s">
        <v>51</v>
      </c>
      <c r="I1456" t="s">
        <v>4561</v>
      </c>
      <c r="J1456" t="s">
        <v>4562</v>
      </c>
      <c r="K1456" t="s">
        <v>569</v>
      </c>
      <c r="L1456" t="s">
        <v>76</v>
      </c>
      <c r="M1456" t="s">
        <v>77</v>
      </c>
      <c r="N1456" t="s">
        <v>78</v>
      </c>
      <c r="O1456" t="s">
        <v>79</v>
      </c>
      <c r="P1456" t="s"/>
      <c r="Q1456" t="s"/>
      <c r="R1456" t="s"/>
      <c r="S1456" t="s"/>
      <c r="T1456" t="s"/>
      <c r="U1456" t="s"/>
      <c r="V1456" t="s"/>
      <c r="W1456" t="s">
        <v>16542</v>
      </c>
      <c r="X1456" t="s"/>
      <c r="Y1456" t="s"/>
      <c r="Z1456" t="s"/>
      <c r="AA1456" t="s"/>
      <c r="AB1456" t="s">
        <v>16543</v>
      </c>
      <c r="AC1456" t="s">
        <v>16544</v>
      </c>
      <c r="AD1456" t="s">
        <v>174</v>
      </c>
      <c r="AE1456" t="s">
        <v>44</v>
      </c>
      <c r="AF1456" t="s">
        <v>16545</v>
      </c>
      <c r="AG1456" t="s">
        <v>7367</v>
      </c>
      <c r="AH1456" t="s">
        <v>330</v>
      </c>
      <c r="AI1456" t="s">
        <v>16546</v>
      </c>
      <c r="AJ1456" t="s">
        <v>92</v>
      </c>
      <c r="AK1456" t="s">
        <v>66</v>
      </c>
    </row>
    <row r="1457" spans="1:38">
      <c r="A1457" t="s">
        <v>16547</v>
      </c>
      <c r="B1457" t="s">
        <v>16548</v>
      </c>
      <c r="C1457" t="s">
        <v>16549</v>
      </c>
      <c r="D1457" t="s"/>
      <c r="E1457" t="s">
        <v>16550</v>
      </c>
      <c r="F1457" t="s">
        <v>2409</v>
      </c>
      <c r="G1457" t="s">
        <v>50</v>
      </c>
      <c r="H1457" t="s">
        <v>234</v>
      </c>
      <c r="I1457" t="s">
        <v>16551</v>
      </c>
      <c r="J1457" t="s">
        <v>795</v>
      </c>
      <c r="K1457" t="s">
        <v>188</v>
      </c>
      <c r="L1457" t="s">
        <v>189</v>
      </c>
      <c r="M1457" t="s">
        <v>190</v>
      </c>
      <c r="N1457" t="s">
        <v>624</v>
      </c>
      <c r="O1457" t="s">
        <v>93</v>
      </c>
      <c r="P1457" t="s">
        <v>16552</v>
      </c>
      <c r="Q1457" t="s">
        <v>67</v>
      </c>
      <c r="R1457" t="s"/>
      <c r="S1457" t="s"/>
      <c r="T1457" t="s"/>
      <c r="U1457" t="s"/>
      <c r="V1457" t="s"/>
      <c r="W1457" t="s"/>
      <c r="X1457" t="s"/>
      <c r="Y1457" t="s"/>
      <c r="Z1457" t="s">
        <v>16553</v>
      </c>
      <c r="AA1457" t="s"/>
      <c r="AB1457" t="s">
        <v>16554</v>
      </c>
      <c r="AC1457" t="s">
        <v>16555</v>
      </c>
      <c r="AD1457" t="s">
        <v>93</v>
      </c>
      <c r="AE1457" t="s">
        <v>44</v>
      </c>
      <c r="AF1457" t="s">
        <v>16556</v>
      </c>
      <c r="AG1457" t="s">
        <v>44</v>
      </c>
      <c r="AH1457" t="s">
        <v>67</v>
      </c>
      <c r="AI1457" t="s">
        <v>16557</v>
      </c>
      <c r="AJ1457" t="s">
        <v>92</v>
      </c>
      <c r="AK1457" t="s">
        <v>66</v>
      </c>
    </row>
    <row r="1458" spans="1:38">
      <c r="A1458" t="s">
        <v>16558</v>
      </c>
      <c r="B1458" t="s">
        <v>16559</v>
      </c>
      <c r="C1458" t="s">
        <v>16560</v>
      </c>
      <c r="D1458" t="s">
        <v>16561</v>
      </c>
      <c r="E1458" t="s">
        <v>16562</v>
      </c>
      <c r="F1458" t="s">
        <v>255</v>
      </c>
      <c r="G1458" t="s">
        <v>50</v>
      </c>
      <c r="H1458" t="s">
        <v>51</v>
      </c>
      <c r="I1458" t="s">
        <v>16563</v>
      </c>
      <c r="J1458" t="s">
        <v>524</v>
      </c>
      <c r="K1458" t="s">
        <v>525</v>
      </c>
      <c r="L1458" t="s">
        <v>808</v>
      </c>
      <c r="M1458" t="s">
        <v>884</v>
      </c>
      <c r="N1458" t="s">
        <v>885</v>
      </c>
      <c r="O1458" t="s">
        <v>241</v>
      </c>
      <c r="P1458" t="s"/>
      <c r="Q1458" t="s">
        <v>67</v>
      </c>
      <c r="R1458" t="s">
        <v>16564</v>
      </c>
      <c r="S1458" t="s"/>
      <c r="T1458" t="s"/>
      <c r="U1458" t="s"/>
      <c r="V1458" t="s"/>
      <c r="W1458" t="s"/>
      <c r="X1458" t="s"/>
      <c r="Y1458" t="s"/>
      <c r="Z1458" t="s"/>
      <c r="AA1458" t="s"/>
      <c r="AB1458" t="s">
        <v>16565</v>
      </c>
      <c r="AC1458" t="s">
        <v>16566</v>
      </c>
      <c r="AD1458" t="s">
        <v>142</v>
      </c>
      <c r="AE1458" t="s">
        <v>44</v>
      </c>
      <c r="AF1458" t="s">
        <v>16567</v>
      </c>
      <c r="AG1458" t="s">
        <v>16568</v>
      </c>
      <c r="AH1458" t="s">
        <v>479</v>
      </c>
      <c r="AI1458" t="s">
        <v>16569</v>
      </c>
      <c r="AJ1458" t="s">
        <v>92</v>
      </c>
      <c r="AK1458" t="s">
        <v>66</v>
      </c>
    </row>
    <row r="1459" spans="1:38">
      <c r="A1459" t="s">
        <v>16570</v>
      </c>
      <c r="B1459" t="s">
        <v>16571</v>
      </c>
      <c r="C1459" t="s">
        <v>16572</v>
      </c>
      <c r="D1459" t="s">
        <v>16573</v>
      </c>
      <c r="E1459" t="s">
        <v>16574</v>
      </c>
      <c r="F1459" t="s">
        <v>49</v>
      </c>
      <c r="G1459" t="s">
        <v>50</v>
      </c>
      <c r="H1459" t="s">
        <v>51</v>
      </c>
      <c r="I1459" t="s">
        <v>1519</v>
      </c>
      <c r="J1459" t="s">
        <v>53</v>
      </c>
      <c r="K1459" t="s">
        <v>54</v>
      </c>
      <c r="L1459" t="s">
        <v>204</v>
      </c>
      <c r="M1459" t="s">
        <v>205</v>
      </c>
      <c r="N1459" t="s">
        <v>206</v>
      </c>
      <c r="O1459" t="s">
        <v>433</v>
      </c>
      <c r="P1459" t="s">
        <v>16575</v>
      </c>
      <c r="Q1459" t="s">
        <v>67</v>
      </c>
      <c r="R1459" t="s">
        <v>16576</v>
      </c>
      <c r="S1459" t="s"/>
      <c r="T1459" t="s"/>
      <c r="U1459" t="s"/>
      <c r="V1459" t="s"/>
      <c r="W1459" t="s"/>
      <c r="X1459" t="s"/>
      <c r="Y1459" t="s"/>
      <c r="Z1459" t="s"/>
      <c r="AA1459" t="s"/>
      <c r="AB1459" t="s">
        <v>16577</v>
      </c>
      <c r="AC1459" t="s">
        <v>16578</v>
      </c>
      <c r="AD1459" t="s">
        <v>174</v>
      </c>
      <c r="AE1459" t="s">
        <v>387</v>
      </c>
      <c r="AF1459" t="s">
        <v>16579</v>
      </c>
      <c r="AG1459" t="s">
        <v>16580</v>
      </c>
      <c r="AH1459" t="s">
        <v>112</v>
      </c>
      <c r="AI1459" t="s">
        <v>16581</v>
      </c>
      <c r="AJ1459" t="s">
        <v>92</v>
      </c>
      <c r="AK1459" t="s">
        <v>66</v>
      </c>
    </row>
    <row r="1460" spans="1:38">
      <c r="A1460" t="s">
        <v>16582</v>
      </c>
      <c r="B1460" t="s">
        <v>16583</v>
      </c>
      <c r="C1460" t="s">
        <v>16584</v>
      </c>
      <c r="D1460" t="s">
        <v>16585</v>
      </c>
      <c r="E1460" t="s">
        <v>16586</v>
      </c>
      <c r="F1460" t="s">
        <v>292</v>
      </c>
      <c r="G1460" t="s">
        <v>50</v>
      </c>
      <c r="H1460" t="s">
        <v>51</v>
      </c>
      <c r="I1460" t="s">
        <v>16587</v>
      </c>
      <c r="J1460" t="s">
        <v>3475</v>
      </c>
      <c r="K1460" t="s">
        <v>237</v>
      </c>
      <c r="L1460" t="s">
        <v>808</v>
      </c>
      <c r="M1460" t="s">
        <v>809</v>
      </c>
      <c r="N1460" t="s">
        <v>2649</v>
      </c>
      <c r="O1460" t="s">
        <v>86</v>
      </c>
      <c r="P1460" t="s">
        <v>16588</v>
      </c>
      <c r="Q1460" t="s">
        <v>93</v>
      </c>
      <c r="R1460" t="s">
        <v>16589</v>
      </c>
      <c r="S1460" t="s"/>
      <c r="T1460" t="s"/>
      <c r="U1460" t="s"/>
      <c r="V1460" t="s"/>
      <c r="W1460" t="s"/>
      <c r="X1460" t="s"/>
      <c r="Y1460" t="s"/>
      <c r="Z1460" t="s"/>
      <c r="AA1460" t="s"/>
      <c r="AB1460" t="s">
        <v>16590</v>
      </c>
      <c r="AC1460" t="s">
        <v>16591</v>
      </c>
      <c r="AD1460" t="s">
        <v>59</v>
      </c>
      <c r="AE1460" t="s">
        <v>60</v>
      </c>
      <c r="AF1460" t="s">
        <v>16592</v>
      </c>
      <c r="AG1460" t="s">
        <v>16593</v>
      </c>
      <c r="AH1460" t="s">
        <v>112</v>
      </c>
      <c r="AI1460" t="s">
        <v>16594</v>
      </c>
      <c r="AJ1460" t="s">
        <v>92</v>
      </c>
      <c r="AK1460" t="s">
        <v>66</v>
      </c>
    </row>
    <row r="1461" spans="1:38">
      <c r="A1461" t="s">
        <v>16595</v>
      </c>
      <c r="B1461" t="s">
        <v>16596</v>
      </c>
      <c r="C1461" t="s">
        <v>1653</v>
      </c>
      <c r="D1461" t="s">
        <v>16597</v>
      </c>
      <c r="E1461" t="s">
        <v>16598</v>
      </c>
      <c r="F1461" t="s">
        <v>4252</v>
      </c>
      <c r="G1461" t="s">
        <v>50</v>
      </c>
      <c r="H1461" t="s">
        <v>234</v>
      </c>
      <c r="I1461" t="s">
        <v>5931</v>
      </c>
      <c r="J1461" t="s"/>
      <c r="K1461" t="s">
        <v>4255</v>
      </c>
      <c r="L1461" t="s">
        <v>470</v>
      </c>
      <c r="M1461" t="s">
        <v>685</v>
      </c>
      <c r="N1461" t="s">
        <v>9116</v>
      </c>
      <c r="O1461" t="s">
        <v>112</v>
      </c>
      <c r="P1461" t="s"/>
      <c r="Q1461" t="s"/>
      <c r="R1461" t="s"/>
      <c r="S1461" t="s">
        <v>16599</v>
      </c>
      <c r="T1461" t="s">
        <v>93</v>
      </c>
      <c r="U1461" t="s"/>
      <c r="V1461" t="s"/>
      <c r="W1461" t="s"/>
      <c r="X1461" t="s"/>
      <c r="Y1461" t="s"/>
      <c r="Z1461" t="s">
        <v>16600</v>
      </c>
      <c r="AA1461" t="s"/>
      <c r="AB1461" t="s">
        <v>16601</v>
      </c>
      <c r="AC1461" t="s">
        <v>16602</v>
      </c>
      <c r="AD1461" t="s">
        <v>174</v>
      </c>
      <c r="AE1461" t="s">
        <v>44</v>
      </c>
      <c r="AF1461" t="s">
        <v>16603</v>
      </c>
      <c r="AG1461" t="s">
        <v>10712</v>
      </c>
      <c r="AH1461" t="s">
        <v>149</v>
      </c>
      <c r="AI1461" t="s">
        <v>16604</v>
      </c>
      <c r="AJ1461" t="s">
        <v>92</v>
      </c>
      <c r="AK1461" t="s">
        <v>66</v>
      </c>
    </row>
    <row r="1462" spans="1:38">
      <c r="A1462" t="s">
        <v>16605</v>
      </c>
      <c r="B1462" t="s">
        <v>16606</v>
      </c>
      <c r="C1462" t="s">
        <v>16607</v>
      </c>
      <c r="D1462" t="s">
        <v>16608</v>
      </c>
      <c r="E1462" t="s">
        <v>16609</v>
      </c>
      <c r="F1462" t="s">
        <v>438</v>
      </c>
      <c r="G1462" t="s">
        <v>50</v>
      </c>
      <c r="H1462" t="s">
        <v>51</v>
      </c>
      <c r="I1462" t="s"/>
      <c r="J1462" t="s"/>
      <c r="K1462" t="s"/>
      <c r="L1462" t="s">
        <v>582</v>
      </c>
      <c r="M1462" t="s">
        <v>871</v>
      </c>
      <c r="N1462" t="s">
        <v>2551</v>
      </c>
      <c r="O1462" t="s"/>
      <c r="P1462" t="s"/>
      <c r="Q1462" t="s">
        <v>44</v>
      </c>
      <c r="R1462" t="s"/>
      <c r="S1462" t="s"/>
      <c r="T1462" t="s"/>
      <c r="U1462" t="s"/>
      <c r="V1462" t="s"/>
      <c r="W1462" t="s"/>
      <c r="X1462" t="s"/>
      <c r="Y1462" t="s"/>
      <c r="Z1462" t="s"/>
      <c r="AA1462" t="s"/>
      <c r="AB1462" t="s">
        <v>16610</v>
      </c>
      <c r="AC1462" t="s">
        <v>16610</v>
      </c>
      <c r="AD1462" t="s">
        <v>174</v>
      </c>
      <c r="AE1462" t="s">
        <v>44</v>
      </c>
      <c r="AF1462" t="s">
        <v>16611</v>
      </c>
      <c r="AG1462" t="s">
        <v>16612</v>
      </c>
      <c r="AH1462" t="s">
        <v>192</v>
      </c>
      <c r="AI1462" t="s">
        <v>16613</v>
      </c>
      <c r="AJ1462" t="s">
        <v>16614</v>
      </c>
      <c r="AK1462" t="s">
        <v>66</v>
      </c>
    </row>
    <row r="1463" spans="1:38">
      <c r="A1463" t="s">
        <v>16615</v>
      </c>
      <c r="B1463" t="s">
        <v>16616</v>
      </c>
      <c r="C1463" t="s">
        <v>16617</v>
      </c>
      <c r="D1463" t="s">
        <v>16618</v>
      </c>
      <c r="E1463" t="s">
        <v>16619</v>
      </c>
      <c r="F1463" t="s">
        <v>49</v>
      </c>
      <c r="G1463" t="s">
        <v>50</v>
      </c>
      <c r="H1463" t="s">
        <v>51</v>
      </c>
      <c r="I1463" t="s">
        <v>7427</v>
      </c>
      <c r="J1463" t="s"/>
      <c r="K1463" t="s">
        <v>569</v>
      </c>
      <c r="L1463" t="s">
        <v>156</v>
      </c>
      <c r="M1463" t="s">
        <v>157</v>
      </c>
      <c r="N1463" t="s">
        <v>158</v>
      </c>
      <c r="O1463" t="s">
        <v>865</v>
      </c>
      <c r="P1463" t="s"/>
      <c r="Q1463" t="s"/>
      <c r="R1463" t="s"/>
      <c r="S1463" t="s"/>
      <c r="T1463" t="s"/>
      <c r="U1463" t="s"/>
      <c r="V1463" t="s"/>
      <c r="W1463" t="s"/>
      <c r="X1463" t="s"/>
      <c r="Y1463" t="s"/>
      <c r="Z1463" t="s"/>
      <c r="AA1463" t="s"/>
      <c r="AB1463" t="s">
        <v>16620</v>
      </c>
      <c r="AC1463" t="s">
        <v>16620</v>
      </c>
      <c r="AD1463" t="s">
        <v>59</v>
      </c>
      <c r="AE1463" t="s">
        <v>44</v>
      </c>
      <c r="AF1463" t="s">
        <v>16621</v>
      </c>
      <c r="AG1463" t="s">
        <v>5576</v>
      </c>
      <c r="AH1463" t="s">
        <v>174</v>
      </c>
      <c r="AI1463" t="s">
        <v>16622</v>
      </c>
      <c r="AJ1463" t="s">
        <v>92</v>
      </c>
      <c r="AK1463" t="s">
        <v>66</v>
      </c>
    </row>
    <row r="1464" spans="1:38">
      <c r="A1464" t="s">
        <v>16623</v>
      </c>
      <c r="B1464" t="s">
        <v>16624</v>
      </c>
      <c r="C1464" t="s">
        <v>16625</v>
      </c>
      <c r="D1464" t="s">
        <v>16626</v>
      </c>
      <c r="E1464" t="s">
        <v>16627</v>
      </c>
      <c r="F1464" t="s">
        <v>857</v>
      </c>
      <c r="G1464" t="s">
        <v>50</v>
      </c>
      <c r="H1464" t="s">
        <v>51</v>
      </c>
      <c r="I1464" t="s">
        <v>1817</v>
      </c>
      <c r="J1464" t="s">
        <v>1818</v>
      </c>
      <c r="K1464" t="s">
        <v>354</v>
      </c>
      <c r="L1464" t="s">
        <v>526</v>
      </c>
      <c r="M1464" t="s">
        <v>527</v>
      </c>
      <c r="N1464" t="s">
        <v>1074</v>
      </c>
      <c r="O1464" t="s">
        <v>518</v>
      </c>
      <c r="P1464" t="s">
        <v>16628</v>
      </c>
      <c r="Q1464" t="s">
        <v>67</v>
      </c>
      <c r="R1464" t="s">
        <v>16629</v>
      </c>
      <c r="S1464" t="s"/>
      <c r="T1464" t="s"/>
      <c r="U1464" t="s"/>
      <c r="V1464" t="s"/>
      <c r="W1464" t="s"/>
      <c r="X1464" t="s"/>
      <c r="Y1464" t="s"/>
      <c r="Z1464" t="s"/>
      <c r="AA1464" t="s"/>
      <c r="AB1464" t="s">
        <v>16630</v>
      </c>
      <c r="AC1464" t="s">
        <v>16631</v>
      </c>
      <c r="AD1464" t="s">
        <v>124</v>
      </c>
      <c r="AE1464" t="s">
        <v>44</v>
      </c>
      <c r="AF1464" t="s">
        <v>16632</v>
      </c>
      <c r="AG1464" t="s">
        <v>5457</v>
      </c>
      <c r="AH1464" t="s">
        <v>195</v>
      </c>
      <c r="AI1464" t="s">
        <v>16633</v>
      </c>
      <c r="AJ1464" t="s">
        <v>92</v>
      </c>
      <c r="AK1464" t="s">
        <v>66</v>
      </c>
    </row>
    <row r="1465" spans="1:38">
      <c r="A1465" t="s">
        <v>16634</v>
      </c>
      <c r="B1465" t="s">
        <v>16635</v>
      </c>
      <c r="C1465" t="s">
        <v>16636</v>
      </c>
      <c r="D1465" t="s">
        <v>16637</v>
      </c>
      <c r="E1465" t="s">
        <v>16638</v>
      </c>
      <c r="F1465" t="s">
        <v>117</v>
      </c>
      <c r="G1465" t="s">
        <v>50</v>
      </c>
      <c r="H1465" t="s">
        <v>51</v>
      </c>
      <c r="I1465" t="s">
        <v>15579</v>
      </c>
      <c r="J1465" t="s">
        <v>15580</v>
      </c>
      <c r="K1465" t="s">
        <v>237</v>
      </c>
      <c r="L1465" t="s">
        <v>139</v>
      </c>
      <c r="M1465" t="s">
        <v>500</v>
      </c>
      <c r="N1465" t="s">
        <v>4940</v>
      </c>
      <c r="O1465" t="s">
        <v>86</v>
      </c>
      <c r="P1465" t="s">
        <v>16639</v>
      </c>
      <c r="Q1465" t="s">
        <v>67</v>
      </c>
      <c r="R1465" t="s">
        <v>16640</v>
      </c>
      <c r="S1465" t="s"/>
      <c r="T1465" t="s"/>
      <c r="U1465" t="s"/>
      <c r="V1465" t="s"/>
      <c r="W1465" t="s"/>
      <c r="X1465" t="s"/>
      <c r="Y1465" t="s"/>
      <c r="Z1465" t="s"/>
      <c r="AA1465" t="s"/>
      <c r="AB1465" t="s">
        <v>16641</v>
      </c>
      <c r="AC1465" t="s">
        <v>16642</v>
      </c>
      <c r="AD1465" t="s">
        <v>59</v>
      </c>
      <c r="AE1465" t="s">
        <v>44</v>
      </c>
      <c r="AF1465" t="s">
        <v>16643</v>
      </c>
      <c r="AG1465" t="s">
        <v>16644</v>
      </c>
      <c r="AH1465" t="s">
        <v>192</v>
      </c>
      <c r="AI1465" t="s">
        <v>16645</v>
      </c>
      <c r="AJ1465" t="s">
        <v>92</v>
      </c>
      <c r="AK1465" t="s">
        <v>66</v>
      </c>
    </row>
    <row r="1466" spans="1:38">
      <c r="A1466" t="s">
        <v>16646</v>
      </c>
      <c r="B1466" t="s">
        <v>16647</v>
      </c>
      <c r="C1466" t="s">
        <v>16648</v>
      </c>
      <c r="D1466" t="s">
        <v>16649</v>
      </c>
      <c r="E1466" t="s">
        <v>16650</v>
      </c>
      <c r="F1466" t="s"/>
      <c r="G1466" t="s">
        <v>50</v>
      </c>
      <c r="H1466" t="s">
        <v>51</v>
      </c>
      <c r="I1466" t="s">
        <v>16651</v>
      </c>
      <c r="J1466" t="s">
        <v>16073</v>
      </c>
      <c r="K1466" t="s">
        <v>75</v>
      </c>
      <c r="L1466" t="s">
        <v>526</v>
      </c>
      <c r="M1466" t="s">
        <v>527</v>
      </c>
      <c r="N1466" t="s">
        <v>8393</v>
      </c>
      <c r="O1466" t="s">
        <v>241</v>
      </c>
      <c r="P1466" t="s"/>
      <c r="Q1466" t="s"/>
      <c r="R1466" t="s"/>
      <c r="S1466" t="s"/>
      <c r="T1466" t="s"/>
      <c r="U1466" t="s"/>
      <c r="V1466" t="s"/>
      <c r="W1466" t="s"/>
      <c r="X1466" t="s"/>
      <c r="Y1466" t="s"/>
      <c r="Z1466" t="s"/>
      <c r="AA1466" t="s"/>
      <c r="AB1466" t="s">
        <v>16652</v>
      </c>
      <c r="AC1466" t="s">
        <v>16652</v>
      </c>
      <c r="AD1466" t="s">
        <v>93</v>
      </c>
      <c r="AE1466" t="s">
        <v>44</v>
      </c>
      <c r="AF1466" t="s">
        <v>16653</v>
      </c>
      <c r="AG1466" t="s">
        <v>44</v>
      </c>
      <c r="AH1466" t="s">
        <v>67</v>
      </c>
      <c r="AI1466" t="s">
        <v>16654</v>
      </c>
      <c r="AJ1466" t="s">
        <v>92</v>
      </c>
      <c r="AK1466" t="s">
        <v>66</v>
      </c>
    </row>
    <row r="1467" spans="1:38">
      <c r="A1467" t="s">
        <v>16655</v>
      </c>
      <c r="B1467" t="s">
        <v>16656</v>
      </c>
      <c r="C1467" t="s">
        <v>16657</v>
      </c>
      <c r="D1467" t="s">
        <v>16658</v>
      </c>
      <c r="E1467" t="s">
        <v>16659</v>
      </c>
      <c r="F1467" t="s">
        <v>438</v>
      </c>
      <c r="G1467" t="s">
        <v>50</v>
      </c>
      <c r="H1467" t="s">
        <v>51</v>
      </c>
      <c r="I1467" t="s">
        <v>10469</v>
      </c>
      <c r="J1467" t="s">
        <v>16660</v>
      </c>
      <c r="K1467" t="s">
        <v>10470</v>
      </c>
      <c r="L1467" t="s">
        <v>808</v>
      </c>
      <c r="M1467" t="s">
        <v>884</v>
      </c>
      <c r="N1467" t="s">
        <v>885</v>
      </c>
      <c r="O1467" t="s">
        <v>241</v>
      </c>
      <c r="P1467" t="s">
        <v>16661</v>
      </c>
      <c r="Q1467" t="s">
        <v>67</v>
      </c>
      <c r="R1467" t="s"/>
      <c r="S1467" t="s"/>
      <c r="T1467" t="s"/>
      <c r="U1467" t="s"/>
      <c r="V1467" t="s"/>
      <c r="W1467" t="s"/>
      <c r="X1467" t="s"/>
      <c r="Y1467" t="s"/>
      <c r="Z1467" t="s"/>
      <c r="AA1467" t="s"/>
      <c r="AB1467" t="s">
        <v>16662</v>
      </c>
      <c r="AC1467" t="s">
        <v>16663</v>
      </c>
      <c r="AD1467" t="s">
        <v>174</v>
      </c>
      <c r="AE1467" t="s">
        <v>44</v>
      </c>
      <c r="AF1467" t="s">
        <v>16664</v>
      </c>
      <c r="AG1467" t="s">
        <v>2409</v>
      </c>
      <c r="AH1467" t="s">
        <v>149</v>
      </c>
      <c r="AI1467" t="s">
        <v>16665</v>
      </c>
      <c r="AJ1467" t="s">
        <v>92</v>
      </c>
      <c r="AK1467" t="s">
        <v>66</v>
      </c>
    </row>
    <row r="1468" spans="1:38">
      <c r="A1468" t="s">
        <v>6594</v>
      </c>
      <c r="B1468" t="s">
        <v>16666</v>
      </c>
      <c r="C1468" t="s">
        <v>16667</v>
      </c>
      <c r="D1468" t="s">
        <v>16668</v>
      </c>
      <c r="E1468" t="s">
        <v>16669</v>
      </c>
      <c r="F1468" t="s">
        <v>2502</v>
      </c>
      <c r="G1468" t="s">
        <v>72</v>
      </c>
      <c r="H1468" t="s">
        <v>51</v>
      </c>
      <c r="I1468" t="s">
        <v>2345</v>
      </c>
      <c r="J1468" t="s">
        <v>381</v>
      </c>
      <c r="K1468" t="s">
        <v>237</v>
      </c>
      <c r="L1468" t="s">
        <v>1701</v>
      </c>
      <c r="M1468" t="s">
        <v>1701</v>
      </c>
      <c r="N1468" t="s">
        <v>1702</v>
      </c>
      <c r="O1468" t="s">
        <v>162</v>
      </c>
      <c r="P1468" t="s"/>
      <c r="Q1468" t="s"/>
      <c r="R1468" t="s"/>
      <c r="S1468" t="s"/>
      <c r="T1468" t="s"/>
      <c r="U1468" t="s">
        <v>16670</v>
      </c>
      <c r="V1468" t="s">
        <v>67</v>
      </c>
      <c r="W1468" t="s">
        <v>16671</v>
      </c>
      <c r="X1468" t="s"/>
      <c r="Y1468" t="s"/>
      <c r="Z1468" t="s"/>
      <c r="AA1468" t="s">
        <v>84</v>
      </c>
      <c r="AB1468" t="s">
        <v>16672</v>
      </c>
      <c r="AC1468" t="s">
        <v>16673</v>
      </c>
      <c r="AD1468" t="s">
        <v>110</v>
      </c>
      <c r="AE1468" t="s">
        <v>44</v>
      </c>
      <c r="AF1468" t="s">
        <v>16674</v>
      </c>
      <c r="AG1468" t="s">
        <v>16675</v>
      </c>
      <c r="AH1468" t="s">
        <v>59</v>
      </c>
      <c r="AI1468" t="s">
        <v>16676</v>
      </c>
      <c r="AJ1468" t="s">
        <v>92</v>
      </c>
      <c r="AK1468" t="s">
        <v>66</v>
      </c>
    </row>
    <row r="1469" spans="1:38">
      <c r="A1469" t="s">
        <v>16677</v>
      </c>
      <c r="B1469" t="s">
        <v>16678</v>
      </c>
      <c r="C1469" t="s">
        <v>16679</v>
      </c>
      <c r="D1469" t="s">
        <v>16680</v>
      </c>
      <c r="E1469" t="s">
        <v>16681</v>
      </c>
      <c r="F1469" t="s">
        <v>185</v>
      </c>
      <c r="G1469" t="s">
        <v>50</v>
      </c>
      <c r="H1469" t="s">
        <v>234</v>
      </c>
      <c r="I1469" t="s">
        <v>16682</v>
      </c>
      <c r="J1469" t="s">
        <v>16683</v>
      </c>
      <c r="K1469" t="s">
        <v>1087</v>
      </c>
      <c r="L1469" t="s">
        <v>470</v>
      </c>
      <c r="M1469" t="s">
        <v>685</v>
      </c>
      <c r="N1469" t="s">
        <v>2492</v>
      </c>
      <c r="O1469" t="s">
        <v>112</v>
      </c>
      <c r="P1469" t="s"/>
      <c r="Q1469" t="s"/>
      <c r="R1469" t="s"/>
      <c r="S1469" t="s">
        <v>16684</v>
      </c>
      <c r="T1469" t="s">
        <v>67</v>
      </c>
      <c r="U1469" t="s"/>
      <c r="V1469" t="s"/>
      <c r="W1469" t="s"/>
      <c r="X1469" t="s"/>
      <c r="Y1469" t="s"/>
      <c r="Z1469" t="s">
        <v>16685</v>
      </c>
      <c r="AA1469" t="s"/>
      <c r="AB1469" t="s">
        <v>16686</v>
      </c>
      <c r="AC1469" t="s">
        <v>16686</v>
      </c>
      <c r="AD1469" t="s">
        <v>93</v>
      </c>
      <c r="AE1469" t="s">
        <v>44</v>
      </c>
      <c r="AF1469" t="s">
        <v>16687</v>
      </c>
      <c r="AG1469" t="s">
        <v>44</v>
      </c>
      <c r="AH1469" t="s">
        <v>67</v>
      </c>
      <c r="AI1469" t="s">
        <v>16688</v>
      </c>
      <c r="AJ1469" t="s">
        <v>92</v>
      </c>
      <c r="AK1469" t="s">
        <v>66</v>
      </c>
    </row>
    <row r="1470" spans="1:38">
      <c r="A1470" t="s">
        <v>16689</v>
      </c>
      <c r="B1470" t="s">
        <v>16690</v>
      </c>
      <c r="C1470" t="s">
        <v>16691</v>
      </c>
      <c r="D1470" t="s"/>
      <c r="E1470" t="s">
        <v>16692</v>
      </c>
      <c r="F1470" t="s">
        <v>117</v>
      </c>
      <c r="G1470" t="s">
        <v>72</v>
      </c>
      <c r="H1470" t="s">
        <v>51</v>
      </c>
      <c r="I1470" t="s"/>
      <c r="J1470" t="s"/>
      <c r="K1470" t="s">
        <v>1395</v>
      </c>
      <c r="L1470" t="s">
        <v>411</v>
      </c>
      <c r="M1470" t="s">
        <v>412</v>
      </c>
      <c r="N1470" t="s">
        <v>2083</v>
      </c>
      <c r="O1470" t="s">
        <v>79</v>
      </c>
      <c r="P1470" t="s"/>
      <c r="Q1470" t="s"/>
      <c r="R1470" t="s"/>
      <c r="S1470" t="s"/>
      <c r="T1470" t="s"/>
      <c r="U1470" t="s"/>
      <c r="V1470" t="s"/>
      <c r="W1470" t="s">
        <v>16693</v>
      </c>
      <c r="X1470" t="s"/>
      <c r="Y1470" t="s"/>
      <c r="Z1470" t="s"/>
      <c r="AA1470" t="s"/>
      <c r="AB1470" t="s">
        <v>16694</v>
      </c>
      <c r="AC1470" t="s">
        <v>16694</v>
      </c>
      <c r="AD1470" t="s">
        <v>174</v>
      </c>
      <c r="AE1470" t="s">
        <v>44</v>
      </c>
      <c r="AF1470" t="s">
        <v>16695</v>
      </c>
      <c r="AG1470" t="s">
        <v>16696</v>
      </c>
      <c r="AH1470" t="s">
        <v>330</v>
      </c>
      <c r="AI1470" t="s">
        <v>16697</v>
      </c>
      <c r="AJ1470" t="s">
        <v>92</v>
      </c>
      <c r="AK1470" t="s">
        <v>66</v>
      </c>
    </row>
    <row r="1471" spans="1:38">
      <c r="A1471" t="s">
        <v>16698</v>
      </c>
      <c r="B1471" t="s">
        <v>16699</v>
      </c>
      <c r="C1471" t="s">
        <v>16700</v>
      </c>
      <c r="D1471" t="s">
        <v>16701</v>
      </c>
      <c r="E1471" t="s">
        <v>16702</v>
      </c>
      <c r="F1471" t="s">
        <v>857</v>
      </c>
      <c r="G1471" t="s">
        <v>50</v>
      </c>
      <c r="H1471" t="s">
        <v>51</v>
      </c>
      <c r="I1471" t="s">
        <v>16703</v>
      </c>
      <c r="J1471" t="s"/>
      <c r="K1471" t="s">
        <v>16302</v>
      </c>
      <c r="L1471" t="s">
        <v>170</v>
      </c>
      <c r="M1471" t="s">
        <v>171</v>
      </c>
      <c r="N1471" t="s">
        <v>1168</v>
      </c>
      <c r="O1471" t="s">
        <v>846</v>
      </c>
      <c r="P1471" t="s">
        <v>16704</v>
      </c>
      <c r="Q1471" t="s">
        <v>67</v>
      </c>
      <c r="R1471" t="s">
        <v>16705</v>
      </c>
      <c r="S1471" t="s"/>
      <c r="T1471" t="s"/>
      <c r="U1471" t="s"/>
      <c r="V1471" t="s">
        <v>93</v>
      </c>
      <c r="W1471" t="s"/>
      <c r="X1471" t="s"/>
      <c r="Y1471" t="s"/>
      <c r="Z1471" t="s"/>
      <c r="AA1471" t="s">
        <v>84</v>
      </c>
      <c r="AB1471" t="s">
        <v>16706</v>
      </c>
      <c r="AC1471" t="s">
        <v>16707</v>
      </c>
      <c r="AD1471" t="s">
        <v>149</v>
      </c>
      <c r="AE1471" t="s">
        <v>1581</v>
      </c>
      <c r="AF1471" t="s">
        <v>16708</v>
      </c>
      <c r="AG1471" t="s">
        <v>16709</v>
      </c>
      <c r="AH1471" t="s">
        <v>507</v>
      </c>
      <c r="AI1471" t="s">
        <v>16710</v>
      </c>
      <c r="AJ1471" t="s">
        <v>92</v>
      </c>
      <c r="AK1471" t="s">
        <v>66</v>
      </c>
    </row>
    <row r="1472" spans="1:38">
      <c r="A1472" t="s">
        <v>16711</v>
      </c>
      <c r="B1472" t="s">
        <v>16712</v>
      </c>
      <c r="C1472" t="s">
        <v>16713</v>
      </c>
      <c r="D1472" t="s">
        <v>16714</v>
      </c>
      <c r="E1472" t="s">
        <v>16715</v>
      </c>
      <c r="F1472" t="s">
        <v>98</v>
      </c>
      <c r="G1472" t="s">
        <v>50</v>
      </c>
      <c r="H1472" t="s">
        <v>51</v>
      </c>
      <c r="I1472" t="s">
        <v>1024</v>
      </c>
      <c r="J1472" t="s">
        <v>53</v>
      </c>
      <c r="K1472" t="s">
        <v>54</v>
      </c>
      <c r="L1472" t="s">
        <v>100</v>
      </c>
      <c r="M1472" t="s">
        <v>101</v>
      </c>
      <c r="N1472" t="s">
        <v>102</v>
      </c>
      <c r="O1472" t="s"/>
      <c r="P1472" t="s"/>
      <c r="Q1472" t="s">
        <v>44</v>
      </c>
      <c r="R1472" t="s"/>
      <c r="S1472" t="s"/>
      <c r="T1472" t="s"/>
      <c r="U1472" t="s"/>
      <c r="V1472" t="s"/>
      <c r="W1472" t="s"/>
      <c r="X1472" t="s"/>
      <c r="Y1472" t="s"/>
      <c r="Z1472" t="s"/>
      <c r="AA1472" t="s"/>
      <c r="AB1472" t="s">
        <v>16716</v>
      </c>
      <c r="AC1472" t="s">
        <v>16716</v>
      </c>
      <c r="AD1472" t="s">
        <v>110</v>
      </c>
      <c r="AE1472" t="s">
        <v>1015</v>
      </c>
      <c r="AF1472" t="s">
        <v>16717</v>
      </c>
      <c r="AG1472" t="s">
        <v>16718</v>
      </c>
      <c r="AH1472" t="s">
        <v>110</v>
      </c>
      <c r="AI1472" t="s">
        <v>16719</v>
      </c>
      <c r="AJ1472" t="s">
        <v>16720</v>
      </c>
      <c r="AK1472" t="s">
        <v>66</v>
      </c>
    </row>
    <row r="1473" spans="1:38">
      <c r="A1473" t="s">
        <v>16721</v>
      </c>
      <c r="B1473" t="s">
        <v>16722</v>
      </c>
      <c r="C1473" t="s">
        <v>16723</v>
      </c>
      <c r="D1473" t="s">
        <v>16724</v>
      </c>
      <c r="E1473" t="s">
        <v>16725</v>
      </c>
      <c r="F1473" t="s"/>
      <c r="G1473" t="s">
        <v>50</v>
      </c>
      <c r="H1473" t="s">
        <v>51</v>
      </c>
      <c r="I1473" t="s"/>
      <c r="J1473" t="s"/>
      <c r="K1473" t="s"/>
      <c r="L1473" t="s">
        <v>526</v>
      </c>
      <c r="M1473" t="s">
        <v>527</v>
      </c>
      <c r="N1473" t="s">
        <v>4593</v>
      </c>
      <c r="O1473" t="s"/>
      <c r="P1473" t="s"/>
      <c r="Q1473" t="s">
        <v>44</v>
      </c>
      <c r="R1473" t="s"/>
      <c r="S1473" t="s"/>
      <c r="T1473" t="s"/>
      <c r="U1473" t="s"/>
      <c r="V1473" t="s"/>
      <c r="W1473" t="s"/>
      <c r="X1473" t="s"/>
      <c r="Y1473" t="s"/>
      <c r="Z1473" t="s"/>
      <c r="AA1473" t="s"/>
      <c r="AB1473" t="s">
        <v>16726</v>
      </c>
      <c r="AC1473" t="s">
        <v>16726</v>
      </c>
      <c r="AD1473" t="s">
        <v>93</v>
      </c>
      <c r="AE1473" t="s">
        <v>277</v>
      </c>
      <c r="AF1473" t="s">
        <v>16727</v>
      </c>
      <c r="AG1473" t="s">
        <v>8779</v>
      </c>
      <c r="AH1473" t="s">
        <v>44</v>
      </c>
      <c r="AI1473" t="s">
        <v>16728</v>
      </c>
      <c r="AJ1473" t="s">
        <v>16729</v>
      </c>
      <c r="AK1473" t="s">
        <v>66</v>
      </c>
    </row>
    <row r="1474" spans="1:38">
      <c r="A1474" t="s">
        <v>7444</v>
      </c>
      <c r="B1474" t="s">
        <v>16730</v>
      </c>
      <c r="C1474" t="s">
        <v>16731</v>
      </c>
      <c r="D1474" t="s">
        <v>16732</v>
      </c>
      <c r="E1474" t="s">
        <v>16733</v>
      </c>
      <c r="F1474" t="s">
        <v>117</v>
      </c>
      <c r="G1474" t="s">
        <v>50</v>
      </c>
      <c r="H1474" t="s">
        <v>51</v>
      </c>
      <c r="I1474" t="s">
        <v>16734</v>
      </c>
      <c r="J1474" t="s">
        <v>16735</v>
      </c>
      <c r="K1474" t="s">
        <v>714</v>
      </c>
      <c r="L1474" t="s">
        <v>411</v>
      </c>
      <c r="M1474" t="s">
        <v>412</v>
      </c>
      <c r="N1474" t="s">
        <v>699</v>
      </c>
      <c r="O1474" t="s">
        <v>192</v>
      </c>
      <c r="P1474" t="s">
        <v>16736</v>
      </c>
      <c r="Q1474" t="s">
        <v>67</v>
      </c>
      <c r="R1474" t="s"/>
      <c r="S1474" t="s"/>
      <c r="T1474" t="s"/>
      <c r="U1474" t="s"/>
      <c r="V1474" t="s"/>
      <c r="W1474" t="s"/>
      <c r="X1474" t="s"/>
      <c r="Y1474" t="s"/>
      <c r="Z1474" t="s"/>
      <c r="AA1474" t="s"/>
      <c r="AB1474" t="s">
        <v>16737</v>
      </c>
      <c r="AC1474" t="s">
        <v>16738</v>
      </c>
      <c r="AD1474" t="s">
        <v>174</v>
      </c>
      <c r="AE1474" t="s">
        <v>1105</v>
      </c>
      <c r="AF1474" t="s">
        <v>16739</v>
      </c>
      <c r="AG1474" t="s">
        <v>16740</v>
      </c>
      <c r="AH1474" t="s">
        <v>59</v>
      </c>
      <c r="AI1474" t="s">
        <v>16741</v>
      </c>
      <c r="AJ1474" t="s">
        <v>92</v>
      </c>
      <c r="AK1474" t="s">
        <v>66</v>
      </c>
    </row>
    <row r="1475" spans="1:38">
      <c r="A1475" t="s">
        <v>16742</v>
      </c>
      <c r="B1475" t="s">
        <v>16743</v>
      </c>
      <c r="C1475" t="s">
        <v>16744</v>
      </c>
      <c r="D1475" t="s">
        <v>16745</v>
      </c>
      <c r="E1475" t="s">
        <v>16746</v>
      </c>
      <c r="F1475" t="s">
        <v>857</v>
      </c>
      <c r="G1475" t="s">
        <v>50</v>
      </c>
      <c r="H1475" t="s">
        <v>51</v>
      </c>
      <c r="I1475" t="s">
        <v>6358</v>
      </c>
      <c r="J1475" t="s">
        <v>53</v>
      </c>
      <c r="K1475" t="s">
        <v>54</v>
      </c>
      <c r="L1475" t="s">
        <v>808</v>
      </c>
      <c r="M1475" t="s">
        <v>884</v>
      </c>
      <c r="N1475" t="s">
        <v>885</v>
      </c>
      <c r="O1475" t="s">
        <v>79</v>
      </c>
      <c r="P1475" t="s"/>
      <c r="Q1475" t="s"/>
      <c r="R1475" t="s"/>
      <c r="S1475" t="s"/>
      <c r="T1475" t="s"/>
      <c r="U1475" t="s"/>
      <c r="V1475" t="s"/>
      <c r="W1475" t="s"/>
      <c r="X1475" t="s"/>
      <c r="Y1475" t="s"/>
      <c r="Z1475" t="s"/>
      <c r="AA1475" t="s"/>
      <c r="AB1475" t="s">
        <v>16747</v>
      </c>
      <c r="AC1475" t="s">
        <v>16748</v>
      </c>
      <c r="AD1475" t="s">
        <v>151</v>
      </c>
      <c r="AE1475" t="s">
        <v>44</v>
      </c>
      <c r="AF1475" t="s">
        <v>16749</v>
      </c>
      <c r="AG1475" t="s">
        <v>16750</v>
      </c>
      <c r="AH1475" t="s">
        <v>110</v>
      </c>
      <c r="AI1475" t="s">
        <v>16751</v>
      </c>
      <c r="AJ1475" t="s">
        <v>92</v>
      </c>
      <c r="AK1475" t="s">
        <v>66</v>
      </c>
    </row>
    <row r="1476" spans="1:38">
      <c r="A1476" t="s">
        <v>16752</v>
      </c>
      <c r="B1476" t="s">
        <v>16753</v>
      </c>
      <c r="C1476" t="s">
        <v>16754</v>
      </c>
      <c r="D1476" t="s"/>
      <c r="E1476" t="s">
        <v>16755</v>
      </c>
      <c r="F1476" t="s">
        <v>117</v>
      </c>
      <c r="G1476" t="s">
        <v>4887</v>
      </c>
      <c r="H1476" t="s">
        <v>51</v>
      </c>
      <c r="I1476" t="s">
        <v>7081</v>
      </c>
      <c r="J1476" t="s">
        <v>7082</v>
      </c>
      <c r="K1476" t="s">
        <v>237</v>
      </c>
      <c r="L1476" t="s">
        <v>76</v>
      </c>
      <c r="M1476" t="s">
        <v>77</v>
      </c>
      <c r="N1476" t="s">
        <v>860</v>
      </c>
      <c r="O1476" t="s">
        <v>433</v>
      </c>
      <c r="P1476" t="s">
        <v>16756</v>
      </c>
      <c r="Q1476" t="s">
        <v>67</v>
      </c>
      <c r="R1476" t="s"/>
      <c r="S1476" t="s"/>
      <c r="T1476" t="s"/>
      <c r="U1476" t="s"/>
      <c r="V1476" t="s"/>
      <c r="W1476" t="s">
        <v>7083</v>
      </c>
      <c r="X1476" t="s"/>
      <c r="Y1476" t="s"/>
      <c r="Z1476" t="s"/>
      <c r="AA1476" t="s"/>
      <c r="AB1476" t="s">
        <v>16757</v>
      </c>
      <c r="AC1476" t="s">
        <v>16757</v>
      </c>
      <c r="AD1476" t="s">
        <v>110</v>
      </c>
      <c r="AE1476" t="s">
        <v>210</v>
      </c>
      <c r="AF1476" t="s">
        <v>16758</v>
      </c>
      <c r="AG1476" t="s">
        <v>16759</v>
      </c>
      <c r="AH1476" t="s">
        <v>174</v>
      </c>
      <c r="AI1476" t="s">
        <v>16760</v>
      </c>
      <c r="AJ1476" t="s">
        <v>92</v>
      </c>
      <c r="AK1476" t="s">
        <v>66</v>
      </c>
    </row>
    <row r="1477" spans="1:38">
      <c r="A1477" t="s">
        <v>16761</v>
      </c>
      <c r="B1477" t="s">
        <v>16762</v>
      </c>
      <c r="C1477" t="s">
        <v>16763</v>
      </c>
      <c r="D1477" t="s">
        <v>16764</v>
      </c>
      <c r="E1477" t="s">
        <v>16765</v>
      </c>
      <c r="F1477" t="s">
        <v>98</v>
      </c>
      <c r="G1477" t="s">
        <v>50</v>
      </c>
      <c r="H1477" t="s">
        <v>51</v>
      </c>
      <c r="I1477" t="s">
        <v>16766</v>
      </c>
      <c r="J1477" t="s">
        <v>5818</v>
      </c>
      <c r="K1477" t="s">
        <v>138</v>
      </c>
      <c r="L1477" t="s">
        <v>219</v>
      </c>
      <c r="M1477" t="s">
        <v>220</v>
      </c>
      <c r="N1477" t="s">
        <v>221</v>
      </c>
      <c r="O1477" t="s">
        <v>174</v>
      </c>
      <c r="P1477" t="s">
        <v>16767</v>
      </c>
      <c r="Q1477" t="s">
        <v>63</v>
      </c>
      <c r="R1477" t="s">
        <v>16768</v>
      </c>
      <c r="S1477" t="s"/>
      <c r="T1477" t="s"/>
      <c r="U1477" t="s"/>
      <c r="V1477" t="s"/>
      <c r="W1477" t="s"/>
      <c r="X1477" t="s"/>
      <c r="Y1477" t="s"/>
      <c r="Z1477" t="s"/>
      <c r="AA1477" t="s"/>
      <c r="AB1477" t="s">
        <v>16769</v>
      </c>
      <c r="AC1477" t="s">
        <v>16770</v>
      </c>
      <c r="AD1477" t="s">
        <v>192</v>
      </c>
      <c r="AE1477" t="s">
        <v>44</v>
      </c>
      <c r="AF1477" t="s">
        <v>16771</v>
      </c>
      <c r="AG1477" t="s">
        <v>16772</v>
      </c>
      <c r="AH1477" t="s">
        <v>90</v>
      </c>
      <c r="AI1477" t="s">
        <v>16773</v>
      </c>
      <c r="AJ1477" t="s">
        <v>92</v>
      </c>
      <c r="AK1477" t="s">
        <v>1849</v>
      </c>
    </row>
    <row r="1478" spans="1:38">
      <c r="A1478" t="s">
        <v>16774</v>
      </c>
      <c r="B1478" t="s">
        <v>16775</v>
      </c>
      <c r="C1478" t="s">
        <v>16776</v>
      </c>
      <c r="D1478" t="s">
        <v>16777</v>
      </c>
      <c r="E1478" t="s">
        <v>16778</v>
      </c>
      <c r="F1478" t="s">
        <v>3029</v>
      </c>
      <c r="G1478" t="s">
        <v>72</v>
      </c>
      <c r="H1478" t="s">
        <v>51</v>
      </c>
      <c r="I1478" t="s">
        <v>16779</v>
      </c>
      <c r="J1478" t="s">
        <v>4913</v>
      </c>
      <c r="K1478" t="s">
        <v>4255</v>
      </c>
      <c r="L1478" t="s">
        <v>470</v>
      </c>
      <c r="M1478" t="s">
        <v>685</v>
      </c>
      <c r="N1478" t="s">
        <v>686</v>
      </c>
      <c r="O1478" t="s">
        <v>79</v>
      </c>
      <c r="P1478" t="s"/>
      <c r="Q1478" t="s"/>
      <c r="R1478" t="s"/>
      <c r="S1478" t="s"/>
      <c r="T1478" t="s"/>
      <c r="U1478" t="s"/>
      <c r="V1478" t="s"/>
      <c r="W1478" t="s">
        <v>16780</v>
      </c>
      <c r="X1478" t="s"/>
      <c r="Y1478" t="s"/>
      <c r="Z1478" t="s"/>
      <c r="AA1478" t="s"/>
      <c r="AB1478" t="s">
        <v>16781</v>
      </c>
      <c r="AC1478" t="s">
        <v>16781</v>
      </c>
      <c r="AD1478" t="s">
        <v>192</v>
      </c>
      <c r="AE1478" t="s">
        <v>44</v>
      </c>
      <c r="AF1478" t="s">
        <v>16782</v>
      </c>
      <c r="AG1478" t="s">
        <v>16783</v>
      </c>
      <c r="AH1478" t="s">
        <v>507</v>
      </c>
      <c r="AI1478" t="s">
        <v>16784</v>
      </c>
      <c r="AJ1478" t="s">
        <v>92</v>
      </c>
      <c r="AK1478" t="s">
        <v>66</v>
      </c>
    </row>
    <row r="1479" spans="1:38">
      <c r="A1479" t="s">
        <v>16785</v>
      </c>
      <c r="B1479" t="s">
        <v>16786</v>
      </c>
      <c r="C1479" t="s">
        <v>16787</v>
      </c>
      <c r="D1479" t="s">
        <v>16788</v>
      </c>
      <c r="E1479" t="s">
        <v>16789</v>
      </c>
      <c r="F1479" t="s">
        <v>857</v>
      </c>
      <c r="G1479" t="s">
        <v>50</v>
      </c>
      <c r="H1479" t="s">
        <v>51</v>
      </c>
      <c r="I1479" t="s">
        <v>16790</v>
      </c>
      <c r="J1479" t="s">
        <v>898</v>
      </c>
      <c r="K1479" t="s">
        <v>54</v>
      </c>
      <c r="L1479" t="s">
        <v>170</v>
      </c>
      <c r="M1479" t="s">
        <v>171</v>
      </c>
      <c r="N1479" t="s">
        <v>172</v>
      </c>
      <c r="O1479" t="s">
        <v>79</v>
      </c>
      <c r="P1479" t="s">
        <v>5263</v>
      </c>
      <c r="Q1479" t="s">
        <v>67</v>
      </c>
      <c r="R1479" t="s">
        <v>16791</v>
      </c>
      <c r="S1479" t="s"/>
      <c r="T1479" t="s"/>
      <c r="U1479" t="s"/>
      <c r="V1479" t="s"/>
      <c r="W1479" t="s"/>
      <c r="X1479" t="s"/>
      <c r="Y1479" t="s"/>
      <c r="Z1479" t="s"/>
      <c r="AA1479" t="s"/>
      <c r="AB1479" t="s">
        <v>16792</v>
      </c>
      <c r="AC1479" t="s">
        <v>16793</v>
      </c>
      <c r="AD1479" t="s">
        <v>86</v>
      </c>
      <c r="AE1479" t="s">
        <v>44</v>
      </c>
      <c r="AF1479" t="s">
        <v>16794</v>
      </c>
      <c r="AG1479" t="s">
        <v>16795</v>
      </c>
      <c r="AH1479" t="s">
        <v>142</v>
      </c>
      <c r="AI1479" t="s">
        <v>16796</v>
      </c>
      <c r="AJ1479" t="s">
        <v>92</v>
      </c>
      <c r="AK1479" t="s">
        <v>66</v>
      </c>
    </row>
    <row r="1480" spans="1:38">
      <c r="A1480" t="s">
        <v>16797</v>
      </c>
      <c r="B1480" t="s">
        <v>16798</v>
      </c>
      <c r="C1480" t="s">
        <v>16799</v>
      </c>
      <c r="D1480" t="s"/>
      <c r="E1480" t="s">
        <v>16800</v>
      </c>
      <c r="F1480" t="s">
        <v>1102</v>
      </c>
      <c r="G1480" t="s">
        <v>72</v>
      </c>
      <c r="H1480" t="s">
        <v>51</v>
      </c>
      <c r="I1480" t="s">
        <v>16801</v>
      </c>
      <c r="J1480" t="s"/>
      <c r="K1480" t="s">
        <v>16802</v>
      </c>
      <c r="L1480" t="s">
        <v>76</v>
      </c>
      <c r="M1480" t="s">
        <v>77</v>
      </c>
      <c r="N1480" t="s">
        <v>544</v>
      </c>
      <c r="O1480" t="s">
        <v>241</v>
      </c>
      <c r="P1480" t="s"/>
      <c r="Q1480" t="s"/>
      <c r="R1480" t="s"/>
      <c r="S1480" t="s"/>
      <c r="T1480" t="s"/>
      <c r="U1480" t="s"/>
      <c r="V1480" t="s"/>
      <c r="W1480" t="s">
        <v>15938</v>
      </c>
      <c r="X1480" t="s"/>
      <c r="Y1480" t="s"/>
      <c r="Z1480" t="s"/>
      <c r="AA1480" t="s"/>
      <c r="AB1480" t="s">
        <v>16803</v>
      </c>
      <c r="AC1480" t="s">
        <v>16803</v>
      </c>
      <c r="AD1480" t="s">
        <v>174</v>
      </c>
      <c r="AE1480" t="s">
        <v>1105</v>
      </c>
      <c r="AF1480" t="s">
        <v>16804</v>
      </c>
      <c r="AG1480" t="s">
        <v>16805</v>
      </c>
      <c r="AH1480" t="s">
        <v>124</v>
      </c>
      <c r="AI1480" t="s">
        <v>16806</v>
      </c>
      <c r="AJ1480" t="s">
        <v>92</v>
      </c>
      <c r="AK1480" t="s">
        <v>66</v>
      </c>
    </row>
    <row r="1481" spans="1:38">
      <c r="A1481" t="s">
        <v>16807</v>
      </c>
      <c r="B1481" t="s">
        <v>16808</v>
      </c>
      <c r="C1481" t="s">
        <v>16809</v>
      </c>
      <c r="D1481" t="s">
        <v>16810</v>
      </c>
      <c r="E1481" t="s">
        <v>16811</v>
      </c>
      <c r="F1481" t="s">
        <v>396</v>
      </c>
      <c r="G1481" t="s">
        <v>50</v>
      </c>
      <c r="H1481" t="s">
        <v>51</v>
      </c>
      <c r="I1481" t="s">
        <v>16812</v>
      </c>
      <c r="J1481" t="s">
        <v>99</v>
      </c>
      <c r="K1481" t="s">
        <v>54</v>
      </c>
      <c r="L1481" t="s">
        <v>843</v>
      </c>
      <c r="M1481" t="s">
        <v>844</v>
      </c>
      <c r="N1481" t="s">
        <v>5153</v>
      </c>
      <c r="O1481" t="s">
        <v>86</v>
      </c>
      <c r="P1481" t="s"/>
      <c r="Q1481" t="s">
        <v>67</v>
      </c>
      <c r="R1481" t="s">
        <v>14230</v>
      </c>
      <c r="S1481" t="s"/>
      <c r="T1481" t="s"/>
      <c r="U1481" t="s"/>
      <c r="V1481" t="s"/>
      <c r="W1481" t="s"/>
      <c r="X1481" t="s"/>
      <c r="Y1481" t="s"/>
      <c r="Z1481" t="s"/>
      <c r="AA1481" t="s"/>
      <c r="AB1481" t="s">
        <v>16813</v>
      </c>
      <c r="AC1481" t="s">
        <v>16814</v>
      </c>
      <c r="AD1481" t="s">
        <v>110</v>
      </c>
      <c r="AE1481" t="s">
        <v>210</v>
      </c>
      <c r="AF1481" t="s">
        <v>16815</v>
      </c>
      <c r="AG1481" t="s">
        <v>16816</v>
      </c>
      <c r="AH1481" t="s">
        <v>112</v>
      </c>
      <c r="AI1481" t="s">
        <v>16817</v>
      </c>
      <c r="AJ1481" t="s">
        <v>92</v>
      </c>
      <c r="AK1481" t="s">
        <v>66</v>
      </c>
    </row>
    <row r="1482" spans="1:38">
      <c r="A1482" t="s">
        <v>16818</v>
      </c>
      <c r="B1482" t="s">
        <v>16819</v>
      </c>
      <c r="C1482" t="s">
        <v>16820</v>
      </c>
      <c r="D1482" t="s">
        <v>16821</v>
      </c>
      <c r="E1482" t="s">
        <v>16822</v>
      </c>
      <c r="F1482" t="s">
        <v>9274</v>
      </c>
      <c r="G1482" t="s">
        <v>50</v>
      </c>
      <c r="H1482" t="s">
        <v>234</v>
      </c>
      <c r="I1482" t="s">
        <v>16823</v>
      </c>
      <c r="J1482" t="s"/>
      <c r="K1482" t="s">
        <v>859</v>
      </c>
      <c r="L1482" t="s">
        <v>470</v>
      </c>
      <c r="M1482" t="s">
        <v>471</v>
      </c>
      <c r="N1482" t="s">
        <v>472</v>
      </c>
      <c r="O1482" t="s">
        <v>79</v>
      </c>
      <c r="P1482" t="s"/>
      <c r="Q1482" t="s"/>
      <c r="R1482" t="s"/>
      <c r="S1482" t="s"/>
      <c r="T1482" t="s"/>
      <c r="U1482" t="s"/>
      <c r="V1482" t="s"/>
      <c r="W1482" t="s"/>
      <c r="X1482" t="s"/>
      <c r="Y1482" t="s"/>
      <c r="Z1482" t="s">
        <v>16824</v>
      </c>
      <c r="AA1482" t="s"/>
      <c r="AB1482" t="s">
        <v>16825</v>
      </c>
      <c r="AC1482" t="s">
        <v>16825</v>
      </c>
      <c r="AD1482" t="s">
        <v>86</v>
      </c>
      <c r="AE1482" t="s">
        <v>44</v>
      </c>
      <c r="AF1482" t="s">
        <v>16826</v>
      </c>
      <c r="AG1482" t="s">
        <v>16827</v>
      </c>
      <c r="AH1482" t="s">
        <v>347</v>
      </c>
      <c r="AI1482" t="s">
        <v>16828</v>
      </c>
      <c r="AJ1482" t="s">
        <v>92</v>
      </c>
      <c r="AK1482" t="s">
        <v>66</v>
      </c>
    </row>
    <row r="1483" spans="1:38">
      <c r="A1483" t="s">
        <v>16829</v>
      </c>
      <c r="B1483" t="s">
        <v>16830</v>
      </c>
      <c r="C1483" t="s">
        <v>16831</v>
      </c>
      <c r="D1483" t="s">
        <v>16832</v>
      </c>
      <c r="E1483" t="s">
        <v>16833</v>
      </c>
      <c r="F1483" t="s"/>
      <c r="G1483" t="s">
        <v>50</v>
      </c>
      <c r="H1483" t="s">
        <v>51</v>
      </c>
      <c r="I1483" t="s">
        <v>5165</v>
      </c>
      <c r="J1483" t="s"/>
      <c r="K1483" t="s">
        <v>5166</v>
      </c>
      <c r="L1483" t="s">
        <v>120</v>
      </c>
      <c r="M1483" t="s">
        <v>382</v>
      </c>
      <c r="N1483" t="s">
        <v>3760</v>
      </c>
      <c r="O1483" t="s">
        <v>149</v>
      </c>
      <c r="P1483" t="s"/>
      <c r="Q1483" t="s"/>
      <c r="R1483" t="s"/>
      <c r="S1483" t="s">
        <v>16834</v>
      </c>
      <c r="T1483" t="s">
        <v>63</v>
      </c>
      <c r="U1483" t="s"/>
      <c r="V1483" t="s"/>
      <c r="W1483" t="s"/>
      <c r="X1483" t="s"/>
      <c r="Y1483" t="s"/>
      <c r="Z1483" t="s"/>
      <c r="AA1483" t="s"/>
      <c r="AB1483" t="s">
        <v>16835</v>
      </c>
      <c r="AC1483" t="s">
        <v>16836</v>
      </c>
      <c r="AD1483" t="s">
        <v>151</v>
      </c>
      <c r="AE1483" t="s">
        <v>342</v>
      </c>
      <c r="AF1483" t="s">
        <v>16837</v>
      </c>
      <c r="AG1483" t="s">
        <v>16838</v>
      </c>
      <c r="AH1483" t="s">
        <v>63</v>
      </c>
      <c r="AI1483" t="s">
        <v>16839</v>
      </c>
      <c r="AJ1483" t="s">
        <v>92</v>
      </c>
      <c r="AK1483" t="s">
        <v>66</v>
      </c>
    </row>
    <row r="1484" spans="1:38">
      <c r="A1484" t="s">
        <v>16840</v>
      </c>
      <c r="B1484" t="s">
        <v>16841</v>
      </c>
      <c r="C1484" t="s">
        <v>16842</v>
      </c>
      <c r="D1484" t="s">
        <v>16843</v>
      </c>
      <c r="E1484" t="s">
        <v>16844</v>
      </c>
      <c r="F1484" t="s">
        <v>233</v>
      </c>
      <c r="G1484" t="s">
        <v>50</v>
      </c>
      <c r="H1484" t="s">
        <v>51</v>
      </c>
      <c r="I1484" t="s">
        <v>16845</v>
      </c>
      <c r="J1484" t="s"/>
      <c r="K1484" t="s">
        <v>14801</v>
      </c>
      <c r="L1484" t="s">
        <v>204</v>
      </c>
      <c r="M1484" t="s">
        <v>205</v>
      </c>
      <c r="N1484" t="s">
        <v>206</v>
      </c>
      <c r="O1484" t="s">
        <v>433</v>
      </c>
      <c r="P1484" t="s">
        <v>1675</v>
      </c>
      <c r="Q1484" t="s">
        <v>93</v>
      </c>
      <c r="R1484" t="s">
        <v>16846</v>
      </c>
      <c r="S1484" t="s"/>
      <c r="T1484" t="s"/>
      <c r="U1484" t="s"/>
      <c r="V1484" t="s"/>
      <c r="W1484" t="s"/>
      <c r="X1484" t="s"/>
      <c r="Y1484" t="s"/>
      <c r="Z1484" t="s"/>
      <c r="AA1484" t="s"/>
      <c r="AB1484" t="s">
        <v>16847</v>
      </c>
      <c r="AC1484" t="s">
        <v>16848</v>
      </c>
      <c r="AD1484" t="s">
        <v>142</v>
      </c>
      <c r="AE1484" t="s">
        <v>44</v>
      </c>
      <c r="AF1484" t="s">
        <v>16849</v>
      </c>
      <c r="AG1484" t="s">
        <v>16850</v>
      </c>
      <c r="AH1484" t="s">
        <v>493</v>
      </c>
      <c r="AI1484" t="s">
        <v>16851</v>
      </c>
      <c r="AJ1484" t="s">
        <v>92</v>
      </c>
      <c r="AK1484" t="s">
        <v>66</v>
      </c>
    </row>
    <row r="1485" spans="1:38">
      <c r="A1485" t="s">
        <v>16852</v>
      </c>
      <c r="B1485" t="s">
        <v>16853</v>
      </c>
      <c r="C1485" t="s">
        <v>16854</v>
      </c>
      <c r="D1485" t="s">
        <v>16855</v>
      </c>
      <c r="E1485" t="s">
        <v>16856</v>
      </c>
      <c r="F1485" t="s">
        <v>396</v>
      </c>
      <c r="G1485" t="s">
        <v>50</v>
      </c>
      <c r="H1485" t="s">
        <v>51</v>
      </c>
      <c r="I1485" t="s">
        <v>16857</v>
      </c>
      <c r="J1485" t="s">
        <v>12939</v>
      </c>
      <c r="K1485" t="s">
        <v>271</v>
      </c>
      <c r="L1485" t="s">
        <v>76</v>
      </c>
      <c r="M1485" t="s">
        <v>77</v>
      </c>
      <c r="N1485" t="s">
        <v>78</v>
      </c>
      <c r="O1485" t="s">
        <v>192</v>
      </c>
      <c r="P1485" t="s"/>
      <c r="Q1485" t="s"/>
      <c r="R1485" t="s"/>
      <c r="S1485" t="s"/>
      <c r="T1485" t="s"/>
      <c r="U1485" t="s"/>
      <c r="V1485" t="s"/>
      <c r="W1485" t="s"/>
      <c r="X1485" t="s"/>
      <c r="Y1485" t="s"/>
      <c r="Z1485" t="s"/>
      <c r="AA1485" t="s"/>
      <c r="AB1485" t="s">
        <v>16858</v>
      </c>
      <c r="AC1485" t="s">
        <v>16858</v>
      </c>
      <c r="AD1485" t="s">
        <v>59</v>
      </c>
      <c r="AE1485" t="s">
        <v>44</v>
      </c>
      <c r="AF1485" t="s">
        <v>16859</v>
      </c>
      <c r="AG1485" t="s">
        <v>1233</v>
      </c>
      <c r="AH1485" t="s">
        <v>149</v>
      </c>
      <c r="AI1485" t="s">
        <v>16860</v>
      </c>
      <c r="AJ1485" t="s">
        <v>92</v>
      </c>
      <c r="AK1485" t="s">
        <v>66</v>
      </c>
    </row>
    <row r="1486" spans="1:38">
      <c r="A1486" t="s">
        <v>16861</v>
      </c>
      <c r="B1486" t="s">
        <v>16862</v>
      </c>
      <c r="C1486" t="s">
        <v>16863</v>
      </c>
      <c r="D1486" t="s">
        <v>16864</v>
      </c>
      <c r="E1486" t="s">
        <v>16865</v>
      </c>
      <c r="F1486" t="s">
        <v>134</v>
      </c>
      <c r="G1486" t="s">
        <v>50</v>
      </c>
      <c r="H1486" t="s">
        <v>51</v>
      </c>
      <c r="I1486" t="s">
        <v>16866</v>
      </c>
      <c r="J1486" t="s"/>
      <c r="K1486" t="s">
        <v>138</v>
      </c>
      <c r="L1486" t="s">
        <v>272</v>
      </c>
      <c r="M1486" t="s">
        <v>1180</v>
      </c>
      <c r="N1486" t="s">
        <v>2321</v>
      </c>
      <c r="O1486" t="s">
        <v>209</v>
      </c>
      <c r="P1486" t="s"/>
      <c r="Q1486" t="s"/>
      <c r="R1486" t="s"/>
      <c r="S1486" t="s"/>
      <c r="T1486" t="s">
        <v>67</v>
      </c>
      <c r="U1486" t="s"/>
      <c r="V1486" t="s"/>
      <c r="W1486" t="s"/>
      <c r="X1486" t="s"/>
      <c r="Y1486" t="s"/>
      <c r="Z1486" t="s"/>
      <c r="AA1486" t="s"/>
      <c r="AB1486" t="s">
        <v>16867</v>
      </c>
      <c r="AC1486" t="s">
        <v>16867</v>
      </c>
      <c r="AD1486" t="s">
        <v>63</v>
      </c>
      <c r="AE1486" t="s">
        <v>6606</v>
      </c>
      <c r="AF1486" t="s">
        <v>16868</v>
      </c>
      <c r="AG1486" t="s">
        <v>16869</v>
      </c>
      <c r="AH1486" t="s">
        <v>44</v>
      </c>
      <c r="AI1486" t="s">
        <v>16870</v>
      </c>
      <c r="AJ1486" t="s">
        <v>92</v>
      </c>
      <c r="AK1486" t="s">
        <v>66</v>
      </c>
    </row>
    <row r="1487" spans="1:38">
      <c r="A1487" t="s">
        <v>16871</v>
      </c>
      <c r="B1487" t="s">
        <v>16872</v>
      </c>
      <c r="C1487" t="s">
        <v>16873</v>
      </c>
      <c r="D1487" t="s">
        <v>16874</v>
      </c>
      <c r="E1487" t="s">
        <v>16875</v>
      </c>
      <c r="F1487" t="s">
        <v>292</v>
      </c>
      <c r="G1487" t="s">
        <v>50</v>
      </c>
      <c r="H1487" t="s">
        <v>51</v>
      </c>
      <c r="I1487" t="s">
        <v>16876</v>
      </c>
      <c r="J1487" t="s">
        <v>353</v>
      </c>
      <c r="K1487" t="s">
        <v>354</v>
      </c>
      <c r="L1487" t="s">
        <v>526</v>
      </c>
      <c r="M1487" t="s">
        <v>527</v>
      </c>
      <c r="N1487" t="s">
        <v>1074</v>
      </c>
      <c r="O1487" t="s"/>
      <c r="P1487" t="s"/>
      <c r="Q1487" t="s"/>
      <c r="R1487" t="s"/>
      <c r="S1487" t="s"/>
      <c r="T1487" t="s"/>
      <c r="U1487" t="s"/>
      <c r="V1487" t="s">
        <v>67</v>
      </c>
      <c r="W1487" t="s"/>
      <c r="X1487" t="s"/>
      <c r="Y1487" t="s"/>
      <c r="Z1487" t="s"/>
      <c r="AA1487" t="s">
        <v>84</v>
      </c>
      <c r="AB1487" t="s">
        <v>16877</v>
      </c>
      <c r="AC1487" t="s">
        <v>16878</v>
      </c>
      <c r="AD1487" t="s">
        <v>59</v>
      </c>
      <c r="AE1487" t="s">
        <v>44</v>
      </c>
      <c r="AF1487" t="s">
        <v>16879</v>
      </c>
      <c r="AG1487" t="s">
        <v>11917</v>
      </c>
      <c r="AH1487" t="s">
        <v>59</v>
      </c>
      <c r="AI1487" t="s">
        <v>16880</v>
      </c>
      <c r="AJ1487" t="s">
        <v>92</v>
      </c>
      <c r="AK1487" t="s">
        <v>66</v>
      </c>
    </row>
    <row r="1488" spans="1:38">
      <c r="A1488" t="s">
        <v>16881</v>
      </c>
      <c r="B1488" t="s">
        <v>16882</v>
      </c>
      <c r="C1488" t="s">
        <v>16883</v>
      </c>
      <c r="D1488" t="s">
        <v>16884</v>
      </c>
      <c r="E1488" t="s">
        <v>16885</v>
      </c>
      <c r="F1488" t="s">
        <v>1603</v>
      </c>
      <c r="G1488" t="s">
        <v>50</v>
      </c>
      <c r="H1488" t="s">
        <v>234</v>
      </c>
      <c r="I1488" t="s">
        <v>870</v>
      </c>
      <c r="J1488" t="s">
        <v>1687</v>
      </c>
      <c r="K1488" t="s">
        <v>525</v>
      </c>
      <c r="L1488" t="s">
        <v>322</v>
      </c>
      <c r="M1488" t="s">
        <v>323</v>
      </c>
      <c r="N1488" t="s">
        <v>324</v>
      </c>
      <c r="O1488" t="s">
        <v>124</v>
      </c>
      <c r="P1488" t="s"/>
      <c r="Q1488" t="s">
        <v>67</v>
      </c>
      <c r="R1488" t="s">
        <v>16886</v>
      </c>
      <c r="S1488" t="s"/>
      <c r="T1488" t="s"/>
      <c r="U1488" t="s"/>
      <c r="V1488" t="s"/>
      <c r="W1488" t="s"/>
      <c r="X1488" t="s"/>
      <c r="Y1488" t="s"/>
      <c r="Z1488" t="s">
        <v>16887</v>
      </c>
      <c r="AA1488" t="s"/>
      <c r="AB1488" t="s">
        <v>16888</v>
      </c>
      <c r="AC1488" t="s">
        <v>16888</v>
      </c>
      <c r="AD1488" t="s">
        <v>112</v>
      </c>
      <c r="AE1488" t="s">
        <v>60</v>
      </c>
      <c r="AF1488" t="s">
        <v>16889</v>
      </c>
      <c r="AG1488" t="s">
        <v>8354</v>
      </c>
      <c r="AH1488" t="s">
        <v>44</v>
      </c>
      <c r="AI1488" t="s">
        <v>16890</v>
      </c>
      <c r="AJ1488" t="s">
        <v>92</v>
      </c>
      <c r="AK1488" t="s">
        <v>66</v>
      </c>
    </row>
    <row r="1489" spans="1:38">
      <c r="A1489" t="s">
        <v>11917</v>
      </c>
      <c r="B1489" t="s">
        <v>16891</v>
      </c>
      <c r="C1489" t="s">
        <v>16892</v>
      </c>
      <c r="D1489" t="s">
        <v>16893</v>
      </c>
      <c r="E1489" t="s">
        <v>16894</v>
      </c>
      <c r="F1489" t="s">
        <v>49</v>
      </c>
      <c r="G1489" t="s">
        <v>50</v>
      </c>
      <c r="H1489" t="s">
        <v>51</v>
      </c>
      <c r="I1489" t="s">
        <v>5192</v>
      </c>
      <c r="J1489" t="s">
        <v>53</v>
      </c>
      <c r="K1489" t="s">
        <v>54</v>
      </c>
      <c r="L1489" t="s">
        <v>100</v>
      </c>
      <c r="M1489" t="s">
        <v>2700</v>
      </c>
      <c r="N1489" t="s">
        <v>2701</v>
      </c>
      <c r="O1489" t="s"/>
      <c r="P1489" t="s">
        <v>3225</v>
      </c>
      <c r="Q1489" t="s">
        <v>67</v>
      </c>
      <c r="R1489" t="s"/>
      <c r="S1489" t="s"/>
      <c r="T1489" t="s"/>
      <c r="U1489" t="s"/>
      <c r="V1489" t="s"/>
      <c r="W1489" t="s"/>
      <c r="X1489" t="s"/>
      <c r="Y1489" t="s"/>
      <c r="Z1489" t="s"/>
      <c r="AA1489" t="s"/>
      <c r="AB1489" t="s">
        <v>16895</v>
      </c>
      <c r="AC1489" t="s">
        <v>16896</v>
      </c>
      <c r="AD1489" t="s">
        <v>59</v>
      </c>
      <c r="AE1489" t="s">
        <v>60</v>
      </c>
      <c r="AF1489" t="s">
        <v>16897</v>
      </c>
      <c r="AG1489" t="s">
        <v>16898</v>
      </c>
      <c r="AH1489" t="s">
        <v>112</v>
      </c>
      <c r="AI1489" t="s">
        <v>16899</v>
      </c>
      <c r="AJ1489" t="s">
        <v>16900</v>
      </c>
      <c r="AK1489" t="s">
        <v>66</v>
      </c>
    </row>
    <row r="1490" spans="1:38">
      <c r="A1490" t="s">
        <v>16901</v>
      </c>
      <c r="B1490" t="s">
        <v>16902</v>
      </c>
      <c r="C1490" t="s">
        <v>16903</v>
      </c>
      <c r="D1490" t="s"/>
      <c r="E1490" t="s">
        <v>16904</v>
      </c>
      <c r="F1490" t="s">
        <v>49</v>
      </c>
      <c r="G1490" t="s">
        <v>50</v>
      </c>
      <c r="H1490" t="s">
        <v>51</v>
      </c>
      <c r="I1490" t="s">
        <v>16905</v>
      </c>
      <c r="J1490" t="s">
        <v>353</v>
      </c>
      <c r="K1490" t="s">
        <v>354</v>
      </c>
      <c r="L1490" t="s">
        <v>204</v>
      </c>
      <c r="M1490" t="s">
        <v>205</v>
      </c>
      <c r="N1490" t="s">
        <v>10134</v>
      </c>
      <c r="O1490" t="s">
        <v>79</v>
      </c>
      <c r="P1490" t="s"/>
      <c r="Q1490" t="s"/>
      <c r="R1490" t="s"/>
      <c r="S1490" t="s"/>
      <c r="T1490" t="s"/>
      <c r="U1490" t="s"/>
      <c r="V1490" t="s"/>
      <c r="W1490" t="s"/>
      <c r="X1490" t="s"/>
      <c r="Y1490" t="s"/>
      <c r="Z1490" t="s"/>
      <c r="AA1490" t="s"/>
      <c r="AB1490" t="s">
        <v>16906</v>
      </c>
      <c r="AC1490" t="s">
        <v>16907</v>
      </c>
      <c r="AD1490" t="s">
        <v>93</v>
      </c>
      <c r="AE1490" t="s">
        <v>44</v>
      </c>
      <c r="AF1490" t="s">
        <v>16908</v>
      </c>
      <c r="AG1490" t="s">
        <v>16909</v>
      </c>
      <c r="AH1490" t="s">
        <v>44</v>
      </c>
      <c r="AI1490" t="s">
        <v>16910</v>
      </c>
      <c r="AJ1490" t="s">
        <v>92</v>
      </c>
      <c r="AK1490" t="s">
        <v>66</v>
      </c>
    </row>
    <row r="1491" spans="1:38">
      <c r="A1491" t="s">
        <v>16911</v>
      </c>
      <c r="B1491" t="s">
        <v>16912</v>
      </c>
      <c r="C1491" t="s">
        <v>16913</v>
      </c>
      <c r="D1491" t="s"/>
      <c r="E1491" t="s">
        <v>16914</v>
      </c>
      <c r="F1491" t="s">
        <v>1671</v>
      </c>
      <c r="G1491" t="s">
        <v>4887</v>
      </c>
      <c r="H1491" t="s">
        <v>234</v>
      </c>
      <c r="I1491" t="s">
        <v>16915</v>
      </c>
      <c r="J1491" t="s">
        <v>9183</v>
      </c>
      <c r="K1491" t="s">
        <v>54</v>
      </c>
      <c r="L1491" t="s">
        <v>272</v>
      </c>
      <c r="M1491" t="s">
        <v>273</v>
      </c>
      <c r="N1491" t="s">
        <v>2346</v>
      </c>
      <c r="O1491" t="s">
        <v>79</v>
      </c>
      <c r="P1491" t="s"/>
      <c r="Q1491" t="s"/>
      <c r="R1491" t="s"/>
      <c r="S1491" t="s">
        <v>16916</v>
      </c>
      <c r="T1491" t="s">
        <v>93</v>
      </c>
      <c r="U1491" t="s"/>
      <c r="V1491" t="s"/>
      <c r="W1491" t="s"/>
      <c r="X1491" t="s">
        <v>16917</v>
      </c>
      <c r="Y1491" t="s">
        <v>67</v>
      </c>
      <c r="Z1491" t="s">
        <v>16918</v>
      </c>
      <c r="AA1491" t="s">
        <v>772</v>
      </c>
      <c r="AB1491" t="s">
        <v>16919</v>
      </c>
      <c r="AC1491" t="s">
        <v>16920</v>
      </c>
      <c r="AD1491" t="s">
        <v>93</v>
      </c>
      <c r="AE1491" t="s">
        <v>277</v>
      </c>
      <c r="AF1491" t="s">
        <v>16921</v>
      </c>
      <c r="AG1491" t="s">
        <v>16922</v>
      </c>
      <c r="AH1491" t="s">
        <v>44</v>
      </c>
      <c r="AI1491" t="s">
        <v>16923</v>
      </c>
      <c r="AJ1491" t="s">
        <v>92</v>
      </c>
      <c r="AK1491" t="s">
        <v>66</v>
      </c>
    </row>
    <row r="1492" spans="1:38">
      <c r="A1492" t="s">
        <v>16924</v>
      </c>
      <c r="B1492" t="s">
        <v>16925</v>
      </c>
      <c r="C1492" t="s">
        <v>16926</v>
      </c>
      <c r="D1492" t="s">
        <v>16927</v>
      </c>
      <c r="E1492" t="s">
        <v>16928</v>
      </c>
      <c r="F1492" t="s">
        <v>2409</v>
      </c>
      <c r="G1492" t="s">
        <v>50</v>
      </c>
      <c r="H1492" t="s">
        <v>51</v>
      </c>
      <c r="I1492" t="s">
        <v>2046</v>
      </c>
      <c r="J1492" t="s">
        <v>53</v>
      </c>
      <c r="K1492" t="s">
        <v>54</v>
      </c>
      <c r="L1492" t="s">
        <v>272</v>
      </c>
      <c r="M1492" t="s">
        <v>1237</v>
      </c>
      <c r="N1492" t="s">
        <v>14589</v>
      </c>
      <c r="O1492" t="s">
        <v>79</v>
      </c>
      <c r="P1492" t="s"/>
      <c r="Q1492" t="s"/>
      <c r="R1492" t="s"/>
      <c r="S1492" t="s"/>
      <c r="T1492" t="s"/>
      <c r="U1492" t="s"/>
      <c r="V1492" t="s"/>
      <c r="W1492" t="s"/>
      <c r="X1492" t="s"/>
      <c r="Y1492" t="s"/>
      <c r="Z1492" t="s"/>
      <c r="AA1492" t="s"/>
      <c r="AB1492" t="s">
        <v>16929</v>
      </c>
      <c r="AC1492" t="s">
        <v>16930</v>
      </c>
      <c r="AD1492" t="s">
        <v>110</v>
      </c>
      <c r="AE1492" t="s">
        <v>6746</v>
      </c>
      <c r="AF1492" t="s">
        <v>16931</v>
      </c>
      <c r="AG1492" t="s">
        <v>16932</v>
      </c>
      <c r="AH1492" t="s">
        <v>112</v>
      </c>
      <c r="AI1492" t="s">
        <v>16933</v>
      </c>
      <c r="AJ1492" t="s">
        <v>92</v>
      </c>
      <c r="AK1492" t="s">
        <v>66</v>
      </c>
    </row>
    <row r="1493" spans="1:38">
      <c r="A1493" t="s">
        <v>16934</v>
      </c>
      <c r="B1493" t="s">
        <v>16935</v>
      </c>
      <c r="C1493" t="s">
        <v>16936</v>
      </c>
      <c r="D1493" t="s">
        <v>16937</v>
      </c>
      <c r="E1493" t="s">
        <v>16938</v>
      </c>
      <c r="F1493" t="s">
        <v>292</v>
      </c>
      <c r="G1493" t="s">
        <v>1178</v>
      </c>
      <c r="H1493" t="s">
        <v>51</v>
      </c>
      <c r="I1493" t="s">
        <v>858</v>
      </c>
      <c r="J1493" t="s"/>
      <c r="K1493" t="s">
        <v>859</v>
      </c>
      <c r="L1493" t="s">
        <v>170</v>
      </c>
      <c r="M1493" t="s">
        <v>171</v>
      </c>
      <c r="N1493" t="s">
        <v>4951</v>
      </c>
      <c r="O1493" t="s">
        <v>79</v>
      </c>
      <c r="P1493" t="s"/>
      <c r="Q1493" t="s"/>
      <c r="R1493" t="s"/>
      <c r="S1493" t="s"/>
      <c r="T1493" t="s"/>
      <c r="U1493" t="s"/>
      <c r="V1493" t="s"/>
      <c r="W1493" t="s">
        <v>16939</v>
      </c>
      <c r="X1493" t="s"/>
      <c r="Y1493" t="s"/>
      <c r="Z1493" t="s"/>
      <c r="AA1493" t="s"/>
      <c r="AB1493" t="s">
        <v>16940</v>
      </c>
      <c r="AC1493" t="s">
        <v>16940</v>
      </c>
      <c r="AD1493" t="s">
        <v>192</v>
      </c>
      <c r="AE1493" t="s">
        <v>2323</v>
      </c>
      <c r="AF1493" t="s">
        <v>16941</v>
      </c>
      <c r="AG1493" t="s">
        <v>16942</v>
      </c>
      <c r="AH1493" t="s">
        <v>209</v>
      </c>
      <c r="AI1493" t="s">
        <v>16943</v>
      </c>
      <c r="AJ1493" t="s">
        <v>92</v>
      </c>
      <c r="AK1493" t="s">
        <v>66</v>
      </c>
    </row>
    <row r="1494" spans="1:38">
      <c r="A1494" t="s">
        <v>16944</v>
      </c>
      <c r="B1494" t="s">
        <v>16945</v>
      </c>
      <c r="C1494" t="s">
        <v>16946</v>
      </c>
      <c r="D1494" t="s">
        <v>16947</v>
      </c>
      <c r="E1494" t="s">
        <v>16948</v>
      </c>
      <c r="F1494" t="s">
        <v>292</v>
      </c>
      <c r="G1494" t="s">
        <v>50</v>
      </c>
      <c r="H1494" t="s">
        <v>51</v>
      </c>
      <c r="I1494" t="s">
        <v>9096</v>
      </c>
      <c r="J1494" t="s">
        <v>53</v>
      </c>
      <c r="K1494" t="s">
        <v>54</v>
      </c>
      <c r="L1494" t="s">
        <v>411</v>
      </c>
      <c r="M1494" t="s">
        <v>412</v>
      </c>
      <c r="N1494" t="s">
        <v>2083</v>
      </c>
      <c r="O1494" t="s">
        <v>846</v>
      </c>
      <c r="P1494" t="s">
        <v>16949</v>
      </c>
      <c r="Q1494" t="s">
        <v>112</v>
      </c>
      <c r="R1494" t="s"/>
      <c r="S1494" t="s"/>
      <c r="T1494" t="s"/>
      <c r="U1494" t="s"/>
      <c r="V1494" t="s"/>
      <c r="W1494" t="s"/>
      <c r="X1494" t="s"/>
      <c r="Y1494" t="s"/>
      <c r="Z1494" t="s"/>
      <c r="AA1494" t="s"/>
      <c r="AB1494" t="s">
        <v>16950</v>
      </c>
      <c r="AC1494" t="s">
        <v>16951</v>
      </c>
      <c r="AD1494" t="s">
        <v>151</v>
      </c>
      <c r="AE1494" t="s">
        <v>342</v>
      </c>
      <c r="AF1494" t="s">
        <v>16952</v>
      </c>
      <c r="AG1494" t="s">
        <v>16953</v>
      </c>
      <c r="AH1494" t="s">
        <v>93</v>
      </c>
      <c r="AI1494" t="s">
        <v>16954</v>
      </c>
      <c r="AJ1494" t="s">
        <v>92</v>
      </c>
      <c r="AK1494" t="s">
        <v>66</v>
      </c>
    </row>
    <row r="1495" spans="1:38">
      <c r="A1495" t="s">
        <v>14915</v>
      </c>
      <c r="B1495" t="s">
        <v>16955</v>
      </c>
      <c r="C1495" t="s">
        <v>16956</v>
      </c>
      <c r="D1495" t="s">
        <v>16957</v>
      </c>
      <c r="E1495" t="s">
        <v>16958</v>
      </c>
      <c r="F1495" t="s">
        <v>49</v>
      </c>
      <c r="G1495" t="s">
        <v>50</v>
      </c>
      <c r="H1495" t="s">
        <v>51</v>
      </c>
      <c r="I1495" t="s">
        <v>16959</v>
      </c>
      <c r="J1495" t="s">
        <v>53</v>
      </c>
      <c r="K1495" t="s">
        <v>54</v>
      </c>
      <c r="L1495" t="s">
        <v>582</v>
      </c>
      <c r="M1495" t="s">
        <v>871</v>
      </c>
      <c r="N1495" t="s">
        <v>872</v>
      </c>
      <c r="O1495" t="s">
        <v>301</v>
      </c>
      <c r="P1495" t="s"/>
      <c r="Q1495" t="s"/>
      <c r="R1495" t="s"/>
      <c r="S1495" t="s"/>
      <c r="T1495" t="s"/>
      <c r="U1495" t="s"/>
      <c r="V1495" t="s"/>
      <c r="W1495" t="s"/>
      <c r="X1495" t="s"/>
      <c r="Y1495" t="s"/>
      <c r="Z1495" t="s"/>
      <c r="AA1495" t="s"/>
      <c r="AB1495" t="s">
        <v>16960</v>
      </c>
      <c r="AC1495" t="s">
        <v>16961</v>
      </c>
      <c r="AD1495" t="s">
        <v>110</v>
      </c>
      <c r="AE1495" t="s">
        <v>44</v>
      </c>
      <c r="AF1495" t="s">
        <v>16962</v>
      </c>
      <c r="AG1495" t="s">
        <v>16963</v>
      </c>
      <c r="AH1495" t="s">
        <v>192</v>
      </c>
      <c r="AI1495" t="s">
        <v>16964</v>
      </c>
      <c r="AJ1495" t="s">
        <v>92</v>
      </c>
      <c r="AK1495" t="s">
        <v>66</v>
      </c>
    </row>
    <row r="1496" spans="1:38">
      <c r="A1496" t="s">
        <v>16965</v>
      </c>
      <c r="B1496" t="s">
        <v>16966</v>
      </c>
      <c r="C1496" t="s">
        <v>16967</v>
      </c>
      <c r="D1496" t="s">
        <v>16968</v>
      </c>
      <c r="E1496" t="s">
        <v>16969</v>
      </c>
      <c r="F1496" t="s">
        <v>697</v>
      </c>
      <c r="G1496" t="s">
        <v>50</v>
      </c>
      <c r="H1496" t="s">
        <v>51</v>
      </c>
      <c r="I1496" t="s">
        <v>16970</v>
      </c>
      <c r="J1496" t="s">
        <v>53</v>
      </c>
      <c r="K1496" t="s">
        <v>54</v>
      </c>
      <c r="L1496" t="s">
        <v>238</v>
      </c>
      <c r="M1496" t="s">
        <v>660</v>
      </c>
      <c r="N1496" t="s">
        <v>1833</v>
      </c>
      <c r="O1496" t="s"/>
      <c r="P1496" t="s"/>
      <c r="Q1496" t="s">
        <v>44</v>
      </c>
      <c r="R1496" t="s"/>
      <c r="S1496" t="s"/>
      <c r="T1496" t="s"/>
      <c r="U1496" t="s"/>
      <c r="V1496" t="s"/>
      <c r="W1496" t="s"/>
      <c r="X1496" t="s"/>
      <c r="Y1496" t="s"/>
      <c r="Z1496" t="s"/>
      <c r="AA1496" t="s"/>
      <c r="AB1496" t="s">
        <v>16971</v>
      </c>
      <c r="AC1496" t="s">
        <v>16971</v>
      </c>
      <c r="AD1496" t="s">
        <v>110</v>
      </c>
      <c r="AE1496" t="s">
        <v>1254</v>
      </c>
      <c r="AF1496" t="s">
        <v>16972</v>
      </c>
      <c r="AG1496" t="s">
        <v>16973</v>
      </c>
      <c r="AH1496" t="s">
        <v>63</v>
      </c>
      <c r="AI1496" t="s">
        <v>16974</v>
      </c>
      <c r="AJ1496" t="s">
        <v>16975</v>
      </c>
      <c r="AK1496" t="s">
        <v>66</v>
      </c>
    </row>
    <row r="1497" spans="1:38">
      <c r="A1497" t="s">
        <v>16976</v>
      </c>
      <c r="B1497" t="s">
        <v>16977</v>
      </c>
      <c r="C1497" t="s">
        <v>16978</v>
      </c>
      <c r="D1497" t="s">
        <v>16979</v>
      </c>
      <c r="E1497" t="s">
        <v>16980</v>
      </c>
      <c r="F1497" t="s"/>
      <c r="G1497" t="s">
        <v>50</v>
      </c>
      <c r="H1497" t="s">
        <v>51</v>
      </c>
      <c r="I1497" t="s">
        <v>16981</v>
      </c>
      <c r="J1497" t="s"/>
      <c r="K1497" t="s">
        <v>1264</v>
      </c>
      <c r="L1497" t="s">
        <v>55</v>
      </c>
      <c r="M1497" t="s">
        <v>56</v>
      </c>
      <c r="N1497" t="s">
        <v>441</v>
      </c>
      <c r="O1497" t="s">
        <v>174</v>
      </c>
      <c r="P1497" t="s"/>
      <c r="Q1497" t="s"/>
      <c r="R1497" t="s"/>
      <c r="S1497" t="s"/>
      <c r="T1497" t="s"/>
      <c r="U1497" t="s"/>
      <c r="V1497" t="s"/>
      <c r="W1497" t="s"/>
      <c r="X1497" t="s"/>
      <c r="Y1497" t="s"/>
      <c r="Z1497" t="s"/>
      <c r="AA1497" t="s"/>
      <c r="AB1497" t="s">
        <v>16982</v>
      </c>
      <c r="AC1497" t="s">
        <v>16982</v>
      </c>
      <c r="AD1497" t="s">
        <v>174</v>
      </c>
      <c r="AE1497" t="s">
        <v>1105</v>
      </c>
      <c r="AF1497" t="s">
        <v>16983</v>
      </c>
      <c r="AG1497" t="s">
        <v>16984</v>
      </c>
      <c r="AH1497" t="s">
        <v>174</v>
      </c>
      <c r="AI1497" t="s">
        <v>16985</v>
      </c>
      <c r="AJ1497" t="s">
        <v>92</v>
      </c>
      <c r="AK1497" t="s">
        <v>66</v>
      </c>
    </row>
    <row r="1498" spans="1:38">
      <c r="A1498" t="s">
        <v>16986</v>
      </c>
      <c r="B1498" t="s">
        <v>16987</v>
      </c>
      <c r="C1498" t="s">
        <v>16988</v>
      </c>
      <c r="D1498" t="s">
        <v>16989</v>
      </c>
      <c r="E1498" t="s">
        <v>16990</v>
      </c>
      <c r="F1498" t="s">
        <v>233</v>
      </c>
      <c r="G1498" t="s">
        <v>50</v>
      </c>
      <c r="H1498" t="s">
        <v>51</v>
      </c>
      <c r="I1498" t="s">
        <v>883</v>
      </c>
      <c r="J1498" t="s"/>
      <c r="K1498" t="s">
        <v>453</v>
      </c>
      <c r="L1498" t="s">
        <v>1701</v>
      </c>
      <c r="M1498" t="s">
        <v>1701</v>
      </c>
      <c r="N1498" t="s">
        <v>1702</v>
      </c>
      <c r="O1498" t="s"/>
      <c r="P1498" t="s"/>
      <c r="Q1498" t="s">
        <v>44</v>
      </c>
      <c r="R1498" t="s"/>
      <c r="S1498" t="s"/>
      <c r="T1498" t="s"/>
      <c r="U1498" t="s"/>
      <c r="V1498" t="s"/>
      <c r="W1498" t="s"/>
      <c r="X1498" t="s"/>
      <c r="Y1498" t="s"/>
      <c r="Z1498" t="s"/>
      <c r="AA1498" t="s"/>
      <c r="AB1498" t="s">
        <v>16991</v>
      </c>
      <c r="AC1498" t="s">
        <v>16991</v>
      </c>
      <c r="AD1498" t="s">
        <v>93</v>
      </c>
      <c r="AE1498" t="s">
        <v>44</v>
      </c>
      <c r="AF1498" t="s">
        <v>16992</v>
      </c>
      <c r="AG1498" t="s">
        <v>1428</v>
      </c>
      <c r="AH1498" t="s">
        <v>44</v>
      </c>
      <c r="AI1498" t="s">
        <v>16993</v>
      </c>
      <c r="AJ1498" t="s">
        <v>16994</v>
      </c>
      <c r="AK1498" t="s">
        <v>66</v>
      </c>
    </row>
    <row r="1499" spans="1:38">
      <c r="A1499" t="s">
        <v>16995</v>
      </c>
      <c r="B1499" t="s">
        <v>16996</v>
      </c>
      <c r="C1499" t="s">
        <v>16997</v>
      </c>
      <c r="D1499" t="s">
        <v>16998</v>
      </c>
      <c r="E1499" t="s">
        <v>16999</v>
      </c>
      <c r="F1499" t="s"/>
      <c r="G1499" t="s">
        <v>50</v>
      </c>
      <c r="H1499" t="s">
        <v>51</v>
      </c>
      <c r="I1499" t="s"/>
      <c r="J1499" t="s"/>
      <c r="K1499" t="s"/>
      <c r="L1499" t="s">
        <v>971</v>
      </c>
      <c r="M1499" t="s">
        <v>972</v>
      </c>
      <c r="N1499" t="s">
        <v>6571</v>
      </c>
      <c r="O1499" t="s"/>
      <c r="P1499" t="s"/>
      <c r="Q1499" t="s">
        <v>44</v>
      </c>
      <c r="R1499" t="s"/>
      <c r="S1499" t="s"/>
      <c r="T1499" t="s"/>
      <c r="U1499" t="s"/>
      <c r="V1499" t="s"/>
      <c r="W1499" t="s"/>
      <c r="X1499" t="s"/>
      <c r="Y1499" t="s"/>
      <c r="Z1499" t="s"/>
      <c r="AA1499" t="s"/>
      <c r="AB1499" t="s">
        <v>17000</v>
      </c>
      <c r="AC1499" t="s">
        <v>17000</v>
      </c>
      <c r="AD1499" t="s">
        <v>112</v>
      </c>
      <c r="AE1499" t="s">
        <v>60</v>
      </c>
      <c r="AF1499" t="s">
        <v>17001</v>
      </c>
      <c r="AG1499" t="s">
        <v>17002</v>
      </c>
      <c r="AH1499" t="s">
        <v>44</v>
      </c>
      <c r="AI1499" t="s">
        <v>17003</v>
      </c>
      <c r="AJ1499" t="s">
        <v>17004</v>
      </c>
      <c r="AK1499" t="s">
        <v>66</v>
      </c>
    </row>
    <row r="1500" spans="1:38">
      <c r="A1500" t="s">
        <v>17005</v>
      </c>
      <c r="B1500" t="s">
        <v>17006</v>
      </c>
      <c r="C1500" t="s">
        <v>17007</v>
      </c>
      <c r="D1500" t="s">
        <v>17008</v>
      </c>
      <c r="E1500" t="s">
        <v>17009</v>
      </c>
      <c r="F1500" t="s">
        <v>49</v>
      </c>
      <c r="G1500" t="s">
        <v>50</v>
      </c>
      <c r="H1500" t="s">
        <v>51</v>
      </c>
      <c r="I1500" t="s">
        <v>1663</v>
      </c>
      <c r="J1500" t="s">
        <v>187</v>
      </c>
      <c r="K1500" t="s">
        <v>188</v>
      </c>
      <c r="L1500" t="s">
        <v>582</v>
      </c>
      <c r="M1500" t="s">
        <v>871</v>
      </c>
      <c r="N1500" t="s">
        <v>7992</v>
      </c>
      <c r="O1500" t="s">
        <v>103</v>
      </c>
      <c r="P1500" t="s"/>
      <c r="Q1500" t="s"/>
      <c r="R1500" t="s"/>
      <c r="S1500" t="s"/>
      <c r="T1500" t="s"/>
      <c r="U1500" t="s"/>
      <c r="V1500" t="s"/>
      <c r="W1500" t="s"/>
      <c r="X1500" t="s"/>
      <c r="Y1500" t="s"/>
      <c r="Z1500" t="s"/>
      <c r="AA1500" t="s"/>
      <c r="AB1500" t="s">
        <v>17010</v>
      </c>
      <c r="AC1500" t="s">
        <v>17010</v>
      </c>
      <c r="AD1500" t="s">
        <v>110</v>
      </c>
      <c r="AE1500" t="s">
        <v>44</v>
      </c>
      <c r="AF1500" t="s">
        <v>17011</v>
      </c>
      <c r="AG1500" t="s">
        <v>17012</v>
      </c>
      <c r="AH1500" t="s">
        <v>151</v>
      </c>
      <c r="AI1500" t="s">
        <v>17013</v>
      </c>
      <c r="AJ1500" t="s">
        <v>92</v>
      </c>
      <c r="AK1500" t="s">
        <v>66</v>
      </c>
    </row>
    <row r="1501" spans="1:38">
      <c r="A1501" t="s">
        <v>17014</v>
      </c>
      <c r="B1501" t="s">
        <v>17015</v>
      </c>
      <c r="C1501" t="s">
        <v>17016</v>
      </c>
      <c r="D1501" t="s">
        <v>17017</v>
      </c>
      <c r="E1501" t="s">
        <v>17018</v>
      </c>
      <c r="F1501" t="s">
        <v>2148</v>
      </c>
      <c r="G1501" t="s">
        <v>50</v>
      </c>
      <c r="H1501" t="s">
        <v>234</v>
      </c>
      <c r="I1501" t="s">
        <v>17019</v>
      </c>
      <c r="J1501" t="s">
        <v>17020</v>
      </c>
      <c r="K1501" t="s">
        <v>469</v>
      </c>
      <c r="L1501" t="s">
        <v>470</v>
      </c>
      <c r="M1501" t="s">
        <v>685</v>
      </c>
      <c r="N1501" t="s">
        <v>6249</v>
      </c>
      <c r="O1501" t="s">
        <v>241</v>
      </c>
      <c r="P1501" t="s"/>
      <c r="Q1501" t="s"/>
      <c r="R1501" t="s"/>
      <c r="S1501" t="s"/>
      <c r="T1501" t="s">
        <v>93</v>
      </c>
      <c r="U1501" t="s"/>
      <c r="V1501" t="s"/>
      <c r="W1501" t="s"/>
      <c r="X1501" t="s"/>
      <c r="Y1501" t="s"/>
      <c r="Z1501" t="s">
        <v>17021</v>
      </c>
      <c r="AA1501" t="s"/>
      <c r="AB1501" t="s">
        <v>17022</v>
      </c>
      <c r="AC1501" t="s">
        <v>17022</v>
      </c>
      <c r="AD1501" t="s">
        <v>59</v>
      </c>
      <c r="AE1501" t="s">
        <v>44</v>
      </c>
      <c r="AF1501" t="s">
        <v>17023</v>
      </c>
      <c r="AG1501" t="s">
        <v>17024</v>
      </c>
      <c r="AH1501" t="s">
        <v>112</v>
      </c>
      <c r="AI1501" t="s">
        <v>17025</v>
      </c>
      <c r="AJ1501" t="s">
        <v>92</v>
      </c>
      <c r="AK1501" t="s">
        <v>66</v>
      </c>
    </row>
    <row r="1502" spans="1:38">
      <c r="A1502" t="s">
        <v>17026</v>
      </c>
      <c r="B1502" t="s">
        <v>17027</v>
      </c>
      <c r="C1502" t="s">
        <v>17028</v>
      </c>
      <c r="D1502" t="s">
        <v>17029</v>
      </c>
      <c r="E1502" t="s">
        <v>17030</v>
      </c>
      <c r="F1502" t="s">
        <v>15725</v>
      </c>
      <c r="G1502" t="s">
        <v>50</v>
      </c>
      <c r="H1502" t="s">
        <v>51</v>
      </c>
      <c r="I1502" t="s">
        <v>1037</v>
      </c>
      <c r="J1502" t="s">
        <v>1038</v>
      </c>
      <c r="K1502" t="s">
        <v>354</v>
      </c>
      <c r="L1502" t="s">
        <v>355</v>
      </c>
      <c r="M1502" t="s">
        <v>356</v>
      </c>
      <c r="N1502" t="s">
        <v>4401</v>
      </c>
      <c r="O1502" t="s">
        <v>241</v>
      </c>
      <c r="P1502" t="s"/>
      <c r="Q1502" t="s"/>
      <c r="R1502" t="s"/>
      <c r="S1502" t="s"/>
      <c r="T1502" t="s"/>
      <c r="U1502" t="s"/>
      <c r="V1502" t="s"/>
      <c r="W1502" t="s"/>
      <c r="X1502" t="s"/>
      <c r="Y1502" t="s"/>
      <c r="Z1502" t="s"/>
      <c r="AA1502" t="s"/>
      <c r="AB1502" t="s">
        <v>17031</v>
      </c>
      <c r="AC1502" t="s">
        <v>17031</v>
      </c>
      <c r="AD1502" t="s">
        <v>93</v>
      </c>
      <c r="AE1502" t="s">
        <v>44</v>
      </c>
      <c r="AF1502" t="s">
        <v>17032</v>
      </c>
      <c r="AG1502" t="s">
        <v>17033</v>
      </c>
      <c r="AH1502" t="s">
        <v>44</v>
      </c>
      <c r="AI1502" t="s">
        <v>17034</v>
      </c>
      <c r="AJ1502" t="s">
        <v>92</v>
      </c>
      <c r="AK1502" t="s">
        <v>66</v>
      </c>
    </row>
    <row r="1503" spans="1:38">
      <c r="A1503" t="s">
        <v>17035</v>
      </c>
      <c r="B1503" t="s">
        <v>17036</v>
      </c>
      <c r="C1503" t="s">
        <v>17037</v>
      </c>
      <c r="D1503" t="s">
        <v>17038</v>
      </c>
      <c r="E1503" t="s">
        <v>17039</v>
      </c>
      <c r="F1503" t="s">
        <v>5438</v>
      </c>
      <c r="G1503" t="s">
        <v>1178</v>
      </c>
      <c r="H1503" t="s">
        <v>51</v>
      </c>
      <c r="I1503" t="s">
        <v>6434</v>
      </c>
      <c r="J1503" t="s">
        <v>513</v>
      </c>
      <c r="K1503" t="s">
        <v>54</v>
      </c>
      <c r="L1503" t="s">
        <v>470</v>
      </c>
      <c r="M1503" t="s">
        <v>685</v>
      </c>
      <c r="N1503" t="s">
        <v>686</v>
      </c>
      <c r="O1503" t="s"/>
      <c r="P1503" t="s"/>
      <c r="Q1503" t="s">
        <v>44</v>
      </c>
      <c r="R1503" t="s"/>
      <c r="S1503" t="s"/>
      <c r="T1503" t="s"/>
      <c r="U1503" t="s">
        <v>17040</v>
      </c>
      <c r="V1503" t="s">
        <v>67</v>
      </c>
      <c r="W1503" t="s"/>
      <c r="X1503" t="s"/>
      <c r="Y1503" t="s">
        <v>67</v>
      </c>
      <c r="Z1503" t="s">
        <v>17041</v>
      </c>
      <c r="AA1503" t="s">
        <v>84</v>
      </c>
      <c r="AB1503" t="s">
        <v>17042</v>
      </c>
      <c r="AC1503" t="s">
        <v>17042</v>
      </c>
      <c r="AD1503" t="s">
        <v>174</v>
      </c>
      <c r="AE1503" t="s">
        <v>44</v>
      </c>
      <c r="AF1503" t="s">
        <v>17043</v>
      </c>
      <c r="AG1503" t="s">
        <v>67</v>
      </c>
      <c r="AH1503" t="s">
        <v>345</v>
      </c>
      <c r="AI1503" t="s">
        <v>17044</v>
      </c>
      <c r="AJ1503" t="s">
        <v>17045</v>
      </c>
      <c r="AK1503" t="s">
        <v>66</v>
      </c>
    </row>
    <row r="1504" spans="1:38">
      <c r="A1504" t="s">
        <v>17046</v>
      </c>
      <c r="B1504" t="s">
        <v>17047</v>
      </c>
      <c r="C1504" t="s">
        <v>17048</v>
      </c>
      <c r="D1504" t="s">
        <v>17049</v>
      </c>
      <c r="E1504" t="s">
        <v>17050</v>
      </c>
      <c r="F1504" t="s">
        <v>98</v>
      </c>
      <c r="G1504" t="s">
        <v>50</v>
      </c>
      <c r="H1504" t="s">
        <v>51</v>
      </c>
      <c r="I1504" t="s">
        <v>17051</v>
      </c>
      <c r="J1504" t="s">
        <v>6235</v>
      </c>
      <c r="K1504" t="s">
        <v>469</v>
      </c>
      <c r="L1504" t="s">
        <v>454</v>
      </c>
      <c r="M1504" t="s">
        <v>454</v>
      </c>
      <c r="N1504" t="s">
        <v>3927</v>
      </c>
      <c r="O1504" t="s">
        <v>195</v>
      </c>
      <c r="P1504" t="s"/>
      <c r="Q1504" t="s"/>
      <c r="R1504" t="s"/>
      <c r="S1504" t="s"/>
      <c r="T1504" t="s"/>
      <c r="U1504" t="s"/>
      <c r="V1504" t="s"/>
      <c r="W1504" t="s"/>
      <c r="X1504" t="s"/>
      <c r="Y1504" t="s"/>
      <c r="Z1504" t="s"/>
      <c r="AA1504" t="s"/>
      <c r="AB1504" t="s">
        <v>17052</v>
      </c>
      <c r="AC1504" t="s">
        <v>17052</v>
      </c>
      <c r="AD1504" t="s">
        <v>93</v>
      </c>
      <c r="AE1504" t="s">
        <v>44</v>
      </c>
      <c r="AF1504" t="s">
        <v>17053</v>
      </c>
      <c r="AG1504" t="s">
        <v>10430</v>
      </c>
      <c r="AH1504" t="s">
        <v>44</v>
      </c>
      <c r="AI1504" t="s">
        <v>17054</v>
      </c>
      <c r="AJ1504" t="s">
        <v>92</v>
      </c>
      <c r="AK1504" t="s">
        <v>66</v>
      </c>
    </row>
    <row r="1505" spans="1:38">
      <c r="A1505" t="s">
        <v>17055</v>
      </c>
      <c r="B1505" t="s">
        <v>17056</v>
      </c>
      <c r="C1505" t="s">
        <v>17057</v>
      </c>
      <c r="D1505" t="s">
        <v>17058</v>
      </c>
      <c r="E1505" t="s">
        <v>17059</v>
      </c>
      <c r="F1505" t="s">
        <v>117</v>
      </c>
      <c r="G1505" t="s">
        <v>50</v>
      </c>
      <c r="H1505" t="s">
        <v>51</v>
      </c>
      <c r="I1505" t="s">
        <v>13840</v>
      </c>
      <c r="J1505" t="s"/>
      <c r="K1505" t="s">
        <v>138</v>
      </c>
      <c r="L1505" t="s">
        <v>932</v>
      </c>
      <c r="M1505" t="s">
        <v>932</v>
      </c>
      <c r="N1505" t="s">
        <v>3640</v>
      </c>
      <c r="O1505" t="s"/>
      <c r="P1505" t="s"/>
      <c r="Q1505" t="s">
        <v>44</v>
      </c>
      <c r="R1505" t="s"/>
      <c r="S1505" t="s"/>
      <c r="T1505" t="s"/>
      <c r="U1505" t="s"/>
      <c r="V1505" t="s"/>
      <c r="W1505" t="s"/>
      <c r="X1505" t="s"/>
      <c r="Y1505" t="s"/>
      <c r="Z1505" t="s"/>
      <c r="AA1505" t="s"/>
      <c r="AB1505" t="s">
        <v>17060</v>
      </c>
      <c r="AC1505" t="s">
        <v>17060</v>
      </c>
      <c r="AD1505" t="s">
        <v>151</v>
      </c>
      <c r="AE1505" t="s">
        <v>342</v>
      </c>
      <c r="AF1505" t="s">
        <v>17061</v>
      </c>
      <c r="AG1505" t="s">
        <v>17062</v>
      </c>
      <c r="AH1505" t="s">
        <v>63</v>
      </c>
      <c r="AI1505" t="s">
        <v>17063</v>
      </c>
      <c r="AJ1505" t="s">
        <v>17064</v>
      </c>
      <c r="AK1505" t="s">
        <v>66</v>
      </c>
    </row>
    <row r="1506" spans="1:38">
      <c r="A1506" t="s">
        <v>17065</v>
      </c>
      <c r="B1506" t="s">
        <v>17066</v>
      </c>
      <c r="C1506" t="s">
        <v>17067</v>
      </c>
      <c r="D1506" t="s">
        <v>17068</v>
      </c>
      <c r="E1506" t="s">
        <v>17069</v>
      </c>
      <c r="F1506" t="s">
        <v>117</v>
      </c>
      <c r="G1506" t="s">
        <v>72</v>
      </c>
      <c r="H1506" t="s">
        <v>51</v>
      </c>
      <c r="I1506" t="s">
        <v>17070</v>
      </c>
      <c r="J1506" t="s">
        <v>3853</v>
      </c>
      <c r="K1506" t="s">
        <v>453</v>
      </c>
      <c r="L1506" t="s">
        <v>272</v>
      </c>
      <c r="M1506" t="s">
        <v>273</v>
      </c>
      <c r="N1506" t="s">
        <v>728</v>
      </c>
      <c r="O1506" t="s">
        <v>162</v>
      </c>
      <c r="P1506" t="s"/>
      <c r="Q1506" t="s"/>
      <c r="R1506" t="s"/>
      <c r="S1506" t="s"/>
      <c r="T1506" t="s"/>
      <c r="U1506" t="s"/>
      <c r="V1506" t="s">
        <v>67</v>
      </c>
      <c r="W1506" t="s">
        <v>17071</v>
      </c>
      <c r="X1506" t="s"/>
      <c r="Y1506" t="s"/>
      <c r="Z1506" t="s"/>
      <c r="AA1506" t="s">
        <v>84</v>
      </c>
      <c r="AB1506" t="s">
        <v>17072</v>
      </c>
      <c r="AC1506" t="s">
        <v>17072</v>
      </c>
      <c r="AD1506" t="s">
        <v>110</v>
      </c>
      <c r="AE1506" t="s">
        <v>44</v>
      </c>
      <c r="AF1506" t="s">
        <v>17073</v>
      </c>
      <c r="AG1506" t="s">
        <v>17074</v>
      </c>
      <c r="AH1506" t="s">
        <v>59</v>
      </c>
      <c r="AI1506" t="s">
        <v>17075</v>
      </c>
      <c r="AJ1506" t="s">
        <v>92</v>
      </c>
      <c r="AK1506" t="s">
        <v>66</v>
      </c>
    </row>
    <row r="1507" spans="1:38">
      <c r="A1507" t="s">
        <v>17076</v>
      </c>
      <c r="B1507" t="s">
        <v>17077</v>
      </c>
      <c r="C1507" t="s">
        <v>17078</v>
      </c>
      <c r="D1507" t="s">
        <v>17079</v>
      </c>
      <c r="E1507" t="s">
        <v>17080</v>
      </c>
      <c r="F1507" t="s">
        <v>98</v>
      </c>
      <c r="G1507" t="s">
        <v>50</v>
      </c>
      <c r="H1507" t="s">
        <v>51</v>
      </c>
      <c r="I1507" t="s">
        <v>1663</v>
      </c>
      <c r="J1507" t="s">
        <v>187</v>
      </c>
      <c r="K1507" t="s">
        <v>188</v>
      </c>
      <c r="L1507" t="s">
        <v>55</v>
      </c>
      <c r="M1507" t="s">
        <v>56</v>
      </c>
      <c r="N1507" t="s">
        <v>1772</v>
      </c>
      <c r="O1507" t="s"/>
      <c r="P1507" t="s"/>
      <c r="Q1507" t="s">
        <v>44</v>
      </c>
      <c r="R1507" t="s"/>
      <c r="S1507" t="s"/>
      <c r="T1507" t="s"/>
      <c r="U1507" t="s"/>
      <c r="V1507" t="s"/>
      <c r="W1507" t="s"/>
      <c r="X1507" t="s"/>
      <c r="Y1507" t="s"/>
      <c r="Z1507" t="s"/>
      <c r="AA1507" t="s"/>
      <c r="AB1507" t="s">
        <v>17081</v>
      </c>
      <c r="AC1507" t="s">
        <v>17081</v>
      </c>
      <c r="AD1507" t="s">
        <v>151</v>
      </c>
      <c r="AE1507" t="s">
        <v>44</v>
      </c>
      <c r="AF1507" t="s">
        <v>17082</v>
      </c>
      <c r="AG1507" t="s">
        <v>17083</v>
      </c>
      <c r="AH1507" t="s">
        <v>67</v>
      </c>
      <c r="AI1507" t="s">
        <v>17084</v>
      </c>
      <c r="AJ1507" t="s">
        <v>17085</v>
      </c>
      <c r="AK1507" t="s">
        <v>66</v>
      </c>
    </row>
    <row r="1508" spans="1:38">
      <c r="A1508" t="s">
        <v>13130</v>
      </c>
      <c r="B1508" t="s">
        <v>17086</v>
      </c>
      <c r="C1508" t="s">
        <v>17087</v>
      </c>
      <c r="D1508" t="s">
        <v>17088</v>
      </c>
      <c r="E1508" t="s">
        <v>17089</v>
      </c>
      <c r="F1508" t="s">
        <v>1671</v>
      </c>
      <c r="G1508" t="s">
        <v>50</v>
      </c>
      <c r="H1508" t="s">
        <v>51</v>
      </c>
      <c r="I1508" t="s">
        <v>17090</v>
      </c>
      <c r="J1508" t="s">
        <v>485</v>
      </c>
      <c r="K1508" t="s">
        <v>54</v>
      </c>
      <c r="L1508" t="s">
        <v>355</v>
      </c>
      <c r="M1508" t="s">
        <v>356</v>
      </c>
      <c r="N1508" t="s">
        <v>357</v>
      </c>
      <c r="O1508" t="s">
        <v>837</v>
      </c>
      <c r="P1508" t="s"/>
      <c r="Q1508" t="s"/>
      <c r="R1508" t="s"/>
      <c r="S1508" t="s"/>
      <c r="T1508" t="s"/>
      <c r="U1508" t="s"/>
      <c r="V1508" t="s"/>
      <c r="W1508" t="s"/>
      <c r="X1508" t="s"/>
      <c r="Y1508" t="s"/>
      <c r="Z1508" t="s"/>
      <c r="AA1508" t="s"/>
      <c r="AB1508" t="s">
        <v>17091</v>
      </c>
      <c r="AC1508" t="s">
        <v>17092</v>
      </c>
      <c r="AD1508" t="s">
        <v>59</v>
      </c>
      <c r="AE1508" t="s">
        <v>60</v>
      </c>
      <c r="AF1508" t="s">
        <v>17093</v>
      </c>
      <c r="AG1508" t="s">
        <v>17094</v>
      </c>
      <c r="AH1508" t="s">
        <v>63</v>
      </c>
      <c r="AI1508" t="s">
        <v>17095</v>
      </c>
      <c r="AJ1508" t="s">
        <v>92</v>
      </c>
      <c r="AK1508" t="s">
        <v>66</v>
      </c>
    </row>
    <row r="1509" spans="1:38">
      <c r="A1509" t="s">
        <v>17096</v>
      </c>
      <c r="B1509" t="s">
        <v>17097</v>
      </c>
      <c r="C1509" t="s">
        <v>17098</v>
      </c>
      <c r="D1509" t="s">
        <v>17099</v>
      </c>
      <c r="E1509" t="s">
        <v>17100</v>
      </c>
      <c r="F1509" t="s">
        <v>49</v>
      </c>
      <c r="G1509" t="s">
        <v>50</v>
      </c>
      <c r="H1509" t="s">
        <v>51</v>
      </c>
      <c r="I1509" t="s"/>
      <c r="J1509" t="s"/>
      <c r="K1509" t="s"/>
      <c r="L1509" t="s">
        <v>100</v>
      </c>
      <c r="M1509" t="s">
        <v>101</v>
      </c>
      <c r="N1509" t="s">
        <v>102</v>
      </c>
      <c r="O1509" t="s"/>
      <c r="P1509" t="s"/>
      <c r="Q1509" t="s">
        <v>44</v>
      </c>
      <c r="R1509" t="s"/>
      <c r="S1509" t="s"/>
      <c r="T1509" t="s"/>
      <c r="U1509" t="s"/>
      <c r="V1509" t="s"/>
      <c r="W1509" t="s"/>
      <c r="X1509" t="s"/>
      <c r="Y1509" t="s"/>
      <c r="Z1509" t="s"/>
      <c r="AA1509" t="s"/>
      <c r="AB1509" t="s">
        <v>17101</v>
      </c>
      <c r="AC1509" t="s">
        <v>17101</v>
      </c>
      <c r="AD1509" t="s">
        <v>124</v>
      </c>
      <c r="AE1509" t="s">
        <v>44</v>
      </c>
      <c r="AF1509" t="s">
        <v>17102</v>
      </c>
      <c r="AG1509" t="s">
        <v>7929</v>
      </c>
      <c r="AH1509" t="s">
        <v>209</v>
      </c>
      <c r="AI1509" t="s">
        <v>17103</v>
      </c>
      <c r="AJ1509" t="s">
        <v>17104</v>
      </c>
      <c r="AK1509" t="s">
        <v>66</v>
      </c>
    </row>
    <row r="1510" spans="1:38">
      <c r="A1510" t="s">
        <v>17105</v>
      </c>
      <c r="B1510" t="s">
        <v>17106</v>
      </c>
      <c r="C1510" t="s">
        <v>17107</v>
      </c>
      <c r="D1510" t="s">
        <v>17108</v>
      </c>
      <c r="E1510" t="s">
        <v>17109</v>
      </c>
      <c r="F1510" t="s">
        <v>2409</v>
      </c>
      <c r="G1510" t="s">
        <v>50</v>
      </c>
      <c r="H1510" t="s">
        <v>51</v>
      </c>
      <c r="I1510" t="s">
        <v>17110</v>
      </c>
      <c r="J1510" t="s">
        <v>5096</v>
      </c>
      <c r="K1510" t="s">
        <v>54</v>
      </c>
      <c r="L1510" t="s">
        <v>1344</v>
      </c>
      <c r="M1510" t="s">
        <v>1345</v>
      </c>
      <c r="N1510" t="s">
        <v>2008</v>
      </c>
      <c r="O1510" t="s"/>
      <c r="P1510" t="s">
        <v>17111</v>
      </c>
      <c r="Q1510" t="s">
        <v>67</v>
      </c>
      <c r="R1510" t="s"/>
      <c r="S1510" t="s"/>
      <c r="T1510" t="s"/>
      <c r="U1510" t="s"/>
      <c r="V1510" t="s"/>
      <c r="W1510" t="s"/>
      <c r="X1510" t="s"/>
      <c r="Y1510" t="s"/>
      <c r="Z1510" t="s"/>
      <c r="AA1510" t="s"/>
      <c r="AB1510" t="s">
        <v>17112</v>
      </c>
      <c r="AC1510" t="s">
        <v>17112</v>
      </c>
      <c r="AD1510" t="s">
        <v>59</v>
      </c>
      <c r="AE1510" t="s">
        <v>44</v>
      </c>
      <c r="AF1510" t="s">
        <v>17113</v>
      </c>
      <c r="AG1510" t="s">
        <v>17114</v>
      </c>
      <c r="AH1510" t="s">
        <v>112</v>
      </c>
      <c r="AI1510" t="s">
        <v>17115</v>
      </c>
      <c r="AJ1510" t="s">
        <v>17116</v>
      </c>
      <c r="AK1510" t="s">
        <v>66</v>
      </c>
    </row>
    <row r="1511" spans="1:38">
      <c r="A1511" t="s">
        <v>17117</v>
      </c>
      <c r="B1511" t="s">
        <v>17118</v>
      </c>
      <c r="C1511" t="s">
        <v>17119</v>
      </c>
      <c r="D1511" t="s">
        <v>17120</v>
      </c>
      <c r="E1511" t="s">
        <v>17121</v>
      </c>
      <c r="F1511" t="s">
        <v>438</v>
      </c>
      <c r="G1511" t="s">
        <v>50</v>
      </c>
      <c r="H1511" t="s">
        <v>51</v>
      </c>
      <c r="I1511" t="s">
        <v>17122</v>
      </c>
      <c r="J1511" t="s"/>
      <c r="K1511" t="s">
        <v>1784</v>
      </c>
      <c r="L1511" t="s">
        <v>355</v>
      </c>
      <c r="M1511" t="s">
        <v>985</v>
      </c>
      <c r="N1511" t="s">
        <v>3102</v>
      </c>
      <c r="O1511" t="s"/>
      <c r="P1511" t="s"/>
      <c r="Q1511" t="s">
        <v>67</v>
      </c>
      <c r="R1511" t="s"/>
      <c r="S1511" t="s"/>
      <c r="T1511" t="s"/>
      <c r="U1511" t="s"/>
      <c r="V1511" t="s"/>
      <c r="W1511" t="s"/>
      <c r="X1511" t="s"/>
      <c r="Y1511" t="s"/>
      <c r="Z1511" t="s"/>
      <c r="AA1511" t="s"/>
      <c r="AB1511" t="s">
        <v>17123</v>
      </c>
      <c r="AC1511" t="s">
        <v>17123</v>
      </c>
      <c r="AD1511" t="s">
        <v>59</v>
      </c>
      <c r="AE1511" t="s">
        <v>44</v>
      </c>
      <c r="AF1511" t="s">
        <v>17124</v>
      </c>
      <c r="AG1511" t="s">
        <v>2774</v>
      </c>
      <c r="AH1511" t="s">
        <v>149</v>
      </c>
      <c r="AI1511" t="s">
        <v>17125</v>
      </c>
      <c r="AJ1511" t="s">
        <v>17126</v>
      </c>
      <c r="AK1511" t="s">
        <v>1849</v>
      </c>
    </row>
    <row r="1512" spans="1:38">
      <c r="A1512" t="s">
        <v>1825</v>
      </c>
      <c r="B1512" t="s">
        <v>17127</v>
      </c>
      <c r="C1512" t="s">
        <v>17128</v>
      </c>
      <c r="D1512" t="s">
        <v>17129</v>
      </c>
      <c r="E1512" t="s">
        <v>17130</v>
      </c>
      <c r="F1512" t="s">
        <v>134</v>
      </c>
      <c r="G1512" t="s">
        <v>72</v>
      </c>
      <c r="H1512" t="s">
        <v>51</v>
      </c>
      <c r="I1512" t="s">
        <v>17131</v>
      </c>
      <c r="J1512" t="s">
        <v>11979</v>
      </c>
      <c r="K1512" t="s">
        <v>237</v>
      </c>
      <c r="L1512" t="s">
        <v>139</v>
      </c>
      <c r="M1512" t="s">
        <v>500</v>
      </c>
      <c r="N1512" t="s">
        <v>3240</v>
      </c>
      <c r="O1512" t="s">
        <v>963</v>
      </c>
      <c r="P1512" t="s"/>
      <c r="Q1512" t="s"/>
      <c r="R1512" t="s"/>
      <c r="S1512" t="s">
        <v>17132</v>
      </c>
      <c r="T1512" t="s">
        <v>112</v>
      </c>
      <c r="U1512" t="s"/>
      <c r="V1512" t="s"/>
      <c r="W1512" t="s">
        <v>17133</v>
      </c>
      <c r="X1512" t="s"/>
      <c r="Y1512" t="s"/>
      <c r="Z1512" t="s"/>
      <c r="AA1512" t="s"/>
      <c r="AB1512" t="s">
        <v>17134</v>
      </c>
      <c r="AC1512" t="s">
        <v>17135</v>
      </c>
      <c r="AD1512" t="s">
        <v>174</v>
      </c>
      <c r="AE1512" t="s">
        <v>44</v>
      </c>
      <c r="AF1512" t="s">
        <v>17136</v>
      </c>
      <c r="AG1512" t="s">
        <v>4353</v>
      </c>
      <c r="AH1512" t="s">
        <v>195</v>
      </c>
      <c r="AI1512" t="s">
        <v>17137</v>
      </c>
      <c r="AJ1512" t="s">
        <v>92</v>
      </c>
      <c r="AK1512" t="s">
        <v>66</v>
      </c>
    </row>
    <row r="1513" spans="1:38">
      <c r="A1513" t="s">
        <v>17138</v>
      </c>
      <c r="B1513" t="s">
        <v>17139</v>
      </c>
      <c r="C1513" t="s">
        <v>17140</v>
      </c>
      <c r="D1513" t="s">
        <v>17141</v>
      </c>
      <c r="E1513" t="s">
        <v>17142</v>
      </c>
      <c r="F1513" t="s">
        <v>1154</v>
      </c>
      <c r="G1513" t="s">
        <v>50</v>
      </c>
      <c r="H1513" t="s">
        <v>51</v>
      </c>
      <c r="I1513" t="s">
        <v>16422</v>
      </c>
      <c r="J1513" t="s">
        <v>11847</v>
      </c>
      <c r="K1513" t="s">
        <v>237</v>
      </c>
      <c r="L1513" t="s">
        <v>808</v>
      </c>
      <c r="M1513" t="s">
        <v>809</v>
      </c>
      <c r="N1513" t="s">
        <v>2649</v>
      </c>
      <c r="O1513" t="s">
        <v>103</v>
      </c>
      <c r="P1513" t="s">
        <v>17143</v>
      </c>
      <c r="Q1513" t="s">
        <v>112</v>
      </c>
      <c r="R1513" t="s">
        <v>17144</v>
      </c>
      <c r="S1513" t="s"/>
      <c r="T1513" t="s"/>
      <c r="U1513" t="s"/>
      <c r="V1513" t="s"/>
      <c r="W1513" t="s"/>
      <c r="X1513" t="s"/>
      <c r="Y1513" t="s"/>
      <c r="Z1513" t="s"/>
      <c r="AA1513" t="s"/>
      <c r="AB1513" t="s">
        <v>17145</v>
      </c>
      <c r="AC1513" t="s">
        <v>17146</v>
      </c>
      <c r="AD1513" t="s">
        <v>63</v>
      </c>
      <c r="AE1513" t="s">
        <v>387</v>
      </c>
      <c r="AF1513" t="s">
        <v>17147</v>
      </c>
      <c r="AG1513" t="s">
        <v>17148</v>
      </c>
      <c r="AH1513" t="s">
        <v>112</v>
      </c>
      <c r="AI1513" t="s">
        <v>17149</v>
      </c>
      <c r="AJ1513" t="s">
        <v>92</v>
      </c>
      <c r="AK1513" t="s">
        <v>66</v>
      </c>
    </row>
    <row r="1514" spans="1:38">
      <c r="A1514" t="s">
        <v>17150</v>
      </c>
      <c r="B1514" t="s">
        <v>17151</v>
      </c>
      <c r="C1514" t="s">
        <v>17152</v>
      </c>
      <c r="D1514" t="s">
        <v>17153</v>
      </c>
      <c r="E1514" t="s">
        <v>17154</v>
      </c>
      <c r="F1514" t="s">
        <v>98</v>
      </c>
      <c r="G1514" t="s">
        <v>50</v>
      </c>
      <c r="H1514" t="s">
        <v>51</v>
      </c>
      <c r="I1514" t="s">
        <v>15270</v>
      </c>
      <c r="J1514" t="s"/>
      <c r="K1514" t="s">
        <v>4434</v>
      </c>
      <c r="L1514" t="s">
        <v>55</v>
      </c>
      <c r="M1514" t="s">
        <v>56</v>
      </c>
      <c r="N1514" t="s">
        <v>441</v>
      </c>
      <c r="O1514" t="s"/>
      <c r="P1514" t="s">
        <v>17155</v>
      </c>
      <c r="Q1514" t="s">
        <v>93</v>
      </c>
      <c r="R1514" t="s">
        <v>17156</v>
      </c>
      <c r="S1514" t="s"/>
      <c r="T1514" t="s"/>
      <c r="U1514" t="s"/>
      <c r="V1514" t="s"/>
      <c r="W1514" t="s"/>
      <c r="X1514" t="s"/>
      <c r="Y1514" t="s"/>
      <c r="Z1514" t="s"/>
      <c r="AA1514" t="s"/>
      <c r="AB1514" t="s">
        <v>17157</v>
      </c>
      <c r="AC1514" t="s">
        <v>17157</v>
      </c>
      <c r="AD1514" t="s">
        <v>93</v>
      </c>
      <c r="AE1514" t="s">
        <v>277</v>
      </c>
      <c r="AF1514" t="s">
        <v>17158</v>
      </c>
      <c r="AG1514" t="s">
        <v>11060</v>
      </c>
      <c r="AH1514" t="s">
        <v>44</v>
      </c>
      <c r="AI1514" t="s">
        <v>17159</v>
      </c>
      <c r="AJ1514" t="s">
        <v>17160</v>
      </c>
      <c r="AK1514" t="s">
        <v>66</v>
      </c>
    </row>
    <row r="1515" spans="1:38">
      <c r="A1515" t="s">
        <v>17161</v>
      </c>
      <c r="B1515" t="s">
        <v>17162</v>
      </c>
      <c r="C1515" t="s">
        <v>17163</v>
      </c>
      <c r="D1515" t="s">
        <v>17164</v>
      </c>
      <c r="E1515" t="s">
        <v>17165</v>
      </c>
      <c r="F1515" t="s"/>
      <c r="G1515" t="s">
        <v>50</v>
      </c>
      <c r="H1515" t="s">
        <v>51</v>
      </c>
      <c r="I1515" t="s"/>
      <c r="J1515" t="s"/>
      <c r="K1515" t="s"/>
      <c r="L1515" t="s">
        <v>470</v>
      </c>
      <c r="M1515" t="s">
        <v>685</v>
      </c>
      <c r="N1515" t="s">
        <v>10580</v>
      </c>
      <c r="O1515" t="s"/>
      <c r="P1515" t="s"/>
      <c r="Q1515" t="s">
        <v>44</v>
      </c>
      <c r="R1515" t="s"/>
      <c r="S1515" t="s"/>
      <c r="T1515" t="s"/>
      <c r="U1515" t="s"/>
      <c r="V1515" t="s"/>
      <c r="W1515" t="s"/>
      <c r="X1515" t="s"/>
      <c r="Y1515" t="s"/>
      <c r="Z1515" t="s"/>
      <c r="AA1515" t="s"/>
      <c r="AB1515" t="s">
        <v>17166</v>
      </c>
      <c r="AC1515" t="s">
        <v>17166</v>
      </c>
      <c r="AD1515" t="s">
        <v>112</v>
      </c>
      <c r="AE1515" t="s">
        <v>44</v>
      </c>
      <c r="AF1515" t="s">
        <v>17167</v>
      </c>
      <c r="AG1515" t="s">
        <v>2502</v>
      </c>
      <c r="AH1515" t="s">
        <v>93</v>
      </c>
      <c r="AI1515" t="s">
        <v>17168</v>
      </c>
      <c r="AJ1515" t="s">
        <v>17169</v>
      </c>
      <c r="AK1515" t="s">
        <v>66</v>
      </c>
    </row>
    <row r="1516" spans="1:38">
      <c r="A1516" t="s">
        <v>17170</v>
      </c>
      <c r="B1516" t="s">
        <v>17171</v>
      </c>
      <c r="C1516" t="s">
        <v>17172</v>
      </c>
      <c r="D1516" t="s">
        <v>17173</v>
      </c>
      <c r="E1516" t="s">
        <v>17174</v>
      </c>
      <c r="F1516" t="s"/>
      <c r="G1516" t="s">
        <v>50</v>
      </c>
      <c r="H1516" t="s">
        <v>51</v>
      </c>
      <c r="I1516" t="s">
        <v>17175</v>
      </c>
      <c r="J1516" t="s"/>
      <c r="K1516" t="s">
        <v>4434</v>
      </c>
      <c r="L1516" t="s">
        <v>238</v>
      </c>
      <c r="M1516" t="s">
        <v>1265</v>
      </c>
      <c r="N1516" t="s">
        <v>11066</v>
      </c>
      <c r="O1516" t="s"/>
      <c r="P1516" t="s"/>
      <c r="Q1516" t="s">
        <v>44</v>
      </c>
      <c r="R1516" t="s"/>
      <c r="S1516" t="s"/>
      <c r="T1516" t="s"/>
      <c r="U1516" t="s"/>
      <c r="V1516" t="s"/>
      <c r="W1516" t="s"/>
      <c r="X1516" t="s"/>
      <c r="Y1516" t="s"/>
      <c r="Z1516" t="s"/>
      <c r="AA1516" t="s"/>
      <c r="AB1516" t="s">
        <v>17176</v>
      </c>
      <c r="AC1516" t="s">
        <v>17176</v>
      </c>
      <c r="AD1516" t="s">
        <v>93</v>
      </c>
      <c r="AE1516" t="s">
        <v>277</v>
      </c>
      <c r="AF1516" t="s">
        <v>17177</v>
      </c>
      <c r="AG1516" t="s">
        <v>3092</v>
      </c>
      <c r="AH1516" t="s">
        <v>44</v>
      </c>
      <c r="AI1516" t="s">
        <v>17178</v>
      </c>
      <c r="AJ1516" t="s">
        <v>17179</v>
      </c>
      <c r="AK1516" t="s">
        <v>66</v>
      </c>
    </row>
    <row r="1517" spans="1:38">
      <c r="A1517" t="s">
        <v>17180</v>
      </c>
      <c r="B1517" t="s">
        <v>17181</v>
      </c>
      <c r="C1517" t="s">
        <v>17182</v>
      </c>
      <c r="D1517" t="s">
        <v>17183</v>
      </c>
      <c r="E1517" t="s">
        <v>17184</v>
      </c>
      <c r="F1517" t="s">
        <v>255</v>
      </c>
      <c r="G1517" t="s">
        <v>50</v>
      </c>
      <c r="H1517" t="s">
        <v>51</v>
      </c>
      <c r="I1517" t="s">
        <v>17185</v>
      </c>
      <c r="J1517" t="s">
        <v>53</v>
      </c>
      <c r="K1517" t="s">
        <v>54</v>
      </c>
      <c r="L1517" t="s">
        <v>843</v>
      </c>
      <c r="M1517" t="s">
        <v>844</v>
      </c>
      <c r="N1517" t="s">
        <v>1128</v>
      </c>
      <c r="O1517" t="s">
        <v>79</v>
      </c>
      <c r="P1517" t="s">
        <v>17186</v>
      </c>
      <c r="Q1517" t="s">
        <v>93</v>
      </c>
      <c r="R1517" t="s"/>
      <c r="S1517" t="s"/>
      <c r="T1517" t="s"/>
      <c r="U1517" t="s"/>
      <c r="V1517" t="s"/>
      <c r="W1517" t="s"/>
      <c r="X1517" t="s"/>
      <c r="Y1517" t="s"/>
      <c r="Z1517" t="s"/>
      <c r="AA1517" t="s"/>
      <c r="AB1517" t="s">
        <v>17187</v>
      </c>
      <c r="AC1517" t="s">
        <v>17188</v>
      </c>
      <c r="AD1517" t="s">
        <v>110</v>
      </c>
      <c r="AE1517" t="s">
        <v>44</v>
      </c>
      <c r="AF1517" t="s">
        <v>17189</v>
      </c>
      <c r="AG1517" t="s">
        <v>17190</v>
      </c>
      <c r="AH1517" t="s">
        <v>112</v>
      </c>
      <c r="AI1517" t="s">
        <v>17191</v>
      </c>
      <c r="AJ1517" t="s">
        <v>92</v>
      </c>
      <c r="AK1517" t="s">
        <v>66</v>
      </c>
    </row>
    <row r="1518" spans="1:38">
      <c r="A1518" t="s">
        <v>17192</v>
      </c>
      <c r="B1518" t="s">
        <v>17193</v>
      </c>
      <c r="C1518" t="s">
        <v>17194</v>
      </c>
      <c r="D1518" t="s">
        <v>17195</v>
      </c>
      <c r="E1518" t="s">
        <v>17196</v>
      </c>
      <c r="F1518" t="s">
        <v>697</v>
      </c>
      <c r="G1518" t="s">
        <v>50</v>
      </c>
      <c r="H1518" t="s">
        <v>51</v>
      </c>
      <c r="I1518" t="s">
        <v>17197</v>
      </c>
      <c r="J1518" t="s">
        <v>684</v>
      </c>
      <c r="K1518" t="s">
        <v>54</v>
      </c>
      <c r="L1518" t="s">
        <v>55</v>
      </c>
      <c r="M1518" t="s">
        <v>56</v>
      </c>
      <c r="N1518" t="s">
        <v>7168</v>
      </c>
      <c r="O1518" t="s"/>
      <c r="P1518" t="s">
        <v>3344</v>
      </c>
      <c r="Q1518" t="s">
        <v>67</v>
      </c>
      <c r="R1518" t="s">
        <v>12996</v>
      </c>
      <c r="S1518" t="s"/>
      <c r="T1518" t="s"/>
      <c r="U1518" t="s"/>
      <c r="V1518" t="s"/>
      <c r="W1518" t="s"/>
      <c r="X1518" t="s"/>
      <c r="Y1518" t="s"/>
      <c r="Z1518" t="s"/>
      <c r="AA1518" t="s"/>
      <c r="AB1518" t="s">
        <v>17198</v>
      </c>
      <c r="AC1518" t="s">
        <v>17199</v>
      </c>
      <c r="AD1518" t="s">
        <v>93</v>
      </c>
      <c r="AE1518" t="s">
        <v>44</v>
      </c>
      <c r="AF1518" t="s">
        <v>17200</v>
      </c>
      <c r="AG1518" t="s">
        <v>44</v>
      </c>
      <c r="AH1518" t="s">
        <v>67</v>
      </c>
      <c r="AI1518" t="s">
        <v>17201</v>
      </c>
      <c r="AJ1518" t="s">
        <v>17202</v>
      </c>
      <c r="AK1518" t="s">
        <v>66</v>
      </c>
    </row>
    <row r="1519" spans="1:38">
      <c r="A1519" t="s">
        <v>17203</v>
      </c>
      <c r="B1519" t="s">
        <v>17204</v>
      </c>
      <c r="C1519" t="s">
        <v>6121</v>
      </c>
      <c r="D1519" t="s"/>
      <c r="E1519" t="s">
        <v>17205</v>
      </c>
      <c r="F1519" t="s">
        <v>292</v>
      </c>
      <c r="G1519" t="s">
        <v>135</v>
      </c>
      <c r="H1519" t="s">
        <v>234</v>
      </c>
      <c r="I1519" t="s">
        <v>6120</v>
      </c>
      <c r="J1519" t="s">
        <v>425</v>
      </c>
      <c r="K1519" t="s">
        <v>54</v>
      </c>
      <c r="L1519" t="s">
        <v>219</v>
      </c>
      <c r="M1519" t="s">
        <v>220</v>
      </c>
      <c r="N1519" t="s">
        <v>221</v>
      </c>
      <c r="O1519" t="s">
        <v>192</v>
      </c>
      <c r="P1519" t="s"/>
      <c r="Q1519" t="s"/>
      <c r="R1519" t="s"/>
      <c r="S1519" t="s">
        <v>4058</v>
      </c>
      <c r="T1519" t="s">
        <v>93</v>
      </c>
      <c r="U1519" t="s"/>
      <c r="V1519" t="s"/>
      <c r="W1519" t="s"/>
      <c r="X1519" t="s"/>
      <c r="Y1519" t="s"/>
      <c r="Z1519" t="s">
        <v>17206</v>
      </c>
      <c r="AA1519" t="s"/>
      <c r="AB1519" t="s">
        <v>17207</v>
      </c>
      <c r="AC1519" t="s">
        <v>17208</v>
      </c>
      <c r="AD1519" t="s">
        <v>93</v>
      </c>
      <c r="AE1519" t="s">
        <v>277</v>
      </c>
      <c r="AF1519" t="s">
        <v>17209</v>
      </c>
      <c r="AG1519" t="s">
        <v>17210</v>
      </c>
      <c r="AH1519" t="s">
        <v>44</v>
      </c>
      <c r="AI1519" t="s">
        <v>17211</v>
      </c>
      <c r="AJ1519" t="s">
        <v>92</v>
      </c>
      <c r="AK1519" t="s">
        <v>1849</v>
      </c>
    </row>
    <row r="1520" spans="1:38">
      <c r="A1520" t="s">
        <v>17212</v>
      </c>
      <c r="B1520" t="s">
        <v>17213</v>
      </c>
      <c r="C1520" t="s">
        <v>17214</v>
      </c>
      <c r="D1520" t="s">
        <v>17215</v>
      </c>
      <c r="E1520" t="s">
        <v>17216</v>
      </c>
      <c r="F1520" t="s">
        <v>396</v>
      </c>
      <c r="G1520" t="s">
        <v>50</v>
      </c>
      <c r="H1520" t="s">
        <v>51</v>
      </c>
      <c r="I1520" t="s">
        <v>3438</v>
      </c>
      <c r="J1520" t="s">
        <v>3438</v>
      </c>
      <c r="K1520" t="s">
        <v>555</v>
      </c>
      <c r="L1520" t="s">
        <v>189</v>
      </c>
      <c r="M1520" t="s">
        <v>190</v>
      </c>
      <c r="N1520" t="s">
        <v>191</v>
      </c>
      <c r="O1520" t="s">
        <v>79</v>
      </c>
      <c r="P1520" t="s"/>
      <c r="Q1520" t="s"/>
      <c r="R1520" t="s"/>
      <c r="S1520" t="s"/>
      <c r="T1520" t="s"/>
      <c r="U1520" t="s"/>
      <c r="V1520" t="s"/>
      <c r="W1520" t="s"/>
      <c r="X1520" t="s"/>
      <c r="Y1520" t="s"/>
      <c r="Z1520" t="s"/>
      <c r="AA1520" t="s"/>
      <c r="AB1520" t="s">
        <v>17217</v>
      </c>
      <c r="AC1520" t="s">
        <v>17217</v>
      </c>
      <c r="AD1520" t="s">
        <v>86</v>
      </c>
      <c r="AE1520" t="s">
        <v>87</v>
      </c>
      <c r="AF1520" t="s">
        <v>17218</v>
      </c>
      <c r="AG1520" t="s">
        <v>17219</v>
      </c>
      <c r="AH1520" t="s">
        <v>347</v>
      </c>
      <c r="AI1520" t="s">
        <v>17220</v>
      </c>
      <c r="AJ1520" t="s">
        <v>92</v>
      </c>
      <c r="AK1520" t="s">
        <v>66</v>
      </c>
    </row>
    <row r="1521" spans="1:38">
      <c r="A1521" t="s">
        <v>12796</v>
      </c>
      <c r="B1521" t="s">
        <v>17221</v>
      </c>
      <c r="C1521" t="s">
        <v>17222</v>
      </c>
      <c r="D1521" t="s">
        <v>17223</v>
      </c>
      <c r="E1521" t="s">
        <v>17224</v>
      </c>
      <c r="F1521" t="s">
        <v>396</v>
      </c>
      <c r="G1521" t="s">
        <v>72</v>
      </c>
      <c r="H1521" t="s">
        <v>51</v>
      </c>
      <c r="I1521" t="s">
        <v>954</v>
      </c>
      <c r="J1521" t="s">
        <v>53</v>
      </c>
      <c r="K1521" t="s">
        <v>54</v>
      </c>
      <c r="L1521" t="s">
        <v>971</v>
      </c>
      <c r="M1521" t="s">
        <v>972</v>
      </c>
      <c r="N1521" t="s">
        <v>973</v>
      </c>
      <c r="O1521" t="s">
        <v>433</v>
      </c>
      <c r="P1521" t="s"/>
      <c r="Q1521" t="s"/>
      <c r="R1521" t="s"/>
      <c r="S1521" t="s"/>
      <c r="T1521" t="s"/>
      <c r="U1521" t="s">
        <v>17225</v>
      </c>
      <c r="V1521" t="s">
        <v>67</v>
      </c>
      <c r="W1521" t="s">
        <v>17226</v>
      </c>
      <c r="X1521" t="s"/>
      <c r="Y1521" t="s"/>
      <c r="Z1521" t="s"/>
      <c r="AA1521" t="s">
        <v>84</v>
      </c>
      <c r="AB1521" t="s">
        <v>17227</v>
      </c>
      <c r="AC1521" t="s">
        <v>17227</v>
      </c>
      <c r="AD1521" t="s">
        <v>142</v>
      </c>
      <c r="AE1521" t="s">
        <v>44</v>
      </c>
      <c r="AF1521" t="s">
        <v>17228</v>
      </c>
      <c r="AG1521" t="s">
        <v>17229</v>
      </c>
      <c r="AH1521" t="s">
        <v>562</v>
      </c>
      <c r="AI1521" t="s">
        <v>17230</v>
      </c>
      <c r="AJ1521" t="s">
        <v>92</v>
      </c>
      <c r="AK1521" t="s">
        <v>66</v>
      </c>
    </row>
    <row r="1522" spans="1:38">
      <c r="A1522" t="s">
        <v>17231</v>
      </c>
      <c r="B1522" t="s">
        <v>17232</v>
      </c>
      <c r="C1522" t="s">
        <v>17233</v>
      </c>
      <c r="D1522" t="s">
        <v>17234</v>
      </c>
      <c r="E1522" t="s">
        <v>17235</v>
      </c>
      <c r="F1522" t="s">
        <v>438</v>
      </c>
      <c r="G1522" t="s">
        <v>50</v>
      </c>
      <c r="H1522" t="s">
        <v>51</v>
      </c>
      <c r="I1522" t="s">
        <v>1024</v>
      </c>
      <c r="J1522" t="s">
        <v>53</v>
      </c>
      <c r="K1522" t="s">
        <v>54</v>
      </c>
      <c r="L1522" t="s">
        <v>100</v>
      </c>
      <c r="M1522" t="s">
        <v>101</v>
      </c>
      <c r="N1522" t="s">
        <v>102</v>
      </c>
      <c r="O1522" t="s"/>
      <c r="P1522" t="s"/>
      <c r="Q1522" t="s">
        <v>44</v>
      </c>
      <c r="R1522" t="s"/>
      <c r="S1522" t="s"/>
      <c r="T1522" t="s"/>
      <c r="U1522" t="s"/>
      <c r="V1522" t="s"/>
      <c r="W1522" t="s"/>
      <c r="X1522" t="s"/>
      <c r="Y1522" t="s"/>
      <c r="Z1522" t="s"/>
      <c r="AA1522" t="s"/>
      <c r="AB1522" t="s">
        <v>17236</v>
      </c>
      <c r="AC1522" t="s">
        <v>17236</v>
      </c>
      <c r="AD1522" t="s">
        <v>110</v>
      </c>
      <c r="AE1522" t="s">
        <v>44</v>
      </c>
      <c r="AF1522" t="s">
        <v>17237</v>
      </c>
      <c r="AG1522" t="s">
        <v>14044</v>
      </c>
      <c r="AH1522" t="s">
        <v>110</v>
      </c>
      <c r="AI1522" t="s">
        <v>17238</v>
      </c>
      <c r="AJ1522" t="s">
        <v>17239</v>
      </c>
      <c r="AK1522" t="s">
        <v>66</v>
      </c>
    </row>
    <row r="1523" spans="1:38">
      <c r="A1523" t="s">
        <v>17240</v>
      </c>
      <c r="B1523" t="s">
        <v>17241</v>
      </c>
      <c r="C1523" t="s">
        <v>17242</v>
      </c>
      <c r="D1523" t="s">
        <v>17243</v>
      </c>
      <c r="E1523" t="s">
        <v>17244</v>
      </c>
      <c r="F1523" t="s">
        <v>49</v>
      </c>
      <c r="G1523" t="s">
        <v>50</v>
      </c>
      <c r="H1523" t="s">
        <v>51</v>
      </c>
      <c r="I1523" t="s">
        <v>17245</v>
      </c>
      <c r="J1523" t="s"/>
      <c r="K1523" t="s">
        <v>410</v>
      </c>
      <c r="L1523" t="s">
        <v>238</v>
      </c>
      <c r="M1523" t="s">
        <v>660</v>
      </c>
      <c r="N1523" t="s">
        <v>661</v>
      </c>
      <c r="O1523" t="s"/>
      <c r="P1523" t="s"/>
      <c r="Q1523" t="s">
        <v>44</v>
      </c>
      <c r="R1523" t="s"/>
      <c r="S1523" t="s"/>
      <c r="T1523" t="s"/>
      <c r="U1523" t="s"/>
      <c r="V1523" t="s"/>
      <c r="W1523" t="s"/>
      <c r="X1523" t="s"/>
      <c r="Y1523" t="s"/>
      <c r="Z1523" t="s"/>
      <c r="AA1523" t="s"/>
      <c r="AB1523" t="s">
        <v>17246</v>
      </c>
      <c r="AC1523" t="s">
        <v>17246</v>
      </c>
      <c r="AD1523" t="s">
        <v>63</v>
      </c>
      <c r="AE1523" t="s">
        <v>44</v>
      </c>
      <c r="AF1523" t="s">
        <v>17247</v>
      </c>
      <c r="AG1523" t="s">
        <v>17248</v>
      </c>
      <c r="AH1523" t="s">
        <v>93</v>
      </c>
      <c r="AI1523" t="s">
        <v>17249</v>
      </c>
      <c r="AJ1523" t="s">
        <v>17250</v>
      </c>
      <c r="AK1523" t="s">
        <v>66</v>
      </c>
    </row>
    <row r="1524" spans="1:38">
      <c r="A1524" t="s">
        <v>17251</v>
      </c>
      <c r="B1524" t="s">
        <v>17252</v>
      </c>
      <c r="C1524" t="s">
        <v>17253</v>
      </c>
      <c r="D1524" t="s">
        <v>17254</v>
      </c>
      <c r="E1524" t="s">
        <v>17255</v>
      </c>
      <c r="F1524" t="s">
        <v>4950</v>
      </c>
      <c r="G1524" t="s">
        <v>50</v>
      </c>
      <c r="H1524" t="s">
        <v>51</v>
      </c>
      <c r="I1524" t="s">
        <v>9096</v>
      </c>
      <c r="J1524" t="s">
        <v>425</v>
      </c>
      <c r="K1524" t="s">
        <v>54</v>
      </c>
      <c r="L1524" t="s">
        <v>322</v>
      </c>
      <c r="M1524" t="s">
        <v>323</v>
      </c>
      <c r="N1524" t="s">
        <v>1088</v>
      </c>
      <c r="O1524" t="s">
        <v>433</v>
      </c>
      <c r="P1524" t="s"/>
      <c r="Q1524" t="s"/>
      <c r="R1524" t="s"/>
      <c r="S1524" t="s"/>
      <c r="T1524" t="s">
        <v>67</v>
      </c>
      <c r="U1524" t="s"/>
      <c r="V1524" t="s"/>
      <c r="W1524" t="s"/>
      <c r="X1524" t="s"/>
      <c r="Y1524" t="s"/>
      <c r="Z1524" t="s"/>
      <c r="AA1524" t="s"/>
      <c r="AB1524" t="s">
        <v>17256</v>
      </c>
      <c r="AC1524" t="s">
        <v>17257</v>
      </c>
      <c r="AD1524" t="s">
        <v>124</v>
      </c>
      <c r="AE1524" t="s">
        <v>60</v>
      </c>
      <c r="AF1524" t="s">
        <v>17258</v>
      </c>
      <c r="AG1524" t="s">
        <v>17259</v>
      </c>
      <c r="AH1524" t="s">
        <v>195</v>
      </c>
      <c r="AI1524" t="s">
        <v>17260</v>
      </c>
      <c r="AJ1524" t="s">
        <v>92</v>
      </c>
      <c r="AK1524" t="s">
        <v>66</v>
      </c>
    </row>
    <row r="1525" spans="1:38">
      <c r="A1525" t="s">
        <v>17261</v>
      </c>
      <c r="B1525" t="s">
        <v>17262</v>
      </c>
      <c r="C1525" t="s">
        <v>17263</v>
      </c>
      <c r="D1525" t="s">
        <v>17264</v>
      </c>
      <c r="E1525" t="s">
        <v>17265</v>
      </c>
      <c r="F1525" t="s">
        <v>379</v>
      </c>
      <c r="G1525" t="s">
        <v>72</v>
      </c>
      <c r="H1525" t="s">
        <v>51</v>
      </c>
      <c r="I1525" t="s">
        <v>17266</v>
      </c>
      <c r="J1525" t="s">
        <v>513</v>
      </c>
      <c r="K1525" t="s">
        <v>54</v>
      </c>
      <c r="L1525" t="s">
        <v>470</v>
      </c>
      <c r="M1525" t="s">
        <v>471</v>
      </c>
      <c r="N1525" t="s">
        <v>472</v>
      </c>
      <c r="O1525" t="s">
        <v>142</v>
      </c>
      <c r="P1525" t="s"/>
      <c r="Q1525" t="s"/>
      <c r="R1525" t="s"/>
      <c r="S1525" t="s"/>
      <c r="T1525" t="s"/>
      <c r="U1525" t="s"/>
      <c r="V1525" t="s"/>
      <c r="W1525" t="s">
        <v>17267</v>
      </c>
      <c r="X1525" t="s"/>
      <c r="Y1525" t="s"/>
      <c r="Z1525" t="s"/>
      <c r="AA1525" t="s"/>
      <c r="AB1525" t="s">
        <v>17268</v>
      </c>
      <c r="AC1525" t="s">
        <v>17269</v>
      </c>
      <c r="AD1525" t="s">
        <v>59</v>
      </c>
      <c r="AE1525" t="s">
        <v>44</v>
      </c>
      <c r="AF1525" t="s">
        <v>17270</v>
      </c>
      <c r="AG1525" t="s">
        <v>9991</v>
      </c>
      <c r="AH1525" t="s">
        <v>192</v>
      </c>
      <c r="AI1525" t="s">
        <v>17271</v>
      </c>
      <c r="AJ1525" t="s">
        <v>92</v>
      </c>
      <c r="AK1525" t="s">
        <v>66</v>
      </c>
    </row>
    <row r="1526" spans="1:38">
      <c r="A1526" t="s">
        <v>17272</v>
      </c>
      <c r="B1526" t="s">
        <v>17273</v>
      </c>
      <c r="C1526" t="s">
        <v>17274</v>
      </c>
      <c r="D1526" t="s">
        <v>17275</v>
      </c>
      <c r="E1526" t="s">
        <v>17276</v>
      </c>
      <c r="F1526" t="s">
        <v>2562</v>
      </c>
      <c r="G1526" t="s">
        <v>50</v>
      </c>
      <c r="H1526" t="s">
        <v>51</v>
      </c>
      <c r="I1526" t="s">
        <v>17277</v>
      </c>
      <c r="J1526" t="s">
        <v>353</v>
      </c>
      <c r="K1526" t="s">
        <v>354</v>
      </c>
      <c r="L1526" t="s">
        <v>322</v>
      </c>
      <c r="M1526" t="s">
        <v>1251</v>
      </c>
      <c r="N1526" t="s">
        <v>1461</v>
      </c>
      <c r="O1526" t="s">
        <v>142</v>
      </c>
      <c r="P1526" t="s"/>
      <c r="Q1526" t="s"/>
      <c r="R1526" t="s"/>
      <c r="S1526" t="s"/>
      <c r="T1526" t="s"/>
      <c r="U1526" t="s"/>
      <c r="V1526" t="s"/>
      <c r="W1526" t="s"/>
      <c r="X1526" t="s"/>
      <c r="Y1526" t="s"/>
      <c r="Z1526" t="s"/>
      <c r="AA1526" t="s"/>
      <c r="AB1526" t="s">
        <v>17278</v>
      </c>
      <c r="AC1526" t="s">
        <v>17278</v>
      </c>
      <c r="AD1526" t="s">
        <v>112</v>
      </c>
      <c r="AE1526" t="s">
        <v>904</v>
      </c>
      <c r="AF1526" t="s">
        <v>17279</v>
      </c>
      <c r="AG1526" t="s">
        <v>17280</v>
      </c>
      <c r="AH1526" t="s">
        <v>44</v>
      </c>
      <c r="AI1526" t="s">
        <v>17281</v>
      </c>
      <c r="AJ1526" t="s">
        <v>92</v>
      </c>
      <c r="AK1526" t="s">
        <v>66</v>
      </c>
    </row>
    <row r="1527" spans="1:38">
      <c r="A1527" t="s">
        <v>17282</v>
      </c>
      <c r="B1527" t="s">
        <v>17283</v>
      </c>
      <c r="C1527" t="s">
        <v>17284</v>
      </c>
      <c r="D1527" t="s">
        <v>17285</v>
      </c>
      <c r="E1527" t="s">
        <v>17286</v>
      </c>
      <c r="F1527" t="s">
        <v>255</v>
      </c>
      <c r="G1527" t="s">
        <v>50</v>
      </c>
      <c r="H1527" t="s">
        <v>51</v>
      </c>
      <c r="I1527" t="s">
        <v>1519</v>
      </c>
      <c r="J1527" t="s">
        <v>53</v>
      </c>
      <c r="K1527" t="s">
        <v>54</v>
      </c>
      <c r="L1527" t="s">
        <v>100</v>
      </c>
      <c r="M1527" t="s">
        <v>101</v>
      </c>
      <c r="N1527" t="s">
        <v>636</v>
      </c>
      <c r="O1527" t="s"/>
      <c r="P1527" t="s"/>
      <c r="Q1527" t="s">
        <v>44</v>
      </c>
      <c r="R1527" t="s"/>
      <c r="S1527" t="s"/>
      <c r="T1527" t="s"/>
      <c r="U1527" t="s"/>
      <c r="V1527" t="s"/>
      <c r="W1527" t="s"/>
      <c r="X1527" t="s"/>
      <c r="Y1527" t="s"/>
      <c r="Z1527" t="s"/>
      <c r="AA1527" t="s"/>
      <c r="AB1527" t="s">
        <v>17287</v>
      </c>
      <c r="AC1527" t="s">
        <v>17287</v>
      </c>
      <c r="AD1527" t="s">
        <v>112</v>
      </c>
      <c r="AE1527" t="s">
        <v>904</v>
      </c>
      <c r="AF1527" t="s">
        <v>17288</v>
      </c>
      <c r="AG1527" t="s">
        <v>17289</v>
      </c>
      <c r="AH1527" t="s">
        <v>67</v>
      </c>
      <c r="AI1527" t="s">
        <v>17290</v>
      </c>
      <c r="AJ1527" t="s">
        <v>17291</v>
      </c>
      <c r="AK1527" t="s">
        <v>66</v>
      </c>
    </row>
    <row r="1528" spans="1:38">
      <c r="A1528" t="s">
        <v>17292</v>
      </c>
      <c r="B1528" t="s">
        <v>17293</v>
      </c>
      <c r="C1528" t="s">
        <v>17294</v>
      </c>
      <c r="D1528" t="s">
        <v>17295</v>
      </c>
      <c r="E1528" t="s">
        <v>17296</v>
      </c>
      <c r="F1528" t="s">
        <v>233</v>
      </c>
      <c r="G1528" t="s">
        <v>50</v>
      </c>
      <c r="H1528" t="s">
        <v>51</v>
      </c>
      <c r="I1528" t="s">
        <v>17297</v>
      </c>
      <c r="J1528" t="s"/>
      <c r="K1528" t="s">
        <v>17298</v>
      </c>
      <c r="L1528" t="s">
        <v>189</v>
      </c>
      <c r="M1528" t="s">
        <v>190</v>
      </c>
      <c r="N1528" t="s">
        <v>624</v>
      </c>
      <c r="O1528" t="s"/>
      <c r="P1528" t="s"/>
      <c r="Q1528" t="s">
        <v>67</v>
      </c>
      <c r="R1528" t="s">
        <v>17299</v>
      </c>
      <c r="S1528" t="s"/>
      <c r="T1528" t="s"/>
      <c r="U1528" t="s"/>
      <c r="V1528" t="s"/>
      <c r="W1528" t="s"/>
      <c r="X1528" t="s"/>
      <c r="Y1528" t="s"/>
      <c r="Z1528" t="s"/>
      <c r="AA1528" t="s"/>
      <c r="AB1528" t="s">
        <v>17300</v>
      </c>
      <c r="AC1528" t="s">
        <v>17300</v>
      </c>
      <c r="AD1528" t="s">
        <v>93</v>
      </c>
      <c r="AE1528" t="s">
        <v>277</v>
      </c>
      <c r="AF1528" t="s">
        <v>17301</v>
      </c>
      <c r="AG1528" t="s">
        <v>17302</v>
      </c>
      <c r="AH1528" t="s">
        <v>44</v>
      </c>
      <c r="AI1528" t="s">
        <v>17303</v>
      </c>
      <c r="AJ1528" t="s">
        <v>17304</v>
      </c>
      <c r="AK1528" t="s">
        <v>66</v>
      </c>
    </row>
    <row r="1529" spans="1:38">
      <c r="A1529" t="s">
        <v>17148</v>
      </c>
      <c r="B1529" t="s">
        <v>17305</v>
      </c>
      <c r="C1529" t="s">
        <v>17306</v>
      </c>
      <c r="D1529" t="s">
        <v>17307</v>
      </c>
      <c r="E1529" t="s">
        <v>17308</v>
      </c>
      <c r="F1529" t="s">
        <v>438</v>
      </c>
      <c r="G1529" t="s">
        <v>50</v>
      </c>
      <c r="H1529" t="s">
        <v>51</v>
      </c>
      <c r="I1529" t="s">
        <v>1126</v>
      </c>
      <c r="J1529" t="s">
        <v>1127</v>
      </c>
      <c r="K1529" t="s">
        <v>54</v>
      </c>
      <c r="L1529" t="s">
        <v>582</v>
      </c>
      <c r="M1529" t="s">
        <v>583</v>
      </c>
      <c r="N1529" t="s">
        <v>13618</v>
      </c>
      <c r="O1529" t="s">
        <v>142</v>
      </c>
      <c r="P1529" t="s">
        <v>9970</v>
      </c>
      <c r="Q1529" t="s">
        <v>67</v>
      </c>
      <c r="R1529" t="s">
        <v>17309</v>
      </c>
      <c r="S1529" t="s"/>
      <c r="T1529" t="s"/>
      <c r="U1529" t="s"/>
      <c r="V1529" t="s"/>
      <c r="W1529" t="s"/>
      <c r="X1529" t="s"/>
      <c r="Y1529" t="s"/>
      <c r="Z1529" t="s"/>
      <c r="AA1529" t="s"/>
      <c r="AB1529" t="s">
        <v>17310</v>
      </c>
      <c r="AC1529" t="s">
        <v>17311</v>
      </c>
      <c r="AD1529" t="s">
        <v>151</v>
      </c>
      <c r="AE1529" t="s">
        <v>342</v>
      </c>
      <c r="AF1529" t="s">
        <v>17312</v>
      </c>
      <c r="AG1529" t="s">
        <v>17313</v>
      </c>
      <c r="AH1529" t="s">
        <v>151</v>
      </c>
      <c r="AI1529" t="s">
        <v>17314</v>
      </c>
      <c r="AJ1529" t="s">
        <v>92</v>
      </c>
      <c r="AK1529" t="s">
        <v>66</v>
      </c>
    </row>
    <row r="1530" spans="1:38">
      <c r="A1530" t="s">
        <v>17315</v>
      </c>
      <c r="B1530" t="s">
        <v>17316</v>
      </c>
      <c r="C1530" t="s">
        <v>17317</v>
      </c>
      <c r="D1530" t="s">
        <v>17318</v>
      </c>
      <c r="E1530" t="s">
        <v>17319</v>
      </c>
      <c r="F1530" t="s">
        <v>255</v>
      </c>
      <c r="G1530" t="s">
        <v>50</v>
      </c>
      <c r="H1530" t="s">
        <v>51</v>
      </c>
      <c r="I1530" t="s">
        <v>17320</v>
      </c>
      <c r="J1530" t="s">
        <v>53</v>
      </c>
      <c r="K1530" t="s">
        <v>54</v>
      </c>
      <c r="L1530" t="s">
        <v>582</v>
      </c>
      <c r="M1530" t="s">
        <v>871</v>
      </c>
      <c r="N1530" t="s">
        <v>2047</v>
      </c>
      <c r="O1530" t="s">
        <v>406</v>
      </c>
      <c r="P1530" t="s">
        <v>17321</v>
      </c>
      <c r="Q1530" t="s">
        <v>67</v>
      </c>
      <c r="R1530" t="s">
        <v>17322</v>
      </c>
      <c r="S1530" t="s"/>
      <c r="T1530" t="s"/>
      <c r="U1530" t="s"/>
      <c r="V1530" t="s"/>
      <c r="W1530" t="s"/>
      <c r="X1530" t="s"/>
      <c r="Y1530" t="s"/>
      <c r="Z1530" t="s"/>
      <c r="AA1530" t="s"/>
      <c r="AB1530" t="s">
        <v>17323</v>
      </c>
      <c r="AC1530" t="s">
        <v>17324</v>
      </c>
      <c r="AD1530" t="s">
        <v>149</v>
      </c>
      <c r="AE1530" t="s">
        <v>1581</v>
      </c>
      <c r="AF1530" t="s">
        <v>17325</v>
      </c>
      <c r="AG1530" t="s">
        <v>17326</v>
      </c>
      <c r="AH1530" t="s">
        <v>447</v>
      </c>
      <c r="AI1530" t="s">
        <v>17327</v>
      </c>
      <c r="AJ1530" t="s">
        <v>92</v>
      </c>
      <c r="AK1530" t="s">
        <v>66</v>
      </c>
    </row>
    <row r="1531" spans="1:38">
      <c r="A1531" t="s">
        <v>17328</v>
      </c>
      <c r="B1531" t="s">
        <v>17329</v>
      </c>
      <c r="C1531" t="s">
        <v>17330</v>
      </c>
      <c r="D1531" t="s">
        <v>17331</v>
      </c>
      <c r="E1531" t="s">
        <v>17332</v>
      </c>
      <c r="F1531" t="s">
        <v>255</v>
      </c>
      <c r="G1531" t="s">
        <v>50</v>
      </c>
      <c r="H1531" t="s">
        <v>51</v>
      </c>
      <c r="I1531" t="s">
        <v>1932</v>
      </c>
      <c r="J1531" t="s">
        <v>1933</v>
      </c>
      <c r="K1531" t="s">
        <v>54</v>
      </c>
      <c r="L1531" t="s">
        <v>156</v>
      </c>
      <c r="M1531" t="s">
        <v>157</v>
      </c>
      <c r="N1531" t="s">
        <v>158</v>
      </c>
      <c r="O1531" t="s">
        <v>433</v>
      </c>
      <c r="P1531" t="s"/>
      <c r="Q1531" t="s"/>
      <c r="R1531" t="s"/>
      <c r="S1531" t="s"/>
      <c r="T1531" t="s"/>
      <c r="U1531" t="s"/>
      <c r="V1531" t="s"/>
      <c r="W1531" t="s"/>
      <c r="X1531" t="s"/>
      <c r="Y1531" t="s"/>
      <c r="Z1531" t="s"/>
      <c r="AA1531" t="s"/>
      <c r="AB1531" t="s">
        <v>17333</v>
      </c>
      <c r="AC1531" t="s">
        <v>17334</v>
      </c>
      <c r="AD1531" t="s">
        <v>142</v>
      </c>
      <c r="AE1531" t="s">
        <v>1938</v>
      </c>
      <c r="AF1531" t="s">
        <v>17335</v>
      </c>
      <c r="AG1531" t="s">
        <v>17336</v>
      </c>
      <c r="AH1531" t="s">
        <v>518</v>
      </c>
      <c r="AI1531" t="s">
        <v>17337</v>
      </c>
      <c r="AJ1531" t="s">
        <v>92</v>
      </c>
      <c r="AK1531" t="s">
        <v>66</v>
      </c>
    </row>
    <row r="1532" spans="1:38">
      <c r="A1532" t="s">
        <v>17338</v>
      </c>
      <c r="B1532" t="s">
        <v>17339</v>
      </c>
      <c r="C1532" t="s">
        <v>17340</v>
      </c>
      <c r="D1532" t="s">
        <v>17341</v>
      </c>
      <c r="E1532" t="s">
        <v>17342</v>
      </c>
      <c r="F1532" t="s">
        <v>255</v>
      </c>
      <c r="G1532" t="s">
        <v>50</v>
      </c>
      <c r="H1532" t="s">
        <v>51</v>
      </c>
      <c r="I1532" t="s">
        <v>17343</v>
      </c>
      <c r="J1532" t="s">
        <v>17344</v>
      </c>
      <c r="K1532" t="s">
        <v>525</v>
      </c>
      <c r="L1532" t="s">
        <v>932</v>
      </c>
      <c r="M1532" t="s">
        <v>932</v>
      </c>
      <c r="N1532" t="s">
        <v>5310</v>
      </c>
      <c r="O1532" t="s">
        <v>241</v>
      </c>
      <c r="P1532" t="s"/>
      <c r="Q1532" t="s">
        <v>93</v>
      </c>
      <c r="R1532" t="s">
        <v>17345</v>
      </c>
      <c r="S1532" t="s"/>
      <c r="T1532" t="s"/>
      <c r="U1532" t="s"/>
      <c r="V1532" t="s"/>
      <c r="W1532" t="s"/>
      <c r="X1532" t="s"/>
      <c r="Y1532" t="s"/>
      <c r="Z1532" t="s"/>
      <c r="AA1532" t="s"/>
      <c r="AB1532" t="s">
        <v>17346</v>
      </c>
      <c r="AC1532" t="s">
        <v>17347</v>
      </c>
      <c r="AD1532" t="s">
        <v>192</v>
      </c>
      <c r="AE1532" t="s">
        <v>17348</v>
      </c>
      <c r="AF1532" t="s">
        <v>17349</v>
      </c>
      <c r="AG1532" t="s">
        <v>17350</v>
      </c>
      <c r="AH1532" t="s">
        <v>209</v>
      </c>
      <c r="AI1532" t="s">
        <v>17351</v>
      </c>
      <c r="AJ1532" t="s">
        <v>92</v>
      </c>
      <c r="AK1532" t="s">
        <v>1849</v>
      </c>
    </row>
    <row r="1533" spans="1:38">
      <c r="A1533" t="s">
        <v>16827</v>
      </c>
      <c r="B1533" t="s">
        <v>17352</v>
      </c>
      <c r="C1533" t="s">
        <v>17353</v>
      </c>
      <c r="D1533" t="s">
        <v>17354</v>
      </c>
      <c r="E1533" t="s">
        <v>17355</v>
      </c>
      <c r="F1533" t="s">
        <v>396</v>
      </c>
      <c r="G1533" t="s">
        <v>50</v>
      </c>
      <c r="H1533" t="s">
        <v>51</v>
      </c>
      <c r="I1533" t="s">
        <v>169</v>
      </c>
      <c r="J1533" t="s">
        <v>53</v>
      </c>
      <c r="K1533" t="s">
        <v>54</v>
      </c>
      <c r="L1533" t="s">
        <v>170</v>
      </c>
      <c r="M1533" t="s">
        <v>171</v>
      </c>
      <c r="N1533" t="s">
        <v>172</v>
      </c>
      <c r="O1533" t="s">
        <v>79</v>
      </c>
      <c r="P1533" t="s">
        <v>17356</v>
      </c>
      <c r="Q1533" t="s">
        <v>112</v>
      </c>
      <c r="R1533" t="s">
        <v>17357</v>
      </c>
      <c r="S1533" t="s"/>
      <c r="T1533" t="s"/>
      <c r="U1533" t="s"/>
      <c r="V1533" t="s"/>
      <c r="W1533" t="s"/>
      <c r="X1533" t="s"/>
      <c r="Y1533" t="s"/>
      <c r="Z1533" t="s"/>
      <c r="AA1533" t="s"/>
      <c r="AB1533" t="s">
        <v>17358</v>
      </c>
      <c r="AC1533" t="s">
        <v>17359</v>
      </c>
      <c r="AD1533" t="s">
        <v>124</v>
      </c>
      <c r="AE1533" t="s">
        <v>44</v>
      </c>
      <c r="AF1533" t="s">
        <v>17360</v>
      </c>
      <c r="AG1533" t="s">
        <v>4286</v>
      </c>
      <c r="AH1533" t="s">
        <v>433</v>
      </c>
      <c r="AI1533" t="s">
        <v>17361</v>
      </c>
      <c r="AJ1533" t="s">
        <v>92</v>
      </c>
      <c r="AK1533" t="s">
        <v>66</v>
      </c>
    </row>
    <row r="1534" spans="1:38">
      <c r="A1534" t="s">
        <v>17362</v>
      </c>
      <c r="B1534" t="s">
        <v>17363</v>
      </c>
      <c r="C1534" t="s">
        <v>17364</v>
      </c>
      <c r="D1534" t="s">
        <v>17365</v>
      </c>
      <c r="E1534" t="s">
        <v>17366</v>
      </c>
      <c r="F1534" t="s">
        <v>3538</v>
      </c>
      <c r="G1534" t="s">
        <v>50</v>
      </c>
      <c r="H1534" t="s">
        <v>51</v>
      </c>
      <c r="I1534" t="s">
        <v>2715</v>
      </c>
      <c r="J1534" t="s">
        <v>2715</v>
      </c>
      <c r="K1534" t="s">
        <v>75</v>
      </c>
      <c r="L1534" t="s">
        <v>189</v>
      </c>
      <c r="M1534" t="s">
        <v>190</v>
      </c>
      <c r="N1534" t="s">
        <v>191</v>
      </c>
      <c r="O1534" t="s">
        <v>192</v>
      </c>
      <c r="P1534" t="s"/>
      <c r="Q1534" t="s"/>
      <c r="R1534" t="s"/>
      <c r="S1534" t="s"/>
      <c r="T1534" t="s"/>
      <c r="U1534" t="s"/>
      <c r="V1534" t="s"/>
      <c r="W1534" t="s"/>
      <c r="X1534" t="s"/>
      <c r="Y1534" t="s"/>
      <c r="Z1534" t="s"/>
      <c r="AA1534" t="s"/>
      <c r="AB1534" t="s">
        <v>17367</v>
      </c>
      <c r="AC1534" t="s">
        <v>17367</v>
      </c>
      <c r="AD1534" t="s">
        <v>347</v>
      </c>
      <c r="AE1534" t="s">
        <v>44</v>
      </c>
      <c r="AF1534" t="s">
        <v>17368</v>
      </c>
      <c r="AG1534" t="s">
        <v>17369</v>
      </c>
      <c r="AH1534" t="s">
        <v>667</v>
      </c>
      <c r="AI1534" t="s">
        <v>17370</v>
      </c>
      <c r="AJ1534" t="s">
        <v>92</v>
      </c>
      <c r="AK1534" t="s">
        <v>66</v>
      </c>
    </row>
    <row r="1535" spans="1:38">
      <c r="A1535" t="s">
        <v>17371</v>
      </c>
      <c r="B1535" t="s">
        <v>17372</v>
      </c>
      <c r="C1535" t="s">
        <v>17373</v>
      </c>
      <c r="D1535" t="s">
        <v>17374</v>
      </c>
      <c r="E1535" t="s">
        <v>17375</v>
      </c>
      <c r="F1535" t="s">
        <v>1154</v>
      </c>
      <c r="G1535" t="s">
        <v>50</v>
      </c>
      <c r="H1535" t="s">
        <v>51</v>
      </c>
      <c r="I1535" t="s">
        <v>17376</v>
      </c>
      <c r="J1535" t="s">
        <v>1127</v>
      </c>
      <c r="K1535" t="s">
        <v>54</v>
      </c>
      <c r="L1535" t="s">
        <v>808</v>
      </c>
      <c r="M1535" t="s">
        <v>884</v>
      </c>
      <c r="N1535" t="s">
        <v>7475</v>
      </c>
      <c r="O1535" t="s">
        <v>79</v>
      </c>
      <c r="P1535" t="s">
        <v>17377</v>
      </c>
      <c r="Q1535" t="s">
        <v>59</v>
      </c>
      <c r="R1535" t="s">
        <v>17378</v>
      </c>
      <c r="S1535" t="s"/>
      <c r="T1535" t="s"/>
      <c r="U1535" t="s"/>
      <c r="V1535" t="s">
        <v>67</v>
      </c>
      <c r="W1535" t="s"/>
      <c r="X1535" t="s"/>
      <c r="Y1535" t="s"/>
      <c r="Z1535" t="s"/>
      <c r="AA1535" t="s">
        <v>84</v>
      </c>
      <c r="AB1535" t="s">
        <v>17379</v>
      </c>
      <c r="AC1535" t="s">
        <v>17380</v>
      </c>
      <c r="AD1535" t="s">
        <v>59</v>
      </c>
      <c r="AE1535" t="s">
        <v>277</v>
      </c>
      <c r="AF1535" t="s">
        <v>17381</v>
      </c>
      <c r="AG1535" t="s">
        <v>17382</v>
      </c>
      <c r="AH1535" t="s">
        <v>93</v>
      </c>
      <c r="AI1535" t="s">
        <v>17383</v>
      </c>
      <c r="AJ1535" t="s">
        <v>92</v>
      </c>
      <c r="AK1535" t="s">
        <v>1849</v>
      </c>
    </row>
    <row r="1536" spans="1:38">
      <c r="A1536" t="s">
        <v>17384</v>
      </c>
      <c r="B1536" t="s">
        <v>17385</v>
      </c>
      <c r="C1536" t="s">
        <v>17386</v>
      </c>
      <c r="D1536" t="s">
        <v>17387</v>
      </c>
      <c r="E1536" t="s">
        <v>17388</v>
      </c>
      <c r="F1536" t="s"/>
      <c r="G1536" t="s">
        <v>50</v>
      </c>
      <c r="H1536" t="s">
        <v>51</v>
      </c>
      <c r="I1536" t="s">
        <v>883</v>
      </c>
      <c r="J1536" t="s"/>
      <c r="K1536" t="s">
        <v>453</v>
      </c>
      <c r="L1536" t="s">
        <v>932</v>
      </c>
      <c r="M1536" t="s">
        <v>932</v>
      </c>
      <c r="N1536" t="s">
        <v>1747</v>
      </c>
      <c r="O1536" t="s"/>
      <c r="P1536" t="s"/>
      <c r="Q1536" t="s">
        <v>44</v>
      </c>
      <c r="R1536" t="s"/>
      <c r="S1536" t="s"/>
      <c r="T1536" t="s"/>
      <c r="U1536" t="s"/>
      <c r="V1536" t="s"/>
      <c r="W1536" t="s"/>
      <c r="X1536" t="s"/>
      <c r="Y1536" t="s"/>
      <c r="Z1536" t="s"/>
      <c r="AA1536" t="s"/>
      <c r="AB1536" t="s">
        <v>17389</v>
      </c>
      <c r="AC1536" t="s">
        <v>17389</v>
      </c>
      <c r="AD1536" t="s">
        <v>330</v>
      </c>
      <c r="AE1536" t="s">
        <v>44</v>
      </c>
      <c r="AF1536" t="s">
        <v>17390</v>
      </c>
      <c r="AG1536" t="s">
        <v>17391</v>
      </c>
      <c r="AH1536" t="s">
        <v>826</v>
      </c>
      <c r="AI1536" t="s">
        <v>17392</v>
      </c>
      <c r="AJ1536" t="s">
        <v>17393</v>
      </c>
      <c r="AK1536" t="s">
        <v>66</v>
      </c>
    </row>
    <row r="1537" spans="1:38">
      <c r="A1537" t="s">
        <v>11514</v>
      </c>
      <c r="B1537" t="s">
        <v>17394</v>
      </c>
      <c r="C1537" t="s">
        <v>17395</v>
      </c>
      <c r="D1537" t="s">
        <v>17396</v>
      </c>
      <c r="E1537" t="s">
        <v>17397</v>
      </c>
      <c r="F1537" t="s">
        <v>3237</v>
      </c>
      <c r="G1537" t="s">
        <v>50</v>
      </c>
      <c r="H1537" t="s">
        <v>234</v>
      </c>
      <c r="I1537" t="s">
        <v>4592</v>
      </c>
      <c r="J1537" t="s">
        <v>4592</v>
      </c>
      <c r="K1537" t="s">
        <v>555</v>
      </c>
      <c r="L1537" t="s">
        <v>526</v>
      </c>
      <c r="M1537" t="s">
        <v>527</v>
      </c>
      <c r="N1537" t="s">
        <v>1039</v>
      </c>
      <c r="O1537" t="s">
        <v>939</v>
      </c>
      <c r="P1537" t="s"/>
      <c r="Q1537" t="s"/>
      <c r="R1537" t="s"/>
      <c r="S1537" t="s">
        <v>17398</v>
      </c>
      <c r="T1537" t="s">
        <v>391</v>
      </c>
      <c r="U1537" t="s"/>
      <c r="V1537" t="s"/>
      <c r="W1537" t="s"/>
      <c r="X1537" t="s">
        <v>17399</v>
      </c>
      <c r="Y1537" t="s">
        <v>67</v>
      </c>
      <c r="Z1537" t="s">
        <v>17400</v>
      </c>
      <c r="AA1537" t="s">
        <v>772</v>
      </c>
      <c r="AB1537" t="s">
        <v>17401</v>
      </c>
      <c r="AC1537" t="s">
        <v>17402</v>
      </c>
      <c r="AD1537" t="s">
        <v>110</v>
      </c>
      <c r="AE1537" t="s">
        <v>44</v>
      </c>
      <c r="AF1537" t="s">
        <v>17403</v>
      </c>
      <c r="AG1537" t="s">
        <v>6836</v>
      </c>
      <c r="AH1537" t="s">
        <v>86</v>
      </c>
      <c r="AI1537" t="s">
        <v>17404</v>
      </c>
      <c r="AJ1537" t="s">
        <v>92</v>
      </c>
      <c r="AK1537" t="s">
        <v>66</v>
      </c>
    </row>
    <row r="1538" spans="1:38">
      <c r="A1538" t="s">
        <v>17405</v>
      </c>
      <c r="B1538" t="s">
        <v>17406</v>
      </c>
      <c r="C1538" t="s">
        <v>17407</v>
      </c>
      <c r="D1538" t="s">
        <v>17408</v>
      </c>
      <c r="E1538" t="s">
        <v>17409</v>
      </c>
      <c r="F1538" t="s">
        <v>697</v>
      </c>
      <c r="G1538" t="s">
        <v>50</v>
      </c>
      <c r="H1538" t="s">
        <v>51</v>
      </c>
      <c r="I1538" t="s">
        <v>17410</v>
      </c>
      <c r="J1538" t="s">
        <v>3584</v>
      </c>
      <c r="K1538" t="s">
        <v>2476</v>
      </c>
      <c r="L1538" t="s">
        <v>582</v>
      </c>
      <c r="M1538" t="s">
        <v>871</v>
      </c>
      <c r="N1538" t="s">
        <v>1520</v>
      </c>
      <c r="O1538" t="s">
        <v>103</v>
      </c>
      <c r="P1538" t="s">
        <v>17411</v>
      </c>
      <c r="Q1538" t="s">
        <v>67</v>
      </c>
      <c r="R1538" t="s">
        <v>8914</v>
      </c>
      <c r="S1538" t="s"/>
      <c r="T1538" t="s"/>
      <c r="U1538" t="s"/>
      <c r="V1538" t="s"/>
      <c r="W1538" t="s"/>
      <c r="X1538" t="s"/>
      <c r="Y1538" t="s"/>
      <c r="Z1538" t="s"/>
      <c r="AA1538" t="s"/>
      <c r="AB1538" t="s">
        <v>17412</v>
      </c>
      <c r="AC1538" t="s">
        <v>17413</v>
      </c>
      <c r="AD1538" t="s">
        <v>59</v>
      </c>
      <c r="AE1538" t="s">
        <v>277</v>
      </c>
      <c r="AF1538" t="s">
        <v>17414</v>
      </c>
      <c r="AG1538" t="s">
        <v>8714</v>
      </c>
      <c r="AH1538" t="s">
        <v>93</v>
      </c>
      <c r="AI1538" t="s">
        <v>17415</v>
      </c>
      <c r="AJ1538" t="s">
        <v>92</v>
      </c>
      <c r="AK1538" t="s">
        <v>66</v>
      </c>
    </row>
    <row r="1539" spans="1:38">
      <c r="A1539" t="s">
        <v>17416</v>
      </c>
      <c r="B1539" t="s">
        <v>17417</v>
      </c>
      <c r="C1539" t="s">
        <v>17418</v>
      </c>
      <c r="D1539" t="s">
        <v>17419</v>
      </c>
      <c r="E1539" t="s">
        <v>17420</v>
      </c>
      <c r="F1539" t="s"/>
      <c r="G1539" t="s">
        <v>50</v>
      </c>
      <c r="H1539" t="s">
        <v>51</v>
      </c>
      <c r="I1539" t="s">
        <v>752</v>
      </c>
      <c r="J1539" t="s">
        <v>753</v>
      </c>
      <c r="K1539" t="s">
        <v>54</v>
      </c>
      <c r="L1539" t="s">
        <v>411</v>
      </c>
      <c r="M1539" t="s">
        <v>412</v>
      </c>
      <c r="N1539" t="s">
        <v>699</v>
      </c>
      <c r="O1539" t="s"/>
      <c r="P1539" t="s"/>
      <c r="Q1539" t="s">
        <v>44</v>
      </c>
      <c r="R1539" t="s"/>
      <c r="S1539" t="s"/>
      <c r="T1539" t="s"/>
      <c r="U1539" t="s"/>
      <c r="V1539" t="s"/>
      <c r="W1539" t="s"/>
      <c r="X1539" t="s"/>
      <c r="Y1539" t="s"/>
      <c r="Z1539" t="s"/>
      <c r="AA1539" t="s"/>
      <c r="AB1539" t="s">
        <v>17421</v>
      </c>
      <c r="AC1539" t="s">
        <v>17421</v>
      </c>
      <c r="AD1539" t="s">
        <v>93</v>
      </c>
      <c r="AE1539" t="s">
        <v>277</v>
      </c>
      <c r="AF1539" t="s">
        <v>17422</v>
      </c>
      <c r="AG1539" t="s">
        <v>17423</v>
      </c>
      <c r="AH1539" t="s">
        <v>44</v>
      </c>
      <c r="AI1539" t="s">
        <v>17424</v>
      </c>
      <c r="AJ1539" t="s">
        <v>17425</v>
      </c>
      <c r="AK1539" t="s">
        <v>66</v>
      </c>
    </row>
    <row r="1540" spans="1:38">
      <c r="A1540" t="s">
        <v>17426</v>
      </c>
      <c r="B1540" t="s">
        <v>17427</v>
      </c>
      <c r="C1540" t="s">
        <v>17428</v>
      </c>
      <c r="D1540" t="s">
        <v>17429</v>
      </c>
      <c r="E1540" t="s">
        <v>17430</v>
      </c>
      <c r="F1540" t="s"/>
      <c r="G1540" t="s">
        <v>50</v>
      </c>
      <c r="H1540" t="s">
        <v>51</v>
      </c>
      <c r="I1540" t="s">
        <v>17431</v>
      </c>
      <c r="J1540" t="s"/>
      <c r="K1540" t="s">
        <v>3018</v>
      </c>
      <c r="L1540" t="s">
        <v>470</v>
      </c>
      <c r="M1540" t="s">
        <v>685</v>
      </c>
      <c r="N1540" t="s">
        <v>10580</v>
      </c>
      <c r="O1540" t="s">
        <v>149</v>
      </c>
      <c r="P1540" t="s"/>
      <c r="Q1540" t="s"/>
      <c r="R1540" t="s"/>
      <c r="S1540" t="s">
        <v>17432</v>
      </c>
      <c r="T1540" t="s">
        <v>93</v>
      </c>
      <c r="U1540" t="s"/>
      <c r="V1540" t="s"/>
      <c r="W1540" t="s"/>
      <c r="X1540" t="s"/>
      <c r="Y1540" t="s"/>
      <c r="Z1540" t="s"/>
      <c r="AA1540" t="s"/>
      <c r="AB1540" t="s">
        <v>17433</v>
      </c>
      <c r="AC1540" t="s">
        <v>17434</v>
      </c>
      <c r="AD1540" t="s">
        <v>93</v>
      </c>
      <c r="AE1540" t="s">
        <v>277</v>
      </c>
      <c r="AF1540" t="s">
        <v>17435</v>
      </c>
      <c r="AG1540" t="s">
        <v>17436</v>
      </c>
      <c r="AH1540" t="s">
        <v>44</v>
      </c>
      <c r="AI1540" t="s">
        <v>17437</v>
      </c>
      <c r="AJ1540" t="s">
        <v>92</v>
      </c>
      <c r="AK1540" t="s">
        <v>66</v>
      </c>
    </row>
    <row r="1541" spans="1:38">
      <c r="A1541" t="s">
        <v>17438</v>
      </c>
      <c r="B1541" t="s">
        <v>17439</v>
      </c>
      <c r="C1541" t="s">
        <v>17440</v>
      </c>
      <c r="D1541" t="s">
        <v>17441</v>
      </c>
      <c r="E1541" t="s">
        <v>17442</v>
      </c>
      <c r="F1541" t="s"/>
      <c r="G1541" t="s">
        <v>50</v>
      </c>
      <c r="H1541" t="s">
        <v>51</v>
      </c>
      <c r="I1541" t="s">
        <v>2975</v>
      </c>
      <c r="J1541" t="s"/>
      <c r="K1541" t="s">
        <v>2975</v>
      </c>
      <c r="L1541" t="s">
        <v>55</v>
      </c>
      <c r="M1541" t="s">
        <v>56</v>
      </c>
      <c r="N1541" t="s">
        <v>9356</v>
      </c>
      <c r="O1541" t="s"/>
      <c r="P1541" t="s"/>
      <c r="Q1541" t="s">
        <v>44</v>
      </c>
      <c r="R1541" t="s"/>
      <c r="S1541" t="s"/>
      <c r="T1541" t="s"/>
      <c r="U1541" t="s"/>
      <c r="V1541" t="s"/>
      <c r="W1541" t="s"/>
      <c r="X1541" t="s"/>
      <c r="Y1541" t="s"/>
      <c r="Z1541" t="s"/>
      <c r="AA1541" t="s"/>
      <c r="AB1541" t="s">
        <v>17443</v>
      </c>
      <c r="AC1541" t="s">
        <v>17443</v>
      </c>
      <c r="AD1541" t="s">
        <v>112</v>
      </c>
      <c r="AE1541" t="s">
        <v>60</v>
      </c>
      <c r="AF1541" t="s">
        <v>17444</v>
      </c>
      <c r="AG1541" t="s">
        <v>17445</v>
      </c>
      <c r="AH1541" t="s">
        <v>67</v>
      </c>
      <c r="AI1541" t="s">
        <v>17446</v>
      </c>
      <c r="AJ1541" t="s">
        <v>17447</v>
      </c>
      <c r="AK1541" t="s">
        <v>66</v>
      </c>
    </row>
    <row r="1542" spans="1:38">
      <c r="A1542" t="s">
        <v>17448</v>
      </c>
      <c r="B1542" t="s">
        <v>17449</v>
      </c>
      <c r="C1542" t="s">
        <v>17450</v>
      </c>
      <c r="D1542" t="s">
        <v>17451</v>
      </c>
      <c r="E1542" t="s">
        <v>17452</v>
      </c>
      <c r="F1542" t="s">
        <v>98</v>
      </c>
      <c r="G1542" t="s">
        <v>50</v>
      </c>
      <c r="H1542" t="s">
        <v>51</v>
      </c>
      <c r="I1542" t="s">
        <v>3820</v>
      </c>
      <c r="J1542" t="s"/>
      <c r="K1542" t="s">
        <v>1631</v>
      </c>
      <c r="L1542" t="s">
        <v>55</v>
      </c>
      <c r="M1542" t="s">
        <v>56</v>
      </c>
      <c r="N1542" t="s">
        <v>611</v>
      </c>
      <c r="O1542" t="s"/>
      <c r="P1542" t="s"/>
      <c r="Q1542" t="s">
        <v>44</v>
      </c>
      <c r="R1542" t="s"/>
      <c r="S1542" t="s"/>
      <c r="T1542" t="s"/>
      <c r="U1542" t="s"/>
      <c r="V1542" t="s"/>
      <c r="W1542" t="s"/>
      <c r="X1542" t="s"/>
      <c r="Y1542" t="s"/>
      <c r="Z1542" t="s"/>
      <c r="AA1542" t="s"/>
      <c r="AB1542" t="s">
        <v>17453</v>
      </c>
      <c r="AC1542" t="s">
        <v>17453</v>
      </c>
      <c r="AD1542" t="s">
        <v>192</v>
      </c>
      <c r="AE1542" t="s">
        <v>310</v>
      </c>
      <c r="AF1542" t="s">
        <v>17454</v>
      </c>
      <c r="AG1542" t="s">
        <v>17455</v>
      </c>
      <c r="AH1542" t="s">
        <v>174</v>
      </c>
      <c r="AI1542" t="s">
        <v>17456</v>
      </c>
      <c r="AJ1542" t="s">
        <v>17457</v>
      </c>
      <c r="AK1542" t="s">
        <v>66</v>
      </c>
    </row>
    <row r="1543" spans="1:38">
      <c r="A1543" t="s">
        <v>17458</v>
      </c>
      <c r="B1543" t="s">
        <v>17459</v>
      </c>
      <c r="C1543" t="s">
        <v>17460</v>
      </c>
      <c r="D1543" t="s">
        <v>17461</v>
      </c>
      <c r="E1543" t="s">
        <v>17462</v>
      </c>
      <c r="F1543" t="s">
        <v>1154</v>
      </c>
      <c r="G1543" t="s">
        <v>50</v>
      </c>
      <c r="H1543" t="s">
        <v>51</v>
      </c>
      <c r="I1543" t="s">
        <v>768</v>
      </c>
      <c r="J1543" t="s">
        <v>568</v>
      </c>
      <c r="K1543" t="s">
        <v>569</v>
      </c>
      <c r="L1543" t="s">
        <v>582</v>
      </c>
      <c r="M1543" t="s">
        <v>871</v>
      </c>
      <c r="N1543" t="s">
        <v>872</v>
      </c>
      <c r="O1543" t="s">
        <v>241</v>
      </c>
      <c r="P1543" t="s"/>
      <c r="Q1543" t="s"/>
      <c r="R1543" t="s"/>
      <c r="S1543" t="s"/>
      <c r="T1543" t="s"/>
      <c r="U1543" t="s"/>
      <c r="V1543" t="s"/>
      <c r="W1543" t="s"/>
      <c r="X1543" t="s"/>
      <c r="Y1543" t="s"/>
      <c r="Z1543" t="s"/>
      <c r="AA1543" t="s"/>
      <c r="AB1543" t="s">
        <v>17463</v>
      </c>
      <c r="AC1543" t="s">
        <v>17463</v>
      </c>
      <c r="AD1543" t="s">
        <v>93</v>
      </c>
      <c r="AE1543" t="s">
        <v>44</v>
      </c>
      <c r="AF1543" t="s">
        <v>17464</v>
      </c>
      <c r="AG1543" t="s">
        <v>44</v>
      </c>
      <c r="AH1543" t="s">
        <v>67</v>
      </c>
      <c r="AI1543" t="s">
        <v>17465</v>
      </c>
      <c r="AJ1543" t="s">
        <v>92</v>
      </c>
      <c r="AK1543" t="s">
        <v>66</v>
      </c>
    </row>
    <row r="1544" spans="1:38">
      <c r="A1544" t="s">
        <v>17466</v>
      </c>
      <c r="B1544" t="s">
        <v>17467</v>
      </c>
      <c r="C1544" t="s">
        <v>17468</v>
      </c>
      <c r="D1544" t="s"/>
      <c r="E1544" t="s">
        <v>17469</v>
      </c>
      <c r="F1544" t="s">
        <v>292</v>
      </c>
      <c r="G1544" t="s">
        <v>1178</v>
      </c>
      <c r="H1544" t="s">
        <v>234</v>
      </c>
      <c r="I1544" t="s">
        <v>9838</v>
      </c>
      <c r="J1544" t="s">
        <v>842</v>
      </c>
      <c r="K1544" t="s">
        <v>54</v>
      </c>
      <c r="L1544" t="s">
        <v>355</v>
      </c>
      <c r="M1544" t="s">
        <v>356</v>
      </c>
      <c r="N1544" t="s">
        <v>2180</v>
      </c>
      <c r="O1544" t="s">
        <v>241</v>
      </c>
      <c r="P1544" t="s"/>
      <c r="Q1544" t="s"/>
      <c r="R1544" t="s"/>
      <c r="S1544" t="s"/>
      <c r="T1544" t="s"/>
      <c r="U1544" t="s">
        <v>17470</v>
      </c>
      <c r="V1544" t="s">
        <v>93</v>
      </c>
      <c r="W1544" t="s">
        <v>17471</v>
      </c>
      <c r="X1544" t="s"/>
      <c r="Y1544" t="s"/>
      <c r="Z1544" t="s">
        <v>17472</v>
      </c>
      <c r="AA1544" t="s">
        <v>84</v>
      </c>
      <c r="AB1544" t="s">
        <v>17473</v>
      </c>
      <c r="AC1544" t="s">
        <v>17474</v>
      </c>
      <c r="AD1544" t="s">
        <v>110</v>
      </c>
      <c r="AE1544" t="s">
        <v>44</v>
      </c>
      <c r="AF1544" t="s">
        <v>17475</v>
      </c>
      <c r="AG1544" t="s">
        <v>17476</v>
      </c>
      <c r="AH1544" t="s">
        <v>86</v>
      </c>
      <c r="AI1544" t="s">
        <v>17477</v>
      </c>
      <c r="AJ1544" t="s">
        <v>92</v>
      </c>
      <c r="AK1544" t="s">
        <v>66</v>
      </c>
    </row>
    <row r="1545" spans="1:38">
      <c r="A1545" t="s">
        <v>17478</v>
      </c>
      <c r="B1545" t="s">
        <v>17479</v>
      </c>
      <c r="C1545" t="s">
        <v>17480</v>
      </c>
      <c r="D1545" t="s">
        <v>17481</v>
      </c>
      <c r="E1545" t="s">
        <v>17482</v>
      </c>
      <c r="F1545" t="s">
        <v>697</v>
      </c>
      <c r="G1545" t="s">
        <v>50</v>
      </c>
      <c r="H1545" t="s">
        <v>51</v>
      </c>
      <c r="I1545" t="s">
        <v>752</v>
      </c>
      <c r="J1545" t="s">
        <v>753</v>
      </c>
      <c r="K1545" t="s">
        <v>54</v>
      </c>
      <c r="L1545" t="s">
        <v>582</v>
      </c>
      <c r="M1545" t="s">
        <v>871</v>
      </c>
      <c r="N1545" t="s">
        <v>1567</v>
      </c>
      <c r="O1545" t="s"/>
      <c r="P1545" t="s"/>
      <c r="Q1545" t="s">
        <v>44</v>
      </c>
      <c r="R1545" t="s"/>
      <c r="S1545" t="s"/>
      <c r="T1545" t="s"/>
      <c r="U1545" t="s"/>
      <c r="V1545" t="s"/>
      <c r="W1545" t="s"/>
      <c r="X1545" t="s"/>
      <c r="Y1545" t="s"/>
      <c r="Z1545" t="s"/>
      <c r="AA1545" t="s"/>
      <c r="AB1545" t="s">
        <v>17483</v>
      </c>
      <c r="AC1545" t="s">
        <v>17483</v>
      </c>
      <c r="AD1545" t="s">
        <v>110</v>
      </c>
      <c r="AE1545" t="s">
        <v>44</v>
      </c>
      <c r="AF1545" t="s">
        <v>17484</v>
      </c>
      <c r="AG1545" t="s">
        <v>17485</v>
      </c>
      <c r="AH1545" t="s">
        <v>174</v>
      </c>
      <c r="AI1545" t="s">
        <v>17486</v>
      </c>
      <c r="AJ1545" t="s">
        <v>17487</v>
      </c>
      <c r="AK1545" t="s">
        <v>66</v>
      </c>
    </row>
    <row r="1546" spans="1:38">
      <c r="A1546" t="s">
        <v>10009</v>
      </c>
      <c r="B1546" t="s">
        <v>17488</v>
      </c>
      <c r="C1546" t="s">
        <v>17489</v>
      </c>
      <c r="D1546" t="s">
        <v>17490</v>
      </c>
      <c r="E1546" t="s">
        <v>17491</v>
      </c>
      <c r="F1546" t="s">
        <v>98</v>
      </c>
      <c r="G1546" t="s">
        <v>50</v>
      </c>
      <c r="H1546" t="s">
        <v>51</v>
      </c>
      <c r="I1546" t="s">
        <v>3795</v>
      </c>
      <c r="J1546" t="s">
        <v>1127</v>
      </c>
      <c r="K1546" t="s">
        <v>54</v>
      </c>
      <c r="L1546" t="s">
        <v>219</v>
      </c>
      <c r="M1546" t="s">
        <v>220</v>
      </c>
      <c r="N1546" t="s">
        <v>1972</v>
      </c>
      <c r="O1546" t="s">
        <v>826</v>
      </c>
      <c r="P1546" t="s">
        <v>17492</v>
      </c>
      <c r="Q1546" t="s">
        <v>67</v>
      </c>
      <c r="R1546" t="s"/>
      <c r="S1546" t="s"/>
      <c r="T1546" t="s"/>
      <c r="U1546" t="s"/>
      <c r="V1546" t="s"/>
      <c r="W1546" t="s"/>
      <c r="X1546" t="s"/>
      <c r="Y1546" t="s"/>
      <c r="Z1546" t="s"/>
      <c r="AA1546" t="s"/>
      <c r="AB1546" t="s">
        <v>17493</v>
      </c>
      <c r="AC1546" t="s">
        <v>17494</v>
      </c>
      <c r="AD1546" t="s">
        <v>93</v>
      </c>
      <c r="AE1546" t="s">
        <v>277</v>
      </c>
      <c r="AF1546" t="s">
        <v>17495</v>
      </c>
      <c r="AG1546" t="s">
        <v>17496</v>
      </c>
      <c r="AH1546" t="s">
        <v>44</v>
      </c>
      <c r="AI1546" t="s">
        <v>17497</v>
      </c>
      <c r="AJ1546" t="s">
        <v>92</v>
      </c>
      <c r="AK1546" t="s">
        <v>66</v>
      </c>
    </row>
    <row r="1547" spans="1:38">
      <c r="A1547" t="s">
        <v>17498</v>
      </c>
      <c r="B1547" t="s">
        <v>17499</v>
      </c>
      <c r="C1547" t="s">
        <v>17500</v>
      </c>
      <c r="D1547" t="s">
        <v>17501</v>
      </c>
      <c r="E1547" t="s">
        <v>17502</v>
      </c>
      <c r="F1547" t="s">
        <v>697</v>
      </c>
      <c r="G1547" t="s">
        <v>72</v>
      </c>
      <c r="H1547" t="s">
        <v>51</v>
      </c>
      <c r="I1547" t="s">
        <v>17503</v>
      </c>
      <c r="J1547" t="s">
        <v>17504</v>
      </c>
      <c r="K1547" t="s">
        <v>555</v>
      </c>
      <c r="L1547" t="s">
        <v>238</v>
      </c>
      <c r="M1547" t="s">
        <v>239</v>
      </c>
      <c r="N1547" t="s">
        <v>4483</v>
      </c>
      <c r="O1547" t="s">
        <v>507</v>
      </c>
      <c r="P1547" t="s"/>
      <c r="Q1547" t="s"/>
      <c r="R1547" t="s"/>
      <c r="S1547" t="s"/>
      <c r="T1547" t="s"/>
      <c r="U1547" t="s"/>
      <c r="V1547" t="s"/>
      <c r="W1547" t="s">
        <v>17505</v>
      </c>
      <c r="X1547" t="s"/>
      <c r="Y1547" t="s"/>
      <c r="Z1547" t="s"/>
      <c r="AA1547" t="s"/>
      <c r="AB1547" t="s">
        <v>17506</v>
      </c>
      <c r="AC1547" t="s">
        <v>17506</v>
      </c>
      <c r="AD1547" t="s">
        <v>174</v>
      </c>
      <c r="AE1547" t="s">
        <v>1105</v>
      </c>
      <c r="AF1547" t="s">
        <v>17507</v>
      </c>
      <c r="AG1547" t="s">
        <v>17508</v>
      </c>
      <c r="AH1547" t="s">
        <v>209</v>
      </c>
      <c r="AI1547" t="s">
        <v>17509</v>
      </c>
      <c r="AJ1547" t="s">
        <v>92</v>
      </c>
      <c r="AK1547" t="s">
        <v>66</v>
      </c>
    </row>
    <row r="1548" spans="1:38">
      <c r="A1548" t="s">
        <v>2467</v>
      </c>
      <c r="B1548" t="s">
        <v>17510</v>
      </c>
      <c r="C1548" t="s">
        <v>17511</v>
      </c>
      <c r="D1548" t="s">
        <v>17512</v>
      </c>
      <c r="E1548" t="s">
        <v>17513</v>
      </c>
      <c r="F1548" t="s">
        <v>98</v>
      </c>
      <c r="G1548" t="s">
        <v>50</v>
      </c>
      <c r="H1548" t="s">
        <v>51</v>
      </c>
      <c r="I1548" t="s"/>
      <c r="J1548" t="s"/>
      <c r="K1548" t="s"/>
      <c r="L1548" t="s">
        <v>100</v>
      </c>
      <c r="M1548" t="s">
        <v>101</v>
      </c>
      <c r="N1548" t="s">
        <v>754</v>
      </c>
      <c r="O1548" t="s"/>
      <c r="P1548" t="s"/>
      <c r="Q1548" t="s">
        <v>44</v>
      </c>
      <c r="R1548" t="s"/>
      <c r="S1548" t="s"/>
      <c r="T1548" t="s"/>
      <c r="U1548" t="s"/>
      <c r="V1548" t="s"/>
      <c r="W1548" t="s"/>
      <c r="X1548" t="s"/>
      <c r="Y1548" t="s"/>
      <c r="Z1548" t="s"/>
      <c r="AA1548" t="s"/>
      <c r="AB1548" t="s">
        <v>17514</v>
      </c>
      <c r="AC1548" t="s">
        <v>17514</v>
      </c>
      <c r="AD1548" t="s">
        <v>149</v>
      </c>
      <c r="AE1548" t="s">
        <v>277</v>
      </c>
      <c r="AF1548" t="s">
        <v>17515</v>
      </c>
      <c r="AG1548" t="s">
        <v>17516</v>
      </c>
      <c r="AH1548" t="s">
        <v>142</v>
      </c>
      <c r="AI1548" t="s">
        <v>17517</v>
      </c>
      <c r="AJ1548" t="s">
        <v>17518</v>
      </c>
      <c r="AK1548" t="s">
        <v>66</v>
      </c>
    </row>
    <row r="1549" spans="1:38">
      <c r="A1549" t="s">
        <v>17519</v>
      </c>
      <c r="B1549" t="s">
        <v>17520</v>
      </c>
      <c r="C1549" t="s">
        <v>17521</v>
      </c>
      <c r="D1549" t="s">
        <v>17522</v>
      </c>
      <c r="E1549" t="s">
        <v>17523</v>
      </c>
      <c r="F1549" t="s">
        <v>968</v>
      </c>
      <c r="G1549" t="s">
        <v>72</v>
      </c>
      <c r="H1549" t="s">
        <v>51</v>
      </c>
      <c r="I1549" t="s">
        <v>17524</v>
      </c>
      <c r="J1549" t="s">
        <v>17525</v>
      </c>
      <c r="K1549" t="s">
        <v>354</v>
      </c>
      <c r="L1549" t="s">
        <v>322</v>
      </c>
      <c r="M1549" t="s">
        <v>1251</v>
      </c>
      <c r="N1549" t="s">
        <v>1461</v>
      </c>
      <c r="O1549" t="s">
        <v>406</v>
      </c>
      <c r="P1549" t="s"/>
      <c r="Q1549" t="s"/>
      <c r="R1549" t="s"/>
      <c r="S1549" t="s"/>
      <c r="T1549" t="s">
        <v>93</v>
      </c>
      <c r="U1549" t="s"/>
      <c r="V1549" t="s"/>
      <c r="W1549" t="s">
        <v>17526</v>
      </c>
      <c r="X1549" t="s"/>
      <c r="Y1549" t="s"/>
      <c r="Z1549" t="s"/>
      <c r="AA1549" t="s"/>
      <c r="AB1549" t="s">
        <v>17527</v>
      </c>
      <c r="AC1549" t="s">
        <v>17528</v>
      </c>
      <c r="AD1549" t="s">
        <v>112</v>
      </c>
      <c r="AE1549" t="s">
        <v>60</v>
      </c>
      <c r="AF1549" t="s">
        <v>17529</v>
      </c>
      <c r="AG1549" t="s">
        <v>17530</v>
      </c>
      <c r="AH1549" t="s">
        <v>67</v>
      </c>
      <c r="AI1549" t="s">
        <v>17531</v>
      </c>
      <c r="AJ1549" t="s">
        <v>92</v>
      </c>
      <c r="AK1549" t="s">
        <v>66</v>
      </c>
    </row>
    <row r="1550" spans="1:38">
      <c r="A1550" t="s">
        <v>2140</v>
      </c>
      <c r="B1550" t="s">
        <v>17532</v>
      </c>
      <c r="C1550" t="s">
        <v>17533</v>
      </c>
      <c r="D1550" t="s">
        <v>17534</v>
      </c>
      <c r="E1550" t="s">
        <v>17535</v>
      </c>
      <c r="F1550" t="s">
        <v>12924</v>
      </c>
      <c r="G1550" t="s">
        <v>50</v>
      </c>
      <c r="H1550" t="s">
        <v>51</v>
      </c>
      <c r="I1550" t="s">
        <v>842</v>
      </c>
      <c r="J1550" t="s">
        <v>842</v>
      </c>
      <c r="K1550" t="s">
        <v>54</v>
      </c>
      <c r="L1550" t="s">
        <v>1701</v>
      </c>
      <c r="M1550" t="s">
        <v>1701</v>
      </c>
      <c r="N1550" t="s">
        <v>2233</v>
      </c>
      <c r="O1550" t="s">
        <v>162</v>
      </c>
      <c r="P1550" t="s"/>
      <c r="Q1550" t="s"/>
      <c r="R1550" t="s"/>
      <c r="S1550" t="s"/>
      <c r="T1550" t="s"/>
      <c r="U1550" t="s"/>
      <c r="V1550" t="s"/>
      <c r="W1550" t="s"/>
      <c r="X1550" t="s"/>
      <c r="Y1550" t="s"/>
      <c r="Z1550" t="s"/>
      <c r="AA1550" t="s"/>
      <c r="AB1550" t="s">
        <v>17536</v>
      </c>
      <c r="AC1550" t="s">
        <v>17537</v>
      </c>
      <c r="AD1550" t="s">
        <v>110</v>
      </c>
      <c r="AE1550" t="s">
        <v>515</v>
      </c>
      <c r="AF1550" t="s">
        <v>17538</v>
      </c>
      <c r="AG1550" t="s">
        <v>17539</v>
      </c>
      <c r="AH1550" t="s">
        <v>112</v>
      </c>
      <c r="AI1550" t="s">
        <v>17540</v>
      </c>
      <c r="AJ1550" t="s">
        <v>92</v>
      </c>
      <c r="AK1550" t="s">
        <v>66</v>
      </c>
    </row>
    <row r="1551" spans="1:38">
      <c r="A1551" t="s">
        <v>17541</v>
      </c>
      <c r="B1551" t="s">
        <v>17542</v>
      </c>
      <c r="C1551" t="s">
        <v>17543</v>
      </c>
      <c r="D1551" t="s">
        <v>17544</v>
      </c>
      <c r="E1551" t="s">
        <v>17545</v>
      </c>
      <c r="F1551" t="s">
        <v>379</v>
      </c>
      <c r="G1551" t="s">
        <v>50</v>
      </c>
      <c r="H1551" t="s">
        <v>51</v>
      </c>
      <c r="I1551" t="s">
        <v>17546</v>
      </c>
      <c r="J1551" t="s">
        <v>842</v>
      </c>
      <c r="K1551" t="s">
        <v>54</v>
      </c>
      <c r="L1551" t="s">
        <v>843</v>
      </c>
      <c r="M1551" t="s">
        <v>844</v>
      </c>
      <c r="N1551" t="s">
        <v>845</v>
      </c>
      <c r="O1551" t="s">
        <v>192</v>
      </c>
      <c r="P1551" t="s"/>
      <c r="Q1551" t="s"/>
      <c r="R1551" t="s"/>
      <c r="S1551" t="s"/>
      <c r="T1551" t="s"/>
      <c r="U1551" t="s"/>
      <c r="V1551" t="s"/>
      <c r="W1551" t="s"/>
      <c r="X1551" t="s"/>
      <c r="Y1551" t="s"/>
      <c r="Z1551" t="s"/>
      <c r="AA1551" t="s"/>
      <c r="AB1551" t="s">
        <v>17547</v>
      </c>
      <c r="AC1551" t="s">
        <v>17548</v>
      </c>
      <c r="AD1551" t="s">
        <v>110</v>
      </c>
      <c r="AE1551" t="s">
        <v>1254</v>
      </c>
      <c r="AF1551" t="s">
        <v>17549</v>
      </c>
      <c r="AG1551" t="s">
        <v>17550</v>
      </c>
      <c r="AH1551" t="s">
        <v>59</v>
      </c>
      <c r="AI1551" t="s">
        <v>17551</v>
      </c>
      <c r="AJ1551" t="s">
        <v>92</v>
      </c>
      <c r="AK1551" t="s">
        <v>66</v>
      </c>
    </row>
    <row r="1552" spans="1:38">
      <c r="A1552" t="s">
        <v>17552</v>
      </c>
      <c r="B1552" t="s">
        <v>17553</v>
      </c>
      <c r="C1552" t="s">
        <v>17554</v>
      </c>
      <c r="D1552" t="s">
        <v>17555</v>
      </c>
      <c r="E1552" t="s">
        <v>17556</v>
      </c>
      <c r="F1552" t="s">
        <v>2059</v>
      </c>
      <c r="G1552" t="s">
        <v>50</v>
      </c>
      <c r="H1552" t="s">
        <v>51</v>
      </c>
      <c r="I1552" t="s">
        <v>17557</v>
      </c>
      <c r="J1552" t="s">
        <v>4190</v>
      </c>
      <c r="K1552" t="s">
        <v>54</v>
      </c>
      <c r="L1552" t="s">
        <v>454</v>
      </c>
      <c r="M1552" t="s">
        <v>454</v>
      </c>
      <c r="N1552" t="s">
        <v>556</v>
      </c>
      <c r="O1552" t="s">
        <v>124</v>
      </c>
      <c r="P1552" t="s"/>
      <c r="Q1552" t="s"/>
      <c r="R1552" t="s"/>
      <c r="S1552" t="s"/>
      <c r="T1552" t="s"/>
      <c r="U1552" t="s"/>
      <c r="V1552" t="s"/>
      <c r="W1552" t="s"/>
      <c r="X1552" t="s"/>
      <c r="Y1552" t="s"/>
      <c r="Z1552" t="s"/>
      <c r="AA1552" t="s"/>
      <c r="AB1552" t="s">
        <v>17558</v>
      </c>
      <c r="AC1552" t="s">
        <v>17558</v>
      </c>
      <c r="AD1552" t="s">
        <v>174</v>
      </c>
      <c r="AE1552" t="s">
        <v>44</v>
      </c>
      <c r="AF1552" t="s">
        <v>17559</v>
      </c>
      <c r="AG1552" t="s">
        <v>17560</v>
      </c>
      <c r="AH1552" t="s">
        <v>209</v>
      </c>
      <c r="AI1552" t="s">
        <v>17561</v>
      </c>
      <c r="AJ1552" t="s">
        <v>92</v>
      </c>
      <c r="AK1552" t="s">
        <v>66</v>
      </c>
    </row>
    <row r="1553" spans="1:38">
      <c r="A1553" t="s">
        <v>17562</v>
      </c>
      <c r="B1553" t="s">
        <v>17563</v>
      </c>
      <c r="C1553" t="s">
        <v>17564</v>
      </c>
      <c r="D1553" t="s">
        <v>17565</v>
      </c>
      <c r="E1553" t="s">
        <v>17566</v>
      </c>
      <c r="F1553" t="s">
        <v>233</v>
      </c>
      <c r="G1553" t="s">
        <v>50</v>
      </c>
      <c r="H1553" t="s">
        <v>51</v>
      </c>
      <c r="I1553" t="s">
        <v>5192</v>
      </c>
      <c r="J1553" t="s">
        <v>53</v>
      </c>
      <c r="K1553" t="s">
        <v>54</v>
      </c>
      <c r="L1553" t="s">
        <v>843</v>
      </c>
      <c r="M1553" t="s">
        <v>844</v>
      </c>
      <c r="N1553" t="s">
        <v>2411</v>
      </c>
      <c r="O1553" t="s">
        <v>433</v>
      </c>
      <c r="P1553" t="s">
        <v>1521</v>
      </c>
      <c r="Q1553" t="s">
        <v>67</v>
      </c>
      <c r="R1553" t="s"/>
      <c r="S1553" t="s"/>
      <c r="T1553" t="s"/>
      <c r="U1553" t="s"/>
      <c r="V1553" t="s"/>
      <c r="W1553" t="s"/>
      <c r="X1553" t="s"/>
      <c r="Y1553" t="s"/>
      <c r="Z1553" t="s"/>
      <c r="AA1553" t="s"/>
      <c r="AB1553" t="s">
        <v>17567</v>
      </c>
      <c r="AC1553" t="s">
        <v>17568</v>
      </c>
      <c r="AD1553" t="s">
        <v>151</v>
      </c>
      <c r="AE1553" t="s">
        <v>342</v>
      </c>
      <c r="AF1553" t="s">
        <v>17569</v>
      </c>
      <c r="AG1553" t="s">
        <v>17570</v>
      </c>
      <c r="AH1553" t="s">
        <v>59</v>
      </c>
      <c r="AI1553" t="s">
        <v>17571</v>
      </c>
      <c r="AJ1553" t="s">
        <v>92</v>
      </c>
      <c r="AK1553" t="s">
        <v>66</v>
      </c>
    </row>
    <row r="1554" spans="1:38">
      <c r="A1554" t="s">
        <v>17572</v>
      </c>
      <c r="B1554" t="s">
        <v>17573</v>
      </c>
      <c r="C1554" t="s">
        <v>17574</v>
      </c>
      <c r="D1554" t="s">
        <v>17575</v>
      </c>
      <c r="E1554" t="s">
        <v>17576</v>
      </c>
      <c r="F1554" t="s">
        <v>1458</v>
      </c>
      <c r="G1554" t="s">
        <v>50</v>
      </c>
      <c r="H1554" t="s">
        <v>234</v>
      </c>
      <c r="I1554" t="s">
        <v>17577</v>
      </c>
      <c r="J1554" t="s">
        <v>137</v>
      </c>
      <c r="K1554" t="s">
        <v>138</v>
      </c>
      <c r="L1554" t="s">
        <v>355</v>
      </c>
      <c r="M1554" t="s">
        <v>356</v>
      </c>
      <c r="N1554" t="s">
        <v>357</v>
      </c>
      <c r="O1554" t="s">
        <v>103</v>
      </c>
      <c r="P1554" t="s"/>
      <c r="Q1554" t="s"/>
      <c r="R1554" t="s"/>
      <c r="S1554" t="s"/>
      <c r="T1554" t="s">
        <v>67</v>
      </c>
      <c r="U1554" t="s"/>
      <c r="V1554" t="s"/>
      <c r="W1554" t="s"/>
      <c r="X1554" t="s"/>
      <c r="Y1554" t="s"/>
      <c r="Z1554" t="s">
        <v>17578</v>
      </c>
      <c r="AA1554" t="s"/>
      <c r="AB1554" t="s">
        <v>17579</v>
      </c>
      <c r="AC1554" t="s">
        <v>17580</v>
      </c>
      <c r="AD1554" t="s">
        <v>59</v>
      </c>
      <c r="AE1554" t="s">
        <v>44</v>
      </c>
      <c r="AF1554" t="s">
        <v>17581</v>
      </c>
      <c r="AG1554" t="s">
        <v>44</v>
      </c>
      <c r="AH1554" t="s">
        <v>301</v>
      </c>
      <c r="AI1554" t="s">
        <v>17582</v>
      </c>
      <c r="AJ1554" t="s">
        <v>92</v>
      </c>
      <c r="AK1554" t="s">
        <v>66</v>
      </c>
    </row>
    <row r="1555" spans="1:38">
      <c r="A1555" t="s">
        <v>17583</v>
      </c>
      <c r="B1555" t="s">
        <v>17584</v>
      </c>
      <c r="C1555" t="s">
        <v>17585</v>
      </c>
      <c r="D1555" t="s">
        <v>17586</v>
      </c>
      <c r="E1555" t="s">
        <v>17587</v>
      </c>
      <c r="F1555" t="s"/>
      <c r="G1555" t="s">
        <v>72</v>
      </c>
      <c r="H1555" t="s">
        <v>51</v>
      </c>
      <c r="I1555" t="s">
        <v>424</v>
      </c>
      <c r="J1555" t="s">
        <v>425</v>
      </c>
      <c r="K1555" t="s">
        <v>54</v>
      </c>
      <c r="L1555" t="s">
        <v>1880</v>
      </c>
      <c r="M1555" t="s">
        <v>3031</v>
      </c>
      <c r="N1555" t="s">
        <v>3032</v>
      </c>
      <c r="O1555" t="s">
        <v>142</v>
      </c>
      <c r="P1555" t="s"/>
      <c r="Q1555" t="s"/>
      <c r="R1555" t="s"/>
      <c r="S1555" t="s"/>
      <c r="T1555" t="s"/>
      <c r="U1555" t="s"/>
      <c r="V1555" t="s"/>
      <c r="W1555" t="s">
        <v>17588</v>
      </c>
      <c r="X1555" t="s"/>
      <c r="Y1555" t="s"/>
      <c r="Z1555" t="s"/>
      <c r="AA1555" t="s"/>
      <c r="AB1555" t="s">
        <v>17589</v>
      </c>
      <c r="AC1555" t="s">
        <v>17590</v>
      </c>
      <c r="AD1555" t="s">
        <v>112</v>
      </c>
      <c r="AE1555" t="s">
        <v>904</v>
      </c>
      <c r="AF1555" t="s">
        <v>17591</v>
      </c>
      <c r="AG1555" t="s">
        <v>17592</v>
      </c>
      <c r="AH1555" t="s">
        <v>44</v>
      </c>
      <c r="AI1555" t="s">
        <v>17593</v>
      </c>
      <c r="AJ1555" t="s">
        <v>92</v>
      </c>
      <c r="AK1555" t="s">
        <v>66</v>
      </c>
    </row>
    <row r="1556" spans="1:38">
      <c r="A1556" t="s">
        <v>17594</v>
      </c>
      <c r="B1556" t="s">
        <v>17595</v>
      </c>
      <c r="C1556" t="s">
        <v>17596</v>
      </c>
      <c r="D1556" t="s"/>
      <c r="E1556" t="s">
        <v>17597</v>
      </c>
      <c r="F1556" t="s">
        <v>438</v>
      </c>
      <c r="G1556" t="s">
        <v>50</v>
      </c>
      <c r="H1556" t="s">
        <v>51</v>
      </c>
      <c r="I1556" t="s">
        <v>17598</v>
      </c>
      <c r="J1556" t="s">
        <v>7082</v>
      </c>
      <c r="K1556" t="s">
        <v>237</v>
      </c>
      <c r="L1556" t="s">
        <v>156</v>
      </c>
      <c r="M1556" t="s">
        <v>157</v>
      </c>
      <c r="N1556" t="s">
        <v>158</v>
      </c>
      <c r="O1556" t="s">
        <v>103</v>
      </c>
      <c r="P1556" t="s">
        <v>17599</v>
      </c>
      <c r="Q1556" t="s">
        <v>67</v>
      </c>
      <c r="R1556" t="s">
        <v>17600</v>
      </c>
      <c r="S1556" t="s"/>
      <c r="T1556" t="s"/>
      <c r="U1556" t="s"/>
      <c r="V1556" t="s"/>
      <c r="W1556" t="s"/>
      <c r="X1556" t="s"/>
      <c r="Y1556" t="s"/>
      <c r="Z1556" t="s"/>
      <c r="AA1556" t="s"/>
      <c r="AB1556" t="s">
        <v>17601</v>
      </c>
      <c r="AC1556" t="s">
        <v>17601</v>
      </c>
      <c r="AD1556" t="s">
        <v>86</v>
      </c>
      <c r="AE1556" t="s">
        <v>342</v>
      </c>
      <c r="AF1556" t="s">
        <v>17602</v>
      </c>
      <c r="AG1556" t="s">
        <v>3445</v>
      </c>
      <c r="AH1556" t="s">
        <v>461</v>
      </c>
      <c r="AI1556" t="s">
        <v>17603</v>
      </c>
      <c r="AJ1556" t="s">
        <v>92</v>
      </c>
      <c r="AK1556" t="s">
        <v>66</v>
      </c>
    </row>
    <row r="1557" spans="1:38">
      <c r="A1557" t="s">
        <v>17604</v>
      </c>
      <c r="B1557" t="s">
        <v>17605</v>
      </c>
      <c r="C1557" t="s">
        <v>17606</v>
      </c>
      <c r="D1557" t="s">
        <v>17607</v>
      </c>
      <c r="E1557" t="s">
        <v>17608</v>
      </c>
      <c r="F1557" t="s">
        <v>438</v>
      </c>
      <c r="G1557" t="s">
        <v>50</v>
      </c>
      <c r="H1557" t="s">
        <v>51</v>
      </c>
      <c r="I1557" t="s">
        <v>954</v>
      </c>
      <c r="J1557" t="s">
        <v>53</v>
      </c>
      <c r="K1557" t="s">
        <v>54</v>
      </c>
      <c r="L1557" t="s">
        <v>55</v>
      </c>
      <c r="M1557" t="s">
        <v>56</v>
      </c>
      <c r="N1557" t="s">
        <v>57</v>
      </c>
      <c r="O1557" t="s"/>
      <c r="P1557" t="s"/>
      <c r="Q1557" t="s">
        <v>44</v>
      </c>
      <c r="R1557" t="s"/>
      <c r="S1557" t="s"/>
      <c r="T1557" t="s"/>
      <c r="U1557" t="s"/>
      <c r="V1557" t="s"/>
      <c r="W1557" t="s"/>
      <c r="X1557" t="s"/>
      <c r="Y1557" t="s"/>
      <c r="Z1557" t="s"/>
      <c r="AA1557" t="s"/>
      <c r="AB1557" t="s">
        <v>17609</v>
      </c>
      <c r="AC1557" t="s">
        <v>17609</v>
      </c>
      <c r="AD1557" t="s">
        <v>93</v>
      </c>
      <c r="AE1557" t="s">
        <v>277</v>
      </c>
      <c r="AF1557" t="s">
        <v>17610</v>
      </c>
      <c r="AG1557" t="s">
        <v>5875</v>
      </c>
      <c r="AH1557" t="s">
        <v>44</v>
      </c>
      <c r="AI1557" t="s">
        <v>17611</v>
      </c>
      <c r="AJ1557" t="s">
        <v>17612</v>
      </c>
      <c r="AK1557" t="s">
        <v>66</v>
      </c>
    </row>
    <row r="1558" spans="1:38">
      <c r="A1558" t="s">
        <v>17613</v>
      </c>
      <c r="B1558" t="s">
        <v>17614</v>
      </c>
      <c r="C1558" t="s">
        <v>17615</v>
      </c>
      <c r="D1558" t="s">
        <v>17616</v>
      </c>
      <c r="E1558" t="s">
        <v>17617</v>
      </c>
      <c r="F1558" t="s">
        <v>319</v>
      </c>
      <c r="G1558" t="s">
        <v>50</v>
      </c>
      <c r="H1558" t="s">
        <v>51</v>
      </c>
      <c r="I1558" t="s">
        <v>16959</v>
      </c>
      <c r="J1558" t="s">
        <v>53</v>
      </c>
      <c r="K1558" t="s">
        <v>54</v>
      </c>
      <c r="L1558" t="s">
        <v>355</v>
      </c>
      <c r="M1558" t="s">
        <v>985</v>
      </c>
      <c r="N1558" t="s">
        <v>986</v>
      </c>
      <c r="O1558" t="s">
        <v>174</v>
      </c>
      <c r="P1558" t="s"/>
      <c r="Q1558" t="s"/>
      <c r="R1558" t="s"/>
      <c r="S1558" t="s"/>
      <c r="T1558" t="s"/>
      <c r="U1558" t="s"/>
      <c r="V1558" t="s"/>
      <c r="W1558" t="s"/>
      <c r="X1558" t="s"/>
      <c r="Y1558" t="s"/>
      <c r="Z1558" t="s"/>
      <c r="AA1558" t="s"/>
      <c r="AB1558" t="s">
        <v>17618</v>
      </c>
      <c r="AC1558" t="s">
        <v>17618</v>
      </c>
      <c r="AD1558" t="s">
        <v>86</v>
      </c>
      <c r="AE1558" t="s">
        <v>44</v>
      </c>
      <c r="AF1558" t="s">
        <v>17619</v>
      </c>
      <c r="AG1558" t="s">
        <v>17620</v>
      </c>
      <c r="AH1558" t="s">
        <v>330</v>
      </c>
      <c r="AI1558" t="s">
        <v>17621</v>
      </c>
      <c r="AJ1558" t="s">
        <v>92</v>
      </c>
      <c r="AK1558" t="s">
        <v>66</v>
      </c>
    </row>
    <row r="1559" spans="1:38">
      <c r="A1559" t="s">
        <v>17622</v>
      </c>
      <c r="B1559" t="s">
        <v>17623</v>
      </c>
      <c r="C1559" t="s">
        <v>17624</v>
      </c>
      <c r="D1559" t="s">
        <v>17625</v>
      </c>
      <c r="E1559" t="s">
        <v>17626</v>
      </c>
      <c r="F1559" t="s">
        <v>857</v>
      </c>
      <c r="G1559" t="s">
        <v>50</v>
      </c>
      <c r="H1559" t="s">
        <v>51</v>
      </c>
      <c r="I1559" t="s">
        <v>7427</v>
      </c>
      <c r="J1559" t="s"/>
      <c r="K1559" t="s">
        <v>569</v>
      </c>
      <c r="L1559" t="s">
        <v>55</v>
      </c>
      <c r="M1559" t="s">
        <v>56</v>
      </c>
      <c r="N1559" t="s">
        <v>426</v>
      </c>
      <c r="O1559" t="s">
        <v>192</v>
      </c>
      <c r="P1559" t="s">
        <v>17627</v>
      </c>
      <c r="Q1559" t="s">
        <v>67</v>
      </c>
      <c r="R1559" t="s">
        <v>17628</v>
      </c>
      <c r="S1559" t="s"/>
      <c r="T1559" t="s"/>
      <c r="U1559" t="s"/>
      <c r="V1559" t="s"/>
      <c r="W1559" t="s"/>
      <c r="X1559" t="s"/>
      <c r="Y1559" t="s"/>
      <c r="Z1559" t="s"/>
      <c r="AA1559" t="s"/>
      <c r="AB1559" t="s">
        <v>17629</v>
      </c>
      <c r="AC1559" t="s">
        <v>17630</v>
      </c>
      <c r="AD1559" t="s">
        <v>330</v>
      </c>
      <c r="AE1559" t="s">
        <v>6867</v>
      </c>
      <c r="AF1559" t="s">
        <v>17631</v>
      </c>
      <c r="AG1559" t="s">
        <v>17632</v>
      </c>
      <c r="AH1559" t="s">
        <v>180</v>
      </c>
      <c r="AI1559" t="s">
        <v>17633</v>
      </c>
      <c r="AJ1559" t="s">
        <v>92</v>
      </c>
      <c r="AK1559" t="s">
        <v>66</v>
      </c>
    </row>
    <row r="1560" spans="1:38">
      <c r="A1560" t="s">
        <v>17634</v>
      </c>
      <c r="B1560" t="s">
        <v>17635</v>
      </c>
      <c r="C1560" t="s">
        <v>17636</v>
      </c>
      <c r="D1560" t="s">
        <v>17637</v>
      </c>
      <c r="E1560" t="s">
        <v>17638</v>
      </c>
      <c r="F1560" t="s">
        <v>4268</v>
      </c>
      <c r="G1560" t="s">
        <v>72</v>
      </c>
      <c r="H1560" t="s">
        <v>51</v>
      </c>
      <c r="I1560" t="s">
        <v>17639</v>
      </c>
      <c r="J1560" t="s">
        <v>53</v>
      </c>
      <c r="K1560" t="s">
        <v>54</v>
      </c>
      <c r="L1560" t="s">
        <v>120</v>
      </c>
      <c r="M1560" t="s">
        <v>382</v>
      </c>
      <c r="N1560" t="s">
        <v>17640</v>
      </c>
      <c r="O1560" t="s">
        <v>192</v>
      </c>
      <c r="P1560" t="s"/>
      <c r="Q1560" t="s"/>
      <c r="R1560" t="s"/>
      <c r="S1560" t="s"/>
      <c r="T1560" t="s"/>
      <c r="U1560" t="s"/>
      <c r="V1560" t="s"/>
      <c r="W1560" t="s">
        <v>17641</v>
      </c>
      <c r="X1560" t="s"/>
      <c r="Y1560" t="s"/>
      <c r="Z1560" t="s"/>
      <c r="AA1560" t="s"/>
      <c r="AB1560" t="s">
        <v>17642</v>
      </c>
      <c r="AC1560" t="s">
        <v>17642</v>
      </c>
      <c r="AD1560" t="s">
        <v>93</v>
      </c>
      <c r="AE1560" t="s">
        <v>277</v>
      </c>
      <c r="AF1560" t="s">
        <v>17643</v>
      </c>
      <c r="AG1560" t="s">
        <v>17644</v>
      </c>
      <c r="AH1560" t="s">
        <v>44</v>
      </c>
      <c r="AI1560" t="s">
        <v>17645</v>
      </c>
      <c r="AJ1560" t="s">
        <v>92</v>
      </c>
      <c r="AK1560" t="s">
        <v>66</v>
      </c>
    </row>
    <row r="1561" spans="1:38">
      <c r="A1561" t="s">
        <v>17646</v>
      </c>
      <c r="B1561" t="s">
        <v>17647</v>
      </c>
      <c r="C1561" t="s">
        <v>17648</v>
      </c>
      <c r="D1561" t="s">
        <v>17649</v>
      </c>
      <c r="E1561" t="s">
        <v>17650</v>
      </c>
      <c r="F1561" t="s"/>
      <c r="G1561" t="s">
        <v>50</v>
      </c>
      <c r="H1561" t="s">
        <v>51</v>
      </c>
      <c r="I1561" t="s">
        <v>17651</v>
      </c>
      <c r="J1561" t="s">
        <v>2648</v>
      </c>
      <c r="K1561" t="s">
        <v>54</v>
      </c>
      <c r="L1561" t="s">
        <v>971</v>
      </c>
      <c r="M1561" t="s">
        <v>972</v>
      </c>
      <c r="N1561" t="s">
        <v>973</v>
      </c>
      <c r="O1561" t="s"/>
      <c r="P1561" t="s"/>
      <c r="Q1561" t="s">
        <v>44</v>
      </c>
      <c r="R1561" t="s"/>
      <c r="S1561" t="s"/>
      <c r="T1561" t="s"/>
      <c r="U1561" t="s"/>
      <c r="V1561" t="s"/>
      <c r="W1561" t="s"/>
      <c r="X1561" t="s"/>
      <c r="Y1561" t="s"/>
      <c r="Z1561" t="s"/>
      <c r="AA1561" t="s"/>
      <c r="AB1561" t="s">
        <v>17652</v>
      </c>
      <c r="AC1561" t="s">
        <v>17652</v>
      </c>
      <c r="AD1561" t="s">
        <v>149</v>
      </c>
      <c r="AE1561" t="s">
        <v>44</v>
      </c>
      <c r="AF1561" t="s">
        <v>17653</v>
      </c>
      <c r="AG1561" t="s">
        <v>9189</v>
      </c>
      <c r="AH1561" t="s">
        <v>562</v>
      </c>
      <c r="AI1561" t="s">
        <v>17654</v>
      </c>
      <c r="AJ1561" t="s">
        <v>17655</v>
      </c>
      <c r="AK1561" t="s">
        <v>66</v>
      </c>
    </row>
    <row r="1562" spans="1:38">
      <c r="A1562" t="s">
        <v>17656</v>
      </c>
      <c r="B1562" t="s">
        <v>17657</v>
      </c>
      <c r="C1562" t="s">
        <v>17658</v>
      </c>
      <c r="D1562" t="s">
        <v>17659</v>
      </c>
      <c r="E1562" t="s">
        <v>17660</v>
      </c>
      <c r="F1562" t="s">
        <v>49</v>
      </c>
      <c r="G1562" t="s">
        <v>50</v>
      </c>
      <c r="H1562" t="s">
        <v>51</v>
      </c>
      <c r="I1562" t="s">
        <v>6153</v>
      </c>
      <c r="J1562" t="s"/>
      <c r="K1562" t="s">
        <v>410</v>
      </c>
      <c r="L1562" t="s">
        <v>238</v>
      </c>
      <c r="M1562" t="s">
        <v>239</v>
      </c>
      <c r="N1562" t="s">
        <v>240</v>
      </c>
      <c r="O1562" t="s"/>
      <c r="P1562" t="s"/>
      <c r="Q1562" t="s">
        <v>44</v>
      </c>
      <c r="R1562" t="s"/>
      <c r="S1562" t="s"/>
      <c r="T1562" t="s"/>
      <c r="U1562" t="s"/>
      <c r="V1562" t="s"/>
      <c r="W1562" t="s"/>
      <c r="X1562" t="s"/>
      <c r="Y1562" t="s"/>
      <c r="Z1562" t="s"/>
      <c r="AA1562" t="s"/>
      <c r="AB1562" t="s">
        <v>17661</v>
      </c>
      <c r="AC1562" t="s">
        <v>17661</v>
      </c>
      <c r="AD1562" t="s">
        <v>151</v>
      </c>
      <c r="AE1562" t="s">
        <v>44</v>
      </c>
      <c r="AF1562" t="s">
        <v>17662</v>
      </c>
      <c r="AG1562" t="s">
        <v>17663</v>
      </c>
      <c r="AH1562" t="s">
        <v>112</v>
      </c>
      <c r="AI1562" t="s">
        <v>17664</v>
      </c>
      <c r="AJ1562" t="s">
        <v>17665</v>
      </c>
      <c r="AK1562" t="s">
        <v>66</v>
      </c>
    </row>
    <row r="1563" spans="1:38">
      <c r="A1563" t="s">
        <v>17666</v>
      </c>
      <c r="B1563" t="s">
        <v>17667</v>
      </c>
      <c r="C1563" t="s">
        <v>17668</v>
      </c>
      <c r="D1563" t="s"/>
      <c r="E1563" t="s">
        <v>17669</v>
      </c>
      <c r="F1563" t="s">
        <v>233</v>
      </c>
      <c r="G1563" t="s">
        <v>72</v>
      </c>
      <c r="H1563" t="s">
        <v>51</v>
      </c>
      <c r="I1563" t="s">
        <v>5951</v>
      </c>
      <c r="J1563" t="s"/>
      <c r="K1563" t="s">
        <v>3519</v>
      </c>
      <c r="L1563" t="s">
        <v>526</v>
      </c>
      <c r="M1563" t="s">
        <v>527</v>
      </c>
      <c r="N1563" t="s">
        <v>1039</v>
      </c>
      <c r="O1563" t="s">
        <v>846</v>
      </c>
      <c r="P1563" t="s"/>
      <c r="Q1563" t="s"/>
      <c r="R1563" t="s"/>
      <c r="S1563" t="s"/>
      <c r="T1563" t="s"/>
      <c r="U1563" t="s">
        <v>17670</v>
      </c>
      <c r="V1563" t="s">
        <v>67</v>
      </c>
      <c r="W1563" t="s">
        <v>17671</v>
      </c>
      <c r="X1563" t="s"/>
      <c r="Y1563" t="s"/>
      <c r="Z1563" t="s"/>
      <c r="AA1563" t="s">
        <v>84</v>
      </c>
      <c r="AB1563" t="s">
        <v>17672</v>
      </c>
      <c r="AC1563" t="s">
        <v>17672</v>
      </c>
      <c r="AD1563" t="s">
        <v>63</v>
      </c>
      <c r="AE1563" t="s">
        <v>277</v>
      </c>
      <c r="AF1563" t="s">
        <v>17673</v>
      </c>
      <c r="AG1563" t="s">
        <v>17674</v>
      </c>
      <c r="AH1563" t="s">
        <v>93</v>
      </c>
      <c r="AI1563" t="s">
        <v>17675</v>
      </c>
      <c r="AJ1563" t="s">
        <v>92</v>
      </c>
      <c r="AK1563" t="s">
        <v>66</v>
      </c>
    </row>
    <row r="1564" spans="1:38">
      <c r="A1564" t="s">
        <v>17676</v>
      </c>
      <c r="B1564" t="s">
        <v>17677</v>
      </c>
      <c r="C1564" t="s">
        <v>17678</v>
      </c>
      <c r="D1564" t="s"/>
      <c r="E1564" t="s">
        <v>17679</v>
      </c>
      <c r="F1564" t="s"/>
      <c r="G1564" t="s">
        <v>50</v>
      </c>
      <c r="H1564" t="s">
        <v>51</v>
      </c>
      <c r="I1564" t="s">
        <v>17680</v>
      </c>
      <c r="J1564" t="s">
        <v>99</v>
      </c>
      <c r="K1564" t="s">
        <v>54</v>
      </c>
      <c r="L1564" t="s">
        <v>1344</v>
      </c>
      <c r="M1564" t="s">
        <v>1345</v>
      </c>
      <c r="N1564" t="s">
        <v>16331</v>
      </c>
      <c r="O1564" t="s">
        <v>209</v>
      </c>
      <c r="P1564" t="s"/>
      <c r="Q1564" t="s"/>
      <c r="R1564" t="s"/>
      <c r="S1564" t="s"/>
      <c r="T1564" t="s"/>
      <c r="U1564" t="s"/>
      <c r="V1564" t="s"/>
      <c r="W1564" t="s"/>
      <c r="X1564" t="s"/>
      <c r="Y1564" t="s"/>
      <c r="Z1564" t="s"/>
      <c r="AA1564" t="s"/>
      <c r="AB1564" t="s">
        <v>17681</v>
      </c>
      <c r="AC1564" t="s">
        <v>17681</v>
      </c>
      <c r="AD1564" t="s">
        <v>112</v>
      </c>
      <c r="AE1564" t="s">
        <v>44</v>
      </c>
      <c r="AF1564" t="s">
        <v>17682</v>
      </c>
      <c r="AG1564" t="s">
        <v>17683</v>
      </c>
      <c r="AH1564" t="s">
        <v>44</v>
      </c>
      <c r="AI1564" t="s">
        <v>17684</v>
      </c>
      <c r="AJ1564" t="s">
        <v>92</v>
      </c>
      <c r="AK1564" t="s">
        <v>66</v>
      </c>
    </row>
    <row r="1565" spans="1:38">
      <c r="A1565" t="s">
        <v>17685</v>
      </c>
      <c r="B1565" t="s">
        <v>17686</v>
      </c>
      <c r="C1565" t="s">
        <v>17687</v>
      </c>
      <c r="D1565" t="s">
        <v>17688</v>
      </c>
      <c r="E1565" t="s">
        <v>17689</v>
      </c>
      <c r="F1565" t="s">
        <v>14060</v>
      </c>
      <c r="G1565" t="s">
        <v>72</v>
      </c>
      <c r="H1565" t="s">
        <v>51</v>
      </c>
      <c r="I1565" t="s">
        <v>17690</v>
      </c>
      <c r="J1565" t="s">
        <v>17691</v>
      </c>
      <c r="K1565" t="s">
        <v>354</v>
      </c>
      <c r="L1565" t="s">
        <v>971</v>
      </c>
      <c r="M1565" t="s">
        <v>972</v>
      </c>
      <c r="N1565" t="s">
        <v>973</v>
      </c>
      <c r="O1565" t="s">
        <v>86</v>
      </c>
      <c r="P1565" t="s"/>
      <c r="Q1565" t="s"/>
      <c r="R1565" t="s"/>
      <c r="S1565" t="s"/>
      <c r="T1565" t="s"/>
      <c r="U1565" t="s"/>
      <c r="V1565" t="s">
        <v>67</v>
      </c>
      <c r="W1565" t="s">
        <v>17692</v>
      </c>
      <c r="X1565" t="s"/>
      <c r="Y1565" t="s"/>
      <c r="Z1565" t="s"/>
      <c r="AA1565" t="s">
        <v>84</v>
      </c>
      <c r="AB1565" t="s">
        <v>17693</v>
      </c>
      <c r="AC1565" t="s">
        <v>17693</v>
      </c>
      <c r="AD1565" t="s">
        <v>174</v>
      </c>
      <c r="AE1565" t="s">
        <v>44</v>
      </c>
      <c r="AF1565" t="s">
        <v>17694</v>
      </c>
      <c r="AG1565" t="s">
        <v>17695</v>
      </c>
      <c r="AH1565" t="s">
        <v>345</v>
      </c>
      <c r="AI1565" t="s">
        <v>17696</v>
      </c>
      <c r="AJ1565" t="s">
        <v>92</v>
      </c>
      <c r="AK1565" t="s">
        <v>66</v>
      </c>
    </row>
    <row r="1566" spans="1:38">
      <c r="A1566" t="s">
        <v>17697</v>
      </c>
      <c r="B1566" t="s">
        <v>17698</v>
      </c>
      <c r="C1566" t="s">
        <v>17699</v>
      </c>
      <c r="D1566" t="s">
        <v>17700</v>
      </c>
      <c r="E1566" t="s">
        <v>17701</v>
      </c>
      <c r="F1566" t="s">
        <v>292</v>
      </c>
      <c r="G1566" t="s">
        <v>72</v>
      </c>
      <c r="H1566" t="s">
        <v>51</v>
      </c>
      <c r="I1566" t="s">
        <v>17702</v>
      </c>
      <c r="J1566" t="s">
        <v>2876</v>
      </c>
      <c r="K1566" t="s">
        <v>453</v>
      </c>
      <c r="L1566" t="s">
        <v>272</v>
      </c>
      <c r="M1566" t="s">
        <v>1180</v>
      </c>
      <c r="N1566" t="s">
        <v>2321</v>
      </c>
      <c r="O1566" t="s">
        <v>79</v>
      </c>
      <c r="P1566" t="s"/>
      <c r="Q1566" t="s"/>
      <c r="R1566" t="s"/>
      <c r="S1566" t="s"/>
      <c r="T1566" t="s"/>
      <c r="U1566" t="s"/>
      <c r="V1566" t="s">
        <v>67</v>
      </c>
      <c r="W1566" t="s">
        <v>17703</v>
      </c>
      <c r="X1566" t="s"/>
      <c r="Y1566" t="s"/>
      <c r="Z1566" t="s"/>
      <c r="AA1566" t="s">
        <v>84</v>
      </c>
      <c r="AB1566" t="s">
        <v>17704</v>
      </c>
      <c r="AC1566" t="s">
        <v>17704</v>
      </c>
      <c r="AD1566" t="s">
        <v>110</v>
      </c>
      <c r="AE1566" t="s">
        <v>44</v>
      </c>
      <c r="AF1566" t="s">
        <v>17705</v>
      </c>
      <c r="AG1566" t="s">
        <v>17706</v>
      </c>
      <c r="AH1566" t="s">
        <v>110</v>
      </c>
      <c r="AI1566" t="s">
        <v>17707</v>
      </c>
      <c r="AJ1566" t="s">
        <v>92</v>
      </c>
      <c r="AK1566" t="s">
        <v>66</v>
      </c>
    </row>
    <row r="1567" spans="1:38">
      <c r="A1567" t="s">
        <v>17708</v>
      </c>
      <c r="B1567" t="s">
        <v>17709</v>
      </c>
      <c r="C1567" t="s">
        <v>17710</v>
      </c>
      <c r="D1567" t="s">
        <v>17711</v>
      </c>
      <c r="E1567" t="s">
        <v>17712</v>
      </c>
      <c r="F1567" t="s">
        <v>4950</v>
      </c>
      <c r="G1567" t="s">
        <v>50</v>
      </c>
      <c r="H1567" t="s">
        <v>51</v>
      </c>
      <c r="I1567" t="s">
        <v>17713</v>
      </c>
      <c r="J1567" t="s">
        <v>53</v>
      </c>
      <c r="K1567" t="s">
        <v>54</v>
      </c>
      <c r="L1567" t="s">
        <v>470</v>
      </c>
      <c r="M1567" t="s">
        <v>685</v>
      </c>
      <c r="N1567" t="s">
        <v>10580</v>
      </c>
      <c r="O1567" t="s">
        <v>195</v>
      </c>
      <c r="P1567" t="s"/>
      <c r="Q1567" t="s"/>
      <c r="R1567" t="s"/>
      <c r="S1567" t="s"/>
      <c r="T1567" t="s"/>
      <c r="U1567" t="s"/>
      <c r="V1567" t="s"/>
      <c r="W1567" t="s"/>
      <c r="X1567" t="s"/>
      <c r="Y1567" t="s"/>
      <c r="Z1567" t="s"/>
      <c r="AA1567" t="s"/>
      <c r="AB1567" t="s">
        <v>17714</v>
      </c>
      <c r="AC1567" t="s">
        <v>17715</v>
      </c>
      <c r="AD1567" t="s">
        <v>93</v>
      </c>
      <c r="AE1567" t="s">
        <v>277</v>
      </c>
      <c r="AF1567" t="s">
        <v>17716</v>
      </c>
      <c r="AG1567" t="s">
        <v>17717</v>
      </c>
      <c r="AH1567" t="s">
        <v>44</v>
      </c>
      <c r="AI1567" t="s">
        <v>17718</v>
      </c>
      <c r="AJ1567" t="s">
        <v>92</v>
      </c>
      <c r="AK1567" t="s">
        <v>66</v>
      </c>
    </row>
    <row r="1568" spans="1:38">
      <c r="A1568" t="s">
        <v>13311</v>
      </c>
      <c r="B1568" t="s">
        <v>17719</v>
      </c>
      <c r="C1568" t="s">
        <v>16780</v>
      </c>
      <c r="D1568" t="s">
        <v>16777</v>
      </c>
      <c r="E1568" t="s">
        <v>17720</v>
      </c>
      <c r="F1568" t="s">
        <v>4950</v>
      </c>
      <c r="G1568" t="s">
        <v>50</v>
      </c>
      <c r="H1568" t="s">
        <v>234</v>
      </c>
      <c r="I1568" t="s">
        <v>8229</v>
      </c>
      <c r="J1568" t="s">
        <v>53</v>
      </c>
      <c r="K1568" t="s">
        <v>54</v>
      </c>
      <c r="L1568" t="s">
        <v>470</v>
      </c>
      <c r="M1568" t="s">
        <v>685</v>
      </c>
      <c r="N1568" t="s">
        <v>686</v>
      </c>
      <c r="O1568" t="s">
        <v>79</v>
      </c>
      <c r="P1568" t="s"/>
      <c r="Q1568" t="s"/>
      <c r="R1568" t="s"/>
      <c r="S1568" t="s">
        <v>17721</v>
      </c>
      <c r="T1568" t="s">
        <v>406</v>
      </c>
      <c r="U1568" t="s"/>
      <c r="V1568" t="s"/>
      <c r="W1568" t="s"/>
      <c r="X1568" t="s"/>
      <c r="Y1568" t="s"/>
      <c r="Z1568" t="s">
        <v>17722</v>
      </c>
      <c r="AA1568" t="s"/>
      <c r="AB1568" t="s">
        <v>17723</v>
      </c>
      <c r="AC1568" t="s">
        <v>17724</v>
      </c>
      <c r="AD1568" t="s">
        <v>142</v>
      </c>
      <c r="AE1568" t="s">
        <v>44</v>
      </c>
      <c r="AF1568" t="s">
        <v>17725</v>
      </c>
      <c r="AG1568" t="s">
        <v>12532</v>
      </c>
      <c r="AH1568" t="s">
        <v>692</v>
      </c>
      <c r="AI1568" t="s">
        <v>17726</v>
      </c>
      <c r="AJ1568" t="s">
        <v>92</v>
      </c>
      <c r="AK1568" t="s">
        <v>66</v>
      </c>
    </row>
    <row r="1569" spans="1:38">
      <c r="A1569" t="s">
        <v>17727</v>
      </c>
      <c r="B1569" t="s">
        <v>17728</v>
      </c>
      <c r="C1569" t="s">
        <v>17729</v>
      </c>
      <c r="D1569" t="s">
        <v>17730</v>
      </c>
      <c r="E1569" t="s">
        <v>17731</v>
      </c>
      <c r="F1569" t="s">
        <v>14060</v>
      </c>
      <c r="G1569" t="s">
        <v>50</v>
      </c>
      <c r="H1569" t="s">
        <v>51</v>
      </c>
      <c r="I1569" t="s">
        <v>17732</v>
      </c>
      <c r="J1569" t="s">
        <v>17733</v>
      </c>
      <c r="K1569" t="s">
        <v>555</v>
      </c>
      <c r="L1569" t="s">
        <v>322</v>
      </c>
      <c r="M1569" t="s">
        <v>1251</v>
      </c>
      <c r="N1569" t="s">
        <v>1461</v>
      </c>
      <c r="O1569" t="s">
        <v>142</v>
      </c>
      <c r="P1569" t="s">
        <v>17734</v>
      </c>
      <c r="Q1569" t="s">
        <v>67</v>
      </c>
      <c r="R1569" t="s">
        <v>17735</v>
      </c>
      <c r="S1569" t="s">
        <v>17736</v>
      </c>
      <c r="T1569" t="s">
        <v>112</v>
      </c>
      <c r="U1569" t="s"/>
      <c r="V1569" t="s"/>
      <c r="W1569" t="s"/>
      <c r="X1569" t="s"/>
      <c r="Y1569" t="s"/>
      <c r="Z1569" t="s"/>
      <c r="AA1569" t="s"/>
      <c r="AB1569" t="s">
        <v>17737</v>
      </c>
      <c r="AC1569" t="s">
        <v>17738</v>
      </c>
      <c r="AD1569" t="s">
        <v>93</v>
      </c>
      <c r="AE1569" t="s">
        <v>277</v>
      </c>
      <c r="AF1569" t="s">
        <v>17739</v>
      </c>
      <c r="AG1569" t="s">
        <v>17740</v>
      </c>
      <c r="AH1569" t="s">
        <v>44</v>
      </c>
      <c r="AI1569" t="s">
        <v>17741</v>
      </c>
      <c r="AJ1569" t="s">
        <v>92</v>
      </c>
      <c r="AK1569" t="s">
        <v>66</v>
      </c>
    </row>
    <row r="1570" spans="1:38">
      <c r="A1570" t="s">
        <v>17742</v>
      </c>
      <c r="B1570" t="s">
        <v>17743</v>
      </c>
      <c r="C1570" t="s">
        <v>17744</v>
      </c>
      <c r="D1570" t="s">
        <v>17745</v>
      </c>
      <c r="E1570" t="s">
        <v>17746</v>
      </c>
      <c r="F1570" t="s">
        <v>255</v>
      </c>
      <c r="G1570" t="s">
        <v>50</v>
      </c>
      <c r="H1570" t="s">
        <v>51</v>
      </c>
      <c r="I1570" t="s">
        <v>1663</v>
      </c>
      <c r="J1570" t="s">
        <v>187</v>
      </c>
      <c r="K1570" t="s">
        <v>188</v>
      </c>
      <c r="L1570" t="s">
        <v>100</v>
      </c>
      <c r="M1570" t="s">
        <v>2700</v>
      </c>
      <c r="N1570" t="s">
        <v>5167</v>
      </c>
      <c r="O1570" t="s">
        <v>789</v>
      </c>
      <c r="P1570" t="s"/>
      <c r="Q1570" t="s"/>
      <c r="R1570" t="s"/>
      <c r="S1570" t="s"/>
      <c r="T1570" t="s">
        <v>67</v>
      </c>
      <c r="U1570" t="s"/>
      <c r="V1570" t="s"/>
      <c r="W1570" t="s"/>
      <c r="X1570" t="s"/>
      <c r="Y1570" t="s"/>
      <c r="Z1570" t="s"/>
      <c r="AA1570" t="s"/>
      <c r="AB1570" t="s">
        <v>17747</v>
      </c>
      <c r="AC1570" t="s">
        <v>17748</v>
      </c>
      <c r="AD1570" t="s">
        <v>195</v>
      </c>
      <c r="AE1570" t="s">
        <v>44</v>
      </c>
      <c r="AF1570" t="s">
        <v>17749</v>
      </c>
      <c r="AG1570" t="s">
        <v>17750</v>
      </c>
      <c r="AH1570" t="s">
        <v>762</v>
      </c>
      <c r="AI1570" t="s">
        <v>17751</v>
      </c>
      <c r="AJ1570" t="s">
        <v>92</v>
      </c>
      <c r="AK1570" t="s">
        <v>66</v>
      </c>
    </row>
    <row r="1571" spans="1:38">
      <c r="A1571" t="s">
        <v>17752</v>
      </c>
      <c r="B1571" t="s">
        <v>17753</v>
      </c>
      <c r="C1571" t="s">
        <v>17754</v>
      </c>
      <c r="D1571" t="s">
        <v>17755</v>
      </c>
      <c r="E1571" t="s">
        <v>17756</v>
      </c>
      <c r="F1571" t="s">
        <v>2409</v>
      </c>
      <c r="G1571" t="s">
        <v>50</v>
      </c>
      <c r="H1571" t="s">
        <v>51</v>
      </c>
      <c r="I1571" t="s">
        <v>17757</v>
      </c>
      <c r="J1571" t="s"/>
      <c r="K1571" t="s">
        <v>17758</v>
      </c>
      <c r="L1571" t="s">
        <v>100</v>
      </c>
      <c r="M1571" t="s">
        <v>2700</v>
      </c>
      <c r="N1571" t="s">
        <v>5167</v>
      </c>
      <c r="O1571" t="s">
        <v>789</v>
      </c>
      <c r="P1571" t="s"/>
      <c r="Q1571" t="s"/>
      <c r="R1571" t="s"/>
      <c r="S1571" t="s"/>
      <c r="T1571" t="s">
        <v>67</v>
      </c>
      <c r="U1571" t="s"/>
      <c r="V1571" t="s"/>
      <c r="W1571" t="s"/>
      <c r="X1571" t="s"/>
      <c r="Y1571" t="s"/>
      <c r="Z1571" t="s"/>
      <c r="AA1571" t="s"/>
      <c r="AB1571" t="s">
        <v>17759</v>
      </c>
      <c r="AC1571" t="s">
        <v>17760</v>
      </c>
      <c r="AD1571" t="s">
        <v>149</v>
      </c>
      <c r="AE1571" t="s">
        <v>44</v>
      </c>
      <c r="AF1571" t="s">
        <v>17761</v>
      </c>
      <c r="AG1571" t="s">
        <v>17762</v>
      </c>
      <c r="AH1571" t="s">
        <v>606</v>
      </c>
      <c r="AI1571" t="s">
        <v>17763</v>
      </c>
      <c r="AJ1571" t="s">
        <v>92</v>
      </c>
      <c r="AK1571" t="s">
        <v>66</v>
      </c>
    </row>
    <row r="1572" spans="1:38">
      <c r="A1572" t="s">
        <v>17764</v>
      </c>
      <c r="B1572" t="s">
        <v>17765</v>
      </c>
      <c r="C1572" t="s">
        <v>17766</v>
      </c>
      <c r="D1572" t="s"/>
      <c r="E1572" t="s">
        <v>17767</v>
      </c>
      <c r="F1572" t="s">
        <v>117</v>
      </c>
      <c r="G1572" t="s">
        <v>1178</v>
      </c>
      <c r="H1572" t="s">
        <v>51</v>
      </c>
      <c r="I1572" t="s">
        <v>17768</v>
      </c>
      <c r="J1572" t="s">
        <v>2648</v>
      </c>
      <c r="K1572" t="s">
        <v>54</v>
      </c>
      <c r="L1572" t="s">
        <v>170</v>
      </c>
      <c r="M1572" t="s">
        <v>171</v>
      </c>
      <c r="N1572" t="s">
        <v>1168</v>
      </c>
      <c r="O1572" t="s">
        <v>79</v>
      </c>
      <c r="P1572" t="s">
        <v>17769</v>
      </c>
      <c r="Q1572" t="s">
        <v>67</v>
      </c>
      <c r="R1572" t="s"/>
      <c r="S1572" t="s"/>
      <c r="T1572" t="s"/>
      <c r="U1572" t="s"/>
      <c r="V1572" t="s">
        <v>67</v>
      </c>
      <c r="W1572" t="s">
        <v>17770</v>
      </c>
      <c r="X1572" t="s"/>
      <c r="Y1572" t="s"/>
      <c r="Z1572" t="s"/>
      <c r="AA1572" t="s">
        <v>84</v>
      </c>
      <c r="AB1572" t="s">
        <v>17771</v>
      </c>
      <c r="AC1572" t="s">
        <v>17772</v>
      </c>
      <c r="AD1572" t="s">
        <v>209</v>
      </c>
      <c r="AE1572" t="s">
        <v>6517</v>
      </c>
      <c r="AF1572" t="s">
        <v>17773</v>
      </c>
      <c r="AG1572" t="s">
        <v>17774</v>
      </c>
      <c r="AH1572" t="s">
        <v>180</v>
      </c>
      <c r="AI1572" t="s">
        <v>17775</v>
      </c>
      <c r="AJ1572" t="s">
        <v>92</v>
      </c>
      <c r="AK1572" t="s">
        <v>66</v>
      </c>
    </row>
    <row r="1573" spans="1:38">
      <c r="A1573" t="s">
        <v>17776</v>
      </c>
      <c r="B1573" t="s">
        <v>17777</v>
      </c>
      <c r="C1573" t="s">
        <v>17778</v>
      </c>
      <c r="D1573" t="s">
        <v>17779</v>
      </c>
      <c r="E1573" t="s">
        <v>17780</v>
      </c>
      <c r="F1573" t="s">
        <v>1671</v>
      </c>
      <c r="G1573" t="s">
        <v>50</v>
      </c>
      <c r="H1573" t="s">
        <v>234</v>
      </c>
      <c r="I1573" t="s">
        <v>17781</v>
      </c>
      <c r="J1573" t="s"/>
      <c r="K1573" t="s">
        <v>859</v>
      </c>
      <c r="L1573" t="s">
        <v>1344</v>
      </c>
      <c r="M1573" t="s">
        <v>1345</v>
      </c>
      <c r="N1573" t="s">
        <v>3854</v>
      </c>
      <c r="O1573" t="s">
        <v>241</v>
      </c>
      <c r="P1573" t="s"/>
      <c r="Q1573" t="s"/>
      <c r="R1573" t="s"/>
      <c r="S1573" t="s">
        <v>17782</v>
      </c>
      <c r="T1573" t="s">
        <v>93</v>
      </c>
      <c r="U1573" t="s"/>
      <c r="V1573" t="s"/>
      <c r="W1573" t="s"/>
      <c r="X1573" t="s"/>
      <c r="Y1573" t="s"/>
      <c r="Z1573" t="s">
        <v>17783</v>
      </c>
      <c r="AA1573" t="s"/>
      <c r="AB1573" t="s">
        <v>17784</v>
      </c>
      <c r="AC1573" t="s">
        <v>17784</v>
      </c>
      <c r="AD1573" t="s">
        <v>59</v>
      </c>
      <c r="AE1573" t="s">
        <v>44</v>
      </c>
      <c r="AF1573" t="s">
        <v>17785</v>
      </c>
      <c r="AG1573" t="s">
        <v>44</v>
      </c>
      <c r="AH1573" t="s">
        <v>301</v>
      </c>
      <c r="AI1573" t="s">
        <v>17786</v>
      </c>
      <c r="AJ1573" t="s">
        <v>92</v>
      </c>
      <c r="AK1573" t="s">
        <v>66</v>
      </c>
    </row>
    <row r="1574" spans="1:38">
      <c r="A1574" t="s">
        <v>17787</v>
      </c>
      <c r="B1574" t="s">
        <v>17788</v>
      </c>
      <c r="C1574" t="s">
        <v>17789</v>
      </c>
      <c r="D1574" t="s">
        <v>17790</v>
      </c>
      <c r="E1574" t="s">
        <v>17791</v>
      </c>
      <c r="F1574" t="s">
        <v>49</v>
      </c>
      <c r="G1574" t="s">
        <v>50</v>
      </c>
      <c r="H1574" t="s">
        <v>51</v>
      </c>
      <c r="I1574" t="s">
        <v>13840</v>
      </c>
      <c r="J1574" t="s"/>
      <c r="K1574" t="s">
        <v>138</v>
      </c>
      <c r="L1574" t="s">
        <v>120</v>
      </c>
      <c r="M1574" t="s">
        <v>121</v>
      </c>
      <c r="N1574" t="s">
        <v>899</v>
      </c>
      <c r="O1574" t="s"/>
      <c r="P1574" t="s"/>
      <c r="Q1574" t="s">
        <v>67</v>
      </c>
      <c r="R1574" t="s">
        <v>17792</v>
      </c>
      <c r="S1574" t="s"/>
      <c r="T1574" t="s"/>
      <c r="U1574" t="s"/>
      <c r="V1574" t="s"/>
      <c r="W1574" t="s"/>
      <c r="X1574" t="s"/>
      <c r="Y1574" t="s"/>
      <c r="Z1574" t="s"/>
      <c r="AA1574" t="s"/>
      <c r="AB1574" t="s">
        <v>17793</v>
      </c>
      <c r="AC1574" t="s">
        <v>17793</v>
      </c>
      <c r="AD1574" t="s">
        <v>124</v>
      </c>
      <c r="AE1574" t="s">
        <v>1052</v>
      </c>
      <c r="AF1574" t="s">
        <v>17794</v>
      </c>
      <c r="AG1574" t="s">
        <v>17795</v>
      </c>
      <c r="AH1574" t="s">
        <v>86</v>
      </c>
      <c r="AI1574" t="s">
        <v>17796</v>
      </c>
      <c r="AJ1574" t="s">
        <v>17797</v>
      </c>
      <c r="AK1574" t="s">
        <v>66</v>
      </c>
    </row>
    <row r="1575" spans="1:38">
      <c r="A1575" t="s">
        <v>17798</v>
      </c>
      <c r="B1575" t="s">
        <v>17799</v>
      </c>
      <c r="C1575" t="s">
        <v>17800</v>
      </c>
      <c r="D1575" t="s">
        <v>17801</v>
      </c>
      <c r="E1575" t="s">
        <v>17802</v>
      </c>
      <c r="F1575" t="s">
        <v>5016</v>
      </c>
      <c r="G1575" t="s">
        <v>50</v>
      </c>
      <c r="H1575" t="s">
        <v>51</v>
      </c>
      <c r="I1575" t="s"/>
      <c r="J1575" t="s"/>
      <c r="K1575" t="s"/>
      <c r="L1575" t="s">
        <v>932</v>
      </c>
      <c r="M1575" t="s">
        <v>932</v>
      </c>
      <c r="N1575" t="s">
        <v>1747</v>
      </c>
      <c r="O1575" t="s"/>
      <c r="P1575" t="s"/>
      <c r="Q1575" t="s">
        <v>44</v>
      </c>
      <c r="R1575" t="s"/>
      <c r="S1575" t="s"/>
      <c r="T1575" t="s"/>
      <c r="U1575" t="s"/>
      <c r="V1575" t="s"/>
      <c r="W1575" t="s"/>
      <c r="X1575" t="s"/>
      <c r="Y1575" t="s"/>
      <c r="Z1575" t="s"/>
      <c r="AA1575" t="s"/>
      <c r="AB1575" t="s">
        <v>17803</v>
      </c>
      <c r="AC1575" t="s">
        <v>17803</v>
      </c>
      <c r="AD1575" t="s">
        <v>86</v>
      </c>
      <c r="AE1575" t="s">
        <v>87</v>
      </c>
      <c r="AF1575" t="s">
        <v>17804</v>
      </c>
      <c r="AG1575" t="s">
        <v>17805</v>
      </c>
      <c r="AH1575" t="s">
        <v>90</v>
      </c>
      <c r="AI1575" t="s">
        <v>17806</v>
      </c>
      <c r="AJ1575" t="s">
        <v>17807</v>
      </c>
      <c r="AK1575" t="s">
        <v>66</v>
      </c>
    </row>
    <row r="1576" spans="1:38">
      <c r="A1576" t="s">
        <v>17808</v>
      </c>
      <c r="B1576" t="s">
        <v>17809</v>
      </c>
      <c r="C1576" t="s">
        <v>17810</v>
      </c>
      <c r="D1576" t="s">
        <v>17811</v>
      </c>
      <c r="E1576" t="s">
        <v>17812</v>
      </c>
      <c r="F1576" t="s">
        <v>2356</v>
      </c>
      <c r="G1576" t="s">
        <v>50</v>
      </c>
      <c r="H1576" t="s">
        <v>51</v>
      </c>
      <c r="I1576" t="s">
        <v>12711</v>
      </c>
      <c r="J1576" t="s">
        <v>513</v>
      </c>
      <c r="K1576" t="s">
        <v>54</v>
      </c>
      <c r="L1576" t="s">
        <v>322</v>
      </c>
      <c r="M1576" t="s">
        <v>486</v>
      </c>
      <c r="N1576" t="s">
        <v>1371</v>
      </c>
      <c r="O1576" t="s">
        <v>86</v>
      </c>
      <c r="P1576" t="s"/>
      <c r="Q1576" t="s"/>
      <c r="R1576" t="s"/>
      <c r="S1576" t="s"/>
      <c r="T1576" t="s"/>
      <c r="U1576" t="s"/>
      <c r="V1576" t="s"/>
      <c r="W1576" t="s"/>
      <c r="X1576" t="s"/>
      <c r="Y1576" t="s"/>
      <c r="Z1576" t="s"/>
      <c r="AA1576" t="s"/>
      <c r="AB1576" t="s">
        <v>17813</v>
      </c>
      <c r="AC1576" t="s">
        <v>17813</v>
      </c>
      <c r="AD1576" t="s">
        <v>86</v>
      </c>
      <c r="AE1576" t="s">
        <v>342</v>
      </c>
      <c r="AF1576" t="s">
        <v>17814</v>
      </c>
      <c r="AG1576" t="s">
        <v>17815</v>
      </c>
      <c r="AH1576" t="s">
        <v>345</v>
      </c>
      <c r="AI1576" t="s">
        <v>17816</v>
      </c>
      <c r="AJ1576" t="s">
        <v>92</v>
      </c>
      <c r="AK1576" t="s">
        <v>66</v>
      </c>
    </row>
    <row r="1577" spans="1:38">
      <c r="A1577" t="s">
        <v>17817</v>
      </c>
      <c r="B1577" t="s">
        <v>17818</v>
      </c>
      <c r="C1577" t="s">
        <v>17819</v>
      </c>
      <c r="D1577" t="s">
        <v>17820</v>
      </c>
      <c r="E1577" t="s">
        <v>17821</v>
      </c>
      <c r="F1577" t="s">
        <v>185</v>
      </c>
      <c r="G1577" t="s">
        <v>50</v>
      </c>
      <c r="H1577" t="s">
        <v>51</v>
      </c>
      <c r="I1577" t="s">
        <v>17822</v>
      </c>
      <c r="J1577" t="s">
        <v>1715</v>
      </c>
      <c r="K1577" t="s">
        <v>54</v>
      </c>
      <c r="L1577" t="s">
        <v>170</v>
      </c>
      <c r="M1577" t="s">
        <v>171</v>
      </c>
      <c r="N1577" t="s">
        <v>1168</v>
      </c>
      <c r="O1577" t="s"/>
      <c r="P1577" t="s"/>
      <c r="Q1577" t="s">
        <v>44</v>
      </c>
      <c r="R1577" t="s"/>
      <c r="S1577" t="s"/>
      <c r="T1577" t="s"/>
      <c r="U1577" t="s"/>
      <c r="V1577" t="s"/>
      <c r="W1577" t="s"/>
      <c r="X1577" t="s"/>
      <c r="Y1577" t="s"/>
      <c r="Z1577" t="s"/>
      <c r="AA1577" t="s"/>
      <c r="AB1577" t="s">
        <v>17823</v>
      </c>
      <c r="AC1577" t="s">
        <v>17824</v>
      </c>
      <c r="AD1577" t="s">
        <v>110</v>
      </c>
      <c r="AE1577" t="s">
        <v>44</v>
      </c>
      <c r="AF1577" t="s">
        <v>17825</v>
      </c>
      <c r="AG1577" t="s">
        <v>17826</v>
      </c>
      <c r="AH1577" t="s">
        <v>142</v>
      </c>
      <c r="AI1577" t="s">
        <v>17827</v>
      </c>
      <c r="AJ1577" t="s">
        <v>17828</v>
      </c>
      <c r="AK1577" t="s">
        <v>66</v>
      </c>
    </row>
    <row r="1578" spans="1:38">
      <c r="A1578" t="s">
        <v>17829</v>
      </c>
      <c r="B1578" t="s">
        <v>17830</v>
      </c>
      <c r="C1578" t="s">
        <v>17831</v>
      </c>
      <c r="D1578" t="s">
        <v>17832</v>
      </c>
      <c r="E1578" t="s">
        <v>17833</v>
      </c>
      <c r="F1578" t="s">
        <v>3538</v>
      </c>
      <c r="G1578" t="s">
        <v>50</v>
      </c>
      <c r="H1578" t="s">
        <v>51</v>
      </c>
      <c r="I1578" t="s">
        <v>17834</v>
      </c>
      <c r="J1578" t="s">
        <v>5792</v>
      </c>
      <c r="K1578" t="s">
        <v>138</v>
      </c>
      <c r="L1578" t="s">
        <v>470</v>
      </c>
      <c r="M1578" t="s">
        <v>685</v>
      </c>
      <c r="N1578" t="s">
        <v>686</v>
      </c>
      <c r="O1578" t="s">
        <v>241</v>
      </c>
      <c r="P1578" t="s"/>
      <c r="Q1578" t="s"/>
      <c r="R1578" t="s"/>
      <c r="S1578" t="s"/>
      <c r="T1578" t="s"/>
      <c r="U1578" t="s"/>
      <c r="V1578" t="s"/>
      <c r="W1578" t="s"/>
      <c r="X1578" t="s"/>
      <c r="Y1578" t="s"/>
      <c r="Z1578" t="s"/>
      <c r="AA1578" t="s"/>
      <c r="AB1578" t="s">
        <v>17835</v>
      </c>
      <c r="AC1578" t="s">
        <v>17836</v>
      </c>
      <c r="AD1578" t="s">
        <v>63</v>
      </c>
      <c r="AE1578" t="s">
        <v>387</v>
      </c>
      <c r="AF1578" t="s">
        <v>17837</v>
      </c>
      <c r="AG1578" t="s">
        <v>17838</v>
      </c>
      <c r="AH1578" t="s">
        <v>44</v>
      </c>
      <c r="AI1578" t="s">
        <v>17839</v>
      </c>
      <c r="AJ1578" t="s">
        <v>92</v>
      </c>
      <c r="AK1578" t="s">
        <v>66</v>
      </c>
    </row>
    <row r="1579" spans="1:38">
      <c r="A1579" t="s">
        <v>17840</v>
      </c>
      <c r="B1579" t="s">
        <v>17841</v>
      </c>
      <c r="C1579" t="s">
        <v>17842</v>
      </c>
      <c r="D1579" t="s">
        <v>17843</v>
      </c>
      <c r="E1579" t="s">
        <v>17844</v>
      </c>
      <c r="F1579" t="s"/>
      <c r="G1579" t="s">
        <v>50</v>
      </c>
      <c r="H1579" t="s">
        <v>51</v>
      </c>
      <c r="I1579" t="s">
        <v>17845</v>
      </c>
      <c r="J1579" t="s"/>
      <c r="K1579" t="s">
        <v>138</v>
      </c>
      <c r="L1579" t="s">
        <v>355</v>
      </c>
      <c r="M1579" t="s">
        <v>985</v>
      </c>
      <c r="N1579" t="s">
        <v>1484</v>
      </c>
      <c r="O1579" t="s"/>
      <c r="P1579" t="s"/>
      <c r="Q1579" t="s">
        <v>44</v>
      </c>
      <c r="R1579" t="s"/>
      <c r="S1579" t="s"/>
      <c r="T1579" t="s"/>
      <c r="U1579" t="s"/>
      <c r="V1579" t="s"/>
      <c r="W1579" t="s"/>
      <c r="X1579" t="s"/>
      <c r="Y1579" t="s"/>
      <c r="Z1579" t="s"/>
      <c r="AA1579" t="s"/>
      <c r="AB1579" t="s">
        <v>17846</v>
      </c>
      <c r="AC1579" t="s">
        <v>17846</v>
      </c>
      <c r="AD1579" t="s">
        <v>112</v>
      </c>
      <c r="AE1579" t="s">
        <v>44</v>
      </c>
      <c r="AF1579" t="s">
        <v>17847</v>
      </c>
      <c r="AG1579" t="s">
        <v>44</v>
      </c>
      <c r="AH1579" t="s">
        <v>112</v>
      </c>
      <c r="AI1579" t="s">
        <v>17848</v>
      </c>
      <c r="AJ1579" t="s">
        <v>17849</v>
      </c>
      <c r="AK1579" t="s">
        <v>66</v>
      </c>
    </row>
    <row r="1580" spans="1:38">
      <c r="A1580" t="s">
        <v>17850</v>
      </c>
      <c r="B1580" t="s">
        <v>17851</v>
      </c>
      <c r="C1580" t="s">
        <v>17852</v>
      </c>
      <c r="D1580" t="s">
        <v>17853</v>
      </c>
      <c r="E1580" t="s">
        <v>17854</v>
      </c>
      <c r="F1580" t="s">
        <v>49</v>
      </c>
      <c r="G1580" t="s">
        <v>72</v>
      </c>
      <c r="H1580" t="s">
        <v>51</v>
      </c>
      <c r="I1580" t="s">
        <v>2975</v>
      </c>
      <c r="J1580" t="s"/>
      <c r="K1580" t="s">
        <v>2975</v>
      </c>
      <c r="L1580" t="s">
        <v>971</v>
      </c>
      <c r="M1580" t="s">
        <v>972</v>
      </c>
      <c r="N1580" t="s">
        <v>973</v>
      </c>
      <c r="O1580" t="s">
        <v>241</v>
      </c>
      <c r="P1580" t="s">
        <v>17855</v>
      </c>
      <c r="Q1580" t="s">
        <v>67</v>
      </c>
      <c r="R1580" t="s">
        <v>17856</v>
      </c>
      <c r="S1580" t="s"/>
      <c r="T1580" t="s"/>
      <c r="U1580" t="s"/>
      <c r="V1580" t="s"/>
      <c r="W1580" t="s">
        <v>17857</v>
      </c>
      <c r="X1580" t="s"/>
      <c r="Y1580" t="s"/>
      <c r="Z1580" t="s"/>
      <c r="AA1580" t="s"/>
      <c r="AB1580" t="s">
        <v>17858</v>
      </c>
      <c r="AC1580" t="s">
        <v>17858</v>
      </c>
      <c r="AD1580" t="s">
        <v>59</v>
      </c>
      <c r="AE1580" t="s">
        <v>44</v>
      </c>
      <c r="AF1580" t="s">
        <v>17859</v>
      </c>
      <c r="AG1580" t="s">
        <v>17860</v>
      </c>
      <c r="AH1580" t="s">
        <v>174</v>
      </c>
      <c r="AI1580" t="s">
        <v>17861</v>
      </c>
      <c r="AJ1580" t="s">
        <v>92</v>
      </c>
      <c r="AK1580" t="s">
        <v>66</v>
      </c>
    </row>
    <row r="1581" spans="1:38">
      <c r="A1581" t="s">
        <v>17862</v>
      </c>
      <c r="B1581" t="s">
        <v>17863</v>
      </c>
      <c r="C1581" t="s">
        <v>17864</v>
      </c>
      <c r="D1581" t="s"/>
      <c r="E1581" t="s">
        <v>17865</v>
      </c>
      <c r="F1581" t="s">
        <v>396</v>
      </c>
      <c r="G1581" t="s">
        <v>72</v>
      </c>
      <c r="H1581" t="s">
        <v>51</v>
      </c>
      <c r="I1581" t="s"/>
      <c r="J1581" t="s"/>
      <c r="K1581" t="s">
        <v>1784</v>
      </c>
      <c r="L1581" t="s">
        <v>526</v>
      </c>
      <c r="M1581" t="s">
        <v>527</v>
      </c>
      <c r="N1581" t="s">
        <v>1074</v>
      </c>
      <c r="O1581" t="s">
        <v>86</v>
      </c>
      <c r="P1581" t="s"/>
      <c r="Q1581" t="s"/>
      <c r="R1581" t="s"/>
      <c r="S1581" t="s"/>
      <c r="T1581" t="s"/>
      <c r="U1581" t="s">
        <v>17866</v>
      </c>
      <c r="V1581" t="s">
        <v>67</v>
      </c>
      <c r="W1581" t="s">
        <v>17867</v>
      </c>
      <c r="X1581" t="s"/>
      <c r="Y1581" t="s"/>
      <c r="Z1581" t="s"/>
      <c r="AA1581" t="s">
        <v>84</v>
      </c>
      <c r="AB1581" t="s">
        <v>17868</v>
      </c>
      <c r="AC1581" t="s">
        <v>17868</v>
      </c>
      <c r="AD1581" t="s">
        <v>110</v>
      </c>
      <c r="AE1581" t="s">
        <v>1254</v>
      </c>
      <c r="AF1581" t="s">
        <v>17869</v>
      </c>
      <c r="AG1581" t="s">
        <v>17870</v>
      </c>
      <c r="AH1581" t="s">
        <v>151</v>
      </c>
      <c r="AI1581" t="s">
        <v>17871</v>
      </c>
      <c r="AJ1581" t="s">
        <v>92</v>
      </c>
      <c r="AK1581" t="s">
        <v>66</v>
      </c>
    </row>
    <row r="1582" spans="1:38">
      <c r="A1582" t="s">
        <v>6533</v>
      </c>
      <c r="B1582" t="s">
        <v>17872</v>
      </c>
      <c r="C1582" t="s">
        <v>17873</v>
      </c>
      <c r="D1582" t="s">
        <v>17874</v>
      </c>
      <c r="E1582" t="s">
        <v>17875</v>
      </c>
      <c r="F1582" t="s">
        <v>12924</v>
      </c>
      <c r="G1582" t="s">
        <v>50</v>
      </c>
      <c r="H1582" t="s">
        <v>51</v>
      </c>
      <c r="I1582" t="s">
        <v>17876</v>
      </c>
      <c r="J1582" t="s">
        <v>17876</v>
      </c>
      <c r="K1582" t="s">
        <v>410</v>
      </c>
      <c r="L1582" t="s">
        <v>322</v>
      </c>
      <c r="M1582" t="s">
        <v>1251</v>
      </c>
      <c r="N1582" t="s">
        <v>1461</v>
      </c>
      <c r="O1582" t="s">
        <v>192</v>
      </c>
      <c r="P1582" t="s"/>
      <c r="Q1582" t="s"/>
      <c r="R1582" t="s"/>
      <c r="S1582" t="s"/>
      <c r="T1582" t="s">
        <v>67</v>
      </c>
      <c r="U1582" t="s"/>
      <c r="V1582" t="s"/>
      <c r="W1582" t="s"/>
      <c r="X1582" t="s"/>
      <c r="Y1582" t="s"/>
      <c r="Z1582" t="s"/>
      <c r="AA1582" t="s"/>
      <c r="AB1582" t="s">
        <v>17877</v>
      </c>
      <c r="AC1582" t="s">
        <v>17877</v>
      </c>
      <c r="AD1582" t="s">
        <v>93</v>
      </c>
      <c r="AE1582" t="s">
        <v>44</v>
      </c>
      <c r="AF1582" t="s">
        <v>17878</v>
      </c>
      <c r="AG1582" t="s">
        <v>3164</v>
      </c>
      <c r="AH1582" t="s">
        <v>44</v>
      </c>
      <c r="AI1582" t="s">
        <v>17879</v>
      </c>
      <c r="AJ1582" t="s">
        <v>92</v>
      </c>
      <c r="AK1582" t="s">
        <v>66</v>
      </c>
    </row>
    <row r="1583" spans="1:38">
      <c r="A1583" t="s">
        <v>17880</v>
      </c>
      <c r="B1583" t="s">
        <v>17881</v>
      </c>
      <c r="C1583" t="s">
        <v>17882</v>
      </c>
      <c r="D1583" t="s">
        <v>17883</v>
      </c>
      <c r="E1583" t="s">
        <v>17884</v>
      </c>
      <c r="F1583" t="s">
        <v>2409</v>
      </c>
      <c r="G1583" t="s">
        <v>50</v>
      </c>
      <c r="H1583" t="s">
        <v>51</v>
      </c>
      <c r="I1583" t="s">
        <v>5192</v>
      </c>
      <c r="J1583" t="s">
        <v>53</v>
      </c>
      <c r="K1583" t="s">
        <v>54</v>
      </c>
      <c r="L1583" t="s">
        <v>189</v>
      </c>
      <c r="M1583" t="s">
        <v>190</v>
      </c>
      <c r="N1583" t="s">
        <v>624</v>
      </c>
      <c r="O1583" t="s"/>
      <c r="P1583" t="s"/>
      <c r="Q1583" t="s">
        <v>44</v>
      </c>
      <c r="R1583" t="s"/>
      <c r="S1583" t="s"/>
      <c r="T1583" t="s"/>
      <c r="U1583" t="s"/>
      <c r="V1583" t="s"/>
      <c r="W1583" t="s"/>
      <c r="X1583" t="s"/>
      <c r="Y1583" t="s"/>
      <c r="Z1583" t="s"/>
      <c r="AA1583" t="s"/>
      <c r="AB1583" t="s">
        <v>17885</v>
      </c>
      <c r="AC1583" t="s">
        <v>17886</v>
      </c>
      <c r="AD1583" t="s">
        <v>174</v>
      </c>
      <c r="AE1583" t="s">
        <v>44</v>
      </c>
      <c r="AF1583" t="s">
        <v>17887</v>
      </c>
      <c r="AG1583" t="s">
        <v>17888</v>
      </c>
      <c r="AH1583" t="s">
        <v>192</v>
      </c>
      <c r="AI1583" t="s">
        <v>17889</v>
      </c>
      <c r="AJ1583" t="s">
        <v>17890</v>
      </c>
      <c r="AK1583" t="s">
        <v>66</v>
      </c>
    </row>
    <row r="1584" spans="1:38">
      <c r="A1584" t="s">
        <v>17891</v>
      </c>
      <c r="B1584" t="s">
        <v>17892</v>
      </c>
      <c r="C1584" t="s">
        <v>17893</v>
      </c>
      <c r="D1584" t="s">
        <v>17894</v>
      </c>
      <c r="E1584" t="s">
        <v>17895</v>
      </c>
      <c r="F1584" t="s">
        <v>5816</v>
      </c>
      <c r="G1584" t="s">
        <v>50</v>
      </c>
      <c r="H1584" t="s">
        <v>51</v>
      </c>
      <c r="I1584" t="s">
        <v>17896</v>
      </c>
      <c r="J1584" t="s">
        <v>7599</v>
      </c>
      <c r="K1584" t="s">
        <v>453</v>
      </c>
      <c r="L1584" t="s">
        <v>1880</v>
      </c>
      <c r="M1584" t="s">
        <v>3031</v>
      </c>
      <c r="N1584" t="s">
        <v>13306</v>
      </c>
      <c r="O1584" t="s">
        <v>406</v>
      </c>
      <c r="P1584" t="s"/>
      <c r="Q1584" t="s"/>
      <c r="R1584" t="s"/>
      <c r="S1584" t="s"/>
      <c r="T1584" t="s">
        <v>67</v>
      </c>
      <c r="U1584" t="s"/>
      <c r="V1584" t="s"/>
      <c r="W1584" t="s"/>
      <c r="X1584" t="s"/>
      <c r="Y1584" t="s"/>
      <c r="Z1584" t="s"/>
      <c r="AA1584" t="s"/>
      <c r="AB1584" t="s">
        <v>17897</v>
      </c>
      <c r="AC1584" t="s">
        <v>17898</v>
      </c>
      <c r="AD1584" t="s">
        <v>112</v>
      </c>
      <c r="AE1584" t="s">
        <v>60</v>
      </c>
      <c r="AF1584" t="s">
        <v>17899</v>
      </c>
      <c r="AG1584" t="s">
        <v>17900</v>
      </c>
      <c r="AH1584" t="s">
        <v>44</v>
      </c>
      <c r="AI1584" t="s">
        <v>17901</v>
      </c>
      <c r="AJ1584" t="s">
        <v>92</v>
      </c>
      <c r="AK1584" t="s">
        <v>66</v>
      </c>
    </row>
    <row r="1585" spans="1:38">
      <c r="A1585" t="s">
        <v>17902</v>
      </c>
      <c r="B1585" t="s">
        <v>17903</v>
      </c>
      <c r="C1585" t="s">
        <v>17904</v>
      </c>
      <c r="D1585" t="s">
        <v>17905</v>
      </c>
      <c r="E1585" t="s">
        <v>17906</v>
      </c>
      <c r="F1585" t="s">
        <v>71</v>
      </c>
      <c r="G1585" t="s">
        <v>50</v>
      </c>
      <c r="H1585" t="s">
        <v>51</v>
      </c>
      <c r="I1585" t="s">
        <v>17907</v>
      </c>
      <c r="J1585" t="s">
        <v>53</v>
      </c>
      <c r="K1585" t="s">
        <v>54</v>
      </c>
      <c r="L1585" t="s">
        <v>355</v>
      </c>
      <c r="M1585" t="s">
        <v>356</v>
      </c>
      <c r="N1585" t="s">
        <v>4323</v>
      </c>
      <c r="O1585" t="s">
        <v>86</v>
      </c>
      <c r="P1585" t="s"/>
      <c r="Q1585" t="s"/>
      <c r="R1585" t="s"/>
      <c r="S1585" t="s"/>
      <c r="T1585" t="s"/>
      <c r="U1585" t="s"/>
      <c r="V1585" t="s"/>
      <c r="W1585" t="s"/>
      <c r="X1585" t="s"/>
      <c r="Y1585" t="s"/>
      <c r="Z1585" t="s"/>
      <c r="AA1585" t="s"/>
      <c r="AB1585" t="s">
        <v>17908</v>
      </c>
      <c r="AC1585" t="s">
        <v>17909</v>
      </c>
      <c r="AD1585" t="s">
        <v>93</v>
      </c>
      <c r="AE1585" t="s">
        <v>44</v>
      </c>
      <c r="AF1585" t="s">
        <v>17910</v>
      </c>
      <c r="AG1585" t="s">
        <v>17911</v>
      </c>
      <c r="AH1585" t="s">
        <v>44</v>
      </c>
      <c r="AI1585" t="s">
        <v>17912</v>
      </c>
      <c r="AJ1585" t="s">
        <v>92</v>
      </c>
      <c r="AK1585" t="s">
        <v>66</v>
      </c>
    </row>
    <row r="1586" spans="1:38">
      <c r="A1586" t="s">
        <v>17913</v>
      </c>
      <c r="B1586" t="s">
        <v>17914</v>
      </c>
      <c r="C1586" t="s">
        <v>17915</v>
      </c>
      <c r="D1586" t="s">
        <v>17916</v>
      </c>
      <c r="E1586" t="s">
        <v>17917</v>
      </c>
      <c r="F1586" t="s">
        <v>2280</v>
      </c>
      <c r="G1586" t="s">
        <v>50</v>
      </c>
      <c r="H1586" t="s">
        <v>51</v>
      </c>
      <c r="I1586" t="s">
        <v>12557</v>
      </c>
      <c r="J1586" t="s">
        <v>4562</v>
      </c>
      <c r="K1586" t="s">
        <v>569</v>
      </c>
      <c r="L1586" t="s">
        <v>526</v>
      </c>
      <c r="M1586" t="s">
        <v>11021</v>
      </c>
      <c r="N1586" t="s">
        <v>11022</v>
      </c>
      <c r="O1586" t="s">
        <v>192</v>
      </c>
      <c r="P1586" t="s"/>
      <c r="Q1586" t="s"/>
      <c r="R1586" t="s"/>
      <c r="S1586" t="s"/>
      <c r="T1586" t="s"/>
      <c r="U1586" t="s"/>
      <c r="V1586" t="s"/>
      <c r="W1586" t="s"/>
      <c r="X1586" t="s"/>
      <c r="Y1586" t="s"/>
      <c r="Z1586" t="s"/>
      <c r="AA1586" t="s"/>
      <c r="AB1586" t="s">
        <v>17918</v>
      </c>
      <c r="AC1586" t="s">
        <v>17919</v>
      </c>
      <c r="AD1586" t="s">
        <v>67</v>
      </c>
      <c r="AE1586" t="s">
        <v>44</v>
      </c>
      <c r="AF1586" t="s">
        <v>17920</v>
      </c>
      <c r="AG1586" t="s">
        <v>44</v>
      </c>
      <c r="AH1586" t="s">
        <v>67</v>
      </c>
      <c r="AI1586" t="s">
        <v>17921</v>
      </c>
      <c r="AJ1586" t="s">
        <v>92</v>
      </c>
      <c r="AK1586" t="s">
        <v>66</v>
      </c>
    </row>
    <row r="1587" spans="1:38">
      <c r="A1587" t="s">
        <v>17922</v>
      </c>
      <c r="B1587" t="s">
        <v>17923</v>
      </c>
      <c r="C1587" t="s">
        <v>17924</v>
      </c>
      <c r="D1587" t="s">
        <v>17925</v>
      </c>
      <c r="E1587" t="s">
        <v>17926</v>
      </c>
      <c r="F1587" t="s"/>
      <c r="G1587" t="s">
        <v>50</v>
      </c>
      <c r="H1587" t="s">
        <v>51</v>
      </c>
      <c r="I1587" t="s">
        <v>1024</v>
      </c>
      <c r="J1587" t="s">
        <v>53</v>
      </c>
      <c r="K1587" t="s">
        <v>54</v>
      </c>
      <c r="L1587" t="s">
        <v>204</v>
      </c>
      <c r="M1587" t="s">
        <v>205</v>
      </c>
      <c r="N1587" t="s">
        <v>206</v>
      </c>
      <c r="O1587" t="s">
        <v>241</v>
      </c>
      <c r="P1587" t="s">
        <v>17927</v>
      </c>
      <c r="Q1587" t="s">
        <v>93</v>
      </c>
      <c r="R1587" t="s">
        <v>17928</v>
      </c>
      <c r="S1587" t="s"/>
      <c r="T1587" t="s"/>
      <c r="U1587" t="s"/>
      <c r="V1587" t="s"/>
      <c r="W1587" t="s"/>
      <c r="X1587" t="s"/>
      <c r="Y1587" t="s"/>
      <c r="Z1587" t="s"/>
      <c r="AA1587" t="s"/>
      <c r="AB1587" t="s">
        <v>17929</v>
      </c>
      <c r="AC1587" t="s">
        <v>17930</v>
      </c>
      <c r="AD1587" t="s">
        <v>110</v>
      </c>
      <c r="AE1587" t="s">
        <v>515</v>
      </c>
      <c r="AF1587" t="s">
        <v>17931</v>
      </c>
      <c r="AG1587" t="s">
        <v>17932</v>
      </c>
      <c r="AH1587" t="s">
        <v>112</v>
      </c>
      <c r="AI1587" t="s">
        <v>17933</v>
      </c>
      <c r="AJ1587" t="s">
        <v>92</v>
      </c>
      <c r="AK1587" t="s">
        <v>66</v>
      </c>
    </row>
    <row r="1588" spans="1:38">
      <c r="A1588" t="s">
        <v>863</v>
      </c>
      <c r="B1588" t="s">
        <v>17934</v>
      </c>
      <c r="C1588" t="s">
        <v>17935</v>
      </c>
      <c r="D1588" t="s">
        <v>17936</v>
      </c>
      <c r="E1588" t="s">
        <v>17937</v>
      </c>
      <c r="F1588" t="s">
        <v>396</v>
      </c>
      <c r="G1588" t="s">
        <v>50</v>
      </c>
      <c r="H1588" t="s">
        <v>51</v>
      </c>
      <c r="I1588" t="s">
        <v>17938</v>
      </c>
      <c r="J1588" t="s">
        <v>1986</v>
      </c>
      <c r="K1588" t="s">
        <v>984</v>
      </c>
      <c r="L1588" t="s">
        <v>526</v>
      </c>
      <c r="M1588" t="s">
        <v>527</v>
      </c>
      <c r="N1588" t="s">
        <v>4593</v>
      </c>
      <c r="O1588" t="s">
        <v>241</v>
      </c>
      <c r="P1588" t="s">
        <v>17939</v>
      </c>
      <c r="Q1588" t="s">
        <v>67</v>
      </c>
      <c r="R1588" t="s">
        <v>17940</v>
      </c>
      <c r="S1588" t="s"/>
      <c r="T1588" t="s"/>
      <c r="U1588" t="s"/>
      <c r="V1588" t="s"/>
      <c r="W1588" t="s"/>
      <c r="X1588" t="s"/>
      <c r="Y1588" t="s"/>
      <c r="Z1588" t="s"/>
      <c r="AA1588" t="s"/>
      <c r="AB1588" t="s">
        <v>17941</v>
      </c>
      <c r="AC1588" t="s">
        <v>17942</v>
      </c>
      <c r="AD1588" t="s">
        <v>59</v>
      </c>
      <c r="AE1588" t="s">
        <v>44</v>
      </c>
      <c r="AF1588" t="s">
        <v>17943</v>
      </c>
      <c r="AG1588" t="s">
        <v>17944</v>
      </c>
      <c r="AH1588" t="s">
        <v>63</v>
      </c>
      <c r="AI1588" t="s">
        <v>17945</v>
      </c>
      <c r="AJ1588" t="s">
        <v>92</v>
      </c>
      <c r="AK1588" t="s">
        <v>66</v>
      </c>
    </row>
    <row r="1589" spans="1:38">
      <c r="A1589" t="s">
        <v>8166</v>
      </c>
      <c r="B1589" t="s">
        <v>17946</v>
      </c>
      <c r="C1589" t="s">
        <v>17947</v>
      </c>
      <c r="D1589" t="s">
        <v>17948</v>
      </c>
      <c r="E1589" t="s">
        <v>17949</v>
      </c>
      <c r="F1589" t="s">
        <v>117</v>
      </c>
      <c r="G1589" t="s">
        <v>50</v>
      </c>
      <c r="H1589" t="s">
        <v>51</v>
      </c>
      <c r="I1589" t="s">
        <v>17950</v>
      </c>
      <c r="J1589" t="s">
        <v>7599</v>
      </c>
      <c r="K1589" t="s">
        <v>453</v>
      </c>
      <c r="L1589" t="s">
        <v>843</v>
      </c>
      <c r="M1589" t="s">
        <v>844</v>
      </c>
      <c r="N1589" t="s">
        <v>1128</v>
      </c>
      <c r="O1589" t="s">
        <v>241</v>
      </c>
      <c r="P1589" t="s"/>
      <c r="Q1589" t="s"/>
      <c r="R1589" t="s"/>
      <c r="S1589" t="s"/>
      <c r="T1589" t="s"/>
      <c r="U1589" t="s"/>
      <c r="V1589" t="s">
        <v>67</v>
      </c>
      <c r="W1589" t="s"/>
      <c r="X1589" t="s"/>
      <c r="Y1589" t="s"/>
      <c r="Z1589" t="s"/>
      <c r="AA1589" t="s">
        <v>84</v>
      </c>
      <c r="AB1589" t="s">
        <v>17951</v>
      </c>
      <c r="AC1589" t="s">
        <v>17952</v>
      </c>
      <c r="AD1589" t="s">
        <v>93</v>
      </c>
      <c r="AE1589" t="s">
        <v>44</v>
      </c>
      <c r="AF1589" t="s">
        <v>17953</v>
      </c>
      <c r="AG1589" t="s">
        <v>17954</v>
      </c>
      <c r="AH1589" t="s">
        <v>44</v>
      </c>
      <c r="AI1589" t="s">
        <v>17955</v>
      </c>
      <c r="AJ1589" t="s">
        <v>92</v>
      </c>
      <c r="AK1589" t="s">
        <v>66</v>
      </c>
    </row>
    <row r="1590" spans="1:38">
      <c r="A1590" t="s">
        <v>17956</v>
      </c>
      <c r="B1590" t="s">
        <v>17957</v>
      </c>
      <c r="C1590" t="s">
        <v>17958</v>
      </c>
      <c r="D1590" t="s"/>
      <c r="E1590" t="s">
        <v>17959</v>
      </c>
      <c r="F1590" t="s"/>
      <c r="G1590" t="s">
        <v>50</v>
      </c>
      <c r="H1590" t="s">
        <v>51</v>
      </c>
      <c r="I1590" t="s"/>
      <c r="J1590" t="s"/>
      <c r="K1590" t="s">
        <v>469</v>
      </c>
      <c r="L1590" t="s">
        <v>470</v>
      </c>
      <c r="M1590" t="s">
        <v>685</v>
      </c>
      <c r="N1590" t="s">
        <v>6249</v>
      </c>
      <c r="O1590" t="s">
        <v>433</v>
      </c>
      <c r="P1590" t="s"/>
      <c r="Q1590" t="s">
        <v>67</v>
      </c>
      <c r="R1590" t="s">
        <v>17960</v>
      </c>
      <c r="S1590" t="s"/>
      <c r="T1590" t="s"/>
      <c r="U1590" t="s"/>
      <c r="V1590" t="s"/>
      <c r="W1590" t="s"/>
      <c r="X1590" t="s"/>
      <c r="Y1590" t="s"/>
      <c r="Z1590" t="s"/>
      <c r="AA1590" t="s"/>
      <c r="AB1590" t="s">
        <v>17961</v>
      </c>
      <c r="AC1590" t="s">
        <v>17961</v>
      </c>
      <c r="AD1590" t="s">
        <v>63</v>
      </c>
      <c r="AE1590" t="s">
        <v>44</v>
      </c>
      <c r="AF1590" t="s">
        <v>17962</v>
      </c>
      <c r="AG1590" t="s">
        <v>17913</v>
      </c>
      <c r="AH1590" t="s">
        <v>112</v>
      </c>
      <c r="AI1590" t="s">
        <v>17963</v>
      </c>
      <c r="AJ1590" t="s">
        <v>92</v>
      </c>
      <c r="AK1590" t="s">
        <v>66</v>
      </c>
    </row>
    <row r="1591" spans="1:38">
      <c r="A1591" t="s">
        <v>17964</v>
      </c>
      <c r="B1591" t="s">
        <v>17965</v>
      </c>
      <c r="C1591" t="s">
        <v>17966</v>
      </c>
      <c r="D1591" t="s">
        <v>17967</v>
      </c>
      <c r="E1591" t="s">
        <v>17968</v>
      </c>
      <c r="F1591" t="s">
        <v>117</v>
      </c>
      <c r="G1591" t="s">
        <v>50</v>
      </c>
      <c r="H1591" t="s">
        <v>51</v>
      </c>
      <c r="I1591" t="s">
        <v>5931</v>
      </c>
      <c r="J1591" t="s"/>
      <c r="K1591" t="s">
        <v>4255</v>
      </c>
      <c r="L1591" t="s">
        <v>238</v>
      </c>
      <c r="M1591" t="s">
        <v>660</v>
      </c>
      <c r="N1591" t="s">
        <v>1833</v>
      </c>
      <c r="O1591" t="s">
        <v>103</v>
      </c>
      <c r="P1591" t="s"/>
      <c r="Q1591" t="s"/>
      <c r="R1591" t="s"/>
      <c r="S1591" t="s"/>
      <c r="T1591" t="s"/>
      <c r="U1591" t="s"/>
      <c r="V1591" t="s"/>
      <c r="W1591" t="s"/>
      <c r="X1591" t="s"/>
      <c r="Y1591" t="s"/>
      <c r="Z1591" t="s"/>
      <c r="AA1591" t="s"/>
      <c r="AB1591" t="s">
        <v>17969</v>
      </c>
      <c r="AC1591" t="s">
        <v>17969</v>
      </c>
      <c r="AD1591" t="s">
        <v>124</v>
      </c>
      <c r="AE1591" t="s">
        <v>297</v>
      </c>
      <c r="AF1591" t="s">
        <v>17970</v>
      </c>
      <c r="AG1591" t="s">
        <v>13919</v>
      </c>
      <c r="AH1591" t="s">
        <v>347</v>
      </c>
      <c r="AI1591" t="s">
        <v>17971</v>
      </c>
      <c r="AJ1591" t="s">
        <v>92</v>
      </c>
      <c r="AK1591" t="s">
        <v>66</v>
      </c>
    </row>
    <row r="1592" spans="1:38">
      <c r="A1592" t="s">
        <v>759</v>
      </c>
      <c r="B1592" t="s">
        <v>17972</v>
      </c>
      <c r="C1592" t="s">
        <v>17973</v>
      </c>
      <c r="D1592" t="s">
        <v>17974</v>
      </c>
      <c r="E1592" t="s">
        <v>17975</v>
      </c>
      <c r="F1592" t="s">
        <v>831</v>
      </c>
      <c r="G1592" t="s">
        <v>50</v>
      </c>
      <c r="H1592" t="s">
        <v>51</v>
      </c>
      <c r="I1592" t="s">
        <v>1932</v>
      </c>
      <c r="J1592" t="s">
        <v>1933</v>
      </c>
      <c r="K1592" t="s">
        <v>54</v>
      </c>
      <c r="L1592" t="s">
        <v>219</v>
      </c>
      <c r="M1592" t="s">
        <v>4914</v>
      </c>
      <c r="N1592" t="s">
        <v>7535</v>
      </c>
      <c r="O1592" t="s">
        <v>209</v>
      </c>
      <c r="P1592" t="s"/>
      <c r="Q1592" t="s"/>
      <c r="R1592" t="s"/>
      <c r="S1592" t="s"/>
      <c r="T1592" t="s">
        <v>67</v>
      </c>
      <c r="U1592" t="s"/>
      <c r="V1592" t="s"/>
      <c r="W1592" t="s"/>
      <c r="X1592" t="s"/>
      <c r="Y1592" t="s"/>
      <c r="Z1592" t="s"/>
      <c r="AA1592" t="s"/>
      <c r="AB1592" t="s">
        <v>17976</v>
      </c>
      <c r="AC1592" t="s">
        <v>17977</v>
      </c>
      <c r="AD1592" t="s">
        <v>93</v>
      </c>
      <c r="AE1592" t="s">
        <v>44</v>
      </c>
      <c r="AF1592" t="s">
        <v>17978</v>
      </c>
      <c r="AG1592" t="s">
        <v>7283</v>
      </c>
      <c r="AH1592" t="s">
        <v>44</v>
      </c>
      <c r="AI1592" t="s">
        <v>17979</v>
      </c>
      <c r="AJ1592" t="s">
        <v>92</v>
      </c>
      <c r="AK1592" t="s">
        <v>66</v>
      </c>
    </row>
    <row r="1593" spans="1:38">
      <c r="A1593" t="s">
        <v>17980</v>
      </c>
      <c r="B1593" t="s">
        <v>17981</v>
      </c>
      <c r="C1593" t="s">
        <v>17982</v>
      </c>
      <c r="D1593" t="s">
        <v>17983</v>
      </c>
      <c r="E1593" t="s">
        <v>17984</v>
      </c>
      <c r="F1593" t="s">
        <v>438</v>
      </c>
      <c r="G1593" t="s">
        <v>50</v>
      </c>
      <c r="H1593" t="s">
        <v>51</v>
      </c>
      <c r="I1593" t="s"/>
      <c r="J1593" t="s"/>
      <c r="K1593" t="s"/>
      <c r="L1593" t="s">
        <v>1701</v>
      </c>
      <c r="M1593" t="s">
        <v>1701</v>
      </c>
      <c r="N1593" t="s">
        <v>4030</v>
      </c>
      <c r="O1593" t="s"/>
      <c r="P1593" t="s"/>
      <c r="Q1593" t="s">
        <v>44</v>
      </c>
      <c r="R1593" t="s"/>
      <c r="S1593" t="s"/>
      <c r="T1593" t="s"/>
      <c r="U1593" t="s"/>
      <c r="V1593" t="s"/>
      <c r="W1593" t="s"/>
      <c r="X1593" t="s"/>
      <c r="Y1593" t="s"/>
      <c r="Z1593" t="s"/>
      <c r="AA1593" t="s"/>
      <c r="AB1593" t="s">
        <v>17985</v>
      </c>
      <c r="AC1593" t="s">
        <v>17985</v>
      </c>
      <c r="AD1593" t="s">
        <v>174</v>
      </c>
      <c r="AE1593" t="s">
        <v>387</v>
      </c>
      <c r="AF1593" t="s">
        <v>17986</v>
      </c>
      <c r="AG1593" t="s">
        <v>17987</v>
      </c>
      <c r="AH1593" t="s">
        <v>110</v>
      </c>
      <c r="AI1593" t="s">
        <v>17988</v>
      </c>
      <c r="AJ1593" t="s">
        <v>17989</v>
      </c>
      <c r="AK1593" t="s">
        <v>66</v>
      </c>
    </row>
    <row r="1594" spans="1:38">
      <c r="A1594" t="s">
        <v>17990</v>
      </c>
      <c r="B1594" t="s">
        <v>17991</v>
      </c>
      <c r="C1594" t="s">
        <v>17992</v>
      </c>
      <c r="D1594" t="s"/>
      <c r="E1594" t="s">
        <v>17993</v>
      </c>
      <c r="F1594" t="s">
        <v>697</v>
      </c>
      <c r="G1594" t="s">
        <v>72</v>
      </c>
      <c r="H1594" t="s">
        <v>51</v>
      </c>
      <c r="I1594" t="s">
        <v>17994</v>
      </c>
      <c r="J1594" t="s">
        <v>17995</v>
      </c>
      <c r="K1594" t="s">
        <v>188</v>
      </c>
      <c r="L1594" t="s">
        <v>411</v>
      </c>
      <c r="M1594" t="s">
        <v>412</v>
      </c>
      <c r="N1594" t="s">
        <v>413</v>
      </c>
      <c r="O1594" t="s">
        <v>241</v>
      </c>
      <c r="P1594" t="s"/>
      <c r="Q1594" t="s"/>
      <c r="R1594" t="s"/>
      <c r="S1594" t="s"/>
      <c r="T1594" t="s"/>
      <c r="U1594" t="s"/>
      <c r="V1594" t="s">
        <v>67</v>
      </c>
      <c r="W1594" t="s">
        <v>17996</v>
      </c>
      <c r="X1594" t="s"/>
      <c r="Y1594" t="s"/>
      <c r="Z1594" t="s"/>
      <c r="AA1594" t="s">
        <v>84</v>
      </c>
      <c r="AB1594" t="s">
        <v>17997</v>
      </c>
      <c r="AC1594" t="s">
        <v>17998</v>
      </c>
      <c r="AD1594" t="s">
        <v>93</v>
      </c>
      <c r="AE1594" t="s">
        <v>277</v>
      </c>
      <c r="AF1594" t="s">
        <v>17999</v>
      </c>
      <c r="AG1594" t="s">
        <v>18000</v>
      </c>
      <c r="AH1594" t="s">
        <v>44</v>
      </c>
      <c r="AI1594" t="s">
        <v>18001</v>
      </c>
      <c r="AJ1594" t="s">
        <v>92</v>
      </c>
      <c r="AK1594" t="s">
        <v>66</v>
      </c>
    </row>
    <row r="1595" spans="1:38">
      <c r="A1595" t="s">
        <v>18002</v>
      </c>
      <c r="B1595" t="s">
        <v>18003</v>
      </c>
      <c r="C1595" t="s">
        <v>18004</v>
      </c>
      <c r="D1595" t="s">
        <v>18005</v>
      </c>
      <c r="E1595" t="s">
        <v>18006</v>
      </c>
      <c r="F1595" t="s">
        <v>255</v>
      </c>
      <c r="G1595" t="s">
        <v>50</v>
      </c>
      <c r="H1595" t="s">
        <v>51</v>
      </c>
      <c r="I1595" t="s">
        <v>5931</v>
      </c>
      <c r="J1595" t="s"/>
      <c r="K1595" t="s">
        <v>4255</v>
      </c>
      <c r="L1595" t="s">
        <v>170</v>
      </c>
      <c r="M1595" t="s">
        <v>171</v>
      </c>
      <c r="N1595" t="s">
        <v>172</v>
      </c>
      <c r="O1595" t="s">
        <v>79</v>
      </c>
      <c r="P1595" t="s">
        <v>18007</v>
      </c>
      <c r="Q1595" t="s">
        <v>67</v>
      </c>
      <c r="R1595" t="s"/>
      <c r="S1595" t="s"/>
      <c r="T1595" t="s"/>
      <c r="U1595" t="s"/>
      <c r="V1595" t="s"/>
      <c r="W1595" t="s"/>
      <c r="X1595" t="s"/>
      <c r="Y1595" t="s"/>
      <c r="Z1595" t="s"/>
      <c r="AA1595" t="s"/>
      <c r="AB1595" t="s">
        <v>18008</v>
      </c>
      <c r="AC1595" t="s">
        <v>18009</v>
      </c>
      <c r="AD1595" t="s">
        <v>112</v>
      </c>
      <c r="AE1595" t="s">
        <v>44</v>
      </c>
      <c r="AF1595" t="s">
        <v>18010</v>
      </c>
      <c r="AG1595" t="s">
        <v>6005</v>
      </c>
      <c r="AH1595" t="s">
        <v>93</v>
      </c>
      <c r="AI1595" t="s">
        <v>18011</v>
      </c>
      <c r="AJ1595" t="s">
        <v>92</v>
      </c>
      <c r="AK1595" t="s">
        <v>66</v>
      </c>
    </row>
    <row r="1596" spans="1:38">
      <c r="A1596" t="s">
        <v>18012</v>
      </c>
      <c r="B1596" t="s">
        <v>18013</v>
      </c>
      <c r="C1596" t="s">
        <v>18014</v>
      </c>
      <c r="D1596" t="s">
        <v>18015</v>
      </c>
      <c r="E1596" t="s">
        <v>18016</v>
      </c>
      <c r="F1596" t="s"/>
      <c r="G1596" t="s">
        <v>50</v>
      </c>
      <c r="H1596" t="s">
        <v>51</v>
      </c>
      <c r="I1596" t="s"/>
      <c r="J1596" t="s"/>
      <c r="K1596" t="s"/>
      <c r="L1596" t="s">
        <v>582</v>
      </c>
      <c r="M1596" t="s">
        <v>583</v>
      </c>
      <c r="N1596" t="s">
        <v>584</v>
      </c>
      <c r="O1596" t="s"/>
      <c r="P1596" t="s"/>
      <c r="Q1596" t="s">
        <v>44</v>
      </c>
      <c r="R1596" t="s"/>
      <c r="S1596" t="s"/>
      <c r="T1596" t="s"/>
      <c r="U1596" t="s"/>
      <c r="V1596" t="s"/>
      <c r="W1596" t="s"/>
      <c r="X1596" t="s"/>
      <c r="Y1596" t="s"/>
      <c r="Z1596" t="s"/>
      <c r="AA1596" t="s"/>
      <c r="AB1596" t="s">
        <v>18017</v>
      </c>
      <c r="AC1596" t="s">
        <v>18017</v>
      </c>
      <c r="AD1596" t="s">
        <v>151</v>
      </c>
      <c r="AE1596" t="s">
        <v>225</v>
      </c>
      <c r="AF1596" t="s">
        <v>18018</v>
      </c>
      <c r="AG1596" t="s">
        <v>18019</v>
      </c>
      <c r="AH1596" t="s">
        <v>93</v>
      </c>
      <c r="AI1596" t="s">
        <v>18020</v>
      </c>
      <c r="AJ1596" t="s">
        <v>18021</v>
      </c>
      <c r="AK1596" t="s">
        <v>66</v>
      </c>
    </row>
    <row r="1597" spans="1:38">
      <c r="A1597" t="s">
        <v>6461</v>
      </c>
      <c r="B1597" t="s">
        <v>18022</v>
      </c>
      <c r="C1597" t="s">
        <v>18023</v>
      </c>
      <c r="D1597" t="s">
        <v>18024</v>
      </c>
      <c r="E1597" t="s">
        <v>18025</v>
      </c>
      <c r="F1597" t="s"/>
      <c r="G1597" t="s">
        <v>50</v>
      </c>
      <c r="H1597" t="s">
        <v>51</v>
      </c>
      <c r="I1597" t="s">
        <v>18026</v>
      </c>
      <c r="J1597" t="s">
        <v>18027</v>
      </c>
      <c r="K1597" t="s">
        <v>2476</v>
      </c>
      <c r="L1597" t="s">
        <v>170</v>
      </c>
      <c r="M1597" t="s">
        <v>336</v>
      </c>
      <c r="N1597" t="s">
        <v>337</v>
      </c>
      <c r="O1597" t="s">
        <v>79</v>
      </c>
      <c r="P1597" t="s"/>
      <c r="Q1597" t="s">
        <v>59</v>
      </c>
      <c r="R1597" t="s">
        <v>18028</v>
      </c>
      <c r="S1597" t="s"/>
      <c r="T1597" t="s"/>
      <c r="U1597" t="s"/>
      <c r="V1597" t="s"/>
      <c r="W1597" t="s"/>
      <c r="X1597" t="s"/>
      <c r="Y1597" t="s"/>
      <c r="Z1597" t="s"/>
      <c r="AA1597" t="s"/>
      <c r="AB1597" t="s">
        <v>18029</v>
      </c>
      <c r="AC1597" t="s">
        <v>18030</v>
      </c>
      <c r="AD1597" t="s">
        <v>110</v>
      </c>
      <c r="AE1597" t="s">
        <v>210</v>
      </c>
      <c r="AF1597" t="s">
        <v>18031</v>
      </c>
      <c r="AG1597" t="s">
        <v>18032</v>
      </c>
      <c r="AH1597" t="s">
        <v>44</v>
      </c>
      <c r="AI1597" t="s">
        <v>18033</v>
      </c>
      <c r="AJ1597" t="s">
        <v>92</v>
      </c>
      <c r="AK1597" t="s">
        <v>66</v>
      </c>
    </row>
    <row r="1598" spans="1:38">
      <c r="A1598" t="s">
        <v>18034</v>
      </c>
      <c r="B1598" t="s">
        <v>18035</v>
      </c>
      <c r="C1598" t="s">
        <v>18036</v>
      </c>
      <c r="D1598" t="s">
        <v>18037</v>
      </c>
      <c r="E1598" t="s">
        <v>18038</v>
      </c>
      <c r="F1598" t="s">
        <v>5438</v>
      </c>
      <c r="G1598" t="s">
        <v>72</v>
      </c>
      <c r="H1598" t="s">
        <v>51</v>
      </c>
      <c r="I1598" t="s">
        <v>18039</v>
      </c>
      <c r="J1598" t="s">
        <v>18040</v>
      </c>
      <c r="K1598" t="s">
        <v>555</v>
      </c>
      <c r="L1598" t="s">
        <v>411</v>
      </c>
      <c r="M1598" t="s">
        <v>412</v>
      </c>
      <c r="N1598" t="s">
        <v>699</v>
      </c>
      <c r="O1598" t="s">
        <v>59</v>
      </c>
      <c r="P1598" t="s"/>
      <c r="Q1598" t="s"/>
      <c r="R1598" t="s"/>
      <c r="S1598" t="s"/>
      <c r="T1598" t="s"/>
      <c r="U1598" t="s"/>
      <c r="V1598" t="s">
        <v>67</v>
      </c>
      <c r="W1598" t="s">
        <v>18041</v>
      </c>
      <c r="X1598" t="s"/>
      <c r="Y1598" t="s"/>
      <c r="Z1598" t="s"/>
      <c r="AA1598" t="s">
        <v>84</v>
      </c>
      <c r="AB1598" t="s">
        <v>18042</v>
      </c>
      <c r="AC1598" t="s">
        <v>18042</v>
      </c>
      <c r="AD1598" t="s">
        <v>93</v>
      </c>
      <c r="AE1598" t="s">
        <v>44</v>
      </c>
      <c r="AF1598" t="s">
        <v>18043</v>
      </c>
      <c r="AG1598" t="s">
        <v>44</v>
      </c>
      <c r="AH1598" t="s">
        <v>67</v>
      </c>
      <c r="AI1598" t="s">
        <v>18044</v>
      </c>
      <c r="AJ1598" t="s">
        <v>92</v>
      </c>
      <c r="AK1598" t="s">
        <v>66</v>
      </c>
    </row>
    <row r="1599" spans="1:38">
      <c r="A1599" t="s">
        <v>18045</v>
      </c>
      <c r="B1599" t="s">
        <v>18046</v>
      </c>
      <c r="C1599" t="s">
        <v>18047</v>
      </c>
      <c r="D1599" t="s">
        <v>18048</v>
      </c>
      <c r="E1599" t="s">
        <v>18049</v>
      </c>
      <c r="F1599" t="s">
        <v>292</v>
      </c>
      <c r="G1599" t="s">
        <v>50</v>
      </c>
      <c r="H1599" t="s">
        <v>51</v>
      </c>
      <c r="I1599" t="s">
        <v>18050</v>
      </c>
      <c r="J1599" t="s">
        <v>18051</v>
      </c>
      <c r="K1599" t="s">
        <v>237</v>
      </c>
      <c r="L1599" t="s">
        <v>139</v>
      </c>
      <c r="M1599" t="s">
        <v>140</v>
      </c>
      <c r="N1599" t="s">
        <v>5793</v>
      </c>
      <c r="O1599" t="s">
        <v>79</v>
      </c>
      <c r="P1599" t="s">
        <v>18052</v>
      </c>
      <c r="Q1599" t="s">
        <v>93</v>
      </c>
      <c r="R1599" t="s">
        <v>18053</v>
      </c>
      <c r="S1599" t="s"/>
      <c r="T1599" t="s"/>
      <c r="U1599" t="s"/>
      <c r="V1599" t="s"/>
      <c r="W1599" t="s"/>
      <c r="X1599" t="s"/>
      <c r="Y1599" t="s"/>
      <c r="Z1599" t="s"/>
      <c r="AA1599" t="s"/>
      <c r="AB1599" t="s">
        <v>18054</v>
      </c>
      <c r="AC1599" t="s">
        <v>18055</v>
      </c>
      <c r="AD1599" t="s">
        <v>112</v>
      </c>
      <c r="AE1599" t="s">
        <v>60</v>
      </c>
      <c r="AF1599" t="s">
        <v>18056</v>
      </c>
      <c r="AG1599" t="s">
        <v>18057</v>
      </c>
      <c r="AH1599" t="s">
        <v>44</v>
      </c>
      <c r="AI1599" t="s">
        <v>18058</v>
      </c>
      <c r="AJ1599" t="s">
        <v>92</v>
      </c>
      <c r="AK1599" t="s">
        <v>66</v>
      </c>
    </row>
    <row r="1600" spans="1:38">
      <c r="A1600" t="s">
        <v>18059</v>
      </c>
      <c r="B1600" t="s">
        <v>18060</v>
      </c>
      <c r="C1600" t="s">
        <v>18061</v>
      </c>
      <c r="D1600" t="s">
        <v>18062</v>
      </c>
      <c r="E1600" t="s">
        <v>18063</v>
      </c>
      <c r="F1600" t="s">
        <v>233</v>
      </c>
      <c r="G1600" t="s">
        <v>50</v>
      </c>
      <c r="H1600" t="s">
        <v>51</v>
      </c>
      <c r="I1600" t="s">
        <v>2490</v>
      </c>
      <c r="J1600" t="s">
        <v>2491</v>
      </c>
      <c r="K1600" t="s">
        <v>354</v>
      </c>
      <c r="L1600" t="s">
        <v>526</v>
      </c>
      <c r="M1600" t="s">
        <v>527</v>
      </c>
      <c r="N1600" t="s">
        <v>1074</v>
      </c>
      <c r="O1600" t="s">
        <v>79</v>
      </c>
      <c r="P1600" t="s"/>
      <c r="Q1600" t="s"/>
      <c r="R1600" t="s"/>
      <c r="S1600" t="s"/>
      <c r="T1600" t="s"/>
      <c r="U1600" t="s"/>
      <c r="V1600" t="s"/>
      <c r="W1600" t="s"/>
      <c r="X1600" t="s"/>
      <c r="Y1600" t="s"/>
      <c r="Z1600" t="s"/>
      <c r="AA1600" t="s"/>
      <c r="AB1600" t="s">
        <v>18064</v>
      </c>
      <c r="AC1600" t="s">
        <v>18064</v>
      </c>
      <c r="AD1600" t="s">
        <v>93</v>
      </c>
      <c r="AE1600" t="s">
        <v>277</v>
      </c>
      <c r="AF1600" t="s">
        <v>18065</v>
      </c>
      <c r="AG1600" t="s">
        <v>18066</v>
      </c>
      <c r="AH1600" t="s">
        <v>44</v>
      </c>
      <c r="AI1600" t="s">
        <v>18067</v>
      </c>
      <c r="AJ1600" t="s">
        <v>92</v>
      </c>
      <c r="AK1600" t="s">
        <v>66</v>
      </c>
    </row>
    <row r="1601" spans="1:38">
      <c r="A1601" t="s">
        <v>18068</v>
      </c>
      <c r="B1601" t="s">
        <v>18069</v>
      </c>
      <c r="C1601" t="s">
        <v>18070</v>
      </c>
      <c r="D1601" t="s"/>
      <c r="E1601" t="s">
        <v>18071</v>
      </c>
      <c r="F1601" t="s">
        <v>2562</v>
      </c>
      <c r="G1601" t="s">
        <v>4887</v>
      </c>
      <c r="H1601" t="s">
        <v>234</v>
      </c>
      <c r="I1601" t="s">
        <v>10458</v>
      </c>
      <c r="J1601" t="s">
        <v>1127</v>
      </c>
      <c r="K1601" t="s">
        <v>54</v>
      </c>
      <c r="L1601" t="s">
        <v>76</v>
      </c>
      <c r="M1601" t="s">
        <v>77</v>
      </c>
      <c r="N1601" t="s">
        <v>544</v>
      </c>
      <c r="O1601" t="s">
        <v>79</v>
      </c>
      <c r="P1601" t="s">
        <v>18072</v>
      </c>
      <c r="Q1601" t="s">
        <v>174</v>
      </c>
      <c r="R1601" t="s">
        <v>18073</v>
      </c>
      <c r="S1601" t="s"/>
      <c r="T1601" t="s"/>
      <c r="U1601" t="s"/>
      <c r="V1601" t="s"/>
      <c r="W1601" t="s"/>
      <c r="X1601" t="s">
        <v>18074</v>
      </c>
      <c r="Y1601" t="s">
        <v>67</v>
      </c>
      <c r="Z1601" t="s">
        <v>18075</v>
      </c>
      <c r="AA1601" t="s">
        <v>772</v>
      </c>
      <c r="AB1601" t="s">
        <v>18076</v>
      </c>
      <c r="AC1601" t="s">
        <v>18077</v>
      </c>
      <c r="AD1601" t="s">
        <v>112</v>
      </c>
      <c r="AE1601" t="s">
        <v>60</v>
      </c>
      <c r="AF1601" t="s">
        <v>18078</v>
      </c>
      <c r="AG1601" t="s">
        <v>18079</v>
      </c>
      <c r="AH1601" t="s">
        <v>67</v>
      </c>
      <c r="AI1601" t="s">
        <v>18080</v>
      </c>
      <c r="AJ1601" t="s">
        <v>92</v>
      </c>
      <c r="AK1601" t="s">
        <v>66</v>
      </c>
    </row>
    <row r="1602" spans="1:38">
      <c r="A1602" t="s">
        <v>18081</v>
      </c>
      <c r="B1602" t="s">
        <v>18082</v>
      </c>
      <c r="C1602" t="s">
        <v>18083</v>
      </c>
      <c r="D1602" t="s">
        <v>18084</v>
      </c>
      <c r="E1602" t="s">
        <v>18085</v>
      </c>
      <c r="F1602" t="s">
        <v>49</v>
      </c>
      <c r="G1602" t="s">
        <v>50</v>
      </c>
      <c r="H1602" t="s">
        <v>51</v>
      </c>
      <c r="I1602" t="s">
        <v>18086</v>
      </c>
      <c r="J1602" t="s"/>
      <c r="K1602" t="s">
        <v>75</v>
      </c>
      <c r="L1602" t="s">
        <v>100</v>
      </c>
      <c r="M1602" t="s">
        <v>101</v>
      </c>
      <c r="N1602" t="s">
        <v>102</v>
      </c>
      <c r="O1602" t="s"/>
      <c r="P1602" t="s"/>
      <c r="Q1602" t="s">
        <v>67</v>
      </c>
      <c r="R1602" t="s"/>
      <c r="S1602" t="s"/>
      <c r="T1602" t="s"/>
      <c r="U1602" t="s"/>
      <c r="V1602" t="s"/>
      <c r="W1602" t="s"/>
      <c r="X1602" t="s"/>
      <c r="Y1602" t="s"/>
      <c r="Z1602" t="s"/>
      <c r="AA1602" t="s"/>
      <c r="AB1602" t="s">
        <v>18087</v>
      </c>
      <c r="AC1602" t="s">
        <v>18087</v>
      </c>
      <c r="AD1602" t="s">
        <v>174</v>
      </c>
      <c r="AE1602" t="s">
        <v>44</v>
      </c>
      <c r="AF1602" t="s">
        <v>18088</v>
      </c>
      <c r="AG1602" t="s">
        <v>8294</v>
      </c>
      <c r="AH1602" t="s">
        <v>195</v>
      </c>
      <c r="AI1602" t="s">
        <v>18089</v>
      </c>
      <c r="AJ1602" t="s">
        <v>18090</v>
      </c>
      <c r="AK1602" t="s">
        <v>66</v>
      </c>
    </row>
    <row r="1603" spans="1:38">
      <c r="A1603" t="s">
        <v>18091</v>
      </c>
      <c r="B1603" t="s">
        <v>18092</v>
      </c>
      <c r="C1603" t="s">
        <v>18093</v>
      </c>
      <c r="D1603" t="s">
        <v>18094</v>
      </c>
      <c r="E1603" t="s">
        <v>18095</v>
      </c>
      <c r="F1603" t="s">
        <v>767</v>
      </c>
      <c r="G1603" t="s">
        <v>72</v>
      </c>
      <c r="H1603" t="s">
        <v>51</v>
      </c>
      <c r="I1603" t="s">
        <v>3559</v>
      </c>
      <c r="J1603" t="s"/>
      <c r="K1603" t="s">
        <v>3145</v>
      </c>
      <c r="L1603" t="s">
        <v>355</v>
      </c>
      <c r="M1603" t="s">
        <v>356</v>
      </c>
      <c r="N1603" t="s">
        <v>997</v>
      </c>
      <c r="O1603" t="s">
        <v>241</v>
      </c>
      <c r="P1603" t="s"/>
      <c r="Q1603" t="s">
        <v>67</v>
      </c>
      <c r="R1603" t="s">
        <v>18096</v>
      </c>
      <c r="S1603" t="s"/>
      <c r="T1603" t="s"/>
      <c r="U1603" t="s"/>
      <c r="V1603" t="s">
        <v>67</v>
      </c>
      <c r="W1603" t="s">
        <v>18097</v>
      </c>
      <c r="X1603" t="s"/>
      <c r="Y1603" t="s"/>
      <c r="Z1603" t="s"/>
      <c r="AA1603" t="s">
        <v>84</v>
      </c>
      <c r="AB1603" t="s">
        <v>18098</v>
      </c>
      <c r="AC1603" t="s">
        <v>18099</v>
      </c>
      <c r="AD1603" t="s">
        <v>110</v>
      </c>
      <c r="AE1603" t="s">
        <v>44</v>
      </c>
      <c r="AF1603" t="s">
        <v>18100</v>
      </c>
      <c r="AG1603" t="s">
        <v>15046</v>
      </c>
      <c r="AH1603" t="s">
        <v>124</v>
      </c>
      <c r="AI1603" t="s">
        <v>18101</v>
      </c>
      <c r="AJ1603" t="s">
        <v>92</v>
      </c>
      <c r="AK1603" t="s">
        <v>66</v>
      </c>
    </row>
    <row r="1604" spans="1:38">
      <c r="A1604" t="s">
        <v>18102</v>
      </c>
      <c r="B1604" t="s">
        <v>18103</v>
      </c>
      <c r="C1604" t="s">
        <v>18104</v>
      </c>
      <c r="D1604" t="s">
        <v>18105</v>
      </c>
      <c r="E1604" t="s">
        <v>18106</v>
      </c>
      <c r="F1604" t="s">
        <v>438</v>
      </c>
      <c r="G1604" t="s">
        <v>50</v>
      </c>
      <c r="H1604" t="s">
        <v>51</v>
      </c>
      <c r="I1604" t="s">
        <v>18107</v>
      </c>
      <c r="J1604" t="s">
        <v>2150</v>
      </c>
      <c r="K1604" t="s">
        <v>54</v>
      </c>
      <c r="L1604" t="s">
        <v>100</v>
      </c>
      <c r="M1604" t="s">
        <v>101</v>
      </c>
      <c r="N1604" t="s">
        <v>102</v>
      </c>
      <c r="O1604" t="s"/>
      <c r="P1604" t="s"/>
      <c r="Q1604" t="s">
        <v>44</v>
      </c>
      <c r="R1604" t="s"/>
      <c r="S1604" t="s"/>
      <c r="T1604" t="s"/>
      <c r="U1604" t="s"/>
      <c r="V1604" t="s"/>
      <c r="W1604" t="s"/>
      <c r="X1604" t="s"/>
      <c r="Y1604" t="s"/>
      <c r="Z1604" t="s"/>
      <c r="AA1604" t="s"/>
      <c r="AB1604" t="s">
        <v>18108</v>
      </c>
      <c r="AC1604" t="s">
        <v>18108</v>
      </c>
      <c r="AD1604" t="s">
        <v>110</v>
      </c>
      <c r="AE1604" t="s">
        <v>515</v>
      </c>
      <c r="AF1604" t="s">
        <v>18109</v>
      </c>
      <c r="AG1604" t="s">
        <v>18110</v>
      </c>
      <c r="AH1604" t="s">
        <v>112</v>
      </c>
      <c r="AI1604" t="s">
        <v>18111</v>
      </c>
      <c r="AJ1604" t="s">
        <v>18112</v>
      </c>
      <c r="AK1604" t="s">
        <v>66</v>
      </c>
    </row>
    <row r="1605" spans="1:38">
      <c r="A1605" t="s">
        <v>18113</v>
      </c>
      <c r="B1605" t="s">
        <v>18114</v>
      </c>
      <c r="C1605" t="s">
        <v>18115</v>
      </c>
      <c r="D1605" t="s"/>
      <c r="E1605" t="s">
        <v>18116</v>
      </c>
      <c r="F1605" t="s">
        <v>767</v>
      </c>
      <c r="G1605" t="s">
        <v>72</v>
      </c>
      <c r="H1605" t="s">
        <v>51</v>
      </c>
      <c r="I1605" t="s">
        <v>18117</v>
      </c>
      <c r="J1605" t="s">
        <v>12973</v>
      </c>
      <c r="K1605" t="s">
        <v>354</v>
      </c>
      <c r="L1605" t="s">
        <v>139</v>
      </c>
      <c r="M1605" t="s">
        <v>500</v>
      </c>
      <c r="N1605" t="s">
        <v>501</v>
      </c>
      <c r="O1605" t="s">
        <v>209</v>
      </c>
      <c r="P1605" t="s">
        <v>18118</v>
      </c>
      <c r="Q1605" t="s">
        <v>93</v>
      </c>
      <c r="R1605" t="s">
        <v>18119</v>
      </c>
      <c r="S1605" t="s"/>
      <c r="T1605" t="s"/>
      <c r="U1605" t="s">
        <v>18120</v>
      </c>
      <c r="V1605" t="s">
        <v>67</v>
      </c>
      <c r="W1605" t="s">
        <v>18121</v>
      </c>
      <c r="X1605" t="s"/>
      <c r="Y1605" t="s"/>
      <c r="Z1605" t="s"/>
      <c r="AA1605" t="s">
        <v>84</v>
      </c>
      <c r="AB1605" t="s">
        <v>18122</v>
      </c>
      <c r="AC1605" t="s">
        <v>18122</v>
      </c>
      <c r="AD1605" t="s">
        <v>59</v>
      </c>
      <c r="AE1605" t="s">
        <v>44</v>
      </c>
      <c r="AF1605" t="s">
        <v>18123</v>
      </c>
      <c r="AG1605" t="s">
        <v>18124</v>
      </c>
      <c r="AH1605" t="s">
        <v>174</v>
      </c>
      <c r="AI1605" t="s">
        <v>18125</v>
      </c>
      <c r="AJ1605" t="s">
        <v>92</v>
      </c>
      <c r="AK1605" t="s">
        <v>66</v>
      </c>
    </row>
    <row r="1606" spans="1:38">
      <c r="A1606" t="s">
        <v>18126</v>
      </c>
      <c r="B1606" t="s">
        <v>18127</v>
      </c>
      <c r="C1606" t="s">
        <v>18128</v>
      </c>
      <c r="D1606" t="s">
        <v>18129</v>
      </c>
      <c r="E1606" t="s">
        <v>18130</v>
      </c>
      <c r="F1606" t="s">
        <v>49</v>
      </c>
      <c r="G1606" t="s">
        <v>50</v>
      </c>
      <c r="H1606" t="s">
        <v>51</v>
      </c>
      <c r="I1606" t="s">
        <v>5192</v>
      </c>
      <c r="J1606" t="s">
        <v>53</v>
      </c>
      <c r="K1606" t="s">
        <v>54</v>
      </c>
      <c r="L1606" t="s">
        <v>808</v>
      </c>
      <c r="M1606" t="s">
        <v>884</v>
      </c>
      <c r="N1606" t="s">
        <v>1025</v>
      </c>
      <c r="O1606" t="s"/>
      <c r="P1606" t="s"/>
      <c r="Q1606" t="s">
        <v>44</v>
      </c>
      <c r="R1606" t="s"/>
      <c r="S1606" t="s"/>
      <c r="T1606" t="s"/>
      <c r="U1606" t="s"/>
      <c r="V1606" t="s"/>
      <c r="W1606" t="s"/>
      <c r="X1606" t="s"/>
      <c r="Y1606" t="s"/>
      <c r="Z1606" t="s"/>
      <c r="AA1606" t="s"/>
      <c r="AB1606" t="s">
        <v>18131</v>
      </c>
      <c r="AC1606" t="s">
        <v>18131</v>
      </c>
      <c r="AD1606" t="s">
        <v>174</v>
      </c>
      <c r="AE1606" t="s">
        <v>44</v>
      </c>
      <c r="AF1606" t="s">
        <v>18132</v>
      </c>
      <c r="AG1606" t="s">
        <v>18133</v>
      </c>
      <c r="AH1606" t="s">
        <v>174</v>
      </c>
      <c r="AI1606" t="s">
        <v>18134</v>
      </c>
      <c r="AJ1606" t="s">
        <v>18135</v>
      </c>
      <c r="AK1606" t="s">
        <v>66</v>
      </c>
    </row>
    <row r="1607" spans="1:38">
      <c r="A1607" t="s">
        <v>18136</v>
      </c>
      <c r="B1607" t="s">
        <v>18137</v>
      </c>
      <c r="C1607" t="s">
        <v>18138</v>
      </c>
      <c r="D1607" t="s">
        <v>18139</v>
      </c>
      <c r="E1607" t="s">
        <v>18140</v>
      </c>
      <c r="F1607" t="s">
        <v>98</v>
      </c>
      <c r="G1607" t="s">
        <v>50</v>
      </c>
      <c r="H1607" t="s">
        <v>51</v>
      </c>
      <c r="I1607" t="s"/>
      <c r="J1607" t="s"/>
      <c r="K1607" t="s">
        <v>4620</v>
      </c>
      <c r="L1607" t="s">
        <v>808</v>
      </c>
      <c r="M1607" t="s">
        <v>809</v>
      </c>
      <c r="N1607" t="s">
        <v>1447</v>
      </c>
      <c r="O1607" t="s"/>
      <c r="P1607" t="s"/>
      <c r="Q1607" t="s">
        <v>44</v>
      </c>
      <c r="R1607" t="s"/>
      <c r="S1607" t="s"/>
      <c r="T1607" t="s"/>
      <c r="U1607" t="s"/>
      <c r="V1607" t="s"/>
      <c r="W1607" t="s"/>
      <c r="X1607" t="s"/>
      <c r="Y1607" t="s"/>
      <c r="Z1607" t="s"/>
      <c r="AA1607" t="s"/>
      <c r="AB1607" t="s">
        <v>18141</v>
      </c>
      <c r="AC1607" t="s">
        <v>18141</v>
      </c>
      <c r="AD1607" t="s">
        <v>93</v>
      </c>
      <c r="AE1607" t="s">
        <v>44</v>
      </c>
      <c r="AF1607" t="s">
        <v>18142</v>
      </c>
      <c r="AG1607" t="s">
        <v>13172</v>
      </c>
      <c r="AH1607" t="s">
        <v>44</v>
      </c>
      <c r="AI1607" t="s">
        <v>18143</v>
      </c>
      <c r="AJ1607" t="s">
        <v>18144</v>
      </c>
      <c r="AK1607" t="s">
        <v>66</v>
      </c>
    </row>
    <row r="1608" spans="1:38">
      <c r="A1608" t="s">
        <v>18145</v>
      </c>
      <c r="B1608" t="s">
        <v>18146</v>
      </c>
      <c r="C1608" t="s">
        <v>18147</v>
      </c>
      <c r="D1608" t="s">
        <v>18148</v>
      </c>
      <c r="E1608" t="s">
        <v>18149</v>
      </c>
      <c r="F1608" t="s">
        <v>49</v>
      </c>
      <c r="G1608" t="s">
        <v>50</v>
      </c>
      <c r="H1608" t="s">
        <v>51</v>
      </c>
      <c r="I1608" t="s">
        <v>235</v>
      </c>
      <c r="J1608" t="s"/>
      <c r="K1608" t="s">
        <v>237</v>
      </c>
      <c r="L1608" t="s">
        <v>100</v>
      </c>
      <c r="M1608" t="s">
        <v>2700</v>
      </c>
      <c r="N1608" t="s">
        <v>3213</v>
      </c>
      <c r="O1608" t="s"/>
      <c r="P1608" t="s">
        <v>18150</v>
      </c>
      <c r="Q1608" t="s">
        <v>112</v>
      </c>
      <c r="R1608" t="s">
        <v>18151</v>
      </c>
      <c r="S1608" t="s"/>
      <c r="T1608" t="s"/>
      <c r="U1608" t="s"/>
      <c r="V1608" t="s"/>
      <c r="W1608" t="s"/>
      <c r="X1608" t="s"/>
      <c r="Y1608" t="s"/>
      <c r="Z1608" t="s"/>
      <c r="AA1608" t="s"/>
      <c r="AB1608" t="s">
        <v>18152</v>
      </c>
      <c r="AC1608" t="s">
        <v>18153</v>
      </c>
      <c r="AD1608" t="s">
        <v>93</v>
      </c>
      <c r="AE1608" t="s">
        <v>277</v>
      </c>
      <c r="AF1608" t="s">
        <v>18154</v>
      </c>
      <c r="AG1608" t="s">
        <v>18155</v>
      </c>
      <c r="AH1608" t="s">
        <v>44</v>
      </c>
      <c r="AI1608" t="s">
        <v>18156</v>
      </c>
      <c r="AJ1608" t="s">
        <v>18157</v>
      </c>
      <c r="AK1608" t="s">
        <v>66</v>
      </c>
    </row>
    <row r="1609" spans="1:38">
      <c r="A1609" t="s">
        <v>18158</v>
      </c>
      <c r="B1609" t="s">
        <v>18159</v>
      </c>
      <c r="C1609" t="s">
        <v>18160</v>
      </c>
      <c r="D1609" t="s">
        <v>18161</v>
      </c>
      <c r="E1609" t="s">
        <v>18162</v>
      </c>
      <c r="F1609" t="s">
        <v>255</v>
      </c>
      <c r="G1609" t="s">
        <v>50</v>
      </c>
      <c r="H1609" t="s">
        <v>51</v>
      </c>
      <c r="I1609" t="s">
        <v>18163</v>
      </c>
      <c r="J1609" t="s"/>
      <c r="K1609" t="s">
        <v>555</v>
      </c>
      <c r="L1609" t="s">
        <v>238</v>
      </c>
      <c r="M1609" t="s">
        <v>1265</v>
      </c>
      <c r="N1609" t="s">
        <v>1266</v>
      </c>
      <c r="O1609" t="s"/>
      <c r="P1609" t="s"/>
      <c r="Q1609" t="s">
        <v>44</v>
      </c>
      <c r="R1609" t="s"/>
      <c r="S1609" t="s"/>
      <c r="T1609" t="s"/>
      <c r="U1609" t="s"/>
      <c r="V1609" t="s"/>
      <c r="W1609" t="s"/>
      <c r="X1609" t="s"/>
      <c r="Y1609" t="s"/>
      <c r="Z1609" t="s"/>
      <c r="AA1609" t="s"/>
      <c r="AB1609" t="s">
        <v>18164</v>
      </c>
      <c r="AC1609" t="s">
        <v>18165</v>
      </c>
      <c r="AD1609" t="s">
        <v>174</v>
      </c>
      <c r="AE1609" t="s">
        <v>387</v>
      </c>
      <c r="AF1609" t="s">
        <v>18166</v>
      </c>
      <c r="AG1609" t="s">
        <v>18167</v>
      </c>
      <c r="AH1609" t="s">
        <v>151</v>
      </c>
      <c r="AI1609" t="s">
        <v>18168</v>
      </c>
      <c r="AJ1609" t="s">
        <v>18169</v>
      </c>
      <c r="AK1609" t="s">
        <v>1849</v>
      </c>
    </row>
    <row r="1610" spans="1:38">
      <c r="A1610" t="s">
        <v>18170</v>
      </c>
      <c r="B1610" t="s">
        <v>18171</v>
      </c>
      <c r="C1610" t="s">
        <v>18172</v>
      </c>
      <c r="D1610" t="s">
        <v>18173</v>
      </c>
      <c r="E1610" t="s">
        <v>18174</v>
      </c>
      <c r="F1610" t="s">
        <v>117</v>
      </c>
      <c r="G1610" t="s">
        <v>50</v>
      </c>
      <c r="H1610" t="s">
        <v>51</v>
      </c>
      <c r="I1610" t="s">
        <v>18175</v>
      </c>
      <c r="J1610" t="s"/>
      <c r="K1610" t="s">
        <v>525</v>
      </c>
      <c r="L1610" t="s">
        <v>238</v>
      </c>
      <c r="M1610" t="s">
        <v>660</v>
      </c>
      <c r="N1610" t="s">
        <v>2726</v>
      </c>
      <c r="O1610" t="s"/>
      <c r="P1610" t="s"/>
      <c r="Q1610" t="s">
        <v>44</v>
      </c>
      <c r="R1610" t="s">
        <v>18176</v>
      </c>
      <c r="S1610" t="s"/>
      <c r="T1610" t="s"/>
      <c r="U1610" t="s"/>
      <c r="V1610" t="s"/>
      <c r="W1610" t="s"/>
      <c r="X1610" t="s"/>
      <c r="Y1610" t="s"/>
      <c r="Z1610" t="s"/>
      <c r="AA1610" t="s"/>
      <c r="AB1610" t="s">
        <v>18177</v>
      </c>
      <c r="AC1610" t="s">
        <v>18178</v>
      </c>
      <c r="AD1610" t="s">
        <v>93</v>
      </c>
      <c r="AE1610" t="s">
        <v>44</v>
      </c>
      <c r="AF1610" t="s">
        <v>18179</v>
      </c>
      <c r="AG1610" t="s">
        <v>18180</v>
      </c>
      <c r="AH1610" t="s">
        <v>44</v>
      </c>
      <c r="AI1610" t="s">
        <v>18181</v>
      </c>
      <c r="AJ1610" t="s">
        <v>18182</v>
      </c>
      <c r="AK1610" t="s">
        <v>66</v>
      </c>
    </row>
    <row r="1611" spans="1:38">
      <c r="A1611" t="s">
        <v>7160</v>
      </c>
      <c r="B1611" t="s">
        <v>18183</v>
      </c>
      <c r="C1611" t="s">
        <v>18184</v>
      </c>
      <c r="D1611" t="s">
        <v>18185</v>
      </c>
      <c r="E1611" t="s">
        <v>18186</v>
      </c>
      <c r="F1611" t="s">
        <v>857</v>
      </c>
      <c r="G1611" t="s">
        <v>50</v>
      </c>
      <c r="H1611" t="s">
        <v>51</v>
      </c>
      <c r="I1611" t="s">
        <v>18187</v>
      </c>
      <c r="J1611" t="s">
        <v>187</v>
      </c>
      <c r="K1611" t="s">
        <v>188</v>
      </c>
      <c r="L1611" t="s">
        <v>843</v>
      </c>
      <c r="M1611" t="s">
        <v>844</v>
      </c>
      <c r="N1611" t="s">
        <v>5235</v>
      </c>
      <c r="O1611" t="s"/>
      <c r="P1611" t="s"/>
      <c r="Q1611" t="s">
        <v>44</v>
      </c>
      <c r="R1611" t="s"/>
      <c r="S1611" t="s"/>
      <c r="T1611" t="s"/>
      <c r="U1611" t="s"/>
      <c r="V1611" t="s"/>
      <c r="W1611" t="s"/>
      <c r="X1611" t="s"/>
      <c r="Y1611" t="s"/>
      <c r="Z1611" t="s"/>
      <c r="AA1611" t="s"/>
      <c r="AB1611" t="s">
        <v>18188</v>
      </c>
      <c r="AC1611" t="s">
        <v>18188</v>
      </c>
      <c r="AD1611" t="s">
        <v>59</v>
      </c>
      <c r="AE1611" t="s">
        <v>44</v>
      </c>
      <c r="AF1611" t="s">
        <v>18189</v>
      </c>
      <c r="AG1611" t="s">
        <v>18190</v>
      </c>
      <c r="AH1611" t="s">
        <v>67</v>
      </c>
      <c r="AI1611" t="s">
        <v>18191</v>
      </c>
      <c r="AJ1611" t="s">
        <v>18192</v>
      </c>
      <c r="AK1611" t="s">
        <v>66</v>
      </c>
    </row>
    <row r="1612" spans="1:38">
      <c r="A1612" t="s">
        <v>18193</v>
      </c>
      <c r="B1612" t="s">
        <v>18194</v>
      </c>
      <c r="C1612" t="s">
        <v>18195</v>
      </c>
      <c r="D1612" t="s">
        <v>18196</v>
      </c>
      <c r="E1612" t="s">
        <v>18197</v>
      </c>
      <c r="F1612" t="s"/>
      <c r="G1612" t="s">
        <v>50</v>
      </c>
      <c r="H1612" t="s">
        <v>51</v>
      </c>
      <c r="I1612" t="s">
        <v>9194</v>
      </c>
      <c r="J1612" t="s">
        <v>99</v>
      </c>
      <c r="K1612" t="s">
        <v>54</v>
      </c>
      <c r="L1612" t="s">
        <v>76</v>
      </c>
      <c r="M1612" t="s">
        <v>77</v>
      </c>
      <c r="N1612" t="s">
        <v>3464</v>
      </c>
      <c r="O1612" t="s">
        <v>241</v>
      </c>
      <c r="P1612" t="s"/>
      <c r="Q1612" t="s"/>
      <c r="R1612" t="s"/>
      <c r="S1612" t="s"/>
      <c r="T1612" t="s">
        <v>67</v>
      </c>
      <c r="U1612" t="s"/>
      <c r="V1612" t="s"/>
      <c r="W1612" t="s"/>
      <c r="X1612" t="s"/>
      <c r="Y1612" t="s"/>
      <c r="Z1612" t="s">
        <v>18198</v>
      </c>
      <c r="AA1612" t="s"/>
      <c r="AB1612" t="s">
        <v>18199</v>
      </c>
      <c r="AC1612" t="s">
        <v>18199</v>
      </c>
      <c r="AD1612" t="s">
        <v>59</v>
      </c>
      <c r="AE1612" t="s">
        <v>107</v>
      </c>
      <c r="AF1612" t="s">
        <v>18200</v>
      </c>
      <c r="AG1612" t="s">
        <v>18201</v>
      </c>
      <c r="AH1612" t="s">
        <v>151</v>
      </c>
      <c r="AI1612" t="s">
        <v>18202</v>
      </c>
      <c r="AJ1612" t="s">
        <v>92</v>
      </c>
      <c r="AK1612" t="s">
        <v>66</v>
      </c>
    </row>
    <row r="1613" spans="1:38">
      <c r="A1613" t="s">
        <v>18203</v>
      </c>
      <c r="B1613" t="s">
        <v>18204</v>
      </c>
      <c r="C1613" t="s">
        <v>18205</v>
      </c>
      <c r="D1613" t="s">
        <v>18206</v>
      </c>
      <c r="E1613" t="s">
        <v>18207</v>
      </c>
      <c r="F1613" t="s">
        <v>2280</v>
      </c>
      <c r="G1613" t="s">
        <v>50</v>
      </c>
      <c r="H1613" t="s">
        <v>234</v>
      </c>
      <c r="I1613" t="s">
        <v>18208</v>
      </c>
      <c r="J1613" t="s"/>
      <c r="K1613" t="s">
        <v>5261</v>
      </c>
      <c r="L1613" t="s">
        <v>1701</v>
      </c>
      <c r="M1613" t="s">
        <v>1701</v>
      </c>
      <c r="N1613" t="s">
        <v>4030</v>
      </c>
      <c r="O1613" t="s">
        <v>447</v>
      </c>
      <c r="P1613" t="s"/>
      <c r="Q1613" t="s"/>
      <c r="R1613" t="s"/>
      <c r="S1613" t="s"/>
      <c r="T1613" t="s"/>
      <c r="U1613" t="s"/>
      <c r="V1613" t="s"/>
      <c r="W1613" t="s"/>
      <c r="X1613" t="s"/>
      <c r="Y1613" t="s"/>
      <c r="Z1613" t="s">
        <v>18209</v>
      </c>
      <c r="AA1613" t="s"/>
      <c r="AB1613" t="s">
        <v>18210</v>
      </c>
      <c r="AC1613" t="s">
        <v>18210</v>
      </c>
      <c r="AD1613" t="s">
        <v>110</v>
      </c>
      <c r="AE1613" t="s">
        <v>1015</v>
      </c>
      <c r="AF1613" t="s">
        <v>18211</v>
      </c>
      <c r="AG1613" t="s">
        <v>18212</v>
      </c>
      <c r="AH1613" t="s">
        <v>59</v>
      </c>
      <c r="AI1613" t="s">
        <v>18213</v>
      </c>
      <c r="AJ1613" t="s">
        <v>92</v>
      </c>
      <c r="AK1613" t="s">
        <v>66</v>
      </c>
    </row>
    <row r="1614" spans="1:38">
      <c r="A1614" t="s">
        <v>18214</v>
      </c>
      <c r="B1614" t="s">
        <v>18215</v>
      </c>
      <c r="C1614" t="s">
        <v>18216</v>
      </c>
      <c r="D1614" t="s">
        <v>18217</v>
      </c>
      <c r="E1614" t="s">
        <v>18218</v>
      </c>
      <c r="F1614" t="s">
        <v>98</v>
      </c>
      <c r="G1614" t="s">
        <v>50</v>
      </c>
      <c r="H1614" t="s">
        <v>51</v>
      </c>
      <c r="I1614" t="s">
        <v>954</v>
      </c>
      <c r="J1614" t="s">
        <v>53</v>
      </c>
      <c r="K1614" t="s">
        <v>54</v>
      </c>
      <c r="L1614" t="s">
        <v>355</v>
      </c>
      <c r="M1614" t="s">
        <v>356</v>
      </c>
      <c r="N1614" t="s">
        <v>4633</v>
      </c>
      <c r="O1614" t="s">
        <v>826</v>
      </c>
      <c r="P1614" t="s">
        <v>6627</v>
      </c>
      <c r="Q1614" t="s">
        <v>67</v>
      </c>
      <c r="R1614" t="s"/>
      <c r="S1614" t="s"/>
      <c r="T1614" t="s"/>
      <c r="U1614" t="s"/>
      <c r="V1614" t="s"/>
      <c r="W1614" t="s"/>
      <c r="X1614" t="s"/>
      <c r="Y1614" t="s"/>
      <c r="Z1614" t="s"/>
      <c r="AA1614" t="s"/>
      <c r="AB1614" t="s">
        <v>18219</v>
      </c>
      <c r="AC1614" t="s">
        <v>18220</v>
      </c>
      <c r="AD1614" t="s">
        <v>110</v>
      </c>
      <c r="AE1614" t="s">
        <v>44</v>
      </c>
      <c r="AF1614" t="s">
        <v>18221</v>
      </c>
      <c r="AG1614" t="s">
        <v>18222</v>
      </c>
      <c r="AH1614" t="s">
        <v>151</v>
      </c>
      <c r="AI1614" t="s">
        <v>18223</v>
      </c>
      <c r="AJ1614" t="s">
        <v>92</v>
      </c>
      <c r="AK1614" t="s">
        <v>66</v>
      </c>
    </row>
    <row r="1615" spans="1:38">
      <c r="A1615" t="s">
        <v>18224</v>
      </c>
      <c r="B1615" t="s">
        <v>18225</v>
      </c>
      <c r="C1615" t="s">
        <v>18226</v>
      </c>
      <c r="D1615" t="s"/>
      <c r="E1615" t="s">
        <v>18227</v>
      </c>
      <c r="F1615" t="s">
        <v>18228</v>
      </c>
      <c r="G1615" t="s">
        <v>72</v>
      </c>
      <c r="H1615" t="s">
        <v>51</v>
      </c>
      <c r="I1615" t="s">
        <v>1433</v>
      </c>
      <c r="J1615" t="s">
        <v>3620</v>
      </c>
      <c r="K1615" t="s">
        <v>271</v>
      </c>
      <c r="L1615" t="s">
        <v>258</v>
      </c>
      <c r="M1615" t="s">
        <v>259</v>
      </c>
      <c r="N1615" t="s">
        <v>2370</v>
      </c>
      <c r="O1615" t="s">
        <v>112</v>
      </c>
      <c r="P1615" t="s"/>
      <c r="Q1615" t="s"/>
      <c r="R1615" t="s"/>
      <c r="S1615" t="s"/>
      <c r="T1615" t="s">
        <v>67</v>
      </c>
      <c r="U1615" t="s"/>
      <c r="V1615" t="s"/>
      <c r="W1615" t="s">
        <v>18229</v>
      </c>
      <c r="X1615" t="s"/>
      <c r="Y1615" t="s"/>
      <c r="Z1615" t="s"/>
      <c r="AA1615" t="s"/>
      <c r="AB1615" t="s">
        <v>18230</v>
      </c>
      <c r="AC1615" t="s">
        <v>18230</v>
      </c>
      <c r="AD1615" t="s">
        <v>93</v>
      </c>
      <c r="AE1615" t="s">
        <v>44</v>
      </c>
      <c r="AF1615" t="s">
        <v>18231</v>
      </c>
      <c r="AG1615" t="s">
        <v>44</v>
      </c>
      <c r="AH1615" t="s">
        <v>67</v>
      </c>
      <c r="AI1615" t="s">
        <v>18232</v>
      </c>
      <c r="AJ1615" t="s">
        <v>92</v>
      </c>
      <c r="AK1615" t="s">
        <v>66</v>
      </c>
    </row>
    <row r="1616" spans="1:38">
      <c r="A1616" t="s">
        <v>11621</v>
      </c>
      <c r="B1616" t="s">
        <v>18233</v>
      </c>
      <c r="C1616" t="s">
        <v>18234</v>
      </c>
      <c r="D1616" t="s">
        <v>18235</v>
      </c>
      <c r="E1616" t="s">
        <v>18236</v>
      </c>
      <c r="F1616" t="s">
        <v>49</v>
      </c>
      <c r="G1616" t="s">
        <v>50</v>
      </c>
      <c r="H1616" t="s">
        <v>51</v>
      </c>
      <c r="I1616" t="s">
        <v>842</v>
      </c>
      <c r="J1616" t="s">
        <v>842</v>
      </c>
      <c r="K1616" t="s">
        <v>54</v>
      </c>
      <c r="L1616" t="s">
        <v>156</v>
      </c>
      <c r="M1616" t="s">
        <v>157</v>
      </c>
      <c r="N1616" t="s">
        <v>821</v>
      </c>
      <c r="O1616" t="s">
        <v>507</v>
      </c>
      <c r="P1616" t="s">
        <v>18237</v>
      </c>
      <c r="Q1616" t="s">
        <v>59</v>
      </c>
      <c r="R1616" t="s">
        <v>18238</v>
      </c>
      <c r="S1616" t="s"/>
      <c r="T1616" t="s"/>
      <c r="U1616" t="s"/>
      <c r="V1616" t="s"/>
      <c r="W1616" t="s"/>
      <c r="X1616" t="s"/>
      <c r="Y1616" t="s"/>
      <c r="Z1616" t="s"/>
      <c r="AA1616" t="s"/>
      <c r="AB1616" t="s">
        <v>18239</v>
      </c>
      <c r="AC1616" t="s">
        <v>18240</v>
      </c>
      <c r="AD1616" t="s">
        <v>174</v>
      </c>
      <c r="AE1616" t="s">
        <v>1105</v>
      </c>
      <c r="AF1616" t="s">
        <v>18241</v>
      </c>
      <c r="AG1616" t="s">
        <v>18242</v>
      </c>
      <c r="AH1616" t="s">
        <v>142</v>
      </c>
      <c r="AI1616" t="s">
        <v>18243</v>
      </c>
      <c r="AJ1616" t="s">
        <v>92</v>
      </c>
      <c r="AK1616" t="s">
        <v>66</v>
      </c>
    </row>
    <row r="1617" spans="1:38">
      <c r="A1617" t="s">
        <v>18244</v>
      </c>
      <c r="B1617" t="s">
        <v>18245</v>
      </c>
      <c r="C1617" t="s">
        <v>18246</v>
      </c>
      <c r="D1617" t="s">
        <v>18247</v>
      </c>
      <c r="E1617" t="s">
        <v>18248</v>
      </c>
      <c r="F1617" t="s">
        <v>306</v>
      </c>
      <c r="G1617" t="s">
        <v>72</v>
      </c>
      <c r="H1617" t="s">
        <v>51</v>
      </c>
      <c r="I1617" t="s">
        <v>13714</v>
      </c>
      <c r="J1617" t="s">
        <v>4043</v>
      </c>
      <c r="K1617" t="s">
        <v>4044</v>
      </c>
      <c r="L1617" t="s">
        <v>782</v>
      </c>
      <c r="M1617" t="s">
        <v>782</v>
      </c>
      <c r="N1617" t="s">
        <v>1738</v>
      </c>
      <c r="O1617" t="s">
        <v>174</v>
      </c>
      <c r="P1617" t="s"/>
      <c r="Q1617" t="s"/>
      <c r="R1617" t="s"/>
      <c r="S1617" t="s"/>
      <c r="T1617" t="s"/>
      <c r="U1617" t="s"/>
      <c r="V1617" t="s">
        <v>67</v>
      </c>
      <c r="W1617" t="s">
        <v>18249</v>
      </c>
      <c r="X1617" t="s"/>
      <c r="Y1617" t="s"/>
      <c r="Z1617" t="s"/>
      <c r="AA1617" t="s">
        <v>84</v>
      </c>
      <c r="AB1617" t="s">
        <v>18250</v>
      </c>
      <c r="AC1617" t="s">
        <v>18251</v>
      </c>
      <c r="AD1617" t="s">
        <v>86</v>
      </c>
      <c r="AE1617" t="s">
        <v>277</v>
      </c>
      <c r="AF1617" t="s">
        <v>18252</v>
      </c>
      <c r="AG1617" t="s">
        <v>16524</v>
      </c>
      <c r="AH1617" t="s">
        <v>142</v>
      </c>
      <c r="AI1617" t="s">
        <v>18253</v>
      </c>
      <c r="AJ1617" t="s">
        <v>92</v>
      </c>
      <c r="AK1617" t="s">
        <v>66</v>
      </c>
    </row>
    <row r="1618" spans="1:38">
      <c r="A1618" t="s">
        <v>18254</v>
      </c>
      <c r="B1618" t="s">
        <v>18255</v>
      </c>
      <c r="C1618" t="s">
        <v>18256</v>
      </c>
      <c r="D1618" t="s">
        <v>18257</v>
      </c>
      <c r="E1618" t="s">
        <v>18258</v>
      </c>
      <c r="F1618" t="s">
        <v>2409</v>
      </c>
      <c r="G1618" t="s">
        <v>72</v>
      </c>
      <c r="H1618" t="s">
        <v>51</v>
      </c>
      <c r="I1618" t="s">
        <v>1037</v>
      </c>
      <c r="J1618" t="s">
        <v>1038</v>
      </c>
      <c r="K1618" t="s">
        <v>354</v>
      </c>
      <c r="L1618" t="s">
        <v>526</v>
      </c>
      <c r="M1618" t="s">
        <v>527</v>
      </c>
      <c r="N1618" t="s">
        <v>1074</v>
      </c>
      <c r="O1618" t="s">
        <v>518</v>
      </c>
      <c r="P1618" t="s"/>
      <c r="Q1618" t="s"/>
      <c r="R1618" t="s"/>
      <c r="S1618" t="s"/>
      <c r="T1618" t="s">
        <v>93</v>
      </c>
      <c r="U1618" t="s"/>
      <c r="V1618" t="s">
        <v>67</v>
      </c>
      <c r="W1618" t="s">
        <v>18259</v>
      </c>
      <c r="X1618" t="s"/>
      <c r="Y1618" t="s"/>
      <c r="Z1618" t="s"/>
      <c r="AA1618" t="s">
        <v>84</v>
      </c>
      <c r="AB1618" t="s">
        <v>18260</v>
      </c>
      <c r="AC1618" t="s">
        <v>18261</v>
      </c>
      <c r="AD1618" t="s">
        <v>110</v>
      </c>
      <c r="AE1618" t="s">
        <v>1254</v>
      </c>
      <c r="AF1618" t="s">
        <v>18262</v>
      </c>
      <c r="AG1618" t="s">
        <v>18263</v>
      </c>
      <c r="AH1618" t="s">
        <v>59</v>
      </c>
      <c r="AI1618" t="s">
        <v>18264</v>
      </c>
      <c r="AJ1618" t="s">
        <v>92</v>
      </c>
      <c r="AK1618" t="s">
        <v>66</v>
      </c>
    </row>
    <row r="1619" spans="1:38">
      <c r="A1619" t="s">
        <v>18265</v>
      </c>
      <c r="B1619" t="s">
        <v>18266</v>
      </c>
      <c r="C1619" t="s">
        <v>18267</v>
      </c>
      <c r="D1619" t="s">
        <v>18268</v>
      </c>
      <c r="E1619" t="s">
        <v>18269</v>
      </c>
      <c r="F1619" t="s">
        <v>438</v>
      </c>
      <c r="G1619" t="s">
        <v>50</v>
      </c>
      <c r="H1619" t="s">
        <v>51</v>
      </c>
      <c r="I1619" t="s">
        <v>6358</v>
      </c>
      <c r="J1619" t="s">
        <v>53</v>
      </c>
      <c r="K1619" t="s">
        <v>54</v>
      </c>
      <c r="L1619" t="s">
        <v>582</v>
      </c>
      <c r="M1619" t="s">
        <v>871</v>
      </c>
      <c r="N1619" t="s">
        <v>872</v>
      </c>
      <c r="O1619" t="s">
        <v>826</v>
      </c>
      <c r="P1619" t="s">
        <v>18270</v>
      </c>
      <c r="Q1619" t="s">
        <v>93</v>
      </c>
      <c r="R1619" t="s">
        <v>18271</v>
      </c>
      <c r="S1619" t="s"/>
      <c r="T1619" t="s"/>
      <c r="U1619" t="s"/>
      <c r="V1619" t="s"/>
      <c r="W1619" t="s"/>
      <c r="X1619" t="s"/>
      <c r="Y1619" t="s"/>
      <c r="Z1619" t="s"/>
      <c r="AA1619" t="s"/>
      <c r="AB1619" t="s">
        <v>18272</v>
      </c>
      <c r="AC1619" t="s">
        <v>18273</v>
      </c>
      <c r="AD1619" t="s">
        <v>195</v>
      </c>
      <c r="AE1619" t="s">
        <v>44</v>
      </c>
      <c r="AF1619" t="s">
        <v>18274</v>
      </c>
      <c r="AG1619" t="s">
        <v>18275</v>
      </c>
      <c r="AH1619" t="s">
        <v>180</v>
      </c>
      <c r="AI1619" t="s">
        <v>18276</v>
      </c>
      <c r="AJ1619" t="s">
        <v>92</v>
      </c>
      <c r="AK1619" t="s">
        <v>66</v>
      </c>
    </row>
    <row r="1620" spans="1:38">
      <c r="A1620" t="s">
        <v>18277</v>
      </c>
      <c r="B1620" t="s">
        <v>18278</v>
      </c>
      <c r="C1620" t="s">
        <v>18279</v>
      </c>
      <c r="D1620" t="s">
        <v>18280</v>
      </c>
      <c r="E1620" t="s">
        <v>18281</v>
      </c>
      <c r="F1620" t="s">
        <v>2409</v>
      </c>
      <c r="G1620" t="s">
        <v>72</v>
      </c>
      <c r="H1620" t="s">
        <v>51</v>
      </c>
      <c r="I1620" t="s">
        <v>1037</v>
      </c>
      <c r="J1620" t="s">
        <v>1038</v>
      </c>
      <c r="K1620" t="s">
        <v>354</v>
      </c>
      <c r="L1620" t="s">
        <v>526</v>
      </c>
      <c r="M1620" t="s">
        <v>527</v>
      </c>
      <c r="N1620" t="s">
        <v>2620</v>
      </c>
      <c r="O1620" t="s">
        <v>846</v>
      </c>
      <c r="P1620" t="s">
        <v>18282</v>
      </c>
      <c r="Q1620" t="s">
        <v>63</v>
      </c>
      <c r="R1620" t="s">
        <v>18283</v>
      </c>
      <c r="S1620" t="s"/>
      <c r="T1620" t="s">
        <v>67</v>
      </c>
      <c r="U1620" t="s">
        <v>18284</v>
      </c>
      <c r="V1620" t="s">
        <v>67</v>
      </c>
      <c r="W1620" t="s">
        <v>14603</v>
      </c>
      <c r="X1620" t="s"/>
      <c r="Y1620" t="s"/>
      <c r="Z1620" t="s">
        <v>18285</v>
      </c>
      <c r="AA1620" t="s">
        <v>84</v>
      </c>
      <c r="AB1620" t="s">
        <v>18286</v>
      </c>
      <c r="AC1620" t="s">
        <v>18287</v>
      </c>
      <c r="AD1620" t="s">
        <v>63</v>
      </c>
      <c r="AE1620" t="s">
        <v>44</v>
      </c>
      <c r="AF1620" t="s">
        <v>18288</v>
      </c>
      <c r="AG1620" t="s">
        <v>3603</v>
      </c>
      <c r="AH1620" t="s">
        <v>112</v>
      </c>
      <c r="AI1620" t="s">
        <v>18289</v>
      </c>
      <c r="AJ1620" t="s">
        <v>92</v>
      </c>
      <c r="AK1620" t="s">
        <v>66</v>
      </c>
    </row>
    <row r="1621" spans="1:38">
      <c r="A1621" t="s">
        <v>10885</v>
      </c>
      <c r="B1621" t="s">
        <v>18290</v>
      </c>
      <c r="C1621" t="s">
        <v>18291</v>
      </c>
      <c r="D1621" t="s">
        <v>18292</v>
      </c>
      <c r="E1621" t="s">
        <v>18293</v>
      </c>
      <c r="F1621" t="s">
        <v>1154</v>
      </c>
      <c r="G1621" t="s">
        <v>4887</v>
      </c>
      <c r="H1621" t="s">
        <v>51</v>
      </c>
      <c r="I1621" t="s">
        <v>18294</v>
      </c>
      <c r="J1621" t="s">
        <v>53</v>
      </c>
      <c r="K1621" t="s">
        <v>54</v>
      </c>
      <c r="L1621" t="s">
        <v>170</v>
      </c>
      <c r="M1621" t="s">
        <v>171</v>
      </c>
      <c r="N1621" t="s">
        <v>1168</v>
      </c>
      <c r="O1621" t="s">
        <v>79</v>
      </c>
      <c r="P1621" t="s">
        <v>18295</v>
      </c>
      <c r="Q1621" t="s">
        <v>174</v>
      </c>
      <c r="R1621" t="s">
        <v>18296</v>
      </c>
      <c r="S1621" t="s"/>
      <c r="T1621" t="s"/>
      <c r="U1621" t="s"/>
      <c r="V1621" t="s"/>
      <c r="W1621" t="s"/>
      <c r="X1621" t="s"/>
      <c r="Y1621" t="s"/>
      <c r="Z1621" t="s"/>
      <c r="AA1621" t="s"/>
      <c r="AB1621" t="s">
        <v>18297</v>
      </c>
      <c r="AC1621" t="s">
        <v>18298</v>
      </c>
      <c r="AD1621" t="s">
        <v>174</v>
      </c>
      <c r="AE1621" t="s">
        <v>44</v>
      </c>
      <c r="AF1621" t="s">
        <v>18299</v>
      </c>
      <c r="AG1621" t="s">
        <v>10775</v>
      </c>
      <c r="AH1621" t="s">
        <v>192</v>
      </c>
      <c r="AI1621" t="s">
        <v>18300</v>
      </c>
      <c r="AJ1621" t="s">
        <v>92</v>
      </c>
      <c r="AK1621" t="s">
        <v>66</v>
      </c>
    </row>
    <row r="1622" spans="1:38">
      <c r="A1622" t="s">
        <v>18301</v>
      </c>
      <c r="B1622" t="s">
        <v>18302</v>
      </c>
      <c r="C1622" t="s">
        <v>18303</v>
      </c>
      <c r="D1622" t="s">
        <v>18304</v>
      </c>
      <c r="E1622" t="s">
        <v>18305</v>
      </c>
      <c r="F1622" t="s">
        <v>1102</v>
      </c>
      <c r="G1622" t="s">
        <v>72</v>
      </c>
      <c r="H1622" t="s">
        <v>51</v>
      </c>
      <c r="I1622" t="s">
        <v>18306</v>
      </c>
      <c r="J1622" t="s"/>
      <c r="K1622" t="s">
        <v>714</v>
      </c>
      <c r="L1622" t="s">
        <v>139</v>
      </c>
      <c r="M1622" t="s">
        <v>140</v>
      </c>
      <c r="N1622" t="s">
        <v>141</v>
      </c>
      <c r="O1622" t="s">
        <v>195</v>
      </c>
      <c r="P1622" t="s"/>
      <c r="Q1622" t="s"/>
      <c r="R1622" t="s"/>
      <c r="S1622" t="s"/>
      <c r="T1622" t="s"/>
      <c r="U1622" t="s"/>
      <c r="V1622" t="s"/>
      <c r="W1622" t="s">
        <v>18307</v>
      </c>
      <c r="X1622" t="s"/>
      <c r="Y1622" t="s"/>
      <c r="Z1622" t="s"/>
      <c r="AA1622" t="s"/>
      <c r="AB1622" t="s">
        <v>18308</v>
      </c>
      <c r="AC1622" t="s">
        <v>18308</v>
      </c>
      <c r="AD1622" t="s">
        <v>59</v>
      </c>
      <c r="AE1622" t="s">
        <v>277</v>
      </c>
      <c r="AF1622" t="s">
        <v>18309</v>
      </c>
      <c r="AG1622" t="s">
        <v>18310</v>
      </c>
      <c r="AH1622" t="s">
        <v>112</v>
      </c>
      <c r="AI1622" t="s">
        <v>18311</v>
      </c>
      <c r="AJ1622" t="s">
        <v>92</v>
      </c>
      <c r="AK1622" t="s">
        <v>66</v>
      </c>
    </row>
    <row r="1623" spans="1:38">
      <c r="A1623" t="s">
        <v>18312</v>
      </c>
      <c r="B1623" t="s">
        <v>18313</v>
      </c>
      <c r="C1623" t="s">
        <v>18314</v>
      </c>
      <c r="D1623" t="s">
        <v>18315</v>
      </c>
      <c r="E1623" t="s">
        <v>18316</v>
      </c>
      <c r="F1623" t="s"/>
      <c r="G1623" t="s">
        <v>50</v>
      </c>
      <c r="H1623" t="s">
        <v>51</v>
      </c>
      <c r="I1623" t="s">
        <v>4619</v>
      </c>
      <c r="J1623" t="s"/>
      <c r="K1623" t="s">
        <v>4620</v>
      </c>
      <c r="L1623" t="s">
        <v>55</v>
      </c>
      <c r="M1623" t="s">
        <v>56</v>
      </c>
      <c r="N1623" t="s">
        <v>2674</v>
      </c>
      <c r="O1623" t="s">
        <v>174</v>
      </c>
      <c r="P1623" t="s"/>
      <c r="Q1623" t="s">
        <v>67</v>
      </c>
      <c r="R1623" t="s">
        <v>18317</v>
      </c>
      <c r="S1623" t="s"/>
      <c r="T1623" t="s"/>
      <c r="U1623" t="s"/>
      <c r="V1623" t="s"/>
      <c r="W1623" t="s"/>
      <c r="X1623" t="s"/>
      <c r="Y1623" t="s"/>
      <c r="Z1623" t="s"/>
      <c r="AA1623" t="s"/>
      <c r="AB1623" t="s">
        <v>18318</v>
      </c>
      <c r="AC1623" t="s">
        <v>18318</v>
      </c>
      <c r="AD1623" t="s">
        <v>174</v>
      </c>
      <c r="AE1623" t="s">
        <v>44</v>
      </c>
      <c r="AF1623" t="s">
        <v>18319</v>
      </c>
      <c r="AG1623" t="s">
        <v>18320</v>
      </c>
      <c r="AH1623" t="s">
        <v>174</v>
      </c>
      <c r="AI1623" t="s">
        <v>18321</v>
      </c>
      <c r="AJ1623" t="s">
        <v>92</v>
      </c>
      <c r="AK1623" t="s">
        <v>66</v>
      </c>
    </row>
    <row r="1624" spans="1:38">
      <c r="A1624" t="s">
        <v>18322</v>
      </c>
      <c r="B1624" t="s">
        <v>18323</v>
      </c>
      <c r="C1624" t="s">
        <v>18324</v>
      </c>
      <c r="D1624" t="s">
        <v>18325</v>
      </c>
      <c r="E1624" t="s">
        <v>18326</v>
      </c>
      <c r="F1624" t="s">
        <v>968</v>
      </c>
      <c r="G1624" t="s">
        <v>72</v>
      </c>
      <c r="H1624" t="s">
        <v>51</v>
      </c>
      <c r="I1624" t="s">
        <v>18327</v>
      </c>
      <c r="J1624" t="s">
        <v>5075</v>
      </c>
      <c r="K1624" t="s">
        <v>237</v>
      </c>
      <c r="L1624" t="s">
        <v>139</v>
      </c>
      <c r="M1624" t="s">
        <v>500</v>
      </c>
      <c r="N1624" t="s">
        <v>3240</v>
      </c>
      <c r="O1624" t="s">
        <v>301</v>
      </c>
      <c r="P1624" t="s"/>
      <c r="Q1624" t="s"/>
      <c r="R1624" t="s"/>
      <c r="S1624" t="s"/>
      <c r="T1624" t="s"/>
      <c r="U1624" t="s"/>
      <c r="V1624" t="s">
        <v>67</v>
      </c>
      <c r="W1624" t="s">
        <v>18328</v>
      </c>
      <c r="X1624" t="s"/>
      <c r="Y1624" t="s"/>
      <c r="Z1624" t="s"/>
      <c r="AA1624" t="s">
        <v>84</v>
      </c>
      <c r="AB1624" t="s">
        <v>18329</v>
      </c>
      <c r="AC1624" t="s">
        <v>18330</v>
      </c>
      <c r="AD1624" t="s">
        <v>174</v>
      </c>
      <c r="AE1624" t="s">
        <v>44</v>
      </c>
      <c r="AF1624" t="s">
        <v>18331</v>
      </c>
      <c r="AG1624" t="s">
        <v>63</v>
      </c>
      <c r="AH1624" t="s">
        <v>209</v>
      </c>
      <c r="AI1624" t="s">
        <v>18332</v>
      </c>
      <c r="AJ1624" t="s">
        <v>92</v>
      </c>
      <c r="AK1624" t="s">
        <v>66</v>
      </c>
    </row>
    <row r="1625" spans="1:38">
      <c r="A1625" t="s">
        <v>18333</v>
      </c>
      <c r="B1625" t="s">
        <v>18334</v>
      </c>
      <c r="C1625" t="s">
        <v>18335</v>
      </c>
      <c r="D1625" t="s"/>
      <c r="E1625" t="s">
        <v>18336</v>
      </c>
      <c r="F1625" t="s">
        <v>2409</v>
      </c>
      <c r="G1625" t="s">
        <v>72</v>
      </c>
      <c r="H1625" t="s">
        <v>51</v>
      </c>
      <c r="I1625" t="s">
        <v>5464</v>
      </c>
      <c r="J1625" t="s"/>
      <c r="K1625" t="s">
        <v>859</v>
      </c>
      <c r="L1625" t="s">
        <v>76</v>
      </c>
      <c r="M1625" t="s">
        <v>77</v>
      </c>
      <c r="N1625" t="s">
        <v>860</v>
      </c>
      <c r="O1625" t="s">
        <v>79</v>
      </c>
      <c r="P1625" t="s"/>
      <c r="Q1625" t="s"/>
      <c r="R1625" t="s"/>
      <c r="S1625" t="s">
        <v>18337</v>
      </c>
      <c r="T1625" t="s">
        <v>67</v>
      </c>
      <c r="U1625" t="s"/>
      <c r="V1625" t="s"/>
      <c r="W1625" t="s">
        <v>854</v>
      </c>
      <c r="X1625" t="s"/>
      <c r="Y1625" t="s"/>
      <c r="Z1625" t="s"/>
      <c r="AA1625" t="s"/>
      <c r="AB1625" t="s">
        <v>18338</v>
      </c>
      <c r="AC1625" t="s">
        <v>18338</v>
      </c>
      <c r="AD1625" t="s">
        <v>110</v>
      </c>
      <c r="AE1625" t="s">
        <v>515</v>
      </c>
      <c r="AF1625" t="s">
        <v>18339</v>
      </c>
      <c r="AG1625" t="s">
        <v>1682</v>
      </c>
      <c r="AH1625" t="s">
        <v>110</v>
      </c>
      <c r="AI1625" t="s">
        <v>18340</v>
      </c>
      <c r="AJ1625" t="s">
        <v>92</v>
      </c>
      <c r="AK1625" t="s">
        <v>66</v>
      </c>
    </row>
    <row r="1626" spans="1:38">
      <c r="A1626" t="s">
        <v>14539</v>
      </c>
      <c r="B1626" t="s">
        <v>18341</v>
      </c>
      <c r="C1626" t="s">
        <v>18342</v>
      </c>
      <c r="D1626" t="s">
        <v>18343</v>
      </c>
      <c r="E1626" t="s">
        <v>18344</v>
      </c>
      <c r="F1626" t="s">
        <v>396</v>
      </c>
      <c r="G1626" t="s">
        <v>50</v>
      </c>
      <c r="H1626" t="s">
        <v>51</v>
      </c>
      <c r="I1626" t="s">
        <v>18345</v>
      </c>
      <c r="J1626" t="s"/>
      <c r="K1626" t="s">
        <v>237</v>
      </c>
      <c r="L1626" t="s">
        <v>139</v>
      </c>
      <c r="M1626" t="s">
        <v>500</v>
      </c>
      <c r="N1626" t="s">
        <v>501</v>
      </c>
      <c r="O1626" t="s"/>
      <c r="P1626" t="s"/>
      <c r="Q1626" t="s">
        <v>44</v>
      </c>
      <c r="R1626" t="s"/>
      <c r="S1626" t="s"/>
      <c r="T1626" t="s"/>
      <c r="U1626" t="s"/>
      <c r="V1626" t="s"/>
      <c r="W1626" t="s"/>
      <c r="X1626" t="s"/>
      <c r="Y1626" t="s"/>
      <c r="Z1626" t="s"/>
      <c r="AA1626" t="s"/>
      <c r="AB1626" t="s">
        <v>18346</v>
      </c>
      <c r="AC1626" t="s">
        <v>18346</v>
      </c>
      <c r="AD1626" t="s">
        <v>59</v>
      </c>
      <c r="AE1626" t="s">
        <v>44</v>
      </c>
      <c r="AF1626" t="s">
        <v>18347</v>
      </c>
      <c r="AG1626" t="s">
        <v>9124</v>
      </c>
      <c r="AH1626" t="s">
        <v>174</v>
      </c>
      <c r="AI1626" t="s">
        <v>18348</v>
      </c>
      <c r="AJ1626" t="s">
        <v>18349</v>
      </c>
      <c r="AK1626" t="s">
        <v>66</v>
      </c>
    </row>
    <row r="1627" spans="1:38">
      <c r="A1627" t="s">
        <v>18350</v>
      </c>
      <c r="B1627" t="s">
        <v>18351</v>
      </c>
      <c r="C1627" t="s">
        <v>18352</v>
      </c>
      <c r="D1627" t="s">
        <v>18353</v>
      </c>
      <c r="E1627" t="s">
        <v>18354</v>
      </c>
      <c r="F1627" t="s">
        <v>255</v>
      </c>
      <c r="G1627" t="s">
        <v>50</v>
      </c>
      <c r="H1627" t="s">
        <v>51</v>
      </c>
      <c r="I1627" t="s">
        <v>6212</v>
      </c>
      <c r="J1627" t="s">
        <v>898</v>
      </c>
      <c r="K1627" t="s">
        <v>54</v>
      </c>
      <c r="L1627" t="s">
        <v>238</v>
      </c>
      <c r="M1627" t="s">
        <v>660</v>
      </c>
      <c r="N1627" t="s">
        <v>661</v>
      </c>
      <c r="O1627" t="s"/>
      <c r="P1627" t="s">
        <v>18355</v>
      </c>
      <c r="Q1627" t="s">
        <v>67</v>
      </c>
      <c r="R1627" t="s">
        <v>18356</v>
      </c>
      <c r="S1627" t="s"/>
      <c r="T1627" t="s"/>
      <c r="U1627" t="s"/>
      <c r="V1627" t="s"/>
      <c r="W1627" t="s"/>
      <c r="X1627" t="s"/>
      <c r="Y1627" t="s"/>
      <c r="Z1627" t="s"/>
      <c r="AA1627" t="s"/>
      <c r="AB1627" t="s">
        <v>18357</v>
      </c>
      <c r="AC1627" t="s">
        <v>18358</v>
      </c>
      <c r="AD1627" t="s">
        <v>209</v>
      </c>
      <c r="AE1627" t="s">
        <v>44</v>
      </c>
      <c r="AF1627" t="s">
        <v>18359</v>
      </c>
      <c r="AG1627" t="s">
        <v>18360</v>
      </c>
      <c r="AH1627" t="s">
        <v>461</v>
      </c>
      <c r="AI1627" t="s">
        <v>18361</v>
      </c>
      <c r="AJ1627" t="s">
        <v>18362</v>
      </c>
      <c r="AK1627" t="s">
        <v>66</v>
      </c>
    </row>
    <row r="1628" spans="1:38">
      <c r="A1628" t="s">
        <v>18363</v>
      </c>
      <c r="B1628" t="s">
        <v>18364</v>
      </c>
      <c r="C1628" t="s">
        <v>18365</v>
      </c>
      <c r="D1628" t="s">
        <v>18366</v>
      </c>
      <c r="E1628" t="s">
        <v>18367</v>
      </c>
      <c r="F1628" t="s">
        <v>3100</v>
      </c>
      <c r="G1628" t="s">
        <v>72</v>
      </c>
      <c r="H1628" t="s">
        <v>51</v>
      </c>
      <c r="I1628" t="s">
        <v>18368</v>
      </c>
      <c r="J1628" t="s">
        <v>7521</v>
      </c>
      <c r="K1628" t="s">
        <v>237</v>
      </c>
      <c r="L1628" t="s">
        <v>470</v>
      </c>
      <c r="M1628" t="s">
        <v>685</v>
      </c>
      <c r="N1628" t="s">
        <v>9116</v>
      </c>
      <c r="O1628" t="s">
        <v>112</v>
      </c>
      <c r="P1628" t="s"/>
      <c r="Q1628" t="s"/>
      <c r="R1628" t="s"/>
      <c r="S1628" t="s"/>
      <c r="T1628" t="s"/>
      <c r="U1628" t="s"/>
      <c r="V1628" t="s"/>
      <c r="W1628" t="s">
        <v>18369</v>
      </c>
      <c r="X1628" t="s"/>
      <c r="Y1628" t="s"/>
      <c r="Z1628" t="s"/>
      <c r="AA1628" t="s"/>
      <c r="AB1628" t="s">
        <v>18370</v>
      </c>
      <c r="AC1628" t="s">
        <v>18371</v>
      </c>
      <c r="AD1628" t="s">
        <v>110</v>
      </c>
      <c r="AE1628" t="s">
        <v>44</v>
      </c>
      <c r="AF1628" t="s">
        <v>18372</v>
      </c>
      <c r="AG1628" t="s">
        <v>8388</v>
      </c>
      <c r="AH1628" t="s">
        <v>86</v>
      </c>
      <c r="AI1628" t="s">
        <v>18373</v>
      </c>
      <c r="AJ1628" t="s">
        <v>92</v>
      </c>
      <c r="AK1628" t="s">
        <v>66</v>
      </c>
    </row>
    <row r="1629" spans="1:38">
      <c r="A1629" t="s">
        <v>18374</v>
      </c>
      <c r="B1629" t="s">
        <v>18375</v>
      </c>
      <c r="C1629" t="s">
        <v>12800</v>
      </c>
      <c r="D1629" t="s">
        <v>12801</v>
      </c>
      <c r="E1629" t="s">
        <v>18376</v>
      </c>
      <c r="F1629" t="s">
        <v>438</v>
      </c>
      <c r="G1629" t="s">
        <v>50</v>
      </c>
      <c r="H1629" t="s">
        <v>51</v>
      </c>
      <c r="I1629" t="s"/>
      <c r="J1629" t="s"/>
      <c r="K1629" t="s"/>
      <c r="L1629" t="s">
        <v>120</v>
      </c>
      <c r="M1629" t="s">
        <v>121</v>
      </c>
      <c r="N1629" t="s">
        <v>122</v>
      </c>
      <c r="O1629" t="s"/>
      <c r="P1629" t="s"/>
      <c r="Q1629" t="s">
        <v>44</v>
      </c>
      <c r="R1629" t="s"/>
      <c r="S1629" t="s"/>
      <c r="T1629" t="s"/>
      <c r="U1629" t="s"/>
      <c r="V1629" t="s"/>
      <c r="W1629" t="s"/>
      <c r="X1629" t="s"/>
      <c r="Y1629" t="s"/>
      <c r="Z1629" t="s"/>
      <c r="AA1629" t="s"/>
      <c r="AB1629" t="s">
        <v>18377</v>
      </c>
      <c r="AC1629" t="s">
        <v>18377</v>
      </c>
      <c r="AD1629" t="s">
        <v>93</v>
      </c>
      <c r="AE1629" t="s">
        <v>277</v>
      </c>
      <c r="AF1629" t="s">
        <v>18378</v>
      </c>
      <c r="AG1629" t="s">
        <v>13635</v>
      </c>
      <c r="AH1629" t="s">
        <v>44</v>
      </c>
      <c r="AI1629" t="s">
        <v>18379</v>
      </c>
      <c r="AJ1629" t="s">
        <v>18380</v>
      </c>
      <c r="AK1629" t="s">
        <v>66</v>
      </c>
    </row>
    <row r="1630" spans="1:38">
      <c r="A1630" t="s">
        <v>18381</v>
      </c>
      <c r="B1630" t="s">
        <v>18382</v>
      </c>
      <c r="C1630" t="s">
        <v>18383</v>
      </c>
      <c r="D1630" t="s">
        <v>18384</v>
      </c>
      <c r="E1630" t="s">
        <v>18385</v>
      </c>
      <c r="F1630" t="s">
        <v>255</v>
      </c>
      <c r="G1630" t="s">
        <v>50</v>
      </c>
      <c r="H1630" t="s">
        <v>51</v>
      </c>
      <c r="I1630" t="s">
        <v>18386</v>
      </c>
      <c r="J1630" t="s">
        <v>18386</v>
      </c>
      <c r="K1630" t="s">
        <v>469</v>
      </c>
      <c r="L1630" t="s">
        <v>932</v>
      </c>
      <c r="M1630" t="s">
        <v>932</v>
      </c>
      <c r="N1630" t="s">
        <v>3640</v>
      </c>
      <c r="O1630" t="s">
        <v>174</v>
      </c>
      <c r="P1630" t="s">
        <v>18387</v>
      </c>
      <c r="Q1630" t="s">
        <v>67</v>
      </c>
      <c r="R1630" t="s">
        <v>18388</v>
      </c>
      <c r="S1630" t="s"/>
      <c r="T1630" t="s"/>
      <c r="U1630" t="s"/>
      <c r="V1630" t="s"/>
      <c r="W1630" t="s"/>
      <c r="X1630" t="s"/>
      <c r="Y1630" t="s"/>
      <c r="Z1630" t="s"/>
      <c r="AA1630" t="s"/>
      <c r="AB1630" t="s">
        <v>18389</v>
      </c>
      <c r="AC1630" t="s">
        <v>18390</v>
      </c>
      <c r="AD1630" t="s">
        <v>93</v>
      </c>
      <c r="AE1630" t="s">
        <v>44</v>
      </c>
      <c r="AF1630" t="s">
        <v>18391</v>
      </c>
      <c r="AG1630" t="s">
        <v>44</v>
      </c>
      <c r="AH1630" t="s">
        <v>67</v>
      </c>
      <c r="AI1630" t="s">
        <v>18392</v>
      </c>
      <c r="AJ1630" t="s">
        <v>92</v>
      </c>
      <c r="AK1630" t="s">
        <v>66</v>
      </c>
    </row>
    <row r="1631" spans="1:38">
      <c r="A1631" t="s">
        <v>12805</v>
      </c>
      <c r="B1631" t="s">
        <v>18393</v>
      </c>
      <c r="C1631" t="s">
        <v>18394</v>
      </c>
      <c r="D1631" t="s">
        <v>13047</v>
      </c>
      <c r="E1631" t="s">
        <v>18395</v>
      </c>
      <c r="F1631" t="s">
        <v>49</v>
      </c>
      <c r="G1631" t="s">
        <v>50</v>
      </c>
      <c r="H1631" t="s">
        <v>51</v>
      </c>
      <c r="I1631" t="s">
        <v>2688</v>
      </c>
      <c r="J1631" t="s">
        <v>1115</v>
      </c>
      <c r="K1631" t="s">
        <v>54</v>
      </c>
      <c r="L1631" t="s">
        <v>120</v>
      </c>
      <c r="M1631" t="s">
        <v>382</v>
      </c>
      <c r="N1631" t="s">
        <v>3760</v>
      </c>
      <c r="O1631" t="s">
        <v>241</v>
      </c>
      <c r="P1631" t="s"/>
      <c r="Q1631" t="s"/>
      <c r="R1631" t="s"/>
      <c r="S1631" t="s"/>
      <c r="T1631" t="s"/>
      <c r="U1631" t="s"/>
      <c r="V1631" t="s"/>
      <c r="W1631" t="s"/>
      <c r="X1631" t="s"/>
      <c r="Y1631" t="s"/>
      <c r="Z1631" t="s"/>
      <c r="AA1631" t="s"/>
      <c r="AB1631" t="s">
        <v>18396</v>
      </c>
      <c r="AC1631" t="s">
        <v>18396</v>
      </c>
      <c r="AD1631" t="s">
        <v>151</v>
      </c>
      <c r="AE1631" t="s">
        <v>342</v>
      </c>
      <c r="AF1631" t="s">
        <v>18397</v>
      </c>
      <c r="AG1631" t="s">
        <v>18398</v>
      </c>
      <c r="AH1631" t="s">
        <v>112</v>
      </c>
      <c r="AI1631" t="s">
        <v>18399</v>
      </c>
      <c r="AJ1631" t="s">
        <v>92</v>
      </c>
      <c r="AK1631" t="s">
        <v>66</v>
      </c>
    </row>
    <row r="1632" spans="1:38">
      <c r="A1632" t="s">
        <v>18400</v>
      </c>
      <c r="B1632" t="s">
        <v>18401</v>
      </c>
      <c r="C1632" t="s">
        <v>18402</v>
      </c>
      <c r="D1632" t="s">
        <v>18403</v>
      </c>
      <c r="E1632" t="s">
        <v>18404</v>
      </c>
      <c r="F1632" t="s">
        <v>233</v>
      </c>
      <c r="G1632" t="s">
        <v>50</v>
      </c>
      <c r="H1632" t="s">
        <v>51</v>
      </c>
      <c r="I1632" t="s">
        <v>18405</v>
      </c>
      <c r="J1632" t="s"/>
      <c r="K1632" t="s">
        <v>1784</v>
      </c>
      <c r="L1632" t="s">
        <v>272</v>
      </c>
      <c r="M1632" t="s">
        <v>1180</v>
      </c>
      <c r="N1632" t="s">
        <v>2321</v>
      </c>
      <c r="O1632" t="s">
        <v>79</v>
      </c>
      <c r="P1632" t="s">
        <v>18406</v>
      </c>
      <c r="Q1632" t="s">
        <v>67</v>
      </c>
      <c r="R1632" t="s">
        <v>8099</v>
      </c>
      <c r="S1632" t="s"/>
      <c r="T1632" t="s"/>
      <c r="U1632" t="s"/>
      <c r="V1632" t="s"/>
      <c r="W1632" t="s"/>
      <c r="X1632" t="s"/>
      <c r="Y1632" t="s"/>
      <c r="Z1632" t="s"/>
      <c r="AA1632" t="s"/>
      <c r="AB1632" t="s">
        <v>18407</v>
      </c>
      <c r="AC1632" t="s">
        <v>18408</v>
      </c>
      <c r="AD1632" t="s">
        <v>93</v>
      </c>
      <c r="AE1632" t="s">
        <v>277</v>
      </c>
      <c r="AF1632" t="s">
        <v>18409</v>
      </c>
      <c r="AG1632" t="s">
        <v>18410</v>
      </c>
      <c r="AH1632" t="s">
        <v>44</v>
      </c>
      <c r="AI1632" t="s">
        <v>18411</v>
      </c>
      <c r="AJ1632" t="s">
        <v>92</v>
      </c>
      <c r="AK1632" t="s">
        <v>66</v>
      </c>
    </row>
    <row r="1633" spans="1:38">
      <c r="A1633" t="s">
        <v>18412</v>
      </c>
      <c r="B1633" t="s">
        <v>18413</v>
      </c>
      <c r="C1633" t="s">
        <v>18414</v>
      </c>
      <c r="D1633" t="s">
        <v>18415</v>
      </c>
      <c r="E1633" t="s">
        <v>18416</v>
      </c>
      <c r="F1633" t="s">
        <v>98</v>
      </c>
      <c r="G1633" t="s">
        <v>50</v>
      </c>
      <c r="H1633" t="s">
        <v>51</v>
      </c>
      <c r="I1633" t="s">
        <v>1114</v>
      </c>
      <c r="J1633" t="s">
        <v>1115</v>
      </c>
      <c r="K1633" t="s">
        <v>54</v>
      </c>
      <c r="L1633" t="s">
        <v>808</v>
      </c>
      <c r="M1633" t="s">
        <v>884</v>
      </c>
      <c r="N1633" t="s">
        <v>885</v>
      </c>
      <c r="O1633" t="s"/>
      <c r="P1633" t="s"/>
      <c r="Q1633" t="s">
        <v>44</v>
      </c>
      <c r="R1633" t="s"/>
      <c r="S1633" t="s"/>
      <c r="T1633" t="s"/>
      <c r="U1633" t="s"/>
      <c r="V1633" t="s"/>
      <c r="W1633" t="s"/>
      <c r="X1633" t="s"/>
      <c r="Y1633" t="s"/>
      <c r="Z1633" t="s"/>
      <c r="AA1633" t="s"/>
      <c r="AB1633" t="s">
        <v>18417</v>
      </c>
      <c r="AC1633" t="s">
        <v>18417</v>
      </c>
      <c r="AD1633" t="s">
        <v>59</v>
      </c>
      <c r="AE1633" t="s">
        <v>44</v>
      </c>
      <c r="AF1633" t="s">
        <v>18418</v>
      </c>
      <c r="AG1633" t="s">
        <v>18419</v>
      </c>
      <c r="AH1633" t="s">
        <v>110</v>
      </c>
      <c r="AI1633" t="s">
        <v>18420</v>
      </c>
      <c r="AJ1633" t="s">
        <v>18421</v>
      </c>
      <c r="AK1633" t="s">
        <v>66</v>
      </c>
    </row>
    <row r="1634" spans="1:38">
      <c r="A1634" t="s">
        <v>18422</v>
      </c>
      <c r="B1634" t="s">
        <v>18423</v>
      </c>
      <c r="C1634" t="s">
        <v>18424</v>
      </c>
      <c r="D1634" t="s">
        <v>18425</v>
      </c>
      <c r="E1634" t="s">
        <v>18426</v>
      </c>
      <c r="F1634" t="s">
        <v>98</v>
      </c>
      <c r="G1634" t="s">
        <v>50</v>
      </c>
      <c r="H1634" t="s">
        <v>51</v>
      </c>
      <c r="I1634" t="s">
        <v>18427</v>
      </c>
      <c r="J1634" t="s">
        <v>1293</v>
      </c>
      <c r="K1634" t="s">
        <v>54</v>
      </c>
      <c r="L1634" t="s">
        <v>782</v>
      </c>
      <c r="M1634" t="s">
        <v>782</v>
      </c>
      <c r="N1634" t="s">
        <v>783</v>
      </c>
      <c r="O1634" t="s"/>
      <c r="P1634" t="s"/>
      <c r="Q1634" t="s">
        <v>44</v>
      </c>
      <c r="R1634" t="s"/>
      <c r="S1634" t="s"/>
      <c r="T1634" t="s"/>
      <c r="U1634" t="s"/>
      <c r="V1634" t="s"/>
      <c r="W1634" t="s"/>
      <c r="X1634" t="s"/>
      <c r="Y1634" t="s"/>
      <c r="Z1634" t="s"/>
      <c r="AA1634" t="s"/>
      <c r="AB1634" t="s">
        <v>18428</v>
      </c>
      <c r="AC1634" t="s">
        <v>18428</v>
      </c>
      <c r="AD1634" t="s">
        <v>124</v>
      </c>
      <c r="AE1634" t="s">
        <v>297</v>
      </c>
      <c r="AF1634" t="s">
        <v>18429</v>
      </c>
      <c r="AG1634" t="s">
        <v>18430</v>
      </c>
      <c r="AH1634" t="s">
        <v>149</v>
      </c>
      <c r="AI1634" t="s">
        <v>18431</v>
      </c>
      <c r="AJ1634" t="s">
        <v>18432</v>
      </c>
      <c r="AK1634" t="s">
        <v>66</v>
      </c>
    </row>
    <row r="1635" spans="1:38">
      <c r="A1635" t="s">
        <v>18433</v>
      </c>
      <c r="B1635" t="s">
        <v>18434</v>
      </c>
      <c r="C1635" t="s">
        <v>18435</v>
      </c>
      <c r="D1635" t="s">
        <v>18436</v>
      </c>
      <c r="E1635" t="s">
        <v>18437</v>
      </c>
      <c r="F1635" t="s"/>
      <c r="G1635" t="s">
        <v>50</v>
      </c>
      <c r="H1635" t="s">
        <v>51</v>
      </c>
      <c r="I1635" t="s">
        <v>18438</v>
      </c>
      <c r="J1635" t="s"/>
      <c r="K1635" t="s">
        <v>984</v>
      </c>
      <c r="L1635" t="s">
        <v>238</v>
      </c>
      <c r="M1635" t="s">
        <v>660</v>
      </c>
      <c r="N1635" t="s">
        <v>1434</v>
      </c>
      <c r="O1635" t="s"/>
      <c r="P1635" t="s"/>
      <c r="Q1635" t="s">
        <v>44</v>
      </c>
      <c r="R1635" t="s"/>
      <c r="S1635" t="s"/>
      <c r="T1635" t="s"/>
      <c r="U1635" t="s"/>
      <c r="V1635" t="s"/>
      <c r="W1635" t="s"/>
      <c r="X1635" t="s"/>
      <c r="Y1635" t="s"/>
      <c r="Z1635" t="s"/>
      <c r="AA1635" t="s"/>
      <c r="AB1635" t="s">
        <v>18439</v>
      </c>
      <c r="AC1635" t="s">
        <v>18439</v>
      </c>
      <c r="AD1635" t="s">
        <v>174</v>
      </c>
      <c r="AE1635" t="s">
        <v>44</v>
      </c>
      <c r="AF1635" t="s">
        <v>18440</v>
      </c>
      <c r="AG1635" t="s">
        <v>18441</v>
      </c>
      <c r="AH1635" t="s">
        <v>86</v>
      </c>
      <c r="AI1635" t="s">
        <v>18442</v>
      </c>
      <c r="AJ1635" t="s">
        <v>18443</v>
      </c>
      <c r="AK1635" t="s">
        <v>66</v>
      </c>
    </row>
    <row r="1636" spans="1:38">
      <c r="A1636" t="s">
        <v>18444</v>
      </c>
      <c r="B1636" t="s">
        <v>18445</v>
      </c>
      <c r="C1636" t="s">
        <v>18446</v>
      </c>
      <c r="D1636" t="s">
        <v>18447</v>
      </c>
      <c r="E1636" t="s">
        <v>18448</v>
      </c>
      <c r="F1636" t="s"/>
      <c r="G1636" t="s">
        <v>50</v>
      </c>
      <c r="H1636" t="s">
        <v>234</v>
      </c>
      <c r="I1636" t="s">
        <v>4291</v>
      </c>
      <c r="J1636" t="s">
        <v>53</v>
      </c>
      <c r="K1636" t="s">
        <v>54</v>
      </c>
      <c r="L1636" t="s">
        <v>411</v>
      </c>
      <c r="M1636" t="s">
        <v>412</v>
      </c>
      <c r="N1636" t="s">
        <v>699</v>
      </c>
      <c r="O1636" t="s">
        <v>142</v>
      </c>
      <c r="P1636" t="s"/>
      <c r="Q1636" t="s">
        <v>93</v>
      </c>
      <c r="R1636" t="s">
        <v>18449</v>
      </c>
      <c r="S1636" t="s">
        <v>18450</v>
      </c>
      <c r="T1636" t="s">
        <v>209</v>
      </c>
      <c r="U1636" t="s"/>
      <c r="V1636" t="s"/>
      <c r="W1636" t="s"/>
      <c r="X1636" t="s"/>
      <c r="Y1636" t="s"/>
      <c r="Z1636" t="s">
        <v>18451</v>
      </c>
      <c r="AA1636" t="s"/>
      <c r="AB1636" t="s">
        <v>18452</v>
      </c>
      <c r="AC1636" t="s">
        <v>18453</v>
      </c>
      <c r="AD1636" t="s">
        <v>59</v>
      </c>
      <c r="AE1636" t="s">
        <v>44</v>
      </c>
      <c r="AF1636" t="s">
        <v>18454</v>
      </c>
      <c r="AG1636" t="s">
        <v>18455</v>
      </c>
      <c r="AH1636" t="s">
        <v>151</v>
      </c>
      <c r="AI1636" t="s">
        <v>18456</v>
      </c>
      <c r="AJ1636" t="s">
        <v>92</v>
      </c>
      <c r="AK1636" t="s">
        <v>66</v>
      </c>
    </row>
    <row r="1637" spans="1:38">
      <c r="A1637" t="s">
        <v>18457</v>
      </c>
      <c r="B1637" t="s">
        <v>18458</v>
      </c>
      <c r="C1637" t="s">
        <v>18459</v>
      </c>
      <c r="D1637" t="s"/>
      <c r="E1637" t="s">
        <v>18460</v>
      </c>
      <c r="F1637" t="s">
        <v>9071</v>
      </c>
      <c r="G1637" t="s">
        <v>72</v>
      </c>
      <c r="H1637" t="s">
        <v>51</v>
      </c>
      <c r="I1637" t="s">
        <v>18461</v>
      </c>
      <c r="J1637" t="s">
        <v>18462</v>
      </c>
      <c r="K1637" t="s">
        <v>714</v>
      </c>
      <c r="L1637" t="s">
        <v>139</v>
      </c>
      <c r="M1637" t="s">
        <v>500</v>
      </c>
      <c r="N1637" t="s">
        <v>4940</v>
      </c>
      <c r="O1637" t="s">
        <v>142</v>
      </c>
      <c r="P1637" t="s"/>
      <c r="Q1637" t="s">
        <v>67</v>
      </c>
      <c r="R1637" t="s">
        <v>18463</v>
      </c>
      <c r="S1637" t="s"/>
      <c r="T1637" t="s"/>
      <c r="U1637" t="s">
        <v>7813</v>
      </c>
      <c r="V1637" t="s">
        <v>93</v>
      </c>
      <c r="W1637" t="s">
        <v>18464</v>
      </c>
      <c r="X1637" t="s"/>
      <c r="Y1637" t="s"/>
      <c r="Z1637" t="s"/>
      <c r="AA1637" t="s">
        <v>84</v>
      </c>
      <c r="AB1637" t="s">
        <v>18465</v>
      </c>
      <c r="AC1637" t="s">
        <v>18466</v>
      </c>
      <c r="AD1637" t="s">
        <v>110</v>
      </c>
      <c r="AE1637" t="s">
        <v>44</v>
      </c>
      <c r="AF1637" t="s">
        <v>18467</v>
      </c>
      <c r="AG1637" t="s">
        <v>18468</v>
      </c>
      <c r="AH1637" t="s">
        <v>151</v>
      </c>
      <c r="AI1637" t="s">
        <v>18469</v>
      </c>
      <c r="AJ1637" t="s">
        <v>92</v>
      </c>
      <c r="AK1637" t="s">
        <v>66</v>
      </c>
    </row>
    <row r="1638" spans="1:38">
      <c r="A1638" t="s">
        <v>18470</v>
      </c>
      <c r="B1638" t="s">
        <v>18471</v>
      </c>
      <c r="C1638" t="s">
        <v>18472</v>
      </c>
      <c r="D1638" t="s"/>
      <c r="E1638" t="s">
        <v>18473</v>
      </c>
      <c r="F1638" t="s"/>
      <c r="G1638" t="s">
        <v>1178</v>
      </c>
      <c r="H1638" t="s">
        <v>51</v>
      </c>
      <c r="I1638" t="s">
        <v>18474</v>
      </c>
      <c r="J1638" t="s">
        <v>137</v>
      </c>
      <c r="K1638" t="s">
        <v>138</v>
      </c>
      <c r="L1638" t="s">
        <v>355</v>
      </c>
      <c r="M1638" t="s">
        <v>985</v>
      </c>
      <c r="N1638" t="s">
        <v>3102</v>
      </c>
      <c r="O1638" t="s">
        <v>195</v>
      </c>
      <c r="P1638" t="s"/>
      <c r="Q1638" t="s"/>
      <c r="R1638" t="s"/>
      <c r="S1638" t="s"/>
      <c r="T1638" t="s">
        <v>67</v>
      </c>
      <c r="U1638" t="s"/>
      <c r="V1638" t="s"/>
      <c r="W1638" t="s">
        <v>18475</v>
      </c>
      <c r="X1638" t="s"/>
      <c r="Y1638" t="s"/>
      <c r="Z1638" t="s"/>
      <c r="AA1638" t="s"/>
      <c r="AB1638" t="s">
        <v>18476</v>
      </c>
      <c r="AC1638" t="s">
        <v>18477</v>
      </c>
      <c r="AD1638" t="s">
        <v>124</v>
      </c>
      <c r="AE1638" t="s">
        <v>44</v>
      </c>
      <c r="AF1638" t="s">
        <v>18478</v>
      </c>
      <c r="AG1638" t="s">
        <v>3690</v>
      </c>
      <c r="AH1638" t="s">
        <v>90</v>
      </c>
      <c r="AI1638" t="s">
        <v>18479</v>
      </c>
      <c r="AJ1638" t="s">
        <v>92</v>
      </c>
      <c r="AK1638" t="s">
        <v>1849</v>
      </c>
    </row>
    <row r="1639" spans="1:38">
      <c r="A1639" t="s">
        <v>18480</v>
      </c>
      <c r="B1639" t="s">
        <v>18481</v>
      </c>
      <c r="C1639" t="s">
        <v>18482</v>
      </c>
      <c r="D1639" t="s">
        <v>18483</v>
      </c>
      <c r="E1639" t="s">
        <v>18484</v>
      </c>
      <c r="F1639" t="s">
        <v>438</v>
      </c>
      <c r="G1639" t="s">
        <v>50</v>
      </c>
      <c r="H1639" t="s">
        <v>51</v>
      </c>
      <c r="I1639" t="s">
        <v>18485</v>
      </c>
      <c r="J1639" t="s">
        <v>6469</v>
      </c>
      <c r="K1639" t="s">
        <v>188</v>
      </c>
      <c r="L1639" t="s">
        <v>582</v>
      </c>
      <c r="M1639" t="s">
        <v>871</v>
      </c>
      <c r="N1639" t="s">
        <v>872</v>
      </c>
      <c r="O1639" t="s">
        <v>826</v>
      </c>
      <c r="P1639" t="s"/>
      <c r="Q1639" t="s"/>
      <c r="R1639" t="s"/>
      <c r="S1639" t="s"/>
      <c r="T1639" t="s"/>
      <c r="U1639" t="s"/>
      <c r="V1639" t="s"/>
      <c r="W1639" t="s"/>
      <c r="X1639" t="s"/>
      <c r="Y1639" t="s"/>
      <c r="Z1639" t="s"/>
      <c r="AA1639" t="s"/>
      <c r="AB1639" t="s">
        <v>18486</v>
      </c>
      <c r="AC1639" t="s">
        <v>18487</v>
      </c>
      <c r="AD1639" t="s">
        <v>347</v>
      </c>
      <c r="AE1639" t="s">
        <v>18488</v>
      </c>
      <c r="AF1639" t="s">
        <v>18489</v>
      </c>
      <c r="AG1639" t="s">
        <v>18490</v>
      </c>
      <c r="AH1639" t="s">
        <v>655</v>
      </c>
      <c r="AI1639" t="s">
        <v>18491</v>
      </c>
      <c r="AJ1639" t="s">
        <v>92</v>
      </c>
      <c r="AK1639" t="s">
        <v>66</v>
      </c>
    </row>
    <row r="1640" spans="1:38">
      <c r="A1640" t="s">
        <v>3552</v>
      </c>
      <c r="B1640" t="s">
        <v>18492</v>
      </c>
      <c r="C1640" t="s">
        <v>18493</v>
      </c>
      <c r="D1640" t="s">
        <v>18494</v>
      </c>
      <c r="E1640" t="s">
        <v>18495</v>
      </c>
      <c r="F1640" t="s">
        <v>697</v>
      </c>
      <c r="G1640" t="s">
        <v>50</v>
      </c>
      <c r="H1640" t="s">
        <v>51</v>
      </c>
      <c r="I1640" t="s">
        <v>10424</v>
      </c>
      <c r="J1640" t="s"/>
      <c r="K1640" t="s">
        <v>525</v>
      </c>
      <c r="L1640" t="s">
        <v>1344</v>
      </c>
      <c r="M1640" t="s">
        <v>1345</v>
      </c>
      <c r="N1640" t="s">
        <v>1346</v>
      </c>
      <c r="O1640" t="s"/>
      <c r="P1640" t="s"/>
      <c r="Q1640" t="s">
        <v>44</v>
      </c>
      <c r="R1640" t="s"/>
      <c r="S1640" t="s"/>
      <c r="T1640" t="s"/>
      <c r="U1640" t="s"/>
      <c r="V1640" t="s"/>
      <c r="W1640" t="s"/>
      <c r="X1640" t="s"/>
      <c r="Y1640" t="s"/>
      <c r="Z1640" t="s"/>
      <c r="AA1640" t="s"/>
      <c r="AB1640" t="s">
        <v>18496</v>
      </c>
      <c r="AC1640" t="s">
        <v>18496</v>
      </c>
      <c r="AD1640" t="s">
        <v>124</v>
      </c>
      <c r="AE1640" t="s">
        <v>44</v>
      </c>
      <c r="AF1640" t="s">
        <v>18497</v>
      </c>
      <c r="AG1640" t="s">
        <v>18498</v>
      </c>
      <c r="AH1640" t="s">
        <v>192</v>
      </c>
      <c r="AI1640" t="s">
        <v>18499</v>
      </c>
      <c r="AJ1640" t="s">
        <v>18500</v>
      </c>
      <c r="AK1640" t="s">
        <v>66</v>
      </c>
    </row>
    <row r="1641" spans="1:38">
      <c r="A1641" t="s">
        <v>18501</v>
      </c>
      <c r="B1641" t="s">
        <v>18502</v>
      </c>
      <c r="C1641" t="s">
        <v>18503</v>
      </c>
      <c r="D1641" t="s">
        <v>18504</v>
      </c>
      <c r="E1641" t="s">
        <v>18505</v>
      </c>
      <c r="F1641" t="s"/>
      <c r="G1641" t="s">
        <v>50</v>
      </c>
      <c r="H1641" t="s">
        <v>51</v>
      </c>
      <c r="I1641" t="s">
        <v>18506</v>
      </c>
      <c r="J1641" t="s">
        <v>53</v>
      </c>
      <c r="K1641" t="s">
        <v>54</v>
      </c>
      <c r="L1641" t="s">
        <v>582</v>
      </c>
      <c r="M1641" t="s">
        <v>583</v>
      </c>
      <c r="N1641" t="s">
        <v>3263</v>
      </c>
      <c r="O1641" t="s">
        <v>826</v>
      </c>
      <c r="P1641" t="s"/>
      <c r="Q1641" t="s"/>
      <c r="R1641" t="s"/>
      <c r="S1641" t="s"/>
      <c r="T1641" t="s"/>
      <c r="U1641" t="s"/>
      <c r="V1641" t="s"/>
      <c r="W1641" t="s"/>
      <c r="X1641" t="s"/>
      <c r="Y1641" t="s"/>
      <c r="Z1641" t="s"/>
      <c r="AA1641" t="s"/>
      <c r="AB1641" t="s">
        <v>18507</v>
      </c>
      <c r="AC1641" t="s">
        <v>18508</v>
      </c>
      <c r="AD1641" t="s">
        <v>151</v>
      </c>
      <c r="AE1641" t="s">
        <v>225</v>
      </c>
      <c r="AF1641" t="s">
        <v>18509</v>
      </c>
      <c r="AG1641" t="s">
        <v>18510</v>
      </c>
      <c r="AH1641" t="s">
        <v>63</v>
      </c>
      <c r="AI1641" t="s">
        <v>18511</v>
      </c>
      <c r="AJ1641" t="s">
        <v>92</v>
      </c>
      <c r="AK1641" t="s">
        <v>66</v>
      </c>
    </row>
    <row r="1642" spans="1:38">
      <c r="A1642" t="s">
        <v>18512</v>
      </c>
      <c r="B1642" t="s">
        <v>18513</v>
      </c>
      <c r="C1642" t="s">
        <v>1620</v>
      </c>
      <c r="D1642" t="s">
        <v>18514</v>
      </c>
      <c r="E1642" t="s">
        <v>18515</v>
      </c>
      <c r="F1642" t="s">
        <v>1102</v>
      </c>
      <c r="G1642" t="s">
        <v>50</v>
      </c>
      <c r="H1642" t="s">
        <v>234</v>
      </c>
      <c r="I1642" t="s">
        <v>15611</v>
      </c>
      <c r="J1642" t="s">
        <v>4562</v>
      </c>
      <c r="K1642" t="s">
        <v>569</v>
      </c>
      <c r="L1642" t="s">
        <v>76</v>
      </c>
      <c r="M1642" t="s">
        <v>77</v>
      </c>
      <c r="N1642" t="s">
        <v>78</v>
      </c>
      <c r="O1642" t="s">
        <v>79</v>
      </c>
      <c r="P1642" t="s">
        <v>18516</v>
      </c>
      <c r="Q1642" t="s">
        <v>93</v>
      </c>
      <c r="R1642" t="s">
        <v>18517</v>
      </c>
      <c r="S1642" t="s">
        <v>18518</v>
      </c>
      <c r="T1642" t="s">
        <v>124</v>
      </c>
      <c r="U1642" t="s"/>
      <c r="V1642" t="s"/>
      <c r="W1642" t="s"/>
      <c r="X1642" t="s">
        <v>18519</v>
      </c>
      <c r="Y1642" t="s">
        <v>67</v>
      </c>
      <c r="Z1642" t="s">
        <v>18520</v>
      </c>
      <c r="AA1642" t="s">
        <v>772</v>
      </c>
      <c r="AB1642" t="s">
        <v>18521</v>
      </c>
      <c r="AC1642" t="s">
        <v>18522</v>
      </c>
      <c r="AD1642" t="s">
        <v>86</v>
      </c>
      <c r="AE1642" t="s">
        <v>44</v>
      </c>
      <c r="AF1642" t="s">
        <v>18523</v>
      </c>
      <c r="AG1642" t="s">
        <v>5825</v>
      </c>
      <c r="AH1642" t="s">
        <v>345</v>
      </c>
      <c r="AI1642" t="s">
        <v>18524</v>
      </c>
      <c r="AJ1642" t="s">
        <v>92</v>
      </c>
      <c r="AK1642" t="s">
        <v>66</v>
      </c>
    </row>
    <row r="1643" spans="1:38">
      <c r="A1643" t="s">
        <v>18525</v>
      </c>
      <c r="B1643" t="s">
        <v>18526</v>
      </c>
      <c r="C1643" t="s">
        <v>18527</v>
      </c>
      <c r="D1643" t="s">
        <v>18528</v>
      </c>
      <c r="E1643" t="s">
        <v>18529</v>
      </c>
      <c r="F1643" t="s">
        <v>5016</v>
      </c>
      <c r="G1643" t="s">
        <v>50</v>
      </c>
      <c r="H1643" t="s">
        <v>51</v>
      </c>
      <c r="I1643" t="s">
        <v>1126</v>
      </c>
      <c r="J1643" t="s">
        <v>1127</v>
      </c>
      <c r="K1643" t="s">
        <v>54</v>
      </c>
      <c r="L1643" t="s">
        <v>582</v>
      </c>
      <c r="M1643" t="s">
        <v>871</v>
      </c>
      <c r="N1643" t="s">
        <v>7992</v>
      </c>
      <c r="O1643" t="s"/>
      <c r="P1643" t="s"/>
      <c r="Q1643" t="s">
        <v>44</v>
      </c>
      <c r="R1643" t="s"/>
      <c r="S1643" t="s"/>
      <c r="T1643" t="s"/>
      <c r="U1643" t="s"/>
      <c r="V1643" t="s"/>
      <c r="W1643" t="s"/>
      <c r="X1643" t="s"/>
      <c r="Y1643" t="s"/>
      <c r="Z1643" t="s"/>
      <c r="AA1643" t="s"/>
      <c r="AB1643" t="s">
        <v>18530</v>
      </c>
      <c r="AC1643" t="s">
        <v>18530</v>
      </c>
      <c r="AD1643" t="s">
        <v>174</v>
      </c>
      <c r="AE1643" t="s">
        <v>387</v>
      </c>
      <c r="AF1643" t="s">
        <v>18531</v>
      </c>
      <c r="AG1643" t="s">
        <v>18532</v>
      </c>
      <c r="AH1643" t="s">
        <v>59</v>
      </c>
      <c r="AI1643" t="s">
        <v>18533</v>
      </c>
      <c r="AJ1643" t="s">
        <v>18534</v>
      </c>
      <c r="AK1643" t="s">
        <v>66</v>
      </c>
    </row>
    <row r="1644" spans="1:38">
      <c r="A1644" t="s">
        <v>10268</v>
      </c>
      <c r="B1644" t="s">
        <v>18535</v>
      </c>
      <c r="C1644" t="s">
        <v>18536</v>
      </c>
      <c r="D1644" t="s">
        <v>18537</v>
      </c>
      <c r="E1644" t="s">
        <v>18538</v>
      </c>
      <c r="F1644" t="s">
        <v>98</v>
      </c>
      <c r="G1644" t="s">
        <v>50</v>
      </c>
      <c r="H1644" t="s">
        <v>51</v>
      </c>
      <c r="I1644" t="s">
        <v>1483</v>
      </c>
      <c r="J1644" t="s">
        <v>425</v>
      </c>
      <c r="K1644" t="s">
        <v>54</v>
      </c>
      <c r="L1644" t="s">
        <v>55</v>
      </c>
      <c r="M1644" t="s">
        <v>56</v>
      </c>
      <c r="N1644" t="s">
        <v>441</v>
      </c>
      <c r="O1644" t="s"/>
      <c r="P1644" t="s"/>
      <c r="Q1644" t="s">
        <v>44</v>
      </c>
      <c r="R1644" t="s"/>
      <c r="S1644" t="s"/>
      <c r="T1644" t="s"/>
      <c r="U1644" t="s"/>
      <c r="V1644" t="s"/>
      <c r="W1644" t="s"/>
      <c r="X1644" t="s"/>
      <c r="Y1644" t="s"/>
      <c r="Z1644" t="s"/>
      <c r="AA1644" t="s"/>
      <c r="AB1644" t="s">
        <v>18539</v>
      </c>
      <c r="AC1644" t="s">
        <v>18539</v>
      </c>
      <c r="AD1644" t="s">
        <v>59</v>
      </c>
      <c r="AE1644" t="s">
        <v>277</v>
      </c>
      <c r="AF1644" t="s">
        <v>18540</v>
      </c>
      <c r="AG1644" t="s">
        <v>18541</v>
      </c>
      <c r="AH1644" t="s">
        <v>93</v>
      </c>
      <c r="AI1644" t="s">
        <v>18542</v>
      </c>
      <c r="AJ1644" t="s">
        <v>18543</v>
      </c>
      <c r="AK1644" t="s">
        <v>66</v>
      </c>
    </row>
    <row r="1645" spans="1:38">
      <c r="A1645" t="s">
        <v>4315</v>
      </c>
      <c r="B1645" t="s">
        <v>18544</v>
      </c>
      <c r="C1645" t="s">
        <v>18545</v>
      </c>
      <c r="D1645" t="s">
        <v>18546</v>
      </c>
      <c r="E1645" t="s">
        <v>18547</v>
      </c>
      <c r="F1645" t="s">
        <v>646</v>
      </c>
      <c r="G1645" t="s">
        <v>72</v>
      </c>
      <c r="H1645" t="s">
        <v>51</v>
      </c>
      <c r="I1645" t="s">
        <v>18548</v>
      </c>
      <c r="J1645" t="s">
        <v>5440</v>
      </c>
      <c r="K1645" t="s">
        <v>138</v>
      </c>
      <c r="L1645" t="s">
        <v>322</v>
      </c>
      <c r="M1645" t="s">
        <v>323</v>
      </c>
      <c r="N1645" t="s">
        <v>1088</v>
      </c>
      <c r="O1645" t="s">
        <v>63</v>
      </c>
      <c r="P1645" t="s"/>
      <c r="Q1645" t="s">
        <v>67</v>
      </c>
      <c r="R1645" t="s">
        <v>18549</v>
      </c>
      <c r="S1645" t="s"/>
      <c r="T1645" t="s"/>
      <c r="U1645" t="s"/>
      <c r="V1645" t="s">
        <v>67</v>
      </c>
      <c r="W1645" t="s">
        <v>18550</v>
      </c>
      <c r="X1645" t="s"/>
      <c r="Y1645" t="s"/>
      <c r="Z1645" t="s"/>
      <c r="AA1645" t="s">
        <v>84</v>
      </c>
      <c r="AB1645" t="s">
        <v>18551</v>
      </c>
      <c r="AC1645" t="s">
        <v>18551</v>
      </c>
      <c r="AD1645" t="s">
        <v>59</v>
      </c>
      <c r="AE1645" t="s">
        <v>44</v>
      </c>
      <c r="AF1645" t="s">
        <v>18552</v>
      </c>
      <c r="AG1645" t="s">
        <v>209</v>
      </c>
      <c r="AH1645" t="s">
        <v>124</v>
      </c>
      <c r="AI1645" t="s">
        <v>18553</v>
      </c>
      <c r="AJ1645" t="s">
        <v>92</v>
      </c>
      <c r="AK1645" t="s">
        <v>66</v>
      </c>
    </row>
    <row r="1646" spans="1:38">
      <c r="A1646" t="s">
        <v>18554</v>
      </c>
      <c r="B1646" t="s">
        <v>18555</v>
      </c>
      <c r="C1646" t="s">
        <v>18556</v>
      </c>
      <c r="D1646" t="s">
        <v>18557</v>
      </c>
      <c r="E1646" t="s">
        <v>18558</v>
      </c>
      <c r="F1646" t="s">
        <v>646</v>
      </c>
      <c r="G1646" t="s">
        <v>50</v>
      </c>
      <c r="H1646" t="s">
        <v>234</v>
      </c>
      <c r="I1646" t="s">
        <v>18559</v>
      </c>
      <c r="J1646" t="s">
        <v>53</v>
      </c>
      <c r="K1646" t="s">
        <v>54</v>
      </c>
      <c r="L1646" t="s">
        <v>782</v>
      </c>
      <c r="M1646" t="s">
        <v>782</v>
      </c>
      <c r="N1646" t="s">
        <v>1738</v>
      </c>
      <c r="O1646" t="s">
        <v>174</v>
      </c>
      <c r="P1646" t="s"/>
      <c r="Q1646" t="s"/>
      <c r="R1646" t="s"/>
      <c r="S1646" t="s"/>
      <c r="T1646" t="s"/>
      <c r="U1646" t="s"/>
      <c r="V1646" t="s"/>
      <c r="W1646" t="s"/>
      <c r="X1646" t="s">
        <v>18560</v>
      </c>
      <c r="Y1646" t="s">
        <v>67</v>
      </c>
      <c r="Z1646" t="s">
        <v>18561</v>
      </c>
      <c r="AA1646" t="s">
        <v>772</v>
      </c>
      <c r="AB1646" t="s">
        <v>18562</v>
      </c>
      <c r="AC1646" t="s">
        <v>18563</v>
      </c>
      <c r="AD1646" t="s">
        <v>59</v>
      </c>
      <c r="AE1646" t="s">
        <v>60</v>
      </c>
      <c r="AF1646" t="s">
        <v>18564</v>
      </c>
      <c r="AG1646" t="s">
        <v>18565</v>
      </c>
      <c r="AH1646" t="s">
        <v>174</v>
      </c>
      <c r="AI1646" t="s">
        <v>18566</v>
      </c>
      <c r="AJ1646" t="s">
        <v>92</v>
      </c>
      <c r="AK1646" t="s">
        <v>66</v>
      </c>
    </row>
    <row r="1647" spans="1:38">
      <c r="A1647" t="s">
        <v>18567</v>
      </c>
      <c r="B1647" t="s">
        <v>18568</v>
      </c>
      <c r="C1647" t="s">
        <v>13747</v>
      </c>
      <c r="D1647" t="s">
        <v>18569</v>
      </c>
      <c r="E1647" t="s">
        <v>18570</v>
      </c>
      <c r="F1647" t="s">
        <v>541</v>
      </c>
      <c r="G1647" t="s">
        <v>50</v>
      </c>
      <c r="H1647" t="s">
        <v>51</v>
      </c>
      <c r="I1647" t="s">
        <v>2587</v>
      </c>
      <c r="J1647" t="s">
        <v>2588</v>
      </c>
      <c r="K1647" t="s">
        <v>54</v>
      </c>
      <c r="L1647" t="s">
        <v>355</v>
      </c>
      <c r="M1647" t="s">
        <v>985</v>
      </c>
      <c r="N1647" t="s">
        <v>986</v>
      </c>
      <c r="O1647" t="s">
        <v>174</v>
      </c>
      <c r="P1647" t="s"/>
      <c r="Q1647" t="s">
        <v>67</v>
      </c>
      <c r="R1647" t="s">
        <v>18571</v>
      </c>
      <c r="S1647" t="s"/>
      <c r="T1647" t="s">
        <v>67</v>
      </c>
      <c r="U1647" t="s"/>
      <c r="V1647" t="s"/>
      <c r="W1647" t="s"/>
      <c r="X1647" t="s"/>
      <c r="Y1647" t="s"/>
      <c r="Z1647" t="s"/>
      <c r="AA1647" t="s"/>
      <c r="AB1647" t="s">
        <v>18572</v>
      </c>
      <c r="AC1647" t="s">
        <v>18573</v>
      </c>
      <c r="AD1647" t="s">
        <v>86</v>
      </c>
      <c r="AE1647" t="s">
        <v>44</v>
      </c>
      <c r="AF1647" t="s">
        <v>18574</v>
      </c>
      <c r="AG1647" t="s">
        <v>18575</v>
      </c>
      <c r="AH1647" t="s">
        <v>406</v>
      </c>
      <c r="AI1647" t="s">
        <v>18576</v>
      </c>
      <c r="AJ1647" t="s">
        <v>92</v>
      </c>
      <c r="AK1647" t="s">
        <v>66</v>
      </c>
    </row>
    <row r="1648" spans="1:38">
      <c r="A1648" t="s">
        <v>18577</v>
      </c>
      <c r="B1648" t="s">
        <v>18578</v>
      </c>
      <c r="C1648" t="s">
        <v>18579</v>
      </c>
      <c r="D1648" t="s">
        <v>18580</v>
      </c>
      <c r="E1648" t="s">
        <v>18581</v>
      </c>
      <c r="F1648" t="s">
        <v>117</v>
      </c>
      <c r="G1648" t="s">
        <v>50</v>
      </c>
      <c r="H1648" t="s">
        <v>51</v>
      </c>
      <c r="I1648" t="s">
        <v>6887</v>
      </c>
      <c r="J1648" t="s"/>
      <c r="K1648" t="s">
        <v>1784</v>
      </c>
      <c r="L1648" t="s">
        <v>411</v>
      </c>
      <c r="M1648" t="s">
        <v>412</v>
      </c>
      <c r="N1648" t="s">
        <v>2083</v>
      </c>
      <c r="O1648" t="s">
        <v>241</v>
      </c>
      <c r="P1648" t="s">
        <v>1675</v>
      </c>
      <c r="Q1648" t="s">
        <v>67</v>
      </c>
      <c r="R1648" t="s"/>
      <c r="S1648" t="s"/>
      <c r="T1648" t="s"/>
      <c r="U1648" t="s"/>
      <c r="V1648" t="s"/>
      <c r="W1648" t="s"/>
      <c r="X1648" t="s"/>
      <c r="Y1648" t="s"/>
      <c r="Z1648" t="s"/>
      <c r="AA1648" t="s"/>
      <c r="AB1648" t="s">
        <v>18582</v>
      </c>
      <c r="AC1648" t="s">
        <v>18583</v>
      </c>
      <c r="AD1648" t="s">
        <v>110</v>
      </c>
      <c r="AE1648" t="s">
        <v>1254</v>
      </c>
      <c r="AF1648" t="s">
        <v>18584</v>
      </c>
      <c r="AG1648" t="s">
        <v>18585</v>
      </c>
      <c r="AH1648" t="s">
        <v>124</v>
      </c>
      <c r="AI1648" t="s">
        <v>18586</v>
      </c>
      <c r="AJ1648" t="s">
        <v>92</v>
      </c>
      <c r="AK1648" t="s">
        <v>66</v>
      </c>
    </row>
    <row r="1649" spans="1:38">
      <c r="A1649" t="s">
        <v>18587</v>
      </c>
      <c r="B1649" t="s">
        <v>18588</v>
      </c>
      <c r="C1649" t="s">
        <v>18589</v>
      </c>
      <c r="D1649" t="s">
        <v>18590</v>
      </c>
      <c r="E1649" t="s">
        <v>18591</v>
      </c>
      <c r="F1649" t="s">
        <v>233</v>
      </c>
      <c r="G1649" t="s">
        <v>50</v>
      </c>
      <c r="H1649" t="s">
        <v>51</v>
      </c>
      <c r="I1649" t="s">
        <v>1932</v>
      </c>
      <c r="J1649" t="s">
        <v>1933</v>
      </c>
      <c r="K1649" t="s">
        <v>54</v>
      </c>
      <c r="L1649" t="s">
        <v>120</v>
      </c>
      <c r="M1649" t="s">
        <v>382</v>
      </c>
      <c r="N1649" t="s">
        <v>2888</v>
      </c>
      <c r="O1649" t="s">
        <v>642</v>
      </c>
      <c r="P1649" t="s">
        <v>18592</v>
      </c>
      <c r="Q1649" t="s">
        <v>110</v>
      </c>
      <c r="R1649" t="s"/>
      <c r="S1649" t="s"/>
      <c r="T1649" t="s"/>
      <c r="U1649" t="s"/>
      <c r="V1649" t="s"/>
      <c r="W1649" t="s"/>
      <c r="X1649" t="s"/>
      <c r="Y1649" t="s"/>
      <c r="Z1649" t="s"/>
      <c r="AA1649" t="s"/>
      <c r="AB1649" t="s">
        <v>18593</v>
      </c>
      <c r="AC1649" t="s">
        <v>18594</v>
      </c>
      <c r="AD1649" t="s">
        <v>93</v>
      </c>
      <c r="AE1649" t="s">
        <v>277</v>
      </c>
      <c r="AF1649" t="s">
        <v>18595</v>
      </c>
      <c r="AG1649" t="s">
        <v>18596</v>
      </c>
      <c r="AH1649" t="s">
        <v>44</v>
      </c>
      <c r="AI1649" t="s">
        <v>18597</v>
      </c>
      <c r="AJ1649" t="s">
        <v>92</v>
      </c>
      <c r="AK1649" t="s">
        <v>66</v>
      </c>
    </row>
    <row r="1650" spans="1:38">
      <c r="A1650" t="s">
        <v>18598</v>
      </c>
      <c r="B1650" t="s">
        <v>18599</v>
      </c>
      <c r="C1650" t="s">
        <v>18600</v>
      </c>
      <c r="D1650" t="s">
        <v>18601</v>
      </c>
      <c r="E1650" t="s">
        <v>18602</v>
      </c>
      <c r="F1650" t="s">
        <v>117</v>
      </c>
      <c r="G1650" t="s">
        <v>50</v>
      </c>
      <c r="H1650" t="s">
        <v>51</v>
      </c>
      <c r="I1650" t="s">
        <v>235</v>
      </c>
      <c r="J1650" t="s">
        <v>236</v>
      </c>
      <c r="K1650" t="s">
        <v>237</v>
      </c>
      <c r="L1650" t="s">
        <v>526</v>
      </c>
      <c r="M1650" t="s">
        <v>527</v>
      </c>
      <c r="N1650" t="s">
        <v>4593</v>
      </c>
      <c r="O1650" t="s">
        <v>846</v>
      </c>
      <c r="P1650" t="s">
        <v>18603</v>
      </c>
      <c r="Q1650" t="s">
        <v>67</v>
      </c>
      <c r="R1650" t="s">
        <v>18604</v>
      </c>
      <c r="S1650" t="s"/>
      <c r="T1650" t="s"/>
      <c r="U1650" t="s"/>
      <c r="V1650" t="s"/>
      <c r="W1650" t="s"/>
      <c r="X1650" t="s"/>
      <c r="Y1650" t="s"/>
      <c r="Z1650" t="s"/>
      <c r="AA1650" t="s"/>
      <c r="AB1650" t="s">
        <v>18605</v>
      </c>
      <c r="AC1650" t="s">
        <v>18606</v>
      </c>
      <c r="AD1650" t="s">
        <v>93</v>
      </c>
      <c r="AE1650" t="s">
        <v>277</v>
      </c>
      <c r="AF1650" t="s">
        <v>18607</v>
      </c>
      <c r="AG1650" t="s">
        <v>18608</v>
      </c>
      <c r="AH1650" t="s">
        <v>44</v>
      </c>
      <c r="AI1650" t="s">
        <v>18609</v>
      </c>
      <c r="AJ1650" t="s">
        <v>92</v>
      </c>
      <c r="AK1650" t="s">
        <v>66</v>
      </c>
    </row>
    <row r="1651" spans="1:38">
      <c r="A1651" t="s">
        <v>18610</v>
      </c>
      <c r="B1651" t="s">
        <v>18611</v>
      </c>
      <c r="C1651" t="s">
        <v>18612</v>
      </c>
      <c r="D1651" t="s">
        <v>18613</v>
      </c>
      <c r="E1651" t="s">
        <v>18614</v>
      </c>
      <c r="F1651" t="s">
        <v>4911</v>
      </c>
      <c r="G1651" t="s">
        <v>50</v>
      </c>
      <c r="H1651" t="s">
        <v>234</v>
      </c>
      <c r="I1651" t="s">
        <v>3842</v>
      </c>
      <c r="J1651" t="s">
        <v>53</v>
      </c>
      <c r="K1651" t="s">
        <v>54</v>
      </c>
      <c r="L1651" t="s">
        <v>170</v>
      </c>
      <c r="M1651" t="s">
        <v>336</v>
      </c>
      <c r="N1651" t="s">
        <v>3650</v>
      </c>
      <c r="O1651" t="s">
        <v>79</v>
      </c>
      <c r="P1651" t="s"/>
      <c r="Q1651" t="s"/>
      <c r="R1651" t="s"/>
      <c r="S1651" t="s">
        <v>18615</v>
      </c>
      <c r="T1651" t="s">
        <v>93</v>
      </c>
      <c r="U1651" t="s"/>
      <c r="V1651" t="s"/>
      <c r="W1651" t="s"/>
      <c r="X1651" t="s">
        <v>18616</v>
      </c>
      <c r="Y1651" t="s">
        <v>67</v>
      </c>
      <c r="Z1651" t="s">
        <v>18617</v>
      </c>
      <c r="AA1651" t="s">
        <v>772</v>
      </c>
      <c r="AB1651" t="s">
        <v>18618</v>
      </c>
      <c r="AC1651" t="s">
        <v>18619</v>
      </c>
      <c r="AD1651" t="s">
        <v>93</v>
      </c>
      <c r="AE1651" t="s">
        <v>44</v>
      </c>
      <c r="AF1651" t="s">
        <v>18620</v>
      </c>
      <c r="AG1651" t="s">
        <v>5544</v>
      </c>
      <c r="AH1651" t="s">
        <v>44</v>
      </c>
      <c r="AI1651" t="s">
        <v>18621</v>
      </c>
      <c r="AJ1651" t="s">
        <v>92</v>
      </c>
      <c r="AK1651" t="s">
        <v>66</v>
      </c>
    </row>
    <row r="1652" spans="1:38">
      <c r="A1652" t="s">
        <v>2611</v>
      </c>
      <c r="B1652" t="s">
        <v>18622</v>
      </c>
      <c r="C1652" t="s">
        <v>18623</v>
      </c>
      <c r="D1652" t="s">
        <v>18624</v>
      </c>
      <c r="E1652" t="s">
        <v>18625</v>
      </c>
      <c r="F1652" t="s">
        <v>767</v>
      </c>
      <c r="G1652" t="s">
        <v>50</v>
      </c>
      <c r="H1652" t="s">
        <v>51</v>
      </c>
      <c r="I1652" t="s">
        <v>18626</v>
      </c>
      <c r="J1652" t="s">
        <v>5075</v>
      </c>
      <c r="K1652" t="s">
        <v>237</v>
      </c>
      <c r="L1652" t="s">
        <v>139</v>
      </c>
      <c r="M1652" t="s">
        <v>500</v>
      </c>
      <c r="N1652" t="s">
        <v>4940</v>
      </c>
      <c r="O1652" t="s">
        <v>86</v>
      </c>
      <c r="P1652" t="s">
        <v>18627</v>
      </c>
      <c r="Q1652" t="s">
        <v>93</v>
      </c>
      <c r="R1652" t="s">
        <v>18628</v>
      </c>
      <c r="S1652" t="s"/>
      <c r="T1652" t="s"/>
      <c r="U1652" t="s"/>
      <c r="V1652" t="s">
        <v>67</v>
      </c>
      <c r="W1652" t="s"/>
      <c r="X1652" t="s"/>
      <c r="Y1652" t="s"/>
      <c r="Z1652" t="s"/>
      <c r="AA1652" t="s">
        <v>84</v>
      </c>
      <c r="AB1652" t="s">
        <v>18629</v>
      </c>
      <c r="AC1652" t="s">
        <v>18630</v>
      </c>
      <c r="AD1652" t="s">
        <v>192</v>
      </c>
      <c r="AE1652" t="s">
        <v>44</v>
      </c>
      <c r="AF1652" t="s">
        <v>18631</v>
      </c>
      <c r="AG1652" t="s">
        <v>3787</v>
      </c>
      <c r="AH1652" t="s">
        <v>433</v>
      </c>
      <c r="AI1652" t="s">
        <v>18632</v>
      </c>
      <c r="AJ1652" t="s">
        <v>92</v>
      </c>
      <c r="AK1652" t="s">
        <v>66</v>
      </c>
    </row>
    <row r="1653" spans="1:38">
      <c r="A1653" t="s">
        <v>18633</v>
      </c>
      <c r="B1653" t="s">
        <v>18634</v>
      </c>
      <c r="C1653" t="s">
        <v>18635</v>
      </c>
      <c r="D1653" t="s">
        <v>18636</v>
      </c>
      <c r="E1653" t="s">
        <v>18637</v>
      </c>
      <c r="F1653" t="s">
        <v>438</v>
      </c>
      <c r="G1653" t="s">
        <v>50</v>
      </c>
      <c r="H1653" t="s">
        <v>51</v>
      </c>
      <c r="I1653" t="s">
        <v>2281</v>
      </c>
      <c r="J1653" t="s"/>
      <c r="K1653" t="s">
        <v>469</v>
      </c>
      <c r="L1653" t="s">
        <v>932</v>
      </c>
      <c r="M1653" t="s">
        <v>932</v>
      </c>
      <c r="N1653" t="s">
        <v>1747</v>
      </c>
      <c r="O1653" t="s">
        <v>507</v>
      </c>
      <c r="P1653" t="s"/>
      <c r="Q1653" t="s">
        <v>67</v>
      </c>
      <c r="R1653" t="s">
        <v>18638</v>
      </c>
      <c r="S1653" t="s"/>
      <c r="T1653" t="s"/>
      <c r="U1653" t="s"/>
      <c r="V1653" t="s"/>
      <c r="W1653" t="s"/>
      <c r="X1653" t="s"/>
      <c r="Y1653" t="s"/>
      <c r="Z1653" t="s"/>
      <c r="AA1653" t="s"/>
      <c r="AB1653" t="s">
        <v>18639</v>
      </c>
      <c r="AC1653" t="s">
        <v>18639</v>
      </c>
      <c r="AD1653" t="s">
        <v>59</v>
      </c>
      <c r="AE1653" t="s">
        <v>107</v>
      </c>
      <c r="AF1653" t="s">
        <v>18640</v>
      </c>
      <c r="AG1653" t="s">
        <v>44</v>
      </c>
      <c r="AH1653" t="s">
        <v>124</v>
      </c>
      <c r="AI1653" t="s">
        <v>18641</v>
      </c>
      <c r="AJ1653" t="s">
        <v>92</v>
      </c>
      <c r="AK1653" t="s">
        <v>66</v>
      </c>
    </row>
    <row r="1654" spans="1:38">
      <c r="A1654" t="s">
        <v>18642</v>
      </c>
      <c r="B1654" t="s">
        <v>18643</v>
      </c>
      <c r="C1654" t="s">
        <v>18644</v>
      </c>
      <c r="D1654" t="s">
        <v>18645</v>
      </c>
      <c r="E1654" t="s">
        <v>18646</v>
      </c>
      <c r="F1654" t="s">
        <v>49</v>
      </c>
      <c r="G1654" t="s">
        <v>50</v>
      </c>
      <c r="H1654" t="s">
        <v>51</v>
      </c>
      <c r="I1654" t="s">
        <v>18647</v>
      </c>
      <c r="J1654" t="s"/>
      <c r="K1654" t="s">
        <v>5527</v>
      </c>
      <c r="L1654" t="s">
        <v>582</v>
      </c>
      <c r="M1654" t="s">
        <v>583</v>
      </c>
      <c r="N1654" t="s">
        <v>584</v>
      </c>
      <c r="O1654" t="s"/>
      <c r="P1654" t="s">
        <v>18648</v>
      </c>
      <c r="Q1654" t="s">
        <v>93</v>
      </c>
      <c r="R1654" t="s">
        <v>18649</v>
      </c>
      <c r="S1654" t="s"/>
      <c r="T1654" t="s"/>
      <c r="U1654" t="s"/>
      <c r="V1654" t="s"/>
      <c r="W1654" t="s"/>
      <c r="X1654" t="s"/>
      <c r="Y1654" t="s"/>
      <c r="Z1654" t="s"/>
      <c r="AA1654" t="s"/>
      <c r="AB1654" t="s">
        <v>18650</v>
      </c>
      <c r="AC1654" t="s">
        <v>18650</v>
      </c>
      <c r="AD1654" t="s">
        <v>149</v>
      </c>
      <c r="AE1654" t="s">
        <v>44</v>
      </c>
      <c r="AF1654" t="s">
        <v>18651</v>
      </c>
      <c r="AG1654" t="s">
        <v>6047</v>
      </c>
      <c r="AH1654" t="s">
        <v>479</v>
      </c>
      <c r="AI1654" t="s">
        <v>18652</v>
      </c>
      <c r="AJ1654" t="s">
        <v>18653</v>
      </c>
      <c r="AK1654" t="s">
        <v>66</v>
      </c>
    </row>
    <row r="1655" spans="1:38">
      <c r="A1655" t="s">
        <v>18654</v>
      </c>
      <c r="B1655" t="s">
        <v>18655</v>
      </c>
      <c r="C1655" t="s">
        <v>18656</v>
      </c>
      <c r="D1655" t="s"/>
      <c r="E1655" t="s">
        <v>18657</v>
      </c>
      <c r="F1655" t="s">
        <v>292</v>
      </c>
      <c r="G1655" t="s">
        <v>50</v>
      </c>
      <c r="H1655" t="s">
        <v>51</v>
      </c>
      <c r="I1655" t="s">
        <v>18658</v>
      </c>
      <c r="J1655" t="s"/>
      <c r="K1655" t="s">
        <v>3877</v>
      </c>
      <c r="L1655" t="s">
        <v>272</v>
      </c>
      <c r="M1655" t="s">
        <v>1237</v>
      </c>
      <c r="N1655" t="s">
        <v>1238</v>
      </c>
      <c r="O1655" t="s">
        <v>79</v>
      </c>
      <c r="P1655" t="s"/>
      <c r="Q1655" t="s"/>
      <c r="R1655" t="s"/>
      <c r="S1655" t="s"/>
      <c r="T1655" t="s"/>
      <c r="U1655" t="s"/>
      <c r="V1655" t="s"/>
      <c r="W1655" t="s"/>
      <c r="X1655" t="s"/>
      <c r="Y1655" t="s"/>
      <c r="Z1655" t="s"/>
      <c r="AA1655" t="s"/>
      <c r="AB1655" t="s">
        <v>18659</v>
      </c>
      <c r="AC1655" t="s">
        <v>18659</v>
      </c>
      <c r="AD1655" t="s">
        <v>110</v>
      </c>
      <c r="AE1655" t="s">
        <v>44</v>
      </c>
      <c r="AF1655" t="s">
        <v>18660</v>
      </c>
      <c r="AG1655" t="s">
        <v>733</v>
      </c>
      <c r="AH1655" t="s">
        <v>347</v>
      </c>
      <c r="AI1655" t="s">
        <v>18661</v>
      </c>
      <c r="AJ1655" t="s">
        <v>92</v>
      </c>
      <c r="AK1655" t="s">
        <v>66</v>
      </c>
    </row>
    <row r="1656" spans="1:38">
      <c r="A1656" t="s">
        <v>18662</v>
      </c>
      <c r="B1656" t="s">
        <v>18663</v>
      </c>
      <c r="C1656" t="s">
        <v>18664</v>
      </c>
      <c r="D1656" t="s">
        <v>18665</v>
      </c>
      <c r="E1656" t="s">
        <v>18666</v>
      </c>
      <c r="F1656" t="s">
        <v>541</v>
      </c>
      <c r="G1656" t="s">
        <v>50</v>
      </c>
      <c r="H1656" t="s">
        <v>51</v>
      </c>
      <c r="I1656" t="s">
        <v>11736</v>
      </c>
      <c r="J1656" t="s">
        <v>1293</v>
      </c>
      <c r="K1656" t="s">
        <v>54</v>
      </c>
      <c r="L1656" t="s">
        <v>355</v>
      </c>
      <c r="M1656" t="s">
        <v>985</v>
      </c>
      <c r="N1656" t="s">
        <v>3102</v>
      </c>
      <c r="O1656" t="s"/>
      <c r="P1656" t="s"/>
      <c r="Q1656" t="s">
        <v>44</v>
      </c>
      <c r="R1656" t="s"/>
      <c r="S1656" t="s"/>
      <c r="T1656" t="s"/>
      <c r="U1656" t="s"/>
      <c r="V1656" t="s"/>
      <c r="W1656" t="s"/>
      <c r="X1656" t="s"/>
      <c r="Y1656" t="s"/>
      <c r="Z1656" t="s"/>
      <c r="AA1656" t="s"/>
      <c r="AB1656" t="s">
        <v>18667</v>
      </c>
      <c r="AC1656" t="s">
        <v>18667</v>
      </c>
      <c r="AD1656" t="s">
        <v>63</v>
      </c>
      <c r="AE1656" t="s">
        <v>387</v>
      </c>
      <c r="AF1656" t="s">
        <v>18668</v>
      </c>
      <c r="AG1656" t="s">
        <v>18669</v>
      </c>
      <c r="AH1656" t="s">
        <v>67</v>
      </c>
      <c r="AI1656" t="s">
        <v>18670</v>
      </c>
      <c r="AJ1656" t="s">
        <v>18671</v>
      </c>
      <c r="AK1656" t="s">
        <v>1849</v>
      </c>
    </row>
    <row r="1657" spans="1:38">
      <c r="A1657" t="s">
        <v>18672</v>
      </c>
      <c r="B1657" t="s">
        <v>18673</v>
      </c>
      <c r="C1657" t="s">
        <v>18674</v>
      </c>
      <c r="D1657" t="s">
        <v>18675</v>
      </c>
      <c r="E1657" t="s">
        <v>18676</v>
      </c>
      <c r="F1657" t="s">
        <v>98</v>
      </c>
      <c r="G1657" t="s">
        <v>50</v>
      </c>
      <c r="H1657" t="s">
        <v>51</v>
      </c>
      <c r="I1657" t="s">
        <v>954</v>
      </c>
      <c r="J1657" t="s">
        <v>53</v>
      </c>
      <c r="K1657" t="s">
        <v>54</v>
      </c>
      <c r="L1657" t="s">
        <v>843</v>
      </c>
      <c r="M1657" t="s">
        <v>844</v>
      </c>
      <c r="N1657" t="s">
        <v>1128</v>
      </c>
      <c r="O1657" t="s"/>
      <c r="P1657" t="s">
        <v>755</v>
      </c>
      <c r="Q1657" t="s">
        <v>67</v>
      </c>
      <c r="R1657" t="s"/>
      <c r="S1657" t="s"/>
      <c r="T1657" t="s"/>
      <c r="U1657" t="s"/>
      <c r="V1657" t="s"/>
      <c r="W1657" t="s"/>
      <c r="X1657" t="s"/>
      <c r="Y1657" t="s"/>
      <c r="Z1657" t="s"/>
      <c r="AA1657" t="s"/>
      <c r="AB1657" t="s">
        <v>18677</v>
      </c>
      <c r="AC1657" t="s">
        <v>18678</v>
      </c>
      <c r="AD1657" t="s">
        <v>110</v>
      </c>
      <c r="AE1657" t="s">
        <v>44</v>
      </c>
      <c r="AF1657" t="s">
        <v>18679</v>
      </c>
      <c r="AG1657" t="s">
        <v>18680</v>
      </c>
      <c r="AH1657" t="s">
        <v>86</v>
      </c>
      <c r="AI1657" t="s">
        <v>18681</v>
      </c>
      <c r="AJ1657" t="s">
        <v>18682</v>
      </c>
      <c r="AK1657" t="s">
        <v>66</v>
      </c>
    </row>
    <row r="1658" spans="1:38">
      <c r="A1658" t="s">
        <v>18683</v>
      </c>
      <c r="B1658" t="s">
        <v>18684</v>
      </c>
      <c r="C1658" t="s">
        <v>18685</v>
      </c>
      <c r="D1658" t="s">
        <v>18686</v>
      </c>
      <c r="E1658" t="s">
        <v>18687</v>
      </c>
      <c r="F1658" t="s">
        <v>185</v>
      </c>
      <c r="G1658" t="s">
        <v>50</v>
      </c>
      <c r="H1658" t="s">
        <v>51</v>
      </c>
      <c r="I1658" t="s">
        <v>18688</v>
      </c>
      <c r="J1658" t="s">
        <v>1605</v>
      </c>
      <c r="K1658" t="s">
        <v>555</v>
      </c>
      <c r="L1658" t="s">
        <v>322</v>
      </c>
      <c r="M1658" t="s">
        <v>1251</v>
      </c>
      <c r="N1658" t="s">
        <v>8016</v>
      </c>
      <c r="O1658" t="s">
        <v>142</v>
      </c>
      <c r="P1658" t="s"/>
      <c r="Q1658" t="s"/>
      <c r="R1658" t="s"/>
      <c r="S1658" t="s"/>
      <c r="T1658" t="s"/>
      <c r="U1658" t="s"/>
      <c r="V1658" t="s"/>
      <c r="W1658" t="s"/>
      <c r="X1658" t="s"/>
      <c r="Y1658" t="s"/>
      <c r="Z1658" t="s"/>
      <c r="AA1658" t="s"/>
      <c r="AB1658" t="s">
        <v>18689</v>
      </c>
      <c r="AC1658" t="s">
        <v>18689</v>
      </c>
      <c r="AD1658" t="s">
        <v>112</v>
      </c>
      <c r="AE1658" t="s">
        <v>904</v>
      </c>
      <c r="AF1658" t="s">
        <v>18690</v>
      </c>
      <c r="AG1658" t="s">
        <v>18691</v>
      </c>
      <c r="AH1658" t="s">
        <v>44</v>
      </c>
      <c r="AI1658" t="s">
        <v>18692</v>
      </c>
      <c r="AJ1658" t="s">
        <v>92</v>
      </c>
      <c r="AK1658" t="s">
        <v>66</v>
      </c>
    </row>
    <row r="1659" spans="1:38">
      <c r="A1659" t="s">
        <v>18693</v>
      </c>
      <c r="B1659" t="s">
        <v>18694</v>
      </c>
      <c r="C1659" t="s">
        <v>18695</v>
      </c>
      <c r="D1659" t="s">
        <v>18696</v>
      </c>
      <c r="E1659" t="s">
        <v>18697</v>
      </c>
      <c r="F1659" t="s">
        <v>1102</v>
      </c>
      <c r="G1659" t="s">
        <v>50</v>
      </c>
      <c r="H1659" t="s">
        <v>51</v>
      </c>
      <c r="I1659" t="s">
        <v>18698</v>
      </c>
      <c r="J1659" t="s">
        <v>1933</v>
      </c>
      <c r="K1659" t="s">
        <v>54</v>
      </c>
      <c r="L1659" t="s">
        <v>1344</v>
      </c>
      <c r="M1659" t="s">
        <v>1345</v>
      </c>
      <c r="N1659" t="s">
        <v>2477</v>
      </c>
      <c r="O1659" t="s">
        <v>192</v>
      </c>
      <c r="P1659" t="s"/>
      <c r="Q1659" t="s"/>
      <c r="R1659" t="s"/>
      <c r="S1659" t="s"/>
      <c r="T1659" t="s"/>
      <c r="U1659" t="s"/>
      <c r="V1659" t="s"/>
      <c r="W1659" t="s"/>
      <c r="X1659" t="s"/>
      <c r="Y1659" t="s"/>
      <c r="Z1659" t="s"/>
      <c r="AA1659" t="s"/>
      <c r="AB1659" t="s">
        <v>18699</v>
      </c>
      <c r="AC1659" t="s">
        <v>18699</v>
      </c>
      <c r="AD1659" t="s">
        <v>93</v>
      </c>
      <c r="AE1659" t="s">
        <v>44</v>
      </c>
      <c r="AF1659" t="s">
        <v>18700</v>
      </c>
      <c r="AG1659" t="s">
        <v>18701</v>
      </c>
      <c r="AH1659" t="s">
        <v>44</v>
      </c>
      <c r="AI1659" t="s">
        <v>18702</v>
      </c>
      <c r="AJ1659" t="s">
        <v>92</v>
      </c>
      <c r="AK1659" t="s">
        <v>66</v>
      </c>
    </row>
    <row r="1660" spans="1:38">
      <c r="A1660" t="s">
        <v>18703</v>
      </c>
      <c r="B1660" t="s">
        <v>18704</v>
      </c>
      <c r="C1660" t="s">
        <v>18705</v>
      </c>
      <c r="D1660" t="s">
        <v>18706</v>
      </c>
      <c r="E1660" t="s">
        <v>18707</v>
      </c>
      <c r="F1660" t="s"/>
      <c r="G1660" t="s">
        <v>50</v>
      </c>
      <c r="H1660" t="s">
        <v>51</v>
      </c>
      <c r="I1660" t="s"/>
      <c r="J1660" t="s"/>
      <c r="K1660" t="s">
        <v>4620</v>
      </c>
      <c r="L1660" t="s">
        <v>204</v>
      </c>
      <c r="M1660" t="s">
        <v>205</v>
      </c>
      <c r="N1660" t="s">
        <v>570</v>
      </c>
      <c r="O1660" t="s">
        <v>103</v>
      </c>
      <c r="P1660" t="s">
        <v>18708</v>
      </c>
      <c r="Q1660" t="s">
        <v>67</v>
      </c>
      <c r="R1660" t="s">
        <v>18709</v>
      </c>
      <c r="S1660" t="s"/>
      <c r="T1660" t="s"/>
      <c r="U1660" t="s"/>
      <c r="V1660" t="s"/>
      <c r="W1660" t="s"/>
      <c r="X1660" t="s"/>
      <c r="Y1660" t="s"/>
      <c r="Z1660" t="s"/>
      <c r="AA1660" t="s"/>
      <c r="AB1660" t="s">
        <v>18710</v>
      </c>
      <c r="AC1660" t="s">
        <v>18711</v>
      </c>
      <c r="AD1660" t="s">
        <v>174</v>
      </c>
      <c r="AE1660" t="s">
        <v>387</v>
      </c>
      <c r="AF1660" t="s">
        <v>18712</v>
      </c>
      <c r="AG1660" t="s">
        <v>18713</v>
      </c>
      <c r="AH1660" t="s">
        <v>174</v>
      </c>
      <c r="AI1660" t="s">
        <v>18714</v>
      </c>
      <c r="AJ1660" t="s">
        <v>92</v>
      </c>
      <c r="AK1660" t="s">
        <v>66</v>
      </c>
    </row>
    <row r="1661" spans="1:38">
      <c r="A1661" t="s">
        <v>18715</v>
      </c>
      <c r="B1661" t="s">
        <v>18716</v>
      </c>
      <c r="C1661" t="s">
        <v>18717</v>
      </c>
      <c r="D1661" t="s">
        <v>18718</v>
      </c>
      <c r="E1661" t="s">
        <v>18719</v>
      </c>
      <c r="F1661" t="s">
        <v>185</v>
      </c>
      <c r="G1661" t="s">
        <v>50</v>
      </c>
      <c r="H1661" t="s">
        <v>51</v>
      </c>
      <c r="I1661" t="s">
        <v>18720</v>
      </c>
      <c r="J1661" t="s"/>
      <c r="K1661" t="s">
        <v>18721</v>
      </c>
      <c r="L1661" t="s">
        <v>76</v>
      </c>
      <c r="M1661" t="s">
        <v>77</v>
      </c>
      <c r="N1661" t="s">
        <v>78</v>
      </c>
      <c r="O1661" t="s">
        <v>79</v>
      </c>
      <c r="P1661" t="s"/>
      <c r="Q1661" t="s"/>
      <c r="R1661" t="s"/>
      <c r="S1661" t="s"/>
      <c r="T1661" t="s"/>
      <c r="U1661" t="s"/>
      <c r="V1661" t="s"/>
      <c r="W1661" t="s"/>
      <c r="X1661" t="s"/>
      <c r="Y1661" t="s"/>
      <c r="Z1661" t="s"/>
      <c r="AA1661" t="s"/>
      <c r="AB1661" t="s">
        <v>18722</v>
      </c>
      <c r="AC1661" t="s">
        <v>18722</v>
      </c>
      <c r="AD1661" t="s">
        <v>345</v>
      </c>
      <c r="AE1661" t="s">
        <v>18723</v>
      </c>
      <c r="AF1661" t="s">
        <v>18724</v>
      </c>
      <c r="AG1661" t="s">
        <v>18725</v>
      </c>
      <c r="AH1661" t="s">
        <v>678</v>
      </c>
      <c r="AI1661" t="s">
        <v>18726</v>
      </c>
      <c r="AJ1661" t="s">
        <v>92</v>
      </c>
      <c r="AK1661" t="s">
        <v>66</v>
      </c>
    </row>
    <row r="1662" spans="1:38">
      <c r="A1662" t="s">
        <v>18727</v>
      </c>
      <c r="B1662" t="s">
        <v>18728</v>
      </c>
      <c r="C1662" t="s">
        <v>18729</v>
      </c>
      <c r="D1662" t="s">
        <v>18730</v>
      </c>
      <c r="E1662" t="s">
        <v>18731</v>
      </c>
      <c r="F1662" t="s">
        <v>117</v>
      </c>
      <c r="G1662" t="s">
        <v>50</v>
      </c>
      <c r="H1662" t="s">
        <v>51</v>
      </c>
      <c r="I1662" t="s">
        <v>18732</v>
      </c>
      <c r="J1662" t="s">
        <v>53</v>
      </c>
      <c r="K1662" t="s">
        <v>54</v>
      </c>
      <c r="L1662" t="s">
        <v>272</v>
      </c>
      <c r="M1662" t="s">
        <v>1237</v>
      </c>
      <c r="N1662" t="s">
        <v>1726</v>
      </c>
      <c r="O1662" t="s">
        <v>846</v>
      </c>
      <c r="P1662" t="s"/>
      <c r="Q1662" t="s"/>
      <c r="R1662" t="s"/>
      <c r="S1662" t="s"/>
      <c r="T1662" t="s"/>
      <c r="U1662" t="s"/>
      <c r="V1662" t="s"/>
      <c r="W1662" t="s"/>
      <c r="X1662" t="s"/>
      <c r="Y1662" t="s"/>
      <c r="Z1662" t="s"/>
      <c r="AA1662" t="s"/>
      <c r="AB1662" t="s">
        <v>18733</v>
      </c>
      <c r="AC1662" t="s">
        <v>18733</v>
      </c>
      <c r="AD1662" t="s">
        <v>110</v>
      </c>
      <c r="AE1662" t="s">
        <v>1254</v>
      </c>
      <c r="AF1662" t="s">
        <v>18734</v>
      </c>
      <c r="AG1662" t="s">
        <v>18735</v>
      </c>
      <c r="AH1662" t="s">
        <v>151</v>
      </c>
      <c r="AI1662" t="s">
        <v>18736</v>
      </c>
      <c r="AJ1662" t="s">
        <v>92</v>
      </c>
      <c r="AK1662" t="s">
        <v>66</v>
      </c>
    </row>
    <row r="1663" spans="1:38">
      <c r="A1663" t="s">
        <v>18737</v>
      </c>
      <c r="B1663" t="s">
        <v>18738</v>
      </c>
      <c r="C1663" t="s">
        <v>18739</v>
      </c>
      <c r="D1663" t="s"/>
      <c r="E1663" t="s">
        <v>18740</v>
      </c>
      <c r="F1663" t="s">
        <v>1154</v>
      </c>
      <c r="G1663" t="s">
        <v>72</v>
      </c>
      <c r="H1663" t="s">
        <v>51</v>
      </c>
      <c r="I1663" t="s">
        <v>235</v>
      </c>
      <c r="J1663" t="s">
        <v>236</v>
      </c>
      <c r="K1663" t="s">
        <v>237</v>
      </c>
      <c r="L1663" t="s">
        <v>189</v>
      </c>
      <c r="M1663" t="s">
        <v>190</v>
      </c>
      <c r="N1663" t="s">
        <v>191</v>
      </c>
      <c r="O1663" t="s">
        <v>846</v>
      </c>
      <c r="P1663" t="s"/>
      <c r="Q1663" t="s"/>
      <c r="R1663" t="s"/>
      <c r="S1663" t="s">
        <v>18741</v>
      </c>
      <c r="T1663" t="s">
        <v>93</v>
      </c>
      <c r="U1663" t="s"/>
      <c r="V1663" t="s"/>
      <c r="W1663" t="s">
        <v>18742</v>
      </c>
      <c r="X1663" t="s"/>
      <c r="Y1663" t="s"/>
      <c r="Z1663" t="s"/>
      <c r="AA1663" t="s"/>
      <c r="AB1663" t="s">
        <v>18743</v>
      </c>
      <c r="AC1663" t="s">
        <v>18743</v>
      </c>
      <c r="AD1663" t="s">
        <v>63</v>
      </c>
      <c r="AE1663" t="s">
        <v>387</v>
      </c>
      <c r="AF1663" t="s">
        <v>18744</v>
      </c>
      <c r="AG1663" t="s">
        <v>18745</v>
      </c>
      <c r="AH1663" t="s">
        <v>44</v>
      </c>
      <c r="AI1663" t="s">
        <v>18746</v>
      </c>
      <c r="AJ1663" t="s">
        <v>92</v>
      </c>
      <c r="AK1663" t="s">
        <v>66</v>
      </c>
    </row>
    <row r="1664" spans="1:38">
      <c r="A1664" t="s">
        <v>18747</v>
      </c>
      <c r="B1664" t="s">
        <v>18748</v>
      </c>
      <c r="C1664" t="s">
        <v>18749</v>
      </c>
      <c r="D1664" t="s">
        <v>18750</v>
      </c>
      <c r="E1664" t="s">
        <v>18751</v>
      </c>
      <c r="F1664" t="s"/>
      <c r="G1664" t="s">
        <v>50</v>
      </c>
      <c r="H1664" t="s">
        <v>51</v>
      </c>
      <c r="I1664" t="s">
        <v>18752</v>
      </c>
      <c r="J1664" t="s"/>
      <c r="K1664" t="s">
        <v>2476</v>
      </c>
      <c r="L1664" t="s">
        <v>932</v>
      </c>
      <c r="M1664" t="s">
        <v>932</v>
      </c>
      <c r="N1664" t="s">
        <v>1747</v>
      </c>
      <c r="O1664" t="s"/>
      <c r="P1664" t="s"/>
      <c r="Q1664" t="s">
        <v>44</v>
      </c>
      <c r="R1664" t="s"/>
      <c r="S1664" t="s"/>
      <c r="T1664" t="s"/>
      <c r="U1664" t="s"/>
      <c r="V1664" t="s"/>
      <c r="W1664" t="s"/>
      <c r="X1664" t="s"/>
      <c r="Y1664" t="s"/>
      <c r="Z1664" t="s"/>
      <c r="AA1664" t="s"/>
      <c r="AB1664" t="s">
        <v>18753</v>
      </c>
      <c r="AC1664" t="s">
        <v>18753</v>
      </c>
      <c r="AD1664" t="s">
        <v>345</v>
      </c>
      <c r="AE1664" t="s">
        <v>8958</v>
      </c>
      <c r="AF1664" t="s">
        <v>18754</v>
      </c>
      <c r="AG1664" t="s">
        <v>18755</v>
      </c>
      <c r="AH1664" t="s">
        <v>692</v>
      </c>
      <c r="AI1664" t="s">
        <v>18756</v>
      </c>
      <c r="AJ1664" t="s">
        <v>18757</v>
      </c>
      <c r="AK1664" t="s">
        <v>66</v>
      </c>
    </row>
    <row r="1665" spans="1:38">
      <c r="A1665" t="s">
        <v>18758</v>
      </c>
      <c r="B1665" t="s">
        <v>18759</v>
      </c>
      <c r="C1665" t="s">
        <v>18760</v>
      </c>
      <c r="D1665" t="s"/>
      <c r="E1665" t="s">
        <v>18761</v>
      </c>
      <c r="F1665" t="s">
        <v>396</v>
      </c>
      <c r="G1665" t="s">
        <v>72</v>
      </c>
      <c r="H1665" t="s">
        <v>51</v>
      </c>
      <c r="I1665" t="s">
        <v>4189</v>
      </c>
      <c r="J1665" t="s">
        <v>4190</v>
      </c>
      <c r="K1665" t="s">
        <v>54</v>
      </c>
      <c r="L1665" t="s">
        <v>170</v>
      </c>
      <c r="M1665" t="s">
        <v>171</v>
      </c>
      <c r="N1665" t="s">
        <v>1168</v>
      </c>
      <c r="O1665" t="s">
        <v>79</v>
      </c>
      <c r="P1665" t="s">
        <v>18762</v>
      </c>
      <c r="Q1665" t="s">
        <v>93</v>
      </c>
      <c r="R1665" t="s"/>
      <c r="S1665" t="s"/>
      <c r="T1665" t="s"/>
      <c r="U1665" t="s"/>
      <c r="V1665" t="s">
        <v>67</v>
      </c>
      <c r="W1665" t="s">
        <v>18763</v>
      </c>
      <c r="X1665" t="s"/>
      <c r="Y1665" t="s"/>
      <c r="Z1665" t="s"/>
      <c r="AA1665" t="s">
        <v>84</v>
      </c>
      <c r="AB1665" t="s">
        <v>18764</v>
      </c>
      <c r="AC1665" t="s">
        <v>18765</v>
      </c>
      <c r="AD1665" t="s">
        <v>59</v>
      </c>
      <c r="AE1665" t="s">
        <v>107</v>
      </c>
      <c r="AF1665" t="s">
        <v>18766</v>
      </c>
      <c r="AG1665" t="s">
        <v>18767</v>
      </c>
      <c r="AH1665" t="s">
        <v>59</v>
      </c>
      <c r="AI1665" t="s">
        <v>18768</v>
      </c>
      <c r="AJ1665" t="s">
        <v>92</v>
      </c>
      <c r="AK1665" t="s">
        <v>66</v>
      </c>
    </row>
    <row r="1666" spans="1:38">
      <c r="A1666" t="s">
        <v>18769</v>
      </c>
      <c r="B1666" t="s">
        <v>18770</v>
      </c>
      <c r="C1666" t="s">
        <v>18771</v>
      </c>
      <c r="D1666" t="s"/>
      <c r="E1666" t="s">
        <v>18772</v>
      </c>
      <c r="F1666" t="s"/>
      <c r="G1666" t="s">
        <v>50</v>
      </c>
      <c r="H1666" t="s">
        <v>51</v>
      </c>
      <c r="I1666" t="s">
        <v>954</v>
      </c>
      <c r="J1666" t="s">
        <v>53</v>
      </c>
      <c r="K1666" t="s">
        <v>54</v>
      </c>
      <c r="L1666" t="s">
        <v>204</v>
      </c>
      <c r="M1666" t="s">
        <v>205</v>
      </c>
      <c r="N1666" t="s">
        <v>206</v>
      </c>
      <c r="O1666" t="s">
        <v>241</v>
      </c>
      <c r="P1666" t="s">
        <v>2948</v>
      </c>
      <c r="Q1666" t="s">
        <v>67</v>
      </c>
      <c r="R1666" t="s">
        <v>18773</v>
      </c>
      <c r="S1666" t="s"/>
      <c r="T1666" t="s"/>
      <c r="U1666" t="s"/>
      <c r="V1666" t="s"/>
      <c r="W1666" t="s"/>
      <c r="X1666" t="s"/>
      <c r="Y1666" t="s"/>
      <c r="Z1666" t="s"/>
      <c r="AA1666" t="s"/>
      <c r="AB1666" t="s">
        <v>18774</v>
      </c>
      <c r="AC1666" t="s">
        <v>18775</v>
      </c>
      <c r="AD1666" t="s">
        <v>86</v>
      </c>
      <c r="AE1666" t="s">
        <v>87</v>
      </c>
      <c r="AF1666" t="s">
        <v>18776</v>
      </c>
      <c r="AG1666" t="s">
        <v>18777</v>
      </c>
      <c r="AH1666" t="s">
        <v>195</v>
      </c>
      <c r="AI1666" t="s">
        <v>18778</v>
      </c>
      <c r="AJ1666" t="s">
        <v>92</v>
      </c>
      <c r="AK1666" t="s">
        <v>66</v>
      </c>
    </row>
    <row r="1667" spans="1:38">
      <c r="A1667" t="s">
        <v>6485</v>
      </c>
      <c r="B1667" t="s">
        <v>18779</v>
      </c>
      <c r="C1667" t="s">
        <v>18780</v>
      </c>
      <c r="D1667" t="s">
        <v>18781</v>
      </c>
      <c r="E1667" t="s">
        <v>18782</v>
      </c>
      <c r="F1667" t="s">
        <v>1458</v>
      </c>
      <c r="G1667" t="s">
        <v>50</v>
      </c>
      <c r="H1667" t="s">
        <v>51</v>
      </c>
      <c r="I1667" t="s">
        <v>18783</v>
      </c>
      <c r="J1667" t="s"/>
      <c r="K1667" t="s">
        <v>18784</v>
      </c>
      <c r="L1667" t="s">
        <v>1344</v>
      </c>
      <c r="M1667" t="s">
        <v>1345</v>
      </c>
      <c r="N1667" t="s">
        <v>1346</v>
      </c>
      <c r="O1667" t="s">
        <v>79</v>
      </c>
      <c r="P1667" t="s"/>
      <c r="Q1667" t="s"/>
      <c r="R1667" t="s"/>
      <c r="S1667" t="s"/>
      <c r="T1667" t="s"/>
      <c r="U1667" t="s"/>
      <c r="V1667" t="s"/>
      <c r="W1667" t="s"/>
      <c r="X1667" t="s"/>
      <c r="Y1667" t="s"/>
      <c r="Z1667" t="s"/>
      <c r="AA1667" t="s"/>
      <c r="AB1667" t="s">
        <v>18785</v>
      </c>
      <c r="AC1667" t="s">
        <v>18786</v>
      </c>
      <c r="AD1667" t="s">
        <v>174</v>
      </c>
      <c r="AE1667" t="s">
        <v>387</v>
      </c>
      <c r="AF1667" t="s">
        <v>18787</v>
      </c>
      <c r="AG1667" t="s">
        <v>18788</v>
      </c>
      <c r="AH1667" t="s">
        <v>110</v>
      </c>
      <c r="AI1667" t="s">
        <v>18789</v>
      </c>
      <c r="AJ1667" t="s">
        <v>92</v>
      </c>
      <c r="AK1667" t="s">
        <v>66</v>
      </c>
    </row>
    <row r="1668" spans="1:38">
      <c r="A1668" t="s">
        <v>17476</v>
      </c>
      <c r="B1668" t="s">
        <v>18790</v>
      </c>
      <c r="C1668" t="s">
        <v>18791</v>
      </c>
      <c r="D1668" t="s"/>
      <c r="E1668" t="s">
        <v>18792</v>
      </c>
      <c r="F1668" t="s">
        <v>1102</v>
      </c>
      <c r="G1668" t="s">
        <v>2813</v>
      </c>
      <c r="H1668" t="s">
        <v>51</v>
      </c>
      <c r="I1668" t="s">
        <v>18793</v>
      </c>
      <c r="J1668" t="s">
        <v>187</v>
      </c>
      <c r="K1668" t="s">
        <v>188</v>
      </c>
      <c r="L1668" t="s">
        <v>189</v>
      </c>
      <c r="M1668" t="s">
        <v>190</v>
      </c>
      <c r="N1668" t="s">
        <v>191</v>
      </c>
      <c r="O1668" t="s">
        <v>846</v>
      </c>
      <c r="P1668" t="s"/>
      <c r="Q1668" t="s"/>
      <c r="R1668" t="s"/>
      <c r="S1668" t="s">
        <v>18794</v>
      </c>
      <c r="T1668" t="s">
        <v>59</v>
      </c>
      <c r="U1668" t="s"/>
      <c r="V1668" t="s"/>
      <c r="W1668" t="s"/>
      <c r="X1668" t="s"/>
      <c r="Y1668" t="s"/>
      <c r="Z1668" t="s"/>
      <c r="AA1668" t="s"/>
      <c r="AB1668" t="s">
        <v>18795</v>
      </c>
      <c r="AC1668" t="s">
        <v>18796</v>
      </c>
      <c r="AD1668" t="s">
        <v>112</v>
      </c>
      <c r="AE1668" t="s">
        <v>44</v>
      </c>
      <c r="AF1668" t="s">
        <v>18797</v>
      </c>
      <c r="AG1668" t="s">
        <v>8974</v>
      </c>
      <c r="AH1668" t="s">
        <v>93</v>
      </c>
      <c r="AI1668" t="s">
        <v>18798</v>
      </c>
      <c r="AJ1668" t="s">
        <v>92</v>
      </c>
      <c r="AK1668" t="s">
        <v>66</v>
      </c>
    </row>
    <row r="1669" spans="1:38">
      <c r="A1669" t="s">
        <v>18799</v>
      </c>
      <c r="B1669" t="s">
        <v>18800</v>
      </c>
      <c r="C1669" t="s">
        <v>18801</v>
      </c>
      <c r="D1669" t="s">
        <v>18802</v>
      </c>
      <c r="E1669" t="s">
        <v>18803</v>
      </c>
      <c r="F1669" t="s"/>
      <c r="G1669" t="s">
        <v>50</v>
      </c>
      <c r="H1669" t="s">
        <v>51</v>
      </c>
      <c r="I1669" t="s">
        <v>18804</v>
      </c>
      <c r="J1669" t="s"/>
      <c r="K1669" t="s">
        <v>138</v>
      </c>
      <c r="L1669" t="s">
        <v>76</v>
      </c>
      <c r="M1669" t="s">
        <v>77</v>
      </c>
      <c r="N1669" t="s">
        <v>860</v>
      </c>
      <c r="O1669" t="s">
        <v>79</v>
      </c>
      <c r="P1669" t="s"/>
      <c r="Q1669" t="s"/>
      <c r="R1669" t="s"/>
      <c r="S1669" t="s"/>
      <c r="T1669" t="s"/>
      <c r="U1669" t="s"/>
      <c r="V1669" t="s"/>
      <c r="W1669" t="s"/>
      <c r="X1669" t="s"/>
      <c r="Y1669" t="s"/>
      <c r="Z1669" t="s"/>
      <c r="AA1669" t="s"/>
      <c r="AB1669" t="s">
        <v>18805</v>
      </c>
      <c r="AC1669" t="s">
        <v>18805</v>
      </c>
      <c r="AD1669" t="s">
        <v>86</v>
      </c>
      <c r="AE1669" t="s">
        <v>1205</v>
      </c>
      <c r="AF1669" t="s">
        <v>18806</v>
      </c>
      <c r="AG1669" t="s">
        <v>18807</v>
      </c>
      <c r="AH1669" t="s">
        <v>149</v>
      </c>
      <c r="AI1669" t="s">
        <v>18808</v>
      </c>
      <c r="AJ1669" t="s">
        <v>92</v>
      </c>
      <c r="AK1669" t="s">
        <v>66</v>
      </c>
    </row>
    <row r="1670" spans="1:38">
      <c r="A1670" t="s">
        <v>18809</v>
      </c>
      <c r="B1670" t="s">
        <v>18810</v>
      </c>
      <c r="C1670" t="s">
        <v>18811</v>
      </c>
      <c r="D1670" t="s">
        <v>18812</v>
      </c>
      <c r="E1670" t="s">
        <v>18813</v>
      </c>
      <c r="F1670" t="s">
        <v>98</v>
      </c>
      <c r="G1670" t="s">
        <v>50</v>
      </c>
      <c r="H1670" t="s">
        <v>51</v>
      </c>
      <c r="I1670" t="s">
        <v>870</v>
      </c>
      <c r="J1670" t="s">
        <v>1687</v>
      </c>
      <c r="K1670" t="s">
        <v>525</v>
      </c>
      <c r="L1670" t="s">
        <v>55</v>
      </c>
      <c r="M1670" t="s">
        <v>56</v>
      </c>
      <c r="N1670" t="s">
        <v>672</v>
      </c>
      <c r="O1670" t="s">
        <v>241</v>
      </c>
      <c r="P1670" t="s"/>
      <c r="Q1670" t="s">
        <v>67</v>
      </c>
      <c r="R1670" t="s">
        <v>18814</v>
      </c>
      <c r="S1670" t="s"/>
      <c r="T1670" t="s"/>
      <c r="U1670" t="s"/>
      <c r="V1670" t="s"/>
      <c r="W1670" t="s"/>
      <c r="X1670" t="s"/>
      <c r="Y1670" t="s"/>
      <c r="Z1670" t="s"/>
      <c r="AA1670" t="s"/>
      <c r="AB1670" t="s">
        <v>18815</v>
      </c>
      <c r="AC1670" t="s">
        <v>18816</v>
      </c>
      <c r="AD1670" t="s">
        <v>93</v>
      </c>
      <c r="AE1670" t="s">
        <v>44</v>
      </c>
      <c r="AF1670" t="s">
        <v>18817</v>
      </c>
      <c r="AG1670" t="s">
        <v>8204</v>
      </c>
      <c r="AH1670" t="s">
        <v>44</v>
      </c>
      <c r="AI1670" t="s">
        <v>18818</v>
      </c>
      <c r="AJ1670" t="s">
        <v>92</v>
      </c>
      <c r="AK1670" t="s">
        <v>66</v>
      </c>
    </row>
    <row r="1671" spans="1:38">
      <c r="A1671" t="s">
        <v>3196</v>
      </c>
      <c r="B1671" t="s">
        <v>18819</v>
      </c>
      <c r="C1671" t="s">
        <v>18820</v>
      </c>
      <c r="D1671" t="s">
        <v>18821</v>
      </c>
      <c r="E1671" t="s">
        <v>18822</v>
      </c>
      <c r="F1671" t="s">
        <v>233</v>
      </c>
      <c r="G1671" t="s">
        <v>72</v>
      </c>
      <c r="H1671" t="s">
        <v>51</v>
      </c>
      <c r="I1671" t="s">
        <v>969</v>
      </c>
      <c r="J1671" t="s">
        <v>970</v>
      </c>
      <c r="K1671" t="s">
        <v>54</v>
      </c>
      <c r="L1671" t="s">
        <v>100</v>
      </c>
      <c r="M1671" t="s">
        <v>101</v>
      </c>
      <c r="N1671" t="s">
        <v>102</v>
      </c>
      <c r="O1671" t="s">
        <v>103</v>
      </c>
      <c r="P1671" t="s">
        <v>18823</v>
      </c>
      <c r="Q1671" t="s">
        <v>112</v>
      </c>
      <c r="R1671" t="s">
        <v>18824</v>
      </c>
      <c r="S1671" t="s"/>
      <c r="T1671" t="s"/>
      <c r="U1671" t="s"/>
      <c r="V1671" t="s">
        <v>67</v>
      </c>
      <c r="W1671" t="s">
        <v>18825</v>
      </c>
      <c r="X1671" t="s"/>
      <c r="Y1671" t="s"/>
      <c r="Z1671" t="s"/>
      <c r="AA1671" t="s">
        <v>84</v>
      </c>
      <c r="AB1671" t="s">
        <v>18826</v>
      </c>
      <c r="AC1671" t="s">
        <v>18827</v>
      </c>
      <c r="AD1671" t="s">
        <v>192</v>
      </c>
      <c r="AE1671" t="s">
        <v>310</v>
      </c>
      <c r="AF1671" t="s">
        <v>18828</v>
      </c>
      <c r="AG1671" t="s">
        <v>18829</v>
      </c>
      <c r="AH1671" t="s">
        <v>149</v>
      </c>
      <c r="AI1671" t="s">
        <v>18830</v>
      </c>
      <c r="AJ1671" t="s">
        <v>92</v>
      </c>
      <c r="AK1671" t="s">
        <v>66</v>
      </c>
    </row>
    <row r="1672" spans="1:38">
      <c r="A1672" t="s">
        <v>18831</v>
      </c>
      <c r="B1672" t="s">
        <v>18832</v>
      </c>
      <c r="C1672" t="s">
        <v>18833</v>
      </c>
      <c r="D1672" t="s">
        <v>18834</v>
      </c>
      <c r="E1672" t="s">
        <v>18835</v>
      </c>
      <c r="F1672" t="s"/>
      <c r="G1672" t="s">
        <v>1178</v>
      </c>
      <c r="H1672" t="s">
        <v>51</v>
      </c>
      <c r="I1672" t="s">
        <v>18836</v>
      </c>
      <c r="J1672" t="s">
        <v>53</v>
      </c>
      <c r="K1672" t="s">
        <v>54</v>
      </c>
      <c r="L1672" t="s">
        <v>238</v>
      </c>
      <c r="M1672" t="s">
        <v>1265</v>
      </c>
      <c r="N1672" t="s">
        <v>1266</v>
      </c>
      <c r="O1672" t="s">
        <v>86</v>
      </c>
      <c r="P1672" t="s"/>
      <c r="Q1672" t="s"/>
      <c r="R1672" t="s"/>
      <c r="S1672" t="s"/>
      <c r="T1672" t="s"/>
      <c r="U1672" t="s">
        <v>18837</v>
      </c>
      <c r="V1672" t="s">
        <v>67</v>
      </c>
      <c r="W1672" t="s">
        <v>18838</v>
      </c>
      <c r="X1672" t="s"/>
      <c r="Y1672" t="s"/>
      <c r="Z1672" t="s"/>
      <c r="AA1672" t="s">
        <v>84</v>
      </c>
      <c r="AB1672" t="s">
        <v>18839</v>
      </c>
      <c r="AC1672" t="s">
        <v>18840</v>
      </c>
      <c r="AD1672" t="s">
        <v>59</v>
      </c>
      <c r="AE1672" t="s">
        <v>60</v>
      </c>
      <c r="AF1672" t="s">
        <v>18841</v>
      </c>
      <c r="AG1672" t="s">
        <v>18842</v>
      </c>
      <c r="AH1672" t="s">
        <v>67</v>
      </c>
      <c r="AI1672" t="s">
        <v>18843</v>
      </c>
      <c r="AJ1672" t="s">
        <v>92</v>
      </c>
      <c r="AK1672" t="s">
        <v>66</v>
      </c>
    </row>
    <row r="1673" spans="1:38">
      <c r="A1673" t="s">
        <v>13940</v>
      </c>
      <c r="B1673" t="s">
        <v>18844</v>
      </c>
      <c r="C1673" t="s">
        <v>18845</v>
      </c>
      <c r="D1673" t="s">
        <v>18846</v>
      </c>
      <c r="E1673" t="s">
        <v>18847</v>
      </c>
      <c r="F1673" t="s">
        <v>98</v>
      </c>
      <c r="G1673" t="s">
        <v>50</v>
      </c>
      <c r="H1673" t="s">
        <v>51</v>
      </c>
      <c r="I1673" t="s">
        <v>1024</v>
      </c>
      <c r="J1673" t="s">
        <v>53</v>
      </c>
      <c r="K1673" t="s">
        <v>54</v>
      </c>
      <c r="L1673" t="s">
        <v>582</v>
      </c>
      <c r="M1673" t="s">
        <v>583</v>
      </c>
      <c r="N1673" t="s">
        <v>584</v>
      </c>
      <c r="O1673" t="s">
        <v>826</v>
      </c>
      <c r="P1673" t="s">
        <v>16661</v>
      </c>
      <c r="Q1673" t="s">
        <v>67</v>
      </c>
      <c r="R1673" t="s"/>
      <c r="S1673" t="s"/>
      <c r="T1673" t="s"/>
      <c r="U1673" t="s"/>
      <c r="V1673" t="s"/>
      <c r="W1673" t="s"/>
      <c r="X1673" t="s"/>
      <c r="Y1673" t="s"/>
      <c r="Z1673" t="s"/>
      <c r="AA1673" t="s"/>
      <c r="AB1673" t="s">
        <v>18848</v>
      </c>
      <c r="AC1673" t="s">
        <v>18849</v>
      </c>
      <c r="AD1673" t="s">
        <v>86</v>
      </c>
      <c r="AE1673" t="s">
        <v>1205</v>
      </c>
      <c r="AF1673" t="s">
        <v>18850</v>
      </c>
      <c r="AG1673" t="s">
        <v>18851</v>
      </c>
      <c r="AH1673" t="s">
        <v>209</v>
      </c>
      <c r="AI1673" t="s">
        <v>18852</v>
      </c>
      <c r="AJ1673" t="s">
        <v>92</v>
      </c>
      <c r="AK1673" t="s">
        <v>66</v>
      </c>
    </row>
    <row r="1674" spans="1:38">
      <c r="A1674" t="s">
        <v>18853</v>
      </c>
      <c r="B1674" t="s">
        <v>18854</v>
      </c>
      <c r="C1674" t="s">
        <v>18855</v>
      </c>
      <c r="D1674" t="s">
        <v>18856</v>
      </c>
      <c r="E1674" t="s">
        <v>18857</v>
      </c>
      <c r="F1674" t="s">
        <v>98</v>
      </c>
      <c r="G1674" t="s">
        <v>50</v>
      </c>
      <c r="H1674" t="s">
        <v>51</v>
      </c>
      <c r="I1674" t="s">
        <v>256</v>
      </c>
      <c r="J1674" t="s"/>
      <c r="K1674" t="s">
        <v>257</v>
      </c>
      <c r="L1674" t="s">
        <v>355</v>
      </c>
      <c r="M1674" t="s">
        <v>356</v>
      </c>
      <c r="N1674" t="s">
        <v>357</v>
      </c>
      <c r="O1674" t="s">
        <v>865</v>
      </c>
      <c r="P1674" t="s">
        <v>18858</v>
      </c>
      <c r="Q1674" t="s">
        <v>93</v>
      </c>
      <c r="R1674" t="s">
        <v>18859</v>
      </c>
      <c r="S1674" t="s"/>
      <c r="T1674" t="s"/>
      <c r="U1674" t="s"/>
      <c r="V1674" t="s"/>
      <c r="W1674" t="s"/>
      <c r="X1674" t="s"/>
      <c r="Y1674" t="s"/>
      <c r="Z1674" t="s"/>
      <c r="AA1674" t="s"/>
      <c r="AB1674" t="s">
        <v>18860</v>
      </c>
      <c r="AC1674" t="s">
        <v>18861</v>
      </c>
      <c r="AD1674" t="s">
        <v>174</v>
      </c>
      <c r="AE1674" t="s">
        <v>1333</v>
      </c>
      <c r="AF1674" t="s">
        <v>18862</v>
      </c>
      <c r="AG1674" t="s">
        <v>18863</v>
      </c>
      <c r="AH1674" t="s">
        <v>110</v>
      </c>
      <c r="AI1674" t="s">
        <v>18864</v>
      </c>
      <c r="AJ1674" t="s">
        <v>92</v>
      </c>
      <c r="AK1674" t="s">
        <v>66</v>
      </c>
    </row>
    <row r="1675" spans="1:38">
      <c r="A1675" t="s">
        <v>18865</v>
      </c>
      <c r="B1675" t="s">
        <v>18866</v>
      </c>
      <c r="C1675" t="s">
        <v>18867</v>
      </c>
      <c r="D1675" t="s">
        <v>18868</v>
      </c>
      <c r="E1675" t="s">
        <v>18869</v>
      </c>
      <c r="F1675" t="s">
        <v>4950</v>
      </c>
      <c r="G1675" t="s">
        <v>50</v>
      </c>
      <c r="H1675" t="s">
        <v>51</v>
      </c>
      <c r="I1675" t="s">
        <v>18870</v>
      </c>
      <c r="J1675" t="s">
        <v>18871</v>
      </c>
      <c r="K1675" t="s">
        <v>138</v>
      </c>
      <c r="L1675" t="s">
        <v>322</v>
      </c>
      <c r="M1675" t="s">
        <v>1251</v>
      </c>
      <c r="N1675" t="s">
        <v>1461</v>
      </c>
      <c r="O1675" t="s">
        <v>142</v>
      </c>
      <c r="P1675" t="s"/>
      <c r="Q1675" t="s">
        <v>67</v>
      </c>
      <c r="R1675" t="s">
        <v>14007</v>
      </c>
      <c r="S1675" t="s"/>
      <c r="T1675" t="s"/>
      <c r="U1675" t="s"/>
      <c r="V1675" t="s"/>
      <c r="W1675" t="s"/>
      <c r="X1675" t="s"/>
      <c r="Y1675" t="s"/>
      <c r="Z1675" t="s"/>
      <c r="AA1675" t="s"/>
      <c r="AB1675" t="s">
        <v>18872</v>
      </c>
      <c r="AC1675" t="s">
        <v>18873</v>
      </c>
      <c r="AD1675" t="s">
        <v>174</v>
      </c>
      <c r="AE1675" t="s">
        <v>44</v>
      </c>
      <c r="AF1675" t="s">
        <v>18874</v>
      </c>
      <c r="AG1675" t="s">
        <v>18875</v>
      </c>
      <c r="AH1675" t="s">
        <v>59</v>
      </c>
      <c r="AI1675" t="s">
        <v>18876</v>
      </c>
      <c r="AJ1675" t="s">
        <v>92</v>
      </c>
      <c r="AK1675" t="s">
        <v>66</v>
      </c>
    </row>
    <row r="1676" spans="1:38">
      <c r="A1676" t="s">
        <v>18877</v>
      </c>
      <c r="B1676" t="s">
        <v>18878</v>
      </c>
      <c r="C1676" t="s">
        <v>545</v>
      </c>
      <c r="D1676" t="s">
        <v>18879</v>
      </c>
      <c r="E1676" t="s">
        <v>18880</v>
      </c>
      <c r="F1676" t="s">
        <v>379</v>
      </c>
      <c r="G1676" t="s">
        <v>50</v>
      </c>
      <c r="H1676" t="s">
        <v>51</v>
      </c>
      <c r="I1676" t="s">
        <v>18881</v>
      </c>
      <c r="J1676" t="s">
        <v>18882</v>
      </c>
      <c r="K1676" t="s">
        <v>555</v>
      </c>
      <c r="L1676" t="s">
        <v>526</v>
      </c>
      <c r="M1676" t="s">
        <v>527</v>
      </c>
      <c r="N1676" t="s">
        <v>2620</v>
      </c>
      <c r="O1676" t="s">
        <v>79</v>
      </c>
      <c r="P1676" t="s"/>
      <c r="Q1676" t="s">
        <v>93</v>
      </c>
      <c r="R1676" t="s">
        <v>18883</v>
      </c>
      <c r="S1676" t="s">
        <v>18884</v>
      </c>
      <c r="T1676" t="s">
        <v>112</v>
      </c>
      <c r="U1676" t="s"/>
      <c r="V1676" t="s"/>
      <c r="W1676" t="s"/>
      <c r="X1676" t="s">
        <v>18885</v>
      </c>
      <c r="Y1676" t="s">
        <v>67</v>
      </c>
      <c r="Z1676" t="s">
        <v>18886</v>
      </c>
      <c r="AA1676" t="s">
        <v>772</v>
      </c>
      <c r="AB1676" t="s">
        <v>18887</v>
      </c>
      <c r="AC1676" t="s">
        <v>18888</v>
      </c>
      <c r="AD1676" t="s">
        <v>93</v>
      </c>
      <c r="AE1676" t="s">
        <v>44</v>
      </c>
      <c r="AF1676" t="s">
        <v>18889</v>
      </c>
      <c r="AG1676" t="s">
        <v>44</v>
      </c>
      <c r="AH1676" t="s">
        <v>67</v>
      </c>
      <c r="AI1676" t="s">
        <v>18890</v>
      </c>
      <c r="AJ1676" t="s">
        <v>92</v>
      </c>
      <c r="AK1676" t="s">
        <v>66</v>
      </c>
    </row>
    <row r="1677" spans="1:38">
      <c r="A1677" t="s">
        <v>18891</v>
      </c>
      <c r="B1677" t="s">
        <v>18892</v>
      </c>
      <c r="C1677" t="s">
        <v>18893</v>
      </c>
      <c r="D1677" t="s">
        <v>18894</v>
      </c>
      <c r="E1677" t="s">
        <v>18895</v>
      </c>
      <c r="F1677" t="s">
        <v>319</v>
      </c>
      <c r="G1677" t="s">
        <v>50</v>
      </c>
      <c r="H1677" t="s">
        <v>51</v>
      </c>
      <c r="I1677" t="s">
        <v>18896</v>
      </c>
      <c r="J1677" t="s">
        <v>554</v>
      </c>
      <c r="K1677" t="s">
        <v>555</v>
      </c>
      <c r="L1677" t="s">
        <v>238</v>
      </c>
      <c r="M1677" t="s">
        <v>660</v>
      </c>
      <c r="N1677" t="s">
        <v>1434</v>
      </c>
      <c r="O1677" t="s">
        <v>301</v>
      </c>
      <c r="P1677" t="s"/>
      <c r="Q1677" t="s"/>
      <c r="R1677" t="s"/>
      <c r="S1677" t="s"/>
      <c r="T1677" t="s"/>
      <c r="U1677" t="s"/>
      <c r="V1677" t="s"/>
      <c r="W1677" t="s"/>
      <c r="X1677" t="s"/>
      <c r="Y1677" t="s"/>
      <c r="Z1677" t="s"/>
      <c r="AA1677" t="s"/>
      <c r="AB1677" t="s">
        <v>18897</v>
      </c>
      <c r="AC1677" t="s">
        <v>18898</v>
      </c>
      <c r="AD1677" t="s">
        <v>93</v>
      </c>
      <c r="AE1677" t="s">
        <v>44</v>
      </c>
      <c r="AF1677" t="s">
        <v>18899</v>
      </c>
      <c r="AG1677" t="s">
        <v>44</v>
      </c>
      <c r="AH1677" t="s">
        <v>67</v>
      </c>
      <c r="AI1677" t="s">
        <v>18900</v>
      </c>
      <c r="AJ1677" t="s">
        <v>92</v>
      </c>
      <c r="AK1677" t="s">
        <v>66</v>
      </c>
    </row>
    <row r="1678" spans="1:38">
      <c r="A1678" t="s">
        <v>18901</v>
      </c>
      <c r="B1678" t="s">
        <v>18902</v>
      </c>
      <c r="C1678" t="s">
        <v>18903</v>
      </c>
      <c r="D1678" t="s">
        <v>18904</v>
      </c>
      <c r="E1678" t="s">
        <v>18905</v>
      </c>
      <c r="F1678" t="s"/>
      <c r="G1678" t="s">
        <v>50</v>
      </c>
      <c r="H1678" t="s">
        <v>51</v>
      </c>
      <c r="I1678" t="s">
        <v>1024</v>
      </c>
      <c r="J1678" t="s">
        <v>53</v>
      </c>
      <c r="K1678" t="s">
        <v>54</v>
      </c>
      <c r="L1678" t="s">
        <v>238</v>
      </c>
      <c r="M1678" t="s">
        <v>660</v>
      </c>
      <c r="N1678" t="s">
        <v>2726</v>
      </c>
      <c r="O1678" t="s"/>
      <c r="P1678" t="s"/>
      <c r="Q1678" t="s">
        <v>44</v>
      </c>
      <c r="R1678" t="s"/>
      <c r="S1678" t="s"/>
      <c r="T1678" t="s"/>
      <c r="U1678" t="s"/>
      <c r="V1678" t="s"/>
      <c r="W1678" t="s"/>
      <c r="X1678" t="s"/>
      <c r="Y1678" t="s"/>
      <c r="Z1678" t="s"/>
      <c r="AA1678" t="s"/>
      <c r="AB1678" t="s">
        <v>18906</v>
      </c>
      <c r="AC1678" t="s">
        <v>18906</v>
      </c>
      <c r="AD1678" t="s">
        <v>86</v>
      </c>
      <c r="AE1678" t="s">
        <v>44</v>
      </c>
      <c r="AF1678" t="s">
        <v>18907</v>
      </c>
      <c r="AG1678" t="s">
        <v>18908</v>
      </c>
      <c r="AH1678" t="s">
        <v>301</v>
      </c>
      <c r="AI1678" t="s">
        <v>18909</v>
      </c>
      <c r="AJ1678" t="s">
        <v>18910</v>
      </c>
      <c r="AK1678" t="s">
        <v>66</v>
      </c>
    </row>
    <row r="1679" spans="1:38">
      <c r="A1679" t="s">
        <v>18911</v>
      </c>
      <c r="B1679" t="s">
        <v>18912</v>
      </c>
      <c r="C1679" t="s">
        <v>18913</v>
      </c>
      <c r="D1679" t="s">
        <v>18914</v>
      </c>
      <c r="E1679" t="s">
        <v>18915</v>
      </c>
      <c r="F1679" t="s">
        <v>3100</v>
      </c>
      <c r="G1679" t="s">
        <v>50</v>
      </c>
      <c r="H1679" t="s">
        <v>234</v>
      </c>
      <c r="I1679" t="s">
        <v>2975</v>
      </c>
      <c r="J1679" t="s"/>
      <c r="K1679" t="s">
        <v>2975</v>
      </c>
      <c r="L1679" t="s">
        <v>1344</v>
      </c>
      <c r="M1679" t="s">
        <v>1345</v>
      </c>
      <c r="N1679" t="s">
        <v>2477</v>
      </c>
      <c r="O1679" t="s">
        <v>518</v>
      </c>
      <c r="P1679" t="s"/>
      <c r="Q1679" t="s"/>
      <c r="R1679" t="s"/>
      <c r="S1679" t="s"/>
      <c r="T1679" t="s"/>
      <c r="U1679" t="s"/>
      <c r="V1679" t="s"/>
      <c r="W1679" t="s"/>
      <c r="X1679" t="s"/>
      <c r="Y1679" t="s"/>
      <c r="Z1679" t="s">
        <v>18916</v>
      </c>
      <c r="AA1679" t="s"/>
      <c r="AB1679" t="s">
        <v>18917</v>
      </c>
      <c r="AC1679" t="s">
        <v>18917</v>
      </c>
      <c r="AD1679" t="s">
        <v>112</v>
      </c>
      <c r="AE1679" t="s">
        <v>904</v>
      </c>
      <c r="AF1679" t="s">
        <v>18918</v>
      </c>
      <c r="AG1679" t="s">
        <v>18919</v>
      </c>
      <c r="AH1679" t="s">
        <v>44</v>
      </c>
      <c r="AI1679" t="s">
        <v>18920</v>
      </c>
      <c r="AJ1679" t="s">
        <v>92</v>
      </c>
      <c r="AK1679" t="s">
        <v>66</v>
      </c>
    </row>
    <row r="1680" spans="1:38">
      <c r="A1680" t="s">
        <v>18921</v>
      </c>
      <c r="B1680" t="s">
        <v>18922</v>
      </c>
      <c r="C1680" t="s">
        <v>18923</v>
      </c>
      <c r="D1680" t="s">
        <v>18924</v>
      </c>
      <c r="E1680" t="s">
        <v>18925</v>
      </c>
      <c r="F1680" t="s">
        <v>2280</v>
      </c>
      <c r="G1680" t="s">
        <v>72</v>
      </c>
      <c r="H1680" t="s">
        <v>51</v>
      </c>
      <c r="I1680" t="s">
        <v>18926</v>
      </c>
      <c r="J1680" t="s">
        <v>1293</v>
      </c>
      <c r="K1680" t="s">
        <v>54</v>
      </c>
      <c r="L1680" t="s">
        <v>1344</v>
      </c>
      <c r="M1680" t="s">
        <v>1345</v>
      </c>
      <c r="N1680" t="s">
        <v>2008</v>
      </c>
      <c r="O1680" t="s">
        <v>79</v>
      </c>
      <c r="P1680" t="s">
        <v>18927</v>
      </c>
      <c r="Q1680" t="s">
        <v>67</v>
      </c>
      <c r="R1680" t="s"/>
      <c r="S1680" t="s"/>
      <c r="T1680" t="s"/>
      <c r="U1680" t="s">
        <v>18928</v>
      </c>
      <c r="V1680" t="s">
        <v>67</v>
      </c>
      <c r="W1680" t="s">
        <v>18929</v>
      </c>
      <c r="X1680" t="s"/>
      <c r="Y1680" t="s"/>
      <c r="Z1680" t="s"/>
      <c r="AA1680" t="s">
        <v>84</v>
      </c>
      <c r="AB1680" t="s">
        <v>18930</v>
      </c>
      <c r="AC1680" t="s">
        <v>18931</v>
      </c>
      <c r="AD1680" t="s">
        <v>192</v>
      </c>
      <c r="AE1680" t="s">
        <v>44</v>
      </c>
      <c r="AF1680" t="s">
        <v>18932</v>
      </c>
      <c r="AG1680" t="s">
        <v>18933</v>
      </c>
      <c r="AH1680" t="s">
        <v>391</v>
      </c>
      <c r="AI1680" t="s">
        <v>18934</v>
      </c>
      <c r="AJ1680" t="s">
        <v>92</v>
      </c>
      <c r="AK1680" t="s">
        <v>66</v>
      </c>
    </row>
    <row r="1681" spans="1:38">
      <c r="A1681" t="s">
        <v>18935</v>
      </c>
      <c r="B1681" t="s">
        <v>18936</v>
      </c>
      <c r="C1681" t="s">
        <v>18937</v>
      </c>
      <c r="D1681" t="s">
        <v>18938</v>
      </c>
      <c r="E1681" t="s">
        <v>18939</v>
      </c>
      <c r="F1681" t="s">
        <v>134</v>
      </c>
      <c r="G1681" t="s">
        <v>50</v>
      </c>
      <c r="H1681" t="s">
        <v>51</v>
      </c>
      <c r="I1681" t="s">
        <v>6514</v>
      </c>
      <c r="J1681" t="s">
        <v>2633</v>
      </c>
      <c r="K1681" t="s">
        <v>54</v>
      </c>
      <c r="L1681" t="s">
        <v>470</v>
      </c>
      <c r="M1681" t="s">
        <v>685</v>
      </c>
      <c r="N1681" t="s">
        <v>686</v>
      </c>
      <c r="O1681" t="s">
        <v>142</v>
      </c>
      <c r="P1681" t="s"/>
      <c r="Q1681" t="s"/>
      <c r="R1681" t="s"/>
      <c r="S1681" t="s"/>
      <c r="T1681" t="s"/>
      <c r="U1681" t="s"/>
      <c r="V1681" t="s"/>
      <c r="W1681" t="s"/>
      <c r="X1681" t="s"/>
      <c r="Y1681" t="s"/>
      <c r="Z1681" t="s"/>
      <c r="AA1681" t="s"/>
      <c r="AB1681" t="s">
        <v>18940</v>
      </c>
      <c r="AC1681" t="s">
        <v>18941</v>
      </c>
      <c r="AD1681" t="s">
        <v>63</v>
      </c>
      <c r="AE1681" t="s">
        <v>44</v>
      </c>
      <c r="AF1681" t="s">
        <v>18942</v>
      </c>
      <c r="AG1681" t="s">
        <v>18943</v>
      </c>
      <c r="AH1681" t="s">
        <v>67</v>
      </c>
      <c r="AI1681" t="s">
        <v>18944</v>
      </c>
      <c r="AJ1681" t="s">
        <v>92</v>
      </c>
      <c r="AK1681" t="s">
        <v>1849</v>
      </c>
    </row>
    <row r="1682" spans="1:38">
      <c r="A1682" t="s">
        <v>18945</v>
      </c>
      <c r="B1682" t="s">
        <v>18946</v>
      </c>
      <c r="C1682" t="s">
        <v>18947</v>
      </c>
      <c r="D1682" t="s">
        <v>18948</v>
      </c>
      <c r="E1682" t="s">
        <v>18949</v>
      </c>
      <c r="F1682" t="s">
        <v>1102</v>
      </c>
      <c r="G1682" t="s">
        <v>50</v>
      </c>
      <c r="H1682" t="s">
        <v>234</v>
      </c>
      <c r="I1682" t="s">
        <v>18950</v>
      </c>
      <c r="J1682" t="s">
        <v>4335</v>
      </c>
      <c r="K1682" t="s">
        <v>569</v>
      </c>
      <c r="L1682" t="s">
        <v>470</v>
      </c>
      <c r="M1682" t="s">
        <v>685</v>
      </c>
      <c r="N1682" t="s">
        <v>9116</v>
      </c>
      <c r="O1682" t="s">
        <v>112</v>
      </c>
      <c r="P1682" t="s"/>
      <c r="Q1682" t="s">
        <v>67</v>
      </c>
      <c r="R1682" t="s"/>
      <c r="S1682" t="s">
        <v>18951</v>
      </c>
      <c r="T1682" t="s">
        <v>112</v>
      </c>
      <c r="U1682" t="s"/>
      <c r="V1682" t="s"/>
      <c r="W1682" t="s"/>
      <c r="X1682" t="s">
        <v>18952</v>
      </c>
      <c r="Y1682" t="s">
        <v>67</v>
      </c>
      <c r="Z1682" t="s">
        <v>18953</v>
      </c>
      <c r="AA1682" t="s">
        <v>772</v>
      </c>
      <c r="AB1682" t="s">
        <v>18954</v>
      </c>
      <c r="AC1682" t="s">
        <v>18954</v>
      </c>
      <c r="AD1682" t="s">
        <v>93</v>
      </c>
      <c r="AE1682" t="s">
        <v>277</v>
      </c>
      <c r="AF1682" t="s">
        <v>18955</v>
      </c>
      <c r="AG1682" t="s">
        <v>18956</v>
      </c>
      <c r="AH1682" t="s">
        <v>44</v>
      </c>
      <c r="AI1682" t="s">
        <v>18957</v>
      </c>
      <c r="AJ1682" t="s">
        <v>92</v>
      </c>
      <c r="AK1682" t="s">
        <v>66</v>
      </c>
    </row>
    <row r="1683" spans="1:38">
      <c r="A1683" t="s">
        <v>15313</v>
      </c>
      <c r="B1683" t="s">
        <v>18958</v>
      </c>
      <c r="C1683" t="s">
        <v>18959</v>
      </c>
      <c r="D1683" t="s">
        <v>18960</v>
      </c>
      <c r="E1683" t="s">
        <v>18961</v>
      </c>
      <c r="F1683" t="s">
        <v>767</v>
      </c>
      <c r="G1683" t="s">
        <v>72</v>
      </c>
      <c r="H1683" t="s">
        <v>51</v>
      </c>
      <c r="I1683" t="s">
        <v>1304</v>
      </c>
      <c r="J1683" t="s">
        <v>440</v>
      </c>
      <c r="K1683" t="s">
        <v>54</v>
      </c>
      <c r="L1683" t="s">
        <v>355</v>
      </c>
      <c r="M1683" t="s">
        <v>985</v>
      </c>
      <c r="N1683" t="s">
        <v>1484</v>
      </c>
      <c r="O1683" t="s">
        <v>67</v>
      </c>
      <c r="P1683" t="s"/>
      <c r="Q1683" t="s"/>
      <c r="R1683" t="s"/>
      <c r="S1683" t="s"/>
      <c r="T1683" t="s"/>
      <c r="U1683" t="s">
        <v>11307</v>
      </c>
      <c r="V1683" t="s">
        <v>67</v>
      </c>
      <c r="W1683" t="s">
        <v>18962</v>
      </c>
      <c r="X1683" t="s"/>
      <c r="Y1683" t="s"/>
      <c r="Z1683" t="s"/>
      <c r="AA1683" t="s">
        <v>84</v>
      </c>
      <c r="AB1683" t="s">
        <v>18963</v>
      </c>
      <c r="AC1683" t="s">
        <v>18963</v>
      </c>
      <c r="AD1683" t="s">
        <v>93</v>
      </c>
      <c r="AE1683" t="s">
        <v>277</v>
      </c>
      <c r="AF1683" t="s">
        <v>18964</v>
      </c>
      <c r="AG1683" t="s">
        <v>2807</v>
      </c>
      <c r="AH1683" t="s">
        <v>44</v>
      </c>
      <c r="AI1683" t="s">
        <v>18965</v>
      </c>
      <c r="AJ1683" t="s">
        <v>92</v>
      </c>
      <c r="AK1683" t="s">
        <v>66</v>
      </c>
    </row>
    <row r="1684" spans="1:38">
      <c r="A1684" t="s">
        <v>18966</v>
      </c>
      <c r="B1684" t="s">
        <v>18967</v>
      </c>
      <c r="C1684" t="s">
        <v>18968</v>
      </c>
      <c r="D1684" t="s">
        <v>18969</v>
      </c>
      <c r="E1684" t="s">
        <v>18970</v>
      </c>
      <c r="F1684" t="s">
        <v>98</v>
      </c>
      <c r="G1684" t="s">
        <v>50</v>
      </c>
      <c r="H1684" t="s">
        <v>51</v>
      </c>
      <c r="I1684" t="s">
        <v>5684</v>
      </c>
      <c r="J1684" t="s">
        <v>9183</v>
      </c>
      <c r="K1684" t="s">
        <v>54</v>
      </c>
      <c r="L1684" t="s">
        <v>1880</v>
      </c>
      <c r="M1684" t="s">
        <v>3031</v>
      </c>
      <c r="N1684" t="s">
        <v>3042</v>
      </c>
      <c r="O1684" t="s">
        <v>826</v>
      </c>
      <c r="P1684" t="s"/>
      <c r="Q1684" t="s">
        <v>67</v>
      </c>
      <c r="R1684" t="s"/>
      <c r="S1684" t="s"/>
      <c r="T1684" t="s"/>
      <c r="U1684" t="s"/>
      <c r="V1684" t="s"/>
      <c r="W1684" t="s"/>
      <c r="X1684" t="s"/>
      <c r="Y1684" t="s"/>
      <c r="Z1684" t="s"/>
      <c r="AA1684" t="s"/>
      <c r="AB1684" t="s">
        <v>18971</v>
      </c>
      <c r="AC1684" t="s">
        <v>18972</v>
      </c>
      <c r="AD1684" t="s">
        <v>93</v>
      </c>
      <c r="AE1684" t="s">
        <v>277</v>
      </c>
      <c r="AF1684" t="s">
        <v>18973</v>
      </c>
      <c r="AG1684" t="s">
        <v>18974</v>
      </c>
      <c r="AH1684" t="s">
        <v>44</v>
      </c>
      <c r="AI1684" t="s">
        <v>18975</v>
      </c>
      <c r="AJ1684" t="s">
        <v>92</v>
      </c>
      <c r="AK1684" t="s">
        <v>66</v>
      </c>
    </row>
    <row r="1685" spans="1:38">
      <c r="A1685" t="s">
        <v>18976</v>
      </c>
      <c r="B1685" t="s">
        <v>18977</v>
      </c>
      <c r="C1685" t="s">
        <v>18978</v>
      </c>
      <c r="D1685" t="s">
        <v>18979</v>
      </c>
      <c r="E1685" t="s">
        <v>18980</v>
      </c>
      <c r="F1685" t="s">
        <v>968</v>
      </c>
      <c r="G1685" t="s">
        <v>50</v>
      </c>
      <c r="H1685" t="s">
        <v>51</v>
      </c>
      <c r="I1685" t="s">
        <v>18981</v>
      </c>
      <c r="J1685" t="s"/>
      <c r="K1685" t="s">
        <v>18982</v>
      </c>
      <c r="L1685" t="s">
        <v>470</v>
      </c>
      <c r="M1685" t="s">
        <v>471</v>
      </c>
      <c r="N1685" t="s">
        <v>472</v>
      </c>
      <c r="O1685" t="s">
        <v>301</v>
      </c>
      <c r="P1685" t="s"/>
      <c r="Q1685" t="s"/>
      <c r="R1685" t="s"/>
      <c r="S1685" t="s"/>
      <c r="T1685" t="s"/>
      <c r="U1685" t="s"/>
      <c r="V1685" t="s"/>
      <c r="W1685" t="s"/>
      <c r="X1685" t="s"/>
      <c r="Y1685" t="s"/>
      <c r="Z1685" t="s"/>
      <c r="AA1685" t="s"/>
      <c r="AB1685" t="s">
        <v>18983</v>
      </c>
      <c r="AC1685" t="s">
        <v>18983</v>
      </c>
      <c r="AD1685" t="s">
        <v>93</v>
      </c>
      <c r="AE1685" t="s">
        <v>277</v>
      </c>
      <c r="AF1685" t="s">
        <v>18984</v>
      </c>
      <c r="AG1685" t="s">
        <v>18985</v>
      </c>
      <c r="AH1685" t="s">
        <v>44</v>
      </c>
      <c r="AI1685" t="s">
        <v>18986</v>
      </c>
      <c r="AJ1685" t="s">
        <v>92</v>
      </c>
      <c r="AK1685" t="s">
        <v>66</v>
      </c>
    </row>
    <row r="1686" spans="1:38">
      <c r="A1686" t="s">
        <v>7334</v>
      </c>
      <c r="B1686" t="s">
        <v>18987</v>
      </c>
      <c r="C1686" t="s">
        <v>18988</v>
      </c>
      <c r="D1686" t="s">
        <v>18989</v>
      </c>
      <c r="E1686" t="s">
        <v>18990</v>
      </c>
      <c r="F1686" t="s">
        <v>697</v>
      </c>
      <c r="G1686" t="s">
        <v>50</v>
      </c>
      <c r="H1686" t="s">
        <v>51</v>
      </c>
      <c r="I1686" t="s">
        <v>3925</v>
      </c>
      <c r="J1686" t="s">
        <v>3926</v>
      </c>
      <c r="K1686" t="s">
        <v>188</v>
      </c>
      <c r="L1686" t="s">
        <v>170</v>
      </c>
      <c r="M1686" t="s">
        <v>336</v>
      </c>
      <c r="N1686" t="s">
        <v>3650</v>
      </c>
      <c r="O1686" t="s">
        <v>112</v>
      </c>
      <c r="P1686" t="s">
        <v>18991</v>
      </c>
      <c r="Q1686" t="s">
        <v>112</v>
      </c>
      <c r="R1686" t="s">
        <v>18992</v>
      </c>
      <c r="S1686" t="s"/>
      <c r="T1686" t="s">
        <v>67</v>
      </c>
      <c r="U1686" t="s"/>
      <c r="V1686" t="s"/>
      <c r="W1686" t="s"/>
      <c r="X1686" t="s"/>
      <c r="Y1686" t="s"/>
      <c r="Z1686" t="s"/>
      <c r="AA1686" t="s"/>
      <c r="AB1686" t="s">
        <v>18993</v>
      </c>
      <c r="AC1686" t="s">
        <v>18994</v>
      </c>
      <c r="AD1686" t="s">
        <v>110</v>
      </c>
      <c r="AE1686" t="s">
        <v>1254</v>
      </c>
      <c r="AF1686" t="s">
        <v>18995</v>
      </c>
      <c r="AG1686" t="s">
        <v>18996</v>
      </c>
      <c r="AH1686" t="s">
        <v>112</v>
      </c>
      <c r="AI1686" t="s">
        <v>18997</v>
      </c>
      <c r="AJ1686" t="s">
        <v>92</v>
      </c>
      <c r="AK1686" t="s">
        <v>66</v>
      </c>
    </row>
    <row r="1687" spans="1:38">
      <c r="A1687" t="s">
        <v>18998</v>
      </c>
      <c r="B1687" t="s">
        <v>18999</v>
      </c>
      <c r="C1687" t="s">
        <v>19000</v>
      </c>
      <c r="D1687" t="s">
        <v>19001</v>
      </c>
      <c r="E1687" t="s">
        <v>19002</v>
      </c>
      <c r="F1687" t="s">
        <v>541</v>
      </c>
      <c r="G1687" t="s">
        <v>50</v>
      </c>
      <c r="H1687" t="s">
        <v>234</v>
      </c>
      <c r="I1687" t="s">
        <v>19003</v>
      </c>
      <c r="J1687" t="s">
        <v>4562</v>
      </c>
      <c r="K1687" t="s">
        <v>569</v>
      </c>
      <c r="L1687" t="s">
        <v>139</v>
      </c>
      <c r="M1687" t="s">
        <v>140</v>
      </c>
      <c r="N1687" t="s">
        <v>4045</v>
      </c>
      <c r="O1687" t="s">
        <v>192</v>
      </c>
      <c r="P1687" t="s">
        <v>19004</v>
      </c>
      <c r="Q1687" t="s">
        <v>112</v>
      </c>
      <c r="R1687" t="s">
        <v>19005</v>
      </c>
      <c r="S1687" t="s">
        <v>19006</v>
      </c>
      <c r="T1687" t="s">
        <v>93</v>
      </c>
      <c r="U1687" t="s"/>
      <c r="V1687" t="s">
        <v>67</v>
      </c>
      <c r="W1687" t="s"/>
      <c r="X1687" t="s">
        <v>19007</v>
      </c>
      <c r="Y1687" t="s">
        <v>67</v>
      </c>
      <c r="Z1687" t="s">
        <v>19008</v>
      </c>
      <c r="AA1687" t="s">
        <v>772</v>
      </c>
      <c r="AB1687" t="s">
        <v>19009</v>
      </c>
      <c r="AC1687" t="s">
        <v>19010</v>
      </c>
      <c r="AD1687" t="s">
        <v>124</v>
      </c>
      <c r="AE1687" t="s">
        <v>4170</v>
      </c>
      <c r="AF1687" t="s">
        <v>19011</v>
      </c>
      <c r="AG1687" t="s">
        <v>19012</v>
      </c>
      <c r="AH1687" t="s">
        <v>142</v>
      </c>
      <c r="AI1687" t="s">
        <v>19013</v>
      </c>
      <c r="AJ1687" t="s">
        <v>92</v>
      </c>
      <c r="AK1687" t="s">
        <v>66</v>
      </c>
    </row>
    <row r="1688" spans="1:38">
      <c r="A1688" t="s">
        <v>19014</v>
      </c>
      <c r="B1688" t="s">
        <v>19015</v>
      </c>
      <c r="C1688" t="s">
        <v>19016</v>
      </c>
      <c r="D1688" t="s">
        <v>19017</v>
      </c>
      <c r="E1688" t="s">
        <v>19018</v>
      </c>
      <c r="F1688" t="s">
        <v>292</v>
      </c>
      <c r="G1688" t="s">
        <v>50</v>
      </c>
      <c r="H1688" t="s">
        <v>51</v>
      </c>
      <c r="I1688" t="s">
        <v>8229</v>
      </c>
      <c r="J1688" t="s">
        <v>53</v>
      </c>
      <c r="K1688" t="s">
        <v>54</v>
      </c>
      <c r="L1688" t="s">
        <v>170</v>
      </c>
      <c r="M1688" t="s">
        <v>171</v>
      </c>
      <c r="N1688" t="s">
        <v>172</v>
      </c>
      <c r="O1688" t="s">
        <v>79</v>
      </c>
      <c r="P1688" t="s"/>
      <c r="Q1688" t="s"/>
      <c r="R1688" t="s"/>
      <c r="S1688" t="s"/>
      <c r="T1688" t="s"/>
      <c r="U1688" t="s"/>
      <c r="V1688" t="s">
        <v>67</v>
      </c>
      <c r="W1688" t="s"/>
      <c r="X1688" t="s"/>
      <c r="Y1688" t="s"/>
      <c r="Z1688" t="s"/>
      <c r="AA1688" t="s">
        <v>84</v>
      </c>
      <c r="AB1688" t="s">
        <v>19019</v>
      </c>
      <c r="AC1688" t="s">
        <v>19020</v>
      </c>
      <c r="AD1688" t="s">
        <v>124</v>
      </c>
      <c r="AE1688" t="s">
        <v>297</v>
      </c>
      <c r="AF1688" t="s">
        <v>19021</v>
      </c>
      <c r="AG1688" t="s">
        <v>19022</v>
      </c>
      <c r="AH1688" t="s">
        <v>142</v>
      </c>
      <c r="AI1688" t="s">
        <v>19023</v>
      </c>
      <c r="AJ1688" t="s">
        <v>92</v>
      </c>
      <c r="AK1688" t="s">
        <v>66</v>
      </c>
    </row>
    <row r="1689" spans="1:38">
      <c r="A1689" t="s">
        <v>19024</v>
      </c>
      <c r="B1689" t="s">
        <v>19025</v>
      </c>
      <c r="C1689" t="s">
        <v>19026</v>
      </c>
      <c r="D1689" t="s">
        <v>19027</v>
      </c>
      <c r="E1689" t="s">
        <v>19028</v>
      </c>
      <c r="F1689" t="s">
        <v>1154</v>
      </c>
      <c r="G1689" t="s">
        <v>50</v>
      </c>
      <c r="H1689" t="s">
        <v>51</v>
      </c>
      <c r="I1689" t="s">
        <v>19029</v>
      </c>
      <c r="J1689" t="s">
        <v>1038</v>
      </c>
      <c r="K1689" t="s">
        <v>354</v>
      </c>
      <c r="L1689" t="s">
        <v>355</v>
      </c>
      <c r="M1689" t="s">
        <v>356</v>
      </c>
      <c r="N1689" t="s">
        <v>357</v>
      </c>
      <c r="O1689" t="s">
        <v>865</v>
      </c>
      <c r="P1689" t="s">
        <v>19030</v>
      </c>
      <c r="Q1689" t="s">
        <v>93</v>
      </c>
      <c r="R1689" t="s">
        <v>19031</v>
      </c>
      <c r="S1689" t="s"/>
      <c r="T1689" t="s"/>
      <c r="U1689" t="s"/>
      <c r="V1689" t="s"/>
      <c r="W1689" t="s"/>
      <c r="X1689" t="s"/>
      <c r="Y1689" t="s"/>
      <c r="Z1689" t="s"/>
      <c r="AA1689" t="s"/>
      <c r="AB1689" t="s">
        <v>19032</v>
      </c>
      <c r="AC1689" t="s">
        <v>19033</v>
      </c>
      <c r="AD1689" t="s">
        <v>192</v>
      </c>
      <c r="AE1689" t="s">
        <v>44</v>
      </c>
      <c r="AF1689" t="s">
        <v>19034</v>
      </c>
      <c r="AG1689" t="s">
        <v>19035</v>
      </c>
      <c r="AH1689" t="s">
        <v>330</v>
      </c>
      <c r="AI1689" t="s">
        <v>19036</v>
      </c>
      <c r="AJ1689" t="s">
        <v>92</v>
      </c>
      <c r="AK1689" t="s">
        <v>66</v>
      </c>
    </row>
    <row r="1690" spans="1:38">
      <c r="A1690" t="s">
        <v>19037</v>
      </c>
      <c r="B1690" t="s">
        <v>19038</v>
      </c>
      <c r="C1690" t="s">
        <v>19039</v>
      </c>
      <c r="D1690" t="s">
        <v>19040</v>
      </c>
      <c r="E1690" t="s">
        <v>19041</v>
      </c>
      <c r="F1690" t="s">
        <v>5016</v>
      </c>
      <c r="G1690" t="s">
        <v>50</v>
      </c>
      <c r="H1690" t="s">
        <v>51</v>
      </c>
      <c r="I1690" t="s">
        <v>19042</v>
      </c>
      <c r="J1690" t="s"/>
      <c r="K1690" t="s">
        <v>1784</v>
      </c>
      <c r="L1690" t="s">
        <v>582</v>
      </c>
      <c r="M1690" t="s">
        <v>871</v>
      </c>
      <c r="N1690" t="s">
        <v>1567</v>
      </c>
      <c r="O1690" t="s"/>
      <c r="P1690" t="s"/>
      <c r="Q1690" t="s">
        <v>44</v>
      </c>
      <c r="R1690" t="s"/>
      <c r="S1690" t="s"/>
      <c r="T1690" t="s"/>
      <c r="U1690" t="s"/>
      <c r="V1690" t="s"/>
      <c r="W1690" t="s"/>
      <c r="X1690" t="s"/>
      <c r="Y1690" t="s"/>
      <c r="Z1690" t="s"/>
      <c r="AA1690" t="s"/>
      <c r="AB1690" t="s">
        <v>19043</v>
      </c>
      <c r="AC1690" t="s">
        <v>19043</v>
      </c>
      <c r="AD1690" t="s">
        <v>142</v>
      </c>
      <c r="AE1690" t="s">
        <v>1938</v>
      </c>
      <c r="AF1690" t="s">
        <v>19044</v>
      </c>
      <c r="AG1690" t="s">
        <v>19012</v>
      </c>
      <c r="AH1690" t="s">
        <v>345</v>
      </c>
      <c r="AI1690" t="s">
        <v>19045</v>
      </c>
      <c r="AJ1690" t="s">
        <v>19046</v>
      </c>
      <c r="AK1690" t="s">
        <v>66</v>
      </c>
    </row>
    <row r="1691" spans="1:38">
      <c r="A1691" t="s">
        <v>19047</v>
      </c>
      <c r="B1691" t="s">
        <v>19048</v>
      </c>
      <c r="C1691" t="s">
        <v>19049</v>
      </c>
      <c r="D1691" t="s">
        <v>19050</v>
      </c>
      <c r="E1691" t="s">
        <v>19051</v>
      </c>
      <c r="F1691" t="s">
        <v>49</v>
      </c>
      <c r="G1691" t="s">
        <v>50</v>
      </c>
      <c r="H1691" t="s">
        <v>51</v>
      </c>
      <c r="I1691" t="s"/>
      <c r="J1691" t="s"/>
      <c r="K1691" t="s"/>
      <c r="L1691" t="s">
        <v>238</v>
      </c>
      <c r="M1691" t="s">
        <v>660</v>
      </c>
      <c r="N1691" t="s">
        <v>2726</v>
      </c>
      <c r="O1691" t="s"/>
      <c r="P1691" t="s"/>
      <c r="Q1691" t="s">
        <v>44</v>
      </c>
      <c r="R1691" t="s"/>
      <c r="S1691" t="s"/>
      <c r="T1691" t="s"/>
      <c r="U1691" t="s"/>
      <c r="V1691" t="s"/>
      <c r="W1691" t="s"/>
      <c r="X1691" t="s"/>
      <c r="Y1691" t="s"/>
      <c r="Z1691" t="s"/>
      <c r="AA1691" t="s"/>
      <c r="AB1691" t="s">
        <v>19052</v>
      </c>
      <c r="AC1691" t="s">
        <v>19052</v>
      </c>
      <c r="AD1691" t="s">
        <v>112</v>
      </c>
      <c r="AE1691" t="s">
        <v>904</v>
      </c>
      <c r="AF1691" t="s">
        <v>19053</v>
      </c>
      <c r="AG1691" t="s">
        <v>19054</v>
      </c>
      <c r="AH1691" t="s">
        <v>44</v>
      </c>
      <c r="AI1691" t="s">
        <v>19055</v>
      </c>
      <c r="AJ1691" t="s">
        <v>19056</v>
      </c>
      <c r="AK1691" t="s">
        <v>66</v>
      </c>
    </row>
    <row r="1692" spans="1:38">
      <c r="A1692" t="s">
        <v>19057</v>
      </c>
      <c r="B1692" t="s">
        <v>19058</v>
      </c>
      <c r="C1692" t="s">
        <v>19059</v>
      </c>
      <c r="D1692" t="s">
        <v>19060</v>
      </c>
      <c r="E1692" t="s">
        <v>19061</v>
      </c>
      <c r="F1692" t="s">
        <v>438</v>
      </c>
      <c r="G1692" t="s">
        <v>50</v>
      </c>
      <c r="H1692" t="s">
        <v>51</v>
      </c>
      <c r="I1692" t="s">
        <v>1114</v>
      </c>
      <c r="J1692" t="s">
        <v>1115</v>
      </c>
      <c r="K1692" t="s">
        <v>54</v>
      </c>
      <c r="L1692" t="s">
        <v>238</v>
      </c>
      <c r="M1692" t="s">
        <v>239</v>
      </c>
      <c r="N1692" t="s">
        <v>1948</v>
      </c>
      <c r="O1692" t="s"/>
      <c r="P1692" t="s"/>
      <c r="Q1692" t="s">
        <v>44</v>
      </c>
      <c r="R1692" t="s"/>
      <c r="S1692" t="s"/>
      <c r="T1692" t="s"/>
      <c r="U1692" t="s"/>
      <c r="V1692" t="s"/>
      <c r="W1692" t="s"/>
      <c r="X1692" t="s"/>
      <c r="Y1692" t="s"/>
      <c r="Z1692" t="s"/>
      <c r="AA1692" t="s"/>
      <c r="AB1692" t="s">
        <v>19062</v>
      </c>
      <c r="AC1692" t="s">
        <v>19062</v>
      </c>
      <c r="AD1692" t="s">
        <v>86</v>
      </c>
      <c r="AE1692" t="s">
        <v>87</v>
      </c>
      <c r="AF1692" t="s">
        <v>19063</v>
      </c>
      <c r="AG1692" t="s">
        <v>19064</v>
      </c>
      <c r="AH1692" t="s">
        <v>345</v>
      </c>
      <c r="AI1692" t="s">
        <v>19065</v>
      </c>
      <c r="AJ1692" t="s">
        <v>19066</v>
      </c>
      <c r="AK1692" t="s">
        <v>66</v>
      </c>
    </row>
    <row r="1693" spans="1:38">
      <c r="A1693" t="s">
        <v>19067</v>
      </c>
      <c r="B1693" t="s">
        <v>19068</v>
      </c>
      <c r="C1693" t="s">
        <v>19069</v>
      </c>
      <c r="D1693" t="s">
        <v>19070</v>
      </c>
      <c r="E1693" t="s">
        <v>19071</v>
      </c>
      <c r="F1693" t="s">
        <v>98</v>
      </c>
      <c r="G1693" t="s">
        <v>50</v>
      </c>
      <c r="H1693" t="s">
        <v>51</v>
      </c>
      <c r="I1693" t="s"/>
      <c r="J1693" t="s"/>
      <c r="K1693" t="s"/>
      <c r="L1693" t="s">
        <v>238</v>
      </c>
      <c r="M1693" t="s">
        <v>239</v>
      </c>
      <c r="N1693" t="s">
        <v>1948</v>
      </c>
      <c r="O1693" t="s"/>
      <c r="P1693" t="s"/>
      <c r="Q1693" t="s">
        <v>44</v>
      </c>
      <c r="R1693" t="s"/>
      <c r="S1693" t="s"/>
      <c r="T1693" t="s"/>
      <c r="U1693" t="s"/>
      <c r="V1693" t="s"/>
      <c r="W1693" t="s"/>
      <c r="X1693" t="s"/>
      <c r="Y1693" t="s"/>
      <c r="Z1693" t="s"/>
      <c r="AA1693" t="s"/>
      <c r="AB1693" t="s">
        <v>19072</v>
      </c>
      <c r="AC1693" t="s">
        <v>19072</v>
      </c>
      <c r="AD1693" t="s">
        <v>59</v>
      </c>
      <c r="AE1693" t="s">
        <v>44</v>
      </c>
      <c r="AF1693" t="s">
        <v>19073</v>
      </c>
      <c r="AG1693" t="s">
        <v>7807</v>
      </c>
      <c r="AH1693" t="s">
        <v>192</v>
      </c>
      <c r="AI1693" t="s">
        <v>19074</v>
      </c>
      <c r="AJ1693" t="s">
        <v>19075</v>
      </c>
      <c r="AK1693" t="s">
        <v>66</v>
      </c>
    </row>
    <row r="1694" spans="1:38">
      <c r="A1694" t="s">
        <v>14473</v>
      </c>
      <c r="B1694" t="s">
        <v>19076</v>
      </c>
      <c r="C1694" t="s">
        <v>19077</v>
      </c>
      <c r="D1694" t="s">
        <v>19078</v>
      </c>
      <c r="E1694" t="s">
        <v>19079</v>
      </c>
      <c r="F1694" t="s">
        <v>292</v>
      </c>
      <c r="G1694" t="s">
        <v>50</v>
      </c>
      <c r="H1694" t="s">
        <v>51</v>
      </c>
      <c r="I1694" t="s">
        <v>169</v>
      </c>
      <c r="J1694" t="s">
        <v>53</v>
      </c>
      <c r="K1694" t="s">
        <v>54</v>
      </c>
      <c r="L1694" t="s">
        <v>411</v>
      </c>
      <c r="M1694" t="s">
        <v>412</v>
      </c>
      <c r="N1694" t="s">
        <v>699</v>
      </c>
      <c r="O1694" t="s">
        <v>79</v>
      </c>
      <c r="P1694" t="s">
        <v>3977</v>
      </c>
      <c r="Q1694" t="s">
        <v>67</v>
      </c>
      <c r="R1694" t="s">
        <v>19080</v>
      </c>
      <c r="S1694" t="s"/>
      <c r="T1694" t="s"/>
      <c r="U1694" t="s"/>
      <c r="V1694" t="s"/>
      <c r="W1694" t="s"/>
      <c r="X1694" t="s"/>
      <c r="Y1694" t="s"/>
      <c r="Z1694" t="s"/>
      <c r="AA1694" t="s"/>
      <c r="AB1694" t="s">
        <v>19081</v>
      </c>
      <c r="AC1694" t="s">
        <v>19082</v>
      </c>
      <c r="AD1694" t="s">
        <v>174</v>
      </c>
      <c r="AE1694" t="s">
        <v>44</v>
      </c>
      <c r="AF1694" t="s">
        <v>19083</v>
      </c>
      <c r="AG1694" t="s">
        <v>44</v>
      </c>
      <c r="AH1694" t="s">
        <v>347</v>
      </c>
      <c r="AI1694" t="s">
        <v>19084</v>
      </c>
      <c r="AJ1694" t="s">
        <v>92</v>
      </c>
      <c r="AK1694" t="s">
        <v>66</v>
      </c>
    </row>
    <row r="1695" spans="1:38">
      <c r="A1695" t="s">
        <v>19085</v>
      </c>
      <c r="B1695" t="s">
        <v>19086</v>
      </c>
      <c r="C1695" t="s">
        <v>19087</v>
      </c>
      <c r="D1695" t="s">
        <v>19088</v>
      </c>
      <c r="E1695" t="s">
        <v>19089</v>
      </c>
      <c r="F1695" t="s"/>
      <c r="G1695" t="s">
        <v>50</v>
      </c>
      <c r="H1695" t="s">
        <v>51</v>
      </c>
      <c r="I1695" t="s"/>
      <c r="J1695" t="s"/>
      <c r="K1695" t="s"/>
      <c r="L1695" t="s">
        <v>238</v>
      </c>
      <c r="M1695" t="s">
        <v>660</v>
      </c>
      <c r="N1695" t="s">
        <v>661</v>
      </c>
      <c r="O1695" t="s"/>
      <c r="P1695" t="s"/>
      <c r="Q1695" t="s">
        <v>44</v>
      </c>
      <c r="R1695" t="s"/>
      <c r="S1695" t="s"/>
      <c r="T1695" t="s"/>
      <c r="U1695" t="s"/>
      <c r="V1695" t="s"/>
      <c r="W1695" t="s"/>
      <c r="X1695" t="s"/>
      <c r="Y1695" t="s"/>
      <c r="Z1695" t="s"/>
      <c r="AA1695" t="s"/>
      <c r="AB1695" t="s">
        <v>19090</v>
      </c>
      <c r="AC1695" t="s">
        <v>19090</v>
      </c>
      <c r="AD1695" t="s">
        <v>192</v>
      </c>
      <c r="AE1695" t="s">
        <v>44</v>
      </c>
      <c r="AF1695" t="s">
        <v>19091</v>
      </c>
      <c r="AG1695" t="s">
        <v>18244</v>
      </c>
      <c r="AH1695" t="s">
        <v>90</v>
      </c>
      <c r="AI1695" t="s">
        <v>19092</v>
      </c>
      <c r="AJ1695" t="s">
        <v>19093</v>
      </c>
      <c r="AK1695" t="s">
        <v>66</v>
      </c>
    </row>
    <row r="1696" spans="1:38">
      <c r="A1696" t="s">
        <v>19094</v>
      </c>
      <c r="B1696" t="s">
        <v>19095</v>
      </c>
      <c r="C1696" t="s">
        <v>19096</v>
      </c>
      <c r="D1696" t="s">
        <v>19097</v>
      </c>
      <c r="E1696" t="s">
        <v>19098</v>
      </c>
      <c r="F1696" t="s">
        <v>49</v>
      </c>
      <c r="G1696" t="s">
        <v>50</v>
      </c>
      <c r="H1696" t="s">
        <v>51</v>
      </c>
      <c r="I1696" t="s">
        <v>6358</v>
      </c>
      <c r="J1696" t="s">
        <v>53</v>
      </c>
      <c r="K1696" t="s">
        <v>54</v>
      </c>
      <c r="L1696" t="s">
        <v>808</v>
      </c>
      <c r="M1696" t="s">
        <v>809</v>
      </c>
      <c r="N1696" t="s">
        <v>3157</v>
      </c>
      <c r="O1696" t="s">
        <v>826</v>
      </c>
      <c r="P1696" t="s">
        <v>19099</v>
      </c>
      <c r="Q1696" t="s">
        <v>67</v>
      </c>
      <c r="R1696" t="s">
        <v>19100</v>
      </c>
      <c r="S1696" t="s"/>
      <c r="T1696" t="s"/>
      <c r="U1696" t="s"/>
      <c r="V1696" t="s"/>
      <c r="W1696" t="s"/>
      <c r="X1696" t="s"/>
      <c r="Y1696" t="s"/>
      <c r="Z1696" t="s"/>
      <c r="AA1696" t="s"/>
      <c r="AB1696" t="s">
        <v>19101</v>
      </c>
      <c r="AC1696" t="s">
        <v>19102</v>
      </c>
      <c r="AD1696" t="s">
        <v>110</v>
      </c>
      <c r="AE1696" t="s">
        <v>44</v>
      </c>
      <c r="AF1696" t="s">
        <v>19103</v>
      </c>
      <c r="AG1696" t="s">
        <v>19104</v>
      </c>
      <c r="AH1696" t="s">
        <v>174</v>
      </c>
      <c r="AI1696" t="s">
        <v>19105</v>
      </c>
      <c r="AJ1696" t="s">
        <v>92</v>
      </c>
      <c r="AK1696" t="s">
        <v>66</v>
      </c>
    </row>
    <row r="1697" spans="1:38">
      <c r="A1697" t="s">
        <v>14629</v>
      </c>
      <c r="B1697" t="s">
        <v>19106</v>
      </c>
      <c r="C1697" t="s">
        <v>19107</v>
      </c>
      <c r="D1697" t="s">
        <v>19108</v>
      </c>
      <c r="E1697" t="s">
        <v>19109</v>
      </c>
      <c r="F1697" t="s"/>
      <c r="G1697" t="s">
        <v>50</v>
      </c>
      <c r="H1697" t="s">
        <v>51</v>
      </c>
      <c r="I1697" t="s">
        <v>768</v>
      </c>
      <c r="J1697" t="s"/>
      <c r="K1697" t="s">
        <v>569</v>
      </c>
      <c r="L1697" t="s">
        <v>238</v>
      </c>
      <c r="M1697" t="s">
        <v>1265</v>
      </c>
      <c r="N1697" t="s">
        <v>1266</v>
      </c>
      <c r="O1697" t="s"/>
      <c r="P1697" t="s"/>
      <c r="Q1697" t="s">
        <v>44</v>
      </c>
      <c r="R1697" t="s"/>
      <c r="S1697" t="s"/>
      <c r="T1697" t="s"/>
      <c r="U1697" t="s"/>
      <c r="V1697" t="s"/>
      <c r="W1697" t="s"/>
      <c r="X1697" t="s"/>
      <c r="Y1697" t="s"/>
      <c r="Z1697" t="s"/>
      <c r="AA1697" t="s"/>
      <c r="AB1697" t="s">
        <v>19110</v>
      </c>
      <c r="AC1697" t="s">
        <v>19111</v>
      </c>
      <c r="AD1697" t="s">
        <v>93</v>
      </c>
      <c r="AE1697" t="s">
        <v>277</v>
      </c>
      <c r="AF1697" t="s">
        <v>19112</v>
      </c>
      <c r="AG1697" t="s">
        <v>19113</v>
      </c>
      <c r="AH1697" t="s">
        <v>44</v>
      </c>
      <c r="AI1697" t="s">
        <v>19114</v>
      </c>
      <c r="AJ1697" t="s">
        <v>19115</v>
      </c>
      <c r="AK1697" t="s">
        <v>66</v>
      </c>
    </row>
    <row r="1698" spans="1:38">
      <c r="A1698" t="s">
        <v>14450</v>
      </c>
      <c r="B1698" t="s">
        <v>19116</v>
      </c>
      <c r="C1698" t="s">
        <v>19117</v>
      </c>
      <c r="D1698" t="s">
        <v>19118</v>
      </c>
      <c r="E1698" t="s">
        <v>19119</v>
      </c>
      <c r="F1698" t="s">
        <v>49</v>
      </c>
      <c r="G1698" t="s">
        <v>50</v>
      </c>
      <c r="H1698" t="s">
        <v>51</v>
      </c>
      <c r="I1698" t="s">
        <v>19120</v>
      </c>
      <c r="J1698" t="s">
        <v>1293</v>
      </c>
      <c r="K1698" t="s">
        <v>54</v>
      </c>
      <c r="L1698" t="s">
        <v>204</v>
      </c>
      <c r="M1698" t="s">
        <v>205</v>
      </c>
      <c r="N1698" t="s">
        <v>206</v>
      </c>
      <c r="O1698" t="s"/>
      <c r="P1698" t="s">
        <v>1026</v>
      </c>
      <c r="Q1698" t="s">
        <v>67</v>
      </c>
      <c r="R1698" t="s">
        <v>19121</v>
      </c>
      <c r="S1698" t="s"/>
      <c r="T1698" t="s"/>
      <c r="U1698" t="s"/>
      <c r="V1698" t="s"/>
      <c r="W1698" t="s"/>
      <c r="X1698" t="s"/>
      <c r="Y1698" t="s"/>
      <c r="Z1698" t="s"/>
      <c r="AA1698" t="s"/>
      <c r="AB1698" t="s">
        <v>19122</v>
      </c>
      <c r="AC1698" t="s">
        <v>19123</v>
      </c>
      <c r="AD1698" t="s">
        <v>93</v>
      </c>
      <c r="AE1698" t="s">
        <v>277</v>
      </c>
      <c r="AF1698" t="s">
        <v>19124</v>
      </c>
      <c r="AG1698" t="s">
        <v>14120</v>
      </c>
      <c r="AH1698" t="s">
        <v>44</v>
      </c>
      <c r="AI1698" t="s">
        <v>19125</v>
      </c>
      <c r="AJ1698" t="s">
        <v>19126</v>
      </c>
      <c r="AK1698" t="s">
        <v>66</v>
      </c>
    </row>
    <row r="1699" spans="1:38">
      <c r="A1699" t="s">
        <v>12214</v>
      </c>
      <c r="B1699" t="s">
        <v>19127</v>
      </c>
      <c r="C1699" t="s">
        <v>19128</v>
      </c>
      <c r="D1699" t="s">
        <v>19129</v>
      </c>
      <c r="E1699" t="s">
        <v>19130</v>
      </c>
      <c r="F1699" t="s">
        <v>98</v>
      </c>
      <c r="G1699" t="s">
        <v>50</v>
      </c>
      <c r="H1699" t="s">
        <v>51</v>
      </c>
      <c r="I1699" t="s">
        <v>10113</v>
      </c>
      <c r="J1699" t="s"/>
      <c r="K1699" t="s">
        <v>2476</v>
      </c>
      <c r="L1699" t="s">
        <v>55</v>
      </c>
      <c r="M1699" t="s">
        <v>56</v>
      </c>
      <c r="N1699" t="s">
        <v>611</v>
      </c>
      <c r="O1699" t="s"/>
      <c r="P1699" t="s">
        <v>14939</v>
      </c>
      <c r="Q1699" t="s">
        <v>67</v>
      </c>
      <c r="R1699" t="s"/>
      <c r="S1699" t="s"/>
      <c r="T1699" t="s"/>
      <c r="U1699" t="s"/>
      <c r="V1699" t="s"/>
      <c r="W1699" t="s"/>
      <c r="X1699" t="s"/>
      <c r="Y1699" t="s"/>
      <c r="Z1699" t="s"/>
      <c r="AA1699" t="s"/>
      <c r="AB1699" t="s">
        <v>19131</v>
      </c>
      <c r="AC1699" t="s">
        <v>19132</v>
      </c>
      <c r="AD1699" t="s">
        <v>209</v>
      </c>
      <c r="AE1699" t="s">
        <v>1254</v>
      </c>
      <c r="AF1699" t="s">
        <v>19133</v>
      </c>
      <c r="AG1699" t="s">
        <v>19134</v>
      </c>
      <c r="AH1699" t="s">
        <v>345</v>
      </c>
      <c r="AI1699" t="s">
        <v>19135</v>
      </c>
      <c r="AJ1699" t="s">
        <v>19136</v>
      </c>
      <c r="AK1699" t="s">
        <v>66</v>
      </c>
    </row>
    <row r="1700" spans="1:38">
      <c r="A1700" t="s">
        <v>19137</v>
      </c>
      <c r="B1700" t="s">
        <v>19138</v>
      </c>
      <c r="C1700" t="s">
        <v>19139</v>
      </c>
      <c r="D1700" t="s"/>
      <c r="E1700" t="s">
        <v>19140</v>
      </c>
      <c r="F1700" t="s"/>
      <c r="G1700" t="s">
        <v>50</v>
      </c>
      <c r="H1700" t="s">
        <v>51</v>
      </c>
      <c r="I1700" t="s"/>
      <c r="J1700" t="s"/>
      <c r="K1700" t="s"/>
      <c r="L1700" t="s">
        <v>597</v>
      </c>
      <c r="M1700" t="s">
        <v>598</v>
      </c>
      <c r="N1700" t="s">
        <v>599</v>
      </c>
      <c r="O1700" t="s"/>
      <c r="P1700" t="s"/>
      <c r="Q1700" t="s">
        <v>44</v>
      </c>
      <c r="R1700" t="s"/>
      <c r="S1700" t="s"/>
      <c r="T1700" t="s"/>
      <c r="U1700" t="s"/>
      <c r="V1700" t="s"/>
      <c r="W1700" t="s"/>
      <c r="X1700" t="s"/>
      <c r="Y1700" t="s"/>
      <c r="Z1700" t="s"/>
      <c r="AA1700" t="s"/>
      <c r="AB1700" t="s">
        <v>19141</v>
      </c>
      <c r="AC1700" t="s">
        <v>19141</v>
      </c>
      <c r="AD1700" t="s">
        <v>59</v>
      </c>
      <c r="AE1700" t="s">
        <v>44</v>
      </c>
      <c r="AF1700" t="s">
        <v>19142</v>
      </c>
      <c r="AG1700" t="s">
        <v>18891</v>
      </c>
      <c r="AH1700" t="s">
        <v>110</v>
      </c>
      <c r="AI1700" t="s">
        <v>19143</v>
      </c>
      <c r="AJ1700" t="s">
        <v>19144</v>
      </c>
      <c r="AK1700" t="s">
        <v>66</v>
      </c>
    </row>
    <row r="1701" spans="1:38">
      <c r="A1701" t="s">
        <v>19145</v>
      </c>
      <c r="B1701" t="s">
        <v>19146</v>
      </c>
      <c r="C1701" t="s">
        <v>19147</v>
      </c>
      <c r="D1701" t="s"/>
      <c r="E1701" t="s">
        <v>19148</v>
      </c>
      <c r="F1701" t="s">
        <v>98</v>
      </c>
      <c r="G1701" t="s">
        <v>50</v>
      </c>
      <c r="H1701" t="s">
        <v>51</v>
      </c>
      <c r="I1701" t="s">
        <v>842</v>
      </c>
      <c r="J1701" t="s">
        <v>842</v>
      </c>
      <c r="K1701" t="s">
        <v>54</v>
      </c>
      <c r="L1701" t="s">
        <v>597</v>
      </c>
      <c r="M1701" t="s">
        <v>598</v>
      </c>
      <c r="N1701" t="s">
        <v>1672</v>
      </c>
      <c r="O1701" t="s">
        <v>241</v>
      </c>
      <c r="P1701" t="s">
        <v>529</v>
      </c>
      <c r="Q1701" t="s">
        <v>67</v>
      </c>
      <c r="R1701" t="s"/>
      <c r="S1701" t="s"/>
      <c r="T1701" t="s"/>
      <c r="U1701" t="s"/>
      <c r="V1701" t="s"/>
      <c r="W1701" t="s"/>
      <c r="X1701" t="s"/>
      <c r="Y1701" t="s"/>
      <c r="Z1701" t="s"/>
      <c r="AA1701" t="s"/>
      <c r="AB1701" t="s">
        <v>19149</v>
      </c>
      <c r="AC1701" t="s">
        <v>19149</v>
      </c>
      <c r="AD1701" t="s">
        <v>93</v>
      </c>
      <c r="AE1701" t="s">
        <v>44</v>
      </c>
      <c r="AF1701" t="s">
        <v>19150</v>
      </c>
      <c r="AG1701" t="s">
        <v>44</v>
      </c>
      <c r="AH1701" t="s">
        <v>67</v>
      </c>
      <c r="AI1701" t="s">
        <v>19151</v>
      </c>
      <c r="AJ1701" t="s">
        <v>92</v>
      </c>
      <c r="AK1701" t="s">
        <v>66</v>
      </c>
    </row>
    <row r="1702" spans="1:38">
      <c r="A1702" t="s">
        <v>19152</v>
      </c>
      <c r="B1702" t="s">
        <v>19153</v>
      </c>
      <c r="C1702" t="s">
        <v>19154</v>
      </c>
      <c r="D1702" t="s"/>
      <c r="E1702" t="s">
        <v>19155</v>
      </c>
      <c r="F1702" t="s">
        <v>1154</v>
      </c>
      <c r="G1702" t="s">
        <v>72</v>
      </c>
      <c r="H1702" t="s">
        <v>51</v>
      </c>
      <c r="I1702" t="s">
        <v>3842</v>
      </c>
      <c r="J1702" t="s">
        <v>53</v>
      </c>
      <c r="K1702" t="s">
        <v>54</v>
      </c>
      <c r="L1702" t="s">
        <v>170</v>
      </c>
      <c r="M1702" t="s">
        <v>171</v>
      </c>
      <c r="N1702" t="s">
        <v>172</v>
      </c>
      <c r="O1702" t="s">
        <v>79</v>
      </c>
      <c r="P1702" t="s">
        <v>19156</v>
      </c>
      <c r="Q1702" t="s">
        <v>192</v>
      </c>
      <c r="R1702" t="s">
        <v>19157</v>
      </c>
      <c r="S1702" t="s"/>
      <c r="T1702" t="s"/>
      <c r="U1702" t="s"/>
      <c r="V1702" t="s"/>
      <c r="W1702" t="s">
        <v>19158</v>
      </c>
      <c r="X1702" t="s"/>
      <c r="Y1702" t="s"/>
      <c r="Z1702" t="s"/>
      <c r="AA1702" t="s"/>
      <c r="AB1702" t="s">
        <v>19159</v>
      </c>
      <c r="AC1702" t="s">
        <v>19160</v>
      </c>
      <c r="AD1702" t="s">
        <v>59</v>
      </c>
      <c r="AE1702" t="s">
        <v>277</v>
      </c>
      <c r="AF1702" t="s">
        <v>19161</v>
      </c>
      <c r="AG1702" t="s">
        <v>19162</v>
      </c>
      <c r="AH1702" t="s">
        <v>59</v>
      </c>
      <c r="AI1702" t="s">
        <v>19163</v>
      </c>
      <c r="AJ1702" t="s">
        <v>92</v>
      </c>
      <c r="AK1702" t="s">
        <v>66</v>
      </c>
    </row>
    <row r="1703" spans="1:38">
      <c r="A1703" t="s">
        <v>19164</v>
      </c>
      <c r="B1703" t="s">
        <v>19165</v>
      </c>
      <c r="C1703" t="s">
        <v>19166</v>
      </c>
      <c r="D1703" t="s">
        <v>19167</v>
      </c>
      <c r="E1703" t="s">
        <v>19168</v>
      </c>
      <c r="F1703" t="s">
        <v>233</v>
      </c>
      <c r="G1703" t="s">
        <v>50</v>
      </c>
      <c r="H1703" t="s">
        <v>51</v>
      </c>
      <c r="I1703" t="s">
        <v>14960</v>
      </c>
      <c r="J1703" t="s">
        <v>3807</v>
      </c>
      <c r="K1703" t="s">
        <v>54</v>
      </c>
      <c r="L1703" t="s">
        <v>355</v>
      </c>
      <c r="M1703" t="s">
        <v>356</v>
      </c>
      <c r="N1703" t="s">
        <v>357</v>
      </c>
      <c r="O1703" t="s">
        <v>241</v>
      </c>
      <c r="P1703" t="s">
        <v>755</v>
      </c>
      <c r="Q1703" t="s">
        <v>67</v>
      </c>
      <c r="R1703" t="s">
        <v>19169</v>
      </c>
      <c r="S1703" t="s"/>
      <c r="T1703" t="s"/>
      <c r="U1703" t="s"/>
      <c r="V1703" t="s"/>
      <c r="W1703" t="s"/>
      <c r="X1703" t="s"/>
      <c r="Y1703" t="s"/>
      <c r="Z1703" t="s"/>
      <c r="AA1703" t="s"/>
      <c r="AB1703" t="s">
        <v>19170</v>
      </c>
      <c r="AC1703" t="s">
        <v>19171</v>
      </c>
      <c r="AD1703" t="s">
        <v>174</v>
      </c>
      <c r="AE1703" t="s">
        <v>44</v>
      </c>
      <c r="AF1703" t="s">
        <v>19172</v>
      </c>
      <c r="AG1703" t="s">
        <v>4383</v>
      </c>
      <c r="AH1703" t="s">
        <v>174</v>
      </c>
      <c r="AI1703" t="s">
        <v>19173</v>
      </c>
      <c r="AJ1703" t="s">
        <v>92</v>
      </c>
      <c r="AK1703" t="s">
        <v>66</v>
      </c>
    </row>
    <row r="1704" spans="1:38">
      <c r="A1704" t="s">
        <v>19174</v>
      </c>
      <c r="B1704" t="s">
        <v>19175</v>
      </c>
      <c r="C1704" t="s">
        <v>19176</v>
      </c>
      <c r="D1704" t="s">
        <v>19177</v>
      </c>
      <c r="E1704" t="s">
        <v>19178</v>
      </c>
      <c r="F1704" t="s">
        <v>438</v>
      </c>
      <c r="G1704" t="s">
        <v>50</v>
      </c>
      <c r="H1704" t="s">
        <v>51</v>
      </c>
      <c r="I1704" t="s"/>
      <c r="J1704" t="s"/>
      <c r="K1704" t="s"/>
      <c r="L1704" t="s">
        <v>238</v>
      </c>
      <c r="M1704" t="s">
        <v>660</v>
      </c>
      <c r="N1704" t="s">
        <v>2792</v>
      </c>
      <c r="O1704" t="s"/>
      <c r="P1704" t="s"/>
      <c r="Q1704" t="s">
        <v>67</v>
      </c>
      <c r="R1704" t="s"/>
      <c r="S1704" t="s"/>
      <c r="T1704" t="s"/>
      <c r="U1704" t="s"/>
      <c r="V1704" t="s"/>
      <c r="W1704" t="s"/>
      <c r="X1704" t="s"/>
      <c r="Y1704" t="s"/>
      <c r="Z1704" t="s"/>
      <c r="AA1704" t="s"/>
      <c r="AB1704" t="s">
        <v>19179</v>
      </c>
      <c r="AC1704" t="s">
        <v>19179</v>
      </c>
      <c r="AD1704" t="s">
        <v>124</v>
      </c>
      <c r="AE1704" t="s">
        <v>44</v>
      </c>
      <c r="AF1704" t="s">
        <v>19180</v>
      </c>
      <c r="AG1704" t="s">
        <v>19181</v>
      </c>
      <c r="AH1704" t="s">
        <v>86</v>
      </c>
      <c r="AI1704" t="s">
        <v>19182</v>
      </c>
      <c r="AJ1704" t="s">
        <v>19183</v>
      </c>
      <c r="AK1704" t="s">
        <v>66</v>
      </c>
    </row>
    <row r="1705" spans="1:38">
      <c r="A1705" t="s">
        <v>19184</v>
      </c>
      <c r="B1705" t="s">
        <v>19185</v>
      </c>
      <c r="C1705" t="s">
        <v>19186</v>
      </c>
      <c r="D1705" t="s">
        <v>19187</v>
      </c>
      <c r="E1705" t="s">
        <v>19188</v>
      </c>
      <c r="F1705" t="s">
        <v>968</v>
      </c>
      <c r="G1705" t="s">
        <v>50</v>
      </c>
      <c r="H1705" t="s">
        <v>51</v>
      </c>
      <c r="I1705" t="s">
        <v>19189</v>
      </c>
      <c r="J1705" t="s">
        <v>1293</v>
      </c>
      <c r="K1705" t="s">
        <v>54</v>
      </c>
      <c r="L1705" t="s">
        <v>355</v>
      </c>
      <c r="M1705" t="s">
        <v>356</v>
      </c>
      <c r="N1705" t="s">
        <v>357</v>
      </c>
      <c r="O1705" t="s">
        <v>865</v>
      </c>
      <c r="P1705" t="s">
        <v>5062</v>
      </c>
      <c r="Q1705" t="s">
        <v>93</v>
      </c>
      <c r="R1705" t="s">
        <v>19190</v>
      </c>
      <c r="S1705" t="s"/>
      <c r="T1705" t="s"/>
      <c r="U1705" t="s"/>
      <c r="V1705" t="s"/>
      <c r="W1705" t="s"/>
      <c r="X1705" t="s"/>
      <c r="Y1705" t="s"/>
      <c r="Z1705" t="s"/>
      <c r="AA1705" t="s"/>
      <c r="AB1705" t="s">
        <v>19191</v>
      </c>
      <c r="AC1705" t="s">
        <v>19192</v>
      </c>
      <c r="AD1705" t="s">
        <v>479</v>
      </c>
      <c r="AE1705" t="s">
        <v>44</v>
      </c>
      <c r="AF1705" t="s">
        <v>19193</v>
      </c>
      <c r="AG1705" t="s">
        <v>19194</v>
      </c>
      <c r="AH1705" t="s">
        <v>846</v>
      </c>
      <c r="AI1705" t="s">
        <v>19195</v>
      </c>
      <c r="AJ1705" t="s">
        <v>92</v>
      </c>
      <c r="AK1705" t="s">
        <v>1849</v>
      </c>
    </row>
    <row r="1706" spans="1:38">
      <c r="A1706" t="s">
        <v>19196</v>
      </c>
      <c r="B1706" t="s">
        <v>19197</v>
      </c>
      <c r="C1706" t="s">
        <v>19198</v>
      </c>
      <c r="D1706" t="s">
        <v>19199</v>
      </c>
      <c r="E1706" t="s">
        <v>19200</v>
      </c>
      <c r="F1706" t="s"/>
      <c r="G1706" t="s">
        <v>50</v>
      </c>
      <c r="H1706" t="s">
        <v>51</v>
      </c>
      <c r="I1706" t="s"/>
      <c r="J1706" t="s"/>
      <c r="K1706" t="s">
        <v>237</v>
      </c>
      <c r="L1706" t="s">
        <v>55</v>
      </c>
      <c r="M1706" t="s">
        <v>56</v>
      </c>
      <c r="N1706" t="s">
        <v>672</v>
      </c>
      <c r="O1706" t="s"/>
      <c r="P1706" t="s"/>
      <c r="Q1706" t="s">
        <v>44</v>
      </c>
      <c r="R1706" t="s"/>
      <c r="S1706" t="s"/>
      <c r="T1706" t="s"/>
      <c r="U1706" t="s"/>
      <c r="V1706" t="s"/>
      <c r="W1706" t="s"/>
      <c r="X1706" t="s"/>
      <c r="Y1706" t="s"/>
      <c r="Z1706" t="s"/>
      <c r="AA1706" t="s"/>
      <c r="AB1706" t="s">
        <v>19201</v>
      </c>
      <c r="AC1706" t="s">
        <v>19201</v>
      </c>
      <c r="AD1706" t="s">
        <v>124</v>
      </c>
      <c r="AE1706" t="s">
        <v>60</v>
      </c>
      <c r="AF1706" t="s">
        <v>19202</v>
      </c>
      <c r="AG1706" t="s">
        <v>19203</v>
      </c>
      <c r="AH1706" t="s">
        <v>192</v>
      </c>
      <c r="AI1706" t="s">
        <v>19204</v>
      </c>
      <c r="AJ1706" t="s">
        <v>19205</v>
      </c>
      <c r="AK1706" t="s">
        <v>66</v>
      </c>
    </row>
    <row r="1707" spans="1:38">
      <c r="A1707" t="s">
        <v>19206</v>
      </c>
      <c r="B1707" t="s">
        <v>19207</v>
      </c>
      <c r="C1707" t="s">
        <v>19208</v>
      </c>
      <c r="D1707" t="s">
        <v>19209</v>
      </c>
      <c r="E1707" t="s">
        <v>19210</v>
      </c>
      <c r="F1707" t="s"/>
      <c r="G1707" t="s">
        <v>50</v>
      </c>
      <c r="H1707" t="s">
        <v>51</v>
      </c>
      <c r="I1707" t="s">
        <v>1114</v>
      </c>
      <c r="J1707" t="s">
        <v>1115</v>
      </c>
      <c r="K1707" t="s">
        <v>54</v>
      </c>
      <c r="L1707" t="s">
        <v>238</v>
      </c>
      <c r="M1707" t="s">
        <v>1265</v>
      </c>
      <c r="N1707" t="s">
        <v>1266</v>
      </c>
      <c r="O1707" t="s"/>
      <c r="P1707" t="s"/>
      <c r="Q1707" t="s">
        <v>44</v>
      </c>
      <c r="R1707" t="s"/>
      <c r="S1707" t="s"/>
      <c r="T1707" t="s"/>
      <c r="U1707" t="s"/>
      <c r="V1707" t="s"/>
      <c r="W1707" t="s"/>
      <c r="X1707" t="s"/>
      <c r="Y1707" t="s"/>
      <c r="Z1707" t="s"/>
      <c r="AA1707" t="s"/>
      <c r="AB1707" t="s">
        <v>19211</v>
      </c>
      <c r="AC1707" t="s">
        <v>19211</v>
      </c>
      <c r="AD1707" t="s">
        <v>93</v>
      </c>
      <c r="AE1707" t="s">
        <v>44</v>
      </c>
      <c r="AF1707" t="s">
        <v>19212</v>
      </c>
      <c r="AG1707" t="s">
        <v>9111</v>
      </c>
      <c r="AH1707" t="s">
        <v>44</v>
      </c>
      <c r="AI1707" t="s">
        <v>19213</v>
      </c>
      <c r="AJ1707" t="s">
        <v>19214</v>
      </c>
      <c r="AK1707" t="s">
        <v>66</v>
      </c>
    </row>
    <row r="1708" spans="1:38">
      <c r="A1708" t="s">
        <v>19215</v>
      </c>
      <c r="B1708" t="s">
        <v>19216</v>
      </c>
      <c r="C1708" t="s">
        <v>19217</v>
      </c>
      <c r="D1708" t="s">
        <v>19218</v>
      </c>
      <c r="E1708" t="s">
        <v>19219</v>
      </c>
      <c r="F1708" t="s">
        <v>49</v>
      </c>
      <c r="G1708" t="s">
        <v>50</v>
      </c>
      <c r="H1708" t="s">
        <v>51</v>
      </c>
      <c r="I1708" t="s">
        <v>19220</v>
      </c>
      <c r="J1708" t="s">
        <v>513</v>
      </c>
      <c r="K1708" t="s">
        <v>54</v>
      </c>
      <c r="L1708" t="s">
        <v>582</v>
      </c>
      <c r="M1708" t="s">
        <v>583</v>
      </c>
      <c r="N1708" t="s">
        <v>584</v>
      </c>
      <c r="O1708" t="s"/>
      <c r="P1708" t="s"/>
      <c r="Q1708" t="s">
        <v>44</v>
      </c>
      <c r="R1708" t="s"/>
      <c r="S1708" t="s"/>
      <c r="T1708" t="s"/>
      <c r="U1708" t="s"/>
      <c r="V1708" t="s"/>
      <c r="W1708" t="s"/>
      <c r="X1708" t="s"/>
      <c r="Y1708" t="s"/>
      <c r="Z1708" t="s"/>
      <c r="AA1708" t="s"/>
      <c r="AB1708" t="s">
        <v>19221</v>
      </c>
      <c r="AC1708" t="s">
        <v>19221</v>
      </c>
      <c r="AD1708" t="s">
        <v>59</v>
      </c>
      <c r="AE1708" t="s">
        <v>44</v>
      </c>
      <c r="AF1708" t="s">
        <v>19222</v>
      </c>
      <c r="AG1708" t="s">
        <v>4722</v>
      </c>
      <c r="AH1708" t="s">
        <v>192</v>
      </c>
      <c r="AI1708" t="s">
        <v>19223</v>
      </c>
      <c r="AJ1708" t="s">
        <v>19224</v>
      </c>
      <c r="AK1708" t="s">
        <v>66</v>
      </c>
    </row>
    <row r="1709" spans="1:38">
      <c r="A1709" t="s">
        <v>19225</v>
      </c>
      <c r="B1709" t="s">
        <v>19226</v>
      </c>
      <c r="C1709" t="s">
        <v>19227</v>
      </c>
      <c r="D1709" t="s">
        <v>19228</v>
      </c>
      <c r="E1709" t="s">
        <v>19229</v>
      </c>
      <c r="F1709" t="s">
        <v>396</v>
      </c>
      <c r="G1709" t="s">
        <v>50</v>
      </c>
      <c r="H1709" t="s">
        <v>51</v>
      </c>
      <c r="I1709" t="s">
        <v>19230</v>
      </c>
      <c r="J1709" t="s">
        <v>2150</v>
      </c>
      <c r="K1709" t="s">
        <v>54</v>
      </c>
      <c r="L1709" t="s">
        <v>808</v>
      </c>
      <c r="M1709" t="s">
        <v>884</v>
      </c>
      <c r="N1709" t="s">
        <v>885</v>
      </c>
      <c r="O1709" t="s"/>
      <c r="P1709" t="s">
        <v>19231</v>
      </c>
      <c r="Q1709" t="s">
        <v>67</v>
      </c>
      <c r="R1709" t="s"/>
      <c r="S1709" t="s"/>
      <c r="T1709" t="s"/>
      <c r="U1709" t="s"/>
      <c r="V1709" t="s"/>
      <c r="W1709" t="s"/>
      <c r="X1709" t="s"/>
      <c r="Y1709" t="s"/>
      <c r="Z1709" t="s"/>
      <c r="AA1709" t="s"/>
      <c r="AB1709" t="s">
        <v>19232</v>
      </c>
      <c r="AC1709" t="s">
        <v>19232</v>
      </c>
      <c r="AD1709" t="s">
        <v>59</v>
      </c>
      <c r="AE1709" t="s">
        <v>44</v>
      </c>
      <c r="AF1709" t="s">
        <v>19233</v>
      </c>
      <c r="AG1709" t="s">
        <v>8401</v>
      </c>
      <c r="AH1709" t="s">
        <v>124</v>
      </c>
      <c r="AI1709" t="s">
        <v>19234</v>
      </c>
      <c r="AJ1709" t="s">
        <v>19235</v>
      </c>
      <c r="AK1709" t="s">
        <v>66</v>
      </c>
    </row>
    <row r="1710" spans="1:38">
      <c r="A1710" t="s">
        <v>19236</v>
      </c>
      <c r="B1710" t="s">
        <v>19237</v>
      </c>
      <c r="C1710" t="s">
        <v>19238</v>
      </c>
      <c r="D1710" t="s"/>
      <c r="E1710" t="s">
        <v>19239</v>
      </c>
      <c r="F1710" t="s"/>
      <c r="G1710" t="s">
        <v>50</v>
      </c>
      <c r="H1710" t="s">
        <v>234</v>
      </c>
      <c r="I1710" t="s">
        <v>19240</v>
      </c>
      <c r="J1710" t="s">
        <v>1216</v>
      </c>
      <c r="K1710" t="s">
        <v>54</v>
      </c>
      <c r="L1710" t="s">
        <v>219</v>
      </c>
      <c r="M1710" t="s">
        <v>220</v>
      </c>
      <c r="N1710" t="s">
        <v>1972</v>
      </c>
      <c r="O1710" t="s">
        <v>174</v>
      </c>
      <c r="P1710" t="s"/>
      <c r="Q1710" t="s"/>
      <c r="R1710" t="s"/>
      <c r="S1710" t="s">
        <v>19241</v>
      </c>
      <c r="T1710" t="s">
        <v>93</v>
      </c>
      <c r="U1710" t="s"/>
      <c r="V1710" t="s"/>
      <c r="W1710" t="s"/>
      <c r="X1710" t="s"/>
      <c r="Y1710" t="s"/>
      <c r="Z1710" t="s">
        <v>19242</v>
      </c>
      <c r="AA1710" t="s"/>
      <c r="AB1710" t="s">
        <v>19243</v>
      </c>
      <c r="AC1710" t="s">
        <v>19243</v>
      </c>
      <c r="AD1710" t="s">
        <v>174</v>
      </c>
      <c r="AE1710" t="s">
        <v>44</v>
      </c>
      <c r="AF1710" t="s">
        <v>19244</v>
      </c>
      <c r="AG1710" t="s">
        <v>19245</v>
      </c>
      <c r="AH1710" t="s">
        <v>110</v>
      </c>
      <c r="AI1710" t="s">
        <v>19246</v>
      </c>
      <c r="AJ1710" t="s">
        <v>92</v>
      </c>
      <c r="AK1710" t="s">
        <v>66</v>
      </c>
    </row>
    <row r="1711" spans="1:38">
      <c r="A1711" t="s">
        <v>9961</v>
      </c>
      <c r="B1711" t="s">
        <v>19247</v>
      </c>
      <c r="C1711" t="s">
        <v>19248</v>
      </c>
      <c r="D1711" t="s">
        <v>19249</v>
      </c>
      <c r="E1711" t="s">
        <v>19250</v>
      </c>
      <c r="F1711" t="s"/>
      <c r="G1711" t="s">
        <v>50</v>
      </c>
      <c r="H1711" t="s">
        <v>51</v>
      </c>
      <c r="I1711" t="s"/>
      <c r="J1711" t="s"/>
      <c r="K1711" t="s">
        <v>569</v>
      </c>
      <c r="L1711" t="s">
        <v>156</v>
      </c>
      <c r="M1711" t="s">
        <v>157</v>
      </c>
      <c r="N1711" t="s">
        <v>158</v>
      </c>
      <c r="O1711" t="s">
        <v>180</v>
      </c>
      <c r="P1711" t="s"/>
      <c r="Q1711" t="s"/>
      <c r="R1711" t="s"/>
      <c r="S1711" t="s"/>
      <c r="T1711" t="s"/>
      <c r="U1711" t="s"/>
      <c r="V1711" t="s"/>
      <c r="W1711" t="s"/>
      <c r="X1711" t="s"/>
      <c r="Y1711" t="s"/>
      <c r="Z1711" t="s"/>
      <c r="AA1711" t="s"/>
      <c r="AB1711" t="s">
        <v>19251</v>
      </c>
      <c r="AC1711" t="s">
        <v>19251</v>
      </c>
      <c r="AD1711" t="s">
        <v>59</v>
      </c>
      <c r="AE1711" t="s">
        <v>44</v>
      </c>
      <c r="AF1711" t="s">
        <v>19252</v>
      </c>
      <c r="AG1711" t="s">
        <v>8569</v>
      </c>
      <c r="AH1711" t="s">
        <v>86</v>
      </c>
      <c r="AI1711" t="s">
        <v>19253</v>
      </c>
      <c r="AJ1711" t="s">
        <v>92</v>
      </c>
      <c r="AK1711" t="s">
        <v>66</v>
      </c>
    </row>
    <row r="1712" spans="1:38">
      <c r="A1712" t="s">
        <v>19254</v>
      </c>
      <c r="B1712" t="s">
        <v>19255</v>
      </c>
      <c r="C1712" t="s">
        <v>19256</v>
      </c>
      <c r="D1712" t="s">
        <v>19257</v>
      </c>
      <c r="E1712" t="s">
        <v>19258</v>
      </c>
      <c r="F1712" t="s">
        <v>255</v>
      </c>
      <c r="G1712" t="s">
        <v>50</v>
      </c>
      <c r="H1712" t="s">
        <v>51</v>
      </c>
      <c r="I1712" t="s">
        <v>235</v>
      </c>
      <c r="J1712" t="s">
        <v>236</v>
      </c>
      <c r="K1712" t="s">
        <v>237</v>
      </c>
      <c r="L1712" t="s">
        <v>808</v>
      </c>
      <c r="M1712" t="s">
        <v>809</v>
      </c>
      <c r="N1712" t="s">
        <v>5359</v>
      </c>
      <c r="O1712" t="s">
        <v>103</v>
      </c>
      <c r="P1712" t="s"/>
      <c r="Q1712" t="s"/>
      <c r="R1712" t="s"/>
      <c r="S1712" t="s"/>
      <c r="T1712" t="s"/>
      <c r="U1712" t="s"/>
      <c r="V1712" t="s"/>
      <c r="W1712" t="s"/>
      <c r="X1712" t="s"/>
      <c r="Y1712" t="s"/>
      <c r="Z1712" t="s"/>
      <c r="AA1712" t="s"/>
      <c r="AB1712" t="s">
        <v>19259</v>
      </c>
      <c r="AC1712" t="s">
        <v>19260</v>
      </c>
      <c r="AD1712" t="s">
        <v>110</v>
      </c>
      <c r="AE1712" t="s">
        <v>1254</v>
      </c>
      <c r="AF1712" t="s">
        <v>19261</v>
      </c>
      <c r="AG1712" t="s">
        <v>5524</v>
      </c>
      <c r="AH1712" t="s">
        <v>151</v>
      </c>
      <c r="AI1712" t="s">
        <v>19262</v>
      </c>
      <c r="AJ1712" t="s">
        <v>92</v>
      </c>
      <c r="AK1712" t="s">
        <v>66</v>
      </c>
    </row>
    <row r="1713" spans="1:38">
      <c r="A1713" t="s">
        <v>19263</v>
      </c>
      <c r="B1713" t="s">
        <v>19264</v>
      </c>
      <c r="C1713" t="s">
        <v>19265</v>
      </c>
      <c r="D1713" t="s">
        <v>19266</v>
      </c>
      <c r="E1713" t="s">
        <v>19267</v>
      </c>
      <c r="F1713" t="s">
        <v>767</v>
      </c>
      <c r="G1713" t="s">
        <v>50</v>
      </c>
      <c r="H1713" t="s">
        <v>51</v>
      </c>
      <c r="I1713" t="s">
        <v>19268</v>
      </c>
      <c r="J1713" t="s">
        <v>1127</v>
      </c>
      <c r="K1713" t="s">
        <v>54</v>
      </c>
      <c r="L1713" t="s">
        <v>1344</v>
      </c>
      <c r="M1713" t="s">
        <v>1345</v>
      </c>
      <c r="N1713" t="s">
        <v>2008</v>
      </c>
      <c r="O1713" t="s">
        <v>79</v>
      </c>
      <c r="P1713" t="s">
        <v>19269</v>
      </c>
      <c r="Q1713" t="s">
        <v>112</v>
      </c>
      <c r="R1713" t="s">
        <v>19270</v>
      </c>
      <c r="S1713" t="s"/>
      <c r="T1713" t="s">
        <v>67</v>
      </c>
      <c r="U1713" t="s"/>
      <c r="V1713" t="s"/>
      <c r="W1713" t="s"/>
      <c r="X1713" t="s"/>
      <c r="Y1713" t="s"/>
      <c r="Z1713" t="s"/>
      <c r="AA1713" t="s"/>
      <c r="AB1713" t="s">
        <v>19271</v>
      </c>
      <c r="AC1713" t="s">
        <v>19272</v>
      </c>
      <c r="AD1713" t="s">
        <v>112</v>
      </c>
      <c r="AE1713" t="s">
        <v>44</v>
      </c>
      <c r="AF1713" t="s">
        <v>19273</v>
      </c>
      <c r="AG1713" t="s">
        <v>44</v>
      </c>
      <c r="AH1713" t="s">
        <v>93</v>
      </c>
      <c r="AI1713" t="s">
        <v>19274</v>
      </c>
      <c r="AJ1713" t="s">
        <v>92</v>
      </c>
      <c r="AK1713" t="s">
        <v>66</v>
      </c>
    </row>
    <row r="1714" spans="1:38">
      <c r="A1714" t="s">
        <v>19275</v>
      </c>
      <c r="B1714" t="s">
        <v>19276</v>
      </c>
      <c r="C1714" t="s">
        <v>19277</v>
      </c>
      <c r="D1714" t="s">
        <v>19278</v>
      </c>
      <c r="E1714" t="s">
        <v>19279</v>
      </c>
      <c r="F1714" t="s">
        <v>98</v>
      </c>
      <c r="G1714" t="s">
        <v>50</v>
      </c>
      <c r="H1714" t="s">
        <v>51</v>
      </c>
      <c r="I1714" t="s">
        <v>19280</v>
      </c>
      <c r="J1714" t="s"/>
      <c r="K1714" t="s">
        <v>16302</v>
      </c>
      <c r="L1714" t="s">
        <v>238</v>
      </c>
      <c r="M1714" t="s">
        <v>660</v>
      </c>
      <c r="N1714" t="s">
        <v>2726</v>
      </c>
      <c r="O1714" t="s"/>
      <c r="P1714" t="s"/>
      <c r="Q1714" t="s">
        <v>44</v>
      </c>
      <c r="R1714" t="s"/>
      <c r="S1714" t="s"/>
      <c r="T1714" t="s"/>
      <c r="U1714" t="s"/>
      <c r="V1714" t="s"/>
      <c r="W1714" t="s"/>
      <c r="X1714" t="s"/>
      <c r="Y1714" t="s"/>
      <c r="Z1714" t="s"/>
      <c r="AA1714" t="s"/>
      <c r="AB1714" t="s">
        <v>19281</v>
      </c>
      <c r="AC1714" t="s">
        <v>19281</v>
      </c>
      <c r="AD1714" t="s">
        <v>93</v>
      </c>
      <c r="AE1714" t="s">
        <v>44</v>
      </c>
      <c r="AF1714" t="s">
        <v>19282</v>
      </c>
      <c r="AG1714" t="s">
        <v>44</v>
      </c>
      <c r="AH1714" t="s">
        <v>67</v>
      </c>
      <c r="AI1714" t="s">
        <v>19283</v>
      </c>
      <c r="AJ1714" t="s">
        <v>19284</v>
      </c>
      <c r="AK1714" t="s">
        <v>66</v>
      </c>
    </row>
    <row r="1715" spans="1:38">
      <c r="A1715" t="s">
        <v>19285</v>
      </c>
      <c r="B1715" t="s">
        <v>19286</v>
      </c>
      <c r="C1715" t="s">
        <v>19287</v>
      </c>
      <c r="D1715" t="s">
        <v>19288</v>
      </c>
      <c r="E1715" t="s">
        <v>19289</v>
      </c>
      <c r="F1715" t="s">
        <v>2660</v>
      </c>
      <c r="G1715" t="s">
        <v>72</v>
      </c>
      <c r="H1715" t="s">
        <v>51</v>
      </c>
      <c r="I1715" t="s">
        <v>842</v>
      </c>
      <c r="J1715" t="s">
        <v>842</v>
      </c>
      <c r="K1715" t="s">
        <v>54</v>
      </c>
      <c r="L1715" t="s">
        <v>470</v>
      </c>
      <c r="M1715" t="s">
        <v>685</v>
      </c>
      <c r="N1715" t="s">
        <v>6249</v>
      </c>
      <c r="O1715" t="s">
        <v>241</v>
      </c>
      <c r="P1715" t="s"/>
      <c r="Q1715" t="s"/>
      <c r="R1715" t="s"/>
      <c r="S1715" t="s"/>
      <c r="T1715" t="s"/>
      <c r="U1715" t="s"/>
      <c r="V1715" t="s"/>
      <c r="W1715" t="s">
        <v>19290</v>
      </c>
      <c r="X1715" t="s"/>
      <c r="Y1715" t="s"/>
      <c r="Z1715" t="s"/>
      <c r="AA1715" t="s"/>
      <c r="AB1715" t="s">
        <v>19291</v>
      </c>
      <c r="AC1715" t="s">
        <v>19291</v>
      </c>
      <c r="AD1715" t="s">
        <v>86</v>
      </c>
      <c r="AE1715" t="s">
        <v>44</v>
      </c>
      <c r="AF1715" t="s">
        <v>19292</v>
      </c>
      <c r="AG1715" t="s">
        <v>19293</v>
      </c>
      <c r="AH1715" t="s">
        <v>209</v>
      </c>
      <c r="AI1715" t="s">
        <v>19294</v>
      </c>
      <c r="AJ1715" t="s">
        <v>92</v>
      </c>
      <c r="AK1715" t="s">
        <v>66</v>
      </c>
    </row>
    <row r="1716" spans="1:38">
      <c r="A1716" t="s">
        <v>19295</v>
      </c>
      <c r="B1716" t="s">
        <v>19296</v>
      </c>
      <c r="C1716" t="s">
        <v>19297</v>
      </c>
      <c r="D1716" t="s"/>
      <c r="E1716" t="s">
        <v>19298</v>
      </c>
      <c r="F1716" t="s">
        <v>697</v>
      </c>
      <c r="G1716" t="s">
        <v>50</v>
      </c>
      <c r="H1716" t="s">
        <v>51</v>
      </c>
      <c r="I1716" t="s">
        <v>4833</v>
      </c>
      <c r="J1716" t="s">
        <v>4834</v>
      </c>
      <c r="K1716" t="s">
        <v>237</v>
      </c>
      <c r="L1716" t="s">
        <v>932</v>
      </c>
      <c r="M1716" t="s">
        <v>932</v>
      </c>
      <c r="N1716" t="s">
        <v>1747</v>
      </c>
      <c r="O1716" t="s"/>
      <c r="P1716" t="s">
        <v>19299</v>
      </c>
      <c r="Q1716" t="s">
        <v>67</v>
      </c>
      <c r="R1716" t="s">
        <v>8028</v>
      </c>
      <c r="S1716" t="s"/>
      <c r="T1716" t="s"/>
      <c r="U1716" t="s"/>
      <c r="V1716" t="s"/>
      <c r="W1716" t="s"/>
      <c r="X1716" t="s"/>
      <c r="Y1716" t="s"/>
      <c r="Z1716" t="s"/>
      <c r="AA1716" t="s"/>
      <c r="AB1716" t="s">
        <v>19300</v>
      </c>
      <c r="AC1716" t="s">
        <v>19300</v>
      </c>
      <c r="AD1716" t="s">
        <v>93</v>
      </c>
      <c r="AE1716" t="s">
        <v>44</v>
      </c>
      <c r="AF1716" t="s">
        <v>19301</v>
      </c>
      <c r="AG1716" t="s">
        <v>13584</v>
      </c>
      <c r="AH1716" t="s">
        <v>44</v>
      </c>
      <c r="AI1716" t="s">
        <v>19302</v>
      </c>
      <c r="AJ1716" t="s">
        <v>92</v>
      </c>
      <c r="AK1716" t="s">
        <v>66</v>
      </c>
    </row>
    <row r="1717" spans="1:38">
      <c r="A1717" t="s">
        <v>19303</v>
      </c>
      <c r="B1717" t="s">
        <v>19304</v>
      </c>
      <c r="C1717" t="s">
        <v>19305</v>
      </c>
      <c r="D1717" t="s"/>
      <c r="E1717" t="s">
        <v>19306</v>
      </c>
      <c r="F1717" t="s">
        <v>2409</v>
      </c>
      <c r="G1717" t="s">
        <v>50</v>
      </c>
      <c r="H1717" t="s">
        <v>51</v>
      </c>
      <c r="I1717" t="s">
        <v>19307</v>
      </c>
      <c r="J1717" t="s"/>
      <c r="K1717" t="s">
        <v>1784</v>
      </c>
      <c r="L1717" t="s">
        <v>322</v>
      </c>
      <c r="M1717" t="s">
        <v>323</v>
      </c>
      <c r="N1717" t="s">
        <v>1088</v>
      </c>
      <c r="O1717" t="s">
        <v>79</v>
      </c>
      <c r="P1717" t="s">
        <v>1142</v>
      </c>
      <c r="Q1717" t="s">
        <v>93</v>
      </c>
      <c r="R1717" t="s">
        <v>19308</v>
      </c>
      <c r="S1717" t="s"/>
      <c r="T1717" t="s"/>
      <c r="U1717" t="s"/>
      <c r="V1717" t="s"/>
      <c r="W1717" t="s"/>
      <c r="X1717" t="s"/>
      <c r="Y1717" t="s"/>
      <c r="Z1717" t="s"/>
      <c r="AA1717" t="s"/>
      <c r="AB1717" t="s">
        <v>19309</v>
      </c>
      <c r="AC1717" t="s">
        <v>19310</v>
      </c>
      <c r="AD1717" t="s">
        <v>112</v>
      </c>
      <c r="AE1717" t="s">
        <v>60</v>
      </c>
      <c r="AF1717" t="s">
        <v>19311</v>
      </c>
      <c r="AG1717" t="s">
        <v>19312</v>
      </c>
      <c r="AH1717" t="s">
        <v>44</v>
      </c>
      <c r="AI1717" t="s">
        <v>19313</v>
      </c>
      <c r="AJ1717" t="s">
        <v>92</v>
      </c>
      <c r="AK1717" t="s">
        <v>66</v>
      </c>
    </row>
    <row r="1718" spans="1:38">
      <c r="A1718" t="s">
        <v>19314</v>
      </c>
      <c r="B1718" t="s">
        <v>19315</v>
      </c>
      <c r="C1718" t="s">
        <v>19316</v>
      </c>
      <c r="D1718" t="s"/>
      <c r="E1718" t="s">
        <v>19317</v>
      </c>
      <c r="F1718" t="s"/>
      <c r="G1718" t="s">
        <v>50</v>
      </c>
      <c r="H1718" t="s">
        <v>51</v>
      </c>
      <c r="I1718" t="s"/>
      <c r="J1718" t="s"/>
      <c r="K1718" t="s">
        <v>569</v>
      </c>
      <c r="L1718" t="s">
        <v>139</v>
      </c>
      <c r="M1718" t="s">
        <v>140</v>
      </c>
      <c r="N1718" t="s">
        <v>4045</v>
      </c>
      <c r="O1718" t="s">
        <v>142</v>
      </c>
      <c r="P1718" t="s"/>
      <c r="Q1718" t="s"/>
      <c r="R1718" t="s"/>
      <c r="S1718" t="s"/>
      <c r="T1718" t="s"/>
      <c r="U1718" t="s"/>
      <c r="V1718" t="s"/>
      <c r="W1718" t="s"/>
      <c r="X1718" t="s"/>
      <c r="Y1718" t="s"/>
      <c r="Z1718" t="s"/>
      <c r="AA1718" t="s"/>
      <c r="AB1718" t="s">
        <v>19318</v>
      </c>
      <c r="AC1718" t="s">
        <v>19318</v>
      </c>
      <c r="AD1718" t="s">
        <v>174</v>
      </c>
      <c r="AE1718" t="s">
        <v>387</v>
      </c>
      <c r="AF1718" t="s">
        <v>19319</v>
      </c>
      <c r="AG1718" t="s">
        <v>19320</v>
      </c>
      <c r="AH1718" t="s">
        <v>149</v>
      </c>
      <c r="AI1718" t="s">
        <v>19321</v>
      </c>
      <c r="AJ1718" t="s">
        <v>92</v>
      </c>
      <c r="AK1718" t="s">
        <v>66</v>
      </c>
    </row>
    <row r="1719" spans="1:38">
      <c r="A1719" t="s">
        <v>19322</v>
      </c>
      <c r="B1719" t="s">
        <v>19323</v>
      </c>
      <c r="C1719" t="s">
        <v>19324</v>
      </c>
      <c r="D1719" t="s">
        <v>19325</v>
      </c>
      <c r="E1719" t="s">
        <v>19326</v>
      </c>
      <c r="F1719" t="s">
        <v>438</v>
      </c>
      <c r="G1719" t="s">
        <v>50</v>
      </c>
      <c r="H1719" t="s">
        <v>51</v>
      </c>
      <c r="I1719" t="s">
        <v>19327</v>
      </c>
      <c r="J1719" t="s">
        <v>53</v>
      </c>
      <c r="K1719" t="s">
        <v>54</v>
      </c>
      <c r="L1719" t="s">
        <v>808</v>
      </c>
      <c r="M1719" t="s">
        <v>884</v>
      </c>
      <c r="N1719" t="s">
        <v>3784</v>
      </c>
      <c r="O1719" t="s"/>
      <c r="P1719" t="s"/>
      <c r="Q1719" t="s"/>
      <c r="R1719" t="s"/>
      <c r="S1719" t="s"/>
      <c r="T1719" t="s"/>
      <c r="U1719" t="s"/>
      <c r="V1719" t="s"/>
      <c r="W1719" t="s"/>
      <c r="X1719" t="s"/>
      <c r="Y1719" t="s"/>
      <c r="Z1719" t="s"/>
      <c r="AA1719" t="s"/>
      <c r="AB1719" t="s">
        <v>19328</v>
      </c>
      <c r="AC1719" t="s">
        <v>19328</v>
      </c>
      <c r="AD1719" t="s">
        <v>124</v>
      </c>
      <c r="AE1719" t="s">
        <v>4170</v>
      </c>
      <c r="AF1719" t="s">
        <v>19329</v>
      </c>
      <c r="AG1719" t="s">
        <v>19330</v>
      </c>
      <c r="AH1719" t="s">
        <v>86</v>
      </c>
      <c r="AI1719" t="s">
        <v>19331</v>
      </c>
      <c r="AJ1719" t="s">
        <v>92</v>
      </c>
      <c r="AK1719" t="s">
        <v>66</v>
      </c>
    </row>
    <row r="1720" spans="1:38">
      <c r="A1720" t="s">
        <v>19332</v>
      </c>
      <c r="B1720" t="s">
        <v>19333</v>
      </c>
      <c r="C1720" t="s">
        <v>19334</v>
      </c>
      <c r="D1720" t="s">
        <v>19335</v>
      </c>
      <c r="E1720" t="s">
        <v>19336</v>
      </c>
      <c r="F1720" t="s">
        <v>8665</v>
      </c>
      <c r="G1720" t="s">
        <v>72</v>
      </c>
      <c r="H1720" t="s">
        <v>51</v>
      </c>
      <c r="I1720" t="s">
        <v>738</v>
      </c>
      <c r="J1720" t="s">
        <v>739</v>
      </c>
      <c r="K1720" t="s">
        <v>740</v>
      </c>
      <c r="L1720" t="s">
        <v>322</v>
      </c>
      <c r="M1720" t="s">
        <v>1251</v>
      </c>
      <c r="N1720" t="s">
        <v>6709</v>
      </c>
      <c r="O1720" t="s">
        <v>86</v>
      </c>
      <c r="P1720" t="s"/>
      <c r="Q1720" t="s"/>
      <c r="R1720" t="s"/>
      <c r="S1720" t="s">
        <v>19337</v>
      </c>
      <c r="T1720" t="s">
        <v>391</v>
      </c>
      <c r="U1720" t="s">
        <v>19338</v>
      </c>
      <c r="V1720" t="s">
        <v>67</v>
      </c>
      <c r="W1720" t="s">
        <v>19339</v>
      </c>
      <c r="X1720" t="s"/>
      <c r="Y1720" t="s"/>
      <c r="Z1720" t="s">
        <v>19340</v>
      </c>
      <c r="AA1720" t="s">
        <v>84</v>
      </c>
      <c r="AB1720" t="s">
        <v>19341</v>
      </c>
      <c r="AC1720" t="s">
        <v>19342</v>
      </c>
      <c r="AD1720" t="s">
        <v>93</v>
      </c>
      <c r="AE1720" t="s">
        <v>44</v>
      </c>
      <c r="AF1720" t="s">
        <v>19343</v>
      </c>
      <c r="AG1720" t="s">
        <v>19344</v>
      </c>
      <c r="AH1720" t="s">
        <v>44</v>
      </c>
      <c r="AI1720" t="s">
        <v>19345</v>
      </c>
      <c r="AJ1720" t="s">
        <v>92</v>
      </c>
      <c r="AK1720" t="s">
        <v>66</v>
      </c>
    </row>
    <row r="1721" spans="1:38">
      <c r="A1721" t="s">
        <v>19346</v>
      </c>
      <c r="B1721" t="s">
        <v>19347</v>
      </c>
      <c r="C1721" t="s">
        <v>19348</v>
      </c>
      <c r="D1721" t="s"/>
      <c r="E1721" t="s">
        <v>19349</v>
      </c>
      <c r="F1721" t="s">
        <v>5524</v>
      </c>
      <c r="G1721" t="s">
        <v>4887</v>
      </c>
      <c r="H1721" t="s">
        <v>51</v>
      </c>
      <c r="I1721" t="s">
        <v>293</v>
      </c>
      <c r="J1721" t="s">
        <v>294</v>
      </c>
      <c r="K1721" t="s">
        <v>237</v>
      </c>
      <c r="L1721" t="s">
        <v>189</v>
      </c>
      <c r="M1721" t="s">
        <v>190</v>
      </c>
      <c r="N1721" t="s">
        <v>191</v>
      </c>
      <c r="O1721" t="s">
        <v>192</v>
      </c>
      <c r="P1721" t="s">
        <v>19350</v>
      </c>
      <c r="Q1721" t="s">
        <v>93</v>
      </c>
      <c r="R1721" t="s">
        <v>19351</v>
      </c>
      <c r="S1721" t="s"/>
      <c r="T1721" t="s">
        <v>93</v>
      </c>
      <c r="U1721" t="s"/>
      <c r="V1721" t="s">
        <v>67</v>
      </c>
      <c r="W1721" t="s"/>
      <c r="X1721" t="s"/>
      <c r="Y1721" t="s"/>
      <c r="Z1721" t="s"/>
      <c r="AA1721" t="s">
        <v>84</v>
      </c>
      <c r="AB1721" t="s">
        <v>19352</v>
      </c>
      <c r="AC1721" t="s">
        <v>19353</v>
      </c>
      <c r="AD1721" t="s">
        <v>86</v>
      </c>
      <c r="AE1721" t="s">
        <v>342</v>
      </c>
      <c r="AF1721" t="s">
        <v>19354</v>
      </c>
      <c r="AG1721" t="s">
        <v>19355</v>
      </c>
      <c r="AH1721" t="s">
        <v>301</v>
      </c>
      <c r="AI1721" t="s">
        <v>19356</v>
      </c>
      <c r="AJ1721" t="s">
        <v>92</v>
      </c>
      <c r="AK1721" t="s">
        <v>66</v>
      </c>
    </row>
    <row r="1722" spans="1:38">
      <c r="A1722" t="s">
        <v>19357</v>
      </c>
      <c r="B1722" t="s">
        <v>19358</v>
      </c>
      <c r="C1722" t="s">
        <v>19359</v>
      </c>
      <c r="D1722" t="s"/>
      <c r="E1722" t="s">
        <v>19360</v>
      </c>
      <c r="F1722" t="s">
        <v>1154</v>
      </c>
      <c r="G1722" t="s">
        <v>50</v>
      </c>
      <c r="H1722" t="s">
        <v>51</v>
      </c>
      <c r="I1722" t="s">
        <v>5192</v>
      </c>
      <c r="J1722" t="s">
        <v>53</v>
      </c>
      <c r="K1722" t="s">
        <v>54</v>
      </c>
      <c r="L1722" t="s">
        <v>355</v>
      </c>
      <c r="M1722" t="s">
        <v>356</v>
      </c>
      <c r="N1722" t="s">
        <v>4633</v>
      </c>
      <c r="O1722" t="s">
        <v>865</v>
      </c>
      <c r="P1722" t="s"/>
      <c r="Q1722" t="s"/>
      <c r="R1722" t="s"/>
      <c r="S1722" t="s"/>
      <c r="T1722" t="s"/>
      <c r="U1722" t="s"/>
      <c r="V1722" t="s"/>
      <c r="W1722" t="s"/>
      <c r="X1722" t="s"/>
      <c r="Y1722" t="s"/>
      <c r="Z1722" t="s"/>
      <c r="AA1722" t="s"/>
      <c r="AB1722" t="s">
        <v>19361</v>
      </c>
      <c r="AC1722" t="s">
        <v>19361</v>
      </c>
      <c r="AD1722" t="s">
        <v>86</v>
      </c>
      <c r="AE1722" t="s">
        <v>87</v>
      </c>
      <c r="AF1722" t="s">
        <v>19362</v>
      </c>
      <c r="AG1722" t="s">
        <v>19363</v>
      </c>
      <c r="AH1722" t="s">
        <v>149</v>
      </c>
      <c r="AI1722" t="s">
        <v>19364</v>
      </c>
      <c r="AJ1722" t="s">
        <v>92</v>
      </c>
      <c r="AK1722" t="s">
        <v>66</v>
      </c>
    </row>
    <row r="1723" spans="1:38">
      <c r="A1723" t="s">
        <v>19365</v>
      </c>
      <c r="B1723" t="s">
        <v>19366</v>
      </c>
      <c r="C1723" t="s">
        <v>19367</v>
      </c>
      <c r="D1723" t="s">
        <v>19368</v>
      </c>
      <c r="E1723" t="s">
        <v>19369</v>
      </c>
      <c r="F1723" t="s"/>
      <c r="G1723" t="s">
        <v>50</v>
      </c>
      <c r="H1723" t="s">
        <v>51</v>
      </c>
      <c r="I1723" t="s"/>
      <c r="J1723" t="s"/>
      <c r="K1723" t="s"/>
      <c r="L1723" t="s">
        <v>120</v>
      </c>
      <c r="M1723" t="s">
        <v>121</v>
      </c>
      <c r="N1723" t="s">
        <v>122</v>
      </c>
      <c r="O1723" t="s"/>
      <c r="P1723" t="s"/>
      <c r="Q1723" t="s">
        <v>44</v>
      </c>
      <c r="R1723" t="s"/>
      <c r="S1723" t="s"/>
      <c r="T1723" t="s"/>
      <c r="U1723" t="s"/>
      <c r="V1723" t="s"/>
      <c r="W1723" t="s"/>
      <c r="X1723" t="s"/>
      <c r="Y1723" t="s"/>
      <c r="Z1723" t="s"/>
      <c r="AA1723" t="s"/>
      <c r="AB1723" t="s">
        <v>19370</v>
      </c>
      <c r="AC1723" t="s">
        <v>19370</v>
      </c>
      <c r="AD1723" t="s">
        <v>124</v>
      </c>
      <c r="AE1723" t="s">
        <v>4170</v>
      </c>
      <c r="AF1723" t="s">
        <v>19371</v>
      </c>
      <c r="AG1723" t="s">
        <v>19372</v>
      </c>
      <c r="AH1723" t="s">
        <v>174</v>
      </c>
      <c r="AI1723" t="s">
        <v>19373</v>
      </c>
      <c r="AJ1723" t="s">
        <v>19374</v>
      </c>
      <c r="AK1723" t="s">
        <v>66</v>
      </c>
    </row>
    <row r="1724" spans="1:38">
      <c r="A1724" t="s">
        <v>19375</v>
      </c>
      <c r="B1724" t="s">
        <v>19376</v>
      </c>
      <c r="C1724" t="s">
        <v>11716</v>
      </c>
      <c r="D1724" t="s">
        <v>19377</v>
      </c>
      <c r="E1724" t="s">
        <v>19378</v>
      </c>
      <c r="F1724" t="s"/>
      <c r="G1724" t="s">
        <v>50</v>
      </c>
      <c r="H1724" t="s">
        <v>234</v>
      </c>
      <c r="I1724" t="s">
        <v>1663</v>
      </c>
      <c r="J1724" t="s">
        <v>187</v>
      </c>
      <c r="K1724" t="s">
        <v>188</v>
      </c>
      <c r="L1724" t="s">
        <v>932</v>
      </c>
      <c r="M1724" t="s">
        <v>932</v>
      </c>
      <c r="N1724" t="s">
        <v>19379</v>
      </c>
      <c r="O1724" t="s">
        <v>93</v>
      </c>
      <c r="P1724" t="s">
        <v>19380</v>
      </c>
      <c r="Q1724" t="s">
        <v>63</v>
      </c>
      <c r="R1724" t="s">
        <v>19381</v>
      </c>
      <c r="S1724" t="s">
        <v>19382</v>
      </c>
      <c r="T1724" t="s">
        <v>67</v>
      </c>
      <c r="U1724" t="s"/>
      <c r="V1724" t="s"/>
      <c r="W1724" t="s"/>
      <c r="X1724" t="s"/>
      <c r="Y1724" t="s"/>
      <c r="Z1724" t="s">
        <v>19383</v>
      </c>
      <c r="AA1724" t="s"/>
      <c r="AB1724" t="s">
        <v>19384</v>
      </c>
      <c r="AC1724" t="s">
        <v>19384</v>
      </c>
      <c r="AD1724" t="s">
        <v>63</v>
      </c>
      <c r="AE1724" t="s">
        <v>387</v>
      </c>
      <c r="AF1724" t="s">
        <v>19385</v>
      </c>
      <c r="AG1724" t="s">
        <v>19386</v>
      </c>
      <c r="AH1724" t="s">
        <v>67</v>
      </c>
      <c r="AI1724" t="s">
        <v>19387</v>
      </c>
      <c r="AJ1724" t="s">
        <v>92</v>
      </c>
      <c r="AK1724" t="s">
        <v>66</v>
      </c>
    </row>
    <row r="1725" spans="1:38">
      <c r="A1725" t="s">
        <v>19388</v>
      </c>
      <c r="B1725" t="s">
        <v>19389</v>
      </c>
      <c r="C1725" t="s">
        <v>19390</v>
      </c>
      <c r="D1725" t="s">
        <v>19391</v>
      </c>
      <c r="E1725" t="s">
        <v>19392</v>
      </c>
      <c r="F1725" t="s">
        <v>1102</v>
      </c>
      <c r="G1725" t="s">
        <v>50</v>
      </c>
      <c r="H1725" t="s">
        <v>234</v>
      </c>
      <c r="I1725" t="s">
        <v>19393</v>
      </c>
      <c r="J1725" t="s">
        <v>99</v>
      </c>
      <c r="K1725" t="s">
        <v>54</v>
      </c>
      <c r="L1725" t="s">
        <v>1880</v>
      </c>
      <c r="M1725" t="s">
        <v>1881</v>
      </c>
      <c r="N1725" t="s">
        <v>2899</v>
      </c>
      <c r="O1725" t="s">
        <v>192</v>
      </c>
      <c r="P1725" t="s">
        <v>19394</v>
      </c>
      <c r="Q1725" t="s">
        <v>124</v>
      </c>
      <c r="R1725" t="s">
        <v>19395</v>
      </c>
      <c r="S1725" t="s">
        <v>1410</v>
      </c>
      <c r="T1725" t="s">
        <v>93</v>
      </c>
      <c r="U1725" t="s"/>
      <c r="V1725" t="s"/>
      <c r="W1725" t="s"/>
      <c r="X1725" t="s"/>
      <c r="Y1725" t="s"/>
      <c r="Z1725" t="s">
        <v>19396</v>
      </c>
      <c r="AA1725" t="s"/>
      <c r="AB1725" t="s">
        <v>19397</v>
      </c>
      <c r="AC1725" t="s">
        <v>19398</v>
      </c>
      <c r="AD1725" t="s">
        <v>174</v>
      </c>
      <c r="AE1725" t="s">
        <v>44</v>
      </c>
      <c r="AF1725" t="s">
        <v>19399</v>
      </c>
      <c r="AG1725" t="s">
        <v>19400</v>
      </c>
      <c r="AH1725" t="s">
        <v>209</v>
      </c>
      <c r="AI1725" t="s">
        <v>19401</v>
      </c>
      <c r="AJ1725" t="s">
        <v>92</v>
      </c>
      <c r="AK1725" t="s">
        <v>66</v>
      </c>
    </row>
    <row r="1726" spans="1:38">
      <c r="A1726" t="s">
        <v>19402</v>
      </c>
      <c r="B1726" t="s">
        <v>19403</v>
      </c>
      <c r="C1726" t="s">
        <v>19404</v>
      </c>
      <c r="D1726" t="s">
        <v>19405</v>
      </c>
      <c r="E1726" t="s">
        <v>19406</v>
      </c>
      <c r="F1726" t="s">
        <v>9025</v>
      </c>
      <c r="G1726" t="s">
        <v>50</v>
      </c>
      <c r="H1726" t="s">
        <v>234</v>
      </c>
      <c r="I1726" t="s">
        <v>19407</v>
      </c>
      <c r="J1726" t="s">
        <v>74</v>
      </c>
      <c r="K1726" t="s">
        <v>75</v>
      </c>
      <c r="L1726" t="s">
        <v>120</v>
      </c>
      <c r="M1726" t="s">
        <v>121</v>
      </c>
      <c r="N1726" t="s">
        <v>122</v>
      </c>
      <c r="O1726" t="s">
        <v>562</v>
      </c>
      <c r="P1726" t="s"/>
      <c r="Q1726" t="s"/>
      <c r="R1726" t="s"/>
      <c r="S1726" t="s">
        <v>19408</v>
      </c>
      <c r="T1726" t="s">
        <v>195</v>
      </c>
      <c r="U1726" t="s"/>
      <c r="V1726" t="s"/>
      <c r="W1726" t="s"/>
      <c r="X1726" t="s"/>
      <c r="Y1726" t="s"/>
      <c r="Z1726" t="s">
        <v>19409</v>
      </c>
      <c r="AA1726" t="s"/>
      <c r="AB1726" t="s">
        <v>19410</v>
      </c>
      <c r="AC1726" t="s">
        <v>19411</v>
      </c>
      <c r="AD1726" t="s">
        <v>112</v>
      </c>
      <c r="AE1726" t="s">
        <v>44</v>
      </c>
      <c r="AF1726" t="s">
        <v>19412</v>
      </c>
      <c r="AG1726" t="s">
        <v>19413</v>
      </c>
      <c r="AH1726" t="s">
        <v>67</v>
      </c>
      <c r="AI1726" t="s">
        <v>19414</v>
      </c>
      <c r="AJ1726" t="s">
        <v>92</v>
      </c>
      <c r="AK1726" t="s">
        <v>66</v>
      </c>
    </row>
    <row r="1727" spans="1:38">
      <c r="A1727" t="s">
        <v>19415</v>
      </c>
      <c r="B1727" t="s">
        <v>19416</v>
      </c>
      <c r="C1727" t="s">
        <v>19417</v>
      </c>
      <c r="D1727" t="s"/>
      <c r="E1727" t="s">
        <v>19418</v>
      </c>
      <c r="F1727" t="s">
        <v>1177</v>
      </c>
      <c r="G1727" t="s">
        <v>72</v>
      </c>
      <c r="H1727" t="s">
        <v>51</v>
      </c>
      <c r="I1727" t="s">
        <v>9096</v>
      </c>
      <c r="J1727" t="s">
        <v>53</v>
      </c>
      <c r="K1727" t="s">
        <v>54</v>
      </c>
      <c r="L1727" t="s">
        <v>272</v>
      </c>
      <c r="M1727" t="s">
        <v>1180</v>
      </c>
      <c r="N1727" t="s">
        <v>2321</v>
      </c>
      <c r="O1727" t="s">
        <v>79</v>
      </c>
      <c r="P1727" t="s">
        <v>16362</v>
      </c>
      <c r="Q1727" t="s">
        <v>93</v>
      </c>
      <c r="R1727" t="s">
        <v>19419</v>
      </c>
      <c r="S1727" t="s"/>
      <c r="T1727" t="s"/>
      <c r="U1727" t="s">
        <v>19420</v>
      </c>
      <c r="V1727" t="s">
        <v>67</v>
      </c>
      <c r="W1727" t="s">
        <v>7490</v>
      </c>
      <c r="X1727" t="s"/>
      <c r="Y1727" t="s"/>
      <c r="Z1727" t="s"/>
      <c r="AA1727" t="s">
        <v>84</v>
      </c>
      <c r="AB1727" t="s">
        <v>19421</v>
      </c>
      <c r="AC1727" t="s">
        <v>19421</v>
      </c>
      <c r="AD1727" t="s">
        <v>110</v>
      </c>
      <c r="AE1727" t="s">
        <v>44</v>
      </c>
      <c r="AF1727" t="s">
        <v>19422</v>
      </c>
      <c r="AG1727" t="s">
        <v>19423</v>
      </c>
      <c r="AH1727" t="s">
        <v>151</v>
      </c>
      <c r="AI1727" t="s">
        <v>19424</v>
      </c>
      <c r="AJ1727" t="s">
        <v>92</v>
      </c>
      <c r="AK1727" t="s">
        <v>66</v>
      </c>
    </row>
    <row r="1728" spans="1:38">
      <c r="A1728" t="s">
        <v>19425</v>
      </c>
      <c r="B1728" t="s">
        <v>19426</v>
      </c>
      <c r="C1728" t="s">
        <v>19427</v>
      </c>
      <c r="D1728" t="s">
        <v>19428</v>
      </c>
      <c r="E1728" t="s">
        <v>19429</v>
      </c>
      <c r="F1728" t="s">
        <v>117</v>
      </c>
      <c r="G1728" t="s">
        <v>50</v>
      </c>
      <c r="H1728" t="s">
        <v>51</v>
      </c>
      <c r="I1728" t="s">
        <v>1304</v>
      </c>
      <c r="J1728" t="s">
        <v>440</v>
      </c>
      <c r="K1728" t="s">
        <v>54</v>
      </c>
      <c r="L1728" t="s">
        <v>843</v>
      </c>
      <c r="M1728" t="s">
        <v>844</v>
      </c>
      <c r="N1728" t="s">
        <v>2411</v>
      </c>
      <c r="O1728" t="s"/>
      <c r="P1728" t="s"/>
      <c r="Q1728" t="s">
        <v>44</v>
      </c>
      <c r="R1728" t="s"/>
      <c r="S1728" t="s"/>
      <c r="T1728" t="s"/>
      <c r="U1728" t="s"/>
      <c r="V1728" t="s"/>
      <c r="W1728" t="s"/>
      <c r="X1728" t="s"/>
      <c r="Y1728" t="s"/>
      <c r="Z1728" t="s"/>
      <c r="AA1728" t="s"/>
      <c r="AB1728" t="s">
        <v>19430</v>
      </c>
      <c r="AC1728" t="s">
        <v>19430</v>
      </c>
      <c r="AD1728" t="s">
        <v>142</v>
      </c>
      <c r="AE1728" t="s">
        <v>44</v>
      </c>
      <c r="AF1728" t="s">
        <v>19431</v>
      </c>
      <c r="AG1728" t="s">
        <v>17180</v>
      </c>
      <c r="AH1728" t="s">
        <v>493</v>
      </c>
      <c r="AI1728" t="s">
        <v>19432</v>
      </c>
      <c r="AJ1728" t="s">
        <v>19433</v>
      </c>
      <c r="AK1728" t="s">
        <v>66</v>
      </c>
    </row>
    <row r="1729" spans="1:38">
      <c r="A1729" t="s">
        <v>19434</v>
      </c>
      <c r="B1729" t="s">
        <v>19435</v>
      </c>
      <c r="C1729" t="s">
        <v>19436</v>
      </c>
      <c r="D1729" t="s">
        <v>19437</v>
      </c>
      <c r="E1729" t="s">
        <v>19438</v>
      </c>
      <c r="F1729" t="s">
        <v>697</v>
      </c>
      <c r="G1729" t="s">
        <v>50</v>
      </c>
      <c r="H1729" t="s">
        <v>51</v>
      </c>
      <c r="I1729" t="s">
        <v>4103</v>
      </c>
      <c r="J1729" t="s">
        <v>1216</v>
      </c>
      <c r="K1729" t="s">
        <v>54</v>
      </c>
      <c r="L1729" t="s">
        <v>204</v>
      </c>
      <c r="M1729" t="s">
        <v>205</v>
      </c>
      <c r="N1729" t="s">
        <v>1061</v>
      </c>
      <c r="O1729" t="s">
        <v>826</v>
      </c>
      <c r="P1729" t="s">
        <v>3761</v>
      </c>
      <c r="Q1729" t="s">
        <v>93</v>
      </c>
      <c r="R1729" t="s">
        <v>19439</v>
      </c>
      <c r="S1729" t="s"/>
      <c r="T1729" t="s"/>
      <c r="U1729" t="s"/>
      <c r="V1729" t="s"/>
      <c r="W1729" t="s"/>
      <c r="X1729" t="s"/>
      <c r="Y1729" t="s"/>
      <c r="Z1729" t="s"/>
      <c r="AA1729" t="s"/>
      <c r="AB1729" t="s">
        <v>19440</v>
      </c>
      <c r="AC1729" t="s">
        <v>19441</v>
      </c>
      <c r="AD1729" t="s">
        <v>110</v>
      </c>
      <c r="AE1729" t="s">
        <v>44</v>
      </c>
      <c r="AF1729" t="s">
        <v>19442</v>
      </c>
      <c r="AG1729" t="s">
        <v>19443</v>
      </c>
      <c r="AH1729" t="s">
        <v>174</v>
      </c>
      <c r="AI1729" t="s">
        <v>19444</v>
      </c>
      <c r="AJ1729" t="s">
        <v>92</v>
      </c>
      <c r="AK1729" t="s">
        <v>66</v>
      </c>
    </row>
    <row r="1730" spans="1:38">
      <c r="A1730" t="s">
        <v>19445</v>
      </c>
      <c r="B1730" t="s">
        <v>19446</v>
      </c>
      <c r="C1730" t="s">
        <v>19447</v>
      </c>
      <c r="D1730" t="s"/>
      <c r="E1730" t="s">
        <v>19448</v>
      </c>
      <c r="F1730" t="s">
        <v>185</v>
      </c>
      <c r="G1730" t="s">
        <v>4887</v>
      </c>
      <c r="H1730" t="s">
        <v>51</v>
      </c>
      <c r="I1730" t="s">
        <v>19449</v>
      </c>
      <c r="J1730" t="s">
        <v>1759</v>
      </c>
      <c r="K1730" t="s">
        <v>54</v>
      </c>
      <c r="L1730" t="s">
        <v>1344</v>
      </c>
      <c r="M1730" t="s">
        <v>3962</v>
      </c>
      <c r="N1730" t="s">
        <v>4445</v>
      </c>
      <c r="O1730" t="s">
        <v>192</v>
      </c>
      <c r="P1730" t="s">
        <v>9586</v>
      </c>
      <c r="Q1730" t="s">
        <v>112</v>
      </c>
      <c r="R1730" t="s">
        <v>19450</v>
      </c>
      <c r="S1730" t="s"/>
      <c r="T1730" t="s"/>
      <c r="U1730" t="s"/>
      <c r="V1730" t="s"/>
      <c r="W1730" t="s"/>
      <c r="X1730" t="s"/>
      <c r="Y1730" t="s"/>
      <c r="Z1730" t="s"/>
      <c r="AA1730" t="s"/>
      <c r="AB1730" t="s">
        <v>19451</v>
      </c>
      <c r="AC1730" t="s">
        <v>19452</v>
      </c>
      <c r="AD1730" t="s">
        <v>110</v>
      </c>
      <c r="AE1730" t="s">
        <v>1254</v>
      </c>
      <c r="AF1730" t="s">
        <v>19453</v>
      </c>
      <c r="AG1730" t="s">
        <v>19454</v>
      </c>
      <c r="AH1730" t="s">
        <v>151</v>
      </c>
      <c r="AI1730" t="s">
        <v>19455</v>
      </c>
      <c r="AJ1730" t="s">
        <v>92</v>
      </c>
      <c r="AK1730" t="s">
        <v>66</v>
      </c>
    </row>
    <row r="1731" spans="1:38">
      <c r="A1731" t="s">
        <v>19456</v>
      </c>
      <c r="B1731" t="s">
        <v>19457</v>
      </c>
      <c r="C1731" t="s">
        <v>19458</v>
      </c>
      <c r="D1731" t="s">
        <v>19459</v>
      </c>
      <c r="E1731" t="s">
        <v>19460</v>
      </c>
      <c r="F1731" t="s">
        <v>396</v>
      </c>
      <c r="G1731" t="s">
        <v>72</v>
      </c>
      <c r="H1731" t="s">
        <v>51</v>
      </c>
      <c r="I1731" t="s">
        <v>17410</v>
      </c>
      <c r="J1731" t="s">
        <v>3584</v>
      </c>
      <c r="K1731" t="s">
        <v>2476</v>
      </c>
      <c r="L1731" t="s">
        <v>808</v>
      </c>
      <c r="M1731" t="s">
        <v>809</v>
      </c>
      <c r="N1731" t="s">
        <v>1447</v>
      </c>
      <c r="O1731" t="s">
        <v>241</v>
      </c>
      <c r="P1731" t="s"/>
      <c r="Q1731" t="s"/>
      <c r="R1731" t="s"/>
      <c r="S1731" t="s"/>
      <c r="T1731" t="s"/>
      <c r="U1731" t="s">
        <v>19461</v>
      </c>
      <c r="V1731" t="s">
        <v>67</v>
      </c>
      <c r="W1731" t="s">
        <v>8914</v>
      </c>
      <c r="X1731" t="s"/>
      <c r="Y1731" t="s"/>
      <c r="Z1731" t="s"/>
      <c r="AA1731" t="s">
        <v>84</v>
      </c>
      <c r="AB1731" t="s">
        <v>19462</v>
      </c>
      <c r="AC1731" t="s">
        <v>19463</v>
      </c>
      <c r="AD1731" t="s">
        <v>301</v>
      </c>
      <c r="AE1731" t="s">
        <v>1133</v>
      </c>
      <c r="AF1731" t="s">
        <v>19464</v>
      </c>
      <c r="AG1731" t="s">
        <v>19465</v>
      </c>
      <c r="AH1731" t="s">
        <v>162</v>
      </c>
      <c r="AI1731" t="s">
        <v>19466</v>
      </c>
      <c r="AJ1731" t="s">
        <v>92</v>
      </c>
      <c r="AK1731" t="s">
        <v>66</v>
      </c>
    </row>
    <row r="1732" spans="1:38">
      <c r="A1732" t="s">
        <v>19467</v>
      </c>
      <c r="B1732" t="s">
        <v>19468</v>
      </c>
      <c r="C1732" t="s">
        <v>19469</v>
      </c>
      <c r="D1732" t="s">
        <v>19470</v>
      </c>
      <c r="E1732" t="s">
        <v>19471</v>
      </c>
      <c r="F1732" t="s">
        <v>9274</v>
      </c>
      <c r="G1732" t="s">
        <v>72</v>
      </c>
      <c r="H1732" t="s">
        <v>51</v>
      </c>
      <c r="I1732" t="s">
        <v>1024</v>
      </c>
      <c r="J1732" t="s">
        <v>53</v>
      </c>
      <c r="K1732" t="s">
        <v>54</v>
      </c>
      <c r="L1732" t="s">
        <v>355</v>
      </c>
      <c r="M1732" t="s">
        <v>985</v>
      </c>
      <c r="N1732" t="s">
        <v>986</v>
      </c>
      <c r="O1732" t="s">
        <v>241</v>
      </c>
      <c r="P1732" t="s"/>
      <c r="Q1732" t="s"/>
      <c r="R1732" t="s"/>
      <c r="S1732" t="s"/>
      <c r="T1732" t="s"/>
      <c r="U1732" t="s"/>
      <c r="V1732" t="s"/>
      <c r="W1732" t="s">
        <v>19472</v>
      </c>
      <c r="X1732" t="s"/>
      <c r="Y1732" t="s"/>
      <c r="Z1732" t="s"/>
      <c r="AA1732" t="s"/>
      <c r="AB1732" t="s">
        <v>19473</v>
      </c>
      <c r="AC1732" t="s">
        <v>19474</v>
      </c>
      <c r="AD1732" t="s">
        <v>59</v>
      </c>
      <c r="AE1732" t="s">
        <v>107</v>
      </c>
      <c r="AF1732" t="s">
        <v>19475</v>
      </c>
      <c r="AG1732" t="s">
        <v>19476</v>
      </c>
      <c r="AH1732" t="s">
        <v>93</v>
      </c>
      <c r="AI1732" t="s">
        <v>19477</v>
      </c>
      <c r="AJ1732" t="s">
        <v>92</v>
      </c>
      <c r="AK1732" t="s">
        <v>1849</v>
      </c>
    </row>
    <row r="1733" spans="1:38">
      <c r="A1733" t="s">
        <v>19478</v>
      </c>
      <c r="B1733" t="s">
        <v>19479</v>
      </c>
      <c r="C1733" t="s">
        <v>19480</v>
      </c>
      <c r="D1733" t="s"/>
      <c r="E1733" t="s">
        <v>19481</v>
      </c>
      <c r="F1733" t="s">
        <v>19482</v>
      </c>
      <c r="G1733" t="s">
        <v>50</v>
      </c>
      <c r="H1733" t="s">
        <v>51</v>
      </c>
      <c r="I1733" t="s">
        <v>8219</v>
      </c>
      <c r="J1733" t="s">
        <v>3463</v>
      </c>
      <c r="K1733" t="s">
        <v>569</v>
      </c>
      <c r="L1733" t="s">
        <v>76</v>
      </c>
      <c r="M1733" t="s">
        <v>77</v>
      </c>
      <c r="N1733" t="s">
        <v>544</v>
      </c>
      <c r="O1733" t="s">
        <v>79</v>
      </c>
      <c r="P1733" t="s"/>
      <c r="Q1733" t="s"/>
      <c r="R1733" t="s"/>
      <c r="S1733" t="s"/>
      <c r="T1733" t="s"/>
      <c r="U1733" t="s"/>
      <c r="V1733" t="s"/>
      <c r="W1733" t="s"/>
      <c r="X1733" t="s"/>
      <c r="Y1733" t="s"/>
      <c r="Z1733" t="s"/>
      <c r="AA1733" t="s"/>
      <c r="AB1733" t="s">
        <v>19483</v>
      </c>
      <c r="AC1733" t="s">
        <v>19483</v>
      </c>
      <c r="AD1733" t="s">
        <v>330</v>
      </c>
      <c r="AE1733" t="s">
        <v>44</v>
      </c>
      <c r="AF1733" t="s">
        <v>19484</v>
      </c>
      <c r="AG1733" t="s">
        <v>11443</v>
      </c>
      <c r="AH1733" t="s">
        <v>198</v>
      </c>
      <c r="AI1733" t="s">
        <v>19485</v>
      </c>
      <c r="AJ1733" t="s">
        <v>92</v>
      </c>
      <c r="AK1733" t="s">
        <v>66</v>
      </c>
    </row>
    <row r="1734" spans="1:38">
      <c r="A1734" t="s">
        <v>19486</v>
      </c>
      <c r="B1734" t="s">
        <v>19487</v>
      </c>
      <c r="C1734" t="s">
        <v>19488</v>
      </c>
      <c r="D1734" t="s"/>
      <c r="E1734" t="s">
        <v>19489</v>
      </c>
      <c r="F1734" t="s">
        <v>117</v>
      </c>
      <c r="G1734" t="s">
        <v>4887</v>
      </c>
      <c r="H1734" t="s">
        <v>51</v>
      </c>
      <c r="I1734" t="s">
        <v>10917</v>
      </c>
      <c r="J1734" t="s">
        <v>53</v>
      </c>
      <c r="K1734" t="s">
        <v>54</v>
      </c>
      <c r="L1734" t="s">
        <v>411</v>
      </c>
      <c r="M1734" t="s">
        <v>412</v>
      </c>
      <c r="N1734" t="s">
        <v>2083</v>
      </c>
      <c r="O1734" t="s">
        <v>241</v>
      </c>
      <c r="P1734" t="s">
        <v>19490</v>
      </c>
      <c r="Q1734" t="s">
        <v>63</v>
      </c>
      <c r="R1734" t="s">
        <v>19491</v>
      </c>
      <c r="S1734" t="s"/>
      <c r="T1734" t="s"/>
      <c r="U1734" t="s"/>
      <c r="V1734" t="s"/>
      <c r="W1734" t="s"/>
      <c r="X1734" t="s"/>
      <c r="Y1734" t="s"/>
      <c r="Z1734" t="s"/>
      <c r="AA1734" t="s"/>
      <c r="AB1734" t="s">
        <v>19492</v>
      </c>
      <c r="AC1734" t="s">
        <v>19493</v>
      </c>
      <c r="AD1734" t="s">
        <v>86</v>
      </c>
      <c r="AE1734" t="s">
        <v>44</v>
      </c>
      <c r="AF1734" t="s">
        <v>19494</v>
      </c>
      <c r="AG1734" t="s">
        <v>19495</v>
      </c>
      <c r="AH1734" t="s">
        <v>347</v>
      </c>
      <c r="AI1734" t="s">
        <v>19496</v>
      </c>
      <c r="AJ1734" t="s">
        <v>92</v>
      </c>
      <c r="AK1734" t="s">
        <v>66</v>
      </c>
    </row>
    <row r="1735" spans="1:38">
      <c r="A1735" t="s">
        <v>19497</v>
      </c>
      <c r="B1735" t="s">
        <v>19498</v>
      </c>
      <c r="C1735" t="s">
        <v>13315</v>
      </c>
      <c r="D1735" t="s">
        <v>19499</v>
      </c>
      <c r="E1735" t="s">
        <v>19500</v>
      </c>
      <c r="F1735" t="s"/>
      <c r="G1735" t="s">
        <v>50</v>
      </c>
      <c r="H1735" t="s">
        <v>51</v>
      </c>
      <c r="I1735" t="s">
        <v>1433</v>
      </c>
      <c r="J1735" t="s"/>
      <c r="K1735" t="s">
        <v>271</v>
      </c>
      <c r="L1735" t="s">
        <v>808</v>
      </c>
      <c r="M1735" t="s">
        <v>884</v>
      </c>
      <c r="N1735" t="s">
        <v>885</v>
      </c>
      <c r="O1735" t="s"/>
      <c r="P1735" t="s"/>
      <c r="Q1735" t="s">
        <v>44</v>
      </c>
      <c r="R1735" t="s">
        <v>19501</v>
      </c>
      <c r="S1735" t="s"/>
      <c r="T1735" t="s"/>
      <c r="U1735" t="s"/>
      <c r="V1735" t="s"/>
      <c r="W1735" t="s"/>
      <c r="X1735" t="s"/>
      <c r="Y1735" t="s"/>
      <c r="Z1735" t="s"/>
      <c r="AA1735" t="s"/>
      <c r="AB1735" t="s">
        <v>19502</v>
      </c>
      <c r="AC1735" t="s">
        <v>19502</v>
      </c>
      <c r="AD1735" t="s">
        <v>110</v>
      </c>
      <c r="AE1735" t="s">
        <v>515</v>
      </c>
      <c r="AF1735" t="s">
        <v>19503</v>
      </c>
      <c r="AG1735" t="s">
        <v>17076</v>
      </c>
      <c r="AH1735" t="s">
        <v>174</v>
      </c>
      <c r="AI1735" t="s">
        <v>19504</v>
      </c>
      <c r="AJ1735" t="s">
        <v>19505</v>
      </c>
      <c r="AK1735" t="s">
        <v>66</v>
      </c>
    </row>
    <row r="1736" spans="1:38">
      <c r="A1736" t="s">
        <v>19506</v>
      </c>
      <c r="B1736" t="s">
        <v>19507</v>
      </c>
      <c r="C1736" t="s">
        <v>19508</v>
      </c>
      <c r="D1736" t="s">
        <v>19509</v>
      </c>
      <c r="E1736" t="s">
        <v>19510</v>
      </c>
      <c r="F1736" t="s">
        <v>306</v>
      </c>
      <c r="G1736" t="s">
        <v>50</v>
      </c>
      <c r="H1736" t="s">
        <v>51</v>
      </c>
      <c r="I1736" t="s">
        <v>19511</v>
      </c>
      <c r="J1736" t="s"/>
      <c r="K1736" t="s">
        <v>11146</v>
      </c>
      <c r="L1736" t="s">
        <v>272</v>
      </c>
      <c r="M1736" t="s">
        <v>273</v>
      </c>
      <c r="N1736" t="s">
        <v>5224</v>
      </c>
      <c r="O1736" t="s">
        <v>79</v>
      </c>
      <c r="P1736" t="s"/>
      <c r="Q1736" t="s"/>
      <c r="R1736" t="s"/>
      <c r="S1736" t="s"/>
      <c r="T1736" t="s"/>
      <c r="U1736" t="s"/>
      <c r="V1736" t="s"/>
      <c r="W1736" t="s"/>
      <c r="X1736" t="s"/>
      <c r="Y1736" t="s"/>
      <c r="Z1736" t="s"/>
      <c r="AA1736" t="s"/>
      <c r="AB1736" t="s">
        <v>19512</v>
      </c>
      <c r="AC1736" t="s">
        <v>19512</v>
      </c>
      <c r="AD1736" t="s">
        <v>110</v>
      </c>
      <c r="AE1736" t="s">
        <v>210</v>
      </c>
      <c r="AF1736" t="s">
        <v>19513</v>
      </c>
      <c r="AG1736" t="s">
        <v>19514</v>
      </c>
      <c r="AH1736" t="s">
        <v>93</v>
      </c>
      <c r="AI1736" t="s">
        <v>19515</v>
      </c>
      <c r="AJ1736" t="s">
        <v>92</v>
      </c>
      <c r="AK1736" t="s">
        <v>66</v>
      </c>
    </row>
    <row r="1737" spans="1:38">
      <c r="A1737" t="s">
        <v>13989</v>
      </c>
      <c r="B1737" t="s">
        <v>19516</v>
      </c>
      <c r="C1737" t="s">
        <v>19517</v>
      </c>
      <c r="D1737" t="s">
        <v>19518</v>
      </c>
      <c r="E1737" t="s">
        <v>19519</v>
      </c>
      <c r="F1737" t="s">
        <v>1671</v>
      </c>
      <c r="G1737" t="s">
        <v>72</v>
      </c>
      <c r="H1737" t="s">
        <v>51</v>
      </c>
      <c r="I1737" t="s">
        <v>19520</v>
      </c>
      <c r="J1737" t="s">
        <v>4535</v>
      </c>
      <c r="K1737" t="s">
        <v>54</v>
      </c>
      <c r="L1737" t="s">
        <v>170</v>
      </c>
      <c r="M1737" t="s">
        <v>336</v>
      </c>
      <c r="N1737" t="s">
        <v>5685</v>
      </c>
      <c r="O1737" t="s">
        <v>241</v>
      </c>
      <c r="P1737" t="s"/>
      <c r="Q1737" t="s"/>
      <c r="R1737" t="s"/>
      <c r="S1737" t="s"/>
      <c r="T1737" t="s"/>
      <c r="U1737" t="s"/>
      <c r="V1737" t="s">
        <v>67</v>
      </c>
      <c r="W1737" t="s">
        <v>19521</v>
      </c>
      <c r="X1737" t="s"/>
      <c r="Y1737" t="s"/>
      <c r="Z1737" t="s"/>
      <c r="AA1737" t="s">
        <v>84</v>
      </c>
      <c r="AB1737" t="s">
        <v>19522</v>
      </c>
      <c r="AC1737" t="s">
        <v>19523</v>
      </c>
      <c r="AD1737" t="s">
        <v>112</v>
      </c>
      <c r="AE1737" t="s">
        <v>904</v>
      </c>
      <c r="AF1737" t="s">
        <v>19524</v>
      </c>
      <c r="AG1737" t="s">
        <v>19525</v>
      </c>
      <c r="AH1737" t="s">
        <v>44</v>
      </c>
      <c r="AI1737" t="s">
        <v>19526</v>
      </c>
      <c r="AJ1737" t="s">
        <v>92</v>
      </c>
      <c r="AK1737" t="s">
        <v>66</v>
      </c>
    </row>
    <row r="1738" spans="1:38">
      <c r="A1738" t="s">
        <v>5227</v>
      </c>
      <c r="B1738" t="s">
        <v>19527</v>
      </c>
      <c r="C1738" t="s">
        <v>19528</v>
      </c>
      <c r="D1738" t="s">
        <v>19529</v>
      </c>
      <c r="E1738" t="s">
        <v>19530</v>
      </c>
      <c r="F1738" t="s">
        <v>49</v>
      </c>
      <c r="G1738" t="s">
        <v>50</v>
      </c>
      <c r="H1738" t="s">
        <v>51</v>
      </c>
      <c r="I1738" t="s">
        <v>1865</v>
      </c>
      <c r="J1738" t="s">
        <v>53</v>
      </c>
      <c r="K1738" t="s">
        <v>54</v>
      </c>
      <c r="L1738" t="s">
        <v>238</v>
      </c>
      <c r="M1738" t="s">
        <v>660</v>
      </c>
      <c r="N1738" t="s">
        <v>1833</v>
      </c>
      <c r="O1738" t="s">
        <v>103</v>
      </c>
      <c r="P1738" t="s">
        <v>19531</v>
      </c>
      <c r="Q1738" t="s">
        <v>67</v>
      </c>
      <c r="R1738" t="s"/>
      <c r="S1738" t="s"/>
      <c r="T1738" t="s"/>
      <c r="U1738" t="s"/>
      <c r="V1738" t="s"/>
      <c r="W1738" t="s"/>
      <c r="X1738" t="s"/>
      <c r="Y1738" t="s"/>
      <c r="Z1738" t="s"/>
      <c r="AA1738" t="s"/>
      <c r="AB1738" t="s">
        <v>19532</v>
      </c>
      <c r="AC1738" t="s">
        <v>19533</v>
      </c>
      <c r="AD1738" t="s">
        <v>124</v>
      </c>
      <c r="AE1738" t="s">
        <v>60</v>
      </c>
      <c r="AF1738" t="s">
        <v>19534</v>
      </c>
      <c r="AG1738" t="s">
        <v>19535</v>
      </c>
      <c r="AH1738" t="s">
        <v>209</v>
      </c>
      <c r="AI1738" t="s">
        <v>19536</v>
      </c>
      <c r="AJ1738" t="s">
        <v>92</v>
      </c>
      <c r="AK1738" t="s">
        <v>66</v>
      </c>
    </row>
    <row r="1739" spans="1:38">
      <c r="A1739" t="s">
        <v>19537</v>
      </c>
      <c r="B1739" t="s">
        <v>19538</v>
      </c>
      <c r="C1739" t="s">
        <v>19539</v>
      </c>
      <c r="D1739" t="s">
        <v>19540</v>
      </c>
      <c r="E1739" t="s">
        <v>19541</v>
      </c>
      <c r="F1739" t="s">
        <v>49</v>
      </c>
      <c r="G1739" t="s">
        <v>50</v>
      </c>
      <c r="H1739" t="s">
        <v>51</v>
      </c>
      <c r="I1739" t="s">
        <v>19542</v>
      </c>
      <c r="J1739" t="s">
        <v>2268</v>
      </c>
      <c r="K1739" t="s">
        <v>469</v>
      </c>
      <c r="L1739" t="s">
        <v>932</v>
      </c>
      <c r="M1739" t="s">
        <v>932</v>
      </c>
      <c r="N1739" t="s">
        <v>1747</v>
      </c>
      <c r="O1739" t="s">
        <v>241</v>
      </c>
      <c r="P1739" t="s">
        <v>19543</v>
      </c>
      <c r="Q1739" t="s">
        <v>93</v>
      </c>
      <c r="R1739" t="s">
        <v>19544</v>
      </c>
      <c r="S1739" t="s"/>
      <c r="T1739" t="s"/>
      <c r="U1739" t="s"/>
      <c r="V1739" t="s"/>
      <c r="W1739" t="s"/>
      <c r="X1739" t="s"/>
      <c r="Y1739" t="s"/>
      <c r="Z1739" t="s"/>
      <c r="AA1739" t="s"/>
      <c r="AB1739" t="s">
        <v>19545</v>
      </c>
      <c r="AC1739" t="s">
        <v>19546</v>
      </c>
      <c r="AD1739" t="s">
        <v>86</v>
      </c>
      <c r="AE1739" t="s">
        <v>44</v>
      </c>
      <c r="AF1739" t="s">
        <v>19547</v>
      </c>
      <c r="AG1739" t="s">
        <v>19548</v>
      </c>
      <c r="AH1739" t="s">
        <v>209</v>
      </c>
      <c r="AI1739" t="s">
        <v>19549</v>
      </c>
      <c r="AJ1739" t="s">
        <v>92</v>
      </c>
      <c r="AK1739" t="s">
        <v>66</v>
      </c>
    </row>
    <row r="1740" spans="1:38">
      <c r="A1740" t="s">
        <v>19550</v>
      </c>
      <c r="B1740" t="s">
        <v>19551</v>
      </c>
      <c r="C1740" t="s">
        <v>19552</v>
      </c>
      <c r="D1740" t="s">
        <v>19553</v>
      </c>
      <c r="E1740" t="s">
        <v>19554</v>
      </c>
      <c r="F1740" t="s">
        <v>49</v>
      </c>
      <c r="G1740" t="s">
        <v>50</v>
      </c>
      <c r="H1740" t="s">
        <v>51</v>
      </c>
      <c r="I1740" t="s">
        <v>19555</v>
      </c>
      <c r="J1740" t="s">
        <v>2898</v>
      </c>
      <c r="K1740" t="s">
        <v>1534</v>
      </c>
      <c r="L1740" t="s">
        <v>100</v>
      </c>
      <c r="M1740" t="s">
        <v>101</v>
      </c>
      <c r="N1740" t="s">
        <v>102</v>
      </c>
      <c r="O1740" t="s">
        <v>826</v>
      </c>
      <c r="P1740" t="s">
        <v>19556</v>
      </c>
      <c r="Q1740" t="s">
        <v>93</v>
      </c>
      <c r="R1740" t="s">
        <v>19557</v>
      </c>
      <c r="S1740" t="s"/>
      <c r="T1740" t="s"/>
      <c r="U1740" t="s"/>
      <c r="V1740" t="s"/>
      <c r="W1740" t="s"/>
      <c r="X1740" t="s"/>
      <c r="Y1740" t="s"/>
      <c r="Z1740" t="s"/>
      <c r="AA1740" t="s"/>
      <c r="AB1740" t="s">
        <v>19558</v>
      </c>
      <c r="AC1740" t="s">
        <v>19559</v>
      </c>
      <c r="AD1740" t="s">
        <v>174</v>
      </c>
      <c r="AE1740" t="s">
        <v>44</v>
      </c>
      <c r="AF1740" t="s">
        <v>19560</v>
      </c>
      <c r="AG1740" t="s">
        <v>93</v>
      </c>
      <c r="AH1740" t="s">
        <v>301</v>
      </c>
      <c r="AI1740" t="s">
        <v>19561</v>
      </c>
      <c r="AJ1740" t="s">
        <v>92</v>
      </c>
      <c r="AK1740" t="s">
        <v>66</v>
      </c>
    </row>
    <row r="1741" spans="1:38">
      <c r="A1741" t="s">
        <v>11748</v>
      </c>
      <c r="B1741" t="s">
        <v>19562</v>
      </c>
      <c r="C1741" t="s">
        <v>19563</v>
      </c>
      <c r="D1741" t="s">
        <v>19564</v>
      </c>
      <c r="E1741" t="s">
        <v>19565</v>
      </c>
      <c r="F1741" t="s">
        <v>98</v>
      </c>
      <c r="G1741" t="s">
        <v>50</v>
      </c>
      <c r="H1741" t="s">
        <v>51</v>
      </c>
      <c r="I1741" t="s">
        <v>5583</v>
      </c>
      <c r="J1741" t="s">
        <v>5583</v>
      </c>
      <c r="K1741" t="s">
        <v>138</v>
      </c>
      <c r="L1741" t="s">
        <v>55</v>
      </c>
      <c r="M1741" t="s">
        <v>56</v>
      </c>
      <c r="N1741" t="s">
        <v>14802</v>
      </c>
      <c r="O1741" t="s">
        <v>241</v>
      </c>
      <c r="P1741" t="s">
        <v>3761</v>
      </c>
      <c r="Q1741" t="s">
        <v>67</v>
      </c>
      <c r="R1741" t="s">
        <v>3762</v>
      </c>
      <c r="S1741" t="s"/>
      <c r="T1741" t="s"/>
      <c r="U1741" t="s"/>
      <c r="V1741" t="s"/>
      <c r="W1741" t="s"/>
      <c r="X1741" t="s"/>
      <c r="Y1741" t="s"/>
      <c r="Z1741" t="s"/>
      <c r="AA1741" t="s"/>
      <c r="AB1741" t="s">
        <v>19566</v>
      </c>
      <c r="AC1741" t="s">
        <v>19567</v>
      </c>
      <c r="AD1741" t="s">
        <v>110</v>
      </c>
      <c r="AE1741" t="s">
        <v>210</v>
      </c>
      <c r="AF1741" t="s">
        <v>19568</v>
      </c>
      <c r="AG1741" t="s">
        <v>19569</v>
      </c>
      <c r="AH1741" t="s">
        <v>59</v>
      </c>
      <c r="AI1741" t="s">
        <v>19570</v>
      </c>
      <c r="AJ1741" t="s">
        <v>92</v>
      </c>
      <c r="AK1741" t="s">
        <v>66</v>
      </c>
    </row>
    <row r="1742" spans="1:38">
      <c r="A1742" t="s">
        <v>19571</v>
      </c>
      <c r="B1742" t="s">
        <v>19572</v>
      </c>
      <c r="C1742" t="s">
        <v>19573</v>
      </c>
      <c r="D1742" t="s">
        <v>19574</v>
      </c>
      <c r="E1742" t="s">
        <v>19575</v>
      </c>
      <c r="F1742" t="s">
        <v>233</v>
      </c>
      <c r="G1742" t="s">
        <v>50</v>
      </c>
      <c r="H1742" t="s">
        <v>51</v>
      </c>
      <c r="I1742" t="s">
        <v>19576</v>
      </c>
      <c r="J1742" t="s">
        <v>53</v>
      </c>
      <c r="K1742" t="s">
        <v>54</v>
      </c>
      <c r="L1742" t="s">
        <v>526</v>
      </c>
      <c r="M1742" t="s">
        <v>527</v>
      </c>
      <c r="N1742" t="s">
        <v>1039</v>
      </c>
      <c r="O1742" t="s">
        <v>79</v>
      </c>
      <c r="P1742" t="s"/>
      <c r="Q1742" t="s">
        <v>67</v>
      </c>
      <c r="R1742" t="s">
        <v>19577</v>
      </c>
      <c r="S1742" t="s"/>
      <c r="T1742" t="s"/>
      <c r="U1742" t="s"/>
      <c r="V1742" t="s"/>
      <c r="W1742" t="s"/>
      <c r="X1742" t="s"/>
      <c r="Y1742" t="s"/>
      <c r="Z1742" t="s"/>
      <c r="AA1742" t="s"/>
      <c r="AB1742" t="s">
        <v>19578</v>
      </c>
      <c r="AC1742" t="s">
        <v>19579</v>
      </c>
      <c r="AD1742" t="s">
        <v>110</v>
      </c>
      <c r="AE1742" t="s">
        <v>44</v>
      </c>
      <c r="AF1742" t="s">
        <v>19580</v>
      </c>
      <c r="AG1742" t="s">
        <v>19581</v>
      </c>
      <c r="AH1742" t="s">
        <v>110</v>
      </c>
      <c r="AI1742" t="s">
        <v>19582</v>
      </c>
      <c r="AJ1742" t="s">
        <v>92</v>
      </c>
      <c r="AK1742" t="s">
        <v>66</v>
      </c>
    </row>
    <row r="1743" spans="1:38">
      <c r="A1743" t="s">
        <v>19583</v>
      </c>
      <c r="B1743" t="s">
        <v>19584</v>
      </c>
      <c r="C1743" t="s">
        <v>19585</v>
      </c>
      <c r="D1743" t="s"/>
      <c r="E1743" t="s">
        <v>19586</v>
      </c>
      <c r="F1743" t="s">
        <v>1154</v>
      </c>
      <c r="G1743" t="s">
        <v>1178</v>
      </c>
      <c r="H1743" t="s">
        <v>51</v>
      </c>
      <c r="I1743" t="s">
        <v>19587</v>
      </c>
      <c r="J1743" t="s">
        <v>1293</v>
      </c>
      <c r="K1743" t="s">
        <v>54</v>
      </c>
      <c r="L1743" t="s">
        <v>597</v>
      </c>
      <c r="M1743" t="s">
        <v>598</v>
      </c>
      <c r="N1743" t="s">
        <v>1672</v>
      </c>
      <c r="O1743" t="s">
        <v>433</v>
      </c>
      <c r="P1743" t="s"/>
      <c r="Q1743" t="s"/>
      <c r="R1743" t="s"/>
      <c r="S1743" t="s"/>
      <c r="T1743" t="s"/>
      <c r="U1743" t="s"/>
      <c r="V1743" t="s"/>
      <c r="W1743" t="s">
        <v>6213</v>
      </c>
      <c r="X1743" t="s"/>
      <c r="Y1743" t="s"/>
      <c r="Z1743" t="s"/>
      <c r="AA1743" t="s"/>
      <c r="AB1743" t="s">
        <v>19588</v>
      </c>
      <c r="AC1743" t="s">
        <v>19588</v>
      </c>
      <c r="AD1743" t="s">
        <v>192</v>
      </c>
      <c r="AE1743" t="s">
        <v>310</v>
      </c>
      <c r="AF1743" t="s">
        <v>19589</v>
      </c>
      <c r="AG1743" t="s">
        <v>19590</v>
      </c>
      <c r="AH1743" t="s">
        <v>347</v>
      </c>
      <c r="AI1743" t="s">
        <v>19591</v>
      </c>
      <c r="AJ1743" t="s">
        <v>92</v>
      </c>
      <c r="AK1743" t="s">
        <v>66</v>
      </c>
    </row>
    <row r="1744" spans="1:38">
      <c r="A1744" t="s">
        <v>19592</v>
      </c>
      <c r="B1744" t="s">
        <v>19593</v>
      </c>
      <c r="C1744" t="s">
        <v>19594</v>
      </c>
      <c r="D1744" t="s">
        <v>19595</v>
      </c>
      <c r="E1744" t="s">
        <v>19596</v>
      </c>
      <c r="F1744" t="s">
        <v>438</v>
      </c>
      <c r="G1744" t="s">
        <v>50</v>
      </c>
      <c r="H1744" t="s">
        <v>51</v>
      </c>
      <c r="I1744" t="s"/>
      <c r="J1744" t="s"/>
      <c r="K1744" t="s"/>
      <c r="L1744" t="s">
        <v>156</v>
      </c>
      <c r="M1744" t="s">
        <v>157</v>
      </c>
      <c r="N1744" t="s">
        <v>821</v>
      </c>
      <c r="O1744" t="s"/>
      <c r="P1744" t="s"/>
      <c r="Q1744" t="s">
        <v>44</v>
      </c>
      <c r="R1744" t="s"/>
      <c r="S1744" t="s"/>
      <c r="T1744" t="s"/>
      <c r="U1744" t="s"/>
      <c r="V1744" t="s"/>
      <c r="W1744" t="s"/>
      <c r="X1744" t="s"/>
      <c r="Y1744" t="s"/>
      <c r="Z1744" t="s"/>
      <c r="AA1744" t="s"/>
      <c r="AB1744" t="s">
        <v>19597</v>
      </c>
      <c r="AC1744" t="s">
        <v>19597</v>
      </c>
      <c r="AD1744" t="s">
        <v>192</v>
      </c>
      <c r="AE1744" t="s">
        <v>310</v>
      </c>
      <c r="AF1744" t="s">
        <v>19598</v>
      </c>
      <c r="AG1744" t="s">
        <v>19599</v>
      </c>
      <c r="AH1744" t="s">
        <v>391</v>
      </c>
      <c r="AI1744" t="s">
        <v>19600</v>
      </c>
      <c r="AJ1744" t="s">
        <v>19601</v>
      </c>
      <c r="AK1744" t="s">
        <v>66</v>
      </c>
    </row>
    <row r="1745" spans="1:38">
      <c r="A1745" t="s">
        <v>19602</v>
      </c>
      <c r="B1745" t="s">
        <v>19603</v>
      </c>
      <c r="C1745" t="s">
        <v>19604</v>
      </c>
      <c r="D1745" t="s">
        <v>19605</v>
      </c>
      <c r="E1745" t="s">
        <v>19606</v>
      </c>
      <c r="F1745" t="s">
        <v>697</v>
      </c>
      <c r="G1745" t="s">
        <v>50</v>
      </c>
      <c r="H1745" t="s">
        <v>51</v>
      </c>
      <c r="I1745" t="s">
        <v>1024</v>
      </c>
      <c r="J1745" t="s">
        <v>53</v>
      </c>
      <c r="K1745" t="s">
        <v>54</v>
      </c>
      <c r="L1745" t="s">
        <v>843</v>
      </c>
      <c r="M1745" t="s">
        <v>844</v>
      </c>
      <c r="N1745" t="s">
        <v>1128</v>
      </c>
      <c r="O1745" t="s">
        <v>826</v>
      </c>
      <c r="P1745" t="s">
        <v>19607</v>
      </c>
      <c r="Q1745" t="s">
        <v>67</v>
      </c>
      <c r="R1745" t="s"/>
      <c r="S1745" t="s"/>
      <c r="T1745" t="s"/>
      <c r="U1745" t="s"/>
      <c r="V1745" t="s"/>
      <c r="W1745" t="s"/>
      <c r="X1745" t="s"/>
      <c r="Y1745" t="s"/>
      <c r="Z1745" t="s"/>
      <c r="AA1745" t="s"/>
      <c r="AB1745" t="s">
        <v>19608</v>
      </c>
      <c r="AC1745" t="s">
        <v>19609</v>
      </c>
      <c r="AD1745" t="s">
        <v>86</v>
      </c>
      <c r="AE1745" t="s">
        <v>44</v>
      </c>
      <c r="AF1745" t="s">
        <v>19610</v>
      </c>
      <c r="AG1745" t="s">
        <v>13151</v>
      </c>
      <c r="AH1745" t="s">
        <v>347</v>
      </c>
      <c r="AI1745" t="s">
        <v>19611</v>
      </c>
      <c r="AJ1745" t="s">
        <v>92</v>
      </c>
      <c r="AK1745" t="s">
        <v>66</v>
      </c>
    </row>
    <row r="1746" spans="1:38">
      <c r="A1746" t="s">
        <v>19612</v>
      </c>
      <c r="B1746" t="s">
        <v>19613</v>
      </c>
      <c r="C1746" t="s">
        <v>19614</v>
      </c>
      <c r="D1746" t="s">
        <v>19615</v>
      </c>
      <c r="E1746" t="s">
        <v>19616</v>
      </c>
      <c r="F1746" t="s">
        <v>49</v>
      </c>
      <c r="G1746" t="s">
        <v>50</v>
      </c>
      <c r="H1746" t="s">
        <v>51</v>
      </c>
      <c r="I1746" t="s">
        <v>19617</v>
      </c>
      <c r="J1746" t="s">
        <v>440</v>
      </c>
      <c r="K1746" t="s">
        <v>54</v>
      </c>
      <c r="L1746" t="s">
        <v>454</v>
      </c>
      <c r="M1746" t="s">
        <v>454</v>
      </c>
      <c r="N1746" t="s">
        <v>12724</v>
      </c>
      <c r="O1746" t="s">
        <v>301</v>
      </c>
      <c r="P1746" t="s">
        <v>5404</v>
      </c>
      <c r="Q1746" t="s">
        <v>93</v>
      </c>
      <c r="R1746" t="s"/>
      <c r="S1746" t="s"/>
      <c r="T1746" t="s"/>
      <c r="U1746" t="s"/>
      <c r="V1746" t="s"/>
      <c r="W1746" t="s"/>
      <c r="X1746" t="s"/>
      <c r="Y1746" t="s"/>
      <c r="Z1746" t="s"/>
      <c r="AA1746" t="s"/>
      <c r="AB1746" t="s">
        <v>19618</v>
      </c>
      <c r="AC1746" t="s">
        <v>19619</v>
      </c>
      <c r="AD1746" t="s">
        <v>112</v>
      </c>
      <c r="AE1746" t="s">
        <v>60</v>
      </c>
      <c r="AF1746" t="s">
        <v>19620</v>
      </c>
      <c r="AG1746" t="s">
        <v>19621</v>
      </c>
      <c r="AH1746" t="s">
        <v>67</v>
      </c>
      <c r="AI1746" t="s">
        <v>19622</v>
      </c>
      <c r="AJ1746" t="s">
        <v>92</v>
      </c>
      <c r="AK1746" t="s">
        <v>66</v>
      </c>
    </row>
    <row r="1747" spans="1:38">
      <c r="A1747" t="s">
        <v>17024</v>
      </c>
      <c r="B1747" t="s">
        <v>19623</v>
      </c>
      <c r="C1747" t="s">
        <v>19624</v>
      </c>
      <c r="D1747" t="s"/>
      <c r="E1747" t="s">
        <v>19625</v>
      </c>
      <c r="F1747" t="s">
        <v>1102</v>
      </c>
      <c r="G1747" t="s">
        <v>72</v>
      </c>
      <c r="H1747" t="s">
        <v>51</v>
      </c>
      <c r="I1747" t="s">
        <v>842</v>
      </c>
      <c r="J1747" t="s">
        <v>842</v>
      </c>
      <c r="K1747" t="s">
        <v>54</v>
      </c>
      <c r="L1747" t="s">
        <v>272</v>
      </c>
      <c r="M1747" t="s">
        <v>273</v>
      </c>
      <c r="N1747" t="s">
        <v>728</v>
      </c>
      <c r="O1747" t="s">
        <v>142</v>
      </c>
      <c r="P1747" t="s"/>
      <c r="Q1747" t="s"/>
      <c r="R1747" t="s"/>
      <c r="S1747" t="s"/>
      <c r="T1747" t="s"/>
      <c r="U1747" t="s"/>
      <c r="V1747" t="s"/>
      <c r="W1747" t="s">
        <v>19626</v>
      </c>
      <c r="X1747" t="s"/>
      <c r="Y1747" t="s"/>
      <c r="Z1747" t="s"/>
      <c r="AA1747" t="s"/>
      <c r="AB1747" t="s">
        <v>19627</v>
      </c>
      <c r="AC1747" t="s">
        <v>19627</v>
      </c>
      <c r="AD1747" t="s">
        <v>93</v>
      </c>
      <c r="AE1747" t="s">
        <v>277</v>
      </c>
      <c r="AF1747" t="s">
        <v>19628</v>
      </c>
      <c r="AG1747" t="s">
        <v>16646</v>
      </c>
      <c r="AH1747" t="s">
        <v>44</v>
      </c>
      <c r="AI1747" t="s">
        <v>19629</v>
      </c>
      <c r="AJ1747" t="s">
        <v>92</v>
      </c>
      <c r="AK1747" t="s">
        <v>66</v>
      </c>
    </row>
    <row r="1748" spans="1:38">
      <c r="A1748" t="s">
        <v>19630</v>
      </c>
      <c r="B1748" t="s">
        <v>19631</v>
      </c>
      <c r="C1748" t="s">
        <v>19632</v>
      </c>
      <c r="D1748" t="s">
        <v>19633</v>
      </c>
      <c r="E1748" t="s">
        <v>19634</v>
      </c>
      <c r="F1748" t="s">
        <v>233</v>
      </c>
      <c r="G1748" t="s">
        <v>50</v>
      </c>
      <c r="H1748" t="s">
        <v>51</v>
      </c>
      <c r="I1748" t="s">
        <v>19635</v>
      </c>
      <c r="J1748" t="s"/>
      <c r="K1748" t="s">
        <v>354</v>
      </c>
      <c r="L1748" t="s">
        <v>120</v>
      </c>
      <c r="M1748" t="s">
        <v>121</v>
      </c>
      <c r="N1748" t="s">
        <v>19636</v>
      </c>
      <c r="O1748" t="s"/>
      <c r="P1748" t="s"/>
      <c r="Q1748" t="s">
        <v>44</v>
      </c>
      <c r="R1748" t="s"/>
      <c r="S1748" t="s"/>
      <c r="T1748" t="s"/>
      <c r="U1748" t="s"/>
      <c r="V1748" t="s"/>
      <c r="W1748" t="s"/>
      <c r="X1748" t="s"/>
      <c r="Y1748" t="s"/>
      <c r="Z1748" t="s"/>
      <c r="AA1748" t="s"/>
      <c r="AB1748" t="s">
        <v>19637</v>
      </c>
      <c r="AC1748" t="s">
        <v>19637</v>
      </c>
      <c r="AD1748" t="s">
        <v>93</v>
      </c>
      <c r="AE1748" t="s">
        <v>277</v>
      </c>
      <c r="AF1748" t="s">
        <v>19638</v>
      </c>
      <c r="AG1748" t="s">
        <v>19639</v>
      </c>
      <c r="AH1748" t="s">
        <v>44</v>
      </c>
      <c r="AI1748" t="s">
        <v>19640</v>
      </c>
      <c r="AJ1748" t="s">
        <v>19641</v>
      </c>
      <c r="AK1748" t="s">
        <v>66</v>
      </c>
    </row>
    <row r="1749" spans="1:38">
      <c r="A1749" t="s">
        <v>19642</v>
      </c>
      <c r="B1749" t="s">
        <v>19643</v>
      </c>
      <c r="C1749" t="s">
        <v>19644</v>
      </c>
      <c r="D1749" t="s">
        <v>19645</v>
      </c>
      <c r="E1749" t="s">
        <v>19646</v>
      </c>
      <c r="F1749" t="s">
        <v>98</v>
      </c>
      <c r="G1749" t="s">
        <v>50</v>
      </c>
      <c r="H1749" t="s">
        <v>51</v>
      </c>
      <c r="I1749" t="s">
        <v>11065</v>
      </c>
      <c r="J1749" t="s">
        <v>3584</v>
      </c>
      <c r="K1749" t="s">
        <v>2476</v>
      </c>
      <c r="L1749" t="s">
        <v>55</v>
      </c>
      <c r="M1749" t="s">
        <v>56</v>
      </c>
      <c r="N1749" t="s">
        <v>1772</v>
      </c>
      <c r="O1749" t="s">
        <v>241</v>
      </c>
      <c r="P1749" t="s">
        <v>19647</v>
      </c>
      <c r="Q1749" t="s">
        <v>112</v>
      </c>
      <c r="R1749" t="s">
        <v>19648</v>
      </c>
      <c r="S1749" t="s"/>
      <c r="T1749" t="s"/>
      <c r="U1749" t="s"/>
      <c r="V1749" t="s"/>
      <c r="W1749" t="s"/>
      <c r="X1749" t="s"/>
      <c r="Y1749" t="s"/>
      <c r="Z1749" t="s"/>
      <c r="AA1749" t="s"/>
      <c r="AB1749" t="s">
        <v>19649</v>
      </c>
      <c r="AC1749" t="s">
        <v>19650</v>
      </c>
      <c r="AD1749" t="s">
        <v>59</v>
      </c>
      <c r="AE1749" t="s">
        <v>107</v>
      </c>
      <c r="AF1749" t="s">
        <v>19651</v>
      </c>
      <c r="AG1749" t="s">
        <v>19652</v>
      </c>
      <c r="AH1749" t="s">
        <v>67</v>
      </c>
      <c r="AI1749" t="s">
        <v>19653</v>
      </c>
      <c r="AJ1749" t="s">
        <v>92</v>
      </c>
      <c r="AK1749" t="s">
        <v>66</v>
      </c>
    </row>
    <row r="1750" spans="1:38">
      <c r="A1750" t="s">
        <v>19654</v>
      </c>
      <c r="B1750" t="s">
        <v>19655</v>
      </c>
      <c r="C1750" t="s">
        <v>19656</v>
      </c>
      <c r="D1750" t="s">
        <v>19657</v>
      </c>
      <c r="E1750" t="s">
        <v>19658</v>
      </c>
      <c r="F1750" t="s">
        <v>697</v>
      </c>
      <c r="G1750" t="s">
        <v>50</v>
      </c>
      <c r="H1750" t="s">
        <v>51</v>
      </c>
      <c r="I1750" t="s">
        <v>19659</v>
      </c>
      <c r="J1750" t="s">
        <v>1038</v>
      </c>
      <c r="K1750" t="s">
        <v>354</v>
      </c>
      <c r="L1750" t="s">
        <v>238</v>
      </c>
      <c r="M1750" t="s">
        <v>1265</v>
      </c>
      <c r="N1750" t="s">
        <v>1266</v>
      </c>
      <c r="O1750" t="s">
        <v>79</v>
      </c>
      <c r="P1750" t="s">
        <v>19660</v>
      </c>
      <c r="Q1750" t="s">
        <v>67</v>
      </c>
      <c r="R1750" t="s">
        <v>19661</v>
      </c>
      <c r="S1750" t="s"/>
      <c r="T1750" t="s"/>
      <c r="U1750" t="s"/>
      <c r="V1750" t="s"/>
      <c r="W1750" t="s"/>
      <c r="X1750" t="s"/>
      <c r="Y1750" t="s"/>
      <c r="Z1750" t="s"/>
      <c r="AA1750" t="s"/>
      <c r="AB1750" t="s">
        <v>19662</v>
      </c>
      <c r="AC1750" t="s">
        <v>19663</v>
      </c>
      <c r="AD1750" t="s">
        <v>63</v>
      </c>
      <c r="AE1750" t="s">
        <v>277</v>
      </c>
      <c r="AF1750" t="s">
        <v>19664</v>
      </c>
      <c r="AG1750" t="s">
        <v>19665</v>
      </c>
      <c r="AH1750" t="s">
        <v>44</v>
      </c>
      <c r="AI1750" t="s">
        <v>19666</v>
      </c>
      <c r="AJ1750" t="s">
        <v>92</v>
      </c>
      <c r="AK1750" t="s">
        <v>66</v>
      </c>
    </row>
    <row r="1751" spans="1:38">
      <c r="A1751" t="s">
        <v>19667</v>
      </c>
      <c r="B1751" t="s">
        <v>19668</v>
      </c>
      <c r="C1751" t="s">
        <v>19669</v>
      </c>
      <c r="D1751" t="s"/>
      <c r="E1751" t="s">
        <v>19670</v>
      </c>
      <c r="F1751" t="s"/>
      <c r="G1751" t="s">
        <v>72</v>
      </c>
      <c r="H1751" t="s">
        <v>51</v>
      </c>
      <c r="I1751" t="s">
        <v>19671</v>
      </c>
      <c r="J1751" t="s">
        <v>19672</v>
      </c>
      <c r="K1751" t="s">
        <v>740</v>
      </c>
      <c r="L1751" t="s">
        <v>470</v>
      </c>
      <c r="M1751" t="s">
        <v>685</v>
      </c>
      <c r="N1751" t="s">
        <v>686</v>
      </c>
      <c r="O1751" t="s">
        <v>112</v>
      </c>
      <c r="P1751" t="s">
        <v>8143</v>
      </c>
      <c r="Q1751" t="s">
        <v>67</v>
      </c>
      <c r="R1751" t="s"/>
      <c r="S1751" t="s"/>
      <c r="T1751" t="s"/>
      <c r="U1751" t="s"/>
      <c r="V1751" t="s"/>
      <c r="W1751" t="s">
        <v>10414</v>
      </c>
      <c r="X1751" t="s"/>
      <c r="Y1751" t="s"/>
      <c r="Z1751" t="s"/>
      <c r="AA1751" t="s"/>
      <c r="AB1751" t="s">
        <v>19673</v>
      </c>
      <c r="AC1751" t="s">
        <v>19673</v>
      </c>
      <c r="AD1751" t="s">
        <v>90</v>
      </c>
      <c r="AE1751" t="s">
        <v>44</v>
      </c>
      <c r="AF1751" t="s">
        <v>19674</v>
      </c>
      <c r="AG1751" t="s">
        <v>19675</v>
      </c>
      <c r="AH1751" t="s">
        <v>1019</v>
      </c>
      <c r="AI1751" t="s">
        <v>19676</v>
      </c>
      <c r="AJ1751" t="s">
        <v>92</v>
      </c>
      <c r="AK1751" t="s">
        <v>66</v>
      </c>
    </row>
    <row r="1752" spans="1:38">
      <c r="A1752" t="s">
        <v>19677</v>
      </c>
      <c r="B1752" t="s">
        <v>19678</v>
      </c>
      <c r="C1752" t="s">
        <v>19679</v>
      </c>
      <c r="D1752" t="s">
        <v>19680</v>
      </c>
      <c r="E1752" t="s">
        <v>19681</v>
      </c>
      <c r="F1752" t="s"/>
      <c r="G1752" t="s">
        <v>50</v>
      </c>
      <c r="H1752" t="s">
        <v>51</v>
      </c>
      <c r="I1752" t="s">
        <v>883</v>
      </c>
      <c r="J1752" t="s"/>
      <c r="K1752" t="s">
        <v>453</v>
      </c>
      <c r="L1752" t="s">
        <v>582</v>
      </c>
      <c r="M1752" t="s">
        <v>871</v>
      </c>
      <c r="N1752" t="s">
        <v>872</v>
      </c>
      <c r="O1752" t="s"/>
      <c r="P1752" t="s"/>
      <c r="Q1752" t="s">
        <v>44</v>
      </c>
      <c r="R1752" t="s"/>
      <c r="S1752" t="s"/>
      <c r="T1752" t="s"/>
      <c r="U1752" t="s"/>
      <c r="V1752" t="s"/>
      <c r="W1752" t="s"/>
      <c r="X1752" t="s"/>
      <c r="Y1752" t="s"/>
      <c r="Z1752" t="s"/>
      <c r="AA1752" t="s"/>
      <c r="AB1752" t="s">
        <v>19682</v>
      </c>
      <c r="AC1752" t="s">
        <v>19682</v>
      </c>
      <c r="AD1752" t="s">
        <v>151</v>
      </c>
      <c r="AE1752" t="s">
        <v>44</v>
      </c>
      <c r="AF1752" t="s">
        <v>19683</v>
      </c>
      <c r="AG1752" t="s">
        <v>19684</v>
      </c>
      <c r="AH1752" t="s">
        <v>63</v>
      </c>
      <c r="AI1752" t="s">
        <v>19685</v>
      </c>
      <c r="AJ1752" t="s">
        <v>19686</v>
      </c>
      <c r="AK1752" t="s">
        <v>66</v>
      </c>
    </row>
    <row r="1753" spans="1:38">
      <c r="A1753" t="s">
        <v>19687</v>
      </c>
      <c r="B1753" t="s">
        <v>19688</v>
      </c>
      <c r="C1753" t="s">
        <v>19689</v>
      </c>
      <c r="D1753" t="s">
        <v>19690</v>
      </c>
      <c r="E1753" t="s">
        <v>19691</v>
      </c>
      <c r="F1753" t="s">
        <v>968</v>
      </c>
      <c r="G1753" t="s">
        <v>50</v>
      </c>
      <c r="H1753" t="s">
        <v>51</v>
      </c>
      <c r="I1753" t="s">
        <v>19692</v>
      </c>
      <c r="J1753" t="s">
        <v>2491</v>
      </c>
      <c r="K1753" t="s">
        <v>354</v>
      </c>
      <c r="L1753" t="s">
        <v>597</v>
      </c>
      <c r="M1753" t="s">
        <v>598</v>
      </c>
      <c r="N1753" t="s">
        <v>599</v>
      </c>
      <c r="O1753" t="s">
        <v>447</v>
      </c>
      <c r="P1753" t="s">
        <v>19693</v>
      </c>
      <c r="Q1753" t="s">
        <v>67</v>
      </c>
      <c r="R1753" t="s">
        <v>19694</v>
      </c>
      <c r="S1753" t="s"/>
      <c r="T1753" t="s"/>
      <c r="U1753" t="s"/>
      <c r="V1753" t="s"/>
      <c r="W1753" t="s"/>
      <c r="X1753" t="s"/>
      <c r="Y1753" t="s"/>
      <c r="Z1753" t="s"/>
      <c r="AA1753" t="s"/>
      <c r="AB1753" t="s">
        <v>19695</v>
      </c>
      <c r="AC1753" t="s">
        <v>19696</v>
      </c>
      <c r="AD1753" t="s">
        <v>93</v>
      </c>
      <c r="AE1753" t="s">
        <v>277</v>
      </c>
      <c r="AF1753" t="s">
        <v>19697</v>
      </c>
      <c r="AG1753" t="s">
        <v>19698</v>
      </c>
      <c r="AH1753" t="s">
        <v>44</v>
      </c>
      <c r="AI1753" t="s">
        <v>19699</v>
      </c>
      <c r="AJ1753" t="s">
        <v>92</v>
      </c>
      <c r="AK1753" t="s">
        <v>66</v>
      </c>
    </row>
    <row r="1754" spans="1:38">
      <c r="A1754" t="s">
        <v>19700</v>
      </c>
      <c r="B1754" t="s">
        <v>19701</v>
      </c>
      <c r="C1754" t="s">
        <v>19702</v>
      </c>
      <c r="D1754" t="s">
        <v>19703</v>
      </c>
      <c r="E1754" t="s">
        <v>19704</v>
      </c>
      <c r="F1754" t="s">
        <v>49</v>
      </c>
      <c r="G1754" t="s">
        <v>50</v>
      </c>
      <c r="H1754" t="s">
        <v>51</v>
      </c>
      <c r="I1754" t="s">
        <v>1395</v>
      </c>
      <c r="J1754" t="s"/>
      <c r="K1754" t="s">
        <v>1395</v>
      </c>
      <c r="L1754" t="s">
        <v>55</v>
      </c>
      <c r="M1754" t="s">
        <v>56</v>
      </c>
      <c r="N1754" t="s">
        <v>14802</v>
      </c>
      <c r="O1754" t="s"/>
      <c r="P1754" t="s">
        <v>1026</v>
      </c>
      <c r="Q1754" t="s">
        <v>67</v>
      </c>
      <c r="R1754" t="s">
        <v>19705</v>
      </c>
      <c r="S1754" t="s"/>
      <c r="T1754" t="s"/>
      <c r="U1754" t="s"/>
      <c r="V1754" t="s"/>
      <c r="W1754" t="s"/>
      <c r="X1754" t="s"/>
      <c r="Y1754" t="s"/>
      <c r="Z1754" t="s"/>
      <c r="AA1754" t="s"/>
      <c r="AB1754" t="s">
        <v>19706</v>
      </c>
      <c r="AC1754" t="s">
        <v>19706</v>
      </c>
      <c r="AD1754" t="s">
        <v>59</v>
      </c>
      <c r="AE1754" t="s">
        <v>904</v>
      </c>
      <c r="AF1754" t="s">
        <v>19707</v>
      </c>
      <c r="AG1754" t="s">
        <v>19708</v>
      </c>
      <c r="AH1754" t="s">
        <v>112</v>
      </c>
      <c r="AI1754" t="s">
        <v>19709</v>
      </c>
      <c r="AJ1754" t="s">
        <v>19710</v>
      </c>
      <c r="AK1754" t="s">
        <v>66</v>
      </c>
    </row>
    <row r="1755" spans="1:38">
      <c r="A1755" t="s">
        <v>19711</v>
      </c>
      <c r="B1755" t="s">
        <v>19712</v>
      </c>
      <c r="C1755" t="s">
        <v>19713</v>
      </c>
      <c r="D1755" t="s">
        <v>19714</v>
      </c>
      <c r="E1755" t="s">
        <v>19715</v>
      </c>
      <c r="F1755" t="s"/>
      <c r="G1755" t="s">
        <v>50</v>
      </c>
      <c r="H1755" t="s">
        <v>51</v>
      </c>
      <c r="I1755" t="s">
        <v>19716</v>
      </c>
      <c r="J1755" t="s">
        <v>3609</v>
      </c>
      <c r="K1755" t="s">
        <v>3298</v>
      </c>
      <c r="L1755" t="s">
        <v>170</v>
      </c>
      <c r="M1755" t="s">
        <v>171</v>
      </c>
      <c r="N1755" t="s">
        <v>172</v>
      </c>
      <c r="O1755" t="s"/>
      <c r="P1755" t="s">
        <v>19717</v>
      </c>
      <c r="Q1755" t="s">
        <v>67</v>
      </c>
      <c r="R1755" t="s"/>
      <c r="S1755" t="s"/>
      <c r="T1755" t="s"/>
      <c r="U1755" t="s"/>
      <c r="V1755" t="s"/>
      <c r="W1755" t="s"/>
      <c r="X1755" t="s"/>
      <c r="Y1755" t="s"/>
      <c r="Z1755" t="s"/>
      <c r="AA1755" t="s"/>
      <c r="AB1755" t="s">
        <v>19718</v>
      </c>
      <c r="AC1755" t="s">
        <v>19719</v>
      </c>
      <c r="AD1755" t="s">
        <v>192</v>
      </c>
      <c r="AE1755" t="s">
        <v>44</v>
      </c>
      <c r="AF1755" t="s">
        <v>19720</v>
      </c>
      <c r="AG1755" t="s">
        <v>19721</v>
      </c>
      <c r="AH1755" t="s">
        <v>347</v>
      </c>
      <c r="AI1755" t="s">
        <v>19722</v>
      </c>
      <c r="AJ1755" t="s">
        <v>92</v>
      </c>
      <c r="AK1755" t="s">
        <v>66</v>
      </c>
    </row>
    <row r="1756" spans="1:38">
      <c r="A1756" t="s">
        <v>19723</v>
      </c>
      <c r="B1756" t="s">
        <v>19724</v>
      </c>
      <c r="C1756" t="s">
        <v>19725</v>
      </c>
      <c r="D1756" t="s">
        <v>19726</v>
      </c>
      <c r="E1756" t="s">
        <v>19727</v>
      </c>
      <c r="F1756" t="s">
        <v>697</v>
      </c>
      <c r="G1756" t="s">
        <v>50</v>
      </c>
      <c r="H1756" t="s">
        <v>51</v>
      </c>
      <c r="I1756" t="s">
        <v>19728</v>
      </c>
      <c r="J1756" t="s">
        <v>568</v>
      </c>
      <c r="K1756" t="s">
        <v>569</v>
      </c>
      <c r="L1756" t="s">
        <v>1701</v>
      </c>
      <c r="M1756" t="s">
        <v>1701</v>
      </c>
      <c r="N1756" t="s">
        <v>15099</v>
      </c>
      <c r="O1756" t="s">
        <v>447</v>
      </c>
      <c r="P1756" t="s"/>
      <c r="Q1756" t="s"/>
      <c r="R1756" t="s"/>
      <c r="S1756" t="s"/>
      <c r="T1756" t="s"/>
      <c r="U1756" t="s"/>
      <c r="V1756" t="s"/>
      <c r="W1756" t="s"/>
      <c r="X1756" t="s"/>
      <c r="Y1756" t="s"/>
      <c r="Z1756" t="s"/>
      <c r="AA1756" t="s"/>
      <c r="AB1756" t="s">
        <v>19729</v>
      </c>
      <c r="AC1756" t="s">
        <v>19730</v>
      </c>
      <c r="AD1756" t="s">
        <v>151</v>
      </c>
      <c r="AE1756" t="s">
        <v>225</v>
      </c>
      <c r="AF1756" t="s">
        <v>19731</v>
      </c>
      <c r="AG1756" t="s">
        <v>13864</v>
      </c>
      <c r="AH1756" t="s">
        <v>93</v>
      </c>
      <c r="AI1756" t="s">
        <v>19732</v>
      </c>
      <c r="AJ1756" t="s">
        <v>92</v>
      </c>
      <c r="AK1756" t="s">
        <v>66</v>
      </c>
    </row>
    <row r="1757" spans="1:38">
      <c r="A1757" t="s">
        <v>18596</v>
      </c>
      <c r="B1757" t="s">
        <v>19733</v>
      </c>
      <c r="C1757" t="s">
        <v>19734</v>
      </c>
      <c r="D1757" t="s">
        <v>19735</v>
      </c>
      <c r="E1757" t="s">
        <v>19736</v>
      </c>
      <c r="F1757" t="s">
        <v>1102</v>
      </c>
      <c r="G1757" t="s">
        <v>72</v>
      </c>
      <c r="H1757" t="s">
        <v>51</v>
      </c>
      <c r="I1757" t="s">
        <v>6120</v>
      </c>
      <c r="J1757" t="s">
        <v>425</v>
      </c>
      <c r="K1757" t="s">
        <v>54</v>
      </c>
      <c r="L1757" t="s">
        <v>355</v>
      </c>
      <c r="M1757" t="s">
        <v>356</v>
      </c>
      <c r="N1757" t="s">
        <v>5998</v>
      </c>
      <c r="O1757" t="s">
        <v>826</v>
      </c>
      <c r="P1757" t="s"/>
      <c r="Q1757" t="s"/>
      <c r="R1757" t="s"/>
      <c r="S1757" t="s"/>
      <c r="T1757" t="s"/>
      <c r="U1757" t="s">
        <v>4900</v>
      </c>
      <c r="V1757" t="s">
        <v>67</v>
      </c>
      <c r="W1757" t="s">
        <v>19737</v>
      </c>
      <c r="X1757" t="s"/>
      <c r="Y1757" t="s"/>
      <c r="Z1757" t="s"/>
      <c r="AA1757" t="s">
        <v>84</v>
      </c>
      <c r="AB1757" t="s">
        <v>19738</v>
      </c>
      <c r="AC1757" t="s">
        <v>19739</v>
      </c>
      <c r="AD1757" t="s">
        <v>93</v>
      </c>
      <c r="AE1757" t="s">
        <v>44</v>
      </c>
      <c r="AF1757" t="s">
        <v>19740</v>
      </c>
      <c r="AG1757" t="s">
        <v>4911</v>
      </c>
      <c r="AH1757" t="s">
        <v>44</v>
      </c>
      <c r="AI1757" t="s">
        <v>19741</v>
      </c>
      <c r="AJ1757" t="s">
        <v>92</v>
      </c>
      <c r="AK1757" t="s">
        <v>66</v>
      </c>
    </row>
    <row r="1758" spans="1:38">
      <c r="A1758" t="s">
        <v>7590</v>
      </c>
      <c r="B1758" t="s">
        <v>19742</v>
      </c>
      <c r="C1758" t="s">
        <v>19743</v>
      </c>
      <c r="D1758" t="s">
        <v>19744</v>
      </c>
      <c r="E1758" t="s">
        <v>19745</v>
      </c>
      <c r="F1758" t="s"/>
      <c r="G1758" t="s">
        <v>50</v>
      </c>
      <c r="H1758" t="s">
        <v>51</v>
      </c>
      <c r="I1758" t="s"/>
      <c r="J1758" t="s"/>
      <c r="K1758" t="s">
        <v>569</v>
      </c>
      <c r="L1758" t="s">
        <v>272</v>
      </c>
      <c r="M1758" t="s">
        <v>1237</v>
      </c>
      <c r="N1758" t="s">
        <v>11297</v>
      </c>
      <c r="O1758" t="s">
        <v>878</v>
      </c>
      <c r="P1758" t="s">
        <v>19746</v>
      </c>
      <c r="Q1758" t="s">
        <v>67</v>
      </c>
      <c r="R1758" t="s">
        <v>19747</v>
      </c>
      <c r="S1758" t="s"/>
      <c r="T1758" t="s"/>
      <c r="U1758" t="s"/>
      <c r="V1758" t="s"/>
      <c r="W1758" t="s"/>
      <c r="X1758" t="s"/>
      <c r="Y1758" t="s"/>
      <c r="Z1758" t="s"/>
      <c r="AA1758" t="s"/>
      <c r="AB1758" t="s">
        <v>19748</v>
      </c>
      <c r="AC1758" t="s">
        <v>19748</v>
      </c>
      <c r="AD1758" t="s">
        <v>93</v>
      </c>
      <c r="AE1758" t="s">
        <v>277</v>
      </c>
      <c r="AF1758" t="s">
        <v>19749</v>
      </c>
      <c r="AG1758" t="s">
        <v>19750</v>
      </c>
      <c r="AH1758" t="s">
        <v>44</v>
      </c>
      <c r="AI1758" t="s">
        <v>19751</v>
      </c>
      <c r="AJ1758" t="s">
        <v>92</v>
      </c>
      <c r="AK1758" t="s">
        <v>66</v>
      </c>
    </row>
    <row r="1759" spans="1:38">
      <c r="A1759" t="s">
        <v>19752</v>
      </c>
      <c r="B1759" t="s">
        <v>19753</v>
      </c>
      <c r="C1759" t="s">
        <v>19754</v>
      </c>
      <c r="D1759" t="s">
        <v>19755</v>
      </c>
      <c r="E1759" t="s">
        <v>19756</v>
      </c>
      <c r="F1759" t="s">
        <v>2059</v>
      </c>
      <c r="G1759" t="s">
        <v>72</v>
      </c>
      <c r="H1759" t="s">
        <v>51</v>
      </c>
      <c r="I1759" t="s">
        <v>6930</v>
      </c>
      <c r="J1759" t="s"/>
      <c r="K1759" t="s">
        <v>3145</v>
      </c>
      <c r="L1759" t="s">
        <v>322</v>
      </c>
      <c r="M1759" t="s">
        <v>323</v>
      </c>
      <c r="N1759" t="s">
        <v>324</v>
      </c>
      <c r="O1759" t="s">
        <v>209</v>
      </c>
      <c r="P1759" t="s"/>
      <c r="Q1759" t="s"/>
      <c r="R1759" t="s"/>
      <c r="S1759" t="s"/>
      <c r="T1759" t="s"/>
      <c r="U1759" t="s"/>
      <c r="V1759" t="s">
        <v>67</v>
      </c>
      <c r="W1759" t="s">
        <v>19757</v>
      </c>
      <c r="X1759" t="s"/>
      <c r="Y1759" t="s"/>
      <c r="Z1759" t="s"/>
      <c r="AA1759" t="s">
        <v>84</v>
      </c>
      <c r="AB1759" t="s">
        <v>19758</v>
      </c>
      <c r="AC1759" t="s">
        <v>19759</v>
      </c>
      <c r="AD1759" t="s">
        <v>59</v>
      </c>
      <c r="AE1759" t="s">
        <v>107</v>
      </c>
      <c r="AF1759" t="s">
        <v>19760</v>
      </c>
      <c r="AG1759" t="s">
        <v>19761</v>
      </c>
      <c r="AH1759" t="s">
        <v>63</v>
      </c>
      <c r="AI1759" t="s">
        <v>19762</v>
      </c>
      <c r="AJ1759" t="s">
        <v>92</v>
      </c>
      <c r="AK1759" t="s">
        <v>66</v>
      </c>
    </row>
    <row r="1760" spans="1:38">
      <c r="A1760" t="s">
        <v>19763</v>
      </c>
      <c r="B1760" t="s">
        <v>19764</v>
      </c>
      <c r="C1760" t="s">
        <v>19765</v>
      </c>
      <c r="D1760" t="s">
        <v>19766</v>
      </c>
      <c r="E1760" t="s">
        <v>19767</v>
      </c>
      <c r="F1760" t="s">
        <v>438</v>
      </c>
      <c r="G1760" t="s">
        <v>50</v>
      </c>
      <c r="H1760" t="s">
        <v>51</v>
      </c>
      <c r="I1760" t="s">
        <v>19768</v>
      </c>
      <c r="J1760" t="s"/>
      <c r="K1760" t="s">
        <v>19769</v>
      </c>
      <c r="L1760" t="s">
        <v>808</v>
      </c>
      <c r="M1760" t="s">
        <v>884</v>
      </c>
      <c r="N1760" t="s">
        <v>885</v>
      </c>
      <c r="O1760" t="s"/>
      <c r="P1760" t="s"/>
      <c r="Q1760" t="s">
        <v>44</v>
      </c>
      <c r="R1760" t="s"/>
      <c r="S1760" t="s"/>
      <c r="T1760" t="s"/>
      <c r="U1760" t="s"/>
      <c r="V1760" t="s"/>
      <c r="W1760" t="s"/>
      <c r="X1760" t="s"/>
      <c r="Y1760" t="s"/>
      <c r="Z1760" t="s"/>
      <c r="AA1760" t="s"/>
      <c r="AB1760" t="s">
        <v>19770</v>
      </c>
      <c r="AC1760" t="s">
        <v>19770</v>
      </c>
      <c r="AD1760" t="s">
        <v>59</v>
      </c>
      <c r="AE1760" t="s">
        <v>107</v>
      </c>
      <c r="AF1760" t="s">
        <v>19771</v>
      </c>
      <c r="AG1760" t="s">
        <v>19772</v>
      </c>
      <c r="AH1760" t="s">
        <v>174</v>
      </c>
      <c r="AI1760" t="s">
        <v>19773</v>
      </c>
      <c r="AJ1760" t="s">
        <v>19774</v>
      </c>
      <c r="AK1760" t="s">
        <v>66</v>
      </c>
    </row>
    <row r="1761" spans="1:38">
      <c r="A1761" t="s">
        <v>19775</v>
      </c>
      <c r="B1761" t="s">
        <v>19776</v>
      </c>
      <c r="C1761" t="s">
        <v>19777</v>
      </c>
      <c r="D1761" t="s">
        <v>19778</v>
      </c>
      <c r="E1761" t="s">
        <v>19779</v>
      </c>
      <c r="F1761" t="s">
        <v>233</v>
      </c>
      <c r="G1761" t="s">
        <v>50</v>
      </c>
      <c r="H1761" t="s">
        <v>51</v>
      </c>
      <c r="I1761" t="s">
        <v>19780</v>
      </c>
      <c r="J1761" t="s">
        <v>53</v>
      </c>
      <c r="K1761" t="s">
        <v>54</v>
      </c>
      <c r="L1761" t="s">
        <v>932</v>
      </c>
      <c r="M1761" t="s">
        <v>932</v>
      </c>
      <c r="N1761" t="s">
        <v>5310</v>
      </c>
      <c r="O1761" t="s">
        <v>174</v>
      </c>
      <c r="P1761" t="s">
        <v>19781</v>
      </c>
      <c r="Q1761" t="s">
        <v>67</v>
      </c>
      <c r="R1761" t="s"/>
      <c r="S1761" t="s"/>
      <c r="T1761" t="s"/>
      <c r="U1761" t="s"/>
      <c r="V1761" t="s"/>
      <c r="W1761" t="s"/>
      <c r="X1761" t="s"/>
      <c r="Y1761" t="s"/>
      <c r="Z1761" t="s"/>
      <c r="AA1761" t="s"/>
      <c r="AB1761" t="s">
        <v>19782</v>
      </c>
      <c r="AC1761" t="s">
        <v>19783</v>
      </c>
      <c r="AD1761" t="s">
        <v>59</v>
      </c>
      <c r="AE1761" t="s">
        <v>44</v>
      </c>
      <c r="AF1761" t="s">
        <v>19784</v>
      </c>
      <c r="AG1761" t="s">
        <v>16852</v>
      </c>
      <c r="AH1761" t="s">
        <v>124</v>
      </c>
      <c r="AI1761" t="s">
        <v>19785</v>
      </c>
      <c r="AJ1761" t="s">
        <v>92</v>
      </c>
      <c r="AK1761" t="s">
        <v>66</v>
      </c>
    </row>
    <row r="1762" spans="1:38">
      <c r="A1762" t="s">
        <v>8235</v>
      </c>
      <c r="B1762" t="s">
        <v>19786</v>
      </c>
      <c r="C1762" t="s">
        <v>19787</v>
      </c>
      <c r="D1762" t="s"/>
      <c r="E1762" t="s">
        <v>19788</v>
      </c>
      <c r="F1762" t="s">
        <v>968</v>
      </c>
      <c r="G1762" t="s">
        <v>1178</v>
      </c>
      <c r="H1762" t="s">
        <v>234</v>
      </c>
      <c r="I1762" t="s">
        <v>19789</v>
      </c>
      <c r="J1762" t="s">
        <v>1127</v>
      </c>
      <c r="K1762" t="s">
        <v>54</v>
      </c>
      <c r="L1762" t="s">
        <v>470</v>
      </c>
      <c r="M1762" t="s">
        <v>685</v>
      </c>
      <c r="N1762" t="s">
        <v>6249</v>
      </c>
      <c r="O1762" t="s">
        <v>79</v>
      </c>
      <c r="P1762" t="s"/>
      <c r="Q1762" t="s"/>
      <c r="R1762" t="s"/>
      <c r="S1762" t="s">
        <v>18616</v>
      </c>
      <c r="T1762" t="s">
        <v>112</v>
      </c>
      <c r="U1762" t="s">
        <v>19790</v>
      </c>
      <c r="V1762" t="s">
        <v>67</v>
      </c>
      <c r="W1762" t="s">
        <v>19791</v>
      </c>
      <c r="X1762" t="s">
        <v>18007</v>
      </c>
      <c r="Y1762" t="s">
        <v>67</v>
      </c>
      <c r="Z1762" t="s">
        <v>19792</v>
      </c>
      <c r="AA1762" t="s">
        <v>84</v>
      </c>
      <c r="AB1762" t="s">
        <v>19793</v>
      </c>
      <c r="AC1762" t="s">
        <v>19794</v>
      </c>
      <c r="AD1762" t="s">
        <v>192</v>
      </c>
      <c r="AE1762" t="s">
        <v>44</v>
      </c>
      <c r="AF1762" t="s">
        <v>19795</v>
      </c>
      <c r="AG1762" t="s">
        <v>19796</v>
      </c>
      <c r="AH1762" t="s">
        <v>345</v>
      </c>
      <c r="AI1762" t="s">
        <v>19797</v>
      </c>
      <c r="AJ1762" t="s">
        <v>92</v>
      </c>
      <c r="AK1762" t="s">
        <v>66</v>
      </c>
    </row>
    <row r="1763" spans="1:38">
      <c r="A1763" t="s">
        <v>19798</v>
      </c>
      <c r="B1763" t="s">
        <v>19799</v>
      </c>
      <c r="C1763" t="s">
        <v>19800</v>
      </c>
      <c r="D1763" t="s">
        <v>19801</v>
      </c>
      <c r="E1763" t="s">
        <v>19802</v>
      </c>
      <c r="F1763" t="s">
        <v>396</v>
      </c>
      <c r="G1763" t="s">
        <v>50</v>
      </c>
      <c r="H1763" t="s">
        <v>51</v>
      </c>
      <c r="I1763" t="s">
        <v>1086</v>
      </c>
      <c r="J1763" t="s"/>
      <c r="K1763" t="s">
        <v>1087</v>
      </c>
      <c r="L1763" t="s">
        <v>238</v>
      </c>
      <c r="M1763" t="s">
        <v>1265</v>
      </c>
      <c r="N1763" t="s">
        <v>1266</v>
      </c>
      <c r="O1763" t="s"/>
      <c r="P1763" t="s"/>
      <c r="Q1763" t="s">
        <v>44</v>
      </c>
      <c r="R1763" t="s"/>
      <c r="S1763" t="s"/>
      <c r="T1763" t="s"/>
      <c r="U1763" t="s"/>
      <c r="V1763" t="s"/>
      <c r="W1763" t="s"/>
      <c r="X1763" t="s"/>
      <c r="Y1763" t="s"/>
      <c r="Z1763" t="s"/>
      <c r="AA1763" t="s"/>
      <c r="AB1763" t="s">
        <v>19803</v>
      </c>
      <c r="AC1763" t="s">
        <v>19803</v>
      </c>
      <c r="AD1763" t="s">
        <v>93</v>
      </c>
      <c r="AE1763" t="s">
        <v>44</v>
      </c>
      <c r="AF1763" t="s">
        <v>19804</v>
      </c>
      <c r="AG1763" t="s">
        <v>19805</v>
      </c>
      <c r="AH1763" t="s">
        <v>44</v>
      </c>
      <c r="AI1763" t="s">
        <v>19806</v>
      </c>
      <c r="AJ1763" t="s">
        <v>19807</v>
      </c>
      <c r="AK1763" t="s">
        <v>66</v>
      </c>
    </row>
    <row r="1764" spans="1:38">
      <c r="A1764" t="s">
        <v>19808</v>
      </c>
      <c r="B1764" t="s">
        <v>19809</v>
      </c>
      <c r="C1764" t="s">
        <v>19810</v>
      </c>
      <c r="D1764" t="s">
        <v>19811</v>
      </c>
      <c r="E1764" t="s">
        <v>19812</v>
      </c>
      <c r="F1764" t="s">
        <v>49</v>
      </c>
      <c r="G1764" t="s">
        <v>50</v>
      </c>
      <c r="H1764" t="s">
        <v>51</v>
      </c>
      <c r="I1764" t="s">
        <v>912</v>
      </c>
      <c r="J1764" t="s">
        <v>440</v>
      </c>
      <c r="K1764" t="s">
        <v>54</v>
      </c>
      <c r="L1764" t="s">
        <v>582</v>
      </c>
      <c r="M1764" t="s">
        <v>583</v>
      </c>
      <c r="N1764" t="s">
        <v>3263</v>
      </c>
      <c r="O1764" t="s"/>
      <c r="P1764" t="s"/>
      <c r="Q1764" t="s">
        <v>44</v>
      </c>
      <c r="R1764" t="s"/>
      <c r="S1764" t="s"/>
      <c r="T1764" t="s"/>
      <c r="U1764" t="s"/>
      <c r="V1764" t="s"/>
      <c r="W1764" t="s"/>
      <c r="X1764" t="s"/>
      <c r="Y1764" t="s"/>
      <c r="Z1764" t="s"/>
      <c r="AA1764" t="s"/>
      <c r="AB1764" t="s">
        <v>19813</v>
      </c>
      <c r="AC1764" t="s">
        <v>19813</v>
      </c>
      <c r="AD1764" t="s">
        <v>124</v>
      </c>
      <c r="AE1764" t="s">
        <v>60</v>
      </c>
      <c r="AF1764" t="s">
        <v>19814</v>
      </c>
      <c r="AG1764" t="s">
        <v>19815</v>
      </c>
      <c r="AH1764" t="s">
        <v>124</v>
      </c>
      <c r="AI1764" t="s">
        <v>19816</v>
      </c>
      <c r="AJ1764" t="s">
        <v>19817</v>
      </c>
      <c r="AK1764" t="s">
        <v>66</v>
      </c>
    </row>
    <row r="1765" spans="1:38">
      <c r="A1765" t="s">
        <v>19818</v>
      </c>
      <c r="B1765" t="s">
        <v>19819</v>
      </c>
      <c r="C1765" t="s">
        <v>19820</v>
      </c>
      <c r="D1765" t="s">
        <v>19821</v>
      </c>
      <c r="E1765" t="s">
        <v>19822</v>
      </c>
      <c r="F1765" t="s">
        <v>541</v>
      </c>
      <c r="G1765" t="s">
        <v>50</v>
      </c>
      <c r="H1765" t="s">
        <v>234</v>
      </c>
      <c r="I1765" t="s">
        <v>6358</v>
      </c>
      <c r="J1765" t="s">
        <v>53</v>
      </c>
      <c r="K1765" t="s">
        <v>54</v>
      </c>
      <c r="L1765" t="s">
        <v>355</v>
      </c>
      <c r="M1765" t="s">
        <v>356</v>
      </c>
      <c r="N1765" t="s">
        <v>357</v>
      </c>
      <c r="O1765" t="s">
        <v>79</v>
      </c>
      <c r="P1765" t="s"/>
      <c r="Q1765" t="s"/>
      <c r="R1765" t="s"/>
      <c r="S1765" t="s">
        <v>19823</v>
      </c>
      <c r="T1765" t="s">
        <v>93</v>
      </c>
      <c r="U1765" t="s"/>
      <c r="V1765" t="s"/>
      <c r="W1765" t="s"/>
      <c r="X1765" t="s"/>
      <c r="Y1765" t="s"/>
      <c r="Z1765" t="s">
        <v>19824</v>
      </c>
      <c r="AA1765" t="s"/>
      <c r="AB1765" t="s">
        <v>19825</v>
      </c>
      <c r="AC1765" t="s">
        <v>19826</v>
      </c>
      <c r="AD1765" t="s">
        <v>110</v>
      </c>
      <c r="AE1765" t="s">
        <v>1015</v>
      </c>
      <c r="AF1765" t="s">
        <v>19827</v>
      </c>
      <c r="AG1765" t="s">
        <v>19828</v>
      </c>
      <c r="AH1765" t="s">
        <v>93</v>
      </c>
      <c r="AI1765" t="s">
        <v>19829</v>
      </c>
      <c r="AJ1765" t="s">
        <v>92</v>
      </c>
      <c r="AK1765" t="s">
        <v>66</v>
      </c>
    </row>
    <row r="1766" spans="1:38">
      <c r="A1766" t="s">
        <v>19830</v>
      </c>
      <c r="B1766" t="s">
        <v>19831</v>
      </c>
      <c r="C1766" t="s">
        <v>19832</v>
      </c>
      <c r="D1766" t="s">
        <v>19833</v>
      </c>
      <c r="E1766" t="s">
        <v>19834</v>
      </c>
      <c r="F1766" t="s">
        <v>438</v>
      </c>
      <c r="G1766" t="s">
        <v>50</v>
      </c>
      <c r="H1766" t="s">
        <v>51</v>
      </c>
      <c r="I1766" t="s"/>
      <c r="J1766" t="s"/>
      <c r="K1766" t="s"/>
      <c r="L1766" t="s">
        <v>582</v>
      </c>
      <c r="M1766" t="s">
        <v>583</v>
      </c>
      <c r="N1766" t="s">
        <v>584</v>
      </c>
      <c r="O1766" t="s"/>
      <c r="P1766" t="s"/>
      <c r="Q1766" t="s">
        <v>44</v>
      </c>
      <c r="R1766" t="s"/>
      <c r="S1766" t="s"/>
      <c r="T1766" t="s"/>
      <c r="U1766" t="s"/>
      <c r="V1766" t="s"/>
      <c r="W1766" t="s"/>
      <c r="X1766" t="s"/>
      <c r="Y1766" t="s"/>
      <c r="Z1766" t="s"/>
      <c r="AA1766" t="s"/>
      <c r="AB1766" t="s">
        <v>19835</v>
      </c>
      <c r="AC1766" t="s">
        <v>19835</v>
      </c>
      <c r="AD1766" t="s">
        <v>93</v>
      </c>
      <c r="AE1766" t="s">
        <v>44</v>
      </c>
      <c r="AF1766" t="s">
        <v>19836</v>
      </c>
      <c r="AG1766" t="s">
        <v>12059</v>
      </c>
      <c r="AH1766" t="s">
        <v>44</v>
      </c>
      <c r="AI1766" t="s">
        <v>19837</v>
      </c>
      <c r="AJ1766" t="s">
        <v>19838</v>
      </c>
      <c r="AK1766" t="s">
        <v>66</v>
      </c>
    </row>
    <row r="1767" spans="1:38">
      <c r="A1767" t="s">
        <v>19839</v>
      </c>
      <c r="B1767" t="s">
        <v>19840</v>
      </c>
      <c r="C1767" t="s">
        <v>19841</v>
      </c>
      <c r="D1767" t="s">
        <v>19842</v>
      </c>
      <c r="E1767" t="s">
        <v>19843</v>
      </c>
      <c r="F1767" t="s">
        <v>14060</v>
      </c>
      <c r="G1767" t="s">
        <v>72</v>
      </c>
      <c r="H1767" t="s">
        <v>51</v>
      </c>
      <c r="I1767" t="s">
        <v>19844</v>
      </c>
      <c r="J1767" t="s">
        <v>513</v>
      </c>
      <c r="K1767" t="s">
        <v>54</v>
      </c>
      <c r="L1767" t="s">
        <v>355</v>
      </c>
      <c r="M1767" t="s">
        <v>985</v>
      </c>
      <c r="N1767" t="s">
        <v>1484</v>
      </c>
      <c r="O1767" t="s">
        <v>447</v>
      </c>
      <c r="P1767" t="s"/>
      <c r="Q1767" t="s"/>
      <c r="R1767" t="s"/>
      <c r="S1767" t="s"/>
      <c r="T1767" t="s"/>
      <c r="U1767" t="s"/>
      <c r="V1767" t="s">
        <v>67</v>
      </c>
      <c r="W1767" t="s">
        <v>19845</v>
      </c>
      <c r="X1767" t="s"/>
      <c r="Y1767" t="s"/>
      <c r="Z1767" t="s"/>
      <c r="AA1767" t="s">
        <v>84</v>
      </c>
      <c r="AB1767" t="s">
        <v>19846</v>
      </c>
      <c r="AC1767" t="s">
        <v>19847</v>
      </c>
      <c r="AD1767" t="s">
        <v>110</v>
      </c>
      <c r="AE1767" t="s">
        <v>515</v>
      </c>
      <c r="AF1767" t="s">
        <v>19848</v>
      </c>
      <c r="AG1767" t="s">
        <v>19849</v>
      </c>
      <c r="AH1767" t="s">
        <v>63</v>
      </c>
      <c r="AI1767" t="s">
        <v>19850</v>
      </c>
      <c r="AJ1767" t="s">
        <v>92</v>
      </c>
      <c r="AK1767" t="s">
        <v>66</v>
      </c>
    </row>
    <row r="1768" spans="1:38">
      <c r="A1768" t="s">
        <v>19851</v>
      </c>
      <c r="B1768" t="s">
        <v>19852</v>
      </c>
      <c r="C1768" t="s">
        <v>19853</v>
      </c>
      <c r="D1768" t="s">
        <v>19854</v>
      </c>
      <c r="E1768" t="s">
        <v>19855</v>
      </c>
      <c r="F1768" t="s"/>
      <c r="G1768" t="s">
        <v>50</v>
      </c>
      <c r="H1768" t="s">
        <v>51</v>
      </c>
      <c r="I1768" t="s">
        <v>5597</v>
      </c>
      <c r="J1768" t="s">
        <v>5597</v>
      </c>
      <c r="K1768" t="s">
        <v>555</v>
      </c>
      <c r="L1768" t="s">
        <v>76</v>
      </c>
      <c r="M1768" t="s">
        <v>77</v>
      </c>
      <c r="N1768" t="s">
        <v>5572</v>
      </c>
      <c r="O1768" t="s">
        <v>86</v>
      </c>
      <c r="P1768" t="s"/>
      <c r="Q1768" t="s"/>
      <c r="R1768" t="s"/>
      <c r="S1768" t="s"/>
      <c r="T1768" t="s"/>
      <c r="U1768" t="s"/>
      <c r="V1768" t="s"/>
      <c r="W1768" t="s"/>
      <c r="X1768" t="s"/>
      <c r="Y1768" t="s"/>
      <c r="Z1768" t="s"/>
      <c r="AA1768" t="s"/>
      <c r="AB1768" t="s">
        <v>19856</v>
      </c>
      <c r="AC1768" t="s">
        <v>19856</v>
      </c>
      <c r="AD1768" t="s">
        <v>124</v>
      </c>
      <c r="AE1768" t="s">
        <v>60</v>
      </c>
      <c r="AF1768" t="s">
        <v>19857</v>
      </c>
      <c r="AG1768" t="s">
        <v>15410</v>
      </c>
      <c r="AH1768" t="s">
        <v>86</v>
      </c>
      <c r="AI1768" t="s">
        <v>19858</v>
      </c>
      <c r="AJ1768" t="s">
        <v>92</v>
      </c>
      <c r="AK1768" t="s">
        <v>66</v>
      </c>
    </row>
    <row r="1769" spans="1:38">
      <c r="A1769" t="s">
        <v>19859</v>
      </c>
      <c r="B1769" t="s">
        <v>19860</v>
      </c>
      <c r="C1769" t="s">
        <v>19861</v>
      </c>
      <c r="D1769" t="s">
        <v>19862</v>
      </c>
      <c r="E1769" t="s">
        <v>19863</v>
      </c>
      <c r="F1769" t="s">
        <v>4950</v>
      </c>
      <c r="G1769" t="s">
        <v>72</v>
      </c>
      <c r="H1769" t="s">
        <v>51</v>
      </c>
      <c r="I1769" t="s">
        <v>19864</v>
      </c>
      <c r="J1769" t="s">
        <v>19865</v>
      </c>
      <c r="K1769" t="s">
        <v>237</v>
      </c>
      <c r="L1769" t="s">
        <v>470</v>
      </c>
      <c r="M1769" t="s">
        <v>471</v>
      </c>
      <c r="N1769" t="s">
        <v>4679</v>
      </c>
      <c r="O1769" t="s">
        <v>112</v>
      </c>
      <c r="P1769" t="s"/>
      <c r="Q1769" t="s"/>
      <c r="R1769" t="s"/>
      <c r="S1769" t="s"/>
      <c r="T1769" t="s"/>
      <c r="U1769" t="s"/>
      <c r="V1769" t="s"/>
      <c r="W1769" t="s"/>
      <c r="X1769" t="s"/>
      <c r="Y1769" t="s"/>
      <c r="Z1769" t="s"/>
      <c r="AA1769" t="s"/>
      <c r="AB1769" t="s">
        <v>19866</v>
      </c>
      <c r="AC1769" t="s">
        <v>19867</v>
      </c>
      <c r="AD1769" t="s">
        <v>110</v>
      </c>
      <c r="AE1769" t="s">
        <v>44</v>
      </c>
      <c r="AF1769" t="s">
        <v>19868</v>
      </c>
      <c r="AG1769" t="s">
        <v>67</v>
      </c>
      <c r="AH1769" t="s">
        <v>142</v>
      </c>
      <c r="AI1769" t="s">
        <v>19869</v>
      </c>
      <c r="AJ1769" t="s">
        <v>92</v>
      </c>
      <c r="AK1769" t="s">
        <v>66</v>
      </c>
    </row>
    <row r="1770" spans="1:38">
      <c r="A1770" t="s">
        <v>109</v>
      </c>
      <c r="B1770" t="s">
        <v>19870</v>
      </c>
      <c r="C1770" t="s">
        <v>19871</v>
      </c>
      <c r="D1770" t="s">
        <v>19872</v>
      </c>
      <c r="E1770" t="s">
        <v>19873</v>
      </c>
      <c r="F1770" t="s">
        <v>9274</v>
      </c>
      <c r="G1770" t="s">
        <v>72</v>
      </c>
      <c r="H1770" t="s">
        <v>51</v>
      </c>
      <c r="I1770" t="s">
        <v>19874</v>
      </c>
      <c r="J1770" t="s">
        <v>795</v>
      </c>
      <c r="K1770" t="s">
        <v>188</v>
      </c>
      <c r="L1770" t="s">
        <v>258</v>
      </c>
      <c r="M1770" t="s">
        <v>259</v>
      </c>
      <c r="N1770" t="s">
        <v>715</v>
      </c>
      <c r="O1770" t="s">
        <v>142</v>
      </c>
      <c r="P1770" t="s"/>
      <c r="Q1770" t="s"/>
      <c r="R1770" t="s"/>
      <c r="S1770" t="s"/>
      <c r="T1770" t="s"/>
      <c r="U1770" t="s">
        <v>19875</v>
      </c>
      <c r="V1770" t="s">
        <v>67</v>
      </c>
      <c r="W1770" t="s">
        <v>19876</v>
      </c>
      <c r="X1770" t="s"/>
      <c r="Y1770" t="s"/>
      <c r="Z1770" t="s"/>
      <c r="AA1770" t="s">
        <v>84</v>
      </c>
      <c r="AB1770" t="s">
        <v>19877</v>
      </c>
      <c r="AC1770" t="s">
        <v>19878</v>
      </c>
      <c r="AD1770" t="s">
        <v>59</v>
      </c>
      <c r="AE1770" t="s">
        <v>107</v>
      </c>
      <c r="AF1770" t="s">
        <v>19879</v>
      </c>
      <c r="AG1770" t="s">
        <v>19880</v>
      </c>
      <c r="AH1770" t="s">
        <v>59</v>
      </c>
      <c r="AI1770" t="s">
        <v>19881</v>
      </c>
      <c r="AJ1770" t="s">
        <v>92</v>
      </c>
      <c r="AK1770" t="s">
        <v>66</v>
      </c>
    </row>
    <row r="1771" spans="1:38">
      <c r="A1771" t="s">
        <v>19882</v>
      </c>
      <c r="B1771" t="s">
        <v>19883</v>
      </c>
      <c r="C1771" t="s">
        <v>19884</v>
      </c>
      <c r="D1771" t="s">
        <v>19885</v>
      </c>
      <c r="E1771" t="s">
        <v>19886</v>
      </c>
      <c r="F1771" t="s">
        <v>541</v>
      </c>
      <c r="G1771" t="s">
        <v>72</v>
      </c>
      <c r="H1771" t="s">
        <v>51</v>
      </c>
      <c r="I1771" t="s">
        <v>19887</v>
      </c>
      <c r="J1771" t="s">
        <v>2491</v>
      </c>
      <c r="K1771" t="s">
        <v>354</v>
      </c>
      <c r="L1771" t="s">
        <v>355</v>
      </c>
      <c r="M1771" t="s">
        <v>985</v>
      </c>
      <c r="N1771" t="s">
        <v>1484</v>
      </c>
      <c r="O1771" t="s">
        <v>447</v>
      </c>
      <c r="P1771" t="s"/>
      <c r="Q1771" t="s"/>
      <c r="R1771" t="s"/>
      <c r="S1771" t="s"/>
      <c r="T1771" t="s"/>
      <c r="U1771" t="s"/>
      <c r="V1771" t="s">
        <v>67</v>
      </c>
      <c r="W1771" t="s">
        <v>19888</v>
      </c>
      <c r="X1771" t="s"/>
      <c r="Y1771" t="s"/>
      <c r="Z1771" t="s"/>
      <c r="AA1771" t="s">
        <v>84</v>
      </c>
      <c r="AB1771" t="s">
        <v>19889</v>
      </c>
      <c r="AC1771" t="s">
        <v>19889</v>
      </c>
      <c r="AD1771" t="s">
        <v>151</v>
      </c>
      <c r="AE1771" t="s">
        <v>5675</v>
      </c>
      <c r="AF1771" t="s">
        <v>19890</v>
      </c>
      <c r="AG1771" t="s">
        <v>19891</v>
      </c>
      <c r="AH1771" t="s">
        <v>67</v>
      </c>
      <c r="AI1771" t="s">
        <v>19892</v>
      </c>
      <c r="AJ1771" t="s">
        <v>92</v>
      </c>
      <c r="AK1771" t="s">
        <v>66</v>
      </c>
    </row>
    <row r="1772" spans="1:38">
      <c r="A1772" t="s">
        <v>19893</v>
      </c>
      <c r="B1772" t="s">
        <v>19894</v>
      </c>
      <c r="C1772" t="s">
        <v>19895</v>
      </c>
      <c r="D1772" t="s">
        <v>19896</v>
      </c>
      <c r="E1772" t="s">
        <v>19897</v>
      </c>
      <c r="F1772" t="s">
        <v>2850</v>
      </c>
      <c r="G1772" t="s">
        <v>50</v>
      </c>
      <c r="H1772" t="s">
        <v>51</v>
      </c>
      <c r="I1772" t="s">
        <v>19898</v>
      </c>
      <c r="J1772" t="s">
        <v>2662</v>
      </c>
      <c r="K1772" t="s">
        <v>188</v>
      </c>
      <c r="L1772" t="s">
        <v>355</v>
      </c>
      <c r="M1772" t="s">
        <v>356</v>
      </c>
      <c r="N1772" t="s">
        <v>4633</v>
      </c>
      <c r="O1772" t="s">
        <v>241</v>
      </c>
      <c r="P1772" t="s"/>
      <c r="Q1772" t="s">
        <v>67</v>
      </c>
      <c r="R1772" t="s">
        <v>19899</v>
      </c>
      <c r="S1772" t="s"/>
      <c r="T1772" t="s"/>
      <c r="U1772" t="s"/>
      <c r="V1772" t="s"/>
      <c r="W1772" t="s"/>
      <c r="X1772" t="s"/>
      <c r="Y1772" t="s"/>
      <c r="Z1772" t="s"/>
      <c r="AA1772" t="s"/>
      <c r="AB1772" t="s">
        <v>19900</v>
      </c>
      <c r="AC1772" t="s">
        <v>19901</v>
      </c>
      <c r="AD1772" t="s">
        <v>93</v>
      </c>
      <c r="AE1772" t="s">
        <v>44</v>
      </c>
      <c r="AF1772" t="s">
        <v>19902</v>
      </c>
      <c r="AG1772" t="s">
        <v>6556</v>
      </c>
      <c r="AH1772" t="s">
        <v>44</v>
      </c>
      <c r="AI1772" t="s">
        <v>19903</v>
      </c>
      <c r="AJ1772" t="s">
        <v>92</v>
      </c>
      <c r="AK1772" t="s">
        <v>66</v>
      </c>
    </row>
    <row r="1773" spans="1:38">
      <c r="A1773" t="s">
        <v>19904</v>
      </c>
      <c r="B1773" t="s">
        <v>19905</v>
      </c>
      <c r="C1773" t="s">
        <v>19906</v>
      </c>
      <c r="D1773" t="s">
        <v>19907</v>
      </c>
      <c r="E1773" t="s">
        <v>19908</v>
      </c>
      <c r="F1773" t="s">
        <v>319</v>
      </c>
      <c r="G1773" t="s">
        <v>50</v>
      </c>
      <c r="H1773" t="s">
        <v>234</v>
      </c>
      <c r="I1773" t="s">
        <v>8015</v>
      </c>
      <c r="J1773" t="s"/>
      <c r="K1773" t="s">
        <v>859</v>
      </c>
      <c r="L1773" t="s">
        <v>470</v>
      </c>
      <c r="M1773" t="s">
        <v>685</v>
      </c>
      <c r="N1773" t="s">
        <v>686</v>
      </c>
      <c r="O1773" t="s">
        <v>241</v>
      </c>
      <c r="P1773" t="s"/>
      <c r="Q1773" t="s">
        <v>93</v>
      </c>
      <c r="R1773" t="s"/>
      <c r="S1773" t="s">
        <v>19909</v>
      </c>
      <c r="T1773" t="s">
        <v>112</v>
      </c>
      <c r="U1773" t="s"/>
      <c r="V1773" t="s"/>
      <c r="W1773" t="s"/>
      <c r="X1773" t="s"/>
      <c r="Y1773" t="s"/>
      <c r="Z1773" t="s">
        <v>19910</v>
      </c>
      <c r="AA1773" t="s"/>
      <c r="AB1773" t="s">
        <v>19911</v>
      </c>
      <c r="AC1773" t="s">
        <v>19912</v>
      </c>
      <c r="AD1773" t="s">
        <v>110</v>
      </c>
      <c r="AE1773" t="s">
        <v>1254</v>
      </c>
      <c r="AF1773" t="s">
        <v>19913</v>
      </c>
      <c r="AG1773" t="s">
        <v>19914</v>
      </c>
      <c r="AH1773" t="s">
        <v>151</v>
      </c>
      <c r="AI1773" t="s">
        <v>19915</v>
      </c>
      <c r="AJ1773" t="s">
        <v>92</v>
      </c>
      <c r="AK1773" t="s">
        <v>66</v>
      </c>
    </row>
    <row r="1774" spans="1:38">
      <c r="A1774" t="s">
        <v>19916</v>
      </c>
      <c r="B1774" t="s">
        <v>19917</v>
      </c>
      <c r="C1774" t="s">
        <v>19918</v>
      </c>
      <c r="D1774" t="s">
        <v>19919</v>
      </c>
      <c r="E1774" t="s">
        <v>19920</v>
      </c>
      <c r="F1774" t="s">
        <v>98</v>
      </c>
      <c r="G1774" t="s">
        <v>50</v>
      </c>
      <c r="H1774" t="s">
        <v>51</v>
      </c>
      <c r="I1774" t="s">
        <v>2587</v>
      </c>
      <c r="J1774" t="s">
        <v>2588</v>
      </c>
      <c r="K1774" t="s">
        <v>54</v>
      </c>
      <c r="L1774" t="s">
        <v>204</v>
      </c>
      <c r="M1774" t="s">
        <v>205</v>
      </c>
      <c r="N1774" t="s">
        <v>2781</v>
      </c>
      <c r="O1774" t="s"/>
      <c r="P1774" t="s">
        <v>19921</v>
      </c>
      <c r="Q1774" t="s">
        <v>67</v>
      </c>
      <c r="R1774" t="s">
        <v>19922</v>
      </c>
      <c r="S1774" t="s"/>
      <c r="T1774" t="s"/>
      <c r="U1774" t="s"/>
      <c r="V1774" t="s"/>
      <c r="W1774" t="s"/>
      <c r="X1774" t="s"/>
      <c r="Y1774" t="s"/>
      <c r="Z1774" t="s"/>
      <c r="AA1774" t="s"/>
      <c r="AB1774" t="s">
        <v>19923</v>
      </c>
      <c r="AC1774" t="s">
        <v>19923</v>
      </c>
      <c r="AD1774" t="s">
        <v>112</v>
      </c>
      <c r="AE1774" t="s">
        <v>60</v>
      </c>
      <c r="AF1774" t="s">
        <v>19924</v>
      </c>
      <c r="AG1774" t="s">
        <v>19925</v>
      </c>
      <c r="AH1774" t="s">
        <v>67</v>
      </c>
      <c r="AI1774" t="s">
        <v>19926</v>
      </c>
      <c r="AJ1774" t="s">
        <v>19927</v>
      </c>
      <c r="AK1774" t="s">
        <v>66</v>
      </c>
    </row>
    <row r="1775" spans="1:38">
      <c r="A1775" t="s">
        <v>15982</v>
      </c>
      <c r="B1775" t="s">
        <v>19928</v>
      </c>
      <c r="C1775" t="s">
        <v>19929</v>
      </c>
      <c r="D1775" t="s">
        <v>19930</v>
      </c>
      <c r="E1775" t="s">
        <v>19931</v>
      </c>
      <c r="F1775" t="s">
        <v>255</v>
      </c>
      <c r="G1775" t="s">
        <v>50</v>
      </c>
      <c r="H1775" t="s">
        <v>51</v>
      </c>
      <c r="I1775" t="s"/>
      <c r="J1775" t="s"/>
      <c r="K1775" t="s"/>
      <c r="L1775" t="s">
        <v>120</v>
      </c>
      <c r="M1775" t="s">
        <v>382</v>
      </c>
      <c r="N1775" t="s">
        <v>3760</v>
      </c>
      <c r="O1775" t="s"/>
      <c r="P1775" t="s"/>
      <c r="Q1775" t="s">
        <v>44</v>
      </c>
      <c r="R1775" t="s"/>
      <c r="S1775" t="s"/>
      <c r="T1775" t="s"/>
      <c r="U1775" t="s"/>
      <c r="V1775" t="s"/>
      <c r="W1775" t="s"/>
      <c r="X1775" t="s"/>
      <c r="Y1775" t="s"/>
      <c r="Z1775" t="s"/>
      <c r="AA1775" t="s"/>
      <c r="AB1775" t="s">
        <v>19932</v>
      </c>
      <c r="AC1775" t="s">
        <v>19932</v>
      </c>
      <c r="AD1775" t="s">
        <v>93</v>
      </c>
      <c r="AE1775" t="s">
        <v>277</v>
      </c>
      <c r="AF1775" t="s">
        <v>19933</v>
      </c>
      <c r="AG1775" t="s">
        <v>19934</v>
      </c>
      <c r="AH1775" t="s">
        <v>44</v>
      </c>
      <c r="AI1775" t="s">
        <v>19935</v>
      </c>
      <c r="AJ1775" t="s">
        <v>19936</v>
      </c>
      <c r="AK1775" t="s">
        <v>66</v>
      </c>
    </row>
    <row r="1776" spans="1:38">
      <c r="A1776" t="s">
        <v>19937</v>
      </c>
      <c r="B1776" t="s">
        <v>19938</v>
      </c>
      <c r="C1776" t="s">
        <v>19939</v>
      </c>
      <c r="D1776" t="s">
        <v>19940</v>
      </c>
      <c r="E1776" t="s">
        <v>19941</v>
      </c>
      <c r="F1776" t="s">
        <v>98</v>
      </c>
      <c r="G1776" t="s">
        <v>50</v>
      </c>
      <c r="H1776" t="s">
        <v>51</v>
      </c>
      <c r="I1776" t="s">
        <v>11736</v>
      </c>
      <c r="J1776" t="s">
        <v>1293</v>
      </c>
      <c r="K1776" t="s">
        <v>54</v>
      </c>
      <c r="L1776" t="s">
        <v>808</v>
      </c>
      <c r="M1776" t="s">
        <v>884</v>
      </c>
      <c r="N1776" t="s">
        <v>3784</v>
      </c>
      <c r="O1776" t="s"/>
      <c r="P1776" t="s">
        <v>19942</v>
      </c>
      <c r="Q1776" t="s">
        <v>63</v>
      </c>
      <c r="R1776" t="s">
        <v>19943</v>
      </c>
      <c r="S1776" t="s"/>
      <c r="T1776" t="s"/>
      <c r="U1776" t="s"/>
      <c r="V1776" t="s"/>
      <c r="W1776" t="s"/>
      <c r="X1776" t="s"/>
      <c r="Y1776" t="s"/>
      <c r="Z1776" t="s"/>
      <c r="AA1776" t="s"/>
      <c r="AB1776" t="s">
        <v>19944</v>
      </c>
      <c r="AC1776" t="s">
        <v>19945</v>
      </c>
      <c r="AD1776" t="s">
        <v>59</v>
      </c>
      <c r="AE1776" t="s">
        <v>44</v>
      </c>
      <c r="AF1776" t="s">
        <v>19946</v>
      </c>
      <c r="AG1776" t="s">
        <v>44</v>
      </c>
      <c r="AH1776" t="s">
        <v>149</v>
      </c>
      <c r="AI1776" t="s">
        <v>19947</v>
      </c>
      <c r="AJ1776" t="s">
        <v>19948</v>
      </c>
      <c r="AK1776" t="s">
        <v>66</v>
      </c>
    </row>
    <row r="1777" spans="1:38">
      <c r="A1777" t="s">
        <v>19949</v>
      </c>
      <c r="B1777" t="s">
        <v>19950</v>
      </c>
      <c r="C1777" t="s">
        <v>19951</v>
      </c>
      <c r="D1777" t="s">
        <v>19952</v>
      </c>
      <c r="E1777" t="s">
        <v>19953</v>
      </c>
      <c r="F1777" t="s">
        <v>98</v>
      </c>
      <c r="G1777" t="s">
        <v>50</v>
      </c>
      <c r="H1777" t="s">
        <v>51</v>
      </c>
      <c r="I1777" t="s">
        <v>5684</v>
      </c>
      <c r="J1777" t="s">
        <v>9183</v>
      </c>
      <c r="K1777" t="s">
        <v>54</v>
      </c>
      <c r="L1777" t="s">
        <v>55</v>
      </c>
      <c r="M1777" t="s">
        <v>56</v>
      </c>
      <c r="N1777" t="s">
        <v>441</v>
      </c>
      <c r="O1777" t="s"/>
      <c r="P1777" t="s"/>
      <c r="Q1777" t="s">
        <v>44</v>
      </c>
      <c r="R1777" t="s"/>
      <c r="S1777" t="s"/>
      <c r="T1777" t="s">
        <v>67</v>
      </c>
      <c r="U1777" t="s"/>
      <c r="V1777" t="s"/>
      <c r="W1777" t="s"/>
      <c r="X1777" t="s"/>
      <c r="Y1777" t="s"/>
      <c r="Z1777" t="s"/>
      <c r="AA1777" t="s"/>
      <c r="AB1777" t="s">
        <v>19954</v>
      </c>
      <c r="AC1777" t="s">
        <v>19954</v>
      </c>
      <c r="AD1777" t="s">
        <v>174</v>
      </c>
      <c r="AE1777" t="s">
        <v>44</v>
      </c>
      <c r="AF1777" t="s">
        <v>19955</v>
      </c>
      <c r="AG1777" t="s">
        <v>3229</v>
      </c>
      <c r="AH1777" t="s">
        <v>59</v>
      </c>
      <c r="AI1777" t="s">
        <v>19956</v>
      </c>
      <c r="AJ1777" t="s">
        <v>19957</v>
      </c>
      <c r="AK1777" t="s">
        <v>66</v>
      </c>
    </row>
    <row r="1778" spans="1:38">
      <c r="A1778" t="s">
        <v>19958</v>
      </c>
      <c r="B1778" t="s">
        <v>19959</v>
      </c>
      <c r="C1778" t="s">
        <v>19960</v>
      </c>
      <c r="D1778" t="s">
        <v>19961</v>
      </c>
      <c r="E1778" t="s">
        <v>19962</v>
      </c>
      <c r="F1778" t="s"/>
      <c r="G1778" t="s">
        <v>50</v>
      </c>
      <c r="H1778" t="s">
        <v>51</v>
      </c>
      <c r="I1778" t="s">
        <v>19963</v>
      </c>
      <c r="J1778" t="s">
        <v>5792</v>
      </c>
      <c r="K1778" t="s">
        <v>138</v>
      </c>
      <c r="L1778" t="s">
        <v>76</v>
      </c>
      <c r="M1778" t="s">
        <v>77</v>
      </c>
      <c r="N1778" t="s">
        <v>860</v>
      </c>
      <c r="O1778" t="s">
        <v>192</v>
      </c>
      <c r="P1778" t="s">
        <v>19964</v>
      </c>
      <c r="Q1778" t="s">
        <v>67</v>
      </c>
      <c r="R1778" t="s"/>
      <c r="S1778" t="s"/>
      <c r="T1778" t="s"/>
      <c r="U1778" t="s"/>
      <c r="V1778" t="s"/>
      <c r="W1778" t="s"/>
      <c r="X1778" t="s"/>
      <c r="Y1778" t="s"/>
      <c r="Z1778" t="s"/>
      <c r="AA1778" t="s"/>
      <c r="AB1778" t="s">
        <v>19965</v>
      </c>
      <c r="AC1778" t="s">
        <v>19965</v>
      </c>
      <c r="AD1778" t="s">
        <v>209</v>
      </c>
      <c r="AE1778" t="s">
        <v>6517</v>
      </c>
      <c r="AF1778" t="s">
        <v>19966</v>
      </c>
      <c r="AG1778" t="s">
        <v>19967</v>
      </c>
      <c r="AH1778" t="s">
        <v>301</v>
      </c>
      <c r="AI1778" t="s">
        <v>19968</v>
      </c>
      <c r="AJ1778" t="s">
        <v>92</v>
      </c>
      <c r="AK1778" t="s">
        <v>66</v>
      </c>
    </row>
    <row r="1779" spans="1:38">
      <c r="A1779" t="s">
        <v>19969</v>
      </c>
      <c r="B1779" t="s">
        <v>19970</v>
      </c>
      <c r="C1779" t="s">
        <v>19971</v>
      </c>
      <c r="D1779" t="s">
        <v>19972</v>
      </c>
      <c r="E1779" t="s">
        <v>19973</v>
      </c>
      <c r="F1779" t="s">
        <v>2409</v>
      </c>
      <c r="G1779" t="s">
        <v>50</v>
      </c>
      <c r="H1779" t="s">
        <v>51</v>
      </c>
      <c r="I1779" t="s">
        <v>5131</v>
      </c>
      <c r="J1779" t="s">
        <v>485</v>
      </c>
      <c r="K1779" t="s">
        <v>54</v>
      </c>
      <c r="L1779" t="s">
        <v>238</v>
      </c>
      <c r="M1779" t="s">
        <v>660</v>
      </c>
      <c r="N1779" t="s">
        <v>2792</v>
      </c>
      <c r="O1779" t="s">
        <v>195</v>
      </c>
      <c r="P1779" t="s"/>
      <c r="Q1779" t="s"/>
      <c r="R1779" t="s"/>
      <c r="S1779" t="s"/>
      <c r="T1779" t="s"/>
      <c r="U1779" t="s"/>
      <c r="V1779" t="s"/>
      <c r="W1779" t="s"/>
      <c r="X1779" t="s"/>
      <c r="Y1779" t="s"/>
      <c r="Z1779" t="s"/>
      <c r="AA1779" t="s"/>
      <c r="AB1779" t="s">
        <v>19974</v>
      </c>
      <c r="AC1779" t="s">
        <v>19975</v>
      </c>
      <c r="AD1779" t="s">
        <v>110</v>
      </c>
      <c r="AE1779" t="s">
        <v>1254</v>
      </c>
      <c r="AF1779" t="s">
        <v>19976</v>
      </c>
      <c r="AG1779" t="s">
        <v>19977</v>
      </c>
      <c r="AH1779" t="s">
        <v>67</v>
      </c>
      <c r="AI1779" t="s">
        <v>19978</v>
      </c>
      <c r="AJ1779" t="s">
        <v>92</v>
      </c>
      <c r="AK1779" t="s">
        <v>66</v>
      </c>
    </row>
    <row r="1780" spans="1:38">
      <c r="A1780" t="s">
        <v>19979</v>
      </c>
      <c r="B1780" t="s">
        <v>19980</v>
      </c>
      <c r="C1780" t="s">
        <v>19981</v>
      </c>
      <c r="D1780" t="s">
        <v>19982</v>
      </c>
      <c r="E1780" t="s">
        <v>19983</v>
      </c>
      <c r="F1780" t="s">
        <v>438</v>
      </c>
      <c r="G1780" t="s">
        <v>50</v>
      </c>
      <c r="H1780" t="s">
        <v>51</v>
      </c>
      <c r="I1780" t="s">
        <v>19984</v>
      </c>
      <c r="J1780" t="s">
        <v>440</v>
      </c>
      <c r="K1780" t="s">
        <v>54</v>
      </c>
      <c r="L1780" t="s">
        <v>582</v>
      </c>
      <c r="M1780" t="s">
        <v>583</v>
      </c>
      <c r="N1780" t="s">
        <v>3263</v>
      </c>
      <c r="O1780" t="s">
        <v>103</v>
      </c>
      <c r="P1780" t="s">
        <v>19985</v>
      </c>
      <c r="Q1780" t="s">
        <v>67</v>
      </c>
      <c r="R1780" t="s">
        <v>19986</v>
      </c>
      <c r="S1780" t="s"/>
      <c r="T1780" t="s">
        <v>67</v>
      </c>
      <c r="U1780" t="s"/>
      <c r="V1780" t="s"/>
      <c r="W1780" t="s"/>
      <c r="X1780" t="s"/>
      <c r="Y1780" t="s"/>
      <c r="Z1780" t="s"/>
      <c r="AA1780" t="s"/>
      <c r="AB1780" t="s">
        <v>19987</v>
      </c>
      <c r="AC1780" t="s">
        <v>19988</v>
      </c>
      <c r="AD1780" t="s">
        <v>63</v>
      </c>
      <c r="AE1780" t="s">
        <v>277</v>
      </c>
      <c r="AF1780" t="s">
        <v>19989</v>
      </c>
      <c r="AG1780" t="s">
        <v>19990</v>
      </c>
      <c r="AH1780" t="s">
        <v>67</v>
      </c>
      <c r="AI1780" t="s">
        <v>19991</v>
      </c>
      <c r="AJ1780" t="s">
        <v>92</v>
      </c>
      <c r="AK1780" t="s">
        <v>66</v>
      </c>
    </row>
    <row r="1781" spans="1:38">
      <c r="A1781" t="s">
        <v>19992</v>
      </c>
      <c r="B1781" t="s">
        <v>19993</v>
      </c>
      <c r="C1781" t="s">
        <v>19994</v>
      </c>
      <c r="D1781" t="s">
        <v>19995</v>
      </c>
      <c r="E1781" t="s">
        <v>19996</v>
      </c>
      <c r="F1781" t="s">
        <v>2850</v>
      </c>
      <c r="G1781" t="s">
        <v>50</v>
      </c>
      <c r="H1781" t="s">
        <v>234</v>
      </c>
      <c r="I1781" t="s">
        <v>19997</v>
      </c>
      <c r="J1781" t="s">
        <v>53</v>
      </c>
      <c r="K1781" t="s">
        <v>54</v>
      </c>
      <c r="L1781" t="s">
        <v>355</v>
      </c>
      <c r="M1781" t="s">
        <v>356</v>
      </c>
      <c r="N1781" t="s">
        <v>357</v>
      </c>
      <c r="O1781" t="s">
        <v>865</v>
      </c>
      <c r="P1781" t="s">
        <v>19998</v>
      </c>
      <c r="Q1781" t="s">
        <v>347</v>
      </c>
      <c r="R1781" t="s">
        <v>19999</v>
      </c>
      <c r="S1781" t="s">
        <v>20000</v>
      </c>
      <c r="T1781" t="s">
        <v>63</v>
      </c>
      <c r="U1781" t="s"/>
      <c r="V1781" t="s"/>
      <c r="W1781" t="s"/>
      <c r="X1781" t="s"/>
      <c r="Y1781" t="s"/>
      <c r="Z1781" t="s">
        <v>20001</v>
      </c>
      <c r="AA1781" t="s"/>
      <c r="AB1781" t="s">
        <v>20002</v>
      </c>
      <c r="AC1781" t="s">
        <v>20003</v>
      </c>
      <c r="AD1781" t="s">
        <v>174</v>
      </c>
      <c r="AE1781" t="s">
        <v>277</v>
      </c>
      <c r="AF1781" t="s">
        <v>20004</v>
      </c>
      <c r="AG1781" t="s">
        <v>20005</v>
      </c>
      <c r="AH1781" t="s">
        <v>151</v>
      </c>
      <c r="AI1781" t="s">
        <v>20006</v>
      </c>
      <c r="AJ1781" t="s">
        <v>92</v>
      </c>
      <c r="AK1781" t="s">
        <v>66</v>
      </c>
    </row>
    <row r="1782" spans="1:38">
      <c r="A1782" t="s">
        <v>20007</v>
      </c>
      <c r="B1782" t="s">
        <v>20008</v>
      </c>
      <c r="C1782" t="s">
        <v>20009</v>
      </c>
      <c r="D1782" t="s">
        <v>20010</v>
      </c>
      <c r="E1782" t="s">
        <v>20011</v>
      </c>
      <c r="F1782" t="s">
        <v>438</v>
      </c>
      <c r="G1782" t="s">
        <v>50</v>
      </c>
      <c r="H1782" t="s">
        <v>51</v>
      </c>
      <c r="I1782" t="s"/>
      <c r="J1782" t="s"/>
      <c r="K1782" t="s"/>
      <c r="L1782" t="s">
        <v>55</v>
      </c>
      <c r="M1782" t="s">
        <v>56</v>
      </c>
      <c r="N1782" t="s">
        <v>57</v>
      </c>
      <c r="O1782" t="s"/>
      <c r="P1782" t="s"/>
      <c r="Q1782" t="s">
        <v>44</v>
      </c>
      <c r="R1782" t="s"/>
      <c r="S1782" t="s"/>
      <c r="T1782" t="s"/>
      <c r="U1782" t="s"/>
      <c r="V1782" t="s"/>
      <c r="W1782" t="s"/>
      <c r="X1782" t="s"/>
      <c r="Y1782" t="s"/>
      <c r="Z1782" t="s"/>
      <c r="AA1782" t="s"/>
      <c r="AB1782" t="s">
        <v>20012</v>
      </c>
      <c r="AC1782" t="s">
        <v>20013</v>
      </c>
      <c r="AD1782" t="s">
        <v>151</v>
      </c>
      <c r="AE1782" t="s">
        <v>225</v>
      </c>
      <c r="AF1782" t="s">
        <v>20014</v>
      </c>
      <c r="AG1782" t="s">
        <v>20015</v>
      </c>
      <c r="AH1782" t="s">
        <v>112</v>
      </c>
      <c r="AI1782" t="s">
        <v>20016</v>
      </c>
      <c r="AJ1782" t="s">
        <v>20017</v>
      </c>
      <c r="AK1782" t="s">
        <v>66</v>
      </c>
    </row>
    <row r="1783" spans="1:38">
      <c r="A1783" t="s">
        <v>20018</v>
      </c>
      <c r="B1783" t="s">
        <v>20019</v>
      </c>
      <c r="C1783" t="s">
        <v>20020</v>
      </c>
      <c r="D1783" t="s"/>
      <c r="E1783" t="s">
        <v>20021</v>
      </c>
      <c r="F1783" t="s"/>
      <c r="G1783" t="s">
        <v>50</v>
      </c>
      <c r="H1783" t="s">
        <v>51</v>
      </c>
      <c r="I1783" t="s">
        <v>20022</v>
      </c>
      <c r="J1783" t="s"/>
      <c r="K1783" t="s">
        <v>859</v>
      </c>
      <c r="L1783" t="s">
        <v>76</v>
      </c>
      <c r="M1783" t="s">
        <v>77</v>
      </c>
      <c r="N1783" t="s">
        <v>544</v>
      </c>
      <c r="O1783" t="s">
        <v>79</v>
      </c>
      <c r="P1783" t="s"/>
      <c r="Q1783" t="s"/>
      <c r="R1783" t="s"/>
      <c r="S1783" t="s"/>
      <c r="T1783" t="s"/>
      <c r="U1783" t="s"/>
      <c r="V1783" t="s"/>
      <c r="W1783" t="s"/>
      <c r="X1783" t="s"/>
      <c r="Y1783" t="s"/>
      <c r="Z1783" t="s">
        <v>20023</v>
      </c>
      <c r="AA1783" t="s"/>
      <c r="AB1783" t="s">
        <v>20024</v>
      </c>
      <c r="AC1783" t="s">
        <v>20024</v>
      </c>
      <c r="AD1783" t="s">
        <v>124</v>
      </c>
      <c r="AE1783" t="s">
        <v>44</v>
      </c>
      <c r="AF1783" t="s">
        <v>20025</v>
      </c>
      <c r="AG1783" t="s">
        <v>5459</v>
      </c>
      <c r="AH1783" t="s">
        <v>347</v>
      </c>
      <c r="AI1783" t="s">
        <v>20026</v>
      </c>
      <c r="AJ1783" t="s">
        <v>92</v>
      </c>
      <c r="AK1783" t="s">
        <v>66</v>
      </c>
    </row>
    <row r="1784" spans="1:38">
      <c r="A1784" t="s">
        <v>20027</v>
      </c>
      <c r="B1784" t="s">
        <v>20028</v>
      </c>
      <c r="C1784" t="s">
        <v>20029</v>
      </c>
      <c r="D1784" t="s">
        <v>20030</v>
      </c>
      <c r="E1784" t="s">
        <v>20031</v>
      </c>
      <c r="F1784" t="s">
        <v>2409</v>
      </c>
      <c r="G1784" t="s">
        <v>50</v>
      </c>
      <c r="H1784" t="s">
        <v>51</v>
      </c>
      <c r="I1784" t="s">
        <v>20032</v>
      </c>
      <c r="J1784" t="s">
        <v>53</v>
      </c>
      <c r="K1784" t="s">
        <v>54</v>
      </c>
      <c r="L1784" t="s">
        <v>189</v>
      </c>
      <c r="M1784" t="s">
        <v>190</v>
      </c>
      <c r="N1784" t="s">
        <v>624</v>
      </c>
      <c r="O1784" t="s"/>
      <c r="P1784" t="s"/>
      <c r="Q1784" t="s">
        <v>44</v>
      </c>
      <c r="R1784" t="s"/>
      <c r="S1784" t="s"/>
      <c r="T1784" t="s"/>
      <c r="U1784" t="s"/>
      <c r="V1784" t="s"/>
      <c r="W1784" t="s"/>
      <c r="X1784" t="s"/>
      <c r="Y1784" t="s"/>
      <c r="Z1784" t="s"/>
      <c r="AA1784" t="s"/>
      <c r="AB1784" t="s">
        <v>20033</v>
      </c>
      <c r="AC1784" t="s">
        <v>20033</v>
      </c>
      <c r="AD1784" t="s">
        <v>151</v>
      </c>
      <c r="AE1784" t="s">
        <v>342</v>
      </c>
      <c r="AF1784" t="s">
        <v>20034</v>
      </c>
      <c r="AG1784" t="s">
        <v>20035</v>
      </c>
      <c r="AH1784" t="s">
        <v>63</v>
      </c>
      <c r="AI1784" t="s">
        <v>20036</v>
      </c>
      <c r="AJ1784" t="s">
        <v>20037</v>
      </c>
      <c r="AK1784" t="s">
        <v>66</v>
      </c>
    </row>
    <row r="1785" spans="1:38">
      <c r="A1785" t="s">
        <v>20038</v>
      </c>
      <c r="B1785" t="s">
        <v>20039</v>
      </c>
      <c r="C1785" t="s">
        <v>20040</v>
      </c>
      <c r="D1785" t="s">
        <v>20041</v>
      </c>
      <c r="E1785" t="s">
        <v>20042</v>
      </c>
      <c r="F1785" t="s">
        <v>98</v>
      </c>
      <c r="G1785" t="s">
        <v>50</v>
      </c>
      <c r="H1785" t="s">
        <v>51</v>
      </c>
      <c r="I1785" t="s">
        <v>752</v>
      </c>
      <c r="J1785" t="s">
        <v>753</v>
      </c>
      <c r="K1785" t="s">
        <v>54</v>
      </c>
      <c r="L1785" t="s">
        <v>156</v>
      </c>
      <c r="M1785" t="s">
        <v>157</v>
      </c>
      <c r="N1785" t="s">
        <v>158</v>
      </c>
      <c r="O1785" t="s"/>
      <c r="P1785" t="s"/>
      <c r="Q1785" t="s">
        <v>44</v>
      </c>
      <c r="R1785" t="s"/>
      <c r="S1785" t="s"/>
      <c r="T1785" t="s"/>
      <c r="U1785" t="s"/>
      <c r="V1785" t="s"/>
      <c r="W1785" t="s"/>
      <c r="X1785" t="s"/>
      <c r="Y1785" t="s"/>
      <c r="Z1785" t="s"/>
      <c r="AA1785" t="s"/>
      <c r="AB1785" t="s">
        <v>20043</v>
      </c>
      <c r="AC1785" t="s">
        <v>20043</v>
      </c>
      <c r="AD1785" t="s">
        <v>419</v>
      </c>
      <c r="AE1785" t="s">
        <v>44</v>
      </c>
      <c r="AF1785" t="s">
        <v>20044</v>
      </c>
      <c r="AG1785" t="s">
        <v>20045</v>
      </c>
      <c r="AH1785" t="s">
        <v>1258</v>
      </c>
      <c r="AI1785" t="s">
        <v>20046</v>
      </c>
      <c r="AJ1785" t="s">
        <v>20047</v>
      </c>
      <c r="AK1785" t="s">
        <v>66</v>
      </c>
    </row>
    <row r="1786" spans="1:38">
      <c r="A1786" t="s">
        <v>20048</v>
      </c>
      <c r="B1786" t="s">
        <v>20049</v>
      </c>
      <c r="C1786" t="s">
        <v>20050</v>
      </c>
      <c r="D1786" t="s">
        <v>20051</v>
      </c>
      <c r="E1786" t="s">
        <v>20052</v>
      </c>
      <c r="F1786" t="s">
        <v>14060</v>
      </c>
      <c r="G1786" t="s">
        <v>50</v>
      </c>
      <c r="H1786" t="s">
        <v>51</v>
      </c>
      <c r="I1786" t="s">
        <v>20053</v>
      </c>
      <c r="J1786" t="s">
        <v>4190</v>
      </c>
      <c r="K1786" t="s">
        <v>54</v>
      </c>
      <c r="L1786" t="s">
        <v>470</v>
      </c>
      <c r="M1786" t="s">
        <v>685</v>
      </c>
      <c r="N1786" t="s">
        <v>9116</v>
      </c>
      <c r="O1786" t="s">
        <v>112</v>
      </c>
      <c r="P1786" t="s"/>
      <c r="Q1786" t="s"/>
      <c r="R1786" t="s"/>
      <c r="S1786" t="s"/>
      <c r="T1786" t="s"/>
      <c r="U1786" t="s"/>
      <c r="V1786" t="s"/>
      <c r="W1786" t="s"/>
      <c r="X1786" t="s"/>
      <c r="Y1786" t="s"/>
      <c r="Z1786" t="s"/>
      <c r="AA1786" t="s"/>
      <c r="AB1786" t="s">
        <v>20054</v>
      </c>
      <c r="AC1786" t="s">
        <v>20055</v>
      </c>
      <c r="AD1786" t="s">
        <v>124</v>
      </c>
      <c r="AE1786" t="s">
        <v>4170</v>
      </c>
      <c r="AF1786" t="s">
        <v>20056</v>
      </c>
      <c r="AG1786" t="s">
        <v>20057</v>
      </c>
      <c r="AH1786" t="s">
        <v>124</v>
      </c>
      <c r="AI1786" t="s">
        <v>20058</v>
      </c>
      <c r="AJ1786" t="s">
        <v>92</v>
      </c>
      <c r="AK1786" t="s">
        <v>66</v>
      </c>
    </row>
    <row r="1787" spans="1:38">
      <c r="A1787" t="s">
        <v>20059</v>
      </c>
      <c r="B1787" t="s">
        <v>20060</v>
      </c>
      <c r="C1787" t="s">
        <v>20061</v>
      </c>
      <c r="D1787" t="s">
        <v>20062</v>
      </c>
      <c r="E1787" t="s">
        <v>20063</v>
      </c>
      <c r="F1787" t="s">
        <v>396</v>
      </c>
      <c r="G1787" t="s">
        <v>50</v>
      </c>
      <c r="H1787" t="s">
        <v>51</v>
      </c>
      <c r="I1787" t="s">
        <v>20064</v>
      </c>
      <c r="J1787" t="s">
        <v>2648</v>
      </c>
      <c r="K1787" t="s">
        <v>54</v>
      </c>
      <c r="L1787" t="s">
        <v>355</v>
      </c>
      <c r="M1787" t="s">
        <v>356</v>
      </c>
      <c r="N1787" t="s">
        <v>4633</v>
      </c>
      <c r="O1787" t="s">
        <v>192</v>
      </c>
      <c r="P1787" t="s">
        <v>20065</v>
      </c>
      <c r="Q1787" t="s">
        <v>67</v>
      </c>
      <c r="R1787" t="s"/>
      <c r="S1787" t="s"/>
      <c r="T1787" t="s"/>
      <c r="U1787" t="s"/>
      <c r="V1787" t="s"/>
      <c r="W1787" t="s"/>
      <c r="X1787" t="s"/>
      <c r="Y1787" t="s"/>
      <c r="Z1787" t="s"/>
      <c r="AA1787" t="s"/>
      <c r="AB1787" t="s">
        <v>20066</v>
      </c>
      <c r="AC1787" t="s">
        <v>20067</v>
      </c>
      <c r="AD1787" t="s">
        <v>59</v>
      </c>
      <c r="AE1787" t="s">
        <v>107</v>
      </c>
      <c r="AF1787" t="s">
        <v>20068</v>
      </c>
      <c r="AG1787" t="s">
        <v>20069</v>
      </c>
      <c r="AH1787" t="s">
        <v>151</v>
      </c>
      <c r="AI1787" t="s">
        <v>20070</v>
      </c>
      <c r="AJ1787" t="s">
        <v>92</v>
      </c>
      <c r="AK1787" t="s">
        <v>66</v>
      </c>
    </row>
    <row r="1788" spans="1:38">
      <c r="A1788" t="s">
        <v>20071</v>
      </c>
      <c r="B1788" t="s">
        <v>20072</v>
      </c>
      <c r="C1788" t="s">
        <v>20073</v>
      </c>
      <c r="D1788" t="s">
        <v>20074</v>
      </c>
      <c r="E1788" t="s">
        <v>20075</v>
      </c>
      <c r="F1788" t="s"/>
      <c r="G1788" t="s">
        <v>50</v>
      </c>
      <c r="H1788" t="s">
        <v>51</v>
      </c>
      <c r="I1788" t="s">
        <v>20076</v>
      </c>
      <c r="J1788" t="s"/>
      <c r="K1788" t="s">
        <v>4434</v>
      </c>
      <c r="L1788" t="s">
        <v>808</v>
      </c>
      <c r="M1788" t="s">
        <v>809</v>
      </c>
      <c r="N1788" t="s">
        <v>810</v>
      </c>
      <c r="O1788" t="s"/>
      <c r="P1788" t="s"/>
      <c r="Q1788" t="s">
        <v>44</v>
      </c>
      <c r="R1788" t="s"/>
      <c r="S1788" t="s"/>
      <c r="T1788" t="s"/>
      <c r="U1788" t="s"/>
      <c r="V1788" t="s"/>
      <c r="W1788" t="s"/>
      <c r="X1788" t="s"/>
      <c r="Y1788" t="s"/>
      <c r="Z1788" t="s"/>
      <c r="AA1788" t="s"/>
      <c r="AB1788" t="s">
        <v>20077</v>
      </c>
      <c r="AC1788" t="s">
        <v>20077</v>
      </c>
      <c r="AD1788" t="s">
        <v>174</v>
      </c>
      <c r="AE1788" t="s">
        <v>1333</v>
      </c>
      <c r="AF1788" t="s">
        <v>20078</v>
      </c>
      <c r="AG1788" t="s">
        <v>20079</v>
      </c>
      <c r="AH1788" t="s">
        <v>59</v>
      </c>
      <c r="AI1788" t="s">
        <v>20080</v>
      </c>
      <c r="AJ1788" t="s">
        <v>20081</v>
      </c>
      <c r="AK1788" t="s">
        <v>66</v>
      </c>
    </row>
    <row r="1789" spans="1:38">
      <c r="A1789" t="s">
        <v>20082</v>
      </c>
      <c r="B1789" t="s">
        <v>20083</v>
      </c>
      <c r="C1789" t="s">
        <v>20084</v>
      </c>
      <c r="D1789" t="s">
        <v>20085</v>
      </c>
      <c r="E1789" t="s">
        <v>20086</v>
      </c>
      <c r="F1789" t="s">
        <v>255</v>
      </c>
      <c r="G1789" t="s">
        <v>50</v>
      </c>
      <c r="H1789" t="s">
        <v>51</v>
      </c>
      <c r="I1789" t="s">
        <v>1932</v>
      </c>
      <c r="J1789" t="s">
        <v>1933</v>
      </c>
      <c r="K1789" t="s">
        <v>54</v>
      </c>
      <c r="L1789" t="s">
        <v>932</v>
      </c>
      <c r="M1789" t="s">
        <v>932</v>
      </c>
      <c r="N1789" t="s">
        <v>1747</v>
      </c>
      <c r="O1789" t="s"/>
      <c r="P1789" t="s"/>
      <c r="Q1789" t="s">
        <v>44</v>
      </c>
      <c r="R1789" t="s"/>
      <c r="S1789" t="s"/>
      <c r="T1789" t="s"/>
      <c r="U1789" t="s"/>
      <c r="V1789" t="s"/>
      <c r="W1789" t="s"/>
      <c r="X1789" t="s"/>
      <c r="Y1789" t="s"/>
      <c r="Z1789" t="s"/>
      <c r="AA1789" t="s"/>
      <c r="AB1789" t="s">
        <v>20087</v>
      </c>
      <c r="AC1789" t="s">
        <v>20088</v>
      </c>
      <c r="AD1789" t="s">
        <v>174</v>
      </c>
      <c r="AE1789" t="s">
        <v>1105</v>
      </c>
      <c r="AF1789" t="s">
        <v>20089</v>
      </c>
      <c r="AG1789" t="s">
        <v>20090</v>
      </c>
      <c r="AH1789" t="s">
        <v>86</v>
      </c>
      <c r="AI1789" t="s">
        <v>20091</v>
      </c>
      <c r="AJ1789" t="s">
        <v>20092</v>
      </c>
      <c r="AK1789" t="s">
        <v>66</v>
      </c>
    </row>
    <row r="1790" spans="1:38">
      <c r="A1790" t="s">
        <v>5736</v>
      </c>
      <c r="B1790" t="s">
        <v>20093</v>
      </c>
      <c r="C1790" t="s">
        <v>20094</v>
      </c>
      <c r="D1790" t="s">
        <v>20095</v>
      </c>
      <c r="E1790" t="s">
        <v>20096</v>
      </c>
      <c r="F1790" t="s">
        <v>233</v>
      </c>
      <c r="G1790" t="s">
        <v>50</v>
      </c>
      <c r="H1790" t="s">
        <v>51</v>
      </c>
      <c r="I1790" t="s">
        <v>20097</v>
      </c>
      <c r="J1790" t="s">
        <v>1715</v>
      </c>
      <c r="K1790" t="s">
        <v>54</v>
      </c>
      <c r="L1790" t="s">
        <v>1880</v>
      </c>
      <c r="M1790" t="s">
        <v>3031</v>
      </c>
      <c r="N1790" t="s">
        <v>3042</v>
      </c>
      <c r="O1790" t="s">
        <v>419</v>
      </c>
      <c r="P1790" t="s">
        <v>20098</v>
      </c>
      <c r="Q1790" t="s">
        <v>67</v>
      </c>
      <c r="R1790" t="s"/>
      <c r="S1790" t="s"/>
      <c r="T1790" t="s"/>
      <c r="U1790" t="s"/>
      <c r="V1790" t="s"/>
      <c r="W1790" t="s"/>
      <c r="X1790" t="s"/>
      <c r="Y1790" t="s"/>
      <c r="Z1790" t="s"/>
      <c r="AA1790" t="s"/>
      <c r="AB1790" t="s">
        <v>20099</v>
      </c>
      <c r="AC1790" t="s">
        <v>20100</v>
      </c>
      <c r="AD1790" t="s">
        <v>110</v>
      </c>
      <c r="AE1790" t="s">
        <v>1254</v>
      </c>
      <c r="AF1790" t="s">
        <v>20101</v>
      </c>
      <c r="AG1790" t="s">
        <v>20102</v>
      </c>
      <c r="AH1790" t="s">
        <v>151</v>
      </c>
      <c r="AI1790" t="s">
        <v>20103</v>
      </c>
      <c r="AJ1790" t="s">
        <v>92</v>
      </c>
      <c r="AK1790" t="s">
        <v>66</v>
      </c>
    </row>
    <row r="1791" spans="1:38">
      <c r="A1791" t="s">
        <v>20104</v>
      </c>
      <c r="B1791" t="s">
        <v>20105</v>
      </c>
      <c r="C1791" t="s">
        <v>5098</v>
      </c>
      <c r="D1791" t="s">
        <v>20106</v>
      </c>
      <c r="E1791" t="s">
        <v>20107</v>
      </c>
      <c r="F1791" t="s">
        <v>2562</v>
      </c>
      <c r="G1791" t="s">
        <v>50</v>
      </c>
      <c r="H1791" t="s">
        <v>234</v>
      </c>
      <c r="I1791" t="s">
        <v>5095</v>
      </c>
      <c r="J1791" t="s">
        <v>5096</v>
      </c>
      <c r="K1791" t="s">
        <v>54</v>
      </c>
      <c r="L1791" t="s">
        <v>238</v>
      </c>
      <c r="M1791" t="s">
        <v>660</v>
      </c>
      <c r="N1791" t="s">
        <v>661</v>
      </c>
      <c r="O1791" t="s">
        <v>493</v>
      </c>
      <c r="P1791" t="s">
        <v>20108</v>
      </c>
      <c r="Q1791" t="s">
        <v>90</v>
      </c>
      <c r="R1791" t="s">
        <v>20109</v>
      </c>
      <c r="S1791" t="s">
        <v>20110</v>
      </c>
      <c r="T1791" t="s">
        <v>93</v>
      </c>
      <c r="U1791" t="s"/>
      <c r="V1791" t="s"/>
      <c r="W1791" t="s"/>
      <c r="X1791" t="s"/>
      <c r="Y1791" t="s"/>
      <c r="Z1791" t="s">
        <v>20111</v>
      </c>
      <c r="AA1791" t="s"/>
      <c r="AB1791" t="s">
        <v>20112</v>
      </c>
      <c r="AC1791" t="s">
        <v>20113</v>
      </c>
      <c r="AD1791" t="s">
        <v>59</v>
      </c>
      <c r="AE1791" t="s">
        <v>107</v>
      </c>
      <c r="AF1791" t="s">
        <v>20114</v>
      </c>
      <c r="AG1791" t="s">
        <v>20115</v>
      </c>
      <c r="AH1791" t="s">
        <v>110</v>
      </c>
      <c r="AI1791" t="s">
        <v>20116</v>
      </c>
      <c r="AJ1791" t="s">
        <v>92</v>
      </c>
      <c r="AK1791" t="s">
        <v>66</v>
      </c>
    </row>
    <row r="1792" spans="1:38">
      <c r="A1792" t="s">
        <v>20117</v>
      </c>
      <c r="B1792" t="s">
        <v>20118</v>
      </c>
      <c r="C1792" t="s">
        <v>20119</v>
      </c>
      <c r="D1792" t="s">
        <v>20120</v>
      </c>
      <c r="E1792" t="s">
        <v>20121</v>
      </c>
      <c r="F1792" t="s">
        <v>71</v>
      </c>
      <c r="G1792" t="s">
        <v>50</v>
      </c>
      <c r="H1792" t="s">
        <v>51</v>
      </c>
      <c r="I1792" t="s">
        <v>20122</v>
      </c>
      <c r="J1792" t="s">
        <v>1818</v>
      </c>
      <c r="K1792" t="s">
        <v>354</v>
      </c>
      <c r="L1792" t="s">
        <v>526</v>
      </c>
      <c r="M1792" t="s">
        <v>527</v>
      </c>
      <c r="N1792" t="s">
        <v>1039</v>
      </c>
      <c r="O1792" t="s">
        <v>846</v>
      </c>
      <c r="P1792" t="s">
        <v>20123</v>
      </c>
      <c r="Q1792" t="s">
        <v>112</v>
      </c>
      <c r="R1792" t="s">
        <v>20124</v>
      </c>
      <c r="S1792" t="s">
        <v>20125</v>
      </c>
      <c r="T1792" t="s">
        <v>63</v>
      </c>
      <c r="U1792" t="s"/>
      <c r="V1792" t="s">
        <v>67</v>
      </c>
      <c r="W1792" t="s"/>
      <c r="X1792" t="s"/>
      <c r="Y1792" t="s"/>
      <c r="Z1792" t="s"/>
      <c r="AA1792" t="s">
        <v>84</v>
      </c>
      <c r="AB1792" t="s">
        <v>20126</v>
      </c>
      <c r="AC1792" t="s">
        <v>20127</v>
      </c>
      <c r="AD1792" t="s">
        <v>330</v>
      </c>
      <c r="AE1792" t="s">
        <v>44</v>
      </c>
      <c r="AF1792" t="s">
        <v>20128</v>
      </c>
      <c r="AG1792" t="s">
        <v>20129</v>
      </c>
      <c r="AH1792" t="s">
        <v>536</v>
      </c>
      <c r="AI1792" t="s">
        <v>20130</v>
      </c>
      <c r="AJ1792" t="s">
        <v>92</v>
      </c>
      <c r="AK1792" t="s">
        <v>66</v>
      </c>
    </row>
    <row r="1793" spans="1:38">
      <c r="A1793" t="s">
        <v>20131</v>
      </c>
      <c r="B1793" t="s">
        <v>20132</v>
      </c>
      <c r="C1793" t="s">
        <v>20133</v>
      </c>
      <c r="D1793" t="s">
        <v>20134</v>
      </c>
      <c r="E1793" t="s">
        <v>20135</v>
      </c>
      <c r="F1793" t="s">
        <v>831</v>
      </c>
      <c r="G1793" t="s">
        <v>50</v>
      </c>
      <c r="H1793" t="s">
        <v>51</v>
      </c>
      <c r="I1793" t="s">
        <v>20136</v>
      </c>
      <c r="J1793" t="s">
        <v>440</v>
      </c>
      <c r="K1793" t="s">
        <v>54</v>
      </c>
      <c r="L1793" t="s">
        <v>219</v>
      </c>
      <c r="M1793" t="s">
        <v>220</v>
      </c>
      <c r="N1793" t="s">
        <v>1972</v>
      </c>
      <c r="O1793" t="s">
        <v>301</v>
      </c>
      <c r="P1793" t="s"/>
      <c r="Q1793" t="s"/>
      <c r="R1793" t="s"/>
      <c r="S1793" t="s"/>
      <c r="T1793" t="s"/>
      <c r="U1793" t="s"/>
      <c r="V1793" t="s"/>
      <c r="W1793" t="s"/>
      <c r="X1793" t="s"/>
      <c r="Y1793" t="s"/>
      <c r="Z1793" t="s"/>
      <c r="AA1793" t="s"/>
      <c r="AB1793" t="s">
        <v>20137</v>
      </c>
      <c r="AC1793" t="s">
        <v>20138</v>
      </c>
      <c r="AD1793" t="s">
        <v>124</v>
      </c>
      <c r="AE1793" t="s">
        <v>60</v>
      </c>
      <c r="AF1793" t="s">
        <v>20139</v>
      </c>
      <c r="AG1793" t="s">
        <v>20140</v>
      </c>
      <c r="AH1793" t="s">
        <v>112</v>
      </c>
      <c r="AI1793" t="s">
        <v>20141</v>
      </c>
      <c r="AJ1793" t="s">
        <v>92</v>
      </c>
      <c r="AK1793" t="s">
        <v>66</v>
      </c>
    </row>
    <row r="1794" spans="1:38">
      <c r="A1794" t="s">
        <v>20142</v>
      </c>
      <c r="B1794" t="s">
        <v>20143</v>
      </c>
      <c r="C1794" t="s">
        <v>20144</v>
      </c>
      <c r="D1794" t="s">
        <v>20145</v>
      </c>
      <c r="E1794" t="s">
        <v>20146</v>
      </c>
      <c r="F1794" t="s">
        <v>767</v>
      </c>
      <c r="G1794" t="s">
        <v>50</v>
      </c>
      <c r="H1794" t="s">
        <v>51</v>
      </c>
      <c r="I1794" t="s">
        <v>1167</v>
      </c>
      <c r="J1794" t="s">
        <v>1167</v>
      </c>
      <c r="K1794" t="s">
        <v>271</v>
      </c>
      <c r="L1794" t="s">
        <v>55</v>
      </c>
      <c r="M1794" t="s">
        <v>56</v>
      </c>
      <c r="N1794" t="s">
        <v>672</v>
      </c>
      <c r="O1794" t="s">
        <v>174</v>
      </c>
      <c r="P1794" t="s">
        <v>20147</v>
      </c>
      <c r="Q1794" t="s">
        <v>67</v>
      </c>
      <c r="R1794" t="s">
        <v>20148</v>
      </c>
      <c r="S1794" t="s"/>
      <c r="T1794" t="s"/>
      <c r="U1794" t="s"/>
      <c r="V1794" t="s"/>
      <c r="W1794" t="s"/>
      <c r="X1794" t="s"/>
      <c r="Y1794" t="s"/>
      <c r="Z1794" t="s"/>
      <c r="AA1794" t="s"/>
      <c r="AB1794" t="s">
        <v>20149</v>
      </c>
      <c r="AC1794" t="s">
        <v>20150</v>
      </c>
      <c r="AD1794" t="s">
        <v>110</v>
      </c>
      <c r="AE1794" t="s">
        <v>44</v>
      </c>
      <c r="AF1794" t="s">
        <v>20151</v>
      </c>
      <c r="AG1794" t="s">
        <v>20152</v>
      </c>
      <c r="AH1794" t="s">
        <v>192</v>
      </c>
      <c r="AI1794" t="s">
        <v>20153</v>
      </c>
      <c r="AJ1794" t="s">
        <v>92</v>
      </c>
      <c r="AK1794" t="s">
        <v>1849</v>
      </c>
    </row>
    <row r="1795" spans="1:38">
      <c r="A1795" t="s">
        <v>20154</v>
      </c>
      <c r="B1795" t="s">
        <v>20155</v>
      </c>
      <c r="C1795" t="s">
        <v>20156</v>
      </c>
      <c r="D1795" t="s">
        <v>20157</v>
      </c>
      <c r="E1795" t="s">
        <v>20158</v>
      </c>
      <c r="F1795" t="s">
        <v>697</v>
      </c>
      <c r="G1795" t="s">
        <v>50</v>
      </c>
      <c r="H1795" t="s">
        <v>51</v>
      </c>
      <c r="I1795" t="s">
        <v>1663</v>
      </c>
      <c r="J1795" t="s">
        <v>187</v>
      </c>
      <c r="K1795" t="s">
        <v>188</v>
      </c>
      <c r="L1795" t="s">
        <v>189</v>
      </c>
      <c r="M1795" t="s">
        <v>190</v>
      </c>
      <c r="N1795" t="s">
        <v>4800</v>
      </c>
      <c r="O1795" t="s">
        <v>826</v>
      </c>
      <c r="P1795" t="s">
        <v>20159</v>
      </c>
      <c r="Q1795" t="s">
        <v>63</v>
      </c>
      <c r="R1795" t="s">
        <v>20160</v>
      </c>
      <c r="S1795" t="s"/>
      <c r="T1795" t="s"/>
      <c r="U1795" t="s"/>
      <c r="V1795" t="s"/>
      <c r="W1795" t="s"/>
      <c r="X1795" t="s"/>
      <c r="Y1795" t="s"/>
      <c r="Z1795" t="s"/>
      <c r="AA1795" t="s"/>
      <c r="AB1795" t="s">
        <v>20161</v>
      </c>
      <c r="AC1795" t="s">
        <v>20162</v>
      </c>
      <c r="AD1795" t="s">
        <v>93</v>
      </c>
      <c r="AE1795" t="s">
        <v>44</v>
      </c>
      <c r="AF1795" t="s">
        <v>20163</v>
      </c>
      <c r="AG1795" t="s">
        <v>44</v>
      </c>
      <c r="AH1795" t="s">
        <v>67</v>
      </c>
      <c r="AI1795" t="s">
        <v>20164</v>
      </c>
      <c r="AJ1795" t="s">
        <v>92</v>
      </c>
      <c r="AK1795" t="s">
        <v>66</v>
      </c>
    </row>
    <row r="1796" spans="1:38">
      <c r="A1796" t="s">
        <v>20165</v>
      </c>
      <c r="B1796" t="s">
        <v>20166</v>
      </c>
      <c r="C1796" t="s">
        <v>20167</v>
      </c>
      <c r="D1796" t="s"/>
      <c r="E1796" t="s">
        <v>20168</v>
      </c>
      <c r="F1796" t="s"/>
      <c r="G1796" t="s">
        <v>50</v>
      </c>
      <c r="H1796" t="s">
        <v>51</v>
      </c>
      <c r="I1796" t="s"/>
      <c r="J1796" t="s"/>
      <c r="K1796" t="s">
        <v>1264</v>
      </c>
      <c r="L1796" t="s">
        <v>156</v>
      </c>
      <c r="M1796" t="s">
        <v>157</v>
      </c>
      <c r="N1796" t="s">
        <v>158</v>
      </c>
      <c r="O1796" t="s">
        <v>103</v>
      </c>
      <c r="P1796" t="s"/>
      <c r="Q1796" t="s"/>
      <c r="R1796" t="s"/>
      <c r="S1796" t="s"/>
      <c r="T1796" t="s"/>
      <c r="U1796" t="s"/>
      <c r="V1796" t="s"/>
      <c r="W1796" t="s"/>
      <c r="X1796" t="s"/>
      <c r="Y1796" t="s"/>
      <c r="Z1796" t="s"/>
      <c r="AA1796" t="s"/>
      <c r="AB1796" t="s">
        <v>20169</v>
      </c>
      <c r="AC1796" t="s">
        <v>20169</v>
      </c>
      <c r="AD1796" t="s">
        <v>391</v>
      </c>
      <c r="AE1796" t="s">
        <v>44</v>
      </c>
      <c r="AF1796" t="s">
        <v>20170</v>
      </c>
      <c r="AG1796" t="s">
        <v>20171</v>
      </c>
      <c r="AH1796" t="s">
        <v>372</v>
      </c>
      <c r="AI1796" t="s">
        <v>20172</v>
      </c>
      <c r="AJ1796" t="s">
        <v>92</v>
      </c>
      <c r="AK1796" t="s">
        <v>66</v>
      </c>
    </row>
    <row r="1797" spans="1:38">
      <c r="A1797" t="s">
        <v>20173</v>
      </c>
      <c r="B1797" t="s">
        <v>20174</v>
      </c>
      <c r="C1797" t="s">
        <v>20175</v>
      </c>
      <c r="D1797" t="s">
        <v>20176</v>
      </c>
      <c r="E1797" t="s">
        <v>20177</v>
      </c>
      <c r="F1797" t="s">
        <v>49</v>
      </c>
      <c r="G1797" t="s">
        <v>50</v>
      </c>
      <c r="H1797" t="s">
        <v>51</v>
      </c>
      <c r="I1797" t="s">
        <v>20178</v>
      </c>
      <c r="J1797" t="s">
        <v>1759</v>
      </c>
      <c r="K1797" t="s">
        <v>54</v>
      </c>
      <c r="L1797" t="s">
        <v>100</v>
      </c>
      <c r="M1797" t="s">
        <v>101</v>
      </c>
      <c r="N1797" t="s">
        <v>102</v>
      </c>
      <c r="O1797" t="s"/>
      <c r="P1797" t="s"/>
      <c r="Q1797" t="s">
        <v>44</v>
      </c>
      <c r="R1797" t="s"/>
      <c r="S1797" t="s"/>
      <c r="T1797" t="s"/>
      <c r="U1797" t="s"/>
      <c r="V1797" t="s"/>
      <c r="W1797" t="s"/>
      <c r="X1797" t="s"/>
      <c r="Y1797" t="s"/>
      <c r="Z1797" t="s"/>
      <c r="AA1797" t="s"/>
      <c r="AB1797" t="s">
        <v>20179</v>
      </c>
      <c r="AC1797" t="s">
        <v>20179</v>
      </c>
      <c r="AD1797" t="s">
        <v>59</v>
      </c>
      <c r="AE1797" t="s">
        <v>44</v>
      </c>
      <c r="AF1797" t="s">
        <v>20180</v>
      </c>
      <c r="AG1797" t="s">
        <v>11842</v>
      </c>
      <c r="AH1797" t="s">
        <v>112</v>
      </c>
      <c r="AI1797" t="s">
        <v>20181</v>
      </c>
      <c r="AJ1797" t="s">
        <v>20182</v>
      </c>
      <c r="AK1797" t="s">
        <v>66</v>
      </c>
    </row>
    <row r="1798" spans="1:38">
      <c r="A1798" t="s">
        <v>20183</v>
      </c>
      <c r="B1798" t="s">
        <v>20184</v>
      </c>
      <c r="C1798" t="s">
        <v>20185</v>
      </c>
      <c r="D1798" t="s"/>
      <c r="E1798" t="s">
        <v>20186</v>
      </c>
      <c r="F1798" t="s"/>
      <c r="G1798" t="s">
        <v>72</v>
      </c>
      <c r="H1798" t="s">
        <v>51</v>
      </c>
      <c r="I1798" t="s"/>
      <c r="J1798" t="s"/>
      <c r="K1798" t="s">
        <v>5166</v>
      </c>
      <c r="L1798" t="s">
        <v>843</v>
      </c>
      <c r="M1798" t="s">
        <v>844</v>
      </c>
      <c r="N1798" t="s">
        <v>5278</v>
      </c>
      <c r="O1798" t="s">
        <v>747</v>
      </c>
      <c r="P1798" t="s">
        <v>1129</v>
      </c>
      <c r="Q1798" t="s">
        <v>67</v>
      </c>
      <c r="R1798" t="s">
        <v>20187</v>
      </c>
      <c r="S1798" t="s"/>
      <c r="T1798" t="s"/>
      <c r="U1798" t="s"/>
      <c r="V1798" t="s"/>
      <c r="W1798" t="s">
        <v>20188</v>
      </c>
      <c r="X1798" t="s"/>
      <c r="Y1798" t="s"/>
      <c r="Z1798" t="s"/>
      <c r="AA1798" t="s"/>
      <c r="AB1798" t="s">
        <v>20189</v>
      </c>
      <c r="AC1798" t="s">
        <v>20189</v>
      </c>
      <c r="AD1798" t="s">
        <v>59</v>
      </c>
      <c r="AE1798" t="s">
        <v>277</v>
      </c>
      <c r="AF1798" t="s">
        <v>20190</v>
      </c>
      <c r="AG1798" t="s">
        <v>20191</v>
      </c>
      <c r="AH1798" t="s">
        <v>93</v>
      </c>
      <c r="AI1798" t="s">
        <v>20192</v>
      </c>
      <c r="AJ1798" t="s">
        <v>92</v>
      </c>
      <c r="AK1798" t="s">
        <v>66</v>
      </c>
    </row>
    <row r="1799" spans="1:38">
      <c r="A1799" t="s">
        <v>20193</v>
      </c>
      <c r="B1799" t="s">
        <v>20194</v>
      </c>
      <c r="C1799" t="s">
        <v>20195</v>
      </c>
      <c r="D1799" t="s">
        <v>20196</v>
      </c>
      <c r="E1799" t="s">
        <v>20197</v>
      </c>
      <c r="F1799" t="s">
        <v>1154</v>
      </c>
      <c r="G1799" t="s">
        <v>50</v>
      </c>
      <c r="H1799" t="s">
        <v>51</v>
      </c>
      <c r="I1799" t="s">
        <v>20198</v>
      </c>
      <c r="J1799" t="s"/>
      <c r="K1799" t="s">
        <v>237</v>
      </c>
      <c r="L1799" t="s">
        <v>843</v>
      </c>
      <c r="M1799" t="s">
        <v>844</v>
      </c>
      <c r="N1799" t="s">
        <v>3076</v>
      </c>
      <c r="O1799" t="s"/>
      <c r="P1799" t="s"/>
      <c r="Q1799" t="s">
        <v>44</v>
      </c>
      <c r="R1799" t="s"/>
      <c r="S1799" t="s"/>
      <c r="T1799" t="s"/>
      <c r="U1799" t="s"/>
      <c r="V1799" t="s"/>
      <c r="W1799" t="s"/>
      <c r="X1799" t="s"/>
      <c r="Y1799" t="s"/>
      <c r="Z1799" t="s"/>
      <c r="AA1799" t="s"/>
      <c r="AB1799" t="s">
        <v>20199</v>
      </c>
      <c r="AC1799" t="s">
        <v>20199</v>
      </c>
      <c r="AD1799" t="s">
        <v>63</v>
      </c>
      <c r="AE1799" t="s">
        <v>277</v>
      </c>
      <c r="AF1799" t="s">
        <v>20200</v>
      </c>
      <c r="AG1799" t="s">
        <v>20201</v>
      </c>
      <c r="AH1799" t="s">
        <v>93</v>
      </c>
      <c r="AI1799" t="s">
        <v>20202</v>
      </c>
      <c r="AJ1799" t="s">
        <v>20203</v>
      </c>
      <c r="AK1799" t="s">
        <v>66</v>
      </c>
    </row>
    <row r="1800" spans="1:38">
      <c r="A1800" t="s">
        <v>20204</v>
      </c>
      <c r="B1800" t="s">
        <v>20205</v>
      </c>
      <c r="C1800" t="s">
        <v>20206</v>
      </c>
      <c r="D1800" t="s">
        <v>20207</v>
      </c>
      <c r="E1800" t="s">
        <v>20208</v>
      </c>
      <c r="F1800" t="s">
        <v>292</v>
      </c>
      <c r="G1800" t="s">
        <v>50</v>
      </c>
      <c r="H1800" t="s">
        <v>51</v>
      </c>
      <c r="I1800" t="s">
        <v>20209</v>
      </c>
      <c r="J1800" t="s">
        <v>20210</v>
      </c>
      <c r="K1800" t="s">
        <v>2925</v>
      </c>
      <c r="L1800" t="s">
        <v>76</v>
      </c>
      <c r="M1800" t="s">
        <v>77</v>
      </c>
      <c r="N1800" t="s">
        <v>860</v>
      </c>
      <c r="O1800" t="s">
        <v>79</v>
      </c>
      <c r="P1800" t="s"/>
      <c r="Q1800" t="s"/>
      <c r="R1800" t="s"/>
      <c r="S1800" t="s"/>
      <c r="T1800" t="s"/>
      <c r="U1800" t="s"/>
      <c r="V1800" t="s"/>
      <c r="W1800" t="s"/>
      <c r="X1800" t="s"/>
      <c r="Y1800" t="s"/>
      <c r="Z1800" t="s"/>
      <c r="AA1800" t="s"/>
      <c r="AB1800" t="s">
        <v>20211</v>
      </c>
      <c r="AC1800" t="s">
        <v>20211</v>
      </c>
      <c r="AD1800" t="s">
        <v>142</v>
      </c>
      <c r="AE1800" t="s">
        <v>1938</v>
      </c>
      <c r="AF1800" t="s">
        <v>20212</v>
      </c>
      <c r="AG1800" t="s">
        <v>20213</v>
      </c>
      <c r="AH1800" t="s">
        <v>447</v>
      </c>
      <c r="AI1800" t="s">
        <v>20214</v>
      </c>
      <c r="AJ1800" t="s">
        <v>92</v>
      </c>
      <c r="AK1800" t="s">
        <v>66</v>
      </c>
    </row>
    <row r="1801" spans="1:38">
      <c r="A1801" t="s">
        <v>20215</v>
      </c>
      <c r="B1801" t="s">
        <v>20216</v>
      </c>
      <c r="C1801" t="s">
        <v>20217</v>
      </c>
      <c r="D1801" t="s">
        <v>20218</v>
      </c>
      <c r="E1801" t="s">
        <v>20219</v>
      </c>
      <c r="F1801" t="s">
        <v>5816</v>
      </c>
      <c r="G1801" t="s">
        <v>50</v>
      </c>
      <c r="H1801" t="s">
        <v>234</v>
      </c>
      <c r="I1801" t="s">
        <v>8438</v>
      </c>
      <c r="J1801" t="s">
        <v>398</v>
      </c>
      <c r="K1801" t="s">
        <v>354</v>
      </c>
      <c r="L1801" t="s">
        <v>932</v>
      </c>
      <c r="M1801" t="s">
        <v>932</v>
      </c>
      <c r="N1801" t="s">
        <v>1305</v>
      </c>
      <c r="O1801" t="s">
        <v>241</v>
      </c>
      <c r="P1801" t="s"/>
      <c r="Q1801" t="s"/>
      <c r="R1801" t="s"/>
      <c r="S1801" t="s"/>
      <c r="T1801" t="s"/>
      <c r="U1801" t="s"/>
      <c r="V1801" t="s"/>
      <c r="W1801" t="s"/>
      <c r="X1801" t="s">
        <v>20220</v>
      </c>
      <c r="Y1801" t="s">
        <v>67</v>
      </c>
      <c r="Z1801" t="s">
        <v>20221</v>
      </c>
      <c r="AA1801" t="s">
        <v>772</v>
      </c>
      <c r="AB1801" t="s">
        <v>20222</v>
      </c>
      <c r="AC1801" t="s">
        <v>20222</v>
      </c>
      <c r="AD1801" t="s">
        <v>93</v>
      </c>
      <c r="AE1801" t="s">
        <v>44</v>
      </c>
      <c r="AF1801" t="s">
        <v>20223</v>
      </c>
      <c r="AG1801" t="s">
        <v>44</v>
      </c>
      <c r="AH1801" t="s">
        <v>67</v>
      </c>
      <c r="AI1801" t="s">
        <v>20224</v>
      </c>
      <c r="AJ1801" t="s">
        <v>92</v>
      </c>
      <c r="AK1801" t="s">
        <v>66</v>
      </c>
    </row>
    <row r="1802" spans="1:38">
      <c r="A1802" t="s">
        <v>20225</v>
      </c>
      <c r="B1802" t="s">
        <v>20226</v>
      </c>
      <c r="C1802" t="s">
        <v>20227</v>
      </c>
      <c r="D1802" t="s">
        <v>20228</v>
      </c>
      <c r="E1802" t="s">
        <v>20229</v>
      </c>
      <c r="F1802" t="s">
        <v>49</v>
      </c>
      <c r="G1802" t="s">
        <v>50</v>
      </c>
      <c r="H1802" t="s">
        <v>51</v>
      </c>
      <c r="I1802" t="s"/>
      <c r="J1802" t="s"/>
      <c r="K1802" t="s"/>
      <c r="L1802" t="s">
        <v>120</v>
      </c>
      <c r="M1802" t="s">
        <v>121</v>
      </c>
      <c r="N1802" t="s">
        <v>899</v>
      </c>
      <c r="O1802" t="s"/>
      <c r="P1802" t="s"/>
      <c r="Q1802" t="s">
        <v>44</v>
      </c>
      <c r="R1802" t="s">
        <v>20230</v>
      </c>
      <c r="S1802" t="s"/>
      <c r="T1802" t="s"/>
      <c r="U1802" t="s"/>
      <c r="V1802" t="s"/>
      <c r="W1802" t="s"/>
      <c r="X1802" t="s"/>
      <c r="Y1802" t="s"/>
      <c r="Z1802" t="s"/>
      <c r="AA1802" t="s"/>
      <c r="AB1802" t="s">
        <v>20231</v>
      </c>
      <c r="AC1802" t="s">
        <v>20231</v>
      </c>
      <c r="AD1802" t="s">
        <v>124</v>
      </c>
      <c r="AE1802" t="s">
        <v>44</v>
      </c>
      <c r="AF1802" t="s">
        <v>20232</v>
      </c>
      <c r="AG1802" t="s">
        <v>20233</v>
      </c>
      <c r="AH1802" t="s">
        <v>192</v>
      </c>
      <c r="AI1802" t="s">
        <v>20234</v>
      </c>
      <c r="AJ1802" t="s">
        <v>20235</v>
      </c>
      <c r="AK1802" t="s">
        <v>66</v>
      </c>
    </row>
    <row r="1803" spans="1:38">
      <c r="A1803" t="s">
        <v>3000</v>
      </c>
      <c r="B1803" t="s">
        <v>20236</v>
      </c>
      <c r="C1803" t="s">
        <v>20237</v>
      </c>
      <c r="D1803" t="s"/>
      <c r="E1803" t="s">
        <v>20238</v>
      </c>
      <c r="F1803" t="s">
        <v>1102</v>
      </c>
      <c r="G1803" t="s">
        <v>72</v>
      </c>
      <c r="H1803" t="s">
        <v>51</v>
      </c>
      <c r="I1803" t="s">
        <v>20239</v>
      </c>
      <c r="J1803" t="s">
        <v>7599</v>
      </c>
      <c r="K1803" t="s">
        <v>453</v>
      </c>
      <c r="L1803" t="s">
        <v>526</v>
      </c>
      <c r="M1803" t="s">
        <v>527</v>
      </c>
      <c r="N1803" t="s">
        <v>1074</v>
      </c>
      <c r="O1803" t="s">
        <v>79</v>
      </c>
      <c r="P1803" t="s"/>
      <c r="Q1803" t="s"/>
      <c r="R1803" t="s"/>
      <c r="S1803" t="s"/>
      <c r="T1803" t="s"/>
      <c r="U1803" t="s"/>
      <c r="V1803" t="s"/>
      <c r="W1803" t="s">
        <v>20240</v>
      </c>
      <c r="X1803" t="s"/>
      <c r="Y1803" t="s"/>
      <c r="Z1803" t="s"/>
      <c r="AA1803" t="s"/>
      <c r="AB1803" t="s">
        <v>20241</v>
      </c>
      <c r="AC1803" t="s">
        <v>20241</v>
      </c>
      <c r="AD1803" t="s">
        <v>93</v>
      </c>
      <c r="AE1803" t="s">
        <v>44</v>
      </c>
      <c r="AF1803" t="s">
        <v>20242</v>
      </c>
      <c r="AG1803" t="s">
        <v>44</v>
      </c>
      <c r="AH1803" t="s">
        <v>67</v>
      </c>
      <c r="AI1803" t="s">
        <v>20243</v>
      </c>
      <c r="AJ1803" t="s">
        <v>92</v>
      </c>
      <c r="AK1803" t="s">
        <v>66</v>
      </c>
    </row>
    <row r="1804" spans="1:38">
      <c r="A1804" t="s">
        <v>20244</v>
      </c>
      <c r="B1804" t="s">
        <v>20245</v>
      </c>
      <c r="C1804" t="s">
        <v>20246</v>
      </c>
      <c r="D1804" t="s">
        <v>20247</v>
      </c>
      <c r="E1804" t="s">
        <v>20248</v>
      </c>
      <c r="F1804" t="s">
        <v>185</v>
      </c>
      <c r="G1804" t="s">
        <v>1178</v>
      </c>
      <c r="H1804" t="s">
        <v>51</v>
      </c>
      <c r="I1804" t="s">
        <v>842</v>
      </c>
      <c r="J1804" t="s">
        <v>842</v>
      </c>
      <c r="K1804" t="s">
        <v>54</v>
      </c>
      <c r="L1804" t="s">
        <v>272</v>
      </c>
      <c r="M1804" t="s">
        <v>1180</v>
      </c>
      <c r="N1804" t="s">
        <v>2321</v>
      </c>
      <c r="O1804" t="s">
        <v>86</v>
      </c>
      <c r="P1804" t="s"/>
      <c r="Q1804" t="s"/>
      <c r="R1804" t="s"/>
      <c r="S1804" t="s"/>
      <c r="T1804" t="s"/>
      <c r="U1804" t="s"/>
      <c r="V1804" t="s">
        <v>67</v>
      </c>
      <c r="W1804" t="s">
        <v>20249</v>
      </c>
      <c r="X1804" t="s"/>
      <c r="Y1804" t="s"/>
      <c r="Z1804" t="s"/>
      <c r="AA1804" t="s">
        <v>84</v>
      </c>
      <c r="AB1804" t="s">
        <v>20250</v>
      </c>
      <c r="AC1804" t="s">
        <v>20251</v>
      </c>
      <c r="AD1804" t="s">
        <v>110</v>
      </c>
      <c r="AE1804" t="s">
        <v>210</v>
      </c>
      <c r="AF1804" t="s">
        <v>20252</v>
      </c>
      <c r="AG1804" t="s">
        <v>20253</v>
      </c>
      <c r="AH1804" t="s">
        <v>151</v>
      </c>
      <c r="AI1804" t="s">
        <v>20254</v>
      </c>
      <c r="AJ1804" t="s">
        <v>92</v>
      </c>
      <c r="AK1804" t="s">
        <v>66</v>
      </c>
    </row>
    <row r="1805" spans="1:38">
      <c r="A1805" t="s">
        <v>20255</v>
      </c>
      <c r="B1805" t="s">
        <v>20256</v>
      </c>
      <c r="C1805" t="s">
        <v>20257</v>
      </c>
      <c r="D1805" t="s">
        <v>20258</v>
      </c>
      <c r="E1805" t="s">
        <v>20259</v>
      </c>
      <c r="F1805" t="s">
        <v>3029</v>
      </c>
      <c r="G1805" t="s">
        <v>50</v>
      </c>
      <c r="H1805" t="s">
        <v>51</v>
      </c>
      <c r="I1805" t="s">
        <v>20260</v>
      </c>
      <c r="J1805" t="s">
        <v>12781</v>
      </c>
      <c r="K1805" t="s">
        <v>237</v>
      </c>
      <c r="L1805" t="s">
        <v>454</v>
      </c>
      <c r="M1805" t="s">
        <v>454</v>
      </c>
      <c r="N1805" t="s">
        <v>20261</v>
      </c>
      <c r="O1805" t="s">
        <v>301</v>
      </c>
      <c r="P1805" t="s"/>
      <c r="Q1805" t="s"/>
      <c r="R1805" t="s"/>
      <c r="S1805" t="s"/>
      <c r="T1805" t="s">
        <v>67</v>
      </c>
      <c r="U1805" t="s"/>
      <c r="V1805" t="s"/>
      <c r="W1805" t="s"/>
      <c r="X1805" t="s"/>
      <c r="Y1805" t="s"/>
      <c r="Z1805" t="s"/>
      <c r="AA1805" t="s"/>
      <c r="AB1805" t="s">
        <v>20262</v>
      </c>
      <c r="AC1805" t="s">
        <v>20263</v>
      </c>
      <c r="AD1805" t="s">
        <v>63</v>
      </c>
      <c r="AE1805" t="s">
        <v>387</v>
      </c>
      <c r="AF1805" t="s">
        <v>20264</v>
      </c>
      <c r="AG1805" t="s">
        <v>20265</v>
      </c>
      <c r="AH1805" t="s">
        <v>44</v>
      </c>
      <c r="AI1805" t="s">
        <v>20266</v>
      </c>
      <c r="AJ1805" t="s">
        <v>92</v>
      </c>
      <c r="AK1805" t="s">
        <v>66</v>
      </c>
    </row>
    <row r="1806" spans="1:38">
      <c r="A1806" t="s">
        <v>20267</v>
      </c>
      <c r="B1806" t="s">
        <v>20268</v>
      </c>
      <c r="C1806" t="s">
        <v>11692</v>
      </c>
      <c r="D1806" t="s">
        <v>20269</v>
      </c>
      <c r="E1806" t="s">
        <v>20270</v>
      </c>
      <c r="F1806" t="s">
        <v>857</v>
      </c>
      <c r="G1806" t="s">
        <v>50</v>
      </c>
      <c r="H1806" t="s">
        <v>234</v>
      </c>
      <c r="I1806" t="s">
        <v>1024</v>
      </c>
      <c r="J1806" t="s">
        <v>53</v>
      </c>
      <c r="K1806" t="s">
        <v>54</v>
      </c>
      <c r="L1806" t="s">
        <v>843</v>
      </c>
      <c r="M1806" t="s">
        <v>844</v>
      </c>
      <c r="N1806" t="s">
        <v>2411</v>
      </c>
      <c r="O1806" t="s">
        <v>192</v>
      </c>
      <c r="P1806" t="s">
        <v>20271</v>
      </c>
      <c r="Q1806" t="s">
        <v>174</v>
      </c>
      <c r="R1806" t="s">
        <v>20272</v>
      </c>
      <c r="S1806" t="s"/>
      <c r="T1806" t="s">
        <v>93</v>
      </c>
      <c r="U1806" t="s"/>
      <c r="V1806" t="s"/>
      <c r="W1806" t="s"/>
      <c r="X1806" t="s">
        <v>20273</v>
      </c>
      <c r="Y1806" t="s">
        <v>67</v>
      </c>
      <c r="Z1806" t="s">
        <v>20274</v>
      </c>
      <c r="AA1806" t="s">
        <v>772</v>
      </c>
      <c r="AB1806" t="s">
        <v>20275</v>
      </c>
      <c r="AC1806" t="s">
        <v>20276</v>
      </c>
      <c r="AD1806" t="s">
        <v>149</v>
      </c>
      <c r="AE1806" t="s">
        <v>44</v>
      </c>
      <c r="AF1806" t="s">
        <v>20277</v>
      </c>
      <c r="AG1806" t="s">
        <v>15127</v>
      </c>
      <c r="AH1806" t="s">
        <v>518</v>
      </c>
      <c r="AI1806" t="s">
        <v>20278</v>
      </c>
      <c r="AJ1806" t="s">
        <v>92</v>
      </c>
      <c r="AK1806" t="s">
        <v>66</v>
      </c>
    </row>
    <row r="1807" spans="1:38">
      <c r="A1807" t="s">
        <v>20279</v>
      </c>
      <c r="B1807" t="s">
        <v>20280</v>
      </c>
      <c r="C1807" t="s">
        <v>20281</v>
      </c>
      <c r="D1807" t="s">
        <v>20282</v>
      </c>
      <c r="E1807" t="s">
        <v>20283</v>
      </c>
      <c r="F1807" t="s"/>
      <c r="G1807" t="s">
        <v>50</v>
      </c>
      <c r="H1807" t="s">
        <v>51</v>
      </c>
      <c r="I1807" t="s">
        <v>20284</v>
      </c>
      <c r="J1807" t="s"/>
      <c r="K1807" t="s">
        <v>237</v>
      </c>
      <c r="L1807" t="s">
        <v>843</v>
      </c>
      <c r="M1807" t="s">
        <v>844</v>
      </c>
      <c r="N1807" t="s">
        <v>1128</v>
      </c>
      <c r="O1807" t="s"/>
      <c r="P1807" t="s"/>
      <c r="Q1807" t="s">
        <v>44</v>
      </c>
      <c r="R1807" t="s"/>
      <c r="S1807" t="s"/>
      <c r="T1807" t="s"/>
      <c r="U1807" t="s"/>
      <c r="V1807" t="s"/>
      <c r="W1807" t="s"/>
      <c r="X1807" t="s"/>
      <c r="Y1807" t="s"/>
      <c r="Z1807" t="s"/>
      <c r="AA1807" t="s"/>
      <c r="AB1807" t="s">
        <v>20285</v>
      </c>
      <c r="AC1807" t="s">
        <v>20285</v>
      </c>
      <c r="AD1807" t="s">
        <v>110</v>
      </c>
      <c r="AE1807" t="s">
        <v>515</v>
      </c>
      <c r="AF1807" t="s">
        <v>20286</v>
      </c>
      <c r="AG1807" t="s">
        <v>20287</v>
      </c>
      <c r="AH1807" t="s">
        <v>151</v>
      </c>
      <c r="AI1807" t="s">
        <v>20288</v>
      </c>
      <c r="AJ1807" t="s">
        <v>20289</v>
      </c>
      <c r="AK1807" t="s">
        <v>66</v>
      </c>
    </row>
    <row r="1808" spans="1:38">
      <c r="A1808" t="s">
        <v>20290</v>
      </c>
      <c r="B1808" t="s">
        <v>20291</v>
      </c>
      <c r="C1808" t="s">
        <v>20292</v>
      </c>
      <c r="D1808" t="s">
        <v>20293</v>
      </c>
      <c r="E1808" t="s">
        <v>20294</v>
      </c>
      <c r="F1808" t="s"/>
      <c r="G1808" t="s">
        <v>50</v>
      </c>
      <c r="H1808" t="s">
        <v>51</v>
      </c>
      <c r="I1808" t="s">
        <v>6153</v>
      </c>
      <c r="J1808" t="s">
        <v>6142</v>
      </c>
      <c r="K1808" t="s">
        <v>410</v>
      </c>
      <c r="L1808" t="s">
        <v>808</v>
      </c>
      <c r="M1808" t="s">
        <v>884</v>
      </c>
      <c r="N1808" t="s">
        <v>2996</v>
      </c>
      <c r="O1808" t="s">
        <v>241</v>
      </c>
      <c r="P1808" t="s"/>
      <c r="Q1808" t="s"/>
      <c r="R1808" t="s"/>
      <c r="S1808" t="s"/>
      <c r="T1808" t="s"/>
      <c r="U1808" t="s"/>
      <c r="V1808" t="s"/>
      <c r="W1808" t="s"/>
      <c r="X1808" t="s"/>
      <c r="Y1808" t="s"/>
      <c r="Z1808" t="s"/>
      <c r="AA1808" t="s"/>
      <c r="AB1808" t="s">
        <v>20295</v>
      </c>
      <c r="AC1808" t="s">
        <v>20295</v>
      </c>
      <c r="AD1808" t="s">
        <v>93</v>
      </c>
      <c r="AE1808" t="s">
        <v>277</v>
      </c>
      <c r="AF1808" t="s">
        <v>20296</v>
      </c>
      <c r="AG1808" t="s">
        <v>20297</v>
      </c>
      <c r="AH1808" t="s">
        <v>44</v>
      </c>
      <c r="AI1808" t="s">
        <v>20298</v>
      </c>
      <c r="AJ1808" t="s">
        <v>92</v>
      </c>
      <c r="AK1808" t="s">
        <v>66</v>
      </c>
    </row>
    <row r="1809" spans="1:38">
      <c r="A1809" t="s">
        <v>20299</v>
      </c>
      <c r="B1809" t="s">
        <v>20300</v>
      </c>
      <c r="C1809" t="s">
        <v>20301</v>
      </c>
      <c r="D1809" t="s">
        <v>20302</v>
      </c>
      <c r="E1809" t="s">
        <v>20303</v>
      </c>
      <c r="F1809" t="s">
        <v>968</v>
      </c>
      <c r="G1809" t="s">
        <v>50</v>
      </c>
      <c r="H1809" t="s">
        <v>234</v>
      </c>
      <c r="I1809" t="s">
        <v>13142</v>
      </c>
      <c r="J1809" t="s">
        <v>13143</v>
      </c>
      <c r="K1809" t="s">
        <v>714</v>
      </c>
      <c r="L1809" t="s">
        <v>932</v>
      </c>
      <c r="M1809" t="s">
        <v>932</v>
      </c>
      <c r="N1809" t="s">
        <v>3610</v>
      </c>
      <c r="O1809" t="s">
        <v>241</v>
      </c>
      <c r="P1809" t="s">
        <v>20304</v>
      </c>
      <c r="Q1809" t="s">
        <v>112</v>
      </c>
      <c r="R1809" t="s"/>
      <c r="S1809" t="s"/>
      <c r="T1809" t="s"/>
      <c r="U1809" t="s"/>
      <c r="V1809" t="s"/>
      <c r="W1809" t="s"/>
      <c r="X1809" t="s"/>
      <c r="Y1809" t="s"/>
      <c r="Z1809" t="s">
        <v>20305</v>
      </c>
      <c r="AA1809" t="s"/>
      <c r="AB1809" t="s">
        <v>20306</v>
      </c>
      <c r="AC1809" t="s">
        <v>20306</v>
      </c>
      <c r="AD1809" t="s">
        <v>93</v>
      </c>
      <c r="AE1809" t="s">
        <v>277</v>
      </c>
      <c r="AF1809" t="s">
        <v>20307</v>
      </c>
      <c r="AG1809" t="s">
        <v>20308</v>
      </c>
      <c r="AH1809" t="s">
        <v>44</v>
      </c>
      <c r="AI1809" t="s">
        <v>20309</v>
      </c>
      <c r="AJ1809" t="s">
        <v>92</v>
      </c>
      <c r="AK1809" t="s">
        <v>66</v>
      </c>
    </row>
    <row r="1810" spans="1:38">
      <c r="A1810" t="s">
        <v>20310</v>
      </c>
      <c r="B1810" t="s">
        <v>20311</v>
      </c>
      <c r="C1810" t="s">
        <v>20312</v>
      </c>
      <c r="D1810" t="s">
        <v>20313</v>
      </c>
      <c r="E1810" t="s">
        <v>20314</v>
      </c>
      <c r="F1810" t="s">
        <v>5816</v>
      </c>
      <c r="G1810" t="s">
        <v>72</v>
      </c>
      <c r="H1810" t="s">
        <v>51</v>
      </c>
      <c r="I1810" t="s">
        <v>20315</v>
      </c>
      <c r="J1810" t="s">
        <v>2491</v>
      </c>
      <c r="K1810" t="s">
        <v>354</v>
      </c>
      <c r="L1810" t="s">
        <v>76</v>
      </c>
      <c r="M1810" t="s">
        <v>77</v>
      </c>
      <c r="N1810" t="s">
        <v>544</v>
      </c>
      <c r="O1810" t="s">
        <v>79</v>
      </c>
      <c r="P1810" t="s"/>
      <c r="Q1810" t="s"/>
      <c r="R1810" t="s"/>
      <c r="S1810" t="s"/>
      <c r="T1810" t="s"/>
      <c r="U1810" t="s"/>
      <c r="V1810" t="s">
        <v>67</v>
      </c>
      <c r="W1810" t="s">
        <v>18259</v>
      </c>
      <c r="X1810" t="s"/>
      <c r="Y1810" t="s"/>
      <c r="Z1810" t="s"/>
      <c r="AA1810" t="s">
        <v>84</v>
      </c>
      <c r="AB1810" t="s">
        <v>20316</v>
      </c>
      <c r="AC1810" t="s">
        <v>20317</v>
      </c>
      <c r="AD1810" t="s">
        <v>110</v>
      </c>
      <c r="AE1810" t="s">
        <v>210</v>
      </c>
      <c r="AF1810" t="s">
        <v>20318</v>
      </c>
      <c r="AG1810" t="s">
        <v>20319</v>
      </c>
      <c r="AH1810" t="s">
        <v>110</v>
      </c>
      <c r="AI1810" t="s">
        <v>20320</v>
      </c>
      <c r="AJ1810" t="s">
        <v>92</v>
      </c>
      <c r="AK1810" t="s">
        <v>66</v>
      </c>
    </row>
    <row r="1811" spans="1:38">
      <c r="A1811" t="s">
        <v>20321</v>
      </c>
      <c r="B1811" t="s">
        <v>20322</v>
      </c>
      <c r="C1811" t="s">
        <v>20323</v>
      </c>
      <c r="D1811" t="s">
        <v>20324</v>
      </c>
      <c r="E1811" t="s">
        <v>20325</v>
      </c>
      <c r="F1811" t="s">
        <v>857</v>
      </c>
      <c r="G1811" t="s">
        <v>50</v>
      </c>
      <c r="H1811" t="s">
        <v>234</v>
      </c>
      <c r="I1811" t="s">
        <v>20326</v>
      </c>
      <c r="J1811" t="s"/>
      <c r="K1811" t="s">
        <v>859</v>
      </c>
      <c r="L1811" t="s">
        <v>1701</v>
      </c>
      <c r="M1811" t="s">
        <v>1701</v>
      </c>
      <c r="N1811" t="s">
        <v>1702</v>
      </c>
      <c r="O1811" t="s">
        <v>878</v>
      </c>
      <c r="P1811" t="s"/>
      <c r="Q1811" t="s"/>
      <c r="R1811" t="s"/>
      <c r="S1811" t="s">
        <v>20327</v>
      </c>
      <c r="T1811" t="s">
        <v>151</v>
      </c>
      <c r="U1811" t="s"/>
      <c r="V1811" t="s"/>
      <c r="W1811" t="s"/>
      <c r="X1811" t="s">
        <v>20328</v>
      </c>
      <c r="Y1811" t="s">
        <v>67</v>
      </c>
      <c r="Z1811" t="s">
        <v>20329</v>
      </c>
      <c r="AA1811" t="s">
        <v>772</v>
      </c>
      <c r="AB1811" t="s">
        <v>20330</v>
      </c>
      <c r="AC1811" t="s">
        <v>20331</v>
      </c>
      <c r="AD1811" t="s">
        <v>174</v>
      </c>
      <c r="AE1811" t="s">
        <v>44</v>
      </c>
      <c r="AF1811" t="s">
        <v>20332</v>
      </c>
      <c r="AG1811" t="s">
        <v>20333</v>
      </c>
      <c r="AH1811" t="s">
        <v>110</v>
      </c>
      <c r="AI1811" t="s">
        <v>20334</v>
      </c>
      <c r="AJ1811" t="s">
        <v>92</v>
      </c>
      <c r="AK1811" t="s">
        <v>66</v>
      </c>
    </row>
    <row r="1812" spans="1:38">
      <c r="A1812" t="s">
        <v>20335</v>
      </c>
      <c r="B1812" t="s">
        <v>20336</v>
      </c>
      <c r="C1812" t="s">
        <v>20337</v>
      </c>
      <c r="D1812" t="s">
        <v>20338</v>
      </c>
      <c r="E1812" t="s">
        <v>20339</v>
      </c>
      <c r="F1812" t="s"/>
      <c r="G1812" t="s">
        <v>50</v>
      </c>
      <c r="H1812" t="s">
        <v>51</v>
      </c>
      <c r="I1812" t="s"/>
      <c r="J1812" t="s"/>
      <c r="K1812" t="s"/>
      <c r="L1812" t="s">
        <v>238</v>
      </c>
      <c r="M1812" t="s">
        <v>660</v>
      </c>
      <c r="N1812" t="s">
        <v>2726</v>
      </c>
      <c r="O1812" t="s"/>
      <c r="P1812" t="s"/>
      <c r="Q1812" t="s">
        <v>44</v>
      </c>
      <c r="R1812" t="s"/>
      <c r="S1812" t="s"/>
      <c r="T1812" t="s"/>
      <c r="U1812" t="s"/>
      <c r="V1812" t="s"/>
      <c r="W1812" t="s"/>
      <c r="X1812" t="s"/>
      <c r="Y1812" t="s"/>
      <c r="Z1812" t="s"/>
      <c r="AA1812" t="s"/>
      <c r="AB1812" t="s">
        <v>20340</v>
      </c>
      <c r="AC1812" t="s">
        <v>20340</v>
      </c>
      <c r="AD1812" t="s">
        <v>174</v>
      </c>
      <c r="AE1812" t="s">
        <v>44</v>
      </c>
      <c r="AF1812" t="s">
        <v>20341</v>
      </c>
      <c r="AG1812" t="s">
        <v>20342</v>
      </c>
      <c r="AH1812" t="s">
        <v>110</v>
      </c>
      <c r="AI1812" t="s">
        <v>20343</v>
      </c>
      <c r="AJ1812" t="s">
        <v>20344</v>
      </c>
      <c r="AK1812" t="s">
        <v>66</v>
      </c>
    </row>
    <row r="1813" spans="1:38">
      <c r="A1813" t="s">
        <v>1559</v>
      </c>
      <c r="B1813" t="s">
        <v>20345</v>
      </c>
      <c r="C1813" t="s">
        <v>20346</v>
      </c>
      <c r="D1813" t="s">
        <v>20347</v>
      </c>
      <c r="E1813" t="s">
        <v>20348</v>
      </c>
      <c r="F1813" t="s">
        <v>49</v>
      </c>
      <c r="G1813" t="s">
        <v>50</v>
      </c>
      <c r="H1813" t="s">
        <v>51</v>
      </c>
      <c r="I1813" t="s">
        <v>1024</v>
      </c>
      <c r="J1813" t="s">
        <v>53</v>
      </c>
      <c r="K1813" t="s">
        <v>54</v>
      </c>
      <c r="L1813" t="s">
        <v>100</v>
      </c>
      <c r="M1813" t="s">
        <v>101</v>
      </c>
      <c r="N1813" t="s">
        <v>102</v>
      </c>
      <c r="O1813" t="s">
        <v>826</v>
      </c>
      <c r="P1813" t="s">
        <v>20349</v>
      </c>
      <c r="Q1813" t="s">
        <v>112</v>
      </c>
      <c r="R1813" t="s"/>
      <c r="S1813" t="s"/>
      <c r="T1813" t="s"/>
      <c r="U1813" t="s"/>
      <c r="V1813" t="s"/>
      <c r="W1813" t="s"/>
      <c r="X1813" t="s"/>
      <c r="Y1813" t="s"/>
      <c r="Z1813" t="s"/>
      <c r="AA1813" t="s"/>
      <c r="AB1813" t="s">
        <v>20350</v>
      </c>
      <c r="AC1813" t="s">
        <v>20351</v>
      </c>
      <c r="AD1813" t="s">
        <v>195</v>
      </c>
      <c r="AE1813" t="s">
        <v>387</v>
      </c>
      <c r="AF1813" t="s">
        <v>20352</v>
      </c>
      <c r="AG1813" t="s">
        <v>20353</v>
      </c>
      <c r="AH1813" t="s">
        <v>345</v>
      </c>
      <c r="AI1813" t="s">
        <v>20354</v>
      </c>
      <c r="AJ1813" t="s">
        <v>92</v>
      </c>
      <c r="AK1813" t="s">
        <v>66</v>
      </c>
    </row>
    <row r="1814" spans="1:38">
      <c r="A1814" t="s">
        <v>20355</v>
      </c>
      <c r="B1814" t="s">
        <v>20356</v>
      </c>
      <c r="C1814" t="s">
        <v>20357</v>
      </c>
      <c r="D1814" t="s"/>
      <c r="E1814" t="s">
        <v>20358</v>
      </c>
      <c r="F1814" t="s"/>
      <c r="G1814" t="s">
        <v>1178</v>
      </c>
      <c r="H1814" t="s">
        <v>51</v>
      </c>
      <c r="I1814" t="s"/>
      <c r="J1814" t="s"/>
      <c r="K1814" t="s"/>
      <c r="L1814" t="s">
        <v>355</v>
      </c>
      <c r="M1814" t="s">
        <v>985</v>
      </c>
      <c r="N1814" t="s">
        <v>986</v>
      </c>
      <c r="O1814" t="s"/>
      <c r="P1814" t="s"/>
      <c r="Q1814" t="s">
        <v>44</v>
      </c>
      <c r="R1814" t="s"/>
      <c r="S1814" t="s"/>
      <c r="T1814" t="s"/>
      <c r="U1814" t="s"/>
      <c r="V1814" t="s">
        <v>67</v>
      </c>
      <c r="W1814" t="s"/>
      <c r="X1814" t="s"/>
      <c r="Y1814" t="s"/>
      <c r="Z1814" t="s"/>
      <c r="AA1814" t="s">
        <v>84</v>
      </c>
      <c r="AB1814" t="s">
        <v>20359</v>
      </c>
      <c r="AC1814" t="s">
        <v>20359</v>
      </c>
      <c r="AD1814" t="s">
        <v>59</v>
      </c>
      <c r="AE1814" t="s">
        <v>44</v>
      </c>
      <c r="AF1814" t="s">
        <v>20360</v>
      </c>
      <c r="AG1814" t="s">
        <v>11329</v>
      </c>
      <c r="AH1814" t="s">
        <v>174</v>
      </c>
      <c r="AI1814" t="s">
        <v>20361</v>
      </c>
      <c r="AJ1814" t="s">
        <v>20362</v>
      </c>
      <c r="AK1814" t="s">
        <v>66</v>
      </c>
    </row>
    <row r="1815" spans="1:38">
      <c r="A1815" t="s">
        <v>20363</v>
      </c>
      <c r="B1815" t="s">
        <v>20364</v>
      </c>
      <c r="C1815" t="s">
        <v>20365</v>
      </c>
      <c r="D1815" t="s"/>
      <c r="E1815" t="s">
        <v>20366</v>
      </c>
      <c r="F1815" t="s">
        <v>1102</v>
      </c>
      <c r="G1815" t="s">
        <v>1178</v>
      </c>
      <c r="H1815" t="s">
        <v>51</v>
      </c>
      <c r="I1815" t="s">
        <v>20367</v>
      </c>
      <c r="J1815" t="s">
        <v>187</v>
      </c>
      <c r="K1815" t="s">
        <v>188</v>
      </c>
      <c r="L1815" t="s">
        <v>470</v>
      </c>
      <c r="M1815" t="s">
        <v>471</v>
      </c>
      <c r="N1815" t="s">
        <v>4679</v>
      </c>
      <c r="O1815" t="s">
        <v>86</v>
      </c>
      <c r="P1815" t="s"/>
      <c r="Q1815" t="s"/>
      <c r="R1815" t="s"/>
      <c r="S1815" t="s"/>
      <c r="T1815" t="s"/>
      <c r="U1815" t="s"/>
      <c r="V1815" t="s">
        <v>67</v>
      </c>
      <c r="W1815" t="s">
        <v>20368</v>
      </c>
      <c r="X1815" t="s"/>
      <c r="Y1815" t="s"/>
      <c r="Z1815" t="s"/>
      <c r="AA1815" t="s">
        <v>84</v>
      </c>
      <c r="AB1815" t="s">
        <v>20369</v>
      </c>
      <c r="AC1815" t="s">
        <v>20369</v>
      </c>
      <c r="AD1815" t="s">
        <v>86</v>
      </c>
      <c r="AE1815" t="s">
        <v>44</v>
      </c>
      <c r="AF1815" t="s">
        <v>20370</v>
      </c>
      <c r="AG1815" t="s">
        <v>10775</v>
      </c>
      <c r="AH1815" t="s">
        <v>391</v>
      </c>
      <c r="AI1815" t="s">
        <v>20371</v>
      </c>
      <c r="AJ1815" t="s">
        <v>92</v>
      </c>
      <c r="AK1815" t="s">
        <v>66</v>
      </c>
    </row>
    <row r="1816" spans="1:38">
      <c r="A1816" t="s">
        <v>20372</v>
      </c>
      <c r="B1816" t="s">
        <v>20373</v>
      </c>
      <c r="C1816" t="s">
        <v>20374</v>
      </c>
      <c r="D1816" t="s"/>
      <c r="E1816" t="s">
        <v>20375</v>
      </c>
      <c r="F1816" t="s"/>
      <c r="G1816" t="s">
        <v>72</v>
      </c>
      <c r="H1816" t="s">
        <v>51</v>
      </c>
      <c r="I1816" t="s">
        <v>20376</v>
      </c>
      <c r="J1816" t="s">
        <v>16073</v>
      </c>
      <c r="K1816" t="s">
        <v>75</v>
      </c>
      <c r="L1816" t="s">
        <v>139</v>
      </c>
      <c r="M1816" t="s">
        <v>500</v>
      </c>
      <c r="N1816" t="s">
        <v>649</v>
      </c>
      <c r="O1816" t="s">
        <v>86</v>
      </c>
      <c r="P1816" t="s"/>
      <c r="Q1816" t="s"/>
      <c r="R1816" t="s"/>
      <c r="S1816" t="s"/>
      <c r="T1816" t="s"/>
      <c r="U1816" t="s"/>
      <c r="V1816" t="s"/>
      <c r="W1816" t="s">
        <v>9898</v>
      </c>
      <c r="X1816" t="s"/>
      <c r="Y1816" t="s"/>
      <c r="Z1816" t="s"/>
      <c r="AA1816" t="s"/>
      <c r="AB1816" t="s">
        <v>9899</v>
      </c>
      <c r="AC1816" t="s">
        <v>9899</v>
      </c>
      <c r="AD1816" t="s">
        <v>63</v>
      </c>
      <c r="AE1816" t="s">
        <v>44</v>
      </c>
      <c r="AF1816" t="s">
        <v>9900</v>
      </c>
      <c r="AG1816" t="s">
        <v>2557</v>
      </c>
      <c r="AH1816" t="s">
        <v>63</v>
      </c>
      <c r="AI1816" t="s">
        <v>9901</v>
      </c>
      <c r="AJ1816" t="s">
        <v>92</v>
      </c>
      <c r="AK1816" t="s">
        <v>66</v>
      </c>
    </row>
    <row r="1817" spans="1:38">
      <c r="A1817" t="s">
        <v>20377</v>
      </c>
      <c r="B1817" t="s">
        <v>20378</v>
      </c>
      <c r="C1817" t="s">
        <v>20379</v>
      </c>
      <c r="D1817" t="s">
        <v>20380</v>
      </c>
      <c r="E1817" t="s">
        <v>20381</v>
      </c>
      <c r="F1817" t="s">
        <v>1102</v>
      </c>
      <c r="G1817" t="s">
        <v>50</v>
      </c>
      <c r="H1817" t="s">
        <v>51</v>
      </c>
      <c r="I1817" t="s">
        <v>169</v>
      </c>
      <c r="J1817" t="s">
        <v>53</v>
      </c>
      <c r="K1817" t="s">
        <v>54</v>
      </c>
      <c r="L1817" t="s">
        <v>156</v>
      </c>
      <c r="M1817" t="s">
        <v>157</v>
      </c>
      <c r="N1817" t="s">
        <v>158</v>
      </c>
      <c r="O1817" t="s">
        <v>174</v>
      </c>
      <c r="P1817" t="s"/>
      <c r="Q1817" t="s"/>
      <c r="R1817" t="s"/>
      <c r="S1817" t="s">
        <v>6502</v>
      </c>
      <c r="T1817" t="s">
        <v>63</v>
      </c>
      <c r="U1817" t="s"/>
      <c r="V1817" t="s"/>
      <c r="W1817" t="s"/>
      <c r="X1817" t="s"/>
      <c r="Y1817" t="s"/>
      <c r="Z1817" t="s">
        <v>20382</v>
      </c>
      <c r="AA1817" t="s"/>
      <c r="AB1817" t="s">
        <v>20383</v>
      </c>
      <c r="AC1817" t="s">
        <v>20384</v>
      </c>
      <c r="AD1817" t="s">
        <v>93</v>
      </c>
      <c r="AE1817" t="s">
        <v>44</v>
      </c>
      <c r="AF1817" t="s">
        <v>20385</v>
      </c>
      <c r="AG1817" t="s">
        <v>44</v>
      </c>
      <c r="AH1817" t="s">
        <v>67</v>
      </c>
      <c r="AI1817" t="s">
        <v>20386</v>
      </c>
      <c r="AJ1817" t="s">
        <v>92</v>
      </c>
      <c r="AK1817" t="s">
        <v>66</v>
      </c>
    </row>
    <row r="1818" spans="1:38">
      <c r="A1818" t="s">
        <v>20387</v>
      </c>
      <c r="B1818" t="s">
        <v>20388</v>
      </c>
      <c r="C1818" t="s">
        <v>20389</v>
      </c>
      <c r="D1818" t="s">
        <v>20390</v>
      </c>
      <c r="E1818" t="s">
        <v>20391</v>
      </c>
      <c r="F1818" t="s">
        <v>697</v>
      </c>
      <c r="G1818" t="s">
        <v>50</v>
      </c>
      <c r="H1818" t="s">
        <v>51</v>
      </c>
      <c r="I1818" t="s">
        <v>3820</v>
      </c>
      <c r="J1818" t="s"/>
      <c r="K1818" t="s">
        <v>1631</v>
      </c>
      <c r="L1818" t="s">
        <v>782</v>
      </c>
      <c r="M1818" t="s">
        <v>782</v>
      </c>
      <c r="N1818" t="s">
        <v>1738</v>
      </c>
      <c r="O1818" t="s"/>
      <c r="P1818" t="s">
        <v>20392</v>
      </c>
      <c r="Q1818" t="s">
        <v>67</v>
      </c>
      <c r="R1818" t="s">
        <v>11893</v>
      </c>
      <c r="S1818" t="s"/>
      <c r="T1818" t="s"/>
      <c r="U1818" t="s"/>
      <c r="V1818" t="s"/>
      <c r="W1818" t="s"/>
      <c r="X1818" t="s"/>
      <c r="Y1818" t="s"/>
      <c r="Z1818" t="s"/>
      <c r="AA1818" t="s"/>
      <c r="AB1818" t="s">
        <v>20393</v>
      </c>
      <c r="AC1818" t="s">
        <v>20393</v>
      </c>
      <c r="AD1818" t="s">
        <v>406</v>
      </c>
      <c r="AE1818" t="s">
        <v>44</v>
      </c>
      <c r="AF1818" t="s">
        <v>20394</v>
      </c>
      <c r="AG1818" t="s">
        <v>20395</v>
      </c>
      <c r="AH1818" t="s">
        <v>1188</v>
      </c>
      <c r="AI1818" t="s">
        <v>20396</v>
      </c>
      <c r="AJ1818" t="s">
        <v>20397</v>
      </c>
      <c r="AK1818" t="s">
        <v>66</v>
      </c>
    </row>
    <row r="1819" spans="1:38">
      <c r="A1819" t="s">
        <v>20398</v>
      </c>
      <c r="B1819" t="s">
        <v>20399</v>
      </c>
      <c r="C1819" t="s">
        <v>20400</v>
      </c>
      <c r="D1819" t="s"/>
      <c r="E1819" t="s">
        <v>20401</v>
      </c>
      <c r="F1819" t="s">
        <v>697</v>
      </c>
      <c r="G1819" t="s">
        <v>50</v>
      </c>
      <c r="H1819" t="s">
        <v>51</v>
      </c>
      <c r="I1819" t="s">
        <v>4833</v>
      </c>
      <c r="J1819" t="s">
        <v>4834</v>
      </c>
      <c r="K1819" t="s">
        <v>237</v>
      </c>
      <c r="L1819" t="s">
        <v>285</v>
      </c>
      <c r="M1819" t="s">
        <v>285</v>
      </c>
      <c r="N1819" t="s">
        <v>285</v>
      </c>
      <c r="O1819" t="s"/>
      <c r="P1819" t="s">
        <v>20402</v>
      </c>
      <c r="Q1819" t="s">
        <v>67</v>
      </c>
      <c r="R1819" t="s">
        <v>8028</v>
      </c>
      <c r="S1819" t="s"/>
      <c r="T1819" t="s"/>
      <c r="U1819" t="s"/>
      <c r="V1819" t="s"/>
      <c r="W1819" t="s"/>
      <c r="X1819" t="s"/>
      <c r="Y1819" t="s"/>
      <c r="Z1819" t="s"/>
      <c r="AA1819" t="s"/>
      <c r="AB1819" t="s">
        <v>8029</v>
      </c>
      <c r="AC1819" t="s">
        <v>8029</v>
      </c>
      <c r="AD1819" t="s">
        <v>44</v>
      </c>
      <c r="AE1819" t="s">
        <v>44</v>
      </c>
      <c r="AF1819" t="s">
        <v>44</v>
      </c>
      <c r="AG1819" t="s">
        <v>44</v>
      </c>
      <c r="AH1819" t="s">
        <v>44</v>
      </c>
      <c r="AI1819" t="s">
        <v>286</v>
      </c>
      <c r="AJ1819" t="s">
        <v>92</v>
      </c>
      <c r="AK1819" t="s">
        <v>66</v>
      </c>
    </row>
    <row r="1820" spans="1:38">
      <c r="A1820" t="s">
        <v>20403</v>
      </c>
      <c r="B1820" t="s">
        <v>20404</v>
      </c>
      <c r="C1820" t="s">
        <v>20405</v>
      </c>
      <c r="D1820" t="s">
        <v>20406</v>
      </c>
      <c r="E1820" t="s">
        <v>20407</v>
      </c>
      <c r="F1820" t="s">
        <v>117</v>
      </c>
      <c r="G1820" t="s">
        <v>50</v>
      </c>
      <c r="H1820" t="s">
        <v>51</v>
      </c>
      <c r="I1820" t="s">
        <v>6212</v>
      </c>
      <c r="J1820" t="s">
        <v>898</v>
      </c>
      <c r="K1820" t="s">
        <v>54</v>
      </c>
      <c r="L1820" t="s">
        <v>411</v>
      </c>
      <c r="M1820" t="s">
        <v>412</v>
      </c>
      <c r="N1820" t="s">
        <v>699</v>
      </c>
      <c r="O1820" t="s"/>
      <c r="P1820" t="s"/>
      <c r="Q1820" t="s">
        <v>44</v>
      </c>
      <c r="R1820" t="s"/>
      <c r="S1820" t="s"/>
      <c r="T1820" t="s"/>
      <c r="U1820" t="s"/>
      <c r="V1820" t="s"/>
      <c r="W1820" t="s"/>
      <c r="X1820" t="s"/>
      <c r="Y1820" t="s"/>
      <c r="Z1820" t="s"/>
      <c r="AA1820" t="s"/>
      <c r="AB1820" t="s">
        <v>20408</v>
      </c>
      <c r="AC1820" t="s">
        <v>20408</v>
      </c>
      <c r="AD1820" t="s">
        <v>93</v>
      </c>
      <c r="AE1820" t="s">
        <v>277</v>
      </c>
      <c r="AF1820" t="s">
        <v>20409</v>
      </c>
      <c r="AG1820" t="s">
        <v>20410</v>
      </c>
      <c r="AH1820" t="s">
        <v>44</v>
      </c>
      <c r="AI1820" t="s">
        <v>20411</v>
      </c>
      <c r="AJ1820" t="s">
        <v>20412</v>
      </c>
      <c r="AK1820" t="s">
        <v>66</v>
      </c>
    </row>
    <row r="1821" spans="1:38">
      <c r="A1821" t="s">
        <v>6079</v>
      </c>
      <c r="B1821" t="s">
        <v>20413</v>
      </c>
      <c r="C1821" t="s">
        <v>20414</v>
      </c>
      <c r="D1821" t="s">
        <v>20415</v>
      </c>
      <c r="E1821" t="s">
        <v>20416</v>
      </c>
      <c r="F1821" t="s">
        <v>396</v>
      </c>
      <c r="G1821" t="s">
        <v>50</v>
      </c>
      <c r="H1821" t="s">
        <v>51</v>
      </c>
      <c r="I1821" t="s">
        <v>3938</v>
      </c>
      <c r="J1821" t="s">
        <v>3939</v>
      </c>
      <c r="K1821" t="s">
        <v>188</v>
      </c>
      <c r="L1821" t="s">
        <v>170</v>
      </c>
      <c r="M1821" t="s">
        <v>336</v>
      </c>
      <c r="N1821" t="s">
        <v>5685</v>
      </c>
      <c r="O1821" t="s">
        <v>241</v>
      </c>
      <c r="P1821" t="s">
        <v>20417</v>
      </c>
      <c r="Q1821" t="s">
        <v>112</v>
      </c>
      <c r="R1821" t="s">
        <v>20418</v>
      </c>
      <c r="S1821" t="s"/>
      <c r="T1821" t="s"/>
      <c r="U1821" t="s"/>
      <c r="V1821" t="s"/>
      <c r="W1821" t="s"/>
      <c r="X1821" t="s"/>
      <c r="Y1821" t="s"/>
      <c r="Z1821" t="s"/>
      <c r="AA1821" t="s"/>
      <c r="AB1821" t="s">
        <v>20419</v>
      </c>
      <c r="AC1821" t="s">
        <v>20420</v>
      </c>
      <c r="AD1821" t="s">
        <v>93</v>
      </c>
      <c r="AE1821" t="s">
        <v>277</v>
      </c>
      <c r="AF1821" t="s">
        <v>20421</v>
      </c>
      <c r="AG1821" t="s">
        <v>20422</v>
      </c>
      <c r="AH1821" t="s">
        <v>44</v>
      </c>
      <c r="AI1821" t="s">
        <v>20423</v>
      </c>
      <c r="AJ1821" t="s">
        <v>92</v>
      </c>
      <c r="AK1821" t="s">
        <v>66</v>
      </c>
    </row>
    <row r="1822" spans="1:38">
      <c r="A1822" t="s">
        <v>20424</v>
      </c>
      <c r="B1822" t="s">
        <v>20425</v>
      </c>
      <c r="C1822" t="s">
        <v>20426</v>
      </c>
      <c r="D1822" t="s">
        <v>20427</v>
      </c>
      <c r="E1822" t="s">
        <v>20428</v>
      </c>
      <c r="F1822" t="s">
        <v>968</v>
      </c>
      <c r="G1822" t="s">
        <v>72</v>
      </c>
      <c r="H1822" t="s">
        <v>51</v>
      </c>
      <c r="I1822" t="s">
        <v>20429</v>
      </c>
      <c r="J1822" t="s">
        <v>53</v>
      </c>
      <c r="K1822" t="s">
        <v>54</v>
      </c>
      <c r="L1822" t="s">
        <v>322</v>
      </c>
      <c r="M1822" t="s">
        <v>486</v>
      </c>
      <c r="N1822" t="s">
        <v>1371</v>
      </c>
      <c r="O1822" t="s">
        <v>86</v>
      </c>
      <c r="P1822" t="s"/>
      <c r="Q1822" t="s"/>
      <c r="R1822" t="s"/>
      <c r="S1822" t="s"/>
      <c r="T1822" t="s"/>
      <c r="U1822" t="s"/>
      <c r="V1822" t="s"/>
      <c r="W1822" t="s">
        <v>20430</v>
      </c>
      <c r="X1822" t="s"/>
      <c r="Y1822" t="s"/>
      <c r="Z1822" t="s"/>
      <c r="AA1822" t="s"/>
      <c r="AB1822" t="s">
        <v>20431</v>
      </c>
      <c r="AC1822" t="s">
        <v>20431</v>
      </c>
      <c r="AD1822" t="s">
        <v>124</v>
      </c>
      <c r="AE1822" t="s">
        <v>44</v>
      </c>
      <c r="AF1822" t="s">
        <v>20432</v>
      </c>
      <c r="AG1822" t="s">
        <v>20433</v>
      </c>
      <c r="AH1822" t="s">
        <v>345</v>
      </c>
      <c r="AI1822" t="s">
        <v>20434</v>
      </c>
      <c r="AJ1822" t="s">
        <v>92</v>
      </c>
      <c r="AK1822" t="s">
        <v>66</v>
      </c>
    </row>
    <row r="1823" spans="1:38">
      <c r="A1823" t="s">
        <v>20435</v>
      </c>
      <c r="B1823" t="s">
        <v>20436</v>
      </c>
      <c r="C1823" t="s">
        <v>20437</v>
      </c>
      <c r="D1823" t="s">
        <v>20438</v>
      </c>
      <c r="E1823" t="s">
        <v>20439</v>
      </c>
      <c r="F1823" t="s"/>
      <c r="G1823" t="s">
        <v>50</v>
      </c>
      <c r="H1823" t="s">
        <v>51</v>
      </c>
      <c r="I1823" t="s">
        <v>1433</v>
      </c>
      <c r="J1823" t="s"/>
      <c r="K1823" t="s">
        <v>271</v>
      </c>
      <c r="L1823" t="s">
        <v>238</v>
      </c>
      <c r="M1823" t="s">
        <v>660</v>
      </c>
      <c r="N1823" t="s">
        <v>1434</v>
      </c>
      <c r="O1823" t="s"/>
      <c r="P1823" t="s"/>
      <c r="Q1823" t="s">
        <v>44</v>
      </c>
      <c r="R1823" t="s"/>
      <c r="S1823" t="s"/>
      <c r="T1823" t="s"/>
      <c r="U1823" t="s"/>
      <c r="V1823" t="s"/>
      <c r="W1823" t="s"/>
      <c r="X1823" t="s"/>
      <c r="Y1823" t="s"/>
      <c r="Z1823" t="s"/>
      <c r="AA1823" t="s"/>
      <c r="AB1823" t="s">
        <v>20440</v>
      </c>
      <c r="AC1823" t="s">
        <v>20440</v>
      </c>
      <c r="AD1823" t="s">
        <v>93</v>
      </c>
      <c r="AE1823" t="s">
        <v>277</v>
      </c>
      <c r="AF1823" t="s">
        <v>20441</v>
      </c>
      <c r="AG1823" t="s">
        <v>20442</v>
      </c>
      <c r="AH1823" t="s">
        <v>44</v>
      </c>
      <c r="AI1823" t="s">
        <v>20443</v>
      </c>
      <c r="AJ1823" t="s">
        <v>20444</v>
      </c>
      <c r="AK1823" t="s">
        <v>66</v>
      </c>
    </row>
    <row r="1824" spans="1:38">
      <c r="A1824" t="s">
        <v>20445</v>
      </c>
      <c r="B1824" t="s">
        <v>20446</v>
      </c>
      <c r="C1824" t="s">
        <v>20447</v>
      </c>
      <c r="D1824" t="s">
        <v>20448</v>
      </c>
      <c r="E1824" t="s">
        <v>20449</v>
      </c>
      <c r="F1824" t="s">
        <v>2409</v>
      </c>
      <c r="G1824" t="s">
        <v>72</v>
      </c>
      <c r="H1824" t="s">
        <v>51</v>
      </c>
      <c r="I1824" t="s">
        <v>20450</v>
      </c>
      <c r="J1824" t="s"/>
      <c r="K1824" t="s">
        <v>1784</v>
      </c>
      <c r="L1824" t="s">
        <v>526</v>
      </c>
      <c r="M1824" t="s">
        <v>527</v>
      </c>
      <c r="N1824" t="s">
        <v>4593</v>
      </c>
      <c r="O1824" t="s">
        <v>846</v>
      </c>
      <c r="P1824" t="s">
        <v>16362</v>
      </c>
      <c r="Q1824" t="s">
        <v>67</v>
      </c>
      <c r="R1824" t="s">
        <v>20451</v>
      </c>
      <c r="S1824" t="s">
        <v>20452</v>
      </c>
      <c r="T1824" t="s">
        <v>67</v>
      </c>
      <c r="U1824" t="s"/>
      <c r="V1824" t="s"/>
      <c r="W1824" t="s">
        <v>20453</v>
      </c>
      <c r="X1824" t="s"/>
      <c r="Y1824" t="s"/>
      <c r="Z1824" t="s"/>
      <c r="AA1824" t="s"/>
      <c r="AB1824" t="s">
        <v>20454</v>
      </c>
      <c r="AC1824" t="s">
        <v>20455</v>
      </c>
      <c r="AD1824" t="s">
        <v>93</v>
      </c>
      <c r="AE1824" t="s">
        <v>44</v>
      </c>
      <c r="AF1824" t="s">
        <v>20456</v>
      </c>
      <c r="AG1824" t="s">
        <v>11709</v>
      </c>
      <c r="AH1824" t="s">
        <v>44</v>
      </c>
      <c r="AI1824" t="s">
        <v>20457</v>
      </c>
      <c r="AJ1824" t="s">
        <v>92</v>
      </c>
      <c r="AK1824" t="s">
        <v>66</v>
      </c>
    </row>
    <row r="1825" spans="1:38">
      <c r="A1825" t="s">
        <v>20458</v>
      </c>
      <c r="B1825" t="s">
        <v>20459</v>
      </c>
      <c r="C1825" t="s">
        <v>20460</v>
      </c>
      <c r="D1825" t="s">
        <v>20461</v>
      </c>
      <c r="E1825" t="s">
        <v>20462</v>
      </c>
      <c r="F1825" t="s">
        <v>49</v>
      </c>
      <c r="G1825" t="s">
        <v>50</v>
      </c>
      <c r="H1825" t="s">
        <v>51</v>
      </c>
      <c r="I1825" t="s">
        <v>10469</v>
      </c>
      <c r="J1825" t="s">
        <v>16660</v>
      </c>
      <c r="K1825" t="s">
        <v>10470</v>
      </c>
      <c r="L1825" t="s">
        <v>808</v>
      </c>
      <c r="M1825" t="s">
        <v>884</v>
      </c>
      <c r="N1825" t="s">
        <v>1025</v>
      </c>
      <c r="O1825" t="s">
        <v>241</v>
      </c>
      <c r="P1825" t="s"/>
      <c r="Q1825" t="s"/>
      <c r="R1825" t="s"/>
      <c r="S1825" t="s"/>
      <c r="T1825" t="s"/>
      <c r="U1825" t="s"/>
      <c r="V1825" t="s"/>
      <c r="W1825" t="s"/>
      <c r="X1825" t="s"/>
      <c r="Y1825" t="s"/>
      <c r="Z1825" t="s"/>
      <c r="AA1825" t="s"/>
      <c r="AB1825" t="s">
        <v>20463</v>
      </c>
      <c r="AC1825" t="s">
        <v>20464</v>
      </c>
      <c r="AD1825" t="s">
        <v>59</v>
      </c>
      <c r="AE1825" t="s">
        <v>277</v>
      </c>
      <c r="AF1825" t="s">
        <v>20465</v>
      </c>
      <c r="AG1825" t="s">
        <v>20466</v>
      </c>
      <c r="AH1825" t="s">
        <v>59</v>
      </c>
      <c r="AI1825" t="s">
        <v>20467</v>
      </c>
      <c r="AJ1825" t="s">
        <v>92</v>
      </c>
      <c r="AK1825" t="s">
        <v>66</v>
      </c>
    </row>
    <row r="1826" spans="1:38">
      <c r="A1826" t="s">
        <v>12910</v>
      </c>
      <c r="B1826" t="s">
        <v>20468</v>
      </c>
      <c r="C1826" t="s">
        <v>20469</v>
      </c>
      <c r="D1826" t="s">
        <v>20470</v>
      </c>
      <c r="E1826" t="s">
        <v>20471</v>
      </c>
      <c r="F1826" t="s">
        <v>438</v>
      </c>
      <c r="G1826" t="s">
        <v>50</v>
      </c>
      <c r="H1826" t="s">
        <v>51</v>
      </c>
      <c r="I1826" t="s">
        <v>2975</v>
      </c>
      <c r="J1826" t="s"/>
      <c r="K1826" t="s">
        <v>2975</v>
      </c>
      <c r="L1826" t="s">
        <v>100</v>
      </c>
      <c r="M1826" t="s">
        <v>101</v>
      </c>
      <c r="N1826" t="s">
        <v>102</v>
      </c>
      <c r="O1826" t="s"/>
      <c r="P1826" t="s"/>
      <c r="Q1826" t="s">
        <v>67</v>
      </c>
      <c r="R1826" t="s"/>
      <c r="S1826" t="s"/>
      <c r="T1826" t="s"/>
      <c r="U1826" t="s"/>
      <c r="V1826" t="s"/>
      <c r="W1826" t="s"/>
      <c r="X1826" t="s"/>
      <c r="Y1826" t="s"/>
      <c r="Z1826" t="s"/>
      <c r="AA1826" t="s"/>
      <c r="AB1826" t="s">
        <v>20472</v>
      </c>
      <c r="AC1826" t="s">
        <v>20472</v>
      </c>
      <c r="AD1826" t="s">
        <v>124</v>
      </c>
      <c r="AE1826" t="s">
        <v>44</v>
      </c>
      <c r="AF1826" t="s">
        <v>20473</v>
      </c>
      <c r="AG1826" t="s">
        <v>20474</v>
      </c>
      <c r="AH1826" t="s">
        <v>110</v>
      </c>
      <c r="AI1826" t="s">
        <v>20475</v>
      </c>
      <c r="AJ1826" t="s">
        <v>20476</v>
      </c>
      <c r="AK1826" t="s">
        <v>66</v>
      </c>
    </row>
    <row r="1827" spans="1:38">
      <c r="A1827" t="s">
        <v>20477</v>
      </c>
      <c r="B1827" t="s">
        <v>20478</v>
      </c>
      <c r="C1827" t="s">
        <v>20479</v>
      </c>
      <c r="D1827" t="s">
        <v>20480</v>
      </c>
      <c r="E1827" t="s">
        <v>20481</v>
      </c>
      <c r="F1827" t="s"/>
      <c r="G1827" t="s">
        <v>50</v>
      </c>
      <c r="H1827" t="s">
        <v>51</v>
      </c>
      <c r="I1827" t="s">
        <v>1126</v>
      </c>
      <c r="J1827" t="s">
        <v>1127</v>
      </c>
      <c r="K1827" t="s">
        <v>54</v>
      </c>
      <c r="L1827" t="s">
        <v>582</v>
      </c>
      <c r="M1827" t="s">
        <v>871</v>
      </c>
      <c r="N1827" t="s">
        <v>1922</v>
      </c>
      <c r="O1827" t="s"/>
      <c r="P1827" t="s"/>
      <c r="Q1827" t="s">
        <v>44</v>
      </c>
      <c r="R1827" t="s"/>
      <c r="S1827" t="s"/>
      <c r="T1827" t="s"/>
      <c r="U1827" t="s"/>
      <c r="V1827" t="s"/>
      <c r="W1827" t="s"/>
      <c r="X1827" t="s"/>
      <c r="Y1827" t="s"/>
      <c r="Z1827" t="s"/>
      <c r="AA1827" t="s"/>
      <c r="AB1827" t="s">
        <v>20482</v>
      </c>
      <c r="AC1827" t="s">
        <v>20482</v>
      </c>
      <c r="AD1827" t="s">
        <v>110</v>
      </c>
      <c r="AE1827" t="s">
        <v>1254</v>
      </c>
      <c r="AF1827" t="s">
        <v>20483</v>
      </c>
      <c r="AG1827" t="s">
        <v>20484</v>
      </c>
      <c r="AH1827" t="s">
        <v>59</v>
      </c>
      <c r="AI1827" t="s">
        <v>20485</v>
      </c>
      <c r="AJ1827" t="s">
        <v>20486</v>
      </c>
      <c r="AK1827" t="s">
        <v>66</v>
      </c>
    </row>
    <row r="1828" spans="1:38">
      <c r="A1828" t="s">
        <v>20487</v>
      </c>
      <c r="B1828" t="s">
        <v>20488</v>
      </c>
      <c r="C1828" t="s">
        <v>20489</v>
      </c>
      <c r="D1828" t="s">
        <v>20490</v>
      </c>
      <c r="E1828" t="s">
        <v>20491</v>
      </c>
      <c r="F1828" t="s">
        <v>49</v>
      </c>
      <c r="G1828" t="s">
        <v>50</v>
      </c>
      <c r="H1828" t="s">
        <v>51</v>
      </c>
      <c r="I1828" t="s">
        <v>20492</v>
      </c>
      <c r="J1828" t="s">
        <v>1167</v>
      </c>
      <c r="K1828" t="s">
        <v>271</v>
      </c>
      <c r="L1828" t="s">
        <v>55</v>
      </c>
      <c r="M1828" t="s">
        <v>56</v>
      </c>
      <c r="N1828" t="s">
        <v>672</v>
      </c>
      <c r="O1828" t="s">
        <v>174</v>
      </c>
      <c r="P1828" t="s">
        <v>20493</v>
      </c>
      <c r="Q1828" t="s">
        <v>93</v>
      </c>
      <c r="R1828" t="s">
        <v>20494</v>
      </c>
      <c r="S1828" t="s"/>
      <c r="T1828" t="s"/>
      <c r="U1828" t="s"/>
      <c r="V1828" t="s"/>
      <c r="W1828" t="s"/>
      <c r="X1828" t="s"/>
      <c r="Y1828" t="s"/>
      <c r="Z1828" t="s"/>
      <c r="AA1828" t="s"/>
      <c r="AB1828" t="s">
        <v>20495</v>
      </c>
      <c r="AC1828" t="s">
        <v>20496</v>
      </c>
      <c r="AD1828" t="s">
        <v>93</v>
      </c>
      <c r="AE1828" t="s">
        <v>44</v>
      </c>
      <c r="AF1828" t="s">
        <v>20497</v>
      </c>
      <c r="AG1828" t="s">
        <v>9245</v>
      </c>
      <c r="AH1828" t="s">
        <v>44</v>
      </c>
      <c r="AI1828" t="s">
        <v>20498</v>
      </c>
      <c r="AJ1828" t="s">
        <v>92</v>
      </c>
      <c r="AK1828" t="s">
        <v>66</v>
      </c>
    </row>
    <row r="1829" spans="1:38">
      <c r="A1829" t="s">
        <v>20499</v>
      </c>
      <c r="B1829" t="s">
        <v>20500</v>
      </c>
      <c r="C1829" t="s">
        <v>20501</v>
      </c>
      <c r="D1829" t="s">
        <v>20502</v>
      </c>
      <c r="E1829" t="s">
        <v>20503</v>
      </c>
      <c r="F1829" t="s">
        <v>5016</v>
      </c>
      <c r="G1829" t="s">
        <v>50</v>
      </c>
      <c r="H1829" t="s">
        <v>51</v>
      </c>
      <c r="I1829" t="s">
        <v>20504</v>
      </c>
      <c r="J1829" t="s"/>
      <c r="K1829" t="s">
        <v>4044</v>
      </c>
      <c r="L1829" t="s">
        <v>355</v>
      </c>
      <c r="M1829" t="s">
        <v>356</v>
      </c>
      <c r="N1829" t="s">
        <v>4633</v>
      </c>
      <c r="O1829" t="s"/>
      <c r="P1829" t="s"/>
      <c r="Q1829" t="s">
        <v>44</v>
      </c>
      <c r="R1829" t="s"/>
      <c r="S1829" t="s"/>
      <c r="T1829" t="s"/>
      <c r="U1829" t="s"/>
      <c r="V1829" t="s"/>
      <c r="W1829" t="s"/>
      <c r="X1829" t="s"/>
      <c r="Y1829" t="s"/>
      <c r="Z1829" t="s"/>
      <c r="AA1829" t="s"/>
      <c r="AB1829" t="s">
        <v>20505</v>
      </c>
      <c r="AC1829" t="s">
        <v>20505</v>
      </c>
      <c r="AD1829" t="s">
        <v>59</v>
      </c>
      <c r="AE1829" t="s">
        <v>60</v>
      </c>
      <c r="AF1829" t="s">
        <v>20506</v>
      </c>
      <c r="AG1829" t="s">
        <v>20507</v>
      </c>
      <c r="AH1829" t="s">
        <v>59</v>
      </c>
      <c r="AI1829" t="s">
        <v>20508</v>
      </c>
      <c r="AJ1829" t="s">
        <v>20509</v>
      </c>
      <c r="AK1829" t="s">
        <v>66</v>
      </c>
    </row>
    <row r="1830" spans="1:38">
      <c r="A1830" t="s">
        <v>20510</v>
      </c>
      <c r="B1830" t="s">
        <v>20511</v>
      </c>
      <c r="C1830" t="s">
        <v>20512</v>
      </c>
      <c r="D1830" t="s">
        <v>20513</v>
      </c>
      <c r="E1830" t="s">
        <v>20514</v>
      </c>
      <c r="F1830" t="s">
        <v>541</v>
      </c>
      <c r="G1830" t="s">
        <v>50</v>
      </c>
      <c r="H1830" t="s">
        <v>234</v>
      </c>
      <c r="I1830" t="s">
        <v>4142</v>
      </c>
      <c r="J1830" t="s">
        <v>11990</v>
      </c>
      <c r="K1830" t="s">
        <v>569</v>
      </c>
      <c r="L1830" t="s">
        <v>1701</v>
      </c>
      <c r="M1830" t="s">
        <v>1701</v>
      </c>
      <c r="N1830" t="s">
        <v>20515</v>
      </c>
      <c r="O1830" t="s">
        <v>241</v>
      </c>
      <c r="P1830" t="s"/>
      <c r="Q1830" t="s">
        <v>67</v>
      </c>
      <c r="R1830" t="s"/>
      <c r="S1830" t="s">
        <v>20516</v>
      </c>
      <c r="T1830" t="s">
        <v>112</v>
      </c>
      <c r="U1830" t="s"/>
      <c r="V1830" t="s"/>
      <c r="W1830" t="s"/>
      <c r="X1830" t="s">
        <v>20517</v>
      </c>
      <c r="Y1830" t="s">
        <v>67</v>
      </c>
      <c r="Z1830" t="s">
        <v>20518</v>
      </c>
      <c r="AA1830" t="s">
        <v>772</v>
      </c>
      <c r="AB1830" t="s">
        <v>20519</v>
      </c>
      <c r="AC1830" t="s">
        <v>20520</v>
      </c>
      <c r="AD1830" t="s">
        <v>93</v>
      </c>
      <c r="AE1830" t="s">
        <v>277</v>
      </c>
      <c r="AF1830" t="s">
        <v>20521</v>
      </c>
      <c r="AG1830" t="s">
        <v>10074</v>
      </c>
      <c r="AH1830" t="s">
        <v>44</v>
      </c>
      <c r="AI1830" t="s">
        <v>20522</v>
      </c>
      <c r="AJ1830" t="s">
        <v>92</v>
      </c>
      <c r="AK1830" t="s">
        <v>66</v>
      </c>
    </row>
    <row r="1831" spans="1:38">
      <c r="A1831" t="s">
        <v>20523</v>
      </c>
      <c r="B1831" t="s">
        <v>20524</v>
      </c>
      <c r="C1831" t="s">
        <v>20525</v>
      </c>
      <c r="D1831" t="s">
        <v>20526</v>
      </c>
      <c r="E1831" t="s">
        <v>20527</v>
      </c>
      <c r="F1831" t="s">
        <v>2409</v>
      </c>
      <c r="G1831" t="s">
        <v>50</v>
      </c>
      <c r="H1831" t="s">
        <v>51</v>
      </c>
      <c r="I1831" t="s">
        <v>20528</v>
      </c>
      <c r="J1831" t="s">
        <v>1038</v>
      </c>
      <c r="K1831" t="s">
        <v>354</v>
      </c>
      <c r="L1831" t="s">
        <v>526</v>
      </c>
      <c r="M1831" t="s">
        <v>527</v>
      </c>
      <c r="N1831" t="s">
        <v>1819</v>
      </c>
      <c r="O1831" t="s">
        <v>79</v>
      </c>
      <c r="P1831" t="s"/>
      <c r="Q1831" t="s"/>
      <c r="R1831" t="s"/>
      <c r="S1831" t="s"/>
      <c r="T1831" t="s"/>
      <c r="U1831" t="s"/>
      <c r="V1831" t="s"/>
      <c r="W1831" t="s"/>
      <c r="X1831" t="s"/>
      <c r="Y1831" t="s"/>
      <c r="Z1831" t="s"/>
      <c r="AA1831" t="s"/>
      <c r="AB1831" t="s">
        <v>20529</v>
      </c>
      <c r="AC1831" t="s">
        <v>20530</v>
      </c>
      <c r="AD1831" t="s">
        <v>93</v>
      </c>
      <c r="AE1831" t="s">
        <v>44</v>
      </c>
      <c r="AF1831" t="s">
        <v>20531</v>
      </c>
      <c r="AG1831" t="s">
        <v>8801</v>
      </c>
      <c r="AH1831" t="s">
        <v>44</v>
      </c>
      <c r="AI1831" t="s">
        <v>20532</v>
      </c>
      <c r="AJ1831" t="s">
        <v>92</v>
      </c>
      <c r="AK1831" t="s">
        <v>66</v>
      </c>
    </row>
    <row r="1832" spans="1:38">
      <c r="A1832" t="s">
        <v>20533</v>
      </c>
      <c r="B1832" t="s">
        <v>20534</v>
      </c>
      <c r="C1832" t="s">
        <v>20535</v>
      </c>
      <c r="D1832" t="s">
        <v>20536</v>
      </c>
      <c r="E1832" t="s">
        <v>20537</v>
      </c>
      <c r="F1832" t="s"/>
      <c r="G1832" t="s">
        <v>72</v>
      </c>
      <c r="H1832" t="s">
        <v>51</v>
      </c>
      <c r="I1832" t="s">
        <v>5393</v>
      </c>
      <c r="J1832" t="s">
        <v>5393</v>
      </c>
      <c r="K1832" t="s">
        <v>75</v>
      </c>
      <c r="L1832" t="s">
        <v>1701</v>
      </c>
      <c r="M1832" t="s">
        <v>1701</v>
      </c>
      <c r="N1832" t="s">
        <v>2210</v>
      </c>
      <c r="O1832" t="s">
        <v>301</v>
      </c>
      <c r="P1832" t="s"/>
      <c r="Q1832" t="s"/>
      <c r="R1832" t="s"/>
      <c r="S1832" t="s"/>
      <c r="T1832" t="s"/>
      <c r="U1832" t="s"/>
      <c r="V1832" t="s">
        <v>67</v>
      </c>
      <c r="W1832" t="s">
        <v>20538</v>
      </c>
      <c r="X1832" t="s"/>
      <c r="Y1832" t="s"/>
      <c r="Z1832" t="s"/>
      <c r="AA1832" t="s">
        <v>84</v>
      </c>
      <c r="AB1832" t="s">
        <v>20539</v>
      </c>
      <c r="AC1832" t="s">
        <v>20539</v>
      </c>
      <c r="AD1832" t="s">
        <v>86</v>
      </c>
      <c r="AE1832" t="s">
        <v>44</v>
      </c>
      <c r="AF1832" t="s">
        <v>20540</v>
      </c>
      <c r="AG1832" t="s">
        <v>20541</v>
      </c>
      <c r="AH1832" t="s">
        <v>345</v>
      </c>
      <c r="AI1832" t="s">
        <v>20542</v>
      </c>
      <c r="AJ1832" t="s">
        <v>92</v>
      </c>
      <c r="AK1832" t="s">
        <v>66</v>
      </c>
    </row>
    <row r="1833" spans="1:38">
      <c r="A1833" t="s">
        <v>20543</v>
      </c>
      <c r="B1833" t="s">
        <v>20544</v>
      </c>
      <c r="C1833" t="s">
        <v>20545</v>
      </c>
      <c r="D1833" t="s">
        <v>20546</v>
      </c>
      <c r="E1833" t="s">
        <v>20547</v>
      </c>
      <c r="F1833" t="s">
        <v>49</v>
      </c>
      <c r="G1833" t="s">
        <v>50</v>
      </c>
      <c r="H1833" t="s">
        <v>51</v>
      </c>
      <c r="I1833" t="s">
        <v>20548</v>
      </c>
      <c r="J1833" t="s">
        <v>20549</v>
      </c>
      <c r="K1833" t="s">
        <v>740</v>
      </c>
      <c r="L1833" t="s">
        <v>1880</v>
      </c>
      <c r="M1833" t="s">
        <v>3031</v>
      </c>
      <c r="N1833" t="s">
        <v>3032</v>
      </c>
      <c r="O1833" t="s">
        <v>174</v>
      </c>
      <c r="P1833" t="s"/>
      <c r="Q1833" t="s"/>
      <c r="R1833" t="s"/>
      <c r="S1833" t="s"/>
      <c r="T1833" t="s"/>
      <c r="U1833" t="s"/>
      <c r="V1833" t="s"/>
      <c r="W1833" t="s"/>
      <c r="X1833" t="s"/>
      <c r="Y1833" t="s"/>
      <c r="Z1833" t="s"/>
      <c r="AA1833" t="s"/>
      <c r="AB1833" t="s">
        <v>20550</v>
      </c>
      <c r="AC1833" t="s">
        <v>20550</v>
      </c>
      <c r="AD1833" t="s">
        <v>93</v>
      </c>
      <c r="AE1833" t="s">
        <v>44</v>
      </c>
      <c r="AF1833" t="s">
        <v>20551</v>
      </c>
      <c r="AG1833" t="s">
        <v>20552</v>
      </c>
      <c r="AH1833" t="s">
        <v>44</v>
      </c>
      <c r="AI1833" t="s">
        <v>20553</v>
      </c>
      <c r="AJ1833" t="s">
        <v>92</v>
      </c>
      <c r="AK1833" t="s">
        <v>66</v>
      </c>
    </row>
    <row r="1834" spans="1:38">
      <c r="A1834" t="s">
        <v>20554</v>
      </c>
      <c r="B1834" t="s">
        <v>20555</v>
      </c>
      <c r="C1834" t="s">
        <v>20556</v>
      </c>
      <c r="D1834" t="s"/>
      <c r="E1834" t="s">
        <v>20557</v>
      </c>
      <c r="F1834" t="s">
        <v>697</v>
      </c>
      <c r="G1834" t="s">
        <v>50</v>
      </c>
      <c r="H1834" t="s">
        <v>51</v>
      </c>
      <c r="I1834" t="s"/>
      <c r="J1834" t="s"/>
      <c r="K1834" t="s">
        <v>237</v>
      </c>
      <c r="L1834" t="s">
        <v>285</v>
      </c>
      <c r="M1834" t="s">
        <v>285</v>
      </c>
      <c r="N1834" t="s">
        <v>285</v>
      </c>
      <c r="O1834" t="s"/>
      <c r="P1834" t="s">
        <v>20558</v>
      </c>
      <c r="Q1834" t="s">
        <v>67</v>
      </c>
      <c r="R1834" t="s">
        <v>8028</v>
      </c>
      <c r="S1834" t="s"/>
      <c r="T1834" t="s"/>
      <c r="U1834" t="s"/>
      <c r="V1834" t="s"/>
      <c r="W1834" t="s"/>
      <c r="X1834" t="s"/>
      <c r="Y1834" t="s"/>
      <c r="Z1834" t="s"/>
      <c r="AA1834" t="s"/>
      <c r="AB1834" t="s">
        <v>8029</v>
      </c>
      <c r="AC1834" t="s">
        <v>8029</v>
      </c>
      <c r="AD1834" t="s">
        <v>44</v>
      </c>
      <c r="AE1834" t="s">
        <v>44</v>
      </c>
      <c r="AF1834" t="s">
        <v>44</v>
      </c>
      <c r="AG1834" t="s">
        <v>44</v>
      </c>
      <c r="AH1834" t="s">
        <v>44</v>
      </c>
      <c r="AI1834" t="s">
        <v>286</v>
      </c>
      <c r="AJ1834" t="s">
        <v>92</v>
      </c>
      <c r="AK1834" t="s">
        <v>66</v>
      </c>
    </row>
    <row r="1835" spans="1:38">
      <c r="A1835" t="s">
        <v>20559</v>
      </c>
      <c r="B1835" t="s">
        <v>20560</v>
      </c>
      <c r="C1835" t="s">
        <v>20561</v>
      </c>
      <c r="D1835" t="s"/>
      <c r="E1835" t="s">
        <v>20562</v>
      </c>
      <c r="F1835" t="s">
        <v>857</v>
      </c>
      <c r="G1835" t="s">
        <v>50</v>
      </c>
      <c r="H1835" t="s">
        <v>51</v>
      </c>
      <c r="I1835" t="s">
        <v>2046</v>
      </c>
      <c r="J1835" t="s">
        <v>53</v>
      </c>
      <c r="K1835" t="s">
        <v>54</v>
      </c>
      <c r="L1835" t="s">
        <v>170</v>
      </c>
      <c r="M1835" t="s">
        <v>171</v>
      </c>
      <c r="N1835" t="s">
        <v>172</v>
      </c>
      <c r="O1835" t="s">
        <v>79</v>
      </c>
      <c r="P1835" t="s">
        <v>20563</v>
      </c>
      <c r="Q1835" t="s">
        <v>112</v>
      </c>
      <c r="R1835" t="s"/>
      <c r="S1835" t="s"/>
      <c r="T1835" t="s"/>
      <c r="U1835" t="s"/>
      <c r="V1835" t="s"/>
      <c r="W1835" t="s"/>
      <c r="X1835" t="s"/>
      <c r="Y1835" t="s"/>
      <c r="Z1835" t="s"/>
      <c r="AA1835" t="s"/>
      <c r="AB1835" t="s">
        <v>20564</v>
      </c>
      <c r="AC1835" t="s">
        <v>20565</v>
      </c>
      <c r="AD1835" t="s">
        <v>142</v>
      </c>
      <c r="AE1835" t="s">
        <v>1938</v>
      </c>
      <c r="AF1835" t="s">
        <v>20566</v>
      </c>
      <c r="AG1835" t="s">
        <v>20567</v>
      </c>
      <c r="AH1835" t="s">
        <v>447</v>
      </c>
      <c r="AI1835" t="s">
        <v>20568</v>
      </c>
      <c r="AJ1835" t="s">
        <v>92</v>
      </c>
      <c r="AK1835" t="s">
        <v>66</v>
      </c>
    </row>
    <row r="1836" spans="1:38">
      <c r="A1836" t="s">
        <v>20569</v>
      </c>
      <c r="B1836" t="s">
        <v>20570</v>
      </c>
      <c r="C1836" t="s">
        <v>20571</v>
      </c>
      <c r="D1836" t="s">
        <v>20572</v>
      </c>
      <c r="E1836" t="s">
        <v>20573</v>
      </c>
      <c r="F1836" t="s">
        <v>185</v>
      </c>
      <c r="G1836" t="s">
        <v>50</v>
      </c>
      <c r="H1836" t="s">
        <v>51</v>
      </c>
      <c r="I1836" t="s">
        <v>20574</v>
      </c>
      <c r="J1836" t="s">
        <v>970</v>
      </c>
      <c r="K1836" t="s">
        <v>54</v>
      </c>
      <c r="L1836" t="s">
        <v>322</v>
      </c>
      <c r="M1836" t="s">
        <v>486</v>
      </c>
      <c r="N1836" t="s">
        <v>1371</v>
      </c>
      <c r="O1836" t="s">
        <v>142</v>
      </c>
      <c r="P1836" t="s"/>
      <c r="Q1836" t="s"/>
      <c r="R1836" t="s"/>
      <c r="S1836" t="s">
        <v>20349</v>
      </c>
      <c r="T1836" t="s">
        <v>67</v>
      </c>
      <c r="U1836" t="s"/>
      <c r="V1836" t="s"/>
      <c r="W1836" t="s"/>
      <c r="X1836" t="s"/>
      <c r="Y1836" t="s"/>
      <c r="Z1836" t="s"/>
      <c r="AA1836" t="s"/>
      <c r="AB1836" t="s">
        <v>20575</v>
      </c>
      <c r="AC1836" t="s">
        <v>20576</v>
      </c>
      <c r="AD1836" t="s">
        <v>93</v>
      </c>
      <c r="AE1836" t="s">
        <v>277</v>
      </c>
      <c r="AF1836" t="s">
        <v>20577</v>
      </c>
      <c r="AG1836" t="s">
        <v>20578</v>
      </c>
      <c r="AH1836" t="s">
        <v>44</v>
      </c>
      <c r="AI1836" t="s">
        <v>20579</v>
      </c>
      <c r="AJ1836" t="s">
        <v>92</v>
      </c>
      <c r="AK1836" t="s">
        <v>66</v>
      </c>
    </row>
    <row r="1837" spans="1:38">
      <c r="A1837" t="s">
        <v>20580</v>
      </c>
      <c r="B1837" t="s">
        <v>20581</v>
      </c>
      <c r="C1837" t="s">
        <v>20582</v>
      </c>
      <c r="D1837" t="s">
        <v>20583</v>
      </c>
      <c r="E1837" t="s">
        <v>20584</v>
      </c>
      <c r="F1837" t="s">
        <v>49</v>
      </c>
      <c r="G1837" t="s">
        <v>50</v>
      </c>
      <c r="H1837" t="s">
        <v>51</v>
      </c>
      <c r="I1837" t="s">
        <v>3526</v>
      </c>
      <c r="J1837" t="s">
        <v>842</v>
      </c>
      <c r="K1837" t="s">
        <v>54</v>
      </c>
      <c r="L1837" t="s">
        <v>204</v>
      </c>
      <c r="M1837" t="s">
        <v>205</v>
      </c>
      <c r="N1837" t="s">
        <v>2781</v>
      </c>
      <c r="O1837" t="s">
        <v>826</v>
      </c>
      <c r="P1837" t="s"/>
      <c r="Q1837" t="s"/>
      <c r="R1837" t="s"/>
      <c r="S1837" t="s"/>
      <c r="T1837" t="s"/>
      <c r="U1837" t="s"/>
      <c r="V1837" t="s"/>
      <c r="W1837" t="s"/>
      <c r="X1837" t="s"/>
      <c r="Y1837" t="s"/>
      <c r="Z1837" t="s"/>
      <c r="AA1837" t="s"/>
      <c r="AB1837" t="s">
        <v>20585</v>
      </c>
      <c r="AC1837" t="s">
        <v>20586</v>
      </c>
      <c r="AD1837" t="s">
        <v>110</v>
      </c>
      <c r="AE1837" t="s">
        <v>1015</v>
      </c>
      <c r="AF1837" t="s">
        <v>20587</v>
      </c>
      <c r="AG1837" t="s">
        <v>20588</v>
      </c>
      <c r="AH1837" t="s">
        <v>112</v>
      </c>
      <c r="AI1837" t="s">
        <v>20589</v>
      </c>
      <c r="AJ1837" t="s">
        <v>92</v>
      </c>
      <c r="AK1837" t="s">
        <v>66</v>
      </c>
    </row>
    <row r="1838" spans="1:38">
      <c r="A1838" t="s">
        <v>20590</v>
      </c>
      <c r="B1838" t="s">
        <v>20591</v>
      </c>
      <c r="C1838" t="s">
        <v>20592</v>
      </c>
      <c r="D1838" t="s">
        <v>20593</v>
      </c>
      <c r="E1838" t="s">
        <v>20594</v>
      </c>
      <c r="F1838" t="s">
        <v>185</v>
      </c>
      <c r="G1838" t="s">
        <v>50</v>
      </c>
      <c r="H1838" t="s">
        <v>51</v>
      </c>
      <c r="I1838" t="s">
        <v>20595</v>
      </c>
      <c r="J1838" t="s">
        <v>6098</v>
      </c>
      <c r="K1838" t="s">
        <v>4255</v>
      </c>
      <c r="L1838" t="s">
        <v>470</v>
      </c>
      <c r="M1838" t="s">
        <v>471</v>
      </c>
      <c r="N1838" t="s">
        <v>4679</v>
      </c>
      <c r="O1838" t="s">
        <v>112</v>
      </c>
      <c r="P1838" t="s"/>
      <c r="Q1838" t="s"/>
      <c r="R1838" t="s"/>
      <c r="S1838" t="s"/>
      <c r="T1838" t="s"/>
      <c r="U1838" t="s"/>
      <c r="V1838" t="s"/>
      <c r="W1838" t="s"/>
      <c r="X1838" t="s"/>
      <c r="Y1838" t="s"/>
      <c r="Z1838" t="s"/>
      <c r="AA1838" t="s"/>
      <c r="AB1838" t="s">
        <v>20596</v>
      </c>
      <c r="AC1838" t="s">
        <v>20596</v>
      </c>
      <c r="AD1838" t="s">
        <v>59</v>
      </c>
      <c r="AE1838" t="s">
        <v>44</v>
      </c>
      <c r="AF1838" t="s">
        <v>20597</v>
      </c>
      <c r="AG1838" t="s">
        <v>5104</v>
      </c>
      <c r="AH1838" t="s">
        <v>124</v>
      </c>
      <c r="AI1838" t="s">
        <v>20598</v>
      </c>
      <c r="AJ1838" t="s">
        <v>92</v>
      </c>
      <c r="AK1838" t="s">
        <v>66</v>
      </c>
    </row>
    <row r="1839" spans="1:38">
      <c r="A1839" t="s">
        <v>20599</v>
      </c>
      <c r="B1839" t="s">
        <v>20600</v>
      </c>
      <c r="C1839" t="s">
        <v>20601</v>
      </c>
      <c r="D1839" t="s">
        <v>20602</v>
      </c>
      <c r="E1839" t="s">
        <v>20603</v>
      </c>
      <c r="F1839" t="s">
        <v>117</v>
      </c>
      <c r="G1839" t="s">
        <v>50</v>
      </c>
      <c r="H1839" t="s">
        <v>51</v>
      </c>
      <c r="I1839" t="s">
        <v>6650</v>
      </c>
      <c r="J1839" t="s"/>
      <c r="K1839" t="s">
        <v>237</v>
      </c>
      <c r="L1839" t="s">
        <v>526</v>
      </c>
      <c r="M1839" t="s">
        <v>527</v>
      </c>
      <c r="N1839" t="s">
        <v>4593</v>
      </c>
      <c r="O1839" t="s"/>
      <c r="P1839" t="s"/>
      <c r="Q1839" t="s">
        <v>44</v>
      </c>
      <c r="R1839" t="s"/>
      <c r="S1839" t="s"/>
      <c r="T1839" t="s"/>
      <c r="U1839" t="s"/>
      <c r="V1839" t="s"/>
      <c r="W1839" t="s"/>
      <c r="X1839" t="s"/>
      <c r="Y1839" t="s"/>
      <c r="Z1839" t="s"/>
      <c r="AA1839" t="s"/>
      <c r="AB1839" t="s">
        <v>20604</v>
      </c>
      <c r="AC1839" t="s">
        <v>20604</v>
      </c>
      <c r="AD1839" t="s">
        <v>93</v>
      </c>
      <c r="AE1839" t="s">
        <v>277</v>
      </c>
      <c r="AF1839" t="s">
        <v>20605</v>
      </c>
      <c r="AG1839" t="s">
        <v>18829</v>
      </c>
      <c r="AH1839" t="s">
        <v>44</v>
      </c>
      <c r="AI1839" t="s">
        <v>20606</v>
      </c>
      <c r="AJ1839" t="s">
        <v>20607</v>
      </c>
      <c r="AK1839" t="s">
        <v>66</v>
      </c>
    </row>
    <row r="1840" spans="1:38">
      <c r="A1840" t="s">
        <v>20608</v>
      </c>
      <c r="B1840" t="s">
        <v>20609</v>
      </c>
      <c r="C1840" t="s">
        <v>20610</v>
      </c>
      <c r="D1840" t="s">
        <v>20611</v>
      </c>
      <c r="E1840" t="s">
        <v>20612</v>
      </c>
      <c r="F1840" t="s"/>
      <c r="G1840" t="s">
        <v>50</v>
      </c>
      <c r="H1840" t="s">
        <v>51</v>
      </c>
      <c r="I1840" t="s"/>
      <c r="J1840" t="s"/>
      <c r="K1840" t="s"/>
      <c r="L1840" t="s">
        <v>582</v>
      </c>
      <c r="M1840" t="s">
        <v>583</v>
      </c>
      <c r="N1840" t="s">
        <v>584</v>
      </c>
      <c r="O1840" t="s"/>
      <c r="P1840" t="s"/>
      <c r="Q1840" t="s">
        <v>44</v>
      </c>
      <c r="R1840" t="s"/>
      <c r="S1840" t="s"/>
      <c r="T1840" t="s"/>
      <c r="U1840" t="s"/>
      <c r="V1840" t="s"/>
      <c r="W1840" t="s"/>
      <c r="X1840" t="s"/>
      <c r="Y1840" t="s"/>
      <c r="Z1840" t="s"/>
      <c r="AA1840" t="s"/>
      <c r="AB1840" t="s">
        <v>20613</v>
      </c>
      <c r="AC1840" t="s">
        <v>20613</v>
      </c>
      <c r="AD1840" t="s">
        <v>124</v>
      </c>
      <c r="AE1840" t="s">
        <v>297</v>
      </c>
      <c r="AF1840" t="s">
        <v>20614</v>
      </c>
      <c r="AG1840" t="s">
        <v>20615</v>
      </c>
      <c r="AH1840" t="s">
        <v>330</v>
      </c>
      <c r="AI1840" t="s">
        <v>20616</v>
      </c>
      <c r="AJ1840" t="s">
        <v>20617</v>
      </c>
      <c r="AK1840" t="s">
        <v>66</v>
      </c>
    </row>
    <row r="1841" spans="1:38">
      <c r="A1841" t="s">
        <v>20618</v>
      </c>
      <c r="B1841" t="s">
        <v>20619</v>
      </c>
      <c r="C1841" t="s">
        <v>20620</v>
      </c>
      <c r="D1841" t="s"/>
      <c r="E1841" t="s">
        <v>20621</v>
      </c>
      <c r="F1841" t="s">
        <v>396</v>
      </c>
      <c r="G1841" t="s">
        <v>72</v>
      </c>
      <c r="H1841" t="s">
        <v>51</v>
      </c>
      <c r="I1841" t="s">
        <v>20622</v>
      </c>
      <c r="J1841" t="s">
        <v>187</v>
      </c>
      <c r="K1841" t="s">
        <v>188</v>
      </c>
      <c r="L1841" t="s">
        <v>470</v>
      </c>
      <c r="M1841" t="s">
        <v>685</v>
      </c>
      <c r="N1841" t="s">
        <v>686</v>
      </c>
      <c r="O1841" t="s">
        <v>59</v>
      </c>
      <c r="P1841" t="s">
        <v>20623</v>
      </c>
      <c r="Q1841" t="s">
        <v>67</v>
      </c>
      <c r="R1841" t="s"/>
      <c r="S1841" t="s"/>
      <c r="T1841" t="s"/>
      <c r="U1841" t="s">
        <v>20624</v>
      </c>
      <c r="V1841" t="s">
        <v>67</v>
      </c>
      <c r="W1841" t="s">
        <v>20625</v>
      </c>
      <c r="X1841" t="s"/>
      <c r="Y1841" t="s"/>
      <c r="Z1841" t="s"/>
      <c r="AA1841" t="s">
        <v>84</v>
      </c>
      <c r="AB1841" t="s">
        <v>20626</v>
      </c>
      <c r="AC1841" t="s">
        <v>20626</v>
      </c>
      <c r="AD1841" t="s">
        <v>110</v>
      </c>
      <c r="AE1841" t="s">
        <v>44</v>
      </c>
      <c r="AF1841" t="s">
        <v>20627</v>
      </c>
      <c r="AG1841" t="s">
        <v>10086</v>
      </c>
      <c r="AH1841" t="s">
        <v>149</v>
      </c>
      <c r="AI1841" t="s">
        <v>20628</v>
      </c>
      <c r="AJ1841" t="s">
        <v>92</v>
      </c>
      <c r="AK1841" t="s">
        <v>66</v>
      </c>
    </row>
    <row r="1842" spans="1:38">
      <c r="A1842" t="s">
        <v>20629</v>
      </c>
      <c r="B1842" t="s">
        <v>20630</v>
      </c>
      <c r="C1842" t="s">
        <v>20631</v>
      </c>
      <c r="D1842" t="s"/>
      <c r="E1842" t="s">
        <v>20632</v>
      </c>
      <c r="F1842" t="s">
        <v>396</v>
      </c>
      <c r="G1842" t="s">
        <v>1178</v>
      </c>
      <c r="H1842" t="s">
        <v>51</v>
      </c>
      <c r="I1842" t="s">
        <v>20633</v>
      </c>
      <c r="J1842" t="s">
        <v>353</v>
      </c>
      <c r="K1842" t="s">
        <v>354</v>
      </c>
      <c r="L1842" t="s">
        <v>55</v>
      </c>
      <c r="M1842" t="s">
        <v>56</v>
      </c>
      <c r="N1842" t="s">
        <v>10191</v>
      </c>
      <c r="O1842" t="s">
        <v>241</v>
      </c>
      <c r="P1842" t="s"/>
      <c r="Q1842" t="s"/>
      <c r="R1842" t="s"/>
      <c r="S1842" t="s"/>
      <c r="T1842" t="s"/>
      <c r="U1842" t="s"/>
      <c r="V1842" t="s">
        <v>67</v>
      </c>
      <c r="W1842" t="s">
        <v>20634</v>
      </c>
      <c r="X1842" t="s"/>
      <c r="Y1842" t="s"/>
      <c r="Z1842" t="s"/>
      <c r="AA1842" t="s">
        <v>84</v>
      </c>
      <c r="AB1842" t="s">
        <v>20635</v>
      </c>
      <c r="AC1842" t="s">
        <v>20635</v>
      </c>
      <c r="AD1842" t="s">
        <v>110</v>
      </c>
      <c r="AE1842" t="s">
        <v>44</v>
      </c>
      <c r="AF1842" t="s">
        <v>20636</v>
      </c>
      <c r="AG1842" t="s">
        <v>20637</v>
      </c>
      <c r="AH1842" t="s">
        <v>63</v>
      </c>
      <c r="AI1842" t="s">
        <v>20638</v>
      </c>
      <c r="AJ1842" t="s">
        <v>92</v>
      </c>
      <c r="AK1842" t="s">
        <v>66</v>
      </c>
    </row>
    <row r="1843" spans="1:38">
      <c r="A1843" t="s">
        <v>9496</v>
      </c>
      <c r="B1843" t="s">
        <v>20639</v>
      </c>
      <c r="C1843" t="s">
        <v>20640</v>
      </c>
      <c r="D1843" t="s">
        <v>20641</v>
      </c>
      <c r="E1843" t="s">
        <v>20642</v>
      </c>
      <c r="F1843" t="s">
        <v>255</v>
      </c>
      <c r="G1843" t="s">
        <v>50</v>
      </c>
      <c r="H1843" t="s">
        <v>51</v>
      </c>
      <c r="I1843" t="s">
        <v>20643</v>
      </c>
      <c r="J1843" t="s">
        <v>6919</v>
      </c>
      <c r="K1843" t="s">
        <v>188</v>
      </c>
      <c r="L1843" t="s">
        <v>139</v>
      </c>
      <c r="M1843" t="s">
        <v>140</v>
      </c>
      <c r="N1843" t="s">
        <v>4045</v>
      </c>
      <c r="O1843" t="s"/>
      <c r="P1843" t="s"/>
      <c r="Q1843" t="s">
        <v>67</v>
      </c>
      <c r="R1843" t="s"/>
      <c r="S1843" t="s"/>
      <c r="T1843" t="s"/>
      <c r="U1843" t="s"/>
      <c r="V1843" t="s"/>
      <c r="W1843" t="s"/>
      <c r="X1843" t="s"/>
      <c r="Y1843" t="s"/>
      <c r="Z1843" t="s"/>
      <c r="AA1843" t="s"/>
      <c r="AB1843" t="s">
        <v>20644</v>
      </c>
      <c r="AC1843" t="s">
        <v>20644</v>
      </c>
      <c r="AD1843" t="s">
        <v>59</v>
      </c>
      <c r="AE1843" t="s">
        <v>44</v>
      </c>
      <c r="AF1843" t="s">
        <v>20645</v>
      </c>
      <c r="AG1843" t="s">
        <v>16881</v>
      </c>
      <c r="AH1843" t="s">
        <v>86</v>
      </c>
      <c r="AI1843" t="s">
        <v>20646</v>
      </c>
      <c r="AJ1843" t="s">
        <v>20647</v>
      </c>
      <c r="AK1843" t="s">
        <v>66</v>
      </c>
    </row>
    <row r="1844" spans="1:38">
      <c r="A1844" t="s">
        <v>20648</v>
      </c>
      <c r="B1844" t="s">
        <v>20649</v>
      </c>
      <c r="C1844" t="s">
        <v>20650</v>
      </c>
      <c r="D1844" t="s">
        <v>20651</v>
      </c>
      <c r="E1844" t="s">
        <v>20652</v>
      </c>
      <c r="F1844" t="s">
        <v>2562</v>
      </c>
      <c r="G1844" t="s">
        <v>72</v>
      </c>
      <c r="H1844" t="s">
        <v>51</v>
      </c>
      <c r="I1844" t="s">
        <v>954</v>
      </c>
      <c r="J1844" t="s">
        <v>53</v>
      </c>
      <c r="K1844" t="s">
        <v>54</v>
      </c>
      <c r="L1844" t="s">
        <v>355</v>
      </c>
      <c r="M1844" t="s">
        <v>985</v>
      </c>
      <c r="N1844" t="s">
        <v>986</v>
      </c>
      <c r="O1844" t="s">
        <v>174</v>
      </c>
      <c r="P1844" t="s">
        <v>13580</v>
      </c>
      <c r="Q1844" t="s">
        <v>93</v>
      </c>
      <c r="R1844" t="s">
        <v>20653</v>
      </c>
      <c r="S1844" t="s"/>
      <c r="T1844" t="s"/>
      <c r="U1844" t="s">
        <v>5060</v>
      </c>
      <c r="V1844" t="s">
        <v>93</v>
      </c>
      <c r="W1844" t="s">
        <v>10477</v>
      </c>
      <c r="X1844" t="s"/>
      <c r="Y1844" t="s"/>
      <c r="Z1844" t="s"/>
      <c r="AA1844" t="s">
        <v>84</v>
      </c>
      <c r="AB1844" t="s">
        <v>20654</v>
      </c>
      <c r="AC1844" t="s">
        <v>20655</v>
      </c>
      <c r="AD1844" t="s">
        <v>124</v>
      </c>
      <c r="AE1844" t="s">
        <v>297</v>
      </c>
      <c r="AF1844" t="s">
        <v>20656</v>
      </c>
      <c r="AG1844" t="s">
        <v>20657</v>
      </c>
      <c r="AH1844" t="s">
        <v>330</v>
      </c>
      <c r="AI1844" t="s">
        <v>20658</v>
      </c>
      <c r="AJ1844" t="s">
        <v>92</v>
      </c>
      <c r="AK1844" t="s">
        <v>66</v>
      </c>
    </row>
    <row r="1845" spans="1:38">
      <c r="A1845" t="s">
        <v>20659</v>
      </c>
      <c r="B1845" t="s">
        <v>20660</v>
      </c>
      <c r="C1845" t="s">
        <v>20661</v>
      </c>
      <c r="D1845" t="s">
        <v>20662</v>
      </c>
      <c r="E1845" t="s">
        <v>20663</v>
      </c>
      <c r="F1845" t="s">
        <v>1154</v>
      </c>
      <c r="G1845" t="s">
        <v>72</v>
      </c>
      <c r="H1845" t="s">
        <v>51</v>
      </c>
      <c r="I1845" t="s">
        <v>20664</v>
      </c>
      <c r="J1845" t="s">
        <v>648</v>
      </c>
      <c r="K1845" t="s">
        <v>354</v>
      </c>
      <c r="L1845" t="s">
        <v>526</v>
      </c>
      <c r="M1845" t="s">
        <v>527</v>
      </c>
      <c r="N1845" t="s">
        <v>20665</v>
      </c>
      <c r="O1845" t="s">
        <v>826</v>
      </c>
      <c r="P1845" t="s"/>
      <c r="Q1845" t="s"/>
      <c r="R1845" t="s"/>
      <c r="S1845" t="s"/>
      <c r="T1845" t="s"/>
      <c r="U1845" t="s"/>
      <c r="V1845" t="s">
        <v>67</v>
      </c>
      <c r="W1845" t="s">
        <v>1182</v>
      </c>
      <c r="X1845" t="s"/>
      <c r="Y1845" t="s"/>
      <c r="Z1845" t="s"/>
      <c r="AA1845" t="s">
        <v>84</v>
      </c>
      <c r="AB1845" t="s">
        <v>20666</v>
      </c>
      <c r="AC1845" t="s">
        <v>20667</v>
      </c>
      <c r="AD1845" t="s">
        <v>93</v>
      </c>
      <c r="AE1845" t="s">
        <v>277</v>
      </c>
      <c r="AF1845" t="s">
        <v>20668</v>
      </c>
      <c r="AG1845" t="s">
        <v>20669</v>
      </c>
      <c r="AH1845" t="s">
        <v>44</v>
      </c>
      <c r="AI1845" t="s">
        <v>20670</v>
      </c>
      <c r="AJ1845" t="s">
        <v>92</v>
      </c>
      <c r="AK1845" t="s">
        <v>66</v>
      </c>
    </row>
    <row r="1846" spans="1:38">
      <c r="A1846" t="s">
        <v>20671</v>
      </c>
      <c r="B1846" t="s">
        <v>20672</v>
      </c>
      <c r="C1846" t="s">
        <v>20673</v>
      </c>
      <c r="D1846" t="s">
        <v>20674</v>
      </c>
      <c r="E1846" t="s">
        <v>20675</v>
      </c>
      <c r="F1846" t="s">
        <v>438</v>
      </c>
      <c r="G1846" t="s">
        <v>50</v>
      </c>
      <c r="H1846" t="s">
        <v>51</v>
      </c>
      <c r="I1846" t="s">
        <v>235</v>
      </c>
      <c r="J1846" t="s">
        <v>236</v>
      </c>
      <c r="K1846" t="s">
        <v>237</v>
      </c>
      <c r="L1846" t="s">
        <v>582</v>
      </c>
      <c r="M1846" t="s">
        <v>871</v>
      </c>
      <c r="N1846" t="s">
        <v>1922</v>
      </c>
      <c r="O1846" t="s">
        <v>103</v>
      </c>
      <c r="P1846" t="s"/>
      <c r="Q1846" t="s">
        <v>67</v>
      </c>
      <c r="R1846" t="s">
        <v>20676</v>
      </c>
      <c r="S1846" t="s"/>
      <c r="T1846" t="s"/>
      <c r="U1846" t="s"/>
      <c r="V1846" t="s"/>
      <c r="W1846" t="s"/>
      <c r="X1846" t="s"/>
      <c r="Y1846" t="s"/>
      <c r="Z1846" t="s"/>
      <c r="AA1846" t="s"/>
      <c r="AB1846" t="s">
        <v>20677</v>
      </c>
      <c r="AC1846" t="s">
        <v>20678</v>
      </c>
      <c r="AD1846" t="s">
        <v>149</v>
      </c>
      <c r="AE1846" t="s">
        <v>44</v>
      </c>
      <c r="AF1846" t="s">
        <v>20679</v>
      </c>
      <c r="AG1846" t="s">
        <v>20680</v>
      </c>
      <c r="AH1846" t="s">
        <v>142</v>
      </c>
      <c r="AI1846" t="s">
        <v>20681</v>
      </c>
      <c r="AJ1846" t="s">
        <v>92</v>
      </c>
      <c r="AK1846" t="s">
        <v>66</v>
      </c>
    </row>
    <row r="1847" spans="1:38">
      <c r="A1847" t="s">
        <v>20682</v>
      </c>
      <c r="B1847" t="s">
        <v>20683</v>
      </c>
      <c r="C1847" t="s">
        <v>20684</v>
      </c>
      <c r="D1847" t="s">
        <v>20685</v>
      </c>
      <c r="E1847" t="s">
        <v>20686</v>
      </c>
      <c r="F1847" t="s">
        <v>697</v>
      </c>
      <c r="G1847" t="s">
        <v>50</v>
      </c>
      <c r="H1847" t="s">
        <v>51</v>
      </c>
      <c r="I1847" t="s">
        <v>5583</v>
      </c>
      <c r="J1847" t="s">
        <v>5583</v>
      </c>
      <c r="K1847" t="s">
        <v>138</v>
      </c>
      <c r="L1847" t="s">
        <v>932</v>
      </c>
      <c r="M1847" t="s">
        <v>932</v>
      </c>
      <c r="N1847" t="s">
        <v>3640</v>
      </c>
      <c r="O1847" t="s">
        <v>241</v>
      </c>
      <c r="P1847" t="s"/>
      <c r="Q1847" t="s">
        <v>67</v>
      </c>
      <c r="R1847" t="s">
        <v>20687</v>
      </c>
      <c r="S1847" t="s"/>
      <c r="T1847" t="s"/>
      <c r="U1847" t="s"/>
      <c r="V1847" t="s"/>
      <c r="W1847" t="s"/>
      <c r="X1847" t="s"/>
      <c r="Y1847" t="s"/>
      <c r="Z1847" t="s"/>
      <c r="AA1847" t="s"/>
      <c r="AB1847" t="s">
        <v>20688</v>
      </c>
      <c r="AC1847" t="s">
        <v>20689</v>
      </c>
      <c r="AD1847" t="s">
        <v>110</v>
      </c>
      <c r="AE1847" t="s">
        <v>6746</v>
      </c>
      <c r="AF1847" t="s">
        <v>20690</v>
      </c>
      <c r="AG1847" t="s">
        <v>1795</v>
      </c>
      <c r="AH1847" t="s">
        <v>112</v>
      </c>
      <c r="AI1847" t="s">
        <v>20691</v>
      </c>
      <c r="AJ1847" t="s">
        <v>92</v>
      </c>
      <c r="AK1847" t="s">
        <v>66</v>
      </c>
    </row>
    <row r="1848" spans="1:38">
      <c r="A1848" t="s">
        <v>20692</v>
      </c>
      <c r="B1848" t="s">
        <v>20693</v>
      </c>
      <c r="C1848" t="s">
        <v>20694</v>
      </c>
      <c r="D1848" t="s">
        <v>20695</v>
      </c>
      <c r="E1848" t="s">
        <v>20696</v>
      </c>
      <c r="F1848" t="s">
        <v>292</v>
      </c>
      <c r="G1848" t="s">
        <v>50</v>
      </c>
      <c r="H1848" t="s">
        <v>51</v>
      </c>
      <c r="I1848" t="s">
        <v>1024</v>
      </c>
      <c r="J1848" t="s">
        <v>53</v>
      </c>
      <c r="K1848" t="s">
        <v>54</v>
      </c>
      <c r="L1848" t="s">
        <v>238</v>
      </c>
      <c r="M1848" t="s">
        <v>660</v>
      </c>
      <c r="N1848" t="s">
        <v>2792</v>
      </c>
      <c r="O1848" t="s"/>
      <c r="P1848" t="s"/>
      <c r="Q1848" t="s">
        <v>44</v>
      </c>
      <c r="R1848" t="s"/>
      <c r="S1848" t="s"/>
      <c r="T1848" t="s"/>
      <c r="U1848" t="s"/>
      <c r="V1848" t="s"/>
      <c r="W1848" t="s"/>
      <c r="X1848" t="s"/>
      <c r="Y1848" t="s"/>
      <c r="Z1848" t="s"/>
      <c r="AA1848" t="s"/>
      <c r="AB1848" t="s">
        <v>20697</v>
      </c>
      <c r="AC1848" t="s">
        <v>20697</v>
      </c>
      <c r="AD1848" t="s">
        <v>93</v>
      </c>
      <c r="AE1848" t="s">
        <v>277</v>
      </c>
      <c r="AF1848" t="s">
        <v>20698</v>
      </c>
      <c r="AG1848" t="s">
        <v>12796</v>
      </c>
      <c r="AH1848" t="s">
        <v>44</v>
      </c>
      <c r="AI1848" t="s">
        <v>20699</v>
      </c>
      <c r="AJ1848" t="s">
        <v>20700</v>
      </c>
      <c r="AK1848" t="s">
        <v>66</v>
      </c>
    </row>
    <row r="1849" spans="1:38">
      <c r="A1849" t="s">
        <v>20701</v>
      </c>
      <c r="B1849" t="s">
        <v>20702</v>
      </c>
      <c r="C1849" t="s">
        <v>20703</v>
      </c>
      <c r="D1849" t="s"/>
      <c r="E1849" t="s">
        <v>20704</v>
      </c>
      <c r="F1849" t="s">
        <v>292</v>
      </c>
      <c r="G1849" t="s">
        <v>50</v>
      </c>
      <c r="H1849" t="s">
        <v>51</v>
      </c>
      <c r="I1849" t="s">
        <v>20705</v>
      </c>
      <c r="J1849" t="s">
        <v>842</v>
      </c>
      <c r="K1849" t="s">
        <v>54</v>
      </c>
      <c r="L1849" t="s">
        <v>932</v>
      </c>
      <c r="M1849" t="s">
        <v>932</v>
      </c>
      <c r="N1849" t="s">
        <v>3610</v>
      </c>
      <c r="O1849" t="s">
        <v>86</v>
      </c>
      <c r="P1849" t="s">
        <v>20706</v>
      </c>
      <c r="Q1849" t="s">
        <v>67</v>
      </c>
      <c r="R1849" t="s"/>
      <c r="S1849" t="s"/>
      <c r="T1849" t="s"/>
      <c r="U1849" t="s"/>
      <c r="V1849" t="s"/>
      <c r="W1849" t="s"/>
      <c r="X1849" t="s"/>
      <c r="Y1849" t="s"/>
      <c r="Z1849" t="s"/>
      <c r="AA1849" t="s"/>
      <c r="AB1849" t="s">
        <v>20707</v>
      </c>
      <c r="AC1849" t="s">
        <v>20707</v>
      </c>
      <c r="AD1849" t="s">
        <v>112</v>
      </c>
      <c r="AE1849" t="s">
        <v>60</v>
      </c>
      <c r="AF1849" t="s">
        <v>20708</v>
      </c>
      <c r="AG1849" t="s">
        <v>20709</v>
      </c>
      <c r="AH1849" t="s">
        <v>67</v>
      </c>
      <c r="AI1849" t="s">
        <v>20710</v>
      </c>
      <c r="AJ1849" t="s">
        <v>92</v>
      </c>
      <c r="AK1849" t="s">
        <v>66</v>
      </c>
    </row>
    <row r="1850" spans="1:38">
      <c r="A1850" t="s">
        <v>20711</v>
      </c>
      <c r="B1850" t="s">
        <v>20712</v>
      </c>
      <c r="C1850" t="s">
        <v>20713</v>
      </c>
      <c r="D1850" t="s">
        <v>20714</v>
      </c>
      <c r="E1850" t="s">
        <v>20715</v>
      </c>
      <c r="F1850" t="s">
        <v>255</v>
      </c>
      <c r="G1850" t="s">
        <v>50</v>
      </c>
      <c r="H1850" t="s">
        <v>51</v>
      </c>
      <c r="I1850" t="s">
        <v>20716</v>
      </c>
      <c r="J1850" t="s"/>
      <c r="K1850" t="s">
        <v>271</v>
      </c>
      <c r="L1850" t="s">
        <v>932</v>
      </c>
      <c r="M1850" t="s">
        <v>932</v>
      </c>
      <c r="N1850" t="s">
        <v>3640</v>
      </c>
      <c r="O1850" t="s"/>
      <c r="P1850" t="s"/>
      <c r="Q1850" t="s">
        <v>44</v>
      </c>
      <c r="R1850" t="s"/>
      <c r="S1850" t="s"/>
      <c r="T1850" t="s"/>
      <c r="U1850" t="s"/>
      <c r="V1850" t="s"/>
      <c r="W1850" t="s"/>
      <c r="X1850" t="s"/>
      <c r="Y1850" t="s"/>
      <c r="Z1850" t="s"/>
      <c r="AA1850" t="s"/>
      <c r="AB1850" t="s">
        <v>20717</v>
      </c>
      <c r="AC1850" t="s">
        <v>20717</v>
      </c>
      <c r="AD1850" t="s">
        <v>59</v>
      </c>
      <c r="AE1850" t="s">
        <v>60</v>
      </c>
      <c r="AF1850" t="s">
        <v>20718</v>
      </c>
      <c r="AG1850" t="s">
        <v>10304</v>
      </c>
      <c r="AH1850" t="s">
        <v>174</v>
      </c>
      <c r="AI1850" t="s">
        <v>20719</v>
      </c>
      <c r="AJ1850" t="s">
        <v>20720</v>
      </c>
      <c r="AK1850" t="s">
        <v>66</v>
      </c>
    </row>
    <row r="1851" spans="1:38">
      <c r="A1851" t="s">
        <v>6247</v>
      </c>
      <c r="B1851" t="s">
        <v>20721</v>
      </c>
      <c r="C1851" t="s">
        <v>20722</v>
      </c>
      <c r="D1851" t="s">
        <v>20723</v>
      </c>
      <c r="E1851" t="s">
        <v>20724</v>
      </c>
      <c r="F1851" t="s"/>
      <c r="G1851" t="s">
        <v>50</v>
      </c>
      <c r="H1851" t="s">
        <v>51</v>
      </c>
      <c r="I1851" t="s">
        <v>20725</v>
      </c>
      <c r="J1851" t="s"/>
      <c r="K1851" t="s">
        <v>20726</v>
      </c>
      <c r="L1851" t="s">
        <v>808</v>
      </c>
      <c r="M1851" t="s">
        <v>884</v>
      </c>
      <c r="N1851" t="s">
        <v>885</v>
      </c>
      <c r="O1851" t="s">
        <v>103</v>
      </c>
      <c r="P1851" t="s">
        <v>20727</v>
      </c>
      <c r="Q1851" t="s">
        <v>67</v>
      </c>
      <c r="R1851" t="s">
        <v>20728</v>
      </c>
      <c r="S1851" t="s"/>
      <c r="T1851" t="s"/>
      <c r="U1851" t="s"/>
      <c r="V1851" t="s"/>
      <c r="W1851" t="s"/>
      <c r="X1851" t="s"/>
      <c r="Y1851" t="s"/>
      <c r="Z1851" t="s"/>
      <c r="AA1851" t="s"/>
      <c r="AB1851" t="s">
        <v>20729</v>
      </c>
      <c r="AC1851" t="s">
        <v>20730</v>
      </c>
      <c r="AD1851" t="s">
        <v>110</v>
      </c>
      <c r="AE1851" t="s">
        <v>1254</v>
      </c>
      <c r="AF1851" t="s">
        <v>20731</v>
      </c>
      <c r="AG1851" t="s">
        <v>20732</v>
      </c>
      <c r="AH1851" t="s">
        <v>124</v>
      </c>
      <c r="AI1851" t="s">
        <v>20733</v>
      </c>
      <c r="AJ1851" t="s">
        <v>92</v>
      </c>
      <c r="AK1851" t="s">
        <v>66</v>
      </c>
    </row>
    <row r="1852" spans="1:38">
      <c r="A1852" t="s">
        <v>20734</v>
      </c>
      <c r="B1852" t="s">
        <v>20735</v>
      </c>
      <c r="C1852" t="s">
        <v>20736</v>
      </c>
      <c r="D1852" t="s">
        <v>20737</v>
      </c>
      <c r="E1852" t="s">
        <v>20738</v>
      </c>
      <c r="F1852" t="s">
        <v>438</v>
      </c>
      <c r="G1852" t="s">
        <v>50</v>
      </c>
      <c r="H1852" t="s">
        <v>51</v>
      </c>
      <c r="I1852" t="s">
        <v>20739</v>
      </c>
      <c r="J1852" t="s">
        <v>1687</v>
      </c>
      <c r="K1852" t="s">
        <v>525</v>
      </c>
      <c r="L1852" t="s">
        <v>526</v>
      </c>
      <c r="M1852" t="s">
        <v>527</v>
      </c>
      <c r="N1852" t="s">
        <v>2620</v>
      </c>
      <c r="O1852" t="s">
        <v>846</v>
      </c>
      <c r="P1852" t="s"/>
      <c r="Q1852" t="s"/>
      <c r="R1852" t="s"/>
      <c r="S1852" t="s"/>
      <c r="T1852" t="s">
        <v>67</v>
      </c>
      <c r="U1852" t="s"/>
      <c r="V1852" t="s"/>
      <c r="W1852" t="s"/>
      <c r="X1852" t="s"/>
      <c r="Y1852" t="s"/>
      <c r="Z1852" t="s"/>
      <c r="AA1852" t="s"/>
      <c r="AB1852" t="s">
        <v>20740</v>
      </c>
      <c r="AC1852" t="s">
        <v>20740</v>
      </c>
      <c r="AD1852" t="s">
        <v>86</v>
      </c>
      <c r="AE1852" t="s">
        <v>44</v>
      </c>
      <c r="AF1852" t="s">
        <v>20741</v>
      </c>
      <c r="AG1852" t="s">
        <v>20742</v>
      </c>
      <c r="AH1852" t="s">
        <v>195</v>
      </c>
      <c r="AI1852" t="s">
        <v>20743</v>
      </c>
      <c r="AJ1852" t="s">
        <v>92</v>
      </c>
      <c r="AK1852" t="s">
        <v>66</v>
      </c>
    </row>
    <row r="1853" spans="1:38">
      <c r="A1853" t="s">
        <v>20744</v>
      </c>
      <c r="B1853" t="s">
        <v>20745</v>
      </c>
      <c r="C1853" t="s">
        <v>20746</v>
      </c>
      <c r="D1853" t="s">
        <v>20747</v>
      </c>
      <c r="E1853" t="s">
        <v>20748</v>
      </c>
      <c r="F1853" t="s"/>
      <c r="G1853" t="s">
        <v>50</v>
      </c>
      <c r="H1853" t="s">
        <v>51</v>
      </c>
      <c r="I1853" t="s"/>
      <c r="J1853" t="s"/>
      <c r="K1853" t="s"/>
      <c r="L1853" t="s">
        <v>932</v>
      </c>
      <c r="M1853" t="s">
        <v>932</v>
      </c>
      <c r="N1853" t="s">
        <v>1747</v>
      </c>
      <c r="O1853" t="s"/>
      <c r="P1853" t="s"/>
      <c r="Q1853" t="s">
        <v>44</v>
      </c>
      <c r="R1853" t="s"/>
      <c r="S1853" t="s"/>
      <c r="T1853" t="s"/>
      <c r="U1853" t="s"/>
      <c r="V1853" t="s"/>
      <c r="W1853" t="s"/>
      <c r="X1853" t="s"/>
      <c r="Y1853" t="s"/>
      <c r="Z1853" t="s"/>
      <c r="AA1853" t="s"/>
      <c r="AB1853" t="s">
        <v>20749</v>
      </c>
      <c r="AC1853" t="s">
        <v>20749</v>
      </c>
      <c r="AD1853" t="s">
        <v>149</v>
      </c>
      <c r="AE1853" t="s">
        <v>10207</v>
      </c>
      <c r="AF1853" t="s">
        <v>20750</v>
      </c>
      <c r="AG1853" t="s">
        <v>20751</v>
      </c>
      <c r="AH1853" t="s">
        <v>195</v>
      </c>
      <c r="AI1853" t="s">
        <v>20752</v>
      </c>
      <c r="AJ1853" t="s">
        <v>20753</v>
      </c>
      <c r="AK1853" t="s">
        <v>66</v>
      </c>
    </row>
    <row r="1854" spans="1:38">
      <c r="A1854" t="s">
        <v>20754</v>
      </c>
      <c r="B1854" t="s">
        <v>20755</v>
      </c>
      <c r="C1854" t="s">
        <v>20756</v>
      </c>
      <c r="D1854" t="s">
        <v>20757</v>
      </c>
      <c r="E1854" t="s">
        <v>20758</v>
      </c>
      <c r="F1854" t="s">
        <v>255</v>
      </c>
      <c r="G1854" t="s">
        <v>50</v>
      </c>
      <c r="H1854" t="s">
        <v>51</v>
      </c>
      <c r="I1854" t="s"/>
      <c r="J1854" t="s"/>
      <c r="K1854" t="s"/>
      <c r="L1854" t="s">
        <v>238</v>
      </c>
      <c r="M1854" t="s">
        <v>660</v>
      </c>
      <c r="N1854" t="s">
        <v>1833</v>
      </c>
      <c r="O1854" t="s"/>
      <c r="P1854" t="s"/>
      <c r="Q1854" t="s">
        <v>44</v>
      </c>
      <c r="R1854" t="s"/>
      <c r="S1854" t="s"/>
      <c r="T1854" t="s"/>
      <c r="U1854" t="s"/>
      <c r="V1854" t="s"/>
      <c r="W1854" t="s"/>
      <c r="X1854" t="s"/>
      <c r="Y1854" t="s"/>
      <c r="Z1854" t="s"/>
      <c r="AA1854" t="s"/>
      <c r="AB1854" t="s">
        <v>20759</v>
      </c>
      <c r="AC1854" t="s">
        <v>20759</v>
      </c>
      <c r="AD1854" t="s">
        <v>174</v>
      </c>
      <c r="AE1854" t="s">
        <v>1333</v>
      </c>
      <c r="AF1854" t="s">
        <v>20760</v>
      </c>
      <c r="AG1854" t="s">
        <v>20761</v>
      </c>
      <c r="AH1854" t="s">
        <v>110</v>
      </c>
      <c r="AI1854" t="s">
        <v>20762</v>
      </c>
      <c r="AJ1854" t="s">
        <v>20763</v>
      </c>
      <c r="AK1854" t="s">
        <v>66</v>
      </c>
    </row>
    <row r="1855" spans="1:38">
      <c r="A1855" t="s">
        <v>20764</v>
      </c>
      <c r="B1855" t="s">
        <v>20765</v>
      </c>
      <c r="C1855" t="s">
        <v>20766</v>
      </c>
      <c r="D1855" t="s">
        <v>20767</v>
      </c>
      <c r="E1855" t="s">
        <v>20768</v>
      </c>
      <c r="F1855" t="s">
        <v>4458</v>
      </c>
      <c r="G1855" t="s">
        <v>50</v>
      </c>
      <c r="H1855" t="s">
        <v>51</v>
      </c>
      <c r="I1855" t="s">
        <v>20769</v>
      </c>
      <c r="J1855" t="s">
        <v>1127</v>
      </c>
      <c r="K1855" t="s">
        <v>54</v>
      </c>
      <c r="L1855" t="s">
        <v>322</v>
      </c>
      <c r="M1855" t="s">
        <v>323</v>
      </c>
      <c r="N1855" t="s">
        <v>1088</v>
      </c>
      <c r="O1855" t="s">
        <v>518</v>
      </c>
      <c r="P1855" t="s"/>
      <c r="Q1855" t="s"/>
      <c r="R1855" t="s"/>
      <c r="S1855" t="s"/>
      <c r="T1855" t="s"/>
      <c r="U1855" t="s"/>
      <c r="V1855" t="s"/>
      <c r="W1855" t="s"/>
      <c r="X1855" t="s"/>
      <c r="Y1855" t="s"/>
      <c r="Z1855" t="s"/>
      <c r="AA1855" t="s"/>
      <c r="AB1855" t="s">
        <v>20770</v>
      </c>
      <c r="AC1855" t="s">
        <v>20771</v>
      </c>
      <c r="AD1855" t="s">
        <v>86</v>
      </c>
      <c r="AE1855" t="s">
        <v>44</v>
      </c>
      <c r="AF1855" t="s">
        <v>20772</v>
      </c>
      <c r="AG1855" t="s">
        <v>20773</v>
      </c>
      <c r="AH1855" t="s">
        <v>142</v>
      </c>
      <c r="AI1855" t="s">
        <v>20774</v>
      </c>
      <c r="AJ1855" t="s">
        <v>92</v>
      </c>
      <c r="AK1855" t="s">
        <v>66</v>
      </c>
    </row>
    <row r="1856" spans="1:38">
      <c r="A1856" t="s">
        <v>8971</v>
      </c>
      <c r="B1856" t="s">
        <v>20775</v>
      </c>
      <c r="C1856" t="s">
        <v>20776</v>
      </c>
      <c r="D1856" t="s">
        <v>20777</v>
      </c>
      <c r="E1856" t="s">
        <v>20778</v>
      </c>
      <c r="F1856" t="s">
        <v>396</v>
      </c>
      <c r="G1856" t="s">
        <v>72</v>
      </c>
      <c r="H1856" t="s">
        <v>51</v>
      </c>
      <c r="I1856" t="s">
        <v>1725</v>
      </c>
      <c r="J1856" t="s">
        <v>53</v>
      </c>
      <c r="K1856" t="s">
        <v>54</v>
      </c>
      <c r="L1856" t="s">
        <v>170</v>
      </c>
      <c r="M1856" t="s">
        <v>336</v>
      </c>
      <c r="N1856" t="s">
        <v>5685</v>
      </c>
      <c r="O1856" t="s">
        <v>241</v>
      </c>
      <c r="P1856" t="s">
        <v>20779</v>
      </c>
      <c r="Q1856" t="s">
        <v>63</v>
      </c>
      <c r="R1856" t="s">
        <v>20780</v>
      </c>
      <c r="S1856" t="s"/>
      <c r="T1856" t="s"/>
      <c r="U1856" t="s"/>
      <c r="V1856" t="s">
        <v>67</v>
      </c>
      <c r="W1856" t="s">
        <v>20781</v>
      </c>
      <c r="X1856" t="s"/>
      <c r="Y1856" t="s"/>
      <c r="Z1856" t="s"/>
      <c r="AA1856" t="s">
        <v>84</v>
      </c>
      <c r="AB1856" t="s">
        <v>20782</v>
      </c>
      <c r="AC1856" t="s">
        <v>20783</v>
      </c>
      <c r="AD1856" t="s">
        <v>151</v>
      </c>
      <c r="AE1856" t="s">
        <v>44</v>
      </c>
      <c r="AF1856" t="s">
        <v>20784</v>
      </c>
      <c r="AG1856" t="s">
        <v>20785</v>
      </c>
      <c r="AH1856" t="s">
        <v>63</v>
      </c>
      <c r="AI1856" t="s">
        <v>20786</v>
      </c>
      <c r="AJ1856" t="s">
        <v>92</v>
      </c>
      <c r="AK1856" t="s">
        <v>66</v>
      </c>
    </row>
    <row r="1857" spans="1:38">
      <c r="A1857" t="s">
        <v>12181</v>
      </c>
      <c r="B1857" t="s">
        <v>20787</v>
      </c>
      <c r="C1857" t="s">
        <v>20788</v>
      </c>
      <c r="D1857" t="s">
        <v>20789</v>
      </c>
      <c r="E1857" t="s">
        <v>20790</v>
      </c>
      <c r="F1857" t="s"/>
      <c r="G1857" t="s">
        <v>50</v>
      </c>
      <c r="H1857" t="s">
        <v>51</v>
      </c>
      <c r="I1857" t="s">
        <v>15395</v>
      </c>
      <c r="J1857" t="s">
        <v>1293</v>
      </c>
      <c r="K1857" t="s">
        <v>54</v>
      </c>
      <c r="L1857" t="s">
        <v>272</v>
      </c>
      <c r="M1857" t="s">
        <v>1180</v>
      </c>
      <c r="N1857" t="s">
        <v>1181</v>
      </c>
      <c r="O1857" t="s"/>
      <c r="P1857" t="s"/>
      <c r="Q1857" t="s">
        <v>44</v>
      </c>
      <c r="R1857" t="s"/>
      <c r="S1857" t="s"/>
      <c r="T1857" t="s"/>
      <c r="U1857" t="s"/>
      <c r="V1857" t="s"/>
      <c r="W1857" t="s"/>
      <c r="X1857" t="s"/>
      <c r="Y1857" t="s"/>
      <c r="Z1857" t="s"/>
      <c r="AA1857" t="s"/>
      <c r="AB1857" t="s">
        <v>20791</v>
      </c>
      <c r="AC1857" t="s">
        <v>20791</v>
      </c>
      <c r="AD1857" t="s">
        <v>59</v>
      </c>
      <c r="AE1857" t="s">
        <v>277</v>
      </c>
      <c r="AF1857" t="s">
        <v>20792</v>
      </c>
      <c r="AG1857" t="s">
        <v>20793</v>
      </c>
      <c r="AH1857" t="s">
        <v>151</v>
      </c>
      <c r="AI1857" t="s">
        <v>20794</v>
      </c>
      <c r="AJ1857" t="s">
        <v>20795</v>
      </c>
      <c r="AK1857" t="s">
        <v>66</v>
      </c>
    </row>
    <row r="1858" spans="1:38">
      <c r="A1858" t="s">
        <v>20796</v>
      </c>
      <c r="B1858" t="s">
        <v>20797</v>
      </c>
      <c r="C1858" t="s">
        <v>20798</v>
      </c>
      <c r="D1858" t="s">
        <v>20799</v>
      </c>
      <c r="E1858" t="s">
        <v>20800</v>
      </c>
      <c r="F1858" t="s">
        <v>13347</v>
      </c>
      <c r="G1858" t="s">
        <v>72</v>
      </c>
      <c r="H1858" t="s">
        <v>51</v>
      </c>
      <c r="I1858" t="s">
        <v>20801</v>
      </c>
      <c r="J1858" t="s">
        <v>20802</v>
      </c>
      <c r="K1858" t="s">
        <v>984</v>
      </c>
      <c r="L1858" t="s">
        <v>120</v>
      </c>
      <c r="M1858" t="s">
        <v>382</v>
      </c>
      <c r="N1858" t="s">
        <v>11502</v>
      </c>
      <c r="O1858" t="s">
        <v>142</v>
      </c>
      <c r="P1858" t="s"/>
      <c r="Q1858" t="s"/>
      <c r="R1858" t="s"/>
      <c r="S1858" t="s"/>
      <c r="T1858" t="s">
        <v>67</v>
      </c>
      <c r="U1858" t="s"/>
      <c r="V1858" t="s">
        <v>67</v>
      </c>
      <c r="W1858" t="s">
        <v>20803</v>
      </c>
      <c r="X1858" t="s"/>
      <c r="Y1858" t="s"/>
      <c r="Z1858" t="s"/>
      <c r="AA1858" t="s">
        <v>84</v>
      </c>
      <c r="AB1858" t="s">
        <v>20804</v>
      </c>
      <c r="AC1858" t="s">
        <v>20804</v>
      </c>
      <c r="AD1858" t="s">
        <v>112</v>
      </c>
      <c r="AE1858" t="s">
        <v>60</v>
      </c>
      <c r="AF1858" t="s">
        <v>20805</v>
      </c>
      <c r="AG1858" t="s">
        <v>20806</v>
      </c>
      <c r="AH1858" t="s">
        <v>44</v>
      </c>
      <c r="AI1858" t="s">
        <v>20807</v>
      </c>
      <c r="AJ1858" t="s">
        <v>92</v>
      </c>
      <c r="AK1858" t="s">
        <v>66</v>
      </c>
    </row>
    <row r="1859" spans="1:38">
      <c r="A1859" t="s">
        <v>20808</v>
      </c>
      <c r="B1859" t="s">
        <v>20809</v>
      </c>
      <c r="C1859" t="s">
        <v>20810</v>
      </c>
      <c r="D1859" t="s"/>
      <c r="E1859" t="s">
        <v>20811</v>
      </c>
      <c r="F1859" t="s">
        <v>697</v>
      </c>
      <c r="G1859" t="s">
        <v>50</v>
      </c>
      <c r="H1859" t="s">
        <v>51</v>
      </c>
      <c r="I1859" t="s">
        <v>4833</v>
      </c>
      <c r="J1859" t="s">
        <v>4834</v>
      </c>
      <c r="K1859" t="s">
        <v>237</v>
      </c>
      <c r="L1859" t="s">
        <v>285</v>
      </c>
      <c r="M1859" t="s">
        <v>285</v>
      </c>
      <c r="N1859" t="s">
        <v>285</v>
      </c>
      <c r="O1859" t="s"/>
      <c r="P1859" t="s">
        <v>20558</v>
      </c>
      <c r="Q1859" t="s">
        <v>67</v>
      </c>
      <c r="R1859" t="s">
        <v>8028</v>
      </c>
      <c r="S1859" t="s"/>
      <c r="T1859" t="s"/>
      <c r="U1859" t="s"/>
      <c r="V1859" t="s"/>
      <c r="W1859" t="s"/>
      <c r="X1859" t="s"/>
      <c r="Y1859" t="s"/>
      <c r="Z1859" t="s"/>
      <c r="AA1859" t="s"/>
      <c r="AB1859" t="s">
        <v>8029</v>
      </c>
      <c r="AC1859" t="s">
        <v>8029</v>
      </c>
      <c r="AD1859" t="s">
        <v>44</v>
      </c>
      <c r="AE1859" t="s">
        <v>44</v>
      </c>
      <c r="AF1859" t="s">
        <v>44</v>
      </c>
      <c r="AG1859" t="s">
        <v>44</v>
      </c>
      <c r="AH1859" t="s">
        <v>44</v>
      </c>
      <c r="AI1859" t="s">
        <v>286</v>
      </c>
      <c r="AJ1859" t="s">
        <v>92</v>
      </c>
      <c r="AK1859" t="s">
        <v>66</v>
      </c>
    </row>
    <row r="1860" spans="1:38">
      <c r="A1860" t="s">
        <v>14792</v>
      </c>
      <c r="B1860" t="s">
        <v>20812</v>
      </c>
      <c r="C1860" t="s">
        <v>20813</v>
      </c>
      <c r="D1860" t="s">
        <v>20814</v>
      </c>
      <c r="E1860" t="s">
        <v>20815</v>
      </c>
      <c r="F1860" t="s">
        <v>255</v>
      </c>
      <c r="G1860" t="s">
        <v>72</v>
      </c>
      <c r="H1860" t="s">
        <v>51</v>
      </c>
      <c r="I1860" t="s">
        <v>5095</v>
      </c>
      <c r="J1860" t="s">
        <v>5096</v>
      </c>
      <c r="K1860" t="s">
        <v>54</v>
      </c>
      <c r="L1860" t="s">
        <v>1344</v>
      </c>
      <c r="M1860" t="s">
        <v>1345</v>
      </c>
      <c r="N1860" t="s">
        <v>2008</v>
      </c>
      <c r="O1860" t="s">
        <v>192</v>
      </c>
      <c r="P1860" t="s">
        <v>20816</v>
      </c>
      <c r="Q1860" t="s">
        <v>63</v>
      </c>
      <c r="R1860" t="s"/>
      <c r="S1860" t="s"/>
      <c r="T1860" t="s"/>
      <c r="U1860" t="s"/>
      <c r="V1860" t="s">
        <v>67</v>
      </c>
      <c r="W1860" t="s">
        <v>19265</v>
      </c>
      <c r="X1860" t="s"/>
      <c r="Y1860" t="s"/>
      <c r="Z1860" t="s"/>
      <c r="AA1860" t="s">
        <v>84</v>
      </c>
      <c r="AB1860" t="s">
        <v>20817</v>
      </c>
      <c r="AC1860" t="s">
        <v>20818</v>
      </c>
      <c r="AD1860" t="s">
        <v>151</v>
      </c>
      <c r="AE1860" t="s">
        <v>44</v>
      </c>
      <c r="AF1860" t="s">
        <v>20819</v>
      </c>
      <c r="AG1860" t="s">
        <v>7129</v>
      </c>
      <c r="AH1860" t="s">
        <v>110</v>
      </c>
      <c r="AI1860" t="s">
        <v>20820</v>
      </c>
      <c r="AJ1860" t="s">
        <v>92</v>
      </c>
      <c r="AK1860" t="s">
        <v>66</v>
      </c>
    </row>
    <row r="1861" spans="1:38">
      <c r="A1861" t="s">
        <v>20821</v>
      </c>
      <c r="B1861" t="s">
        <v>20822</v>
      </c>
      <c r="C1861" t="s">
        <v>20823</v>
      </c>
      <c r="D1861" t="s">
        <v>20824</v>
      </c>
      <c r="E1861" t="s">
        <v>20825</v>
      </c>
      <c r="F1861" t="s">
        <v>20533</v>
      </c>
      <c r="G1861" t="s">
        <v>50</v>
      </c>
      <c r="H1861" t="s">
        <v>234</v>
      </c>
      <c r="I1861" t="s">
        <v>2281</v>
      </c>
      <c r="J1861" t="s"/>
      <c r="K1861" t="s">
        <v>469</v>
      </c>
      <c r="L1861" t="s">
        <v>470</v>
      </c>
      <c r="M1861" t="s">
        <v>471</v>
      </c>
      <c r="N1861" t="s">
        <v>472</v>
      </c>
      <c r="O1861" t="s">
        <v>241</v>
      </c>
      <c r="P1861" t="s"/>
      <c r="Q1861" t="s"/>
      <c r="R1861" t="s"/>
      <c r="S1861" t="s"/>
      <c r="T1861" t="s">
        <v>67</v>
      </c>
      <c r="U1861" t="s"/>
      <c r="V1861" t="s"/>
      <c r="W1861" t="s"/>
      <c r="X1861" t="s"/>
      <c r="Y1861" t="s"/>
      <c r="Z1861" t="s">
        <v>20826</v>
      </c>
      <c r="AA1861" t="s"/>
      <c r="AB1861" t="s">
        <v>20827</v>
      </c>
      <c r="AC1861" t="s">
        <v>20828</v>
      </c>
      <c r="AD1861" t="s">
        <v>192</v>
      </c>
      <c r="AE1861" t="s">
        <v>44</v>
      </c>
      <c r="AF1861" t="s">
        <v>20829</v>
      </c>
      <c r="AG1861" t="s">
        <v>20830</v>
      </c>
      <c r="AH1861" t="s">
        <v>345</v>
      </c>
      <c r="AI1861" t="s">
        <v>20831</v>
      </c>
      <c r="AJ1861" t="s">
        <v>92</v>
      </c>
      <c r="AK1861" t="s">
        <v>1849</v>
      </c>
    </row>
    <row r="1862" spans="1:38">
      <c r="A1862" t="s">
        <v>17695</v>
      </c>
      <c r="B1862" t="s">
        <v>20832</v>
      </c>
      <c r="C1862" t="s">
        <v>20833</v>
      </c>
      <c r="D1862" t="s">
        <v>20834</v>
      </c>
      <c r="E1862" t="s">
        <v>20835</v>
      </c>
      <c r="F1862" t="s">
        <v>2562</v>
      </c>
      <c r="G1862" t="s">
        <v>50</v>
      </c>
      <c r="H1862" t="s">
        <v>234</v>
      </c>
      <c r="I1862" t="s">
        <v>5477</v>
      </c>
      <c r="J1862" t="s">
        <v>4913</v>
      </c>
      <c r="K1862" t="s">
        <v>4255</v>
      </c>
      <c r="L1862" t="s">
        <v>322</v>
      </c>
      <c r="M1862" t="s">
        <v>323</v>
      </c>
      <c r="N1862" t="s">
        <v>324</v>
      </c>
      <c r="O1862" t="s">
        <v>124</v>
      </c>
      <c r="P1862" t="s"/>
      <c r="Q1862" t="s">
        <v>67</v>
      </c>
      <c r="R1862" t="s"/>
      <c r="S1862" t="s"/>
      <c r="T1862" t="s">
        <v>67</v>
      </c>
      <c r="U1862" t="s"/>
      <c r="V1862" t="s"/>
      <c r="W1862" t="s"/>
      <c r="X1862" t="s">
        <v>20836</v>
      </c>
      <c r="Y1862" t="s">
        <v>67</v>
      </c>
      <c r="Z1862" t="s">
        <v>20837</v>
      </c>
      <c r="AA1862" t="s">
        <v>772</v>
      </c>
      <c r="AB1862" t="s">
        <v>20838</v>
      </c>
      <c r="AC1862" t="s">
        <v>20838</v>
      </c>
      <c r="AD1862" t="s">
        <v>124</v>
      </c>
      <c r="AE1862" t="s">
        <v>44</v>
      </c>
      <c r="AF1862" t="s">
        <v>20839</v>
      </c>
      <c r="AG1862" t="s">
        <v>8463</v>
      </c>
      <c r="AH1862" t="s">
        <v>142</v>
      </c>
      <c r="AI1862" t="s">
        <v>20840</v>
      </c>
      <c r="AJ1862" t="s">
        <v>92</v>
      </c>
      <c r="AK1862" t="s">
        <v>66</v>
      </c>
    </row>
    <row r="1863" spans="1:38">
      <c r="A1863" t="s">
        <v>16036</v>
      </c>
      <c r="B1863" t="s">
        <v>20841</v>
      </c>
      <c r="C1863" t="s">
        <v>20842</v>
      </c>
      <c r="D1863" t="s">
        <v>20843</v>
      </c>
      <c r="E1863" t="s">
        <v>20844</v>
      </c>
      <c r="F1863" t="s">
        <v>4458</v>
      </c>
      <c r="G1863" t="s">
        <v>72</v>
      </c>
      <c r="H1863" t="s">
        <v>51</v>
      </c>
      <c r="I1863" t="s">
        <v>954</v>
      </c>
      <c r="J1863" t="s">
        <v>53</v>
      </c>
      <c r="K1863" t="s">
        <v>54</v>
      </c>
      <c r="L1863" t="s">
        <v>1701</v>
      </c>
      <c r="M1863" t="s">
        <v>1701</v>
      </c>
      <c r="N1863" t="s">
        <v>2210</v>
      </c>
      <c r="O1863" t="s">
        <v>79</v>
      </c>
      <c r="P1863" t="s"/>
      <c r="Q1863" t="s"/>
      <c r="R1863" t="s"/>
      <c r="S1863" t="s"/>
      <c r="T1863" t="s"/>
      <c r="U1863" t="s"/>
      <c r="V1863" t="s"/>
      <c r="W1863" t="s">
        <v>12032</v>
      </c>
      <c r="X1863" t="s"/>
      <c r="Y1863" t="s"/>
      <c r="Z1863" t="s"/>
      <c r="AA1863" t="s"/>
      <c r="AB1863" t="s">
        <v>20845</v>
      </c>
      <c r="AC1863" t="s">
        <v>20846</v>
      </c>
      <c r="AD1863" t="s">
        <v>110</v>
      </c>
      <c r="AE1863" t="s">
        <v>1254</v>
      </c>
      <c r="AF1863" t="s">
        <v>20847</v>
      </c>
      <c r="AG1863" t="s">
        <v>20848</v>
      </c>
      <c r="AH1863" t="s">
        <v>86</v>
      </c>
      <c r="AI1863" t="s">
        <v>20849</v>
      </c>
      <c r="AJ1863" t="s">
        <v>92</v>
      </c>
      <c r="AK1863" t="s">
        <v>66</v>
      </c>
    </row>
    <row r="1864" spans="1:38">
      <c r="A1864" t="s">
        <v>20850</v>
      </c>
      <c r="B1864" t="s">
        <v>20851</v>
      </c>
      <c r="C1864" t="s">
        <v>20852</v>
      </c>
      <c r="D1864" t="s">
        <v>20853</v>
      </c>
      <c r="E1864" t="s">
        <v>20854</v>
      </c>
      <c r="F1864" t="s">
        <v>20855</v>
      </c>
      <c r="G1864" t="s">
        <v>50</v>
      </c>
      <c r="H1864" t="s">
        <v>51</v>
      </c>
      <c r="I1864" t="s">
        <v>17907</v>
      </c>
      <c r="J1864" t="s">
        <v>53</v>
      </c>
      <c r="K1864" t="s">
        <v>54</v>
      </c>
      <c r="L1864" t="s">
        <v>219</v>
      </c>
      <c r="M1864" t="s">
        <v>4914</v>
      </c>
      <c r="N1864" t="s">
        <v>7535</v>
      </c>
      <c r="O1864" t="s">
        <v>86</v>
      </c>
      <c r="P1864" t="s"/>
      <c r="Q1864" t="s"/>
      <c r="R1864" t="s"/>
      <c r="S1864" t="s"/>
      <c r="T1864" t="s"/>
      <c r="U1864" t="s"/>
      <c r="V1864" t="s"/>
      <c r="W1864" t="s"/>
      <c r="X1864" t="s"/>
      <c r="Y1864" t="s"/>
      <c r="Z1864" t="s"/>
      <c r="AA1864" t="s"/>
      <c r="AB1864" t="s">
        <v>20856</v>
      </c>
      <c r="AC1864" t="s">
        <v>20857</v>
      </c>
      <c r="AD1864" t="s">
        <v>124</v>
      </c>
      <c r="AE1864" t="s">
        <v>297</v>
      </c>
      <c r="AF1864" t="s">
        <v>20858</v>
      </c>
      <c r="AG1864" t="s">
        <v>20859</v>
      </c>
      <c r="AH1864" t="s">
        <v>345</v>
      </c>
      <c r="AI1864" t="s">
        <v>20860</v>
      </c>
      <c r="AJ1864" t="s">
        <v>92</v>
      </c>
      <c r="AK1864" t="s">
        <v>66</v>
      </c>
    </row>
    <row r="1865" spans="1:38">
      <c r="A1865" t="s">
        <v>20861</v>
      </c>
      <c r="B1865" t="s">
        <v>20862</v>
      </c>
      <c r="C1865" t="s">
        <v>20863</v>
      </c>
      <c r="D1865" t="s">
        <v>20864</v>
      </c>
      <c r="E1865" t="s">
        <v>20865</v>
      </c>
      <c r="F1865" t="s">
        <v>1970</v>
      </c>
      <c r="G1865" t="s">
        <v>50</v>
      </c>
      <c r="H1865" t="s">
        <v>51</v>
      </c>
      <c r="I1865" t="s">
        <v>20866</v>
      </c>
      <c r="J1865" t="s">
        <v>440</v>
      </c>
      <c r="K1865" t="s">
        <v>54</v>
      </c>
      <c r="L1865" t="s">
        <v>219</v>
      </c>
      <c r="M1865" t="s">
        <v>220</v>
      </c>
      <c r="N1865" t="s">
        <v>1972</v>
      </c>
      <c r="O1865" t="s">
        <v>301</v>
      </c>
      <c r="P1865" t="s"/>
      <c r="Q1865" t="s"/>
      <c r="R1865" t="s"/>
      <c r="S1865" t="s"/>
      <c r="T1865" t="s"/>
      <c r="U1865" t="s"/>
      <c r="V1865" t="s"/>
      <c r="W1865" t="s"/>
      <c r="X1865" t="s"/>
      <c r="Y1865" t="s"/>
      <c r="Z1865" t="s"/>
      <c r="AA1865" t="s"/>
      <c r="AB1865" t="s">
        <v>20867</v>
      </c>
      <c r="AC1865" t="s">
        <v>20868</v>
      </c>
      <c r="AD1865" t="s">
        <v>93</v>
      </c>
      <c r="AE1865" t="s">
        <v>44</v>
      </c>
      <c r="AF1865" t="s">
        <v>20869</v>
      </c>
      <c r="AG1865" t="s">
        <v>44</v>
      </c>
      <c r="AH1865" t="s">
        <v>67</v>
      </c>
      <c r="AI1865" t="s">
        <v>20870</v>
      </c>
      <c r="AJ1865" t="s">
        <v>92</v>
      </c>
      <c r="AK1865" t="s">
        <v>66</v>
      </c>
    </row>
    <row r="1866" spans="1:38">
      <c r="A1866" t="s">
        <v>20871</v>
      </c>
      <c r="B1866" t="s">
        <v>20872</v>
      </c>
      <c r="C1866" t="s">
        <v>20873</v>
      </c>
      <c r="D1866" t="s">
        <v>20874</v>
      </c>
      <c r="E1866" t="s">
        <v>20875</v>
      </c>
      <c r="F1866" t="s">
        <v>233</v>
      </c>
      <c r="G1866" t="s">
        <v>50</v>
      </c>
      <c r="H1866" t="s">
        <v>51</v>
      </c>
      <c r="I1866" t="s">
        <v>1024</v>
      </c>
      <c r="J1866" t="s">
        <v>53</v>
      </c>
      <c r="K1866" t="s">
        <v>54</v>
      </c>
      <c r="L1866" t="s">
        <v>55</v>
      </c>
      <c r="M1866" t="s">
        <v>56</v>
      </c>
      <c r="N1866" t="s">
        <v>426</v>
      </c>
      <c r="O1866" t="s">
        <v>174</v>
      </c>
      <c r="P1866" t="s">
        <v>20876</v>
      </c>
      <c r="Q1866" t="s">
        <v>174</v>
      </c>
      <c r="R1866" t="s">
        <v>20877</v>
      </c>
      <c r="S1866" t="s"/>
      <c r="T1866" t="s">
        <v>67</v>
      </c>
      <c r="U1866" t="s"/>
      <c r="V1866" t="s"/>
      <c r="W1866" t="s"/>
      <c r="X1866" t="s"/>
      <c r="Y1866" t="s"/>
      <c r="Z1866" t="s"/>
      <c r="AA1866" t="s"/>
      <c r="AB1866" t="s">
        <v>20878</v>
      </c>
      <c r="AC1866" t="s">
        <v>20879</v>
      </c>
      <c r="AD1866" t="s">
        <v>110</v>
      </c>
      <c r="AE1866" t="s">
        <v>44</v>
      </c>
      <c r="AF1866" t="s">
        <v>20880</v>
      </c>
      <c r="AG1866" t="s">
        <v>20881</v>
      </c>
      <c r="AH1866" t="s">
        <v>174</v>
      </c>
      <c r="AI1866" t="s">
        <v>20882</v>
      </c>
      <c r="AJ1866" t="s">
        <v>92</v>
      </c>
      <c r="AK1866" t="s">
        <v>66</v>
      </c>
    </row>
    <row r="1867" spans="1:38">
      <c r="A1867" t="s">
        <v>3414</v>
      </c>
      <c r="B1867" t="s">
        <v>20883</v>
      </c>
      <c r="C1867" t="s">
        <v>20884</v>
      </c>
      <c r="D1867" t="s">
        <v>20885</v>
      </c>
      <c r="E1867" t="s">
        <v>20886</v>
      </c>
      <c r="F1867" t="s">
        <v>2304</v>
      </c>
      <c r="G1867" t="s">
        <v>50</v>
      </c>
      <c r="H1867" t="s">
        <v>51</v>
      </c>
      <c r="I1867" t="s">
        <v>20887</v>
      </c>
      <c r="J1867" t="s">
        <v>99</v>
      </c>
      <c r="K1867" t="s">
        <v>54</v>
      </c>
      <c r="L1867" t="s">
        <v>470</v>
      </c>
      <c r="M1867" t="s">
        <v>685</v>
      </c>
      <c r="N1867" t="s">
        <v>6249</v>
      </c>
      <c r="O1867" t="s">
        <v>241</v>
      </c>
      <c r="P1867" t="s"/>
      <c r="Q1867" t="s"/>
      <c r="R1867" t="s"/>
      <c r="S1867" t="s"/>
      <c r="T1867" t="s"/>
      <c r="U1867" t="s"/>
      <c r="V1867" t="s"/>
      <c r="W1867" t="s"/>
      <c r="X1867" t="s"/>
      <c r="Y1867" t="s"/>
      <c r="Z1867" t="s"/>
      <c r="AA1867" t="s"/>
      <c r="AB1867" t="s">
        <v>20888</v>
      </c>
      <c r="AC1867" t="s">
        <v>20889</v>
      </c>
      <c r="AD1867" t="s">
        <v>124</v>
      </c>
      <c r="AE1867" t="s">
        <v>297</v>
      </c>
      <c r="AF1867" t="s">
        <v>20890</v>
      </c>
      <c r="AG1867" t="s">
        <v>20891</v>
      </c>
      <c r="AH1867" t="s">
        <v>195</v>
      </c>
      <c r="AI1867" t="s">
        <v>20892</v>
      </c>
      <c r="AJ1867" t="s">
        <v>92</v>
      </c>
      <c r="AK1867" t="s">
        <v>66</v>
      </c>
    </row>
    <row r="1868" spans="1:38">
      <c r="A1868" t="s">
        <v>1570</v>
      </c>
      <c r="B1868" t="s">
        <v>20893</v>
      </c>
      <c r="C1868" t="s">
        <v>20894</v>
      </c>
      <c r="D1868" t="s">
        <v>20895</v>
      </c>
      <c r="E1868" t="s">
        <v>20896</v>
      </c>
      <c r="F1868" t="s">
        <v>3029</v>
      </c>
      <c r="G1868" t="s">
        <v>50</v>
      </c>
      <c r="H1868" t="s">
        <v>234</v>
      </c>
      <c r="I1868" t="s">
        <v>5951</v>
      </c>
      <c r="J1868" t="s"/>
      <c r="K1868" t="s">
        <v>3519</v>
      </c>
      <c r="L1868" t="s">
        <v>322</v>
      </c>
      <c r="M1868" t="s">
        <v>323</v>
      </c>
      <c r="N1868" t="s">
        <v>1088</v>
      </c>
      <c r="O1868" t="s">
        <v>816</v>
      </c>
      <c r="P1868" t="s"/>
      <c r="Q1868" t="s"/>
      <c r="R1868" t="s"/>
      <c r="S1868" t="s">
        <v>20897</v>
      </c>
      <c r="T1868" t="s">
        <v>63</v>
      </c>
      <c r="U1868" t="s"/>
      <c r="V1868" t="s"/>
      <c r="W1868" t="s"/>
      <c r="X1868" t="s">
        <v>20898</v>
      </c>
      <c r="Y1868" t="s">
        <v>67</v>
      </c>
      <c r="Z1868" t="s">
        <v>20899</v>
      </c>
      <c r="AA1868" t="s">
        <v>772</v>
      </c>
      <c r="AB1868" t="s">
        <v>20900</v>
      </c>
      <c r="AC1868" t="s">
        <v>20900</v>
      </c>
      <c r="AD1868" t="s">
        <v>151</v>
      </c>
      <c r="AE1868" t="s">
        <v>5675</v>
      </c>
      <c r="AF1868" t="s">
        <v>20901</v>
      </c>
      <c r="AG1868" t="s">
        <v>20902</v>
      </c>
      <c r="AH1868" t="s">
        <v>93</v>
      </c>
      <c r="AI1868" t="s">
        <v>20903</v>
      </c>
      <c r="AJ1868" t="s">
        <v>92</v>
      </c>
      <c r="AK1868" t="s">
        <v>66</v>
      </c>
    </row>
    <row r="1869" spans="1:38">
      <c r="A1869" t="s">
        <v>17570</v>
      </c>
      <c r="B1869" t="s">
        <v>20904</v>
      </c>
      <c r="C1869" t="s">
        <v>20905</v>
      </c>
      <c r="D1869" t="s">
        <v>20906</v>
      </c>
      <c r="E1869" t="s">
        <v>20907</v>
      </c>
      <c r="F1869" t="s">
        <v>438</v>
      </c>
      <c r="G1869" t="s">
        <v>50</v>
      </c>
      <c r="H1869" t="s">
        <v>51</v>
      </c>
      <c r="I1869" t="s">
        <v>169</v>
      </c>
      <c r="J1869" t="s">
        <v>53</v>
      </c>
      <c r="K1869" t="s">
        <v>54</v>
      </c>
      <c r="L1869" t="s">
        <v>100</v>
      </c>
      <c r="M1869" t="s">
        <v>2700</v>
      </c>
      <c r="N1869" t="s">
        <v>20908</v>
      </c>
      <c r="O1869" t="s">
        <v>174</v>
      </c>
      <c r="P1869" t="s"/>
      <c r="Q1869" t="s"/>
      <c r="R1869" t="s"/>
      <c r="S1869" t="s"/>
      <c r="T1869" t="s"/>
      <c r="U1869" t="s"/>
      <c r="V1869" t="s"/>
      <c r="W1869" t="s"/>
      <c r="X1869" t="s"/>
      <c r="Y1869" t="s"/>
      <c r="Z1869" t="s"/>
      <c r="AA1869" t="s"/>
      <c r="AB1869" t="s">
        <v>20909</v>
      </c>
      <c r="AC1869" t="s">
        <v>20910</v>
      </c>
      <c r="AD1869" t="s">
        <v>93</v>
      </c>
      <c r="AE1869" t="s">
        <v>277</v>
      </c>
      <c r="AF1869" t="s">
        <v>20911</v>
      </c>
      <c r="AG1869" t="s">
        <v>20912</v>
      </c>
      <c r="AH1869" t="s">
        <v>44</v>
      </c>
      <c r="AI1869" t="s">
        <v>20913</v>
      </c>
      <c r="AJ1869" t="s">
        <v>92</v>
      </c>
      <c r="AK1869" t="s">
        <v>66</v>
      </c>
    </row>
    <row r="1870" spans="1:38">
      <c r="A1870" t="s">
        <v>4245</v>
      </c>
      <c r="B1870" t="s">
        <v>20914</v>
      </c>
      <c r="C1870" t="s">
        <v>20915</v>
      </c>
      <c r="D1870" t="s">
        <v>20916</v>
      </c>
      <c r="E1870" t="s">
        <v>20917</v>
      </c>
      <c r="F1870" t="s">
        <v>379</v>
      </c>
      <c r="G1870" t="s">
        <v>50</v>
      </c>
      <c r="H1870" t="s">
        <v>51</v>
      </c>
      <c r="I1870" t="s">
        <v>20284</v>
      </c>
      <c r="J1870" t="s">
        <v>4580</v>
      </c>
      <c r="K1870" t="s">
        <v>237</v>
      </c>
      <c r="L1870" t="s">
        <v>139</v>
      </c>
      <c r="M1870" t="s">
        <v>500</v>
      </c>
      <c r="N1870" t="s">
        <v>3240</v>
      </c>
      <c r="O1870" t="s">
        <v>518</v>
      </c>
      <c r="P1870" t="s"/>
      <c r="Q1870" t="s"/>
      <c r="R1870" t="s"/>
      <c r="S1870" t="s">
        <v>20918</v>
      </c>
      <c r="T1870" t="s">
        <v>67</v>
      </c>
      <c r="U1870" t="s">
        <v>20919</v>
      </c>
      <c r="V1870" t="s">
        <v>67</v>
      </c>
      <c r="W1870" t="s"/>
      <c r="X1870" t="s"/>
      <c r="Y1870" t="s"/>
      <c r="Z1870" t="s"/>
      <c r="AA1870" t="s">
        <v>84</v>
      </c>
      <c r="AB1870" t="s">
        <v>20920</v>
      </c>
      <c r="AC1870" t="s">
        <v>20920</v>
      </c>
      <c r="AD1870" t="s">
        <v>149</v>
      </c>
      <c r="AE1870" t="s">
        <v>44</v>
      </c>
      <c r="AF1870" t="s">
        <v>20921</v>
      </c>
      <c r="AG1870" t="s">
        <v>20922</v>
      </c>
      <c r="AH1870" t="s">
        <v>419</v>
      </c>
      <c r="AI1870" t="s">
        <v>20923</v>
      </c>
      <c r="AJ1870" t="s">
        <v>92</v>
      </c>
      <c r="AK1870" t="s">
        <v>66</v>
      </c>
    </row>
    <row r="1871" spans="1:38">
      <c r="A1871" t="s">
        <v>20924</v>
      </c>
      <c r="B1871" t="s">
        <v>20925</v>
      </c>
      <c r="C1871" t="s">
        <v>20926</v>
      </c>
      <c r="D1871" t="s">
        <v>20927</v>
      </c>
      <c r="E1871" t="s">
        <v>20928</v>
      </c>
      <c r="F1871" t="s">
        <v>49</v>
      </c>
      <c r="G1871" t="s">
        <v>50</v>
      </c>
      <c r="H1871" t="s">
        <v>51</v>
      </c>
      <c r="I1871" t="s">
        <v>20929</v>
      </c>
      <c r="J1871" t="s">
        <v>842</v>
      </c>
      <c r="K1871" t="s">
        <v>54</v>
      </c>
      <c r="L1871" t="s">
        <v>219</v>
      </c>
      <c r="M1871" t="s">
        <v>220</v>
      </c>
      <c r="N1871" t="s">
        <v>1972</v>
      </c>
      <c r="O1871" t="s">
        <v>241</v>
      </c>
      <c r="P1871" t="s"/>
      <c r="Q1871" t="s"/>
      <c r="R1871" t="s"/>
      <c r="S1871" t="s"/>
      <c r="T1871" t="s"/>
      <c r="U1871" t="s"/>
      <c r="V1871" t="s"/>
      <c r="W1871" t="s"/>
      <c r="X1871" t="s"/>
      <c r="Y1871" t="s"/>
      <c r="Z1871" t="s"/>
      <c r="AA1871" t="s"/>
      <c r="AB1871" t="s">
        <v>20930</v>
      </c>
      <c r="AC1871" t="s">
        <v>20930</v>
      </c>
      <c r="AD1871" t="s">
        <v>59</v>
      </c>
      <c r="AE1871" t="s">
        <v>107</v>
      </c>
      <c r="AF1871" t="s">
        <v>20931</v>
      </c>
      <c r="AG1871" t="s">
        <v>20932</v>
      </c>
      <c r="AH1871" t="s">
        <v>112</v>
      </c>
      <c r="AI1871" t="s">
        <v>20933</v>
      </c>
      <c r="AJ1871" t="s">
        <v>92</v>
      </c>
      <c r="AK1871" t="s">
        <v>66</v>
      </c>
    </row>
    <row r="1872" spans="1:38">
      <c r="A1872" t="s">
        <v>20934</v>
      </c>
      <c r="B1872" t="s">
        <v>20935</v>
      </c>
      <c r="C1872" t="s">
        <v>20936</v>
      </c>
      <c r="D1872" t="s">
        <v>20937</v>
      </c>
      <c r="E1872" t="s">
        <v>20938</v>
      </c>
      <c r="F1872" t="s"/>
      <c r="G1872" t="s">
        <v>50</v>
      </c>
      <c r="H1872" t="s">
        <v>51</v>
      </c>
      <c r="I1872" t="s"/>
      <c r="J1872" t="s"/>
      <c r="K1872" t="s"/>
      <c r="L1872" t="s">
        <v>100</v>
      </c>
      <c r="M1872" t="s">
        <v>101</v>
      </c>
      <c r="N1872" t="s">
        <v>102</v>
      </c>
      <c r="O1872" t="s"/>
      <c r="P1872" t="s"/>
      <c r="Q1872" t="s">
        <v>44</v>
      </c>
      <c r="R1872" t="s"/>
      <c r="S1872" t="s"/>
      <c r="T1872" t="s"/>
      <c r="U1872" t="s"/>
      <c r="V1872" t="s"/>
      <c r="W1872" t="s"/>
      <c r="X1872" t="s"/>
      <c r="Y1872" t="s"/>
      <c r="Z1872" t="s"/>
      <c r="AA1872" t="s"/>
      <c r="AB1872" t="s">
        <v>20939</v>
      </c>
      <c r="AC1872" t="s">
        <v>20939</v>
      </c>
      <c r="AD1872" t="s">
        <v>112</v>
      </c>
      <c r="AE1872" t="s">
        <v>904</v>
      </c>
      <c r="AF1872" t="s">
        <v>20940</v>
      </c>
      <c r="AG1872" t="s">
        <v>5823</v>
      </c>
      <c r="AH1872" t="s">
        <v>44</v>
      </c>
      <c r="AI1872" t="s">
        <v>20941</v>
      </c>
      <c r="AJ1872" t="s">
        <v>20942</v>
      </c>
      <c r="AK1872" t="s">
        <v>66</v>
      </c>
    </row>
    <row r="1873" spans="1:38">
      <c r="A1873" t="s">
        <v>20943</v>
      </c>
      <c r="B1873" t="s">
        <v>20944</v>
      </c>
      <c r="C1873" t="s">
        <v>20945</v>
      </c>
      <c r="D1873" t="s">
        <v>20946</v>
      </c>
      <c r="E1873" t="s">
        <v>20947</v>
      </c>
      <c r="F1873" t="s">
        <v>263</v>
      </c>
      <c r="G1873" t="s">
        <v>50</v>
      </c>
      <c r="H1873" t="s">
        <v>51</v>
      </c>
      <c r="I1873" t="s">
        <v>335</v>
      </c>
      <c r="J1873" t="s">
        <v>53</v>
      </c>
      <c r="K1873" t="s">
        <v>54</v>
      </c>
      <c r="L1873" t="s">
        <v>258</v>
      </c>
      <c r="M1873" t="s">
        <v>259</v>
      </c>
      <c r="N1873" t="s">
        <v>2370</v>
      </c>
      <c r="O1873" t="s">
        <v>142</v>
      </c>
      <c r="P1873" t="s"/>
      <c r="Q1873" t="s"/>
      <c r="R1873" t="s"/>
      <c r="S1873" t="s">
        <v>20948</v>
      </c>
      <c r="T1873" t="s">
        <v>93</v>
      </c>
      <c r="U1873" t="s"/>
      <c r="V1873" t="s"/>
      <c r="W1873" t="s"/>
      <c r="X1873" t="s"/>
      <c r="Y1873" t="s"/>
      <c r="Z1873" t="s"/>
      <c r="AA1873" t="s"/>
      <c r="AB1873" t="s">
        <v>20949</v>
      </c>
      <c r="AC1873" t="s">
        <v>20950</v>
      </c>
      <c r="AD1873" t="s">
        <v>93</v>
      </c>
      <c r="AE1873" t="s">
        <v>277</v>
      </c>
      <c r="AF1873" t="s">
        <v>20951</v>
      </c>
      <c r="AG1873" t="s">
        <v>20952</v>
      </c>
      <c r="AH1873" t="s">
        <v>44</v>
      </c>
      <c r="AI1873" t="s">
        <v>20953</v>
      </c>
      <c r="AJ1873" t="s">
        <v>92</v>
      </c>
      <c r="AK1873" t="s">
        <v>66</v>
      </c>
    </row>
    <row r="1874" spans="1:38">
      <c r="A1874" t="s">
        <v>20954</v>
      </c>
      <c r="B1874" t="s">
        <v>20955</v>
      </c>
      <c r="C1874" t="s">
        <v>20956</v>
      </c>
      <c r="D1874" t="s"/>
      <c r="E1874" t="s">
        <v>20957</v>
      </c>
      <c r="F1874" t="s"/>
      <c r="G1874" t="s">
        <v>50</v>
      </c>
      <c r="H1874" t="s">
        <v>51</v>
      </c>
      <c r="I1874" t="s"/>
      <c r="J1874" t="s"/>
      <c r="K1874" t="s">
        <v>569</v>
      </c>
      <c r="L1874" t="s">
        <v>76</v>
      </c>
      <c r="M1874" t="s">
        <v>77</v>
      </c>
      <c r="N1874" t="s">
        <v>860</v>
      </c>
      <c r="O1874" t="s">
        <v>79</v>
      </c>
      <c r="P1874" t="s"/>
      <c r="Q1874" t="s"/>
      <c r="R1874" t="s"/>
      <c r="S1874" t="s"/>
      <c r="T1874" t="s"/>
      <c r="U1874" t="s"/>
      <c r="V1874" t="s"/>
      <c r="W1874" t="s"/>
      <c r="X1874" t="s"/>
      <c r="Y1874" t="s"/>
      <c r="Z1874" t="s"/>
      <c r="AA1874" t="s"/>
      <c r="AB1874" t="s">
        <v>20958</v>
      </c>
      <c r="AC1874" t="s">
        <v>20958</v>
      </c>
      <c r="AD1874" t="s">
        <v>86</v>
      </c>
      <c r="AE1874" t="s">
        <v>44</v>
      </c>
      <c r="AF1874" t="s">
        <v>20959</v>
      </c>
      <c r="AG1874" t="s">
        <v>44</v>
      </c>
      <c r="AH1874" t="s">
        <v>180</v>
      </c>
      <c r="AI1874" t="s">
        <v>20960</v>
      </c>
      <c r="AJ1874" t="s">
        <v>92</v>
      </c>
      <c r="AK1874" t="s">
        <v>66</v>
      </c>
    </row>
    <row r="1875" spans="1:38">
      <c r="A1875" t="s">
        <v>20961</v>
      </c>
      <c r="B1875" t="s">
        <v>20962</v>
      </c>
      <c r="C1875" t="s">
        <v>20963</v>
      </c>
      <c r="D1875" t="s">
        <v>20964</v>
      </c>
      <c r="E1875" t="s">
        <v>20965</v>
      </c>
      <c r="F1875" t="s">
        <v>541</v>
      </c>
      <c r="G1875" t="s">
        <v>50</v>
      </c>
      <c r="H1875" t="s">
        <v>51</v>
      </c>
      <c r="I1875" t="s">
        <v>3795</v>
      </c>
      <c r="J1875" t="s">
        <v>13477</v>
      </c>
      <c r="K1875" t="s">
        <v>237</v>
      </c>
      <c r="L1875" t="s">
        <v>238</v>
      </c>
      <c r="M1875" t="s">
        <v>1265</v>
      </c>
      <c r="N1875" t="s">
        <v>1266</v>
      </c>
      <c r="O1875" t="s">
        <v>507</v>
      </c>
      <c r="P1875" t="s"/>
      <c r="Q1875" t="s"/>
      <c r="R1875" t="s"/>
      <c r="S1875" t="s"/>
      <c r="T1875" t="s"/>
      <c r="U1875" t="s"/>
      <c r="V1875" t="s"/>
      <c r="W1875" t="s"/>
      <c r="X1875" t="s"/>
      <c r="Y1875" t="s"/>
      <c r="Z1875" t="s"/>
      <c r="AA1875" t="s"/>
      <c r="AB1875" t="s">
        <v>20966</v>
      </c>
      <c r="AC1875" t="s">
        <v>20967</v>
      </c>
      <c r="AD1875" t="s">
        <v>149</v>
      </c>
      <c r="AE1875" t="s">
        <v>44</v>
      </c>
      <c r="AF1875" t="s">
        <v>20968</v>
      </c>
      <c r="AG1875" t="s">
        <v>20969</v>
      </c>
      <c r="AH1875" t="s">
        <v>142</v>
      </c>
      <c r="AI1875" t="s">
        <v>20970</v>
      </c>
      <c r="AJ1875" t="s">
        <v>92</v>
      </c>
      <c r="AK1875" t="s">
        <v>66</v>
      </c>
    </row>
    <row r="1876" spans="1:38">
      <c r="A1876" t="s">
        <v>20971</v>
      </c>
      <c r="B1876" t="s">
        <v>20972</v>
      </c>
      <c r="C1876" t="s">
        <v>20973</v>
      </c>
      <c r="D1876" t="s"/>
      <c r="E1876" t="s">
        <v>20974</v>
      </c>
      <c r="F1876" t="s">
        <v>857</v>
      </c>
      <c r="G1876" t="s">
        <v>1178</v>
      </c>
      <c r="H1876" t="s">
        <v>51</v>
      </c>
      <c r="I1876" t="s">
        <v>20975</v>
      </c>
      <c r="J1876" t="s">
        <v>53</v>
      </c>
      <c r="K1876" t="s">
        <v>54</v>
      </c>
      <c r="L1876" t="s">
        <v>1880</v>
      </c>
      <c r="M1876" t="s">
        <v>3031</v>
      </c>
      <c r="N1876" t="s">
        <v>3042</v>
      </c>
      <c r="O1876" t="s">
        <v>419</v>
      </c>
      <c r="P1876" t="s">
        <v>20976</v>
      </c>
      <c r="Q1876" t="s">
        <v>149</v>
      </c>
      <c r="R1876" t="s">
        <v>20977</v>
      </c>
      <c r="S1876" t="s">
        <v>5060</v>
      </c>
      <c r="T1876" t="s">
        <v>67</v>
      </c>
      <c r="U1876" t="s"/>
      <c r="V1876" t="s"/>
      <c r="W1876" t="s">
        <v>20978</v>
      </c>
      <c r="X1876" t="s"/>
      <c r="Y1876" t="s"/>
      <c r="Z1876" t="s"/>
      <c r="AA1876" t="s"/>
      <c r="AB1876" t="s">
        <v>20979</v>
      </c>
      <c r="AC1876" t="s">
        <v>20980</v>
      </c>
      <c r="AD1876" t="s">
        <v>110</v>
      </c>
      <c r="AE1876" t="s">
        <v>1254</v>
      </c>
      <c r="AF1876" t="s">
        <v>20981</v>
      </c>
      <c r="AG1876" t="s">
        <v>14303</v>
      </c>
      <c r="AH1876" t="s">
        <v>151</v>
      </c>
      <c r="AI1876" t="s">
        <v>20982</v>
      </c>
      <c r="AJ1876" t="s">
        <v>92</v>
      </c>
      <c r="AK1876" t="s">
        <v>66</v>
      </c>
    </row>
    <row r="1877" spans="1:38">
      <c r="A1877" t="s">
        <v>1895</v>
      </c>
      <c r="B1877" t="s">
        <v>20983</v>
      </c>
      <c r="C1877" t="s">
        <v>20984</v>
      </c>
      <c r="D1877" t="s">
        <v>20985</v>
      </c>
      <c r="E1877" t="s">
        <v>20986</v>
      </c>
      <c r="F1877" t="s">
        <v>2562</v>
      </c>
      <c r="G1877" t="s">
        <v>72</v>
      </c>
      <c r="H1877" t="s">
        <v>51</v>
      </c>
      <c r="I1877" t="s">
        <v>20987</v>
      </c>
      <c r="J1877" t="s">
        <v>1127</v>
      </c>
      <c r="K1877" t="s">
        <v>54</v>
      </c>
      <c r="L1877" t="s">
        <v>204</v>
      </c>
      <c r="M1877" t="s">
        <v>205</v>
      </c>
      <c r="N1877" t="s">
        <v>2781</v>
      </c>
      <c r="O1877" t="s">
        <v>826</v>
      </c>
      <c r="P1877" t="s"/>
      <c r="Q1877" t="s"/>
      <c r="R1877" t="s"/>
      <c r="S1877" t="s"/>
      <c r="T1877" t="s"/>
      <c r="U1877" t="s"/>
      <c r="V1877" t="s">
        <v>67</v>
      </c>
      <c r="W1877" t="s">
        <v>20988</v>
      </c>
      <c r="X1877" t="s"/>
      <c r="Y1877" t="s"/>
      <c r="Z1877" t="s"/>
      <c r="AA1877" t="s">
        <v>84</v>
      </c>
      <c r="AB1877" t="s">
        <v>20989</v>
      </c>
      <c r="AC1877" t="s">
        <v>20990</v>
      </c>
      <c r="AD1877" t="s">
        <v>112</v>
      </c>
      <c r="AE1877" t="s">
        <v>44</v>
      </c>
      <c r="AF1877" t="s">
        <v>20991</v>
      </c>
      <c r="AG1877" t="s">
        <v>17251</v>
      </c>
      <c r="AH1877" t="s">
        <v>93</v>
      </c>
      <c r="AI1877" t="s">
        <v>20992</v>
      </c>
      <c r="AJ1877" t="s">
        <v>92</v>
      </c>
      <c r="AK1877" t="s">
        <v>66</v>
      </c>
    </row>
    <row r="1878" spans="1:38">
      <c r="A1878" t="s">
        <v>20993</v>
      </c>
      <c r="B1878" t="s">
        <v>20994</v>
      </c>
      <c r="C1878" t="s">
        <v>20995</v>
      </c>
      <c r="D1878" t="s">
        <v>20996</v>
      </c>
      <c r="E1878" t="s">
        <v>20997</v>
      </c>
      <c r="F1878" t="s">
        <v>255</v>
      </c>
      <c r="G1878" t="s">
        <v>50</v>
      </c>
      <c r="H1878" t="s">
        <v>51</v>
      </c>
      <c r="I1878" t="s">
        <v>20998</v>
      </c>
      <c r="J1878" t="s"/>
      <c r="K1878" t="s">
        <v>138</v>
      </c>
      <c r="L1878" t="s">
        <v>55</v>
      </c>
      <c r="M1878" t="s">
        <v>56</v>
      </c>
      <c r="N1878" t="s">
        <v>611</v>
      </c>
      <c r="O1878" t="s"/>
      <c r="P1878" t="s"/>
      <c r="Q1878" t="s">
        <v>44</v>
      </c>
      <c r="R1878" t="s"/>
      <c r="S1878" t="s"/>
      <c r="T1878" t="s"/>
      <c r="U1878" t="s"/>
      <c r="V1878" t="s"/>
      <c r="W1878" t="s"/>
      <c r="X1878" t="s"/>
      <c r="Y1878" t="s"/>
      <c r="Z1878" t="s"/>
      <c r="AA1878" t="s"/>
      <c r="AB1878" t="s">
        <v>20999</v>
      </c>
      <c r="AC1878" t="s">
        <v>20999</v>
      </c>
      <c r="AD1878" t="s">
        <v>93</v>
      </c>
      <c r="AE1878" t="s">
        <v>44</v>
      </c>
      <c r="AF1878" t="s">
        <v>21000</v>
      </c>
      <c r="AG1878" t="s">
        <v>2363</v>
      </c>
      <c r="AH1878" t="s">
        <v>44</v>
      </c>
      <c r="AI1878" t="s">
        <v>21001</v>
      </c>
      <c r="AJ1878" t="s">
        <v>21002</v>
      </c>
      <c r="AK1878" t="s">
        <v>66</v>
      </c>
    </row>
    <row r="1879" spans="1:38">
      <c r="A1879" t="s">
        <v>21003</v>
      </c>
      <c r="B1879" t="s">
        <v>21004</v>
      </c>
      <c r="C1879" t="s">
        <v>21005</v>
      </c>
      <c r="D1879" t="s">
        <v>21006</v>
      </c>
      <c r="E1879" t="s">
        <v>21007</v>
      </c>
      <c r="F1879" t="s">
        <v>396</v>
      </c>
      <c r="G1879" t="s">
        <v>50</v>
      </c>
      <c r="H1879" t="s">
        <v>51</v>
      </c>
      <c r="I1879" t="s"/>
      <c r="J1879" t="s"/>
      <c r="K1879" t="s"/>
      <c r="L1879" t="s">
        <v>55</v>
      </c>
      <c r="M1879" t="s">
        <v>56</v>
      </c>
      <c r="N1879" t="s">
        <v>611</v>
      </c>
      <c r="O1879" t="s"/>
      <c r="P1879" t="s"/>
      <c r="Q1879" t="s">
        <v>44</v>
      </c>
      <c r="R1879" t="s"/>
      <c r="S1879" t="s"/>
      <c r="T1879" t="s"/>
      <c r="U1879" t="s"/>
      <c r="V1879" t="s"/>
      <c r="W1879" t="s"/>
      <c r="X1879" t="s"/>
      <c r="Y1879" t="s"/>
      <c r="Z1879" t="s"/>
      <c r="AA1879" t="s"/>
      <c r="AB1879" t="s">
        <v>21008</v>
      </c>
      <c r="AC1879" t="s">
        <v>21008</v>
      </c>
      <c r="AD1879" t="s">
        <v>93</v>
      </c>
      <c r="AE1879" t="s">
        <v>44</v>
      </c>
      <c r="AF1879" t="s">
        <v>21009</v>
      </c>
      <c r="AG1879" t="s">
        <v>44</v>
      </c>
      <c r="AH1879" t="s">
        <v>67</v>
      </c>
      <c r="AI1879" t="s">
        <v>21010</v>
      </c>
      <c r="AJ1879" t="s">
        <v>21011</v>
      </c>
      <c r="AK1879" t="s">
        <v>66</v>
      </c>
    </row>
    <row r="1880" spans="1:38">
      <c r="A1880" t="s">
        <v>11327</v>
      </c>
      <c r="B1880" t="s">
        <v>21012</v>
      </c>
      <c r="C1880" t="s">
        <v>21013</v>
      </c>
      <c r="D1880" t="s">
        <v>21014</v>
      </c>
      <c r="E1880" t="s">
        <v>21015</v>
      </c>
      <c r="F1880" t="s">
        <v>49</v>
      </c>
      <c r="G1880" t="s">
        <v>50</v>
      </c>
      <c r="H1880" t="s">
        <v>51</v>
      </c>
      <c r="I1880" t="s">
        <v>6930</v>
      </c>
      <c r="J1880" t="s"/>
      <c r="K1880" t="s">
        <v>3145</v>
      </c>
      <c r="L1880" t="s">
        <v>285</v>
      </c>
      <c r="M1880" t="s">
        <v>285</v>
      </c>
      <c r="N1880" t="s">
        <v>285</v>
      </c>
      <c r="O1880" t="s">
        <v>241</v>
      </c>
      <c r="P1880" t="s">
        <v>1959</v>
      </c>
      <c r="Q1880" t="s">
        <v>67</v>
      </c>
      <c r="R1880" t="s">
        <v>3762</v>
      </c>
      <c r="S1880" t="s"/>
      <c r="T1880" t="s"/>
      <c r="U1880" t="s"/>
      <c r="V1880" t="s"/>
      <c r="W1880" t="s"/>
      <c r="X1880" t="s"/>
      <c r="Y1880" t="s"/>
      <c r="Z1880" t="s"/>
      <c r="AA1880" t="s"/>
      <c r="AB1880" t="s">
        <v>21016</v>
      </c>
      <c r="AC1880" t="s">
        <v>6283</v>
      </c>
      <c r="AD1880" t="s">
        <v>44</v>
      </c>
      <c r="AE1880" t="s">
        <v>44</v>
      </c>
      <c r="AF1880" t="s">
        <v>44</v>
      </c>
      <c r="AG1880" t="s">
        <v>44</v>
      </c>
      <c r="AH1880" t="s">
        <v>44</v>
      </c>
      <c r="AI1880" t="s">
        <v>286</v>
      </c>
      <c r="AJ1880" t="s">
        <v>92</v>
      </c>
      <c r="AK1880" t="s">
        <v>66</v>
      </c>
    </row>
    <row r="1881" spans="1:38">
      <c r="A1881" t="s">
        <v>15725</v>
      </c>
      <c r="B1881" t="s">
        <v>21017</v>
      </c>
      <c r="C1881" t="s">
        <v>21018</v>
      </c>
      <c r="D1881" t="s">
        <v>21019</v>
      </c>
      <c r="E1881" t="s">
        <v>21020</v>
      </c>
      <c r="F1881" t="s">
        <v>831</v>
      </c>
      <c r="G1881" t="s">
        <v>1178</v>
      </c>
      <c r="H1881" t="s">
        <v>51</v>
      </c>
      <c r="I1881" t="s">
        <v>21021</v>
      </c>
      <c r="J1881" t="s">
        <v>753</v>
      </c>
      <c r="K1881" t="s">
        <v>54</v>
      </c>
      <c r="L1881" t="s">
        <v>322</v>
      </c>
      <c r="M1881" t="s">
        <v>323</v>
      </c>
      <c r="N1881" t="s">
        <v>1088</v>
      </c>
      <c r="O1881" t="s">
        <v>433</v>
      </c>
      <c r="P1881" t="s"/>
      <c r="Q1881" t="s"/>
      <c r="R1881" t="s"/>
      <c r="S1881" t="s"/>
      <c r="T1881" t="s"/>
      <c r="U1881" t="s"/>
      <c r="V1881" t="s"/>
      <c r="W1881" t="s">
        <v>21022</v>
      </c>
      <c r="X1881" t="s"/>
      <c r="Y1881" t="s"/>
      <c r="Z1881" t="s"/>
      <c r="AA1881" t="s"/>
      <c r="AB1881" t="s">
        <v>21023</v>
      </c>
      <c r="AC1881" t="s">
        <v>21024</v>
      </c>
      <c r="AD1881" t="s">
        <v>86</v>
      </c>
      <c r="AE1881" t="s">
        <v>44</v>
      </c>
      <c r="AF1881" t="s">
        <v>21025</v>
      </c>
      <c r="AG1881" t="s">
        <v>21026</v>
      </c>
      <c r="AH1881" t="s">
        <v>90</v>
      </c>
      <c r="AI1881" t="s">
        <v>21027</v>
      </c>
      <c r="AJ1881" t="s">
        <v>92</v>
      </c>
      <c r="AK1881" t="s">
        <v>66</v>
      </c>
    </row>
    <row r="1882" spans="1:38">
      <c r="A1882" t="s">
        <v>8783</v>
      </c>
      <c r="B1882" t="s">
        <v>21028</v>
      </c>
      <c r="C1882" t="s">
        <v>21029</v>
      </c>
      <c r="D1882" t="s">
        <v>21030</v>
      </c>
      <c r="E1882" t="s">
        <v>21031</v>
      </c>
      <c r="F1882" t="s">
        <v>857</v>
      </c>
      <c r="G1882" t="s">
        <v>50</v>
      </c>
      <c r="H1882" t="s">
        <v>51</v>
      </c>
      <c r="I1882" t="s">
        <v>1037</v>
      </c>
      <c r="J1882" t="s">
        <v>1038</v>
      </c>
      <c r="K1882" t="s">
        <v>354</v>
      </c>
      <c r="L1882" t="s">
        <v>526</v>
      </c>
      <c r="M1882" t="s">
        <v>527</v>
      </c>
      <c r="N1882" t="s">
        <v>1039</v>
      </c>
      <c r="O1882" t="s">
        <v>79</v>
      </c>
      <c r="P1882" t="s">
        <v>21032</v>
      </c>
      <c r="Q1882" t="s">
        <v>93</v>
      </c>
      <c r="R1882" t="s">
        <v>21033</v>
      </c>
      <c r="S1882" t="s"/>
      <c r="T1882" t="s"/>
      <c r="U1882" t="s"/>
      <c r="V1882" t="s"/>
      <c r="W1882" t="s"/>
      <c r="X1882" t="s"/>
      <c r="Y1882" t="s"/>
      <c r="Z1882" t="s"/>
      <c r="AA1882" t="s"/>
      <c r="AB1882" t="s">
        <v>21034</v>
      </c>
      <c r="AC1882" t="s">
        <v>21035</v>
      </c>
      <c r="AD1882" t="s">
        <v>86</v>
      </c>
      <c r="AE1882" t="s">
        <v>44</v>
      </c>
      <c r="AF1882" t="s">
        <v>21036</v>
      </c>
      <c r="AG1882" t="s">
        <v>21037</v>
      </c>
      <c r="AH1882" t="s">
        <v>195</v>
      </c>
      <c r="AI1882" t="s">
        <v>21038</v>
      </c>
      <c r="AJ1882" t="s">
        <v>92</v>
      </c>
      <c r="AK1882" t="s">
        <v>66</v>
      </c>
    </row>
    <row r="1883" spans="1:38">
      <c r="A1883" t="s">
        <v>21039</v>
      </c>
      <c r="B1883" t="s">
        <v>21040</v>
      </c>
      <c r="C1883" t="s">
        <v>21041</v>
      </c>
      <c r="D1883" t="s"/>
      <c r="E1883" t="s">
        <v>21042</v>
      </c>
      <c r="F1883" t="s">
        <v>5438</v>
      </c>
      <c r="G1883" t="s">
        <v>1178</v>
      </c>
      <c r="H1883" t="s">
        <v>51</v>
      </c>
      <c r="I1883" t="s">
        <v>6434</v>
      </c>
      <c r="J1883" t="s">
        <v>513</v>
      </c>
      <c r="K1883" t="s">
        <v>54</v>
      </c>
      <c r="L1883" t="s">
        <v>470</v>
      </c>
      <c r="M1883" t="s">
        <v>685</v>
      </c>
      <c r="N1883" t="s">
        <v>686</v>
      </c>
      <c r="O1883" t="s">
        <v>241</v>
      </c>
      <c r="P1883" t="s">
        <v>1142</v>
      </c>
      <c r="Q1883" t="s">
        <v>67</v>
      </c>
      <c r="R1883" t="s"/>
      <c r="S1883" t="s">
        <v>21043</v>
      </c>
      <c r="T1883" t="s">
        <v>112</v>
      </c>
      <c r="U1883" t="s">
        <v>21044</v>
      </c>
      <c r="V1883" t="s">
        <v>67</v>
      </c>
      <c r="W1883" t="s">
        <v>16780</v>
      </c>
      <c r="X1883" t="s">
        <v>21045</v>
      </c>
      <c r="Y1883" t="s">
        <v>67</v>
      </c>
      <c r="Z1883" t="s">
        <v>21046</v>
      </c>
      <c r="AA1883" t="s">
        <v>84</v>
      </c>
      <c r="AB1883" t="s">
        <v>21047</v>
      </c>
      <c r="AC1883" t="s">
        <v>21047</v>
      </c>
      <c r="AD1883" t="s">
        <v>174</v>
      </c>
      <c r="AE1883" t="s">
        <v>44</v>
      </c>
      <c r="AF1883" t="s">
        <v>21048</v>
      </c>
      <c r="AG1883" t="s">
        <v>14629</v>
      </c>
      <c r="AH1883" t="s">
        <v>142</v>
      </c>
      <c r="AI1883" t="s">
        <v>21049</v>
      </c>
      <c r="AJ1883" t="s">
        <v>92</v>
      </c>
      <c r="AK1883" t="s">
        <v>66</v>
      </c>
    </row>
    <row r="1884" spans="1:38">
      <c r="A1884" t="s">
        <v>9216</v>
      </c>
      <c r="B1884" t="s">
        <v>21050</v>
      </c>
      <c r="C1884" t="s">
        <v>21051</v>
      </c>
      <c r="D1884" t="s">
        <v>21052</v>
      </c>
      <c r="E1884" t="s">
        <v>21053</v>
      </c>
      <c r="F1884" t="s"/>
      <c r="G1884" t="s">
        <v>50</v>
      </c>
      <c r="H1884" t="s">
        <v>51</v>
      </c>
      <c r="I1884" t="s">
        <v>21054</v>
      </c>
      <c r="J1884" t="s"/>
      <c r="K1884" t="s">
        <v>21055</v>
      </c>
      <c r="L1884" t="s">
        <v>526</v>
      </c>
      <c r="M1884" t="s">
        <v>527</v>
      </c>
      <c r="N1884" t="s">
        <v>528</v>
      </c>
      <c r="O1884" t="s">
        <v>192</v>
      </c>
      <c r="P1884" t="s"/>
      <c r="Q1884" t="s"/>
      <c r="R1884" t="s"/>
      <c r="S1884" t="s"/>
      <c r="T1884" t="s"/>
      <c r="U1884" t="s"/>
      <c r="V1884" t="s"/>
      <c r="W1884" t="s"/>
      <c r="X1884" t="s"/>
      <c r="Y1884" t="s"/>
      <c r="Z1884" t="s"/>
      <c r="AA1884" t="s"/>
      <c r="AB1884" t="s">
        <v>21056</v>
      </c>
      <c r="AC1884" t="s">
        <v>21056</v>
      </c>
      <c r="AD1884" t="s">
        <v>112</v>
      </c>
      <c r="AE1884" t="s">
        <v>60</v>
      </c>
      <c r="AF1884" t="s">
        <v>21057</v>
      </c>
      <c r="AG1884" t="s">
        <v>21058</v>
      </c>
      <c r="AH1884" t="s">
        <v>44</v>
      </c>
      <c r="AI1884" t="s">
        <v>21059</v>
      </c>
      <c r="AJ1884" t="s">
        <v>92</v>
      </c>
      <c r="AK1884" t="s">
        <v>66</v>
      </c>
    </row>
    <row r="1885" spans="1:38">
      <c r="A1885" t="s">
        <v>18228</v>
      </c>
      <c r="B1885" t="s">
        <v>21060</v>
      </c>
      <c r="C1885" t="s">
        <v>21061</v>
      </c>
      <c r="D1885" t="s">
        <v>21062</v>
      </c>
      <c r="E1885" t="s">
        <v>21063</v>
      </c>
      <c r="F1885" t="s">
        <v>396</v>
      </c>
      <c r="G1885" t="s">
        <v>50</v>
      </c>
      <c r="H1885" t="s">
        <v>51</v>
      </c>
      <c r="I1885" t="s">
        <v>21064</v>
      </c>
      <c r="J1885" t="s">
        <v>1293</v>
      </c>
      <c r="K1885" t="s">
        <v>54</v>
      </c>
      <c r="L1885" t="s">
        <v>76</v>
      </c>
      <c r="M1885" t="s">
        <v>77</v>
      </c>
      <c r="N1885" t="s">
        <v>78</v>
      </c>
      <c r="O1885" t="s">
        <v>846</v>
      </c>
      <c r="P1885" t="s"/>
      <c r="Q1885" t="s"/>
      <c r="R1885" t="s"/>
      <c r="S1885" t="s"/>
      <c r="T1885" t="s">
        <v>67</v>
      </c>
      <c r="U1885" t="s"/>
      <c r="V1885" t="s"/>
      <c r="W1885" t="s"/>
      <c r="X1885" t="s"/>
      <c r="Y1885" t="s"/>
      <c r="Z1885" t="s"/>
      <c r="AA1885" t="s"/>
      <c r="AB1885" t="s">
        <v>21065</v>
      </c>
      <c r="AC1885" t="s">
        <v>21065</v>
      </c>
      <c r="AD1885" t="s">
        <v>174</v>
      </c>
      <c r="AE1885" t="s">
        <v>44</v>
      </c>
      <c r="AF1885" t="s">
        <v>21066</v>
      </c>
      <c r="AG1885" t="s">
        <v>21067</v>
      </c>
      <c r="AH1885" t="s">
        <v>149</v>
      </c>
      <c r="AI1885" t="s">
        <v>21068</v>
      </c>
      <c r="AJ1885" t="s">
        <v>92</v>
      </c>
      <c r="AK1885" t="s">
        <v>66</v>
      </c>
    </row>
    <row r="1886" spans="1:38">
      <c r="A1886" t="s">
        <v>21069</v>
      </c>
      <c r="B1886" t="s">
        <v>21070</v>
      </c>
      <c r="C1886" t="s">
        <v>21071</v>
      </c>
      <c r="D1886" t="s">
        <v>21072</v>
      </c>
      <c r="E1886" t="s">
        <v>21073</v>
      </c>
      <c r="F1886" t="s">
        <v>396</v>
      </c>
      <c r="G1886" t="s">
        <v>50</v>
      </c>
      <c r="H1886" t="s">
        <v>51</v>
      </c>
      <c r="I1886" t="s">
        <v>1024</v>
      </c>
      <c r="J1886" t="s">
        <v>53</v>
      </c>
      <c r="K1886" t="s">
        <v>54</v>
      </c>
      <c r="L1886" t="s">
        <v>843</v>
      </c>
      <c r="M1886" t="s">
        <v>844</v>
      </c>
      <c r="N1886" t="s">
        <v>7778</v>
      </c>
      <c r="O1886" t="s">
        <v>192</v>
      </c>
      <c r="P1886" t="s"/>
      <c r="Q1886" t="s">
        <v>67</v>
      </c>
      <c r="R1886" t="s">
        <v>21074</v>
      </c>
      <c r="S1886" t="s"/>
      <c r="T1886" t="s"/>
      <c r="U1886" t="s"/>
      <c r="V1886" t="s"/>
      <c r="W1886" t="s"/>
      <c r="X1886" t="s"/>
      <c r="Y1886" t="s"/>
      <c r="Z1886" t="s"/>
      <c r="AA1886" t="s"/>
      <c r="AB1886" t="s">
        <v>21075</v>
      </c>
      <c r="AC1886" t="s">
        <v>21076</v>
      </c>
      <c r="AD1886" t="s">
        <v>174</v>
      </c>
      <c r="AE1886" t="s">
        <v>277</v>
      </c>
      <c r="AF1886" t="s">
        <v>21077</v>
      </c>
      <c r="AG1886" t="s">
        <v>21078</v>
      </c>
      <c r="AH1886" t="s">
        <v>124</v>
      </c>
      <c r="AI1886" t="s">
        <v>21079</v>
      </c>
      <c r="AJ1886" t="s">
        <v>92</v>
      </c>
      <c r="AK1886" t="s">
        <v>66</v>
      </c>
    </row>
    <row r="1887" spans="1:38">
      <c r="A1887" t="s">
        <v>5109</v>
      </c>
      <c r="B1887" t="s">
        <v>21080</v>
      </c>
      <c r="C1887" t="s">
        <v>21081</v>
      </c>
      <c r="D1887" t="s">
        <v>21082</v>
      </c>
      <c r="E1887" t="s">
        <v>21083</v>
      </c>
      <c r="F1887" t="s">
        <v>49</v>
      </c>
      <c r="G1887" t="s">
        <v>50</v>
      </c>
      <c r="H1887" t="s">
        <v>51</v>
      </c>
      <c r="I1887" t="s">
        <v>954</v>
      </c>
      <c r="J1887" t="s">
        <v>53</v>
      </c>
      <c r="K1887" t="s">
        <v>54</v>
      </c>
      <c r="L1887" t="s">
        <v>55</v>
      </c>
      <c r="M1887" t="s">
        <v>56</v>
      </c>
      <c r="N1887" t="s">
        <v>57</v>
      </c>
      <c r="O1887" t="s"/>
      <c r="P1887" t="s">
        <v>16661</v>
      </c>
      <c r="Q1887" t="s">
        <v>93</v>
      </c>
      <c r="R1887" t="s">
        <v>21084</v>
      </c>
      <c r="S1887" t="s"/>
      <c r="T1887" t="s"/>
      <c r="U1887" t="s"/>
      <c r="V1887" t="s"/>
      <c r="W1887" t="s"/>
      <c r="X1887" t="s"/>
      <c r="Y1887" t="s"/>
      <c r="Z1887" t="s"/>
      <c r="AA1887" t="s"/>
      <c r="AB1887" t="s">
        <v>21085</v>
      </c>
      <c r="AC1887" t="s">
        <v>21085</v>
      </c>
      <c r="AD1887" t="s">
        <v>59</v>
      </c>
      <c r="AE1887" t="s">
        <v>44</v>
      </c>
      <c r="AF1887" t="s">
        <v>21086</v>
      </c>
      <c r="AG1887" t="s">
        <v>21087</v>
      </c>
      <c r="AH1887" t="s">
        <v>63</v>
      </c>
      <c r="AI1887" t="s">
        <v>21088</v>
      </c>
      <c r="AJ1887" t="s">
        <v>21089</v>
      </c>
      <c r="AK1887" t="s">
        <v>66</v>
      </c>
    </row>
    <row r="1888" spans="1:38">
      <c r="A1888" t="s">
        <v>4606</v>
      </c>
      <c r="B1888" t="s">
        <v>21090</v>
      </c>
      <c r="C1888" t="s">
        <v>21091</v>
      </c>
      <c r="D1888" t="s">
        <v>21092</v>
      </c>
      <c r="E1888" t="s">
        <v>21093</v>
      </c>
      <c r="F1888" t="s">
        <v>857</v>
      </c>
      <c r="G1888" t="s">
        <v>50</v>
      </c>
      <c r="H1888" t="s">
        <v>51</v>
      </c>
      <c r="I1888" t="s"/>
      <c r="J1888" t="s"/>
      <c r="K1888" t="s"/>
      <c r="L1888" t="s">
        <v>139</v>
      </c>
      <c r="M1888" t="s">
        <v>500</v>
      </c>
      <c r="N1888" t="s">
        <v>3476</v>
      </c>
      <c r="O1888" t="s"/>
      <c r="P1888" t="s"/>
      <c r="Q1888" t="s">
        <v>44</v>
      </c>
      <c r="R1888" t="s"/>
      <c r="S1888" t="s"/>
      <c r="T1888" t="s"/>
      <c r="U1888" t="s"/>
      <c r="V1888" t="s"/>
      <c r="W1888" t="s"/>
      <c r="X1888" t="s"/>
      <c r="Y1888" t="s"/>
      <c r="Z1888" t="s"/>
      <c r="AA1888" t="s"/>
      <c r="AB1888" t="s">
        <v>21094</v>
      </c>
      <c r="AC1888" t="s">
        <v>21094</v>
      </c>
      <c r="AD1888" t="s">
        <v>151</v>
      </c>
      <c r="AE1888" t="s">
        <v>342</v>
      </c>
      <c r="AF1888" t="s">
        <v>21095</v>
      </c>
      <c r="AG1888" t="s">
        <v>21096</v>
      </c>
      <c r="AH1888" t="s">
        <v>151</v>
      </c>
      <c r="AI1888" t="s">
        <v>21097</v>
      </c>
      <c r="AJ1888" t="s">
        <v>21098</v>
      </c>
      <c r="AK1888" t="s">
        <v>66</v>
      </c>
    </row>
    <row r="1889" spans="1:38">
      <c r="A1889" t="s">
        <v>21099</v>
      </c>
      <c r="B1889" t="s">
        <v>21100</v>
      </c>
      <c r="C1889" t="s">
        <v>21101</v>
      </c>
      <c r="D1889" t="s">
        <v>21102</v>
      </c>
      <c r="E1889" t="s">
        <v>21103</v>
      </c>
      <c r="F1889" t="s">
        <v>21104</v>
      </c>
      <c r="G1889" t="s">
        <v>50</v>
      </c>
      <c r="H1889" t="s">
        <v>51</v>
      </c>
      <c r="I1889" t="s">
        <v>21105</v>
      </c>
      <c r="J1889" t="s">
        <v>684</v>
      </c>
      <c r="K1889" t="s">
        <v>54</v>
      </c>
      <c r="L1889" t="s">
        <v>1701</v>
      </c>
      <c r="M1889" t="s">
        <v>1701</v>
      </c>
      <c r="N1889" t="s">
        <v>1702</v>
      </c>
      <c r="O1889" t="s">
        <v>192</v>
      </c>
      <c r="P1889" t="s"/>
      <c r="Q1889" t="s"/>
      <c r="R1889" t="s"/>
      <c r="S1889" t="s"/>
      <c r="T1889" t="s"/>
      <c r="U1889" t="s"/>
      <c r="V1889" t="s"/>
      <c r="W1889" t="s"/>
      <c r="X1889" t="s"/>
      <c r="Y1889" t="s"/>
      <c r="Z1889" t="s"/>
      <c r="AA1889" t="s"/>
      <c r="AB1889" t="s">
        <v>21106</v>
      </c>
      <c r="AC1889" t="s">
        <v>21107</v>
      </c>
      <c r="AD1889" t="s">
        <v>174</v>
      </c>
      <c r="AE1889" t="s">
        <v>1105</v>
      </c>
      <c r="AF1889" t="s">
        <v>21108</v>
      </c>
      <c r="AG1889" t="s">
        <v>21109</v>
      </c>
      <c r="AH1889" t="s">
        <v>110</v>
      </c>
      <c r="AI1889" t="s">
        <v>21110</v>
      </c>
      <c r="AJ1889" t="s">
        <v>92</v>
      </c>
      <c r="AK1889" t="s">
        <v>66</v>
      </c>
    </row>
    <row r="1890" spans="1:38">
      <c r="A1890" t="s">
        <v>10975</v>
      </c>
      <c r="B1890" t="s">
        <v>21111</v>
      </c>
      <c r="C1890" t="s">
        <v>21112</v>
      </c>
      <c r="D1890" t="s"/>
      <c r="E1890" t="s">
        <v>21113</v>
      </c>
      <c r="F1890" t="s">
        <v>541</v>
      </c>
      <c r="G1890" t="s">
        <v>50</v>
      </c>
      <c r="H1890" t="s">
        <v>51</v>
      </c>
      <c r="I1890" t="s">
        <v>768</v>
      </c>
      <c r="J1890" t="s">
        <v>568</v>
      </c>
      <c r="K1890" t="s">
        <v>569</v>
      </c>
      <c r="L1890" t="s">
        <v>1344</v>
      </c>
      <c r="M1890" t="s">
        <v>1345</v>
      </c>
      <c r="N1890" t="s">
        <v>3854</v>
      </c>
      <c r="O1890" t="s">
        <v>192</v>
      </c>
      <c r="P1890" t="s"/>
      <c r="Q1890" t="s"/>
      <c r="R1890" t="s"/>
      <c r="S1890" t="s"/>
      <c r="T1890" t="s"/>
      <c r="U1890" t="s"/>
      <c r="V1890" t="s"/>
      <c r="W1890" t="s"/>
      <c r="X1890" t="s">
        <v>21114</v>
      </c>
      <c r="Y1890" t="s">
        <v>67</v>
      </c>
      <c r="Z1890" t="s">
        <v>21115</v>
      </c>
      <c r="AA1890" t="s">
        <v>772</v>
      </c>
      <c r="AB1890" t="s">
        <v>21116</v>
      </c>
      <c r="AC1890" t="s">
        <v>21117</v>
      </c>
      <c r="AD1890" t="s">
        <v>86</v>
      </c>
      <c r="AE1890" t="s">
        <v>44</v>
      </c>
      <c r="AF1890" t="s">
        <v>21118</v>
      </c>
      <c r="AG1890" t="s">
        <v>21119</v>
      </c>
      <c r="AH1890" t="s">
        <v>142</v>
      </c>
      <c r="AI1890" t="s">
        <v>21120</v>
      </c>
      <c r="AJ1890" t="s">
        <v>92</v>
      </c>
      <c r="AK1890" t="s">
        <v>66</v>
      </c>
    </row>
    <row r="1891" spans="1:38">
      <c r="A1891" t="s">
        <v>4041</v>
      </c>
      <c r="B1891" t="s">
        <v>21121</v>
      </c>
      <c r="C1891" t="s">
        <v>21122</v>
      </c>
      <c r="D1891" t="s">
        <v>21123</v>
      </c>
      <c r="E1891" t="s">
        <v>21124</v>
      </c>
      <c r="F1891" t="s"/>
      <c r="G1891" t="s">
        <v>50</v>
      </c>
      <c r="H1891" t="s">
        <v>51</v>
      </c>
      <c r="I1891" t="s">
        <v>21125</v>
      </c>
      <c r="J1891" t="s">
        <v>2648</v>
      </c>
      <c r="K1891" t="s">
        <v>54</v>
      </c>
      <c r="L1891" t="s">
        <v>272</v>
      </c>
      <c r="M1891" t="s">
        <v>1180</v>
      </c>
      <c r="N1891" t="s">
        <v>2321</v>
      </c>
      <c r="O1891" t="s">
        <v>103</v>
      </c>
      <c r="P1891" t="s"/>
      <c r="Q1891" t="s"/>
      <c r="R1891" t="s"/>
      <c r="S1891" t="s"/>
      <c r="T1891" t="s"/>
      <c r="U1891" t="s"/>
      <c r="V1891" t="s"/>
      <c r="W1891" t="s"/>
      <c r="X1891" t="s"/>
      <c r="Y1891" t="s"/>
      <c r="Z1891" t="s"/>
      <c r="AA1891" t="s"/>
      <c r="AB1891" t="s">
        <v>21126</v>
      </c>
      <c r="AC1891" t="s">
        <v>21126</v>
      </c>
      <c r="AD1891" t="s">
        <v>151</v>
      </c>
      <c r="AE1891" t="s">
        <v>44</v>
      </c>
      <c r="AF1891" t="s">
        <v>21127</v>
      </c>
      <c r="AG1891" t="s">
        <v>15514</v>
      </c>
      <c r="AH1891" t="s">
        <v>59</v>
      </c>
      <c r="AI1891" t="s">
        <v>21128</v>
      </c>
      <c r="AJ1891" t="s">
        <v>92</v>
      </c>
      <c r="AK1891" t="s">
        <v>66</v>
      </c>
    </row>
    <row r="1892" spans="1:38">
      <c r="A1892" t="s">
        <v>21129</v>
      </c>
      <c r="B1892" t="s">
        <v>21130</v>
      </c>
      <c r="C1892" t="s">
        <v>21131</v>
      </c>
      <c r="D1892" t="s">
        <v>21132</v>
      </c>
      <c r="E1892" t="s">
        <v>21133</v>
      </c>
      <c r="F1892" t="s">
        <v>1154</v>
      </c>
      <c r="G1892" t="s">
        <v>50</v>
      </c>
      <c r="H1892" t="s">
        <v>51</v>
      </c>
      <c r="I1892" t="s">
        <v>21134</v>
      </c>
      <c r="J1892" t="s">
        <v>137</v>
      </c>
      <c r="K1892" t="s">
        <v>138</v>
      </c>
      <c r="L1892" t="s">
        <v>1344</v>
      </c>
      <c r="M1892" t="s">
        <v>3962</v>
      </c>
      <c r="N1892" t="s">
        <v>4445</v>
      </c>
      <c r="O1892" t="s">
        <v>174</v>
      </c>
      <c r="P1892" t="s"/>
      <c r="Q1892" t="s"/>
      <c r="R1892" t="s"/>
      <c r="S1892" t="s"/>
      <c r="T1892" t="s">
        <v>67</v>
      </c>
      <c r="U1892" t="s"/>
      <c r="V1892" t="s"/>
      <c r="W1892" t="s"/>
      <c r="X1892" t="s"/>
      <c r="Y1892" t="s"/>
      <c r="Z1892" t="s"/>
      <c r="AA1892" t="s"/>
      <c r="AB1892" t="s">
        <v>21135</v>
      </c>
      <c r="AC1892" t="s">
        <v>21136</v>
      </c>
      <c r="AD1892" t="s">
        <v>93</v>
      </c>
      <c r="AE1892" t="s">
        <v>277</v>
      </c>
      <c r="AF1892" t="s">
        <v>21137</v>
      </c>
      <c r="AG1892" t="s">
        <v>21138</v>
      </c>
      <c r="AH1892" t="s">
        <v>44</v>
      </c>
      <c r="AI1892" t="s">
        <v>21139</v>
      </c>
      <c r="AJ1892" t="s">
        <v>92</v>
      </c>
      <c r="AK1892" t="s">
        <v>66</v>
      </c>
    </row>
    <row r="1893" spans="1:38">
      <c r="A1893" t="s">
        <v>21140</v>
      </c>
      <c r="B1893" t="s">
        <v>21141</v>
      </c>
      <c r="C1893" t="s">
        <v>21142</v>
      </c>
      <c r="D1893" t="s">
        <v>21143</v>
      </c>
      <c r="E1893" t="s">
        <v>21144</v>
      </c>
      <c r="F1893" t="s">
        <v>857</v>
      </c>
      <c r="G1893" t="s">
        <v>50</v>
      </c>
      <c r="H1893" t="s">
        <v>51</v>
      </c>
      <c r="I1893" t="s">
        <v>21145</v>
      </c>
      <c r="J1893" t="s">
        <v>16073</v>
      </c>
      <c r="K1893" t="s">
        <v>75</v>
      </c>
      <c r="L1893" t="s">
        <v>526</v>
      </c>
      <c r="M1893" t="s">
        <v>527</v>
      </c>
      <c r="N1893" t="s">
        <v>8393</v>
      </c>
      <c r="O1893" t="s">
        <v>86</v>
      </c>
      <c r="P1893" t="s"/>
      <c r="Q1893" t="s"/>
      <c r="R1893" t="s"/>
      <c r="S1893" t="s"/>
      <c r="T1893" t="s"/>
      <c r="U1893" t="s"/>
      <c r="V1893" t="s"/>
      <c r="W1893" t="s"/>
      <c r="X1893" t="s"/>
      <c r="Y1893" t="s"/>
      <c r="Z1893" t="s"/>
      <c r="AA1893" t="s"/>
      <c r="AB1893" t="s">
        <v>21146</v>
      </c>
      <c r="AC1893" t="s">
        <v>21146</v>
      </c>
      <c r="AD1893" t="s">
        <v>59</v>
      </c>
      <c r="AE1893" t="s">
        <v>107</v>
      </c>
      <c r="AF1893" t="s">
        <v>21147</v>
      </c>
      <c r="AG1893" t="s">
        <v>21148</v>
      </c>
      <c r="AH1893" t="s">
        <v>174</v>
      </c>
      <c r="AI1893" t="s">
        <v>21149</v>
      </c>
      <c r="AJ1893" t="s">
        <v>92</v>
      </c>
      <c r="AK1893" t="s">
        <v>66</v>
      </c>
    </row>
    <row r="1894" spans="1:38">
      <c r="A1894" t="s">
        <v>10963</v>
      </c>
      <c r="B1894" t="s">
        <v>21150</v>
      </c>
      <c r="C1894" t="s">
        <v>21151</v>
      </c>
      <c r="D1894" t="s">
        <v>21152</v>
      </c>
      <c r="E1894" t="s">
        <v>21153</v>
      </c>
      <c r="F1894" t="s">
        <v>98</v>
      </c>
      <c r="G1894" t="s">
        <v>50</v>
      </c>
      <c r="H1894" t="s">
        <v>51</v>
      </c>
      <c r="I1894" t="s">
        <v>21154</v>
      </c>
      <c r="J1894" t="s">
        <v>21155</v>
      </c>
      <c r="K1894" t="s">
        <v>54</v>
      </c>
      <c r="L1894" t="s">
        <v>100</v>
      </c>
      <c r="M1894" t="s">
        <v>101</v>
      </c>
      <c r="N1894" t="s">
        <v>636</v>
      </c>
      <c r="O1894" t="s">
        <v>826</v>
      </c>
      <c r="P1894" t="s">
        <v>529</v>
      </c>
      <c r="Q1894" t="s">
        <v>93</v>
      </c>
      <c r="R1894" t="s"/>
      <c r="S1894" t="s"/>
      <c r="T1894" t="s"/>
      <c r="U1894" t="s"/>
      <c r="V1894" t="s"/>
      <c r="W1894" t="s"/>
      <c r="X1894" t="s"/>
      <c r="Y1894" t="s"/>
      <c r="Z1894" t="s"/>
      <c r="AA1894" t="s"/>
      <c r="AB1894" t="s">
        <v>21156</v>
      </c>
      <c r="AC1894" t="s">
        <v>21157</v>
      </c>
      <c r="AD1894" t="s">
        <v>59</v>
      </c>
      <c r="AE1894" t="s">
        <v>44</v>
      </c>
      <c r="AF1894" t="s">
        <v>21158</v>
      </c>
      <c r="AG1894" t="s">
        <v>13509</v>
      </c>
      <c r="AH1894" t="s">
        <v>110</v>
      </c>
      <c r="AI1894" t="s">
        <v>21159</v>
      </c>
      <c r="AJ1894" t="s">
        <v>92</v>
      </c>
      <c r="AK1894" t="s">
        <v>66</v>
      </c>
    </row>
    <row r="1895" spans="1:38">
      <c r="A1895" t="s">
        <v>21160</v>
      </c>
      <c r="B1895" t="s">
        <v>21161</v>
      </c>
      <c r="C1895" t="s">
        <v>21162</v>
      </c>
      <c r="D1895" t="s">
        <v>21163</v>
      </c>
      <c r="E1895" t="s">
        <v>21164</v>
      </c>
      <c r="F1895" t="s">
        <v>396</v>
      </c>
      <c r="G1895" t="s">
        <v>50</v>
      </c>
      <c r="H1895" t="s">
        <v>51</v>
      </c>
      <c r="I1895" t="s">
        <v>21165</v>
      </c>
      <c r="J1895" t="s">
        <v>513</v>
      </c>
      <c r="K1895" t="s">
        <v>54</v>
      </c>
      <c r="L1895" t="s">
        <v>355</v>
      </c>
      <c r="M1895" t="s">
        <v>356</v>
      </c>
      <c r="N1895" t="s">
        <v>4323</v>
      </c>
      <c r="O1895" t="s">
        <v>301</v>
      </c>
      <c r="P1895" t="s"/>
      <c r="Q1895" t="s"/>
      <c r="R1895" t="s"/>
      <c r="S1895" t="s"/>
      <c r="T1895" t="s">
        <v>67</v>
      </c>
      <c r="U1895" t="s"/>
      <c r="V1895" t="s"/>
      <c r="W1895" t="s"/>
      <c r="X1895" t="s"/>
      <c r="Y1895" t="s"/>
      <c r="Z1895" t="s"/>
      <c r="AA1895" t="s"/>
      <c r="AB1895" t="s">
        <v>21166</v>
      </c>
      <c r="AC1895" t="s">
        <v>21167</v>
      </c>
      <c r="AD1895" t="s">
        <v>93</v>
      </c>
      <c r="AE1895" t="s">
        <v>44</v>
      </c>
      <c r="AF1895" t="s">
        <v>21168</v>
      </c>
      <c r="AG1895" t="s">
        <v>21169</v>
      </c>
      <c r="AH1895" t="s">
        <v>44</v>
      </c>
      <c r="AI1895" t="s">
        <v>21170</v>
      </c>
      <c r="AJ1895" t="s">
        <v>92</v>
      </c>
      <c r="AK1895" t="s">
        <v>66</v>
      </c>
    </row>
    <row r="1896" spans="1:38">
      <c r="A1896" t="s">
        <v>21171</v>
      </c>
      <c r="B1896" t="s">
        <v>21172</v>
      </c>
      <c r="C1896" t="s">
        <v>21173</v>
      </c>
      <c r="D1896" t="s">
        <v>21174</v>
      </c>
      <c r="E1896" t="s">
        <v>21175</v>
      </c>
      <c r="F1896" t="s">
        <v>98</v>
      </c>
      <c r="G1896" t="s">
        <v>50</v>
      </c>
      <c r="H1896" t="s">
        <v>51</v>
      </c>
      <c r="I1896" t="s">
        <v>1126</v>
      </c>
      <c r="J1896" t="s">
        <v>1127</v>
      </c>
      <c r="K1896" t="s">
        <v>54</v>
      </c>
      <c r="L1896" t="s">
        <v>843</v>
      </c>
      <c r="M1896" t="s">
        <v>844</v>
      </c>
      <c r="N1896" t="s">
        <v>5153</v>
      </c>
      <c r="O1896" t="s"/>
      <c r="P1896" t="s">
        <v>1959</v>
      </c>
      <c r="Q1896" t="s">
        <v>67</v>
      </c>
      <c r="R1896" t="s">
        <v>3762</v>
      </c>
      <c r="S1896" t="s"/>
      <c r="T1896" t="s"/>
      <c r="U1896" t="s"/>
      <c r="V1896" t="s"/>
      <c r="W1896" t="s"/>
      <c r="X1896" t="s"/>
      <c r="Y1896" t="s"/>
      <c r="Z1896" t="s"/>
      <c r="AA1896" t="s"/>
      <c r="AB1896" t="s">
        <v>21176</v>
      </c>
      <c r="AC1896" t="s">
        <v>21177</v>
      </c>
      <c r="AD1896" t="s">
        <v>112</v>
      </c>
      <c r="AE1896" t="s">
        <v>60</v>
      </c>
      <c r="AF1896" t="s">
        <v>21178</v>
      </c>
      <c r="AG1896" t="s">
        <v>21179</v>
      </c>
      <c r="AH1896" t="s">
        <v>44</v>
      </c>
      <c r="AI1896" t="s">
        <v>21180</v>
      </c>
      <c r="AJ1896" t="s">
        <v>92</v>
      </c>
      <c r="AK1896" t="s">
        <v>66</v>
      </c>
    </row>
    <row r="1897" spans="1:38">
      <c r="A1897" t="s">
        <v>21181</v>
      </c>
      <c r="B1897" t="s">
        <v>21182</v>
      </c>
      <c r="C1897" t="s">
        <v>13307</v>
      </c>
      <c r="D1897" t="s"/>
      <c r="E1897" t="s">
        <v>21183</v>
      </c>
      <c r="F1897" t="s"/>
      <c r="G1897" t="s">
        <v>50</v>
      </c>
      <c r="H1897" t="s">
        <v>51</v>
      </c>
      <c r="I1897" t="s"/>
      <c r="J1897" t="s"/>
      <c r="K1897" t="s">
        <v>410</v>
      </c>
      <c r="L1897" t="s">
        <v>1344</v>
      </c>
      <c r="M1897" t="s">
        <v>3962</v>
      </c>
      <c r="N1897" t="s">
        <v>4497</v>
      </c>
      <c r="O1897" t="s">
        <v>79</v>
      </c>
      <c r="P1897" t="s"/>
      <c r="Q1897" t="s"/>
      <c r="R1897" t="s"/>
      <c r="S1897" t="s"/>
      <c r="T1897" t="s"/>
      <c r="U1897" t="s">
        <v>21184</v>
      </c>
      <c r="V1897" t="s">
        <v>67</v>
      </c>
      <c r="W1897" t="s"/>
      <c r="X1897" t="s"/>
      <c r="Y1897" t="s"/>
      <c r="Z1897" t="s"/>
      <c r="AA1897" t="s">
        <v>84</v>
      </c>
      <c r="AB1897" t="s">
        <v>21185</v>
      </c>
      <c r="AC1897" t="s">
        <v>21185</v>
      </c>
      <c r="AD1897" t="s">
        <v>174</v>
      </c>
      <c r="AE1897" t="s">
        <v>387</v>
      </c>
      <c r="AF1897" t="s">
        <v>21186</v>
      </c>
      <c r="AG1897" t="s">
        <v>21187</v>
      </c>
      <c r="AH1897" t="s">
        <v>86</v>
      </c>
      <c r="AI1897" t="s">
        <v>21188</v>
      </c>
      <c r="AJ1897" t="s">
        <v>92</v>
      </c>
      <c r="AK1897" t="s">
        <v>66</v>
      </c>
    </row>
    <row r="1898" spans="1:38">
      <c r="A1898" t="s">
        <v>12173</v>
      </c>
      <c r="B1898" t="s">
        <v>21189</v>
      </c>
      <c r="C1898" t="s">
        <v>21190</v>
      </c>
      <c r="D1898" t="s">
        <v>21191</v>
      </c>
      <c r="E1898" t="s">
        <v>21192</v>
      </c>
      <c r="F1898" t="s"/>
      <c r="G1898" t="s">
        <v>50</v>
      </c>
      <c r="H1898" t="s">
        <v>51</v>
      </c>
      <c r="I1898" t="s">
        <v>1433</v>
      </c>
      <c r="J1898" t="s"/>
      <c r="K1898" t="s">
        <v>271</v>
      </c>
      <c r="L1898" t="s">
        <v>55</v>
      </c>
      <c r="M1898" t="s">
        <v>56</v>
      </c>
      <c r="N1898" t="s">
        <v>672</v>
      </c>
      <c r="O1898" t="s"/>
      <c r="P1898" t="s"/>
      <c r="Q1898" t="s">
        <v>44</v>
      </c>
      <c r="R1898" t="s"/>
      <c r="S1898" t="s"/>
      <c r="T1898" t="s"/>
      <c r="U1898" t="s"/>
      <c r="V1898" t="s"/>
      <c r="W1898" t="s"/>
      <c r="X1898" t="s"/>
      <c r="Y1898" t="s"/>
      <c r="Z1898" t="s"/>
      <c r="AA1898" t="s"/>
      <c r="AB1898" t="s">
        <v>21193</v>
      </c>
      <c r="AC1898" t="s">
        <v>21193</v>
      </c>
      <c r="AD1898" t="s">
        <v>192</v>
      </c>
      <c r="AE1898" t="s">
        <v>310</v>
      </c>
      <c r="AF1898" t="s">
        <v>21194</v>
      </c>
      <c r="AG1898" t="s">
        <v>21195</v>
      </c>
      <c r="AH1898" t="s">
        <v>330</v>
      </c>
      <c r="AI1898" t="s">
        <v>21196</v>
      </c>
      <c r="AJ1898" t="s">
        <v>21197</v>
      </c>
      <c r="AK1898" t="s">
        <v>66</v>
      </c>
    </row>
    <row r="1899" spans="1:38">
      <c r="A1899" t="s">
        <v>21198</v>
      </c>
      <c r="B1899" t="s">
        <v>21199</v>
      </c>
      <c r="C1899" t="s">
        <v>21200</v>
      </c>
      <c r="D1899" t="s">
        <v>21201</v>
      </c>
      <c r="E1899" t="s">
        <v>21202</v>
      </c>
      <c r="F1899" t="s">
        <v>438</v>
      </c>
      <c r="G1899" t="s">
        <v>50</v>
      </c>
      <c r="H1899" t="s">
        <v>51</v>
      </c>
      <c r="I1899" t="s">
        <v>21203</v>
      </c>
      <c r="J1899" t="s">
        <v>739</v>
      </c>
      <c r="K1899" t="s">
        <v>740</v>
      </c>
      <c r="L1899" t="s">
        <v>582</v>
      </c>
      <c r="M1899" t="s">
        <v>871</v>
      </c>
      <c r="N1899" t="s">
        <v>2551</v>
      </c>
      <c r="O1899" t="s">
        <v>241</v>
      </c>
      <c r="P1899" t="s"/>
      <c r="Q1899" t="s"/>
      <c r="R1899" t="s"/>
      <c r="S1899" t="s"/>
      <c r="T1899" t="s"/>
      <c r="U1899" t="s"/>
      <c r="V1899" t="s"/>
      <c r="W1899" t="s"/>
      <c r="X1899" t="s"/>
      <c r="Y1899" t="s"/>
      <c r="Z1899" t="s"/>
      <c r="AA1899" t="s"/>
      <c r="AB1899" t="s">
        <v>21204</v>
      </c>
      <c r="AC1899" t="s">
        <v>21205</v>
      </c>
      <c r="AD1899" t="s">
        <v>151</v>
      </c>
      <c r="AE1899" t="s">
        <v>342</v>
      </c>
      <c r="AF1899" t="s">
        <v>21206</v>
      </c>
      <c r="AG1899" t="s">
        <v>21207</v>
      </c>
      <c r="AH1899" t="s">
        <v>93</v>
      </c>
      <c r="AI1899" t="s">
        <v>21208</v>
      </c>
      <c r="AJ1899" t="s">
        <v>92</v>
      </c>
      <c r="AK1899" t="s">
        <v>66</v>
      </c>
    </row>
    <row r="1900" spans="1:38">
      <c r="A1900" t="s">
        <v>21209</v>
      </c>
      <c r="B1900" t="s">
        <v>21210</v>
      </c>
      <c r="C1900" t="s">
        <v>21211</v>
      </c>
      <c r="D1900" t="s">
        <v>21212</v>
      </c>
      <c r="E1900" t="s">
        <v>21213</v>
      </c>
      <c r="F1900" t="s">
        <v>306</v>
      </c>
      <c r="G1900" t="s">
        <v>72</v>
      </c>
      <c r="H1900" t="s">
        <v>51</v>
      </c>
      <c r="I1900" t="s">
        <v>21214</v>
      </c>
      <c r="J1900" t="s">
        <v>1293</v>
      </c>
      <c r="K1900" t="s">
        <v>54</v>
      </c>
      <c r="L1900" t="s">
        <v>219</v>
      </c>
      <c r="M1900" t="s">
        <v>4914</v>
      </c>
      <c r="N1900" t="s">
        <v>7535</v>
      </c>
      <c r="O1900" t="s">
        <v>192</v>
      </c>
      <c r="P1900" t="s"/>
      <c r="Q1900" t="s"/>
      <c r="R1900" t="s"/>
      <c r="S1900" t="s"/>
      <c r="T1900" t="s">
        <v>67</v>
      </c>
      <c r="U1900" t="s"/>
      <c r="V1900" t="s"/>
      <c r="W1900" t="s">
        <v>15230</v>
      </c>
      <c r="X1900" t="s"/>
      <c r="Y1900" t="s"/>
      <c r="Z1900" t="s"/>
      <c r="AA1900" t="s"/>
      <c r="AB1900" t="s">
        <v>21215</v>
      </c>
      <c r="AC1900" t="s">
        <v>21216</v>
      </c>
      <c r="AD1900" t="s">
        <v>93</v>
      </c>
      <c r="AE1900" t="s">
        <v>44</v>
      </c>
      <c r="AF1900" t="s">
        <v>21217</v>
      </c>
      <c r="AG1900" t="s">
        <v>21218</v>
      </c>
      <c r="AH1900" t="s">
        <v>44</v>
      </c>
      <c r="AI1900" t="s">
        <v>21219</v>
      </c>
      <c r="AJ1900" t="s">
        <v>92</v>
      </c>
      <c r="AK1900" t="s">
        <v>66</v>
      </c>
    </row>
    <row r="1901" spans="1:38">
      <c r="A1901" t="s">
        <v>21220</v>
      </c>
      <c r="B1901" t="s">
        <v>21221</v>
      </c>
      <c r="C1901" t="s">
        <v>21222</v>
      </c>
      <c r="D1901" t="s">
        <v>21223</v>
      </c>
      <c r="E1901" t="s">
        <v>21224</v>
      </c>
      <c r="F1901" t="s">
        <v>5016</v>
      </c>
      <c r="G1901" t="s">
        <v>50</v>
      </c>
      <c r="H1901" t="s">
        <v>51</v>
      </c>
      <c r="I1901" t="s">
        <v>1519</v>
      </c>
      <c r="J1901" t="s">
        <v>53</v>
      </c>
      <c r="K1901" t="s">
        <v>54</v>
      </c>
      <c r="L1901" t="s">
        <v>204</v>
      </c>
      <c r="M1901" t="s">
        <v>205</v>
      </c>
      <c r="N1901" t="s">
        <v>570</v>
      </c>
      <c r="O1901" t="s"/>
      <c r="P1901" t="s"/>
      <c r="Q1901" t="s">
        <v>44</v>
      </c>
      <c r="R1901" t="s"/>
      <c r="S1901" t="s"/>
      <c r="T1901" t="s"/>
      <c r="U1901" t="s"/>
      <c r="V1901" t="s"/>
      <c r="W1901" t="s"/>
      <c r="X1901" t="s"/>
      <c r="Y1901" t="s"/>
      <c r="Z1901" t="s"/>
      <c r="AA1901" t="s"/>
      <c r="AB1901" t="s">
        <v>21225</v>
      </c>
      <c r="AC1901" t="s">
        <v>21225</v>
      </c>
      <c r="AD1901" t="s">
        <v>174</v>
      </c>
      <c r="AE1901" t="s">
        <v>277</v>
      </c>
      <c r="AF1901" t="s">
        <v>21226</v>
      </c>
      <c r="AG1901" t="s">
        <v>21227</v>
      </c>
      <c r="AH1901" t="s">
        <v>63</v>
      </c>
      <c r="AI1901" t="s">
        <v>21228</v>
      </c>
      <c r="AJ1901" t="s">
        <v>21229</v>
      </c>
      <c r="AK1901" t="s">
        <v>66</v>
      </c>
    </row>
    <row r="1902" spans="1:38">
      <c r="A1902" t="s">
        <v>21104</v>
      </c>
      <c r="B1902" t="s">
        <v>21230</v>
      </c>
      <c r="C1902" t="s">
        <v>21231</v>
      </c>
      <c r="D1902" t="s">
        <v>21232</v>
      </c>
      <c r="E1902" t="s">
        <v>21233</v>
      </c>
      <c r="F1902" t="s">
        <v>5596</v>
      </c>
      <c r="G1902" t="s">
        <v>50</v>
      </c>
      <c r="H1902" t="s">
        <v>51</v>
      </c>
      <c r="I1902" t="s">
        <v>17266</v>
      </c>
      <c r="J1902" t="s">
        <v>4535</v>
      </c>
      <c r="K1902" t="s">
        <v>54</v>
      </c>
      <c r="L1902" t="s">
        <v>322</v>
      </c>
      <c r="M1902" t="s">
        <v>486</v>
      </c>
      <c r="N1902" t="s">
        <v>1371</v>
      </c>
      <c r="O1902" t="s">
        <v>86</v>
      </c>
      <c r="P1902" t="s"/>
      <c r="Q1902" t="s"/>
      <c r="R1902" t="s"/>
      <c r="S1902" t="s"/>
      <c r="T1902" t="s"/>
      <c r="U1902" t="s"/>
      <c r="V1902" t="s"/>
      <c r="W1902" t="s"/>
      <c r="X1902" t="s"/>
      <c r="Y1902" t="s"/>
      <c r="Z1902" t="s"/>
      <c r="AA1902" t="s"/>
      <c r="AB1902" t="s">
        <v>21234</v>
      </c>
      <c r="AC1902" t="s">
        <v>21234</v>
      </c>
      <c r="AD1902" t="s">
        <v>59</v>
      </c>
      <c r="AE1902" t="s">
        <v>60</v>
      </c>
      <c r="AF1902" t="s">
        <v>21235</v>
      </c>
      <c r="AG1902" t="s">
        <v>21236</v>
      </c>
      <c r="AH1902" t="s">
        <v>63</v>
      </c>
      <c r="AI1902" t="s">
        <v>21237</v>
      </c>
      <c r="AJ1902" t="s">
        <v>92</v>
      </c>
      <c r="AK1902" t="s">
        <v>66</v>
      </c>
    </row>
    <row r="1903" spans="1:38">
      <c r="A1903" t="s">
        <v>1912</v>
      </c>
      <c r="B1903" t="s">
        <v>21238</v>
      </c>
      <c r="C1903" t="s">
        <v>21239</v>
      </c>
      <c r="D1903" t="s">
        <v>21240</v>
      </c>
      <c r="E1903" t="s">
        <v>21241</v>
      </c>
      <c r="F1903" t="s">
        <v>292</v>
      </c>
      <c r="G1903" t="s">
        <v>50</v>
      </c>
      <c r="H1903" t="s">
        <v>51</v>
      </c>
      <c r="I1903" t="s">
        <v>21242</v>
      </c>
      <c r="J1903" t="s">
        <v>353</v>
      </c>
      <c r="K1903" t="s">
        <v>354</v>
      </c>
      <c r="L1903" t="s">
        <v>1344</v>
      </c>
      <c r="M1903" t="s">
        <v>1345</v>
      </c>
      <c r="N1903" t="s">
        <v>2008</v>
      </c>
      <c r="O1903" t="s">
        <v>142</v>
      </c>
      <c r="P1903" t="s">
        <v>21243</v>
      </c>
      <c r="Q1903" t="s">
        <v>67</v>
      </c>
      <c r="R1903" t="s">
        <v>21244</v>
      </c>
      <c r="S1903" t="s"/>
      <c r="T1903" t="s"/>
      <c r="U1903" t="s"/>
      <c r="V1903" t="s"/>
      <c r="W1903" t="s"/>
      <c r="X1903" t="s"/>
      <c r="Y1903" t="s"/>
      <c r="Z1903" t="s"/>
      <c r="AA1903" t="s"/>
      <c r="AB1903" t="s">
        <v>21245</v>
      </c>
      <c r="AC1903" t="s">
        <v>21246</v>
      </c>
      <c r="AD1903" t="s">
        <v>93</v>
      </c>
      <c r="AE1903" t="s">
        <v>44</v>
      </c>
      <c r="AF1903" t="s">
        <v>21247</v>
      </c>
      <c r="AG1903" t="s">
        <v>44</v>
      </c>
      <c r="AH1903" t="s">
        <v>67</v>
      </c>
      <c r="AI1903" t="s">
        <v>21248</v>
      </c>
      <c r="AJ1903" t="s">
        <v>92</v>
      </c>
      <c r="AK1903" t="s">
        <v>66</v>
      </c>
    </row>
    <row r="1904" spans="1:38">
      <c r="A1904" t="s">
        <v>21249</v>
      </c>
      <c r="B1904" t="s">
        <v>21250</v>
      </c>
      <c r="C1904" t="s">
        <v>21251</v>
      </c>
      <c r="D1904" t="s">
        <v>21252</v>
      </c>
      <c r="E1904" t="s">
        <v>21253</v>
      </c>
      <c r="F1904" t="s">
        <v>292</v>
      </c>
      <c r="G1904" t="s">
        <v>72</v>
      </c>
      <c r="H1904" t="s">
        <v>51</v>
      </c>
      <c r="I1904" t="s">
        <v>18732</v>
      </c>
      <c r="J1904" t="s">
        <v>53</v>
      </c>
      <c r="K1904" t="s">
        <v>54</v>
      </c>
      <c r="L1904" t="s">
        <v>272</v>
      </c>
      <c r="M1904" t="s">
        <v>273</v>
      </c>
      <c r="N1904" t="s">
        <v>728</v>
      </c>
      <c r="O1904" t="s">
        <v>79</v>
      </c>
      <c r="P1904" t="s"/>
      <c r="Q1904" t="s"/>
      <c r="R1904" t="s"/>
      <c r="S1904" t="s"/>
      <c r="T1904" t="s"/>
      <c r="U1904" t="s"/>
      <c r="V1904" t="s"/>
      <c r="W1904" t="s">
        <v>15501</v>
      </c>
      <c r="X1904" t="s"/>
      <c r="Y1904" t="s"/>
      <c r="Z1904" t="s"/>
      <c r="AA1904" t="s"/>
      <c r="AB1904" t="s">
        <v>21254</v>
      </c>
      <c r="AC1904" t="s">
        <v>21254</v>
      </c>
      <c r="AD1904" t="s">
        <v>110</v>
      </c>
      <c r="AE1904" t="s">
        <v>515</v>
      </c>
      <c r="AF1904" t="s">
        <v>21255</v>
      </c>
      <c r="AG1904" t="s">
        <v>21256</v>
      </c>
      <c r="AH1904" t="s">
        <v>151</v>
      </c>
      <c r="AI1904" t="s">
        <v>21257</v>
      </c>
      <c r="AJ1904" t="s">
        <v>92</v>
      </c>
      <c r="AK1904" t="s">
        <v>66</v>
      </c>
    </row>
    <row r="1905" spans="1:38">
      <c r="A1905" t="s">
        <v>21258</v>
      </c>
      <c r="B1905" t="s">
        <v>21259</v>
      </c>
      <c r="C1905" t="s">
        <v>21260</v>
      </c>
      <c r="D1905" t="s">
        <v>21261</v>
      </c>
      <c r="E1905" t="s">
        <v>21262</v>
      </c>
      <c r="F1905" t="s">
        <v>14060</v>
      </c>
      <c r="G1905" t="s">
        <v>50</v>
      </c>
      <c r="H1905" t="s">
        <v>51</v>
      </c>
      <c r="I1905" t="s">
        <v>11119</v>
      </c>
      <c r="J1905" t="s"/>
      <c r="K1905" t="s">
        <v>859</v>
      </c>
      <c r="L1905" t="s">
        <v>322</v>
      </c>
      <c r="M1905" t="s">
        <v>1251</v>
      </c>
      <c r="N1905" t="s">
        <v>1461</v>
      </c>
      <c r="O1905" t="s">
        <v>241</v>
      </c>
      <c r="P1905" t="s"/>
      <c r="Q1905" t="s"/>
      <c r="R1905" t="s"/>
      <c r="S1905" t="s"/>
      <c r="T1905" t="s"/>
      <c r="U1905" t="s"/>
      <c r="V1905" t="s"/>
      <c r="W1905" t="s"/>
      <c r="X1905" t="s"/>
      <c r="Y1905" t="s"/>
      <c r="Z1905" t="s">
        <v>21263</v>
      </c>
      <c r="AA1905" t="s"/>
      <c r="AB1905" t="s">
        <v>21264</v>
      </c>
      <c r="AC1905" t="s">
        <v>21264</v>
      </c>
      <c r="AD1905" t="s">
        <v>93</v>
      </c>
      <c r="AE1905" t="s">
        <v>44</v>
      </c>
      <c r="AF1905" t="s">
        <v>21265</v>
      </c>
      <c r="AG1905" t="s">
        <v>10608</v>
      </c>
      <c r="AH1905" t="s">
        <v>44</v>
      </c>
      <c r="AI1905" t="s">
        <v>21266</v>
      </c>
      <c r="AJ1905" t="s">
        <v>92</v>
      </c>
      <c r="AK1905" t="s">
        <v>66</v>
      </c>
    </row>
    <row r="1906" spans="1:38">
      <c r="A1906" t="s">
        <v>4159</v>
      </c>
      <c r="B1906" t="s">
        <v>21267</v>
      </c>
      <c r="C1906" t="s">
        <v>21268</v>
      </c>
      <c r="D1906" t="s">
        <v>21269</v>
      </c>
      <c r="E1906" t="s">
        <v>21270</v>
      </c>
      <c r="F1906" t="s">
        <v>10975</v>
      </c>
      <c r="G1906" t="s">
        <v>50</v>
      </c>
      <c r="H1906" t="s">
        <v>234</v>
      </c>
      <c r="I1906" t="s">
        <v>1037</v>
      </c>
      <c r="J1906" t="s">
        <v>1038</v>
      </c>
      <c r="K1906" t="s">
        <v>354</v>
      </c>
      <c r="L1906" t="s">
        <v>120</v>
      </c>
      <c r="M1906" t="s">
        <v>382</v>
      </c>
      <c r="N1906" t="s">
        <v>3760</v>
      </c>
      <c r="O1906" t="s">
        <v>112</v>
      </c>
      <c r="P1906" t="s"/>
      <c r="Q1906" t="s"/>
      <c r="R1906" t="s"/>
      <c r="S1906" t="s">
        <v>21271</v>
      </c>
      <c r="T1906" t="s">
        <v>707</v>
      </c>
      <c r="U1906" t="s"/>
      <c r="V1906" t="s"/>
      <c r="W1906" t="s"/>
      <c r="X1906" t="s"/>
      <c r="Y1906" t="s"/>
      <c r="Z1906" t="s">
        <v>21272</v>
      </c>
      <c r="AA1906" t="s"/>
      <c r="AB1906" t="s">
        <v>21273</v>
      </c>
      <c r="AC1906" t="s">
        <v>21274</v>
      </c>
      <c r="AD1906" t="s">
        <v>151</v>
      </c>
      <c r="AE1906" t="s">
        <v>44</v>
      </c>
      <c r="AF1906" t="s">
        <v>21275</v>
      </c>
      <c r="AG1906" t="s">
        <v>21276</v>
      </c>
      <c r="AH1906" t="s">
        <v>151</v>
      </c>
      <c r="AI1906" t="s">
        <v>21277</v>
      </c>
      <c r="AJ1906" t="s">
        <v>92</v>
      </c>
      <c r="AK1906" t="s">
        <v>66</v>
      </c>
    </row>
    <row r="1907" spans="1:38">
      <c r="A1907" t="s">
        <v>5596</v>
      </c>
      <c r="B1907" t="s">
        <v>21278</v>
      </c>
      <c r="C1907" t="s">
        <v>21279</v>
      </c>
      <c r="D1907" t="s"/>
      <c r="E1907" t="s">
        <v>21280</v>
      </c>
      <c r="F1907" t="s">
        <v>5016</v>
      </c>
      <c r="G1907" t="s">
        <v>72</v>
      </c>
      <c r="H1907" t="s">
        <v>51</v>
      </c>
      <c r="I1907" t="s"/>
      <c r="J1907" t="s"/>
      <c r="K1907" t="s">
        <v>569</v>
      </c>
      <c r="L1907" t="s">
        <v>808</v>
      </c>
      <c r="M1907" t="s">
        <v>884</v>
      </c>
      <c r="N1907" t="s">
        <v>1025</v>
      </c>
      <c r="O1907" t="s">
        <v>112</v>
      </c>
      <c r="P1907" t="s">
        <v>21281</v>
      </c>
      <c r="Q1907" t="s">
        <v>93</v>
      </c>
      <c r="R1907" t="s">
        <v>21282</v>
      </c>
      <c r="S1907" t="s"/>
      <c r="T1907" t="s"/>
      <c r="U1907" t="s"/>
      <c r="V1907" t="s"/>
      <c r="W1907" t="s">
        <v>21283</v>
      </c>
      <c r="X1907" t="s"/>
      <c r="Y1907" t="s"/>
      <c r="Z1907" t="s"/>
      <c r="AA1907" t="s"/>
      <c r="AB1907" t="s">
        <v>21284</v>
      </c>
      <c r="AC1907" t="s">
        <v>21284</v>
      </c>
      <c r="AD1907" t="s">
        <v>149</v>
      </c>
      <c r="AE1907" t="s">
        <v>1581</v>
      </c>
      <c r="AF1907" t="s">
        <v>21285</v>
      </c>
      <c r="AG1907" t="s">
        <v>21286</v>
      </c>
      <c r="AH1907" t="s">
        <v>90</v>
      </c>
      <c r="AI1907" t="s">
        <v>21287</v>
      </c>
      <c r="AJ1907" t="s">
        <v>92</v>
      </c>
      <c r="AK1907" t="s">
        <v>66</v>
      </c>
    </row>
    <row r="1908" spans="1:38">
      <c r="A1908" t="s">
        <v>21288</v>
      </c>
      <c r="B1908" t="s">
        <v>21289</v>
      </c>
      <c r="C1908" t="s">
        <v>21290</v>
      </c>
      <c r="D1908" t="s">
        <v>21291</v>
      </c>
      <c r="E1908" t="s">
        <v>21292</v>
      </c>
      <c r="F1908" t="s">
        <v>71</v>
      </c>
      <c r="G1908" t="s">
        <v>72</v>
      </c>
      <c r="H1908" t="s">
        <v>51</v>
      </c>
      <c r="I1908" t="s">
        <v>21293</v>
      </c>
      <c r="J1908" t="s">
        <v>1293</v>
      </c>
      <c r="K1908" t="s">
        <v>54</v>
      </c>
      <c r="L1908" t="s">
        <v>189</v>
      </c>
      <c r="M1908" t="s">
        <v>190</v>
      </c>
      <c r="N1908" t="s">
        <v>191</v>
      </c>
      <c r="O1908" t="s">
        <v>86</v>
      </c>
      <c r="P1908" t="s"/>
      <c r="Q1908" t="s"/>
      <c r="R1908" t="s"/>
      <c r="S1908" t="s"/>
      <c r="T1908" t="s"/>
      <c r="U1908" t="s"/>
      <c r="V1908" t="s">
        <v>67</v>
      </c>
      <c r="W1908" t="s">
        <v>21162</v>
      </c>
      <c r="X1908" t="s"/>
      <c r="Y1908" t="s"/>
      <c r="Z1908" t="s"/>
      <c r="AA1908" t="s">
        <v>84</v>
      </c>
      <c r="AB1908" t="s">
        <v>21294</v>
      </c>
      <c r="AC1908" t="s">
        <v>21295</v>
      </c>
      <c r="AD1908" t="s">
        <v>93</v>
      </c>
      <c r="AE1908" t="s">
        <v>44</v>
      </c>
      <c r="AF1908" t="s">
        <v>21296</v>
      </c>
      <c r="AG1908" t="s">
        <v>44</v>
      </c>
      <c r="AH1908" t="s">
        <v>67</v>
      </c>
      <c r="AI1908" t="s">
        <v>21297</v>
      </c>
      <c r="AJ1908" t="s">
        <v>92</v>
      </c>
      <c r="AK1908" t="s">
        <v>66</v>
      </c>
    </row>
    <row r="1909" spans="1:38">
      <c r="A1909" t="s">
        <v>2368</v>
      </c>
      <c r="B1909" t="s">
        <v>21298</v>
      </c>
      <c r="C1909" t="s">
        <v>21299</v>
      </c>
      <c r="D1909" t="s">
        <v>21300</v>
      </c>
      <c r="E1909" t="s">
        <v>21301</v>
      </c>
      <c r="F1909" t="s">
        <v>71</v>
      </c>
      <c r="G1909" t="s">
        <v>72</v>
      </c>
      <c r="H1909" t="s">
        <v>51</v>
      </c>
      <c r="I1909" t="s">
        <v>7020</v>
      </c>
      <c r="J1909" t="s">
        <v>2281</v>
      </c>
      <c r="K1909" t="s">
        <v>469</v>
      </c>
      <c r="L1909" t="s">
        <v>355</v>
      </c>
      <c r="M1909" t="s">
        <v>985</v>
      </c>
      <c r="N1909" t="s">
        <v>986</v>
      </c>
      <c r="O1909" t="s">
        <v>174</v>
      </c>
      <c r="P1909" t="s"/>
      <c r="Q1909" t="s"/>
      <c r="R1909" t="s"/>
      <c r="S1909" t="s"/>
      <c r="T1909" t="s"/>
      <c r="U1909" t="s"/>
      <c r="V1909" t="s"/>
      <c r="W1909" t="s">
        <v>21302</v>
      </c>
      <c r="X1909" t="s"/>
      <c r="Y1909" t="s"/>
      <c r="Z1909" t="s"/>
      <c r="AA1909" t="s"/>
      <c r="AB1909" t="s">
        <v>21303</v>
      </c>
      <c r="AC1909" t="s">
        <v>21303</v>
      </c>
      <c r="AD1909" t="s">
        <v>174</v>
      </c>
      <c r="AE1909" t="s">
        <v>44</v>
      </c>
      <c r="AF1909" t="s">
        <v>21304</v>
      </c>
      <c r="AG1909" t="s">
        <v>110</v>
      </c>
      <c r="AH1909" t="s">
        <v>391</v>
      </c>
      <c r="AI1909" t="s">
        <v>21305</v>
      </c>
      <c r="AJ1909" t="s">
        <v>92</v>
      </c>
      <c r="AK1909" t="s">
        <v>66</v>
      </c>
    </row>
    <row r="1910" spans="1:38">
      <c r="A1910" t="s">
        <v>21306</v>
      </c>
      <c r="B1910" t="s">
        <v>21307</v>
      </c>
      <c r="C1910" t="s">
        <v>21308</v>
      </c>
      <c r="D1910" t="s">
        <v>21309</v>
      </c>
      <c r="E1910" t="s">
        <v>21310</v>
      </c>
      <c r="F1910" t="s">
        <v>1671</v>
      </c>
      <c r="G1910" t="s">
        <v>50</v>
      </c>
      <c r="H1910" t="s">
        <v>51</v>
      </c>
      <c r="I1910" t="s">
        <v>21311</v>
      </c>
      <c r="J1910" t="s">
        <v>53</v>
      </c>
      <c r="K1910" t="s">
        <v>54</v>
      </c>
      <c r="L1910" t="s">
        <v>322</v>
      </c>
      <c r="M1910" t="s">
        <v>486</v>
      </c>
      <c r="N1910" t="s">
        <v>487</v>
      </c>
      <c r="O1910" t="s">
        <v>86</v>
      </c>
      <c r="P1910" t="s"/>
      <c r="Q1910" t="s"/>
      <c r="R1910" t="s"/>
      <c r="S1910" t="s"/>
      <c r="T1910" t="s"/>
      <c r="U1910" t="s"/>
      <c r="V1910" t="s"/>
      <c r="W1910" t="s"/>
      <c r="X1910" t="s"/>
      <c r="Y1910" t="s"/>
      <c r="Z1910" t="s"/>
      <c r="AA1910" t="s"/>
      <c r="AB1910" t="s">
        <v>21312</v>
      </c>
      <c r="AC1910" t="s">
        <v>21313</v>
      </c>
      <c r="AD1910" t="s">
        <v>124</v>
      </c>
      <c r="AE1910" t="s">
        <v>44</v>
      </c>
      <c r="AF1910" t="s">
        <v>21314</v>
      </c>
      <c r="AG1910" t="s">
        <v>12661</v>
      </c>
      <c r="AH1910" t="s">
        <v>209</v>
      </c>
      <c r="AI1910" t="s">
        <v>21315</v>
      </c>
      <c r="AJ1910" t="s">
        <v>92</v>
      </c>
      <c r="AK1910" t="s">
        <v>66</v>
      </c>
    </row>
    <row r="1911" spans="1:38">
      <c r="A1911" t="s">
        <v>21316</v>
      </c>
      <c r="B1911" t="s">
        <v>21317</v>
      </c>
      <c r="C1911" t="s">
        <v>21318</v>
      </c>
      <c r="D1911" t="s">
        <v>21319</v>
      </c>
      <c r="E1911" t="s">
        <v>21320</v>
      </c>
      <c r="F1911" t="s"/>
      <c r="G1911" t="s">
        <v>50</v>
      </c>
      <c r="H1911" t="s">
        <v>51</v>
      </c>
      <c r="I1911" t="s"/>
      <c r="J1911" t="s"/>
      <c r="K1911" t="s"/>
      <c r="L1911" t="s">
        <v>272</v>
      </c>
      <c r="M1911" t="s">
        <v>273</v>
      </c>
      <c r="N1911" t="s">
        <v>2346</v>
      </c>
      <c r="O1911" t="s"/>
      <c r="P1911" t="s"/>
      <c r="Q1911" t="s">
        <v>44</v>
      </c>
      <c r="R1911" t="s"/>
      <c r="S1911" t="s"/>
      <c r="T1911" t="s"/>
      <c r="U1911" t="s"/>
      <c r="V1911" t="s"/>
      <c r="W1911" t="s"/>
      <c r="X1911" t="s"/>
      <c r="Y1911" t="s"/>
      <c r="Z1911" t="s"/>
      <c r="AA1911" t="s"/>
      <c r="AB1911" t="s">
        <v>21321</v>
      </c>
      <c r="AC1911" t="s">
        <v>21321</v>
      </c>
      <c r="AD1911" t="s">
        <v>124</v>
      </c>
      <c r="AE1911" t="s">
        <v>44</v>
      </c>
      <c r="AF1911" t="s">
        <v>21322</v>
      </c>
      <c r="AG1911" t="s">
        <v>5001</v>
      </c>
      <c r="AH1911" t="s">
        <v>345</v>
      </c>
      <c r="AI1911" t="s">
        <v>21323</v>
      </c>
      <c r="AJ1911" t="s">
        <v>21324</v>
      </c>
      <c r="AK1911" t="s">
        <v>66</v>
      </c>
    </row>
    <row r="1912" spans="1:38">
      <c r="A1912" t="s">
        <v>12738</v>
      </c>
      <c r="B1912" t="s">
        <v>21325</v>
      </c>
      <c r="C1912" t="s">
        <v>21326</v>
      </c>
      <c r="D1912" t="s">
        <v>21327</v>
      </c>
      <c r="E1912" t="s">
        <v>21328</v>
      </c>
      <c r="F1912" t="s">
        <v>117</v>
      </c>
      <c r="G1912" t="s">
        <v>72</v>
      </c>
      <c r="H1912" t="s">
        <v>51</v>
      </c>
      <c r="I1912" t="s">
        <v>20429</v>
      </c>
      <c r="J1912" t="s">
        <v>53</v>
      </c>
      <c r="K1912" t="s">
        <v>54</v>
      </c>
      <c r="L1912" t="s">
        <v>272</v>
      </c>
      <c r="M1912" t="s">
        <v>1180</v>
      </c>
      <c r="N1912" t="s">
        <v>2321</v>
      </c>
      <c r="O1912" t="s">
        <v>209</v>
      </c>
      <c r="P1912" t="s"/>
      <c r="Q1912" t="s"/>
      <c r="R1912" t="s"/>
      <c r="S1912" t="s"/>
      <c r="T1912" t="s"/>
      <c r="U1912" t="s">
        <v>21329</v>
      </c>
      <c r="V1912" t="s">
        <v>67</v>
      </c>
      <c r="W1912" t="s">
        <v>6030</v>
      </c>
      <c r="X1912" t="s"/>
      <c r="Y1912" t="s"/>
      <c r="Z1912" t="s"/>
      <c r="AA1912" t="s">
        <v>84</v>
      </c>
      <c r="AB1912" t="s">
        <v>21330</v>
      </c>
      <c r="AC1912" t="s">
        <v>21331</v>
      </c>
      <c r="AD1912" t="s">
        <v>124</v>
      </c>
      <c r="AE1912" t="s">
        <v>44</v>
      </c>
      <c r="AF1912" t="s">
        <v>21332</v>
      </c>
      <c r="AG1912" t="s">
        <v>21333</v>
      </c>
      <c r="AH1912" t="s">
        <v>149</v>
      </c>
      <c r="AI1912" t="s">
        <v>21334</v>
      </c>
      <c r="AJ1912" t="s">
        <v>92</v>
      </c>
      <c r="AK1912" t="s">
        <v>66</v>
      </c>
    </row>
    <row r="1913" spans="1:38">
      <c r="A1913" t="s">
        <v>4691</v>
      </c>
      <c r="B1913" t="s">
        <v>21335</v>
      </c>
      <c r="C1913" t="s">
        <v>21336</v>
      </c>
      <c r="D1913" t="s"/>
      <c r="E1913" t="s">
        <v>21337</v>
      </c>
      <c r="F1913" t="s">
        <v>3538</v>
      </c>
      <c r="G1913" t="s">
        <v>72</v>
      </c>
      <c r="H1913" t="s">
        <v>51</v>
      </c>
      <c r="I1913" t="s">
        <v>21338</v>
      </c>
      <c r="J1913" t="s">
        <v>2633</v>
      </c>
      <c r="K1913" t="s">
        <v>54</v>
      </c>
      <c r="L1913" t="s">
        <v>272</v>
      </c>
      <c r="M1913" t="s">
        <v>1180</v>
      </c>
      <c r="N1913" t="s">
        <v>2321</v>
      </c>
      <c r="O1913" t="s">
        <v>86</v>
      </c>
      <c r="P1913" t="s"/>
      <c r="Q1913" t="s"/>
      <c r="R1913" t="s"/>
      <c r="S1913" t="s"/>
      <c r="T1913" t="s"/>
      <c r="U1913" t="s"/>
      <c r="V1913" t="s"/>
      <c r="W1913" t="s">
        <v>21339</v>
      </c>
      <c r="X1913" t="s"/>
      <c r="Y1913" t="s"/>
      <c r="Z1913" t="s"/>
      <c r="AA1913" t="s"/>
      <c r="AB1913" t="s">
        <v>21340</v>
      </c>
      <c r="AC1913" t="s">
        <v>21340</v>
      </c>
      <c r="AD1913" t="s">
        <v>174</v>
      </c>
      <c r="AE1913" t="s">
        <v>1333</v>
      </c>
      <c r="AF1913" t="s">
        <v>21341</v>
      </c>
      <c r="AG1913" t="s">
        <v>21342</v>
      </c>
      <c r="AH1913" t="s">
        <v>151</v>
      </c>
      <c r="AI1913" t="s">
        <v>21343</v>
      </c>
      <c r="AJ1913" t="s">
        <v>92</v>
      </c>
      <c r="AK1913" t="s">
        <v>66</v>
      </c>
    </row>
    <row r="1914" spans="1:38">
      <c r="A1914" t="s">
        <v>21344</v>
      </c>
      <c r="B1914" t="s">
        <v>21345</v>
      </c>
      <c r="C1914" t="s">
        <v>21346</v>
      </c>
      <c r="D1914" t="s">
        <v>21347</v>
      </c>
      <c r="E1914" t="s">
        <v>21348</v>
      </c>
      <c r="F1914" t="s">
        <v>831</v>
      </c>
      <c r="G1914" t="s">
        <v>50</v>
      </c>
      <c r="H1914" t="s">
        <v>234</v>
      </c>
      <c r="I1914" t="s">
        <v>3156</v>
      </c>
      <c r="J1914" t="s">
        <v>513</v>
      </c>
      <c r="K1914" t="s">
        <v>54</v>
      </c>
      <c r="L1914" t="s">
        <v>1344</v>
      </c>
      <c r="M1914" t="s">
        <v>3962</v>
      </c>
      <c r="N1914" t="s">
        <v>4445</v>
      </c>
      <c r="O1914" t="s">
        <v>79</v>
      </c>
      <c r="P1914" t="s"/>
      <c r="Q1914" t="s"/>
      <c r="R1914" t="s"/>
      <c r="S1914" t="s">
        <v>21349</v>
      </c>
      <c r="T1914" t="s">
        <v>209</v>
      </c>
      <c r="U1914" t="s"/>
      <c r="V1914" t="s"/>
      <c r="W1914" t="s"/>
      <c r="X1914" t="s"/>
      <c r="Y1914" t="s"/>
      <c r="Z1914" t="s">
        <v>21350</v>
      </c>
      <c r="AA1914" t="s"/>
      <c r="AB1914" t="s">
        <v>21351</v>
      </c>
      <c r="AC1914" t="s">
        <v>21352</v>
      </c>
      <c r="AD1914" t="s">
        <v>93</v>
      </c>
      <c r="AE1914" t="s">
        <v>277</v>
      </c>
      <c r="AF1914" t="s">
        <v>21353</v>
      </c>
      <c r="AG1914" t="s">
        <v>21354</v>
      </c>
      <c r="AH1914" t="s">
        <v>44</v>
      </c>
      <c r="AI1914" t="s">
        <v>21355</v>
      </c>
      <c r="AJ1914" t="s">
        <v>92</v>
      </c>
      <c r="AK1914" t="s">
        <v>66</v>
      </c>
    </row>
    <row r="1915" spans="1:38">
      <c r="A1915" t="s">
        <v>21356</v>
      </c>
      <c r="B1915" t="s">
        <v>21357</v>
      </c>
      <c r="C1915" t="s">
        <v>21358</v>
      </c>
      <c r="D1915" t="s">
        <v>21359</v>
      </c>
      <c r="E1915" t="s">
        <v>21360</v>
      </c>
      <c r="F1915" t="s"/>
      <c r="G1915" t="s">
        <v>50</v>
      </c>
      <c r="H1915" t="s">
        <v>51</v>
      </c>
      <c r="I1915" t="s"/>
      <c r="J1915" t="s"/>
      <c r="K1915" t="s"/>
      <c r="L1915" t="s">
        <v>139</v>
      </c>
      <c r="M1915" t="s">
        <v>500</v>
      </c>
      <c r="N1915" t="s">
        <v>4940</v>
      </c>
      <c r="O1915" t="s"/>
      <c r="P1915" t="s"/>
      <c r="Q1915" t="s">
        <v>44</v>
      </c>
      <c r="R1915" t="s"/>
      <c r="S1915" t="s"/>
      <c r="T1915" t="s"/>
      <c r="U1915" t="s"/>
      <c r="V1915" t="s"/>
      <c r="W1915" t="s"/>
      <c r="X1915" t="s"/>
      <c r="Y1915" t="s"/>
      <c r="Z1915" t="s"/>
      <c r="AA1915" t="s"/>
      <c r="AB1915" t="s">
        <v>21361</v>
      </c>
      <c r="AC1915" t="s">
        <v>21362</v>
      </c>
      <c r="AD1915" t="s">
        <v>174</v>
      </c>
      <c r="AE1915" t="s">
        <v>1105</v>
      </c>
      <c r="AF1915" t="s">
        <v>21363</v>
      </c>
      <c r="AG1915" t="s">
        <v>21364</v>
      </c>
      <c r="AH1915" t="s">
        <v>110</v>
      </c>
      <c r="AI1915" t="s">
        <v>21365</v>
      </c>
      <c r="AJ1915" t="s">
        <v>21366</v>
      </c>
      <c r="AK1915" t="s">
        <v>66</v>
      </c>
    </row>
    <row r="1916" spans="1:38">
      <c r="A1916" t="s">
        <v>9025</v>
      </c>
      <c r="B1916" t="s">
        <v>21367</v>
      </c>
      <c r="C1916" t="s">
        <v>21368</v>
      </c>
      <c r="D1916" t="s">
        <v>21369</v>
      </c>
      <c r="E1916" t="s">
        <v>21370</v>
      </c>
      <c r="F1916" t="s">
        <v>2409</v>
      </c>
      <c r="G1916" t="s">
        <v>50</v>
      </c>
      <c r="H1916" t="s">
        <v>51</v>
      </c>
      <c r="I1916" t="s">
        <v>21371</v>
      </c>
      <c r="J1916" t="s">
        <v>53</v>
      </c>
      <c r="K1916" t="s">
        <v>54</v>
      </c>
      <c r="L1916" t="s">
        <v>470</v>
      </c>
      <c r="M1916" t="s">
        <v>685</v>
      </c>
      <c r="N1916" t="s">
        <v>686</v>
      </c>
      <c r="O1916" t="s">
        <v>112</v>
      </c>
      <c r="P1916" t="s">
        <v>21372</v>
      </c>
      <c r="Q1916" t="s">
        <v>93</v>
      </c>
      <c r="R1916" t="s">
        <v>21373</v>
      </c>
      <c r="S1916" t="s"/>
      <c r="T1916" t="s"/>
      <c r="U1916" t="s"/>
      <c r="V1916" t="s"/>
      <c r="W1916" t="s"/>
      <c r="X1916" t="s"/>
      <c r="Y1916" t="s"/>
      <c r="Z1916" t="s"/>
      <c r="AA1916" t="s"/>
      <c r="AB1916" t="s">
        <v>21374</v>
      </c>
      <c r="AC1916" t="s">
        <v>21375</v>
      </c>
      <c r="AD1916" t="s">
        <v>110</v>
      </c>
      <c r="AE1916" t="s">
        <v>44</v>
      </c>
      <c r="AF1916" t="s">
        <v>21376</v>
      </c>
      <c r="AG1916" t="s">
        <v>17076</v>
      </c>
      <c r="AH1916" t="s">
        <v>192</v>
      </c>
      <c r="AI1916" t="s">
        <v>21377</v>
      </c>
      <c r="AJ1916" t="s">
        <v>92</v>
      </c>
      <c r="AK1916" t="s">
        <v>66</v>
      </c>
    </row>
    <row r="1917" spans="1:38">
      <c r="A1917" t="s">
        <v>21378</v>
      </c>
      <c r="B1917" t="s">
        <v>21379</v>
      </c>
      <c r="C1917" t="s">
        <v>21380</v>
      </c>
      <c r="D1917" t="s"/>
      <c r="E1917" t="s">
        <v>21381</v>
      </c>
      <c r="F1917" t="s">
        <v>396</v>
      </c>
      <c r="G1917" t="s">
        <v>50</v>
      </c>
      <c r="H1917" t="s">
        <v>51</v>
      </c>
      <c r="I1917" t="s">
        <v>12711</v>
      </c>
      <c r="J1917" t="s">
        <v>513</v>
      </c>
      <c r="K1917" t="s">
        <v>54</v>
      </c>
      <c r="L1917" t="s">
        <v>843</v>
      </c>
      <c r="M1917" t="s">
        <v>844</v>
      </c>
      <c r="N1917" t="s">
        <v>5153</v>
      </c>
      <c r="O1917" t="s">
        <v>846</v>
      </c>
      <c r="P1917" t="s">
        <v>21382</v>
      </c>
      <c r="Q1917" t="s">
        <v>67</v>
      </c>
      <c r="R1917" t="s">
        <v>21383</v>
      </c>
      <c r="S1917" t="s"/>
      <c r="T1917" t="s"/>
      <c r="U1917" t="s"/>
      <c r="V1917" t="s"/>
      <c r="W1917" t="s"/>
      <c r="X1917" t="s"/>
      <c r="Y1917" t="s"/>
      <c r="Z1917" t="s"/>
      <c r="AA1917" t="s"/>
      <c r="AB1917" t="s">
        <v>21384</v>
      </c>
      <c r="AC1917" t="s">
        <v>21385</v>
      </c>
      <c r="AD1917" t="s">
        <v>59</v>
      </c>
      <c r="AE1917" t="s">
        <v>44</v>
      </c>
      <c r="AF1917" t="s">
        <v>21386</v>
      </c>
      <c r="AG1917" t="s">
        <v>2546</v>
      </c>
      <c r="AH1917" t="s">
        <v>124</v>
      </c>
      <c r="AI1917" t="s">
        <v>21387</v>
      </c>
      <c r="AJ1917" t="s">
        <v>92</v>
      </c>
      <c r="AK1917" t="s">
        <v>66</v>
      </c>
    </row>
    <row r="1918" spans="1:38">
      <c r="A1918" t="s">
        <v>21388</v>
      </c>
      <c r="B1918" t="s">
        <v>21389</v>
      </c>
      <c r="C1918" t="s">
        <v>21390</v>
      </c>
      <c r="D1918" t="s"/>
      <c r="E1918" t="s">
        <v>21391</v>
      </c>
      <c r="F1918" t="s">
        <v>98</v>
      </c>
      <c r="G1918" t="s">
        <v>50</v>
      </c>
      <c r="H1918" t="s">
        <v>51</v>
      </c>
      <c r="I1918" t="s">
        <v>13731</v>
      </c>
      <c r="J1918" t="s">
        <v>1127</v>
      </c>
      <c r="K1918" t="s">
        <v>54</v>
      </c>
      <c r="L1918" t="s">
        <v>272</v>
      </c>
      <c r="M1918" t="s">
        <v>273</v>
      </c>
      <c r="N1918" t="s">
        <v>6763</v>
      </c>
      <c r="O1918" t="s">
        <v>79</v>
      </c>
      <c r="P1918" t="s"/>
      <c r="Q1918" t="s"/>
      <c r="R1918" t="s"/>
      <c r="S1918" t="s"/>
      <c r="T1918" t="s"/>
      <c r="U1918" t="s"/>
      <c r="V1918" t="s"/>
      <c r="W1918" t="s"/>
      <c r="X1918" t="s"/>
      <c r="Y1918" t="s"/>
      <c r="Z1918" t="s"/>
      <c r="AA1918" t="s"/>
      <c r="AB1918" t="s">
        <v>21392</v>
      </c>
      <c r="AC1918" t="s">
        <v>21392</v>
      </c>
      <c r="AD1918" t="s">
        <v>93</v>
      </c>
      <c r="AE1918" t="s">
        <v>44</v>
      </c>
      <c r="AF1918" t="s">
        <v>21393</v>
      </c>
      <c r="AG1918" t="s">
        <v>12805</v>
      </c>
      <c r="AH1918" t="s">
        <v>44</v>
      </c>
      <c r="AI1918" t="s">
        <v>21394</v>
      </c>
      <c r="AJ1918" t="s">
        <v>92</v>
      </c>
      <c r="AK1918" t="s">
        <v>66</v>
      </c>
    </row>
    <row r="1919" spans="1:38">
      <c r="A1919" t="s">
        <v>2178</v>
      </c>
      <c r="B1919" t="s">
        <v>21395</v>
      </c>
      <c r="C1919" t="s">
        <v>21396</v>
      </c>
      <c r="D1919" t="s">
        <v>21397</v>
      </c>
      <c r="E1919" t="s">
        <v>21398</v>
      </c>
      <c r="F1919" t="s">
        <v>697</v>
      </c>
      <c r="G1919" t="s">
        <v>50</v>
      </c>
      <c r="H1919" t="s">
        <v>51</v>
      </c>
      <c r="I1919" t="s">
        <v>2046</v>
      </c>
      <c r="J1919" t="s">
        <v>53</v>
      </c>
      <c r="K1919" t="s">
        <v>54</v>
      </c>
      <c r="L1919" t="s">
        <v>808</v>
      </c>
      <c r="M1919" t="s">
        <v>884</v>
      </c>
      <c r="N1919" t="s">
        <v>885</v>
      </c>
      <c r="O1919" t="s">
        <v>142</v>
      </c>
      <c r="P1919" t="s">
        <v>21399</v>
      </c>
      <c r="Q1919" t="s">
        <v>112</v>
      </c>
      <c r="R1919" t="s">
        <v>21400</v>
      </c>
      <c r="S1919" t="s"/>
      <c r="T1919" t="s"/>
      <c r="U1919" t="s"/>
      <c r="V1919" t="s"/>
      <c r="W1919" t="s"/>
      <c r="X1919" t="s"/>
      <c r="Y1919" t="s"/>
      <c r="Z1919" t="s"/>
      <c r="AA1919" t="s"/>
      <c r="AB1919" t="s">
        <v>21401</v>
      </c>
      <c r="AC1919" t="s">
        <v>21402</v>
      </c>
      <c r="AD1919" t="s">
        <v>59</v>
      </c>
      <c r="AE1919" t="s">
        <v>44</v>
      </c>
      <c r="AF1919" t="s">
        <v>21403</v>
      </c>
      <c r="AG1919" t="s">
        <v>16818</v>
      </c>
      <c r="AH1919" t="s">
        <v>59</v>
      </c>
      <c r="AI1919" t="s">
        <v>21404</v>
      </c>
      <c r="AJ1919" t="s">
        <v>92</v>
      </c>
      <c r="AK1919" t="s">
        <v>66</v>
      </c>
    </row>
    <row r="1920" spans="1:38">
      <c r="A1920" t="s">
        <v>5576</v>
      </c>
      <c r="B1920" t="s">
        <v>21405</v>
      </c>
      <c r="C1920" t="s">
        <v>21406</v>
      </c>
      <c r="D1920" t="s">
        <v>21407</v>
      </c>
      <c r="E1920" t="s">
        <v>21408</v>
      </c>
      <c r="F1920" t="s">
        <v>3538</v>
      </c>
      <c r="G1920" t="s">
        <v>50</v>
      </c>
      <c r="H1920" t="s">
        <v>51</v>
      </c>
      <c r="I1920" t="s">
        <v>21409</v>
      </c>
      <c r="J1920" t="s">
        <v>5818</v>
      </c>
      <c r="K1920" t="s">
        <v>138</v>
      </c>
      <c r="L1920" t="s">
        <v>322</v>
      </c>
      <c r="M1920" t="s">
        <v>1251</v>
      </c>
      <c r="N1920" t="s">
        <v>1461</v>
      </c>
      <c r="O1920" t="s">
        <v>110</v>
      </c>
      <c r="P1920" t="s"/>
      <c r="Q1920" t="s"/>
      <c r="R1920" t="s"/>
      <c r="S1920" t="s"/>
      <c r="T1920" t="s">
        <v>67</v>
      </c>
      <c r="U1920" t="s"/>
      <c r="V1920" t="s"/>
      <c r="W1920" t="s"/>
      <c r="X1920" t="s"/>
      <c r="Y1920" t="s"/>
      <c r="Z1920" t="s"/>
      <c r="AA1920" t="s"/>
      <c r="AB1920" t="s">
        <v>21410</v>
      </c>
      <c r="AC1920" t="s">
        <v>21410</v>
      </c>
      <c r="AD1920" t="s">
        <v>151</v>
      </c>
      <c r="AE1920" t="s">
        <v>44</v>
      </c>
      <c r="AF1920" t="s">
        <v>21411</v>
      </c>
      <c r="AG1920" t="s">
        <v>21412</v>
      </c>
      <c r="AH1920" t="s">
        <v>93</v>
      </c>
      <c r="AI1920" t="s">
        <v>21413</v>
      </c>
      <c r="AJ1920" t="s">
        <v>92</v>
      </c>
      <c r="AK1920" t="s">
        <v>66</v>
      </c>
    </row>
    <row r="1921" spans="1:38">
      <c r="A1921" t="s">
        <v>21414</v>
      </c>
      <c r="B1921" t="s">
        <v>21415</v>
      </c>
      <c r="C1921" t="s">
        <v>21416</v>
      </c>
      <c r="D1921" t="s">
        <v>21417</v>
      </c>
      <c r="E1921" t="s">
        <v>21418</v>
      </c>
      <c r="F1921" t="s">
        <v>98</v>
      </c>
      <c r="G1921" t="s">
        <v>50</v>
      </c>
      <c r="H1921" t="s">
        <v>51</v>
      </c>
      <c r="I1921" t="s">
        <v>21419</v>
      </c>
      <c r="J1921" t="s"/>
      <c r="K1921" t="s">
        <v>1631</v>
      </c>
      <c r="L1921" t="s">
        <v>238</v>
      </c>
      <c r="M1921" t="s">
        <v>660</v>
      </c>
      <c r="N1921" t="s">
        <v>2726</v>
      </c>
      <c r="O1921" t="s"/>
      <c r="P1921" t="s"/>
      <c r="Q1921" t="s">
        <v>44</v>
      </c>
      <c r="R1921" t="s"/>
      <c r="S1921" t="s"/>
      <c r="T1921" t="s"/>
      <c r="U1921" t="s"/>
      <c r="V1921" t="s"/>
      <c r="W1921" t="s"/>
      <c r="X1921" t="s"/>
      <c r="Y1921" t="s"/>
      <c r="Z1921" t="s"/>
      <c r="AA1921" t="s"/>
      <c r="AB1921" t="s">
        <v>21420</v>
      </c>
      <c r="AC1921" t="s">
        <v>21420</v>
      </c>
      <c r="AD1921" t="s">
        <v>59</v>
      </c>
      <c r="AE1921" t="s">
        <v>107</v>
      </c>
      <c r="AF1921" t="s">
        <v>21421</v>
      </c>
      <c r="AG1921" t="s">
        <v>9853</v>
      </c>
      <c r="AH1921" t="s">
        <v>59</v>
      </c>
      <c r="AI1921" t="s">
        <v>21422</v>
      </c>
      <c r="AJ1921" t="s">
        <v>21423</v>
      </c>
      <c r="AK1921" t="s">
        <v>66</v>
      </c>
    </row>
    <row r="1922" spans="1:38">
      <c r="A1922" t="s">
        <v>7884</v>
      </c>
      <c r="B1922" t="s">
        <v>21424</v>
      </c>
      <c r="C1922" t="s">
        <v>21425</v>
      </c>
      <c r="D1922" t="s">
        <v>21426</v>
      </c>
      <c r="E1922" t="s">
        <v>21427</v>
      </c>
      <c r="F1922" t="s">
        <v>4458</v>
      </c>
      <c r="G1922" t="s">
        <v>72</v>
      </c>
      <c r="H1922" t="s">
        <v>51</v>
      </c>
      <c r="I1922" t="s">
        <v>2281</v>
      </c>
      <c r="J1922" t="s"/>
      <c r="K1922" t="s">
        <v>469</v>
      </c>
      <c r="L1922" t="s">
        <v>470</v>
      </c>
      <c r="M1922" t="s">
        <v>685</v>
      </c>
      <c r="N1922" t="s">
        <v>686</v>
      </c>
      <c r="O1922" t="s">
        <v>142</v>
      </c>
      <c r="P1922" t="s"/>
      <c r="Q1922" t="s"/>
      <c r="R1922" t="s"/>
      <c r="S1922" t="s"/>
      <c r="T1922" t="s"/>
      <c r="U1922" t="s"/>
      <c r="V1922" t="s"/>
      <c r="W1922" t="s">
        <v>21428</v>
      </c>
      <c r="X1922" t="s"/>
      <c r="Y1922" t="s"/>
      <c r="Z1922" t="s"/>
      <c r="AA1922" t="s"/>
      <c r="AB1922" t="s">
        <v>21429</v>
      </c>
      <c r="AC1922" t="s">
        <v>21429</v>
      </c>
      <c r="AD1922" t="s">
        <v>59</v>
      </c>
      <c r="AE1922" t="s">
        <v>44</v>
      </c>
      <c r="AF1922" t="s">
        <v>21430</v>
      </c>
      <c r="AG1922" t="s">
        <v>12481</v>
      </c>
      <c r="AH1922" t="s">
        <v>192</v>
      </c>
      <c r="AI1922" t="s">
        <v>21431</v>
      </c>
      <c r="AJ1922" t="s">
        <v>92</v>
      </c>
      <c r="AK1922" t="s">
        <v>66</v>
      </c>
    </row>
    <row r="1923" spans="1:38">
      <c r="A1923" t="s">
        <v>12010</v>
      </c>
      <c r="B1923" t="s">
        <v>21432</v>
      </c>
      <c r="C1923" t="s">
        <v>21433</v>
      </c>
      <c r="D1923" t="s">
        <v>21434</v>
      </c>
      <c r="E1923" t="s">
        <v>21435</v>
      </c>
      <c r="F1923" t="s"/>
      <c r="G1923" t="s">
        <v>50</v>
      </c>
      <c r="H1923" t="s">
        <v>51</v>
      </c>
      <c r="I1923" t="s">
        <v>21436</v>
      </c>
      <c r="J1923" t="s">
        <v>485</v>
      </c>
      <c r="K1923" t="s">
        <v>54</v>
      </c>
      <c r="L1923" t="s">
        <v>932</v>
      </c>
      <c r="M1923" t="s">
        <v>932</v>
      </c>
      <c r="N1923" t="s">
        <v>1747</v>
      </c>
      <c r="O1923" t="s"/>
      <c r="P1923" t="s"/>
      <c r="Q1923" t="s">
        <v>44</v>
      </c>
      <c r="R1923" t="s"/>
      <c r="S1923" t="s"/>
      <c r="T1923" t="s"/>
      <c r="U1923" t="s"/>
      <c r="V1923" t="s"/>
      <c r="W1923" t="s"/>
      <c r="X1923" t="s"/>
      <c r="Y1923" t="s"/>
      <c r="Z1923" t="s"/>
      <c r="AA1923" t="s"/>
      <c r="AB1923" t="s">
        <v>21437</v>
      </c>
      <c r="AC1923" t="s">
        <v>21437</v>
      </c>
      <c r="AD1923" t="s">
        <v>149</v>
      </c>
      <c r="AE1923" t="s">
        <v>44</v>
      </c>
      <c r="AF1923" t="s">
        <v>21438</v>
      </c>
      <c r="AG1923" t="s">
        <v>21439</v>
      </c>
      <c r="AH1923" t="s">
        <v>493</v>
      </c>
      <c r="AI1923" t="s">
        <v>21440</v>
      </c>
      <c r="AJ1923" t="s">
        <v>21441</v>
      </c>
      <c r="AK1923" t="s">
        <v>66</v>
      </c>
    </row>
    <row r="1924" spans="1:38">
      <c r="A1924" t="s">
        <v>21442</v>
      </c>
      <c r="B1924" t="s">
        <v>21443</v>
      </c>
      <c r="C1924" t="s">
        <v>21444</v>
      </c>
      <c r="D1924" t="s"/>
      <c r="E1924" t="s">
        <v>21445</v>
      </c>
      <c r="F1924" t="s"/>
      <c r="G1924" t="s">
        <v>50</v>
      </c>
      <c r="H1924" t="s">
        <v>51</v>
      </c>
      <c r="I1924" t="s">
        <v>21446</v>
      </c>
      <c r="J1924" t="s"/>
      <c r="K1924" t="s">
        <v>21447</v>
      </c>
      <c r="L1924" t="s">
        <v>76</v>
      </c>
      <c r="M1924" t="s">
        <v>77</v>
      </c>
      <c r="N1924" t="s">
        <v>860</v>
      </c>
      <c r="O1924" t="s">
        <v>846</v>
      </c>
      <c r="P1924" t="s"/>
      <c r="Q1924" t="s"/>
      <c r="R1924" t="s"/>
      <c r="S1924" t="s"/>
      <c r="T1924" t="s">
        <v>67</v>
      </c>
      <c r="U1924" t="s"/>
      <c r="V1924" t="s"/>
      <c r="W1924" t="s"/>
      <c r="X1924" t="s"/>
      <c r="Y1924" t="s"/>
      <c r="Z1924" t="s"/>
      <c r="AA1924" t="s"/>
      <c r="AB1924" t="s">
        <v>21448</v>
      </c>
      <c r="AC1924" t="s">
        <v>21448</v>
      </c>
      <c r="AD1924" t="s">
        <v>112</v>
      </c>
      <c r="AE1924" t="s">
        <v>44</v>
      </c>
      <c r="AF1924" t="s">
        <v>21449</v>
      </c>
      <c r="AG1924" t="s">
        <v>44</v>
      </c>
      <c r="AH1924" t="s">
        <v>112</v>
      </c>
      <c r="AI1924" t="s">
        <v>21450</v>
      </c>
      <c r="AJ1924" t="s">
        <v>92</v>
      </c>
      <c r="AK1924" t="s">
        <v>66</v>
      </c>
    </row>
    <row r="1925" spans="1:38">
      <c r="A1925" t="s">
        <v>21451</v>
      </c>
      <c r="B1925" t="s">
        <v>21452</v>
      </c>
      <c r="C1925" t="s">
        <v>21453</v>
      </c>
      <c r="D1925" t="s">
        <v>21454</v>
      </c>
      <c r="E1925" t="s">
        <v>21455</v>
      </c>
      <c r="F1925" t="s">
        <v>233</v>
      </c>
      <c r="G1925" t="s">
        <v>50</v>
      </c>
      <c r="H1925" t="s">
        <v>51</v>
      </c>
      <c r="I1925" t="s"/>
      <c r="J1925" t="s"/>
      <c r="K1925" t="s"/>
      <c r="L1925" t="s">
        <v>1880</v>
      </c>
      <c r="M1925" t="s">
        <v>1881</v>
      </c>
      <c r="N1925" t="s">
        <v>1882</v>
      </c>
      <c r="O1925" t="s"/>
      <c r="P1925" t="s"/>
      <c r="Q1925" t="s">
        <v>44</v>
      </c>
      <c r="R1925" t="s"/>
      <c r="S1925" t="s"/>
      <c r="T1925" t="s"/>
      <c r="U1925" t="s"/>
      <c r="V1925" t="s"/>
      <c r="W1925" t="s"/>
      <c r="X1925" t="s"/>
      <c r="Y1925" t="s"/>
      <c r="Z1925" t="s"/>
      <c r="AA1925" t="s"/>
      <c r="AB1925" t="s">
        <v>21456</v>
      </c>
      <c r="AC1925" t="s">
        <v>21457</v>
      </c>
      <c r="AD1925" t="s">
        <v>110</v>
      </c>
      <c r="AE1925" t="s">
        <v>44</v>
      </c>
      <c r="AF1925" t="s">
        <v>21458</v>
      </c>
      <c r="AG1925" t="s">
        <v>21459</v>
      </c>
      <c r="AH1925" t="s">
        <v>124</v>
      </c>
      <c r="AI1925" t="s">
        <v>21460</v>
      </c>
      <c r="AJ1925" t="s">
        <v>21461</v>
      </c>
      <c r="AK1925" t="s">
        <v>66</v>
      </c>
    </row>
    <row r="1926" spans="1:38">
      <c r="A1926" t="s">
        <v>20855</v>
      </c>
      <c r="B1926" t="s">
        <v>21462</v>
      </c>
      <c r="C1926" t="s">
        <v>21463</v>
      </c>
      <c r="D1926" t="s">
        <v>21464</v>
      </c>
      <c r="E1926" t="s">
        <v>21465</v>
      </c>
      <c r="F1926" t="s">
        <v>319</v>
      </c>
      <c r="G1926" t="s">
        <v>50</v>
      </c>
      <c r="H1926" t="s">
        <v>51</v>
      </c>
      <c r="I1926" t="s">
        <v>1304</v>
      </c>
      <c r="J1926" t="s">
        <v>440</v>
      </c>
      <c r="K1926" t="s">
        <v>54</v>
      </c>
      <c r="L1926" t="s">
        <v>355</v>
      </c>
      <c r="M1926" t="s">
        <v>356</v>
      </c>
      <c r="N1926" t="s">
        <v>3365</v>
      </c>
      <c r="O1926" t="s">
        <v>142</v>
      </c>
      <c r="P1926" t="s"/>
      <c r="Q1926" t="s"/>
      <c r="R1926" t="s"/>
      <c r="S1926" t="s"/>
      <c r="T1926" t="s"/>
      <c r="U1926" t="s"/>
      <c r="V1926" t="s"/>
      <c r="W1926" t="s"/>
      <c r="X1926" t="s"/>
      <c r="Y1926" t="s"/>
      <c r="Z1926" t="s"/>
      <c r="AA1926" t="s"/>
      <c r="AB1926" t="s">
        <v>21466</v>
      </c>
      <c r="AC1926" t="s">
        <v>21467</v>
      </c>
      <c r="AD1926" t="s">
        <v>93</v>
      </c>
      <c r="AE1926" t="s">
        <v>277</v>
      </c>
      <c r="AF1926" t="s">
        <v>21468</v>
      </c>
      <c r="AG1926" t="s">
        <v>21469</v>
      </c>
      <c r="AH1926" t="s">
        <v>44</v>
      </c>
      <c r="AI1926" t="s">
        <v>21470</v>
      </c>
      <c r="AJ1926" t="s">
        <v>92</v>
      </c>
      <c r="AK1926" t="s">
        <v>66</v>
      </c>
    </row>
    <row r="1927" spans="1:38">
      <c r="A1927" t="s">
        <v>2502</v>
      </c>
      <c r="B1927" t="s">
        <v>21471</v>
      </c>
      <c r="C1927" t="s">
        <v>21472</v>
      </c>
      <c r="D1927" t="s">
        <v>21473</v>
      </c>
      <c r="E1927" t="s">
        <v>21474</v>
      </c>
      <c r="F1927" t="s">
        <v>49</v>
      </c>
      <c r="G1927" t="s">
        <v>50</v>
      </c>
      <c r="H1927" t="s">
        <v>51</v>
      </c>
      <c r="I1927" t="s">
        <v>5203</v>
      </c>
      <c r="J1927" t="s">
        <v>5203</v>
      </c>
      <c r="K1927" t="s">
        <v>410</v>
      </c>
      <c r="L1927" t="s">
        <v>189</v>
      </c>
      <c r="M1927" t="s">
        <v>190</v>
      </c>
      <c r="N1927" t="s">
        <v>8698</v>
      </c>
      <c r="O1927" t="s">
        <v>826</v>
      </c>
      <c r="P1927" t="s"/>
      <c r="Q1927" t="s">
        <v>67</v>
      </c>
      <c r="R1927" t="s">
        <v>21475</v>
      </c>
      <c r="S1927" t="s"/>
      <c r="T1927" t="s"/>
      <c r="U1927" t="s"/>
      <c r="V1927" t="s"/>
      <c r="W1927" t="s"/>
      <c r="X1927" t="s"/>
      <c r="Y1927" t="s"/>
      <c r="Z1927" t="s"/>
      <c r="AA1927" t="s"/>
      <c r="AB1927" t="s">
        <v>21476</v>
      </c>
      <c r="AC1927" t="s">
        <v>21477</v>
      </c>
      <c r="AD1927" t="s">
        <v>59</v>
      </c>
      <c r="AE1927" t="s">
        <v>107</v>
      </c>
      <c r="AF1927" t="s">
        <v>21478</v>
      </c>
      <c r="AG1927" t="s">
        <v>21479</v>
      </c>
      <c r="AH1927" t="s">
        <v>110</v>
      </c>
      <c r="AI1927" t="s">
        <v>21480</v>
      </c>
      <c r="AJ1927" t="s">
        <v>92</v>
      </c>
      <c r="AK1927" t="s">
        <v>66</v>
      </c>
    </row>
    <row r="1928" spans="1:38">
      <c r="A1928" t="s">
        <v>7864</v>
      </c>
      <c r="B1928" t="s">
        <v>21481</v>
      </c>
      <c r="C1928" t="s">
        <v>21482</v>
      </c>
      <c r="D1928" t="s">
        <v>21483</v>
      </c>
      <c r="E1928" t="s">
        <v>21484</v>
      </c>
      <c r="F1928" t="s">
        <v>292</v>
      </c>
      <c r="G1928" t="s">
        <v>50</v>
      </c>
      <c r="H1928" t="s">
        <v>234</v>
      </c>
      <c r="I1928" t="s">
        <v>21485</v>
      </c>
      <c r="J1928" t="s">
        <v>2293</v>
      </c>
      <c r="K1928" t="s">
        <v>54</v>
      </c>
      <c r="L1928" t="s">
        <v>189</v>
      </c>
      <c r="M1928" t="s">
        <v>190</v>
      </c>
      <c r="N1928" t="s">
        <v>191</v>
      </c>
      <c r="O1928" t="s">
        <v>192</v>
      </c>
      <c r="P1928" t="s">
        <v>21486</v>
      </c>
      <c r="Q1928" t="s">
        <v>149</v>
      </c>
      <c r="R1928" t="s">
        <v>21487</v>
      </c>
      <c r="S1928" t="s"/>
      <c r="T1928" t="s">
        <v>67</v>
      </c>
      <c r="U1928" t="s"/>
      <c r="V1928" t="s"/>
      <c r="W1928" t="s"/>
      <c r="X1928" t="s"/>
      <c r="Y1928" t="s"/>
      <c r="Z1928" t="s">
        <v>21488</v>
      </c>
      <c r="AA1928" t="s"/>
      <c r="AB1928" t="s">
        <v>21489</v>
      </c>
      <c r="AC1928" t="s">
        <v>21490</v>
      </c>
      <c r="AD1928" t="s">
        <v>347</v>
      </c>
      <c r="AE1928" t="s">
        <v>44</v>
      </c>
      <c r="AF1928" t="s">
        <v>21491</v>
      </c>
      <c r="AG1928" t="s">
        <v>21492</v>
      </c>
      <c r="AH1928" t="s">
        <v>631</v>
      </c>
      <c r="AI1928" t="s">
        <v>21493</v>
      </c>
      <c r="AJ1928" t="s">
        <v>92</v>
      </c>
      <c r="AK1928" t="s">
        <v>66</v>
      </c>
    </row>
    <row r="1929" spans="1:38">
      <c r="A1929" t="s">
        <v>21494</v>
      </c>
      <c r="B1929" t="s">
        <v>21495</v>
      </c>
      <c r="C1929" t="s">
        <v>21496</v>
      </c>
      <c r="D1929" t="s"/>
      <c r="E1929" t="s">
        <v>21497</v>
      </c>
      <c r="F1929" t="s">
        <v>319</v>
      </c>
      <c r="G1929" t="s">
        <v>2813</v>
      </c>
      <c r="H1929" t="s">
        <v>51</v>
      </c>
      <c r="I1929" t="s">
        <v>21498</v>
      </c>
      <c r="J1929" t="s">
        <v>21499</v>
      </c>
      <c r="K1929" t="s">
        <v>237</v>
      </c>
      <c r="L1929" t="s">
        <v>139</v>
      </c>
      <c r="M1929" t="s">
        <v>140</v>
      </c>
      <c r="N1929" t="s">
        <v>141</v>
      </c>
      <c r="O1929" t="s">
        <v>86</v>
      </c>
      <c r="P1929" t="s"/>
      <c r="Q1929" t="s"/>
      <c r="R1929" t="s"/>
      <c r="S1929" t="s"/>
      <c r="T1929" t="s"/>
      <c r="U1929" t="s"/>
      <c r="V1929" t="s"/>
      <c r="W1929" t="s">
        <v>21500</v>
      </c>
      <c r="X1929" t="s"/>
      <c r="Y1929" t="s"/>
      <c r="Z1929" t="s"/>
      <c r="AA1929" t="s"/>
      <c r="AB1929" t="s">
        <v>21501</v>
      </c>
      <c r="AC1929" t="s">
        <v>21502</v>
      </c>
      <c r="AD1929" t="s">
        <v>142</v>
      </c>
      <c r="AE1929" t="s">
        <v>1938</v>
      </c>
      <c r="AF1929" t="s">
        <v>21503</v>
      </c>
      <c r="AG1929" t="s">
        <v>21504</v>
      </c>
      <c r="AH1929" t="s">
        <v>345</v>
      </c>
      <c r="AI1929" t="s">
        <v>21505</v>
      </c>
      <c r="AJ1929" t="s">
        <v>92</v>
      </c>
      <c r="AK1929" t="s">
        <v>66</v>
      </c>
    </row>
    <row r="1930" spans="1:38">
      <c r="A1930" t="s">
        <v>14341</v>
      </c>
      <c r="B1930" t="s">
        <v>21506</v>
      </c>
      <c r="C1930" t="s">
        <v>21507</v>
      </c>
      <c r="D1930" t="s">
        <v>21508</v>
      </c>
      <c r="E1930" t="s">
        <v>21509</v>
      </c>
      <c r="F1930" t="s">
        <v>21258</v>
      </c>
      <c r="G1930" t="s">
        <v>50</v>
      </c>
      <c r="H1930" t="s">
        <v>51</v>
      </c>
      <c r="I1930" t="s">
        <v>307</v>
      </c>
      <c r="J1930" t="s">
        <v>99</v>
      </c>
      <c r="K1930" t="s">
        <v>54</v>
      </c>
      <c r="L1930" t="s">
        <v>189</v>
      </c>
      <c r="M1930" t="s">
        <v>190</v>
      </c>
      <c r="N1930" t="s">
        <v>191</v>
      </c>
      <c r="O1930" t="s">
        <v>142</v>
      </c>
      <c r="P1930" t="s"/>
      <c r="Q1930" t="s"/>
      <c r="R1930" t="s"/>
      <c r="S1930" t="s"/>
      <c r="T1930" t="s"/>
      <c r="U1930" t="s"/>
      <c r="V1930" t="s"/>
      <c r="W1930" t="s"/>
      <c r="X1930" t="s"/>
      <c r="Y1930" t="s"/>
      <c r="Z1930" t="s"/>
      <c r="AA1930" t="s"/>
      <c r="AB1930" t="s">
        <v>21510</v>
      </c>
      <c r="AC1930" t="s">
        <v>21511</v>
      </c>
      <c r="AD1930" t="s">
        <v>151</v>
      </c>
      <c r="AE1930" t="s">
        <v>225</v>
      </c>
      <c r="AF1930" t="s">
        <v>21512</v>
      </c>
      <c r="AG1930" t="s">
        <v>21513</v>
      </c>
      <c r="AH1930" t="s">
        <v>67</v>
      </c>
      <c r="AI1930" t="s">
        <v>21514</v>
      </c>
      <c r="AJ1930" t="s">
        <v>92</v>
      </c>
      <c r="AK1930" t="s">
        <v>66</v>
      </c>
    </row>
    <row r="1931" spans="1:38">
      <c r="A1931" t="s">
        <v>21515</v>
      </c>
      <c r="B1931" t="s">
        <v>21516</v>
      </c>
      <c r="C1931" t="s">
        <v>21517</v>
      </c>
      <c r="D1931" t="s">
        <v>21518</v>
      </c>
      <c r="E1931" t="s">
        <v>21519</v>
      </c>
      <c r="F1931" t="s">
        <v>646</v>
      </c>
      <c r="G1931" t="s">
        <v>50</v>
      </c>
      <c r="H1931" t="s">
        <v>51</v>
      </c>
      <c r="I1931" t="s">
        <v>21520</v>
      </c>
      <c r="J1931" t="s">
        <v>8785</v>
      </c>
      <c r="K1931" t="s">
        <v>54</v>
      </c>
      <c r="L1931" t="s">
        <v>258</v>
      </c>
      <c r="M1931" t="s">
        <v>259</v>
      </c>
      <c r="N1931" t="s">
        <v>2370</v>
      </c>
      <c r="O1931" t="s">
        <v>209</v>
      </c>
      <c r="P1931" t="s"/>
      <c r="Q1931" t="s"/>
      <c r="R1931" t="s"/>
      <c r="S1931" t="s"/>
      <c r="T1931" t="s"/>
      <c r="U1931" t="s"/>
      <c r="V1931" t="s"/>
      <c r="W1931" t="s"/>
      <c r="X1931" t="s"/>
      <c r="Y1931" t="s"/>
      <c r="Z1931" t="s"/>
      <c r="AA1931" t="s"/>
      <c r="AB1931" t="s">
        <v>21521</v>
      </c>
      <c r="AC1931" t="s">
        <v>21522</v>
      </c>
      <c r="AD1931" t="s">
        <v>192</v>
      </c>
      <c r="AE1931" t="s">
        <v>310</v>
      </c>
      <c r="AF1931" t="s">
        <v>21523</v>
      </c>
      <c r="AG1931" t="s">
        <v>21524</v>
      </c>
      <c r="AH1931" t="s">
        <v>192</v>
      </c>
      <c r="AI1931" t="s">
        <v>21525</v>
      </c>
      <c r="AJ1931" t="s">
        <v>92</v>
      </c>
      <c r="AK1931" t="s">
        <v>66</v>
      </c>
    </row>
    <row r="1932" spans="1:38">
      <c r="A1932" t="s">
        <v>2148</v>
      </c>
      <c r="B1932" t="s">
        <v>21526</v>
      </c>
      <c r="C1932" t="s">
        <v>21527</v>
      </c>
      <c r="D1932" t="s">
        <v>21528</v>
      </c>
      <c r="E1932" t="s">
        <v>21529</v>
      </c>
      <c r="F1932" t="s">
        <v>255</v>
      </c>
      <c r="G1932" t="s">
        <v>50</v>
      </c>
      <c r="H1932" t="s">
        <v>51</v>
      </c>
      <c r="I1932" t="s">
        <v>21530</v>
      </c>
      <c r="J1932" t="s">
        <v>12973</v>
      </c>
      <c r="K1932" t="s">
        <v>354</v>
      </c>
      <c r="L1932" t="s">
        <v>238</v>
      </c>
      <c r="M1932" t="s">
        <v>660</v>
      </c>
      <c r="N1932" t="s">
        <v>661</v>
      </c>
      <c r="O1932" t="s">
        <v>493</v>
      </c>
      <c r="P1932" t="s">
        <v>21531</v>
      </c>
      <c r="Q1932" t="s">
        <v>67</v>
      </c>
      <c r="R1932" t="s">
        <v>21532</v>
      </c>
      <c r="S1932" t="s"/>
      <c r="T1932" t="s"/>
      <c r="U1932" t="s"/>
      <c r="V1932" t="s"/>
      <c r="W1932" t="s"/>
      <c r="X1932" t="s"/>
      <c r="Y1932" t="s"/>
      <c r="Z1932" t="s"/>
      <c r="AA1932" t="s"/>
      <c r="AB1932" t="s">
        <v>21533</v>
      </c>
      <c r="AC1932" t="s">
        <v>21534</v>
      </c>
      <c r="AD1932" t="s">
        <v>149</v>
      </c>
      <c r="AE1932" t="s">
        <v>44</v>
      </c>
      <c r="AF1932" t="s">
        <v>21535</v>
      </c>
      <c r="AG1932" t="s">
        <v>21536</v>
      </c>
      <c r="AH1932" t="s">
        <v>209</v>
      </c>
      <c r="AI1932" t="s">
        <v>21537</v>
      </c>
      <c r="AJ1932" t="s">
        <v>92</v>
      </c>
      <c r="AK1932" t="s">
        <v>66</v>
      </c>
    </row>
    <row r="1933" spans="1:38">
      <c r="A1933" t="s">
        <v>13797</v>
      </c>
      <c r="B1933" t="s">
        <v>21538</v>
      </c>
      <c r="C1933" t="s">
        <v>21539</v>
      </c>
      <c r="D1933" t="s">
        <v>21540</v>
      </c>
      <c r="E1933" t="s">
        <v>21541</v>
      </c>
      <c r="F1933" t="s">
        <v>2409</v>
      </c>
      <c r="G1933" t="s">
        <v>50</v>
      </c>
      <c r="H1933" t="s">
        <v>51</v>
      </c>
      <c r="I1933" t="s">
        <v>8229</v>
      </c>
      <c r="J1933" t="s">
        <v>53</v>
      </c>
      <c r="K1933" t="s">
        <v>54</v>
      </c>
      <c r="L1933" t="s">
        <v>170</v>
      </c>
      <c r="M1933" t="s">
        <v>171</v>
      </c>
      <c r="N1933" t="s">
        <v>172</v>
      </c>
      <c r="O1933" t="s">
        <v>79</v>
      </c>
      <c r="P1933" t="s">
        <v>21542</v>
      </c>
      <c r="Q1933" t="s">
        <v>124</v>
      </c>
      <c r="R1933" t="s">
        <v>21543</v>
      </c>
      <c r="S1933" t="s"/>
      <c r="T1933" t="s"/>
      <c r="U1933" t="s"/>
      <c r="V1933" t="s"/>
      <c r="W1933" t="s"/>
      <c r="X1933" t="s"/>
      <c r="Y1933" t="s"/>
      <c r="Z1933" t="s"/>
      <c r="AA1933" t="s"/>
      <c r="AB1933" t="s">
        <v>21544</v>
      </c>
      <c r="AC1933" t="s">
        <v>21545</v>
      </c>
      <c r="AD1933" t="s">
        <v>174</v>
      </c>
      <c r="AE1933" t="s">
        <v>44</v>
      </c>
      <c r="AF1933" t="s">
        <v>21546</v>
      </c>
      <c r="AG1933" t="s">
        <v>16711</v>
      </c>
      <c r="AH1933" t="s">
        <v>301</v>
      </c>
      <c r="AI1933" t="s">
        <v>21547</v>
      </c>
      <c r="AJ1933" t="s">
        <v>92</v>
      </c>
      <c r="AK1933" t="s">
        <v>66</v>
      </c>
    </row>
    <row r="1934" spans="1:38">
      <c r="A1934" t="s">
        <v>21548</v>
      </c>
      <c r="B1934" t="s">
        <v>21549</v>
      </c>
      <c r="C1934" t="s">
        <v>21550</v>
      </c>
      <c r="D1934" t="s">
        <v>21551</v>
      </c>
      <c r="E1934" t="s">
        <v>21552</v>
      </c>
      <c r="F1934" t="s"/>
      <c r="G1934" t="s">
        <v>50</v>
      </c>
      <c r="H1934" t="s">
        <v>51</v>
      </c>
      <c r="I1934" t="s">
        <v>2588</v>
      </c>
      <c r="J1934" t="s">
        <v>6042</v>
      </c>
      <c r="K1934" t="s">
        <v>54</v>
      </c>
      <c r="L1934" t="s">
        <v>100</v>
      </c>
      <c r="M1934" t="s">
        <v>101</v>
      </c>
      <c r="N1934" t="s">
        <v>102</v>
      </c>
      <c r="O1934" t="s">
        <v>826</v>
      </c>
      <c r="P1934" t="s">
        <v>21553</v>
      </c>
      <c r="Q1934" t="s">
        <v>93</v>
      </c>
      <c r="R1934" t="s">
        <v>21554</v>
      </c>
      <c r="S1934" t="s"/>
      <c r="T1934" t="s"/>
      <c r="U1934" t="s"/>
      <c r="V1934" t="s"/>
      <c r="W1934" t="s"/>
      <c r="X1934" t="s"/>
      <c r="Y1934" t="s"/>
      <c r="Z1934" t="s"/>
      <c r="AA1934" t="s"/>
      <c r="AB1934" t="s">
        <v>21555</v>
      </c>
      <c r="AC1934" t="s">
        <v>21556</v>
      </c>
      <c r="AD1934" t="s">
        <v>174</v>
      </c>
      <c r="AE1934" t="s">
        <v>1105</v>
      </c>
      <c r="AF1934" t="s">
        <v>21557</v>
      </c>
      <c r="AG1934" t="s">
        <v>21558</v>
      </c>
      <c r="AH1934" t="s">
        <v>151</v>
      </c>
      <c r="AI1934" t="s">
        <v>21559</v>
      </c>
      <c r="AJ1934" t="s">
        <v>92</v>
      </c>
      <c r="AK1934" t="s">
        <v>66</v>
      </c>
    </row>
    <row r="1935" spans="1:38">
      <c r="A1935" t="s">
        <v>2767</v>
      </c>
      <c r="B1935" t="s">
        <v>21560</v>
      </c>
      <c r="C1935" t="s">
        <v>21561</v>
      </c>
      <c r="D1935" t="s">
        <v>21562</v>
      </c>
      <c r="E1935" t="s">
        <v>21563</v>
      </c>
      <c r="F1935" t="s">
        <v>438</v>
      </c>
      <c r="G1935" t="s">
        <v>50</v>
      </c>
      <c r="H1935" t="s">
        <v>51</v>
      </c>
      <c r="I1935" t="s">
        <v>3007</v>
      </c>
      <c r="J1935" t="s">
        <v>3007</v>
      </c>
      <c r="K1935" t="s">
        <v>555</v>
      </c>
      <c r="L1935" t="s">
        <v>55</v>
      </c>
      <c r="M1935" t="s">
        <v>56</v>
      </c>
      <c r="N1935" t="s">
        <v>441</v>
      </c>
      <c r="O1935" t="s">
        <v>241</v>
      </c>
      <c r="P1935" t="s"/>
      <c r="Q1935" t="s"/>
      <c r="R1935" t="s"/>
      <c r="S1935" t="s"/>
      <c r="T1935" t="s"/>
      <c r="U1935" t="s"/>
      <c r="V1935" t="s"/>
      <c r="W1935" t="s"/>
      <c r="X1935" t="s"/>
      <c r="Y1935" t="s"/>
      <c r="Z1935" t="s"/>
      <c r="AA1935" t="s"/>
      <c r="AB1935" t="s">
        <v>21564</v>
      </c>
      <c r="AC1935" t="s">
        <v>21564</v>
      </c>
      <c r="AD1935" t="s">
        <v>151</v>
      </c>
      <c r="AE1935" t="s">
        <v>5675</v>
      </c>
      <c r="AF1935" t="s">
        <v>21565</v>
      </c>
      <c r="AG1935" t="s">
        <v>21566</v>
      </c>
      <c r="AH1935" t="s">
        <v>67</v>
      </c>
      <c r="AI1935" t="s">
        <v>21567</v>
      </c>
      <c r="AJ1935" t="s">
        <v>92</v>
      </c>
      <c r="AK1935" t="s">
        <v>66</v>
      </c>
    </row>
    <row r="1936" spans="1:38">
      <c r="A1936" t="s">
        <v>3100</v>
      </c>
      <c r="B1936" t="s">
        <v>21568</v>
      </c>
      <c r="C1936" t="s">
        <v>21569</v>
      </c>
      <c r="D1936" t="s">
        <v>21570</v>
      </c>
      <c r="E1936" t="s">
        <v>21571</v>
      </c>
      <c r="F1936" t="s">
        <v>697</v>
      </c>
      <c r="G1936" t="s">
        <v>50</v>
      </c>
      <c r="H1936" t="s">
        <v>51</v>
      </c>
      <c r="I1936" t="s">
        <v>8229</v>
      </c>
      <c r="J1936" t="s">
        <v>53</v>
      </c>
      <c r="K1936" t="s">
        <v>54</v>
      </c>
      <c r="L1936" t="s">
        <v>1344</v>
      </c>
      <c r="M1936" t="s">
        <v>3962</v>
      </c>
      <c r="N1936" t="s">
        <v>4445</v>
      </c>
      <c r="O1936" t="s">
        <v>192</v>
      </c>
      <c r="P1936" t="s">
        <v>21572</v>
      </c>
      <c r="Q1936" t="s">
        <v>124</v>
      </c>
      <c r="R1936" t="s">
        <v>21573</v>
      </c>
      <c r="S1936" t="s"/>
      <c r="T1936" t="s"/>
      <c r="U1936" t="s"/>
      <c r="V1936" t="s"/>
      <c r="W1936" t="s"/>
      <c r="X1936" t="s"/>
      <c r="Y1936" t="s"/>
      <c r="Z1936" t="s"/>
      <c r="AA1936" t="s"/>
      <c r="AB1936" t="s">
        <v>21574</v>
      </c>
      <c r="AC1936" t="s">
        <v>21575</v>
      </c>
      <c r="AD1936" t="s">
        <v>59</v>
      </c>
      <c r="AE1936" t="s">
        <v>44</v>
      </c>
      <c r="AF1936" t="s">
        <v>21576</v>
      </c>
      <c r="AG1936" t="s">
        <v>21577</v>
      </c>
      <c r="AH1936" t="s">
        <v>151</v>
      </c>
      <c r="AI1936" t="s">
        <v>21578</v>
      </c>
      <c r="AJ1936" t="s">
        <v>92</v>
      </c>
      <c r="AK1936" t="s">
        <v>66</v>
      </c>
    </row>
    <row r="1937" spans="1:38">
      <c r="A1937" t="s">
        <v>14264</v>
      </c>
      <c r="B1937" t="s">
        <v>21579</v>
      </c>
      <c r="C1937" t="s">
        <v>21580</v>
      </c>
      <c r="D1937" t="s">
        <v>21581</v>
      </c>
      <c r="E1937" t="s">
        <v>21582</v>
      </c>
      <c r="F1937" t="s">
        <v>857</v>
      </c>
      <c r="G1937" t="s">
        <v>50</v>
      </c>
      <c r="H1937" t="s">
        <v>51</v>
      </c>
      <c r="I1937" t="s">
        <v>13142</v>
      </c>
      <c r="J1937" t="s">
        <v>13143</v>
      </c>
      <c r="K1937" t="s">
        <v>714</v>
      </c>
      <c r="L1937" t="s">
        <v>170</v>
      </c>
      <c r="M1937" t="s">
        <v>171</v>
      </c>
      <c r="N1937" t="s">
        <v>172</v>
      </c>
      <c r="O1937" t="s">
        <v>241</v>
      </c>
      <c r="P1937" t="s">
        <v>21583</v>
      </c>
      <c r="Q1937" t="s">
        <v>59</v>
      </c>
      <c r="R1937" t="s">
        <v>21584</v>
      </c>
      <c r="S1937" t="s"/>
      <c r="T1937" t="s"/>
      <c r="U1937" t="s"/>
      <c r="V1937" t="s"/>
      <c r="W1937" t="s"/>
      <c r="X1937" t="s"/>
      <c r="Y1937" t="s"/>
      <c r="Z1937" t="s"/>
      <c r="AA1937" t="s"/>
      <c r="AB1937" t="s">
        <v>21585</v>
      </c>
      <c r="AC1937" t="s">
        <v>21586</v>
      </c>
      <c r="AD1937" t="s">
        <v>149</v>
      </c>
      <c r="AE1937" t="s">
        <v>44</v>
      </c>
      <c r="AF1937" t="s">
        <v>21587</v>
      </c>
      <c r="AG1937" t="s">
        <v>21588</v>
      </c>
      <c r="AH1937" t="s">
        <v>447</v>
      </c>
      <c r="AI1937" t="s">
        <v>21589</v>
      </c>
      <c r="AJ1937" t="s">
        <v>92</v>
      </c>
      <c r="AK1937" t="s">
        <v>66</v>
      </c>
    </row>
    <row r="1938" spans="1:38">
      <c r="A1938" t="s">
        <v>466</v>
      </c>
      <c r="B1938" t="s">
        <v>21590</v>
      </c>
      <c r="C1938" t="s">
        <v>21591</v>
      </c>
      <c r="D1938" t="s">
        <v>21592</v>
      </c>
      <c r="E1938" t="s">
        <v>21593</v>
      </c>
      <c r="F1938" t="s">
        <v>2059</v>
      </c>
      <c r="G1938" t="s">
        <v>50</v>
      </c>
      <c r="H1938" t="s">
        <v>51</v>
      </c>
      <c r="I1938" t="s">
        <v>5501</v>
      </c>
      <c r="J1938" t="s"/>
      <c r="K1938" t="s">
        <v>859</v>
      </c>
      <c r="L1938" t="s">
        <v>470</v>
      </c>
      <c r="M1938" t="s">
        <v>685</v>
      </c>
      <c r="N1938" t="s">
        <v>6249</v>
      </c>
      <c r="O1938" t="s">
        <v>241</v>
      </c>
      <c r="P1938" t="s"/>
      <c r="Q1938" t="s"/>
      <c r="R1938" t="s"/>
      <c r="S1938" t="s"/>
      <c r="T1938" t="s"/>
      <c r="U1938" t="s"/>
      <c r="V1938" t="s"/>
      <c r="W1938" t="s"/>
      <c r="X1938" t="s"/>
      <c r="Y1938" t="s"/>
      <c r="Z1938" t="s"/>
      <c r="AA1938" t="s"/>
      <c r="AB1938" t="s">
        <v>21594</v>
      </c>
      <c r="AC1938" t="s">
        <v>21594</v>
      </c>
      <c r="AD1938" t="s">
        <v>110</v>
      </c>
      <c r="AE1938" t="s">
        <v>44</v>
      </c>
      <c r="AF1938" t="s">
        <v>21595</v>
      </c>
      <c r="AG1938" t="s">
        <v>21596</v>
      </c>
      <c r="AH1938" t="s">
        <v>63</v>
      </c>
      <c r="AI1938" t="s">
        <v>21597</v>
      </c>
      <c r="AJ1938" t="s">
        <v>92</v>
      </c>
      <c r="AK1938" t="s">
        <v>66</v>
      </c>
    </row>
    <row r="1939" spans="1:38">
      <c r="A1939" t="s">
        <v>21598</v>
      </c>
      <c r="B1939" t="s">
        <v>21599</v>
      </c>
      <c r="C1939" t="s">
        <v>21600</v>
      </c>
      <c r="D1939" t="s">
        <v>21601</v>
      </c>
      <c r="E1939" t="s">
        <v>21602</v>
      </c>
      <c r="F1939" t="s">
        <v>3100</v>
      </c>
      <c r="G1939" t="s">
        <v>72</v>
      </c>
      <c r="H1939" t="s">
        <v>51</v>
      </c>
      <c r="I1939" t="s">
        <v>21603</v>
      </c>
      <c r="J1939" t="s">
        <v>5203</v>
      </c>
      <c r="K1939" t="s">
        <v>410</v>
      </c>
      <c r="L1939" t="s">
        <v>322</v>
      </c>
      <c r="M1939" t="s">
        <v>1251</v>
      </c>
      <c r="N1939" t="s">
        <v>1461</v>
      </c>
      <c r="O1939" t="s">
        <v>406</v>
      </c>
      <c r="P1939" t="s"/>
      <c r="Q1939" t="s"/>
      <c r="R1939" t="s"/>
      <c r="S1939" t="s"/>
      <c r="T1939" t="s">
        <v>67</v>
      </c>
      <c r="U1939" t="s">
        <v>21604</v>
      </c>
      <c r="V1939" t="s">
        <v>67</v>
      </c>
      <c r="W1939" t="s">
        <v>9719</v>
      </c>
      <c r="X1939" t="s"/>
      <c r="Y1939" t="s"/>
      <c r="Z1939" t="s">
        <v>21605</v>
      </c>
      <c r="AA1939" t="s">
        <v>84</v>
      </c>
      <c r="AB1939" t="s">
        <v>21606</v>
      </c>
      <c r="AC1939" t="s">
        <v>21607</v>
      </c>
      <c r="AD1939" t="s">
        <v>59</v>
      </c>
      <c r="AE1939" t="s">
        <v>44</v>
      </c>
      <c r="AF1939" t="s">
        <v>21608</v>
      </c>
      <c r="AG1939" t="s">
        <v>21609</v>
      </c>
      <c r="AH1939" t="s">
        <v>151</v>
      </c>
      <c r="AI1939" t="s">
        <v>21610</v>
      </c>
      <c r="AJ1939" t="s">
        <v>92</v>
      </c>
      <c r="AK1939" t="s">
        <v>66</v>
      </c>
    </row>
    <row r="1940" spans="1:38">
      <c r="A1940" t="s">
        <v>9991</v>
      </c>
      <c r="B1940" t="s">
        <v>21611</v>
      </c>
      <c r="C1940" t="s">
        <v>21612</v>
      </c>
      <c r="D1940" t="s">
        <v>21613</v>
      </c>
      <c r="E1940" t="s">
        <v>21614</v>
      </c>
      <c r="F1940" t="s"/>
      <c r="G1940" t="s">
        <v>50</v>
      </c>
      <c r="H1940" t="s">
        <v>51</v>
      </c>
      <c r="I1940" t="s">
        <v>21615</v>
      </c>
      <c r="J1940" t="s"/>
      <c r="K1940" t="s">
        <v>354</v>
      </c>
      <c r="L1940" t="s">
        <v>238</v>
      </c>
      <c r="M1940" t="s">
        <v>1265</v>
      </c>
      <c r="N1940" t="s">
        <v>1266</v>
      </c>
      <c r="O1940" t="s"/>
      <c r="P1940" t="s"/>
      <c r="Q1940" t="s">
        <v>44</v>
      </c>
      <c r="R1940" t="s"/>
      <c r="S1940" t="s"/>
      <c r="T1940" t="s"/>
      <c r="U1940" t="s"/>
      <c r="V1940" t="s"/>
      <c r="W1940" t="s"/>
      <c r="X1940" t="s"/>
      <c r="Y1940" t="s"/>
      <c r="Z1940" t="s"/>
      <c r="AA1940" t="s"/>
      <c r="AB1940" t="s">
        <v>21616</v>
      </c>
      <c r="AC1940" t="s">
        <v>21616</v>
      </c>
      <c r="AD1940" t="s">
        <v>59</v>
      </c>
      <c r="AE1940" t="s">
        <v>60</v>
      </c>
      <c r="AF1940" t="s">
        <v>21617</v>
      </c>
      <c r="AG1940" t="s">
        <v>21618</v>
      </c>
      <c r="AH1940" t="s">
        <v>59</v>
      </c>
      <c r="AI1940" t="s">
        <v>21619</v>
      </c>
      <c r="AJ1940" t="s">
        <v>21620</v>
      </c>
      <c r="AK1940" t="s">
        <v>66</v>
      </c>
    </row>
    <row r="1941" spans="1:38">
      <c r="A1941" t="s">
        <v>15046</v>
      </c>
      <c r="B1941" t="s">
        <v>21621</v>
      </c>
      <c r="C1941" t="s">
        <v>21622</v>
      </c>
      <c r="D1941" t="s">
        <v>21623</v>
      </c>
      <c r="E1941" t="s">
        <v>21624</v>
      </c>
      <c r="F1941" t="s">
        <v>1102</v>
      </c>
      <c r="G1941" t="s">
        <v>50</v>
      </c>
      <c r="H1941" t="s">
        <v>234</v>
      </c>
      <c r="I1941" t="s">
        <v>21625</v>
      </c>
      <c r="J1941" t="s"/>
      <c r="K1941" t="s">
        <v>21626</v>
      </c>
      <c r="L1941" t="s">
        <v>1344</v>
      </c>
      <c r="M1941" t="s">
        <v>1345</v>
      </c>
      <c r="N1941" t="s">
        <v>1346</v>
      </c>
      <c r="O1941" t="s">
        <v>301</v>
      </c>
      <c r="P1941" t="s"/>
      <c r="Q1941" t="s"/>
      <c r="R1941" t="s"/>
      <c r="S1941" t="s"/>
      <c r="T1941" t="s"/>
      <c r="U1941" t="s"/>
      <c r="V1941" t="s"/>
      <c r="W1941" t="s"/>
      <c r="X1941" t="s">
        <v>21627</v>
      </c>
      <c r="Y1941" t="s">
        <v>67</v>
      </c>
      <c r="Z1941" t="s">
        <v>21628</v>
      </c>
      <c r="AA1941" t="s">
        <v>772</v>
      </c>
      <c r="AB1941" t="s">
        <v>21629</v>
      </c>
      <c r="AC1941" t="s">
        <v>21630</v>
      </c>
      <c r="AD1941" t="s">
        <v>59</v>
      </c>
      <c r="AE1941" t="s">
        <v>107</v>
      </c>
      <c r="AF1941" t="s">
        <v>21631</v>
      </c>
      <c r="AG1941" t="s">
        <v>11611</v>
      </c>
      <c r="AH1941" t="s">
        <v>59</v>
      </c>
      <c r="AI1941" t="s">
        <v>21632</v>
      </c>
      <c r="AJ1941" t="s">
        <v>92</v>
      </c>
      <c r="AK1941" t="s">
        <v>66</v>
      </c>
    </row>
    <row r="1942" spans="1:38">
      <c r="A1942" t="s">
        <v>2304</v>
      </c>
      <c r="B1942" t="s">
        <v>21633</v>
      </c>
      <c r="C1942" t="s">
        <v>21634</v>
      </c>
      <c r="D1942" t="s">
        <v>21635</v>
      </c>
      <c r="E1942" t="s">
        <v>21636</v>
      </c>
      <c r="F1942" t="s">
        <v>98</v>
      </c>
      <c r="G1942" t="s">
        <v>72</v>
      </c>
      <c r="H1942" t="s">
        <v>51</v>
      </c>
      <c r="I1942" t="s">
        <v>21637</v>
      </c>
      <c r="J1942" t="s">
        <v>6165</v>
      </c>
      <c r="K1942" t="s">
        <v>354</v>
      </c>
      <c r="L1942" t="s">
        <v>932</v>
      </c>
      <c r="M1942" t="s">
        <v>932</v>
      </c>
      <c r="N1942" t="s">
        <v>1747</v>
      </c>
      <c r="O1942" t="s">
        <v>241</v>
      </c>
      <c r="P1942" t="s"/>
      <c r="Q1942" t="s"/>
      <c r="R1942" t="s"/>
      <c r="S1942" t="s"/>
      <c r="T1942" t="s"/>
      <c r="U1942" t="s"/>
      <c r="V1942" t="s">
        <v>67</v>
      </c>
      <c r="W1942" t="s">
        <v>6991</v>
      </c>
      <c r="X1942" t="s"/>
      <c r="Y1942" t="s"/>
      <c r="Z1942" t="s"/>
      <c r="AA1942" t="s">
        <v>84</v>
      </c>
      <c r="AB1942" t="s">
        <v>21638</v>
      </c>
      <c r="AC1942" t="s">
        <v>21638</v>
      </c>
      <c r="AD1942" t="s">
        <v>149</v>
      </c>
      <c r="AE1942" t="s">
        <v>44</v>
      </c>
      <c r="AF1942" t="s">
        <v>21639</v>
      </c>
      <c r="AG1942" t="s">
        <v>21640</v>
      </c>
      <c r="AH1942" t="s">
        <v>406</v>
      </c>
      <c r="AI1942" t="s">
        <v>21641</v>
      </c>
      <c r="AJ1942" t="s">
        <v>92</v>
      </c>
      <c r="AK1942" t="s">
        <v>66</v>
      </c>
    </row>
    <row r="1943" spans="1:38">
      <c r="A1943" t="s">
        <v>10240</v>
      </c>
      <c r="B1943" t="s">
        <v>21642</v>
      </c>
      <c r="C1943" t="s">
        <v>21643</v>
      </c>
      <c r="D1943" t="s">
        <v>21644</v>
      </c>
      <c r="E1943" t="s">
        <v>21645</v>
      </c>
      <c r="F1943" t="s">
        <v>396</v>
      </c>
      <c r="G1943" t="s">
        <v>50</v>
      </c>
      <c r="H1943" t="s">
        <v>51</v>
      </c>
      <c r="I1943" t="s">
        <v>21646</v>
      </c>
      <c r="J1943" t="s">
        <v>1127</v>
      </c>
      <c r="K1943" t="s">
        <v>54</v>
      </c>
      <c r="L1943" t="s">
        <v>843</v>
      </c>
      <c r="M1943" t="s">
        <v>844</v>
      </c>
      <c r="N1943" t="s">
        <v>4211</v>
      </c>
      <c r="O1943" t="s">
        <v>826</v>
      </c>
      <c r="P1943" t="s">
        <v>21647</v>
      </c>
      <c r="Q1943" t="s">
        <v>112</v>
      </c>
      <c r="R1943" t="s">
        <v>21648</v>
      </c>
      <c r="S1943" t="s"/>
      <c r="T1943" t="s"/>
      <c r="U1943" t="s"/>
      <c r="V1943" t="s"/>
      <c r="W1943" t="s"/>
      <c r="X1943" t="s"/>
      <c r="Y1943" t="s"/>
      <c r="Z1943" t="s"/>
      <c r="AA1943" t="s"/>
      <c r="AB1943" t="s">
        <v>21649</v>
      </c>
      <c r="AC1943" t="s">
        <v>21650</v>
      </c>
      <c r="AD1943" t="s">
        <v>192</v>
      </c>
      <c r="AE1943" t="s">
        <v>310</v>
      </c>
      <c r="AF1943" t="s">
        <v>21651</v>
      </c>
      <c r="AG1943" t="s">
        <v>21652</v>
      </c>
      <c r="AH1943" t="s">
        <v>347</v>
      </c>
      <c r="AI1943" t="s">
        <v>21653</v>
      </c>
      <c r="AJ1943" t="s">
        <v>92</v>
      </c>
      <c r="AK1943" t="s">
        <v>66</v>
      </c>
    </row>
    <row r="1944" spans="1:38">
      <c r="A1944" t="s">
        <v>15464</v>
      </c>
      <c r="B1944" t="s">
        <v>21654</v>
      </c>
      <c r="C1944" t="s">
        <v>21655</v>
      </c>
      <c r="D1944" t="s"/>
      <c r="E1944" t="s">
        <v>21656</v>
      </c>
      <c r="F1944" t="s">
        <v>396</v>
      </c>
      <c r="G1944" t="s">
        <v>72</v>
      </c>
      <c r="H1944" t="s">
        <v>51</v>
      </c>
      <c r="I1944" t="s">
        <v>2975</v>
      </c>
      <c r="J1944" t="s"/>
      <c r="K1944" t="s">
        <v>2975</v>
      </c>
      <c r="L1944" t="s">
        <v>470</v>
      </c>
      <c r="M1944" t="s">
        <v>685</v>
      </c>
      <c r="N1944" t="s">
        <v>7827</v>
      </c>
      <c r="O1944" t="s">
        <v>112</v>
      </c>
      <c r="P1944" t="s"/>
      <c r="Q1944" t="s"/>
      <c r="R1944" t="s"/>
      <c r="S1944" t="s"/>
      <c r="T1944" t="s"/>
      <c r="U1944" t="s"/>
      <c r="V1944" t="s"/>
      <c r="W1944" t="s">
        <v>21657</v>
      </c>
      <c r="X1944" t="s"/>
      <c r="Y1944" t="s"/>
      <c r="Z1944" t="s"/>
      <c r="AA1944" t="s"/>
      <c r="AB1944" t="s">
        <v>21658</v>
      </c>
      <c r="AC1944" t="s">
        <v>21658</v>
      </c>
      <c r="AD1944" t="s">
        <v>59</v>
      </c>
      <c r="AE1944" t="s">
        <v>107</v>
      </c>
      <c r="AF1944" t="s">
        <v>21659</v>
      </c>
      <c r="AG1944" t="s">
        <v>21660</v>
      </c>
      <c r="AH1944" t="s">
        <v>112</v>
      </c>
      <c r="AI1944" t="s">
        <v>21661</v>
      </c>
      <c r="AJ1944" t="s">
        <v>92</v>
      </c>
      <c r="AK1944" t="s">
        <v>66</v>
      </c>
    </row>
    <row r="1945" spans="1:38">
      <c r="A1945" t="s">
        <v>5524</v>
      </c>
      <c r="B1945" t="s">
        <v>21662</v>
      </c>
      <c r="C1945" t="s">
        <v>21663</v>
      </c>
      <c r="D1945" t="s">
        <v>21664</v>
      </c>
      <c r="E1945" t="s">
        <v>21665</v>
      </c>
      <c r="F1945" t="s">
        <v>396</v>
      </c>
      <c r="G1945" t="s">
        <v>50</v>
      </c>
      <c r="H1945" t="s">
        <v>51</v>
      </c>
      <c r="I1945" t="s">
        <v>21666</v>
      </c>
      <c r="J1945" t="s">
        <v>21667</v>
      </c>
      <c r="K1945" t="s">
        <v>54</v>
      </c>
      <c r="L1945" t="s">
        <v>411</v>
      </c>
      <c r="M1945" t="s">
        <v>412</v>
      </c>
      <c r="N1945" t="s">
        <v>4130</v>
      </c>
      <c r="O1945" t="s">
        <v>148</v>
      </c>
      <c r="P1945" t="s">
        <v>529</v>
      </c>
      <c r="Q1945" t="s">
        <v>93</v>
      </c>
      <c r="R1945" t="s">
        <v>21668</v>
      </c>
      <c r="S1945" t="s"/>
      <c r="T1945" t="s"/>
      <c r="U1945" t="s"/>
      <c r="V1945" t="s"/>
      <c r="W1945" t="s"/>
      <c r="X1945" t="s"/>
      <c r="Y1945" t="s"/>
      <c r="Z1945" t="s"/>
      <c r="AA1945" t="s"/>
      <c r="AB1945" t="s">
        <v>21669</v>
      </c>
      <c r="AC1945" t="s">
        <v>21670</v>
      </c>
      <c r="AD1945" t="s">
        <v>124</v>
      </c>
      <c r="AE1945" t="s">
        <v>125</v>
      </c>
      <c r="AF1945" t="s">
        <v>21671</v>
      </c>
      <c r="AG1945" t="s">
        <v>21672</v>
      </c>
      <c r="AH1945" t="s">
        <v>93</v>
      </c>
      <c r="AI1945" t="s">
        <v>21673</v>
      </c>
      <c r="AJ1945" t="s">
        <v>92</v>
      </c>
      <c r="AK1945" t="s">
        <v>66</v>
      </c>
    </row>
    <row r="1946" spans="1:38">
      <c r="A1946" t="s">
        <v>14060</v>
      </c>
      <c r="B1946" t="s">
        <v>21674</v>
      </c>
      <c r="C1946" t="s">
        <v>21675</v>
      </c>
      <c r="D1946" t="s">
        <v>21676</v>
      </c>
      <c r="E1946" t="s">
        <v>21677</v>
      </c>
      <c r="F1946" t="s">
        <v>2280</v>
      </c>
      <c r="G1946" t="s">
        <v>50</v>
      </c>
      <c r="H1946" t="s">
        <v>51</v>
      </c>
      <c r="I1946" t="s">
        <v>21678</v>
      </c>
      <c r="J1946" t="s">
        <v>21679</v>
      </c>
      <c r="K1946" t="s">
        <v>555</v>
      </c>
      <c r="L1946" t="s">
        <v>322</v>
      </c>
      <c r="M1946" t="s">
        <v>323</v>
      </c>
      <c r="N1946" t="s">
        <v>324</v>
      </c>
      <c r="O1946" t="s">
        <v>124</v>
      </c>
      <c r="P1946" t="s"/>
      <c r="Q1946" t="s"/>
      <c r="R1946" t="s"/>
      <c r="S1946" t="s"/>
      <c r="T1946" t="s"/>
      <c r="U1946" t="s"/>
      <c r="V1946" t="s"/>
      <c r="W1946" t="s"/>
      <c r="X1946" t="s"/>
      <c r="Y1946" t="s"/>
      <c r="Z1946" t="s"/>
      <c r="AA1946" t="s"/>
      <c r="AB1946" t="s">
        <v>21680</v>
      </c>
      <c r="AC1946" t="s">
        <v>21680</v>
      </c>
      <c r="AD1946" t="s">
        <v>93</v>
      </c>
      <c r="AE1946" t="s">
        <v>277</v>
      </c>
      <c r="AF1946" t="s">
        <v>21681</v>
      </c>
      <c r="AG1946" t="s">
        <v>21682</v>
      </c>
      <c r="AH1946" t="s">
        <v>44</v>
      </c>
      <c r="AI1946" t="s">
        <v>21683</v>
      </c>
      <c r="AJ1946" t="s">
        <v>92</v>
      </c>
      <c r="AK1946" t="s">
        <v>66</v>
      </c>
    </row>
    <row r="1947" spans="1:38">
      <c r="A1947" t="s">
        <v>4252</v>
      </c>
      <c r="B1947" t="s">
        <v>21684</v>
      </c>
      <c r="C1947" t="s">
        <v>21685</v>
      </c>
      <c r="D1947" t="s"/>
      <c r="E1947" t="s">
        <v>21686</v>
      </c>
      <c r="F1947" t="s">
        <v>98</v>
      </c>
      <c r="G1947" t="s">
        <v>50</v>
      </c>
      <c r="H1947" t="s">
        <v>51</v>
      </c>
      <c r="I1947" t="s">
        <v>1519</v>
      </c>
      <c r="J1947" t="s">
        <v>53</v>
      </c>
      <c r="K1947" t="s">
        <v>54</v>
      </c>
      <c r="L1947" t="s">
        <v>204</v>
      </c>
      <c r="M1947" t="s">
        <v>205</v>
      </c>
      <c r="N1947" t="s">
        <v>206</v>
      </c>
      <c r="O1947" t="s"/>
      <c r="P1947" t="s">
        <v>21687</v>
      </c>
      <c r="Q1947" t="s">
        <v>93</v>
      </c>
      <c r="R1947" t="s">
        <v>21688</v>
      </c>
      <c r="S1947" t="s"/>
      <c r="T1947" t="s"/>
      <c r="U1947" t="s"/>
      <c r="V1947" t="s"/>
      <c r="W1947" t="s"/>
      <c r="X1947" t="s"/>
      <c r="Y1947" t="s"/>
      <c r="Z1947" t="s"/>
      <c r="AA1947" t="s"/>
      <c r="AB1947" t="s">
        <v>21689</v>
      </c>
      <c r="AC1947" t="s">
        <v>21690</v>
      </c>
      <c r="AD1947" t="s">
        <v>209</v>
      </c>
      <c r="AE1947" t="s">
        <v>44</v>
      </c>
      <c r="AF1947" t="s">
        <v>21691</v>
      </c>
      <c r="AG1947" t="s">
        <v>21692</v>
      </c>
      <c r="AH1947" t="s">
        <v>507</v>
      </c>
      <c r="AI1947" t="s">
        <v>21693</v>
      </c>
      <c r="AJ1947" t="s">
        <v>92</v>
      </c>
      <c r="AK1947" t="s">
        <v>66</v>
      </c>
    </row>
    <row r="1948" spans="1:38">
      <c r="A1948" t="s">
        <v>8665</v>
      </c>
      <c r="B1948" t="s">
        <v>21694</v>
      </c>
      <c r="C1948" t="s">
        <v>21695</v>
      </c>
      <c r="D1948" t="s">
        <v>21696</v>
      </c>
      <c r="E1948" t="s">
        <v>21697</v>
      </c>
      <c r="F1948" t="s">
        <v>117</v>
      </c>
      <c r="G1948" t="s">
        <v>50</v>
      </c>
      <c r="H1948" t="s">
        <v>51</v>
      </c>
      <c r="I1948" t="s">
        <v>2410</v>
      </c>
      <c r="J1948" t="s">
        <v>53</v>
      </c>
      <c r="K1948" t="s">
        <v>54</v>
      </c>
      <c r="L1948" t="s">
        <v>843</v>
      </c>
      <c r="M1948" t="s">
        <v>844</v>
      </c>
      <c r="N1948" t="s">
        <v>2411</v>
      </c>
      <c r="O1948" t="s">
        <v>162</v>
      </c>
      <c r="P1948" t="s">
        <v>21698</v>
      </c>
      <c r="Q1948" t="s">
        <v>63</v>
      </c>
      <c r="R1948" t="s">
        <v>21699</v>
      </c>
      <c r="S1948" t="s"/>
      <c r="T1948" t="s">
        <v>67</v>
      </c>
      <c r="U1948" t="s"/>
      <c r="V1948" t="s"/>
      <c r="W1948" t="s"/>
      <c r="X1948" t="s"/>
      <c r="Y1948" t="s"/>
      <c r="Z1948" t="s"/>
      <c r="AA1948" t="s"/>
      <c r="AB1948" t="s">
        <v>21700</v>
      </c>
      <c r="AC1948" t="s">
        <v>21701</v>
      </c>
      <c r="AD1948" t="s">
        <v>86</v>
      </c>
      <c r="AE1948" t="s">
        <v>87</v>
      </c>
      <c r="AF1948" t="s">
        <v>21702</v>
      </c>
      <c r="AG1948" t="s">
        <v>21703</v>
      </c>
      <c r="AH1948" t="s">
        <v>301</v>
      </c>
      <c r="AI1948" t="s">
        <v>21704</v>
      </c>
      <c r="AJ1948" t="s">
        <v>92</v>
      </c>
      <c r="AK1948" t="s">
        <v>66</v>
      </c>
    </row>
    <row r="1949" spans="1:38">
      <c r="A1949" t="s">
        <v>4458</v>
      </c>
      <c r="B1949" t="s">
        <v>21705</v>
      </c>
      <c r="C1949" t="s">
        <v>21706</v>
      </c>
      <c r="D1949" t="s">
        <v>21707</v>
      </c>
      <c r="E1949" t="s">
        <v>21708</v>
      </c>
      <c r="F1949" t="s">
        <v>255</v>
      </c>
      <c r="G1949" t="s">
        <v>50</v>
      </c>
      <c r="H1949" t="s">
        <v>51</v>
      </c>
      <c r="I1949" t="s">
        <v>21709</v>
      </c>
      <c r="J1949" t="s">
        <v>1127</v>
      </c>
      <c r="K1949" t="s">
        <v>54</v>
      </c>
      <c r="L1949" t="s">
        <v>100</v>
      </c>
      <c r="M1949" t="s">
        <v>101</v>
      </c>
      <c r="N1949" t="s">
        <v>102</v>
      </c>
      <c r="O1949" t="s"/>
      <c r="P1949" t="s"/>
      <c r="Q1949" t="s">
        <v>44</v>
      </c>
      <c r="R1949" t="s"/>
      <c r="S1949" t="s"/>
      <c r="T1949" t="s"/>
      <c r="U1949" t="s"/>
      <c r="V1949" t="s"/>
      <c r="W1949" t="s"/>
      <c r="X1949" t="s"/>
      <c r="Y1949" t="s"/>
      <c r="Z1949" t="s"/>
      <c r="AA1949" t="s"/>
      <c r="AB1949" t="s">
        <v>21710</v>
      </c>
      <c r="AC1949" t="s">
        <v>21710</v>
      </c>
      <c r="AD1949" t="s">
        <v>174</v>
      </c>
      <c r="AE1949" t="s">
        <v>1105</v>
      </c>
      <c r="AF1949" t="s">
        <v>21711</v>
      </c>
      <c r="AG1949" t="s">
        <v>21712</v>
      </c>
      <c r="AH1949" t="s">
        <v>110</v>
      </c>
      <c r="AI1949" t="s">
        <v>21713</v>
      </c>
      <c r="AJ1949" t="s">
        <v>21714</v>
      </c>
      <c r="AK1949" t="s">
        <v>66</v>
      </c>
    </row>
    <row r="1950" spans="1:38">
      <c r="A1950" t="s">
        <v>3237</v>
      </c>
      <c r="B1950" t="s">
        <v>21715</v>
      </c>
      <c r="C1950" t="s">
        <v>21716</v>
      </c>
      <c r="D1950" t="s">
        <v>21717</v>
      </c>
      <c r="E1950" t="s">
        <v>21718</v>
      </c>
      <c r="F1950" t="s">
        <v>233</v>
      </c>
      <c r="G1950" t="s">
        <v>50</v>
      </c>
      <c r="H1950" t="s">
        <v>51</v>
      </c>
      <c r="I1950" t="s">
        <v>21719</v>
      </c>
      <c r="J1950" t="s"/>
      <c r="K1950" t="s"/>
      <c r="L1950" t="s">
        <v>843</v>
      </c>
      <c r="M1950" t="s">
        <v>844</v>
      </c>
      <c r="N1950" t="s">
        <v>7778</v>
      </c>
      <c r="O1950" t="s"/>
      <c r="P1950" t="s">
        <v>21720</v>
      </c>
      <c r="Q1950" t="s">
        <v>67</v>
      </c>
      <c r="R1950" t="s">
        <v>21721</v>
      </c>
      <c r="S1950" t="s"/>
      <c r="T1950" t="s"/>
      <c r="U1950" t="s"/>
      <c r="V1950" t="s"/>
      <c r="W1950" t="s"/>
      <c r="X1950" t="s"/>
      <c r="Y1950" t="s"/>
      <c r="Z1950" t="s"/>
      <c r="AA1950" t="s"/>
      <c r="AB1950" t="s">
        <v>21722</v>
      </c>
      <c r="AC1950" t="s">
        <v>21722</v>
      </c>
      <c r="AD1950" t="s">
        <v>59</v>
      </c>
      <c r="AE1950" t="s">
        <v>60</v>
      </c>
      <c r="AF1950" t="s">
        <v>21723</v>
      </c>
      <c r="AG1950" t="s">
        <v>21724</v>
      </c>
      <c r="AH1950" t="s">
        <v>63</v>
      </c>
      <c r="AI1950" t="s">
        <v>21725</v>
      </c>
      <c r="AJ1950" t="s">
        <v>21726</v>
      </c>
      <c r="AK1950" t="s">
        <v>66</v>
      </c>
    </row>
    <row r="1951" spans="1:38">
      <c r="A1951" t="s">
        <v>13347</v>
      </c>
      <c r="B1951" t="s">
        <v>21727</v>
      </c>
      <c r="C1951" t="s">
        <v>21728</v>
      </c>
      <c r="D1951" t="s">
        <v>21729</v>
      </c>
      <c r="E1951" t="s">
        <v>21730</v>
      </c>
      <c r="F1951" t="s">
        <v>255</v>
      </c>
      <c r="G1951" t="s">
        <v>50</v>
      </c>
      <c r="H1951" t="s">
        <v>51</v>
      </c>
      <c r="I1951" t="s">
        <v>7191</v>
      </c>
      <c r="J1951" t="s">
        <v>5247</v>
      </c>
      <c r="K1951" t="s">
        <v>54</v>
      </c>
      <c r="L1951" t="s">
        <v>238</v>
      </c>
      <c r="M1951" t="s">
        <v>239</v>
      </c>
      <c r="N1951" t="s">
        <v>1948</v>
      </c>
      <c r="O1951" t="s"/>
      <c r="P1951" t="s"/>
      <c r="Q1951" t="s">
        <v>44</v>
      </c>
      <c r="R1951" t="s"/>
      <c r="S1951" t="s"/>
      <c r="T1951" t="s"/>
      <c r="U1951" t="s"/>
      <c r="V1951" t="s"/>
      <c r="W1951" t="s"/>
      <c r="X1951" t="s"/>
      <c r="Y1951" t="s"/>
      <c r="Z1951" t="s"/>
      <c r="AA1951" t="s"/>
      <c r="AB1951" t="s">
        <v>21731</v>
      </c>
      <c r="AC1951" t="s">
        <v>21731</v>
      </c>
      <c r="AD1951" t="s">
        <v>59</v>
      </c>
      <c r="AE1951" t="s">
        <v>107</v>
      </c>
      <c r="AF1951" t="s">
        <v>21732</v>
      </c>
      <c r="AG1951" t="s">
        <v>21733</v>
      </c>
      <c r="AH1951" t="s">
        <v>124</v>
      </c>
      <c r="AI1951" t="s">
        <v>21734</v>
      </c>
      <c r="AJ1951" t="s">
        <v>21735</v>
      </c>
      <c r="AK1951" t="s">
        <v>66</v>
      </c>
    </row>
    <row r="1952" spans="1:38">
      <c r="A1952" t="s">
        <v>1757</v>
      </c>
      <c r="B1952" t="s">
        <v>21736</v>
      </c>
      <c r="C1952" t="s">
        <v>21737</v>
      </c>
      <c r="D1952" t="s">
        <v>21738</v>
      </c>
      <c r="E1952" t="s">
        <v>21739</v>
      </c>
      <c r="F1952" t="s"/>
      <c r="G1952" t="s">
        <v>50</v>
      </c>
      <c r="H1952" t="s">
        <v>51</v>
      </c>
      <c r="I1952" t="s">
        <v>2393</v>
      </c>
      <c r="J1952" t="s"/>
      <c r="K1952" t="s">
        <v>525</v>
      </c>
      <c r="L1952" t="s">
        <v>411</v>
      </c>
      <c r="M1952" t="s">
        <v>412</v>
      </c>
      <c r="N1952" t="s">
        <v>699</v>
      </c>
      <c r="O1952" t="s"/>
      <c r="P1952" t="s"/>
      <c r="Q1952" t="s">
        <v>44</v>
      </c>
      <c r="R1952" t="s"/>
      <c r="S1952" t="s"/>
      <c r="T1952" t="s"/>
      <c r="U1952" t="s"/>
      <c r="V1952" t="s"/>
      <c r="W1952" t="s"/>
      <c r="X1952" t="s"/>
      <c r="Y1952" t="s"/>
      <c r="Z1952" t="s"/>
      <c r="AA1952" t="s"/>
      <c r="AB1952" t="s">
        <v>21740</v>
      </c>
      <c r="AC1952" t="s">
        <v>21741</v>
      </c>
      <c r="AD1952" t="s">
        <v>93</v>
      </c>
      <c r="AE1952" t="s">
        <v>277</v>
      </c>
      <c r="AF1952" t="s">
        <v>21742</v>
      </c>
      <c r="AG1952" t="s">
        <v>21743</v>
      </c>
      <c r="AH1952" t="s">
        <v>44</v>
      </c>
      <c r="AI1952" t="s">
        <v>21744</v>
      </c>
      <c r="AJ1952" t="s">
        <v>21745</v>
      </c>
      <c r="AK1952" t="s">
        <v>66</v>
      </c>
    </row>
    <row r="1953" spans="1:38">
      <c r="A1953" t="s">
        <v>1010</v>
      </c>
      <c r="B1953" t="s">
        <v>21746</v>
      </c>
      <c r="C1953" t="s">
        <v>21747</v>
      </c>
      <c r="D1953" t="s">
        <v>21748</v>
      </c>
      <c r="E1953" t="s">
        <v>21749</v>
      </c>
      <c r="F1953" t="s">
        <v>5438</v>
      </c>
      <c r="G1953" t="s">
        <v>72</v>
      </c>
      <c r="H1953" t="s">
        <v>51</v>
      </c>
      <c r="I1953" t="s">
        <v>5393</v>
      </c>
      <c r="J1953" t="s">
        <v>5393</v>
      </c>
      <c r="K1953" t="s">
        <v>75</v>
      </c>
      <c r="L1953" t="s">
        <v>100</v>
      </c>
      <c r="M1953" t="s">
        <v>2700</v>
      </c>
      <c r="N1953" t="s">
        <v>5167</v>
      </c>
      <c r="O1953" t="s">
        <v>789</v>
      </c>
      <c r="P1953" t="s"/>
      <c r="Q1953" t="s"/>
      <c r="R1953" t="s"/>
      <c r="S1953" t="s">
        <v>21750</v>
      </c>
      <c r="T1953" t="s">
        <v>67</v>
      </c>
      <c r="U1953" t="s"/>
      <c r="V1953" t="s"/>
      <c r="W1953" t="s">
        <v>21751</v>
      </c>
      <c r="X1953" t="s"/>
      <c r="Y1953" t="s"/>
      <c r="Z1953" t="s"/>
      <c r="AA1953" t="s"/>
      <c r="AB1953" t="s">
        <v>21752</v>
      </c>
      <c r="AC1953" t="s">
        <v>21753</v>
      </c>
      <c r="AD1953" t="s">
        <v>124</v>
      </c>
      <c r="AE1953" t="s">
        <v>297</v>
      </c>
      <c r="AF1953" t="s">
        <v>21754</v>
      </c>
      <c r="AG1953" t="s">
        <v>21755</v>
      </c>
      <c r="AH1953" t="s">
        <v>209</v>
      </c>
      <c r="AI1953" t="s">
        <v>21756</v>
      </c>
      <c r="AJ1953" t="s">
        <v>92</v>
      </c>
      <c r="AK1953" t="s">
        <v>66</v>
      </c>
    </row>
    <row r="1954" spans="1:38">
      <c r="A1954" t="s">
        <v>19482</v>
      </c>
      <c r="B1954" t="s">
        <v>21757</v>
      </c>
      <c r="C1954" t="s">
        <v>21758</v>
      </c>
      <c r="D1954" t="s">
        <v>21759</v>
      </c>
      <c r="E1954" t="s">
        <v>21760</v>
      </c>
      <c r="F1954" t="s">
        <v>438</v>
      </c>
      <c r="G1954" t="s">
        <v>50</v>
      </c>
      <c r="H1954" t="s">
        <v>51</v>
      </c>
      <c r="I1954" t="s"/>
      <c r="J1954" t="s"/>
      <c r="K1954" t="s"/>
      <c r="L1954" t="s">
        <v>808</v>
      </c>
      <c r="M1954" t="s">
        <v>884</v>
      </c>
      <c r="N1954" t="s">
        <v>2996</v>
      </c>
      <c r="O1954" t="s"/>
      <c r="P1954" t="s"/>
      <c r="Q1954" t="s">
        <v>44</v>
      </c>
      <c r="R1954" t="s"/>
      <c r="S1954" t="s"/>
      <c r="T1954" t="s"/>
      <c r="U1954" t="s"/>
      <c r="V1954" t="s"/>
      <c r="W1954" t="s"/>
      <c r="X1954" t="s"/>
      <c r="Y1954" t="s"/>
      <c r="Z1954" t="s"/>
      <c r="AA1954" t="s"/>
      <c r="AB1954" t="s">
        <v>21761</v>
      </c>
      <c r="AC1954" t="s">
        <v>21761</v>
      </c>
      <c r="AD1954" t="s">
        <v>93</v>
      </c>
      <c r="AE1954" t="s">
        <v>44</v>
      </c>
      <c r="AF1954" t="s">
        <v>21762</v>
      </c>
      <c r="AG1954" t="s">
        <v>44</v>
      </c>
      <c r="AH1954" t="s">
        <v>67</v>
      </c>
      <c r="AI1954" t="s">
        <v>21763</v>
      </c>
      <c r="AJ1954" t="s">
        <v>21764</v>
      </c>
      <c r="AK1954" t="s">
        <v>66</v>
      </c>
    </row>
    <row r="1955" spans="1:38">
      <c r="A1955" t="s">
        <v>4950</v>
      </c>
      <c r="B1955" t="s">
        <v>21765</v>
      </c>
      <c r="C1955" t="s">
        <v>21766</v>
      </c>
      <c r="D1955" t="s">
        <v>21767</v>
      </c>
      <c r="E1955" t="s">
        <v>21768</v>
      </c>
      <c r="F1955" t="s"/>
      <c r="G1955" t="s">
        <v>50</v>
      </c>
      <c r="H1955" t="s">
        <v>51</v>
      </c>
      <c r="I1955" t="s">
        <v>169</v>
      </c>
      <c r="J1955" t="s">
        <v>53</v>
      </c>
      <c r="K1955" t="s">
        <v>54</v>
      </c>
      <c r="L1955" t="s">
        <v>204</v>
      </c>
      <c r="M1955" t="s">
        <v>205</v>
      </c>
      <c r="N1955" t="s">
        <v>206</v>
      </c>
      <c r="O1955" t="s">
        <v>330</v>
      </c>
      <c r="P1955" t="s"/>
      <c r="Q1955" t="s"/>
      <c r="R1955" t="s"/>
      <c r="S1955" t="s"/>
      <c r="T1955" t="s"/>
      <c r="U1955" t="s"/>
      <c r="V1955" t="s"/>
      <c r="W1955" t="s"/>
      <c r="X1955" t="s"/>
      <c r="Y1955" t="s"/>
      <c r="Z1955" t="s"/>
      <c r="AA1955" t="s"/>
      <c r="AB1955" t="s">
        <v>21769</v>
      </c>
      <c r="AC1955" t="s">
        <v>21770</v>
      </c>
      <c r="AD1955" t="s">
        <v>110</v>
      </c>
      <c r="AE1955" t="s">
        <v>1254</v>
      </c>
      <c r="AF1955" t="s">
        <v>21771</v>
      </c>
      <c r="AG1955" t="s">
        <v>21772</v>
      </c>
      <c r="AH1955" t="s">
        <v>63</v>
      </c>
      <c r="AI1955" t="s">
        <v>21773</v>
      </c>
      <c r="AJ1955" t="s">
        <v>92</v>
      </c>
      <c r="AK1955" t="s">
        <v>66</v>
      </c>
    </row>
    <row r="1956" spans="1:38">
      <c r="A1956" t="s">
        <v>9071</v>
      </c>
      <c r="B1956" t="s">
        <v>21774</v>
      </c>
      <c r="C1956" t="s">
        <v>21775</v>
      </c>
      <c r="D1956" t="s">
        <v>21776</v>
      </c>
      <c r="E1956" t="s">
        <v>21777</v>
      </c>
      <c r="F1956" t="s">
        <v>4458</v>
      </c>
      <c r="G1956" t="s">
        <v>72</v>
      </c>
      <c r="H1956" t="s">
        <v>51</v>
      </c>
      <c r="I1956" t="s">
        <v>21778</v>
      </c>
      <c r="J1956" t="s">
        <v>1715</v>
      </c>
      <c r="K1956" t="s">
        <v>54</v>
      </c>
      <c r="L1956" t="s">
        <v>322</v>
      </c>
      <c r="M1956" t="s">
        <v>486</v>
      </c>
      <c r="N1956" t="s">
        <v>1371</v>
      </c>
      <c r="O1956" t="s">
        <v>86</v>
      </c>
      <c r="P1956" t="s"/>
      <c r="Q1956" t="s"/>
      <c r="R1956" t="s"/>
      <c r="S1956" t="s"/>
      <c r="T1956" t="s"/>
      <c r="U1956" t="s"/>
      <c r="V1956" t="s"/>
      <c r="W1956" t="s">
        <v>21779</v>
      </c>
      <c r="X1956" t="s"/>
      <c r="Y1956" t="s"/>
      <c r="Z1956" t="s"/>
      <c r="AA1956" t="s"/>
      <c r="AB1956" t="s">
        <v>21780</v>
      </c>
      <c r="AC1956" t="s">
        <v>21781</v>
      </c>
      <c r="AD1956" t="s">
        <v>110</v>
      </c>
      <c r="AE1956" t="s">
        <v>515</v>
      </c>
      <c r="AF1956" t="s">
        <v>21782</v>
      </c>
      <c r="AG1956" t="s">
        <v>21783</v>
      </c>
      <c r="AH1956" t="s">
        <v>59</v>
      </c>
      <c r="AI1956" t="s">
        <v>21784</v>
      </c>
      <c r="AJ1956" t="s">
        <v>92</v>
      </c>
      <c r="AK1956" t="s">
        <v>66</v>
      </c>
    </row>
    <row r="1957" spans="1:38">
      <c r="A1957" t="s">
        <v>15132</v>
      </c>
      <c r="B1957" t="s">
        <v>21785</v>
      </c>
      <c r="C1957" t="s">
        <v>21786</v>
      </c>
      <c r="D1957" t="s">
        <v>21787</v>
      </c>
      <c r="E1957" t="s">
        <v>21788</v>
      </c>
      <c r="F1957" t="s"/>
      <c r="G1957" t="s">
        <v>50</v>
      </c>
      <c r="H1957" t="s">
        <v>51</v>
      </c>
      <c r="I1957" t="s">
        <v>21789</v>
      </c>
      <c r="J1957" t="s"/>
      <c r="K1957" t="s">
        <v>21790</v>
      </c>
      <c r="L1957" t="s">
        <v>1344</v>
      </c>
      <c r="M1957" t="s">
        <v>1345</v>
      </c>
      <c r="N1957" t="s">
        <v>1346</v>
      </c>
      <c r="O1957" t="s">
        <v>846</v>
      </c>
      <c r="P1957" t="s"/>
      <c r="Q1957" t="s"/>
      <c r="R1957" t="s"/>
      <c r="S1957" t="s"/>
      <c r="T1957" t="s"/>
      <c r="U1957" t="s"/>
      <c r="V1957" t="s"/>
      <c r="W1957" t="s"/>
      <c r="X1957" t="s"/>
      <c r="Y1957" t="s"/>
      <c r="Z1957" t="s"/>
      <c r="AA1957" t="s"/>
      <c r="AB1957" t="s">
        <v>21791</v>
      </c>
      <c r="AC1957" t="s">
        <v>21792</v>
      </c>
      <c r="AD1957" t="s">
        <v>174</v>
      </c>
      <c r="AE1957" t="s">
        <v>44</v>
      </c>
      <c r="AF1957" t="s">
        <v>21793</v>
      </c>
      <c r="AG1957" t="s">
        <v>12005</v>
      </c>
      <c r="AH1957" t="s">
        <v>149</v>
      </c>
      <c r="AI1957" t="s">
        <v>21794</v>
      </c>
      <c r="AJ1957" t="s">
        <v>92</v>
      </c>
      <c r="AK1957" t="s">
        <v>66</v>
      </c>
    </row>
    <row r="1958" spans="1:38">
      <c r="A1958" t="s">
        <v>21795</v>
      </c>
      <c r="B1958" t="s">
        <v>21796</v>
      </c>
      <c r="C1958" t="s">
        <v>21797</v>
      </c>
      <c r="D1958" t="s"/>
      <c r="E1958" t="s">
        <v>21798</v>
      </c>
      <c r="F1958" t="s"/>
      <c r="G1958" t="s">
        <v>50</v>
      </c>
      <c r="H1958" t="s">
        <v>51</v>
      </c>
      <c r="I1958" t="s"/>
      <c r="J1958" t="s"/>
      <c r="K1958" t="s">
        <v>569</v>
      </c>
      <c r="L1958" t="s">
        <v>322</v>
      </c>
      <c r="M1958" t="s">
        <v>323</v>
      </c>
      <c r="N1958" t="s">
        <v>1088</v>
      </c>
      <c r="O1958" t="s">
        <v>59</v>
      </c>
      <c r="P1958" t="s"/>
      <c r="Q1958" t="s"/>
      <c r="R1958" t="s"/>
      <c r="S1958" t="s"/>
      <c r="T1958" t="s"/>
      <c r="U1958" t="s"/>
      <c r="V1958" t="s"/>
      <c r="W1958" t="s"/>
      <c r="X1958" t="s"/>
      <c r="Y1958" t="s"/>
      <c r="Z1958" t="s"/>
      <c r="AA1958" t="s"/>
      <c r="AB1958" t="s">
        <v>21799</v>
      </c>
      <c r="AC1958" t="s">
        <v>21799</v>
      </c>
      <c r="AD1958" t="s">
        <v>110</v>
      </c>
      <c r="AE1958" t="s">
        <v>515</v>
      </c>
      <c r="AF1958" t="s">
        <v>21800</v>
      </c>
      <c r="AG1958" t="s">
        <v>21801</v>
      </c>
      <c r="AH1958" t="s">
        <v>59</v>
      </c>
      <c r="AI1958" t="s">
        <v>21802</v>
      </c>
      <c r="AJ1958" t="s">
        <v>92</v>
      </c>
      <c r="AK1958" t="s">
        <v>66</v>
      </c>
    </row>
    <row r="1959" spans="1:38">
      <c r="A1959" t="s">
        <v>646</v>
      </c>
      <c r="B1959" t="s">
        <v>21803</v>
      </c>
      <c r="C1959" t="s">
        <v>21804</v>
      </c>
      <c r="D1959" t="s">
        <v>21805</v>
      </c>
      <c r="E1959" t="s">
        <v>21806</v>
      </c>
      <c r="F1959" t="s"/>
      <c r="G1959" t="s">
        <v>50</v>
      </c>
      <c r="H1959" t="s">
        <v>51</v>
      </c>
      <c r="I1959" t="s">
        <v>21807</v>
      </c>
      <c r="J1959" t="s">
        <v>53</v>
      </c>
      <c r="K1959" t="s">
        <v>54</v>
      </c>
      <c r="L1959" t="s">
        <v>238</v>
      </c>
      <c r="M1959" t="s">
        <v>660</v>
      </c>
      <c r="N1959" t="s">
        <v>2792</v>
      </c>
      <c r="O1959" t="s">
        <v>195</v>
      </c>
      <c r="P1959" t="s"/>
      <c r="Q1959" t="s"/>
      <c r="R1959" t="s"/>
      <c r="S1959" t="s"/>
      <c r="T1959" t="s"/>
      <c r="U1959" t="s"/>
      <c r="V1959" t="s"/>
      <c r="W1959" t="s"/>
      <c r="X1959" t="s"/>
      <c r="Y1959" t="s"/>
      <c r="Z1959" t="s"/>
      <c r="AA1959" t="s"/>
      <c r="AB1959" t="s">
        <v>21808</v>
      </c>
      <c r="AC1959" t="s">
        <v>21808</v>
      </c>
      <c r="AD1959" t="s">
        <v>93</v>
      </c>
      <c r="AE1959" t="s">
        <v>44</v>
      </c>
      <c r="AF1959" t="s">
        <v>21809</v>
      </c>
      <c r="AG1959" t="s">
        <v>21810</v>
      </c>
      <c r="AH1959" t="s">
        <v>44</v>
      </c>
      <c r="AI1959" t="s">
        <v>21811</v>
      </c>
      <c r="AJ1959" t="s">
        <v>92</v>
      </c>
      <c r="AK1959" t="s">
        <v>66</v>
      </c>
    </row>
    <row r="1960" spans="1:38">
      <c r="A1960" t="s">
        <v>6233</v>
      </c>
      <c r="B1960" t="s">
        <v>21812</v>
      </c>
      <c r="C1960" t="s">
        <v>21813</v>
      </c>
      <c r="D1960" t="s"/>
      <c r="E1960" t="s">
        <v>21814</v>
      </c>
      <c r="F1960" t="s">
        <v>767</v>
      </c>
      <c r="G1960" t="s">
        <v>50</v>
      </c>
      <c r="H1960" t="s">
        <v>51</v>
      </c>
      <c r="I1960" t="s">
        <v>17131</v>
      </c>
      <c r="J1960" t="s">
        <v>187</v>
      </c>
      <c r="K1960" t="s">
        <v>188</v>
      </c>
      <c r="L1960" t="s">
        <v>189</v>
      </c>
      <c r="M1960" t="s">
        <v>190</v>
      </c>
      <c r="N1960" t="s">
        <v>191</v>
      </c>
      <c r="O1960" t="s">
        <v>192</v>
      </c>
      <c r="P1960" t="s"/>
      <c r="Q1960" t="s"/>
      <c r="R1960" t="s"/>
      <c r="S1960" t="s"/>
      <c r="T1960" t="s"/>
      <c r="U1960" t="s"/>
      <c r="V1960" t="s"/>
      <c r="W1960" t="s"/>
      <c r="X1960" t="s"/>
      <c r="Y1960" t="s"/>
      <c r="Z1960" t="s"/>
      <c r="AA1960" t="s"/>
      <c r="AB1960" t="s">
        <v>21815</v>
      </c>
      <c r="AC1960" t="s">
        <v>21815</v>
      </c>
      <c r="AD1960" t="s">
        <v>86</v>
      </c>
      <c r="AE1960" t="s">
        <v>87</v>
      </c>
      <c r="AF1960" t="s">
        <v>21816</v>
      </c>
      <c r="AG1960" t="s">
        <v>21817</v>
      </c>
      <c r="AH1960" t="s">
        <v>347</v>
      </c>
      <c r="AI1960" t="s">
        <v>21818</v>
      </c>
      <c r="AJ1960" t="s">
        <v>92</v>
      </c>
      <c r="AK1960" t="s">
        <v>66</v>
      </c>
    </row>
    <row r="1961" spans="1:38">
      <c r="A1961" t="s">
        <v>4268</v>
      </c>
      <c r="B1961" t="s">
        <v>21819</v>
      </c>
      <c r="C1961" t="s">
        <v>21820</v>
      </c>
      <c r="D1961" t="s">
        <v>21821</v>
      </c>
      <c r="E1961" t="s">
        <v>21822</v>
      </c>
      <c r="F1961" t="s">
        <v>71</v>
      </c>
      <c r="G1961" t="s">
        <v>50</v>
      </c>
      <c r="H1961" t="s">
        <v>51</v>
      </c>
      <c r="I1961" t="s">
        <v>21823</v>
      </c>
      <c r="J1961" t="s">
        <v>1715</v>
      </c>
      <c r="K1961" t="s">
        <v>54</v>
      </c>
      <c r="L1961" t="s">
        <v>1344</v>
      </c>
      <c r="M1961" t="s">
        <v>3962</v>
      </c>
      <c r="N1961" t="s">
        <v>4497</v>
      </c>
      <c r="O1961" t="s">
        <v>192</v>
      </c>
      <c r="P1961" t="s">
        <v>16362</v>
      </c>
      <c r="Q1961" t="s">
        <v>112</v>
      </c>
      <c r="R1961" t="s">
        <v>21824</v>
      </c>
      <c r="S1961" t="s"/>
      <c r="T1961" t="s"/>
      <c r="U1961" t="s"/>
      <c r="V1961" t="s"/>
      <c r="W1961" t="s"/>
      <c r="X1961" t="s"/>
      <c r="Y1961" t="s"/>
      <c r="Z1961" t="s"/>
      <c r="AA1961" t="s"/>
      <c r="AB1961" t="s">
        <v>21825</v>
      </c>
      <c r="AC1961" t="s">
        <v>21826</v>
      </c>
      <c r="AD1961" t="s">
        <v>59</v>
      </c>
      <c r="AE1961" t="s">
        <v>60</v>
      </c>
      <c r="AF1961" t="s">
        <v>21827</v>
      </c>
      <c r="AG1961" t="s">
        <v>21828</v>
      </c>
      <c r="AH1961" t="s">
        <v>93</v>
      </c>
      <c r="AI1961" t="s">
        <v>21829</v>
      </c>
      <c r="AJ1961" t="s">
        <v>92</v>
      </c>
      <c r="AK1961" t="s">
        <v>66</v>
      </c>
    </row>
    <row r="1962" spans="1:38">
      <c r="A1962" t="s">
        <v>3497</v>
      </c>
      <c r="B1962" t="s">
        <v>21830</v>
      </c>
      <c r="C1962" t="s">
        <v>21831</v>
      </c>
      <c r="D1962" t="s"/>
      <c r="E1962" t="s">
        <v>21832</v>
      </c>
      <c r="F1962" t="s">
        <v>2409</v>
      </c>
      <c r="G1962" t="s">
        <v>72</v>
      </c>
      <c r="H1962" t="s">
        <v>51</v>
      </c>
      <c r="I1962" t="s">
        <v>21833</v>
      </c>
      <c r="J1962" t="s">
        <v>1715</v>
      </c>
      <c r="K1962" t="s">
        <v>54</v>
      </c>
      <c r="L1962" t="s">
        <v>139</v>
      </c>
      <c r="M1962" t="s">
        <v>140</v>
      </c>
      <c r="N1962" t="s">
        <v>10226</v>
      </c>
      <c r="O1962" t="s">
        <v>846</v>
      </c>
      <c r="P1962" t="s">
        <v>9117</v>
      </c>
      <c r="Q1962" t="s">
        <v>93</v>
      </c>
      <c r="R1962" t="s">
        <v>21834</v>
      </c>
      <c r="S1962" t="s"/>
      <c r="T1962" t="s">
        <v>93</v>
      </c>
      <c r="U1962" t="s"/>
      <c r="V1962" t="s">
        <v>67</v>
      </c>
      <c r="W1962" t="s">
        <v>21835</v>
      </c>
      <c r="X1962" t="s"/>
      <c r="Y1962" t="s"/>
      <c r="Z1962" t="s"/>
      <c r="AA1962" t="s">
        <v>84</v>
      </c>
      <c r="AB1962" t="s">
        <v>21836</v>
      </c>
      <c r="AC1962" t="s">
        <v>21837</v>
      </c>
      <c r="AD1962" t="s">
        <v>174</v>
      </c>
      <c r="AE1962" t="s">
        <v>1105</v>
      </c>
      <c r="AF1962" t="s">
        <v>21838</v>
      </c>
      <c r="AG1962" t="s">
        <v>21839</v>
      </c>
      <c r="AH1962" t="s">
        <v>86</v>
      </c>
      <c r="AI1962" t="s">
        <v>21840</v>
      </c>
      <c r="AJ1962" t="s">
        <v>92</v>
      </c>
      <c r="AK1962" t="s">
        <v>66</v>
      </c>
    </row>
    <row r="1963" spans="1:38">
      <c r="A1963" t="s">
        <v>263</v>
      </c>
      <c r="B1963" t="s">
        <v>21841</v>
      </c>
      <c r="C1963" t="s">
        <v>21842</v>
      </c>
      <c r="D1963" t="s">
        <v>21843</v>
      </c>
      <c r="E1963" t="s">
        <v>21844</v>
      </c>
      <c r="F1963" t="s"/>
      <c r="G1963" t="s">
        <v>72</v>
      </c>
      <c r="H1963" t="s">
        <v>51</v>
      </c>
      <c r="I1963" t="s">
        <v>21845</v>
      </c>
      <c r="J1963" t="s">
        <v>5818</v>
      </c>
      <c r="K1963" t="s">
        <v>138</v>
      </c>
      <c r="L1963" t="s">
        <v>470</v>
      </c>
      <c r="M1963" t="s">
        <v>471</v>
      </c>
      <c r="N1963" t="s">
        <v>472</v>
      </c>
      <c r="O1963" t="s">
        <v>241</v>
      </c>
      <c r="P1963" t="s"/>
      <c r="Q1963" t="s"/>
      <c r="R1963" t="s"/>
      <c r="S1963" t="s"/>
      <c r="T1963" t="s"/>
      <c r="U1963" t="s"/>
      <c r="V1963" t="s"/>
      <c r="W1963" t="s">
        <v>21846</v>
      </c>
      <c r="X1963" t="s"/>
      <c r="Y1963" t="s"/>
      <c r="Z1963" t="s"/>
      <c r="AA1963" t="s"/>
      <c r="AB1963" t="s">
        <v>21847</v>
      </c>
      <c r="AC1963" t="s">
        <v>21848</v>
      </c>
      <c r="AD1963" t="s">
        <v>142</v>
      </c>
      <c r="AE1963" t="s">
        <v>1938</v>
      </c>
      <c r="AF1963" t="s">
        <v>21849</v>
      </c>
      <c r="AG1963" t="s">
        <v>21850</v>
      </c>
      <c r="AH1963" t="s">
        <v>507</v>
      </c>
      <c r="AI1963" t="s">
        <v>21851</v>
      </c>
      <c r="AJ1963" t="s">
        <v>92</v>
      </c>
      <c r="AK1963" t="s">
        <v>66</v>
      </c>
    </row>
    <row r="1964" spans="1:38">
      <c r="A1964" t="s">
        <v>5438</v>
      </c>
      <c r="B1964" t="s">
        <v>21852</v>
      </c>
      <c r="C1964" t="s">
        <v>21853</v>
      </c>
      <c r="D1964" t="s">
        <v>21854</v>
      </c>
      <c r="E1964" t="s">
        <v>21855</v>
      </c>
      <c r="F1964" t="s">
        <v>117</v>
      </c>
      <c r="G1964" t="s">
        <v>72</v>
      </c>
      <c r="H1964" t="s">
        <v>51</v>
      </c>
      <c r="I1964" t="s">
        <v>16766</v>
      </c>
      <c r="J1964" t="s">
        <v>5818</v>
      </c>
      <c r="K1964" t="s">
        <v>138</v>
      </c>
      <c r="L1964" t="s">
        <v>55</v>
      </c>
      <c r="M1964" t="s">
        <v>56</v>
      </c>
      <c r="N1964" t="s">
        <v>7168</v>
      </c>
      <c r="O1964" t="s">
        <v>241</v>
      </c>
      <c r="P1964" t="s"/>
      <c r="Q1964" t="s"/>
      <c r="R1964" t="s"/>
      <c r="S1964" t="s"/>
      <c r="T1964" t="s"/>
      <c r="U1964" t="s"/>
      <c r="V1964" t="s">
        <v>67</v>
      </c>
      <c r="W1964" t="s">
        <v>21856</v>
      </c>
      <c r="X1964" t="s"/>
      <c r="Y1964" t="s"/>
      <c r="Z1964" t="s"/>
      <c r="AA1964" t="s">
        <v>84</v>
      </c>
      <c r="AB1964" t="s">
        <v>21857</v>
      </c>
      <c r="AC1964" t="s">
        <v>21858</v>
      </c>
      <c r="AD1964" t="s">
        <v>110</v>
      </c>
      <c r="AE1964" t="s">
        <v>210</v>
      </c>
      <c r="AF1964" t="s">
        <v>21859</v>
      </c>
      <c r="AG1964" t="s">
        <v>21860</v>
      </c>
      <c r="AH1964" t="s">
        <v>110</v>
      </c>
      <c r="AI1964" t="s">
        <v>21861</v>
      </c>
      <c r="AJ1964" t="s">
        <v>92</v>
      </c>
      <c r="AK1964" t="s">
        <v>66</v>
      </c>
    </row>
    <row r="1965" spans="1:38">
      <c r="A1965" t="s">
        <v>12924</v>
      </c>
      <c r="B1965" t="s">
        <v>21862</v>
      </c>
      <c r="C1965" t="s">
        <v>21863</v>
      </c>
      <c r="D1965" t="s">
        <v>21864</v>
      </c>
      <c r="E1965" t="s">
        <v>21865</v>
      </c>
      <c r="F1965" t="s">
        <v>292</v>
      </c>
      <c r="G1965" t="s">
        <v>72</v>
      </c>
      <c r="H1965" t="s">
        <v>51</v>
      </c>
      <c r="I1965" t="s">
        <v>21866</v>
      </c>
      <c r="J1965" t="s"/>
      <c r="K1965" t="s">
        <v>3519</v>
      </c>
      <c r="L1965" t="s">
        <v>526</v>
      </c>
      <c r="M1965" t="s">
        <v>527</v>
      </c>
      <c r="N1965" t="s">
        <v>1039</v>
      </c>
      <c r="O1965" t="s">
        <v>846</v>
      </c>
      <c r="P1965" t="s"/>
      <c r="Q1965" t="s"/>
      <c r="R1965" t="s"/>
      <c r="S1965" t="s"/>
      <c r="T1965" t="s"/>
      <c r="U1965" t="s">
        <v>21867</v>
      </c>
      <c r="V1965" t="s">
        <v>67</v>
      </c>
      <c r="W1965" t="s">
        <v>21868</v>
      </c>
      <c r="X1965" t="s"/>
      <c r="Y1965" t="s"/>
      <c r="Z1965" t="s"/>
      <c r="AA1965" t="s">
        <v>84</v>
      </c>
      <c r="AB1965" t="s">
        <v>21869</v>
      </c>
      <c r="AC1965" t="s">
        <v>21870</v>
      </c>
      <c r="AD1965" t="s">
        <v>59</v>
      </c>
      <c r="AE1965" t="s">
        <v>60</v>
      </c>
      <c r="AF1965" t="s">
        <v>21871</v>
      </c>
      <c r="AG1965" t="s">
        <v>21872</v>
      </c>
      <c r="AH1965" t="s">
        <v>63</v>
      </c>
      <c r="AI1965" t="s">
        <v>21873</v>
      </c>
      <c r="AJ1965" t="s">
        <v>92</v>
      </c>
      <c r="AK1965" t="s">
        <v>66</v>
      </c>
    </row>
    <row r="1966" spans="1:38">
      <c r="A1966" t="s">
        <v>2660</v>
      </c>
      <c r="B1966" t="s">
        <v>21874</v>
      </c>
      <c r="C1966" t="s">
        <v>21875</v>
      </c>
      <c r="D1966" t="s">
        <v>21876</v>
      </c>
      <c r="E1966" t="s">
        <v>21877</v>
      </c>
      <c r="F1966" t="s">
        <v>49</v>
      </c>
      <c r="G1966" t="s">
        <v>50</v>
      </c>
      <c r="H1966" t="s">
        <v>51</v>
      </c>
      <c r="I1966" t="s">
        <v>21878</v>
      </c>
      <c r="J1966" t="s">
        <v>2247</v>
      </c>
      <c r="K1966" t="s">
        <v>54</v>
      </c>
      <c r="L1966" t="s">
        <v>120</v>
      </c>
      <c r="M1966" t="s">
        <v>121</v>
      </c>
      <c r="N1966" t="s">
        <v>5661</v>
      </c>
      <c r="O1966" t="s"/>
      <c r="P1966" t="s"/>
      <c r="Q1966" t="s">
        <v>44</v>
      </c>
      <c r="R1966" t="s"/>
      <c r="S1966" t="s"/>
      <c r="T1966" t="s"/>
      <c r="U1966" t="s"/>
      <c r="V1966" t="s"/>
      <c r="W1966" t="s"/>
      <c r="X1966" t="s"/>
      <c r="Y1966" t="s"/>
      <c r="Z1966" t="s"/>
      <c r="AA1966" t="s"/>
      <c r="AB1966" t="s">
        <v>21879</v>
      </c>
      <c r="AC1966" t="s">
        <v>21879</v>
      </c>
      <c r="AD1966" t="s">
        <v>59</v>
      </c>
      <c r="AE1966" t="s">
        <v>107</v>
      </c>
      <c r="AF1966" t="s">
        <v>21880</v>
      </c>
      <c r="AG1966" t="s">
        <v>21881</v>
      </c>
      <c r="AH1966" t="s">
        <v>63</v>
      </c>
      <c r="AI1966" t="s">
        <v>21882</v>
      </c>
      <c r="AJ1966" t="s">
        <v>21883</v>
      </c>
      <c r="AK1966" t="s">
        <v>66</v>
      </c>
    </row>
    <row r="1967" spans="1:38">
      <c r="A1967" t="s">
        <v>5816</v>
      </c>
      <c r="B1967" t="s">
        <v>21884</v>
      </c>
      <c r="C1967" t="s">
        <v>21885</v>
      </c>
      <c r="D1967" t="s">
        <v>21886</v>
      </c>
      <c r="E1967" t="s">
        <v>21887</v>
      </c>
      <c r="F1967" t="s">
        <v>1177</v>
      </c>
      <c r="G1967" t="s">
        <v>72</v>
      </c>
      <c r="H1967" t="s">
        <v>51</v>
      </c>
      <c r="I1967" t="s">
        <v>21888</v>
      </c>
      <c r="J1967" t="s">
        <v>795</v>
      </c>
      <c r="K1967" t="s">
        <v>188</v>
      </c>
      <c r="L1967" t="s">
        <v>1344</v>
      </c>
      <c r="M1967" t="s">
        <v>3962</v>
      </c>
      <c r="N1967" t="s">
        <v>4497</v>
      </c>
      <c r="O1967" t="s">
        <v>192</v>
      </c>
      <c r="P1967" t="s"/>
      <c r="Q1967" t="s"/>
      <c r="R1967" t="s"/>
      <c r="S1967" t="s"/>
      <c r="T1967" t="s"/>
      <c r="U1967" t="s">
        <v>21889</v>
      </c>
      <c r="V1967" t="s">
        <v>67</v>
      </c>
      <c r="W1967" t="s">
        <v>21890</v>
      </c>
      <c r="X1967" t="s"/>
      <c r="Y1967" t="s"/>
      <c r="Z1967" t="s"/>
      <c r="AA1967" t="s">
        <v>84</v>
      </c>
      <c r="AB1967" t="s">
        <v>21891</v>
      </c>
      <c r="AC1967" t="s">
        <v>21892</v>
      </c>
      <c r="AD1967" t="s">
        <v>149</v>
      </c>
      <c r="AE1967" t="s">
        <v>107</v>
      </c>
      <c r="AF1967" t="s">
        <v>21893</v>
      </c>
      <c r="AG1967" t="s">
        <v>21894</v>
      </c>
      <c r="AH1967" t="s">
        <v>195</v>
      </c>
      <c r="AI1967" t="s">
        <v>21895</v>
      </c>
      <c r="AJ1967" t="s">
        <v>92</v>
      </c>
      <c r="AK1967" t="s">
        <v>66</v>
      </c>
    </row>
    <row r="1968" spans="1:38">
      <c r="A1968" t="s">
        <v>9274</v>
      </c>
      <c r="B1968" t="s">
        <v>21896</v>
      </c>
      <c r="C1968" t="s">
        <v>21897</v>
      </c>
      <c r="D1968" t="s">
        <v>21898</v>
      </c>
      <c r="E1968" t="s">
        <v>21899</v>
      </c>
      <c r="F1968" t="s">
        <v>233</v>
      </c>
      <c r="G1968" t="s">
        <v>50</v>
      </c>
      <c r="H1968" t="s">
        <v>51</v>
      </c>
      <c r="I1968" t="s">
        <v>842</v>
      </c>
      <c r="J1968" t="s">
        <v>842</v>
      </c>
      <c r="K1968" t="s">
        <v>54</v>
      </c>
      <c r="L1968" t="s">
        <v>204</v>
      </c>
      <c r="M1968" t="s">
        <v>205</v>
      </c>
      <c r="N1968" t="s">
        <v>2781</v>
      </c>
      <c r="O1968" t="s"/>
      <c r="P1968" t="s">
        <v>755</v>
      </c>
      <c r="Q1968" t="s">
        <v>67</v>
      </c>
      <c r="R1968" t="s"/>
      <c r="S1968" t="s"/>
      <c r="T1968" t="s"/>
      <c r="U1968" t="s"/>
      <c r="V1968" t="s"/>
      <c r="W1968" t="s"/>
      <c r="X1968" t="s"/>
      <c r="Y1968" t="s"/>
      <c r="Z1968" t="s"/>
      <c r="AA1968" t="s"/>
      <c r="AB1968" t="s">
        <v>21900</v>
      </c>
      <c r="AC1968" t="s">
        <v>21900</v>
      </c>
      <c r="AD1968" t="s">
        <v>110</v>
      </c>
      <c r="AE1968" t="s">
        <v>1254</v>
      </c>
      <c r="AF1968" t="s">
        <v>21901</v>
      </c>
      <c r="AG1968" t="s">
        <v>21902</v>
      </c>
      <c r="AH1968" t="s">
        <v>110</v>
      </c>
      <c r="AI1968" t="s">
        <v>21903</v>
      </c>
      <c r="AJ1968" t="s">
        <v>21904</v>
      </c>
      <c r="AK1968" t="s">
        <v>66</v>
      </c>
    </row>
    <row r="1969" spans="1:38">
      <c r="A1969" t="s">
        <v>831</v>
      </c>
      <c r="B1969" t="s">
        <v>21905</v>
      </c>
      <c r="C1969" t="s">
        <v>21906</v>
      </c>
      <c r="D1969" t="s">
        <v>21907</v>
      </c>
      <c r="E1969" t="s">
        <v>21908</v>
      </c>
      <c r="F1969" t="s">
        <v>396</v>
      </c>
      <c r="G1969" t="s">
        <v>50</v>
      </c>
      <c r="H1969" t="s">
        <v>51</v>
      </c>
      <c r="I1969" t="s">
        <v>21909</v>
      </c>
      <c r="J1969" t="s">
        <v>485</v>
      </c>
      <c r="K1969" t="s">
        <v>54</v>
      </c>
      <c r="L1969" t="s">
        <v>411</v>
      </c>
      <c r="M1969" t="s">
        <v>412</v>
      </c>
      <c r="N1969" t="s">
        <v>699</v>
      </c>
      <c r="O1969" t="s">
        <v>192</v>
      </c>
      <c r="P1969" t="s">
        <v>20706</v>
      </c>
      <c r="Q1969" t="s">
        <v>67</v>
      </c>
      <c r="R1969" t="s"/>
      <c r="S1969" t="s"/>
      <c r="T1969" t="s"/>
      <c r="U1969" t="s"/>
      <c r="V1969" t="s"/>
      <c r="W1969" t="s"/>
      <c r="X1969" t="s"/>
      <c r="Y1969" t="s"/>
      <c r="Z1969" t="s"/>
      <c r="AA1969" t="s"/>
      <c r="AB1969" t="s">
        <v>21910</v>
      </c>
      <c r="AC1969" t="s">
        <v>21911</v>
      </c>
      <c r="AD1969" t="s">
        <v>124</v>
      </c>
      <c r="AE1969" t="s">
        <v>44</v>
      </c>
      <c r="AF1969" t="s">
        <v>21912</v>
      </c>
      <c r="AG1969" t="s">
        <v>3171</v>
      </c>
      <c r="AH1969" t="s">
        <v>345</v>
      </c>
      <c r="AI1969" t="s">
        <v>21913</v>
      </c>
      <c r="AJ1969" t="s">
        <v>92</v>
      </c>
      <c r="AK1969" t="s">
        <v>66</v>
      </c>
    </row>
    <row r="1970" spans="1:38">
      <c r="A1970" t="s">
        <v>2356</v>
      </c>
      <c r="B1970" t="s">
        <v>21914</v>
      </c>
      <c r="C1970" t="s">
        <v>21915</v>
      </c>
      <c r="D1970" t="s">
        <v>21916</v>
      </c>
      <c r="E1970" t="s">
        <v>21917</v>
      </c>
      <c r="F1970" t="s">
        <v>134</v>
      </c>
      <c r="G1970" t="s">
        <v>50</v>
      </c>
      <c r="H1970" t="s">
        <v>51</v>
      </c>
      <c r="I1970" t="s">
        <v>21918</v>
      </c>
      <c r="J1970" t="s">
        <v>1216</v>
      </c>
      <c r="K1970" t="s">
        <v>54</v>
      </c>
      <c r="L1970" t="s">
        <v>355</v>
      </c>
      <c r="M1970" t="s">
        <v>356</v>
      </c>
      <c r="N1970" t="s">
        <v>357</v>
      </c>
      <c r="O1970" t="s">
        <v>86</v>
      </c>
      <c r="P1970" t="s"/>
      <c r="Q1970" t="s"/>
      <c r="R1970" t="s"/>
      <c r="S1970" t="s"/>
      <c r="T1970" t="s"/>
      <c r="U1970" t="s"/>
      <c r="V1970" t="s"/>
      <c r="W1970" t="s"/>
      <c r="X1970" t="s"/>
      <c r="Y1970" t="s"/>
      <c r="Z1970" t="s"/>
      <c r="AA1970" t="s"/>
      <c r="AB1970" t="s">
        <v>21919</v>
      </c>
      <c r="AC1970" t="s">
        <v>21920</v>
      </c>
      <c r="AD1970" t="s">
        <v>124</v>
      </c>
      <c r="AE1970" t="s">
        <v>44</v>
      </c>
      <c r="AF1970" t="s">
        <v>21921</v>
      </c>
      <c r="AG1970" t="s">
        <v>14206</v>
      </c>
      <c r="AH1970" t="s">
        <v>419</v>
      </c>
      <c r="AI1970" t="s">
        <v>21922</v>
      </c>
      <c r="AJ1970" t="s">
        <v>92</v>
      </c>
      <c r="AK1970" t="s">
        <v>66</v>
      </c>
    </row>
    <row r="1971" spans="1:38">
      <c r="A1971" t="s">
        <v>2850</v>
      </c>
      <c r="B1971" t="s">
        <v>21923</v>
      </c>
      <c r="C1971" t="s">
        <v>21924</v>
      </c>
      <c r="D1971" t="s">
        <v>21925</v>
      </c>
      <c r="E1971" t="s">
        <v>21926</v>
      </c>
      <c r="F1971" t="s">
        <v>396</v>
      </c>
      <c r="G1971" t="s">
        <v>50</v>
      </c>
      <c r="H1971" t="s">
        <v>51</v>
      </c>
      <c r="I1971" t="s">
        <v>21927</v>
      </c>
      <c r="J1971" t="s">
        <v>53</v>
      </c>
      <c r="K1971" t="s">
        <v>54</v>
      </c>
      <c r="L1971" t="s">
        <v>272</v>
      </c>
      <c r="M1971" t="s">
        <v>1180</v>
      </c>
      <c r="N1971" t="s">
        <v>2321</v>
      </c>
      <c r="O1971" t="s"/>
      <c r="P1971" t="s">
        <v>21928</v>
      </c>
      <c r="Q1971" t="s">
        <v>151</v>
      </c>
      <c r="R1971" t="s"/>
      <c r="S1971" t="s"/>
      <c r="T1971" t="s"/>
      <c r="U1971" t="s"/>
      <c r="V1971" t="s"/>
      <c r="W1971" t="s"/>
      <c r="X1971" t="s"/>
      <c r="Y1971" t="s"/>
      <c r="Z1971" t="s"/>
      <c r="AA1971" t="s"/>
      <c r="AB1971" t="s">
        <v>21929</v>
      </c>
      <c r="AC1971" t="s">
        <v>21930</v>
      </c>
      <c r="AD1971" t="s">
        <v>63</v>
      </c>
      <c r="AE1971" t="s">
        <v>44</v>
      </c>
      <c r="AF1971" t="s">
        <v>21931</v>
      </c>
      <c r="AG1971" t="s">
        <v>21932</v>
      </c>
      <c r="AH1971" t="s">
        <v>112</v>
      </c>
      <c r="AI1971" t="s">
        <v>21933</v>
      </c>
      <c r="AJ1971" t="s">
        <v>21934</v>
      </c>
      <c r="AK1971" t="s">
        <v>66</v>
      </c>
    </row>
    <row r="1972" spans="1:38">
      <c r="A1972" t="s">
        <v>306</v>
      </c>
      <c r="B1972" t="s">
        <v>21935</v>
      </c>
      <c r="C1972" t="s">
        <v>21936</v>
      </c>
      <c r="D1972" t="s">
        <v>21937</v>
      </c>
      <c r="E1972" t="s">
        <v>21938</v>
      </c>
      <c r="F1972" t="s">
        <v>541</v>
      </c>
      <c r="G1972" t="s">
        <v>50</v>
      </c>
      <c r="H1972" t="s">
        <v>51</v>
      </c>
      <c r="I1972" t="s">
        <v>21939</v>
      </c>
      <c r="J1972" t="s">
        <v>17344</v>
      </c>
      <c r="K1972" t="s">
        <v>525</v>
      </c>
      <c r="L1972" t="s">
        <v>808</v>
      </c>
      <c r="M1972" t="s">
        <v>809</v>
      </c>
      <c r="N1972" t="s">
        <v>810</v>
      </c>
      <c r="O1972" t="s">
        <v>837</v>
      </c>
      <c r="P1972" t="s"/>
      <c r="Q1972" t="s"/>
      <c r="R1972" t="s"/>
      <c r="S1972" t="s"/>
      <c r="T1972" t="s"/>
      <c r="U1972" t="s"/>
      <c r="V1972" t="s"/>
      <c r="W1972" t="s"/>
      <c r="X1972" t="s"/>
      <c r="Y1972" t="s"/>
      <c r="Z1972" t="s"/>
      <c r="AA1972" t="s"/>
      <c r="AB1972" t="s">
        <v>21940</v>
      </c>
      <c r="AC1972" t="s">
        <v>21941</v>
      </c>
      <c r="AD1972" t="s">
        <v>151</v>
      </c>
      <c r="AE1972" t="s">
        <v>342</v>
      </c>
      <c r="AF1972" t="s">
        <v>21942</v>
      </c>
      <c r="AG1972" t="s">
        <v>21943</v>
      </c>
      <c r="AH1972" t="s">
        <v>63</v>
      </c>
      <c r="AI1972" t="s">
        <v>21944</v>
      </c>
      <c r="AJ1972" t="s">
        <v>92</v>
      </c>
      <c r="AK1972" t="s">
        <v>66</v>
      </c>
    </row>
    <row r="1973" spans="1:38">
      <c r="A1973" t="s">
        <v>3538</v>
      </c>
      <c r="B1973" t="s">
        <v>21945</v>
      </c>
      <c r="C1973" t="s">
        <v>21946</v>
      </c>
      <c r="D1973" t="s">
        <v>21947</v>
      </c>
      <c r="E1973" t="s">
        <v>21948</v>
      </c>
      <c r="F1973" t="s">
        <v>968</v>
      </c>
      <c r="G1973" t="s">
        <v>50</v>
      </c>
      <c r="H1973" t="s">
        <v>234</v>
      </c>
      <c r="I1973" t="s">
        <v>8528</v>
      </c>
      <c r="J1973" t="s">
        <v>8528</v>
      </c>
      <c r="K1973" t="s">
        <v>2925</v>
      </c>
      <c r="L1973" t="s">
        <v>1701</v>
      </c>
      <c r="M1973" t="s">
        <v>1701</v>
      </c>
      <c r="N1973" t="s">
        <v>1702</v>
      </c>
      <c r="O1973" t="s">
        <v>162</v>
      </c>
      <c r="P1973" t="s"/>
      <c r="Q1973" t="s"/>
      <c r="R1973" t="s"/>
      <c r="S1973" t="s"/>
      <c r="T1973" t="s"/>
      <c r="U1973" t="s"/>
      <c r="V1973" t="s">
        <v>67</v>
      </c>
      <c r="W1973" t="s"/>
      <c r="X1973" t="s">
        <v>21949</v>
      </c>
      <c r="Y1973" t="s">
        <v>67</v>
      </c>
      <c r="Z1973" t="s">
        <v>21950</v>
      </c>
      <c r="AA1973" t="s">
        <v>772</v>
      </c>
      <c r="AB1973" t="s">
        <v>21951</v>
      </c>
      <c r="AC1973" t="s">
        <v>21952</v>
      </c>
      <c r="AD1973" t="s">
        <v>110</v>
      </c>
      <c r="AE1973" t="s">
        <v>44</v>
      </c>
      <c r="AF1973" t="s">
        <v>21953</v>
      </c>
      <c r="AG1973" t="s">
        <v>21954</v>
      </c>
      <c r="AH1973" t="s">
        <v>110</v>
      </c>
      <c r="AI1973" t="s">
        <v>21955</v>
      </c>
      <c r="AJ1973" t="s">
        <v>92</v>
      </c>
      <c r="AK1973" t="s">
        <v>66</v>
      </c>
    </row>
    <row r="1974" spans="1:38">
      <c r="A1974" t="s">
        <v>4911</v>
      </c>
      <c r="B1974" t="s">
        <v>21956</v>
      </c>
      <c r="C1974" t="s">
        <v>21957</v>
      </c>
      <c r="D1974" t="s"/>
      <c r="E1974" t="s">
        <v>21958</v>
      </c>
      <c r="F1974" t="s">
        <v>117</v>
      </c>
      <c r="G1974" t="s">
        <v>50</v>
      </c>
      <c r="H1974" t="s">
        <v>51</v>
      </c>
      <c r="I1974" t="s">
        <v>1215</v>
      </c>
      <c r="J1974" t="s">
        <v>1216</v>
      </c>
      <c r="K1974" t="s">
        <v>54</v>
      </c>
      <c r="L1974" t="s">
        <v>1880</v>
      </c>
      <c r="M1974" t="s">
        <v>1881</v>
      </c>
      <c r="N1974" t="s">
        <v>2899</v>
      </c>
      <c r="O1974" t="s">
        <v>79</v>
      </c>
      <c r="P1974" t="s"/>
      <c r="Q1974" t="s">
        <v>67</v>
      </c>
      <c r="R1974" t="s">
        <v>21959</v>
      </c>
      <c r="S1974" t="s"/>
      <c r="T1974" t="s">
        <v>67</v>
      </c>
      <c r="U1974" t="s"/>
      <c r="V1974" t="s"/>
      <c r="W1974" t="s"/>
      <c r="X1974" t="s"/>
      <c r="Y1974" t="s"/>
      <c r="Z1974" t="s">
        <v>21960</v>
      </c>
      <c r="AA1974" t="s"/>
      <c r="AB1974" t="s">
        <v>21961</v>
      </c>
      <c r="AC1974" t="s">
        <v>21962</v>
      </c>
      <c r="AD1974" t="s">
        <v>93</v>
      </c>
      <c r="AE1974" t="s">
        <v>277</v>
      </c>
      <c r="AF1974" t="s">
        <v>21963</v>
      </c>
      <c r="AG1974" t="s">
        <v>5946</v>
      </c>
      <c r="AH1974" t="s">
        <v>44</v>
      </c>
      <c r="AI1974" t="s">
        <v>21964</v>
      </c>
      <c r="AJ1974" t="s">
        <v>92</v>
      </c>
      <c r="AK1974" t="s">
        <v>66</v>
      </c>
    </row>
    <row r="1975" spans="1:38">
      <c r="A1975" t="s">
        <v>2059</v>
      </c>
      <c r="B1975" t="s">
        <v>21965</v>
      </c>
      <c r="C1975" t="s">
        <v>21966</v>
      </c>
      <c r="D1975" t="s">
        <v>21967</v>
      </c>
      <c r="E1975" t="s">
        <v>21968</v>
      </c>
      <c r="F1975" t="s">
        <v>396</v>
      </c>
      <c r="G1975" t="s">
        <v>50</v>
      </c>
      <c r="H1975" t="s">
        <v>234</v>
      </c>
      <c r="I1975" t="s">
        <v>5931</v>
      </c>
      <c r="J1975" t="s"/>
      <c r="K1975" t="s">
        <v>4255</v>
      </c>
      <c r="L1975" t="s">
        <v>238</v>
      </c>
      <c r="M1975" t="s">
        <v>239</v>
      </c>
      <c r="N1975" t="s">
        <v>240</v>
      </c>
      <c r="O1975" t="s">
        <v>878</v>
      </c>
      <c r="P1975" t="s"/>
      <c r="Q1975" t="s"/>
      <c r="R1975" t="s"/>
      <c r="S1975" t="s"/>
      <c r="T1975" t="s"/>
      <c r="U1975" t="s"/>
      <c r="V1975" t="s"/>
      <c r="W1975" t="s"/>
      <c r="X1975" t="s">
        <v>21969</v>
      </c>
      <c r="Y1975" t="s">
        <v>67</v>
      </c>
      <c r="Z1975" t="s">
        <v>21970</v>
      </c>
      <c r="AA1975" t="s">
        <v>772</v>
      </c>
      <c r="AB1975" t="s">
        <v>21971</v>
      </c>
      <c r="AC1975" t="s">
        <v>21972</v>
      </c>
      <c r="AD1975" t="s">
        <v>59</v>
      </c>
      <c r="AE1975" t="s">
        <v>107</v>
      </c>
      <c r="AF1975" t="s">
        <v>21973</v>
      </c>
      <c r="AG1975" t="s">
        <v>21974</v>
      </c>
      <c r="AH1975" t="s">
        <v>67</v>
      </c>
      <c r="AI1975" t="s">
        <v>21975</v>
      </c>
      <c r="AJ1975" t="s">
        <v>92</v>
      </c>
      <c r="AK1975" t="s">
        <v>66</v>
      </c>
    </row>
    <row r="1976" spans="1:38">
      <c r="A1976" t="s">
        <v>1603</v>
      </c>
      <c r="B1976" t="s">
        <v>21976</v>
      </c>
      <c r="C1976" t="s">
        <v>21977</v>
      </c>
      <c r="D1976" t="s">
        <v>21978</v>
      </c>
      <c r="E1976" t="s">
        <v>21979</v>
      </c>
      <c r="F1976" t="s">
        <v>49</v>
      </c>
      <c r="G1976" t="s">
        <v>50</v>
      </c>
      <c r="H1976" t="s">
        <v>51</v>
      </c>
      <c r="I1976" t="s">
        <v>5583</v>
      </c>
      <c r="J1976" t="s"/>
      <c r="K1976" t="s">
        <v>138</v>
      </c>
      <c r="L1976" t="s">
        <v>971</v>
      </c>
      <c r="M1976" t="s">
        <v>972</v>
      </c>
      <c r="N1976" t="s">
        <v>973</v>
      </c>
      <c r="O1976" t="s"/>
      <c r="P1976" t="s"/>
      <c r="Q1976" t="s">
        <v>44</v>
      </c>
      <c r="R1976" t="s"/>
      <c r="S1976" t="s"/>
      <c r="T1976" t="s"/>
      <c r="U1976" t="s"/>
      <c r="V1976" t="s"/>
      <c r="W1976" t="s"/>
      <c r="X1976" t="s"/>
      <c r="Y1976" t="s"/>
      <c r="Z1976" t="s"/>
      <c r="AA1976" t="s"/>
      <c r="AB1976" t="s">
        <v>21980</v>
      </c>
      <c r="AC1976" t="s">
        <v>21980</v>
      </c>
      <c r="AD1976" t="s">
        <v>93</v>
      </c>
      <c r="AE1976" t="s">
        <v>277</v>
      </c>
      <c r="AF1976" t="s">
        <v>21981</v>
      </c>
      <c r="AG1976" t="s">
        <v>21982</v>
      </c>
      <c r="AH1976" t="s">
        <v>44</v>
      </c>
      <c r="AI1976" t="s">
        <v>21983</v>
      </c>
      <c r="AJ1976" t="s">
        <v>21984</v>
      </c>
      <c r="AK1976" t="s">
        <v>66</v>
      </c>
    </row>
    <row r="1977" spans="1:38">
      <c r="A1977" t="s">
        <v>1671</v>
      </c>
      <c r="B1977" t="s">
        <v>21985</v>
      </c>
      <c r="C1977" t="s">
        <v>21986</v>
      </c>
      <c r="D1977" t="s">
        <v>21987</v>
      </c>
      <c r="E1977" t="s">
        <v>21988</v>
      </c>
      <c r="F1977" t="s">
        <v>292</v>
      </c>
      <c r="G1977" t="s">
        <v>72</v>
      </c>
      <c r="H1977" t="s">
        <v>51</v>
      </c>
      <c r="I1977" t="s">
        <v>11570</v>
      </c>
      <c r="J1977" t="s">
        <v>1759</v>
      </c>
      <c r="K1977" t="s">
        <v>54</v>
      </c>
      <c r="L1977" t="s">
        <v>971</v>
      </c>
      <c r="M1977" t="s">
        <v>972</v>
      </c>
      <c r="N1977" t="s">
        <v>6571</v>
      </c>
      <c r="O1977" t="s">
        <v>86</v>
      </c>
      <c r="P1977" t="s"/>
      <c r="Q1977" t="s"/>
      <c r="R1977" t="s"/>
      <c r="S1977" t="s"/>
      <c r="T1977" t="s"/>
      <c r="U1977" t="s"/>
      <c r="V1977" t="s"/>
      <c r="W1977" t="s">
        <v>21989</v>
      </c>
      <c r="X1977" t="s"/>
      <c r="Y1977" t="s"/>
      <c r="Z1977" t="s"/>
      <c r="AA1977" t="s"/>
      <c r="AB1977" t="s">
        <v>21990</v>
      </c>
      <c r="AC1977" t="s">
        <v>21991</v>
      </c>
      <c r="AD1977" t="s">
        <v>93</v>
      </c>
      <c r="AE1977" t="s">
        <v>277</v>
      </c>
      <c r="AF1977" t="s">
        <v>21992</v>
      </c>
      <c r="AG1977" t="s">
        <v>21993</v>
      </c>
      <c r="AH1977" t="s">
        <v>44</v>
      </c>
      <c r="AI1977" t="s">
        <v>21994</v>
      </c>
      <c r="AJ1977" t="s">
        <v>92</v>
      </c>
      <c r="AK1977" t="s">
        <v>66</v>
      </c>
    </row>
    <row r="1978" spans="1:38">
      <c r="A1978" t="s">
        <v>2280</v>
      </c>
      <c r="B1978" t="s">
        <v>21995</v>
      </c>
      <c r="C1978" t="s">
        <v>21996</v>
      </c>
      <c r="D1978" t="s">
        <v>21997</v>
      </c>
      <c r="E1978" t="s">
        <v>21998</v>
      </c>
      <c r="F1978" t="s">
        <v>831</v>
      </c>
      <c r="G1978" t="s">
        <v>72</v>
      </c>
      <c r="H1978" t="s">
        <v>51</v>
      </c>
      <c r="I1978" t="s">
        <v>21999</v>
      </c>
      <c r="J1978" t="s"/>
      <c r="K1978" t="s">
        <v>3145</v>
      </c>
      <c r="L1978" t="s">
        <v>139</v>
      </c>
      <c r="M1978" t="s">
        <v>140</v>
      </c>
      <c r="N1978" t="s">
        <v>4045</v>
      </c>
      <c r="O1978" t="s">
        <v>142</v>
      </c>
      <c r="P1978" t="s"/>
      <c r="Q1978" t="s"/>
      <c r="R1978" t="s"/>
      <c r="S1978" t="s"/>
      <c r="T1978" t="s"/>
      <c r="U1978" t="s"/>
      <c r="V1978" t="s">
        <v>67</v>
      </c>
      <c r="W1978" t="s">
        <v>22000</v>
      </c>
      <c r="X1978" t="s"/>
      <c r="Y1978" t="s"/>
      <c r="Z1978" t="s"/>
      <c r="AA1978" t="s">
        <v>84</v>
      </c>
      <c r="AB1978" t="s">
        <v>22001</v>
      </c>
      <c r="AC1978" t="s">
        <v>22001</v>
      </c>
      <c r="AD1978" t="s">
        <v>124</v>
      </c>
      <c r="AE1978" t="s">
        <v>44</v>
      </c>
      <c r="AF1978" t="s">
        <v>22002</v>
      </c>
      <c r="AG1978" t="s">
        <v>13846</v>
      </c>
      <c r="AH1978" t="s">
        <v>330</v>
      </c>
      <c r="AI1978" t="s">
        <v>22003</v>
      </c>
      <c r="AJ1978" t="s">
        <v>92</v>
      </c>
      <c r="AK1978" t="s">
        <v>66</v>
      </c>
    </row>
    <row r="1979" spans="1:38">
      <c r="A1979" t="s">
        <v>1177</v>
      </c>
      <c r="B1979" t="s">
        <v>22004</v>
      </c>
      <c r="C1979" t="s">
        <v>22005</v>
      </c>
      <c r="D1979" t="s">
        <v>22006</v>
      </c>
      <c r="E1979" t="s">
        <v>22007</v>
      </c>
      <c r="F1979" t="s">
        <v>1102</v>
      </c>
      <c r="G1979" t="s">
        <v>50</v>
      </c>
      <c r="H1979" t="s">
        <v>51</v>
      </c>
      <c r="I1979" t="s">
        <v>8599</v>
      </c>
      <c r="J1979" t="s">
        <v>2633</v>
      </c>
      <c r="K1979" t="s">
        <v>54</v>
      </c>
      <c r="L1979" t="s">
        <v>470</v>
      </c>
      <c r="M1979" t="s">
        <v>471</v>
      </c>
      <c r="N1979" t="s">
        <v>472</v>
      </c>
      <c r="O1979" t="s">
        <v>79</v>
      </c>
      <c r="P1979" t="s"/>
      <c r="Q1979" t="s"/>
      <c r="R1979" t="s"/>
      <c r="S1979" t="s">
        <v>22008</v>
      </c>
      <c r="T1979" t="s">
        <v>67</v>
      </c>
      <c r="U1979" t="s"/>
      <c r="V1979" t="s"/>
      <c r="W1979" t="s"/>
      <c r="X1979" t="s"/>
      <c r="Y1979" t="s"/>
      <c r="Z1979" t="s"/>
      <c r="AA1979" t="s"/>
      <c r="AB1979" t="s">
        <v>22009</v>
      </c>
      <c r="AC1979" t="s">
        <v>22010</v>
      </c>
      <c r="AD1979" t="s">
        <v>151</v>
      </c>
      <c r="AE1979" t="s">
        <v>44</v>
      </c>
      <c r="AF1979" t="s">
        <v>22011</v>
      </c>
      <c r="AG1979" t="s">
        <v>11795</v>
      </c>
      <c r="AH1979" t="s">
        <v>151</v>
      </c>
      <c r="AI1979" t="s">
        <v>22012</v>
      </c>
      <c r="AJ1979" t="s">
        <v>92</v>
      </c>
      <c r="AK1979" t="s">
        <v>66</v>
      </c>
    </row>
    <row r="1980" spans="1:38">
      <c r="A1980" t="s">
        <v>1458</v>
      </c>
      <c r="B1980" t="s">
        <v>22013</v>
      </c>
      <c r="C1980" t="s">
        <v>22014</v>
      </c>
      <c r="D1980" t="s">
        <v>22015</v>
      </c>
      <c r="E1980" t="s">
        <v>22016</v>
      </c>
      <c r="F1980" t="s">
        <v>4458</v>
      </c>
      <c r="G1980" t="s">
        <v>50</v>
      </c>
      <c r="H1980" t="s">
        <v>51</v>
      </c>
      <c r="I1980" t="s">
        <v>22017</v>
      </c>
      <c r="J1980" t="s">
        <v>684</v>
      </c>
      <c r="K1980" t="s">
        <v>54</v>
      </c>
      <c r="L1980" t="s">
        <v>100</v>
      </c>
      <c r="M1980" t="s">
        <v>2700</v>
      </c>
      <c r="N1980" t="s">
        <v>5167</v>
      </c>
      <c r="O1980" t="s">
        <v>180</v>
      </c>
      <c r="P1980" t="s"/>
      <c r="Q1980" t="s"/>
      <c r="R1980" t="s"/>
      <c r="S1980" t="s"/>
      <c r="T1980" t="s"/>
      <c r="U1980" t="s"/>
      <c r="V1980" t="s"/>
      <c r="W1980" t="s"/>
      <c r="X1980" t="s"/>
      <c r="Y1980" t="s"/>
      <c r="Z1980" t="s"/>
      <c r="AA1980" t="s"/>
      <c r="AB1980" t="s">
        <v>22018</v>
      </c>
      <c r="AC1980" t="s">
        <v>22018</v>
      </c>
      <c r="AD1980" t="s">
        <v>93</v>
      </c>
      <c r="AE1980" t="s">
        <v>277</v>
      </c>
      <c r="AF1980" t="s">
        <v>22019</v>
      </c>
      <c r="AG1980" t="s">
        <v>21306</v>
      </c>
      <c r="AH1980" t="s">
        <v>44</v>
      </c>
      <c r="AI1980" t="s">
        <v>22020</v>
      </c>
      <c r="AJ1980" t="s">
        <v>92</v>
      </c>
      <c r="AK1980" t="s">
        <v>66</v>
      </c>
    </row>
    <row r="1981" spans="1:38">
      <c r="A1981" t="s">
        <v>3029</v>
      </c>
      <c r="B1981" t="s">
        <v>22021</v>
      </c>
      <c r="C1981" t="s">
        <v>22022</v>
      </c>
      <c r="D1981" t="s">
        <v>22023</v>
      </c>
      <c r="E1981" t="s">
        <v>22024</v>
      </c>
      <c r="F1981" t="s">
        <v>396</v>
      </c>
      <c r="G1981" t="s">
        <v>50</v>
      </c>
      <c r="H1981" t="s">
        <v>51</v>
      </c>
      <c r="I1981" t="s">
        <v>10392</v>
      </c>
      <c r="J1981" t="s">
        <v>898</v>
      </c>
      <c r="K1981" t="s">
        <v>54</v>
      </c>
      <c r="L1981" t="s">
        <v>843</v>
      </c>
      <c r="M1981" t="s">
        <v>844</v>
      </c>
      <c r="N1981" t="s">
        <v>1128</v>
      </c>
      <c r="O1981" t="s"/>
      <c r="P1981" t="s"/>
      <c r="Q1981" t="s">
        <v>44</v>
      </c>
      <c r="R1981" t="s"/>
      <c r="S1981" t="s"/>
      <c r="T1981" t="s"/>
      <c r="U1981" t="s"/>
      <c r="V1981" t="s"/>
      <c r="W1981" t="s"/>
      <c r="X1981" t="s"/>
      <c r="Y1981" t="s"/>
      <c r="Z1981" t="s"/>
      <c r="AA1981" t="s"/>
      <c r="AB1981" t="s">
        <v>22025</v>
      </c>
      <c r="AC1981" t="s">
        <v>22026</v>
      </c>
      <c r="AD1981" t="s">
        <v>110</v>
      </c>
      <c r="AE1981" t="s">
        <v>44</v>
      </c>
      <c r="AF1981" t="s">
        <v>22027</v>
      </c>
      <c r="AG1981" t="s">
        <v>22028</v>
      </c>
      <c r="AH1981" t="s">
        <v>63</v>
      </c>
      <c r="AI1981" t="s">
        <v>22029</v>
      </c>
      <c r="AJ1981" t="s">
        <v>22030</v>
      </c>
      <c r="AK1981" t="s">
        <v>66</v>
      </c>
    </row>
    <row r="1982" spans="1:38">
      <c r="A1982" t="s">
        <v>2562</v>
      </c>
      <c r="B1982" t="s">
        <v>22031</v>
      </c>
      <c r="C1982" t="s">
        <v>22032</v>
      </c>
      <c r="D1982" t="s">
        <v>22033</v>
      </c>
      <c r="E1982" t="s">
        <v>22034</v>
      </c>
      <c r="F1982" t="s">
        <v>49</v>
      </c>
      <c r="G1982" t="s">
        <v>50</v>
      </c>
      <c r="H1982" t="s">
        <v>51</v>
      </c>
      <c r="I1982" t="s">
        <v>870</v>
      </c>
      <c r="J1982" t="s">
        <v>1687</v>
      </c>
      <c r="K1982" t="s">
        <v>525</v>
      </c>
      <c r="L1982" t="s">
        <v>219</v>
      </c>
      <c r="M1982" t="s">
        <v>220</v>
      </c>
      <c r="N1982" t="s">
        <v>1972</v>
      </c>
      <c r="O1982" t="s">
        <v>174</v>
      </c>
      <c r="P1982" t="s">
        <v>16423</v>
      </c>
      <c r="Q1982" t="s">
        <v>67</v>
      </c>
      <c r="R1982" t="s">
        <v>16424</v>
      </c>
      <c r="S1982" t="s"/>
      <c r="T1982" t="s"/>
      <c r="U1982" t="s"/>
      <c r="V1982" t="s"/>
      <c r="W1982" t="s"/>
      <c r="X1982" t="s"/>
      <c r="Y1982" t="s"/>
      <c r="Z1982" t="s"/>
      <c r="AA1982" t="s"/>
      <c r="AB1982" t="s">
        <v>22035</v>
      </c>
      <c r="AC1982" t="s">
        <v>22035</v>
      </c>
      <c r="AD1982" t="s">
        <v>59</v>
      </c>
      <c r="AE1982" t="s">
        <v>44</v>
      </c>
      <c r="AF1982" t="s">
        <v>22036</v>
      </c>
      <c r="AG1982" t="s">
        <v>6815</v>
      </c>
      <c r="AH1982" t="s">
        <v>174</v>
      </c>
      <c r="AI1982" t="s">
        <v>22037</v>
      </c>
      <c r="AJ1982" t="s">
        <v>92</v>
      </c>
      <c r="AK1982" t="s">
        <v>66</v>
      </c>
    </row>
    <row r="1983" spans="1:38">
      <c r="A1983" t="s">
        <v>134</v>
      </c>
      <c r="B1983" t="s">
        <v>22038</v>
      </c>
      <c r="C1983" t="s">
        <v>22039</v>
      </c>
      <c r="D1983" t="s">
        <v>22040</v>
      </c>
      <c r="E1983" t="s">
        <v>22041</v>
      </c>
      <c r="F1983" t="s">
        <v>2409</v>
      </c>
      <c r="G1983" t="s">
        <v>72</v>
      </c>
      <c r="H1983" t="s">
        <v>51</v>
      </c>
      <c r="I1983" t="s">
        <v>22042</v>
      </c>
      <c r="J1983" t="s">
        <v>15206</v>
      </c>
      <c r="K1983" t="s">
        <v>138</v>
      </c>
      <c r="L1983" t="s">
        <v>170</v>
      </c>
      <c r="M1983" t="s">
        <v>171</v>
      </c>
      <c r="N1983" t="s">
        <v>172</v>
      </c>
      <c r="O1983" t="s">
        <v>192</v>
      </c>
      <c r="P1983" t="s"/>
      <c r="Q1983" t="s"/>
      <c r="R1983" t="s"/>
      <c r="S1983" t="s"/>
      <c r="T1983" t="s"/>
      <c r="U1983" t="s"/>
      <c r="V1983" t="s">
        <v>67</v>
      </c>
      <c r="W1983" t="s">
        <v>22043</v>
      </c>
      <c r="X1983" t="s"/>
      <c r="Y1983" t="s"/>
      <c r="Z1983" t="s"/>
      <c r="AA1983" t="s">
        <v>84</v>
      </c>
      <c r="AB1983" t="s">
        <v>22044</v>
      </c>
      <c r="AC1983" t="s">
        <v>22045</v>
      </c>
      <c r="AD1983" t="s">
        <v>192</v>
      </c>
      <c r="AE1983" t="s">
        <v>44</v>
      </c>
      <c r="AF1983" t="s">
        <v>22046</v>
      </c>
      <c r="AG1983" t="s">
        <v>22047</v>
      </c>
      <c r="AH1983" t="s">
        <v>447</v>
      </c>
      <c r="AI1983" t="s">
        <v>22048</v>
      </c>
      <c r="AJ1983" t="s">
        <v>92</v>
      </c>
      <c r="AK1983" t="s">
        <v>66</v>
      </c>
    </row>
    <row r="1984" spans="1:38">
      <c r="A1984" t="s">
        <v>319</v>
      </c>
      <c r="B1984" t="s">
        <v>22049</v>
      </c>
      <c r="C1984" t="s">
        <v>22050</v>
      </c>
      <c r="D1984" t="s">
        <v>22051</v>
      </c>
      <c r="E1984" t="s">
        <v>22052</v>
      </c>
      <c r="F1984" t="s">
        <v>1177</v>
      </c>
      <c r="G1984" t="s">
        <v>72</v>
      </c>
      <c r="H1984" t="s">
        <v>51</v>
      </c>
      <c r="I1984" t="s">
        <v>22053</v>
      </c>
      <c r="J1984" t="s">
        <v>99</v>
      </c>
      <c r="K1984" t="s">
        <v>54</v>
      </c>
      <c r="L1984" t="s">
        <v>170</v>
      </c>
      <c r="M1984" t="s">
        <v>336</v>
      </c>
      <c r="N1984" t="s">
        <v>22054</v>
      </c>
      <c r="O1984" t="s">
        <v>241</v>
      </c>
      <c r="P1984" t="s"/>
      <c r="Q1984" t="s"/>
      <c r="R1984" t="s"/>
      <c r="S1984" t="s"/>
      <c r="T1984" t="s"/>
      <c r="U1984" t="s"/>
      <c r="V1984" t="s">
        <v>67</v>
      </c>
      <c r="W1984" t="s">
        <v>22055</v>
      </c>
      <c r="X1984" t="s"/>
      <c r="Y1984" t="s"/>
      <c r="Z1984" t="s"/>
      <c r="AA1984" t="s">
        <v>84</v>
      </c>
      <c r="AB1984" t="s">
        <v>22056</v>
      </c>
      <c r="AC1984" t="s">
        <v>22057</v>
      </c>
      <c r="AD1984" t="s">
        <v>93</v>
      </c>
      <c r="AE1984" t="s">
        <v>44</v>
      </c>
      <c r="AF1984" t="s">
        <v>22058</v>
      </c>
      <c r="AG1984" t="s">
        <v>44</v>
      </c>
      <c r="AH1984" t="s">
        <v>67</v>
      </c>
      <c r="AI1984" t="s">
        <v>22059</v>
      </c>
      <c r="AJ1984" t="s">
        <v>92</v>
      </c>
      <c r="AK1984" t="s">
        <v>66</v>
      </c>
    </row>
    <row r="1985" spans="1:38">
      <c r="A1985" t="s">
        <v>1970</v>
      </c>
      <c r="B1985" t="s">
        <v>22060</v>
      </c>
      <c r="C1985" t="s">
        <v>22061</v>
      </c>
      <c r="D1985" t="s">
        <v>22062</v>
      </c>
      <c r="E1985" t="s">
        <v>22063</v>
      </c>
      <c r="F1985" t="s">
        <v>98</v>
      </c>
      <c r="G1985" t="s">
        <v>50</v>
      </c>
      <c r="H1985" t="s">
        <v>51</v>
      </c>
      <c r="I1985" t="s">
        <v>2814</v>
      </c>
      <c r="J1985" t="s">
        <v>53</v>
      </c>
      <c r="K1985" t="s">
        <v>54</v>
      </c>
      <c r="L1985" t="s">
        <v>843</v>
      </c>
      <c r="M1985" t="s">
        <v>844</v>
      </c>
      <c r="N1985" t="s">
        <v>1128</v>
      </c>
      <c r="O1985" t="s">
        <v>826</v>
      </c>
      <c r="P1985" t="s"/>
      <c r="Q1985" t="s"/>
      <c r="R1985" t="s"/>
      <c r="S1985" t="s"/>
      <c r="T1985" t="s">
        <v>67</v>
      </c>
      <c r="U1985" t="s"/>
      <c r="V1985" t="s"/>
      <c r="W1985" t="s"/>
      <c r="X1985" t="s"/>
      <c r="Y1985" t="s"/>
      <c r="Z1985" t="s"/>
      <c r="AA1985" t="s"/>
      <c r="AB1985" t="s">
        <v>22064</v>
      </c>
      <c r="AC1985" t="s">
        <v>22065</v>
      </c>
      <c r="AD1985" t="s">
        <v>110</v>
      </c>
      <c r="AE1985" t="s">
        <v>1254</v>
      </c>
      <c r="AF1985" t="s">
        <v>22066</v>
      </c>
      <c r="AG1985" t="s">
        <v>22067</v>
      </c>
      <c r="AH1985" t="s">
        <v>110</v>
      </c>
      <c r="AI1985" t="s">
        <v>22068</v>
      </c>
      <c r="AJ1985" t="s">
        <v>92</v>
      </c>
      <c r="AK1985" t="s">
        <v>66</v>
      </c>
    </row>
    <row r="1986" spans="1:38">
      <c r="A1986" t="s">
        <v>379</v>
      </c>
      <c r="B1986" t="s">
        <v>22069</v>
      </c>
      <c r="C1986" t="s">
        <v>22070</v>
      </c>
      <c r="D1986" t="s"/>
      <c r="E1986" t="s">
        <v>22071</v>
      </c>
      <c r="F1986" t="s">
        <v>185</v>
      </c>
      <c r="G1986" t="s">
        <v>50</v>
      </c>
      <c r="H1986" t="s">
        <v>51</v>
      </c>
      <c r="I1986" t="s">
        <v>22072</v>
      </c>
      <c r="J1986" t="s">
        <v>19865</v>
      </c>
      <c r="K1986" t="s">
        <v>237</v>
      </c>
      <c r="L1986" t="s">
        <v>1344</v>
      </c>
      <c r="M1986" t="s">
        <v>1345</v>
      </c>
      <c r="N1986" t="s">
        <v>1346</v>
      </c>
      <c r="O1986" t="s">
        <v>192</v>
      </c>
      <c r="P1986" t="s">
        <v>22073</v>
      </c>
      <c r="Q1986" t="s">
        <v>67</v>
      </c>
      <c r="R1986" t="s">
        <v>22074</v>
      </c>
      <c r="S1986" t="s"/>
      <c r="T1986" t="s"/>
      <c r="U1986" t="s"/>
      <c r="V1986" t="s"/>
      <c r="W1986" t="s"/>
      <c r="X1986" t="s"/>
      <c r="Y1986" t="s"/>
      <c r="Z1986" t="s"/>
      <c r="AA1986" t="s"/>
      <c r="AB1986" t="s">
        <v>22075</v>
      </c>
      <c r="AC1986" t="s">
        <v>22075</v>
      </c>
      <c r="AD1986" t="s">
        <v>59</v>
      </c>
      <c r="AE1986" t="s">
        <v>44</v>
      </c>
      <c r="AF1986" t="s">
        <v>22076</v>
      </c>
      <c r="AG1986" t="s">
        <v>22077</v>
      </c>
      <c r="AH1986" t="s">
        <v>151</v>
      </c>
      <c r="AI1986" t="s">
        <v>22078</v>
      </c>
      <c r="AJ1986" t="s">
        <v>92</v>
      </c>
      <c r="AK1986" t="s">
        <v>66</v>
      </c>
    </row>
    <row r="1987" spans="1:38">
      <c r="A1987" t="s">
        <v>541</v>
      </c>
      <c r="B1987" t="s">
        <v>22079</v>
      </c>
      <c r="C1987" t="s">
        <v>22080</v>
      </c>
      <c r="D1987" t="s">
        <v>22081</v>
      </c>
      <c r="E1987" t="s">
        <v>22082</v>
      </c>
      <c r="F1987" t="s">
        <v>134</v>
      </c>
      <c r="G1987" t="s">
        <v>50</v>
      </c>
      <c r="H1987" t="s">
        <v>234</v>
      </c>
      <c r="I1987" t="s">
        <v>768</v>
      </c>
      <c r="J1987" t="s">
        <v>568</v>
      </c>
      <c r="K1987" t="s">
        <v>569</v>
      </c>
      <c r="L1987" t="s">
        <v>322</v>
      </c>
      <c r="M1987" t="s">
        <v>323</v>
      </c>
      <c r="N1987" t="s">
        <v>1088</v>
      </c>
      <c r="O1987" t="s">
        <v>86</v>
      </c>
      <c r="P1987" t="s"/>
      <c r="Q1987" t="s">
        <v>67</v>
      </c>
      <c r="R1987" t="s">
        <v>22083</v>
      </c>
      <c r="S1987" t="s"/>
      <c r="T1987" t="s"/>
      <c r="U1987" t="s"/>
      <c r="V1987" t="s"/>
      <c r="W1987" t="s"/>
      <c r="X1987" t="s">
        <v>22084</v>
      </c>
      <c r="Y1987" t="s">
        <v>67</v>
      </c>
      <c r="Z1987" t="s">
        <v>22085</v>
      </c>
      <c r="AA1987" t="s">
        <v>772</v>
      </c>
      <c r="AB1987" t="s">
        <v>22086</v>
      </c>
      <c r="AC1987" t="s">
        <v>22087</v>
      </c>
      <c r="AD1987" t="s">
        <v>174</v>
      </c>
      <c r="AE1987" t="s">
        <v>44</v>
      </c>
      <c r="AF1987" t="s">
        <v>22088</v>
      </c>
      <c r="AG1987" t="s">
        <v>7834</v>
      </c>
      <c r="AH1987" t="s">
        <v>301</v>
      </c>
      <c r="AI1987" t="s">
        <v>22089</v>
      </c>
      <c r="AJ1987" t="s">
        <v>92</v>
      </c>
      <c r="AK1987" t="s">
        <v>66</v>
      </c>
    </row>
    <row r="1988" spans="1:38">
      <c r="A1988" t="s">
        <v>968</v>
      </c>
      <c r="B1988" t="s">
        <v>22090</v>
      </c>
      <c r="C1988" t="s">
        <v>22091</v>
      </c>
      <c r="D1988" t="s">
        <v>22092</v>
      </c>
      <c r="E1988" t="s">
        <v>22093</v>
      </c>
      <c r="F1988" t="s">
        <v>2280</v>
      </c>
      <c r="G1988" t="s">
        <v>50</v>
      </c>
      <c r="H1988" t="s">
        <v>234</v>
      </c>
      <c r="I1988" t="s">
        <v>22094</v>
      </c>
      <c r="J1988" t="s"/>
      <c r="K1988" t="s">
        <v>1087</v>
      </c>
      <c r="L1988" t="s">
        <v>258</v>
      </c>
      <c r="M1988" t="s">
        <v>259</v>
      </c>
      <c r="N1988" t="s">
        <v>2370</v>
      </c>
      <c r="O1988" t="s">
        <v>67</v>
      </c>
      <c r="P1988" t="s"/>
      <c r="Q1988" t="s">
        <v>67</v>
      </c>
      <c r="R1988" t="s">
        <v>22095</v>
      </c>
      <c r="S1988" t="s">
        <v>22096</v>
      </c>
      <c r="T1988" t="s">
        <v>112</v>
      </c>
      <c r="U1988" t="s"/>
      <c r="V1988" t="s"/>
      <c r="W1988" t="s"/>
      <c r="X1988" t="s">
        <v>22097</v>
      </c>
      <c r="Y1988" t="s">
        <v>67</v>
      </c>
      <c r="Z1988" t="s">
        <v>22098</v>
      </c>
      <c r="AA1988" t="s">
        <v>772</v>
      </c>
      <c r="AB1988" t="s">
        <v>22099</v>
      </c>
      <c r="AC1988" t="s">
        <v>22100</v>
      </c>
      <c r="AD1988" t="s">
        <v>93</v>
      </c>
      <c r="AE1988" t="s">
        <v>277</v>
      </c>
      <c r="AF1988" t="s">
        <v>22101</v>
      </c>
      <c r="AG1988" t="s">
        <v>22102</v>
      </c>
      <c r="AH1988" t="s">
        <v>44</v>
      </c>
      <c r="AI1988" t="s">
        <v>22103</v>
      </c>
      <c r="AJ1988" t="s">
        <v>92</v>
      </c>
      <c r="AK1988" t="s">
        <v>66</v>
      </c>
    </row>
    <row r="1989" spans="1:38">
      <c r="A1989" t="s">
        <v>71</v>
      </c>
      <c r="B1989" t="s">
        <v>22104</v>
      </c>
      <c r="C1989" t="s">
        <v>22105</v>
      </c>
      <c r="D1989" t="s">
        <v>22106</v>
      </c>
      <c r="E1989" t="s">
        <v>22107</v>
      </c>
      <c r="F1989" t="s">
        <v>255</v>
      </c>
      <c r="G1989" t="s">
        <v>50</v>
      </c>
      <c r="H1989" t="s">
        <v>51</v>
      </c>
      <c r="I1989" t="s"/>
      <c r="J1989" t="s">
        <v>187</v>
      </c>
      <c r="K1989" t="s">
        <v>188</v>
      </c>
      <c r="L1989" t="s">
        <v>100</v>
      </c>
      <c r="M1989" t="s">
        <v>101</v>
      </c>
      <c r="N1989" t="s">
        <v>8817</v>
      </c>
      <c r="O1989" t="s"/>
      <c r="P1989" t="s"/>
      <c r="Q1989" t="s">
        <v>44</v>
      </c>
      <c r="R1989" t="s"/>
      <c r="S1989" t="s"/>
      <c r="T1989" t="s"/>
      <c r="U1989" t="s"/>
      <c r="V1989" t="s"/>
      <c r="W1989" t="s"/>
      <c r="X1989" t="s"/>
      <c r="Y1989" t="s"/>
      <c r="Z1989" t="s"/>
      <c r="AA1989" t="s"/>
      <c r="AB1989" t="s">
        <v>22108</v>
      </c>
      <c r="AC1989" t="s">
        <v>22108</v>
      </c>
      <c r="AD1989" t="s">
        <v>209</v>
      </c>
      <c r="AE1989" t="s">
        <v>6517</v>
      </c>
      <c r="AF1989" t="s">
        <v>22109</v>
      </c>
      <c r="AG1989" t="s">
        <v>22110</v>
      </c>
      <c r="AH1989" t="s">
        <v>301</v>
      </c>
      <c r="AI1989" t="s">
        <v>22111</v>
      </c>
      <c r="AJ1989" t="s">
        <v>22112</v>
      </c>
      <c r="AK1989" t="s">
        <v>66</v>
      </c>
    </row>
    <row r="1990" spans="1:38">
      <c r="A1990" t="s">
        <v>185</v>
      </c>
      <c r="B1990" t="s">
        <v>22113</v>
      </c>
      <c r="C1990" t="s">
        <v>22114</v>
      </c>
      <c r="D1990" t="s">
        <v>22115</v>
      </c>
      <c r="E1990" t="s">
        <v>22116</v>
      </c>
      <c r="F1990" t="s">
        <v>49</v>
      </c>
      <c r="G1990" t="s">
        <v>50</v>
      </c>
      <c r="H1990" t="s">
        <v>51</v>
      </c>
      <c r="I1990" t="s">
        <v>1699</v>
      </c>
      <c r="J1990" t="s"/>
      <c r="K1990" t="s">
        <v>1700</v>
      </c>
      <c r="L1990" t="s">
        <v>808</v>
      </c>
      <c r="M1990" t="s">
        <v>884</v>
      </c>
      <c r="N1990" t="s">
        <v>2996</v>
      </c>
      <c r="O1990" t="s">
        <v>103</v>
      </c>
      <c r="P1990" t="s"/>
      <c r="Q1990" t="s"/>
      <c r="R1990" t="s"/>
      <c r="S1990" t="s"/>
      <c r="T1990" t="s"/>
      <c r="U1990" t="s"/>
      <c r="V1990" t="s"/>
      <c r="W1990" t="s"/>
      <c r="X1990" t="s"/>
      <c r="Y1990" t="s"/>
      <c r="Z1990" t="s"/>
      <c r="AA1990" t="s"/>
      <c r="AB1990" t="s">
        <v>22117</v>
      </c>
      <c r="AC1990" t="s">
        <v>3573</v>
      </c>
      <c r="AD1990" t="s">
        <v>59</v>
      </c>
      <c r="AE1990" t="s">
        <v>44</v>
      </c>
      <c r="AF1990" t="s">
        <v>3574</v>
      </c>
      <c r="AG1990" t="s">
        <v>3575</v>
      </c>
      <c r="AH1990" t="s">
        <v>59</v>
      </c>
      <c r="AI1990" t="s">
        <v>3576</v>
      </c>
      <c r="AJ1990" t="s">
        <v>92</v>
      </c>
      <c r="AK1990" t="s">
        <v>66</v>
      </c>
    </row>
    <row r="1991" spans="1:38">
      <c r="A1991" t="s">
        <v>1102</v>
      </c>
      <c r="B1991" t="s">
        <v>22118</v>
      </c>
      <c r="C1991" t="s">
        <v>22119</v>
      </c>
      <c r="D1991" t="s">
        <v>22120</v>
      </c>
      <c r="E1991" t="s">
        <v>22121</v>
      </c>
      <c r="F1991" t="s">
        <v>697</v>
      </c>
      <c r="G1991" t="s">
        <v>50</v>
      </c>
      <c r="H1991" t="s">
        <v>51</v>
      </c>
      <c r="I1991" t="s">
        <v>22122</v>
      </c>
      <c r="J1991" t="s"/>
      <c r="K1991" t="s">
        <v>8035</v>
      </c>
      <c r="L1991" t="s">
        <v>843</v>
      </c>
      <c r="M1991" t="s">
        <v>844</v>
      </c>
      <c r="N1991" t="s">
        <v>7778</v>
      </c>
      <c r="O1991" t="s">
        <v>939</v>
      </c>
      <c r="P1991" t="s">
        <v>22123</v>
      </c>
      <c r="Q1991" t="s">
        <v>151</v>
      </c>
      <c r="R1991" t="s">
        <v>22124</v>
      </c>
      <c r="S1991" t="s"/>
      <c r="T1991" t="s"/>
      <c r="U1991" t="s"/>
      <c r="V1991" t="s"/>
      <c r="W1991" t="s"/>
      <c r="X1991" t="s"/>
      <c r="Y1991" t="s"/>
      <c r="Z1991" t="s"/>
      <c r="AA1991" t="s"/>
      <c r="AB1991" t="s">
        <v>22125</v>
      </c>
      <c r="AC1991" t="s">
        <v>22126</v>
      </c>
      <c r="AD1991" t="s">
        <v>110</v>
      </c>
      <c r="AE1991" t="s">
        <v>44</v>
      </c>
      <c r="AF1991" t="s">
        <v>22127</v>
      </c>
      <c r="AG1991" t="s">
        <v>22128</v>
      </c>
      <c r="AH1991" t="s">
        <v>59</v>
      </c>
      <c r="AI1991" t="s">
        <v>22129</v>
      </c>
      <c r="AJ1991" t="s">
        <v>92</v>
      </c>
      <c r="AK1991" t="s">
        <v>66</v>
      </c>
    </row>
    <row r="1992" spans="1:38">
      <c r="A1992" t="s">
        <v>767</v>
      </c>
      <c r="B1992" t="s">
        <v>22130</v>
      </c>
      <c r="C1992" t="s">
        <v>22131</v>
      </c>
      <c r="D1992" t="s">
        <v>22132</v>
      </c>
      <c r="E1992" t="s">
        <v>22133</v>
      </c>
      <c r="F1992" t="s">
        <v>1154</v>
      </c>
      <c r="G1992" t="s">
        <v>50</v>
      </c>
      <c r="H1992" t="s">
        <v>51</v>
      </c>
      <c r="I1992" t="s">
        <v>22134</v>
      </c>
      <c r="J1992" t="s">
        <v>425</v>
      </c>
      <c r="K1992" t="s">
        <v>54</v>
      </c>
      <c r="L1992" t="s">
        <v>808</v>
      </c>
      <c r="M1992" t="s">
        <v>809</v>
      </c>
      <c r="N1992" t="s">
        <v>3157</v>
      </c>
      <c r="O1992" t="s">
        <v>103</v>
      </c>
      <c r="P1992" t="s">
        <v>22135</v>
      </c>
      <c r="Q1992" t="s">
        <v>110</v>
      </c>
      <c r="R1992" t="s">
        <v>22136</v>
      </c>
      <c r="S1992" t="s"/>
      <c r="T1992" t="s">
        <v>67</v>
      </c>
      <c r="U1992" t="s"/>
      <c r="V1992" t="s"/>
      <c r="W1992" t="s"/>
      <c r="X1992" t="s"/>
      <c r="Y1992" t="s"/>
      <c r="Z1992" t="s"/>
      <c r="AA1992" t="s"/>
      <c r="AB1992" t="s">
        <v>22137</v>
      </c>
      <c r="AC1992" t="s">
        <v>22138</v>
      </c>
      <c r="AD1992" t="s">
        <v>124</v>
      </c>
      <c r="AE1992" t="s">
        <v>297</v>
      </c>
      <c r="AF1992" t="s">
        <v>22139</v>
      </c>
      <c r="AG1992" t="s">
        <v>22140</v>
      </c>
      <c r="AH1992" t="s">
        <v>86</v>
      </c>
      <c r="AI1992" t="s">
        <v>22141</v>
      </c>
      <c r="AJ1992" t="s">
        <v>92</v>
      </c>
      <c r="AK1992" t="s">
        <v>66</v>
      </c>
    </row>
    <row r="1993" spans="1:38">
      <c r="A1993" t="s">
        <v>1154</v>
      </c>
      <c r="B1993" t="s">
        <v>22142</v>
      </c>
      <c r="C1993" t="s">
        <v>22143</v>
      </c>
      <c r="D1993" t="s">
        <v>22144</v>
      </c>
      <c r="E1993" t="s">
        <v>22145</v>
      </c>
      <c r="F1993" t="s">
        <v>292</v>
      </c>
      <c r="G1993" t="s">
        <v>135</v>
      </c>
      <c r="H1993" t="s">
        <v>51</v>
      </c>
      <c r="I1993" t="s">
        <v>1126</v>
      </c>
      <c r="J1993" t="s">
        <v>1127</v>
      </c>
      <c r="K1993" t="s">
        <v>54</v>
      </c>
      <c r="L1993" t="s">
        <v>843</v>
      </c>
      <c r="M1993" t="s">
        <v>9861</v>
      </c>
      <c r="N1993" t="s">
        <v>22146</v>
      </c>
      <c r="O1993" t="s">
        <v>433</v>
      </c>
      <c r="P1993" t="s">
        <v>22147</v>
      </c>
      <c r="Q1993" t="s">
        <v>142</v>
      </c>
      <c r="R1993" t="s">
        <v>22148</v>
      </c>
      <c r="S1993" t="s"/>
      <c r="T1993" t="s"/>
      <c r="U1993" t="s"/>
      <c r="V1993" t="s"/>
      <c r="W1993" t="s"/>
      <c r="X1993" t="s"/>
      <c r="Y1993" t="s"/>
      <c r="Z1993" t="s"/>
      <c r="AA1993" t="s"/>
      <c r="AB1993" t="s">
        <v>22149</v>
      </c>
      <c r="AC1993" t="s">
        <v>22150</v>
      </c>
      <c r="AD1993" t="s">
        <v>93</v>
      </c>
      <c r="AE1993" t="s">
        <v>277</v>
      </c>
      <c r="AF1993" t="s">
        <v>22151</v>
      </c>
      <c r="AG1993" t="s">
        <v>22152</v>
      </c>
      <c r="AH1993" t="s">
        <v>44</v>
      </c>
      <c r="AI1993" t="s">
        <v>22153</v>
      </c>
      <c r="AJ1993" t="s">
        <v>92</v>
      </c>
      <c r="AK1993" t="s">
        <v>66</v>
      </c>
    </row>
    <row r="1994" spans="1:38">
      <c r="A1994" t="s">
        <v>2409</v>
      </c>
      <c r="B1994" t="s">
        <v>22154</v>
      </c>
      <c r="C1994" t="s">
        <v>22155</v>
      </c>
      <c r="D1994" t="s"/>
      <c r="E1994" t="s">
        <v>22156</v>
      </c>
      <c r="F1994" t="s">
        <v>438</v>
      </c>
      <c r="G1994" t="s">
        <v>50</v>
      </c>
      <c r="H1994" t="s">
        <v>51</v>
      </c>
      <c r="I1994" t="s">
        <v>19587</v>
      </c>
      <c r="J1994" t="s">
        <v>1293</v>
      </c>
      <c r="K1994" t="s">
        <v>54</v>
      </c>
      <c r="L1994" t="s">
        <v>76</v>
      </c>
      <c r="M1994" t="s">
        <v>77</v>
      </c>
      <c r="N1994" t="s">
        <v>860</v>
      </c>
      <c r="O1994" t="s"/>
      <c r="P1994" t="s">
        <v>529</v>
      </c>
      <c r="Q1994" t="s">
        <v>67</v>
      </c>
      <c r="R1994" t="s"/>
      <c r="S1994" t="s"/>
      <c r="T1994" t="s"/>
      <c r="U1994" t="s"/>
      <c r="V1994" t="s"/>
      <c r="W1994" t="s"/>
      <c r="X1994" t="s"/>
      <c r="Y1994" t="s"/>
      <c r="Z1994" t="s"/>
      <c r="AA1994" t="s"/>
      <c r="AB1994" t="s">
        <v>22157</v>
      </c>
      <c r="AC1994" t="s">
        <v>22157</v>
      </c>
      <c r="AD1994" t="s">
        <v>112</v>
      </c>
      <c r="AE1994" t="s">
        <v>60</v>
      </c>
      <c r="AF1994" t="s">
        <v>22158</v>
      </c>
      <c r="AG1994" t="s">
        <v>17180</v>
      </c>
      <c r="AH1994" t="s">
        <v>93</v>
      </c>
      <c r="AI1994" t="s">
        <v>22159</v>
      </c>
      <c r="AJ1994" t="s">
        <v>92</v>
      </c>
      <c r="AK1994" t="s">
        <v>66</v>
      </c>
    </row>
    <row r="1995" spans="1:38">
      <c r="A1995" t="s">
        <v>857</v>
      </c>
      <c r="B1995" t="s">
        <v>22160</v>
      </c>
      <c r="C1995" t="s">
        <v>22161</v>
      </c>
      <c r="D1995" t="s">
        <v>22162</v>
      </c>
      <c r="E1995" t="s">
        <v>22163</v>
      </c>
      <c r="F1995" t="s">
        <v>4268</v>
      </c>
      <c r="G1995" t="s">
        <v>50</v>
      </c>
      <c r="H1995" t="s">
        <v>51</v>
      </c>
      <c r="I1995" t="s">
        <v>22164</v>
      </c>
      <c r="J1995" t="s">
        <v>440</v>
      </c>
      <c r="K1995" t="s">
        <v>54</v>
      </c>
      <c r="L1995" t="s">
        <v>219</v>
      </c>
      <c r="M1995" t="s">
        <v>4914</v>
      </c>
      <c r="N1995" t="s">
        <v>7535</v>
      </c>
      <c r="O1995" t="s">
        <v>86</v>
      </c>
      <c r="P1995" t="s"/>
      <c r="Q1995" t="s"/>
      <c r="R1995" t="s"/>
      <c r="S1995" t="s"/>
      <c r="T1995" t="s"/>
      <c r="U1995" t="s"/>
      <c r="V1995" t="s"/>
      <c r="W1995" t="s"/>
      <c r="X1995" t="s"/>
      <c r="Y1995" t="s"/>
      <c r="Z1995" t="s"/>
      <c r="AA1995" t="s"/>
      <c r="AB1995" t="s">
        <v>22165</v>
      </c>
      <c r="AC1995" t="s">
        <v>22165</v>
      </c>
      <c r="AD1995" t="s">
        <v>174</v>
      </c>
      <c r="AE1995" t="s">
        <v>277</v>
      </c>
      <c r="AF1995" t="s">
        <v>22166</v>
      </c>
      <c r="AG1995" t="s">
        <v>22167</v>
      </c>
      <c r="AH1995" t="s">
        <v>86</v>
      </c>
      <c r="AI1995" t="s">
        <v>22168</v>
      </c>
      <c r="AJ1995" t="s">
        <v>92</v>
      </c>
      <c r="AK1995" t="s">
        <v>66</v>
      </c>
    </row>
    <row r="1996" spans="1:38">
      <c r="A1996" t="s">
        <v>292</v>
      </c>
      <c r="B1996" t="s">
        <v>22169</v>
      </c>
      <c r="C1996" t="s">
        <v>22170</v>
      </c>
      <c r="D1996" t="s">
        <v>22171</v>
      </c>
      <c r="E1996" t="s">
        <v>22172</v>
      </c>
      <c r="F1996" t="s">
        <v>2850</v>
      </c>
      <c r="G1996" t="s">
        <v>50</v>
      </c>
      <c r="H1996" t="s">
        <v>51</v>
      </c>
      <c r="I1996" t="s">
        <v>22173</v>
      </c>
      <c r="J1996" t="s">
        <v>1759</v>
      </c>
      <c r="K1996" t="s">
        <v>54</v>
      </c>
      <c r="L1996" t="s">
        <v>258</v>
      </c>
      <c r="M1996" t="s">
        <v>259</v>
      </c>
      <c r="N1996" t="s">
        <v>715</v>
      </c>
      <c r="O1996" t="s">
        <v>142</v>
      </c>
      <c r="P1996" t="s"/>
      <c r="Q1996" t="s"/>
      <c r="R1996" t="s"/>
      <c r="S1996" t="s"/>
      <c r="T1996" t="s"/>
      <c r="U1996" t="s"/>
      <c r="V1996" t="s"/>
      <c r="W1996" t="s"/>
      <c r="X1996" t="s"/>
      <c r="Y1996" t="s"/>
      <c r="Z1996" t="s"/>
      <c r="AA1996" t="s"/>
      <c r="AB1996" t="s">
        <v>22174</v>
      </c>
      <c r="AC1996" t="s">
        <v>22174</v>
      </c>
      <c r="AD1996" t="s">
        <v>174</v>
      </c>
      <c r="AE1996" t="s">
        <v>44</v>
      </c>
      <c r="AF1996" t="s">
        <v>22175</v>
      </c>
      <c r="AG1996" t="s">
        <v>67</v>
      </c>
      <c r="AH1996" t="s">
        <v>347</v>
      </c>
      <c r="AI1996" t="s">
        <v>22176</v>
      </c>
      <c r="AJ1996" t="s">
        <v>92</v>
      </c>
      <c r="AK1996" t="s">
        <v>66</v>
      </c>
    </row>
    <row r="1997" spans="1:38">
      <c r="A1997" t="s">
        <v>396</v>
      </c>
      <c r="B1997" t="s">
        <v>22177</v>
      </c>
      <c r="C1997" t="s">
        <v>22178</v>
      </c>
      <c r="D1997" t="s">
        <v>22179</v>
      </c>
      <c r="E1997" t="s">
        <v>22180</v>
      </c>
      <c r="F1997" t="s">
        <v>255</v>
      </c>
      <c r="G1997" t="s">
        <v>50</v>
      </c>
      <c r="H1997" t="s">
        <v>51</v>
      </c>
      <c r="I1997" t="s">
        <v>1519</v>
      </c>
      <c r="J1997" t="s">
        <v>53</v>
      </c>
      <c r="K1997" t="s">
        <v>54</v>
      </c>
      <c r="L1997" t="s">
        <v>238</v>
      </c>
      <c r="M1997" t="s">
        <v>660</v>
      </c>
      <c r="N1997" t="s">
        <v>661</v>
      </c>
      <c r="O1997" t="s"/>
      <c r="P1997" t="s"/>
      <c r="Q1997" t="s">
        <v>44</v>
      </c>
      <c r="R1997" t="s"/>
      <c r="S1997" t="s"/>
      <c r="T1997" t="s"/>
      <c r="U1997" t="s"/>
      <c r="V1997" t="s"/>
      <c r="W1997" t="s"/>
      <c r="X1997" t="s"/>
      <c r="Y1997" t="s"/>
      <c r="Z1997" t="s"/>
      <c r="AA1997" t="s"/>
      <c r="AB1997" t="s">
        <v>22181</v>
      </c>
      <c r="AC1997" t="s">
        <v>22182</v>
      </c>
      <c r="AD1997" t="s">
        <v>59</v>
      </c>
      <c r="AE1997" t="s">
        <v>44</v>
      </c>
      <c r="AF1997" t="s">
        <v>22183</v>
      </c>
      <c r="AG1997" t="s">
        <v>22184</v>
      </c>
      <c r="AH1997" t="s">
        <v>151</v>
      </c>
      <c r="AI1997" t="s">
        <v>22185</v>
      </c>
      <c r="AJ1997" t="s">
        <v>22186</v>
      </c>
      <c r="AK1997" t="s">
        <v>66</v>
      </c>
    </row>
    <row r="1998" spans="1:38">
      <c r="A1998" t="s">
        <v>117</v>
      </c>
      <c r="B1998" t="s">
        <v>22187</v>
      </c>
      <c r="C1998" t="s">
        <v>22188</v>
      </c>
      <c r="D1998" t="s">
        <v>22189</v>
      </c>
      <c r="E1998" t="s">
        <v>22190</v>
      </c>
      <c r="F1998" t="s">
        <v>1154</v>
      </c>
      <c r="G1998" t="s">
        <v>50</v>
      </c>
      <c r="H1998" t="s">
        <v>51</v>
      </c>
      <c r="I1998" t="s">
        <v>218</v>
      </c>
      <c r="J1998" t="s">
        <v>53</v>
      </c>
      <c r="K1998" t="s">
        <v>54</v>
      </c>
      <c r="L1998" t="s">
        <v>170</v>
      </c>
      <c r="M1998" t="s">
        <v>171</v>
      </c>
      <c r="N1998" t="s">
        <v>172</v>
      </c>
      <c r="O1998" t="s">
        <v>79</v>
      </c>
      <c r="P1998" t="s">
        <v>22191</v>
      </c>
      <c r="Q1998" t="s">
        <v>151</v>
      </c>
      <c r="R1998" t="s">
        <v>22192</v>
      </c>
      <c r="S1998" t="s"/>
      <c r="T1998" t="s"/>
      <c r="U1998" t="s"/>
      <c r="V1998" t="s"/>
      <c r="W1998" t="s"/>
      <c r="X1998" t="s"/>
      <c r="Y1998" t="s"/>
      <c r="Z1998" t="s"/>
      <c r="AA1998" t="s"/>
      <c r="AB1998" t="s">
        <v>22193</v>
      </c>
      <c r="AC1998" t="s">
        <v>22194</v>
      </c>
      <c r="AD1998" t="s">
        <v>110</v>
      </c>
      <c r="AE1998" t="s">
        <v>515</v>
      </c>
      <c r="AF1998" t="s">
        <v>22195</v>
      </c>
      <c r="AG1998" t="s">
        <v>22196</v>
      </c>
      <c r="AH1998" t="s">
        <v>59</v>
      </c>
      <c r="AI1998" t="s">
        <v>22197</v>
      </c>
      <c r="AJ1998" t="s">
        <v>92</v>
      </c>
      <c r="AK1998" t="s">
        <v>66</v>
      </c>
    </row>
    <row r="1999" spans="1:38">
      <c r="A1999" t="s">
        <v>697</v>
      </c>
      <c r="B1999" t="s">
        <v>22198</v>
      </c>
      <c r="C1999" t="s">
        <v>22199</v>
      </c>
      <c r="D1999" t="s"/>
      <c r="E1999" t="s">
        <v>22200</v>
      </c>
      <c r="F1999" t="s">
        <v>541</v>
      </c>
      <c r="G1999" t="s">
        <v>1178</v>
      </c>
      <c r="H1999" t="s">
        <v>51</v>
      </c>
      <c r="I1999" t="s">
        <v>22201</v>
      </c>
      <c r="J1999" t="s">
        <v>137</v>
      </c>
      <c r="K1999" t="s">
        <v>138</v>
      </c>
      <c r="L1999" t="s">
        <v>76</v>
      </c>
      <c r="M1999" t="s">
        <v>77</v>
      </c>
      <c r="N1999" t="s">
        <v>78</v>
      </c>
      <c r="O1999" t="s">
        <v>209</v>
      </c>
      <c r="P1999" t="s"/>
      <c r="Q1999" t="s"/>
      <c r="R1999" t="s"/>
      <c r="S1999" t="s"/>
      <c r="T1999" t="s"/>
      <c r="U1999" t="s">
        <v>22202</v>
      </c>
      <c r="V1999" t="s">
        <v>67</v>
      </c>
      <c r="W1999" t="s">
        <v>22203</v>
      </c>
      <c r="X1999" t="s"/>
      <c r="Y1999" t="s"/>
      <c r="Z1999" t="s"/>
      <c r="AA1999" t="s">
        <v>84</v>
      </c>
      <c r="AB1999" t="s">
        <v>22204</v>
      </c>
      <c r="AC1999" t="s">
        <v>22204</v>
      </c>
      <c r="AD1999" t="s">
        <v>59</v>
      </c>
      <c r="AE1999" t="s">
        <v>44</v>
      </c>
      <c r="AF1999" t="s">
        <v>22205</v>
      </c>
      <c r="AG1999" t="s">
        <v>6475</v>
      </c>
      <c r="AH1999" t="s">
        <v>174</v>
      </c>
      <c r="AI1999" t="s">
        <v>22206</v>
      </c>
      <c r="AJ1999" t="s">
        <v>92</v>
      </c>
      <c r="AK1999" t="s">
        <v>66</v>
      </c>
    </row>
    <row r="2000" spans="1:38">
      <c r="A2000" t="s">
        <v>233</v>
      </c>
      <c r="B2000" t="s">
        <v>22207</v>
      </c>
      <c r="C2000" t="s">
        <v>22208</v>
      </c>
      <c r="D2000" t="s">
        <v>22209</v>
      </c>
      <c r="E2000" t="s">
        <v>22210</v>
      </c>
      <c r="F2000" t="s">
        <v>2562</v>
      </c>
      <c r="G2000" t="s">
        <v>50</v>
      </c>
      <c r="H2000" t="s">
        <v>51</v>
      </c>
      <c r="I2000" t="s">
        <v>22211</v>
      </c>
      <c r="J2000" t="s"/>
      <c r="K2000" t="s">
        <v>1784</v>
      </c>
      <c r="L2000" t="s">
        <v>139</v>
      </c>
      <c r="M2000" t="s">
        <v>500</v>
      </c>
      <c r="N2000" t="s">
        <v>501</v>
      </c>
      <c r="O2000" t="s">
        <v>142</v>
      </c>
      <c r="P2000" t="s"/>
      <c r="Q2000" t="s"/>
      <c r="R2000" t="s"/>
      <c r="S2000" t="s"/>
      <c r="T2000" t="s"/>
      <c r="U2000" t="s"/>
      <c r="V2000" t="s"/>
      <c r="W2000" t="s"/>
      <c r="X2000" t="s"/>
      <c r="Y2000" t="s"/>
      <c r="Z2000" t="s"/>
      <c r="AA2000" t="s"/>
      <c r="AB2000" t="s">
        <v>22212</v>
      </c>
      <c r="AC2000" t="s">
        <v>22213</v>
      </c>
      <c r="AD2000" t="s">
        <v>93</v>
      </c>
      <c r="AE2000" t="s">
        <v>44</v>
      </c>
      <c r="AF2000" t="s">
        <v>22214</v>
      </c>
      <c r="AG2000" t="s">
        <v>6319</v>
      </c>
      <c r="AH2000" t="s">
        <v>44</v>
      </c>
      <c r="AI2000" t="s">
        <v>22215</v>
      </c>
      <c r="AJ2000" t="s">
        <v>92</v>
      </c>
      <c r="AK2000" t="s">
        <v>66</v>
      </c>
    </row>
    <row r="2001" spans="1:38">
      <c r="A2001" t="s">
        <v>255</v>
      </c>
      <c r="B2001" t="s">
        <v>22216</v>
      </c>
      <c r="C2001" t="s">
        <v>22217</v>
      </c>
      <c r="D2001" t="s">
        <v>22218</v>
      </c>
      <c r="E2001" t="s">
        <v>22219</v>
      </c>
      <c r="F2001" t="s">
        <v>233</v>
      </c>
      <c r="G2001" t="s">
        <v>50</v>
      </c>
      <c r="H2001" t="s">
        <v>51</v>
      </c>
      <c r="I2001" t="s">
        <v>22220</v>
      </c>
      <c r="J2001" t="s">
        <v>513</v>
      </c>
      <c r="K2001" t="s">
        <v>54</v>
      </c>
      <c r="L2001" t="s">
        <v>411</v>
      </c>
      <c r="M2001" t="s">
        <v>412</v>
      </c>
      <c r="N2001" t="s">
        <v>2083</v>
      </c>
      <c r="O2001" t="s">
        <v>79</v>
      </c>
      <c r="P2001" t="s">
        <v>22221</v>
      </c>
      <c r="Q2001" t="s">
        <v>93</v>
      </c>
      <c r="R2001" t="s"/>
      <c r="S2001" t="s"/>
      <c r="T2001" t="s"/>
      <c r="U2001" t="s"/>
      <c r="V2001" t="s"/>
      <c r="W2001" t="s"/>
      <c r="X2001" t="s"/>
      <c r="Y2001" t="s"/>
      <c r="Z2001" t="s"/>
      <c r="AA2001" t="s"/>
      <c r="AB2001" t="s">
        <v>22222</v>
      </c>
      <c r="AC2001" t="s">
        <v>22223</v>
      </c>
      <c r="AD2001" t="s">
        <v>124</v>
      </c>
      <c r="AE2001" t="s">
        <v>297</v>
      </c>
      <c r="AF2001" t="s">
        <v>22224</v>
      </c>
      <c r="AG2001" t="s">
        <v>22225</v>
      </c>
      <c r="AH2001" t="s">
        <v>195</v>
      </c>
      <c r="AI2001" t="s">
        <v>22226</v>
      </c>
      <c r="AJ2001" t="s">
        <v>92</v>
      </c>
      <c r="AK2001" t="s">
        <v>66</v>
      </c>
    </row>
    <row r="2002" spans="1:38">
      <c r="A2002" t="s">
        <v>98</v>
      </c>
      <c r="B2002" t="s">
        <v>22227</v>
      </c>
      <c r="C2002" t="s">
        <v>22228</v>
      </c>
      <c r="D2002" t="s">
        <v>22229</v>
      </c>
      <c r="E2002" t="s">
        <v>22230</v>
      </c>
      <c r="F2002" t="s"/>
      <c r="G2002" t="s">
        <v>50</v>
      </c>
      <c r="H2002" t="s">
        <v>51</v>
      </c>
      <c r="I2002" t="s">
        <v>22231</v>
      </c>
      <c r="J2002" t="s">
        <v>22232</v>
      </c>
      <c r="K2002" t="s">
        <v>569</v>
      </c>
      <c r="L2002" t="s">
        <v>76</v>
      </c>
      <c r="M2002" t="s">
        <v>77</v>
      </c>
      <c r="N2002" t="s">
        <v>78</v>
      </c>
      <c r="O2002" t="s">
        <v>79</v>
      </c>
      <c r="P2002" t="s"/>
      <c r="Q2002" t="s"/>
      <c r="R2002" t="s"/>
      <c r="S2002" t="s"/>
      <c r="T2002" t="s">
        <v>67</v>
      </c>
      <c r="U2002" t="s"/>
      <c r="V2002" t="s"/>
      <c r="W2002" t="s"/>
      <c r="X2002" t="s"/>
      <c r="Y2002" t="s"/>
      <c r="Z2002" t="s"/>
      <c r="AA2002" t="s"/>
      <c r="AB2002" t="s">
        <v>22233</v>
      </c>
      <c r="AC2002" t="s">
        <v>22233</v>
      </c>
      <c r="AD2002" t="s">
        <v>192</v>
      </c>
      <c r="AE2002" t="s">
        <v>310</v>
      </c>
      <c r="AF2002" t="s">
        <v>22234</v>
      </c>
      <c r="AG2002" t="s">
        <v>22235</v>
      </c>
      <c r="AH2002" t="s">
        <v>345</v>
      </c>
      <c r="AI2002" t="s">
        <v>22236</v>
      </c>
      <c r="AJ2002" t="s">
        <v>92</v>
      </c>
      <c r="AK2002" t="s">
        <v>66</v>
      </c>
    </row>
    <row r="2003" spans="1:38">
      <c r="A2003" t="s">
        <v>49</v>
      </c>
      <c r="B2003" t="s">
        <v>22237</v>
      </c>
      <c r="C2003" t="s">
        <v>9049</v>
      </c>
      <c r="D2003" t="s"/>
      <c r="E2003" t="s">
        <v>22238</v>
      </c>
      <c r="F2003" t="s">
        <v>396</v>
      </c>
      <c r="G2003" t="s">
        <v>50</v>
      </c>
      <c r="H2003" t="s">
        <v>51</v>
      </c>
      <c r="I2003" t="s">
        <v>1663</v>
      </c>
      <c r="J2003" t="s">
        <v>187</v>
      </c>
      <c r="K2003" t="s">
        <v>188</v>
      </c>
      <c r="L2003" t="s">
        <v>272</v>
      </c>
      <c r="M2003" t="s">
        <v>273</v>
      </c>
      <c r="N2003" t="s">
        <v>728</v>
      </c>
      <c r="O2003" t="s">
        <v>846</v>
      </c>
      <c r="P2003" t="s">
        <v>22239</v>
      </c>
      <c r="Q2003" t="s">
        <v>93</v>
      </c>
      <c r="R2003" t="s">
        <v>22240</v>
      </c>
      <c r="S2003" t="s"/>
      <c r="T2003" t="s">
        <v>93</v>
      </c>
      <c r="U2003" t="s"/>
      <c r="V2003" t="s">
        <v>67</v>
      </c>
      <c r="W2003" t="s"/>
      <c r="X2003" t="s"/>
      <c r="Y2003" t="s"/>
      <c r="Z2003" t="s"/>
      <c r="AA2003" t="s">
        <v>84</v>
      </c>
      <c r="AB2003" t="s">
        <v>22241</v>
      </c>
      <c r="AC2003" t="s">
        <v>22241</v>
      </c>
      <c r="AD2003" t="s">
        <v>301</v>
      </c>
      <c r="AE2003" t="s">
        <v>4381</v>
      </c>
      <c r="AF2003" t="s">
        <v>22242</v>
      </c>
      <c r="AG2003" t="s">
        <v>22243</v>
      </c>
      <c r="AH2003" t="s">
        <v>301</v>
      </c>
      <c r="AI2003" t="s">
        <v>22244</v>
      </c>
      <c r="AJ2003" t="s">
        <v>92</v>
      </c>
      <c r="AK2003" t="s">
        <v>66</v>
      </c>
    </row>
    <row r="2004" spans="1:38">
      <c r="A2004" t="s">
        <v>438</v>
      </c>
      <c r="B2004" t="s">
        <v>22245</v>
      </c>
      <c r="C2004" t="s">
        <v>22246</v>
      </c>
      <c r="D2004" t="s">
        <v>22247</v>
      </c>
      <c r="E2004" t="s">
        <v>22248</v>
      </c>
      <c r="F2004" t="s">
        <v>233</v>
      </c>
      <c r="G2004" t="s">
        <v>50</v>
      </c>
      <c r="H2004" t="s">
        <v>51</v>
      </c>
      <c r="I2004" t="s">
        <v>22249</v>
      </c>
      <c r="J2004" t="s">
        <v>440</v>
      </c>
      <c r="K2004" t="s">
        <v>54</v>
      </c>
      <c r="L2004" t="s">
        <v>55</v>
      </c>
      <c r="M2004" t="s">
        <v>56</v>
      </c>
      <c r="N2004" t="s">
        <v>426</v>
      </c>
      <c r="O2004" t="s"/>
      <c r="P2004" t="s"/>
      <c r="Q2004" t="s">
        <v>44</v>
      </c>
      <c r="R2004" t="s"/>
      <c r="S2004" t="s"/>
      <c r="T2004" t="s"/>
      <c r="U2004" t="s"/>
      <c r="V2004" t="s"/>
      <c r="W2004" t="s"/>
      <c r="X2004" t="s"/>
      <c r="Y2004" t="s"/>
      <c r="Z2004" t="s"/>
      <c r="AA2004" t="s"/>
      <c r="AB2004" t="s">
        <v>22250</v>
      </c>
      <c r="AC2004" t="s">
        <v>22250</v>
      </c>
      <c r="AD2004" t="s">
        <v>174</v>
      </c>
      <c r="AE2004" t="s">
        <v>44</v>
      </c>
      <c r="AF2004" t="s">
        <v>22251</v>
      </c>
      <c r="AG2004" t="s">
        <v>13877</v>
      </c>
      <c r="AH2004" t="s">
        <v>110</v>
      </c>
      <c r="AI2004" t="s">
        <v>22252</v>
      </c>
      <c r="AJ2004" t="s">
        <v>22253</v>
      </c>
      <c r="AK2004" t="s">
        <v>66</v>
      </c>
    </row>
    <row r="2005" spans="1:38">
      <c r="A2005" t="s">
        <v>5016</v>
      </c>
      <c r="B2005" t="s">
        <v>22254</v>
      </c>
      <c r="C2005" t="s">
        <v>22255</v>
      </c>
      <c r="D2005" t="s">
        <v>22256</v>
      </c>
      <c r="E2005" t="s">
        <v>22257</v>
      </c>
      <c r="F2005" t="s">
        <v>2409</v>
      </c>
      <c r="G2005" t="s">
        <v>72</v>
      </c>
      <c r="H2005" t="s">
        <v>51</v>
      </c>
      <c r="I2005" t="s">
        <v>22258</v>
      </c>
      <c r="J2005" t="s">
        <v>4433</v>
      </c>
      <c r="K2005" t="s">
        <v>4434</v>
      </c>
      <c r="L2005" t="s">
        <v>100</v>
      </c>
      <c r="M2005" t="s">
        <v>2700</v>
      </c>
      <c r="N2005" t="s">
        <v>5167</v>
      </c>
      <c r="O2005" t="s">
        <v>86</v>
      </c>
      <c r="P2005" t="s"/>
      <c r="Q2005" t="s"/>
      <c r="R2005" t="s"/>
      <c r="S2005" t="s"/>
      <c r="T2005" t="s"/>
      <c r="U2005" t="s"/>
      <c r="V2005" t="s"/>
      <c r="W2005" t="s">
        <v>22259</v>
      </c>
      <c r="X2005" t="s"/>
      <c r="Y2005" t="s"/>
      <c r="Z2005" t="s"/>
      <c r="AA2005" t="s"/>
      <c r="AB2005" t="s">
        <v>22260</v>
      </c>
      <c r="AC2005" t="s">
        <v>22260</v>
      </c>
      <c r="AD2005" t="s">
        <v>59</v>
      </c>
      <c r="AE2005" t="s">
        <v>60</v>
      </c>
      <c r="AF2005" t="s">
        <v>22261</v>
      </c>
      <c r="AG2005" t="s">
        <v>22262</v>
      </c>
      <c r="AH2005" t="s">
        <v>93</v>
      </c>
      <c r="AI2005" t="s">
        <v>22263</v>
      </c>
      <c r="AJ2005" t="s">
        <v>92</v>
      </c>
      <c r="AK2005" t="s">
        <v>66</v>
      </c>
    </row>
    <row r="2006" spans="1:38">
      <c r="A2006" t="s">
        <v>3354</v>
      </c>
      <c r="B2006" t="s">
        <v>22264</v>
      </c>
      <c r="C2006" t="s">
        <v>22265</v>
      </c>
      <c r="D2006" t="s">
        <v>22266</v>
      </c>
      <c r="E2006" t="s">
        <v>22267</v>
      </c>
      <c r="F2006" t="s">
        <v>255</v>
      </c>
      <c r="G2006" t="s">
        <v>72</v>
      </c>
      <c r="H2006" t="s">
        <v>51</v>
      </c>
      <c r="I2006" t="s">
        <v>2814</v>
      </c>
      <c r="J2006" t="s">
        <v>53</v>
      </c>
      <c r="K2006" t="s">
        <v>54</v>
      </c>
      <c r="L2006" t="s">
        <v>843</v>
      </c>
      <c r="M2006" t="s">
        <v>844</v>
      </c>
      <c r="N2006" t="s">
        <v>4211</v>
      </c>
      <c r="O2006" t="s">
        <v>826</v>
      </c>
      <c r="P2006" t="s">
        <v>755</v>
      </c>
      <c r="Q2006" t="s">
        <v>67</v>
      </c>
      <c r="R2006" t="s"/>
      <c r="S2006" t="s"/>
      <c r="T2006" t="s"/>
      <c r="U2006" t="s"/>
      <c r="V2006" t="s">
        <v>67</v>
      </c>
      <c r="W2006" t="s">
        <v>22061</v>
      </c>
      <c r="X2006" t="s"/>
      <c r="Y2006" t="s"/>
      <c r="Z2006" t="s"/>
      <c r="AA2006" t="s">
        <v>84</v>
      </c>
      <c r="AB2006" t="s">
        <v>22268</v>
      </c>
      <c r="AC2006" t="s">
        <v>22269</v>
      </c>
      <c r="AD2006" t="s">
        <v>347</v>
      </c>
      <c r="AE2006" t="s">
        <v>44</v>
      </c>
      <c r="AF2006" t="s">
        <v>22270</v>
      </c>
      <c r="AG2006" t="s">
        <v>6684</v>
      </c>
      <c r="AH2006" t="s">
        <v>733</v>
      </c>
      <c r="AI2006" t="s">
        <v>22271</v>
      </c>
      <c r="AJ2006" t="s">
        <v>92</v>
      </c>
      <c r="AK2006" t="s">
        <v>66</v>
      </c>
    </row>
    <row r="2007" spans="1:38">
      <c r="A2007" t="s">
        <v>22272</v>
      </c>
      <c r="B2007" t="s">
        <v>22273</v>
      </c>
      <c r="C2007" t="s">
        <v>22274</v>
      </c>
      <c r="D2007" t="s">
        <v>22275</v>
      </c>
      <c r="E2007" t="s">
        <v>22276</v>
      </c>
      <c r="F2007" t="s">
        <v>9274</v>
      </c>
      <c r="G2007" t="s">
        <v>72</v>
      </c>
      <c r="H2007" t="s">
        <v>51</v>
      </c>
      <c r="I2007" t="s">
        <v>22277</v>
      </c>
      <c r="J2007" t="s">
        <v>18163</v>
      </c>
      <c r="K2007" t="s">
        <v>555</v>
      </c>
      <c r="L2007" t="s">
        <v>258</v>
      </c>
      <c r="M2007" t="s">
        <v>259</v>
      </c>
      <c r="N2007" t="s">
        <v>2370</v>
      </c>
      <c r="O2007" t="s">
        <v>142</v>
      </c>
      <c r="P2007" t="s"/>
      <c r="Q2007" t="s"/>
      <c r="R2007" t="s"/>
      <c r="S2007" t="s"/>
      <c r="T2007" t="s"/>
      <c r="U2007" t="s">
        <v>22278</v>
      </c>
      <c r="V2007" t="s">
        <v>67</v>
      </c>
      <c r="W2007" t="s">
        <v>22279</v>
      </c>
      <c r="X2007" t="s"/>
      <c r="Y2007" t="s"/>
      <c r="Z2007" t="s"/>
      <c r="AA2007" t="s">
        <v>84</v>
      </c>
      <c r="AB2007" t="s">
        <v>22280</v>
      </c>
      <c r="AC2007" t="s">
        <v>22281</v>
      </c>
      <c r="AD2007" t="s">
        <v>63</v>
      </c>
      <c r="AE2007" t="s">
        <v>44</v>
      </c>
      <c r="AF2007" t="s">
        <v>22282</v>
      </c>
      <c r="AG2007" t="s">
        <v>12204</v>
      </c>
      <c r="AH2007" t="s">
        <v>112</v>
      </c>
      <c r="AI2007" t="s">
        <v>22283</v>
      </c>
      <c r="AJ2007" t="s">
        <v>92</v>
      </c>
      <c r="AK2007" t="s">
        <v>66</v>
      </c>
    </row>
    <row r="2008" spans="1:38">
      <c r="A2008" t="s">
        <v>22284</v>
      </c>
      <c r="B2008" t="s">
        <v>22285</v>
      </c>
      <c r="C2008" t="s">
        <v>22286</v>
      </c>
      <c r="D2008" t="s">
        <v>22287</v>
      </c>
      <c r="E2008" t="s">
        <v>22288</v>
      </c>
      <c r="F2008" t="s">
        <v>233</v>
      </c>
      <c r="G2008" t="s">
        <v>50</v>
      </c>
      <c r="H2008" t="s">
        <v>51</v>
      </c>
      <c r="I2008" t="s">
        <v>235</v>
      </c>
      <c r="J2008" t="s">
        <v>236</v>
      </c>
      <c r="K2008" t="s">
        <v>237</v>
      </c>
      <c r="L2008" t="s">
        <v>1880</v>
      </c>
      <c r="M2008" t="s">
        <v>1881</v>
      </c>
      <c r="N2008" t="s">
        <v>2899</v>
      </c>
      <c r="O2008" t="s">
        <v>192</v>
      </c>
      <c r="P2008" t="s">
        <v>22289</v>
      </c>
      <c r="Q2008" t="s">
        <v>93</v>
      </c>
      <c r="R2008" t="s">
        <v>22290</v>
      </c>
      <c r="S2008" t="s"/>
      <c r="T2008" t="s"/>
      <c r="U2008" t="s"/>
      <c r="V2008" t="s"/>
      <c r="W2008" t="s"/>
      <c r="X2008" t="s"/>
      <c r="Y2008" t="s"/>
      <c r="Z2008" t="s"/>
      <c r="AA2008" t="s"/>
      <c r="AB2008" t="s">
        <v>22291</v>
      </c>
      <c r="AC2008" t="s">
        <v>22292</v>
      </c>
      <c r="AD2008" t="s">
        <v>59</v>
      </c>
      <c r="AE2008" t="s">
        <v>904</v>
      </c>
      <c r="AF2008" t="s">
        <v>22293</v>
      </c>
      <c r="AG2008" t="s">
        <v>22294</v>
      </c>
      <c r="AH2008" t="s">
        <v>67</v>
      </c>
      <c r="AI2008" t="s">
        <v>22295</v>
      </c>
      <c r="AJ2008" t="s">
        <v>92</v>
      </c>
      <c r="AK2008" t="s">
        <v>66</v>
      </c>
    </row>
    <row r="2009" spans="1:38">
      <c r="A2009" t="s">
        <v>22296</v>
      </c>
      <c r="B2009" t="s">
        <v>22297</v>
      </c>
      <c r="C2009" t="s">
        <v>22298</v>
      </c>
      <c r="D2009" t="s">
        <v>22299</v>
      </c>
      <c r="E2009" t="s">
        <v>22300</v>
      </c>
      <c r="F2009" t="s">
        <v>5524</v>
      </c>
      <c r="G2009" t="s">
        <v>72</v>
      </c>
      <c r="H2009" t="s">
        <v>51</v>
      </c>
      <c r="I2009" t="s">
        <v>22301</v>
      </c>
      <c r="J2009" t="s">
        <v>1038</v>
      </c>
      <c r="K2009" t="s">
        <v>354</v>
      </c>
      <c r="L2009" t="s">
        <v>355</v>
      </c>
      <c r="M2009" t="s">
        <v>985</v>
      </c>
      <c r="N2009" t="s">
        <v>1484</v>
      </c>
      <c r="O2009" t="s">
        <v>174</v>
      </c>
      <c r="P2009" t="s"/>
      <c r="Q2009" t="s"/>
      <c r="R2009" t="s"/>
      <c r="S2009" t="s"/>
      <c r="T2009" t="s"/>
      <c r="U2009" t="s"/>
      <c r="V2009" t="s"/>
      <c r="W2009" t="s">
        <v>22302</v>
      </c>
      <c r="X2009" t="s"/>
      <c r="Y2009" t="s"/>
      <c r="Z2009" t="s"/>
      <c r="AA2009" t="s"/>
      <c r="AB2009" t="s">
        <v>22303</v>
      </c>
      <c r="AC2009" t="s">
        <v>22303</v>
      </c>
      <c r="AD2009" t="s">
        <v>124</v>
      </c>
      <c r="AE2009" t="s">
        <v>44</v>
      </c>
      <c r="AF2009" t="s">
        <v>22304</v>
      </c>
      <c r="AG2009" t="s">
        <v>12337</v>
      </c>
      <c r="AH2009" t="s">
        <v>301</v>
      </c>
      <c r="AI2009" t="s">
        <v>22305</v>
      </c>
      <c r="AJ2009" t="s">
        <v>92</v>
      </c>
      <c r="AK2009" t="s">
        <v>1849</v>
      </c>
    </row>
    <row r="2010" spans="1:38">
      <c r="A2010" t="s">
        <v>22306</v>
      </c>
      <c r="B2010" t="s">
        <v>22307</v>
      </c>
      <c r="C2010" t="s">
        <v>22308</v>
      </c>
      <c r="D2010" t="s">
        <v>22309</v>
      </c>
      <c r="E2010" t="s">
        <v>22310</v>
      </c>
      <c r="F2010" t="s">
        <v>233</v>
      </c>
      <c r="G2010" t="s">
        <v>50</v>
      </c>
      <c r="H2010" t="s">
        <v>51</v>
      </c>
      <c r="I2010" t="s">
        <v>22311</v>
      </c>
      <c r="J2010" t="s">
        <v>5096</v>
      </c>
      <c r="K2010" t="s">
        <v>54</v>
      </c>
      <c r="L2010" t="s">
        <v>238</v>
      </c>
      <c r="M2010" t="s">
        <v>1265</v>
      </c>
      <c r="N2010" t="s">
        <v>1266</v>
      </c>
      <c r="O2010" t="s"/>
      <c r="P2010" t="s"/>
      <c r="Q2010" t="s">
        <v>44</v>
      </c>
      <c r="R2010" t="s"/>
      <c r="S2010" t="s"/>
      <c r="T2010" t="s"/>
      <c r="U2010" t="s"/>
      <c r="V2010" t="s"/>
      <c r="W2010" t="s"/>
      <c r="X2010" t="s"/>
      <c r="Y2010" t="s"/>
      <c r="Z2010" t="s"/>
      <c r="AA2010" t="s"/>
      <c r="AB2010" t="s">
        <v>22312</v>
      </c>
      <c r="AC2010" t="s">
        <v>22313</v>
      </c>
      <c r="AD2010" t="s">
        <v>151</v>
      </c>
      <c r="AE2010" t="s">
        <v>342</v>
      </c>
      <c r="AF2010" t="s">
        <v>22314</v>
      </c>
      <c r="AG2010" t="s">
        <v>22315</v>
      </c>
      <c r="AH2010" t="s">
        <v>112</v>
      </c>
      <c r="AI2010" t="s">
        <v>22316</v>
      </c>
      <c r="AJ2010" t="s">
        <v>22317</v>
      </c>
      <c r="AK2010" t="s">
        <v>66</v>
      </c>
    </row>
    <row r="2011" spans="1:38">
      <c r="A2011" t="s">
        <v>22318</v>
      </c>
      <c r="B2011" t="s">
        <v>22319</v>
      </c>
      <c r="C2011" t="s">
        <v>22320</v>
      </c>
      <c r="D2011" t="s">
        <v>22321</v>
      </c>
      <c r="E2011" t="s">
        <v>22322</v>
      </c>
      <c r="F2011" t="s">
        <v>49</v>
      </c>
      <c r="G2011" t="s">
        <v>50</v>
      </c>
      <c r="H2011" t="s">
        <v>51</v>
      </c>
      <c r="I2011" t="s">
        <v>7191</v>
      </c>
      <c r="J2011" t="s">
        <v>5247</v>
      </c>
      <c r="K2011" t="s">
        <v>54</v>
      </c>
      <c r="L2011" t="s">
        <v>782</v>
      </c>
      <c r="M2011" t="s">
        <v>782</v>
      </c>
      <c r="N2011" t="s">
        <v>1738</v>
      </c>
      <c r="O2011" t="s"/>
      <c r="P2011" t="s"/>
      <c r="Q2011" t="s">
        <v>67</v>
      </c>
      <c r="R2011" t="s"/>
      <c r="S2011" t="s"/>
      <c r="T2011" t="s"/>
      <c r="U2011" t="s"/>
      <c r="V2011" t="s"/>
      <c r="W2011" t="s"/>
      <c r="X2011" t="s"/>
      <c r="Y2011" t="s"/>
      <c r="Z2011" t="s"/>
      <c r="AA2011" t="s"/>
      <c r="AB2011" t="s">
        <v>22323</v>
      </c>
      <c r="AC2011" t="s">
        <v>22324</v>
      </c>
      <c r="AD2011" t="s">
        <v>192</v>
      </c>
      <c r="AE2011" t="s">
        <v>310</v>
      </c>
      <c r="AF2011" t="s">
        <v>22325</v>
      </c>
      <c r="AG2011" t="s">
        <v>22326</v>
      </c>
      <c r="AH2011" t="s">
        <v>347</v>
      </c>
      <c r="AI2011" t="s">
        <v>22327</v>
      </c>
      <c r="AJ2011" t="s">
        <v>22328</v>
      </c>
      <c r="AK2011" t="s">
        <v>1849</v>
      </c>
    </row>
    <row r="2012" spans="1:38">
      <c r="A2012" t="s">
        <v>22329</v>
      </c>
      <c r="B2012" t="s">
        <v>22330</v>
      </c>
      <c r="C2012" t="s">
        <v>22331</v>
      </c>
      <c r="D2012" t="s">
        <v>22332</v>
      </c>
      <c r="E2012" t="s">
        <v>22333</v>
      </c>
      <c r="F2012" t="s"/>
      <c r="G2012" t="s">
        <v>50</v>
      </c>
      <c r="H2012" t="s">
        <v>51</v>
      </c>
      <c r="I2012" t="s">
        <v>269</v>
      </c>
      <c r="J2012" t="s"/>
      <c r="K2012" t="s">
        <v>271</v>
      </c>
      <c r="L2012" t="s">
        <v>100</v>
      </c>
      <c r="M2012" t="s">
        <v>2700</v>
      </c>
      <c r="N2012" t="s">
        <v>5167</v>
      </c>
      <c r="O2012" t="s"/>
      <c r="P2012" t="s"/>
      <c r="Q2012" t="s">
        <v>44</v>
      </c>
      <c r="R2012" t="s"/>
      <c r="S2012" t="s"/>
      <c r="T2012" t="s"/>
      <c r="U2012" t="s"/>
      <c r="V2012" t="s"/>
      <c r="W2012" t="s"/>
      <c r="X2012" t="s"/>
      <c r="Y2012" t="s"/>
      <c r="Z2012" t="s"/>
      <c r="AA2012" t="s"/>
      <c r="AB2012" t="s">
        <v>22334</v>
      </c>
      <c r="AC2012" t="s">
        <v>22334</v>
      </c>
      <c r="AD2012" t="s">
        <v>59</v>
      </c>
      <c r="AE2012" t="s">
        <v>44</v>
      </c>
      <c r="AF2012" t="s">
        <v>22335</v>
      </c>
      <c r="AG2012" t="s">
        <v>4945</v>
      </c>
      <c r="AH2012" t="s">
        <v>142</v>
      </c>
      <c r="AI2012" t="s">
        <v>22336</v>
      </c>
      <c r="AJ2012" t="s">
        <v>22337</v>
      </c>
      <c r="AK2012" t="s">
        <v>66</v>
      </c>
    </row>
    <row r="2013" spans="1:38">
      <c r="A2013" t="s">
        <v>22338</v>
      </c>
      <c r="B2013" t="s">
        <v>22339</v>
      </c>
      <c r="C2013" t="s">
        <v>22340</v>
      </c>
      <c r="D2013" t="s"/>
      <c r="E2013" t="s">
        <v>22341</v>
      </c>
      <c r="F2013" t="s">
        <v>98</v>
      </c>
      <c r="G2013" t="s">
        <v>50</v>
      </c>
      <c r="H2013" t="s">
        <v>51</v>
      </c>
      <c r="I2013" t="s">
        <v>2632</v>
      </c>
      <c r="J2013" t="s">
        <v>2633</v>
      </c>
      <c r="K2013" t="s">
        <v>54</v>
      </c>
      <c r="L2013" t="s">
        <v>597</v>
      </c>
      <c r="M2013" t="s">
        <v>598</v>
      </c>
      <c r="N2013" t="s">
        <v>599</v>
      </c>
      <c r="O2013" t="s">
        <v>192</v>
      </c>
      <c r="P2013" t="s">
        <v>22342</v>
      </c>
      <c r="Q2013" t="s">
        <v>63</v>
      </c>
      <c r="R2013" t="s"/>
      <c r="S2013" t="s"/>
      <c r="T2013" t="s"/>
      <c r="U2013" t="s"/>
      <c r="V2013" t="s"/>
      <c r="W2013" t="s"/>
      <c r="X2013" t="s"/>
      <c r="Y2013" t="s"/>
      <c r="Z2013" t="s"/>
      <c r="AA2013" t="s"/>
      <c r="AB2013" t="s">
        <v>22343</v>
      </c>
      <c r="AC2013" t="s">
        <v>22344</v>
      </c>
      <c r="AD2013" t="s">
        <v>112</v>
      </c>
      <c r="AE2013" t="s">
        <v>904</v>
      </c>
      <c r="AF2013" t="s">
        <v>22345</v>
      </c>
      <c r="AG2013" t="s">
        <v>22346</v>
      </c>
      <c r="AH2013" t="s">
        <v>44</v>
      </c>
      <c r="AI2013" t="s">
        <v>22347</v>
      </c>
      <c r="AJ2013" t="s">
        <v>92</v>
      </c>
      <c r="AK2013" t="s">
        <v>66</v>
      </c>
    </row>
    <row r="2014" spans="1:38">
      <c r="A2014" t="s">
        <v>22348</v>
      </c>
      <c r="B2014" t="s">
        <v>22349</v>
      </c>
      <c r="C2014" t="s">
        <v>22350</v>
      </c>
      <c r="D2014" t="s">
        <v>22351</v>
      </c>
      <c r="E2014" t="s">
        <v>22352</v>
      </c>
      <c r="F2014" t="s">
        <v>857</v>
      </c>
      <c r="G2014" t="s">
        <v>50</v>
      </c>
      <c r="H2014" t="s">
        <v>51</v>
      </c>
      <c r="I2014" t="s">
        <v>22353</v>
      </c>
      <c r="J2014" t="s">
        <v>5792</v>
      </c>
      <c r="K2014" t="s">
        <v>138</v>
      </c>
      <c r="L2014" t="s">
        <v>782</v>
      </c>
      <c r="M2014" t="s">
        <v>782</v>
      </c>
      <c r="N2014" t="s">
        <v>1738</v>
      </c>
      <c r="O2014" t="s">
        <v>174</v>
      </c>
      <c r="P2014" t="s"/>
      <c r="Q2014" t="s"/>
      <c r="R2014" t="s"/>
      <c r="S2014" t="s"/>
      <c r="T2014" t="s"/>
      <c r="U2014" t="s"/>
      <c r="V2014" t="s">
        <v>67</v>
      </c>
      <c r="W2014" t="s"/>
      <c r="X2014" t="s"/>
      <c r="Y2014" t="s"/>
      <c r="Z2014" t="s"/>
      <c r="AA2014" t="s">
        <v>84</v>
      </c>
      <c r="AB2014" t="s">
        <v>22354</v>
      </c>
      <c r="AC2014" t="s">
        <v>22355</v>
      </c>
      <c r="AD2014" t="s">
        <v>142</v>
      </c>
      <c r="AE2014" t="s">
        <v>44</v>
      </c>
      <c r="AF2014" t="s">
        <v>22356</v>
      </c>
      <c r="AG2014" t="s">
        <v>4467</v>
      </c>
      <c r="AH2014" t="s">
        <v>631</v>
      </c>
      <c r="AI2014" t="s">
        <v>22357</v>
      </c>
      <c r="AJ2014" t="s">
        <v>92</v>
      </c>
      <c r="AK2014" t="s">
        <v>66</v>
      </c>
    </row>
    <row r="2015" spans="1:38">
      <c r="A2015" t="s">
        <v>22358</v>
      </c>
      <c r="B2015" t="s">
        <v>22359</v>
      </c>
      <c r="C2015" t="s">
        <v>22360</v>
      </c>
      <c r="D2015" t="s">
        <v>22361</v>
      </c>
      <c r="E2015" t="s">
        <v>22362</v>
      </c>
      <c r="F2015" t="s">
        <v>233</v>
      </c>
      <c r="G2015" t="s">
        <v>50</v>
      </c>
      <c r="H2015" t="s">
        <v>51</v>
      </c>
      <c r="I2015" t="s">
        <v>1024</v>
      </c>
      <c r="J2015" t="s">
        <v>53</v>
      </c>
      <c r="K2015" t="s">
        <v>54</v>
      </c>
      <c r="L2015" t="s">
        <v>582</v>
      </c>
      <c r="M2015" t="s">
        <v>871</v>
      </c>
      <c r="N2015" t="s">
        <v>1141</v>
      </c>
      <c r="O2015" t="s">
        <v>865</v>
      </c>
      <c r="P2015" t="s">
        <v>22363</v>
      </c>
      <c r="Q2015" t="s">
        <v>112</v>
      </c>
      <c r="R2015" t="s">
        <v>22364</v>
      </c>
      <c r="S2015" t="s"/>
      <c r="T2015" t="s"/>
      <c r="U2015" t="s"/>
      <c r="V2015" t="s"/>
      <c r="W2015" t="s"/>
      <c r="X2015" t="s"/>
      <c r="Y2015" t="s"/>
      <c r="Z2015" t="s"/>
      <c r="AA2015" t="s"/>
      <c r="AB2015" t="s">
        <v>22365</v>
      </c>
      <c r="AC2015" t="s">
        <v>22366</v>
      </c>
      <c r="AD2015" t="s">
        <v>93</v>
      </c>
      <c r="AE2015" t="s">
        <v>277</v>
      </c>
      <c r="AF2015" t="s">
        <v>22367</v>
      </c>
      <c r="AG2015" t="s">
        <v>22368</v>
      </c>
      <c r="AH2015" t="s">
        <v>44</v>
      </c>
      <c r="AI2015" t="s">
        <v>22369</v>
      </c>
      <c r="AJ2015" t="s">
        <v>92</v>
      </c>
      <c r="AK2015" t="s">
        <v>66</v>
      </c>
    </row>
    <row r="2016" spans="1:38">
      <c r="A2016" t="s">
        <v>22370</v>
      </c>
      <c r="B2016" t="s">
        <v>22371</v>
      </c>
      <c r="C2016" t="s">
        <v>22372</v>
      </c>
      <c r="D2016" t="s">
        <v>22373</v>
      </c>
      <c r="E2016" t="s">
        <v>22374</v>
      </c>
      <c r="F2016" t="s">
        <v>1154</v>
      </c>
      <c r="G2016" t="s">
        <v>50</v>
      </c>
      <c r="H2016" t="s">
        <v>51</v>
      </c>
      <c r="I2016" t="s">
        <v>22375</v>
      </c>
      <c r="J2016" t="s"/>
      <c r="K2016" t="s">
        <v>984</v>
      </c>
      <c r="L2016" t="s">
        <v>258</v>
      </c>
      <c r="M2016" t="s">
        <v>259</v>
      </c>
      <c r="N2016" t="s">
        <v>715</v>
      </c>
      <c r="O2016" t="s">
        <v>142</v>
      </c>
      <c r="P2016" t="s"/>
      <c r="Q2016" t="s">
        <v>67</v>
      </c>
      <c r="R2016" t="s">
        <v>22376</v>
      </c>
      <c r="S2016" t="s"/>
      <c r="T2016" t="s"/>
      <c r="U2016" t="s"/>
      <c r="V2016" t="s"/>
      <c r="W2016" t="s"/>
      <c r="X2016" t="s"/>
      <c r="Y2016" t="s"/>
      <c r="Z2016" t="s"/>
      <c r="AA2016" t="s"/>
      <c r="AB2016" t="s">
        <v>22377</v>
      </c>
      <c r="AC2016" t="s">
        <v>22377</v>
      </c>
      <c r="AD2016" t="s">
        <v>149</v>
      </c>
      <c r="AE2016" t="s">
        <v>1581</v>
      </c>
      <c r="AF2016" t="s">
        <v>22378</v>
      </c>
      <c r="AG2016" t="s">
        <v>22379</v>
      </c>
      <c r="AH2016" t="s">
        <v>406</v>
      </c>
      <c r="AI2016" t="s">
        <v>22380</v>
      </c>
      <c r="AJ2016" t="s">
        <v>92</v>
      </c>
      <c r="AK2016" t="s">
        <v>66</v>
      </c>
    </row>
    <row r="2017" spans="1:38">
      <c r="A2017" t="s">
        <v>22381</v>
      </c>
      <c r="B2017" t="s">
        <v>22382</v>
      </c>
      <c r="C2017" t="s">
        <v>22383</v>
      </c>
      <c r="D2017" t="s">
        <v>22384</v>
      </c>
      <c r="E2017" t="s">
        <v>22385</v>
      </c>
      <c r="F2017" t="s">
        <v>71</v>
      </c>
      <c r="G2017" t="s">
        <v>72</v>
      </c>
      <c r="H2017" t="s">
        <v>51</v>
      </c>
      <c r="I2017" t="s">
        <v>8219</v>
      </c>
      <c r="J2017" t="s">
        <v>3463</v>
      </c>
      <c r="K2017" t="s">
        <v>569</v>
      </c>
      <c r="L2017" t="s">
        <v>470</v>
      </c>
      <c r="M2017" t="s">
        <v>685</v>
      </c>
      <c r="N2017" t="s">
        <v>2492</v>
      </c>
      <c r="O2017" t="s">
        <v>209</v>
      </c>
      <c r="P2017" t="s"/>
      <c r="Q2017" t="s"/>
      <c r="R2017" t="s"/>
      <c r="S2017" t="s"/>
      <c r="T2017" t="s"/>
      <c r="U2017" t="s"/>
      <c r="V2017" t="s"/>
      <c r="W2017" t="s">
        <v>22386</v>
      </c>
      <c r="X2017" t="s"/>
      <c r="Y2017" t="s"/>
      <c r="Z2017" t="s"/>
      <c r="AA2017" t="s"/>
      <c r="AB2017" t="s">
        <v>22387</v>
      </c>
      <c r="AC2017" t="s">
        <v>22387</v>
      </c>
      <c r="AD2017" t="s">
        <v>93</v>
      </c>
      <c r="AE2017" t="s">
        <v>44</v>
      </c>
      <c r="AF2017" t="s">
        <v>22388</v>
      </c>
      <c r="AG2017" t="s">
        <v>44</v>
      </c>
      <c r="AH2017" t="s">
        <v>67</v>
      </c>
      <c r="AI2017" t="s">
        <v>22389</v>
      </c>
      <c r="AJ2017" t="s">
        <v>92</v>
      </c>
      <c r="AK2017" t="s">
        <v>66</v>
      </c>
    </row>
    <row r="2018" spans="1:38">
      <c r="A2018" t="s">
        <v>22390</v>
      </c>
      <c r="B2018" t="s">
        <v>22391</v>
      </c>
      <c r="C2018" t="s">
        <v>22392</v>
      </c>
      <c r="D2018" t="s"/>
      <c r="E2018" t="s">
        <v>22393</v>
      </c>
      <c r="F2018" t="s">
        <v>98</v>
      </c>
      <c r="G2018" t="s">
        <v>50</v>
      </c>
      <c r="H2018" t="s">
        <v>51</v>
      </c>
      <c r="I2018" t="s">
        <v>8089</v>
      </c>
      <c r="J2018" t="s">
        <v>53</v>
      </c>
      <c r="K2018" t="s">
        <v>54</v>
      </c>
      <c r="L2018" t="s">
        <v>100</v>
      </c>
      <c r="M2018" t="s">
        <v>2700</v>
      </c>
      <c r="N2018" t="s">
        <v>5167</v>
      </c>
      <c r="O2018" t="s"/>
      <c r="P2018" t="s"/>
      <c r="Q2018" t="s"/>
      <c r="R2018" t="s"/>
      <c r="S2018" t="s"/>
      <c r="T2018" t="s"/>
      <c r="U2018" t="s"/>
      <c r="V2018" t="s"/>
      <c r="W2018" t="s"/>
      <c r="X2018" t="s"/>
      <c r="Y2018" t="s"/>
      <c r="Z2018" t="s"/>
      <c r="AA2018" t="s"/>
      <c r="AB2018" t="s">
        <v>22394</v>
      </c>
      <c r="AC2018" t="s">
        <v>22395</v>
      </c>
      <c r="AD2018" t="s">
        <v>151</v>
      </c>
      <c r="AE2018" t="s">
        <v>342</v>
      </c>
      <c r="AF2018" t="s">
        <v>22396</v>
      </c>
      <c r="AG2018" t="s">
        <v>22397</v>
      </c>
      <c r="AH2018" t="s">
        <v>59</v>
      </c>
      <c r="AI2018" t="s">
        <v>22398</v>
      </c>
      <c r="AJ2018" t="s">
        <v>92</v>
      </c>
      <c r="AK2018" t="s">
        <v>66</v>
      </c>
    </row>
    <row r="2019" spans="1:38">
      <c r="A2019" t="s">
        <v>22399</v>
      </c>
      <c r="B2019" t="s">
        <v>22400</v>
      </c>
      <c r="C2019" t="s">
        <v>22401</v>
      </c>
      <c r="D2019" t="s"/>
      <c r="E2019" t="s">
        <v>22402</v>
      </c>
      <c r="F2019" t="s">
        <v>15046</v>
      </c>
      <c r="G2019" t="s">
        <v>1178</v>
      </c>
      <c r="H2019" t="s">
        <v>51</v>
      </c>
      <c r="I2019" t="s">
        <v>17266</v>
      </c>
      <c r="J2019" t="s">
        <v>4535</v>
      </c>
      <c r="K2019" t="s">
        <v>54</v>
      </c>
      <c r="L2019" t="s">
        <v>454</v>
      </c>
      <c r="M2019" t="s">
        <v>454</v>
      </c>
      <c r="N2019" t="s">
        <v>556</v>
      </c>
      <c r="O2019" t="s">
        <v>67</v>
      </c>
      <c r="P2019" t="s"/>
      <c r="Q2019" t="s"/>
      <c r="R2019" t="s"/>
      <c r="S2019" t="s"/>
      <c r="T2019" t="s"/>
      <c r="U2019" t="s">
        <v>22403</v>
      </c>
      <c r="V2019" t="s">
        <v>67</v>
      </c>
      <c r="W2019" t="s">
        <v>22404</v>
      </c>
      <c r="X2019" t="s"/>
      <c r="Y2019" t="s"/>
      <c r="Z2019" t="s"/>
      <c r="AA2019" t="s">
        <v>84</v>
      </c>
      <c r="AB2019" t="s">
        <v>22405</v>
      </c>
      <c r="AC2019" t="s">
        <v>22406</v>
      </c>
      <c r="AD2019" t="s">
        <v>93</v>
      </c>
      <c r="AE2019" t="s">
        <v>277</v>
      </c>
      <c r="AF2019" t="s">
        <v>22407</v>
      </c>
      <c r="AG2019" t="s">
        <v>344</v>
      </c>
      <c r="AH2019" t="s">
        <v>44</v>
      </c>
      <c r="AI2019" t="s">
        <v>22408</v>
      </c>
      <c r="AJ2019" t="s">
        <v>92</v>
      </c>
      <c r="AK2019" t="s">
        <v>66</v>
      </c>
    </row>
    <row r="2020" spans="1:38">
      <c r="A2020" t="s">
        <v>22409</v>
      </c>
      <c r="B2020" t="s">
        <v>22410</v>
      </c>
      <c r="C2020" t="s">
        <v>22411</v>
      </c>
      <c r="D2020" t="s">
        <v>22412</v>
      </c>
      <c r="E2020" t="s">
        <v>22413</v>
      </c>
      <c r="F2020" t="s">
        <v>697</v>
      </c>
      <c r="G2020" t="s">
        <v>50</v>
      </c>
      <c r="H2020" t="s">
        <v>51</v>
      </c>
      <c r="I2020" t="s">
        <v>1699</v>
      </c>
      <c r="J2020" t="s"/>
      <c r="K2020" t="s">
        <v>1700</v>
      </c>
      <c r="L2020" t="s">
        <v>355</v>
      </c>
      <c r="M2020" t="s">
        <v>356</v>
      </c>
      <c r="N2020" t="s">
        <v>2180</v>
      </c>
      <c r="O2020" t="s"/>
      <c r="P2020" t="s"/>
      <c r="Q2020" t="s">
        <v>44</v>
      </c>
      <c r="R2020" t="s"/>
      <c r="S2020" t="s"/>
      <c r="T2020" t="s"/>
      <c r="U2020" t="s"/>
      <c r="V2020" t="s"/>
      <c r="W2020" t="s"/>
      <c r="X2020" t="s"/>
      <c r="Y2020" t="s"/>
      <c r="Z2020" t="s"/>
      <c r="AA2020" t="s"/>
      <c r="AB2020" t="s">
        <v>22414</v>
      </c>
      <c r="AC2020" t="s">
        <v>22415</v>
      </c>
      <c r="AD2020" t="s">
        <v>63</v>
      </c>
      <c r="AE2020" t="s">
        <v>277</v>
      </c>
      <c r="AF2020" t="s">
        <v>22416</v>
      </c>
      <c r="AG2020" t="s">
        <v>22417</v>
      </c>
      <c r="AH2020" t="s">
        <v>67</v>
      </c>
      <c r="AI2020" t="s">
        <v>22418</v>
      </c>
      <c r="AJ2020" t="s">
        <v>22419</v>
      </c>
      <c r="AK2020" t="s">
        <v>1849</v>
      </c>
    </row>
    <row r="2021" spans="1:38">
      <c r="A2021" t="s">
        <v>22420</v>
      </c>
      <c r="B2021" t="s">
        <v>22421</v>
      </c>
      <c r="C2021" t="s">
        <v>22422</v>
      </c>
      <c r="D2021" t="s"/>
      <c r="E2021" t="s">
        <v>22423</v>
      </c>
      <c r="F2021" t="s">
        <v>697</v>
      </c>
      <c r="G2021" t="s">
        <v>50</v>
      </c>
      <c r="H2021" t="s">
        <v>51</v>
      </c>
      <c r="I2021" t="s">
        <v>235</v>
      </c>
      <c r="J2021" t="s">
        <v>236</v>
      </c>
      <c r="K2021" t="s">
        <v>237</v>
      </c>
      <c r="L2021" t="s">
        <v>454</v>
      </c>
      <c r="M2021" t="s">
        <v>454</v>
      </c>
      <c r="N2021" t="s">
        <v>455</v>
      </c>
      <c r="O2021" t="s">
        <v>846</v>
      </c>
      <c r="P2021" t="s"/>
      <c r="Q2021" t="s"/>
      <c r="R2021" t="s"/>
      <c r="S2021" t="s"/>
      <c r="T2021" t="s"/>
      <c r="U2021" t="s"/>
      <c r="V2021" t="s"/>
      <c r="W2021" t="s"/>
      <c r="X2021" t="s"/>
      <c r="Y2021" t="s"/>
      <c r="Z2021" t="s"/>
      <c r="AA2021" t="s"/>
      <c r="AB2021" t="s">
        <v>22424</v>
      </c>
      <c r="AC2021" t="s">
        <v>22424</v>
      </c>
      <c r="AD2021" t="s">
        <v>110</v>
      </c>
      <c r="AE2021" t="s">
        <v>44</v>
      </c>
      <c r="AF2021" t="s">
        <v>22425</v>
      </c>
      <c r="AG2021" t="s">
        <v>19537</v>
      </c>
      <c r="AH2021" t="s">
        <v>149</v>
      </c>
      <c r="AI2021" t="s">
        <v>22426</v>
      </c>
      <c r="AJ2021" t="s">
        <v>92</v>
      </c>
      <c r="AK2021" t="s">
        <v>66</v>
      </c>
    </row>
    <row r="2022" spans="1:38">
      <c r="A2022" t="s">
        <v>22427</v>
      </c>
      <c r="B2022" t="s">
        <v>22428</v>
      </c>
      <c r="C2022" t="s">
        <v>22429</v>
      </c>
      <c r="D2022" t="s">
        <v>22430</v>
      </c>
      <c r="E2022" t="s">
        <v>22431</v>
      </c>
      <c r="F2022" t="s">
        <v>8665</v>
      </c>
      <c r="G2022" t="s">
        <v>72</v>
      </c>
      <c r="H2022" t="s">
        <v>51</v>
      </c>
      <c r="I2022" t="s">
        <v>22432</v>
      </c>
      <c r="J2022" t="s">
        <v>1167</v>
      </c>
      <c r="K2022" t="s">
        <v>271</v>
      </c>
      <c r="L2022" t="s">
        <v>355</v>
      </c>
      <c r="M2022" t="s">
        <v>356</v>
      </c>
      <c r="N2022" t="s">
        <v>4401</v>
      </c>
      <c r="O2022" t="s">
        <v>865</v>
      </c>
      <c r="P2022" t="s"/>
      <c r="Q2022" t="s"/>
      <c r="R2022" t="s"/>
      <c r="S2022" t="s"/>
      <c r="T2022" t="s">
        <v>67</v>
      </c>
      <c r="U2022" t="s"/>
      <c r="V2022" t="s"/>
      <c r="W2022" t="s">
        <v>22433</v>
      </c>
      <c r="X2022" t="s"/>
      <c r="Y2022" t="s"/>
      <c r="Z2022" t="s"/>
      <c r="AA2022" t="s"/>
      <c r="AB2022" t="s">
        <v>22434</v>
      </c>
      <c r="AC2022" t="s">
        <v>22434</v>
      </c>
      <c r="AD2022" t="s">
        <v>59</v>
      </c>
      <c r="AE2022" t="s">
        <v>44</v>
      </c>
      <c r="AF2022" t="s">
        <v>22435</v>
      </c>
      <c r="AG2022" t="s">
        <v>10892</v>
      </c>
      <c r="AH2022" t="s">
        <v>110</v>
      </c>
      <c r="AI2022" t="s">
        <v>22436</v>
      </c>
      <c r="AJ2022" t="s">
        <v>92</v>
      </c>
      <c r="AK2022" t="s">
        <v>66</v>
      </c>
    </row>
    <row r="2023" spans="1:38">
      <c r="A2023" t="s">
        <v>22437</v>
      </c>
      <c r="B2023" t="s">
        <v>22438</v>
      </c>
      <c r="C2023" t="s">
        <v>22439</v>
      </c>
      <c r="D2023" t="s">
        <v>22440</v>
      </c>
      <c r="E2023" t="s">
        <v>22441</v>
      </c>
      <c r="F2023" t="s"/>
      <c r="G2023" t="s">
        <v>50</v>
      </c>
      <c r="H2023" t="s">
        <v>51</v>
      </c>
      <c r="I2023" t="s">
        <v>22442</v>
      </c>
      <c r="J2023" t="s">
        <v>842</v>
      </c>
      <c r="K2023" t="s">
        <v>54</v>
      </c>
      <c r="L2023" t="s">
        <v>355</v>
      </c>
      <c r="M2023" t="s">
        <v>985</v>
      </c>
      <c r="N2023" t="s">
        <v>3102</v>
      </c>
      <c r="O2023" t="s">
        <v>174</v>
      </c>
      <c r="P2023" t="s"/>
      <c r="Q2023" t="s"/>
      <c r="R2023" t="s"/>
      <c r="S2023" t="s"/>
      <c r="T2023" t="s"/>
      <c r="U2023" t="s"/>
      <c r="V2023" t="s"/>
      <c r="W2023" t="s"/>
      <c r="X2023" t="s"/>
      <c r="Y2023" t="s"/>
      <c r="Z2023" t="s"/>
      <c r="AA2023" t="s"/>
      <c r="AB2023" t="s">
        <v>22443</v>
      </c>
      <c r="AC2023" t="s">
        <v>22444</v>
      </c>
      <c r="AD2023" t="s">
        <v>59</v>
      </c>
      <c r="AE2023" t="s">
        <v>60</v>
      </c>
      <c r="AF2023" t="s">
        <v>22445</v>
      </c>
      <c r="AG2023" t="s">
        <v>22446</v>
      </c>
      <c r="AH2023" t="s">
        <v>151</v>
      </c>
      <c r="AI2023" t="s">
        <v>22447</v>
      </c>
      <c r="AJ2023" t="s">
        <v>92</v>
      </c>
      <c r="AK2023" t="s">
        <v>66</v>
      </c>
    </row>
    <row r="2024" spans="1:38">
      <c r="A2024" t="s">
        <v>22448</v>
      </c>
      <c r="B2024" t="s">
        <v>22449</v>
      </c>
      <c r="C2024" t="s">
        <v>22450</v>
      </c>
      <c r="D2024" t="s">
        <v>22451</v>
      </c>
      <c r="E2024" t="s">
        <v>22452</v>
      </c>
      <c r="F2024" t="s">
        <v>233</v>
      </c>
      <c r="G2024" t="s">
        <v>50</v>
      </c>
      <c r="H2024" t="s">
        <v>51</v>
      </c>
      <c r="I2024" t="s">
        <v>3795</v>
      </c>
      <c r="J2024" t="s">
        <v>13477</v>
      </c>
      <c r="K2024" t="s">
        <v>237</v>
      </c>
      <c r="L2024" t="s">
        <v>808</v>
      </c>
      <c r="M2024" t="s">
        <v>884</v>
      </c>
      <c r="N2024" t="s">
        <v>885</v>
      </c>
      <c r="O2024" t="s">
        <v>826</v>
      </c>
      <c r="P2024" t="s">
        <v>1521</v>
      </c>
      <c r="Q2024" t="s">
        <v>67</v>
      </c>
      <c r="R2024" t="s">
        <v>22453</v>
      </c>
      <c r="S2024" t="s"/>
      <c r="T2024" t="s"/>
      <c r="U2024" t="s"/>
      <c r="V2024" t="s"/>
      <c r="W2024" t="s"/>
      <c r="X2024" t="s"/>
      <c r="Y2024" t="s"/>
      <c r="Z2024" t="s"/>
      <c r="AA2024" t="s"/>
      <c r="AB2024" t="s">
        <v>22454</v>
      </c>
      <c r="AC2024" t="s">
        <v>22455</v>
      </c>
      <c r="AD2024" t="s">
        <v>142</v>
      </c>
      <c r="AE2024" t="s">
        <v>1938</v>
      </c>
      <c r="AF2024" t="s">
        <v>22456</v>
      </c>
      <c r="AG2024" t="s">
        <v>22457</v>
      </c>
      <c r="AH2024" t="s">
        <v>493</v>
      </c>
      <c r="AI2024" t="s">
        <v>22458</v>
      </c>
      <c r="AJ2024" t="s">
        <v>92</v>
      </c>
      <c r="AK2024" t="s">
        <v>66</v>
      </c>
    </row>
    <row r="2025" spans="1:38">
      <c r="A2025" t="s">
        <v>22459</v>
      </c>
      <c r="B2025" t="s">
        <v>22460</v>
      </c>
      <c r="C2025" t="s">
        <v>22461</v>
      </c>
      <c r="D2025" t="s">
        <v>22462</v>
      </c>
      <c r="E2025" t="s">
        <v>22463</v>
      </c>
      <c r="F2025" t="s">
        <v>857</v>
      </c>
      <c r="G2025" t="s">
        <v>50</v>
      </c>
      <c r="H2025" t="s">
        <v>51</v>
      </c>
      <c r="I2025" t="s">
        <v>19997</v>
      </c>
      <c r="J2025" t="s">
        <v>53</v>
      </c>
      <c r="K2025" t="s">
        <v>54</v>
      </c>
      <c r="L2025" t="s">
        <v>1344</v>
      </c>
      <c r="M2025" t="s">
        <v>3962</v>
      </c>
      <c r="N2025" t="s">
        <v>4445</v>
      </c>
      <c r="O2025" t="s">
        <v>241</v>
      </c>
      <c r="P2025" t="s">
        <v>22464</v>
      </c>
      <c r="Q2025" t="s">
        <v>345</v>
      </c>
      <c r="R2025" t="s">
        <v>22465</v>
      </c>
      <c r="S2025" t="s"/>
      <c r="T2025" t="s"/>
      <c r="U2025" t="s"/>
      <c r="V2025" t="s"/>
      <c r="W2025" t="s"/>
      <c r="X2025" t="s"/>
      <c r="Y2025" t="s"/>
      <c r="Z2025" t="s"/>
      <c r="AA2025" t="s"/>
      <c r="AB2025" t="s">
        <v>22466</v>
      </c>
      <c r="AC2025" t="s">
        <v>22467</v>
      </c>
      <c r="AD2025" t="s">
        <v>59</v>
      </c>
      <c r="AE2025" t="s">
        <v>60</v>
      </c>
      <c r="AF2025" t="s">
        <v>22468</v>
      </c>
      <c r="AG2025" t="s">
        <v>22469</v>
      </c>
      <c r="AH2025" t="s">
        <v>110</v>
      </c>
      <c r="AI2025" t="s">
        <v>22470</v>
      </c>
      <c r="AJ2025" t="s">
        <v>92</v>
      </c>
      <c r="AK2025" t="s">
        <v>66</v>
      </c>
    </row>
    <row r="2026" spans="1:38">
      <c r="A2026" t="s">
        <v>22471</v>
      </c>
      <c r="B2026" t="s">
        <v>22472</v>
      </c>
      <c r="C2026" t="s">
        <v>22473</v>
      </c>
      <c r="D2026" t="s">
        <v>22474</v>
      </c>
      <c r="E2026" t="s">
        <v>22475</v>
      </c>
      <c r="F2026" t="s">
        <v>857</v>
      </c>
      <c r="G2026" t="s">
        <v>50</v>
      </c>
      <c r="H2026" t="s">
        <v>51</v>
      </c>
      <c r="I2026" t="s">
        <v>10202</v>
      </c>
      <c r="J2026" t="s"/>
      <c r="K2026" t="s">
        <v>3145</v>
      </c>
      <c r="L2026" t="s">
        <v>139</v>
      </c>
      <c r="M2026" t="s">
        <v>140</v>
      </c>
      <c r="N2026" t="s">
        <v>141</v>
      </c>
      <c r="O2026" t="s">
        <v>192</v>
      </c>
      <c r="P2026" t="s"/>
      <c r="Q2026" t="s"/>
      <c r="R2026" t="s"/>
      <c r="S2026" t="s"/>
      <c r="T2026" t="s"/>
      <c r="U2026" t="s"/>
      <c r="V2026" t="s"/>
      <c r="W2026" t="s"/>
      <c r="X2026" t="s"/>
      <c r="Y2026" t="s"/>
      <c r="Z2026" t="s"/>
      <c r="AA2026" t="s"/>
      <c r="AB2026" t="s">
        <v>22476</v>
      </c>
      <c r="AC2026" t="s">
        <v>22476</v>
      </c>
      <c r="AD2026" t="s">
        <v>86</v>
      </c>
      <c r="AE2026" t="s">
        <v>342</v>
      </c>
      <c r="AF2026" t="s">
        <v>22477</v>
      </c>
      <c r="AG2026" t="s">
        <v>22478</v>
      </c>
      <c r="AH2026" t="s">
        <v>209</v>
      </c>
      <c r="AI2026" t="s">
        <v>22479</v>
      </c>
      <c r="AJ2026" t="s">
        <v>92</v>
      </c>
      <c r="AK2026" t="s">
        <v>66</v>
      </c>
    </row>
    <row r="2027" spans="1:38">
      <c r="A2027" t="s">
        <v>22480</v>
      </c>
      <c r="B2027" t="s">
        <v>22481</v>
      </c>
      <c r="C2027" t="s">
        <v>22482</v>
      </c>
      <c r="D2027" t="s">
        <v>22483</v>
      </c>
      <c r="E2027" t="s">
        <v>22484</v>
      </c>
      <c r="F2027" t="s">
        <v>134</v>
      </c>
      <c r="G2027" t="s">
        <v>50</v>
      </c>
      <c r="H2027" t="s">
        <v>51</v>
      </c>
      <c r="I2027" t="s">
        <v>22485</v>
      </c>
      <c r="J2027" t="s"/>
      <c r="K2027" t="s">
        <v>1784</v>
      </c>
      <c r="L2027" t="s">
        <v>1344</v>
      </c>
      <c r="M2027" t="s">
        <v>1345</v>
      </c>
      <c r="N2027" t="s">
        <v>1346</v>
      </c>
      <c r="O2027" t="s">
        <v>209</v>
      </c>
      <c r="P2027" t="s"/>
      <c r="Q2027" t="s"/>
      <c r="R2027" t="s"/>
      <c r="S2027" t="s"/>
      <c r="T2027" t="s"/>
      <c r="U2027" t="s"/>
      <c r="V2027" t="s"/>
      <c r="W2027" t="s"/>
      <c r="X2027" t="s"/>
      <c r="Y2027" t="s"/>
      <c r="Z2027" t="s"/>
      <c r="AA2027" t="s"/>
      <c r="AB2027" t="s">
        <v>22486</v>
      </c>
      <c r="AC2027" t="s">
        <v>22486</v>
      </c>
      <c r="AD2027" t="s">
        <v>86</v>
      </c>
      <c r="AE2027" t="s">
        <v>44</v>
      </c>
      <c r="AF2027" t="s">
        <v>22487</v>
      </c>
      <c r="AG2027" t="s">
        <v>22488</v>
      </c>
      <c r="AH2027" t="s">
        <v>149</v>
      </c>
      <c r="AI2027" t="s">
        <v>22489</v>
      </c>
      <c r="AJ2027" t="s">
        <v>92</v>
      </c>
      <c r="AK2027" t="s">
        <v>66</v>
      </c>
    </row>
    <row r="2028" spans="1:38">
      <c r="A2028" t="s">
        <v>22490</v>
      </c>
      <c r="B2028" t="s">
        <v>22491</v>
      </c>
      <c r="C2028" t="s">
        <v>22492</v>
      </c>
      <c r="D2028" t="s">
        <v>22493</v>
      </c>
      <c r="E2028" t="s">
        <v>22494</v>
      </c>
      <c r="F2028" t="s"/>
      <c r="G2028" t="s">
        <v>50</v>
      </c>
      <c r="H2028" t="s">
        <v>51</v>
      </c>
      <c r="I2028" t="s">
        <v>883</v>
      </c>
      <c r="J2028" t="s">
        <v>2876</v>
      </c>
      <c r="K2028" t="s">
        <v>453</v>
      </c>
      <c r="L2028" t="s">
        <v>355</v>
      </c>
      <c r="M2028" t="s">
        <v>356</v>
      </c>
      <c r="N2028" t="s">
        <v>4927</v>
      </c>
      <c r="O2028" t="s">
        <v>301</v>
      </c>
      <c r="P2028" t="s">
        <v>22495</v>
      </c>
      <c r="Q2028" t="s">
        <v>67</v>
      </c>
      <c r="R2028" t="s">
        <v>22496</v>
      </c>
      <c r="S2028" t="s"/>
      <c r="T2028" t="s"/>
      <c r="U2028" t="s"/>
      <c r="V2028" t="s"/>
      <c r="W2028" t="s"/>
      <c r="X2028" t="s"/>
      <c r="Y2028" t="s"/>
      <c r="Z2028" t="s"/>
      <c r="AA2028" t="s"/>
      <c r="AB2028" t="s">
        <v>22497</v>
      </c>
      <c r="AC2028" t="s">
        <v>22498</v>
      </c>
      <c r="AD2028" t="s">
        <v>151</v>
      </c>
      <c r="AE2028" t="s">
        <v>342</v>
      </c>
      <c r="AF2028" t="s">
        <v>22499</v>
      </c>
      <c r="AG2028" t="s">
        <v>22500</v>
      </c>
      <c r="AH2028" t="s">
        <v>112</v>
      </c>
      <c r="AI2028" t="s">
        <v>22501</v>
      </c>
      <c r="AJ2028" t="s">
        <v>92</v>
      </c>
      <c r="AK2028" t="s">
        <v>66</v>
      </c>
    </row>
    <row r="2029" spans="1:38">
      <c r="A2029" t="s">
        <v>22502</v>
      </c>
      <c r="B2029" t="s">
        <v>22503</v>
      </c>
      <c r="C2029" t="s">
        <v>22504</v>
      </c>
      <c r="D2029" t="s">
        <v>22505</v>
      </c>
      <c r="E2029" t="s">
        <v>22506</v>
      </c>
      <c r="F2029" t="s"/>
      <c r="G2029" t="s">
        <v>50</v>
      </c>
      <c r="H2029" t="s">
        <v>51</v>
      </c>
      <c r="I2029" t="s"/>
      <c r="J2029" t="s"/>
      <c r="K2029" t="s"/>
      <c r="L2029" t="s">
        <v>932</v>
      </c>
      <c r="M2029" t="s">
        <v>932</v>
      </c>
      <c r="N2029" t="s">
        <v>1747</v>
      </c>
      <c r="O2029" t="s"/>
      <c r="P2029" t="s"/>
      <c r="Q2029" t="s">
        <v>44</v>
      </c>
      <c r="R2029" t="s"/>
      <c r="S2029" t="s"/>
      <c r="T2029" t="s"/>
      <c r="U2029" t="s"/>
      <c r="V2029" t="s"/>
      <c r="W2029" t="s"/>
      <c r="X2029" t="s"/>
      <c r="Y2029" t="s"/>
      <c r="Z2029" t="s"/>
      <c r="AA2029" t="s"/>
      <c r="AB2029" t="s">
        <v>22507</v>
      </c>
      <c r="AC2029" t="s">
        <v>22507</v>
      </c>
      <c r="AD2029" t="s">
        <v>63</v>
      </c>
      <c r="AE2029" t="s">
        <v>277</v>
      </c>
      <c r="AF2029" t="s">
        <v>22508</v>
      </c>
      <c r="AG2029" t="s">
        <v>22509</v>
      </c>
      <c r="AH2029" t="s">
        <v>44</v>
      </c>
      <c r="AI2029" t="s">
        <v>22510</v>
      </c>
      <c r="AJ2029" t="s">
        <v>22511</v>
      </c>
      <c r="AK2029" t="s">
        <v>66</v>
      </c>
    </row>
    <row r="2030" spans="1:38">
      <c r="A2030" t="s">
        <v>22512</v>
      </c>
      <c r="B2030" t="s">
        <v>22513</v>
      </c>
      <c r="C2030" t="s">
        <v>22514</v>
      </c>
      <c r="D2030" t="s">
        <v>22515</v>
      </c>
      <c r="E2030" t="s">
        <v>22516</v>
      </c>
      <c r="F2030" t="s">
        <v>3029</v>
      </c>
      <c r="G2030" t="s">
        <v>50</v>
      </c>
      <c r="H2030" t="s">
        <v>51</v>
      </c>
      <c r="I2030" t="s">
        <v>22517</v>
      </c>
      <c r="J2030" t="s">
        <v>18871</v>
      </c>
      <c r="K2030" t="s">
        <v>138</v>
      </c>
      <c r="L2030" t="s">
        <v>932</v>
      </c>
      <c r="M2030" t="s">
        <v>932</v>
      </c>
      <c r="N2030" t="s">
        <v>1305</v>
      </c>
      <c r="O2030" t="s">
        <v>406</v>
      </c>
      <c r="P2030" t="s"/>
      <c r="Q2030" t="s"/>
      <c r="R2030" t="s"/>
      <c r="S2030" t="s"/>
      <c r="T2030" t="s"/>
      <c r="U2030" t="s"/>
      <c r="V2030" t="s"/>
      <c r="W2030" t="s"/>
      <c r="X2030" t="s"/>
      <c r="Y2030" t="s"/>
      <c r="Z2030" t="s"/>
      <c r="AA2030" t="s"/>
      <c r="AB2030" t="s">
        <v>22518</v>
      </c>
      <c r="AC2030" t="s">
        <v>22519</v>
      </c>
      <c r="AD2030" t="s">
        <v>93</v>
      </c>
      <c r="AE2030" t="s">
        <v>277</v>
      </c>
      <c r="AF2030" t="s">
        <v>22520</v>
      </c>
      <c r="AG2030" t="s">
        <v>22521</v>
      </c>
      <c r="AH2030" t="s">
        <v>44</v>
      </c>
      <c r="AI2030" t="s">
        <v>22522</v>
      </c>
      <c r="AJ2030" t="s">
        <v>92</v>
      </c>
      <c r="AK2030" t="s">
        <v>66</v>
      </c>
    </row>
    <row r="2031" spans="1:38">
      <c r="A2031" t="s">
        <v>22523</v>
      </c>
      <c r="B2031" t="s">
        <v>22524</v>
      </c>
      <c r="C2031" t="s">
        <v>22525</v>
      </c>
      <c r="D2031" t="s">
        <v>22526</v>
      </c>
      <c r="E2031" t="s">
        <v>22527</v>
      </c>
      <c r="F2031" t="s">
        <v>438</v>
      </c>
      <c r="G2031" t="s">
        <v>50</v>
      </c>
      <c r="H2031" t="s">
        <v>51</v>
      </c>
      <c r="I2031" t="s">
        <v>3795</v>
      </c>
      <c r="J2031" t="s">
        <v>1127</v>
      </c>
      <c r="K2031" t="s">
        <v>54</v>
      </c>
      <c r="L2031" t="s">
        <v>582</v>
      </c>
      <c r="M2031" t="s">
        <v>871</v>
      </c>
      <c r="N2031" t="s">
        <v>1567</v>
      </c>
      <c r="O2031" t="s">
        <v>241</v>
      </c>
      <c r="P2031" t="s"/>
      <c r="Q2031" t="s"/>
      <c r="R2031" t="s"/>
      <c r="S2031" t="s"/>
      <c r="T2031" t="s"/>
      <c r="U2031" t="s"/>
      <c r="V2031" t="s"/>
      <c r="W2031" t="s"/>
      <c r="X2031" t="s"/>
      <c r="Y2031" t="s"/>
      <c r="Z2031" t="s"/>
      <c r="AA2031" t="s"/>
      <c r="AB2031" t="s">
        <v>22528</v>
      </c>
      <c r="AC2031" t="s">
        <v>22529</v>
      </c>
      <c r="AD2031" t="s">
        <v>174</v>
      </c>
      <c r="AE2031" t="s">
        <v>44</v>
      </c>
      <c r="AF2031" t="s">
        <v>22530</v>
      </c>
      <c r="AG2031" t="s">
        <v>22531</v>
      </c>
      <c r="AH2031" t="s">
        <v>59</v>
      </c>
      <c r="AI2031" t="s">
        <v>22532</v>
      </c>
      <c r="AJ2031" t="s">
        <v>92</v>
      </c>
      <c r="AK2031" t="s">
        <v>66</v>
      </c>
    </row>
    <row r="2032" spans="1:38">
      <c r="A2032" t="s">
        <v>20442</v>
      </c>
      <c r="B2032" t="s">
        <v>22533</v>
      </c>
      <c r="C2032" t="s">
        <v>22534</v>
      </c>
      <c r="D2032" t="s"/>
      <c r="E2032" t="s">
        <v>22535</v>
      </c>
      <c r="F2032" t="s">
        <v>1603</v>
      </c>
      <c r="G2032" t="s">
        <v>72</v>
      </c>
      <c r="H2032" t="s">
        <v>51</v>
      </c>
      <c r="I2032" t="s">
        <v>1304</v>
      </c>
      <c r="J2032" t="s">
        <v>440</v>
      </c>
      <c r="K2032" t="s">
        <v>54</v>
      </c>
      <c r="L2032" t="s">
        <v>470</v>
      </c>
      <c r="M2032" t="s">
        <v>685</v>
      </c>
      <c r="N2032" t="s">
        <v>2947</v>
      </c>
      <c r="O2032" t="s">
        <v>112</v>
      </c>
      <c r="P2032" t="s"/>
      <c r="Q2032" t="s"/>
      <c r="R2032" t="s"/>
      <c r="S2032" t="s">
        <v>22536</v>
      </c>
      <c r="T2032" t="s">
        <v>67</v>
      </c>
      <c r="U2032" t="s"/>
      <c r="V2032" t="s"/>
      <c r="W2032" t="s">
        <v>22537</v>
      </c>
      <c r="X2032" t="s"/>
      <c r="Y2032" t="s"/>
      <c r="Z2032" t="s"/>
      <c r="AA2032" t="s"/>
      <c r="AB2032" t="s">
        <v>22538</v>
      </c>
      <c r="AC2032" t="s">
        <v>22538</v>
      </c>
      <c r="AD2032" t="s">
        <v>192</v>
      </c>
      <c r="AE2032" t="s">
        <v>44</v>
      </c>
      <c r="AF2032" t="s">
        <v>22539</v>
      </c>
      <c r="AG2032" t="s">
        <v>22540</v>
      </c>
      <c r="AH2032" t="s">
        <v>406</v>
      </c>
      <c r="AI2032" t="s">
        <v>22541</v>
      </c>
      <c r="AJ2032" t="s">
        <v>92</v>
      </c>
      <c r="AK2032" t="s">
        <v>66</v>
      </c>
    </row>
    <row r="2033" spans="1:38">
      <c r="A2033" t="s">
        <v>22542</v>
      </c>
      <c r="B2033" t="s">
        <v>22543</v>
      </c>
      <c r="C2033" t="s">
        <v>22544</v>
      </c>
      <c r="D2033" t="s">
        <v>22545</v>
      </c>
      <c r="E2033" t="s">
        <v>22546</v>
      </c>
      <c r="F2033" t="s">
        <v>233</v>
      </c>
      <c r="G2033" t="s">
        <v>50</v>
      </c>
      <c r="H2033" t="s">
        <v>51</v>
      </c>
      <c r="I2033" t="s">
        <v>22547</v>
      </c>
      <c r="J2033" t="s">
        <v>684</v>
      </c>
      <c r="K2033" t="s">
        <v>54</v>
      </c>
      <c r="L2033" t="s">
        <v>156</v>
      </c>
      <c r="M2033" t="s">
        <v>157</v>
      </c>
      <c r="N2033" t="s">
        <v>158</v>
      </c>
      <c r="O2033" t="s">
        <v>241</v>
      </c>
      <c r="P2033" t="s">
        <v>22548</v>
      </c>
      <c r="Q2033" t="s">
        <v>93</v>
      </c>
      <c r="R2033" t="s">
        <v>22549</v>
      </c>
      <c r="S2033" t="s"/>
      <c r="T2033" t="s"/>
      <c r="U2033" t="s"/>
      <c r="V2033" t="s"/>
      <c r="W2033" t="s"/>
      <c r="X2033" t="s"/>
      <c r="Y2033" t="s"/>
      <c r="Z2033" t="s"/>
      <c r="AA2033" t="s"/>
      <c r="AB2033" t="s">
        <v>22550</v>
      </c>
      <c r="AC2033" t="s">
        <v>22551</v>
      </c>
      <c r="AD2033" t="s">
        <v>174</v>
      </c>
      <c r="AE2033" t="s">
        <v>44</v>
      </c>
      <c r="AF2033" t="s">
        <v>22552</v>
      </c>
      <c r="AG2033" t="s">
        <v>22553</v>
      </c>
      <c r="AH2033" t="s">
        <v>86</v>
      </c>
      <c r="AI2033" t="s">
        <v>22554</v>
      </c>
      <c r="AJ2033" t="s">
        <v>92</v>
      </c>
      <c r="AK2033" t="s">
        <v>66</v>
      </c>
    </row>
    <row r="2034" spans="1:38">
      <c r="A2034" t="s">
        <v>22555</v>
      </c>
      <c r="B2034" t="s">
        <v>22556</v>
      </c>
      <c r="C2034" t="s">
        <v>22557</v>
      </c>
      <c r="D2034" t="s">
        <v>22558</v>
      </c>
      <c r="E2034" t="s">
        <v>22559</v>
      </c>
      <c r="F2034" t="s">
        <v>14060</v>
      </c>
      <c r="G2034" t="s">
        <v>72</v>
      </c>
      <c r="H2034" t="s">
        <v>234</v>
      </c>
      <c r="I2034" t="s">
        <v>10424</v>
      </c>
      <c r="J2034" t="s">
        <v>10425</v>
      </c>
      <c r="K2034" t="s">
        <v>525</v>
      </c>
      <c r="L2034" t="s">
        <v>1880</v>
      </c>
      <c r="M2034" t="s">
        <v>3031</v>
      </c>
      <c r="N2034" t="s">
        <v>5880</v>
      </c>
      <c r="O2034" t="s">
        <v>406</v>
      </c>
      <c r="P2034" t="s"/>
      <c r="Q2034" t="s">
        <v>93</v>
      </c>
      <c r="R2034" t="s">
        <v>22560</v>
      </c>
      <c r="S2034" t="s">
        <v>22561</v>
      </c>
      <c r="T2034" t="s">
        <v>110</v>
      </c>
      <c r="U2034" t="s"/>
      <c r="V2034" t="s"/>
      <c r="W2034" t="s">
        <v>22562</v>
      </c>
      <c r="X2034" t="s"/>
      <c r="Y2034" t="s"/>
      <c r="Z2034" t="s">
        <v>22563</v>
      </c>
      <c r="AA2034" t="s"/>
      <c r="AB2034" t="s">
        <v>22564</v>
      </c>
      <c r="AC2034" t="s">
        <v>22565</v>
      </c>
      <c r="AD2034" t="s">
        <v>93</v>
      </c>
      <c r="AE2034" t="s">
        <v>44</v>
      </c>
      <c r="AF2034" t="s">
        <v>22566</v>
      </c>
      <c r="AG2034" t="s">
        <v>3930</v>
      </c>
      <c r="AH2034" t="s">
        <v>44</v>
      </c>
      <c r="AI2034" t="s">
        <v>22567</v>
      </c>
      <c r="AJ2034" t="s">
        <v>92</v>
      </c>
      <c r="AK2034" t="s">
        <v>66</v>
      </c>
    </row>
    <row r="2035" spans="1:38">
      <c r="A2035" t="s">
        <v>22568</v>
      </c>
      <c r="B2035" t="s">
        <v>22569</v>
      </c>
      <c r="C2035" t="s">
        <v>22570</v>
      </c>
      <c r="D2035" t="s">
        <v>22571</v>
      </c>
      <c r="E2035" t="s">
        <v>22572</v>
      </c>
      <c r="F2035" t="s">
        <v>185</v>
      </c>
      <c r="G2035" t="s">
        <v>50</v>
      </c>
      <c r="H2035" t="s">
        <v>51</v>
      </c>
      <c r="I2035" t="s">
        <v>7914</v>
      </c>
      <c r="J2035" t="s">
        <v>1909</v>
      </c>
      <c r="K2035" t="s">
        <v>54</v>
      </c>
      <c r="L2035" t="s">
        <v>258</v>
      </c>
      <c r="M2035" t="s">
        <v>259</v>
      </c>
      <c r="N2035" t="s">
        <v>715</v>
      </c>
      <c r="O2035" t="s">
        <v>762</v>
      </c>
      <c r="P2035" t="s"/>
      <c r="Q2035" t="s"/>
      <c r="R2035" t="s"/>
      <c r="S2035" t="s"/>
      <c r="T2035" t="s"/>
      <c r="U2035" t="s"/>
      <c r="V2035" t="s"/>
      <c r="W2035" t="s"/>
      <c r="X2035" t="s"/>
      <c r="Y2035" t="s"/>
      <c r="Z2035" t="s"/>
      <c r="AA2035" t="s"/>
      <c r="AB2035" t="s">
        <v>22573</v>
      </c>
      <c r="AC2035" t="s">
        <v>22574</v>
      </c>
      <c r="AD2035" t="s">
        <v>192</v>
      </c>
      <c r="AE2035" t="s">
        <v>44</v>
      </c>
      <c r="AF2035" t="s">
        <v>22575</v>
      </c>
      <c r="AG2035" t="s">
        <v>22576</v>
      </c>
      <c r="AH2035" t="s">
        <v>345</v>
      </c>
      <c r="AI2035" t="s">
        <v>22577</v>
      </c>
      <c r="AJ2035" t="s">
        <v>92</v>
      </c>
      <c r="AK2035" t="s">
        <v>66</v>
      </c>
    </row>
    <row r="2036" spans="1:38">
      <c r="A2036" t="s">
        <v>22578</v>
      </c>
      <c r="B2036" t="s">
        <v>22579</v>
      </c>
      <c r="C2036" t="s">
        <v>22580</v>
      </c>
      <c r="D2036" t="s">
        <v>22581</v>
      </c>
      <c r="E2036" t="s">
        <v>22582</v>
      </c>
      <c r="F2036" t="s">
        <v>49</v>
      </c>
      <c r="G2036" t="s">
        <v>50</v>
      </c>
      <c r="H2036" t="s">
        <v>51</v>
      </c>
      <c r="I2036" t="s">
        <v>22583</v>
      </c>
      <c r="J2036" t="s">
        <v>53</v>
      </c>
      <c r="K2036" t="s">
        <v>54</v>
      </c>
      <c r="L2036" t="s">
        <v>258</v>
      </c>
      <c r="M2036" t="s">
        <v>259</v>
      </c>
      <c r="N2036" t="s">
        <v>715</v>
      </c>
      <c r="O2036" t="s">
        <v>433</v>
      </c>
      <c r="P2036" t="s">
        <v>7742</v>
      </c>
      <c r="Q2036" t="s">
        <v>67</v>
      </c>
      <c r="R2036" t="s"/>
      <c r="S2036" t="s"/>
      <c r="T2036" t="s"/>
      <c r="U2036" t="s"/>
      <c r="V2036" t="s"/>
      <c r="W2036" t="s"/>
      <c r="X2036" t="s"/>
      <c r="Y2036" t="s"/>
      <c r="Z2036" t="s"/>
      <c r="AA2036" t="s"/>
      <c r="AB2036" t="s">
        <v>22584</v>
      </c>
      <c r="AC2036" t="s">
        <v>22585</v>
      </c>
      <c r="AD2036" t="s">
        <v>112</v>
      </c>
      <c r="AE2036" t="s">
        <v>44</v>
      </c>
      <c r="AF2036" t="s">
        <v>22586</v>
      </c>
      <c r="AG2036" t="s">
        <v>3615</v>
      </c>
      <c r="AH2036" t="s">
        <v>93</v>
      </c>
      <c r="AI2036" t="s">
        <v>22587</v>
      </c>
      <c r="AJ2036" t="s">
        <v>92</v>
      </c>
      <c r="AK2036" t="s">
        <v>66</v>
      </c>
    </row>
    <row r="2037" spans="1:38">
      <c r="A2037" t="s">
        <v>22588</v>
      </c>
      <c r="B2037" t="s">
        <v>22589</v>
      </c>
      <c r="C2037" t="s">
        <v>22590</v>
      </c>
      <c r="D2037" t="s">
        <v>22591</v>
      </c>
      <c r="E2037" t="s">
        <v>22592</v>
      </c>
      <c r="F2037" t="s"/>
      <c r="G2037" t="s">
        <v>50</v>
      </c>
      <c r="H2037" t="s">
        <v>51</v>
      </c>
      <c r="I2037" t="s">
        <v>22593</v>
      </c>
      <c r="J2037" t="s">
        <v>4043</v>
      </c>
      <c r="K2037" t="s">
        <v>4044</v>
      </c>
      <c r="L2037" t="s">
        <v>189</v>
      </c>
      <c r="M2037" t="s">
        <v>190</v>
      </c>
      <c r="N2037" t="s">
        <v>191</v>
      </c>
      <c r="O2037" t="s">
        <v>192</v>
      </c>
      <c r="P2037" t="s"/>
      <c r="Q2037" t="s"/>
      <c r="R2037" t="s"/>
      <c r="S2037" t="s"/>
      <c r="T2037" t="s"/>
      <c r="U2037" t="s"/>
      <c r="V2037" t="s"/>
      <c r="W2037" t="s"/>
      <c r="X2037" t="s"/>
      <c r="Y2037" t="s"/>
      <c r="Z2037" t="s"/>
      <c r="AA2037" t="s"/>
      <c r="AB2037" t="s">
        <v>22594</v>
      </c>
      <c r="AC2037" t="s">
        <v>22594</v>
      </c>
      <c r="AD2037" t="s">
        <v>86</v>
      </c>
      <c r="AE2037" t="s">
        <v>44</v>
      </c>
      <c r="AF2037" t="s">
        <v>22595</v>
      </c>
      <c r="AG2037" t="s">
        <v>192</v>
      </c>
      <c r="AH2037" t="s">
        <v>433</v>
      </c>
      <c r="AI2037" t="s">
        <v>22596</v>
      </c>
      <c r="AJ2037" t="s">
        <v>92</v>
      </c>
      <c r="AK2037" t="s">
        <v>66</v>
      </c>
    </row>
    <row r="2038" spans="1:38">
      <c r="A2038" t="s">
        <v>22597</v>
      </c>
      <c r="B2038" t="s">
        <v>22598</v>
      </c>
      <c r="C2038" t="s">
        <v>22599</v>
      </c>
      <c r="D2038" t="s">
        <v>22600</v>
      </c>
      <c r="E2038" t="s">
        <v>22601</v>
      </c>
      <c r="F2038" t="s"/>
      <c r="G2038" t="s">
        <v>50</v>
      </c>
      <c r="H2038" t="s">
        <v>51</v>
      </c>
      <c r="I2038" t="s">
        <v>22602</v>
      </c>
      <c r="J2038" t="s">
        <v>425</v>
      </c>
      <c r="K2038" t="s">
        <v>54</v>
      </c>
      <c r="L2038" t="s">
        <v>238</v>
      </c>
      <c r="M2038" t="s">
        <v>1265</v>
      </c>
      <c r="N2038" t="s">
        <v>1266</v>
      </c>
      <c r="O2038" t="s">
        <v>195</v>
      </c>
      <c r="P2038" t="s"/>
      <c r="Q2038" t="s"/>
      <c r="R2038" t="s"/>
      <c r="S2038" t="s"/>
      <c r="T2038" t="s"/>
      <c r="U2038" t="s"/>
      <c r="V2038" t="s"/>
      <c r="W2038" t="s"/>
      <c r="X2038" t="s"/>
      <c r="Y2038" t="s"/>
      <c r="Z2038" t="s"/>
      <c r="AA2038" t="s"/>
      <c r="AB2038" t="s">
        <v>22603</v>
      </c>
      <c r="AC2038" t="s">
        <v>22604</v>
      </c>
      <c r="AD2038" t="s">
        <v>151</v>
      </c>
      <c r="AE2038" t="s">
        <v>225</v>
      </c>
      <c r="AF2038" t="s">
        <v>22605</v>
      </c>
      <c r="AG2038" t="s">
        <v>22606</v>
      </c>
      <c r="AH2038" t="s">
        <v>93</v>
      </c>
      <c r="AI2038" t="s">
        <v>22607</v>
      </c>
      <c r="AJ2038" t="s">
        <v>92</v>
      </c>
      <c r="AK2038" t="s">
        <v>66</v>
      </c>
    </row>
    <row r="2039" spans="1:38">
      <c r="A2039" t="s">
        <v>22608</v>
      </c>
      <c r="B2039" t="s">
        <v>22609</v>
      </c>
      <c r="C2039" t="s">
        <v>22610</v>
      </c>
      <c r="D2039" t="s">
        <v>22611</v>
      </c>
      <c r="E2039" t="s">
        <v>22612</v>
      </c>
      <c r="F2039" t="s">
        <v>49</v>
      </c>
      <c r="G2039" t="s">
        <v>50</v>
      </c>
      <c r="H2039" t="s">
        <v>51</v>
      </c>
      <c r="I2039" t="s">
        <v>1037</v>
      </c>
      <c r="J2039" t="s">
        <v>1038</v>
      </c>
      <c r="K2039" t="s">
        <v>354</v>
      </c>
      <c r="L2039" t="s">
        <v>189</v>
      </c>
      <c r="M2039" t="s">
        <v>190</v>
      </c>
      <c r="N2039" t="s">
        <v>8698</v>
      </c>
      <c r="O2039" t="s">
        <v>963</v>
      </c>
      <c r="P2039" t="s">
        <v>22613</v>
      </c>
      <c r="Q2039" t="s">
        <v>93</v>
      </c>
      <c r="R2039" t="s">
        <v>22614</v>
      </c>
      <c r="S2039" t="s"/>
      <c r="T2039" t="s"/>
      <c r="U2039" t="s"/>
      <c r="V2039" t="s"/>
      <c r="W2039" t="s"/>
      <c r="X2039" t="s"/>
      <c r="Y2039" t="s"/>
      <c r="Z2039" t="s"/>
      <c r="AA2039" t="s"/>
      <c r="AB2039" t="s">
        <v>22615</v>
      </c>
      <c r="AC2039" t="s">
        <v>22616</v>
      </c>
      <c r="AD2039" t="s">
        <v>174</v>
      </c>
      <c r="AE2039" t="s">
        <v>44</v>
      </c>
      <c r="AF2039" t="s">
        <v>22617</v>
      </c>
      <c r="AG2039" t="s">
        <v>22618</v>
      </c>
      <c r="AH2039" t="s">
        <v>59</v>
      </c>
      <c r="AI2039" t="s">
        <v>22619</v>
      </c>
      <c r="AJ2039" t="s">
        <v>92</v>
      </c>
      <c r="AK2039" t="s">
        <v>66</v>
      </c>
    </row>
    <row r="2040" spans="1:38">
      <c r="A2040" t="s">
        <v>22620</v>
      </c>
      <c r="B2040" t="s">
        <v>22621</v>
      </c>
      <c r="C2040" t="s">
        <v>22622</v>
      </c>
      <c r="D2040" t="s">
        <v>22623</v>
      </c>
      <c r="E2040" t="s">
        <v>22624</v>
      </c>
      <c r="F2040" t="s">
        <v>2409</v>
      </c>
      <c r="G2040" t="s">
        <v>50</v>
      </c>
      <c r="H2040" t="s">
        <v>51</v>
      </c>
      <c r="I2040" t="s">
        <v>954</v>
      </c>
      <c r="J2040" t="s">
        <v>53</v>
      </c>
      <c r="K2040" t="s">
        <v>54</v>
      </c>
      <c r="L2040" t="s">
        <v>843</v>
      </c>
      <c r="M2040" t="s">
        <v>844</v>
      </c>
      <c r="N2040" t="s">
        <v>3379</v>
      </c>
      <c r="O2040" t="s"/>
      <c r="P2040" t="s"/>
      <c r="Q2040" t="s">
        <v>44</v>
      </c>
      <c r="R2040" t="s"/>
      <c r="S2040" t="s"/>
      <c r="T2040" t="s"/>
      <c r="U2040" t="s"/>
      <c r="V2040" t="s"/>
      <c r="W2040" t="s"/>
      <c r="X2040" t="s"/>
      <c r="Y2040" t="s"/>
      <c r="Z2040" t="s"/>
      <c r="AA2040" t="s"/>
      <c r="AB2040" t="s">
        <v>22625</v>
      </c>
      <c r="AC2040" t="s">
        <v>22625</v>
      </c>
      <c r="AD2040" t="s">
        <v>86</v>
      </c>
      <c r="AE2040" t="s">
        <v>1205</v>
      </c>
      <c r="AF2040" t="s">
        <v>22626</v>
      </c>
      <c r="AG2040" t="s">
        <v>22627</v>
      </c>
      <c r="AH2040" t="s">
        <v>174</v>
      </c>
      <c r="AI2040" t="s">
        <v>22628</v>
      </c>
      <c r="AJ2040" t="s">
        <v>22629</v>
      </c>
      <c r="AK2040" t="s">
        <v>66</v>
      </c>
    </row>
    <row r="2041" spans="1:38">
      <c r="A2041" t="s">
        <v>19293</v>
      </c>
      <c r="B2041" t="s">
        <v>22630</v>
      </c>
      <c r="C2041" t="s">
        <v>22631</v>
      </c>
      <c r="D2041" t="s">
        <v>22632</v>
      </c>
      <c r="E2041" t="s">
        <v>22633</v>
      </c>
      <c r="F2041" t="s">
        <v>255</v>
      </c>
      <c r="G2041" t="s">
        <v>72</v>
      </c>
      <c r="H2041" t="s">
        <v>51</v>
      </c>
      <c r="I2041" t="s">
        <v>10906</v>
      </c>
      <c r="J2041" t="s">
        <v>10907</v>
      </c>
      <c r="K2041" t="s">
        <v>3343</v>
      </c>
      <c r="L2041" t="s">
        <v>272</v>
      </c>
      <c r="M2041" t="s">
        <v>273</v>
      </c>
      <c r="N2041" t="s">
        <v>728</v>
      </c>
      <c r="O2041" t="s">
        <v>241</v>
      </c>
      <c r="P2041" t="s"/>
      <c r="Q2041" t="s"/>
      <c r="R2041" t="s"/>
      <c r="S2041" t="s"/>
      <c r="T2041" t="s"/>
      <c r="U2041" t="s"/>
      <c r="V2041" t="s">
        <v>67</v>
      </c>
      <c r="W2041" t="s">
        <v>22634</v>
      </c>
      <c r="X2041" t="s"/>
      <c r="Y2041" t="s"/>
      <c r="Z2041" t="s"/>
      <c r="AA2041" t="s">
        <v>84</v>
      </c>
      <c r="AB2041" t="s">
        <v>22635</v>
      </c>
      <c r="AC2041" t="s">
        <v>22635</v>
      </c>
      <c r="AD2041" t="s">
        <v>110</v>
      </c>
      <c r="AE2041" t="s">
        <v>44</v>
      </c>
      <c r="AF2041" t="s">
        <v>22636</v>
      </c>
      <c r="AG2041" t="s">
        <v>5104</v>
      </c>
      <c r="AH2041" t="s">
        <v>86</v>
      </c>
      <c r="AI2041" t="s">
        <v>22637</v>
      </c>
      <c r="AJ2041" t="s">
        <v>92</v>
      </c>
      <c r="AK2041" t="s">
        <v>66</v>
      </c>
    </row>
    <row r="2042" spans="1:38">
      <c r="A2042" t="s">
        <v>22638</v>
      </c>
      <c r="B2042" t="s">
        <v>22639</v>
      </c>
      <c r="C2042" t="s">
        <v>22640</v>
      </c>
      <c r="D2042" t="s">
        <v>22641</v>
      </c>
      <c r="E2042" t="s">
        <v>22642</v>
      </c>
      <c r="F2042" t="s">
        <v>396</v>
      </c>
      <c r="G2042" t="s">
        <v>72</v>
      </c>
      <c r="H2042" t="s">
        <v>51</v>
      </c>
      <c r="I2042" t="s">
        <v>22643</v>
      </c>
      <c r="J2042" t="s">
        <v>18871</v>
      </c>
      <c r="K2042" t="s">
        <v>138</v>
      </c>
      <c r="L2042" t="s">
        <v>782</v>
      </c>
      <c r="M2042" t="s">
        <v>782</v>
      </c>
      <c r="N2042" t="s">
        <v>783</v>
      </c>
      <c r="O2042" t="s">
        <v>241</v>
      </c>
      <c r="P2042" t="s"/>
      <c r="Q2042" t="s"/>
      <c r="R2042" t="s"/>
      <c r="S2042" t="s"/>
      <c r="T2042" t="s"/>
      <c r="U2042" t="s"/>
      <c r="V2042" t="s">
        <v>67</v>
      </c>
      <c r="W2042" t="s">
        <v>6811</v>
      </c>
      <c r="X2042" t="s"/>
      <c r="Y2042" t="s"/>
      <c r="Z2042" t="s"/>
      <c r="AA2042" t="s">
        <v>84</v>
      </c>
      <c r="AB2042" t="s">
        <v>22644</v>
      </c>
      <c r="AC2042" t="s">
        <v>22645</v>
      </c>
      <c r="AD2042" t="s">
        <v>110</v>
      </c>
      <c r="AE2042" t="s">
        <v>6746</v>
      </c>
      <c r="AF2042" t="s">
        <v>22646</v>
      </c>
      <c r="AG2042" t="s">
        <v>22647</v>
      </c>
      <c r="AH2042" t="s">
        <v>112</v>
      </c>
      <c r="AI2042" t="s">
        <v>22648</v>
      </c>
      <c r="AJ2042" t="s">
        <v>92</v>
      </c>
      <c r="AK2042" t="s">
        <v>66</v>
      </c>
    </row>
    <row r="2043" spans="1:38">
      <c r="A2043" t="s">
        <v>14905</v>
      </c>
      <c r="B2043" t="s">
        <v>22649</v>
      </c>
      <c r="C2043" t="s">
        <v>22650</v>
      </c>
      <c r="D2043" t="s">
        <v>22651</v>
      </c>
      <c r="E2043" t="s">
        <v>22652</v>
      </c>
      <c r="F2043" t="s">
        <v>49</v>
      </c>
      <c r="G2043" t="s">
        <v>50</v>
      </c>
      <c r="H2043" t="s">
        <v>51</v>
      </c>
      <c r="I2043" t="s">
        <v>2096</v>
      </c>
      <c r="J2043" t="s">
        <v>2150</v>
      </c>
      <c r="K2043" t="s">
        <v>54</v>
      </c>
      <c r="L2043" t="s">
        <v>55</v>
      </c>
      <c r="M2043" t="s">
        <v>56</v>
      </c>
      <c r="N2043" t="s">
        <v>426</v>
      </c>
      <c r="O2043" t="s"/>
      <c r="P2043" t="s">
        <v>22653</v>
      </c>
      <c r="Q2043" t="s">
        <v>93</v>
      </c>
      <c r="R2043" t="s"/>
      <c r="S2043" t="s"/>
      <c r="T2043" t="s"/>
      <c r="U2043" t="s"/>
      <c r="V2043" t="s"/>
      <c r="W2043" t="s"/>
      <c r="X2043" t="s"/>
      <c r="Y2043" t="s"/>
      <c r="Z2043" t="s"/>
      <c r="AA2043" t="s"/>
      <c r="AB2043" t="s">
        <v>22654</v>
      </c>
      <c r="AC2043" t="s">
        <v>22654</v>
      </c>
      <c r="AD2043" t="s">
        <v>192</v>
      </c>
      <c r="AE2043" t="s">
        <v>44</v>
      </c>
      <c r="AF2043" t="s">
        <v>22655</v>
      </c>
      <c r="AG2043" t="s">
        <v>22656</v>
      </c>
      <c r="AH2043" t="s">
        <v>192</v>
      </c>
      <c r="AI2043" t="s">
        <v>22657</v>
      </c>
      <c r="AJ2043" t="s">
        <v>22658</v>
      </c>
      <c r="AK2043" t="s">
        <v>66</v>
      </c>
    </row>
    <row r="2044" spans="1:38">
      <c r="A2044" t="s">
        <v>22659</v>
      </c>
      <c r="B2044" t="s">
        <v>22660</v>
      </c>
      <c r="C2044" t="s">
        <v>22661</v>
      </c>
      <c r="D2044" t="s">
        <v>22662</v>
      </c>
      <c r="E2044" t="s">
        <v>22663</v>
      </c>
      <c r="F2044" t="s">
        <v>438</v>
      </c>
      <c r="G2044" t="s">
        <v>50</v>
      </c>
      <c r="H2044" t="s">
        <v>51</v>
      </c>
      <c r="I2044" t="s"/>
      <c r="J2044" t="s"/>
      <c r="K2044" t="s"/>
      <c r="L2044" t="s">
        <v>55</v>
      </c>
      <c r="M2044" t="s">
        <v>56</v>
      </c>
      <c r="N2044" t="s">
        <v>426</v>
      </c>
      <c r="O2044" t="s"/>
      <c r="P2044" t="s"/>
      <c r="Q2044" t="s">
        <v>44</v>
      </c>
      <c r="R2044" t="s"/>
      <c r="S2044" t="s"/>
      <c r="T2044" t="s"/>
      <c r="U2044" t="s"/>
      <c r="V2044" t="s"/>
      <c r="W2044" t="s"/>
      <c r="X2044" t="s"/>
      <c r="Y2044" t="s"/>
      <c r="Z2044" t="s"/>
      <c r="AA2044" t="s"/>
      <c r="AB2044" t="s">
        <v>22664</v>
      </c>
      <c r="AC2044" t="s">
        <v>22664</v>
      </c>
      <c r="AD2044" t="s">
        <v>59</v>
      </c>
      <c r="AE2044" t="s">
        <v>44</v>
      </c>
      <c r="AF2044" t="s">
        <v>22665</v>
      </c>
      <c r="AG2044" t="s">
        <v>15585</v>
      </c>
      <c r="AH2044" t="s">
        <v>151</v>
      </c>
      <c r="AI2044" t="s">
        <v>22666</v>
      </c>
      <c r="AJ2044" t="s">
        <v>22667</v>
      </c>
      <c r="AK2044" t="s">
        <v>66</v>
      </c>
    </row>
    <row r="2045" spans="1:38">
      <c r="A2045" t="s">
        <v>22668</v>
      </c>
      <c r="B2045" t="s">
        <v>22669</v>
      </c>
      <c r="C2045" t="s">
        <v>22670</v>
      </c>
      <c r="D2045" t="s">
        <v>22671</v>
      </c>
      <c r="E2045" t="s">
        <v>22672</v>
      </c>
      <c r="F2045" t="s">
        <v>49</v>
      </c>
      <c r="G2045" t="s">
        <v>50</v>
      </c>
      <c r="H2045" t="s">
        <v>51</v>
      </c>
      <c r="I2045" t="s">
        <v>954</v>
      </c>
      <c r="J2045" t="s">
        <v>53</v>
      </c>
      <c r="K2045" t="s">
        <v>54</v>
      </c>
      <c r="L2045" t="s">
        <v>582</v>
      </c>
      <c r="M2045" t="s">
        <v>871</v>
      </c>
      <c r="N2045" t="s">
        <v>872</v>
      </c>
      <c r="O2045" t="s">
        <v>826</v>
      </c>
      <c r="P2045" t="s">
        <v>22673</v>
      </c>
      <c r="Q2045" t="s">
        <v>67</v>
      </c>
      <c r="R2045" t="s">
        <v>22674</v>
      </c>
      <c r="S2045" t="s"/>
      <c r="T2045" t="s"/>
      <c r="U2045" t="s"/>
      <c r="V2045" t="s"/>
      <c r="W2045" t="s"/>
      <c r="X2045" t="s"/>
      <c r="Y2045" t="s"/>
      <c r="Z2045" t="s"/>
      <c r="AA2045" t="s"/>
      <c r="AB2045" t="s">
        <v>22675</v>
      </c>
      <c r="AC2045" t="s">
        <v>22676</v>
      </c>
      <c r="AD2045" t="s">
        <v>124</v>
      </c>
      <c r="AE2045" t="s">
        <v>44</v>
      </c>
      <c r="AF2045" t="s">
        <v>22677</v>
      </c>
      <c r="AG2045" t="s">
        <v>10152</v>
      </c>
      <c r="AH2045" t="s">
        <v>142</v>
      </c>
      <c r="AI2045" t="s">
        <v>22678</v>
      </c>
      <c r="AJ2045" t="s">
        <v>92</v>
      </c>
      <c r="AK2045" t="s">
        <v>66</v>
      </c>
    </row>
    <row r="2046" spans="1:38">
      <c r="A2046" t="s">
        <v>22679</v>
      </c>
      <c r="B2046" t="s">
        <v>22680</v>
      </c>
      <c r="C2046" t="s">
        <v>22681</v>
      </c>
      <c r="D2046" t="s">
        <v>1355</v>
      </c>
      <c r="E2046" t="s">
        <v>22682</v>
      </c>
      <c r="F2046" t="s">
        <v>1102</v>
      </c>
      <c r="G2046" t="s">
        <v>50</v>
      </c>
      <c r="H2046" t="s">
        <v>51</v>
      </c>
      <c r="I2046" t="s">
        <v>1357</v>
      </c>
      <c r="J2046" t="s">
        <v>53</v>
      </c>
      <c r="K2046" t="s">
        <v>54</v>
      </c>
      <c r="L2046" t="s">
        <v>272</v>
      </c>
      <c r="M2046" t="s">
        <v>1180</v>
      </c>
      <c r="N2046" t="s">
        <v>1358</v>
      </c>
      <c r="O2046" t="s"/>
      <c r="P2046" t="s"/>
      <c r="Q2046" t="s">
        <v>44</v>
      </c>
      <c r="R2046" t="s"/>
      <c r="S2046" t="s"/>
      <c r="T2046" t="s"/>
      <c r="U2046" t="s"/>
      <c r="V2046" t="s"/>
      <c r="W2046" t="s"/>
      <c r="X2046" t="s"/>
      <c r="Y2046" t="s"/>
      <c r="Z2046" t="s"/>
      <c r="AA2046" t="s"/>
      <c r="AB2046" t="s">
        <v>22683</v>
      </c>
      <c r="AC2046" t="s">
        <v>22683</v>
      </c>
      <c r="AD2046" t="s">
        <v>86</v>
      </c>
      <c r="AE2046" t="s">
        <v>342</v>
      </c>
      <c r="AF2046" t="s">
        <v>22684</v>
      </c>
      <c r="AG2046" t="s">
        <v>22685</v>
      </c>
      <c r="AH2046" t="s">
        <v>192</v>
      </c>
      <c r="AI2046" t="s">
        <v>22686</v>
      </c>
      <c r="AJ2046" t="s">
        <v>22687</v>
      </c>
      <c r="AK2046" t="s">
        <v>66</v>
      </c>
    </row>
    <row r="2047" spans="1:38">
      <c r="A2047" t="s">
        <v>22688</v>
      </c>
      <c r="B2047" t="s">
        <v>22689</v>
      </c>
      <c r="C2047" t="s">
        <v>22690</v>
      </c>
      <c r="D2047" t="s">
        <v>22691</v>
      </c>
      <c r="E2047" t="s">
        <v>22692</v>
      </c>
      <c r="F2047" t="s">
        <v>233</v>
      </c>
      <c r="G2047" t="s">
        <v>50</v>
      </c>
      <c r="H2047" t="s">
        <v>51</v>
      </c>
      <c r="I2047" t="s">
        <v>22693</v>
      </c>
      <c r="J2047" t="s">
        <v>425</v>
      </c>
      <c r="K2047" t="s">
        <v>54</v>
      </c>
      <c r="L2047" t="s">
        <v>219</v>
      </c>
      <c r="M2047" t="s">
        <v>220</v>
      </c>
      <c r="N2047" t="s">
        <v>221</v>
      </c>
      <c r="O2047" t="s">
        <v>865</v>
      </c>
      <c r="P2047" t="s">
        <v>847</v>
      </c>
      <c r="Q2047" t="s">
        <v>67</v>
      </c>
      <c r="R2047" t="s">
        <v>22694</v>
      </c>
      <c r="S2047" t="s"/>
      <c r="T2047" t="s"/>
      <c r="U2047" t="s"/>
      <c r="V2047" t="s"/>
      <c r="W2047" t="s"/>
      <c r="X2047" t="s"/>
      <c r="Y2047" t="s"/>
      <c r="Z2047" t="s"/>
      <c r="AA2047" t="s"/>
      <c r="AB2047" t="s">
        <v>22695</v>
      </c>
      <c r="AC2047" t="s">
        <v>22696</v>
      </c>
      <c r="AD2047" t="s">
        <v>112</v>
      </c>
      <c r="AE2047" t="s">
        <v>44</v>
      </c>
      <c r="AF2047" t="s">
        <v>22697</v>
      </c>
      <c r="AG2047" t="s">
        <v>16677</v>
      </c>
      <c r="AH2047" t="s">
        <v>67</v>
      </c>
      <c r="AI2047" t="s">
        <v>22698</v>
      </c>
      <c r="AJ2047" t="s">
        <v>92</v>
      </c>
      <c r="AK2047" t="s">
        <v>66</v>
      </c>
    </row>
    <row r="2048" spans="1:38">
      <c r="A2048" t="s">
        <v>17219</v>
      </c>
      <c r="B2048" t="s">
        <v>22699</v>
      </c>
      <c r="C2048" t="s">
        <v>22700</v>
      </c>
      <c r="D2048" t="s">
        <v>22701</v>
      </c>
      <c r="E2048" t="s">
        <v>22702</v>
      </c>
      <c r="F2048" t="s">
        <v>541</v>
      </c>
      <c r="G2048" t="s">
        <v>72</v>
      </c>
      <c r="H2048" t="s">
        <v>51</v>
      </c>
      <c r="I2048" t="s">
        <v>4042</v>
      </c>
      <c r="J2048" t="s">
        <v>4043</v>
      </c>
      <c r="K2048" t="s">
        <v>4044</v>
      </c>
      <c r="L2048" t="s">
        <v>1344</v>
      </c>
      <c r="M2048" t="s">
        <v>3962</v>
      </c>
      <c r="N2048" t="s">
        <v>4497</v>
      </c>
      <c r="O2048" t="s">
        <v>209</v>
      </c>
      <c r="P2048" t="s"/>
      <c r="Q2048" t="s"/>
      <c r="R2048" t="s"/>
      <c r="S2048" t="s"/>
      <c r="T2048" t="s"/>
      <c r="U2048" t="s">
        <v>22703</v>
      </c>
      <c r="V2048" t="s">
        <v>67</v>
      </c>
      <c r="W2048" t="s">
        <v>22704</v>
      </c>
      <c r="X2048" t="s"/>
      <c r="Y2048" t="s"/>
      <c r="Z2048" t="s"/>
      <c r="AA2048" t="s">
        <v>84</v>
      </c>
      <c r="AB2048" t="s">
        <v>22705</v>
      </c>
      <c r="AC2048" t="s">
        <v>22705</v>
      </c>
      <c r="AD2048" t="s">
        <v>59</v>
      </c>
      <c r="AE2048" t="s">
        <v>904</v>
      </c>
      <c r="AF2048" t="s">
        <v>22706</v>
      </c>
      <c r="AG2048" t="s">
        <v>22707</v>
      </c>
      <c r="AH2048" t="s">
        <v>63</v>
      </c>
      <c r="AI2048" t="s">
        <v>22708</v>
      </c>
      <c r="AJ2048" t="s">
        <v>92</v>
      </c>
      <c r="AK2048" t="s">
        <v>66</v>
      </c>
    </row>
    <row r="2049" spans="1:38">
      <c r="A2049" t="s">
        <v>22709</v>
      </c>
      <c r="B2049" t="s">
        <v>22710</v>
      </c>
      <c r="C2049" t="s">
        <v>22711</v>
      </c>
      <c r="D2049" t="s">
        <v>22712</v>
      </c>
      <c r="E2049" t="s">
        <v>22713</v>
      </c>
      <c r="F2049" t="s">
        <v>6233</v>
      </c>
      <c r="G2049" t="s">
        <v>50</v>
      </c>
      <c r="H2049" t="s">
        <v>51</v>
      </c>
      <c r="I2049" t="s">
        <v>1908</v>
      </c>
      <c r="J2049" t="s">
        <v>1909</v>
      </c>
      <c r="K2049" t="s">
        <v>54</v>
      </c>
      <c r="L2049" t="s">
        <v>322</v>
      </c>
      <c r="M2049" t="s">
        <v>486</v>
      </c>
      <c r="N2049" t="s">
        <v>15715</v>
      </c>
      <c r="O2049" t="s">
        <v>209</v>
      </c>
      <c r="P2049" t="s"/>
      <c r="Q2049" t="s"/>
      <c r="R2049" t="s"/>
      <c r="S2049" t="s"/>
      <c r="T2049" t="s"/>
      <c r="U2049" t="s"/>
      <c r="V2049" t="s"/>
      <c r="W2049" t="s"/>
      <c r="X2049" t="s"/>
      <c r="Y2049" t="s"/>
      <c r="Z2049" t="s"/>
      <c r="AA2049" t="s"/>
      <c r="AB2049" t="s">
        <v>22714</v>
      </c>
      <c r="AC2049" t="s">
        <v>22714</v>
      </c>
      <c r="AD2049" t="s">
        <v>151</v>
      </c>
      <c r="AE2049" t="s">
        <v>44</v>
      </c>
      <c r="AF2049" t="s">
        <v>22715</v>
      </c>
      <c r="AG2049" t="s">
        <v>22716</v>
      </c>
      <c r="AH2049" t="s">
        <v>110</v>
      </c>
      <c r="AI2049" t="s">
        <v>22717</v>
      </c>
      <c r="AJ2049" t="s">
        <v>92</v>
      </c>
      <c r="AK2049" t="s">
        <v>66</v>
      </c>
    </row>
    <row r="2050" spans="1:38">
      <c r="A2050" t="s">
        <v>22718</v>
      </c>
      <c r="B2050" t="s">
        <v>22719</v>
      </c>
      <c r="C2050" t="s">
        <v>22720</v>
      </c>
      <c r="D2050" t="s">
        <v>22721</v>
      </c>
      <c r="E2050" t="s">
        <v>22722</v>
      </c>
      <c r="F2050" t="s">
        <v>306</v>
      </c>
      <c r="G2050" t="s">
        <v>50</v>
      </c>
      <c r="H2050" t="s">
        <v>51</v>
      </c>
      <c r="I2050" t="s">
        <v>22723</v>
      </c>
      <c r="J2050" t="s"/>
      <c r="K2050" t="s">
        <v>2306</v>
      </c>
      <c r="L2050" t="s">
        <v>355</v>
      </c>
      <c r="M2050" t="s">
        <v>985</v>
      </c>
      <c r="N2050" t="s">
        <v>986</v>
      </c>
      <c r="O2050" t="s">
        <v>174</v>
      </c>
      <c r="P2050" t="s"/>
      <c r="Q2050" t="s"/>
      <c r="R2050" t="s"/>
      <c r="S2050" t="s"/>
      <c r="T2050" t="s">
        <v>67</v>
      </c>
      <c r="U2050" t="s"/>
      <c r="V2050" t="s"/>
      <c r="W2050" t="s"/>
      <c r="X2050" t="s"/>
      <c r="Y2050" t="s"/>
      <c r="Z2050" t="s"/>
      <c r="AA2050" t="s"/>
      <c r="AB2050" t="s">
        <v>22724</v>
      </c>
      <c r="AC2050" t="s">
        <v>22725</v>
      </c>
      <c r="AD2050" t="s">
        <v>124</v>
      </c>
      <c r="AE2050" t="s">
        <v>44</v>
      </c>
      <c r="AF2050" t="s">
        <v>22726</v>
      </c>
      <c r="AG2050" t="s">
        <v>22727</v>
      </c>
      <c r="AH2050" t="s">
        <v>301</v>
      </c>
      <c r="AI2050" t="s">
        <v>22728</v>
      </c>
      <c r="AJ2050" t="s">
        <v>92</v>
      </c>
      <c r="AK2050" t="s">
        <v>66</v>
      </c>
    </row>
    <row r="2051" spans="1:38">
      <c r="A2051" t="s">
        <v>15286</v>
      </c>
      <c r="B2051" t="s">
        <v>22729</v>
      </c>
      <c r="C2051" t="s">
        <v>22730</v>
      </c>
      <c r="D2051" t="s">
        <v>22731</v>
      </c>
      <c r="E2051" t="s">
        <v>22732</v>
      </c>
      <c r="F2051" t="s">
        <v>396</v>
      </c>
      <c r="G2051" t="s">
        <v>50</v>
      </c>
      <c r="H2051" t="s">
        <v>51</v>
      </c>
      <c r="I2051" t="s">
        <v>1193</v>
      </c>
      <c r="J2051" t="s"/>
      <c r="K2051" t="s">
        <v>453</v>
      </c>
      <c r="L2051" t="s">
        <v>843</v>
      </c>
      <c r="M2051" t="s">
        <v>844</v>
      </c>
      <c r="N2051" t="s">
        <v>3379</v>
      </c>
      <c r="O2051" t="s"/>
      <c r="P2051" t="s"/>
      <c r="Q2051" t="s">
        <v>44</v>
      </c>
      <c r="R2051" t="s"/>
      <c r="S2051" t="s"/>
      <c r="T2051" t="s"/>
      <c r="U2051" t="s"/>
      <c r="V2051" t="s"/>
      <c r="W2051" t="s"/>
      <c r="X2051" t="s"/>
      <c r="Y2051" t="s"/>
      <c r="Z2051" t="s"/>
      <c r="AA2051" t="s"/>
      <c r="AB2051" t="s">
        <v>22733</v>
      </c>
      <c r="AC2051" t="s">
        <v>22733</v>
      </c>
      <c r="AD2051" t="s">
        <v>174</v>
      </c>
      <c r="AE2051" t="s">
        <v>1105</v>
      </c>
      <c r="AF2051" t="s">
        <v>22734</v>
      </c>
      <c r="AG2051" t="s">
        <v>22735</v>
      </c>
      <c r="AH2051" t="s">
        <v>142</v>
      </c>
      <c r="AI2051" t="s">
        <v>22736</v>
      </c>
      <c r="AJ2051" t="s">
        <v>22737</v>
      </c>
      <c r="AK2051" t="s">
        <v>66</v>
      </c>
    </row>
    <row r="2052" spans="1:38">
      <c r="A2052" t="s">
        <v>22738</v>
      </c>
      <c r="B2052" t="s">
        <v>22739</v>
      </c>
      <c r="C2052" t="s">
        <v>22740</v>
      </c>
      <c r="D2052" t="s">
        <v>22741</v>
      </c>
      <c r="E2052" t="s">
        <v>22742</v>
      </c>
      <c r="F2052" t="s">
        <v>117</v>
      </c>
      <c r="G2052" t="s">
        <v>50</v>
      </c>
      <c r="H2052" t="s">
        <v>51</v>
      </c>
      <c r="I2052" t="s">
        <v>1865</v>
      </c>
      <c r="J2052" t="s">
        <v>53</v>
      </c>
      <c r="K2052" t="s">
        <v>54</v>
      </c>
      <c r="L2052" t="s">
        <v>272</v>
      </c>
      <c r="M2052" t="s">
        <v>1237</v>
      </c>
      <c r="N2052" t="s">
        <v>1726</v>
      </c>
      <c r="O2052" t="s">
        <v>79</v>
      </c>
      <c r="P2052" t="s">
        <v>22743</v>
      </c>
      <c r="Q2052" t="s">
        <v>93</v>
      </c>
      <c r="R2052" t="s"/>
      <c r="S2052" t="s"/>
      <c r="T2052" t="s"/>
      <c r="U2052" t="s"/>
      <c r="V2052" t="s"/>
      <c r="W2052" t="s"/>
      <c r="X2052" t="s"/>
      <c r="Y2052" t="s"/>
      <c r="Z2052" t="s"/>
      <c r="AA2052" t="s"/>
      <c r="AB2052" t="s">
        <v>22744</v>
      </c>
      <c r="AC2052" t="s">
        <v>22745</v>
      </c>
      <c r="AD2052" t="s">
        <v>142</v>
      </c>
      <c r="AE2052" t="s">
        <v>22746</v>
      </c>
      <c r="AF2052" t="s">
        <v>22747</v>
      </c>
      <c r="AG2052" t="s">
        <v>22748</v>
      </c>
      <c r="AH2052" t="s">
        <v>192</v>
      </c>
      <c r="AI2052" t="s">
        <v>22749</v>
      </c>
      <c r="AJ2052" t="s">
        <v>92</v>
      </c>
      <c r="AK2052" t="s">
        <v>66</v>
      </c>
    </row>
    <row r="2053" spans="1:38">
      <c r="A2053" t="s">
        <v>22750</v>
      </c>
      <c r="B2053" t="s">
        <v>22751</v>
      </c>
      <c r="C2053" t="s">
        <v>22752</v>
      </c>
      <c r="D2053" t="s">
        <v>22753</v>
      </c>
      <c r="E2053" t="s">
        <v>22754</v>
      </c>
      <c r="F2053" t="s">
        <v>767</v>
      </c>
      <c r="G2053" t="s">
        <v>72</v>
      </c>
      <c r="H2053" t="s">
        <v>51</v>
      </c>
      <c r="I2053" t="s">
        <v>1167</v>
      </c>
      <c r="J2053" t="s">
        <v>1167</v>
      </c>
      <c r="K2053" t="s">
        <v>271</v>
      </c>
      <c r="L2053" t="s">
        <v>139</v>
      </c>
      <c r="M2053" t="s">
        <v>500</v>
      </c>
      <c r="N2053" t="s">
        <v>501</v>
      </c>
      <c r="O2053" t="s">
        <v>86</v>
      </c>
      <c r="P2053" t="s"/>
      <c r="Q2053" t="s"/>
      <c r="R2053" t="s"/>
      <c r="S2053" t="s"/>
      <c r="T2053" t="s"/>
      <c r="U2053" t="s"/>
      <c r="V2053" t="s">
        <v>67</v>
      </c>
      <c r="W2053" t="s">
        <v>22755</v>
      </c>
      <c r="X2053" t="s"/>
      <c r="Y2053" t="s"/>
      <c r="Z2053" t="s"/>
      <c r="AA2053" t="s">
        <v>84</v>
      </c>
      <c r="AB2053" t="s">
        <v>22756</v>
      </c>
      <c r="AC2053" t="s">
        <v>22756</v>
      </c>
      <c r="AD2053" t="s">
        <v>110</v>
      </c>
      <c r="AE2053" t="s">
        <v>1254</v>
      </c>
      <c r="AF2053" t="s">
        <v>22757</v>
      </c>
      <c r="AG2053" t="s">
        <v>22758</v>
      </c>
      <c r="AH2053" t="s">
        <v>151</v>
      </c>
      <c r="AI2053" t="s">
        <v>22759</v>
      </c>
      <c r="AJ2053" t="s">
        <v>92</v>
      </c>
      <c r="AK2053" t="s">
        <v>66</v>
      </c>
    </row>
    <row r="2054" spans="1:38">
      <c r="A2054" t="s">
        <v>22760</v>
      </c>
      <c r="B2054" t="s">
        <v>22761</v>
      </c>
      <c r="C2054" t="s">
        <v>22762</v>
      </c>
      <c r="D2054" t="s">
        <v>22763</v>
      </c>
      <c r="E2054" t="s">
        <v>22764</v>
      </c>
      <c r="F2054" t="s"/>
      <c r="G2054" t="s">
        <v>50</v>
      </c>
      <c r="H2054" t="s">
        <v>51</v>
      </c>
      <c r="I2054" t="s">
        <v>1663</v>
      </c>
      <c r="J2054" t="s">
        <v>187</v>
      </c>
      <c r="K2054" t="s">
        <v>188</v>
      </c>
      <c r="L2054" t="s">
        <v>932</v>
      </c>
      <c r="M2054" t="s">
        <v>932</v>
      </c>
      <c r="N2054" t="s">
        <v>1305</v>
      </c>
      <c r="O2054" t="s">
        <v>174</v>
      </c>
      <c r="P2054" t="s">
        <v>22765</v>
      </c>
      <c r="Q2054" t="s">
        <v>93</v>
      </c>
      <c r="R2054" t="s">
        <v>22766</v>
      </c>
      <c r="S2054" t="s"/>
      <c r="T2054" t="s">
        <v>67</v>
      </c>
      <c r="U2054" t="s"/>
      <c r="V2054" t="s"/>
      <c r="W2054" t="s"/>
      <c r="X2054" t="s"/>
      <c r="Y2054" t="s"/>
      <c r="Z2054" t="s">
        <v>22767</v>
      </c>
      <c r="AA2054" t="s"/>
      <c r="AB2054" t="s">
        <v>22768</v>
      </c>
      <c r="AC2054" t="s">
        <v>22768</v>
      </c>
      <c r="AD2054" t="s">
        <v>93</v>
      </c>
      <c r="AE2054" t="s">
        <v>44</v>
      </c>
      <c r="AF2054" t="s">
        <v>22769</v>
      </c>
      <c r="AG2054" t="s">
        <v>22770</v>
      </c>
      <c r="AH2054" t="s">
        <v>44</v>
      </c>
      <c r="AI2054" t="s">
        <v>22771</v>
      </c>
      <c r="AJ2054" t="s">
        <v>92</v>
      </c>
      <c r="AK2054" t="s">
        <v>66</v>
      </c>
    </row>
    <row r="2055" spans="1:38">
      <c r="A2055" t="s">
        <v>22772</v>
      </c>
      <c r="B2055" t="s">
        <v>22773</v>
      </c>
      <c r="C2055" t="s">
        <v>22774</v>
      </c>
      <c r="D2055" t="s">
        <v>22775</v>
      </c>
      <c r="E2055" t="s">
        <v>22776</v>
      </c>
      <c r="F2055" t="s"/>
      <c r="G2055" t="s">
        <v>50</v>
      </c>
      <c r="H2055" t="s">
        <v>51</v>
      </c>
      <c r="I2055" t="s">
        <v>22777</v>
      </c>
      <c r="J2055" t="s"/>
      <c r="K2055" t="s">
        <v>984</v>
      </c>
      <c r="L2055" t="s">
        <v>55</v>
      </c>
      <c r="M2055" t="s">
        <v>56</v>
      </c>
      <c r="N2055" t="s">
        <v>57</v>
      </c>
      <c r="O2055" t="s"/>
      <c r="P2055" t="s"/>
      <c r="Q2055" t="s">
        <v>67</v>
      </c>
      <c r="R2055" t="s">
        <v>9301</v>
      </c>
      <c r="S2055" t="s"/>
      <c r="T2055" t="s"/>
      <c r="U2055" t="s"/>
      <c r="V2055" t="s"/>
      <c r="W2055" t="s"/>
      <c r="X2055" t="s"/>
      <c r="Y2055" t="s"/>
      <c r="Z2055" t="s"/>
      <c r="AA2055" t="s"/>
      <c r="AB2055" t="s">
        <v>22778</v>
      </c>
      <c r="AC2055" t="s">
        <v>22778</v>
      </c>
      <c r="AD2055" t="s">
        <v>59</v>
      </c>
      <c r="AE2055" t="s">
        <v>60</v>
      </c>
      <c r="AF2055" t="s">
        <v>22779</v>
      </c>
      <c r="AG2055" t="s">
        <v>22780</v>
      </c>
      <c r="AH2055" t="s">
        <v>112</v>
      </c>
      <c r="AI2055" t="s">
        <v>22781</v>
      </c>
      <c r="AJ2055" t="s">
        <v>22782</v>
      </c>
      <c r="AK2055" t="s">
        <v>66</v>
      </c>
    </row>
    <row r="2056" spans="1:38">
      <c r="A2056" t="s">
        <v>22783</v>
      </c>
      <c r="B2056" t="s">
        <v>22784</v>
      </c>
      <c r="C2056" t="s">
        <v>22785</v>
      </c>
      <c r="D2056" t="s"/>
      <c r="E2056" t="s">
        <v>22786</v>
      </c>
      <c r="F2056" t="s">
        <v>117</v>
      </c>
      <c r="G2056" t="s">
        <v>1178</v>
      </c>
      <c r="H2056" t="s">
        <v>234</v>
      </c>
      <c r="I2056" t="s">
        <v>22787</v>
      </c>
      <c r="J2056" t="s">
        <v>2648</v>
      </c>
      <c r="K2056" t="s">
        <v>54</v>
      </c>
      <c r="L2056" t="s">
        <v>189</v>
      </c>
      <c r="M2056" t="s">
        <v>190</v>
      </c>
      <c r="N2056" t="s">
        <v>191</v>
      </c>
      <c r="O2056" t="s">
        <v>192</v>
      </c>
      <c r="P2056" t="s">
        <v>755</v>
      </c>
      <c r="Q2056" t="s">
        <v>112</v>
      </c>
      <c r="R2056" t="s">
        <v>22788</v>
      </c>
      <c r="S2056" t="s"/>
      <c r="T2056" t="s"/>
      <c r="U2056" t="s"/>
      <c r="V2056" t="s">
        <v>67</v>
      </c>
      <c r="W2056" t="s">
        <v>22789</v>
      </c>
      <c r="X2056" t="s"/>
      <c r="Y2056" t="s"/>
      <c r="Z2056" t="s">
        <v>22790</v>
      </c>
      <c r="AA2056" t="s">
        <v>84</v>
      </c>
      <c r="AB2056" t="s">
        <v>22791</v>
      </c>
      <c r="AC2056" t="s">
        <v>22792</v>
      </c>
      <c r="AD2056" t="s">
        <v>59</v>
      </c>
      <c r="AE2056" t="s">
        <v>44</v>
      </c>
      <c r="AF2056" t="s">
        <v>22793</v>
      </c>
      <c r="AG2056" t="s">
        <v>22542</v>
      </c>
      <c r="AH2056" t="s">
        <v>192</v>
      </c>
      <c r="AI2056" t="s">
        <v>22794</v>
      </c>
      <c r="AJ2056" t="s">
        <v>92</v>
      </c>
      <c r="AK2056" t="s">
        <v>66</v>
      </c>
    </row>
    <row r="2057" spans="1:38">
      <c r="A2057" t="s">
        <v>22795</v>
      </c>
      <c r="B2057" t="s">
        <v>22796</v>
      </c>
      <c r="C2057" t="s">
        <v>22797</v>
      </c>
      <c r="D2057" t="s">
        <v>22798</v>
      </c>
      <c r="E2057" t="s">
        <v>22799</v>
      </c>
      <c r="F2057" t="s">
        <v>49</v>
      </c>
      <c r="G2057" t="s">
        <v>50</v>
      </c>
      <c r="H2057" t="s">
        <v>51</v>
      </c>
      <c r="I2057" t="s">
        <v>5192</v>
      </c>
      <c r="J2057" t="s">
        <v>53</v>
      </c>
      <c r="K2057" t="s">
        <v>54</v>
      </c>
      <c r="L2057" t="s">
        <v>355</v>
      </c>
      <c r="M2057" t="s">
        <v>356</v>
      </c>
      <c r="N2057" t="s">
        <v>357</v>
      </c>
      <c r="O2057" t="s">
        <v>826</v>
      </c>
      <c r="P2057" t="s"/>
      <c r="Q2057" t="s">
        <v>67</v>
      </c>
      <c r="R2057" t="s"/>
      <c r="S2057" t="s"/>
      <c r="T2057" t="s"/>
      <c r="U2057" t="s"/>
      <c r="V2057" t="s"/>
      <c r="W2057" t="s"/>
      <c r="X2057" t="s"/>
      <c r="Y2057" t="s"/>
      <c r="Z2057" t="s"/>
      <c r="AA2057" t="s"/>
      <c r="AB2057" t="s">
        <v>22800</v>
      </c>
      <c r="AC2057" t="s">
        <v>22801</v>
      </c>
      <c r="AD2057" t="s">
        <v>59</v>
      </c>
      <c r="AE2057" t="s">
        <v>44</v>
      </c>
      <c r="AF2057" t="s">
        <v>22802</v>
      </c>
      <c r="AG2057" t="s">
        <v>8940</v>
      </c>
      <c r="AH2057" t="s">
        <v>110</v>
      </c>
      <c r="AI2057" t="s">
        <v>22803</v>
      </c>
      <c r="AJ2057" t="s">
        <v>92</v>
      </c>
      <c r="AK2057" t="s">
        <v>66</v>
      </c>
    </row>
    <row r="2058" spans="1:38">
      <c r="A2058" t="s">
        <v>8454</v>
      </c>
      <c r="B2058" t="s">
        <v>22804</v>
      </c>
      <c r="C2058" t="s">
        <v>22805</v>
      </c>
      <c r="D2058" t="s">
        <v>22806</v>
      </c>
      <c r="E2058" t="s">
        <v>22807</v>
      </c>
      <c r="F2058" t="s">
        <v>49</v>
      </c>
      <c r="G2058" t="s">
        <v>50</v>
      </c>
      <c r="H2058" t="s">
        <v>51</v>
      </c>
      <c r="I2058" t="s">
        <v>1932</v>
      </c>
      <c r="J2058" t="s">
        <v>1933</v>
      </c>
      <c r="K2058" t="s">
        <v>54</v>
      </c>
      <c r="L2058" t="s">
        <v>204</v>
      </c>
      <c r="M2058" t="s">
        <v>205</v>
      </c>
      <c r="N2058" t="s">
        <v>2781</v>
      </c>
      <c r="O2058" t="s">
        <v>241</v>
      </c>
      <c r="P2058" t="s">
        <v>22808</v>
      </c>
      <c r="Q2058" t="s">
        <v>67</v>
      </c>
      <c r="R2058" t="s"/>
      <c r="S2058" t="s"/>
      <c r="T2058" t="s"/>
      <c r="U2058" t="s"/>
      <c r="V2058" t="s"/>
      <c r="W2058" t="s"/>
      <c r="X2058" t="s"/>
      <c r="Y2058" t="s"/>
      <c r="Z2058" t="s"/>
      <c r="AA2058" t="s"/>
      <c r="AB2058" t="s">
        <v>22809</v>
      </c>
      <c r="AC2058" t="s">
        <v>22810</v>
      </c>
      <c r="AD2058" t="s">
        <v>110</v>
      </c>
      <c r="AE2058" t="s">
        <v>515</v>
      </c>
      <c r="AF2058" t="s">
        <v>22811</v>
      </c>
      <c r="AG2058" t="s">
        <v>22812</v>
      </c>
      <c r="AH2058" t="s">
        <v>63</v>
      </c>
      <c r="AI2058" t="s">
        <v>22813</v>
      </c>
      <c r="AJ2058" t="s">
        <v>92</v>
      </c>
      <c r="AK2058" t="s">
        <v>66</v>
      </c>
    </row>
    <row r="2059" spans="1:38">
      <c r="A2059" t="s">
        <v>22814</v>
      </c>
      <c r="B2059" t="s">
        <v>22815</v>
      </c>
      <c r="C2059" t="s">
        <v>22816</v>
      </c>
      <c r="D2059" t="s"/>
      <c r="E2059" t="s">
        <v>22817</v>
      </c>
      <c r="F2059" t="s">
        <v>233</v>
      </c>
      <c r="G2059" t="s">
        <v>50</v>
      </c>
      <c r="H2059" t="s">
        <v>51</v>
      </c>
      <c r="I2059" t="s">
        <v>235</v>
      </c>
      <c r="J2059" t="s">
        <v>236</v>
      </c>
      <c r="K2059" t="s">
        <v>237</v>
      </c>
      <c r="L2059" t="s">
        <v>526</v>
      </c>
      <c r="M2059" t="s">
        <v>527</v>
      </c>
      <c r="N2059" t="s">
        <v>5262</v>
      </c>
      <c r="O2059" t="s"/>
      <c r="P2059" t="s"/>
      <c r="Q2059" t="s"/>
      <c r="R2059" t="s"/>
      <c r="S2059" t="s"/>
      <c r="T2059" t="s"/>
      <c r="U2059" t="s"/>
      <c r="V2059" t="s"/>
      <c r="W2059" t="s"/>
      <c r="X2059" t="s"/>
      <c r="Y2059" t="s"/>
      <c r="Z2059" t="s"/>
      <c r="AA2059" t="s"/>
      <c r="AB2059" t="s">
        <v>22818</v>
      </c>
      <c r="AC2059" t="s">
        <v>22818</v>
      </c>
      <c r="AD2059" t="s">
        <v>93</v>
      </c>
      <c r="AE2059" t="s">
        <v>277</v>
      </c>
      <c r="AF2059" t="s">
        <v>22819</v>
      </c>
      <c r="AG2059" t="s">
        <v>19295</v>
      </c>
      <c r="AH2059" t="s">
        <v>44</v>
      </c>
      <c r="AI2059" t="s">
        <v>22820</v>
      </c>
      <c r="AJ2059" t="s">
        <v>92</v>
      </c>
      <c r="AK2059" t="s">
        <v>66</v>
      </c>
    </row>
    <row r="2060" spans="1:38">
      <c r="A2060" t="s">
        <v>22821</v>
      </c>
      <c r="B2060" t="s">
        <v>22822</v>
      </c>
      <c r="C2060" t="s">
        <v>22823</v>
      </c>
      <c r="D2060" t="s">
        <v>22824</v>
      </c>
      <c r="E2060" t="s">
        <v>22825</v>
      </c>
      <c r="F2060" t="s">
        <v>2409</v>
      </c>
      <c r="G2060" t="s">
        <v>50</v>
      </c>
      <c r="H2060" t="s">
        <v>51</v>
      </c>
      <c r="I2060" t="s">
        <v>22826</v>
      </c>
      <c r="J2060" t="s"/>
      <c r="K2060" t="s">
        <v>22827</v>
      </c>
      <c r="L2060" t="s">
        <v>189</v>
      </c>
      <c r="M2060" t="s">
        <v>190</v>
      </c>
      <c r="N2060" t="s">
        <v>191</v>
      </c>
      <c r="O2060" t="s">
        <v>192</v>
      </c>
      <c r="P2060" t="s"/>
      <c r="Q2060" t="s"/>
      <c r="R2060" t="s"/>
      <c r="S2060" t="s"/>
      <c r="T2060" t="s"/>
      <c r="U2060" t="s"/>
      <c r="V2060" t="s"/>
      <c r="W2060" t="s"/>
      <c r="X2060" t="s"/>
      <c r="Y2060" t="s"/>
      <c r="Z2060" t="s"/>
      <c r="AA2060" t="s"/>
      <c r="AB2060" t="s">
        <v>22828</v>
      </c>
      <c r="AC2060" t="s">
        <v>22828</v>
      </c>
      <c r="AD2060" t="s">
        <v>461</v>
      </c>
      <c r="AE2060" t="s">
        <v>44</v>
      </c>
      <c r="AF2060" t="s">
        <v>22829</v>
      </c>
      <c r="AG2060" t="s">
        <v>22830</v>
      </c>
      <c r="AH2060" t="s">
        <v>1258</v>
      </c>
      <c r="AI2060" t="s">
        <v>22831</v>
      </c>
      <c r="AJ2060" t="s">
        <v>92</v>
      </c>
      <c r="AK2060" t="s">
        <v>66</v>
      </c>
    </row>
    <row r="2061" spans="1:38">
      <c r="A2061" t="s">
        <v>22832</v>
      </c>
      <c r="B2061" t="s">
        <v>22833</v>
      </c>
      <c r="C2061" t="s">
        <v>22834</v>
      </c>
      <c r="D2061" t="s">
        <v>22835</v>
      </c>
      <c r="E2061" t="s">
        <v>22836</v>
      </c>
      <c r="F2061" t="s">
        <v>49</v>
      </c>
      <c r="G2061" t="s">
        <v>50</v>
      </c>
      <c r="H2061" t="s">
        <v>51</v>
      </c>
      <c r="I2061" t="s">
        <v>7812</v>
      </c>
      <c r="J2061" t="s"/>
      <c r="K2061" t="s">
        <v>569</v>
      </c>
      <c r="L2061" t="s">
        <v>120</v>
      </c>
      <c r="M2061" t="s">
        <v>121</v>
      </c>
      <c r="N2061" t="s">
        <v>899</v>
      </c>
      <c r="O2061" t="s">
        <v>330</v>
      </c>
      <c r="P2061" t="s"/>
      <c r="Q2061" t="s"/>
      <c r="R2061" t="s"/>
      <c r="S2061" t="s"/>
      <c r="T2061" t="s"/>
      <c r="U2061" t="s"/>
      <c r="V2061" t="s"/>
      <c r="W2061" t="s"/>
      <c r="X2061" t="s"/>
      <c r="Y2061" t="s"/>
      <c r="Z2061" t="s"/>
      <c r="AA2061" t="s"/>
      <c r="AB2061" t="s">
        <v>22837</v>
      </c>
      <c r="AC2061" t="s">
        <v>22838</v>
      </c>
      <c r="AD2061" t="s">
        <v>151</v>
      </c>
      <c r="AE2061" t="s">
        <v>342</v>
      </c>
      <c r="AF2061" t="s">
        <v>22839</v>
      </c>
      <c r="AG2061" t="s">
        <v>6461</v>
      </c>
      <c r="AH2061" t="s">
        <v>59</v>
      </c>
      <c r="AI2061" t="s">
        <v>22840</v>
      </c>
      <c r="AJ2061" t="s">
        <v>92</v>
      </c>
      <c r="AK2061" t="s">
        <v>66</v>
      </c>
    </row>
    <row r="2062" spans="1:38">
      <c r="A2062" t="s">
        <v>1511</v>
      </c>
      <c r="B2062" t="s">
        <v>22841</v>
      </c>
      <c r="C2062" t="s">
        <v>22842</v>
      </c>
      <c r="D2062" t="s">
        <v>22843</v>
      </c>
      <c r="E2062" t="s">
        <v>22844</v>
      </c>
      <c r="F2062" t="s">
        <v>396</v>
      </c>
      <c r="G2062" t="s">
        <v>50</v>
      </c>
      <c r="H2062" t="s">
        <v>51</v>
      </c>
      <c r="I2062" t="s">
        <v>22845</v>
      </c>
      <c r="J2062" t="s">
        <v>8350</v>
      </c>
      <c r="K2062" t="s">
        <v>469</v>
      </c>
      <c r="L2062" t="s">
        <v>1344</v>
      </c>
      <c r="M2062" t="s">
        <v>1345</v>
      </c>
      <c r="N2062" t="s">
        <v>2008</v>
      </c>
      <c r="O2062" t="s">
        <v>209</v>
      </c>
      <c r="P2062" t="s">
        <v>22846</v>
      </c>
      <c r="Q2062" t="s">
        <v>67</v>
      </c>
      <c r="R2062" t="s">
        <v>22847</v>
      </c>
      <c r="S2062" t="s"/>
      <c r="T2062" t="s"/>
      <c r="U2062" t="s"/>
      <c r="V2062" t="s"/>
      <c r="W2062" t="s"/>
      <c r="X2062" t="s"/>
      <c r="Y2062" t="s"/>
      <c r="Z2062" t="s"/>
      <c r="AA2062" t="s"/>
      <c r="AB2062" t="s">
        <v>22848</v>
      </c>
      <c r="AC2062" t="s">
        <v>22848</v>
      </c>
      <c r="AD2062" t="s">
        <v>112</v>
      </c>
      <c r="AE2062" t="s">
        <v>60</v>
      </c>
      <c r="AF2062" t="s">
        <v>22849</v>
      </c>
      <c r="AG2062" t="s">
        <v>22850</v>
      </c>
      <c r="AH2062" t="s">
        <v>67</v>
      </c>
      <c r="AI2062" t="s">
        <v>22851</v>
      </c>
      <c r="AJ2062" t="s">
        <v>92</v>
      </c>
      <c r="AK2062" t="s">
        <v>66</v>
      </c>
    </row>
    <row r="2063" spans="1:38">
      <c r="A2063" t="s">
        <v>22852</v>
      </c>
      <c r="B2063" t="s">
        <v>22853</v>
      </c>
      <c r="C2063" t="s">
        <v>22854</v>
      </c>
      <c r="D2063" t="s">
        <v>22855</v>
      </c>
      <c r="E2063" t="s">
        <v>22856</v>
      </c>
      <c r="F2063" t="s">
        <v>438</v>
      </c>
      <c r="G2063" t="s">
        <v>50</v>
      </c>
      <c r="H2063" t="s">
        <v>51</v>
      </c>
      <c r="I2063" t="s">
        <v>870</v>
      </c>
      <c r="J2063" t="s"/>
      <c r="K2063" t="s">
        <v>525</v>
      </c>
      <c r="L2063" t="s">
        <v>932</v>
      </c>
      <c r="M2063" t="s">
        <v>932</v>
      </c>
      <c r="N2063" t="s">
        <v>5310</v>
      </c>
      <c r="O2063" t="s"/>
      <c r="P2063" t="s"/>
      <c r="Q2063" t="s">
        <v>44</v>
      </c>
      <c r="R2063" t="s"/>
      <c r="S2063" t="s"/>
      <c r="T2063" t="s"/>
      <c r="U2063" t="s"/>
      <c r="V2063" t="s"/>
      <c r="W2063" t="s"/>
      <c r="X2063" t="s"/>
      <c r="Y2063" t="s"/>
      <c r="Z2063" t="s"/>
      <c r="AA2063" t="s"/>
      <c r="AB2063" t="s">
        <v>22857</v>
      </c>
      <c r="AC2063" t="s">
        <v>22857</v>
      </c>
      <c r="AD2063" t="s">
        <v>195</v>
      </c>
      <c r="AE2063" t="s">
        <v>44</v>
      </c>
      <c r="AF2063" t="s">
        <v>22858</v>
      </c>
      <c r="AG2063" t="s">
        <v>22859</v>
      </c>
      <c r="AH2063" t="s">
        <v>642</v>
      </c>
      <c r="AI2063" t="s">
        <v>22860</v>
      </c>
      <c r="AJ2063" t="s">
        <v>22861</v>
      </c>
      <c r="AK2063" t="s">
        <v>66</v>
      </c>
    </row>
    <row r="2064" spans="1:38">
      <c r="A2064" t="s">
        <v>22862</v>
      </c>
      <c r="B2064" t="s">
        <v>22863</v>
      </c>
      <c r="C2064" t="s">
        <v>22864</v>
      </c>
      <c r="D2064" t="s">
        <v>22865</v>
      </c>
      <c r="E2064" t="s">
        <v>22866</v>
      </c>
      <c r="F2064" t="s">
        <v>1154</v>
      </c>
      <c r="G2064" t="s">
        <v>50</v>
      </c>
      <c r="H2064" t="s">
        <v>51</v>
      </c>
      <c r="I2064" t="s">
        <v>5618</v>
      </c>
      <c r="J2064" t="s">
        <v>795</v>
      </c>
      <c r="K2064" t="s">
        <v>188</v>
      </c>
      <c r="L2064" t="s">
        <v>204</v>
      </c>
      <c r="M2064" t="s">
        <v>205</v>
      </c>
      <c r="N2064" t="s">
        <v>1382</v>
      </c>
      <c r="O2064" t="s">
        <v>878</v>
      </c>
      <c r="P2064" t="s">
        <v>22867</v>
      </c>
      <c r="Q2064" t="s">
        <v>67</v>
      </c>
      <c r="R2064" t="s">
        <v>22868</v>
      </c>
      <c r="S2064" t="s"/>
      <c r="T2064" t="s"/>
      <c r="U2064" t="s"/>
      <c r="V2064" t="s"/>
      <c r="W2064" t="s"/>
      <c r="X2064" t="s"/>
      <c r="Y2064" t="s"/>
      <c r="Z2064" t="s"/>
      <c r="AA2064" t="s"/>
      <c r="AB2064" t="s">
        <v>22869</v>
      </c>
      <c r="AC2064" t="s">
        <v>22870</v>
      </c>
      <c r="AD2064" t="s">
        <v>93</v>
      </c>
      <c r="AE2064" t="s">
        <v>44</v>
      </c>
      <c r="AF2064" t="s">
        <v>22871</v>
      </c>
      <c r="AG2064" t="s">
        <v>22872</v>
      </c>
      <c r="AH2064" t="s">
        <v>44</v>
      </c>
      <c r="AI2064" t="s">
        <v>22873</v>
      </c>
      <c r="AJ2064" t="s">
        <v>92</v>
      </c>
      <c r="AK2064" t="s">
        <v>66</v>
      </c>
    </row>
    <row r="2065" spans="1:38">
      <c r="A2065" t="s">
        <v>22874</v>
      </c>
      <c r="B2065" t="s">
        <v>22875</v>
      </c>
      <c r="C2065" t="s">
        <v>22876</v>
      </c>
      <c r="D2065" t="s"/>
      <c r="E2065" t="s">
        <v>22877</v>
      </c>
      <c r="F2065" t="s">
        <v>857</v>
      </c>
      <c r="G2065" t="s">
        <v>72</v>
      </c>
      <c r="H2065" t="s">
        <v>51</v>
      </c>
      <c r="I2065" t="s">
        <v>2975</v>
      </c>
      <c r="J2065" t="s"/>
      <c r="K2065" t="s">
        <v>2975</v>
      </c>
      <c r="L2065" t="s">
        <v>76</v>
      </c>
      <c r="M2065" t="s">
        <v>77</v>
      </c>
      <c r="N2065" t="s">
        <v>860</v>
      </c>
      <c r="O2065" t="s">
        <v>79</v>
      </c>
      <c r="P2065" t="s"/>
      <c r="Q2065" t="s"/>
      <c r="R2065" t="s"/>
      <c r="S2065" t="s"/>
      <c r="T2065" t="s"/>
      <c r="U2065" t="s"/>
      <c r="V2065" t="s"/>
      <c r="W2065" t="s">
        <v>6561</v>
      </c>
      <c r="X2065" t="s"/>
      <c r="Y2065" t="s"/>
      <c r="Z2065" t="s"/>
      <c r="AA2065" t="s"/>
      <c r="AB2065" t="s">
        <v>22878</v>
      </c>
      <c r="AC2065" t="s">
        <v>22878</v>
      </c>
      <c r="AD2065" t="s">
        <v>59</v>
      </c>
      <c r="AE2065" t="s">
        <v>44</v>
      </c>
      <c r="AF2065" t="s">
        <v>22879</v>
      </c>
      <c r="AG2065" t="s">
        <v>4662</v>
      </c>
      <c r="AH2065" t="s">
        <v>149</v>
      </c>
      <c r="AI2065" t="s">
        <v>22880</v>
      </c>
      <c r="AJ2065" t="s">
        <v>92</v>
      </c>
      <c r="AK2065" t="s">
        <v>66</v>
      </c>
    </row>
    <row r="2066" spans="1:38">
      <c r="A2066" t="s">
        <v>22881</v>
      </c>
      <c r="B2066" t="s">
        <v>22882</v>
      </c>
      <c r="C2066" t="s">
        <v>22883</v>
      </c>
      <c r="D2066" t="s">
        <v>22884</v>
      </c>
      <c r="E2066" t="s">
        <v>22885</v>
      </c>
      <c r="F2066" t="s">
        <v>49</v>
      </c>
      <c r="G2066" t="s">
        <v>50</v>
      </c>
      <c r="H2066" t="s">
        <v>51</v>
      </c>
      <c r="I2066" t="s">
        <v>954</v>
      </c>
      <c r="J2066" t="s">
        <v>53</v>
      </c>
      <c r="K2066" t="s">
        <v>54</v>
      </c>
      <c r="L2066" t="s">
        <v>526</v>
      </c>
      <c r="M2066" t="s">
        <v>527</v>
      </c>
      <c r="N2066" t="s">
        <v>1039</v>
      </c>
      <c r="O2066" t="s">
        <v>241</v>
      </c>
      <c r="P2066" t="s">
        <v>3761</v>
      </c>
      <c r="Q2066" t="s">
        <v>93</v>
      </c>
      <c r="R2066" t="s">
        <v>22886</v>
      </c>
      <c r="S2066" t="s"/>
      <c r="T2066" t="s"/>
      <c r="U2066" t="s"/>
      <c r="V2066" t="s"/>
      <c r="W2066" t="s"/>
      <c r="X2066" t="s"/>
      <c r="Y2066" t="s"/>
      <c r="Z2066" t="s"/>
      <c r="AA2066" t="s"/>
      <c r="AB2066" t="s">
        <v>22887</v>
      </c>
      <c r="AC2066" t="s">
        <v>22887</v>
      </c>
      <c r="AD2066" t="s">
        <v>93</v>
      </c>
      <c r="AE2066" t="s">
        <v>44</v>
      </c>
      <c r="AF2066" t="s">
        <v>22888</v>
      </c>
      <c r="AG2066" t="s">
        <v>14463</v>
      </c>
      <c r="AH2066" t="s">
        <v>44</v>
      </c>
      <c r="AI2066" t="s">
        <v>22889</v>
      </c>
      <c r="AJ2066" t="s">
        <v>92</v>
      </c>
      <c r="AK2066" t="s">
        <v>66</v>
      </c>
    </row>
    <row r="2067" spans="1:38">
      <c r="A2067" t="s">
        <v>22890</v>
      </c>
      <c r="B2067" t="s">
        <v>22891</v>
      </c>
      <c r="C2067" t="s">
        <v>22892</v>
      </c>
      <c r="D2067" t="s">
        <v>22893</v>
      </c>
      <c r="E2067" t="s">
        <v>22894</v>
      </c>
      <c r="F2067" t="s">
        <v>71</v>
      </c>
      <c r="G2067" t="s">
        <v>50</v>
      </c>
      <c r="H2067" t="s">
        <v>51</v>
      </c>
      <c r="I2067" t="s">
        <v>912</v>
      </c>
      <c r="J2067" t="s">
        <v>440</v>
      </c>
      <c r="K2067" t="s">
        <v>54</v>
      </c>
      <c r="L2067" t="s">
        <v>597</v>
      </c>
      <c r="M2067" t="s">
        <v>598</v>
      </c>
      <c r="N2067" t="s">
        <v>599</v>
      </c>
      <c r="O2067" t="s"/>
      <c r="P2067" t="s"/>
      <c r="Q2067" t="s">
        <v>44</v>
      </c>
      <c r="R2067" t="s"/>
      <c r="S2067" t="s"/>
      <c r="T2067" t="s"/>
      <c r="U2067" t="s"/>
      <c r="V2067" t="s"/>
      <c r="W2067" t="s"/>
      <c r="X2067" t="s"/>
      <c r="Y2067" t="s"/>
      <c r="Z2067" t="s"/>
      <c r="AA2067" t="s"/>
      <c r="AB2067" t="s">
        <v>22895</v>
      </c>
      <c r="AC2067" t="s">
        <v>22895</v>
      </c>
      <c r="AD2067" t="s">
        <v>301</v>
      </c>
      <c r="AE2067" t="s">
        <v>1133</v>
      </c>
      <c r="AF2067" t="s">
        <v>22896</v>
      </c>
      <c r="AG2067" t="s">
        <v>22897</v>
      </c>
      <c r="AH2067" t="s">
        <v>536</v>
      </c>
      <c r="AI2067" t="s">
        <v>22898</v>
      </c>
      <c r="AJ2067" t="s">
        <v>22899</v>
      </c>
      <c r="AK2067" t="s">
        <v>66</v>
      </c>
    </row>
    <row r="2068" spans="1:38">
      <c r="A2068" t="s">
        <v>22900</v>
      </c>
      <c r="B2068" t="s">
        <v>22901</v>
      </c>
      <c r="C2068" t="s">
        <v>22902</v>
      </c>
      <c r="D2068" t="s">
        <v>22903</v>
      </c>
      <c r="E2068" t="s">
        <v>22904</v>
      </c>
      <c r="F2068" t="s">
        <v>255</v>
      </c>
      <c r="G2068" t="s">
        <v>50</v>
      </c>
      <c r="H2068" t="s">
        <v>51</v>
      </c>
      <c r="I2068" t="s">
        <v>8528</v>
      </c>
      <c r="J2068" t="s"/>
      <c r="K2068" t="s">
        <v>2925</v>
      </c>
      <c r="L2068" t="s">
        <v>204</v>
      </c>
      <c r="M2068" t="s">
        <v>205</v>
      </c>
      <c r="N2068" t="s">
        <v>206</v>
      </c>
      <c r="O2068" t="s"/>
      <c r="P2068" t="s">
        <v>1521</v>
      </c>
      <c r="Q2068" t="s">
        <v>67</v>
      </c>
      <c r="R2068" t="s"/>
      <c r="S2068" t="s"/>
      <c r="T2068" t="s"/>
      <c r="U2068" t="s"/>
      <c r="V2068" t="s"/>
      <c r="W2068" t="s"/>
      <c r="X2068" t="s"/>
      <c r="Y2068" t="s"/>
      <c r="Z2068" t="s"/>
      <c r="AA2068" t="s"/>
      <c r="AB2068" t="s">
        <v>22905</v>
      </c>
      <c r="AC2068" t="s">
        <v>22905</v>
      </c>
      <c r="AD2068" t="s">
        <v>192</v>
      </c>
      <c r="AE2068" t="s">
        <v>958</v>
      </c>
      <c r="AF2068" t="s">
        <v>22906</v>
      </c>
      <c r="AG2068" t="s">
        <v>22907</v>
      </c>
      <c r="AH2068" t="s">
        <v>124</v>
      </c>
      <c r="AI2068" t="s">
        <v>22908</v>
      </c>
      <c r="AJ2068" t="s">
        <v>22909</v>
      </c>
      <c r="AK2068" t="s">
        <v>66</v>
      </c>
    </row>
    <row r="2069" spans="1:38">
      <c r="A2069" t="s">
        <v>22910</v>
      </c>
      <c r="B2069" t="s">
        <v>22911</v>
      </c>
      <c r="C2069" t="s">
        <v>22912</v>
      </c>
      <c r="D2069" t="s">
        <v>22913</v>
      </c>
      <c r="E2069" t="s">
        <v>22914</v>
      </c>
      <c r="F2069" t="s">
        <v>233</v>
      </c>
      <c r="G2069" t="s">
        <v>50</v>
      </c>
      <c r="H2069" t="s">
        <v>51</v>
      </c>
      <c r="I2069" t="s">
        <v>22915</v>
      </c>
      <c r="J2069" t="s">
        <v>485</v>
      </c>
      <c r="K2069" t="s">
        <v>54</v>
      </c>
      <c r="L2069" t="s">
        <v>55</v>
      </c>
      <c r="M2069" t="s">
        <v>56</v>
      </c>
      <c r="N2069" t="s">
        <v>441</v>
      </c>
      <c r="O2069" t="s"/>
      <c r="P2069" t="s">
        <v>22916</v>
      </c>
      <c r="Q2069" t="s">
        <v>67</v>
      </c>
      <c r="R2069" t="s"/>
      <c r="S2069" t="s"/>
      <c r="T2069" t="s"/>
      <c r="U2069" t="s"/>
      <c r="V2069" t="s"/>
      <c r="W2069" t="s"/>
      <c r="X2069" t="s"/>
      <c r="Y2069" t="s"/>
      <c r="Z2069" t="s"/>
      <c r="AA2069" t="s"/>
      <c r="AB2069" t="s">
        <v>22917</v>
      </c>
      <c r="AC2069" t="s">
        <v>22917</v>
      </c>
      <c r="AD2069" t="s">
        <v>59</v>
      </c>
      <c r="AE2069" t="s">
        <v>107</v>
      </c>
      <c r="AF2069" t="s">
        <v>22918</v>
      </c>
      <c r="AG2069" t="s">
        <v>22919</v>
      </c>
      <c r="AH2069" t="s">
        <v>112</v>
      </c>
      <c r="AI2069" t="s">
        <v>22920</v>
      </c>
      <c r="AJ2069" t="s">
        <v>22921</v>
      </c>
      <c r="AK2069" t="s">
        <v>66</v>
      </c>
    </row>
    <row r="2070" spans="1:38">
      <c r="A2070" t="s">
        <v>22922</v>
      </c>
      <c r="B2070" t="s">
        <v>22923</v>
      </c>
      <c r="C2070" t="s">
        <v>22924</v>
      </c>
      <c r="D2070" t="s">
        <v>22925</v>
      </c>
      <c r="E2070" t="s">
        <v>22926</v>
      </c>
      <c r="F2070" t="s">
        <v>1154</v>
      </c>
      <c r="G2070" t="s">
        <v>50</v>
      </c>
      <c r="H2070" t="s">
        <v>51</v>
      </c>
      <c r="I2070" t="s">
        <v>22927</v>
      </c>
      <c r="J2070" t="s">
        <v>22928</v>
      </c>
      <c r="K2070" t="s">
        <v>3298</v>
      </c>
      <c r="L2070" t="s">
        <v>582</v>
      </c>
      <c r="M2070" t="s">
        <v>871</v>
      </c>
      <c r="N2070" t="s">
        <v>1567</v>
      </c>
      <c r="O2070" t="s">
        <v>241</v>
      </c>
      <c r="P2070" t="s"/>
      <c r="Q2070" t="s"/>
      <c r="R2070" t="s"/>
      <c r="S2070" t="s"/>
      <c r="T2070" t="s"/>
      <c r="U2070" t="s"/>
      <c r="V2070" t="s"/>
      <c r="W2070" t="s"/>
      <c r="X2070" t="s"/>
      <c r="Y2070" t="s"/>
      <c r="Z2070" t="s"/>
      <c r="AA2070" t="s"/>
      <c r="AB2070" t="s">
        <v>22929</v>
      </c>
      <c r="AC2070" t="s">
        <v>22930</v>
      </c>
      <c r="AD2070" t="s">
        <v>110</v>
      </c>
      <c r="AE2070" t="s">
        <v>210</v>
      </c>
      <c r="AF2070" t="s">
        <v>22931</v>
      </c>
      <c r="AG2070" t="s">
        <v>22932</v>
      </c>
      <c r="AH2070" t="s">
        <v>63</v>
      </c>
      <c r="AI2070" t="s">
        <v>22933</v>
      </c>
      <c r="AJ2070" t="s">
        <v>92</v>
      </c>
      <c r="AK2070" t="s">
        <v>66</v>
      </c>
    </row>
    <row r="2071" spans="1:38">
      <c r="A2071" t="s">
        <v>22934</v>
      </c>
      <c r="B2071" t="s">
        <v>22935</v>
      </c>
      <c r="C2071" t="s">
        <v>22936</v>
      </c>
      <c r="D2071" t="s">
        <v>22937</v>
      </c>
      <c r="E2071" t="s">
        <v>22938</v>
      </c>
      <c r="F2071" t="s">
        <v>697</v>
      </c>
      <c r="G2071" t="s">
        <v>50</v>
      </c>
      <c r="H2071" t="s">
        <v>234</v>
      </c>
      <c r="I2071" t="s">
        <v>16779</v>
      </c>
      <c r="J2071" t="s">
        <v>4913</v>
      </c>
      <c r="K2071" t="s">
        <v>4255</v>
      </c>
      <c r="L2071" t="s">
        <v>355</v>
      </c>
      <c r="M2071" t="s">
        <v>356</v>
      </c>
      <c r="N2071" t="s">
        <v>22939</v>
      </c>
      <c r="O2071" t="s">
        <v>241</v>
      </c>
      <c r="P2071" t="s"/>
      <c r="Q2071" t="s">
        <v>93</v>
      </c>
      <c r="R2071" t="s">
        <v>22940</v>
      </c>
      <c r="S2071" t="s"/>
      <c r="T2071" t="s"/>
      <c r="U2071" t="s"/>
      <c r="V2071" t="s"/>
      <c r="W2071" t="s"/>
      <c r="X2071" t="s">
        <v>22941</v>
      </c>
      <c r="Y2071" t="s">
        <v>67</v>
      </c>
      <c r="Z2071" t="s">
        <v>22942</v>
      </c>
      <c r="AA2071" t="s">
        <v>772</v>
      </c>
      <c r="AB2071" t="s">
        <v>22943</v>
      </c>
      <c r="AC2071" t="s">
        <v>22943</v>
      </c>
      <c r="AD2071" t="s">
        <v>93</v>
      </c>
      <c r="AE2071" t="s">
        <v>44</v>
      </c>
      <c r="AF2071" t="s">
        <v>22944</v>
      </c>
      <c r="AG2071" t="s">
        <v>6419</v>
      </c>
      <c r="AH2071" t="s">
        <v>44</v>
      </c>
      <c r="AI2071" t="s">
        <v>22945</v>
      </c>
      <c r="AJ2071" t="s">
        <v>92</v>
      </c>
      <c r="AK2071" t="s">
        <v>66</v>
      </c>
    </row>
    <row r="2072" spans="1:38">
      <c r="A2072" t="s">
        <v>22946</v>
      </c>
      <c r="B2072" t="s">
        <v>22947</v>
      </c>
      <c r="C2072" t="s">
        <v>22948</v>
      </c>
      <c r="D2072" t="s">
        <v>22949</v>
      </c>
      <c r="E2072" t="s">
        <v>22950</v>
      </c>
      <c r="F2072" t="s">
        <v>12010</v>
      </c>
      <c r="G2072" t="s">
        <v>50</v>
      </c>
      <c r="H2072" t="s">
        <v>51</v>
      </c>
      <c r="I2072" t="s">
        <v>9140</v>
      </c>
      <c r="J2072" t="s"/>
      <c r="K2072" t="s">
        <v>3145</v>
      </c>
      <c r="L2072" t="s">
        <v>1701</v>
      </c>
      <c r="M2072" t="s">
        <v>1701</v>
      </c>
      <c r="N2072" t="s">
        <v>4030</v>
      </c>
      <c r="O2072" t="s">
        <v>162</v>
      </c>
      <c r="P2072" t="s"/>
      <c r="Q2072" t="s"/>
      <c r="R2072" t="s"/>
      <c r="S2072" t="s"/>
      <c r="T2072" t="s"/>
      <c r="U2072" t="s"/>
      <c r="V2072" t="s"/>
      <c r="W2072" t="s"/>
      <c r="X2072" t="s"/>
      <c r="Y2072" t="s"/>
      <c r="Z2072" t="s"/>
      <c r="AA2072" t="s"/>
      <c r="AB2072" t="s">
        <v>22951</v>
      </c>
      <c r="AC2072" t="s">
        <v>22951</v>
      </c>
      <c r="AD2072" t="s">
        <v>93</v>
      </c>
      <c r="AE2072" t="s">
        <v>44</v>
      </c>
      <c r="AF2072" t="s">
        <v>22952</v>
      </c>
      <c r="AG2072" t="s">
        <v>44</v>
      </c>
      <c r="AH2072" t="s">
        <v>67</v>
      </c>
      <c r="AI2072" t="s">
        <v>22953</v>
      </c>
      <c r="AJ2072" t="s">
        <v>92</v>
      </c>
      <c r="AK2072" t="s">
        <v>66</v>
      </c>
    </row>
    <row r="2073" spans="1:38">
      <c r="A2073" t="s">
        <v>22954</v>
      </c>
      <c r="B2073" t="s">
        <v>22955</v>
      </c>
      <c r="C2073" t="s">
        <v>22956</v>
      </c>
      <c r="D2073" t="s">
        <v>22957</v>
      </c>
      <c r="E2073" t="s">
        <v>22958</v>
      </c>
      <c r="F2073" t="s">
        <v>968</v>
      </c>
      <c r="G2073" t="s">
        <v>72</v>
      </c>
      <c r="H2073" t="s">
        <v>51</v>
      </c>
      <c r="I2073" t="s">
        <v>22959</v>
      </c>
      <c r="J2073" t="s"/>
      <c r="K2073" t="s">
        <v>4255</v>
      </c>
      <c r="L2073" t="s">
        <v>470</v>
      </c>
      <c r="M2073" t="s">
        <v>685</v>
      </c>
      <c r="N2073" t="s">
        <v>686</v>
      </c>
      <c r="O2073" t="s">
        <v>79</v>
      </c>
      <c r="P2073" t="s"/>
      <c r="Q2073" t="s"/>
      <c r="R2073" t="s"/>
      <c r="S2073" t="s"/>
      <c r="T2073" t="s"/>
      <c r="U2073" t="s">
        <v>22960</v>
      </c>
      <c r="V2073" t="s">
        <v>67</v>
      </c>
      <c r="W2073" t="s">
        <v>8774</v>
      </c>
      <c r="X2073" t="s"/>
      <c r="Y2073" t="s"/>
      <c r="Z2073" t="s"/>
      <c r="AA2073" t="s">
        <v>84</v>
      </c>
      <c r="AB2073" t="s">
        <v>22961</v>
      </c>
      <c r="AC2073" t="s">
        <v>22962</v>
      </c>
      <c r="AD2073" t="s">
        <v>86</v>
      </c>
      <c r="AE2073" t="s">
        <v>44</v>
      </c>
      <c r="AF2073" t="s">
        <v>22963</v>
      </c>
      <c r="AG2073" t="s">
        <v>93</v>
      </c>
      <c r="AH2073" t="s">
        <v>180</v>
      </c>
      <c r="AI2073" t="s">
        <v>22964</v>
      </c>
      <c r="AJ2073" t="s">
        <v>92</v>
      </c>
      <c r="AK2073" t="s">
        <v>66</v>
      </c>
    </row>
    <row r="2074" spans="1:38">
      <c r="A2074" t="s">
        <v>22965</v>
      </c>
      <c r="B2074" t="s">
        <v>22966</v>
      </c>
      <c r="C2074" t="s">
        <v>22967</v>
      </c>
      <c r="D2074" t="s"/>
      <c r="E2074" t="s">
        <v>22968</v>
      </c>
      <c r="F2074" t="s">
        <v>2409</v>
      </c>
      <c r="G2074" t="s">
        <v>50</v>
      </c>
      <c r="H2074" t="s">
        <v>51</v>
      </c>
      <c r="I2074" t="s"/>
      <c r="J2074" t="s"/>
      <c r="K2074" t="s">
        <v>354</v>
      </c>
      <c r="L2074" t="s">
        <v>526</v>
      </c>
      <c r="M2074" t="s">
        <v>527</v>
      </c>
      <c r="N2074" t="s">
        <v>8393</v>
      </c>
      <c r="O2074" t="s">
        <v>86</v>
      </c>
      <c r="P2074" t="s"/>
      <c r="Q2074" t="s">
        <v>67</v>
      </c>
      <c r="R2074" t="s"/>
      <c r="S2074" t="s"/>
      <c r="T2074" t="s"/>
      <c r="U2074" t="s"/>
      <c r="V2074" t="s"/>
      <c r="W2074" t="s"/>
      <c r="X2074" t="s"/>
      <c r="Y2074" t="s"/>
      <c r="Z2074" t="s"/>
      <c r="AA2074" t="s"/>
      <c r="AB2074" t="s">
        <v>21146</v>
      </c>
      <c r="AC2074" t="s">
        <v>21146</v>
      </c>
      <c r="AD2074" t="s">
        <v>59</v>
      </c>
      <c r="AE2074" t="s">
        <v>107</v>
      </c>
      <c r="AF2074" t="s">
        <v>21147</v>
      </c>
      <c r="AG2074" t="s">
        <v>21148</v>
      </c>
      <c r="AH2074" t="s">
        <v>174</v>
      </c>
      <c r="AI2074" t="s">
        <v>21149</v>
      </c>
      <c r="AJ2074" t="s">
        <v>92</v>
      </c>
      <c r="AK2074" t="s">
        <v>66</v>
      </c>
    </row>
    <row r="2075" spans="1:38">
      <c r="A2075" t="s">
        <v>22969</v>
      </c>
      <c r="B2075" t="s">
        <v>22970</v>
      </c>
      <c r="C2075" t="s">
        <v>22971</v>
      </c>
      <c r="D2075" t="s">
        <v>22972</v>
      </c>
      <c r="E2075" t="s">
        <v>22973</v>
      </c>
      <c r="F2075" t="s">
        <v>98</v>
      </c>
      <c r="G2075" t="s">
        <v>50</v>
      </c>
      <c r="H2075" t="s">
        <v>51</v>
      </c>
      <c r="I2075" t="s">
        <v>22974</v>
      </c>
      <c r="J2075" t="s">
        <v>7599</v>
      </c>
      <c r="K2075" t="s">
        <v>453</v>
      </c>
      <c r="L2075" t="s">
        <v>411</v>
      </c>
      <c r="M2075" t="s">
        <v>412</v>
      </c>
      <c r="N2075" t="s">
        <v>2083</v>
      </c>
      <c r="O2075" t="s">
        <v>79</v>
      </c>
      <c r="P2075" t="s"/>
      <c r="Q2075" t="s"/>
      <c r="R2075" t="s"/>
      <c r="S2075" t="s"/>
      <c r="T2075" t="s"/>
      <c r="U2075" t="s"/>
      <c r="V2075" t="s"/>
      <c r="W2075" t="s"/>
      <c r="X2075" t="s"/>
      <c r="Y2075" t="s"/>
      <c r="Z2075" t="s"/>
      <c r="AA2075" t="s"/>
      <c r="AB2075" t="s">
        <v>22975</v>
      </c>
      <c r="AC2075" t="s">
        <v>22975</v>
      </c>
      <c r="AD2075" t="s">
        <v>192</v>
      </c>
      <c r="AE2075" t="s">
        <v>247</v>
      </c>
      <c r="AF2075" t="s">
        <v>22976</v>
      </c>
      <c r="AG2075" t="s">
        <v>22977</v>
      </c>
      <c r="AH2075" t="s">
        <v>209</v>
      </c>
      <c r="AI2075" t="s">
        <v>22978</v>
      </c>
      <c r="AJ2075" t="s">
        <v>92</v>
      </c>
      <c r="AK2075" t="s">
        <v>66</v>
      </c>
    </row>
    <row r="2076" spans="1:38">
      <c r="A2076" t="s">
        <v>22979</v>
      </c>
      <c r="B2076" t="s">
        <v>22980</v>
      </c>
      <c r="C2076" t="s">
        <v>22981</v>
      </c>
      <c r="D2076" t="s">
        <v>22982</v>
      </c>
      <c r="E2076" t="s">
        <v>22983</v>
      </c>
      <c r="F2076" t="s">
        <v>857</v>
      </c>
      <c r="G2076" t="s">
        <v>72</v>
      </c>
      <c r="H2076" t="s">
        <v>51</v>
      </c>
      <c r="I2076" t="s">
        <v>2393</v>
      </c>
      <c r="J2076" t="s">
        <v>2394</v>
      </c>
      <c r="K2076" t="s">
        <v>525</v>
      </c>
      <c r="L2076" t="s">
        <v>272</v>
      </c>
      <c r="M2076" t="s">
        <v>273</v>
      </c>
      <c r="N2076" t="s">
        <v>274</v>
      </c>
      <c r="O2076" t="s">
        <v>79</v>
      </c>
      <c r="P2076" t="s"/>
      <c r="Q2076" t="s"/>
      <c r="R2076" t="s"/>
      <c r="S2076" t="s"/>
      <c r="T2076" t="s"/>
      <c r="U2076" t="s">
        <v>22984</v>
      </c>
      <c r="V2076" t="s">
        <v>67</v>
      </c>
      <c r="W2076" t="s">
        <v>22985</v>
      </c>
      <c r="X2076" t="s"/>
      <c r="Y2076" t="s"/>
      <c r="Z2076" t="s"/>
      <c r="AA2076" t="s">
        <v>84</v>
      </c>
      <c r="AB2076" t="s">
        <v>22986</v>
      </c>
      <c r="AC2076" t="s">
        <v>22986</v>
      </c>
      <c r="AD2076" t="s">
        <v>59</v>
      </c>
      <c r="AE2076" t="s">
        <v>107</v>
      </c>
      <c r="AF2076" t="s">
        <v>22987</v>
      </c>
      <c r="AG2076" t="s">
        <v>16123</v>
      </c>
      <c r="AH2076" t="s">
        <v>67</v>
      </c>
      <c r="AI2076" t="s">
        <v>22988</v>
      </c>
      <c r="AJ2076" t="s">
        <v>92</v>
      </c>
      <c r="AK2076" t="s">
        <v>66</v>
      </c>
    </row>
    <row r="2077" spans="1:38">
      <c r="A2077" t="s">
        <v>8555</v>
      </c>
      <c r="B2077" t="s">
        <v>22989</v>
      </c>
      <c r="C2077" t="s">
        <v>22990</v>
      </c>
      <c r="D2077" t="s">
        <v>22991</v>
      </c>
      <c r="E2077" t="s">
        <v>22992</v>
      </c>
      <c r="F2077" t="s">
        <v>71</v>
      </c>
      <c r="G2077" t="s">
        <v>50</v>
      </c>
      <c r="H2077" t="s">
        <v>234</v>
      </c>
      <c r="I2077" t="s">
        <v>15611</v>
      </c>
      <c r="J2077" t="s">
        <v>4562</v>
      </c>
      <c r="K2077" t="s">
        <v>569</v>
      </c>
      <c r="L2077" t="s">
        <v>470</v>
      </c>
      <c r="M2077" t="s">
        <v>685</v>
      </c>
      <c r="N2077" t="s">
        <v>2947</v>
      </c>
      <c r="O2077" t="s">
        <v>112</v>
      </c>
      <c r="P2077" t="s"/>
      <c r="Q2077" t="s"/>
      <c r="R2077" t="s"/>
      <c r="S2077" t="s"/>
      <c r="T2077" t="s"/>
      <c r="U2077" t="s"/>
      <c r="V2077" t="s"/>
      <c r="W2077" t="s"/>
      <c r="X2077" t="s">
        <v>22993</v>
      </c>
      <c r="Y2077" t="s">
        <v>67</v>
      </c>
      <c r="Z2077" t="s">
        <v>22994</v>
      </c>
      <c r="AA2077" t="s">
        <v>772</v>
      </c>
      <c r="AB2077" t="s">
        <v>22995</v>
      </c>
      <c r="AC2077" t="s">
        <v>22996</v>
      </c>
      <c r="AD2077" t="s">
        <v>86</v>
      </c>
      <c r="AE2077" t="s">
        <v>44</v>
      </c>
      <c r="AF2077" t="s">
        <v>22997</v>
      </c>
      <c r="AG2077" t="s">
        <v>22998</v>
      </c>
      <c r="AH2077" t="s">
        <v>301</v>
      </c>
      <c r="AI2077" t="s">
        <v>22999</v>
      </c>
      <c r="AJ2077" t="s">
        <v>92</v>
      </c>
      <c r="AK2077" t="s">
        <v>66</v>
      </c>
    </row>
    <row r="2078" spans="1:38">
      <c r="A2078" t="s">
        <v>23000</v>
      </c>
      <c r="B2078" t="s">
        <v>23001</v>
      </c>
      <c r="C2078" t="s">
        <v>23002</v>
      </c>
      <c r="D2078" t="s">
        <v>23003</v>
      </c>
      <c r="E2078" t="s">
        <v>23004</v>
      </c>
      <c r="F2078" t="s">
        <v>49</v>
      </c>
      <c r="G2078" t="s">
        <v>50</v>
      </c>
      <c r="H2078" t="s">
        <v>51</v>
      </c>
      <c r="I2078" t="s">
        <v>235</v>
      </c>
      <c r="J2078" t="s"/>
      <c r="K2078" t="s">
        <v>237</v>
      </c>
      <c r="L2078" t="s">
        <v>238</v>
      </c>
      <c r="M2078" t="s">
        <v>239</v>
      </c>
      <c r="N2078" t="s">
        <v>240</v>
      </c>
      <c r="O2078" t="s"/>
      <c r="P2078" t="s"/>
      <c r="Q2078" t="s">
        <v>44</v>
      </c>
      <c r="R2078" t="s"/>
      <c r="S2078" t="s"/>
      <c r="T2078" t="s"/>
      <c r="U2078" t="s"/>
      <c r="V2078" t="s"/>
      <c r="W2078" t="s"/>
      <c r="X2078" t="s"/>
      <c r="Y2078" t="s"/>
      <c r="Z2078" t="s"/>
      <c r="AA2078" t="s"/>
      <c r="AB2078" t="s">
        <v>23005</v>
      </c>
      <c r="AC2078" t="s">
        <v>23006</v>
      </c>
      <c r="AD2078" t="s">
        <v>110</v>
      </c>
      <c r="AE2078" t="s">
        <v>1254</v>
      </c>
      <c r="AF2078" t="s">
        <v>23007</v>
      </c>
      <c r="AG2078" t="s">
        <v>23008</v>
      </c>
      <c r="AH2078" t="s">
        <v>63</v>
      </c>
      <c r="AI2078" t="s">
        <v>23009</v>
      </c>
      <c r="AJ2078" t="s">
        <v>23010</v>
      </c>
      <c r="AK2078" t="s">
        <v>66</v>
      </c>
    </row>
    <row r="2079" spans="1:38">
      <c r="A2079" t="s">
        <v>23011</v>
      </c>
      <c r="B2079" t="s">
        <v>23012</v>
      </c>
      <c r="C2079" t="s">
        <v>23013</v>
      </c>
      <c r="D2079" t="s">
        <v>23014</v>
      </c>
      <c r="E2079" t="s">
        <v>23015</v>
      </c>
      <c r="F2079" t="s">
        <v>767</v>
      </c>
      <c r="G2079" t="s">
        <v>50</v>
      </c>
      <c r="H2079" t="s">
        <v>51</v>
      </c>
      <c r="I2079" t="s">
        <v>21530</v>
      </c>
      <c r="J2079" t="s"/>
      <c r="K2079" t="s">
        <v>354</v>
      </c>
      <c r="L2079" t="s">
        <v>100</v>
      </c>
      <c r="M2079" t="s">
        <v>101</v>
      </c>
      <c r="N2079" t="s">
        <v>102</v>
      </c>
      <c r="O2079" t="s"/>
      <c r="P2079" t="s"/>
      <c r="Q2079" t="s">
        <v>44</v>
      </c>
      <c r="R2079" t="s"/>
      <c r="S2079" t="s"/>
      <c r="T2079" t="s"/>
      <c r="U2079" t="s"/>
      <c r="V2079" t="s"/>
      <c r="W2079" t="s"/>
      <c r="X2079" t="s"/>
      <c r="Y2079" t="s"/>
      <c r="Z2079" t="s"/>
      <c r="AA2079" t="s"/>
      <c r="AB2079" t="s">
        <v>23016</v>
      </c>
      <c r="AC2079" t="s">
        <v>23016</v>
      </c>
      <c r="AD2079" t="s">
        <v>59</v>
      </c>
      <c r="AE2079" t="s">
        <v>107</v>
      </c>
      <c r="AF2079" t="s">
        <v>23017</v>
      </c>
      <c r="AG2079" t="s">
        <v>6545</v>
      </c>
      <c r="AH2079" t="s">
        <v>174</v>
      </c>
      <c r="AI2079" t="s">
        <v>23018</v>
      </c>
      <c r="AJ2079" t="s">
        <v>23019</v>
      </c>
      <c r="AK2079" t="s">
        <v>66</v>
      </c>
    </row>
    <row r="2080" spans="1:38">
      <c r="A2080" t="s">
        <v>23020</v>
      </c>
      <c r="B2080" t="s">
        <v>23021</v>
      </c>
      <c r="C2080" t="s">
        <v>23022</v>
      </c>
      <c r="D2080" t="s">
        <v>23023</v>
      </c>
      <c r="E2080" t="s">
        <v>23024</v>
      </c>
      <c r="F2080" t="s">
        <v>2409</v>
      </c>
      <c r="G2080" t="s">
        <v>50</v>
      </c>
      <c r="H2080" t="s">
        <v>51</v>
      </c>
      <c r="I2080" t="s">
        <v>23025</v>
      </c>
      <c r="J2080" t="s"/>
      <c r="K2080" t="s">
        <v>23026</v>
      </c>
      <c r="L2080" t="s">
        <v>204</v>
      </c>
      <c r="M2080" t="s">
        <v>205</v>
      </c>
      <c r="N2080" t="s">
        <v>1061</v>
      </c>
      <c r="O2080" t="s"/>
      <c r="P2080" t="s">
        <v>11307</v>
      </c>
      <c r="Q2080" t="s">
        <v>112</v>
      </c>
      <c r="R2080" t="s">
        <v>23027</v>
      </c>
      <c r="S2080" t="s"/>
      <c r="T2080" t="s"/>
      <c r="U2080" t="s"/>
      <c r="V2080" t="s"/>
      <c r="W2080" t="s"/>
      <c r="X2080" t="s"/>
      <c r="Y2080" t="s"/>
      <c r="Z2080" t="s"/>
      <c r="AA2080" t="s"/>
      <c r="AB2080" t="s">
        <v>23028</v>
      </c>
      <c r="AC2080" t="s">
        <v>23028</v>
      </c>
      <c r="AD2080" t="s">
        <v>93</v>
      </c>
      <c r="AE2080" t="s">
        <v>44</v>
      </c>
      <c r="AF2080" t="s">
        <v>23029</v>
      </c>
      <c r="AG2080" t="s">
        <v>44</v>
      </c>
      <c r="AH2080" t="s">
        <v>67</v>
      </c>
      <c r="AI2080" t="s">
        <v>23030</v>
      </c>
      <c r="AJ2080" t="s">
        <v>23031</v>
      </c>
      <c r="AK2080" t="s">
        <v>66</v>
      </c>
    </row>
    <row r="2081" spans="1:38">
      <c r="A2081" t="s">
        <v>23032</v>
      </c>
      <c r="B2081" t="s">
        <v>23033</v>
      </c>
      <c r="C2081" t="s">
        <v>23034</v>
      </c>
      <c r="D2081" t="s">
        <v>23035</v>
      </c>
      <c r="E2081" t="s">
        <v>23036</v>
      </c>
      <c r="F2081" t="s">
        <v>233</v>
      </c>
      <c r="G2081" t="s">
        <v>50</v>
      </c>
      <c r="H2081" t="s">
        <v>51</v>
      </c>
      <c r="I2081" t="s">
        <v>1947</v>
      </c>
      <c r="J2081" t="s">
        <v>99</v>
      </c>
      <c r="K2081" t="s">
        <v>54</v>
      </c>
      <c r="L2081" t="s">
        <v>582</v>
      </c>
      <c r="M2081" t="s">
        <v>871</v>
      </c>
      <c r="N2081" t="s">
        <v>2047</v>
      </c>
      <c r="O2081" t="s">
        <v>103</v>
      </c>
      <c r="P2081" t="s">
        <v>23037</v>
      </c>
      <c r="Q2081" t="s">
        <v>93</v>
      </c>
      <c r="R2081" t="s">
        <v>23038</v>
      </c>
      <c r="S2081" t="s"/>
      <c r="T2081" t="s"/>
      <c r="U2081" t="s"/>
      <c r="V2081" t="s"/>
      <c r="W2081" t="s"/>
      <c r="X2081" t="s"/>
      <c r="Y2081" t="s"/>
      <c r="Z2081" t="s"/>
      <c r="AA2081" t="s"/>
      <c r="AB2081" t="s">
        <v>23039</v>
      </c>
      <c r="AC2081" t="s">
        <v>23040</v>
      </c>
      <c r="AD2081" t="s">
        <v>110</v>
      </c>
      <c r="AE2081" t="s">
        <v>1254</v>
      </c>
      <c r="AF2081" t="s">
        <v>23041</v>
      </c>
      <c r="AG2081" t="s">
        <v>8996</v>
      </c>
      <c r="AH2081" t="s">
        <v>149</v>
      </c>
      <c r="AI2081" t="s">
        <v>23042</v>
      </c>
      <c r="AJ2081" t="s">
        <v>92</v>
      </c>
      <c r="AK2081" t="s">
        <v>66</v>
      </c>
    </row>
    <row r="2082" spans="1:38">
      <c r="A2082" t="s">
        <v>23043</v>
      </c>
      <c r="B2082" t="s">
        <v>23044</v>
      </c>
      <c r="C2082" t="s">
        <v>23045</v>
      </c>
      <c r="D2082" t="s">
        <v>23046</v>
      </c>
      <c r="E2082" t="s">
        <v>23047</v>
      </c>
      <c r="F2082" t="s">
        <v>49</v>
      </c>
      <c r="G2082" t="s">
        <v>50</v>
      </c>
      <c r="H2082" t="s">
        <v>51</v>
      </c>
      <c r="I2082" t="s">
        <v>8528</v>
      </c>
      <c r="J2082" t="s">
        <v>8528</v>
      </c>
      <c r="K2082" t="s">
        <v>2925</v>
      </c>
      <c r="L2082" t="s">
        <v>272</v>
      </c>
      <c r="M2082" t="s">
        <v>273</v>
      </c>
      <c r="N2082" t="s">
        <v>5224</v>
      </c>
      <c r="O2082" t="s">
        <v>192</v>
      </c>
      <c r="P2082" t="s">
        <v>23048</v>
      </c>
      <c r="Q2082" t="s">
        <v>93</v>
      </c>
      <c r="R2082" t="s">
        <v>23049</v>
      </c>
      <c r="S2082" t="s"/>
      <c r="T2082" t="s"/>
      <c r="U2082" t="s"/>
      <c r="V2082" t="s"/>
      <c r="W2082" t="s"/>
      <c r="X2082" t="s"/>
      <c r="Y2082" t="s"/>
      <c r="Z2082" t="s"/>
      <c r="AA2082" t="s"/>
      <c r="AB2082" t="s">
        <v>23050</v>
      </c>
      <c r="AC2082" t="s">
        <v>23051</v>
      </c>
      <c r="AD2082" t="s">
        <v>93</v>
      </c>
      <c r="AE2082" t="s">
        <v>44</v>
      </c>
      <c r="AF2082" t="s">
        <v>23052</v>
      </c>
      <c r="AG2082" t="s">
        <v>44</v>
      </c>
      <c r="AH2082" t="s">
        <v>67</v>
      </c>
      <c r="AI2082" t="s">
        <v>23053</v>
      </c>
      <c r="AJ2082" t="s">
        <v>92</v>
      </c>
      <c r="AK2082" t="s">
        <v>66</v>
      </c>
    </row>
    <row r="2083" spans="1:38">
      <c r="A2083" t="s">
        <v>23054</v>
      </c>
      <c r="B2083" t="s">
        <v>23055</v>
      </c>
      <c r="C2083" t="s">
        <v>23056</v>
      </c>
      <c r="D2083" t="s">
        <v>23057</v>
      </c>
      <c r="E2083" t="s">
        <v>23058</v>
      </c>
      <c r="F2083" t="s"/>
      <c r="G2083" t="s">
        <v>50</v>
      </c>
      <c r="H2083" t="s">
        <v>51</v>
      </c>
      <c r="I2083" t="s"/>
      <c r="J2083" t="s"/>
      <c r="K2083" t="s"/>
      <c r="L2083" t="s">
        <v>238</v>
      </c>
      <c r="M2083" t="s">
        <v>1265</v>
      </c>
      <c r="N2083" t="s">
        <v>1266</v>
      </c>
      <c r="O2083" t="s"/>
      <c r="P2083" t="s"/>
      <c r="Q2083" t="s">
        <v>44</v>
      </c>
      <c r="R2083" t="s"/>
      <c r="S2083" t="s"/>
      <c r="T2083" t="s"/>
      <c r="U2083" t="s"/>
      <c r="V2083" t="s"/>
      <c r="W2083" t="s"/>
      <c r="X2083" t="s"/>
      <c r="Y2083" t="s"/>
      <c r="Z2083" t="s"/>
      <c r="AA2083" t="s"/>
      <c r="AB2083" t="s">
        <v>23059</v>
      </c>
      <c r="AC2083" t="s">
        <v>23059</v>
      </c>
      <c r="AD2083" t="s">
        <v>110</v>
      </c>
      <c r="AE2083" t="s">
        <v>515</v>
      </c>
      <c r="AF2083" t="s">
        <v>23060</v>
      </c>
      <c r="AG2083" t="s">
        <v>23061</v>
      </c>
      <c r="AH2083" t="s">
        <v>63</v>
      </c>
      <c r="AI2083" t="s">
        <v>23062</v>
      </c>
      <c r="AJ2083" t="s">
        <v>23063</v>
      </c>
      <c r="AK2083" t="s">
        <v>66</v>
      </c>
    </row>
    <row r="2084" spans="1:38">
      <c r="A2084" t="s">
        <v>23064</v>
      </c>
      <c r="B2084" t="s">
        <v>23065</v>
      </c>
      <c r="C2084" t="s">
        <v>23066</v>
      </c>
      <c r="D2084" t="s">
        <v>23067</v>
      </c>
      <c r="E2084" t="s">
        <v>23068</v>
      </c>
      <c r="F2084" t="s">
        <v>1102</v>
      </c>
      <c r="G2084" t="s">
        <v>72</v>
      </c>
      <c r="H2084" t="s">
        <v>51</v>
      </c>
      <c r="I2084" t="s">
        <v>12170</v>
      </c>
      <c r="J2084" t="s"/>
      <c r="K2084" t="s">
        <v>4255</v>
      </c>
      <c r="L2084" t="s">
        <v>1880</v>
      </c>
      <c r="M2084" t="s">
        <v>1881</v>
      </c>
      <c r="N2084" t="s">
        <v>1882</v>
      </c>
      <c r="O2084" t="s">
        <v>192</v>
      </c>
      <c r="P2084" t="s"/>
      <c r="Q2084" t="s"/>
      <c r="R2084" t="s"/>
      <c r="S2084" t="s"/>
      <c r="T2084" t="s"/>
      <c r="U2084" t="s"/>
      <c r="V2084" t="s"/>
      <c r="W2084" t="s">
        <v>23069</v>
      </c>
      <c r="X2084" t="s"/>
      <c r="Y2084" t="s"/>
      <c r="Z2084" t="s"/>
      <c r="AA2084" t="s"/>
      <c r="AB2084" t="s">
        <v>23070</v>
      </c>
      <c r="AC2084" t="s">
        <v>23070</v>
      </c>
      <c r="AD2084" t="s">
        <v>110</v>
      </c>
      <c r="AE2084" t="s">
        <v>1254</v>
      </c>
      <c r="AF2084" t="s">
        <v>23071</v>
      </c>
      <c r="AG2084" t="s">
        <v>23072</v>
      </c>
      <c r="AH2084" t="s">
        <v>110</v>
      </c>
      <c r="AI2084" t="s">
        <v>23073</v>
      </c>
      <c r="AJ2084" t="s">
        <v>92</v>
      </c>
      <c r="AK2084" t="s">
        <v>66</v>
      </c>
    </row>
    <row r="2085" spans="1:38">
      <c r="A2085" t="s">
        <v>23074</v>
      </c>
      <c r="B2085" t="s">
        <v>23075</v>
      </c>
      <c r="C2085" t="s">
        <v>23076</v>
      </c>
      <c r="D2085" t="s">
        <v>23077</v>
      </c>
      <c r="E2085" t="s">
        <v>23078</v>
      </c>
      <c r="F2085" t="s">
        <v>1154</v>
      </c>
      <c r="G2085" t="s">
        <v>50</v>
      </c>
      <c r="H2085" t="s">
        <v>51</v>
      </c>
      <c r="I2085" t="s">
        <v>870</v>
      </c>
      <c r="J2085" t="s">
        <v>1687</v>
      </c>
      <c r="K2085" t="s">
        <v>525</v>
      </c>
      <c r="L2085" t="s">
        <v>120</v>
      </c>
      <c r="M2085" t="s">
        <v>382</v>
      </c>
      <c r="N2085" t="s">
        <v>383</v>
      </c>
      <c r="O2085" t="s">
        <v>865</v>
      </c>
      <c r="P2085" t="s"/>
      <c r="Q2085" t="s"/>
      <c r="R2085" t="s"/>
      <c r="S2085" t="s"/>
      <c r="T2085" t="s"/>
      <c r="U2085" t="s"/>
      <c r="V2085" t="s"/>
      <c r="W2085" t="s"/>
      <c r="X2085" t="s"/>
      <c r="Y2085" t="s"/>
      <c r="Z2085" t="s"/>
      <c r="AA2085" t="s"/>
      <c r="AB2085" t="s">
        <v>23079</v>
      </c>
      <c r="AC2085" t="s">
        <v>23080</v>
      </c>
      <c r="AD2085" t="s">
        <v>110</v>
      </c>
      <c r="AE2085" t="s">
        <v>1254</v>
      </c>
      <c r="AF2085" t="s">
        <v>23081</v>
      </c>
      <c r="AG2085" t="s">
        <v>23082</v>
      </c>
      <c r="AH2085" t="s">
        <v>63</v>
      </c>
      <c r="AI2085" t="s">
        <v>23083</v>
      </c>
      <c r="AJ2085" t="s">
        <v>92</v>
      </c>
      <c r="AK2085" t="s">
        <v>66</v>
      </c>
    </row>
    <row r="2086" spans="1:38">
      <c r="A2086" t="s">
        <v>6674</v>
      </c>
      <c r="B2086" t="s">
        <v>23084</v>
      </c>
      <c r="C2086" t="s">
        <v>23085</v>
      </c>
      <c r="D2086" t="s">
        <v>23086</v>
      </c>
      <c r="E2086" t="s">
        <v>23087</v>
      </c>
      <c r="F2086" t="s">
        <v>255</v>
      </c>
      <c r="G2086" t="s">
        <v>50</v>
      </c>
      <c r="H2086" t="s">
        <v>51</v>
      </c>
      <c r="I2086" t="s">
        <v>1024</v>
      </c>
      <c r="J2086" t="s">
        <v>53</v>
      </c>
      <c r="K2086" t="s">
        <v>54</v>
      </c>
      <c r="L2086" t="s">
        <v>355</v>
      </c>
      <c r="M2086" t="s">
        <v>356</v>
      </c>
      <c r="N2086" t="s">
        <v>4927</v>
      </c>
      <c r="O2086" t="s">
        <v>241</v>
      </c>
      <c r="P2086" t="s">
        <v>23088</v>
      </c>
      <c r="Q2086" t="s">
        <v>174</v>
      </c>
      <c r="R2086" t="s">
        <v>23089</v>
      </c>
      <c r="S2086" t="s"/>
      <c r="T2086" t="s"/>
      <c r="U2086" t="s"/>
      <c r="V2086" t="s"/>
      <c r="W2086" t="s"/>
      <c r="X2086" t="s"/>
      <c r="Y2086" t="s"/>
      <c r="Z2086" t="s"/>
      <c r="AA2086" t="s"/>
      <c r="AB2086" t="s">
        <v>23090</v>
      </c>
      <c r="AC2086" t="s">
        <v>23091</v>
      </c>
      <c r="AD2086" t="s">
        <v>151</v>
      </c>
      <c r="AE2086" t="s">
        <v>5675</v>
      </c>
      <c r="AF2086" t="s">
        <v>23092</v>
      </c>
      <c r="AG2086" t="s">
        <v>23093</v>
      </c>
      <c r="AH2086" t="s">
        <v>67</v>
      </c>
      <c r="AI2086" t="s">
        <v>23094</v>
      </c>
      <c r="AJ2086" t="s">
        <v>92</v>
      </c>
      <c r="AK2086" t="s">
        <v>66</v>
      </c>
    </row>
    <row r="2087" spans="1:38">
      <c r="A2087" t="s">
        <v>23095</v>
      </c>
      <c r="B2087" t="s">
        <v>23096</v>
      </c>
      <c r="C2087" t="s">
        <v>23097</v>
      </c>
      <c r="D2087" t="s">
        <v>23098</v>
      </c>
      <c r="E2087" t="s">
        <v>23099</v>
      </c>
      <c r="F2087" t="s">
        <v>49</v>
      </c>
      <c r="G2087" t="s">
        <v>72</v>
      </c>
      <c r="H2087" t="s">
        <v>51</v>
      </c>
      <c r="I2087" t="s">
        <v>23100</v>
      </c>
      <c r="J2087" t="s">
        <v>1038</v>
      </c>
      <c r="K2087" t="s">
        <v>354</v>
      </c>
      <c r="L2087" t="s">
        <v>219</v>
      </c>
      <c r="M2087" t="s">
        <v>220</v>
      </c>
      <c r="N2087" t="s">
        <v>221</v>
      </c>
      <c r="O2087" t="s">
        <v>241</v>
      </c>
      <c r="P2087" t="s">
        <v>23101</v>
      </c>
      <c r="Q2087" t="s">
        <v>67</v>
      </c>
      <c r="R2087" t="s"/>
      <c r="S2087" t="s"/>
      <c r="T2087" t="s"/>
      <c r="U2087" t="s"/>
      <c r="V2087" t="s"/>
      <c r="W2087" t="s">
        <v>23102</v>
      </c>
      <c r="X2087" t="s"/>
      <c r="Y2087" t="s"/>
      <c r="Z2087" t="s"/>
      <c r="AA2087" t="s"/>
      <c r="AB2087" t="s">
        <v>23103</v>
      </c>
      <c r="AC2087" t="s">
        <v>23104</v>
      </c>
      <c r="AD2087" t="s">
        <v>174</v>
      </c>
      <c r="AE2087" t="s">
        <v>1333</v>
      </c>
      <c r="AF2087" t="s">
        <v>23105</v>
      </c>
      <c r="AG2087" t="s">
        <v>23106</v>
      </c>
      <c r="AH2087" t="s">
        <v>124</v>
      </c>
      <c r="AI2087" t="s">
        <v>23107</v>
      </c>
      <c r="AJ2087" t="s">
        <v>92</v>
      </c>
      <c r="AK2087" t="s">
        <v>66</v>
      </c>
    </row>
    <row r="2088" spans="1:38">
      <c r="A2088" t="s">
        <v>23108</v>
      </c>
      <c r="B2088" t="s">
        <v>23109</v>
      </c>
      <c r="C2088" t="s">
        <v>23110</v>
      </c>
      <c r="D2088" t="s"/>
      <c r="E2088" t="s">
        <v>23111</v>
      </c>
      <c r="F2088" t="s">
        <v>233</v>
      </c>
      <c r="G2088" t="s">
        <v>50</v>
      </c>
      <c r="H2088" t="s">
        <v>51</v>
      </c>
      <c r="I2088" t="s">
        <v>235</v>
      </c>
      <c r="J2088" t="s">
        <v>236</v>
      </c>
      <c r="K2088" t="s">
        <v>237</v>
      </c>
      <c r="L2088" t="s">
        <v>285</v>
      </c>
      <c r="M2088" t="s">
        <v>285</v>
      </c>
      <c r="N2088" t="s">
        <v>285</v>
      </c>
      <c r="O2088" t="s">
        <v>846</v>
      </c>
      <c r="P2088" t="s"/>
      <c r="Q2088" t="s"/>
      <c r="R2088" t="s"/>
      <c r="S2088" t="s"/>
      <c r="T2088" t="s"/>
      <c r="U2088" t="s"/>
      <c r="V2088" t="s"/>
      <c r="W2088" t="s"/>
      <c r="X2088" t="s"/>
      <c r="Y2088" t="s"/>
      <c r="Z2088" t="s"/>
      <c r="AA2088" t="s"/>
      <c r="AB2088" t="s">
        <v>66</v>
      </c>
      <c r="AC2088" t="s"/>
      <c r="AD2088" t="s">
        <v>44</v>
      </c>
      <c r="AE2088" t="s">
        <v>44</v>
      </c>
      <c r="AF2088" t="s">
        <v>44</v>
      </c>
      <c r="AG2088" t="s">
        <v>44</v>
      </c>
      <c r="AH2088" t="s">
        <v>44</v>
      </c>
      <c r="AI2088" t="s">
        <v>286</v>
      </c>
      <c r="AJ2088" t="s">
        <v>92</v>
      </c>
      <c r="AK2088" t="s">
        <v>66</v>
      </c>
    </row>
    <row r="2089" spans="1:38">
      <c r="A2089" t="s">
        <v>23112</v>
      </c>
      <c r="B2089" t="s">
        <v>23113</v>
      </c>
      <c r="C2089" t="s">
        <v>23114</v>
      </c>
      <c r="D2089" t="s">
        <v>23115</v>
      </c>
      <c r="E2089" t="s">
        <v>23116</v>
      </c>
      <c r="F2089" t="s">
        <v>255</v>
      </c>
      <c r="G2089" t="s">
        <v>50</v>
      </c>
      <c r="H2089" t="s">
        <v>51</v>
      </c>
      <c r="I2089" t="s">
        <v>1865</v>
      </c>
      <c r="J2089" t="s">
        <v>53</v>
      </c>
      <c r="K2089" t="s">
        <v>54</v>
      </c>
      <c r="L2089" t="s">
        <v>582</v>
      </c>
      <c r="M2089" t="s">
        <v>583</v>
      </c>
      <c r="N2089" t="s">
        <v>13618</v>
      </c>
      <c r="O2089" t="s"/>
      <c r="P2089" t="s"/>
      <c r="Q2089" t="s">
        <v>67</v>
      </c>
      <c r="R2089" t="s"/>
      <c r="S2089" t="s"/>
      <c r="T2089" t="s"/>
      <c r="U2089" t="s"/>
      <c r="V2089" t="s"/>
      <c r="W2089" t="s"/>
      <c r="X2089" t="s"/>
      <c r="Y2089" t="s"/>
      <c r="Z2089" t="s"/>
      <c r="AA2089" t="s"/>
      <c r="AB2089" t="s">
        <v>23117</v>
      </c>
      <c r="AC2089" t="s">
        <v>23117</v>
      </c>
      <c r="AD2089" t="s">
        <v>110</v>
      </c>
      <c r="AE2089" t="s">
        <v>515</v>
      </c>
      <c r="AF2089" t="s">
        <v>23118</v>
      </c>
      <c r="AG2089" t="s">
        <v>23119</v>
      </c>
      <c r="AH2089" t="s">
        <v>59</v>
      </c>
      <c r="AI2089" t="s">
        <v>23120</v>
      </c>
      <c r="AJ2089" t="s">
        <v>23121</v>
      </c>
      <c r="AK2089" t="s">
        <v>66</v>
      </c>
    </row>
    <row r="2090" spans="1:38">
      <c r="A2090" t="s">
        <v>23122</v>
      </c>
      <c r="B2090" t="s">
        <v>23123</v>
      </c>
      <c r="C2090" t="s">
        <v>23124</v>
      </c>
      <c r="D2090" t="s">
        <v>23125</v>
      </c>
      <c r="E2090" t="s">
        <v>23126</v>
      </c>
      <c r="F2090" t="s">
        <v>255</v>
      </c>
      <c r="G2090" t="s">
        <v>50</v>
      </c>
      <c r="H2090" t="s">
        <v>51</v>
      </c>
      <c r="I2090" t="s">
        <v>1024</v>
      </c>
      <c r="J2090" t="s">
        <v>53</v>
      </c>
      <c r="K2090" t="s">
        <v>54</v>
      </c>
      <c r="L2090" t="s">
        <v>204</v>
      </c>
      <c r="M2090" t="s">
        <v>205</v>
      </c>
      <c r="N2090" t="s">
        <v>1061</v>
      </c>
      <c r="O2090" t="s">
        <v>406</v>
      </c>
      <c r="P2090" t="s">
        <v>23127</v>
      </c>
      <c r="Q2090" t="s">
        <v>112</v>
      </c>
      <c r="R2090" t="s">
        <v>23128</v>
      </c>
      <c r="S2090" t="s"/>
      <c r="T2090" t="s"/>
      <c r="U2090" t="s"/>
      <c r="V2090" t="s"/>
      <c r="W2090" t="s"/>
      <c r="X2090" t="s"/>
      <c r="Y2090" t="s"/>
      <c r="Z2090" t="s"/>
      <c r="AA2090" t="s"/>
      <c r="AB2090" t="s">
        <v>23129</v>
      </c>
      <c r="AC2090" t="s">
        <v>23130</v>
      </c>
      <c r="AD2090" t="s">
        <v>174</v>
      </c>
      <c r="AE2090" t="s">
        <v>387</v>
      </c>
      <c r="AF2090" t="s">
        <v>23131</v>
      </c>
      <c r="AG2090" t="s">
        <v>23132</v>
      </c>
      <c r="AH2090" t="s">
        <v>174</v>
      </c>
      <c r="AI2090" t="s">
        <v>23133</v>
      </c>
      <c r="AJ2090" t="s">
        <v>92</v>
      </c>
      <c r="AK2090" t="s">
        <v>66</v>
      </c>
    </row>
    <row r="2091" spans="1:38">
      <c r="A2091" t="s">
        <v>23134</v>
      </c>
      <c r="B2091" t="s">
        <v>23135</v>
      </c>
      <c r="C2091" t="s">
        <v>23136</v>
      </c>
      <c r="D2091" t="s">
        <v>23137</v>
      </c>
      <c r="E2091" t="s">
        <v>23138</v>
      </c>
      <c r="F2091" t="s">
        <v>3029</v>
      </c>
      <c r="G2091" t="s">
        <v>50</v>
      </c>
      <c r="H2091" t="s">
        <v>51</v>
      </c>
      <c r="I2091" t="s">
        <v>23139</v>
      </c>
      <c r="J2091" t="s">
        <v>7082</v>
      </c>
      <c r="K2091" t="s">
        <v>237</v>
      </c>
      <c r="L2091" t="s">
        <v>322</v>
      </c>
      <c r="M2091" t="s">
        <v>486</v>
      </c>
      <c r="N2091" t="s">
        <v>1371</v>
      </c>
      <c r="O2091" t="s">
        <v>86</v>
      </c>
      <c r="P2091" t="s"/>
      <c r="Q2091" t="s"/>
      <c r="R2091" t="s"/>
      <c r="S2091" t="s"/>
      <c r="T2091" t="s"/>
      <c r="U2091" t="s"/>
      <c r="V2091" t="s"/>
      <c r="W2091" t="s"/>
      <c r="X2091" t="s"/>
      <c r="Y2091" t="s"/>
      <c r="Z2091" t="s"/>
      <c r="AA2091" t="s"/>
      <c r="AB2091" t="s">
        <v>23140</v>
      </c>
      <c r="AC2091" t="s">
        <v>23141</v>
      </c>
      <c r="AD2091" t="s">
        <v>110</v>
      </c>
      <c r="AE2091" t="s">
        <v>1254</v>
      </c>
      <c r="AF2091" t="s">
        <v>23142</v>
      </c>
      <c r="AG2091" t="s">
        <v>23143</v>
      </c>
      <c r="AH2091" t="s">
        <v>110</v>
      </c>
      <c r="AI2091" t="s">
        <v>23144</v>
      </c>
      <c r="AJ2091" t="s">
        <v>92</v>
      </c>
      <c r="AK2091" t="s">
        <v>66</v>
      </c>
    </row>
    <row r="2092" spans="1:38">
      <c r="A2092" t="s">
        <v>12138</v>
      </c>
      <c r="B2092" t="s">
        <v>23145</v>
      </c>
      <c r="C2092" t="s">
        <v>23146</v>
      </c>
      <c r="D2092" t="s">
        <v>23147</v>
      </c>
      <c r="E2092" t="s">
        <v>23148</v>
      </c>
      <c r="F2092" t="s">
        <v>3029</v>
      </c>
      <c r="G2092" t="s">
        <v>50</v>
      </c>
      <c r="H2092" t="s">
        <v>51</v>
      </c>
      <c r="I2092" t="s">
        <v>23149</v>
      </c>
      <c r="J2092" t="s"/>
      <c r="K2092" t="s">
        <v>23150</v>
      </c>
      <c r="L2092" t="s">
        <v>411</v>
      </c>
      <c r="M2092" t="s">
        <v>412</v>
      </c>
      <c r="N2092" t="s">
        <v>699</v>
      </c>
      <c r="O2092" t="s">
        <v>939</v>
      </c>
      <c r="P2092" t="s">
        <v>23151</v>
      </c>
      <c r="Q2092" t="s">
        <v>93</v>
      </c>
      <c r="R2092" t="s">
        <v>23152</v>
      </c>
      <c r="S2092" t="s"/>
      <c r="T2092" t="s"/>
      <c r="U2092" t="s"/>
      <c r="V2092" t="s"/>
      <c r="W2092" t="s"/>
      <c r="X2092" t="s"/>
      <c r="Y2092" t="s"/>
      <c r="Z2092" t="s"/>
      <c r="AA2092" t="s"/>
      <c r="AB2092" t="s">
        <v>23153</v>
      </c>
      <c r="AC2092" t="s">
        <v>23154</v>
      </c>
      <c r="AD2092" t="s">
        <v>59</v>
      </c>
      <c r="AE2092" t="s">
        <v>44</v>
      </c>
      <c r="AF2092" t="s">
        <v>23155</v>
      </c>
      <c r="AG2092" t="s">
        <v>23156</v>
      </c>
      <c r="AH2092" t="s">
        <v>110</v>
      </c>
      <c r="AI2092" t="s">
        <v>23157</v>
      </c>
      <c r="AJ2092" t="s">
        <v>92</v>
      </c>
      <c r="AK2092" t="s">
        <v>66</v>
      </c>
    </row>
    <row r="2093" spans="1:38">
      <c r="A2093" t="s">
        <v>23158</v>
      </c>
      <c r="B2093" t="s">
        <v>23159</v>
      </c>
      <c r="C2093" t="s">
        <v>23160</v>
      </c>
      <c r="D2093" t="s">
        <v>23161</v>
      </c>
      <c r="E2093" t="s">
        <v>23162</v>
      </c>
      <c r="F2093" t="s"/>
      <c r="G2093" t="s">
        <v>50</v>
      </c>
      <c r="H2093" t="s">
        <v>51</v>
      </c>
      <c r="I2093" t="s">
        <v>23163</v>
      </c>
      <c r="J2093" t="s">
        <v>2648</v>
      </c>
      <c r="K2093" t="s">
        <v>54</v>
      </c>
      <c r="L2093" t="s">
        <v>932</v>
      </c>
      <c r="M2093" t="s">
        <v>932</v>
      </c>
      <c r="N2093" t="s">
        <v>5310</v>
      </c>
      <c r="O2093" t="s">
        <v>301</v>
      </c>
      <c r="P2093" t="s"/>
      <c r="Q2093" t="s"/>
      <c r="R2093" t="s"/>
      <c r="S2093" t="s"/>
      <c r="T2093" t="s"/>
      <c r="U2093" t="s"/>
      <c r="V2093" t="s"/>
      <c r="W2093" t="s"/>
      <c r="X2093" t="s"/>
      <c r="Y2093" t="s"/>
      <c r="Z2093" t="s"/>
      <c r="AA2093" t="s"/>
      <c r="AB2093" t="s">
        <v>23164</v>
      </c>
      <c r="AC2093" t="s">
        <v>23164</v>
      </c>
      <c r="AD2093" t="s">
        <v>192</v>
      </c>
      <c r="AE2093" t="s">
        <v>310</v>
      </c>
      <c r="AF2093" t="s">
        <v>23165</v>
      </c>
      <c r="AG2093" t="s">
        <v>23166</v>
      </c>
      <c r="AH2093" t="s">
        <v>345</v>
      </c>
      <c r="AI2093" t="s">
        <v>23167</v>
      </c>
      <c r="AJ2093" t="s">
        <v>92</v>
      </c>
      <c r="AK2093" t="s">
        <v>66</v>
      </c>
    </row>
    <row r="2094" spans="1:38">
      <c r="A2094" t="s">
        <v>21169</v>
      </c>
      <c r="B2094" t="s">
        <v>23168</v>
      </c>
      <c r="C2094" t="s">
        <v>23169</v>
      </c>
      <c r="D2094" t="s">
        <v>23170</v>
      </c>
      <c r="E2094" t="s">
        <v>23171</v>
      </c>
      <c r="F2094" t="s">
        <v>396</v>
      </c>
      <c r="G2094" t="s">
        <v>50</v>
      </c>
      <c r="H2094" t="s">
        <v>51</v>
      </c>
      <c r="I2094" t="s">
        <v>2946</v>
      </c>
      <c r="J2094" t="s">
        <v>99</v>
      </c>
      <c r="K2094" t="s">
        <v>54</v>
      </c>
      <c r="L2094" t="s">
        <v>411</v>
      </c>
      <c r="M2094" t="s">
        <v>412</v>
      </c>
      <c r="N2094" t="s">
        <v>699</v>
      </c>
      <c r="O2094" t="s">
        <v>192</v>
      </c>
      <c r="P2094" t="s">
        <v>23172</v>
      </c>
      <c r="Q2094" t="s">
        <v>112</v>
      </c>
      <c r="R2094" t="s">
        <v>23173</v>
      </c>
      <c r="S2094" t="s"/>
      <c r="T2094" t="s"/>
      <c r="U2094" t="s"/>
      <c r="V2094" t="s"/>
      <c r="W2094" t="s"/>
      <c r="X2094" t="s"/>
      <c r="Y2094" t="s"/>
      <c r="Z2094" t="s"/>
      <c r="AA2094" t="s"/>
      <c r="AB2094" t="s">
        <v>23174</v>
      </c>
      <c r="AC2094" t="s">
        <v>23175</v>
      </c>
      <c r="AD2094" t="s">
        <v>124</v>
      </c>
      <c r="AE2094" t="s">
        <v>44</v>
      </c>
      <c r="AF2094" t="s">
        <v>23176</v>
      </c>
      <c r="AG2094" t="s">
        <v>13734</v>
      </c>
      <c r="AH2094" t="s">
        <v>330</v>
      </c>
      <c r="AI2094" t="s">
        <v>23177</v>
      </c>
      <c r="AJ2094" t="s">
        <v>92</v>
      </c>
      <c r="AK2094" t="s">
        <v>66</v>
      </c>
    </row>
    <row r="2095" spans="1:38">
      <c r="A2095" t="s">
        <v>23178</v>
      </c>
      <c r="B2095" t="s">
        <v>23179</v>
      </c>
      <c r="C2095" t="s">
        <v>23180</v>
      </c>
      <c r="D2095" t="s">
        <v>23181</v>
      </c>
      <c r="E2095" t="s">
        <v>23182</v>
      </c>
      <c r="F2095" t="s">
        <v>49</v>
      </c>
      <c r="G2095" t="s">
        <v>2813</v>
      </c>
      <c r="H2095" t="s">
        <v>51</v>
      </c>
      <c r="I2095" t="s">
        <v>439</v>
      </c>
      <c r="J2095" t="s">
        <v>440</v>
      </c>
      <c r="K2095" t="s">
        <v>54</v>
      </c>
      <c r="L2095" t="s">
        <v>1701</v>
      </c>
      <c r="M2095" t="s">
        <v>1701</v>
      </c>
      <c r="N2095" t="s">
        <v>1702</v>
      </c>
      <c r="O2095" t="s">
        <v>162</v>
      </c>
      <c r="P2095" t="s"/>
      <c r="Q2095" t="s"/>
      <c r="R2095" t="s"/>
      <c r="S2095" t="s">
        <v>23183</v>
      </c>
      <c r="T2095" t="s">
        <v>67</v>
      </c>
      <c r="U2095" t="s">
        <v>16362</v>
      </c>
      <c r="V2095" t="s">
        <v>67</v>
      </c>
      <c r="W2095" t="s"/>
      <c r="X2095" t="s"/>
      <c r="Y2095" t="s"/>
      <c r="Z2095" t="s"/>
      <c r="AA2095" t="s">
        <v>84</v>
      </c>
      <c r="AB2095" t="s">
        <v>23184</v>
      </c>
      <c r="AC2095" t="s">
        <v>23184</v>
      </c>
      <c r="AD2095" t="s">
        <v>59</v>
      </c>
      <c r="AE2095" t="s">
        <v>44</v>
      </c>
      <c r="AF2095" t="s">
        <v>23185</v>
      </c>
      <c r="AG2095" t="s">
        <v>67</v>
      </c>
      <c r="AH2095" t="s">
        <v>86</v>
      </c>
      <c r="AI2095" t="s">
        <v>23186</v>
      </c>
      <c r="AJ2095" t="s">
        <v>92</v>
      </c>
      <c r="AK2095" t="s">
        <v>66</v>
      </c>
    </row>
    <row r="2096" spans="1:38">
      <c r="A2096" t="s">
        <v>23187</v>
      </c>
      <c r="B2096" t="s">
        <v>23188</v>
      </c>
      <c r="C2096" t="s">
        <v>23189</v>
      </c>
      <c r="D2096" t="s">
        <v>23190</v>
      </c>
      <c r="E2096" t="s">
        <v>23191</v>
      </c>
      <c r="F2096" t="s">
        <v>98</v>
      </c>
      <c r="G2096" t="s">
        <v>50</v>
      </c>
      <c r="H2096" t="s">
        <v>51</v>
      </c>
      <c r="I2096" t="s">
        <v>6358</v>
      </c>
      <c r="J2096" t="s">
        <v>53</v>
      </c>
      <c r="K2096" t="s">
        <v>54</v>
      </c>
      <c r="L2096" t="s">
        <v>55</v>
      </c>
      <c r="M2096" t="s">
        <v>56</v>
      </c>
      <c r="N2096" t="s">
        <v>14802</v>
      </c>
      <c r="O2096" t="s">
        <v>826</v>
      </c>
      <c r="P2096" t="s">
        <v>16661</v>
      </c>
      <c r="Q2096" t="s">
        <v>67</v>
      </c>
      <c r="R2096" t="s">
        <v>19100</v>
      </c>
      <c r="S2096" t="s"/>
      <c r="T2096" t="s"/>
      <c r="U2096" t="s"/>
      <c r="V2096" t="s"/>
      <c r="W2096" t="s"/>
      <c r="X2096" t="s"/>
      <c r="Y2096" t="s"/>
      <c r="Z2096" t="s"/>
      <c r="AA2096" t="s"/>
      <c r="AB2096" t="s">
        <v>23192</v>
      </c>
      <c r="AC2096" t="s">
        <v>23193</v>
      </c>
      <c r="AD2096" t="s">
        <v>110</v>
      </c>
      <c r="AE2096" t="s">
        <v>1254</v>
      </c>
      <c r="AF2096" t="s">
        <v>23194</v>
      </c>
      <c r="AG2096" t="s">
        <v>23195</v>
      </c>
      <c r="AH2096" t="s">
        <v>59</v>
      </c>
      <c r="AI2096" t="s">
        <v>23196</v>
      </c>
      <c r="AJ2096" t="s">
        <v>92</v>
      </c>
      <c r="AK2096" t="s">
        <v>66</v>
      </c>
    </row>
    <row r="2097" spans="1:38">
      <c r="A2097" t="s">
        <v>19925</v>
      </c>
      <c r="B2097" t="s">
        <v>23197</v>
      </c>
      <c r="C2097" t="s">
        <v>23198</v>
      </c>
      <c r="D2097" t="s">
        <v>23199</v>
      </c>
      <c r="E2097" t="s">
        <v>23200</v>
      </c>
      <c r="F2097" t="s"/>
      <c r="G2097" t="s">
        <v>50</v>
      </c>
      <c r="H2097" t="s">
        <v>51</v>
      </c>
      <c r="I2097" t="s">
        <v>2587</v>
      </c>
      <c r="J2097" t="s">
        <v>2588</v>
      </c>
      <c r="K2097" t="s">
        <v>54</v>
      </c>
      <c r="L2097" t="s">
        <v>808</v>
      </c>
      <c r="M2097" t="s">
        <v>884</v>
      </c>
      <c r="N2097" t="s">
        <v>1025</v>
      </c>
      <c r="O2097" t="s">
        <v>241</v>
      </c>
      <c r="P2097" t="s">
        <v>23201</v>
      </c>
      <c r="Q2097" t="s">
        <v>93</v>
      </c>
      <c r="R2097" t="s">
        <v>23202</v>
      </c>
      <c r="S2097" t="s"/>
      <c r="T2097" t="s"/>
      <c r="U2097" t="s"/>
      <c r="V2097" t="s"/>
      <c r="W2097" t="s"/>
      <c r="X2097" t="s"/>
      <c r="Y2097" t="s"/>
      <c r="Z2097" t="s"/>
      <c r="AA2097" t="s"/>
      <c r="AB2097" t="s">
        <v>23203</v>
      </c>
      <c r="AC2097" t="s">
        <v>23204</v>
      </c>
      <c r="AD2097" t="s">
        <v>174</v>
      </c>
      <c r="AE2097" t="s">
        <v>44</v>
      </c>
      <c r="AF2097" t="s">
        <v>23205</v>
      </c>
      <c r="AG2097" t="s">
        <v>16184</v>
      </c>
      <c r="AH2097" t="s">
        <v>86</v>
      </c>
      <c r="AI2097" t="s">
        <v>23206</v>
      </c>
      <c r="AJ2097" t="s">
        <v>92</v>
      </c>
      <c r="AK2097" t="s">
        <v>66</v>
      </c>
    </row>
    <row r="2098" spans="1:38">
      <c r="A2098" t="s">
        <v>23207</v>
      </c>
      <c r="B2098" t="s">
        <v>23208</v>
      </c>
      <c r="C2098" t="s">
        <v>23209</v>
      </c>
      <c r="D2098" t="s">
        <v>23210</v>
      </c>
      <c r="E2098" t="s">
        <v>23211</v>
      </c>
      <c r="F2098" t="s">
        <v>233</v>
      </c>
      <c r="G2098" t="s">
        <v>50</v>
      </c>
      <c r="H2098" t="s">
        <v>51</v>
      </c>
      <c r="I2098" t="s">
        <v>2769</v>
      </c>
      <c r="J2098" t="s"/>
      <c r="K2098" t="s">
        <v>469</v>
      </c>
      <c r="L2098" t="s">
        <v>932</v>
      </c>
      <c r="M2098" t="s">
        <v>932</v>
      </c>
      <c r="N2098" t="s">
        <v>1305</v>
      </c>
      <c r="O2098" t="s">
        <v>433</v>
      </c>
      <c r="P2098" t="s"/>
      <c r="Q2098" t="s"/>
      <c r="R2098" t="s"/>
      <c r="S2098" t="s"/>
      <c r="T2098" t="s"/>
      <c r="U2098" t="s"/>
      <c r="V2098" t="s">
        <v>67</v>
      </c>
      <c r="W2098" t="s"/>
      <c r="X2098" t="s"/>
      <c r="Y2098" t="s"/>
      <c r="Z2098" t="s"/>
      <c r="AA2098" t="s">
        <v>84</v>
      </c>
      <c r="AB2098" t="s">
        <v>23212</v>
      </c>
      <c r="AC2098" t="s">
        <v>23213</v>
      </c>
      <c r="AD2098" t="s">
        <v>110</v>
      </c>
      <c r="AE2098" t="s">
        <v>210</v>
      </c>
      <c r="AF2098" t="s">
        <v>23214</v>
      </c>
      <c r="AG2098" t="s">
        <v>23215</v>
      </c>
      <c r="AH2098" t="s">
        <v>93</v>
      </c>
      <c r="AI2098" t="s">
        <v>23216</v>
      </c>
      <c r="AJ2098" t="s">
        <v>92</v>
      </c>
      <c r="AK2098" t="s">
        <v>66</v>
      </c>
    </row>
    <row r="2099" spans="1:38">
      <c r="A2099" t="s">
        <v>23217</v>
      </c>
      <c r="B2099" t="s">
        <v>23218</v>
      </c>
      <c r="C2099" t="s">
        <v>23219</v>
      </c>
      <c r="D2099" t="s">
        <v>23220</v>
      </c>
      <c r="E2099" t="s">
        <v>23221</v>
      </c>
      <c r="F2099" t="s">
        <v>117</v>
      </c>
      <c r="G2099" t="s">
        <v>50</v>
      </c>
      <c r="H2099" t="s">
        <v>51</v>
      </c>
      <c r="I2099" t="s">
        <v>954</v>
      </c>
      <c r="J2099" t="s">
        <v>53</v>
      </c>
      <c r="K2099" t="s">
        <v>54</v>
      </c>
      <c r="L2099" t="s">
        <v>355</v>
      </c>
      <c r="M2099" t="s">
        <v>356</v>
      </c>
      <c r="N2099" t="s">
        <v>357</v>
      </c>
      <c r="O2099" t="s">
        <v>103</v>
      </c>
      <c r="P2099" t="s">
        <v>23222</v>
      </c>
      <c r="Q2099" t="s">
        <v>67</v>
      </c>
      <c r="R2099" t="s"/>
      <c r="S2099" t="s"/>
      <c r="T2099" t="s"/>
      <c r="U2099" t="s"/>
      <c r="V2099" t="s"/>
      <c r="W2099" t="s"/>
      <c r="X2099" t="s"/>
      <c r="Y2099" t="s"/>
      <c r="Z2099" t="s"/>
      <c r="AA2099" t="s"/>
      <c r="AB2099" t="s">
        <v>23223</v>
      </c>
      <c r="AC2099" t="s">
        <v>23224</v>
      </c>
      <c r="AD2099" t="s">
        <v>112</v>
      </c>
      <c r="AE2099" t="s">
        <v>44</v>
      </c>
      <c r="AF2099" t="s">
        <v>23225</v>
      </c>
      <c r="AG2099" t="s">
        <v>23226</v>
      </c>
      <c r="AH2099" t="s">
        <v>44</v>
      </c>
      <c r="AI2099" t="s">
        <v>23227</v>
      </c>
      <c r="AJ2099" t="s">
        <v>92</v>
      </c>
      <c r="AK2099" t="s">
        <v>66</v>
      </c>
    </row>
    <row r="2100" spans="1:38">
      <c r="A2100" t="s">
        <v>23228</v>
      </c>
      <c r="B2100" t="s">
        <v>23229</v>
      </c>
      <c r="C2100" t="s">
        <v>23230</v>
      </c>
      <c r="D2100" t="s">
        <v>23231</v>
      </c>
      <c r="E2100" t="s">
        <v>23232</v>
      </c>
      <c r="F2100" t="s">
        <v>646</v>
      </c>
      <c r="G2100" t="s">
        <v>50</v>
      </c>
      <c r="H2100" t="s">
        <v>51</v>
      </c>
      <c r="I2100" t="s">
        <v>11065</v>
      </c>
      <c r="J2100" t="s">
        <v>3584</v>
      </c>
      <c r="K2100" t="s">
        <v>2476</v>
      </c>
      <c r="L2100" t="s">
        <v>526</v>
      </c>
      <c r="M2100" t="s">
        <v>527</v>
      </c>
      <c r="N2100" t="s">
        <v>5180</v>
      </c>
      <c r="O2100" t="s">
        <v>301</v>
      </c>
      <c r="P2100" t="s"/>
      <c r="Q2100" t="s"/>
      <c r="R2100" t="s"/>
      <c r="S2100" t="s"/>
      <c r="T2100" t="s"/>
      <c r="U2100" t="s"/>
      <c r="V2100" t="s"/>
      <c r="W2100" t="s"/>
      <c r="X2100" t="s"/>
      <c r="Y2100" t="s"/>
      <c r="Z2100" t="s"/>
      <c r="AA2100" t="s"/>
      <c r="AB2100" t="s">
        <v>23233</v>
      </c>
      <c r="AC2100" t="s">
        <v>23233</v>
      </c>
      <c r="AD2100" t="s">
        <v>112</v>
      </c>
      <c r="AE2100" t="s">
        <v>44</v>
      </c>
      <c r="AF2100" t="s">
        <v>23234</v>
      </c>
      <c r="AG2100" t="s">
        <v>23235</v>
      </c>
      <c r="AH2100" t="s">
        <v>67</v>
      </c>
      <c r="AI2100" t="s">
        <v>23236</v>
      </c>
      <c r="AJ2100" t="s">
        <v>92</v>
      </c>
      <c r="AK2100" t="s">
        <v>66</v>
      </c>
    </row>
    <row r="2101" spans="1:38">
      <c r="A2101" t="s">
        <v>23237</v>
      </c>
      <c r="B2101" t="s">
        <v>23238</v>
      </c>
      <c r="C2101" t="s">
        <v>23239</v>
      </c>
      <c r="D2101" t="s">
        <v>23240</v>
      </c>
      <c r="E2101" t="s">
        <v>23241</v>
      </c>
      <c r="F2101" t="s"/>
      <c r="G2101" t="s">
        <v>50</v>
      </c>
      <c r="H2101" t="s">
        <v>51</v>
      </c>
      <c r="I2101" t="s"/>
      <c r="J2101" t="s"/>
      <c r="K2101" t="s"/>
      <c r="L2101" t="s">
        <v>238</v>
      </c>
      <c r="M2101" t="s">
        <v>1265</v>
      </c>
      <c r="N2101" t="s">
        <v>11132</v>
      </c>
      <c r="O2101" t="s"/>
      <c r="P2101" t="s"/>
      <c r="Q2101" t="s">
        <v>44</v>
      </c>
      <c r="R2101" t="s"/>
      <c r="S2101" t="s"/>
      <c r="T2101" t="s"/>
      <c r="U2101" t="s"/>
      <c r="V2101" t="s"/>
      <c r="W2101" t="s"/>
      <c r="X2101" t="s"/>
      <c r="Y2101" t="s"/>
      <c r="Z2101" t="s"/>
      <c r="AA2101" t="s"/>
      <c r="AB2101" t="s">
        <v>23242</v>
      </c>
      <c r="AC2101" t="s">
        <v>23242</v>
      </c>
      <c r="AD2101" t="s">
        <v>93</v>
      </c>
      <c r="AE2101" t="s">
        <v>277</v>
      </c>
      <c r="AF2101" t="s">
        <v>23243</v>
      </c>
      <c r="AG2101" t="s">
        <v>23244</v>
      </c>
      <c r="AH2101" t="s">
        <v>44</v>
      </c>
      <c r="AI2101" t="s">
        <v>23245</v>
      </c>
      <c r="AJ2101" t="s">
        <v>23246</v>
      </c>
      <c r="AK2101" t="s">
        <v>66</v>
      </c>
    </row>
    <row r="2102" spans="1:38">
      <c r="A2102" t="s">
        <v>23247</v>
      </c>
      <c r="B2102" t="s">
        <v>23248</v>
      </c>
      <c r="C2102" t="s">
        <v>23249</v>
      </c>
      <c r="D2102" t="s">
        <v>23250</v>
      </c>
      <c r="E2102" t="s">
        <v>23251</v>
      </c>
      <c r="F2102" t="s"/>
      <c r="G2102" t="s">
        <v>50</v>
      </c>
      <c r="H2102" t="s">
        <v>51</v>
      </c>
      <c r="I2102" t="s">
        <v>9096</v>
      </c>
      <c r="J2102" t="s">
        <v>53</v>
      </c>
      <c r="K2102" t="s">
        <v>54</v>
      </c>
      <c r="L2102" t="s">
        <v>808</v>
      </c>
      <c r="M2102" t="s">
        <v>809</v>
      </c>
      <c r="N2102" t="s">
        <v>810</v>
      </c>
      <c r="O2102" t="s"/>
      <c r="P2102" t="s"/>
      <c r="Q2102" t="s">
        <v>44</v>
      </c>
      <c r="R2102" t="s"/>
      <c r="S2102" t="s"/>
      <c r="T2102" t="s"/>
      <c r="U2102" t="s"/>
      <c r="V2102" t="s"/>
      <c r="W2102" t="s"/>
      <c r="X2102" t="s"/>
      <c r="Y2102" t="s"/>
      <c r="Z2102" t="s"/>
      <c r="AA2102" t="s"/>
      <c r="AB2102" t="s">
        <v>23252</v>
      </c>
      <c r="AC2102" t="s">
        <v>23252</v>
      </c>
      <c r="AD2102" t="s">
        <v>192</v>
      </c>
      <c r="AE2102" t="s">
        <v>44</v>
      </c>
      <c r="AF2102" t="s">
        <v>23253</v>
      </c>
      <c r="AG2102" t="s">
        <v>23254</v>
      </c>
      <c r="AH2102" t="s">
        <v>90</v>
      </c>
      <c r="AI2102" t="s">
        <v>23255</v>
      </c>
      <c r="AJ2102" t="s">
        <v>23256</v>
      </c>
      <c r="AK2102" t="s">
        <v>66</v>
      </c>
    </row>
    <row r="2103" spans="1:38">
      <c r="A2103" t="s">
        <v>23257</v>
      </c>
      <c r="B2103" t="s">
        <v>23258</v>
      </c>
      <c r="C2103" t="s">
        <v>23259</v>
      </c>
      <c r="D2103" t="s"/>
      <c r="E2103" t="s">
        <v>23260</v>
      </c>
      <c r="F2103" t="s"/>
      <c r="G2103" t="s">
        <v>72</v>
      </c>
      <c r="H2103" t="s">
        <v>51</v>
      </c>
      <c r="I2103" t="s">
        <v>23261</v>
      </c>
      <c r="J2103" t="s">
        <v>4562</v>
      </c>
      <c r="K2103" t="s">
        <v>569</v>
      </c>
      <c r="L2103" t="s">
        <v>76</v>
      </c>
      <c r="M2103" t="s">
        <v>77</v>
      </c>
      <c r="N2103" t="s">
        <v>860</v>
      </c>
      <c r="O2103" t="s">
        <v>79</v>
      </c>
      <c r="P2103" t="s">
        <v>23262</v>
      </c>
      <c r="Q2103" t="s">
        <v>67</v>
      </c>
      <c r="R2103" t="s">
        <v>23263</v>
      </c>
      <c r="S2103" t="s"/>
      <c r="T2103" t="s"/>
      <c r="U2103" t="s">
        <v>23264</v>
      </c>
      <c r="V2103" t="s">
        <v>67</v>
      </c>
      <c r="W2103" t="s">
        <v>23263</v>
      </c>
      <c r="X2103" t="s"/>
      <c r="Y2103" t="s"/>
      <c r="Z2103" t="s"/>
      <c r="AA2103" t="s">
        <v>84</v>
      </c>
      <c r="AB2103" t="s">
        <v>23265</v>
      </c>
      <c r="AC2103" t="s">
        <v>23265</v>
      </c>
      <c r="AD2103" t="s">
        <v>86</v>
      </c>
      <c r="AE2103" t="s">
        <v>225</v>
      </c>
      <c r="AF2103" t="s">
        <v>23266</v>
      </c>
      <c r="AG2103" t="s">
        <v>23267</v>
      </c>
      <c r="AH2103" t="s">
        <v>209</v>
      </c>
      <c r="AI2103" t="s">
        <v>23268</v>
      </c>
      <c r="AJ2103" t="s">
        <v>92</v>
      </c>
      <c r="AK2103" t="s">
        <v>66</v>
      </c>
    </row>
    <row r="2104" spans="1:38">
      <c r="A2104" t="s">
        <v>23269</v>
      </c>
      <c r="B2104" t="s">
        <v>23270</v>
      </c>
      <c r="C2104" t="s">
        <v>23271</v>
      </c>
      <c r="D2104" t="s">
        <v>23272</v>
      </c>
      <c r="E2104" t="s">
        <v>23273</v>
      </c>
      <c r="F2104" t="s">
        <v>1154</v>
      </c>
      <c r="G2104" t="s">
        <v>50</v>
      </c>
      <c r="H2104" t="s">
        <v>51</v>
      </c>
      <c r="I2104" t="s">
        <v>5464</v>
      </c>
      <c r="J2104" t="s"/>
      <c r="K2104" t="s">
        <v>859</v>
      </c>
      <c r="L2104" t="s">
        <v>170</v>
      </c>
      <c r="M2104" t="s">
        <v>171</v>
      </c>
      <c r="N2104" t="s">
        <v>172</v>
      </c>
      <c r="O2104" t="s">
        <v>241</v>
      </c>
      <c r="P2104" t="s"/>
      <c r="Q2104" t="s"/>
      <c r="R2104" t="s"/>
      <c r="S2104" t="s"/>
      <c r="T2104" t="s"/>
      <c r="U2104" t="s"/>
      <c r="V2104" t="s"/>
      <c r="W2104" t="s"/>
      <c r="X2104" t="s"/>
      <c r="Y2104" t="s"/>
      <c r="Z2104" t="s">
        <v>23274</v>
      </c>
      <c r="AA2104" t="s"/>
      <c r="AB2104" t="s">
        <v>23275</v>
      </c>
      <c r="AC2104" t="s">
        <v>23276</v>
      </c>
      <c r="AD2104" t="s">
        <v>59</v>
      </c>
      <c r="AE2104" t="s">
        <v>107</v>
      </c>
      <c r="AF2104" t="s">
        <v>23277</v>
      </c>
      <c r="AG2104" t="s">
        <v>23278</v>
      </c>
      <c r="AH2104" t="s">
        <v>151</v>
      </c>
      <c r="AI2104" t="s">
        <v>23279</v>
      </c>
      <c r="AJ2104" t="s">
        <v>92</v>
      </c>
      <c r="AK2104" t="s">
        <v>66</v>
      </c>
    </row>
    <row r="2105" spans="1:38">
      <c r="A2105" t="s">
        <v>23280</v>
      </c>
      <c r="B2105" t="s">
        <v>23281</v>
      </c>
      <c r="C2105" t="s">
        <v>23282</v>
      </c>
      <c r="D2105" t="s">
        <v>23283</v>
      </c>
      <c r="E2105" t="s">
        <v>23284</v>
      </c>
      <c r="F2105" t="s">
        <v>71</v>
      </c>
      <c r="G2105" t="s">
        <v>50</v>
      </c>
      <c r="H2105" t="s">
        <v>234</v>
      </c>
      <c r="I2105" t="s">
        <v>21888</v>
      </c>
      <c r="J2105" t="s">
        <v>795</v>
      </c>
      <c r="K2105" t="s">
        <v>188</v>
      </c>
      <c r="L2105" t="s">
        <v>238</v>
      </c>
      <c r="M2105" t="s">
        <v>1265</v>
      </c>
      <c r="N2105" t="s">
        <v>1266</v>
      </c>
      <c r="O2105" t="s"/>
      <c r="P2105" t="s">
        <v>23285</v>
      </c>
      <c r="Q2105" t="s">
        <v>93</v>
      </c>
      <c r="R2105" t="s">
        <v>23286</v>
      </c>
      <c r="S2105" t="s"/>
      <c r="T2105" t="s"/>
      <c r="U2105" t="s"/>
      <c r="V2105" t="s"/>
      <c r="W2105" t="s"/>
      <c r="X2105" t="s"/>
      <c r="Y2105" t="s">
        <v>67</v>
      </c>
      <c r="Z2105" t="s">
        <v>23287</v>
      </c>
      <c r="AA2105" t="s">
        <v>772</v>
      </c>
      <c r="AB2105" t="s">
        <v>23288</v>
      </c>
      <c r="AC2105" t="s">
        <v>23288</v>
      </c>
      <c r="AD2105" t="s">
        <v>93</v>
      </c>
      <c r="AE2105" t="s">
        <v>277</v>
      </c>
      <c r="AF2105" t="s">
        <v>23289</v>
      </c>
      <c r="AG2105" t="s">
        <v>23290</v>
      </c>
      <c r="AH2105" t="s">
        <v>44</v>
      </c>
      <c r="AI2105" t="s">
        <v>23291</v>
      </c>
      <c r="AJ2105" t="s">
        <v>23292</v>
      </c>
      <c r="AK2105" t="s">
        <v>66</v>
      </c>
    </row>
    <row r="2106" spans="1:38">
      <c r="A2106" t="s">
        <v>23293</v>
      </c>
      <c r="B2106" t="s">
        <v>23294</v>
      </c>
      <c r="C2106" t="s">
        <v>23295</v>
      </c>
      <c r="D2106" t="s">
        <v>23296</v>
      </c>
      <c r="E2106" t="s">
        <v>23297</v>
      </c>
      <c r="F2106" t="s">
        <v>49</v>
      </c>
      <c r="G2106" t="s">
        <v>50</v>
      </c>
      <c r="H2106" t="s">
        <v>51</v>
      </c>
      <c r="I2106" t="s">
        <v>21646</v>
      </c>
      <c r="J2106" t="s">
        <v>1127</v>
      </c>
      <c r="K2106" t="s">
        <v>54</v>
      </c>
      <c r="L2106" t="s">
        <v>808</v>
      </c>
      <c r="M2106" t="s">
        <v>884</v>
      </c>
      <c r="N2106" t="s">
        <v>885</v>
      </c>
      <c r="O2106" t="s">
        <v>241</v>
      </c>
      <c r="P2106" t="s"/>
      <c r="Q2106" t="s"/>
      <c r="R2106" t="s"/>
      <c r="S2106" t="s"/>
      <c r="T2106" t="s"/>
      <c r="U2106" t="s"/>
      <c r="V2106" t="s"/>
      <c r="W2106" t="s"/>
      <c r="X2106" t="s"/>
      <c r="Y2106" t="s"/>
      <c r="Z2106" t="s"/>
      <c r="AA2106" t="s"/>
      <c r="AB2106" t="s">
        <v>23298</v>
      </c>
      <c r="AC2106" t="s">
        <v>23299</v>
      </c>
      <c r="AD2106" t="s">
        <v>110</v>
      </c>
      <c r="AE2106" t="s">
        <v>44</v>
      </c>
      <c r="AF2106" t="s">
        <v>23300</v>
      </c>
      <c r="AG2106" t="s">
        <v>6737</v>
      </c>
      <c r="AH2106" t="s">
        <v>192</v>
      </c>
      <c r="AI2106" t="s">
        <v>23301</v>
      </c>
      <c r="AJ2106" t="s">
        <v>92</v>
      </c>
      <c r="AK2106" t="s">
        <v>66</v>
      </c>
    </row>
    <row r="2107" spans="1:38">
      <c r="A2107" t="s">
        <v>23302</v>
      </c>
      <c r="B2107" t="s">
        <v>23303</v>
      </c>
      <c r="C2107" t="s">
        <v>23304</v>
      </c>
      <c r="D2107" t="s">
        <v>23305</v>
      </c>
      <c r="E2107" t="s">
        <v>23306</v>
      </c>
      <c r="F2107" t="s">
        <v>9274</v>
      </c>
      <c r="G2107" t="s">
        <v>72</v>
      </c>
      <c r="H2107" t="s">
        <v>51</v>
      </c>
      <c r="I2107" t="s">
        <v>23307</v>
      </c>
      <c r="J2107" t="s">
        <v>53</v>
      </c>
      <c r="K2107" t="s">
        <v>54</v>
      </c>
      <c r="L2107" t="s">
        <v>272</v>
      </c>
      <c r="M2107" t="s">
        <v>1180</v>
      </c>
      <c r="N2107" t="s">
        <v>1181</v>
      </c>
      <c r="O2107" t="s">
        <v>209</v>
      </c>
      <c r="P2107" t="s">
        <v>13580</v>
      </c>
      <c r="Q2107" t="s">
        <v>67</v>
      </c>
      <c r="R2107" t="s"/>
      <c r="S2107" t="s"/>
      <c r="T2107" t="s"/>
      <c r="U2107" t="s"/>
      <c r="V2107" t="s">
        <v>67</v>
      </c>
      <c r="W2107" t="s">
        <v>5550</v>
      </c>
      <c r="X2107" t="s"/>
      <c r="Y2107" t="s"/>
      <c r="Z2107" t="s"/>
      <c r="AA2107" t="s">
        <v>84</v>
      </c>
      <c r="AB2107" t="s">
        <v>23308</v>
      </c>
      <c r="AC2107" t="s">
        <v>23309</v>
      </c>
      <c r="AD2107" t="s">
        <v>174</v>
      </c>
      <c r="AE2107" t="s">
        <v>387</v>
      </c>
      <c r="AF2107" t="s">
        <v>23310</v>
      </c>
      <c r="AG2107" t="s">
        <v>23311</v>
      </c>
      <c r="AH2107" t="s">
        <v>86</v>
      </c>
      <c r="AI2107" t="s">
        <v>23312</v>
      </c>
      <c r="AJ2107" t="s">
        <v>92</v>
      </c>
      <c r="AK2107" t="s">
        <v>66</v>
      </c>
    </row>
    <row r="2108" spans="1:38">
      <c r="A2108" t="s">
        <v>23313</v>
      </c>
      <c r="B2108" t="s">
        <v>23314</v>
      </c>
      <c r="C2108" t="s">
        <v>23315</v>
      </c>
      <c r="D2108" t="s">
        <v>23316</v>
      </c>
      <c r="E2108" t="s">
        <v>23317</v>
      </c>
      <c r="F2108" t="s">
        <v>2660</v>
      </c>
      <c r="G2108" t="s">
        <v>50</v>
      </c>
      <c r="H2108" t="s">
        <v>51</v>
      </c>
      <c r="I2108" t="s">
        <v>23318</v>
      </c>
      <c r="J2108" t="s">
        <v>23319</v>
      </c>
      <c r="K2108" t="s">
        <v>4255</v>
      </c>
      <c r="L2108" t="s">
        <v>470</v>
      </c>
      <c r="M2108" t="s">
        <v>471</v>
      </c>
      <c r="N2108" t="s">
        <v>472</v>
      </c>
      <c r="O2108" t="s">
        <v>241</v>
      </c>
      <c r="P2108" t="s"/>
      <c r="Q2108" t="s"/>
      <c r="R2108" t="s"/>
      <c r="S2108" t="s"/>
      <c r="T2108" t="s"/>
      <c r="U2108" t="s"/>
      <c r="V2108" t="s"/>
      <c r="W2108" t="s"/>
      <c r="X2108" t="s"/>
      <c r="Y2108" t="s"/>
      <c r="Z2108" t="s"/>
      <c r="AA2108" t="s"/>
      <c r="AB2108" t="s">
        <v>23320</v>
      </c>
      <c r="AC2108" t="s">
        <v>23321</v>
      </c>
      <c r="AD2108" t="s">
        <v>149</v>
      </c>
      <c r="AE2108" t="s">
        <v>44</v>
      </c>
      <c r="AF2108" t="s">
        <v>23322</v>
      </c>
      <c r="AG2108" t="s">
        <v>16115</v>
      </c>
      <c r="AH2108" t="s">
        <v>518</v>
      </c>
      <c r="AI2108" t="s">
        <v>23323</v>
      </c>
      <c r="AJ2108" t="s">
        <v>92</v>
      </c>
      <c r="AK2108" t="s">
        <v>66</v>
      </c>
    </row>
    <row r="2109" spans="1:38">
      <c r="A2109" t="s">
        <v>23324</v>
      </c>
      <c r="B2109" t="s">
        <v>23325</v>
      </c>
      <c r="C2109" t="s">
        <v>23326</v>
      </c>
      <c r="D2109" t="s">
        <v>23327</v>
      </c>
      <c r="E2109" t="s">
        <v>23328</v>
      </c>
      <c r="F2109" t="s"/>
      <c r="G2109" t="s">
        <v>50</v>
      </c>
      <c r="H2109" t="s">
        <v>51</v>
      </c>
      <c r="I2109" t="s">
        <v>23329</v>
      </c>
      <c r="J2109" t="s">
        <v>440</v>
      </c>
      <c r="K2109" t="s">
        <v>54</v>
      </c>
      <c r="L2109" t="s">
        <v>100</v>
      </c>
      <c r="M2109" t="s">
        <v>101</v>
      </c>
      <c r="N2109" t="s">
        <v>102</v>
      </c>
      <c r="O2109" t="s"/>
      <c r="P2109" t="s"/>
      <c r="Q2109" t="s">
        <v>44</v>
      </c>
      <c r="R2109" t="s"/>
      <c r="S2109" t="s"/>
      <c r="T2109" t="s"/>
      <c r="U2109" t="s"/>
      <c r="V2109" t="s"/>
      <c r="W2109" t="s"/>
      <c r="X2109" t="s"/>
      <c r="Y2109" t="s"/>
      <c r="Z2109" t="s"/>
      <c r="AA2109" t="s"/>
      <c r="AB2109" t="s">
        <v>23330</v>
      </c>
      <c r="AC2109" t="s">
        <v>23331</v>
      </c>
      <c r="AD2109" t="s">
        <v>110</v>
      </c>
      <c r="AE2109" t="s">
        <v>515</v>
      </c>
      <c r="AF2109" t="s">
        <v>23332</v>
      </c>
      <c r="AG2109" t="s">
        <v>23333</v>
      </c>
      <c r="AH2109" t="s">
        <v>112</v>
      </c>
      <c r="AI2109" t="s">
        <v>23334</v>
      </c>
      <c r="AJ2109" t="s">
        <v>23335</v>
      </c>
      <c r="AK2109" t="s">
        <v>66</v>
      </c>
    </row>
    <row r="2110" spans="1:38">
      <c r="A2110" t="s">
        <v>1414</v>
      </c>
      <c r="B2110" t="s">
        <v>23336</v>
      </c>
      <c r="C2110" t="s">
        <v>23337</v>
      </c>
      <c r="D2110" t="s">
        <v>23338</v>
      </c>
      <c r="E2110" t="s">
        <v>23339</v>
      </c>
      <c r="F2110" t="s">
        <v>255</v>
      </c>
      <c r="G2110" t="s">
        <v>50</v>
      </c>
      <c r="H2110" t="s">
        <v>51</v>
      </c>
      <c r="I2110" t="s">
        <v>22777</v>
      </c>
      <c r="J2110" t="s">
        <v>20802</v>
      </c>
      <c r="K2110" t="s">
        <v>984</v>
      </c>
      <c r="L2110" t="s">
        <v>582</v>
      </c>
      <c r="M2110" t="s">
        <v>871</v>
      </c>
      <c r="N2110" t="s">
        <v>1567</v>
      </c>
      <c r="O2110" t="s">
        <v>241</v>
      </c>
      <c r="P2110" t="s"/>
      <c r="Q2110" t="s"/>
      <c r="R2110" t="s"/>
      <c r="S2110" t="s"/>
      <c r="T2110" t="s"/>
      <c r="U2110" t="s"/>
      <c r="V2110" t="s"/>
      <c r="W2110" t="s"/>
      <c r="X2110" t="s"/>
      <c r="Y2110" t="s"/>
      <c r="Z2110" t="s"/>
      <c r="AA2110" t="s"/>
      <c r="AB2110" t="s">
        <v>23340</v>
      </c>
      <c r="AC2110" t="s">
        <v>23341</v>
      </c>
      <c r="AD2110" t="s">
        <v>112</v>
      </c>
      <c r="AE2110" t="s">
        <v>904</v>
      </c>
      <c r="AF2110" t="s">
        <v>23342</v>
      </c>
      <c r="AG2110" t="s">
        <v>23343</v>
      </c>
      <c r="AH2110" t="s">
        <v>44</v>
      </c>
      <c r="AI2110" t="s">
        <v>23344</v>
      </c>
      <c r="AJ2110" t="s">
        <v>92</v>
      </c>
      <c r="AK2110" t="s">
        <v>66</v>
      </c>
    </row>
    <row r="2111" spans="1:38">
      <c r="A2111" t="s">
        <v>23345</v>
      </c>
      <c r="B2111" t="s">
        <v>23346</v>
      </c>
      <c r="C2111" t="s">
        <v>23347</v>
      </c>
      <c r="D2111" t="s">
        <v>23348</v>
      </c>
      <c r="E2111" t="s">
        <v>23349</v>
      </c>
      <c r="F2111" t="s">
        <v>71</v>
      </c>
      <c r="G2111" t="s">
        <v>135</v>
      </c>
      <c r="H2111" t="s">
        <v>234</v>
      </c>
      <c r="I2111" t="s">
        <v>23350</v>
      </c>
      <c r="J2111" t="s">
        <v>842</v>
      </c>
      <c r="K2111" t="s">
        <v>54</v>
      </c>
      <c r="L2111" t="s">
        <v>189</v>
      </c>
      <c r="M2111" t="s">
        <v>190</v>
      </c>
      <c r="N2111" t="s">
        <v>191</v>
      </c>
      <c r="O2111" t="s">
        <v>192</v>
      </c>
      <c r="P2111" t="s">
        <v>23351</v>
      </c>
      <c r="Q2111" t="s">
        <v>174</v>
      </c>
      <c r="R2111" t="s">
        <v>23352</v>
      </c>
      <c r="S2111" t="s"/>
      <c r="T2111" t="s"/>
      <c r="U2111" t="s"/>
      <c r="V2111" t="s"/>
      <c r="W2111" t="s"/>
      <c r="X2111" t="s"/>
      <c r="Y2111" t="s"/>
      <c r="Z2111" t="s">
        <v>23353</v>
      </c>
      <c r="AA2111" t="s"/>
      <c r="AB2111" t="s">
        <v>23354</v>
      </c>
      <c r="AC2111" t="s">
        <v>23355</v>
      </c>
      <c r="AD2111" t="s">
        <v>124</v>
      </c>
      <c r="AE2111" t="s">
        <v>297</v>
      </c>
      <c r="AF2111" t="s">
        <v>23356</v>
      </c>
      <c r="AG2111" t="s">
        <v>23357</v>
      </c>
      <c r="AH2111" t="s">
        <v>149</v>
      </c>
      <c r="AI2111" t="s">
        <v>23358</v>
      </c>
      <c r="AJ2111" t="s">
        <v>92</v>
      </c>
      <c r="AK2111" t="s">
        <v>66</v>
      </c>
    </row>
    <row r="2112" spans="1:38">
      <c r="A2112" t="s">
        <v>23359</v>
      </c>
      <c r="B2112" t="s">
        <v>23360</v>
      </c>
      <c r="C2112" t="s">
        <v>23361</v>
      </c>
      <c r="D2112" t="s">
        <v>23362</v>
      </c>
      <c r="E2112" t="s">
        <v>23363</v>
      </c>
      <c r="F2112" t="s">
        <v>255</v>
      </c>
      <c r="G2112" t="s">
        <v>50</v>
      </c>
      <c r="H2112" t="s">
        <v>51</v>
      </c>
      <c r="I2112" t="s">
        <v>10917</v>
      </c>
      <c r="J2112" t="s">
        <v>53</v>
      </c>
      <c r="K2112" t="s">
        <v>54</v>
      </c>
      <c r="L2112" t="s">
        <v>808</v>
      </c>
      <c r="M2112" t="s">
        <v>809</v>
      </c>
      <c r="N2112" t="s">
        <v>2097</v>
      </c>
      <c r="O2112" t="s">
        <v>241</v>
      </c>
      <c r="P2112" t="s">
        <v>23364</v>
      </c>
      <c r="Q2112" t="s">
        <v>93</v>
      </c>
      <c r="R2112" t="s">
        <v>23365</v>
      </c>
      <c r="S2112" t="s"/>
      <c r="T2112" t="s"/>
      <c r="U2112" t="s"/>
      <c r="V2112" t="s"/>
      <c r="W2112" t="s"/>
      <c r="X2112" t="s"/>
      <c r="Y2112" t="s"/>
      <c r="Z2112" t="s"/>
      <c r="AA2112" t="s"/>
      <c r="AB2112" t="s">
        <v>23366</v>
      </c>
      <c r="AC2112" t="s">
        <v>23367</v>
      </c>
      <c r="AD2112" t="s">
        <v>59</v>
      </c>
      <c r="AE2112" t="s">
        <v>44</v>
      </c>
      <c r="AF2112" t="s">
        <v>23368</v>
      </c>
      <c r="AG2112" t="s">
        <v>23369</v>
      </c>
      <c r="AH2112" t="s">
        <v>59</v>
      </c>
      <c r="AI2112" t="s">
        <v>23370</v>
      </c>
      <c r="AJ2112" t="s">
        <v>92</v>
      </c>
      <c r="AK2112" t="s">
        <v>66</v>
      </c>
    </row>
    <row r="2113" spans="1:38">
      <c r="A2113" t="s">
        <v>23371</v>
      </c>
      <c r="B2113" t="s">
        <v>23372</v>
      </c>
      <c r="C2113" t="s">
        <v>23373</v>
      </c>
      <c r="D2113" t="s">
        <v>23374</v>
      </c>
      <c r="E2113" t="s">
        <v>23375</v>
      </c>
      <c r="F2113" t="s">
        <v>255</v>
      </c>
      <c r="G2113" t="s">
        <v>50</v>
      </c>
      <c r="H2113" t="s">
        <v>234</v>
      </c>
      <c r="I2113" t="s">
        <v>6260</v>
      </c>
      <c r="J2113" t="s">
        <v>713</v>
      </c>
      <c r="K2113" t="s">
        <v>714</v>
      </c>
      <c r="L2113" t="s">
        <v>204</v>
      </c>
      <c r="M2113" t="s">
        <v>205</v>
      </c>
      <c r="N2113" t="s">
        <v>2781</v>
      </c>
      <c r="O2113" t="s">
        <v>826</v>
      </c>
      <c r="P2113" t="s">
        <v>23376</v>
      </c>
      <c r="Q2113" t="s">
        <v>67</v>
      </c>
      <c r="R2113" t="s">
        <v>23377</v>
      </c>
      <c r="S2113" t="s"/>
      <c r="T2113" t="s">
        <v>67</v>
      </c>
      <c r="U2113" t="s"/>
      <c r="V2113" t="s"/>
      <c r="W2113" t="s"/>
      <c r="X2113" t="s">
        <v>23378</v>
      </c>
      <c r="Y2113" t="s">
        <v>67</v>
      </c>
      <c r="Z2113" t="s">
        <v>23379</v>
      </c>
      <c r="AA2113" t="s">
        <v>772</v>
      </c>
      <c r="AB2113" t="s">
        <v>23380</v>
      </c>
      <c r="AC2113" t="s">
        <v>23381</v>
      </c>
      <c r="AD2113" t="s">
        <v>59</v>
      </c>
      <c r="AE2113" t="s">
        <v>904</v>
      </c>
      <c r="AF2113" t="s">
        <v>23382</v>
      </c>
      <c r="AG2113" t="s">
        <v>23383</v>
      </c>
      <c r="AH2113" t="s">
        <v>63</v>
      </c>
      <c r="AI2113" t="s">
        <v>23384</v>
      </c>
      <c r="AJ2113" t="s">
        <v>92</v>
      </c>
      <c r="AK2113" t="s">
        <v>66</v>
      </c>
    </row>
    <row r="2114" spans="1:38">
      <c r="A2114" t="s">
        <v>23385</v>
      </c>
      <c r="B2114" t="s">
        <v>23386</v>
      </c>
      <c r="C2114" t="s">
        <v>23387</v>
      </c>
      <c r="D2114" t="s"/>
      <c r="E2114" t="s">
        <v>23388</v>
      </c>
      <c r="F2114" t="s"/>
      <c r="G2114" t="s">
        <v>72</v>
      </c>
      <c r="H2114" t="s">
        <v>51</v>
      </c>
      <c r="I2114" t="s">
        <v>23389</v>
      </c>
      <c r="J2114" t="s"/>
      <c r="K2114" t="s">
        <v>3877</v>
      </c>
      <c r="L2114" t="s">
        <v>76</v>
      </c>
      <c r="M2114" t="s">
        <v>77</v>
      </c>
      <c r="N2114" t="s">
        <v>3464</v>
      </c>
      <c r="O2114" t="s">
        <v>86</v>
      </c>
      <c r="P2114" t="s"/>
      <c r="Q2114" t="s"/>
      <c r="R2114" t="s"/>
      <c r="S2114" t="s"/>
      <c r="T2114" t="s"/>
      <c r="U2114" t="s"/>
      <c r="V2114" t="s"/>
      <c r="W2114" t="s">
        <v>23390</v>
      </c>
      <c r="X2114" t="s"/>
      <c r="Y2114" t="s"/>
      <c r="Z2114" t="s"/>
      <c r="AA2114" t="s"/>
      <c r="AB2114" t="s">
        <v>23391</v>
      </c>
      <c r="AC2114" t="s">
        <v>23391</v>
      </c>
      <c r="AD2114" t="s">
        <v>59</v>
      </c>
      <c r="AE2114" t="s">
        <v>60</v>
      </c>
      <c r="AF2114" t="s">
        <v>23392</v>
      </c>
      <c r="AG2114" t="s">
        <v>23393</v>
      </c>
      <c r="AH2114" t="s">
        <v>112</v>
      </c>
      <c r="AI2114" t="s">
        <v>23394</v>
      </c>
      <c r="AJ2114" t="s">
        <v>92</v>
      </c>
      <c r="AK2114" t="s">
        <v>66</v>
      </c>
    </row>
    <row r="2115" spans="1:38">
      <c r="A2115" t="s">
        <v>23395</v>
      </c>
      <c r="B2115" t="s">
        <v>23396</v>
      </c>
      <c r="C2115" t="s">
        <v>23397</v>
      </c>
      <c r="D2115" t="s">
        <v>23398</v>
      </c>
      <c r="E2115" t="s">
        <v>23399</v>
      </c>
      <c r="F2115" t="s">
        <v>438</v>
      </c>
      <c r="G2115" t="s">
        <v>50</v>
      </c>
      <c r="H2115" t="s">
        <v>51</v>
      </c>
      <c r="I2115" t="s">
        <v>954</v>
      </c>
      <c r="J2115" t="s">
        <v>53</v>
      </c>
      <c r="K2115" t="s">
        <v>54</v>
      </c>
      <c r="L2115" t="s">
        <v>156</v>
      </c>
      <c r="M2115" t="s">
        <v>157</v>
      </c>
      <c r="N2115" t="s">
        <v>158</v>
      </c>
      <c r="O2115" t="s"/>
      <c r="P2115" t="s"/>
      <c r="Q2115" t="s">
        <v>44</v>
      </c>
      <c r="R2115" t="s"/>
      <c r="S2115" t="s"/>
      <c r="T2115" t="s"/>
      <c r="U2115" t="s"/>
      <c r="V2115" t="s"/>
      <c r="W2115" t="s"/>
      <c r="X2115" t="s"/>
      <c r="Y2115" t="s"/>
      <c r="Z2115" t="s"/>
      <c r="AA2115" t="s"/>
      <c r="AB2115" t="s">
        <v>23400</v>
      </c>
      <c r="AC2115" t="s">
        <v>23400</v>
      </c>
      <c r="AD2115" t="s">
        <v>345</v>
      </c>
      <c r="AE2115" t="s">
        <v>44</v>
      </c>
      <c r="AF2115" t="s">
        <v>23401</v>
      </c>
      <c r="AG2115" t="s">
        <v>16852</v>
      </c>
      <c r="AH2115" t="s">
        <v>1019</v>
      </c>
      <c r="AI2115" t="s">
        <v>23402</v>
      </c>
      <c r="AJ2115" t="s">
        <v>23403</v>
      </c>
      <c r="AK2115" t="s">
        <v>66</v>
      </c>
    </row>
    <row r="2116" spans="1:38">
      <c r="A2116" t="s">
        <v>23404</v>
      </c>
      <c r="B2116" t="s">
        <v>23405</v>
      </c>
      <c r="C2116" t="s">
        <v>23406</v>
      </c>
      <c r="D2116" t="s">
        <v>23407</v>
      </c>
      <c r="E2116" t="s">
        <v>23408</v>
      </c>
      <c r="F2116" t="s">
        <v>185</v>
      </c>
      <c r="G2116" t="s">
        <v>50</v>
      </c>
      <c r="H2116" t="s">
        <v>51</v>
      </c>
      <c r="I2116" t="s">
        <v>23409</v>
      </c>
      <c r="J2116" t="s">
        <v>3853</v>
      </c>
      <c r="K2116" t="s">
        <v>453</v>
      </c>
      <c r="L2116" t="s">
        <v>355</v>
      </c>
      <c r="M2116" t="s">
        <v>356</v>
      </c>
      <c r="N2116" t="s">
        <v>997</v>
      </c>
      <c r="O2116" t="s">
        <v>301</v>
      </c>
      <c r="P2116" t="s"/>
      <c r="Q2116" t="s">
        <v>67</v>
      </c>
      <c r="R2116" t="s">
        <v>23410</v>
      </c>
      <c r="S2116" t="s"/>
      <c r="T2116" t="s"/>
      <c r="U2116" t="s"/>
      <c r="V2116" t="s"/>
      <c r="W2116" t="s"/>
      <c r="X2116" t="s"/>
      <c r="Y2116" t="s"/>
      <c r="Z2116" t="s"/>
      <c r="AA2116" t="s"/>
      <c r="AB2116" t="s">
        <v>23411</v>
      </c>
      <c r="AC2116" t="s">
        <v>23412</v>
      </c>
      <c r="AD2116" t="s">
        <v>151</v>
      </c>
      <c r="AE2116" t="s">
        <v>342</v>
      </c>
      <c r="AF2116" t="s">
        <v>23413</v>
      </c>
      <c r="AG2116" t="s">
        <v>20201</v>
      </c>
      <c r="AH2116" t="s">
        <v>151</v>
      </c>
      <c r="AI2116" t="s">
        <v>23414</v>
      </c>
      <c r="AJ2116" t="s">
        <v>92</v>
      </c>
      <c r="AK2116" t="s">
        <v>66</v>
      </c>
    </row>
    <row r="2117" spans="1:38">
      <c r="A2117" t="s">
        <v>23415</v>
      </c>
      <c r="B2117" t="s">
        <v>23416</v>
      </c>
      <c r="C2117" t="s">
        <v>23417</v>
      </c>
      <c r="D2117" t="s"/>
      <c r="E2117" t="s">
        <v>23418</v>
      </c>
      <c r="F2117" t="s">
        <v>255</v>
      </c>
      <c r="G2117" t="s">
        <v>50</v>
      </c>
      <c r="H2117" t="s">
        <v>51</v>
      </c>
      <c r="I2117" t="s">
        <v>4656</v>
      </c>
      <c r="J2117" t="s">
        <v>53</v>
      </c>
      <c r="K2117" t="s">
        <v>54</v>
      </c>
      <c r="L2117" t="s">
        <v>411</v>
      </c>
      <c r="M2117" t="s">
        <v>412</v>
      </c>
      <c r="N2117" t="s">
        <v>699</v>
      </c>
      <c r="O2117" t="s">
        <v>192</v>
      </c>
      <c r="P2117" t="s">
        <v>20349</v>
      </c>
      <c r="Q2117" t="s">
        <v>93</v>
      </c>
      <c r="R2117" t="s">
        <v>23419</v>
      </c>
      <c r="S2117" t="s"/>
      <c r="T2117" t="s">
        <v>67</v>
      </c>
      <c r="U2117" t="s"/>
      <c r="V2117" t="s"/>
      <c r="W2117" t="s"/>
      <c r="X2117" t="s"/>
      <c r="Y2117" t="s"/>
      <c r="Z2117" t="s"/>
      <c r="AA2117" t="s"/>
      <c r="AB2117" t="s">
        <v>23420</v>
      </c>
      <c r="AC2117" t="s">
        <v>23421</v>
      </c>
      <c r="AD2117" t="s">
        <v>93</v>
      </c>
      <c r="AE2117" t="s">
        <v>277</v>
      </c>
      <c r="AF2117" t="s">
        <v>23422</v>
      </c>
      <c r="AG2117" t="s">
        <v>23423</v>
      </c>
      <c r="AH2117" t="s">
        <v>44</v>
      </c>
      <c r="AI2117" t="s">
        <v>23424</v>
      </c>
      <c r="AJ2117" t="s">
        <v>92</v>
      </c>
      <c r="AK2117" t="s">
        <v>66</v>
      </c>
    </row>
    <row r="2118" spans="1:38">
      <c r="A2118" t="s">
        <v>23425</v>
      </c>
      <c r="B2118" t="s">
        <v>23426</v>
      </c>
      <c r="C2118" t="s">
        <v>23427</v>
      </c>
      <c r="D2118" t="s">
        <v>23428</v>
      </c>
      <c r="E2118" t="s">
        <v>23429</v>
      </c>
      <c r="F2118" t="s">
        <v>71</v>
      </c>
      <c r="G2118" t="s">
        <v>50</v>
      </c>
      <c r="H2118" t="s">
        <v>51</v>
      </c>
      <c r="I2118" t="s">
        <v>17680</v>
      </c>
      <c r="J2118" t="s">
        <v>5277</v>
      </c>
      <c r="K2118" t="s">
        <v>237</v>
      </c>
      <c r="L2118" t="s">
        <v>322</v>
      </c>
      <c r="M2118" t="s">
        <v>323</v>
      </c>
      <c r="N2118" t="s">
        <v>1088</v>
      </c>
      <c r="O2118" t="s">
        <v>63</v>
      </c>
      <c r="P2118" t="s"/>
      <c r="Q2118" t="s"/>
      <c r="R2118" t="s"/>
      <c r="S2118" t="s"/>
      <c r="T2118" t="s"/>
      <c r="U2118" t="s"/>
      <c r="V2118" t="s"/>
      <c r="W2118" t="s"/>
      <c r="X2118" t="s"/>
      <c r="Y2118" t="s"/>
      <c r="Z2118" t="s"/>
      <c r="AA2118" t="s"/>
      <c r="AB2118" t="s">
        <v>23430</v>
      </c>
      <c r="AC2118" t="s">
        <v>23430</v>
      </c>
      <c r="AD2118" t="s">
        <v>86</v>
      </c>
      <c r="AE2118" t="s">
        <v>44</v>
      </c>
      <c r="AF2118" t="s">
        <v>23431</v>
      </c>
      <c r="AG2118" t="s">
        <v>12334</v>
      </c>
      <c r="AH2118" t="s">
        <v>391</v>
      </c>
      <c r="AI2118" t="s">
        <v>23432</v>
      </c>
      <c r="AJ2118" t="s">
        <v>92</v>
      </c>
      <c r="AK2118" t="s">
        <v>66</v>
      </c>
    </row>
    <row r="2119" spans="1:38">
      <c r="A2119" t="s">
        <v>23433</v>
      </c>
      <c r="B2119" t="s">
        <v>23434</v>
      </c>
      <c r="C2119" t="s">
        <v>23435</v>
      </c>
      <c r="D2119" t="s">
        <v>23436</v>
      </c>
      <c r="E2119" t="s">
        <v>23437</v>
      </c>
      <c r="F2119" t="s">
        <v>1177</v>
      </c>
      <c r="G2119" t="s">
        <v>72</v>
      </c>
      <c r="H2119" t="s">
        <v>51</v>
      </c>
      <c r="I2119" t="s">
        <v>23438</v>
      </c>
      <c r="J2119" t="s">
        <v>10319</v>
      </c>
      <c r="K2119" t="s">
        <v>4434</v>
      </c>
      <c r="L2119" t="s">
        <v>355</v>
      </c>
      <c r="M2119" t="s">
        <v>356</v>
      </c>
      <c r="N2119" t="s">
        <v>4401</v>
      </c>
      <c r="O2119" t="s">
        <v>865</v>
      </c>
      <c r="P2119" t="s"/>
      <c r="Q2119" t="s"/>
      <c r="R2119" t="s"/>
      <c r="S2119" t="s"/>
      <c r="T2119" t="s"/>
      <c r="U2119" t="s"/>
      <c r="V2119" t="s">
        <v>67</v>
      </c>
      <c r="W2119" t="s">
        <v>23439</v>
      </c>
      <c r="X2119" t="s"/>
      <c r="Y2119" t="s"/>
      <c r="Z2119" t="s"/>
      <c r="AA2119" t="s">
        <v>84</v>
      </c>
      <c r="AB2119" t="s">
        <v>23440</v>
      </c>
      <c r="AC2119" t="s">
        <v>23441</v>
      </c>
      <c r="AD2119" t="s">
        <v>86</v>
      </c>
      <c r="AE2119" t="s">
        <v>44</v>
      </c>
      <c r="AF2119" t="s">
        <v>23442</v>
      </c>
      <c r="AG2119" t="s">
        <v>23443</v>
      </c>
      <c r="AH2119" t="s">
        <v>86</v>
      </c>
      <c r="AI2119" t="s">
        <v>23444</v>
      </c>
      <c r="AJ2119" t="s">
        <v>92</v>
      </c>
      <c r="AK2119" t="s">
        <v>66</v>
      </c>
    </row>
    <row r="2120" spans="1:38">
      <c r="A2120" t="s">
        <v>23445</v>
      </c>
      <c r="B2120" t="s">
        <v>23446</v>
      </c>
      <c r="C2120" t="s">
        <v>23447</v>
      </c>
      <c r="D2120" t="s">
        <v>23448</v>
      </c>
      <c r="E2120" t="s">
        <v>23449</v>
      </c>
      <c r="F2120" t="s">
        <v>306</v>
      </c>
      <c r="G2120" t="s">
        <v>50</v>
      </c>
      <c r="H2120" t="s">
        <v>51</v>
      </c>
      <c r="I2120" t="s">
        <v>23450</v>
      </c>
      <c r="J2120" t="s">
        <v>398</v>
      </c>
      <c r="K2120" t="s">
        <v>354</v>
      </c>
      <c r="L2120" t="s">
        <v>526</v>
      </c>
      <c r="M2120" t="s">
        <v>527</v>
      </c>
      <c r="N2120" t="s">
        <v>2716</v>
      </c>
      <c r="O2120" t="s">
        <v>79</v>
      </c>
      <c r="P2120" t="s"/>
      <c r="Q2120" t="s"/>
      <c r="R2120" t="s"/>
      <c r="S2120" t="s"/>
      <c r="T2120" t="s"/>
      <c r="U2120" t="s"/>
      <c r="V2120" t="s"/>
      <c r="W2120" t="s"/>
      <c r="X2120" t="s"/>
      <c r="Y2120" t="s"/>
      <c r="Z2120" t="s"/>
      <c r="AA2120" t="s"/>
      <c r="AB2120" t="s">
        <v>23451</v>
      </c>
      <c r="AC2120" t="s">
        <v>23451</v>
      </c>
      <c r="AD2120" t="s">
        <v>174</v>
      </c>
      <c r="AE2120" t="s">
        <v>44</v>
      </c>
      <c r="AF2120" t="s">
        <v>23452</v>
      </c>
      <c r="AG2120" t="s">
        <v>23453</v>
      </c>
      <c r="AH2120" t="s">
        <v>149</v>
      </c>
      <c r="AI2120" t="s">
        <v>23454</v>
      </c>
      <c r="AJ2120" t="s">
        <v>92</v>
      </c>
      <c r="AK2120" t="s">
        <v>66</v>
      </c>
    </row>
    <row r="2121" spans="1:38">
      <c r="A2121" t="s">
        <v>23455</v>
      </c>
      <c r="B2121" t="s">
        <v>23456</v>
      </c>
      <c r="C2121" t="s">
        <v>23457</v>
      </c>
      <c r="D2121" t="s"/>
      <c r="E2121" t="s">
        <v>23458</v>
      </c>
      <c r="F2121" t="s">
        <v>541</v>
      </c>
      <c r="G2121" t="s">
        <v>50</v>
      </c>
      <c r="H2121" t="s">
        <v>234</v>
      </c>
      <c r="I2121" t="s">
        <v>1304</v>
      </c>
      <c r="J2121" t="s">
        <v>440</v>
      </c>
      <c r="K2121" t="s">
        <v>54</v>
      </c>
      <c r="L2121" t="s">
        <v>1880</v>
      </c>
      <c r="M2121" t="s">
        <v>1881</v>
      </c>
      <c r="N2121" t="s">
        <v>2899</v>
      </c>
      <c r="O2121" t="s">
        <v>192</v>
      </c>
      <c r="P2121" t="s"/>
      <c r="Q2121" t="s"/>
      <c r="R2121" t="s"/>
      <c r="S2121" t="s"/>
      <c r="T2121" t="s"/>
      <c r="U2121" t="s"/>
      <c r="V2121" t="s"/>
      <c r="W2121" t="s"/>
      <c r="X2121" t="s"/>
      <c r="Y2121" t="s"/>
      <c r="Z2121" t="s">
        <v>23459</v>
      </c>
      <c r="AA2121" t="s"/>
      <c r="AB2121" t="s">
        <v>23460</v>
      </c>
      <c r="AC2121" t="s">
        <v>23460</v>
      </c>
      <c r="AD2121" t="s">
        <v>93</v>
      </c>
      <c r="AE2121" t="s">
        <v>44</v>
      </c>
      <c r="AF2121" t="s">
        <v>23461</v>
      </c>
      <c r="AG2121" t="s">
        <v>9080</v>
      </c>
      <c r="AH2121" t="s">
        <v>44</v>
      </c>
      <c r="AI2121" t="s">
        <v>23462</v>
      </c>
      <c r="AJ2121" t="s">
        <v>92</v>
      </c>
      <c r="AK2121" t="s">
        <v>66</v>
      </c>
    </row>
    <row r="2122" spans="1:38">
      <c r="A2122" t="s">
        <v>23463</v>
      </c>
      <c r="B2122" t="s">
        <v>23464</v>
      </c>
      <c r="C2122" t="s">
        <v>23465</v>
      </c>
      <c r="D2122" t="s">
        <v>23466</v>
      </c>
      <c r="E2122" t="s">
        <v>23467</v>
      </c>
      <c r="F2122" t="s">
        <v>1154</v>
      </c>
      <c r="G2122" t="s">
        <v>1178</v>
      </c>
      <c r="H2122" t="s">
        <v>51</v>
      </c>
      <c r="I2122" t="s">
        <v>23468</v>
      </c>
      <c r="J2122" t="s">
        <v>499</v>
      </c>
      <c r="K2122" t="s">
        <v>75</v>
      </c>
      <c r="L2122" t="s">
        <v>272</v>
      </c>
      <c r="M2122" t="s">
        <v>1237</v>
      </c>
      <c r="N2122" t="s">
        <v>1238</v>
      </c>
      <c r="O2122" t="s">
        <v>86</v>
      </c>
      <c r="P2122" t="s"/>
      <c r="Q2122" t="s"/>
      <c r="R2122" t="s"/>
      <c r="S2122" t="s"/>
      <c r="T2122" t="s"/>
      <c r="U2122" t="s"/>
      <c r="V2122" t="s">
        <v>67</v>
      </c>
      <c r="W2122" t="s">
        <v>23469</v>
      </c>
      <c r="X2122" t="s"/>
      <c r="Y2122" t="s"/>
      <c r="Z2122" t="s"/>
      <c r="AA2122" t="s">
        <v>84</v>
      </c>
      <c r="AB2122" t="s">
        <v>23470</v>
      </c>
      <c r="AC2122" t="s">
        <v>23470</v>
      </c>
      <c r="AD2122" t="s">
        <v>192</v>
      </c>
      <c r="AE2122" t="s">
        <v>247</v>
      </c>
      <c r="AF2122" t="s">
        <v>23471</v>
      </c>
      <c r="AG2122" t="s">
        <v>23472</v>
      </c>
      <c r="AH2122" t="s">
        <v>90</v>
      </c>
      <c r="AI2122" t="s">
        <v>23473</v>
      </c>
      <c r="AJ2122" t="s">
        <v>92</v>
      </c>
      <c r="AK2122" t="s">
        <v>66</v>
      </c>
    </row>
    <row r="2123" spans="1:38">
      <c r="A2123" t="s">
        <v>12836</v>
      </c>
      <c r="B2123" t="s">
        <v>23474</v>
      </c>
      <c r="C2123" t="s">
        <v>23475</v>
      </c>
      <c r="D2123" t="s">
        <v>23476</v>
      </c>
      <c r="E2123" t="s">
        <v>23477</v>
      </c>
      <c r="F2123" t="s">
        <v>12924</v>
      </c>
      <c r="G2123" t="s">
        <v>50</v>
      </c>
      <c r="H2123" t="s">
        <v>51</v>
      </c>
      <c r="I2123" t="s">
        <v>11569</v>
      </c>
      <c r="J2123" t="s"/>
      <c r="K2123" t="s">
        <v>237</v>
      </c>
      <c r="L2123" t="s">
        <v>139</v>
      </c>
      <c r="M2123" t="s">
        <v>500</v>
      </c>
      <c r="N2123" t="s">
        <v>3240</v>
      </c>
      <c r="O2123" t="s">
        <v>209</v>
      </c>
      <c r="P2123" t="s"/>
      <c r="Q2123" t="s"/>
      <c r="R2123" t="s"/>
      <c r="S2123" t="s"/>
      <c r="T2123" t="s"/>
      <c r="U2123" t="s">
        <v>23478</v>
      </c>
      <c r="V2123" t="s">
        <v>67</v>
      </c>
      <c r="W2123" t="s"/>
      <c r="X2123" t="s"/>
      <c r="Y2123" t="s"/>
      <c r="Z2123" t="s"/>
      <c r="AA2123" t="s">
        <v>84</v>
      </c>
      <c r="AB2123" t="s">
        <v>23479</v>
      </c>
      <c r="AC2123" t="s">
        <v>23479</v>
      </c>
      <c r="AD2123" t="s">
        <v>110</v>
      </c>
      <c r="AE2123" t="s">
        <v>44</v>
      </c>
      <c r="AF2123" t="s">
        <v>23480</v>
      </c>
      <c r="AG2123" t="s">
        <v>23481</v>
      </c>
      <c r="AH2123" t="s">
        <v>174</v>
      </c>
      <c r="AI2123" t="s">
        <v>23482</v>
      </c>
      <c r="AJ2123" t="s">
        <v>92</v>
      </c>
      <c r="AK2123" t="s">
        <v>66</v>
      </c>
    </row>
    <row r="2124" spans="1:38">
      <c r="A2124" t="s">
        <v>6933</v>
      </c>
      <c r="B2124" t="s">
        <v>23483</v>
      </c>
      <c r="C2124" t="s">
        <v>23484</v>
      </c>
      <c r="D2124" t="s">
        <v>23485</v>
      </c>
      <c r="E2124" t="s">
        <v>23486</v>
      </c>
      <c r="F2124" t="s">
        <v>98</v>
      </c>
      <c r="G2124" t="s">
        <v>50</v>
      </c>
      <c r="H2124" t="s">
        <v>51</v>
      </c>
      <c r="I2124" t="s">
        <v>9907</v>
      </c>
      <c r="J2124" t="s">
        <v>1715</v>
      </c>
      <c r="K2124" t="s">
        <v>54</v>
      </c>
      <c r="L2124" t="s">
        <v>808</v>
      </c>
      <c r="M2124" t="s">
        <v>884</v>
      </c>
      <c r="N2124" t="s">
        <v>885</v>
      </c>
      <c r="O2124" t="s">
        <v>826</v>
      </c>
      <c r="P2124" t="s">
        <v>23487</v>
      </c>
      <c r="Q2124" t="s">
        <v>67</v>
      </c>
      <c r="R2124" t="s"/>
      <c r="S2124" t="s"/>
      <c r="T2124" t="s"/>
      <c r="U2124" t="s"/>
      <c r="V2124" t="s"/>
      <c r="W2124" t="s"/>
      <c r="X2124" t="s"/>
      <c r="Y2124" t="s"/>
      <c r="Z2124" t="s"/>
      <c r="AA2124" t="s"/>
      <c r="AB2124" t="s">
        <v>23488</v>
      </c>
      <c r="AC2124" t="s">
        <v>23489</v>
      </c>
      <c r="AD2124" t="s">
        <v>142</v>
      </c>
      <c r="AE2124" t="s">
        <v>1938</v>
      </c>
      <c r="AF2124" t="s">
        <v>23490</v>
      </c>
      <c r="AG2124" t="s">
        <v>23491</v>
      </c>
      <c r="AH2124" t="s">
        <v>90</v>
      </c>
      <c r="AI2124" t="s">
        <v>23492</v>
      </c>
      <c r="AJ2124" t="s">
        <v>92</v>
      </c>
      <c r="AK2124" t="s">
        <v>66</v>
      </c>
    </row>
    <row r="2125" spans="1:38">
      <c r="A2125" t="s">
        <v>23493</v>
      </c>
      <c r="B2125" t="s">
        <v>23494</v>
      </c>
      <c r="C2125" t="s">
        <v>23495</v>
      </c>
      <c r="D2125" t="s">
        <v>23496</v>
      </c>
      <c r="E2125" t="s">
        <v>23497</v>
      </c>
      <c r="F2125" t="s">
        <v>1970</v>
      </c>
      <c r="G2125" t="s">
        <v>50</v>
      </c>
      <c r="H2125" t="s">
        <v>234</v>
      </c>
      <c r="I2125" t="s">
        <v>23498</v>
      </c>
      <c r="J2125" t="s">
        <v>1127</v>
      </c>
      <c r="K2125" t="s">
        <v>54</v>
      </c>
      <c r="L2125" t="s">
        <v>526</v>
      </c>
      <c r="M2125" t="s">
        <v>527</v>
      </c>
      <c r="N2125" t="s">
        <v>2620</v>
      </c>
      <c r="O2125" t="s">
        <v>192</v>
      </c>
      <c r="P2125" t="s">
        <v>12408</v>
      </c>
      <c r="Q2125" t="s">
        <v>112</v>
      </c>
      <c r="R2125" t="s"/>
      <c r="S2125" t="s"/>
      <c r="T2125" t="s"/>
      <c r="U2125" t="s"/>
      <c r="V2125" t="s"/>
      <c r="W2125" t="s"/>
      <c r="X2125" t="s"/>
      <c r="Y2125" t="s"/>
      <c r="Z2125" t="s">
        <v>23499</v>
      </c>
      <c r="AA2125" t="s"/>
      <c r="AB2125" t="s">
        <v>23500</v>
      </c>
      <c r="AC2125" t="s">
        <v>23500</v>
      </c>
      <c r="AD2125" t="s">
        <v>110</v>
      </c>
      <c r="AE2125" t="s">
        <v>210</v>
      </c>
      <c r="AF2125" t="s">
        <v>23501</v>
      </c>
      <c r="AG2125" t="s">
        <v>23502</v>
      </c>
      <c r="AH2125" t="s">
        <v>59</v>
      </c>
      <c r="AI2125" t="s">
        <v>23503</v>
      </c>
      <c r="AJ2125" t="s">
        <v>92</v>
      </c>
      <c r="AK2125" t="s">
        <v>66</v>
      </c>
    </row>
    <row r="2126" spans="1:38">
      <c r="A2126" t="s">
        <v>23504</v>
      </c>
      <c r="B2126" t="s">
        <v>23505</v>
      </c>
      <c r="C2126" t="s">
        <v>23506</v>
      </c>
      <c r="D2126" t="s">
        <v>23507</v>
      </c>
      <c r="E2126" t="s">
        <v>23508</v>
      </c>
      <c r="F2126" t="s">
        <v>2409</v>
      </c>
      <c r="G2126" t="s">
        <v>50</v>
      </c>
      <c r="H2126" t="s">
        <v>51</v>
      </c>
      <c r="I2126" t="s">
        <v>23509</v>
      </c>
      <c r="J2126" t="s">
        <v>1715</v>
      </c>
      <c r="K2126" t="s">
        <v>54</v>
      </c>
      <c r="L2126" t="s">
        <v>470</v>
      </c>
      <c r="M2126" t="s">
        <v>471</v>
      </c>
      <c r="N2126" t="s">
        <v>4679</v>
      </c>
      <c r="O2126" t="s">
        <v>79</v>
      </c>
      <c r="P2126" t="s">
        <v>18762</v>
      </c>
      <c r="Q2126" t="s">
        <v>67</v>
      </c>
      <c r="R2126" t="s"/>
      <c r="S2126" t="s"/>
      <c r="T2126" t="s"/>
      <c r="U2126" t="s"/>
      <c r="V2126" t="s"/>
      <c r="W2126" t="s"/>
      <c r="X2126" t="s"/>
      <c r="Y2126" t="s"/>
      <c r="Z2126" t="s"/>
      <c r="AA2126" t="s"/>
      <c r="AB2126" t="s">
        <v>23510</v>
      </c>
      <c r="AC2126" t="s">
        <v>23511</v>
      </c>
      <c r="AD2126" t="s">
        <v>59</v>
      </c>
      <c r="AE2126" t="s">
        <v>107</v>
      </c>
      <c r="AF2126" t="s">
        <v>23512</v>
      </c>
      <c r="AG2126" t="s">
        <v>23513</v>
      </c>
      <c r="AH2126" t="s">
        <v>59</v>
      </c>
      <c r="AI2126" t="s">
        <v>23514</v>
      </c>
      <c r="AJ2126" t="s">
        <v>92</v>
      </c>
      <c r="AK2126" t="s">
        <v>66</v>
      </c>
    </row>
    <row r="2127" spans="1:38">
      <c r="A2127" t="s">
        <v>23515</v>
      </c>
      <c r="B2127" t="s">
        <v>23516</v>
      </c>
      <c r="C2127" t="s">
        <v>23517</v>
      </c>
      <c r="D2127" t="s">
        <v>23518</v>
      </c>
      <c r="E2127" t="s">
        <v>23519</v>
      </c>
      <c r="F2127" t="s">
        <v>98</v>
      </c>
      <c r="G2127" t="s">
        <v>50</v>
      </c>
      <c r="H2127" t="s">
        <v>51</v>
      </c>
      <c r="I2127" t="s">
        <v>5583</v>
      </c>
      <c r="J2127" t="s"/>
      <c r="K2127" t="s">
        <v>138</v>
      </c>
      <c r="L2127" t="s">
        <v>582</v>
      </c>
      <c r="M2127" t="s">
        <v>583</v>
      </c>
      <c r="N2127" t="s">
        <v>3263</v>
      </c>
      <c r="O2127" t="s"/>
      <c r="P2127" t="s">
        <v>1959</v>
      </c>
      <c r="Q2127" t="s">
        <v>67</v>
      </c>
      <c r="R2127" t="s">
        <v>23520</v>
      </c>
      <c r="S2127" t="s"/>
      <c r="T2127" t="s"/>
      <c r="U2127" t="s"/>
      <c r="V2127" t="s"/>
      <c r="W2127" t="s"/>
      <c r="X2127" t="s"/>
      <c r="Y2127" t="s"/>
      <c r="Z2127" t="s"/>
      <c r="AA2127" t="s"/>
      <c r="AB2127" t="s">
        <v>23521</v>
      </c>
      <c r="AC2127" t="s">
        <v>23521</v>
      </c>
      <c r="AD2127" t="s">
        <v>59</v>
      </c>
      <c r="AE2127" t="s">
        <v>277</v>
      </c>
      <c r="AF2127" t="s">
        <v>23522</v>
      </c>
      <c r="AG2127" t="s">
        <v>23523</v>
      </c>
      <c r="AH2127" t="s">
        <v>151</v>
      </c>
      <c r="AI2127" t="s">
        <v>23524</v>
      </c>
      <c r="AJ2127" t="s">
        <v>23525</v>
      </c>
      <c r="AK2127" t="s">
        <v>1849</v>
      </c>
    </row>
    <row r="2128" spans="1:38">
      <c r="A2128" t="s">
        <v>23526</v>
      </c>
      <c r="B2128" t="s">
        <v>23527</v>
      </c>
      <c r="C2128" t="s">
        <v>23528</v>
      </c>
      <c r="D2128" t="s">
        <v>23529</v>
      </c>
      <c r="E2128" t="s">
        <v>23530</v>
      </c>
      <c r="F2128" t="s">
        <v>117</v>
      </c>
      <c r="G2128" t="s">
        <v>50</v>
      </c>
      <c r="H2128" t="s">
        <v>51</v>
      </c>
      <c r="I2128" t="s">
        <v>10458</v>
      </c>
      <c r="J2128" t="s">
        <v>1127</v>
      </c>
      <c r="K2128" t="s">
        <v>54</v>
      </c>
      <c r="L2128" t="s">
        <v>170</v>
      </c>
      <c r="M2128" t="s">
        <v>171</v>
      </c>
      <c r="N2128" t="s">
        <v>1168</v>
      </c>
      <c r="O2128" t="s">
        <v>79</v>
      </c>
      <c r="P2128" t="s">
        <v>23531</v>
      </c>
      <c r="Q2128" t="s">
        <v>67</v>
      </c>
      <c r="R2128" t="s"/>
      <c r="S2128" t="s"/>
      <c r="T2128" t="s"/>
      <c r="U2128" t="s"/>
      <c r="V2128" t="s"/>
      <c r="W2128" t="s"/>
      <c r="X2128" t="s"/>
      <c r="Y2128" t="s"/>
      <c r="Z2128" t="s"/>
      <c r="AA2128" t="s"/>
      <c r="AB2128" t="s">
        <v>23532</v>
      </c>
      <c r="AC2128" t="s">
        <v>23533</v>
      </c>
      <c r="AD2128" t="s">
        <v>151</v>
      </c>
      <c r="AE2128" t="s">
        <v>44</v>
      </c>
      <c r="AF2128" t="s">
        <v>23534</v>
      </c>
      <c r="AG2128" t="s">
        <v>4315</v>
      </c>
      <c r="AH2128" t="s">
        <v>124</v>
      </c>
      <c r="AI2128" t="s">
        <v>23535</v>
      </c>
      <c r="AJ2128" t="s">
        <v>92</v>
      </c>
      <c r="AK2128" t="s">
        <v>66</v>
      </c>
    </row>
    <row r="2129" spans="1:38">
      <c r="A2129" t="s">
        <v>23536</v>
      </c>
      <c r="B2129" t="s">
        <v>23537</v>
      </c>
      <c r="C2129" t="s">
        <v>23538</v>
      </c>
      <c r="D2129" t="s"/>
      <c r="E2129" t="s">
        <v>23539</v>
      </c>
      <c r="F2129" t="s">
        <v>857</v>
      </c>
      <c r="G2129" t="s">
        <v>50</v>
      </c>
      <c r="H2129" t="s">
        <v>51</v>
      </c>
      <c r="I2129" t="s">
        <v>20097</v>
      </c>
      <c r="J2129" t="s">
        <v>970</v>
      </c>
      <c r="K2129" t="s">
        <v>54</v>
      </c>
      <c r="L2129" t="s">
        <v>1344</v>
      </c>
      <c r="M2129" t="s">
        <v>3962</v>
      </c>
      <c r="N2129" t="s">
        <v>4445</v>
      </c>
      <c r="O2129" t="s">
        <v>241</v>
      </c>
      <c r="P2129" t="s">
        <v>9117</v>
      </c>
      <c r="Q2129" t="s">
        <v>93</v>
      </c>
      <c r="R2129" t="s">
        <v>23540</v>
      </c>
      <c r="S2129" t="s"/>
      <c r="T2129" t="s"/>
      <c r="U2129" t="s"/>
      <c r="V2129" t="s"/>
      <c r="W2129" t="s"/>
      <c r="X2129" t="s"/>
      <c r="Y2129" t="s"/>
      <c r="Z2129" t="s"/>
      <c r="AA2129" t="s"/>
      <c r="AB2129" t="s">
        <v>23541</v>
      </c>
      <c r="AC2129" t="s">
        <v>23542</v>
      </c>
      <c r="AD2129" t="s">
        <v>192</v>
      </c>
      <c r="AE2129" t="s">
        <v>247</v>
      </c>
      <c r="AF2129" t="s">
        <v>23543</v>
      </c>
      <c r="AG2129" t="s">
        <v>23544</v>
      </c>
      <c r="AH2129" t="s">
        <v>301</v>
      </c>
      <c r="AI2129" t="s">
        <v>23545</v>
      </c>
      <c r="AJ2129" t="s">
        <v>92</v>
      </c>
      <c r="AK2129" t="s">
        <v>66</v>
      </c>
    </row>
    <row r="2130" spans="1:38">
      <c r="A2130" t="s">
        <v>23546</v>
      </c>
      <c r="B2130" t="s">
        <v>23547</v>
      </c>
      <c r="C2130" t="s">
        <v>23548</v>
      </c>
      <c r="D2130" t="s">
        <v>23549</v>
      </c>
      <c r="E2130" t="s">
        <v>23550</v>
      </c>
      <c r="F2130" t="s">
        <v>697</v>
      </c>
      <c r="G2130" t="s">
        <v>50</v>
      </c>
      <c r="H2130" t="s">
        <v>51</v>
      </c>
      <c r="I2130" t="s">
        <v>16970</v>
      </c>
      <c r="J2130" t="s">
        <v>53</v>
      </c>
      <c r="K2130" t="s">
        <v>54</v>
      </c>
      <c r="L2130" t="s">
        <v>189</v>
      </c>
      <c r="M2130" t="s">
        <v>190</v>
      </c>
      <c r="N2130" t="s">
        <v>191</v>
      </c>
      <c r="O2130" t="s"/>
      <c r="P2130" t="s"/>
      <c r="Q2130" t="s">
        <v>67</v>
      </c>
      <c r="R2130" t="s"/>
      <c r="S2130" t="s"/>
      <c r="T2130" t="s"/>
      <c r="U2130" t="s"/>
      <c r="V2130" t="s"/>
      <c r="W2130" t="s"/>
      <c r="X2130" t="s"/>
      <c r="Y2130" t="s"/>
      <c r="Z2130" t="s"/>
      <c r="AA2130" t="s"/>
      <c r="AB2130" t="s">
        <v>23551</v>
      </c>
      <c r="AC2130" t="s">
        <v>23551</v>
      </c>
      <c r="AD2130" t="s">
        <v>149</v>
      </c>
      <c r="AE2130" t="s">
        <v>44</v>
      </c>
      <c r="AF2130" t="s">
        <v>23552</v>
      </c>
      <c r="AG2130" t="s">
        <v>15972</v>
      </c>
      <c r="AH2130" t="s">
        <v>149</v>
      </c>
      <c r="AI2130" t="s">
        <v>23553</v>
      </c>
      <c r="AJ2130" t="s">
        <v>23554</v>
      </c>
      <c r="AK2130" t="s">
        <v>66</v>
      </c>
    </row>
    <row r="2131" spans="1:38">
      <c r="A2131" t="s">
        <v>11720</v>
      </c>
      <c r="B2131" t="s">
        <v>23555</v>
      </c>
      <c r="C2131" t="s">
        <v>23556</v>
      </c>
      <c r="D2131" t="s">
        <v>23557</v>
      </c>
      <c r="E2131" t="s">
        <v>23558</v>
      </c>
      <c r="F2131" t="s">
        <v>2280</v>
      </c>
      <c r="G2131" t="s">
        <v>72</v>
      </c>
      <c r="H2131" t="s">
        <v>51</v>
      </c>
      <c r="I2131" t="s">
        <v>23559</v>
      </c>
      <c r="J2131" t="s">
        <v>1115</v>
      </c>
      <c r="K2131" t="s">
        <v>54</v>
      </c>
      <c r="L2131" t="s">
        <v>470</v>
      </c>
      <c r="M2131" t="s">
        <v>471</v>
      </c>
      <c r="N2131" t="s">
        <v>4679</v>
      </c>
      <c r="O2131" t="s">
        <v>112</v>
      </c>
      <c r="P2131" t="s"/>
      <c r="Q2131" t="s"/>
      <c r="R2131" t="s"/>
      <c r="S2131" t="s"/>
      <c r="T2131" t="s"/>
      <c r="U2131" t="s"/>
      <c r="V2131" t="s"/>
      <c r="W2131" t="s">
        <v>23560</v>
      </c>
      <c r="X2131" t="s"/>
      <c r="Y2131" t="s"/>
      <c r="Z2131" t="s"/>
      <c r="AA2131" t="s"/>
      <c r="AB2131" t="s">
        <v>23561</v>
      </c>
      <c r="AC2131" t="s">
        <v>23562</v>
      </c>
      <c r="AD2131" t="s">
        <v>149</v>
      </c>
      <c r="AE2131" t="s">
        <v>44</v>
      </c>
      <c r="AF2131" t="s">
        <v>23563</v>
      </c>
      <c r="AG2131" t="s">
        <v>3445</v>
      </c>
      <c r="AH2131" t="s">
        <v>493</v>
      </c>
      <c r="AI2131" t="s">
        <v>23564</v>
      </c>
      <c r="AJ2131" t="s">
        <v>92</v>
      </c>
      <c r="AK2131" t="s">
        <v>66</v>
      </c>
    </row>
    <row r="2132" spans="1:38">
      <c r="A2132" t="s">
        <v>23565</v>
      </c>
      <c r="B2132" t="s">
        <v>23566</v>
      </c>
      <c r="C2132" t="s">
        <v>23567</v>
      </c>
      <c r="D2132" t="s">
        <v>23568</v>
      </c>
      <c r="E2132" t="s">
        <v>23569</v>
      </c>
      <c r="F2132" t="s">
        <v>233</v>
      </c>
      <c r="G2132" t="s">
        <v>50</v>
      </c>
      <c r="H2132" t="s">
        <v>51</v>
      </c>
      <c r="I2132" t="s">
        <v>6301</v>
      </c>
      <c r="J2132" t="s">
        <v>2122</v>
      </c>
      <c r="K2132" t="s">
        <v>410</v>
      </c>
      <c r="L2132" t="s">
        <v>843</v>
      </c>
      <c r="M2132" t="s">
        <v>844</v>
      </c>
      <c r="N2132" t="s">
        <v>5153</v>
      </c>
      <c r="O2132" t="s">
        <v>826</v>
      </c>
      <c r="P2132" t="s">
        <v>23570</v>
      </c>
      <c r="Q2132" t="s">
        <v>93</v>
      </c>
      <c r="R2132" t="s">
        <v>23571</v>
      </c>
      <c r="S2132" t="s"/>
      <c r="T2132" t="s"/>
      <c r="U2132" t="s"/>
      <c r="V2132" t="s"/>
      <c r="W2132" t="s"/>
      <c r="X2132" t="s"/>
      <c r="Y2132" t="s"/>
      <c r="Z2132" t="s"/>
      <c r="AA2132" t="s"/>
      <c r="AB2132" t="s">
        <v>23572</v>
      </c>
      <c r="AC2132" t="s">
        <v>23573</v>
      </c>
      <c r="AD2132" t="s">
        <v>110</v>
      </c>
      <c r="AE2132" t="s">
        <v>1254</v>
      </c>
      <c r="AF2132" t="s">
        <v>23574</v>
      </c>
      <c r="AG2132" t="s">
        <v>12502</v>
      </c>
      <c r="AH2132" t="s">
        <v>86</v>
      </c>
      <c r="AI2132" t="s">
        <v>23575</v>
      </c>
      <c r="AJ2132" t="s">
        <v>92</v>
      </c>
      <c r="AK2132" t="s">
        <v>66</v>
      </c>
    </row>
    <row r="2133" spans="1:38">
      <c r="A2133" t="s">
        <v>23576</v>
      </c>
      <c r="B2133" t="s">
        <v>23577</v>
      </c>
      <c r="C2133" t="s">
        <v>23578</v>
      </c>
      <c r="D2133" t="s">
        <v>23579</v>
      </c>
      <c r="E2133" t="s">
        <v>23580</v>
      </c>
      <c r="F2133" t="s">
        <v>968</v>
      </c>
      <c r="G2133" t="s">
        <v>72</v>
      </c>
      <c r="H2133" t="s">
        <v>51</v>
      </c>
      <c r="I2133" t="s">
        <v>13778</v>
      </c>
      <c r="J2133" t="s">
        <v>2633</v>
      </c>
      <c r="K2133" t="s">
        <v>54</v>
      </c>
      <c r="L2133" t="s">
        <v>782</v>
      </c>
      <c r="M2133" t="s">
        <v>782</v>
      </c>
      <c r="N2133" t="s">
        <v>1738</v>
      </c>
      <c r="O2133" t="s">
        <v>142</v>
      </c>
      <c r="P2133" t="s"/>
      <c r="Q2133" t="s"/>
      <c r="R2133" t="s"/>
      <c r="S2133" t="s"/>
      <c r="T2133" t="s"/>
      <c r="U2133" t="s"/>
      <c r="V2133" t="s"/>
      <c r="W2133" t="s">
        <v>23581</v>
      </c>
      <c r="X2133" t="s"/>
      <c r="Y2133" t="s"/>
      <c r="Z2133" t="s"/>
      <c r="AA2133" t="s"/>
      <c r="AB2133" t="s">
        <v>23582</v>
      </c>
      <c r="AC2133" t="s">
        <v>23583</v>
      </c>
      <c r="AD2133" t="s">
        <v>209</v>
      </c>
      <c r="AE2133" t="s">
        <v>44</v>
      </c>
      <c r="AF2133" t="s">
        <v>23584</v>
      </c>
      <c r="AG2133" t="s">
        <v>2304</v>
      </c>
      <c r="AH2133" t="s">
        <v>721</v>
      </c>
      <c r="AI2133" t="s">
        <v>23585</v>
      </c>
      <c r="AJ2133" t="s">
        <v>92</v>
      </c>
      <c r="AK2133" t="s">
        <v>66</v>
      </c>
    </row>
    <row r="2134" spans="1:38">
      <c r="A2134" t="s">
        <v>23586</v>
      </c>
      <c r="B2134" t="s">
        <v>23587</v>
      </c>
      <c r="C2134" t="s">
        <v>23588</v>
      </c>
      <c r="D2134" t="s">
        <v>23589</v>
      </c>
      <c r="E2134" t="s">
        <v>23590</v>
      </c>
      <c r="F2134" t="s">
        <v>438</v>
      </c>
      <c r="G2134" t="s">
        <v>50</v>
      </c>
      <c r="H2134" t="s">
        <v>51</v>
      </c>
      <c r="I2134" t="s">
        <v>2814</v>
      </c>
      <c r="J2134" t="s">
        <v>53</v>
      </c>
      <c r="K2134" t="s">
        <v>54</v>
      </c>
      <c r="L2134" t="s">
        <v>932</v>
      </c>
      <c r="M2134" t="s">
        <v>932</v>
      </c>
      <c r="N2134" t="s">
        <v>3610</v>
      </c>
      <c r="O2134" t="s">
        <v>747</v>
      </c>
      <c r="P2134" t="s"/>
      <c r="Q2134" t="s"/>
      <c r="R2134" t="s"/>
      <c r="S2134" t="s"/>
      <c r="T2134" t="s"/>
      <c r="U2134" t="s"/>
      <c r="V2134" t="s"/>
      <c r="W2134" t="s"/>
      <c r="X2134" t="s"/>
      <c r="Y2134" t="s"/>
      <c r="Z2134" t="s"/>
      <c r="AA2134" t="s"/>
      <c r="AB2134" t="s">
        <v>23591</v>
      </c>
      <c r="AC2134" t="s">
        <v>23592</v>
      </c>
      <c r="AD2134" t="s">
        <v>59</v>
      </c>
      <c r="AE2134" t="s">
        <v>107</v>
      </c>
      <c r="AF2134" t="s">
        <v>23593</v>
      </c>
      <c r="AG2134" t="s">
        <v>23594</v>
      </c>
      <c r="AH2134" t="s">
        <v>110</v>
      </c>
      <c r="AI2134" t="s">
        <v>23595</v>
      </c>
      <c r="AJ2134" t="s">
        <v>92</v>
      </c>
      <c r="AK2134" t="s">
        <v>66</v>
      </c>
    </row>
    <row r="2135" spans="1:38">
      <c r="A2135" t="s">
        <v>23596</v>
      </c>
      <c r="B2135" t="s">
        <v>23597</v>
      </c>
      <c r="C2135" t="s">
        <v>23598</v>
      </c>
      <c r="D2135" t="s">
        <v>23599</v>
      </c>
      <c r="E2135" t="s">
        <v>23600</v>
      </c>
      <c r="F2135" t="s">
        <v>4911</v>
      </c>
      <c r="G2135" t="s">
        <v>50</v>
      </c>
      <c r="H2135" t="s">
        <v>234</v>
      </c>
      <c r="I2135" t="s">
        <v>23601</v>
      </c>
      <c r="J2135" t="s">
        <v>3609</v>
      </c>
      <c r="K2135" t="s">
        <v>3298</v>
      </c>
      <c r="L2135" t="s">
        <v>1880</v>
      </c>
      <c r="M2135" t="s">
        <v>3031</v>
      </c>
      <c r="N2135" t="s">
        <v>5880</v>
      </c>
      <c r="O2135" t="s">
        <v>406</v>
      </c>
      <c r="P2135" t="s"/>
      <c r="Q2135" t="s"/>
      <c r="R2135" t="s"/>
      <c r="S2135" t="s">
        <v>23602</v>
      </c>
      <c r="T2135" t="s">
        <v>174</v>
      </c>
      <c r="U2135" t="s">
        <v>23603</v>
      </c>
      <c r="V2135" t="s">
        <v>67</v>
      </c>
      <c r="W2135" t="s"/>
      <c r="X2135" t="s">
        <v>23604</v>
      </c>
      <c r="Y2135" t="s">
        <v>67</v>
      </c>
      <c r="Z2135" t="s">
        <v>23605</v>
      </c>
      <c r="AA2135" t="s">
        <v>772</v>
      </c>
      <c r="AB2135" t="s">
        <v>23606</v>
      </c>
      <c r="AC2135" t="s">
        <v>23607</v>
      </c>
      <c r="AD2135" t="s">
        <v>174</v>
      </c>
      <c r="AE2135" t="s">
        <v>1333</v>
      </c>
      <c r="AF2135" t="s">
        <v>23608</v>
      </c>
      <c r="AG2135" t="s">
        <v>23609</v>
      </c>
      <c r="AH2135" t="s">
        <v>112</v>
      </c>
      <c r="AI2135" t="s">
        <v>23610</v>
      </c>
      <c r="AJ2135" t="s">
        <v>92</v>
      </c>
      <c r="AK2135" t="s">
        <v>66</v>
      </c>
    </row>
    <row r="2136" spans="1:38">
      <c r="A2136" t="s">
        <v>16274</v>
      </c>
      <c r="B2136" t="s">
        <v>23611</v>
      </c>
      <c r="C2136" t="s">
        <v>23612</v>
      </c>
      <c r="D2136" t="s"/>
      <c r="E2136" t="s">
        <v>23613</v>
      </c>
      <c r="F2136" t="s"/>
      <c r="G2136" t="s">
        <v>50</v>
      </c>
      <c r="H2136" t="s">
        <v>51</v>
      </c>
      <c r="I2136" t="s">
        <v>8254</v>
      </c>
      <c r="J2136" t="s"/>
      <c r="K2136" t="s">
        <v>237</v>
      </c>
      <c r="L2136" t="s">
        <v>139</v>
      </c>
      <c r="M2136" t="s">
        <v>140</v>
      </c>
      <c r="N2136" t="s">
        <v>141</v>
      </c>
      <c r="O2136" t="s"/>
      <c r="P2136" t="s"/>
      <c r="Q2136" t="s">
        <v>67</v>
      </c>
      <c r="R2136" t="s">
        <v>9129</v>
      </c>
      <c r="S2136" t="s"/>
      <c r="T2136" t="s"/>
      <c r="U2136" t="s"/>
      <c r="V2136" t="s"/>
      <c r="W2136" t="s"/>
      <c r="X2136" t="s"/>
      <c r="Y2136" t="s"/>
      <c r="Z2136" t="s"/>
      <c r="AA2136" t="s"/>
      <c r="AB2136" t="s">
        <v>23614</v>
      </c>
      <c r="AC2136" t="s">
        <v>23614</v>
      </c>
      <c r="AD2136" t="s">
        <v>59</v>
      </c>
      <c r="AE2136" t="s">
        <v>44</v>
      </c>
      <c r="AF2136" t="s">
        <v>23615</v>
      </c>
      <c r="AG2136" t="s">
        <v>23616</v>
      </c>
      <c r="AH2136" t="s">
        <v>151</v>
      </c>
      <c r="AI2136" t="s">
        <v>23617</v>
      </c>
      <c r="AJ2136" t="s">
        <v>23618</v>
      </c>
      <c r="AK2136" t="s">
        <v>66</v>
      </c>
    </row>
    <row r="2137" spans="1:38">
      <c r="A2137" t="s">
        <v>23619</v>
      </c>
      <c r="B2137" t="s">
        <v>23620</v>
      </c>
      <c r="C2137" t="s">
        <v>23621</v>
      </c>
      <c r="D2137" t="s">
        <v>23622</v>
      </c>
      <c r="E2137" t="s">
        <v>23623</v>
      </c>
      <c r="F2137" t="s">
        <v>2409</v>
      </c>
      <c r="G2137" t="s">
        <v>50</v>
      </c>
      <c r="H2137" t="s">
        <v>234</v>
      </c>
      <c r="I2137" t="s">
        <v>23624</v>
      </c>
      <c r="J2137" t="s">
        <v>2394</v>
      </c>
      <c r="K2137" t="s">
        <v>525</v>
      </c>
      <c r="L2137" t="s">
        <v>76</v>
      </c>
      <c r="M2137" t="s">
        <v>77</v>
      </c>
      <c r="N2137" t="s">
        <v>860</v>
      </c>
      <c r="O2137" t="s">
        <v>79</v>
      </c>
      <c r="P2137" t="s">
        <v>23625</v>
      </c>
      <c r="Q2137" t="s">
        <v>67</v>
      </c>
      <c r="R2137" t="s"/>
      <c r="S2137" t="s"/>
      <c r="T2137" t="s">
        <v>67</v>
      </c>
      <c r="U2137" t="s"/>
      <c r="V2137" t="s"/>
      <c r="W2137" t="s"/>
      <c r="X2137" t="s"/>
      <c r="Y2137" t="s"/>
      <c r="Z2137" t="s">
        <v>23626</v>
      </c>
      <c r="AA2137" t="s"/>
      <c r="AB2137" t="s">
        <v>23627</v>
      </c>
      <c r="AC2137" t="s">
        <v>23627</v>
      </c>
      <c r="AD2137" t="s">
        <v>86</v>
      </c>
      <c r="AE2137" t="s">
        <v>1205</v>
      </c>
      <c r="AF2137" t="s">
        <v>23628</v>
      </c>
      <c r="AG2137" t="s">
        <v>23629</v>
      </c>
      <c r="AH2137" t="s">
        <v>124</v>
      </c>
      <c r="AI2137" t="s">
        <v>23630</v>
      </c>
      <c r="AJ2137" t="s">
        <v>92</v>
      </c>
      <c r="AK2137" t="s">
        <v>66</v>
      </c>
    </row>
    <row r="2138" spans="1:38">
      <c r="A2138" t="s">
        <v>3490</v>
      </c>
      <c r="B2138" t="s">
        <v>23631</v>
      </c>
      <c r="C2138" t="s">
        <v>23632</v>
      </c>
      <c r="D2138" t="s">
        <v>23633</v>
      </c>
      <c r="E2138" t="s">
        <v>23634</v>
      </c>
      <c r="F2138" t="s">
        <v>396</v>
      </c>
      <c r="G2138" t="s">
        <v>72</v>
      </c>
      <c r="H2138" t="s">
        <v>51</v>
      </c>
      <c r="I2138" t="s">
        <v>23635</v>
      </c>
      <c r="J2138" t="s">
        <v>513</v>
      </c>
      <c r="K2138" t="s">
        <v>54</v>
      </c>
      <c r="L2138" t="s">
        <v>971</v>
      </c>
      <c r="M2138" t="s">
        <v>972</v>
      </c>
      <c r="N2138" t="s">
        <v>973</v>
      </c>
      <c r="O2138" t="s">
        <v>86</v>
      </c>
      <c r="P2138" t="s"/>
      <c r="Q2138" t="s"/>
      <c r="R2138" t="s"/>
      <c r="S2138" t="s"/>
      <c r="T2138" t="s"/>
      <c r="U2138" t="s">
        <v>23636</v>
      </c>
      <c r="V2138" t="s">
        <v>67</v>
      </c>
      <c r="W2138" t="s">
        <v>23637</v>
      </c>
      <c r="X2138" t="s"/>
      <c r="Y2138" t="s"/>
      <c r="Z2138" t="s"/>
      <c r="AA2138" t="s">
        <v>84</v>
      </c>
      <c r="AB2138" t="s">
        <v>23638</v>
      </c>
      <c r="AC2138" t="s">
        <v>23639</v>
      </c>
      <c r="AD2138" t="s">
        <v>110</v>
      </c>
      <c r="AE2138" t="s">
        <v>1254</v>
      </c>
      <c r="AF2138" t="s">
        <v>23640</v>
      </c>
      <c r="AG2138" t="s">
        <v>21548</v>
      </c>
      <c r="AH2138" t="s">
        <v>124</v>
      </c>
      <c r="AI2138" t="s">
        <v>23641</v>
      </c>
      <c r="AJ2138" t="s">
        <v>92</v>
      </c>
      <c r="AK2138" t="s">
        <v>66</v>
      </c>
    </row>
    <row r="2139" spans="1:38">
      <c r="A2139" t="s">
        <v>23642</v>
      </c>
      <c r="B2139" t="s">
        <v>23643</v>
      </c>
      <c r="C2139" t="s">
        <v>23644</v>
      </c>
      <c r="D2139" t="s">
        <v>23645</v>
      </c>
      <c r="E2139" t="s">
        <v>23646</v>
      </c>
      <c r="F2139" t="s">
        <v>968</v>
      </c>
      <c r="G2139" t="s">
        <v>72</v>
      </c>
      <c r="H2139" t="s">
        <v>51</v>
      </c>
      <c r="I2139" t="s">
        <v>1865</v>
      </c>
      <c r="J2139" t="s">
        <v>53</v>
      </c>
      <c r="K2139" t="s">
        <v>54</v>
      </c>
      <c r="L2139" t="s">
        <v>272</v>
      </c>
      <c r="M2139" t="s">
        <v>273</v>
      </c>
      <c r="N2139" t="s">
        <v>5224</v>
      </c>
      <c r="O2139" t="s">
        <v>79</v>
      </c>
      <c r="P2139" t="s"/>
      <c r="Q2139" t="s"/>
      <c r="R2139" t="s"/>
      <c r="S2139" t="s"/>
      <c r="T2139" t="s"/>
      <c r="U2139" t="s"/>
      <c r="V2139" t="s"/>
      <c r="W2139" t="s">
        <v>23647</v>
      </c>
      <c r="X2139" t="s"/>
      <c r="Y2139" t="s"/>
      <c r="Z2139" t="s"/>
      <c r="AA2139" t="s"/>
      <c r="AB2139" t="s">
        <v>23648</v>
      </c>
      <c r="AC2139" t="s">
        <v>23648</v>
      </c>
      <c r="AD2139" t="s">
        <v>174</v>
      </c>
      <c r="AE2139" t="s">
        <v>1105</v>
      </c>
      <c r="AF2139" t="s">
        <v>23649</v>
      </c>
      <c r="AG2139" t="s">
        <v>17033</v>
      </c>
      <c r="AH2139" t="s">
        <v>142</v>
      </c>
      <c r="AI2139" t="s">
        <v>23650</v>
      </c>
      <c r="AJ2139" t="s">
        <v>92</v>
      </c>
      <c r="AK2139" t="s">
        <v>66</v>
      </c>
    </row>
    <row r="2140" spans="1:38">
      <c r="A2140" t="s">
        <v>8341</v>
      </c>
      <c r="B2140" t="s">
        <v>23651</v>
      </c>
      <c r="C2140" t="s">
        <v>23652</v>
      </c>
      <c r="D2140" t="s">
        <v>23653</v>
      </c>
      <c r="E2140" t="s">
        <v>23654</v>
      </c>
      <c r="F2140" t="s">
        <v>233</v>
      </c>
      <c r="G2140" t="s">
        <v>72</v>
      </c>
      <c r="H2140" t="s">
        <v>51</v>
      </c>
      <c r="I2140" t="s">
        <v>23655</v>
      </c>
      <c r="J2140" t="s">
        <v>2648</v>
      </c>
      <c r="K2140" t="s">
        <v>54</v>
      </c>
      <c r="L2140" t="s">
        <v>1344</v>
      </c>
      <c r="M2140" t="s">
        <v>1345</v>
      </c>
      <c r="N2140" t="s">
        <v>3854</v>
      </c>
      <c r="O2140" t="s">
        <v>826</v>
      </c>
      <c r="P2140" t="s">
        <v>1026</v>
      </c>
      <c r="Q2140" t="s">
        <v>67</v>
      </c>
      <c r="R2140" t="s"/>
      <c r="S2140" t="s"/>
      <c r="T2140" t="s"/>
      <c r="U2140" t="s"/>
      <c r="V2140" t="s">
        <v>67</v>
      </c>
      <c r="W2140" t="s">
        <v>23656</v>
      </c>
      <c r="X2140" t="s"/>
      <c r="Y2140" t="s"/>
      <c r="Z2140" t="s"/>
      <c r="AA2140" t="s">
        <v>84</v>
      </c>
      <c r="AB2140" t="s">
        <v>23657</v>
      </c>
      <c r="AC2140" t="s">
        <v>23658</v>
      </c>
      <c r="AD2140" t="s">
        <v>151</v>
      </c>
      <c r="AE2140" t="s">
        <v>44</v>
      </c>
      <c r="AF2140" t="s">
        <v>23659</v>
      </c>
      <c r="AG2140" t="s">
        <v>23660</v>
      </c>
      <c r="AH2140" t="s">
        <v>63</v>
      </c>
      <c r="AI2140" t="s">
        <v>23661</v>
      </c>
      <c r="AJ2140" t="s">
        <v>92</v>
      </c>
      <c r="AK2140" t="s">
        <v>66</v>
      </c>
    </row>
    <row r="2141" spans="1:38">
      <c r="A2141" t="s">
        <v>23662</v>
      </c>
      <c r="B2141" t="s">
        <v>23663</v>
      </c>
      <c r="C2141" t="s">
        <v>23664</v>
      </c>
      <c r="D2141" t="s">
        <v>23665</v>
      </c>
      <c r="E2141" t="s">
        <v>23666</v>
      </c>
      <c r="F2141" t="s"/>
      <c r="G2141" t="s">
        <v>50</v>
      </c>
      <c r="H2141" t="s">
        <v>51</v>
      </c>
      <c r="I2141" t="s">
        <v>23667</v>
      </c>
      <c r="J2141" t="s">
        <v>23668</v>
      </c>
      <c r="K2141" t="s">
        <v>714</v>
      </c>
      <c r="L2141" t="s">
        <v>597</v>
      </c>
      <c r="M2141" t="s">
        <v>598</v>
      </c>
      <c r="N2141" t="s">
        <v>599</v>
      </c>
      <c r="O2141" t="s">
        <v>142</v>
      </c>
      <c r="P2141" t="s"/>
      <c r="Q2141" t="s">
        <v>93</v>
      </c>
      <c r="R2141" t="s">
        <v>23669</v>
      </c>
      <c r="S2141" t="s"/>
      <c r="T2141" t="s"/>
      <c r="U2141" t="s"/>
      <c r="V2141" t="s"/>
      <c r="W2141" t="s"/>
      <c r="X2141" t="s"/>
      <c r="Y2141" t="s"/>
      <c r="Z2141" t="s"/>
      <c r="AA2141" t="s"/>
      <c r="AB2141" t="s">
        <v>23670</v>
      </c>
      <c r="AC2141" t="s">
        <v>23671</v>
      </c>
      <c r="AD2141" t="s">
        <v>110</v>
      </c>
      <c r="AE2141" t="s">
        <v>1254</v>
      </c>
      <c r="AF2141" t="s">
        <v>23672</v>
      </c>
      <c r="AG2141" t="s">
        <v>23673</v>
      </c>
      <c r="AH2141" t="s">
        <v>110</v>
      </c>
      <c r="AI2141" t="s">
        <v>23674</v>
      </c>
      <c r="AJ2141" t="s">
        <v>92</v>
      </c>
      <c r="AK2141" t="s">
        <v>66</v>
      </c>
    </row>
    <row r="2142" spans="1:38">
      <c r="A2142" t="s">
        <v>23675</v>
      </c>
      <c r="B2142" t="s">
        <v>23676</v>
      </c>
      <c r="C2142" t="s">
        <v>23677</v>
      </c>
      <c r="D2142" t="s"/>
      <c r="E2142" t="s">
        <v>23678</v>
      </c>
      <c r="F2142" t="s">
        <v>697</v>
      </c>
      <c r="G2142" t="s">
        <v>50</v>
      </c>
      <c r="H2142" t="s">
        <v>51</v>
      </c>
      <c r="I2142" t="s">
        <v>4833</v>
      </c>
      <c r="J2142" t="s">
        <v>4834</v>
      </c>
      <c r="K2142" t="s">
        <v>237</v>
      </c>
      <c r="L2142" t="s">
        <v>285</v>
      </c>
      <c r="M2142" t="s">
        <v>285</v>
      </c>
      <c r="N2142" t="s">
        <v>285</v>
      </c>
      <c r="O2142" t="s"/>
      <c r="P2142" t="s">
        <v>23679</v>
      </c>
      <c r="Q2142" t="s">
        <v>67</v>
      </c>
      <c r="R2142" t="s">
        <v>8028</v>
      </c>
      <c r="S2142" t="s"/>
      <c r="T2142" t="s"/>
      <c r="U2142" t="s"/>
      <c r="V2142" t="s"/>
      <c r="W2142" t="s"/>
      <c r="X2142" t="s"/>
      <c r="Y2142" t="s"/>
      <c r="Z2142" t="s"/>
      <c r="AA2142" t="s"/>
      <c r="AB2142" t="s">
        <v>8029</v>
      </c>
      <c r="AC2142" t="s">
        <v>8029</v>
      </c>
      <c r="AD2142" t="s">
        <v>44</v>
      </c>
      <c r="AE2142" t="s">
        <v>44</v>
      </c>
      <c r="AF2142" t="s">
        <v>44</v>
      </c>
      <c r="AG2142" t="s">
        <v>44</v>
      </c>
      <c r="AH2142" t="s">
        <v>44</v>
      </c>
      <c r="AI2142" t="s">
        <v>286</v>
      </c>
      <c r="AJ2142" t="s">
        <v>92</v>
      </c>
      <c r="AK2142" t="s">
        <v>66</v>
      </c>
    </row>
    <row r="2143" spans="1:38">
      <c r="A2143" t="s">
        <v>23680</v>
      </c>
      <c r="B2143" t="s">
        <v>23681</v>
      </c>
      <c r="C2143" t="s">
        <v>23682</v>
      </c>
      <c r="D2143" t="s">
        <v>23683</v>
      </c>
      <c r="E2143" t="s">
        <v>23684</v>
      </c>
      <c r="F2143" t="s">
        <v>541</v>
      </c>
      <c r="G2143" t="s">
        <v>50</v>
      </c>
      <c r="H2143" t="s">
        <v>234</v>
      </c>
      <c r="I2143" t="s">
        <v>7427</v>
      </c>
      <c r="J2143" t="s"/>
      <c r="K2143" t="s">
        <v>569</v>
      </c>
      <c r="L2143" t="s">
        <v>470</v>
      </c>
      <c r="M2143" t="s">
        <v>471</v>
      </c>
      <c r="N2143" t="s">
        <v>1319</v>
      </c>
      <c r="O2143" t="s">
        <v>112</v>
      </c>
      <c r="P2143" t="s"/>
      <c r="Q2143" t="s">
        <v>67</v>
      </c>
      <c r="R2143" t="s"/>
      <c r="S2143" t="s">
        <v>23685</v>
      </c>
      <c r="T2143" t="s">
        <v>67</v>
      </c>
      <c r="U2143" t="s"/>
      <c r="V2143" t="s"/>
      <c r="W2143" t="s"/>
      <c r="X2143" t="s">
        <v>23686</v>
      </c>
      <c r="Y2143" t="s">
        <v>67</v>
      </c>
      <c r="Z2143" t="s">
        <v>23687</v>
      </c>
      <c r="AA2143" t="s">
        <v>772</v>
      </c>
      <c r="AB2143" t="s">
        <v>23688</v>
      </c>
      <c r="AC2143" t="s">
        <v>23688</v>
      </c>
      <c r="AD2143" t="s">
        <v>59</v>
      </c>
      <c r="AE2143" t="s">
        <v>44</v>
      </c>
      <c r="AF2143" t="s">
        <v>23689</v>
      </c>
      <c r="AG2143" t="s">
        <v>6968</v>
      </c>
      <c r="AH2143" t="s">
        <v>124</v>
      </c>
      <c r="AI2143" t="s">
        <v>23690</v>
      </c>
      <c r="AJ2143" t="s">
        <v>92</v>
      </c>
      <c r="AK2143" t="s">
        <v>66</v>
      </c>
    </row>
    <row r="2144" spans="1:38">
      <c r="A2144" t="s">
        <v>23691</v>
      </c>
      <c r="B2144" t="s">
        <v>23692</v>
      </c>
      <c r="C2144" t="s">
        <v>23693</v>
      </c>
      <c r="D2144" t="s">
        <v>23694</v>
      </c>
      <c r="E2144" t="s">
        <v>23695</v>
      </c>
      <c r="F2144" t="s"/>
      <c r="G2144" t="s">
        <v>50</v>
      </c>
      <c r="H2144" t="s">
        <v>51</v>
      </c>
      <c r="I2144" t="s">
        <v>1024</v>
      </c>
      <c r="J2144" t="s">
        <v>53</v>
      </c>
      <c r="K2144" t="s">
        <v>54</v>
      </c>
      <c r="L2144" t="s">
        <v>932</v>
      </c>
      <c r="M2144" t="s">
        <v>932</v>
      </c>
      <c r="N2144" t="s">
        <v>3640</v>
      </c>
      <c r="O2144" t="s"/>
      <c r="P2144" t="s"/>
      <c r="Q2144" t="s">
        <v>44</v>
      </c>
      <c r="R2144" t="s"/>
      <c r="S2144" t="s"/>
      <c r="T2144" t="s"/>
      <c r="U2144" t="s"/>
      <c r="V2144" t="s"/>
      <c r="W2144" t="s"/>
      <c r="X2144" t="s"/>
      <c r="Y2144" t="s"/>
      <c r="Z2144" t="s"/>
      <c r="AA2144" t="s"/>
      <c r="AB2144" t="s">
        <v>23696</v>
      </c>
      <c r="AC2144" t="s">
        <v>23696</v>
      </c>
      <c r="AD2144" t="s">
        <v>142</v>
      </c>
      <c r="AE2144" t="s">
        <v>13415</v>
      </c>
      <c r="AF2144" t="s">
        <v>23697</v>
      </c>
      <c r="AG2144" t="s">
        <v>23698</v>
      </c>
      <c r="AH2144" t="s">
        <v>142</v>
      </c>
      <c r="AI2144" t="s">
        <v>23699</v>
      </c>
      <c r="AJ2144" t="s">
        <v>23700</v>
      </c>
      <c r="AK2144" t="s">
        <v>66</v>
      </c>
    </row>
    <row r="2145" spans="1:38">
      <c r="A2145" t="s">
        <v>23701</v>
      </c>
      <c r="B2145" t="s">
        <v>23702</v>
      </c>
      <c r="C2145" t="s">
        <v>23703</v>
      </c>
      <c r="D2145" t="s"/>
      <c r="E2145" t="s">
        <v>23704</v>
      </c>
      <c r="F2145" t="s">
        <v>117</v>
      </c>
      <c r="G2145" t="s">
        <v>50</v>
      </c>
      <c r="H2145" t="s">
        <v>51</v>
      </c>
      <c r="I2145" t="s">
        <v>1167</v>
      </c>
      <c r="J2145" t="s">
        <v>1167</v>
      </c>
      <c r="K2145" t="s">
        <v>271</v>
      </c>
      <c r="L2145" t="s">
        <v>76</v>
      </c>
      <c r="M2145" t="s">
        <v>77</v>
      </c>
      <c r="N2145" t="s">
        <v>3464</v>
      </c>
      <c r="O2145" t="s"/>
      <c r="P2145" t="s"/>
      <c r="Q2145" t="s"/>
      <c r="R2145" t="s"/>
      <c r="S2145" t="s">
        <v>23705</v>
      </c>
      <c r="T2145" t="s">
        <v>67</v>
      </c>
      <c r="U2145" t="s"/>
      <c r="V2145" t="s"/>
      <c r="W2145" t="s"/>
      <c r="X2145" t="s"/>
      <c r="Y2145" t="s"/>
      <c r="Z2145" t="s"/>
      <c r="AA2145" t="s"/>
      <c r="AB2145" t="s">
        <v>23706</v>
      </c>
      <c r="AC2145" t="s">
        <v>23706</v>
      </c>
      <c r="AD2145" t="s">
        <v>112</v>
      </c>
      <c r="AE2145" t="s">
        <v>904</v>
      </c>
      <c r="AF2145" t="s">
        <v>23707</v>
      </c>
      <c r="AG2145" t="s">
        <v>23708</v>
      </c>
      <c r="AH2145" t="s">
        <v>44</v>
      </c>
      <c r="AI2145" t="s">
        <v>23709</v>
      </c>
      <c r="AJ2145" t="s">
        <v>92</v>
      </c>
      <c r="AK2145" t="s">
        <v>66</v>
      </c>
    </row>
    <row r="2146" spans="1:38">
      <c r="A2146" t="s">
        <v>7974</v>
      </c>
      <c r="B2146" t="s">
        <v>23710</v>
      </c>
      <c r="C2146" t="s">
        <v>23711</v>
      </c>
      <c r="D2146" t="s">
        <v>23712</v>
      </c>
      <c r="E2146" t="s">
        <v>23713</v>
      </c>
      <c r="F2146" t="s">
        <v>98</v>
      </c>
      <c r="G2146" t="s">
        <v>50</v>
      </c>
      <c r="H2146" t="s">
        <v>51</v>
      </c>
      <c r="I2146" t="s"/>
      <c r="J2146" t="s"/>
      <c r="K2146" t="s"/>
      <c r="L2146" t="s">
        <v>782</v>
      </c>
      <c r="M2146" t="s">
        <v>782</v>
      </c>
      <c r="N2146" t="s">
        <v>1738</v>
      </c>
      <c r="O2146" t="s"/>
      <c r="P2146" t="s"/>
      <c r="Q2146" t="s">
        <v>44</v>
      </c>
      <c r="R2146" t="s"/>
      <c r="S2146" t="s"/>
      <c r="T2146" t="s"/>
      <c r="U2146" t="s"/>
      <c r="V2146" t="s"/>
      <c r="W2146" t="s"/>
      <c r="X2146" t="s"/>
      <c r="Y2146" t="s"/>
      <c r="Z2146" t="s"/>
      <c r="AA2146" t="s"/>
      <c r="AB2146" t="s">
        <v>23714</v>
      </c>
      <c r="AC2146" t="s">
        <v>23714</v>
      </c>
      <c r="AD2146" t="s">
        <v>59</v>
      </c>
      <c r="AE2146" t="s">
        <v>107</v>
      </c>
      <c r="AF2146" t="s">
        <v>23715</v>
      </c>
      <c r="AG2146" t="s">
        <v>23716</v>
      </c>
      <c r="AH2146" t="s">
        <v>59</v>
      </c>
      <c r="AI2146" t="s">
        <v>23717</v>
      </c>
      <c r="AJ2146" t="s">
        <v>23718</v>
      </c>
      <c r="AK2146" t="s">
        <v>66</v>
      </c>
    </row>
    <row r="2147" spans="1:38">
      <c r="A2147" t="s">
        <v>23719</v>
      </c>
      <c r="B2147" t="s">
        <v>23720</v>
      </c>
      <c r="C2147" t="s">
        <v>23721</v>
      </c>
      <c r="D2147" t="s"/>
      <c r="E2147" t="s">
        <v>23722</v>
      </c>
      <c r="F2147" t="s"/>
      <c r="G2147" t="s">
        <v>72</v>
      </c>
      <c r="H2147" t="s">
        <v>51</v>
      </c>
      <c r="I2147" t="s">
        <v>4043</v>
      </c>
      <c r="J2147" t="s">
        <v>4043</v>
      </c>
      <c r="K2147" t="s">
        <v>4044</v>
      </c>
      <c r="L2147" t="s">
        <v>355</v>
      </c>
      <c r="M2147" t="s">
        <v>985</v>
      </c>
      <c r="N2147" t="s">
        <v>3102</v>
      </c>
      <c r="O2147" t="s">
        <v>174</v>
      </c>
      <c r="P2147" t="s"/>
      <c r="Q2147" t="s"/>
      <c r="R2147" t="s"/>
      <c r="S2147" t="s"/>
      <c r="T2147" t="s"/>
      <c r="U2147" t="s">
        <v>23723</v>
      </c>
      <c r="V2147" t="s">
        <v>67</v>
      </c>
      <c r="W2147" t="s">
        <v>10102</v>
      </c>
      <c r="X2147" t="s"/>
      <c r="Y2147" t="s"/>
      <c r="Z2147" t="s"/>
      <c r="AA2147" t="s">
        <v>84</v>
      </c>
      <c r="AB2147" t="s">
        <v>23724</v>
      </c>
      <c r="AC2147" t="s">
        <v>23724</v>
      </c>
      <c r="AD2147" t="s">
        <v>59</v>
      </c>
      <c r="AE2147" t="s">
        <v>107</v>
      </c>
      <c r="AF2147" t="s">
        <v>23725</v>
      </c>
      <c r="AG2147" t="s">
        <v>23726</v>
      </c>
      <c r="AH2147" t="s">
        <v>151</v>
      </c>
      <c r="AI2147" t="s">
        <v>23727</v>
      </c>
      <c r="AJ2147" t="s">
        <v>92</v>
      </c>
      <c r="AK2147" t="s">
        <v>66</v>
      </c>
    </row>
    <row r="2148" spans="1:38">
      <c r="A2148" t="s">
        <v>23728</v>
      </c>
      <c r="B2148" t="s">
        <v>23729</v>
      </c>
      <c r="C2148" t="s">
        <v>2914</v>
      </c>
      <c r="D2148" t="s"/>
      <c r="E2148" t="s">
        <v>23730</v>
      </c>
      <c r="F2148" t="s">
        <v>3029</v>
      </c>
      <c r="G2148" t="s">
        <v>50</v>
      </c>
      <c r="H2148" t="s">
        <v>234</v>
      </c>
      <c r="I2148" t="s">
        <v>842</v>
      </c>
      <c r="J2148" t="s">
        <v>842</v>
      </c>
      <c r="K2148" t="s">
        <v>54</v>
      </c>
      <c r="L2148" t="s">
        <v>170</v>
      </c>
      <c r="M2148" t="s">
        <v>171</v>
      </c>
      <c r="N2148" t="s">
        <v>1168</v>
      </c>
      <c r="O2148" t="s">
        <v>79</v>
      </c>
      <c r="P2148" t="s">
        <v>23731</v>
      </c>
      <c r="Q2148" t="s">
        <v>63</v>
      </c>
      <c r="R2148" t="s">
        <v>23732</v>
      </c>
      <c r="S2148" t="s"/>
      <c r="T2148" t="s">
        <v>63</v>
      </c>
      <c r="U2148" t="s"/>
      <c r="V2148" t="s"/>
      <c r="W2148" t="s"/>
      <c r="X2148" t="s"/>
      <c r="Y2148" t="s"/>
      <c r="Z2148" t="s">
        <v>23733</v>
      </c>
      <c r="AA2148" t="s"/>
      <c r="AB2148" t="s">
        <v>23734</v>
      </c>
      <c r="AC2148" t="s">
        <v>23734</v>
      </c>
      <c r="AD2148" t="s">
        <v>86</v>
      </c>
      <c r="AE2148" t="s">
        <v>44</v>
      </c>
      <c r="AF2148" t="s">
        <v>23735</v>
      </c>
      <c r="AG2148" t="s">
        <v>12827</v>
      </c>
      <c r="AH2148" t="s">
        <v>507</v>
      </c>
      <c r="AI2148" t="s">
        <v>23736</v>
      </c>
      <c r="AJ2148" t="s">
        <v>92</v>
      </c>
      <c r="AK2148" t="s">
        <v>66</v>
      </c>
    </row>
    <row r="2149" spans="1:38">
      <c r="A2149" t="s">
        <v>23737</v>
      </c>
      <c r="B2149" t="s">
        <v>23738</v>
      </c>
      <c r="C2149" t="s">
        <v>23739</v>
      </c>
      <c r="D2149" t="s">
        <v>23740</v>
      </c>
      <c r="E2149" t="s">
        <v>23741</v>
      </c>
      <c r="F2149" t="s">
        <v>396</v>
      </c>
      <c r="G2149" t="s">
        <v>72</v>
      </c>
      <c r="H2149" t="s">
        <v>51</v>
      </c>
      <c r="I2149" t="s">
        <v>23742</v>
      </c>
      <c r="J2149" t="s">
        <v>3239</v>
      </c>
      <c r="K2149" t="s">
        <v>237</v>
      </c>
      <c r="L2149" t="s">
        <v>139</v>
      </c>
      <c r="M2149" t="s">
        <v>140</v>
      </c>
      <c r="N2149" t="s">
        <v>141</v>
      </c>
      <c r="O2149" t="s">
        <v>241</v>
      </c>
      <c r="P2149" t="s"/>
      <c r="Q2149" t="s"/>
      <c r="R2149" t="s"/>
      <c r="S2149" t="s"/>
      <c r="T2149" t="s"/>
      <c r="U2149" t="s"/>
      <c r="V2149" t="s"/>
      <c r="W2149" t="s">
        <v>5819</v>
      </c>
      <c r="X2149" t="s"/>
      <c r="Y2149" t="s"/>
      <c r="Z2149" t="s"/>
      <c r="AA2149" t="s"/>
      <c r="AB2149" t="s">
        <v>23743</v>
      </c>
      <c r="AC2149" t="s">
        <v>23743</v>
      </c>
      <c r="AD2149" t="s">
        <v>86</v>
      </c>
      <c r="AE2149" t="s">
        <v>44</v>
      </c>
      <c r="AF2149" t="s">
        <v>23744</v>
      </c>
      <c r="AG2149" t="s">
        <v>6923</v>
      </c>
      <c r="AH2149" t="s">
        <v>347</v>
      </c>
      <c r="AI2149" t="s">
        <v>23745</v>
      </c>
      <c r="AJ2149" t="s">
        <v>92</v>
      </c>
      <c r="AK2149" t="s">
        <v>66</v>
      </c>
    </row>
    <row r="2150" spans="1:38">
      <c r="A2150" t="s">
        <v>7399</v>
      </c>
      <c r="B2150" t="s">
        <v>23746</v>
      </c>
      <c r="C2150" t="s">
        <v>23747</v>
      </c>
      <c r="D2150" t="s">
        <v>23748</v>
      </c>
      <c r="E2150" t="s">
        <v>23749</v>
      </c>
      <c r="F2150" t="s"/>
      <c r="G2150" t="s">
        <v>50</v>
      </c>
      <c r="H2150" t="s">
        <v>51</v>
      </c>
      <c r="I2150" t="s"/>
      <c r="J2150" t="s"/>
      <c r="K2150" t="s"/>
      <c r="L2150" t="s">
        <v>204</v>
      </c>
      <c r="M2150" t="s">
        <v>205</v>
      </c>
      <c r="N2150" t="s">
        <v>8562</v>
      </c>
      <c r="O2150" t="s"/>
      <c r="P2150" t="s"/>
      <c r="Q2150" t="s">
        <v>44</v>
      </c>
      <c r="R2150" t="s"/>
      <c r="S2150" t="s"/>
      <c r="T2150" t="s"/>
      <c r="U2150" t="s"/>
      <c r="V2150" t="s"/>
      <c r="W2150" t="s"/>
      <c r="X2150" t="s"/>
      <c r="Y2150" t="s"/>
      <c r="Z2150" t="s"/>
      <c r="AA2150" t="s"/>
      <c r="AB2150" t="s">
        <v>23750</v>
      </c>
      <c r="AC2150" t="s">
        <v>23750</v>
      </c>
      <c r="AD2150" t="s">
        <v>93</v>
      </c>
      <c r="AE2150" t="s">
        <v>277</v>
      </c>
      <c r="AF2150" t="s">
        <v>23751</v>
      </c>
      <c r="AG2150" t="s">
        <v>17572</v>
      </c>
      <c r="AH2150" t="s">
        <v>44</v>
      </c>
      <c r="AI2150" t="s">
        <v>23752</v>
      </c>
      <c r="AJ2150" t="s">
        <v>23753</v>
      </c>
      <c r="AK2150" t="s">
        <v>66</v>
      </c>
    </row>
    <row r="2151" spans="1:38">
      <c r="A2151" t="s">
        <v>23754</v>
      </c>
      <c r="B2151" t="s">
        <v>23755</v>
      </c>
      <c r="C2151" t="s">
        <v>23756</v>
      </c>
      <c r="D2151" t="s">
        <v>23757</v>
      </c>
      <c r="E2151" t="s">
        <v>23758</v>
      </c>
      <c r="F2151" t="s">
        <v>185</v>
      </c>
      <c r="G2151" t="s">
        <v>50</v>
      </c>
      <c r="H2151" t="s">
        <v>51</v>
      </c>
      <c r="I2151" t="s">
        <v>18836</v>
      </c>
      <c r="J2151" t="s">
        <v>1759</v>
      </c>
      <c r="K2151" t="s">
        <v>54</v>
      </c>
      <c r="L2151" t="s">
        <v>470</v>
      </c>
      <c r="M2151" t="s">
        <v>471</v>
      </c>
      <c r="N2151" t="s">
        <v>1319</v>
      </c>
      <c r="O2151" t="s">
        <v>241</v>
      </c>
      <c r="P2151" t="s">
        <v>23759</v>
      </c>
      <c r="Q2151" t="s">
        <v>110</v>
      </c>
      <c r="R2151" t="s">
        <v>23760</v>
      </c>
      <c r="S2151" t="s"/>
      <c r="T2151" t="s">
        <v>67</v>
      </c>
      <c r="U2151" t="s"/>
      <c r="V2151" t="s"/>
      <c r="W2151" t="s"/>
      <c r="X2151" t="s"/>
      <c r="Y2151" t="s"/>
      <c r="Z2151" t="s"/>
      <c r="AA2151" t="s"/>
      <c r="AB2151" t="s">
        <v>23761</v>
      </c>
      <c r="AC2151" t="s">
        <v>23762</v>
      </c>
      <c r="AD2151" t="s">
        <v>86</v>
      </c>
      <c r="AE2151" t="s">
        <v>1205</v>
      </c>
      <c r="AF2151" t="s">
        <v>23763</v>
      </c>
      <c r="AG2151" t="s">
        <v>2625</v>
      </c>
      <c r="AH2151" t="s">
        <v>347</v>
      </c>
      <c r="AI2151" t="s">
        <v>23764</v>
      </c>
      <c r="AJ2151" t="s">
        <v>92</v>
      </c>
      <c r="AK2151" t="s">
        <v>66</v>
      </c>
    </row>
    <row r="2152" spans="1:38">
      <c r="A2152" t="s">
        <v>23765</v>
      </c>
      <c r="B2152" t="s">
        <v>23766</v>
      </c>
      <c r="C2152" t="s">
        <v>23767</v>
      </c>
      <c r="D2152" t="s">
        <v>23768</v>
      </c>
      <c r="E2152" t="s">
        <v>23769</v>
      </c>
      <c r="F2152" t="s">
        <v>1102</v>
      </c>
      <c r="G2152" t="s">
        <v>72</v>
      </c>
      <c r="H2152" t="s">
        <v>51</v>
      </c>
      <c r="I2152" t="s">
        <v>7393</v>
      </c>
      <c r="J2152" t="s">
        <v>6165</v>
      </c>
      <c r="K2152" t="s">
        <v>354</v>
      </c>
      <c r="L2152" t="s">
        <v>170</v>
      </c>
      <c r="M2152" t="s">
        <v>336</v>
      </c>
      <c r="N2152" t="s">
        <v>337</v>
      </c>
      <c r="O2152" t="s">
        <v>103</v>
      </c>
      <c r="P2152" t="s">
        <v>23770</v>
      </c>
      <c r="Q2152" t="s">
        <v>67</v>
      </c>
      <c r="R2152" t="s">
        <v>23771</v>
      </c>
      <c r="S2152" t="s"/>
      <c r="T2152" t="s"/>
      <c r="U2152" t="s"/>
      <c r="V2152" t="s">
        <v>67</v>
      </c>
      <c r="W2152" t="s">
        <v>23772</v>
      </c>
      <c r="X2152" t="s"/>
      <c r="Y2152" t="s"/>
      <c r="Z2152" t="s"/>
      <c r="AA2152" t="s">
        <v>84</v>
      </c>
      <c r="AB2152" t="s">
        <v>23773</v>
      </c>
      <c r="AC2152" t="s">
        <v>23774</v>
      </c>
      <c r="AD2152" t="s">
        <v>93</v>
      </c>
      <c r="AE2152" t="s">
        <v>44</v>
      </c>
      <c r="AF2152" t="s">
        <v>23775</v>
      </c>
      <c r="AG2152" t="s">
        <v>23776</v>
      </c>
      <c r="AH2152" t="s">
        <v>44</v>
      </c>
      <c r="AI2152" t="s">
        <v>23777</v>
      </c>
      <c r="AJ2152" t="s">
        <v>92</v>
      </c>
      <c r="AK2152" t="s">
        <v>66</v>
      </c>
    </row>
    <row r="2153" spans="1:38">
      <c r="A2153" t="s">
        <v>23778</v>
      </c>
      <c r="B2153" t="s">
        <v>23779</v>
      </c>
      <c r="C2153" t="s">
        <v>23780</v>
      </c>
      <c r="D2153" t="s">
        <v>23781</v>
      </c>
      <c r="E2153" t="s">
        <v>23782</v>
      </c>
      <c r="F2153" t="s">
        <v>49</v>
      </c>
      <c r="G2153" t="s">
        <v>50</v>
      </c>
      <c r="H2153" t="s">
        <v>51</v>
      </c>
      <c r="I2153" t="s">
        <v>2975</v>
      </c>
      <c r="J2153" t="s"/>
      <c r="K2153" t="s">
        <v>2975</v>
      </c>
      <c r="L2153" t="s">
        <v>582</v>
      </c>
      <c r="M2153" t="s">
        <v>871</v>
      </c>
      <c r="N2153" t="s">
        <v>2551</v>
      </c>
      <c r="O2153" t="s">
        <v>241</v>
      </c>
      <c r="P2153" t="s">
        <v>7742</v>
      </c>
      <c r="Q2153" t="s">
        <v>67</v>
      </c>
      <c r="R2153" t="s"/>
      <c r="S2153" t="s"/>
      <c r="T2153" t="s"/>
      <c r="U2153" t="s"/>
      <c r="V2153" t="s"/>
      <c r="W2153" t="s"/>
      <c r="X2153" t="s"/>
      <c r="Y2153" t="s"/>
      <c r="Z2153" t="s"/>
      <c r="AA2153" t="s"/>
      <c r="AB2153" t="s">
        <v>23783</v>
      </c>
      <c r="AC2153" t="s">
        <v>23784</v>
      </c>
      <c r="AD2153" t="s">
        <v>151</v>
      </c>
      <c r="AE2153" t="s">
        <v>44</v>
      </c>
      <c r="AF2153" t="s">
        <v>23785</v>
      </c>
      <c r="AG2153" t="s">
        <v>479</v>
      </c>
      <c r="AH2153" t="s">
        <v>63</v>
      </c>
      <c r="AI2153" t="s">
        <v>23786</v>
      </c>
      <c r="AJ2153" t="s">
        <v>92</v>
      </c>
      <c r="AK2153" t="s">
        <v>66</v>
      </c>
    </row>
    <row r="2154" spans="1:38">
      <c r="A2154" t="s">
        <v>23787</v>
      </c>
      <c r="B2154" t="s">
        <v>23788</v>
      </c>
      <c r="C2154" t="s">
        <v>23789</v>
      </c>
      <c r="D2154" t="s">
        <v>23790</v>
      </c>
      <c r="E2154" t="s">
        <v>23791</v>
      </c>
      <c r="F2154" t="s">
        <v>49</v>
      </c>
      <c r="G2154" t="s">
        <v>50</v>
      </c>
      <c r="H2154" t="s">
        <v>51</v>
      </c>
      <c r="I2154" t="s">
        <v>11348</v>
      </c>
      <c r="J2154" t="s">
        <v>6469</v>
      </c>
      <c r="K2154" t="s">
        <v>188</v>
      </c>
      <c r="L2154" t="s">
        <v>100</v>
      </c>
      <c r="M2154" t="s">
        <v>101</v>
      </c>
      <c r="N2154" t="s">
        <v>8817</v>
      </c>
      <c r="O2154" t="s"/>
      <c r="P2154" t="s"/>
      <c r="Q2154" t="s">
        <v>44</v>
      </c>
      <c r="R2154" t="s"/>
      <c r="S2154" t="s"/>
      <c r="T2154" t="s"/>
      <c r="U2154" t="s"/>
      <c r="V2154" t="s"/>
      <c r="W2154" t="s"/>
      <c r="X2154" t="s"/>
      <c r="Y2154" t="s"/>
      <c r="Z2154" t="s"/>
      <c r="AA2154" t="s"/>
      <c r="AB2154" t="s">
        <v>23792</v>
      </c>
      <c r="AC2154" t="s">
        <v>23792</v>
      </c>
      <c r="AD2154" t="s">
        <v>110</v>
      </c>
      <c r="AE2154" t="s">
        <v>44</v>
      </c>
      <c r="AF2154" t="s">
        <v>23793</v>
      </c>
      <c r="AG2154" t="s">
        <v>20554</v>
      </c>
      <c r="AH2154" t="s">
        <v>174</v>
      </c>
      <c r="AI2154" t="s">
        <v>23794</v>
      </c>
      <c r="AJ2154" t="s">
        <v>23795</v>
      </c>
      <c r="AK2154" t="s">
        <v>66</v>
      </c>
    </row>
    <row r="2155" spans="1:38">
      <c r="A2155" t="s">
        <v>11939</v>
      </c>
      <c r="B2155" t="s">
        <v>23796</v>
      </c>
      <c r="C2155" t="s">
        <v>23797</v>
      </c>
      <c r="D2155" t="s">
        <v>23798</v>
      </c>
      <c r="E2155" t="s">
        <v>23799</v>
      </c>
      <c r="F2155" t="s">
        <v>233</v>
      </c>
      <c r="G2155" t="s">
        <v>50</v>
      </c>
      <c r="H2155" t="s">
        <v>51</v>
      </c>
      <c r="I2155" t="s">
        <v>2574</v>
      </c>
      <c r="J2155" t="s">
        <v>513</v>
      </c>
      <c r="K2155" t="s">
        <v>54</v>
      </c>
      <c r="L2155" t="s">
        <v>597</v>
      </c>
      <c r="M2155" t="s">
        <v>598</v>
      </c>
      <c r="N2155" t="s">
        <v>2589</v>
      </c>
      <c r="O2155" t="s">
        <v>79</v>
      </c>
      <c r="P2155" t="s">
        <v>23800</v>
      </c>
      <c r="Q2155" t="s">
        <v>112</v>
      </c>
      <c r="R2155" t="s"/>
      <c r="S2155" t="s"/>
      <c r="T2155" t="s"/>
      <c r="U2155" t="s"/>
      <c r="V2155" t="s"/>
      <c r="W2155" t="s"/>
      <c r="X2155" t="s"/>
      <c r="Y2155" t="s"/>
      <c r="Z2155" t="s"/>
      <c r="AA2155" t="s"/>
      <c r="AB2155" t="s">
        <v>23801</v>
      </c>
      <c r="AC2155" t="s">
        <v>23802</v>
      </c>
      <c r="AD2155" t="s">
        <v>192</v>
      </c>
      <c r="AE2155" t="s">
        <v>44</v>
      </c>
      <c r="AF2155" t="s">
        <v>23803</v>
      </c>
      <c r="AG2155" t="s">
        <v>23804</v>
      </c>
      <c r="AH2155" t="s">
        <v>419</v>
      </c>
      <c r="AI2155" t="s">
        <v>23805</v>
      </c>
      <c r="AJ2155" t="s">
        <v>92</v>
      </c>
      <c r="AK2155" t="s">
        <v>66</v>
      </c>
    </row>
    <row r="2156" spans="1:38">
      <c r="A2156" t="s">
        <v>23806</v>
      </c>
      <c r="B2156" t="s">
        <v>23807</v>
      </c>
      <c r="C2156" t="s">
        <v>23808</v>
      </c>
      <c r="D2156" t="s">
        <v>23809</v>
      </c>
      <c r="E2156" t="s">
        <v>23810</v>
      </c>
      <c r="F2156" t="s">
        <v>49</v>
      </c>
      <c r="G2156" t="s">
        <v>50</v>
      </c>
      <c r="H2156" t="s">
        <v>51</v>
      </c>
      <c r="I2156" t="s"/>
      <c r="J2156" t="s"/>
      <c r="K2156" t="s"/>
      <c r="L2156" t="s">
        <v>582</v>
      </c>
      <c r="M2156" t="s">
        <v>871</v>
      </c>
      <c r="N2156" t="s">
        <v>872</v>
      </c>
      <c r="O2156" t="s"/>
      <c r="P2156" t="s"/>
      <c r="Q2156" t="s">
        <v>44</v>
      </c>
      <c r="R2156" t="s"/>
      <c r="S2156" t="s"/>
      <c r="T2156" t="s"/>
      <c r="U2156" t="s"/>
      <c r="V2156" t="s"/>
      <c r="W2156" t="s"/>
      <c r="X2156" t="s"/>
      <c r="Y2156" t="s"/>
      <c r="Z2156" t="s"/>
      <c r="AA2156" t="s"/>
      <c r="AB2156" t="s">
        <v>23811</v>
      </c>
      <c r="AC2156" t="s">
        <v>23811</v>
      </c>
      <c r="AD2156" t="s">
        <v>149</v>
      </c>
      <c r="AE2156" t="s">
        <v>44</v>
      </c>
      <c r="AF2156" t="s">
        <v>23812</v>
      </c>
      <c r="AG2156" t="s">
        <v>23813</v>
      </c>
      <c r="AH2156" t="s">
        <v>406</v>
      </c>
      <c r="AI2156" t="s">
        <v>23814</v>
      </c>
      <c r="AJ2156" t="s">
        <v>23815</v>
      </c>
      <c r="AK2156" t="s">
        <v>66</v>
      </c>
    </row>
    <row r="2157" spans="1:38">
      <c r="A2157" t="s">
        <v>23816</v>
      </c>
      <c r="B2157" t="s">
        <v>23817</v>
      </c>
      <c r="C2157" t="s">
        <v>23818</v>
      </c>
      <c r="D2157" t="s">
        <v>23819</v>
      </c>
      <c r="E2157" t="s">
        <v>23820</v>
      </c>
      <c r="F2157" t="s">
        <v>255</v>
      </c>
      <c r="G2157" t="s">
        <v>50</v>
      </c>
      <c r="H2157" t="s">
        <v>51</v>
      </c>
      <c r="I2157" t="s">
        <v>2814</v>
      </c>
      <c r="J2157" t="s">
        <v>53</v>
      </c>
      <c r="K2157" t="s">
        <v>54</v>
      </c>
      <c r="L2157" t="s">
        <v>808</v>
      </c>
      <c r="M2157" t="s">
        <v>884</v>
      </c>
      <c r="N2157" t="s">
        <v>885</v>
      </c>
      <c r="O2157" t="s">
        <v>433</v>
      </c>
      <c r="P2157" t="s">
        <v>23821</v>
      </c>
      <c r="Q2157" t="s">
        <v>151</v>
      </c>
      <c r="R2157" t="s">
        <v>23822</v>
      </c>
      <c r="S2157" t="s"/>
      <c r="T2157" t="s"/>
      <c r="U2157" t="s"/>
      <c r="V2157" t="s"/>
      <c r="W2157" t="s"/>
      <c r="X2157" t="s"/>
      <c r="Y2157" t="s"/>
      <c r="Z2157" t="s"/>
      <c r="AA2157" t="s"/>
      <c r="AB2157" t="s">
        <v>23823</v>
      </c>
      <c r="AC2157" t="s">
        <v>23824</v>
      </c>
      <c r="AD2157" t="s">
        <v>124</v>
      </c>
      <c r="AE2157" t="s">
        <v>297</v>
      </c>
      <c r="AF2157" t="s">
        <v>23825</v>
      </c>
      <c r="AG2157" t="s">
        <v>23826</v>
      </c>
      <c r="AH2157" t="s">
        <v>301</v>
      </c>
      <c r="AI2157" t="s">
        <v>23827</v>
      </c>
      <c r="AJ2157" t="s">
        <v>92</v>
      </c>
      <c r="AK2157" t="s">
        <v>66</v>
      </c>
    </row>
    <row r="2158" spans="1:38">
      <c r="A2158" t="s">
        <v>23828</v>
      </c>
      <c r="B2158" t="s">
        <v>23829</v>
      </c>
      <c r="C2158" t="s">
        <v>23830</v>
      </c>
      <c r="D2158" t="s">
        <v>23831</v>
      </c>
      <c r="E2158" t="s">
        <v>23832</v>
      </c>
      <c r="F2158" t="s">
        <v>292</v>
      </c>
      <c r="G2158" t="s">
        <v>50</v>
      </c>
      <c r="H2158" t="s">
        <v>51</v>
      </c>
      <c r="I2158" t="s">
        <v>13490</v>
      </c>
      <c r="J2158" t="s">
        <v>1921</v>
      </c>
      <c r="K2158" t="s">
        <v>525</v>
      </c>
      <c r="L2158" t="s">
        <v>597</v>
      </c>
      <c r="M2158" t="s">
        <v>598</v>
      </c>
      <c r="N2158" t="s">
        <v>599</v>
      </c>
      <c r="O2158" t="s">
        <v>79</v>
      </c>
      <c r="P2158" t="s">
        <v>1142</v>
      </c>
      <c r="Q2158" t="s">
        <v>93</v>
      </c>
      <c r="R2158" t="s">
        <v>9806</v>
      </c>
      <c r="S2158" t="s"/>
      <c r="T2158" t="s"/>
      <c r="U2158" t="s"/>
      <c r="V2158" t="s"/>
      <c r="W2158" t="s"/>
      <c r="X2158" t="s"/>
      <c r="Y2158" t="s"/>
      <c r="Z2158" t="s"/>
      <c r="AA2158" t="s"/>
      <c r="AB2158" t="s">
        <v>23833</v>
      </c>
      <c r="AC2158" t="s">
        <v>23834</v>
      </c>
      <c r="AD2158" t="s">
        <v>149</v>
      </c>
      <c r="AE2158" t="s">
        <v>1581</v>
      </c>
      <c r="AF2158" t="s">
        <v>23835</v>
      </c>
      <c r="AG2158" t="s">
        <v>23836</v>
      </c>
      <c r="AH2158" t="s">
        <v>433</v>
      </c>
      <c r="AI2158" t="s">
        <v>23837</v>
      </c>
      <c r="AJ2158" t="s">
        <v>92</v>
      </c>
      <c r="AK2158" t="s">
        <v>66</v>
      </c>
    </row>
    <row r="2159" spans="1:38">
      <c r="A2159" t="s">
        <v>23838</v>
      </c>
      <c r="B2159" t="s">
        <v>23839</v>
      </c>
      <c r="C2159" t="s">
        <v>23840</v>
      </c>
      <c r="D2159" t="s">
        <v>23841</v>
      </c>
      <c r="E2159" t="s">
        <v>23842</v>
      </c>
      <c r="F2159" t="s">
        <v>233</v>
      </c>
      <c r="G2159" t="s">
        <v>50</v>
      </c>
      <c r="H2159" t="s">
        <v>51</v>
      </c>
      <c r="I2159" t="s"/>
      <c r="J2159" t="s"/>
      <c r="K2159" t="s"/>
      <c r="L2159" t="s">
        <v>55</v>
      </c>
      <c r="M2159" t="s">
        <v>56</v>
      </c>
      <c r="N2159" t="s">
        <v>1772</v>
      </c>
      <c r="O2159" t="s"/>
      <c r="P2159" t="s">
        <v>16362</v>
      </c>
      <c r="Q2159" t="s">
        <v>67</v>
      </c>
      <c r="R2159" t="s"/>
      <c r="S2159" t="s"/>
      <c r="T2159" t="s"/>
      <c r="U2159" t="s"/>
      <c r="V2159" t="s"/>
      <c r="W2159" t="s"/>
      <c r="X2159" t="s"/>
      <c r="Y2159" t="s"/>
      <c r="Z2159" t="s"/>
      <c r="AA2159" t="s"/>
      <c r="AB2159" t="s">
        <v>23843</v>
      </c>
      <c r="AC2159" t="s">
        <v>23843</v>
      </c>
      <c r="AD2159" t="s">
        <v>93</v>
      </c>
      <c r="AE2159" t="s">
        <v>277</v>
      </c>
      <c r="AF2159" t="s">
        <v>23844</v>
      </c>
      <c r="AG2159" t="s">
        <v>23845</v>
      </c>
      <c r="AH2159" t="s">
        <v>44</v>
      </c>
      <c r="AI2159" t="s">
        <v>23846</v>
      </c>
      <c r="AJ2159" t="s">
        <v>23847</v>
      </c>
      <c r="AK2159" t="s">
        <v>66</v>
      </c>
    </row>
    <row r="2160" spans="1:38">
      <c r="A2160" t="s">
        <v>23848</v>
      </c>
      <c r="B2160" t="s">
        <v>23849</v>
      </c>
      <c r="C2160" t="s">
        <v>23850</v>
      </c>
      <c r="D2160" t="s">
        <v>23851</v>
      </c>
      <c r="E2160" t="s">
        <v>23852</v>
      </c>
      <c r="F2160" t="s">
        <v>49</v>
      </c>
      <c r="G2160" t="s">
        <v>50</v>
      </c>
      <c r="H2160" t="s">
        <v>51</v>
      </c>
      <c r="I2160" t="s"/>
      <c r="J2160" t="s"/>
      <c r="K2160" t="s"/>
      <c r="L2160" t="s">
        <v>582</v>
      </c>
      <c r="M2160" t="s">
        <v>871</v>
      </c>
      <c r="N2160" t="s">
        <v>2047</v>
      </c>
      <c r="O2160" t="s"/>
      <c r="P2160" t="s"/>
      <c r="Q2160" t="s">
        <v>44</v>
      </c>
      <c r="R2160" t="s"/>
      <c r="S2160" t="s"/>
      <c r="T2160" t="s"/>
      <c r="U2160" t="s"/>
      <c r="V2160" t="s"/>
      <c r="W2160" t="s"/>
      <c r="X2160" t="s"/>
      <c r="Y2160" t="s"/>
      <c r="Z2160" t="s"/>
      <c r="AA2160" t="s"/>
      <c r="AB2160" t="s">
        <v>23853</v>
      </c>
      <c r="AC2160" t="s">
        <v>23854</v>
      </c>
      <c r="AD2160" t="s">
        <v>124</v>
      </c>
      <c r="AE2160" t="s">
        <v>60</v>
      </c>
      <c r="AF2160" t="s">
        <v>23855</v>
      </c>
      <c r="AG2160" t="s">
        <v>23856</v>
      </c>
      <c r="AH2160" t="s">
        <v>124</v>
      </c>
      <c r="AI2160" t="s">
        <v>23857</v>
      </c>
      <c r="AJ2160" t="s">
        <v>23858</v>
      </c>
      <c r="AK2160" t="s">
        <v>66</v>
      </c>
    </row>
    <row r="2161" spans="1:38">
      <c r="A2161" t="s">
        <v>23859</v>
      </c>
      <c r="B2161" t="s">
        <v>23860</v>
      </c>
      <c r="C2161" t="s">
        <v>23861</v>
      </c>
      <c r="D2161" t="s">
        <v>23862</v>
      </c>
      <c r="E2161" t="s">
        <v>23863</v>
      </c>
      <c r="F2161" t="s">
        <v>3497</v>
      </c>
      <c r="G2161" t="s">
        <v>50</v>
      </c>
      <c r="H2161" t="s">
        <v>51</v>
      </c>
      <c r="I2161" t="s">
        <v>2281</v>
      </c>
      <c r="J2161" t="s"/>
      <c r="K2161" t="s">
        <v>469</v>
      </c>
      <c r="L2161" t="s">
        <v>1344</v>
      </c>
      <c r="M2161" t="s">
        <v>1345</v>
      </c>
      <c r="N2161" t="s">
        <v>3854</v>
      </c>
      <c r="O2161" t="s">
        <v>124</v>
      </c>
      <c r="P2161" t="s"/>
      <c r="Q2161" t="s"/>
      <c r="R2161" t="s"/>
      <c r="S2161" t="s"/>
      <c r="T2161" t="s"/>
      <c r="U2161" t="s"/>
      <c r="V2161" t="s"/>
      <c r="W2161" t="s"/>
      <c r="X2161" t="s"/>
      <c r="Y2161" t="s"/>
      <c r="Z2161" t="s"/>
      <c r="AA2161" t="s"/>
      <c r="AB2161" t="s">
        <v>23864</v>
      </c>
      <c r="AC2161" t="s">
        <v>23864</v>
      </c>
      <c r="AD2161" t="s">
        <v>59</v>
      </c>
      <c r="AE2161" t="s">
        <v>107</v>
      </c>
      <c r="AF2161" t="s">
        <v>23865</v>
      </c>
      <c r="AG2161" t="s">
        <v>23866</v>
      </c>
      <c r="AH2161" t="s">
        <v>124</v>
      </c>
      <c r="AI2161" t="s">
        <v>23867</v>
      </c>
      <c r="AJ2161" t="s">
        <v>92</v>
      </c>
      <c r="AK2161" t="s">
        <v>66</v>
      </c>
    </row>
    <row r="2162" spans="1:38">
      <c r="A2162" t="s">
        <v>23868</v>
      </c>
      <c r="B2162" t="s">
        <v>23869</v>
      </c>
      <c r="C2162" t="s">
        <v>23870</v>
      </c>
      <c r="D2162" t="s">
        <v>23871</v>
      </c>
      <c r="E2162" t="s">
        <v>23872</v>
      </c>
      <c r="F2162" t="s">
        <v>49</v>
      </c>
      <c r="G2162" t="s">
        <v>50</v>
      </c>
      <c r="H2162" t="s">
        <v>51</v>
      </c>
      <c r="I2162" t="s">
        <v>1024</v>
      </c>
      <c r="J2162" t="s">
        <v>53</v>
      </c>
      <c r="K2162" t="s">
        <v>54</v>
      </c>
      <c r="L2162" t="s">
        <v>582</v>
      </c>
      <c r="M2162" t="s">
        <v>871</v>
      </c>
      <c r="N2162" t="s">
        <v>2047</v>
      </c>
      <c r="O2162" t="s">
        <v>103</v>
      </c>
      <c r="P2162" t="s"/>
      <c r="Q2162" t="s">
        <v>67</v>
      </c>
      <c r="R2162" t="s">
        <v>18773</v>
      </c>
      <c r="S2162" t="s"/>
      <c r="T2162" t="s"/>
      <c r="U2162" t="s"/>
      <c r="V2162" t="s"/>
      <c r="W2162" t="s"/>
      <c r="X2162" t="s"/>
      <c r="Y2162" t="s"/>
      <c r="Z2162" t="s"/>
      <c r="AA2162" t="s"/>
      <c r="AB2162" t="s">
        <v>23873</v>
      </c>
      <c r="AC2162" t="s">
        <v>23874</v>
      </c>
      <c r="AD2162" t="s">
        <v>192</v>
      </c>
      <c r="AE2162" t="s">
        <v>44</v>
      </c>
      <c r="AF2162" t="s">
        <v>23875</v>
      </c>
      <c r="AG2162" t="s">
        <v>23876</v>
      </c>
      <c r="AH2162" t="s">
        <v>345</v>
      </c>
      <c r="AI2162" t="s">
        <v>23877</v>
      </c>
      <c r="AJ2162" t="s">
        <v>92</v>
      </c>
      <c r="AK2162" t="s">
        <v>66</v>
      </c>
    </row>
    <row r="2163" spans="1:38">
      <c r="A2163" t="s">
        <v>23878</v>
      </c>
      <c r="B2163" t="s">
        <v>23879</v>
      </c>
      <c r="C2163" t="s">
        <v>23880</v>
      </c>
      <c r="D2163" t="s">
        <v>23881</v>
      </c>
      <c r="E2163" t="s">
        <v>23882</v>
      </c>
      <c r="F2163" t="s">
        <v>98</v>
      </c>
      <c r="G2163" t="s">
        <v>50</v>
      </c>
      <c r="H2163" t="s">
        <v>51</v>
      </c>
      <c r="I2163" t="s"/>
      <c r="J2163" t="s"/>
      <c r="K2163" t="s"/>
      <c r="L2163" t="s">
        <v>932</v>
      </c>
      <c r="M2163" t="s">
        <v>932</v>
      </c>
      <c r="N2163" t="s">
        <v>1747</v>
      </c>
      <c r="O2163" t="s"/>
      <c r="P2163" t="s"/>
      <c r="Q2163" t="s">
        <v>44</v>
      </c>
      <c r="R2163" t="s"/>
      <c r="S2163" t="s"/>
      <c r="T2163" t="s"/>
      <c r="U2163" t="s"/>
      <c r="V2163" t="s"/>
      <c r="W2163" t="s">
        <v>23883</v>
      </c>
      <c r="X2163" t="s"/>
      <c r="Y2163" t="s"/>
      <c r="Z2163" t="s"/>
      <c r="AA2163" t="s"/>
      <c r="AB2163" t="s">
        <v>23884</v>
      </c>
      <c r="AC2163" t="s">
        <v>23884</v>
      </c>
      <c r="AD2163" t="s">
        <v>433</v>
      </c>
      <c r="AE2163" t="s">
        <v>44</v>
      </c>
      <c r="AF2163" t="s">
        <v>23885</v>
      </c>
      <c r="AG2163" t="s">
        <v>23886</v>
      </c>
      <c r="AH2163" t="s">
        <v>1199</v>
      </c>
      <c r="AI2163" t="s">
        <v>23887</v>
      </c>
      <c r="AJ2163" t="s">
        <v>23888</v>
      </c>
      <c r="AK2163" t="s">
        <v>66</v>
      </c>
    </row>
    <row r="2164" spans="1:38">
      <c r="A2164" t="s">
        <v>11058</v>
      </c>
      <c r="B2164" t="s">
        <v>23889</v>
      </c>
      <c r="C2164" t="s">
        <v>23890</v>
      </c>
      <c r="D2164" t="s">
        <v>23891</v>
      </c>
      <c r="E2164" t="s">
        <v>23892</v>
      </c>
      <c r="F2164" t="s">
        <v>49</v>
      </c>
      <c r="G2164" t="s">
        <v>50</v>
      </c>
      <c r="H2164" t="s">
        <v>51</v>
      </c>
      <c r="I2164" t="s">
        <v>883</v>
      </c>
      <c r="J2164" t="s"/>
      <c r="K2164" t="s">
        <v>453</v>
      </c>
      <c r="L2164" t="s">
        <v>582</v>
      </c>
      <c r="M2164" t="s">
        <v>871</v>
      </c>
      <c r="N2164" t="s">
        <v>1922</v>
      </c>
      <c r="O2164" t="s"/>
      <c r="P2164" t="s"/>
      <c r="Q2164" t="s">
        <v>67</v>
      </c>
      <c r="R2164" t="s"/>
      <c r="S2164" t="s"/>
      <c r="T2164" t="s"/>
      <c r="U2164" t="s"/>
      <c r="V2164" t="s"/>
      <c r="W2164" t="s"/>
      <c r="X2164" t="s"/>
      <c r="Y2164" t="s"/>
      <c r="Z2164" t="s"/>
      <c r="AA2164" t="s"/>
      <c r="AB2164" t="s">
        <v>23893</v>
      </c>
      <c r="AC2164" t="s">
        <v>23893</v>
      </c>
      <c r="AD2164" t="s">
        <v>124</v>
      </c>
      <c r="AE2164" t="s">
        <v>60</v>
      </c>
      <c r="AF2164" t="s">
        <v>23894</v>
      </c>
      <c r="AG2164" t="s">
        <v>23895</v>
      </c>
      <c r="AH2164" t="s">
        <v>112</v>
      </c>
      <c r="AI2164" t="s">
        <v>23896</v>
      </c>
      <c r="AJ2164" t="s">
        <v>23897</v>
      </c>
      <c r="AK2164" t="s">
        <v>66</v>
      </c>
    </row>
    <row r="2165" spans="1:38">
      <c r="A2165" t="s">
        <v>23898</v>
      </c>
      <c r="B2165" t="s">
        <v>23899</v>
      </c>
      <c r="C2165" t="s">
        <v>23900</v>
      </c>
      <c r="D2165" t="s">
        <v>23901</v>
      </c>
      <c r="E2165" t="s">
        <v>23902</v>
      </c>
      <c r="F2165" t="s">
        <v>98</v>
      </c>
      <c r="G2165" t="s">
        <v>50</v>
      </c>
      <c r="H2165" t="s">
        <v>51</v>
      </c>
      <c r="I2165" t="s">
        <v>18427</v>
      </c>
      <c r="J2165" t="s">
        <v>1293</v>
      </c>
      <c r="K2165" t="s">
        <v>54</v>
      </c>
      <c r="L2165" t="s">
        <v>932</v>
      </c>
      <c r="M2165" t="s">
        <v>932</v>
      </c>
      <c r="N2165" t="s">
        <v>1747</v>
      </c>
      <c r="O2165" t="s"/>
      <c r="P2165" t="s"/>
      <c r="Q2165" t="s">
        <v>44</v>
      </c>
      <c r="R2165" t="s"/>
      <c r="S2165" t="s"/>
      <c r="T2165" t="s"/>
      <c r="U2165" t="s"/>
      <c r="V2165" t="s"/>
      <c r="W2165" t="s"/>
      <c r="X2165" t="s"/>
      <c r="Y2165" t="s"/>
      <c r="Z2165" t="s"/>
      <c r="AA2165" t="s"/>
      <c r="AB2165" t="s">
        <v>23903</v>
      </c>
      <c r="AC2165" t="s">
        <v>23903</v>
      </c>
      <c r="AD2165" t="s">
        <v>59</v>
      </c>
      <c r="AE2165" t="s">
        <v>44</v>
      </c>
      <c r="AF2165" t="s">
        <v>23904</v>
      </c>
      <c r="AG2165" t="s">
        <v>14485</v>
      </c>
      <c r="AH2165" t="s">
        <v>63</v>
      </c>
      <c r="AI2165" t="s">
        <v>23905</v>
      </c>
      <c r="AJ2165" t="s">
        <v>23906</v>
      </c>
      <c r="AK2165" t="s">
        <v>66</v>
      </c>
    </row>
    <row r="2166" spans="1:38">
      <c r="A2166" t="s">
        <v>23907</v>
      </c>
      <c r="B2166" t="s">
        <v>23908</v>
      </c>
      <c r="C2166" t="s">
        <v>23909</v>
      </c>
      <c r="D2166" t="s">
        <v>23910</v>
      </c>
      <c r="E2166" t="s">
        <v>23911</v>
      </c>
      <c r="F2166" t="s">
        <v>697</v>
      </c>
      <c r="G2166" t="s">
        <v>72</v>
      </c>
      <c r="H2166" t="s">
        <v>234</v>
      </c>
      <c r="I2166" t="s">
        <v>23912</v>
      </c>
      <c r="J2166" t="s">
        <v>23913</v>
      </c>
      <c r="K2166" t="s">
        <v>11146</v>
      </c>
      <c r="L2166" t="s">
        <v>238</v>
      </c>
      <c r="M2166" t="s">
        <v>660</v>
      </c>
      <c r="N2166" t="s">
        <v>661</v>
      </c>
      <c r="O2166" t="s">
        <v>241</v>
      </c>
      <c r="P2166" t="s"/>
      <c r="Q2166" t="s"/>
      <c r="R2166" t="s"/>
      <c r="S2166" t="s"/>
      <c r="T2166" t="s"/>
      <c r="U2166" t="s"/>
      <c r="V2166" t="s"/>
      <c r="W2166" t="s">
        <v>23914</v>
      </c>
      <c r="X2166" t="s"/>
      <c r="Y2166" t="s"/>
      <c r="Z2166" t="s">
        <v>23915</v>
      </c>
      <c r="AA2166" t="s"/>
      <c r="AB2166" t="s">
        <v>23916</v>
      </c>
      <c r="AC2166" t="s">
        <v>23916</v>
      </c>
      <c r="AD2166" t="s">
        <v>59</v>
      </c>
      <c r="AE2166" t="s">
        <v>60</v>
      </c>
      <c r="AF2166" t="s">
        <v>23917</v>
      </c>
      <c r="AG2166" t="s">
        <v>23918</v>
      </c>
      <c r="AH2166" t="s">
        <v>63</v>
      </c>
      <c r="AI2166" t="s">
        <v>23919</v>
      </c>
      <c r="AJ2166" t="s">
        <v>92</v>
      </c>
      <c r="AK2166" t="s">
        <v>66</v>
      </c>
    </row>
    <row r="2167" spans="1:38">
      <c r="A2167" t="s">
        <v>23920</v>
      </c>
      <c r="B2167" t="s">
        <v>23921</v>
      </c>
      <c r="C2167" t="s">
        <v>23922</v>
      </c>
      <c r="D2167" t="s">
        <v>23923</v>
      </c>
      <c r="E2167" t="s">
        <v>23924</v>
      </c>
      <c r="F2167" t="s">
        <v>98</v>
      </c>
      <c r="G2167" t="s">
        <v>50</v>
      </c>
      <c r="H2167" t="s">
        <v>51</v>
      </c>
      <c r="I2167" t="s">
        <v>9525</v>
      </c>
      <c r="J2167" t="s">
        <v>1293</v>
      </c>
      <c r="K2167" t="s">
        <v>54</v>
      </c>
      <c r="L2167" t="s">
        <v>808</v>
      </c>
      <c r="M2167" t="s">
        <v>809</v>
      </c>
      <c r="N2167" t="s">
        <v>810</v>
      </c>
      <c r="O2167" t="s">
        <v>301</v>
      </c>
      <c r="P2167" t="s"/>
      <c r="Q2167" t="s"/>
      <c r="R2167" t="s"/>
      <c r="S2167" t="s"/>
      <c r="T2167" t="s"/>
      <c r="U2167" t="s"/>
      <c r="V2167" t="s"/>
      <c r="W2167" t="s"/>
      <c r="X2167" t="s"/>
      <c r="Y2167" t="s"/>
      <c r="Z2167" t="s"/>
      <c r="AA2167" t="s"/>
      <c r="AB2167" t="s">
        <v>23925</v>
      </c>
      <c r="AC2167" t="s">
        <v>23925</v>
      </c>
      <c r="AD2167" t="s">
        <v>112</v>
      </c>
      <c r="AE2167" t="s">
        <v>44</v>
      </c>
      <c r="AF2167" t="s">
        <v>23926</v>
      </c>
      <c r="AG2167" t="s">
        <v>23927</v>
      </c>
      <c r="AH2167" t="s">
        <v>93</v>
      </c>
      <c r="AI2167" t="s">
        <v>23928</v>
      </c>
      <c r="AJ2167" t="s">
        <v>92</v>
      </c>
      <c r="AK2167" t="s">
        <v>66</v>
      </c>
    </row>
    <row r="2168" spans="1:38">
      <c r="A2168" t="s">
        <v>23929</v>
      </c>
      <c r="B2168" t="s">
        <v>23930</v>
      </c>
      <c r="C2168" t="s">
        <v>23931</v>
      </c>
      <c r="D2168" t="s">
        <v>23932</v>
      </c>
      <c r="E2168" t="s">
        <v>23933</v>
      </c>
      <c r="F2168" t="s"/>
      <c r="G2168" t="s">
        <v>50</v>
      </c>
      <c r="H2168" t="s">
        <v>51</v>
      </c>
      <c r="I2168" t="s">
        <v>2688</v>
      </c>
      <c r="J2168" t="s">
        <v>1115</v>
      </c>
      <c r="K2168" t="s">
        <v>54</v>
      </c>
      <c r="L2168" t="s">
        <v>526</v>
      </c>
      <c r="M2168" t="s">
        <v>527</v>
      </c>
      <c r="N2168" t="s">
        <v>1039</v>
      </c>
      <c r="O2168" t="s"/>
      <c r="P2168" t="s"/>
      <c r="Q2168" t="s">
        <v>44</v>
      </c>
      <c r="R2168" t="s"/>
      <c r="S2168" t="s"/>
      <c r="T2168" t="s"/>
      <c r="U2168" t="s"/>
      <c r="V2168" t="s"/>
      <c r="W2168" t="s"/>
      <c r="X2168" t="s"/>
      <c r="Y2168" t="s"/>
      <c r="Z2168" t="s"/>
      <c r="AA2168" t="s"/>
      <c r="AB2168" t="s">
        <v>23934</v>
      </c>
      <c r="AC2168" t="s">
        <v>23934</v>
      </c>
      <c r="AD2168" t="s">
        <v>59</v>
      </c>
      <c r="AE2168" t="s">
        <v>44</v>
      </c>
      <c r="AF2168" t="s">
        <v>23935</v>
      </c>
      <c r="AG2168" t="s">
        <v>23936</v>
      </c>
      <c r="AH2168" t="s">
        <v>151</v>
      </c>
      <c r="AI2168" t="s">
        <v>23937</v>
      </c>
      <c r="AJ2168" t="s">
        <v>23938</v>
      </c>
      <c r="AK2168" t="s">
        <v>66</v>
      </c>
    </row>
    <row r="2169" spans="1:38">
      <c r="A2169" t="s">
        <v>23939</v>
      </c>
      <c r="B2169" t="s">
        <v>23940</v>
      </c>
      <c r="C2169" t="s">
        <v>23941</v>
      </c>
      <c r="D2169" t="s">
        <v>23942</v>
      </c>
      <c r="E2169" t="s">
        <v>23943</v>
      </c>
      <c r="F2169" t="s">
        <v>255</v>
      </c>
      <c r="G2169" t="s">
        <v>50</v>
      </c>
      <c r="H2169" t="s">
        <v>51</v>
      </c>
      <c r="I2169" t="s">
        <v>23944</v>
      </c>
      <c r="J2169" t="s">
        <v>53</v>
      </c>
      <c r="K2169" t="s">
        <v>54</v>
      </c>
      <c r="L2169" t="s">
        <v>582</v>
      </c>
      <c r="M2169" t="s">
        <v>871</v>
      </c>
      <c r="N2169" t="s">
        <v>9398</v>
      </c>
      <c r="O2169" t="s">
        <v>241</v>
      </c>
      <c r="P2169" t="s">
        <v>23945</v>
      </c>
      <c r="Q2169" t="s">
        <v>63</v>
      </c>
      <c r="R2169" t="s">
        <v>23946</v>
      </c>
      <c r="S2169" t="s"/>
      <c r="T2169" t="s"/>
      <c r="U2169" t="s"/>
      <c r="V2169" t="s"/>
      <c r="W2169" t="s"/>
      <c r="X2169" t="s"/>
      <c r="Y2169" t="s"/>
      <c r="Z2169" t="s"/>
      <c r="AA2169" t="s"/>
      <c r="AB2169" t="s">
        <v>23947</v>
      </c>
      <c r="AC2169" t="s">
        <v>23948</v>
      </c>
      <c r="AD2169" t="s">
        <v>93</v>
      </c>
      <c r="AE2169" t="s">
        <v>277</v>
      </c>
      <c r="AF2169" t="s">
        <v>23949</v>
      </c>
      <c r="AG2169" t="s">
        <v>23950</v>
      </c>
      <c r="AH2169" t="s">
        <v>44</v>
      </c>
      <c r="AI2169" t="s">
        <v>23951</v>
      </c>
      <c r="AJ2169" t="s">
        <v>92</v>
      </c>
      <c r="AK2169" t="s">
        <v>66</v>
      </c>
    </row>
    <row r="2170" spans="1:38">
      <c r="A2170" t="s">
        <v>23952</v>
      </c>
      <c r="B2170" t="s">
        <v>23953</v>
      </c>
      <c r="C2170" t="s">
        <v>23954</v>
      </c>
      <c r="D2170" t="s">
        <v>23955</v>
      </c>
      <c r="E2170" t="s">
        <v>23956</v>
      </c>
      <c r="F2170" t="s">
        <v>117</v>
      </c>
      <c r="G2170" t="s">
        <v>50</v>
      </c>
      <c r="H2170" t="s">
        <v>51</v>
      </c>
      <c r="I2170" t="s">
        <v>1865</v>
      </c>
      <c r="J2170" t="s">
        <v>53</v>
      </c>
      <c r="K2170" t="s">
        <v>54</v>
      </c>
      <c r="L2170" t="s">
        <v>843</v>
      </c>
      <c r="M2170" t="s">
        <v>844</v>
      </c>
      <c r="N2170" t="s">
        <v>2411</v>
      </c>
      <c r="O2170" t="s">
        <v>79</v>
      </c>
      <c r="P2170" t="s">
        <v>23957</v>
      </c>
      <c r="Q2170" t="s">
        <v>67</v>
      </c>
      <c r="R2170" t="s"/>
      <c r="S2170" t="s"/>
      <c r="T2170" t="s"/>
      <c r="U2170" t="s"/>
      <c r="V2170" t="s"/>
      <c r="W2170" t="s"/>
      <c r="X2170" t="s"/>
      <c r="Y2170" t="s"/>
      <c r="Z2170" t="s"/>
      <c r="AA2170" t="s"/>
      <c r="AB2170" t="s">
        <v>23958</v>
      </c>
      <c r="AC2170" t="s">
        <v>23959</v>
      </c>
      <c r="AD2170" t="s">
        <v>59</v>
      </c>
      <c r="AE2170" t="s">
        <v>44</v>
      </c>
      <c r="AF2170" t="s">
        <v>23960</v>
      </c>
      <c r="AG2170" t="s">
        <v>23961</v>
      </c>
      <c r="AH2170" t="s">
        <v>151</v>
      </c>
      <c r="AI2170" t="s">
        <v>23962</v>
      </c>
      <c r="AJ2170" t="s">
        <v>92</v>
      </c>
      <c r="AK2170" t="s">
        <v>66</v>
      </c>
    </row>
    <row r="2171" spans="1:38">
      <c r="A2171" t="s">
        <v>23963</v>
      </c>
      <c r="B2171" t="s">
        <v>23964</v>
      </c>
      <c r="C2171" t="s">
        <v>23965</v>
      </c>
      <c r="D2171" t="s">
        <v>23966</v>
      </c>
      <c r="E2171" t="s">
        <v>23967</v>
      </c>
      <c r="F2171" t="s">
        <v>12924</v>
      </c>
      <c r="G2171" t="s">
        <v>72</v>
      </c>
      <c r="H2171" t="s">
        <v>51</v>
      </c>
      <c r="I2171" t="s">
        <v>18793</v>
      </c>
      <c r="J2171" t="s">
        <v>187</v>
      </c>
      <c r="K2171" t="s">
        <v>188</v>
      </c>
      <c r="L2171" t="s">
        <v>120</v>
      </c>
      <c r="M2171" t="s">
        <v>382</v>
      </c>
      <c r="N2171" t="s">
        <v>23968</v>
      </c>
      <c r="O2171" t="s">
        <v>142</v>
      </c>
      <c r="P2171" t="s"/>
      <c r="Q2171" t="s"/>
      <c r="R2171" t="s"/>
      <c r="S2171" t="s"/>
      <c r="T2171" t="s"/>
      <c r="U2171" t="s"/>
      <c r="V2171" t="s"/>
      <c r="W2171" t="s">
        <v>23969</v>
      </c>
      <c r="X2171" t="s"/>
      <c r="Y2171" t="s"/>
      <c r="Z2171" t="s"/>
      <c r="AA2171" t="s"/>
      <c r="AB2171" t="s">
        <v>23970</v>
      </c>
      <c r="AC2171" t="s">
        <v>23971</v>
      </c>
      <c r="AD2171" t="s">
        <v>112</v>
      </c>
      <c r="AE2171" t="s">
        <v>44</v>
      </c>
      <c r="AF2171" t="s">
        <v>23972</v>
      </c>
      <c r="AG2171" t="s">
        <v>44</v>
      </c>
      <c r="AH2171" t="s">
        <v>112</v>
      </c>
      <c r="AI2171" t="s">
        <v>23973</v>
      </c>
      <c r="AJ2171" t="s">
        <v>92</v>
      </c>
      <c r="AK2171" t="s">
        <v>66</v>
      </c>
    </row>
    <row r="2172" spans="1:38">
      <c r="A2172" t="s">
        <v>23974</v>
      </c>
      <c r="B2172" t="s">
        <v>23975</v>
      </c>
      <c r="C2172" t="s">
        <v>23976</v>
      </c>
      <c r="D2172" t="s"/>
      <c r="E2172" t="s">
        <v>23977</v>
      </c>
      <c r="F2172" t="s">
        <v>697</v>
      </c>
      <c r="G2172" t="s">
        <v>50</v>
      </c>
      <c r="H2172" t="s">
        <v>51</v>
      </c>
      <c r="I2172" t="s">
        <v>4833</v>
      </c>
      <c r="J2172" t="s">
        <v>4834</v>
      </c>
      <c r="K2172" t="s">
        <v>237</v>
      </c>
      <c r="L2172" t="s">
        <v>285</v>
      </c>
      <c r="M2172" t="s">
        <v>285</v>
      </c>
      <c r="N2172" t="s">
        <v>285</v>
      </c>
      <c r="O2172" t="s"/>
      <c r="P2172" t="s">
        <v>23978</v>
      </c>
      <c r="Q2172" t="s">
        <v>67</v>
      </c>
      <c r="R2172" t="s">
        <v>8028</v>
      </c>
      <c r="S2172" t="s"/>
      <c r="T2172" t="s"/>
      <c r="U2172" t="s"/>
      <c r="V2172" t="s"/>
      <c r="W2172" t="s"/>
      <c r="X2172" t="s"/>
      <c r="Y2172" t="s"/>
      <c r="Z2172" t="s"/>
      <c r="AA2172" t="s"/>
      <c r="AB2172" t="s">
        <v>8029</v>
      </c>
      <c r="AC2172" t="s">
        <v>8029</v>
      </c>
      <c r="AD2172" t="s">
        <v>44</v>
      </c>
      <c r="AE2172" t="s">
        <v>44</v>
      </c>
      <c r="AF2172" t="s">
        <v>44</v>
      </c>
      <c r="AG2172" t="s">
        <v>44</v>
      </c>
      <c r="AH2172" t="s">
        <v>44</v>
      </c>
      <c r="AI2172" t="s">
        <v>286</v>
      </c>
      <c r="AJ2172" t="s">
        <v>92</v>
      </c>
      <c r="AK2172" t="s">
        <v>66</v>
      </c>
    </row>
    <row r="2173" spans="1:38">
      <c r="A2173" t="s">
        <v>23979</v>
      </c>
      <c r="B2173" t="s">
        <v>23980</v>
      </c>
      <c r="C2173" t="s">
        <v>23981</v>
      </c>
      <c r="D2173" t="s"/>
      <c r="E2173" t="s">
        <v>23982</v>
      </c>
      <c r="F2173" t="s">
        <v>2409</v>
      </c>
      <c r="G2173" t="s">
        <v>50</v>
      </c>
      <c r="H2173" t="s">
        <v>51</v>
      </c>
      <c r="I2173" t="s">
        <v>7427</v>
      </c>
      <c r="J2173" t="s"/>
      <c r="K2173" t="s">
        <v>569</v>
      </c>
      <c r="L2173" t="s">
        <v>76</v>
      </c>
      <c r="M2173" t="s">
        <v>77</v>
      </c>
      <c r="N2173" t="s">
        <v>78</v>
      </c>
      <c r="O2173" t="s">
        <v>79</v>
      </c>
      <c r="P2173" t="s"/>
      <c r="Q2173" t="s"/>
      <c r="R2173" t="s"/>
      <c r="S2173" t="s"/>
      <c r="T2173" t="s"/>
      <c r="U2173" t="s"/>
      <c r="V2173" t="s"/>
      <c r="W2173" t="s"/>
      <c r="X2173" t="s"/>
      <c r="Y2173" t="s"/>
      <c r="Z2173" t="s"/>
      <c r="AA2173" t="s"/>
      <c r="AB2173" t="s">
        <v>23983</v>
      </c>
      <c r="AC2173" t="s">
        <v>23983</v>
      </c>
      <c r="AD2173" t="s">
        <v>174</v>
      </c>
      <c r="AE2173" t="s">
        <v>44</v>
      </c>
      <c r="AF2173" t="s">
        <v>23984</v>
      </c>
      <c r="AG2173" t="s">
        <v>16469</v>
      </c>
      <c r="AH2173" t="s">
        <v>209</v>
      </c>
      <c r="AI2173" t="s">
        <v>23985</v>
      </c>
      <c r="AJ2173" t="s">
        <v>92</v>
      </c>
      <c r="AK2173" t="s">
        <v>66</v>
      </c>
    </row>
    <row r="2174" spans="1:38">
      <c r="A2174" t="s">
        <v>23986</v>
      </c>
      <c r="B2174" t="s">
        <v>23987</v>
      </c>
      <c r="C2174" t="s">
        <v>23988</v>
      </c>
      <c r="D2174" t="s"/>
      <c r="E2174" t="s">
        <v>23989</v>
      </c>
      <c r="F2174" t="s">
        <v>396</v>
      </c>
      <c r="G2174" t="s">
        <v>50</v>
      </c>
      <c r="H2174" t="s">
        <v>51</v>
      </c>
      <c r="I2174" t="s"/>
      <c r="J2174" t="s"/>
      <c r="K2174" t="s">
        <v>354</v>
      </c>
      <c r="L2174" t="s">
        <v>843</v>
      </c>
      <c r="M2174" t="s">
        <v>844</v>
      </c>
      <c r="N2174" t="s">
        <v>5235</v>
      </c>
      <c r="O2174" t="s">
        <v>846</v>
      </c>
      <c r="P2174" t="s"/>
      <c r="Q2174" t="s"/>
      <c r="R2174" t="s"/>
      <c r="S2174" t="s"/>
      <c r="T2174" t="s"/>
      <c r="U2174" t="s"/>
      <c r="V2174" t="s"/>
      <c r="W2174" t="s"/>
      <c r="X2174" t="s"/>
      <c r="Y2174" t="s"/>
      <c r="Z2174" t="s"/>
      <c r="AA2174" t="s"/>
      <c r="AB2174" t="s">
        <v>23990</v>
      </c>
      <c r="AC2174" t="s">
        <v>23990</v>
      </c>
      <c r="AD2174" t="s">
        <v>112</v>
      </c>
      <c r="AE2174" t="s">
        <v>904</v>
      </c>
      <c r="AF2174" t="s">
        <v>23991</v>
      </c>
      <c r="AG2174" t="s">
        <v>23992</v>
      </c>
      <c r="AH2174" t="s">
        <v>44</v>
      </c>
      <c r="AI2174" t="s">
        <v>23993</v>
      </c>
      <c r="AJ2174" t="s">
        <v>92</v>
      </c>
      <c r="AK2174" t="s">
        <v>66</v>
      </c>
    </row>
    <row r="2175" spans="1:38">
      <c r="A2175" t="s">
        <v>23994</v>
      </c>
      <c r="B2175" t="s">
        <v>23995</v>
      </c>
      <c r="C2175" t="s">
        <v>23996</v>
      </c>
      <c r="D2175" t="s">
        <v>23997</v>
      </c>
      <c r="E2175" t="s">
        <v>23998</v>
      </c>
      <c r="F2175" t="s"/>
      <c r="G2175" t="s">
        <v>50</v>
      </c>
      <c r="H2175" t="s">
        <v>51</v>
      </c>
      <c r="I2175" t="s">
        <v>1263</v>
      </c>
      <c r="J2175" t="s"/>
      <c r="K2175" t="s">
        <v>1264</v>
      </c>
      <c r="L2175" t="s">
        <v>238</v>
      </c>
      <c r="M2175" t="s">
        <v>1265</v>
      </c>
      <c r="N2175" t="s">
        <v>11066</v>
      </c>
      <c r="O2175" t="s"/>
      <c r="P2175" t="s"/>
      <c r="Q2175" t="s">
        <v>44</v>
      </c>
      <c r="R2175" t="s"/>
      <c r="S2175" t="s"/>
      <c r="T2175" t="s"/>
      <c r="U2175" t="s"/>
      <c r="V2175" t="s"/>
      <c r="W2175" t="s"/>
      <c r="X2175" t="s"/>
      <c r="Y2175" t="s"/>
      <c r="Z2175" t="s"/>
      <c r="AA2175" t="s"/>
      <c r="AB2175" t="s">
        <v>23999</v>
      </c>
      <c r="AC2175" t="s">
        <v>23999</v>
      </c>
      <c r="AD2175" t="s">
        <v>110</v>
      </c>
      <c r="AE2175" t="s">
        <v>515</v>
      </c>
      <c r="AF2175" t="s">
        <v>24000</v>
      </c>
      <c r="AG2175" t="s">
        <v>24001</v>
      </c>
      <c r="AH2175" t="s">
        <v>112</v>
      </c>
      <c r="AI2175" t="s">
        <v>24002</v>
      </c>
      <c r="AJ2175" t="s">
        <v>24003</v>
      </c>
      <c r="AK2175" t="s">
        <v>66</v>
      </c>
    </row>
    <row r="2176" spans="1:38">
      <c r="A2176" t="s">
        <v>24004</v>
      </c>
      <c r="B2176" t="s">
        <v>24005</v>
      </c>
      <c r="C2176" t="s">
        <v>24006</v>
      </c>
      <c r="D2176" t="s">
        <v>24007</v>
      </c>
      <c r="E2176" t="s">
        <v>24008</v>
      </c>
      <c r="F2176" t="s">
        <v>968</v>
      </c>
      <c r="G2176" t="s">
        <v>72</v>
      </c>
      <c r="H2176" t="s">
        <v>51</v>
      </c>
      <c r="I2176" t="s">
        <v>24009</v>
      </c>
      <c r="J2176" t="s">
        <v>485</v>
      </c>
      <c r="K2176" t="s">
        <v>54</v>
      </c>
      <c r="L2176" t="s">
        <v>76</v>
      </c>
      <c r="M2176" t="s">
        <v>77</v>
      </c>
      <c r="N2176" t="s">
        <v>78</v>
      </c>
      <c r="O2176" t="s">
        <v>79</v>
      </c>
      <c r="P2176" t="s"/>
      <c r="Q2176" t="s"/>
      <c r="R2176" t="s"/>
      <c r="S2176" t="s"/>
      <c r="T2176" t="s"/>
      <c r="U2176" t="s"/>
      <c r="V2176" t="s"/>
      <c r="W2176" t="s">
        <v>20978</v>
      </c>
      <c r="X2176" t="s"/>
      <c r="Y2176" t="s"/>
      <c r="Z2176" t="s"/>
      <c r="AA2176" t="s"/>
      <c r="AB2176" t="s">
        <v>24010</v>
      </c>
      <c r="AC2176" t="s">
        <v>24010</v>
      </c>
      <c r="AD2176" t="s">
        <v>149</v>
      </c>
      <c r="AE2176" t="s">
        <v>44</v>
      </c>
      <c r="AF2176" t="s">
        <v>24011</v>
      </c>
      <c r="AG2176" t="s">
        <v>19174</v>
      </c>
      <c r="AH2176" t="s">
        <v>447</v>
      </c>
      <c r="AI2176" t="s">
        <v>24012</v>
      </c>
      <c r="AJ2176" t="s">
        <v>92</v>
      </c>
      <c r="AK2176" t="s">
        <v>66</v>
      </c>
    </row>
    <row r="2177" spans="1:38">
      <c r="A2177" t="s">
        <v>24013</v>
      </c>
      <c r="B2177" t="s">
        <v>24014</v>
      </c>
      <c r="C2177" t="s">
        <v>24015</v>
      </c>
      <c r="D2177" t="s">
        <v>24016</v>
      </c>
      <c r="E2177" t="s">
        <v>24017</v>
      </c>
      <c r="F2177" t="s">
        <v>10963</v>
      </c>
      <c r="G2177" t="s">
        <v>72</v>
      </c>
      <c r="H2177" t="s">
        <v>51</v>
      </c>
      <c r="I2177" t="s">
        <v>18368</v>
      </c>
      <c r="J2177" t="s">
        <v>7521</v>
      </c>
      <c r="K2177" t="s">
        <v>237</v>
      </c>
      <c r="L2177" t="s">
        <v>470</v>
      </c>
      <c r="M2177" t="s">
        <v>685</v>
      </c>
      <c r="N2177" t="s">
        <v>2947</v>
      </c>
      <c r="O2177" t="s">
        <v>112</v>
      </c>
      <c r="P2177" t="s"/>
      <c r="Q2177" t="s"/>
      <c r="R2177" t="s"/>
      <c r="S2177" t="s"/>
      <c r="T2177" t="s"/>
      <c r="U2177" t="s">
        <v>24018</v>
      </c>
      <c r="V2177" t="s">
        <v>67</v>
      </c>
      <c r="W2177" t="s">
        <v>18369</v>
      </c>
      <c r="X2177" t="s"/>
      <c r="Y2177" t="s"/>
      <c r="Z2177" t="s"/>
      <c r="AA2177" t="s">
        <v>84</v>
      </c>
      <c r="AB2177" t="s">
        <v>24019</v>
      </c>
      <c r="AC2177" t="s">
        <v>24020</v>
      </c>
      <c r="AD2177" t="s">
        <v>112</v>
      </c>
      <c r="AE2177" t="s">
        <v>44</v>
      </c>
      <c r="AF2177" t="s">
        <v>24021</v>
      </c>
      <c r="AG2177" t="s">
        <v>11919</v>
      </c>
      <c r="AH2177" t="s">
        <v>67</v>
      </c>
      <c r="AI2177" t="s">
        <v>24022</v>
      </c>
      <c r="AJ2177" t="s">
        <v>92</v>
      </c>
      <c r="AK2177" t="s">
        <v>66</v>
      </c>
    </row>
    <row r="2178" spans="1:38">
      <c r="A2178" t="s">
        <v>24023</v>
      </c>
      <c r="B2178" t="s">
        <v>24024</v>
      </c>
      <c r="C2178" t="s">
        <v>24025</v>
      </c>
      <c r="D2178" t="s"/>
      <c r="E2178" t="s">
        <v>24026</v>
      </c>
      <c r="F2178" t="s">
        <v>1458</v>
      </c>
      <c r="G2178" t="s">
        <v>1178</v>
      </c>
      <c r="H2178" t="s">
        <v>51</v>
      </c>
      <c r="I2178" t="s">
        <v>1024</v>
      </c>
      <c r="J2178" t="s">
        <v>53</v>
      </c>
      <c r="K2178" t="s">
        <v>54</v>
      </c>
      <c r="L2178" t="s">
        <v>843</v>
      </c>
      <c r="M2178" t="s">
        <v>844</v>
      </c>
      <c r="N2178" t="s">
        <v>2411</v>
      </c>
      <c r="O2178" t="s">
        <v>846</v>
      </c>
      <c r="P2178" t="s">
        <v>24027</v>
      </c>
      <c r="Q2178" t="s">
        <v>86</v>
      </c>
      <c r="R2178" t="s">
        <v>24028</v>
      </c>
      <c r="S2178" t="s"/>
      <c r="T2178" t="s">
        <v>67</v>
      </c>
      <c r="U2178" t="s"/>
      <c r="V2178" t="s">
        <v>67</v>
      </c>
      <c r="W2178" t="s">
        <v>24029</v>
      </c>
      <c r="X2178" t="s"/>
      <c r="Y2178" t="s"/>
      <c r="Z2178" t="s"/>
      <c r="AA2178" t="s">
        <v>84</v>
      </c>
      <c r="AB2178" t="s">
        <v>24030</v>
      </c>
      <c r="AC2178" t="s">
        <v>24031</v>
      </c>
      <c r="AD2178" t="s">
        <v>149</v>
      </c>
      <c r="AE2178" t="s">
        <v>44</v>
      </c>
      <c r="AF2178" t="s">
        <v>24032</v>
      </c>
      <c r="AG2178" t="s">
        <v>8523</v>
      </c>
      <c r="AH2178" t="s">
        <v>479</v>
      </c>
      <c r="AI2178" t="s">
        <v>24033</v>
      </c>
      <c r="AJ2178" t="s">
        <v>92</v>
      </c>
      <c r="AK2178" t="s">
        <v>66</v>
      </c>
    </row>
    <row r="2179" spans="1:38">
      <c r="A2179" t="s">
        <v>24034</v>
      </c>
      <c r="B2179" t="s">
        <v>24035</v>
      </c>
      <c r="C2179" t="s">
        <v>24036</v>
      </c>
      <c r="D2179" t="s">
        <v>24037</v>
      </c>
      <c r="E2179" t="s">
        <v>24038</v>
      </c>
      <c r="F2179" t="s">
        <v>438</v>
      </c>
      <c r="G2179" t="s">
        <v>50</v>
      </c>
      <c r="H2179" t="s">
        <v>51</v>
      </c>
      <c r="I2179" t="s"/>
      <c r="J2179" t="s"/>
      <c r="K2179" t="s"/>
      <c r="L2179" t="s">
        <v>100</v>
      </c>
      <c r="M2179" t="s">
        <v>101</v>
      </c>
      <c r="N2179" t="s">
        <v>102</v>
      </c>
      <c r="O2179" t="s"/>
      <c r="P2179" t="s"/>
      <c r="Q2179" t="s">
        <v>44</v>
      </c>
      <c r="R2179" t="s"/>
      <c r="S2179" t="s"/>
      <c r="T2179" t="s"/>
      <c r="U2179" t="s"/>
      <c r="V2179" t="s"/>
      <c r="W2179" t="s"/>
      <c r="X2179" t="s"/>
      <c r="Y2179" t="s"/>
      <c r="Z2179" t="s"/>
      <c r="AA2179" t="s"/>
      <c r="AB2179" t="s">
        <v>24039</v>
      </c>
      <c r="AC2179" t="s">
        <v>24039</v>
      </c>
      <c r="AD2179" t="s">
        <v>86</v>
      </c>
      <c r="AE2179" t="s">
        <v>44</v>
      </c>
      <c r="AF2179" t="s">
        <v>24040</v>
      </c>
      <c r="AG2179" t="s">
        <v>20215</v>
      </c>
      <c r="AH2179" t="s">
        <v>195</v>
      </c>
      <c r="AI2179" t="s">
        <v>24041</v>
      </c>
      <c r="AJ2179" t="s">
        <v>24042</v>
      </c>
      <c r="AK2179" t="s">
        <v>66</v>
      </c>
    </row>
    <row r="2180" spans="1:38">
      <c r="A2180" t="s">
        <v>24043</v>
      </c>
      <c r="B2180" t="s">
        <v>24044</v>
      </c>
      <c r="C2180" t="s">
        <v>24045</v>
      </c>
      <c r="D2180" t="s"/>
      <c r="E2180" t="s">
        <v>24046</v>
      </c>
      <c r="F2180" t="s"/>
      <c r="G2180" t="s">
        <v>135</v>
      </c>
      <c r="H2180" t="s">
        <v>51</v>
      </c>
      <c r="I2180" t="s">
        <v>4007</v>
      </c>
      <c r="J2180" t="s">
        <v>4008</v>
      </c>
      <c r="K2180" t="s">
        <v>237</v>
      </c>
      <c r="L2180" t="s">
        <v>355</v>
      </c>
      <c r="M2180" t="s">
        <v>356</v>
      </c>
      <c r="N2180" t="s">
        <v>357</v>
      </c>
      <c r="O2180" t="s">
        <v>241</v>
      </c>
      <c r="P2180" t="s">
        <v>24047</v>
      </c>
      <c r="Q2180" t="s">
        <v>67</v>
      </c>
      <c r="R2180" t="s">
        <v>24048</v>
      </c>
      <c r="S2180" t="s"/>
      <c r="T2180" t="s"/>
      <c r="U2180" t="s"/>
      <c r="V2180" t="s">
        <v>67</v>
      </c>
      <c r="W2180" t="s"/>
      <c r="X2180" t="s"/>
      <c r="Y2180" t="s"/>
      <c r="Z2180" t="s"/>
      <c r="AA2180" t="s">
        <v>84</v>
      </c>
      <c r="AB2180" t="s">
        <v>24049</v>
      </c>
      <c r="AC2180" t="s">
        <v>24049</v>
      </c>
      <c r="AD2180" t="s">
        <v>110</v>
      </c>
      <c r="AE2180" t="s">
        <v>1254</v>
      </c>
      <c r="AF2180" t="s">
        <v>24050</v>
      </c>
      <c r="AG2180" t="s">
        <v>24051</v>
      </c>
      <c r="AH2180" t="s">
        <v>86</v>
      </c>
      <c r="AI2180" t="s">
        <v>24052</v>
      </c>
      <c r="AJ2180" t="s">
        <v>92</v>
      </c>
      <c r="AK2180" t="s">
        <v>66</v>
      </c>
    </row>
    <row r="2181" spans="1:38">
      <c r="A2181" t="s">
        <v>24053</v>
      </c>
      <c r="B2181" t="s">
        <v>24054</v>
      </c>
      <c r="C2181" t="s">
        <v>24055</v>
      </c>
      <c r="D2181" t="s">
        <v>24056</v>
      </c>
      <c r="E2181" t="s">
        <v>24057</v>
      </c>
      <c r="F2181" t="s">
        <v>21258</v>
      </c>
      <c r="G2181" t="s">
        <v>72</v>
      </c>
      <c r="H2181" t="s">
        <v>51</v>
      </c>
      <c r="I2181" t="s">
        <v>1193</v>
      </c>
      <c r="J2181" t="s">
        <v>1618</v>
      </c>
      <c r="K2181" t="s">
        <v>453</v>
      </c>
      <c r="L2181" t="s">
        <v>322</v>
      </c>
      <c r="M2181" t="s">
        <v>323</v>
      </c>
      <c r="N2181" t="s">
        <v>1088</v>
      </c>
      <c r="O2181" t="s">
        <v>124</v>
      </c>
      <c r="P2181" t="s"/>
      <c r="Q2181" t="s"/>
      <c r="R2181" t="s"/>
      <c r="S2181" t="s"/>
      <c r="T2181" t="s"/>
      <c r="U2181" t="s"/>
      <c r="V2181" t="s"/>
      <c r="W2181" t="s"/>
      <c r="X2181" t="s"/>
      <c r="Y2181" t="s"/>
      <c r="Z2181" t="s"/>
      <c r="AA2181" t="s"/>
      <c r="AB2181" t="s">
        <v>24058</v>
      </c>
      <c r="AC2181" t="s">
        <v>24059</v>
      </c>
      <c r="AD2181" t="s">
        <v>90</v>
      </c>
      <c r="AE2181" t="s">
        <v>44</v>
      </c>
      <c r="AF2181" t="s">
        <v>24060</v>
      </c>
      <c r="AG2181" t="s">
        <v>24061</v>
      </c>
      <c r="AH2181" t="s">
        <v>878</v>
      </c>
      <c r="AI2181" t="s">
        <v>24062</v>
      </c>
      <c r="AJ2181" t="s">
        <v>92</v>
      </c>
      <c r="AK2181" t="s">
        <v>66</v>
      </c>
    </row>
    <row r="2182" spans="1:38">
      <c r="A2182" t="s">
        <v>24063</v>
      </c>
      <c r="B2182" t="s">
        <v>24064</v>
      </c>
      <c r="C2182" t="s">
        <v>24065</v>
      </c>
      <c r="D2182" t="s">
        <v>24066</v>
      </c>
      <c r="E2182" t="s">
        <v>24067</v>
      </c>
      <c r="F2182" t="s">
        <v>438</v>
      </c>
      <c r="G2182" t="s">
        <v>50</v>
      </c>
      <c r="H2182" t="s">
        <v>51</v>
      </c>
      <c r="I2182" t="s">
        <v>24068</v>
      </c>
      <c r="J2182" t="s"/>
      <c r="K2182" t="s">
        <v>24069</v>
      </c>
      <c r="L2182" t="s">
        <v>1344</v>
      </c>
      <c r="M2182" t="s">
        <v>3962</v>
      </c>
      <c r="N2182" t="s">
        <v>4445</v>
      </c>
      <c r="O2182" t="s">
        <v>192</v>
      </c>
      <c r="P2182" t="s"/>
      <c r="Q2182" t="s"/>
      <c r="R2182" t="s"/>
      <c r="S2182" t="s"/>
      <c r="T2182" t="s"/>
      <c r="U2182" t="s"/>
      <c r="V2182" t="s"/>
      <c r="W2182" t="s"/>
      <c r="X2182" t="s"/>
      <c r="Y2182" t="s"/>
      <c r="Z2182" t="s"/>
      <c r="AA2182" t="s"/>
      <c r="AB2182" t="s">
        <v>24070</v>
      </c>
      <c r="AC2182" t="s">
        <v>24070</v>
      </c>
      <c r="AD2182" t="s">
        <v>151</v>
      </c>
      <c r="AE2182" t="s">
        <v>44</v>
      </c>
      <c r="AF2182" t="s">
        <v>24071</v>
      </c>
      <c r="AG2182" t="s">
        <v>24072</v>
      </c>
      <c r="AH2182" t="s">
        <v>93</v>
      </c>
      <c r="AI2182" t="s">
        <v>24073</v>
      </c>
      <c r="AJ2182" t="s">
        <v>92</v>
      </c>
      <c r="AK2182" t="s">
        <v>66</v>
      </c>
    </row>
    <row r="2183" spans="1:38">
      <c r="A2183" t="s">
        <v>24074</v>
      </c>
      <c r="B2183" t="s">
        <v>24075</v>
      </c>
      <c r="C2183" t="s">
        <v>24076</v>
      </c>
      <c r="D2183" t="s">
        <v>24077</v>
      </c>
      <c r="E2183" t="s">
        <v>24078</v>
      </c>
      <c r="F2183" t="s">
        <v>233</v>
      </c>
      <c r="G2183" t="s">
        <v>50</v>
      </c>
      <c r="H2183" t="s">
        <v>51</v>
      </c>
      <c r="I2183" t="s">
        <v>912</v>
      </c>
      <c r="J2183" t="s">
        <v>440</v>
      </c>
      <c r="K2183" t="s">
        <v>54</v>
      </c>
      <c r="L2183" t="s">
        <v>582</v>
      </c>
      <c r="M2183" t="s">
        <v>871</v>
      </c>
      <c r="N2183" t="s">
        <v>872</v>
      </c>
      <c r="O2183" t="s">
        <v>826</v>
      </c>
      <c r="P2183" t="s">
        <v>24079</v>
      </c>
      <c r="Q2183" t="s">
        <v>112</v>
      </c>
      <c r="R2183" t="s">
        <v>24080</v>
      </c>
      <c r="S2183" t="s"/>
      <c r="T2183" t="s"/>
      <c r="U2183" t="s"/>
      <c r="V2183" t="s"/>
      <c r="W2183" t="s"/>
      <c r="X2183" t="s"/>
      <c r="Y2183" t="s"/>
      <c r="Z2183" t="s"/>
      <c r="AA2183" t="s"/>
      <c r="AB2183" t="s">
        <v>24081</v>
      </c>
      <c r="AC2183" t="s">
        <v>24082</v>
      </c>
      <c r="AD2183" t="s">
        <v>124</v>
      </c>
      <c r="AE2183" t="s">
        <v>44</v>
      </c>
      <c r="AF2183" t="s">
        <v>24083</v>
      </c>
      <c r="AG2183" t="s">
        <v>24084</v>
      </c>
      <c r="AH2183" t="s">
        <v>142</v>
      </c>
      <c r="AI2183" t="s">
        <v>24085</v>
      </c>
      <c r="AJ2183" t="s">
        <v>92</v>
      </c>
      <c r="AK2183" t="s">
        <v>66</v>
      </c>
    </row>
    <row r="2184" spans="1:38">
      <c r="A2184" t="s">
        <v>7819</v>
      </c>
      <c r="B2184" t="s">
        <v>24086</v>
      </c>
      <c r="C2184" t="s">
        <v>24087</v>
      </c>
      <c r="D2184" t="s">
        <v>24088</v>
      </c>
      <c r="E2184" t="s">
        <v>24089</v>
      </c>
      <c r="F2184" t="s">
        <v>767</v>
      </c>
      <c r="G2184" t="s">
        <v>50</v>
      </c>
      <c r="H2184" t="s">
        <v>51</v>
      </c>
      <c r="I2184" t="s">
        <v>24090</v>
      </c>
      <c r="J2184" t="s">
        <v>24091</v>
      </c>
      <c r="K2184" t="s">
        <v>469</v>
      </c>
      <c r="L2184" t="s">
        <v>411</v>
      </c>
      <c r="M2184" t="s">
        <v>412</v>
      </c>
      <c r="N2184" t="s">
        <v>2083</v>
      </c>
      <c r="O2184" t="s">
        <v>241</v>
      </c>
      <c r="P2184" t="s"/>
      <c r="Q2184" t="s">
        <v>67</v>
      </c>
      <c r="R2184" t="s">
        <v>24092</v>
      </c>
      <c r="S2184" t="s"/>
      <c r="T2184" t="s"/>
      <c r="U2184" t="s"/>
      <c r="V2184" t="s"/>
      <c r="W2184" t="s"/>
      <c r="X2184" t="s"/>
      <c r="Y2184" t="s"/>
      <c r="Z2184" t="s"/>
      <c r="AA2184" t="s"/>
      <c r="AB2184" t="s">
        <v>24093</v>
      </c>
      <c r="AC2184" t="s">
        <v>24094</v>
      </c>
      <c r="AD2184" t="s">
        <v>112</v>
      </c>
      <c r="AE2184" t="s">
        <v>904</v>
      </c>
      <c r="AF2184" t="s">
        <v>24095</v>
      </c>
      <c r="AG2184" t="s">
        <v>24096</v>
      </c>
      <c r="AH2184" t="s">
        <v>44</v>
      </c>
      <c r="AI2184" t="s">
        <v>24097</v>
      </c>
      <c r="AJ2184" t="s">
        <v>92</v>
      </c>
      <c r="AK2184" t="s">
        <v>66</v>
      </c>
    </row>
    <row r="2185" spans="1:38">
      <c r="A2185" t="s">
        <v>24098</v>
      </c>
      <c r="B2185" t="s">
        <v>24099</v>
      </c>
      <c r="C2185" t="s">
        <v>24100</v>
      </c>
      <c r="D2185" t="s">
        <v>24101</v>
      </c>
      <c r="E2185" t="s">
        <v>24102</v>
      </c>
      <c r="F2185" t="s">
        <v>1970</v>
      </c>
      <c r="G2185" t="s">
        <v>50</v>
      </c>
      <c r="H2185" t="s">
        <v>51</v>
      </c>
      <c r="I2185" t="s">
        <v>24103</v>
      </c>
      <c r="J2185" t="s">
        <v>1759</v>
      </c>
      <c r="K2185" t="s">
        <v>54</v>
      </c>
      <c r="L2185" t="s">
        <v>1701</v>
      </c>
      <c r="M2185" t="s">
        <v>1701</v>
      </c>
      <c r="N2185" t="s">
        <v>1702</v>
      </c>
      <c r="O2185" t="s">
        <v>878</v>
      </c>
      <c r="P2185" t="s"/>
      <c r="Q2185" t="s"/>
      <c r="R2185" t="s"/>
      <c r="S2185" t="s"/>
      <c r="T2185" t="s"/>
      <c r="U2185" t="s"/>
      <c r="V2185" t="s"/>
      <c r="W2185" t="s"/>
      <c r="X2185" t="s"/>
      <c r="Y2185" t="s"/>
      <c r="Z2185" t="s"/>
      <c r="AA2185" t="s"/>
      <c r="AB2185" t="s">
        <v>24104</v>
      </c>
      <c r="AC2185" t="s">
        <v>24104</v>
      </c>
      <c r="AD2185" t="s">
        <v>59</v>
      </c>
      <c r="AE2185" t="s">
        <v>44</v>
      </c>
      <c r="AF2185" t="s">
        <v>24105</v>
      </c>
      <c r="AG2185" t="s">
        <v>24106</v>
      </c>
      <c r="AH2185" t="s">
        <v>59</v>
      </c>
      <c r="AI2185" t="s">
        <v>24107</v>
      </c>
      <c r="AJ2185" t="s">
        <v>92</v>
      </c>
      <c r="AK2185" t="s">
        <v>66</v>
      </c>
    </row>
    <row r="2186" spans="1:38">
      <c r="A2186" t="s">
        <v>24108</v>
      </c>
      <c r="B2186" t="s">
        <v>24109</v>
      </c>
      <c r="C2186" t="s">
        <v>24110</v>
      </c>
      <c r="D2186" t="s">
        <v>24111</v>
      </c>
      <c r="E2186" t="s">
        <v>24112</v>
      </c>
      <c r="F2186" t="s">
        <v>255</v>
      </c>
      <c r="G2186" t="s">
        <v>50</v>
      </c>
      <c r="H2186" t="s">
        <v>51</v>
      </c>
      <c r="I2186" t="s">
        <v>24113</v>
      </c>
      <c r="J2186" t="s">
        <v>24114</v>
      </c>
      <c r="K2186" t="s">
        <v>469</v>
      </c>
      <c r="L2186" t="s">
        <v>1344</v>
      </c>
      <c r="M2186" t="s">
        <v>1345</v>
      </c>
      <c r="N2186" t="s">
        <v>3854</v>
      </c>
      <c r="O2186" t="s">
        <v>209</v>
      </c>
      <c r="P2186" t="s">
        <v>24115</v>
      </c>
      <c r="Q2186" t="s">
        <v>67</v>
      </c>
      <c r="R2186" t="s">
        <v>24116</v>
      </c>
      <c r="S2186" t="s"/>
      <c r="T2186" t="s"/>
      <c r="U2186" t="s"/>
      <c r="V2186" t="s"/>
      <c r="W2186" t="s"/>
      <c r="X2186" t="s"/>
      <c r="Y2186" t="s"/>
      <c r="Z2186" t="s"/>
      <c r="AA2186" t="s"/>
      <c r="AB2186" t="s">
        <v>24117</v>
      </c>
      <c r="AC2186" t="s">
        <v>24118</v>
      </c>
      <c r="AD2186" t="s">
        <v>59</v>
      </c>
      <c r="AE2186" t="s">
        <v>60</v>
      </c>
      <c r="AF2186" t="s">
        <v>24119</v>
      </c>
      <c r="AG2186" t="s">
        <v>24120</v>
      </c>
      <c r="AH2186" t="s">
        <v>63</v>
      </c>
      <c r="AI2186" t="s">
        <v>24121</v>
      </c>
      <c r="AJ2186" t="s">
        <v>92</v>
      </c>
      <c r="AK2186" t="s">
        <v>66</v>
      </c>
    </row>
    <row r="2187" spans="1:38">
      <c r="A2187" t="s">
        <v>24122</v>
      </c>
      <c r="B2187" t="s">
        <v>24123</v>
      </c>
      <c r="C2187" t="s">
        <v>24124</v>
      </c>
      <c r="D2187" t="s">
        <v>24125</v>
      </c>
      <c r="E2187" t="s">
        <v>24126</v>
      </c>
      <c r="F2187" t="s">
        <v>233</v>
      </c>
      <c r="G2187" t="s">
        <v>72</v>
      </c>
      <c r="H2187" t="s">
        <v>51</v>
      </c>
      <c r="I2187" t="s">
        <v>24127</v>
      </c>
      <c r="J2187" t="s">
        <v>648</v>
      </c>
      <c r="K2187" t="s">
        <v>354</v>
      </c>
      <c r="L2187" t="s">
        <v>355</v>
      </c>
      <c r="M2187" t="s">
        <v>356</v>
      </c>
      <c r="N2187" t="s">
        <v>3365</v>
      </c>
      <c r="O2187" t="s">
        <v>241</v>
      </c>
      <c r="P2187" t="s"/>
      <c r="Q2187" t="s"/>
      <c r="R2187" t="s"/>
      <c r="S2187" t="s"/>
      <c r="T2187" t="s"/>
      <c r="U2187" t="s"/>
      <c r="V2187" t="s">
        <v>67</v>
      </c>
      <c r="W2187" t="s">
        <v>24128</v>
      </c>
      <c r="X2187" t="s"/>
      <c r="Y2187" t="s"/>
      <c r="Z2187" t="s"/>
      <c r="AA2187" t="s">
        <v>84</v>
      </c>
      <c r="AB2187" t="s">
        <v>24129</v>
      </c>
      <c r="AC2187" t="s">
        <v>24130</v>
      </c>
      <c r="AD2187" t="s">
        <v>59</v>
      </c>
      <c r="AE2187" t="s">
        <v>44</v>
      </c>
      <c r="AF2187" t="s">
        <v>24131</v>
      </c>
      <c r="AG2187" t="s">
        <v>24132</v>
      </c>
      <c r="AH2187" t="s">
        <v>63</v>
      </c>
      <c r="AI2187" t="s">
        <v>24133</v>
      </c>
      <c r="AJ2187" t="s">
        <v>92</v>
      </c>
      <c r="AK2187" t="s">
        <v>66</v>
      </c>
    </row>
    <row r="2188" spans="1:38">
      <c r="A2188" t="s">
        <v>12999</v>
      </c>
      <c r="B2188" t="s">
        <v>24134</v>
      </c>
      <c r="C2188" t="s">
        <v>24135</v>
      </c>
      <c r="D2188" t="s">
        <v>24136</v>
      </c>
      <c r="E2188" t="s">
        <v>24137</v>
      </c>
      <c r="F2188" t="s"/>
      <c r="G2188" t="s">
        <v>50</v>
      </c>
      <c r="H2188" t="s">
        <v>51</v>
      </c>
      <c r="I2188" t="s">
        <v>24138</v>
      </c>
      <c r="J2188" t="s"/>
      <c r="K2188" t="s">
        <v>237</v>
      </c>
      <c r="L2188" t="s">
        <v>454</v>
      </c>
      <c r="M2188" t="s">
        <v>454</v>
      </c>
      <c r="N2188" t="s">
        <v>556</v>
      </c>
      <c r="O2188" t="s"/>
      <c r="P2188" t="s"/>
      <c r="Q2188" t="s">
        <v>44</v>
      </c>
      <c r="R2188" t="s"/>
      <c r="S2188" t="s"/>
      <c r="T2188" t="s"/>
      <c r="U2188" t="s"/>
      <c r="V2188" t="s"/>
      <c r="W2188" t="s"/>
      <c r="X2188" t="s"/>
      <c r="Y2188" t="s"/>
      <c r="Z2188" t="s"/>
      <c r="AA2188" t="s"/>
      <c r="AB2188" t="s">
        <v>24139</v>
      </c>
      <c r="AC2188" t="s">
        <v>24139</v>
      </c>
      <c r="AD2188" t="s">
        <v>174</v>
      </c>
      <c r="AE2188" t="s">
        <v>44</v>
      </c>
      <c r="AF2188" t="s">
        <v>24140</v>
      </c>
      <c r="AG2188" t="s">
        <v>24141</v>
      </c>
      <c r="AH2188" t="s">
        <v>345</v>
      </c>
      <c r="AI2188" t="s">
        <v>24142</v>
      </c>
      <c r="AJ2188" t="s">
        <v>24143</v>
      </c>
      <c r="AK2188" t="s">
        <v>66</v>
      </c>
    </row>
    <row r="2189" spans="1:38">
      <c r="A2189" t="s">
        <v>24144</v>
      </c>
      <c r="B2189" t="s">
        <v>24145</v>
      </c>
      <c r="C2189" t="s">
        <v>24146</v>
      </c>
      <c r="D2189" t="s">
        <v>24147</v>
      </c>
      <c r="E2189" t="s">
        <v>24148</v>
      </c>
      <c r="F2189" t="s"/>
      <c r="G2189" t="s">
        <v>50</v>
      </c>
      <c r="H2189" t="s">
        <v>51</v>
      </c>
      <c r="I2189" t="s">
        <v>24149</v>
      </c>
      <c r="J2189" t="s">
        <v>24150</v>
      </c>
      <c r="K2189" t="s">
        <v>714</v>
      </c>
      <c r="L2189" t="s">
        <v>55</v>
      </c>
      <c r="M2189" t="s">
        <v>56</v>
      </c>
      <c r="N2189" t="s">
        <v>7168</v>
      </c>
      <c r="O2189" t="s">
        <v>174</v>
      </c>
      <c r="P2189" t="s">
        <v>24151</v>
      </c>
      <c r="Q2189" t="s">
        <v>93</v>
      </c>
      <c r="R2189" t="s">
        <v>24152</v>
      </c>
      <c r="S2189" t="s"/>
      <c r="T2189" t="s"/>
      <c r="U2189" t="s"/>
      <c r="V2189" t="s"/>
      <c r="W2189" t="s"/>
      <c r="X2189" t="s"/>
      <c r="Y2189" t="s"/>
      <c r="Z2189" t="s"/>
      <c r="AA2189" t="s"/>
      <c r="AB2189" t="s">
        <v>24153</v>
      </c>
      <c r="AC2189" t="s">
        <v>24154</v>
      </c>
      <c r="AD2189" t="s">
        <v>110</v>
      </c>
      <c r="AE2189" t="s">
        <v>44</v>
      </c>
      <c r="AF2189" t="s">
        <v>24155</v>
      </c>
      <c r="AG2189" t="s">
        <v>24156</v>
      </c>
      <c r="AH2189" t="s">
        <v>151</v>
      </c>
      <c r="AI2189" t="s">
        <v>24157</v>
      </c>
      <c r="AJ2189" t="s">
        <v>92</v>
      </c>
      <c r="AK2189" t="s">
        <v>66</v>
      </c>
    </row>
    <row r="2190" spans="1:38">
      <c r="A2190" t="s">
        <v>24158</v>
      </c>
      <c r="B2190" t="s">
        <v>24159</v>
      </c>
      <c r="C2190" t="s">
        <v>24160</v>
      </c>
      <c r="D2190" t="s">
        <v>24161</v>
      </c>
      <c r="E2190" t="s">
        <v>24162</v>
      </c>
      <c r="F2190" t="s"/>
      <c r="G2190" t="s">
        <v>50</v>
      </c>
      <c r="H2190" t="s">
        <v>51</v>
      </c>
      <c r="I2190" t="s">
        <v>10319</v>
      </c>
      <c r="J2190" t="s"/>
      <c r="K2190" t="s">
        <v>4434</v>
      </c>
      <c r="L2190" t="s">
        <v>932</v>
      </c>
      <c r="M2190" t="s">
        <v>932</v>
      </c>
      <c r="N2190" t="s">
        <v>1747</v>
      </c>
      <c r="O2190" t="s"/>
      <c r="P2190" t="s"/>
      <c r="Q2190" t="s">
        <v>44</v>
      </c>
      <c r="R2190" t="s"/>
      <c r="S2190" t="s"/>
      <c r="T2190" t="s"/>
      <c r="U2190" t="s"/>
      <c r="V2190" t="s"/>
      <c r="W2190" t="s"/>
      <c r="X2190" t="s"/>
      <c r="Y2190" t="s"/>
      <c r="Z2190" t="s"/>
      <c r="AA2190" t="s"/>
      <c r="AB2190" t="s">
        <v>24163</v>
      </c>
      <c r="AC2190" t="s">
        <v>24163</v>
      </c>
      <c r="AD2190" t="s">
        <v>330</v>
      </c>
      <c r="AE2190" t="s">
        <v>44</v>
      </c>
      <c r="AF2190" t="s">
        <v>24164</v>
      </c>
      <c r="AG2190" t="s">
        <v>9800</v>
      </c>
      <c r="AH2190" t="s">
        <v>837</v>
      </c>
      <c r="AI2190" t="s">
        <v>24165</v>
      </c>
      <c r="AJ2190" t="s">
        <v>24166</v>
      </c>
      <c r="AK2190" t="s">
        <v>66</v>
      </c>
    </row>
    <row r="2191" spans="1:38">
      <c r="A2191" t="s">
        <v>24167</v>
      </c>
      <c r="B2191" t="s">
        <v>24168</v>
      </c>
      <c r="C2191" t="s">
        <v>24169</v>
      </c>
      <c r="D2191" t="s">
        <v>24170</v>
      </c>
      <c r="E2191" t="s">
        <v>24171</v>
      </c>
      <c r="F2191" t="s">
        <v>49</v>
      </c>
      <c r="G2191" t="s">
        <v>50</v>
      </c>
      <c r="H2191" t="s">
        <v>51</v>
      </c>
      <c r="I2191" t="s">
        <v>24172</v>
      </c>
      <c r="J2191" t="s">
        <v>485</v>
      </c>
      <c r="K2191" t="s">
        <v>54</v>
      </c>
      <c r="L2191" t="s">
        <v>808</v>
      </c>
      <c r="M2191" t="s">
        <v>809</v>
      </c>
      <c r="N2191" t="s">
        <v>3157</v>
      </c>
      <c r="O2191" t="s">
        <v>86</v>
      </c>
      <c r="P2191" t="s">
        <v>1496</v>
      </c>
      <c r="Q2191" t="s">
        <v>67</v>
      </c>
      <c r="R2191" t="s"/>
      <c r="S2191" t="s"/>
      <c r="T2191" t="s"/>
      <c r="U2191" t="s"/>
      <c r="V2191" t="s"/>
      <c r="W2191" t="s"/>
      <c r="X2191" t="s"/>
      <c r="Y2191" t="s"/>
      <c r="Z2191" t="s"/>
      <c r="AA2191" t="s"/>
      <c r="AB2191" t="s">
        <v>24173</v>
      </c>
      <c r="AC2191" t="s">
        <v>24174</v>
      </c>
      <c r="AD2191" t="s">
        <v>86</v>
      </c>
      <c r="AE2191" t="s">
        <v>225</v>
      </c>
      <c r="AF2191" t="s">
        <v>24175</v>
      </c>
      <c r="AG2191" t="s">
        <v>24176</v>
      </c>
      <c r="AH2191" t="s">
        <v>86</v>
      </c>
      <c r="AI2191" t="s">
        <v>24177</v>
      </c>
      <c r="AJ2191" t="s">
        <v>92</v>
      </c>
      <c r="AK2191" t="s">
        <v>66</v>
      </c>
    </row>
    <row r="2192" spans="1:38">
      <c r="A2192" t="s">
        <v>24178</v>
      </c>
      <c r="B2192" t="s">
        <v>24179</v>
      </c>
      <c r="C2192" t="s">
        <v>24180</v>
      </c>
      <c r="D2192" t="s">
        <v>24181</v>
      </c>
      <c r="E2192" t="s">
        <v>24182</v>
      </c>
      <c r="F2192" t="s">
        <v>857</v>
      </c>
      <c r="G2192" t="s">
        <v>50</v>
      </c>
      <c r="H2192" t="s">
        <v>51</v>
      </c>
      <c r="I2192" t="s">
        <v>5131</v>
      </c>
      <c r="J2192" t="s">
        <v>485</v>
      </c>
      <c r="K2192" t="s">
        <v>54</v>
      </c>
      <c r="L2192" t="s">
        <v>597</v>
      </c>
      <c r="M2192" t="s">
        <v>598</v>
      </c>
      <c r="N2192" t="s">
        <v>599</v>
      </c>
      <c r="O2192" t="s">
        <v>192</v>
      </c>
      <c r="P2192" t="s">
        <v>24183</v>
      </c>
      <c r="Q2192" t="s">
        <v>63</v>
      </c>
      <c r="R2192" t="s">
        <v>24184</v>
      </c>
      <c r="S2192" t="s"/>
      <c r="T2192" t="s"/>
      <c r="U2192" t="s"/>
      <c r="V2192" t="s"/>
      <c r="W2192" t="s"/>
      <c r="X2192" t="s"/>
      <c r="Y2192" t="s"/>
      <c r="Z2192" t="s"/>
      <c r="AA2192" t="s"/>
      <c r="AB2192" t="s">
        <v>24185</v>
      </c>
      <c r="AC2192" t="s">
        <v>24186</v>
      </c>
      <c r="AD2192" t="s">
        <v>330</v>
      </c>
      <c r="AE2192" t="s">
        <v>3276</v>
      </c>
      <c r="AF2192" t="s">
        <v>24187</v>
      </c>
      <c r="AG2192" t="s">
        <v>24188</v>
      </c>
      <c r="AH2192" t="s">
        <v>642</v>
      </c>
      <c r="AI2192" t="s">
        <v>24189</v>
      </c>
      <c r="AJ2192" t="s">
        <v>92</v>
      </c>
      <c r="AK2192" t="s">
        <v>66</v>
      </c>
    </row>
    <row r="2193" spans="1:38">
      <c r="A2193" t="s">
        <v>24190</v>
      </c>
      <c r="B2193" t="s">
        <v>24191</v>
      </c>
      <c r="C2193" t="s">
        <v>24192</v>
      </c>
      <c r="D2193" t="s"/>
      <c r="E2193" t="s">
        <v>24193</v>
      </c>
      <c r="F2193" t="s"/>
      <c r="G2193" t="s">
        <v>50</v>
      </c>
      <c r="H2193" t="s">
        <v>51</v>
      </c>
      <c r="I2193" t="s">
        <v>24194</v>
      </c>
      <c r="J2193" t="s"/>
      <c r="K2193" t="s">
        <v>1631</v>
      </c>
      <c r="L2193" t="s">
        <v>582</v>
      </c>
      <c r="M2193" t="s">
        <v>871</v>
      </c>
      <c r="N2193" t="s">
        <v>1567</v>
      </c>
      <c r="O2193" t="s"/>
      <c r="P2193" t="s">
        <v>9828</v>
      </c>
      <c r="Q2193" t="s">
        <v>67</v>
      </c>
      <c r="R2193" t="s"/>
      <c r="S2193" t="s"/>
      <c r="T2193" t="s"/>
      <c r="U2193" t="s"/>
      <c r="V2193" t="s"/>
      <c r="W2193" t="s"/>
      <c r="X2193" t="s"/>
      <c r="Y2193" t="s"/>
      <c r="Z2193" t="s"/>
      <c r="AA2193" t="s"/>
      <c r="AB2193" t="s">
        <v>24195</v>
      </c>
      <c r="AC2193" t="s">
        <v>24195</v>
      </c>
      <c r="AD2193" t="s">
        <v>151</v>
      </c>
      <c r="AE2193" t="s">
        <v>225</v>
      </c>
      <c r="AF2193" t="s">
        <v>24196</v>
      </c>
      <c r="AG2193" t="s">
        <v>24197</v>
      </c>
      <c r="AH2193" t="s">
        <v>63</v>
      </c>
      <c r="AI2193" t="s">
        <v>24198</v>
      </c>
      <c r="AJ2193" t="s">
        <v>24199</v>
      </c>
      <c r="AK2193" t="s">
        <v>66</v>
      </c>
    </row>
    <row r="2194" spans="1:38">
      <c r="A2194" t="s">
        <v>24200</v>
      </c>
      <c r="B2194" t="s">
        <v>24201</v>
      </c>
      <c r="C2194" t="s">
        <v>24202</v>
      </c>
      <c r="D2194" t="s">
        <v>24203</v>
      </c>
      <c r="E2194" t="s">
        <v>24204</v>
      </c>
      <c r="F2194" t="s">
        <v>255</v>
      </c>
      <c r="G2194" t="s">
        <v>50</v>
      </c>
      <c r="H2194" t="s">
        <v>51</v>
      </c>
      <c r="I2194" t="s">
        <v>1533</v>
      </c>
      <c r="J2194" t="s">
        <v>2898</v>
      </c>
      <c r="K2194" t="s">
        <v>1534</v>
      </c>
      <c r="L2194" t="s">
        <v>1880</v>
      </c>
      <c r="M2194" t="s">
        <v>1881</v>
      </c>
      <c r="N2194" t="s">
        <v>1882</v>
      </c>
      <c r="O2194" t="s">
        <v>241</v>
      </c>
      <c r="P2194" t="s">
        <v>24205</v>
      </c>
      <c r="Q2194" t="s">
        <v>67</v>
      </c>
      <c r="R2194" t="s">
        <v>24206</v>
      </c>
      <c r="S2194" t="s"/>
      <c r="T2194" t="s"/>
      <c r="U2194" t="s"/>
      <c r="V2194" t="s"/>
      <c r="W2194" t="s"/>
      <c r="X2194" t="s"/>
      <c r="Y2194" t="s"/>
      <c r="Z2194" t="s"/>
      <c r="AA2194" t="s"/>
      <c r="AB2194" t="s">
        <v>24207</v>
      </c>
      <c r="AC2194" t="s">
        <v>24208</v>
      </c>
      <c r="AD2194" t="s">
        <v>93</v>
      </c>
      <c r="AE2194" t="s">
        <v>277</v>
      </c>
      <c r="AF2194" t="s">
        <v>24209</v>
      </c>
      <c r="AG2194" t="s">
        <v>17697</v>
      </c>
      <c r="AH2194" t="s">
        <v>44</v>
      </c>
      <c r="AI2194" t="s">
        <v>24210</v>
      </c>
      <c r="AJ2194" t="s">
        <v>92</v>
      </c>
      <c r="AK2194" t="s">
        <v>66</v>
      </c>
    </row>
    <row r="2195" spans="1:38">
      <c r="A2195" t="s">
        <v>24211</v>
      </c>
      <c r="B2195" t="s">
        <v>24212</v>
      </c>
      <c r="C2195" t="s">
        <v>24213</v>
      </c>
      <c r="D2195" t="s">
        <v>24214</v>
      </c>
      <c r="E2195" t="s">
        <v>24215</v>
      </c>
      <c r="F2195" t="s">
        <v>98</v>
      </c>
      <c r="G2195" t="s">
        <v>50</v>
      </c>
      <c r="H2195" t="s">
        <v>51</v>
      </c>
      <c r="I2195" t="s"/>
      <c r="J2195" t="s"/>
      <c r="K2195" t="s"/>
      <c r="L2195" t="s">
        <v>189</v>
      </c>
      <c r="M2195" t="s">
        <v>190</v>
      </c>
      <c r="N2195" t="s">
        <v>624</v>
      </c>
      <c r="O2195" t="s"/>
      <c r="P2195" t="s"/>
      <c r="Q2195" t="s">
        <v>44</v>
      </c>
      <c r="R2195" t="s"/>
      <c r="S2195" t="s"/>
      <c r="T2195" t="s"/>
      <c r="U2195" t="s"/>
      <c r="V2195" t="s"/>
      <c r="W2195" t="s"/>
      <c r="X2195" t="s"/>
      <c r="Y2195" t="s"/>
      <c r="Z2195" t="s"/>
      <c r="AA2195" t="s"/>
      <c r="AB2195" t="s">
        <v>24216</v>
      </c>
      <c r="AC2195" t="s">
        <v>24216</v>
      </c>
      <c r="AD2195" t="s">
        <v>192</v>
      </c>
      <c r="AE2195" t="s">
        <v>44</v>
      </c>
      <c r="AF2195" t="s">
        <v>24217</v>
      </c>
      <c r="AG2195" t="s">
        <v>24218</v>
      </c>
      <c r="AH2195" t="s">
        <v>330</v>
      </c>
      <c r="AI2195" t="s">
        <v>24219</v>
      </c>
      <c r="AJ2195" t="s">
        <v>24220</v>
      </c>
      <c r="AK2195" t="s">
        <v>66</v>
      </c>
    </row>
    <row r="2196" spans="1:38">
      <c r="A2196" t="s">
        <v>24221</v>
      </c>
      <c r="B2196" t="s">
        <v>24222</v>
      </c>
      <c r="C2196" t="s">
        <v>24223</v>
      </c>
      <c r="D2196" t="s">
        <v>24224</v>
      </c>
      <c r="E2196" t="s">
        <v>24225</v>
      </c>
      <c r="F2196" t="s">
        <v>396</v>
      </c>
      <c r="G2196" t="s">
        <v>72</v>
      </c>
      <c r="H2196" t="s">
        <v>51</v>
      </c>
      <c r="I2196" t="s">
        <v>794</v>
      </c>
      <c r="J2196" t="s">
        <v>795</v>
      </c>
      <c r="K2196" t="s">
        <v>188</v>
      </c>
      <c r="L2196" t="s">
        <v>76</v>
      </c>
      <c r="M2196" t="s">
        <v>77</v>
      </c>
      <c r="N2196" t="s">
        <v>860</v>
      </c>
      <c r="O2196" t="s">
        <v>86</v>
      </c>
      <c r="P2196" t="s"/>
      <c r="Q2196" t="s"/>
      <c r="R2196" t="s"/>
      <c r="S2196" t="s"/>
      <c r="T2196" t="s"/>
      <c r="U2196" t="s"/>
      <c r="V2196" t="s"/>
      <c r="W2196" t="s">
        <v>24226</v>
      </c>
      <c r="X2196" t="s"/>
      <c r="Y2196" t="s"/>
      <c r="Z2196" t="s"/>
      <c r="AA2196" t="s"/>
      <c r="AB2196" t="s">
        <v>24227</v>
      </c>
      <c r="AC2196" t="s">
        <v>24227</v>
      </c>
      <c r="AD2196" t="s">
        <v>110</v>
      </c>
      <c r="AE2196" t="s">
        <v>210</v>
      </c>
      <c r="AF2196" t="s">
        <v>24228</v>
      </c>
      <c r="AG2196" t="s">
        <v>24229</v>
      </c>
      <c r="AH2196" t="s">
        <v>151</v>
      </c>
      <c r="AI2196" t="s">
        <v>24230</v>
      </c>
      <c r="AJ2196" t="s">
        <v>92</v>
      </c>
      <c r="AK2196" t="s">
        <v>66</v>
      </c>
    </row>
    <row r="2197" spans="1:38">
      <c r="A2197" t="s">
        <v>24231</v>
      </c>
      <c r="B2197" t="s">
        <v>24232</v>
      </c>
      <c r="C2197" t="s">
        <v>24233</v>
      </c>
      <c r="D2197" t="s"/>
      <c r="E2197" t="s">
        <v>24234</v>
      </c>
      <c r="F2197" t="s">
        <v>697</v>
      </c>
      <c r="G2197" t="s">
        <v>50</v>
      </c>
      <c r="H2197" t="s">
        <v>51</v>
      </c>
      <c r="I2197" t="s">
        <v>13142</v>
      </c>
      <c r="J2197" t="s">
        <v>13143</v>
      </c>
      <c r="K2197" t="s">
        <v>714</v>
      </c>
      <c r="L2197" t="s">
        <v>139</v>
      </c>
      <c r="M2197" t="s">
        <v>140</v>
      </c>
      <c r="N2197" t="s">
        <v>141</v>
      </c>
      <c r="O2197" t="s">
        <v>79</v>
      </c>
      <c r="P2197" t="s"/>
      <c r="Q2197" t="s"/>
      <c r="R2197" t="s"/>
      <c r="S2197" t="s"/>
      <c r="T2197" t="s"/>
      <c r="U2197" t="s"/>
      <c r="V2197" t="s"/>
      <c r="W2197" t="s"/>
      <c r="X2197" t="s"/>
      <c r="Y2197" t="s"/>
      <c r="Z2197" t="s"/>
      <c r="AA2197" t="s"/>
      <c r="AB2197" t="s">
        <v>24235</v>
      </c>
      <c r="AC2197" t="s">
        <v>24235</v>
      </c>
      <c r="AD2197" t="s">
        <v>124</v>
      </c>
      <c r="AE2197" t="s">
        <v>44</v>
      </c>
      <c r="AF2197" t="s">
        <v>24236</v>
      </c>
      <c r="AG2197" t="s">
        <v>24237</v>
      </c>
      <c r="AH2197" t="s">
        <v>142</v>
      </c>
      <c r="AI2197" t="s">
        <v>24238</v>
      </c>
      <c r="AJ2197" t="s">
        <v>92</v>
      </c>
      <c r="AK2197" t="s">
        <v>66</v>
      </c>
    </row>
    <row r="2198" spans="1:38">
      <c r="A2198" t="s">
        <v>24239</v>
      </c>
      <c r="B2198" t="s">
        <v>24240</v>
      </c>
      <c r="C2198" t="s">
        <v>24241</v>
      </c>
      <c r="D2198" t="s">
        <v>24242</v>
      </c>
      <c r="E2198" t="s">
        <v>24243</v>
      </c>
      <c r="F2198" t="s">
        <v>71</v>
      </c>
      <c r="G2198" t="s">
        <v>50</v>
      </c>
      <c r="H2198" t="s">
        <v>234</v>
      </c>
      <c r="I2198" t="s">
        <v>19997</v>
      </c>
      <c r="J2198" t="s">
        <v>53</v>
      </c>
      <c r="K2198" t="s">
        <v>54</v>
      </c>
      <c r="L2198" t="s">
        <v>843</v>
      </c>
      <c r="M2198" t="s">
        <v>844</v>
      </c>
      <c r="N2198" t="s">
        <v>845</v>
      </c>
      <c r="O2198" t="s"/>
      <c r="P2198" t="s"/>
      <c r="Q2198" t="s">
        <v>44</v>
      </c>
      <c r="R2198" t="s"/>
      <c r="S2198" t="s"/>
      <c r="T2198" t="s"/>
      <c r="U2198" t="s"/>
      <c r="V2198" t="s"/>
      <c r="W2198" t="s"/>
      <c r="X2198" t="s"/>
      <c r="Y2198" t="s"/>
      <c r="Z2198" t="s"/>
      <c r="AA2198" t="s">
        <v>772</v>
      </c>
      <c r="AB2198" t="s">
        <v>24244</v>
      </c>
      <c r="AC2198" t="s">
        <v>24244</v>
      </c>
      <c r="AD2198" t="s">
        <v>110</v>
      </c>
      <c r="AE2198" t="s">
        <v>1015</v>
      </c>
      <c r="AF2198" t="s">
        <v>24245</v>
      </c>
      <c r="AG2198" t="s">
        <v>24246</v>
      </c>
      <c r="AH2198" t="s">
        <v>63</v>
      </c>
      <c r="AI2198" t="s">
        <v>24247</v>
      </c>
      <c r="AJ2198" t="s">
        <v>24248</v>
      </c>
      <c r="AK2198" t="s">
        <v>66</v>
      </c>
    </row>
    <row r="2199" spans="1:38">
      <c r="A2199" t="s">
        <v>24249</v>
      </c>
      <c r="B2199" t="s">
        <v>24250</v>
      </c>
      <c r="C2199" t="s">
        <v>24251</v>
      </c>
      <c r="D2199" t="s">
        <v>24252</v>
      </c>
      <c r="E2199" t="s">
        <v>24253</v>
      </c>
      <c r="F2199" t="s">
        <v>233</v>
      </c>
      <c r="G2199" t="s">
        <v>1178</v>
      </c>
      <c r="H2199" t="s">
        <v>51</v>
      </c>
      <c r="I2199" t="s">
        <v>9096</v>
      </c>
      <c r="J2199" t="s">
        <v>623</v>
      </c>
      <c r="K2199" t="s">
        <v>237</v>
      </c>
      <c r="L2199" t="s">
        <v>100</v>
      </c>
      <c r="M2199" t="s">
        <v>101</v>
      </c>
      <c r="N2199" t="s">
        <v>754</v>
      </c>
      <c r="O2199" t="s">
        <v>241</v>
      </c>
      <c r="P2199" t="s"/>
      <c r="Q2199" t="s"/>
      <c r="R2199" t="s"/>
      <c r="S2199" t="s"/>
      <c r="T2199" t="s"/>
      <c r="U2199" t="s"/>
      <c r="V2199" t="s">
        <v>67</v>
      </c>
      <c r="W2199" t="s">
        <v>15023</v>
      </c>
      <c r="X2199" t="s"/>
      <c r="Y2199" t="s"/>
      <c r="Z2199" t="s"/>
      <c r="AA2199" t="s">
        <v>84</v>
      </c>
      <c r="AB2199" t="s">
        <v>24254</v>
      </c>
      <c r="AC2199" t="s">
        <v>24255</v>
      </c>
      <c r="AD2199" t="s">
        <v>59</v>
      </c>
      <c r="AE2199" t="s">
        <v>60</v>
      </c>
      <c r="AF2199" t="s">
        <v>24256</v>
      </c>
      <c r="AG2199" t="s">
        <v>24257</v>
      </c>
      <c r="AH2199" t="s">
        <v>151</v>
      </c>
      <c r="AI2199" t="s">
        <v>24258</v>
      </c>
      <c r="AJ2199" t="s">
        <v>92</v>
      </c>
      <c r="AK2199" t="s">
        <v>66</v>
      </c>
    </row>
    <row r="2200" spans="1:38">
      <c r="A2200" t="s">
        <v>24259</v>
      </c>
      <c r="B2200" t="s">
        <v>24260</v>
      </c>
      <c r="C2200" t="s">
        <v>24261</v>
      </c>
      <c r="D2200" t="s">
        <v>24262</v>
      </c>
      <c r="E2200" t="s">
        <v>24263</v>
      </c>
      <c r="F2200" t="s">
        <v>255</v>
      </c>
      <c r="G2200" t="s">
        <v>50</v>
      </c>
      <c r="H2200" t="s">
        <v>51</v>
      </c>
      <c r="I2200" t="s">
        <v>842</v>
      </c>
      <c r="J2200" t="s">
        <v>842</v>
      </c>
      <c r="K2200" t="s">
        <v>54</v>
      </c>
      <c r="L2200" t="s">
        <v>843</v>
      </c>
      <c r="M2200" t="s">
        <v>844</v>
      </c>
      <c r="N2200" t="s">
        <v>845</v>
      </c>
      <c r="O2200" t="s">
        <v>846</v>
      </c>
      <c r="P2200" t="s">
        <v>24264</v>
      </c>
      <c r="Q2200" t="s">
        <v>112</v>
      </c>
      <c r="R2200" t="s"/>
      <c r="S2200" t="s"/>
      <c r="T2200" t="s"/>
      <c r="U2200" t="s"/>
      <c r="V2200" t="s"/>
      <c r="W2200" t="s"/>
      <c r="X2200" t="s"/>
      <c r="Y2200" t="s"/>
      <c r="Z2200" t="s"/>
      <c r="AA2200" t="s"/>
      <c r="AB2200" t="s">
        <v>24265</v>
      </c>
      <c r="AC2200" t="s">
        <v>24266</v>
      </c>
      <c r="AD2200" t="s">
        <v>86</v>
      </c>
      <c r="AE2200" t="s">
        <v>87</v>
      </c>
      <c r="AF2200" t="s">
        <v>24267</v>
      </c>
      <c r="AG2200" t="s">
        <v>12825</v>
      </c>
      <c r="AH2200" t="s">
        <v>195</v>
      </c>
      <c r="AI2200" t="s">
        <v>24268</v>
      </c>
      <c r="AJ2200" t="s">
        <v>92</v>
      </c>
      <c r="AK2200" t="s">
        <v>66</v>
      </c>
    </row>
    <row r="2201" spans="1:38">
      <c r="A2201" t="s">
        <v>21640</v>
      </c>
      <c r="B2201" t="s">
        <v>24269</v>
      </c>
      <c r="C2201" t="s">
        <v>24270</v>
      </c>
      <c r="D2201" t="s">
        <v>24271</v>
      </c>
      <c r="E2201" t="s">
        <v>24272</v>
      </c>
      <c r="F2201" t="s"/>
      <c r="G2201" t="s">
        <v>50</v>
      </c>
      <c r="H2201" t="s">
        <v>51</v>
      </c>
      <c r="I2201" t="s">
        <v>24273</v>
      </c>
      <c r="J2201" t="s">
        <v>53</v>
      </c>
      <c r="K2201" t="s">
        <v>54</v>
      </c>
      <c r="L2201" t="s">
        <v>219</v>
      </c>
      <c r="M2201" t="s">
        <v>4914</v>
      </c>
      <c r="N2201" t="s">
        <v>7535</v>
      </c>
      <c r="O2201" t="s">
        <v>86</v>
      </c>
      <c r="P2201" t="s"/>
      <c r="Q2201" t="s"/>
      <c r="R2201" t="s"/>
      <c r="S2201" t="s"/>
      <c r="T2201" t="s"/>
      <c r="U2201" t="s"/>
      <c r="V2201" t="s"/>
      <c r="W2201" t="s"/>
      <c r="X2201" t="s"/>
      <c r="Y2201" t="s"/>
      <c r="Z2201" t="s"/>
      <c r="AA2201" t="s"/>
      <c r="AB2201" t="s">
        <v>24274</v>
      </c>
      <c r="AC2201" t="s">
        <v>24275</v>
      </c>
      <c r="AD2201" t="s">
        <v>124</v>
      </c>
      <c r="AE2201" t="s">
        <v>44</v>
      </c>
      <c r="AF2201" t="s">
        <v>24276</v>
      </c>
      <c r="AG2201" t="s">
        <v>24277</v>
      </c>
      <c r="AH2201" t="s">
        <v>419</v>
      </c>
      <c r="AI2201" t="s">
        <v>24278</v>
      </c>
      <c r="AJ2201" t="s">
        <v>92</v>
      </c>
      <c r="AK2201" t="s">
        <v>66</v>
      </c>
    </row>
    <row r="2202" spans="1:38">
      <c r="A2202" t="s">
        <v>24279</v>
      </c>
      <c r="B2202" t="s">
        <v>24280</v>
      </c>
      <c r="C2202" t="s">
        <v>23637</v>
      </c>
      <c r="D2202" t="s">
        <v>24281</v>
      </c>
      <c r="E2202" t="s">
        <v>24282</v>
      </c>
      <c r="F2202" t="s">
        <v>2660</v>
      </c>
      <c r="G2202" t="s">
        <v>50</v>
      </c>
      <c r="H2202" t="s">
        <v>234</v>
      </c>
      <c r="I2202" t="s">
        <v>8517</v>
      </c>
      <c r="J2202" t="s">
        <v>513</v>
      </c>
      <c r="K2202" t="s">
        <v>54</v>
      </c>
      <c r="L2202" t="s">
        <v>238</v>
      </c>
      <c r="M2202" t="s">
        <v>660</v>
      </c>
      <c r="N2202" t="s">
        <v>2792</v>
      </c>
      <c r="O2202" t="s">
        <v>192</v>
      </c>
      <c r="P2202" t="s">
        <v>16661</v>
      </c>
      <c r="Q2202" t="s">
        <v>151</v>
      </c>
      <c r="R2202" t="s">
        <v>24283</v>
      </c>
      <c r="S2202" t="s">
        <v>24284</v>
      </c>
      <c r="T2202" t="s">
        <v>110</v>
      </c>
      <c r="U2202" t="s"/>
      <c r="V2202" t="s"/>
      <c r="W2202" t="s"/>
      <c r="X2202" t="s">
        <v>24285</v>
      </c>
      <c r="Y2202" t="s">
        <v>67</v>
      </c>
      <c r="Z2202" t="s">
        <v>24286</v>
      </c>
      <c r="AA2202" t="s">
        <v>772</v>
      </c>
      <c r="AB2202" t="s">
        <v>24287</v>
      </c>
      <c r="AC2202" t="s">
        <v>24288</v>
      </c>
      <c r="AD2202" t="s">
        <v>59</v>
      </c>
      <c r="AE2202" t="s">
        <v>44</v>
      </c>
      <c r="AF2202" t="s">
        <v>24289</v>
      </c>
      <c r="AG2202" t="s">
        <v>24290</v>
      </c>
      <c r="AH2202" t="s">
        <v>112</v>
      </c>
      <c r="AI2202" t="s">
        <v>24291</v>
      </c>
      <c r="AJ2202" t="s">
        <v>92</v>
      </c>
      <c r="AK2202" t="s">
        <v>66</v>
      </c>
    </row>
    <row r="2203" spans="1:38">
      <c r="A2203" t="s">
        <v>24292</v>
      </c>
      <c r="B2203" t="s">
        <v>24293</v>
      </c>
      <c r="C2203" t="s">
        <v>24294</v>
      </c>
      <c r="D2203" t="s">
        <v>24295</v>
      </c>
      <c r="E2203" t="s">
        <v>24296</v>
      </c>
      <c r="F2203" t="s">
        <v>857</v>
      </c>
      <c r="G2203" t="s">
        <v>72</v>
      </c>
      <c r="H2203" t="s">
        <v>51</v>
      </c>
      <c r="I2203" t="s">
        <v>5512</v>
      </c>
      <c r="J2203" t="s"/>
      <c r="K2203" t="s">
        <v>569</v>
      </c>
      <c r="L2203" t="s">
        <v>76</v>
      </c>
      <c r="M2203" t="s">
        <v>77</v>
      </c>
      <c r="N2203" t="s">
        <v>78</v>
      </c>
      <c r="O2203" t="s">
        <v>79</v>
      </c>
      <c r="P2203" t="s"/>
      <c r="Q2203" t="s"/>
      <c r="R2203" t="s"/>
      <c r="S2203" t="s"/>
      <c r="T2203" t="s"/>
      <c r="U2203" t="s">
        <v>24297</v>
      </c>
      <c r="V2203" t="s">
        <v>67</v>
      </c>
      <c r="W2203" t="s">
        <v>24298</v>
      </c>
      <c r="X2203" t="s"/>
      <c r="Y2203" t="s"/>
      <c r="Z2203" t="s"/>
      <c r="AA2203" t="s">
        <v>84</v>
      </c>
      <c r="AB2203" t="s">
        <v>24299</v>
      </c>
      <c r="AC2203" t="s">
        <v>24299</v>
      </c>
      <c r="AD2203" t="s">
        <v>209</v>
      </c>
      <c r="AE2203" t="s">
        <v>6517</v>
      </c>
      <c r="AF2203" t="s">
        <v>24300</v>
      </c>
      <c r="AG2203" t="s">
        <v>11451</v>
      </c>
      <c r="AH2203" t="s">
        <v>162</v>
      </c>
      <c r="AI2203" t="s">
        <v>24301</v>
      </c>
      <c r="AJ2203" t="s">
        <v>92</v>
      </c>
      <c r="AK2203" t="s">
        <v>66</v>
      </c>
    </row>
    <row r="2204" spans="1:38">
      <c r="A2204" t="s">
        <v>24302</v>
      </c>
      <c r="B2204" t="s">
        <v>24303</v>
      </c>
      <c r="C2204" t="s">
        <v>24304</v>
      </c>
      <c r="D2204" t="s">
        <v>24305</v>
      </c>
      <c r="E2204" t="s">
        <v>24306</v>
      </c>
      <c r="F2204" t="s">
        <v>14060</v>
      </c>
      <c r="G2204" t="s">
        <v>72</v>
      </c>
      <c r="H2204" t="s">
        <v>51</v>
      </c>
      <c r="I2204" t="s">
        <v>24307</v>
      </c>
      <c r="J2204" t="s">
        <v>1909</v>
      </c>
      <c r="K2204" t="s">
        <v>54</v>
      </c>
      <c r="L2204" t="s">
        <v>454</v>
      </c>
      <c r="M2204" t="s">
        <v>454</v>
      </c>
      <c r="N2204" t="s">
        <v>556</v>
      </c>
      <c r="O2204" t="s">
        <v>124</v>
      </c>
      <c r="P2204" t="s"/>
      <c r="Q2204" t="s"/>
      <c r="R2204" t="s"/>
      <c r="S2204" t="s"/>
      <c r="T2204" t="s"/>
      <c r="U2204" t="s"/>
      <c r="V2204" t="s"/>
      <c r="W2204" t="s">
        <v>24308</v>
      </c>
      <c r="X2204" t="s"/>
      <c r="Y2204" t="s"/>
      <c r="Z2204" t="s"/>
      <c r="AA2204" t="s"/>
      <c r="AB2204" t="s">
        <v>24309</v>
      </c>
      <c r="AC2204" t="s">
        <v>24310</v>
      </c>
      <c r="AD2204" t="s">
        <v>209</v>
      </c>
      <c r="AE2204" t="s">
        <v>6517</v>
      </c>
      <c r="AF2204" t="s">
        <v>24311</v>
      </c>
      <c r="AG2204" t="s">
        <v>24312</v>
      </c>
      <c r="AH2204" t="s">
        <v>642</v>
      </c>
      <c r="AI2204" t="s">
        <v>24313</v>
      </c>
      <c r="AJ2204" t="s">
        <v>92</v>
      </c>
      <c r="AK2204" t="s">
        <v>66</v>
      </c>
    </row>
    <row r="2205" spans="1:38">
      <c r="A2205" t="s">
        <v>5923</v>
      </c>
      <c r="B2205" t="s">
        <v>24314</v>
      </c>
      <c r="C2205" t="s">
        <v>24315</v>
      </c>
      <c r="D2205" t="s">
        <v>24316</v>
      </c>
      <c r="E2205" t="s">
        <v>24317</v>
      </c>
      <c r="F2205" t="s"/>
      <c r="G2205" t="s">
        <v>50</v>
      </c>
      <c r="H2205" t="s">
        <v>51</v>
      </c>
      <c r="I2205" t="s">
        <v>7521</v>
      </c>
      <c r="J2205" t="s">
        <v>2648</v>
      </c>
      <c r="K2205" t="s">
        <v>54</v>
      </c>
      <c r="L2205" t="s">
        <v>932</v>
      </c>
      <c r="M2205" t="s">
        <v>932</v>
      </c>
      <c r="N2205" t="s">
        <v>1747</v>
      </c>
      <c r="O2205" t="s"/>
      <c r="P2205" t="s"/>
      <c r="Q2205" t="s">
        <v>44</v>
      </c>
      <c r="R2205" t="s"/>
      <c r="S2205" t="s"/>
      <c r="T2205" t="s"/>
      <c r="U2205" t="s"/>
      <c r="V2205" t="s"/>
      <c r="W2205" t="s"/>
      <c r="X2205" t="s"/>
      <c r="Y2205" t="s"/>
      <c r="Z2205" t="s"/>
      <c r="AA2205" t="s"/>
      <c r="AB2205" t="s">
        <v>24318</v>
      </c>
      <c r="AC2205" t="s">
        <v>24318</v>
      </c>
      <c r="AD2205" t="s">
        <v>110</v>
      </c>
      <c r="AE2205" t="s">
        <v>44</v>
      </c>
      <c r="AF2205" t="s">
        <v>24319</v>
      </c>
      <c r="AG2205" t="s">
        <v>1222</v>
      </c>
      <c r="AH2205" t="s">
        <v>301</v>
      </c>
      <c r="AI2205" t="s">
        <v>24320</v>
      </c>
      <c r="AJ2205" t="s">
        <v>24321</v>
      </c>
      <c r="AK2205" t="s">
        <v>66</v>
      </c>
    </row>
    <row r="2206" spans="1:38">
      <c r="A2206" t="s">
        <v>24322</v>
      </c>
      <c r="B2206" t="s">
        <v>24323</v>
      </c>
      <c r="C2206" t="s">
        <v>24324</v>
      </c>
      <c r="D2206" t="s">
        <v>24325</v>
      </c>
      <c r="E2206" t="s">
        <v>24326</v>
      </c>
      <c r="F2206" t="s"/>
      <c r="G2206" t="s">
        <v>50</v>
      </c>
      <c r="H2206" t="s">
        <v>51</v>
      </c>
      <c r="I2206" t="s"/>
      <c r="J2206" t="s"/>
      <c r="K2206" t="s"/>
      <c r="L2206" t="s">
        <v>582</v>
      </c>
      <c r="M2206" t="s">
        <v>871</v>
      </c>
      <c r="N2206" t="s">
        <v>1567</v>
      </c>
      <c r="O2206" t="s"/>
      <c r="P2206" t="s"/>
      <c r="Q2206" t="s">
        <v>44</v>
      </c>
      <c r="R2206" t="s"/>
      <c r="S2206" t="s"/>
      <c r="T2206" t="s"/>
      <c r="U2206" t="s"/>
      <c r="V2206" t="s"/>
      <c r="W2206" t="s"/>
      <c r="X2206" t="s"/>
      <c r="Y2206" t="s"/>
      <c r="Z2206" t="s"/>
      <c r="AA2206" t="s"/>
      <c r="AB2206" t="s">
        <v>24327</v>
      </c>
      <c r="AC2206" t="s">
        <v>24327</v>
      </c>
      <c r="AD2206" t="s">
        <v>124</v>
      </c>
      <c r="AE2206" t="s">
        <v>44</v>
      </c>
      <c r="AF2206" t="s">
        <v>24328</v>
      </c>
      <c r="AG2206" t="s">
        <v>24329</v>
      </c>
      <c r="AH2206" t="s">
        <v>209</v>
      </c>
      <c r="AI2206" t="s">
        <v>24330</v>
      </c>
      <c r="AJ2206" t="s">
        <v>24331</v>
      </c>
      <c r="AK2206" t="s">
        <v>66</v>
      </c>
    </row>
    <row r="2207" spans="1:38">
      <c r="A2207" t="s">
        <v>24332</v>
      </c>
      <c r="B2207" t="s">
        <v>24333</v>
      </c>
      <c r="C2207" t="s">
        <v>24334</v>
      </c>
      <c r="D2207" t="s">
        <v>24335</v>
      </c>
      <c r="E2207" t="s">
        <v>24336</v>
      </c>
      <c r="F2207" t="s">
        <v>697</v>
      </c>
      <c r="G2207" t="s">
        <v>50</v>
      </c>
      <c r="H2207" t="s">
        <v>51</v>
      </c>
      <c r="I2207" t="s">
        <v>1920</v>
      </c>
      <c r="J2207" t="s">
        <v>1921</v>
      </c>
      <c r="K2207" t="s">
        <v>525</v>
      </c>
      <c r="L2207" t="s">
        <v>582</v>
      </c>
      <c r="M2207" t="s">
        <v>871</v>
      </c>
      <c r="N2207" t="s">
        <v>2047</v>
      </c>
      <c r="O2207" t="s">
        <v>103</v>
      </c>
      <c r="P2207" t="s"/>
      <c r="Q2207" t="s">
        <v>67</v>
      </c>
      <c r="R2207" t="s"/>
      <c r="S2207" t="s"/>
      <c r="T2207" t="s"/>
      <c r="U2207" t="s"/>
      <c r="V2207" t="s"/>
      <c r="W2207" t="s"/>
      <c r="X2207" t="s"/>
      <c r="Y2207" t="s"/>
      <c r="Z2207" t="s"/>
      <c r="AA2207" t="s"/>
      <c r="AB2207" t="s">
        <v>24337</v>
      </c>
      <c r="AC2207" t="s">
        <v>24338</v>
      </c>
      <c r="AD2207" t="s">
        <v>174</v>
      </c>
      <c r="AE2207" t="s">
        <v>44</v>
      </c>
      <c r="AF2207" t="s">
        <v>24339</v>
      </c>
      <c r="AG2207" t="s">
        <v>5230</v>
      </c>
      <c r="AH2207" t="s">
        <v>330</v>
      </c>
      <c r="AI2207" t="s">
        <v>24340</v>
      </c>
      <c r="AJ2207" t="s">
        <v>92</v>
      </c>
      <c r="AK2207" t="s">
        <v>66</v>
      </c>
    </row>
    <row r="2208" spans="1:38">
      <c r="A2208" t="s">
        <v>24341</v>
      </c>
      <c r="B2208" t="s">
        <v>24342</v>
      </c>
      <c r="C2208" t="s">
        <v>24343</v>
      </c>
      <c r="D2208" t="s"/>
      <c r="E2208" t="s">
        <v>24344</v>
      </c>
      <c r="F2208" t="s">
        <v>3237</v>
      </c>
      <c r="G2208" t="s">
        <v>72</v>
      </c>
      <c r="H2208" t="s">
        <v>51</v>
      </c>
      <c r="I2208" t="s">
        <v>23498</v>
      </c>
      <c r="J2208" t="s">
        <v>4460</v>
      </c>
      <c r="K2208" t="s">
        <v>237</v>
      </c>
      <c r="L2208" t="s">
        <v>139</v>
      </c>
      <c r="M2208" t="s">
        <v>500</v>
      </c>
      <c r="N2208" t="s">
        <v>4940</v>
      </c>
      <c r="O2208" t="s">
        <v>433</v>
      </c>
      <c r="P2208" t="s"/>
      <c r="Q2208" t="s"/>
      <c r="R2208" t="s"/>
      <c r="S2208" t="s"/>
      <c r="T2208" t="s"/>
      <c r="U2208" t="s">
        <v>24345</v>
      </c>
      <c r="V2208" t="s">
        <v>67</v>
      </c>
      <c r="W2208" t="s">
        <v>18464</v>
      </c>
      <c r="X2208" t="s"/>
      <c r="Y2208" t="s"/>
      <c r="Z2208" t="s"/>
      <c r="AA2208" t="s">
        <v>84</v>
      </c>
      <c r="AB2208" t="s">
        <v>24346</v>
      </c>
      <c r="AC2208" t="s">
        <v>24346</v>
      </c>
      <c r="AD2208" t="s">
        <v>209</v>
      </c>
      <c r="AE2208" t="s">
        <v>44</v>
      </c>
      <c r="AF2208" t="s">
        <v>24347</v>
      </c>
      <c r="AG2208" t="s">
        <v>13887</v>
      </c>
      <c r="AH2208" t="s">
        <v>606</v>
      </c>
      <c r="AI2208" t="s">
        <v>24348</v>
      </c>
      <c r="AJ2208" t="s">
        <v>92</v>
      </c>
      <c r="AK2208" t="s">
        <v>66</v>
      </c>
    </row>
    <row r="2209" spans="1:38">
      <c r="A2209" t="s">
        <v>24349</v>
      </c>
      <c r="B2209" t="s">
        <v>24350</v>
      </c>
      <c r="C2209" t="s">
        <v>24351</v>
      </c>
      <c r="D2209" t="s">
        <v>24352</v>
      </c>
      <c r="E2209" t="s">
        <v>24353</v>
      </c>
      <c r="F2209" t="s"/>
      <c r="G2209" t="s">
        <v>50</v>
      </c>
      <c r="H2209" t="s">
        <v>51</v>
      </c>
      <c r="I2209" t="s"/>
      <c r="J2209" t="s"/>
      <c r="K2209" t="s"/>
      <c r="L2209" t="s">
        <v>55</v>
      </c>
      <c r="M2209" t="s">
        <v>56</v>
      </c>
      <c r="N2209" t="s">
        <v>611</v>
      </c>
      <c r="O2209" t="s"/>
      <c r="P2209" t="s"/>
      <c r="Q2209" t="s">
        <v>44</v>
      </c>
      <c r="R2209" t="s"/>
      <c r="S2209" t="s"/>
      <c r="T2209" t="s"/>
      <c r="U2209" t="s"/>
      <c r="V2209" t="s"/>
      <c r="W2209" t="s"/>
      <c r="X2209" t="s"/>
      <c r="Y2209" t="s"/>
      <c r="Z2209" t="s"/>
      <c r="AA2209" t="s"/>
      <c r="AB2209" t="s">
        <v>24354</v>
      </c>
      <c r="AC2209" t="s">
        <v>24354</v>
      </c>
      <c r="AD2209" t="s">
        <v>110</v>
      </c>
      <c r="AE2209" t="s">
        <v>44</v>
      </c>
      <c r="AF2209" t="s">
        <v>24355</v>
      </c>
      <c r="AG2209" t="s">
        <v>16709</v>
      </c>
      <c r="AH2209" t="s">
        <v>151</v>
      </c>
      <c r="AI2209" t="s">
        <v>24356</v>
      </c>
      <c r="AJ2209" t="s">
        <v>24357</v>
      </c>
      <c r="AK2209" t="s">
        <v>66</v>
      </c>
    </row>
    <row r="2210" spans="1:38">
      <c r="A2210" t="s">
        <v>24358</v>
      </c>
      <c r="B2210" t="s">
        <v>24359</v>
      </c>
      <c r="C2210" t="s">
        <v>24360</v>
      </c>
      <c r="D2210" t="s">
        <v>24361</v>
      </c>
      <c r="E2210" t="s">
        <v>24362</v>
      </c>
      <c r="F2210" t="s">
        <v>857</v>
      </c>
      <c r="G2210" t="s">
        <v>50</v>
      </c>
      <c r="H2210" t="s">
        <v>51</v>
      </c>
      <c r="I2210" t="s">
        <v>24363</v>
      </c>
      <c r="J2210" t="s">
        <v>2876</v>
      </c>
      <c r="K2210" t="s">
        <v>453</v>
      </c>
      <c r="L2210" t="s">
        <v>55</v>
      </c>
      <c r="M2210" t="s">
        <v>56</v>
      </c>
      <c r="N2210" t="s">
        <v>611</v>
      </c>
      <c r="O2210" t="s">
        <v>174</v>
      </c>
      <c r="P2210" t="s">
        <v>5060</v>
      </c>
      <c r="Q2210" t="s">
        <v>67</v>
      </c>
      <c r="R2210" t="s">
        <v>24364</v>
      </c>
      <c r="S2210" t="s"/>
      <c r="T2210" t="s"/>
      <c r="U2210" t="s"/>
      <c r="V2210" t="s"/>
      <c r="W2210" t="s"/>
      <c r="X2210" t="s"/>
      <c r="Y2210" t="s"/>
      <c r="Z2210" t="s"/>
      <c r="AA2210" t="s"/>
      <c r="AB2210" t="s">
        <v>24365</v>
      </c>
      <c r="AC2210" t="s">
        <v>24366</v>
      </c>
      <c r="AD2210" t="s">
        <v>124</v>
      </c>
      <c r="AE2210" t="s">
        <v>297</v>
      </c>
      <c r="AF2210" t="s">
        <v>24367</v>
      </c>
      <c r="AG2210" t="s">
        <v>14144</v>
      </c>
      <c r="AH2210" t="s">
        <v>174</v>
      </c>
      <c r="AI2210" t="s">
        <v>24368</v>
      </c>
      <c r="AJ2210" t="s">
        <v>92</v>
      </c>
      <c r="AK2210" t="s">
        <v>66</v>
      </c>
    </row>
    <row r="2211" spans="1:38">
      <c r="A2211" t="s">
        <v>24369</v>
      </c>
      <c r="B2211" t="s">
        <v>24370</v>
      </c>
      <c r="C2211" t="s">
        <v>24371</v>
      </c>
      <c r="D2211" t="s">
        <v>24372</v>
      </c>
      <c r="E2211" t="s">
        <v>24373</v>
      </c>
      <c r="F2211" t="s">
        <v>857</v>
      </c>
      <c r="G2211" t="s">
        <v>50</v>
      </c>
      <c r="H2211" t="s">
        <v>51</v>
      </c>
      <c r="I2211" t="s">
        <v>3842</v>
      </c>
      <c r="J2211" t="s">
        <v>53</v>
      </c>
      <c r="K2211" t="s">
        <v>54</v>
      </c>
      <c r="L2211" t="s">
        <v>411</v>
      </c>
      <c r="M2211" t="s">
        <v>412</v>
      </c>
      <c r="N2211" t="s">
        <v>2083</v>
      </c>
      <c r="O2211" t="s">
        <v>79</v>
      </c>
      <c r="P2211" t="s">
        <v>24374</v>
      </c>
      <c r="Q2211" t="s">
        <v>93</v>
      </c>
      <c r="R2211" t="s"/>
      <c r="S2211" t="s"/>
      <c r="T2211" t="s"/>
      <c r="U2211" t="s"/>
      <c r="V2211" t="s"/>
      <c r="W2211" t="s"/>
      <c r="X2211" t="s"/>
      <c r="Y2211" t="s"/>
      <c r="Z2211" t="s"/>
      <c r="AA2211" t="s"/>
      <c r="AB2211" t="s">
        <v>24375</v>
      </c>
      <c r="AC2211" t="s">
        <v>24376</v>
      </c>
      <c r="AD2211" t="s">
        <v>110</v>
      </c>
      <c r="AE2211" t="s">
        <v>44</v>
      </c>
      <c r="AF2211" t="s">
        <v>24377</v>
      </c>
      <c r="AG2211" t="s">
        <v>655</v>
      </c>
      <c r="AH2211" t="s">
        <v>330</v>
      </c>
      <c r="AI2211" t="s">
        <v>24378</v>
      </c>
      <c r="AJ2211" t="s">
        <v>92</v>
      </c>
      <c r="AK2211" t="s">
        <v>66</v>
      </c>
    </row>
    <row r="2212" spans="1:38">
      <c r="A2212" t="s">
        <v>24379</v>
      </c>
      <c r="B2212" t="s">
        <v>24380</v>
      </c>
      <c r="C2212" t="s">
        <v>24381</v>
      </c>
      <c r="D2212" t="s">
        <v>24382</v>
      </c>
      <c r="E2212" t="s">
        <v>24383</v>
      </c>
      <c r="F2212" t="s">
        <v>1154</v>
      </c>
      <c r="G2212" t="s">
        <v>50</v>
      </c>
      <c r="H2212" t="s">
        <v>51</v>
      </c>
      <c r="I2212" t="s">
        <v>13660</v>
      </c>
      <c r="J2212" t="s">
        <v>99</v>
      </c>
      <c r="K2212" t="s">
        <v>54</v>
      </c>
      <c r="L2212" t="s">
        <v>322</v>
      </c>
      <c r="M2212" t="s">
        <v>323</v>
      </c>
      <c r="N2212" t="s">
        <v>324</v>
      </c>
      <c r="O2212" t="s">
        <v>59</v>
      </c>
      <c r="P2212" t="s">
        <v>24384</v>
      </c>
      <c r="Q2212" t="s">
        <v>63</v>
      </c>
      <c r="R2212" t="s"/>
      <c r="S2212" t="s"/>
      <c r="T2212" t="s"/>
      <c r="U2212" t="s"/>
      <c r="V2212" t="s"/>
      <c r="W2212" t="s"/>
      <c r="X2212" t="s"/>
      <c r="Y2212" t="s"/>
      <c r="Z2212" t="s"/>
      <c r="AA2212" t="s"/>
      <c r="AB2212" t="s">
        <v>24385</v>
      </c>
      <c r="AC2212" t="s">
        <v>24386</v>
      </c>
      <c r="AD2212" t="s">
        <v>174</v>
      </c>
      <c r="AE2212" t="s">
        <v>1105</v>
      </c>
      <c r="AF2212" t="s">
        <v>24387</v>
      </c>
      <c r="AG2212" t="s">
        <v>24388</v>
      </c>
      <c r="AH2212" t="s">
        <v>174</v>
      </c>
      <c r="AI2212" t="s">
        <v>24389</v>
      </c>
      <c r="AJ2212" t="s">
        <v>92</v>
      </c>
      <c r="AK2212" t="s">
        <v>66</v>
      </c>
    </row>
    <row r="2213" spans="1:38">
      <c r="A2213" t="s">
        <v>24390</v>
      </c>
      <c r="B2213" t="s">
        <v>24391</v>
      </c>
      <c r="C2213" t="s">
        <v>24392</v>
      </c>
      <c r="D2213" t="s"/>
      <c r="E2213" t="s">
        <v>24393</v>
      </c>
      <c r="F2213" t="s">
        <v>968</v>
      </c>
      <c r="G2213" t="s">
        <v>72</v>
      </c>
      <c r="H2213" t="s">
        <v>51</v>
      </c>
      <c r="I2213" t="s">
        <v>24394</v>
      </c>
      <c r="J2213" t="s">
        <v>24395</v>
      </c>
      <c r="K2213" t="s">
        <v>569</v>
      </c>
      <c r="L2213" t="s">
        <v>76</v>
      </c>
      <c r="M2213" t="s">
        <v>77</v>
      </c>
      <c r="N2213" t="s">
        <v>860</v>
      </c>
      <c r="O2213" t="s">
        <v>79</v>
      </c>
      <c r="P2213" t="s"/>
      <c r="Q2213" t="s"/>
      <c r="R2213" t="s"/>
      <c r="S2213" t="s"/>
      <c r="T2213" t="s"/>
      <c r="U2213" t="s"/>
      <c r="V2213" t="s"/>
      <c r="W2213" t="s">
        <v>24396</v>
      </c>
      <c r="X2213" t="s"/>
      <c r="Y2213" t="s"/>
      <c r="Z2213" t="s"/>
      <c r="AA2213" t="s"/>
      <c r="AB2213" t="s">
        <v>24397</v>
      </c>
      <c r="AC2213" t="s">
        <v>24397</v>
      </c>
      <c r="AD2213" t="s">
        <v>174</v>
      </c>
      <c r="AE2213" t="s">
        <v>1105</v>
      </c>
      <c r="AF2213" t="s">
        <v>24398</v>
      </c>
      <c r="AG2213" t="s">
        <v>24399</v>
      </c>
      <c r="AH2213" t="s">
        <v>192</v>
      </c>
      <c r="AI2213" t="s">
        <v>24400</v>
      </c>
      <c r="AJ2213" t="s">
        <v>92</v>
      </c>
      <c r="AK2213" t="s">
        <v>66</v>
      </c>
    </row>
    <row r="2214" spans="1:38">
      <c r="A2214" t="s">
        <v>24401</v>
      </c>
      <c r="B2214" t="s">
        <v>24402</v>
      </c>
      <c r="C2214" t="s">
        <v>24403</v>
      </c>
      <c r="D2214" t="s">
        <v>24404</v>
      </c>
      <c r="E2214" t="s">
        <v>24405</v>
      </c>
      <c r="F2214" t="s">
        <v>857</v>
      </c>
      <c r="G2214" t="s">
        <v>50</v>
      </c>
      <c r="H2214" t="s">
        <v>51</v>
      </c>
      <c r="I2214" t="s">
        <v>24406</v>
      </c>
      <c r="J2214" t="s">
        <v>20802</v>
      </c>
      <c r="K2214" t="s">
        <v>984</v>
      </c>
      <c r="L2214" t="s">
        <v>1344</v>
      </c>
      <c r="M2214" t="s">
        <v>3962</v>
      </c>
      <c r="N2214" t="s">
        <v>4445</v>
      </c>
      <c r="O2214" t="s">
        <v>79</v>
      </c>
      <c r="P2214" t="s">
        <v>24407</v>
      </c>
      <c r="Q2214" t="s">
        <v>67</v>
      </c>
      <c r="R2214" t="s">
        <v>24408</v>
      </c>
      <c r="S2214" t="s"/>
      <c r="T2214" t="s"/>
      <c r="U2214" t="s"/>
      <c r="V2214" t="s"/>
      <c r="W2214" t="s"/>
      <c r="X2214" t="s"/>
      <c r="Y2214" t="s"/>
      <c r="Z2214" t="s"/>
      <c r="AA2214" t="s"/>
      <c r="AB2214" t="s">
        <v>24409</v>
      </c>
      <c r="AC2214" t="s">
        <v>24410</v>
      </c>
      <c r="AD2214" t="s">
        <v>110</v>
      </c>
      <c r="AE2214" t="s">
        <v>44</v>
      </c>
      <c r="AF2214" t="s">
        <v>24411</v>
      </c>
      <c r="AG2214" t="s">
        <v>44</v>
      </c>
      <c r="AH2214" t="s">
        <v>209</v>
      </c>
      <c r="AI2214" t="s">
        <v>24412</v>
      </c>
      <c r="AJ2214" t="s">
        <v>92</v>
      </c>
      <c r="AK2214" t="s">
        <v>66</v>
      </c>
    </row>
    <row r="2215" spans="1:38">
      <c r="A2215" t="s">
        <v>24413</v>
      </c>
      <c r="B2215" t="s">
        <v>24414</v>
      </c>
      <c r="C2215" t="s">
        <v>24415</v>
      </c>
      <c r="D2215" t="s"/>
      <c r="E2215" t="s">
        <v>24416</v>
      </c>
      <c r="F2215" t="s">
        <v>2409</v>
      </c>
      <c r="G2215" t="s">
        <v>72</v>
      </c>
      <c r="H2215" t="s">
        <v>51</v>
      </c>
      <c r="I2215" t="s">
        <v>7261</v>
      </c>
      <c r="J2215" t="s">
        <v>440</v>
      </c>
      <c r="K2215" t="s">
        <v>54</v>
      </c>
      <c r="L2215" t="s">
        <v>219</v>
      </c>
      <c r="M2215" t="s">
        <v>220</v>
      </c>
      <c r="N2215" t="s">
        <v>1972</v>
      </c>
      <c r="O2215" t="s">
        <v>174</v>
      </c>
      <c r="P2215" t="s"/>
      <c r="Q2215" t="s"/>
      <c r="R2215" t="s"/>
      <c r="S2215" t="s"/>
      <c r="T2215" t="s"/>
      <c r="U2215" t="s">
        <v>6502</v>
      </c>
      <c r="V2215" t="s">
        <v>93</v>
      </c>
      <c r="W2215" t="s">
        <v>9172</v>
      </c>
      <c r="X2215" t="s"/>
      <c r="Y2215" t="s"/>
      <c r="Z2215" t="s"/>
      <c r="AA2215" t="s">
        <v>84</v>
      </c>
      <c r="AB2215" t="s">
        <v>24417</v>
      </c>
      <c r="AC2215" t="s">
        <v>24417</v>
      </c>
      <c r="AD2215" t="s">
        <v>149</v>
      </c>
      <c r="AE2215" t="s">
        <v>44</v>
      </c>
      <c r="AF2215" t="s">
        <v>24418</v>
      </c>
      <c r="AG2215" t="s">
        <v>24419</v>
      </c>
      <c r="AH2215" t="s">
        <v>90</v>
      </c>
      <c r="AI2215" t="s">
        <v>24420</v>
      </c>
      <c r="AJ2215" t="s">
        <v>92</v>
      </c>
      <c r="AK2215" t="s">
        <v>66</v>
      </c>
    </row>
    <row r="2216" spans="1:38">
      <c r="A2216" t="s">
        <v>22235</v>
      </c>
      <c r="B2216" t="s">
        <v>24421</v>
      </c>
      <c r="C2216" t="s">
        <v>24422</v>
      </c>
      <c r="D2216" t="s">
        <v>24423</v>
      </c>
      <c r="E2216" t="s">
        <v>24424</v>
      </c>
      <c r="F2216" t="s">
        <v>2409</v>
      </c>
      <c r="G2216" t="s">
        <v>72</v>
      </c>
      <c r="H2216" t="s">
        <v>51</v>
      </c>
      <c r="I2216" t="s">
        <v>24425</v>
      </c>
      <c r="J2216" t="s">
        <v>24426</v>
      </c>
      <c r="K2216" t="s">
        <v>138</v>
      </c>
      <c r="L2216" t="s">
        <v>170</v>
      </c>
      <c r="M2216" t="s">
        <v>171</v>
      </c>
      <c r="N2216" t="s">
        <v>1168</v>
      </c>
      <c r="O2216" t="s">
        <v>79</v>
      </c>
      <c r="P2216" t="s"/>
      <c r="Q2216" t="s"/>
      <c r="R2216" t="s"/>
      <c r="S2216" t="s"/>
      <c r="T2216" t="s"/>
      <c r="U2216" t="s"/>
      <c r="V2216" t="s">
        <v>67</v>
      </c>
      <c r="W2216" t="s">
        <v>7578</v>
      </c>
      <c r="X2216" t="s"/>
      <c r="Y2216" t="s"/>
      <c r="Z2216" t="s"/>
      <c r="AA2216" t="s">
        <v>84</v>
      </c>
      <c r="AB2216" t="s">
        <v>24427</v>
      </c>
      <c r="AC2216" t="s">
        <v>24428</v>
      </c>
      <c r="AD2216" t="s">
        <v>86</v>
      </c>
      <c r="AE2216" t="s">
        <v>44</v>
      </c>
      <c r="AF2216" t="s">
        <v>24429</v>
      </c>
      <c r="AG2216" t="s">
        <v>6574</v>
      </c>
      <c r="AH2216" t="s">
        <v>301</v>
      </c>
      <c r="AI2216" t="s">
        <v>24430</v>
      </c>
      <c r="AJ2216" t="s">
        <v>92</v>
      </c>
      <c r="AK2216" t="s">
        <v>66</v>
      </c>
    </row>
    <row r="2217" spans="1:38">
      <c r="A2217" t="s">
        <v>24431</v>
      </c>
      <c r="B2217" t="s">
        <v>24432</v>
      </c>
      <c r="C2217" t="s">
        <v>24433</v>
      </c>
      <c r="D2217" t="s">
        <v>24434</v>
      </c>
      <c r="E2217" t="s">
        <v>24435</v>
      </c>
      <c r="F2217" t="s">
        <v>185</v>
      </c>
      <c r="G2217" t="s">
        <v>72</v>
      </c>
      <c r="H2217" t="s">
        <v>51</v>
      </c>
      <c r="I2217" t="s">
        <v>24436</v>
      </c>
      <c r="J2217" t="s">
        <v>53</v>
      </c>
      <c r="K2217" t="s">
        <v>54</v>
      </c>
      <c r="L2217" t="s">
        <v>470</v>
      </c>
      <c r="M2217" t="s">
        <v>685</v>
      </c>
      <c r="N2217" t="s">
        <v>686</v>
      </c>
      <c r="O2217" t="s">
        <v>241</v>
      </c>
      <c r="P2217" t="s"/>
      <c r="Q2217" t="s"/>
      <c r="R2217" t="s"/>
      <c r="S2217" t="s"/>
      <c r="T2217" t="s"/>
      <c r="U2217" t="s">
        <v>24437</v>
      </c>
      <c r="V2217" t="s">
        <v>67</v>
      </c>
      <c r="W2217" t="s">
        <v>19791</v>
      </c>
      <c r="X2217" t="s"/>
      <c r="Y2217" t="s"/>
      <c r="Z2217" t="s"/>
      <c r="AA2217" t="s">
        <v>84</v>
      </c>
      <c r="AB2217" t="s">
        <v>24438</v>
      </c>
      <c r="AC2217" t="s">
        <v>24439</v>
      </c>
      <c r="AD2217" t="s">
        <v>110</v>
      </c>
      <c r="AE2217" t="s">
        <v>44</v>
      </c>
      <c r="AF2217" t="s">
        <v>24440</v>
      </c>
      <c r="AG2217" t="s">
        <v>24441</v>
      </c>
      <c r="AH2217" t="s">
        <v>174</v>
      </c>
      <c r="AI2217" t="s">
        <v>24442</v>
      </c>
      <c r="AJ2217" t="s">
        <v>92</v>
      </c>
      <c r="AK2217" t="s">
        <v>66</v>
      </c>
    </row>
    <row r="2218" spans="1:38">
      <c r="A2218" t="s">
        <v>24443</v>
      </c>
      <c r="B2218" t="s">
        <v>24444</v>
      </c>
      <c r="C2218" t="s">
        <v>24445</v>
      </c>
      <c r="D2218" t="s">
        <v>24446</v>
      </c>
      <c r="E2218" t="s">
        <v>24447</v>
      </c>
      <c r="F2218" t="s">
        <v>5596</v>
      </c>
      <c r="G2218" t="s">
        <v>72</v>
      </c>
      <c r="H2218" t="s">
        <v>51</v>
      </c>
      <c r="I2218" t="s">
        <v>24448</v>
      </c>
      <c r="J2218" t="s">
        <v>3239</v>
      </c>
      <c r="K2218" t="s">
        <v>237</v>
      </c>
      <c r="L2218" t="s">
        <v>470</v>
      </c>
      <c r="M2218" t="s">
        <v>685</v>
      </c>
      <c r="N2218" t="s">
        <v>6249</v>
      </c>
      <c r="O2218" t="s">
        <v>142</v>
      </c>
      <c r="P2218" t="s"/>
      <c r="Q2218" t="s"/>
      <c r="R2218" t="s"/>
      <c r="S2218" t="s"/>
      <c r="T2218" t="s">
        <v>67</v>
      </c>
      <c r="U2218" t="s">
        <v>24449</v>
      </c>
      <c r="V2218" t="s">
        <v>67</v>
      </c>
      <c r="W2218" t="s">
        <v>24450</v>
      </c>
      <c r="X2218" t="s">
        <v>4336</v>
      </c>
      <c r="Y2218" t="s">
        <v>67</v>
      </c>
      <c r="Z2218" t="s">
        <v>24451</v>
      </c>
      <c r="AA2218" t="s">
        <v>84</v>
      </c>
      <c r="AB2218" t="s">
        <v>24452</v>
      </c>
      <c r="AC2218" t="s">
        <v>24453</v>
      </c>
      <c r="AD2218" t="s">
        <v>124</v>
      </c>
      <c r="AE2218" t="s">
        <v>44</v>
      </c>
      <c r="AF2218" t="s">
        <v>24454</v>
      </c>
      <c r="AG2218" t="s">
        <v>23302</v>
      </c>
      <c r="AH2218" t="s">
        <v>301</v>
      </c>
      <c r="AI2218" t="s">
        <v>24455</v>
      </c>
      <c r="AJ2218" t="s">
        <v>92</v>
      </c>
      <c r="AK2218" t="s">
        <v>66</v>
      </c>
    </row>
    <row r="2219" spans="1:38">
      <c r="A2219" t="s">
        <v>24456</v>
      </c>
      <c r="B2219" t="s">
        <v>24457</v>
      </c>
      <c r="C2219" t="s">
        <v>24458</v>
      </c>
      <c r="D2219" t="s">
        <v>24459</v>
      </c>
      <c r="E2219" t="s">
        <v>24460</v>
      </c>
      <c r="F2219" t="s"/>
      <c r="G2219" t="s">
        <v>50</v>
      </c>
      <c r="H2219" t="s">
        <v>51</v>
      </c>
      <c r="I2219" t="s">
        <v>24461</v>
      </c>
      <c r="J2219" t="s">
        <v>53</v>
      </c>
      <c r="K2219" t="s">
        <v>54</v>
      </c>
      <c r="L2219" t="s">
        <v>272</v>
      </c>
      <c r="M2219" t="s">
        <v>1180</v>
      </c>
      <c r="N2219" t="s">
        <v>2321</v>
      </c>
      <c r="O2219" t="s"/>
      <c r="P2219" t="s"/>
      <c r="Q2219" t="s">
        <v>44</v>
      </c>
      <c r="R2219" t="s"/>
      <c r="S2219" t="s"/>
      <c r="T2219" t="s"/>
      <c r="U2219" t="s"/>
      <c r="V2219" t="s"/>
      <c r="W2219" t="s"/>
      <c r="X2219" t="s"/>
      <c r="Y2219" t="s"/>
      <c r="Z2219" t="s"/>
      <c r="AA2219" t="s"/>
      <c r="AB2219" t="s">
        <v>24462</v>
      </c>
      <c r="AC2219" t="s">
        <v>24462</v>
      </c>
      <c r="AD2219" t="s">
        <v>59</v>
      </c>
      <c r="AE2219" t="s">
        <v>904</v>
      </c>
      <c r="AF2219" t="s">
        <v>24463</v>
      </c>
      <c r="AG2219" t="s">
        <v>24464</v>
      </c>
      <c r="AH2219" t="s">
        <v>93</v>
      </c>
      <c r="AI2219" t="s">
        <v>24465</v>
      </c>
      <c r="AJ2219" t="s">
        <v>24466</v>
      </c>
      <c r="AK2219" t="s">
        <v>66</v>
      </c>
    </row>
    <row r="2220" spans="1:38">
      <c r="A2220" t="s">
        <v>24467</v>
      </c>
      <c r="B2220" t="s">
        <v>24468</v>
      </c>
      <c r="C2220" t="s">
        <v>24469</v>
      </c>
      <c r="D2220" t="s">
        <v>24470</v>
      </c>
      <c r="E2220" t="s">
        <v>24471</v>
      </c>
      <c r="F2220" t="s"/>
      <c r="G2220" t="s">
        <v>50</v>
      </c>
      <c r="H2220" t="s">
        <v>51</v>
      </c>
      <c r="I2220" t="s">
        <v>24472</v>
      </c>
      <c r="J2220" t="s">
        <v>53</v>
      </c>
      <c r="K2220" t="s">
        <v>54</v>
      </c>
      <c r="L2220" t="s">
        <v>843</v>
      </c>
      <c r="M2220" t="s">
        <v>844</v>
      </c>
      <c r="N2220" t="s">
        <v>3379</v>
      </c>
      <c r="O2220" t="s"/>
      <c r="P2220" t="s"/>
      <c r="Q2220" t="s">
        <v>44</v>
      </c>
      <c r="R2220" t="s"/>
      <c r="S2220" t="s"/>
      <c r="T2220" t="s"/>
      <c r="U2220" t="s"/>
      <c r="V2220" t="s"/>
      <c r="W2220" t="s"/>
      <c r="X2220" t="s"/>
      <c r="Y2220" t="s"/>
      <c r="Z2220" t="s"/>
      <c r="AA2220" t="s"/>
      <c r="AB2220" t="s">
        <v>24473</v>
      </c>
      <c r="AC2220" t="s">
        <v>24473</v>
      </c>
      <c r="AD2220" t="s">
        <v>192</v>
      </c>
      <c r="AE2220" t="s">
        <v>958</v>
      </c>
      <c r="AF2220" t="s">
        <v>24474</v>
      </c>
      <c r="AG2220" t="s">
        <v>24475</v>
      </c>
      <c r="AH2220" t="s">
        <v>209</v>
      </c>
      <c r="AI2220" t="s">
        <v>24476</v>
      </c>
      <c r="AJ2220" t="s">
        <v>24477</v>
      </c>
      <c r="AK2220" t="s">
        <v>66</v>
      </c>
    </row>
    <row r="2221" spans="1:38">
      <c r="A2221" t="s">
        <v>6642</v>
      </c>
      <c r="B2221" t="s">
        <v>24478</v>
      </c>
      <c r="C2221" t="s">
        <v>24479</v>
      </c>
      <c r="D2221" t="s">
        <v>24480</v>
      </c>
      <c r="E2221" t="s">
        <v>24481</v>
      </c>
      <c r="F2221" t="s">
        <v>49</v>
      </c>
      <c r="G2221" t="s">
        <v>50</v>
      </c>
      <c r="H2221" t="s">
        <v>51</v>
      </c>
      <c r="I2221" t="s">
        <v>13490</v>
      </c>
      <c r="J2221" t="s"/>
      <c r="K2221" t="s">
        <v>525</v>
      </c>
      <c r="L2221" t="s">
        <v>808</v>
      </c>
      <c r="M2221" t="s">
        <v>809</v>
      </c>
      <c r="N2221" t="s">
        <v>810</v>
      </c>
      <c r="O2221" t="s"/>
      <c r="P2221" t="s">
        <v>1026</v>
      </c>
      <c r="Q2221" t="s">
        <v>67</v>
      </c>
      <c r="R2221" t="s"/>
      <c r="S2221" t="s"/>
      <c r="T2221" t="s"/>
      <c r="U2221" t="s"/>
      <c r="V2221" t="s"/>
      <c r="W2221" t="s"/>
      <c r="X2221" t="s"/>
      <c r="Y2221" t="s"/>
      <c r="Z2221" t="s"/>
      <c r="AA2221" t="s"/>
      <c r="AB2221" t="s">
        <v>24482</v>
      </c>
      <c r="AC2221" t="s">
        <v>24482</v>
      </c>
      <c r="AD2221" t="s">
        <v>149</v>
      </c>
      <c r="AE2221" t="s">
        <v>1581</v>
      </c>
      <c r="AF2221" t="s">
        <v>24483</v>
      </c>
      <c r="AG2221" t="s">
        <v>24484</v>
      </c>
      <c r="AH2221" t="s">
        <v>90</v>
      </c>
      <c r="AI2221" t="s">
        <v>24485</v>
      </c>
      <c r="AJ2221" t="s">
        <v>24486</v>
      </c>
      <c r="AK2221" t="s">
        <v>66</v>
      </c>
    </row>
    <row r="2222" spans="1:38">
      <c r="A2222" t="s">
        <v>24487</v>
      </c>
      <c r="B2222" t="s">
        <v>24488</v>
      </c>
      <c r="C2222" t="s">
        <v>24489</v>
      </c>
      <c r="D2222" t="s">
        <v>24490</v>
      </c>
      <c r="E2222" t="s">
        <v>24491</v>
      </c>
      <c r="F2222" t="s">
        <v>49</v>
      </c>
      <c r="G2222" t="s">
        <v>50</v>
      </c>
      <c r="H2222" t="s">
        <v>51</v>
      </c>
      <c r="I2222" t="s"/>
      <c r="J2222" t="s"/>
      <c r="K2222" t="s"/>
      <c r="L2222" t="s">
        <v>782</v>
      </c>
      <c r="M2222" t="s">
        <v>782</v>
      </c>
      <c r="N2222" t="s">
        <v>1738</v>
      </c>
      <c r="O2222" t="s"/>
      <c r="P2222" t="s"/>
      <c r="Q2222" t="s">
        <v>44</v>
      </c>
      <c r="R2222" t="s"/>
      <c r="S2222" t="s"/>
      <c r="T2222" t="s"/>
      <c r="U2222" t="s"/>
      <c r="V2222" t="s"/>
      <c r="W2222" t="s"/>
      <c r="X2222" t="s"/>
      <c r="Y2222" t="s"/>
      <c r="Z2222" t="s"/>
      <c r="AA2222" t="s"/>
      <c r="AB2222" t="s">
        <v>24492</v>
      </c>
      <c r="AC2222" t="s">
        <v>24492</v>
      </c>
      <c r="AD2222" t="s">
        <v>90</v>
      </c>
      <c r="AE2222" t="s">
        <v>44</v>
      </c>
      <c r="AF2222" t="s">
        <v>24493</v>
      </c>
      <c r="AG2222" t="s">
        <v>24494</v>
      </c>
      <c r="AH2222" t="s">
        <v>1149</v>
      </c>
      <c r="AI2222" t="s">
        <v>24495</v>
      </c>
      <c r="AJ2222" t="s">
        <v>24496</v>
      </c>
      <c r="AK2222" t="s">
        <v>66</v>
      </c>
    </row>
    <row r="2223" spans="1:38">
      <c r="A2223" t="s">
        <v>24497</v>
      </c>
      <c r="B2223" t="s">
        <v>24498</v>
      </c>
      <c r="C2223" t="s">
        <v>24499</v>
      </c>
      <c r="D2223" t="s">
        <v>24500</v>
      </c>
      <c r="E2223" t="s">
        <v>24501</v>
      </c>
      <c r="F2223" t="s"/>
      <c r="G2223" t="s">
        <v>50</v>
      </c>
      <c r="H2223" t="s">
        <v>51</v>
      </c>
      <c r="I2223" t="s">
        <v>24502</v>
      </c>
      <c r="J2223" t="s">
        <v>187</v>
      </c>
      <c r="K2223" t="s">
        <v>188</v>
      </c>
      <c r="L2223" t="s">
        <v>238</v>
      </c>
      <c r="M2223" t="s">
        <v>1265</v>
      </c>
      <c r="N2223" t="s">
        <v>16486</v>
      </c>
      <c r="O2223" t="s">
        <v>79</v>
      </c>
      <c r="P2223" t="s"/>
      <c r="Q2223" t="s"/>
      <c r="R2223" t="s"/>
      <c r="S2223" t="s"/>
      <c r="T2223" t="s"/>
      <c r="U2223" t="s"/>
      <c r="V2223" t="s"/>
      <c r="W2223" t="s"/>
      <c r="X2223" t="s"/>
      <c r="Y2223" t="s"/>
      <c r="Z2223" t="s"/>
      <c r="AA2223" t="s"/>
      <c r="AB2223" t="s">
        <v>24503</v>
      </c>
      <c r="AC2223" t="s">
        <v>24504</v>
      </c>
      <c r="AD2223" t="s">
        <v>93</v>
      </c>
      <c r="AE2223" t="s">
        <v>44</v>
      </c>
      <c r="AF2223" t="s">
        <v>24505</v>
      </c>
      <c r="AG2223" t="s">
        <v>10412</v>
      </c>
      <c r="AH2223" t="s">
        <v>44</v>
      </c>
      <c r="AI2223" t="s">
        <v>24506</v>
      </c>
      <c r="AJ2223" t="s">
        <v>92</v>
      </c>
      <c r="AK2223" t="s">
        <v>66</v>
      </c>
    </row>
    <row r="2224" spans="1:38">
      <c r="A2224" t="s">
        <v>24507</v>
      </c>
      <c r="B2224" t="s">
        <v>24508</v>
      </c>
      <c r="C2224" t="s">
        <v>24509</v>
      </c>
      <c r="D2224" t="s">
        <v>24510</v>
      </c>
      <c r="E2224" t="s">
        <v>24511</v>
      </c>
      <c r="F2224" t="s"/>
      <c r="G2224" t="s">
        <v>50</v>
      </c>
      <c r="H2224" t="s">
        <v>51</v>
      </c>
      <c r="I2224" t="s"/>
      <c r="J2224" t="s"/>
      <c r="K2224" t="s"/>
      <c r="L2224" t="s">
        <v>971</v>
      </c>
      <c r="M2224" t="s">
        <v>972</v>
      </c>
      <c r="N2224" t="s">
        <v>973</v>
      </c>
      <c r="O2224" t="s"/>
      <c r="P2224" t="s"/>
      <c r="Q2224" t="s">
        <v>44</v>
      </c>
      <c r="R2224" t="s"/>
      <c r="S2224" t="s"/>
      <c r="T2224" t="s"/>
      <c r="U2224" t="s"/>
      <c r="V2224" t="s"/>
      <c r="W2224" t="s"/>
      <c r="X2224" t="s"/>
      <c r="Y2224" t="s"/>
      <c r="Z2224" t="s"/>
      <c r="AA2224" t="s"/>
      <c r="AB2224" t="s">
        <v>24512</v>
      </c>
      <c r="AC2224" t="s">
        <v>24512</v>
      </c>
      <c r="AD2224" t="s">
        <v>59</v>
      </c>
      <c r="AE2224" t="s">
        <v>44</v>
      </c>
      <c r="AF2224" t="s">
        <v>24513</v>
      </c>
      <c r="AG2224" t="s">
        <v>16840</v>
      </c>
      <c r="AH2224" t="s">
        <v>86</v>
      </c>
      <c r="AI2224" t="s">
        <v>24514</v>
      </c>
      <c r="AJ2224" t="s">
        <v>24515</v>
      </c>
      <c r="AK2224" t="s">
        <v>66</v>
      </c>
    </row>
    <row r="2225" spans="1:38">
      <c r="A2225" t="s">
        <v>24516</v>
      </c>
      <c r="B2225" t="s">
        <v>24517</v>
      </c>
      <c r="C2225" t="s">
        <v>24518</v>
      </c>
      <c r="D2225" t="s">
        <v>24519</v>
      </c>
      <c r="E2225" t="s">
        <v>24520</v>
      </c>
      <c r="F2225" t="s">
        <v>233</v>
      </c>
      <c r="G2225" t="s">
        <v>50</v>
      </c>
      <c r="H2225" t="s">
        <v>51</v>
      </c>
      <c r="I2225" t="s">
        <v>1663</v>
      </c>
      <c r="J2225" t="s">
        <v>187</v>
      </c>
      <c r="K2225" t="s">
        <v>188</v>
      </c>
      <c r="L2225" t="s">
        <v>55</v>
      </c>
      <c r="M2225" t="s">
        <v>56</v>
      </c>
      <c r="N2225" t="s">
        <v>426</v>
      </c>
      <c r="O2225" t="s"/>
      <c r="P2225" t="s">
        <v>847</v>
      </c>
      <c r="Q2225" t="s">
        <v>67</v>
      </c>
      <c r="R2225" t="s"/>
      <c r="S2225" t="s"/>
      <c r="T2225" t="s"/>
      <c r="U2225" t="s"/>
      <c r="V2225" t="s"/>
      <c r="W2225" t="s"/>
      <c r="X2225" t="s"/>
      <c r="Y2225" t="s"/>
      <c r="Z2225" t="s"/>
      <c r="AA2225" t="s"/>
      <c r="AB2225" t="s">
        <v>24521</v>
      </c>
      <c r="AC2225" t="s">
        <v>24522</v>
      </c>
      <c r="AD2225" t="s">
        <v>151</v>
      </c>
      <c r="AE2225" t="s">
        <v>44</v>
      </c>
      <c r="AF2225" t="s">
        <v>24523</v>
      </c>
      <c r="AG2225" t="s">
        <v>24524</v>
      </c>
      <c r="AH2225" t="s">
        <v>112</v>
      </c>
      <c r="AI2225" t="s">
        <v>24525</v>
      </c>
      <c r="AJ2225" t="s">
        <v>24526</v>
      </c>
      <c r="AK2225" t="s">
        <v>66</v>
      </c>
    </row>
    <row r="2226" spans="1:38">
      <c r="A2226" t="s">
        <v>24527</v>
      </c>
      <c r="B2226" t="s">
        <v>24528</v>
      </c>
      <c r="C2226" t="s">
        <v>24529</v>
      </c>
      <c r="D2226" t="s">
        <v>24530</v>
      </c>
      <c r="E2226" t="s">
        <v>24531</v>
      </c>
      <c r="F2226" t="s">
        <v>438</v>
      </c>
      <c r="G2226" t="s">
        <v>50</v>
      </c>
      <c r="H2226" t="s">
        <v>51</v>
      </c>
      <c r="I2226" t="s"/>
      <c r="J2226" t="s"/>
      <c r="K2226" t="s"/>
      <c r="L2226" t="s">
        <v>782</v>
      </c>
      <c r="M2226" t="s">
        <v>782</v>
      </c>
      <c r="N2226" t="s">
        <v>1738</v>
      </c>
      <c r="O2226" t="s"/>
      <c r="P2226" t="s"/>
      <c r="Q2226" t="s">
        <v>44</v>
      </c>
      <c r="R2226" t="s"/>
      <c r="S2226" t="s"/>
      <c r="T2226" t="s"/>
      <c r="U2226" t="s"/>
      <c r="V2226" t="s"/>
      <c r="W2226" t="s"/>
      <c r="X2226" t="s"/>
      <c r="Y2226" t="s"/>
      <c r="Z2226" t="s"/>
      <c r="AA2226" t="s"/>
      <c r="AB2226" t="s">
        <v>24532</v>
      </c>
      <c r="AC2226" t="s">
        <v>24532</v>
      </c>
      <c r="AD2226" t="s">
        <v>419</v>
      </c>
      <c r="AE2226" t="s">
        <v>44</v>
      </c>
      <c r="AF2226" t="s">
        <v>24533</v>
      </c>
      <c r="AG2226" t="s">
        <v>24534</v>
      </c>
      <c r="AH2226" t="s">
        <v>1299</v>
      </c>
      <c r="AI2226" t="s">
        <v>24535</v>
      </c>
      <c r="AJ2226" t="s">
        <v>24536</v>
      </c>
      <c r="AK2226" t="s">
        <v>66</v>
      </c>
    </row>
    <row r="2227" spans="1:38">
      <c r="A2227" t="s">
        <v>21479</v>
      </c>
      <c r="B2227" t="s">
        <v>24537</v>
      </c>
      <c r="C2227" t="s">
        <v>24538</v>
      </c>
      <c r="D2227" t="s">
        <v>24539</v>
      </c>
      <c r="E2227" t="s">
        <v>24540</v>
      </c>
      <c r="F2227" t="s">
        <v>98</v>
      </c>
      <c r="G2227" t="s">
        <v>50</v>
      </c>
      <c r="H2227" t="s">
        <v>51</v>
      </c>
      <c r="I2227" t="s"/>
      <c r="J2227" t="s"/>
      <c r="K2227" t="s"/>
      <c r="L2227" t="s">
        <v>204</v>
      </c>
      <c r="M2227" t="s">
        <v>205</v>
      </c>
      <c r="N2227" t="s">
        <v>570</v>
      </c>
      <c r="O2227" t="s"/>
      <c r="P2227" t="s"/>
      <c r="Q2227" t="s">
        <v>44</v>
      </c>
      <c r="R2227" t="s"/>
      <c r="S2227" t="s"/>
      <c r="T2227" t="s"/>
      <c r="U2227" t="s"/>
      <c r="V2227" t="s"/>
      <c r="W2227" t="s"/>
      <c r="X2227" t="s"/>
      <c r="Y2227" t="s"/>
      <c r="Z2227" t="s"/>
      <c r="AA2227" t="s"/>
      <c r="AB2227" t="s">
        <v>24541</v>
      </c>
      <c r="AC2227" t="s">
        <v>24541</v>
      </c>
      <c r="AD2227" t="s">
        <v>110</v>
      </c>
      <c r="AE2227" t="s">
        <v>1254</v>
      </c>
      <c r="AF2227" t="s">
        <v>24542</v>
      </c>
      <c r="AG2227" t="s">
        <v>24543</v>
      </c>
      <c r="AH2227" t="s">
        <v>110</v>
      </c>
      <c r="AI2227" t="s">
        <v>24544</v>
      </c>
      <c r="AJ2227" t="s">
        <v>24545</v>
      </c>
      <c r="AK2227" t="s">
        <v>66</v>
      </c>
    </row>
    <row r="2228" spans="1:38">
      <c r="A2228" t="s">
        <v>24546</v>
      </c>
      <c r="B2228" t="s">
        <v>24547</v>
      </c>
      <c r="C2228" t="s">
        <v>24548</v>
      </c>
      <c r="D2228" t="s">
        <v>24549</v>
      </c>
      <c r="E2228" t="s">
        <v>24550</v>
      </c>
      <c r="F2228" t="s">
        <v>1102</v>
      </c>
      <c r="G2228" t="s">
        <v>50</v>
      </c>
      <c r="H2228" t="s">
        <v>51</v>
      </c>
      <c r="I2228" t="s">
        <v>13672</v>
      </c>
      <c r="J2228" t="s">
        <v>1715</v>
      </c>
      <c r="K2228" t="s">
        <v>54</v>
      </c>
      <c r="L2228" t="s">
        <v>932</v>
      </c>
      <c r="M2228" t="s">
        <v>932</v>
      </c>
      <c r="N2228" t="s">
        <v>3610</v>
      </c>
      <c r="O2228" t="s">
        <v>86</v>
      </c>
      <c r="P2228" t="s"/>
      <c r="Q2228" t="s"/>
      <c r="R2228" t="s"/>
      <c r="S2228" t="s"/>
      <c r="T2228" t="s"/>
      <c r="U2228" t="s"/>
      <c r="V2228" t="s"/>
      <c r="W2228" t="s"/>
      <c r="X2228" t="s"/>
      <c r="Y2228" t="s"/>
      <c r="Z2228" t="s"/>
      <c r="AA2228" t="s"/>
      <c r="AB2228" t="s">
        <v>24551</v>
      </c>
      <c r="AC2228" t="s">
        <v>24552</v>
      </c>
      <c r="AD2228" t="s">
        <v>110</v>
      </c>
      <c r="AE2228" t="s">
        <v>1254</v>
      </c>
      <c r="AF2228" t="s">
        <v>24553</v>
      </c>
      <c r="AG2228" t="s">
        <v>24554</v>
      </c>
      <c r="AH2228" t="s">
        <v>151</v>
      </c>
      <c r="AI2228" t="s">
        <v>24555</v>
      </c>
      <c r="AJ2228" t="s">
        <v>92</v>
      </c>
      <c r="AK2228" t="s">
        <v>66</v>
      </c>
    </row>
    <row r="2229" spans="1:38">
      <c r="A2229" t="s">
        <v>24556</v>
      </c>
      <c r="B2229" t="s">
        <v>24557</v>
      </c>
      <c r="C2229" t="s">
        <v>24558</v>
      </c>
      <c r="D2229" t="s"/>
      <c r="E2229" t="s">
        <v>24559</v>
      </c>
      <c r="F2229" t="s"/>
      <c r="G2229" t="s">
        <v>50</v>
      </c>
      <c r="H2229" t="s">
        <v>51</v>
      </c>
      <c r="I2229" t="s">
        <v>12699</v>
      </c>
      <c r="J2229" t="s">
        <v>12699</v>
      </c>
      <c r="K2229" t="s">
        <v>3298</v>
      </c>
      <c r="L2229" t="s">
        <v>76</v>
      </c>
      <c r="M2229" t="s">
        <v>77</v>
      </c>
      <c r="N2229" t="s">
        <v>3464</v>
      </c>
      <c r="O2229" t="s">
        <v>939</v>
      </c>
      <c r="P2229" t="s"/>
      <c r="Q2229" t="s"/>
      <c r="R2229" t="s"/>
      <c r="S2229" t="s"/>
      <c r="T2229" t="s">
        <v>93</v>
      </c>
      <c r="U2229" t="s"/>
      <c r="V2229" t="s"/>
      <c r="W2229" t="s"/>
      <c r="X2229" t="s"/>
      <c r="Y2229" t="s"/>
      <c r="Z2229" t="s"/>
      <c r="AA2229" t="s"/>
      <c r="AB2229" t="s">
        <v>24560</v>
      </c>
      <c r="AC2229" t="s">
        <v>24560</v>
      </c>
      <c r="AD2229" t="s">
        <v>59</v>
      </c>
      <c r="AE2229" t="s">
        <v>107</v>
      </c>
      <c r="AF2229" t="s">
        <v>24561</v>
      </c>
      <c r="AG2229" t="s">
        <v>24562</v>
      </c>
      <c r="AH2229" t="s">
        <v>112</v>
      </c>
      <c r="AI2229" t="s">
        <v>24563</v>
      </c>
      <c r="AJ2229" t="s">
        <v>92</v>
      </c>
      <c r="AK2229" t="s">
        <v>66</v>
      </c>
    </row>
    <row r="2230" spans="1:38">
      <c r="A2230" t="s">
        <v>24564</v>
      </c>
      <c r="B2230" t="s">
        <v>24565</v>
      </c>
      <c r="C2230" t="s">
        <v>24566</v>
      </c>
      <c r="D2230" t="s">
        <v>24567</v>
      </c>
      <c r="E2230" t="s">
        <v>24568</v>
      </c>
      <c r="F2230" t="s">
        <v>4950</v>
      </c>
      <c r="G2230" t="s">
        <v>72</v>
      </c>
      <c r="H2230" t="s">
        <v>51</v>
      </c>
      <c r="I2230" t="s">
        <v>24569</v>
      </c>
      <c r="J2230" t="s">
        <v>727</v>
      </c>
      <c r="K2230" t="s">
        <v>138</v>
      </c>
      <c r="L2230" t="s">
        <v>170</v>
      </c>
      <c r="M2230" t="s">
        <v>336</v>
      </c>
      <c r="N2230" t="s">
        <v>22054</v>
      </c>
      <c r="O2230" t="s">
        <v>642</v>
      </c>
      <c r="P2230" t="s"/>
      <c r="Q2230" t="s"/>
      <c r="R2230" t="s"/>
      <c r="S2230" t="s"/>
      <c r="T2230" t="s"/>
      <c r="U2230" t="s"/>
      <c r="V2230" t="s">
        <v>67</v>
      </c>
      <c r="W2230" t="s">
        <v>24570</v>
      </c>
      <c r="X2230" t="s"/>
      <c r="Y2230" t="s"/>
      <c r="Z2230" t="s"/>
      <c r="AA2230" t="s">
        <v>84</v>
      </c>
      <c r="AB2230" t="s">
        <v>24571</v>
      </c>
      <c r="AC2230" t="s">
        <v>24572</v>
      </c>
      <c r="AD2230" t="s">
        <v>63</v>
      </c>
      <c r="AE2230" t="s">
        <v>44</v>
      </c>
      <c r="AF2230" t="s">
        <v>24573</v>
      </c>
      <c r="AG2230" t="s">
        <v>24574</v>
      </c>
      <c r="AH2230" t="s">
        <v>67</v>
      </c>
      <c r="AI2230" t="s">
        <v>24575</v>
      </c>
      <c r="AJ2230" t="s">
        <v>92</v>
      </c>
      <c r="AK2230" t="s">
        <v>66</v>
      </c>
    </row>
    <row r="2231" spans="1:38">
      <c r="A2231" t="s">
        <v>24576</v>
      </c>
      <c r="B2231" t="s">
        <v>24577</v>
      </c>
      <c r="C2231" t="s">
        <v>24578</v>
      </c>
      <c r="D2231" t="s">
        <v>24579</v>
      </c>
      <c r="E2231" t="s">
        <v>24580</v>
      </c>
      <c r="F2231" t="s">
        <v>233</v>
      </c>
      <c r="G2231" t="s">
        <v>50</v>
      </c>
      <c r="H2231" t="s">
        <v>51</v>
      </c>
      <c r="I2231" t="s">
        <v>24581</v>
      </c>
      <c r="J2231" t="s">
        <v>7237</v>
      </c>
      <c r="K2231" t="s">
        <v>354</v>
      </c>
      <c r="L2231" t="s">
        <v>120</v>
      </c>
      <c r="M2231" t="s">
        <v>121</v>
      </c>
      <c r="N2231" t="s">
        <v>122</v>
      </c>
      <c r="O2231" t="s">
        <v>826</v>
      </c>
      <c r="P2231" t="s">
        <v>24582</v>
      </c>
      <c r="Q2231" t="s">
        <v>93</v>
      </c>
      <c r="R2231" t="s">
        <v>24583</v>
      </c>
      <c r="S2231" t="s"/>
      <c r="T2231" t="s"/>
      <c r="U2231" t="s"/>
      <c r="V2231" t="s"/>
      <c r="W2231" t="s"/>
      <c r="X2231" t="s"/>
      <c r="Y2231" t="s"/>
      <c r="Z2231" t="s"/>
      <c r="AA2231" t="s"/>
      <c r="AB2231" t="s">
        <v>24584</v>
      </c>
      <c r="AC2231" t="s">
        <v>24585</v>
      </c>
      <c r="AD2231" t="s">
        <v>93</v>
      </c>
      <c r="AE2231" t="s">
        <v>44</v>
      </c>
      <c r="AF2231" t="s">
        <v>24586</v>
      </c>
      <c r="AG2231" t="s">
        <v>24587</v>
      </c>
      <c r="AH2231" t="s">
        <v>44</v>
      </c>
      <c r="AI2231" t="s">
        <v>24588</v>
      </c>
      <c r="AJ2231" t="s">
        <v>92</v>
      </c>
      <c r="AK2231" t="s">
        <v>66</v>
      </c>
    </row>
    <row r="2232" spans="1:38">
      <c r="A2232" t="s">
        <v>24589</v>
      </c>
      <c r="B2232" t="s">
        <v>24590</v>
      </c>
      <c r="C2232" t="s">
        <v>24591</v>
      </c>
      <c r="D2232" t="s">
        <v>24592</v>
      </c>
      <c r="E2232" t="s">
        <v>24593</v>
      </c>
      <c r="F2232" t="s">
        <v>233</v>
      </c>
      <c r="G2232" t="s">
        <v>50</v>
      </c>
      <c r="H2232" t="s">
        <v>51</v>
      </c>
      <c r="I2232" t="s">
        <v>1433</v>
      </c>
      <c r="J2232" t="s">
        <v>3620</v>
      </c>
      <c r="K2232" t="s">
        <v>271</v>
      </c>
      <c r="L2232" t="s">
        <v>55</v>
      </c>
      <c r="M2232" t="s">
        <v>56</v>
      </c>
      <c r="N2232" t="s">
        <v>441</v>
      </c>
      <c r="O2232" t="s">
        <v>174</v>
      </c>
      <c r="P2232" t="s">
        <v>24594</v>
      </c>
      <c r="Q2232" t="s">
        <v>93</v>
      </c>
      <c r="R2232" t="s">
        <v>24595</v>
      </c>
      <c r="S2232" t="s"/>
      <c r="T2232" t="s"/>
      <c r="U2232" t="s"/>
      <c r="V2232" t="s"/>
      <c r="W2232" t="s"/>
      <c r="X2232" t="s"/>
      <c r="Y2232" t="s"/>
      <c r="Z2232" t="s"/>
      <c r="AA2232" t="s"/>
      <c r="AB2232" t="s">
        <v>24596</v>
      </c>
      <c r="AC2232" t="s">
        <v>24597</v>
      </c>
      <c r="AD2232" t="s">
        <v>86</v>
      </c>
      <c r="AE2232" t="s">
        <v>342</v>
      </c>
      <c r="AF2232" t="s">
        <v>24598</v>
      </c>
      <c r="AG2232" t="s">
        <v>24599</v>
      </c>
      <c r="AH2232" t="s">
        <v>110</v>
      </c>
      <c r="AI2232" t="s">
        <v>24600</v>
      </c>
      <c r="AJ2232" t="s">
        <v>92</v>
      </c>
      <c r="AK2232" t="s">
        <v>66</v>
      </c>
    </row>
    <row r="2233" spans="1:38">
      <c r="A2233" t="s">
        <v>24601</v>
      </c>
      <c r="B2233" t="s">
        <v>24602</v>
      </c>
      <c r="C2233" t="s">
        <v>24603</v>
      </c>
      <c r="D2233" t="s">
        <v>24604</v>
      </c>
      <c r="E2233" t="s">
        <v>24605</v>
      </c>
      <c r="F2233" t="s">
        <v>2409</v>
      </c>
      <c r="G2233" t="s">
        <v>50</v>
      </c>
      <c r="H2233" t="s">
        <v>51</v>
      </c>
      <c r="I2233" t="s">
        <v>13660</v>
      </c>
      <c r="J2233" t="s">
        <v>11979</v>
      </c>
      <c r="K2233" t="s">
        <v>237</v>
      </c>
      <c r="L2233" t="s">
        <v>272</v>
      </c>
      <c r="M2233" t="s">
        <v>273</v>
      </c>
      <c r="N2233" t="s">
        <v>2346</v>
      </c>
      <c r="O2233" t="s">
        <v>79</v>
      </c>
      <c r="P2233" t="s"/>
      <c r="Q2233" t="s"/>
      <c r="R2233" t="s"/>
      <c r="S2233" t="s"/>
      <c r="T2233" t="s">
        <v>67</v>
      </c>
      <c r="U2233" t="s"/>
      <c r="V2233" t="s"/>
      <c r="W2233" t="s"/>
      <c r="X2233" t="s"/>
      <c r="Y2233" t="s"/>
      <c r="Z2233" t="s"/>
      <c r="AA2233" t="s"/>
      <c r="AB2233" t="s">
        <v>24606</v>
      </c>
      <c r="AC2233" t="s">
        <v>24607</v>
      </c>
      <c r="AD2233" t="s">
        <v>59</v>
      </c>
      <c r="AE2233" t="s">
        <v>60</v>
      </c>
      <c r="AF2233" t="s">
        <v>24608</v>
      </c>
      <c r="AG2233" t="s">
        <v>24609</v>
      </c>
      <c r="AH2233" t="s">
        <v>110</v>
      </c>
      <c r="AI2233" t="s">
        <v>24610</v>
      </c>
      <c r="AJ2233" t="s">
        <v>92</v>
      </c>
      <c r="AK2233" t="s">
        <v>66</v>
      </c>
    </row>
    <row r="2234" spans="1:38">
      <c r="A2234" t="s">
        <v>12236</v>
      </c>
      <c r="B2234" t="s">
        <v>24611</v>
      </c>
      <c r="C2234" t="s">
        <v>24612</v>
      </c>
      <c r="D2234" t="s">
        <v>24613</v>
      </c>
      <c r="E2234" t="s">
        <v>24614</v>
      </c>
      <c r="F2234" t="s">
        <v>21099</v>
      </c>
      <c r="G2234" t="s">
        <v>50</v>
      </c>
      <c r="H2234" t="s">
        <v>234</v>
      </c>
      <c r="I2234" t="s">
        <v>24615</v>
      </c>
      <c r="J2234" t="s">
        <v>440</v>
      </c>
      <c r="K2234" t="s">
        <v>54</v>
      </c>
      <c r="L2234" t="s">
        <v>189</v>
      </c>
      <c r="M2234" t="s">
        <v>190</v>
      </c>
      <c r="N2234" t="s">
        <v>191</v>
      </c>
      <c r="O2234" t="s">
        <v>939</v>
      </c>
      <c r="P2234" t="s"/>
      <c r="Q2234" t="s"/>
      <c r="R2234" t="s"/>
      <c r="S2234" t="s"/>
      <c r="T2234" t="s"/>
      <c r="U2234" t="s"/>
      <c r="V2234" t="s"/>
      <c r="W2234" t="s"/>
      <c r="X2234" t="s"/>
      <c r="Y2234" t="s"/>
      <c r="Z2234" t="s">
        <v>24616</v>
      </c>
      <c r="AA2234" t="s"/>
      <c r="AB2234" t="s">
        <v>24617</v>
      </c>
      <c r="AC2234" t="s">
        <v>24618</v>
      </c>
      <c r="AD2234" t="s">
        <v>110</v>
      </c>
      <c r="AE2234" t="s">
        <v>44</v>
      </c>
      <c r="AF2234" t="s">
        <v>24619</v>
      </c>
      <c r="AG2234" t="s">
        <v>6228</v>
      </c>
      <c r="AH2234" t="s">
        <v>86</v>
      </c>
      <c r="AI2234" t="s">
        <v>24620</v>
      </c>
      <c r="AJ2234" t="s">
        <v>92</v>
      </c>
      <c r="AK2234" t="s">
        <v>66</v>
      </c>
    </row>
    <row r="2235" spans="1:38">
      <c r="A2235" t="s">
        <v>24621</v>
      </c>
      <c r="B2235" t="s">
        <v>24622</v>
      </c>
      <c r="C2235" t="s">
        <v>24623</v>
      </c>
      <c r="D2235" t="s">
        <v>24624</v>
      </c>
      <c r="E2235" t="s">
        <v>24625</v>
      </c>
      <c r="F2235" t="s">
        <v>13347</v>
      </c>
      <c r="G2235" t="s">
        <v>50</v>
      </c>
      <c r="H2235" t="s">
        <v>51</v>
      </c>
      <c r="I2235" t="s">
        <v>7191</v>
      </c>
      <c r="J2235" t="s">
        <v>5247</v>
      </c>
      <c r="K2235" t="s">
        <v>54</v>
      </c>
      <c r="L2235" t="s">
        <v>258</v>
      </c>
      <c r="M2235" t="s">
        <v>259</v>
      </c>
      <c r="N2235" t="s">
        <v>715</v>
      </c>
      <c r="O2235" t="s">
        <v>86</v>
      </c>
      <c r="P2235" t="s"/>
      <c r="Q2235" t="s"/>
      <c r="R2235" t="s"/>
      <c r="S2235" t="s"/>
      <c r="T2235" t="s"/>
      <c r="U2235" t="s"/>
      <c r="V2235" t="s"/>
      <c r="W2235" t="s"/>
      <c r="X2235" t="s"/>
      <c r="Y2235" t="s"/>
      <c r="Z2235" t="s"/>
      <c r="AA2235" t="s"/>
      <c r="AB2235" t="s">
        <v>24626</v>
      </c>
      <c r="AC2235" t="s">
        <v>24627</v>
      </c>
      <c r="AD2235" t="s">
        <v>110</v>
      </c>
      <c r="AE2235" t="s">
        <v>1254</v>
      </c>
      <c r="AF2235" t="s">
        <v>24628</v>
      </c>
      <c r="AG2235" t="s">
        <v>24629</v>
      </c>
      <c r="AH2235" t="s">
        <v>110</v>
      </c>
      <c r="AI2235" t="s">
        <v>24630</v>
      </c>
      <c r="AJ2235" t="s">
        <v>92</v>
      </c>
      <c r="AK2235" t="s">
        <v>66</v>
      </c>
    </row>
    <row r="2236" spans="1:38">
      <c r="A2236" t="s">
        <v>24631</v>
      </c>
      <c r="B2236" t="s">
        <v>24632</v>
      </c>
      <c r="C2236" t="s">
        <v>24633</v>
      </c>
      <c r="D2236" t="s">
        <v>24634</v>
      </c>
      <c r="E2236" t="s">
        <v>24635</v>
      </c>
      <c r="F2236" t="s"/>
      <c r="G2236" t="s">
        <v>50</v>
      </c>
      <c r="H2236" t="s">
        <v>51</v>
      </c>
      <c r="I2236" t="s">
        <v>1167</v>
      </c>
      <c r="J2236" t="s"/>
      <c r="K2236" t="s">
        <v>271</v>
      </c>
      <c r="L2236" t="s">
        <v>932</v>
      </c>
      <c r="M2236" t="s">
        <v>932</v>
      </c>
      <c r="N2236" t="s">
        <v>1747</v>
      </c>
      <c r="O2236" t="s"/>
      <c r="P2236" t="s"/>
      <c r="Q2236" t="s">
        <v>44</v>
      </c>
      <c r="R2236" t="s"/>
      <c r="S2236" t="s"/>
      <c r="T2236" t="s"/>
      <c r="U2236" t="s"/>
      <c r="V2236" t="s"/>
      <c r="W2236" t="s"/>
      <c r="X2236" t="s"/>
      <c r="Y2236" t="s"/>
      <c r="Z2236" t="s"/>
      <c r="AA2236" t="s"/>
      <c r="AB2236" t="s">
        <v>24636</v>
      </c>
      <c r="AC2236" t="s">
        <v>24636</v>
      </c>
      <c r="AD2236" t="s">
        <v>93</v>
      </c>
      <c r="AE2236" t="s">
        <v>277</v>
      </c>
      <c r="AF2236" t="s">
        <v>24637</v>
      </c>
      <c r="AG2236" t="s">
        <v>24638</v>
      </c>
      <c r="AH2236" t="s">
        <v>44</v>
      </c>
      <c r="AI2236" t="s">
        <v>24639</v>
      </c>
      <c r="AJ2236" t="s">
        <v>24640</v>
      </c>
      <c r="AK2236" t="s">
        <v>66</v>
      </c>
    </row>
    <row r="2237" spans="1:38">
      <c r="A2237" t="s">
        <v>3643</v>
      </c>
      <c r="B2237" t="s">
        <v>24641</v>
      </c>
      <c r="C2237" t="s">
        <v>24642</v>
      </c>
      <c r="D2237" t="s"/>
      <c r="E2237" t="s">
        <v>24643</v>
      </c>
      <c r="F2237" t="s">
        <v>255</v>
      </c>
      <c r="G2237" t="s">
        <v>72</v>
      </c>
      <c r="H2237" t="s">
        <v>51</v>
      </c>
      <c r="I2237" t="s">
        <v>2975</v>
      </c>
      <c r="J2237" t="s"/>
      <c r="K2237" t="s">
        <v>2975</v>
      </c>
      <c r="L2237" t="s">
        <v>272</v>
      </c>
      <c r="M2237" t="s">
        <v>273</v>
      </c>
      <c r="N2237" t="s">
        <v>274</v>
      </c>
      <c r="O2237" t="s">
        <v>241</v>
      </c>
      <c r="P2237" t="s"/>
      <c r="Q2237" t="s"/>
      <c r="R2237" t="s"/>
      <c r="S2237" t="s"/>
      <c r="T2237" t="s"/>
      <c r="U2237" t="s"/>
      <c r="V2237" t="s"/>
      <c r="W2237" t="s">
        <v>24644</v>
      </c>
      <c r="X2237" t="s"/>
      <c r="Y2237" t="s"/>
      <c r="Z2237" t="s"/>
      <c r="AA2237" t="s"/>
      <c r="AB2237" t="s">
        <v>24645</v>
      </c>
      <c r="AC2237" t="s">
        <v>24645</v>
      </c>
      <c r="AD2237" t="s">
        <v>124</v>
      </c>
      <c r="AE2237" t="s">
        <v>60</v>
      </c>
      <c r="AF2237" t="s">
        <v>24646</v>
      </c>
      <c r="AG2237" t="s">
        <v>24647</v>
      </c>
      <c r="AH2237" t="s">
        <v>63</v>
      </c>
      <c r="AI2237" t="s">
        <v>24648</v>
      </c>
      <c r="AJ2237" t="s">
        <v>92</v>
      </c>
      <c r="AK2237" t="s">
        <v>66</v>
      </c>
    </row>
    <row r="2238" spans="1:38">
      <c r="A2238" t="s">
        <v>24649</v>
      </c>
      <c r="B2238" t="s">
        <v>24650</v>
      </c>
      <c r="C2238" t="s">
        <v>24651</v>
      </c>
      <c r="D2238" t="s">
        <v>24652</v>
      </c>
      <c r="E2238" t="s">
        <v>24653</v>
      </c>
      <c r="F2238" t="s">
        <v>2059</v>
      </c>
      <c r="G2238" t="s">
        <v>72</v>
      </c>
      <c r="H2238" t="s">
        <v>51</v>
      </c>
      <c r="I2238" t="s">
        <v>24654</v>
      </c>
      <c r="J2238" t="s">
        <v>24655</v>
      </c>
      <c r="K2238" t="s">
        <v>75</v>
      </c>
      <c r="L2238" t="s">
        <v>1344</v>
      </c>
      <c r="M2238" t="s">
        <v>1345</v>
      </c>
      <c r="N2238" t="s">
        <v>2463</v>
      </c>
      <c r="O2238" t="s">
        <v>79</v>
      </c>
      <c r="P2238" t="s"/>
      <c r="Q2238" t="s"/>
      <c r="R2238" t="s"/>
      <c r="S2238" t="s"/>
      <c r="T2238" t="s"/>
      <c r="U2238" t="s"/>
      <c r="V2238" t="s">
        <v>67</v>
      </c>
      <c r="W2238" t="s">
        <v>24656</v>
      </c>
      <c r="X2238" t="s"/>
      <c r="Y2238" t="s"/>
      <c r="Z2238" t="s"/>
      <c r="AA2238" t="s">
        <v>84</v>
      </c>
      <c r="AB2238" t="s">
        <v>24657</v>
      </c>
      <c r="AC2238" t="s">
        <v>24657</v>
      </c>
      <c r="AD2238" t="s">
        <v>93</v>
      </c>
      <c r="AE2238" t="s">
        <v>44</v>
      </c>
      <c r="AF2238" t="s">
        <v>24658</v>
      </c>
      <c r="AG2238" t="s">
        <v>44</v>
      </c>
      <c r="AH2238" t="s">
        <v>67</v>
      </c>
      <c r="AI2238" t="s">
        <v>24659</v>
      </c>
      <c r="AJ2238" t="s">
        <v>92</v>
      </c>
      <c r="AK2238" t="s">
        <v>66</v>
      </c>
    </row>
    <row r="2239" spans="1:38">
      <c r="A2239" t="s">
        <v>24660</v>
      </c>
      <c r="B2239" t="s">
        <v>24661</v>
      </c>
      <c r="C2239" t="s">
        <v>8794</v>
      </c>
      <c r="D2239" t="s">
        <v>24662</v>
      </c>
      <c r="E2239" t="s">
        <v>24663</v>
      </c>
      <c r="F2239" t="s">
        <v>255</v>
      </c>
      <c r="G2239" t="s">
        <v>50</v>
      </c>
      <c r="H2239" t="s">
        <v>51</v>
      </c>
      <c r="I2239" t="s">
        <v>24664</v>
      </c>
      <c r="J2239" t="s">
        <v>1933</v>
      </c>
      <c r="K2239" t="s">
        <v>54</v>
      </c>
      <c r="L2239" t="s">
        <v>272</v>
      </c>
      <c r="M2239" t="s">
        <v>273</v>
      </c>
      <c r="N2239" t="s">
        <v>5248</v>
      </c>
      <c r="O2239" t="s"/>
      <c r="P2239" t="s"/>
      <c r="Q2239" t="s">
        <v>44</v>
      </c>
      <c r="R2239" t="s"/>
      <c r="S2239" t="s"/>
      <c r="T2239" t="s"/>
      <c r="U2239" t="s"/>
      <c r="V2239" t="s"/>
      <c r="W2239" t="s"/>
      <c r="X2239" t="s"/>
      <c r="Y2239" t="s"/>
      <c r="Z2239" t="s"/>
      <c r="AA2239" t="s"/>
      <c r="AB2239" t="s">
        <v>24665</v>
      </c>
      <c r="AC2239" t="s">
        <v>24665</v>
      </c>
      <c r="AD2239" t="s">
        <v>110</v>
      </c>
      <c r="AE2239" t="s">
        <v>44</v>
      </c>
      <c r="AF2239" t="s">
        <v>24666</v>
      </c>
      <c r="AG2239" t="s">
        <v>5104</v>
      </c>
      <c r="AH2239" t="s">
        <v>301</v>
      </c>
      <c r="AI2239" t="s">
        <v>24667</v>
      </c>
      <c r="AJ2239" t="s">
        <v>24668</v>
      </c>
      <c r="AK2239" t="s">
        <v>66</v>
      </c>
    </row>
    <row r="2240" spans="1:38">
      <c r="A2240" t="s">
        <v>6857</v>
      </c>
      <c r="B2240" t="s">
        <v>24669</v>
      </c>
      <c r="C2240" t="s">
        <v>24670</v>
      </c>
      <c r="D2240" t="s">
        <v>24671</v>
      </c>
      <c r="E2240" t="s">
        <v>24672</v>
      </c>
      <c r="F2240" t="s"/>
      <c r="G2240" t="s">
        <v>50</v>
      </c>
      <c r="H2240" t="s">
        <v>51</v>
      </c>
      <c r="I2240" t="s">
        <v>24673</v>
      </c>
      <c r="J2240" t="s">
        <v>795</v>
      </c>
      <c r="K2240" t="s">
        <v>188</v>
      </c>
      <c r="L2240" t="s">
        <v>526</v>
      </c>
      <c r="M2240" t="s">
        <v>527</v>
      </c>
      <c r="N2240" t="s">
        <v>4867</v>
      </c>
      <c r="O2240" t="s">
        <v>846</v>
      </c>
      <c r="P2240" t="s"/>
      <c r="Q2240" t="s"/>
      <c r="R2240" t="s"/>
      <c r="S2240" t="s"/>
      <c r="T2240" t="s"/>
      <c r="U2240" t="s"/>
      <c r="V2240" t="s"/>
      <c r="W2240" t="s"/>
      <c r="X2240" t="s"/>
      <c r="Y2240" t="s"/>
      <c r="Z2240" t="s"/>
      <c r="AA2240" t="s"/>
      <c r="AB2240" t="s">
        <v>24674</v>
      </c>
      <c r="AC2240" t="s">
        <v>24675</v>
      </c>
      <c r="AD2240" t="s">
        <v>63</v>
      </c>
      <c r="AE2240" t="s">
        <v>44</v>
      </c>
      <c r="AF2240" t="s">
        <v>24676</v>
      </c>
      <c r="AG2240" t="s">
        <v>24677</v>
      </c>
      <c r="AH2240" t="s">
        <v>67</v>
      </c>
      <c r="AI2240" t="s">
        <v>24678</v>
      </c>
      <c r="AJ2240" t="s">
        <v>92</v>
      </c>
      <c r="AK2240" t="s">
        <v>66</v>
      </c>
    </row>
    <row r="2241" spans="1:38">
      <c r="A2241" t="s">
        <v>24679</v>
      </c>
      <c r="B2241" t="s">
        <v>24680</v>
      </c>
      <c r="C2241" t="s">
        <v>24681</v>
      </c>
      <c r="D2241" t="s"/>
      <c r="E2241" t="s">
        <v>24682</v>
      </c>
      <c r="F2241" t="s">
        <v>2409</v>
      </c>
      <c r="G2241" t="s">
        <v>50</v>
      </c>
      <c r="H2241" t="s">
        <v>51</v>
      </c>
      <c r="I2241" t="s">
        <v>1304</v>
      </c>
      <c r="J2241" t="s">
        <v>440</v>
      </c>
      <c r="K2241" t="s">
        <v>54</v>
      </c>
      <c r="L2241" t="s">
        <v>189</v>
      </c>
      <c r="M2241" t="s">
        <v>190</v>
      </c>
      <c r="N2241" t="s">
        <v>191</v>
      </c>
      <c r="O2241" t="s">
        <v>846</v>
      </c>
      <c r="P2241" t="s"/>
      <c r="Q2241" t="s"/>
      <c r="R2241" t="s"/>
      <c r="S2241" t="s"/>
      <c r="T2241" t="s"/>
      <c r="U2241" t="s"/>
      <c r="V2241" t="s"/>
      <c r="W2241" t="s"/>
      <c r="X2241" t="s"/>
      <c r="Y2241" t="s"/>
      <c r="Z2241" t="s"/>
      <c r="AA2241" t="s"/>
      <c r="AB2241" t="s">
        <v>24683</v>
      </c>
      <c r="AC2241" t="s">
        <v>24683</v>
      </c>
      <c r="AD2241" t="s">
        <v>192</v>
      </c>
      <c r="AE2241" t="s">
        <v>44</v>
      </c>
      <c r="AF2241" t="s">
        <v>24684</v>
      </c>
      <c r="AG2241" t="s">
        <v>24685</v>
      </c>
      <c r="AH2241" t="s">
        <v>433</v>
      </c>
      <c r="AI2241" t="s">
        <v>24686</v>
      </c>
      <c r="AJ2241" t="s">
        <v>92</v>
      </c>
      <c r="AK2241" t="s">
        <v>66</v>
      </c>
    </row>
    <row r="2242" spans="1:38">
      <c r="A2242" t="s">
        <v>24687</v>
      </c>
      <c r="B2242" t="s">
        <v>24688</v>
      </c>
      <c r="C2242" t="s">
        <v>24689</v>
      </c>
      <c r="D2242" t="s">
        <v>24690</v>
      </c>
      <c r="E2242" t="s">
        <v>24691</v>
      </c>
      <c r="F2242" t="s">
        <v>10240</v>
      </c>
      <c r="G2242" t="s">
        <v>50</v>
      </c>
      <c r="H2242" t="s">
        <v>234</v>
      </c>
      <c r="I2242" t="s">
        <v>24692</v>
      </c>
      <c r="J2242" t="s">
        <v>24692</v>
      </c>
      <c r="K2242" t="s">
        <v>469</v>
      </c>
      <c r="L2242" t="s">
        <v>100</v>
      </c>
      <c r="M2242" t="s">
        <v>2700</v>
      </c>
      <c r="N2242" t="s">
        <v>5167</v>
      </c>
      <c r="O2242" t="s">
        <v>209</v>
      </c>
      <c r="P2242" t="s"/>
      <c r="Q2242" t="s"/>
      <c r="R2242" t="s"/>
      <c r="S2242" t="s"/>
      <c r="T2242" t="s">
        <v>112</v>
      </c>
      <c r="U2242" t="s"/>
      <c r="V2242" t="s"/>
      <c r="W2242" t="s"/>
      <c r="X2242" t="s"/>
      <c r="Y2242" t="s"/>
      <c r="Z2242" t="s">
        <v>24693</v>
      </c>
      <c r="AA2242" t="s"/>
      <c r="AB2242" t="s">
        <v>24694</v>
      </c>
      <c r="AC2242" t="s">
        <v>24695</v>
      </c>
      <c r="AD2242" t="s">
        <v>93</v>
      </c>
      <c r="AE2242" t="s">
        <v>44</v>
      </c>
      <c r="AF2242" t="s">
        <v>24696</v>
      </c>
      <c r="AG2242" t="s">
        <v>44</v>
      </c>
      <c r="AH2242" t="s">
        <v>67</v>
      </c>
      <c r="AI2242" t="s">
        <v>24697</v>
      </c>
      <c r="AJ2242" t="s">
        <v>92</v>
      </c>
      <c r="AK2242" t="s">
        <v>66</v>
      </c>
    </row>
    <row r="2243" spans="1:38">
      <c r="A2243" t="s">
        <v>24698</v>
      </c>
      <c r="B2243" t="s">
        <v>24699</v>
      </c>
      <c r="C2243" t="s">
        <v>24700</v>
      </c>
      <c r="D2243" t="s"/>
      <c r="E2243" t="s">
        <v>24701</v>
      </c>
      <c r="F2243" t="s">
        <v>697</v>
      </c>
      <c r="G2243" t="s">
        <v>50</v>
      </c>
      <c r="H2243" t="s">
        <v>51</v>
      </c>
      <c r="I2243" t="s"/>
      <c r="J2243" t="s"/>
      <c r="K2243" t="s">
        <v>237</v>
      </c>
      <c r="L2243" t="s">
        <v>285</v>
      </c>
      <c r="M2243" t="s">
        <v>285</v>
      </c>
      <c r="N2243" t="s">
        <v>285</v>
      </c>
      <c r="O2243" t="s">
        <v>846</v>
      </c>
      <c r="P2243" t="s"/>
      <c r="Q2243" t="s">
        <v>67</v>
      </c>
      <c r="R2243" t="s">
        <v>6448</v>
      </c>
      <c r="S2243" t="s"/>
      <c r="T2243" t="s"/>
      <c r="U2243" t="s"/>
      <c r="V2243" t="s"/>
      <c r="W2243" t="s"/>
      <c r="X2243" t="s"/>
      <c r="Y2243" t="s"/>
      <c r="Z2243" t="s"/>
      <c r="AA2243" t="s"/>
      <c r="AB2243" t="s">
        <v>66</v>
      </c>
      <c r="AC2243" t="s"/>
      <c r="AD2243" t="s">
        <v>44</v>
      </c>
      <c r="AE2243" t="s">
        <v>44</v>
      </c>
      <c r="AF2243" t="s">
        <v>44</v>
      </c>
      <c r="AG2243" t="s">
        <v>44</v>
      </c>
      <c r="AH2243" t="s">
        <v>44</v>
      </c>
      <c r="AI2243" t="s">
        <v>286</v>
      </c>
      <c r="AJ2243" t="s">
        <v>92</v>
      </c>
      <c r="AK2243" t="s">
        <v>66</v>
      </c>
    </row>
    <row r="2244" spans="1:38">
      <c r="A2244" t="s">
        <v>24702</v>
      </c>
      <c r="B2244" t="s">
        <v>24703</v>
      </c>
      <c r="C2244" t="s">
        <v>24704</v>
      </c>
      <c r="D2244" t="s">
        <v>24705</v>
      </c>
      <c r="E2244" t="s">
        <v>24706</v>
      </c>
      <c r="F2244" t="s">
        <v>1458</v>
      </c>
      <c r="G2244" t="s">
        <v>50</v>
      </c>
      <c r="H2244" t="s">
        <v>51</v>
      </c>
      <c r="I2244" t="s">
        <v>24707</v>
      </c>
      <c r="J2244" t="s">
        <v>5792</v>
      </c>
      <c r="K2244" t="s">
        <v>138</v>
      </c>
      <c r="L2244" t="s">
        <v>285</v>
      </c>
      <c r="M2244" t="s">
        <v>285</v>
      </c>
      <c r="N2244" t="s">
        <v>285</v>
      </c>
      <c r="O2244" t="s">
        <v>241</v>
      </c>
      <c r="P2244" t="s"/>
      <c r="Q2244" t="s"/>
      <c r="R2244" t="s"/>
      <c r="S2244" t="s"/>
      <c r="T2244" t="s"/>
      <c r="U2244" t="s"/>
      <c r="V2244" t="s"/>
      <c r="W2244" t="s"/>
      <c r="X2244" t="s"/>
      <c r="Y2244" t="s"/>
      <c r="Z2244" t="s"/>
      <c r="AA2244" t="s"/>
      <c r="AB2244" t="s">
        <v>66</v>
      </c>
      <c r="AC2244" t="s"/>
      <c r="AD2244" t="s">
        <v>44</v>
      </c>
      <c r="AE2244" t="s">
        <v>44</v>
      </c>
      <c r="AF2244" t="s">
        <v>44</v>
      </c>
      <c r="AG2244" t="s">
        <v>44</v>
      </c>
      <c r="AH2244" t="s">
        <v>44</v>
      </c>
      <c r="AI2244" t="s">
        <v>286</v>
      </c>
      <c r="AJ2244" t="s">
        <v>92</v>
      </c>
      <c r="AK2244" t="s">
        <v>66</v>
      </c>
    </row>
    <row r="2245" spans="1:38">
      <c r="A2245" t="s">
        <v>8510</v>
      </c>
      <c r="B2245" t="s">
        <v>24708</v>
      </c>
      <c r="C2245" t="s">
        <v>24709</v>
      </c>
      <c r="D2245" t="s">
        <v>24710</v>
      </c>
      <c r="E2245" t="s">
        <v>24711</v>
      </c>
      <c r="F2245" t="s">
        <v>2409</v>
      </c>
      <c r="G2245" t="s">
        <v>50</v>
      </c>
      <c r="H2245" t="s">
        <v>51</v>
      </c>
      <c r="I2245" t="s">
        <v>22231</v>
      </c>
      <c r="J2245" t="s">
        <v>22232</v>
      </c>
      <c r="K2245" t="s">
        <v>569</v>
      </c>
      <c r="L2245" t="s">
        <v>1344</v>
      </c>
      <c r="M2245" t="s">
        <v>3962</v>
      </c>
      <c r="N2245" t="s">
        <v>4497</v>
      </c>
      <c r="O2245" t="s">
        <v>79</v>
      </c>
      <c r="P2245" t="s"/>
      <c r="Q2245" t="s"/>
      <c r="R2245" t="s"/>
      <c r="S2245" t="s"/>
      <c r="T2245" t="s"/>
      <c r="U2245" t="s"/>
      <c r="V2245" t="s"/>
      <c r="W2245" t="s"/>
      <c r="X2245" t="s"/>
      <c r="Y2245" t="s"/>
      <c r="Z2245" t="s"/>
      <c r="AA2245" t="s"/>
      <c r="AB2245" t="s">
        <v>24712</v>
      </c>
      <c r="AC2245" t="s">
        <v>24713</v>
      </c>
      <c r="AD2245" t="s">
        <v>59</v>
      </c>
      <c r="AE2245" t="s">
        <v>44</v>
      </c>
      <c r="AF2245" t="s">
        <v>24714</v>
      </c>
      <c r="AG2245" t="s">
        <v>24715</v>
      </c>
      <c r="AH2245" t="s">
        <v>124</v>
      </c>
      <c r="AI2245" t="s">
        <v>24716</v>
      </c>
      <c r="AJ2245" t="s">
        <v>92</v>
      </c>
      <c r="AK2245" t="s">
        <v>66</v>
      </c>
    </row>
    <row r="2246" spans="1:38">
      <c r="A2246" t="s">
        <v>24717</v>
      </c>
      <c r="B2246" t="s">
        <v>24718</v>
      </c>
      <c r="C2246" t="s">
        <v>24719</v>
      </c>
      <c r="D2246" t="s">
        <v>24720</v>
      </c>
      <c r="E2246" t="s">
        <v>24721</v>
      </c>
      <c r="F2246" t="s">
        <v>292</v>
      </c>
      <c r="G2246" t="s">
        <v>50</v>
      </c>
      <c r="H2246" t="s">
        <v>51</v>
      </c>
      <c r="I2246" t="s">
        <v>24722</v>
      </c>
      <c r="J2246" t="s"/>
      <c r="K2246" t="s">
        <v>453</v>
      </c>
      <c r="L2246" t="s">
        <v>272</v>
      </c>
      <c r="M2246" t="s">
        <v>273</v>
      </c>
      <c r="N2246" t="s">
        <v>2346</v>
      </c>
      <c r="O2246" t="s"/>
      <c r="P2246" t="s"/>
      <c r="Q2246" t="s">
        <v>44</v>
      </c>
      <c r="R2246" t="s"/>
      <c r="S2246" t="s"/>
      <c r="T2246" t="s"/>
      <c r="U2246" t="s"/>
      <c r="V2246" t="s"/>
      <c r="W2246" t="s"/>
      <c r="X2246" t="s"/>
      <c r="Y2246" t="s"/>
      <c r="Z2246" t="s"/>
      <c r="AA2246" t="s"/>
      <c r="AB2246" t="s">
        <v>24723</v>
      </c>
      <c r="AC2246" t="s">
        <v>24723</v>
      </c>
      <c r="AD2246" t="s">
        <v>63</v>
      </c>
      <c r="AE2246" t="s">
        <v>277</v>
      </c>
      <c r="AF2246" t="s">
        <v>24724</v>
      </c>
      <c r="AG2246" t="s">
        <v>24725</v>
      </c>
      <c r="AH2246" t="s">
        <v>67</v>
      </c>
      <c r="AI2246" t="s">
        <v>24726</v>
      </c>
      <c r="AJ2246" t="s">
        <v>24727</v>
      </c>
      <c r="AK2246" t="s">
        <v>66</v>
      </c>
    </row>
    <row r="2247" spans="1:38">
      <c r="A2247" t="s">
        <v>24728</v>
      </c>
      <c r="B2247" t="s">
        <v>24729</v>
      </c>
      <c r="C2247" t="s">
        <v>24730</v>
      </c>
      <c r="D2247" t="s">
        <v>24731</v>
      </c>
      <c r="E2247" t="s">
        <v>24732</v>
      </c>
      <c r="F2247" t="s"/>
      <c r="G2247" t="s">
        <v>50</v>
      </c>
      <c r="H2247" t="s">
        <v>51</v>
      </c>
      <c r="I2247" t="s"/>
      <c r="J2247" t="s"/>
      <c r="K2247" t="s"/>
      <c r="L2247" t="s">
        <v>238</v>
      </c>
      <c r="M2247" t="s">
        <v>660</v>
      </c>
      <c r="N2247" t="s">
        <v>4523</v>
      </c>
      <c r="O2247" t="s"/>
      <c r="P2247" t="s"/>
      <c r="Q2247" t="s">
        <v>44</v>
      </c>
      <c r="R2247" t="s"/>
      <c r="S2247" t="s"/>
      <c r="T2247" t="s"/>
      <c r="U2247" t="s"/>
      <c r="V2247" t="s"/>
      <c r="W2247" t="s"/>
      <c r="X2247" t="s"/>
      <c r="Y2247" t="s"/>
      <c r="Z2247" t="s"/>
      <c r="AA2247" t="s"/>
      <c r="AB2247" t="s">
        <v>24733</v>
      </c>
      <c r="AC2247" t="s">
        <v>24733</v>
      </c>
      <c r="AD2247" t="s">
        <v>59</v>
      </c>
      <c r="AE2247" t="s">
        <v>904</v>
      </c>
      <c r="AF2247" t="s">
        <v>24734</v>
      </c>
      <c r="AG2247" t="s">
        <v>24735</v>
      </c>
      <c r="AH2247" t="s">
        <v>93</v>
      </c>
      <c r="AI2247" t="s">
        <v>24736</v>
      </c>
      <c r="AJ2247" t="s">
        <v>24737</v>
      </c>
      <c r="AK2247" t="s">
        <v>66</v>
      </c>
    </row>
    <row r="2248" spans="1:38">
      <c r="A2248" t="s">
        <v>14118</v>
      </c>
      <c r="B2248" t="s">
        <v>24738</v>
      </c>
      <c r="C2248" t="s">
        <v>24739</v>
      </c>
      <c r="D2248" t="s">
        <v>24740</v>
      </c>
      <c r="E2248" t="s">
        <v>24741</v>
      </c>
      <c r="F2248" t="s"/>
      <c r="G2248" t="s">
        <v>72</v>
      </c>
      <c r="H2248" t="s">
        <v>234</v>
      </c>
      <c r="I2248" t="s">
        <v>14479</v>
      </c>
      <c r="J2248" t="s">
        <v>14480</v>
      </c>
      <c r="K2248" t="s">
        <v>3343</v>
      </c>
      <c r="L2248" t="s">
        <v>355</v>
      </c>
      <c r="M2248" t="s">
        <v>356</v>
      </c>
      <c r="N2248" t="s">
        <v>4401</v>
      </c>
      <c r="O2248" t="s">
        <v>918</v>
      </c>
      <c r="P2248" t="s"/>
      <c r="Q2248" t="s"/>
      <c r="R2248" t="s"/>
      <c r="S2248" t="s">
        <v>24742</v>
      </c>
      <c r="T2248" t="s">
        <v>391</v>
      </c>
      <c r="U2248" t="s"/>
      <c r="V2248" t="s"/>
      <c r="W2248" t="s">
        <v>24743</v>
      </c>
      <c r="X2248" t="s"/>
      <c r="Y2248" t="s"/>
      <c r="Z2248" t="s">
        <v>24744</v>
      </c>
      <c r="AA2248" t="s"/>
      <c r="AB2248" t="s">
        <v>24745</v>
      </c>
      <c r="AC2248" t="s">
        <v>24746</v>
      </c>
      <c r="AD2248" t="s">
        <v>59</v>
      </c>
      <c r="AE2248" t="s">
        <v>44</v>
      </c>
      <c r="AF2248" t="s">
        <v>24747</v>
      </c>
      <c r="AG2248" t="s">
        <v>24748</v>
      </c>
      <c r="AH2248" t="s">
        <v>174</v>
      </c>
      <c r="AI2248" t="s">
        <v>24749</v>
      </c>
      <c r="AJ2248" t="s">
        <v>92</v>
      </c>
      <c r="AK2248" t="s">
        <v>66</v>
      </c>
    </row>
    <row r="2249" spans="1:38">
      <c r="A2249" t="s">
        <v>24750</v>
      </c>
      <c r="B2249" t="s">
        <v>24751</v>
      </c>
      <c r="C2249" t="s">
        <v>24752</v>
      </c>
      <c r="D2249" t="s">
        <v>24753</v>
      </c>
      <c r="E2249" t="s">
        <v>24754</v>
      </c>
      <c r="F2249" t="s">
        <v>396</v>
      </c>
      <c r="G2249" t="s">
        <v>50</v>
      </c>
      <c r="H2249" t="s">
        <v>51</v>
      </c>
      <c r="I2249" t="s">
        <v>24755</v>
      </c>
      <c r="J2249" t="s">
        <v>99</v>
      </c>
      <c r="K2249" t="s">
        <v>54</v>
      </c>
      <c r="L2249" t="s">
        <v>843</v>
      </c>
      <c r="M2249" t="s">
        <v>844</v>
      </c>
      <c r="N2249" t="s">
        <v>845</v>
      </c>
      <c r="O2249" t="s"/>
      <c r="P2249" t="s"/>
      <c r="Q2249" t="s">
        <v>44</v>
      </c>
      <c r="R2249" t="s"/>
      <c r="S2249" t="s"/>
      <c r="T2249" t="s"/>
      <c r="U2249" t="s"/>
      <c r="V2249" t="s"/>
      <c r="W2249" t="s"/>
      <c r="X2249" t="s"/>
      <c r="Y2249" t="s"/>
      <c r="Z2249" t="s"/>
      <c r="AA2249" t="s"/>
      <c r="AB2249" t="s">
        <v>24756</v>
      </c>
      <c r="AC2249" t="s">
        <v>24757</v>
      </c>
      <c r="AD2249" t="s">
        <v>86</v>
      </c>
      <c r="AE2249" t="s">
        <v>1205</v>
      </c>
      <c r="AF2249" t="s">
        <v>24758</v>
      </c>
      <c r="AG2249" t="s">
        <v>24759</v>
      </c>
      <c r="AH2249" t="s">
        <v>174</v>
      </c>
      <c r="AI2249" t="s">
        <v>24760</v>
      </c>
      <c r="AJ2249" t="s">
        <v>24761</v>
      </c>
      <c r="AK2249" t="s">
        <v>66</v>
      </c>
    </row>
    <row r="2250" spans="1:38">
      <c r="A2250" t="s">
        <v>24762</v>
      </c>
      <c r="B2250" t="s">
        <v>24763</v>
      </c>
      <c r="C2250" t="s">
        <v>24764</v>
      </c>
      <c r="D2250" t="s">
        <v>24765</v>
      </c>
      <c r="E2250" t="s">
        <v>24766</v>
      </c>
      <c r="F2250" t="s">
        <v>396</v>
      </c>
      <c r="G2250" t="s">
        <v>50</v>
      </c>
      <c r="H2250" t="s">
        <v>51</v>
      </c>
      <c r="I2250" t="s">
        <v>24767</v>
      </c>
      <c r="J2250" t="s">
        <v>321</v>
      </c>
      <c r="K2250" t="s">
        <v>271</v>
      </c>
      <c r="L2250" t="s">
        <v>322</v>
      </c>
      <c r="M2250" t="s">
        <v>323</v>
      </c>
      <c r="N2250" t="s">
        <v>1088</v>
      </c>
      <c r="O2250" t="s">
        <v>79</v>
      </c>
      <c r="P2250" t="s"/>
      <c r="Q2250" t="s">
        <v>93</v>
      </c>
      <c r="R2250" t="s">
        <v>24768</v>
      </c>
      <c r="S2250" t="s"/>
      <c r="T2250" t="s"/>
      <c r="U2250" t="s"/>
      <c r="V2250" t="s"/>
      <c r="W2250" t="s"/>
      <c r="X2250" t="s"/>
      <c r="Y2250" t="s"/>
      <c r="Z2250" t="s"/>
      <c r="AA2250" t="s"/>
      <c r="AB2250" t="s">
        <v>24769</v>
      </c>
      <c r="AC2250" t="s">
        <v>24770</v>
      </c>
      <c r="AD2250" t="s">
        <v>59</v>
      </c>
      <c r="AE2250" t="s">
        <v>60</v>
      </c>
      <c r="AF2250" t="s">
        <v>24771</v>
      </c>
      <c r="AG2250" t="s">
        <v>8230</v>
      </c>
      <c r="AH2250" t="s">
        <v>63</v>
      </c>
      <c r="AI2250" t="s">
        <v>24772</v>
      </c>
      <c r="AJ2250" t="s">
        <v>92</v>
      </c>
      <c r="AK2250" t="s">
        <v>66</v>
      </c>
    </row>
    <row r="2251" spans="1:38">
      <c r="A2251" t="s">
        <v>1146</v>
      </c>
      <c r="B2251" t="s">
        <v>24773</v>
      </c>
      <c r="C2251" t="s">
        <v>24774</v>
      </c>
      <c r="D2251" t="s">
        <v>24775</v>
      </c>
      <c r="E2251" t="s">
        <v>24776</v>
      </c>
      <c r="F2251" t="s">
        <v>857</v>
      </c>
      <c r="G2251" t="s">
        <v>50</v>
      </c>
      <c r="H2251" t="s">
        <v>51</v>
      </c>
      <c r="I2251" t="s">
        <v>24777</v>
      </c>
      <c r="J2251" t="s"/>
      <c r="K2251" t="s">
        <v>4434</v>
      </c>
      <c r="L2251" t="s">
        <v>55</v>
      </c>
      <c r="M2251" t="s">
        <v>56</v>
      </c>
      <c r="N2251" t="s">
        <v>441</v>
      </c>
      <c r="O2251" t="s"/>
      <c r="P2251" t="s"/>
      <c r="Q2251" t="s">
        <v>44</v>
      </c>
      <c r="R2251" t="s"/>
      <c r="S2251" t="s"/>
      <c r="T2251" t="s"/>
      <c r="U2251" t="s"/>
      <c r="V2251" t="s"/>
      <c r="W2251" t="s"/>
      <c r="X2251" t="s"/>
      <c r="Y2251" t="s"/>
      <c r="Z2251" t="s"/>
      <c r="AA2251" t="s"/>
      <c r="AB2251" t="s">
        <v>24778</v>
      </c>
      <c r="AC2251" t="s">
        <v>24778</v>
      </c>
      <c r="AD2251" t="s">
        <v>174</v>
      </c>
      <c r="AE2251" t="s">
        <v>44</v>
      </c>
      <c r="AF2251" t="s">
        <v>24779</v>
      </c>
      <c r="AG2251" t="s">
        <v>24780</v>
      </c>
      <c r="AH2251" t="s">
        <v>174</v>
      </c>
      <c r="AI2251" t="s">
        <v>24781</v>
      </c>
      <c r="AJ2251" t="s">
        <v>24782</v>
      </c>
      <c r="AK2251" t="s">
        <v>66</v>
      </c>
    </row>
    <row r="2252" spans="1:38">
      <c r="A2252" t="s">
        <v>24783</v>
      </c>
      <c r="B2252" t="s">
        <v>24784</v>
      </c>
      <c r="C2252" t="s">
        <v>24785</v>
      </c>
      <c r="D2252" t="s">
        <v>24786</v>
      </c>
      <c r="E2252" t="s">
        <v>24787</v>
      </c>
      <c r="F2252" t="s">
        <v>49</v>
      </c>
      <c r="G2252" t="s">
        <v>50</v>
      </c>
      <c r="H2252" t="s">
        <v>51</v>
      </c>
      <c r="I2252" t="s">
        <v>24788</v>
      </c>
      <c r="J2252" t="s">
        <v>13061</v>
      </c>
      <c r="K2252" t="s">
        <v>237</v>
      </c>
      <c r="L2252" t="s">
        <v>322</v>
      </c>
      <c r="M2252" t="s">
        <v>486</v>
      </c>
      <c r="N2252" t="s">
        <v>1371</v>
      </c>
      <c r="O2252" t="s">
        <v>86</v>
      </c>
      <c r="P2252" t="s"/>
      <c r="Q2252" t="s"/>
      <c r="R2252" t="s"/>
      <c r="S2252" t="s"/>
      <c r="T2252" t="s"/>
      <c r="U2252" t="s"/>
      <c r="V2252" t="s"/>
      <c r="W2252" t="s"/>
      <c r="X2252" t="s"/>
      <c r="Y2252" t="s"/>
      <c r="Z2252" t="s"/>
      <c r="AA2252" t="s"/>
      <c r="AB2252" t="s">
        <v>24789</v>
      </c>
      <c r="AC2252" t="s">
        <v>24789</v>
      </c>
      <c r="AD2252" t="s">
        <v>110</v>
      </c>
      <c r="AE2252" t="s">
        <v>515</v>
      </c>
      <c r="AF2252" t="s">
        <v>24790</v>
      </c>
      <c r="AG2252" t="s">
        <v>24791</v>
      </c>
      <c r="AH2252" t="s">
        <v>110</v>
      </c>
      <c r="AI2252" t="s">
        <v>24792</v>
      </c>
      <c r="AJ2252" t="s">
        <v>92</v>
      </c>
      <c r="AK2252" t="s">
        <v>66</v>
      </c>
    </row>
    <row r="2253" spans="1:38">
      <c r="A2253" t="s">
        <v>24793</v>
      </c>
      <c r="B2253" t="s">
        <v>24794</v>
      </c>
      <c r="C2253" t="s">
        <v>24795</v>
      </c>
      <c r="D2253" t="s">
        <v>24796</v>
      </c>
      <c r="E2253" t="s">
        <v>24797</v>
      </c>
      <c r="F2253" t="s"/>
      <c r="G2253" t="s">
        <v>72</v>
      </c>
      <c r="H2253" t="s">
        <v>51</v>
      </c>
      <c r="I2253" t="s">
        <v>24798</v>
      </c>
      <c r="J2253" t="s"/>
      <c r="K2253" t="s">
        <v>24799</v>
      </c>
      <c r="L2253" t="s">
        <v>76</v>
      </c>
      <c r="M2253" t="s">
        <v>77</v>
      </c>
      <c r="N2253" t="s">
        <v>860</v>
      </c>
      <c r="O2253" t="s">
        <v>79</v>
      </c>
      <c r="P2253" t="s"/>
      <c r="Q2253" t="s"/>
      <c r="R2253" t="s"/>
      <c r="S2253" t="s"/>
      <c r="T2253" t="s"/>
      <c r="U2253" t="s"/>
      <c r="V2253" t="s"/>
      <c r="W2253" t="s">
        <v>24800</v>
      </c>
      <c r="X2253" t="s"/>
      <c r="Y2253" t="s"/>
      <c r="Z2253" t="s"/>
      <c r="AA2253" t="s"/>
      <c r="AB2253" t="s">
        <v>24801</v>
      </c>
      <c r="AC2253" t="s">
        <v>24801</v>
      </c>
      <c r="AD2253" t="s">
        <v>110</v>
      </c>
      <c r="AE2253" t="s">
        <v>44</v>
      </c>
      <c r="AF2253" t="s">
        <v>24802</v>
      </c>
      <c r="AG2253" t="s">
        <v>10129</v>
      </c>
      <c r="AH2253" t="s">
        <v>110</v>
      </c>
      <c r="AI2253" t="s">
        <v>24803</v>
      </c>
      <c r="AJ2253" t="s">
        <v>92</v>
      </c>
      <c r="AK2253" t="s">
        <v>66</v>
      </c>
    </row>
    <row r="2254" spans="1:38">
      <c r="A2254" t="s">
        <v>24804</v>
      </c>
      <c r="B2254" t="s">
        <v>24805</v>
      </c>
      <c r="C2254" t="s">
        <v>24806</v>
      </c>
      <c r="D2254" t="s"/>
      <c r="E2254" t="s">
        <v>24807</v>
      </c>
      <c r="F2254" t="s"/>
      <c r="G2254" t="s">
        <v>72</v>
      </c>
      <c r="H2254" t="s">
        <v>51</v>
      </c>
      <c r="I2254" t="s"/>
      <c r="J2254" t="s"/>
      <c r="K2254" t="s">
        <v>54</v>
      </c>
      <c r="L2254" t="s">
        <v>219</v>
      </c>
      <c r="M2254" t="s">
        <v>220</v>
      </c>
      <c r="N2254" t="s">
        <v>1972</v>
      </c>
      <c r="O2254" t="s">
        <v>174</v>
      </c>
      <c r="P2254" t="s"/>
      <c r="Q2254" t="s"/>
      <c r="R2254" t="s"/>
      <c r="S2254" t="s"/>
      <c r="T2254" t="s"/>
      <c r="U2254" t="s"/>
      <c r="V2254" t="s"/>
      <c r="W2254" t="s">
        <v>24808</v>
      </c>
      <c r="X2254" t="s"/>
      <c r="Y2254" t="s"/>
      <c r="Z2254" t="s"/>
      <c r="AA2254" t="s"/>
      <c r="AB2254" t="s">
        <v>24809</v>
      </c>
      <c r="AC2254" t="s">
        <v>24809</v>
      </c>
      <c r="AD2254" t="s">
        <v>93</v>
      </c>
      <c r="AE2254" t="s">
        <v>44</v>
      </c>
      <c r="AF2254" t="s">
        <v>24810</v>
      </c>
      <c r="AG2254" t="s">
        <v>44</v>
      </c>
      <c r="AH2254" t="s">
        <v>67</v>
      </c>
      <c r="AI2254" t="s">
        <v>24811</v>
      </c>
      <c r="AJ2254" t="s">
        <v>92</v>
      </c>
      <c r="AK2254" t="s">
        <v>66</v>
      </c>
    </row>
    <row r="2255" spans="1:38">
      <c r="A2255" t="s">
        <v>12047</v>
      </c>
      <c r="B2255" t="s">
        <v>24812</v>
      </c>
      <c r="C2255" t="s">
        <v>24813</v>
      </c>
      <c r="D2255" t="s">
        <v>24814</v>
      </c>
      <c r="E2255" t="s">
        <v>24815</v>
      </c>
      <c r="F2255" t="s">
        <v>233</v>
      </c>
      <c r="G2255" t="s">
        <v>50</v>
      </c>
      <c r="H2255" t="s">
        <v>51</v>
      </c>
      <c r="I2255" t="s">
        <v>842</v>
      </c>
      <c r="J2255" t="s">
        <v>842</v>
      </c>
      <c r="K2255" t="s">
        <v>54</v>
      </c>
      <c r="L2255" t="s">
        <v>597</v>
      </c>
      <c r="M2255" t="s">
        <v>598</v>
      </c>
      <c r="N2255" t="s">
        <v>599</v>
      </c>
      <c r="O2255" t="s">
        <v>192</v>
      </c>
      <c r="P2255" t="s">
        <v>23222</v>
      </c>
      <c r="Q2255" t="s">
        <v>67</v>
      </c>
      <c r="R2255" t="s"/>
      <c r="S2255" t="s"/>
      <c r="T2255" t="s"/>
      <c r="U2255" t="s"/>
      <c r="V2255" t="s"/>
      <c r="W2255" t="s"/>
      <c r="X2255" t="s"/>
      <c r="Y2255" t="s"/>
      <c r="Z2255" t="s"/>
      <c r="AA2255" t="s"/>
      <c r="AB2255" t="s">
        <v>24816</v>
      </c>
      <c r="AC2255" t="s">
        <v>24817</v>
      </c>
      <c r="AD2255" t="s">
        <v>174</v>
      </c>
      <c r="AE2255" t="s">
        <v>1105</v>
      </c>
      <c r="AF2255" t="s">
        <v>24818</v>
      </c>
      <c r="AG2255" t="s">
        <v>24819</v>
      </c>
      <c r="AH2255" t="s">
        <v>192</v>
      </c>
      <c r="AI2255" t="s">
        <v>24820</v>
      </c>
      <c r="AJ2255" t="s">
        <v>92</v>
      </c>
      <c r="AK2255" t="s">
        <v>66</v>
      </c>
    </row>
    <row r="2256" spans="1:38">
      <c r="A2256" t="s">
        <v>24821</v>
      </c>
      <c r="B2256" t="s">
        <v>24822</v>
      </c>
      <c r="C2256" t="s">
        <v>24823</v>
      </c>
      <c r="D2256" t="s">
        <v>24824</v>
      </c>
      <c r="E2256" t="s">
        <v>24825</v>
      </c>
      <c r="F2256" t="s">
        <v>4691</v>
      </c>
      <c r="G2256" t="s">
        <v>72</v>
      </c>
      <c r="H2256" t="s">
        <v>51</v>
      </c>
      <c r="I2256" t="s">
        <v>22442</v>
      </c>
      <c r="J2256" t="s">
        <v>842</v>
      </c>
      <c r="K2256" t="s">
        <v>54</v>
      </c>
      <c r="L2256" t="s">
        <v>120</v>
      </c>
      <c r="M2256" t="s">
        <v>382</v>
      </c>
      <c r="N2256" t="s">
        <v>23968</v>
      </c>
      <c r="O2256" t="s">
        <v>142</v>
      </c>
      <c r="P2256" t="s"/>
      <c r="Q2256" t="s"/>
      <c r="R2256" t="s"/>
      <c r="S2256" t="s"/>
      <c r="T2256" t="s"/>
      <c r="U2256" t="s"/>
      <c r="V2256" t="s"/>
      <c r="W2256" t="s">
        <v>23969</v>
      </c>
      <c r="X2256" t="s"/>
      <c r="Y2256" t="s"/>
      <c r="Z2256" t="s"/>
      <c r="AA2256" t="s"/>
      <c r="AB2256" t="s">
        <v>24826</v>
      </c>
      <c r="AC2256" t="s">
        <v>24827</v>
      </c>
      <c r="AD2256" t="s">
        <v>151</v>
      </c>
      <c r="AE2256" t="s">
        <v>225</v>
      </c>
      <c r="AF2256" t="s">
        <v>24828</v>
      </c>
      <c r="AG2256" t="s">
        <v>24829</v>
      </c>
      <c r="AH2256" t="s">
        <v>112</v>
      </c>
      <c r="AI2256" t="s">
        <v>24830</v>
      </c>
      <c r="AJ2256" t="s">
        <v>92</v>
      </c>
      <c r="AK2256" t="s">
        <v>66</v>
      </c>
    </row>
    <row r="2257" spans="1:38">
      <c r="A2257" t="s">
        <v>24831</v>
      </c>
      <c r="B2257" t="s">
        <v>24832</v>
      </c>
      <c r="C2257" t="s">
        <v>24833</v>
      </c>
      <c r="D2257" t="s">
        <v>6456</v>
      </c>
      <c r="E2257" t="s">
        <v>24834</v>
      </c>
      <c r="F2257" t="s">
        <v>49</v>
      </c>
      <c r="G2257" t="s">
        <v>50</v>
      </c>
      <c r="H2257" t="s">
        <v>51</v>
      </c>
      <c r="I2257" t="s">
        <v>1533</v>
      </c>
      <c r="J2257" t="s">
        <v>2898</v>
      </c>
      <c r="K2257" t="s">
        <v>1534</v>
      </c>
      <c r="L2257" t="s">
        <v>100</v>
      </c>
      <c r="M2257" t="s">
        <v>101</v>
      </c>
      <c r="N2257" t="s">
        <v>102</v>
      </c>
      <c r="O2257" t="s">
        <v>241</v>
      </c>
      <c r="P2257" t="s">
        <v>24835</v>
      </c>
      <c r="Q2257" t="s">
        <v>93</v>
      </c>
      <c r="R2257" t="s">
        <v>24836</v>
      </c>
      <c r="S2257" t="s"/>
      <c r="T2257" t="s"/>
      <c r="U2257" t="s"/>
      <c r="V2257" t="s"/>
      <c r="W2257" t="s"/>
      <c r="X2257" t="s"/>
      <c r="Y2257" t="s"/>
      <c r="Z2257" t="s"/>
      <c r="AA2257" t="s"/>
      <c r="AB2257" t="s">
        <v>24837</v>
      </c>
      <c r="AC2257" t="s">
        <v>24837</v>
      </c>
      <c r="AD2257" t="s">
        <v>110</v>
      </c>
      <c r="AE2257" t="s">
        <v>44</v>
      </c>
      <c r="AF2257" t="s">
        <v>24838</v>
      </c>
      <c r="AG2257" t="s">
        <v>24839</v>
      </c>
      <c r="AH2257" t="s">
        <v>59</v>
      </c>
      <c r="AI2257" t="s">
        <v>24840</v>
      </c>
      <c r="AJ2257" t="s">
        <v>92</v>
      </c>
      <c r="AK2257" t="s">
        <v>66</v>
      </c>
    </row>
    <row r="2258" spans="1:38">
      <c r="A2258" t="s">
        <v>24841</v>
      </c>
      <c r="B2258" t="s">
        <v>24842</v>
      </c>
      <c r="C2258" t="s">
        <v>24843</v>
      </c>
      <c r="D2258" t="s">
        <v>24844</v>
      </c>
      <c r="E2258" t="s">
        <v>24845</v>
      </c>
      <c r="F2258" t="s">
        <v>233</v>
      </c>
      <c r="G2258" t="s">
        <v>50</v>
      </c>
      <c r="H2258" t="s">
        <v>51</v>
      </c>
      <c r="I2258" t="s"/>
      <c r="J2258" t="s"/>
      <c r="K2258" t="s"/>
      <c r="L2258" t="s">
        <v>55</v>
      </c>
      <c r="M2258" t="s">
        <v>56</v>
      </c>
      <c r="N2258" t="s">
        <v>1772</v>
      </c>
      <c r="O2258" t="s"/>
      <c r="P2258" t="s"/>
      <c r="Q2258" t="s">
        <v>44</v>
      </c>
      <c r="R2258" t="s"/>
      <c r="S2258" t="s"/>
      <c r="T2258" t="s"/>
      <c r="U2258" t="s"/>
      <c r="V2258" t="s"/>
      <c r="W2258" t="s"/>
      <c r="X2258" t="s"/>
      <c r="Y2258" t="s"/>
      <c r="Z2258" t="s"/>
      <c r="AA2258" t="s"/>
      <c r="AB2258" t="s">
        <v>24846</v>
      </c>
      <c r="AC2258" t="s">
        <v>24846</v>
      </c>
      <c r="AD2258" t="s">
        <v>110</v>
      </c>
      <c r="AE2258" t="s">
        <v>210</v>
      </c>
      <c r="AF2258" t="s">
        <v>24847</v>
      </c>
      <c r="AG2258" t="s">
        <v>24848</v>
      </c>
      <c r="AH2258" t="s">
        <v>112</v>
      </c>
      <c r="AI2258" t="s">
        <v>24849</v>
      </c>
      <c r="AJ2258" t="s">
        <v>24850</v>
      </c>
      <c r="AK2258" t="s">
        <v>66</v>
      </c>
    </row>
    <row r="2259" spans="1:38">
      <c r="A2259" t="s">
        <v>24851</v>
      </c>
      <c r="B2259" t="s">
        <v>24852</v>
      </c>
      <c r="C2259" t="s">
        <v>24853</v>
      </c>
      <c r="D2259" t="s">
        <v>24854</v>
      </c>
      <c r="E2259" t="s">
        <v>24855</v>
      </c>
      <c r="F2259" t="s">
        <v>767</v>
      </c>
      <c r="G2259" t="s">
        <v>50</v>
      </c>
      <c r="H2259" t="s">
        <v>234</v>
      </c>
      <c r="I2259" t="s">
        <v>1304</v>
      </c>
      <c r="J2259" t="s">
        <v>440</v>
      </c>
      <c r="K2259" t="s">
        <v>54</v>
      </c>
      <c r="L2259" t="s">
        <v>189</v>
      </c>
      <c r="M2259" t="s">
        <v>190</v>
      </c>
      <c r="N2259" t="s">
        <v>12309</v>
      </c>
      <c r="O2259" t="s">
        <v>192</v>
      </c>
      <c r="P2259" t="s">
        <v>24856</v>
      </c>
      <c r="Q2259" t="s">
        <v>151</v>
      </c>
      <c r="R2259" t="s">
        <v>24857</v>
      </c>
      <c r="S2259" t="s"/>
      <c r="T2259" t="s"/>
      <c r="U2259" t="s"/>
      <c r="V2259" t="s"/>
      <c r="W2259" t="s"/>
      <c r="X2259" t="s"/>
      <c r="Y2259" t="s"/>
      <c r="Z2259" t="s">
        <v>24858</v>
      </c>
      <c r="AA2259" t="s"/>
      <c r="AB2259" t="s">
        <v>24859</v>
      </c>
      <c r="AC2259" t="s">
        <v>24860</v>
      </c>
      <c r="AD2259" t="s">
        <v>63</v>
      </c>
      <c r="AE2259" t="s">
        <v>277</v>
      </c>
      <c r="AF2259" t="s">
        <v>24861</v>
      </c>
      <c r="AG2259" t="s">
        <v>24862</v>
      </c>
      <c r="AH2259" t="s">
        <v>44</v>
      </c>
      <c r="AI2259" t="s">
        <v>24863</v>
      </c>
      <c r="AJ2259" t="s">
        <v>92</v>
      </c>
      <c r="AK2259" t="s">
        <v>66</v>
      </c>
    </row>
    <row r="2260" spans="1:38">
      <c r="A2260" t="s">
        <v>24864</v>
      </c>
      <c r="B2260" t="s">
        <v>24865</v>
      </c>
      <c r="C2260" t="s">
        <v>24866</v>
      </c>
      <c r="D2260" t="s">
        <v>24867</v>
      </c>
      <c r="E2260" t="s">
        <v>24868</v>
      </c>
      <c r="F2260" t="s">
        <v>255</v>
      </c>
      <c r="G2260" t="s">
        <v>50</v>
      </c>
      <c r="H2260" t="s">
        <v>51</v>
      </c>
      <c r="I2260" t="s">
        <v>1663</v>
      </c>
      <c r="J2260" t="s">
        <v>187</v>
      </c>
      <c r="K2260" t="s">
        <v>188</v>
      </c>
      <c r="L2260" t="s">
        <v>808</v>
      </c>
      <c r="M2260" t="s">
        <v>884</v>
      </c>
      <c r="N2260" t="s">
        <v>3784</v>
      </c>
      <c r="O2260" t="s">
        <v>174</v>
      </c>
      <c r="P2260" t="s"/>
      <c r="Q2260" t="s">
        <v>67</v>
      </c>
      <c r="R2260" t="s"/>
      <c r="S2260" t="s"/>
      <c r="T2260" t="s"/>
      <c r="U2260" t="s"/>
      <c r="V2260" t="s"/>
      <c r="W2260" t="s"/>
      <c r="X2260" t="s"/>
      <c r="Y2260" t="s"/>
      <c r="Z2260" t="s"/>
      <c r="AA2260" t="s"/>
      <c r="AB2260" t="s">
        <v>24869</v>
      </c>
      <c r="AC2260" t="s">
        <v>24870</v>
      </c>
      <c r="AD2260" t="s">
        <v>124</v>
      </c>
      <c r="AE2260" t="s">
        <v>297</v>
      </c>
      <c r="AF2260" t="s">
        <v>24871</v>
      </c>
      <c r="AG2260" t="s">
        <v>24872</v>
      </c>
      <c r="AH2260" t="s">
        <v>67</v>
      </c>
      <c r="AI2260" t="s">
        <v>24873</v>
      </c>
      <c r="AJ2260" t="s">
        <v>92</v>
      </c>
      <c r="AK2260" t="s">
        <v>66</v>
      </c>
    </row>
    <row r="2261" spans="1:38">
      <c r="A2261" t="s">
        <v>24874</v>
      </c>
      <c r="B2261" t="s">
        <v>24875</v>
      </c>
      <c r="C2261" t="s">
        <v>24876</v>
      </c>
      <c r="D2261" t="s">
        <v>24877</v>
      </c>
      <c r="E2261" t="s">
        <v>24878</v>
      </c>
      <c r="F2261" t="s">
        <v>2409</v>
      </c>
      <c r="G2261" t="s">
        <v>50</v>
      </c>
      <c r="H2261" t="s">
        <v>234</v>
      </c>
      <c r="I2261" t="s">
        <v>24879</v>
      </c>
      <c r="J2261" t="s">
        <v>713</v>
      </c>
      <c r="K2261" t="s">
        <v>714</v>
      </c>
      <c r="L2261" t="s">
        <v>170</v>
      </c>
      <c r="M2261" t="s">
        <v>171</v>
      </c>
      <c r="N2261" t="s">
        <v>4951</v>
      </c>
      <c r="O2261" t="s">
        <v>192</v>
      </c>
      <c r="P2261" t="s">
        <v>24880</v>
      </c>
      <c r="Q2261" t="s">
        <v>151</v>
      </c>
      <c r="R2261" t="s"/>
      <c r="S2261" t="s"/>
      <c r="T2261" t="s">
        <v>67</v>
      </c>
      <c r="U2261" t="s"/>
      <c r="V2261" t="s"/>
      <c r="W2261" t="s"/>
      <c r="X2261" t="s">
        <v>24881</v>
      </c>
      <c r="Y2261" t="s">
        <v>67</v>
      </c>
      <c r="Z2261" t="s">
        <v>24882</v>
      </c>
      <c r="AA2261" t="s">
        <v>772</v>
      </c>
      <c r="AB2261" t="s">
        <v>24883</v>
      </c>
      <c r="AC2261" t="s">
        <v>24883</v>
      </c>
      <c r="AD2261" t="s">
        <v>59</v>
      </c>
      <c r="AE2261" t="s">
        <v>44</v>
      </c>
      <c r="AF2261" t="s">
        <v>24884</v>
      </c>
      <c r="AG2261" t="s">
        <v>1401</v>
      </c>
      <c r="AH2261" t="s">
        <v>86</v>
      </c>
      <c r="AI2261" t="s">
        <v>24885</v>
      </c>
      <c r="AJ2261" t="s">
        <v>92</v>
      </c>
      <c r="AK2261" t="s">
        <v>66</v>
      </c>
    </row>
    <row r="2262" spans="1:38">
      <c r="A2262" t="s">
        <v>24886</v>
      </c>
      <c r="B2262" t="s">
        <v>24887</v>
      </c>
      <c r="C2262" t="s">
        <v>24888</v>
      </c>
      <c r="D2262" t="s">
        <v>24889</v>
      </c>
      <c r="E2262" t="s">
        <v>24890</v>
      </c>
      <c r="F2262" t="s">
        <v>4911</v>
      </c>
      <c r="G2262" t="s">
        <v>50</v>
      </c>
      <c r="H2262" t="s">
        <v>234</v>
      </c>
      <c r="I2262" t="s">
        <v>4496</v>
      </c>
      <c r="J2262" t="s">
        <v>1086</v>
      </c>
      <c r="K2262" t="s">
        <v>1087</v>
      </c>
      <c r="L2262" t="s">
        <v>322</v>
      </c>
      <c r="M2262" t="s">
        <v>323</v>
      </c>
      <c r="N2262" t="s">
        <v>1088</v>
      </c>
      <c r="O2262" t="s">
        <v>59</v>
      </c>
      <c r="P2262" t="s">
        <v>24891</v>
      </c>
      <c r="Q2262" t="s">
        <v>67</v>
      </c>
      <c r="R2262" t="s"/>
      <c r="S2262" t="s">
        <v>24892</v>
      </c>
      <c r="T2262" t="s">
        <v>67</v>
      </c>
      <c r="U2262" t="s"/>
      <c r="V2262" t="s"/>
      <c r="W2262" t="s"/>
      <c r="X2262" t="s"/>
      <c r="Y2262" t="s"/>
      <c r="Z2262" t="s">
        <v>24893</v>
      </c>
      <c r="AA2262" t="s"/>
      <c r="AB2262" t="s">
        <v>24894</v>
      </c>
      <c r="AC2262" t="s">
        <v>24895</v>
      </c>
      <c r="AD2262" t="s">
        <v>110</v>
      </c>
      <c r="AE2262" t="s">
        <v>1254</v>
      </c>
      <c r="AF2262" t="s">
        <v>24896</v>
      </c>
      <c r="AG2262" t="s">
        <v>24897</v>
      </c>
      <c r="AH2262" t="s">
        <v>174</v>
      </c>
      <c r="AI2262" t="s">
        <v>24898</v>
      </c>
      <c r="AJ2262" t="s">
        <v>92</v>
      </c>
      <c r="AK2262" t="s">
        <v>66</v>
      </c>
    </row>
    <row r="2263" spans="1:38">
      <c r="A2263" t="s">
        <v>24899</v>
      </c>
      <c r="B2263" t="s">
        <v>24900</v>
      </c>
      <c r="C2263" t="s">
        <v>24901</v>
      </c>
      <c r="D2263" t="s">
        <v>24902</v>
      </c>
      <c r="E2263" t="s">
        <v>24903</v>
      </c>
      <c r="F2263" t="s"/>
      <c r="G2263" t="s">
        <v>50</v>
      </c>
      <c r="H2263" t="s">
        <v>51</v>
      </c>
      <c r="I2263" t="s">
        <v>10653</v>
      </c>
      <c r="J2263" t="s">
        <v>3913</v>
      </c>
      <c r="K2263" t="s">
        <v>410</v>
      </c>
      <c r="L2263" t="s">
        <v>170</v>
      </c>
      <c r="M2263" t="s">
        <v>171</v>
      </c>
      <c r="N2263" t="s">
        <v>1168</v>
      </c>
      <c r="O2263" t="s">
        <v>79</v>
      </c>
      <c r="P2263" t="s"/>
      <c r="Q2263" t="s">
        <v>67</v>
      </c>
      <c r="R2263" t="s">
        <v>24904</v>
      </c>
      <c r="S2263" t="s"/>
      <c r="T2263" t="s"/>
      <c r="U2263" t="s"/>
      <c r="V2263" t="s"/>
      <c r="W2263" t="s"/>
      <c r="X2263" t="s"/>
      <c r="Y2263" t="s"/>
      <c r="Z2263" t="s"/>
      <c r="AA2263" t="s"/>
      <c r="AB2263" t="s">
        <v>24905</v>
      </c>
      <c r="AC2263" t="s">
        <v>24906</v>
      </c>
      <c r="AD2263" t="s">
        <v>93</v>
      </c>
      <c r="AE2263" t="s">
        <v>277</v>
      </c>
      <c r="AF2263" t="s">
        <v>24907</v>
      </c>
      <c r="AG2263" t="s">
        <v>24908</v>
      </c>
      <c r="AH2263" t="s">
        <v>44</v>
      </c>
      <c r="AI2263" t="s">
        <v>24909</v>
      </c>
      <c r="AJ2263" t="s">
        <v>92</v>
      </c>
      <c r="AK2263" t="s">
        <v>66</v>
      </c>
    </row>
    <row r="2264" spans="1:38">
      <c r="A2264" t="s">
        <v>24910</v>
      </c>
      <c r="B2264" t="s">
        <v>24911</v>
      </c>
      <c r="C2264" t="s">
        <v>24912</v>
      </c>
      <c r="D2264" t="s">
        <v>24913</v>
      </c>
      <c r="E2264" t="s">
        <v>24914</v>
      </c>
      <c r="F2264" t="s"/>
      <c r="G2264" t="s">
        <v>50</v>
      </c>
      <c r="H2264" t="s">
        <v>51</v>
      </c>
      <c r="I2264" t="s">
        <v>1024</v>
      </c>
      <c r="J2264" t="s">
        <v>53</v>
      </c>
      <c r="K2264" t="s">
        <v>54</v>
      </c>
      <c r="L2264" t="s">
        <v>582</v>
      </c>
      <c r="M2264" t="s">
        <v>871</v>
      </c>
      <c r="N2264" t="s">
        <v>1567</v>
      </c>
      <c r="O2264" t="s">
        <v>826</v>
      </c>
      <c r="P2264" t="s"/>
      <c r="Q2264" t="s"/>
      <c r="R2264" t="s"/>
      <c r="S2264" t="s"/>
      <c r="T2264" t="s"/>
      <c r="U2264" t="s"/>
      <c r="V2264" t="s"/>
      <c r="W2264" t="s"/>
      <c r="X2264" t="s"/>
      <c r="Y2264" t="s"/>
      <c r="Z2264" t="s"/>
      <c r="AA2264" t="s"/>
      <c r="AB2264" t="s">
        <v>24915</v>
      </c>
      <c r="AC2264" t="s">
        <v>24915</v>
      </c>
      <c r="AD2264" t="s">
        <v>63</v>
      </c>
      <c r="AE2264" t="s">
        <v>387</v>
      </c>
      <c r="AF2264" t="s">
        <v>24916</v>
      </c>
      <c r="AG2264" t="s">
        <v>20764</v>
      </c>
      <c r="AH2264" t="s">
        <v>93</v>
      </c>
      <c r="AI2264" t="s">
        <v>24917</v>
      </c>
      <c r="AJ2264" t="s">
        <v>92</v>
      </c>
      <c r="AK2264" t="s">
        <v>66</v>
      </c>
    </row>
    <row r="2265" spans="1:38">
      <c r="A2265" t="s">
        <v>24918</v>
      </c>
      <c r="B2265" t="s">
        <v>24919</v>
      </c>
      <c r="C2265" t="s">
        <v>24920</v>
      </c>
      <c r="D2265" t="s">
        <v>24921</v>
      </c>
      <c r="E2265" t="s">
        <v>24922</v>
      </c>
      <c r="F2265" t="s">
        <v>49</v>
      </c>
      <c r="G2265" t="s">
        <v>50</v>
      </c>
      <c r="H2265" t="s">
        <v>51</v>
      </c>
      <c r="I2265" t="s">
        <v>11404</v>
      </c>
      <c r="J2265" t="s">
        <v>4678</v>
      </c>
      <c r="K2265" t="s">
        <v>54</v>
      </c>
      <c r="L2265" t="s">
        <v>100</v>
      </c>
      <c r="M2265" t="s">
        <v>101</v>
      </c>
      <c r="N2265" t="s">
        <v>6550</v>
      </c>
      <c r="O2265" t="s"/>
      <c r="P2265" t="s"/>
      <c r="Q2265" t="s">
        <v>44</v>
      </c>
      <c r="R2265" t="s"/>
      <c r="S2265" t="s"/>
      <c r="T2265" t="s"/>
      <c r="U2265" t="s"/>
      <c r="V2265" t="s"/>
      <c r="W2265" t="s"/>
      <c r="X2265" t="s"/>
      <c r="Y2265" t="s"/>
      <c r="Z2265" t="s"/>
      <c r="AA2265" t="s"/>
      <c r="AB2265" t="s">
        <v>24923</v>
      </c>
      <c r="AC2265" t="s">
        <v>24923</v>
      </c>
      <c r="AD2265" t="s">
        <v>149</v>
      </c>
      <c r="AE2265" t="s">
        <v>44</v>
      </c>
      <c r="AF2265" t="s">
        <v>24924</v>
      </c>
      <c r="AG2265" t="s">
        <v>24925</v>
      </c>
      <c r="AH2265" t="s">
        <v>347</v>
      </c>
      <c r="AI2265" t="s">
        <v>24926</v>
      </c>
      <c r="AJ2265" t="s">
        <v>24927</v>
      </c>
      <c r="AK2265" t="s">
        <v>66</v>
      </c>
    </row>
    <row r="2266" spans="1:38">
      <c r="A2266" t="s">
        <v>6068</v>
      </c>
      <c r="B2266" t="s">
        <v>24928</v>
      </c>
      <c r="C2266" t="s">
        <v>24929</v>
      </c>
      <c r="D2266" t="s">
        <v>24930</v>
      </c>
      <c r="E2266" t="s">
        <v>24931</v>
      </c>
      <c r="F2266" t="s"/>
      <c r="G2266" t="s">
        <v>50</v>
      </c>
      <c r="H2266" t="s">
        <v>51</v>
      </c>
      <c r="I2266" t="s">
        <v>24932</v>
      </c>
      <c r="J2266" t="s"/>
      <c r="K2266" t="s">
        <v>4434</v>
      </c>
      <c r="L2266" t="s">
        <v>55</v>
      </c>
      <c r="M2266" t="s">
        <v>56</v>
      </c>
      <c r="N2266" t="s">
        <v>441</v>
      </c>
      <c r="O2266" t="s"/>
      <c r="P2266" t="s"/>
      <c r="Q2266" t="s">
        <v>44</v>
      </c>
      <c r="R2266" t="s"/>
      <c r="S2266" t="s"/>
      <c r="T2266" t="s"/>
      <c r="U2266" t="s"/>
      <c r="V2266" t="s"/>
      <c r="W2266" t="s"/>
      <c r="X2266" t="s"/>
      <c r="Y2266" t="s"/>
      <c r="Z2266" t="s"/>
      <c r="AA2266" t="s"/>
      <c r="AB2266" t="s">
        <v>24933</v>
      </c>
      <c r="AC2266" t="s">
        <v>24933</v>
      </c>
      <c r="AD2266" t="s">
        <v>124</v>
      </c>
      <c r="AE2266" t="s">
        <v>297</v>
      </c>
      <c r="AF2266" t="s">
        <v>24934</v>
      </c>
      <c r="AG2266" t="s">
        <v>5269</v>
      </c>
      <c r="AH2266" t="s">
        <v>209</v>
      </c>
      <c r="AI2266" t="s">
        <v>24935</v>
      </c>
      <c r="AJ2266" t="s">
        <v>24936</v>
      </c>
      <c r="AK2266" t="s">
        <v>66</v>
      </c>
    </row>
    <row r="2267" spans="1:38">
      <c r="A2267" t="s">
        <v>24937</v>
      </c>
      <c r="B2267" t="s">
        <v>24938</v>
      </c>
      <c r="C2267" t="s">
        <v>24939</v>
      </c>
      <c r="D2267" t="s">
        <v>24940</v>
      </c>
      <c r="E2267" t="s">
        <v>24941</v>
      </c>
      <c r="F2267" t="s">
        <v>255</v>
      </c>
      <c r="G2267" t="s">
        <v>50</v>
      </c>
      <c r="H2267" t="s">
        <v>51</v>
      </c>
      <c r="I2267" t="s">
        <v>6887</v>
      </c>
      <c r="J2267" t="s"/>
      <c r="K2267" t="s">
        <v>1784</v>
      </c>
      <c r="L2267" t="s">
        <v>55</v>
      </c>
      <c r="M2267" t="s">
        <v>56</v>
      </c>
      <c r="N2267" t="s">
        <v>1772</v>
      </c>
      <c r="O2267" t="s">
        <v>241</v>
      </c>
      <c r="P2267" t="s">
        <v>3977</v>
      </c>
      <c r="Q2267" t="s">
        <v>67</v>
      </c>
      <c r="R2267" t="s">
        <v>24942</v>
      </c>
      <c r="S2267" t="s"/>
      <c r="T2267" t="s"/>
      <c r="U2267" t="s"/>
      <c r="V2267" t="s"/>
      <c r="W2267" t="s"/>
      <c r="X2267" t="s"/>
      <c r="Y2267" t="s"/>
      <c r="Z2267" t="s"/>
      <c r="AA2267" t="s"/>
      <c r="AB2267" t="s">
        <v>24943</v>
      </c>
      <c r="AC2267" t="s">
        <v>24944</v>
      </c>
      <c r="AD2267" t="s">
        <v>151</v>
      </c>
      <c r="AE2267" t="s">
        <v>225</v>
      </c>
      <c r="AF2267" t="s">
        <v>24945</v>
      </c>
      <c r="AG2267" t="s">
        <v>24946</v>
      </c>
      <c r="AH2267" t="s">
        <v>93</v>
      </c>
      <c r="AI2267" t="s">
        <v>24947</v>
      </c>
      <c r="AJ2267" t="s">
        <v>92</v>
      </c>
      <c r="AK2267" t="s">
        <v>66</v>
      </c>
    </row>
    <row r="2268" spans="1:38">
      <c r="A2268" t="s">
        <v>24948</v>
      </c>
      <c r="B2268" t="s">
        <v>24949</v>
      </c>
      <c r="C2268" t="s">
        <v>24950</v>
      </c>
      <c r="D2268" t="s">
        <v>24951</v>
      </c>
      <c r="E2268" t="s">
        <v>24952</v>
      </c>
      <c r="F2268" t="s">
        <v>71</v>
      </c>
      <c r="G2268" t="s">
        <v>50</v>
      </c>
      <c r="H2268" t="s">
        <v>51</v>
      </c>
      <c r="I2268" t="s">
        <v>24953</v>
      </c>
      <c r="J2268" t="s">
        <v>1127</v>
      </c>
      <c r="K2268" t="s">
        <v>54</v>
      </c>
      <c r="L2268" t="s">
        <v>355</v>
      </c>
      <c r="M2268" t="s">
        <v>356</v>
      </c>
      <c r="N2268" t="s">
        <v>357</v>
      </c>
      <c r="O2268" t="s">
        <v>241</v>
      </c>
      <c r="P2268" t="s">
        <v>24954</v>
      </c>
      <c r="Q2268" t="s">
        <v>151</v>
      </c>
      <c r="R2268" t="s">
        <v>24955</v>
      </c>
      <c r="S2268" t="s"/>
      <c r="T2268" t="s"/>
      <c r="U2268" t="s"/>
      <c r="V2268" t="s">
        <v>67</v>
      </c>
      <c r="W2268" t="s"/>
      <c r="X2268" t="s"/>
      <c r="Y2268" t="s"/>
      <c r="Z2268" t="s"/>
      <c r="AA2268" t="s">
        <v>84</v>
      </c>
      <c r="AB2268" t="s">
        <v>24956</v>
      </c>
      <c r="AC2268" t="s">
        <v>24957</v>
      </c>
      <c r="AD2268" t="s">
        <v>345</v>
      </c>
      <c r="AE2268" t="s">
        <v>8958</v>
      </c>
      <c r="AF2268" t="s">
        <v>24958</v>
      </c>
      <c r="AG2268" t="s">
        <v>24959</v>
      </c>
      <c r="AH2268" t="s">
        <v>606</v>
      </c>
      <c r="AI2268" t="s">
        <v>24960</v>
      </c>
      <c r="AJ2268" t="s">
        <v>92</v>
      </c>
      <c r="AK2268" t="s">
        <v>66</v>
      </c>
    </row>
    <row r="2269" spans="1:38">
      <c r="A2269" t="s">
        <v>24961</v>
      </c>
      <c r="B2269" t="s">
        <v>24962</v>
      </c>
      <c r="C2269" t="s">
        <v>24963</v>
      </c>
      <c r="D2269" t="s">
        <v>24964</v>
      </c>
      <c r="E2269" t="s">
        <v>24965</v>
      </c>
      <c r="F2269" t="s">
        <v>438</v>
      </c>
      <c r="G2269" t="s">
        <v>50</v>
      </c>
      <c r="H2269" t="s">
        <v>51</v>
      </c>
      <c r="I2269" t="s"/>
      <c r="J2269" t="s"/>
      <c r="K2269" t="s"/>
      <c r="L2269" t="s">
        <v>204</v>
      </c>
      <c r="M2269" t="s">
        <v>205</v>
      </c>
      <c r="N2269" t="s">
        <v>1061</v>
      </c>
      <c r="O2269" t="s"/>
      <c r="P2269" t="s"/>
      <c r="Q2269" t="s">
        <v>44</v>
      </c>
      <c r="R2269" t="s"/>
      <c r="S2269" t="s"/>
      <c r="T2269" t="s"/>
      <c r="U2269" t="s"/>
      <c r="V2269" t="s"/>
      <c r="W2269" t="s"/>
      <c r="X2269" t="s"/>
      <c r="Y2269" t="s"/>
      <c r="Z2269" t="s"/>
      <c r="AA2269" t="s"/>
      <c r="AB2269" t="s">
        <v>24966</v>
      </c>
      <c r="AC2269" t="s">
        <v>24966</v>
      </c>
      <c r="AD2269" t="s">
        <v>93</v>
      </c>
      <c r="AE2269" t="s">
        <v>44</v>
      </c>
      <c r="AF2269" t="s">
        <v>24967</v>
      </c>
      <c r="AG2269" t="s">
        <v>44</v>
      </c>
      <c r="AH2269" t="s">
        <v>67</v>
      </c>
      <c r="AI2269" t="s">
        <v>24968</v>
      </c>
      <c r="AJ2269" t="s">
        <v>24969</v>
      </c>
      <c r="AK2269" t="s">
        <v>66</v>
      </c>
    </row>
    <row r="2270" spans="1:38">
      <c r="A2270" t="s">
        <v>24970</v>
      </c>
      <c r="B2270" t="s">
        <v>24971</v>
      </c>
      <c r="C2270" t="s">
        <v>24972</v>
      </c>
      <c r="D2270" t="s">
        <v>24973</v>
      </c>
      <c r="E2270" t="s">
        <v>24974</v>
      </c>
      <c r="F2270" t="s"/>
      <c r="G2270" t="s">
        <v>50</v>
      </c>
      <c r="H2270" t="s">
        <v>51</v>
      </c>
      <c r="I2270" t="s">
        <v>24975</v>
      </c>
      <c r="J2270" t="s"/>
      <c r="K2270" t="s">
        <v>4434</v>
      </c>
      <c r="L2270" t="s">
        <v>100</v>
      </c>
      <c r="M2270" t="s">
        <v>101</v>
      </c>
      <c r="N2270" t="s">
        <v>102</v>
      </c>
      <c r="O2270" t="s"/>
      <c r="P2270" t="s"/>
      <c r="Q2270" t="s">
        <v>44</v>
      </c>
      <c r="R2270" t="s"/>
      <c r="S2270" t="s"/>
      <c r="T2270" t="s"/>
      <c r="U2270" t="s"/>
      <c r="V2270" t="s"/>
      <c r="W2270" t="s"/>
      <c r="X2270" t="s"/>
      <c r="Y2270" t="s"/>
      <c r="Z2270" t="s"/>
      <c r="AA2270" t="s"/>
      <c r="AB2270" t="s">
        <v>24976</v>
      </c>
      <c r="AC2270" t="s">
        <v>24976</v>
      </c>
      <c r="AD2270" t="s">
        <v>151</v>
      </c>
      <c r="AE2270" t="s">
        <v>225</v>
      </c>
      <c r="AF2270" t="s">
        <v>24977</v>
      </c>
      <c r="AG2270" t="s">
        <v>24978</v>
      </c>
      <c r="AH2270" t="s">
        <v>67</v>
      </c>
      <c r="AI2270" t="s">
        <v>24979</v>
      </c>
      <c r="AJ2270" t="s">
        <v>24980</v>
      </c>
      <c r="AK2270" t="s">
        <v>66</v>
      </c>
    </row>
    <row r="2271" spans="1:38">
      <c r="A2271" t="s">
        <v>24981</v>
      </c>
      <c r="B2271" t="s">
        <v>24982</v>
      </c>
      <c r="C2271" t="s">
        <v>24983</v>
      </c>
      <c r="D2271" t="s">
        <v>24984</v>
      </c>
      <c r="E2271" t="s">
        <v>24985</v>
      </c>
      <c r="F2271" t="s">
        <v>255</v>
      </c>
      <c r="G2271" t="s">
        <v>50</v>
      </c>
      <c r="H2271" t="s">
        <v>51</v>
      </c>
      <c r="I2271" t="s">
        <v>20739</v>
      </c>
      <c r="J2271" t="s"/>
      <c r="K2271" t="s">
        <v>525</v>
      </c>
      <c r="L2271" t="s">
        <v>100</v>
      </c>
      <c r="M2271" t="s">
        <v>101</v>
      </c>
      <c r="N2271" t="s">
        <v>8817</v>
      </c>
      <c r="O2271" t="s"/>
      <c r="P2271" t="s"/>
      <c r="Q2271" t="s">
        <v>67</v>
      </c>
      <c r="R2271" t="s"/>
      <c r="S2271" t="s"/>
      <c r="T2271" t="s"/>
      <c r="U2271" t="s"/>
      <c r="V2271" t="s"/>
      <c r="W2271" t="s"/>
      <c r="X2271" t="s"/>
      <c r="Y2271" t="s"/>
      <c r="Z2271" t="s"/>
      <c r="AA2271" t="s"/>
      <c r="AB2271" t="s">
        <v>24986</v>
      </c>
      <c r="AC2271" t="s">
        <v>24986</v>
      </c>
      <c r="AD2271" t="s">
        <v>110</v>
      </c>
      <c r="AE2271" t="s">
        <v>1015</v>
      </c>
      <c r="AF2271" t="s">
        <v>24987</v>
      </c>
      <c r="AG2271" t="s">
        <v>24988</v>
      </c>
      <c r="AH2271" t="s">
        <v>63</v>
      </c>
      <c r="AI2271" t="s">
        <v>24989</v>
      </c>
      <c r="AJ2271" t="s">
        <v>24990</v>
      </c>
      <c r="AK2271" t="s">
        <v>66</v>
      </c>
    </row>
    <row r="2272" spans="1:38">
      <c r="A2272" t="s">
        <v>24991</v>
      </c>
      <c r="B2272" t="s">
        <v>24992</v>
      </c>
      <c r="C2272" t="s">
        <v>24993</v>
      </c>
      <c r="D2272" t="s">
        <v>24994</v>
      </c>
      <c r="E2272" t="s">
        <v>24995</v>
      </c>
      <c r="F2272" t="s">
        <v>438</v>
      </c>
      <c r="G2272" t="s">
        <v>50</v>
      </c>
      <c r="H2272" t="s">
        <v>51</v>
      </c>
      <c r="I2272" t="s"/>
      <c r="J2272" t="s"/>
      <c r="K2272" t="s"/>
      <c r="L2272" t="s">
        <v>1701</v>
      </c>
      <c r="M2272" t="s">
        <v>1701</v>
      </c>
      <c r="N2272" t="s">
        <v>4030</v>
      </c>
      <c r="O2272" t="s"/>
      <c r="P2272" t="s"/>
      <c r="Q2272" t="s">
        <v>44</v>
      </c>
      <c r="R2272" t="s"/>
      <c r="S2272" t="s"/>
      <c r="T2272" t="s"/>
      <c r="U2272" t="s"/>
      <c r="V2272" t="s"/>
      <c r="W2272" t="s"/>
      <c r="X2272" t="s"/>
      <c r="Y2272" t="s"/>
      <c r="Z2272" t="s"/>
      <c r="AA2272" t="s"/>
      <c r="AB2272" t="s">
        <v>24996</v>
      </c>
      <c r="AC2272" t="s">
        <v>24996</v>
      </c>
      <c r="AD2272" t="s">
        <v>151</v>
      </c>
      <c r="AE2272" t="s">
        <v>342</v>
      </c>
      <c r="AF2272" t="s">
        <v>24997</v>
      </c>
      <c r="AG2272" t="s">
        <v>24998</v>
      </c>
      <c r="AH2272" t="s">
        <v>151</v>
      </c>
      <c r="AI2272" t="s">
        <v>24999</v>
      </c>
      <c r="AJ2272" t="s">
        <v>25000</v>
      </c>
      <c r="AK2272" t="s">
        <v>66</v>
      </c>
    </row>
    <row r="2273" spans="1:38">
      <c r="A2273" t="s">
        <v>25001</v>
      </c>
      <c r="B2273" t="s">
        <v>25002</v>
      </c>
      <c r="C2273" t="s">
        <v>25003</v>
      </c>
      <c r="D2273" t="s">
        <v>25004</v>
      </c>
      <c r="E2273" t="s">
        <v>25005</v>
      </c>
      <c r="F2273" t="s">
        <v>117</v>
      </c>
      <c r="G2273" t="s">
        <v>50</v>
      </c>
      <c r="H2273" t="s">
        <v>51</v>
      </c>
      <c r="I2273" t="s">
        <v>1037</v>
      </c>
      <c r="J2273" t="s">
        <v>1038</v>
      </c>
      <c r="K2273" t="s">
        <v>354</v>
      </c>
      <c r="L2273" t="s">
        <v>808</v>
      </c>
      <c r="M2273" t="s">
        <v>809</v>
      </c>
      <c r="N2273" t="s">
        <v>1447</v>
      </c>
      <c r="O2273" t="s">
        <v>241</v>
      </c>
      <c r="P2273" t="s">
        <v>25006</v>
      </c>
      <c r="Q2273" t="s">
        <v>67</v>
      </c>
      <c r="R2273" t="s">
        <v>8914</v>
      </c>
      <c r="S2273" t="s"/>
      <c r="T2273" t="s"/>
      <c r="U2273" t="s"/>
      <c r="V2273" t="s"/>
      <c r="W2273" t="s"/>
      <c r="X2273" t="s"/>
      <c r="Y2273" t="s"/>
      <c r="Z2273" t="s"/>
      <c r="AA2273" t="s"/>
      <c r="AB2273" t="s">
        <v>25007</v>
      </c>
      <c r="AC2273" t="s">
        <v>25008</v>
      </c>
      <c r="AD2273" t="s">
        <v>174</v>
      </c>
      <c r="AE2273" t="s">
        <v>44</v>
      </c>
      <c r="AF2273" t="s">
        <v>25009</v>
      </c>
      <c r="AG2273" t="s">
        <v>25010</v>
      </c>
      <c r="AH2273" t="s">
        <v>110</v>
      </c>
      <c r="AI2273" t="s">
        <v>25011</v>
      </c>
      <c r="AJ2273" t="s">
        <v>92</v>
      </c>
      <c r="AK2273" t="s">
        <v>66</v>
      </c>
    </row>
    <row r="2274" spans="1:38">
      <c r="A2274" t="s">
        <v>25012</v>
      </c>
      <c r="B2274" t="s">
        <v>25013</v>
      </c>
      <c r="C2274" t="s">
        <v>18307</v>
      </c>
      <c r="D2274" t="s">
        <v>25014</v>
      </c>
      <c r="E2274" t="s">
        <v>25015</v>
      </c>
      <c r="F2274" t="s"/>
      <c r="G2274" t="s">
        <v>50</v>
      </c>
      <c r="H2274" t="s">
        <v>234</v>
      </c>
      <c r="I2274" t="s">
        <v>25016</v>
      </c>
      <c r="J2274" t="s">
        <v>25017</v>
      </c>
      <c r="K2274" t="s">
        <v>714</v>
      </c>
      <c r="L2274" t="s">
        <v>258</v>
      </c>
      <c r="M2274" t="s">
        <v>259</v>
      </c>
      <c r="N2274" t="s">
        <v>715</v>
      </c>
      <c r="O2274" t="s">
        <v>124</v>
      </c>
      <c r="P2274" t="s"/>
      <c r="Q2274" t="s"/>
      <c r="R2274" t="s"/>
      <c r="S2274" t="s">
        <v>25018</v>
      </c>
      <c r="T2274" t="s">
        <v>493</v>
      </c>
      <c r="U2274" t="s"/>
      <c r="V2274" t="s"/>
      <c r="W2274" t="s"/>
      <c r="X2274" t="s"/>
      <c r="Y2274" t="s"/>
      <c r="Z2274" t="s">
        <v>25019</v>
      </c>
      <c r="AA2274" t="s"/>
      <c r="AB2274" t="s">
        <v>25020</v>
      </c>
      <c r="AC2274" t="s">
        <v>25021</v>
      </c>
      <c r="AD2274" t="s">
        <v>86</v>
      </c>
      <c r="AE2274" t="s">
        <v>342</v>
      </c>
      <c r="AF2274" t="s">
        <v>25022</v>
      </c>
      <c r="AG2274" t="s">
        <v>25023</v>
      </c>
      <c r="AH2274" t="s">
        <v>142</v>
      </c>
      <c r="AI2274" t="s">
        <v>25024</v>
      </c>
      <c r="AJ2274" t="s">
        <v>92</v>
      </c>
      <c r="AK2274" t="s">
        <v>66</v>
      </c>
    </row>
    <row r="2275" spans="1:38">
      <c r="A2275" t="s">
        <v>25025</v>
      </c>
      <c r="B2275" t="s">
        <v>25026</v>
      </c>
      <c r="C2275" t="s">
        <v>25027</v>
      </c>
      <c r="D2275" t="s"/>
      <c r="E2275" t="s">
        <v>25028</v>
      </c>
      <c r="F2275" t="s">
        <v>2409</v>
      </c>
      <c r="G2275" t="s">
        <v>50</v>
      </c>
      <c r="H2275" t="s">
        <v>51</v>
      </c>
      <c r="I2275" t="s">
        <v>25029</v>
      </c>
      <c r="J2275" t="s">
        <v>5393</v>
      </c>
      <c r="K2275" t="s">
        <v>75</v>
      </c>
      <c r="L2275" t="s">
        <v>526</v>
      </c>
      <c r="M2275" t="s">
        <v>527</v>
      </c>
      <c r="N2275" t="s">
        <v>4593</v>
      </c>
      <c r="O2275" t="s">
        <v>241</v>
      </c>
      <c r="P2275" t="s"/>
      <c r="Q2275" t="s">
        <v>67</v>
      </c>
      <c r="R2275" t="s">
        <v>25030</v>
      </c>
      <c r="S2275" t="s"/>
      <c r="T2275" t="s"/>
      <c r="U2275" t="s"/>
      <c r="V2275" t="s"/>
      <c r="W2275" t="s"/>
      <c r="X2275" t="s"/>
      <c r="Y2275" t="s"/>
      <c r="Z2275" t="s"/>
      <c r="AA2275" t="s"/>
      <c r="AB2275" t="s">
        <v>25031</v>
      </c>
      <c r="AC2275" t="s">
        <v>25032</v>
      </c>
      <c r="AD2275" t="s">
        <v>59</v>
      </c>
      <c r="AE2275" t="s">
        <v>107</v>
      </c>
      <c r="AF2275" t="s">
        <v>25033</v>
      </c>
      <c r="AG2275" t="s">
        <v>25034</v>
      </c>
      <c r="AH2275" t="s">
        <v>112</v>
      </c>
      <c r="AI2275" t="s">
        <v>25035</v>
      </c>
      <c r="AJ2275" t="s">
        <v>92</v>
      </c>
      <c r="AK2275" t="s">
        <v>66</v>
      </c>
    </row>
    <row r="2276" spans="1:38">
      <c r="A2276" t="s">
        <v>25036</v>
      </c>
      <c r="B2276" t="s">
        <v>25037</v>
      </c>
      <c r="C2276" t="s">
        <v>25038</v>
      </c>
      <c r="D2276" t="s"/>
      <c r="E2276" t="s">
        <v>25039</v>
      </c>
      <c r="F2276" t="s">
        <v>233</v>
      </c>
      <c r="G2276" t="s">
        <v>50</v>
      </c>
      <c r="H2276" t="s">
        <v>51</v>
      </c>
      <c r="I2276" t="s">
        <v>17131</v>
      </c>
      <c r="J2276" t="s">
        <v>187</v>
      </c>
      <c r="K2276" t="s">
        <v>188</v>
      </c>
      <c r="L2276" t="s">
        <v>526</v>
      </c>
      <c r="M2276" t="s">
        <v>527</v>
      </c>
      <c r="N2276" t="s">
        <v>1039</v>
      </c>
      <c r="O2276" t="s"/>
      <c r="P2276" t="s">
        <v>2727</v>
      </c>
      <c r="Q2276" t="s">
        <v>67</v>
      </c>
      <c r="R2276" t="s"/>
      <c r="S2276" t="s"/>
      <c r="T2276" t="s"/>
      <c r="U2276" t="s"/>
      <c r="V2276" t="s"/>
      <c r="W2276" t="s"/>
      <c r="X2276" t="s"/>
      <c r="Y2276" t="s"/>
      <c r="Z2276" t="s"/>
      <c r="AA2276" t="s"/>
      <c r="AB2276" t="s">
        <v>25040</v>
      </c>
      <c r="AC2276" t="s">
        <v>25040</v>
      </c>
      <c r="AD2276" t="s">
        <v>192</v>
      </c>
      <c r="AE2276" t="s">
        <v>44</v>
      </c>
      <c r="AF2276" t="s">
        <v>25041</v>
      </c>
      <c r="AG2276" t="s">
        <v>25042</v>
      </c>
      <c r="AH2276" t="s">
        <v>330</v>
      </c>
      <c r="AI2276" t="s">
        <v>25043</v>
      </c>
      <c r="AJ2276" t="s">
        <v>25044</v>
      </c>
      <c r="AK2276" t="s">
        <v>66</v>
      </c>
    </row>
    <row r="2277" spans="1:38">
      <c r="A2277" t="s">
        <v>25045</v>
      </c>
      <c r="B2277" t="s">
        <v>25046</v>
      </c>
      <c r="C2277" t="s">
        <v>25047</v>
      </c>
      <c r="D2277" t="s">
        <v>25048</v>
      </c>
      <c r="E2277" t="s">
        <v>25049</v>
      </c>
      <c r="F2277" t="s"/>
      <c r="G2277" t="s">
        <v>50</v>
      </c>
      <c r="H2277" t="s">
        <v>51</v>
      </c>
      <c r="I2277" t="s"/>
      <c r="J2277" t="s"/>
      <c r="K2277" t="s"/>
      <c r="L2277" t="s">
        <v>204</v>
      </c>
      <c r="M2277" t="s">
        <v>205</v>
      </c>
      <c r="N2277" t="s">
        <v>206</v>
      </c>
      <c r="O2277" t="s"/>
      <c r="P2277" t="s"/>
      <c r="Q2277" t="s">
        <v>44</v>
      </c>
      <c r="R2277" t="s"/>
      <c r="S2277" t="s"/>
      <c r="T2277" t="s"/>
      <c r="U2277" t="s"/>
      <c r="V2277" t="s"/>
      <c r="W2277" t="s"/>
      <c r="X2277" t="s"/>
      <c r="Y2277" t="s"/>
      <c r="Z2277" t="s"/>
      <c r="AA2277" t="s"/>
      <c r="AB2277" t="s">
        <v>25050</v>
      </c>
      <c r="AC2277" t="s">
        <v>25050</v>
      </c>
      <c r="AD2277" t="s">
        <v>93</v>
      </c>
      <c r="AE2277" t="s">
        <v>44</v>
      </c>
      <c r="AF2277" t="s">
        <v>25051</v>
      </c>
      <c r="AG2277" t="s">
        <v>44</v>
      </c>
      <c r="AH2277" t="s">
        <v>67</v>
      </c>
      <c r="AI2277" t="s">
        <v>25052</v>
      </c>
      <c r="AJ2277" t="s">
        <v>25053</v>
      </c>
      <c r="AK2277" t="s">
        <v>66</v>
      </c>
    </row>
    <row r="2278" spans="1:38">
      <c r="A2278" t="s">
        <v>25054</v>
      </c>
      <c r="B2278" t="s">
        <v>25055</v>
      </c>
      <c r="C2278" t="s">
        <v>25056</v>
      </c>
      <c r="D2278" t="s">
        <v>25057</v>
      </c>
      <c r="E2278" t="s">
        <v>25058</v>
      </c>
      <c r="F2278" t="s"/>
      <c r="G2278" t="s">
        <v>50</v>
      </c>
      <c r="H2278" t="s">
        <v>51</v>
      </c>
      <c r="I2278" t="s"/>
      <c r="J2278" t="s"/>
      <c r="K2278" t="s">
        <v>410</v>
      </c>
      <c r="L2278" t="s">
        <v>55</v>
      </c>
      <c r="M2278" t="s">
        <v>56</v>
      </c>
      <c r="N2278" t="s">
        <v>1772</v>
      </c>
      <c r="O2278" t="s"/>
      <c r="P2278" t="s"/>
      <c r="Q2278" t="s">
        <v>44</v>
      </c>
      <c r="R2278" t="s"/>
      <c r="S2278" t="s"/>
      <c r="T2278" t="s"/>
      <c r="U2278" t="s"/>
      <c r="V2278" t="s"/>
      <c r="W2278" t="s"/>
      <c r="X2278" t="s"/>
      <c r="Y2278" t="s"/>
      <c r="Z2278" t="s"/>
      <c r="AA2278" t="s"/>
      <c r="AB2278" t="s">
        <v>25059</v>
      </c>
      <c r="AC2278" t="s">
        <v>25059</v>
      </c>
      <c r="AD2278" t="s">
        <v>174</v>
      </c>
      <c r="AE2278" t="s">
        <v>387</v>
      </c>
      <c r="AF2278" t="s">
        <v>25060</v>
      </c>
      <c r="AG2278" t="s">
        <v>25061</v>
      </c>
      <c r="AH2278" t="s">
        <v>110</v>
      </c>
      <c r="AI2278" t="s">
        <v>25062</v>
      </c>
      <c r="AJ2278" t="s">
        <v>25063</v>
      </c>
      <c r="AK2278" t="s">
        <v>66</v>
      </c>
    </row>
    <row r="2279" spans="1:38">
      <c r="A2279" t="s">
        <v>25064</v>
      </c>
      <c r="B2279" t="s">
        <v>25065</v>
      </c>
      <c r="C2279" t="s">
        <v>25066</v>
      </c>
      <c r="D2279" t="s">
        <v>25067</v>
      </c>
      <c r="E2279" t="s">
        <v>25068</v>
      </c>
      <c r="F2279" t="s">
        <v>49</v>
      </c>
      <c r="G2279" t="s">
        <v>50</v>
      </c>
      <c r="H2279" t="s">
        <v>51</v>
      </c>
      <c r="I2279" t="s">
        <v>13125</v>
      </c>
      <c r="J2279" t="s"/>
      <c r="K2279" t="s">
        <v>581</v>
      </c>
      <c r="L2279" t="s">
        <v>55</v>
      </c>
      <c r="M2279" t="s">
        <v>56</v>
      </c>
      <c r="N2279" t="s">
        <v>441</v>
      </c>
      <c r="O2279" t="s"/>
      <c r="P2279" t="s"/>
      <c r="Q2279" t="s">
        <v>44</v>
      </c>
      <c r="R2279" t="s"/>
      <c r="S2279" t="s"/>
      <c r="T2279" t="s"/>
      <c r="U2279" t="s"/>
      <c r="V2279" t="s"/>
      <c r="W2279" t="s"/>
      <c r="X2279" t="s"/>
      <c r="Y2279" t="s"/>
      <c r="Z2279" t="s"/>
      <c r="AA2279" t="s"/>
      <c r="AB2279" t="s">
        <v>25069</v>
      </c>
      <c r="AC2279" t="s">
        <v>25070</v>
      </c>
      <c r="AD2279" t="s">
        <v>110</v>
      </c>
      <c r="AE2279" t="s">
        <v>1015</v>
      </c>
      <c r="AF2279" t="s">
        <v>25071</v>
      </c>
      <c r="AG2279" t="s">
        <v>25072</v>
      </c>
      <c r="AH2279" t="s">
        <v>112</v>
      </c>
      <c r="AI2279" t="s">
        <v>25073</v>
      </c>
      <c r="AJ2279" t="s">
        <v>25074</v>
      </c>
      <c r="AK2279" t="s">
        <v>66</v>
      </c>
    </row>
    <row r="2280" spans="1:38">
      <c r="A2280" t="s">
        <v>25075</v>
      </c>
      <c r="B2280" t="s">
        <v>25076</v>
      </c>
      <c r="C2280" t="s">
        <v>25077</v>
      </c>
      <c r="D2280" t="s">
        <v>25078</v>
      </c>
      <c r="E2280" t="s">
        <v>25079</v>
      </c>
      <c r="F2280" t="s">
        <v>697</v>
      </c>
      <c r="G2280" t="s">
        <v>50</v>
      </c>
      <c r="H2280" t="s">
        <v>51</v>
      </c>
      <c r="I2280" t="s">
        <v>1433</v>
      </c>
      <c r="J2280" t="s"/>
      <c r="K2280" t="s">
        <v>271</v>
      </c>
      <c r="L2280" t="s">
        <v>55</v>
      </c>
      <c r="M2280" t="s">
        <v>56</v>
      </c>
      <c r="N2280" t="s">
        <v>672</v>
      </c>
      <c r="O2280" t="s"/>
      <c r="P2280" t="s"/>
      <c r="Q2280" t="s">
        <v>44</v>
      </c>
      <c r="R2280" t="s"/>
      <c r="S2280" t="s"/>
      <c r="T2280" t="s"/>
      <c r="U2280" t="s"/>
      <c r="V2280" t="s"/>
      <c r="W2280" t="s"/>
      <c r="X2280" t="s"/>
      <c r="Y2280" t="s"/>
      <c r="Z2280" t="s"/>
      <c r="AA2280" t="s"/>
      <c r="AB2280" t="s">
        <v>25080</v>
      </c>
      <c r="AC2280" t="s">
        <v>25080</v>
      </c>
      <c r="AD2280" t="s">
        <v>59</v>
      </c>
      <c r="AE2280" t="s">
        <v>277</v>
      </c>
      <c r="AF2280" t="s">
        <v>25081</v>
      </c>
      <c r="AG2280" t="s">
        <v>10172</v>
      </c>
      <c r="AH2280" t="s">
        <v>63</v>
      </c>
      <c r="AI2280" t="s">
        <v>25082</v>
      </c>
      <c r="AJ2280" t="s">
        <v>25083</v>
      </c>
      <c r="AK2280" t="s">
        <v>66</v>
      </c>
    </row>
    <row r="2281" spans="1:38">
      <c r="A2281" t="s">
        <v>18419</v>
      </c>
      <c r="B2281" t="s">
        <v>25084</v>
      </c>
      <c r="C2281" t="s">
        <v>25085</v>
      </c>
      <c r="D2281" t="s">
        <v>25086</v>
      </c>
      <c r="E2281" t="s">
        <v>25087</v>
      </c>
      <c r="F2281" t="s"/>
      <c r="G2281" t="s">
        <v>50</v>
      </c>
      <c r="H2281" t="s">
        <v>51</v>
      </c>
      <c r="I2281" t="s"/>
      <c r="J2281" t="s"/>
      <c r="K2281" t="s">
        <v>3018</v>
      </c>
      <c r="L2281" t="s">
        <v>582</v>
      </c>
      <c r="M2281" t="s">
        <v>871</v>
      </c>
      <c r="N2281" t="s">
        <v>1567</v>
      </c>
      <c r="O2281" t="s">
        <v>142</v>
      </c>
      <c r="P2281" t="s">
        <v>1521</v>
      </c>
      <c r="Q2281" t="s">
        <v>67</v>
      </c>
      <c r="R2281" t="s">
        <v>25088</v>
      </c>
      <c r="S2281" t="s"/>
      <c r="T2281" t="s"/>
      <c r="U2281" t="s"/>
      <c r="V2281" t="s"/>
      <c r="W2281" t="s"/>
      <c r="X2281" t="s"/>
      <c r="Y2281" t="s"/>
      <c r="Z2281" t="s"/>
      <c r="AA2281" t="s"/>
      <c r="AB2281" t="s">
        <v>25089</v>
      </c>
      <c r="AC2281" t="s">
        <v>25090</v>
      </c>
      <c r="AD2281" t="s">
        <v>93</v>
      </c>
      <c r="AE2281" t="s">
        <v>277</v>
      </c>
      <c r="AF2281" t="s">
        <v>25091</v>
      </c>
      <c r="AG2281" t="s">
        <v>23660</v>
      </c>
      <c r="AH2281" t="s">
        <v>44</v>
      </c>
      <c r="AI2281" t="s">
        <v>25092</v>
      </c>
      <c r="AJ2281" t="s">
        <v>92</v>
      </c>
      <c r="AK2281" t="s">
        <v>66</v>
      </c>
    </row>
    <row r="2282" spans="1:38">
      <c r="A2282" t="s">
        <v>25093</v>
      </c>
      <c r="B2282" t="s">
        <v>25094</v>
      </c>
      <c r="C2282" t="s">
        <v>25095</v>
      </c>
      <c r="D2282" t="s">
        <v>25096</v>
      </c>
      <c r="E2282" t="s">
        <v>25097</v>
      </c>
      <c r="F2282" t="s">
        <v>1154</v>
      </c>
      <c r="G2282" t="s">
        <v>50</v>
      </c>
      <c r="H2282" t="s">
        <v>51</v>
      </c>
      <c r="I2282" t="s">
        <v>25098</v>
      </c>
      <c r="J2282" t="s"/>
      <c r="K2282" t="s">
        <v>984</v>
      </c>
      <c r="L2282" t="s">
        <v>526</v>
      </c>
      <c r="M2282" t="s">
        <v>527</v>
      </c>
      <c r="N2282" t="s">
        <v>1039</v>
      </c>
      <c r="O2282" t="s">
        <v>142</v>
      </c>
      <c r="P2282" t="s">
        <v>25099</v>
      </c>
      <c r="Q2282" t="s">
        <v>93</v>
      </c>
      <c r="R2282" t="s">
        <v>25100</v>
      </c>
      <c r="S2282" t="s"/>
      <c r="T2282" t="s"/>
      <c r="U2282" t="s"/>
      <c r="V2282" t="s"/>
      <c r="W2282" t="s"/>
      <c r="X2282" t="s"/>
      <c r="Y2282" t="s"/>
      <c r="Z2282" t="s"/>
      <c r="AA2282" t="s"/>
      <c r="AB2282" t="s">
        <v>25101</v>
      </c>
      <c r="AC2282" t="s">
        <v>25102</v>
      </c>
      <c r="AD2282" t="s">
        <v>93</v>
      </c>
      <c r="AE2282" t="s">
        <v>44</v>
      </c>
      <c r="AF2282" t="s">
        <v>25103</v>
      </c>
      <c r="AG2282" t="s">
        <v>25104</v>
      </c>
      <c r="AH2282" t="s">
        <v>44</v>
      </c>
      <c r="AI2282" t="s">
        <v>25105</v>
      </c>
      <c r="AJ2282" t="s">
        <v>92</v>
      </c>
      <c r="AK2282" t="s">
        <v>66</v>
      </c>
    </row>
    <row r="2283" spans="1:38">
      <c r="A2283" t="s">
        <v>25106</v>
      </c>
      <c r="B2283" t="s">
        <v>25107</v>
      </c>
      <c r="C2283" t="s">
        <v>25108</v>
      </c>
      <c r="D2283" t="s">
        <v>25109</v>
      </c>
      <c r="E2283" t="s">
        <v>25110</v>
      </c>
      <c r="F2283" t="s">
        <v>2850</v>
      </c>
      <c r="G2283" t="s">
        <v>50</v>
      </c>
      <c r="H2283" t="s">
        <v>51</v>
      </c>
      <c r="I2283" t="s">
        <v>25111</v>
      </c>
      <c r="J2283" t="s">
        <v>7676</v>
      </c>
      <c r="K2283" t="s">
        <v>555</v>
      </c>
      <c r="L2283" t="s">
        <v>932</v>
      </c>
      <c r="M2283" t="s">
        <v>932</v>
      </c>
      <c r="N2283" t="s">
        <v>1747</v>
      </c>
      <c r="O2283" t="s"/>
      <c r="P2283" t="s"/>
      <c r="Q2283" t="s"/>
      <c r="R2283" t="s"/>
      <c r="S2283" t="s"/>
      <c r="T2283" t="s"/>
      <c r="U2283" t="s"/>
      <c r="V2283" t="s"/>
      <c r="W2283" t="s"/>
      <c r="X2283" t="s"/>
      <c r="Y2283" t="s"/>
      <c r="Z2283" t="s"/>
      <c r="AA2283" t="s"/>
      <c r="AB2283" t="s">
        <v>25112</v>
      </c>
      <c r="AC2283" t="s">
        <v>25112</v>
      </c>
      <c r="AD2283" t="s">
        <v>110</v>
      </c>
      <c r="AE2283" t="s">
        <v>1254</v>
      </c>
      <c r="AF2283" t="s">
        <v>25113</v>
      </c>
      <c r="AG2283" t="s">
        <v>25114</v>
      </c>
      <c r="AH2283" t="s">
        <v>149</v>
      </c>
      <c r="AI2283" t="s">
        <v>25115</v>
      </c>
      <c r="AJ2283" t="s">
        <v>92</v>
      </c>
      <c r="AK2283" t="s">
        <v>66</v>
      </c>
    </row>
    <row r="2284" spans="1:38">
      <c r="A2284" t="s">
        <v>25116</v>
      </c>
      <c r="B2284" t="s">
        <v>25117</v>
      </c>
      <c r="C2284" t="s">
        <v>25118</v>
      </c>
      <c r="D2284" t="s">
        <v>25119</v>
      </c>
      <c r="E2284" t="s">
        <v>25120</v>
      </c>
      <c r="F2284" t="s">
        <v>5576</v>
      </c>
      <c r="G2284" t="s">
        <v>72</v>
      </c>
      <c r="H2284" t="s">
        <v>51</v>
      </c>
      <c r="I2284" t="s">
        <v>25121</v>
      </c>
      <c r="J2284" t="s">
        <v>684</v>
      </c>
      <c r="K2284" t="s">
        <v>54</v>
      </c>
      <c r="L2284" t="s">
        <v>322</v>
      </c>
      <c r="M2284" t="s">
        <v>1251</v>
      </c>
      <c r="N2284" t="s">
        <v>1252</v>
      </c>
      <c r="O2284" t="s">
        <v>192</v>
      </c>
      <c r="P2284" t="s"/>
      <c r="Q2284" t="s"/>
      <c r="R2284" t="s"/>
      <c r="S2284" t="s">
        <v>1129</v>
      </c>
      <c r="T2284" t="s">
        <v>93</v>
      </c>
      <c r="U2284" t="s"/>
      <c r="V2284" t="s"/>
      <c r="W2284" t="s">
        <v>25122</v>
      </c>
      <c r="X2284" t="s"/>
      <c r="Y2284" t="s"/>
      <c r="Z2284" t="s"/>
      <c r="AA2284" t="s"/>
      <c r="AB2284" t="s">
        <v>25123</v>
      </c>
      <c r="AC2284" t="s">
        <v>25124</v>
      </c>
      <c r="AD2284" t="s">
        <v>110</v>
      </c>
      <c r="AE2284" t="s">
        <v>515</v>
      </c>
      <c r="AF2284" t="s">
        <v>25125</v>
      </c>
      <c r="AG2284" t="s">
        <v>25126</v>
      </c>
      <c r="AH2284" t="s">
        <v>63</v>
      </c>
      <c r="AI2284" t="s">
        <v>25127</v>
      </c>
      <c r="AJ2284" t="s">
        <v>92</v>
      </c>
      <c r="AK2284" t="s">
        <v>66</v>
      </c>
    </row>
    <row r="2285" spans="1:38">
      <c r="A2285" t="s">
        <v>25128</v>
      </c>
      <c r="B2285" t="s">
        <v>25129</v>
      </c>
      <c r="C2285" t="s">
        <v>25130</v>
      </c>
      <c r="D2285" t="s"/>
      <c r="E2285" t="s">
        <v>25131</v>
      </c>
      <c r="F2285" t="s">
        <v>292</v>
      </c>
      <c r="G2285" t="s">
        <v>72</v>
      </c>
      <c r="H2285" t="s">
        <v>51</v>
      </c>
      <c r="I2285" t="s">
        <v>25132</v>
      </c>
      <c r="J2285" t="s">
        <v>11098</v>
      </c>
      <c r="K2285" t="s">
        <v>237</v>
      </c>
      <c r="L2285" t="s">
        <v>76</v>
      </c>
      <c r="M2285" t="s">
        <v>77</v>
      </c>
      <c r="N2285" t="s">
        <v>5572</v>
      </c>
      <c r="O2285" t="s">
        <v>86</v>
      </c>
      <c r="P2285" t="s"/>
      <c r="Q2285" t="s"/>
      <c r="R2285" t="s"/>
      <c r="S2285" t="s"/>
      <c r="T2285" t="s"/>
      <c r="U2285" t="s"/>
      <c r="V2285" t="s">
        <v>67</v>
      </c>
      <c r="W2285" t="s">
        <v>25133</v>
      </c>
      <c r="X2285" t="s"/>
      <c r="Y2285" t="s"/>
      <c r="Z2285" t="s"/>
      <c r="AA2285" t="s">
        <v>84</v>
      </c>
      <c r="AB2285" t="s">
        <v>25134</v>
      </c>
      <c r="AC2285" t="s">
        <v>25135</v>
      </c>
      <c r="AD2285" t="s">
        <v>59</v>
      </c>
      <c r="AE2285" t="s">
        <v>904</v>
      </c>
      <c r="AF2285" t="s">
        <v>25136</v>
      </c>
      <c r="AG2285" t="s">
        <v>25137</v>
      </c>
      <c r="AH2285" t="s">
        <v>67</v>
      </c>
      <c r="AI2285" t="s">
        <v>25138</v>
      </c>
      <c r="AJ2285" t="s">
        <v>92</v>
      </c>
      <c r="AK2285" t="s">
        <v>66</v>
      </c>
    </row>
    <row r="2286" spans="1:38">
      <c r="A2286" t="s">
        <v>25139</v>
      </c>
      <c r="B2286" t="s">
        <v>25140</v>
      </c>
      <c r="C2286" t="s">
        <v>25141</v>
      </c>
      <c r="D2286" t="s">
        <v>25142</v>
      </c>
      <c r="E2286" t="s">
        <v>25143</v>
      </c>
      <c r="F2286" t="s">
        <v>857</v>
      </c>
      <c r="G2286" t="s">
        <v>50</v>
      </c>
      <c r="H2286" t="s">
        <v>51</v>
      </c>
      <c r="I2286" t="s">
        <v>25144</v>
      </c>
      <c r="J2286" t="s">
        <v>53</v>
      </c>
      <c r="K2286" t="s">
        <v>54</v>
      </c>
      <c r="L2286" t="s">
        <v>1344</v>
      </c>
      <c r="M2286" t="s">
        <v>1345</v>
      </c>
      <c r="N2286" t="s">
        <v>3854</v>
      </c>
      <c r="O2286" t="s">
        <v>192</v>
      </c>
      <c r="P2286" t="s">
        <v>25145</v>
      </c>
      <c r="Q2286" t="s">
        <v>59</v>
      </c>
      <c r="R2286" t="s">
        <v>25146</v>
      </c>
      <c r="S2286" t="s"/>
      <c r="T2286" t="s"/>
      <c r="U2286" t="s"/>
      <c r="V2286" t="s"/>
      <c r="W2286" t="s"/>
      <c r="X2286" t="s"/>
      <c r="Y2286" t="s"/>
      <c r="Z2286" t="s"/>
      <c r="AA2286" t="s"/>
      <c r="AB2286" t="s">
        <v>25147</v>
      </c>
      <c r="AC2286" t="s">
        <v>25148</v>
      </c>
      <c r="AD2286" t="s">
        <v>124</v>
      </c>
      <c r="AE2286" t="s">
        <v>44</v>
      </c>
      <c r="AF2286" t="s">
        <v>25149</v>
      </c>
      <c r="AG2286" t="s">
        <v>25150</v>
      </c>
      <c r="AH2286" t="s">
        <v>347</v>
      </c>
      <c r="AI2286" t="s">
        <v>25151</v>
      </c>
      <c r="AJ2286" t="s">
        <v>92</v>
      </c>
      <c r="AK2286" t="s">
        <v>66</v>
      </c>
    </row>
    <row r="2287" spans="1:38">
      <c r="A2287" t="s">
        <v>25152</v>
      </c>
      <c r="B2287" t="s">
        <v>25153</v>
      </c>
      <c r="C2287" t="s">
        <v>25154</v>
      </c>
      <c r="D2287" t="s">
        <v>25155</v>
      </c>
      <c r="E2287" t="s">
        <v>25156</v>
      </c>
      <c r="F2287" t="s">
        <v>49</v>
      </c>
      <c r="G2287" t="s">
        <v>50</v>
      </c>
      <c r="H2287" t="s">
        <v>51</v>
      </c>
      <c r="I2287" t="s">
        <v>883</v>
      </c>
      <c r="J2287" t="s">
        <v>2876</v>
      </c>
      <c r="K2287" t="s">
        <v>453</v>
      </c>
      <c r="L2287" t="s">
        <v>204</v>
      </c>
      <c r="M2287" t="s">
        <v>205</v>
      </c>
      <c r="N2287" t="s">
        <v>25157</v>
      </c>
      <c r="O2287" t="s">
        <v>79</v>
      </c>
      <c r="P2287" t="s">
        <v>25158</v>
      </c>
      <c r="Q2287" t="s">
        <v>67</v>
      </c>
      <c r="R2287" t="s">
        <v>25159</v>
      </c>
      <c r="S2287" t="s"/>
      <c r="T2287" t="s"/>
      <c r="U2287" t="s"/>
      <c r="V2287" t="s"/>
      <c r="W2287" t="s"/>
      <c r="X2287" t="s"/>
      <c r="Y2287" t="s"/>
      <c r="Z2287" t="s"/>
      <c r="AA2287" t="s"/>
      <c r="AB2287" t="s">
        <v>25160</v>
      </c>
      <c r="AC2287" t="s">
        <v>25161</v>
      </c>
      <c r="AD2287" t="s">
        <v>93</v>
      </c>
      <c r="AE2287" t="s">
        <v>44</v>
      </c>
      <c r="AF2287" t="s">
        <v>25162</v>
      </c>
      <c r="AG2287" t="s">
        <v>1352</v>
      </c>
      <c r="AH2287" t="s">
        <v>44</v>
      </c>
      <c r="AI2287" t="s">
        <v>25163</v>
      </c>
      <c r="AJ2287" t="s">
        <v>92</v>
      </c>
      <c r="AK2287" t="s">
        <v>66</v>
      </c>
    </row>
    <row r="2288" spans="1:38">
      <c r="A2288" t="s">
        <v>25164</v>
      </c>
      <c r="B2288" t="s">
        <v>25165</v>
      </c>
      <c r="C2288" t="s">
        <v>25166</v>
      </c>
      <c r="D2288" t="s">
        <v>25167</v>
      </c>
      <c r="E2288" t="s">
        <v>25168</v>
      </c>
      <c r="F2288" t="s">
        <v>49</v>
      </c>
      <c r="G2288" t="s">
        <v>50</v>
      </c>
      <c r="H2288" t="s">
        <v>51</v>
      </c>
      <c r="I2288" t="s">
        <v>1024</v>
      </c>
      <c r="J2288" t="s">
        <v>53</v>
      </c>
      <c r="K2288" t="s">
        <v>54</v>
      </c>
      <c r="L2288" t="s">
        <v>582</v>
      </c>
      <c r="M2288" t="s">
        <v>871</v>
      </c>
      <c r="N2288" t="s">
        <v>1141</v>
      </c>
      <c r="O2288" t="s">
        <v>174</v>
      </c>
      <c r="P2288" t="s">
        <v>25169</v>
      </c>
      <c r="Q2288" t="s">
        <v>93</v>
      </c>
      <c r="R2288" t="s">
        <v>25170</v>
      </c>
      <c r="S2288" t="s"/>
      <c r="T2288" t="s"/>
      <c r="U2288" t="s"/>
      <c r="V2288" t="s"/>
      <c r="W2288" t="s"/>
      <c r="X2288" t="s"/>
      <c r="Y2288" t="s"/>
      <c r="Z2288" t="s"/>
      <c r="AA2288" t="s"/>
      <c r="AB2288" t="s">
        <v>25171</v>
      </c>
      <c r="AC2288" t="s">
        <v>25172</v>
      </c>
      <c r="AD2288" t="s">
        <v>142</v>
      </c>
      <c r="AE2288" t="s">
        <v>44</v>
      </c>
      <c r="AF2288" t="s">
        <v>25173</v>
      </c>
      <c r="AG2288" t="s">
        <v>25174</v>
      </c>
      <c r="AH2288" t="s">
        <v>347</v>
      </c>
      <c r="AI2288" t="s">
        <v>25175</v>
      </c>
      <c r="AJ2288" t="s">
        <v>92</v>
      </c>
      <c r="AK2288" t="s">
        <v>66</v>
      </c>
    </row>
    <row r="2289" spans="1:38">
      <c r="A2289" t="s">
        <v>25176</v>
      </c>
      <c r="B2289" t="s">
        <v>25177</v>
      </c>
      <c r="C2289" t="s">
        <v>25178</v>
      </c>
      <c r="D2289" t="s">
        <v>25179</v>
      </c>
      <c r="E2289" t="s">
        <v>25180</v>
      </c>
      <c r="F2289" t="s">
        <v>49</v>
      </c>
      <c r="G2289" t="s">
        <v>50</v>
      </c>
      <c r="H2289" t="s">
        <v>51</v>
      </c>
      <c r="I2289" t="s">
        <v>3820</v>
      </c>
      <c r="J2289" t="s"/>
      <c r="K2289" t="s">
        <v>1631</v>
      </c>
      <c r="L2289" t="s">
        <v>100</v>
      </c>
      <c r="M2289" t="s">
        <v>2700</v>
      </c>
      <c r="N2289" t="s">
        <v>20908</v>
      </c>
      <c r="O2289" t="s">
        <v>241</v>
      </c>
      <c r="P2289" t="s">
        <v>10988</v>
      </c>
      <c r="Q2289" t="s">
        <v>67</v>
      </c>
      <c r="R2289" t="s">
        <v>25181</v>
      </c>
      <c r="S2289" t="s"/>
      <c r="T2289" t="s"/>
      <c r="U2289" t="s"/>
      <c r="V2289" t="s"/>
      <c r="W2289" t="s"/>
      <c r="X2289" t="s"/>
      <c r="Y2289" t="s"/>
      <c r="Z2289" t="s"/>
      <c r="AA2289" t="s"/>
      <c r="AB2289" t="s">
        <v>25182</v>
      </c>
      <c r="AC2289" t="s">
        <v>25182</v>
      </c>
      <c r="AD2289" t="s">
        <v>63</v>
      </c>
      <c r="AE2289" t="s">
        <v>387</v>
      </c>
      <c r="AF2289" t="s">
        <v>25183</v>
      </c>
      <c r="AG2289" t="s">
        <v>25184</v>
      </c>
      <c r="AH2289" t="s">
        <v>44</v>
      </c>
      <c r="AI2289" t="s">
        <v>25185</v>
      </c>
      <c r="AJ2289" t="s">
        <v>92</v>
      </c>
      <c r="AK2289" t="s">
        <v>66</v>
      </c>
    </row>
    <row r="2290" spans="1:38">
      <c r="A2290" t="s">
        <v>25186</v>
      </c>
      <c r="B2290" t="s">
        <v>25187</v>
      </c>
      <c r="C2290" t="s">
        <v>25188</v>
      </c>
      <c r="D2290" t="s">
        <v>25189</v>
      </c>
      <c r="E2290" t="s">
        <v>25190</v>
      </c>
      <c r="F2290" t="s">
        <v>255</v>
      </c>
      <c r="G2290" t="s">
        <v>50</v>
      </c>
      <c r="H2290" t="s">
        <v>51</v>
      </c>
      <c r="I2290" t="s">
        <v>14479</v>
      </c>
      <c r="J2290" t="s"/>
      <c r="K2290" t="s">
        <v>3343</v>
      </c>
      <c r="L2290" t="s">
        <v>582</v>
      </c>
      <c r="M2290" t="s">
        <v>871</v>
      </c>
      <c r="N2290" t="s">
        <v>1922</v>
      </c>
      <c r="O2290" t="s"/>
      <c r="P2290" t="s">
        <v>25191</v>
      </c>
      <c r="Q2290" t="s">
        <v>93</v>
      </c>
      <c r="R2290" t="s">
        <v>25192</v>
      </c>
      <c r="S2290" t="s"/>
      <c r="T2290" t="s"/>
      <c r="U2290" t="s"/>
      <c r="V2290" t="s"/>
      <c r="W2290" t="s"/>
      <c r="X2290" t="s"/>
      <c r="Y2290" t="s"/>
      <c r="Z2290" t="s"/>
      <c r="AA2290" t="s"/>
      <c r="AB2290" t="s">
        <v>25193</v>
      </c>
      <c r="AC2290" t="s">
        <v>25193</v>
      </c>
      <c r="AD2290" t="s">
        <v>86</v>
      </c>
      <c r="AE2290" t="s">
        <v>44</v>
      </c>
      <c r="AF2290" t="s">
        <v>25194</v>
      </c>
      <c r="AG2290" t="s">
        <v>25195</v>
      </c>
      <c r="AH2290" t="s">
        <v>330</v>
      </c>
      <c r="AI2290" t="s">
        <v>25196</v>
      </c>
      <c r="AJ2290" t="s">
        <v>25197</v>
      </c>
      <c r="AK2290" t="s">
        <v>66</v>
      </c>
    </row>
    <row r="2291" spans="1:38">
      <c r="A2291" t="s">
        <v>25198</v>
      </c>
      <c r="B2291" t="s">
        <v>25199</v>
      </c>
      <c r="C2291" t="s">
        <v>25200</v>
      </c>
      <c r="D2291" t="s">
        <v>25201</v>
      </c>
      <c r="E2291" t="s">
        <v>25202</v>
      </c>
      <c r="F2291" t="s">
        <v>379</v>
      </c>
      <c r="G2291" t="s">
        <v>50</v>
      </c>
      <c r="H2291" t="s">
        <v>51</v>
      </c>
      <c r="I2291" t="s">
        <v>25203</v>
      </c>
      <c r="J2291" t="s">
        <v>2898</v>
      </c>
      <c r="K2291" t="s">
        <v>1534</v>
      </c>
      <c r="L2291" t="s">
        <v>139</v>
      </c>
      <c r="M2291" t="s">
        <v>500</v>
      </c>
      <c r="N2291" t="s">
        <v>501</v>
      </c>
      <c r="O2291" t="s">
        <v>162</v>
      </c>
      <c r="P2291" t="s"/>
      <c r="Q2291" t="s"/>
      <c r="R2291" t="s"/>
      <c r="S2291" t="s"/>
      <c r="T2291" t="s"/>
      <c r="U2291" t="s"/>
      <c r="V2291" t="s"/>
      <c r="W2291" t="s"/>
      <c r="X2291" t="s"/>
      <c r="Y2291" t="s"/>
      <c r="Z2291" t="s"/>
      <c r="AA2291" t="s"/>
      <c r="AB2291" t="s">
        <v>25204</v>
      </c>
      <c r="AC2291" t="s">
        <v>25204</v>
      </c>
      <c r="AD2291" t="s">
        <v>110</v>
      </c>
      <c r="AE2291" t="s">
        <v>44</v>
      </c>
      <c r="AF2291" t="s">
        <v>25205</v>
      </c>
      <c r="AG2291" t="s">
        <v>3603</v>
      </c>
      <c r="AH2291" t="s">
        <v>192</v>
      </c>
      <c r="AI2291" t="s">
        <v>25206</v>
      </c>
      <c r="AJ2291" t="s">
        <v>92</v>
      </c>
      <c r="AK2291" t="s">
        <v>66</v>
      </c>
    </row>
    <row r="2292" spans="1:38">
      <c r="A2292" t="s">
        <v>25207</v>
      </c>
      <c r="B2292" t="s">
        <v>25208</v>
      </c>
      <c r="C2292" t="s">
        <v>25209</v>
      </c>
      <c r="D2292" t="s">
        <v>25210</v>
      </c>
      <c r="E2292" t="s">
        <v>25211</v>
      </c>
      <c r="F2292" t="s"/>
      <c r="G2292" t="s">
        <v>50</v>
      </c>
      <c r="H2292" t="s">
        <v>51</v>
      </c>
      <c r="I2292" t="s"/>
      <c r="J2292" t="s"/>
      <c r="K2292" t="s"/>
      <c r="L2292" t="s">
        <v>238</v>
      </c>
      <c r="M2292" t="s">
        <v>239</v>
      </c>
      <c r="N2292" t="s">
        <v>4483</v>
      </c>
      <c r="O2292" t="s"/>
      <c r="P2292" t="s"/>
      <c r="Q2292" t="s">
        <v>44</v>
      </c>
      <c r="R2292" t="s"/>
      <c r="S2292" t="s"/>
      <c r="T2292" t="s"/>
      <c r="U2292" t="s"/>
      <c r="V2292" t="s"/>
      <c r="W2292" t="s"/>
      <c r="X2292" t="s"/>
      <c r="Y2292" t="s"/>
      <c r="Z2292" t="s"/>
      <c r="AA2292" t="s"/>
      <c r="AB2292" t="s">
        <v>25212</v>
      </c>
      <c r="AC2292" t="s">
        <v>25212</v>
      </c>
      <c r="AD2292" t="s">
        <v>124</v>
      </c>
      <c r="AE2292" t="s">
        <v>1052</v>
      </c>
      <c r="AF2292" t="s">
        <v>25213</v>
      </c>
      <c r="AG2292" t="s">
        <v>23195</v>
      </c>
      <c r="AH2292" t="s">
        <v>149</v>
      </c>
      <c r="AI2292" t="s">
        <v>25214</v>
      </c>
      <c r="AJ2292" t="s">
        <v>25215</v>
      </c>
      <c r="AK2292" t="s">
        <v>66</v>
      </c>
    </row>
    <row r="2293" spans="1:38">
      <c r="A2293" t="s">
        <v>25216</v>
      </c>
      <c r="B2293" t="s">
        <v>25217</v>
      </c>
      <c r="C2293" t="s">
        <v>25218</v>
      </c>
      <c r="D2293" t="s">
        <v>25219</v>
      </c>
      <c r="E2293" t="s">
        <v>25220</v>
      </c>
      <c r="F2293" t="s">
        <v>2409</v>
      </c>
      <c r="G2293" t="s">
        <v>50</v>
      </c>
      <c r="H2293" t="s">
        <v>51</v>
      </c>
      <c r="I2293" t="s">
        <v>19716</v>
      </c>
      <c r="J2293" t="s"/>
      <c r="K2293" t="s">
        <v>3298</v>
      </c>
      <c r="L2293" t="s">
        <v>355</v>
      </c>
      <c r="M2293" t="s">
        <v>985</v>
      </c>
      <c r="N2293" t="s">
        <v>3102</v>
      </c>
      <c r="O2293" t="s"/>
      <c r="P2293" t="s"/>
      <c r="Q2293" t="s">
        <v>44</v>
      </c>
      <c r="R2293" t="s"/>
      <c r="S2293" t="s"/>
      <c r="T2293" t="s"/>
      <c r="U2293" t="s"/>
      <c r="V2293" t="s"/>
      <c r="W2293" t="s"/>
      <c r="X2293" t="s"/>
      <c r="Y2293" t="s"/>
      <c r="Z2293" t="s"/>
      <c r="AA2293" t="s"/>
      <c r="AB2293" t="s">
        <v>25221</v>
      </c>
      <c r="AC2293" t="s">
        <v>25221</v>
      </c>
      <c r="AD2293" t="s">
        <v>93</v>
      </c>
      <c r="AE2293" t="s">
        <v>277</v>
      </c>
      <c r="AF2293" t="s">
        <v>25222</v>
      </c>
      <c r="AG2293" t="s">
        <v>25223</v>
      </c>
      <c r="AH2293" t="s">
        <v>44</v>
      </c>
      <c r="AI2293" t="s">
        <v>25224</v>
      </c>
      <c r="AJ2293" t="s">
        <v>25225</v>
      </c>
      <c r="AK2293" t="s">
        <v>66</v>
      </c>
    </row>
    <row r="2294" spans="1:38">
      <c r="A2294" t="s">
        <v>21733</v>
      </c>
      <c r="B2294" t="s">
        <v>25226</v>
      </c>
      <c r="C2294" t="s">
        <v>25227</v>
      </c>
      <c r="D2294" t="s"/>
      <c r="E2294" t="s">
        <v>25228</v>
      </c>
      <c r="F2294" t="s"/>
      <c r="G2294" t="s">
        <v>50</v>
      </c>
      <c r="H2294" t="s">
        <v>51</v>
      </c>
      <c r="I2294" t="s">
        <v>6434</v>
      </c>
      <c r="J2294" t="s">
        <v>513</v>
      </c>
      <c r="K2294" t="s">
        <v>54</v>
      </c>
      <c r="L2294" t="s">
        <v>808</v>
      </c>
      <c r="M2294" t="s">
        <v>809</v>
      </c>
      <c r="N2294" t="s">
        <v>5359</v>
      </c>
      <c r="O2294" t="s">
        <v>67</v>
      </c>
      <c r="P2294" t="s"/>
      <c r="Q2294" t="s"/>
      <c r="R2294" t="s"/>
      <c r="S2294" t="s"/>
      <c r="T2294" t="s"/>
      <c r="U2294" t="s"/>
      <c r="V2294" t="s"/>
      <c r="W2294" t="s"/>
      <c r="X2294" t="s"/>
      <c r="Y2294" t="s"/>
      <c r="Z2294" t="s"/>
      <c r="AA2294" t="s"/>
      <c r="AB2294" t="s">
        <v>25229</v>
      </c>
      <c r="AC2294" t="s">
        <v>25229</v>
      </c>
      <c r="AD2294" t="s">
        <v>93</v>
      </c>
      <c r="AE2294" t="s">
        <v>44</v>
      </c>
      <c r="AF2294" t="s">
        <v>25230</v>
      </c>
      <c r="AG2294" t="s">
        <v>12118</v>
      </c>
      <c r="AH2294" t="s">
        <v>44</v>
      </c>
      <c r="AI2294" t="s">
        <v>25231</v>
      </c>
      <c r="AJ2294" t="s">
        <v>92</v>
      </c>
      <c r="AK2294" t="s">
        <v>66</v>
      </c>
    </row>
    <row r="2295" spans="1:38">
      <c r="A2295" t="s">
        <v>25232</v>
      </c>
      <c r="B2295" t="s">
        <v>25233</v>
      </c>
      <c r="C2295" t="s">
        <v>25234</v>
      </c>
      <c r="D2295" t="s">
        <v>25235</v>
      </c>
      <c r="E2295" t="s">
        <v>25236</v>
      </c>
      <c r="F2295" t="s">
        <v>857</v>
      </c>
      <c r="G2295" t="s">
        <v>50</v>
      </c>
      <c r="H2295" t="s">
        <v>51</v>
      </c>
      <c r="I2295" t="s">
        <v>169</v>
      </c>
      <c r="J2295" t="s">
        <v>53</v>
      </c>
      <c r="K2295" t="s">
        <v>54</v>
      </c>
      <c r="L2295" t="s">
        <v>1344</v>
      </c>
      <c r="M2295" t="s">
        <v>3962</v>
      </c>
      <c r="N2295" t="s">
        <v>4445</v>
      </c>
      <c r="O2295" t="s">
        <v>241</v>
      </c>
      <c r="P2295" t="s">
        <v>5060</v>
      </c>
      <c r="Q2295" t="s">
        <v>112</v>
      </c>
      <c r="R2295" t="s">
        <v>25237</v>
      </c>
      <c r="S2295" t="s"/>
      <c r="T2295" t="s"/>
      <c r="U2295" t="s"/>
      <c r="V2295" t="s"/>
      <c r="W2295" t="s"/>
      <c r="X2295" t="s"/>
      <c r="Y2295" t="s"/>
      <c r="Z2295" t="s"/>
      <c r="AA2295" t="s"/>
      <c r="AB2295" t="s">
        <v>25238</v>
      </c>
      <c r="AC2295" t="s">
        <v>25239</v>
      </c>
      <c r="AD2295" t="s">
        <v>59</v>
      </c>
      <c r="AE2295" t="s">
        <v>44</v>
      </c>
      <c r="AF2295" t="s">
        <v>25240</v>
      </c>
      <c r="AG2295" t="s">
        <v>25241</v>
      </c>
      <c r="AH2295" t="s">
        <v>124</v>
      </c>
      <c r="AI2295" t="s">
        <v>25242</v>
      </c>
      <c r="AJ2295" t="s">
        <v>92</v>
      </c>
      <c r="AK2295" t="s">
        <v>66</v>
      </c>
    </row>
    <row r="2296" spans="1:38">
      <c r="A2296" t="s">
        <v>25243</v>
      </c>
      <c r="B2296" t="s">
        <v>25244</v>
      </c>
      <c r="C2296" t="s">
        <v>25245</v>
      </c>
      <c r="D2296" t="s">
        <v>25246</v>
      </c>
      <c r="E2296" t="s">
        <v>25247</v>
      </c>
      <c r="F2296" t="s"/>
      <c r="G2296" t="s">
        <v>50</v>
      </c>
      <c r="H2296" t="s">
        <v>51</v>
      </c>
      <c r="I2296" t="s">
        <v>25248</v>
      </c>
      <c r="J2296" t="s">
        <v>2741</v>
      </c>
      <c r="K2296" t="s">
        <v>271</v>
      </c>
      <c r="L2296" t="s">
        <v>526</v>
      </c>
      <c r="M2296" t="s">
        <v>527</v>
      </c>
      <c r="N2296" t="s">
        <v>8393</v>
      </c>
      <c r="O2296" t="s">
        <v>846</v>
      </c>
      <c r="P2296" t="s">
        <v>25249</v>
      </c>
      <c r="Q2296" t="s">
        <v>67</v>
      </c>
      <c r="R2296" t="s">
        <v>25250</v>
      </c>
      <c r="S2296" t="s"/>
      <c r="T2296" t="s"/>
      <c r="U2296" t="s"/>
      <c r="V2296" t="s"/>
      <c r="W2296" t="s"/>
      <c r="X2296" t="s"/>
      <c r="Y2296" t="s"/>
      <c r="Z2296" t="s"/>
      <c r="AA2296" t="s"/>
      <c r="AB2296" t="s">
        <v>25251</v>
      </c>
      <c r="AC2296" t="s">
        <v>25251</v>
      </c>
      <c r="AD2296" t="s">
        <v>174</v>
      </c>
      <c r="AE2296" t="s">
        <v>44</v>
      </c>
      <c r="AF2296" t="s">
        <v>25252</v>
      </c>
      <c r="AG2296" t="s">
        <v>17371</v>
      </c>
      <c r="AH2296" t="s">
        <v>192</v>
      </c>
      <c r="AI2296" t="s">
        <v>25253</v>
      </c>
      <c r="AJ2296" t="s">
        <v>92</v>
      </c>
      <c r="AK2296" t="s">
        <v>66</v>
      </c>
    </row>
    <row r="2297" spans="1:38">
      <c r="A2297" t="s">
        <v>25254</v>
      </c>
      <c r="B2297" t="s">
        <v>25255</v>
      </c>
      <c r="C2297" t="s">
        <v>25256</v>
      </c>
      <c r="D2297" t="s">
        <v>25257</v>
      </c>
      <c r="E2297" t="s">
        <v>25258</v>
      </c>
      <c r="F2297" t="s">
        <v>438</v>
      </c>
      <c r="G2297" t="s">
        <v>50</v>
      </c>
      <c r="H2297" t="s">
        <v>51</v>
      </c>
      <c r="I2297" t="s"/>
      <c r="J2297" t="s"/>
      <c r="K2297" t="s"/>
      <c r="L2297" t="s">
        <v>204</v>
      </c>
      <c r="M2297" t="s">
        <v>205</v>
      </c>
      <c r="N2297" t="s">
        <v>2781</v>
      </c>
      <c r="O2297" t="s"/>
      <c r="P2297" t="s"/>
      <c r="Q2297" t="s">
        <v>44</v>
      </c>
      <c r="R2297" t="s"/>
      <c r="S2297" t="s"/>
      <c r="T2297" t="s"/>
      <c r="U2297" t="s"/>
      <c r="V2297" t="s"/>
      <c r="W2297" t="s"/>
      <c r="X2297" t="s"/>
      <c r="Y2297" t="s"/>
      <c r="Z2297" t="s"/>
      <c r="AA2297" t="s"/>
      <c r="AB2297" t="s">
        <v>25259</v>
      </c>
      <c r="AC2297" t="s">
        <v>25259</v>
      </c>
      <c r="AD2297" t="s">
        <v>59</v>
      </c>
      <c r="AE2297" t="s">
        <v>277</v>
      </c>
      <c r="AF2297" t="s">
        <v>25260</v>
      </c>
      <c r="AG2297" t="s">
        <v>25261</v>
      </c>
      <c r="AH2297" t="s">
        <v>151</v>
      </c>
      <c r="AI2297" t="s">
        <v>25262</v>
      </c>
      <c r="AJ2297" t="s">
        <v>25263</v>
      </c>
      <c r="AK2297" t="s">
        <v>66</v>
      </c>
    </row>
    <row r="2298" spans="1:38">
      <c r="A2298" t="s">
        <v>25264</v>
      </c>
      <c r="B2298" t="s">
        <v>25265</v>
      </c>
      <c r="C2298" t="s">
        <v>25266</v>
      </c>
      <c r="D2298" t="s">
        <v>25267</v>
      </c>
      <c r="E2298" t="s">
        <v>25268</v>
      </c>
      <c r="F2298" t="s">
        <v>134</v>
      </c>
      <c r="G2298" t="s">
        <v>72</v>
      </c>
      <c r="H2298" t="s">
        <v>51</v>
      </c>
      <c r="I2298" t="s">
        <v>25269</v>
      </c>
      <c r="J2298" t="s">
        <v>1933</v>
      </c>
      <c r="K2298" t="s">
        <v>54</v>
      </c>
      <c r="L2298" t="s">
        <v>139</v>
      </c>
      <c r="M2298" t="s">
        <v>500</v>
      </c>
      <c r="N2298" t="s">
        <v>501</v>
      </c>
      <c r="O2298" t="s">
        <v>142</v>
      </c>
      <c r="P2298" t="s"/>
      <c r="Q2298" t="s"/>
      <c r="R2298" t="s"/>
      <c r="S2298" t="s"/>
      <c r="T2298" t="s"/>
      <c r="U2298" t="s">
        <v>17321</v>
      </c>
      <c r="V2298" t="s">
        <v>67</v>
      </c>
      <c r="W2298" t="s">
        <v>25270</v>
      </c>
      <c r="X2298" t="s"/>
      <c r="Y2298" t="s"/>
      <c r="Z2298" t="s"/>
      <c r="AA2298" t="s">
        <v>84</v>
      </c>
      <c r="AB2298" t="s">
        <v>25271</v>
      </c>
      <c r="AC2298" t="s">
        <v>25272</v>
      </c>
      <c r="AD2298" t="s">
        <v>192</v>
      </c>
      <c r="AE2298" t="s">
        <v>310</v>
      </c>
      <c r="AF2298" t="s">
        <v>25273</v>
      </c>
      <c r="AG2298" t="s">
        <v>25274</v>
      </c>
      <c r="AH2298" t="s">
        <v>406</v>
      </c>
      <c r="AI2298" t="s">
        <v>25275</v>
      </c>
      <c r="AJ2298" t="s">
        <v>92</v>
      </c>
      <c r="AK2298" t="s">
        <v>66</v>
      </c>
    </row>
    <row r="2299" spans="1:38">
      <c r="A2299" t="s">
        <v>25276</v>
      </c>
      <c r="B2299" t="s">
        <v>25277</v>
      </c>
      <c r="C2299" t="s">
        <v>25278</v>
      </c>
      <c r="D2299" t="s"/>
      <c r="E2299" t="s">
        <v>25279</v>
      </c>
      <c r="F2299" t="s"/>
      <c r="G2299" t="s">
        <v>50</v>
      </c>
      <c r="H2299" t="s">
        <v>51</v>
      </c>
      <c r="I2299" t="s"/>
      <c r="J2299" t="s"/>
      <c r="K2299" t="s">
        <v>3298</v>
      </c>
      <c r="L2299" t="s">
        <v>411</v>
      </c>
      <c r="M2299" t="s">
        <v>412</v>
      </c>
      <c r="N2299" t="s">
        <v>699</v>
      </c>
      <c r="O2299" t="s">
        <v>192</v>
      </c>
      <c r="P2299" t="s">
        <v>25280</v>
      </c>
      <c r="Q2299" t="s">
        <v>67</v>
      </c>
      <c r="R2299" t="s"/>
      <c r="S2299" t="s"/>
      <c r="T2299" t="s"/>
      <c r="U2299" t="s"/>
      <c r="V2299" t="s"/>
      <c r="W2299" t="s"/>
      <c r="X2299" t="s"/>
      <c r="Y2299" t="s"/>
      <c r="Z2299" t="s"/>
      <c r="AA2299" t="s"/>
      <c r="AB2299" t="s">
        <v>25281</v>
      </c>
      <c r="AC2299" t="s">
        <v>25281</v>
      </c>
      <c r="AD2299" t="s">
        <v>174</v>
      </c>
      <c r="AE2299" t="s">
        <v>44</v>
      </c>
      <c r="AF2299" t="s">
        <v>25282</v>
      </c>
      <c r="AG2299" t="s">
        <v>25283</v>
      </c>
      <c r="AH2299" t="s">
        <v>149</v>
      </c>
      <c r="AI2299" t="s">
        <v>25284</v>
      </c>
      <c r="AJ2299" t="s">
        <v>92</v>
      </c>
      <c r="AK2299" t="s">
        <v>66</v>
      </c>
    </row>
    <row r="2300" spans="1:38">
      <c r="A2300" t="s">
        <v>25285</v>
      </c>
      <c r="B2300" t="s">
        <v>25286</v>
      </c>
      <c r="C2300" t="s">
        <v>25287</v>
      </c>
      <c r="D2300" t="s">
        <v>25288</v>
      </c>
      <c r="E2300" t="s">
        <v>25289</v>
      </c>
      <c r="F2300" t="s">
        <v>134</v>
      </c>
      <c r="G2300" t="s">
        <v>50</v>
      </c>
      <c r="H2300" t="s">
        <v>51</v>
      </c>
      <c r="I2300" t="s">
        <v>25290</v>
      </c>
      <c r="J2300" t="s">
        <v>842</v>
      </c>
      <c r="K2300" t="s">
        <v>54</v>
      </c>
      <c r="L2300" t="s">
        <v>189</v>
      </c>
      <c r="M2300" t="s">
        <v>190</v>
      </c>
      <c r="N2300" t="s">
        <v>191</v>
      </c>
      <c r="O2300" t="s">
        <v>142</v>
      </c>
      <c r="P2300" t="s"/>
      <c r="Q2300" t="s"/>
      <c r="R2300" t="s"/>
      <c r="S2300" t="s"/>
      <c r="T2300" t="s">
        <v>67</v>
      </c>
      <c r="U2300" t="s"/>
      <c r="V2300" t="s"/>
      <c r="W2300" t="s"/>
      <c r="X2300" t="s"/>
      <c r="Y2300" t="s"/>
      <c r="Z2300" t="s"/>
      <c r="AA2300" t="s"/>
      <c r="AB2300" t="s">
        <v>25291</v>
      </c>
      <c r="AC2300" t="s">
        <v>25292</v>
      </c>
      <c r="AD2300" t="s">
        <v>59</v>
      </c>
      <c r="AE2300" t="s">
        <v>44</v>
      </c>
      <c r="AF2300" t="s">
        <v>25293</v>
      </c>
      <c r="AG2300" t="s">
        <v>25294</v>
      </c>
      <c r="AH2300" t="s">
        <v>151</v>
      </c>
      <c r="AI2300" t="s">
        <v>25295</v>
      </c>
      <c r="AJ2300" t="s">
        <v>92</v>
      </c>
      <c r="AK2300" t="s">
        <v>66</v>
      </c>
    </row>
    <row r="2301" spans="1:38">
      <c r="A2301" t="s">
        <v>24587</v>
      </c>
      <c r="B2301" t="s">
        <v>25296</v>
      </c>
      <c r="C2301" t="s">
        <v>25297</v>
      </c>
      <c r="D2301" t="s">
        <v>25298</v>
      </c>
      <c r="E2301" t="s">
        <v>25299</v>
      </c>
      <c r="F2301" t="s">
        <v>98</v>
      </c>
      <c r="G2301" t="s">
        <v>50</v>
      </c>
      <c r="H2301" t="s">
        <v>51</v>
      </c>
      <c r="I2301" t="s">
        <v>10917</v>
      </c>
      <c r="J2301" t="s">
        <v>53</v>
      </c>
      <c r="K2301" t="s">
        <v>54</v>
      </c>
      <c r="L2301" t="s">
        <v>1701</v>
      </c>
      <c r="M2301" t="s">
        <v>1701</v>
      </c>
      <c r="N2301" t="s">
        <v>3392</v>
      </c>
      <c r="O2301" t="s">
        <v>180</v>
      </c>
      <c r="P2301" t="s">
        <v>25300</v>
      </c>
      <c r="Q2301" t="s">
        <v>112</v>
      </c>
      <c r="R2301" t="s">
        <v>25301</v>
      </c>
      <c r="S2301" t="s"/>
      <c r="T2301" t="s"/>
      <c r="U2301" t="s"/>
      <c r="V2301" t="s"/>
      <c r="W2301" t="s"/>
      <c r="X2301" t="s"/>
      <c r="Y2301" t="s"/>
      <c r="Z2301" t="s"/>
      <c r="AA2301" t="s"/>
      <c r="AB2301" t="s">
        <v>25302</v>
      </c>
      <c r="AC2301" t="s">
        <v>25303</v>
      </c>
      <c r="AD2301" t="s">
        <v>124</v>
      </c>
      <c r="AE2301" t="s">
        <v>297</v>
      </c>
      <c r="AF2301" t="s">
        <v>25304</v>
      </c>
      <c r="AG2301" t="s">
        <v>13257</v>
      </c>
      <c r="AH2301" t="s">
        <v>151</v>
      </c>
      <c r="AI2301" t="s">
        <v>25305</v>
      </c>
      <c r="AJ2301" t="s">
        <v>92</v>
      </c>
      <c r="AK2301" t="s">
        <v>66</v>
      </c>
    </row>
    <row r="2302" spans="1:38">
      <c r="A2302" t="s">
        <v>25306</v>
      </c>
      <c r="B2302" t="s">
        <v>25307</v>
      </c>
      <c r="C2302" t="s">
        <v>25308</v>
      </c>
      <c r="D2302" t="s">
        <v>25309</v>
      </c>
      <c r="E2302" t="s">
        <v>25310</v>
      </c>
      <c r="F2302" t="s">
        <v>2356</v>
      </c>
      <c r="G2302" t="s">
        <v>50</v>
      </c>
      <c r="H2302" t="s">
        <v>51</v>
      </c>
      <c r="I2302" t="s">
        <v>25311</v>
      </c>
      <c r="J2302" t="s">
        <v>53</v>
      </c>
      <c r="K2302" t="s">
        <v>54</v>
      </c>
      <c r="L2302" t="s">
        <v>322</v>
      </c>
      <c r="M2302" t="s">
        <v>486</v>
      </c>
      <c r="N2302" t="s">
        <v>1371</v>
      </c>
      <c r="O2302" t="s">
        <v>86</v>
      </c>
      <c r="P2302" t="s"/>
      <c r="Q2302" t="s"/>
      <c r="R2302" t="s"/>
      <c r="S2302" t="s"/>
      <c r="T2302" t="s"/>
      <c r="U2302" t="s"/>
      <c r="V2302" t="s"/>
      <c r="W2302" t="s"/>
      <c r="X2302" t="s"/>
      <c r="Y2302" t="s"/>
      <c r="Z2302" t="s"/>
      <c r="AA2302" t="s"/>
      <c r="AB2302" t="s">
        <v>25312</v>
      </c>
      <c r="AC2302" t="s">
        <v>25313</v>
      </c>
      <c r="AD2302" t="s">
        <v>124</v>
      </c>
      <c r="AE2302" t="s">
        <v>297</v>
      </c>
      <c r="AF2302" t="s">
        <v>25314</v>
      </c>
      <c r="AG2302" t="s">
        <v>25315</v>
      </c>
      <c r="AH2302" t="s">
        <v>124</v>
      </c>
      <c r="AI2302" t="s">
        <v>25316</v>
      </c>
      <c r="AJ2302" t="s">
        <v>92</v>
      </c>
      <c r="AK2302" t="s">
        <v>66</v>
      </c>
    </row>
    <row r="2303" spans="1:38">
      <c r="A2303" t="s">
        <v>11812</v>
      </c>
      <c r="B2303" t="s">
        <v>25317</v>
      </c>
      <c r="C2303" t="s">
        <v>25318</v>
      </c>
      <c r="D2303" t="s">
        <v>25319</v>
      </c>
      <c r="E2303" t="s">
        <v>25320</v>
      </c>
      <c r="F2303" t="s"/>
      <c r="G2303" t="s">
        <v>50</v>
      </c>
      <c r="H2303" t="s">
        <v>51</v>
      </c>
      <c r="I2303" t="s">
        <v>25321</v>
      </c>
      <c r="J2303" t="s"/>
      <c r="K2303" t="s">
        <v>4434</v>
      </c>
      <c r="L2303" t="s">
        <v>808</v>
      </c>
      <c r="M2303" t="s">
        <v>809</v>
      </c>
      <c r="N2303" t="s">
        <v>810</v>
      </c>
      <c r="O2303" t="s"/>
      <c r="P2303" t="s"/>
      <c r="Q2303" t="s">
        <v>44</v>
      </c>
      <c r="R2303" t="s"/>
      <c r="S2303" t="s"/>
      <c r="T2303" t="s"/>
      <c r="U2303" t="s"/>
      <c r="V2303" t="s"/>
      <c r="W2303" t="s"/>
      <c r="X2303" t="s"/>
      <c r="Y2303" t="s"/>
      <c r="Z2303" t="s"/>
      <c r="AA2303" t="s"/>
      <c r="AB2303" t="s">
        <v>25322</v>
      </c>
      <c r="AC2303" t="s">
        <v>25322</v>
      </c>
      <c r="AD2303" t="s">
        <v>112</v>
      </c>
      <c r="AE2303" t="s">
        <v>60</v>
      </c>
      <c r="AF2303" t="s">
        <v>25323</v>
      </c>
      <c r="AG2303" t="s">
        <v>25324</v>
      </c>
      <c r="AH2303" t="s">
        <v>44</v>
      </c>
      <c r="AI2303" t="s">
        <v>25325</v>
      </c>
      <c r="AJ2303" t="s">
        <v>25326</v>
      </c>
      <c r="AK2303" t="s">
        <v>66</v>
      </c>
    </row>
    <row r="2304" spans="1:38">
      <c r="A2304" t="s">
        <v>15779</v>
      </c>
      <c r="B2304" t="s">
        <v>25327</v>
      </c>
      <c r="C2304" t="s">
        <v>25328</v>
      </c>
      <c r="D2304" t="s">
        <v>25329</v>
      </c>
      <c r="E2304" t="s">
        <v>25330</v>
      </c>
      <c r="F2304" t="s">
        <v>1603</v>
      </c>
      <c r="G2304" t="s">
        <v>50</v>
      </c>
      <c r="H2304" t="s">
        <v>51</v>
      </c>
      <c r="I2304" t="s">
        <v>2632</v>
      </c>
      <c r="J2304" t="s">
        <v>2633</v>
      </c>
      <c r="K2304" t="s">
        <v>54</v>
      </c>
      <c r="L2304" t="s">
        <v>258</v>
      </c>
      <c r="M2304" t="s">
        <v>259</v>
      </c>
      <c r="N2304" t="s">
        <v>260</v>
      </c>
      <c r="O2304" t="s">
        <v>447</v>
      </c>
      <c r="P2304" t="s"/>
      <c r="Q2304" t="s"/>
      <c r="R2304" t="s"/>
      <c r="S2304" t="s"/>
      <c r="T2304" t="s"/>
      <c r="U2304" t="s"/>
      <c r="V2304" t="s"/>
      <c r="W2304" t="s"/>
      <c r="X2304" t="s"/>
      <c r="Y2304" t="s"/>
      <c r="Z2304" t="s"/>
      <c r="AA2304" t="s"/>
      <c r="AB2304" t="s">
        <v>25331</v>
      </c>
      <c r="AC2304" t="s">
        <v>25332</v>
      </c>
      <c r="AD2304" t="s">
        <v>93</v>
      </c>
      <c r="AE2304" t="s">
        <v>277</v>
      </c>
      <c r="AF2304" t="s">
        <v>25333</v>
      </c>
      <c r="AG2304" t="s">
        <v>25334</v>
      </c>
      <c r="AH2304" t="s">
        <v>44</v>
      </c>
      <c r="AI2304" t="s">
        <v>25335</v>
      </c>
      <c r="AJ2304" t="s">
        <v>92</v>
      </c>
      <c r="AK2304" t="s">
        <v>66</v>
      </c>
    </row>
    <row r="2305" spans="1:38">
      <c r="A2305" t="s">
        <v>11387</v>
      </c>
      <c r="B2305" t="s">
        <v>25336</v>
      </c>
      <c r="C2305" t="s">
        <v>25337</v>
      </c>
      <c r="D2305" t="s">
        <v>25338</v>
      </c>
      <c r="E2305" t="s">
        <v>25339</v>
      </c>
      <c r="F2305" t="s">
        <v>306</v>
      </c>
      <c r="G2305" t="s">
        <v>50</v>
      </c>
      <c r="H2305" t="s">
        <v>51</v>
      </c>
      <c r="I2305" t="s">
        <v>15695</v>
      </c>
      <c r="J2305" t="s">
        <v>425</v>
      </c>
      <c r="K2305" t="s">
        <v>54</v>
      </c>
      <c r="L2305" t="s">
        <v>120</v>
      </c>
      <c r="M2305" t="s">
        <v>382</v>
      </c>
      <c r="N2305" t="s">
        <v>383</v>
      </c>
      <c r="O2305" t="s">
        <v>837</v>
      </c>
      <c r="P2305" t="s"/>
      <c r="Q2305" t="s"/>
      <c r="R2305" t="s"/>
      <c r="S2305" t="s"/>
      <c r="T2305" t="s"/>
      <c r="U2305" t="s"/>
      <c r="V2305" t="s"/>
      <c r="W2305" t="s"/>
      <c r="X2305" t="s"/>
      <c r="Y2305" t="s"/>
      <c r="Z2305" t="s"/>
      <c r="AA2305" t="s"/>
      <c r="AB2305" t="s">
        <v>25340</v>
      </c>
      <c r="AC2305" t="s">
        <v>25341</v>
      </c>
      <c r="AD2305" t="s">
        <v>151</v>
      </c>
      <c r="AE2305" t="s">
        <v>225</v>
      </c>
      <c r="AF2305" t="s">
        <v>25342</v>
      </c>
      <c r="AG2305" t="s">
        <v>25343</v>
      </c>
      <c r="AH2305" t="s">
        <v>112</v>
      </c>
      <c r="AI2305" t="s">
        <v>25344</v>
      </c>
      <c r="AJ2305" t="s">
        <v>92</v>
      </c>
      <c r="AK2305" t="s">
        <v>66</v>
      </c>
    </row>
    <row r="2306" spans="1:38">
      <c r="A2306" t="s">
        <v>25345</v>
      </c>
      <c r="B2306" t="s">
        <v>25346</v>
      </c>
      <c r="C2306" t="s">
        <v>25347</v>
      </c>
      <c r="D2306" t="s"/>
      <c r="E2306" t="s">
        <v>25348</v>
      </c>
      <c r="F2306" t="s"/>
      <c r="G2306" t="s">
        <v>50</v>
      </c>
      <c r="H2306" t="s">
        <v>51</v>
      </c>
      <c r="I2306" t="s"/>
      <c r="J2306" t="s"/>
      <c r="K2306" t="s"/>
      <c r="L2306" t="s">
        <v>470</v>
      </c>
      <c r="M2306" t="s">
        <v>685</v>
      </c>
      <c r="N2306" t="s">
        <v>686</v>
      </c>
      <c r="O2306" t="s"/>
      <c r="P2306" t="s"/>
      <c r="Q2306" t="s">
        <v>44</v>
      </c>
      <c r="R2306" t="s"/>
      <c r="S2306" t="s"/>
      <c r="T2306" t="s"/>
      <c r="U2306" t="s"/>
      <c r="V2306" t="s"/>
      <c r="W2306" t="s"/>
      <c r="X2306" t="s"/>
      <c r="Y2306" t="s"/>
      <c r="Z2306" t="s"/>
      <c r="AA2306" t="s"/>
      <c r="AB2306" t="s">
        <v>25349</v>
      </c>
      <c r="AC2306" t="s">
        <v>25349</v>
      </c>
      <c r="AD2306" t="s">
        <v>93</v>
      </c>
      <c r="AE2306" t="s">
        <v>44</v>
      </c>
      <c r="AF2306" t="s">
        <v>25350</v>
      </c>
      <c r="AG2306" t="s">
        <v>44</v>
      </c>
      <c r="AH2306" t="s">
        <v>67</v>
      </c>
      <c r="AI2306" t="s">
        <v>25351</v>
      </c>
      <c r="AJ2306" t="s">
        <v>25352</v>
      </c>
      <c r="AK2306" t="s">
        <v>66</v>
      </c>
    </row>
    <row r="2307" spans="1:38">
      <c r="A2307" t="s">
        <v>15737</v>
      </c>
      <c r="B2307" t="s">
        <v>25353</v>
      </c>
      <c r="C2307" t="s">
        <v>25354</v>
      </c>
      <c r="D2307" t="s">
        <v>25355</v>
      </c>
      <c r="E2307" t="s">
        <v>25356</v>
      </c>
      <c r="F2307" t="s">
        <v>1154</v>
      </c>
      <c r="G2307" t="s">
        <v>50</v>
      </c>
      <c r="H2307" t="s">
        <v>234</v>
      </c>
      <c r="I2307" t="s">
        <v>25357</v>
      </c>
      <c r="J2307" t="s">
        <v>25358</v>
      </c>
      <c r="K2307" t="s">
        <v>4255</v>
      </c>
      <c r="L2307" t="s">
        <v>470</v>
      </c>
      <c r="M2307" t="s">
        <v>685</v>
      </c>
      <c r="N2307" t="s">
        <v>686</v>
      </c>
      <c r="O2307" t="s">
        <v>241</v>
      </c>
      <c r="P2307" t="s"/>
      <c r="Q2307" t="s"/>
      <c r="R2307" t="s"/>
      <c r="S2307" t="s"/>
      <c r="T2307" t="s"/>
      <c r="U2307" t="s"/>
      <c r="V2307" t="s"/>
      <c r="W2307" t="s"/>
      <c r="X2307" t="s">
        <v>25359</v>
      </c>
      <c r="Y2307" t="s">
        <v>67</v>
      </c>
      <c r="Z2307" t="s">
        <v>25360</v>
      </c>
      <c r="AA2307" t="s">
        <v>772</v>
      </c>
      <c r="AB2307" t="s">
        <v>25361</v>
      </c>
      <c r="AC2307" t="s">
        <v>25361</v>
      </c>
      <c r="AD2307" t="s">
        <v>110</v>
      </c>
      <c r="AE2307" t="s">
        <v>44</v>
      </c>
      <c r="AF2307" t="s">
        <v>25362</v>
      </c>
      <c r="AG2307" t="s">
        <v>25363</v>
      </c>
      <c r="AH2307" t="s">
        <v>151</v>
      </c>
      <c r="AI2307" t="s">
        <v>25364</v>
      </c>
      <c r="AJ2307" t="s">
        <v>92</v>
      </c>
      <c r="AK2307" t="s">
        <v>66</v>
      </c>
    </row>
    <row r="2308" spans="1:38">
      <c r="A2308" t="s">
        <v>19495</v>
      </c>
      <c r="B2308" t="s">
        <v>25365</v>
      </c>
      <c r="C2308" t="s">
        <v>25366</v>
      </c>
      <c r="D2308" t="s">
        <v>25367</v>
      </c>
      <c r="E2308" t="s">
        <v>25368</v>
      </c>
      <c r="F2308" t="s">
        <v>49</v>
      </c>
      <c r="G2308" t="s">
        <v>50</v>
      </c>
      <c r="H2308" t="s">
        <v>51</v>
      </c>
      <c r="I2308" t="s">
        <v>235</v>
      </c>
      <c r="J2308" t="s">
        <v>236</v>
      </c>
      <c r="K2308" t="s">
        <v>237</v>
      </c>
      <c r="L2308" t="s">
        <v>238</v>
      </c>
      <c r="M2308" t="s">
        <v>660</v>
      </c>
      <c r="N2308" t="s">
        <v>1434</v>
      </c>
      <c r="O2308" t="s">
        <v>241</v>
      </c>
      <c r="P2308" t="s">
        <v>25369</v>
      </c>
      <c r="Q2308" t="s">
        <v>93</v>
      </c>
      <c r="R2308" t="s">
        <v>25370</v>
      </c>
      <c r="S2308" t="s"/>
      <c r="T2308" t="s"/>
      <c r="U2308" t="s"/>
      <c r="V2308" t="s"/>
      <c r="W2308" t="s"/>
      <c r="X2308" t="s"/>
      <c r="Y2308" t="s"/>
      <c r="Z2308" t="s"/>
      <c r="AA2308" t="s"/>
      <c r="AB2308" t="s">
        <v>25371</v>
      </c>
      <c r="AC2308" t="s">
        <v>25372</v>
      </c>
      <c r="AD2308" t="s">
        <v>112</v>
      </c>
      <c r="AE2308" t="s">
        <v>60</v>
      </c>
      <c r="AF2308" t="s">
        <v>25373</v>
      </c>
      <c r="AG2308" t="s">
        <v>25374</v>
      </c>
      <c r="AH2308" t="s">
        <v>44</v>
      </c>
      <c r="AI2308" t="s">
        <v>25375</v>
      </c>
      <c r="AJ2308" t="s">
        <v>92</v>
      </c>
      <c r="AK2308" t="s">
        <v>66</v>
      </c>
    </row>
    <row r="2309" spans="1:38">
      <c r="A2309" t="s">
        <v>25376</v>
      </c>
      <c r="B2309" t="s">
        <v>25377</v>
      </c>
      <c r="C2309" t="s">
        <v>25378</v>
      </c>
      <c r="D2309" t="s">
        <v>25379</v>
      </c>
      <c r="E2309" t="s">
        <v>25380</v>
      </c>
      <c r="F2309" t="s">
        <v>438</v>
      </c>
      <c r="G2309" t="s">
        <v>50</v>
      </c>
      <c r="H2309" t="s">
        <v>51</v>
      </c>
      <c r="I2309" t="s">
        <v>235</v>
      </c>
      <c r="J2309" t="s">
        <v>236</v>
      </c>
      <c r="K2309" t="s">
        <v>237</v>
      </c>
      <c r="L2309" t="s">
        <v>156</v>
      </c>
      <c r="M2309" t="s">
        <v>157</v>
      </c>
      <c r="N2309" t="s">
        <v>158</v>
      </c>
      <c r="O2309" t="s">
        <v>103</v>
      </c>
      <c r="P2309" t="s"/>
      <c r="Q2309" t="s">
        <v>67</v>
      </c>
      <c r="R2309" t="s">
        <v>25381</v>
      </c>
      <c r="S2309" t="s"/>
      <c r="T2309" t="s"/>
      <c r="U2309" t="s"/>
      <c r="V2309" t="s"/>
      <c r="W2309" t="s"/>
      <c r="X2309" t="s"/>
      <c r="Y2309" t="s"/>
      <c r="Z2309" t="s"/>
      <c r="AA2309" t="s"/>
      <c r="AB2309" t="s">
        <v>25382</v>
      </c>
      <c r="AC2309" t="s">
        <v>25383</v>
      </c>
      <c r="AD2309" t="s">
        <v>174</v>
      </c>
      <c r="AE2309" t="s">
        <v>44</v>
      </c>
      <c r="AF2309" t="s">
        <v>25384</v>
      </c>
      <c r="AG2309" t="s">
        <v>1954</v>
      </c>
      <c r="AH2309" t="s">
        <v>345</v>
      </c>
      <c r="AI2309" t="s">
        <v>25385</v>
      </c>
      <c r="AJ2309" t="s">
        <v>92</v>
      </c>
      <c r="AK2309" t="s">
        <v>66</v>
      </c>
    </row>
    <row r="2310" spans="1:38">
      <c r="A2310" t="s">
        <v>25386</v>
      </c>
      <c r="B2310" t="s">
        <v>25387</v>
      </c>
      <c r="C2310" t="s">
        <v>25388</v>
      </c>
      <c r="D2310" t="s">
        <v>25389</v>
      </c>
      <c r="E2310" t="s">
        <v>25390</v>
      </c>
      <c r="F2310" t="s">
        <v>4458</v>
      </c>
      <c r="G2310" t="s">
        <v>50</v>
      </c>
      <c r="H2310" t="s">
        <v>51</v>
      </c>
      <c r="I2310" t="s">
        <v>4444</v>
      </c>
      <c r="J2310" t="s">
        <v>440</v>
      </c>
      <c r="K2310" t="s">
        <v>54</v>
      </c>
      <c r="L2310" t="s">
        <v>322</v>
      </c>
      <c r="M2310" t="s">
        <v>486</v>
      </c>
      <c r="N2310" t="s">
        <v>1371</v>
      </c>
      <c r="O2310" t="s">
        <v>86</v>
      </c>
      <c r="P2310" t="s"/>
      <c r="Q2310" t="s"/>
      <c r="R2310" t="s"/>
      <c r="S2310" t="s"/>
      <c r="T2310" t="s"/>
      <c r="U2310" t="s"/>
      <c r="V2310" t="s"/>
      <c r="W2310" t="s"/>
      <c r="X2310" t="s"/>
      <c r="Y2310" t="s"/>
      <c r="Z2310" t="s"/>
      <c r="AA2310" t="s"/>
      <c r="AB2310" t="s">
        <v>25391</v>
      </c>
      <c r="AC2310" t="s">
        <v>25392</v>
      </c>
      <c r="AD2310" t="s">
        <v>192</v>
      </c>
      <c r="AE2310" t="s">
        <v>2323</v>
      </c>
      <c r="AF2310" t="s">
        <v>25393</v>
      </c>
      <c r="AG2310" t="s">
        <v>25394</v>
      </c>
      <c r="AH2310" t="s">
        <v>192</v>
      </c>
      <c r="AI2310" t="s">
        <v>25395</v>
      </c>
      <c r="AJ2310" t="s">
        <v>92</v>
      </c>
      <c r="AK2310" t="s">
        <v>66</v>
      </c>
    </row>
    <row r="2311" spans="1:38">
      <c r="A2311" t="s">
        <v>25396</v>
      </c>
      <c r="B2311" t="s">
        <v>25397</v>
      </c>
      <c r="C2311" t="s">
        <v>25398</v>
      </c>
      <c r="D2311" t="s">
        <v>25399</v>
      </c>
      <c r="E2311" t="s">
        <v>25400</v>
      </c>
      <c r="F2311" t="s">
        <v>1102</v>
      </c>
      <c r="G2311" t="s">
        <v>50</v>
      </c>
      <c r="H2311" t="s">
        <v>51</v>
      </c>
      <c r="I2311" t="s">
        <v>169</v>
      </c>
      <c r="J2311" t="s">
        <v>53</v>
      </c>
      <c r="K2311" t="s">
        <v>54</v>
      </c>
      <c r="L2311" t="s">
        <v>582</v>
      </c>
      <c r="M2311" t="s">
        <v>871</v>
      </c>
      <c r="N2311" t="s">
        <v>5478</v>
      </c>
      <c r="O2311" t="s">
        <v>103</v>
      </c>
      <c r="P2311" t="s"/>
      <c r="Q2311" t="s">
        <v>67</v>
      </c>
      <c r="R2311" t="s">
        <v>25401</v>
      </c>
      <c r="S2311" t="s"/>
      <c r="T2311" t="s"/>
      <c r="U2311" t="s"/>
      <c r="V2311" t="s"/>
      <c r="W2311" t="s"/>
      <c r="X2311" t="s"/>
      <c r="Y2311" t="s"/>
      <c r="Z2311" t="s"/>
      <c r="AA2311" t="s"/>
      <c r="AB2311" t="s">
        <v>25402</v>
      </c>
      <c r="AC2311" t="s">
        <v>25403</v>
      </c>
      <c r="AD2311" t="s">
        <v>93</v>
      </c>
      <c r="AE2311" t="s">
        <v>44</v>
      </c>
      <c r="AF2311" t="s">
        <v>25404</v>
      </c>
      <c r="AG2311" t="s">
        <v>44</v>
      </c>
      <c r="AH2311" t="s">
        <v>67</v>
      </c>
      <c r="AI2311" t="s">
        <v>25405</v>
      </c>
      <c r="AJ2311" t="s">
        <v>92</v>
      </c>
      <c r="AK2311" t="s">
        <v>66</v>
      </c>
    </row>
    <row r="2312" spans="1:38">
      <c r="A2312" t="s">
        <v>25406</v>
      </c>
      <c r="B2312" t="s">
        <v>25407</v>
      </c>
      <c r="C2312" t="s">
        <v>25408</v>
      </c>
      <c r="D2312" t="s">
        <v>25409</v>
      </c>
      <c r="E2312" t="s">
        <v>25410</v>
      </c>
      <c r="F2312" t="s">
        <v>5438</v>
      </c>
      <c r="G2312" t="s">
        <v>50</v>
      </c>
      <c r="H2312" t="s">
        <v>51</v>
      </c>
      <c r="I2312" t="s">
        <v>7191</v>
      </c>
      <c r="J2312" t="s">
        <v>5247</v>
      </c>
      <c r="K2312" t="s">
        <v>54</v>
      </c>
      <c r="L2312" t="s">
        <v>470</v>
      </c>
      <c r="M2312" t="s">
        <v>685</v>
      </c>
      <c r="N2312" t="s">
        <v>10580</v>
      </c>
      <c r="O2312" t="s">
        <v>330</v>
      </c>
      <c r="P2312" t="s"/>
      <c r="Q2312" t="s"/>
      <c r="R2312" t="s"/>
      <c r="S2312" t="s"/>
      <c r="T2312" t="s">
        <v>93</v>
      </c>
      <c r="U2312" t="s"/>
      <c r="V2312" t="s"/>
      <c r="W2312" t="s"/>
      <c r="X2312" t="s"/>
      <c r="Y2312" t="s"/>
      <c r="Z2312" t="s"/>
      <c r="AA2312" t="s"/>
      <c r="AB2312" t="s">
        <v>25411</v>
      </c>
      <c r="AC2312" t="s">
        <v>25411</v>
      </c>
      <c r="AD2312" t="s">
        <v>110</v>
      </c>
      <c r="AE2312" t="s">
        <v>515</v>
      </c>
      <c r="AF2312" t="s">
        <v>25412</v>
      </c>
      <c r="AG2312" t="s">
        <v>25413</v>
      </c>
      <c r="AH2312" t="s">
        <v>93</v>
      </c>
      <c r="AI2312" t="s">
        <v>25414</v>
      </c>
      <c r="AJ2312" t="s">
        <v>92</v>
      </c>
      <c r="AK2312" t="s">
        <v>1849</v>
      </c>
    </row>
    <row r="2313" spans="1:38">
      <c r="A2313" t="s">
        <v>25415</v>
      </c>
      <c r="B2313" t="s">
        <v>25416</v>
      </c>
      <c r="C2313" t="s">
        <v>25417</v>
      </c>
      <c r="D2313" t="s"/>
      <c r="E2313" t="s">
        <v>25418</v>
      </c>
      <c r="F2313" t="s">
        <v>697</v>
      </c>
      <c r="G2313" t="s">
        <v>50</v>
      </c>
      <c r="H2313" t="s">
        <v>51</v>
      </c>
      <c r="I2313" t="s">
        <v>6501</v>
      </c>
      <c r="J2313" t="s">
        <v>1115</v>
      </c>
      <c r="K2313" t="s">
        <v>54</v>
      </c>
      <c r="L2313" t="s">
        <v>189</v>
      </c>
      <c r="M2313" t="s">
        <v>190</v>
      </c>
      <c r="N2313" t="s">
        <v>624</v>
      </c>
      <c r="O2313" t="s">
        <v>826</v>
      </c>
      <c r="P2313" t="s"/>
      <c r="Q2313" t="s"/>
      <c r="R2313" t="s"/>
      <c r="S2313" t="s"/>
      <c r="T2313" t="s"/>
      <c r="U2313" t="s"/>
      <c r="V2313" t="s">
        <v>67</v>
      </c>
      <c r="W2313" t="s"/>
      <c r="X2313" t="s">
        <v>2727</v>
      </c>
      <c r="Y2313" t="s">
        <v>67</v>
      </c>
      <c r="Z2313" t="s">
        <v>25419</v>
      </c>
      <c r="AA2313" t="s">
        <v>84</v>
      </c>
      <c r="AB2313" t="s">
        <v>25420</v>
      </c>
      <c r="AC2313" t="s">
        <v>25421</v>
      </c>
      <c r="AD2313" t="s">
        <v>59</v>
      </c>
      <c r="AE2313" t="s">
        <v>44</v>
      </c>
      <c r="AF2313" t="s">
        <v>25422</v>
      </c>
      <c r="AG2313" t="s">
        <v>25423</v>
      </c>
      <c r="AH2313" t="s">
        <v>110</v>
      </c>
      <c r="AI2313" t="s">
        <v>25424</v>
      </c>
      <c r="AJ2313" t="s">
        <v>92</v>
      </c>
      <c r="AK2313" t="s">
        <v>66</v>
      </c>
    </row>
    <row r="2314" spans="1:38">
      <c r="A2314" t="s">
        <v>25425</v>
      </c>
      <c r="B2314" t="s">
        <v>25426</v>
      </c>
      <c r="C2314" t="s">
        <v>25427</v>
      </c>
      <c r="D2314" t="s">
        <v>25428</v>
      </c>
      <c r="E2314" t="s">
        <v>25429</v>
      </c>
      <c r="F2314" t="s"/>
      <c r="G2314" t="s">
        <v>50</v>
      </c>
      <c r="H2314" t="s">
        <v>51</v>
      </c>
      <c r="I2314" t="s">
        <v>25430</v>
      </c>
      <c r="J2314" t="s">
        <v>5792</v>
      </c>
      <c r="K2314" t="s">
        <v>138</v>
      </c>
      <c r="L2314" t="s">
        <v>204</v>
      </c>
      <c r="M2314" t="s">
        <v>205</v>
      </c>
      <c r="N2314" t="s">
        <v>25157</v>
      </c>
      <c r="O2314" t="s">
        <v>192</v>
      </c>
      <c r="P2314" t="s"/>
      <c r="Q2314" t="s">
        <v>93</v>
      </c>
      <c r="R2314" t="s">
        <v>25431</v>
      </c>
      <c r="S2314" t="s"/>
      <c r="T2314" t="s"/>
      <c r="U2314" t="s"/>
      <c r="V2314" t="s"/>
      <c r="W2314" t="s"/>
      <c r="X2314" t="s"/>
      <c r="Y2314" t="s"/>
      <c r="Z2314" t="s"/>
      <c r="AA2314" t="s"/>
      <c r="AB2314" t="s">
        <v>25432</v>
      </c>
      <c r="AC2314" t="s">
        <v>25433</v>
      </c>
      <c r="AD2314" t="s">
        <v>112</v>
      </c>
      <c r="AE2314" t="s">
        <v>44</v>
      </c>
      <c r="AF2314" t="s">
        <v>25434</v>
      </c>
      <c r="AG2314" t="s">
        <v>63</v>
      </c>
      <c r="AH2314" t="s">
        <v>44</v>
      </c>
      <c r="AI2314" t="s">
        <v>25435</v>
      </c>
      <c r="AJ2314" t="s">
        <v>92</v>
      </c>
      <c r="AK2314" t="s">
        <v>66</v>
      </c>
    </row>
    <row r="2315" spans="1:38">
      <c r="A2315" t="s">
        <v>25436</v>
      </c>
      <c r="B2315" t="s">
        <v>25437</v>
      </c>
      <c r="C2315" t="s">
        <v>25438</v>
      </c>
      <c r="D2315" t="s">
        <v>25439</v>
      </c>
      <c r="E2315" t="s">
        <v>25440</v>
      </c>
      <c r="F2315" t="s">
        <v>541</v>
      </c>
      <c r="G2315" t="s">
        <v>50</v>
      </c>
      <c r="H2315" t="s">
        <v>234</v>
      </c>
      <c r="I2315" t="s">
        <v>25441</v>
      </c>
      <c r="J2315" t="s">
        <v>25442</v>
      </c>
      <c r="K2315" t="s">
        <v>237</v>
      </c>
      <c r="L2315" t="s">
        <v>189</v>
      </c>
      <c r="M2315" t="s">
        <v>190</v>
      </c>
      <c r="N2315" t="s">
        <v>191</v>
      </c>
      <c r="O2315" t="s">
        <v>846</v>
      </c>
      <c r="P2315" t="s"/>
      <c r="Q2315" t="s"/>
      <c r="R2315" t="s"/>
      <c r="S2315" t="s">
        <v>25443</v>
      </c>
      <c r="T2315" t="s">
        <v>93</v>
      </c>
      <c r="U2315" t="s"/>
      <c r="V2315" t="s"/>
      <c r="W2315" t="s"/>
      <c r="X2315" t="s"/>
      <c r="Y2315" t="s"/>
      <c r="Z2315" t="s">
        <v>25444</v>
      </c>
      <c r="AA2315" t="s"/>
      <c r="AB2315" t="s">
        <v>25445</v>
      </c>
      <c r="AC2315" t="s">
        <v>25445</v>
      </c>
      <c r="AD2315" t="s">
        <v>110</v>
      </c>
      <c r="AE2315" t="s">
        <v>44</v>
      </c>
      <c r="AF2315" t="s">
        <v>25446</v>
      </c>
      <c r="AG2315" t="s">
        <v>25447</v>
      </c>
      <c r="AH2315" t="s">
        <v>110</v>
      </c>
      <c r="AI2315" t="s">
        <v>25448</v>
      </c>
      <c r="AJ2315" t="s">
        <v>92</v>
      </c>
      <c r="AK2315" t="s">
        <v>66</v>
      </c>
    </row>
    <row r="2316" spans="1:38">
      <c r="A2316" t="s">
        <v>25449</v>
      </c>
      <c r="B2316" t="s">
        <v>25450</v>
      </c>
      <c r="C2316" t="s">
        <v>25451</v>
      </c>
      <c r="D2316" t="s">
        <v>25452</v>
      </c>
      <c r="E2316" t="s">
        <v>25453</v>
      </c>
      <c r="F2316" t="s"/>
      <c r="G2316" t="s">
        <v>50</v>
      </c>
      <c r="H2316" t="s">
        <v>51</v>
      </c>
      <c r="I2316" t="s"/>
      <c r="J2316" t="s"/>
      <c r="K2316" t="s"/>
      <c r="L2316" t="s">
        <v>454</v>
      </c>
      <c r="M2316" t="s">
        <v>454</v>
      </c>
      <c r="N2316" t="s">
        <v>556</v>
      </c>
      <c r="O2316" t="s"/>
      <c r="P2316" t="s"/>
      <c r="Q2316" t="s">
        <v>44</v>
      </c>
      <c r="R2316" t="s"/>
      <c r="S2316" t="s"/>
      <c r="T2316" t="s"/>
      <c r="U2316" t="s"/>
      <c r="V2316" t="s"/>
      <c r="W2316" t="s"/>
      <c r="X2316" t="s"/>
      <c r="Y2316" t="s"/>
      <c r="Z2316" t="s"/>
      <c r="AA2316" t="s"/>
      <c r="AB2316" t="s">
        <v>25454</v>
      </c>
      <c r="AC2316" t="s">
        <v>25454</v>
      </c>
      <c r="AD2316" t="s">
        <v>93</v>
      </c>
      <c r="AE2316" t="s">
        <v>44</v>
      </c>
      <c r="AF2316" t="s">
        <v>25455</v>
      </c>
      <c r="AG2316" t="s">
        <v>4503</v>
      </c>
      <c r="AH2316" t="s">
        <v>44</v>
      </c>
      <c r="AI2316" t="s">
        <v>25456</v>
      </c>
      <c r="AJ2316" t="s">
        <v>25457</v>
      </c>
      <c r="AK2316" t="s">
        <v>66</v>
      </c>
    </row>
    <row r="2317" spans="1:38">
      <c r="A2317" t="s">
        <v>25458</v>
      </c>
      <c r="B2317" t="s">
        <v>25459</v>
      </c>
      <c r="C2317" t="s">
        <v>25460</v>
      </c>
      <c r="D2317" t="s">
        <v>25461</v>
      </c>
      <c r="E2317" t="s">
        <v>25462</v>
      </c>
      <c r="F2317" t="s">
        <v>9274</v>
      </c>
      <c r="G2317" t="s">
        <v>72</v>
      </c>
      <c r="H2317" t="s">
        <v>51</v>
      </c>
      <c r="I2317" t="s">
        <v>25463</v>
      </c>
      <c r="J2317" t="s">
        <v>842</v>
      </c>
      <c r="K2317" t="s">
        <v>54</v>
      </c>
      <c r="L2317" t="s">
        <v>971</v>
      </c>
      <c r="M2317" t="s">
        <v>972</v>
      </c>
      <c r="N2317" t="s">
        <v>6571</v>
      </c>
      <c r="O2317" t="s">
        <v>86</v>
      </c>
      <c r="P2317" t="s"/>
      <c r="Q2317" t="s"/>
      <c r="R2317" t="s"/>
      <c r="S2317" t="s"/>
      <c r="T2317" t="s"/>
      <c r="U2317" t="s"/>
      <c r="V2317" t="s">
        <v>67</v>
      </c>
      <c r="W2317" t="s">
        <v>25464</v>
      </c>
      <c r="X2317" t="s"/>
      <c r="Y2317" t="s"/>
      <c r="Z2317" t="s"/>
      <c r="AA2317" t="s">
        <v>84</v>
      </c>
      <c r="AB2317" t="s">
        <v>25465</v>
      </c>
      <c r="AC2317" t="s">
        <v>25465</v>
      </c>
      <c r="AD2317" t="s">
        <v>124</v>
      </c>
      <c r="AE2317" t="s">
        <v>44</v>
      </c>
      <c r="AF2317" t="s">
        <v>25466</v>
      </c>
      <c r="AG2317" t="s">
        <v>25467</v>
      </c>
      <c r="AH2317" t="s">
        <v>192</v>
      </c>
      <c r="AI2317" t="s">
        <v>25468</v>
      </c>
      <c r="AJ2317" t="s">
        <v>92</v>
      </c>
      <c r="AK2317" t="s">
        <v>66</v>
      </c>
    </row>
    <row r="2318" spans="1:38">
      <c r="A2318" t="s">
        <v>25469</v>
      </c>
      <c r="B2318" t="s">
        <v>25470</v>
      </c>
      <c r="C2318" t="s">
        <v>25471</v>
      </c>
      <c r="D2318" t="s">
        <v>25472</v>
      </c>
      <c r="E2318" t="s">
        <v>25473</v>
      </c>
      <c r="F2318" t="s">
        <v>697</v>
      </c>
      <c r="G2318" t="s">
        <v>50</v>
      </c>
      <c r="H2318" t="s">
        <v>51</v>
      </c>
      <c r="I2318" t="s">
        <v>25474</v>
      </c>
      <c r="J2318" t="s">
        <v>4678</v>
      </c>
      <c r="K2318" t="s">
        <v>54</v>
      </c>
      <c r="L2318" t="s">
        <v>1880</v>
      </c>
      <c r="M2318" t="s">
        <v>3031</v>
      </c>
      <c r="N2318" t="s">
        <v>5880</v>
      </c>
      <c r="O2318" t="s">
        <v>79</v>
      </c>
      <c r="P2318" t="s">
        <v>25475</v>
      </c>
      <c r="Q2318" t="s">
        <v>63</v>
      </c>
      <c r="R2318" t="s">
        <v>25476</v>
      </c>
      <c r="S2318" t="s"/>
      <c r="T2318" t="s"/>
      <c r="U2318" t="s"/>
      <c r="V2318" t="s"/>
      <c r="W2318" t="s"/>
      <c r="X2318" t="s"/>
      <c r="Y2318" t="s"/>
      <c r="Z2318" t="s"/>
      <c r="AA2318" t="s"/>
      <c r="AB2318" t="s">
        <v>25477</v>
      </c>
      <c r="AC2318" t="s">
        <v>25478</v>
      </c>
      <c r="AD2318" t="s">
        <v>93</v>
      </c>
      <c r="AE2318" t="s">
        <v>44</v>
      </c>
      <c r="AF2318" t="s">
        <v>25479</v>
      </c>
      <c r="AG2318" t="s">
        <v>44</v>
      </c>
      <c r="AH2318" t="s">
        <v>44</v>
      </c>
      <c r="AI2318" t="s">
        <v>25480</v>
      </c>
      <c r="AJ2318" t="s">
        <v>92</v>
      </c>
      <c r="AK2318" t="s">
        <v>66</v>
      </c>
    </row>
    <row r="2319" spans="1:38">
      <c r="A2319" t="s">
        <v>25481</v>
      </c>
      <c r="B2319" t="s">
        <v>25482</v>
      </c>
      <c r="C2319" t="s">
        <v>25483</v>
      </c>
      <c r="D2319" t="s">
        <v>25484</v>
      </c>
      <c r="E2319" t="s">
        <v>25485</v>
      </c>
      <c r="F2319" t="s">
        <v>697</v>
      </c>
      <c r="G2319" t="s">
        <v>50</v>
      </c>
      <c r="H2319" t="s">
        <v>51</v>
      </c>
      <c r="I2319" t="s">
        <v>1249</v>
      </c>
      <c r="J2319" t="s">
        <v>1250</v>
      </c>
      <c r="K2319" t="s">
        <v>525</v>
      </c>
      <c r="L2319" t="s">
        <v>526</v>
      </c>
      <c r="M2319" t="s">
        <v>527</v>
      </c>
      <c r="N2319" t="s">
        <v>528</v>
      </c>
      <c r="O2319" t="s">
        <v>142</v>
      </c>
      <c r="P2319" t="s"/>
      <c r="Q2319" t="s">
        <v>67</v>
      </c>
      <c r="R2319" t="s"/>
      <c r="S2319" t="s"/>
      <c r="T2319" t="s"/>
      <c r="U2319" t="s"/>
      <c r="V2319" t="s"/>
      <c r="W2319" t="s"/>
      <c r="X2319" t="s"/>
      <c r="Y2319" t="s"/>
      <c r="Z2319" t="s"/>
      <c r="AA2319" t="s"/>
      <c r="AB2319" t="s">
        <v>25486</v>
      </c>
      <c r="AC2319" t="s">
        <v>25487</v>
      </c>
      <c r="AD2319" t="s">
        <v>63</v>
      </c>
      <c r="AE2319" t="s">
        <v>277</v>
      </c>
      <c r="AF2319" t="s">
        <v>25488</v>
      </c>
      <c r="AG2319" t="s">
        <v>25489</v>
      </c>
      <c r="AH2319" t="s">
        <v>44</v>
      </c>
      <c r="AI2319" t="s">
        <v>25490</v>
      </c>
      <c r="AJ2319" t="s">
        <v>92</v>
      </c>
      <c r="AK2319" t="s">
        <v>66</v>
      </c>
    </row>
    <row r="2320" spans="1:38">
      <c r="A2320" t="s">
        <v>18180</v>
      </c>
      <c r="B2320" t="s">
        <v>25491</v>
      </c>
      <c r="C2320" t="s">
        <v>25492</v>
      </c>
      <c r="D2320" t="s">
        <v>25493</v>
      </c>
      <c r="E2320" t="s">
        <v>25494</v>
      </c>
      <c r="F2320" t="s">
        <v>21316</v>
      </c>
      <c r="G2320" t="s">
        <v>72</v>
      </c>
      <c r="H2320" t="s">
        <v>51</v>
      </c>
      <c r="I2320" t="s">
        <v>4833</v>
      </c>
      <c r="J2320" t="s">
        <v>4834</v>
      </c>
      <c r="K2320" t="s">
        <v>237</v>
      </c>
      <c r="L2320" t="s">
        <v>139</v>
      </c>
      <c r="M2320" t="s">
        <v>500</v>
      </c>
      <c r="N2320" t="s">
        <v>649</v>
      </c>
      <c r="O2320" t="s">
        <v>86</v>
      </c>
      <c r="P2320" t="s"/>
      <c r="Q2320" t="s"/>
      <c r="R2320" t="s"/>
      <c r="S2320" t="s"/>
      <c r="T2320" t="s">
        <v>67</v>
      </c>
      <c r="U2320" t="s"/>
      <c r="V2320" t="s"/>
      <c r="W2320" t="s"/>
      <c r="X2320" t="s"/>
      <c r="Y2320" t="s"/>
      <c r="Z2320" t="s"/>
      <c r="AA2320" t="s"/>
      <c r="AB2320" t="s">
        <v>25495</v>
      </c>
      <c r="AC2320" t="s">
        <v>25496</v>
      </c>
      <c r="AD2320" t="s">
        <v>174</v>
      </c>
      <c r="AE2320" t="s">
        <v>277</v>
      </c>
      <c r="AF2320" t="s">
        <v>25497</v>
      </c>
      <c r="AG2320" t="s">
        <v>25498</v>
      </c>
      <c r="AH2320" t="s">
        <v>59</v>
      </c>
      <c r="AI2320" t="s">
        <v>25499</v>
      </c>
      <c r="AJ2320" t="s">
        <v>92</v>
      </c>
      <c r="AK2320" t="s">
        <v>66</v>
      </c>
    </row>
    <row r="2321" spans="1:38">
      <c r="A2321" t="s">
        <v>25500</v>
      </c>
      <c r="B2321" t="s">
        <v>25501</v>
      </c>
      <c r="C2321" t="s">
        <v>25502</v>
      </c>
      <c r="D2321" t="s">
        <v>25503</v>
      </c>
      <c r="E2321" t="s">
        <v>25504</v>
      </c>
      <c r="F2321" t="s">
        <v>233</v>
      </c>
      <c r="G2321" t="s">
        <v>50</v>
      </c>
      <c r="H2321" t="s">
        <v>51</v>
      </c>
      <c r="I2321" t="s">
        <v>4103</v>
      </c>
      <c r="J2321" t="s">
        <v>1216</v>
      </c>
      <c r="K2321" t="s">
        <v>54</v>
      </c>
      <c r="L2321" t="s">
        <v>156</v>
      </c>
      <c r="M2321" t="s">
        <v>157</v>
      </c>
      <c r="N2321" t="s">
        <v>158</v>
      </c>
      <c r="O2321" t="s">
        <v>241</v>
      </c>
      <c r="P2321" t="s">
        <v>25505</v>
      </c>
      <c r="Q2321" t="s">
        <v>151</v>
      </c>
      <c r="R2321" t="s">
        <v>25506</v>
      </c>
      <c r="S2321" t="s"/>
      <c r="T2321" t="s"/>
      <c r="U2321" t="s"/>
      <c r="V2321" t="s"/>
      <c r="W2321" t="s"/>
      <c r="X2321" t="s"/>
      <c r="Y2321" t="s"/>
      <c r="Z2321" t="s"/>
      <c r="AA2321" t="s"/>
      <c r="AB2321" t="s">
        <v>25507</v>
      </c>
      <c r="AC2321" t="s">
        <v>25508</v>
      </c>
      <c r="AD2321" t="s">
        <v>174</v>
      </c>
      <c r="AE2321" t="s">
        <v>1105</v>
      </c>
      <c r="AF2321" t="s">
        <v>25509</v>
      </c>
      <c r="AG2321" t="s">
        <v>25510</v>
      </c>
      <c r="AH2321" t="s">
        <v>142</v>
      </c>
      <c r="AI2321" t="s">
        <v>25511</v>
      </c>
      <c r="AJ2321" t="s">
        <v>92</v>
      </c>
      <c r="AK2321" t="s">
        <v>66</v>
      </c>
    </row>
    <row r="2322" spans="1:38">
      <c r="A2322" t="s">
        <v>25512</v>
      </c>
      <c r="B2322" t="s">
        <v>25513</v>
      </c>
      <c r="C2322" t="s">
        <v>25514</v>
      </c>
      <c r="D2322" t="s">
        <v>25515</v>
      </c>
      <c r="E2322" t="s">
        <v>25516</v>
      </c>
      <c r="F2322" t="s">
        <v>697</v>
      </c>
      <c r="G2322" t="s">
        <v>50</v>
      </c>
      <c r="H2322" t="s">
        <v>51</v>
      </c>
      <c r="I2322" t="s">
        <v>1024</v>
      </c>
      <c r="J2322" t="s">
        <v>53</v>
      </c>
      <c r="K2322" t="s">
        <v>54</v>
      </c>
      <c r="L2322" t="s">
        <v>204</v>
      </c>
      <c r="M2322" t="s">
        <v>205</v>
      </c>
      <c r="N2322" t="s">
        <v>206</v>
      </c>
      <c r="O2322" t="s">
        <v>241</v>
      </c>
      <c r="P2322" t="s">
        <v>25517</v>
      </c>
      <c r="Q2322" t="s">
        <v>112</v>
      </c>
      <c r="R2322" t="s">
        <v>25518</v>
      </c>
      <c r="S2322" t="s"/>
      <c r="T2322" t="s"/>
      <c r="U2322" t="s"/>
      <c r="V2322" t="s"/>
      <c r="W2322" t="s"/>
      <c r="X2322" t="s"/>
      <c r="Y2322" t="s"/>
      <c r="Z2322" t="s"/>
      <c r="AA2322" t="s"/>
      <c r="AB2322" t="s">
        <v>25519</v>
      </c>
      <c r="AC2322" t="s">
        <v>25520</v>
      </c>
      <c r="AD2322" t="s">
        <v>151</v>
      </c>
      <c r="AE2322" t="s">
        <v>225</v>
      </c>
      <c r="AF2322" t="s">
        <v>25521</v>
      </c>
      <c r="AG2322" t="s">
        <v>25522</v>
      </c>
      <c r="AH2322" t="s">
        <v>93</v>
      </c>
      <c r="AI2322" t="s">
        <v>25523</v>
      </c>
      <c r="AJ2322" t="s">
        <v>92</v>
      </c>
      <c r="AK2322" t="s">
        <v>66</v>
      </c>
    </row>
    <row r="2323" spans="1:38">
      <c r="A2323" t="s">
        <v>25524</v>
      </c>
      <c r="B2323" t="s">
        <v>25525</v>
      </c>
      <c r="C2323" t="s">
        <v>25526</v>
      </c>
      <c r="D2323" t="s">
        <v>25527</v>
      </c>
      <c r="E2323" t="s">
        <v>25528</v>
      </c>
      <c r="F2323" t="s"/>
      <c r="G2323" t="s">
        <v>50</v>
      </c>
      <c r="H2323" t="s">
        <v>51</v>
      </c>
      <c r="I2323" t="s">
        <v>2046</v>
      </c>
      <c r="J2323" t="s">
        <v>53</v>
      </c>
      <c r="K2323" t="s">
        <v>54</v>
      </c>
      <c r="L2323" t="s">
        <v>470</v>
      </c>
      <c r="M2323" t="s">
        <v>685</v>
      </c>
      <c r="N2323" t="s">
        <v>6249</v>
      </c>
      <c r="O2323" t="s">
        <v>241</v>
      </c>
      <c r="P2323" t="s"/>
      <c r="Q2323" t="s"/>
      <c r="R2323" t="s"/>
      <c r="S2323" t="s"/>
      <c r="T2323" t="s"/>
      <c r="U2323" t="s"/>
      <c r="V2323" t="s"/>
      <c r="W2323" t="s"/>
      <c r="X2323" t="s"/>
      <c r="Y2323" t="s"/>
      <c r="Z2323" t="s"/>
      <c r="AA2323" t="s"/>
      <c r="AB2323" t="s">
        <v>25529</v>
      </c>
      <c r="AC2323" t="s">
        <v>25530</v>
      </c>
      <c r="AD2323" t="s">
        <v>59</v>
      </c>
      <c r="AE2323" t="s">
        <v>44</v>
      </c>
      <c r="AF2323" t="s">
        <v>25531</v>
      </c>
      <c r="AG2323" t="s">
        <v>25054</v>
      </c>
      <c r="AH2323" t="s">
        <v>124</v>
      </c>
      <c r="AI2323" t="s">
        <v>25532</v>
      </c>
      <c r="AJ2323" t="s">
        <v>92</v>
      </c>
      <c r="AK2323" t="s">
        <v>66</v>
      </c>
    </row>
    <row r="2324" spans="1:38">
      <c r="A2324" t="s">
        <v>25533</v>
      </c>
      <c r="B2324" t="s">
        <v>25534</v>
      </c>
      <c r="C2324" t="s">
        <v>25535</v>
      </c>
      <c r="D2324" t="s">
        <v>25536</v>
      </c>
      <c r="E2324" t="s">
        <v>25537</v>
      </c>
      <c r="F2324" t="s"/>
      <c r="G2324" t="s">
        <v>72</v>
      </c>
      <c r="H2324" t="s">
        <v>51</v>
      </c>
      <c r="I2324" t="s">
        <v>6141</v>
      </c>
      <c r="J2324" t="s">
        <v>6142</v>
      </c>
      <c r="K2324" t="s">
        <v>410</v>
      </c>
      <c r="L2324" t="s">
        <v>272</v>
      </c>
      <c r="M2324" t="s">
        <v>1237</v>
      </c>
      <c r="N2324" t="s">
        <v>1238</v>
      </c>
      <c r="O2324" t="s">
        <v>86</v>
      </c>
      <c r="P2324" t="s"/>
      <c r="Q2324" t="s"/>
      <c r="R2324" t="s"/>
      <c r="S2324" t="s"/>
      <c r="T2324" t="s"/>
      <c r="U2324" t="s"/>
      <c r="V2324" t="s">
        <v>67</v>
      </c>
      <c r="W2324" t="s">
        <v>25538</v>
      </c>
      <c r="X2324" t="s"/>
      <c r="Y2324" t="s"/>
      <c r="Z2324" t="s"/>
      <c r="AA2324" t="s">
        <v>84</v>
      </c>
      <c r="AB2324" t="s">
        <v>25539</v>
      </c>
      <c r="AC2324" t="s">
        <v>25539</v>
      </c>
      <c r="AD2324" t="s">
        <v>174</v>
      </c>
      <c r="AE2324" t="s">
        <v>1333</v>
      </c>
      <c r="AF2324" t="s">
        <v>25540</v>
      </c>
      <c r="AG2324" t="s">
        <v>25541</v>
      </c>
      <c r="AH2324" t="s">
        <v>86</v>
      </c>
      <c r="AI2324" t="s">
        <v>25542</v>
      </c>
      <c r="AJ2324" t="s">
        <v>92</v>
      </c>
      <c r="AK2324" t="s">
        <v>66</v>
      </c>
    </row>
    <row r="2325" spans="1:38">
      <c r="A2325" t="s">
        <v>25543</v>
      </c>
      <c r="B2325" t="s">
        <v>25544</v>
      </c>
      <c r="C2325" t="s">
        <v>25545</v>
      </c>
      <c r="D2325" t="s">
        <v>25546</v>
      </c>
      <c r="E2325" t="s">
        <v>25547</v>
      </c>
      <c r="F2325" t="s">
        <v>2409</v>
      </c>
      <c r="G2325" t="s">
        <v>50</v>
      </c>
      <c r="H2325" t="s">
        <v>51</v>
      </c>
      <c r="I2325" t="s">
        <v>1167</v>
      </c>
      <c r="J2325" t="s">
        <v>1167</v>
      </c>
      <c r="K2325" t="s">
        <v>271</v>
      </c>
      <c r="L2325" t="s">
        <v>526</v>
      </c>
      <c r="M2325" t="s">
        <v>527</v>
      </c>
      <c r="N2325" t="s">
        <v>1074</v>
      </c>
      <c r="O2325" t="s">
        <v>301</v>
      </c>
      <c r="P2325" t="s">
        <v>25548</v>
      </c>
      <c r="Q2325" t="s">
        <v>67</v>
      </c>
      <c r="R2325" t="s"/>
      <c r="S2325" t="s"/>
      <c r="T2325" t="s"/>
      <c r="U2325" t="s"/>
      <c r="V2325" t="s"/>
      <c r="W2325" t="s"/>
      <c r="X2325" t="s"/>
      <c r="Y2325" t="s"/>
      <c r="Z2325" t="s"/>
      <c r="AA2325" t="s"/>
      <c r="AB2325" t="s">
        <v>25549</v>
      </c>
      <c r="AC2325" t="s">
        <v>25550</v>
      </c>
      <c r="AD2325" t="s">
        <v>93</v>
      </c>
      <c r="AE2325" t="s">
        <v>277</v>
      </c>
      <c r="AF2325" t="s">
        <v>25551</v>
      </c>
      <c r="AG2325" t="s">
        <v>1401</v>
      </c>
      <c r="AH2325" t="s">
        <v>44</v>
      </c>
      <c r="AI2325" t="s">
        <v>25552</v>
      </c>
      <c r="AJ2325" t="s">
        <v>92</v>
      </c>
      <c r="AK2325" t="s">
        <v>66</v>
      </c>
    </row>
    <row r="2326" spans="1:38">
      <c r="A2326" t="s">
        <v>25553</v>
      </c>
      <c r="B2326" t="s">
        <v>25554</v>
      </c>
      <c r="C2326" t="s">
        <v>25555</v>
      </c>
      <c r="D2326" t="s">
        <v>25556</v>
      </c>
      <c r="E2326" t="s">
        <v>25557</v>
      </c>
      <c r="F2326" t="s">
        <v>233</v>
      </c>
      <c r="G2326" t="s">
        <v>50</v>
      </c>
      <c r="H2326" t="s">
        <v>51</v>
      </c>
      <c r="I2326" t="s">
        <v>25558</v>
      </c>
      <c r="J2326" t="s"/>
      <c r="K2326" t="s">
        <v>525</v>
      </c>
      <c r="L2326" t="s">
        <v>1344</v>
      </c>
      <c r="M2326" t="s">
        <v>1345</v>
      </c>
      <c r="N2326" t="s">
        <v>1346</v>
      </c>
      <c r="O2326" t="s"/>
      <c r="P2326" t="s"/>
      <c r="Q2326" t="s">
        <v>44</v>
      </c>
      <c r="R2326" t="s"/>
      <c r="S2326" t="s"/>
      <c r="T2326" t="s"/>
      <c r="U2326" t="s"/>
      <c r="V2326" t="s"/>
      <c r="W2326" t="s"/>
      <c r="X2326" t="s"/>
      <c r="Y2326" t="s"/>
      <c r="Z2326" t="s"/>
      <c r="AA2326" t="s"/>
      <c r="AB2326" t="s">
        <v>25559</v>
      </c>
      <c r="AC2326" t="s">
        <v>25560</v>
      </c>
      <c r="AD2326" t="s">
        <v>59</v>
      </c>
      <c r="AE2326" t="s">
        <v>107</v>
      </c>
      <c r="AF2326" t="s">
        <v>25561</v>
      </c>
      <c r="AG2326" t="s">
        <v>25562</v>
      </c>
      <c r="AH2326" t="s">
        <v>112</v>
      </c>
      <c r="AI2326" t="s">
        <v>25563</v>
      </c>
      <c r="AJ2326" t="s">
        <v>25564</v>
      </c>
      <c r="AK2326" t="s">
        <v>66</v>
      </c>
    </row>
    <row r="2327" spans="1:38">
      <c r="A2327" t="s">
        <v>25565</v>
      </c>
      <c r="B2327" t="s">
        <v>25566</v>
      </c>
      <c r="C2327" t="s">
        <v>1987</v>
      </c>
      <c r="D2327" t="s">
        <v>25567</v>
      </c>
      <c r="E2327" t="s">
        <v>25568</v>
      </c>
      <c r="F2327" t="s">
        <v>697</v>
      </c>
      <c r="G2327" t="s">
        <v>50</v>
      </c>
      <c r="H2327" t="s">
        <v>234</v>
      </c>
      <c r="I2327" t="s">
        <v>25569</v>
      </c>
      <c r="J2327" t="s">
        <v>1038</v>
      </c>
      <c r="K2327" t="s">
        <v>354</v>
      </c>
      <c r="L2327" t="s">
        <v>238</v>
      </c>
      <c r="M2327" t="s">
        <v>1265</v>
      </c>
      <c r="N2327" t="s">
        <v>11066</v>
      </c>
      <c r="O2327" t="s">
        <v>241</v>
      </c>
      <c r="P2327" t="s"/>
      <c r="Q2327" t="s">
        <v>93</v>
      </c>
      <c r="R2327" t="s">
        <v>25570</v>
      </c>
      <c r="S2327" t="s"/>
      <c r="T2327" t="s"/>
      <c r="U2327" t="s"/>
      <c r="V2327" t="s"/>
      <c r="W2327" t="s"/>
      <c r="X2327" t="s"/>
      <c r="Y2327" t="s"/>
      <c r="Z2327" t="s">
        <v>25571</v>
      </c>
      <c r="AA2327" t="s"/>
      <c r="AB2327" t="s">
        <v>25572</v>
      </c>
      <c r="AC2327" t="s">
        <v>25573</v>
      </c>
      <c r="AD2327" t="s">
        <v>112</v>
      </c>
      <c r="AE2327" t="s">
        <v>904</v>
      </c>
      <c r="AF2327" t="s">
        <v>25574</v>
      </c>
      <c r="AG2327" t="s">
        <v>25575</v>
      </c>
      <c r="AH2327" t="s">
        <v>44</v>
      </c>
      <c r="AI2327" t="s">
        <v>25576</v>
      </c>
      <c r="AJ2327" t="s">
        <v>92</v>
      </c>
      <c r="AK2327" t="s">
        <v>66</v>
      </c>
    </row>
    <row r="2328" spans="1:38">
      <c r="A2328" t="s">
        <v>25577</v>
      </c>
      <c r="B2328" t="s">
        <v>25578</v>
      </c>
      <c r="C2328" t="s">
        <v>25579</v>
      </c>
      <c r="D2328" t="s">
        <v>25580</v>
      </c>
      <c r="E2328" t="s">
        <v>25581</v>
      </c>
      <c r="F2328" t="s">
        <v>255</v>
      </c>
      <c r="G2328" t="s">
        <v>72</v>
      </c>
      <c r="H2328" t="s">
        <v>51</v>
      </c>
      <c r="I2328" t="s">
        <v>7225</v>
      </c>
      <c r="J2328" t="s">
        <v>53</v>
      </c>
      <c r="K2328" t="s">
        <v>54</v>
      </c>
      <c r="L2328" t="s">
        <v>100</v>
      </c>
      <c r="M2328" t="s">
        <v>101</v>
      </c>
      <c r="N2328" t="s">
        <v>8817</v>
      </c>
      <c r="O2328" t="s">
        <v>241</v>
      </c>
      <c r="P2328" t="s">
        <v>12188</v>
      </c>
      <c r="Q2328" t="s">
        <v>67</v>
      </c>
      <c r="R2328" t="s">
        <v>25582</v>
      </c>
      <c r="S2328" t="s"/>
      <c r="T2328" t="s"/>
      <c r="U2328" t="s"/>
      <c r="V2328" t="s"/>
      <c r="W2328" t="s">
        <v>25583</v>
      </c>
      <c r="X2328" t="s"/>
      <c r="Y2328" t="s"/>
      <c r="Z2328" t="s"/>
      <c r="AA2328" t="s"/>
      <c r="AB2328" t="s">
        <v>25584</v>
      </c>
      <c r="AC2328" t="s">
        <v>25585</v>
      </c>
      <c r="AD2328" t="s">
        <v>110</v>
      </c>
      <c r="AE2328" t="s">
        <v>6746</v>
      </c>
      <c r="AF2328" t="s">
        <v>25586</v>
      </c>
      <c r="AG2328" t="s">
        <v>25587</v>
      </c>
      <c r="AH2328" t="s">
        <v>67</v>
      </c>
      <c r="AI2328" t="s">
        <v>25588</v>
      </c>
      <c r="AJ2328" t="s">
        <v>92</v>
      </c>
      <c r="AK2328" t="s">
        <v>66</v>
      </c>
    </row>
    <row r="2329" spans="1:38">
      <c r="A2329" t="s">
        <v>17423</v>
      </c>
      <c r="B2329" t="s">
        <v>25589</v>
      </c>
      <c r="C2329" t="s">
        <v>25590</v>
      </c>
      <c r="D2329" t="s">
        <v>25591</v>
      </c>
      <c r="E2329" t="s">
        <v>25592</v>
      </c>
      <c r="F2329" t="s">
        <v>9274</v>
      </c>
      <c r="G2329" t="s">
        <v>72</v>
      </c>
      <c r="H2329" t="s">
        <v>51</v>
      </c>
      <c r="I2329" t="s">
        <v>5931</v>
      </c>
      <c r="J2329" t="s"/>
      <c r="K2329" t="s">
        <v>4255</v>
      </c>
      <c r="L2329" t="s">
        <v>120</v>
      </c>
      <c r="M2329" t="s">
        <v>382</v>
      </c>
      <c r="N2329" t="s">
        <v>23968</v>
      </c>
      <c r="O2329" t="s">
        <v>142</v>
      </c>
      <c r="P2329" t="s"/>
      <c r="Q2329" t="s"/>
      <c r="R2329" t="s"/>
      <c r="S2329" t="s"/>
      <c r="T2329" t="s"/>
      <c r="U2329" t="s"/>
      <c r="V2329" t="s"/>
      <c r="W2329" t="s">
        <v>23969</v>
      </c>
      <c r="X2329" t="s"/>
      <c r="Y2329" t="s"/>
      <c r="Z2329" t="s"/>
      <c r="AA2329" t="s"/>
      <c r="AB2329" t="s">
        <v>25593</v>
      </c>
      <c r="AC2329" t="s">
        <v>25594</v>
      </c>
      <c r="AD2329" t="s">
        <v>112</v>
      </c>
      <c r="AE2329" t="s">
        <v>44</v>
      </c>
      <c r="AF2329" t="s">
        <v>25595</v>
      </c>
      <c r="AG2329" t="s">
        <v>44</v>
      </c>
      <c r="AH2329" t="s">
        <v>112</v>
      </c>
      <c r="AI2329" t="s">
        <v>25596</v>
      </c>
      <c r="AJ2329" t="s">
        <v>92</v>
      </c>
      <c r="AK2329" t="s">
        <v>66</v>
      </c>
    </row>
    <row r="2330" spans="1:38">
      <c r="A2330" t="s">
        <v>25597</v>
      </c>
      <c r="B2330" t="s">
        <v>25598</v>
      </c>
      <c r="C2330" t="s">
        <v>25599</v>
      </c>
      <c r="D2330" t="s"/>
      <c r="E2330" t="s">
        <v>25600</v>
      </c>
      <c r="F2330" t="s"/>
      <c r="G2330" t="s">
        <v>72</v>
      </c>
      <c r="H2330" t="s">
        <v>51</v>
      </c>
      <c r="I2330" t="s">
        <v>5512</v>
      </c>
      <c r="J2330" t="s"/>
      <c r="K2330" t="s">
        <v>569</v>
      </c>
      <c r="L2330" t="s">
        <v>470</v>
      </c>
      <c r="M2330" t="s">
        <v>685</v>
      </c>
      <c r="N2330" t="s">
        <v>686</v>
      </c>
      <c r="O2330" t="s">
        <v>79</v>
      </c>
      <c r="P2330" t="s"/>
      <c r="Q2330" t="s"/>
      <c r="R2330" t="s"/>
      <c r="S2330" t="s"/>
      <c r="T2330" t="s"/>
      <c r="U2330" t="s"/>
      <c r="V2330" t="s"/>
      <c r="W2330" t="s">
        <v>16780</v>
      </c>
      <c r="X2330" t="s"/>
      <c r="Y2330" t="s"/>
      <c r="Z2330" t="s"/>
      <c r="AA2330" t="s"/>
      <c r="AB2330" t="s">
        <v>25601</v>
      </c>
      <c r="AC2330" t="s">
        <v>25602</v>
      </c>
      <c r="AD2330" t="s">
        <v>124</v>
      </c>
      <c r="AE2330" t="s">
        <v>44</v>
      </c>
      <c r="AF2330" t="s">
        <v>25603</v>
      </c>
      <c r="AG2330" t="s">
        <v>25604</v>
      </c>
      <c r="AH2330" t="s">
        <v>174</v>
      </c>
      <c r="AI2330" t="s">
        <v>25605</v>
      </c>
      <c r="AJ2330" t="s">
        <v>92</v>
      </c>
      <c r="AK2330" t="s">
        <v>66</v>
      </c>
    </row>
    <row r="2331" spans="1:38">
      <c r="A2331" t="s">
        <v>25606</v>
      </c>
      <c r="B2331" t="s">
        <v>25607</v>
      </c>
      <c r="C2331" t="s">
        <v>25608</v>
      </c>
      <c r="D2331" t="s">
        <v>25609</v>
      </c>
      <c r="E2331" t="s">
        <v>25610</v>
      </c>
      <c r="F2331" t="s">
        <v>49</v>
      </c>
      <c r="G2331" t="s">
        <v>50</v>
      </c>
      <c r="H2331" t="s">
        <v>51</v>
      </c>
      <c r="I2331" t="s">
        <v>2619</v>
      </c>
      <c r="J2331" t="s">
        <v>187</v>
      </c>
      <c r="K2331" t="s">
        <v>188</v>
      </c>
      <c r="L2331" t="s">
        <v>932</v>
      </c>
      <c r="M2331" t="s">
        <v>932</v>
      </c>
      <c r="N2331" t="s">
        <v>1747</v>
      </c>
      <c r="O2331" t="s">
        <v>301</v>
      </c>
      <c r="P2331" t="s">
        <v>25611</v>
      </c>
      <c r="Q2331" t="s">
        <v>112</v>
      </c>
      <c r="R2331" t="s"/>
      <c r="S2331" t="s"/>
      <c r="T2331" t="s"/>
      <c r="U2331" t="s"/>
      <c r="V2331" t="s"/>
      <c r="W2331" t="s"/>
      <c r="X2331" t="s"/>
      <c r="Y2331" t="s"/>
      <c r="Z2331" t="s"/>
      <c r="AA2331" t="s"/>
      <c r="AB2331" t="s">
        <v>25612</v>
      </c>
      <c r="AC2331" t="s">
        <v>25613</v>
      </c>
      <c r="AD2331" t="s">
        <v>59</v>
      </c>
      <c r="AE2331" t="s">
        <v>60</v>
      </c>
      <c r="AF2331" t="s">
        <v>25614</v>
      </c>
      <c r="AG2331" t="s">
        <v>25615</v>
      </c>
      <c r="AH2331" t="s">
        <v>59</v>
      </c>
      <c r="AI2331" t="s">
        <v>25616</v>
      </c>
      <c r="AJ2331" t="s">
        <v>92</v>
      </c>
      <c r="AK2331" t="s">
        <v>66</v>
      </c>
    </row>
    <row r="2332" spans="1:38">
      <c r="A2332" t="s">
        <v>3590</v>
      </c>
      <c r="B2332" t="s">
        <v>25617</v>
      </c>
      <c r="C2332" t="s">
        <v>15814</v>
      </c>
      <c r="D2332" t="s">
        <v>25618</v>
      </c>
      <c r="E2332" t="s">
        <v>25619</v>
      </c>
      <c r="F2332" t="s">
        <v>49</v>
      </c>
      <c r="G2332" t="s">
        <v>50</v>
      </c>
      <c r="H2332" t="s">
        <v>51</v>
      </c>
      <c r="I2332" t="s">
        <v>17131</v>
      </c>
      <c r="J2332" t="s">
        <v>187</v>
      </c>
      <c r="K2332" t="s">
        <v>188</v>
      </c>
      <c r="L2332" t="s">
        <v>808</v>
      </c>
      <c r="M2332" t="s">
        <v>809</v>
      </c>
      <c r="N2332" t="s">
        <v>810</v>
      </c>
      <c r="O2332" t="s"/>
      <c r="P2332" t="s"/>
      <c r="Q2332" t="s">
        <v>44</v>
      </c>
      <c r="R2332" t="s"/>
      <c r="S2332" t="s"/>
      <c r="T2332" t="s"/>
      <c r="U2332" t="s"/>
      <c r="V2332" t="s"/>
      <c r="W2332" t="s"/>
      <c r="X2332" t="s"/>
      <c r="Y2332" t="s"/>
      <c r="Z2332" t="s"/>
      <c r="AA2332" t="s"/>
      <c r="AB2332" t="s">
        <v>25620</v>
      </c>
      <c r="AC2332" t="s">
        <v>25620</v>
      </c>
      <c r="AD2332" t="s">
        <v>124</v>
      </c>
      <c r="AE2332" t="s">
        <v>4170</v>
      </c>
      <c r="AF2332" t="s">
        <v>25621</v>
      </c>
      <c r="AG2332" t="s">
        <v>25622</v>
      </c>
      <c r="AH2332" t="s">
        <v>86</v>
      </c>
      <c r="AI2332" t="s">
        <v>25623</v>
      </c>
      <c r="AJ2332" t="s">
        <v>25624</v>
      </c>
      <c r="AK2332" t="s">
        <v>66</v>
      </c>
    </row>
    <row r="2333" spans="1:38">
      <c r="A2333" t="s">
        <v>25625</v>
      </c>
      <c r="B2333" t="s">
        <v>25626</v>
      </c>
      <c r="C2333" t="s">
        <v>20634</v>
      </c>
      <c r="D2333" t="s">
        <v>25627</v>
      </c>
      <c r="E2333" t="s">
        <v>25628</v>
      </c>
      <c r="F2333" t="s">
        <v>233</v>
      </c>
      <c r="G2333" t="s">
        <v>50</v>
      </c>
      <c r="H2333" t="s">
        <v>51</v>
      </c>
      <c r="I2333" t="s">
        <v>1037</v>
      </c>
      <c r="J2333" t="s">
        <v>1038</v>
      </c>
      <c r="K2333" t="s">
        <v>354</v>
      </c>
      <c r="L2333" t="s">
        <v>526</v>
      </c>
      <c r="M2333" t="s">
        <v>527</v>
      </c>
      <c r="N2333" t="s">
        <v>20665</v>
      </c>
      <c r="O2333" t="s">
        <v>86</v>
      </c>
      <c r="P2333" t="s">
        <v>25629</v>
      </c>
      <c r="Q2333" t="s">
        <v>112</v>
      </c>
      <c r="R2333" t="s">
        <v>25630</v>
      </c>
      <c r="S2333" t="s"/>
      <c r="T2333" t="s">
        <v>93</v>
      </c>
      <c r="U2333" t="s"/>
      <c r="V2333" t="s"/>
      <c r="W2333" t="s"/>
      <c r="X2333" t="s"/>
      <c r="Y2333" t="s"/>
      <c r="Z2333" t="s"/>
      <c r="AA2333" t="s"/>
      <c r="AB2333" t="s">
        <v>25631</v>
      </c>
      <c r="AC2333" t="s">
        <v>25632</v>
      </c>
      <c r="AD2333" t="s">
        <v>112</v>
      </c>
      <c r="AE2333" t="s">
        <v>60</v>
      </c>
      <c r="AF2333" t="s">
        <v>25633</v>
      </c>
      <c r="AG2333" t="s">
        <v>25634</v>
      </c>
      <c r="AH2333" t="s">
        <v>44</v>
      </c>
      <c r="AI2333" t="s">
        <v>25635</v>
      </c>
      <c r="AJ2333" t="s">
        <v>92</v>
      </c>
      <c r="AK2333" t="s">
        <v>66</v>
      </c>
    </row>
    <row r="2334" spans="1:38">
      <c r="A2334" t="s">
        <v>3092</v>
      </c>
      <c r="B2334" t="s">
        <v>25636</v>
      </c>
      <c r="C2334" t="s">
        <v>25637</v>
      </c>
      <c r="D2334" t="s"/>
      <c r="E2334" t="s">
        <v>25638</v>
      </c>
      <c r="F2334" t="s">
        <v>292</v>
      </c>
      <c r="G2334" t="s">
        <v>1178</v>
      </c>
      <c r="H2334" t="s">
        <v>51</v>
      </c>
      <c r="I2334" t="s">
        <v>25639</v>
      </c>
      <c r="J2334" t="s"/>
      <c r="K2334" t="s">
        <v>24069</v>
      </c>
      <c r="L2334" t="s">
        <v>355</v>
      </c>
      <c r="M2334" t="s">
        <v>356</v>
      </c>
      <c r="N2334" t="s">
        <v>4401</v>
      </c>
      <c r="O2334" t="s"/>
      <c r="P2334" t="s"/>
      <c r="Q2334" t="s">
        <v>44</v>
      </c>
      <c r="R2334" t="s"/>
      <c r="S2334" t="s"/>
      <c r="T2334" t="s"/>
      <c r="U2334" t="s"/>
      <c r="V2334" t="s">
        <v>67</v>
      </c>
      <c r="W2334" t="s"/>
      <c r="X2334" t="s"/>
      <c r="Y2334" t="s"/>
      <c r="Z2334" t="s"/>
      <c r="AA2334" t="s">
        <v>84</v>
      </c>
      <c r="AB2334" t="s">
        <v>25640</v>
      </c>
      <c r="AC2334" t="s">
        <v>25640</v>
      </c>
      <c r="AD2334" t="s">
        <v>59</v>
      </c>
      <c r="AE2334" t="s">
        <v>107</v>
      </c>
      <c r="AF2334" t="s">
        <v>25641</v>
      </c>
      <c r="AG2334" t="s">
        <v>25642</v>
      </c>
      <c r="AH2334" t="s">
        <v>110</v>
      </c>
      <c r="AI2334" t="s">
        <v>25643</v>
      </c>
      <c r="AJ2334" t="s">
        <v>25644</v>
      </c>
      <c r="AK2334" t="s">
        <v>66</v>
      </c>
    </row>
    <row r="2335" spans="1:38">
      <c r="A2335" t="s">
        <v>25645</v>
      </c>
      <c r="B2335" t="s">
        <v>25646</v>
      </c>
      <c r="C2335" t="s">
        <v>25647</v>
      </c>
      <c r="D2335" t="s">
        <v>25648</v>
      </c>
      <c r="E2335" t="s">
        <v>25649</v>
      </c>
      <c r="F2335" t="s"/>
      <c r="G2335" t="s">
        <v>50</v>
      </c>
      <c r="H2335" t="s">
        <v>51</v>
      </c>
      <c r="I2335" t="s">
        <v>25650</v>
      </c>
      <c r="J2335" t="s">
        <v>6469</v>
      </c>
      <c r="K2335" t="s">
        <v>188</v>
      </c>
      <c r="L2335" t="s">
        <v>1701</v>
      </c>
      <c r="M2335" t="s">
        <v>1701</v>
      </c>
      <c r="N2335" t="s">
        <v>2210</v>
      </c>
      <c r="O2335" t="s">
        <v>518</v>
      </c>
      <c r="P2335" t="s"/>
      <c r="Q2335" t="s"/>
      <c r="R2335" t="s"/>
      <c r="S2335" t="s"/>
      <c r="T2335" t="s"/>
      <c r="U2335" t="s"/>
      <c r="V2335" t="s"/>
      <c r="W2335" t="s"/>
      <c r="X2335" t="s"/>
      <c r="Y2335" t="s"/>
      <c r="Z2335" t="s"/>
      <c r="AA2335" t="s"/>
      <c r="AB2335" t="s">
        <v>25651</v>
      </c>
      <c r="AC2335" t="s">
        <v>25651</v>
      </c>
      <c r="AD2335" t="s">
        <v>124</v>
      </c>
      <c r="AE2335" t="s">
        <v>297</v>
      </c>
      <c r="AF2335" t="s">
        <v>25652</v>
      </c>
      <c r="AG2335" t="s">
        <v>25653</v>
      </c>
      <c r="AH2335" t="s">
        <v>347</v>
      </c>
      <c r="AI2335" t="s">
        <v>25654</v>
      </c>
      <c r="AJ2335" t="s">
        <v>92</v>
      </c>
      <c r="AK2335" t="s">
        <v>66</v>
      </c>
    </row>
    <row r="2336" spans="1:38">
      <c r="A2336" t="s">
        <v>1951</v>
      </c>
      <c r="B2336" t="s">
        <v>25655</v>
      </c>
      <c r="C2336" t="s">
        <v>25656</v>
      </c>
      <c r="D2336" t="s">
        <v>25657</v>
      </c>
      <c r="E2336" t="s">
        <v>25658</v>
      </c>
      <c r="F2336" t="s">
        <v>2660</v>
      </c>
      <c r="G2336" t="s">
        <v>72</v>
      </c>
      <c r="H2336" t="s">
        <v>51</v>
      </c>
      <c r="I2336" t="s">
        <v>25659</v>
      </c>
      <c r="J2336" t="s">
        <v>53</v>
      </c>
      <c r="K2336" t="s">
        <v>54</v>
      </c>
      <c r="L2336" t="s">
        <v>1701</v>
      </c>
      <c r="M2336" t="s">
        <v>1701</v>
      </c>
      <c r="N2336" t="s">
        <v>4424</v>
      </c>
      <c r="O2336" t="s">
        <v>162</v>
      </c>
      <c r="P2336" t="s"/>
      <c r="Q2336" t="s"/>
      <c r="R2336" t="s"/>
      <c r="S2336" t="s"/>
      <c r="T2336" t="s"/>
      <c r="U2336" t="s">
        <v>25660</v>
      </c>
      <c r="V2336" t="s">
        <v>67</v>
      </c>
      <c r="W2336" t="s">
        <v>23637</v>
      </c>
      <c r="X2336" t="s"/>
      <c r="Y2336" t="s"/>
      <c r="Z2336" t="s">
        <v>25661</v>
      </c>
      <c r="AA2336" t="s">
        <v>84</v>
      </c>
      <c r="AB2336" t="s">
        <v>25662</v>
      </c>
      <c r="AC2336" t="s">
        <v>25663</v>
      </c>
      <c r="AD2336" t="s">
        <v>124</v>
      </c>
      <c r="AE2336" t="s">
        <v>904</v>
      </c>
      <c r="AF2336" t="s">
        <v>25664</v>
      </c>
      <c r="AG2336" t="s">
        <v>25665</v>
      </c>
      <c r="AH2336" t="s">
        <v>110</v>
      </c>
      <c r="AI2336" t="s">
        <v>25666</v>
      </c>
      <c r="AJ2336" t="s">
        <v>92</v>
      </c>
      <c r="AK2336" t="s">
        <v>66</v>
      </c>
    </row>
    <row r="2337" spans="1:38">
      <c r="A2337" t="s">
        <v>25667</v>
      </c>
      <c r="B2337" t="s">
        <v>25668</v>
      </c>
      <c r="C2337" t="s">
        <v>25669</v>
      </c>
      <c r="D2337" t="s">
        <v>25670</v>
      </c>
      <c r="E2337" t="s">
        <v>25671</v>
      </c>
      <c r="F2337" t="s"/>
      <c r="G2337" t="s">
        <v>50</v>
      </c>
      <c r="H2337" t="s">
        <v>51</v>
      </c>
      <c r="I2337" t="s">
        <v>25672</v>
      </c>
      <c r="J2337" t="s">
        <v>53</v>
      </c>
      <c r="K2337" t="s">
        <v>54</v>
      </c>
      <c r="L2337" t="s">
        <v>238</v>
      </c>
      <c r="M2337" t="s">
        <v>660</v>
      </c>
      <c r="N2337" t="s">
        <v>1833</v>
      </c>
      <c r="O2337" t="s"/>
      <c r="P2337" t="s"/>
      <c r="Q2337" t="s">
        <v>44</v>
      </c>
      <c r="R2337" t="s"/>
      <c r="S2337" t="s"/>
      <c r="T2337" t="s"/>
      <c r="U2337" t="s"/>
      <c r="V2337" t="s"/>
      <c r="W2337" t="s"/>
      <c r="X2337" t="s"/>
      <c r="Y2337" t="s"/>
      <c r="Z2337" t="s"/>
      <c r="AA2337" t="s"/>
      <c r="AB2337" t="s">
        <v>25673</v>
      </c>
      <c r="AC2337" t="s">
        <v>25673</v>
      </c>
      <c r="AD2337" t="s">
        <v>110</v>
      </c>
      <c r="AE2337" t="s">
        <v>1254</v>
      </c>
      <c r="AF2337" t="s">
        <v>25674</v>
      </c>
      <c r="AG2337" t="s">
        <v>25675</v>
      </c>
      <c r="AH2337" t="s">
        <v>63</v>
      </c>
      <c r="AI2337" t="s">
        <v>25676</v>
      </c>
      <c r="AJ2337" t="s">
        <v>25677</v>
      </c>
      <c r="AK2337" t="s">
        <v>66</v>
      </c>
    </row>
    <row r="2338" spans="1:38">
      <c r="A2338" t="s">
        <v>25678</v>
      </c>
      <c r="B2338" t="s">
        <v>25679</v>
      </c>
      <c r="C2338" t="s">
        <v>25680</v>
      </c>
      <c r="D2338" t="s">
        <v>25681</v>
      </c>
      <c r="E2338" t="s">
        <v>25682</v>
      </c>
      <c r="F2338" t="s">
        <v>396</v>
      </c>
      <c r="G2338" t="s">
        <v>50</v>
      </c>
      <c r="H2338" t="s">
        <v>51</v>
      </c>
      <c r="I2338" t="s">
        <v>1024</v>
      </c>
      <c r="J2338" t="s">
        <v>53</v>
      </c>
      <c r="K2338" t="s">
        <v>54</v>
      </c>
      <c r="L2338" t="s">
        <v>272</v>
      </c>
      <c r="M2338" t="s">
        <v>1180</v>
      </c>
      <c r="N2338" t="s">
        <v>1358</v>
      </c>
      <c r="O2338" t="s">
        <v>209</v>
      </c>
      <c r="P2338" t="s">
        <v>25683</v>
      </c>
      <c r="Q2338" t="s">
        <v>67</v>
      </c>
      <c r="R2338" t="s"/>
      <c r="S2338" t="s"/>
      <c r="T2338" t="s"/>
      <c r="U2338" t="s"/>
      <c r="V2338" t="s"/>
      <c r="W2338" t="s"/>
      <c r="X2338" t="s"/>
      <c r="Y2338" t="s"/>
      <c r="Z2338" t="s"/>
      <c r="AA2338" t="s"/>
      <c r="AB2338" t="s">
        <v>25684</v>
      </c>
      <c r="AC2338" t="s">
        <v>25685</v>
      </c>
      <c r="AD2338" t="s">
        <v>59</v>
      </c>
      <c r="AE2338" t="s">
        <v>904</v>
      </c>
      <c r="AF2338" t="s">
        <v>25686</v>
      </c>
      <c r="AG2338" t="s">
        <v>25687</v>
      </c>
      <c r="AH2338" t="s">
        <v>112</v>
      </c>
      <c r="AI2338" t="s">
        <v>25688</v>
      </c>
      <c r="AJ2338" t="s">
        <v>92</v>
      </c>
      <c r="AK2338" t="s">
        <v>66</v>
      </c>
    </row>
    <row r="2339" spans="1:38">
      <c r="A2339" t="s">
        <v>25689</v>
      </c>
      <c r="B2339" t="s">
        <v>25690</v>
      </c>
      <c r="C2339" t="s">
        <v>25691</v>
      </c>
      <c r="D2339" t="s">
        <v>25692</v>
      </c>
      <c r="E2339" t="s">
        <v>25693</v>
      </c>
      <c r="F2339" t="s">
        <v>117</v>
      </c>
      <c r="G2339" t="s">
        <v>50</v>
      </c>
      <c r="H2339" t="s">
        <v>51</v>
      </c>
      <c r="I2339" t="s">
        <v>18793</v>
      </c>
      <c r="J2339" t="s">
        <v>187</v>
      </c>
      <c r="K2339" t="s">
        <v>188</v>
      </c>
      <c r="L2339" t="s">
        <v>808</v>
      </c>
      <c r="M2339" t="s">
        <v>809</v>
      </c>
      <c r="N2339" t="s">
        <v>1447</v>
      </c>
      <c r="O2339" t="s">
        <v>241</v>
      </c>
      <c r="P2339" t="s"/>
      <c r="Q2339" t="s"/>
      <c r="R2339" t="s"/>
      <c r="S2339" t="s"/>
      <c r="T2339" t="s"/>
      <c r="U2339" t="s">
        <v>25694</v>
      </c>
      <c r="V2339" t="s">
        <v>67</v>
      </c>
      <c r="W2339" t="s"/>
      <c r="X2339" t="s"/>
      <c r="Y2339" t="s"/>
      <c r="Z2339" t="s"/>
      <c r="AA2339" t="s">
        <v>84</v>
      </c>
      <c r="AB2339" t="s">
        <v>25695</v>
      </c>
      <c r="AC2339" t="s">
        <v>25696</v>
      </c>
      <c r="AD2339" t="s">
        <v>124</v>
      </c>
      <c r="AE2339" t="s">
        <v>4170</v>
      </c>
      <c r="AF2339" t="s">
        <v>25697</v>
      </c>
      <c r="AG2339" t="s">
        <v>25698</v>
      </c>
      <c r="AH2339" t="s">
        <v>142</v>
      </c>
      <c r="AI2339" t="s">
        <v>25699</v>
      </c>
      <c r="AJ2339" t="s">
        <v>92</v>
      </c>
      <c r="AK2339" t="s">
        <v>66</v>
      </c>
    </row>
    <row r="2340" spans="1:38">
      <c r="A2340" t="s">
        <v>25700</v>
      </c>
      <c r="B2340" t="s">
        <v>25701</v>
      </c>
      <c r="C2340" t="s">
        <v>25702</v>
      </c>
      <c r="D2340" t="s">
        <v>25703</v>
      </c>
      <c r="E2340" t="s">
        <v>25704</v>
      </c>
      <c r="F2340" t="s">
        <v>1671</v>
      </c>
      <c r="G2340" t="s">
        <v>72</v>
      </c>
      <c r="H2340" t="s">
        <v>51</v>
      </c>
      <c r="I2340" t="s">
        <v>25705</v>
      </c>
      <c r="J2340" t="s">
        <v>25706</v>
      </c>
      <c r="K2340" t="s">
        <v>237</v>
      </c>
      <c r="L2340" t="s">
        <v>322</v>
      </c>
      <c r="M2340" t="s">
        <v>323</v>
      </c>
      <c r="N2340" t="s">
        <v>1088</v>
      </c>
      <c r="O2340" t="s">
        <v>63</v>
      </c>
      <c r="P2340" t="s"/>
      <c r="Q2340" t="s"/>
      <c r="R2340" t="s"/>
      <c r="S2340" t="s"/>
      <c r="T2340" t="s">
        <v>67</v>
      </c>
      <c r="U2340" t="s"/>
      <c r="V2340" t="s"/>
      <c r="W2340" t="s">
        <v>25707</v>
      </c>
      <c r="X2340" t="s"/>
      <c r="Y2340" t="s"/>
      <c r="Z2340" t="s"/>
      <c r="AA2340" t="s"/>
      <c r="AB2340" t="s">
        <v>25708</v>
      </c>
      <c r="AC2340" t="s">
        <v>25709</v>
      </c>
      <c r="AD2340" t="s">
        <v>195</v>
      </c>
      <c r="AE2340" t="s">
        <v>44</v>
      </c>
      <c r="AF2340" t="s">
        <v>25710</v>
      </c>
      <c r="AG2340" t="s">
        <v>17391</v>
      </c>
      <c r="AH2340" t="s">
        <v>678</v>
      </c>
      <c r="AI2340" t="s">
        <v>25711</v>
      </c>
      <c r="AJ2340" t="s">
        <v>92</v>
      </c>
      <c r="AK2340" t="s">
        <v>66</v>
      </c>
    </row>
    <row r="2341" spans="1:38">
      <c r="A2341" t="s">
        <v>25712</v>
      </c>
      <c r="B2341" t="s">
        <v>25713</v>
      </c>
      <c r="C2341" t="s">
        <v>25714</v>
      </c>
      <c r="D2341" t="s">
        <v>25715</v>
      </c>
      <c r="E2341" t="s">
        <v>25716</v>
      </c>
      <c r="F2341" t="s">
        <v>49</v>
      </c>
      <c r="G2341" t="s">
        <v>50</v>
      </c>
      <c r="H2341" t="s">
        <v>51</v>
      </c>
      <c r="I2341" t="s">
        <v>24975</v>
      </c>
      <c r="J2341" t="s"/>
      <c r="K2341" t="s">
        <v>4434</v>
      </c>
      <c r="L2341" t="s">
        <v>843</v>
      </c>
      <c r="M2341" t="s">
        <v>844</v>
      </c>
      <c r="N2341" t="s">
        <v>1128</v>
      </c>
      <c r="O2341" t="s"/>
      <c r="P2341" t="s">
        <v>2948</v>
      </c>
      <c r="Q2341" t="s">
        <v>67</v>
      </c>
      <c r="R2341" t="s"/>
      <c r="S2341" t="s"/>
      <c r="T2341" t="s"/>
      <c r="U2341" t="s"/>
      <c r="V2341" t="s"/>
      <c r="W2341" t="s"/>
      <c r="X2341" t="s"/>
      <c r="Y2341" t="s"/>
      <c r="Z2341" t="s"/>
      <c r="AA2341" t="s"/>
      <c r="AB2341" t="s">
        <v>25717</v>
      </c>
      <c r="AC2341" t="s">
        <v>25717</v>
      </c>
      <c r="AD2341" t="s">
        <v>110</v>
      </c>
      <c r="AE2341" t="s">
        <v>44</v>
      </c>
      <c r="AF2341" t="s">
        <v>25718</v>
      </c>
      <c r="AG2341" t="s">
        <v>14828</v>
      </c>
      <c r="AH2341" t="s">
        <v>174</v>
      </c>
      <c r="AI2341" t="s">
        <v>25719</v>
      </c>
      <c r="AJ2341" t="s">
        <v>25720</v>
      </c>
      <c r="AK2341" t="s">
        <v>66</v>
      </c>
    </row>
    <row r="2342" spans="1:38">
      <c r="A2342" t="s">
        <v>25721</v>
      </c>
      <c r="B2342" t="s">
        <v>25722</v>
      </c>
      <c r="C2342" t="s">
        <v>25723</v>
      </c>
      <c r="D2342" t="s">
        <v>25724</v>
      </c>
      <c r="E2342" t="s">
        <v>25725</v>
      </c>
      <c r="F2342" t="s"/>
      <c r="G2342" t="s">
        <v>50</v>
      </c>
      <c r="H2342" t="s">
        <v>51</v>
      </c>
      <c r="I2342" t="s">
        <v>2281</v>
      </c>
      <c r="J2342" t="s"/>
      <c r="K2342" t="s">
        <v>469</v>
      </c>
      <c r="L2342" t="s">
        <v>582</v>
      </c>
      <c r="M2342" t="s">
        <v>871</v>
      </c>
      <c r="N2342" t="s">
        <v>872</v>
      </c>
      <c r="O2342" t="s">
        <v>103</v>
      </c>
      <c r="P2342" t="s"/>
      <c r="Q2342" t="s">
        <v>67</v>
      </c>
      <c r="R2342" t="s">
        <v>25726</v>
      </c>
      <c r="S2342" t="s"/>
      <c r="T2342" t="s"/>
      <c r="U2342" t="s"/>
      <c r="V2342" t="s"/>
      <c r="W2342" t="s"/>
      <c r="X2342" t="s"/>
      <c r="Y2342" t="s"/>
      <c r="Z2342" t="s"/>
      <c r="AA2342" t="s"/>
      <c r="AB2342" t="s">
        <v>25727</v>
      </c>
      <c r="AC2342" t="s">
        <v>25727</v>
      </c>
      <c r="AD2342" t="s">
        <v>93</v>
      </c>
      <c r="AE2342" t="s">
        <v>44</v>
      </c>
      <c r="AF2342" t="s">
        <v>25728</v>
      </c>
      <c r="AG2342" t="s">
        <v>44</v>
      </c>
      <c r="AH2342" t="s">
        <v>67</v>
      </c>
      <c r="AI2342" t="s">
        <v>25729</v>
      </c>
      <c r="AJ2342" t="s">
        <v>92</v>
      </c>
      <c r="AK2342" t="s">
        <v>66</v>
      </c>
    </row>
    <row r="2343" spans="1:38">
      <c r="A2343" t="s">
        <v>25730</v>
      </c>
      <c r="B2343" t="s">
        <v>25731</v>
      </c>
      <c r="C2343" t="s">
        <v>25732</v>
      </c>
      <c r="D2343" t="s">
        <v>25733</v>
      </c>
      <c r="E2343" t="s">
        <v>25734</v>
      </c>
      <c r="F2343" t="s"/>
      <c r="G2343" t="s">
        <v>50</v>
      </c>
      <c r="H2343" t="s">
        <v>51</v>
      </c>
      <c r="I2343" t="s">
        <v>25735</v>
      </c>
      <c r="J2343" t="s"/>
      <c r="K2343" t="s">
        <v>714</v>
      </c>
      <c r="L2343" t="s">
        <v>582</v>
      </c>
      <c r="M2343" t="s">
        <v>871</v>
      </c>
      <c r="N2343" t="s">
        <v>1567</v>
      </c>
      <c r="O2343" t="s"/>
      <c r="P2343" t="s"/>
      <c r="Q2343" t="s">
        <v>44</v>
      </c>
      <c r="R2343" t="s"/>
      <c r="S2343" t="s"/>
      <c r="T2343" t="s"/>
      <c r="U2343" t="s"/>
      <c r="V2343" t="s"/>
      <c r="W2343" t="s"/>
      <c r="X2343" t="s"/>
      <c r="Y2343" t="s"/>
      <c r="Z2343" t="s"/>
      <c r="AA2343" t="s"/>
      <c r="AB2343" t="s">
        <v>25736</v>
      </c>
      <c r="AC2343" t="s">
        <v>25736</v>
      </c>
      <c r="AD2343" t="s">
        <v>151</v>
      </c>
      <c r="AE2343" t="s">
        <v>225</v>
      </c>
      <c r="AF2343" t="s">
        <v>25737</v>
      </c>
      <c r="AG2343" t="s">
        <v>1837</v>
      </c>
      <c r="AH2343" t="s">
        <v>112</v>
      </c>
      <c r="AI2343" t="s">
        <v>25738</v>
      </c>
      <c r="AJ2343" t="s">
        <v>25739</v>
      </c>
      <c r="AK2343" t="s">
        <v>66</v>
      </c>
    </row>
    <row r="2344" spans="1:38">
      <c r="A2344" t="s">
        <v>25740</v>
      </c>
      <c r="B2344" t="s">
        <v>25741</v>
      </c>
      <c r="C2344" t="s">
        <v>25742</v>
      </c>
      <c r="D2344" t="s"/>
      <c r="E2344" t="s">
        <v>25743</v>
      </c>
      <c r="F2344" t="s"/>
      <c r="G2344" t="s">
        <v>72</v>
      </c>
      <c r="H2344" t="s">
        <v>51</v>
      </c>
      <c r="I2344" t="s"/>
      <c r="J2344" t="s"/>
      <c r="K2344" t="s">
        <v>555</v>
      </c>
      <c r="L2344" t="s">
        <v>285</v>
      </c>
      <c r="M2344" t="s">
        <v>285</v>
      </c>
      <c r="N2344" t="s">
        <v>285</v>
      </c>
      <c r="O2344" t="s">
        <v>846</v>
      </c>
      <c r="P2344" t="s"/>
      <c r="Q2344" t="s"/>
      <c r="R2344" t="s"/>
      <c r="S2344" t="s"/>
      <c r="T2344" t="s"/>
      <c r="U2344" t="s">
        <v>25744</v>
      </c>
      <c r="V2344" t="s">
        <v>67</v>
      </c>
      <c r="W2344" t="s">
        <v>25745</v>
      </c>
      <c r="X2344" t="s"/>
      <c r="Y2344" t="s"/>
      <c r="Z2344" t="s"/>
      <c r="AA2344" t="s">
        <v>84</v>
      </c>
      <c r="AB2344" t="s">
        <v>66</v>
      </c>
      <c r="AC2344" t="s"/>
      <c r="AD2344" t="s">
        <v>44</v>
      </c>
      <c r="AE2344" t="s">
        <v>44</v>
      </c>
      <c r="AF2344" t="s">
        <v>44</v>
      </c>
      <c r="AG2344" t="s">
        <v>44</v>
      </c>
      <c r="AH2344" t="s">
        <v>44</v>
      </c>
      <c r="AI2344" t="s">
        <v>286</v>
      </c>
      <c r="AJ2344" t="s">
        <v>92</v>
      </c>
      <c r="AK2344" t="s">
        <v>66</v>
      </c>
    </row>
    <row r="2345" spans="1:38">
      <c r="A2345" t="s">
        <v>25746</v>
      </c>
      <c r="B2345" t="s">
        <v>25747</v>
      </c>
      <c r="C2345" t="s">
        <v>25748</v>
      </c>
      <c r="D2345" t="s">
        <v>25749</v>
      </c>
      <c r="E2345" t="s">
        <v>25750</v>
      </c>
      <c r="F2345" t="s">
        <v>49</v>
      </c>
      <c r="G2345" t="s">
        <v>50</v>
      </c>
      <c r="H2345" t="s">
        <v>51</v>
      </c>
      <c r="I2345" t="s">
        <v>25751</v>
      </c>
      <c r="J2345" t="s">
        <v>440</v>
      </c>
      <c r="K2345" t="s">
        <v>54</v>
      </c>
      <c r="L2345" t="s">
        <v>120</v>
      </c>
      <c r="M2345" t="s">
        <v>121</v>
      </c>
      <c r="N2345" t="s">
        <v>3088</v>
      </c>
      <c r="O2345" t="s"/>
      <c r="P2345" t="s">
        <v>755</v>
      </c>
      <c r="Q2345" t="s">
        <v>67</v>
      </c>
      <c r="R2345" t="s"/>
      <c r="S2345" t="s"/>
      <c r="T2345" t="s"/>
      <c r="U2345" t="s"/>
      <c r="V2345" t="s"/>
      <c r="W2345" t="s"/>
      <c r="X2345" t="s"/>
      <c r="Y2345" t="s"/>
      <c r="Z2345" t="s"/>
      <c r="AA2345" t="s"/>
      <c r="AB2345" t="s">
        <v>25752</v>
      </c>
      <c r="AC2345" t="s">
        <v>25753</v>
      </c>
      <c r="AD2345" t="s">
        <v>174</v>
      </c>
      <c r="AE2345" t="s">
        <v>1105</v>
      </c>
      <c r="AF2345" t="s">
        <v>25754</v>
      </c>
      <c r="AG2345" t="s">
        <v>25755</v>
      </c>
      <c r="AH2345" t="s">
        <v>86</v>
      </c>
      <c r="AI2345" t="s">
        <v>25756</v>
      </c>
      <c r="AJ2345" t="s">
        <v>25757</v>
      </c>
      <c r="AK2345" t="s">
        <v>66</v>
      </c>
    </row>
    <row r="2346" spans="1:38">
      <c r="A2346" t="s">
        <v>25758</v>
      </c>
      <c r="B2346" t="s">
        <v>25759</v>
      </c>
      <c r="C2346" t="s">
        <v>25760</v>
      </c>
      <c r="D2346" t="s">
        <v>25761</v>
      </c>
      <c r="E2346" t="s">
        <v>25762</v>
      </c>
      <c r="F2346" t="s">
        <v>1177</v>
      </c>
      <c r="G2346" t="s">
        <v>72</v>
      </c>
      <c r="H2346" t="s">
        <v>51</v>
      </c>
      <c r="I2346" t="s">
        <v>5192</v>
      </c>
      <c r="J2346" t="s">
        <v>53</v>
      </c>
      <c r="K2346" t="s">
        <v>54</v>
      </c>
      <c r="L2346" t="s">
        <v>139</v>
      </c>
      <c r="M2346" t="s">
        <v>140</v>
      </c>
      <c r="N2346" t="s">
        <v>141</v>
      </c>
      <c r="O2346" t="s">
        <v>209</v>
      </c>
      <c r="P2346" t="s"/>
      <c r="Q2346" t="s"/>
      <c r="R2346" t="s"/>
      <c r="S2346" t="s"/>
      <c r="T2346" t="s"/>
      <c r="U2346" t="s"/>
      <c r="V2346" t="s">
        <v>67</v>
      </c>
      <c r="W2346" t="s">
        <v>25763</v>
      </c>
      <c r="X2346" t="s"/>
      <c r="Y2346" t="s"/>
      <c r="Z2346" t="s"/>
      <c r="AA2346" t="s">
        <v>84</v>
      </c>
      <c r="AB2346" t="s">
        <v>25764</v>
      </c>
      <c r="AC2346" t="s">
        <v>25764</v>
      </c>
      <c r="AD2346" t="s">
        <v>59</v>
      </c>
      <c r="AE2346" t="s">
        <v>44</v>
      </c>
      <c r="AF2346" t="s">
        <v>25765</v>
      </c>
      <c r="AG2346" t="s">
        <v>59</v>
      </c>
      <c r="AH2346" t="s">
        <v>86</v>
      </c>
      <c r="AI2346" t="s">
        <v>25766</v>
      </c>
      <c r="AJ2346" t="s">
        <v>92</v>
      </c>
      <c r="AK2346" t="s">
        <v>66</v>
      </c>
    </row>
    <row r="2347" spans="1:38">
      <c r="A2347" t="s">
        <v>25767</v>
      </c>
      <c r="B2347" t="s">
        <v>25768</v>
      </c>
      <c r="C2347" t="s">
        <v>25769</v>
      </c>
      <c r="D2347" t="s">
        <v>25770</v>
      </c>
      <c r="E2347" t="s">
        <v>25771</v>
      </c>
      <c r="F2347" t="s">
        <v>697</v>
      </c>
      <c r="G2347" t="s">
        <v>50</v>
      </c>
      <c r="H2347" t="s">
        <v>51</v>
      </c>
      <c r="I2347" t="s">
        <v>7393</v>
      </c>
      <c r="J2347" t="s">
        <v>6165</v>
      </c>
      <c r="K2347" t="s">
        <v>354</v>
      </c>
      <c r="L2347" t="s">
        <v>808</v>
      </c>
      <c r="M2347" t="s">
        <v>809</v>
      </c>
      <c r="N2347" t="s">
        <v>1447</v>
      </c>
      <c r="O2347" t="s">
        <v>241</v>
      </c>
      <c r="P2347" t="s">
        <v>25772</v>
      </c>
      <c r="Q2347" t="s">
        <v>93</v>
      </c>
      <c r="R2347" t="s">
        <v>25773</v>
      </c>
      <c r="S2347" t="s"/>
      <c r="T2347" t="s">
        <v>93</v>
      </c>
      <c r="U2347" t="s"/>
      <c r="V2347" t="s"/>
      <c r="W2347" t="s"/>
      <c r="X2347" t="s"/>
      <c r="Y2347" t="s"/>
      <c r="Z2347" t="s"/>
      <c r="AA2347" t="s"/>
      <c r="AB2347" t="s">
        <v>25774</v>
      </c>
      <c r="AC2347" t="s">
        <v>25775</v>
      </c>
      <c r="AD2347" t="s">
        <v>86</v>
      </c>
      <c r="AE2347" t="s">
        <v>342</v>
      </c>
      <c r="AF2347" t="s">
        <v>25776</v>
      </c>
      <c r="AG2347" t="s">
        <v>25777</v>
      </c>
      <c r="AH2347" t="s">
        <v>149</v>
      </c>
      <c r="AI2347" t="s">
        <v>25778</v>
      </c>
      <c r="AJ2347" t="s">
        <v>92</v>
      </c>
      <c r="AK2347" t="s">
        <v>66</v>
      </c>
    </row>
    <row r="2348" spans="1:38">
      <c r="A2348" t="s">
        <v>25779</v>
      </c>
      <c r="B2348" t="s">
        <v>25780</v>
      </c>
      <c r="C2348" t="s">
        <v>25781</v>
      </c>
      <c r="D2348" t="s">
        <v>25782</v>
      </c>
      <c r="E2348" t="s">
        <v>25783</v>
      </c>
      <c r="F2348" t="s">
        <v>2409</v>
      </c>
      <c r="G2348" t="s">
        <v>50</v>
      </c>
      <c r="H2348" t="s">
        <v>234</v>
      </c>
      <c r="I2348" t="s">
        <v>25784</v>
      </c>
      <c r="J2348" t="s">
        <v>53</v>
      </c>
      <c r="K2348" t="s">
        <v>54</v>
      </c>
      <c r="L2348" t="s">
        <v>1880</v>
      </c>
      <c r="M2348" t="s">
        <v>1881</v>
      </c>
      <c r="N2348" t="s">
        <v>1882</v>
      </c>
      <c r="O2348" t="s">
        <v>79</v>
      </c>
      <c r="P2348" t="s">
        <v>25785</v>
      </c>
      <c r="Q2348" t="s">
        <v>174</v>
      </c>
      <c r="R2348" t="s"/>
      <c r="S2348" t="s"/>
      <c r="T2348" t="s"/>
      <c r="U2348" t="s"/>
      <c r="V2348" t="s"/>
      <c r="W2348" t="s"/>
      <c r="X2348" t="s"/>
      <c r="Y2348" t="s"/>
      <c r="Z2348" t="s">
        <v>25786</v>
      </c>
      <c r="AA2348" t="s"/>
      <c r="AB2348" t="s">
        <v>25787</v>
      </c>
      <c r="AC2348" t="s">
        <v>25788</v>
      </c>
      <c r="AD2348" t="s">
        <v>110</v>
      </c>
      <c r="AE2348" t="s">
        <v>1254</v>
      </c>
      <c r="AF2348" t="s">
        <v>25789</v>
      </c>
      <c r="AG2348" t="s">
        <v>25790</v>
      </c>
      <c r="AH2348" t="s">
        <v>110</v>
      </c>
      <c r="AI2348" t="s">
        <v>25791</v>
      </c>
      <c r="AJ2348" t="s">
        <v>92</v>
      </c>
      <c r="AK2348" t="s">
        <v>66</v>
      </c>
    </row>
    <row r="2349" spans="1:38">
      <c r="A2349" t="s">
        <v>25792</v>
      </c>
      <c r="B2349" t="s">
        <v>25793</v>
      </c>
      <c r="C2349" t="s">
        <v>25794</v>
      </c>
      <c r="D2349" t="s">
        <v>25795</v>
      </c>
      <c r="E2349" t="s">
        <v>25796</v>
      </c>
      <c r="F2349" t="s">
        <v>396</v>
      </c>
      <c r="G2349" t="s">
        <v>50</v>
      </c>
      <c r="H2349" t="s">
        <v>51</v>
      </c>
      <c r="I2349" t="s">
        <v>25797</v>
      </c>
      <c r="J2349" t="s">
        <v>1293</v>
      </c>
      <c r="K2349" t="s">
        <v>54</v>
      </c>
      <c r="L2349" t="s">
        <v>170</v>
      </c>
      <c r="M2349" t="s">
        <v>171</v>
      </c>
      <c r="N2349" t="s">
        <v>172</v>
      </c>
      <c r="O2349" t="s">
        <v>241</v>
      </c>
      <c r="P2349" t="s">
        <v>25683</v>
      </c>
      <c r="Q2349" t="s">
        <v>93</v>
      </c>
      <c r="R2349" t="s"/>
      <c r="S2349" t="s"/>
      <c r="T2349" t="s"/>
      <c r="U2349" t="s"/>
      <c r="V2349" t="s"/>
      <c r="W2349" t="s"/>
      <c r="X2349" t="s"/>
      <c r="Y2349" t="s"/>
      <c r="Z2349" t="s"/>
      <c r="AA2349" t="s"/>
      <c r="AB2349" t="s">
        <v>25798</v>
      </c>
      <c r="AC2349" t="s">
        <v>25799</v>
      </c>
      <c r="AD2349" t="s">
        <v>174</v>
      </c>
      <c r="AE2349" t="s">
        <v>44</v>
      </c>
      <c r="AF2349" t="s">
        <v>25800</v>
      </c>
      <c r="AG2349" t="s">
        <v>20924</v>
      </c>
      <c r="AH2349" t="s">
        <v>192</v>
      </c>
      <c r="AI2349" t="s">
        <v>25801</v>
      </c>
      <c r="AJ2349" t="s">
        <v>92</v>
      </c>
      <c r="AK2349" t="s">
        <v>66</v>
      </c>
    </row>
    <row r="2350" spans="1:38">
      <c r="A2350" t="s">
        <v>25802</v>
      </c>
      <c r="B2350" t="s">
        <v>25803</v>
      </c>
      <c r="C2350" t="s">
        <v>25804</v>
      </c>
      <c r="D2350" t="s">
        <v>25805</v>
      </c>
      <c r="E2350" t="s">
        <v>25806</v>
      </c>
      <c r="F2350" t="s">
        <v>117</v>
      </c>
      <c r="G2350" t="s">
        <v>50</v>
      </c>
      <c r="H2350" t="s">
        <v>51</v>
      </c>
      <c r="I2350" t="s">
        <v>25807</v>
      </c>
      <c r="J2350" t="s">
        <v>9013</v>
      </c>
      <c r="K2350" t="s">
        <v>54</v>
      </c>
      <c r="L2350" t="s">
        <v>139</v>
      </c>
      <c r="M2350" t="s">
        <v>500</v>
      </c>
      <c r="N2350" t="s">
        <v>649</v>
      </c>
      <c r="O2350" t="s">
        <v>86</v>
      </c>
      <c r="P2350" t="s"/>
      <c r="Q2350" t="s"/>
      <c r="R2350" t="s"/>
      <c r="S2350" t="s"/>
      <c r="T2350" t="s"/>
      <c r="U2350" t="s"/>
      <c r="V2350" t="s"/>
      <c r="W2350" t="s"/>
      <c r="X2350" t="s"/>
      <c r="Y2350" t="s"/>
      <c r="Z2350" t="s"/>
      <c r="AA2350" t="s"/>
      <c r="AB2350" t="s">
        <v>25808</v>
      </c>
      <c r="AC2350" t="s">
        <v>25808</v>
      </c>
      <c r="AD2350" t="s">
        <v>59</v>
      </c>
      <c r="AE2350" t="s">
        <v>277</v>
      </c>
      <c r="AF2350" t="s">
        <v>25809</v>
      </c>
      <c r="AG2350" t="s">
        <v>25810</v>
      </c>
      <c r="AH2350" t="s">
        <v>63</v>
      </c>
      <c r="AI2350" t="s">
        <v>25811</v>
      </c>
      <c r="AJ2350" t="s">
        <v>92</v>
      </c>
      <c r="AK2350" t="s">
        <v>66</v>
      </c>
    </row>
    <row r="2351" spans="1:38">
      <c r="A2351" t="s">
        <v>25812</v>
      </c>
      <c r="B2351" t="s">
        <v>25813</v>
      </c>
      <c r="C2351" t="s">
        <v>25814</v>
      </c>
      <c r="D2351" t="s">
        <v>25815</v>
      </c>
      <c r="E2351" t="s">
        <v>25816</v>
      </c>
      <c r="F2351" t="s">
        <v>49</v>
      </c>
      <c r="G2351" t="s">
        <v>50</v>
      </c>
      <c r="H2351" t="s">
        <v>51</v>
      </c>
      <c r="I2351" t="s"/>
      <c r="J2351" t="s"/>
      <c r="K2351" t="s"/>
      <c r="L2351" t="s">
        <v>932</v>
      </c>
      <c r="M2351" t="s">
        <v>932</v>
      </c>
      <c r="N2351" t="s">
        <v>5310</v>
      </c>
      <c r="O2351" t="s"/>
      <c r="P2351" t="s"/>
      <c r="Q2351" t="s">
        <v>44</v>
      </c>
      <c r="R2351" t="s"/>
      <c r="S2351" t="s"/>
      <c r="T2351" t="s"/>
      <c r="U2351" t="s"/>
      <c r="V2351" t="s"/>
      <c r="W2351" t="s"/>
      <c r="X2351" t="s"/>
      <c r="Y2351" t="s"/>
      <c r="Z2351" t="s"/>
      <c r="AA2351" t="s"/>
      <c r="AB2351" t="s">
        <v>25817</v>
      </c>
      <c r="AC2351" t="s">
        <v>25817</v>
      </c>
      <c r="AD2351" t="s">
        <v>124</v>
      </c>
      <c r="AE2351" t="s">
        <v>125</v>
      </c>
      <c r="AF2351" t="s">
        <v>25818</v>
      </c>
      <c r="AG2351" t="s">
        <v>25819</v>
      </c>
      <c r="AH2351" t="s">
        <v>86</v>
      </c>
      <c r="AI2351" t="s">
        <v>25820</v>
      </c>
      <c r="AJ2351" t="s">
        <v>25821</v>
      </c>
      <c r="AK2351" t="s">
        <v>66</v>
      </c>
    </row>
    <row r="2352" spans="1:38">
      <c r="A2352" t="s">
        <v>25822</v>
      </c>
      <c r="B2352" t="s">
        <v>25823</v>
      </c>
      <c r="C2352" t="s">
        <v>25824</v>
      </c>
      <c r="D2352" t="s">
        <v>25825</v>
      </c>
      <c r="E2352" t="s">
        <v>25826</v>
      </c>
      <c r="F2352" t="s">
        <v>438</v>
      </c>
      <c r="G2352" t="s">
        <v>50</v>
      </c>
      <c r="H2352" t="s">
        <v>51</v>
      </c>
      <c r="I2352" t="s">
        <v>5583</v>
      </c>
      <c r="J2352" t="s"/>
      <c r="K2352" t="s">
        <v>138</v>
      </c>
      <c r="L2352" t="s">
        <v>100</v>
      </c>
      <c r="M2352" t="s">
        <v>101</v>
      </c>
      <c r="N2352" t="s">
        <v>102</v>
      </c>
      <c r="O2352" t="s"/>
      <c r="P2352" t="s"/>
      <c r="Q2352" t="s">
        <v>44</v>
      </c>
      <c r="R2352" t="s"/>
      <c r="S2352" t="s"/>
      <c r="T2352" t="s"/>
      <c r="U2352" t="s"/>
      <c r="V2352" t="s"/>
      <c r="W2352" t="s"/>
      <c r="X2352" t="s"/>
      <c r="Y2352" t="s"/>
      <c r="Z2352" t="s"/>
      <c r="AA2352" t="s"/>
      <c r="AB2352" t="s">
        <v>25827</v>
      </c>
      <c r="AC2352" t="s">
        <v>25827</v>
      </c>
      <c r="AD2352" t="s">
        <v>174</v>
      </c>
      <c r="AE2352" t="s">
        <v>44</v>
      </c>
      <c r="AF2352" t="s">
        <v>25828</v>
      </c>
      <c r="AG2352" t="s">
        <v>12899</v>
      </c>
      <c r="AH2352" t="s">
        <v>192</v>
      </c>
      <c r="AI2352" t="s">
        <v>25829</v>
      </c>
      <c r="AJ2352" t="s">
        <v>25830</v>
      </c>
      <c r="AK2352" t="s">
        <v>66</v>
      </c>
    </row>
    <row r="2353" spans="1:38">
      <c r="A2353" t="s">
        <v>25831</v>
      </c>
      <c r="B2353" t="s">
        <v>25832</v>
      </c>
      <c r="C2353" t="s">
        <v>25833</v>
      </c>
      <c r="D2353" t="s">
        <v>25834</v>
      </c>
      <c r="E2353" t="s">
        <v>25835</v>
      </c>
      <c r="F2353" t="s">
        <v>117</v>
      </c>
      <c r="G2353" t="s">
        <v>50</v>
      </c>
      <c r="H2353" t="s">
        <v>51</v>
      </c>
      <c r="I2353" t="s">
        <v>1193</v>
      </c>
      <c r="J2353" t="s"/>
      <c r="K2353" t="s">
        <v>453</v>
      </c>
      <c r="L2353" t="s">
        <v>843</v>
      </c>
      <c r="M2353" t="s">
        <v>844</v>
      </c>
      <c r="N2353" t="s">
        <v>845</v>
      </c>
      <c r="O2353" t="s"/>
      <c r="P2353" t="s"/>
      <c r="Q2353" t="s">
        <v>44</v>
      </c>
      <c r="R2353" t="s"/>
      <c r="S2353" t="s"/>
      <c r="T2353" t="s"/>
      <c r="U2353" t="s"/>
      <c r="V2353" t="s"/>
      <c r="W2353" t="s"/>
      <c r="X2353" t="s"/>
      <c r="Y2353" t="s"/>
      <c r="Z2353" t="s"/>
      <c r="AA2353" t="s"/>
      <c r="AB2353" t="s">
        <v>25836</v>
      </c>
      <c r="AC2353" t="s">
        <v>25836</v>
      </c>
      <c r="AD2353" t="s">
        <v>93</v>
      </c>
      <c r="AE2353" t="s">
        <v>44</v>
      </c>
      <c r="AF2353" t="s">
        <v>25837</v>
      </c>
      <c r="AG2353" t="s">
        <v>11354</v>
      </c>
      <c r="AH2353" t="s">
        <v>44</v>
      </c>
      <c r="AI2353" t="s">
        <v>25838</v>
      </c>
      <c r="AJ2353" t="s">
        <v>25839</v>
      </c>
      <c r="AK2353" t="s">
        <v>66</v>
      </c>
    </row>
    <row r="2354" spans="1:38">
      <c r="A2354" t="s">
        <v>25840</v>
      </c>
      <c r="B2354" t="s">
        <v>25841</v>
      </c>
      <c r="C2354" t="s">
        <v>25842</v>
      </c>
      <c r="D2354" t="s">
        <v>25843</v>
      </c>
      <c r="E2354" t="s">
        <v>25844</v>
      </c>
      <c r="F2354" t="s">
        <v>49</v>
      </c>
      <c r="G2354" t="s">
        <v>50</v>
      </c>
      <c r="H2354" t="s">
        <v>51</v>
      </c>
      <c r="I2354" t="s">
        <v>25845</v>
      </c>
      <c r="J2354" t="s"/>
      <c r="K2354" t="s">
        <v>237</v>
      </c>
      <c r="L2354" t="s">
        <v>100</v>
      </c>
      <c r="M2354" t="s">
        <v>101</v>
      </c>
      <c r="N2354" t="s">
        <v>6550</v>
      </c>
      <c r="O2354" t="s"/>
      <c r="P2354" t="s"/>
      <c r="Q2354" t="s">
        <v>44</v>
      </c>
      <c r="R2354" t="s"/>
      <c r="S2354" t="s"/>
      <c r="T2354" t="s"/>
      <c r="U2354" t="s"/>
      <c r="V2354" t="s"/>
      <c r="W2354" t="s"/>
      <c r="X2354" t="s"/>
      <c r="Y2354" t="s"/>
      <c r="Z2354" t="s"/>
      <c r="AA2354" t="s"/>
      <c r="AB2354" t="s">
        <v>25846</v>
      </c>
      <c r="AC2354" t="s">
        <v>25846</v>
      </c>
      <c r="AD2354" t="s">
        <v>86</v>
      </c>
      <c r="AE2354" t="s">
        <v>87</v>
      </c>
      <c r="AF2354" t="s">
        <v>25847</v>
      </c>
      <c r="AG2354" t="s">
        <v>4488</v>
      </c>
      <c r="AH2354" t="s">
        <v>347</v>
      </c>
      <c r="AI2354" t="s">
        <v>25848</v>
      </c>
      <c r="AJ2354" t="s">
        <v>25849</v>
      </c>
      <c r="AK2354" t="s">
        <v>66</v>
      </c>
    </row>
    <row r="2355" spans="1:38">
      <c r="A2355" t="s">
        <v>25850</v>
      </c>
      <c r="B2355" t="s">
        <v>25851</v>
      </c>
      <c r="C2355" t="s">
        <v>25852</v>
      </c>
      <c r="D2355" t="s">
        <v>25853</v>
      </c>
      <c r="E2355" t="s">
        <v>25854</v>
      </c>
      <c r="F2355" t="s">
        <v>2767</v>
      </c>
      <c r="G2355" t="s">
        <v>50</v>
      </c>
      <c r="H2355" t="s">
        <v>51</v>
      </c>
      <c r="I2355" t="s">
        <v>5131</v>
      </c>
      <c r="J2355" t="s">
        <v>485</v>
      </c>
      <c r="K2355" t="s">
        <v>54</v>
      </c>
      <c r="L2355" t="s">
        <v>322</v>
      </c>
      <c r="M2355" t="s">
        <v>1251</v>
      </c>
      <c r="N2355" t="s">
        <v>1461</v>
      </c>
      <c r="O2355" t="s">
        <v>112</v>
      </c>
      <c r="P2355" t="s"/>
      <c r="Q2355" t="s"/>
      <c r="R2355" t="s"/>
      <c r="S2355" t="s"/>
      <c r="T2355" t="s"/>
      <c r="U2355" t="s"/>
      <c r="V2355" t="s"/>
      <c r="W2355" t="s"/>
      <c r="X2355" t="s"/>
      <c r="Y2355" t="s"/>
      <c r="Z2355" t="s"/>
      <c r="AA2355" t="s"/>
      <c r="AB2355" t="s">
        <v>25855</v>
      </c>
      <c r="AC2355" t="s">
        <v>25855</v>
      </c>
      <c r="AD2355" t="s">
        <v>112</v>
      </c>
      <c r="AE2355" t="s">
        <v>44</v>
      </c>
      <c r="AF2355" t="s">
        <v>25856</v>
      </c>
      <c r="AG2355" t="s">
        <v>25857</v>
      </c>
      <c r="AH2355" t="s">
        <v>44</v>
      </c>
      <c r="AI2355" t="s">
        <v>25858</v>
      </c>
      <c r="AJ2355" t="s">
        <v>92</v>
      </c>
      <c r="AK2355" t="s">
        <v>66</v>
      </c>
    </row>
    <row r="2356" spans="1:38">
      <c r="A2356" t="s">
        <v>25859</v>
      </c>
      <c r="B2356" t="s">
        <v>25860</v>
      </c>
      <c r="C2356" t="s">
        <v>25861</v>
      </c>
      <c r="D2356" t="s">
        <v>25862</v>
      </c>
      <c r="E2356" t="s">
        <v>25863</v>
      </c>
      <c r="F2356" t="s">
        <v>2767</v>
      </c>
      <c r="G2356" t="s">
        <v>50</v>
      </c>
      <c r="H2356" t="s">
        <v>51</v>
      </c>
      <c r="I2356" t="s">
        <v>25864</v>
      </c>
      <c r="J2356" t="s">
        <v>99</v>
      </c>
      <c r="K2356" t="s">
        <v>54</v>
      </c>
      <c r="L2356" t="s">
        <v>470</v>
      </c>
      <c r="M2356" t="s">
        <v>471</v>
      </c>
      <c r="N2356" t="s">
        <v>4679</v>
      </c>
      <c r="O2356" t="s">
        <v>112</v>
      </c>
      <c r="P2356" t="s"/>
      <c r="Q2356" t="s"/>
      <c r="R2356" t="s"/>
      <c r="S2356" t="s"/>
      <c r="T2356" t="s"/>
      <c r="U2356" t="s"/>
      <c r="V2356" t="s"/>
      <c r="W2356" t="s"/>
      <c r="X2356" t="s"/>
      <c r="Y2356" t="s"/>
      <c r="Z2356" t="s"/>
      <c r="AA2356" t="s"/>
      <c r="AB2356" t="s">
        <v>25865</v>
      </c>
      <c r="AC2356" t="s">
        <v>25866</v>
      </c>
      <c r="AD2356" t="s">
        <v>192</v>
      </c>
      <c r="AE2356" t="s">
        <v>44</v>
      </c>
      <c r="AF2356" t="s">
        <v>25867</v>
      </c>
      <c r="AG2356" t="s">
        <v>25868</v>
      </c>
      <c r="AH2356" t="s">
        <v>345</v>
      </c>
      <c r="AI2356" t="s">
        <v>25869</v>
      </c>
      <c r="AJ2356" t="s">
        <v>92</v>
      </c>
      <c r="AK2356" t="s">
        <v>66</v>
      </c>
    </row>
    <row r="2357" spans="1:38">
      <c r="A2357" t="s">
        <v>25870</v>
      </c>
      <c r="B2357" t="s">
        <v>25871</v>
      </c>
      <c r="C2357" t="s">
        <v>25872</v>
      </c>
      <c r="D2357" t="s">
        <v>25873</v>
      </c>
      <c r="E2357" t="s">
        <v>25874</v>
      </c>
      <c r="F2357" t="s">
        <v>9025</v>
      </c>
      <c r="G2357" t="s">
        <v>72</v>
      </c>
      <c r="H2357" t="s">
        <v>51</v>
      </c>
      <c r="I2357" t="s">
        <v>25875</v>
      </c>
      <c r="J2357" t="s">
        <v>1293</v>
      </c>
      <c r="K2357" t="s">
        <v>54</v>
      </c>
      <c r="L2357" t="s">
        <v>1701</v>
      </c>
      <c r="M2357" t="s">
        <v>1701</v>
      </c>
      <c r="N2357" t="s">
        <v>15099</v>
      </c>
      <c r="O2357" t="s">
        <v>59</v>
      </c>
      <c r="P2357" t="s"/>
      <c r="Q2357" t="s"/>
      <c r="R2357" t="s"/>
      <c r="S2357" t="s"/>
      <c r="T2357" t="s"/>
      <c r="U2357" t="s"/>
      <c r="V2357" t="s">
        <v>93</v>
      </c>
      <c r="W2357" t="s">
        <v>25876</v>
      </c>
      <c r="X2357" t="s"/>
      <c r="Y2357" t="s"/>
      <c r="Z2357" t="s"/>
      <c r="AA2357" t="s">
        <v>84</v>
      </c>
      <c r="AB2357" t="s">
        <v>25877</v>
      </c>
      <c r="AC2357" t="s">
        <v>25878</v>
      </c>
      <c r="AD2357" t="s">
        <v>93</v>
      </c>
      <c r="AE2357" t="s">
        <v>277</v>
      </c>
      <c r="AF2357" t="s">
        <v>25879</v>
      </c>
      <c r="AG2357" t="s">
        <v>25880</v>
      </c>
      <c r="AH2357" t="s">
        <v>44</v>
      </c>
      <c r="AI2357" t="s">
        <v>25881</v>
      </c>
      <c r="AJ2357" t="s">
        <v>92</v>
      </c>
      <c r="AK2357" t="s">
        <v>66</v>
      </c>
    </row>
    <row r="2358" spans="1:38">
      <c r="A2358" t="s">
        <v>2544</v>
      </c>
      <c r="B2358" t="s">
        <v>25882</v>
      </c>
      <c r="C2358" t="s">
        <v>25883</v>
      </c>
      <c r="D2358" t="s"/>
      <c r="E2358" t="s">
        <v>25884</v>
      </c>
      <c r="F2358" t="s">
        <v>9274</v>
      </c>
      <c r="G2358" t="s">
        <v>1178</v>
      </c>
      <c r="H2358" t="s">
        <v>51</v>
      </c>
      <c r="I2358" t="s">
        <v>25885</v>
      </c>
      <c r="J2358" t="s">
        <v>25886</v>
      </c>
      <c r="K2358" t="s">
        <v>54</v>
      </c>
      <c r="L2358" t="s">
        <v>272</v>
      </c>
      <c r="M2358" t="s">
        <v>1180</v>
      </c>
      <c r="N2358" t="s">
        <v>2321</v>
      </c>
      <c r="O2358" t="s">
        <v>79</v>
      </c>
      <c r="P2358" t="s"/>
      <c r="Q2358" t="s"/>
      <c r="R2358" t="s"/>
      <c r="S2358" t="s"/>
      <c r="T2358" t="s"/>
      <c r="U2358" t="s"/>
      <c r="V2358" t="s"/>
      <c r="W2358" t="s">
        <v>23637</v>
      </c>
      <c r="X2358" t="s"/>
      <c r="Y2358" t="s"/>
      <c r="Z2358" t="s"/>
      <c r="AA2358" t="s"/>
      <c r="AB2358" t="s">
        <v>25887</v>
      </c>
      <c r="AC2358" t="s">
        <v>25887</v>
      </c>
      <c r="AD2358" t="s">
        <v>174</v>
      </c>
      <c r="AE2358" t="s">
        <v>387</v>
      </c>
      <c r="AF2358" t="s">
        <v>25888</v>
      </c>
      <c r="AG2358" t="s">
        <v>25889</v>
      </c>
      <c r="AH2358" t="s">
        <v>174</v>
      </c>
      <c r="AI2358" t="s">
        <v>25890</v>
      </c>
      <c r="AJ2358" t="s">
        <v>92</v>
      </c>
      <c r="AK2358" t="s">
        <v>66</v>
      </c>
    </row>
    <row r="2359" spans="1:38">
      <c r="A2359" t="s">
        <v>25891</v>
      </c>
      <c r="B2359" t="s">
        <v>25892</v>
      </c>
      <c r="C2359" t="s">
        <v>25893</v>
      </c>
      <c r="D2359" t="s">
        <v>25894</v>
      </c>
      <c r="E2359" t="s">
        <v>25895</v>
      </c>
      <c r="F2359" t="s">
        <v>697</v>
      </c>
      <c r="G2359" t="s">
        <v>50</v>
      </c>
      <c r="H2359" t="s">
        <v>51</v>
      </c>
      <c r="I2359" t="s"/>
      <c r="J2359" t="s"/>
      <c r="K2359" t="s"/>
      <c r="L2359" t="s">
        <v>204</v>
      </c>
      <c r="M2359" t="s">
        <v>205</v>
      </c>
      <c r="N2359" t="s">
        <v>1061</v>
      </c>
      <c r="O2359" t="s"/>
      <c r="P2359" t="s"/>
      <c r="Q2359" t="s">
        <v>44</v>
      </c>
      <c r="R2359" t="s"/>
      <c r="S2359" t="s"/>
      <c r="T2359" t="s"/>
      <c r="U2359" t="s"/>
      <c r="V2359" t="s"/>
      <c r="W2359" t="s"/>
      <c r="X2359" t="s"/>
      <c r="Y2359" t="s"/>
      <c r="Z2359" t="s"/>
      <c r="AA2359" t="s"/>
      <c r="AB2359" t="s">
        <v>25896</v>
      </c>
      <c r="AC2359" t="s">
        <v>25896</v>
      </c>
      <c r="AD2359" t="s">
        <v>151</v>
      </c>
      <c r="AE2359" t="s">
        <v>342</v>
      </c>
      <c r="AF2359" t="s">
        <v>25897</v>
      </c>
      <c r="AG2359" t="s">
        <v>25898</v>
      </c>
      <c r="AH2359" t="s">
        <v>151</v>
      </c>
      <c r="AI2359" t="s">
        <v>25899</v>
      </c>
      <c r="AJ2359" t="s">
        <v>25900</v>
      </c>
      <c r="AK2359" t="s">
        <v>66</v>
      </c>
    </row>
    <row r="2360" spans="1:38">
      <c r="A2360" t="s">
        <v>25901</v>
      </c>
      <c r="B2360" t="s">
        <v>25902</v>
      </c>
      <c r="C2360" t="s">
        <v>25903</v>
      </c>
      <c r="D2360" t="s">
        <v>25904</v>
      </c>
      <c r="E2360" t="s">
        <v>25905</v>
      </c>
      <c r="F2360" t="s">
        <v>379</v>
      </c>
      <c r="G2360" t="s">
        <v>72</v>
      </c>
      <c r="H2360" t="s">
        <v>51</v>
      </c>
      <c r="I2360" t="s">
        <v>25906</v>
      </c>
      <c r="J2360" t="s">
        <v>12431</v>
      </c>
      <c r="K2360" t="s">
        <v>237</v>
      </c>
      <c r="L2360" t="s">
        <v>355</v>
      </c>
      <c r="M2360" t="s">
        <v>356</v>
      </c>
      <c r="N2360" t="s">
        <v>997</v>
      </c>
      <c r="O2360" t="s">
        <v>837</v>
      </c>
      <c r="P2360" t="s"/>
      <c r="Q2360" t="s"/>
      <c r="R2360" t="s"/>
      <c r="S2360" t="s"/>
      <c r="T2360" t="s"/>
      <c r="U2360" t="s">
        <v>25907</v>
      </c>
      <c r="V2360" t="s">
        <v>67</v>
      </c>
      <c r="W2360" t="s">
        <v>25908</v>
      </c>
      <c r="X2360" t="s"/>
      <c r="Y2360" t="s"/>
      <c r="Z2360" t="s"/>
      <c r="AA2360" t="s">
        <v>84</v>
      </c>
      <c r="AB2360" t="s">
        <v>25909</v>
      </c>
      <c r="AC2360" t="s">
        <v>25910</v>
      </c>
      <c r="AD2360" t="s">
        <v>110</v>
      </c>
      <c r="AE2360" t="s">
        <v>1254</v>
      </c>
      <c r="AF2360" t="s">
        <v>25911</v>
      </c>
      <c r="AG2360" t="s">
        <v>25912</v>
      </c>
      <c r="AH2360" t="s">
        <v>110</v>
      </c>
      <c r="AI2360" t="s">
        <v>25913</v>
      </c>
      <c r="AJ2360" t="s">
        <v>92</v>
      </c>
      <c r="AK2360" t="s">
        <v>66</v>
      </c>
    </row>
    <row r="2361" spans="1:38">
      <c r="A2361" t="s">
        <v>25914</v>
      </c>
      <c r="B2361" t="s">
        <v>25915</v>
      </c>
      <c r="C2361" t="s">
        <v>25916</v>
      </c>
      <c r="D2361" t="s">
        <v>25917</v>
      </c>
      <c r="E2361" t="s">
        <v>25918</v>
      </c>
      <c r="F2361" t="s"/>
      <c r="G2361" t="s">
        <v>50</v>
      </c>
      <c r="H2361" t="s">
        <v>51</v>
      </c>
      <c r="I2361" t="s">
        <v>5684</v>
      </c>
      <c r="J2361" t="s">
        <v>1715</v>
      </c>
      <c r="K2361" t="s">
        <v>54</v>
      </c>
      <c r="L2361" t="s">
        <v>189</v>
      </c>
      <c r="M2361" t="s">
        <v>190</v>
      </c>
      <c r="N2361" t="s">
        <v>191</v>
      </c>
      <c r="O2361" t="s">
        <v>79</v>
      </c>
      <c r="P2361" t="s"/>
      <c r="Q2361" t="s">
        <v>67</v>
      </c>
      <c r="R2361" t="s">
        <v>25919</v>
      </c>
      <c r="S2361" t="s"/>
      <c r="T2361" t="s"/>
      <c r="U2361" t="s"/>
      <c r="V2361" t="s"/>
      <c r="W2361" t="s"/>
      <c r="X2361" t="s"/>
      <c r="Y2361" t="s"/>
      <c r="Z2361" t="s"/>
      <c r="AA2361" t="s"/>
      <c r="AB2361" t="s">
        <v>25920</v>
      </c>
      <c r="AC2361" t="s">
        <v>25920</v>
      </c>
      <c r="AD2361" t="s">
        <v>447</v>
      </c>
      <c r="AE2361" t="s">
        <v>44</v>
      </c>
      <c r="AF2361" t="s">
        <v>25921</v>
      </c>
      <c r="AG2361" t="s">
        <v>25922</v>
      </c>
      <c r="AH2361" t="s">
        <v>949</v>
      </c>
      <c r="AI2361" t="s">
        <v>25923</v>
      </c>
      <c r="AJ2361" t="s">
        <v>92</v>
      </c>
      <c r="AK2361" t="s">
        <v>66</v>
      </c>
    </row>
    <row r="2362" spans="1:38">
      <c r="A2362" t="s">
        <v>25924</v>
      </c>
      <c r="B2362" t="s">
        <v>25925</v>
      </c>
      <c r="C2362" t="s">
        <v>25926</v>
      </c>
      <c r="D2362" t="s">
        <v>25927</v>
      </c>
      <c r="E2362" t="s">
        <v>25928</v>
      </c>
      <c r="F2362" t="s">
        <v>292</v>
      </c>
      <c r="G2362" t="s">
        <v>50</v>
      </c>
      <c r="H2362" t="s">
        <v>51</v>
      </c>
      <c r="I2362" t="s">
        <v>5512</v>
      </c>
      <c r="J2362" t="s"/>
      <c r="K2362" t="s">
        <v>569</v>
      </c>
      <c r="L2362" t="s">
        <v>470</v>
      </c>
      <c r="M2362" t="s">
        <v>685</v>
      </c>
      <c r="N2362" t="s">
        <v>686</v>
      </c>
      <c r="O2362" t="s">
        <v>86</v>
      </c>
      <c r="P2362" t="s"/>
      <c r="Q2362" t="s"/>
      <c r="R2362" t="s"/>
      <c r="S2362" t="s"/>
      <c r="T2362" t="s"/>
      <c r="U2362" t="s"/>
      <c r="V2362" t="s"/>
      <c r="W2362" t="s"/>
      <c r="X2362" t="s"/>
      <c r="Y2362" t="s"/>
      <c r="Z2362" t="s"/>
      <c r="AA2362" t="s"/>
      <c r="AB2362" t="s">
        <v>25929</v>
      </c>
      <c r="AC2362" t="s">
        <v>25929</v>
      </c>
      <c r="AD2362" t="s">
        <v>347</v>
      </c>
      <c r="AE2362" t="s">
        <v>44</v>
      </c>
      <c r="AF2362" t="s">
        <v>25930</v>
      </c>
      <c r="AG2362" t="s">
        <v>25931</v>
      </c>
      <c r="AH2362" t="s">
        <v>918</v>
      </c>
      <c r="AI2362" t="s">
        <v>25932</v>
      </c>
      <c r="AJ2362" t="s">
        <v>92</v>
      </c>
      <c r="AK2362" t="s">
        <v>66</v>
      </c>
    </row>
    <row r="2363" spans="1:38">
      <c r="A2363" t="s">
        <v>25933</v>
      </c>
      <c r="B2363" t="s">
        <v>25934</v>
      </c>
      <c r="C2363" t="s">
        <v>25935</v>
      </c>
      <c r="D2363" t="s">
        <v>25936</v>
      </c>
      <c r="E2363" t="s">
        <v>25937</v>
      </c>
      <c r="F2363" t="s">
        <v>697</v>
      </c>
      <c r="G2363" t="s">
        <v>50</v>
      </c>
      <c r="H2363" t="s">
        <v>51</v>
      </c>
      <c r="I2363" t="s"/>
      <c r="J2363" t="s"/>
      <c r="K2363" t="s"/>
      <c r="L2363" t="s">
        <v>843</v>
      </c>
      <c r="M2363" t="s">
        <v>844</v>
      </c>
      <c r="N2363" t="s">
        <v>3076</v>
      </c>
      <c r="O2363" t="s"/>
      <c r="P2363" t="s"/>
      <c r="Q2363" t="s">
        <v>44</v>
      </c>
      <c r="R2363" t="s"/>
      <c r="S2363" t="s"/>
      <c r="T2363" t="s"/>
      <c r="U2363" t="s"/>
      <c r="V2363" t="s"/>
      <c r="W2363" t="s"/>
      <c r="X2363" t="s"/>
      <c r="Y2363" t="s"/>
      <c r="Z2363" t="s"/>
      <c r="AA2363" t="s"/>
      <c r="AB2363" t="s">
        <v>25938</v>
      </c>
      <c r="AC2363" t="s">
        <v>25938</v>
      </c>
      <c r="AD2363" t="s">
        <v>124</v>
      </c>
      <c r="AE2363" t="s">
        <v>297</v>
      </c>
      <c r="AF2363" t="s">
        <v>25939</v>
      </c>
      <c r="AG2363" t="s">
        <v>25575</v>
      </c>
      <c r="AH2363" t="s">
        <v>174</v>
      </c>
      <c r="AI2363" t="s">
        <v>25940</v>
      </c>
      <c r="AJ2363" t="s">
        <v>25941</v>
      </c>
      <c r="AK2363" t="s">
        <v>66</v>
      </c>
    </row>
    <row r="2364" spans="1:38">
      <c r="A2364" t="s">
        <v>25942</v>
      </c>
      <c r="B2364" t="s">
        <v>25943</v>
      </c>
      <c r="C2364" t="s">
        <v>25944</v>
      </c>
      <c r="D2364" t="s">
        <v>25945</v>
      </c>
      <c r="E2364" t="s">
        <v>25946</v>
      </c>
      <c r="F2364" t="s">
        <v>9274</v>
      </c>
      <c r="G2364" t="s">
        <v>72</v>
      </c>
      <c r="H2364" t="s">
        <v>51</v>
      </c>
      <c r="I2364" t="s">
        <v>14428</v>
      </c>
      <c r="J2364" t="s">
        <v>187</v>
      </c>
      <c r="K2364" t="s">
        <v>188</v>
      </c>
      <c r="L2364" t="s">
        <v>470</v>
      </c>
      <c r="M2364" t="s">
        <v>471</v>
      </c>
      <c r="N2364" t="s">
        <v>472</v>
      </c>
      <c r="O2364" t="s">
        <v>79</v>
      </c>
      <c r="P2364" t="s">
        <v>25947</v>
      </c>
      <c r="Q2364" t="s">
        <v>67</v>
      </c>
      <c r="R2364" t="s">
        <v>25948</v>
      </c>
      <c r="S2364" t="s">
        <v>25949</v>
      </c>
      <c r="T2364" t="s">
        <v>151</v>
      </c>
      <c r="U2364" t="s">
        <v>25950</v>
      </c>
      <c r="V2364" t="s">
        <v>67</v>
      </c>
      <c r="W2364" t="s">
        <v>25951</v>
      </c>
      <c r="X2364" t="s"/>
      <c r="Y2364" t="s"/>
      <c r="Z2364" t="s">
        <v>25952</v>
      </c>
      <c r="AA2364" t="s">
        <v>84</v>
      </c>
      <c r="AB2364" t="s">
        <v>25953</v>
      </c>
      <c r="AC2364" t="s">
        <v>25954</v>
      </c>
      <c r="AD2364" t="s">
        <v>110</v>
      </c>
      <c r="AE2364" t="s">
        <v>1254</v>
      </c>
      <c r="AF2364" t="s">
        <v>25955</v>
      </c>
      <c r="AG2364" t="s">
        <v>25956</v>
      </c>
      <c r="AH2364" t="s">
        <v>110</v>
      </c>
      <c r="AI2364" t="s">
        <v>25957</v>
      </c>
      <c r="AJ2364" t="s">
        <v>92</v>
      </c>
      <c r="AK2364" t="s">
        <v>66</v>
      </c>
    </row>
    <row r="2365" spans="1:38">
      <c r="A2365" t="s">
        <v>25958</v>
      </c>
      <c r="B2365" t="s">
        <v>25959</v>
      </c>
      <c r="C2365" t="s">
        <v>25960</v>
      </c>
      <c r="D2365" t="s"/>
      <c r="E2365" t="s">
        <v>25961</v>
      </c>
      <c r="F2365" t="s">
        <v>292</v>
      </c>
      <c r="G2365" t="s">
        <v>72</v>
      </c>
      <c r="H2365" t="s">
        <v>51</v>
      </c>
      <c r="I2365" t="s">
        <v>25962</v>
      </c>
      <c r="J2365" t="s">
        <v>2491</v>
      </c>
      <c r="K2365" t="s">
        <v>354</v>
      </c>
      <c r="L2365" t="s">
        <v>272</v>
      </c>
      <c r="M2365" t="s">
        <v>273</v>
      </c>
      <c r="N2365" t="s">
        <v>5224</v>
      </c>
      <c r="O2365" t="s">
        <v>79</v>
      </c>
      <c r="P2365" t="s">
        <v>25963</v>
      </c>
      <c r="Q2365" t="s">
        <v>67</v>
      </c>
      <c r="R2365" t="s">
        <v>25964</v>
      </c>
      <c r="S2365" t="s"/>
      <c r="T2365" t="s"/>
      <c r="U2365" t="s"/>
      <c r="V2365" t="s"/>
      <c r="W2365" t="s">
        <v>25965</v>
      </c>
      <c r="X2365" t="s"/>
      <c r="Y2365" t="s"/>
      <c r="Z2365" t="s"/>
      <c r="AA2365" t="s"/>
      <c r="AB2365" t="s">
        <v>25966</v>
      </c>
      <c r="AC2365" t="s">
        <v>25966</v>
      </c>
      <c r="AD2365" t="s">
        <v>209</v>
      </c>
      <c r="AE2365" t="s">
        <v>6517</v>
      </c>
      <c r="AF2365" t="s">
        <v>25967</v>
      </c>
      <c r="AG2365" t="s">
        <v>25968</v>
      </c>
      <c r="AH2365" t="s">
        <v>493</v>
      </c>
      <c r="AI2365" t="s">
        <v>25969</v>
      </c>
      <c r="AJ2365" t="s">
        <v>92</v>
      </c>
      <c r="AK2365" t="s">
        <v>66</v>
      </c>
    </row>
    <row r="2366" spans="1:38">
      <c r="A2366" t="s">
        <v>23961</v>
      </c>
      <c r="B2366" t="s">
        <v>25970</v>
      </c>
      <c r="C2366" t="s">
        <v>25971</v>
      </c>
      <c r="D2366" t="s">
        <v>25972</v>
      </c>
      <c r="E2366" t="s">
        <v>25973</v>
      </c>
      <c r="F2366" t="s"/>
      <c r="G2366" t="s">
        <v>72</v>
      </c>
      <c r="H2366" t="s">
        <v>234</v>
      </c>
      <c r="I2366" t="s">
        <v>1037</v>
      </c>
      <c r="J2366" t="s">
        <v>1038</v>
      </c>
      <c r="K2366" t="s">
        <v>354</v>
      </c>
      <c r="L2366" t="s">
        <v>238</v>
      </c>
      <c r="M2366" t="s">
        <v>1265</v>
      </c>
      <c r="N2366" t="s">
        <v>11066</v>
      </c>
      <c r="O2366" t="s">
        <v>174</v>
      </c>
      <c r="P2366" t="s"/>
      <c r="Q2366" t="s"/>
      <c r="R2366" t="s"/>
      <c r="S2366" t="s"/>
      <c r="T2366" t="s"/>
      <c r="U2366" t="s"/>
      <c r="V2366" t="s"/>
      <c r="W2366" t="s">
        <v>25974</v>
      </c>
      <c r="X2366" t="s"/>
      <c r="Y2366" t="s"/>
      <c r="Z2366" t="s">
        <v>25975</v>
      </c>
      <c r="AA2366" t="s"/>
      <c r="AB2366" t="s">
        <v>25976</v>
      </c>
      <c r="AC2366" t="s">
        <v>25977</v>
      </c>
      <c r="AD2366" t="s">
        <v>86</v>
      </c>
      <c r="AE2366" t="s">
        <v>87</v>
      </c>
      <c r="AF2366" t="s">
        <v>25978</v>
      </c>
      <c r="AG2366" t="s">
        <v>25979</v>
      </c>
      <c r="AH2366" t="s">
        <v>174</v>
      </c>
      <c r="AI2366" t="s">
        <v>25980</v>
      </c>
      <c r="AJ2366" t="s">
        <v>92</v>
      </c>
      <c r="AK2366" t="s">
        <v>66</v>
      </c>
    </row>
    <row r="2367" spans="1:38">
      <c r="A2367" t="s">
        <v>25981</v>
      </c>
      <c r="B2367" t="s">
        <v>25982</v>
      </c>
      <c r="C2367" t="s">
        <v>25983</v>
      </c>
      <c r="D2367" t="s">
        <v>25984</v>
      </c>
      <c r="E2367" t="s">
        <v>25985</v>
      </c>
      <c r="F2367" t="s">
        <v>98</v>
      </c>
      <c r="G2367" t="s">
        <v>50</v>
      </c>
      <c r="H2367" t="s">
        <v>51</v>
      </c>
      <c r="I2367" t="s">
        <v>1024</v>
      </c>
      <c r="J2367" t="s">
        <v>53</v>
      </c>
      <c r="K2367" t="s">
        <v>54</v>
      </c>
      <c r="L2367" t="s">
        <v>238</v>
      </c>
      <c r="M2367" t="s">
        <v>660</v>
      </c>
      <c r="N2367" t="s">
        <v>4523</v>
      </c>
      <c r="O2367" t="s"/>
      <c r="P2367" t="s"/>
      <c r="Q2367" t="s">
        <v>44</v>
      </c>
      <c r="R2367" t="s"/>
      <c r="S2367" t="s"/>
      <c r="T2367" t="s"/>
      <c r="U2367" t="s"/>
      <c r="V2367" t="s"/>
      <c r="W2367" t="s"/>
      <c r="X2367" t="s"/>
      <c r="Y2367" t="s"/>
      <c r="Z2367" t="s"/>
      <c r="AA2367" t="s"/>
      <c r="AB2367" t="s">
        <v>25986</v>
      </c>
      <c r="AC2367" t="s">
        <v>25986</v>
      </c>
      <c r="AD2367" t="s">
        <v>59</v>
      </c>
      <c r="AE2367" t="s">
        <v>107</v>
      </c>
      <c r="AF2367" t="s">
        <v>25987</v>
      </c>
      <c r="AG2367" t="s">
        <v>25988</v>
      </c>
      <c r="AH2367" t="s">
        <v>93</v>
      </c>
      <c r="AI2367" t="s">
        <v>25989</v>
      </c>
      <c r="AJ2367" t="s">
        <v>25990</v>
      </c>
      <c r="AK2367" t="s">
        <v>66</v>
      </c>
    </row>
    <row r="2368" spans="1:38">
      <c r="A2368" t="s">
        <v>6003</v>
      </c>
      <c r="B2368" t="s">
        <v>25991</v>
      </c>
      <c r="C2368" t="s">
        <v>25992</v>
      </c>
      <c r="D2368" t="s">
        <v>25993</v>
      </c>
      <c r="E2368" t="s">
        <v>25994</v>
      </c>
      <c r="F2368" t="s">
        <v>857</v>
      </c>
      <c r="G2368" t="s">
        <v>2813</v>
      </c>
      <c r="H2368" t="s">
        <v>51</v>
      </c>
      <c r="I2368" t="s">
        <v>7463</v>
      </c>
      <c r="J2368" t="s">
        <v>440</v>
      </c>
      <c r="K2368" t="s">
        <v>54</v>
      </c>
      <c r="L2368" t="s">
        <v>470</v>
      </c>
      <c r="M2368" t="s">
        <v>685</v>
      </c>
      <c r="N2368" t="s">
        <v>686</v>
      </c>
      <c r="O2368" t="s">
        <v>79</v>
      </c>
      <c r="P2368" t="s"/>
      <c r="Q2368" t="s"/>
      <c r="R2368" t="s"/>
      <c r="S2368" t="s"/>
      <c r="T2368" t="s"/>
      <c r="U2368" t="s"/>
      <c r="V2368" t="s"/>
      <c r="W2368" t="s">
        <v>4897</v>
      </c>
      <c r="X2368" t="s"/>
      <c r="Y2368" t="s"/>
      <c r="Z2368" t="s"/>
      <c r="AA2368" t="s"/>
      <c r="AB2368" t="s">
        <v>25995</v>
      </c>
      <c r="AC2368" t="s">
        <v>25996</v>
      </c>
      <c r="AD2368" t="s">
        <v>124</v>
      </c>
      <c r="AE2368" t="s">
        <v>44</v>
      </c>
      <c r="AF2368" t="s">
        <v>25997</v>
      </c>
      <c r="AG2368" t="s">
        <v>5102</v>
      </c>
      <c r="AH2368" t="s">
        <v>347</v>
      </c>
      <c r="AI2368" t="s">
        <v>25998</v>
      </c>
      <c r="AJ2368" t="s">
        <v>92</v>
      </c>
      <c r="AK2368" t="s">
        <v>66</v>
      </c>
    </row>
    <row r="2369" spans="1:38">
      <c r="A2369" t="s">
        <v>25999</v>
      </c>
      <c r="B2369" t="s">
        <v>26000</v>
      </c>
      <c r="C2369" t="s">
        <v>26001</v>
      </c>
      <c r="D2369" t="s">
        <v>26002</v>
      </c>
      <c r="E2369" t="s">
        <v>26003</v>
      </c>
      <c r="F2369" t="s">
        <v>438</v>
      </c>
      <c r="G2369" t="s">
        <v>50</v>
      </c>
      <c r="H2369" t="s">
        <v>51</v>
      </c>
      <c r="I2369" t="s">
        <v>26004</v>
      </c>
      <c r="J2369" t="s">
        <v>1038</v>
      </c>
      <c r="K2369" t="s">
        <v>354</v>
      </c>
      <c r="L2369" t="s">
        <v>170</v>
      </c>
      <c r="M2369" t="s">
        <v>336</v>
      </c>
      <c r="N2369" t="s">
        <v>3650</v>
      </c>
      <c r="O2369" t="s">
        <v>79</v>
      </c>
      <c r="P2369" t="s">
        <v>26005</v>
      </c>
      <c r="Q2369" t="s">
        <v>67</v>
      </c>
      <c r="R2369" t="s">
        <v>26006</v>
      </c>
      <c r="S2369" t="s"/>
      <c r="T2369" t="s"/>
      <c r="U2369" t="s"/>
      <c r="V2369" t="s"/>
      <c r="W2369" t="s"/>
      <c r="X2369" t="s"/>
      <c r="Y2369" t="s"/>
      <c r="Z2369" t="s"/>
      <c r="AA2369" t="s"/>
      <c r="AB2369" t="s">
        <v>26007</v>
      </c>
      <c r="AC2369" t="s">
        <v>26008</v>
      </c>
      <c r="AD2369" t="s">
        <v>110</v>
      </c>
      <c r="AE2369" t="s">
        <v>1254</v>
      </c>
      <c r="AF2369" t="s">
        <v>26009</v>
      </c>
      <c r="AG2369" t="s">
        <v>26010</v>
      </c>
      <c r="AH2369" t="s">
        <v>110</v>
      </c>
      <c r="AI2369" t="s">
        <v>26011</v>
      </c>
      <c r="AJ2369" t="s">
        <v>92</v>
      </c>
      <c r="AK2369" t="s">
        <v>66</v>
      </c>
    </row>
    <row r="2370" spans="1:38">
      <c r="A2370" t="s">
        <v>26012</v>
      </c>
      <c r="B2370" t="s">
        <v>26013</v>
      </c>
      <c r="C2370" t="s">
        <v>26014</v>
      </c>
      <c r="D2370" t="s">
        <v>26015</v>
      </c>
      <c r="E2370" t="s">
        <v>26016</v>
      </c>
      <c r="F2370" t="s">
        <v>98</v>
      </c>
      <c r="G2370" t="s">
        <v>50</v>
      </c>
      <c r="H2370" t="s">
        <v>234</v>
      </c>
      <c r="I2370" t="s">
        <v>26017</v>
      </c>
      <c r="J2370" t="s">
        <v>2876</v>
      </c>
      <c r="K2370" t="s">
        <v>453</v>
      </c>
      <c r="L2370" t="s">
        <v>219</v>
      </c>
      <c r="M2370" t="s">
        <v>220</v>
      </c>
      <c r="N2370" t="s">
        <v>221</v>
      </c>
      <c r="O2370" t="s">
        <v>174</v>
      </c>
      <c r="P2370" t="s">
        <v>9970</v>
      </c>
      <c r="Q2370" t="s">
        <v>112</v>
      </c>
      <c r="R2370" t="s"/>
      <c r="S2370" t="s"/>
      <c r="T2370" t="s"/>
      <c r="U2370" t="s"/>
      <c r="V2370" t="s"/>
      <c r="W2370" t="s"/>
      <c r="X2370" t="s">
        <v>26018</v>
      </c>
      <c r="Y2370" t="s">
        <v>67</v>
      </c>
      <c r="Z2370" t="s">
        <v>26019</v>
      </c>
      <c r="AA2370" t="s">
        <v>772</v>
      </c>
      <c r="AB2370" t="s">
        <v>26020</v>
      </c>
      <c r="AC2370" t="s">
        <v>26021</v>
      </c>
      <c r="AD2370" t="s">
        <v>174</v>
      </c>
      <c r="AE2370" t="s">
        <v>44</v>
      </c>
      <c r="AF2370" t="s">
        <v>26022</v>
      </c>
      <c r="AG2370" t="s">
        <v>26023</v>
      </c>
      <c r="AH2370" t="s">
        <v>301</v>
      </c>
      <c r="AI2370" t="s">
        <v>26024</v>
      </c>
      <c r="AJ2370" t="s">
        <v>92</v>
      </c>
      <c r="AK2370" t="s">
        <v>66</v>
      </c>
    </row>
    <row r="2371" spans="1:38">
      <c r="A2371" t="s">
        <v>6824</v>
      </c>
      <c r="B2371" t="s">
        <v>26025</v>
      </c>
      <c r="C2371" t="s">
        <v>26026</v>
      </c>
      <c r="D2371" t="s">
        <v>26027</v>
      </c>
      <c r="E2371" t="s">
        <v>26028</v>
      </c>
      <c r="F2371" t="s">
        <v>255</v>
      </c>
      <c r="G2371" t="s">
        <v>50</v>
      </c>
      <c r="H2371" t="s">
        <v>51</v>
      </c>
      <c r="I2371" t="s">
        <v>5684</v>
      </c>
      <c r="J2371" t="s">
        <v>9183</v>
      </c>
      <c r="K2371" t="s">
        <v>54</v>
      </c>
      <c r="L2371" t="s">
        <v>582</v>
      </c>
      <c r="M2371" t="s">
        <v>583</v>
      </c>
      <c r="N2371" t="s">
        <v>13618</v>
      </c>
      <c r="O2371" t="s"/>
      <c r="P2371" t="s">
        <v>16575</v>
      </c>
      <c r="Q2371" t="s">
        <v>112</v>
      </c>
      <c r="R2371" t="s">
        <v>26029</v>
      </c>
      <c r="S2371" t="s"/>
      <c r="T2371" t="s"/>
      <c r="U2371" t="s"/>
      <c r="V2371" t="s"/>
      <c r="W2371" t="s"/>
      <c r="X2371" t="s"/>
      <c r="Y2371" t="s"/>
      <c r="Z2371" t="s"/>
      <c r="AA2371" t="s"/>
      <c r="AB2371" t="s">
        <v>26030</v>
      </c>
      <c r="AC2371" t="s">
        <v>26030</v>
      </c>
      <c r="AD2371" t="s">
        <v>124</v>
      </c>
      <c r="AE2371" t="s">
        <v>4170</v>
      </c>
      <c r="AF2371" t="s">
        <v>26031</v>
      </c>
      <c r="AG2371" t="s">
        <v>26032</v>
      </c>
      <c r="AH2371" t="s">
        <v>192</v>
      </c>
      <c r="AI2371" t="s">
        <v>26033</v>
      </c>
      <c r="AJ2371" t="s">
        <v>26034</v>
      </c>
      <c r="AK2371" t="s">
        <v>66</v>
      </c>
    </row>
    <row r="2372" spans="1:38">
      <c r="A2372" t="s">
        <v>26035</v>
      </c>
      <c r="B2372" t="s">
        <v>26036</v>
      </c>
      <c r="C2372" t="s">
        <v>26037</v>
      </c>
      <c r="D2372" t="s">
        <v>26038</v>
      </c>
      <c r="E2372" t="s">
        <v>26039</v>
      </c>
      <c r="F2372" t="s">
        <v>697</v>
      </c>
      <c r="G2372" t="s">
        <v>50</v>
      </c>
      <c r="H2372" t="s">
        <v>51</v>
      </c>
      <c r="I2372" t="s">
        <v>4103</v>
      </c>
      <c r="J2372" t="s">
        <v>1216</v>
      </c>
      <c r="K2372" t="s">
        <v>54</v>
      </c>
      <c r="L2372" t="s">
        <v>1344</v>
      </c>
      <c r="M2372" t="s">
        <v>1345</v>
      </c>
      <c r="N2372" t="s">
        <v>3854</v>
      </c>
      <c r="O2372" t="s">
        <v>192</v>
      </c>
      <c r="P2372" t="s"/>
      <c r="Q2372" t="s">
        <v>67</v>
      </c>
      <c r="R2372" t="s"/>
      <c r="S2372" t="s"/>
      <c r="T2372" t="s"/>
      <c r="U2372" t="s"/>
      <c r="V2372" t="s"/>
      <c r="W2372" t="s"/>
      <c r="X2372" t="s"/>
      <c r="Y2372" t="s"/>
      <c r="Z2372" t="s"/>
      <c r="AA2372" t="s"/>
      <c r="AB2372" t="s">
        <v>26040</v>
      </c>
      <c r="AC2372" t="s">
        <v>26041</v>
      </c>
      <c r="AD2372" t="s">
        <v>86</v>
      </c>
      <c r="AE2372" t="s">
        <v>44</v>
      </c>
      <c r="AF2372" t="s">
        <v>26042</v>
      </c>
      <c r="AG2372" t="s">
        <v>26043</v>
      </c>
      <c r="AH2372" t="s">
        <v>195</v>
      </c>
      <c r="AI2372" t="s">
        <v>26044</v>
      </c>
      <c r="AJ2372" t="s">
        <v>92</v>
      </c>
      <c r="AK2372" t="s">
        <v>66</v>
      </c>
    </row>
    <row r="2373" spans="1:38">
      <c r="A2373" t="s">
        <v>26045</v>
      </c>
      <c r="B2373" t="s">
        <v>26046</v>
      </c>
      <c r="C2373" t="s">
        <v>26047</v>
      </c>
      <c r="D2373" t="s"/>
      <c r="E2373" t="s">
        <v>26048</v>
      </c>
      <c r="F2373" t="s">
        <v>15132</v>
      </c>
      <c r="G2373" t="s">
        <v>72</v>
      </c>
      <c r="H2373" t="s">
        <v>51</v>
      </c>
      <c r="I2373" t="s">
        <v>26049</v>
      </c>
      <c r="J2373" t="s">
        <v>9013</v>
      </c>
      <c r="K2373" t="s">
        <v>54</v>
      </c>
      <c r="L2373" t="s">
        <v>355</v>
      </c>
      <c r="M2373" t="s">
        <v>356</v>
      </c>
      <c r="N2373" t="s">
        <v>3365</v>
      </c>
      <c r="O2373" t="s">
        <v>174</v>
      </c>
      <c r="P2373" t="s"/>
      <c r="Q2373" t="s"/>
      <c r="R2373" t="s"/>
      <c r="S2373" t="s"/>
      <c r="T2373" t="s"/>
      <c r="U2373" t="s">
        <v>26050</v>
      </c>
      <c r="V2373" t="s">
        <v>67</v>
      </c>
      <c r="W2373" t="s">
        <v>26051</v>
      </c>
      <c r="X2373" t="s"/>
      <c r="Y2373" t="s"/>
      <c r="Z2373" t="s"/>
      <c r="AA2373" t="s">
        <v>84</v>
      </c>
      <c r="AB2373" t="s">
        <v>26052</v>
      </c>
      <c r="AC2373" t="s">
        <v>26053</v>
      </c>
      <c r="AD2373" t="s">
        <v>59</v>
      </c>
      <c r="AE2373" t="s">
        <v>44</v>
      </c>
      <c r="AF2373" t="s">
        <v>26054</v>
      </c>
      <c r="AG2373" t="s">
        <v>26055</v>
      </c>
      <c r="AH2373" t="s">
        <v>151</v>
      </c>
      <c r="AI2373" t="s">
        <v>26056</v>
      </c>
      <c r="AJ2373" t="s">
        <v>92</v>
      </c>
      <c r="AK2373" t="s">
        <v>66</v>
      </c>
    </row>
    <row r="2374" spans="1:38">
      <c r="A2374" t="s">
        <v>26057</v>
      </c>
      <c r="B2374" t="s">
        <v>26058</v>
      </c>
      <c r="C2374" t="s">
        <v>26059</v>
      </c>
      <c r="D2374" t="s">
        <v>26060</v>
      </c>
      <c r="E2374" t="s">
        <v>26061</v>
      </c>
      <c r="F2374" t="s">
        <v>1102</v>
      </c>
      <c r="G2374" t="s">
        <v>72</v>
      </c>
      <c r="H2374" t="s">
        <v>51</v>
      </c>
      <c r="I2374" t="s">
        <v>26062</v>
      </c>
      <c r="J2374" t="s">
        <v>26063</v>
      </c>
      <c r="K2374" t="s">
        <v>555</v>
      </c>
      <c r="L2374" t="s">
        <v>76</v>
      </c>
      <c r="M2374" t="s">
        <v>77</v>
      </c>
      <c r="N2374" t="s">
        <v>860</v>
      </c>
      <c r="O2374" t="s">
        <v>79</v>
      </c>
      <c r="P2374" t="s"/>
      <c r="Q2374" t="s"/>
      <c r="R2374" t="s"/>
      <c r="S2374" t="s"/>
      <c r="T2374" t="s"/>
      <c r="U2374" t="s"/>
      <c r="V2374" t="s"/>
      <c r="W2374" t="s">
        <v>26064</v>
      </c>
      <c r="X2374" t="s"/>
      <c r="Y2374" t="s"/>
      <c r="Z2374" t="s"/>
      <c r="AA2374" t="s"/>
      <c r="AB2374" t="s">
        <v>26065</v>
      </c>
      <c r="AC2374" t="s">
        <v>26065</v>
      </c>
      <c r="AD2374" t="s">
        <v>59</v>
      </c>
      <c r="AE2374" t="s">
        <v>44</v>
      </c>
      <c r="AF2374" t="s">
        <v>26066</v>
      </c>
      <c r="AG2374" t="s">
        <v>5011</v>
      </c>
      <c r="AH2374" t="s">
        <v>209</v>
      </c>
      <c r="AI2374" t="s">
        <v>26067</v>
      </c>
      <c r="AJ2374" t="s">
        <v>92</v>
      </c>
      <c r="AK2374" t="s">
        <v>66</v>
      </c>
    </row>
    <row r="2375" spans="1:38">
      <c r="A2375" t="s">
        <v>3699</v>
      </c>
      <c r="B2375" t="s">
        <v>26068</v>
      </c>
      <c r="C2375" t="s">
        <v>26069</v>
      </c>
      <c r="D2375" t="s">
        <v>26070</v>
      </c>
      <c r="E2375" t="s">
        <v>26071</v>
      </c>
      <c r="F2375" t="s">
        <v>3497</v>
      </c>
      <c r="G2375" t="s">
        <v>2813</v>
      </c>
      <c r="H2375" t="s">
        <v>51</v>
      </c>
      <c r="I2375" t="s">
        <v>26072</v>
      </c>
      <c r="J2375" t="s">
        <v>12431</v>
      </c>
      <c r="K2375" t="s">
        <v>237</v>
      </c>
      <c r="L2375" t="s">
        <v>139</v>
      </c>
      <c r="M2375" t="s">
        <v>500</v>
      </c>
      <c r="N2375" t="s">
        <v>3476</v>
      </c>
      <c r="O2375" t="s">
        <v>86</v>
      </c>
      <c r="P2375" t="s"/>
      <c r="Q2375" t="s"/>
      <c r="R2375" t="s"/>
      <c r="S2375" t="s"/>
      <c r="T2375" t="s">
        <v>67</v>
      </c>
      <c r="U2375" t="s"/>
      <c r="V2375" t="s">
        <v>93</v>
      </c>
      <c r="W2375" t="s"/>
      <c r="X2375" t="s"/>
      <c r="Y2375" t="s"/>
      <c r="Z2375" t="s"/>
      <c r="AA2375" t="s">
        <v>84</v>
      </c>
      <c r="AB2375" t="s">
        <v>26073</v>
      </c>
      <c r="AC2375" t="s">
        <v>26074</v>
      </c>
      <c r="AD2375" t="s">
        <v>110</v>
      </c>
      <c r="AE2375" t="s">
        <v>44</v>
      </c>
      <c r="AF2375" t="s">
        <v>26075</v>
      </c>
      <c r="AG2375" t="s">
        <v>26076</v>
      </c>
      <c r="AH2375" t="s">
        <v>86</v>
      </c>
      <c r="AI2375" t="s">
        <v>26077</v>
      </c>
      <c r="AJ2375" t="s">
        <v>92</v>
      </c>
      <c r="AK2375" t="s">
        <v>66</v>
      </c>
    </row>
    <row r="2376" spans="1:38">
      <c r="A2376" t="s">
        <v>26078</v>
      </c>
      <c r="B2376" t="s">
        <v>26079</v>
      </c>
      <c r="C2376" t="s">
        <v>26080</v>
      </c>
      <c r="D2376" t="s">
        <v>26081</v>
      </c>
      <c r="E2376" t="s">
        <v>26082</v>
      </c>
      <c r="F2376" t="s">
        <v>263</v>
      </c>
      <c r="G2376" t="s">
        <v>50</v>
      </c>
      <c r="H2376" t="s">
        <v>51</v>
      </c>
      <c r="I2376" t="s">
        <v>26083</v>
      </c>
      <c r="J2376" t="s">
        <v>2358</v>
      </c>
      <c r="K2376" t="s">
        <v>237</v>
      </c>
      <c r="L2376" t="s">
        <v>454</v>
      </c>
      <c r="M2376" t="s">
        <v>454</v>
      </c>
      <c r="N2376" t="s">
        <v>556</v>
      </c>
      <c r="O2376" t="s">
        <v>301</v>
      </c>
      <c r="P2376" t="s"/>
      <c r="Q2376" t="s"/>
      <c r="R2376" t="s"/>
      <c r="S2376" t="s"/>
      <c r="T2376" t="s">
        <v>93</v>
      </c>
      <c r="U2376" t="s"/>
      <c r="V2376" t="s"/>
      <c r="W2376" t="s"/>
      <c r="X2376" t="s"/>
      <c r="Y2376" t="s"/>
      <c r="Z2376" t="s"/>
      <c r="AA2376" t="s"/>
      <c r="AB2376" t="s">
        <v>26084</v>
      </c>
      <c r="AC2376" t="s">
        <v>26085</v>
      </c>
      <c r="AD2376" t="s">
        <v>209</v>
      </c>
      <c r="AE2376" t="s">
        <v>44</v>
      </c>
      <c r="AF2376" t="s">
        <v>26086</v>
      </c>
      <c r="AG2376" t="s">
        <v>26087</v>
      </c>
      <c r="AH2376" t="s">
        <v>762</v>
      </c>
      <c r="AI2376" t="s">
        <v>26088</v>
      </c>
      <c r="AJ2376" t="s">
        <v>92</v>
      </c>
      <c r="AK2376" t="s">
        <v>66</v>
      </c>
    </row>
    <row r="2377" spans="1:38">
      <c r="A2377" t="s">
        <v>26089</v>
      </c>
      <c r="B2377" t="s">
        <v>26090</v>
      </c>
      <c r="C2377" t="s">
        <v>26091</v>
      </c>
      <c r="D2377" t="s">
        <v>26092</v>
      </c>
      <c r="E2377" t="s">
        <v>26093</v>
      </c>
      <c r="F2377" t="s">
        <v>255</v>
      </c>
      <c r="G2377" t="s">
        <v>50</v>
      </c>
      <c r="H2377" t="s">
        <v>51</v>
      </c>
      <c r="I2377" t="s">
        <v>11348</v>
      </c>
      <c r="J2377" t="s">
        <v>6469</v>
      </c>
      <c r="K2377" t="s">
        <v>188</v>
      </c>
      <c r="L2377" t="s">
        <v>843</v>
      </c>
      <c r="M2377" t="s">
        <v>844</v>
      </c>
      <c r="N2377" t="s">
        <v>4211</v>
      </c>
      <c r="O2377" t="s">
        <v>103</v>
      </c>
      <c r="P2377" t="s">
        <v>26094</v>
      </c>
      <c r="Q2377" t="s">
        <v>67</v>
      </c>
      <c r="R2377" t="s">
        <v>26095</v>
      </c>
      <c r="S2377" t="s"/>
      <c r="T2377" t="s"/>
      <c r="U2377" t="s"/>
      <c r="V2377" t="s"/>
      <c r="W2377" t="s"/>
      <c r="X2377" t="s"/>
      <c r="Y2377" t="s"/>
      <c r="Z2377" t="s"/>
      <c r="AA2377" t="s"/>
      <c r="AB2377" t="s">
        <v>26096</v>
      </c>
      <c r="AC2377" t="s">
        <v>26097</v>
      </c>
      <c r="AD2377" t="s">
        <v>110</v>
      </c>
      <c r="AE2377" t="s">
        <v>1254</v>
      </c>
      <c r="AF2377" t="s">
        <v>26098</v>
      </c>
      <c r="AG2377" t="s">
        <v>26099</v>
      </c>
      <c r="AH2377" t="s">
        <v>59</v>
      </c>
      <c r="AI2377" t="s">
        <v>26100</v>
      </c>
      <c r="AJ2377" t="s">
        <v>92</v>
      </c>
      <c r="AK2377" t="s">
        <v>66</v>
      </c>
    </row>
    <row r="2378" spans="1:38">
      <c r="A2378" t="s">
        <v>8680</v>
      </c>
      <c r="B2378" t="s">
        <v>26101</v>
      </c>
      <c r="C2378" t="s">
        <v>26102</v>
      </c>
      <c r="D2378" t="s">
        <v>26103</v>
      </c>
      <c r="E2378" t="s">
        <v>26104</v>
      </c>
      <c r="F2378" t="s">
        <v>233</v>
      </c>
      <c r="G2378" t="s">
        <v>50</v>
      </c>
      <c r="H2378" t="s">
        <v>51</v>
      </c>
      <c r="I2378" t="s">
        <v>26105</v>
      </c>
      <c r="J2378" t="s"/>
      <c r="K2378" t="s">
        <v>26106</v>
      </c>
      <c r="L2378" t="s">
        <v>55</v>
      </c>
      <c r="M2378" t="s">
        <v>56</v>
      </c>
      <c r="N2378" t="s">
        <v>611</v>
      </c>
      <c r="O2378" t="s"/>
      <c r="P2378" t="s">
        <v>26107</v>
      </c>
      <c r="Q2378" t="s">
        <v>151</v>
      </c>
      <c r="R2378" t="s">
        <v>26108</v>
      </c>
      <c r="S2378" t="s"/>
      <c r="T2378" t="s"/>
      <c r="U2378" t="s"/>
      <c r="V2378" t="s"/>
      <c r="W2378" t="s"/>
      <c r="X2378" t="s"/>
      <c r="Y2378" t="s"/>
      <c r="Z2378" t="s"/>
      <c r="AA2378" t="s"/>
      <c r="AB2378" t="s">
        <v>26109</v>
      </c>
      <c r="AC2378" t="s">
        <v>26109</v>
      </c>
      <c r="AD2378" t="s">
        <v>142</v>
      </c>
      <c r="AE2378" t="s">
        <v>44</v>
      </c>
      <c r="AF2378" t="s">
        <v>26110</v>
      </c>
      <c r="AG2378" t="s">
        <v>17829</v>
      </c>
      <c r="AH2378" t="s">
        <v>433</v>
      </c>
      <c r="AI2378" t="s">
        <v>26111</v>
      </c>
      <c r="AJ2378" t="s">
        <v>26112</v>
      </c>
      <c r="AK2378" t="s">
        <v>66</v>
      </c>
    </row>
    <row r="2379" spans="1:38">
      <c r="A2379" t="s">
        <v>12955</v>
      </c>
      <c r="B2379" t="s">
        <v>26113</v>
      </c>
      <c r="C2379" t="s">
        <v>26114</v>
      </c>
      <c r="D2379" t="s">
        <v>26115</v>
      </c>
      <c r="E2379" t="s">
        <v>26116</v>
      </c>
      <c r="F2379" t="s">
        <v>857</v>
      </c>
      <c r="G2379" t="s">
        <v>50</v>
      </c>
      <c r="H2379" t="s">
        <v>51</v>
      </c>
      <c r="I2379" t="s">
        <v>235</v>
      </c>
      <c r="J2379" t="s"/>
      <c r="K2379" t="s">
        <v>237</v>
      </c>
      <c r="L2379" t="s">
        <v>55</v>
      </c>
      <c r="M2379" t="s">
        <v>56</v>
      </c>
      <c r="N2379" t="s">
        <v>426</v>
      </c>
      <c r="O2379" t="s"/>
      <c r="P2379" t="s">
        <v>26117</v>
      </c>
      <c r="Q2379" t="s">
        <v>93</v>
      </c>
      <c r="R2379" t="s"/>
      <c r="S2379" t="s"/>
      <c r="T2379" t="s"/>
      <c r="U2379" t="s"/>
      <c r="V2379" t="s"/>
      <c r="W2379" t="s"/>
      <c r="X2379" t="s"/>
      <c r="Y2379" t="s"/>
      <c r="Z2379" t="s"/>
      <c r="AA2379" t="s"/>
      <c r="AB2379" t="s">
        <v>26118</v>
      </c>
      <c r="AC2379" t="s">
        <v>26118</v>
      </c>
      <c r="AD2379" t="s">
        <v>112</v>
      </c>
      <c r="AE2379" t="s">
        <v>60</v>
      </c>
      <c r="AF2379" t="s">
        <v>26119</v>
      </c>
      <c r="AG2379" t="s">
        <v>26120</v>
      </c>
      <c r="AH2379" t="s">
        <v>67</v>
      </c>
      <c r="AI2379" t="s">
        <v>26121</v>
      </c>
      <c r="AJ2379" t="s">
        <v>26122</v>
      </c>
      <c r="AK2379" t="s">
        <v>66</v>
      </c>
    </row>
    <row r="2380" spans="1:38">
      <c r="A2380" t="s">
        <v>26123</v>
      </c>
      <c r="B2380" t="s">
        <v>26124</v>
      </c>
      <c r="C2380" t="s">
        <v>26125</v>
      </c>
      <c r="D2380" t="s">
        <v>26126</v>
      </c>
      <c r="E2380" t="s">
        <v>26127</v>
      </c>
      <c r="F2380" t="s">
        <v>396</v>
      </c>
      <c r="G2380" t="s">
        <v>50</v>
      </c>
      <c r="H2380" t="s">
        <v>51</v>
      </c>
      <c r="I2380" t="s">
        <v>8599</v>
      </c>
      <c r="J2380" t="s">
        <v>2633</v>
      </c>
      <c r="K2380" t="s">
        <v>54</v>
      </c>
      <c r="L2380" t="s">
        <v>843</v>
      </c>
      <c r="M2380" t="s">
        <v>844</v>
      </c>
      <c r="N2380" t="s">
        <v>4211</v>
      </c>
      <c r="O2380" t="s"/>
      <c r="P2380" t="s"/>
      <c r="Q2380" t="s">
        <v>44</v>
      </c>
      <c r="R2380" t="s"/>
      <c r="S2380" t="s"/>
      <c r="T2380" t="s"/>
      <c r="U2380" t="s"/>
      <c r="V2380" t="s"/>
      <c r="W2380" t="s"/>
      <c r="X2380" t="s"/>
      <c r="Y2380" t="s"/>
      <c r="Z2380" t="s"/>
      <c r="AA2380" t="s"/>
      <c r="AB2380" t="s">
        <v>26128</v>
      </c>
      <c r="AC2380" t="s">
        <v>26128</v>
      </c>
      <c r="AD2380" t="s">
        <v>110</v>
      </c>
      <c r="AE2380" t="s">
        <v>1254</v>
      </c>
      <c r="AF2380" t="s">
        <v>26129</v>
      </c>
      <c r="AG2380" t="s">
        <v>26130</v>
      </c>
      <c r="AH2380" t="s">
        <v>59</v>
      </c>
      <c r="AI2380" t="s">
        <v>26131</v>
      </c>
      <c r="AJ2380" t="s">
        <v>26132</v>
      </c>
      <c r="AK2380" t="s">
        <v>66</v>
      </c>
    </row>
    <row r="2381" spans="1:38">
      <c r="A2381" t="s">
        <v>26133</v>
      </c>
      <c r="B2381" t="s">
        <v>26134</v>
      </c>
      <c r="C2381" t="s">
        <v>26135</v>
      </c>
      <c r="D2381" t="s">
        <v>26136</v>
      </c>
      <c r="E2381" t="s">
        <v>26137</v>
      </c>
      <c r="F2381" t="s"/>
      <c r="G2381" t="s">
        <v>50</v>
      </c>
      <c r="H2381" t="s">
        <v>51</v>
      </c>
      <c r="I2381" t="s"/>
      <c r="J2381" t="s"/>
      <c r="K2381" t="s"/>
      <c r="L2381" t="s">
        <v>1344</v>
      </c>
      <c r="M2381" t="s">
        <v>1345</v>
      </c>
      <c r="N2381" t="s">
        <v>1346</v>
      </c>
      <c r="O2381" t="s"/>
      <c r="P2381" t="s"/>
      <c r="Q2381" t="s">
        <v>44</v>
      </c>
      <c r="R2381" t="s"/>
      <c r="S2381" t="s"/>
      <c r="T2381" t="s"/>
      <c r="U2381" t="s"/>
      <c r="V2381" t="s"/>
      <c r="W2381" t="s"/>
      <c r="X2381" t="s"/>
      <c r="Y2381" t="s"/>
      <c r="Z2381" t="s"/>
      <c r="AA2381" t="s"/>
      <c r="AB2381" t="s">
        <v>26138</v>
      </c>
      <c r="AC2381" t="s">
        <v>26138</v>
      </c>
      <c r="AD2381" t="s">
        <v>86</v>
      </c>
      <c r="AE2381" t="s">
        <v>5675</v>
      </c>
      <c r="AF2381" t="s">
        <v>26139</v>
      </c>
      <c r="AG2381" t="s">
        <v>26140</v>
      </c>
      <c r="AH2381" t="s">
        <v>149</v>
      </c>
      <c r="AI2381" t="s">
        <v>26141</v>
      </c>
      <c r="AJ2381" t="s">
        <v>26142</v>
      </c>
      <c r="AK2381" t="s">
        <v>66</v>
      </c>
    </row>
    <row r="2382" spans="1:38">
      <c r="A2382" t="s">
        <v>26143</v>
      </c>
      <c r="B2382" t="s">
        <v>26144</v>
      </c>
      <c r="C2382" t="s">
        <v>26145</v>
      </c>
      <c r="D2382" t="s">
        <v>26146</v>
      </c>
      <c r="E2382" t="s">
        <v>26147</v>
      </c>
      <c r="F2382" t="s">
        <v>306</v>
      </c>
      <c r="G2382" t="s">
        <v>50</v>
      </c>
      <c r="H2382" t="s">
        <v>234</v>
      </c>
      <c r="I2382" t="s">
        <v>26148</v>
      </c>
      <c r="J2382" t="s">
        <v>4913</v>
      </c>
      <c r="K2382" t="s">
        <v>4255</v>
      </c>
      <c r="L2382" t="s">
        <v>470</v>
      </c>
      <c r="M2382" t="s">
        <v>471</v>
      </c>
      <c r="N2382" t="s">
        <v>472</v>
      </c>
      <c r="O2382" t="s">
        <v>79</v>
      </c>
      <c r="P2382" t="s"/>
      <c r="Q2382" t="s"/>
      <c r="R2382" t="s"/>
      <c r="S2382" t="s"/>
      <c r="T2382" t="s"/>
      <c r="U2382" t="s"/>
      <c r="V2382" t="s"/>
      <c r="W2382" t="s"/>
      <c r="X2382" t="s"/>
      <c r="Y2382" t="s"/>
      <c r="Z2382" t="s">
        <v>26149</v>
      </c>
      <c r="AA2382" t="s"/>
      <c r="AB2382" t="s">
        <v>26150</v>
      </c>
      <c r="AC2382" t="s">
        <v>26150</v>
      </c>
      <c r="AD2382" t="s">
        <v>124</v>
      </c>
      <c r="AE2382" t="s">
        <v>44</v>
      </c>
      <c r="AF2382" t="s">
        <v>26151</v>
      </c>
      <c r="AG2382" t="s">
        <v>26152</v>
      </c>
      <c r="AH2382" t="s">
        <v>209</v>
      </c>
      <c r="AI2382" t="s">
        <v>26153</v>
      </c>
      <c r="AJ2382" t="s">
        <v>92</v>
      </c>
      <c r="AK2382" t="s">
        <v>66</v>
      </c>
    </row>
    <row r="2383" spans="1:38">
      <c r="A2383" t="s">
        <v>26154</v>
      </c>
      <c r="B2383" t="s">
        <v>26155</v>
      </c>
      <c r="C2383" t="s">
        <v>26156</v>
      </c>
      <c r="D2383" t="s"/>
      <c r="E2383" t="s">
        <v>26157</v>
      </c>
      <c r="F2383" t="s">
        <v>2850</v>
      </c>
      <c r="G2383" t="s">
        <v>135</v>
      </c>
      <c r="H2383" t="s">
        <v>51</v>
      </c>
      <c r="I2383" t="s">
        <v>8772</v>
      </c>
      <c r="J2383" t="s">
        <v>8773</v>
      </c>
      <c r="K2383" t="s">
        <v>237</v>
      </c>
      <c r="L2383" t="s">
        <v>1701</v>
      </c>
      <c r="M2383" t="s">
        <v>1701</v>
      </c>
      <c r="N2383" t="s">
        <v>4424</v>
      </c>
      <c r="O2383" t="s">
        <v>162</v>
      </c>
      <c r="P2383" t="s">
        <v>26158</v>
      </c>
      <c r="Q2383" t="s">
        <v>93</v>
      </c>
      <c r="R2383" t="s">
        <v>26159</v>
      </c>
      <c r="S2383" t="s">
        <v>26160</v>
      </c>
      <c r="T2383" t="s">
        <v>63</v>
      </c>
      <c r="U2383" t="s">
        <v>26161</v>
      </c>
      <c r="V2383" t="s">
        <v>93</v>
      </c>
      <c r="W2383" t="s"/>
      <c r="X2383" t="s"/>
      <c r="Y2383" t="s"/>
      <c r="Z2383" t="s"/>
      <c r="AA2383" t="s">
        <v>84</v>
      </c>
      <c r="AB2383" t="s">
        <v>26162</v>
      </c>
      <c r="AC2383" t="s">
        <v>26163</v>
      </c>
      <c r="AD2383" t="s">
        <v>86</v>
      </c>
      <c r="AE2383" t="s">
        <v>277</v>
      </c>
      <c r="AF2383" t="s">
        <v>26164</v>
      </c>
      <c r="AG2383" t="s">
        <v>26165</v>
      </c>
      <c r="AH2383" t="s">
        <v>110</v>
      </c>
      <c r="AI2383" t="s">
        <v>26166</v>
      </c>
      <c r="AJ2383" t="s">
        <v>92</v>
      </c>
      <c r="AK2383" t="s">
        <v>66</v>
      </c>
    </row>
    <row r="2384" spans="1:38">
      <c r="A2384" t="s">
        <v>23423</v>
      </c>
      <c r="B2384" t="s">
        <v>26167</v>
      </c>
      <c r="C2384" t="s">
        <v>26168</v>
      </c>
      <c r="D2384" t="s">
        <v>26169</v>
      </c>
      <c r="E2384" t="s">
        <v>26170</v>
      </c>
      <c r="F2384" t="s">
        <v>4911</v>
      </c>
      <c r="G2384" t="s">
        <v>50</v>
      </c>
      <c r="H2384" t="s">
        <v>51</v>
      </c>
      <c r="I2384" t="s">
        <v>26171</v>
      </c>
      <c r="J2384" t="s">
        <v>53</v>
      </c>
      <c r="K2384" t="s">
        <v>54</v>
      </c>
      <c r="L2384" t="s">
        <v>470</v>
      </c>
      <c r="M2384" t="s">
        <v>685</v>
      </c>
      <c r="N2384" t="s">
        <v>6249</v>
      </c>
      <c r="O2384" t="s">
        <v>241</v>
      </c>
      <c r="P2384" t="s"/>
      <c r="Q2384" t="s"/>
      <c r="R2384" t="s"/>
      <c r="S2384" t="s"/>
      <c r="T2384" t="s"/>
      <c r="U2384" t="s"/>
      <c r="V2384" t="s"/>
      <c r="W2384" t="s"/>
      <c r="X2384" t="s"/>
      <c r="Y2384" t="s"/>
      <c r="Z2384" t="s"/>
      <c r="AA2384" t="s"/>
      <c r="AB2384" t="s">
        <v>26172</v>
      </c>
      <c r="AC2384" t="s">
        <v>26173</v>
      </c>
      <c r="AD2384" t="s">
        <v>93</v>
      </c>
      <c r="AE2384" t="s">
        <v>44</v>
      </c>
      <c r="AF2384" t="s">
        <v>26174</v>
      </c>
      <c r="AG2384" t="s">
        <v>44</v>
      </c>
      <c r="AH2384" t="s">
        <v>67</v>
      </c>
      <c r="AI2384" t="s">
        <v>26175</v>
      </c>
      <c r="AJ2384" t="s">
        <v>92</v>
      </c>
      <c r="AK2384" t="s">
        <v>66</v>
      </c>
    </row>
    <row r="2385" spans="1:38">
      <c r="A2385" t="s">
        <v>26176</v>
      </c>
      <c r="B2385" t="s">
        <v>26177</v>
      </c>
      <c r="C2385" t="s">
        <v>26178</v>
      </c>
      <c r="D2385" t="s">
        <v>26179</v>
      </c>
      <c r="E2385" t="s">
        <v>26180</v>
      </c>
      <c r="F2385" t="s">
        <v>117</v>
      </c>
      <c r="G2385" t="s">
        <v>50</v>
      </c>
      <c r="H2385" t="s">
        <v>51</v>
      </c>
      <c r="I2385" t="s">
        <v>19997</v>
      </c>
      <c r="J2385" t="s">
        <v>53</v>
      </c>
      <c r="K2385" t="s">
        <v>54</v>
      </c>
      <c r="L2385" t="s">
        <v>170</v>
      </c>
      <c r="M2385" t="s">
        <v>336</v>
      </c>
      <c r="N2385" t="s">
        <v>337</v>
      </c>
      <c r="O2385" t="s"/>
      <c r="P2385" t="s">
        <v>26181</v>
      </c>
      <c r="Q2385" t="s">
        <v>93</v>
      </c>
      <c r="R2385" t="s">
        <v>26182</v>
      </c>
      <c r="S2385" t="s"/>
      <c r="T2385" t="s"/>
      <c r="U2385" t="s"/>
      <c r="V2385" t="s"/>
      <c r="W2385" t="s"/>
      <c r="X2385" t="s"/>
      <c r="Y2385" t="s"/>
      <c r="Z2385" t="s"/>
      <c r="AA2385" t="s"/>
      <c r="AB2385" t="s">
        <v>26183</v>
      </c>
      <c r="AC2385" t="s">
        <v>26184</v>
      </c>
      <c r="AD2385" t="s">
        <v>174</v>
      </c>
      <c r="AE2385" t="s">
        <v>1105</v>
      </c>
      <c r="AF2385" t="s">
        <v>26185</v>
      </c>
      <c r="AG2385" t="s">
        <v>26186</v>
      </c>
      <c r="AH2385" t="s">
        <v>142</v>
      </c>
      <c r="AI2385" t="s">
        <v>26187</v>
      </c>
      <c r="AJ2385" t="s">
        <v>26188</v>
      </c>
      <c r="AK2385" t="s">
        <v>66</v>
      </c>
    </row>
    <row r="2386" spans="1:38">
      <c r="A2386" t="s">
        <v>26189</v>
      </c>
      <c r="B2386" t="s">
        <v>26190</v>
      </c>
      <c r="C2386" t="s">
        <v>26191</v>
      </c>
      <c r="D2386" t="s"/>
      <c r="E2386" t="s">
        <v>26192</v>
      </c>
      <c r="F2386" t="s">
        <v>117</v>
      </c>
      <c r="G2386" t="s">
        <v>50</v>
      </c>
      <c r="H2386" t="s">
        <v>51</v>
      </c>
      <c r="I2386" t="s">
        <v>6446</v>
      </c>
      <c r="J2386" t="s">
        <v>4834</v>
      </c>
      <c r="K2386" t="s">
        <v>237</v>
      </c>
      <c r="L2386" t="s">
        <v>272</v>
      </c>
      <c r="M2386" t="s">
        <v>273</v>
      </c>
      <c r="N2386" t="s">
        <v>2346</v>
      </c>
      <c r="O2386" t="s">
        <v>846</v>
      </c>
      <c r="P2386" t="s"/>
      <c r="Q2386" t="s">
        <v>67</v>
      </c>
      <c r="R2386" t="s">
        <v>26193</v>
      </c>
      <c r="S2386" t="s"/>
      <c r="T2386" t="s"/>
      <c r="U2386" t="s"/>
      <c r="V2386" t="s"/>
      <c r="W2386" t="s"/>
      <c r="X2386" t="s"/>
      <c r="Y2386" t="s"/>
      <c r="Z2386" t="s"/>
      <c r="AA2386" t="s"/>
      <c r="AB2386" t="s">
        <v>26194</v>
      </c>
      <c r="AC2386" t="s">
        <v>26194</v>
      </c>
      <c r="AD2386" t="s">
        <v>86</v>
      </c>
      <c r="AE2386" t="s">
        <v>87</v>
      </c>
      <c r="AF2386" t="s">
        <v>26195</v>
      </c>
      <c r="AG2386" t="s">
        <v>26196</v>
      </c>
      <c r="AH2386" t="s">
        <v>347</v>
      </c>
      <c r="AI2386" t="s">
        <v>26197</v>
      </c>
      <c r="AJ2386" t="s">
        <v>92</v>
      </c>
      <c r="AK2386" t="s">
        <v>66</v>
      </c>
    </row>
    <row r="2387" spans="1:38">
      <c r="A2387" t="s">
        <v>26198</v>
      </c>
      <c r="B2387" t="s">
        <v>26199</v>
      </c>
      <c r="C2387" t="s">
        <v>26200</v>
      </c>
      <c r="D2387" t="s">
        <v>26201</v>
      </c>
      <c r="E2387" t="s">
        <v>26202</v>
      </c>
      <c r="F2387" t="s"/>
      <c r="G2387" t="s">
        <v>50</v>
      </c>
      <c r="H2387" t="s">
        <v>51</v>
      </c>
      <c r="I2387" t="s">
        <v>3820</v>
      </c>
      <c r="J2387" t="s"/>
      <c r="K2387" t="s">
        <v>1631</v>
      </c>
      <c r="L2387" t="s">
        <v>1880</v>
      </c>
      <c r="M2387" t="s">
        <v>1881</v>
      </c>
      <c r="N2387" t="s">
        <v>2754</v>
      </c>
      <c r="O2387" t="s">
        <v>192</v>
      </c>
      <c r="P2387" t="s">
        <v>26203</v>
      </c>
      <c r="Q2387" t="s">
        <v>67</v>
      </c>
      <c r="R2387" t="s">
        <v>26204</v>
      </c>
      <c r="S2387" t="s"/>
      <c r="T2387" t="s"/>
      <c r="U2387" t="s"/>
      <c r="V2387" t="s"/>
      <c r="W2387" t="s"/>
      <c r="X2387" t="s"/>
      <c r="Y2387" t="s"/>
      <c r="Z2387" t="s"/>
      <c r="AA2387" t="s"/>
      <c r="AB2387" t="s">
        <v>26205</v>
      </c>
      <c r="AC2387" t="s">
        <v>26206</v>
      </c>
      <c r="AD2387" t="s">
        <v>142</v>
      </c>
      <c r="AE2387" t="s">
        <v>1064</v>
      </c>
      <c r="AF2387" t="s">
        <v>26207</v>
      </c>
      <c r="AG2387" t="s">
        <v>26208</v>
      </c>
      <c r="AH2387" t="s">
        <v>345</v>
      </c>
      <c r="AI2387" t="s">
        <v>26209</v>
      </c>
      <c r="AJ2387" t="s">
        <v>92</v>
      </c>
      <c r="AK2387" t="s">
        <v>66</v>
      </c>
    </row>
    <row r="2388" spans="1:38">
      <c r="A2388" t="s">
        <v>26210</v>
      </c>
      <c r="B2388" t="s">
        <v>26211</v>
      </c>
      <c r="C2388" t="s">
        <v>26212</v>
      </c>
      <c r="D2388" t="s">
        <v>26213</v>
      </c>
      <c r="E2388" t="s">
        <v>26214</v>
      </c>
      <c r="F2388" t="s">
        <v>185</v>
      </c>
      <c r="G2388" t="s">
        <v>72</v>
      </c>
      <c r="H2388" t="s">
        <v>51</v>
      </c>
      <c r="I2388" t="s">
        <v>21888</v>
      </c>
      <c r="J2388" t="s">
        <v>795</v>
      </c>
      <c r="K2388" t="s">
        <v>188</v>
      </c>
      <c r="L2388" t="s">
        <v>1701</v>
      </c>
      <c r="M2388" t="s">
        <v>1701</v>
      </c>
      <c r="N2388" t="s">
        <v>1702</v>
      </c>
      <c r="O2388" t="s">
        <v>162</v>
      </c>
      <c r="P2388" t="s"/>
      <c r="Q2388" t="s"/>
      <c r="R2388" t="s"/>
      <c r="S2388" t="s"/>
      <c r="T2388" t="s"/>
      <c r="U2388" t="s"/>
      <c r="V2388" t="s"/>
      <c r="W2388" t="s">
        <v>26215</v>
      </c>
      <c r="X2388" t="s"/>
      <c r="Y2388" t="s"/>
      <c r="Z2388" t="s"/>
      <c r="AA2388" t="s"/>
      <c r="AB2388" t="s">
        <v>26216</v>
      </c>
      <c r="AC2388" t="s">
        <v>26217</v>
      </c>
      <c r="AD2388" t="s">
        <v>174</v>
      </c>
      <c r="AE2388" t="s">
        <v>1105</v>
      </c>
      <c r="AF2388" t="s">
        <v>26218</v>
      </c>
      <c r="AG2388" t="s">
        <v>19675</v>
      </c>
      <c r="AH2388" t="s">
        <v>174</v>
      </c>
      <c r="AI2388" t="s">
        <v>26219</v>
      </c>
      <c r="AJ2388" t="s">
        <v>92</v>
      </c>
      <c r="AK2388" t="s">
        <v>66</v>
      </c>
    </row>
    <row r="2389" spans="1:38">
      <c r="A2389" t="s">
        <v>26220</v>
      </c>
      <c r="B2389" t="s">
        <v>26221</v>
      </c>
      <c r="C2389" t="s">
        <v>26222</v>
      </c>
      <c r="D2389" t="s">
        <v>26223</v>
      </c>
      <c r="E2389" t="s">
        <v>26224</v>
      </c>
      <c r="F2389" t="s">
        <v>1102</v>
      </c>
      <c r="G2389" t="s">
        <v>50</v>
      </c>
      <c r="H2389" t="s">
        <v>51</v>
      </c>
      <c r="I2389" t="s">
        <v>26225</v>
      </c>
      <c r="J2389" t="s">
        <v>6469</v>
      </c>
      <c r="K2389" t="s">
        <v>188</v>
      </c>
      <c r="L2389" t="s">
        <v>454</v>
      </c>
      <c r="M2389" t="s">
        <v>454</v>
      </c>
      <c r="N2389" t="s">
        <v>20261</v>
      </c>
      <c r="O2389" t="s">
        <v>59</v>
      </c>
      <c r="P2389" t="s"/>
      <c r="Q2389" t="s"/>
      <c r="R2389" t="s"/>
      <c r="S2389" t="s"/>
      <c r="T2389" t="s"/>
      <c r="U2389" t="s"/>
      <c r="V2389" t="s"/>
      <c r="W2389" t="s"/>
      <c r="X2389" t="s"/>
      <c r="Y2389" t="s"/>
      <c r="Z2389" t="s"/>
      <c r="AA2389" t="s"/>
      <c r="AB2389" t="s">
        <v>26226</v>
      </c>
      <c r="AC2389" t="s">
        <v>26226</v>
      </c>
      <c r="AD2389" t="s">
        <v>93</v>
      </c>
      <c r="AE2389" t="s">
        <v>277</v>
      </c>
      <c r="AF2389" t="s">
        <v>26227</v>
      </c>
      <c r="AG2389" t="s">
        <v>26228</v>
      </c>
      <c r="AH2389" t="s">
        <v>44</v>
      </c>
      <c r="AI2389" t="s">
        <v>26229</v>
      </c>
      <c r="AJ2389" t="s">
        <v>92</v>
      </c>
      <c r="AK2389" t="s">
        <v>66</v>
      </c>
    </row>
    <row r="2390" spans="1:38">
      <c r="A2390" t="s">
        <v>9776</v>
      </c>
      <c r="B2390" t="s">
        <v>26230</v>
      </c>
      <c r="C2390" t="s">
        <v>26231</v>
      </c>
      <c r="D2390" t="s">
        <v>26232</v>
      </c>
      <c r="E2390" t="s">
        <v>26233</v>
      </c>
      <c r="F2390" t="s">
        <v>185</v>
      </c>
      <c r="G2390" t="s">
        <v>50</v>
      </c>
      <c r="H2390" t="s">
        <v>234</v>
      </c>
      <c r="I2390" t="s">
        <v>5477</v>
      </c>
      <c r="J2390" t="s">
        <v>4913</v>
      </c>
      <c r="K2390" t="s">
        <v>4255</v>
      </c>
      <c r="L2390" t="s">
        <v>170</v>
      </c>
      <c r="M2390" t="s">
        <v>171</v>
      </c>
      <c r="N2390" t="s">
        <v>172</v>
      </c>
      <c r="O2390" t="s">
        <v>79</v>
      </c>
      <c r="P2390" t="s">
        <v>26234</v>
      </c>
      <c r="Q2390" t="s">
        <v>112</v>
      </c>
      <c r="R2390" t="s">
        <v>26235</v>
      </c>
      <c r="S2390" t="s"/>
      <c r="T2390" t="s"/>
      <c r="U2390" t="s"/>
      <c r="V2390" t="s"/>
      <c r="W2390" t="s"/>
      <c r="X2390" t="s">
        <v>26236</v>
      </c>
      <c r="Y2390" t="s">
        <v>67</v>
      </c>
      <c r="Z2390" t="s">
        <v>26237</v>
      </c>
      <c r="AA2390" t="s">
        <v>772</v>
      </c>
      <c r="AB2390" t="s">
        <v>26238</v>
      </c>
      <c r="AC2390" t="s">
        <v>26239</v>
      </c>
      <c r="AD2390" t="s">
        <v>59</v>
      </c>
      <c r="AE2390" t="s">
        <v>44</v>
      </c>
      <c r="AF2390" t="s">
        <v>26240</v>
      </c>
      <c r="AG2390" t="s">
        <v>26241</v>
      </c>
      <c r="AH2390" t="s">
        <v>110</v>
      </c>
      <c r="AI2390" t="s">
        <v>26242</v>
      </c>
      <c r="AJ2390" t="s">
        <v>92</v>
      </c>
      <c r="AK2390" t="s">
        <v>66</v>
      </c>
    </row>
    <row r="2391" spans="1:38">
      <c r="A2391" t="s">
        <v>26243</v>
      </c>
      <c r="B2391" t="s">
        <v>26244</v>
      </c>
      <c r="C2391" t="s">
        <v>26245</v>
      </c>
      <c r="D2391" t="s">
        <v>26246</v>
      </c>
      <c r="E2391" t="s">
        <v>26247</v>
      </c>
      <c r="F2391" t="s">
        <v>255</v>
      </c>
      <c r="G2391" t="s">
        <v>50</v>
      </c>
      <c r="H2391" t="s">
        <v>51</v>
      </c>
      <c r="I2391" t="s">
        <v>26248</v>
      </c>
      <c r="J2391" t="s">
        <v>8773</v>
      </c>
      <c r="K2391" t="s">
        <v>237</v>
      </c>
      <c r="L2391" t="s">
        <v>1880</v>
      </c>
      <c r="M2391" t="s">
        <v>1881</v>
      </c>
      <c r="N2391" t="s">
        <v>2899</v>
      </c>
      <c r="O2391" t="s">
        <v>826</v>
      </c>
      <c r="P2391" t="s">
        <v>26249</v>
      </c>
      <c r="Q2391" t="s">
        <v>67</v>
      </c>
      <c r="R2391" t="s"/>
      <c r="S2391" t="s"/>
      <c r="T2391" t="s"/>
      <c r="U2391" t="s"/>
      <c r="V2391" t="s"/>
      <c r="W2391" t="s"/>
      <c r="X2391" t="s"/>
      <c r="Y2391" t="s"/>
      <c r="Z2391" t="s"/>
      <c r="AA2391" t="s"/>
      <c r="AB2391" t="s">
        <v>26250</v>
      </c>
      <c r="AC2391" t="s">
        <v>26251</v>
      </c>
      <c r="AD2391" t="s">
        <v>93</v>
      </c>
      <c r="AE2391" t="s">
        <v>44</v>
      </c>
      <c r="AF2391" t="s">
        <v>26252</v>
      </c>
      <c r="AG2391" t="s">
        <v>44</v>
      </c>
      <c r="AH2391" t="s">
        <v>67</v>
      </c>
      <c r="AI2391" t="s">
        <v>26253</v>
      </c>
      <c r="AJ2391" t="s">
        <v>92</v>
      </c>
      <c r="AK2391" t="s">
        <v>66</v>
      </c>
    </row>
    <row r="2392" spans="1:38">
      <c r="A2392" t="s">
        <v>26254</v>
      </c>
      <c r="B2392" t="s">
        <v>26255</v>
      </c>
      <c r="C2392" t="s">
        <v>26256</v>
      </c>
      <c r="D2392" t="s">
        <v>26257</v>
      </c>
      <c r="E2392" t="s">
        <v>26258</v>
      </c>
      <c r="F2392" t="s">
        <v>98</v>
      </c>
      <c r="G2392" t="s">
        <v>50</v>
      </c>
      <c r="H2392" t="s">
        <v>51</v>
      </c>
      <c r="I2392" t="s">
        <v>26259</v>
      </c>
      <c r="J2392" t="s">
        <v>753</v>
      </c>
      <c r="K2392" t="s">
        <v>54</v>
      </c>
      <c r="L2392" t="s">
        <v>582</v>
      </c>
      <c r="M2392" t="s">
        <v>871</v>
      </c>
      <c r="N2392" t="s">
        <v>2551</v>
      </c>
      <c r="O2392" t="s"/>
      <c r="P2392" t="s"/>
      <c r="Q2392" t="s">
        <v>44</v>
      </c>
      <c r="R2392" t="s"/>
      <c r="S2392" t="s"/>
      <c r="T2392" t="s"/>
      <c r="U2392" t="s"/>
      <c r="V2392" t="s"/>
      <c r="W2392" t="s"/>
      <c r="X2392" t="s"/>
      <c r="Y2392" t="s"/>
      <c r="Z2392" t="s"/>
      <c r="AA2392" t="s"/>
      <c r="AB2392" t="s">
        <v>26260</v>
      </c>
      <c r="AC2392" t="s">
        <v>26260</v>
      </c>
      <c r="AD2392" t="s">
        <v>93</v>
      </c>
      <c r="AE2392" t="s">
        <v>44</v>
      </c>
      <c r="AF2392" t="s">
        <v>26261</v>
      </c>
      <c r="AG2392" t="s">
        <v>5209</v>
      </c>
      <c r="AH2392" t="s">
        <v>44</v>
      </c>
      <c r="AI2392" t="s">
        <v>26262</v>
      </c>
      <c r="AJ2392" t="s">
        <v>26263</v>
      </c>
      <c r="AK2392" t="s">
        <v>66</v>
      </c>
    </row>
    <row r="2393" spans="1:38">
      <c r="A2393" t="s">
        <v>26264</v>
      </c>
      <c r="B2393" t="s">
        <v>26265</v>
      </c>
      <c r="C2393" t="s">
        <v>26266</v>
      </c>
      <c r="D2393" t="s">
        <v>26267</v>
      </c>
      <c r="E2393" t="s">
        <v>26268</v>
      </c>
      <c r="F2393" t="s">
        <v>117</v>
      </c>
      <c r="G2393" t="s">
        <v>50</v>
      </c>
      <c r="H2393" t="s">
        <v>51</v>
      </c>
      <c r="I2393" t="s">
        <v>26269</v>
      </c>
      <c r="J2393" t="s">
        <v>53</v>
      </c>
      <c r="K2393" t="s">
        <v>54</v>
      </c>
      <c r="L2393" t="s">
        <v>1701</v>
      </c>
      <c r="M2393" t="s">
        <v>1701</v>
      </c>
      <c r="N2393" t="s">
        <v>15099</v>
      </c>
      <c r="O2393" t="s"/>
      <c r="P2393" t="s"/>
      <c r="Q2393" t="s">
        <v>44</v>
      </c>
      <c r="R2393" t="s"/>
      <c r="S2393" t="s"/>
      <c r="T2393" t="s"/>
      <c r="U2393" t="s"/>
      <c r="V2393" t="s"/>
      <c r="W2393" t="s"/>
      <c r="X2393" t="s"/>
      <c r="Y2393" t="s"/>
      <c r="Z2393" t="s"/>
      <c r="AA2393" t="s"/>
      <c r="AB2393" t="s">
        <v>26270</v>
      </c>
      <c r="AC2393" t="s">
        <v>26270</v>
      </c>
      <c r="AD2393" t="s">
        <v>59</v>
      </c>
      <c r="AE2393" t="s">
        <v>60</v>
      </c>
      <c r="AF2393" t="s">
        <v>26271</v>
      </c>
      <c r="AG2393" t="s">
        <v>26272</v>
      </c>
      <c r="AH2393" t="s">
        <v>93</v>
      </c>
      <c r="AI2393" t="s">
        <v>26273</v>
      </c>
      <c r="AJ2393" t="s">
        <v>26274</v>
      </c>
      <c r="AK2393" t="s">
        <v>66</v>
      </c>
    </row>
    <row r="2394" spans="1:38">
      <c r="A2394" t="s">
        <v>26275</v>
      </c>
      <c r="B2394" t="s">
        <v>26276</v>
      </c>
      <c r="C2394" t="s">
        <v>26277</v>
      </c>
      <c r="D2394" t="s"/>
      <c r="E2394" t="s">
        <v>26278</v>
      </c>
      <c r="F2394" t="s"/>
      <c r="G2394" t="s">
        <v>2813</v>
      </c>
      <c r="H2394" t="s">
        <v>234</v>
      </c>
      <c r="I2394" t="s">
        <v>26279</v>
      </c>
      <c r="J2394" t="s"/>
      <c r="K2394" t="s">
        <v>714</v>
      </c>
      <c r="L2394" t="s">
        <v>76</v>
      </c>
      <c r="M2394" t="s">
        <v>77</v>
      </c>
      <c r="N2394" t="s">
        <v>78</v>
      </c>
      <c r="O2394" t="s">
        <v>79</v>
      </c>
      <c r="P2394" t="s">
        <v>26280</v>
      </c>
      <c r="Q2394" t="s">
        <v>67</v>
      </c>
      <c r="R2394" t="s">
        <v>26281</v>
      </c>
      <c r="S2394" t="s"/>
      <c r="T2394" t="s"/>
      <c r="U2394" t="s"/>
      <c r="V2394" t="s"/>
      <c r="W2394" t="s"/>
      <c r="X2394" t="s"/>
      <c r="Y2394" t="s"/>
      <c r="Z2394" t="s">
        <v>26282</v>
      </c>
      <c r="AA2394" t="s"/>
      <c r="AB2394" t="s">
        <v>26283</v>
      </c>
      <c r="AC2394" t="s">
        <v>26283</v>
      </c>
      <c r="AD2394" t="s">
        <v>59</v>
      </c>
      <c r="AE2394" t="s">
        <v>44</v>
      </c>
      <c r="AF2394" t="s">
        <v>26284</v>
      </c>
      <c r="AG2394" t="s">
        <v>536</v>
      </c>
      <c r="AH2394" t="s">
        <v>59</v>
      </c>
      <c r="AI2394" t="s">
        <v>26285</v>
      </c>
      <c r="AJ2394" t="s">
        <v>92</v>
      </c>
      <c r="AK2394" t="s">
        <v>66</v>
      </c>
    </row>
    <row r="2395" spans="1:38">
      <c r="A2395" t="s">
        <v>26286</v>
      </c>
      <c r="B2395" t="s">
        <v>26287</v>
      </c>
      <c r="C2395" t="s">
        <v>26288</v>
      </c>
      <c r="D2395" t="s">
        <v>26289</v>
      </c>
      <c r="E2395" t="s">
        <v>26290</v>
      </c>
      <c r="F2395" t="s">
        <v>396</v>
      </c>
      <c r="G2395" t="s">
        <v>72</v>
      </c>
      <c r="H2395" t="s">
        <v>51</v>
      </c>
      <c r="I2395" t="s">
        <v>26291</v>
      </c>
      <c r="J2395" t="s">
        <v>2876</v>
      </c>
      <c r="K2395" t="s">
        <v>453</v>
      </c>
      <c r="L2395" t="s">
        <v>1344</v>
      </c>
      <c r="M2395" t="s">
        <v>3962</v>
      </c>
      <c r="N2395" t="s">
        <v>4497</v>
      </c>
      <c r="O2395" t="s">
        <v>192</v>
      </c>
      <c r="P2395" t="s"/>
      <c r="Q2395" t="s"/>
      <c r="R2395" t="s"/>
      <c r="S2395" t="s">
        <v>26292</v>
      </c>
      <c r="T2395" t="s">
        <v>93</v>
      </c>
      <c r="U2395" t="s"/>
      <c r="V2395" t="s"/>
      <c r="W2395" t="s">
        <v>26293</v>
      </c>
      <c r="X2395" t="s"/>
      <c r="Y2395" t="s"/>
      <c r="Z2395" t="s"/>
      <c r="AA2395" t="s"/>
      <c r="AB2395" t="s">
        <v>26294</v>
      </c>
      <c r="AC2395" t="s">
        <v>26295</v>
      </c>
      <c r="AD2395" t="s">
        <v>86</v>
      </c>
      <c r="AE2395" t="s">
        <v>44</v>
      </c>
      <c r="AF2395" t="s">
        <v>26296</v>
      </c>
      <c r="AG2395" t="s">
        <v>26297</v>
      </c>
      <c r="AH2395" t="s">
        <v>347</v>
      </c>
      <c r="AI2395" t="s">
        <v>26298</v>
      </c>
      <c r="AJ2395" t="s">
        <v>92</v>
      </c>
      <c r="AK2395" t="s">
        <v>66</v>
      </c>
    </row>
    <row r="2396" spans="1:38">
      <c r="A2396" t="s">
        <v>26299</v>
      </c>
      <c r="B2396" t="s">
        <v>26300</v>
      </c>
      <c r="C2396" t="s">
        <v>26301</v>
      </c>
      <c r="D2396" t="s"/>
      <c r="E2396" t="s">
        <v>26302</v>
      </c>
      <c r="F2396" t="s">
        <v>185</v>
      </c>
      <c r="G2396" t="s">
        <v>72</v>
      </c>
      <c r="H2396" t="s">
        <v>51</v>
      </c>
      <c r="I2396" t="s">
        <v>26303</v>
      </c>
      <c r="J2396" t="s">
        <v>2588</v>
      </c>
      <c r="K2396" t="s">
        <v>54</v>
      </c>
      <c r="L2396" t="s">
        <v>76</v>
      </c>
      <c r="M2396" t="s">
        <v>77</v>
      </c>
      <c r="N2396" t="s">
        <v>544</v>
      </c>
      <c r="O2396" t="s">
        <v>112</v>
      </c>
      <c r="P2396" t="s"/>
      <c r="Q2396" t="s"/>
      <c r="R2396" t="s"/>
      <c r="S2396" t="s"/>
      <c r="T2396" t="s"/>
      <c r="U2396" t="s"/>
      <c r="V2396" t="s"/>
      <c r="W2396" t="s">
        <v>26304</v>
      </c>
      <c r="X2396" t="s"/>
      <c r="Y2396" t="s"/>
      <c r="Z2396" t="s"/>
      <c r="AA2396" t="s"/>
      <c r="AB2396" t="s">
        <v>26305</v>
      </c>
      <c r="AC2396" t="s">
        <v>26305</v>
      </c>
      <c r="AD2396" t="s">
        <v>59</v>
      </c>
      <c r="AE2396" t="s">
        <v>44</v>
      </c>
      <c r="AF2396" t="s">
        <v>26306</v>
      </c>
      <c r="AG2396" t="s">
        <v>3012</v>
      </c>
      <c r="AH2396" t="s">
        <v>124</v>
      </c>
      <c r="AI2396" t="s">
        <v>26307</v>
      </c>
      <c r="AJ2396" t="s">
        <v>92</v>
      </c>
      <c r="AK2396" t="s">
        <v>66</v>
      </c>
    </row>
    <row r="2397" spans="1:38">
      <c r="A2397" t="s">
        <v>26308</v>
      </c>
      <c r="B2397" t="s">
        <v>26309</v>
      </c>
      <c r="C2397" t="s">
        <v>3855</v>
      </c>
      <c r="D2397" t="s">
        <v>26310</v>
      </c>
      <c r="E2397" t="s">
        <v>26311</v>
      </c>
      <c r="F2397" t="s">
        <v>4950</v>
      </c>
      <c r="G2397" t="s">
        <v>50</v>
      </c>
      <c r="H2397" t="s">
        <v>234</v>
      </c>
      <c r="I2397" t="s">
        <v>3852</v>
      </c>
      <c r="J2397" t="s">
        <v>3853</v>
      </c>
      <c r="K2397" t="s">
        <v>453</v>
      </c>
      <c r="L2397" t="s">
        <v>1344</v>
      </c>
      <c r="M2397" t="s">
        <v>1345</v>
      </c>
      <c r="N2397" t="s">
        <v>3854</v>
      </c>
      <c r="O2397" t="s">
        <v>162</v>
      </c>
      <c r="P2397" t="s"/>
      <c r="Q2397" t="s"/>
      <c r="R2397" t="s"/>
      <c r="S2397" t="s"/>
      <c r="T2397" t="s">
        <v>67</v>
      </c>
      <c r="U2397" t="s"/>
      <c r="V2397" t="s"/>
      <c r="W2397" t="s"/>
      <c r="X2397" t="s">
        <v>26312</v>
      </c>
      <c r="Y2397" t="s">
        <v>67</v>
      </c>
      <c r="Z2397" t="s">
        <v>26313</v>
      </c>
      <c r="AA2397" t="s">
        <v>772</v>
      </c>
      <c r="AB2397" t="s">
        <v>26314</v>
      </c>
      <c r="AC2397" t="s">
        <v>26314</v>
      </c>
      <c r="AD2397" t="s">
        <v>59</v>
      </c>
      <c r="AE2397" t="s">
        <v>44</v>
      </c>
      <c r="AF2397" t="s">
        <v>26315</v>
      </c>
      <c r="AG2397" t="s">
        <v>44</v>
      </c>
      <c r="AH2397" t="s">
        <v>301</v>
      </c>
      <c r="AI2397" t="s">
        <v>26316</v>
      </c>
      <c r="AJ2397" t="s">
        <v>92</v>
      </c>
      <c r="AK2397" t="s">
        <v>66</v>
      </c>
    </row>
    <row r="2398" spans="1:38">
      <c r="A2398" t="s">
        <v>26317</v>
      </c>
      <c r="B2398" t="s">
        <v>26318</v>
      </c>
      <c r="C2398" t="s">
        <v>26319</v>
      </c>
      <c r="D2398" t="s">
        <v>26320</v>
      </c>
      <c r="E2398" t="s">
        <v>26321</v>
      </c>
      <c r="F2398" t="s">
        <v>2409</v>
      </c>
      <c r="G2398" t="s">
        <v>50</v>
      </c>
      <c r="H2398" t="s">
        <v>51</v>
      </c>
      <c r="I2398" t="s">
        <v>26322</v>
      </c>
      <c r="J2398" t="s">
        <v>12973</v>
      </c>
      <c r="K2398" t="s">
        <v>354</v>
      </c>
      <c r="L2398" t="s">
        <v>1701</v>
      </c>
      <c r="M2398" t="s">
        <v>1701</v>
      </c>
      <c r="N2398" t="s">
        <v>1702</v>
      </c>
      <c r="O2398" t="s">
        <v>103</v>
      </c>
      <c r="P2398" t="s">
        <v>26323</v>
      </c>
      <c r="Q2398" t="s">
        <v>112</v>
      </c>
      <c r="R2398" t="s">
        <v>26324</v>
      </c>
      <c r="S2398" t="s"/>
      <c r="T2398" t="s"/>
      <c r="U2398" t="s"/>
      <c r="V2398" t="s"/>
      <c r="W2398" t="s"/>
      <c r="X2398" t="s"/>
      <c r="Y2398" t="s"/>
      <c r="Z2398" t="s"/>
      <c r="AA2398" t="s"/>
      <c r="AB2398" t="s">
        <v>26325</v>
      </c>
      <c r="AC2398" t="s">
        <v>26326</v>
      </c>
      <c r="AD2398" t="s">
        <v>59</v>
      </c>
      <c r="AE2398" t="s">
        <v>60</v>
      </c>
      <c r="AF2398" t="s">
        <v>26327</v>
      </c>
      <c r="AG2398" t="s">
        <v>26328</v>
      </c>
      <c r="AH2398" t="s">
        <v>110</v>
      </c>
      <c r="AI2398" t="s">
        <v>26329</v>
      </c>
      <c r="AJ2398" t="s">
        <v>92</v>
      </c>
      <c r="AK2398" t="s">
        <v>66</v>
      </c>
    </row>
    <row r="2399" spans="1:38">
      <c r="A2399" t="s">
        <v>26330</v>
      </c>
      <c r="B2399" t="s">
        <v>26331</v>
      </c>
      <c r="C2399" t="s">
        <v>26332</v>
      </c>
      <c r="D2399" t="s">
        <v>26333</v>
      </c>
      <c r="E2399" t="s">
        <v>26334</v>
      </c>
      <c r="F2399" t="s">
        <v>13347</v>
      </c>
      <c r="G2399" t="s">
        <v>50</v>
      </c>
      <c r="H2399" t="s">
        <v>51</v>
      </c>
      <c r="I2399" t="s">
        <v>26335</v>
      </c>
      <c r="J2399" t="s">
        <v>26336</v>
      </c>
      <c r="K2399" t="s">
        <v>237</v>
      </c>
      <c r="L2399" t="s">
        <v>322</v>
      </c>
      <c r="M2399" t="s">
        <v>1251</v>
      </c>
      <c r="N2399" t="s">
        <v>1461</v>
      </c>
      <c r="O2399" t="s">
        <v>59</v>
      </c>
      <c r="P2399" t="s"/>
      <c r="Q2399" t="s"/>
      <c r="R2399" t="s"/>
      <c r="S2399" t="s"/>
      <c r="T2399" t="s"/>
      <c r="U2399" t="s"/>
      <c r="V2399" t="s"/>
      <c r="W2399" t="s"/>
      <c r="X2399" t="s"/>
      <c r="Y2399" t="s"/>
      <c r="Z2399" t="s"/>
      <c r="AA2399" t="s"/>
      <c r="AB2399" t="s">
        <v>26337</v>
      </c>
      <c r="AC2399" t="s">
        <v>26337</v>
      </c>
      <c r="AD2399" t="s">
        <v>110</v>
      </c>
      <c r="AE2399" t="s">
        <v>44</v>
      </c>
      <c r="AF2399" t="s">
        <v>26338</v>
      </c>
      <c r="AG2399" t="s">
        <v>12609</v>
      </c>
      <c r="AH2399" t="s">
        <v>209</v>
      </c>
      <c r="AI2399" t="s">
        <v>26339</v>
      </c>
      <c r="AJ2399" t="s">
        <v>92</v>
      </c>
      <c r="AK2399" t="s">
        <v>66</v>
      </c>
    </row>
    <row r="2400" spans="1:38">
      <c r="A2400" t="s">
        <v>26340</v>
      </c>
      <c r="B2400" t="s">
        <v>26341</v>
      </c>
      <c r="C2400" t="s">
        <v>26342</v>
      </c>
      <c r="D2400" t="s"/>
      <c r="E2400" t="s">
        <v>26343</v>
      </c>
      <c r="F2400" t="s">
        <v>4911</v>
      </c>
      <c r="G2400" t="s">
        <v>72</v>
      </c>
      <c r="H2400" t="s">
        <v>51</v>
      </c>
      <c r="I2400" t="s">
        <v>1663</v>
      </c>
      <c r="J2400" t="s">
        <v>187</v>
      </c>
      <c r="K2400" t="s">
        <v>188</v>
      </c>
      <c r="L2400" t="s">
        <v>470</v>
      </c>
      <c r="M2400" t="s">
        <v>685</v>
      </c>
      <c r="N2400" t="s">
        <v>686</v>
      </c>
      <c r="O2400" t="s">
        <v>112</v>
      </c>
      <c r="P2400" t="s">
        <v>26344</v>
      </c>
      <c r="Q2400" t="s">
        <v>93</v>
      </c>
      <c r="R2400" t="s">
        <v>26345</v>
      </c>
      <c r="S2400" t="s">
        <v>26346</v>
      </c>
      <c r="T2400" t="s">
        <v>59</v>
      </c>
      <c r="U2400" t="s">
        <v>26347</v>
      </c>
      <c r="V2400" t="s">
        <v>67</v>
      </c>
      <c r="W2400" t="s">
        <v>20625</v>
      </c>
      <c r="X2400" t="s"/>
      <c r="Y2400" t="s"/>
      <c r="Z2400" t="s">
        <v>26348</v>
      </c>
      <c r="AA2400" t="s">
        <v>84</v>
      </c>
      <c r="AB2400" t="s">
        <v>26349</v>
      </c>
      <c r="AC2400" t="s">
        <v>26350</v>
      </c>
      <c r="AD2400" t="s">
        <v>174</v>
      </c>
      <c r="AE2400" t="s">
        <v>44</v>
      </c>
      <c r="AF2400" t="s">
        <v>26351</v>
      </c>
      <c r="AG2400" t="s">
        <v>12955</v>
      </c>
      <c r="AH2400" t="s">
        <v>301</v>
      </c>
      <c r="AI2400" t="s">
        <v>26352</v>
      </c>
      <c r="AJ2400" t="s">
        <v>92</v>
      </c>
      <c r="AK2400" t="s">
        <v>66</v>
      </c>
    </row>
    <row r="2401" spans="1:38">
      <c r="A2401" t="s">
        <v>23716</v>
      </c>
      <c r="B2401" t="s">
        <v>26353</v>
      </c>
      <c r="C2401" t="s">
        <v>26354</v>
      </c>
      <c r="D2401" t="s">
        <v>26355</v>
      </c>
      <c r="E2401" t="s">
        <v>26356</v>
      </c>
      <c r="F2401" t="s">
        <v>1458</v>
      </c>
      <c r="G2401" t="s">
        <v>72</v>
      </c>
      <c r="H2401" t="s">
        <v>51</v>
      </c>
      <c r="I2401" t="s">
        <v>26357</v>
      </c>
      <c r="J2401" t="s"/>
      <c r="K2401" t="s">
        <v>138</v>
      </c>
      <c r="L2401" t="s">
        <v>322</v>
      </c>
      <c r="M2401" t="s">
        <v>323</v>
      </c>
      <c r="N2401" t="s">
        <v>1088</v>
      </c>
      <c r="O2401" t="s">
        <v>86</v>
      </c>
      <c r="P2401" t="s"/>
      <c r="Q2401" t="s"/>
      <c r="R2401" t="s"/>
      <c r="S2401" t="s"/>
      <c r="T2401" t="s"/>
      <c r="U2401" t="s"/>
      <c r="V2401" t="s">
        <v>93</v>
      </c>
      <c r="W2401" t="s">
        <v>26358</v>
      </c>
      <c r="X2401" t="s"/>
      <c r="Y2401" t="s"/>
      <c r="Z2401" t="s"/>
      <c r="AA2401" t="s">
        <v>84</v>
      </c>
      <c r="AB2401" t="s">
        <v>26359</v>
      </c>
      <c r="AC2401" t="s">
        <v>26360</v>
      </c>
      <c r="AD2401" t="s">
        <v>124</v>
      </c>
      <c r="AE2401" t="s">
        <v>44</v>
      </c>
      <c r="AF2401" t="s">
        <v>26361</v>
      </c>
      <c r="AG2401" t="s">
        <v>26362</v>
      </c>
      <c r="AH2401" t="s">
        <v>149</v>
      </c>
      <c r="AI2401" t="s">
        <v>26363</v>
      </c>
      <c r="AJ2401" t="s">
        <v>92</v>
      </c>
      <c r="AK2401" t="s">
        <v>66</v>
      </c>
    </row>
    <row r="2402" spans="1:38">
      <c r="A2402" t="s">
        <v>26364</v>
      </c>
      <c r="B2402" t="s">
        <v>26365</v>
      </c>
      <c r="C2402" t="s">
        <v>26366</v>
      </c>
      <c r="D2402" t="s">
        <v>26367</v>
      </c>
      <c r="E2402" t="s">
        <v>26368</v>
      </c>
      <c r="F2402" t="s">
        <v>15464</v>
      </c>
      <c r="G2402" t="s">
        <v>72</v>
      </c>
      <c r="H2402" t="s">
        <v>51</v>
      </c>
      <c r="I2402" t="s">
        <v>26369</v>
      </c>
      <c r="J2402" t="s">
        <v>53</v>
      </c>
      <c r="K2402" t="s">
        <v>54</v>
      </c>
      <c r="L2402" t="s">
        <v>219</v>
      </c>
      <c r="M2402" t="s">
        <v>220</v>
      </c>
      <c r="N2402" t="s">
        <v>1972</v>
      </c>
      <c r="O2402" t="s">
        <v>79</v>
      </c>
      <c r="P2402" t="s"/>
      <c r="Q2402" t="s"/>
      <c r="R2402" t="s"/>
      <c r="S2402" t="s"/>
      <c r="T2402" t="s"/>
      <c r="U2402" t="s"/>
      <c r="V2402" t="s">
        <v>67</v>
      </c>
      <c r="W2402" t="s">
        <v>26370</v>
      </c>
      <c r="X2402" t="s"/>
      <c r="Y2402" t="s"/>
      <c r="Z2402" t="s"/>
      <c r="AA2402" t="s">
        <v>84</v>
      </c>
      <c r="AB2402" t="s">
        <v>26371</v>
      </c>
      <c r="AC2402" t="s">
        <v>26372</v>
      </c>
      <c r="AD2402" t="s">
        <v>192</v>
      </c>
      <c r="AE2402" t="s">
        <v>44</v>
      </c>
      <c r="AF2402" t="s">
        <v>26373</v>
      </c>
      <c r="AG2402" t="s">
        <v>26374</v>
      </c>
      <c r="AH2402" t="s">
        <v>347</v>
      </c>
      <c r="AI2402" t="s">
        <v>26375</v>
      </c>
      <c r="AJ2402" t="s">
        <v>92</v>
      </c>
      <c r="AK2402" t="s">
        <v>66</v>
      </c>
    </row>
    <row r="2403" spans="1:38">
      <c r="A2403" t="s">
        <v>26376</v>
      </c>
      <c r="B2403" t="s">
        <v>26377</v>
      </c>
      <c r="C2403" t="s">
        <v>26378</v>
      </c>
      <c r="D2403" t="s">
        <v>26379</v>
      </c>
      <c r="E2403" t="s">
        <v>26380</v>
      </c>
      <c r="F2403" t="s">
        <v>292</v>
      </c>
      <c r="G2403" t="s">
        <v>50</v>
      </c>
      <c r="H2403" t="s">
        <v>51</v>
      </c>
      <c r="I2403" t="s">
        <v>4482</v>
      </c>
      <c r="J2403" t="s">
        <v>4482</v>
      </c>
      <c r="K2403" t="s">
        <v>2476</v>
      </c>
      <c r="L2403" t="s">
        <v>411</v>
      </c>
      <c r="M2403" t="s">
        <v>412</v>
      </c>
      <c r="N2403" t="s">
        <v>699</v>
      </c>
      <c r="O2403" t="s">
        <v>79</v>
      </c>
      <c r="P2403" t="s">
        <v>26381</v>
      </c>
      <c r="Q2403" t="s">
        <v>67</v>
      </c>
      <c r="R2403" t="s"/>
      <c r="S2403" t="s"/>
      <c r="T2403" t="s"/>
      <c r="U2403" t="s"/>
      <c r="V2403" t="s"/>
      <c r="W2403" t="s"/>
      <c r="X2403" t="s"/>
      <c r="Y2403" t="s"/>
      <c r="Z2403" t="s"/>
      <c r="AA2403" t="s"/>
      <c r="AB2403" t="s">
        <v>26382</v>
      </c>
      <c r="AC2403" t="s">
        <v>26383</v>
      </c>
      <c r="AD2403" t="s">
        <v>174</v>
      </c>
      <c r="AE2403" t="s">
        <v>1105</v>
      </c>
      <c r="AF2403" t="s">
        <v>26384</v>
      </c>
      <c r="AG2403" t="s">
        <v>26385</v>
      </c>
      <c r="AH2403" t="s">
        <v>124</v>
      </c>
      <c r="AI2403" t="s">
        <v>26386</v>
      </c>
      <c r="AJ2403" t="s">
        <v>92</v>
      </c>
      <c r="AK2403" t="s">
        <v>66</v>
      </c>
    </row>
    <row r="2404" spans="1:38">
      <c r="A2404" t="s">
        <v>26387</v>
      </c>
      <c r="B2404" t="s">
        <v>26388</v>
      </c>
      <c r="C2404" t="s">
        <v>26389</v>
      </c>
      <c r="D2404" t="s">
        <v>26390</v>
      </c>
      <c r="E2404" t="s">
        <v>26391</v>
      </c>
      <c r="F2404" t="s">
        <v>49</v>
      </c>
      <c r="G2404" t="s">
        <v>50</v>
      </c>
      <c r="H2404" t="s">
        <v>51</v>
      </c>
      <c r="I2404" t="s">
        <v>2814</v>
      </c>
      <c r="J2404" t="s">
        <v>53</v>
      </c>
      <c r="K2404" t="s">
        <v>54</v>
      </c>
      <c r="L2404" t="s">
        <v>238</v>
      </c>
      <c r="M2404" t="s">
        <v>1265</v>
      </c>
      <c r="N2404" t="s">
        <v>1266</v>
      </c>
      <c r="O2404" t="s"/>
      <c r="P2404" t="s"/>
      <c r="Q2404" t="s">
        <v>44</v>
      </c>
      <c r="R2404" t="s"/>
      <c r="S2404" t="s"/>
      <c r="T2404" t="s"/>
      <c r="U2404" t="s"/>
      <c r="V2404" t="s"/>
      <c r="W2404" t="s"/>
      <c r="X2404" t="s"/>
      <c r="Y2404" t="s"/>
      <c r="Z2404" t="s"/>
      <c r="AA2404" t="s"/>
      <c r="AB2404" t="s">
        <v>26392</v>
      </c>
      <c r="AC2404" t="s">
        <v>26393</v>
      </c>
      <c r="AD2404" t="s">
        <v>149</v>
      </c>
      <c r="AE2404" t="s">
        <v>1581</v>
      </c>
      <c r="AF2404" t="s">
        <v>26394</v>
      </c>
      <c r="AG2404" t="s">
        <v>26395</v>
      </c>
      <c r="AH2404" t="s">
        <v>59</v>
      </c>
      <c r="AI2404" t="s">
        <v>26396</v>
      </c>
      <c r="AJ2404" t="s">
        <v>26397</v>
      </c>
      <c r="AK2404" t="s">
        <v>66</v>
      </c>
    </row>
    <row r="2405" spans="1:38">
      <c r="A2405" t="s">
        <v>26398</v>
      </c>
      <c r="B2405" t="s">
        <v>26399</v>
      </c>
      <c r="C2405" t="s">
        <v>26400</v>
      </c>
      <c r="D2405" t="s">
        <v>26401</v>
      </c>
      <c r="E2405" t="s">
        <v>26402</v>
      </c>
      <c r="F2405" t="s">
        <v>292</v>
      </c>
      <c r="G2405" t="s">
        <v>72</v>
      </c>
      <c r="H2405" t="s">
        <v>51</v>
      </c>
      <c r="I2405" t="s">
        <v>26403</v>
      </c>
      <c r="J2405" t="s">
        <v>26404</v>
      </c>
      <c r="K2405" t="s">
        <v>354</v>
      </c>
      <c r="L2405" t="s">
        <v>55</v>
      </c>
      <c r="M2405" t="s">
        <v>56</v>
      </c>
      <c r="N2405" t="s">
        <v>10191</v>
      </c>
      <c r="O2405" t="s">
        <v>174</v>
      </c>
      <c r="P2405" t="s">
        <v>26405</v>
      </c>
      <c r="Q2405" t="s">
        <v>67</v>
      </c>
      <c r="R2405" t="s">
        <v>26406</v>
      </c>
      <c r="S2405" t="s"/>
      <c r="T2405" t="s"/>
      <c r="U2405" t="s"/>
      <c r="V2405" t="s">
        <v>93</v>
      </c>
      <c r="W2405" t="s">
        <v>6991</v>
      </c>
      <c r="X2405" t="s"/>
      <c r="Y2405" t="s"/>
      <c r="Z2405" t="s"/>
      <c r="AA2405" t="s">
        <v>84</v>
      </c>
      <c r="AB2405" t="s">
        <v>26407</v>
      </c>
      <c r="AC2405" t="s">
        <v>26408</v>
      </c>
      <c r="AD2405" t="s">
        <v>151</v>
      </c>
      <c r="AE2405" t="s">
        <v>342</v>
      </c>
      <c r="AF2405" t="s">
        <v>26409</v>
      </c>
      <c r="AG2405" t="s">
        <v>26410</v>
      </c>
      <c r="AH2405" t="s">
        <v>93</v>
      </c>
      <c r="AI2405" t="s">
        <v>26411</v>
      </c>
      <c r="AJ2405" t="s">
        <v>92</v>
      </c>
      <c r="AK2405" t="s">
        <v>66</v>
      </c>
    </row>
    <row r="2406" spans="1:38">
      <c r="A2406" t="s">
        <v>26412</v>
      </c>
      <c r="B2406" t="s">
        <v>26413</v>
      </c>
      <c r="C2406" t="s">
        <v>26414</v>
      </c>
      <c r="D2406" t="s"/>
      <c r="E2406" t="s">
        <v>26415</v>
      </c>
      <c r="F2406" t="s">
        <v>233</v>
      </c>
      <c r="G2406" t="s">
        <v>50</v>
      </c>
      <c r="H2406" t="s">
        <v>51</v>
      </c>
      <c r="I2406" t="s">
        <v>26416</v>
      </c>
      <c r="J2406" t="s">
        <v>26417</v>
      </c>
      <c r="K2406" t="s">
        <v>237</v>
      </c>
      <c r="L2406" t="s">
        <v>272</v>
      </c>
      <c r="M2406" t="s">
        <v>1237</v>
      </c>
      <c r="N2406" t="s">
        <v>11297</v>
      </c>
      <c r="O2406" t="s">
        <v>192</v>
      </c>
      <c r="P2406" t="s"/>
      <c r="Q2406" t="s">
        <v>67</v>
      </c>
      <c r="R2406" t="s">
        <v>26418</v>
      </c>
      <c r="S2406" t="s"/>
      <c r="T2406" t="s"/>
      <c r="U2406" t="s"/>
      <c r="V2406" t="s"/>
      <c r="W2406" t="s"/>
      <c r="X2406" t="s"/>
      <c r="Y2406" t="s"/>
      <c r="Z2406" t="s"/>
      <c r="AA2406" t="s"/>
      <c r="AB2406" t="s">
        <v>26419</v>
      </c>
      <c r="AC2406" t="s">
        <v>26419</v>
      </c>
      <c r="AD2406" t="s">
        <v>93</v>
      </c>
      <c r="AE2406" t="s">
        <v>44</v>
      </c>
      <c r="AF2406" t="s">
        <v>26420</v>
      </c>
      <c r="AG2406" t="s">
        <v>26421</v>
      </c>
      <c r="AH2406" t="s">
        <v>44</v>
      </c>
      <c r="AI2406" t="s">
        <v>26422</v>
      </c>
      <c r="AJ2406" t="s">
        <v>92</v>
      </c>
      <c r="AK2406" t="s">
        <v>66</v>
      </c>
    </row>
    <row r="2407" spans="1:38">
      <c r="A2407" t="s">
        <v>26423</v>
      </c>
      <c r="B2407" t="s">
        <v>26424</v>
      </c>
      <c r="C2407" t="s">
        <v>26425</v>
      </c>
      <c r="D2407" t="s">
        <v>26426</v>
      </c>
      <c r="E2407" t="s">
        <v>26427</v>
      </c>
      <c r="F2407" t="s">
        <v>21442</v>
      </c>
      <c r="G2407" t="s">
        <v>50</v>
      </c>
      <c r="H2407" t="s">
        <v>51</v>
      </c>
      <c r="I2407" t="s">
        <v>26428</v>
      </c>
      <c r="J2407" t="s">
        <v>26429</v>
      </c>
      <c r="K2407" t="s">
        <v>555</v>
      </c>
      <c r="L2407" t="s">
        <v>322</v>
      </c>
      <c r="M2407" t="s">
        <v>1251</v>
      </c>
      <c r="N2407" t="s">
        <v>8539</v>
      </c>
      <c r="O2407" t="s">
        <v>330</v>
      </c>
      <c r="P2407" t="s"/>
      <c r="Q2407" t="s"/>
      <c r="R2407" t="s"/>
      <c r="S2407" t="s"/>
      <c r="T2407" t="s">
        <v>112</v>
      </c>
      <c r="U2407" t="s"/>
      <c r="V2407" t="s"/>
      <c r="W2407" t="s"/>
      <c r="X2407" t="s"/>
      <c r="Y2407" t="s"/>
      <c r="Z2407" t="s"/>
      <c r="AA2407" t="s"/>
      <c r="AB2407" t="s">
        <v>26430</v>
      </c>
      <c r="AC2407" t="s">
        <v>26431</v>
      </c>
      <c r="AD2407" t="s">
        <v>93</v>
      </c>
      <c r="AE2407" t="s">
        <v>44</v>
      </c>
      <c r="AF2407" t="s">
        <v>26432</v>
      </c>
      <c r="AG2407" t="s">
        <v>7999</v>
      </c>
      <c r="AH2407" t="s">
        <v>44</v>
      </c>
      <c r="AI2407" t="s">
        <v>26433</v>
      </c>
      <c r="AJ2407" t="s">
        <v>92</v>
      </c>
      <c r="AK2407" t="s">
        <v>66</v>
      </c>
    </row>
    <row r="2408" spans="1:38">
      <c r="A2408" t="s">
        <v>26434</v>
      </c>
      <c r="B2408" t="s">
        <v>26435</v>
      </c>
      <c r="C2408" t="s">
        <v>26436</v>
      </c>
      <c r="D2408" t="s"/>
      <c r="E2408" t="s">
        <v>26437</v>
      </c>
      <c r="F2408" t="s">
        <v>697</v>
      </c>
      <c r="G2408" t="s">
        <v>1178</v>
      </c>
      <c r="H2408" t="s">
        <v>234</v>
      </c>
      <c r="I2408" t="s">
        <v>1663</v>
      </c>
      <c r="J2408" t="s">
        <v>187</v>
      </c>
      <c r="K2408" t="s">
        <v>188</v>
      </c>
      <c r="L2408" t="s">
        <v>470</v>
      </c>
      <c r="M2408" t="s">
        <v>685</v>
      </c>
      <c r="N2408" t="s">
        <v>7827</v>
      </c>
      <c r="O2408" t="s">
        <v>59</v>
      </c>
      <c r="P2408" t="s"/>
      <c r="Q2408" t="s">
        <v>110</v>
      </c>
      <c r="R2408" t="s"/>
      <c r="S2408" t="s"/>
      <c r="T2408" t="s"/>
      <c r="U2408" t="s"/>
      <c r="V2408" t="s">
        <v>67</v>
      </c>
      <c r="W2408" t="s">
        <v>26438</v>
      </c>
      <c r="X2408" t="s">
        <v>26439</v>
      </c>
      <c r="Y2408" t="s">
        <v>67</v>
      </c>
      <c r="Z2408" t="s">
        <v>26440</v>
      </c>
      <c r="AA2408" t="s">
        <v>84</v>
      </c>
      <c r="AB2408" t="s">
        <v>26441</v>
      </c>
      <c r="AC2408" t="s">
        <v>26441</v>
      </c>
      <c r="AD2408" t="s">
        <v>63</v>
      </c>
      <c r="AE2408" t="s">
        <v>44</v>
      </c>
      <c r="AF2408" t="s">
        <v>26442</v>
      </c>
      <c r="AG2408" t="s">
        <v>7458</v>
      </c>
      <c r="AH2408" t="s">
        <v>112</v>
      </c>
      <c r="AI2408" t="s">
        <v>26443</v>
      </c>
      <c r="AJ2408" t="s">
        <v>92</v>
      </c>
      <c r="AK2408" t="s">
        <v>66</v>
      </c>
    </row>
    <row r="2409" spans="1:38">
      <c r="A2409" t="s">
        <v>26444</v>
      </c>
      <c r="B2409" t="s">
        <v>26445</v>
      </c>
      <c r="C2409" t="s">
        <v>26446</v>
      </c>
      <c r="D2409" t="s">
        <v>26447</v>
      </c>
      <c r="E2409" t="s">
        <v>26448</v>
      </c>
      <c r="F2409" t="s">
        <v>98</v>
      </c>
      <c r="G2409" t="s">
        <v>50</v>
      </c>
      <c r="H2409" t="s">
        <v>51</v>
      </c>
      <c r="I2409" t="s"/>
      <c r="J2409" t="s"/>
      <c r="K2409" t="s"/>
      <c r="L2409" t="s">
        <v>782</v>
      </c>
      <c r="M2409" t="s">
        <v>782</v>
      </c>
      <c r="N2409" t="s">
        <v>1738</v>
      </c>
      <c r="O2409" t="s"/>
      <c r="P2409" t="s"/>
      <c r="Q2409" t="s">
        <v>44</v>
      </c>
      <c r="R2409" t="s"/>
      <c r="S2409" t="s"/>
      <c r="T2409" t="s"/>
      <c r="U2409" t="s"/>
      <c r="V2409" t="s"/>
      <c r="W2409" t="s"/>
      <c r="X2409" t="s"/>
      <c r="Y2409" t="s"/>
      <c r="Z2409" t="s"/>
      <c r="AA2409" t="s"/>
      <c r="AB2409" t="s">
        <v>26449</v>
      </c>
      <c r="AC2409" t="s">
        <v>26449</v>
      </c>
      <c r="AD2409" t="s">
        <v>149</v>
      </c>
      <c r="AE2409" t="s">
        <v>44</v>
      </c>
      <c r="AF2409" t="s">
        <v>26450</v>
      </c>
      <c r="AG2409" t="s">
        <v>6587</v>
      </c>
      <c r="AH2409" t="s">
        <v>518</v>
      </c>
      <c r="AI2409" t="s">
        <v>26451</v>
      </c>
      <c r="AJ2409" t="s">
        <v>26452</v>
      </c>
      <c r="AK2409" t="s">
        <v>66</v>
      </c>
    </row>
    <row r="2410" spans="1:38">
      <c r="A2410" t="s">
        <v>26453</v>
      </c>
      <c r="B2410" t="s">
        <v>26454</v>
      </c>
      <c r="C2410" t="s">
        <v>26455</v>
      </c>
      <c r="D2410" t="s">
        <v>26456</v>
      </c>
      <c r="E2410" t="s">
        <v>26457</v>
      </c>
      <c r="F2410" t="s">
        <v>306</v>
      </c>
      <c r="G2410" t="s">
        <v>50</v>
      </c>
      <c r="H2410" t="s">
        <v>51</v>
      </c>
      <c r="I2410" t="s">
        <v>5708</v>
      </c>
      <c r="J2410" t="s">
        <v>2150</v>
      </c>
      <c r="K2410" t="s">
        <v>54</v>
      </c>
      <c r="L2410" t="s">
        <v>322</v>
      </c>
      <c r="M2410" t="s">
        <v>486</v>
      </c>
      <c r="N2410" t="s">
        <v>487</v>
      </c>
      <c r="O2410" t="s">
        <v>86</v>
      </c>
      <c r="P2410" t="s"/>
      <c r="Q2410" t="s"/>
      <c r="R2410" t="s"/>
      <c r="S2410" t="s"/>
      <c r="T2410" t="s"/>
      <c r="U2410" t="s"/>
      <c r="V2410" t="s"/>
      <c r="W2410" t="s"/>
      <c r="X2410" t="s"/>
      <c r="Y2410" t="s"/>
      <c r="Z2410" t="s"/>
      <c r="AA2410" t="s"/>
      <c r="AB2410" t="s">
        <v>26458</v>
      </c>
      <c r="AC2410" t="s">
        <v>26458</v>
      </c>
      <c r="AD2410" t="s">
        <v>86</v>
      </c>
      <c r="AE2410" t="s">
        <v>87</v>
      </c>
      <c r="AF2410" t="s">
        <v>26459</v>
      </c>
      <c r="AG2410" t="s">
        <v>26460</v>
      </c>
      <c r="AH2410" t="s">
        <v>209</v>
      </c>
      <c r="AI2410" t="s">
        <v>26461</v>
      </c>
      <c r="AJ2410" t="s">
        <v>92</v>
      </c>
      <c r="AK2410" t="s">
        <v>66</v>
      </c>
    </row>
    <row r="2411" spans="1:38">
      <c r="A2411" t="s">
        <v>26462</v>
      </c>
      <c r="B2411" t="s">
        <v>26463</v>
      </c>
      <c r="C2411" t="s">
        <v>26464</v>
      </c>
      <c r="D2411" t="s"/>
      <c r="E2411" t="s">
        <v>26465</v>
      </c>
      <c r="F2411" t="s">
        <v>2562</v>
      </c>
      <c r="G2411" t="s">
        <v>72</v>
      </c>
      <c r="H2411" t="s">
        <v>51</v>
      </c>
      <c r="I2411" t="s">
        <v>26466</v>
      </c>
      <c r="J2411" t="s">
        <v>53</v>
      </c>
      <c r="K2411" t="s">
        <v>54</v>
      </c>
      <c r="L2411" t="s">
        <v>219</v>
      </c>
      <c r="M2411" t="s">
        <v>4914</v>
      </c>
      <c r="N2411" t="s">
        <v>7535</v>
      </c>
      <c r="O2411" t="s">
        <v>86</v>
      </c>
      <c r="P2411" t="s"/>
      <c r="Q2411" t="s"/>
      <c r="R2411" t="s"/>
      <c r="S2411" t="s"/>
      <c r="T2411" t="s"/>
      <c r="U2411" t="s"/>
      <c r="V2411" t="s">
        <v>67</v>
      </c>
      <c r="W2411" t="s">
        <v>26467</v>
      </c>
      <c r="X2411" t="s"/>
      <c r="Y2411" t="s"/>
      <c r="Z2411" t="s"/>
      <c r="AA2411" t="s">
        <v>84</v>
      </c>
      <c r="AB2411" t="s">
        <v>26468</v>
      </c>
      <c r="AC2411" t="s">
        <v>26469</v>
      </c>
      <c r="AD2411" t="s">
        <v>110</v>
      </c>
      <c r="AE2411" t="s">
        <v>515</v>
      </c>
      <c r="AF2411" t="s">
        <v>26470</v>
      </c>
      <c r="AG2411" t="s">
        <v>26471</v>
      </c>
      <c r="AH2411" t="s">
        <v>112</v>
      </c>
      <c r="AI2411" t="s">
        <v>26472</v>
      </c>
      <c r="AJ2411" t="s">
        <v>92</v>
      </c>
      <c r="AK2411" t="s">
        <v>1849</v>
      </c>
    </row>
    <row r="2412" spans="1:38">
      <c r="A2412" t="s">
        <v>26473</v>
      </c>
      <c r="B2412" t="s">
        <v>26474</v>
      </c>
      <c r="C2412" t="s">
        <v>26475</v>
      </c>
      <c r="D2412" t="s">
        <v>26476</v>
      </c>
      <c r="E2412" t="s">
        <v>26477</v>
      </c>
      <c r="F2412" t="s">
        <v>98</v>
      </c>
      <c r="G2412" t="s">
        <v>50</v>
      </c>
      <c r="H2412" t="s">
        <v>51</v>
      </c>
      <c r="I2412" t="s">
        <v>1433</v>
      </c>
      <c r="J2412" t="s"/>
      <c r="K2412" t="s">
        <v>271</v>
      </c>
      <c r="L2412" t="s">
        <v>582</v>
      </c>
      <c r="M2412" t="s">
        <v>871</v>
      </c>
      <c r="N2412" t="s">
        <v>872</v>
      </c>
      <c r="O2412" t="s"/>
      <c r="P2412" t="s"/>
      <c r="Q2412" t="s">
        <v>44</v>
      </c>
      <c r="R2412" t="s"/>
      <c r="S2412" t="s"/>
      <c r="T2412" t="s"/>
      <c r="U2412" t="s"/>
      <c r="V2412" t="s"/>
      <c r="W2412" t="s"/>
      <c r="X2412" t="s"/>
      <c r="Y2412" t="s"/>
      <c r="Z2412" t="s"/>
      <c r="AA2412" t="s"/>
      <c r="AB2412" t="s">
        <v>26478</v>
      </c>
      <c r="AC2412" t="s">
        <v>26478</v>
      </c>
      <c r="AD2412" t="s">
        <v>63</v>
      </c>
      <c r="AE2412" t="s">
        <v>44</v>
      </c>
      <c r="AF2412" t="s">
        <v>26479</v>
      </c>
      <c r="AG2412" t="s">
        <v>8861</v>
      </c>
      <c r="AH2412" t="s">
        <v>67</v>
      </c>
      <c r="AI2412" t="s">
        <v>26480</v>
      </c>
      <c r="AJ2412" t="s">
        <v>26481</v>
      </c>
      <c r="AK2412" t="s">
        <v>66</v>
      </c>
    </row>
    <row r="2413" spans="1:38">
      <c r="A2413" t="s">
        <v>26482</v>
      </c>
      <c r="B2413" t="s">
        <v>26483</v>
      </c>
      <c r="C2413" t="s">
        <v>26484</v>
      </c>
      <c r="D2413" t="s">
        <v>26485</v>
      </c>
      <c r="E2413" t="s">
        <v>26486</v>
      </c>
      <c r="F2413" t="s">
        <v>233</v>
      </c>
      <c r="G2413" t="s">
        <v>50</v>
      </c>
      <c r="H2413" t="s">
        <v>51</v>
      </c>
      <c r="I2413" t="s">
        <v>26487</v>
      </c>
      <c r="J2413" t="s">
        <v>3926</v>
      </c>
      <c r="K2413" t="s">
        <v>188</v>
      </c>
      <c r="L2413" t="s">
        <v>808</v>
      </c>
      <c r="M2413" t="s">
        <v>884</v>
      </c>
      <c r="N2413" t="s">
        <v>1025</v>
      </c>
      <c r="O2413" t="s">
        <v>174</v>
      </c>
      <c r="P2413" t="s">
        <v>1521</v>
      </c>
      <c r="Q2413" t="s">
        <v>67</v>
      </c>
      <c r="R2413" t="s">
        <v>26488</v>
      </c>
      <c r="S2413" t="s"/>
      <c r="T2413" t="s"/>
      <c r="U2413" t="s"/>
      <c r="V2413" t="s"/>
      <c r="W2413" t="s"/>
      <c r="X2413" t="s"/>
      <c r="Y2413" t="s"/>
      <c r="Z2413" t="s"/>
      <c r="AA2413" t="s"/>
      <c r="AB2413" t="s">
        <v>26489</v>
      </c>
      <c r="AC2413" t="s">
        <v>26490</v>
      </c>
      <c r="AD2413" t="s">
        <v>59</v>
      </c>
      <c r="AE2413" t="s">
        <v>44</v>
      </c>
      <c r="AF2413" t="s">
        <v>26491</v>
      </c>
      <c r="AG2413" t="s">
        <v>44</v>
      </c>
      <c r="AH2413" t="s">
        <v>124</v>
      </c>
      <c r="AI2413" t="s">
        <v>26492</v>
      </c>
      <c r="AJ2413" t="s">
        <v>92</v>
      </c>
      <c r="AK2413" t="s">
        <v>66</v>
      </c>
    </row>
    <row r="2414" spans="1:38">
      <c r="A2414" t="s">
        <v>26493</v>
      </c>
      <c r="B2414" t="s">
        <v>26494</v>
      </c>
      <c r="C2414" t="s">
        <v>26495</v>
      </c>
      <c r="D2414" t="s">
        <v>26496</v>
      </c>
      <c r="E2414" t="s">
        <v>26497</v>
      </c>
      <c r="F2414" t="s">
        <v>2562</v>
      </c>
      <c r="G2414" t="s">
        <v>50</v>
      </c>
      <c r="H2414" t="s">
        <v>51</v>
      </c>
      <c r="I2414" t="s">
        <v>26498</v>
      </c>
      <c r="J2414" t="s">
        <v>4913</v>
      </c>
      <c r="K2414" t="s">
        <v>4255</v>
      </c>
      <c r="L2414" t="s">
        <v>470</v>
      </c>
      <c r="M2414" t="s">
        <v>685</v>
      </c>
      <c r="N2414" t="s">
        <v>686</v>
      </c>
      <c r="O2414" t="s">
        <v>86</v>
      </c>
      <c r="P2414" t="s"/>
      <c r="Q2414" t="s"/>
      <c r="R2414" t="s"/>
      <c r="S2414" t="s"/>
      <c r="T2414" t="s"/>
      <c r="U2414" t="s"/>
      <c r="V2414" t="s"/>
      <c r="W2414" t="s"/>
      <c r="X2414" t="s"/>
      <c r="Y2414" t="s"/>
      <c r="Z2414" t="s"/>
      <c r="AA2414" t="s"/>
      <c r="AB2414" t="s">
        <v>26499</v>
      </c>
      <c r="AC2414" t="s">
        <v>26499</v>
      </c>
      <c r="AD2414" t="s">
        <v>124</v>
      </c>
      <c r="AE2414" t="s">
        <v>44</v>
      </c>
      <c r="AF2414" t="s">
        <v>26500</v>
      </c>
      <c r="AG2414" t="s">
        <v>13655</v>
      </c>
      <c r="AH2414" t="s">
        <v>90</v>
      </c>
      <c r="AI2414" t="s">
        <v>26501</v>
      </c>
      <c r="AJ2414" t="s">
        <v>92</v>
      </c>
      <c r="AK2414" t="s">
        <v>66</v>
      </c>
    </row>
    <row r="2415" spans="1:38">
      <c r="A2415" t="s">
        <v>26502</v>
      </c>
      <c r="B2415" t="s">
        <v>26503</v>
      </c>
      <c r="C2415" t="s">
        <v>26504</v>
      </c>
      <c r="D2415" t="s">
        <v>26505</v>
      </c>
      <c r="E2415" t="s">
        <v>26506</v>
      </c>
      <c r="F2415" t="s"/>
      <c r="G2415" t="s">
        <v>50</v>
      </c>
      <c r="H2415" t="s">
        <v>51</v>
      </c>
      <c r="I2415" t="s">
        <v>20284</v>
      </c>
      <c r="J2415" t="s"/>
      <c r="K2415" t="s">
        <v>237</v>
      </c>
      <c r="L2415" t="s">
        <v>782</v>
      </c>
      <c r="M2415" t="s">
        <v>782</v>
      </c>
      <c r="N2415" t="s">
        <v>1738</v>
      </c>
      <c r="O2415" t="s"/>
      <c r="P2415" t="s"/>
      <c r="Q2415" t="s">
        <v>44</v>
      </c>
      <c r="R2415" t="s"/>
      <c r="S2415" t="s"/>
      <c r="T2415" t="s"/>
      <c r="U2415" t="s"/>
      <c r="V2415" t="s"/>
      <c r="W2415" t="s"/>
      <c r="X2415" t="s"/>
      <c r="Y2415" t="s"/>
      <c r="Z2415" t="s"/>
      <c r="AA2415" t="s"/>
      <c r="AB2415" t="s">
        <v>26507</v>
      </c>
      <c r="AC2415" t="s">
        <v>26507</v>
      </c>
      <c r="AD2415" t="s">
        <v>149</v>
      </c>
      <c r="AE2415" t="s">
        <v>44</v>
      </c>
      <c r="AF2415" t="s">
        <v>26508</v>
      </c>
      <c r="AG2415" t="s">
        <v>2288</v>
      </c>
      <c r="AH2415" t="s">
        <v>692</v>
      </c>
      <c r="AI2415" t="s">
        <v>26509</v>
      </c>
      <c r="AJ2415" t="s">
        <v>26510</v>
      </c>
      <c r="AK2415" t="s">
        <v>66</v>
      </c>
    </row>
    <row r="2416" spans="1:38">
      <c r="A2416" t="s">
        <v>26511</v>
      </c>
      <c r="B2416" t="s">
        <v>26512</v>
      </c>
      <c r="C2416" t="s">
        <v>26513</v>
      </c>
      <c r="D2416" t="s">
        <v>26514</v>
      </c>
      <c r="E2416" t="s">
        <v>26515</v>
      </c>
      <c r="F2416" t="s">
        <v>2502</v>
      </c>
      <c r="G2416" t="s">
        <v>50</v>
      </c>
      <c r="H2416" t="s">
        <v>51</v>
      </c>
      <c r="I2416" t="s">
        <v>26516</v>
      </c>
      <c r="J2416" t="s">
        <v>4190</v>
      </c>
      <c r="K2416" t="s">
        <v>54</v>
      </c>
      <c r="L2416" t="s">
        <v>322</v>
      </c>
      <c r="M2416" t="s">
        <v>323</v>
      </c>
      <c r="N2416" t="s">
        <v>1088</v>
      </c>
      <c r="O2416" t="s">
        <v>433</v>
      </c>
      <c r="P2416" t="s">
        <v>755</v>
      </c>
      <c r="Q2416" t="s">
        <v>67</v>
      </c>
      <c r="R2416" t="s">
        <v>2949</v>
      </c>
      <c r="S2416" t="s"/>
      <c r="T2416" t="s">
        <v>151</v>
      </c>
      <c r="U2416" t="s"/>
      <c r="V2416" t="s">
        <v>67</v>
      </c>
      <c r="W2416" t="s"/>
      <c r="X2416" t="s"/>
      <c r="Y2416" t="s"/>
      <c r="Z2416" t="s"/>
      <c r="AA2416" t="s">
        <v>84</v>
      </c>
      <c r="AB2416" t="s">
        <v>26517</v>
      </c>
      <c r="AC2416" t="s">
        <v>26518</v>
      </c>
      <c r="AD2416" t="s">
        <v>110</v>
      </c>
      <c r="AE2416" t="s">
        <v>515</v>
      </c>
      <c r="AF2416" t="s">
        <v>26519</v>
      </c>
      <c r="AG2416" t="s">
        <v>26520</v>
      </c>
      <c r="AH2416" t="s">
        <v>124</v>
      </c>
      <c r="AI2416" t="s">
        <v>26521</v>
      </c>
      <c r="AJ2416" t="s">
        <v>92</v>
      </c>
      <c r="AK2416" t="s">
        <v>66</v>
      </c>
    </row>
    <row r="2417" spans="1:38">
      <c r="A2417" t="s">
        <v>26522</v>
      </c>
      <c r="B2417" t="s">
        <v>26523</v>
      </c>
      <c r="C2417" t="s">
        <v>26524</v>
      </c>
      <c r="D2417" t="s">
        <v>26525</v>
      </c>
      <c r="E2417" t="s">
        <v>26526</v>
      </c>
      <c r="F2417" t="s">
        <v>98</v>
      </c>
      <c r="G2417" t="s">
        <v>50</v>
      </c>
      <c r="H2417" t="s">
        <v>51</v>
      </c>
      <c r="I2417" t="s">
        <v>3853</v>
      </c>
      <c r="J2417" t="s">
        <v>795</v>
      </c>
      <c r="K2417" t="s">
        <v>188</v>
      </c>
      <c r="L2417" t="s">
        <v>55</v>
      </c>
      <c r="M2417" t="s">
        <v>56</v>
      </c>
      <c r="N2417" t="s">
        <v>426</v>
      </c>
      <c r="O2417" t="s"/>
      <c r="P2417" t="s"/>
      <c r="Q2417" t="s">
        <v>44</v>
      </c>
      <c r="R2417" t="s"/>
      <c r="S2417" t="s"/>
      <c r="T2417" t="s"/>
      <c r="U2417" t="s"/>
      <c r="V2417" t="s"/>
      <c r="W2417" t="s"/>
      <c r="X2417" t="s"/>
      <c r="Y2417" t="s"/>
      <c r="Z2417" t="s"/>
      <c r="AA2417" t="s"/>
      <c r="AB2417" t="s">
        <v>26527</v>
      </c>
      <c r="AC2417" t="s">
        <v>26527</v>
      </c>
      <c r="AD2417" t="s">
        <v>124</v>
      </c>
      <c r="AE2417" t="s">
        <v>44</v>
      </c>
      <c r="AF2417" t="s">
        <v>26528</v>
      </c>
      <c r="AG2417" t="s">
        <v>2016</v>
      </c>
      <c r="AH2417" t="s">
        <v>345</v>
      </c>
      <c r="AI2417" t="s">
        <v>26529</v>
      </c>
      <c r="AJ2417" t="s">
        <v>26530</v>
      </c>
      <c r="AK2417" t="s">
        <v>66</v>
      </c>
    </row>
    <row r="2418" spans="1:38">
      <c r="A2418" t="s">
        <v>26531</v>
      </c>
      <c r="B2418" t="s">
        <v>26532</v>
      </c>
      <c r="C2418" t="s">
        <v>26533</v>
      </c>
      <c r="D2418" t="s">
        <v>15078</v>
      </c>
      <c r="E2418" t="s">
        <v>26534</v>
      </c>
      <c r="F2418" t="s">
        <v>3497</v>
      </c>
      <c r="G2418" t="s">
        <v>50</v>
      </c>
      <c r="H2418" t="s">
        <v>51</v>
      </c>
      <c r="I2418" t="s">
        <v>9771</v>
      </c>
      <c r="J2418" t="s">
        <v>425</v>
      </c>
      <c r="K2418" t="s">
        <v>54</v>
      </c>
      <c r="L2418" t="s">
        <v>1701</v>
      </c>
      <c r="M2418" t="s">
        <v>1701</v>
      </c>
      <c r="N2418" t="s">
        <v>1702</v>
      </c>
      <c r="O2418" t="s">
        <v>180</v>
      </c>
      <c r="P2418" t="s"/>
      <c r="Q2418" t="s"/>
      <c r="R2418" t="s"/>
      <c r="S2418" t="s"/>
      <c r="T2418" t="s"/>
      <c r="U2418" t="s"/>
      <c r="V2418" t="s"/>
      <c r="W2418" t="s"/>
      <c r="X2418" t="s"/>
      <c r="Y2418" t="s"/>
      <c r="Z2418" t="s"/>
      <c r="AA2418" t="s"/>
      <c r="AB2418" t="s">
        <v>26535</v>
      </c>
      <c r="AC2418" t="s">
        <v>26536</v>
      </c>
      <c r="AD2418" t="s">
        <v>209</v>
      </c>
      <c r="AE2418" t="s">
        <v>6517</v>
      </c>
      <c r="AF2418" t="s">
        <v>26537</v>
      </c>
      <c r="AG2418" t="s">
        <v>26538</v>
      </c>
      <c r="AH2418" t="s">
        <v>180</v>
      </c>
      <c r="AI2418" t="s">
        <v>26539</v>
      </c>
      <c r="AJ2418" t="s">
        <v>92</v>
      </c>
      <c r="AK2418" t="s">
        <v>66</v>
      </c>
    </row>
    <row r="2419" spans="1:38">
      <c r="A2419" t="s">
        <v>26540</v>
      </c>
      <c r="B2419" t="s">
        <v>26541</v>
      </c>
      <c r="C2419" t="s">
        <v>26542</v>
      </c>
      <c r="D2419" t="s"/>
      <c r="E2419" t="s">
        <v>26543</v>
      </c>
      <c r="F2419" t="s">
        <v>697</v>
      </c>
      <c r="G2419" t="s">
        <v>50</v>
      </c>
      <c r="H2419" t="s">
        <v>51</v>
      </c>
      <c r="I2419" t="s">
        <v>235</v>
      </c>
      <c r="J2419" t="s">
        <v>236</v>
      </c>
      <c r="K2419" t="s">
        <v>237</v>
      </c>
      <c r="L2419" t="s">
        <v>139</v>
      </c>
      <c r="M2419" t="s">
        <v>500</v>
      </c>
      <c r="N2419" t="s">
        <v>4940</v>
      </c>
      <c r="O2419" t="s">
        <v>846</v>
      </c>
      <c r="P2419" t="s"/>
      <c r="Q2419" t="s"/>
      <c r="R2419" t="s"/>
      <c r="S2419" t="s"/>
      <c r="T2419" t="s"/>
      <c r="U2419" t="s"/>
      <c r="V2419" t="s"/>
      <c r="W2419" t="s"/>
      <c r="X2419" t="s"/>
      <c r="Y2419" t="s"/>
      <c r="Z2419" t="s"/>
      <c r="AA2419" t="s"/>
      <c r="AB2419" t="s">
        <v>26544</v>
      </c>
      <c r="AC2419" t="s">
        <v>26544</v>
      </c>
      <c r="AD2419" t="s">
        <v>93</v>
      </c>
      <c r="AE2419" t="s">
        <v>277</v>
      </c>
      <c r="AF2419" t="s">
        <v>26545</v>
      </c>
      <c r="AG2419" t="s">
        <v>26546</v>
      </c>
      <c r="AH2419" t="s">
        <v>44</v>
      </c>
      <c r="AI2419" t="s">
        <v>26547</v>
      </c>
      <c r="AJ2419" t="s">
        <v>92</v>
      </c>
      <c r="AK2419" t="s">
        <v>66</v>
      </c>
    </row>
    <row r="2420" spans="1:38">
      <c r="A2420" t="s">
        <v>26548</v>
      </c>
      <c r="B2420" t="s">
        <v>26549</v>
      </c>
      <c r="C2420" t="s">
        <v>26550</v>
      </c>
      <c r="D2420" t="s">
        <v>26551</v>
      </c>
      <c r="E2420" t="s">
        <v>26552</v>
      </c>
      <c r="F2420" t="s">
        <v>767</v>
      </c>
      <c r="G2420" t="s">
        <v>50</v>
      </c>
      <c r="H2420" t="s">
        <v>51</v>
      </c>
      <c r="I2420" t="s">
        <v>26553</v>
      </c>
      <c r="J2420" t="s">
        <v>753</v>
      </c>
      <c r="K2420" t="s">
        <v>54</v>
      </c>
      <c r="L2420" t="s">
        <v>582</v>
      </c>
      <c r="M2420" t="s">
        <v>583</v>
      </c>
      <c r="N2420" t="s">
        <v>3263</v>
      </c>
      <c r="O2420" t="s">
        <v>391</v>
      </c>
      <c r="P2420" t="s"/>
      <c r="Q2420" t="s"/>
      <c r="R2420" t="s"/>
      <c r="S2420" t="s"/>
      <c r="T2420" t="s">
        <v>67</v>
      </c>
      <c r="U2420" t="s"/>
      <c r="V2420" t="s"/>
      <c r="W2420" t="s"/>
      <c r="X2420" t="s"/>
      <c r="Y2420" t="s"/>
      <c r="Z2420" t="s"/>
      <c r="AA2420" t="s"/>
      <c r="AB2420" t="s">
        <v>26554</v>
      </c>
      <c r="AC2420" t="s">
        <v>26555</v>
      </c>
      <c r="AD2420" t="s">
        <v>63</v>
      </c>
      <c r="AE2420" t="s">
        <v>6606</v>
      </c>
      <c r="AF2420" t="s">
        <v>26556</v>
      </c>
      <c r="AG2420" t="s">
        <v>26557</v>
      </c>
      <c r="AH2420" t="s">
        <v>67</v>
      </c>
      <c r="AI2420" t="s">
        <v>26558</v>
      </c>
      <c r="AJ2420" t="s">
        <v>92</v>
      </c>
      <c r="AK2420" t="s">
        <v>66</v>
      </c>
    </row>
    <row r="2421" spans="1:38">
      <c r="A2421" t="s">
        <v>22184</v>
      </c>
      <c r="B2421" t="s">
        <v>26559</v>
      </c>
      <c r="C2421" t="s">
        <v>26560</v>
      </c>
      <c r="D2421" t="s">
        <v>26561</v>
      </c>
      <c r="E2421" t="s">
        <v>26562</v>
      </c>
      <c r="F2421" t="s">
        <v>21442</v>
      </c>
      <c r="G2421" t="s">
        <v>50</v>
      </c>
      <c r="H2421" t="s">
        <v>51</v>
      </c>
      <c r="I2421" t="s">
        <v>26563</v>
      </c>
      <c r="J2421" t="s">
        <v>26564</v>
      </c>
      <c r="K2421" t="s">
        <v>2476</v>
      </c>
      <c r="L2421" t="s">
        <v>470</v>
      </c>
      <c r="M2421" t="s">
        <v>471</v>
      </c>
      <c r="N2421" t="s">
        <v>472</v>
      </c>
      <c r="O2421" t="s">
        <v>142</v>
      </c>
      <c r="P2421" t="s"/>
      <c r="Q2421" t="s"/>
      <c r="R2421" t="s"/>
      <c r="S2421" t="s"/>
      <c r="T2421" t="s"/>
      <c r="U2421" t="s"/>
      <c r="V2421" t="s"/>
      <c r="W2421" t="s"/>
      <c r="X2421" t="s"/>
      <c r="Y2421" t="s"/>
      <c r="Z2421" t="s"/>
      <c r="AA2421" t="s"/>
      <c r="AB2421" t="s">
        <v>26565</v>
      </c>
      <c r="AC2421" t="s">
        <v>26565</v>
      </c>
      <c r="AD2421" t="s">
        <v>110</v>
      </c>
      <c r="AE2421" t="s">
        <v>1254</v>
      </c>
      <c r="AF2421" t="s">
        <v>26566</v>
      </c>
      <c r="AG2421" t="s">
        <v>26567</v>
      </c>
      <c r="AH2421" t="s">
        <v>151</v>
      </c>
      <c r="AI2421" t="s">
        <v>26568</v>
      </c>
      <c r="AJ2421" t="s">
        <v>92</v>
      </c>
      <c r="AK2421" t="s">
        <v>66</v>
      </c>
    </row>
    <row r="2422" spans="1:38">
      <c r="A2422" t="s">
        <v>14485</v>
      </c>
      <c r="B2422" t="s">
        <v>26569</v>
      </c>
      <c r="C2422" t="s">
        <v>26570</v>
      </c>
      <c r="D2422" t="s">
        <v>26571</v>
      </c>
      <c r="E2422" t="s">
        <v>26572</v>
      </c>
      <c r="F2422" t="s">
        <v>3538</v>
      </c>
      <c r="G2422" t="s">
        <v>50</v>
      </c>
      <c r="H2422" t="s">
        <v>51</v>
      </c>
      <c r="I2422" t="s">
        <v>26573</v>
      </c>
      <c r="J2422" t="s">
        <v>26574</v>
      </c>
      <c r="K2422" t="s">
        <v>469</v>
      </c>
      <c r="L2422" t="s">
        <v>470</v>
      </c>
      <c r="M2422" t="s">
        <v>471</v>
      </c>
      <c r="N2422" t="s">
        <v>472</v>
      </c>
      <c r="O2422" t="s">
        <v>79</v>
      </c>
      <c r="P2422" t="s">
        <v>26575</v>
      </c>
      <c r="Q2422" t="s">
        <v>67</v>
      </c>
      <c r="R2422" t="s">
        <v>26576</v>
      </c>
      <c r="S2422" t="s"/>
      <c r="T2422" t="s"/>
      <c r="U2422" t="s"/>
      <c r="V2422" t="s"/>
      <c r="W2422" t="s"/>
      <c r="X2422" t="s"/>
      <c r="Y2422" t="s"/>
      <c r="Z2422" t="s"/>
      <c r="AA2422" t="s"/>
      <c r="AB2422" t="s">
        <v>26577</v>
      </c>
      <c r="AC2422" t="s">
        <v>26577</v>
      </c>
      <c r="AD2422" t="s">
        <v>192</v>
      </c>
      <c r="AE2422" t="s">
        <v>44</v>
      </c>
      <c r="AF2422" t="s">
        <v>26578</v>
      </c>
      <c r="AG2422" t="s">
        <v>26579</v>
      </c>
      <c r="AH2422" t="s">
        <v>90</v>
      </c>
      <c r="AI2422" t="s">
        <v>26580</v>
      </c>
      <c r="AJ2422" t="s">
        <v>92</v>
      </c>
      <c r="AK2422" t="s">
        <v>66</v>
      </c>
    </row>
    <row r="2423" spans="1:38">
      <c r="A2423" t="s">
        <v>26581</v>
      </c>
      <c r="B2423" t="s">
        <v>26582</v>
      </c>
      <c r="C2423" t="s">
        <v>26583</v>
      </c>
      <c r="D2423" t="s">
        <v>26584</v>
      </c>
      <c r="E2423" t="s">
        <v>26585</v>
      </c>
      <c r="F2423" t="s">
        <v>1102</v>
      </c>
      <c r="G2423" t="s">
        <v>50</v>
      </c>
      <c r="H2423" t="s">
        <v>51</v>
      </c>
      <c r="I2423" t="s">
        <v>1663</v>
      </c>
      <c r="J2423" t="s">
        <v>187</v>
      </c>
      <c r="K2423" t="s">
        <v>188</v>
      </c>
      <c r="L2423" t="s">
        <v>526</v>
      </c>
      <c r="M2423" t="s">
        <v>527</v>
      </c>
      <c r="N2423" t="s">
        <v>4867</v>
      </c>
      <c r="O2423" t="s">
        <v>846</v>
      </c>
      <c r="P2423" t="s"/>
      <c r="Q2423" t="s"/>
      <c r="R2423" t="s"/>
      <c r="S2423" t="s"/>
      <c r="T2423" t="s"/>
      <c r="U2423" t="s"/>
      <c r="V2423" t="s">
        <v>67</v>
      </c>
      <c r="W2423" t="s"/>
      <c r="X2423" t="s"/>
      <c r="Y2423" t="s"/>
      <c r="Z2423" t="s"/>
      <c r="AA2423" t="s">
        <v>84</v>
      </c>
      <c r="AB2423" t="s">
        <v>26586</v>
      </c>
      <c r="AC2423" t="s">
        <v>26587</v>
      </c>
      <c r="AD2423" t="s">
        <v>151</v>
      </c>
      <c r="AE2423" t="s">
        <v>342</v>
      </c>
      <c r="AF2423" t="s">
        <v>26588</v>
      </c>
      <c r="AG2423" t="s">
        <v>26589</v>
      </c>
      <c r="AH2423" t="s">
        <v>93</v>
      </c>
      <c r="AI2423" t="s">
        <v>26590</v>
      </c>
      <c r="AJ2423" t="s">
        <v>92</v>
      </c>
      <c r="AK2423" t="s">
        <v>66</v>
      </c>
    </row>
    <row r="2424" spans="1:38">
      <c r="A2424" t="s">
        <v>26591</v>
      </c>
      <c r="B2424" t="s">
        <v>26592</v>
      </c>
      <c r="C2424" t="s">
        <v>26593</v>
      </c>
      <c r="D2424" t="s">
        <v>26594</v>
      </c>
      <c r="E2424" t="s">
        <v>26595</v>
      </c>
      <c r="F2424" t="s"/>
      <c r="G2424" t="s">
        <v>72</v>
      </c>
      <c r="H2424" t="s">
        <v>51</v>
      </c>
      <c r="I2424" t="s">
        <v>26596</v>
      </c>
      <c r="J2424" t="s">
        <v>26597</v>
      </c>
      <c r="K2424" t="s">
        <v>555</v>
      </c>
      <c r="L2424" t="s">
        <v>189</v>
      </c>
      <c r="M2424" t="s">
        <v>190</v>
      </c>
      <c r="N2424" t="s">
        <v>191</v>
      </c>
      <c r="O2424" t="s">
        <v>79</v>
      </c>
      <c r="P2424" t="s"/>
      <c r="Q2424" t="s"/>
      <c r="R2424" t="s"/>
      <c r="S2424" t="s"/>
      <c r="T2424" t="s"/>
      <c r="U2424" t="s"/>
      <c r="V2424" t="s"/>
      <c r="W2424" t="s">
        <v>26598</v>
      </c>
      <c r="X2424" t="s"/>
      <c r="Y2424" t="s">
        <v>67</v>
      </c>
      <c r="Z2424" t="s"/>
      <c r="AA2424" t="s">
        <v>772</v>
      </c>
      <c r="AB2424" t="s">
        <v>26599</v>
      </c>
      <c r="AC2424" t="s">
        <v>26599</v>
      </c>
      <c r="AD2424" t="s">
        <v>174</v>
      </c>
      <c r="AE2424" t="s">
        <v>44</v>
      </c>
      <c r="AF2424" t="s">
        <v>26600</v>
      </c>
      <c r="AG2424" t="s">
        <v>2533</v>
      </c>
      <c r="AH2424" t="s">
        <v>345</v>
      </c>
      <c r="AI2424" t="s">
        <v>26601</v>
      </c>
      <c r="AJ2424" t="s">
        <v>92</v>
      </c>
      <c r="AK2424" t="s">
        <v>66</v>
      </c>
    </row>
    <row r="2425" spans="1:38">
      <c r="A2425" t="s">
        <v>26602</v>
      </c>
      <c r="B2425" t="s">
        <v>26603</v>
      </c>
      <c r="C2425" t="s">
        <v>26604</v>
      </c>
      <c r="D2425" t="s">
        <v>26605</v>
      </c>
      <c r="E2425" t="s">
        <v>26606</v>
      </c>
      <c r="F2425" t="s"/>
      <c r="G2425" t="s">
        <v>50</v>
      </c>
      <c r="H2425" t="s">
        <v>51</v>
      </c>
      <c r="I2425" t="s">
        <v>26607</v>
      </c>
      <c r="J2425" t="s">
        <v>2588</v>
      </c>
      <c r="K2425" t="s">
        <v>54</v>
      </c>
      <c r="L2425" t="s">
        <v>355</v>
      </c>
      <c r="M2425" t="s">
        <v>356</v>
      </c>
      <c r="N2425" t="s">
        <v>22939</v>
      </c>
      <c r="O2425" t="s">
        <v>192</v>
      </c>
      <c r="P2425" t="s">
        <v>847</v>
      </c>
      <c r="Q2425" t="s">
        <v>67</v>
      </c>
      <c r="R2425" t="s">
        <v>26608</v>
      </c>
      <c r="S2425" t="s"/>
      <c r="T2425" t="s"/>
      <c r="U2425" t="s"/>
      <c r="V2425" t="s"/>
      <c r="W2425" t="s"/>
      <c r="X2425" t="s"/>
      <c r="Y2425" t="s"/>
      <c r="Z2425" t="s"/>
      <c r="AA2425" t="s"/>
      <c r="AB2425" t="s">
        <v>26609</v>
      </c>
      <c r="AC2425" t="s">
        <v>26609</v>
      </c>
      <c r="AD2425" t="s">
        <v>93</v>
      </c>
      <c r="AE2425" t="s">
        <v>44</v>
      </c>
      <c r="AF2425" t="s">
        <v>26610</v>
      </c>
      <c r="AG2425" t="s">
        <v>5614</v>
      </c>
      <c r="AH2425" t="s">
        <v>44</v>
      </c>
      <c r="AI2425" t="s">
        <v>26611</v>
      </c>
      <c r="AJ2425" t="s">
        <v>92</v>
      </c>
      <c r="AK2425" t="s">
        <v>66</v>
      </c>
    </row>
    <row r="2426" spans="1:38">
      <c r="A2426" t="s">
        <v>26612</v>
      </c>
      <c r="B2426" t="s">
        <v>26613</v>
      </c>
      <c r="C2426" t="s">
        <v>26614</v>
      </c>
      <c r="D2426" t="s">
        <v>26615</v>
      </c>
      <c r="E2426" t="s">
        <v>26616</v>
      </c>
      <c r="F2426" t="s"/>
      <c r="G2426" t="s">
        <v>50</v>
      </c>
      <c r="H2426" t="s">
        <v>51</v>
      </c>
      <c r="I2426" t="s">
        <v>26617</v>
      </c>
      <c r="J2426" t="s"/>
      <c r="K2426" t="s">
        <v>9027</v>
      </c>
      <c r="L2426" t="s">
        <v>100</v>
      </c>
      <c r="M2426" t="s">
        <v>2700</v>
      </c>
      <c r="N2426" t="s">
        <v>5167</v>
      </c>
      <c r="O2426" t="s">
        <v>789</v>
      </c>
      <c r="P2426" t="s"/>
      <c r="Q2426" t="s">
        <v>93</v>
      </c>
      <c r="R2426" t="s">
        <v>26618</v>
      </c>
      <c r="S2426" t="s"/>
      <c r="T2426" t="s">
        <v>67</v>
      </c>
      <c r="U2426" t="s"/>
      <c r="V2426" t="s">
        <v>93</v>
      </c>
      <c r="W2426" t="s"/>
      <c r="X2426" t="s"/>
      <c r="Y2426" t="s"/>
      <c r="Z2426" t="s"/>
      <c r="AA2426" t="s">
        <v>84</v>
      </c>
      <c r="AB2426" t="s">
        <v>26619</v>
      </c>
      <c r="AC2426" t="s">
        <v>26619</v>
      </c>
      <c r="AD2426" t="s">
        <v>195</v>
      </c>
      <c r="AE2426" t="s">
        <v>44</v>
      </c>
      <c r="AF2426" t="s">
        <v>26620</v>
      </c>
      <c r="AG2426" t="s">
        <v>26621</v>
      </c>
      <c r="AH2426" t="s">
        <v>762</v>
      </c>
      <c r="AI2426" t="s">
        <v>26622</v>
      </c>
      <c r="AJ2426" t="s">
        <v>92</v>
      </c>
      <c r="AK2426" t="s">
        <v>66</v>
      </c>
    </row>
    <row r="2427" spans="1:38">
      <c r="A2427" t="s">
        <v>26623</v>
      </c>
      <c r="B2427" t="s">
        <v>26624</v>
      </c>
      <c r="C2427" t="s">
        <v>26625</v>
      </c>
      <c r="D2427" t="s">
        <v>26626</v>
      </c>
      <c r="E2427" t="s">
        <v>26627</v>
      </c>
      <c r="F2427" t="s">
        <v>98</v>
      </c>
      <c r="G2427" t="s">
        <v>50</v>
      </c>
      <c r="H2427" t="s">
        <v>51</v>
      </c>
      <c r="I2427" t="s">
        <v>1947</v>
      </c>
      <c r="J2427" t="s">
        <v>99</v>
      </c>
      <c r="K2427" t="s">
        <v>54</v>
      </c>
      <c r="L2427" t="s">
        <v>238</v>
      </c>
      <c r="M2427" t="s">
        <v>1265</v>
      </c>
      <c r="N2427" t="s">
        <v>1266</v>
      </c>
      <c r="O2427" t="s">
        <v>103</v>
      </c>
      <c r="P2427" t="s"/>
      <c r="Q2427" t="s">
        <v>67</v>
      </c>
      <c r="R2427" t="s"/>
      <c r="S2427" t="s"/>
      <c r="T2427" t="s"/>
      <c r="U2427" t="s"/>
      <c r="V2427" t="s"/>
      <c r="W2427" t="s"/>
      <c r="X2427" t="s"/>
      <c r="Y2427" t="s"/>
      <c r="Z2427" t="s"/>
      <c r="AA2427" t="s"/>
      <c r="AB2427" t="s">
        <v>26628</v>
      </c>
      <c r="AC2427" t="s">
        <v>26629</v>
      </c>
      <c r="AD2427" t="s">
        <v>93</v>
      </c>
      <c r="AE2427" t="s">
        <v>44</v>
      </c>
      <c r="AF2427" t="s">
        <v>26630</v>
      </c>
      <c r="AG2427" t="s">
        <v>44</v>
      </c>
      <c r="AH2427" t="s">
        <v>67</v>
      </c>
      <c r="AI2427" t="s">
        <v>26631</v>
      </c>
      <c r="AJ2427" t="s">
        <v>92</v>
      </c>
      <c r="AK2427" t="s">
        <v>66</v>
      </c>
    </row>
    <row r="2428" spans="1:38">
      <c r="A2428" t="s">
        <v>26632</v>
      </c>
      <c r="B2428" t="s">
        <v>26633</v>
      </c>
      <c r="C2428" t="s">
        <v>26634</v>
      </c>
      <c r="D2428" t="s">
        <v>26635</v>
      </c>
      <c r="E2428" t="s">
        <v>26636</v>
      </c>
      <c r="F2428" t="s">
        <v>49</v>
      </c>
      <c r="G2428" t="s">
        <v>50</v>
      </c>
      <c r="H2428" t="s">
        <v>51</v>
      </c>
      <c r="I2428" t="s"/>
      <c r="J2428" t="s"/>
      <c r="K2428" t="s"/>
      <c r="L2428" t="s">
        <v>100</v>
      </c>
      <c r="M2428" t="s">
        <v>101</v>
      </c>
      <c r="N2428" t="s">
        <v>102</v>
      </c>
      <c r="O2428" t="s"/>
      <c r="P2428" t="s"/>
      <c r="Q2428" t="s">
        <v>44</v>
      </c>
      <c r="R2428" t="s"/>
      <c r="S2428" t="s"/>
      <c r="T2428" t="s"/>
      <c r="U2428" t="s"/>
      <c r="V2428" t="s"/>
      <c r="W2428" t="s"/>
      <c r="X2428" t="s"/>
      <c r="Y2428" t="s"/>
      <c r="Z2428" t="s"/>
      <c r="AA2428" t="s"/>
      <c r="AB2428" t="s">
        <v>26637</v>
      </c>
      <c r="AC2428" t="s">
        <v>26637</v>
      </c>
      <c r="AD2428" t="s">
        <v>110</v>
      </c>
      <c r="AE2428" t="s">
        <v>44</v>
      </c>
      <c r="AF2428" t="s">
        <v>26638</v>
      </c>
      <c r="AG2428" t="s">
        <v>2891</v>
      </c>
      <c r="AH2428" t="s">
        <v>86</v>
      </c>
      <c r="AI2428" t="s">
        <v>26639</v>
      </c>
      <c r="AJ2428" t="s">
        <v>26640</v>
      </c>
      <c r="AK2428" t="s">
        <v>66</v>
      </c>
    </row>
    <row r="2429" spans="1:38">
      <c r="A2429" t="s">
        <v>26641</v>
      </c>
      <c r="B2429" t="s">
        <v>26642</v>
      </c>
      <c r="C2429" t="s">
        <v>26643</v>
      </c>
      <c r="D2429" t="s">
        <v>26644</v>
      </c>
      <c r="E2429" t="s">
        <v>26645</v>
      </c>
      <c r="F2429" t="s">
        <v>255</v>
      </c>
      <c r="G2429" t="s">
        <v>50</v>
      </c>
      <c r="H2429" t="s">
        <v>51</v>
      </c>
      <c r="I2429" t="s"/>
      <c r="J2429" t="s"/>
      <c r="K2429" t="s"/>
      <c r="L2429" t="s">
        <v>100</v>
      </c>
      <c r="M2429" t="s">
        <v>101</v>
      </c>
      <c r="N2429" t="s">
        <v>102</v>
      </c>
      <c r="O2429" t="s"/>
      <c r="P2429" t="s"/>
      <c r="Q2429" t="s">
        <v>44</v>
      </c>
      <c r="R2429" t="s"/>
      <c r="S2429" t="s"/>
      <c r="T2429" t="s"/>
      <c r="U2429" t="s"/>
      <c r="V2429" t="s"/>
      <c r="W2429" t="s"/>
      <c r="X2429" t="s"/>
      <c r="Y2429" t="s"/>
      <c r="Z2429" t="s"/>
      <c r="AA2429" t="s"/>
      <c r="AB2429" t="s">
        <v>26646</v>
      </c>
      <c r="AC2429" t="s">
        <v>26646</v>
      </c>
      <c r="AD2429" t="s">
        <v>195</v>
      </c>
      <c r="AE2429" t="s">
        <v>44</v>
      </c>
      <c r="AF2429" t="s">
        <v>26647</v>
      </c>
      <c r="AG2429" t="s">
        <v>26648</v>
      </c>
      <c r="AH2429" t="s">
        <v>591</v>
      </c>
      <c r="AI2429" t="s">
        <v>26649</v>
      </c>
      <c r="AJ2429" t="s">
        <v>26650</v>
      </c>
      <c r="AK2429" t="s">
        <v>66</v>
      </c>
    </row>
    <row r="2430" spans="1:38">
      <c r="A2430" t="s">
        <v>26651</v>
      </c>
      <c r="B2430" t="s">
        <v>26652</v>
      </c>
      <c r="C2430" t="s">
        <v>26653</v>
      </c>
      <c r="D2430" t="s"/>
      <c r="E2430" t="s">
        <v>26654</v>
      </c>
      <c r="F2430" t="s">
        <v>117</v>
      </c>
      <c r="G2430" t="s">
        <v>72</v>
      </c>
      <c r="H2430" t="s">
        <v>51</v>
      </c>
      <c r="I2430" t="s"/>
      <c r="J2430" t="s"/>
      <c r="K2430" t="s">
        <v>555</v>
      </c>
      <c r="L2430" t="s">
        <v>971</v>
      </c>
      <c r="M2430" t="s">
        <v>972</v>
      </c>
      <c r="N2430" t="s">
        <v>6571</v>
      </c>
      <c r="O2430" t="s">
        <v>86</v>
      </c>
      <c r="P2430" t="s"/>
      <c r="Q2430" t="s"/>
      <c r="R2430" t="s"/>
      <c r="S2430" t="s"/>
      <c r="T2430" t="s"/>
      <c r="U2430" t="s"/>
      <c r="V2430" t="s">
        <v>67</v>
      </c>
      <c r="W2430" t="s">
        <v>26655</v>
      </c>
      <c r="X2430" t="s"/>
      <c r="Y2430" t="s"/>
      <c r="Z2430" t="s"/>
      <c r="AA2430" t="s">
        <v>84</v>
      </c>
      <c r="AB2430" t="s">
        <v>26656</v>
      </c>
      <c r="AC2430" t="s">
        <v>26656</v>
      </c>
      <c r="AD2430" t="s">
        <v>124</v>
      </c>
      <c r="AE2430" t="s">
        <v>297</v>
      </c>
      <c r="AF2430" t="s">
        <v>26657</v>
      </c>
      <c r="AG2430" t="s">
        <v>26658</v>
      </c>
      <c r="AH2430" t="s">
        <v>110</v>
      </c>
      <c r="AI2430" t="s">
        <v>26659</v>
      </c>
      <c r="AJ2430" t="s">
        <v>92</v>
      </c>
      <c r="AK2430" t="s">
        <v>66</v>
      </c>
    </row>
    <row r="2431" spans="1:38">
      <c r="A2431" t="s">
        <v>20615</v>
      </c>
      <c r="B2431" t="s">
        <v>26660</v>
      </c>
      <c r="C2431" t="s">
        <v>20625</v>
      </c>
      <c r="D2431" t="s">
        <v>26661</v>
      </c>
      <c r="E2431" t="s">
        <v>26662</v>
      </c>
      <c r="F2431" t="s">
        <v>117</v>
      </c>
      <c r="G2431" t="s">
        <v>50</v>
      </c>
      <c r="H2431" t="s">
        <v>51</v>
      </c>
      <c r="I2431" t="s">
        <v>23635</v>
      </c>
      <c r="J2431" t="s">
        <v>513</v>
      </c>
      <c r="K2431" t="s">
        <v>54</v>
      </c>
      <c r="L2431" t="s">
        <v>470</v>
      </c>
      <c r="M2431" t="s">
        <v>685</v>
      </c>
      <c r="N2431" t="s">
        <v>686</v>
      </c>
      <c r="O2431" t="s">
        <v>59</v>
      </c>
      <c r="P2431" t="s">
        <v>26663</v>
      </c>
      <c r="Q2431" t="s">
        <v>93</v>
      </c>
      <c r="R2431" t="s">
        <v>26664</v>
      </c>
      <c r="S2431" t="s">
        <v>26347</v>
      </c>
      <c r="T2431" t="s">
        <v>67</v>
      </c>
      <c r="U2431" t="s"/>
      <c r="V2431" t="s"/>
      <c r="W2431" t="s"/>
      <c r="X2431" t="s">
        <v>26665</v>
      </c>
      <c r="Y2431" t="s">
        <v>67</v>
      </c>
      <c r="Z2431" t="s">
        <v>26666</v>
      </c>
      <c r="AA2431" t="s">
        <v>772</v>
      </c>
      <c r="AB2431" t="s">
        <v>26667</v>
      </c>
      <c r="AC2431" t="s">
        <v>26668</v>
      </c>
      <c r="AD2431" t="s">
        <v>110</v>
      </c>
      <c r="AE2431" t="s">
        <v>44</v>
      </c>
      <c r="AF2431" t="s">
        <v>26669</v>
      </c>
      <c r="AG2431" t="s">
        <v>26670</v>
      </c>
      <c r="AH2431" t="s">
        <v>149</v>
      </c>
      <c r="AI2431" t="s">
        <v>26671</v>
      </c>
      <c r="AJ2431" t="s">
        <v>92</v>
      </c>
      <c r="AK2431" t="s">
        <v>66</v>
      </c>
    </row>
    <row r="2432" spans="1:38">
      <c r="A2432" t="s">
        <v>5798</v>
      </c>
      <c r="B2432" t="s">
        <v>26672</v>
      </c>
      <c r="C2432" t="s">
        <v>17703</v>
      </c>
      <c r="D2432" t="s">
        <v>26673</v>
      </c>
      <c r="E2432" t="s">
        <v>26674</v>
      </c>
      <c r="F2432" t="s">
        <v>396</v>
      </c>
      <c r="G2432" t="s">
        <v>50</v>
      </c>
      <c r="H2432" t="s">
        <v>51</v>
      </c>
      <c r="I2432" t="s">
        <v>26675</v>
      </c>
      <c r="J2432" t="s">
        <v>2876</v>
      </c>
      <c r="K2432" t="s">
        <v>453</v>
      </c>
      <c r="L2432" t="s">
        <v>272</v>
      </c>
      <c r="M2432" t="s">
        <v>273</v>
      </c>
      <c r="N2432" t="s">
        <v>5224</v>
      </c>
      <c r="O2432" t="s">
        <v>86</v>
      </c>
      <c r="P2432" t="s"/>
      <c r="Q2432" t="s"/>
      <c r="R2432" t="s"/>
      <c r="S2432" t="s"/>
      <c r="T2432" t="s">
        <v>67</v>
      </c>
      <c r="U2432" t="s"/>
      <c r="V2432" t="s"/>
      <c r="W2432" t="s"/>
      <c r="X2432" t="s"/>
      <c r="Y2432" t="s"/>
      <c r="Z2432" t="s"/>
      <c r="AA2432" t="s"/>
      <c r="AB2432" t="s">
        <v>26676</v>
      </c>
      <c r="AC2432" t="s">
        <v>26676</v>
      </c>
      <c r="AD2432" t="s">
        <v>112</v>
      </c>
      <c r="AE2432" t="s">
        <v>44</v>
      </c>
      <c r="AF2432" t="s">
        <v>26677</v>
      </c>
      <c r="AG2432" t="s">
        <v>24141</v>
      </c>
      <c r="AH2432" t="s">
        <v>67</v>
      </c>
      <c r="AI2432" t="s">
        <v>26678</v>
      </c>
      <c r="AJ2432" t="s">
        <v>92</v>
      </c>
      <c r="AK2432" t="s">
        <v>66</v>
      </c>
    </row>
    <row r="2433" spans="1:38">
      <c r="A2433" t="s">
        <v>26679</v>
      </c>
      <c r="B2433" t="s">
        <v>26680</v>
      </c>
      <c r="C2433" t="s">
        <v>26681</v>
      </c>
      <c r="D2433" t="s">
        <v>26682</v>
      </c>
      <c r="E2433" t="s">
        <v>26683</v>
      </c>
      <c r="F2433" t="s">
        <v>1458</v>
      </c>
      <c r="G2433" t="s">
        <v>50</v>
      </c>
      <c r="H2433" t="s">
        <v>51</v>
      </c>
      <c r="I2433" t="s">
        <v>26684</v>
      </c>
      <c r="J2433" t="s">
        <v>568</v>
      </c>
      <c r="K2433" t="s">
        <v>569</v>
      </c>
      <c r="L2433" t="s">
        <v>1344</v>
      </c>
      <c r="M2433" t="s">
        <v>3962</v>
      </c>
      <c r="N2433" t="s">
        <v>4497</v>
      </c>
      <c r="O2433" t="s">
        <v>192</v>
      </c>
      <c r="P2433" t="s"/>
      <c r="Q2433" t="s"/>
      <c r="R2433" t="s"/>
      <c r="S2433" t="s"/>
      <c r="T2433" t="s"/>
      <c r="U2433" t="s"/>
      <c r="V2433" t="s"/>
      <c r="W2433" t="s"/>
      <c r="X2433" t="s"/>
      <c r="Y2433" t="s"/>
      <c r="Z2433" t="s"/>
      <c r="AA2433" t="s"/>
      <c r="AB2433" t="s">
        <v>26685</v>
      </c>
      <c r="AC2433" t="s">
        <v>26685</v>
      </c>
      <c r="AD2433" t="s">
        <v>110</v>
      </c>
      <c r="AE2433" t="s">
        <v>1254</v>
      </c>
      <c r="AF2433" t="s">
        <v>26686</v>
      </c>
      <c r="AG2433" t="s">
        <v>26687</v>
      </c>
      <c r="AH2433" t="s">
        <v>174</v>
      </c>
      <c r="AI2433" t="s">
        <v>26688</v>
      </c>
      <c r="AJ2433" t="s">
        <v>92</v>
      </c>
      <c r="AK2433" t="s">
        <v>66</v>
      </c>
    </row>
    <row r="2434" spans="1:38">
      <c r="A2434" t="s">
        <v>26689</v>
      </c>
      <c r="B2434" t="s">
        <v>26690</v>
      </c>
      <c r="C2434" t="s">
        <v>26691</v>
      </c>
      <c r="D2434" t="s">
        <v>26692</v>
      </c>
      <c r="E2434" t="s">
        <v>26693</v>
      </c>
      <c r="F2434" t="s"/>
      <c r="G2434" t="s">
        <v>50</v>
      </c>
      <c r="H2434" t="s">
        <v>51</v>
      </c>
      <c r="I2434" t="s">
        <v>26694</v>
      </c>
      <c r="J2434" t="s"/>
      <c r="K2434" t="s">
        <v>354</v>
      </c>
      <c r="L2434" t="s">
        <v>120</v>
      </c>
      <c r="M2434" t="s">
        <v>121</v>
      </c>
      <c r="N2434" t="s">
        <v>5661</v>
      </c>
      <c r="O2434" t="s"/>
      <c r="P2434" t="s"/>
      <c r="Q2434" t="s">
        <v>44</v>
      </c>
      <c r="R2434" t="s"/>
      <c r="S2434" t="s"/>
      <c r="T2434" t="s"/>
      <c r="U2434" t="s"/>
      <c r="V2434" t="s"/>
      <c r="W2434" t="s"/>
      <c r="X2434" t="s"/>
      <c r="Y2434" t="s"/>
      <c r="Z2434" t="s"/>
      <c r="AA2434" t="s"/>
      <c r="AB2434" t="s">
        <v>26695</v>
      </c>
      <c r="AC2434" t="s">
        <v>26695</v>
      </c>
      <c r="AD2434" t="s">
        <v>112</v>
      </c>
      <c r="AE2434" t="s">
        <v>44</v>
      </c>
      <c r="AF2434" t="s">
        <v>26696</v>
      </c>
      <c r="AG2434" t="s">
        <v>255</v>
      </c>
      <c r="AH2434" t="s">
        <v>67</v>
      </c>
      <c r="AI2434" t="s">
        <v>26697</v>
      </c>
      <c r="AJ2434" t="s">
        <v>26698</v>
      </c>
      <c r="AK2434" t="s">
        <v>66</v>
      </c>
    </row>
    <row r="2435" spans="1:38">
      <c r="A2435" t="s">
        <v>17900</v>
      </c>
      <c r="B2435" t="s">
        <v>26699</v>
      </c>
      <c r="C2435" t="s">
        <v>26700</v>
      </c>
      <c r="D2435" t="s">
        <v>26701</v>
      </c>
      <c r="E2435" t="s">
        <v>26702</v>
      </c>
      <c r="F2435" t="s">
        <v>1102</v>
      </c>
      <c r="G2435" t="s">
        <v>50</v>
      </c>
      <c r="H2435" t="s">
        <v>51</v>
      </c>
      <c r="I2435" t="s">
        <v>2588</v>
      </c>
      <c r="J2435" t="s">
        <v>6042</v>
      </c>
      <c r="K2435" t="s">
        <v>54</v>
      </c>
      <c r="L2435" t="s">
        <v>238</v>
      </c>
      <c r="M2435" t="s">
        <v>660</v>
      </c>
      <c r="N2435" t="s">
        <v>2726</v>
      </c>
      <c r="O2435" t="s"/>
      <c r="P2435" t="s"/>
      <c r="Q2435" t="s">
        <v>44</v>
      </c>
      <c r="R2435" t="s"/>
      <c r="S2435" t="s"/>
      <c r="T2435" t="s"/>
      <c r="U2435" t="s"/>
      <c r="V2435" t="s"/>
      <c r="W2435" t="s"/>
      <c r="X2435" t="s"/>
      <c r="Y2435" t="s"/>
      <c r="Z2435" t="s"/>
      <c r="AA2435" t="s"/>
      <c r="AB2435" t="s">
        <v>26703</v>
      </c>
      <c r="AC2435" t="s">
        <v>26703</v>
      </c>
      <c r="AD2435" t="s">
        <v>63</v>
      </c>
      <c r="AE2435" t="s">
        <v>44</v>
      </c>
      <c r="AF2435" t="s">
        <v>26704</v>
      </c>
      <c r="AG2435" t="s">
        <v>26705</v>
      </c>
      <c r="AH2435" t="s">
        <v>67</v>
      </c>
      <c r="AI2435" t="s">
        <v>26706</v>
      </c>
      <c r="AJ2435" t="s">
        <v>26707</v>
      </c>
      <c r="AK2435" t="s">
        <v>66</v>
      </c>
    </row>
    <row r="2436" spans="1:38">
      <c r="A2436" t="s">
        <v>26708</v>
      </c>
      <c r="B2436" t="s">
        <v>26709</v>
      </c>
      <c r="C2436" t="s">
        <v>26710</v>
      </c>
      <c r="D2436" t="s">
        <v>26711</v>
      </c>
      <c r="E2436" t="s">
        <v>26712</v>
      </c>
      <c r="F2436" t="s">
        <v>396</v>
      </c>
      <c r="G2436" t="s">
        <v>50</v>
      </c>
      <c r="H2436" t="s">
        <v>51</v>
      </c>
      <c r="I2436" t="s">
        <v>2587</v>
      </c>
      <c r="J2436" t="s">
        <v>2588</v>
      </c>
      <c r="K2436" t="s">
        <v>54</v>
      </c>
      <c r="L2436" t="s">
        <v>843</v>
      </c>
      <c r="M2436" t="s">
        <v>844</v>
      </c>
      <c r="N2436" t="s">
        <v>5153</v>
      </c>
      <c r="O2436" t="s">
        <v>79</v>
      </c>
      <c r="P2436" t="s">
        <v>755</v>
      </c>
      <c r="Q2436" t="s">
        <v>67</v>
      </c>
      <c r="R2436" t="s"/>
      <c r="S2436" t="s"/>
      <c r="T2436" t="s"/>
      <c r="U2436" t="s"/>
      <c r="V2436" t="s"/>
      <c r="W2436" t="s"/>
      <c r="X2436" t="s"/>
      <c r="Y2436" t="s"/>
      <c r="Z2436" t="s"/>
      <c r="AA2436" t="s"/>
      <c r="AB2436" t="s">
        <v>26713</v>
      </c>
      <c r="AC2436" t="s">
        <v>26714</v>
      </c>
      <c r="AD2436" t="s">
        <v>110</v>
      </c>
      <c r="AE2436" t="s">
        <v>44</v>
      </c>
      <c r="AF2436" t="s">
        <v>26715</v>
      </c>
      <c r="AG2436" t="s">
        <v>26716</v>
      </c>
      <c r="AH2436" t="s">
        <v>151</v>
      </c>
      <c r="AI2436" t="s">
        <v>26717</v>
      </c>
      <c r="AJ2436" t="s">
        <v>92</v>
      </c>
      <c r="AK2436" t="s">
        <v>66</v>
      </c>
    </row>
    <row r="2437" spans="1:38">
      <c r="A2437" t="s">
        <v>26718</v>
      </c>
      <c r="B2437" t="s">
        <v>26719</v>
      </c>
      <c r="C2437" t="s">
        <v>26720</v>
      </c>
      <c r="D2437" t="s">
        <v>26721</v>
      </c>
      <c r="E2437" t="s">
        <v>26722</v>
      </c>
      <c r="F2437" t="s">
        <v>697</v>
      </c>
      <c r="G2437" t="s">
        <v>50</v>
      </c>
      <c r="H2437" t="s">
        <v>51</v>
      </c>
      <c r="I2437" t="s">
        <v>26723</v>
      </c>
      <c r="J2437" t="s">
        <v>26724</v>
      </c>
      <c r="K2437" t="s">
        <v>237</v>
      </c>
      <c r="L2437" t="s">
        <v>189</v>
      </c>
      <c r="M2437" t="s">
        <v>190</v>
      </c>
      <c r="N2437" t="s">
        <v>191</v>
      </c>
      <c r="O2437" t="s">
        <v>86</v>
      </c>
      <c r="P2437" t="s"/>
      <c r="Q2437" t="s"/>
      <c r="R2437" t="s"/>
      <c r="S2437" t="s"/>
      <c r="T2437" t="s">
        <v>67</v>
      </c>
      <c r="U2437" t="s"/>
      <c r="V2437" t="s"/>
      <c r="W2437" t="s"/>
      <c r="X2437" t="s"/>
      <c r="Y2437" t="s"/>
      <c r="Z2437" t="s"/>
      <c r="AA2437" t="s"/>
      <c r="AB2437" t="s">
        <v>26725</v>
      </c>
      <c r="AC2437" t="s">
        <v>26725</v>
      </c>
      <c r="AD2437" t="s">
        <v>124</v>
      </c>
      <c r="AE2437" t="s">
        <v>44</v>
      </c>
      <c r="AF2437" t="s">
        <v>26726</v>
      </c>
      <c r="AG2437" t="s">
        <v>26727</v>
      </c>
      <c r="AH2437" t="s">
        <v>124</v>
      </c>
      <c r="AI2437" t="s">
        <v>26728</v>
      </c>
      <c r="AJ2437" t="s">
        <v>92</v>
      </c>
      <c r="AK2437" t="s">
        <v>66</v>
      </c>
    </row>
    <row r="2438" spans="1:38">
      <c r="A2438" t="s">
        <v>26729</v>
      </c>
      <c r="B2438" t="s">
        <v>26730</v>
      </c>
      <c r="C2438" t="s">
        <v>26731</v>
      </c>
      <c r="D2438" t="s">
        <v>26732</v>
      </c>
      <c r="E2438" t="s">
        <v>26733</v>
      </c>
      <c r="F2438" t="s"/>
      <c r="G2438" t="s">
        <v>50</v>
      </c>
      <c r="H2438" t="s">
        <v>51</v>
      </c>
      <c r="I2438" t="s">
        <v>26734</v>
      </c>
      <c r="J2438" t="s">
        <v>26063</v>
      </c>
      <c r="K2438" t="s">
        <v>555</v>
      </c>
      <c r="L2438" t="s">
        <v>258</v>
      </c>
      <c r="M2438" t="s">
        <v>259</v>
      </c>
      <c r="N2438" t="s">
        <v>260</v>
      </c>
      <c r="O2438" t="s">
        <v>447</v>
      </c>
      <c r="P2438" t="s"/>
      <c r="Q2438" t="s"/>
      <c r="R2438" t="s"/>
      <c r="S2438" t="s"/>
      <c r="T2438" t="s"/>
      <c r="U2438" t="s"/>
      <c r="V2438" t="s"/>
      <c r="W2438" t="s"/>
      <c r="X2438" t="s"/>
      <c r="Y2438" t="s"/>
      <c r="Z2438" t="s"/>
      <c r="AA2438" t="s"/>
      <c r="AB2438" t="s">
        <v>26735</v>
      </c>
      <c r="AC2438" t="s">
        <v>26736</v>
      </c>
      <c r="AD2438" t="s">
        <v>86</v>
      </c>
      <c r="AE2438" t="s">
        <v>1205</v>
      </c>
      <c r="AF2438" t="s">
        <v>26737</v>
      </c>
      <c r="AG2438" t="s">
        <v>26738</v>
      </c>
      <c r="AH2438" t="s">
        <v>110</v>
      </c>
      <c r="AI2438" t="s">
        <v>26739</v>
      </c>
      <c r="AJ2438" t="s">
        <v>92</v>
      </c>
      <c r="AK2438" t="s">
        <v>66</v>
      </c>
    </row>
    <row r="2439" spans="1:38">
      <c r="A2439" t="s">
        <v>26740</v>
      </c>
      <c r="B2439" t="s">
        <v>26741</v>
      </c>
      <c r="C2439" t="s">
        <v>26742</v>
      </c>
      <c r="D2439" t="s">
        <v>26743</v>
      </c>
      <c r="E2439" t="s">
        <v>26744</v>
      </c>
      <c r="F2439" t="s"/>
      <c r="G2439" t="s">
        <v>50</v>
      </c>
      <c r="H2439" t="s">
        <v>51</v>
      </c>
      <c r="I2439" t="s">
        <v>6141</v>
      </c>
      <c r="J2439" t="s"/>
      <c r="K2439" t="s">
        <v>410</v>
      </c>
      <c r="L2439" t="s">
        <v>189</v>
      </c>
      <c r="M2439" t="s">
        <v>190</v>
      </c>
      <c r="N2439" t="s">
        <v>191</v>
      </c>
      <c r="O2439" t="s"/>
      <c r="P2439" t="s"/>
      <c r="Q2439" t="s">
        <v>44</v>
      </c>
      <c r="R2439" t="s"/>
      <c r="S2439" t="s"/>
      <c r="T2439" t="s"/>
      <c r="U2439" t="s"/>
      <c r="V2439" t="s"/>
      <c r="W2439" t="s"/>
      <c r="X2439" t="s"/>
      <c r="Y2439" t="s"/>
      <c r="Z2439" t="s"/>
      <c r="AA2439" t="s"/>
      <c r="AB2439" t="s">
        <v>26745</v>
      </c>
      <c r="AC2439" t="s">
        <v>26745</v>
      </c>
      <c r="AD2439" t="s">
        <v>110</v>
      </c>
      <c r="AE2439" t="s">
        <v>44</v>
      </c>
      <c r="AF2439" t="s">
        <v>26746</v>
      </c>
      <c r="AG2439" t="s">
        <v>26747</v>
      </c>
      <c r="AH2439" t="s">
        <v>112</v>
      </c>
      <c r="AI2439" t="s">
        <v>26748</v>
      </c>
      <c r="AJ2439" t="s">
        <v>26749</v>
      </c>
      <c r="AK2439" t="s">
        <v>66</v>
      </c>
    </row>
    <row r="2440" spans="1:38">
      <c r="A2440" t="s">
        <v>26750</v>
      </c>
      <c r="B2440" t="s">
        <v>26751</v>
      </c>
      <c r="C2440" t="s">
        <v>24644</v>
      </c>
      <c r="D2440" t="s">
        <v>26752</v>
      </c>
      <c r="E2440" t="s">
        <v>26753</v>
      </c>
      <c r="F2440" t="s">
        <v>3029</v>
      </c>
      <c r="G2440" t="s">
        <v>50</v>
      </c>
      <c r="H2440" t="s">
        <v>234</v>
      </c>
      <c r="I2440" t="s">
        <v>2975</v>
      </c>
      <c r="J2440" t="s"/>
      <c r="K2440" t="s">
        <v>2975</v>
      </c>
      <c r="L2440" t="s">
        <v>932</v>
      </c>
      <c r="M2440" t="s">
        <v>932</v>
      </c>
      <c r="N2440" t="s">
        <v>3610</v>
      </c>
      <c r="O2440" t="s">
        <v>86</v>
      </c>
      <c r="P2440" t="s">
        <v>26754</v>
      </c>
      <c r="Q2440" t="s">
        <v>67</v>
      </c>
      <c r="R2440" t="s"/>
      <c r="S2440" t="s">
        <v>26755</v>
      </c>
      <c r="T2440" t="s">
        <v>112</v>
      </c>
      <c r="U2440" t="s"/>
      <c r="V2440" t="s"/>
      <c r="W2440" t="s"/>
      <c r="X2440" t="s"/>
      <c r="Y2440" t="s"/>
      <c r="Z2440" t="s">
        <v>26756</v>
      </c>
      <c r="AA2440" t="s"/>
      <c r="AB2440" t="s">
        <v>26757</v>
      </c>
      <c r="AC2440" t="s">
        <v>26758</v>
      </c>
      <c r="AD2440" t="s">
        <v>110</v>
      </c>
      <c r="AE2440" t="s">
        <v>515</v>
      </c>
      <c r="AF2440" t="s">
        <v>26759</v>
      </c>
      <c r="AG2440" t="s">
        <v>26760</v>
      </c>
      <c r="AH2440" t="s">
        <v>93</v>
      </c>
      <c r="AI2440" t="s">
        <v>26761</v>
      </c>
      <c r="AJ2440" t="s">
        <v>92</v>
      </c>
      <c r="AK2440" t="s">
        <v>66</v>
      </c>
    </row>
    <row r="2441" spans="1:38">
      <c r="A2441" t="s">
        <v>26762</v>
      </c>
      <c r="B2441" t="s">
        <v>26763</v>
      </c>
      <c r="C2441" t="s">
        <v>26764</v>
      </c>
      <c r="D2441" t="s">
        <v>26765</v>
      </c>
      <c r="E2441" t="s">
        <v>26766</v>
      </c>
      <c r="F2441" t="s">
        <v>857</v>
      </c>
      <c r="G2441" t="s">
        <v>50</v>
      </c>
      <c r="H2441" t="s">
        <v>51</v>
      </c>
      <c r="I2441" t="s">
        <v>26767</v>
      </c>
      <c r="J2441" t="s"/>
      <c r="K2441" t="s">
        <v>4434</v>
      </c>
      <c r="L2441" t="s">
        <v>55</v>
      </c>
      <c r="M2441" t="s">
        <v>56</v>
      </c>
      <c r="N2441" t="s">
        <v>9356</v>
      </c>
      <c r="O2441" t="s"/>
      <c r="P2441" t="s"/>
      <c r="Q2441" t="s">
        <v>44</v>
      </c>
      <c r="R2441" t="s"/>
      <c r="S2441" t="s"/>
      <c r="T2441" t="s"/>
      <c r="U2441" t="s"/>
      <c r="V2441" t="s"/>
      <c r="W2441" t="s"/>
      <c r="X2441" t="s"/>
      <c r="Y2441" t="s"/>
      <c r="Z2441" t="s"/>
      <c r="AA2441" t="s"/>
      <c r="AB2441" t="s">
        <v>26768</v>
      </c>
      <c r="AC2441" t="s">
        <v>26768</v>
      </c>
      <c r="AD2441" t="s">
        <v>112</v>
      </c>
      <c r="AE2441" t="s">
        <v>60</v>
      </c>
      <c r="AF2441" t="s">
        <v>26769</v>
      </c>
      <c r="AG2441" t="s">
        <v>26770</v>
      </c>
      <c r="AH2441" t="s">
        <v>67</v>
      </c>
      <c r="AI2441" t="s">
        <v>26771</v>
      </c>
      <c r="AJ2441" t="s">
        <v>26772</v>
      </c>
      <c r="AK2441" t="s">
        <v>66</v>
      </c>
    </row>
    <row r="2442" spans="1:38">
      <c r="A2442" t="s">
        <v>26773</v>
      </c>
      <c r="B2442" t="s">
        <v>26774</v>
      </c>
      <c r="C2442" t="s">
        <v>26775</v>
      </c>
      <c r="D2442" t="s"/>
      <c r="E2442" t="s">
        <v>26776</v>
      </c>
      <c r="F2442" t="s">
        <v>233</v>
      </c>
      <c r="G2442" t="s">
        <v>72</v>
      </c>
      <c r="H2442" t="s">
        <v>51</v>
      </c>
      <c r="I2442" t="s">
        <v>1330</v>
      </c>
      <c r="J2442" t="s">
        <v>440</v>
      </c>
      <c r="K2442" t="s">
        <v>54</v>
      </c>
      <c r="L2442" t="s">
        <v>76</v>
      </c>
      <c r="M2442" t="s">
        <v>77</v>
      </c>
      <c r="N2442" t="s">
        <v>544</v>
      </c>
      <c r="O2442" t="s">
        <v>241</v>
      </c>
      <c r="P2442" t="s"/>
      <c r="Q2442" t="s"/>
      <c r="R2442" t="s"/>
      <c r="S2442" t="s"/>
      <c r="T2442" t="s"/>
      <c r="U2442" t="s"/>
      <c r="V2442" t="s">
        <v>67</v>
      </c>
      <c r="W2442" t="s">
        <v>26777</v>
      </c>
      <c r="X2442" t="s"/>
      <c r="Y2442" t="s"/>
      <c r="Z2442" t="s"/>
      <c r="AA2442" t="s">
        <v>84</v>
      </c>
      <c r="AB2442" t="s">
        <v>26778</v>
      </c>
      <c r="AC2442" t="s">
        <v>26779</v>
      </c>
      <c r="AD2442" t="s">
        <v>192</v>
      </c>
      <c r="AE2442" t="s">
        <v>310</v>
      </c>
      <c r="AF2442" t="s">
        <v>26780</v>
      </c>
      <c r="AG2442" t="s">
        <v>26781</v>
      </c>
      <c r="AH2442" t="s">
        <v>419</v>
      </c>
      <c r="AI2442" t="s">
        <v>26782</v>
      </c>
      <c r="AJ2442" t="s">
        <v>92</v>
      </c>
      <c r="AK2442" t="s">
        <v>66</v>
      </c>
    </row>
    <row r="2443" spans="1:38">
      <c r="A2443" t="s">
        <v>26783</v>
      </c>
      <c r="B2443" t="s">
        <v>26784</v>
      </c>
      <c r="C2443" t="s">
        <v>26785</v>
      </c>
      <c r="D2443" t="s"/>
      <c r="E2443" t="s">
        <v>26786</v>
      </c>
      <c r="F2443" t="s">
        <v>857</v>
      </c>
      <c r="G2443" t="s">
        <v>4887</v>
      </c>
      <c r="H2443" t="s">
        <v>51</v>
      </c>
      <c r="I2443" t="s">
        <v>6290</v>
      </c>
      <c r="J2443" t="s">
        <v>53</v>
      </c>
      <c r="K2443" t="s">
        <v>54</v>
      </c>
      <c r="L2443" t="s">
        <v>526</v>
      </c>
      <c r="M2443" t="s">
        <v>527</v>
      </c>
      <c r="N2443" t="s">
        <v>2716</v>
      </c>
      <c r="O2443" t="s">
        <v>79</v>
      </c>
      <c r="P2443" t="s"/>
      <c r="Q2443" t="s"/>
      <c r="R2443" t="s"/>
      <c r="S2443" t="s"/>
      <c r="T2443" t="s"/>
      <c r="U2443" t="s"/>
      <c r="V2443" t="s"/>
      <c r="W2443" t="s"/>
      <c r="X2443" t="s"/>
      <c r="Y2443" t="s"/>
      <c r="Z2443" t="s"/>
      <c r="AA2443" t="s"/>
      <c r="AB2443" t="s">
        <v>26787</v>
      </c>
      <c r="AC2443" t="s">
        <v>26787</v>
      </c>
      <c r="AD2443" t="s">
        <v>110</v>
      </c>
      <c r="AE2443" t="s">
        <v>1254</v>
      </c>
      <c r="AF2443" t="s">
        <v>26788</v>
      </c>
      <c r="AG2443" t="s">
        <v>26789</v>
      </c>
      <c r="AH2443" t="s">
        <v>149</v>
      </c>
      <c r="AI2443" t="s">
        <v>26790</v>
      </c>
      <c r="AJ2443" t="s">
        <v>92</v>
      </c>
      <c r="AK2443" t="s">
        <v>66</v>
      </c>
    </row>
    <row r="2444" spans="1:38">
      <c r="A2444" t="s">
        <v>3069</v>
      </c>
      <c r="B2444" t="s">
        <v>26791</v>
      </c>
      <c r="C2444" t="s">
        <v>26792</v>
      </c>
      <c r="D2444" t="s">
        <v>26793</v>
      </c>
      <c r="E2444" t="s">
        <v>26794</v>
      </c>
      <c r="F2444" t="s">
        <v>5016</v>
      </c>
      <c r="G2444" t="s">
        <v>72</v>
      </c>
      <c r="H2444" t="s">
        <v>51</v>
      </c>
      <c r="I2444" t="s">
        <v>26795</v>
      </c>
      <c r="J2444" t="s">
        <v>9251</v>
      </c>
      <c r="K2444" t="s">
        <v>237</v>
      </c>
      <c r="L2444" t="s">
        <v>454</v>
      </c>
      <c r="M2444" t="s">
        <v>454</v>
      </c>
      <c r="N2444" t="s">
        <v>556</v>
      </c>
      <c r="O2444" t="s">
        <v>301</v>
      </c>
      <c r="P2444" t="s"/>
      <c r="Q2444" t="s"/>
      <c r="R2444" t="s"/>
      <c r="S2444" t="s"/>
      <c r="T2444" t="s"/>
      <c r="U2444" t="s"/>
      <c r="V2444" t="s">
        <v>67</v>
      </c>
      <c r="W2444" t="s">
        <v>26796</v>
      </c>
      <c r="X2444" t="s"/>
      <c r="Y2444" t="s"/>
      <c r="Z2444" t="s"/>
      <c r="AA2444" t="s">
        <v>84</v>
      </c>
      <c r="AB2444" t="s">
        <v>26797</v>
      </c>
      <c r="AC2444" t="s">
        <v>26797</v>
      </c>
      <c r="AD2444" t="s">
        <v>209</v>
      </c>
      <c r="AE2444" t="s">
        <v>44</v>
      </c>
      <c r="AF2444" t="s">
        <v>26798</v>
      </c>
      <c r="AG2444" t="s">
        <v>20193</v>
      </c>
      <c r="AH2444" t="s">
        <v>816</v>
      </c>
      <c r="AI2444" t="s">
        <v>26799</v>
      </c>
      <c r="AJ2444" t="s">
        <v>92</v>
      </c>
      <c r="AK2444" t="s">
        <v>66</v>
      </c>
    </row>
    <row r="2445" spans="1:38">
      <c r="A2445" t="s">
        <v>26800</v>
      </c>
      <c r="B2445" t="s">
        <v>26801</v>
      </c>
      <c r="C2445" t="s">
        <v>26802</v>
      </c>
      <c r="D2445" t="s">
        <v>26803</v>
      </c>
      <c r="E2445" t="s">
        <v>26804</v>
      </c>
      <c r="F2445" t="s">
        <v>857</v>
      </c>
      <c r="G2445" t="s">
        <v>72</v>
      </c>
      <c r="H2445" t="s">
        <v>51</v>
      </c>
      <c r="I2445" t="s">
        <v>15350</v>
      </c>
      <c r="J2445" t="s">
        <v>99</v>
      </c>
      <c r="K2445" t="s">
        <v>54</v>
      </c>
      <c r="L2445" t="s">
        <v>1880</v>
      </c>
      <c r="M2445" t="s">
        <v>1881</v>
      </c>
      <c r="N2445" t="s">
        <v>2899</v>
      </c>
      <c r="O2445" t="s">
        <v>192</v>
      </c>
      <c r="P2445" t="s">
        <v>26805</v>
      </c>
      <c r="Q2445" t="s">
        <v>59</v>
      </c>
      <c r="R2445" t="s">
        <v>26806</v>
      </c>
      <c r="S2445" t="s"/>
      <c r="T2445" t="s"/>
      <c r="U2445" t="s">
        <v>26807</v>
      </c>
      <c r="V2445" t="s">
        <v>67</v>
      </c>
      <c r="W2445" t="s">
        <v>26808</v>
      </c>
      <c r="X2445" t="s"/>
      <c r="Y2445" t="s"/>
      <c r="Z2445" t="s"/>
      <c r="AA2445" t="s">
        <v>84</v>
      </c>
      <c r="AB2445" t="s">
        <v>26809</v>
      </c>
      <c r="AC2445" t="s">
        <v>26810</v>
      </c>
      <c r="AD2445" t="s">
        <v>110</v>
      </c>
      <c r="AE2445" t="s">
        <v>44</v>
      </c>
      <c r="AF2445" t="s">
        <v>26811</v>
      </c>
      <c r="AG2445" t="s">
        <v>26812</v>
      </c>
      <c r="AH2445" t="s">
        <v>86</v>
      </c>
      <c r="AI2445" t="s">
        <v>26813</v>
      </c>
      <c r="AJ2445" t="s">
        <v>92</v>
      </c>
      <c r="AK2445" t="s">
        <v>66</v>
      </c>
    </row>
    <row r="2446" spans="1:38">
      <c r="A2446" t="s">
        <v>26814</v>
      </c>
      <c r="B2446" t="s">
        <v>26815</v>
      </c>
      <c r="C2446" t="s">
        <v>26816</v>
      </c>
      <c r="D2446" t="s">
        <v>26817</v>
      </c>
      <c r="E2446" t="s">
        <v>26818</v>
      </c>
      <c r="F2446" t="s">
        <v>71</v>
      </c>
      <c r="G2446" t="s">
        <v>72</v>
      </c>
      <c r="H2446" t="s">
        <v>51</v>
      </c>
      <c r="I2446" t="s">
        <v>26819</v>
      </c>
      <c r="J2446" t="s">
        <v>137</v>
      </c>
      <c r="K2446" t="s">
        <v>138</v>
      </c>
      <c r="L2446" t="s">
        <v>470</v>
      </c>
      <c r="M2446" t="s">
        <v>685</v>
      </c>
      <c r="N2446" t="s">
        <v>686</v>
      </c>
      <c r="O2446" t="s">
        <v>142</v>
      </c>
      <c r="P2446" t="s"/>
      <c r="Q2446" t="s"/>
      <c r="R2446" t="s"/>
      <c r="S2446" t="s"/>
      <c r="T2446" t="s"/>
      <c r="U2446" t="s"/>
      <c r="V2446" t="s">
        <v>67</v>
      </c>
      <c r="W2446" t="s">
        <v>26820</v>
      </c>
      <c r="X2446" t="s"/>
      <c r="Y2446" t="s"/>
      <c r="Z2446" t="s"/>
      <c r="AA2446" t="s">
        <v>84</v>
      </c>
      <c r="AB2446" t="s">
        <v>26821</v>
      </c>
      <c r="AC2446" t="s">
        <v>26821</v>
      </c>
      <c r="AD2446" t="s">
        <v>86</v>
      </c>
      <c r="AE2446" t="s">
        <v>44</v>
      </c>
      <c r="AF2446" t="s">
        <v>26822</v>
      </c>
      <c r="AG2446" t="s">
        <v>26823</v>
      </c>
      <c r="AH2446" t="s">
        <v>90</v>
      </c>
      <c r="AI2446" t="s">
        <v>26824</v>
      </c>
      <c r="AJ2446" t="s">
        <v>92</v>
      </c>
      <c r="AK2446" t="s">
        <v>66</v>
      </c>
    </row>
    <row r="2447" spans="1:38">
      <c r="A2447" t="s">
        <v>26825</v>
      </c>
      <c r="B2447" t="s">
        <v>26826</v>
      </c>
      <c r="C2447" t="s">
        <v>26827</v>
      </c>
      <c r="D2447" t="s">
        <v>26828</v>
      </c>
      <c r="E2447" t="s">
        <v>26829</v>
      </c>
      <c r="F2447" t="s">
        <v>233</v>
      </c>
      <c r="G2447" t="s">
        <v>50</v>
      </c>
      <c r="H2447" t="s">
        <v>51</v>
      </c>
      <c r="I2447" t="s">
        <v>26830</v>
      </c>
      <c r="J2447" t="s">
        <v>842</v>
      </c>
      <c r="K2447" t="s">
        <v>54</v>
      </c>
      <c r="L2447" t="s">
        <v>1701</v>
      </c>
      <c r="M2447" t="s">
        <v>1701</v>
      </c>
      <c r="N2447" t="s">
        <v>2210</v>
      </c>
      <c r="O2447" t="s">
        <v>180</v>
      </c>
      <c r="P2447" t="s">
        <v>529</v>
      </c>
      <c r="Q2447" t="s">
        <v>67</v>
      </c>
      <c r="R2447" t="s"/>
      <c r="S2447" t="s"/>
      <c r="T2447" t="s"/>
      <c r="U2447" t="s"/>
      <c r="V2447" t="s"/>
      <c r="W2447" t="s"/>
      <c r="X2447" t="s"/>
      <c r="Y2447" t="s"/>
      <c r="Z2447" t="s"/>
      <c r="AA2447" t="s"/>
      <c r="AB2447" t="s">
        <v>26831</v>
      </c>
      <c r="AC2447" t="s">
        <v>26832</v>
      </c>
      <c r="AD2447" t="s">
        <v>110</v>
      </c>
      <c r="AE2447" t="s">
        <v>44</v>
      </c>
      <c r="AF2447" t="s">
        <v>26833</v>
      </c>
      <c r="AG2447" t="s">
        <v>26834</v>
      </c>
      <c r="AH2447" t="s">
        <v>59</v>
      </c>
      <c r="AI2447" t="s">
        <v>26835</v>
      </c>
      <c r="AJ2447" t="s">
        <v>92</v>
      </c>
      <c r="AK2447" t="s">
        <v>66</v>
      </c>
    </row>
    <row r="2448" spans="1:38">
      <c r="A2448" t="s">
        <v>8007</v>
      </c>
      <c r="B2448" t="s">
        <v>26836</v>
      </c>
      <c r="C2448" t="s">
        <v>26837</v>
      </c>
      <c r="D2448" t="s">
        <v>26838</v>
      </c>
      <c r="E2448" t="s">
        <v>26839</v>
      </c>
      <c r="F2448" t="s">
        <v>98</v>
      </c>
      <c r="G2448" t="s">
        <v>50</v>
      </c>
      <c r="H2448" t="s">
        <v>51</v>
      </c>
      <c r="I2448" t="s">
        <v>235</v>
      </c>
      <c r="J2448" t="s"/>
      <c r="K2448" t="s">
        <v>237</v>
      </c>
      <c r="L2448" t="s">
        <v>55</v>
      </c>
      <c r="M2448" t="s">
        <v>56</v>
      </c>
      <c r="N2448" t="s">
        <v>1772</v>
      </c>
      <c r="O2448" t="s"/>
      <c r="P2448" t="s"/>
      <c r="Q2448" t="s">
        <v>44</v>
      </c>
      <c r="R2448" t="s"/>
      <c r="S2448" t="s"/>
      <c r="T2448" t="s"/>
      <c r="U2448" t="s"/>
      <c r="V2448" t="s"/>
      <c r="W2448" t="s"/>
      <c r="X2448" t="s"/>
      <c r="Y2448" t="s"/>
      <c r="Z2448" t="s"/>
      <c r="AA2448" t="s"/>
      <c r="AB2448" t="s">
        <v>26840</v>
      </c>
      <c r="AC2448" t="s">
        <v>26840</v>
      </c>
      <c r="AD2448" t="s">
        <v>174</v>
      </c>
      <c r="AE2448" t="s">
        <v>277</v>
      </c>
      <c r="AF2448" t="s">
        <v>26841</v>
      </c>
      <c r="AG2448" t="s">
        <v>26842</v>
      </c>
      <c r="AH2448" t="s">
        <v>93</v>
      </c>
      <c r="AI2448" t="s">
        <v>26843</v>
      </c>
      <c r="AJ2448" t="s">
        <v>26844</v>
      </c>
      <c r="AK2448" t="s">
        <v>66</v>
      </c>
    </row>
    <row r="2449" spans="1:38">
      <c r="A2449" t="s">
        <v>26845</v>
      </c>
      <c r="B2449" t="s">
        <v>26846</v>
      </c>
      <c r="C2449" t="s">
        <v>26847</v>
      </c>
      <c r="D2449" t="s"/>
      <c r="E2449" t="s">
        <v>26848</v>
      </c>
      <c r="F2449" t="s">
        <v>3100</v>
      </c>
      <c r="G2449" t="s">
        <v>72</v>
      </c>
      <c r="H2449" t="s">
        <v>51</v>
      </c>
      <c r="I2449" t="s">
        <v>26849</v>
      </c>
      <c r="J2449" t="s">
        <v>1038</v>
      </c>
      <c r="K2449" t="s">
        <v>354</v>
      </c>
      <c r="L2449" t="s">
        <v>470</v>
      </c>
      <c r="M2449" t="s">
        <v>685</v>
      </c>
      <c r="N2449" t="s">
        <v>686</v>
      </c>
      <c r="O2449" t="s">
        <v>241</v>
      </c>
      <c r="P2449" t="s"/>
      <c r="Q2449" t="s"/>
      <c r="R2449" t="s"/>
      <c r="S2449" t="s"/>
      <c r="T2449" t="s"/>
      <c r="U2449" t="s"/>
      <c r="V2449" t="s">
        <v>67</v>
      </c>
      <c r="W2449" t="s">
        <v>26850</v>
      </c>
      <c r="X2449" t="s"/>
      <c r="Y2449" t="s"/>
      <c r="Z2449" t="s"/>
      <c r="AA2449" t="s">
        <v>84</v>
      </c>
      <c r="AB2449" t="s">
        <v>26851</v>
      </c>
      <c r="AC2449" t="s">
        <v>26852</v>
      </c>
      <c r="AD2449" t="s">
        <v>59</v>
      </c>
      <c r="AE2449" t="s">
        <v>44</v>
      </c>
      <c r="AF2449" t="s">
        <v>26853</v>
      </c>
      <c r="AG2449" t="s">
        <v>110</v>
      </c>
      <c r="AH2449" t="s">
        <v>86</v>
      </c>
      <c r="AI2449" t="s">
        <v>26854</v>
      </c>
      <c r="AJ2449" t="s">
        <v>92</v>
      </c>
      <c r="AK2449" t="s">
        <v>66</v>
      </c>
    </row>
    <row r="2450" spans="1:38">
      <c r="A2450" t="s">
        <v>26855</v>
      </c>
      <c r="B2450" t="s">
        <v>26856</v>
      </c>
      <c r="C2450" t="s">
        <v>26857</v>
      </c>
      <c r="D2450" t="s">
        <v>26858</v>
      </c>
      <c r="E2450" t="s">
        <v>26859</v>
      </c>
      <c r="F2450" t="s">
        <v>21442</v>
      </c>
      <c r="G2450" t="s">
        <v>50</v>
      </c>
      <c r="H2450" t="s">
        <v>51</v>
      </c>
      <c r="I2450" t="s">
        <v>26860</v>
      </c>
      <c r="J2450" t="s">
        <v>4190</v>
      </c>
      <c r="K2450" t="s">
        <v>54</v>
      </c>
      <c r="L2450" t="s">
        <v>258</v>
      </c>
      <c r="M2450" t="s">
        <v>259</v>
      </c>
      <c r="N2450" t="s">
        <v>2370</v>
      </c>
      <c r="O2450" t="s">
        <v>209</v>
      </c>
      <c r="P2450" t="s"/>
      <c r="Q2450" t="s"/>
      <c r="R2450" t="s"/>
      <c r="S2450" t="s"/>
      <c r="T2450" t="s"/>
      <c r="U2450" t="s"/>
      <c r="V2450" t="s"/>
      <c r="W2450" t="s"/>
      <c r="X2450" t="s"/>
      <c r="Y2450" t="s"/>
      <c r="Z2450" t="s"/>
      <c r="AA2450" t="s"/>
      <c r="AB2450" t="s">
        <v>26861</v>
      </c>
      <c r="AC2450" t="s">
        <v>26862</v>
      </c>
      <c r="AD2450" t="s">
        <v>174</v>
      </c>
      <c r="AE2450" t="s">
        <v>44</v>
      </c>
      <c r="AF2450" t="s">
        <v>26863</v>
      </c>
      <c r="AG2450" t="s">
        <v>26864</v>
      </c>
      <c r="AH2450" t="s">
        <v>110</v>
      </c>
      <c r="AI2450" t="s">
        <v>26865</v>
      </c>
      <c r="AJ2450" t="s">
        <v>92</v>
      </c>
      <c r="AK2450" t="s">
        <v>66</v>
      </c>
    </row>
    <row r="2451" spans="1:38">
      <c r="A2451" t="s">
        <v>26866</v>
      </c>
      <c r="B2451" t="s">
        <v>26867</v>
      </c>
      <c r="C2451" t="s">
        <v>26868</v>
      </c>
      <c r="D2451" t="s">
        <v>26869</v>
      </c>
      <c r="E2451" t="s">
        <v>26870</v>
      </c>
      <c r="F2451" t="s">
        <v>1671</v>
      </c>
      <c r="G2451" t="s">
        <v>72</v>
      </c>
      <c r="H2451" t="s">
        <v>51</v>
      </c>
      <c r="I2451" t="s">
        <v>26871</v>
      </c>
      <c r="J2451" t="s"/>
      <c r="K2451" t="s">
        <v>1784</v>
      </c>
      <c r="L2451" t="s">
        <v>355</v>
      </c>
      <c r="M2451" t="s">
        <v>985</v>
      </c>
      <c r="N2451" t="s">
        <v>986</v>
      </c>
      <c r="O2451" t="s">
        <v>241</v>
      </c>
      <c r="P2451" t="s"/>
      <c r="Q2451" t="s"/>
      <c r="R2451" t="s"/>
      <c r="S2451" t="s"/>
      <c r="T2451" t="s"/>
      <c r="U2451" t="s"/>
      <c r="V2451" t="s"/>
      <c r="W2451" t="s">
        <v>26872</v>
      </c>
      <c r="X2451" t="s"/>
      <c r="Y2451" t="s"/>
      <c r="Z2451" t="s"/>
      <c r="AA2451" t="s"/>
      <c r="AB2451" t="s">
        <v>26873</v>
      </c>
      <c r="AC2451" t="s">
        <v>26873</v>
      </c>
      <c r="AD2451" t="s">
        <v>93</v>
      </c>
      <c r="AE2451" t="s">
        <v>44</v>
      </c>
      <c r="AF2451" t="s">
        <v>26874</v>
      </c>
      <c r="AG2451" t="s">
        <v>44</v>
      </c>
      <c r="AH2451" t="s">
        <v>44</v>
      </c>
      <c r="AI2451" t="s">
        <v>26875</v>
      </c>
      <c r="AJ2451" t="s">
        <v>92</v>
      </c>
      <c r="AK2451" t="s">
        <v>1849</v>
      </c>
    </row>
    <row r="2452" spans="1:38">
      <c r="A2452" t="s">
        <v>26876</v>
      </c>
      <c r="B2452" t="s">
        <v>26877</v>
      </c>
      <c r="C2452" t="s">
        <v>26878</v>
      </c>
      <c r="D2452" t="s">
        <v>26879</v>
      </c>
      <c r="E2452" t="s">
        <v>26880</v>
      </c>
      <c r="F2452" t="s">
        <v>697</v>
      </c>
      <c r="G2452" t="s">
        <v>50</v>
      </c>
      <c r="H2452" t="s">
        <v>51</v>
      </c>
      <c r="I2452" t="s">
        <v>26881</v>
      </c>
      <c r="J2452" t="s">
        <v>898</v>
      </c>
      <c r="K2452" t="s">
        <v>54</v>
      </c>
      <c r="L2452" t="s">
        <v>1701</v>
      </c>
      <c r="M2452" t="s">
        <v>1701</v>
      </c>
      <c r="N2452" t="s">
        <v>1702</v>
      </c>
      <c r="O2452" t="s"/>
      <c r="P2452" t="s"/>
      <c r="Q2452" t="s">
        <v>44</v>
      </c>
      <c r="R2452" t="s"/>
      <c r="S2452" t="s"/>
      <c r="T2452" t="s"/>
      <c r="U2452" t="s"/>
      <c r="V2452" t="s"/>
      <c r="W2452" t="s"/>
      <c r="X2452" t="s"/>
      <c r="Y2452" t="s"/>
      <c r="Z2452" t="s"/>
      <c r="AA2452" t="s"/>
      <c r="AB2452" t="s">
        <v>26882</v>
      </c>
      <c r="AC2452" t="s">
        <v>26882</v>
      </c>
      <c r="AD2452" t="s">
        <v>110</v>
      </c>
      <c r="AE2452" t="s">
        <v>44</v>
      </c>
      <c r="AF2452" t="s">
        <v>26883</v>
      </c>
      <c r="AG2452" t="s">
        <v>16547</v>
      </c>
      <c r="AH2452" t="s">
        <v>124</v>
      </c>
      <c r="AI2452" t="s">
        <v>26884</v>
      </c>
      <c r="AJ2452" t="s">
        <v>26885</v>
      </c>
      <c r="AK2452" t="s">
        <v>66</v>
      </c>
    </row>
    <row r="2453" spans="1:38">
      <c r="A2453" t="s">
        <v>26886</v>
      </c>
      <c r="B2453" t="s">
        <v>26887</v>
      </c>
      <c r="C2453" t="s">
        <v>26888</v>
      </c>
      <c r="D2453" t="s">
        <v>26889</v>
      </c>
      <c r="E2453" t="s">
        <v>26890</v>
      </c>
      <c r="F2453" t="s">
        <v>767</v>
      </c>
      <c r="G2453" t="s">
        <v>72</v>
      </c>
      <c r="H2453" t="s">
        <v>51</v>
      </c>
      <c r="I2453" t="s">
        <v>26891</v>
      </c>
      <c r="J2453" t="s">
        <v>13188</v>
      </c>
      <c r="K2453" t="s">
        <v>237</v>
      </c>
      <c r="L2453" t="s">
        <v>139</v>
      </c>
      <c r="M2453" t="s">
        <v>500</v>
      </c>
      <c r="N2453" t="s">
        <v>649</v>
      </c>
      <c r="O2453" t="s">
        <v>86</v>
      </c>
      <c r="P2453" t="s"/>
      <c r="Q2453" t="s">
        <v>67</v>
      </c>
      <c r="R2453" t="s">
        <v>26892</v>
      </c>
      <c r="S2453" t="s"/>
      <c r="T2453" t="s"/>
      <c r="U2453" t="s">
        <v>26893</v>
      </c>
      <c r="V2453" t="s">
        <v>67</v>
      </c>
      <c r="W2453" t="s">
        <v>3477</v>
      </c>
      <c r="X2453" t="s"/>
      <c r="Y2453" t="s"/>
      <c r="Z2453" t="s"/>
      <c r="AA2453" t="s">
        <v>84</v>
      </c>
      <c r="AB2453" t="s">
        <v>26894</v>
      </c>
      <c r="AC2453" t="s">
        <v>26895</v>
      </c>
      <c r="AD2453" t="s">
        <v>86</v>
      </c>
      <c r="AE2453" t="s">
        <v>87</v>
      </c>
      <c r="AF2453" t="s">
        <v>26896</v>
      </c>
      <c r="AG2453" t="s">
        <v>26897</v>
      </c>
      <c r="AH2453" t="s">
        <v>142</v>
      </c>
      <c r="AI2453" t="s">
        <v>26898</v>
      </c>
      <c r="AJ2453" t="s">
        <v>92</v>
      </c>
      <c r="AK2453" t="s">
        <v>66</v>
      </c>
    </row>
    <row r="2454" spans="1:38">
      <c r="A2454" t="s">
        <v>22128</v>
      </c>
      <c r="B2454" t="s">
        <v>26899</v>
      </c>
      <c r="C2454" t="s">
        <v>26900</v>
      </c>
      <c r="D2454" t="s">
        <v>26901</v>
      </c>
      <c r="E2454" t="s">
        <v>26902</v>
      </c>
      <c r="F2454" t="s">
        <v>98</v>
      </c>
      <c r="G2454" t="s">
        <v>50</v>
      </c>
      <c r="H2454" t="s">
        <v>51</v>
      </c>
      <c r="I2454" t="s"/>
      <c r="J2454" t="s"/>
      <c r="K2454" t="s"/>
      <c r="L2454" t="s">
        <v>204</v>
      </c>
      <c r="M2454" t="s">
        <v>205</v>
      </c>
      <c r="N2454" t="s">
        <v>2781</v>
      </c>
      <c r="O2454" t="s"/>
      <c r="P2454" t="s"/>
      <c r="Q2454" t="s">
        <v>44</v>
      </c>
      <c r="R2454" t="s"/>
      <c r="S2454" t="s"/>
      <c r="T2454" t="s"/>
      <c r="U2454" t="s"/>
      <c r="V2454" t="s"/>
      <c r="W2454" t="s"/>
      <c r="X2454" t="s"/>
      <c r="Y2454" t="s"/>
      <c r="Z2454" t="s"/>
      <c r="AA2454" t="s"/>
      <c r="AB2454" t="s">
        <v>26903</v>
      </c>
      <c r="AC2454" t="s">
        <v>26903</v>
      </c>
      <c r="AD2454" t="s">
        <v>149</v>
      </c>
      <c r="AE2454" t="s">
        <v>277</v>
      </c>
      <c r="AF2454" t="s">
        <v>26904</v>
      </c>
      <c r="AG2454" t="s">
        <v>26905</v>
      </c>
      <c r="AH2454" t="s">
        <v>195</v>
      </c>
      <c r="AI2454" t="s">
        <v>26906</v>
      </c>
      <c r="AJ2454" t="s">
        <v>26907</v>
      </c>
      <c r="AK2454" t="s">
        <v>66</v>
      </c>
    </row>
    <row r="2455" spans="1:38">
      <c r="A2455" t="s">
        <v>26908</v>
      </c>
      <c r="B2455" t="s">
        <v>26909</v>
      </c>
      <c r="C2455" t="s">
        <v>26910</v>
      </c>
      <c r="D2455" t="s">
        <v>26911</v>
      </c>
      <c r="E2455" t="s">
        <v>26912</v>
      </c>
      <c r="F2455" t="s">
        <v>968</v>
      </c>
      <c r="G2455" t="s">
        <v>72</v>
      </c>
      <c r="H2455" t="s">
        <v>51</v>
      </c>
      <c r="I2455" t="s">
        <v>26913</v>
      </c>
      <c r="J2455" t="s">
        <v>5792</v>
      </c>
      <c r="K2455" t="s">
        <v>138</v>
      </c>
      <c r="L2455" t="s">
        <v>76</v>
      </c>
      <c r="M2455" t="s">
        <v>77</v>
      </c>
      <c r="N2455" t="s">
        <v>860</v>
      </c>
      <c r="O2455" t="s">
        <v>79</v>
      </c>
      <c r="P2455" t="s">
        <v>26914</v>
      </c>
      <c r="Q2455" t="s">
        <v>67</v>
      </c>
      <c r="R2455" t="s">
        <v>26915</v>
      </c>
      <c r="S2455" t="s"/>
      <c r="T2455" t="s"/>
      <c r="U2455" t="s"/>
      <c r="V2455" t="s"/>
      <c r="W2455" t="s">
        <v>26916</v>
      </c>
      <c r="X2455" t="s"/>
      <c r="Y2455" t="s"/>
      <c r="Z2455" t="s"/>
      <c r="AA2455" t="s"/>
      <c r="AB2455" t="s">
        <v>26917</v>
      </c>
      <c r="AC2455" t="s">
        <v>26917</v>
      </c>
      <c r="AD2455" t="s">
        <v>301</v>
      </c>
      <c r="AE2455" t="s">
        <v>26918</v>
      </c>
      <c r="AF2455" t="s">
        <v>26919</v>
      </c>
      <c r="AG2455" t="s">
        <v>26920</v>
      </c>
      <c r="AH2455" t="s">
        <v>347</v>
      </c>
      <c r="AI2455" t="s">
        <v>26921</v>
      </c>
      <c r="AJ2455" t="s">
        <v>92</v>
      </c>
      <c r="AK2455" t="s">
        <v>66</v>
      </c>
    </row>
    <row r="2456" spans="1:38">
      <c r="A2456" t="s">
        <v>26922</v>
      </c>
      <c r="B2456" t="s">
        <v>26923</v>
      </c>
      <c r="C2456" t="s">
        <v>26924</v>
      </c>
      <c r="D2456" t="s"/>
      <c r="E2456" t="s">
        <v>26925</v>
      </c>
      <c r="F2456" t="s"/>
      <c r="G2456" t="s">
        <v>50</v>
      </c>
      <c r="H2456" t="s">
        <v>51</v>
      </c>
      <c r="I2456" t="s">
        <v>1519</v>
      </c>
      <c r="J2456" t="s">
        <v>53</v>
      </c>
      <c r="K2456" t="s">
        <v>54</v>
      </c>
      <c r="L2456" t="s">
        <v>76</v>
      </c>
      <c r="M2456" t="s">
        <v>77</v>
      </c>
      <c r="N2456" t="s">
        <v>860</v>
      </c>
      <c r="O2456" t="s">
        <v>142</v>
      </c>
      <c r="P2456" t="s">
        <v>1675</v>
      </c>
      <c r="Q2456" t="s">
        <v>67</v>
      </c>
      <c r="R2456" t="s">
        <v>26926</v>
      </c>
      <c r="S2456" t="s"/>
      <c r="T2456" t="s">
        <v>67</v>
      </c>
      <c r="U2456" t="s"/>
      <c r="V2456" t="s"/>
      <c r="W2456" t="s"/>
      <c r="X2456" t="s"/>
      <c r="Y2456" t="s"/>
      <c r="Z2456" t="s">
        <v>26927</v>
      </c>
      <c r="AA2456" t="s"/>
      <c r="AB2456" t="s">
        <v>26928</v>
      </c>
      <c r="AC2456" t="s">
        <v>26928</v>
      </c>
      <c r="AD2456" t="s">
        <v>59</v>
      </c>
      <c r="AE2456" t="s">
        <v>60</v>
      </c>
      <c r="AF2456" t="s">
        <v>26929</v>
      </c>
      <c r="AG2456" t="s">
        <v>26930</v>
      </c>
      <c r="AH2456" t="s">
        <v>63</v>
      </c>
      <c r="AI2456" t="s">
        <v>26931</v>
      </c>
      <c r="AJ2456" t="s">
        <v>92</v>
      </c>
      <c r="AK2456" t="s">
        <v>66</v>
      </c>
    </row>
    <row r="2457" spans="1:38">
      <c r="A2457" t="s">
        <v>21148</v>
      </c>
      <c r="B2457" t="s">
        <v>26932</v>
      </c>
      <c r="C2457" t="s">
        <v>26933</v>
      </c>
      <c r="D2457" t="s">
        <v>26934</v>
      </c>
      <c r="E2457" t="s">
        <v>26935</v>
      </c>
      <c r="F2457" t="s">
        <v>71</v>
      </c>
      <c r="G2457" t="s">
        <v>72</v>
      </c>
      <c r="H2457" t="s">
        <v>51</v>
      </c>
      <c r="I2457" t="s">
        <v>5512</v>
      </c>
      <c r="J2457" t="s"/>
      <c r="K2457" t="s">
        <v>569</v>
      </c>
      <c r="L2457" t="s">
        <v>258</v>
      </c>
      <c r="M2457" t="s">
        <v>259</v>
      </c>
      <c r="N2457" t="s">
        <v>260</v>
      </c>
      <c r="O2457" t="s">
        <v>124</v>
      </c>
      <c r="P2457" t="s">
        <v>26936</v>
      </c>
      <c r="Q2457" t="s">
        <v>67</v>
      </c>
      <c r="R2457" t="s">
        <v>26937</v>
      </c>
      <c r="S2457" t="s"/>
      <c r="T2457" t="s"/>
      <c r="U2457" t="s"/>
      <c r="V2457" t="s"/>
      <c r="W2457" t="s">
        <v>26938</v>
      </c>
      <c r="X2457" t="s"/>
      <c r="Y2457" t="s"/>
      <c r="Z2457" t="s"/>
      <c r="AA2457" t="s"/>
      <c r="AB2457" t="s">
        <v>26939</v>
      </c>
      <c r="AC2457" t="s">
        <v>26939</v>
      </c>
      <c r="AD2457" t="s">
        <v>110</v>
      </c>
      <c r="AE2457" t="s">
        <v>210</v>
      </c>
      <c r="AF2457" t="s">
        <v>26940</v>
      </c>
      <c r="AG2457" t="s">
        <v>26941</v>
      </c>
      <c r="AH2457" t="s">
        <v>59</v>
      </c>
      <c r="AI2457" t="s">
        <v>26942</v>
      </c>
      <c r="AJ2457" t="s">
        <v>92</v>
      </c>
      <c r="AK2457" t="s">
        <v>66</v>
      </c>
    </row>
    <row r="2458" spans="1:38">
      <c r="A2458" t="s">
        <v>26943</v>
      </c>
      <c r="B2458" t="s">
        <v>26944</v>
      </c>
      <c r="C2458" t="s">
        <v>26945</v>
      </c>
      <c r="D2458" t="s">
        <v>26946</v>
      </c>
      <c r="E2458" t="s">
        <v>26947</v>
      </c>
      <c r="F2458" t="s">
        <v>857</v>
      </c>
      <c r="G2458" t="s">
        <v>50</v>
      </c>
      <c r="H2458" t="s">
        <v>51</v>
      </c>
      <c r="I2458" t="s">
        <v>18793</v>
      </c>
      <c r="J2458" t="s">
        <v>187</v>
      </c>
      <c r="K2458" t="s">
        <v>188</v>
      </c>
      <c r="L2458" t="s">
        <v>843</v>
      </c>
      <c r="M2458" t="s">
        <v>844</v>
      </c>
      <c r="N2458" t="s">
        <v>5153</v>
      </c>
      <c r="O2458" t="s">
        <v>301</v>
      </c>
      <c r="P2458" t="s"/>
      <c r="Q2458" t="s"/>
      <c r="R2458" t="s"/>
      <c r="S2458" t="s"/>
      <c r="T2458" t="s"/>
      <c r="U2458" t="s"/>
      <c r="V2458" t="s"/>
      <c r="W2458" t="s"/>
      <c r="X2458" t="s"/>
      <c r="Y2458" t="s"/>
      <c r="Z2458" t="s"/>
      <c r="AA2458" t="s"/>
      <c r="AB2458" t="s">
        <v>26948</v>
      </c>
      <c r="AC2458" t="s">
        <v>26949</v>
      </c>
      <c r="AD2458" t="s">
        <v>151</v>
      </c>
      <c r="AE2458" t="s">
        <v>5675</v>
      </c>
      <c r="AF2458" t="s">
        <v>26950</v>
      </c>
      <c r="AG2458" t="s">
        <v>26951</v>
      </c>
      <c r="AH2458" t="s">
        <v>67</v>
      </c>
      <c r="AI2458" t="s">
        <v>26952</v>
      </c>
      <c r="AJ2458" t="s">
        <v>92</v>
      </c>
      <c r="AK2458" t="s">
        <v>66</v>
      </c>
    </row>
    <row r="2459" spans="1:38">
      <c r="A2459" t="s">
        <v>26953</v>
      </c>
      <c r="B2459" t="s">
        <v>26954</v>
      </c>
      <c r="C2459" t="s">
        <v>26955</v>
      </c>
      <c r="D2459" t="s">
        <v>26956</v>
      </c>
      <c r="E2459" t="s">
        <v>26957</v>
      </c>
      <c r="F2459" t="s">
        <v>255</v>
      </c>
      <c r="G2459" t="s">
        <v>50</v>
      </c>
      <c r="H2459" t="s">
        <v>51</v>
      </c>
      <c r="I2459" t="s">
        <v>2587</v>
      </c>
      <c r="J2459" t="s">
        <v>2588</v>
      </c>
      <c r="K2459" t="s">
        <v>54</v>
      </c>
      <c r="L2459" t="s">
        <v>582</v>
      </c>
      <c r="M2459" t="s">
        <v>871</v>
      </c>
      <c r="N2459" t="s">
        <v>872</v>
      </c>
      <c r="O2459" t="s">
        <v>103</v>
      </c>
      <c r="P2459" t="s">
        <v>26958</v>
      </c>
      <c r="Q2459" t="s">
        <v>93</v>
      </c>
      <c r="R2459" t="s"/>
      <c r="S2459" t="s"/>
      <c r="T2459" t="s"/>
      <c r="U2459" t="s"/>
      <c r="V2459" t="s"/>
      <c r="W2459" t="s"/>
      <c r="X2459" t="s"/>
      <c r="Y2459" t="s"/>
      <c r="Z2459" t="s"/>
      <c r="AA2459" t="s"/>
      <c r="AB2459" t="s">
        <v>26959</v>
      </c>
      <c r="AC2459" t="s">
        <v>26960</v>
      </c>
      <c r="AD2459" t="s">
        <v>59</v>
      </c>
      <c r="AE2459" t="s">
        <v>44</v>
      </c>
      <c r="AF2459" t="s">
        <v>26961</v>
      </c>
      <c r="AG2459" t="s">
        <v>26962</v>
      </c>
      <c r="AH2459" t="s">
        <v>63</v>
      </c>
      <c r="AI2459" t="s">
        <v>26963</v>
      </c>
      <c r="AJ2459" t="s">
        <v>92</v>
      </c>
      <c r="AK2459" t="s">
        <v>66</v>
      </c>
    </row>
    <row r="2460" spans="1:38">
      <c r="A2460" t="s">
        <v>26964</v>
      </c>
      <c r="B2460" t="s">
        <v>26965</v>
      </c>
      <c r="C2460" t="s">
        <v>26966</v>
      </c>
      <c r="D2460" t="s">
        <v>26967</v>
      </c>
      <c r="E2460" t="s">
        <v>26968</v>
      </c>
      <c r="F2460" t="s"/>
      <c r="G2460" t="s">
        <v>72</v>
      </c>
      <c r="H2460" t="s">
        <v>51</v>
      </c>
      <c r="I2460" t="s">
        <v>10113</v>
      </c>
      <c r="J2460" t="s">
        <v>10113</v>
      </c>
      <c r="K2460" t="s">
        <v>2476</v>
      </c>
      <c r="L2460" t="s">
        <v>55</v>
      </c>
      <c r="M2460" t="s">
        <v>56</v>
      </c>
      <c r="N2460" t="s">
        <v>441</v>
      </c>
      <c r="O2460" t="s">
        <v>174</v>
      </c>
      <c r="P2460" t="s"/>
      <c r="Q2460" t="s"/>
      <c r="R2460" t="s"/>
      <c r="S2460" t="s"/>
      <c r="T2460" t="s"/>
      <c r="U2460" t="s"/>
      <c r="V2460" t="s">
        <v>67</v>
      </c>
      <c r="W2460" t="s">
        <v>13356</v>
      </c>
      <c r="X2460" t="s"/>
      <c r="Y2460" t="s"/>
      <c r="Z2460" t="s"/>
      <c r="AA2460" t="s">
        <v>84</v>
      </c>
      <c r="AB2460" t="s">
        <v>26969</v>
      </c>
      <c r="AC2460" t="s">
        <v>26970</v>
      </c>
      <c r="AD2460" t="s">
        <v>142</v>
      </c>
      <c r="AE2460" t="s">
        <v>44</v>
      </c>
      <c r="AF2460" t="s">
        <v>26971</v>
      </c>
      <c r="AG2460" t="s">
        <v>26972</v>
      </c>
      <c r="AH2460" t="s">
        <v>536</v>
      </c>
      <c r="AI2460" t="s">
        <v>26973</v>
      </c>
      <c r="AJ2460" t="s">
        <v>92</v>
      </c>
      <c r="AK2460" t="s">
        <v>66</v>
      </c>
    </row>
    <row r="2461" spans="1:38">
      <c r="A2461" t="s">
        <v>26974</v>
      </c>
      <c r="B2461" t="s">
        <v>26975</v>
      </c>
      <c r="C2461" t="s">
        <v>26976</v>
      </c>
      <c r="D2461" t="s">
        <v>26977</v>
      </c>
      <c r="E2461" t="s">
        <v>26978</v>
      </c>
      <c r="F2461" t="s">
        <v>697</v>
      </c>
      <c r="G2461" t="s">
        <v>72</v>
      </c>
      <c r="H2461" t="s">
        <v>51</v>
      </c>
      <c r="I2461" t="s">
        <v>26979</v>
      </c>
      <c r="J2461" t="s"/>
      <c r="K2461" t="s">
        <v>3018</v>
      </c>
      <c r="L2461" t="s">
        <v>470</v>
      </c>
      <c r="M2461" t="s">
        <v>685</v>
      </c>
      <c r="N2461" t="s">
        <v>686</v>
      </c>
      <c r="O2461" t="s">
        <v>112</v>
      </c>
      <c r="P2461" t="s"/>
      <c r="Q2461" t="s"/>
      <c r="R2461" t="s"/>
      <c r="S2461" t="s"/>
      <c r="T2461" t="s"/>
      <c r="U2461" t="s"/>
      <c r="V2461" t="s"/>
      <c r="W2461" t="s">
        <v>26980</v>
      </c>
      <c r="X2461" t="s"/>
      <c r="Y2461" t="s"/>
      <c r="Z2461" t="s"/>
      <c r="AA2461" t="s"/>
      <c r="AB2461" t="s">
        <v>26981</v>
      </c>
      <c r="AC2461" t="s">
        <v>26982</v>
      </c>
      <c r="AD2461" t="s">
        <v>93</v>
      </c>
      <c r="AE2461" t="s">
        <v>44</v>
      </c>
      <c r="AF2461" t="s">
        <v>26983</v>
      </c>
      <c r="AG2461" t="s">
        <v>1196</v>
      </c>
      <c r="AH2461" t="s">
        <v>44</v>
      </c>
      <c r="AI2461" t="s">
        <v>26984</v>
      </c>
      <c r="AJ2461" t="s">
        <v>92</v>
      </c>
      <c r="AK2461" t="s">
        <v>66</v>
      </c>
    </row>
    <row r="2462" spans="1:38">
      <c r="A2462" t="s">
        <v>26985</v>
      </c>
      <c r="B2462" t="s">
        <v>26986</v>
      </c>
      <c r="C2462" t="s">
        <v>26987</v>
      </c>
      <c r="D2462" t="s">
        <v>26988</v>
      </c>
      <c r="E2462" t="s">
        <v>26989</v>
      </c>
      <c r="F2462" t="s">
        <v>255</v>
      </c>
      <c r="G2462" t="s">
        <v>50</v>
      </c>
      <c r="H2462" t="s">
        <v>51</v>
      </c>
      <c r="I2462" t="s">
        <v>2975</v>
      </c>
      <c r="J2462" t="s"/>
      <c r="K2462" t="s">
        <v>2975</v>
      </c>
      <c r="L2462" t="s">
        <v>582</v>
      </c>
      <c r="M2462" t="s">
        <v>871</v>
      </c>
      <c r="N2462" t="s">
        <v>1922</v>
      </c>
      <c r="O2462" t="s">
        <v>241</v>
      </c>
      <c r="P2462" t="s">
        <v>7742</v>
      </c>
      <c r="Q2462" t="s">
        <v>67</v>
      </c>
      <c r="R2462" t="s"/>
      <c r="S2462" t="s"/>
      <c r="T2462" t="s"/>
      <c r="U2462" t="s"/>
      <c r="V2462" t="s"/>
      <c r="W2462" t="s"/>
      <c r="X2462" t="s"/>
      <c r="Y2462" t="s"/>
      <c r="Z2462" t="s"/>
      <c r="AA2462" t="s"/>
      <c r="AB2462" t="s">
        <v>26990</v>
      </c>
      <c r="AC2462" t="s">
        <v>26991</v>
      </c>
      <c r="AD2462" t="s">
        <v>345</v>
      </c>
      <c r="AE2462" t="s">
        <v>44</v>
      </c>
      <c r="AF2462" t="s">
        <v>26992</v>
      </c>
      <c r="AG2462" t="s">
        <v>26993</v>
      </c>
      <c r="AH2462" t="s">
        <v>762</v>
      </c>
      <c r="AI2462" t="s">
        <v>26994</v>
      </c>
      <c r="AJ2462" t="s">
        <v>92</v>
      </c>
      <c r="AK2462" t="s">
        <v>66</v>
      </c>
    </row>
    <row r="2463" spans="1:38">
      <c r="A2463" t="s">
        <v>26995</v>
      </c>
      <c r="B2463" t="s">
        <v>26996</v>
      </c>
      <c r="C2463" t="s">
        <v>26997</v>
      </c>
      <c r="D2463" t="s"/>
      <c r="E2463" t="s">
        <v>26998</v>
      </c>
      <c r="F2463" t="s">
        <v>2409</v>
      </c>
      <c r="G2463" t="s">
        <v>1178</v>
      </c>
      <c r="H2463" t="s">
        <v>51</v>
      </c>
      <c r="I2463" t="s">
        <v>7852</v>
      </c>
      <c r="J2463" t="s">
        <v>53</v>
      </c>
      <c r="K2463" t="s">
        <v>54</v>
      </c>
      <c r="L2463" t="s">
        <v>355</v>
      </c>
      <c r="M2463" t="s">
        <v>985</v>
      </c>
      <c r="N2463" t="s">
        <v>986</v>
      </c>
      <c r="O2463" t="s">
        <v>174</v>
      </c>
      <c r="P2463" t="s"/>
      <c r="Q2463" t="s"/>
      <c r="R2463" t="s"/>
      <c r="S2463" t="s"/>
      <c r="T2463" t="s"/>
      <c r="U2463" t="s">
        <v>7813</v>
      </c>
      <c r="V2463" t="s">
        <v>67</v>
      </c>
      <c r="W2463" t="s">
        <v>26999</v>
      </c>
      <c r="X2463" t="s"/>
      <c r="Y2463" t="s"/>
      <c r="Z2463" t="s"/>
      <c r="AA2463" t="s">
        <v>84</v>
      </c>
      <c r="AB2463" t="s">
        <v>27000</v>
      </c>
      <c r="AC2463" t="s">
        <v>27001</v>
      </c>
      <c r="AD2463" t="s">
        <v>86</v>
      </c>
      <c r="AE2463" t="s">
        <v>44</v>
      </c>
      <c r="AF2463" t="s">
        <v>27002</v>
      </c>
      <c r="AG2463" t="s">
        <v>6750</v>
      </c>
      <c r="AH2463" t="s">
        <v>518</v>
      </c>
      <c r="AI2463" t="s">
        <v>27003</v>
      </c>
      <c r="AJ2463" t="s">
        <v>92</v>
      </c>
      <c r="AK2463" t="s">
        <v>66</v>
      </c>
    </row>
    <row r="2464" spans="1:38">
      <c r="A2464" t="s">
        <v>27004</v>
      </c>
      <c r="B2464" t="s">
        <v>27005</v>
      </c>
      <c r="C2464" t="s">
        <v>27006</v>
      </c>
      <c r="D2464" t="s"/>
      <c r="E2464" t="s">
        <v>27007</v>
      </c>
      <c r="F2464" t="s">
        <v>2409</v>
      </c>
      <c r="G2464" t="s">
        <v>50</v>
      </c>
      <c r="H2464" t="s">
        <v>51</v>
      </c>
      <c r="I2464" t="s">
        <v>912</v>
      </c>
      <c r="J2464" t="s">
        <v>440</v>
      </c>
      <c r="K2464" t="s">
        <v>54</v>
      </c>
      <c r="L2464" t="s">
        <v>219</v>
      </c>
      <c r="M2464" t="s">
        <v>220</v>
      </c>
      <c r="N2464" t="s">
        <v>10393</v>
      </c>
      <c r="O2464" t="s">
        <v>79</v>
      </c>
      <c r="P2464" t="s">
        <v>8989</v>
      </c>
      <c r="Q2464" t="s">
        <v>93</v>
      </c>
      <c r="R2464" t="s">
        <v>27008</v>
      </c>
      <c r="S2464" t="s"/>
      <c r="T2464" t="s"/>
      <c r="U2464" t="s"/>
      <c r="V2464" t="s"/>
      <c r="W2464" t="s"/>
      <c r="X2464" t="s"/>
      <c r="Y2464" t="s"/>
      <c r="Z2464" t="s"/>
      <c r="AA2464" t="s"/>
      <c r="AB2464" t="s">
        <v>27009</v>
      </c>
      <c r="AC2464" t="s">
        <v>27010</v>
      </c>
      <c r="AD2464" t="s">
        <v>93</v>
      </c>
      <c r="AE2464" t="s">
        <v>44</v>
      </c>
      <c r="AF2464" t="s">
        <v>27011</v>
      </c>
      <c r="AG2464" t="s">
        <v>27012</v>
      </c>
      <c r="AH2464" t="s">
        <v>44</v>
      </c>
      <c r="AI2464" t="s">
        <v>27013</v>
      </c>
      <c r="AJ2464" t="s">
        <v>92</v>
      </c>
      <c r="AK2464" t="s">
        <v>66</v>
      </c>
    </row>
    <row r="2465" spans="1:38">
      <c r="A2465" t="s">
        <v>27014</v>
      </c>
      <c r="B2465" t="s">
        <v>27015</v>
      </c>
      <c r="C2465" t="s">
        <v>27016</v>
      </c>
      <c r="D2465" t="s">
        <v>27017</v>
      </c>
      <c r="E2465" t="s">
        <v>27018</v>
      </c>
      <c r="F2465" t="s">
        <v>438</v>
      </c>
      <c r="G2465" t="s">
        <v>72</v>
      </c>
      <c r="H2465" t="s">
        <v>51</v>
      </c>
      <c r="I2465" t="s">
        <v>2281</v>
      </c>
      <c r="J2465" t="s"/>
      <c r="K2465" t="s">
        <v>469</v>
      </c>
      <c r="L2465" t="s">
        <v>808</v>
      </c>
      <c r="M2465" t="s">
        <v>809</v>
      </c>
      <c r="N2465" t="s">
        <v>2649</v>
      </c>
      <c r="O2465" t="s">
        <v>241</v>
      </c>
      <c r="P2465" t="s"/>
      <c r="Q2465" t="s"/>
      <c r="R2465" t="s"/>
      <c r="S2465" t="s"/>
      <c r="T2465" t="s"/>
      <c r="U2465" t="s"/>
      <c r="V2465" t="s"/>
      <c r="W2465" t="s">
        <v>27019</v>
      </c>
      <c r="X2465" t="s"/>
      <c r="Y2465" t="s"/>
      <c r="Z2465" t="s"/>
      <c r="AA2465" t="s"/>
      <c r="AB2465" t="s">
        <v>27020</v>
      </c>
      <c r="AC2465" t="s">
        <v>27021</v>
      </c>
      <c r="AD2465" t="s">
        <v>174</v>
      </c>
      <c r="AE2465" t="s">
        <v>387</v>
      </c>
      <c r="AF2465" t="s">
        <v>27022</v>
      </c>
      <c r="AG2465" t="s">
        <v>27023</v>
      </c>
      <c r="AH2465" t="s">
        <v>63</v>
      </c>
      <c r="AI2465" t="s">
        <v>27024</v>
      </c>
      <c r="AJ2465" t="s">
        <v>92</v>
      </c>
      <c r="AK2465" t="s">
        <v>66</v>
      </c>
    </row>
    <row r="2466" spans="1:38">
      <c r="A2466" t="s">
        <v>27025</v>
      </c>
      <c r="B2466" t="s">
        <v>27026</v>
      </c>
      <c r="C2466" t="s">
        <v>27027</v>
      </c>
      <c r="D2466" t="s">
        <v>27028</v>
      </c>
      <c r="E2466" t="s">
        <v>27029</v>
      </c>
      <c r="F2466" t="s">
        <v>541</v>
      </c>
      <c r="G2466" t="s">
        <v>50</v>
      </c>
      <c r="H2466" t="s">
        <v>51</v>
      </c>
      <c r="I2466" t="s">
        <v>2587</v>
      </c>
      <c r="J2466" t="s">
        <v>2588</v>
      </c>
      <c r="K2466" t="s">
        <v>54</v>
      </c>
      <c r="L2466" t="s">
        <v>355</v>
      </c>
      <c r="M2466" t="s">
        <v>356</v>
      </c>
      <c r="N2466" t="s">
        <v>357</v>
      </c>
      <c r="O2466" t="s">
        <v>826</v>
      </c>
      <c r="P2466" t="s"/>
      <c r="Q2466" t="s"/>
      <c r="R2466" t="s"/>
      <c r="S2466" t="s"/>
      <c r="T2466" t="s"/>
      <c r="U2466" t="s"/>
      <c r="V2466" t="s"/>
      <c r="W2466" t="s"/>
      <c r="X2466" t="s"/>
      <c r="Y2466" t="s"/>
      <c r="Z2466" t="s"/>
      <c r="AA2466" t="s"/>
      <c r="AB2466" t="s">
        <v>27030</v>
      </c>
      <c r="AC2466" t="s">
        <v>27031</v>
      </c>
      <c r="AD2466" t="s">
        <v>151</v>
      </c>
      <c r="AE2466" t="s">
        <v>44</v>
      </c>
      <c r="AF2466" t="s">
        <v>27032</v>
      </c>
      <c r="AG2466" t="s">
        <v>18788</v>
      </c>
      <c r="AH2466" t="s">
        <v>112</v>
      </c>
      <c r="AI2466" t="s">
        <v>27033</v>
      </c>
      <c r="AJ2466" t="s">
        <v>92</v>
      </c>
      <c r="AK2466" t="s">
        <v>66</v>
      </c>
    </row>
    <row r="2467" spans="1:38">
      <c r="A2467" t="s">
        <v>16644</v>
      </c>
      <c r="B2467" t="s">
        <v>27034</v>
      </c>
      <c r="C2467" t="s">
        <v>27035</v>
      </c>
      <c r="D2467" t="s">
        <v>27036</v>
      </c>
      <c r="E2467" t="s">
        <v>27037</v>
      </c>
      <c r="F2467" t="s"/>
      <c r="G2467" t="s">
        <v>50</v>
      </c>
      <c r="H2467" t="s">
        <v>51</v>
      </c>
      <c r="I2467" t="s">
        <v>27038</v>
      </c>
      <c r="J2467" t="s">
        <v>53</v>
      </c>
      <c r="K2467" t="s">
        <v>54</v>
      </c>
      <c r="L2467" t="s">
        <v>55</v>
      </c>
      <c r="M2467" t="s">
        <v>56</v>
      </c>
      <c r="N2467" t="s">
        <v>441</v>
      </c>
      <c r="O2467" t="s"/>
      <c r="P2467" t="s"/>
      <c r="Q2467" t="s">
        <v>44</v>
      </c>
      <c r="R2467" t="s"/>
      <c r="S2467" t="s"/>
      <c r="T2467" t="s"/>
      <c r="U2467" t="s"/>
      <c r="V2467" t="s"/>
      <c r="W2467" t="s"/>
      <c r="X2467" t="s"/>
      <c r="Y2467" t="s"/>
      <c r="Z2467" t="s"/>
      <c r="AA2467" t="s"/>
      <c r="AB2467" t="s">
        <v>27039</v>
      </c>
      <c r="AC2467" t="s">
        <v>27039</v>
      </c>
      <c r="AD2467" t="s">
        <v>192</v>
      </c>
      <c r="AE2467" t="s">
        <v>310</v>
      </c>
      <c r="AF2467" t="s">
        <v>27040</v>
      </c>
      <c r="AG2467" t="s">
        <v>2368</v>
      </c>
      <c r="AH2467" t="s">
        <v>406</v>
      </c>
      <c r="AI2467" t="s">
        <v>27041</v>
      </c>
      <c r="AJ2467" t="s">
        <v>27042</v>
      </c>
      <c r="AK2467" t="s">
        <v>66</v>
      </c>
    </row>
    <row r="2468" spans="1:38">
      <c r="A2468" t="s">
        <v>27043</v>
      </c>
      <c r="B2468" t="s">
        <v>27044</v>
      </c>
      <c r="C2468" t="s">
        <v>27045</v>
      </c>
      <c r="D2468" t="s">
        <v>27046</v>
      </c>
      <c r="E2468" t="s">
        <v>27047</v>
      </c>
      <c r="F2468" t="s">
        <v>98</v>
      </c>
      <c r="G2468" t="s">
        <v>50</v>
      </c>
      <c r="H2468" t="s">
        <v>51</v>
      </c>
      <c r="I2468" t="s">
        <v>3842</v>
      </c>
      <c r="J2468" t="s">
        <v>53</v>
      </c>
      <c r="K2468" t="s">
        <v>54</v>
      </c>
      <c r="L2468" t="s">
        <v>355</v>
      </c>
      <c r="M2468" t="s">
        <v>356</v>
      </c>
      <c r="N2468" t="s">
        <v>4633</v>
      </c>
      <c r="O2468" t="s">
        <v>241</v>
      </c>
      <c r="P2468" t="s">
        <v>27048</v>
      </c>
      <c r="Q2468" t="s">
        <v>93</v>
      </c>
      <c r="R2468" t="s">
        <v>27049</v>
      </c>
      <c r="S2468" t="s"/>
      <c r="T2468" t="s"/>
      <c r="U2468" t="s"/>
      <c r="V2468" t="s"/>
      <c r="W2468" t="s"/>
      <c r="X2468" t="s"/>
      <c r="Y2468" t="s"/>
      <c r="Z2468" t="s"/>
      <c r="AA2468" t="s"/>
      <c r="AB2468" t="s">
        <v>27050</v>
      </c>
      <c r="AC2468" t="s">
        <v>27051</v>
      </c>
      <c r="AD2468" t="s">
        <v>59</v>
      </c>
      <c r="AE2468" t="s">
        <v>44</v>
      </c>
      <c r="AF2468" t="s">
        <v>27052</v>
      </c>
      <c r="AG2468" t="s">
        <v>27053</v>
      </c>
      <c r="AH2468" t="s">
        <v>59</v>
      </c>
      <c r="AI2468" t="s">
        <v>27054</v>
      </c>
      <c r="AJ2468" t="s">
        <v>92</v>
      </c>
      <c r="AK2468" t="s">
        <v>66</v>
      </c>
    </row>
    <row r="2469" spans="1:38">
      <c r="A2469" t="s">
        <v>27055</v>
      </c>
      <c r="B2469" t="s">
        <v>27056</v>
      </c>
      <c r="C2469" t="s">
        <v>27057</v>
      </c>
      <c r="D2469" t="s">
        <v>27058</v>
      </c>
      <c r="E2469" t="s">
        <v>27059</v>
      </c>
      <c r="F2469" t="s">
        <v>396</v>
      </c>
      <c r="G2469" t="s">
        <v>50</v>
      </c>
      <c r="H2469" t="s">
        <v>51</v>
      </c>
      <c r="I2469" t="s">
        <v>27060</v>
      </c>
      <c r="J2469" t="s">
        <v>440</v>
      </c>
      <c r="K2469" t="s">
        <v>54</v>
      </c>
      <c r="L2469" t="s">
        <v>1344</v>
      </c>
      <c r="M2469" t="s">
        <v>3962</v>
      </c>
      <c r="N2469" t="s">
        <v>4445</v>
      </c>
      <c r="O2469" t="s">
        <v>846</v>
      </c>
      <c r="P2469" t="s">
        <v>27061</v>
      </c>
      <c r="Q2469" t="s">
        <v>67</v>
      </c>
      <c r="R2469" t="s"/>
      <c r="S2469" t="s"/>
      <c r="T2469" t="s"/>
      <c r="U2469" t="s"/>
      <c r="V2469" t="s"/>
      <c r="W2469" t="s"/>
      <c r="X2469" t="s"/>
      <c r="Y2469" t="s"/>
      <c r="Z2469" t="s"/>
      <c r="AA2469" t="s"/>
      <c r="AB2469" t="s">
        <v>27062</v>
      </c>
      <c r="AC2469" t="s">
        <v>27063</v>
      </c>
      <c r="AD2469" t="s">
        <v>93</v>
      </c>
      <c r="AE2469" t="s">
        <v>277</v>
      </c>
      <c r="AF2469" t="s">
        <v>27064</v>
      </c>
      <c r="AG2469" t="s">
        <v>11675</v>
      </c>
      <c r="AH2469" t="s">
        <v>44</v>
      </c>
      <c r="AI2469" t="s">
        <v>27065</v>
      </c>
      <c r="AJ2469" t="s">
        <v>92</v>
      </c>
      <c r="AK2469" t="s">
        <v>66</v>
      </c>
    </row>
    <row r="2470" spans="1:38">
      <c r="A2470" t="s">
        <v>23804</v>
      </c>
      <c r="B2470" t="s">
        <v>27066</v>
      </c>
      <c r="C2470" t="s">
        <v>27067</v>
      </c>
      <c r="D2470" t="s">
        <v>27068</v>
      </c>
      <c r="E2470" t="s">
        <v>27069</v>
      </c>
      <c r="F2470" t="s">
        <v>98</v>
      </c>
      <c r="G2470" t="s">
        <v>72</v>
      </c>
      <c r="H2470" t="s">
        <v>51</v>
      </c>
      <c r="I2470" t="s">
        <v>3820</v>
      </c>
      <c r="J2470" t="s">
        <v>5096</v>
      </c>
      <c r="K2470" t="s">
        <v>54</v>
      </c>
      <c r="L2470" t="s">
        <v>189</v>
      </c>
      <c r="M2470" t="s">
        <v>190</v>
      </c>
      <c r="N2470" t="s">
        <v>191</v>
      </c>
      <c r="O2470" t="s">
        <v>209</v>
      </c>
      <c r="P2470" t="s"/>
      <c r="Q2470" t="s"/>
      <c r="R2470" t="s"/>
      <c r="S2470" t="s"/>
      <c r="T2470" t="s"/>
      <c r="U2470" t="s">
        <v>5744</v>
      </c>
      <c r="V2470" t="s">
        <v>67</v>
      </c>
      <c r="W2470" t="s">
        <v>27070</v>
      </c>
      <c r="X2470" t="s"/>
      <c r="Y2470" t="s"/>
      <c r="Z2470" t="s"/>
      <c r="AA2470" t="s">
        <v>84</v>
      </c>
      <c r="AB2470" t="s">
        <v>27071</v>
      </c>
      <c r="AC2470" t="s">
        <v>27071</v>
      </c>
      <c r="AD2470" t="s">
        <v>345</v>
      </c>
      <c r="AE2470" t="s">
        <v>44</v>
      </c>
      <c r="AF2470" t="s">
        <v>27072</v>
      </c>
      <c r="AG2470" t="s">
        <v>27073</v>
      </c>
      <c r="AH2470" t="s">
        <v>747</v>
      </c>
      <c r="AI2470" t="s">
        <v>27074</v>
      </c>
      <c r="AJ2470" t="s">
        <v>92</v>
      </c>
      <c r="AK2470" t="s">
        <v>66</v>
      </c>
    </row>
    <row r="2471" spans="1:38">
      <c r="A2471" t="s">
        <v>27075</v>
      </c>
      <c r="B2471" t="s">
        <v>27076</v>
      </c>
      <c r="C2471" t="s">
        <v>27077</v>
      </c>
      <c r="D2471" t="s">
        <v>27078</v>
      </c>
      <c r="E2471" t="s">
        <v>27079</v>
      </c>
      <c r="F2471" t="s">
        <v>49</v>
      </c>
      <c r="G2471" t="s">
        <v>50</v>
      </c>
      <c r="H2471" t="s">
        <v>51</v>
      </c>
      <c r="I2471" t="s">
        <v>912</v>
      </c>
      <c r="J2471" t="s">
        <v>440</v>
      </c>
      <c r="K2471" t="s">
        <v>54</v>
      </c>
      <c r="L2471" t="s">
        <v>156</v>
      </c>
      <c r="M2471" t="s">
        <v>157</v>
      </c>
      <c r="N2471" t="s">
        <v>158</v>
      </c>
      <c r="O2471" t="s"/>
      <c r="P2471" t="s">
        <v>27080</v>
      </c>
      <c r="Q2471" t="s">
        <v>67</v>
      </c>
      <c r="R2471" t="s"/>
      <c r="S2471" t="s"/>
      <c r="T2471" t="s"/>
      <c r="U2471" t="s"/>
      <c r="V2471" t="s"/>
      <c r="W2471" t="s"/>
      <c r="X2471" t="s"/>
      <c r="Y2471" t="s"/>
      <c r="Z2471" t="s"/>
      <c r="AA2471" t="s"/>
      <c r="AB2471" t="s">
        <v>27081</v>
      </c>
      <c r="AC2471" t="s">
        <v>27082</v>
      </c>
      <c r="AD2471" t="s">
        <v>142</v>
      </c>
      <c r="AE2471" t="s">
        <v>44</v>
      </c>
      <c r="AF2471" t="s">
        <v>27083</v>
      </c>
      <c r="AG2471" t="s">
        <v>27084</v>
      </c>
      <c r="AH2471" t="s">
        <v>180</v>
      </c>
      <c r="AI2471" t="s">
        <v>27085</v>
      </c>
      <c r="AJ2471" t="s">
        <v>27086</v>
      </c>
      <c r="AK2471" t="s">
        <v>66</v>
      </c>
    </row>
    <row r="2472" spans="1:38">
      <c r="A2472" t="s">
        <v>27087</v>
      </c>
      <c r="B2472" t="s">
        <v>27088</v>
      </c>
      <c r="C2472" t="s">
        <v>27089</v>
      </c>
      <c r="D2472" t="s">
        <v>27090</v>
      </c>
      <c r="E2472" t="s">
        <v>27091</v>
      </c>
      <c r="F2472" t="s">
        <v>292</v>
      </c>
      <c r="G2472" t="s">
        <v>50</v>
      </c>
      <c r="H2472" t="s">
        <v>51</v>
      </c>
      <c r="I2472" t="s">
        <v>27092</v>
      </c>
      <c r="J2472" t="s">
        <v>1618</v>
      </c>
      <c r="K2472" t="s">
        <v>453</v>
      </c>
      <c r="L2472" t="s">
        <v>238</v>
      </c>
      <c r="M2472" t="s">
        <v>1265</v>
      </c>
      <c r="N2472" t="s">
        <v>1266</v>
      </c>
      <c r="O2472" t="s">
        <v>301</v>
      </c>
      <c r="P2472" t="s"/>
      <c r="Q2472" t="s">
        <v>112</v>
      </c>
      <c r="R2472" t="s">
        <v>27093</v>
      </c>
      <c r="S2472" t="s"/>
      <c r="T2472" t="s"/>
      <c r="U2472" t="s"/>
      <c r="V2472" t="s"/>
      <c r="W2472" t="s"/>
      <c r="X2472" t="s"/>
      <c r="Y2472" t="s"/>
      <c r="Z2472" t="s"/>
      <c r="AA2472" t="s"/>
      <c r="AB2472" t="s">
        <v>27094</v>
      </c>
      <c r="AC2472" t="s">
        <v>27095</v>
      </c>
      <c r="AD2472" t="s">
        <v>63</v>
      </c>
      <c r="AE2472" t="s">
        <v>387</v>
      </c>
      <c r="AF2472" t="s">
        <v>27096</v>
      </c>
      <c r="AG2472" t="s">
        <v>27097</v>
      </c>
      <c r="AH2472" t="s">
        <v>67</v>
      </c>
      <c r="AI2472" t="s">
        <v>27098</v>
      </c>
      <c r="AJ2472" t="s">
        <v>92</v>
      </c>
      <c r="AK2472" t="s">
        <v>66</v>
      </c>
    </row>
    <row r="2473" spans="1:38">
      <c r="A2473" t="s">
        <v>27099</v>
      </c>
      <c r="B2473" t="s">
        <v>27100</v>
      </c>
      <c r="C2473" t="s">
        <v>27101</v>
      </c>
      <c r="D2473" t="s">
        <v>27102</v>
      </c>
      <c r="E2473" t="s">
        <v>27103</v>
      </c>
      <c r="F2473" t="s">
        <v>2502</v>
      </c>
      <c r="G2473" t="s">
        <v>50</v>
      </c>
      <c r="H2473" t="s">
        <v>51</v>
      </c>
      <c r="I2473" t="s">
        <v>27104</v>
      </c>
      <c r="J2473" t="s">
        <v>27105</v>
      </c>
      <c r="K2473" t="s">
        <v>54</v>
      </c>
      <c r="L2473" t="s">
        <v>258</v>
      </c>
      <c r="M2473" t="s">
        <v>259</v>
      </c>
      <c r="N2473" t="s">
        <v>715</v>
      </c>
      <c r="O2473" t="s">
        <v>939</v>
      </c>
      <c r="P2473" t="s"/>
      <c r="Q2473" t="s"/>
      <c r="R2473" t="s"/>
      <c r="S2473" t="s"/>
      <c r="T2473" t="s">
        <v>67</v>
      </c>
      <c r="U2473" t="s"/>
      <c r="V2473" t="s"/>
      <c r="W2473" t="s"/>
      <c r="X2473" t="s"/>
      <c r="Y2473" t="s"/>
      <c r="Z2473" t="s"/>
      <c r="AA2473" t="s"/>
      <c r="AB2473" t="s">
        <v>27106</v>
      </c>
      <c r="AC2473" t="s">
        <v>27106</v>
      </c>
      <c r="AD2473" t="s">
        <v>151</v>
      </c>
      <c r="AE2473" t="s">
        <v>342</v>
      </c>
      <c r="AF2473" t="s">
        <v>27107</v>
      </c>
      <c r="AG2473" t="s">
        <v>27108</v>
      </c>
      <c r="AH2473" t="s">
        <v>112</v>
      </c>
      <c r="AI2473" t="s">
        <v>27109</v>
      </c>
      <c r="AJ2473" t="s">
        <v>92</v>
      </c>
      <c r="AK2473" t="s">
        <v>66</v>
      </c>
    </row>
    <row r="2474" spans="1:38">
      <c r="A2474" t="s">
        <v>27110</v>
      </c>
      <c r="B2474" t="s">
        <v>27111</v>
      </c>
      <c r="C2474" t="s">
        <v>27112</v>
      </c>
      <c r="D2474" t="s">
        <v>27113</v>
      </c>
      <c r="E2474" t="s">
        <v>27114</v>
      </c>
      <c r="F2474" t="s">
        <v>117</v>
      </c>
      <c r="G2474" t="s">
        <v>50</v>
      </c>
      <c r="H2474" t="s">
        <v>51</v>
      </c>
      <c r="I2474" t="s">
        <v>1663</v>
      </c>
      <c r="J2474" t="s">
        <v>187</v>
      </c>
      <c r="K2474" t="s">
        <v>188</v>
      </c>
      <c r="L2474" t="s">
        <v>238</v>
      </c>
      <c r="M2474" t="s">
        <v>660</v>
      </c>
      <c r="N2474" t="s">
        <v>661</v>
      </c>
      <c r="O2474" t="s">
        <v>826</v>
      </c>
      <c r="P2474" t="s">
        <v>27115</v>
      </c>
      <c r="Q2474" t="s">
        <v>63</v>
      </c>
      <c r="R2474" t="s">
        <v>27116</v>
      </c>
      <c r="S2474" t="s"/>
      <c r="T2474" t="s"/>
      <c r="U2474" t="s"/>
      <c r="V2474" t="s"/>
      <c r="W2474" t="s"/>
      <c r="X2474" t="s"/>
      <c r="Y2474" t="s"/>
      <c r="Z2474" t="s"/>
      <c r="AA2474" t="s"/>
      <c r="AB2474" t="s">
        <v>27117</v>
      </c>
      <c r="AC2474" t="s">
        <v>27118</v>
      </c>
      <c r="AD2474" t="s">
        <v>59</v>
      </c>
      <c r="AE2474" t="s">
        <v>44</v>
      </c>
      <c r="AF2474" t="s">
        <v>27119</v>
      </c>
      <c r="AG2474" t="s">
        <v>27120</v>
      </c>
      <c r="AH2474" t="s">
        <v>93</v>
      </c>
      <c r="AI2474" t="s">
        <v>27121</v>
      </c>
      <c r="AJ2474" t="s">
        <v>92</v>
      </c>
      <c r="AK2474" t="s">
        <v>66</v>
      </c>
    </row>
    <row r="2475" spans="1:38">
      <c r="A2475" t="s">
        <v>27122</v>
      </c>
      <c r="B2475" t="s">
        <v>27123</v>
      </c>
      <c r="C2475" t="s">
        <v>27124</v>
      </c>
      <c r="D2475" t="s">
        <v>27125</v>
      </c>
      <c r="E2475" t="s">
        <v>27126</v>
      </c>
      <c r="F2475" t="s">
        <v>1603</v>
      </c>
      <c r="G2475" t="s">
        <v>50</v>
      </c>
      <c r="H2475" t="s">
        <v>234</v>
      </c>
      <c r="I2475" t="s">
        <v>1037</v>
      </c>
      <c r="J2475" t="s">
        <v>1038</v>
      </c>
      <c r="K2475" t="s">
        <v>354</v>
      </c>
      <c r="L2475" t="s">
        <v>1701</v>
      </c>
      <c r="M2475" t="s">
        <v>1701</v>
      </c>
      <c r="N2475" t="s">
        <v>1804</v>
      </c>
      <c r="O2475" t="s">
        <v>142</v>
      </c>
      <c r="P2475" t="s"/>
      <c r="Q2475" t="s"/>
      <c r="R2475" t="s"/>
      <c r="S2475" t="s">
        <v>27127</v>
      </c>
      <c r="T2475" t="s">
        <v>149</v>
      </c>
      <c r="U2475" t="s"/>
      <c r="V2475" t="s"/>
      <c r="W2475" t="s"/>
      <c r="X2475" t="s"/>
      <c r="Y2475" t="s"/>
      <c r="Z2475" t="s">
        <v>27128</v>
      </c>
      <c r="AA2475" t="s"/>
      <c r="AB2475" t="s">
        <v>27129</v>
      </c>
      <c r="AC2475" t="s">
        <v>27130</v>
      </c>
      <c r="AD2475" t="s">
        <v>151</v>
      </c>
      <c r="AE2475" t="s">
        <v>225</v>
      </c>
      <c r="AF2475" t="s">
        <v>27131</v>
      </c>
      <c r="AG2475" t="s">
        <v>27132</v>
      </c>
      <c r="AH2475" t="s">
        <v>112</v>
      </c>
      <c r="AI2475" t="s">
        <v>27133</v>
      </c>
      <c r="AJ2475" t="s">
        <v>92</v>
      </c>
      <c r="AK2475" t="s">
        <v>66</v>
      </c>
    </row>
    <row r="2476" spans="1:38">
      <c r="A2476" t="s">
        <v>21218</v>
      </c>
      <c r="B2476" t="s">
        <v>27134</v>
      </c>
      <c r="C2476" t="s">
        <v>27135</v>
      </c>
      <c r="D2476" t="s">
        <v>27136</v>
      </c>
      <c r="E2476" t="s">
        <v>27137</v>
      </c>
      <c r="F2476" t="s">
        <v>541</v>
      </c>
      <c r="G2476" t="s">
        <v>50</v>
      </c>
      <c r="H2476" t="s">
        <v>51</v>
      </c>
      <c r="I2476" t="s">
        <v>27138</v>
      </c>
      <c r="J2476" t="s">
        <v>25886</v>
      </c>
      <c r="K2476" t="s">
        <v>54</v>
      </c>
      <c r="L2476" t="s">
        <v>1701</v>
      </c>
      <c r="M2476" t="s">
        <v>1701</v>
      </c>
      <c r="N2476" t="s">
        <v>4030</v>
      </c>
      <c r="O2476" t="s">
        <v>180</v>
      </c>
      <c r="P2476" t="s"/>
      <c r="Q2476" t="s"/>
      <c r="R2476" t="s"/>
      <c r="S2476" t="s"/>
      <c r="T2476" t="s"/>
      <c r="U2476" t="s"/>
      <c r="V2476" t="s"/>
      <c r="W2476" t="s"/>
      <c r="X2476" t="s"/>
      <c r="Y2476" t="s"/>
      <c r="Z2476" t="s"/>
      <c r="AA2476" t="s"/>
      <c r="AB2476" t="s">
        <v>27139</v>
      </c>
      <c r="AC2476" t="s">
        <v>27140</v>
      </c>
      <c r="AD2476" t="s">
        <v>110</v>
      </c>
      <c r="AE2476" t="s">
        <v>44</v>
      </c>
      <c r="AF2476" t="s">
        <v>27141</v>
      </c>
      <c r="AG2476" t="s">
        <v>27142</v>
      </c>
      <c r="AH2476" t="s">
        <v>110</v>
      </c>
      <c r="AI2476" t="s">
        <v>27143</v>
      </c>
      <c r="AJ2476" t="s">
        <v>92</v>
      </c>
      <c r="AK2476" t="s">
        <v>66</v>
      </c>
    </row>
    <row r="2477" spans="1:38">
      <c r="A2477" t="s">
        <v>27144</v>
      </c>
      <c r="B2477" t="s">
        <v>27145</v>
      </c>
      <c r="C2477" t="s">
        <v>27146</v>
      </c>
      <c r="D2477" t="s">
        <v>27147</v>
      </c>
      <c r="E2477" t="s">
        <v>27148</v>
      </c>
      <c r="F2477" t="s"/>
      <c r="G2477" t="s">
        <v>50</v>
      </c>
      <c r="H2477" t="s">
        <v>51</v>
      </c>
      <c r="I2477" t="s">
        <v>27149</v>
      </c>
      <c r="J2477" t="s">
        <v>14580</v>
      </c>
      <c r="K2477" t="s">
        <v>453</v>
      </c>
      <c r="L2477" t="s">
        <v>1344</v>
      </c>
      <c r="M2477" t="s">
        <v>3962</v>
      </c>
      <c r="N2477" t="s">
        <v>3963</v>
      </c>
      <c r="O2477" t="s">
        <v>192</v>
      </c>
      <c r="P2477" t="s"/>
      <c r="Q2477" t="s"/>
      <c r="R2477" t="s"/>
      <c r="S2477" t="s"/>
      <c r="T2477" t="s"/>
      <c r="U2477" t="s"/>
      <c r="V2477" t="s">
        <v>67</v>
      </c>
      <c r="W2477" t="s"/>
      <c r="X2477" t="s"/>
      <c r="Y2477" t="s"/>
      <c r="Z2477" t="s"/>
      <c r="AA2477" t="s">
        <v>84</v>
      </c>
      <c r="AB2477" t="s">
        <v>27150</v>
      </c>
      <c r="AC2477" t="s">
        <v>27151</v>
      </c>
      <c r="AD2477" t="s">
        <v>112</v>
      </c>
      <c r="AE2477" t="s">
        <v>60</v>
      </c>
      <c r="AF2477" t="s">
        <v>27152</v>
      </c>
      <c r="AG2477" t="s">
        <v>27153</v>
      </c>
      <c r="AH2477" t="s">
        <v>44</v>
      </c>
      <c r="AI2477" t="s">
        <v>27154</v>
      </c>
      <c r="AJ2477" t="s">
        <v>92</v>
      </c>
      <c r="AK2477" t="s">
        <v>66</v>
      </c>
    </row>
    <row r="2478" spans="1:38">
      <c r="A2478" t="s">
        <v>27155</v>
      </c>
      <c r="B2478" t="s">
        <v>27156</v>
      </c>
      <c r="C2478" t="s">
        <v>27157</v>
      </c>
      <c r="D2478" t="s">
        <v>27158</v>
      </c>
      <c r="E2478" t="s">
        <v>27159</v>
      </c>
      <c r="F2478" t="s"/>
      <c r="G2478" t="s">
        <v>50</v>
      </c>
      <c r="H2478" t="s">
        <v>51</v>
      </c>
      <c r="I2478" t="s"/>
      <c r="J2478" t="s"/>
      <c r="K2478" t="s"/>
      <c r="L2478" t="s">
        <v>100</v>
      </c>
      <c r="M2478" t="s">
        <v>2700</v>
      </c>
      <c r="N2478" t="s">
        <v>5167</v>
      </c>
      <c r="O2478" t="s"/>
      <c r="P2478" t="s"/>
      <c r="Q2478" t="s">
        <v>44</v>
      </c>
      <c r="R2478" t="s"/>
      <c r="S2478" t="s"/>
      <c r="T2478" t="s"/>
      <c r="U2478" t="s"/>
      <c r="V2478" t="s"/>
      <c r="W2478" t="s"/>
      <c r="X2478" t="s"/>
      <c r="Y2478" t="s"/>
      <c r="Z2478" t="s"/>
      <c r="AA2478" t="s"/>
      <c r="AB2478" t="s">
        <v>27160</v>
      </c>
      <c r="AC2478" t="s">
        <v>27160</v>
      </c>
      <c r="AD2478" t="s">
        <v>174</v>
      </c>
      <c r="AE2478" t="s">
        <v>44</v>
      </c>
      <c r="AF2478" t="s">
        <v>27161</v>
      </c>
      <c r="AG2478" t="s">
        <v>13323</v>
      </c>
      <c r="AH2478" t="s">
        <v>347</v>
      </c>
      <c r="AI2478" t="s">
        <v>27162</v>
      </c>
      <c r="AJ2478" t="s">
        <v>27163</v>
      </c>
      <c r="AK2478" t="s">
        <v>66</v>
      </c>
    </row>
    <row r="2479" spans="1:38">
      <c r="A2479" t="s">
        <v>27164</v>
      </c>
      <c r="B2479" t="s">
        <v>27165</v>
      </c>
      <c r="C2479" t="s">
        <v>27166</v>
      </c>
      <c r="D2479" t="s">
        <v>27167</v>
      </c>
      <c r="E2479" t="s">
        <v>27168</v>
      </c>
      <c r="F2479" t="s">
        <v>13347</v>
      </c>
      <c r="G2479" t="s">
        <v>72</v>
      </c>
      <c r="H2479" t="s">
        <v>51</v>
      </c>
      <c r="I2479" t="s">
        <v>27169</v>
      </c>
      <c r="J2479" t="s">
        <v>2648</v>
      </c>
      <c r="K2479" t="s">
        <v>54</v>
      </c>
      <c r="L2479" t="s">
        <v>219</v>
      </c>
      <c r="M2479" t="s">
        <v>4914</v>
      </c>
      <c r="N2479" t="s">
        <v>7535</v>
      </c>
      <c r="O2479" t="s">
        <v>86</v>
      </c>
      <c r="P2479" t="s"/>
      <c r="Q2479" t="s"/>
      <c r="R2479" t="s"/>
      <c r="S2479" t="s"/>
      <c r="T2479" t="s"/>
      <c r="U2479" t="s">
        <v>7361</v>
      </c>
      <c r="V2479" t="s">
        <v>67</v>
      </c>
      <c r="W2479" t="s">
        <v>7357</v>
      </c>
      <c r="X2479" t="s"/>
      <c r="Y2479" t="s"/>
      <c r="Z2479" t="s"/>
      <c r="AA2479" t="s">
        <v>84</v>
      </c>
      <c r="AB2479" t="s">
        <v>27170</v>
      </c>
      <c r="AC2479" t="s">
        <v>27170</v>
      </c>
      <c r="AD2479" t="s">
        <v>192</v>
      </c>
      <c r="AE2479" t="s">
        <v>247</v>
      </c>
      <c r="AF2479" t="s">
        <v>27171</v>
      </c>
      <c r="AG2479" t="s">
        <v>27172</v>
      </c>
      <c r="AH2479" t="s">
        <v>447</v>
      </c>
      <c r="AI2479" t="s">
        <v>27173</v>
      </c>
      <c r="AJ2479" t="s">
        <v>92</v>
      </c>
      <c r="AK2479" t="s">
        <v>66</v>
      </c>
    </row>
    <row r="2480" spans="1:38">
      <c r="A2480" t="s">
        <v>24685</v>
      </c>
      <c r="B2480" t="s">
        <v>27174</v>
      </c>
      <c r="C2480" t="s">
        <v>27175</v>
      </c>
      <c r="D2480" t="s">
        <v>27176</v>
      </c>
      <c r="E2480" t="s">
        <v>27177</v>
      </c>
      <c r="F2480" t="s">
        <v>255</v>
      </c>
      <c r="G2480" t="s">
        <v>4887</v>
      </c>
      <c r="H2480" t="s">
        <v>51</v>
      </c>
      <c r="I2480" t="s">
        <v>6335</v>
      </c>
      <c r="J2480" t="s">
        <v>2293</v>
      </c>
      <c r="K2480" t="s">
        <v>54</v>
      </c>
      <c r="L2480" t="s">
        <v>238</v>
      </c>
      <c r="M2480" t="s">
        <v>660</v>
      </c>
      <c r="N2480" t="s">
        <v>1434</v>
      </c>
      <c r="O2480" t="s"/>
      <c r="P2480" t="s">
        <v>27178</v>
      </c>
      <c r="Q2480" t="s">
        <v>67</v>
      </c>
      <c r="R2480" t="s"/>
      <c r="S2480" t="s"/>
      <c r="T2480" t="s"/>
      <c r="U2480" t="s"/>
      <c r="V2480" t="s"/>
      <c r="W2480" t="s"/>
      <c r="X2480" t="s"/>
      <c r="Y2480" t="s"/>
      <c r="Z2480" t="s"/>
      <c r="AA2480" t="s"/>
      <c r="AB2480" t="s">
        <v>27179</v>
      </c>
      <c r="AC2480" t="s">
        <v>27180</v>
      </c>
      <c r="AD2480" t="s">
        <v>112</v>
      </c>
      <c r="AE2480" t="s">
        <v>60</v>
      </c>
      <c r="AF2480" t="s">
        <v>27181</v>
      </c>
      <c r="AG2480" t="s">
        <v>27182</v>
      </c>
      <c r="AH2480" t="s">
        <v>67</v>
      </c>
      <c r="AI2480" t="s">
        <v>27183</v>
      </c>
      <c r="AJ2480" t="s">
        <v>27184</v>
      </c>
      <c r="AK2480" t="s">
        <v>66</v>
      </c>
    </row>
    <row r="2481" spans="1:38">
      <c r="A2481" t="s">
        <v>27185</v>
      </c>
      <c r="B2481" t="s">
        <v>27186</v>
      </c>
      <c r="C2481" t="s">
        <v>27187</v>
      </c>
      <c r="D2481" t="s">
        <v>27188</v>
      </c>
      <c r="E2481" t="s">
        <v>27189</v>
      </c>
      <c r="F2481" t="s">
        <v>968</v>
      </c>
      <c r="G2481" t="s">
        <v>50</v>
      </c>
      <c r="H2481" t="s">
        <v>234</v>
      </c>
      <c r="I2481" t="s">
        <v>14624</v>
      </c>
      <c r="J2481" t="s"/>
      <c r="K2481" t="s">
        <v>4255</v>
      </c>
      <c r="L2481" t="s">
        <v>470</v>
      </c>
      <c r="M2481" t="s">
        <v>471</v>
      </c>
      <c r="N2481" t="s">
        <v>472</v>
      </c>
      <c r="O2481" t="s">
        <v>79</v>
      </c>
      <c r="P2481" t="s"/>
      <c r="Q2481" t="s">
        <v>67</v>
      </c>
      <c r="R2481" t="s">
        <v>27190</v>
      </c>
      <c r="S2481" t="s"/>
      <c r="T2481" t="s"/>
      <c r="U2481" t="s"/>
      <c r="V2481" t="s"/>
      <c r="W2481" t="s"/>
      <c r="X2481" t="s">
        <v>27191</v>
      </c>
      <c r="Y2481" t="s">
        <v>67</v>
      </c>
      <c r="Z2481" t="s">
        <v>27192</v>
      </c>
      <c r="AA2481" t="s">
        <v>772</v>
      </c>
      <c r="AB2481" t="s">
        <v>27193</v>
      </c>
      <c r="AC2481" t="s">
        <v>27194</v>
      </c>
      <c r="AD2481" t="s">
        <v>59</v>
      </c>
      <c r="AE2481" t="s">
        <v>44</v>
      </c>
      <c r="AF2481" t="s">
        <v>27195</v>
      </c>
      <c r="AG2481" t="s">
        <v>11104</v>
      </c>
      <c r="AH2481" t="s">
        <v>174</v>
      </c>
      <c r="AI2481" t="s">
        <v>27196</v>
      </c>
      <c r="AJ2481" t="s">
        <v>92</v>
      </c>
      <c r="AK2481" t="s">
        <v>66</v>
      </c>
    </row>
    <row r="2482" spans="1:38">
      <c r="A2482" t="s">
        <v>27197</v>
      </c>
      <c r="B2482" t="s">
        <v>27198</v>
      </c>
      <c r="C2482" t="s">
        <v>27199</v>
      </c>
      <c r="D2482" t="s">
        <v>27200</v>
      </c>
      <c r="E2482" t="s">
        <v>27201</v>
      </c>
      <c r="F2482" t="s">
        <v>767</v>
      </c>
      <c r="G2482" t="s">
        <v>50</v>
      </c>
      <c r="H2482" t="s">
        <v>51</v>
      </c>
      <c r="I2482" t="s">
        <v>6601</v>
      </c>
      <c r="J2482" t="s">
        <v>53</v>
      </c>
      <c r="K2482" t="s">
        <v>54</v>
      </c>
      <c r="L2482" t="s">
        <v>120</v>
      </c>
      <c r="M2482" t="s">
        <v>382</v>
      </c>
      <c r="N2482" t="s">
        <v>383</v>
      </c>
      <c r="O2482" t="s"/>
      <c r="P2482" t="s">
        <v>27202</v>
      </c>
      <c r="Q2482" t="s">
        <v>110</v>
      </c>
      <c r="R2482" t="s">
        <v>27203</v>
      </c>
      <c r="S2482" t="s"/>
      <c r="T2482" t="s"/>
      <c r="U2482" t="s"/>
      <c r="V2482" t="s"/>
      <c r="W2482" t="s"/>
      <c r="X2482" t="s"/>
      <c r="Y2482" t="s"/>
      <c r="Z2482" t="s"/>
      <c r="AA2482" t="s"/>
      <c r="AB2482" t="s">
        <v>27204</v>
      </c>
      <c r="AC2482" t="s">
        <v>27205</v>
      </c>
      <c r="AD2482" t="s">
        <v>174</v>
      </c>
      <c r="AE2482" t="s">
        <v>387</v>
      </c>
      <c r="AF2482" t="s">
        <v>27206</v>
      </c>
      <c r="AG2482" t="s">
        <v>27207</v>
      </c>
      <c r="AH2482" t="s">
        <v>86</v>
      </c>
      <c r="AI2482" t="s">
        <v>27208</v>
      </c>
      <c r="AJ2482" t="s">
        <v>27209</v>
      </c>
      <c r="AK2482" t="s">
        <v>66</v>
      </c>
    </row>
    <row r="2483" spans="1:38">
      <c r="A2483" t="s">
        <v>27210</v>
      </c>
      <c r="B2483" t="s">
        <v>27211</v>
      </c>
      <c r="C2483" t="s">
        <v>27212</v>
      </c>
      <c r="D2483" t="s">
        <v>27213</v>
      </c>
      <c r="E2483" t="s">
        <v>27214</v>
      </c>
      <c r="F2483" t="s">
        <v>255</v>
      </c>
      <c r="G2483" t="s">
        <v>50</v>
      </c>
      <c r="H2483" t="s">
        <v>51</v>
      </c>
      <c r="I2483" t="s">
        <v>954</v>
      </c>
      <c r="J2483" t="s">
        <v>53</v>
      </c>
      <c r="K2483" t="s">
        <v>54</v>
      </c>
      <c r="L2483" t="s">
        <v>238</v>
      </c>
      <c r="M2483" t="s">
        <v>239</v>
      </c>
      <c r="N2483" t="s">
        <v>240</v>
      </c>
      <c r="O2483" t="s">
        <v>826</v>
      </c>
      <c r="P2483" t="s">
        <v>27215</v>
      </c>
      <c r="Q2483" t="s">
        <v>93</v>
      </c>
      <c r="R2483" t="s">
        <v>27216</v>
      </c>
      <c r="S2483" t="s"/>
      <c r="T2483" t="s"/>
      <c r="U2483" t="s"/>
      <c r="V2483" t="s"/>
      <c r="W2483" t="s"/>
      <c r="X2483" t="s"/>
      <c r="Y2483" t="s"/>
      <c r="Z2483" t="s"/>
      <c r="AA2483" t="s"/>
      <c r="AB2483" t="s">
        <v>27217</v>
      </c>
      <c r="AC2483" t="s">
        <v>27218</v>
      </c>
      <c r="AD2483" t="s">
        <v>149</v>
      </c>
      <c r="AE2483" t="s">
        <v>107</v>
      </c>
      <c r="AF2483" t="s">
        <v>27219</v>
      </c>
      <c r="AG2483" t="s">
        <v>27220</v>
      </c>
      <c r="AH2483" t="s">
        <v>174</v>
      </c>
      <c r="AI2483" t="s">
        <v>27221</v>
      </c>
      <c r="AJ2483" t="s">
        <v>92</v>
      </c>
      <c r="AK2483" t="s">
        <v>66</v>
      </c>
    </row>
    <row r="2484" spans="1:38">
      <c r="A2484" t="s">
        <v>27222</v>
      </c>
      <c r="B2484" t="s">
        <v>27223</v>
      </c>
      <c r="C2484" t="s">
        <v>27224</v>
      </c>
      <c r="D2484" t="s">
        <v>27225</v>
      </c>
      <c r="E2484" t="s">
        <v>27226</v>
      </c>
      <c r="F2484" t="s">
        <v>98</v>
      </c>
      <c r="G2484" t="s">
        <v>50</v>
      </c>
      <c r="H2484" t="s">
        <v>51</v>
      </c>
      <c r="I2484" t="s">
        <v>27227</v>
      </c>
      <c r="J2484" t="s">
        <v>5096</v>
      </c>
      <c r="K2484" t="s">
        <v>54</v>
      </c>
      <c r="L2484" t="s">
        <v>204</v>
      </c>
      <c r="M2484" t="s">
        <v>205</v>
      </c>
      <c r="N2484" t="s">
        <v>206</v>
      </c>
      <c r="O2484" t="s">
        <v>241</v>
      </c>
      <c r="P2484" t="s">
        <v>27228</v>
      </c>
      <c r="Q2484" t="s">
        <v>112</v>
      </c>
      <c r="R2484" t="s"/>
      <c r="S2484" t="s"/>
      <c r="T2484" t="s"/>
      <c r="U2484" t="s"/>
      <c r="V2484" t="s"/>
      <c r="W2484" t="s"/>
      <c r="X2484" t="s"/>
      <c r="Y2484" t="s"/>
      <c r="Z2484" t="s"/>
      <c r="AA2484" t="s"/>
      <c r="AB2484" t="s">
        <v>27229</v>
      </c>
      <c r="AC2484" t="s">
        <v>27230</v>
      </c>
      <c r="AD2484" t="s">
        <v>149</v>
      </c>
      <c r="AE2484" t="s">
        <v>27231</v>
      </c>
      <c r="AF2484" t="s">
        <v>27232</v>
      </c>
      <c r="AG2484" t="s">
        <v>27233</v>
      </c>
      <c r="AH2484" t="s">
        <v>59</v>
      </c>
      <c r="AI2484" t="s">
        <v>27234</v>
      </c>
      <c r="AJ2484" t="s">
        <v>92</v>
      </c>
      <c r="AK2484" t="s">
        <v>66</v>
      </c>
    </row>
    <row r="2485" spans="1:38">
      <c r="A2485" t="s">
        <v>27235</v>
      </c>
      <c r="B2485" t="s">
        <v>27236</v>
      </c>
      <c r="C2485" t="s">
        <v>27237</v>
      </c>
      <c r="D2485" t="s">
        <v>27238</v>
      </c>
      <c r="E2485" t="s">
        <v>27239</v>
      </c>
      <c r="F2485" t="s">
        <v>49</v>
      </c>
      <c r="G2485" t="s">
        <v>50</v>
      </c>
      <c r="H2485" t="s">
        <v>51</v>
      </c>
      <c r="I2485" t="s">
        <v>27240</v>
      </c>
      <c r="J2485" t="s"/>
      <c r="K2485" t="s">
        <v>581</v>
      </c>
      <c r="L2485" t="s">
        <v>238</v>
      </c>
      <c r="M2485" t="s">
        <v>1265</v>
      </c>
      <c r="N2485" t="s">
        <v>1266</v>
      </c>
      <c r="O2485" t="s">
        <v>507</v>
      </c>
      <c r="P2485" t="s"/>
      <c r="Q2485" t="s"/>
      <c r="R2485" t="s"/>
      <c r="S2485" t="s"/>
      <c r="T2485" t="s"/>
      <c r="U2485" t="s"/>
      <c r="V2485" t="s"/>
      <c r="W2485" t="s"/>
      <c r="X2485" t="s"/>
      <c r="Y2485" t="s"/>
      <c r="Z2485" t="s"/>
      <c r="AA2485" t="s"/>
      <c r="AB2485" t="s">
        <v>27241</v>
      </c>
      <c r="AC2485" t="s">
        <v>27242</v>
      </c>
      <c r="AD2485" t="s">
        <v>93</v>
      </c>
      <c r="AE2485" t="s">
        <v>277</v>
      </c>
      <c r="AF2485" t="s">
        <v>27243</v>
      </c>
      <c r="AG2485" t="s">
        <v>27244</v>
      </c>
      <c r="AH2485" t="s">
        <v>44</v>
      </c>
      <c r="AI2485" t="s">
        <v>27245</v>
      </c>
      <c r="AJ2485" t="s">
        <v>92</v>
      </c>
      <c r="AK2485" t="s">
        <v>66</v>
      </c>
    </row>
    <row r="2486" spans="1:38">
      <c r="A2486" t="s">
        <v>27246</v>
      </c>
      <c r="B2486" t="s">
        <v>27247</v>
      </c>
      <c r="C2486" t="s">
        <v>27248</v>
      </c>
      <c r="D2486" t="s">
        <v>27249</v>
      </c>
      <c r="E2486" t="s">
        <v>27250</v>
      </c>
      <c r="F2486" t="s">
        <v>396</v>
      </c>
      <c r="G2486" t="s">
        <v>50</v>
      </c>
      <c r="H2486" t="s">
        <v>51</v>
      </c>
      <c r="I2486" t="s">
        <v>25797</v>
      </c>
      <c r="J2486" t="s">
        <v>1293</v>
      </c>
      <c r="K2486" t="s">
        <v>54</v>
      </c>
      <c r="L2486" t="s">
        <v>76</v>
      </c>
      <c r="M2486" t="s">
        <v>77</v>
      </c>
      <c r="N2486" t="s">
        <v>3464</v>
      </c>
      <c r="O2486" t="s">
        <v>79</v>
      </c>
      <c r="P2486" t="s"/>
      <c r="Q2486" t="s"/>
      <c r="R2486" t="s"/>
      <c r="S2486" t="s"/>
      <c r="T2486" t="s"/>
      <c r="U2486" t="s"/>
      <c r="V2486" t="s"/>
      <c r="W2486" t="s"/>
      <c r="X2486" t="s"/>
      <c r="Y2486" t="s"/>
      <c r="Z2486" t="s"/>
      <c r="AA2486" t="s"/>
      <c r="AB2486" t="s">
        <v>27251</v>
      </c>
      <c r="AC2486" t="s">
        <v>27252</v>
      </c>
      <c r="AD2486" t="s">
        <v>124</v>
      </c>
      <c r="AE2486" t="s">
        <v>44</v>
      </c>
      <c r="AF2486" t="s">
        <v>27253</v>
      </c>
      <c r="AG2486" t="s">
        <v>27254</v>
      </c>
      <c r="AH2486" t="s">
        <v>86</v>
      </c>
      <c r="AI2486" t="s">
        <v>27255</v>
      </c>
      <c r="AJ2486" t="s">
        <v>92</v>
      </c>
      <c r="AK2486" t="s">
        <v>66</v>
      </c>
    </row>
    <row r="2487" spans="1:38">
      <c r="A2487" t="s">
        <v>27256</v>
      </c>
      <c r="B2487" t="s">
        <v>27257</v>
      </c>
      <c r="C2487" t="s">
        <v>27258</v>
      </c>
      <c r="D2487" t="s">
        <v>27259</v>
      </c>
      <c r="E2487" t="s">
        <v>27260</v>
      </c>
      <c r="F2487" t="s">
        <v>98</v>
      </c>
      <c r="G2487" t="s">
        <v>50</v>
      </c>
      <c r="H2487" t="s">
        <v>51</v>
      </c>
      <c r="I2487" t="s">
        <v>3041</v>
      </c>
      <c r="J2487" t="s">
        <v>53</v>
      </c>
      <c r="K2487" t="s">
        <v>54</v>
      </c>
      <c r="L2487" t="s">
        <v>1880</v>
      </c>
      <c r="M2487" t="s">
        <v>1881</v>
      </c>
      <c r="N2487" t="s">
        <v>2754</v>
      </c>
      <c r="O2487" t="s"/>
      <c r="P2487" t="s">
        <v>1448</v>
      </c>
      <c r="Q2487" t="s">
        <v>93</v>
      </c>
      <c r="R2487" t="s"/>
      <c r="S2487" t="s"/>
      <c r="T2487" t="s"/>
      <c r="U2487" t="s"/>
      <c r="V2487" t="s"/>
      <c r="W2487" t="s"/>
      <c r="X2487" t="s"/>
      <c r="Y2487" t="s"/>
      <c r="Z2487" t="s"/>
      <c r="AA2487" t="s"/>
      <c r="AB2487" t="s">
        <v>27261</v>
      </c>
      <c r="AC2487" t="s">
        <v>27261</v>
      </c>
      <c r="AD2487" t="s">
        <v>63</v>
      </c>
      <c r="AE2487" t="s">
        <v>44</v>
      </c>
      <c r="AF2487" t="s">
        <v>27262</v>
      </c>
      <c r="AG2487" t="s">
        <v>44</v>
      </c>
      <c r="AH2487" t="s">
        <v>59</v>
      </c>
      <c r="AI2487" t="s">
        <v>27263</v>
      </c>
      <c r="AJ2487" t="s">
        <v>27264</v>
      </c>
      <c r="AK2487" t="s">
        <v>66</v>
      </c>
    </row>
    <row r="2488" spans="1:38">
      <c r="A2488" t="s">
        <v>27265</v>
      </c>
      <c r="B2488" t="s">
        <v>27266</v>
      </c>
      <c r="C2488" t="s">
        <v>27267</v>
      </c>
      <c r="D2488" t="s">
        <v>27268</v>
      </c>
      <c r="E2488" t="s">
        <v>27269</v>
      </c>
      <c r="F2488" t="s">
        <v>1154</v>
      </c>
      <c r="G2488" t="s">
        <v>50</v>
      </c>
      <c r="H2488" t="s">
        <v>234</v>
      </c>
      <c r="I2488" t="s">
        <v>5672</v>
      </c>
      <c r="J2488" t="s"/>
      <c r="K2488" t="s">
        <v>859</v>
      </c>
      <c r="L2488" t="s">
        <v>1344</v>
      </c>
      <c r="M2488" t="s">
        <v>1345</v>
      </c>
      <c r="N2488" t="s">
        <v>3854</v>
      </c>
      <c r="O2488" t="s">
        <v>192</v>
      </c>
      <c r="P2488" t="s"/>
      <c r="Q2488" t="s"/>
      <c r="R2488" t="s"/>
      <c r="S2488" t="s"/>
      <c r="T2488" t="s"/>
      <c r="U2488" t="s"/>
      <c r="V2488" t="s"/>
      <c r="W2488" t="s"/>
      <c r="X2488" t="s"/>
      <c r="Y2488" t="s"/>
      <c r="Z2488" t="s">
        <v>27270</v>
      </c>
      <c r="AA2488" t="s"/>
      <c r="AB2488" t="s">
        <v>27271</v>
      </c>
      <c r="AC2488" t="s">
        <v>27272</v>
      </c>
      <c r="AD2488" t="s">
        <v>142</v>
      </c>
      <c r="AE2488" t="s">
        <v>44</v>
      </c>
      <c r="AF2488" t="s">
        <v>27273</v>
      </c>
      <c r="AG2488" t="s">
        <v>27274</v>
      </c>
      <c r="AH2488" t="s">
        <v>606</v>
      </c>
      <c r="AI2488" t="s">
        <v>27275</v>
      </c>
      <c r="AJ2488" t="s">
        <v>92</v>
      </c>
      <c r="AK2488" t="s">
        <v>66</v>
      </c>
    </row>
    <row r="2489" spans="1:38">
      <c r="A2489" t="s">
        <v>27276</v>
      </c>
      <c r="B2489" t="s">
        <v>27277</v>
      </c>
      <c r="C2489" t="s">
        <v>27278</v>
      </c>
      <c r="D2489" t="s">
        <v>27279</v>
      </c>
      <c r="E2489" t="s">
        <v>27280</v>
      </c>
      <c r="F2489" t="s">
        <v>319</v>
      </c>
      <c r="G2489" t="s">
        <v>50</v>
      </c>
      <c r="H2489" t="s">
        <v>51</v>
      </c>
      <c r="I2489" t="s">
        <v>27281</v>
      </c>
      <c r="J2489" t="s"/>
      <c r="K2489" t="s">
        <v>1784</v>
      </c>
      <c r="L2489" t="s">
        <v>355</v>
      </c>
      <c r="M2489" t="s">
        <v>356</v>
      </c>
      <c r="N2489" t="s">
        <v>357</v>
      </c>
      <c r="O2489" t="s">
        <v>79</v>
      </c>
      <c r="P2489" t="s">
        <v>7742</v>
      </c>
      <c r="Q2489" t="s">
        <v>67</v>
      </c>
      <c r="R2489" t="s">
        <v>27282</v>
      </c>
      <c r="S2489" t="s"/>
      <c r="T2489" t="s"/>
      <c r="U2489" t="s"/>
      <c r="V2489" t="s"/>
      <c r="W2489" t="s"/>
      <c r="X2489" t="s"/>
      <c r="Y2489" t="s"/>
      <c r="Z2489" t="s"/>
      <c r="AA2489" t="s"/>
      <c r="AB2489" t="s">
        <v>27283</v>
      </c>
      <c r="AC2489" t="s">
        <v>27284</v>
      </c>
      <c r="AD2489" t="s">
        <v>59</v>
      </c>
      <c r="AE2489" t="s">
        <v>107</v>
      </c>
      <c r="AF2489" t="s">
        <v>27285</v>
      </c>
      <c r="AG2489" t="s">
        <v>27286</v>
      </c>
      <c r="AH2489" t="s">
        <v>151</v>
      </c>
      <c r="AI2489" t="s">
        <v>27287</v>
      </c>
      <c r="AJ2489" t="s">
        <v>92</v>
      </c>
      <c r="AK2489" t="s">
        <v>66</v>
      </c>
    </row>
    <row r="2490" spans="1:38">
      <c r="A2490" t="s">
        <v>27288</v>
      </c>
      <c r="B2490" t="s">
        <v>27289</v>
      </c>
      <c r="C2490" t="s">
        <v>27290</v>
      </c>
      <c r="D2490" t="s">
        <v>27291</v>
      </c>
      <c r="E2490" t="s">
        <v>27292</v>
      </c>
      <c r="F2490" t="s">
        <v>396</v>
      </c>
      <c r="G2490" t="s">
        <v>4887</v>
      </c>
      <c r="H2490" t="s">
        <v>51</v>
      </c>
      <c r="I2490" t="s">
        <v>1024</v>
      </c>
      <c r="J2490" t="s">
        <v>53</v>
      </c>
      <c r="K2490" t="s">
        <v>54</v>
      </c>
      <c r="L2490" t="s">
        <v>843</v>
      </c>
      <c r="M2490" t="s">
        <v>844</v>
      </c>
      <c r="N2490" t="s">
        <v>2411</v>
      </c>
      <c r="O2490" t="s"/>
      <c r="P2490" t="s">
        <v>27293</v>
      </c>
      <c r="Q2490" t="s">
        <v>67</v>
      </c>
      <c r="R2490" t="s">
        <v>27294</v>
      </c>
      <c r="S2490" t="s"/>
      <c r="T2490" t="s"/>
      <c r="U2490" t="s"/>
      <c r="V2490" t="s"/>
      <c r="W2490" t="s"/>
      <c r="X2490" t="s"/>
      <c r="Y2490" t="s"/>
      <c r="Z2490" t="s"/>
      <c r="AA2490" t="s"/>
      <c r="AB2490" t="s">
        <v>27295</v>
      </c>
      <c r="AC2490" t="s">
        <v>27296</v>
      </c>
      <c r="AD2490" t="s">
        <v>149</v>
      </c>
      <c r="AE2490" t="s">
        <v>44</v>
      </c>
      <c r="AF2490" t="s">
        <v>27297</v>
      </c>
      <c r="AG2490" t="s">
        <v>27298</v>
      </c>
      <c r="AH2490" t="s">
        <v>433</v>
      </c>
      <c r="AI2490" t="s">
        <v>27299</v>
      </c>
      <c r="AJ2490" t="s">
        <v>27300</v>
      </c>
      <c r="AK2490" t="s">
        <v>66</v>
      </c>
    </row>
    <row r="2491" spans="1:38">
      <c r="A2491" t="s">
        <v>27301</v>
      </c>
      <c r="B2491" t="s">
        <v>27302</v>
      </c>
      <c r="C2491" t="s">
        <v>27303</v>
      </c>
      <c r="D2491" t="s">
        <v>27304</v>
      </c>
      <c r="E2491" t="s">
        <v>27305</v>
      </c>
      <c r="F2491" t="s">
        <v>2409</v>
      </c>
      <c r="G2491" t="s">
        <v>72</v>
      </c>
      <c r="H2491" t="s">
        <v>51</v>
      </c>
      <c r="I2491" t="s">
        <v>1167</v>
      </c>
      <c r="J2491" t="s">
        <v>1167</v>
      </c>
      <c r="K2491" t="s">
        <v>271</v>
      </c>
      <c r="L2491" t="s">
        <v>526</v>
      </c>
      <c r="M2491" t="s">
        <v>527</v>
      </c>
      <c r="N2491" t="s">
        <v>2620</v>
      </c>
      <c r="O2491" t="s">
        <v>939</v>
      </c>
      <c r="P2491" t="s">
        <v>27306</v>
      </c>
      <c r="Q2491" t="s">
        <v>67</v>
      </c>
      <c r="R2491" t="s">
        <v>27307</v>
      </c>
      <c r="S2491" t="s"/>
      <c r="T2491" t="s"/>
      <c r="U2491" t="s"/>
      <c r="V2491" t="s"/>
      <c r="W2491" t="s">
        <v>27308</v>
      </c>
      <c r="X2491" t="s"/>
      <c r="Y2491" t="s"/>
      <c r="Z2491" t="s"/>
      <c r="AA2491" t="s"/>
      <c r="AB2491" t="s">
        <v>27309</v>
      </c>
      <c r="AC2491" t="s">
        <v>27309</v>
      </c>
      <c r="AD2491" t="s">
        <v>151</v>
      </c>
      <c r="AE2491" t="s">
        <v>342</v>
      </c>
      <c r="AF2491" t="s">
        <v>27310</v>
      </c>
      <c r="AG2491" t="s">
        <v>27311</v>
      </c>
      <c r="AH2491" t="s">
        <v>93</v>
      </c>
      <c r="AI2491" t="s">
        <v>27312</v>
      </c>
      <c r="AJ2491" t="s">
        <v>92</v>
      </c>
      <c r="AK2491" t="s">
        <v>66</v>
      </c>
    </row>
    <row r="2492" spans="1:38">
      <c r="A2492" t="s">
        <v>27313</v>
      </c>
      <c r="B2492" t="s">
        <v>27314</v>
      </c>
      <c r="C2492" t="s">
        <v>27315</v>
      </c>
      <c r="D2492" t="s">
        <v>27316</v>
      </c>
      <c r="E2492" t="s">
        <v>27317</v>
      </c>
      <c r="F2492" t="s">
        <v>541</v>
      </c>
      <c r="G2492" t="s">
        <v>50</v>
      </c>
      <c r="H2492" t="s">
        <v>51</v>
      </c>
      <c r="I2492" t="s">
        <v>11053</v>
      </c>
      <c r="J2492" t="s">
        <v>1127</v>
      </c>
      <c r="K2492" t="s">
        <v>54</v>
      </c>
      <c r="L2492" t="s">
        <v>272</v>
      </c>
      <c r="M2492" t="s">
        <v>1180</v>
      </c>
      <c r="N2492" t="s">
        <v>1181</v>
      </c>
      <c r="O2492" t="s">
        <v>162</v>
      </c>
      <c r="P2492" t="s"/>
      <c r="Q2492" t="s"/>
      <c r="R2492" t="s"/>
      <c r="S2492" t="s"/>
      <c r="T2492" t="s"/>
      <c r="U2492" t="s"/>
      <c r="V2492" t="s"/>
      <c r="W2492" t="s"/>
      <c r="X2492" t="s"/>
      <c r="Y2492" t="s"/>
      <c r="Z2492" t="s"/>
      <c r="AA2492" t="s"/>
      <c r="AB2492" t="s">
        <v>27318</v>
      </c>
      <c r="AC2492" t="s">
        <v>27319</v>
      </c>
      <c r="AD2492" t="s">
        <v>124</v>
      </c>
      <c r="AE2492" t="s">
        <v>297</v>
      </c>
      <c r="AF2492" t="s">
        <v>27320</v>
      </c>
      <c r="AG2492" t="s">
        <v>27321</v>
      </c>
      <c r="AH2492" t="s">
        <v>149</v>
      </c>
      <c r="AI2492" t="s">
        <v>27322</v>
      </c>
      <c r="AJ2492" t="s">
        <v>92</v>
      </c>
      <c r="AK2492" t="s">
        <v>66</v>
      </c>
    </row>
    <row r="2493" spans="1:38">
      <c r="A2493" t="s">
        <v>27323</v>
      </c>
      <c r="B2493" t="s">
        <v>27324</v>
      </c>
      <c r="C2493" t="s">
        <v>27325</v>
      </c>
      <c r="D2493" t="s">
        <v>27326</v>
      </c>
      <c r="E2493" t="s">
        <v>27327</v>
      </c>
      <c r="F2493" t="s">
        <v>98</v>
      </c>
      <c r="G2493" t="s">
        <v>50</v>
      </c>
      <c r="H2493" t="s">
        <v>51</v>
      </c>
      <c r="I2493" t="s">
        <v>27328</v>
      </c>
      <c r="J2493" t="s"/>
      <c r="K2493" t="s">
        <v>4434</v>
      </c>
      <c r="L2493" t="s">
        <v>971</v>
      </c>
      <c r="M2493" t="s">
        <v>972</v>
      </c>
      <c r="N2493" t="s">
        <v>973</v>
      </c>
      <c r="O2493" t="s"/>
      <c r="P2493" t="s"/>
      <c r="Q2493" t="s">
        <v>44</v>
      </c>
      <c r="R2493" t="s"/>
      <c r="S2493" t="s"/>
      <c r="T2493" t="s"/>
      <c r="U2493" t="s"/>
      <c r="V2493" t="s"/>
      <c r="W2493" t="s"/>
      <c r="X2493" t="s"/>
      <c r="Y2493" t="s"/>
      <c r="Z2493" t="s"/>
      <c r="AA2493" t="s"/>
      <c r="AB2493" t="s">
        <v>27329</v>
      </c>
      <c r="AC2493" t="s">
        <v>27329</v>
      </c>
      <c r="AD2493" t="s">
        <v>174</v>
      </c>
      <c r="AE2493" t="s">
        <v>44</v>
      </c>
      <c r="AF2493" t="s">
        <v>27330</v>
      </c>
      <c r="AG2493" t="s">
        <v>63</v>
      </c>
      <c r="AH2493" t="s">
        <v>345</v>
      </c>
      <c r="AI2493" t="s">
        <v>27331</v>
      </c>
      <c r="AJ2493" t="s">
        <v>27332</v>
      </c>
      <c r="AK2493" t="s">
        <v>66</v>
      </c>
    </row>
    <row r="2494" spans="1:38">
      <c r="A2494" t="s">
        <v>27333</v>
      </c>
      <c r="B2494" t="s">
        <v>27334</v>
      </c>
      <c r="C2494" t="s">
        <v>27335</v>
      </c>
      <c r="D2494" t="s">
        <v>27336</v>
      </c>
      <c r="E2494" t="s">
        <v>27337</v>
      </c>
      <c r="F2494" t="s">
        <v>2409</v>
      </c>
      <c r="G2494" t="s">
        <v>50</v>
      </c>
      <c r="H2494" t="s">
        <v>51</v>
      </c>
      <c r="I2494" t="s">
        <v>11691</v>
      </c>
      <c r="J2494" t="s">
        <v>53</v>
      </c>
      <c r="K2494" t="s">
        <v>54</v>
      </c>
      <c r="L2494" t="s">
        <v>272</v>
      </c>
      <c r="M2494" t="s">
        <v>1237</v>
      </c>
      <c r="N2494" t="s">
        <v>27338</v>
      </c>
      <c r="O2494" t="s">
        <v>79</v>
      </c>
      <c r="P2494" t="s"/>
      <c r="Q2494" t="s"/>
      <c r="R2494" t="s"/>
      <c r="S2494" t="s"/>
      <c r="T2494" t="s"/>
      <c r="U2494" t="s"/>
      <c r="V2494" t="s"/>
      <c r="W2494" t="s"/>
      <c r="X2494" t="s"/>
      <c r="Y2494" t="s"/>
      <c r="Z2494" t="s"/>
      <c r="AA2494" t="s"/>
      <c r="AB2494" t="s">
        <v>27339</v>
      </c>
      <c r="AC2494" t="s">
        <v>27339</v>
      </c>
      <c r="AD2494" t="s">
        <v>93</v>
      </c>
      <c r="AE2494" t="s">
        <v>277</v>
      </c>
      <c r="AF2494" t="s">
        <v>27340</v>
      </c>
      <c r="AG2494" t="s">
        <v>3049</v>
      </c>
      <c r="AH2494" t="s">
        <v>44</v>
      </c>
      <c r="AI2494" t="s">
        <v>27341</v>
      </c>
      <c r="AJ2494" t="s">
        <v>92</v>
      </c>
      <c r="AK2494" t="s">
        <v>66</v>
      </c>
    </row>
    <row r="2495" spans="1:38">
      <c r="A2495" t="s">
        <v>27342</v>
      </c>
      <c r="B2495" t="s">
        <v>27343</v>
      </c>
      <c r="C2495" t="s">
        <v>27344</v>
      </c>
      <c r="D2495" t="s">
        <v>27345</v>
      </c>
      <c r="E2495" t="s">
        <v>27346</v>
      </c>
      <c r="F2495" t="s">
        <v>49</v>
      </c>
      <c r="G2495" t="s">
        <v>50</v>
      </c>
      <c r="H2495" t="s">
        <v>51</v>
      </c>
      <c r="I2495" t="s">
        <v>5974</v>
      </c>
      <c r="J2495" t="s">
        <v>513</v>
      </c>
      <c r="K2495" t="s">
        <v>54</v>
      </c>
      <c r="L2495" t="s">
        <v>238</v>
      </c>
      <c r="M2495" t="s">
        <v>1265</v>
      </c>
      <c r="N2495" t="s">
        <v>1266</v>
      </c>
      <c r="O2495" t="s">
        <v>86</v>
      </c>
      <c r="P2495" t="s">
        <v>27347</v>
      </c>
      <c r="Q2495" t="s">
        <v>112</v>
      </c>
      <c r="R2495" t="s">
        <v>3762</v>
      </c>
      <c r="S2495" t="s"/>
      <c r="T2495" t="s"/>
      <c r="U2495" t="s"/>
      <c r="V2495" t="s"/>
      <c r="W2495" t="s"/>
      <c r="X2495" t="s"/>
      <c r="Y2495" t="s"/>
      <c r="Z2495" t="s"/>
      <c r="AA2495" t="s"/>
      <c r="AB2495" t="s">
        <v>27348</v>
      </c>
      <c r="AC2495" t="s">
        <v>27349</v>
      </c>
      <c r="AD2495" t="s">
        <v>93</v>
      </c>
      <c r="AE2495" t="s">
        <v>44</v>
      </c>
      <c r="AF2495" t="s">
        <v>27350</v>
      </c>
      <c r="AG2495" t="s">
        <v>44</v>
      </c>
      <c r="AH2495" t="s">
        <v>67</v>
      </c>
      <c r="AI2495" t="s">
        <v>27351</v>
      </c>
      <c r="AJ2495" t="s">
        <v>92</v>
      </c>
      <c r="AK2495" t="s">
        <v>66</v>
      </c>
    </row>
    <row r="2496" spans="1:38">
      <c r="A2496" t="s">
        <v>27352</v>
      </c>
      <c r="B2496" t="s">
        <v>27353</v>
      </c>
      <c r="C2496" t="s">
        <v>27354</v>
      </c>
      <c r="D2496" t="s">
        <v>27355</v>
      </c>
      <c r="E2496" t="s">
        <v>27356</v>
      </c>
      <c r="F2496" t="s">
        <v>292</v>
      </c>
      <c r="G2496" t="s">
        <v>72</v>
      </c>
      <c r="H2496" t="s">
        <v>51</v>
      </c>
      <c r="I2496" t="s">
        <v>18294</v>
      </c>
      <c r="J2496" t="s">
        <v>53</v>
      </c>
      <c r="K2496" t="s">
        <v>54</v>
      </c>
      <c r="L2496" t="s">
        <v>170</v>
      </c>
      <c r="M2496" t="s">
        <v>171</v>
      </c>
      <c r="N2496" t="s">
        <v>172</v>
      </c>
      <c r="O2496" t="s">
        <v>79</v>
      </c>
      <c r="P2496" t="s">
        <v>27357</v>
      </c>
      <c r="Q2496" t="s">
        <v>112</v>
      </c>
      <c r="R2496" t="s">
        <v>27358</v>
      </c>
      <c r="S2496" t="s"/>
      <c r="T2496" t="s"/>
      <c r="U2496" t="s"/>
      <c r="V2496" t="s"/>
      <c r="W2496" t="s">
        <v>27359</v>
      </c>
      <c r="X2496" t="s"/>
      <c r="Y2496" t="s"/>
      <c r="Z2496" t="s"/>
      <c r="AA2496" t="s"/>
      <c r="AB2496" t="s">
        <v>27360</v>
      </c>
      <c r="AC2496" t="s">
        <v>27361</v>
      </c>
      <c r="AD2496" t="s">
        <v>174</v>
      </c>
      <c r="AE2496" t="s">
        <v>44</v>
      </c>
      <c r="AF2496" t="s">
        <v>27362</v>
      </c>
      <c r="AG2496" t="s">
        <v>7151</v>
      </c>
      <c r="AH2496" t="s">
        <v>330</v>
      </c>
      <c r="AI2496" t="s">
        <v>27363</v>
      </c>
      <c r="AJ2496" t="s">
        <v>92</v>
      </c>
      <c r="AK2496" t="s">
        <v>66</v>
      </c>
    </row>
    <row r="2497" spans="1:38">
      <c r="A2497" t="s">
        <v>27364</v>
      </c>
      <c r="B2497" t="s">
        <v>27365</v>
      </c>
      <c r="C2497" t="s">
        <v>27366</v>
      </c>
      <c r="D2497" t="s"/>
      <c r="E2497" t="s">
        <v>27367</v>
      </c>
      <c r="F2497" t="s">
        <v>2409</v>
      </c>
      <c r="G2497" t="s">
        <v>50</v>
      </c>
      <c r="H2497" t="s">
        <v>51</v>
      </c>
      <c r="I2497" t="s">
        <v>3415</v>
      </c>
      <c r="J2497" t="s">
        <v>53</v>
      </c>
      <c r="K2497" t="s">
        <v>54</v>
      </c>
      <c r="L2497" t="s">
        <v>411</v>
      </c>
      <c r="M2497" t="s">
        <v>412</v>
      </c>
      <c r="N2497" t="s">
        <v>2083</v>
      </c>
      <c r="O2497" t="s">
        <v>79</v>
      </c>
      <c r="P2497" t="s">
        <v>4484</v>
      </c>
      <c r="Q2497" t="s">
        <v>93</v>
      </c>
      <c r="R2497" t="s"/>
      <c r="S2497" t="s"/>
      <c r="T2497" t="s"/>
      <c r="U2497" t="s"/>
      <c r="V2497" t="s"/>
      <c r="W2497" t="s"/>
      <c r="X2497" t="s"/>
      <c r="Y2497" t="s"/>
      <c r="Z2497" t="s"/>
      <c r="AA2497" t="s"/>
      <c r="AB2497" t="s">
        <v>27368</v>
      </c>
      <c r="AC2497" t="s">
        <v>27369</v>
      </c>
      <c r="AD2497" t="s">
        <v>192</v>
      </c>
      <c r="AE2497" t="s">
        <v>310</v>
      </c>
      <c r="AF2497" t="s">
        <v>27370</v>
      </c>
      <c r="AG2497" t="s">
        <v>27371</v>
      </c>
      <c r="AH2497" t="s">
        <v>479</v>
      </c>
      <c r="AI2497" t="s">
        <v>27372</v>
      </c>
      <c r="AJ2497" t="s">
        <v>92</v>
      </c>
      <c r="AK2497" t="s">
        <v>66</v>
      </c>
    </row>
    <row r="2498" spans="1:38">
      <c r="A2498" t="s">
        <v>14222</v>
      </c>
      <c r="B2498" t="s">
        <v>27373</v>
      </c>
      <c r="C2498" t="s">
        <v>27374</v>
      </c>
      <c r="D2498" t="s">
        <v>27375</v>
      </c>
      <c r="E2498" t="s">
        <v>27376</v>
      </c>
      <c r="F2498" t="s">
        <v>71</v>
      </c>
      <c r="G2498" t="s">
        <v>72</v>
      </c>
      <c r="H2498" t="s">
        <v>234</v>
      </c>
      <c r="I2498" t="s">
        <v>27377</v>
      </c>
      <c r="J2498" t="s">
        <v>4482</v>
      </c>
      <c r="K2498" t="s">
        <v>2476</v>
      </c>
      <c r="L2498" t="s">
        <v>322</v>
      </c>
      <c r="M2498" t="s">
        <v>323</v>
      </c>
      <c r="N2498" t="s">
        <v>1088</v>
      </c>
      <c r="O2498" t="s">
        <v>79</v>
      </c>
      <c r="P2498" t="s">
        <v>27378</v>
      </c>
      <c r="Q2498" t="s">
        <v>67</v>
      </c>
      <c r="R2498" t="s">
        <v>27379</v>
      </c>
      <c r="S2498" t="s"/>
      <c r="T2498" t="s">
        <v>67</v>
      </c>
      <c r="U2498" t="s"/>
      <c r="V2498" t="s"/>
      <c r="W2498" t="s">
        <v>27380</v>
      </c>
      <c r="X2498" t="s"/>
      <c r="Y2498" t="s"/>
      <c r="Z2498" t="s">
        <v>27381</v>
      </c>
      <c r="AA2498" t="s"/>
      <c r="AB2498" t="s">
        <v>27382</v>
      </c>
      <c r="AC2498" t="s">
        <v>27382</v>
      </c>
      <c r="AD2498" t="s">
        <v>151</v>
      </c>
      <c r="AE2498" t="s">
        <v>44</v>
      </c>
      <c r="AF2498" t="s">
        <v>27383</v>
      </c>
      <c r="AG2498" t="s">
        <v>27384</v>
      </c>
      <c r="AH2498" t="s">
        <v>93</v>
      </c>
      <c r="AI2498" t="s">
        <v>27385</v>
      </c>
      <c r="AJ2498" t="s">
        <v>92</v>
      </c>
      <c r="AK2498" t="s">
        <v>66</v>
      </c>
    </row>
    <row r="2499" spans="1:38">
      <c r="A2499" t="s">
        <v>1537</v>
      </c>
      <c r="B2499" t="s">
        <v>27386</v>
      </c>
      <c r="C2499" t="s">
        <v>27387</v>
      </c>
      <c r="D2499" t="s">
        <v>27388</v>
      </c>
      <c r="E2499" t="s">
        <v>27389</v>
      </c>
      <c r="F2499" t="s">
        <v>697</v>
      </c>
      <c r="G2499" t="s">
        <v>50</v>
      </c>
      <c r="H2499" t="s">
        <v>51</v>
      </c>
      <c r="I2499" t="s">
        <v>1215</v>
      </c>
      <c r="J2499" t="s">
        <v>1216</v>
      </c>
      <c r="K2499" t="s">
        <v>54</v>
      </c>
      <c r="L2499" t="s">
        <v>808</v>
      </c>
      <c r="M2499" t="s">
        <v>809</v>
      </c>
      <c r="N2499" t="s">
        <v>810</v>
      </c>
      <c r="O2499" t="s"/>
      <c r="P2499" t="s"/>
      <c r="Q2499" t="s">
        <v>44</v>
      </c>
      <c r="R2499" t="s"/>
      <c r="S2499" t="s"/>
      <c r="T2499" t="s"/>
      <c r="U2499" t="s"/>
      <c r="V2499" t="s"/>
      <c r="W2499" t="s"/>
      <c r="X2499" t="s"/>
      <c r="Y2499" t="s"/>
      <c r="Z2499" t="s"/>
      <c r="AA2499" t="s"/>
      <c r="AB2499" t="s">
        <v>27390</v>
      </c>
      <c r="AC2499" t="s">
        <v>27390</v>
      </c>
      <c r="AD2499" t="s">
        <v>59</v>
      </c>
      <c r="AE2499" t="s">
        <v>44</v>
      </c>
      <c r="AF2499" t="s">
        <v>27391</v>
      </c>
      <c r="AG2499" t="s">
        <v>14163</v>
      </c>
      <c r="AH2499" t="s">
        <v>151</v>
      </c>
      <c r="AI2499" t="s">
        <v>27392</v>
      </c>
      <c r="AJ2499" t="s">
        <v>27393</v>
      </c>
      <c r="AK2499" t="s">
        <v>66</v>
      </c>
    </row>
    <row r="2500" spans="1:38">
      <c r="A2500" t="s">
        <v>27394</v>
      </c>
      <c r="B2500" t="s">
        <v>27395</v>
      </c>
      <c r="C2500" t="s">
        <v>27396</v>
      </c>
      <c r="D2500" t="s"/>
      <c r="E2500" t="s">
        <v>27397</v>
      </c>
      <c r="F2500" t="s">
        <v>1154</v>
      </c>
      <c r="G2500" t="s">
        <v>50</v>
      </c>
      <c r="H2500" t="s">
        <v>51</v>
      </c>
      <c r="I2500" t="s">
        <v>27398</v>
      </c>
      <c r="J2500" t="s">
        <v>1038</v>
      </c>
      <c r="K2500" t="s">
        <v>354</v>
      </c>
      <c r="L2500" t="s">
        <v>139</v>
      </c>
      <c r="M2500" t="s">
        <v>500</v>
      </c>
      <c r="N2500" t="s">
        <v>649</v>
      </c>
      <c r="O2500" t="s">
        <v>433</v>
      </c>
      <c r="P2500" t="s"/>
      <c r="Q2500" t="s"/>
      <c r="R2500" t="s"/>
      <c r="S2500" t="s"/>
      <c r="T2500" t="s"/>
      <c r="U2500" t="s"/>
      <c r="V2500" t="s">
        <v>67</v>
      </c>
      <c r="W2500" t="s"/>
      <c r="X2500" t="s"/>
      <c r="Y2500" t="s"/>
      <c r="Z2500" t="s"/>
      <c r="AA2500" t="s">
        <v>84</v>
      </c>
      <c r="AB2500" t="s">
        <v>27399</v>
      </c>
      <c r="AC2500" t="s">
        <v>27399</v>
      </c>
      <c r="AD2500" t="s">
        <v>174</v>
      </c>
      <c r="AE2500" t="s">
        <v>44</v>
      </c>
      <c r="AF2500" t="s">
        <v>27400</v>
      </c>
      <c r="AG2500" t="s">
        <v>27401</v>
      </c>
      <c r="AH2500" t="s">
        <v>59</v>
      </c>
      <c r="AI2500" t="s">
        <v>27402</v>
      </c>
      <c r="AJ2500" t="s">
        <v>92</v>
      </c>
      <c r="AK2500" t="s">
        <v>66</v>
      </c>
    </row>
    <row r="2501" spans="1:38">
      <c r="A2501" t="s">
        <v>14421</v>
      </c>
      <c r="B2501" t="s">
        <v>27403</v>
      </c>
      <c r="C2501" t="s">
        <v>27404</v>
      </c>
      <c r="D2501" t="s">
        <v>27405</v>
      </c>
      <c r="E2501" t="s">
        <v>27406</v>
      </c>
      <c r="F2501" t="s">
        <v>1154</v>
      </c>
      <c r="G2501" t="s">
        <v>50</v>
      </c>
      <c r="H2501" t="s">
        <v>51</v>
      </c>
      <c r="I2501" t="s">
        <v>26072</v>
      </c>
      <c r="J2501" t="s">
        <v>12431</v>
      </c>
      <c r="K2501" t="s">
        <v>237</v>
      </c>
      <c r="L2501" t="s">
        <v>355</v>
      </c>
      <c r="M2501" t="s">
        <v>985</v>
      </c>
      <c r="N2501" t="s">
        <v>986</v>
      </c>
      <c r="O2501" t="s">
        <v>195</v>
      </c>
      <c r="P2501" t="s"/>
      <c r="Q2501" t="s"/>
      <c r="R2501" t="s"/>
      <c r="S2501" t="s"/>
      <c r="T2501" t="s"/>
      <c r="U2501" t="s"/>
      <c r="V2501" t="s"/>
      <c r="W2501" t="s"/>
      <c r="X2501" t="s"/>
      <c r="Y2501" t="s"/>
      <c r="Z2501" t="s"/>
      <c r="AA2501" t="s"/>
      <c r="AB2501" t="s">
        <v>27407</v>
      </c>
      <c r="AC2501" t="s">
        <v>27407</v>
      </c>
      <c r="AD2501" t="s">
        <v>59</v>
      </c>
      <c r="AE2501" t="s">
        <v>44</v>
      </c>
      <c r="AF2501" t="s">
        <v>27408</v>
      </c>
      <c r="AG2501" t="s">
        <v>6803</v>
      </c>
      <c r="AH2501" t="s">
        <v>86</v>
      </c>
      <c r="AI2501" t="s">
        <v>27409</v>
      </c>
      <c r="AJ2501" t="s">
        <v>92</v>
      </c>
      <c r="AK2501" t="s">
        <v>66</v>
      </c>
    </row>
    <row r="2502" spans="1:38">
      <c r="A2502" t="s">
        <v>89</v>
      </c>
      <c r="B2502" t="s">
        <v>27410</v>
      </c>
      <c r="C2502" t="s">
        <v>27411</v>
      </c>
      <c r="D2502" t="s">
        <v>27412</v>
      </c>
      <c r="E2502" t="s">
        <v>27413</v>
      </c>
      <c r="F2502" t="s">
        <v>767</v>
      </c>
      <c r="G2502" t="s">
        <v>50</v>
      </c>
      <c r="H2502" t="s">
        <v>51</v>
      </c>
      <c r="I2502" t="s">
        <v>9096</v>
      </c>
      <c r="J2502" t="s">
        <v>236</v>
      </c>
      <c r="K2502" t="s">
        <v>237</v>
      </c>
      <c r="L2502" t="s">
        <v>285</v>
      </c>
      <c r="M2502" t="s">
        <v>285</v>
      </c>
      <c r="N2502" t="s">
        <v>285</v>
      </c>
      <c r="O2502" t="s">
        <v>846</v>
      </c>
      <c r="P2502" t="s"/>
      <c r="Q2502" t="s"/>
      <c r="R2502" t="s"/>
      <c r="S2502" t="s"/>
      <c r="T2502" t="s"/>
      <c r="U2502" t="s"/>
      <c r="V2502" t="s"/>
      <c r="W2502" t="s"/>
      <c r="X2502" t="s"/>
      <c r="Y2502" t="s"/>
      <c r="Z2502" t="s"/>
      <c r="AA2502" t="s"/>
      <c r="AB2502" t="s">
        <v>66</v>
      </c>
      <c r="AC2502" t="s"/>
      <c r="AD2502" t="s">
        <v>44</v>
      </c>
      <c r="AE2502" t="s">
        <v>44</v>
      </c>
      <c r="AF2502" t="s">
        <v>44</v>
      </c>
      <c r="AG2502" t="s">
        <v>44</v>
      </c>
      <c r="AH2502" t="s">
        <v>44</v>
      </c>
      <c r="AI2502" t="s">
        <v>286</v>
      </c>
      <c r="AJ2502" t="s">
        <v>92</v>
      </c>
      <c r="AK2502" t="s">
        <v>66</v>
      </c>
    </row>
    <row r="2503" spans="1:38">
      <c r="A2503" t="s">
        <v>2830</v>
      </c>
      <c r="B2503" t="s">
        <v>27414</v>
      </c>
      <c r="C2503" t="s">
        <v>27415</v>
      </c>
      <c r="D2503" t="s">
        <v>27416</v>
      </c>
      <c r="E2503" t="s">
        <v>27417</v>
      </c>
      <c r="F2503" t="s">
        <v>438</v>
      </c>
      <c r="G2503" t="s">
        <v>50</v>
      </c>
      <c r="H2503" t="s">
        <v>51</v>
      </c>
      <c r="I2503" t="s">
        <v>6358</v>
      </c>
      <c r="J2503" t="s">
        <v>53</v>
      </c>
      <c r="K2503" t="s">
        <v>54</v>
      </c>
      <c r="L2503" t="s">
        <v>156</v>
      </c>
      <c r="M2503" t="s">
        <v>157</v>
      </c>
      <c r="N2503" t="s">
        <v>158</v>
      </c>
      <c r="O2503" t="s">
        <v>103</v>
      </c>
      <c r="P2503" t="s"/>
      <c r="Q2503" t="s"/>
      <c r="R2503" t="s"/>
      <c r="S2503" t="s"/>
      <c r="T2503" t="s"/>
      <c r="U2503" t="s"/>
      <c r="V2503" t="s">
        <v>67</v>
      </c>
      <c r="W2503" t="s"/>
      <c r="X2503" t="s"/>
      <c r="Y2503" t="s"/>
      <c r="Z2503" t="s"/>
      <c r="AA2503" t="s">
        <v>84</v>
      </c>
      <c r="AB2503" t="s">
        <v>27418</v>
      </c>
      <c r="AC2503" t="s">
        <v>27419</v>
      </c>
      <c r="AD2503" t="s">
        <v>90</v>
      </c>
      <c r="AE2503" t="s">
        <v>44</v>
      </c>
      <c r="AF2503" t="s">
        <v>27420</v>
      </c>
      <c r="AG2503" t="s">
        <v>27421</v>
      </c>
      <c r="AH2503" t="s">
        <v>1046</v>
      </c>
      <c r="AI2503" t="s">
        <v>27422</v>
      </c>
      <c r="AJ2503" t="s">
        <v>92</v>
      </c>
      <c r="AK2503" t="s">
        <v>66</v>
      </c>
    </row>
    <row r="2504" spans="1:38">
      <c r="A2504" t="s">
        <v>27423</v>
      </c>
      <c r="B2504" t="s">
        <v>27424</v>
      </c>
      <c r="C2504" t="s">
        <v>27425</v>
      </c>
      <c r="D2504" t="s">
        <v>27426</v>
      </c>
      <c r="E2504" t="s">
        <v>27427</v>
      </c>
      <c r="F2504" t="s">
        <v>2660</v>
      </c>
      <c r="G2504" t="s">
        <v>72</v>
      </c>
      <c r="H2504" t="s">
        <v>51</v>
      </c>
      <c r="I2504" t="s">
        <v>27428</v>
      </c>
      <c r="J2504" t="s">
        <v>5792</v>
      </c>
      <c r="K2504" t="s">
        <v>138</v>
      </c>
      <c r="L2504" t="s">
        <v>170</v>
      </c>
      <c r="M2504" t="s">
        <v>336</v>
      </c>
      <c r="N2504" t="s">
        <v>5685</v>
      </c>
      <c r="O2504" t="s">
        <v>142</v>
      </c>
      <c r="P2504" t="s"/>
      <c r="Q2504" t="s"/>
      <c r="R2504" t="s"/>
      <c r="S2504" t="s"/>
      <c r="T2504" t="s"/>
      <c r="U2504" t="s"/>
      <c r="V2504" t="s">
        <v>67</v>
      </c>
      <c r="W2504" t="s">
        <v>27429</v>
      </c>
      <c r="X2504" t="s"/>
      <c r="Y2504" t="s"/>
      <c r="Z2504" t="s"/>
      <c r="AA2504" t="s">
        <v>84</v>
      </c>
      <c r="AB2504" t="s">
        <v>27430</v>
      </c>
      <c r="AC2504" t="s">
        <v>27431</v>
      </c>
      <c r="AD2504" t="s">
        <v>59</v>
      </c>
      <c r="AE2504" t="s">
        <v>44</v>
      </c>
      <c r="AF2504" t="s">
        <v>27432</v>
      </c>
      <c r="AG2504" t="s">
        <v>27433</v>
      </c>
      <c r="AH2504" t="s">
        <v>112</v>
      </c>
      <c r="AI2504" t="s">
        <v>27434</v>
      </c>
      <c r="AJ2504" t="s">
        <v>92</v>
      </c>
      <c r="AK2504" t="s">
        <v>66</v>
      </c>
    </row>
    <row r="2505" spans="1:38">
      <c r="A2505" t="s">
        <v>27435</v>
      </c>
      <c r="B2505" t="s">
        <v>27436</v>
      </c>
      <c r="C2505" t="s">
        <v>27437</v>
      </c>
      <c r="D2505" t="s">
        <v>27438</v>
      </c>
      <c r="E2505" t="s">
        <v>27439</v>
      </c>
      <c r="F2505" t="s">
        <v>233</v>
      </c>
      <c r="G2505" t="s">
        <v>72</v>
      </c>
      <c r="H2505" t="s">
        <v>51</v>
      </c>
      <c r="I2505" t="s">
        <v>1519</v>
      </c>
      <c r="J2505" t="s">
        <v>53</v>
      </c>
      <c r="K2505" t="s">
        <v>54</v>
      </c>
      <c r="L2505" t="s">
        <v>204</v>
      </c>
      <c r="M2505" t="s">
        <v>205</v>
      </c>
      <c r="N2505" t="s">
        <v>1061</v>
      </c>
      <c r="O2505" t="s">
        <v>103</v>
      </c>
      <c r="P2505" t="s">
        <v>3977</v>
      </c>
      <c r="Q2505" t="s">
        <v>67</v>
      </c>
      <c r="R2505" t="s">
        <v>27440</v>
      </c>
      <c r="S2505" t="s"/>
      <c r="T2505" t="s"/>
      <c r="U2505" t="s"/>
      <c r="V2505" t="s"/>
      <c r="W2505" t="s">
        <v>27441</v>
      </c>
      <c r="X2505" t="s"/>
      <c r="Y2505" t="s"/>
      <c r="Z2505" t="s"/>
      <c r="AA2505" t="s"/>
      <c r="AB2505" t="s">
        <v>27442</v>
      </c>
      <c r="AC2505" t="s">
        <v>27443</v>
      </c>
      <c r="AD2505" t="s">
        <v>59</v>
      </c>
      <c r="AE2505" t="s">
        <v>60</v>
      </c>
      <c r="AF2505" t="s">
        <v>27444</v>
      </c>
      <c r="AG2505" t="s">
        <v>27445</v>
      </c>
      <c r="AH2505" t="s">
        <v>63</v>
      </c>
      <c r="AI2505" t="s">
        <v>27446</v>
      </c>
      <c r="AJ2505" t="s">
        <v>92</v>
      </c>
      <c r="AK2505" t="s">
        <v>66</v>
      </c>
    </row>
    <row r="2506" spans="1:38">
      <c r="A2506" t="s">
        <v>27447</v>
      </c>
      <c r="B2506" t="s">
        <v>27448</v>
      </c>
      <c r="C2506" t="s">
        <v>27449</v>
      </c>
      <c r="D2506" t="s">
        <v>27450</v>
      </c>
      <c r="E2506" t="s">
        <v>27451</v>
      </c>
      <c r="F2506" t="s">
        <v>71</v>
      </c>
      <c r="G2506" t="s">
        <v>50</v>
      </c>
      <c r="H2506" t="s">
        <v>51</v>
      </c>
      <c r="I2506" t="s">
        <v>27452</v>
      </c>
      <c r="J2506" t="s"/>
      <c r="K2506" t="s">
        <v>859</v>
      </c>
      <c r="L2506" t="s">
        <v>470</v>
      </c>
      <c r="M2506" t="s">
        <v>471</v>
      </c>
      <c r="N2506" t="s">
        <v>472</v>
      </c>
      <c r="O2506" t="s">
        <v>241</v>
      </c>
      <c r="P2506" t="s"/>
      <c r="Q2506" t="s"/>
      <c r="R2506" t="s"/>
      <c r="S2506" t="s"/>
      <c r="T2506" t="s"/>
      <c r="U2506" t="s"/>
      <c r="V2506" t="s"/>
      <c r="W2506" t="s"/>
      <c r="X2506" t="s"/>
      <c r="Y2506" t="s"/>
      <c r="Z2506" t="s">
        <v>27453</v>
      </c>
      <c r="AA2506" t="s"/>
      <c r="AB2506" t="s">
        <v>27454</v>
      </c>
      <c r="AC2506" t="s">
        <v>27454</v>
      </c>
      <c r="AD2506" t="s">
        <v>59</v>
      </c>
      <c r="AE2506" t="s">
        <v>44</v>
      </c>
      <c r="AF2506" t="s">
        <v>27455</v>
      </c>
      <c r="AG2506" t="s">
        <v>27456</v>
      </c>
      <c r="AH2506" t="s">
        <v>174</v>
      </c>
      <c r="AI2506" t="s">
        <v>27457</v>
      </c>
      <c r="AJ2506" t="s">
        <v>92</v>
      </c>
      <c r="AK2506" t="s">
        <v>66</v>
      </c>
    </row>
    <row r="2507" spans="1:38">
      <c r="A2507" t="s">
        <v>27458</v>
      </c>
      <c r="B2507" t="s">
        <v>27459</v>
      </c>
      <c r="C2507" t="s">
        <v>27460</v>
      </c>
      <c r="D2507" t="s">
        <v>27461</v>
      </c>
      <c r="E2507" t="s">
        <v>27462</v>
      </c>
      <c r="F2507" t="s">
        <v>396</v>
      </c>
      <c r="G2507" t="s">
        <v>50</v>
      </c>
      <c r="H2507" t="s">
        <v>51</v>
      </c>
      <c r="I2507" t="s">
        <v>24448</v>
      </c>
      <c r="J2507" t="s">
        <v>3239</v>
      </c>
      <c r="K2507" t="s">
        <v>237</v>
      </c>
      <c r="L2507" t="s">
        <v>76</v>
      </c>
      <c r="M2507" t="s">
        <v>77</v>
      </c>
      <c r="N2507" t="s">
        <v>860</v>
      </c>
      <c r="O2507" t="s">
        <v>79</v>
      </c>
      <c r="P2507" t="s"/>
      <c r="Q2507" t="s"/>
      <c r="R2507" t="s"/>
      <c r="S2507" t="s"/>
      <c r="T2507" t="s"/>
      <c r="U2507" t="s"/>
      <c r="V2507" t="s"/>
      <c r="W2507" t="s"/>
      <c r="X2507" t="s"/>
      <c r="Y2507" t="s"/>
      <c r="Z2507" t="s"/>
      <c r="AA2507" t="s"/>
      <c r="AB2507" t="s">
        <v>27463</v>
      </c>
      <c r="AC2507" t="s">
        <v>27463</v>
      </c>
      <c r="AD2507" t="s">
        <v>174</v>
      </c>
      <c r="AE2507" t="s">
        <v>1105</v>
      </c>
      <c r="AF2507" t="s">
        <v>27464</v>
      </c>
      <c r="AG2507" t="s">
        <v>27465</v>
      </c>
      <c r="AH2507" t="s">
        <v>86</v>
      </c>
      <c r="AI2507" t="s">
        <v>27466</v>
      </c>
      <c r="AJ2507" t="s">
        <v>92</v>
      </c>
      <c r="AK2507" t="s">
        <v>66</v>
      </c>
    </row>
    <row r="2508" spans="1:38">
      <c r="A2508" t="s">
        <v>27467</v>
      </c>
      <c r="B2508" t="s">
        <v>27468</v>
      </c>
      <c r="C2508" t="s">
        <v>27469</v>
      </c>
      <c r="D2508" t="s">
        <v>27470</v>
      </c>
      <c r="E2508" t="s">
        <v>27471</v>
      </c>
      <c r="F2508" t="s">
        <v>968</v>
      </c>
      <c r="G2508" t="s">
        <v>50</v>
      </c>
      <c r="H2508" t="s">
        <v>234</v>
      </c>
      <c r="I2508" t="s">
        <v>20769</v>
      </c>
      <c r="J2508" t="s">
        <v>1127</v>
      </c>
      <c r="K2508" t="s">
        <v>54</v>
      </c>
      <c r="L2508" t="s">
        <v>1344</v>
      </c>
      <c r="M2508" t="s">
        <v>1345</v>
      </c>
      <c r="N2508" t="s">
        <v>1346</v>
      </c>
      <c r="O2508" t="s">
        <v>86</v>
      </c>
      <c r="P2508" t="s"/>
      <c r="Q2508" t="s"/>
      <c r="R2508" t="s"/>
      <c r="S2508" t="s">
        <v>27472</v>
      </c>
      <c r="T2508" t="s">
        <v>209</v>
      </c>
      <c r="U2508" t="s"/>
      <c r="V2508" t="s"/>
      <c r="W2508" t="s"/>
      <c r="X2508" t="s">
        <v>27473</v>
      </c>
      <c r="Y2508" t="s">
        <v>67</v>
      </c>
      <c r="Z2508" t="s">
        <v>27474</v>
      </c>
      <c r="AA2508" t="s">
        <v>772</v>
      </c>
      <c r="AB2508" t="s">
        <v>27475</v>
      </c>
      <c r="AC2508" t="s">
        <v>27476</v>
      </c>
      <c r="AD2508" t="s">
        <v>93</v>
      </c>
      <c r="AE2508" t="s">
        <v>277</v>
      </c>
      <c r="AF2508" t="s">
        <v>27477</v>
      </c>
      <c r="AG2508" t="s">
        <v>27478</v>
      </c>
      <c r="AH2508" t="s">
        <v>44</v>
      </c>
      <c r="AI2508" t="s">
        <v>27479</v>
      </c>
      <c r="AJ2508" t="s">
        <v>92</v>
      </c>
      <c r="AK2508" t="s">
        <v>66</v>
      </c>
    </row>
    <row r="2509" spans="1:38">
      <c r="A2509" t="s">
        <v>27480</v>
      </c>
      <c r="B2509" t="s">
        <v>27481</v>
      </c>
      <c r="C2509" t="s">
        <v>27482</v>
      </c>
      <c r="D2509" t="s">
        <v>27483</v>
      </c>
      <c r="E2509" t="s">
        <v>27484</v>
      </c>
      <c r="F2509" t="s">
        <v>255</v>
      </c>
      <c r="G2509" t="s">
        <v>1178</v>
      </c>
      <c r="H2509" t="s">
        <v>51</v>
      </c>
      <c r="I2509" t="s">
        <v>19997</v>
      </c>
      <c r="J2509" t="s">
        <v>53</v>
      </c>
      <c r="K2509" t="s">
        <v>54</v>
      </c>
      <c r="L2509" t="s">
        <v>411</v>
      </c>
      <c r="M2509" t="s">
        <v>412</v>
      </c>
      <c r="N2509" t="s">
        <v>2083</v>
      </c>
      <c r="O2509" t="s">
        <v>241</v>
      </c>
      <c r="P2509" t="s">
        <v>3761</v>
      </c>
      <c r="Q2509" t="s">
        <v>67</v>
      </c>
      <c r="R2509" t="s">
        <v>6615</v>
      </c>
      <c r="S2509" t="s"/>
      <c r="T2509" t="s"/>
      <c r="U2509" t="s"/>
      <c r="V2509" t="s">
        <v>67</v>
      </c>
      <c r="W2509" t="s">
        <v>7490</v>
      </c>
      <c r="X2509" t="s"/>
      <c r="Y2509" t="s"/>
      <c r="Z2509" t="s"/>
      <c r="AA2509" t="s">
        <v>84</v>
      </c>
      <c r="AB2509" t="s">
        <v>27485</v>
      </c>
      <c r="AC2509" t="s">
        <v>27486</v>
      </c>
      <c r="AD2509" t="s">
        <v>174</v>
      </c>
      <c r="AE2509" t="s">
        <v>1333</v>
      </c>
      <c r="AF2509" t="s">
        <v>27487</v>
      </c>
      <c r="AG2509" t="s">
        <v>20090</v>
      </c>
      <c r="AH2509" t="s">
        <v>86</v>
      </c>
      <c r="AI2509" t="s">
        <v>27488</v>
      </c>
      <c r="AJ2509" t="s">
        <v>92</v>
      </c>
      <c r="AK2509" t="s">
        <v>66</v>
      </c>
    </row>
    <row r="2510" spans="1:38">
      <c r="A2510" t="s">
        <v>27489</v>
      </c>
      <c r="B2510" t="s">
        <v>27490</v>
      </c>
      <c r="C2510" t="s">
        <v>27491</v>
      </c>
      <c r="D2510" t="s">
        <v>27492</v>
      </c>
      <c r="E2510" t="s">
        <v>27493</v>
      </c>
      <c r="F2510" t="s">
        <v>396</v>
      </c>
      <c r="G2510" t="s">
        <v>50</v>
      </c>
      <c r="H2510" t="s">
        <v>51</v>
      </c>
      <c r="I2510" t="s">
        <v>5464</v>
      </c>
      <c r="J2510" t="s"/>
      <c r="K2510" t="s">
        <v>859</v>
      </c>
      <c r="L2510" t="s">
        <v>1344</v>
      </c>
      <c r="M2510" t="s">
        <v>1345</v>
      </c>
      <c r="N2510" t="s">
        <v>3854</v>
      </c>
      <c r="O2510" t="s"/>
      <c r="P2510" t="s"/>
      <c r="Q2510" t="s">
        <v>44</v>
      </c>
      <c r="R2510" t="s"/>
      <c r="S2510" t="s"/>
      <c r="T2510" t="s"/>
      <c r="U2510" t="s"/>
      <c r="V2510" t="s"/>
      <c r="W2510" t="s"/>
      <c r="X2510" t="s"/>
      <c r="Y2510" t="s"/>
      <c r="Z2510" t="s"/>
      <c r="AA2510" t="s"/>
      <c r="AB2510" t="s">
        <v>27494</v>
      </c>
      <c r="AC2510" t="s">
        <v>27494</v>
      </c>
      <c r="AD2510" t="s">
        <v>110</v>
      </c>
      <c r="AE2510" t="s">
        <v>1254</v>
      </c>
      <c r="AF2510" t="s">
        <v>27495</v>
      </c>
      <c r="AG2510" t="s">
        <v>27496</v>
      </c>
      <c r="AH2510" t="s">
        <v>124</v>
      </c>
      <c r="AI2510" t="s">
        <v>27497</v>
      </c>
      <c r="AJ2510" t="s">
        <v>27498</v>
      </c>
      <c r="AK2510" t="s">
        <v>66</v>
      </c>
    </row>
    <row r="2511" spans="1:38">
      <c r="A2511" t="s">
        <v>27499</v>
      </c>
      <c r="B2511" t="s">
        <v>27500</v>
      </c>
      <c r="C2511" t="s">
        <v>27501</v>
      </c>
      <c r="D2511" t="s">
        <v>27502</v>
      </c>
      <c r="E2511" t="s">
        <v>27503</v>
      </c>
      <c r="F2511" t="s"/>
      <c r="G2511" t="s">
        <v>50</v>
      </c>
      <c r="H2511" t="s">
        <v>51</v>
      </c>
      <c r="I2511" t="s">
        <v>16823</v>
      </c>
      <c r="J2511" t="s"/>
      <c r="K2511" t="s">
        <v>859</v>
      </c>
      <c r="L2511" t="s">
        <v>238</v>
      </c>
      <c r="M2511" t="s">
        <v>660</v>
      </c>
      <c r="N2511" t="s">
        <v>661</v>
      </c>
      <c r="O2511" t="s">
        <v>103</v>
      </c>
      <c r="P2511" t="s">
        <v>3761</v>
      </c>
      <c r="Q2511" t="s">
        <v>67</v>
      </c>
      <c r="R2511" t="s">
        <v>27504</v>
      </c>
      <c r="S2511" t="s"/>
      <c r="T2511" t="s"/>
      <c r="U2511" t="s"/>
      <c r="V2511" t="s"/>
      <c r="W2511" t="s"/>
      <c r="X2511" t="s"/>
      <c r="Y2511" t="s"/>
      <c r="Z2511" t="s"/>
      <c r="AA2511" t="s"/>
      <c r="AB2511" t="s">
        <v>27505</v>
      </c>
      <c r="AC2511" t="s">
        <v>27506</v>
      </c>
      <c r="AD2511" t="s">
        <v>330</v>
      </c>
      <c r="AE2511" t="s">
        <v>8417</v>
      </c>
      <c r="AF2511" t="s">
        <v>27507</v>
      </c>
      <c r="AG2511" t="s">
        <v>27508</v>
      </c>
      <c r="AH2511" t="s">
        <v>518</v>
      </c>
      <c r="AI2511" t="s">
        <v>27509</v>
      </c>
      <c r="AJ2511" t="s">
        <v>92</v>
      </c>
      <c r="AK2511" t="s">
        <v>66</v>
      </c>
    </row>
    <row r="2512" spans="1:38">
      <c r="A2512" t="s">
        <v>13095</v>
      </c>
      <c r="B2512" t="s">
        <v>27510</v>
      </c>
      <c r="C2512" t="s">
        <v>27511</v>
      </c>
      <c r="D2512" t="s">
        <v>27512</v>
      </c>
      <c r="E2512" t="s">
        <v>27513</v>
      </c>
      <c r="F2512" t="s">
        <v>396</v>
      </c>
      <c r="G2512" t="s">
        <v>72</v>
      </c>
      <c r="H2512" t="s">
        <v>51</v>
      </c>
      <c r="I2512" t="s">
        <v>235</v>
      </c>
      <c r="J2512" t="s">
        <v>236</v>
      </c>
      <c r="K2512" t="s">
        <v>237</v>
      </c>
      <c r="L2512" t="s">
        <v>170</v>
      </c>
      <c r="M2512" t="s">
        <v>171</v>
      </c>
      <c r="N2512" t="s">
        <v>1168</v>
      </c>
      <c r="O2512" t="s">
        <v>86</v>
      </c>
      <c r="P2512" t="s">
        <v>27514</v>
      </c>
      <c r="Q2512" t="s">
        <v>67</v>
      </c>
      <c r="R2512" t="s">
        <v>27515</v>
      </c>
      <c r="S2512" t="s"/>
      <c r="T2512" t="s"/>
      <c r="U2512" t="s"/>
      <c r="V2512" t="s">
        <v>67</v>
      </c>
      <c r="W2512" t="s">
        <v>7578</v>
      </c>
      <c r="X2512" t="s"/>
      <c r="Y2512" t="s"/>
      <c r="Z2512" t="s"/>
      <c r="AA2512" t="s">
        <v>84</v>
      </c>
      <c r="AB2512" t="s">
        <v>27516</v>
      </c>
      <c r="AC2512" t="s">
        <v>27517</v>
      </c>
      <c r="AD2512" t="s">
        <v>174</v>
      </c>
      <c r="AE2512" t="s">
        <v>1105</v>
      </c>
      <c r="AF2512" t="s">
        <v>27518</v>
      </c>
      <c r="AG2512" t="s">
        <v>27519</v>
      </c>
      <c r="AH2512" t="s">
        <v>86</v>
      </c>
      <c r="AI2512" t="s">
        <v>27520</v>
      </c>
      <c r="AJ2512" t="s">
        <v>92</v>
      </c>
      <c r="AK2512" t="s">
        <v>66</v>
      </c>
    </row>
    <row r="2513" spans="1:38">
      <c r="A2513" t="s">
        <v>27053</v>
      </c>
      <c r="B2513" t="s">
        <v>27521</v>
      </c>
      <c r="C2513" t="s">
        <v>27522</v>
      </c>
      <c r="D2513" t="s"/>
      <c r="E2513" t="s">
        <v>27523</v>
      </c>
      <c r="F2513" t="s">
        <v>396</v>
      </c>
      <c r="G2513" t="s">
        <v>135</v>
      </c>
      <c r="H2513" t="s">
        <v>51</v>
      </c>
      <c r="I2513" t="s">
        <v>235</v>
      </c>
      <c r="J2513" t="s">
        <v>236</v>
      </c>
      <c r="K2513" t="s">
        <v>237</v>
      </c>
      <c r="L2513" t="s">
        <v>843</v>
      </c>
      <c r="M2513" t="s">
        <v>844</v>
      </c>
      <c r="N2513" t="s">
        <v>5278</v>
      </c>
      <c r="O2513" t="s">
        <v>846</v>
      </c>
      <c r="P2513" t="s"/>
      <c r="Q2513" t="s"/>
      <c r="R2513" t="s"/>
      <c r="S2513" t="s"/>
      <c r="T2513" t="s"/>
      <c r="U2513" t="s"/>
      <c r="V2513" t="s"/>
      <c r="W2513" t="s"/>
      <c r="X2513" t="s"/>
      <c r="Y2513" t="s"/>
      <c r="Z2513" t="s"/>
      <c r="AA2513" t="s"/>
      <c r="AB2513" t="s">
        <v>27524</v>
      </c>
      <c r="AC2513" t="s">
        <v>27524</v>
      </c>
      <c r="AD2513" t="s">
        <v>174</v>
      </c>
      <c r="AE2513" t="s">
        <v>1105</v>
      </c>
      <c r="AF2513" t="s">
        <v>27525</v>
      </c>
      <c r="AG2513" t="s">
        <v>27526</v>
      </c>
      <c r="AH2513" t="s">
        <v>86</v>
      </c>
      <c r="AI2513" t="s">
        <v>27527</v>
      </c>
      <c r="AJ2513" t="s">
        <v>92</v>
      </c>
      <c r="AK2513" t="s">
        <v>66</v>
      </c>
    </row>
    <row r="2514" spans="1:38">
      <c r="A2514" t="s">
        <v>27528</v>
      </c>
      <c r="B2514" t="s">
        <v>27529</v>
      </c>
      <c r="C2514" t="s">
        <v>27530</v>
      </c>
      <c r="D2514" t="s">
        <v>27531</v>
      </c>
      <c r="E2514" t="s">
        <v>27532</v>
      </c>
      <c r="F2514" t="s">
        <v>49</v>
      </c>
      <c r="G2514" t="s">
        <v>50</v>
      </c>
      <c r="H2514" t="s">
        <v>51</v>
      </c>
      <c r="I2514" t="s">
        <v>1024</v>
      </c>
      <c r="J2514" t="s">
        <v>53</v>
      </c>
      <c r="K2514" t="s">
        <v>54</v>
      </c>
      <c r="L2514" t="s">
        <v>120</v>
      </c>
      <c r="M2514" t="s">
        <v>121</v>
      </c>
      <c r="N2514" t="s">
        <v>5661</v>
      </c>
      <c r="O2514" t="s">
        <v>330</v>
      </c>
      <c r="P2514" t="s">
        <v>1959</v>
      </c>
      <c r="Q2514" t="s">
        <v>67</v>
      </c>
      <c r="R2514" t="s">
        <v>2235</v>
      </c>
      <c r="S2514" t="s"/>
      <c r="T2514" t="s"/>
      <c r="U2514" t="s"/>
      <c r="V2514" t="s"/>
      <c r="W2514" t="s"/>
      <c r="X2514" t="s"/>
      <c r="Y2514" t="s"/>
      <c r="Z2514" t="s"/>
      <c r="AA2514" t="s"/>
      <c r="AB2514" t="s">
        <v>27533</v>
      </c>
      <c r="AC2514" t="s">
        <v>27534</v>
      </c>
      <c r="AD2514" t="s">
        <v>59</v>
      </c>
      <c r="AE2514" t="s">
        <v>44</v>
      </c>
      <c r="AF2514" t="s">
        <v>27535</v>
      </c>
      <c r="AG2514" t="s">
        <v>27536</v>
      </c>
      <c r="AH2514" t="s">
        <v>63</v>
      </c>
      <c r="AI2514" t="s">
        <v>27537</v>
      </c>
      <c r="AJ2514" t="s">
        <v>92</v>
      </c>
      <c r="AK2514" t="s">
        <v>66</v>
      </c>
    </row>
    <row r="2515" spans="1:38">
      <c r="A2515" t="s">
        <v>27538</v>
      </c>
      <c r="B2515" t="s">
        <v>27539</v>
      </c>
      <c r="C2515" t="s">
        <v>27540</v>
      </c>
      <c r="D2515" t="s">
        <v>27541</v>
      </c>
      <c r="E2515" t="s">
        <v>27542</v>
      </c>
      <c r="F2515" t="s">
        <v>1603</v>
      </c>
      <c r="G2515" t="s">
        <v>50</v>
      </c>
      <c r="H2515" t="s">
        <v>234</v>
      </c>
      <c r="I2515" t="s">
        <v>27543</v>
      </c>
      <c r="J2515" t="s">
        <v>11990</v>
      </c>
      <c r="K2515" t="s">
        <v>569</v>
      </c>
      <c r="L2515" t="s">
        <v>322</v>
      </c>
      <c r="M2515" t="s">
        <v>323</v>
      </c>
      <c r="N2515" t="s">
        <v>1088</v>
      </c>
      <c r="O2515" t="s">
        <v>124</v>
      </c>
      <c r="P2515" t="s"/>
      <c r="Q2515" t="s">
        <v>67</v>
      </c>
      <c r="R2515" t="s">
        <v>27544</v>
      </c>
      <c r="S2515" t="s">
        <v>27545</v>
      </c>
      <c r="T2515" t="s">
        <v>174</v>
      </c>
      <c r="U2515" t="s"/>
      <c r="V2515" t="s"/>
      <c r="W2515" t="s"/>
      <c r="X2515" t="s">
        <v>27546</v>
      </c>
      <c r="Y2515" t="s">
        <v>67</v>
      </c>
      <c r="Z2515" t="s">
        <v>27547</v>
      </c>
      <c r="AA2515" t="s">
        <v>772</v>
      </c>
      <c r="AB2515" t="s">
        <v>27548</v>
      </c>
      <c r="AC2515" t="s">
        <v>27549</v>
      </c>
      <c r="AD2515" t="s">
        <v>174</v>
      </c>
      <c r="AE2515" t="s">
        <v>44</v>
      </c>
      <c r="AF2515" t="s">
        <v>27550</v>
      </c>
      <c r="AG2515" t="s">
        <v>9724</v>
      </c>
      <c r="AH2515" t="s">
        <v>195</v>
      </c>
      <c r="AI2515" t="s">
        <v>27551</v>
      </c>
      <c r="AJ2515" t="s">
        <v>92</v>
      </c>
      <c r="AK2515" t="s">
        <v>66</v>
      </c>
    </row>
    <row r="2516" spans="1:38">
      <c r="A2516" t="s">
        <v>27552</v>
      </c>
      <c r="B2516" t="s">
        <v>27553</v>
      </c>
      <c r="C2516" t="s">
        <v>27554</v>
      </c>
      <c r="D2516" t="s"/>
      <c r="E2516" t="s">
        <v>27555</v>
      </c>
      <c r="F2516" t="s">
        <v>697</v>
      </c>
      <c r="G2516" t="s">
        <v>50</v>
      </c>
      <c r="H2516" t="s">
        <v>51</v>
      </c>
      <c r="I2516" t="s"/>
      <c r="J2516" t="s"/>
      <c r="K2516" t="s">
        <v>237</v>
      </c>
      <c r="L2516" t="s">
        <v>189</v>
      </c>
      <c r="M2516" t="s">
        <v>190</v>
      </c>
      <c r="N2516" t="s">
        <v>191</v>
      </c>
      <c r="O2516" t="s">
        <v>939</v>
      </c>
      <c r="P2516" t="s"/>
      <c r="Q2516" t="s"/>
      <c r="R2516" t="s"/>
      <c r="S2516" t="s"/>
      <c r="T2516" t="s"/>
      <c r="U2516" t="s"/>
      <c r="V2516" t="s"/>
      <c r="W2516" t="s"/>
      <c r="X2516" t="s"/>
      <c r="Y2516" t="s"/>
      <c r="Z2516" t="s"/>
      <c r="AA2516" t="s"/>
      <c r="AB2516" t="s">
        <v>27556</v>
      </c>
      <c r="AC2516" t="s">
        <v>27556</v>
      </c>
      <c r="AD2516" t="s">
        <v>93</v>
      </c>
      <c r="AE2516" t="s">
        <v>44</v>
      </c>
      <c r="AF2516" t="s">
        <v>27557</v>
      </c>
      <c r="AG2516" t="s">
        <v>5447</v>
      </c>
      <c r="AH2516" t="s">
        <v>44</v>
      </c>
      <c r="AI2516" t="s">
        <v>27558</v>
      </c>
      <c r="AJ2516" t="s">
        <v>92</v>
      </c>
      <c r="AK2516" t="s">
        <v>66</v>
      </c>
    </row>
    <row r="2517" spans="1:38">
      <c r="A2517" t="s">
        <v>16366</v>
      </c>
      <c r="B2517" t="s">
        <v>27559</v>
      </c>
      <c r="C2517" t="s">
        <v>4953</v>
      </c>
      <c r="D2517" t="s">
        <v>27560</v>
      </c>
      <c r="E2517" t="s">
        <v>27561</v>
      </c>
      <c r="F2517" t="s">
        <v>71</v>
      </c>
      <c r="G2517" t="s">
        <v>50</v>
      </c>
      <c r="H2517" t="s">
        <v>51</v>
      </c>
      <c r="I2517" t="s">
        <v>14170</v>
      </c>
      <c r="J2517" t="s">
        <v>4562</v>
      </c>
      <c r="K2517" t="s">
        <v>569</v>
      </c>
      <c r="L2517" t="s">
        <v>170</v>
      </c>
      <c r="M2517" t="s">
        <v>171</v>
      </c>
      <c r="N2517" t="s">
        <v>1168</v>
      </c>
      <c r="O2517" t="s">
        <v>79</v>
      </c>
      <c r="P2517" t="s">
        <v>27562</v>
      </c>
      <c r="Q2517" t="s">
        <v>63</v>
      </c>
      <c r="R2517" t="s">
        <v>27563</v>
      </c>
      <c r="S2517" t="s">
        <v>27564</v>
      </c>
      <c r="T2517" t="s">
        <v>59</v>
      </c>
      <c r="U2517" t="s"/>
      <c r="V2517" t="s"/>
      <c r="W2517" t="s"/>
      <c r="X2517" t="s">
        <v>27565</v>
      </c>
      <c r="Y2517" t="s">
        <v>67</v>
      </c>
      <c r="Z2517" t="s">
        <v>27566</v>
      </c>
      <c r="AA2517" t="s">
        <v>772</v>
      </c>
      <c r="AB2517" t="s">
        <v>27567</v>
      </c>
      <c r="AC2517" t="s">
        <v>27568</v>
      </c>
      <c r="AD2517" t="s">
        <v>124</v>
      </c>
      <c r="AE2517" t="s">
        <v>44</v>
      </c>
      <c r="AF2517" t="s">
        <v>27569</v>
      </c>
      <c r="AG2517" t="s">
        <v>13949</v>
      </c>
      <c r="AH2517" t="s">
        <v>195</v>
      </c>
      <c r="AI2517" t="s">
        <v>27570</v>
      </c>
      <c r="AJ2517" t="s">
        <v>92</v>
      </c>
      <c r="AK2517" t="s">
        <v>66</v>
      </c>
    </row>
    <row r="2518" spans="1:38">
      <c r="A2518" t="s">
        <v>27571</v>
      </c>
      <c r="B2518" t="s">
        <v>27572</v>
      </c>
      <c r="C2518" t="s">
        <v>13523</v>
      </c>
      <c r="D2518" t="s"/>
      <c r="E2518" t="s">
        <v>27573</v>
      </c>
      <c r="F2518" t="s"/>
      <c r="G2518" t="s">
        <v>2813</v>
      </c>
      <c r="H2518" t="s">
        <v>51</v>
      </c>
      <c r="I2518" t="s">
        <v>6301</v>
      </c>
      <c r="J2518" t="s">
        <v>2122</v>
      </c>
      <c r="K2518" t="s">
        <v>410</v>
      </c>
      <c r="L2518" t="s">
        <v>272</v>
      </c>
      <c r="M2518" t="s">
        <v>1237</v>
      </c>
      <c r="N2518" t="s">
        <v>1238</v>
      </c>
      <c r="O2518" t="s">
        <v>79</v>
      </c>
      <c r="P2518" t="s"/>
      <c r="Q2518" t="s"/>
      <c r="R2518" t="s"/>
      <c r="S2518" t="s"/>
      <c r="T2518" t="s"/>
      <c r="U2518" t="s"/>
      <c r="V2518" t="s"/>
      <c r="W2518" t="s">
        <v>2810</v>
      </c>
      <c r="X2518" t="s"/>
      <c r="Y2518" t="s"/>
      <c r="Z2518" t="s"/>
      <c r="AA2518" t="s"/>
      <c r="AB2518" t="s">
        <v>13526</v>
      </c>
      <c r="AC2518" t="s">
        <v>13526</v>
      </c>
      <c r="AD2518" t="s">
        <v>209</v>
      </c>
      <c r="AE2518" t="s">
        <v>44</v>
      </c>
      <c r="AF2518" t="s">
        <v>27574</v>
      </c>
      <c r="AG2518" t="s">
        <v>20445</v>
      </c>
      <c r="AH2518" t="s">
        <v>678</v>
      </c>
      <c r="AI2518" t="s">
        <v>27575</v>
      </c>
      <c r="AJ2518" t="s">
        <v>92</v>
      </c>
      <c r="AK2518" t="s">
        <v>66</v>
      </c>
    </row>
    <row r="2519" spans="1:38">
      <c r="A2519" t="s">
        <v>13066</v>
      </c>
      <c r="B2519" t="s">
        <v>27576</v>
      </c>
      <c r="C2519" t="s">
        <v>27577</v>
      </c>
      <c r="D2519" t="s">
        <v>27578</v>
      </c>
      <c r="E2519" t="s">
        <v>27579</v>
      </c>
      <c r="F2519" t="s">
        <v>255</v>
      </c>
      <c r="G2519" t="s">
        <v>50</v>
      </c>
      <c r="H2519" t="s">
        <v>51</v>
      </c>
      <c r="I2519" t="s">
        <v>2975</v>
      </c>
      <c r="J2519" t="s"/>
      <c r="K2519" t="s">
        <v>2975</v>
      </c>
      <c r="L2519" t="s">
        <v>932</v>
      </c>
      <c r="M2519" t="s">
        <v>932</v>
      </c>
      <c r="N2519" t="s">
        <v>933</v>
      </c>
      <c r="O2519" t="s">
        <v>86</v>
      </c>
      <c r="P2519" t="s"/>
      <c r="Q2519" t="s"/>
      <c r="R2519" t="s"/>
      <c r="S2519" t="s"/>
      <c r="T2519" t="s"/>
      <c r="U2519" t="s"/>
      <c r="V2519" t="s"/>
      <c r="W2519" t="s"/>
      <c r="X2519" t="s"/>
      <c r="Y2519" t="s"/>
      <c r="Z2519" t="s"/>
      <c r="AA2519" t="s"/>
      <c r="AB2519" t="s">
        <v>27580</v>
      </c>
      <c r="AC2519" t="s">
        <v>27581</v>
      </c>
      <c r="AD2519" t="s">
        <v>192</v>
      </c>
      <c r="AE2519" t="s">
        <v>2323</v>
      </c>
      <c r="AF2519" t="s">
        <v>27582</v>
      </c>
      <c r="AG2519" t="s">
        <v>27583</v>
      </c>
      <c r="AH2519" t="s">
        <v>149</v>
      </c>
      <c r="AI2519" t="s">
        <v>27584</v>
      </c>
      <c r="AJ2519" t="s">
        <v>92</v>
      </c>
      <c r="AK2519" t="s">
        <v>66</v>
      </c>
    </row>
    <row r="2520" spans="1:38">
      <c r="A2520" t="s">
        <v>27585</v>
      </c>
      <c r="B2520" t="s">
        <v>27586</v>
      </c>
      <c r="C2520" t="s">
        <v>27587</v>
      </c>
      <c r="D2520" t="s">
        <v>27588</v>
      </c>
      <c r="E2520" t="s">
        <v>27589</v>
      </c>
      <c r="F2520" t="s">
        <v>1603</v>
      </c>
      <c r="G2520" t="s">
        <v>50</v>
      </c>
      <c r="H2520" t="s">
        <v>51</v>
      </c>
      <c r="I2520" t="s">
        <v>8015</v>
      </c>
      <c r="J2520" t="s"/>
      <c r="K2520" t="s">
        <v>859</v>
      </c>
      <c r="L2520" t="s">
        <v>1344</v>
      </c>
      <c r="M2520" t="s">
        <v>1345</v>
      </c>
      <c r="N2520" t="s">
        <v>5932</v>
      </c>
      <c r="O2520" t="s">
        <v>241</v>
      </c>
      <c r="P2520" t="s"/>
      <c r="Q2520" t="s"/>
      <c r="R2520" t="s"/>
      <c r="S2520" t="s"/>
      <c r="T2520" t="s"/>
      <c r="U2520" t="s"/>
      <c r="V2520" t="s"/>
      <c r="W2520" t="s"/>
      <c r="X2520" t="s"/>
      <c r="Y2520" t="s"/>
      <c r="Z2520" t="s">
        <v>27590</v>
      </c>
      <c r="AA2520" t="s"/>
      <c r="AB2520" t="s">
        <v>27591</v>
      </c>
      <c r="AC2520" t="s">
        <v>27591</v>
      </c>
      <c r="AD2520" t="s">
        <v>93</v>
      </c>
      <c r="AE2520" t="s">
        <v>44</v>
      </c>
      <c r="AF2520" t="s">
        <v>27592</v>
      </c>
      <c r="AG2520" t="s">
        <v>44</v>
      </c>
      <c r="AH2520" t="s">
        <v>67</v>
      </c>
      <c r="AI2520" t="s">
        <v>27593</v>
      </c>
      <c r="AJ2520" t="s">
        <v>92</v>
      </c>
      <c r="AK2520" t="s">
        <v>66</v>
      </c>
    </row>
    <row r="2521" spans="1:38">
      <c r="A2521" t="s">
        <v>27594</v>
      </c>
      <c r="B2521" t="s">
        <v>27595</v>
      </c>
      <c r="C2521" t="s">
        <v>27596</v>
      </c>
      <c r="D2521" t="s">
        <v>27597</v>
      </c>
      <c r="E2521" t="s">
        <v>27598</v>
      </c>
      <c r="F2521" t="s">
        <v>49</v>
      </c>
      <c r="G2521" t="s">
        <v>50</v>
      </c>
      <c r="H2521" t="s">
        <v>51</v>
      </c>
      <c r="I2521" t="s">
        <v>1932</v>
      </c>
      <c r="J2521" t="s">
        <v>1933</v>
      </c>
      <c r="K2521" t="s">
        <v>54</v>
      </c>
      <c r="L2521" t="s">
        <v>156</v>
      </c>
      <c r="M2521" t="s">
        <v>157</v>
      </c>
      <c r="N2521" t="s">
        <v>821</v>
      </c>
      <c r="O2521" t="s">
        <v>241</v>
      </c>
      <c r="P2521" t="s">
        <v>3977</v>
      </c>
      <c r="Q2521" t="s">
        <v>67</v>
      </c>
      <c r="R2521" t="s"/>
      <c r="S2521" t="s"/>
      <c r="T2521" t="s"/>
      <c r="U2521" t="s"/>
      <c r="V2521" t="s"/>
      <c r="W2521" t="s"/>
      <c r="X2521" t="s"/>
      <c r="Y2521" t="s"/>
      <c r="Z2521" t="s"/>
      <c r="AA2521" t="s"/>
      <c r="AB2521" t="s">
        <v>27599</v>
      </c>
      <c r="AC2521" t="s">
        <v>27600</v>
      </c>
      <c r="AD2521" t="s">
        <v>59</v>
      </c>
      <c r="AE2521" t="s">
        <v>60</v>
      </c>
      <c r="AF2521" t="s">
        <v>27601</v>
      </c>
      <c r="AG2521" t="s">
        <v>27602</v>
      </c>
      <c r="AH2521" t="s">
        <v>63</v>
      </c>
      <c r="AI2521" t="s">
        <v>27603</v>
      </c>
      <c r="AJ2521" t="s">
        <v>92</v>
      </c>
      <c r="AK2521" t="s">
        <v>66</v>
      </c>
    </row>
    <row r="2522" spans="1:38">
      <c r="A2522" t="s">
        <v>27604</v>
      </c>
      <c r="B2522" t="s">
        <v>27605</v>
      </c>
      <c r="C2522" t="s">
        <v>4485</v>
      </c>
      <c r="D2522" t="s">
        <v>27606</v>
      </c>
      <c r="E2522" t="s">
        <v>27607</v>
      </c>
      <c r="F2522" t="s">
        <v>233</v>
      </c>
      <c r="G2522" t="s">
        <v>50</v>
      </c>
      <c r="H2522" t="s">
        <v>51</v>
      </c>
      <c r="I2522" t="s"/>
      <c r="J2522" t="s"/>
      <c r="K2522" t="s"/>
      <c r="L2522" t="s">
        <v>100</v>
      </c>
      <c r="M2522" t="s">
        <v>101</v>
      </c>
      <c r="N2522" t="s">
        <v>102</v>
      </c>
      <c r="O2522" t="s"/>
      <c r="P2522" t="s"/>
      <c r="Q2522" t="s">
        <v>44</v>
      </c>
      <c r="R2522" t="s">
        <v>4479</v>
      </c>
      <c r="S2522" t="s"/>
      <c r="T2522" t="s"/>
      <c r="U2522" t="s"/>
      <c r="V2522" t="s"/>
      <c r="W2522" t="s"/>
      <c r="X2522" t="s"/>
      <c r="Y2522" t="s"/>
      <c r="Z2522" t="s"/>
      <c r="AA2522" t="s"/>
      <c r="AB2522" t="s">
        <v>27608</v>
      </c>
      <c r="AC2522" t="s">
        <v>27608</v>
      </c>
      <c r="AD2522" t="s">
        <v>59</v>
      </c>
      <c r="AE2522" t="s">
        <v>44</v>
      </c>
      <c r="AF2522" t="s">
        <v>27609</v>
      </c>
      <c r="AG2522" t="s">
        <v>12337</v>
      </c>
      <c r="AH2522" t="s">
        <v>174</v>
      </c>
      <c r="AI2522" t="s">
        <v>27610</v>
      </c>
      <c r="AJ2522" t="s">
        <v>27611</v>
      </c>
      <c r="AK2522" t="s">
        <v>66</v>
      </c>
    </row>
    <row r="2523" spans="1:38">
      <c r="A2523" t="s">
        <v>27612</v>
      </c>
      <c r="B2523" t="s">
        <v>27613</v>
      </c>
      <c r="C2523" t="s">
        <v>27614</v>
      </c>
      <c r="D2523" t="s">
        <v>27615</v>
      </c>
      <c r="E2523" t="s">
        <v>27616</v>
      </c>
      <c r="F2523" t="s">
        <v>438</v>
      </c>
      <c r="G2523" t="s">
        <v>50</v>
      </c>
      <c r="H2523" t="s">
        <v>51</v>
      </c>
      <c r="I2523" t="s">
        <v>27617</v>
      </c>
      <c r="J2523" t="s">
        <v>137</v>
      </c>
      <c r="K2523" t="s">
        <v>138</v>
      </c>
      <c r="L2523" t="s">
        <v>219</v>
      </c>
      <c r="M2523" t="s">
        <v>4914</v>
      </c>
      <c r="N2523" t="s">
        <v>7535</v>
      </c>
      <c r="O2523" t="s">
        <v>174</v>
      </c>
      <c r="P2523" t="s"/>
      <c r="Q2523" t="s">
        <v>67</v>
      </c>
      <c r="R2523" t="s">
        <v>27618</v>
      </c>
      <c r="S2523" t="s"/>
      <c r="T2523" t="s"/>
      <c r="U2523" t="s"/>
      <c r="V2523" t="s"/>
      <c r="W2523" t="s"/>
      <c r="X2523" t="s"/>
      <c r="Y2523" t="s"/>
      <c r="Z2523" t="s"/>
      <c r="AA2523" t="s"/>
      <c r="AB2523" t="s">
        <v>27619</v>
      </c>
      <c r="AC2523" t="s">
        <v>27620</v>
      </c>
      <c r="AD2523" t="s">
        <v>93</v>
      </c>
      <c r="AE2523" t="s">
        <v>44</v>
      </c>
      <c r="AF2523" t="s">
        <v>27621</v>
      </c>
      <c r="AG2523" t="s">
        <v>44</v>
      </c>
      <c r="AH2523" t="s">
        <v>67</v>
      </c>
      <c r="AI2523" t="s">
        <v>27622</v>
      </c>
      <c r="AJ2523" t="s">
        <v>92</v>
      </c>
      <c r="AK2523" t="s">
        <v>66</v>
      </c>
    </row>
    <row r="2524" spans="1:38">
      <c r="A2524" t="s">
        <v>27623</v>
      </c>
      <c r="B2524" t="s">
        <v>27624</v>
      </c>
      <c r="C2524" t="s">
        <v>27625</v>
      </c>
      <c r="D2524" t="s">
        <v>27626</v>
      </c>
      <c r="E2524" t="s">
        <v>27627</v>
      </c>
      <c r="F2524" t="s">
        <v>541</v>
      </c>
      <c r="G2524" t="s">
        <v>50</v>
      </c>
      <c r="H2524" t="s">
        <v>51</v>
      </c>
      <c r="I2524" t="s">
        <v>27628</v>
      </c>
      <c r="J2524" t="s"/>
      <c r="K2524" t="s">
        <v>1784</v>
      </c>
      <c r="L2524" t="s">
        <v>189</v>
      </c>
      <c r="M2524" t="s">
        <v>190</v>
      </c>
      <c r="N2524" t="s">
        <v>624</v>
      </c>
      <c r="O2524" t="s">
        <v>79</v>
      </c>
      <c r="P2524" t="s"/>
      <c r="Q2524" t="s"/>
      <c r="R2524" t="s"/>
      <c r="S2524" t="s"/>
      <c r="T2524" t="s"/>
      <c r="U2524" t="s">
        <v>27629</v>
      </c>
      <c r="V2524" t="s">
        <v>93</v>
      </c>
      <c r="W2524" t="s"/>
      <c r="X2524" t="s"/>
      <c r="Y2524" t="s"/>
      <c r="Z2524" t="s"/>
      <c r="AA2524" t="s">
        <v>84</v>
      </c>
      <c r="AB2524" t="s">
        <v>27630</v>
      </c>
      <c r="AC2524" t="s">
        <v>27631</v>
      </c>
      <c r="AD2524" t="s">
        <v>174</v>
      </c>
      <c r="AE2524" t="s">
        <v>44</v>
      </c>
      <c r="AF2524" t="s">
        <v>27632</v>
      </c>
      <c r="AG2524" t="s">
        <v>27633</v>
      </c>
      <c r="AH2524" t="s">
        <v>151</v>
      </c>
      <c r="AI2524" t="s">
        <v>27634</v>
      </c>
      <c r="AJ2524" t="s">
        <v>92</v>
      </c>
      <c r="AK2524" t="s">
        <v>66</v>
      </c>
    </row>
    <row r="2525" spans="1:38">
      <c r="A2525" t="s">
        <v>27635</v>
      </c>
      <c r="B2525" t="s">
        <v>27636</v>
      </c>
      <c r="C2525" t="s">
        <v>27637</v>
      </c>
      <c r="D2525" t="s">
        <v>27638</v>
      </c>
      <c r="E2525" t="s">
        <v>27639</v>
      </c>
      <c r="F2525" t="s"/>
      <c r="G2525" t="s">
        <v>50</v>
      </c>
      <c r="H2525" t="s">
        <v>51</v>
      </c>
      <c r="I2525" t="s">
        <v>27640</v>
      </c>
      <c r="J2525" t="s">
        <v>1115</v>
      </c>
      <c r="K2525" t="s">
        <v>54</v>
      </c>
      <c r="L2525" t="s">
        <v>120</v>
      </c>
      <c r="M2525" t="s">
        <v>121</v>
      </c>
      <c r="N2525" t="s">
        <v>122</v>
      </c>
      <c r="O2525" t="s"/>
      <c r="P2525" t="s"/>
      <c r="Q2525" t="s">
        <v>44</v>
      </c>
      <c r="R2525" t="s"/>
      <c r="S2525" t="s"/>
      <c r="T2525" t="s"/>
      <c r="U2525" t="s"/>
      <c r="V2525" t="s"/>
      <c r="W2525" t="s"/>
      <c r="X2525" t="s"/>
      <c r="Y2525" t="s"/>
      <c r="Z2525" t="s"/>
      <c r="AA2525" t="s"/>
      <c r="AB2525" t="s">
        <v>27641</v>
      </c>
      <c r="AC2525" t="s">
        <v>27641</v>
      </c>
      <c r="AD2525" t="s">
        <v>192</v>
      </c>
      <c r="AE2525" t="s">
        <v>44</v>
      </c>
      <c r="AF2525" t="s">
        <v>27642</v>
      </c>
      <c r="AG2525" t="s">
        <v>27643</v>
      </c>
      <c r="AH2525" t="s">
        <v>149</v>
      </c>
      <c r="AI2525" t="s">
        <v>27644</v>
      </c>
      <c r="AJ2525" t="s">
        <v>27645</v>
      </c>
      <c r="AK2525" t="s">
        <v>66</v>
      </c>
    </row>
    <row r="2526" spans="1:38">
      <c r="A2526" t="s">
        <v>27646</v>
      </c>
      <c r="B2526" t="s">
        <v>27647</v>
      </c>
      <c r="C2526" t="s">
        <v>27648</v>
      </c>
      <c r="D2526" t="s">
        <v>27649</v>
      </c>
      <c r="E2526" t="s">
        <v>27650</v>
      </c>
      <c r="F2526" t="s">
        <v>117</v>
      </c>
      <c r="G2526" t="s">
        <v>50</v>
      </c>
      <c r="H2526" t="s">
        <v>51</v>
      </c>
      <c r="I2526" t="s">
        <v>768</v>
      </c>
      <c r="J2526" t="s"/>
      <c r="K2526" t="s">
        <v>569</v>
      </c>
      <c r="L2526" t="s">
        <v>932</v>
      </c>
      <c r="M2526" t="s">
        <v>932</v>
      </c>
      <c r="N2526" t="s">
        <v>1747</v>
      </c>
      <c r="O2526" t="s"/>
      <c r="P2526" t="s"/>
      <c r="Q2526" t="s">
        <v>44</v>
      </c>
      <c r="R2526" t="s"/>
      <c r="S2526" t="s"/>
      <c r="T2526" t="s"/>
      <c r="U2526" t="s"/>
      <c r="V2526" t="s"/>
      <c r="W2526" t="s"/>
      <c r="X2526" t="s"/>
      <c r="Y2526" t="s"/>
      <c r="Z2526" t="s"/>
      <c r="AA2526" t="s"/>
      <c r="AB2526" t="s">
        <v>27651</v>
      </c>
      <c r="AC2526" t="s">
        <v>27652</v>
      </c>
      <c r="AD2526" t="s">
        <v>110</v>
      </c>
      <c r="AE2526" t="s">
        <v>515</v>
      </c>
      <c r="AF2526" t="s">
        <v>27653</v>
      </c>
      <c r="AG2526" t="s">
        <v>27654</v>
      </c>
      <c r="AH2526" t="s">
        <v>110</v>
      </c>
      <c r="AI2526" t="s">
        <v>27655</v>
      </c>
      <c r="AJ2526" t="s">
        <v>27656</v>
      </c>
      <c r="AK2526" t="s">
        <v>66</v>
      </c>
    </row>
    <row r="2527" spans="1:38">
      <c r="A2527" t="s">
        <v>27657</v>
      </c>
      <c r="B2527" t="s">
        <v>27658</v>
      </c>
      <c r="C2527" t="s">
        <v>27659</v>
      </c>
      <c r="D2527" t="s"/>
      <c r="E2527" t="s">
        <v>27660</v>
      </c>
      <c r="F2527" t="s">
        <v>767</v>
      </c>
      <c r="G2527" t="s">
        <v>72</v>
      </c>
      <c r="H2527" t="s">
        <v>51</v>
      </c>
      <c r="I2527" t="s">
        <v>13536</v>
      </c>
      <c r="J2527" t="s"/>
      <c r="K2527" t="s">
        <v>13536</v>
      </c>
      <c r="L2527" t="s">
        <v>843</v>
      </c>
      <c r="M2527" t="s">
        <v>844</v>
      </c>
      <c r="N2527" t="s">
        <v>5278</v>
      </c>
      <c r="O2527" t="s">
        <v>747</v>
      </c>
      <c r="P2527" t="s"/>
      <c r="Q2527" t="s"/>
      <c r="R2527" t="s"/>
      <c r="S2527" t="s">
        <v>27661</v>
      </c>
      <c r="T2527" t="s">
        <v>124</v>
      </c>
      <c r="U2527" t="s"/>
      <c r="V2527" t="s"/>
      <c r="W2527" t="s">
        <v>27662</v>
      </c>
      <c r="X2527" t="s"/>
      <c r="Y2527" t="s"/>
      <c r="Z2527" t="s"/>
      <c r="AA2527" t="s"/>
      <c r="AB2527" t="s">
        <v>27663</v>
      </c>
      <c r="AC2527" t="s">
        <v>27663</v>
      </c>
      <c r="AD2527" t="s">
        <v>86</v>
      </c>
      <c r="AE2527" t="s">
        <v>342</v>
      </c>
      <c r="AF2527" t="s">
        <v>27664</v>
      </c>
      <c r="AG2527" t="s">
        <v>27665</v>
      </c>
      <c r="AH2527" t="s">
        <v>192</v>
      </c>
      <c r="AI2527" t="s">
        <v>27666</v>
      </c>
      <c r="AJ2527" t="s">
        <v>92</v>
      </c>
      <c r="AK2527" t="s">
        <v>66</v>
      </c>
    </row>
    <row r="2528" spans="1:38">
      <c r="A2528" t="s">
        <v>27667</v>
      </c>
      <c r="B2528" t="s">
        <v>27668</v>
      </c>
      <c r="C2528" t="s">
        <v>27669</v>
      </c>
      <c r="D2528" t="s">
        <v>27670</v>
      </c>
      <c r="E2528" t="s">
        <v>27671</v>
      </c>
      <c r="F2528" t="s">
        <v>2356</v>
      </c>
      <c r="G2528" t="s">
        <v>72</v>
      </c>
      <c r="H2528" t="s">
        <v>51</v>
      </c>
      <c r="I2528" t="s">
        <v>27672</v>
      </c>
      <c r="J2528" t="s">
        <v>27673</v>
      </c>
      <c r="K2528" t="s">
        <v>237</v>
      </c>
      <c r="L2528" t="s">
        <v>139</v>
      </c>
      <c r="M2528" t="s">
        <v>500</v>
      </c>
      <c r="N2528" t="s">
        <v>501</v>
      </c>
      <c r="O2528" t="s">
        <v>209</v>
      </c>
      <c r="P2528" t="s"/>
      <c r="Q2528" t="s"/>
      <c r="R2528" t="s"/>
      <c r="S2528" t="s"/>
      <c r="T2528" t="s"/>
      <c r="U2528" t="s"/>
      <c r="V2528" t="s">
        <v>67</v>
      </c>
      <c r="W2528" t="s">
        <v>25707</v>
      </c>
      <c r="X2528" t="s"/>
      <c r="Y2528" t="s"/>
      <c r="Z2528" t="s"/>
      <c r="AA2528" t="s">
        <v>84</v>
      </c>
      <c r="AB2528" t="s">
        <v>27674</v>
      </c>
      <c r="AC2528" t="s">
        <v>27675</v>
      </c>
      <c r="AD2528" t="s">
        <v>301</v>
      </c>
      <c r="AE2528" t="s">
        <v>44</v>
      </c>
      <c r="AF2528" t="s">
        <v>27676</v>
      </c>
      <c r="AG2528" t="s">
        <v>27677</v>
      </c>
      <c r="AH2528" t="s">
        <v>461</v>
      </c>
      <c r="AI2528" t="s">
        <v>27678</v>
      </c>
      <c r="AJ2528" t="s">
        <v>92</v>
      </c>
      <c r="AK2528" t="s">
        <v>66</v>
      </c>
    </row>
    <row r="2529" spans="1:38">
      <c r="A2529" t="s">
        <v>27679</v>
      </c>
      <c r="B2529" t="s">
        <v>27680</v>
      </c>
      <c r="C2529" t="s">
        <v>27681</v>
      </c>
      <c r="D2529" t="s">
        <v>27682</v>
      </c>
      <c r="E2529" t="s">
        <v>27683</v>
      </c>
      <c r="F2529" t="s"/>
      <c r="G2529" t="s">
        <v>50</v>
      </c>
      <c r="H2529" t="s">
        <v>51</v>
      </c>
      <c r="I2529" t="s">
        <v>6153</v>
      </c>
      <c r="J2529" t="s">
        <v>6142</v>
      </c>
      <c r="K2529" t="s">
        <v>410</v>
      </c>
      <c r="L2529" t="s">
        <v>170</v>
      </c>
      <c r="M2529" t="s">
        <v>336</v>
      </c>
      <c r="N2529" t="s">
        <v>5685</v>
      </c>
      <c r="O2529" t="s">
        <v>241</v>
      </c>
      <c r="P2529" t="s">
        <v>27684</v>
      </c>
      <c r="Q2529" t="s">
        <v>67</v>
      </c>
      <c r="R2529" t="s">
        <v>27685</v>
      </c>
      <c r="S2529" t="s"/>
      <c r="T2529" t="s"/>
      <c r="U2529" t="s"/>
      <c r="V2529" t="s"/>
      <c r="W2529" t="s"/>
      <c r="X2529" t="s"/>
      <c r="Y2529" t="s"/>
      <c r="Z2529" t="s"/>
      <c r="AA2529" t="s"/>
      <c r="AB2529" t="s">
        <v>27686</v>
      </c>
      <c r="AC2529" t="s">
        <v>27687</v>
      </c>
      <c r="AD2529" t="s">
        <v>93</v>
      </c>
      <c r="AE2529" t="s">
        <v>44</v>
      </c>
      <c r="AF2529" t="s">
        <v>27688</v>
      </c>
      <c r="AG2529" t="s">
        <v>44</v>
      </c>
      <c r="AH2529" t="s">
        <v>67</v>
      </c>
      <c r="AI2529" t="s">
        <v>27689</v>
      </c>
      <c r="AJ2529" t="s">
        <v>92</v>
      </c>
      <c r="AK2529" t="s">
        <v>66</v>
      </c>
    </row>
    <row r="2530" spans="1:38">
      <c r="A2530" t="s">
        <v>27690</v>
      </c>
      <c r="B2530" t="s">
        <v>27691</v>
      </c>
      <c r="C2530" t="s">
        <v>27692</v>
      </c>
      <c r="D2530" t="s">
        <v>27693</v>
      </c>
      <c r="E2530" t="s">
        <v>27694</v>
      </c>
      <c r="F2530" t="s">
        <v>2368</v>
      </c>
      <c r="G2530" t="s">
        <v>50</v>
      </c>
      <c r="H2530" t="s">
        <v>51</v>
      </c>
      <c r="I2530" t="s">
        <v>27695</v>
      </c>
      <c r="J2530" t="s">
        <v>9251</v>
      </c>
      <c r="K2530" t="s">
        <v>237</v>
      </c>
      <c r="L2530" t="s">
        <v>1701</v>
      </c>
      <c r="M2530" t="s">
        <v>1701</v>
      </c>
      <c r="N2530" t="s">
        <v>2210</v>
      </c>
      <c r="O2530" t="s">
        <v>162</v>
      </c>
      <c r="P2530" t="s"/>
      <c r="Q2530" t="s"/>
      <c r="R2530" t="s"/>
      <c r="S2530" t="s">
        <v>27696</v>
      </c>
      <c r="T2530" t="s">
        <v>112</v>
      </c>
      <c r="U2530" t="s"/>
      <c r="V2530" t="s"/>
      <c r="W2530" t="s"/>
      <c r="X2530" t="s"/>
      <c r="Y2530" t="s"/>
      <c r="Z2530" t="s"/>
      <c r="AA2530" t="s"/>
      <c r="AB2530" t="s">
        <v>27697</v>
      </c>
      <c r="AC2530" t="s">
        <v>27698</v>
      </c>
      <c r="AD2530" t="s">
        <v>149</v>
      </c>
      <c r="AE2530" t="s">
        <v>44</v>
      </c>
      <c r="AF2530" t="s">
        <v>27699</v>
      </c>
      <c r="AG2530" t="s">
        <v>27700</v>
      </c>
      <c r="AH2530" t="s">
        <v>461</v>
      </c>
      <c r="AI2530" t="s">
        <v>27701</v>
      </c>
      <c r="AJ2530" t="s">
        <v>92</v>
      </c>
      <c r="AK2530" t="s">
        <v>66</v>
      </c>
    </row>
    <row r="2531" spans="1:38">
      <c r="A2531" t="s">
        <v>14153</v>
      </c>
      <c r="B2531" t="s">
        <v>27702</v>
      </c>
      <c r="C2531" t="s">
        <v>27703</v>
      </c>
      <c r="D2531" t="s">
        <v>27704</v>
      </c>
      <c r="E2531" t="s">
        <v>27705</v>
      </c>
      <c r="F2531" t="s"/>
      <c r="G2531" t="s">
        <v>72</v>
      </c>
      <c r="H2531" t="s">
        <v>51</v>
      </c>
      <c r="I2531" t="s">
        <v>27706</v>
      </c>
      <c r="J2531" t="s">
        <v>27707</v>
      </c>
      <c r="K2531" t="s">
        <v>271</v>
      </c>
      <c r="L2531" t="s">
        <v>170</v>
      </c>
      <c r="M2531" t="s">
        <v>171</v>
      </c>
      <c r="N2531" t="s">
        <v>4951</v>
      </c>
      <c r="O2531" t="s">
        <v>79</v>
      </c>
      <c r="P2531" t="s"/>
      <c r="Q2531" t="s"/>
      <c r="R2531" t="s"/>
      <c r="S2531" t="s"/>
      <c r="T2531" t="s"/>
      <c r="U2531" t="s"/>
      <c r="V2531" t="s"/>
      <c r="W2531" t="s">
        <v>23390</v>
      </c>
      <c r="X2531" t="s"/>
      <c r="Y2531" t="s"/>
      <c r="Z2531" t="s"/>
      <c r="AA2531" t="s"/>
      <c r="AB2531" t="s">
        <v>27708</v>
      </c>
      <c r="AC2531" t="s">
        <v>27708</v>
      </c>
      <c r="AD2531" t="s">
        <v>301</v>
      </c>
      <c r="AE2531" t="s">
        <v>342</v>
      </c>
      <c r="AF2531" t="s">
        <v>27709</v>
      </c>
      <c r="AG2531" t="s">
        <v>27710</v>
      </c>
      <c r="AH2531" t="s">
        <v>461</v>
      </c>
      <c r="AI2531" t="s">
        <v>27711</v>
      </c>
      <c r="AJ2531" t="s">
        <v>92</v>
      </c>
      <c r="AK2531" t="s">
        <v>66</v>
      </c>
    </row>
    <row r="2532" spans="1:38">
      <c r="A2532" t="s">
        <v>27712</v>
      </c>
      <c r="B2532" t="s">
        <v>27713</v>
      </c>
      <c r="C2532" t="s">
        <v>27714</v>
      </c>
      <c r="D2532" t="s">
        <v>27715</v>
      </c>
      <c r="E2532" t="s">
        <v>27716</v>
      </c>
      <c r="F2532" t="s">
        <v>697</v>
      </c>
      <c r="G2532" t="s">
        <v>50</v>
      </c>
      <c r="H2532" t="s">
        <v>51</v>
      </c>
      <c r="I2532" t="s"/>
      <c r="J2532" t="s"/>
      <c r="K2532" t="s">
        <v>1784</v>
      </c>
      <c r="L2532" t="s">
        <v>355</v>
      </c>
      <c r="M2532" t="s">
        <v>356</v>
      </c>
      <c r="N2532" t="s">
        <v>2180</v>
      </c>
      <c r="O2532" t="s">
        <v>241</v>
      </c>
      <c r="P2532" t="s"/>
      <c r="Q2532" t="s"/>
      <c r="R2532" t="s"/>
      <c r="S2532" t="s"/>
      <c r="T2532" t="s"/>
      <c r="U2532" t="s"/>
      <c r="V2532" t="s"/>
      <c r="W2532" t="s"/>
      <c r="X2532" t="s"/>
      <c r="Y2532" t="s"/>
      <c r="Z2532" t="s"/>
      <c r="AA2532" t="s"/>
      <c r="AB2532" t="s">
        <v>27717</v>
      </c>
      <c r="AC2532" t="s">
        <v>27717</v>
      </c>
      <c r="AD2532" t="s">
        <v>59</v>
      </c>
      <c r="AE2532" t="s">
        <v>44</v>
      </c>
      <c r="AF2532" t="s">
        <v>27718</v>
      </c>
      <c r="AG2532" t="s">
        <v>27719</v>
      </c>
      <c r="AH2532" t="s">
        <v>63</v>
      </c>
      <c r="AI2532" t="s">
        <v>27720</v>
      </c>
      <c r="AJ2532" t="s">
        <v>92</v>
      </c>
      <c r="AK2532" t="s">
        <v>66</v>
      </c>
    </row>
    <row r="2533" spans="1:38">
      <c r="A2533" t="s">
        <v>20669</v>
      </c>
      <c r="B2533" t="s">
        <v>27721</v>
      </c>
      <c r="C2533" t="s">
        <v>27722</v>
      </c>
      <c r="D2533" t="s">
        <v>27723</v>
      </c>
      <c r="E2533" t="s">
        <v>27724</v>
      </c>
      <c r="F2533" t="s"/>
      <c r="G2533" t="s">
        <v>50</v>
      </c>
      <c r="H2533" t="s">
        <v>51</v>
      </c>
      <c r="I2533" t="s">
        <v>27725</v>
      </c>
      <c r="J2533" t="s"/>
      <c r="K2533" t="s">
        <v>2925</v>
      </c>
      <c r="L2533" t="s">
        <v>322</v>
      </c>
      <c r="M2533" t="s">
        <v>323</v>
      </c>
      <c r="N2533" t="s">
        <v>1088</v>
      </c>
      <c r="O2533" t="s">
        <v>124</v>
      </c>
      <c r="P2533" t="s"/>
      <c r="Q2533" t="s"/>
      <c r="R2533" t="s"/>
      <c r="S2533" t="s"/>
      <c r="T2533" t="s"/>
      <c r="U2533" t="s"/>
      <c r="V2533" t="s"/>
      <c r="W2533" t="s"/>
      <c r="X2533" t="s"/>
      <c r="Y2533" t="s"/>
      <c r="Z2533" t="s"/>
      <c r="AA2533" t="s"/>
      <c r="AB2533" t="s">
        <v>27726</v>
      </c>
      <c r="AC2533" t="s">
        <v>27727</v>
      </c>
      <c r="AD2533" t="s">
        <v>195</v>
      </c>
      <c r="AE2533" t="s">
        <v>44</v>
      </c>
      <c r="AF2533" t="s">
        <v>27728</v>
      </c>
      <c r="AG2533" t="s">
        <v>27729</v>
      </c>
      <c r="AH2533" t="s">
        <v>419</v>
      </c>
      <c r="AI2533" t="s">
        <v>27730</v>
      </c>
      <c r="AJ2533" t="s">
        <v>92</v>
      </c>
      <c r="AK2533" t="s">
        <v>66</v>
      </c>
    </row>
    <row r="2534" spans="1:38">
      <c r="A2534" t="s">
        <v>27731</v>
      </c>
      <c r="B2534" t="s">
        <v>27732</v>
      </c>
      <c r="C2534" t="s">
        <v>27733</v>
      </c>
      <c r="D2534" t="s">
        <v>27734</v>
      </c>
      <c r="E2534" t="s">
        <v>27735</v>
      </c>
      <c r="F2534" t="s">
        <v>1970</v>
      </c>
      <c r="G2534" t="s">
        <v>72</v>
      </c>
      <c r="H2534" t="s">
        <v>51</v>
      </c>
      <c r="I2534" t="s">
        <v>912</v>
      </c>
      <c r="J2534" t="s">
        <v>440</v>
      </c>
      <c r="K2534" t="s">
        <v>54</v>
      </c>
      <c r="L2534" t="s">
        <v>843</v>
      </c>
      <c r="M2534" t="s">
        <v>844</v>
      </c>
      <c r="N2534" t="s">
        <v>5153</v>
      </c>
      <c r="O2534" t="s">
        <v>939</v>
      </c>
      <c r="P2534" t="s">
        <v>27736</v>
      </c>
      <c r="Q2534" t="s">
        <v>63</v>
      </c>
      <c r="R2534" t="s">
        <v>27737</v>
      </c>
      <c r="S2534" t="s"/>
      <c r="T2534" t="s">
        <v>93</v>
      </c>
      <c r="U2534" t="s">
        <v>27738</v>
      </c>
      <c r="V2534" t="s">
        <v>93</v>
      </c>
      <c r="W2534" t="s">
        <v>3965</v>
      </c>
      <c r="X2534" t="s"/>
      <c r="Y2534" t="s"/>
      <c r="Z2534" t="s">
        <v>27739</v>
      </c>
      <c r="AA2534" t="s">
        <v>84</v>
      </c>
      <c r="AB2534" t="s">
        <v>27740</v>
      </c>
      <c r="AC2534" t="s">
        <v>27741</v>
      </c>
      <c r="AD2534" t="s">
        <v>151</v>
      </c>
      <c r="AE2534" t="s">
        <v>5675</v>
      </c>
      <c r="AF2534" t="s">
        <v>27742</v>
      </c>
      <c r="AG2534" t="s">
        <v>27743</v>
      </c>
      <c r="AH2534" t="s">
        <v>67</v>
      </c>
      <c r="AI2534" t="s">
        <v>27744</v>
      </c>
      <c r="AJ2534" t="s">
        <v>92</v>
      </c>
      <c r="AK2534" t="s">
        <v>66</v>
      </c>
    </row>
    <row r="2535" spans="1:38">
      <c r="A2535" t="s">
        <v>27745</v>
      </c>
      <c r="B2535" t="s">
        <v>27746</v>
      </c>
      <c r="C2535" t="s">
        <v>27747</v>
      </c>
      <c r="D2535" t="s">
        <v>27748</v>
      </c>
      <c r="E2535" t="s">
        <v>27749</v>
      </c>
      <c r="F2535" t="s"/>
      <c r="G2535" t="s">
        <v>50</v>
      </c>
      <c r="H2535" t="s">
        <v>51</v>
      </c>
      <c r="I2535" t="s">
        <v>5203</v>
      </c>
      <c r="J2535" t="s">
        <v>5203</v>
      </c>
      <c r="K2535" t="s">
        <v>410</v>
      </c>
      <c r="L2535" t="s">
        <v>100</v>
      </c>
      <c r="M2535" t="s">
        <v>2700</v>
      </c>
      <c r="N2535" t="s">
        <v>3213</v>
      </c>
      <c r="O2535" t="s">
        <v>209</v>
      </c>
      <c r="P2535" t="s">
        <v>27750</v>
      </c>
      <c r="Q2535" t="s">
        <v>67</v>
      </c>
      <c r="R2535" t="s">
        <v>27751</v>
      </c>
      <c r="S2535" t="s"/>
      <c r="T2535" t="s"/>
      <c r="U2535" t="s"/>
      <c r="V2535" t="s"/>
      <c r="W2535" t="s"/>
      <c r="X2535" t="s"/>
      <c r="Y2535" t="s"/>
      <c r="Z2535" t="s"/>
      <c r="AA2535" t="s"/>
      <c r="AB2535" t="s">
        <v>27752</v>
      </c>
      <c r="AC2535" t="s">
        <v>27753</v>
      </c>
      <c r="AD2535" t="s">
        <v>59</v>
      </c>
      <c r="AE2535" t="s">
        <v>44</v>
      </c>
      <c r="AF2535" t="s">
        <v>27754</v>
      </c>
      <c r="AG2535" t="s">
        <v>27755</v>
      </c>
      <c r="AH2535" t="s">
        <v>59</v>
      </c>
      <c r="AI2535" t="s">
        <v>27756</v>
      </c>
      <c r="AJ2535" t="s">
        <v>92</v>
      </c>
      <c r="AK2535" t="s">
        <v>66</v>
      </c>
    </row>
    <row r="2536" spans="1:38">
      <c r="A2536" t="s">
        <v>27757</v>
      </c>
      <c r="B2536" t="s">
        <v>27758</v>
      </c>
      <c r="C2536" t="s">
        <v>27759</v>
      </c>
      <c r="D2536" t="s">
        <v>27760</v>
      </c>
      <c r="E2536" t="s">
        <v>27761</v>
      </c>
      <c r="F2536" t="s">
        <v>255</v>
      </c>
      <c r="G2536" t="s">
        <v>50</v>
      </c>
      <c r="H2536" t="s">
        <v>51</v>
      </c>
      <c r="I2536" t="s">
        <v>12890</v>
      </c>
      <c r="J2536" t="s"/>
      <c r="K2536" t="s">
        <v>555</v>
      </c>
      <c r="L2536" t="s">
        <v>782</v>
      </c>
      <c r="M2536" t="s">
        <v>782</v>
      </c>
      <c r="N2536" t="s">
        <v>1738</v>
      </c>
      <c r="O2536" t="s"/>
      <c r="P2536" t="s">
        <v>27762</v>
      </c>
      <c r="Q2536" t="s">
        <v>67</v>
      </c>
      <c r="R2536" t="s">
        <v>12886</v>
      </c>
      <c r="S2536" t="s"/>
      <c r="T2536" t="s"/>
      <c r="U2536" t="s"/>
      <c r="V2536" t="s"/>
      <c r="W2536" t="s"/>
      <c r="X2536" t="s"/>
      <c r="Y2536" t="s"/>
      <c r="Z2536" t="s"/>
      <c r="AA2536" t="s"/>
      <c r="AB2536" t="s">
        <v>27763</v>
      </c>
      <c r="AC2536" t="s">
        <v>27764</v>
      </c>
      <c r="AD2536" t="s">
        <v>195</v>
      </c>
      <c r="AE2536" t="s">
        <v>5587</v>
      </c>
      <c r="AF2536" t="s">
        <v>27765</v>
      </c>
      <c r="AG2536" t="s">
        <v>27766</v>
      </c>
      <c r="AH2536" t="s">
        <v>180</v>
      </c>
      <c r="AI2536" t="s">
        <v>27767</v>
      </c>
      <c r="AJ2536" t="s">
        <v>27768</v>
      </c>
      <c r="AK2536" t="s">
        <v>66</v>
      </c>
    </row>
    <row r="2537" spans="1:38">
      <c r="A2537" t="s">
        <v>27769</v>
      </c>
      <c r="B2537" t="s">
        <v>27770</v>
      </c>
      <c r="C2537" t="s">
        <v>5573</v>
      </c>
      <c r="D2537" t="s">
        <v>27771</v>
      </c>
      <c r="E2537" t="s">
        <v>27772</v>
      </c>
      <c r="F2537" t="s">
        <v>255</v>
      </c>
      <c r="G2537" t="s">
        <v>50</v>
      </c>
      <c r="H2537" t="s">
        <v>51</v>
      </c>
      <c r="I2537" t="s">
        <v>954</v>
      </c>
      <c r="J2537" t="s">
        <v>53</v>
      </c>
      <c r="K2537" t="s">
        <v>54</v>
      </c>
      <c r="L2537" t="s">
        <v>272</v>
      </c>
      <c r="M2537" t="s">
        <v>1237</v>
      </c>
      <c r="N2537" t="s">
        <v>1726</v>
      </c>
      <c r="O2537" t="s">
        <v>86</v>
      </c>
      <c r="P2537" t="s">
        <v>27773</v>
      </c>
      <c r="Q2537" t="s">
        <v>151</v>
      </c>
      <c r="R2537" t="s">
        <v>27774</v>
      </c>
      <c r="S2537" t="s"/>
      <c r="T2537" t="s">
        <v>86</v>
      </c>
      <c r="U2537" t="s"/>
      <c r="V2537" t="s"/>
      <c r="W2537" t="s"/>
      <c r="X2537" t="s"/>
      <c r="Y2537" t="s"/>
      <c r="Z2537" t="s"/>
      <c r="AA2537" t="s"/>
      <c r="AB2537" t="s">
        <v>27775</v>
      </c>
      <c r="AC2537" t="s">
        <v>27776</v>
      </c>
      <c r="AD2537" t="s">
        <v>59</v>
      </c>
      <c r="AE2537" t="s">
        <v>277</v>
      </c>
      <c r="AF2537" t="s">
        <v>27777</v>
      </c>
      <c r="AG2537" t="s">
        <v>27778</v>
      </c>
      <c r="AH2537" t="s">
        <v>67</v>
      </c>
      <c r="AI2537" t="s">
        <v>27779</v>
      </c>
      <c r="AJ2537" t="s">
        <v>92</v>
      </c>
      <c r="AK2537" t="s">
        <v>66</v>
      </c>
    </row>
    <row r="2538" spans="1:38">
      <c r="A2538" t="s">
        <v>27780</v>
      </c>
      <c r="B2538" t="s">
        <v>27781</v>
      </c>
      <c r="C2538" t="s">
        <v>27782</v>
      </c>
      <c r="D2538" t="s"/>
      <c r="E2538" t="s">
        <v>27783</v>
      </c>
      <c r="F2538" t="s"/>
      <c r="G2538" t="s">
        <v>72</v>
      </c>
      <c r="H2538" t="s">
        <v>51</v>
      </c>
      <c r="I2538" t="s">
        <v>3007</v>
      </c>
      <c r="J2538" t="s">
        <v>3007</v>
      </c>
      <c r="K2538" t="s">
        <v>555</v>
      </c>
      <c r="L2538" t="s">
        <v>76</v>
      </c>
      <c r="M2538" t="s">
        <v>77</v>
      </c>
      <c r="N2538" t="s">
        <v>5572</v>
      </c>
      <c r="O2538" t="s">
        <v>846</v>
      </c>
      <c r="P2538" t="s"/>
      <c r="Q2538" t="s"/>
      <c r="R2538" t="s"/>
      <c r="S2538" t="s"/>
      <c r="T2538" t="s"/>
      <c r="U2538" t="s"/>
      <c r="V2538" t="s"/>
      <c r="W2538" t="s">
        <v>18742</v>
      </c>
      <c r="X2538" t="s"/>
      <c r="Y2538" t="s"/>
      <c r="Z2538" t="s"/>
      <c r="AA2538" t="s"/>
      <c r="AB2538" t="s">
        <v>27784</v>
      </c>
      <c r="AC2538" t="s">
        <v>27784</v>
      </c>
      <c r="AD2538" t="s">
        <v>59</v>
      </c>
      <c r="AE2538" t="s">
        <v>107</v>
      </c>
      <c r="AF2538" t="s">
        <v>27785</v>
      </c>
      <c r="AG2538" t="s">
        <v>27786</v>
      </c>
      <c r="AH2538" t="s">
        <v>174</v>
      </c>
      <c r="AI2538" t="s">
        <v>27787</v>
      </c>
      <c r="AJ2538" t="s">
        <v>92</v>
      </c>
      <c r="AK2538" t="s">
        <v>66</v>
      </c>
    </row>
    <row r="2539" spans="1:38">
      <c r="A2539" t="s">
        <v>27788</v>
      </c>
      <c r="B2539" t="s">
        <v>27789</v>
      </c>
      <c r="C2539" t="s">
        <v>27790</v>
      </c>
      <c r="D2539" t="s">
        <v>27791</v>
      </c>
      <c r="E2539" t="s">
        <v>27792</v>
      </c>
      <c r="F2539" t="s">
        <v>2562</v>
      </c>
      <c r="G2539" t="s">
        <v>50</v>
      </c>
      <c r="H2539" t="s">
        <v>234</v>
      </c>
      <c r="I2539" t="s">
        <v>5931</v>
      </c>
      <c r="J2539" t="s"/>
      <c r="K2539" t="s">
        <v>4255</v>
      </c>
      <c r="L2539" t="s">
        <v>272</v>
      </c>
      <c r="M2539" t="s">
        <v>273</v>
      </c>
      <c r="N2539" t="s">
        <v>5224</v>
      </c>
      <c r="O2539" t="s">
        <v>192</v>
      </c>
      <c r="P2539" t="s">
        <v>27793</v>
      </c>
      <c r="Q2539" t="s">
        <v>112</v>
      </c>
      <c r="R2539" t="s"/>
      <c r="S2539" t="s">
        <v>27794</v>
      </c>
      <c r="T2539" t="s">
        <v>93</v>
      </c>
      <c r="U2539" t="s"/>
      <c r="V2539" t="s"/>
      <c r="W2539" t="s"/>
      <c r="X2539" t="s">
        <v>27795</v>
      </c>
      <c r="Y2539" t="s">
        <v>67</v>
      </c>
      <c r="Z2539" t="s">
        <v>27796</v>
      </c>
      <c r="AA2539" t="s">
        <v>772</v>
      </c>
      <c r="AB2539" t="s">
        <v>27797</v>
      </c>
      <c r="AC2539" t="s">
        <v>27797</v>
      </c>
      <c r="AD2539" t="s">
        <v>59</v>
      </c>
      <c r="AE2539" t="s">
        <v>44</v>
      </c>
      <c r="AF2539" t="s">
        <v>27798</v>
      </c>
      <c r="AG2539" t="s">
        <v>2228</v>
      </c>
      <c r="AH2539" t="s">
        <v>209</v>
      </c>
      <c r="AI2539" t="s">
        <v>27799</v>
      </c>
      <c r="AJ2539" t="s">
        <v>92</v>
      </c>
      <c r="AK2539" t="s">
        <v>66</v>
      </c>
    </row>
    <row r="2540" spans="1:38">
      <c r="A2540" t="s">
        <v>27800</v>
      </c>
      <c r="B2540" t="s">
        <v>27801</v>
      </c>
      <c r="C2540" t="s">
        <v>27802</v>
      </c>
      <c r="D2540" t="s">
        <v>27803</v>
      </c>
      <c r="E2540" t="s">
        <v>27804</v>
      </c>
      <c r="F2540" t="s">
        <v>98</v>
      </c>
      <c r="G2540" t="s">
        <v>50</v>
      </c>
      <c r="H2540" t="s">
        <v>51</v>
      </c>
      <c r="I2540" t="s">
        <v>1947</v>
      </c>
      <c r="J2540" t="s">
        <v>99</v>
      </c>
      <c r="K2540" t="s">
        <v>54</v>
      </c>
      <c r="L2540" t="s">
        <v>238</v>
      </c>
      <c r="M2540" t="s">
        <v>660</v>
      </c>
      <c r="N2540" t="s">
        <v>661</v>
      </c>
      <c r="O2540" t="s">
        <v>878</v>
      </c>
      <c r="P2540" t="s">
        <v>2727</v>
      </c>
      <c r="Q2540" t="s">
        <v>67</v>
      </c>
      <c r="R2540" t="s">
        <v>27805</v>
      </c>
      <c r="S2540" t="s"/>
      <c r="T2540" t="s"/>
      <c r="U2540" t="s"/>
      <c r="V2540" t="s"/>
      <c r="W2540" t="s"/>
      <c r="X2540" t="s"/>
      <c r="Y2540" t="s"/>
      <c r="Z2540" t="s"/>
      <c r="AA2540" t="s"/>
      <c r="AB2540" t="s">
        <v>27806</v>
      </c>
      <c r="AC2540" t="s">
        <v>27807</v>
      </c>
      <c r="AD2540" t="s">
        <v>86</v>
      </c>
      <c r="AE2540" t="s">
        <v>44</v>
      </c>
      <c r="AF2540" t="s">
        <v>27808</v>
      </c>
      <c r="AG2540" t="s">
        <v>27809</v>
      </c>
      <c r="AH2540" t="s">
        <v>149</v>
      </c>
      <c r="AI2540" t="s">
        <v>27810</v>
      </c>
      <c r="AJ2540" t="s">
        <v>92</v>
      </c>
      <c r="AK2540" t="s">
        <v>66</v>
      </c>
    </row>
    <row r="2541" spans="1:38">
      <c r="A2541" t="s">
        <v>27811</v>
      </c>
      <c r="B2541" t="s">
        <v>27812</v>
      </c>
      <c r="C2541" t="s">
        <v>27813</v>
      </c>
      <c r="D2541" t="s">
        <v>27814</v>
      </c>
      <c r="E2541" t="s">
        <v>27815</v>
      </c>
      <c r="F2541" t="s">
        <v>117</v>
      </c>
      <c r="G2541" t="s">
        <v>50</v>
      </c>
      <c r="H2541" t="s">
        <v>51</v>
      </c>
      <c r="I2541" t="s">
        <v>12793</v>
      </c>
      <c r="J2541" t="s">
        <v>898</v>
      </c>
      <c r="K2541" t="s">
        <v>54</v>
      </c>
      <c r="L2541" t="s">
        <v>238</v>
      </c>
      <c r="M2541" t="s">
        <v>660</v>
      </c>
      <c r="N2541" t="s">
        <v>661</v>
      </c>
      <c r="O2541" t="s">
        <v>493</v>
      </c>
      <c r="P2541" t="s">
        <v>27816</v>
      </c>
      <c r="Q2541" t="s">
        <v>93</v>
      </c>
      <c r="R2541" t="s">
        <v>27817</v>
      </c>
      <c r="S2541" t="s"/>
      <c r="T2541" t="s"/>
      <c r="U2541" t="s"/>
      <c r="V2541" t="s"/>
      <c r="W2541" t="s"/>
      <c r="X2541" t="s"/>
      <c r="Y2541" t="s"/>
      <c r="Z2541" t="s"/>
      <c r="AA2541" t="s"/>
      <c r="AB2541" t="s">
        <v>27818</v>
      </c>
      <c r="AC2541" t="s">
        <v>27819</v>
      </c>
      <c r="AD2541" t="s">
        <v>142</v>
      </c>
      <c r="AE2541" t="s">
        <v>44</v>
      </c>
      <c r="AF2541" t="s">
        <v>27820</v>
      </c>
      <c r="AG2541" t="s">
        <v>27821</v>
      </c>
      <c r="AH2541" t="s">
        <v>419</v>
      </c>
      <c r="AI2541" t="s">
        <v>27822</v>
      </c>
      <c r="AJ2541" t="s">
        <v>92</v>
      </c>
      <c r="AK2541" t="s">
        <v>66</v>
      </c>
    </row>
    <row r="2542" spans="1:38">
      <c r="A2542" t="s">
        <v>27823</v>
      </c>
      <c r="B2542" t="s">
        <v>27824</v>
      </c>
      <c r="C2542" t="s">
        <v>27825</v>
      </c>
      <c r="D2542" t="s">
        <v>27826</v>
      </c>
      <c r="E2542" t="s">
        <v>27827</v>
      </c>
      <c r="F2542" t="s"/>
      <c r="G2542" t="s">
        <v>50</v>
      </c>
      <c r="H2542" t="s">
        <v>51</v>
      </c>
      <c r="I2542" t="s"/>
      <c r="J2542" t="s"/>
      <c r="K2542" t="s"/>
      <c r="L2542" t="s">
        <v>582</v>
      </c>
      <c r="M2542" t="s">
        <v>871</v>
      </c>
      <c r="N2542" t="s">
        <v>1520</v>
      </c>
      <c r="O2542" t="s"/>
      <c r="P2542" t="s"/>
      <c r="Q2542" t="s">
        <v>44</v>
      </c>
      <c r="R2542" t="s"/>
      <c r="S2542" t="s"/>
      <c r="T2542" t="s"/>
      <c r="U2542" t="s"/>
      <c r="V2542" t="s"/>
      <c r="W2542" t="s"/>
      <c r="X2542" t="s"/>
      <c r="Y2542" t="s"/>
      <c r="Z2542" t="s"/>
      <c r="AA2542" t="s"/>
      <c r="AB2542" t="s">
        <v>27828</v>
      </c>
      <c r="AC2542" t="s">
        <v>27828</v>
      </c>
      <c r="AD2542" t="s">
        <v>174</v>
      </c>
      <c r="AE2542" t="s">
        <v>1333</v>
      </c>
      <c r="AF2542" t="s">
        <v>27829</v>
      </c>
      <c r="AG2542" t="s">
        <v>27830</v>
      </c>
      <c r="AH2542" t="s">
        <v>174</v>
      </c>
      <c r="AI2542" t="s">
        <v>27831</v>
      </c>
      <c r="AJ2542" t="s">
        <v>27832</v>
      </c>
      <c r="AK2542" t="s">
        <v>66</v>
      </c>
    </row>
    <row r="2543" spans="1:38">
      <c r="A2543" t="s">
        <v>27833</v>
      </c>
      <c r="B2543" t="s">
        <v>27834</v>
      </c>
      <c r="C2543" t="s">
        <v>27835</v>
      </c>
      <c r="D2543" t="s">
        <v>27836</v>
      </c>
      <c r="E2543" t="s">
        <v>27837</v>
      </c>
      <c r="F2543" t="s">
        <v>117</v>
      </c>
      <c r="G2543" t="s">
        <v>50</v>
      </c>
      <c r="H2543" t="s">
        <v>51</v>
      </c>
      <c r="I2543" t="s">
        <v>1024</v>
      </c>
      <c r="J2543" t="s">
        <v>53</v>
      </c>
      <c r="K2543" t="s">
        <v>54</v>
      </c>
      <c r="L2543" t="s">
        <v>597</v>
      </c>
      <c r="M2543" t="s">
        <v>598</v>
      </c>
      <c r="N2543" t="s">
        <v>599</v>
      </c>
      <c r="O2543" t="s">
        <v>461</v>
      </c>
      <c r="P2543" t="s"/>
      <c r="Q2543" t="s"/>
      <c r="R2543" t="s"/>
      <c r="S2543" t="s"/>
      <c r="T2543" t="s"/>
      <c r="U2543" t="s"/>
      <c r="V2543" t="s"/>
      <c r="W2543" t="s"/>
      <c r="X2543" t="s"/>
      <c r="Y2543" t="s"/>
      <c r="Z2543" t="s"/>
      <c r="AA2543" t="s"/>
      <c r="AB2543" t="s">
        <v>27838</v>
      </c>
      <c r="AC2543" t="s">
        <v>27839</v>
      </c>
      <c r="AD2543" t="s">
        <v>93</v>
      </c>
      <c r="AE2543" t="s">
        <v>44</v>
      </c>
      <c r="AF2543" t="s">
        <v>27840</v>
      </c>
      <c r="AG2543" t="s">
        <v>826</v>
      </c>
      <c r="AH2543" t="s">
        <v>44</v>
      </c>
      <c r="AI2543" t="s">
        <v>27841</v>
      </c>
      <c r="AJ2543" t="s">
        <v>92</v>
      </c>
      <c r="AK2543" t="s">
        <v>66</v>
      </c>
    </row>
    <row r="2544" spans="1:38">
      <c r="A2544" t="s">
        <v>16612</v>
      </c>
      <c r="B2544" t="s">
        <v>27842</v>
      </c>
      <c r="C2544" t="s">
        <v>27843</v>
      </c>
      <c r="D2544" t="s">
        <v>27844</v>
      </c>
      <c r="E2544" t="s">
        <v>27845</v>
      </c>
      <c r="F2544" t="s">
        <v>1154</v>
      </c>
      <c r="G2544" t="s">
        <v>72</v>
      </c>
      <c r="H2544" t="s">
        <v>51</v>
      </c>
      <c r="I2544" t="s">
        <v>15695</v>
      </c>
      <c r="J2544" t="s">
        <v>425</v>
      </c>
      <c r="K2544" t="s">
        <v>54</v>
      </c>
      <c r="L2544" t="s">
        <v>238</v>
      </c>
      <c r="M2544" t="s">
        <v>1265</v>
      </c>
      <c r="N2544" t="s">
        <v>1266</v>
      </c>
      <c r="O2544" t="s">
        <v>174</v>
      </c>
      <c r="P2544" t="s"/>
      <c r="Q2544" t="s"/>
      <c r="R2544" t="s"/>
      <c r="S2544" t="s">
        <v>27846</v>
      </c>
      <c r="T2544" t="s">
        <v>110</v>
      </c>
      <c r="U2544" t="s">
        <v>27847</v>
      </c>
      <c r="V2544" t="s">
        <v>67</v>
      </c>
      <c r="W2544" t="s">
        <v>27848</v>
      </c>
      <c r="X2544" t="s"/>
      <c r="Y2544" t="s"/>
      <c r="Z2544" t="s"/>
      <c r="AA2544" t="s">
        <v>84</v>
      </c>
      <c r="AB2544" t="s">
        <v>27849</v>
      </c>
      <c r="AC2544" t="s">
        <v>27850</v>
      </c>
      <c r="AD2544" t="s">
        <v>86</v>
      </c>
      <c r="AE2544" t="s">
        <v>1205</v>
      </c>
      <c r="AF2544" t="s">
        <v>27851</v>
      </c>
      <c r="AG2544" t="s">
        <v>27852</v>
      </c>
      <c r="AH2544" t="s">
        <v>110</v>
      </c>
      <c r="AI2544" t="s">
        <v>27853</v>
      </c>
      <c r="AJ2544" t="s">
        <v>92</v>
      </c>
      <c r="AK2544" t="s">
        <v>1849</v>
      </c>
    </row>
    <row r="2545" spans="1:38">
      <c r="A2545" t="s">
        <v>27854</v>
      </c>
      <c r="B2545" t="s">
        <v>27855</v>
      </c>
      <c r="C2545" t="s">
        <v>27856</v>
      </c>
      <c r="D2545" t="s">
        <v>27857</v>
      </c>
      <c r="E2545" t="s">
        <v>27858</v>
      </c>
      <c r="F2545" t="s"/>
      <c r="G2545" t="s">
        <v>50</v>
      </c>
      <c r="H2545" t="s">
        <v>51</v>
      </c>
      <c r="I2545" t="s">
        <v>912</v>
      </c>
      <c r="J2545" t="s">
        <v>440</v>
      </c>
      <c r="K2545" t="s">
        <v>54</v>
      </c>
      <c r="L2545" t="s">
        <v>120</v>
      </c>
      <c r="M2545" t="s">
        <v>121</v>
      </c>
      <c r="N2545" t="s">
        <v>19636</v>
      </c>
      <c r="O2545" t="s">
        <v>174</v>
      </c>
      <c r="P2545" t="s">
        <v>27859</v>
      </c>
      <c r="Q2545" t="s">
        <v>93</v>
      </c>
      <c r="R2545" t="s">
        <v>27860</v>
      </c>
      <c r="S2545" t="s"/>
      <c r="T2545" t="s"/>
      <c r="U2545" t="s"/>
      <c r="V2545" t="s"/>
      <c r="W2545" t="s"/>
      <c r="X2545" t="s"/>
      <c r="Y2545" t="s"/>
      <c r="Z2545" t="s"/>
      <c r="AA2545" t="s"/>
      <c r="AB2545" t="s">
        <v>27861</v>
      </c>
      <c r="AC2545" t="s">
        <v>27862</v>
      </c>
      <c r="AD2545" t="s">
        <v>93</v>
      </c>
      <c r="AE2545" t="s">
        <v>44</v>
      </c>
      <c r="AF2545" t="s">
        <v>27863</v>
      </c>
      <c r="AG2545" t="s">
        <v>13961</v>
      </c>
      <c r="AH2545" t="s">
        <v>44</v>
      </c>
      <c r="AI2545" t="s">
        <v>27864</v>
      </c>
      <c r="AJ2545" t="s">
        <v>92</v>
      </c>
      <c r="AK2545" t="s">
        <v>66</v>
      </c>
    </row>
    <row r="2546" spans="1:38">
      <c r="A2546" t="s">
        <v>27865</v>
      </c>
      <c r="B2546" t="s">
        <v>27866</v>
      </c>
      <c r="C2546" t="s">
        <v>27867</v>
      </c>
      <c r="D2546" t="s">
        <v>27868</v>
      </c>
      <c r="E2546" t="s">
        <v>27869</v>
      </c>
      <c r="F2546" t="s">
        <v>49</v>
      </c>
      <c r="G2546" t="s">
        <v>50</v>
      </c>
      <c r="H2546" t="s">
        <v>51</v>
      </c>
      <c r="I2546" t="s">
        <v>1433</v>
      </c>
      <c r="J2546" t="s"/>
      <c r="K2546" t="s">
        <v>271</v>
      </c>
      <c r="L2546" t="s">
        <v>55</v>
      </c>
      <c r="M2546" t="s">
        <v>56</v>
      </c>
      <c r="N2546" t="s">
        <v>1772</v>
      </c>
      <c r="O2546" t="s"/>
      <c r="P2546" t="s"/>
      <c r="Q2546" t="s">
        <v>44</v>
      </c>
      <c r="R2546" t="s"/>
      <c r="S2546" t="s"/>
      <c r="T2546" t="s"/>
      <c r="U2546" t="s"/>
      <c r="V2546" t="s"/>
      <c r="W2546" t="s"/>
      <c r="X2546" t="s"/>
      <c r="Y2546" t="s"/>
      <c r="Z2546" t="s"/>
      <c r="AA2546" t="s"/>
      <c r="AB2546" t="s">
        <v>27870</v>
      </c>
      <c r="AC2546" t="s">
        <v>27871</v>
      </c>
      <c r="AD2546" t="s">
        <v>174</v>
      </c>
      <c r="AE2546" t="s">
        <v>44</v>
      </c>
      <c r="AF2546" t="s">
        <v>27872</v>
      </c>
      <c r="AG2546" t="s">
        <v>27873</v>
      </c>
      <c r="AH2546" t="s">
        <v>174</v>
      </c>
      <c r="AI2546" t="s">
        <v>27874</v>
      </c>
      <c r="AJ2546" t="s">
        <v>27875</v>
      </c>
      <c r="AK2546" t="s">
        <v>66</v>
      </c>
    </row>
    <row r="2547" spans="1:38">
      <c r="A2547" t="s">
        <v>27876</v>
      </c>
      <c r="B2547" t="s">
        <v>27877</v>
      </c>
      <c r="C2547" t="s">
        <v>27878</v>
      </c>
      <c r="D2547" t="s">
        <v>27879</v>
      </c>
      <c r="E2547" t="s">
        <v>27880</v>
      </c>
      <c r="F2547" t="s">
        <v>98</v>
      </c>
      <c r="G2547" t="s">
        <v>50</v>
      </c>
      <c r="H2547" t="s">
        <v>51</v>
      </c>
      <c r="I2547" t="s">
        <v>6854</v>
      </c>
      <c r="J2547" t="s"/>
      <c r="K2547" t="s">
        <v>410</v>
      </c>
      <c r="L2547" t="s">
        <v>55</v>
      </c>
      <c r="M2547" t="s">
        <v>56</v>
      </c>
      <c r="N2547" t="s">
        <v>426</v>
      </c>
      <c r="O2547" t="s"/>
      <c r="P2547" t="s"/>
      <c r="Q2547" t="s">
        <v>44</v>
      </c>
      <c r="R2547" t="s"/>
      <c r="S2547" t="s"/>
      <c r="T2547" t="s"/>
      <c r="U2547" t="s"/>
      <c r="V2547" t="s"/>
      <c r="W2547" t="s"/>
      <c r="X2547" t="s"/>
      <c r="Y2547" t="s"/>
      <c r="Z2547" t="s"/>
      <c r="AA2547" t="s"/>
      <c r="AB2547" t="s">
        <v>27881</v>
      </c>
      <c r="AC2547" t="s">
        <v>27881</v>
      </c>
      <c r="AD2547" t="s">
        <v>110</v>
      </c>
      <c r="AE2547" t="s">
        <v>515</v>
      </c>
      <c r="AF2547" t="s">
        <v>27882</v>
      </c>
      <c r="AG2547" t="s">
        <v>27883</v>
      </c>
      <c r="AH2547" t="s">
        <v>112</v>
      </c>
      <c r="AI2547" t="s">
        <v>27884</v>
      </c>
      <c r="AJ2547" t="s">
        <v>27885</v>
      </c>
      <c r="AK2547" t="s">
        <v>66</v>
      </c>
    </row>
    <row r="2548" spans="1:38">
      <c r="A2548" t="s">
        <v>27886</v>
      </c>
      <c r="B2548" t="s">
        <v>27887</v>
      </c>
      <c r="C2548" t="s">
        <v>27888</v>
      </c>
      <c r="D2548" t="s">
        <v>27889</v>
      </c>
      <c r="E2548" t="s">
        <v>27890</v>
      </c>
      <c r="F2548" t="s">
        <v>541</v>
      </c>
      <c r="G2548" t="s">
        <v>72</v>
      </c>
      <c r="H2548" t="s">
        <v>51</v>
      </c>
      <c r="I2548" t="s">
        <v>235</v>
      </c>
      <c r="J2548" t="s">
        <v>236</v>
      </c>
      <c r="K2548" t="s">
        <v>237</v>
      </c>
      <c r="L2548" t="s">
        <v>238</v>
      </c>
      <c r="M2548" t="s">
        <v>239</v>
      </c>
      <c r="N2548" t="s">
        <v>4483</v>
      </c>
      <c r="O2548" t="s">
        <v>301</v>
      </c>
      <c r="P2548" t="s"/>
      <c r="Q2548" t="s"/>
      <c r="R2548" t="s"/>
      <c r="S2548" t="s"/>
      <c r="T2548" t="s"/>
      <c r="U2548" t="s"/>
      <c r="V2548" t="s"/>
      <c r="W2548" t="s">
        <v>27891</v>
      </c>
      <c r="X2548" t="s"/>
      <c r="Y2548" t="s"/>
      <c r="Z2548" t="s"/>
      <c r="AA2548" t="s"/>
      <c r="AB2548" t="s">
        <v>27892</v>
      </c>
      <c r="AC2548" t="s">
        <v>27892</v>
      </c>
      <c r="AD2548" t="s">
        <v>59</v>
      </c>
      <c r="AE2548" t="s">
        <v>277</v>
      </c>
      <c r="AF2548" t="s">
        <v>27893</v>
      </c>
      <c r="AG2548" t="s">
        <v>27894</v>
      </c>
      <c r="AH2548" t="s">
        <v>59</v>
      </c>
      <c r="AI2548" t="s">
        <v>27895</v>
      </c>
      <c r="AJ2548" t="s">
        <v>92</v>
      </c>
      <c r="AK2548" t="s">
        <v>66</v>
      </c>
    </row>
    <row r="2549" spans="1:38">
      <c r="A2549" t="s">
        <v>27896</v>
      </c>
      <c r="B2549" t="s">
        <v>27897</v>
      </c>
      <c r="C2549" t="s">
        <v>27898</v>
      </c>
      <c r="D2549" t="s"/>
      <c r="E2549" t="s">
        <v>27899</v>
      </c>
      <c r="F2549" t="s">
        <v>438</v>
      </c>
      <c r="G2549" t="s">
        <v>50</v>
      </c>
      <c r="H2549" t="s">
        <v>51</v>
      </c>
      <c r="I2549" t="s">
        <v>27900</v>
      </c>
      <c r="J2549" t="s">
        <v>2648</v>
      </c>
      <c r="K2549" t="s">
        <v>54</v>
      </c>
      <c r="L2549" t="s">
        <v>808</v>
      </c>
      <c r="M2549" t="s">
        <v>809</v>
      </c>
      <c r="N2549" t="s">
        <v>810</v>
      </c>
      <c r="O2549" t="s"/>
      <c r="P2549" t="s"/>
      <c r="Q2549" t="s">
        <v>67</v>
      </c>
      <c r="R2549" t="s">
        <v>27901</v>
      </c>
      <c r="S2549" t="s"/>
      <c r="T2549" t="s"/>
      <c r="U2549" t="s"/>
      <c r="V2549" t="s"/>
      <c r="W2549" t="s"/>
      <c r="X2549" t="s"/>
      <c r="Y2549" t="s"/>
      <c r="Z2549" t="s"/>
      <c r="AA2549" t="s"/>
      <c r="AB2549" t="s">
        <v>27902</v>
      </c>
      <c r="AC2549" t="s">
        <v>27902</v>
      </c>
      <c r="AD2549" t="s">
        <v>59</v>
      </c>
      <c r="AE2549" t="s">
        <v>44</v>
      </c>
      <c r="AF2549" t="s">
        <v>27903</v>
      </c>
      <c r="AG2549" t="s">
        <v>25500</v>
      </c>
      <c r="AH2549" t="s">
        <v>174</v>
      </c>
      <c r="AI2549" t="s">
        <v>27904</v>
      </c>
      <c r="AJ2549" t="s">
        <v>27905</v>
      </c>
      <c r="AK2549" t="s">
        <v>66</v>
      </c>
    </row>
    <row r="2550" spans="1:38">
      <c r="A2550" t="s">
        <v>9144</v>
      </c>
      <c r="B2550" t="s">
        <v>27906</v>
      </c>
      <c r="C2550" t="s">
        <v>27907</v>
      </c>
      <c r="D2550" t="s">
        <v>27908</v>
      </c>
      <c r="E2550" t="s">
        <v>27909</v>
      </c>
      <c r="F2550" t="s">
        <v>379</v>
      </c>
      <c r="G2550" t="s">
        <v>50</v>
      </c>
      <c r="H2550" t="s">
        <v>234</v>
      </c>
      <c r="I2550" t="s">
        <v>13454</v>
      </c>
      <c r="J2550" t="s">
        <v>13455</v>
      </c>
      <c r="K2550" t="s">
        <v>569</v>
      </c>
      <c r="L2550" t="s">
        <v>170</v>
      </c>
      <c r="M2550" t="s">
        <v>171</v>
      </c>
      <c r="N2550" t="s">
        <v>1168</v>
      </c>
      <c r="O2550" t="s">
        <v>79</v>
      </c>
      <c r="P2550" t="s">
        <v>27080</v>
      </c>
      <c r="Q2550" t="s">
        <v>93</v>
      </c>
      <c r="R2550" t="s">
        <v>27910</v>
      </c>
      <c r="S2550" t="s">
        <v>27911</v>
      </c>
      <c r="T2550" t="s">
        <v>67</v>
      </c>
      <c r="U2550" t="s"/>
      <c r="V2550" t="s"/>
      <c r="W2550" t="s"/>
      <c r="X2550" t="s">
        <v>27912</v>
      </c>
      <c r="Y2550" t="s">
        <v>67</v>
      </c>
      <c r="Z2550" t="s">
        <v>27913</v>
      </c>
      <c r="AA2550" t="s">
        <v>772</v>
      </c>
      <c r="AB2550" t="s">
        <v>27914</v>
      </c>
      <c r="AC2550" t="s">
        <v>27915</v>
      </c>
      <c r="AD2550" t="s">
        <v>192</v>
      </c>
      <c r="AE2550" t="s">
        <v>310</v>
      </c>
      <c r="AF2550" t="s">
        <v>27916</v>
      </c>
      <c r="AG2550" t="s">
        <v>27917</v>
      </c>
      <c r="AH2550" t="s">
        <v>195</v>
      </c>
      <c r="AI2550" t="s">
        <v>27918</v>
      </c>
      <c r="AJ2550" t="s">
        <v>92</v>
      </c>
      <c r="AK2550" t="s">
        <v>66</v>
      </c>
    </row>
    <row r="2551" spans="1:38">
      <c r="A2551" t="s">
        <v>27919</v>
      </c>
      <c r="B2551" t="s">
        <v>27920</v>
      </c>
      <c r="C2551" t="s">
        <v>27921</v>
      </c>
      <c r="D2551" t="s">
        <v>27922</v>
      </c>
      <c r="E2551" t="s">
        <v>27923</v>
      </c>
      <c r="F2551" t="s">
        <v>12010</v>
      </c>
      <c r="G2551" t="s">
        <v>50</v>
      </c>
      <c r="H2551" t="s">
        <v>51</v>
      </c>
      <c r="I2551" t="s">
        <v>21833</v>
      </c>
      <c r="J2551" t="s">
        <v>1715</v>
      </c>
      <c r="K2551" t="s">
        <v>54</v>
      </c>
      <c r="L2551" t="s">
        <v>355</v>
      </c>
      <c r="M2551" t="s">
        <v>985</v>
      </c>
      <c r="N2551" t="s">
        <v>1484</v>
      </c>
      <c r="O2551" t="s">
        <v>174</v>
      </c>
      <c r="P2551" t="s"/>
      <c r="Q2551" t="s"/>
      <c r="R2551" t="s"/>
      <c r="S2551" t="s"/>
      <c r="T2551" t="s"/>
      <c r="U2551" t="s"/>
      <c r="V2551" t="s"/>
      <c r="W2551" t="s"/>
      <c r="X2551" t="s"/>
      <c r="Y2551" t="s"/>
      <c r="Z2551" t="s"/>
      <c r="AA2551" t="s"/>
      <c r="AB2551" t="s">
        <v>27924</v>
      </c>
      <c r="AC2551" t="s">
        <v>27924</v>
      </c>
      <c r="AD2551" t="s">
        <v>93</v>
      </c>
      <c r="AE2551" t="s">
        <v>277</v>
      </c>
      <c r="AF2551" t="s">
        <v>27925</v>
      </c>
      <c r="AG2551" t="s">
        <v>27926</v>
      </c>
      <c r="AH2551" t="s">
        <v>44</v>
      </c>
      <c r="AI2551" t="s">
        <v>27927</v>
      </c>
      <c r="AJ2551" t="s">
        <v>92</v>
      </c>
      <c r="AK2551" t="s">
        <v>66</v>
      </c>
    </row>
    <row r="2552" spans="1:38">
      <c r="A2552" t="s">
        <v>27928</v>
      </c>
      <c r="B2552" t="s">
        <v>27929</v>
      </c>
      <c r="C2552" t="s">
        <v>27930</v>
      </c>
      <c r="D2552" t="s">
        <v>27931</v>
      </c>
      <c r="E2552" t="s">
        <v>27932</v>
      </c>
      <c r="F2552" t="s">
        <v>9274</v>
      </c>
      <c r="G2552" t="s">
        <v>50</v>
      </c>
      <c r="H2552" t="s">
        <v>51</v>
      </c>
      <c r="I2552" t="s">
        <v>27933</v>
      </c>
      <c r="J2552" t="s">
        <v>4535</v>
      </c>
      <c r="K2552" t="s">
        <v>54</v>
      </c>
      <c r="L2552" t="s">
        <v>219</v>
      </c>
      <c r="M2552" t="s">
        <v>4914</v>
      </c>
      <c r="N2552" t="s">
        <v>7535</v>
      </c>
      <c r="O2552" t="s">
        <v>241</v>
      </c>
      <c r="P2552" t="s"/>
      <c r="Q2552" t="s"/>
      <c r="R2552" t="s"/>
      <c r="S2552" t="s"/>
      <c r="T2552" t="s"/>
      <c r="U2552" t="s"/>
      <c r="V2552" t="s"/>
      <c r="W2552" t="s"/>
      <c r="X2552" t="s"/>
      <c r="Y2552" t="s"/>
      <c r="Z2552" t="s"/>
      <c r="AA2552" t="s"/>
      <c r="AB2552" t="s">
        <v>27934</v>
      </c>
      <c r="AC2552" t="s">
        <v>27935</v>
      </c>
      <c r="AD2552" t="s">
        <v>112</v>
      </c>
      <c r="AE2552" t="s">
        <v>44</v>
      </c>
      <c r="AF2552" t="s">
        <v>27936</v>
      </c>
      <c r="AG2552" t="s">
        <v>23423</v>
      </c>
      <c r="AH2552" t="s">
        <v>67</v>
      </c>
      <c r="AI2552" t="s">
        <v>27937</v>
      </c>
      <c r="AJ2552" t="s">
        <v>92</v>
      </c>
      <c r="AK2552" t="s">
        <v>1849</v>
      </c>
    </row>
    <row r="2553" spans="1:38">
      <c r="A2553" t="s">
        <v>27938</v>
      </c>
      <c r="B2553" t="s">
        <v>27939</v>
      </c>
      <c r="C2553" t="s">
        <v>27940</v>
      </c>
      <c r="D2553" t="s">
        <v>27941</v>
      </c>
      <c r="E2553" t="s">
        <v>27942</v>
      </c>
      <c r="F2553" t="s"/>
      <c r="G2553" t="s">
        <v>50</v>
      </c>
      <c r="H2553" t="s">
        <v>51</v>
      </c>
      <c r="I2553" t="s">
        <v>1519</v>
      </c>
      <c r="J2553" t="s">
        <v>53</v>
      </c>
      <c r="K2553" t="s">
        <v>54</v>
      </c>
      <c r="L2553" t="s">
        <v>100</v>
      </c>
      <c r="M2553" t="s">
        <v>101</v>
      </c>
      <c r="N2553" t="s">
        <v>636</v>
      </c>
      <c r="O2553" t="s">
        <v>241</v>
      </c>
      <c r="P2553" t="s">
        <v>7742</v>
      </c>
      <c r="Q2553" t="s">
        <v>67</v>
      </c>
      <c r="R2553" t="s">
        <v>27943</v>
      </c>
      <c r="S2553" t="s"/>
      <c r="T2553" t="s"/>
      <c r="U2553" t="s"/>
      <c r="V2553" t="s"/>
      <c r="W2553" t="s"/>
      <c r="X2553" t="s"/>
      <c r="Y2553" t="s"/>
      <c r="Z2553" t="s"/>
      <c r="AA2553" t="s"/>
      <c r="AB2553" t="s">
        <v>27944</v>
      </c>
      <c r="AC2553" t="s">
        <v>27945</v>
      </c>
      <c r="AD2553" t="s">
        <v>59</v>
      </c>
      <c r="AE2553" t="s">
        <v>44</v>
      </c>
      <c r="AF2553" t="s">
        <v>27946</v>
      </c>
      <c r="AG2553" t="s">
        <v>23369</v>
      </c>
      <c r="AH2553" t="s">
        <v>59</v>
      </c>
      <c r="AI2553" t="s">
        <v>27947</v>
      </c>
      <c r="AJ2553" t="s">
        <v>92</v>
      </c>
      <c r="AK2553" t="s">
        <v>66</v>
      </c>
    </row>
    <row r="2554" spans="1:38">
      <c r="A2554" t="s">
        <v>27948</v>
      </c>
      <c r="B2554" t="s">
        <v>27949</v>
      </c>
      <c r="C2554" t="s">
        <v>27950</v>
      </c>
      <c r="D2554" t="s">
        <v>27951</v>
      </c>
      <c r="E2554" t="s">
        <v>27952</v>
      </c>
      <c r="F2554" t="s">
        <v>292</v>
      </c>
      <c r="G2554" t="s">
        <v>50</v>
      </c>
      <c r="H2554" t="s">
        <v>51</v>
      </c>
      <c r="I2554" t="s">
        <v>1167</v>
      </c>
      <c r="J2554" t="s">
        <v>1167</v>
      </c>
      <c r="K2554" t="s">
        <v>271</v>
      </c>
      <c r="L2554" t="s">
        <v>238</v>
      </c>
      <c r="M2554" t="s">
        <v>660</v>
      </c>
      <c r="N2554" t="s">
        <v>661</v>
      </c>
      <c r="O2554" t="s">
        <v>103</v>
      </c>
      <c r="P2554" t="s">
        <v>27953</v>
      </c>
      <c r="Q2554" t="s">
        <v>67</v>
      </c>
      <c r="R2554" t="s"/>
      <c r="S2554" t="s"/>
      <c r="T2554" t="s"/>
      <c r="U2554" t="s"/>
      <c r="V2554" t="s"/>
      <c r="W2554" t="s"/>
      <c r="X2554" t="s"/>
      <c r="Y2554" t="s"/>
      <c r="Z2554" t="s"/>
      <c r="AA2554" t="s"/>
      <c r="AB2554" t="s">
        <v>27954</v>
      </c>
      <c r="AC2554" t="s">
        <v>27955</v>
      </c>
      <c r="AD2554" t="s">
        <v>112</v>
      </c>
      <c r="AE2554" t="s">
        <v>44</v>
      </c>
      <c r="AF2554" t="s">
        <v>27956</v>
      </c>
      <c r="AG2554" t="s">
        <v>13417</v>
      </c>
      <c r="AH2554" t="s">
        <v>44</v>
      </c>
      <c r="AI2554" t="s">
        <v>27957</v>
      </c>
      <c r="AJ2554" t="s">
        <v>92</v>
      </c>
      <c r="AK2554" t="s">
        <v>66</v>
      </c>
    </row>
    <row r="2555" spans="1:38">
      <c r="A2555" t="s">
        <v>27958</v>
      </c>
      <c r="B2555" t="s">
        <v>27959</v>
      </c>
      <c r="C2555" t="s">
        <v>27960</v>
      </c>
      <c r="D2555" t="s">
        <v>27961</v>
      </c>
      <c r="E2555" t="s">
        <v>27962</v>
      </c>
      <c r="F2555" t="s">
        <v>255</v>
      </c>
      <c r="G2555" t="s">
        <v>4887</v>
      </c>
      <c r="H2555" t="s">
        <v>51</v>
      </c>
      <c r="I2555" t="s">
        <v>1024</v>
      </c>
      <c r="J2555" t="s">
        <v>53</v>
      </c>
      <c r="K2555" t="s">
        <v>54</v>
      </c>
      <c r="L2555" t="s">
        <v>582</v>
      </c>
      <c r="M2555" t="s">
        <v>871</v>
      </c>
      <c r="N2555" t="s">
        <v>1567</v>
      </c>
      <c r="O2555" t="s"/>
      <c r="P2555" t="s">
        <v>16362</v>
      </c>
      <c r="Q2555" t="s">
        <v>112</v>
      </c>
      <c r="R2555" t="s">
        <v>27963</v>
      </c>
      <c r="S2555" t="s"/>
      <c r="T2555" t="s"/>
      <c r="U2555" t="s"/>
      <c r="V2555" t="s"/>
      <c r="W2555" t="s"/>
      <c r="X2555" t="s"/>
      <c r="Y2555" t="s"/>
      <c r="Z2555" t="s"/>
      <c r="AA2555" t="s"/>
      <c r="AB2555" t="s">
        <v>27964</v>
      </c>
      <c r="AC2555" t="s">
        <v>27964</v>
      </c>
      <c r="AD2555" t="s">
        <v>151</v>
      </c>
      <c r="AE2555" t="s">
        <v>5675</v>
      </c>
      <c r="AF2555" t="s">
        <v>27965</v>
      </c>
      <c r="AG2555" t="s">
        <v>27966</v>
      </c>
      <c r="AH2555" t="s">
        <v>93</v>
      </c>
      <c r="AI2555" t="s">
        <v>27967</v>
      </c>
      <c r="AJ2555" t="s">
        <v>27968</v>
      </c>
      <c r="AK2555" t="s">
        <v>66</v>
      </c>
    </row>
    <row r="2556" spans="1:38">
      <c r="A2556" t="s">
        <v>18124</v>
      </c>
      <c r="B2556" t="s">
        <v>27969</v>
      </c>
      <c r="C2556" t="s">
        <v>27970</v>
      </c>
      <c r="D2556" t="s"/>
      <c r="E2556" t="s">
        <v>27971</v>
      </c>
      <c r="F2556" t="s"/>
      <c r="G2556" t="s">
        <v>50</v>
      </c>
      <c r="H2556" t="s">
        <v>51</v>
      </c>
      <c r="I2556" t="s">
        <v>5583</v>
      </c>
      <c r="J2556" t="s">
        <v>5583</v>
      </c>
      <c r="K2556" t="s">
        <v>138</v>
      </c>
      <c r="L2556" t="s">
        <v>843</v>
      </c>
      <c r="M2556" t="s">
        <v>844</v>
      </c>
      <c r="N2556" t="s">
        <v>5153</v>
      </c>
      <c r="O2556" t="s">
        <v>826</v>
      </c>
      <c r="P2556" t="s">
        <v>27972</v>
      </c>
      <c r="Q2556" t="s">
        <v>67</v>
      </c>
      <c r="R2556" t="s">
        <v>12986</v>
      </c>
      <c r="S2556" t="s"/>
      <c r="T2556" t="s"/>
      <c r="U2556" t="s"/>
      <c r="V2556" t="s"/>
      <c r="W2556" t="s"/>
      <c r="X2556" t="s"/>
      <c r="Y2556" t="s"/>
      <c r="Z2556" t="s"/>
      <c r="AA2556" t="s"/>
      <c r="AB2556" t="s">
        <v>27973</v>
      </c>
      <c r="AC2556" t="s">
        <v>27974</v>
      </c>
      <c r="AD2556" t="s">
        <v>59</v>
      </c>
      <c r="AE2556" t="s">
        <v>44</v>
      </c>
      <c r="AF2556" t="s">
        <v>27975</v>
      </c>
      <c r="AG2556" t="s">
        <v>17448</v>
      </c>
      <c r="AH2556" t="s">
        <v>174</v>
      </c>
      <c r="AI2556" t="s">
        <v>27976</v>
      </c>
      <c r="AJ2556" t="s">
        <v>92</v>
      </c>
      <c r="AK2556" t="s">
        <v>66</v>
      </c>
    </row>
    <row r="2557" spans="1:38">
      <c r="A2557" t="s">
        <v>27977</v>
      </c>
      <c r="B2557" t="s">
        <v>27978</v>
      </c>
      <c r="C2557" t="s">
        <v>27979</v>
      </c>
      <c r="D2557" t="s">
        <v>27980</v>
      </c>
      <c r="E2557" t="s">
        <v>27981</v>
      </c>
      <c r="F2557" t="s">
        <v>396</v>
      </c>
      <c r="G2557" t="s">
        <v>50</v>
      </c>
      <c r="H2557" t="s">
        <v>234</v>
      </c>
      <c r="I2557" t="s">
        <v>27982</v>
      </c>
      <c r="J2557" t="s">
        <v>22232</v>
      </c>
      <c r="K2557" t="s">
        <v>569</v>
      </c>
      <c r="L2557" t="s">
        <v>139</v>
      </c>
      <c r="M2557" t="s">
        <v>140</v>
      </c>
      <c r="N2557" t="s">
        <v>4045</v>
      </c>
      <c r="O2557" t="s">
        <v>433</v>
      </c>
      <c r="P2557" t="s"/>
      <c r="Q2557" t="s"/>
      <c r="R2557" t="s"/>
      <c r="S2557" t="s"/>
      <c r="T2557" t="s">
        <v>67</v>
      </c>
      <c r="U2557" t="s"/>
      <c r="V2557" t="s"/>
      <c r="W2557" t="s"/>
      <c r="X2557" t="s"/>
      <c r="Y2557" t="s"/>
      <c r="Z2557" t="s">
        <v>27983</v>
      </c>
      <c r="AA2557" t="s"/>
      <c r="AB2557" t="s">
        <v>27984</v>
      </c>
      <c r="AC2557" t="s">
        <v>27984</v>
      </c>
      <c r="AD2557" t="s">
        <v>86</v>
      </c>
      <c r="AE2557" t="s">
        <v>44</v>
      </c>
      <c r="AF2557" t="s">
        <v>27985</v>
      </c>
      <c r="AG2557" t="s">
        <v>9216</v>
      </c>
      <c r="AH2557" t="s">
        <v>90</v>
      </c>
      <c r="AI2557" t="s">
        <v>27986</v>
      </c>
      <c r="AJ2557" t="s">
        <v>92</v>
      </c>
      <c r="AK2557" t="s">
        <v>66</v>
      </c>
    </row>
    <row r="2558" spans="1:38">
      <c r="A2558" t="s">
        <v>11289</v>
      </c>
      <c r="B2558" t="s">
        <v>27987</v>
      </c>
      <c r="C2558" t="s">
        <v>27988</v>
      </c>
      <c r="D2558" t="s">
        <v>27989</v>
      </c>
      <c r="E2558" t="s">
        <v>27990</v>
      </c>
      <c r="F2558" t="s">
        <v>2409</v>
      </c>
      <c r="G2558" t="s">
        <v>50</v>
      </c>
      <c r="H2558" t="s">
        <v>51</v>
      </c>
      <c r="I2558" t="s">
        <v>1024</v>
      </c>
      <c r="J2558" t="s">
        <v>53</v>
      </c>
      <c r="K2558" t="s">
        <v>54</v>
      </c>
      <c r="L2558" t="s">
        <v>597</v>
      </c>
      <c r="M2558" t="s">
        <v>598</v>
      </c>
      <c r="N2558" t="s">
        <v>599</v>
      </c>
      <c r="O2558" t="s">
        <v>192</v>
      </c>
      <c r="P2558" t="s">
        <v>27991</v>
      </c>
      <c r="Q2558" t="s">
        <v>110</v>
      </c>
      <c r="R2558" t="s">
        <v>27992</v>
      </c>
      <c r="S2558" t="s"/>
      <c r="T2558" t="s"/>
      <c r="U2558" t="s"/>
      <c r="V2558" t="s"/>
      <c r="W2558" t="s"/>
      <c r="X2558" t="s"/>
      <c r="Y2558" t="s"/>
      <c r="Z2558" t="s"/>
      <c r="AA2558" t="s"/>
      <c r="AB2558" t="s">
        <v>27993</v>
      </c>
      <c r="AC2558" t="s">
        <v>27994</v>
      </c>
      <c r="AD2558" t="s">
        <v>59</v>
      </c>
      <c r="AE2558" t="s">
        <v>44</v>
      </c>
      <c r="AF2558" t="s">
        <v>27995</v>
      </c>
      <c r="AG2558" t="s">
        <v>11855</v>
      </c>
      <c r="AH2558" t="s">
        <v>86</v>
      </c>
      <c r="AI2558" t="s">
        <v>27996</v>
      </c>
      <c r="AJ2558" t="s">
        <v>92</v>
      </c>
      <c r="AK2558" t="s">
        <v>66</v>
      </c>
    </row>
    <row r="2559" spans="1:38">
      <c r="A2559" t="s">
        <v>27997</v>
      </c>
      <c r="B2559" t="s">
        <v>27998</v>
      </c>
      <c r="C2559" t="s">
        <v>27999</v>
      </c>
      <c r="D2559" t="s">
        <v>28000</v>
      </c>
      <c r="E2559" t="s">
        <v>28001</v>
      </c>
      <c r="F2559" t="s">
        <v>255</v>
      </c>
      <c r="G2559" t="s">
        <v>50</v>
      </c>
      <c r="H2559" t="s">
        <v>234</v>
      </c>
      <c r="I2559" t="s">
        <v>28002</v>
      </c>
      <c r="J2559" t="s">
        <v>28003</v>
      </c>
      <c r="K2559" t="s">
        <v>714</v>
      </c>
      <c r="L2559" t="s">
        <v>582</v>
      </c>
      <c r="M2559" t="s">
        <v>871</v>
      </c>
      <c r="N2559" t="s">
        <v>1922</v>
      </c>
      <c r="O2559" t="s">
        <v>241</v>
      </c>
      <c r="P2559" t="s">
        <v>28004</v>
      </c>
      <c r="Q2559" t="s">
        <v>67</v>
      </c>
      <c r="R2559" t="s"/>
      <c r="S2559" t="s"/>
      <c r="T2559" t="s"/>
      <c r="U2559" t="s"/>
      <c r="V2559" t="s"/>
      <c r="W2559" t="s"/>
      <c r="X2559" t="s">
        <v>28005</v>
      </c>
      <c r="Y2559" t="s">
        <v>67</v>
      </c>
      <c r="Z2559" t="s">
        <v>28006</v>
      </c>
      <c r="AA2559" t="s">
        <v>772</v>
      </c>
      <c r="AB2559" t="s">
        <v>28007</v>
      </c>
      <c r="AC2559" t="s">
        <v>28008</v>
      </c>
      <c r="AD2559" t="s">
        <v>174</v>
      </c>
      <c r="AE2559" t="s">
        <v>44</v>
      </c>
      <c r="AF2559" t="s">
        <v>28009</v>
      </c>
      <c r="AG2559" t="s">
        <v>28010</v>
      </c>
      <c r="AH2559" t="s">
        <v>209</v>
      </c>
      <c r="AI2559" t="s">
        <v>28011</v>
      </c>
      <c r="AJ2559" t="s">
        <v>92</v>
      </c>
      <c r="AK2559" t="s">
        <v>66</v>
      </c>
    </row>
    <row r="2560" spans="1:38">
      <c r="A2560" t="s">
        <v>28012</v>
      </c>
      <c r="B2560" t="s">
        <v>28013</v>
      </c>
      <c r="C2560" t="s">
        <v>28014</v>
      </c>
      <c r="D2560" t="s">
        <v>28015</v>
      </c>
      <c r="E2560" t="s">
        <v>28016</v>
      </c>
      <c r="F2560" t="s">
        <v>233</v>
      </c>
      <c r="G2560" t="s">
        <v>50</v>
      </c>
      <c r="H2560" t="s">
        <v>51</v>
      </c>
      <c r="I2560" t="s">
        <v>6358</v>
      </c>
      <c r="J2560" t="s">
        <v>53</v>
      </c>
      <c r="K2560" t="s">
        <v>54</v>
      </c>
      <c r="L2560" t="s">
        <v>189</v>
      </c>
      <c r="M2560" t="s">
        <v>190</v>
      </c>
      <c r="N2560" t="s">
        <v>191</v>
      </c>
      <c r="O2560" t="s">
        <v>79</v>
      </c>
      <c r="P2560" t="s"/>
      <c r="Q2560" t="s"/>
      <c r="R2560" t="s"/>
      <c r="S2560" t="s"/>
      <c r="T2560" t="s"/>
      <c r="U2560" t="s"/>
      <c r="V2560" t="s"/>
      <c r="W2560" t="s"/>
      <c r="X2560" t="s"/>
      <c r="Y2560" t="s"/>
      <c r="Z2560" t="s"/>
      <c r="AA2560" t="s"/>
      <c r="AB2560" t="s">
        <v>28017</v>
      </c>
      <c r="AC2560" t="s">
        <v>28017</v>
      </c>
      <c r="AD2560" t="s">
        <v>151</v>
      </c>
      <c r="AE2560" t="s">
        <v>44</v>
      </c>
      <c r="AF2560" t="s">
        <v>28018</v>
      </c>
      <c r="AG2560" t="s">
        <v>28019</v>
      </c>
      <c r="AH2560" t="s">
        <v>112</v>
      </c>
      <c r="AI2560" t="s">
        <v>28020</v>
      </c>
      <c r="AJ2560" t="s">
        <v>92</v>
      </c>
      <c r="AK2560" t="s">
        <v>66</v>
      </c>
    </row>
    <row r="2561" spans="1:38">
      <c r="A2561" t="s">
        <v>28021</v>
      </c>
      <c r="B2561" t="s">
        <v>28022</v>
      </c>
      <c r="C2561" t="s">
        <v>28023</v>
      </c>
      <c r="D2561" t="s">
        <v>28024</v>
      </c>
      <c r="E2561" t="s">
        <v>28025</v>
      </c>
      <c r="F2561" t="s">
        <v>49</v>
      </c>
      <c r="G2561" t="s">
        <v>50</v>
      </c>
      <c r="H2561" t="s">
        <v>51</v>
      </c>
      <c r="I2561" t="s">
        <v>842</v>
      </c>
      <c r="J2561" t="s">
        <v>842</v>
      </c>
      <c r="K2561" t="s">
        <v>54</v>
      </c>
      <c r="L2561" t="s">
        <v>932</v>
      </c>
      <c r="M2561" t="s">
        <v>932</v>
      </c>
      <c r="N2561" t="s">
        <v>3610</v>
      </c>
      <c r="O2561" t="s"/>
      <c r="P2561" t="s"/>
      <c r="Q2561" t="s">
        <v>67</v>
      </c>
      <c r="R2561" t="s"/>
      <c r="S2561" t="s"/>
      <c r="T2561" t="s"/>
      <c r="U2561" t="s"/>
      <c r="V2561" t="s"/>
      <c r="W2561" t="s"/>
      <c r="X2561" t="s"/>
      <c r="Y2561" t="s"/>
      <c r="Z2561" t="s"/>
      <c r="AA2561" t="s"/>
      <c r="AB2561" t="s">
        <v>28026</v>
      </c>
      <c r="AC2561" t="s">
        <v>28026</v>
      </c>
      <c r="AD2561" t="s">
        <v>174</v>
      </c>
      <c r="AE2561" t="s">
        <v>44</v>
      </c>
      <c r="AF2561" t="s">
        <v>28027</v>
      </c>
      <c r="AG2561" t="s">
        <v>28028</v>
      </c>
      <c r="AH2561" t="s">
        <v>149</v>
      </c>
      <c r="AI2561" t="s">
        <v>28029</v>
      </c>
      <c r="AJ2561" t="s">
        <v>28030</v>
      </c>
      <c r="AK2561" t="s">
        <v>66</v>
      </c>
    </row>
    <row r="2562" spans="1:38">
      <c r="A2562" t="s">
        <v>28031</v>
      </c>
      <c r="B2562" t="s">
        <v>28032</v>
      </c>
      <c r="C2562" t="s">
        <v>28033</v>
      </c>
      <c r="D2562" t="s">
        <v>28034</v>
      </c>
      <c r="E2562" t="s">
        <v>28035</v>
      </c>
      <c r="F2562" t="s">
        <v>98</v>
      </c>
      <c r="G2562" t="s">
        <v>50</v>
      </c>
      <c r="H2562" t="s">
        <v>51</v>
      </c>
      <c r="I2562" t="s">
        <v>28036</v>
      </c>
      <c r="J2562" t="s"/>
      <c r="K2562" t="s">
        <v>354</v>
      </c>
      <c r="L2562" t="s">
        <v>526</v>
      </c>
      <c r="M2562" t="s">
        <v>527</v>
      </c>
      <c r="N2562" t="s">
        <v>8393</v>
      </c>
      <c r="O2562" t="s"/>
      <c r="P2562" t="s"/>
      <c r="Q2562" t="s">
        <v>44</v>
      </c>
      <c r="R2562" t="s"/>
      <c r="S2562" t="s"/>
      <c r="T2562" t="s"/>
      <c r="U2562" t="s"/>
      <c r="V2562" t="s"/>
      <c r="W2562" t="s"/>
      <c r="X2562" t="s"/>
      <c r="Y2562" t="s"/>
      <c r="Z2562" t="s"/>
      <c r="AA2562" t="s"/>
      <c r="AB2562" t="s">
        <v>28037</v>
      </c>
      <c r="AC2562" t="s">
        <v>28037</v>
      </c>
      <c r="AD2562" t="s">
        <v>93</v>
      </c>
      <c r="AE2562" t="s">
        <v>44</v>
      </c>
      <c r="AF2562" t="s">
        <v>28038</v>
      </c>
      <c r="AG2562" t="s">
        <v>44</v>
      </c>
      <c r="AH2562" t="s">
        <v>67</v>
      </c>
      <c r="AI2562" t="s">
        <v>28039</v>
      </c>
      <c r="AJ2562" t="s">
        <v>28040</v>
      </c>
      <c r="AK2562" t="s">
        <v>66</v>
      </c>
    </row>
    <row r="2563" spans="1:38">
      <c r="A2563" t="s">
        <v>28041</v>
      </c>
      <c r="B2563" t="s">
        <v>28042</v>
      </c>
      <c r="C2563" t="s">
        <v>28043</v>
      </c>
      <c r="D2563" t="s">
        <v>28044</v>
      </c>
      <c r="E2563" t="s">
        <v>28045</v>
      </c>
      <c r="F2563" t="s">
        <v>396</v>
      </c>
      <c r="G2563" t="s">
        <v>50</v>
      </c>
      <c r="H2563" t="s">
        <v>51</v>
      </c>
      <c r="I2563" t="s">
        <v>3820</v>
      </c>
      <c r="J2563" t="s"/>
      <c r="K2563" t="s">
        <v>1631</v>
      </c>
      <c r="L2563" t="s">
        <v>355</v>
      </c>
      <c r="M2563" t="s">
        <v>985</v>
      </c>
      <c r="N2563" t="s">
        <v>986</v>
      </c>
      <c r="O2563" t="s"/>
      <c r="P2563" t="s">
        <v>28046</v>
      </c>
      <c r="Q2563" t="s">
        <v>67</v>
      </c>
      <c r="R2563" t="s">
        <v>11893</v>
      </c>
      <c r="S2563" t="s"/>
      <c r="T2563" t="s"/>
      <c r="U2563" t="s"/>
      <c r="V2563" t="s"/>
      <c r="W2563" t="s"/>
      <c r="X2563" t="s"/>
      <c r="Y2563" t="s"/>
      <c r="Z2563" t="s"/>
      <c r="AA2563" t="s"/>
      <c r="AB2563" t="s">
        <v>28047</v>
      </c>
      <c r="AC2563" t="s">
        <v>28047</v>
      </c>
      <c r="AD2563" t="s">
        <v>93</v>
      </c>
      <c r="AE2563" t="s">
        <v>277</v>
      </c>
      <c r="AF2563" t="s">
        <v>28048</v>
      </c>
      <c r="AG2563" t="s">
        <v>28049</v>
      </c>
      <c r="AH2563" t="s">
        <v>44</v>
      </c>
      <c r="AI2563" t="s">
        <v>28050</v>
      </c>
      <c r="AJ2563" t="s">
        <v>28051</v>
      </c>
      <c r="AK2563" t="s">
        <v>66</v>
      </c>
    </row>
    <row r="2564" spans="1:38">
      <c r="A2564" t="s">
        <v>28052</v>
      </c>
      <c r="B2564" t="s">
        <v>28053</v>
      </c>
      <c r="C2564" t="s">
        <v>28054</v>
      </c>
      <c r="D2564" t="s">
        <v>28055</v>
      </c>
      <c r="E2564" t="s">
        <v>28056</v>
      </c>
      <c r="F2564" t="s"/>
      <c r="G2564" t="s">
        <v>50</v>
      </c>
      <c r="H2564" t="s">
        <v>51</v>
      </c>
      <c r="I2564" t="s">
        <v>6301</v>
      </c>
      <c r="J2564" t="s">
        <v>2122</v>
      </c>
      <c r="K2564" t="s">
        <v>410</v>
      </c>
      <c r="L2564" t="s">
        <v>322</v>
      </c>
      <c r="M2564" t="s">
        <v>323</v>
      </c>
      <c r="N2564" t="s">
        <v>324</v>
      </c>
      <c r="O2564" t="s">
        <v>79</v>
      </c>
      <c r="P2564" t="s"/>
      <c r="Q2564" t="s"/>
      <c r="R2564" t="s"/>
      <c r="S2564" t="s"/>
      <c r="T2564" t="s"/>
      <c r="U2564" t="s"/>
      <c r="V2564" t="s"/>
      <c r="W2564" t="s"/>
      <c r="X2564" t="s"/>
      <c r="Y2564" t="s"/>
      <c r="Z2564" t="s"/>
      <c r="AA2564" t="s"/>
      <c r="AB2564" t="s">
        <v>28057</v>
      </c>
      <c r="AC2564" t="s">
        <v>28057</v>
      </c>
      <c r="AD2564" t="s">
        <v>112</v>
      </c>
      <c r="AE2564" t="s">
        <v>44</v>
      </c>
      <c r="AF2564" t="s">
        <v>28058</v>
      </c>
      <c r="AG2564" t="s">
        <v>28059</v>
      </c>
      <c r="AH2564" t="s">
        <v>67</v>
      </c>
      <c r="AI2564" t="s">
        <v>28060</v>
      </c>
      <c r="AJ2564" t="s">
        <v>92</v>
      </c>
      <c r="AK2564" t="s">
        <v>66</v>
      </c>
    </row>
    <row r="2565" spans="1:38">
      <c r="A2565" t="s">
        <v>28061</v>
      </c>
      <c r="B2565" t="s">
        <v>28062</v>
      </c>
      <c r="C2565" t="s">
        <v>28063</v>
      </c>
      <c r="D2565" t="s">
        <v>28064</v>
      </c>
      <c r="E2565" t="s">
        <v>28065</v>
      </c>
      <c r="F2565" t="s">
        <v>71</v>
      </c>
      <c r="G2565" t="s">
        <v>50</v>
      </c>
      <c r="H2565" t="s">
        <v>51</v>
      </c>
      <c r="I2565" t="s">
        <v>28066</v>
      </c>
      <c r="J2565" t="s">
        <v>53</v>
      </c>
      <c r="K2565" t="s">
        <v>54</v>
      </c>
      <c r="L2565" t="s">
        <v>322</v>
      </c>
      <c r="M2565" t="s">
        <v>486</v>
      </c>
      <c r="N2565" t="s">
        <v>15715</v>
      </c>
      <c r="O2565" t="s">
        <v>86</v>
      </c>
      <c r="P2565" t="s"/>
      <c r="Q2565" t="s"/>
      <c r="R2565" t="s"/>
      <c r="S2565" t="s"/>
      <c r="T2565" t="s"/>
      <c r="U2565" t="s"/>
      <c r="V2565" t="s"/>
      <c r="W2565" t="s"/>
      <c r="X2565" t="s"/>
      <c r="Y2565" t="s"/>
      <c r="Z2565" t="s"/>
      <c r="AA2565" t="s"/>
      <c r="AB2565" t="s">
        <v>28067</v>
      </c>
      <c r="AC2565" t="s">
        <v>28067</v>
      </c>
      <c r="AD2565" t="s">
        <v>174</v>
      </c>
      <c r="AE2565" t="s">
        <v>1105</v>
      </c>
      <c r="AF2565" t="s">
        <v>28068</v>
      </c>
      <c r="AG2565" t="s">
        <v>28069</v>
      </c>
      <c r="AH2565" t="s">
        <v>59</v>
      </c>
      <c r="AI2565" t="s">
        <v>28070</v>
      </c>
      <c r="AJ2565" t="s">
        <v>92</v>
      </c>
      <c r="AK2565" t="s">
        <v>66</v>
      </c>
    </row>
    <row r="2566" spans="1:38">
      <c r="A2566" t="s">
        <v>28071</v>
      </c>
      <c r="B2566" t="s">
        <v>28072</v>
      </c>
      <c r="C2566" t="s">
        <v>28073</v>
      </c>
      <c r="D2566" t="s">
        <v>28074</v>
      </c>
      <c r="E2566" t="s">
        <v>28075</v>
      </c>
      <c r="F2566" t="s">
        <v>396</v>
      </c>
      <c r="G2566" t="s">
        <v>50</v>
      </c>
      <c r="H2566" t="s">
        <v>51</v>
      </c>
      <c r="I2566" t="s"/>
      <c r="J2566" t="s"/>
      <c r="K2566" t="s"/>
      <c r="L2566" t="s">
        <v>971</v>
      </c>
      <c r="M2566" t="s">
        <v>972</v>
      </c>
      <c r="N2566" t="s">
        <v>973</v>
      </c>
      <c r="O2566" t="s"/>
      <c r="P2566" t="s"/>
      <c r="Q2566" t="s">
        <v>44</v>
      </c>
      <c r="R2566" t="s"/>
      <c r="S2566" t="s"/>
      <c r="T2566" t="s"/>
      <c r="U2566" t="s"/>
      <c r="V2566" t="s"/>
      <c r="W2566" t="s"/>
      <c r="X2566" t="s"/>
      <c r="Y2566" t="s"/>
      <c r="Z2566" t="s"/>
      <c r="AA2566" t="s"/>
      <c r="AB2566" t="s">
        <v>28076</v>
      </c>
      <c r="AC2566" t="s">
        <v>28076</v>
      </c>
      <c r="AD2566" t="s">
        <v>124</v>
      </c>
      <c r="AE2566" t="s">
        <v>297</v>
      </c>
      <c r="AF2566" t="s">
        <v>28077</v>
      </c>
      <c r="AG2566" t="s">
        <v>28078</v>
      </c>
      <c r="AH2566" t="s">
        <v>330</v>
      </c>
      <c r="AI2566" t="s">
        <v>28079</v>
      </c>
      <c r="AJ2566" t="s">
        <v>28080</v>
      </c>
      <c r="AK2566" t="s">
        <v>66</v>
      </c>
    </row>
    <row r="2567" spans="1:38">
      <c r="A2567" t="s">
        <v>28081</v>
      </c>
      <c r="B2567" t="s">
        <v>28082</v>
      </c>
      <c r="C2567" t="s">
        <v>28083</v>
      </c>
      <c r="D2567" t="s">
        <v>28084</v>
      </c>
      <c r="E2567" t="s">
        <v>28085</v>
      </c>
      <c r="F2567" t="s"/>
      <c r="G2567" t="s">
        <v>50</v>
      </c>
      <c r="H2567" t="s">
        <v>51</v>
      </c>
      <c r="I2567" t="s">
        <v>10319</v>
      </c>
      <c r="J2567" t="s"/>
      <c r="K2567" t="s">
        <v>4434</v>
      </c>
      <c r="L2567" t="s">
        <v>808</v>
      </c>
      <c r="M2567" t="s">
        <v>809</v>
      </c>
      <c r="N2567" t="s">
        <v>1447</v>
      </c>
      <c r="O2567" t="s"/>
      <c r="P2567" t="s"/>
      <c r="Q2567" t="s">
        <v>44</v>
      </c>
      <c r="R2567" t="s"/>
      <c r="S2567" t="s"/>
      <c r="T2567" t="s"/>
      <c r="U2567" t="s"/>
      <c r="V2567" t="s"/>
      <c r="W2567" t="s"/>
      <c r="X2567" t="s"/>
      <c r="Y2567" t="s"/>
      <c r="Z2567" t="s"/>
      <c r="AA2567" t="s"/>
      <c r="AB2567" t="s">
        <v>28086</v>
      </c>
      <c r="AC2567" t="s">
        <v>28086</v>
      </c>
      <c r="AD2567" t="s">
        <v>174</v>
      </c>
      <c r="AE2567" t="s">
        <v>1105</v>
      </c>
      <c r="AF2567" t="s">
        <v>28087</v>
      </c>
      <c r="AG2567" t="s">
        <v>28088</v>
      </c>
      <c r="AH2567" t="s">
        <v>209</v>
      </c>
      <c r="AI2567" t="s">
        <v>28089</v>
      </c>
      <c r="AJ2567" t="s">
        <v>28090</v>
      </c>
      <c r="AK2567" t="s">
        <v>66</v>
      </c>
    </row>
    <row r="2568" spans="1:38">
      <c r="A2568" t="s">
        <v>28091</v>
      </c>
      <c r="B2568" t="s">
        <v>28092</v>
      </c>
      <c r="C2568" t="s">
        <v>28093</v>
      </c>
      <c r="D2568" t="s">
        <v>28094</v>
      </c>
      <c r="E2568" t="s">
        <v>28095</v>
      </c>
      <c r="F2568" t="s">
        <v>438</v>
      </c>
      <c r="G2568" t="s">
        <v>50</v>
      </c>
      <c r="H2568" t="s">
        <v>51</v>
      </c>
      <c r="I2568" t="s">
        <v>4269</v>
      </c>
      <c r="J2568" t="s">
        <v>53</v>
      </c>
      <c r="K2568" t="s">
        <v>54</v>
      </c>
      <c r="L2568" t="s">
        <v>204</v>
      </c>
      <c r="M2568" t="s">
        <v>205</v>
      </c>
      <c r="N2568" t="s">
        <v>206</v>
      </c>
      <c r="O2568" t="s"/>
      <c r="P2568" t="s">
        <v>28096</v>
      </c>
      <c r="Q2568" t="s">
        <v>67</v>
      </c>
      <c r="R2568" t="s"/>
      <c r="S2568" t="s"/>
      <c r="T2568" t="s"/>
      <c r="U2568" t="s"/>
      <c r="V2568" t="s"/>
      <c r="W2568" t="s"/>
      <c r="X2568" t="s"/>
      <c r="Y2568" t="s"/>
      <c r="Z2568" t="s"/>
      <c r="AA2568" t="s"/>
      <c r="AB2568" t="s">
        <v>28097</v>
      </c>
      <c r="AC2568" t="s">
        <v>28097</v>
      </c>
      <c r="AD2568" t="s">
        <v>151</v>
      </c>
      <c r="AE2568" t="s">
        <v>225</v>
      </c>
      <c r="AF2568" t="s">
        <v>28098</v>
      </c>
      <c r="AG2568" t="s">
        <v>28099</v>
      </c>
      <c r="AH2568" t="s">
        <v>112</v>
      </c>
      <c r="AI2568" t="s">
        <v>28100</v>
      </c>
      <c r="AJ2568" t="s">
        <v>28101</v>
      </c>
      <c r="AK2568" t="s">
        <v>66</v>
      </c>
    </row>
    <row r="2569" spans="1:38">
      <c r="A2569" t="s">
        <v>28102</v>
      </c>
      <c r="B2569" t="s">
        <v>28103</v>
      </c>
      <c r="C2569" t="s">
        <v>28104</v>
      </c>
      <c r="D2569" t="s">
        <v>28105</v>
      </c>
      <c r="E2569" t="s">
        <v>28106</v>
      </c>
      <c r="F2569" t="s">
        <v>697</v>
      </c>
      <c r="G2569" t="s">
        <v>50</v>
      </c>
      <c r="H2569" t="s">
        <v>51</v>
      </c>
      <c r="I2569" t="s">
        <v>256</v>
      </c>
      <c r="J2569" t="s"/>
      <c r="K2569" t="s">
        <v>257</v>
      </c>
      <c r="L2569" t="s">
        <v>526</v>
      </c>
      <c r="M2569" t="s">
        <v>527</v>
      </c>
      <c r="N2569" t="s">
        <v>1039</v>
      </c>
      <c r="O2569" t="s">
        <v>209</v>
      </c>
      <c r="P2569" t="s">
        <v>13580</v>
      </c>
      <c r="Q2569" t="s">
        <v>67</v>
      </c>
      <c r="R2569" t="s">
        <v>28107</v>
      </c>
      <c r="S2569" t="s"/>
      <c r="T2569" t="s"/>
      <c r="U2569" t="s"/>
      <c r="V2569" t="s"/>
      <c r="W2569" t="s"/>
      <c r="X2569" t="s"/>
      <c r="Y2569" t="s"/>
      <c r="Z2569" t="s"/>
      <c r="AA2569" t="s"/>
      <c r="AB2569" t="s">
        <v>28108</v>
      </c>
      <c r="AC2569" t="s">
        <v>28109</v>
      </c>
      <c r="AD2569" t="s">
        <v>174</v>
      </c>
      <c r="AE2569" t="s">
        <v>1105</v>
      </c>
      <c r="AF2569" t="s">
        <v>28110</v>
      </c>
      <c r="AG2569" t="s">
        <v>28111</v>
      </c>
      <c r="AH2569" t="s">
        <v>110</v>
      </c>
      <c r="AI2569" t="s">
        <v>28112</v>
      </c>
      <c r="AJ2569" t="s">
        <v>92</v>
      </c>
      <c r="AK2569" t="s">
        <v>66</v>
      </c>
    </row>
    <row r="2570" spans="1:38">
      <c r="A2570" t="s">
        <v>28113</v>
      </c>
      <c r="B2570" t="s">
        <v>28114</v>
      </c>
      <c r="C2570" t="s">
        <v>28115</v>
      </c>
      <c r="D2570" t="s">
        <v>28116</v>
      </c>
      <c r="E2570" t="s">
        <v>28117</v>
      </c>
      <c r="F2570" t="s"/>
      <c r="G2570" t="s">
        <v>50</v>
      </c>
      <c r="H2570" t="s">
        <v>51</v>
      </c>
      <c r="I2570" t="s"/>
      <c r="J2570" t="s"/>
      <c r="K2570" t="s"/>
      <c r="L2570" t="s">
        <v>204</v>
      </c>
      <c r="M2570" t="s">
        <v>205</v>
      </c>
      <c r="N2570" t="s">
        <v>2781</v>
      </c>
      <c r="O2570" t="s"/>
      <c r="P2570" t="s"/>
      <c r="Q2570" t="s">
        <v>44</v>
      </c>
      <c r="R2570" t="s"/>
      <c r="S2570" t="s"/>
      <c r="T2570" t="s"/>
      <c r="U2570" t="s"/>
      <c r="V2570" t="s"/>
      <c r="W2570" t="s"/>
      <c r="X2570" t="s"/>
      <c r="Y2570" t="s"/>
      <c r="Z2570" t="s"/>
      <c r="AA2570" t="s"/>
      <c r="AB2570" t="s">
        <v>28118</v>
      </c>
      <c r="AC2570" t="s">
        <v>28118</v>
      </c>
      <c r="AD2570" t="s">
        <v>93</v>
      </c>
      <c r="AE2570" t="s">
        <v>44</v>
      </c>
      <c r="AF2570" t="s">
        <v>28119</v>
      </c>
      <c r="AG2570" t="s">
        <v>6727</v>
      </c>
      <c r="AH2570" t="s">
        <v>44</v>
      </c>
      <c r="AI2570" t="s">
        <v>28120</v>
      </c>
      <c r="AJ2570" t="s">
        <v>28121</v>
      </c>
      <c r="AK2570" t="s">
        <v>66</v>
      </c>
    </row>
    <row r="2571" spans="1:38">
      <c r="A2571" t="s">
        <v>28122</v>
      </c>
      <c r="B2571" t="s">
        <v>28123</v>
      </c>
      <c r="C2571" t="s">
        <v>28124</v>
      </c>
      <c r="D2571" t="s">
        <v>28125</v>
      </c>
      <c r="E2571" t="s">
        <v>28126</v>
      </c>
      <c r="F2571" t="s">
        <v>4268</v>
      </c>
      <c r="G2571" t="s">
        <v>72</v>
      </c>
      <c r="H2571" t="s">
        <v>51</v>
      </c>
      <c r="I2571" t="s">
        <v>20260</v>
      </c>
      <c r="J2571" t="s">
        <v>12781</v>
      </c>
      <c r="K2571" t="s">
        <v>237</v>
      </c>
      <c r="L2571" t="s">
        <v>1701</v>
      </c>
      <c r="M2571" t="s">
        <v>1701</v>
      </c>
      <c r="N2571" t="s">
        <v>4030</v>
      </c>
      <c r="O2571" t="s">
        <v>162</v>
      </c>
      <c r="P2571" t="s"/>
      <c r="Q2571" t="s"/>
      <c r="R2571" t="s"/>
      <c r="S2571" t="s"/>
      <c r="T2571" t="s">
        <v>67</v>
      </c>
      <c r="U2571" t="s"/>
      <c r="V2571" t="s">
        <v>67</v>
      </c>
      <c r="W2571" t="s">
        <v>28127</v>
      </c>
      <c r="X2571" t="s"/>
      <c r="Y2571" t="s"/>
      <c r="Z2571" t="s"/>
      <c r="AA2571" t="s">
        <v>84</v>
      </c>
      <c r="AB2571" t="s">
        <v>28128</v>
      </c>
      <c r="AC2571" t="s">
        <v>28129</v>
      </c>
      <c r="AD2571" t="s">
        <v>86</v>
      </c>
      <c r="AE2571" t="s">
        <v>87</v>
      </c>
      <c r="AF2571" t="s">
        <v>28130</v>
      </c>
      <c r="AG2571" t="s">
        <v>28131</v>
      </c>
      <c r="AH2571" t="s">
        <v>110</v>
      </c>
      <c r="AI2571" t="s">
        <v>28132</v>
      </c>
      <c r="AJ2571" t="s">
        <v>92</v>
      </c>
      <c r="AK2571" t="s">
        <v>66</v>
      </c>
    </row>
    <row r="2572" spans="1:38">
      <c r="A2572" t="s">
        <v>20588</v>
      </c>
      <c r="B2572" t="s">
        <v>28133</v>
      </c>
      <c r="C2572" t="s">
        <v>28134</v>
      </c>
      <c r="D2572" t="s">
        <v>28135</v>
      </c>
      <c r="E2572" t="s">
        <v>28136</v>
      </c>
      <c r="F2572" t="s">
        <v>1154</v>
      </c>
      <c r="G2572" t="s">
        <v>50</v>
      </c>
      <c r="H2572" t="s">
        <v>51</v>
      </c>
      <c r="I2572" t="s">
        <v>19327</v>
      </c>
      <c r="J2572" t="s">
        <v>53</v>
      </c>
      <c r="K2572" t="s">
        <v>54</v>
      </c>
      <c r="L2572" t="s">
        <v>808</v>
      </c>
      <c r="M2572" t="s">
        <v>809</v>
      </c>
      <c r="N2572" t="s">
        <v>3157</v>
      </c>
      <c r="O2572" t="s">
        <v>103</v>
      </c>
      <c r="P2572" t="s">
        <v>13673</v>
      </c>
      <c r="Q2572" t="s">
        <v>112</v>
      </c>
      <c r="R2572" t="s">
        <v>28137</v>
      </c>
      <c r="S2572" t="s"/>
      <c r="T2572" t="s"/>
      <c r="U2572" t="s"/>
      <c r="V2572" t="s"/>
      <c r="W2572" t="s"/>
      <c r="X2572" t="s"/>
      <c r="Y2572" t="s"/>
      <c r="Z2572" t="s"/>
      <c r="AA2572" t="s"/>
      <c r="AB2572" t="s">
        <v>28138</v>
      </c>
      <c r="AC2572" t="s">
        <v>28139</v>
      </c>
      <c r="AD2572" t="s">
        <v>112</v>
      </c>
      <c r="AE2572" t="s">
        <v>904</v>
      </c>
      <c r="AF2572" t="s">
        <v>28140</v>
      </c>
      <c r="AG2572" t="s">
        <v>28141</v>
      </c>
      <c r="AH2572" t="s">
        <v>44</v>
      </c>
      <c r="AI2572" t="s">
        <v>28142</v>
      </c>
      <c r="AJ2572" t="s">
        <v>92</v>
      </c>
      <c r="AK2572" t="s">
        <v>66</v>
      </c>
    </row>
    <row r="2573" spans="1:38">
      <c r="A2573" t="s">
        <v>28143</v>
      </c>
      <c r="B2573" t="s">
        <v>28144</v>
      </c>
      <c r="C2573" t="s">
        <v>28145</v>
      </c>
      <c r="D2573" t="s">
        <v>28146</v>
      </c>
      <c r="E2573" t="s">
        <v>28147</v>
      </c>
      <c r="F2573" t="s">
        <v>21548</v>
      </c>
      <c r="G2573" t="s">
        <v>50</v>
      </c>
      <c r="H2573" t="s">
        <v>51</v>
      </c>
      <c r="I2573" t="s">
        <v>28148</v>
      </c>
      <c r="J2573" t="s">
        <v>99</v>
      </c>
      <c r="K2573" t="s">
        <v>54</v>
      </c>
      <c r="L2573" t="s">
        <v>1344</v>
      </c>
      <c r="M2573" t="s">
        <v>3962</v>
      </c>
      <c r="N2573" t="s">
        <v>4497</v>
      </c>
      <c r="O2573" t="s">
        <v>192</v>
      </c>
      <c r="P2573" t="s"/>
      <c r="Q2573" t="s"/>
      <c r="R2573" t="s"/>
      <c r="S2573" t="s"/>
      <c r="T2573" t="s">
        <v>67</v>
      </c>
      <c r="U2573" t="s"/>
      <c r="V2573" t="s"/>
      <c r="W2573" t="s"/>
      <c r="X2573" t="s"/>
      <c r="Y2573" t="s"/>
      <c r="Z2573" t="s"/>
      <c r="AA2573" t="s"/>
      <c r="AB2573" t="s">
        <v>28149</v>
      </c>
      <c r="AC2573" t="s">
        <v>28150</v>
      </c>
      <c r="AD2573" t="s">
        <v>93</v>
      </c>
      <c r="AE2573" t="s">
        <v>277</v>
      </c>
      <c r="AF2573" t="s">
        <v>28151</v>
      </c>
      <c r="AG2573" t="s">
        <v>16505</v>
      </c>
      <c r="AH2573" t="s">
        <v>44</v>
      </c>
      <c r="AI2573" t="s">
        <v>28152</v>
      </c>
      <c r="AJ2573" t="s">
        <v>92</v>
      </c>
      <c r="AK2573" t="s">
        <v>66</v>
      </c>
    </row>
    <row r="2574" spans="1:38">
      <c r="A2574" t="s">
        <v>28153</v>
      </c>
      <c r="B2574" t="s">
        <v>28154</v>
      </c>
      <c r="C2574" t="s">
        <v>28155</v>
      </c>
      <c r="D2574" t="s">
        <v>28156</v>
      </c>
      <c r="E2574" t="s">
        <v>28157</v>
      </c>
      <c r="F2574" t="s">
        <v>438</v>
      </c>
      <c r="G2574" t="s">
        <v>50</v>
      </c>
      <c r="H2574" t="s">
        <v>51</v>
      </c>
      <c r="I2574" t="s">
        <v>28158</v>
      </c>
      <c r="J2574" t="s">
        <v>1293</v>
      </c>
      <c r="K2574" t="s">
        <v>54</v>
      </c>
      <c r="L2574" t="s">
        <v>355</v>
      </c>
      <c r="M2574" t="s">
        <v>985</v>
      </c>
      <c r="N2574" t="s">
        <v>3102</v>
      </c>
      <c r="O2574" t="s">
        <v>174</v>
      </c>
      <c r="P2574" t="s"/>
      <c r="Q2574" t="s">
        <v>67</v>
      </c>
      <c r="R2574" t="s"/>
      <c r="S2574" t="s"/>
      <c r="T2574" t="s"/>
      <c r="U2574" t="s"/>
      <c r="V2574" t="s"/>
      <c r="W2574" t="s"/>
      <c r="X2574" t="s"/>
      <c r="Y2574" t="s"/>
      <c r="Z2574" t="s"/>
      <c r="AA2574" t="s"/>
      <c r="AB2574" t="s">
        <v>28159</v>
      </c>
      <c r="AC2574" t="s">
        <v>28160</v>
      </c>
      <c r="AD2574" t="s">
        <v>59</v>
      </c>
      <c r="AE2574" t="s">
        <v>60</v>
      </c>
      <c r="AF2574" t="s">
        <v>28161</v>
      </c>
      <c r="AG2574" t="s">
        <v>28162</v>
      </c>
      <c r="AH2574" t="s">
        <v>151</v>
      </c>
      <c r="AI2574" t="s">
        <v>28163</v>
      </c>
      <c r="AJ2574" t="s">
        <v>92</v>
      </c>
      <c r="AK2574" t="s">
        <v>66</v>
      </c>
    </row>
    <row r="2575" spans="1:38">
      <c r="A2575" t="s">
        <v>18608</v>
      </c>
      <c r="B2575" t="s">
        <v>28164</v>
      </c>
      <c r="C2575" t="s">
        <v>28165</v>
      </c>
      <c r="D2575" t="s">
        <v>28166</v>
      </c>
      <c r="E2575" t="s">
        <v>28167</v>
      </c>
      <c r="F2575" t="s">
        <v>1603</v>
      </c>
      <c r="G2575" t="s">
        <v>50</v>
      </c>
      <c r="H2575" t="s">
        <v>234</v>
      </c>
      <c r="I2575" t="s">
        <v>5756</v>
      </c>
      <c r="J2575" t="s">
        <v>5757</v>
      </c>
      <c r="K2575" t="s">
        <v>525</v>
      </c>
      <c r="L2575" t="s">
        <v>322</v>
      </c>
      <c r="M2575" t="s">
        <v>323</v>
      </c>
      <c r="N2575" t="s">
        <v>1088</v>
      </c>
      <c r="O2575" t="s">
        <v>59</v>
      </c>
      <c r="P2575" t="s"/>
      <c r="Q2575" t="s"/>
      <c r="R2575" t="s"/>
      <c r="S2575" t="s"/>
      <c r="T2575" t="s"/>
      <c r="U2575" t="s"/>
      <c r="V2575" t="s"/>
      <c r="W2575" t="s"/>
      <c r="X2575" t="s"/>
      <c r="Y2575" t="s"/>
      <c r="Z2575" t="s">
        <v>28168</v>
      </c>
      <c r="AA2575" t="s"/>
      <c r="AB2575" t="s">
        <v>28169</v>
      </c>
      <c r="AC2575" t="s">
        <v>28170</v>
      </c>
      <c r="AD2575" t="s">
        <v>149</v>
      </c>
      <c r="AE2575" t="s">
        <v>1581</v>
      </c>
      <c r="AF2575" t="s">
        <v>28171</v>
      </c>
      <c r="AG2575" t="s">
        <v>28172</v>
      </c>
      <c r="AH2575" t="s">
        <v>86</v>
      </c>
      <c r="AI2575" t="s">
        <v>28173</v>
      </c>
      <c r="AJ2575" t="s">
        <v>92</v>
      </c>
      <c r="AK2575" t="s">
        <v>1849</v>
      </c>
    </row>
    <row r="2576" spans="1:38">
      <c r="A2576" t="s">
        <v>28174</v>
      </c>
      <c r="B2576" t="s">
        <v>28175</v>
      </c>
      <c r="C2576" t="s">
        <v>28176</v>
      </c>
      <c r="D2576" t="s">
        <v>28177</v>
      </c>
      <c r="E2576" t="s">
        <v>28178</v>
      </c>
      <c r="F2576" t="s">
        <v>9991</v>
      </c>
      <c r="G2576" t="s">
        <v>72</v>
      </c>
      <c r="H2576" t="s">
        <v>51</v>
      </c>
      <c r="I2576" t="s">
        <v>235</v>
      </c>
      <c r="J2576" t="s">
        <v>236</v>
      </c>
      <c r="K2576" t="s">
        <v>237</v>
      </c>
      <c r="L2576" t="s">
        <v>1701</v>
      </c>
      <c r="M2576" t="s">
        <v>1701</v>
      </c>
      <c r="N2576" t="s">
        <v>2210</v>
      </c>
      <c r="O2576" t="s">
        <v>162</v>
      </c>
      <c r="P2576" t="s"/>
      <c r="Q2576" t="s"/>
      <c r="R2576" t="s"/>
      <c r="S2576" t="s">
        <v>28179</v>
      </c>
      <c r="T2576" t="s">
        <v>93</v>
      </c>
      <c r="U2576" t="s"/>
      <c r="V2576" t="s"/>
      <c r="W2576" t="s">
        <v>28180</v>
      </c>
      <c r="X2576" t="s"/>
      <c r="Y2576" t="s"/>
      <c r="Z2576" t="s"/>
      <c r="AA2576" t="s"/>
      <c r="AB2576" t="s">
        <v>28181</v>
      </c>
      <c r="AC2576" t="s">
        <v>28182</v>
      </c>
      <c r="AD2576" t="s">
        <v>93</v>
      </c>
      <c r="AE2576" t="s">
        <v>44</v>
      </c>
      <c r="AF2576" t="s">
        <v>28183</v>
      </c>
      <c r="AG2576" t="s">
        <v>17448</v>
      </c>
      <c r="AH2576" t="s">
        <v>44</v>
      </c>
      <c r="AI2576" t="s">
        <v>28184</v>
      </c>
      <c r="AJ2576" t="s">
        <v>92</v>
      </c>
      <c r="AK2576" t="s">
        <v>66</v>
      </c>
    </row>
    <row r="2577" spans="1:38">
      <c r="A2577" t="s">
        <v>28185</v>
      </c>
      <c r="B2577" t="s">
        <v>28186</v>
      </c>
      <c r="C2577" t="s">
        <v>28187</v>
      </c>
      <c r="D2577" t="s">
        <v>28188</v>
      </c>
      <c r="E2577" t="s">
        <v>28189</v>
      </c>
      <c r="F2577" t="s">
        <v>2660</v>
      </c>
      <c r="G2577" t="s">
        <v>72</v>
      </c>
      <c r="H2577" t="s">
        <v>51</v>
      </c>
      <c r="I2577" t="s">
        <v>28190</v>
      </c>
      <c r="J2577" t="s">
        <v>2648</v>
      </c>
      <c r="K2577" t="s">
        <v>54</v>
      </c>
      <c r="L2577" t="s">
        <v>1701</v>
      </c>
      <c r="M2577" t="s">
        <v>1701</v>
      </c>
      <c r="N2577" t="s">
        <v>2210</v>
      </c>
      <c r="O2577" t="s">
        <v>241</v>
      </c>
      <c r="P2577" t="s"/>
      <c r="Q2577" t="s"/>
      <c r="R2577" t="s"/>
      <c r="S2577" t="s"/>
      <c r="T2577" t="s">
        <v>67</v>
      </c>
      <c r="U2577" t="s"/>
      <c r="V2577" t="s"/>
      <c r="W2577" t="s">
        <v>2877</v>
      </c>
      <c r="X2577" t="s"/>
      <c r="Y2577" t="s"/>
      <c r="Z2577" t="s"/>
      <c r="AA2577" t="s"/>
      <c r="AB2577" t="s">
        <v>28191</v>
      </c>
      <c r="AC2577" t="s">
        <v>28192</v>
      </c>
      <c r="AD2577" t="s">
        <v>124</v>
      </c>
      <c r="AE2577" t="s">
        <v>44</v>
      </c>
      <c r="AF2577" t="s">
        <v>28193</v>
      </c>
      <c r="AG2577" t="s">
        <v>28194</v>
      </c>
      <c r="AH2577" t="s">
        <v>90</v>
      </c>
      <c r="AI2577" t="s">
        <v>28195</v>
      </c>
      <c r="AJ2577" t="s">
        <v>92</v>
      </c>
      <c r="AK2577" t="s">
        <v>66</v>
      </c>
    </row>
    <row r="2578" spans="1:38">
      <c r="A2578" t="s">
        <v>28196</v>
      </c>
      <c r="B2578" t="s">
        <v>28197</v>
      </c>
      <c r="C2578" t="s">
        <v>28198</v>
      </c>
      <c r="D2578" t="s">
        <v>28199</v>
      </c>
      <c r="E2578" t="s">
        <v>28200</v>
      </c>
      <c r="F2578" t="s">
        <v>697</v>
      </c>
      <c r="G2578" t="s">
        <v>50</v>
      </c>
      <c r="H2578" t="s">
        <v>51</v>
      </c>
      <c r="I2578" t="s"/>
      <c r="J2578" t="s"/>
      <c r="K2578" t="s">
        <v>569</v>
      </c>
      <c r="L2578" t="s">
        <v>204</v>
      </c>
      <c r="M2578" t="s">
        <v>205</v>
      </c>
      <c r="N2578" t="s">
        <v>2781</v>
      </c>
      <c r="O2578" t="s">
        <v>103</v>
      </c>
      <c r="P2578" t="s">
        <v>28201</v>
      </c>
      <c r="Q2578" t="s">
        <v>151</v>
      </c>
      <c r="R2578" t="s">
        <v>28202</v>
      </c>
      <c r="S2578" t="s"/>
      <c r="T2578" t="s"/>
      <c r="U2578" t="s"/>
      <c r="V2578" t="s"/>
      <c r="W2578" t="s"/>
      <c r="X2578" t="s"/>
      <c r="Y2578" t="s"/>
      <c r="Z2578" t="s"/>
      <c r="AA2578" t="s"/>
      <c r="AB2578" t="s">
        <v>28203</v>
      </c>
      <c r="AC2578" t="s">
        <v>28204</v>
      </c>
      <c r="AD2578" t="s">
        <v>174</v>
      </c>
      <c r="AE2578" t="s">
        <v>1333</v>
      </c>
      <c r="AF2578" t="s">
        <v>28205</v>
      </c>
      <c r="AG2578" t="s">
        <v>28206</v>
      </c>
      <c r="AH2578" t="s">
        <v>151</v>
      </c>
      <c r="AI2578" t="s">
        <v>28207</v>
      </c>
      <c r="AJ2578" t="s">
        <v>92</v>
      </c>
      <c r="AK2578" t="s">
        <v>66</v>
      </c>
    </row>
    <row r="2579" spans="1:38">
      <c r="A2579" t="s">
        <v>12360</v>
      </c>
      <c r="B2579" t="s">
        <v>28208</v>
      </c>
      <c r="C2579" t="s">
        <v>28209</v>
      </c>
      <c r="D2579" t="s">
        <v>28210</v>
      </c>
      <c r="E2579" t="s">
        <v>28211</v>
      </c>
      <c r="F2579" t="s">
        <v>98</v>
      </c>
      <c r="G2579" t="s">
        <v>50</v>
      </c>
      <c r="H2579" t="s">
        <v>51</v>
      </c>
      <c r="I2579" t="s"/>
      <c r="J2579" t="s"/>
      <c r="K2579" t="s"/>
      <c r="L2579" t="s">
        <v>582</v>
      </c>
      <c r="M2579" t="s">
        <v>583</v>
      </c>
      <c r="N2579" t="s">
        <v>584</v>
      </c>
      <c r="O2579" t="s"/>
      <c r="P2579" t="s"/>
      <c r="Q2579" t="s">
        <v>44</v>
      </c>
      <c r="R2579" t="s"/>
      <c r="S2579" t="s"/>
      <c r="T2579" t="s"/>
      <c r="U2579" t="s"/>
      <c r="V2579" t="s"/>
      <c r="W2579" t="s"/>
      <c r="X2579" t="s"/>
      <c r="Y2579" t="s"/>
      <c r="Z2579" t="s"/>
      <c r="AA2579" t="s"/>
      <c r="AB2579" t="s">
        <v>28212</v>
      </c>
      <c r="AC2579" t="s">
        <v>28212</v>
      </c>
      <c r="AD2579" t="s">
        <v>301</v>
      </c>
      <c r="AE2579" t="s">
        <v>1133</v>
      </c>
      <c r="AF2579" t="s">
        <v>28213</v>
      </c>
      <c r="AG2579" t="s">
        <v>28214</v>
      </c>
      <c r="AH2579" t="s">
        <v>162</v>
      </c>
      <c r="AI2579" t="s">
        <v>28215</v>
      </c>
      <c r="AJ2579" t="s">
        <v>28216</v>
      </c>
      <c r="AK2579" t="s">
        <v>66</v>
      </c>
    </row>
    <row r="2580" spans="1:38">
      <c r="A2580" t="s">
        <v>28217</v>
      </c>
      <c r="B2580" t="s">
        <v>28218</v>
      </c>
      <c r="C2580" t="s">
        <v>28219</v>
      </c>
      <c r="D2580" t="s">
        <v>28220</v>
      </c>
      <c r="E2580" t="s">
        <v>28221</v>
      </c>
      <c r="F2580" t="s"/>
      <c r="G2580" t="s">
        <v>72</v>
      </c>
      <c r="H2580" t="s">
        <v>51</v>
      </c>
      <c r="I2580" t="s"/>
      <c r="J2580" t="s"/>
      <c r="K2580" t="s">
        <v>54</v>
      </c>
      <c r="L2580" t="s">
        <v>411</v>
      </c>
      <c r="M2580" t="s">
        <v>412</v>
      </c>
      <c r="N2580" t="s">
        <v>699</v>
      </c>
      <c r="O2580" t="s">
        <v>192</v>
      </c>
      <c r="P2580" t="s">
        <v>7813</v>
      </c>
      <c r="Q2580" t="s">
        <v>67</v>
      </c>
      <c r="R2580" t="s"/>
      <c r="S2580" t="s"/>
      <c r="T2580" t="s"/>
      <c r="U2580" t="s"/>
      <c r="V2580" t="s"/>
      <c r="W2580" t="s">
        <v>18446</v>
      </c>
      <c r="X2580" t="s"/>
      <c r="Y2580" t="s"/>
      <c r="Z2580" t="s"/>
      <c r="AA2580" t="s"/>
      <c r="AB2580" t="s">
        <v>28222</v>
      </c>
      <c r="AC2580" t="s">
        <v>28222</v>
      </c>
      <c r="AD2580" t="s">
        <v>174</v>
      </c>
      <c r="AE2580" t="s">
        <v>44</v>
      </c>
      <c r="AF2580" t="s">
        <v>28223</v>
      </c>
      <c r="AG2580" t="s">
        <v>7034</v>
      </c>
      <c r="AH2580" t="s">
        <v>149</v>
      </c>
      <c r="AI2580" t="s">
        <v>28224</v>
      </c>
      <c r="AJ2580" t="s">
        <v>92</v>
      </c>
      <c r="AK2580" t="s">
        <v>66</v>
      </c>
    </row>
    <row r="2581" spans="1:38">
      <c r="A2581" t="s">
        <v>16984</v>
      </c>
      <c r="B2581" t="s">
        <v>28225</v>
      </c>
      <c r="C2581" t="s">
        <v>28226</v>
      </c>
      <c r="D2581" t="s">
        <v>28227</v>
      </c>
      <c r="E2581" t="s">
        <v>28228</v>
      </c>
      <c r="F2581" t="s">
        <v>646</v>
      </c>
      <c r="G2581" t="s">
        <v>50</v>
      </c>
      <c r="H2581" t="s">
        <v>51</v>
      </c>
      <c r="I2581" t="s">
        <v>26795</v>
      </c>
      <c r="J2581" t="s">
        <v>9251</v>
      </c>
      <c r="K2581" t="s">
        <v>237</v>
      </c>
      <c r="L2581" t="s">
        <v>322</v>
      </c>
      <c r="M2581" t="s">
        <v>486</v>
      </c>
      <c r="N2581" t="s">
        <v>1371</v>
      </c>
      <c r="O2581" t="s">
        <v>86</v>
      </c>
      <c r="P2581" t="s"/>
      <c r="Q2581" t="s"/>
      <c r="R2581" t="s"/>
      <c r="S2581" t="s"/>
      <c r="T2581" t="s"/>
      <c r="U2581" t="s"/>
      <c r="V2581" t="s">
        <v>67</v>
      </c>
      <c r="W2581" t="s"/>
      <c r="X2581" t="s"/>
      <c r="Y2581" t="s"/>
      <c r="Z2581" t="s"/>
      <c r="AA2581" t="s">
        <v>84</v>
      </c>
      <c r="AB2581" t="s">
        <v>28229</v>
      </c>
      <c r="AC2581" t="s">
        <v>28230</v>
      </c>
      <c r="AD2581" t="s">
        <v>151</v>
      </c>
      <c r="AE2581" t="s">
        <v>44</v>
      </c>
      <c r="AF2581" t="s">
        <v>28231</v>
      </c>
      <c r="AG2581" t="s">
        <v>28232</v>
      </c>
      <c r="AH2581" t="s">
        <v>151</v>
      </c>
      <c r="AI2581" t="s">
        <v>28233</v>
      </c>
      <c r="AJ2581" t="s">
        <v>92</v>
      </c>
      <c r="AK2581" t="s">
        <v>66</v>
      </c>
    </row>
    <row r="2582" spans="1:38">
      <c r="A2582" t="s">
        <v>28234</v>
      </c>
      <c r="B2582" t="s">
        <v>28235</v>
      </c>
      <c r="C2582" t="s">
        <v>28236</v>
      </c>
      <c r="D2582" t="s">
        <v>28237</v>
      </c>
      <c r="E2582" t="s">
        <v>28238</v>
      </c>
      <c r="F2582" t="s">
        <v>233</v>
      </c>
      <c r="G2582" t="s">
        <v>50</v>
      </c>
      <c r="H2582" t="s">
        <v>51</v>
      </c>
      <c r="I2582" t="s">
        <v>22485</v>
      </c>
      <c r="J2582" t="s"/>
      <c r="K2582" t="s">
        <v>1784</v>
      </c>
      <c r="L2582" t="s">
        <v>355</v>
      </c>
      <c r="M2582" t="s">
        <v>356</v>
      </c>
      <c r="N2582" t="s">
        <v>2180</v>
      </c>
      <c r="O2582" t="s">
        <v>79</v>
      </c>
      <c r="P2582" t="s">
        <v>18616</v>
      </c>
      <c r="Q2582" t="s">
        <v>67</v>
      </c>
      <c r="R2582" t="s">
        <v>28239</v>
      </c>
      <c r="S2582" t="s"/>
      <c r="T2582" t="s"/>
      <c r="U2582" t="s"/>
      <c r="V2582" t="s"/>
      <c r="W2582" t="s"/>
      <c r="X2582" t="s"/>
      <c r="Y2582" t="s"/>
      <c r="Z2582" t="s"/>
      <c r="AA2582" t="s"/>
      <c r="AB2582" t="s">
        <v>28240</v>
      </c>
      <c r="AC2582" t="s">
        <v>28241</v>
      </c>
      <c r="AD2582" t="s">
        <v>192</v>
      </c>
      <c r="AE2582" t="s">
        <v>310</v>
      </c>
      <c r="AF2582" t="s">
        <v>28242</v>
      </c>
      <c r="AG2582" t="s">
        <v>28243</v>
      </c>
      <c r="AH2582" t="s">
        <v>301</v>
      </c>
      <c r="AI2582" t="s">
        <v>28244</v>
      </c>
      <c r="AJ2582" t="s">
        <v>92</v>
      </c>
      <c r="AK2582" t="s">
        <v>66</v>
      </c>
    </row>
    <row r="2583" spans="1:38">
      <c r="A2583" t="s">
        <v>28245</v>
      </c>
      <c r="B2583" t="s">
        <v>28246</v>
      </c>
      <c r="C2583" t="s">
        <v>28247</v>
      </c>
      <c r="D2583" t="s">
        <v>28248</v>
      </c>
      <c r="E2583" t="s">
        <v>28249</v>
      </c>
      <c r="F2583" t="s">
        <v>857</v>
      </c>
      <c r="G2583" t="s">
        <v>1178</v>
      </c>
      <c r="H2583" t="s">
        <v>51</v>
      </c>
      <c r="I2583" t="s">
        <v>12793</v>
      </c>
      <c r="J2583" t="s">
        <v>898</v>
      </c>
      <c r="K2583" t="s">
        <v>54</v>
      </c>
      <c r="L2583" t="s">
        <v>843</v>
      </c>
      <c r="M2583" t="s">
        <v>844</v>
      </c>
      <c r="N2583" t="s">
        <v>1128</v>
      </c>
      <c r="O2583" t="s"/>
      <c r="P2583" t="s"/>
      <c r="Q2583" t="s">
        <v>67</v>
      </c>
      <c r="R2583" t="s">
        <v>28250</v>
      </c>
      <c r="S2583" t="s"/>
      <c r="T2583" t="s"/>
      <c r="U2583" t="s"/>
      <c r="V2583" t="s">
        <v>67</v>
      </c>
      <c r="W2583" t="s"/>
      <c r="X2583" t="s"/>
      <c r="Y2583" t="s"/>
      <c r="Z2583" t="s"/>
      <c r="AA2583" t="s">
        <v>84</v>
      </c>
      <c r="AB2583" t="s">
        <v>28251</v>
      </c>
      <c r="AC2583" t="s">
        <v>28252</v>
      </c>
      <c r="AD2583" t="s">
        <v>59</v>
      </c>
      <c r="AE2583" t="s">
        <v>107</v>
      </c>
      <c r="AF2583" t="s">
        <v>28253</v>
      </c>
      <c r="AG2583" t="s">
        <v>20213</v>
      </c>
      <c r="AH2583" t="s">
        <v>67</v>
      </c>
      <c r="AI2583" t="s">
        <v>28254</v>
      </c>
      <c r="AJ2583" t="s">
        <v>28255</v>
      </c>
      <c r="AK2583" t="s">
        <v>66</v>
      </c>
    </row>
    <row r="2584" spans="1:38">
      <c r="A2584" t="s">
        <v>28256</v>
      </c>
      <c r="B2584" t="s">
        <v>28257</v>
      </c>
      <c r="C2584" t="s">
        <v>28258</v>
      </c>
      <c r="D2584" t="s">
        <v>28259</v>
      </c>
      <c r="E2584" t="s">
        <v>28260</v>
      </c>
      <c r="F2584" t="s">
        <v>98</v>
      </c>
      <c r="G2584" t="s">
        <v>50</v>
      </c>
      <c r="H2584" t="s">
        <v>51</v>
      </c>
      <c r="I2584" t="s">
        <v>2587</v>
      </c>
      <c r="J2584" t="s">
        <v>2588</v>
      </c>
      <c r="K2584" t="s">
        <v>54</v>
      </c>
      <c r="L2584" t="s">
        <v>238</v>
      </c>
      <c r="M2584" t="s">
        <v>239</v>
      </c>
      <c r="N2584" t="s">
        <v>240</v>
      </c>
      <c r="O2584" t="s">
        <v>826</v>
      </c>
      <c r="P2584" t="s">
        <v>1521</v>
      </c>
      <c r="Q2584" t="s">
        <v>67</v>
      </c>
      <c r="R2584" t="s">
        <v>28261</v>
      </c>
      <c r="S2584" t="s"/>
      <c r="T2584" t="s"/>
      <c r="U2584" t="s"/>
      <c r="V2584" t="s"/>
      <c r="W2584" t="s"/>
      <c r="X2584" t="s"/>
      <c r="Y2584" t="s"/>
      <c r="Z2584" t="s"/>
      <c r="AA2584" t="s"/>
      <c r="AB2584" t="s">
        <v>28262</v>
      </c>
      <c r="AC2584" t="s">
        <v>28263</v>
      </c>
      <c r="AD2584" t="s">
        <v>59</v>
      </c>
      <c r="AE2584" t="s">
        <v>904</v>
      </c>
      <c r="AF2584" t="s">
        <v>28264</v>
      </c>
      <c r="AG2584" t="s">
        <v>28265</v>
      </c>
      <c r="AH2584" t="s">
        <v>93</v>
      </c>
      <c r="AI2584" t="s">
        <v>28266</v>
      </c>
      <c r="AJ2584" t="s">
        <v>92</v>
      </c>
      <c r="AK2584" t="s">
        <v>66</v>
      </c>
    </row>
    <row r="2585" spans="1:38">
      <c r="A2585" t="s">
        <v>28267</v>
      </c>
      <c r="B2585" t="s">
        <v>28268</v>
      </c>
      <c r="C2585" t="s">
        <v>28269</v>
      </c>
      <c r="D2585" t="s">
        <v>28270</v>
      </c>
      <c r="E2585" t="s">
        <v>28271</v>
      </c>
      <c r="F2585" t="s">
        <v>2409</v>
      </c>
      <c r="G2585" t="s">
        <v>72</v>
      </c>
      <c r="H2585" t="s">
        <v>51</v>
      </c>
      <c r="I2585" t="s">
        <v>870</v>
      </c>
      <c r="J2585" t="s">
        <v>1687</v>
      </c>
      <c r="K2585" t="s">
        <v>525</v>
      </c>
      <c r="L2585" t="s">
        <v>1701</v>
      </c>
      <c r="M2585" t="s">
        <v>1701</v>
      </c>
      <c r="N2585" t="s">
        <v>14414</v>
      </c>
      <c r="O2585" t="s">
        <v>162</v>
      </c>
      <c r="P2585" t="s">
        <v>28272</v>
      </c>
      <c r="Q2585" t="s">
        <v>67</v>
      </c>
      <c r="R2585" t="s">
        <v>28273</v>
      </c>
      <c r="S2585" t="s"/>
      <c r="T2585" t="s">
        <v>67</v>
      </c>
      <c r="U2585" t="s"/>
      <c r="V2585" t="s"/>
      <c r="W2585" t="s">
        <v>28274</v>
      </c>
      <c r="X2585" t="s"/>
      <c r="Y2585" t="s"/>
      <c r="Z2585" t="s"/>
      <c r="AA2585" t="s"/>
      <c r="AB2585" t="s">
        <v>28275</v>
      </c>
      <c r="AC2585" t="s">
        <v>28276</v>
      </c>
      <c r="AD2585" t="s">
        <v>93</v>
      </c>
      <c r="AE2585" t="s">
        <v>44</v>
      </c>
      <c r="AF2585" t="s">
        <v>28277</v>
      </c>
      <c r="AG2585" t="s">
        <v>18158</v>
      </c>
      <c r="AH2585" t="s">
        <v>44</v>
      </c>
      <c r="AI2585" t="s">
        <v>28278</v>
      </c>
      <c r="AJ2585" t="s">
        <v>92</v>
      </c>
      <c r="AK2585" t="s">
        <v>66</v>
      </c>
    </row>
    <row r="2586" spans="1:38">
      <c r="A2586" t="s">
        <v>1044</v>
      </c>
      <c r="B2586" t="s">
        <v>28279</v>
      </c>
      <c r="C2586" t="s">
        <v>28280</v>
      </c>
      <c r="D2586" t="s">
        <v>28281</v>
      </c>
      <c r="E2586" t="s">
        <v>28282</v>
      </c>
      <c r="F2586" t="s">
        <v>255</v>
      </c>
      <c r="G2586" t="s">
        <v>50</v>
      </c>
      <c r="H2586" t="s">
        <v>51</v>
      </c>
      <c r="I2586" t="s">
        <v>596</v>
      </c>
      <c r="J2586" t="s">
        <v>28283</v>
      </c>
      <c r="K2586" t="s">
        <v>237</v>
      </c>
      <c r="L2586" t="s">
        <v>100</v>
      </c>
      <c r="M2586" t="s">
        <v>101</v>
      </c>
      <c r="N2586" t="s">
        <v>8817</v>
      </c>
      <c r="O2586" t="s">
        <v>826</v>
      </c>
      <c r="P2586" t="s">
        <v>23222</v>
      </c>
      <c r="Q2586" t="s">
        <v>67</v>
      </c>
      <c r="R2586" t="s">
        <v>28284</v>
      </c>
      <c r="S2586" t="s"/>
      <c r="T2586" t="s"/>
      <c r="U2586" t="s"/>
      <c r="V2586" t="s"/>
      <c r="W2586" t="s"/>
      <c r="X2586" t="s"/>
      <c r="Y2586" t="s"/>
      <c r="Z2586" t="s"/>
      <c r="AA2586" t="s"/>
      <c r="AB2586" t="s">
        <v>28285</v>
      </c>
      <c r="AC2586" t="s">
        <v>28286</v>
      </c>
      <c r="AD2586" t="s">
        <v>110</v>
      </c>
      <c r="AE2586" t="s">
        <v>210</v>
      </c>
      <c r="AF2586" t="s">
        <v>28287</v>
      </c>
      <c r="AG2586" t="s">
        <v>28288</v>
      </c>
      <c r="AH2586" t="s">
        <v>151</v>
      </c>
      <c r="AI2586" t="s">
        <v>28289</v>
      </c>
      <c r="AJ2586" t="s">
        <v>92</v>
      </c>
      <c r="AK2586" t="s">
        <v>66</v>
      </c>
    </row>
    <row r="2587" spans="1:38">
      <c r="A2587" t="s">
        <v>28290</v>
      </c>
      <c r="B2587" t="s">
        <v>28291</v>
      </c>
      <c r="C2587" t="s">
        <v>28292</v>
      </c>
      <c r="D2587" t="s">
        <v>28293</v>
      </c>
      <c r="E2587" t="s">
        <v>28294</v>
      </c>
      <c r="F2587" t="s">
        <v>1154</v>
      </c>
      <c r="G2587" t="s">
        <v>50</v>
      </c>
      <c r="H2587" t="s">
        <v>51</v>
      </c>
      <c r="I2587" t="s">
        <v>3597</v>
      </c>
      <c r="J2587" t="s">
        <v>1216</v>
      </c>
      <c r="K2587" t="s">
        <v>54</v>
      </c>
      <c r="L2587" t="s">
        <v>1344</v>
      </c>
      <c r="M2587" t="s">
        <v>1345</v>
      </c>
      <c r="N2587" t="s">
        <v>2477</v>
      </c>
      <c r="O2587" t="s">
        <v>79</v>
      </c>
      <c r="P2587" t="s"/>
      <c r="Q2587" t="s"/>
      <c r="R2587" t="s"/>
      <c r="S2587" t="s"/>
      <c r="T2587" t="s"/>
      <c r="U2587" t="s"/>
      <c r="V2587" t="s"/>
      <c r="W2587" t="s"/>
      <c r="X2587" t="s"/>
      <c r="Y2587" t="s"/>
      <c r="Z2587" t="s"/>
      <c r="AA2587" t="s"/>
      <c r="AB2587" t="s">
        <v>28295</v>
      </c>
      <c r="AC2587" t="s">
        <v>28295</v>
      </c>
      <c r="AD2587" t="s">
        <v>174</v>
      </c>
      <c r="AE2587" t="s">
        <v>1105</v>
      </c>
      <c r="AF2587" t="s">
        <v>28296</v>
      </c>
      <c r="AG2587" t="s">
        <v>28297</v>
      </c>
      <c r="AH2587" t="s">
        <v>86</v>
      </c>
      <c r="AI2587" t="s">
        <v>28298</v>
      </c>
      <c r="AJ2587" t="s">
        <v>92</v>
      </c>
      <c r="AK2587" t="s">
        <v>66</v>
      </c>
    </row>
    <row r="2588" spans="1:38">
      <c r="A2588" t="s">
        <v>28299</v>
      </c>
      <c r="B2588" t="s">
        <v>28300</v>
      </c>
      <c r="C2588" t="s">
        <v>28301</v>
      </c>
      <c r="D2588" t="s">
        <v>28302</v>
      </c>
      <c r="E2588" t="s">
        <v>28303</v>
      </c>
      <c r="F2588" t="s">
        <v>255</v>
      </c>
      <c r="G2588" t="s">
        <v>50</v>
      </c>
      <c r="H2588" t="s">
        <v>51</v>
      </c>
      <c r="I2588" t="s"/>
      <c r="J2588" t="s"/>
      <c r="K2588" t="s"/>
      <c r="L2588" t="s">
        <v>238</v>
      </c>
      <c r="M2588" t="s">
        <v>1265</v>
      </c>
      <c r="N2588" t="s">
        <v>1266</v>
      </c>
      <c r="O2588" t="s"/>
      <c r="P2588" t="s"/>
      <c r="Q2588" t="s">
        <v>44</v>
      </c>
      <c r="R2588" t="s"/>
      <c r="S2588" t="s"/>
      <c r="T2588" t="s"/>
      <c r="U2588" t="s"/>
      <c r="V2588" t="s"/>
      <c r="W2588" t="s"/>
      <c r="X2588" t="s"/>
      <c r="Y2588" t="s"/>
      <c r="Z2588" t="s"/>
      <c r="AA2588" t="s"/>
      <c r="AB2588" t="s">
        <v>28304</v>
      </c>
      <c r="AC2588" t="s">
        <v>28304</v>
      </c>
      <c r="AD2588" t="s">
        <v>59</v>
      </c>
      <c r="AE2588" t="s">
        <v>44</v>
      </c>
      <c r="AF2588" t="s">
        <v>28305</v>
      </c>
      <c r="AG2588" t="s">
        <v>28306</v>
      </c>
      <c r="AH2588" t="s">
        <v>112</v>
      </c>
      <c r="AI2588" t="s">
        <v>28307</v>
      </c>
      <c r="AJ2588" t="s">
        <v>28308</v>
      </c>
      <c r="AK2588" t="s">
        <v>66</v>
      </c>
    </row>
    <row r="2589" spans="1:38">
      <c r="A2589" t="s">
        <v>28309</v>
      </c>
      <c r="B2589" t="s">
        <v>28310</v>
      </c>
      <c r="C2589" t="s">
        <v>28311</v>
      </c>
      <c r="D2589" t="s">
        <v>28312</v>
      </c>
      <c r="E2589" t="s">
        <v>28313</v>
      </c>
      <c r="F2589" t="s">
        <v>1970</v>
      </c>
      <c r="G2589" t="s">
        <v>72</v>
      </c>
      <c r="H2589" t="s">
        <v>51</v>
      </c>
      <c r="I2589" t="s">
        <v>28314</v>
      </c>
      <c r="J2589" t="s">
        <v>20802</v>
      </c>
      <c r="K2589" t="s">
        <v>984</v>
      </c>
      <c r="L2589" t="s">
        <v>1344</v>
      </c>
      <c r="M2589" t="s">
        <v>3962</v>
      </c>
      <c r="N2589" t="s">
        <v>4445</v>
      </c>
      <c r="O2589" t="s">
        <v>192</v>
      </c>
      <c r="P2589" t="s"/>
      <c r="Q2589" t="s"/>
      <c r="R2589" t="s"/>
      <c r="S2589" t="s"/>
      <c r="T2589" t="s"/>
      <c r="U2589" t="s"/>
      <c r="V2589" t="s">
        <v>93</v>
      </c>
      <c r="W2589" t="s">
        <v>15613</v>
      </c>
      <c r="X2589" t="s"/>
      <c r="Y2589" t="s"/>
      <c r="Z2589" t="s"/>
      <c r="AA2589" t="s">
        <v>84</v>
      </c>
      <c r="AB2589" t="s">
        <v>28315</v>
      </c>
      <c r="AC2589" t="s">
        <v>28316</v>
      </c>
      <c r="AD2589" t="s">
        <v>174</v>
      </c>
      <c r="AE2589" t="s">
        <v>1105</v>
      </c>
      <c r="AF2589" t="s">
        <v>28317</v>
      </c>
      <c r="AG2589" t="s">
        <v>28318</v>
      </c>
      <c r="AH2589" t="s">
        <v>149</v>
      </c>
      <c r="AI2589" t="s">
        <v>28319</v>
      </c>
      <c r="AJ2589" t="s">
        <v>92</v>
      </c>
      <c r="AK2589" t="s">
        <v>66</v>
      </c>
    </row>
    <row r="2590" spans="1:38">
      <c r="A2590" t="s">
        <v>28320</v>
      </c>
      <c r="B2590" t="s">
        <v>28321</v>
      </c>
      <c r="C2590" t="s">
        <v>28322</v>
      </c>
      <c r="D2590" t="s">
        <v>28323</v>
      </c>
      <c r="E2590" t="s">
        <v>28324</v>
      </c>
      <c r="F2590" t="s">
        <v>697</v>
      </c>
      <c r="G2590" t="s">
        <v>50</v>
      </c>
      <c r="H2590" t="s">
        <v>51</v>
      </c>
      <c r="I2590" t="s">
        <v>25672</v>
      </c>
      <c r="J2590" t="s">
        <v>53</v>
      </c>
      <c r="K2590" t="s">
        <v>54</v>
      </c>
      <c r="L2590" t="s">
        <v>782</v>
      </c>
      <c r="M2590" t="s">
        <v>782</v>
      </c>
      <c r="N2590" t="s">
        <v>1738</v>
      </c>
      <c r="O2590" t="s"/>
      <c r="P2590" t="s"/>
      <c r="Q2590" t="s">
        <v>44</v>
      </c>
      <c r="R2590" t="s"/>
      <c r="S2590" t="s"/>
      <c r="T2590" t="s"/>
      <c r="U2590" t="s"/>
      <c r="V2590" t="s"/>
      <c r="W2590" t="s"/>
      <c r="X2590" t="s"/>
      <c r="Y2590" t="s"/>
      <c r="Z2590" t="s"/>
      <c r="AA2590" t="s"/>
      <c r="AB2590" t="s">
        <v>28325</v>
      </c>
      <c r="AC2590" t="s">
        <v>28326</v>
      </c>
      <c r="AD2590" t="s">
        <v>174</v>
      </c>
      <c r="AE2590" t="s">
        <v>44</v>
      </c>
      <c r="AF2590" t="s">
        <v>28327</v>
      </c>
      <c r="AG2590" t="s">
        <v>28328</v>
      </c>
      <c r="AH2590" t="s">
        <v>149</v>
      </c>
      <c r="AI2590" t="s">
        <v>28329</v>
      </c>
      <c r="AJ2590" t="s">
        <v>28330</v>
      </c>
      <c r="AK2590" t="s">
        <v>66</v>
      </c>
    </row>
    <row r="2591" spans="1:38">
      <c r="A2591" t="s">
        <v>28331</v>
      </c>
      <c r="B2591" t="s">
        <v>28332</v>
      </c>
      <c r="C2591" t="s">
        <v>28333</v>
      </c>
      <c r="D2591" t="s"/>
      <c r="E2591" t="s">
        <v>28334</v>
      </c>
      <c r="F2591" t="s">
        <v>2409</v>
      </c>
      <c r="G2591" t="s">
        <v>1178</v>
      </c>
      <c r="H2591" t="s">
        <v>51</v>
      </c>
      <c r="I2591" t="s">
        <v>28335</v>
      </c>
      <c r="J2591" t="s">
        <v>842</v>
      </c>
      <c r="K2591" t="s">
        <v>54</v>
      </c>
      <c r="L2591" t="s">
        <v>843</v>
      </c>
      <c r="M2591" t="s">
        <v>844</v>
      </c>
      <c r="N2591" t="s">
        <v>5153</v>
      </c>
      <c r="O2591" t="s">
        <v>86</v>
      </c>
      <c r="P2591" t="s"/>
      <c r="Q2591" t="s"/>
      <c r="R2591" t="s"/>
      <c r="S2591" t="s"/>
      <c r="T2591" t="s">
        <v>93</v>
      </c>
      <c r="U2591" t="s"/>
      <c r="V2591" t="s"/>
      <c r="W2591" t="s">
        <v>23637</v>
      </c>
      <c r="X2591" t="s"/>
      <c r="Y2591" t="s"/>
      <c r="Z2591" t="s"/>
      <c r="AA2591" t="s"/>
      <c r="AB2591" t="s">
        <v>28336</v>
      </c>
      <c r="AC2591" t="s">
        <v>28337</v>
      </c>
      <c r="AD2591" t="s">
        <v>86</v>
      </c>
      <c r="AE2591" t="s">
        <v>1205</v>
      </c>
      <c r="AF2591" t="s">
        <v>28338</v>
      </c>
      <c r="AG2591" t="s">
        <v>28339</v>
      </c>
      <c r="AH2591" t="s">
        <v>63</v>
      </c>
      <c r="AI2591" t="s">
        <v>28340</v>
      </c>
      <c r="AJ2591" t="s">
        <v>92</v>
      </c>
      <c r="AK2591" t="s">
        <v>66</v>
      </c>
    </row>
    <row r="2592" spans="1:38">
      <c r="A2592" t="s">
        <v>28341</v>
      </c>
      <c r="B2592" t="s">
        <v>28342</v>
      </c>
      <c r="C2592" t="s">
        <v>20453</v>
      </c>
      <c r="D2592" t="s"/>
      <c r="E2592" t="s">
        <v>28343</v>
      </c>
      <c r="F2592" t="s">
        <v>292</v>
      </c>
      <c r="G2592" t="s">
        <v>50</v>
      </c>
      <c r="H2592" t="s">
        <v>51</v>
      </c>
      <c r="I2592" t="s">
        <v>28344</v>
      </c>
      <c r="J2592" t="s"/>
      <c r="K2592" t="s">
        <v>1784</v>
      </c>
      <c r="L2592" t="s">
        <v>219</v>
      </c>
      <c r="M2592" t="s">
        <v>220</v>
      </c>
      <c r="N2592" t="s">
        <v>1972</v>
      </c>
      <c r="O2592" t="s">
        <v>86</v>
      </c>
      <c r="P2592" t="s">
        <v>21750</v>
      </c>
      <c r="Q2592" t="s">
        <v>67</v>
      </c>
      <c r="R2592" t="s"/>
      <c r="S2592" t="s"/>
      <c r="T2592" t="s"/>
      <c r="U2592" t="s"/>
      <c r="V2592" t="s"/>
      <c r="W2592" t="s"/>
      <c r="X2592" t="s"/>
      <c r="Y2592" t="s"/>
      <c r="Z2592" t="s"/>
      <c r="AA2592" t="s"/>
      <c r="AB2592" t="s">
        <v>28345</v>
      </c>
      <c r="AC2592" t="s">
        <v>28345</v>
      </c>
      <c r="AD2592" t="s">
        <v>110</v>
      </c>
      <c r="AE2592" t="s">
        <v>1254</v>
      </c>
      <c r="AF2592" t="s">
        <v>28346</v>
      </c>
      <c r="AG2592" t="s">
        <v>16026</v>
      </c>
      <c r="AH2592" t="s">
        <v>110</v>
      </c>
      <c r="AI2592" t="s">
        <v>28347</v>
      </c>
      <c r="AJ2592" t="s">
        <v>92</v>
      </c>
      <c r="AK2592" t="s">
        <v>66</v>
      </c>
    </row>
    <row r="2593" spans="1:38">
      <c r="A2593" t="s">
        <v>28348</v>
      </c>
      <c r="B2593" t="s">
        <v>28349</v>
      </c>
      <c r="C2593" t="s">
        <v>28350</v>
      </c>
      <c r="D2593" t="s">
        <v>28351</v>
      </c>
      <c r="E2593" t="s">
        <v>28352</v>
      </c>
      <c r="F2593" t="s">
        <v>49</v>
      </c>
      <c r="G2593" t="s">
        <v>50</v>
      </c>
      <c r="H2593" t="s">
        <v>51</v>
      </c>
      <c r="I2593" t="s">
        <v>2410</v>
      </c>
      <c r="J2593" t="s">
        <v>53</v>
      </c>
      <c r="K2593" t="s">
        <v>54</v>
      </c>
      <c r="L2593" t="s">
        <v>55</v>
      </c>
      <c r="M2593" t="s">
        <v>56</v>
      </c>
      <c r="N2593" t="s">
        <v>672</v>
      </c>
      <c r="O2593" t="s"/>
      <c r="P2593" t="s">
        <v>28353</v>
      </c>
      <c r="Q2593" t="s">
        <v>67</v>
      </c>
      <c r="R2593" t="s">
        <v>28354</v>
      </c>
      <c r="S2593" t="s"/>
      <c r="T2593" t="s"/>
      <c r="U2593" t="s"/>
      <c r="V2593" t="s"/>
      <c r="W2593" t="s"/>
      <c r="X2593" t="s"/>
      <c r="Y2593" t="s"/>
      <c r="Z2593" t="s"/>
      <c r="AA2593" t="s"/>
      <c r="AB2593" t="s">
        <v>28355</v>
      </c>
      <c r="AC2593" t="s">
        <v>28355</v>
      </c>
      <c r="AD2593" t="s">
        <v>110</v>
      </c>
      <c r="AE2593" t="s">
        <v>1254</v>
      </c>
      <c r="AF2593" t="s">
        <v>28356</v>
      </c>
      <c r="AG2593" t="s">
        <v>28357</v>
      </c>
      <c r="AH2593" t="s">
        <v>151</v>
      </c>
      <c r="AI2593" t="s">
        <v>28358</v>
      </c>
      <c r="AJ2593" t="s">
        <v>28359</v>
      </c>
      <c r="AK2593" t="s">
        <v>66</v>
      </c>
    </row>
    <row r="2594" spans="1:38">
      <c r="A2594" t="s">
        <v>28360</v>
      </c>
      <c r="B2594" t="s">
        <v>28361</v>
      </c>
      <c r="C2594" t="s">
        <v>28362</v>
      </c>
      <c r="D2594" t="s">
        <v>28363</v>
      </c>
      <c r="E2594" t="s">
        <v>28364</v>
      </c>
      <c r="F2594" t="s">
        <v>292</v>
      </c>
      <c r="G2594" t="s">
        <v>50</v>
      </c>
      <c r="H2594" t="s">
        <v>51</v>
      </c>
      <c r="I2594" t="s">
        <v>22094</v>
      </c>
      <c r="J2594" t="s">
        <v>28365</v>
      </c>
      <c r="K2594" t="s">
        <v>1087</v>
      </c>
      <c r="L2594" t="s">
        <v>76</v>
      </c>
      <c r="M2594" t="s">
        <v>77</v>
      </c>
      <c r="N2594" t="s">
        <v>544</v>
      </c>
      <c r="O2594" t="s">
        <v>79</v>
      </c>
      <c r="P2594" t="s"/>
      <c r="Q2594" t="s"/>
      <c r="R2594" t="s"/>
      <c r="S2594" t="s"/>
      <c r="T2594" t="s"/>
      <c r="U2594" t="s"/>
      <c r="V2594" t="s"/>
      <c r="W2594" t="s"/>
      <c r="X2594" t="s"/>
      <c r="Y2594" t="s"/>
      <c r="Z2594" t="s"/>
      <c r="AA2594" t="s"/>
      <c r="AB2594" t="s">
        <v>28366</v>
      </c>
      <c r="AC2594" t="s">
        <v>28366</v>
      </c>
      <c r="AD2594" t="s">
        <v>59</v>
      </c>
      <c r="AE2594" t="s">
        <v>44</v>
      </c>
      <c r="AF2594" t="s">
        <v>28367</v>
      </c>
      <c r="AG2594" t="s">
        <v>1991</v>
      </c>
      <c r="AH2594" t="s">
        <v>142</v>
      </c>
      <c r="AI2594" t="s">
        <v>28368</v>
      </c>
      <c r="AJ2594" t="s">
        <v>92</v>
      </c>
      <c r="AK2594" t="s">
        <v>66</v>
      </c>
    </row>
    <row r="2595" spans="1:38">
      <c r="A2595" t="s">
        <v>28369</v>
      </c>
      <c r="B2595" t="s">
        <v>28370</v>
      </c>
      <c r="C2595" t="s">
        <v>28371</v>
      </c>
      <c r="D2595" t="s">
        <v>28372</v>
      </c>
      <c r="E2595" t="s">
        <v>28373</v>
      </c>
      <c r="F2595" t="s">
        <v>1757</v>
      </c>
      <c r="G2595" t="s">
        <v>72</v>
      </c>
      <c r="H2595" t="s">
        <v>51</v>
      </c>
      <c r="I2595" t="s">
        <v>28374</v>
      </c>
      <c r="J2595" t="s">
        <v>1759</v>
      </c>
      <c r="K2595" t="s">
        <v>54</v>
      </c>
      <c r="L2595" t="s">
        <v>470</v>
      </c>
      <c r="M2595" t="s">
        <v>471</v>
      </c>
      <c r="N2595" t="s">
        <v>4679</v>
      </c>
      <c r="O2595" t="s">
        <v>112</v>
      </c>
      <c r="P2595" t="s"/>
      <c r="Q2595" t="s"/>
      <c r="R2595" t="s"/>
      <c r="S2595" t="s"/>
      <c r="T2595" t="s"/>
      <c r="U2595" t="s"/>
      <c r="V2595" t="s"/>
      <c r="W2595" t="s">
        <v>28375</v>
      </c>
      <c r="X2595" t="s"/>
      <c r="Y2595" t="s"/>
      <c r="Z2595" t="s"/>
      <c r="AA2595" t="s"/>
      <c r="AB2595" t="s">
        <v>28376</v>
      </c>
      <c r="AC2595" t="s">
        <v>28376</v>
      </c>
      <c r="AD2595" t="s">
        <v>59</v>
      </c>
      <c r="AE2595" t="s">
        <v>44</v>
      </c>
      <c r="AF2595" t="s">
        <v>28377</v>
      </c>
      <c r="AG2595" t="s">
        <v>1667</v>
      </c>
      <c r="AH2595" t="s">
        <v>110</v>
      </c>
      <c r="AI2595" t="s">
        <v>28378</v>
      </c>
      <c r="AJ2595" t="s">
        <v>92</v>
      </c>
      <c r="AK2595" t="s">
        <v>66</v>
      </c>
    </row>
    <row r="2596" spans="1:38">
      <c r="A2596" t="s">
        <v>28379</v>
      </c>
      <c r="B2596" t="s">
        <v>28380</v>
      </c>
      <c r="C2596" t="s">
        <v>28381</v>
      </c>
      <c r="D2596" t="s">
        <v>28382</v>
      </c>
      <c r="E2596" t="s">
        <v>28383</v>
      </c>
      <c r="F2596" t="s">
        <v>2356</v>
      </c>
      <c r="G2596" t="s">
        <v>72</v>
      </c>
      <c r="H2596" t="s">
        <v>51</v>
      </c>
      <c r="I2596" t="s">
        <v>28384</v>
      </c>
      <c r="J2596" t="s">
        <v>2588</v>
      </c>
      <c r="K2596" t="s">
        <v>54</v>
      </c>
      <c r="L2596" t="s">
        <v>355</v>
      </c>
      <c r="M2596" t="s">
        <v>356</v>
      </c>
      <c r="N2596" t="s">
        <v>357</v>
      </c>
      <c r="O2596" t="s">
        <v>241</v>
      </c>
      <c r="P2596" t="s"/>
      <c r="Q2596" t="s"/>
      <c r="R2596" t="s"/>
      <c r="S2596" t="s"/>
      <c r="T2596" t="s"/>
      <c r="U2596" t="s"/>
      <c r="V2596" t="s">
        <v>67</v>
      </c>
      <c r="W2596" t="s">
        <v>28385</v>
      </c>
      <c r="X2596" t="s"/>
      <c r="Y2596" t="s"/>
      <c r="Z2596" t="s"/>
      <c r="AA2596" t="s">
        <v>84</v>
      </c>
      <c r="AB2596" t="s">
        <v>28386</v>
      </c>
      <c r="AC2596" t="s">
        <v>28387</v>
      </c>
      <c r="AD2596" t="s">
        <v>124</v>
      </c>
      <c r="AE2596" t="s">
        <v>44</v>
      </c>
      <c r="AF2596" t="s">
        <v>28388</v>
      </c>
      <c r="AG2596" t="s">
        <v>28389</v>
      </c>
      <c r="AH2596" t="s">
        <v>149</v>
      </c>
      <c r="AI2596" t="s">
        <v>28390</v>
      </c>
      <c r="AJ2596" t="s">
        <v>92</v>
      </c>
      <c r="AK2596" t="s">
        <v>66</v>
      </c>
    </row>
    <row r="2597" spans="1:38">
      <c r="A2597" t="s">
        <v>28391</v>
      </c>
      <c r="B2597" t="s">
        <v>28392</v>
      </c>
      <c r="C2597" t="s">
        <v>28393</v>
      </c>
      <c r="D2597" t="s">
        <v>28394</v>
      </c>
      <c r="E2597" t="s">
        <v>28395</v>
      </c>
      <c r="F2597" t="s"/>
      <c r="G2597" t="s">
        <v>50</v>
      </c>
      <c r="H2597" t="s">
        <v>51</v>
      </c>
      <c r="I2597" t="s">
        <v>28396</v>
      </c>
      <c r="J2597" t="s">
        <v>137</v>
      </c>
      <c r="K2597" t="s">
        <v>138</v>
      </c>
      <c r="L2597" t="s">
        <v>322</v>
      </c>
      <c r="M2597" t="s">
        <v>323</v>
      </c>
      <c r="N2597" t="s">
        <v>324</v>
      </c>
      <c r="O2597" t="s">
        <v>142</v>
      </c>
      <c r="P2597" t="s"/>
      <c r="Q2597" t="s"/>
      <c r="R2597" t="s"/>
      <c r="S2597" t="s"/>
      <c r="T2597" t="s">
        <v>67</v>
      </c>
      <c r="U2597" t="s"/>
      <c r="V2597" t="s"/>
      <c r="W2597" t="s"/>
      <c r="X2597" t="s">
        <v>28397</v>
      </c>
      <c r="Y2597" t="s">
        <v>67</v>
      </c>
      <c r="Z2597" t="s">
        <v>28398</v>
      </c>
      <c r="AA2597" t="s">
        <v>772</v>
      </c>
      <c r="AB2597" t="s">
        <v>28399</v>
      </c>
      <c r="AC2597" t="s">
        <v>28399</v>
      </c>
      <c r="AD2597" t="s">
        <v>93</v>
      </c>
      <c r="AE2597" t="s">
        <v>277</v>
      </c>
      <c r="AF2597" t="s">
        <v>28400</v>
      </c>
      <c r="AG2597" t="s">
        <v>17026</v>
      </c>
      <c r="AH2597" t="s">
        <v>44</v>
      </c>
      <c r="AI2597" t="s">
        <v>28401</v>
      </c>
      <c r="AJ2597" t="s">
        <v>92</v>
      </c>
      <c r="AK2597" t="s">
        <v>66</v>
      </c>
    </row>
    <row r="2598" spans="1:38">
      <c r="A2598" t="s">
        <v>28402</v>
      </c>
      <c r="B2598" t="s">
        <v>28403</v>
      </c>
      <c r="C2598" t="s">
        <v>28404</v>
      </c>
      <c r="D2598" t="s">
        <v>28405</v>
      </c>
      <c r="E2598" t="s">
        <v>28406</v>
      </c>
      <c r="F2598" t="s">
        <v>49</v>
      </c>
      <c r="G2598" t="s">
        <v>50</v>
      </c>
      <c r="H2598" t="s">
        <v>51</v>
      </c>
      <c r="I2598" t="s">
        <v>2587</v>
      </c>
      <c r="J2598" t="s">
        <v>2588</v>
      </c>
      <c r="K2598" t="s">
        <v>54</v>
      </c>
      <c r="L2598" t="s">
        <v>808</v>
      </c>
      <c r="M2598" t="s">
        <v>884</v>
      </c>
      <c r="N2598" t="s">
        <v>4057</v>
      </c>
      <c r="O2598" t="s"/>
      <c r="P2598" t="s"/>
      <c r="Q2598" t="s">
        <v>44</v>
      </c>
      <c r="R2598" t="s"/>
      <c r="S2598" t="s"/>
      <c r="T2598" t="s"/>
      <c r="U2598" t="s"/>
      <c r="V2598" t="s"/>
      <c r="W2598" t="s"/>
      <c r="X2598" t="s"/>
      <c r="Y2598" t="s"/>
      <c r="Z2598" t="s"/>
      <c r="AA2598" t="s"/>
      <c r="AB2598" t="s">
        <v>28407</v>
      </c>
      <c r="AC2598" t="s">
        <v>28407</v>
      </c>
      <c r="AD2598" t="s">
        <v>59</v>
      </c>
      <c r="AE2598" t="s">
        <v>107</v>
      </c>
      <c r="AF2598" t="s">
        <v>28408</v>
      </c>
      <c r="AG2598" t="s">
        <v>28409</v>
      </c>
      <c r="AH2598" t="s">
        <v>67</v>
      </c>
      <c r="AI2598" t="s">
        <v>28410</v>
      </c>
      <c r="AJ2598" t="s">
        <v>28411</v>
      </c>
      <c r="AK2598" t="s">
        <v>66</v>
      </c>
    </row>
    <row r="2599" spans="1:38">
      <c r="A2599" t="s">
        <v>28412</v>
      </c>
      <c r="B2599" t="s">
        <v>28413</v>
      </c>
      <c r="C2599" t="s">
        <v>28414</v>
      </c>
      <c r="D2599" t="s"/>
      <c r="E2599" t="s">
        <v>28415</v>
      </c>
      <c r="F2599" t="s">
        <v>2409</v>
      </c>
      <c r="G2599" t="s">
        <v>72</v>
      </c>
      <c r="H2599" t="s">
        <v>51</v>
      </c>
      <c r="I2599" t="s">
        <v>28416</v>
      </c>
      <c r="J2599" t="s">
        <v>753</v>
      </c>
      <c r="K2599" t="s">
        <v>54</v>
      </c>
      <c r="L2599" t="s">
        <v>55</v>
      </c>
      <c r="M2599" t="s">
        <v>56</v>
      </c>
      <c r="N2599" t="s">
        <v>426</v>
      </c>
      <c r="O2599" t="s">
        <v>174</v>
      </c>
      <c r="P2599" t="s">
        <v>5263</v>
      </c>
      <c r="Q2599" t="s">
        <v>93</v>
      </c>
      <c r="R2599" t="s">
        <v>28417</v>
      </c>
      <c r="S2599" t="s"/>
      <c r="T2599" t="s"/>
      <c r="U2599" t="s">
        <v>5406</v>
      </c>
      <c r="V2599" t="s">
        <v>67</v>
      </c>
      <c r="W2599" t="s">
        <v>1974</v>
      </c>
      <c r="X2599" t="s"/>
      <c r="Y2599" t="s"/>
      <c r="Z2599" t="s"/>
      <c r="AA2599" t="s">
        <v>84</v>
      </c>
      <c r="AB2599" t="s">
        <v>28418</v>
      </c>
      <c r="AC2599" t="s">
        <v>28419</v>
      </c>
      <c r="AD2599" t="s">
        <v>142</v>
      </c>
      <c r="AE2599" t="s">
        <v>44</v>
      </c>
      <c r="AF2599" t="s">
        <v>28420</v>
      </c>
      <c r="AG2599" t="s">
        <v>28421</v>
      </c>
      <c r="AH2599" t="s">
        <v>391</v>
      </c>
      <c r="AI2599" t="s">
        <v>28422</v>
      </c>
      <c r="AJ2599" t="s">
        <v>92</v>
      </c>
      <c r="AK2599" t="s">
        <v>66</v>
      </c>
    </row>
    <row r="2600" spans="1:38">
      <c r="A2600" t="s">
        <v>28423</v>
      </c>
      <c r="B2600" t="s">
        <v>28424</v>
      </c>
      <c r="C2600" t="s">
        <v>28425</v>
      </c>
      <c r="D2600" t="s">
        <v>28426</v>
      </c>
      <c r="E2600" t="s">
        <v>28427</v>
      </c>
      <c r="F2600" t="s">
        <v>98</v>
      </c>
      <c r="G2600" t="s">
        <v>50</v>
      </c>
      <c r="H2600" t="s">
        <v>51</v>
      </c>
      <c r="I2600" t="s"/>
      <c r="J2600" t="s"/>
      <c r="K2600" t="s"/>
      <c r="L2600" t="s">
        <v>156</v>
      </c>
      <c r="M2600" t="s">
        <v>157</v>
      </c>
      <c r="N2600" t="s">
        <v>12080</v>
      </c>
      <c r="O2600" t="s"/>
      <c r="P2600" t="s"/>
      <c r="Q2600" t="s">
        <v>93</v>
      </c>
      <c r="R2600" t="s">
        <v>28428</v>
      </c>
      <c r="S2600" t="s"/>
      <c r="T2600" t="s"/>
      <c r="U2600" t="s"/>
      <c r="V2600" t="s"/>
      <c r="W2600" t="s"/>
      <c r="X2600" t="s"/>
      <c r="Y2600" t="s"/>
      <c r="Z2600" t="s"/>
      <c r="AA2600" t="s"/>
      <c r="AB2600" t="s">
        <v>28429</v>
      </c>
      <c r="AC2600" t="s">
        <v>28429</v>
      </c>
      <c r="AD2600" t="s">
        <v>112</v>
      </c>
      <c r="AE2600" t="s">
        <v>60</v>
      </c>
      <c r="AF2600" t="s">
        <v>28430</v>
      </c>
      <c r="AG2600" t="s">
        <v>23878</v>
      </c>
      <c r="AH2600" t="s">
        <v>67</v>
      </c>
      <c r="AI2600" t="s">
        <v>28431</v>
      </c>
      <c r="AJ2600" t="s">
        <v>28432</v>
      </c>
      <c r="AK2600" t="s">
        <v>66</v>
      </c>
    </row>
    <row r="2601" spans="1:38">
      <c r="A2601" t="s">
        <v>19639</v>
      </c>
      <c r="B2601" t="s">
        <v>28433</v>
      </c>
      <c r="C2601" t="s">
        <v>28434</v>
      </c>
      <c r="D2601" t="s">
        <v>28435</v>
      </c>
      <c r="E2601" t="s">
        <v>28436</v>
      </c>
      <c r="F2601" t="s">
        <v>396</v>
      </c>
      <c r="G2601" t="s">
        <v>72</v>
      </c>
      <c r="H2601" t="s">
        <v>51</v>
      </c>
      <c r="I2601" t="s">
        <v>5131</v>
      </c>
      <c r="J2601" t="s">
        <v>485</v>
      </c>
      <c r="K2601" t="s">
        <v>54</v>
      </c>
      <c r="L2601" t="s">
        <v>272</v>
      </c>
      <c r="M2601" t="s">
        <v>1180</v>
      </c>
      <c r="N2601" t="s">
        <v>1358</v>
      </c>
      <c r="O2601" t="s">
        <v>241</v>
      </c>
      <c r="P2601" t="s">
        <v>28437</v>
      </c>
      <c r="Q2601" t="s">
        <v>93</v>
      </c>
      <c r="R2601" t="s">
        <v>28438</v>
      </c>
      <c r="S2601" t="s"/>
      <c r="T2601" t="s"/>
      <c r="U2601" t="s">
        <v>28439</v>
      </c>
      <c r="V2601" t="s">
        <v>67</v>
      </c>
      <c r="W2601" t="s">
        <v>28440</v>
      </c>
      <c r="X2601" t="s"/>
      <c r="Y2601" t="s"/>
      <c r="Z2601" t="s"/>
      <c r="AA2601" t="s">
        <v>84</v>
      </c>
      <c r="AB2601" t="s">
        <v>28441</v>
      </c>
      <c r="AC2601" t="s">
        <v>28442</v>
      </c>
      <c r="AD2601" t="s">
        <v>59</v>
      </c>
      <c r="AE2601" t="s">
        <v>277</v>
      </c>
      <c r="AF2601" t="s">
        <v>28443</v>
      </c>
      <c r="AG2601" t="s">
        <v>28444</v>
      </c>
      <c r="AH2601" t="s">
        <v>93</v>
      </c>
      <c r="AI2601" t="s">
        <v>28445</v>
      </c>
      <c r="AJ2601" t="s">
        <v>92</v>
      </c>
      <c r="AK2601" t="s">
        <v>66</v>
      </c>
    </row>
    <row r="2602" spans="1:38">
      <c r="A2602" t="s">
        <v>28446</v>
      </c>
      <c r="B2602" t="s">
        <v>28447</v>
      </c>
      <c r="C2602" t="s">
        <v>28448</v>
      </c>
      <c r="D2602" t="s">
        <v>28449</v>
      </c>
      <c r="E2602" t="s">
        <v>28450</v>
      </c>
      <c r="F2602" t="s"/>
      <c r="G2602" t="s">
        <v>50</v>
      </c>
      <c r="H2602" t="s">
        <v>51</v>
      </c>
      <c r="I2602" t="s">
        <v>2281</v>
      </c>
      <c r="J2602" t="s"/>
      <c r="K2602" t="s">
        <v>469</v>
      </c>
      <c r="L2602" t="s">
        <v>100</v>
      </c>
      <c r="M2602" t="s">
        <v>101</v>
      </c>
      <c r="N2602" t="s">
        <v>102</v>
      </c>
      <c r="O2602" t="s"/>
      <c r="P2602" t="s"/>
      <c r="Q2602" t="s">
        <v>44</v>
      </c>
      <c r="R2602" t="s"/>
      <c r="S2602" t="s"/>
      <c r="T2602" t="s"/>
      <c r="U2602" t="s"/>
      <c r="V2602" t="s"/>
      <c r="W2602" t="s"/>
      <c r="X2602" t="s"/>
      <c r="Y2602" t="s"/>
      <c r="Z2602" t="s"/>
      <c r="AA2602" t="s"/>
      <c r="AB2602" t="s">
        <v>28451</v>
      </c>
      <c r="AC2602" t="s">
        <v>28451</v>
      </c>
      <c r="AD2602" t="s">
        <v>124</v>
      </c>
      <c r="AE2602" t="s">
        <v>44</v>
      </c>
      <c r="AF2602" t="s">
        <v>28452</v>
      </c>
      <c r="AG2602" t="s">
        <v>8249</v>
      </c>
      <c r="AH2602" t="s">
        <v>345</v>
      </c>
      <c r="AI2602" t="s">
        <v>28453</v>
      </c>
      <c r="AJ2602" t="s">
        <v>28454</v>
      </c>
      <c r="AK2602" t="s">
        <v>66</v>
      </c>
    </row>
    <row r="2603" spans="1:38">
      <c r="A2603" t="s">
        <v>28455</v>
      </c>
      <c r="B2603" t="s">
        <v>28456</v>
      </c>
      <c r="C2603" t="s">
        <v>28457</v>
      </c>
      <c r="D2603" t="s">
        <v>28458</v>
      </c>
      <c r="E2603" t="s">
        <v>28459</v>
      </c>
      <c r="F2603" t="s"/>
      <c r="G2603" t="s">
        <v>50</v>
      </c>
      <c r="H2603" t="s">
        <v>51</v>
      </c>
      <c r="I2603" t="s">
        <v>6153</v>
      </c>
      <c r="J2603" t="s">
        <v>6142</v>
      </c>
      <c r="K2603" t="s">
        <v>410</v>
      </c>
      <c r="L2603" t="s">
        <v>170</v>
      </c>
      <c r="M2603" t="s">
        <v>336</v>
      </c>
      <c r="N2603" t="s">
        <v>5685</v>
      </c>
      <c r="O2603" t="s">
        <v>103</v>
      </c>
      <c r="P2603" t="s">
        <v>28460</v>
      </c>
      <c r="Q2603" t="s">
        <v>67</v>
      </c>
      <c r="R2603" t="s">
        <v>28461</v>
      </c>
      <c r="S2603" t="s"/>
      <c r="T2603" t="s"/>
      <c r="U2603" t="s"/>
      <c r="V2603" t="s"/>
      <c r="W2603" t="s"/>
      <c r="X2603" t="s"/>
      <c r="Y2603" t="s"/>
      <c r="Z2603" t="s"/>
      <c r="AA2603" t="s"/>
      <c r="AB2603" t="s">
        <v>28462</v>
      </c>
      <c r="AC2603" t="s">
        <v>28463</v>
      </c>
      <c r="AD2603" t="s">
        <v>93</v>
      </c>
      <c r="AE2603" t="s">
        <v>44</v>
      </c>
      <c r="AF2603" t="s">
        <v>28464</v>
      </c>
      <c r="AG2603" t="s">
        <v>44</v>
      </c>
      <c r="AH2603" t="s">
        <v>67</v>
      </c>
      <c r="AI2603" t="s">
        <v>28465</v>
      </c>
      <c r="AJ2603" t="s">
        <v>92</v>
      </c>
      <c r="AK2603" t="s">
        <v>66</v>
      </c>
    </row>
    <row r="2604" spans="1:38">
      <c r="A2604" t="s">
        <v>28466</v>
      </c>
      <c r="B2604" t="s">
        <v>28467</v>
      </c>
      <c r="C2604" t="s">
        <v>28468</v>
      </c>
      <c r="D2604" t="s">
        <v>28469</v>
      </c>
      <c r="E2604" t="s">
        <v>28470</v>
      </c>
      <c r="F2604" t="s"/>
      <c r="G2604" t="s">
        <v>72</v>
      </c>
      <c r="H2604" t="s">
        <v>51</v>
      </c>
      <c r="I2604" t="s">
        <v>28471</v>
      </c>
      <c r="J2604" t="s">
        <v>4562</v>
      </c>
      <c r="K2604" t="s">
        <v>569</v>
      </c>
      <c r="L2604" t="s">
        <v>170</v>
      </c>
      <c r="M2604" t="s">
        <v>171</v>
      </c>
      <c r="N2604" t="s">
        <v>1168</v>
      </c>
      <c r="O2604" t="s"/>
      <c r="P2604" t="s"/>
      <c r="Q2604" t="s"/>
      <c r="R2604" t="s"/>
      <c r="S2604" t="s"/>
      <c r="T2604" t="s"/>
      <c r="U2604" t="s"/>
      <c r="V2604" t="s"/>
      <c r="W2604" t="s">
        <v>28472</v>
      </c>
      <c r="X2604" t="s"/>
      <c r="Y2604" t="s"/>
      <c r="Z2604" t="s"/>
      <c r="AA2604" t="s"/>
      <c r="AB2604" t="s">
        <v>28473</v>
      </c>
      <c r="AC2604" t="s">
        <v>28474</v>
      </c>
      <c r="AD2604" t="s">
        <v>86</v>
      </c>
      <c r="AE2604" t="s">
        <v>1205</v>
      </c>
      <c r="AF2604" t="s">
        <v>28475</v>
      </c>
      <c r="AG2604" t="s">
        <v>28476</v>
      </c>
      <c r="AH2604" t="s">
        <v>124</v>
      </c>
      <c r="AI2604" t="s">
        <v>28477</v>
      </c>
      <c r="AJ2604" t="s">
        <v>92</v>
      </c>
      <c r="AK2604" t="s">
        <v>66</v>
      </c>
    </row>
    <row r="2605" spans="1:38">
      <c r="A2605" t="s">
        <v>28478</v>
      </c>
      <c r="B2605" t="s">
        <v>28479</v>
      </c>
      <c r="C2605" t="s">
        <v>28480</v>
      </c>
      <c r="D2605" t="s">
        <v>28481</v>
      </c>
      <c r="E2605" t="s">
        <v>28482</v>
      </c>
      <c r="F2605" t="s">
        <v>857</v>
      </c>
      <c r="G2605" t="s">
        <v>50</v>
      </c>
      <c r="H2605" t="s">
        <v>51</v>
      </c>
      <c r="I2605" t="s">
        <v>28483</v>
      </c>
      <c r="J2605" t="s">
        <v>425</v>
      </c>
      <c r="K2605" t="s">
        <v>54</v>
      </c>
      <c r="L2605" t="s">
        <v>272</v>
      </c>
      <c r="M2605" t="s">
        <v>1180</v>
      </c>
      <c r="N2605" t="s">
        <v>2321</v>
      </c>
      <c r="O2605" t="s">
        <v>79</v>
      </c>
      <c r="P2605" t="s"/>
      <c r="Q2605" t="s"/>
      <c r="R2605" t="s"/>
      <c r="S2605" t="s"/>
      <c r="T2605" t="s"/>
      <c r="U2605" t="s"/>
      <c r="V2605" t="s"/>
      <c r="W2605" t="s"/>
      <c r="X2605" t="s"/>
      <c r="Y2605" t="s"/>
      <c r="Z2605" t="s"/>
      <c r="AA2605" t="s"/>
      <c r="AB2605" t="s">
        <v>28484</v>
      </c>
      <c r="AC2605" t="s">
        <v>28484</v>
      </c>
      <c r="AD2605" t="s">
        <v>124</v>
      </c>
      <c r="AE2605" t="s">
        <v>60</v>
      </c>
      <c r="AF2605" t="s">
        <v>28485</v>
      </c>
      <c r="AG2605" t="s">
        <v>28486</v>
      </c>
      <c r="AH2605" t="s">
        <v>149</v>
      </c>
      <c r="AI2605" t="s">
        <v>28487</v>
      </c>
      <c r="AJ2605" t="s">
        <v>92</v>
      </c>
      <c r="AK2605" t="s">
        <v>66</v>
      </c>
    </row>
    <row r="2606" spans="1:38">
      <c r="A2606" t="s">
        <v>28488</v>
      </c>
      <c r="B2606" t="s">
        <v>28489</v>
      </c>
      <c r="C2606" t="s">
        <v>28490</v>
      </c>
      <c r="D2606" t="s">
        <v>28491</v>
      </c>
      <c r="E2606" t="s">
        <v>28492</v>
      </c>
      <c r="F2606" t="s"/>
      <c r="G2606" t="s">
        <v>50</v>
      </c>
      <c r="H2606" t="s">
        <v>51</v>
      </c>
      <c r="I2606" t="s">
        <v>28493</v>
      </c>
      <c r="J2606" t="s"/>
      <c r="K2606" t="s">
        <v>2925</v>
      </c>
      <c r="L2606" t="s">
        <v>238</v>
      </c>
      <c r="M2606" t="s">
        <v>660</v>
      </c>
      <c r="N2606" t="s">
        <v>2726</v>
      </c>
      <c r="O2606" t="s"/>
      <c r="P2606" t="s">
        <v>28494</v>
      </c>
      <c r="Q2606" t="s">
        <v>67</v>
      </c>
      <c r="R2606" t="s">
        <v>28495</v>
      </c>
      <c r="S2606" t="s"/>
      <c r="T2606" t="s"/>
      <c r="U2606" t="s"/>
      <c r="V2606" t="s"/>
      <c r="W2606" t="s"/>
      <c r="X2606" t="s"/>
      <c r="Y2606" t="s"/>
      <c r="Z2606" t="s"/>
      <c r="AA2606" t="s"/>
      <c r="AB2606" t="s">
        <v>28496</v>
      </c>
      <c r="AC2606" t="s">
        <v>28496</v>
      </c>
      <c r="AD2606" t="s">
        <v>93</v>
      </c>
      <c r="AE2606" t="s">
        <v>277</v>
      </c>
      <c r="AF2606" t="s">
        <v>28497</v>
      </c>
      <c r="AG2606" t="s">
        <v>28498</v>
      </c>
      <c r="AH2606" t="s">
        <v>44</v>
      </c>
      <c r="AI2606" t="s">
        <v>28499</v>
      </c>
      <c r="AJ2606" t="s">
        <v>28500</v>
      </c>
      <c r="AK2606" t="s">
        <v>66</v>
      </c>
    </row>
    <row r="2607" spans="1:38">
      <c r="A2607" t="s">
        <v>28501</v>
      </c>
      <c r="B2607" t="s">
        <v>28502</v>
      </c>
      <c r="C2607" t="s">
        <v>28503</v>
      </c>
      <c r="D2607" t="s">
        <v>28504</v>
      </c>
      <c r="E2607" t="s">
        <v>28505</v>
      </c>
      <c r="F2607" t="s"/>
      <c r="G2607" t="s">
        <v>50</v>
      </c>
      <c r="H2607" t="s">
        <v>51</v>
      </c>
      <c r="I2607" t="s"/>
      <c r="J2607" t="s"/>
      <c r="K2607" t="s"/>
      <c r="L2607" t="s">
        <v>808</v>
      </c>
      <c r="M2607" t="s">
        <v>884</v>
      </c>
      <c r="N2607" t="s">
        <v>885</v>
      </c>
      <c r="O2607" t="s"/>
      <c r="P2607" t="s"/>
      <c r="Q2607" t="s">
        <v>44</v>
      </c>
      <c r="R2607" t="s"/>
      <c r="S2607" t="s"/>
      <c r="T2607" t="s"/>
      <c r="U2607" t="s"/>
      <c r="V2607" t="s"/>
      <c r="W2607" t="s"/>
      <c r="X2607" t="s"/>
      <c r="Y2607" t="s"/>
      <c r="Z2607" t="s"/>
      <c r="AA2607" t="s"/>
      <c r="AB2607" t="s">
        <v>28506</v>
      </c>
      <c r="AC2607" t="s">
        <v>28506</v>
      </c>
      <c r="AD2607" t="s">
        <v>110</v>
      </c>
      <c r="AE2607" t="s">
        <v>1254</v>
      </c>
      <c r="AF2607" t="s">
        <v>28507</v>
      </c>
      <c r="AG2607" t="s">
        <v>10532</v>
      </c>
      <c r="AH2607" t="s">
        <v>63</v>
      </c>
      <c r="AI2607" t="s">
        <v>28508</v>
      </c>
      <c r="AJ2607" t="s">
        <v>28509</v>
      </c>
      <c r="AK2607" t="s">
        <v>66</v>
      </c>
    </row>
    <row r="2608" spans="1:38">
      <c r="A2608" t="s">
        <v>28510</v>
      </c>
      <c r="B2608" t="s">
        <v>28511</v>
      </c>
      <c r="C2608" t="s">
        <v>28512</v>
      </c>
      <c r="D2608" t="s">
        <v>28513</v>
      </c>
      <c r="E2608" t="s">
        <v>28514</v>
      </c>
      <c r="F2608" t="s">
        <v>292</v>
      </c>
      <c r="G2608" t="s">
        <v>50</v>
      </c>
      <c r="H2608" t="s">
        <v>51</v>
      </c>
      <c r="I2608" t="s">
        <v>28515</v>
      </c>
      <c r="J2608" t="s">
        <v>6165</v>
      </c>
      <c r="K2608" t="s">
        <v>354</v>
      </c>
      <c r="L2608" t="s">
        <v>526</v>
      </c>
      <c r="M2608" t="s">
        <v>527</v>
      </c>
      <c r="N2608" t="s">
        <v>1074</v>
      </c>
      <c r="O2608" t="s">
        <v>79</v>
      </c>
      <c r="P2608" t="s">
        <v>28516</v>
      </c>
      <c r="Q2608" t="s">
        <v>67</v>
      </c>
      <c r="R2608" t="s">
        <v>28517</v>
      </c>
      <c r="S2608" t="s"/>
      <c r="T2608" t="s"/>
      <c r="U2608" t="s"/>
      <c r="V2608" t="s"/>
      <c r="W2608" t="s"/>
      <c r="X2608" t="s"/>
      <c r="Y2608" t="s"/>
      <c r="Z2608" t="s"/>
      <c r="AA2608" t="s"/>
      <c r="AB2608" t="s">
        <v>28518</v>
      </c>
      <c r="AC2608" t="s">
        <v>28519</v>
      </c>
      <c r="AD2608" t="s">
        <v>59</v>
      </c>
      <c r="AE2608" t="s">
        <v>904</v>
      </c>
      <c r="AF2608" t="s">
        <v>28520</v>
      </c>
      <c r="AG2608" t="s">
        <v>28521</v>
      </c>
      <c r="AH2608" t="s">
        <v>112</v>
      </c>
      <c r="AI2608" t="s">
        <v>28522</v>
      </c>
      <c r="AJ2608" t="s">
        <v>92</v>
      </c>
      <c r="AK2608" t="s">
        <v>66</v>
      </c>
    </row>
    <row r="2609" spans="1:38">
      <c r="A2609" t="s">
        <v>28523</v>
      </c>
      <c r="B2609" t="s">
        <v>28524</v>
      </c>
      <c r="C2609" t="s">
        <v>28525</v>
      </c>
      <c r="D2609" t="s">
        <v>19940</v>
      </c>
      <c r="E2609" t="s">
        <v>28526</v>
      </c>
      <c r="F2609" t="s">
        <v>1102</v>
      </c>
      <c r="G2609" t="s">
        <v>50</v>
      </c>
      <c r="H2609" t="s">
        <v>51</v>
      </c>
      <c r="I2609" t="s">
        <v>21064</v>
      </c>
      <c r="J2609" t="s">
        <v>1293</v>
      </c>
      <c r="K2609" t="s">
        <v>54</v>
      </c>
      <c r="L2609" t="s">
        <v>808</v>
      </c>
      <c r="M2609" t="s">
        <v>884</v>
      </c>
      <c r="N2609" t="s">
        <v>3784</v>
      </c>
      <c r="O2609" t="s">
        <v>826</v>
      </c>
      <c r="P2609" t="s">
        <v>1521</v>
      </c>
      <c r="Q2609" t="s">
        <v>67</v>
      </c>
      <c r="R2609" t="s"/>
      <c r="S2609" t="s"/>
      <c r="T2609" t="s"/>
      <c r="U2609" t="s"/>
      <c r="V2609" t="s"/>
      <c r="W2609" t="s"/>
      <c r="X2609" t="s"/>
      <c r="Y2609" t="s"/>
      <c r="Z2609" t="s"/>
      <c r="AA2609" t="s"/>
      <c r="AB2609" t="s">
        <v>28527</v>
      </c>
      <c r="AC2609" t="s">
        <v>19945</v>
      </c>
      <c r="AD2609" t="s">
        <v>59</v>
      </c>
      <c r="AE2609" t="s">
        <v>44</v>
      </c>
      <c r="AF2609" t="s">
        <v>19946</v>
      </c>
      <c r="AG2609" t="s">
        <v>44</v>
      </c>
      <c r="AH2609" t="s">
        <v>149</v>
      </c>
      <c r="AI2609" t="s">
        <v>19947</v>
      </c>
      <c r="AJ2609" t="s">
        <v>92</v>
      </c>
      <c r="AK2609" t="s">
        <v>66</v>
      </c>
    </row>
    <row r="2610" spans="1:38">
      <c r="A2610" t="s">
        <v>28528</v>
      </c>
      <c r="B2610" t="s">
        <v>28529</v>
      </c>
      <c r="C2610" t="s">
        <v>28530</v>
      </c>
      <c r="D2610" t="s">
        <v>28531</v>
      </c>
      <c r="E2610" t="s">
        <v>28532</v>
      </c>
      <c r="F2610" t="s">
        <v>396</v>
      </c>
      <c r="G2610" t="s">
        <v>50</v>
      </c>
      <c r="H2610" t="s">
        <v>51</v>
      </c>
      <c r="I2610" t="s">
        <v>28533</v>
      </c>
      <c r="J2610" t="s">
        <v>6142</v>
      </c>
      <c r="K2610" t="s">
        <v>410</v>
      </c>
      <c r="L2610" t="s">
        <v>1880</v>
      </c>
      <c r="M2610" t="s">
        <v>3031</v>
      </c>
      <c r="N2610" t="s">
        <v>11336</v>
      </c>
      <c r="O2610" t="s">
        <v>142</v>
      </c>
      <c r="P2610" t="s"/>
      <c r="Q2610" t="s">
        <v>67</v>
      </c>
      <c r="R2610" t="s">
        <v>28461</v>
      </c>
      <c r="S2610" t="s"/>
      <c r="T2610" t="s"/>
      <c r="U2610" t="s"/>
      <c r="V2610" t="s">
        <v>67</v>
      </c>
      <c r="W2610" t="s"/>
      <c r="X2610" t="s"/>
      <c r="Y2610" t="s"/>
      <c r="Z2610" t="s"/>
      <c r="AA2610" t="s">
        <v>84</v>
      </c>
      <c r="AB2610" t="s">
        <v>28534</v>
      </c>
      <c r="AC2610" t="s">
        <v>28535</v>
      </c>
      <c r="AD2610" t="s">
        <v>93</v>
      </c>
      <c r="AE2610" t="s">
        <v>277</v>
      </c>
      <c r="AF2610" t="s">
        <v>28536</v>
      </c>
      <c r="AG2610" t="s">
        <v>10283</v>
      </c>
      <c r="AH2610" t="s">
        <v>44</v>
      </c>
      <c r="AI2610" t="s">
        <v>28537</v>
      </c>
      <c r="AJ2610" t="s">
        <v>92</v>
      </c>
      <c r="AK2610" t="s">
        <v>66</v>
      </c>
    </row>
    <row r="2611" spans="1:38">
      <c r="A2611" t="s">
        <v>28538</v>
      </c>
      <c r="B2611" t="s">
        <v>28539</v>
      </c>
      <c r="C2611" t="s">
        <v>28540</v>
      </c>
      <c r="D2611" t="s">
        <v>28541</v>
      </c>
      <c r="E2611" t="s">
        <v>28542</v>
      </c>
      <c r="F2611" t="s">
        <v>21220</v>
      </c>
      <c r="G2611" t="s">
        <v>50</v>
      </c>
      <c r="H2611" t="s">
        <v>51</v>
      </c>
      <c r="I2611" t="s">
        <v>1318</v>
      </c>
      <c r="J2611" t="s">
        <v>53</v>
      </c>
      <c r="K2611" t="s">
        <v>54</v>
      </c>
      <c r="L2611" t="s">
        <v>322</v>
      </c>
      <c r="M2611" t="s">
        <v>1251</v>
      </c>
      <c r="N2611" t="s">
        <v>1461</v>
      </c>
      <c r="O2611" t="s">
        <v>59</v>
      </c>
      <c r="P2611" t="s"/>
      <c r="Q2611" t="s"/>
      <c r="R2611" t="s"/>
      <c r="S2611" t="s"/>
      <c r="T2611" t="s"/>
      <c r="U2611" t="s"/>
      <c r="V2611" t="s"/>
      <c r="W2611" t="s"/>
      <c r="X2611" t="s"/>
      <c r="Y2611" t="s"/>
      <c r="Z2611" t="s"/>
      <c r="AA2611" t="s"/>
      <c r="AB2611" t="s">
        <v>28543</v>
      </c>
      <c r="AC2611" t="s">
        <v>28544</v>
      </c>
      <c r="AD2611" t="s">
        <v>124</v>
      </c>
      <c r="AE2611" t="s">
        <v>44</v>
      </c>
      <c r="AF2611" t="s">
        <v>28545</v>
      </c>
      <c r="AG2611" t="s">
        <v>10775</v>
      </c>
      <c r="AH2611" t="s">
        <v>347</v>
      </c>
      <c r="AI2611" t="s">
        <v>28546</v>
      </c>
      <c r="AJ2611" t="s">
        <v>92</v>
      </c>
      <c r="AK2611" t="s">
        <v>66</v>
      </c>
    </row>
    <row r="2612" spans="1:38">
      <c r="A2612" t="s">
        <v>28547</v>
      </c>
      <c r="B2612" t="s">
        <v>28548</v>
      </c>
      <c r="C2612" t="s">
        <v>28549</v>
      </c>
      <c r="D2612" t="s">
        <v>28550</v>
      </c>
      <c r="E2612" t="s">
        <v>28551</v>
      </c>
      <c r="F2612" t="s">
        <v>438</v>
      </c>
      <c r="G2612" t="s">
        <v>50</v>
      </c>
      <c r="H2612" t="s">
        <v>51</v>
      </c>
      <c r="I2612" t="s">
        <v>28552</v>
      </c>
      <c r="J2612" t="s"/>
      <c r="K2612" t="s">
        <v>138</v>
      </c>
      <c r="L2612" t="s">
        <v>204</v>
      </c>
      <c r="M2612" t="s">
        <v>205</v>
      </c>
      <c r="N2612" t="s">
        <v>1061</v>
      </c>
      <c r="O2612" t="s"/>
      <c r="P2612" t="s"/>
      <c r="Q2612" t="s">
        <v>44</v>
      </c>
      <c r="R2612" t="s"/>
      <c r="S2612" t="s"/>
      <c r="T2612" t="s"/>
      <c r="U2612" t="s"/>
      <c r="V2612" t="s"/>
      <c r="W2612" t="s"/>
      <c r="X2612" t="s"/>
      <c r="Y2612" t="s"/>
      <c r="Z2612" t="s"/>
      <c r="AA2612" t="s"/>
      <c r="AB2612" t="s">
        <v>28553</v>
      </c>
      <c r="AC2612" t="s">
        <v>28553</v>
      </c>
      <c r="AD2612" t="s">
        <v>110</v>
      </c>
      <c r="AE2612" t="s">
        <v>1254</v>
      </c>
      <c r="AF2612" t="s">
        <v>28554</v>
      </c>
      <c r="AG2612" t="s">
        <v>28555</v>
      </c>
      <c r="AH2612" t="s">
        <v>110</v>
      </c>
      <c r="AI2612" t="s">
        <v>28556</v>
      </c>
      <c r="AJ2612" t="s">
        <v>28557</v>
      </c>
      <c r="AK2612" t="s">
        <v>66</v>
      </c>
    </row>
    <row r="2613" spans="1:38">
      <c r="A2613" t="s">
        <v>28558</v>
      </c>
      <c r="B2613" t="s">
        <v>28559</v>
      </c>
      <c r="C2613" t="s">
        <v>28560</v>
      </c>
      <c r="D2613" t="s">
        <v>28561</v>
      </c>
      <c r="E2613" t="s">
        <v>28562</v>
      </c>
      <c r="F2613" t="s">
        <v>857</v>
      </c>
      <c r="G2613" t="s">
        <v>50</v>
      </c>
      <c r="H2613" t="s">
        <v>51</v>
      </c>
      <c r="I2613" t="s">
        <v>28563</v>
      </c>
      <c r="J2613" t="s">
        <v>568</v>
      </c>
      <c r="K2613" t="s">
        <v>569</v>
      </c>
      <c r="L2613" t="s">
        <v>189</v>
      </c>
      <c r="M2613" t="s">
        <v>190</v>
      </c>
      <c r="N2613" t="s">
        <v>4800</v>
      </c>
      <c r="O2613" t="s">
        <v>192</v>
      </c>
      <c r="P2613" t="s">
        <v>28564</v>
      </c>
      <c r="Q2613" t="s">
        <v>67</v>
      </c>
      <c r="R2613" t="s">
        <v>28565</v>
      </c>
      <c r="S2613" t="s"/>
      <c r="T2613" t="s"/>
      <c r="U2613" t="s">
        <v>28566</v>
      </c>
      <c r="V2613" t="s">
        <v>67</v>
      </c>
      <c r="W2613" t="s"/>
      <c r="X2613" t="s"/>
      <c r="Y2613" t="s"/>
      <c r="Z2613" t="s"/>
      <c r="AA2613" t="s">
        <v>84</v>
      </c>
      <c r="AB2613" t="s">
        <v>28567</v>
      </c>
      <c r="AC2613" t="s">
        <v>28568</v>
      </c>
      <c r="AD2613" t="s">
        <v>93</v>
      </c>
      <c r="AE2613" t="s">
        <v>277</v>
      </c>
      <c r="AF2613" t="s">
        <v>28569</v>
      </c>
      <c r="AG2613" t="s">
        <v>2215</v>
      </c>
      <c r="AH2613" t="s">
        <v>44</v>
      </c>
      <c r="AI2613" t="s">
        <v>28570</v>
      </c>
      <c r="AJ2613" t="s">
        <v>92</v>
      </c>
      <c r="AK2613" t="s">
        <v>66</v>
      </c>
    </row>
    <row r="2614" spans="1:38">
      <c r="A2614" t="s">
        <v>7781</v>
      </c>
      <c r="B2614" t="s">
        <v>28571</v>
      </c>
      <c r="C2614" t="s">
        <v>28572</v>
      </c>
      <c r="D2614" t="s">
        <v>28573</v>
      </c>
      <c r="E2614" t="s">
        <v>28574</v>
      </c>
      <c r="F2614" t="s">
        <v>49</v>
      </c>
      <c r="G2614" t="s">
        <v>50</v>
      </c>
      <c r="H2614" t="s">
        <v>51</v>
      </c>
      <c r="I2614" t="s">
        <v>10917</v>
      </c>
      <c r="J2614" t="s">
        <v>53</v>
      </c>
      <c r="K2614" t="s">
        <v>54</v>
      </c>
      <c r="L2614" t="s">
        <v>582</v>
      </c>
      <c r="M2614" t="s">
        <v>871</v>
      </c>
      <c r="N2614" t="s">
        <v>1141</v>
      </c>
      <c r="O2614" t="s">
        <v>174</v>
      </c>
      <c r="P2614" t="s"/>
      <c r="Q2614" t="s"/>
      <c r="R2614" t="s"/>
      <c r="S2614" t="s"/>
      <c r="T2614" t="s"/>
      <c r="U2614" t="s"/>
      <c r="V2614" t="s"/>
      <c r="W2614" t="s"/>
      <c r="X2614" t="s"/>
      <c r="Y2614" t="s"/>
      <c r="Z2614" t="s"/>
      <c r="AA2614" t="s"/>
      <c r="AB2614" t="s">
        <v>28575</v>
      </c>
      <c r="AC2614" t="s">
        <v>28576</v>
      </c>
      <c r="AD2614" t="s">
        <v>142</v>
      </c>
      <c r="AE2614" t="s">
        <v>1938</v>
      </c>
      <c r="AF2614" t="s">
        <v>28577</v>
      </c>
      <c r="AG2614" t="s">
        <v>28578</v>
      </c>
      <c r="AH2614" t="s">
        <v>391</v>
      </c>
      <c r="AI2614" t="s">
        <v>28579</v>
      </c>
      <c r="AJ2614" t="s">
        <v>92</v>
      </c>
      <c r="AK2614" t="s">
        <v>66</v>
      </c>
    </row>
    <row r="2615" spans="1:38">
      <c r="A2615" t="s">
        <v>28580</v>
      </c>
      <c r="B2615" t="s">
        <v>28581</v>
      </c>
      <c r="C2615" t="s">
        <v>28582</v>
      </c>
      <c r="D2615" t="s">
        <v>28583</v>
      </c>
      <c r="E2615" t="s">
        <v>28584</v>
      </c>
      <c r="F2615" t="s"/>
      <c r="G2615" t="s">
        <v>72</v>
      </c>
      <c r="H2615" t="s">
        <v>51</v>
      </c>
      <c r="I2615" t="s">
        <v>17070</v>
      </c>
      <c r="J2615" t="s">
        <v>3853</v>
      </c>
      <c r="K2615" t="s">
        <v>453</v>
      </c>
      <c r="L2615" t="s">
        <v>272</v>
      </c>
      <c r="M2615" t="s">
        <v>273</v>
      </c>
      <c r="N2615" t="s">
        <v>5248</v>
      </c>
      <c r="O2615" t="s">
        <v>939</v>
      </c>
      <c r="P2615" t="s"/>
      <c r="Q2615" t="s"/>
      <c r="R2615" t="s"/>
      <c r="S2615" t="s">
        <v>28585</v>
      </c>
      <c r="T2615" t="s">
        <v>63</v>
      </c>
      <c r="U2615" t="s"/>
      <c r="V2615" t="s"/>
      <c r="W2615" t="s">
        <v>28586</v>
      </c>
      <c r="X2615" t="s"/>
      <c r="Y2615" t="s"/>
      <c r="Z2615" t="s"/>
      <c r="AA2615" t="s"/>
      <c r="AB2615" t="s">
        <v>28587</v>
      </c>
      <c r="AC2615" t="s">
        <v>28588</v>
      </c>
      <c r="AD2615" t="s">
        <v>93</v>
      </c>
      <c r="AE2615" t="s">
        <v>44</v>
      </c>
      <c r="AF2615" t="s">
        <v>28589</v>
      </c>
      <c r="AG2615" t="s">
        <v>44</v>
      </c>
      <c r="AH2615" t="s">
        <v>67</v>
      </c>
      <c r="AI2615" t="s">
        <v>28590</v>
      </c>
      <c r="AJ2615" t="s">
        <v>92</v>
      </c>
      <c r="AK2615" t="s">
        <v>66</v>
      </c>
    </row>
    <row r="2616" spans="1:38">
      <c r="A2616" t="s">
        <v>28591</v>
      </c>
      <c r="B2616" t="s">
        <v>28592</v>
      </c>
      <c r="C2616" t="s">
        <v>28593</v>
      </c>
      <c r="D2616" t="s">
        <v>28594</v>
      </c>
      <c r="E2616" t="s">
        <v>28595</v>
      </c>
      <c r="F2616" t="s">
        <v>98</v>
      </c>
      <c r="G2616" t="s">
        <v>50</v>
      </c>
      <c r="H2616" t="s">
        <v>51</v>
      </c>
      <c r="I2616" t="s">
        <v>11097</v>
      </c>
      <c r="J2616" t="s">
        <v>11098</v>
      </c>
      <c r="K2616" t="s">
        <v>237</v>
      </c>
      <c r="L2616" t="s">
        <v>808</v>
      </c>
      <c r="M2616" t="s">
        <v>884</v>
      </c>
      <c r="N2616" t="s">
        <v>885</v>
      </c>
      <c r="O2616" t="s">
        <v>826</v>
      </c>
      <c r="P2616" t="s"/>
      <c r="Q2616" t="s"/>
      <c r="R2616" t="s"/>
      <c r="S2616" t="s"/>
      <c r="T2616" t="s"/>
      <c r="U2616" t="s"/>
      <c r="V2616" t="s"/>
      <c r="W2616" t="s"/>
      <c r="X2616" t="s"/>
      <c r="Y2616" t="s"/>
      <c r="Z2616" t="s"/>
      <c r="AA2616" t="s"/>
      <c r="AB2616" t="s">
        <v>28596</v>
      </c>
      <c r="AC2616" t="s">
        <v>28597</v>
      </c>
      <c r="AD2616" t="s">
        <v>86</v>
      </c>
      <c r="AE2616" t="s">
        <v>44</v>
      </c>
      <c r="AF2616" t="s">
        <v>28598</v>
      </c>
      <c r="AG2616" t="s">
        <v>3699</v>
      </c>
      <c r="AH2616" t="s">
        <v>345</v>
      </c>
      <c r="AI2616" t="s">
        <v>28599</v>
      </c>
      <c r="AJ2616" t="s">
        <v>92</v>
      </c>
      <c r="AK2616" t="s">
        <v>66</v>
      </c>
    </row>
    <row r="2617" spans="1:38">
      <c r="A2617" t="s">
        <v>28600</v>
      </c>
      <c r="B2617" t="s">
        <v>28601</v>
      </c>
      <c r="C2617" t="s">
        <v>28602</v>
      </c>
      <c r="D2617" t="s">
        <v>28603</v>
      </c>
      <c r="E2617" t="s">
        <v>28604</v>
      </c>
      <c r="F2617" t="s">
        <v>5576</v>
      </c>
      <c r="G2617" t="s">
        <v>50</v>
      </c>
      <c r="H2617" t="s">
        <v>51</v>
      </c>
      <c r="I2617" t="s">
        <v>28605</v>
      </c>
      <c r="J2617" t="s">
        <v>2648</v>
      </c>
      <c r="K2617" t="s">
        <v>54</v>
      </c>
      <c r="L2617" t="s">
        <v>120</v>
      </c>
      <c r="M2617" t="s">
        <v>382</v>
      </c>
      <c r="N2617" t="s">
        <v>383</v>
      </c>
      <c r="O2617" t="s">
        <v>90</v>
      </c>
      <c r="P2617" t="s"/>
      <c r="Q2617" t="s"/>
      <c r="R2617" t="s"/>
      <c r="S2617" t="s">
        <v>3451</v>
      </c>
      <c r="T2617" t="s">
        <v>59</v>
      </c>
      <c r="U2617" t="s"/>
      <c r="V2617" t="s"/>
      <c r="W2617" t="s"/>
      <c r="X2617" t="s"/>
      <c r="Y2617" t="s"/>
      <c r="Z2617" t="s"/>
      <c r="AA2617" t="s"/>
      <c r="AB2617" t="s">
        <v>28606</v>
      </c>
      <c r="AC2617" t="s">
        <v>28607</v>
      </c>
      <c r="AD2617" t="s">
        <v>59</v>
      </c>
      <c r="AE2617" t="s">
        <v>44</v>
      </c>
      <c r="AF2617" t="s">
        <v>28608</v>
      </c>
      <c r="AG2617" t="s">
        <v>11543</v>
      </c>
      <c r="AH2617" t="s">
        <v>86</v>
      </c>
      <c r="AI2617" t="s">
        <v>28609</v>
      </c>
      <c r="AJ2617" t="s">
        <v>92</v>
      </c>
      <c r="AK2617" t="s">
        <v>66</v>
      </c>
    </row>
    <row r="2618" spans="1:38">
      <c r="A2618" t="s">
        <v>23660</v>
      </c>
      <c r="B2618" t="s">
        <v>28610</v>
      </c>
      <c r="C2618" t="s">
        <v>28611</v>
      </c>
      <c r="D2618" t="s">
        <v>28612</v>
      </c>
      <c r="E2618" t="s">
        <v>28613</v>
      </c>
      <c r="F2618" t="s">
        <v>49</v>
      </c>
      <c r="G2618" t="s">
        <v>50</v>
      </c>
      <c r="H2618" t="s">
        <v>51</v>
      </c>
      <c r="I2618" t="s">
        <v>768</v>
      </c>
      <c r="J2618" t="s"/>
      <c r="K2618" t="s">
        <v>569</v>
      </c>
      <c r="L2618" t="s">
        <v>55</v>
      </c>
      <c r="M2618" t="s">
        <v>56</v>
      </c>
      <c r="N2618" t="s">
        <v>1772</v>
      </c>
      <c r="O2618" t="s"/>
      <c r="P2618" t="s">
        <v>28614</v>
      </c>
      <c r="Q2618" t="s">
        <v>93</v>
      </c>
      <c r="R2618" t="s">
        <v>28615</v>
      </c>
      <c r="S2618" t="s"/>
      <c r="T2618" t="s"/>
      <c r="U2618" t="s"/>
      <c r="V2618" t="s"/>
      <c r="W2618" t="s"/>
      <c r="X2618" t="s"/>
      <c r="Y2618" t="s"/>
      <c r="Z2618" t="s"/>
      <c r="AA2618" t="s"/>
      <c r="AB2618" t="s">
        <v>28616</v>
      </c>
      <c r="AC2618" t="s">
        <v>28616</v>
      </c>
      <c r="AD2618" t="s">
        <v>86</v>
      </c>
      <c r="AE2618" t="s">
        <v>5675</v>
      </c>
      <c r="AF2618" t="s">
        <v>28617</v>
      </c>
      <c r="AG2618" t="s">
        <v>28618</v>
      </c>
      <c r="AH2618" t="s">
        <v>110</v>
      </c>
      <c r="AI2618" t="s">
        <v>28619</v>
      </c>
      <c r="AJ2618" t="s">
        <v>28620</v>
      </c>
      <c r="AK2618" t="s">
        <v>66</v>
      </c>
    </row>
    <row r="2619" spans="1:38">
      <c r="A2619" t="s">
        <v>28621</v>
      </c>
      <c r="B2619" t="s">
        <v>28622</v>
      </c>
      <c r="C2619" t="s">
        <v>28623</v>
      </c>
      <c r="D2619" t="s">
        <v>28624</v>
      </c>
      <c r="E2619" t="s">
        <v>28625</v>
      </c>
      <c r="F2619" t="s">
        <v>857</v>
      </c>
      <c r="G2619" t="s">
        <v>50</v>
      </c>
      <c r="H2619" t="s">
        <v>51</v>
      </c>
      <c r="I2619" t="s">
        <v>28626</v>
      </c>
      <c r="J2619" t="s">
        <v>28627</v>
      </c>
      <c r="K2619" t="s">
        <v>354</v>
      </c>
      <c r="L2619" t="s">
        <v>1880</v>
      </c>
      <c r="M2619" t="s">
        <v>3031</v>
      </c>
      <c r="N2619" t="s">
        <v>11336</v>
      </c>
      <c r="O2619" t="s">
        <v>192</v>
      </c>
      <c r="P2619" t="s"/>
      <c r="Q2619" t="s"/>
      <c r="R2619" t="s"/>
      <c r="S2619" t="s"/>
      <c r="T2619" t="s"/>
      <c r="U2619" t="s"/>
      <c r="V2619" t="s">
        <v>67</v>
      </c>
      <c r="W2619" t="s"/>
      <c r="X2619" t="s"/>
      <c r="Y2619" t="s"/>
      <c r="Z2619" t="s"/>
      <c r="AA2619" t="s">
        <v>84</v>
      </c>
      <c r="AB2619" t="s">
        <v>28628</v>
      </c>
      <c r="AC2619" t="s">
        <v>28629</v>
      </c>
      <c r="AD2619" t="s">
        <v>112</v>
      </c>
      <c r="AE2619" t="s">
        <v>60</v>
      </c>
      <c r="AF2619" t="s">
        <v>28630</v>
      </c>
      <c r="AG2619" t="s">
        <v>28631</v>
      </c>
      <c r="AH2619" t="s">
        <v>44</v>
      </c>
      <c r="AI2619" t="s">
        <v>28632</v>
      </c>
      <c r="AJ2619" t="s">
        <v>92</v>
      </c>
      <c r="AK2619" t="s">
        <v>66</v>
      </c>
    </row>
    <row r="2620" spans="1:38">
      <c r="A2620" t="s">
        <v>28633</v>
      </c>
      <c r="B2620" t="s">
        <v>28634</v>
      </c>
      <c r="C2620" t="s">
        <v>28635</v>
      </c>
      <c r="D2620" t="s">
        <v>28636</v>
      </c>
      <c r="E2620" t="s">
        <v>28637</v>
      </c>
      <c r="F2620" t="s">
        <v>49</v>
      </c>
      <c r="G2620" t="s">
        <v>50</v>
      </c>
      <c r="H2620" t="s">
        <v>51</v>
      </c>
      <c r="I2620" t="s">
        <v>1725</v>
      </c>
      <c r="J2620" t="s">
        <v>53</v>
      </c>
      <c r="K2620" t="s">
        <v>54</v>
      </c>
      <c r="L2620" t="s">
        <v>156</v>
      </c>
      <c r="M2620" t="s">
        <v>157</v>
      </c>
      <c r="N2620" t="s">
        <v>158</v>
      </c>
      <c r="O2620" t="s">
        <v>241</v>
      </c>
      <c r="P2620" t="s">
        <v>3761</v>
      </c>
      <c r="Q2620" t="s">
        <v>67</v>
      </c>
      <c r="R2620" t="s">
        <v>2235</v>
      </c>
      <c r="S2620" t="s"/>
      <c r="T2620" t="s"/>
      <c r="U2620" t="s"/>
      <c r="V2620" t="s"/>
      <c r="W2620" t="s"/>
      <c r="X2620" t="s"/>
      <c r="Y2620" t="s"/>
      <c r="Z2620" t="s"/>
      <c r="AA2620" t="s"/>
      <c r="AB2620" t="s">
        <v>28638</v>
      </c>
      <c r="AC2620" t="s">
        <v>28639</v>
      </c>
      <c r="AD2620" t="s">
        <v>59</v>
      </c>
      <c r="AE2620" t="s">
        <v>44</v>
      </c>
      <c r="AF2620" t="s">
        <v>28640</v>
      </c>
      <c r="AG2620" t="s">
        <v>28641</v>
      </c>
      <c r="AH2620" t="s">
        <v>86</v>
      </c>
      <c r="AI2620" t="s">
        <v>28642</v>
      </c>
      <c r="AJ2620" t="s">
        <v>92</v>
      </c>
      <c r="AK2620" t="s">
        <v>66</v>
      </c>
    </row>
    <row r="2621" spans="1:38">
      <c r="A2621" t="s">
        <v>15896</v>
      </c>
      <c r="B2621" t="s">
        <v>28643</v>
      </c>
      <c r="C2621" t="s">
        <v>28644</v>
      </c>
      <c r="D2621" t="s">
        <v>28645</v>
      </c>
      <c r="E2621" t="s">
        <v>28646</v>
      </c>
      <c r="F2621" t="s">
        <v>233</v>
      </c>
      <c r="G2621" t="s">
        <v>50</v>
      </c>
      <c r="H2621" t="s">
        <v>51</v>
      </c>
      <c r="I2621" t="s">
        <v>2007</v>
      </c>
      <c r="J2621" t="s">
        <v>398</v>
      </c>
      <c r="K2621" t="s">
        <v>354</v>
      </c>
      <c r="L2621" t="s">
        <v>355</v>
      </c>
      <c r="M2621" t="s">
        <v>356</v>
      </c>
      <c r="N2621" t="s">
        <v>997</v>
      </c>
      <c r="O2621" t="s">
        <v>241</v>
      </c>
      <c r="P2621" t="s">
        <v>28647</v>
      </c>
      <c r="Q2621" t="s">
        <v>67</v>
      </c>
      <c r="R2621" t="s"/>
      <c r="S2621" t="s"/>
      <c r="T2621" t="s"/>
      <c r="U2621" t="s"/>
      <c r="V2621" t="s"/>
      <c r="W2621" t="s"/>
      <c r="X2621" t="s"/>
      <c r="Y2621" t="s"/>
      <c r="Z2621" t="s"/>
      <c r="AA2621" t="s"/>
      <c r="AB2621" t="s">
        <v>28648</v>
      </c>
      <c r="AC2621" t="s">
        <v>28649</v>
      </c>
      <c r="AD2621" t="s">
        <v>112</v>
      </c>
      <c r="AE2621" t="s">
        <v>60</v>
      </c>
      <c r="AF2621" t="s">
        <v>28650</v>
      </c>
      <c r="AG2621" t="s">
        <v>28651</v>
      </c>
      <c r="AH2621" t="s">
        <v>67</v>
      </c>
      <c r="AI2621" t="s">
        <v>28652</v>
      </c>
      <c r="AJ2621" t="s">
        <v>92</v>
      </c>
      <c r="AK2621" t="s">
        <v>66</v>
      </c>
    </row>
    <row r="2622" spans="1:38">
      <c r="A2622" t="s">
        <v>20541</v>
      </c>
      <c r="B2622" t="s">
        <v>28653</v>
      </c>
      <c r="C2622" t="s">
        <v>28654</v>
      </c>
      <c r="D2622" t="s">
        <v>28655</v>
      </c>
      <c r="E2622" t="s">
        <v>28656</v>
      </c>
      <c r="F2622" t="s">
        <v>233</v>
      </c>
      <c r="G2622" t="s">
        <v>50</v>
      </c>
      <c r="H2622" t="s">
        <v>51</v>
      </c>
      <c r="I2622" t="s">
        <v>11836</v>
      </c>
      <c r="J2622" t="s"/>
      <c r="K2622" t="s">
        <v>4044</v>
      </c>
      <c r="L2622" t="s">
        <v>55</v>
      </c>
      <c r="M2622" t="s">
        <v>56</v>
      </c>
      <c r="N2622" t="s">
        <v>426</v>
      </c>
      <c r="O2622" t="s"/>
      <c r="P2622" t="s"/>
      <c r="Q2622" t="s">
        <v>44</v>
      </c>
      <c r="R2622" t="s"/>
      <c r="S2622" t="s"/>
      <c r="T2622" t="s"/>
      <c r="U2622" t="s"/>
      <c r="V2622" t="s"/>
      <c r="W2622" t="s"/>
      <c r="X2622" t="s"/>
      <c r="Y2622" t="s"/>
      <c r="Z2622" t="s"/>
      <c r="AA2622" t="s"/>
      <c r="AB2622" t="s">
        <v>28657</v>
      </c>
      <c r="AC2622" t="s">
        <v>28657</v>
      </c>
      <c r="AD2622" t="s">
        <v>174</v>
      </c>
      <c r="AE2622" t="s">
        <v>1333</v>
      </c>
      <c r="AF2622" t="s">
        <v>28658</v>
      </c>
      <c r="AG2622" t="s">
        <v>28659</v>
      </c>
      <c r="AH2622" t="s">
        <v>110</v>
      </c>
      <c r="AI2622" t="s">
        <v>28660</v>
      </c>
      <c r="AJ2622" t="s">
        <v>28661</v>
      </c>
      <c r="AK2622" t="s">
        <v>66</v>
      </c>
    </row>
    <row r="2623" spans="1:38">
      <c r="A2623" t="s">
        <v>28662</v>
      </c>
      <c r="B2623" t="s">
        <v>28663</v>
      </c>
      <c r="C2623" t="s">
        <v>28664</v>
      </c>
      <c r="D2623" t="s">
        <v>28665</v>
      </c>
      <c r="E2623" t="s">
        <v>28666</v>
      </c>
      <c r="F2623" t="s">
        <v>255</v>
      </c>
      <c r="G2623" t="s">
        <v>50</v>
      </c>
      <c r="H2623" t="s">
        <v>51</v>
      </c>
      <c r="I2623" t="s">
        <v>28667</v>
      </c>
      <c r="J2623" t="s"/>
      <c r="K2623" t="s">
        <v>410</v>
      </c>
      <c r="L2623" t="s">
        <v>55</v>
      </c>
      <c r="M2623" t="s">
        <v>56</v>
      </c>
      <c r="N2623" t="s">
        <v>441</v>
      </c>
      <c r="O2623" t="s"/>
      <c r="P2623" t="s"/>
      <c r="Q2623" t="s">
        <v>44</v>
      </c>
      <c r="R2623" t="s"/>
      <c r="S2623" t="s"/>
      <c r="T2623" t="s"/>
      <c r="U2623" t="s"/>
      <c r="V2623" t="s"/>
      <c r="W2623" t="s"/>
      <c r="X2623" t="s"/>
      <c r="Y2623" t="s"/>
      <c r="Z2623" t="s"/>
      <c r="AA2623" t="s"/>
      <c r="AB2623" t="s">
        <v>28668</v>
      </c>
      <c r="AC2623" t="s">
        <v>28668</v>
      </c>
      <c r="AD2623" t="s">
        <v>174</v>
      </c>
      <c r="AE2623" t="s">
        <v>44</v>
      </c>
      <c r="AF2623" t="s">
        <v>28669</v>
      </c>
      <c r="AG2623" t="s">
        <v>28670</v>
      </c>
      <c r="AH2623" t="s">
        <v>110</v>
      </c>
      <c r="AI2623" t="s">
        <v>28671</v>
      </c>
      <c r="AJ2623" t="s">
        <v>28672</v>
      </c>
      <c r="AK2623" t="s">
        <v>66</v>
      </c>
    </row>
    <row r="2624" spans="1:38">
      <c r="A2624" t="s">
        <v>28673</v>
      </c>
      <c r="B2624" t="s">
        <v>28674</v>
      </c>
      <c r="C2624" t="s">
        <v>28675</v>
      </c>
      <c r="D2624" t="s">
        <v>28676</v>
      </c>
      <c r="E2624" t="s">
        <v>28677</v>
      </c>
      <c r="F2624" t="s">
        <v>968</v>
      </c>
      <c r="G2624" t="s">
        <v>50</v>
      </c>
      <c r="H2624" t="s">
        <v>51</v>
      </c>
      <c r="I2624" t="s">
        <v>954</v>
      </c>
      <c r="J2624" t="s">
        <v>53</v>
      </c>
      <c r="K2624" t="s">
        <v>54</v>
      </c>
      <c r="L2624" t="s">
        <v>355</v>
      </c>
      <c r="M2624" t="s">
        <v>356</v>
      </c>
      <c r="N2624" t="s">
        <v>5998</v>
      </c>
      <c r="O2624" t="s">
        <v>103</v>
      </c>
      <c r="P2624" t="s">
        <v>28678</v>
      </c>
      <c r="Q2624" t="s">
        <v>112</v>
      </c>
      <c r="R2624" t="s"/>
      <c r="S2624" t="s"/>
      <c r="T2624" t="s"/>
      <c r="U2624" t="s"/>
      <c r="V2624" t="s"/>
      <c r="W2624" t="s"/>
      <c r="X2624" t="s"/>
      <c r="Y2624" t="s"/>
      <c r="Z2624" t="s"/>
      <c r="AA2624" t="s"/>
      <c r="AB2624" t="s">
        <v>28679</v>
      </c>
      <c r="AC2624" t="s">
        <v>28680</v>
      </c>
      <c r="AD2624" t="s">
        <v>93</v>
      </c>
      <c r="AE2624" t="s">
        <v>44</v>
      </c>
      <c r="AF2624" t="s">
        <v>28681</v>
      </c>
      <c r="AG2624" t="s">
        <v>11951</v>
      </c>
      <c r="AH2624" t="s">
        <v>44</v>
      </c>
      <c r="AI2624" t="s">
        <v>28682</v>
      </c>
      <c r="AJ2624" t="s">
        <v>92</v>
      </c>
      <c r="AK2624" t="s">
        <v>1849</v>
      </c>
    </row>
    <row r="2625" spans="1:38">
      <c r="A2625" t="s">
        <v>28683</v>
      </c>
      <c r="B2625" t="s">
        <v>28684</v>
      </c>
      <c r="C2625" t="s">
        <v>28685</v>
      </c>
      <c r="D2625" t="s">
        <v>28686</v>
      </c>
      <c r="E2625" t="s">
        <v>28687</v>
      </c>
      <c r="F2625" t="s">
        <v>185</v>
      </c>
      <c r="G2625" t="s">
        <v>50</v>
      </c>
      <c r="H2625" t="s">
        <v>51</v>
      </c>
      <c r="I2625" t="s">
        <v>10458</v>
      </c>
      <c r="J2625" t="s">
        <v>1127</v>
      </c>
      <c r="K2625" t="s">
        <v>54</v>
      </c>
      <c r="L2625" t="s">
        <v>170</v>
      </c>
      <c r="M2625" t="s">
        <v>336</v>
      </c>
      <c r="N2625" t="s">
        <v>5685</v>
      </c>
      <c r="O2625" t="s">
        <v>642</v>
      </c>
      <c r="P2625" t="s">
        <v>28688</v>
      </c>
      <c r="Q2625" t="s">
        <v>151</v>
      </c>
      <c r="R2625" t="s">
        <v>28689</v>
      </c>
      <c r="S2625" t="s"/>
      <c r="T2625" t="s"/>
      <c r="U2625" t="s"/>
      <c r="V2625" t="s"/>
      <c r="W2625" t="s"/>
      <c r="X2625" t="s"/>
      <c r="Y2625" t="s"/>
      <c r="Z2625" t="s"/>
      <c r="AA2625" t="s"/>
      <c r="AB2625" t="s">
        <v>28690</v>
      </c>
      <c r="AC2625" t="s">
        <v>28691</v>
      </c>
      <c r="AD2625" t="s">
        <v>63</v>
      </c>
      <c r="AE2625" t="s">
        <v>387</v>
      </c>
      <c r="AF2625" t="s">
        <v>28692</v>
      </c>
      <c r="AG2625" t="s">
        <v>28693</v>
      </c>
      <c r="AH2625" t="s">
        <v>44</v>
      </c>
      <c r="AI2625" t="s">
        <v>28694</v>
      </c>
      <c r="AJ2625" t="s">
        <v>92</v>
      </c>
      <c r="AK2625" t="s">
        <v>66</v>
      </c>
    </row>
    <row r="2626" spans="1:38">
      <c r="A2626" t="s">
        <v>28695</v>
      </c>
      <c r="B2626" t="s">
        <v>28696</v>
      </c>
      <c r="C2626" t="s">
        <v>28697</v>
      </c>
      <c r="D2626" t="s">
        <v>28698</v>
      </c>
      <c r="E2626" t="s">
        <v>28699</v>
      </c>
      <c r="F2626" t="s">
        <v>233</v>
      </c>
      <c r="G2626" t="s">
        <v>50</v>
      </c>
      <c r="H2626" t="s">
        <v>51</v>
      </c>
      <c r="I2626" t="s">
        <v>28700</v>
      </c>
      <c r="J2626" t="s">
        <v>53</v>
      </c>
      <c r="K2626" t="s">
        <v>54</v>
      </c>
      <c r="L2626" t="s">
        <v>55</v>
      </c>
      <c r="M2626" t="s">
        <v>56</v>
      </c>
      <c r="N2626" t="s">
        <v>426</v>
      </c>
      <c r="O2626" t="s"/>
      <c r="P2626" t="s"/>
      <c r="Q2626" t="s">
        <v>44</v>
      </c>
      <c r="R2626" t="s"/>
      <c r="S2626" t="s"/>
      <c r="T2626" t="s"/>
      <c r="U2626" t="s"/>
      <c r="V2626" t="s"/>
      <c r="W2626" t="s"/>
      <c r="X2626" t="s"/>
      <c r="Y2626" t="s"/>
      <c r="Z2626" t="s"/>
      <c r="AA2626" t="s"/>
      <c r="AB2626" t="s">
        <v>28701</v>
      </c>
      <c r="AC2626" t="s">
        <v>28701</v>
      </c>
      <c r="AD2626" t="s">
        <v>59</v>
      </c>
      <c r="AE2626" t="s">
        <v>277</v>
      </c>
      <c r="AF2626" t="s">
        <v>28702</v>
      </c>
      <c r="AG2626" t="s">
        <v>28703</v>
      </c>
      <c r="AH2626" t="s">
        <v>59</v>
      </c>
      <c r="AI2626" t="s">
        <v>28704</v>
      </c>
      <c r="AJ2626" t="s">
        <v>28705</v>
      </c>
      <c r="AK2626" t="s">
        <v>66</v>
      </c>
    </row>
    <row r="2627" spans="1:38">
      <c r="A2627" t="s">
        <v>24084</v>
      </c>
      <c r="B2627" t="s">
        <v>28706</v>
      </c>
      <c r="C2627" t="s">
        <v>28707</v>
      </c>
      <c r="D2627" t="s">
        <v>28708</v>
      </c>
      <c r="E2627" t="s">
        <v>28709</v>
      </c>
      <c r="F2627" t="s">
        <v>697</v>
      </c>
      <c r="G2627" t="s">
        <v>50</v>
      </c>
      <c r="H2627" t="s">
        <v>51</v>
      </c>
      <c r="I2627" t="s">
        <v>28710</v>
      </c>
      <c r="J2627" t="s">
        <v>12431</v>
      </c>
      <c r="K2627" t="s">
        <v>237</v>
      </c>
      <c r="L2627" t="s">
        <v>454</v>
      </c>
      <c r="M2627" t="s">
        <v>454</v>
      </c>
      <c r="N2627" t="s">
        <v>556</v>
      </c>
      <c r="O2627" t="s">
        <v>86</v>
      </c>
      <c r="P2627" t="s"/>
      <c r="Q2627" t="s"/>
      <c r="R2627" t="s"/>
      <c r="S2627" t="s"/>
      <c r="T2627" t="s"/>
      <c r="U2627" t="s"/>
      <c r="V2627" t="s"/>
      <c r="W2627" t="s"/>
      <c r="X2627" t="s"/>
      <c r="Y2627" t="s"/>
      <c r="Z2627" t="s"/>
      <c r="AA2627" t="s"/>
      <c r="AB2627" t="s">
        <v>28711</v>
      </c>
      <c r="AC2627" t="s">
        <v>28712</v>
      </c>
      <c r="AD2627" t="s">
        <v>59</v>
      </c>
      <c r="AE2627" t="s">
        <v>44</v>
      </c>
      <c r="AF2627" t="s">
        <v>28713</v>
      </c>
      <c r="AG2627" t="s">
        <v>9135</v>
      </c>
      <c r="AH2627" t="s">
        <v>209</v>
      </c>
      <c r="AI2627" t="s">
        <v>28714</v>
      </c>
      <c r="AJ2627" t="s">
        <v>92</v>
      </c>
      <c r="AK2627" t="s">
        <v>66</v>
      </c>
    </row>
    <row r="2628" spans="1:38">
      <c r="A2628" t="s">
        <v>28715</v>
      </c>
      <c r="B2628" t="s">
        <v>28716</v>
      </c>
      <c r="C2628" t="s">
        <v>28717</v>
      </c>
      <c r="D2628" t="s">
        <v>28718</v>
      </c>
      <c r="E2628" t="s">
        <v>28719</v>
      </c>
      <c r="F2628" t="s">
        <v>3100</v>
      </c>
      <c r="G2628" t="s">
        <v>50</v>
      </c>
      <c r="H2628" t="s">
        <v>51</v>
      </c>
      <c r="I2628" t="s">
        <v>28720</v>
      </c>
      <c r="J2628" t="s">
        <v>6142</v>
      </c>
      <c r="K2628" t="s">
        <v>410</v>
      </c>
      <c r="L2628" t="s">
        <v>238</v>
      </c>
      <c r="M2628" t="s">
        <v>660</v>
      </c>
      <c r="N2628" t="s">
        <v>2792</v>
      </c>
      <c r="O2628" t="s">
        <v>195</v>
      </c>
      <c r="P2628" t="s"/>
      <c r="Q2628" t="s">
        <v>67</v>
      </c>
      <c r="R2628" t="s">
        <v>28721</v>
      </c>
      <c r="S2628" t="s"/>
      <c r="T2628" t="s">
        <v>59</v>
      </c>
      <c r="U2628" t="s">
        <v>28722</v>
      </c>
      <c r="V2628" t="s">
        <v>93</v>
      </c>
      <c r="W2628" t="s"/>
      <c r="X2628" t="s"/>
      <c r="Y2628" t="s"/>
      <c r="Z2628" t="s"/>
      <c r="AA2628" t="s">
        <v>84</v>
      </c>
      <c r="AB2628" t="s">
        <v>28723</v>
      </c>
      <c r="AC2628" t="s">
        <v>28724</v>
      </c>
      <c r="AD2628" t="s">
        <v>63</v>
      </c>
      <c r="AE2628" t="s">
        <v>387</v>
      </c>
      <c r="AF2628" t="s">
        <v>28725</v>
      </c>
      <c r="AG2628" t="s">
        <v>28726</v>
      </c>
      <c r="AH2628" t="s">
        <v>93</v>
      </c>
      <c r="AI2628" t="s">
        <v>28727</v>
      </c>
      <c r="AJ2628" t="s">
        <v>92</v>
      </c>
      <c r="AK2628" t="s">
        <v>66</v>
      </c>
    </row>
    <row r="2629" spans="1:38">
      <c r="A2629" t="s">
        <v>28728</v>
      </c>
      <c r="B2629" t="s">
        <v>28729</v>
      </c>
      <c r="C2629" t="s">
        <v>28730</v>
      </c>
      <c r="D2629" t="s">
        <v>28731</v>
      </c>
      <c r="E2629" t="s">
        <v>28732</v>
      </c>
      <c r="F2629" t="s">
        <v>646</v>
      </c>
      <c r="G2629" t="s">
        <v>50</v>
      </c>
      <c r="H2629" t="s">
        <v>51</v>
      </c>
      <c r="I2629" t="s">
        <v>26891</v>
      </c>
      <c r="J2629" t="s">
        <v>13188</v>
      </c>
      <c r="K2629" t="s">
        <v>237</v>
      </c>
      <c r="L2629" t="s">
        <v>139</v>
      </c>
      <c r="M2629" t="s">
        <v>500</v>
      </c>
      <c r="N2629" t="s">
        <v>649</v>
      </c>
      <c r="O2629" t="s">
        <v>86</v>
      </c>
      <c r="P2629" t="s"/>
      <c r="Q2629" t="s"/>
      <c r="R2629" t="s"/>
      <c r="S2629" t="s"/>
      <c r="T2629" t="s"/>
      <c r="U2629" t="s">
        <v>28733</v>
      </c>
      <c r="V2629" t="s">
        <v>67</v>
      </c>
      <c r="W2629" t="s"/>
      <c r="X2629" t="s"/>
      <c r="Y2629" t="s"/>
      <c r="Z2629" t="s"/>
      <c r="AA2629" t="s">
        <v>84</v>
      </c>
      <c r="AB2629" t="s">
        <v>28734</v>
      </c>
      <c r="AC2629" t="s">
        <v>28734</v>
      </c>
      <c r="AD2629" t="s">
        <v>63</v>
      </c>
      <c r="AE2629" t="s">
        <v>387</v>
      </c>
      <c r="AF2629" t="s">
        <v>28735</v>
      </c>
      <c r="AG2629" t="s">
        <v>44</v>
      </c>
      <c r="AH2629" t="s">
        <v>63</v>
      </c>
      <c r="AI2629" t="s">
        <v>28736</v>
      </c>
      <c r="AJ2629" t="s">
        <v>92</v>
      </c>
      <c r="AK2629" t="s">
        <v>66</v>
      </c>
    </row>
    <row r="2630" spans="1:38">
      <c r="A2630" t="s">
        <v>28737</v>
      </c>
      <c r="B2630" t="s">
        <v>28738</v>
      </c>
      <c r="C2630" t="s">
        <v>28739</v>
      </c>
      <c r="D2630" t="s">
        <v>28740</v>
      </c>
      <c r="E2630" t="s">
        <v>28741</v>
      </c>
      <c r="F2630" t="s">
        <v>233</v>
      </c>
      <c r="G2630" t="s">
        <v>50</v>
      </c>
      <c r="H2630" t="s">
        <v>51</v>
      </c>
      <c r="I2630" t="s">
        <v>3795</v>
      </c>
      <c r="J2630" t="s">
        <v>13477</v>
      </c>
      <c r="K2630" t="s">
        <v>237</v>
      </c>
      <c r="L2630" t="s">
        <v>808</v>
      </c>
      <c r="M2630" t="s">
        <v>884</v>
      </c>
      <c r="N2630" t="s">
        <v>2996</v>
      </c>
      <c r="O2630" t="s">
        <v>79</v>
      </c>
      <c r="P2630" t="s"/>
      <c r="Q2630" t="s"/>
      <c r="R2630" t="s"/>
      <c r="S2630" t="s"/>
      <c r="T2630" t="s">
        <v>67</v>
      </c>
      <c r="U2630" t="s"/>
      <c r="V2630" t="s"/>
      <c r="W2630" t="s"/>
      <c r="X2630" t="s"/>
      <c r="Y2630" t="s"/>
      <c r="Z2630" t="s"/>
      <c r="AA2630" t="s"/>
      <c r="AB2630" t="s">
        <v>28742</v>
      </c>
      <c r="AC2630" t="s">
        <v>28743</v>
      </c>
      <c r="AD2630" t="s">
        <v>93</v>
      </c>
      <c r="AE2630" t="s">
        <v>44</v>
      </c>
      <c r="AF2630" t="s">
        <v>28744</v>
      </c>
      <c r="AG2630" t="s">
        <v>44</v>
      </c>
      <c r="AH2630" t="s">
        <v>67</v>
      </c>
      <c r="AI2630" t="s">
        <v>28745</v>
      </c>
      <c r="AJ2630" t="s">
        <v>92</v>
      </c>
      <c r="AK2630" t="s">
        <v>66</v>
      </c>
    </row>
    <row r="2631" spans="1:38">
      <c r="A2631" t="s">
        <v>28746</v>
      </c>
      <c r="B2631" t="s">
        <v>28747</v>
      </c>
      <c r="C2631" t="s">
        <v>28748</v>
      </c>
      <c r="D2631" t="s">
        <v>28749</v>
      </c>
      <c r="E2631" t="s">
        <v>28750</v>
      </c>
      <c r="F2631" t="s">
        <v>98</v>
      </c>
      <c r="G2631" t="s">
        <v>50</v>
      </c>
      <c r="H2631" t="s">
        <v>51</v>
      </c>
      <c r="I2631" t="s">
        <v>28751</v>
      </c>
      <c r="J2631" t="s"/>
      <c r="K2631" t="s">
        <v>1395</v>
      </c>
      <c r="L2631" t="s">
        <v>120</v>
      </c>
      <c r="M2631" t="s">
        <v>121</v>
      </c>
      <c r="N2631" t="s">
        <v>899</v>
      </c>
      <c r="O2631" t="s"/>
      <c r="P2631" t="s"/>
      <c r="Q2631" t="s">
        <v>44</v>
      </c>
      <c r="R2631" t="s"/>
      <c r="S2631" t="s"/>
      <c r="T2631" t="s"/>
      <c r="U2631" t="s"/>
      <c r="V2631" t="s"/>
      <c r="W2631" t="s"/>
      <c r="X2631" t="s"/>
      <c r="Y2631" t="s"/>
      <c r="Z2631" t="s"/>
      <c r="AA2631" t="s"/>
      <c r="AB2631" t="s">
        <v>28752</v>
      </c>
      <c r="AC2631" t="s">
        <v>28753</v>
      </c>
      <c r="AD2631" t="s">
        <v>93</v>
      </c>
      <c r="AE2631" t="s">
        <v>277</v>
      </c>
      <c r="AF2631" t="s">
        <v>28754</v>
      </c>
      <c r="AG2631" t="s">
        <v>3480</v>
      </c>
      <c r="AH2631" t="s">
        <v>44</v>
      </c>
      <c r="AI2631" t="s">
        <v>28755</v>
      </c>
      <c r="AJ2631" t="s">
        <v>28756</v>
      </c>
      <c r="AK2631" t="s">
        <v>66</v>
      </c>
    </row>
    <row r="2632" spans="1:38">
      <c r="A2632" t="s">
        <v>2891</v>
      </c>
      <c r="B2632" t="s">
        <v>28757</v>
      </c>
      <c r="C2632" t="s">
        <v>28758</v>
      </c>
      <c r="D2632" t="s">
        <v>28759</v>
      </c>
      <c r="E2632" t="s">
        <v>28760</v>
      </c>
      <c r="F2632" t="s">
        <v>255</v>
      </c>
      <c r="G2632" t="s">
        <v>50</v>
      </c>
      <c r="H2632" t="s">
        <v>51</v>
      </c>
      <c r="I2632" t="s">
        <v>1024</v>
      </c>
      <c r="J2632" t="s">
        <v>53</v>
      </c>
      <c r="K2632" t="s">
        <v>54</v>
      </c>
      <c r="L2632" t="s">
        <v>597</v>
      </c>
      <c r="M2632" t="s">
        <v>598</v>
      </c>
      <c r="N2632" t="s">
        <v>2589</v>
      </c>
      <c r="O2632" t="s">
        <v>461</v>
      </c>
      <c r="P2632" t="s">
        <v>1410</v>
      </c>
      <c r="Q2632" t="s">
        <v>67</v>
      </c>
      <c r="R2632" t="s"/>
      <c r="S2632" t="s"/>
      <c r="T2632" t="s"/>
      <c r="U2632" t="s"/>
      <c r="V2632" t="s"/>
      <c r="W2632" t="s"/>
      <c r="X2632" t="s"/>
      <c r="Y2632" t="s"/>
      <c r="Z2632" t="s"/>
      <c r="AA2632" t="s"/>
      <c r="AB2632" t="s">
        <v>28761</v>
      </c>
      <c r="AC2632" t="s">
        <v>28762</v>
      </c>
      <c r="AD2632" t="s">
        <v>151</v>
      </c>
      <c r="AE2632" t="s">
        <v>44</v>
      </c>
      <c r="AF2632" t="s">
        <v>28763</v>
      </c>
      <c r="AG2632" t="s">
        <v>5694</v>
      </c>
      <c r="AH2632" t="s">
        <v>174</v>
      </c>
      <c r="AI2632" t="s">
        <v>28764</v>
      </c>
      <c r="AJ2632" t="s">
        <v>92</v>
      </c>
      <c r="AK2632" t="s">
        <v>66</v>
      </c>
    </row>
    <row r="2633" spans="1:38">
      <c r="A2633" t="s">
        <v>2039</v>
      </c>
      <c r="B2633" t="s">
        <v>28765</v>
      </c>
      <c r="C2633" t="s">
        <v>28766</v>
      </c>
      <c r="D2633" t="s">
        <v>28767</v>
      </c>
      <c r="E2633" t="s">
        <v>28768</v>
      </c>
      <c r="F2633" t="s">
        <v>396</v>
      </c>
      <c r="G2633" t="s">
        <v>72</v>
      </c>
      <c r="H2633" t="s">
        <v>51</v>
      </c>
      <c r="I2633" t="s">
        <v>1304</v>
      </c>
      <c r="J2633" t="s">
        <v>440</v>
      </c>
      <c r="K2633" t="s">
        <v>54</v>
      </c>
      <c r="L2633" t="s">
        <v>322</v>
      </c>
      <c r="M2633" t="s">
        <v>486</v>
      </c>
      <c r="N2633" t="s">
        <v>1371</v>
      </c>
      <c r="O2633" t="s">
        <v>241</v>
      </c>
      <c r="P2633" t="s"/>
      <c r="Q2633" t="s"/>
      <c r="R2633" t="s"/>
      <c r="S2633" t="s"/>
      <c r="T2633" t="s">
        <v>67</v>
      </c>
      <c r="U2633" t="s"/>
      <c r="V2633" t="s">
        <v>67</v>
      </c>
      <c r="W2633" t="s">
        <v>28769</v>
      </c>
      <c r="X2633" t="s"/>
      <c r="Y2633" t="s"/>
      <c r="Z2633" t="s"/>
      <c r="AA2633" t="s">
        <v>84</v>
      </c>
      <c r="AB2633" t="s">
        <v>28770</v>
      </c>
      <c r="AC2633" t="s">
        <v>28771</v>
      </c>
      <c r="AD2633" t="s">
        <v>124</v>
      </c>
      <c r="AE2633" t="s">
        <v>904</v>
      </c>
      <c r="AF2633" t="s">
        <v>28772</v>
      </c>
      <c r="AG2633" t="s">
        <v>28773</v>
      </c>
      <c r="AH2633" t="s">
        <v>59</v>
      </c>
      <c r="AI2633" t="s">
        <v>28774</v>
      </c>
      <c r="AJ2633" t="s">
        <v>92</v>
      </c>
      <c r="AK2633" t="s">
        <v>66</v>
      </c>
    </row>
    <row r="2634" spans="1:38">
      <c r="A2634" t="s">
        <v>2100</v>
      </c>
      <c r="B2634" t="s">
        <v>28775</v>
      </c>
      <c r="C2634" t="s">
        <v>28776</v>
      </c>
      <c r="D2634" t="s">
        <v>28777</v>
      </c>
      <c r="E2634" t="s">
        <v>28778</v>
      </c>
      <c r="F2634" t="s"/>
      <c r="G2634" t="s">
        <v>50</v>
      </c>
      <c r="H2634" t="s">
        <v>51</v>
      </c>
      <c r="I2634" t="s">
        <v>5974</v>
      </c>
      <c r="J2634" t="s">
        <v>513</v>
      </c>
      <c r="K2634" t="s">
        <v>54</v>
      </c>
      <c r="L2634" t="s">
        <v>272</v>
      </c>
      <c r="M2634" t="s">
        <v>1237</v>
      </c>
      <c r="N2634" t="s">
        <v>14589</v>
      </c>
      <c r="O2634" t="s"/>
      <c r="P2634" t="s"/>
      <c r="Q2634" t="s">
        <v>44</v>
      </c>
      <c r="R2634" t="s"/>
      <c r="S2634" t="s"/>
      <c r="T2634" t="s"/>
      <c r="U2634" t="s"/>
      <c r="V2634" t="s"/>
      <c r="W2634" t="s"/>
      <c r="X2634" t="s"/>
      <c r="Y2634" t="s"/>
      <c r="Z2634" t="s"/>
      <c r="AA2634" t="s"/>
      <c r="AB2634" t="s">
        <v>28779</v>
      </c>
      <c r="AC2634" t="s">
        <v>28779</v>
      </c>
      <c r="AD2634" t="s">
        <v>59</v>
      </c>
      <c r="AE2634" t="s">
        <v>44</v>
      </c>
      <c r="AF2634" t="s">
        <v>28780</v>
      </c>
      <c r="AG2634" t="s">
        <v>16605</v>
      </c>
      <c r="AH2634" t="s">
        <v>110</v>
      </c>
      <c r="AI2634" t="s">
        <v>28781</v>
      </c>
      <c r="AJ2634" t="s">
        <v>28782</v>
      </c>
      <c r="AK2634" t="s">
        <v>66</v>
      </c>
    </row>
    <row r="2635" spans="1:38">
      <c r="A2635" t="s">
        <v>28783</v>
      </c>
      <c r="B2635" t="s">
        <v>28784</v>
      </c>
      <c r="C2635" t="s">
        <v>28785</v>
      </c>
      <c r="D2635" t="s">
        <v>28786</v>
      </c>
      <c r="E2635" t="s">
        <v>28787</v>
      </c>
      <c r="F2635" t="s">
        <v>185</v>
      </c>
      <c r="G2635" t="s">
        <v>50</v>
      </c>
      <c r="H2635" t="s">
        <v>51</v>
      </c>
      <c r="I2635" t="s">
        <v>28788</v>
      </c>
      <c r="J2635" t="s"/>
      <c r="K2635" t="s">
        <v>525</v>
      </c>
      <c r="L2635" t="s">
        <v>238</v>
      </c>
      <c r="M2635" t="s">
        <v>239</v>
      </c>
      <c r="N2635" t="s">
        <v>240</v>
      </c>
      <c r="O2635" t="s"/>
      <c r="P2635" t="s"/>
      <c r="Q2635" t="s">
        <v>44</v>
      </c>
      <c r="R2635" t="s"/>
      <c r="S2635" t="s"/>
      <c r="T2635" t="s"/>
      <c r="U2635" t="s"/>
      <c r="V2635" t="s"/>
      <c r="W2635" t="s"/>
      <c r="X2635" t="s"/>
      <c r="Y2635" t="s"/>
      <c r="Z2635" t="s"/>
      <c r="AA2635" t="s"/>
      <c r="AB2635" t="s">
        <v>28789</v>
      </c>
      <c r="AC2635" t="s">
        <v>28790</v>
      </c>
      <c r="AD2635" t="s">
        <v>110</v>
      </c>
      <c r="AE2635" t="s">
        <v>44</v>
      </c>
      <c r="AF2635" t="s">
        <v>28791</v>
      </c>
      <c r="AG2635" t="s">
        <v>28792</v>
      </c>
      <c r="AH2635" t="s">
        <v>151</v>
      </c>
      <c r="AI2635" t="s">
        <v>28793</v>
      </c>
      <c r="AJ2635" t="s">
        <v>28794</v>
      </c>
      <c r="AK2635" t="s">
        <v>66</v>
      </c>
    </row>
    <row r="2636" spans="1:38">
      <c r="A2636" t="s">
        <v>28795</v>
      </c>
      <c r="B2636" t="s">
        <v>28796</v>
      </c>
      <c r="C2636" t="s">
        <v>28797</v>
      </c>
      <c r="D2636" t="s">
        <v>28798</v>
      </c>
      <c r="E2636" t="s">
        <v>28799</v>
      </c>
      <c r="F2636" t="s">
        <v>1458</v>
      </c>
      <c r="G2636" t="s">
        <v>50</v>
      </c>
      <c r="H2636" t="s">
        <v>51</v>
      </c>
      <c r="I2636" t="s">
        <v>28800</v>
      </c>
      <c r="J2636" t="s"/>
      <c r="K2636" t="s">
        <v>16802</v>
      </c>
      <c r="L2636" t="s">
        <v>1344</v>
      </c>
      <c r="M2636" t="s">
        <v>1345</v>
      </c>
      <c r="N2636" t="s">
        <v>3854</v>
      </c>
      <c r="O2636" t="s">
        <v>192</v>
      </c>
      <c r="P2636" t="s"/>
      <c r="Q2636" t="s"/>
      <c r="R2636" t="s"/>
      <c r="S2636" t="s"/>
      <c r="T2636" t="s"/>
      <c r="U2636" t="s"/>
      <c r="V2636" t="s"/>
      <c r="W2636" t="s"/>
      <c r="X2636" t="s">
        <v>28801</v>
      </c>
      <c r="Y2636" t="s">
        <v>67</v>
      </c>
      <c r="Z2636" t="s"/>
      <c r="AA2636" t="s">
        <v>772</v>
      </c>
      <c r="AB2636" t="s">
        <v>28802</v>
      </c>
      <c r="AC2636" t="s">
        <v>28802</v>
      </c>
      <c r="AD2636" t="s">
        <v>86</v>
      </c>
      <c r="AE2636" t="s">
        <v>44</v>
      </c>
      <c r="AF2636" t="s">
        <v>28803</v>
      </c>
      <c r="AG2636" t="s">
        <v>28804</v>
      </c>
      <c r="AH2636" t="s">
        <v>301</v>
      </c>
      <c r="AI2636" t="s">
        <v>28805</v>
      </c>
      <c r="AJ2636" t="s">
        <v>92</v>
      </c>
      <c r="AK2636" t="s">
        <v>66</v>
      </c>
    </row>
    <row r="2637" spans="1:38">
      <c r="A2637" t="s">
        <v>28806</v>
      </c>
      <c r="B2637" t="s">
        <v>28807</v>
      </c>
      <c r="C2637" t="s">
        <v>28808</v>
      </c>
      <c r="D2637" t="s">
        <v>28809</v>
      </c>
      <c r="E2637" t="s">
        <v>28810</v>
      </c>
      <c r="F2637" t="s">
        <v>71</v>
      </c>
      <c r="G2637" t="s">
        <v>50</v>
      </c>
      <c r="H2637" t="s">
        <v>51</v>
      </c>
      <c r="I2637" t="s">
        <v>5131</v>
      </c>
      <c r="J2637" t="s">
        <v>485</v>
      </c>
      <c r="K2637" t="s">
        <v>54</v>
      </c>
      <c r="L2637" t="s">
        <v>597</v>
      </c>
      <c r="M2637" t="s">
        <v>598</v>
      </c>
      <c r="N2637" t="s">
        <v>1672</v>
      </c>
      <c r="O2637" t="s">
        <v>433</v>
      </c>
      <c r="P2637" t="s"/>
      <c r="Q2637" t="s">
        <v>67</v>
      </c>
      <c r="R2637" t="s">
        <v>28811</v>
      </c>
      <c r="S2637" t="s"/>
      <c r="T2637" t="s"/>
      <c r="U2637" t="s"/>
      <c r="V2637" t="s"/>
      <c r="W2637" t="s"/>
      <c r="X2637" t="s"/>
      <c r="Y2637" t="s"/>
      <c r="Z2637" t="s"/>
      <c r="AA2637" t="s"/>
      <c r="AB2637" t="s">
        <v>28812</v>
      </c>
      <c r="AC2637" t="s">
        <v>28813</v>
      </c>
      <c r="AD2637" t="s">
        <v>86</v>
      </c>
      <c r="AE2637" t="s">
        <v>342</v>
      </c>
      <c r="AF2637" t="s">
        <v>28814</v>
      </c>
      <c r="AG2637" t="s">
        <v>11259</v>
      </c>
      <c r="AH2637" t="s">
        <v>142</v>
      </c>
      <c r="AI2637" t="s">
        <v>28815</v>
      </c>
      <c r="AJ2637" t="s">
        <v>92</v>
      </c>
      <c r="AK2637" t="s">
        <v>66</v>
      </c>
    </row>
    <row r="2638" spans="1:38">
      <c r="A2638" t="s">
        <v>28816</v>
      </c>
      <c r="B2638" t="s">
        <v>28817</v>
      </c>
      <c r="C2638" t="s">
        <v>28818</v>
      </c>
      <c r="D2638" t="s">
        <v>28819</v>
      </c>
      <c r="E2638" t="s">
        <v>28820</v>
      </c>
      <c r="F2638" t="s">
        <v>396</v>
      </c>
      <c r="G2638" t="s">
        <v>50</v>
      </c>
      <c r="H2638" t="s">
        <v>51</v>
      </c>
      <c r="I2638" t="s">
        <v>4548</v>
      </c>
      <c r="J2638" t="s">
        <v>4549</v>
      </c>
      <c r="K2638" t="s">
        <v>237</v>
      </c>
      <c r="L2638" t="s">
        <v>55</v>
      </c>
      <c r="M2638" t="s">
        <v>56</v>
      </c>
      <c r="N2638" t="s">
        <v>672</v>
      </c>
      <c r="O2638" t="s">
        <v>174</v>
      </c>
      <c r="P2638" t="s"/>
      <c r="Q2638" t="s"/>
      <c r="R2638" t="s"/>
      <c r="S2638" t="s"/>
      <c r="T2638" t="s"/>
      <c r="U2638" t="s"/>
      <c r="V2638" t="s"/>
      <c r="W2638" t="s"/>
      <c r="X2638" t="s"/>
      <c r="Y2638" t="s"/>
      <c r="Z2638" t="s"/>
      <c r="AA2638" t="s"/>
      <c r="AB2638" t="s">
        <v>28821</v>
      </c>
      <c r="AC2638" t="s">
        <v>28822</v>
      </c>
      <c r="AD2638" t="s">
        <v>93</v>
      </c>
      <c r="AE2638" t="s">
        <v>44</v>
      </c>
      <c r="AF2638" t="s">
        <v>28823</v>
      </c>
      <c r="AG2638" t="s">
        <v>44</v>
      </c>
      <c r="AH2638" t="s">
        <v>67</v>
      </c>
      <c r="AI2638" t="s">
        <v>28824</v>
      </c>
      <c r="AJ2638" t="s">
        <v>92</v>
      </c>
      <c r="AK2638" t="s">
        <v>66</v>
      </c>
    </row>
    <row r="2639" spans="1:38">
      <c r="A2639" t="s">
        <v>28825</v>
      </c>
      <c r="B2639" t="s">
        <v>28826</v>
      </c>
      <c r="C2639" t="s">
        <v>28827</v>
      </c>
      <c r="D2639" t="s">
        <v>28828</v>
      </c>
      <c r="E2639" t="s">
        <v>28829</v>
      </c>
      <c r="F2639" t="s">
        <v>1154</v>
      </c>
      <c r="G2639" t="s">
        <v>50</v>
      </c>
      <c r="H2639" t="s">
        <v>51</v>
      </c>
      <c r="I2639" t="s">
        <v>3842</v>
      </c>
      <c r="J2639" t="s">
        <v>53</v>
      </c>
      <c r="K2639" t="s">
        <v>54</v>
      </c>
      <c r="L2639" t="s">
        <v>808</v>
      </c>
      <c r="M2639" t="s">
        <v>809</v>
      </c>
      <c r="N2639" t="s">
        <v>3157</v>
      </c>
      <c r="O2639" t="s">
        <v>826</v>
      </c>
      <c r="P2639" t="s"/>
      <c r="Q2639" t="s"/>
      <c r="R2639" t="s"/>
      <c r="S2639" t="s"/>
      <c r="T2639" t="s"/>
      <c r="U2639" t="s"/>
      <c r="V2639" t="s"/>
      <c r="W2639" t="s"/>
      <c r="X2639" t="s"/>
      <c r="Y2639" t="s"/>
      <c r="Z2639" t="s"/>
      <c r="AA2639" t="s"/>
      <c r="AB2639" t="s">
        <v>28830</v>
      </c>
      <c r="AC2639" t="s">
        <v>28831</v>
      </c>
      <c r="AD2639" t="s">
        <v>93</v>
      </c>
      <c r="AE2639" t="s">
        <v>44</v>
      </c>
      <c r="AF2639" t="s">
        <v>28832</v>
      </c>
      <c r="AG2639" t="s">
        <v>15494</v>
      </c>
      <c r="AH2639" t="s">
        <v>44</v>
      </c>
      <c r="AI2639" t="s">
        <v>28833</v>
      </c>
      <c r="AJ2639" t="s">
        <v>92</v>
      </c>
      <c r="AK2639" t="s">
        <v>66</v>
      </c>
    </row>
    <row r="2640" spans="1:38">
      <c r="A2640" t="s">
        <v>28834</v>
      </c>
      <c r="B2640" t="s">
        <v>28835</v>
      </c>
      <c r="C2640" t="s">
        <v>28836</v>
      </c>
      <c r="D2640" t="s">
        <v>28837</v>
      </c>
      <c r="E2640" t="s">
        <v>28838</v>
      </c>
      <c r="F2640" t="s">
        <v>98</v>
      </c>
      <c r="G2640" t="s">
        <v>50</v>
      </c>
      <c r="H2640" t="s">
        <v>51</v>
      </c>
      <c r="I2640" t="s">
        <v>28839</v>
      </c>
      <c r="J2640" t="s">
        <v>53</v>
      </c>
      <c r="K2640" t="s">
        <v>54</v>
      </c>
      <c r="L2640" t="s">
        <v>808</v>
      </c>
      <c r="M2640" t="s">
        <v>809</v>
      </c>
      <c r="N2640" t="s">
        <v>5359</v>
      </c>
      <c r="O2640" t="s">
        <v>174</v>
      </c>
      <c r="P2640" t="s"/>
      <c r="Q2640" t="s"/>
      <c r="R2640" t="s"/>
      <c r="S2640" t="s"/>
      <c r="T2640" t="s"/>
      <c r="U2640" t="s"/>
      <c r="V2640" t="s"/>
      <c r="W2640" t="s"/>
      <c r="X2640" t="s"/>
      <c r="Y2640" t="s"/>
      <c r="Z2640" t="s"/>
      <c r="AA2640" t="s"/>
      <c r="AB2640" t="s">
        <v>28840</v>
      </c>
      <c r="AC2640" t="s">
        <v>28840</v>
      </c>
      <c r="AD2640" t="s">
        <v>59</v>
      </c>
      <c r="AE2640" t="s">
        <v>44</v>
      </c>
      <c r="AF2640" t="s">
        <v>28841</v>
      </c>
      <c r="AG2640" t="s">
        <v>28842</v>
      </c>
      <c r="AH2640" t="s">
        <v>93</v>
      </c>
      <c r="AI2640" t="s">
        <v>28843</v>
      </c>
      <c r="AJ2640" t="s">
        <v>92</v>
      </c>
      <c r="AK2640" t="s">
        <v>66</v>
      </c>
    </row>
    <row r="2641" spans="1:38">
      <c r="A2641" t="s">
        <v>28844</v>
      </c>
      <c r="B2641" t="s">
        <v>28845</v>
      </c>
      <c r="C2641" t="s">
        <v>28846</v>
      </c>
      <c r="D2641" t="s">
        <v>28847</v>
      </c>
      <c r="E2641" t="s">
        <v>28848</v>
      </c>
      <c r="F2641" t="s"/>
      <c r="G2641" t="s">
        <v>50</v>
      </c>
      <c r="H2641" t="s">
        <v>51</v>
      </c>
      <c r="I2641" t="s"/>
      <c r="J2641" t="s"/>
      <c r="K2641" t="s"/>
      <c r="L2641" t="s">
        <v>808</v>
      </c>
      <c r="M2641" t="s">
        <v>809</v>
      </c>
      <c r="N2641" t="s">
        <v>810</v>
      </c>
      <c r="O2641" t="s"/>
      <c r="P2641" t="s"/>
      <c r="Q2641" t="s">
        <v>44</v>
      </c>
      <c r="R2641" t="s"/>
      <c r="S2641" t="s"/>
      <c r="T2641" t="s"/>
      <c r="U2641" t="s"/>
      <c r="V2641" t="s"/>
      <c r="W2641" t="s"/>
      <c r="X2641" t="s"/>
      <c r="Y2641" t="s"/>
      <c r="Z2641" t="s"/>
      <c r="AA2641" t="s"/>
      <c r="AB2641" t="s">
        <v>28849</v>
      </c>
      <c r="AC2641" t="s">
        <v>28849</v>
      </c>
      <c r="AD2641" t="s">
        <v>142</v>
      </c>
      <c r="AE2641" t="s">
        <v>44</v>
      </c>
      <c r="AF2641" t="s">
        <v>28850</v>
      </c>
      <c r="AG2641" t="s">
        <v>28851</v>
      </c>
      <c r="AH2641" t="s">
        <v>479</v>
      </c>
      <c r="AI2641" t="s">
        <v>28852</v>
      </c>
      <c r="AJ2641" t="s">
        <v>28853</v>
      </c>
      <c r="AK2641" t="s">
        <v>66</v>
      </c>
    </row>
    <row r="2642" spans="1:38">
      <c r="A2642" t="s">
        <v>28854</v>
      </c>
      <c r="B2642" t="s">
        <v>28855</v>
      </c>
      <c r="C2642" t="s">
        <v>28856</v>
      </c>
      <c r="D2642" t="s">
        <v>28857</v>
      </c>
      <c r="E2642" t="s">
        <v>28858</v>
      </c>
      <c r="F2642" t="s">
        <v>1154</v>
      </c>
      <c r="G2642" t="s">
        <v>50</v>
      </c>
      <c r="H2642" t="s">
        <v>234</v>
      </c>
      <c r="I2642" t="s">
        <v>21214</v>
      </c>
      <c r="J2642" t="s">
        <v>1293</v>
      </c>
      <c r="K2642" t="s">
        <v>54</v>
      </c>
      <c r="L2642" t="s">
        <v>238</v>
      </c>
      <c r="M2642" t="s">
        <v>1265</v>
      </c>
      <c r="N2642" t="s">
        <v>1266</v>
      </c>
      <c r="O2642" t="s">
        <v>112</v>
      </c>
      <c r="P2642" t="s"/>
      <c r="Q2642" t="s"/>
      <c r="R2642" t="s"/>
      <c r="S2642" t="s"/>
      <c r="T2642" t="s"/>
      <c r="U2642" t="s"/>
      <c r="V2642" t="s"/>
      <c r="W2642" t="s"/>
      <c r="X2642" t="s"/>
      <c r="Y2642" t="s"/>
      <c r="Z2642" t="s">
        <v>28859</v>
      </c>
      <c r="AA2642" t="s"/>
      <c r="AB2642" t="s">
        <v>28860</v>
      </c>
      <c r="AC2642" t="s">
        <v>28861</v>
      </c>
      <c r="AD2642" t="s">
        <v>93</v>
      </c>
      <c r="AE2642" t="s">
        <v>277</v>
      </c>
      <c r="AF2642" t="s">
        <v>28862</v>
      </c>
      <c r="AG2642" t="s">
        <v>44</v>
      </c>
      <c r="AH2642" t="s">
        <v>44</v>
      </c>
      <c r="AI2642" t="s">
        <v>28863</v>
      </c>
      <c r="AJ2642" t="s">
        <v>92</v>
      </c>
      <c r="AK2642" t="s">
        <v>66</v>
      </c>
    </row>
    <row r="2643" spans="1:38">
      <c r="A2643" t="s">
        <v>28864</v>
      </c>
      <c r="B2643" t="s">
        <v>28865</v>
      </c>
      <c r="C2643" t="s">
        <v>28866</v>
      </c>
      <c r="D2643" t="s">
        <v>28867</v>
      </c>
      <c r="E2643" t="s">
        <v>28868</v>
      </c>
      <c r="F2643" t="s">
        <v>49</v>
      </c>
      <c r="G2643" t="s">
        <v>50</v>
      </c>
      <c r="H2643" t="s">
        <v>51</v>
      </c>
      <c r="I2643" t="s">
        <v>28869</v>
      </c>
      <c r="J2643" t="s">
        <v>1293</v>
      </c>
      <c r="K2643" t="s">
        <v>54</v>
      </c>
      <c r="L2643" t="s">
        <v>808</v>
      </c>
      <c r="M2643" t="s">
        <v>884</v>
      </c>
      <c r="N2643" t="s">
        <v>3784</v>
      </c>
      <c r="O2643" t="s"/>
      <c r="P2643" t="s"/>
      <c r="Q2643" t="s">
        <v>44</v>
      </c>
      <c r="R2643" t="s"/>
      <c r="S2643" t="s"/>
      <c r="T2643" t="s"/>
      <c r="U2643" t="s"/>
      <c r="V2643" t="s"/>
      <c r="W2643" t="s"/>
      <c r="X2643" t="s"/>
      <c r="Y2643" t="s"/>
      <c r="Z2643" t="s"/>
      <c r="AA2643" t="s"/>
      <c r="AB2643" t="s">
        <v>28870</v>
      </c>
      <c r="AC2643" t="s">
        <v>28870</v>
      </c>
      <c r="AD2643" t="s">
        <v>93</v>
      </c>
      <c r="AE2643" t="s">
        <v>44</v>
      </c>
      <c r="AF2643" t="s">
        <v>28871</v>
      </c>
      <c r="AG2643" t="s">
        <v>9532</v>
      </c>
      <c r="AH2643" t="s">
        <v>44</v>
      </c>
      <c r="AI2643" t="s">
        <v>28872</v>
      </c>
      <c r="AJ2643" t="s">
        <v>28873</v>
      </c>
      <c r="AK2643" t="s">
        <v>66</v>
      </c>
    </row>
    <row r="2644" spans="1:38">
      <c r="A2644" t="s">
        <v>28874</v>
      </c>
      <c r="B2644" t="s">
        <v>28875</v>
      </c>
      <c r="C2644" t="s">
        <v>28876</v>
      </c>
      <c r="D2644" t="s"/>
      <c r="E2644" t="s">
        <v>28877</v>
      </c>
      <c r="F2644" t="s">
        <v>2409</v>
      </c>
      <c r="G2644" t="s">
        <v>72</v>
      </c>
      <c r="H2644" t="s">
        <v>51</v>
      </c>
      <c r="I2644" t="s"/>
      <c r="J2644" t="s"/>
      <c r="K2644" t="s">
        <v>569</v>
      </c>
      <c r="L2644" t="s">
        <v>156</v>
      </c>
      <c r="M2644" t="s">
        <v>157</v>
      </c>
      <c r="N2644" t="s">
        <v>158</v>
      </c>
      <c r="O2644" t="s">
        <v>79</v>
      </c>
      <c r="P2644" t="s"/>
      <c r="Q2644" t="s"/>
      <c r="R2644" t="s"/>
      <c r="S2644" t="s"/>
      <c r="T2644" t="s"/>
      <c r="U2644" t="s"/>
      <c r="V2644" t="s"/>
      <c r="W2644" t="s">
        <v>28878</v>
      </c>
      <c r="X2644" t="s"/>
      <c r="Y2644" t="s"/>
      <c r="Z2644" t="s"/>
      <c r="AA2644" t="s"/>
      <c r="AB2644" t="s">
        <v>28879</v>
      </c>
      <c r="AC2644" t="s">
        <v>28879</v>
      </c>
      <c r="AD2644" t="s">
        <v>59</v>
      </c>
      <c r="AE2644" t="s">
        <v>60</v>
      </c>
      <c r="AF2644" t="s">
        <v>28880</v>
      </c>
      <c r="AG2644" t="s">
        <v>28881</v>
      </c>
      <c r="AH2644" t="s">
        <v>59</v>
      </c>
      <c r="AI2644" t="s">
        <v>28882</v>
      </c>
      <c r="AJ2644" t="s">
        <v>92</v>
      </c>
      <c r="AK2644" t="s">
        <v>66</v>
      </c>
    </row>
    <row r="2645" spans="1:38">
      <c r="A2645" t="s">
        <v>28883</v>
      </c>
      <c r="B2645" t="s">
        <v>28884</v>
      </c>
      <c r="C2645" t="s">
        <v>28885</v>
      </c>
      <c r="D2645" t="s">
        <v>28886</v>
      </c>
      <c r="E2645" t="s">
        <v>28887</v>
      </c>
      <c r="F2645" t="s">
        <v>233</v>
      </c>
      <c r="G2645" t="s">
        <v>50</v>
      </c>
      <c r="H2645" t="s">
        <v>51</v>
      </c>
      <c r="I2645" t="s">
        <v>1304</v>
      </c>
      <c r="J2645" t="s">
        <v>440</v>
      </c>
      <c r="K2645" t="s">
        <v>54</v>
      </c>
      <c r="L2645" t="s">
        <v>808</v>
      </c>
      <c r="M2645" t="s">
        <v>809</v>
      </c>
      <c r="N2645" t="s">
        <v>1447</v>
      </c>
      <c r="O2645" t="s">
        <v>241</v>
      </c>
      <c r="P2645" t="s">
        <v>12188</v>
      </c>
      <c r="Q2645" t="s">
        <v>93</v>
      </c>
      <c r="R2645" t="s"/>
      <c r="S2645" t="s"/>
      <c r="T2645" t="s"/>
      <c r="U2645" t="s"/>
      <c r="V2645" t="s"/>
      <c r="W2645" t="s"/>
      <c r="X2645" t="s"/>
      <c r="Y2645" t="s"/>
      <c r="Z2645" t="s"/>
      <c r="AA2645" t="s"/>
      <c r="AB2645" t="s">
        <v>28888</v>
      </c>
      <c r="AC2645" t="s">
        <v>28889</v>
      </c>
      <c r="AD2645" t="s">
        <v>174</v>
      </c>
      <c r="AE2645" t="s">
        <v>44</v>
      </c>
      <c r="AF2645" t="s">
        <v>28890</v>
      </c>
      <c r="AG2645" t="s">
        <v>28891</v>
      </c>
      <c r="AH2645" t="s">
        <v>124</v>
      </c>
      <c r="AI2645" t="s">
        <v>28892</v>
      </c>
      <c r="AJ2645" t="s">
        <v>92</v>
      </c>
      <c r="AK2645" t="s">
        <v>66</v>
      </c>
    </row>
    <row r="2646" spans="1:38">
      <c r="A2646" t="s">
        <v>28893</v>
      </c>
      <c r="B2646" t="s">
        <v>28894</v>
      </c>
      <c r="C2646" t="s">
        <v>28895</v>
      </c>
      <c r="D2646" t="s">
        <v>28896</v>
      </c>
      <c r="E2646" t="s">
        <v>28897</v>
      </c>
      <c r="F2646" t="s">
        <v>1154</v>
      </c>
      <c r="G2646" t="s">
        <v>50</v>
      </c>
      <c r="H2646" t="s">
        <v>51</v>
      </c>
      <c r="I2646" t="s">
        <v>28898</v>
      </c>
      <c r="J2646" t="s"/>
      <c r="K2646" t="s">
        <v>237</v>
      </c>
      <c r="L2646" t="s">
        <v>170</v>
      </c>
      <c r="M2646" t="s">
        <v>336</v>
      </c>
      <c r="N2646" t="s">
        <v>3650</v>
      </c>
      <c r="O2646" t="s">
        <v>192</v>
      </c>
      <c r="P2646" t="s"/>
      <c r="Q2646" t="s">
        <v>67</v>
      </c>
      <c r="R2646" t="s">
        <v>28899</v>
      </c>
      <c r="S2646" t="s"/>
      <c r="T2646" t="s"/>
      <c r="U2646" t="s"/>
      <c r="V2646" t="s"/>
      <c r="W2646" t="s"/>
      <c r="X2646" t="s"/>
      <c r="Y2646" t="s"/>
      <c r="Z2646" t="s"/>
      <c r="AA2646" t="s"/>
      <c r="AB2646" t="s">
        <v>28900</v>
      </c>
      <c r="AC2646" t="s">
        <v>28901</v>
      </c>
      <c r="AD2646" t="s">
        <v>174</v>
      </c>
      <c r="AE2646" t="s">
        <v>387</v>
      </c>
      <c r="AF2646" t="s">
        <v>28902</v>
      </c>
      <c r="AG2646" t="s">
        <v>28903</v>
      </c>
      <c r="AH2646" t="s">
        <v>93</v>
      </c>
      <c r="AI2646" t="s">
        <v>28904</v>
      </c>
      <c r="AJ2646" t="s">
        <v>92</v>
      </c>
      <c r="AK2646" t="s">
        <v>66</v>
      </c>
    </row>
    <row r="2647" spans="1:38">
      <c r="A2647" t="s">
        <v>8714</v>
      </c>
      <c r="B2647" t="s">
        <v>28905</v>
      </c>
      <c r="C2647" t="s">
        <v>28906</v>
      </c>
      <c r="D2647" t="s">
        <v>28907</v>
      </c>
      <c r="E2647" t="s">
        <v>28908</v>
      </c>
      <c r="F2647" t="s">
        <v>396</v>
      </c>
      <c r="G2647" t="s">
        <v>50</v>
      </c>
      <c r="H2647" t="s">
        <v>51</v>
      </c>
      <c r="I2647" t="s">
        <v>335</v>
      </c>
      <c r="J2647" t="s">
        <v>53</v>
      </c>
      <c r="K2647" t="s">
        <v>54</v>
      </c>
      <c r="L2647" t="s">
        <v>411</v>
      </c>
      <c r="M2647" t="s">
        <v>412</v>
      </c>
      <c r="N2647" t="s">
        <v>699</v>
      </c>
      <c r="O2647" t="s">
        <v>192</v>
      </c>
      <c r="P2647" t="s">
        <v>28909</v>
      </c>
      <c r="Q2647" t="s">
        <v>59</v>
      </c>
      <c r="R2647" t="s">
        <v>28910</v>
      </c>
      <c r="S2647" t="s"/>
      <c r="T2647" t="s"/>
      <c r="U2647" t="s"/>
      <c r="V2647" t="s"/>
      <c r="W2647" t="s"/>
      <c r="X2647" t="s"/>
      <c r="Y2647" t="s"/>
      <c r="Z2647" t="s"/>
      <c r="AA2647" t="s"/>
      <c r="AB2647" t="s">
        <v>28911</v>
      </c>
      <c r="AC2647" t="s">
        <v>28912</v>
      </c>
      <c r="AD2647" t="s">
        <v>192</v>
      </c>
      <c r="AE2647" t="s">
        <v>2323</v>
      </c>
      <c r="AF2647" t="s">
        <v>28913</v>
      </c>
      <c r="AG2647" t="s">
        <v>28914</v>
      </c>
      <c r="AH2647" t="s">
        <v>151</v>
      </c>
      <c r="AI2647" t="s">
        <v>28915</v>
      </c>
      <c r="AJ2647" t="s">
        <v>92</v>
      </c>
      <c r="AK2647" t="s">
        <v>66</v>
      </c>
    </row>
    <row r="2648" spans="1:38">
      <c r="A2648" t="s">
        <v>20881</v>
      </c>
      <c r="B2648" t="s">
        <v>28916</v>
      </c>
      <c r="C2648" t="s">
        <v>28917</v>
      </c>
      <c r="D2648" t="s">
        <v>28918</v>
      </c>
      <c r="E2648" t="s">
        <v>28919</v>
      </c>
      <c r="F2648" t="s"/>
      <c r="G2648" t="s">
        <v>50</v>
      </c>
      <c r="H2648" t="s">
        <v>51</v>
      </c>
      <c r="I2648" t="s">
        <v>28920</v>
      </c>
      <c r="J2648" t="s"/>
      <c r="K2648" t="s">
        <v>271</v>
      </c>
      <c r="L2648" t="s">
        <v>55</v>
      </c>
      <c r="M2648" t="s">
        <v>56</v>
      </c>
      <c r="N2648" t="s">
        <v>9356</v>
      </c>
      <c r="O2648" t="s"/>
      <c r="P2648" t="s"/>
      <c r="Q2648" t="s">
        <v>44</v>
      </c>
      <c r="R2648" t="s"/>
      <c r="S2648" t="s"/>
      <c r="T2648" t="s"/>
      <c r="U2648" t="s"/>
      <c r="V2648" t="s"/>
      <c r="W2648" t="s"/>
      <c r="X2648" t="s"/>
      <c r="Y2648" t="s"/>
      <c r="Z2648" t="s"/>
      <c r="AA2648" t="s"/>
      <c r="AB2648" t="s">
        <v>28921</v>
      </c>
      <c r="AC2648" t="s">
        <v>28921</v>
      </c>
      <c r="AD2648" t="s">
        <v>93</v>
      </c>
      <c r="AE2648" t="s">
        <v>277</v>
      </c>
      <c r="AF2648" t="s">
        <v>28922</v>
      </c>
      <c r="AG2648" t="s">
        <v>28923</v>
      </c>
      <c r="AH2648" t="s">
        <v>44</v>
      </c>
      <c r="AI2648" t="s">
        <v>28924</v>
      </c>
      <c r="AJ2648" t="s">
        <v>28925</v>
      </c>
      <c r="AK2648" t="s">
        <v>66</v>
      </c>
    </row>
    <row r="2649" spans="1:38">
      <c r="A2649" t="s">
        <v>28926</v>
      </c>
      <c r="B2649" t="s">
        <v>28927</v>
      </c>
      <c r="C2649" t="s">
        <v>28928</v>
      </c>
      <c r="D2649" t="s">
        <v>28929</v>
      </c>
      <c r="E2649" t="s">
        <v>28930</v>
      </c>
      <c r="F2649" t="s">
        <v>98</v>
      </c>
      <c r="G2649" t="s">
        <v>50</v>
      </c>
      <c r="H2649" t="s">
        <v>51</v>
      </c>
      <c r="I2649" t="s">
        <v>28931</v>
      </c>
      <c r="J2649" t="s"/>
      <c r="K2649" t="s">
        <v>237</v>
      </c>
      <c r="L2649" t="s">
        <v>932</v>
      </c>
      <c r="M2649" t="s">
        <v>932</v>
      </c>
      <c r="N2649" t="s">
        <v>1747</v>
      </c>
      <c r="O2649" t="s"/>
      <c r="P2649" t="s"/>
      <c r="Q2649" t="s">
        <v>44</v>
      </c>
      <c r="R2649" t="s"/>
      <c r="S2649" t="s"/>
      <c r="T2649" t="s"/>
      <c r="U2649" t="s"/>
      <c r="V2649" t="s"/>
      <c r="W2649" t="s"/>
      <c r="X2649" t="s"/>
      <c r="Y2649" t="s"/>
      <c r="Z2649" t="s"/>
      <c r="AA2649" t="s"/>
      <c r="AB2649" t="s">
        <v>28932</v>
      </c>
      <c r="AC2649" t="s">
        <v>28932</v>
      </c>
      <c r="AD2649" t="s">
        <v>149</v>
      </c>
      <c r="AE2649" t="s">
        <v>1581</v>
      </c>
      <c r="AF2649" t="s">
        <v>28933</v>
      </c>
      <c r="AG2649" t="s">
        <v>28934</v>
      </c>
      <c r="AH2649" t="s">
        <v>461</v>
      </c>
      <c r="AI2649" t="s">
        <v>28935</v>
      </c>
      <c r="AJ2649" t="s">
        <v>28936</v>
      </c>
      <c r="AK2649" t="s">
        <v>66</v>
      </c>
    </row>
    <row r="2650" spans="1:38">
      <c r="A2650" t="s">
        <v>28937</v>
      </c>
      <c r="B2650" t="s">
        <v>28938</v>
      </c>
      <c r="C2650" t="s">
        <v>28939</v>
      </c>
      <c r="D2650" t="s">
        <v>28940</v>
      </c>
      <c r="E2650" t="s">
        <v>28941</v>
      </c>
      <c r="F2650" t="s">
        <v>697</v>
      </c>
      <c r="G2650" t="s">
        <v>72</v>
      </c>
      <c r="H2650" t="s">
        <v>51</v>
      </c>
      <c r="I2650" t="s">
        <v>4103</v>
      </c>
      <c r="J2650" t="s">
        <v>1216</v>
      </c>
      <c r="K2650" t="s">
        <v>54</v>
      </c>
      <c r="L2650" t="s">
        <v>170</v>
      </c>
      <c r="M2650" t="s">
        <v>336</v>
      </c>
      <c r="N2650" t="s">
        <v>22054</v>
      </c>
      <c r="O2650" t="s">
        <v>241</v>
      </c>
      <c r="P2650" t="s"/>
      <c r="Q2650" t="s"/>
      <c r="R2650" t="s"/>
      <c r="S2650" t="s"/>
      <c r="T2650" t="s"/>
      <c r="U2650" t="s"/>
      <c r="V2650" t="s">
        <v>67</v>
      </c>
      <c r="W2650" t="s">
        <v>28942</v>
      </c>
      <c r="X2650" t="s"/>
      <c r="Y2650" t="s"/>
      <c r="Z2650" t="s"/>
      <c r="AA2650" t="s">
        <v>84</v>
      </c>
      <c r="AB2650" t="s">
        <v>28943</v>
      </c>
      <c r="AC2650" t="s">
        <v>28944</v>
      </c>
      <c r="AD2650" t="s">
        <v>112</v>
      </c>
      <c r="AE2650" t="s">
        <v>60</v>
      </c>
      <c r="AF2650" t="s">
        <v>28945</v>
      </c>
      <c r="AG2650" t="s">
        <v>28946</v>
      </c>
      <c r="AH2650" t="s">
        <v>67</v>
      </c>
      <c r="AI2650" t="s">
        <v>28947</v>
      </c>
      <c r="AJ2650" t="s">
        <v>92</v>
      </c>
      <c r="AK2650" t="s">
        <v>66</v>
      </c>
    </row>
    <row r="2651" spans="1:38">
      <c r="A2651" t="s">
        <v>28948</v>
      </c>
      <c r="B2651" t="s">
        <v>28949</v>
      </c>
      <c r="C2651" t="s">
        <v>4837</v>
      </c>
      <c r="D2651" t="s"/>
      <c r="E2651" t="s">
        <v>28950</v>
      </c>
      <c r="F2651" t="s">
        <v>1603</v>
      </c>
      <c r="G2651" t="s">
        <v>50</v>
      </c>
      <c r="H2651" t="s">
        <v>51</v>
      </c>
      <c r="I2651" t="s">
        <v>11348</v>
      </c>
      <c r="J2651" t="s">
        <v>6469</v>
      </c>
      <c r="K2651" t="s">
        <v>188</v>
      </c>
      <c r="L2651" t="s">
        <v>1344</v>
      </c>
      <c r="M2651" t="s">
        <v>1345</v>
      </c>
      <c r="N2651" t="s">
        <v>2477</v>
      </c>
      <c r="O2651" t="s">
        <v>79</v>
      </c>
      <c r="P2651" t="s">
        <v>28951</v>
      </c>
      <c r="Q2651" t="s">
        <v>112</v>
      </c>
      <c r="R2651" t="s">
        <v>28952</v>
      </c>
      <c r="S2651" t="s">
        <v>3344</v>
      </c>
      <c r="T2651" t="s">
        <v>93</v>
      </c>
      <c r="U2651" t="s"/>
      <c r="V2651" t="s"/>
      <c r="W2651" t="s"/>
      <c r="X2651" t="s"/>
      <c r="Y2651" t="s"/>
      <c r="Z2651" t="s">
        <v>28953</v>
      </c>
      <c r="AA2651" t="s"/>
      <c r="AB2651" t="s">
        <v>28954</v>
      </c>
      <c r="AC2651" t="s">
        <v>28954</v>
      </c>
      <c r="AD2651" t="s">
        <v>63</v>
      </c>
      <c r="AE2651" t="s">
        <v>44</v>
      </c>
      <c r="AF2651" t="s">
        <v>28955</v>
      </c>
      <c r="AG2651" t="s">
        <v>24084</v>
      </c>
      <c r="AH2651" t="s">
        <v>63</v>
      </c>
      <c r="AI2651" t="s">
        <v>28956</v>
      </c>
      <c r="AJ2651" t="s">
        <v>92</v>
      </c>
      <c r="AK2651" t="s">
        <v>66</v>
      </c>
    </row>
    <row r="2652" spans="1:38">
      <c r="A2652" t="s">
        <v>28957</v>
      </c>
      <c r="B2652" t="s">
        <v>28958</v>
      </c>
      <c r="C2652" t="s">
        <v>28959</v>
      </c>
      <c r="D2652" t="s">
        <v>28960</v>
      </c>
      <c r="E2652" t="s">
        <v>28961</v>
      </c>
      <c r="F2652" t="s">
        <v>98</v>
      </c>
      <c r="G2652" t="s">
        <v>50</v>
      </c>
      <c r="H2652" t="s">
        <v>51</v>
      </c>
      <c r="I2652" t="s">
        <v>28962</v>
      </c>
      <c r="J2652" t="s">
        <v>795</v>
      </c>
      <c r="K2652" t="s">
        <v>188</v>
      </c>
      <c r="L2652" t="s">
        <v>808</v>
      </c>
      <c r="M2652" t="s">
        <v>809</v>
      </c>
      <c r="N2652" t="s">
        <v>1447</v>
      </c>
      <c r="O2652" t="s"/>
      <c r="P2652" t="s"/>
      <c r="Q2652" t="s">
        <v>44</v>
      </c>
      <c r="R2652" t="s"/>
      <c r="S2652" t="s"/>
      <c r="T2652" t="s"/>
      <c r="U2652" t="s"/>
      <c r="V2652" t="s"/>
      <c r="W2652" t="s"/>
      <c r="X2652" t="s"/>
      <c r="Y2652" t="s"/>
      <c r="Z2652" t="s"/>
      <c r="AA2652" t="s"/>
      <c r="AB2652" t="s">
        <v>28963</v>
      </c>
      <c r="AC2652" t="s">
        <v>28963</v>
      </c>
      <c r="AD2652" t="s">
        <v>59</v>
      </c>
      <c r="AE2652" t="s">
        <v>60</v>
      </c>
      <c r="AF2652" t="s">
        <v>28964</v>
      </c>
      <c r="AG2652" t="s">
        <v>28965</v>
      </c>
      <c r="AH2652" t="s">
        <v>151</v>
      </c>
      <c r="AI2652" t="s">
        <v>28966</v>
      </c>
      <c r="AJ2652" t="s">
        <v>28967</v>
      </c>
      <c r="AK2652" t="s">
        <v>66</v>
      </c>
    </row>
    <row r="2653" spans="1:38">
      <c r="A2653" t="s">
        <v>28968</v>
      </c>
      <c r="B2653" t="s">
        <v>28969</v>
      </c>
      <c r="C2653" t="s">
        <v>28970</v>
      </c>
      <c r="D2653" t="s">
        <v>28971</v>
      </c>
      <c r="E2653" t="s">
        <v>28972</v>
      </c>
      <c r="F2653" t="s">
        <v>2280</v>
      </c>
      <c r="G2653" t="s">
        <v>50</v>
      </c>
      <c r="H2653" t="s">
        <v>51</v>
      </c>
      <c r="I2653" t="s">
        <v>28973</v>
      </c>
      <c r="J2653" t="s">
        <v>842</v>
      </c>
      <c r="K2653" t="s">
        <v>54</v>
      </c>
      <c r="L2653" t="s">
        <v>238</v>
      </c>
      <c r="M2653" t="s">
        <v>660</v>
      </c>
      <c r="N2653" t="s">
        <v>2792</v>
      </c>
      <c r="O2653" t="s">
        <v>301</v>
      </c>
      <c r="P2653" t="s"/>
      <c r="Q2653" t="s"/>
      <c r="R2653" t="s"/>
      <c r="S2653" t="s"/>
      <c r="T2653" t="s">
        <v>67</v>
      </c>
      <c r="U2653" t="s"/>
      <c r="V2653" t="s"/>
      <c r="W2653" t="s"/>
      <c r="X2653" t="s"/>
      <c r="Y2653" t="s"/>
      <c r="Z2653" t="s"/>
      <c r="AA2653" t="s"/>
      <c r="AB2653" t="s">
        <v>28974</v>
      </c>
      <c r="AC2653" t="s">
        <v>28975</v>
      </c>
      <c r="AD2653" t="s">
        <v>112</v>
      </c>
      <c r="AE2653" t="s">
        <v>60</v>
      </c>
      <c r="AF2653" t="s">
        <v>28976</v>
      </c>
      <c r="AG2653" t="s">
        <v>28977</v>
      </c>
      <c r="AH2653" t="s">
        <v>67</v>
      </c>
      <c r="AI2653" t="s">
        <v>28978</v>
      </c>
      <c r="AJ2653" t="s">
        <v>92</v>
      </c>
      <c r="AK2653" t="s">
        <v>66</v>
      </c>
    </row>
    <row r="2654" spans="1:38">
      <c r="A2654" t="s">
        <v>28979</v>
      </c>
      <c r="B2654" t="s">
        <v>28980</v>
      </c>
      <c r="C2654" t="s">
        <v>28981</v>
      </c>
      <c r="D2654" t="s">
        <v>28982</v>
      </c>
      <c r="E2654" t="s">
        <v>28983</v>
      </c>
      <c r="F2654" t="s">
        <v>1603</v>
      </c>
      <c r="G2654" t="s">
        <v>72</v>
      </c>
      <c r="H2654" t="s">
        <v>51</v>
      </c>
      <c r="I2654" t="s">
        <v>1249</v>
      </c>
      <c r="J2654" t="s">
        <v>1250</v>
      </c>
      <c r="K2654" t="s">
        <v>525</v>
      </c>
      <c r="L2654" t="s">
        <v>189</v>
      </c>
      <c r="M2654" t="s">
        <v>190</v>
      </c>
      <c r="N2654" t="s">
        <v>4800</v>
      </c>
      <c r="O2654" t="s">
        <v>192</v>
      </c>
      <c r="P2654" t="s">
        <v>28984</v>
      </c>
      <c r="Q2654" t="s">
        <v>67</v>
      </c>
      <c r="R2654" t="s">
        <v>28985</v>
      </c>
      <c r="S2654" t="s"/>
      <c r="T2654" t="s">
        <v>93</v>
      </c>
      <c r="U2654" t="s">
        <v>28986</v>
      </c>
      <c r="V2654" t="s">
        <v>67</v>
      </c>
      <c r="W2654" t="s">
        <v>28987</v>
      </c>
      <c r="X2654" t="s"/>
      <c r="Y2654" t="s"/>
      <c r="Z2654" t="s"/>
      <c r="AA2654" t="s">
        <v>84</v>
      </c>
      <c r="AB2654" t="s">
        <v>28988</v>
      </c>
      <c r="AC2654" t="s">
        <v>28989</v>
      </c>
      <c r="AD2654" t="s">
        <v>110</v>
      </c>
      <c r="AE2654" t="s">
        <v>1015</v>
      </c>
      <c r="AF2654" t="s">
        <v>28990</v>
      </c>
      <c r="AG2654" t="s">
        <v>28991</v>
      </c>
      <c r="AH2654" t="s">
        <v>112</v>
      </c>
      <c r="AI2654" t="s">
        <v>28992</v>
      </c>
      <c r="AJ2654" t="s">
        <v>92</v>
      </c>
      <c r="AK2654" t="s">
        <v>1849</v>
      </c>
    </row>
    <row r="2655" spans="1:38">
      <c r="A2655" t="s">
        <v>28993</v>
      </c>
      <c r="B2655" t="s">
        <v>28994</v>
      </c>
      <c r="C2655" t="s">
        <v>28995</v>
      </c>
      <c r="D2655" t="s">
        <v>28996</v>
      </c>
      <c r="E2655" t="s">
        <v>28997</v>
      </c>
      <c r="F2655" t="s">
        <v>49</v>
      </c>
      <c r="G2655" t="s">
        <v>50</v>
      </c>
      <c r="H2655" t="s">
        <v>51</v>
      </c>
      <c r="I2655" t="s">
        <v>7236</v>
      </c>
      <c r="J2655" t="s"/>
      <c r="K2655" t="s">
        <v>354</v>
      </c>
      <c r="L2655" t="s">
        <v>808</v>
      </c>
      <c r="M2655" t="s">
        <v>809</v>
      </c>
      <c r="N2655" t="s">
        <v>810</v>
      </c>
      <c r="O2655" t="s"/>
      <c r="P2655" t="s"/>
      <c r="Q2655" t="s">
        <v>44</v>
      </c>
      <c r="R2655" t="s"/>
      <c r="S2655" t="s"/>
      <c r="T2655" t="s"/>
      <c r="U2655" t="s"/>
      <c r="V2655" t="s"/>
      <c r="W2655" t="s"/>
      <c r="X2655" t="s"/>
      <c r="Y2655" t="s"/>
      <c r="Z2655" t="s"/>
      <c r="AA2655" t="s"/>
      <c r="AB2655" t="s">
        <v>28998</v>
      </c>
      <c r="AC2655" t="s">
        <v>28998</v>
      </c>
      <c r="AD2655" t="s">
        <v>142</v>
      </c>
      <c r="AE2655" t="s">
        <v>1705</v>
      </c>
      <c r="AF2655" t="s">
        <v>28999</v>
      </c>
      <c r="AG2655" t="s">
        <v>9499</v>
      </c>
      <c r="AH2655" t="s">
        <v>493</v>
      </c>
      <c r="AI2655" t="s">
        <v>29000</v>
      </c>
      <c r="AJ2655" t="s">
        <v>29001</v>
      </c>
      <c r="AK2655" t="s">
        <v>66</v>
      </c>
    </row>
    <row r="2656" spans="1:38">
      <c r="A2656" t="s">
        <v>29002</v>
      </c>
      <c r="B2656" t="s">
        <v>29003</v>
      </c>
      <c r="C2656" t="s">
        <v>29004</v>
      </c>
      <c r="D2656" t="s">
        <v>29005</v>
      </c>
      <c r="E2656" t="s">
        <v>29006</v>
      </c>
      <c r="F2656" t="s">
        <v>396</v>
      </c>
      <c r="G2656" t="s">
        <v>72</v>
      </c>
      <c r="H2656" t="s">
        <v>51</v>
      </c>
      <c r="I2656" t="s">
        <v>6358</v>
      </c>
      <c r="J2656" t="s">
        <v>53</v>
      </c>
      <c r="K2656" t="s">
        <v>54</v>
      </c>
      <c r="L2656" t="s">
        <v>411</v>
      </c>
      <c r="M2656" t="s">
        <v>412</v>
      </c>
      <c r="N2656" t="s">
        <v>699</v>
      </c>
      <c r="O2656" t="s">
        <v>846</v>
      </c>
      <c r="P2656" t="s">
        <v>5062</v>
      </c>
      <c r="Q2656" t="s">
        <v>67</v>
      </c>
      <c r="R2656" t="s">
        <v>29007</v>
      </c>
      <c r="S2656" t="s"/>
      <c r="T2656" t="s"/>
      <c r="U2656" t="s"/>
      <c r="V2656" t="s"/>
      <c r="W2656" t="s">
        <v>7490</v>
      </c>
      <c r="X2656" t="s"/>
      <c r="Y2656" t="s"/>
      <c r="Z2656" t="s"/>
      <c r="AA2656" t="s"/>
      <c r="AB2656" t="s">
        <v>29008</v>
      </c>
      <c r="AC2656" t="s">
        <v>29009</v>
      </c>
      <c r="AD2656" t="s">
        <v>59</v>
      </c>
      <c r="AE2656" t="s">
        <v>44</v>
      </c>
      <c r="AF2656" t="s">
        <v>29010</v>
      </c>
      <c r="AG2656" t="s">
        <v>29011</v>
      </c>
      <c r="AH2656" t="s">
        <v>59</v>
      </c>
      <c r="AI2656" t="s">
        <v>29012</v>
      </c>
      <c r="AJ2656" t="s">
        <v>92</v>
      </c>
      <c r="AK2656" t="s">
        <v>66</v>
      </c>
    </row>
    <row r="2657" spans="1:38">
      <c r="A2657" t="s">
        <v>29013</v>
      </c>
      <c r="B2657" t="s">
        <v>29014</v>
      </c>
      <c r="C2657" t="s">
        <v>29015</v>
      </c>
      <c r="D2657" t="s"/>
      <c r="E2657" t="s">
        <v>29016</v>
      </c>
      <c r="F2657" t="s">
        <v>857</v>
      </c>
      <c r="G2657" t="s">
        <v>72</v>
      </c>
      <c r="H2657" t="s">
        <v>51</v>
      </c>
      <c r="I2657" t="s">
        <v>29017</v>
      </c>
      <c r="J2657" t="s">
        <v>2491</v>
      </c>
      <c r="K2657" t="s">
        <v>354</v>
      </c>
      <c r="L2657" t="s">
        <v>272</v>
      </c>
      <c r="M2657" t="s">
        <v>1237</v>
      </c>
      <c r="N2657" t="s">
        <v>1238</v>
      </c>
      <c r="O2657" t="s">
        <v>79</v>
      </c>
      <c r="P2657" t="s"/>
      <c r="Q2657" t="s"/>
      <c r="R2657" t="s"/>
      <c r="S2657" t="s"/>
      <c r="T2657" t="s"/>
      <c r="U2657" t="s"/>
      <c r="V2657" t="s"/>
      <c r="W2657" t="s">
        <v>6729</v>
      </c>
      <c r="X2657" t="s"/>
      <c r="Y2657" t="s"/>
      <c r="Z2657" t="s"/>
      <c r="AA2657" t="s"/>
      <c r="AB2657" t="s">
        <v>29018</v>
      </c>
      <c r="AC2657" t="s">
        <v>29018</v>
      </c>
      <c r="AD2657" t="s">
        <v>174</v>
      </c>
      <c r="AE2657" t="s">
        <v>44</v>
      </c>
      <c r="AF2657" t="s">
        <v>29019</v>
      </c>
      <c r="AG2657" t="s">
        <v>1552</v>
      </c>
      <c r="AH2657" t="s">
        <v>345</v>
      </c>
      <c r="AI2657" t="s">
        <v>29020</v>
      </c>
      <c r="AJ2657" t="s">
        <v>92</v>
      </c>
      <c r="AK2657" t="s">
        <v>66</v>
      </c>
    </row>
    <row r="2658" spans="1:38">
      <c r="A2658" t="s">
        <v>29021</v>
      </c>
      <c r="B2658" t="s">
        <v>29022</v>
      </c>
      <c r="C2658" t="s">
        <v>29023</v>
      </c>
      <c r="D2658" t="s">
        <v>29024</v>
      </c>
      <c r="E2658" t="s">
        <v>29025</v>
      </c>
      <c r="F2658" t="s">
        <v>767</v>
      </c>
      <c r="G2658" t="s">
        <v>50</v>
      </c>
      <c r="H2658" t="s">
        <v>51</v>
      </c>
      <c r="I2658" t="s">
        <v>8599</v>
      </c>
      <c r="J2658" t="s">
        <v>2633</v>
      </c>
      <c r="K2658" t="s">
        <v>54</v>
      </c>
      <c r="L2658" t="s">
        <v>272</v>
      </c>
      <c r="M2658" t="s">
        <v>1237</v>
      </c>
      <c r="N2658" t="s">
        <v>1238</v>
      </c>
      <c r="O2658" t="s">
        <v>79</v>
      </c>
      <c r="P2658" t="s"/>
      <c r="Q2658" t="s"/>
      <c r="R2658" t="s"/>
      <c r="S2658" t="s"/>
      <c r="T2658" t="s"/>
      <c r="U2658" t="s"/>
      <c r="V2658" t="s">
        <v>67</v>
      </c>
      <c r="W2658" t="s"/>
      <c r="X2658" t="s"/>
      <c r="Y2658" t="s"/>
      <c r="Z2658" t="s"/>
      <c r="AA2658" t="s">
        <v>84</v>
      </c>
      <c r="AB2658" t="s">
        <v>29026</v>
      </c>
      <c r="AC2658" t="s">
        <v>29027</v>
      </c>
      <c r="AD2658" t="s">
        <v>149</v>
      </c>
      <c r="AE2658" t="s">
        <v>107</v>
      </c>
      <c r="AF2658" t="s">
        <v>29028</v>
      </c>
      <c r="AG2658" t="s">
        <v>29029</v>
      </c>
      <c r="AH2658" t="s">
        <v>86</v>
      </c>
      <c r="AI2658" t="s">
        <v>29030</v>
      </c>
      <c r="AJ2658" t="s">
        <v>92</v>
      </c>
      <c r="AK2658" t="s">
        <v>66</v>
      </c>
    </row>
    <row r="2659" spans="1:38">
      <c r="A2659" t="s">
        <v>29031</v>
      </c>
      <c r="B2659" t="s">
        <v>29032</v>
      </c>
      <c r="C2659" t="s">
        <v>29033</v>
      </c>
      <c r="D2659" t="s">
        <v>29034</v>
      </c>
      <c r="E2659" t="s">
        <v>29035</v>
      </c>
      <c r="F2659" t="s">
        <v>12924</v>
      </c>
      <c r="G2659" t="s">
        <v>50</v>
      </c>
      <c r="H2659" t="s">
        <v>51</v>
      </c>
      <c r="I2659" t="s">
        <v>29036</v>
      </c>
      <c r="J2659" t="s"/>
      <c r="K2659" t="s">
        <v>237</v>
      </c>
      <c r="L2659" t="s">
        <v>1880</v>
      </c>
      <c r="M2659" t="s">
        <v>3031</v>
      </c>
      <c r="N2659" t="s">
        <v>7203</v>
      </c>
      <c r="O2659" t="s"/>
      <c r="P2659" t="s"/>
      <c r="Q2659" t="s"/>
      <c r="R2659" t="s"/>
      <c r="S2659" t="s"/>
      <c r="T2659" t="s"/>
      <c r="U2659" t="s"/>
      <c r="V2659" t="s"/>
      <c r="W2659" t="s"/>
      <c r="X2659" t="s"/>
      <c r="Y2659" t="s"/>
      <c r="Z2659" t="s"/>
      <c r="AA2659" t="s"/>
      <c r="AB2659" t="s">
        <v>29037</v>
      </c>
      <c r="AC2659" t="s">
        <v>29037</v>
      </c>
      <c r="AD2659" t="s">
        <v>112</v>
      </c>
      <c r="AE2659" t="s">
        <v>60</v>
      </c>
      <c r="AF2659" t="s">
        <v>29038</v>
      </c>
      <c r="AG2659" t="s">
        <v>29039</v>
      </c>
      <c r="AH2659" t="s">
        <v>44</v>
      </c>
      <c r="AI2659" t="s">
        <v>29040</v>
      </c>
      <c r="AJ2659" t="s">
        <v>92</v>
      </c>
      <c r="AK2659" t="s">
        <v>66</v>
      </c>
    </row>
    <row r="2660" spans="1:38">
      <c r="A2660" t="s">
        <v>29041</v>
      </c>
      <c r="B2660" t="s">
        <v>29042</v>
      </c>
      <c r="C2660" t="s">
        <v>29043</v>
      </c>
      <c r="D2660" t="s"/>
      <c r="E2660" t="s">
        <v>29044</v>
      </c>
      <c r="F2660" t="s"/>
      <c r="G2660" t="s">
        <v>50</v>
      </c>
      <c r="H2660" t="s">
        <v>51</v>
      </c>
      <c r="I2660" t="s"/>
      <c r="J2660" t="s"/>
      <c r="K2660" t="s"/>
      <c r="L2660" t="s">
        <v>526</v>
      </c>
      <c r="M2660" t="s">
        <v>527</v>
      </c>
      <c r="N2660" t="s">
        <v>2620</v>
      </c>
      <c r="O2660" t="s"/>
      <c r="P2660" t="s"/>
      <c r="Q2660" t="s">
        <v>44</v>
      </c>
      <c r="R2660" t="s"/>
      <c r="S2660" t="s"/>
      <c r="T2660" t="s"/>
      <c r="U2660" t="s"/>
      <c r="V2660" t="s"/>
      <c r="W2660" t="s"/>
      <c r="X2660" t="s"/>
      <c r="Y2660" t="s"/>
      <c r="Z2660" t="s"/>
      <c r="AA2660" t="s"/>
      <c r="AB2660" t="s">
        <v>29045</v>
      </c>
      <c r="AC2660" t="s">
        <v>29045</v>
      </c>
      <c r="AD2660" t="s">
        <v>93</v>
      </c>
      <c r="AE2660" t="s">
        <v>44</v>
      </c>
      <c r="AF2660" t="s">
        <v>29046</v>
      </c>
      <c r="AG2660" t="s">
        <v>44</v>
      </c>
      <c r="AH2660" t="s">
        <v>67</v>
      </c>
      <c r="AI2660" t="s">
        <v>29047</v>
      </c>
      <c r="AJ2660" t="s">
        <v>29048</v>
      </c>
      <c r="AK2660" t="s">
        <v>66</v>
      </c>
    </row>
    <row r="2661" spans="1:38">
      <c r="A2661" t="s">
        <v>23166</v>
      </c>
      <c r="B2661" t="s">
        <v>29049</v>
      </c>
      <c r="C2661" t="s">
        <v>29050</v>
      </c>
      <c r="D2661" t="s">
        <v>29051</v>
      </c>
      <c r="E2661" t="s">
        <v>29052</v>
      </c>
      <c r="F2661" t="s">
        <v>2409</v>
      </c>
      <c r="G2661" t="s">
        <v>72</v>
      </c>
      <c r="H2661" t="s">
        <v>51</v>
      </c>
      <c r="I2661" t="s">
        <v>3842</v>
      </c>
      <c r="J2661" t="s">
        <v>53</v>
      </c>
      <c r="K2661" t="s">
        <v>54</v>
      </c>
      <c r="L2661" t="s">
        <v>170</v>
      </c>
      <c r="M2661" t="s">
        <v>171</v>
      </c>
      <c r="N2661" t="s">
        <v>172</v>
      </c>
      <c r="O2661" t="s">
        <v>79</v>
      </c>
      <c r="P2661" t="s">
        <v>29053</v>
      </c>
      <c r="Q2661" t="s">
        <v>112</v>
      </c>
      <c r="R2661" t="s">
        <v>29054</v>
      </c>
      <c r="S2661" t="s"/>
      <c r="T2661" t="s"/>
      <c r="U2661" t="s">
        <v>29055</v>
      </c>
      <c r="V2661" t="s">
        <v>67</v>
      </c>
      <c r="W2661" t="s">
        <v>2416</v>
      </c>
      <c r="X2661" t="s"/>
      <c r="Y2661" t="s"/>
      <c r="Z2661" t="s"/>
      <c r="AA2661" t="s">
        <v>84</v>
      </c>
      <c r="AB2661" t="s">
        <v>29056</v>
      </c>
      <c r="AC2661" t="s">
        <v>29057</v>
      </c>
      <c r="AD2661" t="s">
        <v>142</v>
      </c>
      <c r="AE2661" t="s">
        <v>44</v>
      </c>
      <c r="AF2661" t="s">
        <v>29058</v>
      </c>
      <c r="AG2661" t="s">
        <v>4361</v>
      </c>
      <c r="AH2661" t="s">
        <v>536</v>
      </c>
      <c r="AI2661" t="s">
        <v>29059</v>
      </c>
      <c r="AJ2661" t="s">
        <v>92</v>
      </c>
      <c r="AK2661" t="s">
        <v>66</v>
      </c>
    </row>
    <row r="2662" spans="1:38">
      <c r="A2662" t="s">
        <v>29060</v>
      </c>
      <c r="B2662" t="s">
        <v>29061</v>
      </c>
      <c r="C2662" t="s">
        <v>29062</v>
      </c>
      <c r="D2662" t="s">
        <v>29063</v>
      </c>
      <c r="E2662" t="s">
        <v>29064</v>
      </c>
      <c r="F2662" t="s"/>
      <c r="G2662" t="s">
        <v>50</v>
      </c>
      <c r="H2662" t="s">
        <v>51</v>
      </c>
      <c r="I2662" t="s">
        <v>15775</v>
      </c>
      <c r="J2662" t="s">
        <v>6142</v>
      </c>
      <c r="K2662" t="s">
        <v>410</v>
      </c>
      <c r="L2662" t="s">
        <v>782</v>
      </c>
      <c r="M2662" t="s">
        <v>782</v>
      </c>
      <c r="N2662" t="s">
        <v>1738</v>
      </c>
      <c r="O2662" t="s">
        <v>174</v>
      </c>
      <c r="P2662" t="s"/>
      <c r="Q2662" t="s"/>
      <c r="R2662" t="s"/>
      <c r="S2662" t="s"/>
      <c r="T2662" t="s"/>
      <c r="U2662" t="s"/>
      <c r="V2662" t="s"/>
      <c r="W2662" t="s"/>
      <c r="X2662" t="s"/>
      <c r="Y2662" t="s"/>
      <c r="Z2662" t="s"/>
      <c r="AA2662" t="s"/>
      <c r="AB2662" t="s">
        <v>29065</v>
      </c>
      <c r="AC2662" t="s">
        <v>29066</v>
      </c>
      <c r="AD2662" t="s">
        <v>142</v>
      </c>
      <c r="AE2662" t="s">
        <v>1705</v>
      </c>
      <c r="AF2662" t="s">
        <v>29067</v>
      </c>
      <c r="AG2662" t="s">
        <v>10899</v>
      </c>
      <c r="AH2662" t="s">
        <v>461</v>
      </c>
      <c r="AI2662" t="s">
        <v>29068</v>
      </c>
      <c r="AJ2662" t="s">
        <v>92</v>
      </c>
      <c r="AK2662" t="s">
        <v>66</v>
      </c>
    </row>
    <row r="2663" spans="1:38">
      <c r="A2663" t="s">
        <v>16963</v>
      </c>
      <c r="B2663" t="s">
        <v>29069</v>
      </c>
      <c r="C2663" t="s">
        <v>29070</v>
      </c>
      <c r="D2663" t="s">
        <v>29071</v>
      </c>
      <c r="E2663" t="s">
        <v>29072</v>
      </c>
      <c r="F2663" t="s">
        <v>857</v>
      </c>
      <c r="G2663" t="s">
        <v>72</v>
      </c>
      <c r="H2663" t="s">
        <v>51</v>
      </c>
      <c r="I2663" t="s">
        <v>16703</v>
      </c>
      <c r="J2663" t="s"/>
      <c r="K2663" t="s">
        <v>16302</v>
      </c>
      <c r="L2663" t="s">
        <v>76</v>
      </c>
      <c r="M2663" t="s">
        <v>77</v>
      </c>
      <c r="N2663" t="s">
        <v>3464</v>
      </c>
      <c r="O2663" t="s">
        <v>86</v>
      </c>
      <c r="P2663" t="s"/>
      <c r="Q2663" t="s"/>
      <c r="R2663" t="s"/>
      <c r="S2663" t="s">
        <v>29073</v>
      </c>
      <c r="T2663" t="s">
        <v>151</v>
      </c>
      <c r="U2663" t="s"/>
      <c r="V2663" t="s"/>
      <c r="W2663" t="s">
        <v>29074</v>
      </c>
      <c r="X2663" t="s"/>
      <c r="Y2663" t="s"/>
      <c r="Z2663" t="s">
        <v>29075</v>
      </c>
      <c r="AA2663" t="s"/>
      <c r="AB2663" t="s">
        <v>29076</v>
      </c>
      <c r="AC2663" t="s">
        <v>29077</v>
      </c>
      <c r="AD2663" t="s">
        <v>63</v>
      </c>
      <c r="AE2663" t="s">
        <v>44</v>
      </c>
      <c r="AF2663" t="s">
        <v>29078</v>
      </c>
      <c r="AG2663" t="s">
        <v>10074</v>
      </c>
      <c r="AH2663" t="s">
        <v>93</v>
      </c>
      <c r="AI2663" t="s">
        <v>29079</v>
      </c>
      <c r="AJ2663" t="s">
        <v>92</v>
      </c>
      <c r="AK2663" t="s">
        <v>66</v>
      </c>
    </row>
    <row r="2664" spans="1:38">
      <c r="A2664" t="s">
        <v>29080</v>
      </c>
      <c r="B2664" t="s">
        <v>29081</v>
      </c>
      <c r="C2664" t="s">
        <v>29082</v>
      </c>
      <c r="D2664" t="s">
        <v>29083</v>
      </c>
      <c r="E2664" t="s">
        <v>29084</v>
      </c>
      <c r="F2664" t="s">
        <v>98</v>
      </c>
      <c r="G2664" t="s">
        <v>50</v>
      </c>
      <c r="H2664" t="s">
        <v>51</v>
      </c>
      <c r="I2664" t="s">
        <v>7191</v>
      </c>
      <c r="J2664" t="s">
        <v>5247</v>
      </c>
      <c r="K2664" t="s">
        <v>54</v>
      </c>
      <c r="L2664" t="s">
        <v>597</v>
      </c>
      <c r="M2664" t="s">
        <v>598</v>
      </c>
      <c r="N2664" t="s">
        <v>599</v>
      </c>
      <c r="O2664" t="s"/>
      <c r="P2664" t="s"/>
      <c r="Q2664" t="s">
        <v>44</v>
      </c>
      <c r="R2664" t="s"/>
      <c r="S2664" t="s"/>
      <c r="T2664" t="s"/>
      <c r="U2664" t="s"/>
      <c r="V2664" t="s"/>
      <c r="W2664" t="s"/>
      <c r="X2664" t="s"/>
      <c r="Y2664" t="s"/>
      <c r="Z2664" t="s"/>
      <c r="AA2664" t="s"/>
      <c r="AB2664" t="s">
        <v>29085</v>
      </c>
      <c r="AC2664" t="s">
        <v>29085</v>
      </c>
      <c r="AD2664" t="s">
        <v>112</v>
      </c>
      <c r="AE2664" t="s">
        <v>60</v>
      </c>
      <c r="AF2664" t="s">
        <v>29086</v>
      </c>
      <c r="AG2664" t="s">
        <v>44</v>
      </c>
      <c r="AH2664" t="s">
        <v>112</v>
      </c>
      <c r="AI2664" t="s">
        <v>29087</v>
      </c>
      <c r="AJ2664" t="s">
        <v>29088</v>
      </c>
      <c r="AK2664" t="s">
        <v>66</v>
      </c>
    </row>
    <row r="2665" spans="1:38">
      <c r="A2665" t="s">
        <v>29089</v>
      </c>
      <c r="B2665" t="s">
        <v>29090</v>
      </c>
      <c r="C2665" t="s">
        <v>29091</v>
      </c>
      <c r="D2665" t="s">
        <v>29092</v>
      </c>
      <c r="E2665" t="s">
        <v>29093</v>
      </c>
      <c r="F2665" t="s">
        <v>2660</v>
      </c>
      <c r="G2665" t="s">
        <v>50</v>
      </c>
      <c r="H2665" t="s">
        <v>51</v>
      </c>
      <c r="I2665" t="s">
        <v>269</v>
      </c>
      <c r="J2665" t="s">
        <v>53</v>
      </c>
      <c r="K2665" t="s">
        <v>54</v>
      </c>
      <c r="L2665" t="s">
        <v>526</v>
      </c>
      <c r="M2665" t="s">
        <v>527</v>
      </c>
      <c r="N2665" t="s">
        <v>2620</v>
      </c>
      <c r="O2665" t="s">
        <v>124</v>
      </c>
      <c r="P2665" t="s"/>
      <c r="Q2665" t="s"/>
      <c r="R2665" t="s"/>
      <c r="S2665" t="s"/>
      <c r="T2665" t="s"/>
      <c r="U2665" t="s"/>
      <c r="V2665" t="s"/>
      <c r="W2665" t="s"/>
      <c r="X2665" t="s"/>
      <c r="Y2665" t="s"/>
      <c r="Z2665" t="s"/>
      <c r="AA2665" t="s"/>
      <c r="AB2665" t="s">
        <v>29094</v>
      </c>
      <c r="AC2665" t="s">
        <v>29094</v>
      </c>
      <c r="AD2665" t="s">
        <v>93</v>
      </c>
      <c r="AE2665" t="s">
        <v>277</v>
      </c>
      <c r="AF2665" t="s">
        <v>29095</v>
      </c>
      <c r="AG2665" t="s">
        <v>29096</v>
      </c>
      <c r="AH2665" t="s">
        <v>44</v>
      </c>
      <c r="AI2665" t="s">
        <v>29097</v>
      </c>
      <c r="AJ2665" t="s">
        <v>92</v>
      </c>
      <c r="AK2665" t="s">
        <v>66</v>
      </c>
    </row>
    <row r="2666" spans="1:38">
      <c r="A2666" t="s">
        <v>29098</v>
      </c>
      <c r="B2666" t="s">
        <v>29099</v>
      </c>
      <c r="C2666" t="s">
        <v>29100</v>
      </c>
      <c r="D2666" t="s">
        <v>29101</v>
      </c>
      <c r="E2666" t="s">
        <v>29102</v>
      </c>
      <c r="F2666" t="s">
        <v>438</v>
      </c>
      <c r="G2666" t="s">
        <v>50</v>
      </c>
      <c r="H2666" t="s">
        <v>51</v>
      </c>
      <c r="I2666" t="s">
        <v>1024</v>
      </c>
      <c r="J2666" t="s">
        <v>53</v>
      </c>
      <c r="K2666" t="s">
        <v>54</v>
      </c>
      <c r="L2666" t="s">
        <v>582</v>
      </c>
      <c r="M2666" t="s">
        <v>583</v>
      </c>
      <c r="N2666" t="s">
        <v>584</v>
      </c>
      <c r="O2666" t="s">
        <v>241</v>
      </c>
      <c r="P2666" t="s"/>
      <c r="Q2666" t="s"/>
      <c r="R2666" t="s"/>
      <c r="S2666" t="s"/>
      <c r="T2666" t="s"/>
      <c r="U2666" t="s"/>
      <c r="V2666" t="s"/>
      <c r="W2666" t="s"/>
      <c r="X2666" t="s"/>
      <c r="Y2666" t="s"/>
      <c r="Z2666" t="s"/>
      <c r="AA2666" t="s"/>
      <c r="AB2666" t="s">
        <v>29103</v>
      </c>
      <c r="AC2666" t="s">
        <v>29104</v>
      </c>
      <c r="AD2666" t="s">
        <v>86</v>
      </c>
      <c r="AE2666" t="s">
        <v>87</v>
      </c>
      <c r="AF2666" t="s">
        <v>29105</v>
      </c>
      <c r="AG2666" t="s">
        <v>22965</v>
      </c>
      <c r="AH2666" t="s">
        <v>345</v>
      </c>
      <c r="AI2666" t="s">
        <v>29106</v>
      </c>
      <c r="AJ2666" t="s">
        <v>92</v>
      </c>
      <c r="AK2666" t="s">
        <v>66</v>
      </c>
    </row>
    <row r="2667" spans="1:38">
      <c r="A2667" t="s">
        <v>29107</v>
      </c>
      <c r="B2667" t="s">
        <v>29108</v>
      </c>
      <c r="C2667" t="s">
        <v>29109</v>
      </c>
      <c r="D2667" t="s">
        <v>29110</v>
      </c>
      <c r="E2667" t="s">
        <v>29111</v>
      </c>
      <c r="F2667" t="s">
        <v>646</v>
      </c>
      <c r="G2667" t="s">
        <v>50</v>
      </c>
      <c r="H2667" t="s">
        <v>51</v>
      </c>
      <c r="I2667" t="s">
        <v>7698</v>
      </c>
      <c r="J2667" t="s">
        <v>898</v>
      </c>
      <c r="K2667" t="s">
        <v>54</v>
      </c>
      <c r="L2667" t="s">
        <v>219</v>
      </c>
      <c r="M2667" t="s">
        <v>220</v>
      </c>
      <c r="N2667" t="s">
        <v>1972</v>
      </c>
      <c r="O2667" t="s">
        <v>174</v>
      </c>
      <c r="P2667" t="s"/>
      <c r="Q2667" t="s"/>
      <c r="R2667" t="s"/>
      <c r="S2667" t="s"/>
      <c r="T2667" t="s"/>
      <c r="U2667" t="s">
        <v>19490</v>
      </c>
      <c r="V2667" t="s">
        <v>67</v>
      </c>
      <c r="W2667" t="s"/>
      <c r="X2667" t="s"/>
      <c r="Y2667" t="s"/>
      <c r="Z2667" t="s"/>
      <c r="AA2667" t="s">
        <v>84</v>
      </c>
      <c r="AB2667" t="s">
        <v>29112</v>
      </c>
      <c r="AC2667" t="s">
        <v>29113</v>
      </c>
      <c r="AD2667" t="s">
        <v>124</v>
      </c>
      <c r="AE2667" t="s">
        <v>44</v>
      </c>
      <c r="AF2667" t="s">
        <v>29114</v>
      </c>
      <c r="AG2667" t="s">
        <v>29115</v>
      </c>
      <c r="AH2667" t="s">
        <v>301</v>
      </c>
      <c r="AI2667" t="s">
        <v>29116</v>
      </c>
      <c r="AJ2667" t="s">
        <v>92</v>
      </c>
      <c r="AK2667" t="s">
        <v>66</v>
      </c>
    </row>
    <row r="2668" spans="1:38">
      <c r="A2668" t="s">
        <v>29117</v>
      </c>
      <c r="B2668" t="s">
        <v>29118</v>
      </c>
      <c r="C2668" t="s">
        <v>29119</v>
      </c>
      <c r="D2668" t="s">
        <v>29120</v>
      </c>
      <c r="E2668" t="s">
        <v>29121</v>
      </c>
      <c r="F2668" t="s"/>
      <c r="G2668" t="s">
        <v>50</v>
      </c>
      <c r="H2668" t="s">
        <v>51</v>
      </c>
      <c r="I2668" t="s">
        <v>29122</v>
      </c>
      <c r="J2668" t="s">
        <v>1086</v>
      </c>
      <c r="K2668" t="s">
        <v>1087</v>
      </c>
      <c r="L2668" t="s">
        <v>1344</v>
      </c>
      <c r="M2668" t="s">
        <v>1345</v>
      </c>
      <c r="N2668" t="s">
        <v>1346</v>
      </c>
      <c r="O2668" t="s">
        <v>79</v>
      </c>
      <c r="P2668" t="s"/>
      <c r="Q2668" t="s"/>
      <c r="R2668" t="s"/>
      <c r="S2668" t="s"/>
      <c r="T2668" t="s"/>
      <c r="U2668" t="s"/>
      <c r="V2668" t="s"/>
      <c r="W2668" t="s"/>
      <c r="X2668" t="s"/>
      <c r="Y2668" t="s"/>
      <c r="Z2668" t="s"/>
      <c r="AA2668" t="s"/>
      <c r="AB2668" t="s">
        <v>29123</v>
      </c>
      <c r="AC2668" t="s">
        <v>29123</v>
      </c>
      <c r="AD2668" t="s">
        <v>124</v>
      </c>
      <c r="AE2668" t="s">
        <v>44</v>
      </c>
      <c r="AF2668" t="s">
        <v>29124</v>
      </c>
      <c r="AG2668" t="s">
        <v>29125</v>
      </c>
      <c r="AH2668" t="s">
        <v>192</v>
      </c>
      <c r="AI2668" t="s">
        <v>29126</v>
      </c>
      <c r="AJ2668" t="s">
        <v>92</v>
      </c>
      <c r="AK2668" t="s">
        <v>66</v>
      </c>
    </row>
    <row r="2669" spans="1:38">
      <c r="A2669" t="s">
        <v>29127</v>
      </c>
      <c r="B2669" t="s">
        <v>29128</v>
      </c>
      <c r="C2669" t="s">
        <v>29129</v>
      </c>
      <c r="D2669" t="s">
        <v>29130</v>
      </c>
      <c r="E2669" t="s">
        <v>29131</v>
      </c>
      <c r="F2669" t="s">
        <v>697</v>
      </c>
      <c r="G2669" t="s">
        <v>50</v>
      </c>
      <c r="H2669" t="s">
        <v>234</v>
      </c>
      <c r="I2669" t="s">
        <v>29132</v>
      </c>
      <c r="J2669" t="s">
        <v>1933</v>
      </c>
      <c r="K2669" t="s">
        <v>54</v>
      </c>
      <c r="L2669" t="s">
        <v>843</v>
      </c>
      <c r="M2669" t="s">
        <v>844</v>
      </c>
      <c r="N2669" t="s">
        <v>2411</v>
      </c>
      <c r="O2669" t="s">
        <v>192</v>
      </c>
      <c r="P2669" t="s"/>
      <c r="Q2669" t="s">
        <v>67</v>
      </c>
      <c r="R2669" t="s"/>
      <c r="S2669" t="s">
        <v>9117</v>
      </c>
      <c r="T2669" t="s">
        <v>67</v>
      </c>
      <c r="U2669" t="s"/>
      <c r="V2669" t="s"/>
      <c r="W2669" t="s"/>
      <c r="X2669" t="s">
        <v>29133</v>
      </c>
      <c r="Y2669" t="s">
        <v>67</v>
      </c>
      <c r="Z2669" t="s">
        <v>29134</v>
      </c>
      <c r="AA2669" t="s">
        <v>772</v>
      </c>
      <c r="AB2669" t="s">
        <v>29135</v>
      </c>
      <c r="AC2669" t="s">
        <v>29136</v>
      </c>
      <c r="AD2669" t="s">
        <v>142</v>
      </c>
      <c r="AE2669" t="s">
        <v>44</v>
      </c>
      <c r="AF2669" t="s">
        <v>29137</v>
      </c>
      <c r="AG2669" t="s">
        <v>10086</v>
      </c>
      <c r="AH2669" t="s">
        <v>507</v>
      </c>
      <c r="AI2669" t="s">
        <v>29138</v>
      </c>
      <c r="AJ2669" t="s">
        <v>92</v>
      </c>
      <c r="AK2669" t="s">
        <v>66</v>
      </c>
    </row>
    <row r="2670" spans="1:38">
      <c r="A2670" t="s">
        <v>29139</v>
      </c>
      <c r="B2670" t="s">
        <v>29140</v>
      </c>
      <c r="C2670" t="s">
        <v>29141</v>
      </c>
      <c r="D2670" t="s">
        <v>29142</v>
      </c>
      <c r="E2670" t="s">
        <v>29143</v>
      </c>
      <c r="F2670" t="s">
        <v>697</v>
      </c>
      <c r="G2670" t="s">
        <v>50</v>
      </c>
      <c r="H2670" t="s">
        <v>51</v>
      </c>
      <c r="I2670" t="s">
        <v>25672</v>
      </c>
      <c r="J2670" t="s">
        <v>53</v>
      </c>
      <c r="K2670" t="s">
        <v>54</v>
      </c>
      <c r="L2670" t="s">
        <v>170</v>
      </c>
      <c r="M2670" t="s">
        <v>336</v>
      </c>
      <c r="N2670" t="s">
        <v>337</v>
      </c>
      <c r="O2670" t="s">
        <v>79</v>
      </c>
      <c r="P2670" t="s">
        <v>29144</v>
      </c>
      <c r="Q2670" t="s">
        <v>63</v>
      </c>
      <c r="R2670" t="s"/>
      <c r="S2670" t="s"/>
      <c r="T2670" t="s"/>
      <c r="U2670" t="s"/>
      <c r="V2670" t="s"/>
      <c r="W2670" t="s"/>
      <c r="X2670" t="s"/>
      <c r="Y2670" t="s"/>
      <c r="Z2670" t="s"/>
      <c r="AA2670" t="s"/>
      <c r="AB2670" t="s">
        <v>29145</v>
      </c>
      <c r="AC2670" t="s">
        <v>29146</v>
      </c>
      <c r="AD2670" t="s">
        <v>59</v>
      </c>
      <c r="AE2670" t="s">
        <v>44</v>
      </c>
      <c r="AF2670" t="s">
        <v>29147</v>
      </c>
      <c r="AG2670" t="s">
        <v>29148</v>
      </c>
      <c r="AH2670" t="s">
        <v>112</v>
      </c>
      <c r="AI2670" t="s">
        <v>29149</v>
      </c>
      <c r="AJ2670" t="s">
        <v>92</v>
      </c>
      <c r="AK2670" t="s">
        <v>66</v>
      </c>
    </row>
    <row r="2671" spans="1:38">
      <c r="A2671" t="s">
        <v>29150</v>
      </c>
      <c r="B2671" t="s">
        <v>29151</v>
      </c>
      <c r="C2671" t="s">
        <v>29152</v>
      </c>
      <c r="D2671" t="s">
        <v>29153</v>
      </c>
      <c r="E2671" t="s">
        <v>29154</v>
      </c>
      <c r="F2671" t="s">
        <v>2356</v>
      </c>
      <c r="G2671" t="s">
        <v>72</v>
      </c>
      <c r="H2671" t="s">
        <v>51</v>
      </c>
      <c r="I2671" t="s">
        <v>29155</v>
      </c>
      <c r="J2671" t="s">
        <v>11756</v>
      </c>
      <c r="K2671" t="s">
        <v>271</v>
      </c>
      <c r="L2671" t="s">
        <v>189</v>
      </c>
      <c r="M2671" t="s">
        <v>190</v>
      </c>
      <c r="N2671" t="s">
        <v>191</v>
      </c>
      <c r="O2671" t="s">
        <v>86</v>
      </c>
      <c r="P2671" t="s"/>
      <c r="Q2671" t="s"/>
      <c r="R2671" t="s"/>
      <c r="S2671" t="s"/>
      <c r="T2671" t="s">
        <v>67</v>
      </c>
      <c r="U2671" t="s"/>
      <c r="V2671" t="s">
        <v>93</v>
      </c>
      <c r="W2671" t="s">
        <v>29156</v>
      </c>
      <c r="X2671" t="s"/>
      <c r="Y2671" t="s"/>
      <c r="Z2671" t="s"/>
      <c r="AA2671" t="s">
        <v>84</v>
      </c>
      <c r="AB2671" t="s">
        <v>29157</v>
      </c>
      <c r="AC2671" t="s">
        <v>29158</v>
      </c>
      <c r="AD2671" t="s">
        <v>174</v>
      </c>
      <c r="AE2671" t="s">
        <v>387</v>
      </c>
      <c r="AF2671" t="s">
        <v>29159</v>
      </c>
      <c r="AG2671" t="s">
        <v>29160</v>
      </c>
      <c r="AH2671" t="s">
        <v>110</v>
      </c>
      <c r="AI2671" t="s">
        <v>29161</v>
      </c>
      <c r="AJ2671" t="s">
        <v>92</v>
      </c>
      <c r="AK2671" t="s">
        <v>66</v>
      </c>
    </row>
    <row r="2672" spans="1:38">
      <c r="A2672" t="s">
        <v>29162</v>
      </c>
      <c r="B2672" t="s">
        <v>29163</v>
      </c>
      <c r="C2672" t="s">
        <v>29164</v>
      </c>
      <c r="D2672" t="s">
        <v>29165</v>
      </c>
      <c r="E2672" t="s">
        <v>29166</v>
      </c>
      <c r="F2672" t="s">
        <v>857</v>
      </c>
      <c r="G2672" t="s">
        <v>50</v>
      </c>
      <c r="H2672" t="s">
        <v>51</v>
      </c>
      <c r="I2672" t="s">
        <v>5074</v>
      </c>
      <c r="J2672" t="s">
        <v>3853</v>
      </c>
      <c r="K2672" t="s">
        <v>453</v>
      </c>
      <c r="L2672" t="s">
        <v>189</v>
      </c>
      <c r="M2672" t="s">
        <v>190</v>
      </c>
      <c r="N2672" t="s">
        <v>191</v>
      </c>
      <c r="O2672" t="s">
        <v>79</v>
      </c>
      <c r="P2672" t="s"/>
      <c r="Q2672" t="s"/>
      <c r="R2672" t="s"/>
      <c r="S2672" t="s"/>
      <c r="T2672" t="s"/>
      <c r="U2672" t="s"/>
      <c r="V2672" t="s"/>
      <c r="W2672" t="s"/>
      <c r="X2672" t="s"/>
      <c r="Y2672" t="s"/>
      <c r="Z2672" t="s"/>
      <c r="AA2672" t="s"/>
      <c r="AB2672" t="s">
        <v>29167</v>
      </c>
      <c r="AC2672" t="s">
        <v>29167</v>
      </c>
      <c r="AD2672" t="s">
        <v>174</v>
      </c>
      <c r="AE2672" t="s">
        <v>1105</v>
      </c>
      <c r="AF2672" t="s">
        <v>29168</v>
      </c>
      <c r="AG2672" t="s">
        <v>29169</v>
      </c>
      <c r="AH2672" t="s">
        <v>192</v>
      </c>
      <c r="AI2672" t="s">
        <v>29170</v>
      </c>
      <c r="AJ2672" t="s">
        <v>92</v>
      </c>
      <c r="AK2672" t="s">
        <v>66</v>
      </c>
    </row>
    <row r="2673" spans="1:38">
      <c r="A2673" t="s">
        <v>29171</v>
      </c>
      <c r="B2673" t="s">
        <v>29172</v>
      </c>
      <c r="C2673" t="s">
        <v>29173</v>
      </c>
      <c r="D2673" t="s">
        <v>29174</v>
      </c>
      <c r="E2673" t="s">
        <v>29175</v>
      </c>
      <c r="F2673" t="s">
        <v>857</v>
      </c>
      <c r="G2673" t="s">
        <v>50</v>
      </c>
      <c r="H2673" t="s">
        <v>51</v>
      </c>
      <c r="I2673" t="s">
        <v>29176</v>
      </c>
      <c r="J2673" t="s">
        <v>26404</v>
      </c>
      <c r="K2673" t="s">
        <v>354</v>
      </c>
      <c r="L2673" t="s">
        <v>526</v>
      </c>
      <c r="M2673" t="s">
        <v>527</v>
      </c>
      <c r="N2673" t="s">
        <v>4593</v>
      </c>
      <c r="O2673" t="s">
        <v>86</v>
      </c>
      <c r="P2673" t="s">
        <v>29177</v>
      </c>
      <c r="Q2673" t="s">
        <v>93</v>
      </c>
      <c r="R2673" t="s">
        <v>5584</v>
      </c>
      <c r="S2673" t="s"/>
      <c r="T2673" t="s"/>
      <c r="U2673" t="s"/>
      <c r="V2673" t="s"/>
      <c r="W2673" t="s"/>
      <c r="X2673" t="s"/>
      <c r="Y2673" t="s"/>
      <c r="Z2673" t="s"/>
      <c r="AA2673" t="s"/>
      <c r="AB2673" t="s">
        <v>29178</v>
      </c>
      <c r="AC2673" t="s">
        <v>29179</v>
      </c>
      <c r="AD2673" t="s">
        <v>174</v>
      </c>
      <c r="AE2673" t="s">
        <v>44</v>
      </c>
      <c r="AF2673" t="s">
        <v>29180</v>
      </c>
      <c r="AG2673" t="s">
        <v>29181</v>
      </c>
      <c r="AH2673" t="s">
        <v>59</v>
      </c>
      <c r="AI2673" t="s">
        <v>29182</v>
      </c>
      <c r="AJ2673" t="s">
        <v>92</v>
      </c>
      <c r="AK2673" t="s">
        <v>66</v>
      </c>
    </row>
    <row r="2674" spans="1:38">
      <c r="A2674" t="s">
        <v>29183</v>
      </c>
      <c r="B2674" t="s">
        <v>29184</v>
      </c>
      <c r="C2674" t="s">
        <v>29185</v>
      </c>
      <c r="D2674" t="s">
        <v>29186</v>
      </c>
      <c r="E2674" t="s">
        <v>29187</v>
      </c>
      <c r="F2674" t="s">
        <v>438</v>
      </c>
      <c r="G2674" t="s">
        <v>50</v>
      </c>
      <c r="H2674" t="s">
        <v>51</v>
      </c>
      <c r="I2674" t="s">
        <v>1304</v>
      </c>
      <c r="J2674" t="s">
        <v>440</v>
      </c>
      <c r="K2674" t="s">
        <v>54</v>
      </c>
      <c r="L2674" t="s">
        <v>156</v>
      </c>
      <c r="M2674" t="s">
        <v>157</v>
      </c>
      <c r="N2674" t="s">
        <v>158</v>
      </c>
      <c r="O2674" t="s">
        <v>878</v>
      </c>
      <c r="P2674" t="s"/>
      <c r="Q2674" t="s">
        <v>67</v>
      </c>
      <c r="R2674" t="s"/>
      <c r="S2674" t="s"/>
      <c r="T2674" t="s"/>
      <c r="U2674" t="s"/>
      <c r="V2674" t="s"/>
      <c r="W2674" t="s"/>
      <c r="X2674" t="s"/>
      <c r="Y2674" t="s"/>
      <c r="Z2674" t="s"/>
      <c r="AA2674" t="s"/>
      <c r="AB2674" t="s">
        <v>29188</v>
      </c>
      <c r="AC2674" t="s">
        <v>29189</v>
      </c>
      <c r="AD2674" t="s">
        <v>174</v>
      </c>
      <c r="AE2674" t="s">
        <v>44</v>
      </c>
      <c r="AF2674" t="s">
        <v>29190</v>
      </c>
      <c r="AG2674" t="s">
        <v>4710</v>
      </c>
      <c r="AH2674" t="s">
        <v>301</v>
      </c>
      <c r="AI2674" t="s">
        <v>29191</v>
      </c>
      <c r="AJ2674" t="s">
        <v>92</v>
      </c>
      <c r="AK2674" t="s">
        <v>66</v>
      </c>
    </row>
    <row r="2675" spans="1:38">
      <c r="A2675" t="s">
        <v>29192</v>
      </c>
      <c r="B2675" t="s">
        <v>29193</v>
      </c>
      <c r="C2675" t="s">
        <v>29194</v>
      </c>
      <c r="D2675" t="s">
        <v>29195</v>
      </c>
      <c r="E2675" t="s">
        <v>29196</v>
      </c>
      <c r="F2675" t="s">
        <v>49</v>
      </c>
      <c r="G2675" t="s">
        <v>50</v>
      </c>
      <c r="H2675" t="s">
        <v>51</v>
      </c>
      <c r="I2675" t="s">
        <v>7393</v>
      </c>
      <c r="J2675" t="s"/>
      <c r="K2675" t="s">
        <v>354</v>
      </c>
      <c r="L2675" t="s">
        <v>120</v>
      </c>
      <c r="M2675" t="s">
        <v>121</v>
      </c>
      <c r="N2675" t="s">
        <v>3088</v>
      </c>
      <c r="O2675" t="s"/>
      <c r="P2675" t="s">
        <v>29197</v>
      </c>
      <c r="Q2675" t="s">
        <v>67</v>
      </c>
      <c r="R2675" t="s">
        <v>29198</v>
      </c>
      <c r="S2675" t="s"/>
      <c r="T2675" t="s"/>
      <c r="U2675" t="s"/>
      <c r="V2675" t="s"/>
      <c r="W2675" t="s"/>
      <c r="X2675" t="s"/>
      <c r="Y2675" t="s"/>
      <c r="Z2675" t="s"/>
      <c r="AA2675" t="s"/>
      <c r="AB2675" t="s">
        <v>29199</v>
      </c>
      <c r="AC2675" t="s">
        <v>29199</v>
      </c>
      <c r="AD2675" t="s">
        <v>93</v>
      </c>
      <c r="AE2675" t="s">
        <v>277</v>
      </c>
      <c r="AF2675" t="s">
        <v>29200</v>
      </c>
      <c r="AG2675" t="s">
        <v>23000</v>
      </c>
      <c r="AH2675" t="s">
        <v>44</v>
      </c>
      <c r="AI2675" t="s">
        <v>29201</v>
      </c>
      <c r="AJ2675" t="s">
        <v>29202</v>
      </c>
      <c r="AK2675" t="s">
        <v>66</v>
      </c>
    </row>
    <row r="2676" spans="1:38">
      <c r="A2676" t="s">
        <v>29203</v>
      </c>
      <c r="B2676" t="s">
        <v>29204</v>
      </c>
      <c r="C2676" t="s">
        <v>29205</v>
      </c>
      <c r="D2676" t="s">
        <v>29206</v>
      </c>
      <c r="E2676" t="s">
        <v>29207</v>
      </c>
      <c r="F2676" t="s">
        <v>379</v>
      </c>
      <c r="G2676" t="s">
        <v>50</v>
      </c>
      <c r="H2676" t="s">
        <v>234</v>
      </c>
      <c r="I2676" t="s">
        <v>29208</v>
      </c>
      <c r="J2676" t="s">
        <v>1293</v>
      </c>
      <c r="K2676" t="s">
        <v>54</v>
      </c>
      <c r="L2676" t="s">
        <v>411</v>
      </c>
      <c r="M2676" t="s">
        <v>412</v>
      </c>
      <c r="N2676" t="s">
        <v>4130</v>
      </c>
      <c r="O2676" t="s">
        <v>148</v>
      </c>
      <c r="P2676" t="s">
        <v>29209</v>
      </c>
      <c r="Q2676" t="s">
        <v>345</v>
      </c>
      <c r="R2676" t="s">
        <v>29210</v>
      </c>
      <c r="S2676" t="s"/>
      <c r="T2676" t="s"/>
      <c r="U2676" t="s"/>
      <c r="V2676" t="s"/>
      <c r="W2676" t="s"/>
      <c r="X2676" t="s"/>
      <c r="Y2676" t="s"/>
      <c r="Z2676" t="s">
        <v>29211</v>
      </c>
      <c r="AA2676" t="s"/>
      <c r="AB2676" t="s">
        <v>29212</v>
      </c>
      <c r="AC2676" t="s">
        <v>29213</v>
      </c>
      <c r="AD2676" t="s">
        <v>93</v>
      </c>
      <c r="AE2676" t="s">
        <v>44</v>
      </c>
      <c r="AF2676" t="s">
        <v>29214</v>
      </c>
      <c r="AG2676" t="s">
        <v>44</v>
      </c>
      <c r="AH2676" t="s">
        <v>44</v>
      </c>
      <c r="AI2676" t="s">
        <v>29215</v>
      </c>
      <c r="AJ2676" t="s">
        <v>92</v>
      </c>
      <c r="AK2676" t="s">
        <v>66</v>
      </c>
    </row>
    <row r="2677" spans="1:38">
      <c r="A2677" t="s">
        <v>29216</v>
      </c>
      <c r="B2677" t="s">
        <v>29217</v>
      </c>
      <c r="C2677" t="s">
        <v>29218</v>
      </c>
      <c r="D2677" t="s">
        <v>29219</v>
      </c>
      <c r="E2677" t="s">
        <v>29220</v>
      </c>
      <c r="F2677" t="s">
        <v>2850</v>
      </c>
      <c r="G2677" t="s">
        <v>50</v>
      </c>
      <c r="H2677" t="s">
        <v>51</v>
      </c>
      <c r="I2677" t="s">
        <v>5344</v>
      </c>
      <c r="J2677" t="s">
        <v>53</v>
      </c>
      <c r="K2677" t="s">
        <v>54</v>
      </c>
      <c r="L2677" t="s">
        <v>1344</v>
      </c>
      <c r="M2677" t="s">
        <v>1345</v>
      </c>
      <c r="N2677" t="s">
        <v>3854</v>
      </c>
      <c r="O2677" t="s">
        <v>192</v>
      </c>
      <c r="P2677" t="s"/>
      <c r="Q2677" t="s"/>
      <c r="R2677" t="s"/>
      <c r="S2677" t="s"/>
      <c r="T2677" t="s"/>
      <c r="U2677" t="s"/>
      <c r="V2677" t="s"/>
      <c r="W2677" t="s"/>
      <c r="X2677" t="s"/>
      <c r="Y2677" t="s"/>
      <c r="Z2677" t="s"/>
      <c r="AA2677" t="s"/>
      <c r="AB2677" t="s">
        <v>29221</v>
      </c>
      <c r="AC2677" t="s">
        <v>29222</v>
      </c>
      <c r="AD2677" t="s">
        <v>330</v>
      </c>
      <c r="AE2677" t="s">
        <v>44</v>
      </c>
      <c r="AF2677" t="s">
        <v>29223</v>
      </c>
      <c r="AG2677" t="s">
        <v>29224</v>
      </c>
      <c r="AH2677" t="s">
        <v>103</v>
      </c>
      <c r="AI2677" t="s">
        <v>29225</v>
      </c>
      <c r="AJ2677" t="s">
        <v>92</v>
      </c>
      <c r="AK2677" t="s">
        <v>66</v>
      </c>
    </row>
    <row r="2678" spans="1:38">
      <c r="A2678" t="s">
        <v>29226</v>
      </c>
      <c r="B2678" t="s">
        <v>29227</v>
      </c>
      <c r="C2678" t="s">
        <v>29228</v>
      </c>
      <c r="D2678" t="s"/>
      <c r="E2678" t="s">
        <v>29229</v>
      </c>
      <c r="F2678" t="s">
        <v>292</v>
      </c>
      <c r="G2678" t="s">
        <v>50</v>
      </c>
      <c r="H2678" t="s">
        <v>51</v>
      </c>
      <c r="I2678" t="s">
        <v>235</v>
      </c>
      <c r="J2678" t="s">
        <v>236</v>
      </c>
      <c r="K2678" t="s">
        <v>237</v>
      </c>
      <c r="L2678" t="s">
        <v>139</v>
      </c>
      <c r="M2678" t="s">
        <v>140</v>
      </c>
      <c r="N2678" t="s">
        <v>5793</v>
      </c>
      <c r="O2678" t="s">
        <v>241</v>
      </c>
      <c r="P2678" t="s"/>
      <c r="Q2678" t="s">
        <v>67</v>
      </c>
      <c r="R2678" t="s">
        <v>15949</v>
      </c>
      <c r="S2678" t="s"/>
      <c r="T2678" t="s"/>
      <c r="U2678" t="s"/>
      <c r="V2678" t="s"/>
      <c r="W2678" t="s"/>
      <c r="X2678" t="s"/>
      <c r="Y2678" t="s"/>
      <c r="Z2678" t="s"/>
      <c r="AA2678" t="s"/>
      <c r="AB2678" t="s">
        <v>29230</v>
      </c>
      <c r="AC2678" t="s">
        <v>29231</v>
      </c>
      <c r="AD2678" t="s">
        <v>63</v>
      </c>
      <c r="AE2678" t="s">
        <v>387</v>
      </c>
      <c r="AF2678" t="s">
        <v>29232</v>
      </c>
      <c r="AG2678" t="s">
        <v>29233</v>
      </c>
      <c r="AH2678" t="s">
        <v>44</v>
      </c>
      <c r="AI2678" t="s">
        <v>29234</v>
      </c>
      <c r="AJ2678" t="s">
        <v>92</v>
      </c>
      <c r="AK2678" t="s">
        <v>66</v>
      </c>
    </row>
    <row r="2679" spans="1:38">
      <c r="A2679" t="s">
        <v>29235</v>
      </c>
      <c r="B2679" t="s">
        <v>29236</v>
      </c>
      <c r="C2679" t="s">
        <v>29237</v>
      </c>
      <c r="D2679" t="s">
        <v>29238</v>
      </c>
      <c r="E2679" t="s">
        <v>29239</v>
      </c>
      <c r="F2679" t="s">
        <v>396</v>
      </c>
      <c r="G2679" t="s">
        <v>50</v>
      </c>
      <c r="H2679" t="s">
        <v>51</v>
      </c>
      <c r="I2679" t="s">
        <v>29240</v>
      </c>
      <c r="J2679" t="s">
        <v>13061</v>
      </c>
      <c r="K2679" t="s">
        <v>237</v>
      </c>
      <c r="L2679" t="s">
        <v>355</v>
      </c>
      <c r="M2679" t="s">
        <v>356</v>
      </c>
      <c r="N2679" t="s">
        <v>357</v>
      </c>
      <c r="O2679" t="s">
        <v>865</v>
      </c>
      <c r="P2679" t="s">
        <v>29241</v>
      </c>
      <c r="Q2679" t="s">
        <v>67</v>
      </c>
      <c r="R2679" t="s">
        <v>29242</v>
      </c>
      <c r="S2679" t="s"/>
      <c r="T2679" t="s"/>
      <c r="U2679" t="s"/>
      <c r="V2679" t="s"/>
      <c r="W2679" t="s"/>
      <c r="X2679" t="s"/>
      <c r="Y2679" t="s"/>
      <c r="Z2679" t="s"/>
      <c r="AA2679" t="s"/>
      <c r="AB2679" t="s">
        <v>29243</v>
      </c>
      <c r="AC2679" t="s">
        <v>29244</v>
      </c>
      <c r="AD2679" t="s">
        <v>112</v>
      </c>
      <c r="AE2679" t="s">
        <v>44</v>
      </c>
      <c r="AF2679" t="s">
        <v>29245</v>
      </c>
      <c r="AG2679" t="s">
        <v>29246</v>
      </c>
      <c r="AH2679" t="s">
        <v>67</v>
      </c>
      <c r="AI2679" t="s">
        <v>29247</v>
      </c>
      <c r="AJ2679" t="s">
        <v>92</v>
      </c>
      <c r="AK2679" t="s">
        <v>66</v>
      </c>
    </row>
    <row r="2680" spans="1:38">
      <c r="A2680" t="s">
        <v>29248</v>
      </c>
      <c r="B2680" t="s">
        <v>29249</v>
      </c>
      <c r="C2680" t="s">
        <v>29250</v>
      </c>
      <c r="D2680" t="s">
        <v>29251</v>
      </c>
      <c r="E2680" t="s">
        <v>29252</v>
      </c>
      <c r="F2680" t="s">
        <v>968</v>
      </c>
      <c r="G2680" t="s">
        <v>72</v>
      </c>
      <c r="H2680" t="s">
        <v>51</v>
      </c>
      <c r="I2680" t="s">
        <v>29253</v>
      </c>
      <c r="J2680" t="s">
        <v>5277</v>
      </c>
      <c r="K2680" t="s">
        <v>237</v>
      </c>
      <c r="L2680" t="s">
        <v>322</v>
      </c>
      <c r="M2680" t="s">
        <v>323</v>
      </c>
      <c r="N2680" t="s">
        <v>1088</v>
      </c>
      <c r="O2680" t="s">
        <v>518</v>
      </c>
      <c r="P2680" t="s"/>
      <c r="Q2680" t="s"/>
      <c r="R2680" t="s"/>
      <c r="S2680" t="s"/>
      <c r="T2680" t="s"/>
      <c r="U2680" t="s"/>
      <c r="V2680" t="s">
        <v>67</v>
      </c>
      <c r="W2680" t="s">
        <v>29254</v>
      </c>
      <c r="X2680" t="s"/>
      <c r="Y2680" t="s"/>
      <c r="Z2680" t="s"/>
      <c r="AA2680" t="s">
        <v>84</v>
      </c>
      <c r="AB2680" t="s">
        <v>29255</v>
      </c>
      <c r="AC2680" t="s">
        <v>29255</v>
      </c>
      <c r="AD2680" t="s">
        <v>93</v>
      </c>
      <c r="AE2680" t="s">
        <v>44</v>
      </c>
      <c r="AF2680" t="s">
        <v>29256</v>
      </c>
      <c r="AG2680" t="s">
        <v>20215</v>
      </c>
      <c r="AH2680" t="s">
        <v>44</v>
      </c>
      <c r="AI2680" t="s">
        <v>29257</v>
      </c>
      <c r="AJ2680" t="s">
        <v>92</v>
      </c>
      <c r="AK2680" t="s">
        <v>66</v>
      </c>
    </row>
    <row r="2681" spans="1:38">
      <c r="A2681" t="s">
        <v>29258</v>
      </c>
      <c r="B2681" t="s">
        <v>29259</v>
      </c>
      <c r="C2681" t="s">
        <v>29260</v>
      </c>
      <c r="D2681" t="s">
        <v>29261</v>
      </c>
      <c r="E2681" t="s">
        <v>29262</v>
      </c>
      <c r="F2681" t="s">
        <v>117</v>
      </c>
      <c r="G2681" t="s">
        <v>50</v>
      </c>
      <c r="H2681" t="s">
        <v>51</v>
      </c>
      <c r="I2681" t="s">
        <v>28869</v>
      </c>
      <c r="J2681" t="s">
        <v>1293</v>
      </c>
      <c r="K2681" t="s">
        <v>54</v>
      </c>
      <c r="L2681" t="s">
        <v>808</v>
      </c>
      <c r="M2681" t="s">
        <v>809</v>
      </c>
      <c r="N2681" t="s">
        <v>1447</v>
      </c>
      <c r="O2681" t="s">
        <v>241</v>
      </c>
      <c r="P2681" t="s">
        <v>1675</v>
      </c>
      <c r="Q2681" t="s">
        <v>93</v>
      </c>
      <c r="R2681" t="s"/>
      <c r="S2681" t="s"/>
      <c r="T2681" t="s"/>
      <c r="U2681" t="s"/>
      <c r="V2681" t="s"/>
      <c r="W2681" t="s"/>
      <c r="X2681" t="s"/>
      <c r="Y2681" t="s"/>
      <c r="Z2681" t="s"/>
      <c r="AA2681" t="s"/>
      <c r="AB2681" t="s">
        <v>29263</v>
      </c>
      <c r="AC2681" t="s">
        <v>29264</v>
      </c>
      <c r="AD2681" t="s">
        <v>93</v>
      </c>
      <c r="AE2681" t="s">
        <v>277</v>
      </c>
      <c r="AF2681" t="s">
        <v>29265</v>
      </c>
      <c r="AG2681" t="s">
        <v>6566</v>
      </c>
      <c r="AH2681" t="s">
        <v>44</v>
      </c>
      <c r="AI2681" t="s">
        <v>29266</v>
      </c>
      <c r="AJ2681" t="s">
        <v>92</v>
      </c>
      <c r="AK2681" t="s">
        <v>66</v>
      </c>
    </row>
    <row r="2682" spans="1:38">
      <c r="A2682" t="s">
        <v>29267</v>
      </c>
      <c r="B2682" t="s">
        <v>29268</v>
      </c>
      <c r="C2682" t="s">
        <v>29269</v>
      </c>
      <c r="D2682" t="s">
        <v>29270</v>
      </c>
      <c r="E2682" t="s">
        <v>29271</v>
      </c>
      <c r="F2682" t="s">
        <v>255</v>
      </c>
      <c r="G2682" t="s">
        <v>72</v>
      </c>
      <c r="H2682" t="s">
        <v>51</v>
      </c>
      <c r="I2682" t="s">
        <v>14813</v>
      </c>
      <c r="J2682" t="s">
        <v>2150</v>
      </c>
      <c r="K2682" t="s">
        <v>54</v>
      </c>
      <c r="L2682" t="s">
        <v>932</v>
      </c>
      <c r="M2682" t="s">
        <v>932</v>
      </c>
      <c r="N2682" t="s">
        <v>1747</v>
      </c>
      <c r="O2682" t="s">
        <v>301</v>
      </c>
      <c r="P2682" t="s"/>
      <c r="Q2682" t="s"/>
      <c r="R2682" t="s"/>
      <c r="S2682" t="s"/>
      <c r="T2682" t="s"/>
      <c r="U2682" t="s"/>
      <c r="V2682" t="s">
        <v>67</v>
      </c>
      <c r="W2682" t="s">
        <v>3696</v>
      </c>
      <c r="X2682" t="s"/>
      <c r="Y2682" t="s"/>
      <c r="Z2682" t="s"/>
      <c r="AA2682" t="s">
        <v>84</v>
      </c>
      <c r="AB2682" t="s">
        <v>29272</v>
      </c>
      <c r="AC2682" t="s">
        <v>29272</v>
      </c>
      <c r="AD2682" t="s">
        <v>330</v>
      </c>
      <c r="AE2682" t="s">
        <v>6867</v>
      </c>
      <c r="AF2682" t="s">
        <v>29273</v>
      </c>
      <c r="AG2682" t="s">
        <v>27536</v>
      </c>
      <c r="AH2682" t="s">
        <v>777</v>
      </c>
      <c r="AI2682" t="s">
        <v>29274</v>
      </c>
      <c r="AJ2682" t="s">
        <v>92</v>
      </c>
      <c r="AK2682" t="s">
        <v>66</v>
      </c>
    </row>
    <row r="2683" spans="1:38">
      <c r="A2683" t="s">
        <v>29275</v>
      </c>
      <c r="B2683" t="s">
        <v>29276</v>
      </c>
      <c r="C2683" t="s">
        <v>29277</v>
      </c>
      <c r="D2683" t="s"/>
      <c r="E2683" t="s">
        <v>29278</v>
      </c>
      <c r="F2683" t="s">
        <v>185</v>
      </c>
      <c r="G2683" t="s">
        <v>72</v>
      </c>
      <c r="H2683" t="s">
        <v>51</v>
      </c>
      <c r="I2683" t="s">
        <v>1920</v>
      </c>
      <c r="J2683" t="s">
        <v>1921</v>
      </c>
      <c r="K2683" t="s">
        <v>525</v>
      </c>
      <c r="L2683" t="s">
        <v>470</v>
      </c>
      <c r="M2683" t="s">
        <v>685</v>
      </c>
      <c r="N2683" t="s">
        <v>686</v>
      </c>
      <c r="O2683" t="s">
        <v>79</v>
      </c>
      <c r="P2683" t="s"/>
      <c r="Q2683" t="s"/>
      <c r="R2683" t="s"/>
      <c r="S2683" t="s"/>
      <c r="T2683" t="s"/>
      <c r="U2683" t="s"/>
      <c r="V2683" t="s"/>
      <c r="W2683" t="s">
        <v>16780</v>
      </c>
      <c r="X2683" t="s"/>
      <c r="Y2683" t="s"/>
      <c r="Z2683" t="s"/>
      <c r="AA2683" t="s"/>
      <c r="AB2683" t="s">
        <v>29279</v>
      </c>
      <c r="AC2683" t="s">
        <v>29279</v>
      </c>
      <c r="AD2683" t="s">
        <v>149</v>
      </c>
      <c r="AE2683" t="s">
        <v>44</v>
      </c>
      <c r="AF2683" t="s">
        <v>29280</v>
      </c>
      <c r="AG2683" t="s">
        <v>12756</v>
      </c>
      <c r="AH2683" t="s">
        <v>642</v>
      </c>
      <c r="AI2683" t="s">
        <v>29281</v>
      </c>
      <c r="AJ2683" t="s">
        <v>92</v>
      </c>
      <c r="AK2683" t="s">
        <v>66</v>
      </c>
    </row>
    <row r="2684" spans="1:38">
      <c r="A2684" t="s">
        <v>15136</v>
      </c>
      <c r="B2684" t="s">
        <v>29282</v>
      </c>
      <c r="C2684" t="s">
        <v>29283</v>
      </c>
      <c r="D2684" t="s">
        <v>29284</v>
      </c>
      <c r="E2684" t="s">
        <v>29285</v>
      </c>
      <c r="F2684" t="s">
        <v>98</v>
      </c>
      <c r="G2684" t="s">
        <v>50</v>
      </c>
      <c r="H2684" t="s">
        <v>51</v>
      </c>
      <c r="I2684" t="s">
        <v>5192</v>
      </c>
      <c r="J2684" t="s">
        <v>53</v>
      </c>
      <c r="K2684" t="s">
        <v>54</v>
      </c>
      <c r="L2684" t="s">
        <v>100</v>
      </c>
      <c r="M2684" t="s">
        <v>101</v>
      </c>
      <c r="N2684" t="s">
        <v>102</v>
      </c>
      <c r="O2684" t="s">
        <v>301</v>
      </c>
      <c r="P2684" t="s">
        <v>29286</v>
      </c>
      <c r="Q2684" t="s">
        <v>112</v>
      </c>
      <c r="R2684" t="s">
        <v>29287</v>
      </c>
      <c r="S2684" t="s"/>
      <c r="T2684" t="s"/>
      <c r="U2684" t="s"/>
      <c r="V2684" t="s"/>
      <c r="W2684" t="s"/>
      <c r="X2684" t="s"/>
      <c r="Y2684" t="s"/>
      <c r="Z2684" t="s"/>
      <c r="AA2684" t="s"/>
      <c r="AB2684" t="s">
        <v>29288</v>
      </c>
      <c r="AC2684" t="s">
        <v>29289</v>
      </c>
      <c r="AD2684" t="s">
        <v>124</v>
      </c>
      <c r="AE2684" t="s">
        <v>1052</v>
      </c>
      <c r="AF2684" t="s">
        <v>29290</v>
      </c>
      <c r="AG2684" t="s">
        <v>29291</v>
      </c>
      <c r="AH2684" t="s">
        <v>112</v>
      </c>
      <c r="AI2684" t="s">
        <v>29292</v>
      </c>
      <c r="AJ2684" t="s">
        <v>92</v>
      </c>
      <c r="AK2684" t="s">
        <v>66</v>
      </c>
    </row>
    <row r="2685" spans="1:38">
      <c r="A2685" t="s">
        <v>29293</v>
      </c>
      <c r="B2685" t="s">
        <v>29294</v>
      </c>
      <c r="C2685" t="s">
        <v>29295</v>
      </c>
      <c r="D2685" t="s">
        <v>29296</v>
      </c>
      <c r="E2685" t="s">
        <v>29297</v>
      </c>
      <c r="F2685" t="s">
        <v>1102</v>
      </c>
      <c r="G2685" t="s">
        <v>50</v>
      </c>
      <c r="H2685" t="s">
        <v>51</v>
      </c>
      <c r="I2685" t="s">
        <v>3156</v>
      </c>
      <c r="J2685" t="s">
        <v>513</v>
      </c>
      <c r="K2685" t="s">
        <v>54</v>
      </c>
      <c r="L2685" t="s">
        <v>454</v>
      </c>
      <c r="M2685" t="s">
        <v>454</v>
      </c>
      <c r="N2685" t="s">
        <v>20261</v>
      </c>
      <c r="O2685" t="s">
        <v>301</v>
      </c>
      <c r="P2685" t="s"/>
      <c r="Q2685" t="s"/>
      <c r="R2685" t="s"/>
      <c r="S2685" t="s"/>
      <c r="T2685" t="s"/>
      <c r="U2685" t="s"/>
      <c r="V2685" t="s">
        <v>67</v>
      </c>
      <c r="W2685" t="s"/>
      <c r="X2685" t="s"/>
      <c r="Y2685" t="s"/>
      <c r="Z2685" t="s"/>
      <c r="AA2685" t="s">
        <v>84</v>
      </c>
      <c r="AB2685" t="s">
        <v>29298</v>
      </c>
      <c r="AC2685" t="s">
        <v>29299</v>
      </c>
      <c r="AD2685" t="s">
        <v>63</v>
      </c>
      <c r="AE2685" t="s">
        <v>6606</v>
      </c>
      <c r="AF2685" t="s">
        <v>29300</v>
      </c>
      <c r="AG2685" t="s">
        <v>29301</v>
      </c>
      <c r="AH2685" t="s">
        <v>44</v>
      </c>
      <c r="AI2685" t="s">
        <v>29302</v>
      </c>
      <c r="AJ2685" t="s">
        <v>92</v>
      </c>
      <c r="AK2685" t="s">
        <v>66</v>
      </c>
    </row>
    <row r="2686" spans="1:38">
      <c r="A2686" t="s">
        <v>29303</v>
      </c>
      <c r="B2686" t="s">
        <v>29304</v>
      </c>
      <c r="C2686" t="s">
        <v>29305</v>
      </c>
      <c r="D2686" t="s">
        <v>29306</v>
      </c>
      <c r="E2686" t="s">
        <v>29307</v>
      </c>
      <c r="F2686" t="s">
        <v>857</v>
      </c>
      <c r="G2686" t="s">
        <v>72</v>
      </c>
      <c r="H2686" t="s">
        <v>51</v>
      </c>
      <c r="I2686" t="s">
        <v>29308</v>
      </c>
      <c r="J2686" t="s">
        <v>5792</v>
      </c>
      <c r="K2686" t="s">
        <v>138</v>
      </c>
      <c r="L2686" t="s">
        <v>76</v>
      </c>
      <c r="M2686" t="s">
        <v>77</v>
      </c>
      <c r="N2686" t="s">
        <v>5572</v>
      </c>
      <c r="O2686" t="s">
        <v>79</v>
      </c>
      <c r="P2686" t="s"/>
      <c r="Q2686" t="s"/>
      <c r="R2686" t="s"/>
      <c r="S2686" t="s"/>
      <c r="T2686" t="s"/>
      <c r="U2686" t="s">
        <v>29309</v>
      </c>
      <c r="V2686" t="s">
        <v>67</v>
      </c>
      <c r="W2686" t="s">
        <v>29310</v>
      </c>
      <c r="X2686" t="s"/>
      <c r="Y2686" t="s"/>
      <c r="Z2686" t="s"/>
      <c r="AA2686" t="s">
        <v>84</v>
      </c>
      <c r="AB2686" t="s">
        <v>29311</v>
      </c>
      <c r="AC2686" t="s">
        <v>29312</v>
      </c>
      <c r="AD2686" t="s">
        <v>110</v>
      </c>
      <c r="AE2686" t="s">
        <v>44</v>
      </c>
      <c r="AF2686" t="s">
        <v>29313</v>
      </c>
      <c r="AG2686" t="s">
        <v>29314</v>
      </c>
      <c r="AH2686" t="s">
        <v>124</v>
      </c>
      <c r="AI2686" t="s">
        <v>29315</v>
      </c>
      <c r="AJ2686" t="s">
        <v>92</v>
      </c>
      <c r="AK2686" t="s">
        <v>66</v>
      </c>
    </row>
    <row r="2687" spans="1:38">
      <c r="A2687" t="s">
        <v>29316</v>
      </c>
      <c r="B2687" t="s">
        <v>29317</v>
      </c>
      <c r="C2687" t="s">
        <v>29318</v>
      </c>
      <c r="D2687" t="s">
        <v>29319</v>
      </c>
      <c r="E2687" t="s">
        <v>29320</v>
      </c>
      <c r="F2687" t="s">
        <v>255</v>
      </c>
      <c r="G2687" t="s">
        <v>50</v>
      </c>
      <c r="H2687" t="s">
        <v>51</v>
      </c>
      <c r="I2687" t="s">
        <v>6358</v>
      </c>
      <c r="J2687" t="s">
        <v>53</v>
      </c>
      <c r="K2687" t="s">
        <v>54</v>
      </c>
      <c r="L2687" t="s">
        <v>156</v>
      </c>
      <c r="M2687" t="s">
        <v>157</v>
      </c>
      <c r="N2687" t="s">
        <v>158</v>
      </c>
      <c r="O2687" t="s">
        <v>433</v>
      </c>
      <c r="P2687" t="s">
        <v>17321</v>
      </c>
      <c r="Q2687" t="s">
        <v>93</v>
      </c>
      <c r="R2687" t="s">
        <v>29321</v>
      </c>
      <c r="S2687" t="s"/>
      <c r="T2687" t="s"/>
      <c r="U2687" t="s"/>
      <c r="V2687" t="s"/>
      <c r="W2687" t="s"/>
      <c r="X2687" t="s"/>
      <c r="Y2687" t="s"/>
      <c r="Z2687" t="s"/>
      <c r="AA2687" t="s"/>
      <c r="AB2687" t="s">
        <v>29322</v>
      </c>
      <c r="AC2687" t="s">
        <v>29323</v>
      </c>
      <c r="AD2687" t="s">
        <v>86</v>
      </c>
      <c r="AE2687" t="s">
        <v>277</v>
      </c>
      <c r="AF2687" t="s">
        <v>29324</v>
      </c>
      <c r="AG2687" t="s">
        <v>29325</v>
      </c>
      <c r="AH2687" t="s">
        <v>124</v>
      </c>
      <c r="AI2687" t="s">
        <v>29326</v>
      </c>
      <c r="AJ2687" t="s">
        <v>92</v>
      </c>
      <c r="AK2687" t="s">
        <v>66</v>
      </c>
    </row>
    <row r="2688" spans="1:38">
      <c r="A2688" t="s">
        <v>29327</v>
      </c>
      <c r="B2688" t="s">
        <v>29328</v>
      </c>
      <c r="C2688" t="s">
        <v>29329</v>
      </c>
      <c r="D2688" t="s">
        <v>29330</v>
      </c>
      <c r="E2688" t="s">
        <v>29331</v>
      </c>
      <c r="F2688" t="s">
        <v>396</v>
      </c>
      <c r="G2688" t="s">
        <v>50</v>
      </c>
      <c r="H2688" t="s">
        <v>51</v>
      </c>
      <c r="I2688" t="s">
        <v>1166</v>
      </c>
      <c r="J2688" t="s">
        <v>1167</v>
      </c>
      <c r="K2688" t="s">
        <v>271</v>
      </c>
      <c r="L2688" t="s">
        <v>355</v>
      </c>
      <c r="M2688" t="s">
        <v>356</v>
      </c>
      <c r="N2688" t="s">
        <v>3365</v>
      </c>
      <c r="O2688" t="s">
        <v>241</v>
      </c>
      <c r="P2688" t="s">
        <v>29332</v>
      </c>
      <c r="Q2688" t="s">
        <v>112</v>
      </c>
      <c r="R2688" t="s">
        <v>29333</v>
      </c>
      <c r="S2688" t="s"/>
      <c r="T2688" t="s"/>
      <c r="U2688" t="s"/>
      <c r="V2688" t="s"/>
      <c r="W2688" t="s"/>
      <c r="X2688" t="s"/>
      <c r="Y2688" t="s"/>
      <c r="Z2688" t="s"/>
      <c r="AA2688" t="s"/>
      <c r="AB2688" t="s">
        <v>29334</v>
      </c>
      <c r="AC2688" t="s">
        <v>29335</v>
      </c>
      <c r="AD2688" t="s">
        <v>110</v>
      </c>
      <c r="AE2688" t="s">
        <v>44</v>
      </c>
      <c r="AF2688" t="s">
        <v>29336</v>
      </c>
      <c r="AG2688" t="s">
        <v>26330</v>
      </c>
      <c r="AH2688" t="s">
        <v>110</v>
      </c>
      <c r="AI2688" t="s">
        <v>29337</v>
      </c>
      <c r="AJ2688" t="s">
        <v>92</v>
      </c>
      <c r="AK2688" t="s">
        <v>66</v>
      </c>
    </row>
    <row r="2689" spans="1:38">
      <c r="A2689" t="s">
        <v>25334</v>
      </c>
      <c r="B2689" t="s">
        <v>29338</v>
      </c>
      <c r="C2689" t="s">
        <v>3965</v>
      </c>
      <c r="D2689" t="s">
        <v>29339</v>
      </c>
      <c r="E2689" t="s">
        <v>29340</v>
      </c>
      <c r="F2689" t="s">
        <v>1671</v>
      </c>
      <c r="G2689" t="s">
        <v>50</v>
      </c>
      <c r="H2689" t="s">
        <v>234</v>
      </c>
      <c r="I2689" t="s">
        <v>29341</v>
      </c>
      <c r="J2689" t="s">
        <v>2648</v>
      </c>
      <c r="K2689" t="s">
        <v>54</v>
      </c>
      <c r="L2689" t="s">
        <v>843</v>
      </c>
      <c r="M2689" t="s">
        <v>844</v>
      </c>
      <c r="N2689" t="s">
        <v>5153</v>
      </c>
      <c r="O2689" t="s">
        <v>846</v>
      </c>
      <c r="P2689" t="s">
        <v>29342</v>
      </c>
      <c r="Q2689" t="s">
        <v>93</v>
      </c>
      <c r="R2689" t="s"/>
      <c r="S2689" t="s">
        <v>29343</v>
      </c>
      <c r="T2689" t="s">
        <v>667</v>
      </c>
      <c r="U2689" t="s"/>
      <c r="V2689" t="s"/>
      <c r="W2689" t="s"/>
      <c r="X2689" t="s">
        <v>29344</v>
      </c>
      <c r="Y2689" t="s">
        <v>67</v>
      </c>
      <c r="Z2689" t="s">
        <v>29345</v>
      </c>
      <c r="AA2689" t="s">
        <v>772</v>
      </c>
      <c r="AB2689" t="s">
        <v>29346</v>
      </c>
      <c r="AC2689" t="s">
        <v>29347</v>
      </c>
      <c r="AD2689" t="s">
        <v>63</v>
      </c>
      <c r="AE2689" t="s">
        <v>387</v>
      </c>
      <c r="AF2689" t="s">
        <v>29348</v>
      </c>
      <c r="AG2689" t="s">
        <v>29349</v>
      </c>
      <c r="AH2689" t="s">
        <v>93</v>
      </c>
      <c r="AI2689" t="s">
        <v>29350</v>
      </c>
      <c r="AJ2689" t="s">
        <v>92</v>
      </c>
      <c r="AK2689" t="s">
        <v>66</v>
      </c>
    </row>
    <row r="2690" spans="1:38">
      <c r="A2690" t="s">
        <v>29351</v>
      </c>
      <c r="B2690" t="s">
        <v>29352</v>
      </c>
      <c r="C2690" t="s">
        <v>29353</v>
      </c>
      <c r="D2690" t="s">
        <v>29354</v>
      </c>
      <c r="E2690" t="s">
        <v>29355</v>
      </c>
      <c r="F2690" t="s">
        <v>292</v>
      </c>
      <c r="G2690" t="s">
        <v>72</v>
      </c>
      <c r="H2690" t="s">
        <v>51</v>
      </c>
      <c r="I2690" t="s">
        <v>5131</v>
      </c>
      <c r="J2690" t="s">
        <v>485</v>
      </c>
      <c r="K2690" t="s">
        <v>54</v>
      </c>
      <c r="L2690" t="s">
        <v>843</v>
      </c>
      <c r="M2690" t="s">
        <v>844</v>
      </c>
      <c r="N2690" t="s">
        <v>2411</v>
      </c>
      <c r="O2690" t="s">
        <v>79</v>
      </c>
      <c r="P2690" t="s">
        <v>29356</v>
      </c>
      <c r="Q2690" t="s">
        <v>112</v>
      </c>
      <c r="R2690" t="s">
        <v>29357</v>
      </c>
      <c r="S2690" t="s">
        <v>29358</v>
      </c>
      <c r="T2690" t="s">
        <v>67</v>
      </c>
      <c r="U2690" t="s"/>
      <c r="V2690" t="s">
        <v>67</v>
      </c>
      <c r="W2690" t="s">
        <v>29359</v>
      </c>
      <c r="X2690" t="s"/>
      <c r="Y2690" t="s"/>
      <c r="Z2690" t="s"/>
      <c r="AA2690" t="s">
        <v>84</v>
      </c>
      <c r="AB2690" t="s">
        <v>29360</v>
      </c>
      <c r="AC2690" t="s">
        <v>29361</v>
      </c>
      <c r="AD2690" t="s">
        <v>59</v>
      </c>
      <c r="AE2690" t="s">
        <v>44</v>
      </c>
      <c r="AF2690" t="s">
        <v>29362</v>
      </c>
      <c r="AG2690" t="s">
        <v>28122</v>
      </c>
      <c r="AH2690" t="s">
        <v>174</v>
      </c>
      <c r="AI2690" t="s">
        <v>29363</v>
      </c>
      <c r="AJ2690" t="s">
        <v>92</v>
      </c>
      <c r="AK2690" t="s">
        <v>66</v>
      </c>
    </row>
    <row r="2691" spans="1:38">
      <c r="A2691" t="s">
        <v>29364</v>
      </c>
      <c r="B2691" t="s">
        <v>29365</v>
      </c>
      <c r="C2691" t="s">
        <v>29366</v>
      </c>
      <c r="D2691" t="s">
        <v>29367</v>
      </c>
      <c r="E2691" t="s">
        <v>29368</v>
      </c>
      <c r="F2691" t="s">
        <v>697</v>
      </c>
      <c r="G2691" t="s">
        <v>50</v>
      </c>
      <c r="H2691" t="s">
        <v>51</v>
      </c>
      <c r="I2691" t="s">
        <v>29369</v>
      </c>
      <c r="J2691" t="s">
        <v>353</v>
      </c>
      <c r="K2691" t="s">
        <v>354</v>
      </c>
      <c r="L2691" t="s">
        <v>1880</v>
      </c>
      <c r="M2691" t="s">
        <v>3031</v>
      </c>
      <c r="N2691" t="s">
        <v>7203</v>
      </c>
      <c r="O2691" t="s">
        <v>180</v>
      </c>
      <c r="P2691" t="s">
        <v>29370</v>
      </c>
      <c r="Q2691" t="s">
        <v>93</v>
      </c>
      <c r="R2691" t="s"/>
      <c r="S2691" t="s"/>
      <c r="T2691" t="s"/>
      <c r="U2691" t="s"/>
      <c r="V2691" t="s"/>
      <c r="W2691" t="s"/>
      <c r="X2691" t="s"/>
      <c r="Y2691" t="s"/>
      <c r="Z2691" t="s"/>
      <c r="AA2691" t="s"/>
      <c r="AB2691" t="s">
        <v>29371</v>
      </c>
      <c r="AC2691" t="s">
        <v>29372</v>
      </c>
      <c r="AD2691" t="s">
        <v>112</v>
      </c>
      <c r="AE2691" t="s">
        <v>44</v>
      </c>
      <c r="AF2691" t="s">
        <v>29373</v>
      </c>
      <c r="AG2691" t="s">
        <v>20682</v>
      </c>
      <c r="AH2691" t="s">
        <v>67</v>
      </c>
      <c r="AI2691" t="s">
        <v>29374</v>
      </c>
      <c r="AJ2691" t="s">
        <v>92</v>
      </c>
      <c r="AK2691" t="s">
        <v>66</v>
      </c>
    </row>
    <row r="2692" spans="1:38">
      <c r="A2692" t="s">
        <v>29375</v>
      </c>
      <c r="B2692" t="s">
        <v>29376</v>
      </c>
      <c r="C2692" t="s">
        <v>26438</v>
      </c>
      <c r="D2692" t="s">
        <v>29377</v>
      </c>
      <c r="E2692" t="s">
        <v>29378</v>
      </c>
      <c r="F2692" t="s"/>
      <c r="G2692" t="s">
        <v>50</v>
      </c>
      <c r="H2692" t="s">
        <v>234</v>
      </c>
      <c r="I2692" t="s">
        <v>29379</v>
      </c>
      <c r="J2692" t="s">
        <v>187</v>
      </c>
      <c r="K2692" t="s">
        <v>188</v>
      </c>
      <c r="L2692" t="s">
        <v>120</v>
      </c>
      <c r="M2692" t="s">
        <v>121</v>
      </c>
      <c r="N2692" t="s">
        <v>899</v>
      </c>
      <c r="O2692" t="s">
        <v>174</v>
      </c>
      <c r="P2692" t="s"/>
      <c r="Q2692" t="s">
        <v>67</v>
      </c>
      <c r="R2692" t="s"/>
      <c r="S2692" t="s"/>
      <c r="T2692" t="s">
        <v>67</v>
      </c>
      <c r="U2692" t="s"/>
      <c r="V2692" t="s"/>
      <c r="W2692" t="s"/>
      <c r="X2692" t="s"/>
      <c r="Y2692" t="s"/>
      <c r="Z2692" t="s">
        <v>29380</v>
      </c>
      <c r="AA2692" t="s"/>
      <c r="AB2692" t="s">
        <v>29381</v>
      </c>
      <c r="AC2692" t="s">
        <v>29382</v>
      </c>
      <c r="AD2692" t="s">
        <v>110</v>
      </c>
      <c r="AE2692" t="s">
        <v>44</v>
      </c>
      <c r="AF2692" t="s">
        <v>29383</v>
      </c>
      <c r="AG2692" t="s">
        <v>29384</v>
      </c>
      <c r="AH2692" t="s">
        <v>192</v>
      </c>
      <c r="AI2692" t="s">
        <v>29385</v>
      </c>
      <c r="AJ2692" t="s">
        <v>92</v>
      </c>
      <c r="AK2692" t="s">
        <v>66</v>
      </c>
    </row>
    <row r="2693" spans="1:38">
      <c r="A2693" t="s">
        <v>29386</v>
      </c>
      <c r="B2693" t="s">
        <v>29387</v>
      </c>
      <c r="C2693" t="s">
        <v>29388</v>
      </c>
      <c r="D2693" t="s">
        <v>29389</v>
      </c>
      <c r="E2693" t="s">
        <v>29390</v>
      </c>
      <c r="F2693" t="s">
        <v>396</v>
      </c>
      <c r="G2693" t="s">
        <v>50</v>
      </c>
      <c r="H2693" t="s">
        <v>51</v>
      </c>
      <c r="I2693" t="s">
        <v>235</v>
      </c>
      <c r="J2693" t="s">
        <v>236</v>
      </c>
      <c r="K2693" t="s">
        <v>237</v>
      </c>
      <c r="L2693" t="s">
        <v>597</v>
      </c>
      <c r="M2693" t="s">
        <v>598</v>
      </c>
      <c r="N2693" t="s">
        <v>599</v>
      </c>
      <c r="O2693" t="s">
        <v>79</v>
      </c>
      <c r="P2693" t="s">
        <v>29391</v>
      </c>
      <c r="Q2693" t="s">
        <v>67</v>
      </c>
      <c r="R2693" t="s"/>
      <c r="S2693" t="s"/>
      <c r="T2693" t="s"/>
      <c r="U2693" t="s"/>
      <c r="V2693" t="s"/>
      <c r="W2693" t="s"/>
      <c r="X2693" t="s"/>
      <c r="Y2693" t="s"/>
      <c r="Z2693" t="s"/>
      <c r="AA2693" t="s"/>
      <c r="AB2693" t="s">
        <v>29392</v>
      </c>
      <c r="AC2693" t="s">
        <v>29393</v>
      </c>
      <c r="AD2693" t="s">
        <v>301</v>
      </c>
      <c r="AE2693" t="s">
        <v>1133</v>
      </c>
      <c r="AF2693" t="s">
        <v>29394</v>
      </c>
      <c r="AG2693" t="s">
        <v>29395</v>
      </c>
      <c r="AH2693" t="s">
        <v>180</v>
      </c>
      <c r="AI2693" t="s">
        <v>29396</v>
      </c>
      <c r="AJ2693" t="s">
        <v>92</v>
      </c>
      <c r="AK2693" t="s">
        <v>66</v>
      </c>
    </row>
    <row r="2694" spans="1:38">
      <c r="A2694" t="s">
        <v>29397</v>
      </c>
      <c r="B2694" t="s">
        <v>29398</v>
      </c>
      <c r="C2694" t="s">
        <v>29399</v>
      </c>
      <c r="D2694" t="s">
        <v>29400</v>
      </c>
      <c r="E2694" t="s">
        <v>29401</v>
      </c>
      <c r="F2694" t="s">
        <v>438</v>
      </c>
      <c r="G2694" t="s">
        <v>50</v>
      </c>
      <c r="H2694" t="s">
        <v>51</v>
      </c>
      <c r="I2694" t="s">
        <v>2587</v>
      </c>
      <c r="J2694" t="s">
        <v>2588</v>
      </c>
      <c r="K2694" t="s">
        <v>54</v>
      </c>
      <c r="L2694" t="s">
        <v>582</v>
      </c>
      <c r="M2694" t="s">
        <v>583</v>
      </c>
      <c r="N2694" t="s">
        <v>13618</v>
      </c>
      <c r="O2694" t="s"/>
      <c r="P2694" t="s">
        <v>20349</v>
      </c>
      <c r="Q2694" t="s">
        <v>67</v>
      </c>
      <c r="R2694" t="s"/>
      <c r="S2694" t="s"/>
      <c r="T2694" t="s"/>
      <c r="U2694" t="s"/>
      <c r="V2694" t="s"/>
      <c r="W2694" t="s"/>
      <c r="X2694" t="s"/>
      <c r="Y2694" t="s"/>
      <c r="Z2694" t="s"/>
      <c r="AA2694" t="s"/>
      <c r="AB2694" t="s">
        <v>29402</v>
      </c>
      <c r="AC2694" t="s">
        <v>29402</v>
      </c>
      <c r="AD2694" t="s">
        <v>110</v>
      </c>
      <c r="AE2694" t="s">
        <v>44</v>
      </c>
      <c r="AF2694" t="s">
        <v>29403</v>
      </c>
      <c r="AG2694" t="s">
        <v>29404</v>
      </c>
      <c r="AH2694" t="s">
        <v>174</v>
      </c>
      <c r="AI2694" t="s">
        <v>29405</v>
      </c>
      <c r="AJ2694" t="s">
        <v>29406</v>
      </c>
      <c r="AK2694" t="s">
        <v>66</v>
      </c>
    </row>
    <row r="2695" spans="1:38">
      <c r="A2695" t="s">
        <v>29407</v>
      </c>
      <c r="B2695" t="s">
        <v>29408</v>
      </c>
      <c r="C2695" t="s">
        <v>29409</v>
      </c>
      <c r="D2695" t="s">
        <v>29410</v>
      </c>
      <c r="E2695" t="s">
        <v>29411</v>
      </c>
      <c r="F2695" t="s">
        <v>49</v>
      </c>
      <c r="G2695" t="s">
        <v>50</v>
      </c>
      <c r="H2695" t="s">
        <v>51</v>
      </c>
      <c r="I2695" t="s"/>
      <c r="J2695" t="s"/>
      <c r="K2695" t="s"/>
      <c r="L2695" t="s">
        <v>808</v>
      </c>
      <c r="M2695" t="s">
        <v>884</v>
      </c>
      <c r="N2695" t="s">
        <v>885</v>
      </c>
      <c r="O2695" t="s"/>
      <c r="P2695" t="s"/>
      <c r="Q2695" t="s">
        <v>44</v>
      </c>
      <c r="R2695" t="s"/>
      <c r="S2695" t="s"/>
      <c r="T2695" t="s"/>
      <c r="U2695" t="s"/>
      <c r="V2695" t="s"/>
      <c r="W2695" t="s"/>
      <c r="X2695" t="s"/>
      <c r="Y2695" t="s"/>
      <c r="Z2695" t="s"/>
      <c r="AA2695" t="s"/>
      <c r="AB2695" t="s">
        <v>29412</v>
      </c>
      <c r="AC2695" t="s">
        <v>29412</v>
      </c>
      <c r="AD2695" t="s">
        <v>149</v>
      </c>
      <c r="AE2695" t="s">
        <v>44</v>
      </c>
      <c r="AF2695" t="s">
        <v>29413</v>
      </c>
      <c r="AG2695" t="s">
        <v>863</v>
      </c>
      <c r="AH2695" t="s">
        <v>493</v>
      </c>
      <c r="AI2695" t="s">
        <v>29414</v>
      </c>
      <c r="AJ2695" t="s">
        <v>29415</v>
      </c>
      <c r="AK2695" t="s">
        <v>66</v>
      </c>
    </row>
    <row r="2696" spans="1:38">
      <c r="A2696" t="s">
        <v>29416</v>
      </c>
      <c r="B2696" t="s">
        <v>29417</v>
      </c>
      <c r="C2696" t="s">
        <v>29418</v>
      </c>
      <c r="D2696" t="s">
        <v>29419</v>
      </c>
      <c r="E2696" t="s">
        <v>29420</v>
      </c>
      <c r="F2696" t="s">
        <v>49</v>
      </c>
      <c r="G2696" t="s">
        <v>50</v>
      </c>
      <c r="H2696" t="s">
        <v>51</v>
      </c>
      <c r="I2696" t="s">
        <v>1304</v>
      </c>
      <c r="J2696" t="s">
        <v>440</v>
      </c>
      <c r="K2696" t="s">
        <v>54</v>
      </c>
      <c r="L2696" t="s">
        <v>238</v>
      </c>
      <c r="M2696" t="s">
        <v>239</v>
      </c>
      <c r="N2696" t="s">
        <v>1948</v>
      </c>
      <c r="O2696" t="s"/>
      <c r="P2696" t="s"/>
      <c r="Q2696" t="s">
        <v>44</v>
      </c>
      <c r="R2696" t="s"/>
      <c r="S2696" t="s"/>
      <c r="T2696" t="s"/>
      <c r="U2696" t="s"/>
      <c r="V2696" t="s"/>
      <c r="W2696" t="s"/>
      <c r="X2696" t="s"/>
      <c r="Y2696" t="s"/>
      <c r="Z2696" t="s"/>
      <c r="AA2696" t="s"/>
      <c r="AB2696" t="s">
        <v>29421</v>
      </c>
      <c r="AC2696" t="s">
        <v>29421</v>
      </c>
      <c r="AD2696" t="s">
        <v>59</v>
      </c>
      <c r="AE2696" t="s">
        <v>60</v>
      </c>
      <c r="AF2696" t="s">
        <v>29422</v>
      </c>
      <c r="AG2696" t="s">
        <v>306</v>
      </c>
      <c r="AH2696" t="s">
        <v>110</v>
      </c>
      <c r="AI2696" t="s">
        <v>29423</v>
      </c>
      <c r="AJ2696" t="s">
        <v>29424</v>
      </c>
      <c r="AK2696" t="s">
        <v>66</v>
      </c>
    </row>
    <row r="2697" spans="1:38">
      <c r="A2697" t="s">
        <v>29425</v>
      </c>
      <c r="B2697" t="s">
        <v>29426</v>
      </c>
      <c r="C2697" t="s">
        <v>29427</v>
      </c>
      <c r="D2697" t="s">
        <v>29428</v>
      </c>
      <c r="E2697" t="s">
        <v>29429</v>
      </c>
      <c r="F2697" t="s">
        <v>857</v>
      </c>
      <c r="G2697" t="s">
        <v>72</v>
      </c>
      <c r="H2697" t="s">
        <v>51</v>
      </c>
      <c r="I2697" t="s">
        <v>18107</v>
      </c>
      <c r="J2697" t="s">
        <v>2150</v>
      </c>
      <c r="K2697" t="s">
        <v>54</v>
      </c>
      <c r="L2697" t="s">
        <v>971</v>
      </c>
      <c r="M2697" t="s">
        <v>972</v>
      </c>
      <c r="N2697" t="s">
        <v>973</v>
      </c>
      <c r="O2697" t="s">
        <v>86</v>
      </c>
      <c r="P2697" t="s"/>
      <c r="Q2697" t="s"/>
      <c r="R2697" t="s"/>
      <c r="S2697" t="s"/>
      <c r="T2697" t="s"/>
      <c r="U2697" t="s"/>
      <c r="V2697" t="s">
        <v>67</v>
      </c>
      <c r="W2697" t="s">
        <v>29430</v>
      </c>
      <c r="X2697" t="s"/>
      <c r="Y2697" t="s"/>
      <c r="Z2697" t="s"/>
      <c r="AA2697" t="s">
        <v>84</v>
      </c>
      <c r="AB2697" t="s">
        <v>29431</v>
      </c>
      <c r="AC2697" t="s">
        <v>29431</v>
      </c>
      <c r="AD2697" t="s">
        <v>86</v>
      </c>
      <c r="AE2697" t="s">
        <v>1205</v>
      </c>
      <c r="AF2697" t="s">
        <v>29432</v>
      </c>
      <c r="AG2697" t="s">
        <v>29433</v>
      </c>
      <c r="AH2697" t="s">
        <v>86</v>
      </c>
      <c r="AI2697" t="s">
        <v>29434</v>
      </c>
      <c r="AJ2697" t="s">
        <v>92</v>
      </c>
      <c r="AK2697" t="s">
        <v>66</v>
      </c>
    </row>
    <row r="2698" spans="1:38">
      <c r="A2698" t="s">
        <v>29435</v>
      </c>
      <c r="B2698" t="s">
        <v>29436</v>
      </c>
      <c r="C2698" t="s">
        <v>29437</v>
      </c>
      <c r="D2698" t="s">
        <v>29438</v>
      </c>
      <c r="E2698" t="s">
        <v>29439</v>
      </c>
      <c r="F2698" t="s">
        <v>1154</v>
      </c>
      <c r="G2698" t="s">
        <v>72</v>
      </c>
      <c r="H2698" t="s">
        <v>51</v>
      </c>
      <c r="I2698" t="s">
        <v>8066</v>
      </c>
      <c r="J2698" t="s">
        <v>8067</v>
      </c>
      <c r="K2698" t="s">
        <v>54</v>
      </c>
      <c r="L2698" t="s">
        <v>1880</v>
      </c>
      <c r="M2698" t="s">
        <v>1881</v>
      </c>
      <c r="N2698" t="s">
        <v>1882</v>
      </c>
      <c r="O2698" t="s">
        <v>419</v>
      </c>
      <c r="P2698" t="s"/>
      <c r="Q2698" t="s"/>
      <c r="R2698" t="s"/>
      <c r="S2698" t="s"/>
      <c r="T2698" t="s"/>
      <c r="U2698" t="s"/>
      <c r="V2698" t="s">
        <v>67</v>
      </c>
      <c r="W2698" t="s">
        <v>29440</v>
      </c>
      <c r="X2698" t="s"/>
      <c r="Y2698" t="s"/>
      <c r="Z2698" t="s"/>
      <c r="AA2698" t="s">
        <v>84</v>
      </c>
      <c r="AB2698" t="s">
        <v>29441</v>
      </c>
      <c r="AC2698" t="s">
        <v>29441</v>
      </c>
      <c r="AD2698" t="s">
        <v>93</v>
      </c>
      <c r="AE2698" t="s">
        <v>44</v>
      </c>
      <c r="AF2698" t="s">
        <v>29442</v>
      </c>
      <c r="AG2698" t="s">
        <v>44</v>
      </c>
      <c r="AH2698" t="s">
        <v>67</v>
      </c>
      <c r="AI2698" t="s">
        <v>29443</v>
      </c>
      <c r="AJ2698" t="s">
        <v>92</v>
      </c>
      <c r="AK2698" t="s">
        <v>66</v>
      </c>
    </row>
    <row r="2699" spans="1:38">
      <c r="A2699" t="s">
        <v>29444</v>
      </c>
      <c r="B2699" t="s">
        <v>29445</v>
      </c>
      <c r="C2699" t="s">
        <v>29446</v>
      </c>
      <c r="D2699" t="s">
        <v>29447</v>
      </c>
      <c r="E2699" t="s">
        <v>29448</v>
      </c>
      <c r="F2699" t="s">
        <v>2409</v>
      </c>
      <c r="G2699" t="s">
        <v>72</v>
      </c>
      <c r="H2699" t="s">
        <v>51</v>
      </c>
      <c r="I2699" t="s">
        <v>1024</v>
      </c>
      <c r="J2699" t="s">
        <v>53</v>
      </c>
      <c r="K2699" t="s">
        <v>54</v>
      </c>
      <c r="L2699" t="s">
        <v>204</v>
      </c>
      <c r="M2699" t="s">
        <v>205</v>
      </c>
      <c r="N2699" t="s">
        <v>2781</v>
      </c>
      <c r="O2699" t="s">
        <v>507</v>
      </c>
      <c r="P2699" t="s"/>
      <c r="Q2699" t="s"/>
      <c r="R2699" t="s"/>
      <c r="S2699" t="s"/>
      <c r="T2699" t="s"/>
      <c r="U2699" t="s"/>
      <c r="V2699" t="s">
        <v>67</v>
      </c>
      <c r="W2699" t="s">
        <v>29449</v>
      </c>
      <c r="X2699" t="s"/>
      <c r="Y2699" t="s"/>
      <c r="Z2699" t="s"/>
      <c r="AA2699" t="s">
        <v>84</v>
      </c>
      <c r="AB2699" t="s">
        <v>29450</v>
      </c>
      <c r="AC2699" t="s">
        <v>29451</v>
      </c>
      <c r="AD2699" t="s">
        <v>59</v>
      </c>
      <c r="AE2699" t="s">
        <v>60</v>
      </c>
      <c r="AF2699" t="s">
        <v>29452</v>
      </c>
      <c r="AG2699" t="s">
        <v>29453</v>
      </c>
      <c r="AH2699" t="s">
        <v>151</v>
      </c>
      <c r="AI2699" t="s">
        <v>29454</v>
      </c>
      <c r="AJ2699" t="s">
        <v>92</v>
      </c>
      <c r="AK2699" t="s">
        <v>66</v>
      </c>
    </row>
    <row r="2700" spans="1:38">
      <c r="A2700" t="s">
        <v>29455</v>
      </c>
      <c r="B2700" t="s">
        <v>29456</v>
      </c>
      <c r="C2700" t="s">
        <v>29457</v>
      </c>
      <c r="D2700" t="s">
        <v>29458</v>
      </c>
      <c r="E2700" t="s">
        <v>29459</v>
      </c>
      <c r="F2700" t="s">
        <v>1671</v>
      </c>
      <c r="G2700" t="s">
        <v>50</v>
      </c>
      <c r="H2700" t="s">
        <v>51</v>
      </c>
      <c r="I2700" t="s">
        <v>29460</v>
      </c>
      <c r="J2700" t="s">
        <v>6165</v>
      </c>
      <c r="K2700" t="s">
        <v>354</v>
      </c>
      <c r="L2700" t="s">
        <v>355</v>
      </c>
      <c r="M2700" t="s">
        <v>356</v>
      </c>
      <c r="N2700" t="s">
        <v>357</v>
      </c>
      <c r="O2700" t="s">
        <v>837</v>
      </c>
      <c r="P2700" t="s"/>
      <c r="Q2700" t="s"/>
      <c r="R2700" t="s"/>
      <c r="S2700" t="s"/>
      <c r="T2700" t="s">
        <v>93</v>
      </c>
      <c r="U2700" t="s"/>
      <c r="V2700" t="s">
        <v>67</v>
      </c>
      <c r="W2700" t="s"/>
      <c r="X2700" t="s"/>
      <c r="Y2700" t="s"/>
      <c r="Z2700" t="s"/>
      <c r="AA2700" t="s">
        <v>84</v>
      </c>
      <c r="AB2700" t="s">
        <v>29461</v>
      </c>
      <c r="AC2700" t="s">
        <v>29462</v>
      </c>
      <c r="AD2700" t="s">
        <v>151</v>
      </c>
      <c r="AE2700" t="s">
        <v>342</v>
      </c>
      <c r="AF2700" t="s">
        <v>29463</v>
      </c>
      <c r="AG2700" t="s">
        <v>29464</v>
      </c>
      <c r="AH2700" t="s">
        <v>112</v>
      </c>
      <c r="AI2700" t="s">
        <v>29465</v>
      </c>
      <c r="AJ2700" t="s">
        <v>92</v>
      </c>
      <c r="AK2700" t="s">
        <v>66</v>
      </c>
    </row>
    <row r="2701" spans="1:38">
      <c r="A2701" t="s">
        <v>29466</v>
      </c>
      <c r="B2701" t="s">
        <v>29467</v>
      </c>
      <c r="C2701" t="s">
        <v>29468</v>
      </c>
      <c r="D2701" t="s">
        <v>29469</v>
      </c>
      <c r="E2701" t="s">
        <v>29470</v>
      </c>
      <c r="F2701" t="s">
        <v>98</v>
      </c>
      <c r="G2701" t="s">
        <v>50</v>
      </c>
      <c r="H2701" t="s">
        <v>51</v>
      </c>
      <c r="I2701" t="s">
        <v>12486</v>
      </c>
      <c r="J2701" t="s">
        <v>53</v>
      </c>
      <c r="K2701" t="s">
        <v>54</v>
      </c>
      <c r="L2701" t="s">
        <v>322</v>
      </c>
      <c r="M2701" t="s">
        <v>486</v>
      </c>
      <c r="N2701" t="s">
        <v>487</v>
      </c>
      <c r="O2701" t="s">
        <v>124</v>
      </c>
      <c r="P2701" t="s">
        <v>25785</v>
      </c>
      <c r="Q2701" t="s">
        <v>93</v>
      </c>
      <c r="R2701" t="s"/>
      <c r="S2701" t="s"/>
      <c r="T2701" t="s"/>
      <c r="U2701" t="s"/>
      <c r="V2701" t="s"/>
      <c r="W2701" t="s"/>
      <c r="X2701" t="s"/>
      <c r="Y2701" t="s"/>
      <c r="Z2701" t="s"/>
      <c r="AA2701" t="s"/>
      <c r="AB2701" t="s">
        <v>29471</v>
      </c>
      <c r="AC2701" t="s">
        <v>29472</v>
      </c>
      <c r="AD2701" t="s">
        <v>112</v>
      </c>
      <c r="AE2701" t="s">
        <v>44</v>
      </c>
      <c r="AF2701" t="s">
        <v>29473</v>
      </c>
      <c r="AG2701" t="s">
        <v>44</v>
      </c>
      <c r="AH2701" t="s">
        <v>112</v>
      </c>
      <c r="AI2701" t="s">
        <v>29474</v>
      </c>
      <c r="AJ2701" t="s">
        <v>92</v>
      </c>
      <c r="AK2701" t="s">
        <v>66</v>
      </c>
    </row>
    <row r="2702" spans="1:38">
      <c r="A2702" t="s">
        <v>18933</v>
      </c>
      <c r="B2702" t="s">
        <v>29475</v>
      </c>
      <c r="C2702" t="s">
        <v>29476</v>
      </c>
      <c r="D2702" t="s">
        <v>29477</v>
      </c>
      <c r="E2702" t="s">
        <v>29478</v>
      </c>
      <c r="F2702" t="s">
        <v>134</v>
      </c>
      <c r="G2702" t="s">
        <v>50</v>
      </c>
      <c r="H2702" t="s">
        <v>51</v>
      </c>
      <c r="I2702" t="s">
        <v>29479</v>
      </c>
      <c r="J2702" t="s"/>
      <c r="K2702" t="s">
        <v>569</v>
      </c>
      <c r="L2702" t="s">
        <v>238</v>
      </c>
      <c r="M2702" t="s">
        <v>1265</v>
      </c>
      <c r="N2702" t="s">
        <v>11426</v>
      </c>
      <c r="O2702" t="s"/>
      <c r="P2702" t="s"/>
      <c r="Q2702" t="s">
        <v>44</v>
      </c>
      <c r="R2702" t="s"/>
      <c r="S2702" t="s"/>
      <c r="T2702" t="s"/>
      <c r="U2702" t="s"/>
      <c r="V2702" t="s"/>
      <c r="W2702" t="s"/>
      <c r="X2702" t="s"/>
      <c r="Y2702" t="s"/>
      <c r="Z2702" t="s"/>
      <c r="AA2702" t="s"/>
      <c r="AB2702" t="s">
        <v>29480</v>
      </c>
      <c r="AC2702" t="s">
        <v>29481</v>
      </c>
      <c r="AD2702" t="s">
        <v>93</v>
      </c>
      <c r="AE2702" t="s">
        <v>44</v>
      </c>
      <c r="AF2702" t="s">
        <v>29482</v>
      </c>
      <c r="AG2702" t="s">
        <v>9478</v>
      </c>
      <c r="AH2702" t="s">
        <v>44</v>
      </c>
      <c r="AI2702" t="s">
        <v>29483</v>
      </c>
      <c r="AJ2702" t="s">
        <v>29484</v>
      </c>
      <c r="AK2702" t="s">
        <v>66</v>
      </c>
    </row>
    <row r="2703" spans="1:38">
      <c r="A2703" t="s">
        <v>29485</v>
      </c>
      <c r="B2703" t="s">
        <v>29486</v>
      </c>
      <c r="C2703" t="s">
        <v>29487</v>
      </c>
      <c r="D2703" t="s">
        <v>29488</v>
      </c>
      <c r="E2703" t="s">
        <v>29489</v>
      </c>
      <c r="F2703" t="s">
        <v>98</v>
      </c>
      <c r="G2703" t="s">
        <v>50</v>
      </c>
      <c r="H2703" t="s">
        <v>51</v>
      </c>
      <c r="I2703" t="s">
        <v>912</v>
      </c>
      <c r="J2703" t="s">
        <v>440</v>
      </c>
      <c r="K2703" t="s">
        <v>54</v>
      </c>
      <c r="L2703" t="s">
        <v>582</v>
      </c>
      <c r="M2703" t="s">
        <v>871</v>
      </c>
      <c r="N2703" t="s">
        <v>2047</v>
      </c>
      <c r="O2703" t="s">
        <v>79</v>
      </c>
      <c r="P2703" t="s"/>
      <c r="Q2703" t="s"/>
      <c r="R2703" t="s"/>
      <c r="S2703" t="s"/>
      <c r="T2703" t="s"/>
      <c r="U2703" t="s"/>
      <c r="V2703" t="s"/>
      <c r="W2703" t="s"/>
      <c r="X2703" t="s"/>
      <c r="Y2703" t="s"/>
      <c r="Z2703" t="s"/>
      <c r="AA2703" t="s"/>
      <c r="AB2703" t="s">
        <v>29490</v>
      </c>
      <c r="AC2703" t="s">
        <v>29491</v>
      </c>
      <c r="AD2703" t="s">
        <v>124</v>
      </c>
      <c r="AE2703" t="s">
        <v>44</v>
      </c>
      <c r="AF2703" t="s">
        <v>29492</v>
      </c>
      <c r="AG2703" t="s">
        <v>17251</v>
      </c>
      <c r="AH2703" t="s">
        <v>330</v>
      </c>
      <c r="AI2703" t="s">
        <v>29493</v>
      </c>
      <c r="AJ2703" t="s">
        <v>92</v>
      </c>
      <c r="AK2703" t="s">
        <v>66</v>
      </c>
    </row>
    <row r="2704" spans="1:38">
      <c r="A2704" t="s">
        <v>29494</v>
      </c>
      <c r="B2704" t="s">
        <v>29495</v>
      </c>
      <c r="C2704" t="s">
        <v>29496</v>
      </c>
      <c r="D2704" t="s">
        <v>29497</v>
      </c>
      <c r="E2704" t="s">
        <v>29498</v>
      </c>
      <c r="F2704" t="s">
        <v>98</v>
      </c>
      <c r="G2704" t="s">
        <v>50</v>
      </c>
      <c r="H2704" t="s">
        <v>51</v>
      </c>
      <c r="I2704" t="s">
        <v>1024</v>
      </c>
      <c r="J2704" t="s">
        <v>53</v>
      </c>
      <c r="K2704" t="s">
        <v>54</v>
      </c>
      <c r="L2704" t="s">
        <v>582</v>
      </c>
      <c r="M2704" t="s">
        <v>871</v>
      </c>
      <c r="N2704" t="s">
        <v>872</v>
      </c>
      <c r="O2704" t="s">
        <v>174</v>
      </c>
      <c r="P2704" t="s">
        <v>6602</v>
      </c>
      <c r="Q2704" t="s">
        <v>93</v>
      </c>
      <c r="R2704" t="s">
        <v>29499</v>
      </c>
      <c r="S2704" t="s"/>
      <c r="T2704" t="s"/>
      <c r="U2704" t="s"/>
      <c r="V2704" t="s"/>
      <c r="W2704" t="s"/>
      <c r="X2704" t="s"/>
      <c r="Y2704" t="s"/>
      <c r="Z2704" t="s"/>
      <c r="AA2704" t="s"/>
      <c r="AB2704" t="s">
        <v>29500</v>
      </c>
      <c r="AC2704" t="s">
        <v>29501</v>
      </c>
      <c r="AD2704" t="s">
        <v>59</v>
      </c>
      <c r="AE2704" t="s">
        <v>107</v>
      </c>
      <c r="AF2704" t="s">
        <v>29502</v>
      </c>
      <c r="AG2704" t="s">
        <v>29503</v>
      </c>
      <c r="AH2704" t="s">
        <v>174</v>
      </c>
      <c r="AI2704" t="s">
        <v>29504</v>
      </c>
      <c r="AJ2704" t="s">
        <v>92</v>
      </c>
      <c r="AK2704" t="s">
        <v>66</v>
      </c>
    </row>
    <row r="2705" spans="1:38">
      <c r="A2705" t="s">
        <v>29505</v>
      </c>
      <c r="B2705" t="s">
        <v>29506</v>
      </c>
      <c r="C2705" t="s">
        <v>29507</v>
      </c>
      <c r="D2705" t="s">
        <v>29508</v>
      </c>
      <c r="E2705" t="s">
        <v>29509</v>
      </c>
      <c r="F2705" t="s">
        <v>233</v>
      </c>
      <c r="G2705" t="s">
        <v>72</v>
      </c>
      <c r="H2705" t="s">
        <v>51</v>
      </c>
      <c r="I2705" t="s">
        <v>1037</v>
      </c>
      <c r="J2705" t="s">
        <v>1038</v>
      </c>
      <c r="K2705" t="s">
        <v>354</v>
      </c>
      <c r="L2705" t="s">
        <v>808</v>
      </c>
      <c r="M2705" t="s">
        <v>884</v>
      </c>
      <c r="N2705" t="s">
        <v>885</v>
      </c>
      <c r="O2705" t="s">
        <v>826</v>
      </c>
      <c r="P2705" t="s">
        <v>29510</v>
      </c>
      <c r="Q2705" t="s">
        <v>93</v>
      </c>
      <c r="R2705" t="s">
        <v>29511</v>
      </c>
      <c r="S2705" t="s"/>
      <c r="T2705" t="s"/>
      <c r="U2705" t="s"/>
      <c r="V2705" t="s">
        <v>67</v>
      </c>
      <c r="W2705" t="s">
        <v>20873</v>
      </c>
      <c r="X2705" t="s"/>
      <c r="Y2705" t="s"/>
      <c r="Z2705" t="s"/>
      <c r="AA2705" t="s">
        <v>84</v>
      </c>
      <c r="AB2705" t="s">
        <v>29512</v>
      </c>
      <c r="AC2705" t="s">
        <v>29513</v>
      </c>
      <c r="AD2705" t="s">
        <v>110</v>
      </c>
      <c r="AE2705" t="s">
        <v>44</v>
      </c>
      <c r="AF2705" t="s">
        <v>29514</v>
      </c>
      <c r="AG2705" t="s">
        <v>29515</v>
      </c>
      <c r="AH2705" t="s">
        <v>112</v>
      </c>
      <c r="AI2705" t="s">
        <v>29516</v>
      </c>
      <c r="AJ2705" t="s">
        <v>92</v>
      </c>
      <c r="AK2705" t="s">
        <v>66</v>
      </c>
    </row>
    <row r="2706" spans="1:38">
      <c r="A2706" t="s">
        <v>29517</v>
      </c>
      <c r="B2706" t="s">
        <v>29518</v>
      </c>
      <c r="C2706" t="s">
        <v>29519</v>
      </c>
      <c r="D2706" t="s">
        <v>29520</v>
      </c>
      <c r="E2706" t="s">
        <v>29521</v>
      </c>
      <c r="F2706" t="s">
        <v>98</v>
      </c>
      <c r="G2706" t="s">
        <v>50</v>
      </c>
      <c r="H2706" t="s">
        <v>51</v>
      </c>
      <c r="I2706" t="s">
        <v>26259</v>
      </c>
      <c r="J2706" t="s">
        <v>753</v>
      </c>
      <c r="K2706" t="s">
        <v>54</v>
      </c>
      <c r="L2706" t="s">
        <v>582</v>
      </c>
      <c r="M2706" t="s">
        <v>871</v>
      </c>
      <c r="N2706" t="s">
        <v>2551</v>
      </c>
      <c r="O2706" t="s"/>
      <c r="P2706" t="s"/>
      <c r="Q2706" t="s">
        <v>44</v>
      </c>
      <c r="R2706" t="s"/>
      <c r="S2706" t="s"/>
      <c r="T2706" t="s"/>
      <c r="U2706" t="s"/>
      <c r="V2706" t="s"/>
      <c r="W2706" t="s"/>
      <c r="X2706" t="s"/>
      <c r="Y2706" t="s"/>
      <c r="Z2706" t="s"/>
      <c r="AA2706" t="s"/>
      <c r="AB2706" t="s">
        <v>29522</v>
      </c>
      <c r="AC2706" t="s">
        <v>29522</v>
      </c>
      <c r="AD2706" t="s">
        <v>110</v>
      </c>
      <c r="AE2706" t="s">
        <v>44</v>
      </c>
      <c r="AF2706" t="s">
        <v>29523</v>
      </c>
      <c r="AG2706" t="s">
        <v>29524</v>
      </c>
      <c r="AH2706" t="s">
        <v>59</v>
      </c>
      <c r="AI2706" t="s">
        <v>29525</v>
      </c>
      <c r="AJ2706" t="s">
        <v>29526</v>
      </c>
      <c r="AK2706" t="s">
        <v>66</v>
      </c>
    </row>
    <row r="2707" spans="1:38">
      <c r="A2707" t="s">
        <v>18575</v>
      </c>
      <c r="B2707" t="s">
        <v>29527</v>
      </c>
      <c r="C2707" t="s">
        <v>29528</v>
      </c>
      <c r="D2707" t="s">
        <v>29529</v>
      </c>
      <c r="E2707" t="s">
        <v>29530</v>
      </c>
      <c r="F2707" t="s"/>
      <c r="G2707" t="s">
        <v>50</v>
      </c>
      <c r="H2707" t="s">
        <v>51</v>
      </c>
      <c r="I2707" t="s">
        <v>1024</v>
      </c>
      <c r="J2707" t="s">
        <v>53</v>
      </c>
      <c r="K2707" t="s">
        <v>54</v>
      </c>
      <c r="L2707" t="s">
        <v>808</v>
      </c>
      <c r="M2707" t="s">
        <v>884</v>
      </c>
      <c r="N2707" t="s">
        <v>3784</v>
      </c>
      <c r="O2707" t="s"/>
      <c r="P2707" t="s"/>
      <c r="Q2707" t="s">
        <v>44</v>
      </c>
      <c r="R2707" t="s"/>
      <c r="S2707" t="s"/>
      <c r="T2707" t="s"/>
      <c r="U2707" t="s"/>
      <c r="V2707" t="s"/>
      <c r="W2707" t="s"/>
      <c r="X2707" t="s"/>
      <c r="Y2707" t="s"/>
      <c r="Z2707" t="s"/>
      <c r="AA2707" t="s"/>
      <c r="AB2707" t="s">
        <v>29531</v>
      </c>
      <c r="AC2707" t="s">
        <v>29531</v>
      </c>
      <c r="AD2707" t="s">
        <v>151</v>
      </c>
      <c r="AE2707" t="s">
        <v>44</v>
      </c>
      <c r="AF2707" t="s">
        <v>29532</v>
      </c>
      <c r="AG2707" t="s">
        <v>5305</v>
      </c>
      <c r="AH2707" t="s">
        <v>151</v>
      </c>
      <c r="AI2707" t="s">
        <v>29533</v>
      </c>
      <c r="AJ2707" t="s">
        <v>29534</v>
      </c>
      <c r="AK2707" t="s">
        <v>66</v>
      </c>
    </row>
    <row r="2708" spans="1:38">
      <c r="A2708" t="s">
        <v>29535</v>
      </c>
      <c r="B2708" t="s">
        <v>29536</v>
      </c>
      <c r="C2708" t="s">
        <v>29537</v>
      </c>
      <c r="D2708" t="s">
        <v>29538</v>
      </c>
      <c r="E2708" t="s">
        <v>29539</v>
      </c>
      <c r="F2708" t="s">
        <v>49</v>
      </c>
      <c r="G2708" t="s">
        <v>50</v>
      </c>
      <c r="H2708" t="s">
        <v>51</v>
      </c>
      <c r="I2708" t="s">
        <v>29540</v>
      </c>
      <c r="J2708" t="s"/>
      <c r="K2708" t="s">
        <v>3343</v>
      </c>
      <c r="L2708" t="s">
        <v>808</v>
      </c>
      <c r="M2708" t="s">
        <v>884</v>
      </c>
      <c r="N2708" t="s">
        <v>885</v>
      </c>
      <c r="O2708" t="s"/>
      <c r="P2708" t="s">
        <v>29541</v>
      </c>
      <c r="Q2708" t="s">
        <v>67</v>
      </c>
      <c r="R2708" t="s">
        <v>29542</v>
      </c>
      <c r="S2708" t="s"/>
      <c r="T2708" t="s"/>
      <c r="U2708" t="s"/>
      <c r="V2708" t="s"/>
      <c r="W2708" t="s"/>
      <c r="X2708" t="s"/>
      <c r="Y2708" t="s"/>
      <c r="Z2708" t="s"/>
      <c r="AA2708" t="s"/>
      <c r="AB2708" t="s">
        <v>29543</v>
      </c>
      <c r="AC2708" t="s">
        <v>29543</v>
      </c>
      <c r="AD2708" t="s">
        <v>59</v>
      </c>
      <c r="AE2708" t="s">
        <v>44</v>
      </c>
      <c r="AF2708" t="s">
        <v>29544</v>
      </c>
      <c r="AG2708" t="s">
        <v>2404</v>
      </c>
      <c r="AH2708" t="s">
        <v>124</v>
      </c>
      <c r="AI2708" t="s">
        <v>29545</v>
      </c>
      <c r="AJ2708" t="s">
        <v>29546</v>
      </c>
      <c r="AK2708" t="s">
        <v>66</v>
      </c>
    </row>
    <row r="2709" spans="1:38">
      <c r="A2709" t="s">
        <v>29547</v>
      </c>
      <c r="B2709" t="s">
        <v>29548</v>
      </c>
      <c r="C2709" t="s">
        <v>23419</v>
      </c>
      <c r="D2709" t="s"/>
      <c r="E2709" t="s">
        <v>29549</v>
      </c>
      <c r="F2709" t="s">
        <v>49</v>
      </c>
      <c r="G2709" t="s">
        <v>1178</v>
      </c>
      <c r="H2709" t="s">
        <v>51</v>
      </c>
      <c r="I2709" t="s">
        <v>4656</v>
      </c>
      <c r="J2709" t="s">
        <v>53</v>
      </c>
      <c r="K2709" t="s">
        <v>54</v>
      </c>
      <c r="L2709" t="s">
        <v>156</v>
      </c>
      <c r="M2709" t="s">
        <v>157</v>
      </c>
      <c r="N2709" t="s">
        <v>158</v>
      </c>
      <c r="O2709" t="s">
        <v>241</v>
      </c>
      <c r="P2709" t="s"/>
      <c r="Q2709" t="s"/>
      <c r="R2709" t="s"/>
      <c r="S2709" t="s"/>
      <c r="T2709" t="s"/>
      <c r="U2709" t="s"/>
      <c r="V2709" t="s">
        <v>67</v>
      </c>
      <c r="W2709" t="s">
        <v>23417</v>
      </c>
      <c r="X2709" t="s"/>
      <c r="Y2709" t="s"/>
      <c r="Z2709" t="s"/>
      <c r="AA2709" t="s">
        <v>84</v>
      </c>
      <c r="AB2709" t="s">
        <v>29550</v>
      </c>
      <c r="AC2709" t="s">
        <v>29550</v>
      </c>
      <c r="AD2709" t="s">
        <v>142</v>
      </c>
      <c r="AE2709" t="s">
        <v>44</v>
      </c>
      <c r="AF2709" t="s">
        <v>29551</v>
      </c>
      <c r="AG2709" t="s">
        <v>12349</v>
      </c>
      <c r="AH2709" t="s">
        <v>162</v>
      </c>
      <c r="AI2709" t="s">
        <v>29552</v>
      </c>
      <c r="AJ2709" t="s">
        <v>92</v>
      </c>
      <c r="AK2709" t="s">
        <v>66</v>
      </c>
    </row>
    <row r="2710" spans="1:38">
      <c r="A2710" t="s">
        <v>29553</v>
      </c>
      <c r="B2710" t="s">
        <v>29554</v>
      </c>
      <c r="C2710" t="s">
        <v>29555</v>
      </c>
      <c r="D2710" t="s">
        <v>29556</v>
      </c>
      <c r="E2710" t="s">
        <v>29557</v>
      </c>
      <c r="F2710" t="s">
        <v>857</v>
      </c>
      <c r="G2710" t="s">
        <v>50</v>
      </c>
      <c r="H2710" t="s">
        <v>51</v>
      </c>
      <c r="I2710" t="s">
        <v>29558</v>
      </c>
      <c r="J2710" t="s">
        <v>29559</v>
      </c>
      <c r="K2710" t="s">
        <v>29560</v>
      </c>
      <c r="L2710" t="s">
        <v>238</v>
      </c>
      <c r="M2710" t="s">
        <v>660</v>
      </c>
      <c r="N2710" t="s">
        <v>1833</v>
      </c>
      <c r="O2710" t="s">
        <v>103</v>
      </c>
      <c r="P2710" t="s">
        <v>29561</v>
      </c>
      <c r="Q2710" t="s">
        <v>59</v>
      </c>
      <c r="R2710" t="s">
        <v>29562</v>
      </c>
      <c r="S2710" t="s"/>
      <c r="T2710" t="s">
        <v>67</v>
      </c>
      <c r="U2710" t="s"/>
      <c r="V2710" t="s"/>
      <c r="W2710" t="s"/>
      <c r="X2710" t="s"/>
      <c r="Y2710" t="s"/>
      <c r="Z2710" t="s"/>
      <c r="AA2710" t="s"/>
      <c r="AB2710" t="s">
        <v>29563</v>
      </c>
      <c r="AC2710" t="s">
        <v>29564</v>
      </c>
      <c r="AD2710" t="s">
        <v>174</v>
      </c>
      <c r="AE2710" t="s">
        <v>277</v>
      </c>
      <c r="AF2710" t="s">
        <v>29565</v>
      </c>
      <c r="AG2710" t="s">
        <v>29566</v>
      </c>
      <c r="AH2710" t="s">
        <v>151</v>
      </c>
      <c r="AI2710" t="s">
        <v>29567</v>
      </c>
      <c r="AJ2710" t="s">
        <v>92</v>
      </c>
      <c r="AK2710" t="s">
        <v>66</v>
      </c>
    </row>
    <row r="2711" spans="1:38">
      <c r="A2711" t="s">
        <v>29568</v>
      </c>
      <c r="B2711" t="s">
        <v>29569</v>
      </c>
      <c r="C2711" t="s">
        <v>29570</v>
      </c>
      <c r="D2711" t="s">
        <v>29571</v>
      </c>
      <c r="E2711" t="s">
        <v>29572</v>
      </c>
      <c r="F2711" t="s"/>
      <c r="G2711" t="s">
        <v>50</v>
      </c>
      <c r="H2711" t="s">
        <v>51</v>
      </c>
      <c r="I2711" t="s">
        <v>29573</v>
      </c>
      <c r="J2711" t="s"/>
      <c r="K2711" t="s">
        <v>354</v>
      </c>
      <c r="L2711" t="s">
        <v>100</v>
      </c>
      <c r="M2711" t="s">
        <v>101</v>
      </c>
      <c r="N2711" t="s">
        <v>8817</v>
      </c>
      <c r="O2711" t="s"/>
      <c r="P2711" t="s"/>
      <c r="Q2711" t="s">
        <v>44</v>
      </c>
      <c r="R2711" t="s"/>
      <c r="S2711" t="s"/>
      <c r="T2711" t="s"/>
      <c r="U2711" t="s"/>
      <c r="V2711" t="s"/>
      <c r="W2711" t="s"/>
      <c r="X2711" t="s"/>
      <c r="Y2711" t="s"/>
      <c r="Z2711" t="s"/>
      <c r="AA2711" t="s"/>
      <c r="AB2711" t="s">
        <v>29574</v>
      </c>
      <c r="AC2711" t="s">
        <v>29574</v>
      </c>
      <c r="AD2711" t="s">
        <v>112</v>
      </c>
      <c r="AE2711" t="s">
        <v>44</v>
      </c>
      <c r="AF2711" t="s">
        <v>29575</v>
      </c>
      <c r="AG2711" t="s">
        <v>29576</v>
      </c>
      <c r="AH2711" t="s">
        <v>67</v>
      </c>
      <c r="AI2711" t="s">
        <v>29577</v>
      </c>
      <c r="AJ2711" t="s">
        <v>29578</v>
      </c>
      <c r="AK2711" t="s">
        <v>66</v>
      </c>
    </row>
    <row r="2712" spans="1:38">
      <c r="A2712" t="s">
        <v>29579</v>
      </c>
      <c r="B2712" t="s">
        <v>29580</v>
      </c>
      <c r="C2712" t="s">
        <v>29581</v>
      </c>
      <c r="D2712" t="s">
        <v>29582</v>
      </c>
      <c r="E2712" t="s">
        <v>29583</v>
      </c>
      <c r="F2712" t="s">
        <v>292</v>
      </c>
      <c r="G2712" t="s">
        <v>50</v>
      </c>
      <c r="H2712" t="s">
        <v>51</v>
      </c>
      <c r="I2712" t="s">
        <v>5708</v>
      </c>
      <c r="J2712" t="s">
        <v>12134</v>
      </c>
      <c r="K2712" t="s">
        <v>237</v>
      </c>
      <c r="L2712" t="s">
        <v>100</v>
      </c>
      <c r="M2712" t="s">
        <v>2700</v>
      </c>
      <c r="N2712" t="s">
        <v>5167</v>
      </c>
      <c r="O2712" t="s">
        <v>789</v>
      </c>
      <c r="P2712" t="s"/>
      <c r="Q2712" t="s"/>
      <c r="R2712" t="s"/>
      <c r="S2712" t="s"/>
      <c r="T2712" t="s"/>
      <c r="U2712" t="s"/>
      <c r="V2712" t="s"/>
      <c r="W2712" t="s"/>
      <c r="X2712" t="s"/>
      <c r="Y2712" t="s"/>
      <c r="Z2712" t="s"/>
      <c r="AA2712" t="s"/>
      <c r="AB2712" t="s">
        <v>29584</v>
      </c>
      <c r="AC2712" t="s">
        <v>29584</v>
      </c>
      <c r="AD2712" t="s">
        <v>110</v>
      </c>
      <c r="AE2712" t="s">
        <v>44</v>
      </c>
      <c r="AF2712" t="s">
        <v>29585</v>
      </c>
      <c r="AG2712" t="s">
        <v>29586</v>
      </c>
      <c r="AH2712" t="s">
        <v>142</v>
      </c>
      <c r="AI2712" t="s">
        <v>29587</v>
      </c>
      <c r="AJ2712" t="s">
        <v>92</v>
      </c>
      <c r="AK2712" t="s">
        <v>66</v>
      </c>
    </row>
    <row r="2713" spans="1:38">
      <c r="A2713" t="s">
        <v>29588</v>
      </c>
      <c r="B2713" t="s">
        <v>29589</v>
      </c>
      <c r="C2713" t="s">
        <v>29590</v>
      </c>
      <c r="D2713" t="s">
        <v>29591</v>
      </c>
      <c r="E2713" t="s">
        <v>29592</v>
      </c>
      <c r="F2713" t="s"/>
      <c r="G2713" t="s">
        <v>72</v>
      </c>
      <c r="H2713" t="s">
        <v>51</v>
      </c>
      <c r="I2713" t="s">
        <v>29593</v>
      </c>
      <c r="J2713" t="s">
        <v>3807</v>
      </c>
      <c r="K2713" t="s">
        <v>54</v>
      </c>
      <c r="L2713" t="s">
        <v>1344</v>
      </c>
      <c r="M2713" t="s">
        <v>1345</v>
      </c>
      <c r="N2713" t="s">
        <v>16331</v>
      </c>
      <c r="O2713" t="s">
        <v>79</v>
      </c>
      <c r="P2713" t="s"/>
      <c r="Q2713" t="s"/>
      <c r="R2713" t="s"/>
      <c r="S2713" t="s"/>
      <c r="T2713" t="s"/>
      <c r="U2713" t="s"/>
      <c r="V2713" t="s"/>
      <c r="W2713" t="s">
        <v>29594</v>
      </c>
      <c r="X2713" t="s"/>
      <c r="Y2713" t="s"/>
      <c r="Z2713" t="s"/>
      <c r="AA2713" t="s"/>
      <c r="AB2713" t="s">
        <v>29595</v>
      </c>
      <c r="AC2713" t="s">
        <v>29595</v>
      </c>
      <c r="AD2713" t="s">
        <v>112</v>
      </c>
      <c r="AE2713" t="s">
        <v>44</v>
      </c>
      <c r="AF2713" t="s">
        <v>29596</v>
      </c>
      <c r="AG2713" t="s">
        <v>29597</v>
      </c>
      <c r="AH2713" t="s">
        <v>44</v>
      </c>
      <c r="AI2713" t="s">
        <v>29598</v>
      </c>
      <c r="AJ2713" t="s">
        <v>92</v>
      </c>
      <c r="AK2713" t="s">
        <v>66</v>
      </c>
    </row>
    <row r="2714" spans="1:38">
      <c r="A2714" t="s">
        <v>29599</v>
      </c>
      <c r="B2714" t="s">
        <v>29600</v>
      </c>
      <c r="C2714" t="s">
        <v>29601</v>
      </c>
      <c r="D2714" t="s">
        <v>29602</v>
      </c>
      <c r="E2714" t="s">
        <v>29603</v>
      </c>
      <c r="F2714" t="s">
        <v>2409</v>
      </c>
      <c r="G2714" t="s">
        <v>50</v>
      </c>
      <c r="H2714" t="s">
        <v>51</v>
      </c>
      <c r="I2714" t="s">
        <v>726</v>
      </c>
      <c r="J2714" t="s">
        <v>727</v>
      </c>
      <c r="K2714" t="s">
        <v>138</v>
      </c>
      <c r="L2714" t="s">
        <v>170</v>
      </c>
      <c r="M2714" t="s">
        <v>171</v>
      </c>
      <c r="N2714" t="s">
        <v>172</v>
      </c>
      <c r="O2714" t="s">
        <v>79</v>
      </c>
      <c r="P2714" t="s">
        <v>29604</v>
      </c>
      <c r="Q2714" t="s">
        <v>59</v>
      </c>
      <c r="R2714" t="s">
        <v>29605</v>
      </c>
      <c r="S2714" t="s"/>
      <c r="T2714" t="s"/>
      <c r="U2714" t="s"/>
      <c r="V2714" t="s"/>
      <c r="W2714" t="s"/>
      <c r="X2714" t="s"/>
      <c r="Y2714" t="s"/>
      <c r="Z2714" t="s"/>
      <c r="AA2714" t="s"/>
      <c r="AB2714" t="s">
        <v>29606</v>
      </c>
      <c r="AC2714" t="s">
        <v>29607</v>
      </c>
      <c r="AD2714" t="s">
        <v>142</v>
      </c>
      <c r="AE2714" t="s">
        <v>1064</v>
      </c>
      <c r="AF2714" t="s">
        <v>29608</v>
      </c>
      <c r="AG2714" t="s">
        <v>29609</v>
      </c>
      <c r="AH2714" t="s">
        <v>86</v>
      </c>
      <c r="AI2714" t="s">
        <v>29610</v>
      </c>
      <c r="AJ2714" t="s">
        <v>92</v>
      </c>
      <c r="AK2714" t="s">
        <v>66</v>
      </c>
    </row>
    <row r="2715" spans="1:38">
      <c r="A2715" t="s">
        <v>29611</v>
      </c>
      <c r="B2715" t="s">
        <v>29612</v>
      </c>
      <c r="C2715" t="s">
        <v>29613</v>
      </c>
      <c r="D2715" t="s">
        <v>29614</v>
      </c>
      <c r="E2715" t="s">
        <v>29615</v>
      </c>
      <c r="F2715" t="s">
        <v>98</v>
      </c>
      <c r="G2715" t="s">
        <v>50</v>
      </c>
      <c r="H2715" t="s">
        <v>51</v>
      </c>
      <c r="I2715" t="s">
        <v>10917</v>
      </c>
      <c r="J2715" t="s">
        <v>53</v>
      </c>
      <c r="K2715" t="s">
        <v>54</v>
      </c>
      <c r="L2715" t="s">
        <v>582</v>
      </c>
      <c r="M2715" t="s">
        <v>871</v>
      </c>
      <c r="N2715" t="s">
        <v>1141</v>
      </c>
      <c r="O2715" t="s">
        <v>103</v>
      </c>
      <c r="P2715" t="s">
        <v>3977</v>
      </c>
      <c r="Q2715" t="s">
        <v>67</v>
      </c>
      <c r="R2715" t="s">
        <v>29616</v>
      </c>
      <c r="S2715" t="s"/>
      <c r="T2715" t="s"/>
      <c r="U2715" t="s"/>
      <c r="V2715" t="s"/>
      <c r="W2715" t="s"/>
      <c r="X2715" t="s"/>
      <c r="Y2715" t="s"/>
      <c r="Z2715" t="s"/>
      <c r="AA2715" t="s"/>
      <c r="AB2715" t="s">
        <v>29617</v>
      </c>
      <c r="AC2715" t="s">
        <v>29618</v>
      </c>
      <c r="AD2715" t="s">
        <v>174</v>
      </c>
      <c r="AE2715" t="s">
        <v>387</v>
      </c>
      <c r="AF2715" t="s">
        <v>29619</v>
      </c>
      <c r="AG2715" t="s">
        <v>16046</v>
      </c>
      <c r="AH2715" t="s">
        <v>192</v>
      </c>
      <c r="AI2715" t="s">
        <v>29620</v>
      </c>
      <c r="AJ2715" t="s">
        <v>92</v>
      </c>
      <c r="AK2715" t="s">
        <v>66</v>
      </c>
    </row>
    <row r="2716" spans="1:38">
      <c r="A2716" t="s">
        <v>29621</v>
      </c>
      <c r="B2716" t="s">
        <v>29622</v>
      </c>
      <c r="C2716" t="s">
        <v>29623</v>
      </c>
      <c r="D2716" t="s">
        <v>29624</v>
      </c>
      <c r="E2716" t="s">
        <v>29625</v>
      </c>
      <c r="F2716" t="s">
        <v>466</v>
      </c>
      <c r="G2716" t="s">
        <v>50</v>
      </c>
      <c r="H2716" t="s">
        <v>51</v>
      </c>
      <c r="I2716" t="s">
        <v>29626</v>
      </c>
      <c r="J2716" t="s">
        <v>29627</v>
      </c>
      <c r="K2716" t="s">
        <v>469</v>
      </c>
      <c r="L2716" t="s">
        <v>322</v>
      </c>
      <c r="M2716" t="s">
        <v>1251</v>
      </c>
      <c r="N2716" t="s">
        <v>8016</v>
      </c>
      <c r="O2716" t="s">
        <v>79</v>
      </c>
      <c r="P2716" t="s"/>
      <c r="Q2716" t="s"/>
      <c r="R2716" t="s"/>
      <c r="S2716" t="s"/>
      <c r="T2716" t="s"/>
      <c r="U2716" t="s"/>
      <c r="V2716" t="s"/>
      <c r="W2716" t="s"/>
      <c r="X2716" t="s"/>
      <c r="Y2716" t="s"/>
      <c r="Z2716" t="s"/>
      <c r="AA2716" t="s"/>
      <c r="AB2716" t="s">
        <v>29628</v>
      </c>
      <c r="AC2716" t="s">
        <v>29629</v>
      </c>
      <c r="AD2716" t="s">
        <v>63</v>
      </c>
      <c r="AE2716" t="s">
        <v>387</v>
      </c>
      <c r="AF2716" t="s">
        <v>29630</v>
      </c>
      <c r="AG2716" t="s">
        <v>29631</v>
      </c>
      <c r="AH2716" t="s">
        <v>44</v>
      </c>
      <c r="AI2716" t="s">
        <v>29632</v>
      </c>
      <c r="AJ2716" t="s">
        <v>92</v>
      </c>
      <c r="AK2716" t="s">
        <v>66</v>
      </c>
    </row>
    <row r="2717" spans="1:38">
      <c r="A2717" t="s">
        <v>3206</v>
      </c>
      <c r="B2717" t="s">
        <v>29633</v>
      </c>
      <c r="C2717" t="s">
        <v>29634</v>
      </c>
      <c r="D2717" t="s">
        <v>29635</v>
      </c>
      <c r="E2717" t="s">
        <v>29636</v>
      </c>
      <c r="F2717" t="s">
        <v>1154</v>
      </c>
      <c r="G2717" t="s">
        <v>50</v>
      </c>
      <c r="H2717" t="s">
        <v>51</v>
      </c>
      <c r="I2717" t="s">
        <v>29637</v>
      </c>
      <c r="J2717" t="s">
        <v>4335</v>
      </c>
      <c r="K2717" t="s">
        <v>569</v>
      </c>
      <c r="L2717" t="s">
        <v>76</v>
      </c>
      <c r="M2717" t="s">
        <v>77</v>
      </c>
      <c r="N2717" t="s">
        <v>544</v>
      </c>
      <c r="O2717" t="s">
        <v>79</v>
      </c>
      <c r="P2717" t="s"/>
      <c r="Q2717" t="s">
        <v>93</v>
      </c>
      <c r="R2717" t="s">
        <v>15661</v>
      </c>
      <c r="S2717" t="s"/>
      <c r="T2717" t="s"/>
      <c r="U2717" t="s"/>
      <c r="V2717" t="s"/>
      <c r="W2717" t="s"/>
      <c r="X2717" t="s">
        <v>29638</v>
      </c>
      <c r="Y2717" t="s">
        <v>67</v>
      </c>
      <c r="Z2717" t="s">
        <v>29639</v>
      </c>
      <c r="AA2717" t="s">
        <v>772</v>
      </c>
      <c r="AB2717" t="s">
        <v>29640</v>
      </c>
      <c r="AC2717" t="s">
        <v>29640</v>
      </c>
      <c r="AD2717" t="s">
        <v>347</v>
      </c>
      <c r="AE2717" t="s">
        <v>18488</v>
      </c>
      <c r="AF2717" t="s">
        <v>29641</v>
      </c>
      <c r="AG2717" t="s">
        <v>29642</v>
      </c>
      <c r="AH2717" t="s">
        <v>667</v>
      </c>
      <c r="AI2717" t="s">
        <v>29643</v>
      </c>
      <c r="AJ2717" t="s">
        <v>92</v>
      </c>
      <c r="AK2717" t="s">
        <v>66</v>
      </c>
    </row>
    <row r="2718" spans="1:38">
      <c r="A2718" t="s">
        <v>29644</v>
      </c>
      <c r="B2718" t="s">
        <v>29645</v>
      </c>
      <c r="C2718" t="s">
        <v>29646</v>
      </c>
      <c r="D2718" t="s">
        <v>29647</v>
      </c>
      <c r="E2718" t="s">
        <v>29648</v>
      </c>
      <c r="F2718" t="s">
        <v>396</v>
      </c>
      <c r="G2718" t="s">
        <v>50</v>
      </c>
      <c r="H2718" t="s">
        <v>51</v>
      </c>
      <c r="I2718" t="s">
        <v>29649</v>
      </c>
      <c r="J2718" t="s">
        <v>1127</v>
      </c>
      <c r="K2718" t="s">
        <v>54</v>
      </c>
      <c r="L2718" t="s">
        <v>411</v>
      </c>
      <c r="M2718" t="s">
        <v>412</v>
      </c>
      <c r="N2718" t="s">
        <v>413</v>
      </c>
      <c r="O2718" t="s">
        <v>195</v>
      </c>
      <c r="P2718" t="s">
        <v>29650</v>
      </c>
      <c r="Q2718" t="s">
        <v>112</v>
      </c>
      <c r="R2718" t="s">
        <v>29651</v>
      </c>
      <c r="S2718" t="s"/>
      <c r="T2718" t="s"/>
      <c r="U2718" t="s"/>
      <c r="V2718" t="s"/>
      <c r="W2718" t="s"/>
      <c r="X2718" t="s"/>
      <c r="Y2718" t="s"/>
      <c r="Z2718" t="s"/>
      <c r="AA2718" t="s"/>
      <c r="AB2718" t="s">
        <v>29652</v>
      </c>
      <c r="AC2718" t="s">
        <v>29653</v>
      </c>
      <c r="AD2718" t="s">
        <v>93</v>
      </c>
      <c r="AE2718" t="s">
        <v>44</v>
      </c>
      <c r="AF2718" t="s">
        <v>29654</v>
      </c>
      <c r="AG2718" t="s">
        <v>16458</v>
      </c>
      <c r="AH2718" t="s">
        <v>44</v>
      </c>
      <c r="AI2718" t="s">
        <v>29655</v>
      </c>
      <c r="AJ2718" t="s">
        <v>92</v>
      </c>
      <c r="AK2718" t="s">
        <v>66</v>
      </c>
    </row>
    <row r="2719" spans="1:38">
      <c r="A2719" t="s">
        <v>29656</v>
      </c>
      <c r="B2719" t="s">
        <v>29657</v>
      </c>
      <c r="C2719" t="s">
        <v>29658</v>
      </c>
      <c r="D2719" t="s">
        <v>29659</v>
      </c>
      <c r="E2719" t="s">
        <v>29660</v>
      </c>
      <c r="F2719" t="s">
        <v>71</v>
      </c>
      <c r="G2719" t="s">
        <v>50</v>
      </c>
      <c r="H2719" t="s">
        <v>234</v>
      </c>
      <c r="I2719" t="s">
        <v>29661</v>
      </c>
      <c r="J2719" t="s">
        <v>187</v>
      </c>
      <c r="K2719" t="s">
        <v>188</v>
      </c>
      <c r="L2719" t="s">
        <v>76</v>
      </c>
      <c r="M2719" t="s">
        <v>77</v>
      </c>
      <c r="N2719" t="s">
        <v>3464</v>
      </c>
      <c r="O2719" t="s">
        <v>79</v>
      </c>
      <c r="P2719" t="s">
        <v>29662</v>
      </c>
      <c r="Q2719" t="s">
        <v>59</v>
      </c>
      <c r="R2719" t="s">
        <v>29663</v>
      </c>
      <c r="S2719" t="s">
        <v>29664</v>
      </c>
      <c r="T2719" t="s">
        <v>110</v>
      </c>
      <c r="U2719" t="s"/>
      <c r="V2719" t="s"/>
      <c r="W2719" t="s"/>
      <c r="X2719" t="s">
        <v>29665</v>
      </c>
      <c r="Y2719" t="s">
        <v>67</v>
      </c>
      <c r="Z2719" t="s">
        <v>29666</v>
      </c>
      <c r="AA2719" t="s">
        <v>772</v>
      </c>
      <c r="AB2719" t="s">
        <v>29667</v>
      </c>
      <c r="AC2719" t="s">
        <v>29668</v>
      </c>
      <c r="AD2719" t="s">
        <v>174</v>
      </c>
      <c r="AE2719" t="s">
        <v>1105</v>
      </c>
      <c r="AF2719" t="s">
        <v>29669</v>
      </c>
      <c r="AG2719" t="s">
        <v>29670</v>
      </c>
      <c r="AH2719" t="s">
        <v>174</v>
      </c>
      <c r="AI2719" t="s">
        <v>29671</v>
      </c>
      <c r="AJ2719" t="s">
        <v>92</v>
      </c>
      <c r="AK2719" t="s">
        <v>66</v>
      </c>
    </row>
    <row r="2720" spans="1:38">
      <c r="A2720" t="s">
        <v>27298</v>
      </c>
      <c r="B2720" t="s">
        <v>29672</v>
      </c>
      <c r="C2720" t="s">
        <v>29673</v>
      </c>
      <c r="D2720" t="s">
        <v>29674</v>
      </c>
      <c r="E2720" t="s">
        <v>29675</v>
      </c>
      <c r="F2720" t="s"/>
      <c r="G2720" t="s">
        <v>50</v>
      </c>
      <c r="H2720" t="s">
        <v>51</v>
      </c>
      <c r="I2720" t="s">
        <v>6153</v>
      </c>
      <c r="J2720" t="s"/>
      <c r="K2720" t="s">
        <v>410</v>
      </c>
      <c r="L2720" t="s">
        <v>582</v>
      </c>
      <c r="M2720" t="s">
        <v>583</v>
      </c>
      <c r="N2720" t="s">
        <v>584</v>
      </c>
      <c r="O2720" t="s">
        <v>241</v>
      </c>
      <c r="P2720" t="s"/>
      <c r="Q2720" t="s"/>
      <c r="R2720" t="s"/>
      <c r="S2720" t="s"/>
      <c r="T2720" t="s"/>
      <c r="U2720" t="s"/>
      <c r="V2720" t="s"/>
      <c r="W2720" t="s"/>
      <c r="X2720" t="s"/>
      <c r="Y2720" t="s"/>
      <c r="Z2720" t="s"/>
      <c r="AA2720" t="s"/>
      <c r="AB2720" t="s">
        <v>29676</v>
      </c>
      <c r="AC2720" t="s">
        <v>29677</v>
      </c>
      <c r="AD2720" t="s">
        <v>63</v>
      </c>
      <c r="AE2720" t="s">
        <v>387</v>
      </c>
      <c r="AF2720" t="s">
        <v>29678</v>
      </c>
      <c r="AG2720" t="s">
        <v>29679</v>
      </c>
      <c r="AH2720" t="s">
        <v>44</v>
      </c>
      <c r="AI2720" t="s">
        <v>29680</v>
      </c>
      <c r="AJ2720" t="s">
        <v>92</v>
      </c>
      <c r="AK2720" t="s">
        <v>66</v>
      </c>
    </row>
    <row r="2721" spans="1:38">
      <c r="A2721" t="s">
        <v>29681</v>
      </c>
      <c r="B2721" t="s">
        <v>29682</v>
      </c>
      <c r="C2721" t="s">
        <v>29683</v>
      </c>
      <c r="D2721" t="s">
        <v>29684</v>
      </c>
      <c r="E2721" t="s">
        <v>29685</v>
      </c>
      <c r="F2721" t="s"/>
      <c r="G2721" t="s">
        <v>50</v>
      </c>
      <c r="H2721" t="s">
        <v>51</v>
      </c>
      <c r="I2721" t="s">
        <v>17070</v>
      </c>
      <c r="J2721" t="s"/>
      <c r="K2721" t="s">
        <v>453</v>
      </c>
      <c r="L2721" t="s">
        <v>100</v>
      </c>
      <c r="M2721" t="s">
        <v>101</v>
      </c>
      <c r="N2721" t="s">
        <v>8817</v>
      </c>
      <c r="O2721" t="s"/>
      <c r="P2721" t="s"/>
      <c r="Q2721" t="s">
        <v>44</v>
      </c>
      <c r="R2721" t="s"/>
      <c r="S2721" t="s"/>
      <c r="T2721" t="s"/>
      <c r="U2721" t="s"/>
      <c r="V2721" t="s"/>
      <c r="W2721" t="s"/>
      <c r="X2721" t="s"/>
      <c r="Y2721" t="s"/>
      <c r="Z2721" t="s"/>
      <c r="AA2721" t="s"/>
      <c r="AB2721" t="s">
        <v>29686</v>
      </c>
      <c r="AC2721" t="s">
        <v>29686</v>
      </c>
      <c r="AD2721" t="s">
        <v>124</v>
      </c>
      <c r="AE2721" t="s">
        <v>60</v>
      </c>
      <c r="AF2721" t="s">
        <v>29687</v>
      </c>
      <c r="AG2721" t="s">
        <v>29688</v>
      </c>
      <c r="AH2721" t="s">
        <v>151</v>
      </c>
      <c r="AI2721" t="s">
        <v>29689</v>
      </c>
      <c r="AJ2721" t="s">
        <v>29690</v>
      </c>
      <c r="AK2721" t="s">
        <v>66</v>
      </c>
    </row>
    <row r="2722" spans="1:38">
      <c r="A2722" t="s">
        <v>29691</v>
      </c>
      <c r="B2722" t="s">
        <v>29692</v>
      </c>
      <c r="C2722" t="s">
        <v>29693</v>
      </c>
      <c r="D2722" t="s">
        <v>29694</v>
      </c>
      <c r="E2722" t="s">
        <v>29695</v>
      </c>
      <c r="F2722" t="s">
        <v>98</v>
      </c>
      <c r="G2722" t="s">
        <v>50</v>
      </c>
      <c r="H2722" t="s">
        <v>51</v>
      </c>
      <c r="I2722" t="s">
        <v>1024</v>
      </c>
      <c r="J2722" t="s">
        <v>53</v>
      </c>
      <c r="K2722" t="s">
        <v>54</v>
      </c>
      <c r="L2722" t="s">
        <v>582</v>
      </c>
      <c r="M2722" t="s">
        <v>871</v>
      </c>
      <c r="N2722" t="s">
        <v>1567</v>
      </c>
      <c r="O2722" t="s"/>
      <c r="P2722" t="s">
        <v>968</v>
      </c>
      <c r="Q2722" t="s">
        <v>67</v>
      </c>
      <c r="R2722" t="s"/>
      <c r="S2722" t="s"/>
      <c r="T2722" t="s"/>
      <c r="U2722" t="s"/>
      <c r="V2722" t="s"/>
      <c r="W2722" t="s"/>
      <c r="X2722" t="s"/>
      <c r="Y2722" t="s"/>
      <c r="Z2722" t="s"/>
      <c r="AA2722" t="s"/>
      <c r="AB2722" t="s">
        <v>29696</v>
      </c>
      <c r="AC2722" t="s">
        <v>29696</v>
      </c>
      <c r="AD2722" t="s">
        <v>110</v>
      </c>
      <c r="AE2722" t="s">
        <v>1254</v>
      </c>
      <c r="AF2722" t="s">
        <v>29697</v>
      </c>
      <c r="AG2722" t="s">
        <v>29698</v>
      </c>
      <c r="AH2722" t="s">
        <v>112</v>
      </c>
      <c r="AI2722" t="s">
        <v>29699</v>
      </c>
      <c r="AJ2722" t="s">
        <v>29700</v>
      </c>
      <c r="AK2722" t="s">
        <v>66</v>
      </c>
    </row>
    <row r="2723" spans="1:38">
      <c r="A2723" t="s">
        <v>5913</v>
      </c>
      <c r="B2723" t="s">
        <v>29701</v>
      </c>
      <c r="C2723" t="s">
        <v>29702</v>
      </c>
      <c r="D2723" t="s">
        <v>29703</v>
      </c>
      <c r="E2723" t="s">
        <v>29704</v>
      </c>
      <c r="F2723" t="s"/>
      <c r="G2723" t="s">
        <v>50</v>
      </c>
      <c r="H2723" t="s">
        <v>234</v>
      </c>
      <c r="I2723" t="s">
        <v>29705</v>
      </c>
      <c r="J2723" t="s">
        <v>29706</v>
      </c>
      <c r="K2723" t="s">
        <v>714</v>
      </c>
      <c r="L2723" t="s">
        <v>55</v>
      </c>
      <c r="M2723" t="s">
        <v>56</v>
      </c>
      <c r="N2723" t="s">
        <v>7168</v>
      </c>
      <c r="O2723" t="s">
        <v>241</v>
      </c>
      <c r="P2723" t="s"/>
      <c r="Q2723" t="s">
        <v>67</v>
      </c>
      <c r="R2723" t="s">
        <v>29707</v>
      </c>
      <c r="S2723" t="s"/>
      <c r="T2723" t="s"/>
      <c r="U2723" t="s"/>
      <c r="V2723" t="s"/>
      <c r="W2723" t="s"/>
      <c r="X2723" t="s"/>
      <c r="Y2723" t="s">
        <v>67</v>
      </c>
      <c r="Z2723" t="s">
        <v>29708</v>
      </c>
      <c r="AA2723" t="s">
        <v>772</v>
      </c>
      <c r="AB2723" t="s">
        <v>29709</v>
      </c>
      <c r="AC2723" t="s">
        <v>29710</v>
      </c>
      <c r="AD2723" t="s">
        <v>174</v>
      </c>
      <c r="AE2723" t="s">
        <v>1105</v>
      </c>
      <c r="AF2723" t="s">
        <v>29711</v>
      </c>
      <c r="AG2723" t="s">
        <v>29712</v>
      </c>
      <c r="AH2723" t="s">
        <v>124</v>
      </c>
      <c r="AI2723" t="s">
        <v>29713</v>
      </c>
      <c r="AJ2723" t="s">
        <v>92</v>
      </c>
      <c r="AK2723" t="s">
        <v>66</v>
      </c>
    </row>
    <row r="2724" spans="1:38">
      <c r="A2724" t="s">
        <v>29714</v>
      </c>
      <c r="B2724" t="s">
        <v>29715</v>
      </c>
      <c r="C2724" t="s">
        <v>29716</v>
      </c>
      <c r="D2724" t="s">
        <v>29717</v>
      </c>
      <c r="E2724" t="s">
        <v>29718</v>
      </c>
      <c r="F2724" t="s">
        <v>21548</v>
      </c>
      <c r="G2724" t="s">
        <v>50</v>
      </c>
      <c r="H2724" t="s">
        <v>51</v>
      </c>
      <c r="I2724" t="s">
        <v>29719</v>
      </c>
      <c r="J2724" t="s">
        <v>11335</v>
      </c>
      <c r="K2724" t="s">
        <v>237</v>
      </c>
      <c r="L2724" t="s">
        <v>322</v>
      </c>
      <c r="M2724" t="s">
        <v>1251</v>
      </c>
      <c r="N2724" t="s">
        <v>1461</v>
      </c>
      <c r="O2724" t="s">
        <v>59</v>
      </c>
      <c r="P2724" t="s"/>
      <c r="Q2724" t="s"/>
      <c r="R2724" t="s"/>
      <c r="S2724" t="s"/>
      <c r="T2724" t="s"/>
      <c r="U2724" t="s"/>
      <c r="V2724" t="s">
        <v>67</v>
      </c>
      <c r="W2724" t="s"/>
      <c r="X2724" t="s"/>
      <c r="Y2724" t="s"/>
      <c r="Z2724" t="s"/>
      <c r="AA2724" t="s">
        <v>84</v>
      </c>
      <c r="AB2724" t="s">
        <v>29720</v>
      </c>
      <c r="AC2724" t="s">
        <v>29720</v>
      </c>
      <c r="AD2724" t="s">
        <v>59</v>
      </c>
      <c r="AE2724" t="s">
        <v>44</v>
      </c>
      <c r="AF2724" t="s">
        <v>29721</v>
      </c>
      <c r="AG2724" t="s">
        <v>44</v>
      </c>
      <c r="AH2724" t="s">
        <v>149</v>
      </c>
      <c r="AI2724" t="s">
        <v>29722</v>
      </c>
      <c r="AJ2724" t="s">
        <v>92</v>
      </c>
      <c r="AK2724" t="s">
        <v>66</v>
      </c>
    </row>
    <row r="2725" spans="1:38">
      <c r="A2725" t="s">
        <v>29723</v>
      </c>
      <c r="B2725" t="s">
        <v>29724</v>
      </c>
      <c r="C2725" t="s">
        <v>29725</v>
      </c>
      <c r="D2725" t="s">
        <v>29726</v>
      </c>
      <c r="E2725" t="s">
        <v>29727</v>
      </c>
      <c r="F2725" t="s">
        <v>49</v>
      </c>
      <c r="G2725" t="s">
        <v>50</v>
      </c>
      <c r="H2725" t="s">
        <v>51</v>
      </c>
      <c r="I2725" t="s">
        <v>29728</v>
      </c>
      <c r="J2725" t="s">
        <v>485</v>
      </c>
      <c r="K2725" t="s">
        <v>54</v>
      </c>
      <c r="L2725" t="s">
        <v>1701</v>
      </c>
      <c r="M2725" t="s">
        <v>1701</v>
      </c>
      <c r="N2725" t="s">
        <v>4030</v>
      </c>
      <c r="O2725" t="s">
        <v>433</v>
      </c>
      <c r="P2725" t="s">
        <v>529</v>
      </c>
      <c r="Q2725" t="s">
        <v>67</v>
      </c>
      <c r="R2725" t="s"/>
      <c r="S2725" t="s"/>
      <c r="T2725" t="s"/>
      <c r="U2725" t="s"/>
      <c r="V2725" t="s"/>
      <c r="W2725" t="s"/>
      <c r="X2725" t="s"/>
      <c r="Y2725" t="s"/>
      <c r="Z2725" t="s"/>
      <c r="AA2725" t="s"/>
      <c r="AB2725" t="s">
        <v>29729</v>
      </c>
      <c r="AC2725" t="s">
        <v>29730</v>
      </c>
      <c r="AD2725" t="s">
        <v>93</v>
      </c>
      <c r="AE2725" t="s">
        <v>277</v>
      </c>
      <c r="AF2725" t="s">
        <v>29731</v>
      </c>
      <c r="AG2725" t="s">
        <v>29732</v>
      </c>
      <c r="AH2725" t="s">
        <v>44</v>
      </c>
      <c r="AI2725" t="s">
        <v>29733</v>
      </c>
      <c r="AJ2725" t="s">
        <v>92</v>
      </c>
      <c r="AK2725" t="s">
        <v>66</v>
      </c>
    </row>
    <row r="2726" spans="1:38">
      <c r="A2726" t="s">
        <v>29734</v>
      </c>
      <c r="B2726" t="s">
        <v>29735</v>
      </c>
      <c r="C2726" t="s">
        <v>29736</v>
      </c>
      <c r="D2726" t="s">
        <v>29737</v>
      </c>
      <c r="E2726" t="s">
        <v>29738</v>
      </c>
      <c r="F2726" t="s"/>
      <c r="G2726" t="s">
        <v>50</v>
      </c>
      <c r="H2726" t="s">
        <v>51</v>
      </c>
      <c r="I2726" t="s">
        <v>1590</v>
      </c>
      <c r="J2726" t="s">
        <v>53</v>
      </c>
      <c r="K2726" t="s">
        <v>54</v>
      </c>
      <c r="L2726" t="s">
        <v>526</v>
      </c>
      <c r="M2726" t="s">
        <v>527</v>
      </c>
      <c r="N2726" t="s">
        <v>1039</v>
      </c>
      <c r="O2726" t="s">
        <v>846</v>
      </c>
      <c r="P2726" t="s">
        <v>29739</v>
      </c>
      <c r="Q2726" t="s">
        <v>59</v>
      </c>
      <c r="R2726" t="s"/>
      <c r="S2726" t="s"/>
      <c r="T2726" t="s"/>
      <c r="U2726" t="s"/>
      <c r="V2726" t="s"/>
      <c r="W2726" t="s"/>
      <c r="X2726" t="s"/>
      <c r="Y2726" t="s"/>
      <c r="Z2726" t="s"/>
      <c r="AA2726" t="s"/>
      <c r="AB2726" t="s">
        <v>29740</v>
      </c>
      <c r="AC2726" t="s">
        <v>29741</v>
      </c>
      <c r="AD2726" t="s">
        <v>301</v>
      </c>
      <c r="AE2726" t="s">
        <v>29742</v>
      </c>
      <c r="AF2726" t="s">
        <v>29743</v>
      </c>
      <c r="AG2726" t="s">
        <v>29744</v>
      </c>
      <c r="AH2726" t="s">
        <v>347</v>
      </c>
      <c r="AI2726" t="s">
        <v>29745</v>
      </c>
      <c r="AJ2726" t="s">
        <v>92</v>
      </c>
      <c r="AK2726" t="s">
        <v>66</v>
      </c>
    </row>
    <row r="2727" spans="1:38">
      <c r="A2727" t="s">
        <v>29746</v>
      </c>
      <c r="B2727" t="s">
        <v>29747</v>
      </c>
      <c r="C2727" t="s">
        <v>29748</v>
      </c>
      <c r="D2727" t="s">
        <v>29749</v>
      </c>
      <c r="E2727" t="s">
        <v>29750</v>
      </c>
      <c r="F2727" t="s">
        <v>117</v>
      </c>
      <c r="G2727" t="s">
        <v>50</v>
      </c>
      <c r="H2727" t="s">
        <v>51</v>
      </c>
      <c r="I2727" t="s">
        <v>5260</v>
      </c>
      <c r="J2727" t="s">
        <v>684</v>
      </c>
      <c r="K2727" t="s">
        <v>54</v>
      </c>
      <c r="L2727" t="s">
        <v>322</v>
      </c>
      <c r="M2727" t="s">
        <v>1251</v>
      </c>
      <c r="N2727" t="s">
        <v>1252</v>
      </c>
      <c r="O2727" t="s">
        <v>124</v>
      </c>
      <c r="P2727" t="s">
        <v>29751</v>
      </c>
      <c r="Q2727" t="s">
        <v>93</v>
      </c>
      <c r="R2727" t="s"/>
      <c r="S2727" t="s"/>
      <c r="T2727" t="s"/>
      <c r="U2727" t="s"/>
      <c r="V2727" t="s"/>
      <c r="W2727" t="s"/>
      <c r="X2727" t="s"/>
      <c r="Y2727" t="s"/>
      <c r="Z2727" t="s"/>
      <c r="AA2727" t="s"/>
      <c r="AB2727" t="s">
        <v>29752</v>
      </c>
      <c r="AC2727" t="s">
        <v>29753</v>
      </c>
      <c r="AD2727" t="s">
        <v>110</v>
      </c>
      <c r="AE2727" t="s">
        <v>515</v>
      </c>
      <c r="AF2727" t="s">
        <v>29754</v>
      </c>
      <c r="AG2727" t="s">
        <v>29755</v>
      </c>
      <c r="AH2727" t="s">
        <v>151</v>
      </c>
      <c r="AI2727" t="s">
        <v>29756</v>
      </c>
      <c r="AJ2727" t="s">
        <v>92</v>
      </c>
      <c r="AK2727" t="s">
        <v>66</v>
      </c>
    </row>
    <row r="2728" spans="1:38">
      <c r="A2728" t="s">
        <v>29757</v>
      </c>
      <c r="B2728" t="s">
        <v>29758</v>
      </c>
      <c r="C2728" t="s">
        <v>29759</v>
      </c>
      <c r="D2728" t="s">
        <v>29760</v>
      </c>
      <c r="E2728" t="s">
        <v>29761</v>
      </c>
      <c r="F2728" t="s">
        <v>98</v>
      </c>
      <c r="G2728" t="s">
        <v>50</v>
      </c>
      <c r="H2728" t="s">
        <v>51</v>
      </c>
      <c r="I2728" t="s"/>
      <c r="J2728" t="s"/>
      <c r="K2728" t="s"/>
      <c r="L2728" t="s">
        <v>100</v>
      </c>
      <c r="M2728" t="s">
        <v>101</v>
      </c>
      <c r="N2728" t="s">
        <v>102</v>
      </c>
      <c r="O2728" t="s"/>
      <c r="P2728" t="s"/>
      <c r="Q2728" t="s">
        <v>44</v>
      </c>
      <c r="R2728" t="s"/>
      <c r="S2728" t="s"/>
      <c r="T2728" t="s"/>
      <c r="U2728" t="s"/>
      <c r="V2728" t="s"/>
      <c r="W2728" t="s"/>
      <c r="X2728" t="s"/>
      <c r="Y2728" t="s"/>
      <c r="Z2728" t="s"/>
      <c r="AA2728" t="s"/>
      <c r="AB2728" t="s">
        <v>29762</v>
      </c>
      <c r="AC2728" t="s">
        <v>29762</v>
      </c>
      <c r="AD2728" t="s">
        <v>124</v>
      </c>
      <c r="AE2728" t="s">
        <v>297</v>
      </c>
      <c r="AF2728" t="s">
        <v>29763</v>
      </c>
      <c r="AG2728" t="s">
        <v>15617</v>
      </c>
      <c r="AH2728" t="s">
        <v>110</v>
      </c>
      <c r="AI2728" t="s">
        <v>29764</v>
      </c>
      <c r="AJ2728" t="s">
        <v>29765</v>
      </c>
      <c r="AK2728" t="s">
        <v>66</v>
      </c>
    </row>
    <row r="2729" spans="1:38">
      <c r="A2729" t="s">
        <v>29766</v>
      </c>
      <c r="B2729" t="s">
        <v>29767</v>
      </c>
      <c r="C2729" t="s">
        <v>29768</v>
      </c>
      <c r="D2729" t="s">
        <v>29769</v>
      </c>
      <c r="E2729" t="s">
        <v>29770</v>
      </c>
      <c r="F2729" t="s">
        <v>1671</v>
      </c>
      <c r="G2729" t="s">
        <v>50</v>
      </c>
      <c r="H2729" t="s">
        <v>51</v>
      </c>
      <c r="I2729" t="s">
        <v>29771</v>
      </c>
      <c r="J2729" t="s">
        <v>684</v>
      </c>
      <c r="K2729" t="s">
        <v>54</v>
      </c>
      <c r="L2729" t="s">
        <v>322</v>
      </c>
      <c r="M2729" t="s">
        <v>1251</v>
      </c>
      <c r="N2729" t="s">
        <v>1461</v>
      </c>
      <c r="O2729" t="s">
        <v>406</v>
      </c>
      <c r="P2729" t="s"/>
      <c r="Q2729" t="s"/>
      <c r="R2729" t="s"/>
      <c r="S2729" t="s"/>
      <c r="T2729" t="s"/>
      <c r="U2729" t="s"/>
      <c r="V2729" t="s">
        <v>67</v>
      </c>
      <c r="W2729" t="s"/>
      <c r="X2729" t="s"/>
      <c r="Y2729" t="s"/>
      <c r="Z2729" t="s"/>
      <c r="AA2729" t="s">
        <v>84</v>
      </c>
      <c r="AB2729" t="s">
        <v>29772</v>
      </c>
      <c r="AC2729" t="s">
        <v>29772</v>
      </c>
      <c r="AD2729" t="s">
        <v>124</v>
      </c>
      <c r="AE2729" t="s">
        <v>44</v>
      </c>
      <c r="AF2729" t="s">
        <v>29773</v>
      </c>
      <c r="AG2729" t="s">
        <v>29774</v>
      </c>
      <c r="AH2729" t="s">
        <v>151</v>
      </c>
      <c r="AI2729" t="s">
        <v>29775</v>
      </c>
      <c r="AJ2729" t="s">
        <v>92</v>
      </c>
      <c r="AK2729" t="s">
        <v>66</v>
      </c>
    </row>
    <row r="2730" spans="1:38">
      <c r="A2730" t="s">
        <v>29776</v>
      </c>
      <c r="B2730" t="s">
        <v>29777</v>
      </c>
      <c r="C2730" t="s">
        <v>29778</v>
      </c>
      <c r="D2730" t="s">
        <v>29779</v>
      </c>
      <c r="E2730" t="s">
        <v>29780</v>
      </c>
      <c r="F2730" t="s">
        <v>233</v>
      </c>
      <c r="G2730" t="s">
        <v>50</v>
      </c>
      <c r="H2730" t="s">
        <v>51</v>
      </c>
      <c r="I2730" t="s">
        <v>2814</v>
      </c>
      <c r="J2730" t="s">
        <v>53</v>
      </c>
      <c r="K2730" t="s">
        <v>54</v>
      </c>
      <c r="L2730" t="s">
        <v>100</v>
      </c>
      <c r="M2730" t="s">
        <v>2700</v>
      </c>
      <c r="N2730" t="s">
        <v>3213</v>
      </c>
      <c r="O2730" t="s">
        <v>195</v>
      </c>
      <c r="P2730" t="s">
        <v>29781</v>
      </c>
      <c r="Q2730" t="s">
        <v>112</v>
      </c>
      <c r="R2730" t="s">
        <v>29782</v>
      </c>
      <c r="S2730" t="s"/>
      <c r="T2730" t="s"/>
      <c r="U2730" t="s"/>
      <c r="V2730" t="s"/>
      <c r="W2730" t="s"/>
      <c r="X2730" t="s"/>
      <c r="Y2730" t="s"/>
      <c r="Z2730" t="s"/>
      <c r="AA2730" t="s"/>
      <c r="AB2730" t="s">
        <v>29783</v>
      </c>
      <c r="AC2730" t="s">
        <v>29784</v>
      </c>
      <c r="AD2730" t="s">
        <v>110</v>
      </c>
      <c r="AE2730" t="s">
        <v>210</v>
      </c>
      <c r="AF2730" t="s">
        <v>29785</v>
      </c>
      <c r="AG2730" t="s">
        <v>29786</v>
      </c>
      <c r="AH2730" t="s">
        <v>59</v>
      </c>
      <c r="AI2730" t="s">
        <v>29787</v>
      </c>
      <c r="AJ2730" t="s">
        <v>92</v>
      </c>
      <c r="AK2730" t="s">
        <v>66</v>
      </c>
    </row>
    <row r="2731" spans="1:38">
      <c r="A2731" t="s">
        <v>29788</v>
      </c>
      <c r="B2731" t="s">
        <v>29789</v>
      </c>
      <c r="C2731" t="s">
        <v>29790</v>
      </c>
      <c r="D2731" t="s">
        <v>29791</v>
      </c>
      <c r="E2731" t="s">
        <v>29792</v>
      </c>
      <c r="F2731" t="s"/>
      <c r="G2731" t="s">
        <v>50</v>
      </c>
      <c r="H2731" t="s">
        <v>51</v>
      </c>
      <c r="I2731" t="s">
        <v>29793</v>
      </c>
      <c r="J2731" t="s"/>
      <c r="K2731" t="s">
        <v>237</v>
      </c>
      <c r="L2731" t="s">
        <v>843</v>
      </c>
      <c r="M2731" t="s">
        <v>844</v>
      </c>
      <c r="N2731" t="s">
        <v>4211</v>
      </c>
      <c r="O2731" t="s"/>
      <c r="P2731" t="s"/>
      <c r="Q2731" t="s">
        <v>44</v>
      </c>
      <c r="R2731" t="s"/>
      <c r="S2731" t="s"/>
      <c r="T2731" t="s"/>
      <c r="U2731" t="s"/>
      <c r="V2731" t="s"/>
      <c r="W2731" t="s"/>
      <c r="X2731" t="s"/>
      <c r="Y2731" t="s"/>
      <c r="Z2731" t="s"/>
      <c r="AA2731" t="s"/>
      <c r="AB2731" t="s">
        <v>29794</v>
      </c>
      <c r="AC2731" t="s">
        <v>29794</v>
      </c>
      <c r="AD2731" t="s">
        <v>86</v>
      </c>
      <c r="AE2731" t="s">
        <v>44</v>
      </c>
      <c r="AF2731" t="s">
        <v>29795</v>
      </c>
      <c r="AG2731" t="s">
        <v>18265</v>
      </c>
      <c r="AH2731" t="s">
        <v>345</v>
      </c>
      <c r="AI2731" t="s">
        <v>29796</v>
      </c>
      <c r="AJ2731" t="s">
        <v>29797</v>
      </c>
      <c r="AK2731" t="s">
        <v>66</v>
      </c>
    </row>
    <row r="2732" spans="1:38">
      <c r="A2732" t="s">
        <v>29798</v>
      </c>
      <c r="B2732" t="s">
        <v>29799</v>
      </c>
      <c r="C2732" t="s">
        <v>29800</v>
      </c>
      <c r="D2732" t="s">
        <v>29801</v>
      </c>
      <c r="E2732" t="s">
        <v>29802</v>
      </c>
      <c r="F2732" t="s">
        <v>49</v>
      </c>
      <c r="G2732" t="s">
        <v>50</v>
      </c>
      <c r="H2732" t="s">
        <v>51</v>
      </c>
      <c r="I2732" t="s">
        <v>29649</v>
      </c>
      <c r="J2732" t="s">
        <v>1127</v>
      </c>
      <c r="K2732" t="s">
        <v>54</v>
      </c>
      <c r="L2732" t="s">
        <v>808</v>
      </c>
      <c r="M2732" t="s">
        <v>884</v>
      </c>
      <c r="N2732" t="s">
        <v>1025</v>
      </c>
      <c r="O2732" t="s">
        <v>591</v>
      </c>
      <c r="P2732" t="s">
        <v>29803</v>
      </c>
      <c r="Q2732" t="s">
        <v>63</v>
      </c>
      <c r="R2732" t="s">
        <v>29804</v>
      </c>
      <c r="S2732" t="s"/>
      <c r="T2732" t="s"/>
      <c r="U2732" t="s"/>
      <c r="V2732" t="s"/>
      <c r="W2732" t="s"/>
      <c r="X2732" t="s"/>
      <c r="Y2732" t="s"/>
      <c r="Z2732" t="s"/>
      <c r="AA2732" t="s"/>
      <c r="AB2732" t="s">
        <v>29805</v>
      </c>
      <c r="AC2732" t="s">
        <v>29806</v>
      </c>
      <c r="AD2732" t="s">
        <v>330</v>
      </c>
      <c r="AE2732" t="s">
        <v>44</v>
      </c>
      <c r="AF2732" t="s">
        <v>29807</v>
      </c>
      <c r="AG2732" t="s">
        <v>29808</v>
      </c>
      <c r="AH2732" t="s">
        <v>591</v>
      </c>
      <c r="AI2732" t="s">
        <v>29809</v>
      </c>
      <c r="AJ2732" t="s">
        <v>92</v>
      </c>
      <c r="AK2732" t="s">
        <v>66</v>
      </c>
    </row>
    <row r="2733" spans="1:38">
      <c r="A2733" t="s">
        <v>29810</v>
      </c>
      <c r="B2733" t="s">
        <v>29811</v>
      </c>
      <c r="C2733" t="s">
        <v>29812</v>
      </c>
      <c r="D2733" t="s">
        <v>29813</v>
      </c>
      <c r="E2733" t="s">
        <v>29814</v>
      </c>
      <c r="F2733" t="s">
        <v>19482</v>
      </c>
      <c r="G2733" t="s">
        <v>50</v>
      </c>
      <c r="H2733" t="s">
        <v>234</v>
      </c>
      <c r="I2733" t="s">
        <v>29815</v>
      </c>
      <c r="J2733" t="s"/>
      <c r="K2733" t="s">
        <v>24069</v>
      </c>
      <c r="L2733" t="s">
        <v>1880</v>
      </c>
      <c r="M2733" t="s">
        <v>3031</v>
      </c>
      <c r="N2733" t="s">
        <v>5880</v>
      </c>
      <c r="O2733" t="s">
        <v>406</v>
      </c>
      <c r="P2733" t="s"/>
      <c r="Q2733" t="s"/>
      <c r="R2733" t="s"/>
      <c r="S2733" t="s"/>
      <c r="T2733" t="s"/>
      <c r="U2733" t="s"/>
      <c r="V2733" t="s"/>
      <c r="W2733" t="s"/>
      <c r="X2733" t="s"/>
      <c r="Y2733" t="s"/>
      <c r="Z2733" t="s">
        <v>29816</v>
      </c>
      <c r="AA2733" t="s"/>
      <c r="AB2733" t="s">
        <v>29817</v>
      </c>
      <c r="AC2733" t="s">
        <v>29817</v>
      </c>
      <c r="AD2733" t="s">
        <v>174</v>
      </c>
      <c r="AE2733" t="s">
        <v>1105</v>
      </c>
      <c r="AF2733" t="s">
        <v>29818</v>
      </c>
      <c r="AG2733" t="s">
        <v>29819</v>
      </c>
      <c r="AH2733" t="s">
        <v>151</v>
      </c>
      <c r="AI2733" t="s">
        <v>29820</v>
      </c>
      <c r="AJ2733" t="s">
        <v>92</v>
      </c>
      <c r="AK2733" t="s">
        <v>66</v>
      </c>
    </row>
    <row r="2734" spans="1:38">
      <c r="A2734" t="s">
        <v>29821</v>
      </c>
      <c r="B2734" t="s">
        <v>29822</v>
      </c>
      <c r="C2734" t="s">
        <v>29823</v>
      </c>
      <c r="D2734" t="s"/>
      <c r="E2734" t="s">
        <v>29824</v>
      </c>
      <c r="F2734" t="s">
        <v>1970</v>
      </c>
      <c r="G2734" t="s">
        <v>72</v>
      </c>
      <c r="H2734" t="s">
        <v>51</v>
      </c>
      <c r="I2734" t="s">
        <v>10113</v>
      </c>
      <c r="J2734" t="s">
        <v>10113</v>
      </c>
      <c r="K2734" t="s">
        <v>2476</v>
      </c>
      <c r="L2734" t="s">
        <v>526</v>
      </c>
      <c r="M2734" t="s">
        <v>527</v>
      </c>
      <c r="N2734" t="s">
        <v>4867</v>
      </c>
      <c r="O2734" t="s">
        <v>192</v>
      </c>
      <c r="P2734" t="s"/>
      <c r="Q2734" t="s"/>
      <c r="R2734" t="s"/>
      <c r="S2734" t="s"/>
      <c r="T2734" t="s"/>
      <c r="U2734" t="s">
        <v>29825</v>
      </c>
      <c r="V2734" t="s">
        <v>67</v>
      </c>
      <c r="W2734" t="s">
        <v>29826</v>
      </c>
      <c r="X2734" t="s"/>
      <c r="Y2734" t="s"/>
      <c r="Z2734" t="s"/>
      <c r="AA2734" t="s">
        <v>84</v>
      </c>
      <c r="AB2734" t="s">
        <v>29827</v>
      </c>
      <c r="AC2734" t="s">
        <v>29828</v>
      </c>
      <c r="AD2734" t="s">
        <v>93</v>
      </c>
      <c r="AE2734" t="s">
        <v>277</v>
      </c>
      <c r="AF2734" t="s">
        <v>29829</v>
      </c>
      <c r="AG2734" t="s">
        <v>25812</v>
      </c>
      <c r="AH2734" t="s">
        <v>44</v>
      </c>
      <c r="AI2734" t="s">
        <v>29830</v>
      </c>
      <c r="AJ2734" t="s">
        <v>92</v>
      </c>
      <c r="AK2734" t="s">
        <v>66</v>
      </c>
    </row>
    <row r="2735" spans="1:38">
      <c r="A2735" t="s">
        <v>29831</v>
      </c>
      <c r="B2735" t="s">
        <v>29832</v>
      </c>
      <c r="C2735" t="s">
        <v>29833</v>
      </c>
      <c r="D2735" t="s">
        <v>29834</v>
      </c>
      <c r="E2735" t="s">
        <v>29835</v>
      </c>
      <c r="F2735" t="s">
        <v>396</v>
      </c>
      <c r="G2735" t="s">
        <v>50</v>
      </c>
      <c r="H2735" t="s">
        <v>51</v>
      </c>
      <c r="I2735" t="s"/>
      <c r="J2735" t="s"/>
      <c r="K2735" t="s"/>
      <c r="L2735" t="s">
        <v>272</v>
      </c>
      <c r="M2735" t="s">
        <v>1237</v>
      </c>
      <c r="N2735" t="s">
        <v>1238</v>
      </c>
      <c r="O2735" t="s"/>
      <c r="P2735" t="s"/>
      <c r="Q2735" t="s">
        <v>44</v>
      </c>
      <c r="R2735" t="s"/>
      <c r="S2735" t="s"/>
      <c r="T2735" t="s"/>
      <c r="U2735" t="s"/>
      <c r="V2735" t="s"/>
      <c r="W2735" t="s"/>
      <c r="X2735" t="s"/>
      <c r="Y2735" t="s"/>
      <c r="Z2735" t="s"/>
      <c r="AA2735" t="s"/>
      <c r="AB2735" t="s">
        <v>29836</v>
      </c>
      <c r="AC2735" t="s">
        <v>29836</v>
      </c>
      <c r="AD2735" t="s">
        <v>174</v>
      </c>
      <c r="AE2735" t="s">
        <v>1105</v>
      </c>
      <c r="AF2735" t="s">
        <v>29837</v>
      </c>
      <c r="AG2735" t="s">
        <v>29838</v>
      </c>
      <c r="AH2735" t="s">
        <v>110</v>
      </c>
      <c r="AI2735" t="s">
        <v>29839</v>
      </c>
      <c r="AJ2735" t="s">
        <v>29840</v>
      </c>
      <c r="AK2735" t="s">
        <v>66</v>
      </c>
    </row>
    <row r="2736" spans="1:38">
      <c r="A2736" t="s">
        <v>29841</v>
      </c>
      <c r="B2736" t="s">
        <v>29842</v>
      </c>
      <c r="C2736" t="s">
        <v>29109</v>
      </c>
      <c r="D2736" t="s">
        <v>29110</v>
      </c>
      <c r="E2736" t="s">
        <v>29843</v>
      </c>
      <c r="F2736" t="s">
        <v>646</v>
      </c>
      <c r="G2736" t="s">
        <v>50</v>
      </c>
      <c r="H2736" t="s">
        <v>51</v>
      </c>
      <c r="I2736" t="s">
        <v>7698</v>
      </c>
      <c r="J2736" t="s">
        <v>898</v>
      </c>
      <c r="K2736" t="s">
        <v>54</v>
      </c>
      <c r="L2736" t="s">
        <v>219</v>
      </c>
      <c r="M2736" t="s">
        <v>220</v>
      </c>
      <c r="N2736" t="s">
        <v>1972</v>
      </c>
      <c r="O2736" t="s">
        <v>174</v>
      </c>
      <c r="P2736" t="s"/>
      <c r="Q2736" t="s"/>
      <c r="R2736" t="s"/>
      <c r="S2736" t="s"/>
      <c r="T2736" t="s"/>
      <c r="U2736" t="s"/>
      <c r="V2736" t="s"/>
      <c r="W2736" t="s"/>
      <c r="X2736" t="s"/>
      <c r="Y2736" t="s"/>
      <c r="Z2736" t="s"/>
      <c r="AA2736" t="s"/>
      <c r="AB2736" t="s">
        <v>29844</v>
      </c>
      <c r="AC2736" t="s">
        <v>29845</v>
      </c>
      <c r="AD2736" t="s">
        <v>192</v>
      </c>
      <c r="AE2736" t="s">
        <v>44</v>
      </c>
      <c r="AF2736" t="s">
        <v>29846</v>
      </c>
      <c r="AG2736" t="s">
        <v>29847</v>
      </c>
      <c r="AH2736" t="s">
        <v>90</v>
      </c>
      <c r="AI2736" t="s">
        <v>29848</v>
      </c>
      <c r="AJ2736" t="s">
        <v>92</v>
      </c>
      <c r="AK2736" t="s">
        <v>66</v>
      </c>
    </row>
    <row r="2737" spans="1:38">
      <c r="A2737" t="s">
        <v>29849</v>
      </c>
      <c r="B2737" t="s">
        <v>29850</v>
      </c>
      <c r="C2737" t="s">
        <v>29851</v>
      </c>
      <c r="D2737" t="s">
        <v>29852</v>
      </c>
      <c r="E2737" t="s">
        <v>29853</v>
      </c>
      <c r="F2737" t="s"/>
      <c r="G2737" t="s">
        <v>72</v>
      </c>
      <c r="H2737" t="s">
        <v>51</v>
      </c>
      <c r="I2737" t="s">
        <v>29854</v>
      </c>
      <c r="J2737" t="s">
        <v>4632</v>
      </c>
      <c r="K2737" t="s">
        <v>54</v>
      </c>
      <c r="L2737" t="s">
        <v>258</v>
      </c>
      <c r="M2737" t="s">
        <v>259</v>
      </c>
      <c r="N2737" t="s">
        <v>2370</v>
      </c>
      <c r="O2737" t="s">
        <v>142</v>
      </c>
      <c r="P2737" t="s"/>
      <c r="Q2737" t="s"/>
      <c r="R2737" t="s"/>
      <c r="S2737" t="s"/>
      <c r="T2737" t="s">
        <v>67</v>
      </c>
      <c r="U2737" t="s"/>
      <c r="V2737" t="s"/>
      <c r="W2737" t="s">
        <v>29855</v>
      </c>
      <c r="X2737" t="s"/>
      <c r="Y2737" t="s"/>
      <c r="Z2737" t="s"/>
      <c r="AA2737" t="s"/>
      <c r="AB2737" t="s">
        <v>29856</v>
      </c>
      <c r="AC2737" t="s">
        <v>29857</v>
      </c>
      <c r="AD2737" t="s">
        <v>151</v>
      </c>
      <c r="AE2737" t="s">
        <v>44</v>
      </c>
      <c r="AF2737" t="s">
        <v>29858</v>
      </c>
      <c r="AG2737" t="s">
        <v>17391</v>
      </c>
      <c r="AH2737" t="s">
        <v>63</v>
      </c>
      <c r="AI2737" t="s">
        <v>29859</v>
      </c>
      <c r="AJ2737" t="s">
        <v>92</v>
      </c>
      <c r="AK2737" t="s">
        <v>66</v>
      </c>
    </row>
    <row r="2738" spans="1:38">
      <c r="A2738" t="s">
        <v>29860</v>
      </c>
      <c r="B2738" t="s">
        <v>29861</v>
      </c>
      <c r="C2738" t="s">
        <v>29862</v>
      </c>
      <c r="D2738" t="s">
        <v>29863</v>
      </c>
      <c r="E2738" t="s">
        <v>29864</v>
      </c>
      <c r="F2738" t="s">
        <v>1010</v>
      </c>
      <c r="G2738" t="s">
        <v>50</v>
      </c>
      <c r="H2738" t="s">
        <v>234</v>
      </c>
      <c r="I2738" t="s">
        <v>29865</v>
      </c>
      <c r="J2738" t="s">
        <v>29866</v>
      </c>
      <c r="K2738" t="s">
        <v>1534</v>
      </c>
      <c r="L2738" t="s">
        <v>238</v>
      </c>
      <c r="M2738" t="s">
        <v>1265</v>
      </c>
      <c r="N2738" t="s">
        <v>1266</v>
      </c>
      <c r="O2738" t="s">
        <v>124</v>
      </c>
      <c r="P2738" t="s">
        <v>29867</v>
      </c>
      <c r="Q2738" t="s">
        <v>112</v>
      </c>
      <c r="R2738" t="s"/>
      <c r="S2738" t="s">
        <v>29868</v>
      </c>
      <c r="T2738" t="s">
        <v>518</v>
      </c>
      <c r="U2738" t="s"/>
      <c r="V2738" t="s"/>
      <c r="W2738" t="s"/>
      <c r="X2738" t="s"/>
      <c r="Y2738" t="s"/>
      <c r="Z2738" t="s">
        <v>29869</v>
      </c>
      <c r="AA2738" t="s"/>
      <c r="AB2738" t="s">
        <v>29870</v>
      </c>
      <c r="AC2738" t="s">
        <v>29871</v>
      </c>
      <c r="AD2738" t="s">
        <v>93</v>
      </c>
      <c r="AE2738" t="s">
        <v>277</v>
      </c>
      <c r="AF2738" t="s">
        <v>29872</v>
      </c>
      <c r="AG2738" t="s">
        <v>29873</v>
      </c>
      <c r="AH2738" t="s">
        <v>44</v>
      </c>
      <c r="AI2738" t="s">
        <v>29874</v>
      </c>
      <c r="AJ2738" t="s">
        <v>92</v>
      </c>
      <c r="AK2738" t="s">
        <v>66</v>
      </c>
    </row>
    <row r="2739" spans="1:38">
      <c r="A2739" t="s">
        <v>29875</v>
      </c>
      <c r="B2739" t="s">
        <v>29876</v>
      </c>
      <c r="C2739" t="s">
        <v>29877</v>
      </c>
      <c r="D2739" t="s">
        <v>29878</v>
      </c>
      <c r="E2739" t="s">
        <v>29879</v>
      </c>
      <c r="F2739" t="s"/>
      <c r="G2739" t="s">
        <v>50</v>
      </c>
      <c r="H2739" t="s">
        <v>51</v>
      </c>
      <c r="I2739" t="s">
        <v>29880</v>
      </c>
      <c r="J2739" t="s">
        <v>29881</v>
      </c>
      <c r="K2739" t="s">
        <v>410</v>
      </c>
      <c r="L2739" t="s">
        <v>55</v>
      </c>
      <c r="M2739" t="s">
        <v>56</v>
      </c>
      <c r="N2739" t="s">
        <v>672</v>
      </c>
      <c r="O2739" t="s">
        <v>209</v>
      </c>
      <c r="P2739" t="s"/>
      <c r="Q2739" t="s"/>
      <c r="R2739" t="s"/>
      <c r="S2739" t="s"/>
      <c r="T2739" t="s"/>
      <c r="U2739" t="s"/>
      <c r="V2739" t="s"/>
      <c r="W2739" t="s"/>
      <c r="X2739" t="s"/>
      <c r="Y2739" t="s"/>
      <c r="Z2739" t="s"/>
      <c r="AA2739" t="s"/>
      <c r="AB2739" t="s">
        <v>29882</v>
      </c>
      <c r="AC2739" t="s">
        <v>29882</v>
      </c>
      <c r="AD2739" t="s">
        <v>86</v>
      </c>
      <c r="AE2739" t="s">
        <v>44</v>
      </c>
      <c r="AF2739" t="s">
        <v>29883</v>
      </c>
      <c r="AG2739" t="s">
        <v>29884</v>
      </c>
      <c r="AH2739" t="s">
        <v>419</v>
      </c>
      <c r="AI2739" t="s">
        <v>29885</v>
      </c>
      <c r="AJ2739" t="s">
        <v>92</v>
      </c>
      <c r="AK2739" t="s">
        <v>66</v>
      </c>
    </row>
    <row r="2740" spans="1:38">
      <c r="A2740" t="s">
        <v>27120</v>
      </c>
      <c r="B2740" t="s">
        <v>29886</v>
      </c>
      <c r="C2740" t="s">
        <v>29887</v>
      </c>
      <c r="D2740" t="s">
        <v>29888</v>
      </c>
      <c r="E2740" t="s">
        <v>29889</v>
      </c>
      <c r="F2740" t="s">
        <v>1154</v>
      </c>
      <c r="G2740" t="s">
        <v>50</v>
      </c>
      <c r="H2740" t="s">
        <v>51</v>
      </c>
      <c r="I2740" t="s">
        <v>29890</v>
      </c>
      <c r="J2740" t="s">
        <v>2876</v>
      </c>
      <c r="K2740" t="s">
        <v>453</v>
      </c>
      <c r="L2740" t="s">
        <v>597</v>
      </c>
      <c r="M2740" t="s">
        <v>598</v>
      </c>
      <c r="N2740" t="s">
        <v>599</v>
      </c>
      <c r="O2740" t="s">
        <v>79</v>
      </c>
      <c r="P2740" t="s">
        <v>29891</v>
      </c>
      <c r="Q2740" t="s">
        <v>112</v>
      </c>
      <c r="R2740" t="s">
        <v>29892</v>
      </c>
      <c r="S2740" t="s"/>
      <c r="T2740" t="s"/>
      <c r="U2740" t="s"/>
      <c r="V2740" t="s"/>
      <c r="W2740" t="s"/>
      <c r="X2740" t="s"/>
      <c r="Y2740" t="s"/>
      <c r="Z2740" t="s"/>
      <c r="AA2740" t="s"/>
      <c r="AB2740" t="s">
        <v>29893</v>
      </c>
      <c r="AC2740" t="s">
        <v>29894</v>
      </c>
      <c r="AD2740" t="s">
        <v>149</v>
      </c>
      <c r="AE2740" t="s">
        <v>107</v>
      </c>
      <c r="AF2740" t="s">
        <v>29895</v>
      </c>
      <c r="AG2740" t="s">
        <v>29896</v>
      </c>
      <c r="AH2740" t="s">
        <v>406</v>
      </c>
      <c r="AI2740" t="s">
        <v>29897</v>
      </c>
      <c r="AJ2740" t="s">
        <v>92</v>
      </c>
      <c r="AK2740" t="s">
        <v>66</v>
      </c>
    </row>
    <row r="2741" spans="1:38">
      <c r="A2741" t="s">
        <v>29898</v>
      </c>
      <c r="B2741" t="s">
        <v>29899</v>
      </c>
      <c r="C2741" t="s">
        <v>26997</v>
      </c>
      <c r="D2741" t="s">
        <v>29900</v>
      </c>
      <c r="E2741" t="s">
        <v>29901</v>
      </c>
      <c r="F2741" t="s">
        <v>255</v>
      </c>
      <c r="G2741" t="s">
        <v>72</v>
      </c>
      <c r="H2741" t="s">
        <v>51</v>
      </c>
      <c r="I2741" t="s">
        <v>7852</v>
      </c>
      <c r="J2741" t="s">
        <v>53</v>
      </c>
      <c r="K2741" t="s">
        <v>54</v>
      </c>
      <c r="L2741" t="s">
        <v>355</v>
      </c>
      <c r="M2741" t="s">
        <v>985</v>
      </c>
      <c r="N2741" t="s">
        <v>986</v>
      </c>
      <c r="O2741" t="s">
        <v>174</v>
      </c>
      <c r="P2741" t="s"/>
      <c r="Q2741" t="s"/>
      <c r="R2741" t="s"/>
      <c r="S2741" t="s"/>
      <c r="T2741" t="s">
        <v>67</v>
      </c>
      <c r="U2741" t="s">
        <v>24285</v>
      </c>
      <c r="V2741" t="s">
        <v>93</v>
      </c>
      <c r="W2741" t="s">
        <v>10477</v>
      </c>
      <c r="X2741" t="s"/>
      <c r="Y2741" t="s"/>
      <c r="Z2741" t="s"/>
      <c r="AA2741" t="s">
        <v>84</v>
      </c>
      <c r="AB2741" t="s">
        <v>29902</v>
      </c>
      <c r="AC2741" t="s">
        <v>29903</v>
      </c>
      <c r="AD2741" t="s">
        <v>192</v>
      </c>
      <c r="AE2741" t="s">
        <v>44</v>
      </c>
      <c r="AF2741" t="s">
        <v>29904</v>
      </c>
      <c r="AG2741" t="s">
        <v>59</v>
      </c>
      <c r="AH2741" t="s">
        <v>180</v>
      </c>
      <c r="AI2741" t="s">
        <v>29905</v>
      </c>
      <c r="AJ2741" t="s">
        <v>92</v>
      </c>
      <c r="AK2741" t="s">
        <v>66</v>
      </c>
    </row>
    <row r="2742" spans="1:38">
      <c r="A2742" t="s">
        <v>29906</v>
      </c>
      <c r="B2742" t="s">
        <v>29907</v>
      </c>
      <c r="C2742" t="s">
        <v>29908</v>
      </c>
      <c r="D2742" t="s">
        <v>29909</v>
      </c>
      <c r="E2742" t="s">
        <v>29910</v>
      </c>
      <c r="F2742" t="s">
        <v>255</v>
      </c>
      <c r="G2742" t="s">
        <v>50</v>
      </c>
      <c r="H2742" t="s">
        <v>51</v>
      </c>
      <c r="I2742" t="s">
        <v>29649</v>
      </c>
      <c r="J2742" t="s">
        <v>1127</v>
      </c>
      <c r="K2742" t="s">
        <v>54</v>
      </c>
      <c r="L2742" t="s">
        <v>782</v>
      </c>
      <c r="M2742" t="s">
        <v>782</v>
      </c>
      <c r="N2742" t="s">
        <v>1738</v>
      </c>
      <c r="O2742" t="s"/>
      <c r="P2742" t="s"/>
      <c r="Q2742" t="s">
        <v>44</v>
      </c>
      <c r="R2742" t="s"/>
      <c r="S2742" t="s"/>
      <c r="T2742" t="s"/>
      <c r="U2742" t="s"/>
      <c r="V2742" t="s"/>
      <c r="W2742" t="s"/>
      <c r="X2742" t="s"/>
      <c r="Y2742" t="s"/>
      <c r="Z2742" t="s"/>
      <c r="AA2742" t="s"/>
      <c r="AB2742" t="s">
        <v>29911</v>
      </c>
      <c r="AC2742" t="s">
        <v>29912</v>
      </c>
      <c r="AD2742" t="s">
        <v>59</v>
      </c>
      <c r="AE2742" t="s">
        <v>904</v>
      </c>
      <c r="AF2742" t="s">
        <v>29913</v>
      </c>
      <c r="AG2742" t="s">
        <v>29914</v>
      </c>
      <c r="AH2742" t="s">
        <v>67</v>
      </c>
      <c r="AI2742" t="s">
        <v>29915</v>
      </c>
      <c r="AJ2742" t="s">
        <v>29916</v>
      </c>
      <c r="AK2742" t="s">
        <v>66</v>
      </c>
    </row>
    <row r="2743" spans="1:38">
      <c r="A2743" t="s">
        <v>29917</v>
      </c>
      <c r="B2743" t="s">
        <v>29918</v>
      </c>
      <c r="C2743" t="s">
        <v>29919</v>
      </c>
      <c r="D2743" t="s">
        <v>29920</v>
      </c>
      <c r="E2743" t="s">
        <v>29921</v>
      </c>
      <c r="F2743" t="s">
        <v>117</v>
      </c>
      <c r="G2743" t="s">
        <v>50</v>
      </c>
      <c r="H2743" t="s">
        <v>51</v>
      </c>
      <c r="I2743" t="s">
        <v>4179</v>
      </c>
      <c r="J2743" t="s">
        <v>53</v>
      </c>
      <c r="K2743" t="s">
        <v>54</v>
      </c>
      <c r="L2743" t="s">
        <v>189</v>
      </c>
      <c r="M2743" t="s">
        <v>190</v>
      </c>
      <c r="N2743" t="s">
        <v>624</v>
      </c>
      <c r="O2743" t="s">
        <v>846</v>
      </c>
      <c r="P2743" t="s"/>
      <c r="Q2743" t="s"/>
      <c r="R2743" t="s"/>
      <c r="S2743" t="s"/>
      <c r="T2743" t="s"/>
      <c r="U2743" t="s"/>
      <c r="V2743" t="s"/>
      <c r="W2743" t="s"/>
      <c r="X2743" t="s"/>
      <c r="Y2743" t="s"/>
      <c r="Z2743" t="s"/>
      <c r="AA2743" t="s"/>
      <c r="AB2743" t="s">
        <v>29922</v>
      </c>
      <c r="AC2743" t="s">
        <v>29922</v>
      </c>
      <c r="AD2743" t="s">
        <v>93</v>
      </c>
      <c r="AE2743" t="s">
        <v>277</v>
      </c>
      <c r="AF2743" t="s">
        <v>29923</v>
      </c>
      <c r="AG2743" t="s">
        <v>541</v>
      </c>
      <c r="AH2743" t="s">
        <v>44</v>
      </c>
      <c r="AI2743" t="s">
        <v>29924</v>
      </c>
      <c r="AJ2743" t="s">
        <v>92</v>
      </c>
      <c r="AK2743" t="s">
        <v>66</v>
      </c>
    </row>
    <row r="2744" spans="1:38">
      <c r="A2744" t="s">
        <v>29925</v>
      </c>
      <c r="B2744" t="s">
        <v>29926</v>
      </c>
      <c r="C2744" t="s">
        <v>29927</v>
      </c>
      <c r="D2744" t="s">
        <v>29928</v>
      </c>
      <c r="E2744" t="s">
        <v>29929</v>
      </c>
      <c r="F2744" t="s">
        <v>134</v>
      </c>
      <c r="G2744" t="s">
        <v>50</v>
      </c>
      <c r="H2744" t="s">
        <v>51</v>
      </c>
      <c r="I2744" t="s">
        <v>29930</v>
      </c>
      <c r="J2744" t="s"/>
      <c r="K2744" t="s">
        <v>237</v>
      </c>
      <c r="L2744" t="s">
        <v>139</v>
      </c>
      <c r="M2744" t="s">
        <v>140</v>
      </c>
      <c r="N2744" t="s">
        <v>141</v>
      </c>
      <c r="O2744" t="s">
        <v>142</v>
      </c>
      <c r="P2744" t="s"/>
      <c r="Q2744" t="s"/>
      <c r="R2744" t="s"/>
      <c r="S2744" t="s"/>
      <c r="T2744" t="s"/>
      <c r="U2744" t="s"/>
      <c r="V2744" t="s">
        <v>67</v>
      </c>
      <c r="W2744" t="s"/>
      <c r="X2744" t="s"/>
      <c r="Y2744" t="s"/>
      <c r="Z2744" t="s"/>
      <c r="AA2744" t="s">
        <v>84</v>
      </c>
      <c r="AB2744" t="s">
        <v>29931</v>
      </c>
      <c r="AC2744" t="s">
        <v>29932</v>
      </c>
      <c r="AD2744" t="s">
        <v>110</v>
      </c>
      <c r="AE2744" t="s">
        <v>44</v>
      </c>
      <c r="AF2744" t="s">
        <v>29933</v>
      </c>
      <c r="AG2744" t="s">
        <v>29934</v>
      </c>
      <c r="AH2744" t="s">
        <v>124</v>
      </c>
      <c r="AI2744" t="s">
        <v>29935</v>
      </c>
      <c r="AJ2744" t="s">
        <v>92</v>
      </c>
      <c r="AK2744" t="s">
        <v>66</v>
      </c>
    </row>
    <row r="2745" spans="1:38">
      <c r="A2745" t="s">
        <v>29936</v>
      </c>
      <c r="B2745" t="s">
        <v>29937</v>
      </c>
      <c r="C2745" t="s">
        <v>29938</v>
      </c>
      <c r="D2745" t="s">
        <v>29939</v>
      </c>
      <c r="E2745" t="s">
        <v>29940</v>
      </c>
      <c r="F2745" t="s"/>
      <c r="G2745" t="s">
        <v>50</v>
      </c>
      <c r="H2745" t="s">
        <v>51</v>
      </c>
      <c r="I2745" t="s">
        <v>2046</v>
      </c>
      <c r="J2745" t="s">
        <v>53</v>
      </c>
      <c r="K2745" t="s">
        <v>54</v>
      </c>
      <c r="L2745" t="s">
        <v>204</v>
      </c>
      <c r="M2745" t="s">
        <v>205</v>
      </c>
      <c r="N2745" t="s">
        <v>1061</v>
      </c>
      <c r="O2745" t="s">
        <v>241</v>
      </c>
      <c r="P2745" t="s"/>
      <c r="Q2745" t="s"/>
      <c r="R2745" t="s"/>
      <c r="S2745" t="s"/>
      <c r="T2745" t="s"/>
      <c r="U2745" t="s"/>
      <c r="V2745" t="s"/>
      <c r="W2745" t="s"/>
      <c r="X2745" t="s"/>
      <c r="Y2745" t="s"/>
      <c r="Z2745" t="s"/>
      <c r="AA2745" t="s"/>
      <c r="AB2745" t="s">
        <v>29941</v>
      </c>
      <c r="AC2745" t="s">
        <v>29942</v>
      </c>
      <c r="AD2745" t="s">
        <v>174</v>
      </c>
      <c r="AE2745" t="s">
        <v>44</v>
      </c>
      <c r="AF2745" t="s">
        <v>29943</v>
      </c>
      <c r="AG2745" t="s">
        <v>26548</v>
      </c>
      <c r="AH2745" t="s">
        <v>192</v>
      </c>
      <c r="AI2745" t="s">
        <v>29944</v>
      </c>
      <c r="AJ2745" t="s">
        <v>92</v>
      </c>
      <c r="AK2745" t="s">
        <v>66</v>
      </c>
    </row>
    <row r="2746" spans="1:38">
      <c r="A2746" t="s">
        <v>29945</v>
      </c>
      <c r="B2746" t="s">
        <v>29946</v>
      </c>
      <c r="C2746" t="s">
        <v>29947</v>
      </c>
      <c r="D2746" t="s">
        <v>29948</v>
      </c>
      <c r="E2746" t="s">
        <v>29949</v>
      </c>
      <c r="F2746" t="s">
        <v>98</v>
      </c>
      <c r="G2746" t="s">
        <v>50</v>
      </c>
      <c r="H2746" t="s">
        <v>51</v>
      </c>
      <c r="I2746" t="s">
        <v>8229</v>
      </c>
      <c r="J2746" t="s">
        <v>53</v>
      </c>
      <c r="K2746" t="s">
        <v>54</v>
      </c>
      <c r="L2746" t="s">
        <v>411</v>
      </c>
      <c r="M2746" t="s">
        <v>1866</v>
      </c>
      <c r="N2746" t="s">
        <v>1867</v>
      </c>
      <c r="O2746" t="s"/>
      <c r="P2746" t="s"/>
      <c r="Q2746" t="s">
        <v>44</v>
      </c>
      <c r="R2746" t="s"/>
      <c r="S2746" t="s"/>
      <c r="T2746" t="s"/>
      <c r="U2746" t="s"/>
      <c r="V2746" t="s"/>
      <c r="W2746" t="s"/>
      <c r="X2746" t="s"/>
      <c r="Y2746" t="s"/>
      <c r="Z2746" t="s"/>
      <c r="AA2746" t="s"/>
      <c r="AB2746" t="s">
        <v>29950</v>
      </c>
      <c r="AC2746" t="s">
        <v>29950</v>
      </c>
      <c r="AD2746" t="s">
        <v>112</v>
      </c>
      <c r="AE2746" t="s">
        <v>60</v>
      </c>
      <c r="AF2746" t="s">
        <v>29951</v>
      </c>
      <c r="AG2746" t="s">
        <v>29952</v>
      </c>
      <c r="AH2746" t="s">
        <v>67</v>
      </c>
      <c r="AI2746" t="s">
        <v>29953</v>
      </c>
      <c r="AJ2746" t="s">
        <v>29954</v>
      </c>
      <c r="AK2746" t="s">
        <v>66</v>
      </c>
    </row>
    <row r="2747" spans="1:38">
      <c r="A2747" t="s">
        <v>29955</v>
      </c>
      <c r="B2747" t="s">
        <v>29956</v>
      </c>
      <c r="C2747" t="s">
        <v>29957</v>
      </c>
      <c r="D2747" t="s">
        <v>29958</v>
      </c>
      <c r="E2747" t="s">
        <v>29959</v>
      </c>
      <c r="F2747" t="s">
        <v>5596</v>
      </c>
      <c r="G2747" t="s">
        <v>50</v>
      </c>
      <c r="H2747" t="s">
        <v>234</v>
      </c>
      <c r="I2747" t="s">
        <v>29960</v>
      </c>
      <c r="J2747" t="s"/>
      <c r="K2747" t="s">
        <v>984</v>
      </c>
      <c r="L2747" t="s">
        <v>139</v>
      </c>
      <c r="M2747" t="s">
        <v>500</v>
      </c>
      <c r="N2747" t="s">
        <v>501</v>
      </c>
      <c r="O2747" t="s">
        <v>209</v>
      </c>
      <c r="P2747" t="s"/>
      <c r="Q2747" t="s"/>
      <c r="R2747" t="s"/>
      <c r="S2747" t="s">
        <v>29961</v>
      </c>
      <c r="T2747" t="s">
        <v>63</v>
      </c>
      <c r="U2747" t="s"/>
      <c r="V2747" t="s"/>
      <c r="W2747" t="s"/>
      <c r="X2747" t="s"/>
      <c r="Y2747" t="s"/>
      <c r="Z2747" t="s">
        <v>29962</v>
      </c>
      <c r="AA2747" t="s"/>
      <c r="AB2747" t="s">
        <v>29963</v>
      </c>
      <c r="AC2747" t="s">
        <v>29964</v>
      </c>
      <c r="AD2747" t="s">
        <v>59</v>
      </c>
      <c r="AE2747" t="s">
        <v>44</v>
      </c>
      <c r="AF2747" t="s">
        <v>29965</v>
      </c>
      <c r="AG2747" t="s">
        <v>816</v>
      </c>
      <c r="AH2747" t="s">
        <v>59</v>
      </c>
      <c r="AI2747" t="s">
        <v>29966</v>
      </c>
      <c r="AJ2747" t="s">
        <v>92</v>
      </c>
      <c r="AK2747" t="s">
        <v>66</v>
      </c>
    </row>
    <row r="2748" spans="1:38">
      <c r="A2748" t="s">
        <v>29967</v>
      </c>
      <c r="B2748" t="s">
        <v>29968</v>
      </c>
      <c r="C2748" t="s">
        <v>29969</v>
      </c>
      <c r="D2748" t="s">
        <v>29970</v>
      </c>
      <c r="E2748" t="s">
        <v>29971</v>
      </c>
      <c r="F2748" t="s">
        <v>857</v>
      </c>
      <c r="G2748" t="s">
        <v>50</v>
      </c>
      <c r="H2748" t="s">
        <v>234</v>
      </c>
      <c r="I2748" t="s">
        <v>23350</v>
      </c>
      <c r="J2748" t="s">
        <v>842</v>
      </c>
      <c r="K2748" t="s">
        <v>54</v>
      </c>
      <c r="L2748" t="s">
        <v>170</v>
      </c>
      <c r="M2748" t="s">
        <v>171</v>
      </c>
      <c r="N2748" t="s">
        <v>172</v>
      </c>
      <c r="O2748" t="s">
        <v>79</v>
      </c>
      <c r="P2748" t="s"/>
      <c r="Q2748" t="s">
        <v>345</v>
      </c>
      <c r="R2748" t="s"/>
      <c r="S2748" t="s">
        <v>29972</v>
      </c>
      <c r="T2748" t="s">
        <v>112</v>
      </c>
      <c r="U2748" t="s"/>
      <c r="V2748" t="s"/>
      <c r="W2748" t="s"/>
      <c r="X2748" t="s"/>
      <c r="Y2748" t="s"/>
      <c r="Z2748" t="s">
        <v>29973</v>
      </c>
      <c r="AA2748" t="s"/>
      <c r="AB2748" t="s">
        <v>29974</v>
      </c>
      <c r="AC2748" t="s">
        <v>29975</v>
      </c>
      <c r="AD2748" t="s">
        <v>59</v>
      </c>
      <c r="AE2748" t="s">
        <v>44</v>
      </c>
      <c r="AF2748" t="s">
        <v>29976</v>
      </c>
      <c r="AG2748" t="s">
        <v>4458</v>
      </c>
      <c r="AH2748" t="s">
        <v>124</v>
      </c>
      <c r="AI2748" t="s">
        <v>29977</v>
      </c>
      <c r="AJ2748" t="s">
        <v>92</v>
      </c>
      <c r="AK2748" t="s">
        <v>66</v>
      </c>
    </row>
    <row r="2749" spans="1:38">
      <c r="A2749" t="s">
        <v>29978</v>
      </c>
      <c r="B2749" t="s">
        <v>29979</v>
      </c>
      <c r="C2749" t="s">
        <v>29980</v>
      </c>
      <c r="D2749" t="s">
        <v>29981</v>
      </c>
      <c r="E2749" t="s">
        <v>29982</v>
      </c>
      <c r="F2749" t="s"/>
      <c r="G2749" t="s">
        <v>50</v>
      </c>
      <c r="H2749" t="s">
        <v>51</v>
      </c>
      <c r="I2749" t="s">
        <v>29983</v>
      </c>
      <c r="J2749" t="s">
        <v>29984</v>
      </c>
      <c r="K2749" t="s">
        <v>555</v>
      </c>
      <c r="L2749" t="s">
        <v>76</v>
      </c>
      <c r="M2749" t="s">
        <v>77</v>
      </c>
      <c r="N2749" t="s">
        <v>860</v>
      </c>
      <c r="O2749" t="s">
        <v>79</v>
      </c>
      <c r="P2749" t="s"/>
      <c r="Q2749" t="s"/>
      <c r="R2749" t="s"/>
      <c r="S2749" t="s"/>
      <c r="T2749" t="s"/>
      <c r="U2749" t="s"/>
      <c r="V2749" t="s"/>
      <c r="W2749" t="s"/>
      <c r="X2749" t="s"/>
      <c r="Y2749" t="s"/>
      <c r="Z2749" t="s"/>
      <c r="AA2749" t="s"/>
      <c r="AB2749" t="s">
        <v>29985</v>
      </c>
      <c r="AC2749" t="s">
        <v>29985</v>
      </c>
      <c r="AD2749" t="s">
        <v>301</v>
      </c>
      <c r="AE2749" t="s">
        <v>4381</v>
      </c>
      <c r="AF2749" t="s">
        <v>29986</v>
      </c>
      <c r="AG2749" t="s">
        <v>29987</v>
      </c>
      <c r="AH2749" t="s">
        <v>406</v>
      </c>
      <c r="AI2749" t="s">
        <v>29988</v>
      </c>
      <c r="AJ2749" t="s">
        <v>92</v>
      </c>
      <c r="AK2749" t="s">
        <v>66</v>
      </c>
    </row>
    <row r="2750" spans="1:38">
      <c r="A2750" t="s">
        <v>29989</v>
      </c>
      <c r="B2750" t="s">
        <v>29990</v>
      </c>
      <c r="C2750" t="s">
        <v>29991</v>
      </c>
      <c r="D2750" t="s">
        <v>29992</v>
      </c>
      <c r="E2750" t="s">
        <v>29993</v>
      </c>
      <c r="F2750" t="s"/>
      <c r="G2750" t="s">
        <v>50</v>
      </c>
      <c r="H2750" t="s">
        <v>51</v>
      </c>
      <c r="I2750" t="s">
        <v>954</v>
      </c>
      <c r="J2750" t="s">
        <v>53</v>
      </c>
      <c r="K2750" t="s">
        <v>54</v>
      </c>
      <c r="L2750" t="s">
        <v>55</v>
      </c>
      <c r="M2750" t="s">
        <v>56</v>
      </c>
      <c r="N2750" t="s">
        <v>672</v>
      </c>
      <c r="O2750" t="s">
        <v>174</v>
      </c>
      <c r="P2750" t="s">
        <v>3761</v>
      </c>
      <c r="Q2750" t="s">
        <v>67</v>
      </c>
      <c r="R2750" t="s">
        <v>3762</v>
      </c>
      <c r="S2750" t="s"/>
      <c r="T2750" t="s"/>
      <c r="U2750" t="s"/>
      <c r="V2750" t="s"/>
      <c r="W2750" t="s"/>
      <c r="X2750" t="s"/>
      <c r="Y2750" t="s"/>
      <c r="Z2750" t="s"/>
      <c r="AA2750" t="s"/>
      <c r="AB2750" t="s">
        <v>29994</v>
      </c>
      <c r="AC2750" t="s">
        <v>29995</v>
      </c>
      <c r="AD2750" t="s">
        <v>124</v>
      </c>
      <c r="AE2750" t="s">
        <v>297</v>
      </c>
      <c r="AF2750" t="s">
        <v>29996</v>
      </c>
      <c r="AG2750" t="s">
        <v>14792</v>
      </c>
      <c r="AH2750" t="s">
        <v>142</v>
      </c>
      <c r="AI2750" t="s">
        <v>29997</v>
      </c>
      <c r="AJ2750" t="s">
        <v>92</v>
      </c>
      <c r="AK2750" t="s">
        <v>66</v>
      </c>
    </row>
    <row r="2751" spans="1:38">
      <c r="A2751" t="s">
        <v>29998</v>
      </c>
      <c r="B2751" t="s">
        <v>29999</v>
      </c>
      <c r="C2751" t="s">
        <v>30000</v>
      </c>
      <c r="D2751" t="s">
        <v>30001</v>
      </c>
      <c r="E2751" t="s">
        <v>30002</v>
      </c>
      <c r="F2751" t="s">
        <v>255</v>
      </c>
      <c r="G2751" t="s">
        <v>50</v>
      </c>
      <c r="H2751" t="s">
        <v>51</v>
      </c>
      <c r="I2751" t="s">
        <v>30003</v>
      </c>
      <c r="J2751" t="s">
        <v>30004</v>
      </c>
      <c r="K2751" t="s">
        <v>3343</v>
      </c>
      <c r="L2751" t="s">
        <v>272</v>
      </c>
      <c r="M2751" t="s">
        <v>1237</v>
      </c>
      <c r="N2751" t="s">
        <v>1238</v>
      </c>
      <c r="O2751" t="s">
        <v>79</v>
      </c>
      <c r="P2751" t="s"/>
      <c r="Q2751" t="s">
        <v>67</v>
      </c>
      <c r="R2751" t="s">
        <v>30005</v>
      </c>
      <c r="S2751" t="s"/>
      <c r="T2751" t="s"/>
      <c r="U2751" t="s"/>
      <c r="V2751" t="s"/>
      <c r="W2751" t="s"/>
      <c r="X2751" t="s"/>
      <c r="Y2751" t="s"/>
      <c r="Z2751" t="s"/>
      <c r="AA2751" t="s"/>
      <c r="AB2751" t="s">
        <v>30006</v>
      </c>
      <c r="AC2751" t="s">
        <v>30006</v>
      </c>
      <c r="AD2751" t="s">
        <v>124</v>
      </c>
      <c r="AE2751" t="s">
        <v>4170</v>
      </c>
      <c r="AF2751" t="s">
        <v>30007</v>
      </c>
      <c r="AG2751" t="s">
        <v>25914</v>
      </c>
      <c r="AH2751" t="s">
        <v>195</v>
      </c>
      <c r="AI2751" t="s">
        <v>30008</v>
      </c>
      <c r="AJ2751" t="s">
        <v>92</v>
      </c>
      <c r="AK2751" t="s">
        <v>66</v>
      </c>
    </row>
    <row r="2752" spans="1:38">
      <c r="A2752" t="s">
        <v>30009</v>
      </c>
      <c r="B2752" t="s">
        <v>30010</v>
      </c>
      <c r="C2752" t="s">
        <v>30011</v>
      </c>
      <c r="D2752" t="s">
        <v>30012</v>
      </c>
      <c r="E2752" t="s">
        <v>30013</v>
      </c>
      <c r="F2752" t="s">
        <v>697</v>
      </c>
      <c r="G2752" t="s">
        <v>50</v>
      </c>
      <c r="H2752" t="s">
        <v>51</v>
      </c>
      <c r="I2752" t="s">
        <v>1024</v>
      </c>
      <c r="J2752" t="s">
        <v>53</v>
      </c>
      <c r="K2752" t="s">
        <v>54</v>
      </c>
      <c r="L2752" t="s">
        <v>808</v>
      </c>
      <c r="M2752" t="s">
        <v>809</v>
      </c>
      <c r="N2752" t="s">
        <v>3157</v>
      </c>
      <c r="O2752" t="s">
        <v>103</v>
      </c>
      <c r="P2752" t="s">
        <v>30014</v>
      </c>
      <c r="Q2752" t="s">
        <v>151</v>
      </c>
      <c r="R2752" t="s">
        <v>30015</v>
      </c>
      <c r="S2752" t="s"/>
      <c r="T2752" t="s"/>
      <c r="U2752" t="s"/>
      <c r="V2752" t="s"/>
      <c r="W2752" t="s"/>
      <c r="X2752" t="s"/>
      <c r="Y2752" t="s"/>
      <c r="Z2752" t="s"/>
      <c r="AA2752" t="s"/>
      <c r="AB2752" t="s">
        <v>30016</v>
      </c>
      <c r="AC2752" t="s">
        <v>30017</v>
      </c>
      <c r="AD2752" t="s">
        <v>124</v>
      </c>
      <c r="AE2752" t="s">
        <v>44</v>
      </c>
      <c r="AF2752" t="s">
        <v>30018</v>
      </c>
      <c r="AG2752" t="s">
        <v>4451</v>
      </c>
      <c r="AH2752" t="s">
        <v>174</v>
      </c>
      <c r="AI2752" t="s">
        <v>30019</v>
      </c>
      <c r="AJ2752" t="s">
        <v>92</v>
      </c>
      <c r="AK2752" t="s">
        <v>66</v>
      </c>
    </row>
    <row r="2753" spans="1:38">
      <c r="A2753" t="s">
        <v>30020</v>
      </c>
      <c r="B2753" t="s">
        <v>30021</v>
      </c>
      <c r="C2753" t="s">
        <v>30022</v>
      </c>
      <c r="D2753" t="s">
        <v>30023</v>
      </c>
      <c r="E2753" t="s">
        <v>30024</v>
      </c>
      <c r="F2753" t="s">
        <v>117</v>
      </c>
      <c r="G2753" t="s">
        <v>50</v>
      </c>
      <c r="H2753" t="s">
        <v>51</v>
      </c>
      <c r="I2753" t="s">
        <v>30025</v>
      </c>
      <c r="J2753" t="s"/>
      <c r="K2753" t="s">
        <v>237</v>
      </c>
      <c r="L2753" t="s">
        <v>238</v>
      </c>
      <c r="M2753" t="s">
        <v>239</v>
      </c>
      <c r="N2753" t="s">
        <v>1948</v>
      </c>
      <c r="O2753" t="s"/>
      <c r="P2753" t="s"/>
      <c r="Q2753" t="s">
        <v>44</v>
      </c>
      <c r="R2753" t="s"/>
      <c r="S2753" t="s"/>
      <c r="T2753" t="s"/>
      <c r="U2753" t="s"/>
      <c r="V2753" t="s"/>
      <c r="W2753" t="s"/>
      <c r="X2753" t="s"/>
      <c r="Y2753" t="s"/>
      <c r="Z2753" t="s"/>
      <c r="AA2753" t="s"/>
      <c r="AB2753" t="s">
        <v>30026</v>
      </c>
      <c r="AC2753" t="s">
        <v>30027</v>
      </c>
      <c r="AD2753" t="s">
        <v>330</v>
      </c>
      <c r="AE2753" t="s">
        <v>6867</v>
      </c>
      <c r="AF2753" t="s">
        <v>30028</v>
      </c>
      <c r="AG2753" t="s">
        <v>30029</v>
      </c>
      <c r="AH2753" t="s">
        <v>667</v>
      </c>
      <c r="AI2753" t="s">
        <v>30030</v>
      </c>
      <c r="AJ2753" t="s">
        <v>30031</v>
      </c>
      <c r="AK2753" t="s">
        <v>66</v>
      </c>
    </row>
    <row r="2754" spans="1:38">
      <c r="A2754" t="s">
        <v>30032</v>
      </c>
      <c r="B2754" t="s">
        <v>30033</v>
      </c>
      <c r="C2754" t="s">
        <v>30034</v>
      </c>
      <c r="D2754" t="s">
        <v>30035</v>
      </c>
      <c r="E2754" t="s">
        <v>30036</v>
      </c>
      <c r="F2754" t="s">
        <v>292</v>
      </c>
      <c r="G2754" t="s">
        <v>50</v>
      </c>
      <c r="H2754" t="s">
        <v>51</v>
      </c>
      <c r="I2754" t="s">
        <v>30037</v>
      </c>
      <c r="J2754" t="s">
        <v>1759</v>
      </c>
      <c r="K2754" t="s">
        <v>54</v>
      </c>
      <c r="L2754" t="s">
        <v>189</v>
      </c>
      <c r="M2754" t="s">
        <v>190</v>
      </c>
      <c r="N2754" t="s">
        <v>191</v>
      </c>
      <c r="O2754" t="s">
        <v>192</v>
      </c>
      <c r="P2754" t="s"/>
      <c r="Q2754" t="s"/>
      <c r="R2754" t="s"/>
      <c r="S2754" t="s"/>
      <c r="T2754" t="s"/>
      <c r="U2754" t="s"/>
      <c r="V2754" t="s"/>
      <c r="W2754" t="s"/>
      <c r="X2754" t="s"/>
      <c r="Y2754" t="s"/>
      <c r="Z2754" t="s"/>
      <c r="AA2754" t="s"/>
      <c r="AB2754" t="s">
        <v>30038</v>
      </c>
      <c r="AC2754" t="s">
        <v>30039</v>
      </c>
      <c r="AD2754" t="s">
        <v>149</v>
      </c>
      <c r="AE2754" t="s">
        <v>44</v>
      </c>
      <c r="AF2754" t="s">
        <v>30040</v>
      </c>
      <c r="AG2754" t="s">
        <v>4930</v>
      </c>
      <c r="AH2754" t="s">
        <v>507</v>
      </c>
      <c r="AI2754" t="s">
        <v>30041</v>
      </c>
      <c r="AJ2754" t="s">
        <v>92</v>
      </c>
      <c r="AK2754" t="s">
        <v>66</v>
      </c>
    </row>
    <row r="2755" spans="1:38">
      <c r="A2755" t="s">
        <v>4827</v>
      </c>
      <c r="B2755" t="s">
        <v>30042</v>
      </c>
      <c r="C2755" t="s">
        <v>30043</v>
      </c>
      <c r="D2755" t="s">
        <v>30044</v>
      </c>
      <c r="E2755" t="s">
        <v>30045</v>
      </c>
      <c r="F2755" t="s">
        <v>4911</v>
      </c>
      <c r="G2755" t="s">
        <v>50</v>
      </c>
      <c r="H2755" t="s">
        <v>234</v>
      </c>
      <c r="I2755" t="s">
        <v>16563</v>
      </c>
      <c r="J2755" t="s">
        <v>524</v>
      </c>
      <c r="K2755" t="s">
        <v>525</v>
      </c>
      <c r="L2755" t="s">
        <v>189</v>
      </c>
      <c r="M2755" t="s">
        <v>190</v>
      </c>
      <c r="N2755" t="s">
        <v>191</v>
      </c>
      <c r="O2755" t="s">
        <v>192</v>
      </c>
      <c r="P2755" t="s"/>
      <c r="Q2755" t="s"/>
      <c r="R2755" t="s"/>
      <c r="S2755" t="s"/>
      <c r="T2755" t="s"/>
      <c r="U2755" t="s"/>
      <c r="V2755" t="s"/>
      <c r="W2755" t="s"/>
      <c r="X2755" t="s"/>
      <c r="Y2755" t="s"/>
      <c r="Z2755" t="s">
        <v>30046</v>
      </c>
      <c r="AA2755" t="s"/>
      <c r="AB2755" t="s">
        <v>30047</v>
      </c>
      <c r="AC2755" t="s">
        <v>30047</v>
      </c>
      <c r="AD2755" t="s">
        <v>110</v>
      </c>
      <c r="AE2755" t="s">
        <v>44</v>
      </c>
      <c r="AF2755" t="s">
        <v>30048</v>
      </c>
      <c r="AG2755" t="s">
        <v>26023</v>
      </c>
      <c r="AH2755" t="s">
        <v>174</v>
      </c>
      <c r="AI2755" t="s">
        <v>30049</v>
      </c>
      <c r="AJ2755" t="s">
        <v>92</v>
      </c>
      <c r="AK2755" t="s">
        <v>66</v>
      </c>
    </row>
    <row r="2756" spans="1:38">
      <c r="A2756" t="s">
        <v>30050</v>
      </c>
      <c r="B2756" t="s">
        <v>30051</v>
      </c>
      <c r="C2756" t="s">
        <v>30052</v>
      </c>
      <c r="D2756" t="s">
        <v>30053</v>
      </c>
      <c r="E2756" t="s">
        <v>30054</v>
      </c>
      <c r="F2756" t="s">
        <v>255</v>
      </c>
      <c r="G2756" t="s">
        <v>50</v>
      </c>
      <c r="H2756" t="s">
        <v>51</v>
      </c>
      <c r="I2756" t="s"/>
      <c r="J2756" t="s"/>
      <c r="K2756" t="s"/>
      <c r="L2756" t="s">
        <v>204</v>
      </c>
      <c r="M2756" t="s">
        <v>205</v>
      </c>
      <c r="N2756" t="s">
        <v>2781</v>
      </c>
      <c r="O2756" t="s"/>
      <c r="P2756" t="s"/>
      <c r="Q2756" t="s">
        <v>44</v>
      </c>
      <c r="R2756" t="s"/>
      <c r="S2756" t="s"/>
      <c r="T2756" t="s"/>
      <c r="U2756" t="s"/>
      <c r="V2756" t="s"/>
      <c r="W2756" t="s"/>
      <c r="X2756" t="s"/>
      <c r="Y2756" t="s"/>
      <c r="Z2756" t="s"/>
      <c r="AA2756" t="s"/>
      <c r="AB2756" t="s">
        <v>30055</v>
      </c>
      <c r="AC2756" t="s">
        <v>30055</v>
      </c>
      <c r="AD2756" t="s">
        <v>93</v>
      </c>
      <c r="AE2756" t="s">
        <v>277</v>
      </c>
      <c r="AF2756" t="s">
        <v>30056</v>
      </c>
      <c r="AG2756" t="s">
        <v>23095</v>
      </c>
      <c r="AH2756" t="s">
        <v>44</v>
      </c>
      <c r="AI2756" t="s">
        <v>30057</v>
      </c>
      <c r="AJ2756" t="s">
        <v>30058</v>
      </c>
      <c r="AK2756" t="s">
        <v>66</v>
      </c>
    </row>
    <row r="2757" spans="1:38">
      <c r="A2757" t="s">
        <v>30059</v>
      </c>
      <c r="B2757" t="s">
        <v>30060</v>
      </c>
      <c r="C2757" t="s">
        <v>30061</v>
      </c>
      <c r="D2757" t="s">
        <v>30062</v>
      </c>
      <c r="E2757" t="s">
        <v>30063</v>
      </c>
      <c r="F2757" t="s">
        <v>438</v>
      </c>
      <c r="G2757" t="s">
        <v>50</v>
      </c>
      <c r="H2757" t="s">
        <v>51</v>
      </c>
      <c r="I2757" t="s">
        <v>30064</v>
      </c>
      <c r="J2757" t="s">
        <v>970</v>
      </c>
      <c r="K2757" t="s">
        <v>54</v>
      </c>
      <c r="L2757" t="s">
        <v>782</v>
      </c>
      <c r="M2757" t="s">
        <v>782</v>
      </c>
      <c r="N2757" t="s">
        <v>1738</v>
      </c>
      <c r="O2757" t="s">
        <v>103</v>
      </c>
      <c r="P2757" t="s"/>
      <c r="Q2757" t="s"/>
      <c r="R2757" t="s"/>
      <c r="S2757" t="s"/>
      <c r="T2757" t="s"/>
      <c r="U2757" t="s"/>
      <c r="V2757" t="s"/>
      <c r="W2757" t="s"/>
      <c r="X2757" t="s"/>
      <c r="Y2757" t="s"/>
      <c r="Z2757" t="s"/>
      <c r="AA2757" t="s"/>
      <c r="AB2757" t="s">
        <v>30065</v>
      </c>
      <c r="AC2757" t="s">
        <v>30066</v>
      </c>
      <c r="AD2757" t="s">
        <v>59</v>
      </c>
      <c r="AE2757" t="s">
        <v>44</v>
      </c>
      <c r="AF2757" t="s">
        <v>30067</v>
      </c>
      <c r="AG2757" t="s">
        <v>44</v>
      </c>
      <c r="AH2757" t="s">
        <v>301</v>
      </c>
      <c r="AI2757" t="s">
        <v>30068</v>
      </c>
      <c r="AJ2757" t="s">
        <v>92</v>
      </c>
      <c r="AK2757" t="s">
        <v>66</v>
      </c>
    </row>
    <row r="2758" spans="1:38">
      <c r="A2758" t="s">
        <v>30069</v>
      </c>
      <c r="B2758" t="s">
        <v>30070</v>
      </c>
      <c r="C2758" t="s">
        <v>30071</v>
      </c>
      <c r="D2758" t="s">
        <v>30072</v>
      </c>
      <c r="E2758" t="s">
        <v>30073</v>
      </c>
      <c r="F2758" t="s">
        <v>117</v>
      </c>
      <c r="G2758" t="s">
        <v>72</v>
      </c>
      <c r="H2758" t="s">
        <v>51</v>
      </c>
      <c r="I2758" t="s">
        <v>11404</v>
      </c>
      <c r="J2758" t="s">
        <v>1127</v>
      </c>
      <c r="K2758" t="s">
        <v>54</v>
      </c>
      <c r="L2758" t="s">
        <v>470</v>
      </c>
      <c r="M2758" t="s">
        <v>685</v>
      </c>
      <c r="N2758" t="s">
        <v>686</v>
      </c>
      <c r="O2758" t="s">
        <v>79</v>
      </c>
      <c r="P2758" t="s">
        <v>30074</v>
      </c>
      <c r="Q2758" t="s">
        <v>110</v>
      </c>
      <c r="R2758" t="s">
        <v>30075</v>
      </c>
      <c r="S2758" t="s"/>
      <c r="T2758" t="s"/>
      <c r="U2758" t="s">
        <v>30076</v>
      </c>
      <c r="V2758" t="s">
        <v>67</v>
      </c>
      <c r="W2758" t="s">
        <v>30077</v>
      </c>
      <c r="X2758" t="s"/>
      <c r="Y2758" t="s"/>
      <c r="Z2758" t="s"/>
      <c r="AA2758" t="s">
        <v>84</v>
      </c>
      <c r="AB2758" t="s">
        <v>30078</v>
      </c>
      <c r="AC2758" t="s">
        <v>30079</v>
      </c>
      <c r="AD2758" t="s">
        <v>59</v>
      </c>
      <c r="AE2758" t="s">
        <v>44</v>
      </c>
      <c r="AF2758" t="s">
        <v>30080</v>
      </c>
      <c r="AG2758" t="s">
        <v>1222</v>
      </c>
      <c r="AH2758" t="s">
        <v>192</v>
      </c>
      <c r="AI2758" t="s">
        <v>30081</v>
      </c>
      <c r="AJ2758" t="s">
        <v>92</v>
      </c>
      <c r="AK2758" t="s">
        <v>66</v>
      </c>
    </row>
    <row r="2759" spans="1:38">
      <c r="A2759" t="s">
        <v>30082</v>
      </c>
      <c r="B2759" t="s">
        <v>30083</v>
      </c>
      <c r="C2759" t="s">
        <v>30084</v>
      </c>
      <c r="D2759" t="s">
        <v>30085</v>
      </c>
      <c r="E2759" t="s">
        <v>30086</v>
      </c>
      <c r="F2759" t="s"/>
      <c r="G2759" t="s">
        <v>50</v>
      </c>
      <c r="H2759" t="s">
        <v>51</v>
      </c>
      <c r="I2759" t="s">
        <v>1086</v>
      </c>
      <c r="J2759" t="s"/>
      <c r="K2759" t="s">
        <v>1087</v>
      </c>
      <c r="L2759" t="s">
        <v>55</v>
      </c>
      <c r="M2759" t="s">
        <v>56</v>
      </c>
      <c r="N2759" t="s">
        <v>1772</v>
      </c>
      <c r="O2759" t="s"/>
      <c r="P2759" t="s"/>
      <c r="Q2759" t="s">
        <v>67</v>
      </c>
      <c r="R2759" t="s">
        <v>9301</v>
      </c>
      <c r="S2759" t="s"/>
      <c r="T2759" t="s"/>
      <c r="U2759" t="s"/>
      <c r="V2759" t="s"/>
      <c r="W2759" t="s"/>
      <c r="X2759" t="s"/>
      <c r="Y2759" t="s"/>
      <c r="Z2759" t="s"/>
      <c r="AA2759" t="s"/>
      <c r="AB2759" t="s">
        <v>30087</v>
      </c>
      <c r="AC2759" t="s">
        <v>30087</v>
      </c>
      <c r="AD2759" t="s">
        <v>93</v>
      </c>
      <c r="AE2759" t="s">
        <v>277</v>
      </c>
      <c r="AF2759" t="s">
        <v>30088</v>
      </c>
      <c r="AG2759" t="s">
        <v>30089</v>
      </c>
      <c r="AH2759" t="s">
        <v>44</v>
      </c>
      <c r="AI2759" t="s">
        <v>30090</v>
      </c>
      <c r="AJ2759" t="s">
        <v>30091</v>
      </c>
      <c r="AK2759" t="s">
        <v>66</v>
      </c>
    </row>
    <row r="2760" spans="1:38">
      <c r="A2760" t="s">
        <v>30092</v>
      </c>
      <c r="B2760" t="s">
        <v>30093</v>
      </c>
      <c r="C2760" t="s">
        <v>30094</v>
      </c>
      <c r="D2760" t="s">
        <v>30095</v>
      </c>
      <c r="E2760" t="s">
        <v>30096</v>
      </c>
      <c r="F2760" t="s">
        <v>1154</v>
      </c>
      <c r="G2760" t="s">
        <v>50</v>
      </c>
      <c r="H2760" t="s">
        <v>51</v>
      </c>
      <c r="I2760" t="s">
        <v>7250</v>
      </c>
      <c r="J2760" t="s">
        <v>7251</v>
      </c>
      <c r="K2760" t="s">
        <v>54</v>
      </c>
      <c r="L2760" t="s">
        <v>843</v>
      </c>
      <c r="M2760" t="s">
        <v>844</v>
      </c>
      <c r="N2760" t="s">
        <v>5278</v>
      </c>
      <c r="O2760" t="s">
        <v>241</v>
      </c>
      <c r="P2760" t="s"/>
      <c r="Q2760" t="s"/>
      <c r="R2760" t="s"/>
      <c r="S2760" t="s"/>
      <c r="T2760" t="s"/>
      <c r="U2760" t="s"/>
      <c r="V2760" t="s"/>
      <c r="W2760" t="s"/>
      <c r="X2760" t="s"/>
      <c r="Y2760" t="s"/>
      <c r="Z2760" t="s"/>
      <c r="AA2760" t="s"/>
      <c r="AB2760" t="s">
        <v>30097</v>
      </c>
      <c r="AC2760" t="s">
        <v>30098</v>
      </c>
      <c r="AD2760" t="s">
        <v>112</v>
      </c>
      <c r="AE2760" t="s">
        <v>904</v>
      </c>
      <c r="AF2760" t="s">
        <v>30099</v>
      </c>
      <c r="AG2760" t="s">
        <v>30100</v>
      </c>
      <c r="AH2760" t="s">
        <v>44</v>
      </c>
      <c r="AI2760" t="s">
        <v>30101</v>
      </c>
      <c r="AJ2760" t="s">
        <v>92</v>
      </c>
      <c r="AK2760" t="s">
        <v>66</v>
      </c>
    </row>
    <row r="2761" spans="1:38">
      <c r="A2761" t="s">
        <v>29115</v>
      </c>
      <c r="B2761" t="s">
        <v>30102</v>
      </c>
      <c r="C2761" t="s">
        <v>12053</v>
      </c>
      <c r="D2761" t="s">
        <v>30103</v>
      </c>
      <c r="E2761" t="s">
        <v>30104</v>
      </c>
      <c r="F2761" t="s">
        <v>255</v>
      </c>
      <c r="G2761" t="s">
        <v>50</v>
      </c>
      <c r="H2761" t="s">
        <v>51</v>
      </c>
      <c r="I2761" t="s">
        <v>30105</v>
      </c>
      <c r="J2761" t="s">
        <v>6142</v>
      </c>
      <c r="K2761" t="s">
        <v>410</v>
      </c>
      <c r="L2761" t="s">
        <v>932</v>
      </c>
      <c r="M2761" t="s">
        <v>932</v>
      </c>
      <c r="N2761" t="s">
        <v>5310</v>
      </c>
      <c r="O2761" t="s">
        <v>301</v>
      </c>
      <c r="P2761" t="s"/>
      <c r="Q2761" t="s"/>
      <c r="R2761" t="s"/>
      <c r="S2761" t="s"/>
      <c r="T2761" t="s">
        <v>67</v>
      </c>
      <c r="U2761" t="s"/>
      <c r="V2761" t="s"/>
      <c r="W2761" t="s"/>
      <c r="X2761" t="s"/>
      <c r="Y2761" t="s"/>
      <c r="Z2761" t="s"/>
      <c r="AA2761" t="s"/>
      <c r="AB2761" t="s">
        <v>30106</v>
      </c>
      <c r="AC2761" t="s">
        <v>30106</v>
      </c>
      <c r="AD2761" t="s">
        <v>149</v>
      </c>
      <c r="AE2761" t="s">
        <v>1581</v>
      </c>
      <c r="AF2761" t="s">
        <v>30107</v>
      </c>
      <c r="AG2761" t="s">
        <v>14142</v>
      </c>
      <c r="AH2761" t="s">
        <v>406</v>
      </c>
      <c r="AI2761" t="s">
        <v>30108</v>
      </c>
      <c r="AJ2761" t="s">
        <v>92</v>
      </c>
      <c r="AK2761" t="s">
        <v>66</v>
      </c>
    </row>
    <row r="2762" spans="1:38">
      <c r="A2762" t="s">
        <v>8113</v>
      </c>
      <c r="B2762" t="s">
        <v>30109</v>
      </c>
      <c r="C2762" t="s">
        <v>30110</v>
      </c>
      <c r="D2762" t="s">
        <v>30111</v>
      </c>
      <c r="E2762" t="s">
        <v>30112</v>
      </c>
      <c r="F2762" t="s">
        <v>233</v>
      </c>
      <c r="G2762" t="s">
        <v>50</v>
      </c>
      <c r="H2762" t="s">
        <v>51</v>
      </c>
      <c r="I2762" t="s">
        <v>7250</v>
      </c>
      <c r="J2762" t="s">
        <v>7251</v>
      </c>
      <c r="K2762" t="s">
        <v>54</v>
      </c>
      <c r="L2762" t="s">
        <v>238</v>
      </c>
      <c r="M2762" t="s">
        <v>239</v>
      </c>
      <c r="N2762" t="s">
        <v>240</v>
      </c>
      <c r="O2762" t="s">
        <v>826</v>
      </c>
      <c r="P2762" t="s">
        <v>30113</v>
      </c>
      <c r="Q2762" t="s">
        <v>63</v>
      </c>
      <c r="R2762" t="s"/>
      <c r="S2762" t="s"/>
      <c r="T2762" t="s"/>
      <c r="U2762" t="s"/>
      <c r="V2762" t="s"/>
      <c r="W2762" t="s"/>
      <c r="X2762" t="s"/>
      <c r="Y2762" t="s"/>
      <c r="Z2762" t="s"/>
      <c r="AA2762" t="s"/>
      <c r="AB2762" t="s">
        <v>30114</v>
      </c>
      <c r="AC2762" t="s">
        <v>30115</v>
      </c>
      <c r="AD2762" t="s">
        <v>110</v>
      </c>
      <c r="AE2762" t="s">
        <v>1254</v>
      </c>
      <c r="AF2762" t="s">
        <v>30116</v>
      </c>
      <c r="AG2762" t="s">
        <v>30117</v>
      </c>
      <c r="AH2762" t="s">
        <v>124</v>
      </c>
      <c r="AI2762" t="s">
        <v>30118</v>
      </c>
      <c r="AJ2762" t="s">
        <v>92</v>
      </c>
      <c r="AK2762" t="s">
        <v>66</v>
      </c>
    </row>
    <row r="2763" spans="1:38">
      <c r="A2763" t="s">
        <v>30119</v>
      </c>
      <c r="B2763" t="s">
        <v>30120</v>
      </c>
      <c r="C2763" t="s">
        <v>30121</v>
      </c>
      <c r="D2763" t="s">
        <v>30122</v>
      </c>
      <c r="E2763" t="s">
        <v>30123</v>
      </c>
      <c r="F2763" t="s">
        <v>5524</v>
      </c>
      <c r="G2763" t="s">
        <v>50</v>
      </c>
      <c r="H2763" t="s">
        <v>51</v>
      </c>
      <c r="I2763" t="s">
        <v>30124</v>
      </c>
      <c r="J2763" t="s">
        <v>2648</v>
      </c>
      <c r="K2763" t="s">
        <v>54</v>
      </c>
      <c r="L2763" t="s">
        <v>258</v>
      </c>
      <c r="M2763" t="s">
        <v>259</v>
      </c>
      <c r="N2763" t="s">
        <v>715</v>
      </c>
      <c r="O2763" t="s">
        <v>209</v>
      </c>
      <c r="P2763" t="s"/>
      <c r="Q2763" t="s"/>
      <c r="R2763" t="s"/>
      <c r="S2763" t="s"/>
      <c r="T2763" t="s"/>
      <c r="U2763" t="s"/>
      <c r="V2763" t="s"/>
      <c r="W2763" t="s"/>
      <c r="X2763" t="s"/>
      <c r="Y2763" t="s"/>
      <c r="Z2763" t="s"/>
      <c r="AA2763" t="s"/>
      <c r="AB2763" t="s">
        <v>30125</v>
      </c>
      <c r="AC2763" t="s">
        <v>30125</v>
      </c>
      <c r="AD2763" t="s">
        <v>195</v>
      </c>
      <c r="AE2763" t="s">
        <v>44</v>
      </c>
      <c r="AF2763" t="s">
        <v>30126</v>
      </c>
      <c r="AG2763" t="s">
        <v>30127</v>
      </c>
      <c r="AH2763" t="s">
        <v>667</v>
      </c>
      <c r="AI2763" t="s">
        <v>30128</v>
      </c>
      <c r="AJ2763" t="s">
        <v>92</v>
      </c>
      <c r="AK2763" t="s">
        <v>66</v>
      </c>
    </row>
    <row r="2764" spans="1:38">
      <c r="A2764" t="s">
        <v>30129</v>
      </c>
      <c r="B2764" t="s">
        <v>30130</v>
      </c>
      <c r="C2764" t="s">
        <v>30131</v>
      </c>
      <c r="D2764" t="s">
        <v>30132</v>
      </c>
      <c r="E2764" t="s">
        <v>30133</v>
      </c>
      <c r="F2764" t="s">
        <v>857</v>
      </c>
      <c r="G2764" t="s">
        <v>50</v>
      </c>
      <c r="H2764" t="s">
        <v>234</v>
      </c>
      <c r="I2764" t="s">
        <v>30134</v>
      </c>
      <c r="J2764" t="s">
        <v>684</v>
      </c>
      <c r="K2764" t="s">
        <v>54</v>
      </c>
      <c r="L2764" t="s">
        <v>1880</v>
      </c>
      <c r="M2764" t="s">
        <v>3031</v>
      </c>
      <c r="N2764" t="s">
        <v>5880</v>
      </c>
      <c r="O2764" t="s">
        <v>406</v>
      </c>
      <c r="P2764" t="s">
        <v>28437</v>
      </c>
      <c r="Q2764" t="s">
        <v>391</v>
      </c>
      <c r="R2764" t="s">
        <v>30135</v>
      </c>
      <c r="S2764" t="s">
        <v>7742</v>
      </c>
      <c r="T2764" t="s">
        <v>93</v>
      </c>
      <c r="U2764" t="s"/>
      <c r="V2764" t="s"/>
      <c r="W2764" t="s"/>
      <c r="X2764" t="s"/>
      <c r="Y2764" t="s"/>
      <c r="Z2764" t="s">
        <v>30136</v>
      </c>
      <c r="AA2764" t="s"/>
      <c r="AB2764" t="s">
        <v>30137</v>
      </c>
      <c r="AC2764" t="s">
        <v>30138</v>
      </c>
      <c r="AD2764" t="s">
        <v>110</v>
      </c>
      <c r="AE2764" t="s">
        <v>44</v>
      </c>
      <c r="AF2764" t="s">
        <v>30139</v>
      </c>
      <c r="AG2764" t="s">
        <v>30140</v>
      </c>
      <c r="AH2764" t="s">
        <v>93</v>
      </c>
      <c r="AI2764" t="s">
        <v>30141</v>
      </c>
      <c r="AJ2764" t="s">
        <v>92</v>
      </c>
      <c r="AK2764" t="s">
        <v>66</v>
      </c>
    </row>
    <row r="2765" spans="1:38">
      <c r="A2765" t="s">
        <v>4872</v>
      </c>
      <c r="B2765" t="s">
        <v>30142</v>
      </c>
      <c r="C2765" t="s">
        <v>30143</v>
      </c>
      <c r="D2765" t="s">
        <v>30144</v>
      </c>
      <c r="E2765" t="s">
        <v>30145</v>
      </c>
      <c r="F2765" t="s">
        <v>319</v>
      </c>
      <c r="G2765" t="s">
        <v>50</v>
      </c>
      <c r="H2765" t="s">
        <v>234</v>
      </c>
      <c r="I2765" t="s">
        <v>2975</v>
      </c>
      <c r="J2765" t="s"/>
      <c r="K2765" t="s">
        <v>2975</v>
      </c>
      <c r="L2765" t="s">
        <v>322</v>
      </c>
      <c r="M2765" t="s">
        <v>1251</v>
      </c>
      <c r="N2765" t="s">
        <v>8016</v>
      </c>
      <c r="O2765" t="s">
        <v>142</v>
      </c>
      <c r="P2765" t="s"/>
      <c r="Q2765" t="s"/>
      <c r="R2765" t="s"/>
      <c r="S2765" t="s"/>
      <c r="T2765" t="s"/>
      <c r="U2765" t="s"/>
      <c r="V2765" t="s"/>
      <c r="W2765" t="s"/>
      <c r="X2765" t="s">
        <v>30146</v>
      </c>
      <c r="Y2765" t="s">
        <v>67</v>
      </c>
      <c r="Z2765" t="s">
        <v>30147</v>
      </c>
      <c r="AA2765" t="s">
        <v>772</v>
      </c>
      <c r="AB2765" t="s">
        <v>30148</v>
      </c>
      <c r="AC2765" t="s">
        <v>30149</v>
      </c>
      <c r="AD2765" t="s">
        <v>63</v>
      </c>
      <c r="AE2765" t="s">
        <v>44</v>
      </c>
      <c r="AF2765" t="s">
        <v>30150</v>
      </c>
      <c r="AG2765" t="s">
        <v>30151</v>
      </c>
      <c r="AH2765" t="s">
        <v>67</v>
      </c>
      <c r="AI2765" t="s">
        <v>30152</v>
      </c>
      <c r="AJ2765" t="s">
        <v>92</v>
      </c>
      <c r="AK2765" t="s">
        <v>66</v>
      </c>
    </row>
    <row r="2766" spans="1:38">
      <c r="A2766" t="s">
        <v>3719</v>
      </c>
      <c r="B2766" t="s">
        <v>30153</v>
      </c>
      <c r="C2766" t="s">
        <v>30154</v>
      </c>
      <c r="D2766" t="s">
        <v>30155</v>
      </c>
      <c r="E2766" t="s">
        <v>30156</v>
      </c>
      <c r="F2766" t="s">
        <v>233</v>
      </c>
      <c r="G2766" t="s">
        <v>50</v>
      </c>
      <c r="H2766" t="s">
        <v>51</v>
      </c>
      <c r="I2766" t="s">
        <v>30157</v>
      </c>
      <c r="J2766" t="s">
        <v>7945</v>
      </c>
      <c r="K2766" t="s">
        <v>75</v>
      </c>
      <c r="L2766" t="s">
        <v>204</v>
      </c>
      <c r="M2766" t="s">
        <v>205</v>
      </c>
      <c r="N2766" t="s">
        <v>1382</v>
      </c>
      <c r="O2766" t="s">
        <v>241</v>
      </c>
      <c r="P2766" t="s">
        <v>30158</v>
      </c>
      <c r="Q2766" t="s">
        <v>67</v>
      </c>
      <c r="R2766" t="s"/>
      <c r="S2766" t="s"/>
      <c r="T2766" t="s"/>
      <c r="U2766" t="s"/>
      <c r="V2766" t="s"/>
      <c r="W2766" t="s"/>
      <c r="X2766" t="s"/>
      <c r="Y2766" t="s"/>
      <c r="Z2766" t="s"/>
      <c r="AA2766" t="s"/>
      <c r="AB2766" t="s">
        <v>30159</v>
      </c>
      <c r="AC2766" t="s">
        <v>30160</v>
      </c>
      <c r="AD2766" t="s">
        <v>110</v>
      </c>
      <c r="AE2766" t="s">
        <v>44</v>
      </c>
      <c r="AF2766" t="s">
        <v>30161</v>
      </c>
      <c r="AG2766" t="s">
        <v>30162</v>
      </c>
      <c r="AH2766" t="s">
        <v>151</v>
      </c>
      <c r="AI2766" t="s">
        <v>30163</v>
      </c>
      <c r="AJ2766" t="s">
        <v>92</v>
      </c>
      <c r="AK2766" t="s">
        <v>66</v>
      </c>
    </row>
    <row r="2767" spans="1:38">
      <c r="A2767" t="s">
        <v>30164</v>
      </c>
      <c r="B2767" t="s">
        <v>30165</v>
      </c>
      <c r="C2767" t="s">
        <v>30166</v>
      </c>
      <c r="D2767" t="s">
        <v>30167</v>
      </c>
      <c r="E2767" t="s">
        <v>30168</v>
      </c>
      <c r="F2767" t="s">
        <v>396</v>
      </c>
      <c r="G2767" t="s">
        <v>50</v>
      </c>
      <c r="H2767" t="s">
        <v>51</v>
      </c>
      <c r="I2767" t="s">
        <v>954</v>
      </c>
      <c r="J2767" t="s">
        <v>53</v>
      </c>
      <c r="K2767" t="s">
        <v>54</v>
      </c>
      <c r="L2767" t="s">
        <v>355</v>
      </c>
      <c r="M2767" t="s">
        <v>356</v>
      </c>
      <c r="N2767" t="s">
        <v>4633</v>
      </c>
      <c r="O2767" t="s">
        <v>103</v>
      </c>
      <c r="P2767" t="s">
        <v>30169</v>
      </c>
      <c r="Q2767" t="s">
        <v>151</v>
      </c>
      <c r="R2767" t="s">
        <v>30170</v>
      </c>
      <c r="S2767" t="s"/>
      <c r="T2767" t="s"/>
      <c r="U2767" t="s"/>
      <c r="V2767" t="s"/>
      <c r="W2767" t="s"/>
      <c r="X2767" t="s"/>
      <c r="Y2767" t="s"/>
      <c r="Z2767" t="s"/>
      <c r="AA2767" t="s"/>
      <c r="AB2767" t="s">
        <v>30171</v>
      </c>
      <c r="AC2767" t="s">
        <v>30172</v>
      </c>
      <c r="AD2767" t="s">
        <v>124</v>
      </c>
      <c r="AE2767" t="s">
        <v>297</v>
      </c>
      <c r="AF2767" t="s">
        <v>30173</v>
      </c>
      <c r="AG2767" t="s">
        <v>30174</v>
      </c>
      <c r="AH2767" t="s">
        <v>110</v>
      </c>
      <c r="AI2767" t="s">
        <v>30175</v>
      </c>
      <c r="AJ2767" t="s">
        <v>92</v>
      </c>
      <c r="AK2767" t="s">
        <v>66</v>
      </c>
    </row>
    <row r="2768" spans="1:38">
      <c r="A2768" t="s">
        <v>30176</v>
      </c>
      <c r="B2768" t="s">
        <v>30177</v>
      </c>
      <c r="C2768" t="s">
        <v>30178</v>
      </c>
      <c r="D2768" t="s">
        <v>30179</v>
      </c>
      <c r="E2768" t="s">
        <v>30180</v>
      </c>
      <c r="F2768" t="s">
        <v>49</v>
      </c>
      <c r="G2768" t="s">
        <v>50</v>
      </c>
      <c r="H2768" t="s">
        <v>51</v>
      </c>
      <c r="I2768" t="s">
        <v>6887</v>
      </c>
      <c r="J2768" t="s"/>
      <c r="K2768" t="s">
        <v>1784</v>
      </c>
      <c r="L2768" t="s">
        <v>582</v>
      </c>
      <c r="M2768" t="s">
        <v>871</v>
      </c>
      <c r="N2768" t="s">
        <v>1141</v>
      </c>
      <c r="O2768" t="s">
        <v>174</v>
      </c>
      <c r="P2768" t="s">
        <v>847</v>
      </c>
      <c r="Q2768" t="s">
        <v>67</v>
      </c>
      <c r="R2768" t="s"/>
      <c r="S2768" t="s"/>
      <c r="T2768" t="s"/>
      <c r="U2768" t="s"/>
      <c r="V2768" t="s"/>
      <c r="W2768" t="s"/>
      <c r="X2768" t="s"/>
      <c r="Y2768" t="s"/>
      <c r="Z2768" t="s"/>
      <c r="AA2768" t="s"/>
      <c r="AB2768" t="s">
        <v>30181</v>
      </c>
      <c r="AC2768" t="s">
        <v>30182</v>
      </c>
      <c r="AD2768" t="s">
        <v>149</v>
      </c>
      <c r="AE2768" t="s">
        <v>1581</v>
      </c>
      <c r="AF2768" t="s">
        <v>30183</v>
      </c>
      <c r="AG2768" t="s">
        <v>30184</v>
      </c>
      <c r="AH2768" t="s">
        <v>330</v>
      </c>
      <c r="AI2768" t="s">
        <v>30185</v>
      </c>
      <c r="AJ2768" t="s">
        <v>92</v>
      </c>
      <c r="AK2768" t="s">
        <v>66</v>
      </c>
    </row>
    <row r="2769" spans="1:38">
      <c r="A2769" t="s">
        <v>30186</v>
      </c>
      <c r="B2769" t="s">
        <v>30187</v>
      </c>
      <c r="C2769" t="s">
        <v>30188</v>
      </c>
      <c r="D2769" t="s">
        <v>30189</v>
      </c>
      <c r="E2769" t="s">
        <v>30190</v>
      </c>
      <c r="F2769" t="s">
        <v>255</v>
      </c>
      <c r="G2769" t="s">
        <v>50</v>
      </c>
      <c r="H2769" t="s">
        <v>51</v>
      </c>
      <c r="I2769" t="s">
        <v>30191</v>
      </c>
      <c r="J2769" t="s">
        <v>398</v>
      </c>
      <c r="K2769" t="s">
        <v>354</v>
      </c>
      <c r="L2769" t="s">
        <v>238</v>
      </c>
      <c r="M2769" t="s">
        <v>660</v>
      </c>
      <c r="N2769" t="s">
        <v>1434</v>
      </c>
      <c r="O2769" t="s">
        <v>241</v>
      </c>
      <c r="P2769" t="s"/>
      <c r="Q2769" t="s"/>
      <c r="R2769" t="s"/>
      <c r="S2769" t="s"/>
      <c r="T2769" t="s"/>
      <c r="U2769" t="s"/>
      <c r="V2769" t="s"/>
      <c r="W2769" t="s"/>
      <c r="X2769" t="s"/>
      <c r="Y2769" t="s"/>
      <c r="Z2769" t="s"/>
      <c r="AA2769" t="s"/>
      <c r="AB2769" t="s">
        <v>30192</v>
      </c>
      <c r="AC2769" t="s">
        <v>30193</v>
      </c>
      <c r="AD2769" t="s">
        <v>93</v>
      </c>
      <c r="AE2769" t="s">
        <v>277</v>
      </c>
      <c r="AF2769" t="s">
        <v>30194</v>
      </c>
      <c r="AG2769" t="s">
        <v>30195</v>
      </c>
      <c r="AH2769" t="s">
        <v>44</v>
      </c>
      <c r="AI2769" t="s">
        <v>30196</v>
      </c>
      <c r="AJ2769" t="s">
        <v>92</v>
      </c>
      <c r="AK2769" t="s">
        <v>66</v>
      </c>
    </row>
    <row r="2770" spans="1:38">
      <c r="A2770" t="s">
        <v>30197</v>
      </c>
      <c r="B2770" t="s">
        <v>30198</v>
      </c>
      <c r="C2770" t="s">
        <v>30199</v>
      </c>
      <c r="D2770" t="s">
        <v>30200</v>
      </c>
      <c r="E2770" t="s">
        <v>30201</v>
      </c>
      <c r="F2770" t="s">
        <v>2660</v>
      </c>
      <c r="G2770" t="s">
        <v>72</v>
      </c>
      <c r="H2770" t="s">
        <v>51</v>
      </c>
      <c r="I2770" t="s">
        <v>30202</v>
      </c>
      <c r="J2770" t="s">
        <v>12723</v>
      </c>
      <c r="K2770" t="s">
        <v>237</v>
      </c>
      <c r="L2770" t="s">
        <v>1344</v>
      </c>
      <c r="M2770" t="s">
        <v>1345</v>
      </c>
      <c r="N2770" t="s">
        <v>2008</v>
      </c>
      <c r="O2770" t="s">
        <v>192</v>
      </c>
      <c r="P2770" t="s"/>
      <c r="Q2770" t="s"/>
      <c r="R2770" t="s"/>
      <c r="S2770" t="s"/>
      <c r="T2770" t="s"/>
      <c r="U2770" t="s"/>
      <c r="V2770" t="s">
        <v>67</v>
      </c>
      <c r="W2770" t="s">
        <v>30203</v>
      </c>
      <c r="X2770" t="s"/>
      <c r="Y2770" t="s"/>
      <c r="Z2770" t="s"/>
      <c r="AA2770" t="s">
        <v>84</v>
      </c>
      <c r="AB2770" t="s">
        <v>30204</v>
      </c>
      <c r="AC2770" t="s">
        <v>30205</v>
      </c>
      <c r="AD2770" t="s">
        <v>93</v>
      </c>
      <c r="AE2770" t="s">
        <v>44</v>
      </c>
      <c r="AF2770" t="s">
        <v>30206</v>
      </c>
      <c r="AG2770" t="s">
        <v>63</v>
      </c>
      <c r="AH2770" t="s">
        <v>44</v>
      </c>
      <c r="AI2770" t="s">
        <v>30207</v>
      </c>
      <c r="AJ2770" t="s">
        <v>92</v>
      </c>
      <c r="AK2770" t="s">
        <v>66</v>
      </c>
    </row>
    <row r="2771" spans="1:38">
      <c r="A2771" t="s">
        <v>30208</v>
      </c>
      <c r="B2771" t="s">
        <v>30209</v>
      </c>
      <c r="C2771" t="s">
        <v>30210</v>
      </c>
      <c r="D2771" t="s">
        <v>15034</v>
      </c>
      <c r="E2771" t="s">
        <v>30211</v>
      </c>
      <c r="F2771" t="s"/>
      <c r="G2771" t="s">
        <v>50</v>
      </c>
      <c r="H2771" t="s">
        <v>51</v>
      </c>
      <c r="I2771" t="s">
        <v>3597</v>
      </c>
      <c r="J2771" t="s">
        <v>1216</v>
      </c>
      <c r="K2771" t="s">
        <v>54</v>
      </c>
      <c r="L2771" t="s">
        <v>204</v>
      </c>
      <c r="M2771" t="s">
        <v>205</v>
      </c>
      <c r="N2771" t="s">
        <v>1061</v>
      </c>
      <c r="O2771" t="s"/>
      <c r="P2771" t="s"/>
      <c r="Q2771" t="s">
        <v>44</v>
      </c>
      <c r="R2771" t="s"/>
      <c r="S2771" t="s"/>
      <c r="T2771" t="s"/>
      <c r="U2771" t="s"/>
      <c r="V2771" t="s"/>
      <c r="W2771" t="s"/>
      <c r="X2771" t="s"/>
      <c r="Y2771" t="s"/>
      <c r="Z2771" t="s"/>
      <c r="AA2771" t="s"/>
      <c r="AB2771" t="s">
        <v>15037</v>
      </c>
      <c r="AC2771" t="s">
        <v>15037</v>
      </c>
      <c r="AD2771" t="s">
        <v>110</v>
      </c>
      <c r="AE2771" t="s">
        <v>44</v>
      </c>
      <c r="AF2771" t="s">
        <v>15038</v>
      </c>
      <c r="AG2771" t="s">
        <v>15039</v>
      </c>
      <c r="AH2771" t="s">
        <v>86</v>
      </c>
      <c r="AI2771" t="s">
        <v>30212</v>
      </c>
      <c r="AJ2771" t="s">
        <v>30213</v>
      </c>
      <c r="AK2771" t="s">
        <v>66</v>
      </c>
    </row>
    <row r="2772" spans="1:38">
      <c r="A2772" t="s">
        <v>30214</v>
      </c>
      <c r="B2772" t="s">
        <v>30215</v>
      </c>
      <c r="C2772" t="s">
        <v>30216</v>
      </c>
      <c r="D2772" t="s">
        <v>30217</v>
      </c>
      <c r="E2772" t="s">
        <v>30218</v>
      </c>
      <c r="F2772" t="s">
        <v>71</v>
      </c>
      <c r="G2772" t="s">
        <v>50</v>
      </c>
      <c r="H2772" t="s">
        <v>51</v>
      </c>
      <c r="I2772" t="s">
        <v>768</v>
      </c>
      <c r="J2772" t="s">
        <v>568</v>
      </c>
      <c r="K2772" t="s">
        <v>569</v>
      </c>
      <c r="L2772" t="s">
        <v>1344</v>
      </c>
      <c r="M2772" t="s">
        <v>1345</v>
      </c>
      <c r="N2772" t="s">
        <v>1346</v>
      </c>
      <c r="O2772" t="s">
        <v>192</v>
      </c>
      <c r="P2772" t="s"/>
      <c r="Q2772" t="s"/>
      <c r="R2772" t="s"/>
      <c r="S2772" t="s">
        <v>30219</v>
      </c>
      <c r="T2772" t="s">
        <v>112</v>
      </c>
      <c r="U2772" t="s"/>
      <c r="V2772" t="s"/>
      <c r="W2772" t="s"/>
      <c r="X2772" t="s"/>
      <c r="Y2772" t="s"/>
      <c r="Z2772" t="s">
        <v>30220</v>
      </c>
      <c r="AA2772" t="s"/>
      <c r="AB2772" t="s">
        <v>30221</v>
      </c>
      <c r="AC2772" t="s">
        <v>30221</v>
      </c>
      <c r="AD2772" t="s">
        <v>93</v>
      </c>
      <c r="AE2772" t="s">
        <v>277</v>
      </c>
      <c r="AF2772" t="s">
        <v>30222</v>
      </c>
      <c r="AG2772" t="s">
        <v>30223</v>
      </c>
      <c r="AH2772" t="s">
        <v>44</v>
      </c>
      <c r="AI2772" t="s">
        <v>30224</v>
      </c>
      <c r="AJ2772" t="s">
        <v>92</v>
      </c>
      <c r="AK2772" t="s">
        <v>66</v>
      </c>
    </row>
    <row r="2773" spans="1:38">
      <c r="A2773" t="s">
        <v>18000</v>
      </c>
      <c r="B2773" t="s">
        <v>30225</v>
      </c>
      <c r="C2773" t="s">
        <v>30226</v>
      </c>
      <c r="D2773" t="s">
        <v>30227</v>
      </c>
      <c r="E2773" t="s">
        <v>30228</v>
      </c>
      <c r="F2773" t="s">
        <v>1102</v>
      </c>
      <c r="G2773" t="s">
        <v>50</v>
      </c>
      <c r="H2773" t="s">
        <v>51</v>
      </c>
      <c r="I2773" t="s">
        <v>30229</v>
      </c>
      <c r="J2773" t="s">
        <v>4913</v>
      </c>
      <c r="K2773" t="s">
        <v>4255</v>
      </c>
      <c r="L2773" t="s">
        <v>470</v>
      </c>
      <c r="M2773" t="s">
        <v>685</v>
      </c>
      <c r="N2773" t="s">
        <v>686</v>
      </c>
      <c r="O2773" t="s">
        <v>79</v>
      </c>
      <c r="P2773" t="s"/>
      <c r="Q2773" t="s"/>
      <c r="R2773" t="s"/>
      <c r="S2773" t="s"/>
      <c r="T2773" t="s"/>
      <c r="U2773" t="s"/>
      <c r="V2773" t="s"/>
      <c r="W2773" t="s"/>
      <c r="X2773" t="s"/>
      <c r="Y2773" t="s"/>
      <c r="Z2773" t="s"/>
      <c r="AA2773" t="s"/>
      <c r="AB2773" t="s">
        <v>30230</v>
      </c>
      <c r="AC2773" t="s">
        <v>30231</v>
      </c>
      <c r="AD2773" t="s">
        <v>59</v>
      </c>
      <c r="AE2773" t="s">
        <v>44</v>
      </c>
      <c r="AF2773" t="s">
        <v>30232</v>
      </c>
      <c r="AG2773" t="s">
        <v>44</v>
      </c>
      <c r="AH2773" t="s">
        <v>301</v>
      </c>
      <c r="AI2773" t="s">
        <v>30233</v>
      </c>
      <c r="AJ2773" t="s">
        <v>92</v>
      </c>
      <c r="AK2773" t="s">
        <v>66</v>
      </c>
    </row>
    <row r="2774" spans="1:38">
      <c r="A2774" t="s">
        <v>30234</v>
      </c>
      <c r="B2774" t="s">
        <v>30235</v>
      </c>
      <c r="C2774" t="s">
        <v>30236</v>
      </c>
      <c r="D2774" t="s">
        <v>30237</v>
      </c>
      <c r="E2774" t="s">
        <v>30238</v>
      </c>
      <c r="F2774" t="s">
        <v>98</v>
      </c>
      <c r="G2774" t="s">
        <v>50</v>
      </c>
      <c r="H2774" t="s">
        <v>51</v>
      </c>
      <c r="I2774" t="s">
        <v>954</v>
      </c>
      <c r="J2774" t="s">
        <v>53</v>
      </c>
      <c r="K2774" t="s">
        <v>54</v>
      </c>
      <c r="L2774" t="s">
        <v>582</v>
      </c>
      <c r="M2774" t="s">
        <v>871</v>
      </c>
      <c r="N2774" t="s">
        <v>2047</v>
      </c>
      <c r="O2774" t="s"/>
      <c r="P2774" t="s"/>
      <c r="Q2774" t="s">
        <v>67</v>
      </c>
      <c r="R2774" t="s"/>
      <c r="S2774" t="s"/>
      <c r="T2774" t="s"/>
      <c r="U2774" t="s"/>
      <c r="V2774" t="s"/>
      <c r="W2774" t="s"/>
      <c r="X2774" t="s"/>
      <c r="Y2774" t="s"/>
      <c r="Z2774" t="s"/>
      <c r="AA2774" t="s"/>
      <c r="AB2774" t="s">
        <v>30239</v>
      </c>
      <c r="AC2774" t="s">
        <v>30239</v>
      </c>
      <c r="AD2774" t="s">
        <v>110</v>
      </c>
      <c r="AE2774" t="s">
        <v>44</v>
      </c>
      <c r="AF2774" t="s">
        <v>30240</v>
      </c>
      <c r="AG2774" t="s">
        <v>24443</v>
      </c>
      <c r="AH2774" t="s">
        <v>174</v>
      </c>
      <c r="AI2774" t="s">
        <v>30241</v>
      </c>
      <c r="AJ2774" t="s">
        <v>30242</v>
      </c>
      <c r="AK2774" t="s">
        <v>66</v>
      </c>
    </row>
    <row r="2775" spans="1:38">
      <c r="A2775" t="s">
        <v>30243</v>
      </c>
      <c r="B2775" t="s">
        <v>30244</v>
      </c>
      <c r="C2775" t="s">
        <v>30245</v>
      </c>
      <c r="D2775" t="s">
        <v>30246</v>
      </c>
      <c r="E2775" t="s">
        <v>30247</v>
      </c>
      <c r="F2775" t="s">
        <v>71</v>
      </c>
      <c r="G2775" t="s">
        <v>50</v>
      </c>
      <c r="H2775" t="s">
        <v>51</v>
      </c>
      <c r="I2775" t="s">
        <v>30248</v>
      </c>
      <c r="J2775" t="s">
        <v>2648</v>
      </c>
      <c r="K2775" t="s">
        <v>54</v>
      </c>
      <c r="L2775" t="s">
        <v>843</v>
      </c>
      <c r="M2775" t="s">
        <v>844</v>
      </c>
      <c r="N2775" t="s">
        <v>845</v>
      </c>
      <c r="O2775" t="s">
        <v>79</v>
      </c>
      <c r="P2775" t="s">
        <v>27080</v>
      </c>
      <c r="Q2775" t="s">
        <v>67</v>
      </c>
      <c r="R2775" t="s"/>
      <c r="S2775" t="s"/>
      <c r="T2775" t="s"/>
      <c r="U2775" t="s"/>
      <c r="V2775" t="s"/>
      <c r="W2775" t="s"/>
      <c r="X2775" t="s"/>
      <c r="Y2775" t="s"/>
      <c r="Z2775" t="s"/>
      <c r="AA2775" t="s"/>
      <c r="AB2775" t="s">
        <v>30249</v>
      </c>
      <c r="AC2775" t="s">
        <v>30250</v>
      </c>
      <c r="AD2775" t="s">
        <v>110</v>
      </c>
      <c r="AE2775" t="s">
        <v>1015</v>
      </c>
      <c r="AF2775" t="s">
        <v>30251</v>
      </c>
      <c r="AG2775" t="s">
        <v>30252</v>
      </c>
      <c r="AH2775" t="s">
        <v>67</v>
      </c>
      <c r="AI2775" t="s">
        <v>30253</v>
      </c>
      <c r="AJ2775" t="s">
        <v>92</v>
      </c>
      <c r="AK2775" t="s">
        <v>66</v>
      </c>
    </row>
    <row r="2776" spans="1:38">
      <c r="A2776" t="s">
        <v>17289</v>
      </c>
      <c r="B2776" t="s">
        <v>30254</v>
      </c>
      <c r="C2776" t="s">
        <v>30255</v>
      </c>
      <c r="D2776" t="s">
        <v>30256</v>
      </c>
      <c r="E2776" t="s">
        <v>30257</v>
      </c>
      <c r="F2776" t="s">
        <v>292</v>
      </c>
      <c r="G2776" t="s">
        <v>72</v>
      </c>
      <c r="H2776" t="s">
        <v>51</v>
      </c>
      <c r="I2776" t="s">
        <v>1330</v>
      </c>
      <c r="J2776" t="s">
        <v>440</v>
      </c>
      <c r="K2776" t="s">
        <v>54</v>
      </c>
      <c r="L2776" t="s">
        <v>355</v>
      </c>
      <c r="M2776" t="s">
        <v>356</v>
      </c>
      <c r="N2776" t="s">
        <v>997</v>
      </c>
      <c r="O2776" t="s">
        <v>826</v>
      </c>
      <c r="P2776" t="s">
        <v>30258</v>
      </c>
      <c r="Q2776" t="s">
        <v>151</v>
      </c>
      <c r="R2776" t="s">
        <v>30259</v>
      </c>
      <c r="S2776" t="s"/>
      <c r="T2776" t="s"/>
      <c r="U2776" t="s">
        <v>11230</v>
      </c>
      <c r="V2776" t="s">
        <v>67</v>
      </c>
      <c r="W2776" t="s">
        <v>30260</v>
      </c>
      <c r="X2776" t="s"/>
      <c r="Y2776" t="s"/>
      <c r="Z2776" t="s"/>
      <c r="AA2776" t="s">
        <v>84</v>
      </c>
      <c r="AB2776" t="s">
        <v>30261</v>
      </c>
      <c r="AC2776" t="s">
        <v>30262</v>
      </c>
      <c r="AD2776" t="s">
        <v>59</v>
      </c>
      <c r="AE2776" t="s">
        <v>44</v>
      </c>
      <c r="AF2776" t="s">
        <v>30263</v>
      </c>
      <c r="AG2776" t="s">
        <v>30264</v>
      </c>
      <c r="AH2776" t="s">
        <v>86</v>
      </c>
      <c r="AI2776" t="s">
        <v>30265</v>
      </c>
      <c r="AJ2776" t="s">
        <v>92</v>
      </c>
      <c r="AK2776" t="s">
        <v>66</v>
      </c>
    </row>
    <row r="2777" spans="1:38">
      <c r="A2777" t="s">
        <v>30266</v>
      </c>
      <c r="B2777" t="s">
        <v>30267</v>
      </c>
      <c r="C2777" t="s">
        <v>30268</v>
      </c>
      <c r="D2777" t="s"/>
      <c r="E2777" t="s">
        <v>30269</v>
      </c>
      <c r="F2777" t="s">
        <v>21129</v>
      </c>
      <c r="G2777" t="s">
        <v>72</v>
      </c>
      <c r="H2777" t="s">
        <v>51</v>
      </c>
      <c r="I2777" t="s">
        <v>30270</v>
      </c>
      <c r="J2777" t="s">
        <v>28283</v>
      </c>
      <c r="K2777" t="s">
        <v>237</v>
      </c>
      <c r="L2777" t="s">
        <v>322</v>
      </c>
      <c r="M2777" t="s">
        <v>486</v>
      </c>
      <c r="N2777" t="s">
        <v>15715</v>
      </c>
      <c r="O2777" t="s">
        <v>124</v>
      </c>
      <c r="P2777" t="s"/>
      <c r="Q2777" t="s"/>
      <c r="R2777" t="s"/>
      <c r="S2777" t="s"/>
      <c r="T2777" t="s"/>
      <c r="U2777" t="s"/>
      <c r="V2777" t="s">
        <v>67</v>
      </c>
      <c r="W2777" t="s">
        <v>30271</v>
      </c>
      <c r="X2777" t="s"/>
      <c r="Y2777" t="s"/>
      <c r="Z2777" t="s"/>
      <c r="AA2777" t="s">
        <v>84</v>
      </c>
      <c r="AB2777" t="s">
        <v>30272</v>
      </c>
      <c r="AC2777" t="s">
        <v>30272</v>
      </c>
      <c r="AD2777" t="s">
        <v>174</v>
      </c>
      <c r="AE2777" t="s">
        <v>44</v>
      </c>
      <c r="AF2777" t="s">
        <v>30273</v>
      </c>
      <c r="AG2777" t="s">
        <v>30274</v>
      </c>
      <c r="AH2777" t="s">
        <v>149</v>
      </c>
      <c r="AI2777" t="s">
        <v>30275</v>
      </c>
      <c r="AJ2777" t="s">
        <v>92</v>
      </c>
      <c r="AK2777" t="s">
        <v>66</v>
      </c>
    </row>
    <row r="2778" spans="1:38">
      <c r="A2778" t="s">
        <v>3022</v>
      </c>
      <c r="B2778" t="s">
        <v>30276</v>
      </c>
      <c r="C2778" t="s">
        <v>30277</v>
      </c>
      <c r="D2778" t="s">
        <v>30278</v>
      </c>
      <c r="E2778" t="s">
        <v>30279</v>
      </c>
      <c r="F2778" t="s">
        <v>117</v>
      </c>
      <c r="G2778" t="s">
        <v>50</v>
      </c>
      <c r="H2778" t="s">
        <v>51</v>
      </c>
      <c r="I2778" t="s"/>
      <c r="J2778" t="s"/>
      <c r="K2778" t="s"/>
      <c r="L2778" t="s">
        <v>582</v>
      </c>
      <c r="M2778" t="s">
        <v>871</v>
      </c>
      <c r="N2778" t="s">
        <v>2047</v>
      </c>
      <c r="O2778" t="s"/>
      <c r="P2778" t="s"/>
      <c r="Q2778" t="s">
        <v>44</v>
      </c>
      <c r="R2778" t="s"/>
      <c r="S2778" t="s"/>
      <c r="T2778" t="s"/>
      <c r="U2778" t="s"/>
      <c r="V2778" t="s"/>
      <c r="W2778" t="s"/>
      <c r="X2778" t="s"/>
      <c r="Y2778" t="s"/>
      <c r="Z2778" t="s"/>
      <c r="AA2778" t="s"/>
      <c r="AB2778" t="s">
        <v>30280</v>
      </c>
      <c r="AC2778" t="s">
        <v>30280</v>
      </c>
      <c r="AD2778" t="s">
        <v>63</v>
      </c>
      <c r="AE2778" t="s">
        <v>44</v>
      </c>
      <c r="AF2778" t="s">
        <v>30281</v>
      </c>
      <c r="AG2778" t="s">
        <v>28081</v>
      </c>
      <c r="AH2778" t="s">
        <v>67</v>
      </c>
      <c r="AI2778" t="s">
        <v>30282</v>
      </c>
      <c r="AJ2778" t="s">
        <v>30283</v>
      </c>
      <c r="AK2778" t="s">
        <v>1849</v>
      </c>
    </row>
    <row r="2779" spans="1:38">
      <c r="A2779" t="s">
        <v>4998</v>
      </c>
      <c r="B2779" t="s">
        <v>30284</v>
      </c>
      <c r="C2779" t="s">
        <v>30285</v>
      </c>
      <c r="D2779" t="s">
        <v>30286</v>
      </c>
      <c r="E2779" t="s">
        <v>30287</v>
      </c>
      <c r="F2779" t="s"/>
      <c r="G2779" t="s">
        <v>50</v>
      </c>
      <c r="H2779" t="s">
        <v>51</v>
      </c>
      <c r="I2779" t="s"/>
      <c r="J2779" t="s"/>
      <c r="K2779" t="s">
        <v>30288</v>
      </c>
      <c r="L2779" t="s">
        <v>219</v>
      </c>
      <c r="M2779" t="s">
        <v>220</v>
      </c>
      <c r="N2779" t="s">
        <v>14847</v>
      </c>
      <c r="O2779" t="s">
        <v>241</v>
      </c>
      <c r="P2779" t="s"/>
      <c r="Q2779" t="s"/>
      <c r="R2779" t="s"/>
      <c r="S2779" t="s"/>
      <c r="T2779" t="s"/>
      <c r="U2779" t="s"/>
      <c r="V2779" t="s"/>
      <c r="W2779" t="s"/>
      <c r="X2779" t="s"/>
      <c r="Y2779" t="s"/>
      <c r="Z2779" t="s"/>
      <c r="AA2779" t="s"/>
      <c r="AB2779" t="s">
        <v>30289</v>
      </c>
      <c r="AC2779" t="s">
        <v>30289</v>
      </c>
      <c r="AD2779" t="s">
        <v>93</v>
      </c>
      <c r="AE2779" t="s">
        <v>277</v>
      </c>
      <c r="AF2779" t="s">
        <v>30290</v>
      </c>
      <c r="AG2779" t="s">
        <v>30291</v>
      </c>
      <c r="AH2779" t="s">
        <v>44</v>
      </c>
      <c r="AI2779" t="s">
        <v>30292</v>
      </c>
      <c r="AJ2779" t="s">
        <v>92</v>
      </c>
      <c r="AK2779" t="s">
        <v>66</v>
      </c>
    </row>
    <row r="2780" spans="1:38">
      <c r="A2780" t="s">
        <v>30293</v>
      </c>
      <c r="B2780" t="s">
        <v>30294</v>
      </c>
      <c r="C2780" t="s">
        <v>30295</v>
      </c>
      <c r="D2780" t="s">
        <v>30296</v>
      </c>
      <c r="E2780" t="s">
        <v>30297</v>
      </c>
      <c r="F2780" t="s"/>
      <c r="G2780" t="s">
        <v>50</v>
      </c>
      <c r="H2780" t="s">
        <v>51</v>
      </c>
      <c r="I2780" t="s">
        <v>10653</v>
      </c>
      <c r="J2780" t="s">
        <v>3913</v>
      </c>
      <c r="K2780" t="s">
        <v>410</v>
      </c>
      <c r="L2780" t="s">
        <v>808</v>
      </c>
      <c r="M2780" t="s">
        <v>809</v>
      </c>
      <c r="N2780" t="s">
        <v>7406</v>
      </c>
      <c r="O2780" t="s">
        <v>103</v>
      </c>
      <c r="P2780" t="s">
        <v>20493</v>
      </c>
      <c r="Q2780" t="s">
        <v>67</v>
      </c>
      <c r="R2780" t="s">
        <v>30298</v>
      </c>
      <c r="S2780" t="s"/>
      <c r="T2780" t="s"/>
      <c r="U2780" t="s"/>
      <c r="V2780" t="s"/>
      <c r="W2780" t="s"/>
      <c r="X2780" t="s"/>
      <c r="Y2780" t="s"/>
      <c r="Z2780" t="s"/>
      <c r="AA2780" t="s"/>
      <c r="AB2780" t="s">
        <v>30299</v>
      </c>
      <c r="AC2780" t="s">
        <v>30300</v>
      </c>
      <c r="AD2780" t="s">
        <v>112</v>
      </c>
      <c r="AE2780" t="s">
        <v>44</v>
      </c>
      <c r="AF2780" t="s">
        <v>30301</v>
      </c>
      <c r="AG2780" t="s">
        <v>15833</v>
      </c>
      <c r="AH2780" t="s">
        <v>93</v>
      </c>
      <c r="AI2780" t="s">
        <v>30302</v>
      </c>
      <c r="AJ2780" t="s">
        <v>92</v>
      </c>
      <c r="AK2780" t="s">
        <v>66</v>
      </c>
    </row>
    <row r="2781" spans="1:38">
      <c r="A2781" t="s">
        <v>30303</v>
      </c>
      <c r="B2781" t="s">
        <v>30304</v>
      </c>
      <c r="C2781" t="s">
        <v>30305</v>
      </c>
      <c r="D2781" t="s">
        <v>30306</v>
      </c>
      <c r="E2781" t="s">
        <v>30307</v>
      </c>
      <c r="F2781" t="s">
        <v>857</v>
      </c>
      <c r="G2781" t="s">
        <v>50</v>
      </c>
      <c r="H2781" t="s">
        <v>51</v>
      </c>
      <c r="I2781" t="s">
        <v>6358</v>
      </c>
      <c r="J2781" t="s">
        <v>53</v>
      </c>
      <c r="K2781" t="s">
        <v>54</v>
      </c>
      <c r="L2781" t="s">
        <v>411</v>
      </c>
      <c r="M2781" t="s">
        <v>412</v>
      </c>
      <c r="N2781" t="s">
        <v>2083</v>
      </c>
      <c r="O2781" t="s">
        <v>79</v>
      </c>
      <c r="P2781" t="s">
        <v>30308</v>
      </c>
      <c r="Q2781" t="s">
        <v>112</v>
      </c>
      <c r="R2781" t="s">
        <v>30309</v>
      </c>
      <c r="S2781" t="s"/>
      <c r="T2781" t="s"/>
      <c r="U2781" t="s"/>
      <c r="V2781" t="s"/>
      <c r="W2781" t="s"/>
      <c r="X2781" t="s"/>
      <c r="Y2781" t="s"/>
      <c r="Z2781" t="s"/>
      <c r="AA2781" t="s"/>
      <c r="AB2781" t="s">
        <v>30310</v>
      </c>
      <c r="AC2781" t="s">
        <v>30311</v>
      </c>
      <c r="AD2781" t="s">
        <v>301</v>
      </c>
      <c r="AE2781" t="s">
        <v>44</v>
      </c>
      <c r="AF2781" t="s">
        <v>30312</v>
      </c>
      <c r="AG2781" t="s">
        <v>30313</v>
      </c>
      <c r="AH2781" t="s">
        <v>655</v>
      </c>
      <c r="AI2781" t="s">
        <v>30314</v>
      </c>
      <c r="AJ2781" t="s">
        <v>92</v>
      </c>
      <c r="AK2781" t="s">
        <v>66</v>
      </c>
    </row>
    <row r="2782" spans="1:38">
      <c r="A2782" t="s">
        <v>30315</v>
      </c>
      <c r="B2782" t="s">
        <v>30316</v>
      </c>
      <c r="C2782" t="s">
        <v>30317</v>
      </c>
      <c r="D2782" t="s">
        <v>30318</v>
      </c>
      <c r="E2782" t="s">
        <v>30319</v>
      </c>
      <c r="F2782" t="s">
        <v>396</v>
      </c>
      <c r="G2782" t="s">
        <v>50</v>
      </c>
      <c r="H2782" t="s">
        <v>51</v>
      </c>
      <c r="I2782" t="s">
        <v>30320</v>
      </c>
      <c r="J2782" t="s"/>
      <c r="K2782" t="s">
        <v>453</v>
      </c>
      <c r="L2782" t="s">
        <v>272</v>
      </c>
      <c r="M2782" t="s">
        <v>1180</v>
      </c>
      <c r="N2782" t="s">
        <v>1358</v>
      </c>
      <c r="O2782" t="s"/>
      <c r="P2782" t="s"/>
      <c r="Q2782" t="s">
        <v>44</v>
      </c>
      <c r="R2782" t="s"/>
      <c r="S2782" t="s"/>
      <c r="T2782" t="s"/>
      <c r="U2782" t="s"/>
      <c r="V2782" t="s"/>
      <c r="W2782" t="s"/>
      <c r="X2782" t="s"/>
      <c r="Y2782" t="s"/>
      <c r="Z2782" t="s"/>
      <c r="AA2782" t="s"/>
      <c r="AB2782" t="s">
        <v>30321</v>
      </c>
      <c r="AC2782" t="s">
        <v>30321</v>
      </c>
      <c r="AD2782" t="s">
        <v>174</v>
      </c>
      <c r="AE2782" t="s">
        <v>387</v>
      </c>
      <c r="AF2782" t="s">
        <v>30322</v>
      </c>
      <c r="AG2782" t="s">
        <v>30323</v>
      </c>
      <c r="AH2782" t="s">
        <v>59</v>
      </c>
      <c r="AI2782" t="s">
        <v>30324</v>
      </c>
      <c r="AJ2782" t="s">
        <v>30325</v>
      </c>
      <c r="AK2782" t="s">
        <v>66</v>
      </c>
    </row>
    <row r="2783" spans="1:38">
      <c r="A2783" t="s">
        <v>30326</v>
      </c>
      <c r="B2783" t="s">
        <v>30327</v>
      </c>
      <c r="C2783" t="s">
        <v>30328</v>
      </c>
      <c r="D2783" t="s">
        <v>30329</v>
      </c>
      <c r="E2783" t="s">
        <v>30330</v>
      </c>
      <c r="F2783" t="s">
        <v>185</v>
      </c>
      <c r="G2783" t="s">
        <v>50</v>
      </c>
      <c r="H2783" t="s">
        <v>51</v>
      </c>
      <c r="I2783" t="s">
        <v>7250</v>
      </c>
      <c r="J2783" t="s">
        <v>7251</v>
      </c>
      <c r="K2783" t="s">
        <v>54</v>
      </c>
      <c r="L2783" t="s">
        <v>932</v>
      </c>
      <c r="M2783" t="s">
        <v>932</v>
      </c>
      <c r="N2783" t="s">
        <v>1747</v>
      </c>
      <c r="O2783" t="s">
        <v>507</v>
      </c>
      <c r="P2783" t="s">
        <v>30331</v>
      </c>
      <c r="Q2783" t="s">
        <v>151</v>
      </c>
      <c r="R2783" t="s"/>
      <c r="S2783" t="s"/>
      <c r="T2783" t="s"/>
      <c r="U2783" t="s"/>
      <c r="V2783" t="s"/>
      <c r="W2783" t="s"/>
      <c r="X2783" t="s"/>
      <c r="Y2783" t="s"/>
      <c r="Z2783" t="s"/>
      <c r="AA2783" t="s"/>
      <c r="AB2783" t="s">
        <v>30332</v>
      </c>
      <c r="AC2783" t="s">
        <v>30333</v>
      </c>
      <c r="AD2783" t="s">
        <v>149</v>
      </c>
      <c r="AE2783" t="s">
        <v>277</v>
      </c>
      <c r="AF2783" t="s">
        <v>30334</v>
      </c>
      <c r="AG2783" t="s">
        <v>30335</v>
      </c>
      <c r="AH2783" t="s">
        <v>124</v>
      </c>
      <c r="AI2783" t="s">
        <v>30336</v>
      </c>
      <c r="AJ2783" t="s">
        <v>92</v>
      </c>
      <c r="AK2783" t="s">
        <v>66</v>
      </c>
    </row>
    <row r="2784" spans="1:38">
      <c r="A2784" t="s">
        <v>30337</v>
      </c>
      <c r="B2784" t="s">
        <v>30338</v>
      </c>
      <c r="C2784" t="s">
        <v>30339</v>
      </c>
      <c r="D2784" t="s">
        <v>30340</v>
      </c>
      <c r="E2784" t="s">
        <v>30341</v>
      </c>
      <c r="F2784" t="s">
        <v>233</v>
      </c>
      <c r="G2784" t="s">
        <v>50</v>
      </c>
      <c r="H2784" t="s">
        <v>51</v>
      </c>
      <c r="I2784" t="s">
        <v>30342</v>
      </c>
      <c r="J2784" t="s">
        <v>53</v>
      </c>
      <c r="K2784" t="s">
        <v>54</v>
      </c>
      <c r="L2784" t="s">
        <v>1701</v>
      </c>
      <c r="M2784" t="s">
        <v>1701</v>
      </c>
      <c r="N2784" t="s">
        <v>3392</v>
      </c>
      <c r="O2784" t="s"/>
      <c r="P2784" t="s"/>
      <c r="Q2784" t="s">
        <v>44</v>
      </c>
      <c r="R2784" t="s"/>
      <c r="S2784" t="s"/>
      <c r="T2784" t="s"/>
      <c r="U2784" t="s"/>
      <c r="V2784" t="s"/>
      <c r="W2784" t="s"/>
      <c r="X2784" t="s"/>
      <c r="Y2784" t="s"/>
      <c r="Z2784" t="s"/>
      <c r="AA2784" t="s"/>
      <c r="AB2784" t="s">
        <v>30343</v>
      </c>
      <c r="AC2784" t="s">
        <v>30343</v>
      </c>
      <c r="AD2784" t="s">
        <v>110</v>
      </c>
      <c r="AE2784" t="s">
        <v>210</v>
      </c>
      <c r="AF2784" t="s">
        <v>30344</v>
      </c>
      <c r="AG2784" t="s">
        <v>30345</v>
      </c>
      <c r="AH2784" t="s">
        <v>93</v>
      </c>
      <c r="AI2784" t="s">
        <v>30346</v>
      </c>
      <c r="AJ2784" t="s">
        <v>30347</v>
      </c>
      <c r="AK2784" t="s">
        <v>66</v>
      </c>
    </row>
    <row r="2785" spans="1:38">
      <c r="A2785" t="s">
        <v>30348</v>
      </c>
      <c r="B2785" t="s">
        <v>30349</v>
      </c>
      <c r="C2785" t="s">
        <v>30350</v>
      </c>
      <c r="D2785" t="s">
        <v>30351</v>
      </c>
      <c r="E2785" t="s">
        <v>30352</v>
      </c>
      <c r="F2785" t="s">
        <v>1154</v>
      </c>
      <c r="G2785" t="s">
        <v>50</v>
      </c>
      <c r="H2785" t="s">
        <v>51</v>
      </c>
      <c r="I2785" t="s">
        <v>30353</v>
      </c>
      <c r="J2785" t="s">
        <v>30354</v>
      </c>
      <c r="K2785" t="s">
        <v>410</v>
      </c>
      <c r="L2785" t="s">
        <v>76</v>
      </c>
      <c r="M2785" t="s">
        <v>77</v>
      </c>
      <c r="N2785" t="s">
        <v>544</v>
      </c>
      <c r="O2785" t="s">
        <v>79</v>
      </c>
      <c r="P2785" t="s"/>
      <c r="Q2785" t="s"/>
      <c r="R2785" t="s"/>
      <c r="S2785" t="s"/>
      <c r="T2785" t="s"/>
      <c r="U2785" t="s"/>
      <c r="V2785" t="s"/>
      <c r="W2785" t="s"/>
      <c r="X2785" t="s"/>
      <c r="Y2785" t="s"/>
      <c r="Z2785" t="s"/>
      <c r="AA2785" t="s"/>
      <c r="AB2785" t="s">
        <v>30355</v>
      </c>
      <c r="AC2785" t="s">
        <v>30355</v>
      </c>
      <c r="AD2785" t="s">
        <v>93</v>
      </c>
      <c r="AE2785" t="s">
        <v>44</v>
      </c>
      <c r="AF2785" t="s">
        <v>30356</v>
      </c>
      <c r="AG2785" t="s">
        <v>44</v>
      </c>
      <c r="AH2785" t="s">
        <v>67</v>
      </c>
      <c r="AI2785" t="s">
        <v>30357</v>
      </c>
      <c r="AJ2785" t="s">
        <v>92</v>
      </c>
      <c r="AK2785" t="s">
        <v>66</v>
      </c>
    </row>
    <row r="2786" spans="1:38">
      <c r="A2786" t="s">
        <v>30358</v>
      </c>
      <c r="B2786" t="s">
        <v>30359</v>
      </c>
      <c r="C2786" t="s">
        <v>30360</v>
      </c>
      <c r="D2786" t="s">
        <v>30361</v>
      </c>
      <c r="E2786" t="s">
        <v>30362</v>
      </c>
      <c r="F2786" t="s">
        <v>98</v>
      </c>
      <c r="G2786" t="s">
        <v>50</v>
      </c>
      <c r="H2786" t="s">
        <v>51</v>
      </c>
      <c r="I2786" t="s">
        <v>30363</v>
      </c>
      <c r="J2786" t="s">
        <v>21155</v>
      </c>
      <c r="K2786" t="s">
        <v>54</v>
      </c>
      <c r="L2786" t="s">
        <v>808</v>
      </c>
      <c r="M2786" t="s">
        <v>809</v>
      </c>
      <c r="N2786" t="s">
        <v>2097</v>
      </c>
      <c r="O2786" t="s"/>
      <c r="P2786" t="s"/>
      <c r="Q2786" t="s">
        <v>67</v>
      </c>
      <c r="R2786" t="s"/>
      <c r="S2786" t="s"/>
      <c r="T2786" t="s"/>
      <c r="U2786" t="s"/>
      <c r="V2786" t="s"/>
      <c r="W2786" t="s"/>
      <c r="X2786" t="s"/>
      <c r="Y2786" t="s"/>
      <c r="Z2786" t="s"/>
      <c r="AA2786" t="s"/>
      <c r="AB2786" t="s">
        <v>30364</v>
      </c>
      <c r="AC2786" t="s">
        <v>30364</v>
      </c>
      <c r="AD2786" t="s">
        <v>59</v>
      </c>
      <c r="AE2786" t="s">
        <v>277</v>
      </c>
      <c r="AF2786" t="s">
        <v>30365</v>
      </c>
      <c r="AG2786" t="s">
        <v>30366</v>
      </c>
      <c r="AH2786" t="s">
        <v>93</v>
      </c>
      <c r="AI2786" t="s">
        <v>30367</v>
      </c>
      <c r="AJ2786" t="s">
        <v>30368</v>
      </c>
      <c r="AK2786" t="s">
        <v>66</v>
      </c>
    </row>
    <row r="2787" spans="1:38">
      <c r="A2787" t="s">
        <v>30369</v>
      </c>
      <c r="B2787" t="s">
        <v>30370</v>
      </c>
      <c r="C2787" t="s">
        <v>30371</v>
      </c>
      <c r="D2787" t="s">
        <v>30372</v>
      </c>
      <c r="E2787" t="s">
        <v>30373</v>
      </c>
      <c r="F2787" t="s">
        <v>233</v>
      </c>
      <c r="G2787" t="s">
        <v>50</v>
      </c>
      <c r="H2787" t="s">
        <v>51</v>
      </c>
      <c r="I2787" t="s">
        <v>2281</v>
      </c>
      <c r="J2787" t="s"/>
      <c r="K2787" t="s">
        <v>469</v>
      </c>
      <c r="L2787" t="s">
        <v>582</v>
      </c>
      <c r="M2787" t="s">
        <v>871</v>
      </c>
      <c r="N2787" t="s">
        <v>872</v>
      </c>
      <c r="O2787" t="s">
        <v>826</v>
      </c>
      <c r="P2787" t="s">
        <v>30374</v>
      </c>
      <c r="Q2787" t="s">
        <v>67</v>
      </c>
      <c r="R2787" t="s">
        <v>30375</v>
      </c>
      <c r="S2787" t="s"/>
      <c r="T2787" t="s"/>
      <c r="U2787" t="s"/>
      <c r="V2787" t="s"/>
      <c r="W2787" t="s"/>
      <c r="X2787" t="s"/>
      <c r="Y2787" t="s"/>
      <c r="Z2787" t="s"/>
      <c r="AA2787" t="s"/>
      <c r="AB2787" t="s">
        <v>30376</v>
      </c>
      <c r="AC2787" t="s">
        <v>30377</v>
      </c>
      <c r="AD2787" t="s">
        <v>209</v>
      </c>
      <c r="AE2787" t="s">
        <v>44</v>
      </c>
      <c r="AF2787" t="s">
        <v>30378</v>
      </c>
      <c r="AG2787" t="s">
        <v>30379</v>
      </c>
      <c r="AH2787" t="s">
        <v>162</v>
      </c>
      <c r="AI2787" t="s">
        <v>30380</v>
      </c>
      <c r="AJ2787" t="s">
        <v>92</v>
      </c>
      <c r="AK2787" t="s">
        <v>66</v>
      </c>
    </row>
    <row r="2788" spans="1:38">
      <c r="A2788" t="s">
        <v>30381</v>
      </c>
      <c r="B2788" t="s">
        <v>30382</v>
      </c>
      <c r="C2788" t="s">
        <v>28472</v>
      </c>
      <c r="D2788" t="s"/>
      <c r="E2788" t="s">
        <v>30383</v>
      </c>
      <c r="F2788" t="s">
        <v>2409</v>
      </c>
      <c r="G2788" t="s">
        <v>50</v>
      </c>
      <c r="H2788" t="s">
        <v>51</v>
      </c>
      <c r="I2788" t="s">
        <v>30384</v>
      </c>
      <c r="J2788" t="s">
        <v>30385</v>
      </c>
      <c r="K2788" t="s">
        <v>30386</v>
      </c>
      <c r="L2788" t="s">
        <v>76</v>
      </c>
      <c r="M2788" t="s">
        <v>77</v>
      </c>
      <c r="N2788" t="s">
        <v>544</v>
      </c>
      <c r="O2788" t="s">
        <v>79</v>
      </c>
      <c r="P2788" t="s"/>
      <c r="Q2788" t="s"/>
      <c r="R2788" t="s"/>
      <c r="S2788" t="s"/>
      <c r="T2788" t="s"/>
      <c r="U2788" t="s"/>
      <c r="V2788" t="s"/>
      <c r="W2788" t="s"/>
      <c r="X2788" t="s"/>
      <c r="Y2788" t="s"/>
      <c r="Z2788" t="s"/>
      <c r="AA2788" t="s"/>
      <c r="AB2788" t="s">
        <v>30387</v>
      </c>
      <c r="AC2788" t="s">
        <v>30387</v>
      </c>
      <c r="AD2788" t="s">
        <v>110</v>
      </c>
      <c r="AE2788" t="s">
        <v>44</v>
      </c>
      <c r="AF2788" t="s">
        <v>30388</v>
      </c>
      <c r="AG2788" t="s">
        <v>5751</v>
      </c>
      <c r="AH2788" t="s">
        <v>347</v>
      </c>
      <c r="AI2788" t="s">
        <v>30389</v>
      </c>
      <c r="AJ2788" t="s">
        <v>92</v>
      </c>
      <c r="AK2788" t="s">
        <v>66</v>
      </c>
    </row>
    <row r="2789" spans="1:38">
      <c r="A2789" t="s">
        <v>30390</v>
      </c>
      <c r="B2789" t="s">
        <v>30391</v>
      </c>
      <c r="C2789" t="s">
        <v>30392</v>
      </c>
      <c r="D2789" t="s">
        <v>30393</v>
      </c>
      <c r="E2789" t="s">
        <v>30394</v>
      </c>
      <c r="F2789" t="s">
        <v>697</v>
      </c>
      <c r="G2789" t="s">
        <v>50</v>
      </c>
      <c r="H2789" t="s">
        <v>51</v>
      </c>
      <c r="I2789" t="s">
        <v>12925</v>
      </c>
      <c r="J2789" t="s">
        <v>1409</v>
      </c>
      <c r="K2789" t="s">
        <v>54</v>
      </c>
      <c r="L2789" t="s">
        <v>55</v>
      </c>
      <c r="M2789" t="s">
        <v>56</v>
      </c>
      <c r="N2789" t="s">
        <v>426</v>
      </c>
      <c r="O2789" t="s">
        <v>174</v>
      </c>
      <c r="P2789" t="s">
        <v>30395</v>
      </c>
      <c r="Q2789" t="s">
        <v>67</v>
      </c>
      <c r="R2789" t="s"/>
      <c r="S2789" t="s"/>
      <c r="T2789" t="s"/>
      <c r="U2789" t="s"/>
      <c r="V2789" t="s"/>
      <c r="W2789" t="s"/>
      <c r="X2789" t="s"/>
      <c r="Y2789" t="s"/>
      <c r="Z2789" t="s"/>
      <c r="AA2789" t="s"/>
      <c r="AB2789" t="s">
        <v>30396</v>
      </c>
      <c r="AC2789" t="s">
        <v>30397</v>
      </c>
      <c r="AD2789" t="s">
        <v>86</v>
      </c>
      <c r="AE2789" t="s">
        <v>1205</v>
      </c>
      <c r="AF2789" t="s">
        <v>30398</v>
      </c>
      <c r="AG2789" t="s">
        <v>30399</v>
      </c>
      <c r="AH2789" t="s">
        <v>195</v>
      </c>
      <c r="AI2789" t="s">
        <v>30400</v>
      </c>
      <c r="AJ2789" t="s">
        <v>92</v>
      </c>
      <c r="AK2789" t="s">
        <v>66</v>
      </c>
    </row>
    <row r="2790" spans="1:38">
      <c r="A2790" t="s">
        <v>30401</v>
      </c>
      <c r="B2790" t="s">
        <v>30402</v>
      </c>
      <c r="C2790" t="s">
        <v>30403</v>
      </c>
      <c r="D2790" t="s">
        <v>30404</v>
      </c>
      <c r="E2790" t="s">
        <v>30405</v>
      </c>
      <c r="F2790" t="s">
        <v>255</v>
      </c>
      <c r="G2790" t="s">
        <v>50</v>
      </c>
      <c r="H2790" t="s">
        <v>51</v>
      </c>
      <c r="I2790" t="s">
        <v>30406</v>
      </c>
      <c r="J2790" t="s">
        <v>1715</v>
      </c>
      <c r="K2790" t="s">
        <v>54</v>
      </c>
      <c r="L2790" t="s">
        <v>1344</v>
      </c>
      <c r="M2790" t="s">
        <v>3962</v>
      </c>
      <c r="N2790" t="s">
        <v>4445</v>
      </c>
      <c r="O2790" t="s">
        <v>192</v>
      </c>
      <c r="P2790" t="s">
        <v>30407</v>
      </c>
      <c r="Q2790" t="s">
        <v>63</v>
      </c>
      <c r="R2790" t="s"/>
      <c r="S2790" t="s"/>
      <c r="T2790" t="s"/>
      <c r="U2790" t="s"/>
      <c r="V2790" t="s"/>
      <c r="W2790" t="s"/>
      <c r="X2790" t="s"/>
      <c r="Y2790" t="s"/>
      <c r="Z2790" t="s"/>
      <c r="AA2790" t="s"/>
      <c r="AB2790" t="s">
        <v>30408</v>
      </c>
      <c r="AC2790" t="s">
        <v>30409</v>
      </c>
      <c r="AD2790" t="s">
        <v>124</v>
      </c>
      <c r="AE2790" t="s">
        <v>44</v>
      </c>
      <c r="AF2790" t="s">
        <v>30410</v>
      </c>
      <c r="AG2790" t="s">
        <v>30411</v>
      </c>
      <c r="AH2790" t="s">
        <v>142</v>
      </c>
      <c r="AI2790" t="s">
        <v>30412</v>
      </c>
      <c r="AJ2790" t="s">
        <v>92</v>
      </c>
      <c r="AK2790" t="s">
        <v>66</v>
      </c>
    </row>
    <row r="2791" spans="1:38">
      <c r="A2791" t="s">
        <v>30413</v>
      </c>
      <c r="B2791" t="s">
        <v>30414</v>
      </c>
      <c r="C2791" t="s">
        <v>30415</v>
      </c>
      <c r="D2791" t="s">
        <v>30416</v>
      </c>
      <c r="E2791" t="s">
        <v>30417</v>
      </c>
      <c r="F2791" t="s">
        <v>49</v>
      </c>
      <c r="G2791" t="s">
        <v>50</v>
      </c>
      <c r="H2791" t="s">
        <v>51</v>
      </c>
      <c r="I2791" t="s"/>
      <c r="J2791" t="s"/>
      <c r="K2791" t="s"/>
      <c r="L2791" t="s">
        <v>204</v>
      </c>
      <c r="M2791" t="s">
        <v>205</v>
      </c>
      <c r="N2791" t="s">
        <v>570</v>
      </c>
      <c r="O2791" t="s"/>
      <c r="P2791" t="s"/>
      <c r="Q2791" t="s">
        <v>44</v>
      </c>
      <c r="R2791" t="s"/>
      <c r="S2791" t="s"/>
      <c r="T2791" t="s"/>
      <c r="U2791" t="s"/>
      <c r="V2791" t="s"/>
      <c r="W2791" t="s"/>
      <c r="X2791" t="s"/>
      <c r="Y2791" t="s"/>
      <c r="Z2791" t="s"/>
      <c r="AA2791" t="s"/>
      <c r="AB2791" t="s">
        <v>30418</v>
      </c>
      <c r="AC2791" t="s">
        <v>30418</v>
      </c>
      <c r="AD2791" t="s">
        <v>151</v>
      </c>
      <c r="AE2791" t="s">
        <v>342</v>
      </c>
      <c r="AF2791" t="s">
        <v>30419</v>
      </c>
      <c r="AG2791" t="s">
        <v>30420</v>
      </c>
      <c r="AH2791" t="s">
        <v>63</v>
      </c>
      <c r="AI2791" t="s">
        <v>30421</v>
      </c>
      <c r="AJ2791" t="s">
        <v>30422</v>
      </c>
      <c r="AK2791" t="s">
        <v>66</v>
      </c>
    </row>
    <row r="2792" spans="1:38">
      <c r="A2792" t="s">
        <v>7127</v>
      </c>
      <c r="B2792" t="s">
        <v>30423</v>
      </c>
      <c r="C2792" t="s">
        <v>30424</v>
      </c>
      <c r="D2792" t="s">
        <v>30425</v>
      </c>
      <c r="E2792" t="s">
        <v>30426</v>
      </c>
      <c r="F2792" t="s">
        <v>20855</v>
      </c>
      <c r="G2792" t="s">
        <v>72</v>
      </c>
      <c r="H2792" t="s">
        <v>51</v>
      </c>
      <c r="I2792" t="s">
        <v>3961</v>
      </c>
      <c r="J2792" t="s">
        <v>1759</v>
      </c>
      <c r="K2792" t="s">
        <v>54</v>
      </c>
      <c r="L2792" t="s">
        <v>120</v>
      </c>
      <c r="M2792" t="s">
        <v>382</v>
      </c>
      <c r="N2792" t="s">
        <v>383</v>
      </c>
      <c r="O2792" t="s">
        <v>406</v>
      </c>
      <c r="P2792" t="s"/>
      <c r="Q2792" t="s"/>
      <c r="R2792" t="s"/>
      <c r="S2792" t="s">
        <v>5060</v>
      </c>
      <c r="T2792" t="s">
        <v>112</v>
      </c>
      <c r="U2792" t="s">
        <v>30427</v>
      </c>
      <c r="V2792" t="s">
        <v>67</v>
      </c>
      <c r="W2792" t="s">
        <v>30428</v>
      </c>
      <c r="X2792" t="s"/>
      <c r="Y2792" t="s"/>
      <c r="Z2792" t="s"/>
      <c r="AA2792" t="s">
        <v>84</v>
      </c>
      <c r="AB2792" t="s">
        <v>30429</v>
      </c>
      <c r="AC2792" t="s">
        <v>30430</v>
      </c>
      <c r="AD2792" t="s">
        <v>86</v>
      </c>
      <c r="AE2792" t="s">
        <v>44</v>
      </c>
      <c r="AF2792" t="s">
        <v>30431</v>
      </c>
      <c r="AG2792" t="s">
        <v>30432</v>
      </c>
      <c r="AH2792" t="s">
        <v>86</v>
      </c>
      <c r="AI2792" t="s">
        <v>30433</v>
      </c>
      <c r="AJ2792" t="s">
        <v>92</v>
      </c>
      <c r="AK2792" t="s">
        <v>66</v>
      </c>
    </row>
    <row r="2793" spans="1:38">
      <c r="A2793" t="s">
        <v>30434</v>
      </c>
      <c r="B2793" t="s">
        <v>30435</v>
      </c>
      <c r="C2793" t="s">
        <v>30436</v>
      </c>
      <c r="D2793" t="s"/>
      <c r="E2793" t="s">
        <v>30437</v>
      </c>
      <c r="F2793" t="s"/>
      <c r="G2793" t="s">
        <v>50</v>
      </c>
      <c r="H2793" t="s">
        <v>51</v>
      </c>
      <c r="I2793" t="s"/>
      <c r="J2793" t="s"/>
      <c r="K2793" t="s">
        <v>21790</v>
      </c>
      <c r="L2793" t="s">
        <v>100</v>
      </c>
      <c r="M2793" t="s">
        <v>101</v>
      </c>
      <c r="N2793" t="s">
        <v>754</v>
      </c>
      <c r="O2793" t="s">
        <v>507</v>
      </c>
      <c r="P2793" t="s">
        <v>1026</v>
      </c>
      <c r="Q2793" t="s">
        <v>67</v>
      </c>
      <c r="R2793" t="s">
        <v>19100</v>
      </c>
      <c r="S2793" t="s"/>
      <c r="T2793" t="s"/>
      <c r="U2793" t="s"/>
      <c r="V2793" t="s"/>
      <c r="W2793" t="s"/>
      <c r="X2793" t="s"/>
      <c r="Y2793" t="s"/>
      <c r="Z2793" t="s"/>
      <c r="AA2793" t="s"/>
      <c r="AB2793" t="s">
        <v>30438</v>
      </c>
      <c r="AC2793" t="s">
        <v>30439</v>
      </c>
      <c r="AD2793" t="s">
        <v>192</v>
      </c>
      <c r="AE2793" t="s">
        <v>30440</v>
      </c>
      <c r="AF2793" t="s">
        <v>30441</v>
      </c>
      <c r="AG2793" t="s">
        <v>30442</v>
      </c>
      <c r="AH2793" t="s">
        <v>330</v>
      </c>
      <c r="AI2793" t="s">
        <v>30443</v>
      </c>
      <c r="AJ2793" t="s">
        <v>92</v>
      </c>
      <c r="AK2793" t="s">
        <v>66</v>
      </c>
    </row>
    <row r="2794" spans="1:38">
      <c r="A2794" t="s">
        <v>30444</v>
      </c>
      <c r="B2794" t="s">
        <v>30445</v>
      </c>
      <c r="C2794" t="s">
        <v>30446</v>
      </c>
      <c r="D2794" t="s"/>
      <c r="E2794" t="s">
        <v>30447</v>
      </c>
      <c r="F2794" t="s">
        <v>379</v>
      </c>
      <c r="G2794" t="s">
        <v>1178</v>
      </c>
      <c r="H2794" t="s">
        <v>51</v>
      </c>
      <c r="I2794" t="s">
        <v>1024</v>
      </c>
      <c r="J2794" t="s">
        <v>53</v>
      </c>
      <c r="K2794" t="s">
        <v>54</v>
      </c>
      <c r="L2794" t="s">
        <v>139</v>
      </c>
      <c r="M2794" t="s">
        <v>140</v>
      </c>
      <c r="N2794" t="s">
        <v>141</v>
      </c>
      <c r="O2794" t="s">
        <v>86</v>
      </c>
      <c r="P2794" t="s"/>
      <c r="Q2794" t="s"/>
      <c r="R2794" t="s"/>
      <c r="S2794" t="s"/>
      <c r="T2794" t="s"/>
      <c r="U2794" t="s"/>
      <c r="V2794" t="s">
        <v>67</v>
      </c>
      <c r="W2794" t="s">
        <v>13860</v>
      </c>
      <c r="X2794" t="s"/>
      <c r="Y2794" t="s"/>
      <c r="Z2794" t="s"/>
      <c r="AA2794" t="s">
        <v>84</v>
      </c>
      <c r="AB2794" t="s">
        <v>30448</v>
      </c>
      <c r="AC2794" t="s">
        <v>30449</v>
      </c>
      <c r="AD2794" t="s">
        <v>59</v>
      </c>
      <c r="AE2794" t="s">
        <v>44</v>
      </c>
      <c r="AF2794" t="s">
        <v>30450</v>
      </c>
      <c r="AG2794" t="s">
        <v>9425</v>
      </c>
      <c r="AH2794" t="s">
        <v>174</v>
      </c>
      <c r="AI2794" t="s">
        <v>30451</v>
      </c>
      <c r="AJ2794" t="s">
        <v>92</v>
      </c>
      <c r="AK2794" t="s">
        <v>66</v>
      </c>
    </row>
    <row r="2795" spans="1:38">
      <c r="A2795" t="s">
        <v>30452</v>
      </c>
      <c r="B2795" t="s">
        <v>30453</v>
      </c>
      <c r="C2795" t="s">
        <v>30454</v>
      </c>
      <c r="D2795" t="s">
        <v>30455</v>
      </c>
      <c r="E2795" t="s">
        <v>30456</v>
      </c>
      <c r="F2795" t="s">
        <v>21306</v>
      </c>
      <c r="G2795" t="s">
        <v>72</v>
      </c>
      <c r="H2795" t="s">
        <v>51</v>
      </c>
      <c r="I2795" t="s">
        <v>24448</v>
      </c>
      <c r="J2795" t="s">
        <v>3239</v>
      </c>
      <c r="K2795" t="s">
        <v>237</v>
      </c>
      <c r="L2795" t="s">
        <v>139</v>
      </c>
      <c r="M2795" t="s">
        <v>500</v>
      </c>
      <c r="N2795" t="s">
        <v>501</v>
      </c>
      <c r="O2795" t="s">
        <v>162</v>
      </c>
      <c r="P2795" t="s"/>
      <c r="Q2795" t="s"/>
      <c r="R2795" t="s"/>
      <c r="S2795" t="s"/>
      <c r="T2795" t="s"/>
      <c r="U2795" t="s"/>
      <c r="V2795" t="s"/>
      <c r="W2795" t="s">
        <v>11035</v>
      </c>
      <c r="X2795" t="s"/>
      <c r="Y2795" t="s"/>
      <c r="Z2795" t="s"/>
      <c r="AA2795" t="s"/>
      <c r="AB2795" t="s">
        <v>30457</v>
      </c>
      <c r="AC2795" t="s">
        <v>30458</v>
      </c>
      <c r="AD2795" t="s">
        <v>142</v>
      </c>
      <c r="AE2795" t="s">
        <v>44</v>
      </c>
      <c r="AF2795" t="s">
        <v>30459</v>
      </c>
      <c r="AG2795" t="s">
        <v>30460</v>
      </c>
      <c r="AH2795" t="s">
        <v>447</v>
      </c>
      <c r="AI2795" t="s">
        <v>30461</v>
      </c>
      <c r="AJ2795" t="s">
        <v>92</v>
      </c>
      <c r="AK2795" t="s">
        <v>66</v>
      </c>
    </row>
    <row r="2796" spans="1:38">
      <c r="A2796" t="s">
        <v>30462</v>
      </c>
      <c r="B2796" t="s">
        <v>30463</v>
      </c>
      <c r="C2796" t="s">
        <v>30464</v>
      </c>
      <c r="D2796" t="s">
        <v>30465</v>
      </c>
      <c r="E2796" t="s">
        <v>30466</v>
      </c>
      <c r="F2796" t="s"/>
      <c r="G2796" t="s">
        <v>50</v>
      </c>
      <c r="H2796" t="s">
        <v>51</v>
      </c>
      <c r="I2796" t="s">
        <v>5131</v>
      </c>
      <c r="J2796" t="s">
        <v>485</v>
      </c>
      <c r="K2796" t="s">
        <v>54</v>
      </c>
      <c r="L2796" t="s">
        <v>219</v>
      </c>
      <c r="M2796" t="s">
        <v>220</v>
      </c>
      <c r="N2796" t="s">
        <v>11549</v>
      </c>
      <c r="O2796" t="s"/>
      <c r="P2796" t="s"/>
      <c r="Q2796" t="s">
        <v>44</v>
      </c>
      <c r="R2796" t="s"/>
      <c r="S2796" t="s"/>
      <c r="T2796" t="s"/>
      <c r="U2796" t="s"/>
      <c r="V2796" t="s"/>
      <c r="W2796" t="s"/>
      <c r="X2796" t="s"/>
      <c r="Y2796" t="s"/>
      <c r="Z2796" t="s"/>
      <c r="AA2796" t="s"/>
      <c r="AB2796" t="s">
        <v>30467</v>
      </c>
      <c r="AC2796" t="s">
        <v>30468</v>
      </c>
      <c r="AD2796" t="s">
        <v>112</v>
      </c>
      <c r="AE2796" t="s">
        <v>44</v>
      </c>
      <c r="AF2796" t="s">
        <v>30469</v>
      </c>
      <c r="AG2796" t="s">
        <v>44</v>
      </c>
      <c r="AH2796" t="s">
        <v>112</v>
      </c>
      <c r="AI2796" t="s">
        <v>30470</v>
      </c>
      <c r="AJ2796" t="s">
        <v>30471</v>
      </c>
      <c r="AK2796" t="s">
        <v>66</v>
      </c>
    </row>
    <row r="2797" spans="1:38">
      <c r="A2797" t="s">
        <v>30472</v>
      </c>
      <c r="B2797" t="s">
        <v>30473</v>
      </c>
      <c r="C2797" t="s">
        <v>30474</v>
      </c>
      <c r="D2797" t="s">
        <v>30475</v>
      </c>
      <c r="E2797" t="s">
        <v>30476</v>
      </c>
      <c r="F2797" t="s">
        <v>438</v>
      </c>
      <c r="G2797" t="s">
        <v>50</v>
      </c>
      <c r="H2797" t="s">
        <v>51</v>
      </c>
      <c r="I2797" t="s">
        <v>11691</v>
      </c>
      <c r="J2797" t="s">
        <v>53</v>
      </c>
      <c r="K2797" t="s">
        <v>54</v>
      </c>
      <c r="L2797" t="s">
        <v>355</v>
      </c>
      <c r="M2797" t="s">
        <v>985</v>
      </c>
      <c r="N2797" t="s">
        <v>3102</v>
      </c>
      <c r="O2797" t="s">
        <v>174</v>
      </c>
      <c r="P2797" t="s">
        <v>4634</v>
      </c>
      <c r="Q2797" t="s">
        <v>67</v>
      </c>
      <c r="R2797" t="s">
        <v>30477</v>
      </c>
      <c r="S2797" t="s"/>
      <c r="T2797" t="s"/>
      <c r="U2797" t="s"/>
      <c r="V2797" t="s"/>
      <c r="W2797" t="s"/>
      <c r="X2797" t="s"/>
      <c r="Y2797" t="s"/>
      <c r="Z2797" t="s"/>
      <c r="AA2797" t="s"/>
      <c r="AB2797" t="s">
        <v>30478</v>
      </c>
      <c r="AC2797" t="s">
        <v>30479</v>
      </c>
      <c r="AD2797" t="s">
        <v>112</v>
      </c>
      <c r="AE2797" t="s">
        <v>44</v>
      </c>
      <c r="AF2797" t="s">
        <v>30480</v>
      </c>
      <c r="AG2797" t="s">
        <v>29579</v>
      </c>
      <c r="AH2797" t="s">
        <v>67</v>
      </c>
      <c r="AI2797" t="s">
        <v>30481</v>
      </c>
      <c r="AJ2797" t="s">
        <v>92</v>
      </c>
      <c r="AK2797" t="s">
        <v>1849</v>
      </c>
    </row>
    <row r="2798" spans="1:38">
      <c r="A2798" t="s">
        <v>30482</v>
      </c>
      <c r="B2798" t="s">
        <v>30483</v>
      </c>
      <c r="C2798" t="s">
        <v>30484</v>
      </c>
      <c r="D2798" t="s">
        <v>30485</v>
      </c>
      <c r="E2798" t="s">
        <v>30486</v>
      </c>
      <c r="F2798" t="s"/>
      <c r="G2798" t="s">
        <v>50</v>
      </c>
      <c r="H2798" t="s">
        <v>51</v>
      </c>
      <c r="I2798" t="s">
        <v>1433</v>
      </c>
      <c r="J2798" t="s"/>
      <c r="K2798" t="s">
        <v>271</v>
      </c>
      <c r="L2798" t="s">
        <v>219</v>
      </c>
      <c r="M2798" t="s">
        <v>4914</v>
      </c>
      <c r="N2798" t="s">
        <v>7535</v>
      </c>
      <c r="O2798" t="s"/>
      <c r="P2798" t="s"/>
      <c r="Q2798" t="s">
        <v>44</v>
      </c>
      <c r="R2798" t="s"/>
      <c r="S2798" t="s"/>
      <c r="T2798" t="s"/>
      <c r="U2798" t="s"/>
      <c r="V2798" t="s"/>
      <c r="W2798" t="s"/>
      <c r="X2798" t="s"/>
      <c r="Y2798" t="s"/>
      <c r="Z2798" t="s"/>
      <c r="AA2798" t="s"/>
      <c r="AB2798" t="s">
        <v>30487</v>
      </c>
      <c r="AC2798" t="s">
        <v>30487</v>
      </c>
      <c r="AD2798" t="s">
        <v>112</v>
      </c>
      <c r="AE2798" t="s">
        <v>44</v>
      </c>
      <c r="AF2798" t="s">
        <v>30488</v>
      </c>
      <c r="AG2798" t="s">
        <v>30489</v>
      </c>
      <c r="AH2798" t="s">
        <v>67</v>
      </c>
      <c r="AI2798" t="s">
        <v>30490</v>
      </c>
      <c r="AJ2798" t="s">
        <v>30491</v>
      </c>
      <c r="AK2798" t="s">
        <v>66</v>
      </c>
    </row>
    <row r="2799" spans="1:38">
      <c r="A2799" t="s">
        <v>30492</v>
      </c>
      <c r="B2799" t="s">
        <v>30493</v>
      </c>
      <c r="C2799" t="s">
        <v>30494</v>
      </c>
      <c r="D2799" t="s">
        <v>30495</v>
      </c>
      <c r="E2799" t="s">
        <v>30496</v>
      </c>
      <c r="F2799" t="s">
        <v>255</v>
      </c>
      <c r="G2799" t="s">
        <v>50</v>
      </c>
      <c r="H2799" t="s">
        <v>51</v>
      </c>
      <c r="I2799" t="s">
        <v>3526</v>
      </c>
      <c r="J2799" t="s">
        <v>842</v>
      </c>
      <c r="K2799" t="s">
        <v>54</v>
      </c>
      <c r="L2799" t="s">
        <v>932</v>
      </c>
      <c r="M2799" t="s">
        <v>932</v>
      </c>
      <c r="N2799" t="s">
        <v>933</v>
      </c>
      <c r="O2799" t="s">
        <v>301</v>
      </c>
      <c r="P2799" t="s">
        <v>30497</v>
      </c>
      <c r="Q2799" t="s">
        <v>67</v>
      </c>
      <c r="R2799" t="s"/>
      <c r="S2799" t="s"/>
      <c r="T2799" t="s"/>
      <c r="U2799" t="s"/>
      <c r="V2799" t="s"/>
      <c r="W2799" t="s"/>
      <c r="X2799" t="s"/>
      <c r="Y2799" t="s"/>
      <c r="Z2799" t="s"/>
      <c r="AA2799" t="s"/>
      <c r="AB2799" t="s">
        <v>30498</v>
      </c>
      <c r="AC2799" t="s">
        <v>30499</v>
      </c>
      <c r="AD2799" t="s">
        <v>174</v>
      </c>
      <c r="AE2799" t="s">
        <v>44</v>
      </c>
      <c r="AF2799" t="s">
        <v>30500</v>
      </c>
      <c r="AG2799" t="s">
        <v>7670</v>
      </c>
      <c r="AH2799" t="s">
        <v>149</v>
      </c>
      <c r="AI2799" t="s">
        <v>30501</v>
      </c>
      <c r="AJ2799" t="s">
        <v>92</v>
      </c>
      <c r="AK2799" t="s">
        <v>66</v>
      </c>
    </row>
    <row r="2800" spans="1:38">
      <c r="A2800" t="s">
        <v>30502</v>
      </c>
      <c r="B2800" t="s">
        <v>30503</v>
      </c>
      <c r="C2800" t="s">
        <v>30504</v>
      </c>
      <c r="D2800" t="s">
        <v>30505</v>
      </c>
      <c r="E2800" t="s">
        <v>30506</v>
      </c>
      <c r="F2800" t="s">
        <v>1458</v>
      </c>
      <c r="G2800" t="s">
        <v>50</v>
      </c>
      <c r="H2800" t="s">
        <v>234</v>
      </c>
      <c r="I2800" t="s">
        <v>7310</v>
      </c>
      <c r="J2800" t="s">
        <v>4913</v>
      </c>
      <c r="K2800" t="s">
        <v>4255</v>
      </c>
      <c r="L2800" t="s">
        <v>470</v>
      </c>
      <c r="M2800" t="s">
        <v>471</v>
      </c>
      <c r="N2800" t="s">
        <v>4679</v>
      </c>
      <c r="O2800" t="s">
        <v>112</v>
      </c>
      <c r="P2800" t="s"/>
      <c r="Q2800" t="s">
        <v>93</v>
      </c>
      <c r="R2800" t="s">
        <v>30507</v>
      </c>
      <c r="S2800" t="s"/>
      <c r="T2800" t="s"/>
      <c r="U2800" t="s"/>
      <c r="V2800" t="s"/>
      <c r="W2800" t="s"/>
      <c r="X2800" t="s"/>
      <c r="Y2800" t="s"/>
      <c r="Z2800" t="s">
        <v>30508</v>
      </c>
      <c r="AA2800" t="s"/>
      <c r="AB2800" t="s">
        <v>30509</v>
      </c>
      <c r="AC2800" t="s">
        <v>30510</v>
      </c>
      <c r="AD2800" t="s">
        <v>174</v>
      </c>
      <c r="AE2800" t="s">
        <v>44</v>
      </c>
      <c r="AF2800" t="s">
        <v>30511</v>
      </c>
      <c r="AG2800" t="s">
        <v>30512</v>
      </c>
      <c r="AH2800" t="s">
        <v>149</v>
      </c>
      <c r="AI2800" t="s">
        <v>30513</v>
      </c>
      <c r="AJ2800" t="s">
        <v>92</v>
      </c>
      <c r="AK2800" t="s">
        <v>66</v>
      </c>
    </row>
    <row r="2801" spans="1:38">
      <c r="A2801" t="s">
        <v>30514</v>
      </c>
      <c r="B2801" t="s">
        <v>30515</v>
      </c>
      <c r="C2801" t="s">
        <v>30516</v>
      </c>
      <c r="D2801" t="s">
        <v>30517</v>
      </c>
      <c r="E2801" t="s">
        <v>30518</v>
      </c>
      <c r="F2801" t="s">
        <v>2850</v>
      </c>
      <c r="G2801" t="s">
        <v>50</v>
      </c>
      <c r="H2801" t="s">
        <v>51</v>
      </c>
      <c r="I2801" t="s">
        <v>30519</v>
      </c>
      <c r="J2801" t="s">
        <v>12973</v>
      </c>
      <c r="K2801" t="s">
        <v>354</v>
      </c>
      <c r="L2801" t="s">
        <v>1701</v>
      </c>
      <c r="M2801" t="s">
        <v>1701</v>
      </c>
      <c r="N2801" t="s">
        <v>4424</v>
      </c>
      <c r="O2801" t="s">
        <v>406</v>
      </c>
      <c r="P2801" t="s"/>
      <c r="Q2801" t="s"/>
      <c r="R2801" t="s"/>
      <c r="S2801" t="s"/>
      <c r="T2801" t="s">
        <v>67</v>
      </c>
      <c r="U2801" t="s"/>
      <c r="V2801" t="s"/>
      <c r="W2801" t="s"/>
      <c r="X2801" t="s"/>
      <c r="Y2801" t="s"/>
      <c r="Z2801" t="s"/>
      <c r="AA2801" t="s"/>
      <c r="AB2801" t="s">
        <v>30520</v>
      </c>
      <c r="AC2801" t="s">
        <v>30520</v>
      </c>
      <c r="AD2801" t="s">
        <v>63</v>
      </c>
      <c r="AE2801" t="s">
        <v>44</v>
      </c>
      <c r="AF2801" t="s">
        <v>30521</v>
      </c>
      <c r="AG2801" t="s">
        <v>8642</v>
      </c>
      <c r="AH2801" t="s">
        <v>63</v>
      </c>
      <c r="AI2801" t="s">
        <v>30522</v>
      </c>
      <c r="AJ2801" t="s">
        <v>92</v>
      </c>
      <c r="AK2801" t="s">
        <v>66</v>
      </c>
    </row>
    <row r="2802" spans="1:38">
      <c r="A2802" t="s">
        <v>30523</v>
      </c>
      <c r="B2802" t="s">
        <v>30524</v>
      </c>
      <c r="C2802" t="s">
        <v>30525</v>
      </c>
      <c r="D2802" t="s">
        <v>30526</v>
      </c>
      <c r="E2802" t="s">
        <v>30527</v>
      </c>
      <c r="F2802" t="s">
        <v>49</v>
      </c>
      <c r="G2802" t="s">
        <v>50</v>
      </c>
      <c r="H2802" t="s">
        <v>51</v>
      </c>
      <c r="I2802" t="s">
        <v>30528</v>
      </c>
      <c r="J2802" t="s"/>
      <c r="K2802" t="s">
        <v>30529</v>
      </c>
      <c r="L2802" t="s">
        <v>582</v>
      </c>
      <c r="M2802" t="s">
        <v>871</v>
      </c>
      <c r="N2802" t="s">
        <v>872</v>
      </c>
      <c r="O2802" t="s"/>
      <c r="P2802" t="s"/>
      <c r="Q2802" t="s">
        <v>93</v>
      </c>
      <c r="R2802" t="s">
        <v>30530</v>
      </c>
      <c r="S2802" t="s"/>
      <c r="T2802" t="s"/>
      <c r="U2802" t="s"/>
      <c r="V2802" t="s"/>
      <c r="W2802" t="s"/>
      <c r="X2802" t="s"/>
      <c r="Y2802" t="s"/>
      <c r="Z2802" t="s"/>
      <c r="AA2802" t="s"/>
      <c r="AB2802" t="s">
        <v>30531</v>
      </c>
      <c r="AC2802" t="s">
        <v>30531</v>
      </c>
      <c r="AD2802" t="s">
        <v>330</v>
      </c>
      <c r="AE2802" t="s">
        <v>44</v>
      </c>
      <c r="AF2802" t="s">
        <v>30532</v>
      </c>
      <c r="AG2802" t="s">
        <v>30533</v>
      </c>
      <c r="AH2802" t="s">
        <v>777</v>
      </c>
      <c r="AI2802" t="s">
        <v>30534</v>
      </c>
      <c r="AJ2802" t="s">
        <v>30535</v>
      </c>
      <c r="AK2802" t="s">
        <v>66</v>
      </c>
    </row>
    <row r="2803" spans="1:38">
      <c r="A2803" t="s">
        <v>30536</v>
      </c>
      <c r="B2803" t="s">
        <v>30537</v>
      </c>
      <c r="C2803" t="s">
        <v>30538</v>
      </c>
      <c r="D2803" t="s">
        <v>30539</v>
      </c>
      <c r="E2803" t="s">
        <v>30540</v>
      </c>
      <c r="F2803" t="s">
        <v>255</v>
      </c>
      <c r="G2803" t="s">
        <v>50</v>
      </c>
      <c r="H2803" t="s">
        <v>51</v>
      </c>
      <c r="I2803" t="s">
        <v>5583</v>
      </c>
      <c r="J2803" t="s"/>
      <c r="K2803" t="s">
        <v>138</v>
      </c>
      <c r="L2803" t="s">
        <v>582</v>
      </c>
      <c r="M2803" t="s">
        <v>871</v>
      </c>
      <c r="N2803" t="s">
        <v>1922</v>
      </c>
      <c r="O2803" t="s"/>
      <c r="P2803" t="s"/>
      <c r="Q2803" t="s">
        <v>67</v>
      </c>
      <c r="R2803" t="s"/>
      <c r="S2803" t="s"/>
      <c r="T2803" t="s"/>
      <c r="U2803" t="s"/>
      <c r="V2803" t="s"/>
      <c r="W2803" t="s">
        <v>30541</v>
      </c>
      <c r="X2803" t="s"/>
      <c r="Y2803" t="s"/>
      <c r="Z2803" t="s"/>
      <c r="AA2803" t="s"/>
      <c r="AB2803" t="s">
        <v>30542</v>
      </c>
      <c r="AC2803" t="s">
        <v>30542</v>
      </c>
      <c r="AD2803" t="s">
        <v>59</v>
      </c>
      <c r="AE2803" t="s">
        <v>44</v>
      </c>
      <c r="AF2803" t="s">
        <v>30543</v>
      </c>
      <c r="AG2803" t="s">
        <v>8465</v>
      </c>
      <c r="AH2803" t="s">
        <v>86</v>
      </c>
      <c r="AI2803" t="s">
        <v>30544</v>
      </c>
      <c r="AJ2803" t="s">
        <v>30545</v>
      </c>
      <c r="AK2803" t="s">
        <v>66</v>
      </c>
    </row>
    <row r="2804" spans="1:38">
      <c r="A2804" t="s">
        <v>30546</v>
      </c>
      <c r="B2804" t="s">
        <v>30547</v>
      </c>
      <c r="C2804" t="s">
        <v>30548</v>
      </c>
      <c r="D2804" t="s">
        <v>30549</v>
      </c>
      <c r="E2804" t="s">
        <v>30550</v>
      </c>
      <c r="F2804" t="s">
        <v>2562</v>
      </c>
      <c r="G2804" t="s">
        <v>50</v>
      </c>
      <c r="H2804" t="s">
        <v>51</v>
      </c>
      <c r="I2804" t="s">
        <v>3842</v>
      </c>
      <c r="J2804" t="s">
        <v>53</v>
      </c>
      <c r="K2804" t="s">
        <v>54</v>
      </c>
      <c r="L2804" t="s">
        <v>1701</v>
      </c>
      <c r="M2804" t="s">
        <v>1701</v>
      </c>
      <c r="N2804" t="s">
        <v>20515</v>
      </c>
      <c r="O2804" t="s">
        <v>103</v>
      </c>
      <c r="P2804" t="s">
        <v>14704</v>
      </c>
      <c r="Q2804" t="s">
        <v>93</v>
      </c>
      <c r="R2804" t="s">
        <v>30551</v>
      </c>
      <c r="S2804" t="s"/>
      <c r="T2804" t="s"/>
      <c r="U2804" t="s"/>
      <c r="V2804" t="s"/>
      <c r="W2804" t="s"/>
      <c r="X2804" t="s"/>
      <c r="Y2804" t="s"/>
      <c r="Z2804" t="s"/>
      <c r="AA2804" t="s"/>
      <c r="AB2804" t="s">
        <v>30552</v>
      </c>
      <c r="AC2804" t="s">
        <v>30553</v>
      </c>
      <c r="AD2804" t="s">
        <v>59</v>
      </c>
      <c r="AE2804" t="s">
        <v>277</v>
      </c>
      <c r="AF2804" t="s">
        <v>30554</v>
      </c>
      <c r="AG2804" t="s">
        <v>30555</v>
      </c>
      <c r="AH2804" t="s">
        <v>67</v>
      </c>
      <c r="AI2804" t="s">
        <v>30556</v>
      </c>
      <c r="AJ2804" t="s">
        <v>92</v>
      </c>
      <c r="AK2804" t="s">
        <v>66</v>
      </c>
    </row>
    <row r="2805" spans="1:38">
      <c r="A2805" t="s">
        <v>30557</v>
      </c>
      <c r="B2805" t="s">
        <v>30558</v>
      </c>
      <c r="C2805" t="s">
        <v>30559</v>
      </c>
      <c r="D2805" t="s">
        <v>30560</v>
      </c>
      <c r="E2805" t="s">
        <v>30561</v>
      </c>
      <c r="F2805" t="s">
        <v>438</v>
      </c>
      <c r="G2805" t="s">
        <v>50</v>
      </c>
      <c r="H2805" t="s">
        <v>51</v>
      </c>
      <c r="I2805" t="s">
        <v>2281</v>
      </c>
      <c r="J2805" t="s"/>
      <c r="K2805" t="s">
        <v>469</v>
      </c>
      <c r="L2805" t="s">
        <v>932</v>
      </c>
      <c r="M2805" t="s">
        <v>932</v>
      </c>
      <c r="N2805" t="s">
        <v>1747</v>
      </c>
      <c r="O2805" t="s">
        <v>918</v>
      </c>
      <c r="P2805" t="s"/>
      <c r="Q2805" t="s">
        <v>67</v>
      </c>
      <c r="R2805" t="s">
        <v>30562</v>
      </c>
      <c r="S2805" t="s"/>
      <c r="T2805" t="s"/>
      <c r="U2805" t="s"/>
      <c r="V2805" t="s"/>
      <c r="W2805" t="s"/>
      <c r="X2805" t="s"/>
      <c r="Y2805" t="s"/>
      <c r="Z2805" t="s"/>
      <c r="AA2805" t="s"/>
      <c r="AB2805" t="s">
        <v>30563</v>
      </c>
      <c r="AC2805" t="s">
        <v>30564</v>
      </c>
      <c r="AD2805" t="s">
        <v>142</v>
      </c>
      <c r="AE2805" t="s">
        <v>1064</v>
      </c>
      <c r="AF2805" t="s">
        <v>30565</v>
      </c>
      <c r="AG2805" t="s">
        <v>30566</v>
      </c>
      <c r="AH2805" t="s">
        <v>330</v>
      </c>
      <c r="AI2805" t="s">
        <v>30567</v>
      </c>
      <c r="AJ2805" t="s">
        <v>92</v>
      </c>
      <c r="AK2805" t="s">
        <v>66</v>
      </c>
    </row>
    <row r="2806" spans="1:38">
      <c r="A2806" t="s">
        <v>28703</v>
      </c>
      <c r="B2806" t="s">
        <v>30568</v>
      </c>
      <c r="C2806" t="s">
        <v>30569</v>
      </c>
      <c r="D2806" t="s"/>
      <c r="E2806" t="s">
        <v>30570</v>
      </c>
      <c r="F2806" t="s">
        <v>71</v>
      </c>
      <c r="G2806" t="s">
        <v>50</v>
      </c>
      <c r="H2806" t="s">
        <v>51</v>
      </c>
      <c r="I2806" t="s">
        <v>912</v>
      </c>
      <c r="J2806" t="s">
        <v>440</v>
      </c>
      <c r="K2806" t="s">
        <v>54</v>
      </c>
      <c r="L2806" t="s">
        <v>170</v>
      </c>
      <c r="M2806" t="s">
        <v>171</v>
      </c>
      <c r="N2806" t="s">
        <v>172</v>
      </c>
      <c r="O2806" t="s">
        <v>79</v>
      </c>
      <c r="P2806" t="s">
        <v>30571</v>
      </c>
      <c r="Q2806" t="s">
        <v>110</v>
      </c>
      <c r="R2806" t="s">
        <v>30572</v>
      </c>
      <c r="S2806" t="s"/>
      <c r="T2806" t="s"/>
      <c r="U2806" t="s"/>
      <c r="V2806" t="s"/>
      <c r="W2806" t="s"/>
      <c r="X2806" t="s"/>
      <c r="Y2806" t="s"/>
      <c r="Z2806" t="s"/>
      <c r="AA2806" t="s"/>
      <c r="AB2806" t="s">
        <v>30573</v>
      </c>
      <c r="AC2806" t="s">
        <v>30574</v>
      </c>
      <c r="AD2806" t="s">
        <v>209</v>
      </c>
      <c r="AE2806" t="s">
        <v>44</v>
      </c>
      <c r="AF2806" t="s">
        <v>30575</v>
      </c>
      <c r="AG2806" t="s">
        <v>30576</v>
      </c>
      <c r="AH2806" t="s">
        <v>162</v>
      </c>
      <c r="AI2806" t="s">
        <v>30577</v>
      </c>
      <c r="AJ2806" t="s">
        <v>92</v>
      </c>
      <c r="AK2806" t="s">
        <v>66</v>
      </c>
    </row>
    <row r="2807" spans="1:38">
      <c r="A2807" t="s">
        <v>30578</v>
      </c>
      <c r="B2807" t="s">
        <v>30579</v>
      </c>
      <c r="C2807" t="s">
        <v>30580</v>
      </c>
      <c r="D2807" t="s">
        <v>30581</v>
      </c>
      <c r="E2807" t="s">
        <v>30582</v>
      </c>
      <c r="F2807" t="s">
        <v>697</v>
      </c>
      <c r="G2807" t="s">
        <v>50</v>
      </c>
      <c r="H2807" t="s">
        <v>51</v>
      </c>
      <c r="I2807" t="s">
        <v>2305</v>
      </c>
      <c r="J2807" t="s"/>
      <c r="K2807" t="s">
        <v>2306</v>
      </c>
      <c r="L2807" t="s">
        <v>355</v>
      </c>
      <c r="M2807" t="s">
        <v>356</v>
      </c>
      <c r="N2807" t="s">
        <v>357</v>
      </c>
      <c r="O2807" t="s">
        <v>241</v>
      </c>
      <c r="P2807" t="s">
        <v>8989</v>
      </c>
      <c r="Q2807" t="s">
        <v>93</v>
      </c>
      <c r="R2807" t="s">
        <v>30583</v>
      </c>
      <c r="S2807" t="s"/>
      <c r="T2807" t="s"/>
      <c r="U2807" t="s"/>
      <c r="V2807" t="s"/>
      <c r="W2807" t="s"/>
      <c r="X2807" t="s"/>
      <c r="Y2807" t="s"/>
      <c r="Z2807" t="s"/>
      <c r="AA2807" t="s"/>
      <c r="AB2807" t="s">
        <v>30584</v>
      </c>
      <c r="AC2807" t="s">
        <v>30585</v>
      </c>
      <c r="AD2807" t="s">
        <v>93</v>
      </c>
      <c r="AE2807" t="s">
        <v>277</v>
      </c>
      <c r="AF2807" t="s">
        <v>30586</v>
      </c>
      <c r="AG2807" t="s">
        <v>30587</v>
      </c>
      <c r="AH2807" t="s">
        <v>44</v>
      </c>
      <c r="AI2807" t="s">
        <v>30588</v>
      </c>
      <c r="AJ2807" t="s">
        <v>92</v>
      </c>
      <c r="AK2807" t="s">
        <v>66</v>
      </c>
    </row>
    <row r="2808" spans="1:38">
      <c r="A2808" t="s">
        <v>30589</v>
      </c>
      <c r="B2808" t="s">
        <v>30590</v>
      </c>
      <c r="C2808" t="s">
        <v>30591</v>
      </c>
      <c r="D2808" t="s">
        <v>30592</v>
      </c>
      <c r="E2808" t="s">
        <v>30593</v>
      </c>
      <c r="F2808" t="s">
        <v>49</v>
      </c>
      <c r="G2808" t="s">
        <v>50</v>
      </c>
      <c r="H2808" t="s">
        <v>51</v>
      </c>
      <c r="I2808" t="s">
        <v>30594</v>
      </c>
      <c r="J2808" t="s"/>
      <c r="K2808" t="s">
        <v>271</v>
      </c>
      <c r="L2808" t="s">
        <v>782</v>
      </c>
      <c r="M2808" t="s">
        <v>782</v>
      </c>
      <c r="N2808" t="s">
        <v>783</v>
      </c>
      <c r="O2808" t="s"/>
      <c r="P2808" t="s"/>
      <c r="Q2808" t="s">
        <v>44</v>
      </c>
      <c r="R2808" t="s"/>
      <c r="S2808" t="s"/>
      <c r="T2808" t="s"/>
      <c r="U2808" t="s"/>
      <c r="V2808" t="s"/>
      <c r="W2808" t="s"/>
      <c r="X2808" t="s"/>
      <c r="Y2808" t="s"/>
      <c r="Z2808" t="s"/>
      <c r="AA2808" t="s"/>
      <c r="AB2808" t="s">
        <v>30595</v>
      </c>
      <c r="AC2808" t="s">
        <v>30595</v>
      </c>
      <c r="AD2808" t="s">
        <v>174</v>
      </c>
      <c r="AE2808" t="s">
        <v>1105</v>
      </c>
      <c r="AF2808" t="s">
        <v>30596</v>
      </c>
      <c r="AG2808" t="s">
        <v>30597</v>
      </c>
      <c r="AH2808" t="s">
        <v>86</v>
      </c>
      <c r="AI2808" t="s">
        <v>30598</v>
      </c>
      <c r="AJ2808" t="s">
        <v>30599</v>
      </c>
      <c r="AK2808" t="s">
        <v>66</v>
      </c>
    </row>
    <row r="2809" spans="1:38">
      <c r="A2809" t="s">
        <v>30600</v>
      </c>
      <c r="B2809" t="s">
        <v>30601</v>
      </c>
      <c r="C2809" t="s">
        <v>30602</v>
      </c>
      <c r="D2809" t="s">
        <v>30603</v>
      </c>
      <c r="E2809" t="s">
        <v>30604</v>
      </c>
      <c r="F2809" t="s">
        <v>98</v>
      </c>
      <c r="G2809" t="s">
        <v>50</v>
      </c>
      <c r="H2809" t="s">
        <v>51</v>
      </c>
      <c r="I2809" t="s">
        <v>7427</v>
      </c>
      <c r="J2809" t="s"/>
      <c r="K2809" t="s">
        <v>569</v>
      </c>
      <c r="L2809" t="s">
        <v>55</v>
      </c>
      <c r="M2809" t="s">
        <v>56</v>
      </c>
      <c r="N2809" t="s">
        <v>611</v>
      </c>
      <c r="O2809" t="s">
        <v>433</v>
      </c>
      <c r="P2809" t="s"/>
      <c r="Q2809" t="s">
        <v>67</v>
      </c>
      <c r="R2809" t="s">
        <v>30605</v>
      </c>
      <c r="S2809" t="s"/>
      <c r="T2809" t="s"/>
      <c r="U2809" t="s"/>
      <c r="V2809" t="s"/>
      <c r="W2809" t="s"/>
      <c r="X2809" t="s"/>
      <c r="Y2809" t="s"/>
      <c r="Z2809" t="s"/>
      <c r="AA2809" t="s"/>
      <c r="AB2809" t="s">
        <v>30606</v>
      </c>
      <c r="AC2809" t="s">
        <v>30607</v>
      </c>
      <c r="AD2809" t="s">
        <v>192</v>
      </c>
      <c r="AE2809" t="s">
        <v>247</v>
      </c>
      <c r="AF2809" t="s">
        <v>30608</v>
      </c>
      <c r="AG2809" t="s">
        <v>30609</v>
      </c>
      <c r="AH2809" t="s">
        <v>142</v>
      </c>
      <c r="AI2809" t="s">
        <v>30610</v>
      </c>
      <c r="AJ2809" t="s">
        <v>92</v>
      </c>
      <c r="AK2809" t="s">
        <v>66</v>
      </c>
    </row>
    <row r="2810" spans="1:38">
      <c r="A2810" t="s">
        <v>27084</v>
      </c>
      <c r="B2810" t="s">
        <v>30611</v>
      </c>
      <c r="C2810" t="s">
        <v>30612</v>
      </c>
      <c r="D2810" t="s">
        <v>30613</v>
      </c>
      <c r="E2810" t="s">
        <v>30614</v>
      </c>
      <c r="F2810" t="s"/>
      <c r="G2810" t="s">
        <v>72</v>
      </c>
      <c r="H2810" t="s">
        <v>51</v>
      </c>
      <c r="I2810" t="s">
        <v>30615</v>
      </c>
      <c r="J2810" t="s">
        <v>4562</v>
      </c>
      <c r="K2810" t="s">
        <v>569</v>
      </c>
      <c r="L2810" t="s">
        <v>76</v>
      </c>
      <c r="M2810" t="s">
        <v>77</v>
      </c>
      <c r="N2810" t="s">
        <v>860</v>
      </c>
      <c r="O2810" t="s">
        <v>79</v>
      </c>
      <c r="P2810" t="s"/>
      <c r="Q2810" t="s"/>
      <c r="R2810" t="s"/>
      <c r="S2810" t="s"/>
      <c r="T2810" t="s"/>
      <c r="U2810" t="s"/>
      <c r="V2810" t="s"/>
      <c r="W2810" t="s">
        <v>30616</v>
      </c>
      <c r="X2810" t="s"/>
      <c r="Y2810" t="s"/>
      <c r="Z2810" t="s"/>
      <c r="AA2810" t="s"/>
      <c r="AB2810" t="s">
        <v>30617</v>
      </c>
      <c r="AC2810" t="s">
        <v>30617</v>
      </c>
      <c r="AD2810" t="s">
        <v>110</v>
      </c>
      <c r="AE2810" t="s">
        <v>515</v>
      </c>
      <c r="AF2810" t="s">
        <v>30618</v>
      </c>
      <c r="AG2810" t="s">
        <v>30619</v>
      </c>
      <c r="AH2810" t="s">
        <v>59</v>
      </c>
      <c r="AI2810" t="s">
        <v>30620</v>
      </c>
      <c r="AJ2810" t="s">
        <v>92</v>
      </c>
      <c r="AK2810" t="s">
        <v>66</v>
      </c>
    </row>
    <row r="2811" spans="1:38">
      <c r="A2811" t="s">
        <v>30621</v>
      </c>
      <c r="B2811" t="s">
        <v>30622</v>
      </c>
      <c r="C2811" t="s">
        <v>30623</v>
      </c>
      <c r="D2811" t="s">
        <v>30624</v>
      </c>
      <c r="E2811" t="s">
        <v>30625</v>
      </c>
      <c r="F2811" t="s">
        <v>21548</v>
      </c>
      <c r="G2811" t="s">
        <v>72</v>
      </c>
      <c r="H2811" t="s">
        <v>51</v>
      </c>
      <c r="I2811" t="s">
        <v>30626</v>
      </c>
      <c r="J2811" t="s">
        <v>53</v>
      </c>
      <c r="K2811" t="s">
        <v>54</v>
      </c>
      <c r="L2811" t="s">
        <v>322</v>
      </c>
      <c r="M2811" t="s">
        <v>323</v>
      </c>
      <c r="N2811" t="s">
        <v>1088</v>
      </c>
      <c r="O2811" t="s">
        <v>433</v>
      </c>
      <c r="P2811" t="s"/>
      <c r="Q2811" t="s"/>
      <c r="R2811" t="s"/>
      <c r="S2811" t="s"/>
      <c r="T2811" t="s"/>
      <c r="U2811" t="s"/>
      <c r="V2811" t="s">
        <v>67</v>
      </c>
      <c r="W2811" t="s">
        <v>30627</v>
      </c>
      <c r="X2811" t="s"/>
      <c r="Y2811" t="s"/>
      <c r="Z2811" t="s"/>
      <c r="AA2811" t="s">
        <v>84</v>
      </c>
      <c r="AB2811" t="s">
        <v>30628</v>
      </c>
      <c r="AC2811" t="s">
        <v>30629</v>
      </c>
      <c r="AD2811" t="s">
        <v>110</v>
      </c>
      <c r="AE2811" t="s">
        <v>515</v>
      </c>
      <c r="AF2811" t="s">
        <v>30630</v>
      </c>
      <c r="AG2811" t="s">
        <v>30631</v>
      </c>
      <c r="AH2811" t="s">
        <v>86</v>
      </c>
      <c r="AI2811" t="s">
        <v>30632</v>
      </c>
      <c r="AJ2811" t="s">
        <v>92</v>
      </c>
      <c r="AK2811" t="s">
        <v>66</v>
      </c>
    </row>
    <row r="2812" spans="1:38">
      <c r="A2812" t="s">
        <v>11159</v>
      </c>
      <c r="B2812" t="s">
        <v>30633</v>
      </c>
      <c r="C2812" t="s">
        <v>30634</v>
      </c>
      <c r="D2812" t="s">
        <v>30635</v>
      </c>
      <c r="E2812" t="s">
        <v>30636</v>
      </c>
      <c r="F2812" t="s">
        <v>2409</v>
      </c>
      <c r="G2812" t="s">
        <v>50</v>
      </c>
      <c r="H2812" t="s">
        <v>234</v>
      </c>
      <c r="I2812" t="s">
        <v>842</v>
      </c>
      <c r="J2812" t="s">
        <v>842</v>
      </c>
      <c r="K2812" t="s">
        <v>54</v>
      </c>
      <c r="L2812" t="s">
        <v>170</v>
      </c>
      <c r="M2812" t="s">
        <v>171</v>
      </c>
      <c r="N2812" t="s">
        <v>4951</v>
      </c>
      <c r="O2812" t="s">
        <v>79</v>
      </c>
      <c r="P2812" t="s"/>
      <c r="Q2812" t="s"/>
      <c r="R2812" t="s"/>
      <c r="S2812" t="s"/>
      <c r="T2812" t="s">
        <v>67</v>
      </c>
      <c r="U2812" t="s"/>
      <c r="V2812" t="s"/>
      <c r="W2812" t="s"/>
      <c r="X2812" t="s"/>
      <c r="Y2812" t="s"/>
      <c r="Z2812" t="s">
        <v>30637</v>
      </c>
      <c r="AA2812" t="s"/>
      <c r="AB2812" t="s">
        <v>30638</v>
      </c>
      <c r="AC2812" t="s">
        <v>30638</v>
      </c>
      <c r="AD2812" t="s">
        <v>59</v>
      </c>
      <c r="AE2812" t="s">
        <v>60</v>
      </c>
      <c r="AF2812" t="s">
        <v>30639</v>
      </c>
      <c r="AG2812" t="s">
        <v>30640</v>
      </c>
      <c r="AH2812" t="s">
        <v>59</v>
      </c>
      <c r="AI2812" t="s">
        <v>30641</v>
      </c>
      <c r="AJ2812" t="s">
        <v>92</v>
      </c>
      <c r="AK2812" t="s">
        <v>66</v>
      </c>
    </row>
    <row r="2813" spans="1:38">
      <c r="A2813" t="s">
        <v>30642</v>
      </c>
      <c r="B2813" t="s">
        <v>30643</v>
      </c>
      <c r="C2813" t="s">
        <v>30644</v>
      </c>
      <c r="D2813" t="s">
        <v>30645</v>
      </c>
      <c r="E2813" t="s">
        <v>30646</v>
      </c>
      <c r="F2813" t="s"/>
      <c r="G2813" t="s">
        <v>50</v>
      </c>
      <c r="H2813" t="s">
        <v>51</v>
      </c>
      <c r="I2813" t="s">
        <v>23912</v>
      </c>
      <c r="J2813" t="s"/>
      <c r="K2813" t="s">
        <v>11146</v>
      </c>
      <c r="L2813" t="s">
        <v>238</v>
      </c>
      <c r="M2813" t="s">
        <v>660</v>
      </c>
      <c r="N2813" t="s">
        <v>661</v>
      </c>
      <c r="O2813" t="s"/>
      <c r="P2813" t="s"/>
      <c r="Q2813" t="s">
        <v>44</v>
      </c>
      <c r="R2813" t="s"/>
      <c r="S2813" t="s"/>
      <c r="T2813" t="s"/>
      <c r="U2813" t="s"/>
      <c r="V2813" t="s"/>
      <c r="W2813" t="s"/>
      <c r="X2813" t="s"/>
      <c r="Y2813" t="s"/>
      <c r="Z2813" t="s"/>
      <c r="AA2813" t="s"/>
      <c r="AB2813" t="s">
        <v>30647</v>
      </c>
      <c r="AC2813" t="s">
        <v>30647</v>
      </c>
      <c r="AD2813" t="s">
        <v>93</v>
      </c>
      <c r="AE2813" t="s">
        <v>277</v>
      </c>
      <c r="AF2813" t="s">
        <v>30648</v>
      </c>
      <c r="AG2813" t="s">
        <v>11215</v>
      </c>
      <c r="AH2813" t="s">
        <v>44</v>
      </c>
      <c r="AI2813" t="s">
        <v>30649</v>
      </c>
      <c r="AJ2813" t="s">
        <v>30650</v>
      </c>
      <c r="AK2813" t="s">
        <v>66</v>
      </c>
    </row>
    <row r="2814" spans="1:38">
      <c r="A2814" t="s">
        <v>30651</v>
      </c>
      <c r="B2814" t="s">
        <v>30652</v>
      </c>
      <c r="C2814" t="s">
        <v>18763</v>
      </c>
      <c r="D2814" t="s">
        <v>30653</v>
      </c>
      <c r="E2814" t="s">
        <v>30654</v>
      </c>
      <c r="F2814" t="s"/>
      <c r="G2814" t="s">
        <v>50</v>
      </c>
      <c r="H2814" t="s">
        <v>51</v>
      </c>
      <c r="I2814" t="s">
        <v>1304</v>
      </c>
      <c r="J2814" t="s">
        <v>440</v>
      </c>
      <c r="K2814" t="s">
        <v>54</v>
      </c>
      <c r="L2814" t="s">
        <v>189</v>
      </c>
      <c r="M2814" t="s">
        <v>190</v>
      </c>
      <c r="N2814" t="s">
        <v>4800</v>
      </c>
      <c r="O2814" t="s">
        <v>209</v>
      </c>
      <c r="P2814" t="s"/>
      <c r="Q2814" t="s"/>
      <c r="R2814" t="s"/>
      <c r="S2814" t="s"/>
      <c r="T2814" t="s">
        <v>67</v>
      </c>
      <c r="U2814" t="s"/>
      <c r="V2814" t="s"/>
      <c r="W2814" t="s"/>
      <c r="X2814" t="s"/>
      <c r="Y2814" t="s"/>
      <c r="Z2814" t="s"/>
      <c r="AA2814" t="s"/>
      <c r="AB2814" t="s">
        <v>30655</v>
      </c>
      <c r="AC2814" t="s">
        <v>30656</v>
      </c>
      <c r="AD2814" t="s">
        <v>124</v>
      </c>
      <c r="AE2814" t="s">
        <v>44</v>
      </c>
      <c r="AF2814" t="s">
        <v>30657</v>
      </c>
      <c r="AG2814" t="s">
        <v>20279</v>
      </c>
      <c r="AH2814" t="s">
        <v>301</v>
      </c>
      <c r="AI2814" t="s">
        <v>30658</v>
      </c>
      <c r="AJ2814" t="s">
        <v>92</v>
      </c>
      <c r="AK2814" t="s">
        <v>66</v>
      </c>
    </row>
    <row r="2815" spans="1:38">
      <c r="A2815" t="s">
        <v>30659</v>
      </c>
      <c r="B2815" t="s">
        <v>30660</v>
      </c>
      <c r="C2815" t="s">
        <v>30661</v>
      </c>
      <c r="D2815" t="s">
        <v>30662</v>
      </c>
      <c r="E2815" t="s">
        <v>30663</v>
      </c>
      <c r="F2815" t="s">
        <v>1102</v>
      </c>
      <c r="G2815" t="s">
        <v>50</v>
      </c>
      <c r="H2815" t="s">
        <v>51</v>
      </c>
      <c r="I2815" t="s">
        <v>30664</v>
      </c>
      <c r="J2815" t="s"/>
      <c r="K2815" t="s">
        <v>1784</v>
      </c>
      <c r="L2815" t="s">
        <v>170</v>
      </c>
      <c r="M2815" t="s">
        <v>336</v>
      </c>
      <c r="N2815" t="s">
        <v>337</v>
      </c>
      <c r="O2815" t="s">
        <v>79</v>
      </c>
      <c r="P2815" t="s">
        <v>30665</v>
      </c>
      <c r="Q2815" t="s">
        <v>63</v>
      </c>
      <c r="R2815" t="s">
        <v>30666</v>
      </c>
      <c r="S2815" t="s"/>
      <c r="T2815" t="s"/>
      <c r="U2815" t="s"/>
      <c r="V2815" t="s"/>
      <c r="W2815" t="s"/>
      <c r="X2815" t="s"/>
      <c r="Y2815" t="s"/>
      <c r="Z2815" t="s"/>
      <c r="AA2815" t="s"/>
      <c r="AB2815" t="s">
        <v>30667</v>
      </c>
      <c r="AC2815" t="s">
        <v>30668</v>
      </c>
      <c r="AD2815" t="s">
        <v>174</v>
      </c>
      <c r="AE2815" t="s">
        <v>44</v>
      </c>
      <c r="AF2815" t="s">
        <v>30669</v>
      </c>
      <c r="AG2815" t="s">
        <v>11136</v>
      </c>
      <c r="AH2815" t="s">
        <v>209</v>
      </c>
      <c r="AI2815" t="s">
        <v>30670</v>
      </c>
      <c r="AJ2815" t="s">
        <v>92</v>
      </c>
      <c r="AK2815" t="s">
        <v>66</v>
      </c>
    </row>
    <row r="2816" spans="1:38">
      <c r="A2816" t="s">
        <v>30671</v>
      </c>
      <c r="B2816" t="s">
        <v>30672</v>
      </c>
      <c r="C2816" t="s">
        <v>30673</v>
      </c>
      <c r="D2816" t="s">
        <v>30674</v>
      </c>
      <c r="E2816" t="s">
        <v>30675</v>
      </c>
      <c r="F2816" t="s"/>
      <c r="G2816" t="s">
        <v>72</v>
      </c>
      <c r="H2816" t="s">
        <v>51</v>
      </c>
      <c r="I2816" t="s">
        <v>17822</v>
      </c>
      <c r="J2816" t="s">
        <v>187</v>
      </c>
      <c r="K2816" t="s">
        <v>188</v>
      </c>
      <c r="L2816" t="s">
        <v>272</v>
      </c>
      <c r="M2816" t="s">
        <v>1237</v>
      </c>
      <c r="N2816" t="s">
        <v>14589</v>
      </c>
      <c r="O2816" t="s">
        <v>86</v>
      </c>
      <c r="P2816" t="s"/>
      <c r="Q2816" t="s"/>
      <c r="R2816" t="s"/>
      <c r="S2816" t="s"/>
      <c r="T2816" t="s"/>
      <c r="U2816" t="s"/>
      <c r="V2816" t="s"/>
      <c r="W2816" t="s">
        <v>30676</v>
      </c>
      <c r="X2816" t="s"/>
      <c r="Y2816" t="s"/>
      <c r="Z2816" t="s"/>
      <c r="AA2816" t="s"/>
      <c r="AB2816" t="s">
        <v>30677</v>
      </c>
      <c r="AC2816" t="s">
        <v>30678</v>
      </c>
      <c r="AD2816" t="s">
        <v>124</v>
      </c>
      <c r="AE2816" t="s">
        <v>4170</v>
      </c>
      <c r="AF2816" t="s">
        <v>30679</v>
      </c>
      <c r="AG2816" t="s">
        <v>30680</v>
      </c>
      <c r="AH2816" t="s">
        <v>124</v>
      </c>
      <c r="AI2816" t="s">
        <v>30681</v>
      </c>
      <c r="AJ2816" t="s">
        <v>92</v>
      </c>
      <c r="AK2816" t="s">
        <v>66</v>
      </c>
    </row>
    <row r="2817" spans="1:38">
      <c r="A2817" t="s">
        <v>29169</v>
      </c>
      <c r="B2817" t="s">
        <v>30682</v>
      </c>
      <c r="C2817" t="s">
        <v>30683</v>
      </c>
      <c r="D2817" t="s"/>
      <c r="E2817" t="s">
        <v>30684</v>
      </c>
      <c r="F2817" t="s">
        <v>117</v>
      </c>
      <c r="G2817" t="s">
        <v>72</v>
      </c>
      <c r="H2817" t="s">
        <v>51</v>
      </c>
      <c r="I2817" t="s">
        <v>22787</v>
      </c>
      <c r="J2817" t="s">
        <v>99</v>
      </c>
      <c r="K2817" t="s">
        <v>54</v>
      </c>
      <c r="L2817" t="s">
        <v>272</v>
      </c>
      <c r="M2817" t="s">
        <v>273</v>
      </c>
      <c r="N2817" t="s">
        <v>728</v>
      </c>
      <c r="O2817" t="s">
        <v>79</v>
      </c>
      <c r="P2817" t="s"/>
      <c r="Q2817" t="s"/>
      <c r="R2817" t="s"/>
      <c r="S2817" t="s"/>
      <c r="T2817" t="s"/>
      <c r="U2817" t="s"/>
      <c r="V2817" t="s"/>
      <c r="W2817" t="s">
        <v>30685</v>
      </c>
      <c r="X2817" t="s"/>
      <c r="Y2817" t="s"/>
      <c r="Z2817" t="s"/>
      <c r="AA2817" t="s"/>
      <c r="AB2817" t="s">
        <v>30686</v>
      </c>
      <c r="AC2817" t="s">
        <v>30686</v>
      </c>
      <c r="AD2817" t="s">
        <v>301</v>
      </c>
      <c r="AE2817" t="s">
        <v>60</v>
      </c>
      <c r="AF2817" t="s">
        <v>30687</v>
      </c>
      <c r="AG2817" t="s">
        <v>30688</v>
      </c>
      <c r="AH2817" t="s">
        <v>433</v>
      </c>
      <c r="AI2817" t="s">
        <v>30689</v>
      </c>
      <c r="AJ2817" t="s">
        <v>92</v>
      </c>
      <c r="AK2817" t="s">
        <v>66</v>
      </c>
    </row>
    <row r="2818" spans="1:38">
      <c r="A2818" t="s">
        <v>30690</v>
      </c>
      <c r="B2818" t="s">
        <v>30691</v>
      </c>
      <c r="C2818" t="s">
        <v>30692</v>
      </c>
      <c r="D2818" t="s">
        <v>30693</v>
      </c>
      <c r="E2818" t="s">
        <v>30694</v>
      </c>
      <c r="F2818" t="s"/>
      <c r="G2818" t="s">
        <v>50</v>
      </c>
      <c r="H2818" t="s">
        <v>234</v>
      </c>
      <c r="I2818" t="s">
        <v>30342</v>
      </c>
      <c r="J2818" t="s">
        <v>53</v>
      </c>
      <c r="K2818" t="s">
        <v>54</v>
      </c>
      <c r="L2818" t="s">
        <v>219</v>
      </c>
      <c r="M2818" t="s">
        <v>4914</v>
      </c>
      <c r="N2818" t="s">
        <v>4915</v>
      </c>
      <c r="O2818" t="s">
        <v>241</v>
      </c>
      <c r="P2818" t="s">
        <v>30695</v>
      </c>
      <c r="Q2818" t="s">
        <v>93</v>
      </c>
      <c r="R2818" t="s"/>
      <c r="S2818" t="s">
        <v>30696</v>
      </c>
      <c r="T2818" t="s">
        <v>93</v>
      </c>
      <c r="U2818" t="s"/>
      <c r="V2818" t="s"/>
      <c r="W2818" t="s"/>
      <c r="X2818" t="s"/>
      <c r="Y2818" t="s"/>
      <c r="Z2818" t="s">
        <v>30697</v>
      </c>
      <c r="AA2818" t="s"/>
      <c r="AB2818" t="s">
        <v>30698</v>
      </c>
      <c r="AC2818" t="s">
        <v>30699</v>
      </c>
      <c r="AD2818" t="s">
        <v>93</v>
      </c>
      <c r="AE2818" t="s">
        <v>44</v>
      </c>
      <c r="AF2818" t="s">
        <v>30700</v>
      </c>
      <c r="AG2818" t="s">
        <v>30701</v>
      </c>
      <c r="AH2818" t="s">
        <v>44</v>
      </c>
      <c r="AI2818" t="s">
        <v>30702</v>
      </c>
      <c r="AJ2818" t="s">
        <v>92</v>
      </c>
      <c r="AK2818" t="s">
        <v>66</v>
      </c>
    </row>
    <row r="2819" spans="1:38">
      <c r="A2819" t="s">
        <v>30703</v>
      </c>
      <c r="B2819" t="s">
        <v>30704</v>
      </c>
      <c r="C2819" t="s">
        <v>30705</v>
      </c>
      <c r="D2819" t="s">
        <v>30706</v>
      </c>
      <c r="E2819" t="s">
        <v>30707</v>
      </c>
      <c r="F2819" t="s"/>
      <c r="G2819" t="s">
        <v>50</v>
      </c>
      <c r="H2819" t="s">
        <v>51</v>
      </c>
      <c r="I2819" t="s">
        <v>1249</v>
      </c>
      <c r="J2819" t="s">
        <v>1250</v>
      </c>
      <c r="K2819" t="s">
        <v>525</v>
      </c>
      <c r="L2819" t="s">
        <v>204</v>
      </c>
      <c r="M2819" t="s">
        <v>205</v>
      </c>
      <c r="N2819" t="s">
        <v>206</v>
      </c>
      <c r="O2819" t="s"/>
      <c r="P2819" t="s"/>
      <c r="Q2819" t="s"/>
      <c r="R2819" t="s"/>
      <c r="S2819" t="s"/>
      <c r="T2819" t="s"/>
      <c r="U2819" t="s"/>
      <c r="V2819" t="s"/>
      <c r="W2819" t="s"/>
      <c r="X2819" t="s"/>
      <c r="Y2819" t="s"/>
      <c r="Z2819" t="s"/>
      <c r="AA2819" t="s"/>
      <c r="AB2819" t="s">
        <v>30708</v>
      </c>
      <c r="AC2819" t="s">
        <v>30709</v>
      </c>
      <c r="AD2819" t="s">
        <v>59</v>
      </c>
      <c r="AE2819" t="s">
        <v>44</v>
      </c>
      <c r="AF2819" t="s">
        <v>30710</v>
      </c>
      <c r="AG2819" t="s">
        <v>1233</v>
      </c>
      <c r="AH2819" t="s">
        <v>209</v>
      </c>
      <c r="AI2819" t="s">
        <v>30711</v>
      </c>
      <c r="AJ2819" t="s">
        <v>92</v>
      </c>
      <c r="AK2819" t="s">
        <v>66</v>
      </c>
    </row>
    <row r="2820" spans="1:38">
      <c r="A2820" t="s">
        <v>30576</v>
      </c>
      <c r="B2820" t="s">
        <v>30712</v>
      </c>
      <c r="C2820" t="s">
        <v>30713</v>
      </c>
      <c r="D2820" t="s">
        <v>30714</v>
      </c>
      <c r="E2820" t="s">
        <v>30715</v>
      </c>
      <c r="F2820" t="s">
        <v>1154</v>
      </c>
      <c r="G2820" t="s">
        <v>72</v>
      </c>
      <c r="H2820" t="s">
        <v>51</v>
      </c>
      <c r="I2820" t="s">
        <v>954</v>
      </c>
      <c r="J2820" t="s">
        <v>53</v>
      </c>
      <c r="K2820" t="s">
        <v>54</v>
      </c>
      <c r="L2820" t="s">
        <v>470</v>
      </c>
      <c r="M2820" t="s">
        <v>685</v>
      </c>
      <c r="N2820" t="s">
        <v>686</v>
      </c>
      <c r="O2820" t="s">
        <v>142</v>
      </c>
      <c r="P2820" t="s"/>
      <c r="Q2820" t="s"/>
      <c r="R2820" t="s"/>
      <c r="S2820" t="s"/>
      <c r="T2820" t="s"/>
      <c r="U2820" t="s"/>
      <c r="V2820" t="s">
        <v>67</v>
      </c>
      <c r="W2820" t="s">
        <v>30716</v>
      </c>
      <c r="X2820" t="s"/>
      <c r="Y2820" t="s"/>
      <c r="Z2820" t="s"/>
      <c r="AA2820" t="s">
        <v>84</v>
      </c>
      <c r="AB2820" t="s">
        <v>30717</v>
      </c>
      <c r="AC2820" t="s">
        <v>30718</v>
      </c>
      <c r="AD2820" t="s">
        <v>174</v>
      </c>
      <c r="AE2820" t="s">
        <v>387</v>
      </c>
      <c r="AF2820" t="s">
        <v>30719</v>
      </c>
      <c r="AG2820" t="s">
        <v>30720</v>
      </c>
      <c r="AH2820" t="s">
        <v>112</v>
      </c>
      <c r="AI2820" t="s">
        <v>30721</v>
      </c>
      <c r="AJ2820" t="s">
        <v>92</v>
      </c>
      <c r="AK2820" t="s">
        <v>66</v>
      </c>
    </row>
    <row r="2821" spans="1:38">
      <c r="A2821" t="s">
        <v>30722</v>
      </c>
      <c r="B2821" t="s">
        <v>30723</v>
      </c>
      <c r="C2821" t="s">
        <v>30724</v>
      </c>
      <c r="D2821" t="s">
        <v>30725</v>
      </c>
      <c r="E2821" t="s">
        <v>30726</v>
      </c>
      <c r="F2821" t="s"/>
      <c r="G2821" t="s">
        <v>50</v>
      </c>
      <c r="H2821" t="s">
        <v>51</v>
      </c>
      <c r="I2821" t="s"/>
      <c r="J2821" t="s"/>
      <c r="K2821" t="s">
        <v>4255</v>
      </c>
      <c r="L2821" t="s">
        <v>322</v>
      </c>
      <c r="M2821" t="s">
        <v>486</v>
      </c>
      <c r="N2821" t="s">
        <v>1371</v>
      </c>
      <c r="O2821" t="s">
        <v>433</v>
      </c>
      <c r="P2821" t="s">
        <v>30727</v>
      </c>
      <c r="Q2821" t="s">
        <v>67</v>
      </c>
      <c r="R2821" t="s">
        <v>30728</v>
      </c>
      <c r="S2821" t="s"/>
      <c r="T2821" t="s"/>
      <c r="U2821" t="s"/>
      <c r="V2821" t="s"/>
      <c r="W2821" t="s"/>
      <c r="X2821" t="s"/>
      <c r="Y2821" t="s"/>
      <c r="Z2821" t="s"/>
      <c r="AA2821" t="s"/>
      <c r="AB2821" t="s">
        <v>30729</v>
      </c>
      <c r="AC2821" t="s">
        <v>30729</v>
      </c>
      <c r="AD2821" t="s">
        <v>93</v>
      </c>
      <c r="AE2821" t="s">
        <v>277</v>
      </c>
      <c r="AF2821" t="s">
        <v>30730</v>
      </c>
      <c r="AG2821" t="s">
        <v>30731</v>
      </c>
      <c r="AH2821" t="s">
        <v>44</v>
      </c>
      <c r="AI2821" t="s">
        <v>30732</v>
      </c>
      <c r="AJ2821" t="s">
        <v>92</v>
      </c>
      <c r="AK2821" t="s">
        <v>66</v>
      </c>
    </row>
    <row r="2822" spans="1:38">
      <c r="A2822" t="s">
        <v>30733</v>
      </c>
      <c r="B2822" t="s">
        <v>30734</v>
      </c>
      <c r="C2822" t="s">
        <v>30735</v>
      </c>
      <c r="D2822" t="s">
        <v>30736</v>
      </c>
      <c r="E2822" t="s">
        <v>30737</v>
      </c>
      <c r="F2822" t="s"/>
      <c r="G2822" t="s">
        <v>50</v>
      </c>
      <c r="H2822" t="s">
        <v>51</v>
      </c>
      <c r="I2822" t="s">
        <v>6514</v>
      </c>
      <c r="J2822" t="s">
        <v>2633</v>
      </c>
      <c r="K2822" t="s">
        <v>54</v>
      </c>
      <c r="L2822" t="s">
        <v>139</v>
      </c>
      <c r="M2822" t="s">
        <v>140</v>
      </c>
      <c r="N2822" t="s">
        <v>141</v>
      </c>
      <c r="O2822" t="s"/>
      <c r="P2822" t="s"/>
      <c r="Q2822" t="s">
        <v>44</v>
      </c>
      <c r="R2822" t="s"/>
      <c r="S2822" t="s"/>
      <c r="T2822" t="s"/>
      <c r="U2822" t="s"/>
      <c r="V2822" t="s"/>
      <c r="W2822" t="s"/>
      <c r="X2822" t="s"/>
      <c r="Y2822" t="s"/>
      <c r="Z2822" t="s"/>
      <c r="AA2822" t="s"/>
      <c r="AB2822" t="s">
        <v>30738</v>
      </c>
      <c r="AC2822" t="s">
        <v>30738</v>
      </c>
      <c r="AD2822" t="s">
        <v>142</v>
      </c>
      <c r="AE2822" t="s">
        <v>44</v>
      </c>
      <c r="AF2822" t="s">
        <v>30739</v>
      </c>
      <c r="AG2822" t="s">
        <v>30740</v>
      </c>
      <c r="AH2822" t="s">
        <v>180</v>
      </c>
      <c r="AI2822" t="s">
        <v>30741</v>
      </c>
      <c r="AJ2822" t="s">
        <v>30742</v>
      </c>
      <c r="AK2822" t="s">
        <v>66</v>
      </c>
    </row>
    <row r="2823" spans="1:38">
      <c r="A2823" t="s">
        <v>6564</v>
      </c>
      <c r="B2823" t="s">
        <v>30743</v>
      </c>
      <c r="C2823" t="s">
        <v>30744</v>
      </c>
      <c r="D2823" t="s">
        <v>30745</v>
      </c>
      <c r="E2823" t="s">
        <v>30746</v>
      </c>
      <c r="F2823" t="s"/>
      <c r="G2823" t="s">
        <v>50</v>
      </c>
      <c r="H2823" t="s">
        <v>51</v>
      </c>
      <c r="I2823" t="s"/>
      <c r="J2823" t="s"/>
      <c r="K2823" t="s"/>
      <c r="L2823" t="s">
        <v>139</v>
      </c>
      <c r="M2823" t="s">
        <v>500</v>
      </c>
      <c r="N2823" t="s">
        <v>3240</v>
      </c>
      <c r="O2823" t="s"/>
      <c r="P2823" t="s"/>
      <c r="Q2823" t="s">
        <v>44</v>
      </c>
      <c r="R2823" t="s"/>
      <c r="S2823" t="s"/>
      <c r="T2823" t="s"/>
      <c r="U2823" t="s"/>
      <c r="V2823" t="s"/>
      <c r="W2823" t="s"/>
      <c r="X2823" t="s"/>
      <c r="Y2823" t="s"/>
      <c r="Z2823" t="s"/>
      <c r="AA2823" t="s"/>
      <c r="AB2823" t="s">
        <v>30747</v>
      </c>
      <c r="AC2823" t="s">
        <v>30747</v>
      </c>
      <c r="AD2823" t="s">
        <v>110</v>
      </c>
      <c r="AE2823" t="s">
        <v>44</v>
      </c>
      <c r="AF2823" t="s">
        <v>30748</v>
      </c>
      <c r="AG2823" t="s">
        <v>30749</v>
      </c>
      <c r="AH2823" t="s">
        <v>110</v>
      </c>
      <c r="AI2823" t="s">
        <v>30750</v>
      </c>
      <c r="AJ2823" t="s">
        <v>30751</v>
      </c>
      <c r="AK2823" t="s">
        <v>66</v>
      </c>
    </row>
    <row r="2824" spans="1:38">
      <c r="A2824" t="s">
        <v>30752</v>
      </c>
      <c r="B2824" t="s">
        <v>30753</v>
      </c>
      <c r="C2824" t="s">
        <v>30754</v>
      </c>
      <c r="D2824" t="s">
        <v>30755</v>
      </c>
      <c r="E2824" t="s">
        <v>30756</v>
      </c>
      <c r="F2824" t="s">
        <v>396</v>
      </c>
      <c r="G2824" t="s">
        <v>72</v>
      </c>
      <c r="H2824" t="s">
        <v>51</v>
      </c>
      <c r="I2824" t="s">
        <v>1519</v>
      </c>
      <c r="J2824" t="s">
        <v>53</v>
      </c>
      <c r="K2824" t="s">
        <v>54</v>
      </c>
      <c r="L2824" t="s">
        <v>170</v>
      </c>
      <c r="M2824" t="s">
        <v>171</v>
      </c>
      <c r="N2824" t="s">
        <v>172</v>
      </c>
      <c r="O2824" t="s">
        <v>241</v>
      </c>
      <c r="P2824" t="s"/>
      <c r="Q2824" t="s"/>
      <c r="R2824" t="s"/>
      <c r="S2824" t="s"/>
      <c r="T2824" t="s"/>
      <c r="U2824" t="s"/>
      <c r="V2824" t="s"/>
      <c r="W2824" t="s">
        <v>30757</v>
      </c>
      <c r="X2824" t="s"/>
      <c r="Y2824" t="s"/>
      <c r="Z2824" t="s"/>
      <c r="AA2824" t="s"/>
      <c r="AB2824" t="s">
        <v>30758</v>
      </c>
      <c r="AC2824" t="s">
        <v>30758</v>
      </c>
      <c r="AD2824" t="s">
        <v>110</v>
      </c>
      <c r="AE2824" t="s">
        <v>44</v>
      </c>
      <c r="AF2824" t="s">
        <v>30759</v>
      </c>
      <c r="AG2824" t="s">
        <v>7857</v>
      </c>
      <c r="AH2824" t="s">
        <v>192</v>
      </c>
      <c r="AI2824" t="s">
        <v>30760</v>
      </c>
      <c r="AJ2824" t="s">
        <v>92</v>
      </c>
      <c r="AK2824" t="s">
        <v>66</v>
      </c>
    </row>
    <row r="2825" spans="1:38">
      <c r="A2825" t="s">
        <v>30761</v>
      </c>
      <c r="B2825" t="s">
        <v>30762</v>
      </c>
      <c r="C2825" t="s">
        <v>30763</v>
      </c>
      <c r="D2825" t="s">
        <v>30764</v>
      </c>
      <c r="E2825" t="s">
        <v>30765</v>
      </c>
      <c r="F2825" t="s"/>
      <c r="G2825" t="s">
        <v>50</v>
      </c>
      <c r="H2825" t="s">
        <v>51</v>
      </c>
      <c r="I2825" t="s">
        <v>30766</v>
      </c>
      <c r="J2825" t="s">
        <v>1038</v>
      </c>
      <c r="K2825" t="s">
        <v>354</v>
      </c>
      <c r="L2825" t="s">
        <v>355</v>
      </c>
      <c r="M2825" t="s">
        <v>356</v>
      </c>
      <c r="N2825" t="s">
        <v>3365</v>
      </c>
      <c r="O2825" t="s">
        <v>241</v>
      </c>
      <c r="P2825" t="s">
        <v>30767</v>
      </c>
      <c r="Q2825" t="s">
        <v>67</v>
      </c>
      <c r="R2825" t="s">
        <v>30768</v>
      </c>
      <c r="S2825" t="s">
        <v>30769</v>
      </c>
      <c r="T2825" t="s">
        <v>174</v>
      </c>
      <c r="U2825" t="s">
        <v>30770</v>
      </c>
      <c r="V2825" t="s">
        <v>93</v>
      </c>
      <c r="W2825" t="s"/>
      <c r="X2825" t="s">
        <v>30771</v>
      </c>
      <c r="Y2825" t="s">
        <v>67</v>
      </c>
      <c r="Z2825" t="s">
        <v>30772</v>
      </c>
      <c r="AA2825" t="s">
        <v>84</v>
      </c>
      <c r="AB2825" t="s">
        <v>30773</v>
      </c>
      <c r="AC2825" t="s">
        <v>30774</v>
      </c>
      <c r="AD2825" t="s">
        <v>149</v>
      </c>
      <c r="AE2825" t="s">
        <v>44</v>
      </c>
      <c r="AF2825" t="s">
        <v>30775</v>
      </c>
      <c r="AG2825" t="s">
        <v>30776</v>
      </c>
      <c r="AH2825" t="s">
        <v>192</v>
      </c>
      <c r="AI2825" t="s">
        <v>30777</v>
      </c>
      <c r="AJ2825" t="s">
        <v>92</v>
      </c>
      <c r="AK2825" t="s">
        <v>66</v>
      </c>
    </row>
    <row r="2826" spans="1:38">
      <c r="A2826" t="s">
        <v>30778</v>
      </c>
      <c r="B2826" t="s">
        <v>30779</v>
      </c>
      <c r="C2826" t="s">
        <v>30780</v>
      </c>
      <c r="D2826" t="s">
        <v>30781</v>
      </c>
      <c r="E2826" t="s">
        <v>30782</v>
      </c>
      <c r="F2826" t="s">
        <v>21515</v>
      </c>
      <c r="G2826" t="s">
        <v>72</v>
      </c>
      <c r="H2826" t="s">
        <v>51</v>
      </c>
      <c r="I2826" t="s">
        <v>11490</v>
      </c>
      <c r="J2826" t="s">
        <v>1216</v>
      </c>
      <c r="K2826" t="s">
        <v>54</v>
      </c>
      <c r="L2826" t="s">
        <v>470</v>
      </c>
      <c r="M2826" t="s">
        <v>685</v>
      </c>
      <c r="N2826" t="s">
        <v>9116</v>
      </c>
      <c r="O2826" t="s">
        <v>112</v>
      </c>
      <c r="P2826" t="s">
        <v>30783</v>
      </c>
      <c r="Q2826" t="s">
        <v>67</v>
      </c>
      <c r="R2826" t="s"/>
      <c r="S2826" t="s">
        <v>30784</v>
      </c>
      <c r="T2826" t="s">
        <v>192</v>
      </c>
      <c r="U2826" t="s"/>
      <c r="V2826" t="s">
        <v>67</v>
      </c>
      <c r="W2826" t="s">
        <v>27359</v>
      </c>
      <c r="X2826" t="s"/>
      <c r="Y2826" t="s"/>
      <c r="Z2826" t="s"/>
      <c r="AA2826" t="s">
        <v>84</v>
      </c>
      <c r="AB2826" t="s">
        <v>30785</v>
      </c>
      <c r="AC2826" t="s">
        <v>30786</v>
      </c>
      <c r="AD2826" t="s">
        <v>124</v>
      </c>
      <c r="AE2826" t="s">
        <v>44</v>
      </c>
      <c r="AF2826" t="s">
        <v>30787</v>
      </c>
      <c r="AG2826" t="s">
        <v>30788</v>
      </c>
      <c r="AH2826" t="s">
        <v>149</v>
      </c>
      <c r="AI2826" t="s">
        <v>30789</v>
      </c>
      <c r="AJ2826" t="s">
        <v>92</v>
      </c>
      <c r="AK2826" t="s">
        <v>66</v>
      </c>
    </row>
    <row r="2827" spans="1:38">
      <c r="A2827" t="s">
        <v>30609</v>
      </c>
      <c r="B2827" t="s">
        <v>30790</v>
      </c>
      <c r="C2827" t="s">
        <v>30791</v>
      </c>
      <c r="D2827" t="s">
        <v>30792</v>
      </c>
      <c r="E2827" t="s">
        <v>30793</v>
      </c>
      <c r="F2827" t="s">
        <v>292</v>
      </c>
      <c r="G2827" t="s">
        <v>50</v>
      </c>
      <c r="H2827" t="s">
        <v>51</v>
      </c>
      <c r="I2827" t="s">
        <v>30794</v>
      </c>
      <c r="J2827" t="s">
        <v>2633</v>
      </c>
      <c r="K2827" t="s">
        <v>54</v>
      </c>
      <c r="L2827" t="s">
        <v>932</v>
      </c>
      <c r="M2827" t="s">
        <v>932</v>
      </c>
      <c r="N2827" t="s">
        <v>1747</v>
      </c>
      <c r="O2827" t="s"/>
      <c r="P2827" t="s">
        <v>755</v>
      </c>
      <c r="Q2827" t="s">
        <v>67</v>
      </c>
      <c r="R2827" t="s"/>
      <c r="S2827" t="s"/>
      <c r="T2827" t="s"/>
      <c r="U2827" t="s"/>
      <c r="V2827" t="s"/>
      <c r="W2827" t="s"/>
      <c r="X2827" t="s"/>
      <c r="Y2827" t="s"/>
      <c r="Z2827" t="s"/>
      <c r="AA2827" t="s"/>
      <c r="AB2827" t="s">
        <v>30795</v>
      </c>
      <c r="AC2827" t="s">
        <v>30795</v>
      </c>
      <c r="AD2827" t="s">
        <v>209</v>
      </c>
      <c r="AE2827" t="s">
        <v>6517</v>
      </c>
      <c r="AF2827" t="s">
        <v>30796</v>
      </c>
      <c r="AG2827" t="s">
        <v>11887</v>
      </c>
      <c r="AH2827" t="s">
        <v>655</v>
      </c>
      <c r="AI2827" t="s">
        <v>30797</v>
      </c>
      <c r="AJ2827" t="s">
        <v>30798</v>
      </c>
      <c r="AK2827" t="s">
        <v>66</v>
      </c>
    </row>
    <row r="2828" spans="1:38">
      <c r="A2828" t="s">
        <v>30799</v>
      </c>
      <c r="B2828" t="s">
        <v>30800</v>
      </c>
      <c r="C2828" t="s">
        <v>30801</v>
      </c>
      <c r="D2828" t="s"/>
      <c r="E2828" t="s">
        <v>30802</v>
      </c>
      <c r="F2828" t="s"/>
      <c r="G2828" t="s">
        <v>72</v>
      </c>
      <c r="H2828" t="s">
        <v>51</v>
      </c>
      <c r="I2828" t="s"/>
      <c r="J2828" t="s"/>
      <c r="K2828" t="s">
        <v>54</v>
      </c>
      <c r="L2828" t="s">
        <v>170</v>
      </c>
      <c r="M2828" t="s">
        <v>171</v>
      </c>
      <c r="N2828" t="s">
        <v>4951</v>
      </c>
      <c r="O2828" t="s">
        <v>241</v>
      </c>
      <c r="P2828" t="s"/>
      <c r="Q2828" t="s"/>
      <c r="R2828" t="s"/>
      <c r="S2828" t="s"/>
      <c r="T2828" t="s"/>
      <c r="U2828" t="s"/>
      <c r="V2828" t="s"/>
      <c r="W2828" t="s">
        <v>13908</v>
      </c>
      <c r="X2828" t="s"/>
      <c r="Y2828" t="s"/>
      <c r="Z2828" t="s"/>
      <c r="AA2828" t="s"/>
      <c r="AB2828" t="s">
        <v>30803</v>
      </c>
      <c r="AC2828" t="s">
        <v>30803</v>
      </c>
      <c r="AD2828" t="s">
        <v>86</v>
      </c>
      <c r="AE2828" t="s">
        <v>342</v>
      </c>
      <c r="AF2828" t="s">
        <v>30804</v>
      </c>
      <c r="AG2828" t="s">
        <v>30805</v>
      </c>
      <c r="AH2828" t="s">
        <v>301</v>
      </c>
      <c r="AI2828" t="s">
        <v>30806</v>
      </c>
      <c r="AJ2828" t="s">
        <v>92</v>
      </c>
      <c r="AK2828" t="s">
        <v>66</v>
      </c>
    </row>
    <row r="2829" spans="1:38">
      <c r="A2829" t="s">
        <v>30807</v>
      </c>
      <c r="B2829" t="s">
        <v>30808</v>
      </c>
      <c r="C2829" t="s">
        <v>30809</v>
      </c>
      <c r="D2829" t="s">
        <v>30810</v>
      </c>
      <c r="E2829" t="s">
        <v>30811</v>
      </c>
      <c r="F2829" t="s">
        <v>541</v>
      </c>
      <c r="G2829" t="s">
        <v>72</v>
      </c>
      <c r="H2829" t="s">
        <v>51</v>
      </c>
      <c r="I2829" t="s">
        <v>13060</v>
      </c>
      <c r="J2829" t="s">
        <v>13061</v>
      </c>
      <c r="K2829" t="s">
        <v>237</v>
      </c>
      <c r="L2829" t="s">
        <v>1701</v>
      </c>
      <c r="M2829" t="s">
        <v>1701</v>
      </c>
      <c r="N2829" t="s">
        <v>4424</v>
      </c>
      <c r="O2829" t="s">
        <v>162</v>
      </c>
      <c r="P2829" t="s"/>
      <c r="Q2829" t="s"/>
      <c r="R2829" t="s"/>
      <c r="S2829" t="s"/>
      <c r="T2829" t="s"/>
      <c r="U2829" t="s"/>
      <c r="V2829" t="s">
        <v>67</v>
      </c>
      <c r="W2829" t="s">
        <v>30812</v>
      </c>
      <c r="X2829" t="s"/>
      <c r="Y2829" t="s"/>
      <c r="Z2829" t="s"/>
      <c r="AA2829" t="s">
        <v>84</v>
      </c>
      <c r="AB2829" t="s">
        <v>30813</v>
      </c>
      <c r="AC2829" t="s">
        <v>30814</v>
      </c>
      <c r="AD2829" t="s">
        <v>59</v>
      </c>
      <c r="AE2829" t="s">
        <v>44</v>
      </c>
      <c r="AF2829" t="s">
        <v>30815</v>
      </c>
      <c r="AG2829" t="s">
        <v>30816</v>
      </c>
      <c r="AH2829" t="s">
        <v>59</v>
      </c>
      <c r="AI2829" t="s">
        <v>30817</v>
      </c>
      <c r="AJ2829" t="s">
        <v>92</v>
      </c>
      <c r="AK2829" t="s">
        <v>66</v>
      </c>
    </row>
    <row r="2830" spans="1:38">
      <c r="A2830" t="s">
        <v>23244</v>
      </c>
      <c r="B2830" t="s">
        <v>30818</v>
      </c>
      <c r="C2830" t="s">
        <v>30819</v>
      </c>
      <c r="D2830" t="s">
        <v>30820</v>
      </c>
      <c r="E2830" t="s">
        <v>30821</v>
      </c>
      <c r="F2830" t="s">
        <v>185</v>
      </c>
      <c r="G2830" t="s">
        <v>50</v>
      </c>
      <c r="H2830" t="s">
        <v>51</v>
      </c>
      <c r="I2830" t="s">
        <v>30822</v>
      </c>
      <c r="J2830" t="s">
        <v>2150</v>
      </c>
      <c r="K2830" t="s">
        <v>54</v>
      </c>
      <c r="L2830" t="s">
        <v>1344</v>
      </c>
      <c r="M2830" t="s">
        <v>3962</v>
      </c>
      <c r="N2830" t="s">
        <v>4497</v>
      </c>
      <c r="O2830" t="s">
        <v>241</v>
      </c>
      <c r="P2830" t="s">
        <v>13580</v>
      </c>
      <c r="Q2830" t="s">
        <v>67</v>
      </c>
      <c r="R2830" t="s"/>
      <c r="S2830" t="s"/>
      <c r="T2830" t="s"/>
      <c r="U2830" t="s"/>
      <c r="V2830" t="s"/>
      <c r="W2830" t="s"/>
      <c r="X2830" t="s"/>
      <c r="Y2830" t="s"/>
      <c r="Z2830" t="s"/>
      <c r="AA2830" t="s"/>
      <c r="AB2830" t="s">
        <v>30823</v>
      </c>
      <c r="AC2830" t="s">
        <v>30824</v>
      </c>
      <c r="AD2830" t="s">
        <v>63</v>
      </c>
      <c r="AE2830" t="s">
        <v>387</v>
      </c>
      <c r="AF2830" t="s">
        <v>30825</v>
      </c>
      <c r="AG2830" t="s">
        <v>30826</v>
      </c>
      <c r="AH2830" t="s">
        <v>93</v>
      </c>
      <c r="AI2830" t="s">
        <v>30827</v>
      </c>
      <c r="AJ2830" t="s">
        <v>92</v>
      </c>
      <c r="AK2830" t="s">
        <v>66</v>
      </c>
    </row>
    <row r="2831" spans="1:38">
      <c r="A2831" t="s">
        <v>25931</v>
      </c>
      <c r="B2831" t="s">
        <v>30828</v>
      </c>
      <c r="C2831" t="s">
        <v>30829</v>
      </c>
      <c r="D2831" t="s">
        <v>30830</v>
      </c>
      <c r="E2831" t="s">
        <v>30831</v>
      </c>
      <c r="F2831" t="s">
        <v>98</v>
      </c>
      <c r="G2831" t="s">
        <v>50</v>
      </c>
      <c r="H2831" t="s">
        <v>51</v>
      </c>
      <c r="I2831" t="s">
        <v>169</v>
      </c>
      <c r="J2831" t="s">
        <v>53</v>
      </c>
      <c r="K2831" t="s">
        <v>54</v>
      </c>
      <c r="L2831" t="s">
        <v>808</v>
      </c>
      <c r="M2831" t="s">
        <v>884</v>
      </c>
      <c r="N2831" t="s">
        <v>885</v>
      </c>
      <c r="O2831" t="s">
        <v>241</v>
      </c>
      <c r="P2831" t="s">
        <v>30832</v>
      </c>
      <c r="Q2831" t="s">
        <v>93</v>
      </c>
      <c r="R2831" t="s">
        <v>30833</v>
      </c>
      <c r="S2831" t="s"/>
      <c r="T2831" t="s"/>
      <c r="U2831" t="s"/>
      <c r="V2831" t="s"/>
      <c r="W2831" t="s"/>
      <c r="X2831" t="s"/>
      <c r="Y2831" t="s"/>
      <c r="Z2831" t="s"/>
      <c r="AA2831" t="s"/>
      <c r="AB2831" t="s">
        <v>30834</v>
      </c>
      <c r="AC2831" t="s">
        <v>30835</v>
      </c>
      <c r="AD2831" t="s">
        <v>301</v>
      </c>
      <c r="AE2831" t="s">
        <v>44</v>
      </c>
      <c r="AF2831" t="s">
        <v>30836</v>
      </c>
      <c r="AG2831" t="s">
        <v>29258</v>
      </c>
      <c r="AH2831" t="s">
        <v>591</v>
      </c>
      <c r="AI2831" t="s">
        <v>30837</v>
      </c>
      <c r="AJ2831" t="s">
        <v>92</v>
      </c>
      <c r="AK2831" t="s">
        <v>66</v>
      </c>
    </row>
    <row r="2832" spans="1:38">
      <c r="A2832" t="s">
        <v>30838</v>
      </c>
      <c r="B2832" t="s">
        <v>30839</v>
      </c>
      <c r="C2832" t="s">
        <v>30840</v>
      </c>
      <c r="D2832" t="s">
        <v>30841</v>
      </c>
      <c r="E2832" t="s">
        <v>30842</v>
      </c>
      <c r="F2832" t="s"/>
      <c r="G2832" t="s">
        <v>72</v>
      </c>
      <c r="H2832" t="s">
        <v>51</v>
      </c>
      <c r="I2832" t="s">
        <v>30843</v>
      </c>
      <c r="J2832" t="s">
        <v>16190</v>
      </c>
      <c r="K2832" t="s">
        <v>410</v>
      </c>
      <c r="L2832" t="s">
        <v>76</v>
      </c>
      <c r="M2832" t="s">
        <v>77</v>
      </c>
      <c r="N2832" t="s">
        <v>860</v>
      </c>
      <c r="O2832" t="s">
        <v>79</v>
      </c>
      <c r="P2832" t="s"/>
      <c r="Q2832" t="s"/>
      <c r="R2832" t="s"/>
      <c r="S2832" t="s"/>
      <c r="T2832" t="s"/>
      <c r="U2832" t="s"/>
      <c r="V2832" t="s">
        <v>67</v>
      </c>
      <c r="W2832" t="s">
        <v>30844</v>
      </c>
      <c r="X2832" t="s"/>
      <c r="Y2832" t="s"/>
      <c r="Z2832" t="s"/>
      <c r="AA2832" t="s">
        <v>84</v>
      </c>
      <c r="AB2832" t="s">
        <v>15777</v>
      </c>
      <c r="AC2832" t="s">
        <v>15777</v>
      </c>
      <c r="AD2832" t="s">
        <v>142</v>
      </c>
      <c r="AE2832" t="s">
        <v>44</v>
      </c>
      <c r="AF2832" t="s">
        <v>30845</v>
      </c>
      <c r="AG2832" t="s">
        <v>30846</v>
      </c>
      <c r="AH2832" t="s">
        <v>707</v>
      </c>
      <c r="AI2832" t="s">
        <v>30847</v>
      </c>
      <c r="AJ2832" t="s">
        <v>92</v>
      </c>
      <c r="AK2832" t="s">
        <v>66</v>
      </c>
    </row>
    <row r="2833" spans="1:38">
      <c r="A2833" t="s">
        <v>11014</v>
      </c>
      <c r="B2833" t="s">
        <v>30848</v>
      </c>
      <c r="C2833" t="s">
        <v>30849</v>
      </c>
      <c r="D2833" t="s">
        <v>30850</v>
      </c>
      <c r="E2833" t="s">
        <v>30851</v>
      </c>
      <c r="F2833" t="s">
        <v>117</v>
      </c>
      <c r="G2833" t="s">
        <v>50</v>
      </c>
      <c r="H2833" t="s">
        <v>51</v>
      </c>
      <c r="I2833" t="s">
        <v>256</v>
      </c>
      <c r="J2833" t="s"/>
      <c r="K2833" t="s">
        <v>257</v>
      </c>
      <c r="L2833" t="s">
        <v>189</v>
      </c>
      <c r="M2833" t="s">
        <v>190</v>
      </c>
      <c r="N2833" t="s">
        <v>191</v>
      </c>
      <c r="O2833" t="s">
        <v>192</v>
      </c>
      <c r="P2833" t="s"/>
      <c r="Q2833" t="s"/>
      <c r="R2833" t="s"/>
      <c r="S2833" t="s"/>
      <c r="T2833" t="s"/>
      <c r="U2833" t="s"/>
      <c r="V2833" t="s"/>
      <c r="W2833" t="s"/>
      <c r="X2833" t="s"/>
      <c r="Y2833" t="s"/>
      <c r="Z2833" t="s"/>
      <c r="AA2833" t="s"/>
      <c r="AB2833" t="s">
        <v>30852</v>
      </c>
      <c r="AC2833" t="s">
        <v>30853</v>
      </c>
      <c r="AD2833" t="s">
        <v>86</v>
      </c>
      <c r="AE2833" t="s">
        <v>44</v>
      </c>
      <c r="AF2833" t="s">
        <v>30854</v>
      </c>
      <c r="AG2833" t="s">
        <v>5207</v>
      </c>
      <c r="AH2833" t="s">
        <v>461</v>
      </c>
      <c r="AI2833" t="s">
        <v>30855</v>
      </c>
      <c r="AJ2833" t="s">
        <v>92</v>
      </c>
      <c r="AK2833" t="s">
        <v>66</v>
      </c>
    </row>
    <row r="2834" spans="1:38">
      <c r="A2834" t="s">
        <v>24106</v>
      </c>
      <c r="B2834" t="s">
        <v>30856</v>
      </c>
      <c r="C2834" t="s">
        <v>30857</v>
      </c>
      <c r="D2834" t="s">
        <v>30858</v>
      </c>
      <c r="E2834" t="s">
        <v>30859</v>
      </c>
      <c r="F2834" t="s">
        <v>396</v>
      </c>
      <c r="G2834" t="s">
        <v>50</v>
      </c>
      <c r="H2834" t="s">
        <v>51</v>
      </c>
      <c r="I2834" t="s">
        <v>30860</v>
      </c>
      <c r="J2834" t="s">
        <v>2876</v>
      </c>
      <c r="K2834" t="s">
        <v>453</v>
      </c>
      <c r="L2834" t="s">
        <v>76</v>
      </c>
      <c r="M2834" t="s">
        <v>77</v>
      </c>
      <c r="N2834" t="s">
        <v>860</v>
      </c>
      <c r="O2834" t="s">
        <v>79</v>
      </c>
      <c r="P2834" t="s"/>
      <c r="Q2834" t="s"/>
      <c r="R2834" t="s"/>
      <c r="S2834" t="s"/>
      <c r="T2834" t="s"/>
      <c r="U2834" t="s"/>
      <c r="V2834" t="s"/>
      <c r="W2834" t="s"/>
      <c r="X2834" t="s"/>
      <c r="Y2834" t="s"/>
      <c r="Z2834" t="s"/>
      <c r="AA2834" t="s"/>
      <c r="AB2834" t="s">
        <v>15777</v>
      </c>
      <c r="AC2834" t="s">
        <v>15777</v>
      </c>
      <c r="AD2834" t="s">
        <v>301</v>
      </c>
      <c r="AE2834" t="s">
        <v>44</v>
      </c>
      <c r="AF2834" t="s">
        <v>30861</v>
      </c>
      <c r="AG2834" t="s">
        <v>30862</v>
      </c>
      <c r="AH2834" t="s">
        <v>777</v>
      </c>
      <c r="AI2834" t="s">
        <v>30863</v>
      </c>
      <c r="AJ2834" t="s">
        <v>92</v>
      </c>
      <c r="AK2834" t="s">
        <v>66</v>
      </c>
    </row>
    <row r="2835" spans="1:38">
      <c r="A2835" t="s">
        <v>30864</v>
      </c>
      <c r="B2835" t="s">
        <v>30865</v>
      </c>
      <c r="C2835" t="s">
        <v>30866</v>
      </c>
      <c r="D2835" t="s">
        <v>30867</v>
      </c>
      <c r="E2835" t="s">
        <v>30868</v>
      </c>
      <c r="F2835" t="s">
        <v>49</v>
      </c>
      <c r="G2835" t="s">
        <v>50</v>
      </c>
      <c r="H2835" t="s">
        <v>51</v>
      </c>
      <c r="I2835" t="s">
        <v>6501</v>
      </c>
      <c r="J2835" t="s">
        <v>1115</v>
      </c>
      <c r="K2835" t="s">
        <v>54</v>
      </c>
      <c r="L2835" t="s">
        <v>238</v>
      </c>
      <c r="M2835" t="s">
        <v>660</v>
      </c>
      <c r="N2835" t="s">
        <v>4523</v>
      </c>
      <c r="O2835" t="s"/>
      <c r="P2835" t="s"/>
      <c r="Q2835" t="s">
        <v>44</v>
      </c>
      <c r="R2835" t="s"/>
      <c r="S2835" t="s"/>
      <c r="T2835" t="s"/>
      <c r="U2835" t="s"/>
      <c r="V2835" t="s"/>
      <c r="W2835" t="s"/>
      <c r="X2835" t="s"/>
      <c r="Y2835" t="s"/>
      <c r="Z2835" t="s"/>
      <c r="AA2835" t="s"/>
      <c r="AB2835" t="s">
        <v>30869</v>
      </c>
      <c r="AC2835" t="s">
        <v>30869</v>
      </c>
      <c r="AD2835" t="s">
        <v>110</v>
      </c>
      <c r="AE2835" t="s">
        <v>210</v>
      </c>
      <c r="AF2835" t="s">
        <v>30870</v>
      </c>
      <c r="AG2835" t="s">
        <v>30871</v>
      </c>
      <c r="AH2835" t="s">
        <v>63</v>
      </c>
      <c r="AI2835" t="s">
        <v>30872</v>
      </c>
      <c r="AJ2835" t="s">
        <v>30873</v>
      </c>
      <c r="AK2835" t="s">
        <v>66</v>
      </c>
    </row>
    <row r="2836" spans="1:38">
      <c r="A2836" t="s">
        <v>30874</v>
      </c>
      <c r="B2836" t="s">
        <v>30875</v>
      </c>
      <c r="C2836" t="s">
        <v>30876</v>
      </c>
      <c r="D2836" t="s">
        <v>30877</v>
      </c>
      <c r="E2836" t="s">
        <v>30878</v>
      </c>
      <c r="F2836" t="s">
        <v>541</v>
      </c>
      <c r="G2836" t="s">
        <v>50</v>
      </c>
      <c r="H2836" t="s">
        <v>51</v>
      </c>
      <c r="I2836" t="s">
        <v>30879</v>
      </c>
      <c r="J2836" t="s">
        <v>795</v>
      </c>
      <c r="K2836" t="s">
        <v>188</v>
      </c>
      <c r="L2836" t="s">
        <v>170</v>
      </c>
      <c r="M2836" t="s">
        <v>171</v>
      </c>
      <c r="N2836" t="s">
        <v>172</v>
      </c>
      <c r="O2836" t="s">
        <v>79</v>
      </c>
      <c r="P2836" t="s">
        <v>30880</v>
      </c>
      <c r="Q2836" t="s">
        <v>110</v>
      </c>
      <c r="R2836" t="s">
        <v>30881</v>
      </c>
      <c r="S2836" t="s"/>
      <c r="T2836" t="s"/>
      <c r="U2836" t="s"/>
      <c r="V2836" t="s"/>
      <c r="W2836" t="s"/>
      <c r="X2836" t="s"/>
      <c r="Y2836" t="s"/>
      <c r="Z2836" t="s"/>
      <c r="AA2836" t="s"/>
      <c r="AB2836" t="s">
        <v>30882</v>
      </c>
      <c r="AC2836" t="s">
        <v>30883</v>
      </c>
      <c r="AD2836" t="s">
        <v>174</v>
      </c>
      <c r="AE2836" t="s">
        <v>387</v>
      </c>
      <c r="AF2836" t="s">
        <v>30884</v>
      </c>
      <c r="AG2836" t="s">
        <v>30885</v>
      </c>
      <c r="AH2836" t="s">
        <v>124</v>
      </c>
      <c r="AI2836" t="s">
        <v>30886</v>
      </c>
      <c r="AJ2836" t="s">
        <v>92</v>
      </c>
      <c r="AK2836" t="s">
        <v>66</v>
      </c>
    </row>
    <row r="2837" spans="1:38">
      <c r="A2837" t="s">
        <v>30887</v>
      </c>
      <c r="B2837" t="s">
        <v>30888</v>
      </c>
      <c r="C2837" t="s">
        <v>30889</v>
      </c>
      <c r="D2837" t="s">
        <v>30890</v>
      </c>
      <c r="E2837" t="s">
        <v>30891</v>
      </c>
      <c r="F2837" t="s">
        <v>968</v>
      </c>
      <c r="G2837" t="s">
        <v>50</v>
      </c>
      <c r="H2837" t="s">
        <v>234</v>
      </c>
      <c r="I2837" t="s">
        <v>30892</v>
      </c>
      <c r="J2837" t="s">
        <v>30893</v>
      </c>
      <c r="K2837" t="s">
        <v>2476</v>
      </c>
      <c r="L2837" t="s">
        <v>470</v>
      </c>
      <c r="M2837" t="s">
        <v>685</v>
      </c>
      <c r="N2837" t="s">
        <v>6249</v>
      </c>
      <c r="O2837" t="s">
        <v>241</v>
      </c>
      <c r="P2837" t="s"/>
      <c r="Q2837" t="s"/>
      <c r="R2837" t="s"/>
      <c r="S2837" t="s">
        <v>30894</v>
      </c>
      <c r="T2837" t="s">
        <v>124</v>
      </c>
      <c r="U2837" t="s"/>
      <c r="V2837" t="s"/>
      <c r="W2837" t="s"/>
      <c r="X2837" t="s">
        <v>30895</v>
      </c>
      <c r="Y2837" t="s">
        <v>67</v>
      </c>
      <c r="Z2837" t="s">
        <v>30896</v>
      </c>
      <c r="AA2837" t="s">
        <v>772</v>
      </c>
      <c r="AB2837" t="s">
        <v>30897</v>
      </c>
      <c r="AC2837" t="s">
        <v>30898</v>
      </c>
      <c r="AD2837" t="s">
        <v>59</v>
      </c>
      <c r="AE2837" t="s">
        <v>44</v>
      </c>
      <c r="AF2837" t="s">
        <v>30899</v>
      </c>
      <c r="AG2837" t="s">
        <v>20117</v>
      </c>
      <c r="AH2837" t="s">
        <v>86</v>
      </c>
      <c r="AI2837" t="s">
        <v>30900</v>
      </c>
      <c r="AJ2837" t="s">
        <v>92</v>
      </c>
      <c r="AK2837" t="s">
        <v>66</v>
      </c>
    </row>
    <row r="2838" spans="1:38">
      <c r="A2838" t="s">
        <v>30901</v>
      </c>
      <c r="B2838" t="s">
        <v>30902</v>
      </c>
      <c r="C2838" t="s">
        <v>30903</v>
      </c>
      <c r="D2838" t="s">
        <v>30904</v>
      </c>
      <c r="E2838" t="s">
        <v>30905</v>
      </c>
      <c r="F2838" t="s">
        <v>438</v>
      </c>
      <c r="G2838" t="s">
        <v>50</v>
      </c>
      <c r="H2838" t="s">
        <v>51</v>
      </c>
      <c r="I2838" t="s">
        <v>1193</v>
      </c>
      <c r="J2838" t="s"/>
      <c r="K2838" t="s">
        <v>453</v>
      </c>
      <c r="L2838" t="s">
        <v>355</v>
      </c>
      <c r="M2838" t="s">
        <v>356</v>
      </c>
      <c r="N2838" t="s">
        <v>997</v>
      </c>
      <c r="O2838" t="s"/>
      <c r="P2838" t="s"/>
      <c r="Q2838" t="s">
        <v>93</v>
      </c>
      <c r="R2838" t="s">
        <v>30906</v>
      </c>
      <c r="S2838" t="s"/>
      <c r="T2838" t="s"/>
      <c r="U2838" t="s"/>
      <c r="V2838" t="s"/>
      <c r="W2838" t="s"/>
      <c r="X2838" t="s"/>
      <c r="Y2838" t="s"/>
      <c r="Z2838" t="s"/>
      <c r="AA2838" t="s"/>
      <c r="AB2838" t="s">
        <v>30907</v>
      </c>
      <c r="AC2838" t="s">
        <v>30907</v>
      </c>
      <c r="AD2838" t="s">
        <v>93</v>
      </c>
      <c r="AE2838" t="s">
        <v>277</v>
      </c>
      <c r="AF2838" t="s">
        <v>30908</v>
      </c>
      <c r="AG2838" t="s">
        <v>30909</v>
      </c>
      <c r="AH2838" t="s">
        <v>44</v>
      </c>
      <c r="AI2838" t="s">
        <v>30910</v>
      </c>
      <c r="AJ2838" t="s">
        <v>30911</v>
      </c>
      <c r="AK2838" t="s">
        <v>66</v>
      </c>
    </row>
    <row r="2839" spans="1:38">
      <c r="A2839" t="s">
        <v>30912</v>
      </c>
      <c r="B2839" t="s">
        <v>30913</v>
      </c>
      <c r="C2839" t="s">
        <v>30914</v>
      </c>
      <c r="D2839" t="s">
        <v>30915</v>
      </c>
      <c r="E2839" t="s">
        <v>30916</v>
      </c>
      <c r="F2839" t="s">
        <v>857</v>
      </c>
      <c r="G2839" t="s">
        <v>135</v>
      </c>
      <c r="H2839" t="s">
        <v>51</v>
      </c>
      <c r="I2839" t="s">
        <v>17713</v>
      </c>
      <c r="J2839" t="s">
        <v>53</v>
      </c>
      <c r="K2839" t="s">
        <v>54</v>
      </c>
      <c r="L2839" t="s">
        <v>219</v>
      </c>
      <c r="M2839" t="s">
        <v>220</v>
      </c>
      <c r="N2839" t="s">
        <v>221</v>
      </c>
      <c r="O2839" t="s">
        <v>67</v>
      </c>
      <c r="P2839" t="s">
        <v>12188</v>
      </c>
      <c r="Q2839" t="s">
        <v>67</v>
      </c>
      <c r="R2839" t="s"/>
      <c r="S2839" t="s"/>
      <c r="T2839" t="s"/>
      <c r="U2839" t="s"/>
      <c r="V2839" t="s"/>
      <c r="W2839" t="s">
        <v>30917</v>
      </c>
      <c r="X2839" t="s"/>
      <c r="Y2839" t="s"/>
      <c r="Z2839" t="s"/>
      <c r="AA2839" t="s"/>
      <c r="AB2839" t="s">
        <v>30918</v>
      </c>
      <c r="AC2839" t="s">
        <v>30919</v>
      </c>
      <c r="AD2839" t="s">
        <v>174</v>
      </c>
      <c r="AE2839" t="s">
        <v>44</v>
      </c>
      <c r="AF2839" t="s">
        <v>30920</v>
      </c>
      <c r="AG2839" t="s">
        <v>30921</v>
      </c>
      <c r="AH2839" t="s">
        <v>59</v>
      </c>
      <c r="AI2839" t="s">
        <v>30922</v>
      </c>
      <c r="AJ2839" t="s">
        <v>92</v>
      </c>
      <c r="AK2839" t="s">
        <v>66</v>
      </c>
    </row>
    <row r="2840" spans="1:38">
      <c r="A2840" t="s">
        <v>30923</v>
      </c>
      <c r="B2840" t="s">
        <v>30924</v>
      </c>
      <c r="C2840" t="s">
        <v>30925</v>
      </c>
      <c r="D2840" t="s">
        <v>30926</v>
      </c>
      <c r="E2840" t="s">
        <v>30927</v>
      </c>
      <c r="F2840" t="s">
        <v>21388</v>
      </c>
      <c r="G2840" t="s">
        <v>50</v>
      </c>
      <c r="H2840" t="s">
        <v>51</v>
      </c>
      <c r="I2840" t="s">
        <v>30928</v>
      </c>
      <c r="J2840" t="s">
        <v>983</v>
      </c>
      <c r="K2840" t="s">
        <v>984</v>
      </c>
      <c r="L2840" t="s">
        <v>219</v>
      </c>
      <c r="M2840" t="s">
        <v>4914</v>
      </c>
      <c r="N2840" t="s">
        <v>7535</v>
      </c>
      <c r="O2840" t="s">
        <v>86</v>
      </c>
      <c r="P2840" t="s"/>
      <c r="Q2840" t="s"/>
      <c r="R2840" t="s"/>
      <c r="S2840" t="s"/>
      <c r="T2840" t="s">
        <v>93</v>
      </c>
      <c r="U2840" t="s"/>
      <c r="V2840" t="s"/>
      <c r="W2840" t="s"/>
      <c r="X2840" t="s"/>
      <c r="Y2840" t="s"/>
      <c r="Z2840" t="s"/>
      <c r="AA2840" t="s"/>
      <c r="AB2840" t="s">
        <v>30929</v>
      </c>
      <c r="AC2840" t="s">
        <v>30930</v>
      </c>
      <c r="AD2840" t="s">
        <v>192</v>
      </c>
      <c r="AE2840" t="s">
        <v>310</v>
      </c>
      <c r="AF2840" t="s">
        <v>30931</v>
      </c>
      <c r="AG2840" t="s">
        <v>1635</v>
      </c>
      <c r="AH2840" t="s">
        <v>347</v>
      </c>
      <c r="AI2840" t="s">
        <v>30932</v>
      </c>
      <c r="AJ2840" t="s">
        <v>92</v>
      </c>
      <c r="AK2840" t="s">
        <v>66</v>
      </c>
    </row>
    <row r="2841" spans="1:38">
      <c r="A2841" t="s">
        <v>16922</v>
      </c>
      <c r="B2841" t="s">
        <v>30933</v>
      </c>
      <c r="C2841" t="s">
        <v>30934</v>
      </c>
      <c r="D2841" t="s">
        <v>30935</v>
      </c>
      <c r="E2841" t="s">
        <v>30936</v>
      </c>
      <c r="F2841" t="s"/>
      <c r="G2841" t="s">
        <v>50</v>
      </c>
      <c r="H2841" t="s">
        <v>51</v>
      </c>
      <c r="I2841" t="s">
        <v>5630</v>
      </c>
      <c r="J2841" t="s">
        <v>440</v>
      </c>
      <c r="K2841" t="s">
        <v>54</v>
      </c>
      <c r="L2841" t="s">
        <v>1701</v>
      </c>
      <c r="M2841" t="s">
        <v>1701</v>
      </c>
      <c r="N2841" t="s">
        <v>4424</v>
      </c>
      <c r="O2841" t="s">
        <v>447</v>
      </c>
      <c r="P2841" t="s"/>
      <c r="Q2841" t="s"/>
      <c r="R2841" t="s"/>
      <c r="S2841" t="s"/>
      <c r="T2841" t="s"/>
      <c r="U2841" t="s">
        <v>30937</v>
      </c>
      <c r="V2841" t="s">
        <v>93</v>
      </c>
      <c r="W2841" t="s"/>
      <c r="X2841" t="s"/>
      <c r="Y2841" t="s"/>
      <c r="Z2841" t="s"/>
      <c r="AA2841" t="s">
        <v>84</v>
      </c>
      <c r="AB2841" t="s">
        <v>30938</v>
      </c>
      <c r="AC2841" t="s">
        <v>30938</v>
      </c>
      <c r="AD2841" t="s">
        <v>93</v>
      </c>
      <c r="AE2841" t="s">
        <v>44</v>
      </c>
      <c r="AF2841" t="s">
        <v>30939</v>
      </c>
      <c r="AG2841" t="s">
        <v>30940</v>
      </c>
      <c r="AH2841" t="s">
        <v>44</v>
      </c>
      <c r="AI2841" t="s">
        <v>30941</v>
      </c>
      <c r="AJ2841" t="s">
        <v>92</v>
      </c>
      <c r="AK2841" t="s">
        <v>66</v>
      </c>
    </row>
    <row r="2842" spans="1:38">
      <c r="A2842" t="s">
        <v>30942</v>
      </c>
      <c r="B2842" t="s">
        <v>30943</v>
      </c>
      <c r="C2842" t="s">
        <v>30944</v>
      </c>
      <c r="D2842" t="s"/>
      <c r="E2842" t="s">
        <v>30945</v>
      </c>
      <c r="F2842" t="s">
        <v>2409</v>
      </c>
      <c r="G2842" t="s">
        <v>72</v>
      </c>
      <c r="H2842" t="s">
        <v>51</v>
      </c>
      <c r="I2842" t="s">
        <v>1318</v>
      </c>
      <c r="J2842" t="s">
        <v>14580</v>
      </c>
      <c r="K2842" t="s">
        <v>453</v>
      </c>
      <c r="L2842" t="s">
        <v>526</v>
      </c>
      <c r="M2842" t="s">
        <v>527</v>
      </c>
      <c r="N2842" t="s">
        <v>528</v>
      </c>
      <c r="O2842" t="s">
        <v>79</v>
      </c>
      <c r="P2842" t="s">
        <v>30946</v>
      </c>
      <c r="Q2842" t="s">
        <v>67</v>
      </c>
      <c r="R2842" t="s">
        <v>30947</v>
      </c>
      <c r="S2842" t="s"/>
      <c r="T2842" t="s"/>
      <c r="U2842" t="s"/>
      <c r="V2842" t="s"/>
      <c r="W2842" t="s">
        <v>30948</v>
      </c>
      <c r="X2842" t="s"/>
      <c r="Y2842" t="s"/>
      <c r="Z2842" t="s"/>
      <c r="AA2842" t="s"/>
      <c r="AB2842" t="s">
        <v>30949</v>
      </c>
      <c r="AC2842" t="s">
        <v>30950</v>
      </c>
      <c r="AD2842" t="s">
        <v>93</v>
      </c>
      <c r="AE2842" t="s">
        <v>44</v>
      </c>
      <c r="AF2842" t="s">
        <v>30951</v>
      </c>
      <c r="AG2842" t="s">
        <v>19478</v>
      </c>
      <c r="AH2842" t="s">
        <v>44</v>
      </c>
      <c r="AI2842" t="s">
        <v>30952</v>
      </c>
      <c r="AJ2842" t="s">
        <v>92</v>
      </c>
      <c r="AK2842" t="s">
        <v>66</v>
      </c>
    </row>
    <row r="2843" spans="1:38">
      <c r="A2843" t="s">
        <v>30953</v>
      </c>
      <c r="B2843" t="s">
        <v>30954</v>
      </c>
      <c r="C2843" t="s">
        <v>30955</v>
      </c>
      <c r="D2843" t="s">
        <v>30956</v>
      </c>
      <c r="E2843" t="s">
        <v>30957</v>
      </c>
      <c r="F2843" t="s">
        <v>98</v>
      </c>
      <c r="G2843" t="s">
        <v>50</v>
      </c>
      <c r="H2843" t="s">
        <v>51</v>
      </c>
      <c r="I2843" t="s">
        <v>30958</v>
      </c>
      <c r="J2843" t="s">
        <v>1933</v>
      </c>
      <c r="K2843" t="s">
        <v>54</v>
      </c>
      <c r="L2843" t="s">
        <v>597</v>
      </c>
      <c r="M2843" t="s">
        <v>598</v>
      </c>
      <c r="N2843" t="s">
        <v>2589</v>
      </c>
      <c r="O2843" t="s">
        <v>461</v>
      </c>
      <c r="P2843" t="s">
        <v>30959</v>
      </c>
      <c r="Q2843" t="s">
        <v>67</v>
      </c>
      <c r="R2843" t="s"/>
      <c r="S2843" t="s"/>
      <c r="T2843" t="s"/>
      <c r="U2843" t="s"/>
      <c r="V2843" t="s"/>
      <c r="W2843" t="s"/>
      <c r="X2843" t="s"/>
      <c r="Y2843" t="s"/>
      <c r="Z2843" t="s"/>
      <c r="AA2843" t="s"/>
      <c r="AB2843" t="s">
        <v>30960</v>
      </c>
      <c r="AC2843" t="s">
        <v>30961</v>
      </c>
      <c r="AD2843" t="s">
        <v>86</v>
      </c>
      <c r="AE2843" t="s">
        <v>44</v>
      </c>
      <c r="AF2843" t="s">
        <v>30962</v>
      </c>
      <c r="AG2843" t="s">
        <v>30963</v>
      </c>
      <c r="AH2843" t="s">
        <v>195</v>
      </c>
      <c r="AI2843" t="s">
        <v>30964</v>
      </c>
      <c r="AJ2843" t="s">
        <v>92</v>
      </c>
      <c r="AK2843" t="s">
        <v>66</v>
      </c>
    </row>
    <row r="2844" spans="1:38">
      <c r="A2844" t="s">
        <v>30965</v>
      </c>
      <c r="B2844" t="s">
        <v>30966</v>
      </c>
      <c r="C2844" t="s">
        <v>30967</v>
      </c>
      <c r="D2844" t="s">
        <v>30968</v>
      </c>
      <c r="E2844" t="s">
        <v>30969</v>
      </c>
      <c r="F2844" t="s">
        <v>21181</v>
      </c>
      <c r="G2844" t="s">
        <v>50</v>
      </c>
      <c r="H2844" t="s">
        <v>51</v>
      </c>
      <c r="I2844" t="s">
        <v>30970</v>
      </c>
      <c r="J2844" t="s">
        <v>713</v>
      </c>
      <c r="K2844" t="s">
        <v>714</v>
      </c>
      <c r="L2844" t="s">
        <v>526</v>
      </c>
      <c r="M2844" t="s">
        <v>527</v>
      </c>
      <c r="N2844" t="s">
        <v>1039</v>
      </c>
      <c r="O2844" t="s">
        <v>939</v>
      </c>
      <c r="P2844" t="s"/>
      <c r="Q2844" t="s"/>
      <c r="R2844" t="s"/>
      <c r="S2844" t="s">
        <v>30971</v>
      </c>
      <c r="T2844" t="s">
        <v>433</v>
      </c>
      <c r="U2844" t="s"/>
      <c r="V2844" t="s"/>
      <c r="W2844" t="s"/>
      <c r="X2844" t="s"/>
      <c r="Y2844" t="s"/>
      <c r="Z2844" t="s"/>
      <c r="AA2844" t="s"/>
      <c r="AB2844" t="s">
        <v>30972</v>
      </c>
      <c r="AC2844" t="s">
        <v>30973</v>
      </c>
      <c r="AD2844" t="s">
        <v>110</v>
      </c>
      <c r="AE2844" t="s">
        <v>1254</v>
      </c>
      <c r="AF2844" t="s">
        <v>30974</v>
      </c>
      <c r="AG2844" t="s">
        <v>30975</v>
      </c>
      <c r="AH2844" t="s">
        <v>174</v>
      </c>
      <c r="AI2844" t="s">
        <v>30976</v>
      </c>
      <c r="AJ2844" t="s">
        <v>92</v>
      </c>
      <c r="AK2844" t="s">
        <v>66</v>
      </c>
    </row>
    <row r="2845" spans="1:38">
      <c r="A2845" t="s">
        <v>30977</v>
      </c>
      <c r="B2845" t="s">
        <v>30978</v>
      </c>
      <c r="C2845" t="s">
        <v>30979</v>
      </c>
      <c r="D2845" t="s"/>
      <c r="E2845" t="s">
        <v>30980</v>
      </c>
      <c r="F2845" t="s">
        <v>831</v>
      </c>
      <c r="G2845" t="s">
        <v>4887</v>
      </c>
      <c r="H2845" t="s">
        <v>51</v>
      </c>
      <c r="I2845" t="s">
        <v>15177</v>
      </c>
      <c r="J2845" t="s">
        <v>187</v>
      </c>
      <c r="K2845" t="s">
        <v>188</v>
      </c>
      <c r="L2845" t="s">
        <v>1701</v>
      </c>
      <c r="M2845" t="s">
        <v>1701</v>
      </c>
      <c r="N2845" t="s">
        <v>2233</v>
      </c>
      <c r="O2845" t="s">
        <v>447</v>
      </c>
      <c r="P2845" t="s"/>
      <c r="Q2845" t="s"/>
      <c r="R2845" t="s"/>
      <c r="S2845" t="s"/>
      <c r="T2845" t="s">
        <v>93</v>
      </c>
      <c r="U2845" t="s"/>
      <c r="V2845" t="s">
        <v>93</v>
      </c>
      <c r="W2845" t="s">
        <v>30981</v>
      </c>
      <c r="X2845" t="s"/>
      <c r="Y2845" t="s"/>
      <c r="Z2845" t="s"/>
      <c r="AA2845" t="s">
        <v>84</v>
      </c>
      <c r="AB2845" t="s">
        <v>30982</v>
      </c>
      <c r="AC2845" t="s">
        <v>30983</v>
      </c>
      <c r="AD2845" t="s">
        <v>63</v>
      </c>
      <c r="AE2845" t="s">
        <v>44</v>
      </c>
      <c r="AF2845" t="s">
        <v>30984</v>
      </c>
      <c r="AG2845" t="s">
        <v>18877</v>
      </c>
      <c r="AH2845" t="s">
        <v>112</v>
      </c>
      <c r="AI2845" t="s">
        <v>30985</v>
      </c>
      <c r="AJ2845" t="s">
        <v>92</v>
      </c>
      <c r="AK2845" t="s">
        <v>66</v>
      </c>
    </row>
    <row r="2846" spans="1:38">
      <c r="A2846" t="s">
        <v>30986</v>
      </c>
      <c r="B2846" t="s">
        <v>30987</v>
      </c>
      <c r="C2846" t="s">
        <v>30988</v>
      </c>
      <c r="D2846" t="s">
        <v>30989</v>
      </c>
      <c r="E2846" t="s">
        <v>30990</v>
      </c>
      <c r="F2846" t="s">
        <v>1102</v>
      </c>
      <c r="G2846" t="s">
        <v>72</v>
      </c>
      <c r="H2846" t="s">
        <v>51</v>
      </c>
      <c r="I2846" t="s">
        <v>13650</v>
      </c>
      <c r="J2846" t="s">
        <v>1127</v>
      </c>
      <c r="K2846" t="s">
        <v>54</v>
      </c>
      <c r="L2846" t="s">
        <v>470</v>
      </c>
      <c r="M2846" t="s">
        <v>685</v>
      </c>
      <c r="N2846" t="s">
        <v>6249</v>
      </c>
      <c r="O2846" t="s">
        <v>241</v>
      </c>
      <c r="P2846" t="s"/>
      <c r="Q2846" t="s"/>
      <c r="R2846" t="s"/>
      <c r="S2846" t="s"/>
      <c r="T2846" t="s"/>
      <c r="U2846" t="s">
        <v>19647</v>
      </c>
      <c r="V2846" t="s">
        <v>67</v>
      </c>
      <c r="W2846" t="s">
        <v>30991</v>
      </c>
      <c r="X2846" t="s"/>
      <c r="Y2846" t="s"/>
      <c r="Z2846" t="s"/>
      <c r="AA2846" t="s">
        <v>84</v>
      </c>
      <c r="AB2846" t="s">
        <v>30992</v>
      </c>
      <c r="AC2846" t="s">
        <v>30993</v>
      </c>
      <c r="AD2846" t="s">
        <v>174</v>
      </c>
      <c r="AE2846" t="s">
        <v>1333</v>
      </c>
      <c r="AF2846" t="s">
        <v>30994</v>
      </c>
      <c r="AG2846" t="s">
        <v>30995</v>
      </c>
      <c r="AH2846" t="s">
        <v>149</v>
      </c>
      <c r="AI2846" t="s">
        <v>30996</v>
      </c>
      <c r="AJ2846" t="s">
        <v>92</v>
      </c>
      <c r="AK2846" t="s">
        <v>66</v>
      </c>
    </row>
    <row r="2847" spans="1:38">
      <c r="A2847" t="s">
        <v>30997</v>
      </c>
      <c r="B2847" t="s">
        <v>30998</v>
      </c>
      <c r="C2847" t="s">
        <v>30999</v>
      </c>
      <c r="D2847" t="s">
        <v>31000</v>
      </c>
      <c r="E2847" t="s">
        <v>31001</v>
      </c>
      <c r="F2847" t="s">
        <v>541</v>
      </c>
      <c r="G2847" t="s">
        <v>50</v>
      </c>
      <c r="H2847" t="s">
        <v>51</v>
      </c>
      <c r="I2847" t="s">
        <v>2661</v>
      </c>
      <c r="J2847" t="s">
        <v>2662</v>
      </c>
      <c r="K2847" t="s">
        <v>188</v>
      </c>
      <c r="L2847" t="s">
        <v>170</v>
      </c>
      <c r="M2847" t="s">
        <v>171</v>
      </c>
      <c r="N2847" t="s">
        <v>172</v>
      </c>
      <c r="O2847" t="s">
        <v>79</v>
      </c>
      <c r="P2847" t="s">
        <v>755</v>
      </c>
      <c r="Q2847" t="s">
        <v>174</v>
      </c>
      <c r="R2847" t="s"/>
      <c r="S2847" t="s"/>
      <c r="T2847" t="s">
        <v>67</v>
      </c>
      <c r="U2847" t="s"/>
      <c r="V2847" t="s"/>
      <c r="W2847" t="s"/>
      <c r="X2847" t="s"/>
      <c r="Y2847" t="s"/>
      <c r="Z2847" t="s">
        <v>31002</v>
      </c>
      <c r="AA2847" t="s"/>
      <c r="AB2847" t="s">
        <v>31003</v>
      </c>
      <c r="AC2847" t="s">
        <v>31004</v>
      </c>
      <c r="AD2847" t="s">
        <v>86</v>
      </c>
      <c r="AE2847" t="s">
        <v>87</v>
      </c>
      <c r="AF2847" t="s">
        <v>31005</v>
      </c>
      <c r="AG2847" t="s">
        <v>11707</v>
      </c>
      <c r="AH2847" t="s">
        <v>209</v>
      </c>
      <c r="AI2847" t="s">
        <v>31006</v>
      </c>
      <c r="AJ2847" t="s">
        <v>92</v>
      </c>
      <c r="AK2847" t="s">
        <v>66</v>
      </c>
    </row>
    <row r="2848" spans="1:38">
      <c r="A2848" t="s">
        <v>31007</v>
      </c>
      <c r="B2848" t="s">
        <v>31008</v>
      </c>
      <c r="C2848" t="s">
        <v>31009</v>
      </c>
      <c r="D2848" t="s">
        <v>31010</v>
      </c>
      <c r="E2848" t="s">
        <v>31011</v>
      </c>
      <c r="F2848" t="s">
        <v>1458</v>
      </c>
      <c r="G2848" t="s">
        <v>50</v>
      </c>
      <c r="H2848" t="s">
        <v>51</v>
      </c>
      <c r="I2848" t="s">
        <v>1519</v>
      </c>
      <c r="J2848" t="s">
        <v>53</v>
      </c>
      <c r="K2848" t="s">
        <v>54</v>
      </c>
      <c r="L2848" t="s">
        <v>322</v>
      </c>
      <c r="M2848" t="s">
        <v>1251</v>
      </c>
      <c r="N2848" t="s">
        <v>1461</v>
      </c>
      <c r="O2848" t="s">
        <v>142</v>
      </c>
      <c r="P2848" t="s"/>
      <c r="Q2848" t="s"/>
      <c r="R2848" t="s"/>
      <c r="S2848" t="s"/>
      <c r="T2848" t="s"/>
      <c r="U2848" t="s"/>
      <c r="V2848" t="s"/>
      <c r="W2848" t="s"/>
      <c r="X2848" t="s"/>
      <c r="Y2848" t="s"/>
      <c r="Z2848" t="s"/>
      <c r="AA2848" t="s"/>
      <c r="AB2848" t="s">
        <v>31012</v>
      </c>
      <c r="AC2848" t="s">
        <v>31012</v>
      </c>
      <c r="AD2848" t="s">
        <v>209</v>
      </c>
      <c r="AE2848" t="s">
        <v>44</v>
      </c>
      <c r="AF2848" t="s">
        <v>31013</v>
      </c>
      <c r="AG2848" t="s">
        <v>31014</v>
      </c>
      <c r="AH2848" t="s">
        <v>461</v>
      </c>
      <c r="AI2848" t="s">
        <v>31015</v>
      </c>
      <c r="AJ2848" t="s">
        <v>92</v>
      </c>
      <c r="AK2848" t="s">
        <v>66</v>
      </c>
    </row>
    <row r="2849" spans="1:38">
      <c r="A2849" t="s">
        <v>31016</v>
      </c>
      <c r="B2849" t="s">
        <v>31017</v>
      </c>
      <c r="C2849" t="s">
        <v>31018</v>
      </c>
      <c r="D2849" t="s">
        <v>31019</v>
      </c>
      <c r="E2849" t="s">
        <v>31020</v>
      </c>
      <c r="F2849" t="s">
        <v>2280</v>
      </c>
      <c r="G2849" t="s">
        <v>72</v>
      </c>
      <c r="H2849" t="s">
        <v>51</v>
      </c>
      <c r="I2849" t="s">
        <v>5618</v>
      </c>
      <c r="J2849" t="s">
        <v>2588</v>
      </c>
      <c r="K2849" t="s">
        <v>54</v>
      </c>
      <c r="L2849" t="s">
        <v>258</v>
      </c>
      <c r="M2849" t="s">
        <v>259</v>
      </c>
      <c r="N2849" t="s">
        <v>260</v>
      </c>
      <c r="O2849" t="s">
        <v>209</v>
      </c>
      <c r="P2849" t="s"/>
      <c r="Q2849" t="s"/>
      <c r="R2849" t="s"/>
      <c r="S2849" t="s"/>
      <c r="T2849" t="s"/>
      <c r="U2849" t="s">
        <v>1129</v>
      </c>
      <c r="V2849" t="s">
        <v>67</v>
      </c>
      <c r="W2849" t="s">
        <v>2824</v>
      </c>
      <c r="X2849" t="s"/>
      <c r="Y2849" t="s"/>
      <c r="Z2849" t="s"/>
      <c r="AA2849" t="s">
        <v>84</v>
      </c>
      <c r="AB2849" t="s">
        <v>31021</v>
      </c>
      <c r="AC2849" t="s">
        <v>31022</v>
      </c>
      <c r="AD2849" t="s">
        <v>93</v>
      </c>
      <c r="AE2849" t="s">
        <v>44</v>
      </c>
      <c r="AF2849" t="s">
        <v>31023</v>
      </c>
      <c r="AG2849" t="s">
        <v>67</v>
      </c>
      <c r="AH2849" t="s">
        <v>44</v>
      </c>
      <c r="AI2849" t="s">
        <v>31024</v>
      </c>
      <c r="AJ2849" t="s">
        <v>92</v>
      </c>
      <c r="AK2849" t="s">
        <v>66</v>
      </c>
    </row>
    <row r="2850" spans="1:38">
      <c r="A2850" t="s">
        <v>31025</v>
      </c>
      <c r="B2850" t="s">
        <v>31026</v>
      </c>
      <c r="C2850" t="s">
        <v>31027</v>
      </c>
      <c r="D2850" t="s">
        <v>31028</v>
      </c>
      <c r="E2850" t="s">
        <v>31029</v>
      </c>
      <c r="F2850" t="s">
        <v>2409</v>
      </c>
      <c r="G2850" t="s">
        <v>2813</v>
      </c>
      <c r="H2850" t="s">
        <v>51</v>
      </c>
      <c r="I2850" t="s">
        <v>31030</v>
      </c>
      <c r="J2850" t="s">
        <v>31031</v>
      </c>
      <c r="K2850" t="s">
        <v>237</v>
      </c>
      <c r="L2850" t="s">
        <v>139</v>
      </c>
      <c r="M2850" t="s">
        <v>500</v>
      </c>
      <c r="N2850" t="s">
        <v>4940</v>
      </c>
      <c r="O2850" t="s">
        <v>86</v>
      </c>
      <c r="P2850" t="s"/>
      <c r="Q2850" t="s"/>
      <c r="R2850" t="s"/>
      <c r="S2850" t="s"/>
      <c r="T2850" t="s"/>
      <c r="U2850" t="s"/>
      <c r="V2850" t="s"/>
      <c r="W2850" t="s"/>
      <c r="X2850" t="s"/>
      <c r="Y2850" t="s"/>
      <c r="Z2850" t="s"/>
      <c r="AA2850" t="s"/>
      <c r="AB2850" t="s">
        <v>31032</v>
      </c>
      <c r="AC2850" t="s">
        <v>31032</v>
      </c>
      <c r="AD2850" t="s">
        <v>110</v>
      </c>
      <c r="AE2850" t="s">
        <v>44</v>
      </c>
      <c r="AF2850" t="s">
        <v>31033</v>
      </c>
      <c r="AG2850" t="s">
        <v>5907</v>
      </c>
      <c r="AH2850" t="s">
        <v>209</v>
      </c>
      <c r="AI2850" t="s">
        <v>31034</v>
      </c>
      <c r="AJ2850" t="s">
        <v>92</v>
      </c>
      <c r="AK2850" t="s">
        <v>66</v>
      </c>
    </row>
    <row r="2851" spans="1:38">
      <c r="A2851" t="s">
        <v>31035</v>
      </c>
      <c r="B2851" t="s">
        <v>31036</v>
      </c>
      <c r="C2851" t="s">
        <v>31037</v>
      </c>
      <c r="D2851" t="s">
        <v>31038</v>
      </c>
      <c r="E2851" t="s">
        <v>31039</v>
      </c>
      <c r="F2851" t="s">
        <v>396</v>
      </c>
      <c r="G2851" t="s">
        <v>50</v>
      </c>
      <c r="H2851" t="s">
        <v>51</v>
      </c>
      <c r="I2851" t="s">
        <v>31040</v>
      </c>
      <c r="J2851" t="s">
        <v>17525</v>
      </c>
      <c r="K2851" t="s">
        <v>354</v>
      </c>
      <c r="L2851" t="s">
        <v>322</v>
      </c>
      <c r="M2851" t="s">
        <v>323</v>
      </c>
      <c r="N2851" t="s">
        <v>1088</v>
      </c>
      <c r="O2851" t="s">
        <v>86</v>
      </c>
      <c r="P2851" t="s"/>
      <c r="Q2851" t="s">
        <v>67</v>
      </c>
      <c r="R2851" t="s">
        <v>31041</v>
      </c>
      <c r="S2851" t="s"/>
      <c r="T2851" t="s"/>
      <c r="U2851" t="s"/>
      <c r="V2851" t="s"/>
      <c r="W2851" t="s"/>
      <c r="X2851" t="s"/>
      <c r="Y2851" t="s"/>
      <c r="Z2851" t="s"/>
      <c r="AA2851" t="s"/>
      <c r="AB2851" t="s">
        <v>31042</v>
      </c>
      <c r="AC2851" t="s">
        <v>31043</v>
      </c>
      <c r="AD2851" t="s">
        <v>124</v>
      </c>
      <c r="AE2851" t="s">
        <v>44</v>
      </c>
      <c r="AF2851" t="s">
        <v>31044</v>
      </c>
      <c r="AG2851" t="s">
        <v>31045</v>
      </c>
      <c r="AH2851" t="s">
        <v>301</v>
      </c>
      <c r="AI2851" t="s">
        <v>31046</v>
      </c>
      <c r="AJ2851" t="s">
        <v>92</v>
      </c>
      <c r="AK2851" t="s">
        <v>66</v>
      </c>
    </row>
    <row r="2852" spans="1:38">
      <c r="A2852" t="s">
        <v>31047</v>
      </c>
      <c r="B2852" t="s">
        <v>31048</v>
      </c>
      <c r="C2852" t="s">
        <v>31049</v>
      </c>
      <c r="D2852" t="s">
        <v>31050</v>
      </c>
      <c r="E2852" t="s">
        <v>31051</v>
      </c>
      <c r="F2852" t="s"/>
      <c r="G2852" t="s">
        <v>50</v>
      </c>
      <c r="H2852" t="s">
        <v>51</v>
      </c>
      <c r="I2852" t="s">
        <v>1024</v>
      </c>
      <c r="J2852" t="s">
        <v>53</v>
      </c>
      <c r="K2852" t="s">
        <v>54</v>
      </c>
      <c r="L2852" t="s">
        <v>204</v>
      </c>
      <c r="M2852" t="s">
        <v>205</v>
      </c>
      <c r="N2852" t="s">
        <v>570</v>
      </c>
      <c r="O2852" t="s"/>
      <c r="P2852" t="s"/>
      <c r="Q2852" t="s">
        <v>44</v>
      </c>
      <c r="R2852" t="s"/>
      <c r="S2852" t="s"/>
      <c r="T2852" t="s"/>
      <c r="U2852" t="s"/>
      <c r="V2852" t="s"/>
      <c r="W2852" t="s"/>
      <c r="X2852" t="s"/>
      <c r="Y2852" t="s"/>
      <c r="Z2852" t="s"/>
      <c r="AA2852" t="s"/>
      <c r="AB2852" t="s">
        <v>31052</v>
      </c>
      <c r="AC2852" t="s">
        <v>31052</v>
      </c>
      <c r="AD2852" t="s">
        <v>86</v>
      </c>
      <c r="AE2852" t="s">
        <v>87</v>
      </c>
      <c r="AF2852" t="s">
        <v>31053</v>
      </c>
      <c r="AG2852" t="s">
        <v>31054</v>
      </c>
      <c r="AH2852" t="s">
        <v>110</v>
      </c>
      <c r="AI2852" t="s">
        <v>31055</v>
      </c>
      <c r="AJ2852" t="s">
        <v>31056</v>
      </c>
      <c r="AK2852" t="s">
        <v>66</v>
      </c>
    </row>
    <row r="2853" spans="1:38">
      <c r="A2853" t="s">
        <v>4660</v>
      </c>
      <c r="B2853" t="s">
        <v>31057</v>
      </c>
      <c r="C2853" t="s">
        <v>31058</v>
      </c>
      <c r="D2853" t="s">
        <v>31059</v>
      </c>
      <c r="E2853" t="s">
        <v>31060</v>
      </c>
      <c r="F2853" t="s">
        <v>396</v>
      </c>
      <c r="G2853" t="s">
        <v>50</v>
      </c>
      <c r="H2853" t="s">
        <v>51</v>
      </c>
      <c r="I2853" t="s">
        <v>2046</v>
      </c>
      <c r="J2853" t="s">
        <v>53</v>
      </c>
      <c r="K2853" t="s">
        <v>54</v>
      </c>
      <c r="L2853" t="s">
        <v>1880</v>
      </c>
      <c r="M2853" t="s">
        <v>1881</v>
      </c>
      <c r="N2853" t="s">
        <v>1882</v>
      </c>
      <c r="O2853" t="s">
        <v>79</v>
      </c>
      <c r="P2853" t="s">
        <v>17432</v>
      </c>
      <c r="Q2853" t="s">
        <v>93</v>
      </c>
      <c r="R2853" t="s">
        <v>31061</v>
      </c>
      <c r="S2853" t="s"/>
      <c r="T2853" t="s"/>
      <c r="U2853" t="s"/>
      <c r="V2853" t="s"/>
      <c r="W2853" t="s"/>
      <c r="X2853" t="s"/>
      <c r="Y2853" t="s"/>
      <c r="Z2853" t="s"/>
      <c r="AA2853" t="s"/>
      <c r="AB2853" t="s">
        <v>31062</v>
      </c>
      <c r="AC2853" t="s">
        <v>31063</v>
      </c>
      <c r="AD2853" t="s">
        <v>93</v>
      </c>
      <c r="AE2853" t="s">
        <v>277</v>
      </c>
      <c r="AF2853" t="s">
        <v>31064</v>
      </c>
      <c r="AG2853" t="s">
        <v>31065</v>
      </c>
      <c r="AH2853" t="s">
        <v>44</v>
      </c>
      <c r="AI2853" t="s">
        <v>31066</v>
      </c>
      <c r="AJ2853" t="s">
        <v>92</v>
      </c>
      <c r="AK2853" t="s">
        <v>66</v>
      </c>
    </row>
    <row r="2854" spans="1:38">
      <c r="A2854" t="s">
        <v>31067</v>
      </c>
      <c r="B2854" t="s">
        <v>31068</v>
      </c>
      <c r="C2854" t="s">
        <v>31069</v>
      </c>
      <c r="D2854" t="s"/>
      <c r="E2854" t="s">
        <v>31070</v>
      </c>
      <c r="F2854" t="s"/>
      <c r="G2854" t="s">
        <v>50</v>
      </c>
      <c r="H2854" t="s">
        <v>51</v>
      </c>
      <c r="I2854" t="s">
        <v>31071</v>
      </c>
      <c r="J2854" t="s"/>
      <c r="K2854" t="s">
        <v>569</v>
      </c>
      <c r="L2854" t="s">
        <v>1344</v>
      </c>
      <c r="M2854" t="s">
        <v>1345</v>
      </c>
      <c r="N2854" t="s">
        <v>3854</v>
      </c>
      <c r="O2854" t="s">
        <v>192</v>
      </c>
      <c r="P2854" t="s">
        <v>31072</v>
      </c>
      <c r="Q2854" t="s">
        <v>67</v>
      </c>
      <c r="R2854" t="s">
        <v>31073</v>
      </c>
      <c r="S2854" t="s"/>
      <c r="T2854" t="s"/>
      <c r="U2854" t="s"/>
      <c r="V2854" t="s"/>
      <c r="W2854" t="s"/>
      <c r="X2854" t="s"/>
      <c r="Y2854" t="s"/>
      <c r="Z2854" t="s"/>
      <c r="AA2854" t="s"/>
      <c r="AB2854" t="s">
        <v>31074</v>
      </c>
      <c r="AC2854" t="s">
        <v>31075</v>
      </c>
      <c r="AD2854" t="s">
        <v>330</v>
      </c>
      <c r="AE2854" t="s">
        <v>44</v>
      </c>
      <c r="AF2854" t="s">
        <v>31076</v>
      </c>
      <c r="AG2854" t="s">
        <v>31077</v>
      </c>
      <c r="AH2854" t="s">
        <v>733</v>
      </c>
      <c r="AI2854" t="s">
        <v>31078</v>
      </c>
      <c r="AJ2854" t="s">
        <v>92</v>
      </c>
      <c r="AK2854" t="s">
        <v>66</v>
      </c>
    </row>
    <row r="2855" spans="1:38">
      <c r="A2855" t="s">
        <v>3732</v>
      </c>
      <c r="B2855" t="s">
        <v>31079</v>
      </c>
      <c r="C2855" t="s">
        <v>31080</v>
      </c>
      <c r="D2855" t="s">
        <v>31081</v>
      </c>
      <c r="E2855" t="s">
        <v>31082</v>
      </c>
      <c r="F2855" t="s">
        <v>9274</v>
      </c>
      <c r="G2855" t="s">
        <v>72</v>
      </c>
      <c r="H2855" t="s">
        <v>51</v>
      </c>
      <c r="I2855" t="s">
        <v>31083</v>
      </c>
      <c r="J2855" t="s">
        <v>16735</v>
      </c>
      <c r="K2855" t="s">
        <v>714</v>
      </c>
      <c r="L2855" t="s">
        <v>322</v>
      </c>
      <c r="M2855" t="s">
        <v>486</v>
      </c>
      <c r="N2855" t="s">
        <v>15715</v>
      </c>
      <c r="O2855" t="s">
        <v>59</v>
      </c>
      <c r="P2855" t="s"/>
      <c r="Q2855" t="s"/>
      <c r="R2855" t="s"/>
      <c r="S2855" t="s"/>
      <c r="T2855" t="s"/>
      <c r="U2855" t="s"/>
      <c r="V2855" t="s"/>
      <c r="W2855" t="s">
        <v>31084</v>
      </c>
      <c r="X2855" t="s"/>
      <c r="Y2855" t="s"/>
      <c r="Z2855" t="s"/>
      <c r="AA2855" t="s"/>
      <c r="AB2855" t="s">
        <v>31085</v>
      </c>
      <c r="AC2855" t="s">
        <v>31085</v>
      </c>
      <c r="AD2855" t="s">
        <v>86</v>
      </c>
      <c r="AE2855" t="s">
        <v>44</v>
      </c>
      <c r="AF2855" t="s">
        <v>31086</v>
      </c>
      <c r="AG2855" t="s">
        <v>14222</v>
      </c>
      <c r="AH2855" t="s">
        <v>330</v>
      </c>
      <c r="AI2855" t="s">
        <v>31087</v>
      </c>
      <c r="AJ2855" t="s">
        <v>92</v>
      </c>
      <c r="AK2855" t="s">
        <v>66</v>
      </c>
    </row>
    <row r="2856" spans="1:38">
      <c r="A2856" t="s">
        <v>31088</v>
      </c>
      <c r="B2856" t="s">
        <v>31089</v>
      </c>
      <c r="C2856" t="s">
        <v>31090</v>
      </c>
      <c r="D2856" t="s">
        <v>31091</v>
      </c>
      <c r="E2856" t="s">
        <v>31092</v>
      </c>
      <c r="F2856" t="s">
        <v>2280</v>
      </c>
      <c r="G2856" t="s">
        <v>50</v>
      </c>
      <c r="H2856" t="s">
        <v>51</v>
      </c>
      <c r="I2856" t="s">
        <v>31093</v>
      </c>
      <c r="J2856" t="s">
        <v>5247</v>
      </c>
      <c r="K2856" t="s">
        <v>54</v>
      </c>
      <c r="L2856" t="s">
        <v>322</v>
      </c>
      <c r="M2856" t="s">
        <v>1251</v>
      </c>
      <c r="N2856" t="s">
        <v>1461</v>
      </c>
      <c r="O2856" t="s">
        <v>59</v>
      </c>
      <c r="P2856" t="s"/>
      <c r="Q2856" t="s"/>
      <c r="R2856" t="s"/>
      <c r="S2856" t="s">
        <v>31094</v>
      </c>
      <c r="T2856" t="s">
        <v>67</v>
      </c>
      <c r="U2856" t="s"/>
      <c r="V2856" t="s"/>
      <c r="W2856" t="s"/>
      <c r="X2856" t="s"/>
      <c r="Y2856" t="s"/>
      <c r="Z2856" t="s"/>
      <c r="AA2856" t="s"/>
      <c r="AB2856" t="s">
        <v>31095</v>
      </c>
      <c r="AC2856" t="s">
        <v>31095</v>
      </c>
      <c r="AD2856" t="s">
        <v>63</v>
      </c>
      <c r="AE2856" t="s">
        <v>44</v>
      </c>
      <c r="AF2856" t="s">
        <v>31096</v>
      </c>
      <c r="AG2856" t="s">
        <v>31097</v>
      </c>
      <c r="AH2856" t="s">
        <v>63</v>
      </c>
      <c r="AI2856" t="s">
        <v>31098</v>
      </c>
      <c r="AJ2856" t="s">
        <v>92</v>
      </c>
      <c r="AK2856" t="s">
        <v>66</v>
      </c>
    </row>
    <row r="2857" spans="1:38">
      <c r="A2857" t="s">
        <v>31099</v>
      </c>
      <c r="B2857" t="s">
        <v>31100</v>
      </c>
      <c r="C2857" t="s">
        <v>31101</v>
      </c>
      <c r="D2857" t="s"/>
      <c r="E2857" t="s">
        <v>31102</v>
      </c>
      <c r="F2857" t="s">
        <v>1102</v>
      </c>
      <c r="G2857" t="s">
        <v>50</v>
      </c>
      <c r="H2857" t="s">
        <v>51</v>
      </c>
      <c r="I2857" t="s">
        <v>31103</v>
      </c>
      <c r="J2857" t="s">
        <v>684</v>
      </c>
      <c r="K2857" t="s">
        <v>54</v>
      </c>
      <c r="L2857" t="s">
        <v>170</v>
      </c>
      <c r="M2857" t="s">
        <v>171</v>
      </c>
      <c r="N2857" t="s">
        <v>1168</v>
      </c>
      <c r="O2857" t="s">
        <v>846</v>
      </c>
      <c r="P2857" t="s"/>
      <c r="Q2857" t="s"/>
      <c r="R2857" t="s"/>
      <c r="S2857" t="s"/>
      <c r="T2857" t="s"/>
      <c r="U2857" t="s"/>
      <c r="V2857" t="s">
        <v>67</v>
      </c>
      <c r="W2857" t="s"/>
      <c r="X2857" t="s"/>
      <c r="Y2857" t="s"/>
      <c r="Z2857" t="s"/>
      <c r="AA2857" t="s">
        <v>84</v>
      </c>
      <c r="AB2857" t="s">
        <v>31104</v>
      </c>
      <c r="AC2857" t="s">
        <v>31105</v>
      </c>
      <c r="AD2857" t="s">
        <v>151</v>
      </c>
      <c r="AE2857" t="s">
        <v>225</v>
      </c>
      <c r="AF2857" t="s">
        <v>31106</v>
      </c>
      <c r="AG2857" t="s">
        <v>14942</v>
      </c>
      <c r="AH2857" t="s">
        <v>112</v>
      </c>
      <c r="AI2857" t="s">
        <v>31107</v>
      </c>
      <c r="AJ2857" t="s">
        <v>92</v>
      </c>
      <c r="AK2857" t="s">
        <v>66</v>
      </c>
    </row>
    <row r="2858" spans="1:38">
      <c r="A2858" t="s">
        <v>31108</v>
      </c>
      <c r="B2858" t="s">
        <v>31109</v>
      </c>
      <c r="C2858" t="s">
        <v>31110</v>
      </c>
      <c r="D2858" t="s"/>
      <c r="E2858" t="s">
        <v>31111</v>
      </c>
      <c r="F2858" t="s">
        <v>98</v>
      </c>
      <c r="G2858" t="s">
        <v>50</v>
      </c>
      <c r="H2858" t="s">
        <v>51</v>
      </c>
      <c r="I2858" t="s">
        <v>2814</v>
      </c>
      <c r="J2858" t="s">
        <v>53</v>
      </c>
      <c r="K2858" t="s">
        <v>54</v>
      </c>
      <c r="L2858" t="s">
        <v>843</v>
      </c>
      <c r="M2858" t="s">
        <v>844</v>
      </c>
      <c r="N2858" t="s">
        <v>7778</v>
      </c>
      <c r="O2858" t="s"/>
      <c r="P2858" t="s">
        <v>1026</v>
      </c>
      <c r="Q2858" t="s">
        <v>93</v>
      </c>
      <c r="R2858" t="s"/>
      <c r="S2858" t="s"/>
      <c r="T2858" t="s"/>
      <c r="U2858" t="s"/>
      <c r="V2858" t="s"/>
      <c r="W2858" t="s"/>
      <c r="X2858" t="s"/>
      <c r="Y2858" t="s"/>
      <c r="Z2858" t="s"/>
      <c r="AA2858" t="s"/>
      <c r="AB2858" t="s">
        <v>31112</v>
      </c>
      <c r="AC2858" t="s">
        <v>31113</v>
      </c>
      <c r="AD2858" t="s">
        <v>63</v>
      </c>
      <c r="AE2858" t="s">
        <v>44</v>
      </c>
      <c r="AF2858" t="s">
        <v>31114</v>
      </c>
      <c r="AG2858" t="s">
        <v>25779</v>
      </c>
      <c r="AH2858" t="s">
        <v>93</v>
      </c>
      <c r="AI2858" t="s">
        <v>31115</v>
      </c>
      <c r="AJ2858" t="s">
        <v>92</v>
      </c>
      <c r="AK2858" t="s">
        <v>66</v>
      </c>
    </row>
    <row r="2859" spans="1:38">
      <c r="A2859" t="s">
        <v>31116</v>
      </c>
      <c r="B2859" t="s">
        <v>31117</v>
      </c>
      <c r="C2859" t="s">
        <v>31118</v>
      </c>
      <c r="D2859" t="s">
        <v>31119</v>
      </c>
      <c r="E2859" t="s">
        <v>31120</v>
      </c>
      <c r="F2859" t="s">
        <v>1102</v>
      </c>
      <c r="G2859" t="s">
        <v>72</v>
      </c>
      <c r="H2859" t="s">
        <v>51</v>
      </c>
      <c r="I2859" t="s">
        <v>31121</v>
      </c>
      <c r="J2859" t="s">
        <v>16190</v>
      </c>
      <c r="K2859" t="s">
        <v>410</v>
      </c>
      <c r="L2859" t="s">
        <v>470</v>
      </c>
      <c r="M2859" t="s">
        <v>685</v>
      </c>
      <c r="N2859" t="s">
        <v>10580</v>
      </c>
      <c r="O2859" t="s">
        <v>241</v>
      </c>
      <c r="P2859" t="s"/>
      <c r="Q2859" t="s"/>
      <c r="R2859" t="s"/>
      <c r="S2859" t="s"/>
      <c r="T2859" t="s"/>
      <c r="U2859" t="s"/>
      <c r="V2859" t="s">
        <v>67</v>
      </c>
      <c r="W2859" t="s">
        <v>31122</v>
      </c>
      <c r="X2859" t="s"/>
      <c r="Y2859" t="s"/>
      <c r="Z2859" t="s"/>
      <c r="AA2859" t="s">
        <v>84</v>
      </c>
      <c r="AB2859" t="s">
        <v>31123</v>
      </c>
      <c r="AC2859" t="s">
        <v>31123</v>
      </c>
      <c r="AD2859" t="s">
        <v>112</v>
      </c>
      <c r="AE2859" t="s">
        <v>60</v>
      </c>
      <c r="AF2859" t="s">
        <v>31124</v>
      </c>
      <c r="AG2859" t="s">
        <v>31125</v>
      </c>
      <c r="AH2859" t="s">
        <v>44</v>
      </c>
      <c r="AI2859" t="s">
        <v>31126</v>
      </c>
      <c r="AJ2859" t="s">
        <v>92</v>
      </c>
      <c r="AK2859" t="s">
        <v>66</v>
      </c>
    </row>
    <row r="2860" spans="1:38">
      <c r="A2860" t="s">
        <v>31127</v>
      </c>
      <c r="B2860" t="s">
        <v>31128</v>
      </c>
      <c r="C2860" t="s">
        <v>31129</v>
      </c>
      <c r="D2860" t="s">
        <v>31130</v>
      </c>
      <c r="E2860" t="s">
        <v>31131</v>
      </c>
      <c r="F2860" t="s">
        <v>767</v>
      </c>
      <c r="G2860" t="s">
        <v>50</v>
      </c>
      <c r="H2860" t="s">
        <v>51</v>
      </c>
      <c r="I2860" t="s">
        <v>31132</v>
      </c>
      <c r="J2860" t="s">
        <v>2293</v>
      </c>
      <c r="K2860" t="s">
        <v>54</v>
      </c>
      <c r="L2860" t="s">
        <v>322</v>
      </c>
      <c r="M2860" t="s">
        <v>486</v>
      </c>
      <c r="N2860" t="s">
        <v>1371</v>
      </c>
      <c r="O2860" t="s">
        <v>241</v>
      </c>
      <c r="P2860" t="s"/>
      <c r="Q2860" t="s"/>
      <c r="R2860" t="s"/>
      <c r="S2860" t="s"/>
      <c r="T2860" t="s"/>
      <c r="U2860" t="s"/>
      <c r="V2860" t="s"/>
      <c r="W2860" t="s"/>
      <c r="X2860" t="s"/>
      <c r="Y2860" t="s"/>
      <c r="Z2860" t="s"/>
      <c r="AA2860" t="s"/>
      <c r="AB2860" t="s">
        <v>31133</v>
      </c>
      <c r="AC2860" t="s">
        <v>31133</v>
      </c>
      <c r="AD2860" t="s">
        <v>192</v>
      </c>
      <c r="AE2860" t="s">
        <v>310</v>
      </c>
      <c r="AF2860" t="s">
        <v>31134</v>
      </c>
      <c r="AG2860" t="s">
        <v>31135</v>
      </c>
      <c r="AH2860" t="s">
        <v>345</v>
      </c>
      <c r="AI2860" t="s">
        <v>31136</v>
      </c>
      <c r="AJ2860" t="s">
        <v>92</v>
      </c>
      <c r="AK2860" t="s">
        <v>66</v>
      </c>
    </row>
    <row r="2861" spans="1:38">
      <c r="A2861" t="s">
        <v>31137</v>
      </c>
      <c r="B2861" t="s">
        <v>31138</v>
      </c>
      <c r="C2861" t="s">
        <v>31139</v>
      </c>
      <c r="D2861" t="s">
        <v>31140</v>
      </c>
      <c r="E2861" t="s">
        <v>31141</v>
      </c>
      <c r="F2861" t="s">
        <v>255</v>
      </c>
      <c r="G2861" t="s">
        <v>50</v>
      </c>
      <c r="H2861" t="s">
        <v>51</v>
      </c>
      <c r="I2861" t="s">
        <v>31142</v>
      </c>
      <c r="J2861" t="s"/>
      <c r="K2861" t="s">
        <v>23150</v>
      </c>
      <c r="L2861" t="s">
        <v>582</v>
      </c>
      <c r="M2861" t="s">
        <v>871</v>
      </c>
      <c r="N2861" t="s">
        <v>872</v>
      </c>
      <c r="O2861" t="s">
        <v>241</v>
      </c>
      <c r="P2861" t="s"/>
      <c r="Q2861" t="s"/>
      <c r="R2861" t="s"/>
      <c r="S2861" t="s"/>
      <c r="T2861" t="s"/>
      <c r="U2861" t="s"/>
      <c r="V2861" t="s"/>
      <c r="W2861" t="s"/>
      <c r="X2861" t="s"/>
      <c r="Y2861" t="s"/>
      <c r="Z2861" t="s"/>
      <c r="AA2861" t="s"/>
      <c r="AB2861" t="s">
        <v>31143</v>
      </c>
      <c r="AC2861" t="s">
        <v>31144</v>
      </c>
      <c r="AD2861" t="s">
        <v>192</v>
      </c>
      <c r="AE2861" t="s">
        <v>44</v>
      </c>
      <c r="AF2861" t="s">
        <v>31145</v>
      </c>
      <c r="AG2861" t="s">
        <v>31146</v>
      </c>
      <c r="AH2861" t="s">
        <v>195</v>
      </c>
      <c r="AI2861" t="s">
        <v>31147</v>
      </c>
      <c r="AJ2861" t="s">
        <v>92</v>
      </c>
      <c r="AK2861" t="s">
        <v>66</v>
      </c>
    </row>
    <row r="2862" spans="1:38">
      <c r="A2862" t="s">
        <v>31148</v>
      </c>
      <c r="B2862" t="s">
        <v>31149</v>
      </c>
      <c r="C2862" t="s">
        <v>31150</v>
      </c>
      <c r="D2862" t="s">
        <v>31151</v>
      </c>
      <c r="E2862" t="s">
        <v>31152</v>
      </c>
      <c r="F2862" t="s">
        <v>10240</v>
      </c>
      <c r="G2862" t="s">
        <v>50</v>
      </c>
      <c r="H2862" t="s">
        <v>51</v>
      </c>
      <c r="I2862" t="s">
        <v>1304</v>
      </c>
      <c r="J2862" t="s">
        <v>440</v>
      </c>
      <c r="K2862" t="s">
        <v>54</v>
      </c>
      <c r="L2862" t="s">
        <v>322</v>
      </c>
      <c r="M2862" t="s">
        <v>1251</v>
      </c>
      <c r="N2862" t="s">
        <v>1461</v>
      </c>
      <c r="O2862" t="s">
        <v>86</v>
      </c>
      <c r="P2862" t="s"/>
      <c r="Q2862" t="s"/>
      <c r="R2862" t="s"/>
      <c r="S2862" t="s"/>
      <c r="T2862" t="s"/>
      <c r="U2862" t="s"/>
      <c r="V2862" t="s"/>
      <c r="W2862" t="s"/>
      <c r="X2862" t="s"/>
      <c r="Y2862" t="s"/>
      <c r="Z2862" t="s"/>
      <c r="AA2862" t="s"/>
      <c r="AB2862" t="s">
        <v>31153</v>
      </c>
      <c r="AC2862" t="s">
        <v>31154</v>
      </c>
      <c r="AD2862" t="s">
        <v>149</v>
      </c>
      <c r="AE2862" t="s">
        <v>44</v>
      </c>
      <c r="AF2862" t="s">
        <v>31155</v>
      </c>
      <c r="AG2862" t="s">
        <v>31156</v>
      </c>
      <c r="AH2862" t="s">
        <v>90</v>
      </c>
      <c r="AI2862" t="s">
        <v>31157</v>
      </c>
      <c r="AJ2862" t="s">
        <v>92</v>
      </c>
      <c r="AK2862" t="s">
        <v>66</v>
      </c>
    </row>
    <row r="2863" spans="1:38">
      <c r="A2863" t="s">
        <v>9844</v>
      </c>
      <c r="B2863" t="s">
        <v>31158</v>
      </c>
      <c r="C2863" t="s">
        <v>31159</v>
      </c>
      <c r="D2863" t="s">
        <v>31160</v>
      </c>
      <c r="E2863" t="s">
        <v>31161</v>
      </c>
      <c r="F2863" t="s">
        <v>857</v>
      </c>
      <c r="G2863" t="s">
        <v>50</v>
      </c>
      <c r="H2863" t="s">
        <v>234</v>
      </c>
      <c r="I2863" t="s">
        <v>5618</v>
      </c>
      <c r="J2863" t="s">
        <v>795</v>
      </c>
      <c r="K2863" t="s">
        <v>188</v>
      </c>
      <c r="L2863" t="s">
        <v>411</v>
      </c>
      <c r="M2863" t="s">
        <v>412</v>
      </c>
      <c r="N2863" t="s">
        <v>8895</v>
      </c>
      <c r="O2863" t="s">
        <v>241</v>
      </c>
      <c r="P2863" t="s">
        <v>31162</v>
      </c>
      <c r="Q2863" t="s">
        <v>59</v>
      </c>
      <c r="R2863" t="s"/>
      <c r="S2863" t="s"/>
      <c r="T2863" t="s">
        <v>93</v>
      </c>
      <c r="U2863" t="s"/>
      <c r="V2863" t="s"/>
      <c r="W2863" t="s"/>
      <c r="X2863" t="s"/>
      <c r="Y2863" t="s"/>
      <c r="Z2863" t="s">
        <v>31163</v>
      </c>
      <c r="AA2863" t="s"/>
      <c r="AB2863" t="s">
        <v>31164</v>
      </c>
      <c r="AC2863" t="s">
        <v>31165</v>
      </c>
      <c r="AD2863" t="s">
        <v>93</v>
      </c>
      <c r="AE2863" t="s">
        <v>44</v>
      </c>
      <c r="AF2863" t="s">
        <v>31166</v>
      </c>
      <c r="AG2863" t="s">
        <v>44</v>
      </c>
      <c r="AH2863" t="s">
        <v>67</v>
      </c>
      <c r="AI2863" t="s">
        <v>31167</v>
      </c>
      <c r="AJ2863" t="s">
        <v>92</v>
      </c>
      <c r="AK2863" t="s">
        <v>66</v>
      </c>
    </row>
    <row r="2864" spans="1:38">
      <c r="A2864" t="s">
        <v>31168</v>
      </c>
      <c r="B2864" t="s">
        <v>31169</v>
      </c>
      <c r="C2864" t="s">
        <v>31170</v>
      </c>
      <c r="D2864" t="s"/>
      <c r="E2864" t="s">
        <v>31171</v>
      </c>
      <c r="F2864" t="s"/>
      <c r="G2864" t="s">
        <v>50</v>
      </c>
      <c r="H2864" t="s">
        <v>51</v>
      </c>
      <c r="I2864" t="s">
        <v>8599</v>
      </c>
      <c r="J2864" t="s">
        <v>2633</v>
      </c>
      <c r="K2864" t="s">
        <v>54</v>
      </c>
      <c r="L2864" t="s">
        <v>170</v>
      </c>
      <c r="M2864" t="s">
        <v>171</v>
      </c>
      <c r="N2864" t="s">
        <v>1168</v>
      </c>
      <c r="O2864" t="s">
        <v>79</v>
      </c>
      <c r="P2864" t="s"/>
      <c r="Q2864" t="s"/>
      <c r="R2864" t="s"/>
      <c r="S2864" t="s"/>
      <c r="T2864" t="s"/>
      <c r="U2864" t="s"/>
      <c r="V2864" t="s"/>
      <c r="W2864" t="s"/>
      <c r="X2864" t="s"/>
      <c r="Y2864" t="s"/>
      <c r="Z2864" t="s"/>
      <c r="AA2864" t="s"/>
      <c r="AB2864" t="s">
        <v>31172</v>
      </c>
      <c r="AC2864" t="s">
        <v>31172</v>
      </c>
      <c r="AD2864" t="s">
        <v>93</v>
      </c>
      <c r="AE2864" t="s">
        <v>277</v>
      </c>
      <c r="AF2864" t="s">
        <v>31173</v>
      </c>
      <c r="AG2864" t="s">
        <v>31174</v>
      </c>
      <c r="AH2864" t="s">
        <v>44</v>
      </c>
      <c r="AI2864" t="s">
        <v>31175</v>
      </c>
      <c r="AJ2864" t="s">
        <v>92</v>
      </c>
      <c r="AK2864" t="s">
        <v>66</v>
      </c>
    </row>
    <row r="2865" spans="1:38">
      <c r="A2865" t="s">
        <v>26812</v>
      </c>
      <c r="B2865" t="s">
        <v>31176</v>
      </c>
      <c r="C2865" t="s">
        <v>31177</v>
      </c>
      <c r="D2865" t="s">
        <v>31178</v>
      </c>
      <c r="E2865" t="s">
        <v>31179</v>
      </c>
      <c r="F2865" t="s">
        <v>857</v>
      </c>
      <c r="G2865" t="s">
        <v>50</v>
      </c>
      <c r="H2865" t="s">
        <v>51</v>
      </c>
      <c r="I2865" t="s">
        <v>1663</v>
      </c>
      <c r="J2865" t="s">
        <v>187</v>
      </c>
      <c r="K2865" t="s">
        <v>188</v>
      </c>
      <c r="L2865" t="s">
        <v>411</v>
      </c>
      <c r="M2865" t="s">
        <v>412</v>
      </c>
      <c r="N2865" t="s">
        <v>2083</v>
      </c>
      <c r="O2865" t="s">
        <v>79</v>
      </c>
      <c r="P2865" t="s">
        <v>31180</v>
      </c>
      <c r="Q2865" t="s">
        <v>151</v>
      </c>
      <c r="R2865" t="s">
        <v>31181</v>
      </c>
      <c r="S2865" t="s"/>
      <c r="T2865" t="s"/>
      <c r="U2865" t="s"/>
      <c r="V2865" t="s"/>
      <c r="W2865" t="s"/>
      <c r="X2865" t="s"/>
      <c r="Y2865" t="s"/>
      <c r="Z2865" t="s"/>
      <c r="AA2865" t="s"/>
      <c r="AB2865" t="s">
        <v>31182</v>
      </c>
      <c r="AC2865" t="s">
        <v>31183</v>
      </c>
      <c r="AD2865" t="s">
        <v>330</v>
      </c>
      <c r="AE2865" t="s">
        <v>6867</v>
      </c>
      <c r="AF2865" t="s">
        <v>31184</v>
      </c>
      <c r="AG2865" t="s">
        <v>31185</v>
      </c>
      <c r="AH2865" t="s">
        <v>733</v>
      </c>
      <c r="AI2865" t="s">
        <v>31186</v>
      </c>
      <c r="AJ2865" t="s">
        <v>92</v>
      </c>
      <c r="AK2865" t="s">
        <v>66</v>
      </c>
    </row>
    <row r="2866" spans="1:38">
      <c r="A2866" t="s">
        <v>31187</v>
      </c>
      <c r="B2866" t="s">
        <v>31188</v>
      </c>
      <c r="C2866" t="s">
        <v>31189</v>
      </c>
      <c r="D2866" t="s">
        <v>31190</v>
      </c>
      <c r="E2866" t="s">
        <v>31191</v>
      </c>
      <c r="F2866" t="s">
        <v>379</v>
      </c>
      <c r="G2866" t="s">
        <v>50</v>
      </c>
      <c r="H2866" t="s">
        <v>51</v>
      </c>
      <c r="I2866" t="s">
        <v>31192</v>
      </c>
      <c r="J2866" t="s">
        <v>7145</v>
      </c>
      <c r="K2866" t="s">
        <v>555</v>
      </c>
      <c r="L2866" t="s">
        <v>76</v>
      </c>
      <c r="M2866" t="s">
        <v>77</v>
      </c>
      <c r="N2866" t="s">
        <v>544</v>
      </c>
      <c r="O2866" t="s">
        <v>301</v>
      </c>
      <c r="P2866" t="s"/>
      <c r="Q2866" t="s"/>
      <c r="R2866" t="s"/>
      <c r="S2866" t="s"/>
      <c r="T2866" t="s"/>
      <c r="U2866" t="s"/>
      <c r="V2866" t="s"/>
      <c r="W2866" t="s"/>
      <c r="X2866" t="s"/>
      <c r="Y2866" t="s"/>
      <c r="Z2866" t="s"/>
      <c r="AA2866" t="s"/>
      <c r="AB2866" t="s">
        <v>31193</v>
      </c>
      <c r="AC2866" t="s">
        <v>31193</v>
      </c>
      <c r="AD2866" t="s">
        <v>124</v>
      </c>
      <c r="AE2866" t="s">
        <v>44</v>
      </c>
      <c r="AF2866" t="s">
        <v>31194</v>
      </c>
      <c r="AG2866" t="s">
        <v>31195</v>
      </c>
      <c r="AH2866" t="s">
        <v>195</v>
      </c>
      <c r="AI2866" t="s">
        <v>31196</v>
      </c>
      <c r="AJ2866" t="s">
        <v>92</v>
      </c>
      <c r="AK2866" t="s">
        <v>66</v>
      </c>
    </row>
    <row r="2867" spans="1:38">
      <c r="A2867" t="s">
        <v>31197</v>
      </c>
      <c r="B2867" t="s">
        <v>31198</v>
      </c>
      <c r="C2867" t="s">
        <v>31199</v>
      </c>
      <c r="D2867" t="s">
        <v>31200</v>
      </c>
      <c r="E2867" t="s">
        <v>31201</v>
      </c>
      <c r="F2867" t="s">
        <v>1757</v>
      </c>
      <c r="G2867" t="s">
        <v>72</v>
      </c>
      <c r="H2867" t="s">
        <v>234</v>
      </c>
      <c r="I2867" t="s">
        <v>2975</v>
      </c>
      <c r="J2867" t="s"/>
      <c r="K2867" t="s">
        <v>2975</v>
      </c>
      <c r="L2867" t="s">
        <v>1344</v>
      </c>
      <c r="M2867" t="s">
        <v>1345</v>
      </c>
      <c r="N2867" t="s">
        <v>2477</v>
      </c>
      <c r="O2867" t="s">
        <v>617</v>
      </c>
      <c r="P2867" t="s"/>
      <c r="Q2867" t="s"/>
      <c r="R2867" t="s"/>
      <c r="S2867" t="s">
        <v>31202</v>
      </c>
      <c r="T2867" t="s">
        <v>151</v>
      </c>
      <c r="U2867" t="s"/>
      <c r="V2867" t="s"/>
      <c r="W2867" t="s">
        <v>31203</v>
      </c>
      <c r="X2867" t="s"/>
      <c r="Y2867" t="s"/>
      <c r="Z2867" t="s">
        <v>31204</v>
      </c>
      <c r="AA2867" t="s"/>
      <c r="AB2867" t="s">
        <v>31205</v>
      </c>
      <c r="AC2867" t="s">
        <v>31205</v>
      </c>
      <c r="AD2867" t="s">
        <v>59</v>
      </c>
      <c r="AE2867" t="s">
        <v>60</v>
      </c>
      <c r="AF2867" t="s">
        <v>31206</v>
      </c>
      <c r="AG2867" t="s">
        <v>31207</v>
      </c>
      <c r="AH2867" t="s">
        <v>112</v>
      </c>
      <c r="AI2867" t="s">
        <v>31208</v>
      </c>
      <c r="AJ2867" t="s">
        <v>92</v>
      </c>
      <c r="AK2867" t="s">
        <v>66</v>
      </c>
    </row>
    <row r="2868" spans="1:38">
      <c r="A2868" t="s">
        <v>5836</v>
      </c>
      <c r="B2868" t="s">
        <v>31209</v>
      </c>
      <c r="C2868" t="s">
        <v>31210</v>
      </c>
      <c r="D2868" t="s">
        <v>31211</v>
      </c>
      <c r="E2868" t="s">
        <v>31212</v>
      </c>
      <c r="F2868" t="s">
        <v>49</v>
      </c>
      <c r="G2868" t="s">
        <v>50</v>
      </c>
      <c r="H2868" t="s">
        <v>51</v>
      </c>
      <c r="I2868" t="s">
        <v>1037</v>
      </c>
      <c r="J2868" t="s">
        <v>1038</v>
      </c>
      <c r="K2868" t="s">
        <v>354</v>
      </c>
      <c r="L2868" t="s">
        <v>55</v>
      </c>
      <c r="M2868" t="s">
        <v>56</v>
      </c>
      <c r="N2868" t="s">
        <v>1772</v>
      </c>
      <c r="O2868" t="s">
        <v>419</v>
      </c>
      <c r="P2868" t="s">
        <v>31213</v>
      </c>
      <c r="Q2868" t="s">
        <v>63</v>
      </c>
      <c r="R2868" t="s">
        <v>31214</v>
      </c>
      <c r="S2868" t="s"/>
      <c r="T2868" t="s"/>
      <c r="U2868" t="s"/>
      <c r="V2868" t="s"/>
      <c r="W2868" t="s"/>
      <c r="X2868" t="s"/>
      <c r="Y2868" t="s"/>
      <c r="Z2868" t="s"/>
      <c r="AA2868" t="s"/>
      <c r="AB2868" t="s">
        <v>31215</v>
      </c>
      <c r="AC2868" t="s">
        <v>31216</v>
      </c>
      <c r="AD2868" t="s">
        <v>59</v>
      </c>
      <c r="AE2868" t="s">
        <v>60</v>
      </c>
      <c r="AF2868" t="s">
        <v>31217</v>
      </c>
      <c r="AG2868" t="s">
        <v>31218</v>
      </c>
      <c r="AH2868" t="s">
        <v>67</v>
      </c>
      <c r="AI2868" t="s">
        <v>31219</v>
      </c>
      <c r="AJ2868" t="s">
        <v>92</v>
      </c>
      <c r="AK2868" t="s">
        <v>66</v>
      </c>
    </row>
    <row r="2869" spans="1:38">
      <c r="A2869" t="s">
        <v>31220</v>
      </c>
      <c r="B2869" t="s">
        <v>31221</v>
      </c>
      <c r="C2869" t="s">
        <v>31222</v>
      </c>
      <c r="D2869" t="s">
        <v>31223</v>
      </c>
      <c r="E2869" t="s">
        <v>31224</v>
      </c>
      <c r="F2869" t="s">
        <v>98</v>
      </c>
      <c r="G2869" t="s">
        <v>50</v>
      </c>
      <c r="H2869" t="s">
        <v>51</v>
      </c>
      <c r="I2869" t="s">
        <v>31225</v>
      </c>
      <c r="J2869" t="s">
        <v>2491</v>
      </c>
      <c r="K2869" t="s">
        <v>354</v>
      </c>
      <c r="L2869" t="s">
        <v>204</v>
      </c>
      <c r="M2869" t="s">
        <v>205</v>
      </c>
      <c r="N2869" t="s">
        <v>1382</v>
      </c>
      <c r="O2869" t="s">
        <v>192</v>
      </c>
      <c r="P2869" t="s">
        <v>31226</v>
      </c>
      <c r="Q2869" t="s">
        <v>67</v>
      </c>
      <c r="R2869" t="s">
        <v>25630</v>
      </c>
      <c r="S2869" t="s"/>
      <c r="T2869" t="s"/>
      <c r="U2869" t="s"/>
      <c r="V2869" t="s"/>
      <c r="W2869" t="s"/>
      <c r="X2869" t="s"/>
      <c r="Y2869" t="s"/>
      <c r="Z2869" t="s"/>
      <c r="AA2869" t="s"/>
      <c r="AB2869" t="s">
        <v>31227</v>
      </c>
      <c r="AC2869" t="s">
        <v>31228</v>
      </c>
      <c r="AD2869" t="s">
        <v>59</v>
      </c>
      <c r="AE2869" t="s">
        <v>107</v>
      </c>
      <c r="AF2869" t="s">
        <v>31229</v>
      </c>
      <c r="AG2869" t="s">
        <v>31230</v>
      </c>
      <c r="AH2869" t="s">
        <v>63</v>
      </c>
      <c r="AI2869" t="s">
        <v>31231</v>
      </c>
      <c r="AJ2869" t="s">
        <v>92</v>
      </c>
      <c r="AK2869" t="s">
        <v>66</v>
      </c>
    </row>
    <row r="2870" spans="1:38">
      <c r="A2870" t="s">
        <v>31232</v>
      </c>
      <c r="B2870" t="s">
        <v>31233</v>
      </c>
      <c r="C2870" t="s">
        <v>31234</v>
      </c>
      <c r="D2870" t="s">
        <v>31235</v>
      </c>
      <c r="E2870" t="s">
        <v>31236</v>
      </c>
      <c r="F2870" t="s">
        <v>71</v>
      </c>
      <c r="G2870" t="s">
        <v>50</v>
      </c>
      <c r="H2870" t="s">
        <v>51</v>
      </c>
      <c r="I2870" t="s">
        <v>31237</v>
      </c>
      <c r="J2870" t="s"/>
      <c r="K2870" t="s">
        <v>8035</v>
      </c>
      <c r="L2870" t="s">
        <v>1344</v>
      </c>
      <c r="M2870" t="s">
        <v>1345</v>
      </c>
      <c r="N2870" t="s">
        <v>1346</v>
      </c>
      <c r="O2870" t="s">
        <v>86</v>
      </c>
      <c r="P2870" t="s"/>
      <c r="Q2870" t="s"/>
      <c r="R2870" t="s"/>
      <c r="S2870" t="s"/>
      <c r="T2870" t="s"/>
      <c r="U2870" t="s"/>
      <c r="V2870" t="s"/>
      <c r="W2870" t="s"/>
      <c r="X2870" t="s"/>
      <c r="Y2870" t="s"/>
      <c r="Z2870" t="s"/>
      <c r="AA2870" t="s"/>
      <c r="AB2870" t="s">
        <v>31238</v>
      </c>
      <c r="AC2870" t="s">
        <v>31238</v>
      </c>
      <c r="AD2870" t="s">
        <v>59</v>
      </c>
      <c r="AE2870" t="s">
        <v>44</v>
      </c>
      <c r="AF2870" t="s">
        <v>31239</v>
      </c>
      <c r="AG2870" t="s">
        <v>44</v>
      </c>
      <c r="AH2870" t="s">
        <v>110</v>
      </c>
      <c r="AI2870" t="s">
        <v>31240</v>
      </c>
      <c r="AJ2870" t="s">
        <v>92</v>
      </c>
      <c r="AK2870" t="s">
        <v>66</v>
      </c>
    </row>
    <row r="2871" spans="1:38">
      <c r="A2871" t="s">
        <v>31241</v>
      </c>
      <c r="B2871" t="s">
        <v>31242</v>
      </c>
      <c r="C2871" t="s">
        <v>31243</v>
      </c>
      <c r="D2871" t="s">
        <v>31244</v>
      </c>
      <c r="E2871" t="s">
        <v>31245</v>
      </c>
      <c r="F2871" t="s">
        <v>117</v>
      </c>
      <c r="G2871" t="s">
        <v>50</v>
      </c>
      <c r="H2871" t="s">
        <v>51</v>
      </c>
      <c r="I2871" t="s">
        <v>1249</v>
      </c>
      <c r="J2871" t="s">
        <v>1250</v>
      </c>
      <c r="K2871" t="s">
        <v>525</v>
      </c>
      <c r="L2871" t="s">
        <v>597</v>
      </c>
      <c r="M2871" t="s">
        <v>598</v>
      </c>
      <c r="N2871" t="s">
        <v>599</v>
      </c>
      <c r="O2871" t="s">
        <v>846</v>
      </c>
      <c r="P2871" t="s">
        <v>847</v>
      </c>
      <c r="Q2871" t="s">
        <v>67</v>
      </c>
      <c r="R2871" t="s">
        <v>31246</v>
      </c>
      <c r="S2871" t="s"/>
      <c r="T2871" t="s"/>
      <c r="U2871" t="s"/>
      <c r="V2871" t="s"/>
      <c r="W2871" t="s"/>
      <c r="X2871" t="s"/>
      <c r="Y2871" t="s"/>
      <c r="Z2871" t="s"/>
      <c r="AA2871" t="s"/>
      <c r="AB2871" t="s">
        <v>31247</v>
      </c>
      <c r="AC2871" t="s">
        <v>31248</v>
      </c>
      <c r="AD2871" t="s">
        <v>86</v>
      </c>
      <c r="AE2871" t="s">
        <v>44</v>
      </c>
      <c r="AF2871" t="s">
        <v>31249</v>
      </c>
      <c r="AG2871" t="s">
        <v>1612</v>
      </c>
      <c r="AH2871" t="s">
        <v>447</v>
      </c>
      <c r="AI2871" t="s">
        <v>31250</v>
      </c>
      <c r="AJ2871" t="s">
        <v>92</v>
      </c>
      <c r="AK2871" t="s">
        <v>66</v>
      </c>
    </row>
    <row r="2872" spans="1:38">
      <c r="A2872" t="s">
        <v>31251</v>
      </c>
      <c r="B2872" t="s">
        <v>31252</v>
      </c>
      <c r="C2872" t="s">
        <v>31253</v>
      </c>
      <c r="D2872" t="s">
        <v>31254</v>
      </c>
      <c r="E2872" t="s">
        <v>31255</v>
      </c>
      <c r="F2872" t="s">
        <v>255</v>
      </c>
      <c r="G2872" t="s">
        <v>50</v>
      </c>
      <c r="H2872" t="s">
        <v>51</v>
      </c>
      <c r="I2872" t="s">
        <v>1155</v>
      </c>
      <c r="J2872" t="s">
        <v>187</v>
      </c>
      <c r="K2872" t="s">
        <v>188</v>
      </c>
      <c r="L2872" t="s">
        <v>582</v>
      </c>
      <c r="M2872" t="s">
        <v>871</v>
      </c>
      <c r="N2872" t="s">
        <v>1922</v>
      </c>
      <c r="O2872" t="s"/>
      <c r="P2872" t="s"/>
      <c r="Q2872" t="s">
        <v>44</v>
      </c>
      <c r="R2872" t="s"/>
      <c r="S2872" t="s"/>
      <c r="T2872" t="s"/>
      <c r="U2872" t="s"/>
      <c r="V2872" t="s"/>
      <c r="W2872" t="s"/>
      <c r="X2872" t="s"/>
      <c r="Y2872" t="s"/>
      <c r="Z2872" t="s"/>
      <c r="AA2872" t="s"/>
      <c r="AB2872" t="s">
        <v>31256</v>
      </c>
      <c r="AC2872" t="s">
        <v>31256</v>
      </c>
      <c r="AD2872" t="s">
        <v>110</v>
      </c>
      <c r="AE2872" t="s">
        <v>44</v>
      </c>
      <c r="AF2872" t="s">
        <v>31257</v>
      </c>
      <c r="AG2872" t="s">
        <v>93</v>
      </c>
      <c r="AH2872" t="s">
        <v>142</v>
      </c>
      <c r="AI2872" t="s">
        <v>31258</v>
      </c>
      <c r="AJ2872" t="s">
        <v>31259</v>
      </c>
      <c r="AK2872" t="s">
        <v>66</v>
      </c>
    </row>
    <row r="2873" spans="1:38">
      <c r="A2873" t="s">
        <v>23927</v>
      </c>
      <c r="B2873" t="s">
        <v>31260</v>
      </c>
      <c r="C2873" t="s">
        <v>31261</v>
      </c>
      <c r="D2873" t="s">
        <v>31262</v>
      </c>
      <c r="E2873" t="s">
        <v>31263</v>
      </c>
      <c r="F2873" t="s">
        <v>379</v>
      </c>
      <c r="G2873" t="s">
        <v>50</v>
      </c>
      <c r="H2873" t="s">
        <v>51</v>
      </c>
      <c r="I2873" t="s">
        <v>13840</v>
      </c>
      <c r="J2873" t="s">
        <v>13840</v>
      </c>
      <c r="K2873" t="s">
        <v>138</v>
      </c>
      <c r="L2873" t="s">
        <v>526</v>
      </c>
      <c r="M2873" t="s">
        <v>527</v>
      </c>
      <c r="N2873" t="s">
        <v>4593</v>
      </c>
      <c r="O2873" t="s">
        <v>241</v>
      </c>
      <c r="P2873" t="s">
        <v>4446</v>
      </c>
      <c r="Q2873" t="s">
        <v>67</v>
      </c>
      <c r="R2873" t="s">
        <v>31264</v>
      </c>
      <c r="S2873" t="s"/>
      <c r="T2873" t="s">
        <v>93</v>
      </c>
      <c r="U2873" t="s"/>
      <c r="V2873" t="s"/>
      <c r="W2873" t="s"/>
      <c r="X2873" t="s"/>
      <c r="Y2873" t="s"/>
      <c r="Z2873" t="s"/>
      <c r="AA2873" t="s"/>
      <c r="AB2873" t="s">
        <v>31265</v>
      </c>
      <c r="AC2873" t="s">
        <v>31266</v>
      </c>
      <c r="AD2873" t="s">
        <v>59</v>
      </c>
      <c r="AE2873" t="s">
        <v>277</v>
      </c>
      <c r="AF2873" t="s">
        <v>31267</v>
      </c>
      <c r="AG2873" t="s">
        <v>31268</v>
      </c>
      <c r="AH2873" t="s">
        <v>67</v>
      </c>
      <c r="AI2873" t="s">
        <v>31269</v>
      </c>
      <c r="AJ2873" t="s">
        <v>92</v>
      </c>
      <c r="AK2873" t="s">
        <v>66</v>
      </c>
    </row>
    <row r="2874" spans="1:38">
      <c r="A2874" t="s">
        <v>28498</v>
      </c>
      <c r="B2874" t="s">
        <v>31270</v>
      </c>
      <c r="C2874" t="s">
        <v>31271</v>
      </c>
      <c r="D2874" t="s"/>
      <c r="E2874" t="s">
        <v>31272</v>
      </c>
      <c r="F2874" t="s">
        <v>379</v>
      </c>
      <c r="G2874" t="s">
        <v>72</v>
      </c>
      <c r="H2874" t="s">
        <v>51</v>
      </c>
      <c r="I2874" t="s">
        <v>31273</v>
      </c>
      <c r="J2874" t="s">
        <v>3066</v>
      </c>
      <c r="K2874" t="s">
        <v>54</v>
      </c>
      <c r="L2874" t="s">
        <v>100</v>
      </c>
      <c r="M2874" t="s">
        <v>2700</v>
      </c>
      <c r="N2874" t="s">
        <v>20908</v>
      </c>
      <c r="O2874" t="s">
        <v>174</v>
      </c>
      <c r="P2874" t="s"/>
      <c r="Q2874" t="s"/>
      <c r="R2874" t="s"/>
      <c r="S2874" t="s">
        <v>31274</v>
      </c>
      <c r="T2874" t="s">
        <v>67</v>
      </c>
      <c r="U2874" t="s"/>
      <c r="V2874" t="s"/>
      <c r="W2874" t="s">
        <v>31275</v>
      </c>
      <c r="X2874" t="s"/>
      <c r="Y2874" t="s"/>
      <c r="Z2874" t="s"/>
      <c r="AA2874" t="s"/>
      <c r="AB2874" t="s">
        <v>31276</v>
      </c>
      <c r="AC2874" t="s">
        <v>31276</v>
      </c>
      <c r="AD2874" t="s">
        <v>93</v>
      </c>
      <c r="AE2874" t="s">
        <v>277</v>
      </c>
      <c r="AF2874" t="s">
        <v>31277</v>
      </c>
      <c r="AG2874" t="s">
        <v>31278</v>
      </c>
      <c r="AH2874" t="s">
        <v>44</v>
      </c>
      <c r="AI2874" t="s">
        <v>31279</v>
      </c>
      <c r="AJ2874" t="s">
        <v>92</v>
      </c>
      <c r="AK2874" t="s">
        <v>66</v>
      </c>
    </row>
    <row r="2875" spans="1:38">
      <c r="A2875" t="s">
        <v>30089</v>
      </c>
      <c r="B2875" t="s">
        <v>31280</v>
      </c>
      <c r="C2875" t="s">
        <v>31281</v>
      </c>
      <c r="D2875" t="s">
        <v>31282</v>
      </c>
      <c r="E2875" t="s">
        <v>31283</v>
      </c>
      <c r="F2875" t="s">
        <v>438</v>
      </c>
      <c r="G2875" t="s">
        <v>50</v>
      </c>
      <c r="H2875" t="s">
        <v>51</v>
      </c>
      <c r="I2875" t="s">
        <v>31284</v>
      </c>
      <c r="J2875" t="s">
        <v>970</v>
      </c>
      <c r="K2875" t="s">
        <v>54</v>
      </c>
      <c r="L2875" t="s">
        <v>782</v>
      </c>
      <c r="M2875" t="s">
        <v>782</v>
      </c>
      <c r="N2875" t="s">
        <v>1738</v>
      </c>
      <c r="O2875" t="s"/>
      <c r="P2875" t="s"/>
      <c r="Q2875" t="s">
        <v>44</v>
      </c>
      <c r="R2875" t="s"/>
      <c r="S2875" t="s"/>
      <c r="T2875" t="s"/>
      <c r="U2875" t="s"/>
      <c r="V2875" t="s"/>
      <c r="W2875" t="s"/>
      <c r="X2875" t="s"/>
      <c r="Y2875" t="s"/>
      <c r="Z2875" t="s"/>
      <c r="AA2875" t="s"/>
      <c r="AB2875" t="s">
        <v>31285</v>
      </c>
      <c r="AC2875" t="s">
        <v>31286</v>
      </c>
      <c r="AD2875" t="s">
        <v>59</v>
      </c>
      <c r="AE2875" t="s">
        <v>44</v>
      </c>
      <c r="AF2875" t="s">
        <v>31287</v>
      </c>
      <c r="AG2875" t="s">
        <v>10064</v>
      </c>
      <c r="AH2875" t="s">
        <v>110</v>
      </c>
      <c r="AI2875" t="s">
        <v>31288</v>
      </c>
      <c r="AJ2875" t="s">
        <v>31289</v>
      </c>
      <c r="AK2875" t="s">
        <v>66</v>
      </c>
    </row>
    <row r="2876" spans="1:38">
      <c r="A2876" t="s">
        <v>31290</v>
      </c>
      <c r="B2876" t="s">
        <v>31291</v>
      </c>
      <c r="C2876" t="s">
        <v>31292</v>
      </c>
      <c r="D2876" t="s">
        <v>31293</v>
      </c>
      <c r="E2876" t="s">
        <v>31294</v>
      </c>
      <c r="F2876" t="s"/>
      <c r="G2876" t="s">
        <v>50</v>
      </c>
      <c r="H2876" t="s">
        <v>51</v>
      </c>
      <c r="I2876" t="s">
        <v>883</v>
      </c>
      <c r="J2876" t="s"/>
      <c r="K2876" t="s">
        <v>453</v>
      </c>
      <c r="L2876" t="s">
        <v>355</v>
      </c>
      <c r="M2876" t="s">
        <v>356</v>
      </c>
      <c r="N2876" t="s">
        <v>357</v>
      </c>
      <c r="O2876" t="s"/>
      <c r="P2876" t="s"/>
      <c r="Q2876" t="s">
        <v>44</v>
      </c>
      <c r="R2876" t="s"/>
      <c r="S2876" t="s"/>
      <c r="T2876" t="s"/>
      <c r="U2876" t="s"/>
      <c r="V2876" t="s"/>
      <c r="W2876" t="s"/>
      <c r="X2876" t="s"/>
      <c r="Y2876" t="s"/>
      <c r="Z2876" t="s"/>
      <c r="AA2876" t="s"/>
      <c r="AB2876" t="s">
        <v>31295</v>
      </c>
      <c r="AC2876" t="s">
        <v>31295</v>
      </c>
      <c r="AD2876" t="s">
        <v>301</v>
      </c>
      <c r="AE2876" t="s">
        <v>44</v>
      </c>
      <c r="AF2876" t="s">
        <v>31296</v>
      </c>
      <c r="AG2876" t="s">
        <v>31297</v>
      </c>
      <c r="AH2876" t="s">
        <v>606</v>
      </c>
      <c r="AI2876" t="s">
        <v>31298</v>
      </c>
      <c r="AJ2876" t="s">
        <v>31299</v>
      </c>
      <c r="AK2876" t="s">
        <v>66</v>
      </c>
    </row>
    <row r="2877" spans="1:38">
      <c r="A2877" t="s">
        <v>31300</v>
      </c>
      <c r="B2877" t="s">
        <v>31301</v>
      </c>
      <c r="C2877" t="s">
        <v>31302</v>
      </c>
      <c r="D2877" t="s">
        <v>31303</v>
      </c>
      <c r="E2877" t="s">
        <v>31304</v>
      </c>
      <c r="F2877" t="s">
        <v>2660</v>
      </c>
      <c r="G2877" t="s">
        <v>50</v>
      </c>
      <c r="H2877" t="s">
        <v>51</v>
      </c>
      <c r="I2877" t="s">
        <v>22375</v>
      </c>
      <c r="J2877" t="s">
        <v>8667</v>
      </c>
      <c r="K2877" t="s">
        <v>984</v>
      </c>
      <c r="L2877" t="s">
        <v>139</v>
      </c>
      <c r="M2877" t="s">
        <v>500</v>
      </c>
      <c r="N2877" t="s">
        <v>501</v>
      </c>
      <c r="O2877" t="s">
        <v>162</v>
      </c>
      <c r="P2877" t="s"/>
      <c r="Q2877" t="s"/>
      <c r="R2877" t="s"/>
      <c r="S2877" t="s"/>
      <c r="T2877" t="s">
        <v>67</v>
      </c>
      <c r="U2877" t="s"/>
      <c r="V2877" t="s"/>
      <c r="W2877" t="s"/>
      <c r="X2877" t="s"/>
      <c r="Y2877" t="s"/>
      <c r="Z2877" t="s"/>
      <c r="AA2877" t="s"/>
      <c r="AB2877" t="s">
        <v>31305</v>
      </c>
      <c r="AC2877" t="s">
        <v>31305</v>
      </c>
      <c r="AD2877" t="s">
        <v>93</v>
      </c>
      <c r="AE2877" t="s">
        <v>44</v>
      </c>
      <c r="AF2877" t="s">
        <v>31306</v>
      </c>
      <c r="AG2877" t="s">
        <v>44</v>
      </c>
      <c r="AH2877" t="s">
        <v>67</v>
      </c>
      <c r="AI2877" t="s">
        <v>31307</v>
      </c>
      <c r="AJ2877" t="s">
        <v>92</v>
      </c>
      <c r="AK2877" t="s">
        <v>66</v>
      </c>
    </row>
    <row r="2878" spans="1:38">
      <c r="A2878" t="s">
        <v>8886</v>
      </c>
      <c r="B2878" t="s">
        <v>31308</v>
      </c>
      <c r="C2878" t="s">
        <v>31309</v>
      </c>
      <c r="D2878" t="s">
        <v>31310</v>
      </c>
      <c r="E2878" t="s">
        <v>31311</v>
      </c>
      <c r="F2878" t="s">
        <v>697</v>
      </c>
      <c r="G2878" t="s">
        <v>50</v>
      </c>
      <c r="H2878" t="s">
        <v>51</v>
      </c>
      <c r="I2878" t="s">
        <v>10435</v>
      </c>
      <c r="J2878" t="s"/>
      <c r="K2878" t="s">
        <v>4255</v>
      </c>
      <c r="L2878" t="s">
        <v>582</v>
      </c>
      <c r="M2878" t="s">
        <v>871</v>
      </c>
      <c r="N2878" t="s">
        <v>1567</v>
      </c>
      <c r="O2878" t="s"/>
      <c r="P2878" t="s"/>
      <c r="Q2878" t="s">
        <v>44</v>
      </c>
      <c r="R2878" t="s"/>
      <c r="S2878" t="s"/>
      <c r="T2878" t="s"/>
      <c r="U2878" t="s"/>
      <c r="V2878" t="s"/>
      <c r="W2878" t="s"/>
      <c r="X2878" t="s"/>
      <c r="Y2878" t="s"/>
      <c r="Z2878" t="s"/>
      <c r="AA2878" t="s"/>
      <c r="AB2878" t="s">
        <v>31312</v>
      </c>
      <c r="AC2878" t="s">
        <v>31312</v>
      </c>
      <c r="AD2878" t="s">
        <v>149</v>
      </c>
      <c r="AE2878" t="s">
        <v>277</v>
      </c>
      <c r="AF2878" t="s">
        <v>31313</v>
      </c>
      <c r="AG2878" t="s">
        <v>31314</v>
      </c>
      <c r="AH2878" t="s">
        <v>86</v>
      </c>
      <c r="AI2878" t="s">
        <v>31315</v>
      </c>
      <c r="AJ2878" t="s">
        <v>31316</v>
      </c>
      <c r="AK2878" t="s">
        <v>66</v>
      </c>
    </row>
    <row r="2879" spans="1:38">
      <c r="A2879" t="s">
        <v>31317</v>
      </c>
      <c r="B2879" t="s">
        <v>31318</v>
      </c>
      <c r="C2879" t="s">
        <v>31319</v>
      </c>
      <c r="D2879" t="s">
        <v>31320</v>
      </c>
      <c r="E2879" t="s">
        <v>31321</v>
      </c>
      <c r="F2879" t="s">
        <v>49</v>
      </c>
      <c r="G2879" t="s">
        <v>50</v>
      </c>
      <c r="H2879" t="s">
        <v>51</v>
      </c>
      <c r="I2879" t="s"/>
      <c r="J2879" t="s"/>
      <c r="K2879" t="s"/>
      <c r="L2879" t="s">
        <v>843</v>
      </c>
      <c r="M2879" t="s">
        <v>844</v>
      </c>
      <c r="N2879" t="s">
        <v>3076</v>
      </c>
      <c r="O2879" t="s"/>
      <c r="P2879" t="s"/>
      <c r="Q2879" t="s">
        <v>44</v>
      </c>
      <c r="R2879" t="s"/>
      <c r="S2879" t="s"/>
      <c r="T2879" t="s"/>
      <c r="U2879" t="s"/>
      <c r="V2879" t="s"/>
      <c r="W2879" t="s"/>
      <c r="X2879" t="s"/>
      <c r="Y2879" t="s"/>
      <c r="Z2879" t="s"/>
      <c r="AA2879" t="s"/>
      <c r="AB2879" t="s">
        <v>31322</v>
      </c>
      <c r="AC2879" t="s">
        <v>31322</v>
      </c>
      <c r="AD2879" t="s">
        <v>110</v>
      </c>
      <c r="AE2879" t="s">
        <v>44</v>
      </c>
      <c r="AF2879" t="s">
        <v>31323</v>
      </c>
      <c r="AG2879" t="s">
        <v>9934</v>
      </c>
      <c r="AH2879" t="s">
        <v>149</v>
      </c>
      <c r="AI2879" t="s">
        <v>31324</v>
      </c>
      <c r="AJ2879" t="s">
        <v>31325</v>
      </c>
      <c r="AK2879" t="s">
        <v>66</v>
      </c>
    </row>
    <row r="2880" spans="1:38">
      <c r="A2880" t="s">
        <v>31326</v>
      </c>
      <c r="B2880" t="s">
        <v>31327</v>
      </c>
      <c r="C2880" t="s">
        <v>31328</v>
      </c>
      <c r="D2880" t="s">
        <v>31329</v>
      </c>
      <c r="E2880" t="s">
        <v>31330</v>
      </c>
      <c r="F2880" t="s">
        <v>255</v>
      </c>
      <c r="G2880" t="s">
        <v>50</v>
      </c>
      <c r="H2880" t="s">
        <v>51</v>
      </c>
      <c r="I2880" t="s"/>
      <c r="J2880" t="s"/>
      <c r="K2880" t="s">
        <v>1631</v>
      </c>
      <c r="L2880" t="s">
        <v>582</v>
      </c>
      <c r="M2880" t="s">
        <v>583</v>
      </c>
      <c r="N2880" t="s">
        <v>584</v>
      </c>
      <c r="O2880" t="s"/>
      <c r="P2880" t="s"/>
      <c r="Q2880" t="s">
        <v>44</v>
      </c>
      <c r="R2880" t="s"/>
      <c r="S2880" t="s"/>
      <c r="T2880" t="s"/>
      <c r="U2880" t="s"/>
      <c r="V2880" t="s"/>
      <c r="W2880" t="s"/>
      <c r="X2880" t="s"/>
      <c r="Y2880" t="s"/>
      <c r="Z2880" t="s"/>
      <c r="AA2880" t="s"/>
      <c r="AB2880" t="s">
        <v>31331</v>
      </c>
      <c r="AC2880" t="s">
        <v>31332</v>
      </c>
      <c r="AD2880" t="s">
        <v>192</v>
      </c>
      <c r="AE2880" t="s">
        <v>44</v>
      </c>
      <c r="AF2880" t="s">
        <v>31333</v>
      </c>
      <c r="AG2880" t="s">
        <v>31334</v>
      </c>
      <c r="AH2880" t="s">
        <v>142</v>
      </c>
      <c r="AI2880" t="s">
        <v>31335</v>
      </c>
      <c r="AJ2880" t="s">
        <v>31336</v>
      </c>
      <c r="AK2880" t="s">
        <v>66</v>
      </c>
    </row>
    <row r="2881" spans="1:38">
      <c r="A2881" t="s">
        <v>31337</v>
      </c>
      <c r="B2881" t="s">
        <v>31338</v>
      </c>
      <c r="C2881" t="s">
        <v>31339</v>
      </c>
      <c r="D2881" t="s">
        <v>31340</v>
      </c>
      <c r="E2881" t="s">
        <v>31341</v>
      </c>
      <c r="F2881" t="s">
        <v>968</v>
      </c>
      <c r="G2881" t="s">
        <v>50</v>
      </c>
      <c r="H2881" t="s">
        <v>51</v>
      </c>
      <c r="I2881" t="s">
        <v>9194</v>
      </c>
      <c r="J2881" t="s">
        <v>99</v>
      </c>
      <c r="K2881" t="s">
        <v>54</v>
      </c>
      <c r="L2881" t="s">
        <v>782</v>
      </c>
      <c r="M2881" t="s">
        <v>782</v>
      </c>
      <c r="N2881" t="s">
        <v>1738</v>
      </c>
      <c r="O2881" t="s">
        <v>67</v>
      </c>
      <c r="P2881" t="s"/>
      <c r="Q2881" t="s">
        <v>67</v>
      </c>
      <c r="R2881" t="s">
        <v>14230</v>
      </c>
      <c r="S2881" t="s"/>
      <c r="T2881" t="s"/>
      <c r="U2881" t="s"/>
      <c r="V2881" t="s"/>
      <c r="W2881" t="s"/>
      <c r="X2881" t="s"/>
      <c r="Y2881" t="s"/>
      <c r="Z2881" t="s"/>
      <c r="AA2881" t="s"/>
      <c r="AB2881" t="s">
        <v>31342</v>
      </c>
      <c r="AC2881" t="s">
        <v>31343</v>
      </c>
      <c r="AD2881" t="s">
        <v>174</v>
      </c>
      <c r="AE2881" t="s">
        <v>44</v>
      </c>
      <c r="AF2881" t="s">
        <v>31344</v>
      </c>
      <c r="AG2881" t="s">
        <v>3049</v>
      </c>
      <c r="AH2881" t="s">
        <v>142</v>
      </c>
      <c r="AI2881" t="s">
        <v>31345</v>
      </c>
      <c r="AJ2881" t="s">
        <v>92</v>
      </c>
      <c r="AK2881" t="s">
        <v>66</v>
      </c>
    </row>
    <row r="2882" spans="1:38">
      <c r="A2882" t="s">
        <v>31346</v>
      </c>
      <c r="B2882" t="s">
        <v>31347</v>
      </c>
      <c r="C2882" t="s">
        <v>31348</v>
      </c>
      <c r="D2882" t="s">
        <v>31349</v>
      </c>
      <c r="E2882" t="s">
        <v>31350</v>
      </c>
      <c r="F2882" t="s">
        <v>831</v>
      </c>
      <c r="G2882" t="s">
        <v>50</v>
      </c>
      <c r="H2882" t="s">
        <v>51</v>
      </c>
      <c r="I2882" t="s">
        <v>31351</v>
      </c>
      <c r="J2882" t="s">
        <v>31352</v>
      </c>
      <c r="K2882" t="s">
        <v>555</v>
      </c>
      <c r="L2882" t="s">
        <v>258</v>
      </c>
      <c r="M2882" t="s">
        <v>259</v>
      </c>
      <c r="N2882" t="s">
        <v>2370</v>
      </c>
      <c r="O2882" t="s">
        <v>142</v>
      </c>
      <c r="P2882" t="s"/>
      <c r="Q2882" t="s"/>
      <c r="R2882" t="s"/>
      <c r="S2882" t="s"/>
      <c r="T2882" t="s"/>
      <c r="U2882" t="s"/>
      <c r="V2882" t="s"/>
      <c r="W2882" t="s"/>
      <c r="X2882" t="s"/>
      <c r="Y2882" t="s"/>
      <c r="Z2882" t="s"/>
      <c r="AA2882" t="s"/>
      <c r="AB2882" t="s">
        <v>31353</v>
      </c>
      <c r="AC2882" t="s">
        <v>31353</v>
      </c>
      <c r="AD2882" t="s">
        <v>151</v>
      </c>
      <c r="AE2882" t="s">
        <v>225</v>
      </c>
      <c r="AF2882" t="s">
        <v>31354</v>
      </c>
      <c r="AG2882" t="s">
        <v>31355</v>
      </c>
      <c r="AH2882" t="s">
        <v>63</v>
      </c>
      <c r="AI2882" t="s">
        <v>31356</v>
      </c>
      <c r="AJ2882" t="s">
        <v>92</v>
      </c>
      <c r="AK2882" t="s">
        <v>66</v>
      </c>
    </row>
    <row r="2883" spans="1:38">
      <c r="A2883" t="s">
        <v>31357</v>
      </c>
      <c r="B2883" t="s">
        <v>31358</v>
      </c>
      <c r="C2883" t="s">
        <v>31359</v>
      </c>
      <c r="D2883" t="s">
        <v>31360</v>
      </c>
      <c r="E2883" t="s">
        <v>31361</v>
      </c>
      <c r="F2883" t="s">
        <v>396</v>
      </c>
      <c r="G2883" t="s">
        <v>50</v>
      </c>
      <c r="H2883" t="s">
        <v>51</v>
      </c>
      <c r="I2883" t="s">
        <v>20739</v>
      </c>
      <c r="J2883" t="s">
        <v>1687</v>
      </c>
      <c r="K2883" t="s">
        <v>525</v>
      </c>
      <c r="L2883" t="s">
        <v>582</v>
      </c>
      <c r="M2883" t="s">
        <v>583</v>
      </c>
      <c r="N2883" t="s">
        <v>584</v>
      </c>
      <c r="O2883" t="s">
        <v>241</v>
      </c>
      <c r="P2883" t="s"/>
      <c r="Q2883" t="s"/>
      <c r="R2883" t="s"/>
      <c r="S2883" t="s"/>
      <c r="T2883" t="s"/>
      <c r="U2883" t="s"/>
      <c r="V2883" t="s"/>
      <c r="W2883" t="s"/>
      <c r="X2883" t="s"/>
      <c r="Y2883" t="s"/>
      <c r="Z2883" t="s"/>
      <c r="AA2883" t="s"/>
      <c r="AB2883" t="s">
        <v>31362</v>
      </c>
      <c r="AC2883" t="s">
        <v>31363</v>
      </c>
      <c r="AD2883" t="s">
        <v>174</v>
      </c>
      <c r="AE2883" t="s">
        <v>277</v>
      </c>
      <c r="AF2883" t="s">
        <v>31364</v>
      </c>
      <c r="AG2883" t="s">
        <v>31365</v>
      </c>
      <c r="AH2883" t="s">
        <v>151</v>
      </c>
      <c r="AI2883" t="s">
        <v>31366</v>
      </c>
      <c r="AJ2883" t="s">
        <v>92</v>
      </c>
      <c r="AK2883" t="s">
        <v>66</v>
      </c>
    </row>
    <row r="2884" spans="1:38">
      <c r="A2884" t="s">
        <v>11803</v>
      </c>
      <c r="B2884" t="s">
        <v>31367</v>
      </c>
      <c r="C2884" t="s">
        <v>31368</v>
      </c>
      <c r="D2884" t="s"/>
      <c r="E2884" t="s">
        <v>31369</v>
      </c>
      <c r="F2884" t="s">
        <v>857</v>
      </c>
      <c r="G2884" t="s">
        <v>1178</v>
      </c>
      <c r="H2884" t="s">
        <v>51</v>
      </c>
      <c r="I2884" t="s">
        <v>10819</v>
      </c>
      <c r="J2884" t="s">
        <v>898</v>
      </c>
      <c r="K2884" t="s">
        <v>54</v>
      </c>
      <c r="L2884" t="s">
        <v>971</v>
      </c>
      <c r="M2884" t="s">
        <v>972</v>
      </c>
      <c r="N2884" t="s">
        <v>6571</v>
      </c>
      <c r="O2884" t="s">
        <v>86</v>
      </c>
      <c r="P2884" t="s"/>
      <c r="Q2884" t="s"/>
      <c r="R2884" t="s"/>
      <c r="S2884" t="s"/>
      <c r="T2884" t="s"/>
      <c r="U2884" t="s"/>
      <c r="V2884" t="s">
        <v>67</v>
      </c>
      <c r="W2884" t="s">
        <v>15164</v>
      </c>
      <c r="X2884" t="s"/>
      <c r="Y2884" t="s"/>
      <c r="Z2884" t="s"/>
      <c r="AA2884" t="s">
        <v>84</v>
      </c>
      <c r="AB2884" t="s">
        <v>31370</v>
      </c>
      <c r="AC2884" t="s">
        <v>31370</v>
      </c>
      <c r="AD2884" t="s">
        <v>174</v>
      </c>
      <c r="AE2884" t="s">
        <v>277</v>
      </c>
      <c r="AF2884" t="s">
        <v>31371</v>
      </c>
      <c r="AG2884" t="s">
        <v>31372</v>
      </c>
      <c r="AH2884" t="s">
        <v>174</v>
      </c>
      <c r="AI2884" t="s">
        <v>31373</v>
      </c>
      <c r="AJ2884" t="s">
        <v>92</v>
      </c>
      <c r="AK2884" t="s">
        <v>66</v>
      </c>
    </row>
    <row r="2885" spans="1:38">
      <c r="A2885" t="s">
        <v>31374</v>
      </c>
      <c r="B2885" t="s">
        <v>31375</v>
      </c>
      <c r="C2885" t="s">
        <v>31376</v>
      </c>
      <c r="D2885" t="s">
        <v>31377</v>
      </c>
      <c r="E2885" t="s">
        <v>31378</v>
      </c>
      <c r="F2885" t="s"/>
      <c r="G2885" t="s">
        <v>50</v>
      </c>
      <c r="H2885" t="s">
        <v>51</v>
      </c>
      <c r="I2885" t="s">
        <v>24068</v>
      </c>
      <c r="J2885" t="s"/>
      <c r="K2885" t="s">
        <v>24069</v>
      </c>
      <c r="L2885" t="s">
        <v>597</v>
      </c>
      <c r="M2885" t="s">
        <v>598</v>
      </c>
      <c r="N2885" t="s">
        <v>599</v>
      </c>
      <c r="O2885" t="s">
        <v>192</v>
      </c>
      <c r="P2885" t="s">
        <v>3225</v>
      </c>
      <c r="Q2885" t="s">
        <v>67</v>
      </c>
      <c r="R2885" t="s">
        <v>31379</v>
      </c>
      <c r="S2885" t="s"/>
      <c r="T2885" t="s"/>
      <c r="U2885" t="s"/>
      <c r="V2885" t="s"/>
      <c r="W2885" t="s"/>
      <c r="X2885" t="s"/>
      <c r="Y2885" t="s"/>
      <c r="Z2885" t="s"/>
      <c r="AA2885" t="s"/>
      <c r="AB2885" t="s">
        <v>31380</v>
      </c>
      <c r="AC2885" t="s">
        <v>31381</v>
      </c>
      <c r="AD2885" t="s">
        <v>86</v>
      </c>
      <c r="AE2885" t="s">
        <v>44</v>
      </c>
      <c r="AF2885" t="s">
        <v>31382</v>
      </c>
      <c r="AG2885" t="s">
        <v>31383</v>
      </c>
      <c r="AH2885" t="s">
        <v>330</v>
      </c>
      <c r="AI2885" t="s">
        <v>31384</v>
      </c>
      <c r="AJ2885" t="s">
        <v>92</v>
      </c>
      <c r="AK2885" t="s">
        <v>66</v>
      </c>
    </row>
    <row r="2886" spans="1:38">
      <c r="A2886" t="s">
        <v>31385</v>
      </c>
      <c r="B2886" t="s">
        <v>31386</v>
      </c>
      <c r="C2886" t="s">
        <v>31387</v>
      </c>
      <c r="D2886" t="s">
        <v>31388</v>
      </c>
      <c r="E2886" t="s">
        <v>31389</v>
      </c>
      <c r="F2886" t="s">
        <v>98</v>
      </c>
      <c r="G2886" t="s">
        <v>50</v>
      </c>
      <c r="H2886" t="s">
        <v>51</v>
      </c>
      <c r="I2886" t="s"/>
      <c r="J2886" t="s"/>
      <c r="K2886" t="s">
        <v>54</v>
      </c>
      <c r="L2886" t="s">
        <v>204</v>
      </c>
      <c r="M2886" t="s">
        <v>205</v>
      </c>
      <c r="N2886" t="s">
        <v>206</v>
      </c>
      <c r="O2886" t="s">
        <v>826</v>
      </c>
      <c r="P2886" t="s"/>
      <c r="Q2886" t="s">
        <v>67</v>
      </c>
      <c r="R2886" t="s">
        <v>9048</v>
      </c>
      <c r="S2886" t="s"/>
      <c r="T2886" t="s"/>
      <c r="U2886" t="s"/>
      <c r="V2886" t="s"/>
      <c r="W2886" t="s"/>
      <c r="X2886" t="s"/>
      <c r="Y2886" t="s"/>
      <c r="Z2886" t="s"/>
      <c r="AA2886" t="s"/>
      <c r="AB2886" t="s">
        <v>31390</v>
      </c>
      <c r="AC2886" t="s">
        <v>31391</v>
      </c>
      <c r="AD2886" t="s">
        <v>149</v>
      </c>
      <c r="AE2886" t="s">
        <v>44</v>
      </c>
      <c r="AF2886" t="s">
        <v>31392</v>
      </c>
      <c r="AG2886" t="s">
        <v>31393</v>
      </c>
      <c r="AH2886" t="s">
        <v>419</v>
      </c>
      <c r="AI2886" t="s">
        <v>31394</v>
      </c>
      <c r="AJ2886" t="s">
        <v>92</v>
      </c>
      <c r="AK2886" t="s">
        <v>66</v>
      </c>
    </row>
    <row r="2887" spans="1:38">
      <c r="A2887" t="s">
        <v>31395</v>
      </c>
      <c r="B2887" t="s">
        <v>31396</v>
      </c>
      <c r="C2887" t="s">
        <v>31397</v>
      </c>
      <c r="D2887" t="s">
        <v>31398</v>
      </c>
      <c r="E2887" t="s">
        <v>31399</v>
      </c>
      <c r="F2887" t="s">
        <v>98</v>
      </c>
      <c r="G2887" t="s">
        <v>50</v>
      </c>
      <c r="H2887" t="s">
        <v>51</v>
      </c>
      <c r="I2887" t="s">
        <v>31400</v>
      </c>
      <c r="J2887" t="s">
        <v>5247</v>
      </c>
      <c r="K2887" t="s">
        <v>54</v>
      </c>
      <c r="L2887" t="s">
        <v>582</v>
      </c>
      <c r="M2887" t="s">
        <v>871</v>
      </c>
      <c r="N2887" t="s">
        <v>872</v>
      </c>
      <c r="O2887" t="s">
        <v>103</v>
      </c>
      <c r="P2887" t="s">
        <v>31401</v>
      </c>
      <c r="Q2887" t="s">
        <v>63</v>
      </c>
      <c r="R2887" t="s">
        <v>31402</v>
      </c>
      <c r="S2887" t="s"/>
      <c r="T2887" t="s"/>
      <c r="U2887" t="s"/>
      <c r="V2887" t="s"/>
      <c r="W2887" t="s"/>
      <c r="X2887" t="s"/>
      <c r="Y2887" t="s"/>
      <c r="Z2887" t="s"/>
      <c r="AA2887" t="s"/>
      <c r="AB2887" t="s">
        <v>31403</v>
      </c>
      <c r="AC2887" t="s">
        <v>31404</v>
      </c>
      <c r="AD2887" t="s">
        <v>149</v>
      </c>
      <c r="AE2887" t="s">
        <v>44</v>
      </c>
      <c r="AF2887" t="s">
        <v>31405</v>
      </c>
      <c r="AG2887" t="s">
        <v>31406</v>
      </c>
      <c r="AH2887" t="s">
        <v>433</v>
      </c>
      <c r="AI2887" t="s">
        <v>31407</v>
      </c>
      <c r="AJ2887" t="s">
        <v>92</v>
      </c>
      <c r="AK2887" t="s">
        <v>66</v>
      </c>
    </row>
    <row r="2888" spans="1:38">
      <c r="A2888" t="s">
        <v>25104</v>
      </c>
      <c r="B2888" t="s">
        <v>31408</v>
      </c>
      <c r="C2888" t="s">
        <v>31409</v>
      </c>
      <c r="D2888" t="s">
        <v>31410</v>
      </c>
      <c r="E2888" t="s">
        <v>31411</v>
      </c>
      <c r="F2888" t="s">
        <v>438</v>
      </c>
      <c r="G2888" t="s">
        <v>50</v>
      </c>
      <c r="H2888" t="s">
        <v>51</v>
      </c>
      <c r="I2888" t="s">
        <v>23409</v>
      </c>
      <c r="J2888" t="s"/>
      <c r="K2888" t="s">
        <v>453</v>
      </c>
      <c r="L2888" t="s">
        <v>120</v>
      </c>
      <c r="M2888" t="s">
        <v>121</v>
      </c>
      <c r="N2888" t="s">
        <v>122</v>
      </c>
      <c r="O2888" t="s"/>
      <c r="P2888" t="s"/>
      <c r="Q2888" t="s">
        <v>67</v>
      </c>
      <c r="R2888" t="s"/>
      <c r="S2888" t="s"/>
      <c r="T2888" t="s"/>
      <c r="U2888" t="s"/>
      <c r="V2888" t="s"/>
      <c r="W2888" t="s"/>
      <c r="X2888" t="s"/>
      <c r="Y2888" t="s"/>
      <c r="Z2888" t="s"/>
      <c r="AA2888" t="s"/>
      <c r="AB2888" t="s">
        <v>31412</v>
      </c>
      <c r="AC2888" t="s">
        <v>31412</v>
      </c>
      <c r="AD2888" t="s">
        <v>63</v>
      </c>
      <c r="AE2888" t="s">
        <v>387</v>
      </c>
      <c r="AF2888" t="s">
        <v>31413</v>
      </c>
      <c r="AG2888" t="s">
        <v>31414</v>
      </c>
      <c r="AH2888" t="s">
        <v>93</v>
      </c>
      <c r="AI2888" t="s">
        <v>31415</v>
      </c>
      <c r="AJ2888" t="s">
        <v>31416</v>
      </c>
      <c r="AK2888" t="s">
        <v>66</v>
      </c>
    </row>
    <row r="2889" spans="1:38">
      <c r="A2889" t="s">
        <v>31417</v>
      </c>
      <c r="B2889" t="s">
        <v>31418</v>
      </c>
      <c r="C2889" t="s">
        <v>31419</v>
      </c>
      <c r="D2889" t="s">
        <v>31420</v>
      </c>
      <c r="E2889" t="s">
        <v>31421</v>
      </c>
      <c r="F2889" t="s">
        <v>697</v>
      </c>
      <c r="G2889" t="s">
        <v>50</v>
      </c>
      <c r="H2889" t="s">
        <v>51</v>
      </c>
      <c r="I2889" t="s">
        <v>29728</v>
      </c>
      <c r="J2889" t="s">
        <v>485</v>
      </c>
      <c r="K2889" t="s">
        <v>54</v>
      </c>
      <c r="L2889" t="s">
        <v>782</v>
      </c>
      <c r="M2889" t="s">
        <v>782</v>
      </c>
      <c r="N2889" t="s">
        <v>783</v>
      </c>
      <c r="O2889" t="s"/>
      <c r="P2889" t="s"/>
      <c r="Q2889" t="s">
        <v>44</v>
      </c>
      <c r="R2889" t="s"/>
      <c r="S2889" t="s"/>
      <c r="T2889" t="s"/>
      <c r="U2889" t="s"/>
      <c r="V2889" t="s"/>
      <c r="W2889" t="s"/>
      <c r="X2889" t="s"/>
      <c r="Y2889" t="s"/>
      <c r="Z2889" t="s"/>
      <c r="AA2889" t="s"/>
      <c r="AB2889" t="s">
        <v>31422</v>
      </c>
      <c r="AC2889" t="s">
        <v>31422</v>
      </c>
      <c r="AD2889" t="s">
        <v>110</v>
      </c>
      <c r="AE2889" t="s">
        <v>210</v>
      </c>
      <c r="AF2889" t="s">
        <v>31423</v>
      </c>
      <c r="AG2889" t="s">
        <v>31424</v>
      </c>
      <c r="AH2889" t="s">
        <v>151</v>
      </c>
      <c r="AI2889" t="s">
        <v>31425</v>
      </c>
      <c r="AJ2889" t="s">
        <v>31426</v>
      </c>
      <c r="AK2889" t="s">
        <v>66</v>
      </c>
    </row>
    <row r="2890" spans="1:38">
      <c r="A2890" t="s">
        <v>19054</v>
      </c>
      <c r="B2890" t="s">
        <v>31427</v>
      </c>
      <c r="C2890" t="s">
        <v>31428</v>
      </c>
      <c r="D2890" t="s">
        <v>31429</v>
      </c>
      <c r="E2890" t="s">
        <v>31430</v>
      </c>
      <c r="F2890" t="s"/>
      <c r="G2890" t="s">
        <v>50</v>
      </c>
      <c r="H2890" t="s">
        <v>51</v>
      </c>
      <c r="I2890" t="s"/>
      <c r="J2890" t="s"/>
      <c r="K2890" t="s"/>
      <c r="L2890" t="s">
        <v>189</v>
      </c>
      <c r="M2890" t="s">
        <v>190</v>
      </c>
      <c r="N2890" t="s">
        <v>8698</v>
      </c>
      <c r="O2890" t="s"/>
      <c r="P2890" t="s"/>
      <c r="Q2890" t="s">
        <v>44</v>
      </c>
      <c r="R2890" t="s"/>
      <c r="S2890" t="s"/>
      <c r="T2890" t="s"/>
      <c r="U2890" t="s"/>
      <c r="V2890" t="s"/>
      <c r="W2890" t="s"/>
      <c r="X2890" t="s"/>
      <c r="Y2890" t="s"/>
      <c r="Z2890" t="s"/>
      <c r="AA2890" t="s"/>
      <c r="AB2890" t="s">
        <v>31431</v>
      </c>
      <c r="AC2890" t="s">
        <v>31431</v>
      </c>
      <c r="AD2890" t="s">
        <v>59</v>
      </c>
      <c r="AE2890" t="s">
        <v>277</v>
      </c>
      <c r="AF2890" t="s">
        <v>31432</v>
      </c>
      <c r="AG2890" t="s">
        <v>31433</v>
      </c>
      <c r="AH2890" t="s">
        <v>67</v>
      </c>
      <c r="AI2890" t="s">
        <v>31434</v>
      </c>
      <c r="AJ2890" t="s">
        <v>31435</v>
      </c>
      <c r="AK2890" t="s">
        <v>66</v>
      </c>
    </row>
    <row r="2891" spans="1:38">
      <c r="A2891" t="s">
        <v>31436</v>
      </c>
      <c r="B2891" t="s">
        <v>31437</v>
      </c>
      <c r="C2891" t="s">
        <v>31438</v>
      </c>
      <c r="D2891" t="s"/>
      <c r="E2891" t="s">
        <v>31439</v>
      </c>
      <c r="F2891" t="s">
        <v>6233</v>
      </c>
      <c r="G2891" t="s">
        <v>72</v>
      </c>
      <c r="H2891" t="s">
        <v>51</v>
      </c>
      <c r="I2891" t="s">
        <v>14960</v>
      </c>
      <c r="J2891" t="s">
        <v>3807</v>
      </c>
      <c r="K2891" t="s">
        <v>54</v>
      </c>
      <c r="L2891" t="s">
        <v>355</v>
      </c>
      <c r="M2891" t="s">
        <v>356</v>
      </c>
      <c r="N2891" t="s">
        <v>3365</v>
      </c>
      <c r="O2891" t="s">
        <v>241</v>
      </c>
      <c r="P2891" t="s"/>
      <c r="Q2891" t="s"/>
      <c r="R2891" t="s"/>
      <c r="S2891" t="s"/>
      <c r="T2891" t="s"/>
      <c r="U2891" t="s"/>
      <c r="V2891" t="s">
        <v>93</v>
      </c>
      <c r="W2891" t="s">
        <v>31440</v>
      </c>
      <c r="X2891" t="s"/>
      <c r="Y2891" t="s"/>
      <c r="Z2891" t="s"/>
      <c r="AA2891" t="s">
        <v>84</v>
      </c>
      <c r="AB2891" t="s">
        <v>31441</v>
      </c>
      <c r="AC2891" t="s">
        <v>31442</v>
      </c>
      <c r="AD2891" t="s">
        <v>59</v>
      </c>
      <c r="AE2891" t="s">
        <v>44</v>
      </c>
      <c r="AF2891" t="s">
        <v>31443</v>
      </c>
      <c r="AG2891" t="s">
        <v>31444</v>
      </c>
      <c r="AH2891" t="s">
        <v>63</v>
      </c>
      <c r="AI2891" t="s">
        <v>31445</v>
      </c>
      <c r="AJ2891" t="s">
        <v>92</v>
      </c>
      <c r="AK2891" t="s">
        <v>66</v>
      </c>
    </row>
    <row r="2892" spans="1:38">
      <c r="A2892" t="s">
        <v>31446</v>
      </c>
      <c r="B2892" t="s">
        <v>31447</v>
      </c>
      <c r="C2892" t="s">
        <v>31448</v>
      </c>
      <c r="D2892" t="s">
        <v>31449</v>
      </c>
      <c r="E2892" t="s">
        <v>31450</v>
      </c>
      <c r="F2892" t="s">
        <v>233</v>
      </c>
      <c r="G2892" t="s">
        <v>50</v>
      </c>
      <c r="H2892" t="s">
        <v>51</v>
      </c>
      <c r="I2892" t="s">
        <v>22777</v>
      </c>
      <c r="J2892" t="s"/>
      <c r="K2892" t="s">
        <v>984</v>
      </c>
      <c r="L2892" t="s">
        <v>782</v>
      </c>
      <c r="M2892" t="s">
        <v>782</v>
      </c>
      <c r="N2892" t="s">
        <v>1738</v>
      </c>
      <c r="O2892" t="s"/>
      <c r="P2892" t="s"/>
      <c r="Q2892" t="s">
        <v>44</v>
      </c>
      <c r="R2892" t="s"/>
      <c r="S2892" t="s"/>
      <c r="T2892" t="s"/>
      <c r="U2892" t="s"/>
      <c r="V2892" t="s"/>
      <c r="W2892" t="s"/>
      <c r="X2892" t="s"/>
      <c r="Y2892" t="s"/>
      <c r="Z2892" t="s"/>
      <c r="AA2892" t="s"/>
      <c r="AB2892" t="s">
        <v>31451</v>
      </c>
      <c r="AC2892" t="s">
        <v>31451</v>
      </c>
      <c r="AD2892" t="s">
        <v>63</v>
      </c>
      <c r="AE2892" t="s">
        <v>44</v>
      </c>
      <c r="AF2892" t="s">
        <v>31452</v>
      </c>
      <c r="AG2892" t="s">
        <v>2078</v>
      </c>
      <c r="AH2892" t="s">
        <v>63</v>
      </c>
      <c r="AI2892" t="s">
        <v>31453</v>
      </c>
      <c r="AJ2892" t="s">
        <v>31454</v>
      </c>
      <c r="AK2892" t="s">
        <v>66</v>
      </c>
    </row>
    <row r="2893" spans="1:38">
      <c r="A2893" t="s">
        <v>6766</v>
      </c>
      <c r="B2893" t="s">
        <v>31455</v>
      </c>
      <c r="C2893" t="s">
        <v>31456</v>
      </c>
      <c r="D2893" t="s">
        <v>31457</v>
      </c>
      <c r="E2893" t="s">
        <v>31458</v>
      </c>
      <c r="F2893" t="s">
        <v>49</v>
      </c>
      <c r="G2893" t="s">
        <v>50</v>
      </c>
      <c r="H2893" t="s">
        <v>51</v>
      </c>
      <c r="I2893" t="s">
        <v>9096</v>
      </c>
      <c r="J2893" t="s">
        <v>425</v>
      </c>
      <c r="K2893" t="s">
        <v>54</v>
      </c>
      <c r="L2893" t="s">
        <v>55</v>
      </c>
      <c r="M2893" t="s">
        <v>56</v>
      </c>
      <c r="N2893" t="s">
        <v>2674</v>
      </c>
      <c r="O2893" t="s"/>
      <c r="P2893" t="s"/>
      <c r="Q2893" t="s">
        <v>44</v>
      </c>
      <c r="R2893" t="s"/>
      <c r="S2893" t="s"/>
      <c r="T2893" t="s"/>
      <c r="U2893" t="s"/>
      <c r="V2893" t="s"/>
      <c r="W2893" t="s"/>
      <c r="X2893" t="s"/>
      <c r="Y2893" t="s"/>
      <c r="Z2893" t="s"/>
      <c r="AA2893" t="s"/>
      <c r="AB2893" t="s">
        <v>31459</v>
      </c>
      <c r="AC2893" t="s">
        <v>31459</v>
      </c>
      <c r="AD2893" t="s">
        <v>86</v>
      </c>
      <c r="AE2893" t="s">
        <v>225</v>
      </c>
      <c r="AF2893" t="s">
        <v>31460</v>
      </c>
      <c r="AG2893" t="s">
        <v>31461</v>
      </c>
      <c r="AH2893" t="s">
        <v>124</v>
      </c>
      <c r="AI2893" t="s">
        <v>31462</v>
      </c>
      <c r="AJ2893" t="s">
        <v>31463</v>
      </c>
      <c r="AK2893" t="s">
        <v>66</v>
      </c>
    </row>
    <row r="2894" spans="1:38">
      <c r="A2894" t="s">
        <v>31464</v>
      </c>
      <c r="B2894" t="s">
        <v>31465</v>
      </c>
      <c r="C2894" t="s">
        <v>31466</v>
      </c>
      <c r="D2894" t="s">
        <v>31467</v>
      </c>
      <c r="E2894" t="s">
        <v>31468</v>
      </c>
      <c r="F2894" t="s">
        <v>255</v>
      </c>
      <c r="G2894" t="s">
        <v>50</v>
      </c>
      <c r="H2894" t="s">
        <v>51</v>
      </c>
      <c r="I2894" t="s">
        <v>1114</v>
      </c>
      <c r="J2894" t="s">
        <v>1115</v>
      </c>
      <c r="K2894" t="s">
        <v>54</v>
      </c>
      <c r="L2894" t="s">
        <v>204</v>
      </c>
      <c r="M2894" t="s">
        <v>205</v>
      </c>
      <c r="N2894" t="s">
        <v>206</v>
      </c>
      <c r="O2894" t="s">
        <v>433</v>
      </c>
      <c r="P2894" t="s">
        <v>19099</v>
      </c>
      <c r="Q2894" t="s">
        <v>67</v>
      </c>
      <c r="R2894" t="s">
        <v>19100</v>
      </c>
      <c r="S2894" t="s"/>
      <c r="T2894" t="s"/>
      <c r="U2894" t="s"/>
      <c r="V2894" t="s"/>
      <c r="W2894" t="s"/>
      <c r="X2894" t="s"/>
      <c r="Y2894" t="s"/>
      <c r="Z2894" t="s"/>
      <c r="AA2894" t="s"/>
      <c r="AB2894" t="s">
        <v>31469</v>
      </c>
      <c r="AC2894" t="s">
        <v>31470</v>
      </c>
      <c r="AD2894" t="s">
        <v>59</v>
      </c>
      <c r="AE2894" t="s">
        <v>60</v>
      </c>
      <c r="AF2894" t="s">
        <v>31471</v>
      </c>
      <c r="AG2894" t="s">
        <v>31472</v>
      </c>
      <c r="AH2894" t="s">
        <v>112</v>
      </c>
      <c r="AI2894" t="s">
        <v>31473</v>
      </c>
      <c r="AJ2894" t="s">
        <v>92</v>
      </c>
      <c r="AK2894" t="s">
        <v>66</v>
      </c>
    </row>
    <row r="2895" spans="1:38">
      <c r="A2895" t="s">
        <v>31474</v>
      </c>
      <c r="B2895" t="s">
        <v>31475</v>
      </c>
      <c r="C2895" t="s">
        <v>31476</v>
      </c>
      <c r="D2895" t="s">
        <v>31477</v>
      </c>
      <c r="E2895" t="s">
        <v>31478</v>
      </c>
      <c r="F2895" t="s">
        <v>396</v>
      </c>
      <c r="G2895" t="s">
        <v>50</v>
      </c>
      <c r="H2895" t="s">
        <v>51</v>
      </c>
      <c r="I2895" t="s">
        <v>31479</v>
      </c>
      <c r="J2895" t="s">
        <v>13061</v>
      </c>
      <c r="K2895" t="s">
        <v>237</v>
      </c>
      <c r="L2895" t="s">
        <v>238</v>
      </c>
      <c r="M2895" t="s">
        <v>1265</v>
      </c>
      <c r="N2895" t="s">
        <v>16486</v>
      </c>
      <c r="O2895" t="s">
        <v>195</v>
      </c>
      <c r="P2895" t="s"/>
      <c r="Q2895" t="s"/>
      <c r="R2895" t="s"/>
      <c r="S2895" t="s"/>
      <c r="T2895" t="s">
        <v>67</v>
      </c>
      <c r="U2895" t="s"/>
      <c r="V2895" t="s"/>
      <c r="W2895" t="s"/>
      <c r="X2895" t="s"/>
      <c r="Y2895" t="s"/>
      <c r="Z2895" t="s"/>
      <c r="AA2895" t="s"/>
      <c r="AB2895" t="s">
        <v>31480</v>
      </c>
      <c r="AC2895" t="s">
        <v>31481</v>
      </c>
      <c r="AD2895" t="s">
        <v>93</v>
      </c>
      <c r="AE2895" t="s">
        <v>44</v>
      </c>
      <c r="AF2895" t="s">
        <v>31482</v>
      </c>
      <c r="AG2895" t="s">
        <v>44</v>
      </c>
      <c r="AH2895" t="s">
        <v>67</v>
      </c>
      <c r="AI2895" t="s">
        <v>31483</v>
      </c>
      <c r="AJ2895" t="s">
        <v>92</v>
      </c>
      <c r="AK2895" t="s">
        <v>66</v>
      </c>
    </row>
    <row r="2896" spans="1:38">
      <c r="A2896" t="s">
        <v>31484</v>
      </c>
      <c r="B2896" t="s">
        <v>31485</v>
      </c>
      <c r="C2896" t="s">
        <v>31486</v>
      </c>
      <c r="D2896" t="s">
        <v>31487</v>
      </c>
      <c r="E2896" t="s">
        <v>31488</v>
      </c>
      <c r="F2896" t="s">
        <v>21160</v>
      </c>
      <c r="G2896" t="s">
        <v>50</v>
      </c>
      <c r="H2896" t="s">
        <v>51</v>
      </c>
      <c r="I2896" t="s">
        <v>31489</v>
      </c>
      <c r="J2896" t="s">
        <v>485</v>
      </c>
      <c r="K2896" t="s">
        <v>54</v>
      </c>
      <c r="L2896" t="s">
        <v>120</v>
      </c>
      <c r="M2896" t="s">
        <v>382</v>
      </c>
      <c r="N2896" t="s">
        <v>17640</v>
      </c>
      <c r="O2896" t="s">
        <v>241</v>
      </c>
      <c r="P2896" t="s"/>
      <c r="Q2896" t="s"/>
      <c r="R2896" t="s"/>
      <c r="S2896" t="s">
        <v>31490</v>
      </c>
      <c r="T2896" t="s">
        <v>67</v>
      </c>
      <c r="U2896" t="s"/>
      <c r="V2896" t="s"/>
      <c r="W2896" t="s"/>
      <c r="X2896" t="s"/>
      <c r="Y2896" t="s"/>
      <c r="Z2896" t="s"/>
      <c r="AA2896" t="s"/>
      <c r="AB2896" t="s">
        <v>31491</v>
      </c>
      <c r="AC2896" t="s">
        <v>31492</v>
      </c>
      <c r="AD2896" t="s">
        <v>93</v>
      </c>
      <c r="AE2896" t="s">
        <v>44</v>
      </c>
      <c r="AF2896" t="s">
        <v>31493</v>
      </c>
      <c r="AG2896" t="s">
        <v>31494</v>
      </c>
      <c r="AH2896" t="s">
        <v>44</v>
      </c>
      <c r="AI2896" t="s">
        <v>31495</v>
      </c>
      <c r="AJ2896" t="s">
        <v>92</v>
      </c>
      <c r="AK2896" t="s">
        <v>66</v>
      </c>
    </row>
    <row r="2897" spans="1:38">
      <c r="A2897" t="s">
        <v>31496</v>
      </c>
      <c r="B2897" t="s">
        <v>31497</v>
      </c>
      <c r="C2897" t="s">
        <v>31498</v>
      </c>
      <c r="D2897" t="s"/>
      <c r="E2897" t="s">
        <v>31499</v>
      </c>
      <c r="F2897" t="s">
        <v>857</v>
      </c>
      <c r="G2897" t="s">
        <v>72</v>
      </c>
      <c r="H2897" t="s">
        <v>51</v>
      </c>
      <c r="I2897" t="s">
        <v>31500</v>
      </c>
      <c r="J2897" t="s">
        <v>648</v>
      </c>
      <c r="K2897" t="s">
        <v>354</v>
      </c>
      <c r="L2897" t="s">
        <v>526</v>
      </c>
      <c r="M2897" t="s">
        <v>527</v>
      </c>
      <c r="N2897" t="s">
        <v>1039</v>
      </c>
      <c r="O2897" t="s">
        <v>79</v>
      </c>
      <c r="P2897" t="s"/>
      <c r="Q2897" t="s"/>
      <c r="R2897" t="s"/>
      <c r="S2897" t="s"/>
      <c r="T2897" t="s"/>
      <c r="U2897" t="s"/>
      <c r="V2897" t="s">
        <v>67</v>
      </c>
      <c r="W2897" t="s">
        <v>14015</v>
      </c>
      <c r="X2897" t="s">
        <v>31501</v>
      </c>
      <c r="Y2897" t="s">
        <v>67</v>
      </c>
      <c r="Z2897" t="s">
        <v>31502</v>
      </c>
      <c r="AA2897" t="s">
        <v>84</v>
      </c>
      <c r="AB2897" t="s">
        <v>31503</v>
      </c>
      <c r="AC2897" t="s">
        <v>31504</v>
      </c>
      <c r="AD2897" t="s">
        <v>110</v>
      </c>
      <c r="AE2897" t="s">
        <v>44</v>
      </c>
      <c r="AF2897" t="s">
        <v>31505</v>
      </c>
      <c r="AG2897" t="s">
        <v>31506</v>
      </c>
      <c r="AH2897" t="s">
        <v>59</v>
      </c>
      <c r="AI2897" t="s">
        <v>31507</v>
      </c>
      <c r="AJ2897" t="s">
        <v>92</v>
      </c>
      <c r="AK2897" t="s">
        <v>66</v>
      </c>
    </row>
    <row r="2898" spans="1:38">
      <c r="A2898" t="s">
        <v>31508</v>
      </c>
      <c r="B2898" t="s">
        <v>31509</v>
      </c>
      <c r="C2898" t="s">
        <v>31510</v>
      </c>
      <c r="D2898" t="s">
        <v>31511</v>
      </c>
      <c r="E2898" t="s">
        <v>31512</v>
      </c>
      <c r="F2898" t="s">
        <v>767</v>
      </c>
      <c r="G2898" t="s">
        <v>50</v>
      </c>
      <c r="H2898" t="s">
        <v>51</v>
      </c>
      <c r="I2898" t="s">
        <v>31513</v>
      </c>
      <c r="J2898" t="s">
        <v>31514</v>
      </c>
      <c r="K2898" t="s">
        <v>237</v>
      </c>
      <c r="L2898" t="s">
        <v>156</v>
      </c>
      <c r="M2898" t="s">
        <v>157</v>
      </c>
      <c r="N2898" t="s">
        <v>158</v>
      </c>
      <c r="O2898" t="s">
        <v>447</v>
      </c>
      <c r="P2898" t="s">
        <v>31515</v>
      </c>
      <c r="Q2898" t="s">
        <v>67</v>
      </c>
      <c r="R2898" t="s"/>
      <c r="S2898" t="s"/>
      <c r="T2898" t="s"/>
      <c r="U2898" t="s"/>
      <c r="V2898" t="s"/>
      <c r="W2898" t="s"/>
      <c r="X2898" t="s"/>
      <c r="Y2898" t="s"/>
      <c r="Z2898" t="s"/>
      <c r="AA2898" t="s"/>
      <c r="AB2898" t="s">
        <v>31516</v>
      </c>
      <c r="AC2898" t="s">
        <v>31517</v>
      </c>
      <c r="AD2898" t="s">
        <v>110</v>
      </c>
      <c r="AE2898" t="s">
        <v>515</v>
      </c>
      <c r="AF2898" t="s">
        <v>31518</v>
      </c>
      <c r="AG2898" t="s">
        <v>31519</v>
      </c>
      <c r="AH2898" t="s">
        <v>110</v>
      </c>
      <c r="AI2898" t="s">
        <v>31520</v>
      </c>
      <c r="AJ2898" t="s">
        <v>92</v>
      </c>
      <c r="AK2898" t="s">
        <v>66</v>
      </c>
    </row>
    <row r="2899" spans="1:38">
      <c r="A2899" t="s">
        <v>31521</v>
      </c>
      <c r="B2899" t="s">
        <v>31522</v>
      </c>
      <c r="C2899" t="s">
        <v>31523</v>
      </c>
      <c r="D2899" t="s"/>
      <c r="E2899" t="s">
        <v>31524</v>
      </c>
      <c r="F2899" t="s">
        <v>396</v>
      </c>
      <c r="G2899" t="s">
        <v>72</v>
      </c>
      <c r="H2899" t="s">
        <v>51</v>
      </c>
      <c r="I2899" t="s">
        <v>6290</v>
      </c>
      <c r="J2899" t="s">
        <v>53</v>
      </c>
      <c r="K2899" t="s">
        <v>54</v>
      </c>
      <c r="L2899" t="s">
        <v>322</v>
      </c>
      <c r="M2899" t="s">
        <v>486</v>
      </c>
      <c r="N2899" t="s">
        <v>1371</v>
      </c>
      <c r="O2899" t="s">
        <v>846</v>
      </c>
      <c r="P2899" t="s"/>
      <c r="Q2899" t="s"/>
      <c r="R2899" t="s"/>
      <c r="S2899" t="s">
        <v>31525</v>
      </c>
      <c r="T2899" t="s">
        <v>149</v>
      </c>
      <c r="U2899" t="s"/>
      <c r="V2899" t="s"/>
      <c r="W2899" t="s">
        <v>3965</v>
      </c>
      <c r="X2899" t="s"/>
      <c r="Y2899" t="s"/>
      <c r="Z2899" t="s"/>
      <c r="AA2899" t="s"/>
      <c r="AB2899" t="s">
        <v>31526</v>
      </c>
      <c r="AC2899" t="s">
        <v>31526</v>
      </c>
      <c r="AD2899" t="s">
        <v>174</v>
      </c>
      <c r="AE2899" t="s">
        <v>1105</v>
      </c>
      <c r="AF2899" t="s">
        <v>31527</v>
      </c>
      <c r="AG2899" t="s">
        <v>31528</v>
      </c>
      <c r="AH2899" t="s">
        <v>149</v>
      </c>
      <c r="AI2899" t="s">
        <v>31529</v>
      </c>
      <c r="AJ2899" t="s">
        <v>92</v>
      </c>
      <c r="AK2899" t="s">
        <v>66</v>
      </c>
    </row>
    <row r="2900" spans="1:38">
      <c r="A2900" t="s">
        <v>31530</v>
      </c>
      <c r="B2900" t="s">
        <v>31531</v>
      </c>
      <c r="C2900" t="s">
        <v>31532</v>
      </c>
      <c r="D2900" t="s">
        <v>31533</v>
      </c>
      <c r="E2900" t="s">
        <v>31534</v>
      </c>
      <c r="F2900" t="s">
        <v>98</v>
      </c>
      <c r="G2900" t="s">
        <v>50</v>
      </c>
      <c r="H2900" t="s">
        <v>51</v>
      </c>
      <c r="I2900" t="s">
        <v>14479</v>
      </c>
      <c r="J2900" t="s"/>
      <c r="K2900" t="s">
        <v>3343</v>
      </c>
      <c r="L2900" t="s">
        <v>120</v>
      </c>
      <c r="M2900" t="s">
        <v>121</v>
      </c>
      <c r="N2900" t="s">
        <v>5661</v>
      </c>
      <c r="O2900" t="s"/>
      <c r="P2900" t="s">
        <v>4484</v>
      </c>
      <c r="Q2900" t="s">
        <v>93</v>
      </c>
      <c r="R2900" t="s"/>
      <c r="S2900" t="s"/>
      <c r="T2900" t="s"/>
      <c r="U2900" t="s"/>
      <c r="V2900" t="s"/>
      <c r="W2900" t="s"/>
      <c r="X2900" t="s"/>
      <c r="Y2900" t="s"/>
      <c r="Z2900" t="s"/>
      <c r="AA2900" t="s"/>
      <c r="AB2900" t="s">
        <v>31535</v>
      </c>
      <c r="AC2900" t="s">
        <v>31535</v>
      </c>
      <c r="AD2900" t="s">
        <v>59</v>
      </c>
      <c r="AE2900" t="s">
        <v>904</v>
      </c>
      <c r="AF2900" t="s">
        <v>31536</v>
      </c>
      <c r="AG2900" t="s">
        <v>31537</v>
      </c>
      <c r="AH2900" t="s">
        <v>93</v>
      </c>
      <c r="AI2900" t="s">
        <v>31538</v>
      </c>
      <c r="AJ2900" t="s">
        <v>31539</v>
      </c>
      <c r="AK2900" t="s">
        <v>66</v>
      </c>
    </row>
    <row r="2901" spans="1:38">
      <c r="A2901" t="s">
        <v>31540</v>
      </c>
      <c r="B2901" t="s">
        <v>31541</v>
      </c>
      <c r="C2901" t="s">
        <v>31542</v>
      </c>
      <c r="D2901" t="s">
        <v>31543</v>
      </c>
      <c r="E2901" t="s">
        <v>31544</v>
      </c>
      <c r="F2901" t="s"/>
      <c r="G2901" t="s">
        <v>50</v>
      </c>
      <c r="H2901" t="s">
        <v>51</v>
      </c>
      <c r="I2901" t="s">
        <v>31545</v>
      </c>
      <c r="J2901" t="s"/>
      <c r="K2901" t="s">
        <v>138</v>
      </c>
      <c r="L2901" t="s">
        <v>55</v>
      </c>
      <c r="M2901" t="s">
        <v>56</v>
      </c>
      <c r="N2901" t="s">
        <v>611</v>
      </c>
      <c r="O2901" t="s"/>
      <c r="P2901" t="s"/>
      <c r="Q2901" t="s">
        <v>44</v>
      </c>
      <c r="R2901" t="s"/>
      <c r="S2901" t="s"/>
      <c r="T2901" t="s"/>
      <c r="U2901" t="s"/>
      <c r="V2901" t="s"/>
      <c r="W2901" t="s"/>
      <c r="X2901" t="s"/>
      <c r="Y2901" t="s"/>
      <c r="Z2901" t="s"/>
      <c r="AA2901" t="s"/>
      <c r="AB2901" t="s">
        <v>31546</v>
      </c>
      <c r="AC2901" t="s">
        <v>31547</v>
      </c>
      <c r="AD2901" t="s">
        <v>149</v>
      </c>
      <c r="AE2901" t="s">
        <v>1581</v>
      </c>
      <c r="AF2901" t="s">
        <v>31548</v>
      </c>
      <c r="AG2901" t="s">
        <v>22821</v>
      </c>
      <c r="AH2901" t="s">
        <v>391</v>
      </c>
      <c r="AI2901" t="s">
        <v>31549</v>
      </c>
      <c r="AJ2901" t="s">
        <v>31550</v>
      </c>
      <c r="AK2901" t="s">
        <v>66</v>
      </c>
    </row>
    <row r="2902" spans="1:38">
      <c r="A2902" t="s">
        <v>31551</v>
      </c>
      <c r="B2902" t="s">
        <v>31552</v>
      </c>
      <c r="C2902" t="s">
        <v>31553</v>
      </c>
      <c r="D2902" t="s">
        <v>31554</v>
      </c>
      <c r="E2902" t="s">
        <v>31555</v>
      </c>
      <c r="F2902" t="s">
        <v>21316</v>
      </c>
      <c r="G2902" t="s">
        <v>50</v>
      </c>
      <c r="H2902" t="s">
        <v>51</v>
      </c>
      <c r="I2902" t="s">
        <v>15066</v>
      </c>
      <c r="J2902" t="s">
        <v>15067</v>
      </c>
      <c r="K2902" t="s">
        <v>237</v>
      </c>
      <c r="L2902" t="s">
        <v>932</v>
      </c>
      <c r="M2902" t="s">
        <v>932</v>
      </c>
      <c r="N2902" t="s">
        <v>19379</v>
      </c>
      <c r="O2902" t="s">
        <v>816</v>
      </c>
      <c r="P2902" t="s"/>
      <c r="Q2902" t="s"/>
      <c r="R2902" t="s"/>
      <c r="S2902" t="s">
        <v>31556</v>
      </c>
      <c r="T2902" t="s">
        <v>67</v>
      </c>
      <c r="U2902" t="s"/>
      <c r="V2902" t="s"/>
      <c r="W2902" t="s"/>
      <c r="X2902" t="s"/>
      <c r="Y2902" t="s"/>
      <c r="Z2902" t="s"/>
      <c r="AA2902" t="s"/>
      <c r="AB2902" t="s">
        <v>31557</v>
      </c>
      <c r="AC2902" t="s">
        <v>31557</v>
      </c>
      <c r="AD2902" t="s">
        <v>93</v>
      </c>
      <c r="AE2902" t="s">
        <v>44</v>
      </c>
      <c r="AF2902" t="s">
        <v>31558</v>
      </c>
      <c r="AG2902" t="s">
        <v>44</v>
      </c>
      <c r="AH2902" t="s">
        <v>67</v>
      </c>
      <c r="AI2902" t="s">
        <v>31559</v>
      </c>
      <c r="AJ2902" t="s">
        <v>92</v>
      </c>
      <c r="AK2902" t="s">
        <v>66</v>
      </c>
    </row>
    <row r="2903" spans="1:38">
      <c r="A2903" t="s">
        <v>31560</v>
      </c>
      <c r="B2903" t="s">
        <v>31561</v>
      </c>
      <c r="C2903" t="s">
        <v>31562</v>
      </c>
      <c r="D2903" t="s">
        <v>31563</v>
      </c>
      <c r="E2903" t="s">
        <v>31564</v>
      </c>
      <c r="F2903" t="s">
        <v>98</v>
      </c>
      <c r="G2903" t="s">
        <v>50</v>
      </c>
      <c r="H2903" t="s">
        <v>51</v>
      </c>
      <c r="I2903" t="s">
        <v>2975</v>
      </c>
      <c r="J2903" t="s"/>
      <c r="K2903" t="s">
        <v>2975</v>
      </c>
      <c r="L2903" t="s">
        <v>782</v>
      </c>
      <c r="M2903" t="s">
        <v>782</v>
      </c>
      <c r="N2903" t="s">
        <v>1738</v>
      </c>
      <c r="O2903" t="s"/>
      <c r="P2903" t="s"/>
      <c r="Q2903" t="s">
        <v>44</v>
      </c>
      <c r="R2903" t="s"/>
      <c r="S2903" t="s"/>
      <c r="T2903" t="s"/>
      <c r="U2903" t="s"/>
      <c r="V2903" t="s"/>
      <c r="W2903" t="s"/>
      <c r="X2903" t="s"/>
      <c r="Y2903" t="s"/>
      <c r="Z2903" t="s"/>
      <c r="AA2903" t="s"/>
      <c r="AB2903" t="s">
        <v>31565</v>
      </c>
      <c r="AC2903" t="s">
        <v>31565</v>
      </c>
      <c r="AD2903" t="s">
        <v>124</v>
      </c>
      <c r="AE2903" t="s">
        <v>44</v>
      </c>
      <c r="AF2903" t="s">
        <v>31566</v>
      </c>
      <c r="AG2903" t="s">
        <v>1365</v>
      </c>
      <c r="AH2903" t="s">
        <v>330</v>
      </c>
      <c r="AI2903" t="s">
        <v>31567</v>
      </c>
      <c r="AJ2903" t="s">
        <v>31568</v>
      </c>
      <c r="AK2903" t="s">
        <v>66</v>
      </c>
    </row>
    <row r="2904" spans="1:38">
      <c r="A2904" t="s">
        <v>31569</v>
      </c>
      <c r="B2904" t="s">
        <v>31570</v>
      </c>
      <c r="C2904" t="s">
        <v>31571</v>
      </c>
      <c r="D2904" t="s">
        <v>31572</v>
      </c>
      <c r="E2904" t="s">
        <v>31573</v>
      </c>
      <c r="F2904" t="s"/>
      <c r="G2904" t="s">
        <v>50</v>
      </c>
      <c r="H2904" t="s">
        <v>51</v>
      </c>
      <c r="I2904" t="s">
        <v>3820</v>
      </c>
      <c r="J2904" t="s"/>
      <c r="K2904" t="s">
        <v>1631</v>
      </c>
      <c r="L2904" t="s">
        <v>55</v>
      </c>
      <c r="M2904" t="s">
        <v>56</v>
      </c>
      <c r="N2904" t="s">
        <v>426</v>
      </c>
      <c r="O2904" t="s">
        <v>241</v>
      </c>
      <c r="P2904" t="s">
        <v>1521</v>
      </c>
      <c r="Q2904" t="s">
        <v>67</v>
      </c>
      <c r="R2904" t="s">
        <v>31574</v>
      </c>
      <c r="S2904" t="s"/>
      <c r="T2904" t="s"/>
      <c r="U2904" t="s"/>
      <c r="V2904" t="s"/>
      <c r="W2904" t="s"/>
      <c r="X2904" t="s"/>
      <c r="Y2904" t="s"/>
      <c r="Z2904" t="s"/>
      <c r="AA2904" t="s"/>
      <c r="AB2904" t="s">
        <v>31575</v>
      </c>
      <c r="AC2904" t="s">
        <v>31576</v>
      </c>
      <c r="AD2904" t="s">
        <v>110</v>
      </c>
      <c r="AE2904" t="s">
        <v>1254</v>
      </c>
      <c r="AF2904" t="s">
        <v>31577</v>
      </c>
      <c r="AG2904" t="s">
        <v>31578</v>
      </c>
      <c r="AH2904" t="s">
        <v>93</v>
      </c>
      <c r="AI2904" t="s">
        <v>31579</v>
      </c>
      <c r="AJ2904" t="s">
        <v>92</v>
      </c>
      <c r="AK2904" t="s">
        <v>66</v>
      </c>
    </row>
    <row r="2905" spans="1:38">
      <c r="A2905" t="s">
        <v>31580</v>
      </c>
      <c r="B2905" t="s">
        <v>31581</v>
      </c>
      <c r="C2905" t="s">
        <v>31582</v>
      </c>
      <c r="D2905" t="s">
        <v>31583</v>
      </c>
      <c r="E2905" t="s">
        <v>31584</v>
      </c>
      <c r="F2905" t="s">
        <v>98</v>
      </c>
      <c r="G2905" t="s">
        <v>50</v>
      </c>
      <c r="H2905" t="s">
        <v>51</v>
      </c>
      <c r="I2905" t="s"/>
      <c r="J2905" t="s"/>
      <c r="K2905" t="s"/>
      <c r="L2905" t="s">
        <v>843</v>
      </c>
      <c r="M2905" t="s">
        <v>844</v>
      </c>
      <c r="N2905" t="s">
        <v>1128</v>
      </c>
      <c r="O2905" t="s"/>
      <c r="P2905" t="s"/>
      <c r="Q2905" t="s">
        <v>44</v>
      </c>
      <c r="R2905" t="s"/>
      <c r="S2905" t="s"/>
      <c r="T2905" t="s"/>
      <c r="U2905" t="s"/>
      <c r="V2905" t="s"/>
      <c r="W2905" t="s"/>
      <c r="X2905" t="s"/>
      <c r="Y2905" t="s"/>
      <c r="Z2905" t="s"/>
      <c r="AA2905" t="s"/>
      <c r="AB2905" t="s">
        <v>31585</v>
      </c>
      <c r="AC2905" t="s">
        <v>31585</v>
      </c>
      <c r="AD2905" t="s">
        <v>174</v>
      </c>
      <c r="AE2905" t="s">
        <v>44</v>
      </c>
      <c r="AF2905" t="s">
        <v>31586</v>
      </c>
      <c r="AG2905" t="s">
        <v>31587</v>
      </c>
      <c r="AH2905" t="s">
        <v>86</v>
      </c>
      <c r="AI2905" t="s">
        <v>31588</v>
      </c>
      <c r="AJ2905" t="s">
        <v>31589</v>
      </c>
      <c r="AK2905" t="s">
        <v>66</v>
      </c>
    </row>
    <row r="2906" spans="1:38">
      <c r="A2906" t="s">
        <v>22047</v>
      </c>
      <c r="B2906" t="s">
        <v>31590</v>
      </c>
      <c r="C2906" t="s">
        <v>31591</v>
      </c>
      <c r="D2906" t="s">
        <v>31592</v>
      </c>
      <c r="E2906" t="s">
        <v>31593</v>
      </c>
      <c r="F2906" t="s">
        <v>857</v>
      </c>
      <c r="G2906" t="s">
        <v>72</v>
      </c>
      <c r="H2906" t="s">
        <v>51</v>
      </c>
      <c r="I2906" t="s">
        <v>20739</v>
      </c>
      <c r="J2906" t="s">
        <v>1687</v>
      </c>
      <c r="K2906" t="s">
        <v>525</v>
      </c>
      <c r="L2906" t="s">
        <v>189</v>
      </c>
      <c r="M2906" t="s">
        <v>190</v>
      </c>
      <c r="N2906" t="s">
        <v>4800</v>
      </c>
      <c r="O2906" t="s">
        <v>192</v>
      </c>
      <c r="P2906" t="s"/>
      <c r="Q2906" t="s"/>
      <c r="R2906" t="s"/>
      <c r="S2906" t="s"/>
      <c r="T2906" t="s"/>
      <c r="U2906" t="s">
        <v>31594</v>
      </c>
      <c r="V2906" t="s">
        <v>93</v>
      </c>
      <c r="W2906" t="s">
        <v>31595</v>
      </c>
      <c r="X2906" t="s"/>
      <c r="Y2906" t="s"/>
      <c r="Z2906" t="s"/>
      <c r="AA2906" t="s">
        <v>84</v>
      </c>
      <c r="AB2906" t="s">
        <v>31596</v>
      </c>
      <c r="AC2906" t="s">
        <v>31597</v>
      </c>
      <c r="AD2906" t="s">
        <v>149</v>
      </c>
      <c r="AE2906" t="s">
        <v>1581</v>
      </c>
      <c r="AF2906" t="s">
        <v>31598</v>
      </c>
      <c r="AG2906" t="s">
        <v>4261</v>
      </c>
      <c r="AH2906" t="s">
        <v>330</v>
      </c>
      <c r="AI2906" t="s">
        <v>31599</v>
      </c>
      <c r="AJ2906" t="s">
        <v>92</v>
      </c>
      <c r="AK2906" t="s">
        <v>1849</v>
      </c>
    </row>
    <row r="2907" spans="1:38">
      <c r="A2907" t="s">
        <v>31600</v>
      </c>
      <c r="B2907" t="s">
        <v>31601</v>
      </c>
      <c r="C2907" t="s">
        <v>31602</v>
      </c>
      <c r="D2907" t="s">
        <v>31603</v>
      </c>
      <c r="E2907" t="s">
        <v>31604</v>
      </c>
      <c r="F2907" t="s">
        <v>857</v>
      </c>
      <c r="G2907" t="s">
        <v>50</v>
      </c>
      <c r="H2907" t="s">
        <v>51</v>
      </c>
      <c r="I2907" t="s">
        <v>31605</v>
      </c>
      <c r="J2907" t="s">
        <v>10217</v>
      </c>
      <c r="K2907" t="s">
        <v>237</v>
      </c>
      <c r="L2907" t="s">
        <v>139</v>
      </c>
      <c r="M2907" t="s">
        <v>500</v>
      </c>
      <c r="N2907" t="s">
        <v>649</v>
      </c>
      <c r="O2907" t="s">
        <v>86</v>
      </c>
      <c r="P2907" t="s"/>
      <c r="Q2907" t="s"/>
      <c r="R2907" t="s"/>
      <c r="S2907" t="s"/>
      <c r="T2907" t="s">
        <v>67</v>
      </c>
      <c r="U2907" t="s"/>
      <c r="V2907" t="s"/>
      <c r="W2907" t="s"/>
      <c r="X2907" t="s"/>
      <c r="Y2907" t="s"/>
      <c r="Z2907" t="s"/>
      <c r="AA2907" t="s"/>
      <c r="AB2907" t="s">
        <v>31606</v>
      </c>
      <c r="AC2907" t="s">
        <v>31607</v>
      </c>
      <c r="AD2907" t="s">
        <v>110</v>
      </c>
      <c r="AE2907" t="s">
        <v>44</v>
      </c>
      <c r="AF2907" t="s">
        <v>31608</v>
      </c>
      <c r="AG2907" t="s">
        <v>31609</v>
      </c>
      <c r="AH2907" t="s">
        <v>174</v>
      </c>
      <c r="AI2907" t="s">
        <v>31610</v>
      </c>
      <c r="AJ2907" t="s">
        <v>92</v>
      </c>
      <c r="AK2907" t="s">
        <v>66</v>
      </c>
    </row>
    <row r="2908" spans="1:38">
      <c r="A2908" t="s">
        <v>6506</v>
      </c>
      <c r="B2908" t="s">
        <v>31611</v>
      </c>
      <c r="C2908" t="s">
        <v>31612</v>
      </c>
      <c r="D2908" t="s"/>
      <c r="E2908" t="s">
        <v>31613</v>
      </c>
      <c r="F2908" t="s">
        <v>1970</v>
      </c>
      <c r="G2908" t="s">
        <v>72</v>
      </c>
      <c r="H2908" t="s">
        <v>51</v>
      </c>
      <c r="I2908" t="s">
        <v>31614</v>
      </c>
      <c r="J2908" t="s">
        <v>2150</v>
      </c>
      <c r="K2908" t="s">
        <v>54</v>
      </c>
      <c r="L2908" t="s">
        <v>1701</v>
      </c>
      <c r="M2908" t="s">
        <v>1701</v>
      </c>
      <c r="N2908" t="s">
        <v>1702</v>
      </c>
      <c r="O2908" t="s">
        <v>241</v>
      </c>
      <c r="P2908" t="s"/>
      <c r="Q2908" t="s"/>
      <c r="R2908" t="s"/>
      <c r="S2908" t="s"/>
      <c r="T2908" t="s">
        <v>67</v>
      </c>
      <c r="U2908" t="s"/>
      <c r="V2908" t="s"/>
      <c r="W2908" t="s">
        <v>8575</v>
      </c>
      <c r="X2908" t="s"/>
      <c r="Y2908" t="s"/>
      <c r="Z2908" t="s"/>
      <c r="AA2908" t="s"/>
      <c r="AB2908" t="s">
        <v>31615</v>
      </c>
      <c r="AC2908" t="s">
        <v>31615</v>
      </c>
      <c r="AD2908" t="s">
        <v>93</v>
      </c>
      <c r="AE2908" t="s">
        <v>277</v>
      </c>
      <c r="AF2908" t="s">
        <v>31616</v>
      </c>
      <c r="AG2908" t="s">
        <v>31617</v>
      </c>
      <c r="AH2908" t="s">
        <v>44</v>
      </c>
      <c r="AI2908" t="s">
        <v>31618</v>
      </c>
      <c r="AJ2908" t="s">
        <v>92</v>
      </c>
      <c r="AK2908" t="s">
        <v>66</v>
      </c>
    </row>
    <row r="2909" spans="1:38">
      <c r="A2909" t="s">
        <v>31619</v>
      </c>
      <c r="B2909" t="s">
        <v>31620</v>
      </c>
      <c r="C2909" t="s">
        <v>31621</v>
      </c>
      <c r="D2909" t="s">
        <v>31622</v>
      </c>
      <c r="E2909" t="s">
        <v>31623</v>
      </c>
      <c r="F2909" t="s">
        <v>292</v>
      </c>
      <c r="G2909" t="s">
        <v>50</v>
      </c>
      <c r="H2909" t="s">
        <v>51</v>
      </c>
      <c r="I2909" t="s">
        <v>30124</v>
      </c>
      <c r="J2909" t="s">
        <v>2150</v>
      </c>
      <c r="K2909" t="s">
        <v>54</v>
      </c>
      <c r="L2909" t="s">
        <v>139</v>
      </c>
      <c r="M2909" t="s">
        <v>140</v>
      </c>
      <c r="N2909" t="s">
        <v>141</v>
      </c>
      <c r="O2909" t="s"/>
      <c r="P2909" t="s"/>
      <c r="Q2909" t="s">
        <v>44</v>
      </c>
      <c r="R2909" t="s"/>
      <c r="S2909" t="s"/>
      <c r="T2909" t="s"/>
      <c r="U2909" t="s"/>
      <c r="V2909" t="s"/>
      <c r="W2909" t="s"/>
      <c r="X2909" t="s"/>
      <c r="Y2909" t="s"/>
      <c r="Z2909" t="s"/>
      <c r="AA2909" t="s"/>
      <c r="AB2909" t="s">
        <v>31624</v>
      </c>
      <c r="AC2909" t="s">
        <v>31625</v>
      </c>
      <c r="AD2909" t="s">
        <v>151</v>
      </c>
      <c r="AE2909" t="s">
        <v>342</v>
      </c>
      <c r="AF2909" t="s">
        <v>31626</v>
      </c>
      <c r="AG2909" t="s">
        <v>31627</v>
      </c>
      <c r="AH2909" t="s">
        <v>59</v>
      </c>
      <c r="AI2909" t="s">
        <v>31628</v>
      </c>
      <c r="AJ2909" t="s">
        <v>31629</v>
      </c>
      <c r="AK2909" t="s">
        <v>66</v>
      </c>
    </row>
    <row r="2910" spans="1:38">
      <c r="A2910" t="s">
        <v>31630</v>
      </c>
      <c r="B2910" t="s">
        <v>31631</v>
      </c>
      <c r="C2910" t="s">
        <v>31632</v>
      </c>
      <c r="D2910" t="s">
        <v>31633</v>
      </c>
      <c r="E2910" t="s">
        <v>31634</v>
      </c>
      <c r="F2910" t="s"/>
      <c r="G2910" t="s">
        <v>50</v>
      </c>
      <c r="H2910" t="s">
        <v>51</v>
      </c>
      <c r="I2910" t="s"/>
      <c r="J2910" t="s"/>
      <c r="K2910" t="s">
        <v>188</v>
      </c>
      <c r="L2910" t="s">
        <v>582</v>
      </c>
      <c r="M2910" t="s">
        <v>871</v>
      </c>
      <c r="N2910" t="s">
        <v>2047</v>
      </c>
      <c r="O2910" t="s"/>
      <c r="P2910" t="s">
        <v>31635</v>
      </c>
      <c r="Q2910" t="s">
        <v>93</v>
      </c>
      <c r="R2910" t="s">
        <v>31636</v>
      </c>
      <c r="S2910" t="s"/>
      <c r="T2910" t="s"/>
      <c r="U2910" t="s"/>
      <c r="V2910" t="s"/>
      <c r="W2910" t="s"/>
      <c r="X2910" t="s"/>
      <c r="Y2910" t="s"/>
      <c r="Z2910" t="s"/>
      <c r="AA2910" t="s"/>
      <c r="AB2910" t="s">
        <v>31637</v>
      </c>
      <c r="AC2910" t="s">
        <v>31638</v>
      </c>
      <c r="AD2910" t="s">
        <v>93</v>
      </c>
      <c r="AE2910" t="s">
        <v>44</v>
      </c>
      <c r="AF2910" t="s">
        <v>31639</v>
      </c>
      <c r="AG2910" t="s">
        <v>44</v>
      </c>
      <c r="AH2910" t="s">
        <v>67</v>
      </c>
      <c r="AI2910" t="s">
        <v>31640</v>
      </c>
      <c r="AJ2910" t="s">
        <v>92</v>
      </c>
      <c r="AK2910" t="s">
        <v>66</v>
      </c>
    </row>
    <row r="2911" spans="1:38">
      <c r="A2911" t="s">
        <v>31641</v>
      </c>
      <c r="B2911" t="s">
        <v>31642</v>
      </c>
      <c r="C2911" t="s">
        <v>31643</v>
      </c>
      <c r="D2911" t="s">
        <v>31644</v>
      </c>
      <c r="E2911" t="s">
        <v>31645</v>
      </c>
      <c r="F2911" t="s">
        <v>438</v>
      </c>
      <c r="G2911" t="s">
        <v>50</v>
      </c>
      <c r="H2911" t="s">
        <v>51</v>
      </c>
      <c r="I2911" t="s">
        <v>7427</v>
      </c>
      <c r="J2911" t="s"/>
      <c r="K2911" t="s">
        <v>569</v>
      </c>
      <c r="L2911" t="s">
        <v>156</v>
      </c>
      <c r="M2911" t="s">
        <v>157</v>
      </c>
      <c r="N2911" t="s">
        <v>158</v>
      </c>
      <c r="O2911" t="s"/>
      <c r="P2911" t="s"/>
      <c r="Q2911" t="s">
        <v>44</v>
      </c>
      <c r="R2911" t="s"/>
      <c r="S2911" t="s"/>
      <c r="T2911" t="s"/>
      <c r="U2911" t="s"/>
      <c r="V2911" t="s"/>
      <c r="W2911" t="s"/>
      <c r="X2911" t="s"/>
      <c r="Y2911" t="s"/>
      <c r="Z2911" t="s"/>
      <c r="AA2911" t="s"/>
      <c r="AB2911" t="s">
        <v>31646</v>
      </c>
      <c r="AC2911" t="s">
        <v>31647</v>
      </c>
      <c r="AD2911" t="s">
        <v>124</v>
      </c>
      <c r="AE2911" t="s">
        <v>44</v>
      </c>
      <c r="AF2911" t="s">
        <v>31648</v>
      </c>
      <c r="AG2911" t="s">
        <v>4652</v>
      </c>
      <c r="AH2911" t="s">
        <v>391</v>
      </c>
      <c r="AI2911" t="s">
        <v>31649</v>
      </c>
      <c r="AJ2911" t="s">
        <v>31650</v>
      </c>
      <c r="AK2911" t="s">
        <v>66</v>
      </c>
    </row>
    <row r="2912" spans="1:38">
      <c r="A2912" t="s">
        <v>31651</v>
      </c>
      <c r="B2912" t="s">
        <v>31652</v>
      </c>
      <c r="C2912" t="s">
        <v>31653</v>
      </c>
      <c r="D2912" t="s">
        <v>31654</v>
      </c>
      <c r="E2912" t="s">
        <v>31655</v>
      </c>
      <c r="F2912" t="s">
        <v>438</v>
      </c>
      <c r="G2912" t="s">
        <v>50</v>
      </c>
      <c r="H2912" t="s">
        <v>51</v>
      </c>
      <c r="I2912" t="s">
        <v>31656</v>
      </c>
      <c r="J2912" t="s">
        <v>53</v>
      </c>
      <c r="K2912" t="s">
        <v>54</v>
      </c>
      <c r="L2912" t="s">
        <v>100</v>
      </c>
      <c r="M2912" t="s">
        <v>101</v>
      </c>
      <c r="N2912" t="s">
        <v>102</v>
      </c>
      <c r="O2912" t="s"/>
      <c r="P2912" t="s"/>
      <c r="Q2912" t="s">
        <v>44</v>
      </c>
      <c r="R2912" t="s"/>
      <c r="S2912" t="s"/>
      <c r="T2912" t="s"/>
      <c r="U2912" t="s"/>
      <c r="V2912" t="s"/>
      <c r="W2912" t="s"/>
      <c r="X2912" t="s"/>
      <c r="Y2912" t="s"/>
      <c r="Z2912" t="s"/>
      <c r="AA2912" t="s"/>
      <c r="AB2912" t="s">
        <v>31657</v>
      </c>
      <c r="AC2912" t="s">
        <v>31657</v>
      </c>
      <c r="AD2912" t="s">
        <v>124</v>
      </c>
      <c r="AE2912" t="s">
        <v>44</v>
      </c>
      <c r="AF2912" t="s">
        <v>31658</v>
      </c>
      <c r="AG2912" t="s">
        <v>11152</v>
      </c>
      <c r="AH2912" t="s">
        <v>142</v>
      </c>
      <c r="AI2912" t="s">
        <v>31659</v>
      </c>
      <c r="AJ2912" t="s">
        <v>31660</v>
      </c>
      <c r="AK2912" t="s">
        <v>66</v>
      </c>
    </row>
    <row r="2913" spans="1:38">
      <c r="A2913" t="s">
        <v>31661</v>
      </c>
      <c r="B2913" t="s">
        <v>31662</v>
      </c>
      <c r="C2913" t="s">
        <v>31663</v>
      </c>
      <c r="D2913" t="s">
        <v>31664</v>
      </c>
      <c r="E2913" t="s">
        <v>31665</v>
      </c>
      <c r="F2913" t="s">
        <v>13347</v>
      </c>
      <c r="G2913" t="s">
        <v>72</v>
      </c>
      <c r="H2913" t="s">
        <v>51</v>
      </c>
      <c r="I2913" t="s">
        <v>4070</v>
      </c>
      <c r="J2913" t="s">
        <v>648</v>
      </c>
      <c r="K2913" t="s">
        <v>354</v>
      </c>
      <c r="L2913" t="s">
        <v>1880</v>
      </c>
      <c r="M2913" t="s">
        <v>3031</v>
      </c>
      <c r="N2913" t="s">
        <v>7203</v>
      </c>
      <c r="O2913" t="s">
        <v>447</v>
      </c>
      <c r="P2913" t="s"/>
      <c r="Q2913" t="s"/>
      <c r="R2913" t="s"/>
      <c r="S2913" t="s"/>
      <c r="T2913" t="s"/>
      <c r="U2913" t="s"/>
      <c r="V2913" t="s"/>
      <c r="W2913" t="s">
        <v>31666</v>
      </c>
      <c r="X2913" t="s"/>
      <c r="Y2913" t="s"/>
      <c r="Z2913" t="s"/>
      <c r="AA2913" t="s"/>
      <c r="AB2913" t="s">
        <v>31667</v>
      </c>
      <c r="AC2913" t="s">
        <v>31668</v>
      </c>
      <c r="AD2913" t="s">
        <v>112</v>
      </c>
      <c r="AE2913" t="s">
        <v>60</v>
      </c>
      <c r="AF2913" t="s">
        <v>31669</v>
      </c>
      <c r="AG2913" t="s">
        <v>31670</v>
      </c>
      <c r="AH2913" t="s">
        <v>67</v>
      </c>
      <c r="AI2913" t="s">
        <v>31671</v>
      </c>
      <c r="AJ2913" t="s">
        <v>92</v>
      </c>
      <c r="AK2913" t="s">
        <v>66</v>
      </c>
    </row>
    <row r="2914" spans="1:38">
      <c r="A2914" t="s">
        <v>31672</v>
      </c>
      <c r="B2914" t="s">
        <v>31673</v>
      </c>
      <c r="C2914" t="s">
        <v>31674</v>
      </c>
      <c r="D2914" t="s">
        <v>31675</v>
      </c>
      <c r="E2914" t="s">
        <v>31676</v>
      </c>
      <c r="F2914" t="s">
        <v>697</v>
      </c>
      <c r="G2914" t="s">
        <v>50</v>
      </c>
      <c r="H2914" t="s">
        <v>51</v>
      </c>
      <c r="I2914" t="s">
        <v>5369</v>
      </c>
      <c r="J2914" t="s"/>
      <c r="K2914" t="s">
        <v>5370</v>
      </c>
      <c r="L2914" t="s">
        <v>582</v>
      </c>
      <c r="M2914" t="s">
        <v>871</v>
      </c>
      <c r="N2914" t="s">
        <v>2047</v>
      </c>
      <c r="O2914" t="s"/>
      <c r="P2914" t="s"/>
      <c r="Q2914" t="s">
        <v>44</v>
      </c>
      <c r="R2914" t="s"/>
      <c r="S2914" t="s"/>
      <c r="T2914" t="s"/>
      <c r="U2914" t="s"/>
      <c r="V2914" t="s"/>
      <c r="W2914" t="s"/>
      <c r="X2914" t="s"/>
      <c r="Y2914" t="s"/>
      <c r="Z2914" t="s"/>
      <c r="AA2914" t="s"/>
      <c r="AB2914" t="s">
        <v>31677</v>
      </c>
      <c r="AC2914" t="s">
        <v>31678</v>
      </c>
      <c r="AD2914" t="s">
        <v>86</v>
      </c>
      <c r="AE2914" t="s">
        <v>87</v>
      </c>
      <c r="AF2914" t="s">
        <v>31679</v>
      </c>
      <c r="AG2914" t="s">
        <v>31680</v>
      </c>
      <c r="AH2914" t="s">
        <v>149</v>
      </c>
      <c r="AI2914" t="s">
        <v>31681</v>
      </c>
      <c r="AJ2914" t="s">
        <v>31682</v>
      </c>
      <c r="AK2914" t="s">
        <v>66</v>
      </c>
    </row>
    <row r="2915" spans="1:38">
      <c r="A2915" t="s">
        <v>31683</v>
      </c>
      <c r="B2915" t="s">
        <v>31684</v>
      </c>
      <c r="C2915" t="s">
        <v>31685</v>
      </c>
      <c r="D2915" t="s"/>
      <c r="E2915" t="s">
        <v>31686</v>
      </c>
      <c r="F2915" t="s"/>
      <c r="G2915" t="s">
        <v>50</v>
      </c>
      <c r="H2915" t="s">
        <v>51</v>
      </c>
      <c r="I2915" t="s">
        <v>31132</v>
      </c>
      <c r="J2915" t="s">
        <v>2293</v>
      </c>
      <c r="K2915" t="s">
        <v>54</v>
      </c>
      <c r="L2915" t="s">
        <v>322</v>
      </c>
      <c r="M2915" t="s">
        <v>1251</v>
      </c>
      <c r="N2915" t="s">
        <v>1461</v>
      </c>
      <c r="O2915" t="s"/>
      <c r="P2915" t="s"/>
      <c r="Q2915" t="s"/>
      <c r="R2915" t="s"/>
      <c r="S2915" t="s"/>
      <c r="T2915" t="s">
        <v>67</v>
      </c>
      <c r="U2915" t="s"/>
      <c r="V2915" t="s"/>
      <c r="W2915" t="s"/>
      <c r="X2915" t="s"/>
      <c r="Y2915" t="s"/>
      <c r="Z2915" t="s"/>
      <c r="AA2915" t="s"/>
      <c r="AB2915" t="s">
        <v>31687</v>
      </c>
      <c r="AC2915" t="s">
        <v>31687</v>
      </c>
      <c r="AD2915" t="s">
        <v>142</v>
      </c>
      <c r="AE2915" t="s">
        <v>44</v>
      </c>
      <c r="AF2915" t="s">
        <v>31688</v>
      </c>
      <c r="AG2915" t="s">
        <v>31689</v>
      </c>
      <c r="AH2915" t="s">
        <v>433</v>
      </c>
      <c r="AI2915" t="s">
        <v>31690</v>
      </c>
      <c r="AJ2915" t="s">
        <v>92</v>
      </c>
      <c r="AK2915" t="s">
        <v>66</v>
      </c>
    </row>
    <row r="2916" spans="1:38">
      <c r="A2916" t="s">
        <v>31691</v>
      </c>
      <c r="B2916" t="s">
        <v>31692</v>
      </c>
      <c r="C2916" t="s">
        <v>31693</v>
      </c>
      <c r="D2916" t="s">
        <v>31694</v>
      </c>
      <c r="E2916" t="s">
        <v>31695</v>
      </c>
      <c r="F2916" t="s">
        <v>117</v>
      </c>
      <c r="G2916" t="s">
        <v>50</v>
      </c>
      <c r="H2916" t="s">
        <v>51</v>
      </c>
      <c r="I2916" t="s">
        <v>18506</v>
      </c>
      <c r="J2916" t="s">
        <v>53</v>
      </c>
      <c r="K2916" t="s">
        <v>54</v>
      </c>
      <c r="L2916" t="s">
        <v>170</v>
      </c>
      <c r="M2916" t="s">
        <v>336</v>
      </c>
      <c r="N2916" t="s">
        <v>337</v>
      </c>
      <c r="O2916" t="s">
        <v>79</v>
      </c>
      <c r="P2916" t="s">
        <v>31696</v>
      </c>
      <c r="Q2916" t="s">
        <v>63</v>
      </c>
      <c r="R2916" t="s"/>
      <c r="S2916" t="s"/>
      <c r="T2916" t="s"/>
      <c r="U2916" t="s"/>
      <c r="V2916" t="s"/>
      <c r="W2916" t="s"/>
      <c r="X2916" t="s"/>
      <c r="Y2916" t="s"/>
      <c r="Z2916" t="s"/>
      <c r="AA2916" t="s"/>
      <c r="AB2916" t="s">
        <v>31697</v>
      </c>
      <c r="AC2916" t="s">
        <v>31698</v>
      </c>
      <c r="AD2916" t="s">
        <v>124</v>
      </c>
      <c r="AE2916" t="s">
        <v>44</v>
      </c>
      <c r="AF2916" t="s">
        <v>31699</v>
      </c>
      <c r="AG2916" t="s">
        <v>10152</v>
      </c>
      <c r="AH2916" t="s">
        <v>90</v>
      </c>
      <c r="AI2916" t="s">
        <v>31700</v>
      </c>
      <c r="AJ2916" t="s">
        <v>92</v>
      </c>
      <c r="AK2916" t="s">
        <v>66</v>
      </c>
    </row>
    <row r="2917" spans="1:38">
      <c r="A2917" t="s">
        <v>31701</v>
      </c>
      <c r="B2917" t="s">
        <v>31702</v>
      </c>
      <c r="C2917" t="s">
        <v>31703</v>
      </c>
      <c r="D2917" t="s">
        <v>31704</v>
      </c>
      <c r="E2917" t="s">
        <v>31705</v>
      </c>
      <c r="F2917" t="s">
        <v>2562</v>
      </c>
      <c r="G2917" t="s">
        <v>72</v>
      </c>
      <c r="H2917" t="s">
        <v>51</v>
      </c>
      <c r="I2917" t="s">
        <v>5708</v>
      </c>
      <c r="J2917" t="s">
        <v>12134</v>
      </c>
      <c r="K2917" t="s">
        <v>237</v>
      </c>
      <c r="L2917" t="s">
        <v>454</v>
      </c>
      <c r="M2917" t="s">
        <v>454</v>
      </c>
      <c r="N2917" t="s">
        <v>556</v>
      </c>
      <c r="O2917" t="s">
        <v>301</v>
      </c>
      <c r="P2917" t="s"/>
      <c r="Q2917" t="s"/>
      <c r="R2917" t="s"/>
      <c r="S2917" t="s"/>
      <c r="T2917" t="s"/>
      <c r="U2917" t="s">
        <v>31706</v>
      </c>
      <c r="V2917" t="s">
        <v>67</v>
      </c>
      <c r="W2917" t="s">
        <v>31707</v>
      </c>
      <c r="X2917" t="s"/>
      <c r="Y2917" t="s"/>
      <c r="Z2917" t="s"/>
      <c r="AA2917" t="s">
        <v>84</v>
      </c>
      <c r="AB2917" t="s">
        <v>31708</v>
      </c>
      <c r="AC2917" t="s">
        <v>31709</v>
      </c>
      <c r="AD2917" t="s">
        <v>86</v>
      </c>
      <c r="AE2917" t="s">
        <v>44</v>
      </c>
      <c r="AF2917" t="s">
        <v>31710</v>
      </c>
      <c r="AG2917" t="s">
        <v>11225</v>
      </c>
      <c r="AH2917" t="s">
        <v>575</v>
      </c>
      <c r="AI2917" t="s">
        <v>31711</v>
      </c>
      <c r="AJ2917" t="s">
        <v>92</v>
      </c>
      <c r="AK2917" t="s">
        <v>66</v>
      </c>
    </row>
    <row r="2918" spans="1:38">
      <c r="A2918" t="s">
        <v>31712</v>
      </c>
      <c r="B2918" t="s">
        <v>31713</v>
      </c>
      <c r="C2918" t="s">
        <v>31714</v>
      </c>
      <c r="D2918" t="s">
        <v>31715</v>
      </c>
      <c r="E2918" t="s">
        <v>31716</v>
      </c>
      <c r="F2918" t="s">
        <v>185</v>
      </c>
      <c r="G2918" t="s">
        <v>72</v>
      </c>
      <c r="H2918" t="s">
        <v>51</v>
      </c>
      <c r="I2918" t="s">
        <v>31717</v>
      </c>
      <c r="J2918" t="s">
        <v>31718</v>
      </c>
      <c r="K2918" t="s">
        <v>740</v>
      </c>
      <c r="L2918" t="s">
        <v>582</v>
      </c>
      <c r="M2918" t="s">
        <v>871</v>
      </c>
      <c r="N2918" t="s">
        <v>7992</v>
      </c>
      <c r="O2918" t="s">
        <v>192</v>
      </c>
      <c r="P2918" t="s"/>
      <c r="Q2918" t="s"/>
      <c r="R2918" t="s"/>
      <c r="S2918" t="s">
        <v>31719</v>
      </c>
      <c r="T2918" t="s">
        <v>112</v>
      </c>
      <c r="U2918" t="s"/>
      <c r="V2918" t="s"/>
      <c r="W2918" t="s">
        <v>31720</v>
      </c>
      <c r="X2918" t="s"/>
      <c r="Y2918" t="s"/>
      <c r="Z2918" t="s"/>
      <c r="AA2918" t="s"/>
      <c r="AB2918" t="s">
        <v>31721</v>
      </c>
      <c r="AC2918" t="s">
        <v>31721</v>
      </c>
      <c r="AD2918" t="s">
        <v>93</v>
      </c>
      <c r="AE2918" t="s">
        <v>277</v>
      </c>
      <c r="AF2918" t="s">
        <v>31722</v>
      </c>
      <c r="AG2918" t="s">
        <v>31723</v>
      </c>
      <c r="AH2918" t="s">
        <v>44</v>
      </c>
      <c r="AI2918" t="s">
        <v>31724</v>
      </c>
      <c r="AJ2918" t="s">
        <v>92</v>
      </c>
      <c r="AK2918" t="s">
        <v>66</v>
      </c>
    </row>
    <row r="2919" spans="1:38">
      <c r="A2919" t="s">
        <v>31725</v>
      </c>
      <c r="B2919" t="s">
        <v>31726</v>
      </c>
      <c r="C2919" t="s">
        <v>31727</v>
      </c>
      <c r="D2919" t="s">
        <v>31728</v>
      </c>
      <c r="E2919" t="s">
        <v>31729</v>
      </c>
      <c r="F2919" t="s">
        <v>134</v>
      </c>
      <c r="G2919" t="s">
        <v>50</v>
      </c>
      <c r="H2919" t="s">
        <v>234</v>
      </c>
      <c r="I2919" t="s">
        <v>23025</v>
      </c>
      <c r="J2919" t="s"/>
      <c r="K2919" t="s">
        <v>23026</v>
      </c>
      <c r="L2919" t="s">
        <v>843</v>
      </c>
      <c r="M2919" t="s">
        <v>844</v>
      </c>
      <c r="N2919" t="s">
        <v>5278</v>
      </c>
      <c r="O2919" t="s">
        <v>721</v>
      </c>
      <c r="P2919" t="s">
        <v>14704</v>
      </c>
      <c r="Q2919" t="s">
        <v>67</v>
      </c>
      <c r="R2919" t="s">
        <v>31730</v>
      </c>
      <c r="S2919" t="s">
        <v>31731</v>
      </c>
      <c r="T2919" t="s">
        <v>67</v>
      </c>
      <c r="U2919" t="s"/>
      <c r="V2919" t="s">
        <v>67</v>
      </c>
      <c r="W2919" t="s"/>
      <c r="X2919" t="s"/>
      <c r="Y2919" t="s"/>
      <c r="Z2919" t="s">
        <v>31732</v>
      </c>
      <c r="AA2919" t="s">
        <v>84</v>
      </c>
      <c r="AB2919" t="s">
        <v>31733</v>
      </c>
      <c r="AC2919" t="s">
        <v>31734</v>
      </c>
      <c r="AD2919" t="s">
        <v>192</v>
      </c>
      <c r="AE2919" t="s">
        <v>958</v>
      </c>
      <c r="AF2919" t="s">
        <v>31735</v>
      </c>
      <c r="AG2919" t="s">
        <v>31736</v>
      </c>
      <c r="AH2919" t="s">
        <v>195</v>
      </c>
      <c r="AI2919" t="s">
        <v>31737</v>
      </c>
      <c r="AJ2919" t="s">
        <v>92</v>
      </c>
      <c r="AK2919" t="s">
        <v>66</v>
      </c>
    </row>
    <row r="2920" spans="1:38">
      <c r="A2920" t="s">
        <v>31738</v>
      </c>
      <c r="B2920" t="s">
        <v>31739</v>
      </c>
      <c r="C2920" t="s">
        <v>31740</v>
      </c>
      <c r="D2920" t="s">
        <v>31741</v>
      </c>
      <c r="E2920" t="s">
        <v>31742</v>
      </c>
      <c r="F2920" t="s">
        <v>98</v>
      </c>
      <c r="G2920" t="s">
        <v>50</v>
      </c>
      <c r="H2920" t="s">
        <v>51</v>
      </c>
      <c r="I2920" t="s">
        <v>31121</v>
      </c>
      <c r="J2920" t="s">
        <v>16190</v>
      </c>
      <c r="K2920" t="s">
        <v>410</v>
      </c>
      <c r="L2920" t="s">
        <v>100</v>
      </c>
      <c r="M2920" t="s">
        <v>101</v>
      </c>
      <c r="N2920" t="s">
        <v>8817</v>
      </c>
      <c r="O2920" t="s">
        <v>241</v>
      </c>
      <c r="P2920" t="s">
        <v>31743</v>
      </c>
      <c r="Q2920" t="s">
        <v>67</v>
      </c>
      <c r="R2920" t="s">
        <v>31744</v>
      </c>
      <c r="S2920" t="s"/>
      <c r="T2920" t="s"/>
      <c r="U2920" t="s"/>
      <c r="V2920" t="s"/>
      <c r="W2920" t="s"/>
      <c r="X2920" t="s"/>
      <c r="Y2920" t="s"/>
      <c r="Z2920" t="s"/>
      <c r="AA2920" t="s"/>
      <c r="AB2920" t="s">
        <v>31745</v>
      </c>
      <c r="AC2920" t="s">
        <v>31746</v>
      </c>
      <c r="AD2920" t="s">
        <v>110</v>
      </c>
      <c r="AE2920" t="s">
        <v>515</v>
      </c>
      <c r="AF2920" t="s">
        <v>31747</v>
      </c>
      <c r="AG2920" t="s">
        <v>31748</v>
      </c>
      <c r="AH2920" t="s">
        <v>63</v>
      </c>
      <c r="AI2920" t="s">
        <v>31749</v>
      </c>
      <c r="AJ2920" t="s">
        <v>92</v>
      </c>
      <c r="AK2920" t="s">
        <v>66</v>
      </c>
    </row>
    <row r="2921" spans="1:38">
      <c r="A2921" t="s">
        <v>31750</v>
      </c>
      <c r="B2921" t="s">
        <v>31751</v>
      </c>
      <c r="C2921" t="s">
        <v>31752</v>
      </c>
      <c r="D2921" t="s">
        <v>31753</v>
      </c>
      <c r="E2921" t="s">
        <v>31754</v>
      </c>
      <c r="F2921" t="s">
        <v>697</v>
      </c>
      <c r="G2921" t="s">
        <v>50</v>
      </c>
      <c r="H2921" t="s">
        <v>51</v>
      </c>
      <c r="I2921" t="s">
        <v>31755</v>
      </c>
      <c r="J2921" t="s">
        <v>11335</v>
      </c>
      <c r="K2921" t="s">
        <v>237</v>
      </c>
      <c r="L2921" t="s">
        <v>139</v>
      </c>
      <c r="M2921" t="s">
        <v>500</v>
      </c>
      <c r="N2921" t="s">
        <v>4940</v>
      </c>
      <c r="O2921" t="s">
        <v>142</v>
      </c>
      <c r="P2921" t="s"/>
      <c r="Q2921" t="s">
        <v>67</v>
      </c>
      <c r="R2921" t="s"/>
      <c r="S2921" t="s"/>
      <c r="T2921" t="s"/>
      <c r="U2921" t="s"/>
      <c r="V2921" t="s"/>
      <c r="W2921" t="s"/>
      <c r="X2921" t="s"/>
      <c r="Y2921" t="s"/>
      <c r="Z2921" t="s"/>
      <c r="AA2921" t="s"/>
      <c r="AB2921" t="s">
        <v>31756</v>
      </c>
      <c r="AC2921" t="s">
        <v>31757</v>
      </c>
      <c r="AD2921" t="s">
        <v>59</v>
      </c>
      <c r="AE2921" t="s">
        <v>44</v>
      </c>
      <c r="AF2921" t="s">
        <v>31758</v>
      </c>
      <c r="AG2921" t="s">
        <v>4976</v>
      </c>
      <c r="AH2921" t="s">
        <v>174</v>
      </c>
      <c r="AI2921" t="s">
        <v>31759</v>
      </c>
      <c r="AJ2921" t="s">
        <v>92</v>
      </c>
      <c r="AK2921" t="s">
        <v>66</v>
      </c>
    </row>
    <row r="2922" spans="1:38">
      <c r="A2922" t="s">
        <v>3823</v>
      </c>
      <c r="B2922" t="s">
        <v>31760</v>
      </c>
      <c r="C2922" t="s">
        <v>31761</v>
      </c>
      <c r="D2922" t="s"/>
      <c r="E2922" t="s">
        <v>31762</v>
      </c>
      <c r="F2922" t="s">
        <v>697</v>
      </c>
      <c r="G2922" t="s">
        <v>50</v>
      </c>
      <c r="H2922" t="s">
        <v>51</v>
      </c>
      <c r="I2922" t="s">
        <v>4833</v>
      </c>
      <c r="J2922" t="s">
        <v>4834</v>
      </c>
      <c r="K2922" t="s">
        <v>237</v>
      </c>
      <c r="L2922" t="s">
        <v>411</v>
      </c>
      <c r="M2922" t="s">
        <v>412</v>
      </c>
      <c r="N2922" t="s">
        <v>2083</v>
      </c>
      <c r="O2922" t="s"/>
      <c r="P2922" t="s">
        <v>31763</v>
      </c>
      <c r="Q2922" t="s">
        <v>67</v>
      </c>
      <c r="R2922" t="s">
        <v>8028</v>
      </c>
      <c r="S2922" t="s"/>
      <c r="T2922" t="s"/>
      <c r="U2922" t="s"/>
      <c r="V2922" t="s"/>
      <c r="W2922" t="s"/>
      <c r="X2922" t="s"/>
      <c r="Y2922" t="s"/>
      <c r="Z2922" t="s"/>
      <c r="AA2922" t="s"/>
      <c r="AB2922" t="s">
        <v>31764</v>
      </c>
      <c r="AC2922" t="s">
        <v>31764</v>
      </c>
      <c r="AD2922" t="s">
        <v>63</v>
      </c>
      <c r="AE2922" t="s">
        <v>387</v>
      </c>
      <c r="AF2922" t="s">
        <v>31765</v>
      </c>
      <c r="AG2922" t="s">
        <v>31766</v>
      </c>
      <c r="AH2922" t="s">
        <v>112</v>
      </c>
      <c r="AI2922" t="s">
        <v>31767</v>
      </c>
      <c r="AJ2922" t="s">
        <v>92</v>
      </c>
      <c r="AK2922" t="s">
        <v>66</v>
      </c>
    </row>
    <row r="2923" spans="1:38">
      <c r="A2923" t="s">
        <v>31768</v>
      </c>
      <c r="B2923" t="s">
        <v>31769</v>
      </c>
      <c r="C2923" t="s">
        <v>31770</v>
      </c>
      <c r="D2923" t="s">
        <v>31771</v>
      </c>
      <c r="E2923" t="s">
        <v>31772</v>
      </c>
      <c r="F2923" t="s">
        <v>2660</v>
      </c>
      <c r="G2923" t="s">
        <v>72</v>
      </c>
      <c r="H2923" t="s">
        <v>51</v>
      </c>
      <c r="I2923" t="s">
        <v>17504</v>
      </c>
      <c r="J2923" t="s">
        <v>17504</v>
      </c>
      <c r="K2923" t="s">
        <v>555</v>
      </c>
      <c r="L2923" t="s">
        <v>189</v>
      </c>
      <c r="M2923" t="s">
        <v>190</v>
      </c>
      <c r="N2923" t="s">
        <v>191</v>
      </c>
      <c r="O2923" t="s">
        <v>192</v>
      </c>
      <c r="P2923" t="s"/>
      <c r="Q2923" t="s"/>
      <c r="R2923" t="s"/>
      <c r="S2923" t="s"/>
      <c r="T2923" t="s"/>
      <c r="U2923" t="s"/>
      <c r="V2923" t="s"/>
      <c r="W2923" t="s">
        <v>31773</v>
      </c>
      <c r="X2923" t="s"/>
      <c r="Y2923" t="s"/>
      <c r="Z2923" t="s"/>
      <c r="AA2923" t="s"/>
      <c r="AB2923" t="s">
        <v>31774</v>
      </c>
      <c r="AC2923" t="s">
        <v>31774</v>
      </c>
      <c r="AD2923" t="s">
        <v>124</v>
      </c>
      <c r="AE2923" t="s">
        <v>44</v>
      </c>
      <c r="AF2923" t="s">
        <v>31775</v>
      </c>
      <c r="AG2923" t="s">
        <v>31776</v>
      </c>
      <c r="AH2923" t="s">
        <v>142</v>
      </c>
      <c r="AI2923" t="s">
        <v>31777</v>
      </c>
      <c r="AJ2923" t="s">
        <v>92</v>
      </c>
      <c r="AK2923" t="s">
        <v>66</v>
      </c>
    </row>
    <row r="2924" spans="1:38">
      <c r="A2924" t="s">
        <v>31778</v>
      </c>
      <c r="B2924" t="s">
        <v>31779</v>
      </c>
      <c r="C2924" t="s">
        <v>31780</v>
      </c>
      <c r="D2924" t="s">
        <v>31781</v>
      </c>
      <c r="E2924" t="s">
        <v>31782</v>
      </c>
      <c r="F2924" t="s">
        <v>49</v>
      </c>
      <c r="G2924" t="s">
        <v>50</v>
      </c>
      <c r="H2924" t="s">
        <v>51</v>
      </c>
      <c r="I2924" t="s">
        <v>954</v>
      </c>
      <c r="J2924" t="s">
        <v>53</v>
      </c>
      <c r="K2924" t="s">
        <v>54</v>
      </c>
      <c r="L2924" t="s">
        <v>204</v>
      </c>
      <c r="M2924" t="s">
        <v>205</v>
      </c>
      <c r="N2924" t="s">
        <v>206</v>
      </c>
      <c r="O2924" t="s"/>
      <c r="P2924" t="s"/>
      <c r="Q2924" t="s">
        <v>44</v>
      </c>
      <c r="R2924" t="s"/>
      <c r="S2924" t="s"/>
      <c r="T2924" t="s"/>
      <c r="U2924" t="s"/>
      <c r="V2924" t="s"/>
      <c r="W2924" t="s"/>
      <c r="X2924" t="s"/>
      <c r="Y2924" t="s"/>
      <c r="Z2924" t="s"/>
      <c r="AA2924" t="s"/>
      <c r="AB2924" t="s">
        <v>31783</v>
      </c>
      <c r="AC2924" t="s">
        <v>31784</v>
      </c>
      <c r="AD2924" t="s">
        <v>110</v>
      </c>
      <c r="AE2924" t="s">
        <v>1254</v>
      </c>
      <c r="AF2924" t="s">
        <v>31785</v>
      </c>
      <c r="AG2924" t="s">
        <v>31786</v>
      </c>
      <c r="AH2924" t="s">
        <v>110</v>
      </c>
      <c r="AI2924" t="s">
        <v>31787</v>
      </c>
      <c r="AJ2924" t="s">
        <v>31788</v>
      </c>
      <c r="AK2924" t="s">
        <v>66</v>
      </c>
    </row>
    <row r="2925" spans="1:38">
      <c r="A2925" t="s">
        <v>12312</v>
      </c>
      <c r="B2925" t="s">
        <v>31789</v>
      </c>
      <c r="C2925" t="s">
        <v>31790</v>
      </c>
      <c r="D2925" t="s">
        <v>31791</v>
      </c>
      <c r="E2925" t="s">
        <v>31792</v>
      </c>
      <c r="F2925" t="s">
        <v>98</v>
      </c>
      <c r="G2925" t="s">
        <v>50</v>
      </c>
      <c r="H2925" t="s">
        <v>51</v>
      </c>
      <c r="I2925" t="s">
        <v>30794</v>
      </c>
      <c r="J2925" t="s">
        <v>2633</v>
      </c>
      <c r="K2925" t="s">
        <v>54</v>
      </c>
      <c r="L2925" t="s">
        <v>1880</v>
      </c>
      <c r="M2925" t="s">
        <v>3031</v>
      </c>
      <c r="N2925" t="s">
        <v>5880</v>
      </c>
      <c r="O2925" t="s"/>
      <c r="P2925" t="s"/>
      <c r="Q2925" t="s">
        <v>44</v>
      </c>
      <c r="R2925" t="s"/>
      <c r="S2925" t="s"/>
      <c r="T2925" t="s"/>
      <c r="U2925" t="s"/>
      <c r="V2925" t="s"/>
      <c r="W2925" t="s"/>
      <c r="X2925" t="s"/>
      <c r="Y2925" t="s"/>
      <c r="Z2925" t="s"/>
      <c r="AA2925" t="s"/>
      <c r="AB2925" t="s">
        <v>31793</v>
      </c>
      <c r="AC2925" t="s">
        <v>31793</v>
      </c>
      <c r="AD2925" t="s">
        <v>93</v>
      </c>
      <c r="AE2925" t="s">
        <v>44</v>
      </c>
      <c r="AF2925" t="s">
        <v>31794</v>
      </c>
      <c r="AG2925" t="s">
        <v>44</v>
      </c>
      <c r="AH2925" t="s">
        <v>67</v>
      </c>
      <c r="AI2925" t="s">
        <v>31795</v>
      </c>
      <c r="AJ2925" t="s">
        <v>31796</v>
      </c>
      <c r="AK2925" t="s">
        <v>66</v>
      </c>
    </row>
    <row r="2926" spans="1:38">
      <c r="A2926" t="s">
        <v>31797</v>
      </c>
      <c r="B2926" t="s">
        <v>31798</v>
      </c>
      <c r="C2926" t="s">
        <v>31799</v>
      </c>
      <c r="D2926" t="s">
        <v>31800</v>
      </c>
      <c r="E2926" t="s">
        <v>31801</v>
      </c>
      <c r="F2926" t="s">
        <v>2409</v>
      </c>
      <c r="G2926" t="s">
        <v>50</v>
      </c>
      <c r="H2926" t="s">
        <v>51</v>
      </c>
      <c r="I2926" t="s">
        <v>31802</v>
      </c>
      <c r="J2926" t="s"/>
      <c r="K2926" t="s">
        <v>4434</v>
      </c>
      <c r="L2926" t="s">
        <v>782</v>
      </c>
      <c r="M2926" t="s">
        <v>782</v>
      </c>
      <c r="N2926" t="s">
        <v>783</v>
      </c>
      <c r="O2926" t="s"/>
      <c r="P2926" t="s"/>
      <c r="Q2926" t="s">
        <v>44</v>
      </c>
      <c r="R2926" t="s"/>
      <c r="S2926" t="s"/>
      <c r="T2926" t="s"/>
      <c r="U2926" t="s"/>
      <c r="V2926" t="s"/>
      <c r="W2926" t="s"/>
      <c r="X2926" t="s"/>
      <c r="Y2926" t="s"/>
      <c r="Z2926" t="s"/>
      <c r="AA2926" t="s"/>
      <c r="AB2926" t="s">
        <v>31803</v>
      </c>
      <c r="AC2926" t="s">
        <v>31803</v>
      </c>
      <c r="AD2926" t="s">
        <v>59</v>
      </c>
      <c r="AE2926" t="s">
        <v>107</v>
      </c>
      <c r="AF2926" t="s">
        <v>31804</v>
      </c>
      <c r="AG2926" t="s">
        <v>31805</v>
      </c>
      <c r="AH2926" t="s">
        <v>151</v>
      </c>
      <c r="AI2926" t="s">
        <v>31806</v>
      </c>
      <c r="AJ2926" t="s">
        <v>31807</v>
      </c>
      <c r="AK2926" t="s">
        <v>1849</v>
      </c>
    </row>
    <row r="2927" spans="1:38">
      <c r="A2927" t="s">
        <v>31808</v>
      </c>
      <c r="B2927" t="s">
        <v>31809</v>
      </c>
      <c r="C2927" t="s">
        <v>31810</v>
      </c>
      <c r="D2927" t="s">
        <v>31811</v>
      </c>
      <c r="E2927" t="s">
        <v>31812</v>
      </c>
      <c r="F2927" t="s">
        <v>306</v>
      </c>
      <c r="G2927" t="s">
        <v>50</v>
      </c>
      <c r="H2927" t="s">
        <v>51</v>
      </c>
      <c r="I2927" t="s">
        <v>31813</v>
      </c>
      <c r="J2927" t="s"/>
      <c r="K2927" t="s">
        <v>2306</v>
      </c>
      <c r="L2927" t="s">
        <v>258</v>
      </c>
      <c r="M2927" t="s">
        <v>259</v>
      </c>
      <c r="N2927" t="s">
        <v>2370</v>
      </c>
      <c r="O2927" t="s">
        <v>149</v>
      </c>
      <c r="P2927" t="s"/>
      <c r="Q2927" t="s"/>
      <c r="R2927" t="s"/>
      <c r="S2927" t="s"/>
      <c r="T2927" t="s"/>
      <c r="U2927" t="s"/>
      <c r="V2927" t="s"/>
      <c r="W2927" t="s"/>
      <c r="X2927" t="s"/>
      <c r="Y2927" t="s"/>
      <c r="Z2927" t="s"/>
      <c r="AA2927" t="s"/>
      <c r="AB2927" t="s">
        <v>31814</v>
      </c>
      <c r="AC2927" t="s">
        <v>31815</v>
      </c>
      <c r="AD2927" t="s">
        <v>93</v>
      </c>
      <c r="AE2927" t="s">
        <v>277</v>
      </c>
      <c r="AF2927" t="s">
        <v>31816</v>
      </c>
      <c r="AG2927" t="s">
        <v>31817</v>
      </c>
      <c r="AH2927" t="s">
        <v>44</v>
      </c>
      <c r="AI2927" t="s">
        <v>31818</v>
      </c>
      <c r="AJ2927" t="s">
        <v>92</v>
      </c>
      <c r="AK2927" t="s">
        <v>66</v>
      </c>
    </row>
    <row r="2928" spans="1:38">
      <c r="A2928" t="s">
        <v>31819</v>
      </c>
      <c r="B2928" t="s">
        <v>31820</v>
      </c>
      <c r="C2928" t="s">
        <v>31821</v>
      </c>
      <c r="D2928" t="s">
        <v>31822</v>
      </c>
      <c r="E2928" t="s">
        <v>31823</v>
      </c>
      <c r="F2928" t="s"/>
      <c r="G2928" t="s">
        <v>50</v>
      </c>
      <c r="H2928" t="s">
        <v>51</v>
      </c>
      <c r="I2928" t="s">
        <v>7250</v>
      </c>
      <c r="J2928" t="s">
        <v>7251</v>
      </c>
      <c r="K2928" t="s">
        <v>54</v>
      </c>
      <c r="L2928" t="s">
        <v>808</v>
      </c>
      <c r="M2928" t="s">
        <v>809</v>
      </c>
      <c r="N2928" t="s">
        <v>2097</v>
      </c>
      <c r="O2928" t="s"/>
      <c r="P2928" t="s"/>
      <c r="Q2928" t="s">
        <v>44</v>
      </c>
      <c r="R2928" t="s"/>
      <c r="S2928" t="s"/>
      <c r="T2928" t="s"/>
      <c r="U2928" t="s"/>
      <c r="V2928" t="s"/>
      <c r="W2928" t="s"/>
      <c r="X2928" t="s"/>
      <c r="Y2928" t="s"/>
      <c r="Z2928" t="s"/>
      <c r="AA2928" t="s"/>
      <c r="AB2928" t="s">
        <v>31824</v>
      </c>
      <c r="AC2928" t="s">
        <v>31824</v>
      </c>
      <c r="AD2928" t="s">
        <v>93</v>
      </c>
      <c r="AE2928" t="s">
        <v>277</v>
      </c>
      <c r="AF2928" t="s">
        <v>31825</v>
      </c>
      <c r="AG2928" t="s">
        <v>25840</v>
      </c>
      <c r="AH2928" t="s">
        <v>44</v>
      </c>
      <c r="AI2928" t="s">
        <v>31826</v>
      </c>
      <c r="AJ2928" t="s">
        <v>31827</v>
      </c>
      <c r="AK2928" t="s">
        <v>66</v>
      </c>
    </row>
    <row r="2929" spans="1:38">
      <c r="A2929" t="s">
        <v>31828</v>
      </c>
      <c r="B2929" t="s">
        <v>31829</v>
      </c>
      <c r="C2929" t="s">
        <v>31830</v>
      </c>
      <c r="D2929" t="s">
        <v>31831</v>
      </c>
      <c r="E2929" t="s">
        <v>31832</v>
      </c>
      <c r="F2929" t="s">
        <v>9274</v>
      </c>
      <c r="G2929" t="s">
        <v>72</v>
      </c>
      <c r="H2929" t="s">
        <v>51</v>
      </c>
      <c r="I2929" t="s">
        <v>31833</v>
      </c>
      <c r="J2929" t="s">
        <v>1618</v>
      </c>
      <c r="K2929" t="s">
        <v>453</v>
      </c>
      <c r="L2929" t="s">
        <v>272</v>
      </c>
      <c r="M2929" t="s">
        <v>1180</v>
      </c>
      <c r="N2929" t="s">
        <v>2321</v>
      </c>
      <c r="O2929" t="s">
        <v>79</v>
      </c>
      <c r="P2929" t="s"/>
      <c r="Q2929" t="s"/>
      <c r="R2929" t="s"/>
      <c r="S2929" t="s"/>
      <c r="T2929" t="s"/>
      <c r="U2929" t="s">
        <v>31834</v>
      </c>
      <c r="V2929" t="s">
        <v>67</v>
      </c>
      <c r="W2929" t="s">
        <v>31835</v>
      </c>
      <c r="X2929" t="s"/>
      <c r="Y2929" t="s"/>
      <c r="Z2929" t="s"/>
      <c r="AA2929" t="s">
        <v>84</v>
      </c>
      <c r="AB2929" t="s">
        <v>31836</v>
      </c>
      <c r="AC2929" t="s">
        <v>31836</v>
      </c>
      <c r="AD2929" t="s">
        <v>174</v>
      </c>
      <c r="AE2929" t="s">
        <v>1105</v>
      </c>
      <c r="AF2929" t="s">
        <v>31837</v>
      </c>
      <c r="AG2929" t="s">
        <v>31838</v>
      </c>
      <c r="AH2929" t="s">
        <v>124</v>
      </c>
      <c r="AI2929" t="s">
        <v>31839</v>
      </c>
      <c r="AJ2929" t="s">
        <v>92</v>
      </c>
      <c r="AK2929" t="s">
        <v>66</v>
      </c>
    </row>
    <row r="2930" spans="1:38">
      <c r="A2930" t="s">
        <v>31840</v>
      </c>
      <c r="B2930" t="s">
        <v>31841</v>
      </c>
      <c r="C2930" t="s">
        <v>31842</v>
      </c>
      <c r="D2930" t="s">
        <v>31843</v>
      </c>
      <c r="E2930" t="s">
        <v>31844</v>
      </c>
      <c r="F2930" t="s">
        <v>49</v>
      </c>
      <c r="G2930" t="s">
        <v>50</v>
      </c>
      <c r="H2930" t="s">
        <v>51</v>
      </c>
      <c r="I2930" t="s">
        <v>13694</v>
      </c>
      <c r="J2930" t="s">
        <v>2588</v>
      </c>
      <c r="K2930" t="s">
        <v>54</v>
      </c>
      <c r="L2930" t="s">
        <v>238</v>
      </c>
      <c r="M2930" t="s">
        <v>660</v>
      </c>
      <c r="N2930" t="s">
        <v>1833</v>
      </c>
      <c r="O2930" t="s"/>
      <c r="P2930" t="s"/>
      <c r="Q2930" t="s">
        <v>44</v>
      </c>
      <c r="R2930" t="s"/>
      <c r="S2930" t="s"/>
      <c r="T2930" t="s"/>
      <c r="U2930" t="s"/>
      <c r="V2930" t="s"/>
      <c r="W2930" t="s"/>
      <c r="X2930" t="s"/>
      <c r="Y2930" t="s"/>
      <c r="Z2930" t="s"/>
      <c r="AA2930" t="s"/>
      <c r="AB2930" t="s">
        <v>31845</v>
      </c>
      <c r="AC2930" t="s">
        <v>31845</v>
      </c>
      <c r="AD2930" t="s">
        <v>59</v>
      </c>
      <c r="AE2930" t="s">
        <v>60</v>
      </c>
      <c r="AF2930" t="s">
        <v>31846</v>
      </c>
      <c r="AG2930" t="s">
        <v>10721</v>
      </c>
      <c r="AH2930" t="s">
        <v>110</v>
      </c>
      <c r="AI2930" t="s">
        <v>31847</v>
      </c>
      <c r="AJ2930" t="s">
        <v>31848</v>
      </c>
      <c r="AK2930" t="s">
        <v>66</v>
      </c>
    </row>
    <row r="2931" spans="1:38">
      <c r="A2931" t="s">
        <v>31849</v>
      </c>
      <c r="B2931" t="s">
        <v>31850</v>
      </c>
      <c r="C2931" t="s">
        <v>31851</v>
      </c>
      <c r="D2931" t="s">
        <v>31852</v>
      </c>
      <c r="E2931" t="s">
        <v>31853</v>
      </c>
      <c r="F2931" t="s">
        <v>255</v>
      </c>
      <c r="G2931" t="s">
        <v>50</v>
      </c>
      <c r="H2931" t="s">
        <v>51</v>
      </c>
      <c r="I2931" t="s">
        <v>7665</v>
      </c>
      <c r="J2931" t="s"/>
      <c r="K2931" t="s">
        <v>1784</v>
      </c>
      <c r="L2931" t="s">
        <v>454</v>
      </c>
      <c r="M2931" t="s">
        <v>454</v>
      </c>
      <c r="N2931" t="s">
        <v>556</v>
      </c>
      <c r="O2931" t="s">
        <v>79</v>
      </c>
      <c r="P2931" t="s"/>
      <c r="Q2931" t="s"/>
      <c r="R2931" t="s"/>
      <c r="S2931" t="s"/>
      <c r="T2931" t="s"/>
      <c r="U2931" t="s"/>
      <c r="V2931" t="s"/>
      <c r="W2931" t="s"/>
      <c r="X2931" t="s"/>
      <c r="Y2931" t="s"/>
      <c r="Z2931" t="s"/>
      <c r="AA2931" t="s"/>
      <c r="AB2931" t="s">
        <v>31854</v>
      </c>
      <c r="AC2931" t="s">
        <v>31855</v>
      </c>
      <c r="AD2931" t="s">
        <v>110</v>
      </c>
      <c r="AE2931" t="s">
        <v>1254</v>
      </c>
      <c r="AF2931" t="s">
        <v>31856</v>
      </c>
      <c r="AG2931" t="s">
        <v>31857</v>
      </c>
      <c r="AH2931" t="s">
        <v>301</v>
      </c>
      <c r="AI2931" t="s">
        <v>31858</v>
      </c>
      <c r="AJ2931" t="s">
        <v>92</v>
      </c>
      <c r="AK2931" t="s">
        <v>66</v>
      </c>
    </row>
    <row r="2932" spans="1:38">
      <c r="A2932" t="s">
        <v>31859</v>
      </c>
      <c r="B2932" t="s">
        <v>31860</v>
      </c>
      <c r="C2932" t="s">
        <v>31861</v>
      </c>
      <c r="D2932" t="s">
        <v>31862</v>
      </c>
      <c r="E2932" t="s">
        <v>31863</v>
      </c>
      <c r="F2932" t="s">
        <v>5016</v>
      </c>
      <c r="G2932" t="s">
        <v>50</v>
      </c>
      <c r="H2932" t="s">
        <v>51</v>
      </c>
      <c r="I2932" t="s">
        <v>5583</v>
      </c>
      <c r="J2932" t="s">
        <v>5583</v>
      </c>
      <c r="K2932" t="s">
        <v>138</v>
      </c>
      <c r="L2932" t="s">
        <v>272</v>
      </c>
      <c r="M2932" t="s">
        <v>1237</v>
      </c>
      <c r="N2932" t="s">
        <v>27338</v>
      </c>
      <c r="O2932" t="s">
        <v>86</v>
      </c>
      <c r="P2932" t="s">
        <v>31864</v>
      </c>
      <c r="Q2932" t="s">
        <v>67</v>
      </c>
      <c r="R2932" t="s">
        <v>31865</v>
      </c>
      <c r="S2932" t="s"/>
      <c r="T2932" t="s"/>
      <c r="U2932" t="s"/>
      <c r="V2932" t="s"/>
      <c r="W2932" t="s"/>
      <c r="X2932" t="s"/>
      <c r="Y2932" t="s"/>
      <c r="Z2932" t="s"/>
      <c r="AA2932" t="s"/>
      <c r="AB2932" t="s">
        <v>31866</v>
      </c>
      <c r="AC2932" t="s">
        <v>31866</v>
      </c>
      <c r="AD2932" t="s">
        <v>93</v>
      </c>
      <c r="AE2932" t="s">
        <v>44</v>
      </c>
      <c r="AF2932" t="s">
        <v>31867</v>
      </c>
      <c r="AG2932" t="s">
        <v>15631</v>
      </c>
      <c r="AH2932" t="s">
        <v>44</v>
      </c>
      <c r="AI2932" t="s">
        <v>31868</v>
      </c>
      <c r="AJ2932" t="s">
        <v>92</v>
      </c>
      <c r="AK2932" t="s">
        <v>66</v>
      </c>
    </row>
    <row r="2933" spans="1:38">
      <c r="A2933" t="s">
        <v>31869</v>
      </c>
      <c r="B2933" t="s">
        <v>31870</v>
      </c>
      <c r="C2933" t="s">
        <v>31871</v>
      </c>
      <c r="D2933" t="s">
        <v>31872</v>
      </c>
      <c r="E2933" t="s">
        <v>31873</v>
      </c>
      <c r="F2933" t="s">
        <v>697</v>
      </c>
      <c r="G2933" t="s">
        <v>50</v>
      </c>
      <c r="H2933" t="s">
        <v>51</v>
      </c>
      <c r="I2933" t="s">
        <v>31874</v>
      </c>
      <c r="J2933" t="s">
        <v>53</v>
      </c>
      <c r="K2933" t="s">
        <v>54</v>
      </c>
      <c r="L2933" t="s">
        <v>411</v>
      </c>
      <c r="M2933" t="s">
        <v>412</v>
      </c>
      <c r="N2933" t="s">
        <v>413</v>
      </c>
      <c r="O2933" t="s">
        <v>148</v>
      </c>
      <c r="P2933" t="s">
        <v>31875</v>
      </c>
      <c r="Q2933" t="s">
        <v>93</v>
      </c>
      <c r="R2933" t="s"/>
      <c r="S2933" t="s"/>
      <c r="T2933" t="s"/>
      <c r="U2933" t="s"/>
      <c r="V2933" t="s"/>
      <c r="W2933" t="s"/>
      <c r="X2933" t="s"/>
      <c r="Y2933" t="s"/>
      <c r="Z2933" t="s"/>
      <c r="AA2933" t="s"/>
      <c r="AB2933" t="s">
        <v>31876</v>
      </c>
      <c r="AC2933" t="s">
        <v>31877</v>
      </c>
      <c r="AD2933" t="s">
        <v>93</v>
      </c>
      <c r="AE2933" t="s">
        <v>44</v>
      </c>
      <c r="AF2933" t="s">
        <v>31878</v>
      </c>
      <c r="AG2933" t="s">
        <v>23662</v>
      </c>
      <c r="AH2933" t="s">
        <v>44</v>
      </c>
      <c r="AI2933" t="s">
        <v>31879</v>
      </c>
      <c r="AJ2933" t="s">
        <v>92</v>
      </c>
      <c r="AK2933" t="s">
        <v>66</v>
      </c>
    </row>
    <row r="2934" spans="1:38">
      <c r="A2934" t="s">
        <v>31880</v>
      </c>
      <c r="B2934" t="s">
        <v>31881</v>
      </c>
      <c r="C2934" t="s">
        <v>31882</v>
      </c>
      <c r="D2934" t="s">
        <v>31883</v>
      </c>
      <c r="E2934" t="s">
        <v>31884</v>
      </c>
      <c r="F2934" t="s">
        <v>117</v>
      </c>
      <c r="G2934" t="s">
        <v>50</v>
      </c>
      <c r="H2934" t="s">
        <v>51</v>
      </c>
      <c r="I2934" t="s">
        <v>31121</v>
      </c>
      <c r="J2934" t="s">
        <v>16190</v>
      </c>
      <c r="K2934" t="s">
        <v>410</v>
      </c>
      <c r="L2934" t="s">
        <v>355</v>
      </c>
      <c r="M2934" t="s">
        <v>356</v>
      </c>
      <c r="N2934" t="s">
        <v>3365</v>
      </c>
      <c r="O2934" t="s">
        <v>79</v>
      </c>
      <c r="P2934" t="s">
        <v>31885</v>
      </c>
      <c r="Q2934" t="s">
        <v>67</v>
      </c>
      <c r="R2934" t="s">
        <v>31886</v>
      </c>
      <c r="S2934" t="s"/>
      <c r="T2934" t="s"/>
      <c r="U2934" t="s"/>
      <c r="V2934" t="s"/>
      <c r="W2934" t="s"/>
      <c r="X2934" t="s"/>
      <c r="Y2934" t="s"/>
      <c r="Z2934" t="s"/>
      <c r="AA2934" t="s"/>
      <c r="AB2934" t="s">
        <v>31887</v>
      </c>
      <c r="AC2934" t="s">
        <v>31888</v>
      </c>
      <c r="AD2934" t="s">
        <v>110</v>
      </c>
      <c r="AE2934" t="s">
        <v>1254</v>
      </c>
      <c r="AF2934" t="s">
        <v>31889</v>
      </c>
      <c r="AG2934" t="s">
        <v>31890</v>
      </c>
      <c r="AH2934" t="s">
        <v>59</v>
      </c>
      <c r="AI2934" t="s">
        <v>31891</v>
      </c>
      <c r="AJ2934" t="s">
        <v>92</v>
      </c>
      <c r="AK2934" t="s">
        <v>66</v>
      </c>
    </row>
    <row r="2935" spans="1:38">
      <c r="A2935" t="s">
        <v>31892</v>
      </c>
      <c r="B2935" t="s">
        <v>31893</v>
      </c>
      <c r="C2935" t="s">
        <v>31894</v>
      </c>
      <c r="D2935" t="s">
        <v>31895</v>
      </c>
      <c r="E2935" t="s">
        <v>31896</v>
      </c>
      <c r="F2935" t="s">
        <v>767</v>
      </c>
      <c r="G2935" t="s">
        <v>50</v>
      </c>
      <c r="H2935" t="s">
        <v>51</v>
      </c>
      <c r="I2935" t="s">
        <v>29649</v>
      </c>
      <c r="J2935" t="s">
        <v>2648</v>
      </c>
      <c r="K2935" t="s">
        <v>54</v>
      </c>
      <c r="L2935" t="s">
        <v>470</v>
      </c>
      <c r="M2935" t="s">
        <v>685</v>
      </c>
      <c r="N2935" t="s">
        <v>2947</v>
      </c>
      <c r="O2935" t="s"/>
      <c r="P2935" t="s"/>
      <c r="Q2935" t="s">
        <v>44</v>
      </c>
      <c r="R2935" t="s"/>
      <c r="S2935" t="s"/>
      <c r="T2935" t="s"/>
      <c r="U2935" t="s"/>
      <c r="V2935" t="s"/>
      <c r="W2935" t="s"/>
      <c r="X2935" t="s"/>
      <c r="Y2935" t="s"/>
      <c r="Z2935" t="s"/>
      <c r="AA2935" t="s"/>
      <c r="AB2935" t="s">
        <v>31897</v>
      </c>
      <c r="AC2935" t="s">
        <v>31898</v>
      </c>
      <c r="AD2935" t="s">
        <v>174</v>
      </c>
      <c r="AE2935" t="s">
        <v>44</v>
      </c>
      <c r="AF2935" t="s">
        <v>31899</v>
      </c>
      <c r="AG2935" t="s">
        <v>23838</v>
      </c>
      <c r="AH2935" t="s">
        <v>142</v>
      </c>
      <c r="AI2935" t="s">
        <v>31900</v>
      </c>
      <c r="AJ2935" t="s">
        <v>31901</v>
      </c>
      <c r="AK2935" t="s">
        <v>66</v>
      </c>
    </row>
    <row r="2936" spans="1:38">
      <c r="A2936" t="s">
        <v>5410</v>
      </c>
      <c r="B2936" t="s">
        <v>31902</v>
      </c>
      <c r="C2936" t="s">
        <v>31903</v>
      </c>
      <c r="D2936" t="s">
        <v>31904</v>
      </c>
      <c r="E2936" t="s">
        <v>31905</v>
      </c>
      <c r="F2936" t="s"/>
      <c r="G2936" t="s">
        <v>50</v>
      </c>
      <c r="H2936" t="s">
        <v>51</v>
      </c>
      <c r="I2936" t="s"/>
      <c r="J2936" t="s"/>
      <c r="K2936" t="s"/>
      <c r="L2936" t="s">
        <v>932</v>
      </c>
      <c r="M2936" t="s">
        <v>932</v>
      </c>
      <c r="N2936" t="s">
        <v>1747</v>
      </c>
      <c r="O2936" t="s"/>
      <c r="P2936" t="s"/>
      <c r="Q2936" t="s">
        <v>44</v>
      </c>
      <c r="R2936" t="s"/>
      <c r="S2936" t="s"/>
      <c r="T2936" t="s"/>
      <c r="U2936" t="s"/>
      <c r="V2936" t="s"/>
      <c r="W2936" t="s"/>
      <c r="X2936" t="s"/>
      <c r="Y2936" t="s"/>
      <c r="Z2936" t="s"/>
      <c r="AA2936" t="s"/>
      <c r="AB2936" t="s">
        <v>31906</v>
      </c>
      <c r="AC2936" t="s">
        <v>31906</v>
      </c>
      <c r="AD2936" t="s">
        <v>124</v>
      </c>
      <c r="AE2936" t="s">
        <v>44</v>
      </c>
      <c r="AF2936" t="s">
        <v>31907</v>
      </c>
      <c r="AG2936" t="s">
        <v>3847</v>
      </c>
      <c r="AH2936" t="s">
        <v>419</v>
      </c>
      <c r="AI2936" t="s">
        <v>31908</v>
      </c>
      <c r="AJ2936" t="s">
        <v>31909</v>
      </c>
      <c r="AK2936" t="s">
        <v>66</v>
      </c>
    </row>
    <row r="2937" spans="1:38">
      <c r="A2937" t="s">
        <v>31910</v>
      </c>
      <c r="B2937" t="s">
        <v>31911</v>
      </c>
      <c r="C2937" t="s">
        <v>31912</v>
      </c>
      <c r="D2937" t="s">
        <v>31913</v>
      </c>
      <c r="E2937" t="s">
        <v>31914</v>
      </c>
      <c r="F2937" t="s"/>
      <c r="G2937" t="s">
        <v>72</v>
      </c>
      <c r="H2937" t="s">
        <v>51</v>
      </c>
      <c r="I2937" t="s">
        <v>6301</v>
      </c>
      <c r="J2937" t="s">
        <v>2122</v>
      </c>
      <c r="K2937" t="s">
        <v>410</v>
      </c>
      <c r="L2937" t="s">
        <v>843</v>
      </c>
      <c r="M2937" t="s">
        <v>844</v>
      </c>
      <c r="N2937" t="s">
        <v>1128</v>
      </c>
      <c r="O2937" t="s">
        <v>79</v>
      </c>
      <c r="P2937" t="s"/>
      <c r="Q2937" t="s">
        <v>67</v>
      </c>
      <c r="R2937" t="s">
        <v>2810</v>
      </c>
      <c r="S2937" t="s"/>
      <c r="T2937" t="s"/>
      <c r="U2937" t="s"/>
      <c r="V2937" t="s">
        <v>67</v>
      </c>
      <c r="W2937" t="s">
        <v>2810</v>
      </c>
      <c r="X2937" t="s"/>
      <c r="Y2937" t="s"/>
      <c r="Z2937" t="s"/>
      <c r="AA2937" t="s">
        <v>84</v>
      </c>
      <c r="AB2937" t="s">
        <v>31915</v>
      </c>
      <c r="AC2937" t="s">
        <v>31916</v>
      </c>
      <c r="AD2937" t="s">
        <v>124</v>
      </c>
      <c r="AE2937" t="s">
        <v>297</v>
      </c>
      <c r="AF2937" t="s">
        <v>31917</v>
      </c>
      <c r="AG2937" t="s">
        <v>21378</v>
      </c>
      <c r="AH2937" t="s">
        <v>192</v>
      </c>
      <c r="AI2937" t="s">
        <v>31918</v>
      </c>
      <c r="AJ2937" t="s">
        <v>92</v>
      </c>
      <c r="AK2937" t="s">
        <v>66</v>
      </c>
    </row>
    <row r="2938" spans="1:38">
      <c r="A2938" t="s">
        <v>31919</v>
      </c>
      <c r="B2938" t="s">
        <v>31920</v>
      </c>
      <c r="C2938" t="s">
        <v>31921</v>
      </c>
      <c r="D2938" t="s">
        <v>31922</v>
      </c>
      <c r="E2938" t="s">
        <v>31923</v>
      </c>
      <c r="F2938" t="s">
        <v>697</v>
      </c>
      <c r="G2938" t="s">
        <v>50</v>
      </c>
      <c r="H2938" t="s">
        <v>51</v>
      </c>
      <c r="I2938" t="s">
        <v>31924</v>
      </c>
      <c r="J2938" t="s"/>
      <c r="K2938" t="s">
        <v>525</v>
      </c>
      <c r="L2938" t="s">
        <v>76</v>
      </c>
      <c r="M2938" t="s">
        <v>77</v>
      </c>
      <c r="N2938" t="s">
        <v>860</v>
      </c>
      <c r="O2938" t="s"/>
      <c r="P2938" t="s"/>
      <c r="Q2938" t="s">
        <v>44</v>
      </c>
      <c r="R2938" t="s"/>
      <c r="S2938" t="s"/>
      <c r="T2938" t="s"/>
      <c r="U2938" t="s"/>
      <c r="V2938" t="s"/>
      <c r="W2938" t="s"/>
      <c r="X2938" t="s"/>
      <c r="Y2938" t="s"/>
      <c r="Z2938" t="s"/>
      <c r="AA2938" t="s"/>
      <c r="AB2938" t="s">
        <v>31925</v>
      </c>
      <c r="AC2938" t="s">
        <v>31925</v>
      </c>
      <c r="AD2938" t="s">
        <v>110</v>
      </c>
      <c r="AE2938" t="s">
        <v>1254</v>
      </c>
      <c r="AF2938" t="s">
        <v>31926</v>
      </c>
      <c r="AG2938" t="s">
        <v>31927</v>
      </c>
      <c r="AH2938" t="s">
        <v>209</v>
      </c>
      <c r="AI2938" t="s">
        <v>31928</v>
      </c>
      <c r="AJ2938" t="s">
        <v>31929</v>
      </c>
      <c r="AK2938" t="s">
        <v>66</v>
      </c>
    </row>
    <row r="2939" spans="1:38">
      <c r="A2939" t="s">
        <v>31930</v>
      </c>
      <c r="B2939" t="s">
        <v>31931</v>
      </c>
      <c r="C2939" t="s">
        <v>31932</v>
      </c>
      <c r="D2939" t="s">
        <v>31933</v>
      </c>
      <c r="E2939" t="s">
        <v>31934</v>
      </c>
      <c r="F2939" t="s"/>
      <c r="G2939" t="s">
        <v>50</v>
      </c>
      <c r="H2939" t="s">
        <v>51</v>
      </c>
      <c r="I2939" t="s">
        <v>17781</v>
      </c>
      <c r="J2939" t="s"/>
      <c r="K2939" t="s">
        <v>859</v>
      </c>
      <c r="L2939" t="s">
        <v>204</v>
      </c>
      <c r="M2939" t="s">
        <v>205</v>
      </c>
      <c r="N2939" t="s">
        <v>206</v>
      </c>
      <c r="O2939" t="s">
        <v>174</v>
      </c>
      <c r="P2939" t="s"/>
      <c r="Q2939" t="s">
        <v>67</v>
      </c>
      <c r="R2939" t="s">
        <v>31935</v>
      </c>
      <c r="S2939" t="s"/>
      <c r="T2939" t="s"/>
      <c r="U2939" t="s"/>
      <c r="V2939" t="s"/>
      <c r="W2939" t="s"/>
      <c r="X2939" t="s"/>
      <c r="Y2939" t="s"/>
      <c r="Z2939" t="s"/>
      <c r="AA2939" t="s"/>
      <c r="AB2939" t="s">
        <v>31936</v>
      </c>
      <c r="AC2939" t="s">
        <v>31936</v>
      </c>
      <c r="AD2939" t="s">
        <v>93</v>
      </c>
      <c r="AE2939" t="s">
        <v>44</v>
      </c>
      <c r="AF2939" t="s">
        <v>31937</v>
      </c>
      <c r="AG2939" t="s">
        <v>44</v>
      </c>
      <c r="AH2939" t="s">
        <v>67</v>
      </c>
      <c r="AI2939" t="s">
        <v>31938</v>
      </c>
      <c r="AJ2939" t="s">
        <v>92</v>
      </c>
      <c r="AK2939" t="s">
        <v>66</v>
      </c>
    </row>
    <row r="2940" spans="1:38">
      <c r="A2940" t="s">
        <v>31939</v>
      </c>
      <c r="B2940" t="s">
        <v>31940</v>
      </c>
      <c r="C2940" t="s">
        <v>31941</v>
      </c>
      <c r="D2940" t="s">
        <v>31942</v>
      </c>
      <c r="E2940" t="s">
        <v>31943</v>
      </c>
      <c r="F2940" t="s">
        <v>857</v>
      </c>
      <c r="G2940" t="s">
        <v>72</v>
      </c>
      <c r="H2940" t="s">
        <v>51</v>
      </c>
      <c r="I2940" t="s">
        <v>31944</v>
      </c>
      <c r="J2940" t="s">
        <v>4083</v>
      </c>
      <c r="K2940" t="s">
        <v>410</v>
      </c>
      <c r="L2940" t="s">
        <v>170</v>
      </c>
      <c r="M2940" t="s">
        <v>171</v>
      </c>
      <c r="N2940" t="s">
        <v>172</v>
      </c>
      <c r="O2940" t="s">
        <v>79</v>
      </c>
      <c r="P2940" t="s"/>
      <c r="Q2940" t="s">
        <v>67</v>
      </c>
      <c r="R2940" t="s">
        <v>31945</v>
      </c>
      <c r="S2940" t="s"/>
      <c r="T2940" t="s"/>
      <c r="U2940" t="s"/>
      <c r="V2940" t="s">
        <v>67</v>
      </c>
      <c r="W2940" t="s">
        <v>31946</v>
      </c>
      <c r="X2940" t="s"/>
      <c r="Y2940" t="s"/>
      <c r="Z2940" t="s"/>
      <c r="AA2940" t="s">
        <v>84</v>
      </c>
      <c r="AB2940" t="s">
        <v>31947</v>
      </c>
      <c r="AC2940" t="s">
        <v>31948</v>
      </c>
      <c r="AD2940" t="s">
        <v>112</v>
      </c>
      <c r="AE2940" t="s">
        <v>44</v>
      </c>
      <c r="AF2940" t="s">
        <v>31949</v>
      </c>
      <c r="AG2940" t="s">
        <v>14473</v>
      </c>
      <c r="AH2940" t="s">
        <v>67</v>
      </c>
      <c r="AI2940" t="s">
        <v>31950</v>
      </c>
      <c r="AJ2940" t="s">
        <v>92</v>
      </c>
      <c r="AK2940" t="s">
        <v>66</v>
      </c>
    </row>
    <row r="2941" spans="1:38">
      <c r="A2941" t="s">
        <v>14163</v>
      </c>
      <c r="B2941" t="s">
        <v>31951</v>
      </c>
      <c r="C2941" t="s">
        <v>31952</v>
      </c>
      <c r="D2941" t="s"/>
      <c r="E2941" t="s">
        <v>31953</v>
      </c>
      <c r="F2941" t="s">
        <v>1102</v>
      </c>
      <c r="G2941" t="s">
        <v>2813</v>
      </c>
      <c r="H2941" t="s">
        <v>51</v>
      </c>
      <c r="I2941" t="s">
        <v>27725</v>
      </c>
      <c r="J2941" t="s">
        <v>31954</v>
      </c>
      <c r="K2941" t="s">
        <v>2925</v>
      </c>
      <c r="L2941" t="s">
        <v>139</v>
      </c>
      <c r="M2941" t="s">
        <v>500</v>
      </c>
      <c r="N2941" t="s">
        <v>501</v>
      </c>
      <c r="O2941" t="s">
        <v>63</v>
      </c>
      <c r="P2941" t="s"/>
      <c r="Q2941" t="s">
        <v>67</v>
      </c>
      <c r="R2941" t="s">
        <v>31955</v>
      </c>
      <c r="S2941" t="s"/>
      <c r="T2941" t="s"/>
      <c r="U2941" t="s"/>
      <c r="V2941" t="s"/>
      <c r="W2941" t="s"/>
      <c r="X2941" t="s"/>
      <c r="Y2941" t="s"/>
      <c r="Z2941" t="s"/>
      <c r="AA2941" t="s"/>
      <c r="AB2941" t="s">
        <v>31956</v>
      </c>
      <c r="AC2941" t="s">
        <v>31956</v>
      </c>
      <c r="AD2941" t="s">
        <v>112</v>
      </c>
      <c r="AE2941" t="s">
        <v>904</v>
      </c>
      <c r="AF2941" t="s">
        <v>31957</v>
      </c>
      <c r="AG2941" t="s">
        <v>31958</v>
      </c>
      <c r="AH2941" t="s">
        <v>44</v>
      </c>
      <c r="AI2941" t="s">
        <v>31959</v>
      </c>
      <c r="AJ2941" t="s">
        <v>92</v>
      </c>
      <c r="AK2941" t="s">
        <v>66</v>
      </c>
    </row>
    <row r="2942" spans="1:38">
      <c r="A2942" t="s">
        <v>31960</v>
      </c>
      <c r="B2942" t="s">
        <v>31961</v>
      </c>
      <c r="C2942" t="s">
        <v>31962</v>
      </c>
      <c r="D2942" t="s">
        <v>31963</v>
      </c>
      <c r="E2942" t="s">
        <v>31964</v>
      </c>
      <c r="F2942" t="s">
        <v>263</v>
      </c>
      <c r="G2942" t="s">
        <v>72</v>
      </c>
      <c r="H2942" t="s">
        <v>51</v>
      </c>
      <c r="I2942" t="s">
        <v>11691</v>
      </c>
      <c r="J2942" t="s">
        <v>53</v>
      </c>
      <c r="K2942" t="s">
        <v>54</v>
      </c>
      <c r="L2942" t="s">
        <v>470</v>
      </c>
      <c r="M2942" t="s">
        <v>685</v>
      </c>
      <c r="N2942" t="s">
        <v>686</v>
      </c>
      <c r="O2942" t="s">
        <v>142</v>
      </c>
      <c r="P2942" t="s"/>
      <c r="Q2942" t="s"/>
      <c r="R2942" t="s"/>
      <c r="S2942" t="s">
        <v>1142</v>
      </c>
      <c r="T2942" t="s">
        <v>67</v>
      </c>
      <c r="U2942" t="s"/>
      <c r="V2942" t="s"/>
      <c r="W2942" t="s">
        <v>31965</v>
      </c>
      <c r="X2942" t="s"/>
      <c r="Y2942" t="s"/>
      <c r="Z2942" t="s"/>
      <c r="AA2942" t="s"/>
      <c r="AB2942" t="s">
        <v>31966</v>
      </c>
      <c r="AC2942" t="s">
        <v>31966</v>
      </c>
      <c r="AD2942" t="s">
        <v>301</v>
      </c>
      <c r="AE2942" t="s">
        <v>44</v>
      </c>
      <c r="AF2942" t="s">
        <v>31967</v>
      </c>
      <c r="AG2942" t="s">
        <v>31968</v>
      </c>
      <c r="AH2942" t="s">
        <v>518</v>
      </c>
      <c r="AI2942" t="s">
        <v>31969</v>
      </c>
      <c r="AJ2942" t="s">
        <v>92</v>
      </c>
      <c r="AK2942" t="s">
        <v>66</v>
      </c>
    </row>
    <row r="2943" spans="1:38">
      <c r="A2943" t="s">
        <v>12013</v>
      </c>
      <c r="B2943" t="s">
        <v>31970</v>
      </c>
      <c r="C2943" t="s">
        <v>31971</v>
      </c>
      <c r="D2943" t="s">
        <v>31972</v>
      </c>
      <c r="E2943" t="s">
        <v>31973</v>
      </c>
      <c r="F2943" t="s">
        <v>396</v>
      </c>
      <c r="G2943" t="s">
        <v>72</v>
      </c>
      <c r="H2943" t="s">
        <v>51</v>
      </c>
      <c r="I2943" t="s">
        <v>6290</v>
      </c>
      <c r="J2943" t="s">
        <v>53</v>
      </c>
      <c r="K2943" t="s">
        <v>54</v>
      </c>
      <c r="L2943" t="s">
        <v>238</v>
      </c>
      <c r="M2943" t="s">
        <v>1265</v>
      </c>
      <c r="N2943" t="s">
        <v>1266</v>
      </c>
      <c r="O2943" t="s">
        <v>846</v>
      </c>
      <c r="P2943" t="s"/>
      <c r="Q2943" t="s"/>
      <c r="R2943" t="s"/>
      <c r="S2943" t="s"/>
      <c r="T2943" t="s"/>
      <c r="U2943" t="s"/>
      <c r="V2943" t="s"/>
      <c r="W2943" t="s">
        <v>3965</v>
      </c>
      <c r="X2943" t="s"/>
      <c r="Y2943" t="s"/>
      <c r="Z2943" t="s"/>
      <c r="AA2943" t="s"/>
      <c r="AB2943" t="s">
        <v>31974</v>
      </c>
      <c r="AC2943" t="s">
        <v>31975</v>
      </c>
      <c r="AD2943" t="s">
        <v>142</v>
      </c>
      <c r="AE2943" t="s">
        <v>1938</v>
      </c>
      <c r="AF2943" t="s">
        <v>31976</v>
      </c>
      <c r="AG2943" t="s">
        <v>31977</v>
      </c>
      <c r="AH2943" t="s">
        <v>209</v>
      </c>
      <c r="AI2943" t="s">
        <v>31978</v>
      </c>
      <c r="AJ2943" t="s">
        <v>92</v>
      </c>
      <c r="AK2943" t="s">
        <v>66</v>
      </c>
    </row>
    <row r="2944" spans="1:38">
      <c r="A2944" t="s">
        <v>31979</v>
      </c>
      <c r="B2944" t="s">
        <v>31980</v>
      </c>
      <c r="C2944" t="s">
        <v>30061</v>
      </c>
      <c r="D2944" t="s">
        <v>31981</v>
      </c>
      <c r="E2944" t="s">
        <v>31982</v>
      </c>
      <c r="F2944" t="s">
        <v>438</v>
      </c>
      <c r="G2944" t="s">
        <v>50</v>
      </c>
      <c r="H2944" t="s">
        <v>51</v>
      </c>
      <c r="I2944" t="s">
        <v>30064</v>
      </c>
      <c r="J2944" t="s">
        <v>970</v>
      </c>
      <c r="K2944" t="s">
        <v>54</v>
      </c>
      <c r="L2944" t="s">
        <v>782</v>
      </c>
      <c r="M2944" t="s">
        <v>782</v>
      </c>
      <c r="N2944" t="s">
        <v>1738</v>
      </c>
      <c r="O2944" t="s"/>
      <c r="P2944" t="s"/>
      <c r="Q2944" t="s">
        <v>67</v>
      </c>
      <c r="R2944" t="s">
        <v>31983</v>
      </c>
      <c r="S2944" t="s"/>
      <c r="T2944" t="s"/>
      <c r="U2944" t="s"/>
      <c r="V2944" t="s"/>
      <c r="W2944" t="s"/>
      <c r="X2944" t="s"/>
      <c r="Y2944" t="s"/>
      <c r="Z2944" t="s"/>
      <c r="AA2944" t="s"/>
      <c r="AB2944" t="s">
        <v>30066</v>
      </c>
      <c r="AC2944" t="s">
        <v>30066</v>
      </c>
      <c r="AD2944" t="s">
        <v>59</v>
      </c>
      <c r="AE2944" t="s">
        <v>44</v>
      </c>
      <c r="AF2944" t="s">
        <v>31984</v>
      </c>
      <c r="AG2944" t="s">
        <v>44</v>
      </c>
      <c r="AH2944" t="s">
        <v>301</v>
      </c>
      <c r="AI2944" t="s">
        <v>30068</v>
      </c>
      <c r="AJ2944" t="s">
        <v>31985</v>
      </c>
      <c r="AK2944" t="s">
        <v>66</v>
      </c>
    </row>
    <row r="2945" spans="1:38">
      <c r="A2945" t="s">
        <v>31986</v>
      </c>
      <c r="B2945" t="s">
        <v>31987</v>
      </c>
      <c r="C2945" t="s">
        <v>31988</v>
      </c>
      <c r="D2945" t="s">
        <v>31989</v>
      </c>
      <c r="E2945" t="s">
        <v>31990</v>
      </c>
      <c r="F2945" t="s"/>
      <c r="G2945" t="s">
        <v>50</v>
      </c>
      <c r="H2945" t="s">
        <v>51</v>
      </c>
      <c r="I2945" t="s">
        <v>31991</v>
      </c>
      <c r="J2945" t="s">
        <v>31991</v>
      </c>
      <c r="K2945" t="s">
        <v>469</v>
      </c>
      <c r="L2945" t="s">
        <v>1344</v>
      </c>
      <c r="M2945" t="s">
        <v>1345</v>
      </c>
      <c r="N2945" t="s">
        <v>2477</v>
      </c>
      <c r="O2945" t="s">
        <v>192</v>
      </c>
      <c r="P2945" t="s"/>
      <c r="Q2945" t="s"/>
      <c r="R2945" t="s"/>
      <c r="S2945" t="s"/>
      <c r="T2945" t="s"/>
      <c r="U2945" t="s"/>
      <c r="V2945" t="s"/>
      <c r="W2945" t="s"/>
      <c r="X2945" t="s"/>
      <c r="Y2945" t="s"/>
      <c r="Z2945" t="s">
        <v>31992</v>
      </c>
      <c r="AA2945" t="s"/>
      <c r="AB2945" t="s">
        <v>31993</v>
      </c>
      <c r="AC2945" t="s">
        <v>31993</v>
      </c>
      <c r="AD2945" t="s">
        <v>174</v>
      </c>
      <c r="AE2945" t="s">
        <v>1105</v>
      </c>
      <c r="AF2945" t="s">
        <v>31994</v>
      </c>
      <c r="AG2945" t="s">
        <v>31995</v>
      </c>
      <c r="AH2945" t="s">
        <v>174</v>
      </c>
      <c r="AI2945" t="s">
        <v>31996</v>
      </c>
      <c r="AJ2945" t="s">
        <v>92</v>
      </c>
      <c r="AK2945" t="s">
        <v>66</v>
      </c>
    </row>
    <row r="2946" spans="1:38">
      <c r="A2946" t="s">
        <v>31997</v>
      </c>
      <c r="B2946" t="s">
        <v>31998</v>
      </c>
      <c r="C2946" t="s">
        <v>31999</v>
      </c>
      <c r="D2946" t="s"/>
      <c r="E2946" t="s">
        <v>32000</v>
      </c>
      <c r="F2946" t="s"/>
      <c r="G2946" t="s">
        <v>50</v>
      </c>
      <c r="H2946" t="s">
        <v>51</v>
      </c>
      <c r="I2946" t="s"/>
      <c r="J2946" t="s"/>
      <c r="K2946" t="s"/>
      <c r="L2946" t="s">
        <v>156</v>
      </c>
      <c r="M2946" t="s">
        <v>157</v>
      </c>
      <c r="N2946" t="s">
        <v>158</v>
      </c>
      <c r="O2946" t="s"/>
      <c r="P2946" t="s"/>
      <c r="Q2946" t="s">
        <v>44</v>
      </c>
      <c r="R2946" t="s"/>
      <c r="S2946" t="s"/>
      <c r="T2946" t="s"/>
      <c r="U2946" t="s"/>
      <c r="V2946" t="s"/>
      <c r="W2946" t="s"/>
      <c r="X2946" t="s"/>
      <c r="Y2946" t="s"/>
      <c r="Z2946" t="s"/>
      <c r="AA2946" t="s"/>
      <c r="AB2946" t="s">
        <v>32001</v>
      </c>
      <c r="AC2946" t="s">
        <v>32001</v>
      </c>
      <c r="AD2946" t="s">
        <v>301</v>
      </c>
      <c r="AE2946" t="s">
        <v>44</v>
      </c>
      <c r="AF2946" t="s">
        <v>32002</v>
      </c>
      <c r="AG2946" t="s">
        <v>32003</v>
      </c>
      <c r="AH2946" t="s">
        <v>655</v>
      </c>
      <c r="AI2946" t="s">
        <v>32004</v>
      </c>
      <c r="AJ2946" t="s">
        <v>32005</v>
      </c>
      <c r="AK2946" t="s">
        <v>66</v>
      </c>
    </row>
    <row r="2947" spans="1:38">
      <c r="A2947" t="s">
        <v>7420</v>
      </c>
      <c r="B2947" t="s">
        <v>32006</v>
      </c>
      <c r="C2947" t="s">
        <v>23883</v>
      </c>
      <c r="D2947" t="s">
        <v>32007</v>
      </c>
      <c r="E2947" t="s">
        <v>32008</v>
      </c>
      <c r="F2947" t="s">
        <v>98</v>
      </c>
      <c r="G2947" t="s">
        <v>50</v>
      </c>
      <c r="H2947" t="s">
        <v>51</v>
      </c>
      <c r="I2947" t="s">
        <v>842</v>
      </c>
      <c r="J2947" t="s">
        <v>842</v>
      </c>
      <c r="K2947" t="s">
        <v>54</v>
      </c>
      <c r="L2947" t="s">
        <v>238</v>
      </c>
      <c r="M2947" t="s">
        <v>239</v>
      </c>
      <c r="N2947" t="s">
        <v>1948</v>
      </c>
      <c r="O2947" t="s"/>
      <c r="P2947" t="s"/>
      <c r="Q2947" t="s">
        <v>44</v>
      </c>
      <c r="R2947" t="s"/>
      <c r="S2947" t="s"/>
      <c r="T2947" t="s"/>
      <c r="U2947" t="s"/>
      <c r="V2947" t="s"/>
      <c r="W2947" t="s"/>
      <c r="X2947" t="s"/>
      <c r="Y2947" t="s"/>
      <c r="Z2947" t="s"/>
      <c r="AA2947" t="s"/>
      <c r="AB2947" t="s">
        <v>32009</v>
      </c>
      <c r="AC2947" t="s">
        <v>32009</v>
      </c>
      <c r="AD2947" t="s">
        <v>63</v>
      </c>
      <c r="AE2947" t="s">
        <v>387</v>
      </c>
      <c r="AF2947" t="s">
        <v>32010</v>
      </c>
      <c r="AG2947" t="s">
        <v>32011</v>
      </c>
      <c r="AH2947" t="s">
        <v>93</v>
      </c>
      <c r="AI2947" t="s">
        <v>32012</v>
      </c>
      <c r="AJ2947" t="s">
        <v>32013</v>
      </c>
      <c r="AK2947" t="s">
        <v>66</v>
      </c>
    </row>
    <row r="2948" spans="1:38">
      <c r="A2948" t="s">
        <v>32014</v>
      </c>
      <c r="B2948" t="s">
        <v>32015</v>
      </c>
      <c r="C2948" t="s">
        <v>32016</v>
      </c>
      <c r="D2948" t="s">
        <v>32017</v>
      </c>
      <c r="E2948" t="s">
        <v>32018</v>
      </c>
      <c r="F2948" t="s">
        <v>263</v>
      </c>
      <c r="G2948" t="s">
        <v>50</v>
      </c>
      <c r="H2948" t="s">
        <v>234</v>
      </c>
      <c r="I2948" t="s">
        <v>32019</v>
      </c>
      <c r="J2948" t="s">
        <v>842</v>
      </c>
      <c r="K2948" t="s">
        <v>54</v>
      </c>
      <c r="L2948" t="s">
        <v>470</v>
      </c>
      <c r="M2948" t="s">
        <v>471</v>
      </c>
      <c r="N2948" t="s">
        <v>4679</v>
      </c>
      <c r="O2948" t="s">
        <v>241</v>
      </c>
      <c r="P2948" t="s">
        <v>32020</v>
      </c>
      <c r="Q2948" t="s">
        <v>63</v>
      </c>
      <c r="R2948" t="s">
        <v>32021</v>
      </c>
      <c r="S2948" t="s"/>
      <c r="T2948" t="s">
        <v>67</v>
      </c>
      <c r="U2948" t="s"/>
      <c r="V2948" t="s"/>
      <c r="W2948" t="s"/>
      <c r="X2948" t="s"/>
      <c r="Y2948" t="s"/>
      <c r="Z2948" t="s">
        <v>32022</v>
      </c>
      <c r="AA2948" t="s"/>
      <c r="AB2948" t="s">
        <v>32023</v>
      </c>
      <c r="AC2948" t="s">
        <v>32024</v>
      </c>
      <c r="AD2948" t="s">
        <v>110</v>
      </c>
      <c r="AE2948" t="s">
        <v>44</v>
      </c>
      <c r="AF2948" t="s">
        <v>32025</v>
      </c>
      <c r="AG2948" t="s">
        <v>25198</v>
      </c>
      <c r="AH2948" t="s">
        <v>124</v>
      </c>
      <c r="AI2948" t="s">
        <v>32026</v>
      </c>
      <c r="AJ2948" t="s">
        <v>92</v>
      </c>
      <c r="AK2948" t="s">
        <v>66</v>
      </c>
    </row>
    <row r="2949" spans="1:38">
      <c r="A2949" t="s">
        <v>30379</v>
      </c>
      <c r="B2949" t="s">
        <v>32027</v>
      </c>
      <c r="C2949" t="s">
        <v>32028</v>
      </c>
      <c r="D2949" t="s">
        <v>32029</v>
      </c>
      <c r="E2949" t="s">
        <v>32030</v>
      </c>
      <c r="F2949" t="s">
        <v>98</v>
      </c>
      <c r="G2949" t="s">
        <v>50</v>
      </c>
      <c r="H2949" t="s">
        <v>51</v>
      </c>
      <c r="I2949" t="s"/>
      <c r="J2949" t="s"/>
      <c r="K2949" t="s"/>
      <c r="L2949" t="s">
        <v>238</v>
      </c>
      <c r="M2949" t="s">
        <v>660</v>
      </c>
      <c r="N2949" t="s">
        <v>2726</v>
      </c>
      <c r="O2949" t="s"/>
      <c r="P2949" t="s"/>
      <c r="Q2949" t="s">
        <v>44</v>
      </c>
      <c r="R2949" t="s"/>
      <c r="S2949" t="s"/>
      <c r="T2949" t="s"/>
      <c r="U2949" t="s"/>
      <c r="V2949" t="s"/>
      <c r="W2949" t="s"/>
      <c r="X2949" t="s"/>
      <c r="Y2949" t="s"/>
      <c r="Z2949" t="s"/>
      <c r="AA2949" t="s"/>
      <c r="AB2949" t="s">
        <v>32031</v>
      </c>
      <c r="AC2949" t="s">
        <v>32031</v>
      </c>
      <c r="AD2949" t="s">
        <v>110</v>
      </c>
      <c r="AE2949" t="s">
        <v>210</v>
      </c>
      <c r="AF2949" t="s">
        <v>32032</v>
      </c>
      <c r="AG2949" t="s">
        <v>32033</v>
      </c>
      <c r="AH2949" t="s">
        <v>63</v>
      </c>
      <c r="AI2949" t="s">
        <v>32034</v>
      </c>
      <c r="AJ2949" t="s">
        <v>32035</v>
      </c>
      <c r="AK2949" t="s">
        <v>66</v>
      </c>
    </row>
    <row r="2950" spans="1:38">
      <c r="A2950" t="s">
        <v>32036</v>
      </c>
      <c r="B2950" t="s">
        <v>32037</v>
      </c>
      <c r="C2950" t="s">
        <v>32038</v>
      </c>
      <c r="D2950" t="s">
        <v>32039</v>
      </c>
      <c r="E2950" t="s">
        <v>32040</v>
      </c>
      <c r="F2950" t="s">
        <v>117</v>
      </c>
      <c r="G2950" t="s">
        <v>50</v>
      </c>
      <c r="H2950" t="s">
        <v>51</v>
      </c>
      <c r="I2950" t="s">
        <v>235</v>
      </c>
      <c r="J2950" t="s">
        <v>236</v>
      </c>
      <c r="K2950" t="s">
        <v>237</v>
      </c>
      <c r="L2950" t="s">
        <v>597</v>
      </c>
      <c r="M2950" t="s">
        <v>598</v>
      </c>
      <c r="N2950" t="s">
        <v>599</v>
      </c>
      <c r="O2950" t="s">
        <v>79</v>
      </c>
      <c r="P2950" t="s">
        <v>4563</v>
      </c>
      <c r="Q2950" t="s">
        <v>63</v>
      </c>
      <c r="R2950" t="s">
        <v>32041</v>
      </c>
      <c r="S2950" t="s"/>
      <c r="T2950" t="s"/>
      <c r="U2950" t="s"/>
      <c r="V2950" t="s"/>
      <c r="W2950" t="s"/>
      <c r="X2950" t="s"/>
      <c r="Y2950" t="s"/>
      <c r="Z2950" t="s"/>
      <c r="AA2950" t="s"/>
      <c r="AB2950" t="s">
        <v>32042</v>
      </c>
      <c r="AC2950" t="s">
        <v>32043</v>
      </c>
      <c r="AD2950" t="s">
        <v>174</v>
      </c>
      <c r="AE2950" t="s">
        <v>44</v>
      </c>
      <c r="AF2950" t="s">
        <v>32044</v>
      </c>
      <c r="AG2950" t="s">
        <v>12717</v>
      </c>
      <c r="AH2950" t="s">
        <v>142</v>
      </c>
      <c r="AI2950" t="s">
        <v>32045</v>
      </c>
      <c r="AJ2950" t="s">
        <v>92</v>
      </c>
      <c r="AK2950" t="s">
        <v>66</v>
      </c>
    </row>
    <row r="2951" spans="1:38">
      <c r="A2951" t="s">
        <v>32046</v>
      </c>
      <c r="B2951" t="s">
        <v>32047</v>
      </c>
      <c r="C2951" t="s">
        <v>32048</v>
      </c>
      <c r="D2951" t="s">
        <v>32049</v>
      </c>
      <c r="E2951" t="s">
        <v>32050</v>
      </c>
      <c r="F2951" t="s">
        <v>438</v>
      </c>
      <c r="G2951" t="s">
        <v>50</v>
      </c>
      <c r="H2951" t="s">
        <v>51</v>
      </c>
      <c r="I2951" t="s">
        <v>235</v>
      </c>
      <c r="J2951" t="s"/>
      <c r="K2951" t="s">
        <v>237</v>
      </c>
      <c r="L2951" t="s">
        <v>238</v>
      </c>
      <c r="M2951" t="s">
        <v>660</v>
      </c>
      <c r="N2951" t="s">
        <v>1434</v>
      </c>
      <c r="O2951" t="s"/>
      <c r="P2951" t="s"/>
      <c r="Q2951" t="s">
        <v>44</v>
      </c>
      <c r="R2951" t="s"/>
      <c r="S2951" t="s"/>
      <c r="T2951" t="s"/>
      <c r="U2951" t="s"/>
      <c r="V2951" t="s"/>
      <c r="W2951" t="s"/>
      <c r="X2951" t="s"/>
      <c r="Y2951" t="s"/>
      <c r="Z2951" t="s"/>
      <c r="AA2951" t="s"/>
      <c r="AB2951" t="s">
        <v>32051</v>
      </c>
      <c r="AC2951" t="s">
        <v>32051</v>
      </c>
      <c r="AD2951" t="s">
        <v>63</v>
      </c>
      <c r="AE2951" t="s">
        <v>44</v>
      </c>
      <c r="AF2951" t="s">
        <v>32052</v>
      </c>
      <c r="AG2951" t="s">
        <v>18662</v>
      </c>
      <c r="AH2951" t="s">
        <v>67</v>
      </c>
      <c r="AI2951" t="s">
        <v>32053</v>
      </c>
      <c r="AJ2951" t="s">
        <v>32054</v>
      </c>
      <c r="AK2951" t="s">
        <v>66</v>
      </c>
    </row>
    <row r="2952" spans="1:38">
      <c r="A2952" t="s">
        <v>851</v>
      </c>
      <c r="B2952" t="s">
        <v>32055</v>
      </c>
      <c r="C2952" t="s">
        <v>32056</v>
      </c>
      <c r="D2952" t="s"/>
      <c r="E2952" t="s">
        <v>32057</v>
      </c>
      <c r="F2952" t="s">
        <v>71</v>
      </c>
      <c r="G2952" t="s">
        <v>72</v>
      </c>
      <c r="H2952" t="s">
        <v>51</v>
      </c>
      <c r="I2952" t="s">
        <v>1037</v>
      </c>
      <c r="J2952" t="s">
        <v>1038</v>
      </c>
      <c r="K2952" t="s">
        <v>354</v>
      </c>
      <c r="L2952" t="s">
        <v>355</v>
      </c>
      <c r="M2952" t="s">
        <v>985</v>
      </c>
      <c r="N2952" t="s">
        <v>3102</v>
      </c>
      <c r="O2952" t="s">
        <v>174</v>
      </c>
      <c r="P2952" t="s"/>
      <c r="Q2952" t="s"/>
      <c r="R2952" t="s"/>
      <c r="S2952" t="s"/>
      <c r="T2952" t="s">
        <v>63</v>
      </c>
      <c r="U2952" t="s"/>
      <c r="V2952" t="s"/>
      <c r="W2952" t="s">
        <v>10102</v>
      </c>
      <c r="X2952" t="s"/>
      <c r="Y2952" t="s"/>
      <c r="Z2952" t="s"/>
      <c r="AA2952" t="s"/>
      <c r="AB2952" t="s">
        <v>32058</v>
      </c>
      <c r="AC2952" t="s">
        <v>32059</v>
      </c>
      <c r="AD2952" t="s">
        <v>149</v>
      </c>
      <c r="AE2952" t="s">
        <v>44</v>
      </c>
      <c r="AF2952" t="s">
        <v>32060</v>
      </c>
      <c r="AG2952" t="s">
        <v>32061</v>
      </c>
      <c r="AH2952" t="s">
        <v>90</v>
      </c>
      <c r="AI2952" t="s">
        <v>32062</v>
      </c>
      <c r="AJ2952" t="s">
        <v>92</v>
      </c>
      <c r="AK2952" t="s">
        <v>1849</v>
      </c>
    </row>
    <row r="2953" spans="1:38">
      <c r="A2953" t="s">
        <v>32063</v>
      </c>
      <c r="B2953" t="s">
        <v>32064</v>
      </c>
      <c r="C2953" t="s">
        <v>32065</v>
      </c>
      <c r="D2953" t="s"/>
      <c r="E2953" t="s">
        <v>32066</v>
      </c>
      <c r="F2953" t="s">
        <v>49</v>
      </c>
      <c r="G2953" t="s">
        <v>50</v>
      </c>
      <c r="H2953" t="s">
        <v>51</v>
      </c>
      <c r="I2953" t="s">
        <v>32067</v>
      </c>
      <c r="J2953" t="s">
        <v>425</v>
      </c>
      <c r="K2953" t="s">
        <v>54</v>
      </c>
      <c r="L2953" t="s">
        <v>219</v>
      </c>
      <c r="M2953" t="s">
        <v>220</v>
      </c>
      <c r="N2953" t="s">
        <v>1972</v>
      </c>
      <c r="O2953" t="s">
        <v>865</v>
      </c>
      <c r="P2953" t="s">
        <v>3225</v>
      </c>
      <c r="Q2953" t="s">
        <v>67</v>
      </c>
      <c r="R2953" t="s"/>
      <c r="S2953" t="s"/>
      <c r="T2953" t="s"/>
      <c r="U2953" t="s"/>
      <c r="V2953" t="s"/>
      <c r="W2953" t="s"/>
      <c r="X2953" t="s"/>
      <c r="Y2953" t="s"/>
      <c r="Z2953" t="s"/>
      <c r="AA2953" t="s"/>
      <c r="AB2953" t="s">
        <v>32068</v>
      </c>
      <c r="AC2953" t="s">
        <v>32069</v>
      </c>
      <c r="AD2953" t="s">
        <v>192</v>
      </c>
      <c r="AE2953" t="s">
        <v>310</v>
      </c>
      <c r="AF2953" t="s">
        <v>32070</v>
      </c>
      <c r="AG2953" t="s">
        <v>32071</v>
      </c>
      <c r="AH2953" t="s">
        <v>149</v>
      </c>
      <c r="AI2953" t="s">
        <v>32072</v>
      </c>
      <c r="AJ2953" t="s">
        <v>92</v>
      </c>
      <c r="AK2953" t="s">
        <v>66</v>
      </c>
    </row>
    <row r="2954" spans="1:38">
      <c r="A2954" t="s">
        <v>32073</v>
      </c>
      <c r="B2954" t="s">
        <v>32074</v>
      </c>
      <c r="C2954" t="s">
        <v>32075</v>
      </c>
      <c r="D2954" t="s">
        <v>32076</v>
      </c>
      <c r="E2954" t="s">
        <v>32077</v>
      </c>
      <c r="F2954" t="s">
        <v>2059</v>
      </c>
      <c r="G2954" t="s">
        <v>50</v>
      </c>
      <c r="H2954" t="s">
        <v>234</v>
      </c>
      <c r="I2954" t="s">
        <v>32078</v>
      </c>
      <c r="J2954" t="s">
        <v>684</v>
      </c>
      <c r="K2954" t="s">
        <v>54</v>
      </c>
      <c r="L2954" t="s">
        <v>470</v>
      </c>
      <c r="M2954" t="s">
        <v>685</v>
      </c>
      <c r="N2954" t="s">
        <v>6249</v>
      </c>
      <c r="O2954" t="s">
        <v>79</v>
      </c>
      <c r="P2954" t="s">
        <v>32079</v>
      </c>
      <c r="Q2954" t="s">
        <v>112</v>
      </c>
      <c r="R2954" t="s">
        <v>32080</v>
      </c>
      <c r="S2954" t="s"/>
      <c r="T2954" t="s"/>
      <c r="U2954" t="s"/>
      <c r="V2954" t="s"/>
      <c r="W2954" t="s"/>
      <c r="X2954" t="s"/>
      <c r="Y2954" t="s"/>
      <c r="Z2954" t="s">
        <v>32081</v>
      </c>
      <c r="AA2954" t="s"/>
      <c r="AB2954" t="s">
        <v>32082</v>
      </c>
      <c r="AC2954" t="s">
        <v>32083</v>
      </c>
      <c r="AD2954" t="s">
        <v>124</v>
      </c>
      <c r="AE2954" t="s">
        <v>44</v>
      </c>
      <c r="AF2954" t="s">
        <v>32084</v>
      </c>
      <c r="AG2954" t="s">
        <v>16840</v>
      </c>
      <c r="AH2954" t="s">
        <v>301</v>
      </c>
      <c r="AI2954" t="s">
        <v>32085</v>
      </c>
      <c r="AJ2954" t="s">
        <v>92</v>
      </c>
      <c r="AK2954" t="s">
        <v>66</v>
      </c>
    </row>
    <row r="2955" spans="1:38">
      <c r="A2955" t="s">
        <v>32086</v>
      </c>
      <c r="B2955" t="s">
        <v>32087</v>
      </c>
      <c r="C2955" t="s">
        <v>32088</v>
      </c>
      <c r="D2955" t="s">
        <v>32089</v>
      </c>
      <c r="E2955" t="s">
        <v>32090</v>
      </c>
      <c r="F2955" t="s">
        <v>71</v>
      </c>
      <c r="G2955" t="s">
        <v>50</v>
      </c>
      <c r="H2955" t="s">
        <v>51</v>
      </c>
      <c r="I2955" t="s">
        <v>32091</v>
      </c>
      <c r="J2955" t="s">
        <v>440</v>
      </c>
      <c r="K2955" t="s">
        <v>54</v>
      </c>
      <c r="L2955" t="s">
        <v>808</v>
      </c>
      <c r="M2955" t="s">
        <v>809</v>
      </c>
      <c r="N2955" t="s">
        <v>1447</v>
      </c>
      <c r="O2955" t="s">
        <v>301</v>
      </c>
      <c r="P2955" t="s"/>
      <c r="Q2955" t="s"/>
      <c r="R2955" t="s"/>
      <c r="S2955" t="s"/>
      <c r="T2955" t="s">
        <v>67</v>
      </c>
      <c r="U2955" t="s"/>
      <c r="V2955" t="s">
        <v>67</v>
      </c>
      <c r="W2955" t="s"/>
      <c r="X2955" t="s"/>
      <c r="Y2955" t="s"/>
      <c r="Z2955" t="s"/>
      <c r="AA2955" t="s">
        <v>84</v>
      </c>
      <c r="AB2955" t="s">
        <v>32092</v>
      </c>
      <c r="AC2955" t="s">
        <v>32093</v>
      </c>
      <c r="AD2955" t="s">
        <v>192</v>
      </c>
      <c r="AE2955" t="s">
        <v>44</v>
      </c>
      <c r="AF2955" t="s">
        <v>32094</v>
      </c>
      <c r="AG2955" t="s">
        <v>32095</v>
      </c>
      <c r="AH2955" t="s">
        <v>149</v>
      </c>
      <c r="AI2955" t="s">
        <v>32096</v>
      </c>
      <c r="AJ2955" t="s">
        <v>92</v>
      </c>
      <c r="AK2955" t="s">
        <v>66</v>
      </c>
    </row>
    <row r="2956" spans="1:38">
      <c r="A2956" t="s">
        <v>32097</v>
      </c>
      <c r="B2956" t="s">
        <v>32098</v>
      </c>
      <c r="C2956" t="s">
        <v>32099</v>
      </c>
      <c r="D2956" t="s"/>
      <c r="E2956" t="s">
        <v>32100</v>
      </c>
      <c r="F2956" t="s">
        <v>396</v>
      </c>
      <c r="G2956" t="s">
        <v>72</v>
      </c>
      <c r="H2956" t="s">
        <v>51</v>
      </c>
      <c r="I2956" t="s">
        <v>5403</v>
      </c>
      <c r="J2956" t="s">
        <v>1293</v>
      </c>
      <c r="K2956" t="s">
        <v>54</v>
      </c>
      <c r="L2956" t="s">
        <v>355</v>
      </c>
      <c r="M2956" t="s">
        <v>985</v>
      </c>
      <c r="N2956" t="s">
        <v>3102</v>
      </c>
      <c r="O2956" t="s">
        <v>174</v>
      </c>
      <c r="P2956" t="s"/>
      <c r="Q2956" t="s"/>
      <c r="R2956" t="s"/>
      <c r="S2956" t="s"/>
      <c r="T2956" t="s"/>
      <c r="U2956" t="s">
        <v>32101</v>
      </c>
      <c r="V2956" t="s">
        <v>93</v>
      </c>
      <c r="W2956" t="s">
        <v>1974</v>
      </c>
      <c r="X2956" t="s"/>
      <c r="Y2956" t="s"/>
      <c r="Z2956" t="s"/>
      <c r="AA2956" t="s">
        <v>84</v>
      </c>
      <c r="AB2956" t="s">
        <v>32102</v>
      </c>
      <c r="AC2956" t="s">
        <v>32103</v>
      </c>
      <c r="AD2956" t="s">
        <v>59</v>
      </c>
      <c r="AE2956" t="s">
        <v>60</v>
      </c>
      <c r="AF2956" t="s">
        <v>32104</v>
      </c>
      <c r="AG2956" t="s">
        <v>32105</v>
      </c>
      <c r="AH2956" t="s">
        <v>151</v>
      </c>
      <c r="AI2956" t="s">
        <v>32106</v>
      </c>
      <c r="AJ2956" t="s">
        <v>92</v>
      </c>
      <c r="AK2956" t="s">
        <v>66</v>
      </c>
    </row>
    <row r="2957" spans="1:38">
      <c r="A2957" t="s">
        <v>32107</v>
      </c>
      <c r="B2957" t="s">
        <v>32108</v>
      </c>
      <c r="C2957" t="s">
        <v>32109</v>
      </c>
      <c r="D2957" t="s">
        <v>32110</v>
      </c>
      <c r="E2957" t="s">
        <v>32111</v>
      </c>
      <c r="F2957" t="s">
        <v>4458</v>
      </c>
      <c r="G2957" t="s">
        <v>50</v>
      </c>
      <c r="H2957" t="s">
        <v>51</v>
      </c>
      <c r="I2957" t="s">
        <v>32112</v>
      </c>
      <c r="J2957" t="s">
        <v>842</v>
      </c>
      <c r="K2957" t="s">
        <v>54</v>
      </c>
      <c r="L2957" t="s">
        <v>120</v>
      </c>
      <c r="M2957" t="s">
        <v>121</v>
      </c>
      <c r="N2957" t="s">
        <v>122</v>
      </c>
      <c r="O2957" t="s">
        <v>209</v>
      </c>
      <c r="P2957" t="s"/>
      <c r="Q2957" t="s"/>
      <c r="R2957" t="s"/>
      <c r="S2957" t="s"/>
      <c r="T2957" t="s"/>
      <c r="U2957" t="s"/>
      <c r="V2957" t="s"/>
      <c r="W2957" t="s"/>
      <c r="X2957" t="s"/>
      <c r="Y2957" t="s"/>
      <c r="Z2957" t="s"/>
      <c r="AA2957" t="s"/>
      <c r="AB2957" t="s">
        <v>32113</v>
      </c>
      <c r="AC2957" t="s">
        <v>32114</v>
      </c>
      <c r="AD2957" t="s">
        <v>93</v>
      </c>
      <c r="AE2957" t="s">
        <v>44</v>
      </c>
      <c r="AF2957" t="s">
        <v>32115</v>
      </c>
      <c r="AG2957" t="s">
        <v>14153</v>
      </c>
      <c r="AH2957" t="s">
        <v>44</v>
      </c>
      <c r="AI2957" t="s">
        <v>32116</v>
      </c>
      <c r="AJ2957" t="s">
        <v>92</v>
      </c>
      <c r="AK2957" t="s">
        <v>66</v>
      </c>
    </row>
    <row r="2958" spans="1:38">
      <c r="A2958" t="s">
        <v>32117</v>
      </c>
      <c r="B2958" t="s">
        <v>32118</v>
      </c>
      <c r="C2958" t="s">
        <v>32119</v>
      </c>
      <c r="D2958" t="s">
        <v>32120</v>
      </c>
      <c r="E2958" t="s">
        <v>32121</v>
      </c>
      <c r="F2958" t="s">
        <v>857</v>
      </c>
      <c r="G2958" t="s">
        <v>50</v>
      </c>
      <c r="H2958" t="s">
        <v>51</v>
      </c>
      <c r="I2958" t="s">
        <v>31103</v>
      </c>
      <c r="J2958" t="s">
        <v>684</v>
      </c>
      <c r="K2958" t="s">
        <v>54</v>
      </c>
      <c r="L2958" t="s">
        <v>189</v>
      </c>
      <c r="M2958" t="s">
        <v>190</v>
      </c>
      <c r="N2958" t="s">
        <v>191</v>
      </c>
      <c r="O2958" t="s">
        <v>79</v>
      </c>
      <c r="P2958" t="s"/>
      <c r="Q2958" t="s"/>
      <c r="R2958" t="s"/>
      <c r="S2958" t="s"/>
      <c r="T2958" t="s"/>
      <c r="U2958" t="s"/>
      <c r="V2958" t="s"/>
      <c r="W2958" t="s"/>
      <c r="X2958" t="s"/>
      <c r="Y2958" t="s"/>
      <c r="Z2958" t="s"/>
      <c r="AA2958" t="s"/>
      <c r="AB2958" t="s">
        <v>32122</v>
      </c>
      <c r="AC2958" t="s">
        <v>32123</v>
      </c>
      <c r="AD2958" t="s">
        <v>59</v>
      </c>
      <c r="AE2958" t="s">
        <v>107</v>
      </c>
      <c r="AF2958" t="s">
        <v>32124</v>
      </c>
      <c r="AG2958" t="s">
        <v>32125</v>
      </c>
      <c r="AH2958" t="s">
        <v>112</v>
      </c>
      <c r="AI2958" t="s">
        <v>32126</v>
      </c>
      <c r="AJ2958" t="s">
        <v>92</v>
      </c>
      <c r="AK2958" t="s">
        <v>66</v>
      </c>
    </row>
    <row r="2959" spans="1:38">
      <c r="A2959" t="s">
        <v>32127</v>
      </c>
      <c r="B2959" t="s">
        <v>32128</v>
      </c>
      <c r="C2959" t="s">
        <v>32129</v>
      </c>
      <c r="D2959" t="s">
        <v>32130</v>
      </c>
      <c r="E2959" t="s">
        <v>32131</v>
      </c>
      <c r="F2959" t="s">
        <v>697</v>
      </c>
      <c r="G2959" t="s">
        <v>50</v>
      </c>
      <c r="H2959" t="s">
        <v>51</v>
      </c>
      <c r="I2959" t="s">
        <v>1155</v>
      </c>
      <c r="J2959" t="s">
        <v>187</v>
      </c>
      <c r="K2959" t="s">
        <v>188</v>
      </c>
      <c r="L2959" t="s">
        <v>1880</v>
      </c>
      <c r="M2959" t="s">
        <v>1881</v>
      </c>
      <c r="N2959" t="s">
        <v>2754</v>
      </c>
      <c r="O2959" t="s">
        <v>112</v>
      </c>
      <c r="P2959" t="s">
        <v>32132</v>
      </c>
      <c r="Q2959" t="s">
        <v>124</v>
      </c>
      <c r="R2959" t="s"/>
      <c r="S2959" t="s">
        <v>18355</v>
      </c>
      <c r="T2959" t="s">
        <v>63</v>
      </c>
      <c r="U2959" t="s"/>
      <c r="V2959" t="s"/>
      <c r="W2959" t="s"/>
      <c r="X2959" t="s"/>
      <c r="Y2959" t="s"/>
      <c r="Z2959" t="s"/>
      <c r="AA2959" t="s"/>
      <c r="AB2959" t="s">
        <v>32133</v>
      </c>
      <c r="AC2959" t="s">
        <v>32134</v>
      </c>
      <c r="AD2959" t="s">
        <v>112</v>
      </c>
      <c r="AE2959" t="s">
        <v>60</v>
      </c>
      <c r="AF2959" t="s">
        <v>32135</v>
      </c>
      <c r="AG2959" t="s">
        <v>23093</v>
      </c>
      <c r="AH2959" t="s">
        <v>67</v>
      </c>
      <c r="AI2959" t="s">
        <v>32136</v>
      </c>
      <c r="AJ2959" t="s">
        <v>92</v>
      </c>
      <c r="AK2959" t="s">
        <v>66</v>
      </c>
    </row>
    <row r="2960" spans="1:38">
      <c r="A2960" t="s">
        <v>32137</v>
      </c>
      <c r="B2960" t="s">
        <v>32138</v>
      </c>
      <c r="C2960" t="s">
        <v>32139</v>
      </c>
      <c r="D2960" t="s">
        <v>32140</v>
      </c>
      <c r="E2960" t="s">
        <v>32141</v>
      </c>
      <c r="F2960" t="s">
        <v>98</v>
      </c>
      <c r="G2960" t="s">
        <v>50</v>
      </c>
      <c r="H2960" t="s">
        <v>51</v>
      </c>
      <c r="I2960" t="s">
        <v>1037</v>
      </c>
      <c r="J2960" t="s">
        <v>1038</v>
      </c>
      <c r="K2960" t="s">
        <v>354</v>
      </c>
      <c r="L2960" t="s">
        <v>582</v>
      </c>
      <c r="M2960" t="s">
        <v>871</v>
      </c>
      <c r="N2960" t="s">
        <v>2047</v>
      </c>
      <c r="O2960" t="s">
        <v>241</v>
      </c>
      <c r="P2960" t="s">
        <v>32142</v>
      </c>
      <c r="Q2960" t="s">
        <v>112</v>
      </c>
      <c r="R2960" t="s">
        <v>32143</v>
      </c>
      <c r="S2960" t="s"/>
      <c r="T2960" t="s"/>
      <c r="U2960" t="s"/>
      <c r="V2960" t="s"/>
      <c r="W2960" t="s"/>
      <c r="X2960" t="s"/>
      <c r="Y2960" t="s"/>
      <c r="Z2960" t="s"/>
      <c r="AA2960" t="s"/>
      <c r="AB2960" t="s">
        <v>32144</v>
      </c>
      <c r="AC2960" t="s">
        <v>32145</v>
      </c>
      <c r="AD2960" t="s">
        <v>124</v>
      </c>
      <c r="AE2960" t="s">
        <v>44</v>
      </c>
      <c r="AF2960" t="s">
        <v>32146</v>
      </c>
      <c r="AG2960" t="s">
        <v>32147</v>
      </c>
      <c r="AH2960" t="s">
        <v>209</v>
      </c>
      <c r="AI2960" t="s">
        <v>32148</v>
      </c>
      <c r="AJ2960" t="s">
        <v>92</v>
      </c>
      <c r="AK2960" t="s">
        <v>66</v>
      </c>
    </row>
    <row r="2961" spans="1:38">
      <c r="A2961" t="s">
        <v>17210</v>
      </c>
      <c r="B2961" t="s">
        <v>32149</v>
      </c>
      <c r="C2961" t="s">
        <v>32150</v>
      </c>
      <c r="D2961" t="s">
        <v>32151</v>
      </c>
      <c r="E2961" t="s">
        <v>32152</v>
      </c>
      <c r="F2961" t="s">
        <v>697</v>
      </c>
      <c r="G2961" t="s">
        <v>72</v>
      </c>
      <c r="H2961" t="s">
        <v>51</v>
      </c>
      <c r="I2961" t="s">
        <v>32153</v>
      </c>
      <c r="J2961" t="s">
        <v>7599</v>
      </c>
      <c r="K2961" t="s">
        <v>453</v>
      </c>
      <c r="L2961" t="s">
        <v>272</v>
      </c>
      <c r="M2961" t="s">
        <v>273</v>
      </c>
      <c r="N2961" t="s">
        <v>274</v>
      </c>
      <c r="O2961" t="s">
        <v>79</v>
      </c>
      <c r="P2961" t="s"/>
      <c r="Q2961" t="s"/>
      <c r="R2961" t="s"/>
      <c r="S2961" t="s"/>
      <c r="T2961" t="s"/>
      <c r="U2961" t="s"/>
      <c r="V2961" t="s">
        <v>67</v>
      </c>
      <c r="W2961" t="s">
        <v>32154</v>
      </c>
      <c r="X2961" t="s"/>
      <c r="Y2961" t="s"/>
      <c r="Z2961" t="s"/>
      <c r="AA2961" t="s">
        <v>84</v>
      </c>
      <c r="AB2961" t="s">
        <v>32155</v>
      </c>
      <c r="AC2961" t="s">
        <v>32155</v>
      </c>
      <c r="AD2961" t="s">
        <v>59</v>
      </c>
      <c r="AE2961" t="s">
        <v>107</v>
      </c>
      <c r="AF2961" t="s">
        <v>32156</v>
      </c>
      <c r="AG2961" t="s">
        <v>32157</v>
      </c>
      <c r="AH2961" t="s">
        <v>112</v>
      </c>
      <c r="AI2961" t="s">
        <v>32158</v>
      </c>
      <c r="AJ2961" t="s">
        <v>92</v>
      </c>
      <c r="AK2961" t="s">
        <v>66</v>
      </c>
    </row>
    <row r="2962" spans="1:38">
      <c r="A2962" t="s">
        <v>32159</v>
      </c>
      <c r="B2962" t="s">
        <v>32160</v>
      </c>
      <c r="C2962" t="s">
        <v>32161</v>
      </c>
      <c r="D2962" t="s">
        <v>32162</v>
      </c>
      <c r="E2962" t="s">
        <v>32163</v>
      </c>
      <c r="F2962" t="s">
        <v>541</v>
      </c>
      <c r="G2962" t="s">
        <v>72</v>
      </c>
      <c r="H2962" t="s">
        <v>51</v>
      </c>
      <c r="I2962" t="s">
        <v>24425</v>
      </c>
      <c r="J2962" t="s">
        <v>24426</v>
      </c>
      <c r="K2962" t="s">
        <v>138</v>
      </c>
      <c r="L2962" t="s">
        <v>526</v>
      </c>
      <c r="M2962" t="s">
        <v>527</v>
      </c>
      <c r="N2962" t="s">
        <v>2620</v>
      </c>
      <c r="O2962" t="s">
        <v>79</v>
      </c>
      <c r="P2962" t="s">
        <v>32164</v>
      </c>
      <c r="Q2962" t="s">
        <v>67</v>
      </c>
      <c r="R2962" t="s">
        <v>32165</v>
      </c>
      <c r="S2962" t="s"/>
      <c r="T2962" t="s"/>
      <c r="U2962" t="s">
        <v>32166</v>
      </c>
      <c r="V2962" t="s">
        <v>67</v>
      </c>
      <c r="W2962" t="s">
        <v>32165</v>
      </c>
      <c r="X2962" t="s"/>
      <c r="Y2962" t="s"/>
      <c r="Z2962" t="s"/>
      <c r="AA2962" t="s">
        <v>84</v>
      </c>
      <c r="AB2962" t="s">
        <v>32167</v>
      </c>
      <c r="AC2962" t="s">
        <v>32167</v>
      </c>
      <c r="AD2962" t="s">
        <v>192</v>
      </c>
      <c r="AE2962" t="s">
        <v>2323</v>
      </c>
      <c r="AF2962" t="s">
        <v>32168</v>
      </c>
      <c r="AG2962" t="s">
        <v>32169</v>
      </c>
      <c r="AH2962" t="s">
        <v>209</v>
      </c>
      <c r="AI2962" t="s">
        <v>32170</v>
      </c>
      <c r="AJ2962" t="s">
        <v>92</v>
      </c>
      <c r="AK2962" t="s">
        <v>66</v>
      </c>
    </row>
    <row r="2963" spans="1:38">
      <c r="A2963" t="s">
        <v>32171</v>
      </c>
      <c r="B2963" t="s">
        <v>32172</v>
      </c>
      <c r="C2963" t="s">
        <v>32173</v>
      </c>
      <c r="D2963" t="s">
        <v>32174</v>
      </c>
      <c r="E2963" t="s">
        <v>32175</v>
      </c>
      <c r="F2963" t="s"/>
      <c r="G2963" t="s">
        <v>50</v>
      </c>
      <c r="H2963" t="s">
        <v>51</v>
      </c>
      <c r="I2963" t="s"/>
      <c r="J2963" t="s"/>
      <c r="K2963" t="s"/>
      <c r="L2963" t="s">
        <v>120</v>
      </c>
      <c r="M2963" t="s">
        <v>382</v>
      </c>
      <c r="N2963" t="s">
        <v>383</v>
      </c>
      <c r="O2963" t="s"/>
      <c r="P2963" t="s"/>
      <c r="Q2963" t="s">
        <v>44</v>
      </c>
      <c r="R2963" t="s"/>
      <c r="S2963" t="s"/>
      <c r="T2963" t="s"/>
      <c r="U2963" t="s"/>
      <c r="V2963" t="s"/>
      <c r="W2963" t="s"/>
      <c r="X2963" t="s"/>
      <c r="Y2963" t="s"/>
      <c r="Z2963" t="s"/>
      <c r="AA2963" t="s"/>
      <c r="AB2963" t="s">
        <v>32176</v>
      </c>
      <c r="AC2963" t="s">
        <v>32176</v>
      </c>
      <c r="AD2963" t="s">
        <v>110</v>
      </c>
      <c r="AE2963" t="s">
        <v>44</v>
      </c>
      <c r="AF2963" t="s">
        <v>32177</v>
      </c>
      <c r="AG2963" t="s">
        <v>32178</v>
      </c>
      <c r="AH2963" t="s">
        <v>149</v>
      </c>
      <c r="AI2963" t="s">
        <v>32179</v>
      </c>
      <c r="AJ2963" t="s">
        <v>32180</v>
      </c>
      <c r="AK2963" t="s">
        <v>66</v>
      </c>
    </row>
    <row r="2964" spans="1:38">
      <c r="A2964" t="s">
        <v>32181</v>
      </c>
      <c r="B2964" t="s">
        <v>32182</v>
      </c>
      <c r="C2964" t="s">
        <v>32183</v>
      </c>
      <c r="D2964" t="s">
        <v>32184</v>
      </c>
      <c r="E2964" t="s">
        <v>32185</v>
      </c>
      <c r="F2964" t="s">
        <v>396</v>
      </c>
      <c r="G2964" t="s">
        <v>50</v>
      </c>
      <c r="H2964" t="s">
        <v>51</v>
      </c>
      <c r="I2964" t="s">
        <v>32186</v>
      </c>
      <c r="J2964" t="s"/>
      <c r="K2964" t="s">
        <v>4255</v>
      </c>
      <c r="L2964" t="s">
        <v>582</v>
      </c>
      <c r="M2964" t="s">
        <v>871</v>
      </c>
      <c r="N2964" t="s">
        <v>1520</v>
      </c>
      <c r="O2964" t="s"/>
      <c r="P2964" t="s"/>
      <c r="Q2964" t="s">
        <v>44</v>
      </c>
      <c r="R2964" t="s"/>
      <c r="S2964" t="s"/>
      <c r="T2964" t="s"/>
      <c r="U2964" t="s"/>
      <c r="V2964" t="s"/>
      <c r="W2964" t="s"/>
      <c r="X2964" t="s"/>
      <c r="Y2964" t="s"/>
      <c r="Z2964" t="s"/>
      <c r="AA2964" t="s"/>
      <c r="AB2964" t="s">
        <v>32187</v>
      </c>
      <c r="AC2964" t="s">
        <v>32187</v>
      </c>
      <c r="AD2964" t="s">
        <v>63</v>
      </c>
      <c r="AE2964" t="s">
        <v>44</v>
      </c>
      <c r="AF2964" t="s">
        <v>32188</v>
      </c>
      <c r="AG2964" t="s">
        <v>16829</v>
      </c>
      <c r="AH2964" t="s">
        <v>151</v>
      </c>
      <c r="AI2964" t="s">
        <v>32189</v>
      </c>
      <c r="AJ2964" t="s">
        <v>32190</v>
      </c>
      <c r="AK2964" t="s">
        <v>66</v>
      </c>
    </row>
    <row r="2965" spans="1:38">
      <c r="A2965" t="s">
        <v>2954</v>
      </c>
      <c r="B2965" t="s">
        <v>32191</v>
      </c>
      <c r="C2965" t="s">
        <v>32192</v>
      </c>
      <c r="D2965" t="s">
        <v>32193</v>
      </c>
      <c r="E2965" t="s">
        <v>32194</v>
      </c>
      <c r="F2965" t="s">
        <v>255</v>
      </c>
      <c r="G2965" t="s">
        <v>50</v>
      </c>
      <c r="H2965" t="s">
        <v>51</v>
      </c>
      <c r="I2965" t="s">
        <v>3101</v>
      </c>
      <c r="J2965" t="s"/>
      <c r="K2965" t="s">
        <v>1784</v>
      </c>
      <c r="L2965" t="s">
        <v>808</v>
      </c>
      <c r="M2965" t="s">
        <v>884</v>
      </c>
      <c r="N2965" t="s">
        <v>885</v>
      </c>
      <c r="O2965" t="s"/>
      <c r="P2965" t="s">
        <v>8143</v>
      </c>
      <c r="Q2965" t="s">
        <v>93</v>
      </c>
      <c r="R2965" t="s">
        <v>32195</v>
      </c>
      <c r="S2965" t="s"/>
      <c r="T2965" t="s"/>
      <c r="U2965" t="s"/>
      <c r="V2965" t="s"/>
      <c r="W2965" t="s"/>
      <c r="X2965" t="s"/>
      <c r="Y2965" t="s"/>
      <c r="Z2965" t="s"/>
      <c r="AA2965" t="s"/>
      <c r="AB2965" t="s">
        <v>32196</v>
      </c>
      <c r="AC2965" t="s">
        <v>32196</v>
      </c>
      <c r="AD2965" t="s">
        <v>86</v>
      </c>
      <c r="AE2965" t="s">
        <v>44</v>
      </c>
      <c r="AF2965" t="s">
        <v>32197</v>
      </c>
      <c r="AG2965" t="s">
        <v>32198</v>
      </c>
      <c r="AH2965" t="s">
        <v>86</v>
      </c>
      <c r="AI2965" t="s">
        <v>32199</v>
      </c>
      <c r="AJ2965" t="s">
        <v>32200</v>
      </c>
      <c r="AK2965" t="s">
        <v>66</v>
      </c>
    </row>
    <row r="2966" spans="1:38">
      <c r="A2966" t="s">
        <v>32201</v>
      </c>
      <c r="B2966" t="s">
        <v>32202</v>
      </c>
      <c r="C2966" t="s">
        <v>32203</v>
      </c>
      <c r="D2966" t="s">
        <v>32204</v>
      </c>
      <c r="E2966" t="s">
        <v>32205</v>
      </c>
      <c r="F2966" t="s">
        <v>233</v>
      </c>
      <c r="G2966" t="s">
        <v>50</v>
      </c>
      <c r="H2966" t="s">
        <v>51</v>
      </c>
      <c r="I2966" t="s">
        <v>6887</v>
      </c>
      <c r="J2966" t="s"/>
      <c r="K2966" t="s">
        <v>1784</v>
      </c>
      <c r="L2966" t="s">
        <v>55</v>
      </c>
      <c r="M2966" t="s">
        <v>56</v>
      </c>
      <c r="N2966" t="s">
        <v>672</v>
      </c>
      <c r="O2966" t="s"/>
      <c r="P2966" t="s"/>
      <c r="Q2966" t="s">
        <v>44</v>
      </c>
      <c r="R2966" t="s"/>
      <c r="S2966" t="s"/>
      <c r="T2966" t="s"/>
      <c r="U2966" t="s"/>
      <c r="V2966" t="s"/>
      <c r="W2966" t="s"/>
      <c r="X2966" t="s"/>
      <c r="Y2966" t="s"/>
      <c r="Z2966" t="s"/>
      <c r="AA2966" t="s"/>
      <c r="AB2966" t="s">
        <v>32206</v>
      </c>
      <c r="AC2966" t="s">
        <v>32207</v>
      </c>
      <c r="AD2966" t="s">
        <v>151</v>
      </c>
      <c r="AE2966" t="s">
        <v>44</v>
      </c>
      <c r="AF2966" t="s">
        <v>32208</v>
      </c>
      <c r="AG2966" t="s">
        <v>32209</v>
      </c>
      <c r="AH2966" t="s">
        <v>93</v>
      </c>
      <c r="AI2966" t="s">
        <v>32210</v>
      </c>
      <c r="AJ2966" t="s">
        <v>32211</v>
      </c>
      <c r="AK2966" t="s">
        <v>66</v>
      </c>
    </row>
    <row r="2967" spans="1:38">
      <c r="A2967" t="s">
        <v>8376</v>
      </c>
      <c r="B2967" t="s">
        <v>32212</v>
      </c>
      <c r="C2967" t="s">
        <v>32213</v>
      </c>
      <c r="D2967" t="s">
        <v>32214</v>
      </c>
      <c r="E2967" t="s">
        <v>32215</v>
      </c>
      <c r="F2967" t="s">
        <v>5016</v>
      </c>
      <c r="G2967" t="s">
        <v>50</v>
      </c>
      <c r="H2967" t="s">
        <v>51</v>
      </c>
      <c r="I2967" t="s">
        <v>1024</v>
      </c>
      <c r="J2967" t="s">
        <v>53</v>
      </c>
      <c r="K2967" t="s">
        <v>54</v>
      </c>
      <c r="L2967" t="s">
        <v>55</v>
      </c>
      <c r="M2967" t="s">
        <v>56</v>
      </c>
      <c r="N2967" t="s">
        <v>441</v>
      </c>
      <c r="O2967" t="s"/>
      <c r="P2967" t="s">
        <v>755</v>
      </c>
      <c r="Q2967" t="s">
        <v>67</v>
      </c>
      <c r="R2967" t="s"/>
      <c r="S2967" t="s"/>
      <c r="T2967" t="s"/>
      <c r="U2967" t="s"/>
      <c r="V2967" t="s"/>
      <c r="W2967" t="s"/>
      <c r="X2967" t="s"/>
      <c r="Y2967" t="s"/>
      <c r="Z2967" t="s"/>
      <c r="AA2967" t="s"/>
      <c r="AB2967" t="s">
        <v>32216</v>
      </c>
      <c r="AC2967" t="s">
        <v>32216</v>
      </c>
      <c r="AD2967" t="s">
        <v>110</v>
      </c>
      <c r="AE2967" t="s">
        <v>44</v>
      </c>
      <c r="AF2967" t="s">
        <v>32217</v>
      </c>
      <c r="AG2967" t="s">
        <v>32218</v>
      </c>
      <c r="AH2967" t="s">
        <v>93</v>
      </c>
      <c r="AI2967" t="s">
        <v>32219</v>
      </c>
      <c r="AJ2967" t="s">
        <v>32220</v>
      </c>
      <c r="AK2967" t="s">
        <v>66</v>
      </c>
    </row>
    <row r="2968" spans="1:38">
      <c r="A2968" t="s">
        <v>32221</v>
      </c>
      <c r="B2968" t="s">
        <v>32222</v>
      </c>
      <c r="C2968" t="s">
        <v>32223</v>
      </c>
      <c r="D2968" t="s">
        <v>32224</v>
      </c>
      <c r="E2968" t="s">
        <v>32225</v>
      </c>
      <c r="F2968" t="s">
        <v>185</v>
      </c>
      <c r="G2968" t="s">
        <v>50</v>
      </c>
      <c r="H2968" t="s">
        <v>234</v>
      </c>
      <c r="I2968" t="s">
        <v>2462</v>
      </c>
      <c r="J2968" t="s"/>
      <c r="K2968" t="s">
        <v>1395</v>
      </c>
      <c r="L2968" t="s">
        <v>932</v>
      </c>
      <c r="M2968" t="s">
        <v>932</v>
      </c>
      <c r="N2968" t="s">
        <v>19379</v>
      </c>
      <c r="O2968" t="s">
        <v>59</v>
      </c>
      <c r="P2968" t="s"/>
      <c r="Q2968" t="s">
        <v>93</v>
      </c>
      <c r="R2968" t="s">
        <v>32226</v>
      </c>
      <c r="S2968" t="s">
        <v>32227</v>
      </c>
      <c r="T2968" t="s">
        <v>63</v>
      </c>
      <c r="U2968" t="s">
        <v>32228</v>
      </c>
      <c r="V2968" t="s">
        <v>67</v>
      </c>
      <c r="W2968" t="s"/>
      <c r="X2968" t="s"/>
      <c r="Y2968" t="s"/>
      <c r="Z2968" t="s">
        <v>32229</v>
      </c>
      <c r="AA2968" t="s">
        <v>84</v>
      </c>
      <c r="AB2968" t="s">
        <v>32230</v>
      </c>
      <c r="AC2968" t="s">
        <v>32230</v>
      </c>
      <c r="AD2968" t="s">
        <v>59</v>
      </c>
      <c r="AE2968" t="s">
        <v>277</v>
      </c>
      <c r="AF2968" t="s">
        <v>32231</v>
      </c>
      <c r="AG2968" t="s">
        <v>32232</v>
      </c>
      <c r="AH2968" t="s">
        <v>93</v>
      </c>
      <c r="AI2968" t="s">
        <v>32233</v>
      </c>
      <c r="AJ2968" t="s">
        <v>92</v>
      </c>
      <c r="AK2968" t="s">
        <v>66</v>
      </c>
    </row>
    <row r="2969" spans="1:38">
      <c r="A2969" t="s">
        <v>32234</v>
      </c>
      <c r="B2969" t="s">
        <v>32235</v>
      </c>
      <c r="C2969" t="s">
        <v>32236</v>
      </c>
      <c r="D2969" t="s">
        <v>32237</v>
      </c>
      <c r="E2969" t="s">
        <v>32238</v>
      </c>
      <c r="F2969" t="s">
        <v>49</v>
      </c>
      <c r="G2969" t="s">
        <v>50</v>
      </c>
      <c r="H2969" t="s">
        <v>51</v>
      </c>
      <c r="I2969" t="s">
        <v>32239</v>
      </c>
      <c r="J2969" t="s"/>
      <c r="K2969" t="s">
        <v>2306</v>
      </c>
      <c r="L2969" t="s">
        <v>55</v>
      </c>
      <c r="M2969" t="s">
        <v>56</v>
      </c>
      <c r="N2969" t="s">
        <v>441</v>
      </c>
      <c r="O2969" t="s"/>
      <c r="P2969" t="s"/>
      <c r="Q2969" t="s">
        <v>44</v>
      </c>
      <c r="R2969" t="s"/>
      <c r="S2969" t="s"/>
      <c r="T2969" t="s"/>
      <c r="U2969" t="s"/>
      <c r="V2969" t="s"/>
      <c r="W2969" t="s"/>
      <c r="X2969" t="s"/>
      <c r="Y2969" t="s"/>
      <c r="Z2969" t="s"/>
      <c r="AA2969" t="s"/>
      <c r="AB2969" t="s">
        <v>32240</v>
      </c>
      <c r="AC2969" t="s">
        <v>32240</v>
      </c>
      <c r="AD2969" t="s">
        <v>110</v>
      </c>
      <c r="AE2969" t="s">
        <v>1254</v>
      </c>
      <c r="AF2969" t="s">
        <v>32241</v>
      </c>
      <c r="AG2969" t="s">
        <v>32242</v>
      </c>
      <c r="AH2969" t="s">
        <v>192</v>
      </c>
      <c r="AI2969" t="s">
        <v>32243</v>
      </c>
      <c r="AJ2969" t="s">
        <v>32244</v>
      </c>
      <c r="AK2969" t="s">
        <v>66</v>
      </c>
    </row>
    <row r="2970" spans="1:38">
      <c r="A2970" t="s">
        <v>32245</v>
      </c>
      <c r="B2970" t="s">
        <v>32246</v>
      </c>
      <c r="C2970" t="s">
        <v>32247</v>
      </c>
      <c r="D2970" t="s">
        <v>32248</v>
      </c>
      <c r="E2970" t="s">
        <v>32249</v>
      </c>
      <c r="F2970" t="s">
        <v>3538</v>
      </c>
      <c r="G2970" t="s">
        <v>50</v>
      </c>
      <c r="H2970" t="s">
        <v>51</v>
      </c>
      <c r="I2970" t="s">
        <v>13660</v>
      </c>
      <c r="J2970" t="s">
        <v>11979</v>
      </c>
      <c r="K2970" t="s">
        <v>237</v>
      </c>
      <c r="L2970" t="s">
        <v>355</v>
      </c>
      <c r="M2970" t="s">
        <v>356</v>
      </c>
      <c r="N2970" t="s">
        <v>357</v>
      </c>
      <c r="O2970" t="s">
        <v>241</v>
      </c>
      <c r="P2970" t="s"/>
      <c r="Q2970" t="s"/>
      <c r="R2970" t="s"/>
      <c r="S2970" t="s"/>
      <c r="T2970" t="s"/>
      <c r="U2970" t="s">
        <v>32250</v>
      </c>
      <c r="V2970" t="s">
        <v>67</v>
      </c>
      <c r="W2970" t="s"/>
      <c r="X2970" t="s"/>
      <c r="Y2970" t="s"/>
      <c r="Z2970" t="s"/>
      <c r="AA2970" t="s">
        <v>84</v>
      </c>
      <c r="AB2970" t="s">
        <v>32251</v>
      </c>
      <c r="AC2970" t="s">
        <v>32252</v>
      </c>
      <c r="AD2970" t="s">
        <v>59</v>
      </c>
      <c r="AE2970" t="s">
        <v>44</v>
      </c>
      <c r="AF2970" t="s">
        <v>32253</v>
      </c>
      <c r="AG2970" t="s">
        <v>15995</v>
      </c>
      <c r="AH2970" t="s">
        <v>151</v>
      </c>
      <c r="AI2970" t="s">
        <v>32254</v>
      </c>
      <c r="AJ2970" t="s">
        <v>92</v>
      </c>
      <c r="AK2970" t="s">
        <v>66</v>
      </c>
    </row>
    <row r="2971" spans="1:38">
      <c r="A2971" t="s">
        <v>32255</v>
      </c>
      <c r="B2971" t="s">
        <v>32256</v>
      </c>
      <c r="C2971" t="s">
        <v>32257</v>
      </c>
      <c r="D2971" t="s">
        <v>32258</v>
      </c>
      <c r="E2971" t="s">
        <v>32259</v>
      </c>
      <c r="F2971" t="s">
        <v>233</v>
      </c>
      <c r="G2971" t="s">
        <v>50</v>
      </c>
      <c r="H2971" t="s">
        <v>51</v>
      </c>
      <c r="I2971" t="s">
        <v>5618</v>
      </c>
      <c r="J2971" t="s">
        <v>795</v>
      </c>
      <c r="K2971" t="s">
        <v>188</v>
      </c>
      <c r="L2971" t="s">
        <v>582</v>
      </c>
      <c r="M2971" t="s">
        <v>583</v>
      </c>
      <c r="N2971" t="s">
        <v>584</v>
      </c>
      <c r="O2971" t="s"/>
      <c r="P2971" t="s"/>
      <c r="Q2971" t="s">
        <v>44</v>
      </c>
      <c r="R2971" t="s"/>
      <c r="S2971" t="s"/>
      <c r="T2971" t="s"/>
      <c r="U2971" t="s"/>
      <c r="V2971" t="s"/>
      <c r="W2971" t="s"/>
      <c r="X2971" t="s"/>
      <c r="Y2971" t="s"/>
      <c r="Z2971" t="s"/>
      <c r="AA2971" t="s"/>
      <c r="AB2971" t="s">
        <v>32260</v>
      </c>
      <c r="AC2971" t="s">
        <v>32260</v>
      </c>
      <c r="AD2971" t="s">
        <v>174</v>
      </c>
      <c r="AE2971" t="s">
        <v>44</v>
      </c>
      <c r="AF2971" t="s">
        <v>32261</v>
      </c>
      <c r="AG2971" t="s">
        <v>32262</v>
      </c>
      <c r="AH2971" t="s">
        <v>86</v>
      </c>
      <c r="AI2971" t="s">
        <v>32263</v>
      </c>
      <c r="AJ2971" t="s">
        <v>32264</v>
      </c>
      <c r="AK2971" t="s">
        <v>66</v>
      </c>
    </row>
    <row r="2972" spans="1:38">
      <c r="A2972" t="s">
        <v>24524</v>
      </c>
      <c r="B2972" t="s">
        <v>32265</v>
      </c>
      <c r="C2972" t="s">
        <v>32266</v>
      </c>
      <c r="D2972" t="s">
        <v>32267</v>
      </c>
      <c r="E2972" t="s">
        <v>32268</v>
      </c>
      <c r="F2972" t="s">
        <v>1912</v>
      </c>
      <c r="G2972" t="s">
        <v>72</v>
      </c>
      <c r="H2972" t="s">
        <v>51</v>
      </c>
      <c r="I2972" t="s">
        <v>32269</v>
      </c>
      <c r="J2972" t="s">
        <v>1986</v>
      </c>
      <c r="K2972" t="s">
        <v>984</v>
      </c>
      <c r="L2972" t="s">
        <v>1701</v>
      </c>
      <c r="M2972" t="s">
        <v>1701</v>
      </c>
      <c r="N2972" t="s">
        <v>1702</v>
      </c>
      <c r="O2972" t="s">
        <v>518</v>
      </c>
      <c r="P2972" t="s"/>
      <c r="Q2972" t="s"/>
      <c r="R2972" t="s"/>
      <c r="S2972" t="s"/>
      <c r="T2972" t="s">
        <v>67</v>
      </c>
      <c r="U2972" t="s">
        <v>32270</v>
      </c>
      <c r="V2972" t="s">
        <v>67</v>
      </c>
      <c r="W2972" t="s">
        <v>32271</v>
      </c>
      <c r="X2972" t="s"/>
      <c r="Y2972" t="s"/>
      <c r="Z2972" t="s"/>
      <c r="AA2972" t="s">
        <v>84</v>
      </c>
      <c r="AB2972" t="s">
        <v>32272</v>
      </c>
      <c r="AC2972" t="s">
        <v>32273</v>
      </c>
      <c r="AD2972" t="s">
        <v>86</v>
      </c>
      <c r="AE2972" t="s">
        <v>44</v>
      </c>
      <c r="AF2972" t="s">
        <v>32274</v>
      </c>
      <c r="AG2972" t="s">
        <v>16742</v>
      </c>
      <c r="AH2972" t="s">
        <v>209</v>
      </c>
      <c r="AI2972" t="s">
        <v>32275</v>
      </c>
      <c r="AJ2972" t="s">
        <v>92</v>
      </c>
      <c r="AK2972" t="s">
        <v>66</v>
      </c>
    </row>
    <row r="2973" spans="1:38">
      <c r="A2973" t="s">
        <v>32276</v>
      </c>
      <c r="B2973" t="s">
        <v>32277</v>
      </c>
      <c r="C2973" t="s">
        <v>32278</v>
      </c>
      <c r="D2973" t="s">
        <v>32279</v>
      </c>
      <c r="E2973" t="s">
        <v>32280</v>
      </c>
      <c r="F2973" t="s">
        <v>4950</v>
      </c>
      <c r="G2973" t="s">
        <v>72</v>
      </c>
      <c r="H2973" t="s">
        <v>51</v>
      </c>
      <c r="I2973" t="s">
        <v>32281</v>
      </c>
      <c r="J2973" t="s">
        <v>26564</v>
      </c>
      <c r="K2973" t="s">
        <v>2476</v>
      </c>
      <c r="L2973" t="s">
        <v>139</v>
      </c>
      <c r="M2973" t="s">
        <v>500</v>
      </c>
      <c r="N2973" t="s">
        <v>501</v>
      </c>
      <c r="O2973" t="s">
        <v>241</v>
      </c>
      <c r="P2973" t="s"/>
      <c r="Q2973" t="s"/>
      <c r="R2973" t="s"/>
      <c r="S2973" t="s"/>
      <c r="T2973" t="s"/>
      <c r="U2973" t="s"/>
      <c r="V2973" t="s">
        <v>67</v>
      </c>
      <c r="W2973" t="s">
        <v>18307</v>
      </c>
      <c r="X2973" t="s"/>
      <c r="Y2973" t="s"/>
      <c r="Z2973" t="s"/>
      <c r="AA2973" t="s">
        <v>84</v>
      </c>
      <c r="AB2973" t="s">
        <v>32282</v>
      </c>
      <c r="AC2973" t="s">
        <v>32283</v>
      </c>
      <c r="AD2973" t="s">
        <v>63</v>
      </c>
      <c r="AE2973" t="s">
        <v>387</v>
      </c>
      <c r="AF2973" t="s">
        <v>32284</v>
      </c>
      <c r="AG2973" t="s">
        <v>31580</v>
      </c>
      <c r="AH2973" t="s">
        <v>67</v>
      </c>
      <c r="AI2973" t="s">
        <v>32285</v>
      </c>
      <c r="AJ2973" t="s">
        <v>92</v>
      </c>
      <c r="AK2973" t="s">
        <v>66</v>
      </c>
    </row>
    <row r="2974" spans="1:38">
      <c r="A2974" t="s">
        <v>32286</v>
      </c>
      <c r="B2974" t="s">
        <v>32287</v>
      </c>
      <c r="C2974" t="s">
        <v>32288</v>
      </c>
      <c r="D2974" t="s">
        <v>32289</v>
      </c>
      <c r="E2974" t="s">
        <v>32290</v>
      </c>
      <c r="F2974" t="s">
        <v>98</v>
      </c>
      <c r="G2974" t="s">
        <v>50</v>
      </c>
      <c r="H2974" t="s">
        <v>51</v>
      </c>
      <c r="I2974" t="s">
        <v>32291</v>
      </c>
      <c r="J2974" t="s"/>
      <c r="K2974" t="s">
        <v>581</v>
      </c>
      <c r="L2974" t="s">
        <v>238</v>
      </c>
      <c r="M2974" t="s">
        <v>239</v>
      </c>
      <c r="N2974" t="s">
        <v>1948</v>
      </c>
      <c r="O2974" t="s">
        <v>507</v>
      </c>
      <c r="P2974" t="s"/>
      <c r="Q2974" t="s"/>
      <c r="R2974" t="s"/>
      <c r="S2974" t="s"/>
      <c r="T2974" t="s"/>
      <c r="U2974" t="s"/>
      <c r="V2974" t="s"/>
      <c r="W2974" t="s"/>
      <c r="X2974" t="s"/>
      <c r="Y2974" t="s"/>
      <c r="Z2974" t="s"/>
      <c r="AA2974" t="s"/>
      <c r="AB2974" t="s">
        <v>32292</v>
      </c>
      <c r="AC2974" t="s">
        <v>32292</v>
      </c>
      <c r="AD2974" t="s">
        <v>142</v>
      </c>
      <c r="AE2974" t="s">
        <v>1938</v>
      </c>
      <c r="AF2974" t="s">
        <v>32293</v>
      </c>
      <c r="AG2974" t="s">
        <v>2041</v>
      </c>
      <c r="AH2974" t="s">
        <v>617</v>
      </c>
      <c r="AI2974" t="s">
        <v>32294</v>
      </c>
      <c r="AJ2974" t="s">
        <v>92</v>
      </c>
      <c r="AK2974" t="s">
        <v>66</v>
      </c>
    </row>
    <row r="2975" spans="1:38">
      <c r="A2975" t="s">
        <v>32295</v>
      </c>
      <c r="B2975" t="s">
        <v>32296</v>
      </c>
      <c r="C2975" t="s">
        <v>32297</v>
      </c>
      <c r="D2975" t="s">
        <v>32298</v>
      </c>
      <c r="E2975" t="s">
        <v>32299</v>
      </c>
      <c r="F2975" t="s">
        <v>697</v>
      </c>
      <c r="G2975" t="s">
        <v>50</v>
      </c>
      <c r="H2975" t="s">
        <v>51</v>
      </c>
      <c r="I2975" t="s">
        <v>32300</v>
      </c>
      <c r="J2975" t="s"/>
      <c r="K2975" t="s">
        <v>237</v>
      </c>
      <c r="L2975" t="s">
        <v>322</v>
      </c>
      <c r="M2975" t="s">
        <v>323</v>
      </c>
      <c r="N2975" t="s">
        <v>1088</v>
      </c>
      <c r="O2975" t="s"/>
      <c r="P2975" t="s"/>
      <c r="Q2975" t="s">
        <v>44</v>
      </c>
      <c r="R2975" t="s"/>
      <c r="S2975" t="s"/>
      <c r="T2975" t="s"/>
      <c r="U2975" t="s"/>
      <c r="V2975" t="s"/>
      <c r="W2975" t="s"/>
      <c r="X2975" t="s"/>
      <c r="Y2975" t="s"/>
      <c r="Z2975" t="s"/>
      <c r="AA2975" t="s"/>
      <c r="AB2975" t="s">
        <v>32301</v>
      </c>
      <c r="AC2975" t="s">
        <v>32301</v>
      </c>
      <c r="AD2975" t="s">
        <v>347</v>
      </c>
      <c r="AE2975" t="s">
        <v>44</v>
      </c>
      <c r="AF2975" t="s">
        <v>32302</v>
      </c>
      <c r="AG2975" t="s">
        <v>32303</v>
      </c>
      <c r="AH2975" t="s">
        <v>692</v>
      </c>
      <c r="AI2975" t="s">
        <v>32304</v>
      </c>
      <c r="AJ2975" t="s">
        <v>32305</v>
      </c>
      <c r="AK2975" t="s">
        <v>66</v>
      </c>
    </row>
    <row r="2976" spans="1:38">
      <c r="A2976" t="s">
        <v>26781</v>
      </c>
      <c r="B2976" t="s">
        <v>32306</v>
      </c>
      <c r="C2976" t="s">
        <v>32307</v>
      </c>
      <c r="D2976" t="s">
        <v>32308</v>
      </c>
      <c r="E2976" t="s">
        <v>32309</v>
      </c>
      <c r="F2976" t="s">
        <v>2850</v>
      </c>
      <c r="G2976" t="s">
        <v>50</v>
      </c>
      <c r="H2976" t="s">
        <v>51</v>
      </c>
      <c r="I2976" t="s">
        <v>3842</v>
      </c>
      <c r="J2976" t="s">
        <v>53</v>
      </c>
      <c r="K2976" t="s">
        <v>54</v>
      </c>
      <c r="L2976" t="s">
        <v>470</v>
      </c>
      <c r="M2976" t="s">
        <v>685</v>
      </c>
      <c r="N2976" t="s">
        <v>686</v>
      </c>
      <c r="O2976" t="s">
        <v>241</v>
      </c>
      <c r="P2976" t="s"/>
      <c r="Q2976" t="s"/>
      <c r="R2976" t="s"/>
      <c r="S2976" t="s"/>
      <c r="T2976" t="s"/>
      <c r="U2976" t="s"/>
      <c r="V2976" t="s"/>
      <c r="W2976" t="s"/>
      <c r="X2976" t="s"/>
      <c r="Y2976" t="s"/>
      <c r="Z2976" t="s"/>
      <c r="AA2976" t="s"/>
      <c r="AB2976" t="s">
        <v>32310</v>
      </c>
      <c r="AC2976" t="s">
        <v>32311</v>
      </c>
      <c r="AD2976" t="s">
        <v>93</v>
      </c>
      <c r="AE2976" t="s">
        <v>44</v>
      </c>
      <c r="AF2976" t="s">
        <v>32312</v>
      </c>
      <c r="AG2976" t="s">
        <v>6860</v>
      </c>
      <c r="AH2976" t="s">
        <v>44</v>
      </c>
      <c r="AI2976" t="s">
        <v>32313</v>
      </c>
      <c r="AJ2976" t="s">
        <v>92</v>
      </c>
      <c r="AK2976" t="s">
        <v>66</v>
      </c>
    </row>
    <row r="2977" spans="1:38">
      <c r="A2977" t="s">
        <v>32314</v>
      </c>
      <c r="B2977" t="s">
        <v>32315</v>
      </c>
      <c r="C2977" t="s">
        <v>32316</v>
      </c>
      <c r="D2977" t="s"/>
      <c r="E2977" t="s">
        <v>32317</v>
      </c>
      <c r="F2977" t="s"/>
      <c r="G2977" t="s">
        <v>50</v>
      </c>
      <c r="H2977" t="s">
        <v>51</v>
      </c>
      <c r="I2977" t="s"/>
      <c r="J2977" t="s"/>
      <c r="K2977" t="s">
        <v>32318</v>
      </c>
      <c r="L2977" t="s">
        <v>139</v>
      </c>
      <c r="M2977" t="s">
        <v>140</v>
      </c>
      <c r="N2977" t="s">
        <v>141</v>
      </c>
      <c r="O2977" t="s">
        <v>142</v>
      </c>
      <c r="P2977" t="s">
        <v>32319</v>
      </c>
      <c r="Q2977" t="s">
        <v>67</v>
      </c>
      <c r="R2977" t="s">
        <v>32320</v>
      </c>
      <c r="S2977" t="s"/>
      <c r="T2977" t="s"/>
      <c r="U2977" t="s"/>
      <c r="V2977" t="s"/>
      <c r="W2977" t="s"/>
      <c r="X2977" t="s"/>
      <c r="Y2977" t="s"/>
      <c r="Z2977" t="s"/>
      <c r="AA2977" t="s"/>
      <c r="AB2977" t="s">
        <v>32321</v>
      </c>
      <c r="AC2977" t="s">
        <v>32321</v>
      </c>
      <c r="AD2977" t="s">
        <v>391</v>
      </c>
      <c r="AE2977" t="s">
        <v>44</v>
      </c>
      <c r="AF2977" t="s">
        <v>32322</v>
      </c>
      <c r="AG2977" t="s">
        <v>32323</v>
      </c>
      <c r="AH2977" t="s">
        <v>865</v>
      </c>
      <c r="AI2977" t="s">
        <v>32324</v>
      </c>
      <c r="AJ2977" t="s">
        <v>92</v>
      </c>
      <c r="AK2977" t="s">
        <v>66</v>
      </c>
    </row>
    <row r="2978" spans="1:38">
      <c r="A2978" t="s">
        <v>32325</v>
      </c>
      <c r="B2978" t="s">
        <v>32326</v>
      </c>
      <c r="C2978" t="s">
        <v>32327</v>
      </c>
      <c r="D2978" t="s">
        <v>32328</v>
      </c>
      <c r="E2978" t="s">
        <v>32329</v>
      </c>
      <c r="F2978" t="s">
        <v>292</v>
      </c>
      <c r="G2978" t="s">
        <v>50</v>
      </c>
      <c r="H2978" t="s">
        <v>51</v>
      </c>
      <c r="I2978" t="s">
        <v>3842</v>
      </c>
      <c r="J2978" t="s">
        <v>53</v>
      </c>
      <c r="K2978" t="s">
        <v>54</v>
      </c>
      <c r="L2978" t="s">
        <v>411</v>
      </c>
      <c r="M2978" t="s">
        <v>412</v>
      </c>
      <c r="N2978" t="s">
        <v>699</v>
      </c>
      <c r="O2978" t="s">
        <v>192</v>
      </c>
      <c r="P2978" t="s">
        <v>32330</v>
      </c>
      <c r="Q2978" t="s">
        <v>110</v>
      </c>
      <c r="R2978" t="s">
        <v>32331</v>
      </c>
      <c r="S2978" t="s"/>
      <c r="T2978" t="s"/>
      <c r="U2978" t="s"/>
      <c r="V2978" t="s"/>
      <c r="W2978" t="s"/>
      <c r="X2978" t="s"/>
      <c r="Y2978" t="s"/>
      <c r="Z2978" t="s"/>
      <c r="AA2978" t="s"/>
      <c r="AB2978" t="s">
        <v>32332</v>
      </c>
      <c r="AC2978" t="s">
        <v>32333</v>
      </c>
      <c r="AD2978" t="s">
        <v>151</v>
      </c>
      <c r="AE2978" t="s">
        <v>342</v>
      </c>
      <c r="AF2978" t="s">
        <v>32334</v>
      </c>
      <c r="AG2978" t="s">
        <v>32335</v>
      </c>
      <c r="AH2978" t="s">
        <v>112</v>
      </c>
      <c r="AI2978" t="s">
        <v>32336</v>
      </c>
      <c r="AJ2978" t="s">
        <v>92</v>
      </c>
      <c r="AK2978" t="s">
        <v>66</v>
      </c>
    </row>
    <row r="2979" spans="1:38">
      <c r="A2979" t="s">
        <v>32337</v>
      </c>
      <c r="B2979" t="s">
        <v>32338</v>
      </c>
      <c r="C2979" t="s">
        <v>32339</v>
      </c>
      <c r="D2979" t="s">
        <v>32340</v>
      </c>
      <c r="E2979" t="s">
        <v>32341</v>
      </c>
      <c r="F2979" t="s">
        <v>2850</v>
      </c>
      <c r="G2979" t="s">
        <v>72</v>
      </c>
      <c r="H2979" t="s">
        <v>51</v>
      </c>
      <c r="I2979" t="s">
        <v>5344</v>
      </c>
      <c r="J2979" t="s">
        <v>53</v>
      </c>
      <c r="K2979" t="s">
        <v>54</v>
      </c>
      <c r="L2979" t="s">
        <v>219</v>
      </c>
      <c r="M2979" t="s">
        <v>4914</v>
      </c>
      <c r="N2979" t="s">
        <v>4915</v>
      </c>
      <c r="O2979" t="s">
        <v>241</v>
      </c>
      <c r="P2979" t="s"/>
      <c r="Q2979" t="s"/>
      <c r="R2979" t="s"/>
      <c r="S2979" t="s"/>
      <c r="T2979" t="s"/>
      <c r="U2979" t="s"/>
      <c r="V2979" t="s"/>
      <c r="W2979" t="s"/>
      <c r="X2979" t="s"/>
      <c r="Y2979" t="s"/>
      <c r="Z2979" t="s"/>
      <c r="AA2979" t="s"/>
      <c r="AB2979" t="s">
        <v>32342</v>
      </c>
      <c r="AC2979" t="s">
        <v>32343</v>
      </c>
      <c r="AD2979" t="s">
        <v>174</v>
      </c>
      <c r="AE2979" t="s">
        <v>44</v>
      </c>
      <c r="AF2979" t="s">
        <v>32344</v>
      </c>
      <c r="AG2979" t="s">
        <v>32345</v>
      </c>
      <c r="AH2979" t="s">
        <v>110</v>
      </c>
      <c r="AI2979" t="s">
        <v>32346</v>
      </c>
      <c r="AJ2979" t="s">
        <v>92</v>
      </c>
      <c r="AK2979" t="s">
        <v>66</v>
      </c>
    </row>
    <row r="2980" spans="1:38">
      <c r="A2980" t="s">
        <v>32347</v>
      </c>
      <c r="B2980" t="s">
        <v>32348</v>
      </c>
      <c r="C2980" t="s">
        <v>32349</v>
      </c>
      <c r="D2980" t="s">
        <v>32350</v>
      </c>
      <c r="E2980" t="s">
        <v>32351</v>
      </c>
      <c r="F2980" t="s"/>
      <c r="G2980" t="s">
        <v>50</v>
      </c>
      <c r="H2980" t="s">
        <v>51</v>
      </c>
      <c r="I2980" t="s">
        <v>32352</v>
      </c>
      <c r="J2980" t="s"/>
      <c r="K2980" t="s">
        <v>453</v>
      </c>
      <c r="L2980" t="s">
        <v>120</v>
      </c>
      <c r="M2980" t="s">
        <v>121</v>
      </c>
      <c r="N2980" t="s">
        <v>122</v>
      </c>
      <c r="O2980" t="s"/>
      <c r="P2980" t="s"/>
      <c r="Q2980" t="s">
        <v>44</v>
      </c>
      <c r="R2980" t="s"/>
      <c r="S2980" t="s"/>
      <c r="T2980" t="s"/>
      <c r="U2980" t="s"/>
      <c r="V2980" t="s"/>
      <c r="W2980" t="s"/>
      <c r="X2980" t="s"/>
      <c r="Y2980" t="s"/>
      <c r="Z2980" t="s"/>
      <c r="AA2980" t="s"/>
      <c r="AB2980" t="s">
        <v>32353</v>
      </c>
      <c r="AC2980" t="s">
        <v>32353</v>
      </c>
      <c r="AD2980" t="s">
        <v>63</v>
      </c>
      <c r="AE2980" t="s">
        <v>387</v>
      </c>
      <c r="AF2980" t="s">
        <v>32354</v>
      </c>
      <c r="AG2980" t="s">
        <v>32355</v>
      </c>
      <c r="AH2980" t="s">
        <v>93</v>
      </c>
      <c r="AI2980" t="s">
        <v>32356</v>
      </c>
      <c r="AJ2980" t="s">
        <v>32357</v>
      </c>
      <c r="AK2980" t="s">
        <v>66</v>
      </c>
    </row>
    <row r="2981" spans="1:38">
      <c r="A2981" t="s">
        <v>32358</v>
      </c>
      <c r="B2981" t="s">
        <v>32359</v>
      </c>
      <c r="C2981" t="s">
        <v>32360</v>
      </c>
      <c r="D2981" t="s">
        <v>32361</v>
      </c>
      <c r="E2981" t="s">
        <v>32362</v>
      </c>
      <c r="F2981" t="s">
        <v>233</v>
      </c>
      <c r="G2981" t="s">
        <v>50</v>
      </c>
      <c r="H2981" t="s">
        <v>51</v>
      </c>
      <c r="I2981" t="s">
        <v>8528</v>
      </c>
      <c r="J2981" t="s">
        <v>8528</v>
      </c>
      <c r="K2981" t="s">
        <v>2925</v>
      </c>
      <c r="L2981" t="s">
        <v>843</v>
      </c>
      <c r="M2981" t="s">
        <v>844</v>
      </c>
      <c r="N2981" t="s">
        <v>5278</v>
      </c>
      <c r="O2981" t="s">
        <v>721</v>
      </c>
      <c r="P2981" t="s"/>
      <c r="Q2981" t="s"/>
      <c r="R2981" t="s"/>
      <c r="S2981" t="s"/>
      <c r="T2981" t="s"/>
      <c r="U2981" t="s"/>
      <c r="V2981" t="s"/>
      <c r="W2981" t="s"/>
      <c r="X2981" t="s"/>
      <c r="Y2981" t="s"/>
      <c r="Z2981" t="s"/>
      <c r="AA2981" t="s"/>
      <c r="AB2981" t="s">
        <v>32363</v>
      </c>
      <c r="AC2981" t="s">
        <v>32363</v>
      </c>
      <c r="AD2981" t="s">
        <v>93</v>
      </c>
      <c r="AE2981" t="s">
        <v>44</v>
      </c>
      <c r="AF2981" t="s">
        <v>32364</v>
      </c>
      <c r="AG2981" t="s">
        <v>44</v>
      </c>
      <c r="AH2981" t="s">
        <v>67</v>
      </c>
      <c r="AI2981" t="s">
        <v>32365</v>
      </c>
      <c r="AJ2981" t="s">
        <v>92</v>
      </c>
      <c r="AK2981" t="s">
        <v>66</v>
      </c>
    </row>
    <row r="2982" spans="1:38">
      <c r="A2982" t="s">
        <v>8122</v>
      </c>
      <c r="B2982" t="s">
        <v>32366</v>
      </c>
      <c r="C2982" t="s">
        <v>32367</v>
      </c>
      <c r="D2982" t="s">
        <v>32368</v>
      </c>
      <c r="E2982" t="s">
        <v>32369</v>
      </c>
      <c r="F2982" t="s">
        <v>396</v>
      </c>
      <c r="G2982" t="s">
        <v>50</v>
      </c>
      <c r="H2982" t="s">
        <v>51</v>
      </c>
      <c r="I2982" t="s">
        <v>1725</v>
      </c>
      <c r="J2982" t="s">
        <v>53</v>
      </c>
      <c r="K2982" t="s">
        <v>54</v>
      </c>
      <c r="L2982" t="s">
        <v>238</v>
      </c>
      <c r="M2982" t="s">
        <v>660</v>
      </c>
      <c r="N2982" t="s">
        <v>2726</v>
      </c>
      <c r="O2982" t="s">
        <v>241</v>
      </c>
      <c r="P2982" t="s">
        <v>32370</v>
      </c>
      <c r="Q2982" t="s">
        <v>59</v>
      </c>
      <c r="R2982" t="s">
        <v>32371</v>
      </c>
      <c r="S2982" t="s"/>
      <c r="T2982" t="s">
        <v>67</v>
      </c>
      <c r="U2982" t="s"/>
      <c r="V2982" t="s"/>
      <c r="W2982" t="s"/>
      <c r="X2982" t="s"/>
      <c r="Y2982" t="s"/>
      <c r="Z2982" t="s"/>
      <c r="AA2982" t="s"/>
      <c r="AB2982" t="s">
        <v>32372</v>
      </c>
      <c r="AC2982" t="s">
        <v>32373</v>
      </c>
      <c r="AD2982" t="s">
        <v>174</v>
      </c>
      <c r="AE2982" t="s">
        <v>277</v>
      </c>
      <c r="AF2982" t="s">
        <v>32374</v>
      </c>
      <c r="AG2982" t="s">
        <v>32375</v>
      </c>
      <c r="AH2982" t="s">
        <v>174</v>
      </c>
      <c r="AI2982" t="s">
        <v>32376</v>
      </c>
      <c r="AJ2982" t="s">
        <v>92</v>
      </c>
      <c r="AK2982" t="s">
        <v>66</v>
      </c>
    </row>
    <row r="2983" spans="1:38">
      <c r="A2983" t="s">
        <v>32377</v>
      </c>
      <c r="B2983" t="s">
        <v>32378</v>
      </c>
      <c r="C2983" t="s">
        <v>32379</v>
      </c>
      <c r="D2983" t="s">
        <v>32380</v>
      </c>
      <c r="E2983" t="s">
        <v>32381</v>
      </c>
      <c r="F2983" t="s">
        <v>396</v>
      </c>
      <c r="G2983" t="s">
        <v>50</v>
      </c>
      <c r="H2983" t="s">
        <v>51</v>
      </c>
      <c r="I2983" t="s">
        <v>7812</v>
      </c>
      <c r="J2983" t="s">
        <v>3463</v>
      </c>
      <c r="K2983" t="s">
        <v>569</v>
      </c>
      <c r="L2983" t="s">
        <v>322</v>
      </c>
      <c r="M2983" t="s">
        <v>1251</v>
      </c>
      <c r="N2983" t="s">
        <v>1252</v>
      </c>
      <c r="O2983" t="s">
        <v>59</v>
      </c>
      <c r="P2983" t="s"/>
      <c r="Q2983" t="s"/>
      <c r="R2983" t="s"/>
      <c r="S2983" t="s"/>
      <c r="T2983" t="s"/>
      <c r="U2983" t="s"/>
      <c r="V2983" t="s"/>
      <c r="W2983" t="s"/>
      <c r="X2983" t="s"/>
      <c r="Y2983" t="s"/>
      <c r="Z2983" t="s"/>
      <c r="AA2983" t="s"/>
      <c r="AB2983" t="s">
        <v>32382</v>
      </c>
      <c r="AC2983" t="s">
        <v>32382</v>
      </c>
      <c r="AD2983" t="s">
        <v>86</v>
      </c>
      <c r="AE2983" t="s">
        <v>342</v>
      </c>
      <c r="AF2983" t="s">
        <v>32383</v>
      </c>
      <c r="AG2983" t="s">
        <v>32384</v>
      </c>
      <c r="AH2983" t="s">
        <v>142</v>
      </c>
      <c r="AI2983" t="s">
        <v>32385</v>
      </c>
      <c r="AJ2983" t="s">
        <v>92</v>
      </c>
      <c r="AK2983" t="s">
        <v>66</v>
      </c>
    </row>
    <row r="2984" spans="1:38">
      <c r="A2984" t="s">
        <v>5506</v>
      </c>
      <c r="B2984" t="s">
        <v>32386</v>
      </c>
      <c r="C2984" t="s">
        <v>32387</v>
      </c>
      <c r="D2984" t="s">
        <v>32388</v>
      </c>
      <c r="E2984" t="s">
        <v>32389</v>
      </c>
      <c r="F2984" t="s">
        <v>49</v>
      </c>
      <c r="G2984" t="s">
        <v>50</v>
      </c>
      <c r="H2984" t="s">
        <v>51</v>
      </c>
      <c r="I2984" t="s">
        <v>5192</v>
      </c>
      <c r="J2984" t="s">
        <v>53</v>
      </c>
      <c r="K2984" t="s">
        <v>54</v>
      </c>
      <c r="L2984" t="s">
        <v>238</v>
      </c>
      <c r="M2984" t="s">
        <v>239</v>
      </c>
      <c r="N2984" t="s">
        <v>4483</v>
      </c>
      <c r="O2984" t="s"/>
      <c r="P2984" t="s"/>
      <c r="Q2984" t="s">
        <v>44</v>
      </c>
      <c r="R2984" t="s"/>
      <c r="S2984" t="s"/>
      <c r="T2984" t="s"/>
      <c r="U2984" t="s"/>
      <c r="V2984" t="s"/>
      <c r="W2984" t="s"/>
      <c r="X2984" t="s"/>
      <c r="Y2984" t="s"/>
      <c r="Z2984" t="s"/>
      <c r="AA2984" t="s"/>
      <c r="AB2984" t="s">
        <v>32390</v>
      </c>
      <c r="AC2984" t="s">
        <v>32390</v>
      </c>
      <c r="AD2984" t="s">
        <v>59</v>
      </c>
      <c r="AE2984" t="s">
        <v>277</v>
      </c>
      <c r="AF2984" t="s">
        <v>32391</v>
      </c>
      <c r="AG2984" t="s">
        <v>32392</v>
      </c>
      <c r="AH2984" t="s">
        <v>151</v>
      </c>
      <c r="AI2984" t="s">
        <v>32393</v>
      </c>
      <c r="AJ2984" t="s">
        <v>32394</v>
      </c>
      <c r="AK2984" t="s">
        <v>66</v>
      </c>
    </row>
    <row r="2985" spans="1:38">
      <c r="A2985" t="s">
        <v>32395</v>
      </c>
      <c r="B2985" t="s">
        <v>32396</v>
      </c>
      <c r="C2985" t="s">
        <v>32397</v>
      </c>
      <c r="D2985" t="s">
        <v>32398</v>
      </c>
      <c r="E2985" t="s">
        <v>32399</v>
      </c>
      <c r="F2985" t="s"/>
      <c r="G2985" t="s">
        <v>50</v>
      </c>
      <c r="H2985" t="s">
        <v>51</v>
      </c>
      <c r="I2985" t="s"/>
      <c r="J2985" t="s"/>
      <c r="K2985" t="s"/>
      <c r="L2985" t="s">
        <v>204</v>
      </c>
      <c r="M2985" t="s">
        <v>205</v>
      </c>
      <c r="N2985" t="s">
        <v>206</v>
      </c>
      <c r="O2985" t="s"/>
      <c r="P2985" t="s"/>
      <c r="Q2985" t="s">
        <v>44</v>
      </c>
      <c r="R2985" t="s"/>
      <c r="S2985" t="s"/>
      <c r="T2985" t="s"/>
      <c r="U2985" t="s"/>
      <c r="V2985" t="s"/>
      <c r="W2985" t="s"/>
      <c r="X2985" t="s"/>
      <c r="Y2985" t="s"/>
      <c r="Z2985" t="s"/>
      <c r="AA2985" t="s"/>
      <c r="AB2985" t="s">
        <v>32400</v>
      </c>
      <c r="AC2985" t="s">
        <v>32400</v>
      </c>
      <c r="AD2985" t="s">
        <v>110</v>
      </c>
      <c r="AE2985" t="s">
        <v>44</v>
      </c>
      <c r="AF2985" t="s">
        <v>32401</v>
      </c>
      <c r="AG2985" t="s">
        <v>18693</v>
      </c>
      <c r="AH2985" t="s">
        <v>192</v>
      </c>
      <c r="AI2985" t="s">
        <v>32402</v>
      </c>
      <c r="AJ2985" t="s">
        <v>32403</v>
      </c>
      <c r="AK2985" t="s">
        <v>66</v>
      </c>
    </row>
    <row r="2986" spans="1:38">
      <c r="A2986" t="s">
        <v>32404</v>
      </c>
      <c r="B2986" t="s">
        <v>32405</v>
      </c>
      <c r="C2986" t="s">
        <v>32406</v>
      </c>
      <c r="D2986" t="s">
        <v>32407</v>
      </c>
      <c r="E2986" t="s">
        <v>32408</v>
      </c>
      <c r="F2986" t="s">
        <v>98</v>
      </c>
      <c r="G2986" t="s">
        <v>50</v>
      </c>
      <c r="H2986" t="s">
        <v>51</v>
      </c>
      <c r="I2986" t="s">
        <v>32409</v>
      </c>
      <c r="J2986" t="s">
        <v>1759</v>
      </c>
      <c r="K2986" t="s">
        <v>54</v>
      </c>
      <c r="L2986" t="s">
        <v>808</v>
      </c>
      <c r="M2986" t="s">
        <v>809</v>
      </c>
      <c r="N2986" t="s">
        <v>1447</v>
      </c>
      <c r="O2986" t="s">
        <v>826</v>
      </c>
      <c r="P2986" t="s">
        <v>6502</v>
      </c>
      <c r="Q2986" t="s">
        <v>67</v>
      </c>
      <c r="R2986" t="s"/>
      <c r="S2986" t="s"/>
      <c r="T2986" t="s"/>
      <c r="U2986" t="s"/>
      <c r="V2986" t="s"/>
      <c r="W2986" t="s">
        <v>32410</v>
      </c>
      <c r="X2986" t="s"/>
      <c r="Y2986" t="s"/>
      <c r="Z2986" t="s"/>
      <c r="AA2986" t="s"/>
      <c r="AB2986" t="s">
        <v>32411</v>
      </c>
      <c r="AC2986" t="s">
        <v>32412</v>
      </c>
      <c r="AD2986" t="s">
        <v>149</v>
      </c>
      <c r="AE2986" t="s">
        <v>44</v>
      </c>
      <c r="AF2986" t="s">
        <v>32413</v>
      </c>
      <c r="AG2986" t="s">
        <v>4585</v>
      </c>
      <c r="AH2986" t="s">
        <v>330</v>
      </c>
      <c r="AI2986" t="s">
        <v>32414</v>
      </c>
      <c r="AJ2986" t="s">
        <v>92</v>
      </c>
      <c r="AK2986" t="s">
        <v>66</v>
      </c>
    </row>
    <row r="2987" spans="1:38">
      <c r="A2987" t="s">
        <v>32415</v>
      </c>
      <c r="B2987" t="s">
        <v>32416</v>
      </c>
      <c r="C2987" t="s">
        <v>32417</v>
      </c>
      <c r="D2987" t="s"/>
      <c r="E2987" t="s">
        <v>32418</v>
      </c>
      <c r="F2987" t="s">
        <v>697</v>
      </c>
      <c r="G2987" t="s">
        <v>50</v>
      </c>
      <c r="H2987" t="s">
        <v>51</v>
      </c>
      <c r="I2987" t="s">
        <v>235</v>
      </c>
      <c r="J2987" t="s">
        <v>236</v>
      </c>
      <c r="K2987" t="s">
        <v>237</v>
      </c>
      <c r="L2987" t="s">
        <v>272</v>
      </c>
      <c r="M2987" t="s">
        <v>1237</v>
      </c>
      <c r="N2987" t="s">
        <v>1238</v>
      </c>
      <c r="O2987" t="s">
        <v>192</v>
      </c>
      <c r="P2987" t="s"/>
      <c r="Q2987" t="s"/>
      <c r="R2987" t="s"/>
      <c r="S2987" t="s"/>
      <c r="T2987" t="s"/>
      <c r="U2987" t="s"/>
      <c r="V2987" t="s"/>
      <c r="W2987" t="s"/>
      <c r="X2987" t="s"/>
      <c r="Y2987" t="s"/>
      <c r="Z2987" t="s"/>
      <c r="AA2987" t="s"/>
      <c r="AB2987" t="s">
        <v>32419</v>
      </c>
      <c r="AC2987" t="s">
        <v>32419</v>
      </c>
      <c r="AD2987" t="s">
        <v>86</v>
      </c>
      <c r="AE2987" t="s">
        <v>342</v>
      </c>
      <c r="AF2987" t="s">
        <v>32420</v>
      </c>
      <c r="AG2987" t="s">
        <v>32097</v>
      </c>
      <c r="AH2987" t="s">
        <v>345</v>
      </c>
      <c r="AI2987" t="s">
        <v>32421</v>
      </c>
      <c r="AJ2987" t="s">
        <v>92</v>
      </c>
      <c r="AK2987" t="s">
        <v>66</v>
      </c>
    </row>
    <row r="2988" spans="1:38">
      <c r="A2988" t="s">
        <v>32422</v>
      </c>
      <c r="B2988" t="s">
        <v>32423</v>
      </c>
      <c r="C2988" t="s">
        <v>32424</v>
      </c>
      <c r="D2988" t="s">
        <v>32425</v>
      </c>
      <c r="E2988" t="s">
        <v>32426</v>
      </c>
      <c r="F2988" t="s">
        <v>98</v>
      </c>
      <c r="G2988" t="s">
        <v>50</v>
      </c>
      <c r="H2988" t="s">
        <v>51</v>
      </c>
      <c r="I2988" t="s">
        <v>28869</v>
      </c>
      <c r="J2988" t="s">
        <v>1293</v>
      </c>
      <c r="K2988" t="s">
        <v>54</v>
      </c>
      <c r="L2988" t="s">
        <v>1880</v>
      </c>
      <c r="M2988" t="s">
        <v>1881</v>
      </c>
      <c r="N2988" t="s">
        <v>2754</v>
      </c>
      <c r="O2988" t="s">
        <v>192</v>
      </c>
      <c r="P2988" t="s">
        <v>16661</v>
      </c>
      <c r="Q2988" t="s">
        <v>93</v>
      </c>
      <c r="R2988" t="s"/>
      <c r="S2988" t="s"/>
      <c r="T2988" t="s"/>
      <c r="U2988" t="s"/>
      <c r="V2988" t="s"/>
      <c r="W2988" t="s"/>
      <c r="X2988" t="s"/>
      <c r="Y2988" t="s"/>
      <c r="Z2988" t="s"/>
      <c r="AA2988" t="s"/>
      <c r="AB2988" t="s">
        <v>32427</v>
      </c>
      <c r="AC2988" t="s">
        <v>32427</v>
      </c>
      <c r="AD2988" t="s">
        <v>86</v>
      </c>
      <c r="AE2988" t="s">
        <v>87</v>
      </c>
      <c r="AF2988" t="s">
        <v>32428</v>
      </c>
      <c r="AG2988" t="s">
        <v>32429</v>
      </c>
      <c r="AH2988" t="s">
        <v>195</v>
      </c>
      <c r="AI2988" t="s">
        <v>32430</v>
      </c>
      <c r="AJ2988" t="s">
        <v>92</v>
      </c>
      <c r="AK2988" t="s">
        <v>66</v>
      </c>
    </row>
    <row r="2989" spans="1:38">
      <c r="A2989" t="s">
        <v>13812</v>
      </c>
      <c r="B2989" t="s">
        <v>32431</v>
      </c>
      <c r="C2989" t="s">
        <v>32432</v>
      </c>
      <c r="D2989" t="s">
        <v>32433</v>
      </c>
      <c r="E2989" t="s">
        <v>32434</v>
      </c>
      <c r="F2989" t="s">
        <v>98</v>
      </c>
      <c r="G2989" t="s">
        <v>50</v>
      </c>
      <c r="H2989" t="s">
        <v>51</v>
      </c>
      <c r="I2989" t="s">
        <v>23944</v>
      </c>
      <c r="J2989" t="s">
        <v>53</v>
      </c>
      <c r="K2989" t="s">
        <v>54</v>
      </c>
      <c r="L2989" t="s">
        <v>204</v>
      </c>
      <c r="M2989" t="s">
        <v>205</v>
      </c>
      <c r="N2989" t="s">
        <v>206</v>
      </c>
      <c r="O2989" t="s">
        <v>241</v>
      </c>
      <c r="P2989" t="s">
        <v>32435</v>
      </c>
      <c r="Q2989" t="s">
        <v>93</v>
      </c>
      <c r="R2989" t="s">
        <v>32436</v>
      </c>
      <c r="S2989" t="s"/>
      <c r="T2989" t="s"/>
      <c r="U2989" t="s"/>
      <c r="V2989" t="s"/>
      <c r="W2989" t="s"/>
      <c r="X2989" t="s"/>
      <c r="Y2989" t="s"/>
      <c r="Z2989" t="s"/>
      <c r="AA2989" t="s"/>
      <c r="AB2989" t="s">
        <v>32437</v>
      </c>
      <c r="AC2989" t="s">
        <v>32438</v>
      </c>
      <c r="AD2989" t="s">
        <v>124</v>
      </c>
      <c r="AE2989" t="s">
        <v>4170</v>
      </c>
      <c r="AF2989" t="s">
        <v>32439</v>
      </c>
      <c r="AG2989" t="s">
        <v>23992</v>
      </c>
      <c r="AH2989" t="s">
        <v>192</v>
      </c>
      <c r="AI2989" t="s">
        <v>32440</v>
      </c>
      <c r="AJ2989" t="s">
        <v>92</v>
      </c>
      <c r="AK2989" t="s">
        <v>66</v>
      </c>
    </row>
    <row r="2990" spans="1:38">
      <c r="A2990" t="s">
        <v>32441</v>
      </c>
      <c r="B2990" t="s">
        <v>32442</v>
      </c>
      <c r="C2990" t="s">
        <v>32443</v>
      </c>
      <c r="D2990" t="s">
        <v>32444</v>
      </c>
      <c r="E2990" t="s">
        <v>32445</v>
      </c>
      <c r="F2990" t="s">
        <v>2409</v>
      </c>
      <c r="G2990" t="s">
        <v>50</v>
      </c>
      <c r="H2990" t="s">
        <v>51</v>
      </c>
      <c r="I2990" t="s">
        <v>32446</v>
      </c>
      <c r="J2990" t="s">
        <v>6165</v>
      </c>
      <c r="K2990" t="s">
        <v>354</v>
      </c>
      <c r="L2990" t="s">
        <v>189</v>
      </c>
      <c r="M2990" t="s">
        <v>190</v>
      </c>
      <c r="N2990" t="s">
        <v>8698</v>
      </c>
      <c r="O2990" t="s">
        <v>86</v>
      </c>
      <c r="P2990" t="s">
        <v>32447</v>
      </c>
      <c r="Q2990" t="s">
        <v>67</v>
      </c>
      <c r="R2990" t="s">
        <v>32448</v>
      </c>
      <c r="S2990" t="s"/>
      <c r="T2990" t="s"/>
      <c r="U2990" t="s"/>
      <c r="V2990" t="s"/>
      <c r="W2990" t="s"/>
      <c r="X2990" t="s"/>
      <c r="Y2990" t="s"/>
      <c r="Z2990" t="s"/>
      <c r="AA2990" t="s"/>
      <c r="AB2990" t="s">
        <v>32449</v>
      </c>
      <c r="AC2990" t="s">
        <v>32450</v>
      </c>
      <c r="AD2990" t="s">
        <v>110</v>
      </c>
      <c r="AE2990" t="s">
        <v>1254</v>
      </c>
      <c r="AF2990" t="s">
        <v>32451</v>
      </c>
      <c r="AG2990" t="s">
        <v>32452</v>
      </c>
      <c r="AH2990" t="s">
        <v>151</v>
      </c>
      <c r="AI2990" t="s">
        <v>32453</v>
      </c>
      <c r="AJ2990" t="s">
        <v>92</v>
      </c>
      <c r="AK2990" t="s">
        <v>66</v>
      </c>
    </row>
    <row r="2991" spans="1:38">
      <c r="A2991" t="s">
        <v>32454</v>
      </c>
      <c r="B2991" t="s">
        <v>32455</v>
      </c>
      <c r="C2991" t="s">
        <v>32456</v>
      </c>
      <c r="D2991" t="s">
        <v>32457</v>
      </c>
      <c r="E2991" t="s">
        <v>32458</v>
      </c>
      <c r="F2991" t="s">
        <v>49</v>
      </c>
      <c r="G2991" t="s">
        <v>50</v>
      </c>
      <c r="H2991" t="s">
        <v>51</v>
      </c>
      <c r="I2991" t="s">
        <v>1519</v>
      </c>
      <c r="J2991" t="s">
        <v>53</v>
      </c>
      <c r="K2991" t="s">
        <v>54</v>
      </c>
      <c r="L2991" t="s">
        <v>156</v>
      </c>
      <c r="M2991" t="s">
        <v>157</v>
      </c>
      <c r="N2991" t="s">
        <v>158</v>
      </c>
      <c r="O2991" t="s">
        <v>103</v>
      </c>
      <c r="P2991" t="s">
        <v>29751</v>
      </c>
      <c r="Q2991" t="s">
        <v>67</v>
      </c>
      <c r="R2991" t="s">
        <v>32459</v>
      </c>
      <c r="S2991" t="s"/>
      <c r="T2991" t="s"/>
      <c r="U2991" t="s"/>
      <c r="V2991" t="s"/>
      <c r="W2991" t="s"/>
      <c r="X2991" t="s"/>
      <c r="Y2991" t="s"/>
      <c r="Z2991" t="s"/>
      <c r="AA2991" t="s"/>
      <c r="AB2991" t="s">
        <v>32460</v>
      </c>
      <c r="AC2991" t="s">
        <v>32461</v>
      </c>
      <c r="AD2991" t="s">
        <v>142</v>
      </c>
      <c r="AE2991" t="s">
        <v>44</v>
      </c>
      <c r="AF2991" t="s">
        <v>32462</v>
      </c>
      <c r="AG2991" t="s">
        <v>13097</v>
      </c>
      <c r="AH2991" t="s">
        <v>591</v>
      </c>
      <c r="AI2991" t="s">
        <v>32463</v>
      </c>
      <c r="AJ2991" t="s">
        <v>92</v>
      </c>
      <c r="AK2991" t="s">
        <v>66</v>
      </c>
    </row>
    <row r="2992" spans="1:38">
      <c r="A2992" t="s">
        <v>32464</v>
      </c>
      <c r="B2992" t="s">
        <v>32465</v>
      </c>
      <c r="C2992" t="s">
        <v>32466</v>
      </c>
      <c r="D2992" t="s">
        <v>32467</v>
      </c>
      <c r="E2992" t="s">
        <v>32468</v>
      </c>
      <c r="F2992" t="s">
        <v>831</v>
      </c>
      <c r="G2992" t="s">
        <v>72</v>
      </c>
      <c r="H2992" t="s">
        <v>51</v>
      </c>
      <c r="I2992" t="s">
        <v>738</v>
      </c>
      <c r="J2992" t="s">
        <v>739</v>
      </c>
      <c r="K2992" t="s">
        <v>740</v>
      </c>
      <c r="L2992" t="s">
        <v>1344</v>
      </c>
      <c r="M2992" t="s">
        <v>1345</v>
      </c>
      <c r="N2992" t="s">
        <v>1346</v>
      </c>
      <c r="O2992" t="s">
        <v>79</v>
      </c>
      <c r="P2992" t="s"/>
      <c r="Q2992" t="s">
        <v>67</v>
      </c>
      <c r="R2992" t="s">
        <v>9546</v>
      </c>
      <c r="S2992" t="s"/>
      <c r="T2992" t="s"/>
      <c r="U2992" t="s"/>
      <c r="V2992" t="s"/>
      <c r="W2992" t="s">
        <v>13127</v>
      </c>
      <c r="X2992" t="s"/>
      <c r="Y2992" t="s"/>
      <c r="Z2992" t="s"/>
      <c r="AA2992" t="s"/>
      <c r="AB2992" t="s">
        <v>32469</v>
      </c>
      <c r="AC2992" t="s">
        <v>32469</v>
      </c>
      <c r="AD2992" t="s">
        <v>112</v>
      </c>
      <c r="AE2992" t="s">
        <v>904</v>
      </c>
      <c r="AF2992" t="s">
        <v>32470</v>
      </c>
      <c r="AG2992" t="s">
        <v>32471</v>
      </c>
      <c r="AH2992" t="s">
        <v>44</v>
      </c>
      <c r="AI2992" t="s">
        <v>32472</v>
      </c>
      <c r="AJ2992" t="s">
        <v>92</v>
      </c>
      <c r="AK2992" t="s">
        <v>66</v>
      </c>
    </row>
    <row r="2993" spans="1:38">
      <c r="A2993" t="s">
        <v>31383</v>
      </c>
      <c r="B2993" t="s">
        <v>32473</v>
      </c>
      <c r="C2993" t="s">
        <v>32474</v>
      </c>
      <c r="D2993" t="s">
        <v>32475</v>
      </c>
      <c r="E2993" t="s">
        <v>32476</v>
      </c>
      <c r="F2993" t="s"/>
      <c r="G2993" t="s">
        <v>50</v>
      </c>
      <c r="H2993" t="s">
        <v>51</v>
      </c>
      <c r="I2993" t="s">
        <v>32477</v>
      </c>
      <c r="J2993" t="s">
        <v>3463</v>
      </c>
      <c r="K2993" t="s">
        <v>569</v>
      </c>
      <c r="L2993" t="s">
        <v>1344</v>
      </c>
      <c r="M2993" t="s">
        <v>1345</v>
      </c>
      <c r="N2993" t="s">
        <v>3854</v>
      </c>
      <c r="O2993" t="s">
        <v>79</v>
      </c>
      <c r="P2993" t="s"/>
      <c r="Q2993" t="s"/>
      <c r="R2993" t="s"/>
      <c r="S2993" t="s"/>
      <c r="T2993" t="s"/>
      <c r="U2993" t="s"/>
      <c r="V2993" t="s"/>
      <c r="W2993" t="s"/>
      <c r="X2993" t="s"/>
      <c r="Y2993" t="s"/>
      <c r="Z2993" t="s"/>
      <c r="AA2993" t="s"/>
      <c r="AB2993" t="s">
        <v>32478</v>
      </c>
      <c r="AC2993" t="s">
        <v>32478</v>
      </c>
      <c r="AD2993" t="s">
        <v>124</v>
      </c>
      <c r="AE2993" t="s">
        <v>44</v>
      </c>
      <c r="AF2993" t="s">
        <v>32479</v>
      </c>
      <c r="AG2993" t="s">
        <v>32480</v>
      </c>
      <c r="AH2993" t="s">
        <v>142</v>
      </c>
      <c r="AI2993" t="s">
        <v>32481</v>
      </c>
      <c r="AJ2993" t="s">
        <v>92</v>
      </c>
      <c r="AK2993" t="s">
        <v>66</v>
      </c>
    </row>
    <row r="2994" spans="1:38">
      <c r="A2994" t="s">
        <v>32482</v>
      </c>
      <c r="B2994" t="s">
        <v>32483</v>
      </c>
      <c r="C2994" t="s">
        <v>32484</v>
      </c>
      <c r="D2994" t="s">
        <v>32485</v>
      </c>
      <c r="E2994" t="s">
        <v>32486</v>
      </c>
      <c r="F2994" t="s"/>
      <c r="G2994" t="s">
        <v>50</v>
      </c>
      <c r="H2994" t="s">
        <v>51</v>
      </c>
      <c r="I2994" t="s">
        <v>7427</v>
      </c>
      <c r="J2994" t="s"/>
      <c r="K2994" t="s">
        <v>569</v>
      </c>
      <c r="L2994" t="s">
        <v>189</v>
      </c>
      <c r="M2994" t="s">
        <v>190</v>
      </c>
      <c r="N2994" t="s">
        <v>4800</v>
      </c>
      <c r="O2994" t="s">
        <v>79</v>
      </c>
      <c r="P2994" t="s"/>
      <c r="Q2994" t="s"/>
      <c r="R2994" t="s"/>
      <c r="S2994" t="s"/>
      <c r="T2994" t="s"/>
      <c r="U2994" t="s"/>
      <c r="V2994" t="s"/>
      <c r="W2994" t="s"/>
      <c r="X2994" t="s"/>
      <c r="Y2994" t="s"/>
      <c r="Z2994" t="s"/>
      <c r="AA2994" t="s"/>
      <c r="AB2994" t="s">
        <v>32487</v>
      </c>
      <c r="AC2994" t="s">
        <v>32487</v>
      </c>
      <c r="AD2994" t="s">
        <v>86</v>
      </c>
      <c r="AE2994" t="s">
        <v>225</v>
      </c>
      <c r="AF2994" t="s">
        <v>32488</v>
      </c>
      <c r="AG2994" t="s">
        <v>32489</v>
      </c>
      <c r="AH2994" t="s">
        <v>124</v>
      </c>
      <c r="AI2994" t="s">
        <v>32490</v>
      </c>
      <c r="AJ2994" t="s">
        <v>92</v>
      </c>
      <c r="AK2994" t="s">
        <v>66</v>
      </c>
    </row>
    <row r="2995" spans="1:38">
      <c r="A2995" t="s">
        <v>32491</v>
      </c>
      <c r="B2995" t="s">
        <v>32492</v>
      </c>
      <c r="C2995" t="s">
        <v>32493</v>
      </c>
      <c r="D2995" t="s">
        <v>32494</v>
      </c>
      <c r="E2995" t="s">
        <v>32495</v>
      </c>
      <c r="F2995" t="s">
        <v>233</v>
      </c>
      <c r="G2995" t="s">
        <v>72</v>
      </c>
      <c r="H2995" t="s">
        <v>51</v>
      </c>
      <c r="I2995" t="s">
        <v>969</v>
      </c>
      <c r="J2995" t="s">
        <v>970</v>
      </c>
      <c r="K2995" t="s">
        <v>54</v>
      </c>
      <c r="L2995" t="s">
        <v>238</v>
      </c>
      <c r="M2995" t="s">
        <v>660</v>
      </c>
      <c r="N2995" t="s">
        <v>1434</v>
      </c>
      <c r="O2995" t="s">
        <v>826</v>
      </c>
      <c r="P2995" t="s">
        <v>529</v>
      </c>
      <c r="Q2995" t="s">
        <v>67</v>
      </c>
      <c r="R2995" t="s">
        <v>32496</v>
      </c>
      <c r="S2995" t="s"/>
      <c r="T2995" t="s"/>
      <c r="U2995" t="s"/>
      <c r="V2995" t="s">
        <v>67</v>
      </c>
      <c r="W2995" t="s">
        <v>32497</v>
      </c>
      <c r="X2995" t="s"/>
      <c r="Y2995" t="s"/>
      <c r="Z2995" t="s"/>
      <c r="AA2995" t="s">
        <v>84</v>
      </c>
      <c r="AB2995" t="s">
        <v>32498</v>
      </c>
      <c r="AC2995" t="s">
        <v>32499</v>
      </c>
      <c r="AD2995" t="s">
        <v>142</v>
      </c>
      <c r="AE2995" t="s">
        <v>1938</v>
      </c>
      <c r="AF2995" t="s">
        <v>32500</v>
      </c>
      <c r="AG2995" t="s">
        <v>32501</v>
      </c>
      <c r="AH2995" t="s">
        <v>142</v>
      </c>
      <c r="AI2995" t="s">
        <v>32502</v>
      </c>
      <c r="AJ2995" t="s">
        <v>92</v>
      </c>
      <c r="AK2995" t="s">
        <v>66</v>
      </c>
    </row>
    <row r="2996" spans="1:38">
      <c r="A2996" t="s">
        <v>32503</v>
      </c>
      <c r="B2996" t="s">
        <v>32504</v>
      </c>
      <c r="C2996" t="s">
        <v>32505</v>
      </c>
      <c r="D2996" t="s">
        <v>32506</v>
      </c>
      <c r="E2996" t="s">
        <v>32507</v>
      </c>
      <c r="F2996" t="s">
        <v>697</v>
      </c>
      <c r="G2996" t="s">
        <v>50</v>
      </c>
      <c r="H2996" t="s">
        <v>51</v>
      </c>
      <c r="I2996" t="s">
        <v>2588</v>
      </c>
      <c r="J2996" t="s">
        <v>6042</v>
      </c>
      <c r="K2996" t="s">
        <v>54</v>
      </c>
      <c r="L2996" t="s">
        <v>189</v>
      </c>
      <c r="M2996" t="s">
        <v>190</v>
      </c>
      <c r="N2996" t="s">
        <v>8698</v>
      </c>
      <c r="O2996" t="s">
        <v>939</v>
      </c>
      <c r="P2996" t="s">
        <v>32508</v>
      </c>
      <c r="Q2996" t="s">
        <v>112</v>
      </c>
      <c r="R2996" t="s"/>
      <c r="S2996" t="s"/>
      <c r="T2996" t="s"/>
      <c r="U2996" t="s"/>
      <c r="V2996" t="s"/>
      <c r="W2996" t="s"/>
      <c r="X2996" t="s"/>
      <c r="Y2996" t="s"/>
      <c r="Z2996" t="s"/>
      <c r="AA2996" t="s"/>
      <c r="AB2996" t="s">
        <v>32509</v>
      </c>
      <c r="AC2996" t="s">
        <v>32510</v>
      </c>
      <c r="AD2996" t="s">
        <v>86</v>
      </c>
      <c r="AE2996" t="s">
        <v>5675</v>
      </c>
      <c r="AF2996" t="s">
        <v>32511</v>
      </c>
      <c r="AG2996" t="s">
        <v>32512</v>
      </c>
      <c r="AH2996" t="s">
        <v>124</v>
      </c>
      <c r="AI2996" t="s">
        <v>32513</v>
      </c>
      <c r="AJ2996" t="s">
        <v>92</v>
      </c>
      <c r="AK2996" t="s">
        <v>66</v>
      </c>
    </row>
    <row r="2997" spans="1:38">
      <c r="A2997" t="s">
        <v>32514</v>
      </c>
      <c r="B2997" t="s">
        <v>32515</v>
      </c>
      <c r="C2997" t="s">
        <v>32516</v>
      </c>
      <c r="D2997" t="s">
        <v>32517</v>
      </c>
      <c r="E2997" t="s">
        <v>32518</v>
      </c>
      <c r="F2997" t="s">
        <v>3029</v>
      </c>
      <c r="G2997" t="s">
        <v>50</v>
      </c>
      <c r="H2997" t="s">
        <v>51</v>
      </c>
      <c r="I2997" t="s">
        <v>7698</v>
      </c>
      <c r="J2997" t="s">
        <v>3066</v>
      </c>
      <c r="K2997" t="s">
        <v>54</v>
      </c>
      <c r="L2997" t="s">
        <v>139</v>
      </c>
      <c r="M2997" t="s">
        <v>500</v>
      </c>
      <c r="N2997" t="s">
        <v>501</v>
      </c>
      <c r="O2997" t="s">
        <v>63</v>
      </c>
      <c r="P2997" t="s"/>
      <c r="Q2997" t="s"/>
      <c r="R2997" t="s"/>
      <c r="S2997" t="s"/>
      <c r="T2997" t="s"/>
      <c r="U2997" t="s"/>
      <c r="V2997" t="s"/>
      <c r="W2997" t="s"/>
      <c r="X2997" t="s"/>
      <c r="Y2997" t="s"/>
      <c r="Z2997" t="s"/>
      <c r="AA2997" t="s"/>
      <c r="AB2997" t="s">
        <v>32519</v>
      </c>
      <c r="AC2997" t="s">
        <v>32519</v>
      </c>
      <c r="AD2997" t="s">
        <v>93</v>
      </c>
      <c r="AE2997" t="s">
        <v>277</v>
      </c>
      <c r="AF2997" t="s">
        <v>32520</v>
      </c>
      <c r="AG2997" t="s">
        <v>875</v>
      </c>
      <c r="AH2997" t="s">
        <v>44</v>
      </c>
      <c r="AI2997" t="s">
        <v>32521</v>
      </c>
      <c r="AJ2997" t="s">
        <v>92</v>
      </c>
      <c r="AK2997" t="s">
        <v>66</v>
      </c>
    </row>
    <row r="2998" spans="1:38">
      <c r="A2998" t="s">
        <v>32522</v>
      </c>
      <c r="B2998" t="s">
        <v>32523</v>
      </c>
      <c r="C2998" t="s">
        <v>32524</v>
      </c>
      <c r="D2998" t="s">
        <v>32525</v>
      </c>
      <c r="E2998" t="s">
        <v>32526</v>
      </c>
      <c r="F2998" t="s">
        <v>9071</v>
      </c>
      <c r="G2998" t="s">
        <v>72</v>
      </c>
      <c r="H2998" t="s">
        <v>51</v>
      </c>
      <c r="I2998" t="s">
        <v>13660</v>
      </c>
      <c r="J2998" t="s">
        <v>11979</v>
      </c>
      <c r="K2998" t="s">
        <v>237</v>
      </c>
      <c r="L2998" t="s">
        <v>322</v>
      </c>
      <c r="M2998" t="s">
        <v>323</v>
      </c>
      <c r="N2998" t="s">
        <v>1088</v>
      </c>
      <c r="O2998" t="s">
        <v>124</v>
      </c>
      <c r="P2998" t="s"/>
      <c r="Q2998" t="s"/>
      <c r="R2998" t="s"/>
      <c r="S2998" t="s"/>
      <c r="T2998" t="s"/>
      <c r="U2998" t="s"/>
      <c r="V2998" t="s"/>
      <c r="W2998" t="s">
        <v>32527</v>
      </c>
      <c r="X2998" t="s"/>
      <c r="Y2998" t="s"/>
      <c r="Z2998" t="s"/>
      <c r="AA2998" t="s"/>
      <c r="AB2998" t="s">
        <v>32528</v>
      </c>
      <c r="AC2998" t="s">
        <v>32528</v>
      </c>
      <c r="AD2998" t="s">
        <v>192</v>
      </c>
      <c r="AE2998" t="s">
        <v>44</v>
      </c>
      <c r="AF2998" t="s">
        <v>32529</v>
      </c>
      <c r="AG2998" t="s">
        <v>32530</v>
      </c>
      <c r="AH2998" t="s">
        <v>195</v>
      </c>
      <c r="AI2998" t="s">
        <v>32531</v>
      </c>
      <c r="AJ2998" t="s">
        <v>92</v>
      </c>
      <c r="AK2998" t="s">
        <v>66</v>
      </c>
    </row>
    <row r="2999" spans="1:38">
      <c r="A2999" t="s">
        <v>32532</v>
      </c>
      <c r="B2999" t="s">
        <v>32533</v>
      </c>
      <c r="C2999" t="s">
        <v>32534</v>
      </c>
      <c r="D2999" t="s">
        <v>32535</v>
      </c>
      <c r="E2999" t="s">
        <v>32536</v>
      </c>
      <c r="F2999" t="s">
        <v>49</v>
      </c>
      <c r="G2999" t="s">
        <v>50</v>
      </c>
      <c r="H2999" t="s">
        <v>51</v>
      </c>
      <c r="I2999" t="s">
        <v>1865</v>
      </c>
      <c r="J2999" t="s">
        <v>53</v>
      </c>
      <c r="K2999" t="s">
        <v>54</v>
      </c>
      <c r="L2999" t="s">
        <v>219</v>
      </c>
      <c r="M2999" t="s">
        <v>220</v>
      </c>
      <c r="N2999" t="s">
        <v>221</v>
      </c>
      <c r="O2999" t="s"/>
      <c r="P2999" t="s">
        <v>20706</v>
      </c>
      <c r="Q2999" t="s">
        <v>67</v>
      </c>
      <c r="R2999" t="s"/>
      <c r="S2999" t="s"/>
      <c r="T2999" t="s"/>
      <c r="U2999" t="s"/>
      <c r="V2999" t="s"/>
      <c r="W2999" t="s"/>
      <c r="X2999" t="s"/>
      <c r="Y2999" t="s"/>
      <c r="Z2999" t="s"/>
      <c r="AA2999" t="s"/>
      <c r="AB2999" t="s">
        <v>32537</v>
      </c>
      <c r="AC2999" t="s">
        <v>32537</v>
      </c>
      <c r="AD2999" t="s">
        <v>151</v>
      </c>
      <c r="AE2999" t="s">
        <v>44</v>
      </c>
      <c r="AF2999" t="s">
        <v>32538</v>
      </c>
      <c r="AG2999" t="s">
        <v>32539</v>
      </c>
      <c r="AH2999" t="s">
        <v>112</v>
      </c>
      <c r="AI2999" t="s">
        <v>32540</v>
      </c>
      <c r="AJ2999" t="s">
        <v>32541</v>
      </c>
      <c r="AK2999" t="s">
        <v>66</v>
      </c>
    </row>
    <row r="3000" spans="1:38">
      <c r="A3000" t="s">
        <v>32542</v>
      </c>
      <c r="B3000" t="s">
        <v>32543</v>
      </c>
      <c r="C3000" t="s">
        <v>32544</v>
      </c>
      <c r="D3000" t="s">
        <v>32545</v>
      </c>
      <c r="E3000" t="s">
        <v>32546</v>
      </c>
      <c r="F3000" t="s"/>
      <c r="G3000" t="s">
        <v>50</v>
      </c>
      <c r="H3000" t="s">
        <v>51</v>
      </c>
      <c r="I3000" t="s"/>
      <c r="J3000" t="s"/>
      <c r="K3000" t="s"/>
      <c r="L3000" t="s">
        <v>238</v>
      </c>
      <c r="M3000" t="s">
        <v>239</v>
      </c>
      <c r="N3000" t="s">
        <v>1948</v>
      </c>
      <c r="O3000" t="s"/>
      <c r="P3000" t="s"/>
      <c r="Q3000" t="s">
        <v>44</v>
      </c>
      <c r="R3000" t="s"/>
      <c r="S3000" t="s"/>
      <c r="T3000" t="s"/>
      <c r="U3000" t="s"/>
      <c r="V3000" t="s"/>
      <c r="W3000" t="s"/>
      <c r="X3000" t="s"/>
      <c r="Y3000" t="s"/>
      <c r="Z3000" t="s"/>
      <c r="AA3000" t="s"/>
      <c r="AB3000" t="s">
        <v>32547</v>
      </c>
      <c r="AC3000" t="s">
        <v>32547</v>
      </c>
      <c r="AD3000" t="s">
        <v>110</v>
      </c>
      <c r="AE3000" t="s">
        <v>515</v>
      </c>
      <c r="AF3000" t="s">
        <v>32548</v>
      </c>
      <c r="AG3000" t="s">
        <v>29080</v>
      </c>
      <c r="AH3000" t="s">
        <v>59</v>
      </c>
      <c r="AI3000" t="s">
        <v>32549</v>
      </c>
      <c r="AJ3000" t="s">
        <v>32550</v>
      </c>
      <c r="AK3000" t="s">
        <v>66</v>
      </c>
    </row>
    <row r="3001" spans="1:38">
      <c r="A3001" t="s">
        <v>32551</v>
      </c>
      <c r="B3001" t="s">
        <v>32552</v>
      </c>
      <c r="C3001" t="s">
        <v>32553</v>
      </c>
      <c r="D3001" t="s">
        <v>32554</v>
      </c>
      <c r="E3001" t="s">
        <v>32555</v>
      </c>
      <c r="F3001" t="s">
        <v>1102</v>
      </c>
      <c r="G3001" t="s">
        <v>72</v>
      </c>
      <c r="H3001" t="s">
        <v>51</v>
      </c>
      <c r="I3001" t="s">
        <v>32556</v>
      </c>
      <c r="J3001" t="s">
        <v>2662</v>
      </c>
      <c r="K3001" t="s">
        <v>188</v>
      </c>
      <c r="L3001" t="s">
        <v>258</v>
      </c>
      <c r="M3001" t="s">
        <v>259</v>
      </c>
      <c r="N3001" t="s">
        <v>2370</v>
      </c>
      <c r="O3001" t="s">
        <v>67</v>
      </c>
      <c r="P3001" t="s"/>
      <c r="Q3001" t="s"/>
      <c r="R3001" t="s"/>
      <c r="S3001" t="s"/>
      <c r="T3001" t="s"/>
      <c r="U3001" t="s">
        <v>32557</v>
      </c>
      <c r="V3001" t="s">
        <v>67</v>
      </c>
      <c r="W3001" t="s">
        <v>30981</v>
      </c>
      <c r="X3001" t="s"/>
      <c r="Y3001" t="s"/>
      <c r="Z3001" t="s"/>
      <c r="AA3001" t="s">
        <v>84</v>
      </c>
      <c r="AB3001" t="s">
        <v>32558</v>
      </c>
      <c r="AC3001" t="s">
        <v>32559</v>
      </c>
      <c r="AD3001" t="s">
        <v>112</v>
      </c>
      <c r="AE3001" t="s">
        <v>60</v>
      </c>
      <c r="AF3001" t="s">
        <v>32560</v>
      </c>
      <c r="AG3001" t="s">
        <v>32561</v>
      </c>
      <c r="AH3001" t="s">
        <v>67</v>
      </c>
      <c r="AI3001" t="s">
        <v>32562</v>
      </c>
      <c r="AJ3001" t="s">
        <v>92</v>
      </c>
      <c r="AK3001" t="s">
        <v>66</v>
      </c>
    </row>
    <row r="3002" spans="1:38">
      <c r="A3002" t="s">
        <v>32563</v>
      </c>
      <c r="B3002" t="s">
        <v>32564</v>
      </c>
      <c r="C3002" t="s">
        <v>32565</v>
      </c>
      <c r="D3002" t="s">
        <v>32566</v>
      </c>
      <c r="E3002" t="s">
        <v>32567</v>
      </c>
      <c r="F3002" t="s">
        <v>233</v>
      </c>
      <c r="G3002" t="s">
        <v>50</v>
      </c>
      <c r="H3002" t="s">
        <v>51</v>
      </c>
      <c r="I3002" t="s">
        <v>4103</v>
      </c>
      <c r="J3002" t="s">
        <v>1216</v>
      </c>
      <c r="K3002" t="s">
        <v>54</v>
      </c>
      <c r="L3002" t="s">
        <v>55</v>
      </c>
      <c r="M3002" t="s">
        <v>56</v>
      </c>
      <c r="N3002" t="s">
        <v>611</v>
      </c>
      <c r="O3002" t="s">
        <v>174</v>
      </c>
      <c r="P3002" t="s">
        <v>32568</v>
      </c>
      <c r="Q3002" t="s">
        <v>59</v>
      </c>
      <c r="R3002" t="s">
        <v>32569</v>
      </c>
      <c r="S3002" t="s"/>
      <c r="T3002" t="s"/>
      <c r="U3002" t="s"/>
      <c r="V3002" t="s"/>
      <c r="W3002" t="s"/>
      <c r="X3002" t="s"/>
      <c r="Y3002" t="s"/>
      <c r="Z3002" t="s"/>
      <c r="AA3002" t="s"/>
      <c r="AB3002" t="s">
        <v>32570</v>
      </c>
      <c r="AC3002" t="s">
        <v>32571</v>
      </c>
      <c r="AD3002" t="s">
        <v>59</v>
      </c>
      <c r="AE3002" t="s">
        <v>277</v>
      </c>
      <c r="AF3002" t="s">
        <v>32572</v>
      </c>
      <c r="AG3002" t="s">
        <v>32573</v>
      </c>
      <c r="AH3002" t="s">
        <v>93</v>
      </c>
      <c r="AI3002" t="s">
        <v>32574</v>
      </c>
      <c r="AJ3002" t="s">
        <v>92</v>
      </c>
      <c r="AK3002" t="s">
        <v>66</v>
      </c>
    </row>
    <row r="3003" spans="1:38">
      <c r="A3003" t="s">
        <v>32575</v>
      </c>
      <c r="B3003" t="s">
        <v>32576</v>
      </c>
      <c r="C3003" t="s">
        <v>32577</v>
      </c>
      <c r="D3003" t="s">
        <v>32578</v>
      </c>
      <c r="E3003" t="s">
        <v>32579</v>
      </c>
      <c r="F3003" t="s">
        <v>767</v>
      </c>
      <c r="G3003" t="s">
        <v>50</v>
      </c>
      <c r="H3003" t="s">
        <v>51</v>
      </c>
      <c r="I3003" t="s">
        <v>3912</v>
      </c>
      <c r="J3003" t="s">
        <v>3913</v>
      </c>
      <c r="K3003" t="s">
        <v>410</v>
      </c>
      <c r="L3003" t="s">
        <v>322</v>
      </c>
      <c r="M3003" t="s">
        <v>1251</v>
      </c>
      <c r="N3003" t="s">
        <v>1252</v>
      </c>
      <c r="O3003" t="s">
        <v>79</v>
      </c>
      <c r="P3003" t="s"/>
      <c r="Q3003" t="s"/>
      <c r="R3003" t="s"/>
      <c r="S3003" t="s"/>
      <c r="T3003" t="s"/>
      <c r="U3003" t="s"/>
      <c r="V3003" t="s"/>
      <c r="W3003" t="s"/>
      <c r="X3003" t="s"/>
      <c r="Y3003" t="s"/>
      <c r="Z3003" t="s"/>
      <c r="AA3003" t="s"/>
      <c r="AB3003" t="s">
        <v>32580</v>
      </c>
      <c r="AC3003" t="s">
        <v>32581</v>
      </c>
      <c r="AD3003" t="s">
        <v>192</v>
      </c>
      <c r="AE3003" t="s">
        <v>44</v>
      </c>
      <c r="AF3003" t="s">
        <v>32582</v>
      </c>
      <c r="AG3003" t="s">
        <v>32583</v>
      </c>
      <c r="AH3003" t="s">
        <v>301</v>
      </c>
      <c r="AI3003" t="s">
        <v>32584</v>
      </c>
      <c r="AJ3003" t="s">
        <v>92</v>
      </c>
      <c r="AK3003" t="s">
        <v>66</v>
      </c>
    </row>
    <row r="3004" spans="1:38">
      <c r="A3004" t="s">
        <v>32585</v>
      </c>
      <c r="B3004" t="s">
        <v>32586</v>
      </c>
      <c r="C3004" t="s">
        <v>32587</v>
      </c>
      <c r="D3004" t="s">
        <v>32588</v>
      </c>
      <c r="E3004" t="s">
        <v>32589</v>
      </c>
      <c r="F3004" t="s">
        <v>49</v>
      </c>
      <c r="G3004" t="s">
        <v>50</v>
      </c>
      <c r="H3004" t="s">
        <v>51</v>
      </c>
      <c r="I3004" t="s">
        <v>32590</v>
      </c>
      <c r="J3004" t="s">
        <v>353</v>
      </c>
      <c r="K3004" t="s">
        <v>354</v>
      </c>
      <c r="L3004" t="s">
        <v>156</v>
      </c>
      <c r="M3004" t="s">
        <v>157</v>
      </c>
      <c r="N3004" t="s">
        <v>158</v>
      </c>
      <c r="O3004" t="s">
        <v>103</v>
      </c>
      <c r="P3004" t="s">
        <v>32591</v>
      </c>
      <c r="Q3004" t="s">
        <v>67</v>
      </c>
      <c r="R3004" t="s">
        <v>32592</v>
      </c>
      <c r="S3004" t="s"/>
      <c r="T3004" t="s"/>
      <c r="U3004" t="s"/>
      <c r="V3004" t="s"/>
      <c r="W3004" t="s"/>
      <c r="X3004" t="s"/>
      <c r="Y3004" t="s"/>
      <c r="Z3004" t="s"/>
      <c r="AA3004" t="s"/>
      <c r="AB3004" t="s">
        <v>32593</v>
      </c>
      <c r="AC3004" t="s">
        <v>32594</v>
      </c>
      <c r="AD3004" t="s">
        <v>59</v>
      </c>
      <c r="AE3004" t="s">
        <v>60</v>
      </c>
      <c r="AF3004" t="s">
        <v>32595</v>
      </c>
      <c r="AG3004" t="s">
        <v>32596</v>
      </c>
      <c r="AH3004" t="s">
        <v>63</v>
      </c>
      <c r="AI3004" t="s">
        <v>32597</v>
      </c>
      <c r="AJ3004" t="s">
        <v>92</v>
      </c>
      <c r="AK3004" t="s">
        <v>66</v>
      </c>
    </row>
    <row r="3005" spans="1:38">
      <c r="A3005" t="s">
        <v>559</v>
      </c>
      <c r="B3005" t="s">
        <v>32598</v>
      </c>
      <c r="C3005" t="s">
        <v>18328</v>
      </c>
      <c r="D3005" t="s">
        <v>32599</v>
      </c>
      <c r="E3005" t="s">
        <v>32600</v>
      </c>
      <c r="F3005" t="s">
        <v>396</v>
      </c>
      <c r="G3005" t="s">
        <v>50</v>
      </c>
      <c r="H3005" t="s">
        <v>51</v>
      </c>
      <c r="I3005" t="s">
        <v>32601</v>
      </c>
      <c r="J3005" t="s">
        <v>25442</v>
      </c>
      <c r="K3005" t="s">
        <v>237</v>
      </c>
      <c r="L3005" t="s">
        <v>139</v>
      </c>
      <c r="M3005" t="s">
        <v>500</v>
      </c>
      <c r="N3005" t="s">
        <v>3240</v>
      </c>
      <c r="O3005" t="s">
        <v>301</v>
      </c>
      <c r="P3005" t="s"/>
      <c r="Q3005" t="s"/>
      <c r="R3005" t="s"/>
      <c r="S3005" t="s"/>
      <c r="T3005" t="s">
        <v>67</v>
      </c>
      <c r="U3005" t="s"/>
      <c r="V3005" t="s"/>
      <c r="W3005" t="s"/>
      <c r="X3005" t="s"/>
      <c r="Y3005" t="s"/>
      <c r="Z3005" t="s"/>
      <c r="AA3005" t="s"/>
      <c r="AB3005" t="s">
        <v>32602</v>
      </c>
      <c r="AC3005" t="s">
        <v>32603</v>
      </c>
      <c r="AD3005" t="s">
        <v>174</v>
      </c>
      <c r="AE3005" t="s">
        <v>44</v>
      </c>
      <c r="AF3005" t="s">
        <v>32604</v>
      </c>
      <c r="AG3005" t="s">
        <v>44</v>
      </c>
      <c r="AH3005" t="s">
        <v>330</v>
      </c>
      <c r="AI3005" t="s">
        <v>32605</v>
      </c>
      <c r="AJ3005" t="s">
        <v>92</v>
      </c>
      <c r="AK3005" t="s">
        <v>66</v>
      </c>
    </row>
    <row r="3006" spans="1:38">
      <c r="A3006" t="s">
        <v>28965</v>
      </c>
      <c r="B3006" t="s">
        <v>32606</v>
      </c>
      <c r="C3006" t="s">
        <v>32607</v>
      </c>
      <c r="D3006" t="s">
        <v>32608</v>
      </c>
      <c r="E3006" t="s">
        <v>32609</v>
      </c>
      <c r="F3006" t="s"/>
      <c r="G3006" t="s">
        <v>50</v>
      </c>
      <c r="H3006" t="s">
        <v>51</v>
      </c>
      <c r="I3006" t="s"/>
      <c r="J3006" t="s"/>
      <c r="K3006" t="s"/>
      <c r="L3006" t="s">
        <v>120</v>
      </c>
      <c r="M3006" t="s">
        <v>121</v>
      </c>
      <c r="N3006" t="s">
        <v>11616</v>
      </c>
      <c r="O3006" t="s"/>
      <c r="P3006" t="s"/>
      <c r="Q3006" t="s">
        <v>44</v>
      </c>
      <c r="R3006" t="s"/>
      <c r="S3006" t="s"/>
      <c r="T3006" t="s"/>
      <c r="U3006" t="s"/>
      <c r="V3006" t="s"/>
      <c r="W3006" t="s"/>
      <c r="X3006" t="s"/>
      <c r="Y3006" t="s"/>
      <c r="Z3006" t="s"/>
      <c r="AA3006" t="s"/>
      <c r="AB3006" t="s">
        <v>32610</v>
      </c>
      <c r="AC3006" t="s">
        <v>32610</v>
      </c>
      <c r="AD3006" t="s">
        <v>93</v>
      </c>
      <c r="AE3006" t="s">
        <v>44</v>
      </c>
      <c r="AF3006" t="s">
        <v>32611</v>
      </c>
      <c r="AG3006" t="s">
        <v>3269</v>
      </c>
      <c r="AH3006" t="s">
        <v>44</v>
      </c>
      <c r="AI3006" t="s">
        <v>32612</v>
      </c>
      <c r="AJ3006" t="s">
        <v>32613</v>
      </c>
      <c r="AK3006" t="s">
        <v>66</v>
      </c>
    </row>
    <row r="3007" spans="1:38">
      <c r="A3007" t="s">
        <v>21067</v>
      </c>
      <c r="B3007" t="s">
        <v>32614</v>
      </c>
      <c r="C3007" t="s">
        <v>32615</v>
      </c>
      <c r="D3007" t="s">
        <v>32616</v>
      </c>
      <c r="E3007" t="s">
        <v>32617</v>
      </c>
      <c r="F3007" t="s">
        <v>49</v>
      </c>
      <c r="G3007" t="s">
        <v>50</v>
      </c>
      <c r="H3007" t="s">
        <v>51</v>
      </c>
      <c r="I3007" t="s">
        <v>3795</v>
      </c>
      <c r="J3007" t="s">
        <v>1127</v>
      </c>
      <c r="K3007" t="s">
        <v>54</v>
      </c>
      <c r="L3007" t="s">
        <v>582</v>
      </c>
      <c r="M3007" t="s">
        <v>871</v>
      </c>
      <c r="N3007" t="s">
        <v>1520</v>
      </c>
      <c r="O3007" t="s">
        <v>826</v>
      </c>
      <c r="P3007" t="s">
        <v>32618</v>
      </c>
      <c r="Q3007" t="s">
        <v>112</v>
      </c>
      <c r="R3007" t="s">
        <v>32619</v>
      </c>
      <c r="S3007" t="s"/>
      <c r="T3007" t="s"/>
      <c r="U3007" t="s"/>
      <c r="V3007" t="s"/>
      <c r="W3007" t="s"/>
      <c r="X3007" t="s"/>
      <c r="Y3007" t="s"/>
      <c r="Z3007" t="s"/>
      <c r="AA3007" t="s"/>
      <c r="AB3007" t="s">
        <v>32620</v>
      </c>
      <c r="AC3007" t="s">
        <v>32621</v>
      </c>
      <c r="AD3007" t="s">
        <v>112</v>
      </c>
      <c r="AE3007" t="s">
        <v>60</v>
      </c>
      <c r="AF3007" t="s">
        <v>32622</v>
      </c>
      <c r="AG3007" t="s">
        <v>12246</v>
      </c>
      <c r="AH3007" t="s">
        <v>67</v>
      </c>
      <c r="AI3007" t="s">
        <v>32623</v>
      </c>
      <c r="AJ3007" t="s">
        <v>92</v>
      </c>
      <c r="AK3007" t="s">
        <v>66</v>
      </c>
    </row>
    <row r="3008" spans="1:38">
      <c r="A3008" t="s">
        <v>32624</v>
      </c>
      <c r="B3008" t="s">
        <v>32625</v>
      </c>
      <c r="C3008" t="s">
        <v>32626</v>
      </c>
      <c r="D3008" t="s">
        <v>32627</v>
      </c>
      <c r="E3008" t="s">
        <v>32628</v>
      </c>
      <c r="F3008" t="s">
        <v>98</v>
      </c>
      <c r="G3008" t="s">
        <v>50</v>
      </c>
      <c r="H3008" t="s">
        <v>51</v>
      </c>
      <c r="I3008" t="s">
        <v>6897</v>
      </c>
      <c r="J3008" t="s">
        <v>398</v>
      </c>
      <c r="K3008" t="s">
        <v>354</v>
      </c>
      <c r="L3008" t="s">
        <v>100</v>
      </c>
      <c r="M3008" t="s">
        <v>101</v>
      </c>
      <c r="N3008" t="s">
        <v>102</v>
      </c>
      <c r="O3008" t="s">
        <v>826</v>
      </c>
      <c r="P3008" t="s"/>
      <c r="Q3008" t="s">
        <v>67</v>
      </c>
      <c r="R3008" t="s">
        <v>32629</v>
      </c>
      <c r="S3008" t="s"/>
      <c r="T3008" t="s"/>
      <c r="U3008" t="s"/>
      <c r="V3008" t="s"/>
      <c r="W3008" t="s"/>
      <c r="X3008" t="s"/>
      <c r="Y3008" t="s"/>
      <c r="Z3008" t="s"/>
      <c r="AA3008" t="s"/>
      <c r="AB3008" t="s">
        <v>32630</v>
      </c>
      <c r="AC3008" t="s">
        <v>32631</v>
      </c>
      <c r="AD3008" t="s">
        <v>63</v>
      </c>
      <c r="AE3008" t="s">
        <v>387</v>
      </c>
      <c r="AF3008" t="s">
        <v>32632</v>
      </c>
      <c r="AG3008" t="s">
        <v>25481</v>
      </c>
      <c r="AH3008" t="s">
        <v>93</v>
      </c>
      <c r="AI3008" t="s">
        <v>32633</v>
      </c>
      <c r="AJ3008" t="s">
        <v>92</v>
      </c>
      <c r="AK3008" t="s">
        <v>66</v>
      </c>
    </row>
    <row r="3009" spans="1:38">
      <c r="A3009" t="s">
        <v>32634</v>
      </c>
      <c r="B3009" t="s">
        <v>32635</v>
      </c>
      <c r="C3009" t="s">
        <v>32636</v>
      </c>
      <c r="D3009" t="s">
        <v>32637</v>
      </c>
      <c r="E3009" t="s">
        <v>32638</v>
      </c>
      <c r="F3009" t="s"/>
      <c r="G3009" t="s">
        <v>50</v>
      </c>
      <c r="H3009" t="s">
        <v>234</v>
      </c>
      <c r="I3009" t="s">
        <v>32639</v>
      </c>
      <c r="J3009" t="s">
        <v>795</v>
      </c>
      <c r="K3009" t="s">
        <v>188</v>
      </c>
      <c r="L3009" t="s">
        <v>170</v>
      </c>
      <c r="M3009" t="s">
        <v>336</v>
      </c>
      <c r="N3009" t="s">
        <v>5685</v>
      </c>
      <c r="O3009" t="s">
        <v>241</v>
      </c>
      <c r="P3009" t="s"/>
      <c r="Q3009" t="s">
        <v>174</v>
      </c>
      <c r="R3009" t="s">
        <v>32640</v>
      </c>
      <c r="S3009" t="s"/>
      <c r="T3009" t="s">
        <v>67</v>
      </c>
      <c r="U3009" t="s"/>
      <c r="V3009" t="s"/>
      <c r="W3009" t="s"/>
      <c r="X3009" t="s"/>
      <c r="Y3009" t="s"/>
      <c r="Z3009" t="s">
        <v>32641</v>
      </c>
      <c r="AA3009" t="s"/>
      <c r="AB3009" t="s">
        <v>32642</v>
      </c>
      <c r="AC3009" t="s">
        <v>32643</v>
      </c>
      <c r="AD3009" t="s">
        <v>63</v>
      </c>
      <c r="AE3009" t="s">
        <v>44</v>
      </c>
      <c r="AF3009" t="s">
        <v>32644</v>
      </c>
      <c r="AG3009" t="s">
        <v>32645</v>
      </c>
      <c r="AH3009" t="s">
        <v>67</v>
      </c>
      <c r="AI3009" t="s">
        <v>32646</v>
      </c>
      <c r="AJ3009" t="s">
        <v>92</v>
      </c>
      <c r="AK3009" t="s">
        <v>66</v>
      </c>
    </row>
    <row r="3010" spans="1:38">
      <c r="A3010" t="s">
        <v>16909</v>
      </c>
      <c r="B3010" t="s">
        <v>32647</v>
      </c>
      <c r="C3010" t="s">
        <v>32648</v>
      </c>
      <c r="D3010" t="s">
        <v>32649</v>
      </c>
      <c r="E3010" t="s">
        <v>32650</v>
      </c>
      <c r="F3010" t="s">
        <v>4041</v>
      </c>
      <c r="G3010" t="s">
        <v>72</v>
      </c>
      <c r="H3010" t="s">
        <v>51</v>
      </c>
      <c r="I3010" t="s">
        <v>1879</v>
      </c>
      <c r="J3010" t="s">
        <v>1127</v>
      </c>
      <c r="K3010" t="s">
        <v>54</v>
      </c>
      <c r="L3010" t="s">
        <v>470</v>
      </c>
      <c r="M3010" t="s">
        <v>471</v>
      </c>
      <c r="N3010" t="s">
        <v>1319</v>
      </c>
      <c r="O3010" t="s">
        <v>112</v>
      </c>
      <c r="P3010" t="s"/>
      <c r="Q3010" t="s"/>
      <c r="R3010" t="s"/>
      <c r="S3010" t="s"/>
      <c r="T3010" t="s">
        <v>112</v>
      </c>
      <c r="U3010" t="s"/>
      <c r="V3010" t="s"/>
      <c r="W3010" t="s">
        <v>32651</v>
      </c>
      <c r="X3010" t="s"/>
      <c r="Y3010" t="s"/>
      <c r="Z3010" t="s"/>
      <c r="AA3010" t="s"/>
      <c r="AB3010" t="s">
        <v>32652</v>
      </c>
      <c r="AC3010" t="s">
        <v>32653</v>
      </c>
      <c r="AD3010" t="s">
        <v>112</v>
      </c>
      <c r="AE3010" t="s">
        <v>60</v>
      </c>
      <c r="AF3010" t="s">
        <v>32654</v>
      </c>
      <c r="AG3010" t="s">
        <v>44</v>
      </c>
      <c r="AH3010" t="s">
        <v>93</v>
      </c>
      <c r="AI3010" t="s">
        <v>32655</v>
      </c>
      <c r="AJ3010" t="s">
        <v>92</v>
      </c>
      <c r="AK3010" t="s">
        <v>66</v>
      </c>
    </row>
    <row r="3011" spans="1:38">
      <c r="A3011" t="s">
        <v>9423</v>
      </c>
      <c r="B3011" t="s">
        <v>32656</v>
      </c>
      <c r="C3011" t="s">
        <v>32657</v>
      </c>
      <c r="D3011" t="s">
        <v>32658</v>
      </c>
      <c r="E3011" t="s">
        <v>32659</v>
      </c>
      <c r="F3011" t="s">
        <v>49</v>
      </c>
      <c r="G3011" t="s">
        <v>50</v>
      </c>
      <c r="H3011" t="s">
        <v>51</v>
      </c>
      <c r="I3011" t="s">
        <v>32660</v>
      </c>
      <c r="J3011" t="s">
        <v>2491</v>
      </c>
      <c r="K3011" t="s">
        <v>354</v>
      </c>
      <c r="L3011" t="s">
        <v>204</v>
      </c>
      <c r="M3011" t="s">
        <v>205</v>
      </c>
      <c r="N3011" t="s">
        <v>2781</v>
      </c>
      <c r="O3011" t="s">
        <v>241</v>
      </c>
      <c r="P3011" t="s">
        <v>32661</v>
      </c>
      <c r="Q3011" t="s">
        <v>67</v>
      </c>
      <c r="R3011" t="s"/>
      <c r="S3011" t="s"/>
      <c r="T3011" t="s"/>
      <c r="U3011" t="s"/>
      <c r="V3011" t="s"/>
      <c r="W3011" t="s"/>
      <c r="X3011" t="s"/>
      <c r="Y3011" t="s"/>
      <c r="Z3011" t="s"/>
      <c r="AA3011" t="s"/>
      <c r="AB3011" t="s">
        <v>32662</v>
      </c>
      <c r="AC3011" t="s">
        <v>32663</v>
      </c>
      <c r="AD3011" t="s">
        <v>124</v>
      </c>
      <c r="AE3011" t="s">
        <v>297</v>
      </c>
      <c r="AF3011" t="s">
        <v>32664</v>
      </c>
      <c r="AG3011" t="s">
        <v>32665</v>
      </c>
      <c r="AH3011" t="s">
        <v>301</v>
      </c>
      <c r="AI3011" t="s">
        <v>32666</v>
      </c>
      <c r="AJ3011" t="s">
        <v>92</v>
      </c>
      <c r="AK3011" t="s">
        <v>66</v>
      </c>
    </row>
    <row r="3012" spans="1:38">
      <c r="A3012" t="s">
        <v>32667</v>
      </c>
      <c r="B3012" t="s">
        <v>32668</v>
      </c>
      <c r="C3012" t="s">
        <v>32669</v>
      </c>
      <c r="D3012" t="s">
        <v>32670</v>
      </c>
      <c r="E3012" t="s">
        <v>32671</v>
      </c>
      <c r="F3012" t="s">
        <v>2562</v>
      </c>
      <c r="G3012" t="s">
        <v>50</v>
      </c>
      <c r="H3012" t="s">
        <v>51</v>
      </c>
      <c r="I3012" t="s">
        <v>1024</v>
      </c>
      <c r="J3012" t="s">
        <v>53</v>
      </c>
      <c r="K3012" t="s">
        <v>54</v>
      </c>
      <c r="L3012" t="s">
        <v>238</v>
      </c>
      <c r="M3012" t="s">
        <v>239</v>
      </c>
      <c r="N3012" t="s">
        <v>240</v>
      </c>
      <c r="O3012" t="s">
        <v>241</v>
      </c>
      <c r="P3012" t="s"/>
      <c r="Q3012" t="s"/>
      <c r="R3012" t="s"/>
      <c r="S3012" t="s"/>
      <c r="T3012" t="s"/>
      <c r="U3012" t="s"/>
      <c r="V3012" t="s"/>
      <c r="W3012" t="s"/>
      <c r="X3012" t="s"/>
      <c r="Y3012" t="s"/>
      <c r="Z3012" t="s"/>
      <c r="AA3012" t="s"/>
      <c r="AB3012" t="s">
        <v>32672</v>
      </c>
      <c r="AC3012" t="s">
        <v>32673</v>
      </c>
      <c r="AD3012" t="s">
        <v>174</v>
      </c>
      <c r="AE3012" t="s">
        <v>387</v>
      </c>
      <c r="AF3012" t="s">
        <v>32674</v>
      </c>
      <c r="AG3012" t="s">
        <v>32675</v>
      </c>
      <c r="AH3012" t="s">
        <v>67</v>
      </c>
      <c r="AI3012" t="s">
        <v>32676</v>
      </c>
      <c r="AJ3012" t="s">
        <v>92</v>
      </c>
      <c r="AK3012" t="s">
        <v>66</v>
      </c>
    </row>
    <row r="3013" spans="1:38">
      <c r="A3013" t="s">
        <v>32677</v>
      </c>
      <c r="B3013" t="s">
        <v>32678</v>
      </c>
      <c r="C3013" t="s">
        <v>32679</v>
      </c>
      <c r="D3013" t="s"/>
      <c r="E3013" t="s">
        <v>32680</v>
      </c>
      <c r="F3013" t="s">
        <v>255</v>
      </c>
      <c r="G3013" t="s">
        <v>72</v>
      </c>
      <c r="H3013" t="s">
        <v>51</v>
      </c>
      <c r="I3013" t="s"/>
      <c r="J3013" t="s"/>
      <c r="K3013" t="s">
        <v>1087</v>
      </c>
      <c r="L3013" t="s">
        <v>526</v>
      </c>
      <c r="M3013" t="s">
        <v>527</v>
      </c>
      <c r="N3013" t="s">
        <v>4593</v>
      </c>
      <c r="O3013" t="s">
        <v>939</v>
      </c>
      <c r="P3013" t="s"/>
      <c r="Q3013" t="s"/>
      <c r="R3013" t="s"/>
      <c r="S3013" t="s"/>
      <c r="T3013" t="s"/>
      <c r="U3013" t="s"/>
      <c r="V3013" t="s">
        <v>67</v>
      </c>
      <c r="W3013" t="s">
        <v>32681</v>
      </c>
      <c r="X3013" t="s"/>
      <c r="Y3013" t="s"/>
      <c r="Z3013" t="s"/>
      <c r="AA3013" t="s">
        <v>84</v>
      </c>
      <c r="AB3013" t="s">
        <v>32682</v>
      </c>
      <c r="AC3013" t="s">
        <v>32683</v>
      </c>
      <c r="AD3013" t="s">
        <v>112</v>
      </c>
      <c r="AE3013" t="s">
        <v>44</v>
      </c>
      <c r="AF3013" t="s">
        <v>32684</v>
      </c>
      <c r="AG3013" t="s">
        <v>32685</v>
      </c>
      <c r="AH3013" t="s">
        <v>67</v>
      </c>
      <c r="AI3013" t="s">
        <v>32686</v>
      </c>
      <c r="AJ3013" t="s">
        <v>92</v>
      </c>
      <c r="AK3013" t="s">
        <v>66</v>
      </c>
    </row>
    <row r="3014" spans="1:38">
      <c r="A3014" t="s">
        <v>32687</v>
      </c>
      <c r="B3014" t="s">
        <v>32688</v>
      </c>
      <c r="C3014" t="s">
        <v>32689</v>
      </c>
      <c r="D3014" t="s"/>
      <c r="E3014" t="s">
        <v>32690</v>
      </c>
      <c r="F3014" t="s"/>
      <c r="G3014" t="s">
        <v>1178</v>
      </c>
      <c r="H3014" t="s">
        <v>51</v>
      </c>
      <c r="I3014" t="s">
        <v>5192</v>
      </c>
      <c r="J3014" t="s">
        <v>53</v>
      </c>
      <c r="K3014" t="s">
        <v>54</v>
      </c>
      <c r="L3014" t="s">
        <v>470</v>
      </c>
      <c r="M3014" t="s">
        <v>471</v>
      </c>
      <c r="N3014" t="s">
        <v>1319</v>
      </c>
      <c r="O3014" t="s">
        <v>241</v>
      </c>
      <c r="P3014" t="s"/>
      <c r="Q3014" t="s"/>
      <c r="R3014" t="s"/>
      <c r="S3014" t="s"/>
      <c r="T3014" t="s"/>
      <c r="U3014" t="s"/>
      <c r="V3014" t="s">
        <v>67</v>
      </c>
      <c r="W3014" t="s">
        <v>32691</v>
      </c>
      <c r="X3014" t="s"/>
      <c r="Y3014" t="s"/>
      <c r="Z3014" t="s"/>
      <c r="AA3014" t="s">
        <v>84</v>
      </c>
      <c r="AB3014" t="s">
        <v>32692</v>
      </c>
      <c r="AC3014" t="s">
        <v>32692</v>
      </c>
      <c r="AD3014" t="s">
        <v>192</v>
      </c>
      <c r="AE3014" t="s">
        <v>44</v>
      </c>
      <c r="AF3014" t="s">
        <v>32693</v>
      </c>
      <c r="AG3014" t="s">
        <v>32694</v>
      </c>
      <c r="AH3014" t="s">
        <v>345</v>
      </c>
      <c r="AI3014" t="s">
        <v>32695</v>
      </c>
      <c r="AJ3014" t="s">
        <v>92</v>
      </c>
      <c r="AK3014" t="s">
        <v>66</v>
      </c>
    </row>
    <row r="3015" spans="1:38">
      <c r="A3015" t="s">
        <v>32696</v>
      </c>
      <c r="B3015" t="s">
        <v>32697</v>
      </c>
      <c r="C3015" t="s">
        <v>32698</v>
      </c>
      <c r="D3015" t="s">
        <v>32699</v>
      </c>
      <c r="E3015" t="s">
        <v>32700</v>
      </c>
      <c r="F3015" t="s">
        <v>2409</v>
      </c>
      <c r="G3015" t="s">
        <v>50</v>
      </c>
      <c r="H3015" t="s">
        <v>51</v>
      </c>
      <c r="I3015" t="s">
        <v>5974</v>
      </c>
      <c r="J3015" t="s">
        <v>513</v>
      </c>
      <c r="K3015" t="s">
        <v>54</v>
      </c>
      <c r="L3015" t="s">
        <v>971</v>
      </c>
      <c r="M3015" t="s">
        <v>972</v>
      </c>
      <c r="N3015" t="s">
        <v>973</v>
      </c>
      <c r="O3015" t="s">
        <v>86</v>
      </c>
      <c r="P3015" t="s"/>
      <c r="Q3015" t="s"/>
      <c r="R3015" t="s"/>
      <c r="S3015" t="s"/>
      <c r="T3015" t="s"/>
      <c r="U3015" t="s"/>
      <c r="V3015" t="s"/>
      <c r="W3015" t="s"/>
      <c r="X3015" t="s"/>
      <c r="Y3015" t="s"/>
      <c r="Z3015" t="s"/>
      <c r="AA3015" t="s"/>
      <c r="AB3015" t="s">
        <v>32701</v>
      </c>
      <c r="AC3015" t="s">
        <v>32702</v>
      </c>
      <c r="AD3015" t="s">
        <v>174</v>
      </c>
      <c r="AE3015" t="s">
        <v>277</v>
      </c>
      <c r="AF3015" t="s">
        <v>32703</v>
      </c>
      <c r="AG3015" t="s">
        <v>32704</v>
      </c>
      <c r="AH3015" t="s">
        <v>112</v>
      </c>
      <c r="AI3015" t="s">
        <v>32705</v>
      </c>
      <c r="AJ3015" t="s">
        <v>92</v>
      </c>
      <c r="AK3015" t="s">
        <v>66</v>
      </c>
    </row>
    <row r="3016" spans="1:38">
      <c r="A3016" t="s">
        <v>32706</v>
      </c>
      <c r="B3016" t="s">
        <v>32707</v>
      </c>
      <c r="C3016" t="s">
        <v>32708</v>
      </c>
      <c r="D3016" t="s">
        <v>32709</v>
      </c>
      <c r="E3016" t="s">
        <v>32710</v>
      </c>
      <c r="F3016" t="s">
        <v>968</v>
      </c>
      <c r="G3016" t="s">
        <v>50</v>
      </c>
      <c r="H3016" t="s">
        <v>51</v>
      </c>
      <c r="I3016" t="s">
        <v>14112</v>
      </c>
      <c r="J3016" t="s">
        <v>353</v>
      </c>
      <c r="K3016" t="s">
        <v>354</v>
      </c>
      <c r="L3016" t="s">
        <v>1701</v>
      </c>
      <c r="M3016" t="s">
        <v>1701</v>
      </c>
      <c r="N3016" t="s">
        <v>20515</v>
      </c>
      <c r="O3016" t="s">
        <v>826</v>
      </c>
      <c r="P3016" t="s">
        <v>32711</v>
      </c>
      <c r="Q3016" t="s">
        <v>67</v>
      </c>
      <c r="R3016" t="s">
        <v>32712</v>
      </c>
      <c r="S3016" t="s"/>
      <c r="T3016" t="s"/>
      <c r="U3016" t="s"/>
      <c r="V3016" t="s"/>
      <c r="W3016" t="s"/>
      <c r="X3016" t="s"/>
      <c r="Y3016" t="s"/>
      <c r="Z3016" t="s"/>
      <c r="AA3016" t="s"/>
      <c r="AB3016" t="s">
        <v>32713</v>
      </c>
      <c r="AC3016" t="s">
        <v>32714</v>
      </c>
      <c r="AD3016" t="s">
        <v>112</v>
      </c>
      <c r="AE3016" t="s">
        <v>60</v>
      </c>
      <c r="AF3016" t="s">
        <v>32715</v>
      </c>
      <c r="AG3016" t="s">
        <v>32716</v>
      </c>
      <c r="AH3016" t="s">
        <v>44</v>
      </c>
      <c r="AI3016" t="s">
        <v>32717</v>
      </c>
      <c r="AJ3016" t="s">
        <v>92</v>
      </c>
      <c r="AK3016" t="s">
        <v>66</v>
      </c>
    </row>
    <row r="3017" spans="1:38">
      <c r="A3017" t="s">
        <v>32718</v>
      </c>
      <c r="B3017" t="s">
        <v>32719</v>
      </c>
      <c r="C3017" t="s">
        <v>32720</v>
      </c>
      <c r="D3017" t="s">
        <v>32721</v>
      </c>
      <c r="E3017" t="s">
        <v>32722</v>
      </c>
      <c r="F3017" t="s"/>
      <c r="G3017" t="s">
        <v>50</v>
      </c>
      <c r="H3017" t="s">
        <v>51</v>
      </c>
      <c r="I3017" t="s">
        <v>32723</v>
      </c>
      <c r="J3017" t="s">
        <v>32724</v>
      </c>
      <c r="K3017" t="s">
        <v>1631</v>
      </c>
      <c r="L3017" t="s">
        <v>526</v>
      </c>
      <c r="M3017" t="s">
        <v>527</v>
      </c>
      <c r="N3017" t="s">
        <v>5180</v>
      </c>
      <c r="O3017" t="s">
        <v>112</v>
      </c>
      <c r="P3017" t="s">
        <v>32725</v>
      </c>
      <c r="Q3017" t="s">
        <v>67</v>
      </c>
      <c r="R3017" t="s"/>
      <c r="S3017" t="s"/>
      <c r="T3017" t="s"/>
      <c r="U3017" t="s"/>
      <c r="V3017" t="s"/>
      <c r="W3017" t="s"/>
      <c r="X3017" t="s"/>
      <c r="Y3017" t="s"/>
      <c r="Z3017" t="s"/>
      <c r="AA3017" t="s"/>
      <c r="AB3017" t="s">
        <v>32726</v>
      </c>
      <c r="AC3017" t="s">
        <v>32727</v>
      </c>
      <c r="AD3017" t="s">
        <v>93</v>
      </c>
      <c r="AE3017" t="s">
        <v>277</v>
      </c>
      <c r="AF3017" t="s">
        <v>32728</v>
      </c>
      <c r="AG3017" t="s">
        <v>32729</v>
      </c>
      <c r="AH3017" t="s">
        <v>44</v>
      </c>
      <c r="AI3017" t="s">
        <v>32730</v>
      </c>
      <c r="AJ3017" t="s">
        <v>92</v>
      </c>
      <c r="AK3017" t="s">
        <v>66</v>
      </c>
    </row>
    <row r="3018" spans="1:38">
      <c r="A3018" t="s">
        <v>32731</v>
      </c>
      <c r="B3018" t="s">
        <v>32732</v>
      </c>
      <c r="C3018" t="s">
        <v>32733</v>
      </c>
      <c r="D3018" t="s">
        <v>32734</v>
      </c>
      <c r="E3018" t="s">
        <v>32735</v>
      </c>
      <c r="F3018" t="s">
        <v>117</v>
      </c>
      <c r="G3018" t="s">
        <v>50</v>
      </c>
      <c r="H3018" t="s">
        <v>51</v>
      </c>
      <c r="I3018" t="s">
        <v>4833</v>
      </c>
      <c r="J3018" t="s">
        <v>4834</v>
      </c>
      <c r="K3018" t="s">
        <v>237</v>
      </c>
      <c r="L3018" t="s">
        <v>170</v>
      </c>
      <c r="M3018" t="s">
        <v>171</v>
      </c>
      <c r="N3018" t="s">
        <v>172</v>
      </c>
      <c r="O3018" t="s">
        <v>79</v>
      </c>
      <c r="P3018" t="s">
        <v>32736</v>
      </c>
      <c r="Q3018" t="s">
        <v>63</v>
      </c>
      <c r="R3018" t="s">
        <v>32737</v>
      </c>
      <c r="S3018" t="s"/>
      <c r="T3018" t="s">
        <v>67</v>
      </c>
      <c r="U3018" t="s"/>
      <c r="V3018" t="s"/>
      <c r="W3018" t="s"/>
      <c r="X3018" t="s"/>
      <c r="Y3018" t="s"/>
      <c r="Z3018" t="s"/>
      <c r="AA3018" t="s"/>
      <c r="AB3018" t="s">
        <v>32738</v>
      </c>
      <c r="AC3018" t="s">
        <v>32739</v>
      </c>
      <c r="AD3018" t="s">
        <v>195</v>
      </c>
      <c r="AE3018" t="s">
        <v>44</v>
      </c>
      <c r="AF3018" t="s">
        <v>32740</v>
      </c>
      <c r="AG3018" t="s">
        <v>32741</v>
      </c>
      <c r="AH3018" t="s">
        <v>631</v>
      </c>
      <c r="AI3018" t="s">
        <v>32742</v>
      </c>
      <c r="AJ3018" t="s">
        <v>92</v>
      </c>
      <c r="AK3018" t="s">
        <v>66</v>
      </c>
    </row>
    <row r="3019" spans="1:38">
      <c r="A3019" t="s">
        <v>32743</v>
      </c>
      <c r="B3019" t="s">
        <v>32744</v>
      </c>
      <c r="C3019" t="s">
        <v>32745</v>
      </c>
      <c r="D3019" t="s"/>
      <c r="E3019" t="s">
        <v>32746</v>
      </c>
      <c r="F3019" t="s"/>
      <c r="G3019" t="s">
        <v>50</v>
      </c>
      <c r="H3019" t="s">
        <v>51</v>
      </c>
      <c r="I3019" t="s">
        <v>32747</v>
      </c>
      <c r="J3019" t="s">
        <v>1818</v>
      </c>
      <c r="K3019" t="s">
        <v>354</v>
      </c>
      <c r="L3019" t="s">
        <v>272</v>
      </c>
      <c r="M3019" t="s">
        <v>1237</v>
      </c>
      <c r="N3019" t="s">
        <v>1238</v>
      </c>
      <c r="O3019" t="s">
        <v>79</v>
      </c>
      <c r="P3019" t="s"/>
      <c r="Q3019" t="s"/>
      <c r="R3019" t="s"/>
      <c r="S3019" t="s">
        <v>32748</v>
      </c>
      <c r="T3019" t="s">
        <v>112</v>
      </c>
      <c r="U3019" t="s"/>
      <c r="V3019" t="s">
        <v>67</v>
      </c>
      <c r="W3019" t="s"/>
      <c r="X3019" t="s"/>
      <c r="Y3019" t="s"/>
      <c r="Z3019" t="s"/>
      <c r="AA3019" t="s">
        <v>84</v>
      </c>
      <c r="AB3019" t="s">
        <v>32749</v>
      </c>
      <c r="AC3019" t="s">
        <v>32749</v>
      </c>
      <c r="AD3019" t="s">
        <v>174</v>
      </c>
      <c r="AE3019" t="s">
        <v>44</v>
      </c>
      <c r="AF3019" t="s">
        <v>32750</v>
      </c>
      <c r="AG3019" t="s">
        <v>15061</v>
      </c>
      <c r="AH3019" t="s">
        <v>301</v>
      </c>
      <c r="AI3019" t="s">
        <v>32751</v>
      </c>
      <c r="AJ3019" t="s">
        <v>92</v>
      </c>
      <c r="AK3019" t="s">
        <v>66</v>
      </c>
    </row>
    <row r="3020" spans="1:38">
      <c r="A3020" t="s">
        <v>32752</v>
      </c>
      <c r="B3020" t="s">
        <v>32753</v>
      </c>
      <c r="C3020" t="s">
        <v>32754</v>
      </c>
      <c r="D3020" t="s">
        <v>32755</v>
      </c>
      <c r="E3020" t="s">
        <v>32756</v>
      </c>
      <c r="F3020" t="s">
        <v>5438</v>
      </c>
      <c r="G3020" t="s">
        <v>72</v>
      </c>
      <c r="H3020" t="s">
        <v>51</v>
      </c>
      <c r="I3020" t="s">
        <v>32757</v>
      </c>
      <c r="J3020" t="s">
        <v>10217</v>
      </c>
      <c r="K3020" t="s">
        <v>237</v>
      </c>
      <c r="L3020" t="s">
        <v>322</v>
      </c>
      <c r="M3020" t="s">
        <v>323</v>
      </c>
      <c r="N3020" t="s">
        <v>1088</v>
      </c>
      <c r="O3020" t="s">
        <v>124</v>
      </c>
      <c r="P3020" t="s"/>
      <c r="Q3020" t="s"/>
      <c r="R3020" t="s"/>
      <c r="S3020" t="s"/>
      <c r="T3020" t="s"/>
      <c r="U3020" t="s"/>
      <c r="V3020" t="s">
        <v>67</v>
      </c>
      <c r="W3020" t="s">
        <v>32758</v>
      </c>
      <c r="X3020" t="s"/>
      <c r="Y3020" t="s"/>
      <c r="Z3020" t="s"/>
      <c r="AA3020" t="s">
        <v>84</v>
      </c>
      <c r="AB3020" t="s">
        <v>32759</v>
      </c>
      <c r="AC3020" t="s">
        <v>32759</v>
      </c>
      <c r="AD3020" t="s">
        <v>124</v>
      </c>
      <c r="AE3020" t="s">
        <v>44</v>
      </c>
      <c r="AF3020" t="s">
        <v>32760</v>
      </c>
      <c r="AG3020" t="s">
        <v>11261</v>
      </c>
      <c r="AH3020" t="s">
        <v>347</v>
      </c>
      <c r="AI3020" t="s">
        <v>32761</v>
      </c>
      <c r="AJ3020" t="s">
        <v>92</v>
      </c>
      <c r="AK3020" t="s">
        <v>66</v>
      </c>
    </row>
    <row r="3021" spans="1:38">
      <c r="A3021" t="s">
        <v>32762</v>
      </c>
      <c r="B3021" t="s">
        <v>32763</v>
      </c>
      <c r="C3021" t="s">
        <v>32764</v>
      </c>
      <c r="D3021" t="s">
        <v>32765</v>
      </c>
      <c r="E3021" t="s">
        <v>32766</v>
      </c>
      <c r="F3021" t="s">
        <v>98</v>
      </c>
      <c r="G3021" t="s">
        <v>50</v>
      </c>
      <c r="H3021" t="s">
        <v>51</v>
      </c>
      <c r="I3021" t="s">
        <v>32767</v>
      </c>
      <c r="J3021" t="s">
        <v>32768</v>
      </c>
      <c r="K3021" t="s">
        <v>271</v>
      </c>
      <c r="L3021" t="s">
        <v>285</v>
      </c>
      <c r="M3021" t="s">
        <v>285</v>
      </c>
      <c r="N3021" t="s">
        <v>285</v>
      </c>
      <c r="O3021" t="s"/>
      <c r="P3021" t="s"/>
      <c r="Q3021" t="s"/>
      <c r="R3021" t="s"/>
      <c r="S3021" t="s"/>
      <c r="T3021" t="s"/>
      <c r="U3021" t="s"/>
      <c r="V3021" t="s"/>
      <c r="W3021" t="s"/>
      <c r="X3021" t="s"/>
      <c r="Y3021" t="s"/>
      <c r="Z3021" t="s"/>
      <c r="AA3021" t="s"/>
      <c r="AB3021" t="s">
        <v>66</v>
      </c>
      <c r="AC3021" t="s"/>
      <c r="AD3021" t="s">
        <v>44</v>
      </c>
      <c r="AE3021" t="s">
        <v>44</v>
      </c>
      <c r="AF3021" t="s">
        <v>44</v>
      </c>
      <c r="AG3021" t="s">
        <v>44</v>
      </c>
      <c r="AH3021" t="s">
        <v>44</v>
      </c>
      <c r="AI3021" t="s">
        <v>286</v>
      </c>
      <c r="AJ3021" t="s">
        <v>92</v>
      </c>
      <c r="AK3021" t="s">
        <v>66</v>
      </c>
    </row>
    <row r="3022" spans="1:38">
      <c r="A3022" t="s">
        <v>32769</v>
      </c>
      <c r="B3022" t="s">
        <v>32770</v>
      </c>
      <c r="C3022" t="s">
        <v>32771</v>
      </c>
      <c r="D3022" t="s">
        <v>32772</v>
      </c>
      <c r="E3022" t="s">
        <v>32773</v>
      </c>
      <c r="F3022" t="s">
        <v>438</v>
      </c>
      <c r="G3022" t="s">
        <v>50</v>
      </c>
      <c r="H3022" t="s">
        <v>51</v>
      </c>
      <c r="I3022" t="s">
        <v>7665</v>
      </c>
      <c r="J3022" t="s"/>
      <c r="K3022" t="s">
        <v>1784</v>
      </c>
      <c r="L3022" t="s">
        <v>582</v>
      </c>
      <c r="M3022" t="s">
        <v>583</v>
      </c>
      <c r="N3022" t="s">
        <v>3263</v>
      </c>
      <c r="O3022" t="s"/>
      <c r="P3022" t="s">
        <v>1675</v>
      </c>
      <c r="Q3022" t="s">
        <v>67</v>
      </c>
      <c r="R3022" t="s">
        <v>7666</v>
      </c>
      <c r="S3022" t="s"/>
      <c r="T3022" t="s"/>
      <c r="U3022" t="s"/>
      <c r="V3022" t="s"/>
      <c r="W3022" t="s"/>
      <c r="X3022" t="s"/>
      <c r="Y3022" t="s"/>
      <c r="Z3022" t="s"/>
      <c r="AA3022" t="s"/>
      <c r="AB3022" t="s">
        <v>32774</v>
      </c>
      <c r="AC3022" t="s">
        <v>32774</v>
      </c>
      <c r="AD3022" t="s">
        <v>209</v>
      </c>
      <c r="AE3022" t="s">
        <v>1254</v>
      </c>
      <c r="AF3022" t="s">
        <v>32775</v>
      </c>
      <c r="AG3022" t="s">
        <v>32776</v>
      </c>
      <c r="AH3022" t="s">
        <v>391</v>
      </c>
      <c r="AI3022" t="s">
        <v>32777</v>
      </c>
      <c r="AJ3022" t="s">
        <v>32778</v>
      </c>
      <c r="AK3022" t="s">
        <v>66</v>
      </c>
    </row>
    <row r="3023" spans="1:38">
      <c r="A3023" t="s">
        <v>32779</v>
      </c>
      <c r="B3023" t="s">
        <v>32780</v>
      </c>
      <c r="C3023" t="s">
        <v>32781</v>
      </c>
      <c r="D3023" t="s">
        <v>32782</v>
      </c>
      <c r="E3023" t="s">
        <v>32783</v>
      </c>
      <c r="F3023" t="s">
        <v>3497</v>
      </c>
      <c r="G3023" t="s">
        <v>72</v>
      </c>
      <c r="H3023" t="s">
        <v>51</v>
      </c>
      <c r="I3023" t="s">
        <v>32784</v>
      </c>
      <c r="J3023" t="s">
        <v>30004</v>
      </c>
      <c r="K3023" t="s">
        <v>3343</v>
      </c>
      <c r="L3023" t="s">
        <v>322</v>
      </c>
      <c r="M3023" t="s">
        <v>1251</v>
      </c>
      <c r="N3023" t="s">
        <v>1461</v>
      </c>
      <c r="O3023" t="s">
        <v>59</v>
      </c>
      <c r="P3023" t="s"/>
      <c r="Q3023" t="s"/>
      <c r="R3023" t="s"/>
      <c r="S3023" t="s"/>
      <c r="T3023" t="s"/>
      <c r="U3023" t="s">
        <v>32785</v>
      </c>
      <c r="V3023" t="s">
        <v>67</v>
      </c>
      <c r="W3023" t="s">
        <v>32786</v>
      </c>
      <c r="X3023" t="s"/>
      <c r="Y3023" t="s"/>
      <c r="Z3023" t="s"/>
      <c r="AA3023" t="s">
        <v>84</v>
      </c>
      <c r="AB3023" t="s">
        <v>32787</v>
      </c>
      <c r="AC3023" t="s">
        <v>32788</v>
      </c>
      <c r="AD3023" t="s">
        <v>86</v>
      </c>
      <c r="AE3023" t="s">
        <v>44</v>
      </c>
      <c r="AF3023" t="s">
        <v>32789</v>
      </c>
      <c r="AG3023" t="s">
        <v>32790</v>
      </c>
      <c r="AH3023" t="s">
        <v>192</v>
      </c>
      <c r="AI3023" t="s">
        <v>32791</v>
      </c>
      <c r="AJ3023" t="s">
        <v>92</v>
      </c>
      <c r="AK3023" t="s">
        <v>66</v>
      </c>
    </row>
    <row r="3024" spans="1:38">
      <c r="A3024" t="s">
        <v>32792</v>
      </c>
      <c r="B3024" t="s">
        <v>32793</v>
      </c>
      <c r="C3024" t="s">
        <v>32794</v>
      </c>
      <c r="D3024" t="s">
        <v>32795</v>
      </c>
      <c r="E3024" t="s">
        <v>32796</v>
      </c>
      <c r="F3024" t="s">
        <v>117</v>
      </c>
      <c r="G3024" t="s">
        <v>72</v>
      </c>
      <c r="H3024" t="s">
        <v>51</v>
      </c>
      <c r="I3024" t="s">
        <v>32797</v>
      </c>
      <c r="J3024" t="s">
        <v>1293</v>
      </c>
      <c r="K3024" t="s">
        <v>54</v>
      </c>
      <c r="L3024" t="s">
        <v>120</v>
      </c>
      <c r="M3024" t="s">
        <v>382</v>
      </c>
      <c r="N3024" t="s">
        <v>23968</v>
      </c>
      <c r="O3024" t="s">
        <v>209</v>
      </c>
      <c r="P3024" t="s"/>
      <c r="Q3024" t="s"/>
      <c r="R3024" t="s"/>
      <c r="S3024" t="s"/>
      <c r="T3024" t="s"/>
      <c r="U3024" t="s"/>
      <c r="V3024" t="s">
        <v>67</v>
      </c>
      <c r="W3024" t="s">
        <v>32798</v>
      </c>
      <c r="X3024" t="s"/>
      <c r="Y3024" t="s"/>
      <c r="Z3024" t="s"/>
      <c r="AA3024" t="s">
        <v>84</v>
      </c>
      <c r="AB3024" t="s">
        <v>32799</v>
      </c>
      <c r="AC3024" t="s">
        <v>32800</v>
      </c>
      <c r="AD3024" t="s">
        <v>63</v>
      </c>
      <c r="AE3024" t="s">
        <v>44</v>
      </c>
      <c r="AF3024" t="s">
        <v>32801</v>
      </c>
      <c r="AG3024" t="s">
        <v>32802</v>
      </c>
      <c r="AH3024" t="s">
        <v>112</v>
      </c>
      <c r="AI3024" t="s">
        <v>32803</v>
      </c>
      <c r="AJ3024" t="s">
        <v>92</v>
      </c>
      <c r="AK3024" t="s">
        <v>66</v>
      </c>
    </row>
    <row r="3025" spans="1:38">
      <c r="A3025" t="s">
        <v>32804</v>
      </c>
      <c r="B3025" t="s">
        <v>32805</v>
      </c>
      <c r="C3025" t="s">
        <v>32806</v>
      </c>
      <c r="D3025" t="s">
        <v>32807</v>
      </c>
      <c r="E3025" t="s">
        <v>32808</v>
      </c>
      <c r="F3025" t="s"/>
      <c r="G3025" t="s">
        <v>50</v>
      </c>
      <c r="H3025" t="s">
        <v>51</v>
      </c>
      <c r="I3025" t="s"/>
      <c r="J3025" t="s"/>
      <c r="K3025" t="s"/>
      <c r="L3025" t="s">
        <v>55</v>
      </c>
      <c r="M3025" t="s">
        <v>56</v>
      </c>
      <c r="N3025" t="s">
        <v>441</v>
      </c>
      <c r="O3025" t="s"/>
      <c r="P3025" t="s"/>
      <c r="Q3025" t="s">
        <v>44</v>
      </c>
      <c r="R3025" t="s"/>
      <c r="S3025" t="s"/>
      <c r="T3025" t="s"/>
      <c r="U3025" t="s"/>
      <c r="V3025" t="s"/>
      <c r="W3025" t="s"/>
      <c r="X3025" t="s"/>
      <c r="Y3025" t="s"/>
      <c r="Z3025" t="s"/>
      <c r="AA3025" t="s"/>
      <c r="AB3025" t="s">
        <v>32809</v>
      </c>
      <c r="AC3025" t="s">
        <v>32809</v>
      </c>
      <c r="AD3025" t="s">
        <v>110</v>
      </c>
      <c r="AE3025" t="s">
        <v>1254</v>
      </c>
      <c r="AF3025" t="s">
        <v>32810</v>
      </c>
      <c r="AG3025" t="s">
        <v>32811</v>
      </c>
      <c r="AH3025" t="s">
        <v>59</v>
      </c>
      <c r="AI3025" t="s">
        <v>32812</v>
      </c>
      <c r="AJ3025" t="s">
        <v>32813</v>
      </c>
      <c r="AK3025" t="s">
        <v>66</v>
      </c>
    </row>
    <row r="3026" spans="1:38">
      <c r="A3026" t="s">
        <v>32814</v>
      </c>
      <c r="B3026" t="s">
        <v>32815</v>
      </c>
      <c r="C3026" t="s">
        <v>26051</v>
      </c>
      <c r="D3026" t="s">
        <v>32816</v>
      </c>
      <c r="E3026" t="s">
        <v>32817</v>
      </c>
      <c r="F3026" t="s">
        <v>12173</v>
      </c>
      <c r="G3026" t="s">
        <v>50</v>
      </c>
      <c r="H3026" t="s">
        <v>234</v>
      </c>
      <c r="I3026" t="s">
        <v>9096</v>
      </c>
      <c r="J3026" t="s">
        <v>236</v>
      </c>
      <c r="K3026" t="s">
        <v>237</v>
      </c>
      <c r="L3026" t="s">
        <v>238</v>
      </c>
      <c r="M3026" t="s">
        <v>239</v>
      </c>
      <c r="N3026" t="s">
        <v>4483</v>
      </c>
      <c r="O3026" t="s">
        <v>433</v>
      </c>
      <c r="P3026" t="s"/>
      <c r="Q3026" t="s"/>
      <c r="R3026" t="s"/>
      <c r="S3026" t="s">
        <v>32818</v>
      </c>
      <c r="T3026" t="s">
        <v>347</v>
      </c>
      <c r="U3026" t="s"/>
      <c r="V3026" t="s"/>
      <c r="W3026" t="s"/>
      <c r="X3026" t="s"/>
      <c r="Y3026" t="s"/>
      <c r="Z3026" t="s">
        <v>32819</v>
      </c>
      <c r="AA3026" t="s"/>
      <c r="AB3026" t="s">
        <v>32820</v>
      </c>
      <c r="AC3026" t="s">
        <v>32821</v>
      </c>
      <c r="AD3026" t="s">
        <v>59</v>
      </c>
      <c r="AE3026" t="s">
        <v>107</v>
      </c>
      <c r="AF3026" t="s">
        <v>32822</v>
      </c>
      <c r="AG3026" t="s">
        <v>10993</v>
      </c>
      <c r="AH3026" t="s">
        <v>86</v>
      </c>
      <c r="AI3026" t="s">
        <v>32823</v>
      </c>
      <c r="AJ3026" t="s">
        <v>92</v>
      </c>
      <c r="AK3026" t="s">
        <v>1849</v>
      </c>
    </row>
    <row r="3027" spans="1:38">
      <c r="A3027" t="s">
        <v>32824</v>
      </c>
      <c r="B3027" t="s">
        <v>32825</v>
      </c>
      <c r="C3027" t="s">
        <v>32826</v>
      </c>
      <c r="D3027" t="s">
        <v>32827</v>
      </c>
      <c r="E3027" t="s">
        <v>32828</v>
      </c>
      <c r="F3027" t="s">
        <v>2409</v>
      </c>
      <c r="G3027" t="s">
        <v>72</v>
      </c>
      <c r="H3027" t="s">
        <v>51</v>
      </c>
      <c r="I3027" t="s">
        <v>32829</v>
      </c>
      <c r="J3027" t="s">
        <v>32830</v>
      </c>
      <c r="K3027" t="s">
        <v>469</v>
      </c>
      <c r="L3027" t="s">
        <v>100</v>
      </c>
      <c r="M3027" t="s">
        <v>101</v>
      </c>
      <c r="N3027" t="s">
        <v>6550</v>
      </c>
      <c r="O3027" t="s">
        <v>241</v>
      </c>
      <c r="P3027" t="s"/>
      <c r="Q3027" t="s">
        <v>67</v>
      </c>
      <c r="R3027" t="s">
        <v>32831</v>
      </c>
      <c r="S3027" t="s"/>
      <c r="T3027" t="s"/>
      <c r="U3027" t="s"/>
      <c r="V3027" t="s"/>
      <c r="W3027" t="s">
        <v>32832</v>
      </c>
      <c r="X3027" t="s"/>
      <c r="Y3027" t="s"/>
      <c r="Z3027" t="s"/>
      <c r="AA3027" t="s"/>
      <c r="AB3027" t="s">
        <v>32833</v>
      </c>
      <c r="AC3027" t="s">
        <v>32834</v>
      </c>
      <c r="AD3027" t="s">
        <v>59</v>
      </c>
      <c r="AE3027" t="s">
        <v>44</v>
      </c>
      <c r="AF3027" t="s">
        <v>32835</v>
      </c>
      <c r="AG3027" t="s">
        <v>3164</v>
      </c>
      <c r="AH3027" t="s">
        <v>124</v>
      </c>
      <c r="AI3027" t="s">
        <v>32836</v>
      </c>
      <c r="AJ3027" t="s">
        <v>92</v>
      </c>
      <c r="AK3027" t="s">
        <v>66</v>
      </c>
    </row>
    <row r="3028" spans="1:38">
      <c r="A3028" t="s">
        <v>32837</v>
      </c>
      <c r="B3028" t="s">
        <v>32838</v>
      </c>
      <c r="C3028" t="s">
        <v>32839</v>
      </c>
      <c r="D3028" t="s">
        <v>32840</v>
      </c>
      <c r="E3028" t="s">
        <v>32841</v>
      </c>
      <c r="F3028" t="s">
        <v>697</v>
      </c>
      <c r="G3028" t="s">
        <v>72</v>
      </c>
      <c r="H3028" t="s">
        <v>51</v>
      </c>
      <c r="I3028" t="s">
        <v>22787</v>
      </c>
      <c r="J3028" t="s">
        <v>15027</v>
      </c>
      <c r="K3028" t="s">
        <v>237</v>
      </c>
      <c r="L3028" t="s">
        <v>139</v>
      </c>
      <c r="M3028" t="s">
        <v>500</v>
      </c>
      <c r="N3028" t="s">
        <v>4940</v>
      </c>
      <c r="O3028" t="s">
        <v>86</v>
      </c>
      <c r="P3028" t="s"/>
      <c r="Q3028" t="s"/>
      <c r="R3028" t="s"/>
      <c r="S3028" t="s"/>
      <c r="T3028" t="s"/>
      <c r="U3028" t="s"/>
      <c r="V3028" t="s">
        <v>67</v>
      </c>
      <c r="W3028" t="s">
        <v>32842</v>
      </c>
      <c r="X3028" t="s"/>
      <c r="Y3028" t="s"/>
      <c r="Z3028" t="s"/>
      <c r="AA3028" t="s">
        <v>84</v>
      </c>
      <c r="AB3028" t="s">
        <v>32843</v>
      </c>
      <c r="AC3028" t="s">
        <v>32843</v>
      </c>
      <c r="AD3028" t="s">
        <v>86</v>
      </c>
      <c r="AE3028" t="s">
        <v>44</v>
      </c>
      <c r="AF3028" t="s">
        <v>32844</v>
      </c>
      <c r="AG3028" t="s">
        <v>28662</v>
      </c>
      <c r="AH3028" t="s">
        <v>345</v>
      </c>
      <c r="AI3028" t="s">
        <v>32845</v>
      </c>
      <c r="AJ3028" t="s">
        <v>92</v>
      </c>
      <c r="AK3028" t="s">
        <v>66</v>
      </c>
    </row>
    <row r="3029" spans="1:38">
      <c r="A3029" t="s">
        <v>32846</v>
      </c>
      <c r="B3029" t="s">
        <v>32847</v>
      </c>
      <c r="C3029" t="s">
        <v>32848</v>
      </c>
      <c r="D3029" t="s">
        <v>32849</v>
      </c>
      <c r="E3029" t="s">
        <v>32850</v>
      </c>
      <c r="F3029" t="s">
        <v>117</v>
      </c>
      <c r="G3029" t="s">
        <v>50</v>
      </c>
      <c r="H3029" t="s">
        <v>51</v>
      </c>
      <c r="I3029" t="s">
        <v>32851</v>
      </c>
      <c r="J3029" t="s">
        <v>12343</v>
      </c>
      <c r="K3029" t="s">
        <v>1395</v>
      </c>
      <c r="L3029" t="s">
        <v>170</v>
      </c>
      <c r="M3029" t="s">
        <v>171</v>
      </c>
      <c r="N3029" t="s">
        <v>1168</v>
      </c>
      <c r="O3029" t="s">
        <v>79</v>
      </c>
      <c r="P3029" t="s"/>
      <c r="Q3029" t="s"/>
      <c r="R3029" t="s"/>
      <c r="S3029" t="s"/>
      <c r="T3029" t="s"/>
      <c r="U3029" t="s"/>
      <c r="V3029" t="s"/>
      <c r="W3029" t="s"/>
      <c r="X3029" t="s"/>
      <c r="Y3029" t="s"/>
      <c r="Z3029" t="s"/>
      <c r="AA3029" t="s"/>
      <c r="AB3029" t="s">
        <v>32852</v>
      </c>
      <c r="AC3029" t="s">
        <v>32852</v>
      </c>
      <c r="AD3029" t="s">
        <v>149</v>
      </c>
      <c r="AE3029" t="s">
        <v>44</v>
      </c>
      <c r="AF3029" t="s">
        <v>32853</v>
      </c>
      <c r="AG3029" t="s">
        <v>16055</v>
      </c>
      <c r="AH3029" t="s">
        <v>562</v>
      </c>
      <c r="AI3029" t="s">
        <v>32854</v>
      </c>
      <c r="AJ3029" t="s">
        <v>92</v>
      </c>
      <c r="AK3029" t="s">
        <v>66</v>
      </c>
    </row>
    <row r="3030" spans="1:38">
      <c r="A3030" t="s">
        <v>32855</v>
      </c>
      <c r="B3030" t="s">
        <v>32856</v>
      </c>
      <c r="C3030" t="s">
        <v>32857</v>
      </c>
      <c r="D3030" t="s">
        <v>32858</v>
      </c>
      <c r="E3030" t="s">
        <v>32859</v>
      </c>
      <c r="F3030" t="s">
        <v>292</v>
      </c>
      <c r="G3030" t="s">
        <v>72</v>
      </c>
      <c r="H3030" t="s">
        <v>51</v>
      </c>
      <c r="I3030" t="s">
        <v>32860</v>
      </c>
      <c r="J3030" t="s">
        <v>7237</v>
      </c>
      <c r="K3030" t="s">
        <v>354</v>
      </c>
      <c r="L3030" t="s">
        <v>526</v>
      </c>
      <c r="M3030" t="s">
        <v>527</v>
      </c>
      <c r="N3030" t="s">
        <v>1074</v>
      </c>
      <c r="O3030" t="s">
        <v>79</v>
      </c>
      <c r="P3030" t="s">
        <v>32861</v>
      </c>
      <c r="Q3030" t="s">
        <v>93</v>
      </c>
      <c r="R3030" t="s">
        <v>32862</v>
      </c>
      <c r="S3030" t="s"/>
      <c r="T3030" t="s"/>
      <c r="U3030" t="s"/>
      <c r="V3030" t="s"/>
      <c r="W3030" t="s">
        <v>32863</v>
      </c>
      <c r="X3030" t="s"/>
      <c r="Y3030" t="s"/>
      <c r="Z3030" t="s"/>
      <c r="AA3030" t="s"/>
      <c r="AB3030" t="s">
        <v>32864</v>
      </c>
      <c r="AC3030" t="s">
        <v>32865</v>
      </c>
      <c r="AD3030" t="s">
        <v>192</v>
      </c>
      <c r="AE3030" t="s">
        <v>44</v>
      </c>
      <c r="AF3030" t="s">
        <v>32866</v>
      </c>
      <c r="AG3030" t="s">
        <v>32867</v>
      </c>
      <c r="AH3030" t="s">
        <v>195</v>
      </c>
      <c r="AI3030" t="s">
        <v>32868</v>
      </c>
      <c r="AJ3030" t="s">
        <v>92</v>
      </c>
      <c r="AK3030" t="s">
        <v>66</v>
      </c>
    </row>
    <row r="3031" spans="1:38">
      <c r="A3031" t="s">
        <v>32869</v>
      </c>
      <c r="B3031" t="s">
        <v>32870</v>
      </c>
      <c r="C3031" t="s">
        <v>32871</v>
      </c>
      <c r="D3031" t="s">
        <v>32872</v>
      </c>
      <c r="E3031" t="s">
        <v>32873</v>
      </c>
      <c r="F3031" t="s">
        <v>292</v>
      </c>
      <c r="G3031" t="s">
        <v>50</v>
      </c>
      <c r="H3031" t="s">
        <v>51</v>
      </c>
      <c r="I3031" t="s">
        <v>10424</v>
      </c>
      <c r="J3031" t="s"/>
      <c r="K3031" t="s">
        <v>525</v>
      </c>
      <c r="L3031" t="s">
        <v>843</v>
      </c>
      <c r="M3031" t="s">
        <v>844</v>
      </c>
      <c r="N3031" t="s">
        <v>1331</v>
      </c>
      <c r="O3031" t="s"/>
      <c r="P3031" t="s"/>
      <c r="Q3031" t="s">
        <v>44</v>
      </c>
      <c r="R3031" t="s"/>
      <c r="S3031" t="s"/>
      <c r="T3031" t="s"/>
      <c r="U3031" t="s"/>
      <c r="V3031" t="s"/>
      <c r="W3031" t="s"/>
      <c r="X3031" t="s"/>
      <c r="Y3031" t="s"/>
      <c r="Z3031" t="s"/>
      <c r="AA3031" t="s"/>
      <c r="AB3031" t="s">
        <v>32874</v>
      </c>
      <c r="AC3031" t="s">
        <v>32874</v>
      </c>
      <c r="AD3031" t="s">
        <v>59</v>
      </c>
      <c r="AE3031" t="s">
        <v>60</v>
      </c>
      <c r="AF3031" t="s">
        <v>32875</v>
      </c>
      <c r="AG3031" t="s">
        <v>32876</v>
      </c>
      <c r="AH3031" t="s">
        <v>44</v>
      </c>
      <c r="AI3031" t="s">
        <v>32877</v>
      </c>
      <c r="AJ3031" t="s">
        <v>32878</v>
      </c>
      <c r="AK3031" t="s">
        <v>66</v>
      </c>
    </row>
    <row r="3032" spans="1:38">
      <c r="A3032" t="s">
        <v>32879</v>
      </c>
      <c r="B3032" t="s">
        <v>32880</v>
      </c>
      <c r="C3032" t="s">
        <v>7501</v>
      </c>
      <c r="D3032" t="s">
        <v>32881</v>
      </c>
      <c r="E3032" t="s">
        <v>32882</v>
      </c>
      <c r="F3032" t="s">
        <v>49</v>
      </c>
      <c r="G3032" t="s">
        <v>50</v>
      </c>
      <c r="H3032" t="s">
        <v>51</v>
      </c>
      <c r="I3032" t="s">
        <v>2619</v>
      </c>
      <c r="J3032" t="s">
        <v>187</v>
      </c>
      <c r="K3032" t="s">
        <v>188</v>
      </c>
      <c r="L3032" t="s">
        <v>120</v>
      </c>
      <c r="M3032" t="s">
        <v>382</v>
      </c>
      <c r="N3032" t="s">
        <v>3760</v>
      </c>
      <c r="O3032" t="s"/>
      <c r="P3032" t="s"/>
      <c r="Q3032" t="s">
        <v>44</v>
      </c>
      <c r="R3032" t="s"/>
      <c r="S3032" t="s"/>
      <c r="T3032" t="s"/>
      <c r="U3032" t="s"/>
      <c r="V3032" t="s"/>
      <c r="W3032" t="s"/>
      <c r="X3032" t="s"/>
      <c r="Y3032" t="s"/>
      <c r="Z3032" t="s"/>
      <c r="AA3032" t="s"/>
      <c r="AB3032" t="s">
        <v>32883</v>
      </c>
      <c r="AC3032" t="s">
        <v>32884</v>
      </c>
      <c r="AD3032" t="s">
        <v>174</v>
      </c>
      <c r="AE3032" t="s">
        <v>11526</v>
      </c>
      <c r="AF3032" t="s">
        <v>32885</v>
      </c>
      <c r="AG3032" t="s">
        <v>32886</v>
      </c>
      <c r="AH3032" t="s">
        <v>63</v>
      </c>
      <c r="AI3032" t="s">
        <v>32887</v>
      </c>
      <c r="AJ3032" t="s">
        <v>32888</v>
      </c>
      <c r="AK3032" t="s">
        <v>66</v>
      </c>
    </row>
    <row r="3033" spans="1:38">
      <c r="A3033" t="s">
        <v>32889</v>
      </c>
      <c r="B3033" t="s">
        <v>32890</v>
      </c>
      <c r="C3033" t="s">
        <v>32891</v>
      </c>
      <c r="D3033" t="s">
        <v>32892</v>
      </c>
      <c r="E3033" t="s">
        <v>32893</v>
      </c>
      <c r="F3033" t="s">
        <v>2409</v>
      </c>
      <c r="G3033" t="s">
        <v>50</v>
      </c>
      <c r="H3033" t="s">
        <v>51</v>
      </c>
      <c r="I3033" t="s">
        <v>1433</v>
      </c>
      <c r="J3033" t="s">
        <v>3620</v>
      </c>
      <c r="K3033" t="s">
        <v>271</v>
      </c>
      <c r="L3033" t="s">
        <v>470</v>
      </c>
      <c r="M3033" t="s">
        <v>685</v>
      </c>
      <c r="N3033" t="s">
        <v>9116</v>
      </c>
      <c r="O3033" t="s">
        <v>209</v>
      </c>
      <c r="P3033" t="s"/>
      <c r="Q3033" t="s"/>
      <c r="R3033" t="s"/>
      <c r="S3033" t="s"/>
      <c r="T3033" t="s">
        <v>67</v>
      </c>
      <c r="U3033" t="s"/>
      <c r="V3033" t="s"/>
      <c r="W3033" t="s"/>
      <c r="X3033" t="s"/>
      <c r="Y3033" t="s"/>
      <c r="Z3033" t="s"/>
      <c r="AA3033" t="s"/>
      <c r="AB3033" t="s">
        <v>32894</v>
      </c>
      <c r="AC3033" t="s">
        <v>32894</v>
      </c>
      <c r="AD3033" t="s">
        <v>59</v>
      </c>
      <c r="AE3033" t="s">
        <v>44</v>
      </c>
      <c r="AF3033" t="s">
        <v>32895</v>
      </c>
      <c r="AG3033" t="s">
        <v>32573</v>
      </c>
      <c r="AH3033" t="s">
        <v>112</v>
      </c>
      <c r="AI3033" t="s">
        <v>32896</v>
      </c>
      <c r="AJ3033" t="s">
        <v>92</v>
      </c>
      <c r="AK3033" t="s">
        <v>66</v>
      </c>
    </row>
    <row r="3034" spans="1:38">
      <c r="A3034" t="s">
        <v>32897</v>
      </c>
      <c r="B3034" t="s">
        <v>32898</v>
      </c>
      <c r="C3034" t="s">
        <v>32899</v>
      </c>
      <c r="D3034" t="s">
        <v>32900</v>
      </c>
      <c r="E3034" t="s">
        <v>32901</v>
      </c>
      <c r="F3034" t="s"/>
      <c r="G3034" t="s">
        <v>50</v>
      </c>
      <c r="H3034" t="s">
        <v>234</v>
      </c>
      <c r="I3034" t="s">
        <v>32902</v>
      </c>
      <c r="J3034" t="s">
        <v>4562</v>
      </c>
      <c r="K3034" t="s">
        <v>569</v>
      </c>
      <c r="L3034" t="s">
        <v>470</v>
      </c>
      <c r="M3034" t="s">
        <v>685</v>
      </c>
      <c r="N3034" t="s">
        <v>2947</v>
      </c>
      <c r="O3034" t="s">
        <v>112</v>
      </c>
      <c r="P3034" t="s"/>
      <c r="Q3034" t="s"/>
      <c r="R3034" t="s"/>
      <c r="S3034" t="s"/>
      <c r="T3034" t="s"/>
      <c r="U3034" t="s"/>
      <c r="V3034" t="s"/>
      <c r="W3034" t="s"/>
      <c r="X3034" t="s">
        <v>32903</v>
      </c>
      <c r="Y3034" t="s">
        <v>67</v>
      </c>
      <c r="Z3034" t="s">
        <v>32904</v>
      </c>
      <c r="AA3034" t="s">
        <v>772</v>
      </c>
      <c r="AB3034" t="s">
        <v>32905</v>
      </c>
      <c r="AC3034" t="s">
        <v>32905</v>
      </c>
      <c r="AD3034" t="s">
        <v>59</v>
      </c>
      <c r="AE3034" t="s">
        <v>107</v>
      </c>
      <c r="AF3034" t="s">
        <v>32906</v>
      </c>
      <c r="AG3034" t="s">
        <v>32907</v>
      </c>
      <c r="AH3034" t="s">
        <v>151</v>
      </c>
      <c r="AI3034" t="s">
        <v>32908</v>
      </c>
      <c r="AJ3034" t="s">
        <v>92</v>
      </c>
      <c r="AK3034" t="s">
        <v>66</v>
      </c>
    </row>
    <row r="3035" spans="1:38">
      <c r="A3035" t="s">
        <v>32909</v>
      </c>
      <c r="B3035" t="s">
        <v>32910</v>
      </c>
      <c r="C3035" t="s">
        <v>32911</v>
      </c>
      <c r="D3035" t="s">
        <v>32912</v>
      </c>
      <c r="E3035" t="s">
        <v>32913</v>
      </c>
      <c r="F3035" t="s">
        <v>185</v>
      </c>
      <c r="G3035" t="s">
        <v>50</v>
      </c>
      <c r="H3035" t="s">
        <v>51</v>
      </c>
      <c r="I3035" t="s">
        <v>32914</v>
      </c>
      <c r="J3035" t="s">
        <v>4834</v>
      </c>
      <c r="K3035" t="s">
        <v>237</v>
      </c>
      <c r="L3035" t="s">
        <v>1344</v>
      </c>
      <c r="M3035" t="s">
        <v>1345</v>
      </c>
      <c r="N3035" t="s">
        <v>1346</v>
      </c>
      <c r="O3035" t="s">
        <v>433</v>
      </c>
      <c r="P3035" t="s"/>
      <c r="Q3035" t="s"/>
      <c r="R3035" t="s"/>
      <c r="S3035" t="s"/>
      <c r="T3035" t="s">
        <v>67</v>
      </c>
      <c r="U3035" t="s"/>
      <c r="V3035" t="s"/>
      <c r="W3035" t="s"/>
      <c r="X3035" t="s"/>
      <c r="Y3035" t="s"/>
      <c r="Z3035" t="s"/>
      <c r="AA3035" t="s"/>
      <c r="AB3035" t="s">
        <v>32915</v>
      </c>
      <c r="AC3035" t="s">
        <v>32915</v>
      </c>
      <c r="AD3035" t="s">
        <v>174</v>
      </c>
      <c r="AE3035" t="s">
        <v>1105</v>
      </c>
      <c r="AF3035" t="s">
        <v>32916</v>
      </c>
      <c r="AG3035" t="s">
        <v>32917</v>
      </c>
      <c r="AH3035" t="s">
        <v>174</v>
      </c>
      <c r="AI3035" t="s">
        <v>32918</v>
      </c>
      <c r="AJ3035" t="s">
        <v>92</v>
      </c>
      <c r="AK3035" t="s">
        <v>66</v>
      </c>
    </row>
  </sheetData>
  <pageMargins bottom="0.75" footer="0.3" header="0.3" left="0.7" right="0.7" top="0.75"/>
</worksheet>
</file>

<file path=xl/worksheets/sheet3.xml><?xml version="1.0" encoding="utf-8"?>
<worksheet xmlns="http://schemas.openxmlformats.org/spreadsheetml/2006/main">
  <sheetPr enableFormatConditionsCalculation="0">
    <tabColor theme="5"/>
    <outlinePr summaryBelow="1" summaryRight="1"/>
    <pageSetUpPr/>
  </sheetPr>
  <dimension ref="A1:L1000"/>
  <sheetViews>
    <sheetView workbookViewId="0">
      <selection activeCell="L18" sqref="L18"/>
    </sheetView>
  </sheetViews>
  <sheetFormatPr baseColWidth="10" defaultRowHeight="16" outlineLevelCol="0"/>
  <cols>
    <col bestFit="1" customWidth="1" max="12" min="12" style="17" width="26"/>
  </cols>
  <sheetData>
    <row r="1" spans="1:12">
      <c r="A1" t="s">
        <v>32919</v>
      </c>
      <c r="L1" s="15" t="s">
        <v>32920</v>
      </c>
    </row>
    <row r="2" spans="1:12">
      <c r="A2" t="s">
        <v>32921</v>
      </c>
      <c r="B2" t="s">
        <v>32922</v>
      </c>
      <c r="C2" t="s">
        <v>32923</v>
      </c>
      <c r="D2" t="s">
        <v>32924</v>
      </c>
      <c r="E2" s="3" t="s">
        <v>32925</v>
      </c>
      <c r="F2" t="s">
        <v>32926</v>
      </c>
      <c r="G2" t="s">
        <v>32927</v>
      </c>
      <c r="H2" t="s">
        <v>32928</v>
      </c>
      <c r="I2" t="s">
        <v>32929</v>
      </c>
      <c r="J2" t="s">
        <v>32930</v>
      </c>
      <c r="K2" t="s">
        <v>32931</v>
      </c>
      <c r="L2" s="16">
        <f>VLOOKUP(B2,'Input - companies list'!B:L,11,FALSE)</f>
        <v/>
      </c>
    </row>
    <row r="3" spans="1:12">
      <c r="A3" t="s">
        <v>32921</v>
      </c>
      <c r="B3" t="s">
        <v>32922</v>
      </c>
      <c r="C3" t="s">
        <v>32923</v>
      </c>
      <c r="D3" t="s">
        <v>32924</v>
      </c>
      <c r="E3" s="3" t="s">
        <v>32925</v>
      </c>
      <c r="F3" t="s">
        <v>32926</v>
      </c>
      <c r="G3" t="s">
        <v>32927</v>
      </c>
      <c r="H3" t="s">
        <v>32928</v>
      </c>
      <c r="I3" t="s">
        <v>32929</v>
      </c>
      <c r="J3" t="s">
        <v>32930</v>
      </c>
      <c r="K3" t="s">
        <v>32931</v>
      </c>
      <c r="L3" s="16">
        <f>VLOOKUP(B3,'Input - companies list'!B:L,11,FALSE)</f>
        <v/>
      </c>
    </row>
    <row r="4" spans="1:12">
      <c r="A4" t="s">
        <v>32932</v>
      </c>
      <c r="B4" t="s">
        <v>32933</v>
      </c>
      <c r="C4" t="s">
        <v>32934</v>
      </c>
      <c r="D4" t="s">
        <v>32935</v>
      </c>
      <c r="E4" s="3" t="s">
        <v>32936</v>
      </c>
      <c r="F4" t="s">
        <v>63</v>
      </c>
      <c r="G4" t="s">
        <v>438</v>
      </c>
      <c r="H4" t="s">
        <v>32937</v>
      </c>
      <c r="I4" t="s"/>
      <c r="J4" t="s"/>
      <c r="K4" t="s"/>
      <c r="L4" s="16">
        <f>VLOOKUP(B4,'Input - companies list'!B:L,11,FALSE)</f>
        <v/>
      </c>
    </row>
    <row r="5" spans="1:12">
      <c r="A5" t="s">
        <v>32938</v>
      </c>
      <c r="B5" t="s">
        <v>9297</v>
      </c>
      <c r="C5" t="s">
        <v>9298</v>
      </c>
      <c r="D5" t="s">
        <v>32935</v>
      </c>
      <c r="E5" s="3" t="s">
        <v>32939</v>
      </c>
      <c r="F5" t="s">
        <v>67</v>
      </c>
      <c r="G5" t="s">
        <v>5016</v>
      </c>
      <c r="H5" t="s">
        <v>32940</v>
      </c>
      <c r="I5" t="s">
        <v>1631</v>
      </c>
      <c r="J5" t="s"/>
      <c r="K5" t="s">
        <v>3820</v>
      </c>
      <c r="L5" s="16">
        <f>VLOOKUP(B5,'Input - companies list'!B:L,11,FALSE)</f>
        <v/>
      </c>
    </row>
    <row r="6" spans="1:12">
      <c r="A6" t="s">
        <v>32941</v>
      </c>
      <c r="B6" t="s">
        <v>32942</v>
      </c>
      <c r="C6" t="s">
        <v>32943</v>
      </c>
      <c r="D6" t="s">
        <v>32935</v>
      </c>
      <c r="E6" s="3" t="s">
        <v>32944</v>
      </c>
      <c r="F6" t="s">
        <v>67</v>
      </c>
      <c r="G6" t="s">
        <v>5016</v>
      </c>
      <c r="H6" t="s">
        <v>32940</v>
      </c>
      <c r="I6" t="s">
        <v>453</v>
      </c>
      <c r="J6" t="s"/>
      <c r="K6" t="s">
        <v>883</v>
      </c>
      <c r="L6" s="16">
        <f>VLOOKUP(B6,'Input - companies list'!B:L,11,FALSE)</f>
        <v/>
      </c>
    </row>
    <row r="7" spans="1:12">
      <c r="A7" t="s">
        <v>32945</v>
      </c>
      <c r="B7" t="s">
        <v>7060</v>
      </c>
      <c r="C7" t="s">
        <v>7061</v>
      </c>
      <c r="D7" t="s">
        <v>32935</v>
      </c>
      <c r="E7" s="3" t="s">
        <v>32946</v>
      </c>
      <c r="F7" t="s">
        <v>112</v>
      </c>
      <c r="G7" t="s">
        <v>438</v>
      </c>
      <c r="H7" t="s">
        <v>32940</v>
      </c>
      <c r="I7" t="s"/>
      <c r="J7" t="s"/>
      <c r="K7" t="s"/>
      <c r="L7" s="16">
        <f>VLOOKUP(B7,'Input - companies list'!B:L,11,FALSE)</f>
        <v/>
      </c>
    </row>
    <row r="8" spans="1:12">
      <c r="A8" t="s">
        <v>32947</v>
      </c>
      <c r="B8" t="s">
        <v>3329</v>
      </c>
      <c r="C8" t="s">
        <v>3330</v>
      </c>
      <c r="D8" t="s">
        <v>32935</v>
      </c>
      <c r="E8" s="3" t="s">
        <v>32948</v>
      </c>
      <c r="F8" t="s">
        <v>67</v>
      </c>
      <c r="G8" t="s">
        <v>49</v>
      </c>
      <c r="H8" t="s">
        <v>2948</v>
      </c>
      <c r="I8" t="s">
        <v>54</v>
      </c>
      <c r="J8" t="s">
        <v>513</v>
      </c>
      <c r="K8" t="s">
        <v>3332</v>
      </c>
      <c r="L8" s="16">
        <f>VLOOKUP(B8,'Input - companies list'!B:L,11,FALSE)</f>
        <v/>
      </c>
    </row>
    <row r="9" spans="1:12">
      <c r="A9" t="s">
        <v>32949</v>
      </c>
      <c r="B9" t="s">
        <v>25626</v>
      </c>
      <c r="C9" t="s">
        <v>20634</v>
      </c>
      <c r="D9" t="s">
        <v>32935</v>
      </c>
      <c r="E9" s="3" t="s">
        <v>32950</v>
      </c>
      <c r="F9" t="s">
        <v>112</v>
      </c>
      <c r="G9" t="s">
        <v>438</v>
      </c>
      <c r="H9" t="s">
        <v>32951</v>
      </c>
      <c r="I9" t="s">
        <v>354</v>
      </c>
      <c r="J9" t="s">
        <v>1038</v>
      </c>
      <c r="K9" t="s">
        <v>1037</v>
      </c>
      <c r="L9" s="16">
        <f>VLOOKUP(B9,'Input - companies list'!B:L,11,FALSE)</f>
        <v/>
      </c>
    </row>
    <row r="10" spans="1:12">
      <c r="A10" t="s">
        <v>32952</v>
      </c>
      <c r="B10" t="s">
        <v>25626</v>
      </c>
      <c r="C10" t="s">
        <v>20634</v>
      </c>
      <c r="D10" t="s">
        <v>32935</v>
      </c>
      <c r="E10" s="3" t="s">
        <v>32953</v>
      </c>
      <c r="F10" t="s">
        <v>63</v>
      </c>
      <c r="G10" t="s">
        <v>438</v>
      </c>
      <c r="H10" t="s">
        <v>32954</v>
      </c>
      <c r="I10" t="s">
        <v>354</v>
      </c>
      <c r="J10" t="s">
        <v>1038</v>
      </c>
      <c r="K10" t="s">
        <v>1037</v>
      </c>
      <c r="L10" s="16">
        <f>VLOOKUP(B10,'Input - companies list'!B:L,11,FALSE)</f>
        <v/>
      </c>
    </row>
    <row r="11" spans="1:12">
      <c r="A11" t="s">
        <v>32955</v>
      </c>
      <c r="B11" t="s">
        <v>25626</v>
      </c>
      <c r="C11" t="s">
        <v>20634</v>
      </c>
      <c r="D11" t="s">
        <v>32935</v>
      </c>
      <c r="E11" s="3" t="s">
        <v>32956</v>
      </c>
      <c r="F11" t="s">
        <v>67</v>
      </c>
      <c r="G11" t="s">
        <v>5016</v>
      </c>
      <c r="H11" t="s">
        <v>32957</v>
      </c>
      <c r="I11" t="s">
        <v>354</v>
      </c>
      <c r="J11" t="s">
        <v>1038</v>
      </c>
      <c r="K11" t="s">
        <v>1037</v>
      </c>
      <c r="L11" s="16">
        <f>VLOOKUP(B11,'Input - companies list'!B:L,11,FALSE)</f>
        <v/>
      </c>
    </row>
    <row r="12" spans="1:12">
      <c r="A12" t="s">
        <v>32958</v>
      </c>
      <c r="B12" t="s">
        <v>32533</v>
      </c>
      <c r="C12" t="s">
        <v>32534</v>
      </c>
      <c r="D12" t="s">
        <v>32935</v>
      </c>
      <c r="E12" s="3" t="s">
        <v>32959</v>
      </c>
      <c r="F12" t="s">
        <v>63</v>
      </c>
      <c r="G12" t="s">
        <v>49</v>
      </c>
      <c r="H12" t="s">
        <v>20706</v>
      </c>
      <c r="I12" t="s">
        <v>54</v>
      </c>
      <c r="J12" t="s">
        <v>53</v>
      </c>
      <c r="K12" t="s">
        <v>1865</v>
      </c>
      <c r="L12" s="16">
        <f>VLOOKUP(B12,'Input - companies list'!B:L,11,FALSE)</f>
        <v/>
      </c>
    </row>
    <row r="13" spans="1:12">
      <c r="A13" t="s">
        <v>32960</v>
      </c>
      <c r="B13" t="s">
        <v>27595</v>
      </c>
      <c r="C13" t="s">
        <v>27596</v>
      </c>
      <c r="D13" t="s">
        <v>32935</v>
      </c>
      <c r="E13" s="3" t="s">
        <v>32961</v>
      </c>
      <c r="F13" t="s">
        <v>63</v>
      </c>
      <c r="G13" t="s">
        <v>438</v>
      </c>
      <c r="H13" t="s">
        <v>3977</v>
      </c>
      <c r="I13" t="s">
        <v>54</v>
      </c>
      <c r="J13" t="s">
        <v>1933</v>
      </c>
      <c r="K13" t="s">
        <v>1932</v>
      </c>
      <c r="L13" s="16">
        <f>VLOOKUP(B13,'Input - companies list'!B:L,11,FALSE)</f>
        <v/>
      </c>
    </row>
    <row r="14" spans="1:12">
      <c r="A14" t="s">
        <v>32962</v>
      </c>
      <c r="B14" t="s">
        <v>32963</v>
      </c>
      <c r="C14" t="s">
        <v>32964</v>
      </c>
      <c r="D14" t="s">
        <v>32935</v>
      </c>
      <c r="E14" s="3" t="s">
        <v>32965</v>
      </c>
      <c r="F14" t="s">
        <v>93</v>
      </c>
      <c r="G14" t="s">
        <v>5016</v>
      </c>
      <c r="H14" t="s">
        <v>32966</v>
      </c>
      <c r="I14" t="s">
        <v>54</v>
      </c>
      <c r="J14" t="s">
        <v>53</v>
      </c>
      <c r="K14" t="s">
        <v>169</v>
      </c>
      <c r="L14" s="16">
        <f>VLOOKUP(B14,'Input - companies list'!B:L,11,FALSE)</f>
        <v/>
      </c>
    </row>
    <row r="15" spans="1:12">
      <c r="A15" t="s">
        <v>32967</v>
      </c>
      <c r="B15" t="s">
        <v>30524</v>
      </c>
      <c r="C15" t="s">
        <v>30525</v>
      </c>
      <c r="D15" t="s">
        <v>32935</v>
      </c>
      <c r="E15" s="3" t="s">
        <v>32968</v>
      </c>
      <c r="F15" t="s">
        <v>112</v>
      </c>
      <c r="G15" t="s">
        <v>438</v>
      </c>
      <c r="H15" t="s">
        <v>32940</v>
      </c>
      <c r="I15" t="s">
        <v>30529</v>
      </c>
      <c r="J15" t="s"/>
      <c r="K15" t="s">
        <v>30528</v>
      </c>
      <c r="L15" s="16">
        <f>VLOOKUP(B15,'Input - companies list'!B:L,11,FALSE)</f>
        <v/>
      </c>
    </row>
    <row r="16" spans="1:12">
      <c r="A16" t="s">
        <v>32969</v>
      </c>
      <c r="B16" t="s">
        <v>30524</v>
      </c>
      <c r="C16" t="s">
        <v>30525</v>
      </c>
      <c r="D16" t="s">
        <v>32935</v>
      </c>
      <c r="E16" s="3" t="s">
        <v>32970</v>
      </c>
      <c r="F16" t="s">
        <v>112</v>
      </c>
      <c r="G16" t="s">
        <v>49</v>
      </c>
      <c r="H16" t="s">
        <v>32940</v>
      </c>
      <c r="I16" t="s">
        <v>30529</v>
      </c>
      <c r="J16" t="s"/>
      <c r="K16" t="s">
        <v>30528</v>
      </c>
      <c r="L16" s="16">
        <f>VLOOKUP(B16,'Input - companies list'!B:L,11,FALSE)</f>
        <v/>
      </c>
    </row>
    <row r="17" spans="1:12">
      <c r="A17" t="s">
        <v>32971</v>
      </c>
      <c r="B17" t="s">
        <v>32212</v>
      </c>
      <c r="C17" t="s">
        <v>32972</v>
      </c>
      <c r="D17" t="s">
        <v>32935</v>
      </c>
      <c r="E17" s="3" t="s">
        <v>32973</v>
      </c>
      <c r="F17" t="s">
        <v>67</v>
      </c>
      <c r="G17" t="s">
        <v>5016</v>
      </c>
      <c r="H17" t="s">
        <v>32940</v>
      </c>
      <c r="I17" t="s">
        <v>54</v>
      </c>
      <c r="J17" t="s">
        <v>53</v>
      </c>
      <c r="K17" t="s">
        <v>1024</v>
      </c>
      <c r="L17" s="16">
        <f>VLOOKUP(B17,'Input - companies list'!B:L,11,FALSE)</f>
        <v/>
      </c>
    </row>
    <row r="18" spans="1:12">
      <c r="A18" t="s">
        <v>32974</v>
      </c>
      <c r="B18" t="s">
        <v>13196</v>
      </c>
      <c r="C18" t="s">
        <v>13197</v>
      </c>
      <c r="D18" t="s">
        <v>32935</v>
      </c>
      <c r="E18" s="3" t="s">
        <v>32975</v>
      </c>
      <c r="F18" t="s">
        <v>93</v>
      </c>
      <c r="G18" t="s">
        <v>49</v>
      </c>
      <c r="H18" t="s">
        <v>20706</v>
      </c>
      <c r="I18" t="s">
        <v>54</v>
      </c>
      <c r="J18" t="s">
        <v>4190</v>
      </c>
      <c r="K18" t="s">
        <v>4189</v>
      </c>
      <c r="L18" s="16">
        <f>VLOOKUP(B18,'Input - companies list'!B:L,11,FALSE)</f>
        <v/>
      </c>
    </row>
    <row r="19" spans="1:12">
      <c r="A19" t="s">
        <v>32976</v>
      </c>
      <c r="B19" t="s">
        <v>13196</v>
      </c>
      <c r="C19" t="s">
        <v>13197</v>
      </c>
      <c r="D19" t="s">
        <v>32935</v>
      </c>
      <c r="E19" s="3" t="s">
        <v>32977</v>
      </c>
      <c r="F19" t="s">
        <v>112</v>
      </c>
      <c r="G19" t="s">
        <v>49</v>
      </c>
      <c r="H19" t="s">
        <v>20706</v>
      </c>
      <c r="I19" t="s">
        <v>54</v>
      </c>
      <c r="J19" t="s">
        <v>4190</v>
      </c>
      <c r="K19" t="s">
        <v>4189</v>
      </c>
      <c r="L19" s="16">
        <f>VLOOKUP(B19,'Input - companies list'!B:L,11,FALSE)</f>
        <v/>
      </c>
    </row>
    <row r="20" spans="1:12">
      <c r="A20" t="s">
        <v>32978</v>
      </c>
      <c r="B20" t="s">
        <v>12675</v>
      </c>
      <c r="C20" t="s">
        <v>12676</v>
      </c>
      <c r="D20" t="s">
        <v>32935</v>
      </c>
      <c r="E20" s="3" t="s">
        <v>32979</v>
      </c>
      <c r="F20" t="s">
        <v>67</v>
      </c>
      <c r="G20" t="s">
        <v>49</v>
      </c>
      <c r="H20" t="s">
        <v>32940</v>
      </c>
      <c r="I20" t="s"/>
      <c r="J20" t="s"/>
      <c r="K20" t="s"/>
      <c r="L20" s="16">
        <f>VLOOKUP(B20,'Input - companies list'!B:L,11,FALSE)</f>
        <v/>
      </c>
    </row>
    <row r="21" spans="1:12">
      <c r="A21" t="s">
        <v>32980</v>
      </c>
      <c r="B21" t="s">
        <v>18643</v>
      </c>
      <c r="C21" t="s">
        <v>18644</v>
      </c>
      <c r="D21" t="s">
        <v>32935</v>
      </c>
      <c r="E21" s="3" t="s">
        <v>32981</v>
      </c>
      <c r="F21" t="s">
        <v>93</v>
      </c>
      <c r="G21" t="s">
        <v>5016</v>
      </c>
      <c r="H21" t="s">
        <v>32940</v>
      </c>
      <c r="I21" t="s">
        <v>5527</v>
      </c>
      <c r="J21" t="s"/>
      <c r="K21" t="s">
        <v>18647</v>
      </c>
      <c r="L21" s="16">
        <f>VLOOKUP(B21,'Input - companies list'!B:L,11,FALSE)</f>
        <v/>
      </c>
    </row>
    <row r="22" spans="1:12">
      <c r="A22" t="s">
        <v>32982</v>
      </c>
      <c r="B22" t="s">
        <v>18643</v>
      </c>
      <c r="C22" t="s">
        <v>18644</v>
      </c>
      <c r="D22" t="s">
        <v>32935</v>
      </c>
      <c r="E22" s="3" t="s">
        <v>32983</v>
      </c>
      <c r="F22" t="s">
        <v>112</v>
      </c>
      <c r="G22" t="s">
        <v>438</v>
      </c>
      <c r="H22" t="s">
        <v>18648</v>
      </c>
      <c r="I22" t="s">
        <v>5527</v>
      </c>
      <c r="J22" t="s"/>
      <c r="K22" t="s">
        <v>18647</v>
      </c>
      <c r="L22" s="16">
        <f>VLOOKUP(B22,'Input - companies list'!B:L,11,FALSE)</f>
        <v/>
      </c>
    </row>
    <row r="23" spans="1:12">
      <c r="A23" t="s">
        <v>32984</v>
      </c>
      <c r="B23" t="s">
        <v>10130</v>
      </c>
      <c r="C23" t="s">
        <v>10131</v>
      </c>
      <c r="D23" t="s">
        <v>32935</v>
      </c>
      <c r="E23" s="3" t="s">
        <v>32985</v>
      </c>
      <c r="F23" t="s">
        <v>93</v>
      </c>
      <c r="G23" t="s">
        <v>98</v>
      </c>
      <c r="H23" t="s">
        <v>32986</v>
      </c>
      <c r="I23" t="s">
        <v>354</v>
      </c>
      <c r="J23" t="s"/>
      <c r="K23" t="s">
        <v>1037</v>
      </c>
      <c r="L23" s="16">
        <f>VLOOKUP(B23,'Input - companies list'!B:L,11,FALSE)</f>
        <v/>
      </c>
    </row>
    <row r="24" spans="1:12">
      <c r="A24" t="s">
        <v>32987</v>
      </c>
      <c r="B24" t="s">
        <v>10130</v>
      </c>
      <c r="C24" t="s">
        <v>10131</v>
      </c>
      <c r="D24" t="s">
        <v>84</v>
      </c>
      <c r="E24" s="3" t="s">
        <v>32988</v>
      </c>
      <c r="F24" t="s">
        <v>93</v>
      </c>
      <c r="G24" t="s">
        <v>438</v>
      </c>
      <c r="H24" t="s">
        <v>10137</v>
      </c>
      <c r="I24" t="s">
        <v>354</v>
      </c>
      <c r="J24" t="s"/>
      <c r="K24" t="s">
        <v>1037</v>
      </c>
      <c r="L24" s="16">
        <f>VLOOKUP(B24,'Input - companies list'!B:L,11,FALSE)</f>
        <v/>
      </c>
    </row>
    <row r="25" spans="1:12">
      <c r="A25" t="s">
        <v>32989</v>
      </c>
      <c r="B25" t="s">
        <v>19701</v>
      </c>
      <c r="C25" t="s">
        <v>19702</v>
      </c>
      <c r="D25" t="s">
        <v>32935</v>
      </c>
      <c r="E25" s="3" t="s">
        <v>32990</v>
      </c>
      <c r="F25" t="s">
        <v>67</v>
      </c>
      <c r="G25" t="s">
        <v>438</v>
      </c>
      <c r="H25" t="s">
        <v>1026</v>
      </c>
      <c r="I25" t="s">
        <v>1395</v>
      </c>
      <c r="J25" t="s"/>
      <c r="K25" t="s">
        <v>1395</v>
      </c>
      <c r="L25" s="16">
        <f>VLOOKUP(B25,'Input - companies list'!B:L,11,FALSE)</f>
        <v/>
      </c>
    </row>
    <row r="26" spans="1:12">
      <c r="A26" t="s">
        <v>32991</v>
      </c>
      <c r="B26" t="s">
        <v>25187</v>
      </c>
      <c r="C26" t="s">
        <v>25188</v>
      </c>
      <c r="D26" t="s">
        <v>32935</v>
      </c>
      <c r="E26" s="3" t="s">
        <v>32992</v>
      </c>
      <c r="F26" t="s">
        <v>93</v>
      </c>
      <c r="G26" t="s">
        <v>49</v>
      </c>
      <c r="H26" t="s">
        <v>32993</v>
      </c>
      <c r="I26" t="s">
        <v>3343</v>
      </c>
      <c r="J26" t="s"/>
      <c r="K26" t="s">
        <v>14479</v>
      </c>
      <c r="L26" s="16">
        <f>VLOOKUP(B26,'Input - companies list'!B:L,11,FALSE)</f>
        <v/>
      </c>
    </row>
    <row r="27" spans="1:12">
      <c r="A27" t="s">
        <v>32994</v>
      </c>
      <c r="B27" t="s">
        <v>25187</v>
      </c>
      <c r="C27" t="s">
        <v>25188</v>
      </c>
      <c r="D27" t="s">
        <v>32935</v>
      </c>
      <c r="E27" s="3" t="s">
        <v>32995</v>
      </c>
      <c r="F27" t="s">
        <v>112</v>
      </c>
      <c r="G27" t="s">
        <v>98</v>
      </c>
      <c r="H27" t="s">
        <v>8658</v>
      </c>
      <c r="I27" t="s">
        <v>3343</v>
      </c>
      <c r="J27" t="s"/>
      <c r="K27" t="s">
        <v>14479</v>
      </c>
      <c r="L27" s="16">
        <f>VLOOKUP(B27,'Input - companies list'!B:L,11,FALSE)</f>
        <v/>
      </c>
    </row>
    <row r="28" spans="1:12">
      <c r="A28" t="s">
        <v>32996</v>
      </c>
      <c r="B28" t="s">
        <v>20488</v>
      </c>
      <c r="C28" t="s">
        <v>20489</v>
      </c>
      <c r="D28" t="s">
        <v>32935</v>
      </c>
      <c r="E28" s="3" t="s">
        <v>32997</v>
      </c>
      <c r="F28" t="s">
        <v>67</v>
      </c>
      <c r="G28" t="s">
        <v>5016</v>
      </c>
      <c r="H28" t="s">
        <v>32940</v>
      </c>
      <c r="I28" t="s">
        <v>271</v>
      </c>
      <c r="J28" t="s">
        <v>1167</v>
      </c>
      <c r="K28" t="s">
        <v>20492</v>
      </c>
      <c r="L28" s="16">
        <f>VLOOKUP(B28,'Input - companies list'!B:L,11,FALSE)</f>
        <v/>
      </c>
    </row>
    <row r="29" spans="1:12">
      <c r="A29" t="s">
        <v>32998</v>
      </c>
      <c r="B29" t="s">
        <v>20488</v>
      </c>
      <c r="C29" t="s">
        <v>20489</v>
      </c>
      <c r="D29" t="s">
        <v>32935</v>
      </c>
      <c r="E29" s="3" t="s">
        <v>32999</v>
      </c>
      <c r="F29" t="s">
        <v>67</v>
      </c>
      <c r="G29" t="s">
        <v>438</v>
      </c>
      <c r="H29" t="s">
        <v>20493</v>
      </c>
      <c r="I29" t="s">
        <v>271</v>
      </c>
      <c r="J29" t="s">
        <v>1167</v>
      </c>
      <c r="K29" t="s">
        <v>20492</v>
      </c>
      <c r="L29" s="16">
        <f>VLOOKUP(B29,'Input - companies list'!B:L,11,FALSE)</f>
        <v/>
      </c>
    </row>
    <row r="30" spans="1:12">
      <c r="A30" t="s">
        <v>33000</v>
      </c>
      <c r="B30" t="s">
        <v>4478</v>
      </c>
      <c r="C30" t="s">
        <v>4479</v>
      </c>
      <c r="D30" t="s">
        <v>32935</v>
      </c>
      <c r="E30" s="3" t="s">
        <v>33001</v>
      </c>
      <c r="F30" t="s">
        <v>93</v>
      </c>
      <c r="G30" t="s">
        <v>98</v>
      </c>
      <c r="H30" t="s">
        <v>4484</v>
      </c>
      <c r="I30" t="s">
        <v>2476</v>
      </c>
      <c r="J30" t="s"/>
      <c r="K30" t="s">
        <v>4482</v>
      </c>
      <c r="L30" s="16">
        <f>VLOOKUP(B30,'Input - companies list'!B:L,11,FALSE)</f>
        <v/>
      </c>
    </row>
    <row r="31" spans="1:12">
      <c r="A31" t="s">
        <v>33002</v>
      </c>
      <c r="B31" t="s">
        <v>9521</v>
      </c>
      <c r="C31" t="s">
        <v>9522</v>
      </c>
      <c r="D31" t="s">
        <v>32935</v>
      </c>
      <c r="E31" s="3" t="s">
        <v>33003</v>
      </c>
      <c r="F31" t="s">
        <v>67</v>
      </c>
      <c r="G31" t="s">
        <v>49</v>
      </c>
      <c r="H31" t="s">
        <v>9526</v>
      </c>
      <c r="I31" t="s">
        <v>54</v>
      </c>
      <c r="J31" t="s">
        <v>1293</v>
      </c>
      <c r="K31" t="s">
        <v>9525</v>
      </c>
      <c r="L31" s="16">
        <f>VLOOKUP(B31,'Input - companies list'!B:L,11,FALSE)</f>
        <v/>
      </c>
    </row>
    <row r="32" spans="1:12">
      <c r="A32" t="s">
        <v>33004</v>
      </c>
      <c r="B32" t="s">
        <v>13656</v>
      </c>
      <c r="C32" t="s">
        <v>13657</v>
      </c>
      <c r="D32" t="s">
        <v>32935</v>
      </c>
      <c r="E32" s="3" t="s">
        <v>33005</v>
      </c>
      <c r="F32" t="s">
        <v>67</v>
      </c>
      <c r="G32" t="s">
        <v>438</v>
      </c>
      <c r="H32" t="s">
        <v>32940</v>
      </c>
      <c r="I32" t="s">
        <v>237</v>
      </c>
      <c r="J32" t="s"/>
      <c r="K32" t="s">
        <v>13660</v>
      </c>
      <c r="L32" s="16">
        <f>VLOOKUP(B32,'Input - companies list'!B:L,11,FALSE)</f>
        <v/>
      </c>
    </row>
    <row r="33" spans="1:12">
      <c r="A33" t="s">
        <v>33006</v>
      </c>
      <c r="B33" t="s">
        <v>13656</v>
      </c>
      <c r="C33" t="s">
        <v>13657</v>
      </c>
      <c r="D33" t="s">
        <v>32935</v>
      </c>
      <c r="E33" s="3" t="s">
        <v>33007</v>
      </c>
      <c r="F33" t="s">
        <v>112</v>
      </c>
      <c r="G33" t="s">
        <v>49</v>
      </c>
      <c r="H33" t="s">
        <v>13661</v>
      </c>
      <c r="I33" t="s">
        <v>237</v>
      </c>
      <c r="J33" t="s"/>
      <c r="K33" t="s">
        <v>13660</v>
      </c>
      <c r="L33" s="16">
        <f>VLOOKUP(B33,'Input - companies list'!B:L,11,FALSE)</f>
        <v/>
      </c>
    </row>
    <row r="34" spans="1:12">
      <c r="A34" t="s">
        <v>33008</v>
      </c>
      <c r="B34" t="s">
        <v>13656</v>
      </c>
      <c r="C34" t="s">
        <v>13657</v>
      </c>
      <c r="D34" t="s">
        <v>32935</v>
      </c>
      <c r="E34" s="3" t="s">
        <v>32975</v>
      </c>
      <c r="F34" t="s">
        <v>93</v>
      </c>
      <c r="G34" t="s">
        <v>49</v>
      </c>
      <c r="H34" t="s">
        <v>32940</v>
      </c>
      <c r="I34" t="s">
        <v>237</v>
      </c>
      <c r="J34" t="s"/>
      <c r="K34" t="s">
        <v>13660</v>
      </c>
      <c r="L34" s="16">
        <f>VLOOKUP(B34,'Input - companies list'!B:L,11,FALSE)</f>
        <v/>
      </c>
    </row>
    <row r="35" spans="1:12">
      <c r="A35" t="s">
        <v>33009</v>
      </c>
      <c r="B35" t="s">
        <v>23113</v>
      </c>
      <c r="C35" t="s">
        <v>23114</v>
      </c>
      <c r="D35" t="s">
        <v>32935</v>
      </c>
      <c r="E35" s="3" t="s">
        <v>33010</v>
      </c>
      <c r="F35" t="s">
        <v>112</v>
      </c>
      <c r="G35" t="s">
        <v>438</v>
      </c>
      <c r="H35" t="s">
        <v>32940</v>
      </c>
      <c r="I35" t="s">
        <v>54</v>
      </c>
      <c r="J35" t="s">
        <v>53</v>
      </c>
      <c r="K35" t="s">
        <v>1865</v>
      </c>
      <c r="L35" s="16">
        <f>VLOOKUP(B35,'Input - companies list'!B:L,11,FALSE)</f>
        <v/>
      </c>
    </row>
    <row r="36" spans="1:12">
      <c r="A36" t="s">
        <v>33011</v>
      </c>
      <c r="B36" t="s">
        <v>23839</v>
      </c>
      <c r="C36" t="s">
        <v>23840</v>
      </c>
      <c r="D36" t="s">
        <v>32935</v>
      </c>
      <c r="E36" s="3" t="s">
        <v>33012</v>
      </c>
      <c r="F36" t="s">
        <v>93</v>
      </c>
      <c r="G36" t="s">
        <v>438</v>
      </c>
      <c r="H36" t="s">
        <v>16362</v>
      </c>
      <c r="I36" t="s"/>
      <c r="J36" t="s"/>
      <c r="K36" t="s"/>
      <c r="L36" s="16">
        <f>VLOOKUP(B36,'Input - companies list'!B:L,11,FALSE)</f>
        <v/>
      </c>
    </row>
    <row r="37" spans="1:12">
      <c r="A37" t="s">
        <v>33013</v>
      </c>
      <c r="B37" t="s">
        <v>8250</v>
      </c>
      <c r="C37" t="s">
        <v>8251</v>
      </c>
      <c r="D37" t="s">
        <v>32935</v>
      </c>
      <c r="E37" s="3" t="s">
        <v>33014</v>
      </c>
      <c r="F37" t="s">
        <v>67</v>
      </c>
      <c r="G37" t="s">
        <v>5016</v>
      </c>
      <c r="H37" t="s">
        <v>32940</v>
      </c>
      <c r="I37" t="s">
        <v>237</v>
      </c>
      <c r="J37" t="s"/>
      <c r="K37" t="s">
        <v>8254</v>
      </c>
      <c r="L37" s="16">
        <f>VLOOKUP(B37,'Input - companies list'!B:L,11,FALSE)</f>
        <v/>
      </c>
    </row>
    <row r="38" spans="1:12">
      <c r="A38" t="s">
        <v>33015</v>
      </c>
      <c r="B38" t="s">
        <v>33016</v>
      </c>
      <c r="C38" t="s">
        <v>33017</v>
      </c>
      <c r="D38" t="s">
        <v>32935</v>
      </c>
      <c r="E38" s="3" t="s">
        <v>33018</v>
      </c>
      <c r="F38" t="s">
        <v>112</v>
      </c>
      <c r="G38" t="s">
        <v>5016</v>
      </c>
      <c r="H38" t="s">
        <v>32940</v>
      </c>
      <c r="I38" t="s"/>
      <c r="J38" t="s"/>
      <c r="K38" t="s"/>
      <c r="L38" s="16">
        <f>VLOOKUP(B38,'Input - companies list'!B:L,11,FALSE)</f>
        <v/>
      </c>
    </row>
    <row r="39" spans="1:12">
      <c r="A39" t="s">
        <v>33019</v>
      </c>
      <c r="B39" t="s">
        <v>24982</v>
      </c>
      <c r="C39" t="s">
        <v>24983</v>
      </c>
      <c r="D39" t="s">
        <v>32935</v>
      </c>
      <c r="E39" s="3" t="s">
        <v>32979</v>
      </c>
      <c r="F39" t="s">
        <v>67</v>
      </c>
      <c r="G39" t="s">
        <v>49</v>
      </c>
      <c r="H39" t="s">
        <v>32940</v>
      </c>
      <c r="I39" t="s">
        <v>525</v>
      </c>
      <c r="J39" t="s"/>
      <c r="K39" t="s">
        <v>20739</v>
      </c>
      <c r="L39" s="16">
        <f>VLOOKUP(B39,'Input - companies list'!B:L,11,FALSE)</f>
        <v/>
      </c>
    </row>
    <row r="40" spans="1:12">
      <c r="A40" t="s">
        <v>33020</v>
      </c>
      <c r="B40" t="s">
        <v>2092</v>
      </c>
      <c r="C40" t="s">
        <v>2093</v>
      </c>
      <c r="D40" t="s">
        <v>32935</v>
      </c>
      <c r="E40" s="3" t="s">
        <v>33021</v>
      </c>
      <c r="F40" t="s">
        <v>112</v>
      </c>
      <c r="G40" t="s">
        <v>438</v>
      </c>
      <c r="H40" t="s">
        <v>32940</v>
      </c>
      <c r="I40" t="s">
        <v>54</v>
      </c>
      <c r="J40" t="s">
        <v>99</v>
      </c>
      <c r="K40" t="s">
        <v>2096</v>
      </c>
      <c r="L40" s="16">
        <f>VLOOKUP(B40,'Input - companies list'!B:L,11,FALSE)</f>
        <v/>
      </c>
    </row>
    <row r="41" spans="1:12">
      <c r="A41" t="s">
        <v>33022</v>
      </c>
      <c r="B41" t="s">
        <v>17193</v>
      </c>
      <c r="C41" t="s">
        <v>17194</v>
      </c>
      <c r="D41" t="s">
        <v>32935</v>
      </c>
      <c r="E41" s="3" t="s">
        <v>33023</v>
      </c>
      <c r="F41" t="s">
        <v>63</v>
      </c>
      <c r="G41" t="s">
        <v>233</v>
      </c>
      <c r="H41" t="s">
        <v>3344</v>
      </c>
      <c r="I41" t="s">
        <v>54</v>
      </c>
      <c r="J41" t="s">
        <v>684</v>
      </c>
      <c r="K41" t="s">
        <v>17197</v>
      </c>
      <c r="L41" s="16">
        <f>VLOOKUP(B41,'Input - companies list'!B:L,11,FALSE)</f>
        <v/>
      </c>
    </row>
    <row r="42" spans="1:12">
      <c r="A42" t="s">
        <v>33024</v>
      </c>
      <c r="B42" t="s">
        <v>30338</v>
      </c>
      <c r="C42" t="s">
        <v>30339</v>
      </c>
      <c r="D42" t="s">
        <v>84</v>
      </c>
      <c r="E42" s="3" t="s">
        <v>33025</v>
      </c>
      <c r="F42" t="s">
        <v>67</v>
      </c>
      <c r="G42" t="s">
        <v>5016</v>
      </c>
      <c r="H42" t="s">
        <v>32940</v>
      </c>
      <c r="I42" t="s">
        <v>54</v>
      </c>
      <c r="J42" t="s">
        <v>53</v>
      </c>
      <c r="K42" t="s">
        <v>30342</v>
      </c>
      <c r="L42" s="16">
        <f>VLOOKUP(B42,'Input - companies list'!B:L,11,FALSE)</f>
        <v/>
      </c>
    </row>
    <row r="43" spans="1:12">
      <c r="A43" t="s">
        <v>33026</v>
      </c>
      <c r="B43" t="s">
        <v>28489</v>
      </c>
      <c r="C43" t="s">
        <v>28490</v>
      </c>
      <c r="D43" t="s">
        <v>32935</v>
      </c>
      <c r="E43" s="3" t="s">
        <v>33027</v>
      </c>
      <c r="F43" t="s">
        <v>63</v>
      </c>
      <c r="G43" t="s">
        <v>438</v>
      </c>
      <c r="H43" t="s">
        <v>33028</v>
      </c>
      <c r="I43" t="s">
        <v>2925</v>
      </c>
      <c r="J43" t="s"/>
      <c r="K43" t="s">
        <v>28493</v>
      </c>
      <c r="L43" s="16">
        <f>VLOOKUP(B43,'Input - companies list'!B:L,11,FALSE)</f>
        <v/>
      </c>
    </row>
    <row r="44" spans="1:12">
      <c r="A44" t="s">
        <v>33029</v>
      </c>
      <c r="B44" t="s">
        <v>23516</v>
      </c>
      <c r="C44" t="s">
        <v>23517</v>
      </c>
      <c r="D44" t="s">
        <v>32935</v>
      </c>
      <c r="E44" s="3" t="s">
        <v>33030</v>
      </c>
      <c r="F44" t="s">
        <v>93</v>
      </c>
      <c r="G44" t="s">
        <v>49</v>
      </c>
      <c r="H44" t="s">
        <v>1959</v>
      </c>
      <c r="I44" t="s">
        <v>138</v>
      </c>
      <c r="J44" t="s"/>
      <c r="K44" t="s">
        <v>5583</v>
      </c>
      <c r="L44" s="16">
        <f>VLOOKUP(B44,'Input - companies list'!B:L,11,FALSE)</f>
        <v/>
      </c>
    </row>
    <row r="45" spans="1:12">
      <c r="A45" t="s">
        <v>33031</v>
      </c>
      <c r="B45" t="s">
        <v>16286</v>
      </c>
      <c r="C45" t="s">
        <v>16287</v>
      </c>
      <c r="D45" t="s">
        <v>32935</v>
      </c>
      <c r="E45" s="3" t="s">
        <v>33032</v>
      </c>
      <c r="F45" t="s">
        <v>93</v>
      </c>
      <c r="G45" t="s">
        <v>438</v>
      </c>
      <c r="H45" t="s">
        <v>33033</v>
      </c>
      <c r="I45" t="s">
        <v>555</v>
      </c>
      <c r="J45" t="s"/>
      <c r="K45" t="s">
        <v>16290</v>
      </c>
      <c r="L45" s="16">
        <f>VLOOKUP(B45,'Input - companies list'!B:L,11,FALSE)</f>
        <v/>
      </c>
    </row>
    <row r="46" spans="1:12">
      <c r="A46" t="s">
        <v>33034</v>
      </c>
      <c r="B46" t="s">
        <v>33035</v>
      </c>
      <c r="C46" t="s">
        <v>33036</v>
      </c>
      <c r="D46" t="s">
        <v>32935</v>
      </c>
      <c r="E46" s="3" t="s">
        <v>33037</v>
      </c>
      <c r="F46" t="s">
        <v>112</v>
      </c>
      <c r="G46" t="s">
        <v>5016</v>
      </c>
      <c r="H46" t="s">
        <v>33038</v>
      </c>
      <c r="I46" t="s">
        <v>54</v>
      </c>
      <c r="J46" t="s">
        <v>1216</v>
      </c>
      <c r="K46" t="s">
        <v>3597</v>
      </c>
      <c r="L46" s="16">
        <f>VLOOKUP(B46,'Input - companies list'!B:L,11,FALSE)</f>
        <v/>
      </c>
    </row>
    <row r="47" spans="1:12">
      <c r="A47" t="s">
        <v>33039</v>
      </c>
      <c r="B47" t="s">
        <v>28424</v>
      </c>
      <c r="C47" t="s">
        <v>28425</v>
      </c>
      <c r="D47" t="s">
        <v>32935</v>
      </c>
      <c r="E47" s="3" t="s">
        <v>33040</v>
      </c>
      <c r="F47" t="s">
        <v>93</v>
      </c>
      <c r="G47" t="s">
        <v>49</v>
      </c>
      <c r="H47" t="s">
        <v>32940</v>
      </c>
      <c r="I47" t="s"/>
      <c r="J47" t="s"/>
      <c r="K47" t="s"/>
      <c r="L47" s="16">
        <f>VLOOKUP(B47,'Input - companies list'!B:L,11,FALSE)</f>
        <v/>
      </c>
    </row>
    <row r="48" spans="1:12">
      <c r="A48" t="s">
        <v>33041</v>
      </c>
      <c r="B48" t="s">
        <v>28424</v>
      </c>
      <c r="C48" t="s">
        <v>28425</v>
      </c>
      <c r="D48" t="s">
        <v>32935</v>
      </c>
      <c r="E48" s="3" t="s">
        <v>33042</v>
      </c>
      <c r="F48" t="s">
        <v>112</v>
      </c>
      <c r="G48" t="s">
        <v>49</v>
      </c>
      <c r="H48" t="s">
        <v>32940</v>
      </c>
      <c r="I48" t="s"/>
      <c r="J48" t="s"/>
      <c r="K48" t="s"/>
      <c r="L48" s="16">
        <f>VLOOKUP(B48,'Input - companies list'!B:L,11,FALSE)</f>
        <v/>
      </c>
    </row>
    <row r="49" spans="1:12">
      <c r="A49" t="s">
        <v>33043</v>
      </c>
      <c r="B49" t="s">
        <v>12315</v>
      </c>
      <c r="C49" t="s">
        <v>12316</v>
      </c>
      <c r="D49" t="s">
        <v>32935</v>
      </c>
      <c r="E49" s="3" t="s">
        <v>33044</v>
      </c>
      <c r="F49" t="s">
        <v>63</v>
      </c>
      <c r="G49" t="s">
        <v>438</v>
      </c>
      <c r="H49" t="s">
        <v>32940</v>
      </c>
      <c r="I49" t="s">
        <v>354</v>
      </c>
      <c r="J49" t="s"/>
      <c r="K49" t="s">
        <v>12319</v>
      </c>
      <c r="L49" s="16">
        <f>VLOOKUP(B49,'Input - companies list'!B:L,11,FALSE)</f>
        <v/>
      </c>
    </row>
    <row r="50" spans="1:12">
      <c r="A50" s="2" t="s">
        <v>33045</v>
      </c>
      <c r="B50" t="s">
        <v>30083</v>
      </c>
      <c r="C50" t="s">
        <v>30084</v>
      </c>
      <c r="D50" t="s">
        <v>32935</v>
      </c>
      <c r="E50" s="3" t="s">
        <v>32939</v>
      </c>
      <c r="F50" t="s">
        <v>67</v>
      </c>
      <c r="G50" t="s">
        <v>5016</v>
      </c>
      <c r="H50" t="s">
        <v>32940</v>
      </c>
      <c r="I50" t="s">
        <v>1087</v>
      </c>
      <c r="J50" t="s"/>
      <c r="K50" t="s">
        <v>1086</v>
      </c>
      <c r="L50" s="16">
        <f>VLOOKUP(B50,'Input - companies list'!B:L,11,FALSE)</f>
        <v/>
      </c>
    </row>
    <row r="51" spans="1:12">
      <c r="A51" t="s">
        <v>33046</v>
      </c>
      <c r="B51" t="s">
        <v>19175</v>
      </c>
      <c r="C51" t="s">
        <v>19176</v>
      </c>
      <c r="D51" t="s">
        <v>32935</v>
      </c>
      <c r="E51" s="3" t="s">
        <v>33047</v>
      </c>
      <c r="F51" t="s">
        <v>63</v>
      </c>
      <c r="G51" t="s">
        <v>438</v>
      </c>
      <c r="H51" t="s">
        <v>32940</v>
      </c>
      <c r="I51" t="s"/>
      <c r="J51" t="s"/>
      <c r="K51" t="s"/>
      <c r="L51" s="16">
        <f>VLOOKUP(B51,'Input - companies list'!B:L,11,FALSE)</f>
        <v/>
      </c>
    </row>
    <row r="52" spans="1:12">
      <c r="A52" t="s">
        <v>33048</v>
      </c>
      <c r="B52" t="s">
        <v>10753</v>
      </c>
      <c r="C52" t="s">
        <v>10754</v>
      </c>
      <c r="D52" t="s">
        <v>32935</v>
      </c>
      <c r="E52" s="3" t="s">
        <v>33049</v>
      </c>
      <c r="F52" t="s">
        <v>93</v>
      </c>
      <c r="G52" t="s">
        <v>98</v>
      </c>
      <c r="H52" t="s">
        <v>755</v>
      </c>
      <c r="I52" t="s">
        <v>54</v>
      </c>
      <c r="J52" t="s">
        <v>53</v>
      </c>
      <c r="K52" t="s">
        <v>3682</v>
      </c>
      <c r="L52" s="16">
        <f>VLOOKUP(B52,'Input - companies list'!B:L,11,FALSE)</f>
        <v/>
      </c>
    </row>
    <row r="53" spans="1:12">
      <c r="A53" t="s">
        <v>33050</v>
      </c>
      <c r="B53" t="s">
        <v>10753</v>
      </c>
      <c r="C53" t="s">
        <v>10754</v>
      </c>
      <c r="D53" t="s">
        <v>32935</v>
      </c>
      <c r="E53" s="3" t="s">
        <v>33049</v>
      </c>
      <c r="F53" t="s">
        <v>93</v>
      </c>
      <c r="G53" t="s">
        <v>98</v>
      </c>
      <c r="H53" t="s">
        <v>2727</v>
      </c>
      <c r="I53" t="s">
        <v>54</v>
      </c>
      <c r="J53" t="s">
        <v>53</v>
      </c>
      <c r="K53" t="s">
        <v>3682</v>
      </c>
      <c r="L53" s="16">
        <f>VLOOKUP(B53,'Input - companies list'!B:L,11,FALSE)</f>
        <v/>
      </c>
    </row>
    <row r="54" spans="1:12">
      <c r="A54" t="s">
        <v>33051</v>
      </c>
      <c r="B54" t="s">
        <v>10753</v>
      </c>
      <c r="C54" t="s">
        <v>10754</v>
      </c>
      <c r="D54" t="s">
        <v>32935</v>
      </c>
      <c r="E54" s="3" t="s">
        <v>33052</v>
      </c>
      <c r="F54" t="s">
        <v>93</v>
      </c>
      <c r="G54" t="s">
        <v>438</v>
      </c>
      <c r="H54" t="s">
        <v>12188</v>
      </c>
      <c r="I54" t="s">
        <v>54</v>
      </c>
      <c r="J54" t="s">
        <v>53</v>
      </c>
      <c r="K54" t="s">
        <v>3682</v>
      </c>
      <c r="L54" s="16">
        <f>VLOOKUP(B54,'Input - companies list'!B:L,11,FALSE)</f>
        <v/>
      </c>
    </row>
    <row r="55" spans="1:12">
      <c r="A55" t="s">
        <v>33053</v>
      </c>
      <c r="B55" t="s">
        <v>3691</v>
      </c>
      <c r="C55" t="s">
        <v>3692</v>
      </c>
      <c r="D55" t="s">
        <v>84</v>
      </c>
      <c r="E55" s="3" t="s">
        <v>33054</v>
      </c>
      <c r="F55" t="s">
        <v>67</v>
      </c>
      <c r="G55" t="s">
        <v>5016</v>
      </c>
      <c r="H55" t="s">
        <v>32940</v>
      </c>
      <c r="I55" t="s">
        <v>54</v>
      </c>
      <c r="J55" t="s">
        <v>2150</v>
      </c>
      <c r="K55" t="s">
        <v>3695</v>
      </c>
      <c r="L55" s="16">
        <f>VLOOKUP(B55,'Input - companies list'!B:L,11,FALSE)</f>
        <v/>
      </c>
    </row>
    <row r="56" spans="1:12">
      <c r="A56" t="s">
        <v>33055</v>
      </c>
      <c r="B56" t="s">
        <v>22154</v>
      </c>
      <c r="C56" t="s">
        <v>22155</v>
      </c>
      <c r="D56" t="s">
        <v>32935</v>
      </c>
      <c r="E56" s="3" t="s">
        <v>33056</v>
      </c>
      <c r="F56" t="s">
        <v>93</v>
      </c>
      <c r="G56" t="s">
        <v>5016</v>
      </c>
      <c r="H56" t="s">
        <v>529</v>
      </c>
      <c r="I56" t="s">
        <v>54</v>
      </c>
      <c r="J56" t="s">
        <v>1293</v>
      </c>
      <c r="K56" t="s">
        <v>19587</v>
      </c>
      <c r="L56" s="16">
        <f>VLOOKUP(B56,'Input - companies list'!B:L,11,FALSE)</f>
        <v/>
      </c>
    </row>
    <row r="57" spans="1:12">
      <c r="A57" t="s">
        <v>33057</v>
      </c>
      <c r="B57" t="s">
        <v>22154</v>
      </c>
      <c r="C57" t="s">
        <v>22155</v>
      </c>
      <c r="D57" t="s">
        <v>32935</v>
      </c>
      <c r="E57" s="3" t="s">
        <v>33058</v>
      </c>
      <c r="F57" t="s">
        <v>112</v>
      </c>
      <c r="G57" t="s">
        <v>5016</v>
      </c>
      <c r="H57" t="s">
        <v>25683</v>
      </c>
      <c r="I57" t="s">
        <v>54</v>
      </c>
      <c r="J57" t="s">
        <v>1293</v>
      </c>
      <c r="K57" t="s">
        <v>19587</v>
      </c>
      <c r="L57" s="16">
        <f>VLOOKUP(B57,'Input - companies list'!B:L,11,FALSE)</f>
        <v/>
      </c>
    </row>
    <row r="58" spans="1:12">
      <c r="A58" t="s">
        <v>33059</v>
      </c>
      <c r="B58" t="s">
        <v>1943</v>
      </c>
      <c r="C58" t="s">
        <v>1944</v>
      </c>
      <c r="D58" t="s">
        <v>32935</v>
      </c>
      <c r="E58" s="3" t="s">
        <v>33060</v>
      </c>
      <c r="F58" t="s">
        <v>112</v>
      </c>
      <c r="G58" t="s">
        <v>98</v>
      </c>
      <c r="H58" t="s">
        <v>1521</v>
      </c>
      <c r="I58" t="s">
        <v>54</v>
      </c>
      <c r="J58" t="s">
        <v>99</v>
      </c>
      <c r="K58" t="s">
        <v>1947</v>
      </c>
      <c r="L58" s="16">
        <f>VLOOKUP(B58,'Input - companies list'!B:L,11,FALSE)</f>
        <v/>
      </c>
    </row>
    <row r="59" spans="1:12">
      <c r="A59" t="s">
        <v>33061</v>
      </c>
      <c r="B59" t="s">
        <v>2883</v>
      </c>
      <c r="C59" t="s">
        <v>2884</v>
      </c>
      <c r="D59" t="s">
        <v>32935</v>
      </c>
      <c r="E59" s="3" t="s">
        <v>33062</v>
      </c>
      <c r="F59" t="s">
        <v>63</v>
      </c>
      <c r="G59" t="s">
        <v>438</v>
      </c>
      <c r="H59" t="s">
        <v>32940</v>
      </c>
      <c r="I59" t="s">
        <v>138</v>
      </c>
      <c r="J59" t="s"/>
      <c r="K59" t="s">
        <v>2887</v>
      </c>
      <c r="L59" s="16">
        <f>VLOOKUP(B59,'Input - companies list'!B:L,11,FALSE)</f>
        <v/>
      </c>
    </row>
    <row r="60" spans="1:12">
      <c r="A60" t="s">
        <v>33063</v>
      </c>
      <c r="B60" t="s">
        <v>6794</v>
      </c>
      <c r="C60" t="s">
        <v>6795</v>
      </c>
      <c r="D60" t="s">
        <v>32935</v>
      </c>
      <c r="E60" s="3" t="s">
        <v>33064</v>
      </c>
      <c r="F60" t="s">
        <v>63</v>
      </c>
      <c r="G60" t="s">
        <v>438</v>
      </c>
      <c r="H60" t="s">
        <v>32940</v>
      </c>
      <c r="I60" t="s"/>
      <c r="J60" t="s"/>
      <c r="K60" t="s"/>
      <c r="L60" s="16">
        <f>VLOOKUP(B60,'Input - companies list'!B:L,11,FALSE)</f>
        <v/>
      </c>
    </row>
    <row r="61" spans="1:12">
      <c r="A61" t="s">
        <v>33065</v>
      </c>
      <c r="B61" t="s">
        <v>29692</v>
      </c>
      <c r="C61" t="s">
        <v>29693</v>
      </c>
      <c r="D61" t="s">
        <v>32935</v>
      </c>
      <c r="E61" s="3" t="s">
        <v>33066</v>
      </c>
      <c r="F61" t="s">
        <v>63</v>
      </c>
      <c r="G61" t="s">
        <v>98</v>
      </c>
      <c r="H61" t="s">
        <v>968</v>
      </c>
      <c r="I61" t="s">
        <v>54</v>
      </c>
      <c r="J61" t="s">
        <v>53</v>
      </c>
      <c r="K61" t="s">
        <v>1024</v>
      </c>
      <c r="L61" s="16">
        <f>VLOOKUP(B61,'Input - companies list'!B:L,11,FALSE)</f>
        <v/>
      </c>
    </row>
    <row r="62" spans="1:12">
      <c r="A62" t="s">
        <v>33067</v>
      </c>
      <c r="B62" t="s">
        <v>1138</v>
      </c>
      <c r="C62" t="s">
        <v>1139</v>
      </c>
      <c r="D62" t="s">
        <v>32935</v>
      </c>
      <c r="E62" s="3" t="s">
        <v>33068</v>
      </c>
      <c r="F62" t="s">
        <v>112</v>
      </c>
      <c r="G62" t="s">
        <v>438</v>
      </c>
      <c r="H62" t="s">
        <v>1142</v>
      </c>
      <c r="I62" t="s">
        <v>569</v>
      </c>
      <c r="J62" t="s"/>
      <c r="K62" t="s">
        <v>859</v>
      </c>
      <c r="L62" s="16">
        <f>VLOOKUP(B62,'Input - companies list'!B:L,11,FALSE)</f>
        <v/>
      </c>
    </row>
    <row r="63" spans="1:12">
      <c r="A63" t="s">
        <v>33069</v>
      </c>
      <c r="B63" t="s">
        <v>4922</v>
      </c>
      <c r="C63" t="s">
        <v>4923</v>
      </c>
      <c r="D63" t="s">
        <v>32935</v>
      </c>
      <c r="E63" s="3" t="s">
        <v>33070</v>
      </c>
      <c r="F63" t="s">
        <v>112</v>
      </c>
      <c r="G63" t="s">
        <v>438</v>
      </c>
      <c r="H63" t="s">
        <v>32940</v>
      </c>
      <c r="I63" t="s">
        <v>75</v>
      </c>
      <c r="J63" t="s"/>
      <c r="K63" t="s">
        <v>4926</v>
      </c>
      <c r="L63" s="16">
        <f>VLOOKUP(B63,'Input - companies list'!B:L,11,FALSE)</f>
        <v/>
      </c>
    </row>
    <row r="64" spans="1:12">
      <c r="A64" t="s">
        <v>33071</v>
      </c>
      <c r="B64" t="s">
        <v>11888</v>
      </c>
      <c r="C64" t="s">
        <v>11889</v>
      </c>
      <c r="D64" t="s">
        <v>32935</v>
      </c>
      <c r="E64" s="3" t="s">
        <v>33072</v>
      </c>
      <c r="F64" t="s">
        <v>67</v>
      </c>
      <c r="G64" t="s">
        <v>5016</v>
      </c>
      <c r="H64" t="s">
        <v>11892</v>
      </c>
      <c r="I64" t="s">
        <v>54</v>
      </c>
      <c r="J64" t="s">
        <v>53</v>
      </c>
      <c r="K64" t="s">
        <v>2046</v>
      </c>
      <c r="L64" s="16">
        <f>VLOOKUP(B64,'Input - companies list'!B:L,11,FALSE)</f>
        <v/>
      </c>
    </row>
    <row r="65" spans="1:12">
      <c r="A65" t="s">
        <v>33073</v>
      </c>
      <c r="B65" t="s">
        <v>893</v>
      </c>
      <c r="C65" t="s">
        <v>894</v>
      </c>
      <c r="D65" t="s">
        <v>32935</v>
      </c>
      <c r="E65" s="3" t="s">
        <v>33074</v>
      </c>
      <c r="F65" t="s">
        <v>67</v>
      </c>
      <c r="G65" t="s">
        <v>438</v>
      </c>
      <c r="H65" t="s">
        <v>900</v>
      </c>
      <c r="I65" t="s">
        <v>54</v>
      </c>
      <c r="J65" t="s">
        <v>898</v>
      </c>
      <c r="K65" t="s">
        <v>897</v>
      </c>
      <c r="L65" s="16">
        <f>VLOOKUP(B65,'Input - companies list'!B:L,11,FALSE)</f>
        <v/>
      </c>
    </row>
    <row r="66" spans="1:12">
      <c r="A66" t="s">
        <v>33075</v>
      </c>
      <c r="B66" t="s">
        <v>27343</v>
      </c>
      <c r="C66" t="s">
        <v>27344</v>
      </c>
      <c r="D66" t="s">
        <v>32935</v>
      </c>
      <c r="E66" s="3" t="s">
        <v>33076</v>
      </c>
      <c r="F66" t="s">
        <v>67</v>
      </c>
      <c r="G66" t="s">
        <v>438</v>
      </c>
      <c r="H66" t="s">
        <v>3761</v>
      </c>
      <c r="I66" t="s">
        <v>54</v>
      </c>
      <c r="J66" t="s">
        <v>513</v>
      </c>
      <c r="K66" t="s">
        <v>5974</v>
      </c>
      <c r="L66" s="16">
        <f>VLOOKUP(B66,'Input - companies list'!B:L,11,FALSE)</f>
        <v/>
      </c>
    </row>
    <row r="67" spans="1:12">
      <c r="A67" t="s">
        <v>33077</v>
      </c>
      <c r="B67" t="s">
        <v>27343</v>
      </c>
      <c r="C67" t="s">
        <v>27344</v>
      </c>
      <c r="D67" t="s">
        <v>32935</v>
      </c>
      <c r="E67" s="3" t="s">
        <v>33052</v>
      </c>
      <c r="F67" t="s">
        <v>93</v>
      </c>
      <c r="G67" t="s">
        <v>438</v>
      </c>
      <c r="H67" t="s">
        <v>1026</v>
      </c>
      <c r="I67" t="s">
        <v>54</v>
      </c>
      <c r="J67" t="s">
        <v>513</v>
      </c>
      <c r="K67" t="s">
        <v>5974</v>
      </c>
      <c r="L67" s="16">
        <f>VLOOKUP(B67,'Input - companies list'!B:L,11,FALSE)</f>
        <v/>
      </c>
    </row>
    <row r="68" spans="1:12">
      <c r="A68" t="s">
        <v>33078</v>
      </c>
      <c r="B68" t="s">
        <v>27343</v>
      </c>
      <c r="C68" t="s">
        <v>27344</v>
      </c>
      <c r="D68" t="s">
        <v>32935</v>
      </c>
      <c r="E68" s="3" t="s">
        <v>33079</v>
      </c>
      <c r="F68" t="s">
        <v>112</v>
      </c>
      <c r="G68" t="s">
        <v>438</v>
      </c>
      <c r="H68" t="s">
        <v>33080</v>
      </c>
      <c r="I68" t="s">
        <v>54</v>
      </c>
      <c r="J68" t="s">
        <v>513</v>
      </c>
      <c r="K68" t="s">
        <v>5974</v>
      </c>
      <c r="L68" s="16">
        <f>VLOOKUP(B68,'Input - companies list'!B:L,11,FALSE)</f>
        <v/>
      </c>
    </row>
    <row r="69" spans="1:12">
      <c r="A69" t="s">
        <v>33081</v>
      </c>
      <c r="B69" t="s">
        <v>33082</v>
      </c>
      <c r="C69" t="s">
        <v>33083</v>
      </c>
      <c r="D69" t="s">
        <v>32935</v>
      </c>
      <c r="E69" s="3" t="s">
        <v>33084</v>
      </c>
      <c r="F69" t="s">
        <v>93</v>
      </c>
      <c r="G69" t="s">
        <v>5016</v>
      </c>
      <c r="H69" t="s">
        <v>1959</v>
      </c>
      <c r="I69" t="s">
        <v>54</v>
      </c>
      <c r="J69" t="s">
        <v>440</v>
      </c>
      <c r="K69" t="s">
        <v>912</v>
      </c>
      <c r="L69" s="16">
        <f>VLOOKUP(B69,'Input - companies list'!B:L,11,FALSE)</f>
        <v/>
      </c>
    </row>
    <row r="70" spans="1:12">
      <c r="A70" t="s">
        <v>33085</v>
      </c>
      <c r="B70" t="s">
        <v>32770</v>
      </c>
      <c r="C70" t="s">
        <v>32771</v>
      </c>
      <c r="D70" t="s">
        <v>32935</v>
      </c>
      <c r="E70" s="3" t="s">
        <v>33086</v>
      </c>
      <c r="F70" t="s">
        <v>93</v>
      </c>
      <c r="G70" t="s">
        <v>5016</v>
      </c>
      <c r="H70" t="s">
        <v>1675</v>
      </c>
      <c r="I70" t="s">
        <v>1784</v>
      </c>
      <c r="J70" t="s"/>
      <c r="K70" t="s">
        <v>7665</v>
      </c>
      <c r="L70" s="16">
        <f>VLOOKUP(B70,'Input - companies list'!B:L,11,FALSE)</f>
        <v/>
      </c>
    </row>
    <row r="71" spans="1:12">
      <c r="A71" t="s">
        <v>33087</v>
      </c>
      <c r="B71" t="s">
        <v>33088</v>
      </c>
      <c r="C71" t="s">
        <v>33089</v>
      </c>
      <c r="D71" t="s">
        <v>32935</v>
      </c>
      <c r="E71" s="3" t="s">
        <v>33090</v>
      </c>
      <c r="F71" t="s">
        <v>63</v>
      </c>
      <c r="G71" t="s">
        <v>5016</v>
      </c>
      <c r="H71" t="s">
        <v>32940</v>
      </c>
      <c r="I71" t="s">
        <v>54</v>
      </c>
      <c r="J71" t="s">
        <v>440</v>
      </c>
      <c r="K71" t="s">
        <v>33091</v>
      </c>
      <c r="L71" s="16">
        <f>VLOOKUP(B71,'Input - companies list'!B:L,11,FALSE)</f>
        <v/>
      </c>
    </row>
    <row r="72" spans="1:12">
      <c r="A72" t="s">
        <v>33092</v>
      </c>
      <c r="B72" t="s">
        <v>16891</v>
      </c>
      <c r="C72" t="s">
        <v>16892</v>
      </c>
      <c r="D72" t="s">
        <v>32935</v>
      </c>
      <c r="E72" s="3" t="s">
        <v>33093</v>
      </c>
      <c r="F72" t="s">
        <v>93</v>
      </c>
      <c r="G72" t="s">
        <v>438</v>
      </c>
      <c r="H72" t="s">
        <v>3225</v>
      </c>
      <c r="I72" t="s">
        <v>54</v>
      </c>
      <c r="J72" t="s">
        <v>53</v>
      </c>
      <c r="K72" t="s">
        <v>5192</v>
      </c>
      <c r="L72" s="16">
        <f>VLOOKUP(B72,'Input - companies list'!B:L,11,FALSE)</f>
        <v/>
      </c>
    </row>
    <row r="73" spans="1:12">
      <c r="A73" t="s">
        <v>33094</v>
      </c>
      <c r="B73" t="s">
        <v>12991</v>
      </c>
      <c r="C73" t="s">
        <v>12992</v>
      </c>
      <c r="D73" t="s">
        <v>32935</v>
      </c>
      <c r="E73" s="3" t="s">
        <v>33095</v>
      </c>
      <c r="F73" t="s">
        <v>93</v>
      </c>
      <c r="G73" t="s">
        <v>98</v>
      </c>
      <c r="H73" t="s">
        <v>3344</v>
      </c>
      <c r="I73" t="s">
        <v>5527</v>
      </c>
      <c r="J73" t="s"/>
      <c r="K73" t="s">
        <v>12995</v>
      </c>
      <c r="L73" s="16">
        <f>VLOOKUP(B73,'Input - companies list'!B:L,11,FALSE)</f>
        <v/>
      </c>
    </row>
    <row r="74" spans="1:12">
      <c r="A74" t="s">
        <v>33096</v>
      </c>
      <c r="B74" t="s">
        <v>26265</v>
      </c>
      <c r="C74" t="s">
        <v>26266</v>
      </c>
      <c r="D74" t="s">
        <v>84</v>
      </c>
      <c r="E74" s="3" t="s">
        <v>33097</v>
      </c>
      <c r="F74" t="s">
        <v>63</v>
      </c>
      <c r="G74" t="s">
        <v>49</v>
      </c>
      <c r="H74" t="s">
        <v>32940</v>
      </c>
      <c r="I74" t="s">
        <v>54</v>
      </c>
      <c r="J74" t="s">
        <v>53</v>
      </c>
      <c r="K74" t="s">
        <v>26269</v>
      </c>
      <c r="L74" s="16">
        <f>VLOOKUP(B74,'Input - companies list'!B:L,11,FALSE)</f>
        <v/>
      </c>
    </row>
    <row r="75" spans="1:12">
      <c r="A75" t="s">
        <v>33098</v>
      </c>
      <c r="B75" t="s">
        <v>23889</v>
      </c>
      <c r="C75" t="s">
        <v>23890</v>
      </c>
      <c r="D75" t="s">
        <v>32935</v>
      </c>
      <c r="E75" s="3" t="s">
        <v>33099</v>
      </c>
      <c r="F75" t="s">
        <v>63</v>
      </c>
      <c r="G75" t="s">
        <v>49</v>
      </c>
      <c r="H75" t="s">
        <v>32940</v>
      </c>
      <c r="I75" t="s">
        <v>453</v>
      </c>
      <c r="J75" t="s"/>
      <c r="K75" t="s">
        <v>883</v>
      </c>
      <c r="L75" s="16">
        <f>VLOOKUP(B75,'Input - companies list'!B:L,11,FALSE)</f>
        <v/>
      </c>
    </row>
    <row r="76" spans="1:12">
      <c r="A76" t="s">
        <v>33100</v>
      </c>
      <c r="B76" t="s">
        <v>3083</v>
      </c>
      <c r="C76" t="s">
        <v>3084</v>
      </c>
      <c r="D76" t="s">
        <v>32935</v>
      </c>
      <c r="E76" s="3" t="s">
        <v>33101</v>
      </c>
      <c r="F76" t="s">
        <v>63</v>
      </c>
      <c r="G76" t="s">
        <v>49</v>
      </c>
      <c r="H76" t="s">
        <v>3089</v>
      </c>
      <c r="I76" t="s">
        <v>54</v>
      </c>
      <c r="J76" t="s">
        <v>1293</v>
      </c>
      <c r="K76" t="s">
        <v>3087</v>
      </c>
      <c r="L76" s="16">
        <f>VLOOKUP(B76,'Input - companies list'!B:L,11,FALSE)</f>
        <v/>
      </c>
    </row>
    <row r="77" spans="1:12">
      <c r="A77" t="s">
        <v>33102</v>
      </c>
      <c r="B77" t="s">
        <v>33103</v>
      </c>
      <c r="C77" t="s">
        <v>33104</v>
      </c>
      <c r="D77" t="s">
        <v>32935</v>
      </c>
      <c r="E77" s="3" t="s">
        <v>33105</v>
      </c>
      <c r="F77" t="s">
        <v>67</v>
      </c>
      <c r="G77" t="s">
        <v>5016</v>
      </c>
      <c r="H77" t="s">
        <v>4484</v>
      </c>
      <c r="I77" t="s">
        <v>54</v>
      </c>
      <c r="J77" t="s">
        <v>1909</v>
      </c>
      <c r="K77" t="s">
        <v>33106</v>
      </c>
      <c r="L77" s="16">
        <f>VLOOKUP(B77,'Input - companies list'!B:L,11,FALSE)</f>
        <v/>
      </c>
    </row>
    <row r="78" spans="1:12">
      <c r="A78" t="s">
        <v>33107</v>
      </c>
      <c r="B78" t="s">
        <v>16141</v>
      </c>
      <c r="C78" t="s">
        <v>16142</v>
      </c>
      <c r="D78" t="s">
        <v>32935</v>
      </c>
      <c r="E78" s="3" t="s">
        <v>33108</v>
      </c>
      <c r="F78" t="s">
        <v>112</v>
      </c>
      <c r="G78" t="s">
        <v>438</v>
      </c>
      <c r="H78" t="s">
        <v>14939</v>
      </c>
      <c r="I78" t="s">
        <v>453</v>
      </c>
      <c r="J78" t="s"/>
      <c r="K78" t="s"/>
      <c r="L78" s="16">
        <f>VLOOKUP(B78,'Input - companies list'!B:L,11,FALSE)</f>
        <v/>
      </c>
    </row>
    <row r="79" spans="1:12">
      <c r="A79" t="s">
        <v>33109</v>
      </c>
      <c r="B79" t="s">
        <v>16141</v>
      </c>
      <c r="C79" t="s">
        <v>16142</v>
      </c>
      <c r="D79" t="s">
        <v>32935</v>
      </c>
      <c r="E79" s="3" t="s">
        <v>33110</v>
      </c>
      <c r="F79" t="s">
        <v>63</v>
      </c>
      <c r="G79" t="s">
        <v>49</v>
      </c>
      <c r="H79" t="s">
        <v>33111</v>
      </c>
      <c r="I79" t="s">
        <v>453</v>
      </c>
      <c r="J79" t="s"/>
      <c r="K79" t="s"/>
      <c r="L79" s="16">
        <f>VLOOKUP(B79,'Input - companies list'!B:L,11,FALSE)</f>
        <v/>
      </c>
    </row>
    <row r="80" spans="1:12">
      <c r="A80" t="s">
        <v>33112</v>
      </c>
      <c r="B80" t="s">
        <v>16141</v>
      </c>
      <c r="C80" t="s">
        <v>16142</v>
      </c>
      <c r="D80" t="s">
        <v>32935</v>
      </c>
      <c r="E80" s="3" t="s">
        <v>33113</v>
      </c>
      <c r="F80" t="s">
        <v>67</v>
      </c>
      <c r="G80" t="s">
        <v>49</v>
      </c>
      <c r="H80" t="s">
        <v>33114</v>
      </c>
      <c r="I80" t="s">
        <v>453</v>
      </c>
      <c r="J80" t="s"/>
      <c r="K80" t="s"/>
      <c r="L80" s="16">
        <f>VLOOKUP(B80,'Input - companies list'!B:L,11,FALSE)</f>
        <v/>
      </c>
    </row>
    <row r="81" spans="1:12">
      <c r="A81" t="s">
        <v>33115</v>
      </c>
      <c r="B81" t="s">
        <v>13396</v>
      </c>
      <c r="C81" t="s">
        <v>13397</v>
      </c>
      <c r="D81" t="s">
        <v>32935</v>
      </c>
      <c r="E81" s="3" t="s">
        <v>33116</v>
      </c>
      <c r="F81" t="s">
        <v>112</v>
      </c>
      <c r="G81" t="s">
        <v>49</v>
      </c>
      <c r="H81" t="s">
        <v>32940</v>
      </c>
      <c r="I81" t="s">
        <v>54</v>
      </c>
      <c r="J81" t="s">
        <v>440</v>
      </c>
      <c r="K81" t="s">
        <v>13400</v>
      </c>
      <c r="L81" s="16">
        <f>VLOOKUP(B81,'Input - companies list'!B:L,11,FALSE)</f>
        <v/>
      </c>
    </row>
    <row r="82" spans="1:12">
      <c r="A82" t="s">
        <v>33117</v>
      </c>
      <c r="B82" t="s">
        <v>33118</v>
      </c>
      <c r="C82" t="s">
        <v>33119</v>
      </c>
      <c r="D82" t="s">
        <v>32935</v>
      </c>
      <c r="E82" s="3" t="s">
        <v>32965</v>
      </c>
      <c r="F82" t="s">
        <v>93</v>
      </c>
      <c r="G82" t="s">
        <v>5016</v>
      </c>
      <c r="H82" t="s">
        <v>32940</v>
      </c>
      <c r="I82" t="s">
        <v>10470</v>
      </c>
      <c r="J82" t="s"/>
      <c r="K82" t="s">
        <v>10469</v>
      </c>
      <c r="L82" s="16">
        <f>VLOOKUP(B82,'Input - companies list'!B:L,11,FALSE)</f>
        <v/>
      </c>
    </row>
    <row r="83" spans="1:12">
      <c r="A83" t="s">
        <v>33120</v>
      </c>
      <c r="B83" t="s">
        <v>15185</v>
      </c>
      <c r="C83" t="s">
        <v>15186</v>
      </c>
      <c r="D83" t="s">
        <v>32935</v>
      </c>
      <c r="E83" s="3" t="s">
        <v>33121</v>
      </c>
      <c r="F83" t="s">
        <v>67</v>
      </c>
      <c r="G83" t="s">
        <v>438</v>
      </c>
      <c r="H83" t="s">
        <v>3043</v>
      </c>
      <c r="I83" t="s">
        <v>54</v>
      </c>
      <c r="J83" t="s">
        <v>53</v>
      </c>
      <c r="K83" t="s">
        <v>5192</v>
      </c>
      <c r="L83" s="16">
        <f>VLOOKUP(B83,'Input - companies list'!B:L,11,FALSE)</f>
        <v/>
      </c>
    </row>
    <row r="84" spans="1:12">
      <c r="A84" t="s">
        <v>33122</v>
      </c>
      <c r="B84" t="s">
        <v>17151</v>
      </c>
      <c r="C84" t="s">
        <v>17152</v>
      </c>
      <c r="D84" t="s">
        <v>32935</v>
      </c>
      <c r="E84" s="3" t="s">
        <v>33123</v>
      </c>
      <c r="F84" t="s">
        <v>67</v>
      </c>
      <c r="G84" t="s">
        <v>5016</v>
      </c>
      <c r="H84" t="s">
        <v>33124</v>
      </c>
      <c r="I84" t="s">
        <v>4434</v>
      </c>
      <c r="J84" t="s"/>
      <c r="K84" t="s">
        <v>15270</v>
      </c>
      <c r="L84" s="16">
        <f>VLOOKUP(B84,'Input - companies list'!B:L,11,FALSE)</f>
        <v/>
      </c>
    </row>
    <row r="85" spans="1:12">
      <c r="A85" t="s">
        <v>33125</v>
      </c>
      <c r="B85" t="s">
        <v>17151</v>
      </c>
      <c r="C85" t="s">
        <v>17152</v>
      </c>
      <c r="D85" t="s">
        <v>32935</v>
      </c>
      <c r="E85" s="3" t="s">
        <v>33126</v>
      </c>
      <c r="F85" t="s">
        <v>63</v>
      </c>
      <c r="G85" t="s">
        <v>49</v>
      </c>
      <c r="H85" t="s">
        <v>32940</v>
      </c>
      <c r="I85" t="s">
        <v>4434</v>
      </c>
      <c r="J85" t="s"/>
      <c r="K85" t="s">
        <v>15270</v>
      </c>
      <c r="L85" s="16">
        <f>VLOOKUP(B85,'Input - companies list'!B:L,11,FALSE)</f>
        <v/>
      </c>
    </row>
    <row r="86" spans="1:12">
      <c r="A86" t="s">
        <v>33127</v>
      </c>
      <c r="B86" t="s">
        <v>22911</v>
      </c>
      <c r="C86" t="s">
        <v>22912</v>
      </c>
      <c r="D86" t="s">
        <v>32935</v>
      </c>
      <c r="E86" s="3" t="s">
        <v>33128</v>
      </c>
      <c r="F86" t="s">
        <v>67</v>
      </c>
      <c r="G86" t="s">
        <v>98</v>
      </c>
      <c r="H86" t="s">
        <v>22916</v>
      </c>
      <c r="I86" t="s">
        <v>54</v>
      </c>
      <c r="J86" t="s">
        <v>485</v>
      </c>
      <c r="K86" t="s">
        <v>22915</v>
      </c>
      <c r="L86" s="16">
        <f>VLOOKUP(B86,'Input - companies list'!B:L,11,FALSE)</f>
        <v/>
      </c>
    </row>
    <row r="87" spans="1:12">
      <c r="A87" t="s">
        <v>33129</v>
      </c>
      <c r="B87" t="s">
        <v>8139</v>
      </c>
      <c r="C87" t="s">
        <v>8140</v>
      </c>
      <c r="D87" t="s">
        <v>32935</v>
      </c>
      <c r="E87" s="3" t="s">
        <v>33130</v>
      </c>
      <c r="F87" t="s">
        <v>112</v>
      </c>
      <c r="G87" t="s">
        <v>49</v>
      </c>
      <c r="H87" t="s">
        <v>8143</v>
      </c>
      <c r="I87" t="s">
        <v>1784</v>
      </c>
      <c r="J87" t="s"/>
      <c r="K87" t="s"/>
      <c r="L87" s="16">
        <f>VLOOKUP(B87,'Input - companies list'!B:L,11,FALSE)</f>
        <v/>
      </c>
    </row>
    <row r="88" spans="1:12">
      <c r="A88" t="s">
        <v>33131</v>
      </c>
      <c r="B88" t="s">
        <v>8139</v>
      </c>
      <c r="C88" t="s">
        <v>8140</v>
      </c>
      <c r="D88" t="s">
        <v>32935</v>
      </c>
      <c r="E88" s="3" t="s">
        <v>33132</v>
      </c>
      <c r="F88" t="s">
        <v>63</v>
      </c>
      <c r="G88" t="s">
        <v>438</v>
      </c>
      <c r="H88" t="s">
        <v>32940</v>
      </c>
      <c r="I88" t="s">
        <v>1784</v>
      </c>
      <c r="J88" t="s"/>
      <c r="K88" t="s"/>
      <c r="L88" s="16">
        <f>VLOOKUP(B88,'Input - companies list'!B:L,11,FALSE)</f>
        <v/>
      </c>
    </row>
    <row r="89" spans="1:12">
      <c r="A89" t="s">
        <v>33133</v>
      </c>
      <c r="B89" t="s">
        <v>7728</v>
      </c>
      <c r="C89" t="s">
        <v>7729</v>
      </c>
      <c r="D89" t="s">
        <v>32935</v>
      </c>
      <c r="E89" s="3" t="s">
        <v>33134</v>
      </c>
      <c r="F89" t="s">
        <v>93</v>
      </c>
      <c r="G89" t="s">
        <v>438</v>
      </c>
      <c r="H89" t="s">
        <v>1959</v>
      </c>
      <c r="I89" t="s">
        <v>54</v>
      </c>
      <c r="J89" t="s">
        <v>53</v>
      </c>
      <c r="K89" t="s">
        <v>1519</v>
      </c>
      <c r="L89" s="16">
        <f>VLOOKUP(B89,'Input - companies list'!B:L,11,FALSE)</f>
        <v/>
      </c>
    </row>
    <row r="90" spans="1:12">
      <c r="A90" t="s">
        <v>33135</v>
      </c>
      <c r="B90" t="s">
        <v>17923</v>
      </c>
      <c r="C90" t="s">
        <v>17924</v>
      </c>
      <c r="D90" t="s">
        <v>32935</v>
      </c>
      <c r="E90" s="3" t="s">
        <v>33136</v>
      </c>
      <c r="F90" t="s">
        <v>67</v>
      </c>
      <c r="G90" t="s">
        <v>438</v>
      </c>
      <c r="H90" t="s">
        <v>8989</v>
      </c>
      <c r="I90" t="s">
        <v>54</v>
      </c>
      <c r="J90" t="s">
        <v>53</v>
      </c>
      <c r="K90" t="s">
        <v>1024</v>
      </c>
      <c r="L90" s="16">
        <f>VLOOKUP(B90,'Input - companies list'!B:L,11,FALSE)</f>
        <v/>
      </c>
    </row>
    <row r="91" spans="1:12">
      <c r="A91" t="s">
        <v>33137</v>
      </c>
      <c r="B91" t="s">
        <v>17923</v>
      </c>
      <c r="C91" t="s">
        <v>17924</v>
      </c>
      <c r="D91" t="s">
        <v>32935</v>
      </c>
      <c r="E91" s="3" t="s">
        <v>33138</v>
      </c>
      <c r="F91" t="s">
        <v>112</v>
      </c>
      <c r="G91" t="s">
        <v>49</v>
      </c>
      <c r="H91" t="s">
        <v>33139</v>
      </c>
      <c r="I91" t="s">
        <v>54</v>
      </c>
      <c r="J91" t="s">
        <v>53</v>
      </c>
      <c r="K91" t="s">
        <v>1024</v>
      </c>
      <c r="L91" s="16">
        <f>VLOOKUP(B91,'Input - companies list'!B:L,11,FALSE)</f>
        <v/>
      </c>
    </row>
    <row r="92" spans="1:12">
      <c r="A92" t="s">
        <v>33140</v>
      </c>
      <c r="B92" t="s">
        <v>29193</v>
      </c>
      <c r="C92" t="s">
        <v>29194</v>
      </c>
      <c r="D92" t="s">
        <v>32935</v>
      </c>
      <c r="E92" s="3" t="s">
        <v>33141</v>
      </c>
      <c r="F92" t="s">
        <v>112</v>
      </c>
      <c r="G92" t="s">
        <v>49</v>
      </c>
      <c r="H92" t="s">
        <v>29197</v>
      </c>
      <c r="I92" t="s">
        <v>354</v>
      </c>
      <c r="J92" t="s"/>
      <c r="K92" t="s">
        <v>7393</v>
      </c>
      <c r="L92" s="16">
        <f>VLOOKUP(B92,'Input - companies list'!B:L,11,FALSE)</f>
        <v/>
      </c>
    </row>
    <row r="93" spans="1:12">
      <c r="A93" t="s">
        <v>33142</v>
      </c>
      <c r="B93" t="s">
        <v>3221</v>
      </c>
      <c r="C93" t="s">
        <v>3222</v>
      </c>
      <c r="D93" t="s">
        <v>32935</v>
      </c>
      <c r="E93" s="3" t="s">
        <v>33143</v>
      </c>
      <c r="F93" t="s">
        <v>93</v>
      </c>
      <c r="G93" t="s">
        <v>438</v>
      </c>
      <c r="H93" t="s">
        <v>3225</v>
      </c>
      <c r="I93" t="s">
        <v>54</v>
      </c>
      <c r="J93" t="s"/>
      <c r="K93" t="s"/>
      <c r="L93" s="16">
        <f>VLOOKUP(B93,'Input - companies list'!B:L,11,FALSE)</f>
        <v/>
      </c>
    </row>
    <row r="94" spans="1:12">
      <c r="A94" t="s">
        <v>33144</v>
      </c>
      <c r="B94" t="s">
        <v>33145</v>
      </c>
      <c r="C94" t="s">
        <v>33146</v>
      </c>
      <c r="D94" t="s">
        <v>32935</v>
      </c>
      <c r="E94" s="3" t="s">
        <v>33147</v>
      </c>
      <c r="F94" t="s">
        <v>67</v>
      </c>
      <c r="G94" t="s">
        <v>49</v>
      </c>
      <c r="H94" t="s">
        <v>1675</v>
      </c>
      <c r="I94" t="s">
        <v>54</v>
      </c>
      <c r="J94" t="s">
        <v>53</v>
      </c>
      <c r="K94" t="s"/>
      <c r="L94" s="16">
        <f>VLOOKUP(B94,'Input - companies list'!B:L,11,FALSE)</f>
        <v/>
      </c>
    </row>
    <row r="95" spans="1:12">
      <c r="A95" t="s">
        <v>33148</v>
      </c>
      <c r="B95" t="s">
        <v>6510</v>
      </c>
      <c r="C95" t="s">
        <v>6511</v>
      </c>
      <c r="D95" t="s">
        <v>32935</v>
      </c>
      <c r="E95" s="3" t="s">
        <v>33149</v>
      </c>
      <c r="F95" t="s">
        <v>112</v>
      </c>
      <c r="G95" t="s">
        <v>438</v>
      </c>
      <c r="H95" t="s">
        <v>32940</v>
      </c>
      <c r="I95" t="s">
        <v>54</v>
      </c>
      <c r="J95" t="s">
        <v>2633</v>
      </c>
      <c r="K95" t="s">
        <v>6514</v>
      </c>
      <c r="L95" s="16">
        <f>VLOOKUP(B95,'Input - companies list'!B:L,11,FALSE)</f>
        <v/>
      </c>
    </row>
    <row r="96" spans="1:12">
      <c r="A96" t="s">
        <v>33150</v>
      </c>
      <c r="B96" t="s">
        <v>26624</v>
      </c>
      <c r="C96" t="s">
        <v>26625</v>
      </c>
      <c r="D96" t="s">
        <v>32935</v>
      </c>
      <c r="E96" s="3" t="s">
        <v>33151</v>
      </c>
      <c r="F96" t="s">
        <v>93</v>
      </c>
      <c r="G96" t="s">
        <v>5016</v>
      </c>
      <c r="H96" t="s">
        <v>32940</v>
      </c>
      <c r="I96" t="s">
        <v>54</v>
      </c>
      <c r="J96" t="s">
        <v>99</v>
      </c>
      <c r="K96" t="s">
        <v>1947</v>
      </c>
      <c r="L96" s="16">
        <f>VLOOKUP(B96,'Input - companies list'!B:L,11,FALSE)</f>
        <v/>
      </c>
    </row>
    <row r="97" spans="1:12">
      <c r="A97" t="s">
        <v>33152</v>
      </c>
      <c r="B97" t="s">
        <v>30235</v>
      </c>
      <c r="C97" t="s">
        <v>30236</v>
      </c>
      <c r="D97" t="s">
        <v>32935</v>
      </c>
      <c r="E97" s="3" t="s">
        <v>33153</v>
      </c>
      <c r="F97" t="s">
        <v>93</v>
      </c>
      <c r="G97" t="s">
        <v>438</v>
      </c>
      <c r="H97" t="s">
        <v>32940</v>
      </c>
      <c r="I97" t="s">
        <v>54</v>
      </c>
      <c r="J97" t="s">
        <v>53</v>
      </c>
      <c r="K97" t="s">
        <v>954</v>
      </c>
      <c r="L97" s="16">
        <f>VLOOKUP(B97,'Input - companies list'!B:L,11,FALSE)</f>
        <v/>
      </c>
    </row>
    <row r="98" spans="1:12">
      <c r="A98" t="s">
        <v>33154</v>
      </c>
      <c r="B98" t="s">
        <v>25566</v>
      </c>
      <c r="C98" t="s">
        <v>1987</v>
      </c>
      <c r="D98" t="s">
        <v>32935</v>
      </c>
      <c r="E98" s="3" t="s">
        <v>33132</v>
      </c>
      <c r="F98" t="s">
        <v>63</v>
      </c>
      <c r="G98" t="s">
        <v>438</v>
      </c>
      <c r="H98" t="s">
        <v>32940</v>
      </c>
      <c r="I98" t="s">
        <v>354</v>
      </c>
      <c r="J98" t="s">
        <v>1038</v>
      </c>
      <c r="K98" t="s">
        <v>25569</v>
      </c>
      <c r="L98" s="16">
        <f>VLOOKUP(B98,'Input - companies list'!B:L,11,FALSE)</f>
        <v/>
      </c>
    </row>
    <row r="99" spans="1:12">
      <c r="A99" t="s">
        <v>33155</v>
      </c>
      <c r="B99" t="s">
        <v>25566</v>
      </c>
      <c r="C99" t="s">
        <v>1987</v>
      </c>
      <c r="D99" t="s">
        <v>32935</v>
      </c>
      <c r="E99" s="3" t="s">
        <v>33156</v>
      </c>
      <c r="F99" t="s">
        <v>63</v>
      </c>
      <c r="G99" t="s">
        <v>49</v>
      </c>
      <c r="H99" t="s">
        <v>32940</v>
      </c>
      <c r="I99" t="s">
        <v>354</v>
      </c>
      <c r="J99" t="s">
        <v>1038</v>
      </c>
      <c r="K99" t="s">
        <v>25569</v>
      </c>
      <c r="L99" s="16">
        <f>VLOOKUP(B99,'Input - companies list'!B:L,11,FALSE)</f>
        <v/>
      </c>
    </row>
    <row r="100" spans="1:12">
      <c r="A100" t="s">
        <v>33157</v>
      </c>
      <c r="B100" t="s">
        <v>26113</v>
      </c>
      <c r="C100" t="s">
        <v>26114</v>
      </c>
      <c r="D100" t="s">
        <v>32935</v>
      </c>
      <c r="E100" s="3" t="s">
        <v>33158</v>
      </c>
      <c r="F100" t="s">
        <v>93</v>
      </c>
      <c r="G100" t="s">
        <v>438</v>
      </c>
      <c r="H100" t="s">
        <v>33159</v>
      </c>
      <c r="I100" t="s">
        <v>237</v>
      </c>
      <c r="J100" t="s"/>
      <c r="K100" t="s">
        <v>235</v>
      </c>
      <c r="L100" s="16">
        <f>VLOOKUP(B100,'Input - companies list'!B:L,11,FALSE)</f>
        <v/>
      </c>
    </row>
    <row r="101" spans="1:12">
      <c r="A101" t="s">
        <v>33160</v>
      </c>
      <c r="B101" t="s">
        <v>26113</v>
      </c>
      <c r="C101" t="s">
        <v>26114</v>
      </c>
      <c r="D101" t="s">
        <v>32935</v>
      </c>
      <c r="E101" s="3" t="s">
        <v>33161</v>
      </c>
      <c r="F101" t="s">
        <v>93</v>
      </c>
      <c r="G101" t="s">
        <v>49</v>
      </c>
      <c r="H101" t="s">
        <v>33162</v>
      </c>
      <c r="I101" t="s">
        <v>237</v>
      </c>
      <c r="J101" t="s"/>
      <c r="K101" t="s">
        <v>235</v>
      </c>
      <c r="L101" s="16">
        <f>VLOOKUP(B101,'Input - companies list'!B:L,11,FALSE)</f>
        <v/>
      </c>
    </row>
    <row r="102" spans="1:12">
      <c r="A102" t="s">
        <v>33163</v>
      </c>
      <c r="B102" t="s">
        <v>10260</v>
      </c>
      <c r="C102" t="s">
        <v>10261</v>
      </c>
      <c r="D102" t="s">
        <v>32935</v>
      </c>
      <c r="E102" s="3" t="s">
        <v>33164</v>
      </c>
      <c r="F102" t="s">
        <v>63</v>
      </c>
      <c r="G102" t="s">
        <v>438</v>
      </c>
      <c r="H102" t="s">
        <v>32940</v>
      </c>
      <c r="I102" t="s">
        <v>1784</v>
      </c>
      <c r="J102" t="s"/>
      <c r="K102" t="s">
        <v>6887</v>
      </c>
      <c r="L102" s="16">
        <f>VLOOKUP(B102,'Input - companies list'!B:L,11,FALSE)</f>
        <v/>
      </c>
    </row>
    <row r="103" spans="1:12">
      <c r="A103" t="s">
        <v>33165</v>
      </c>
      <c r="B103" t="s">
        <v>10260</v>
      </c>
      <c r="C103" t="s">
        <v>10261</v>
      </c>
      <c r="D103" t="s">
        <v>32935</v>
      </c>
      <c r="E103" s="3" t="s">
        <v>33166</v>
      </c>
      <c r="F103" t="s">
        <v>112</v>
      </c>
      <c r="G103" t="s">
        <v>49</v>
      </c>
      <c r="H103" t="s">
        <v>1521</v>
      </c>
      <c r="I103" t="s">
        <v>1784</v>
      </c>
      <c r="J103" t="s"/>
      <c r="K103" t="s">
        <v>6887</v>
      </c>
      <c r="L103" s="16">
        <f>VLOOKUP(B103,'Input - companies list'!B:L,11,FALSE)</f>
        <v/>
      </c>
    </row>
    <row r="104" spans="1:12">
      <c r="A104" t="s">
        <v>33167</v>
      </c>
      <c r="B104" t="s">
        <v>17623</v>
      </c>
      <c r="C104" t="s">
        <v>17624</v>
      </c>
      <c r="D104" t="s">
        <v>32935</v>
      </c>
      <c r="E104" s="3" t="s">
        <v>32983</v>
      </c>
      <c r="F104" t="s">
        <v>112</v>
      </c>
      <c r="G104" t="s">
        <v>438</v>
      </c>
      <c r="H104" t="s">
        <v>17627</v>
      </c>
      <c r="I104" t="s">
        <v>569</v>
      </c>
      <c r="J104" t="s"/>
      <c r="K104" t="s">
        <v>7427</v>
      </c>
      <c r="L104" s="16">
        <f>VLOOKUP(B104,'Input - companies list'!B:L,11,FALSE)</f>
        <v/>
      </c>
    </row>
    <row r="105" spans="1:12">
      <c r="A105" t="s">
        <v>33168</v>
      </c>
      <c r="B105" t="s">
        <v>33169</v>
      </c>
      <c r="C105" t="s">
        <v>33170</v>
      </c>
      <c r="D105" t="s">
        <v>32935</v>
      </c>
      <c r="E105" s="3" t="s">
        <v>33027</v>
      </c>
      <c r="F105" t="s">
        <v>63</v>
      </c>
      <c r="G105" t="s">
        <v>438</v>
      </c>
      <c r="H105" t="s">
        <v>32940</v>
      </c>
      <c r="I105" t="s">
        <v>237</v>
      </c>
      <c r="J105" t="s"/>
      <c r="K105" t="s">
        <v>235</v>
      </c>
      <c r="L105" s="16">
        <f>VLOOKUP(B105,'Input - companies list'!B:L,11,FALSE)</f>
        <v/>
      </c>
    </row>
    <row r="106" spans="1:12">
      <c r="A106" t="s">
        <v>33171</v>
      </c>
      <c r="B106" t="s">
        <v>33169</v>
      </c>
      <c r="C106" t="s">
        <v>33170</v>
      </c>
      <c r="D106" t="s">
        <v>32935</v>
      </c>
      <c r="E106" s="3" t="s">
        <v>33172</v>
      </c>
      <c r="F106" t="s">
        <v>63</v>
      </c>
      <c r="G106" t="s">
        <v>438</v>
      </c>
      <c r="H106" t="s">
        <v>33173</v>
      </c>
      <c r="I106" t="s">
        <v>237</v>
      </c>
      <c r="J106" t="s"/>
      <c r="K106" t="s">
        <v>235</v>
      </c>
      <c r="L106" s="16">
        <f>VLOOKUP(B106,'Input - companies list'!B:L,11,FALSE)</f>
        <v/>
      </c>
    </row>
    <row r="107" spans="1:12">
      <c r="A107" t="s">
        <v>33174</v>
      </c>
      <c r="B107" t="s">
        <v>33169</v>
      </c>
      <c r="C107" t="s">
        <v>33170</v>
      </c>
      <c r="D107" t="s">
        <v>32935</v>
      </c>
      <c r="E107" s="3" t="s">
        <v>33175</v>
      </c>
      <c r="F107" t="s">
        <v>63</v>
      </c>
      <c r="G107" t="s">
        <v>438</v>
      </c>
      <c r="H107" t="s">
        <v>33176</v>
      </c>
      <c r="I107" t="s">
        <v>237</v>
      </c>
      <c r="J107" t="s"/>
      <c r="K107" t="s">
        <v>235</v>
      </c>
      <c r="L107" s="16">
        <f>VLOOKUP(B107,'Input - companies list'!B:L,11,FALSE)</f>
        <v/>
      </c>
    </row>
    <row r="108" spans="1:12">
      <c r="A108" t="s">
        <v>33177</v>
      </c>
      <c r="B108" t="s">
        <v>950</v>
      </c>
      <c r="C108" t="s">
        <v>951</v>
      </c>
      <c r="D108" t="s">
        <v>32935</v>
      </c>
      <c r="E108" s="3" t="s">
        <v>33178</v>
      </c>
      <c r="F108" t="s">
        <v>93</v>
      </c>
      <c r="G108" t="s">
        <v>49</v>
      </c>
      <c r="H108" t="s">
        <v>33179</v>
      </c>
      <c r="I108" t="s">
        <v>54</v>
      </c>
      <c r="J108" t="s">
        <v>53</v>
      </c>
      <c r="K108" t="s">
        <v>954</v>
      </c>
      <c r="L108" s="16">
        <f>VLOOKUP(B108,'Input - companies list'!B:L,11,FALSE)</f>
        <v/>
      </c>
    </row>
    <row r="109" spans="1:12">
      <c r="A109" t="s">
        <v>33180</v>
      </c>
      <c r="B109" t="s">
        <v>950</v>
      </c>
      <c r="C109" t="s">
        <v>951</v>
      </c>
      <c r="D109" t="s">
        <v>32935</v>
      </c>
      <c r="E109" s="3" t="s">
        <v>33181</v>
      </c>
      <c r="F109" t="s">
        <v>67</v>
      </c>
      <c r="G109" t="s">
        <v>438</v>
      </c>
      <c r="H109" t="s">
        <v>33182</v>
      </c>
      <c r="I109" t="s">
        <v>54</v>
      </c>
      <c r="J109" t="s">
        <v>53</v>
      </c>
      <c r="K109" t="s">
        <v>954</v>
      </c>
      <c r="L109" s="16">
        <f>VLOOKUP(B109,'Input - companies list'!B:L,11,FALSE)</f>
        <v/>
      </c>
    </row>
    <row r="110" spans="1:12">
      <c r="A110" t="s">
        <v>33183</v>
      </c>
      <c r="B110" t="s">
        <v>950</v>
      </c>
      <c r="C110" t="s">
        <v>951</v>
      </c>
      <c r="D110" t="s">
        <v>32935</v>
      </c>
      <c r="E110" s="3" t="s">
        <v>33184</v>
      </c>
      <c r="F110" t="s">
        <v>112</v>
      </c>
      <c r="G110" t="s">
        <v>438</v>
      </c>
      <c r="H110" t="s">
        <v>32940</v>
      </c>
      <c r="I110" t="s">
        <v>54</v>
      </c>
      <c r="J110" t="s">
        <v>53</v>
      </c>
      <c r="K110" t="s">
        <v>954</v>
      </c>
      <c r="L110" s="16">
        <f>VLOOKUP(B110,'Input - companies list'!B:L,11,FALSE)</f>
        <v/>
      </c>
    </row>
    <row r="111" spans="1:12">
      <c r="A111" t="s">
        <v>33185</v>
      </c>
      <c r="B111" t="s">
        <v>8106</v>
      </c>
      <c r="C111" t="s">
        <v>8107</v>
      </c>
      <c r="D111" t="s">
        <v>32935</v>
      </c>
      <c r="E111" s="3" t="s">
        <v>33186</v>
      </c>
      <c r="F111" t="s">
        <v>63</v>
      </c>
      <c r="G111" t="s">
        <v>49</v>
      </c>
      <c r="H111" t="s">
        <v>32940</v>
      </c>
      <c r="I111" t="s">
        <v>237</v>
      </c>
      <c r="J111" t="s"/>
      <c r="K111" t="s">
        <v>235</v>
      </c>
      <c r="L111" s="16">
        <f>VLOOKUP(B111,'Input - companies list'!B:L,11,FALSE)</f>
        <v/>
      </c>
    </row>
    <row r="112" spans="1:12">
      <c r="A112" t="s">
        <v>33187</v>
      </c>
      <c r="B112" t="s">
        <v>8106</v>
      </c>
      <c r="C112" t="s">
        <v>8107</v>
      </c>
      <c r="D112" t="s">
        <v>32935</v>
      </c>
      <c r="E112" s="3" t="s">
        <v>33188</v>
      </c>
      <c r="F112" t="s">
        <v>63</v>
      </c>
      <c r="G112" t="s">
        <v>255</v>
      </c>
      <c r="H112" t="s">
        <v>3344</v>
      </c>
      <c r="I112" t="s">
        <v>237</v>
      </c>
      <c r="J112" t="s"/>
      <c r="K112" t="s">
        <v>235</v>
      </c>
      <c r="L112" s="16">
        <f>VLOOKUP(B112,'Input - companies list'!B:L,11,FALSE)</f>
        <v/>
      </c>
    </row>
    <row r="113" spans="1:12">
      <c r="A113" t="s">
        <v>33189</v>
      </c>
      <c r="B113" t="s">
        <v>30601</v>
      </c>
      <c r="C113" t="s">
        <v>30602</v>
      </c>
      <c r="D113" t="s">
        <v>32935</v>
      </c>
      <c r="E113" s="3" t="s">
        <v>33190</v>
      </c>
      <c r="F113" t="s">
        <v>112</v>
      </c>
      <c r="G113" t="s">
        <v>49</v>
      </c>
      <c r="H113" t="s">
        <v>32940</v>
      </c>
      <c r="I113" t="s">
        <v>569</v>
      </c>
      <c r="J113" t="s"/>
      <c r="K113" t="s">
        <v>7427</v>
      </c>
      <c r="L113" s="16">
        <f>VLOOKUP(B113,'Input - companies list'!B:L,11,FALSE)</f>
        <v/>
      </c>
    </row>
    <row r="114" spans="1:12">
      <c r="A114" t="s">
        <v>33191</v>
      </c>
      <c r="B114" t="s">
        <v>28610</v>
      </c>
      <c r="C114" t="s">
        <v>28611</v>
      </c>
      <c r="D114" t="s">
        <v>32935</v>
      </c>
      <c r="E114" s="3" t="s">
        <v>32977</v>
      </c>
      <c r="F114" t="s">
        <v>112</v>
      </c>
      <c r="G114" t="s">
        <v>49</v>
      </c>
      <c r="H114" t="s">
        <v>33192</v>
      </c>
      <c r="I114" t="s">
        <v>569</v>
      </c>
      <c r="J114" t="s"/>
      <c r="K114" t="s">
        <v>768</v>
      </c>
      <c r="L114" s="16">
        <f>VLOOKUP(B114,'Input - companies list'!B:L,11,FALSE)</f>
        <v/>
      </c>
    </row>
    <row r="115" spans="1:12">
      <c r="A115" t="s">
        <v>33193</v>
      </c>
      <c r="B115" t="s">
        <v>28610</v>
      </c>
      <c r="C115" t="s">
        <v>28611</v>
      </c>
      <c r="D115" t="s">
        <v>32935</v>
      </c>
      <c r="E115" s="3" t="s">
        <v>33194</v>
      </c>
      <c r="F115" t="s">
        <v>63</v>
      </c>
      <c r="G115" t="s">
        <v>438</v>
      </c>
      <c r="H115" t="s">
        <v>33195</v>
      </c>
      <c r="I115" t="s">
        <v>569</v>
      </c>
      <c r="J115" t="s"/>
      <c r="K115" t="s">
        <v>768</v>
      </c>
      <c r="L115" s="16">
        <f>VLOOKUP(B115,'Input - companies list'!B:L,11,FALSE)</f>
        <v/>
      </c>
    </row>
    <row r="116" spans="1:12">
      <c r="A116" t="s">
        <v>33196</v>
      </c>
      <c r="B116" t="s">
        <v>3209</v>
      </c>
      <c r="C116" t="s">
        <v>3210</v>
      </c>
      <c r="D116" t="s">
        <v>32935</v>
      </c>
      <c r="E116" s="3" t="s">
        <v>33197</v>
      </c>
      <c r="F116" t="s">
        <v>63</v>
      </c>
      <c r="G116" t="s">
        <v>98</v>
      </c>
      <c r="H116" t="s">
        <v>33198</v>
      </c>
      <c r="I116" t="s">
        <v>2975</v>
      </c>
      <c r="J116" t="s"/>
      <c r="K116" t="s">
        <v>2975</v>
      </c>
      <c r="L116" s="16">
        <f>VLOOKUP(B116,'Input - companies list'!B:L,11,FALSE)</f>
        <v/>
      </c>
    </row>
    <row r="117" spans="1:12">
      <c r="A117" t="s">
        <v>33199</v>
      </c>
      <c r="B117" t="s">
        <v>14434</v>
      </c>
      <c r="C117" t="s">
        <v>14435</v>
      </c>
      <c r="D117" t="s">
        <v>84</v>
      </c>
      <c r="E117" s="3" t="s">
        <v>33200</v>
      </c>
      <c r="F117" t="s">
        <v>93</v>
      </c>
      <c r="G117" t="s">
        <v>5016</v>
      </c>
      <c r="H117" t="s">
        <v>32940</v>
      </c>
      <c r="I117" t="s">
        <v>984</v>
      </c>
      <c r="J117" t="s">
        <v>1986</v>
      </c>
      <c r="K117" t="s">
        <v>14438</v>
      </c>
      <c r="L117" s="16">
        <f>VLOOKUP(B117,'Input - companies list'!B:L,11,FALSE)</f>
        <v/>
      </c>
    </row>
    <row r="118" spans="1:12">
      <c r="A118" t="s">
        <v>33201</v>
      </c>
      <c r="B118" t="s">
        <v>22649</v>
      </c>
      <c r="C118" t="s">
        <v>22650</v>
      </c>
      <c r="D118" t="s">
        <v>32935</v>
      </c>
      <c r="E118" s="3" t="s">
        <v>33202</v>
      </c>
      <c r="F118" t="s">
        <v>93</v>
      </c>
      <c r="G118" t="s">
        <v>49</v>
      </c>
      <c r="H118" t="s">
        <v>33203</v>
      </c>
      <c r="I118" t="s">
        <v>54</v>
      </c>
      <c r="J118" t="s">
        <v>2150</v>
      </c>
      <c r="K118" t="s">
        <v>2096</v>
      </c>
      <c r="L118" s="16">
        <f>VLOOKUP(B118,'Input - companies list'!B:L,11,FALSE)</f>
        <v/>
      </c>
    </row>
    <row r="119" spans="1:12">
      <c r="A119" t="s">
        <v>33204</v>
      </c>
      <c r="B119" t="s">
        <v>22649</v>
      </c>
      <c r="C119" t="s">
        <v>22650</v>
      </c>
      <c r="D119" t="s">
        <v>32935</v>
      </c>
      <c r="E119" s="3" t="s">
        <v>33205</v>
      </c>
      <c r="F119" t="s">
        <v>67</v>
      </c>
      <c r="G119" t="s">
        <v>5016</v>
      </c>
      <c r="H119" t="s">
        <v>27080</v>
      </c>
      <c r="I119" t="s">
        <v>54</v>
      </c>
      <c r="J119" t="s">
        <v>2150</v>
      </c>
      <c r="K119" t="s">
        <v>2096</v>
      </c>
      <c r="L119" s="16">
        <f>VLOOKUP(B119,'Input - companies list'!B:L,11,FALSE)</f>
        <v/>
      </c>
    </row>
    <row r="120" spans="1:12">
      <c r="A120" t="s">
        <v>33206</v>
      </c>
      <c r="B120" t="s">
        <v>6738</v>
      </c>
      <c r="C120" t="s">
        <v>6739</v>
      </c>
      <c r="D120" t="s">
        <v>32935</v>
      </c>
      <c r="E120" s="3" t="s">
        <v>33207</v>
      </c>
      <c r="F120" t="s">
        <v>63</v>
      </c>
      <c r="G120" t="s">
        <v>438</v>
      </c>
      <c r="H120" t="s">
        <v>6742</v>
      </c>
      <c r="I120" t="s">
        <v>75</v>
      </c>
      <c r="J120" t="s">
        <v>5393</v>
      </c>
      <c r="K120" t="s">
        <v>5393</v>
      </c>
      <c r="L120" s="16">
        <f>VLOOKUP(B120,'Input - companies list'!B:L,11,FALSE)</f>
        <v/>
      </c>
    </row>
    <row r="121" spans="1:12">
      <c r="A121" t="s">
        <v>33208</v>
      </c>
      <c r="B121" t="s">
        <v>26013</v>
      </c>
      <c r="C121" t="s">
        <v>26014</v>
      </c>
      <c r="D121" t="s">
        <v>772</v>
      </c>
      <c r="E121" s="3" t="s">
        <v>33209</v>
      </c>
      <c r="F121" t="s">
        <v>93</v>
      </c>
      <c r="G121" t="s">
        <v>438</v>
      </c>
      <c r="H121" t="s">
        <v>26018</v>
      </c>
      <c r="I121" t="s">
        <v>453</v>
      </c>
      <c r="J121" t="s">
        <v>2876</v>
      </c>
      <c r="K121" t="s">
        <v>26017</v>
      </c>
      <c r="L121" s="16">
        <f>VLOOKUP(B121,'Input - companies list'!B:L,11,FALSE)</f>
        <v/>
      </c>
    </row>
    <row r="122" spans="1:12">
      <c r="A122" t="s">
        <v>33210</v>
      </c>
      <c r="B122" t="s">
        <v>26013</v>
      </c>
      <c r="C122" t="s">
        <v>26014</v>
      </c>
      <c r="D122" t="s">
        <v>32935</v>
      </c>
      <c r="E122" s="3" t="s">
        <v>33211</v>
      </c>
      <c r="F122" t="s">
        <v>67</v>
      </c>
      <c r="G122" t="s">
        <v>49</v>
      </c>
      <c r="H122" t="s">
        <v>16661</v>
      </c>
      <c r="I122" t="s">
        <v>453</v>
      </c>
      <c r="J122" t="s">
        <v>2876</v>
      </c>
      <c r="K122" t="s">
        <v>26017</v>
      </c>
      <c r="L122" s="16">
        <f>VLOOKUP(B122,'Input - companies list'!B:L,11,FALSE)</f>
        <v/>
      </c>
    </row>
    <row r="123" spans="1:12">
      <c r="A123" t="s">
        <v>33212</v>
      </c>
      <c r="B123" t="s">
        <v>26013</v>
      </c>
      <c r="C123" t="s">
        <v>26014</v>
      </c>
      <c r="D123" t="s">
        <v>32935</v>
      </c>
      <c r="E123" s="3" t="s">
        <v>33056</v>
      </c>
      <c r="F123" t="s">
        <v>93</v>
      </c>
      <c r="G123" t="s">
        <v>5016</v>
      </c>
      <c r="H123" t="s">
        <v>32940</v>
      </c>
      <c r="I123" t="s">
        <v>453</v>
      </c>
      <c r="J123" t="s">
        <v>2876</v>
      </c>
      <c r="K123" t="s">
        <v>26017</v>
      </c>
      <c r="L123" s="16">
        <f>VLOOKUP(B123,'Input - companies list'!B:L,11,FALSE)</f>
        <v/>
      </c>
    </row>
    <row r="124" spans="1:12">
      <c r="A124" t="s">
        <v>33213</v>
      </c>
      <c r="B124" t="s">
        <v>26013</v>
      </c>
      <c r="C124" t="s">
        <v>26014</v>
      </c>
      <c r="D124" t="s">
        <v>32935</v>
      </c>
      <c r="E124" s="3" t="s">
        <v>33214</v>
      </c>
      <c r="F124" t="s">
        <v>112</v>
      </c>
      <c r="G124" t="s">
        <v>49</v>
      </c>
      <c r="H124" t="s">
        <v>33215</v>
      </c>
      <c r="I124" t="s">
        <v>453</v>
      </c>
      <c r="J124" t="s">
        <v>2876</v>
      </c>
      <c r="K124" t="s">
        <v>26017</v>
      </c>
      <c r="L124" s="16">
        <f>VLOOKUP(B124,'Input - companies list'!B:L,11,FALSE)</f>
        <v/>
      </c>
    </row>
    <row r="125" spans="1:12">
      <c r="A125" t="s">
        <v>33216</v>
      </c>
      <c r="B125" t="s">
        <v>26013</v>
      </c>
      <c r="C125" t="s">
        <v>26014</v>
      </c>
      <c r="D125" t="s">
        <v>32935</v>
      </c>
      <c r="E125" s="3" t="s">
        <v>33217</v>
      </c>
      <c r="F125" t="s">
        <v>63</v>
      </c>
      <c r="G125" t="s">
        <v>5016</v>
      </c>
      <c r="H125" t="s">
        <v>32940</v>
      </c>
      <c r="I125" t="s">
        <v>453</v>
      </c>
      <c r="J125" t="s">
        <v>2876</v>
      </c>
      <c r="K125" t="s">
        <v>26017</v>
      </c>
      <c r="L125" s="16">
        <f>VLOOKUP(B125,'Input - companies list'!B:L,11,FALSE)</f>
        <v/>
      </c>
    </row>
    <row r="126" spans="1:12">
      <c r="A126" t="s">
        <v>33218</v>
      </c>
      <c r="B126" t="s">
        <v>12630</v>
      </c>
      <c r="C126" t="s">
        <v>12631</v>
      </c>
      <c r="D126" t="s">
        <v>84</v>
      </c>
      <c r="E126" s="3" t="s">
        <v>33207</v>
      </c>
      <c r="F126" t="s">
        <v>63</v>
      </c>
      <c r="G126" t="s">
        <v>438</v>
      </c>
      <c r="H126" t="s">
        <v>32940</v>
      </c>
      <c r="I126" t="s">
        <v>54</v>
      </c>
      <c r="J126" t="s">
        <v>2648</v>
      </c>
      <c r="K126" t="s">
        <v>33219</v>
      </c>
      <c r="L126" s="16">
        <f>VLOOKUP(B126,'Input - companies list'!B:L,11,FALSE)</f>
        <v/>
      </c>
    </row>
    <row r="127" spans="1:12">
      <c r="A127" t="s">
        <v>33220</v>
      </c>
      <c r="B127" t="s">
        <v>25747</v>
      </c>
      <c r="C127" t="s">
        <v>25748</v>
      </c>
      <c r="D127" t="s">
        <v>32935</v>
      </c>
      <c r="E127" s="3" t="s">
        <v>33221</v>
      </c>
      <c r="F127" t="s">
        <v>67</v>
      </c>
      <c r="G127" t="s">
        <v>49</v>
      </c>
      <c r="H127" t="s">
        <v>755</v>
      </c>
      <c r="I127" t="s">
        <v>54</v>
      </c>
      <c r="J127" t="s">
        <v>440</v>
      </c>
      <c r="K127" t="s">
        <v>25751</v>
      </c>
      <c r="L127" s="16">
        <f>VLOOKUP(B127,'Input - companies list'!B:L,11,FALSE)</f>
        <v/>
      </c>
    </row>
    <row r="128" spans="1:12">
      <c r="A128" t="s">
        <v>33222</v>
      </c>
      <c r="B128" t="s">
        <v>8706</v>
      </c>
      <c r="C128" t="s">
        <v>8707</v>
      </c>
      <c r="D128" t="s">
        <v>32935</v>
      </c>
      <c r="E128" s="3" t="s">
        <v>33223</v>
      </c>
      <c r="F128" t="s">
        <v>93</v>
      </c>
      <c r="G128" t="s">
        <v>438</v>
      </c>
      <c r="H128" t="s">
        <v>3761</v>
      </c>
      <c r="I128" t="s">
        <v>54</v>
      </c>
      <c r="J128" t="s">
        <v>1216</v>
      </c>
      <c r="K128" t="s">
        <v>8710</v>
      </c>
      <c r="L128" s="16">
        <f>VLOOKUP(B128,'Input - companies list'!B:L,11,FALSE)</f>
        <v/>
      </c>
    </row>
    <row r="129" spans="1:12">
      <c r="A129" t="s">
        <v>33224</v>
      </c>
      <c r="B129" t="s">
        <v>23096</v>
      </c>
      <c r="C129" t="s">
        <v>23097</v>
      </c>
      <c r="D129" t="s">
        <v>32935</v>
      </c>
      <c r="E129" s="3" t="s">
        <v>33225</v>
      </c>
      <c r="F129" t="s">
        <v>112</v>
      </c>
      <c r="G129" t="s">
        <v>438</v>
      </c>
      <c r="H129" t="s">
        <v>23101</v>
      </c>
      <c r="I129" t="s">
        <v>354</v>
      </c>
      <c r="J129" t="s">
        <v>1038</v>
      </c>
      <c r="K129" t="s">
        <v>23100</v>
      </c>
      <c r="L129" s="16">
        <f>VLOOKUP(B129,'Input - companies list'!B:L,11,FALSE)</f>
        <v/>
      </c>
    </row>
    <row r="130" spans="1:12">
      <c r="A130" t="s">
        <v>33226</v>
      </c>
      <c r="B130" t="s">
        <v>9125</v>
      </c>
      <c r="C130" t="s">
        <v>9126</v>
      </c>
      <c r="D130" t="s">
        <v>32935</v>
      </c>
      <c r="E130" s="3" t="s">
        <v>33186</v>
      </c>
      <c r="F130" t="s">
        <v>63</v>
      </c>
      <c r="G130" t="s">
        <v>49</v>
      </c>
      <c r="H130" t="s">
        <v>32940</v>
      </c>
      <c r="I130" t="s">
        <v>237</v>
      </c>
      <c r="J130" t="s"/>
      <c r="K130" t="s">
        <v>4833</v>
      </c>
      <c r="L130" s="16">
        <f>VLOOKUP(B130,'Input - companies list'!B:L,11,FALSE)</f>
        <v/>
      </c>
    </row>
    <row r="131" spans="1:12">
      <c r="A131" t="s">
        <v>33227</v>
      </c>
      <c r="B131" t="s">
        <v>19226</v>
      </c>
      <c r="C131" t="s">
        <v>19227</v>
      </c>
      <c r="D131" t="s">
        <v>32935</v>
      </c>
      <c r="E131" s="3" t="s">
        <v>33228</v>
      </c>
      <c r="F131" t="s">
        <v>67</v>
      </c>
      <c r="G131" t="s">
        <v>49</v>
      </c>
      <c r="H131" t="s">
        <v>19231</v>
      </c>
      <c r="I131" t="s">
        <v>54</v>
      </c>
      <c r="J131" t="s">
        <v>2150</v>
      </c>
      <c r="K131" t="s">
        <v>19230</v>
      </c>
      <c r="L131" s="16">
        <f>VLOOKUP(B131,'Input - companies list'!B:L,11,FALSE)</f>
        <v/>
      </c>
    </row>
    <row r="132" spans="1:12">
      <c r="A132" t="s">
        <v>33229</v>
      </c>
      <c r="B132" t="s">
        <v>8736</v>
      </c>
      <c r="C132" t="s">
        <v>8737</v>
      </c>
      <c r="D132" t="s">
        <v>32935</v>
      </c>
      <c r="E132" s="3" t="s">
        <v>33230</v>
      </c>
      <c r="F132" t="s">
        <v>67</v>
      </c>
      <c r="G132" t="s">
        <v>49</v>
      </c>
      <c r="H132" t="s">
        <v>32940</v>
      </c>
      <c r="I132" t="s">
        <v>410</v>
      </c>
      <c r="J132" t="s"/>
      <c r="K132" t="s">
        <v>8740</v>
      </c>
      <c r="L132" s="16">
        <f>VLOOKUP(B132,'Input - companies list'!B:L,11,FALSE)</f>
        <v/>
      </c>
    </row>
    <row r="133" spans="1:12">
      <c r="A133" t="s">
        <v>33231</v>
      </c>
      <c r="B133" t="s">
        <v>33232</v>
      </c>
      <c r="C133" t="s">
        <v>33233</v>
      </c>
      <c r="D133" t="s">
        <v>32935</v>
      </c>
      <c r="E133" s="3" t="s">
        <v>33234</v>
      </c>
      <c r="F133" t="s">
        <v>112</v>
      </c>
      <c r="G133" t="s">
        <v>49</v>
      </c>
      <c r="H133" t="s">
        <v>32940</v>
      </c>
      <c r="I133" t="s">
        <v>1631</v>
      </c>
      <c r="J133" t="s"/>
      <c r="K133" t="s"/>
      <c r="L133" s="16">
        <f>VLOOKUP(B133,'Input - companies list'!B:L,11,FALSE)</f>
        <v/>
      </c>
    </row>
    <row r="134" spans="1:12">
      <c r="A134" t="s">
        <v>33235</v>
      </c>
      <c r="B134" t="s">
        <v>33232</v>
      </c>
      <c r="C134" t="s">
        <v>33233</v>
      </c>
      <c r="D134" t="s">
        <v>32935</v>
      </c>
      <c r="E134" s="3" t="s">
        <v>33236</v>
      </c>
      <c r="F134" t="s">
        <v>112</v>
      </c>
      <c r="G134" t="s">
        <v>49</v>
      </c>
      <c r="H134" t="s">
        <v>32940</v>
      </c>
      <c r="I134" t="s">
        <v>1631</v>
      </c>
      <c r="J134" t="s"/>
      <c r="K134" t="s"/>
      <c r="L134" s="16">
        <f>VLOOKUP(B134,'Input - companies list'!B:L,11,FALSE)</f>
        <v/>
      </c>
    </row>
    <row r="135" spans="1:12">
      <c r="A135" t="s">
        <v>33237</v>
      </c>
      <c r="B135" t="s">
        <v>5210</v>
      </c>
      <c r="C135" t="s">
        <v>5211</v>
      </c>
      <c r="D135" t="s">
        <v>32935</v>
      </c>
      <c r="E135" s="3" t="s">
        <v>33221</v>
      </c>
      <c r="F135" t="s">
        <v>67</v>
      </c>
      <c r="G135" t="s">
        <v>49</v>
      </c>
      <c r="H135" t="s">
        <v>755</v>
      </c>
      <c r="I135" t="s">
        <v>54</v>
      </c>
      <c r="J135" t="s">
        <v>440</v>
      </c>
      <c r="K135" t="s">
        <v>1304</v>
      </c>
      <c r="L135" s="16">
        <f>VLOOKUP(B135,'Input - companies list'!B:L,11,FALSE)</f>
        <v/>
      </c>
    </row>
    <row r="136" spans="1:12">
      <c r="A136" t="s">
        <v>33238</v>
      </c>
      <c r="B136" t="s">
        <v>6611</v>
      </c>
      <c r="C136" t="s">
        <v>6612</v>
      </c>
      <c r="D136" t="s">
        <v>32935</v>
      </c>
      <c r="E136" s="3" t="s">
        <v>33239</v>
      </c>
      <c r="F136" t="s">
        <v>67</v>
      </c>
      <c r="G136" t="s">
        <v>49</v>
      </c>
      <c r="H136" t="s">
        <v>32940</v>
      </c>
      <c r="I136" t="s">
        <v>54</v>
      </c>
      <c r="J136" t="s">
        <v>53</v>
      </c>
      <c r="K136" t="s">
        <v>1024</v>
      </c>
      <c r="L136" s="16">
        <f>VLOOKUP(B136,'Input - companies list'!B:L,11,FALSE)</f>
        <v/>
      </c>
    </row>
    <row r="137" spans="1:12">
      <c r="A137" t="s">
        <v>33240</v>
      </c>
      <c r="B137" t="s">
        <v>29612</v>
      </c>
      <c r="C137" t="s">
        <v>29613</v>
      </c>
      <c r="D137" t="s">
        <v>32935</v>
      </c>
      <c r="E137" s="3" t="s">
        <v>33241</v>
      </c>
      <c r="F137" t="s">
        <v>67</v>
      </c>
      <c r="G137" t="s">
        <v>49</v>
      </c>
      <c r="H137" t="s">
        <v>3977</v>
      </c>
      <c r="I137" t="s">
        <v>54</v>
      </c>
      <c r="J137" t="s">
        <v>53</v>
      </c>
      <c r="K137" t="s">
        <v>10917</v>
      </c>
      <c r="L137" s="16">
        <f>VLOOKUP(B137,'Input - companies list'!B:L,11,FALSE)</f>
        <v/>
      </c>
    </row>
    <row r="138" spans="1:12">
      <c r="A138" t="s">
        <v>33242</v>
      </c>
      <c r="B138" t="s">
        <v>25513</v>
      </c>
      <c r="C138" t="s">
        <v>25514</v>
      </c>
      <c r="D138" t="s">
        <v>32935</v>
      </c>
      <c r="E138" s="3" t="s">
        <v>33143</v>
      </c>
      <c r="F138" t="s">
        <v>93</v>
      </c>
      <c r="G138" t="s">
        <v>438</v>
      </c>
      <c r="H138" t="s">
        <v>33243</v>
      </c>
      <c r="I138" t="s">
        <v>54</v>
      </c>
      <c r="J138" t="s">
        <v>53</v>
      </c>
      <c r="K138" t="s">
        <v>1024</v>
      </c>
      <c r="L138" s="16">
        <f>VLOOKUP(B138,'Input - companies list'!B:L,11,FALSE)</f>
        <v/>
      </c>
    </row>
    <row r="139" spans="1:12">
      <c r="A139" t="s">
        <v>33244</v>
      </c>
      <c r="B139" t="s">
        <v>25513</v>
      </c>
      <c r="C139" t="s">
        <v>25514</v>
      </c>
      <c r="D139" t="s">
        <v>32935</v>
      </c>
      <c r="E139" s="3" t="s">
        <v>33245</v>
      </c>
      <c r="F139" t="s">
        <v>63</v>
      </c>
      <c r="G139" t="s">
        <v>438</v>
      </c>
      <c r="H139" t="s">
        <v>18616</v>
      </c>
      <c r="I139" t="s">
        <v>54</v>
      </c>
      <c r="J139" t="s">
        <v>53</v>
      </c>
      <c r="K139" t="s">
        <v>1024</v>
      </c>
      <c r="L139" s="16">
        <f>VLOOKUP(B139,'Input - companies list'!B:L,11,FALSE)</f>
        <v/>
      </c>
    </row>
    <row r="140" spans="1:12">
      <c r="A140" t="s">
        <v>33246</v>
      </c>
      <c r="B140" t="s">
        <v>25513</v>
      </c>
      <c r="C140" t="s">
        <v>25514</v>
      </c>
      <c r="D140" t="s">
        <v>32935</v>
      </c>
      <c r="E140" s="3" t="s">
        <v>33247</v>
      </c>
      <c r="F140" t="s">
        <v>63</v>
      </c>
      <c r="G140" t="s">
        <v>233</v>
      </c>
      <c r="H140" t="s">
        <v>32940</v>
      </c>
      <c r="I140" t="s">
        <v>54</v>
      </c>
      <c r="J140" t="s">
        <v>53</v>
      </c>
      <c r="K140" t="s">
        <v>1024</v>
      </c>
      <c r="L140" s="16">
        <f>VLOOKUP(B140,'Input - companies list'!B:L,11,FALSE)</f>
        <v/>
      </c>
    </row>
    <row r="141" spans="1:12">
      <c r="A141" t="s">
        <v>33248</v>
      </c>
      <c r="B141" t="s">
        <v>1992</v>
      </c>
      <c r="C141" t="s">
        <v>1993</v>
      </c>
      <c r="D141" t="s">
        <v>32935</v>
      </c>
      <c r="E141" s="3" t="s">
        <v>33249</v>
      </c>
      <c r="F141" t="s">
        <v>112</v>
      </c>
      <c r="G141" t="s">
        <v>5016</v>
      </c>
      <c r="H141" t="s">
        <v>32940</v>
      </c>
      <c r="I141" t="s">
        <v>54</v>
      </c>
      <c r="J141" t="s">
        <v>1293</v>
      </c>
      <c r="K141" t="s">
        <v>1996</v>
      </c>
      <c r="L141" s="16">
        <f>VLOOKUP(B141,'Input - companies list'!B:L,11,FALSE)</f>
        <v/>
      </c>
    </row>
    <row r="142" spans="1:12">
      <c r="A142" t="s">
        <v>33250</v>
      </c>
      <c r="B142" t="s">
        <v>6818</v>
      </c>
      <c r="C142" t="s">
        <v>6819</v>
      </c>
      <c r="D142" t="s">
        <v>32935</v>
      </c>
      <c r="E142" s="3" t="s">
        <v>33251</v>
      </c>
      <c r="F142" t="s">
        <v>63</v>
      </c>
      <c r="G142" t="s">
        <v>438</v>
      </c>
      <c r="H142" t="s">
        <v>32940</v>
      </c>
      <c r="I142" t="s">
        <v>54</v>
      </c>
      <c r="J142" t="s">
        <v>53</v>
      </c>
      <c r="K142" t="s">
        <v>1590</v>
      </c>
      <c r="L142" s="16">
        <f>VLOOKUP(B142,'Input - companies list'!B:L,11,FALSE)</f>
        <v/>
      </c>
    </row>
    <row r="143" spans="1:12">
      <c r="A143" t="s">
        <v>33252</v>
      </c>
      <c r="B143" t="s">
        <v>6818</v>
      </c>
      <c r="C143" t="s">
        <v>6819</v>
      </c>
      <c r="D143" t="s">
        <v>32935</v>
      </c>
      <c r="E143" s="3" t="s">
        <v>33253</v>
      </c>
      <c r="F143" t="s">
        <v>93</v>
      </c>
      <c r="G143" t="s">
        <v>5016</v>
      </c>
      <c r="H143" t="s">
        <v>1675</v>
      </c>
      <c r="I143" t="s">
        <v>54</v>
      </c>
      <c r="J143" t="s">
        <v>53</v>
      </c>
      <c r="K143" t="s">
        <v>1590</v>
      </c>
      <c r="L143" s="16">
        <f>VLOOKUP(B143,'Input - companies list'!B:L,11,FALSE)</f>
        <v/>
      </c>
    </row>
    <row r="144" spans="1:12">
      <c r="A144" s="2" t="s">
        <v>33254</v>
      </c>
      <c r="B144" t="s">
        <v>7553</v>
      </c>
      <c r="C144" t="s">
        <v>7554</v>
      </c>
      <c r="D144" t="s">
        <v>32935</v>
      </c>
      <c r="E144" s="3" t="s">
        <v>33134</v>
      </c>
      <c r="F144" t="s">
        <v>93</v>
      </c>
      <c r="G144" t="s">
        <v>438</v>
      </c>
      <c r="H144" t="s">
        <v>1959</v>
      </c>
      <c r="I144" t="s">
        <v>54</v>
      </c>
      <c r="J144" t="s">
        <v>53</v>
      </c>
      <c r="K144" t="s">
        <v>1024</v>
      </c>
      <c r="L144" s="16">
        <f>VLOOKUP(B144,'Input - companies list'!B:L,11,FALSE)</f>
        <v/>
      </c>
    </row>
    <row r="145" spans="1:12">
      <c r="A145" t="s">
        <v>33255</v>
      </c>
      <c r="B145" t="s">
        <v>30473</v>
      </c>
      <c r="C145" t="s">
        <v>30474</v>
      </c>
      <c r="D145" t="s">
        <v>32935</v>
      </c>
      <c r="E145" s="3" t="s">
        <v>33256</v>
      </c>
      <c r="F145" t="s">
        <v>93</v>
      </c>
      <c r="G145" t="s">
        <v>5016</v>
      </c>
      <c r="H145" t="s">
        <v>4634</v>
      </c>
      <c r="I145" t="s">
        <v>54</v>
      </c>
      <c r="J145" t="s">
        <v>53</v>
      </c>
      <c r="K145" t="s">
        <v>11691</v>
      </c>
      <c r="L145" s="16">
        <f>VLOOKUP(B145,'Input - companies list'!B:L,11,FALSE)</f>
        <v/>
      </c>
    </row>
    <row r="146" spans="1:12">
      <c r="A146" t="s">
        <v>33257</v>
      </c>
      <c r="B146" t="s">
        <v>10305</v>
      </c>
      <c r="C146" t="s">
        <v>1739</v>
      </c>
      <c r="D146" t="s">
        <v>32935</v>
      </c>
      <c r="E146" s="3" t="s">
        <v>32992</v>
      </c>
      <c r="F146" t="s">
        <v>93</v>
      </c>
      <c r="G146" t="s">
        <v>49</v>
      </c>
      <c r="H146" t="s">
        <v>6627</v>
      </c>
      <c r="I146" t="s">
        <v>54</v>
      </c>
      <c r="J146" t="s">
        <v>1293</v>
      </c>
      <c r="K146" t="s">
        <v>1737</v>
      </c>
      <c r="L146" s="16">
        <f>VLOOKUP(B146,'Input - companies list'!B:L,11,FALSE)</f>
        <v/>
      </c>
    </row>
    <row r="147" spans="1:12">
      <c r="A147" t="s">
        <v>33258</v>
      </c>
      <c r="B147" t="s">
        <v>22804</v>
      </c>
      <c r="C147" t="s">
        <v>22805</v>
      </c>
      <c r="D147" t="s">
        <v>32935</v>
      </c>
      <c r="E147" s="3" t="s">
        <v>33259</v>
      </c>
      <c r="F147" t="s">
        <v>63</v>
      </c>
      <c r="G147" t="s">
        <v>49</v>
      </c>
      <c r="H147" t="s">
        <v>22808</v>
      </c>
      <c r="I147" t="s">
        <v>54</v>
      </c>
      <c r="J147" t="s">
        <v>1933</v>
      </c>
      <c r="K147" t="s">
        <v>1932</v>
      </c>
      <c r="L147" s="16">
        <f>VLOOKUP(B147,'Input - companies list'!B:L,11,FALSE)</f>
        <v/>
      </c>
    </row>
    <row r="148" spans="1:12">
      <c r="A148" t="s">
        <v>33260</v>
      </c>
      <c r="B148" t="s">
        <v>7749</v>
      </c>
      <c r="C148" t="s">
        <v>7750</v>
      </c>
      <c r="D148" t="s">
        <v>84</v>
      </c>
      <c r="E148" s="3" t="s">
        <v>33032</v>
      </c>
      <c r="F148" t="s">
        <v>93</v>
      </c>
      <c r="G148" t="s">
        <v>438</v>
      </c>
      <c r="H148" t="s">
        <v>32940</v>
      </c>
      <c r="I148" t="s">
        <v>54</v>
      </c>
      <c r="J148" t="s">
        <v>1293</v>
      </c>
      <c r="K148" t="s">
        <v>7752</v>
      </c>
      <c r="L148" s="16">
        <f>VLOOKUP(B148,'Input - companies list'!B:L,11,FALSE)</f>
        <v/>
      </c>
    </row>
    <row r="149" spans="1:12">
      <c r="A149" t="s">
        <v>33261</v>
      </c>
      <c r="B149" t="s">
        <v>19127</v>
      </c>
      <c r="C149" t="s">
        <v>19128</v>
      </c>
      <c r="D149" t="s">
        <v>32935</v>
      </c>
      <c r="E149" s="3" t="s">
        <v>33262</v>
      </c>
      <c r="F149" t="s">
        <v>67</v>
      </c>
      <c r="G149" t="s">
        <v>438</v>
      </c>
      <c r="H149" t="s">
        <v>14939</v>
      </c>
      <c r="I149" t="s">
        <v>2476</v>
      </c>
      <c r="J149" t="s"/>
      <c r="K149" t="s">
        <v>10113</v>
      </c>
      <c r="L149" s="16">
        <f>VLOOKUP(B149,'Input - companies list'!B:L,11,FALSE)</f>
        <v/>
      </c>
    </row>
    <row r="150" spans="1:12">
      <c r="A150" t="s">
        <v>33263</v>
      </c>
      <c r="B150" t="s">
        <v>22491</v>
      </c>
      <c r="C150" t="s">
        <v>22492</v>
      </c>
      <c r="D150" t="s">
        <v>32935</v>
      </c>
      <c r="E150" s="3" t="s">
        <v>33264</v>
      </c>
      <c r="F150" t="s">
        <v>67</v>
      </c>
      <c r="G150" t="s">
        <v>49</v>
      </c>
      <c r="H150" t="s">
        <v>22495</v>
      </c>
      <c r="I150" t="s">
        <v>453</v>
      </c>
      <c r="J150" t="s">
        <v>2876</v>
      </c>
      <c r="K150" t="s">
        <v>883</v>
      </c>
      <c r="L150" s="16">
        <f>VLOOKUP(B150,'Input - companies list'!B:L,11,FALSE)</f>
        <v/>
      </c>
    </row>
    <row r="151" spans="1:12">
      <c r="A151" t="s">
        <v>33265</v>
      </c>
      <c r="B151" t="s">
        <v>29376</v>
      </c>
      <c r="C151" t="s">
        <v>26438</v>
      </c>
      <c r="D151" t="s">
        <v>32935</v>
      </c>
      <c r="E151" s="3" t="s">
        <v>33266</v>
      </c>
      <c r="F151" t="s">
        <v>67</v>
      </c>
      <c r="G151" t="s">
        <v>5016</v>
      </c>
      <c r="H151" t="s">
        <v>32940</v>
      </c>
      <c r="I151" t="s">
        <v>188</v>
      </c>
      <c r="J151" t="s">
        <v>187</v>
      </c>
      <c r="K151" t="s">
        <v>29379</v>
      </c>
      <c r="L151" s="16">
        <f>VLOOKUP(B151,'Input - companies list'!B:L,11,FALSE)</f>
        <v/>
      </c>
    </row>
    <row r="152" spans="1:12">
      <c r="A152" t="s">
        <v>33267</v>
      </c>
      <c r="B152" t="s">
        <v>28634</v>
      </c>
      <c r="C152" t="s">
        <v>28635</v>
      </c>
      <c r="D152" t="s">
        <v>32935</v>
      </c>
      <c r="E152" s="3" t="s">
        <v>33268</v>
      </c>
      <c r="F152" t="s">
        <v>67</v>
      </c>
      <c r="G152" t="s">
        <v>438</v>
      </c>
      <c r="H152" t="s">
        <v>3761</v>
      </c>
      <c r="I152" t="s">
        <v>54</v>
      </c>
      <c r="J152" t="s">
        <v>53</v>
      </c>
      <c r="K152" t="s">
        <v>1725</v>
      </c>
      <c r="L152" s="16">
        <f>VLOOKUP(B152,'Input - companies list'!B:L,11,FALSE)</f>
        <v/>
      </c>
    </row>
    <row r="153" spans="1:12">
      <c r="A153" t="s">
        <v>33269</v>
      </c>
      <c r="B153" t="s">
        <v>9352</v>
      </c>
      <c r="C153" t="s">
        <v>9353</v>
      </c>
      <c r="D153" t="s">
        <v>32935</v>
      </c>
      <c r="E153" s="3" t="s">
        <v>33172</v>
      </c>
      <c r="F153" t="s">
        <v>63</v>
      </c>
      <c r="G153" t="s">
        <v>438</v>
      </c>
      <c r="H153" t="s">
        <v>32940</v>
      </c>
      <c r="I153" t="s">
        <v>271</v>
      </c>
      <c r="J153" t="s"/>
      <c r="K153" t="s">
        <v>832</v>
      </c>
      <c r="L153" s="16">
        <f>VLOOKUP(B153,'Input - companies list'!B:L,11,FALSE)</f>
        <v/>
      </c>
    </row>
    <row r="154" spans="1:12">
      <c r="A154" t="s">
        <v>33270</v>
      </c>
      <c r="B154" t="s">
        <v>3755</v>
      </c>
      <c r="C154" t="s">
        <v>3756</v>
      </c>
      <c r="D154" t="s">
        <v>32935</v>
      </c>
      <c r="E154" s="3" t="s">
        <v>33271</v>
      </c>
      <c r="F154" t="s">
        <v>67</v>
      </c>
      <c r="G154" t="s">
        <v>438</v>
      </c>
      <c r="H154" t="s">
        <v>3761</v>
      </c>
      <c r="I154" t="s">
        <v>54</v>
      </c>
      <c r="J154" t="s">
        <v>970</v>
      </c>
      <c r="K154" t="s">
        <v>3759</v>
      </c>
      <c r="L154" s="16">
        <f>VLOOKUP(B154,'Input - companies list'!B:L,11,FALSE)</f>
        <v/>
      </c>
    </row>
    <row r="155" spans="1:12">
      <c r="A155" t="s">
        <v>33272</v>
      </c>
      <c r="B155" t="s">
        <v>19538</v>
      </c>
      <c r="C155" t="s">
        <v>19539</v>
      </c>
      <c r="D155" t="s">
        <v>32935</v>
      </c>
      <c r="E155" s="3" t="s">
        <v>33273</v>
      </c>
      <c r="F155" t="s">
        <v>63</v>
      </c>
      <c r="G155" t="s">
        <v>438</v>
      </c>
      <c r="H155" t="s">
        <v>32940</v>
      </c>
      <c r="I155" t="s">
        <v>469</v>
      </c>
      <c r="J155" t="s">
        <v>2268</v>
      </c>
      <c r="K155" t="s">
        <v>19542</v>
      </c>
      <c r="L155" s="16">
        <f>VLOOKUP(B155,'Input - companies list'!B:L,11,FALSE)</f>
        <v/>
      </c>
    </row>
    <row r="156" spans="1:12">
      <c r="A156" t="s">
        <v>33274</v>
      </c>
      <c r="B156" t="s">
        <v>19538</v>
      </c>
      <c r="C156" t="s">
        <v>19539</v>
      </c>
      <c r="D156" t="s">
        <v>32935</v>
      </c>
      <c r="E156" s="3" t="s">
        <v>33275</v>
      </c>
      <c r="F156" t="s">
        <v>112</v>
      </c>
      <c r="G156" t="s">
        <v>438</v>
      </c>
      <c r="H156" t="s">
        <v>19543</v>
      </c>
      <c r="I156" t="s">
        <v>469</v>
      </c>
      <c r="J156" t="s">
        <v>2268</v>
      </c>
      <c r="K156" t="s">
        <v>19542</v>
      </c>
      <c r="L156" s="16">
        <f>VLOOKUP(B156,'Input - companies list'!B:L,11,FALSE)</f>
        <v/>
      </c>
    </row>
    <row r="157" spans="1:12">
      <c r="A157" t="s">
        <v>33276</v>
      </c>
      <c r="B157" t="s">
        <v>33277</v>
      </c>
      <c r="C157" t="s">
        <v>33278</v>
      </c>
      <c r="D157" t="s">
        <v>32935</v>
      </c>
      <c r="E157" s="3" t="s">
        <v>32979</v>
      </c>
      <c r="F157" t="s">
        <v>67</v>
      </c>
      <c r="G157" t="s">
        <v>49</v>
      </c>
      <c r="H157" t="s">
        <v>32940</v>
      </c>
      <c r="I157" t="s">
        <v>54</v>
      </c>
      <c r="J157" t="s">
        <v>53</v>
      </c>
      <c r="K157" t="s">
        <v>1024</v>
      </c>
      <c r="L157" s="16">
        <f>VLOOKUP(B157,'Input - companies list'!B:L,11,FALSE)</f>
        <v/>
      </c>
    </row>
    <row r="158" spans="1:12">
      <c r="A158" t="s">
        <v>33279</v>
      </c>
      <c r="B158" t="s">
        <v>33277</v>
      </c>
      <c r="C158" t="s">
        <v>33278</v>
      </c>
      <c r="D158" t="s">
        <v>32935</v>
      </c>
      <c r="E158" s="3" t="s">
        <v>33280</v>
      </c>
      <c r="F158" t="s">
        <v>67</v>
      </c>
      <c r="G158" t="s">
        <v>438</v>
      </c>
      <c r="H158" t="s">
        <v>9483</v>
      </c>
      <c r="I158" t="s">
        <v>54</v>
      </c>
      <c r="J158" t="s">
        <v>53</v>
      </c>
      <c r="K158" t="s">
        <v>1024</v>
      </c>
      <c r="L158" s="16">
        <f>VLOOKUP(B158,'Input - companies list'!B:L,11,FALSE)</f>
        <v/>
      </c>
    </row>
    <row r="159" spans="1:12">
      <c r="A159" t="s">
        <v>33281</v>
      </c>
      <c r="B159" t="s">
        <v>33277</v>
      </c>
      <c r="C159" t="s">
        <v>33278</v>
      </c>
      <c r="D159" t="s">
        <v>32935</v>
      </c>
      <c r="E159" s="3" t="s">
        <v>33282</v>
      </c>
      <c r="F159" t="s">
        <v>112</v>
      </c>
      <c r="G159" t="s">
        <v>5016</v>
      </c>
      <c r="H159" t="s">
        <v>1675</v>
      </c>
      <c r="I159" t="s">
        <v>54</v>
      </c>
      <c r="J159" t="s">
        <v>53</v>
      </c>
      <c r="K159" t="s">
        <v>1024</v>
      </c>
      <c r="L159" s="16">
        <f>VLOOKUP(B159,'Input - companies list'!B:L,11,FALSE)</f>
        <v/>
      </c>
    </row>
    <row r="160" spans="1:12">
      <c r="A160" t="s">
        <v>33283</v>
      </c>
      <c r="B160" t="s">
        <v>33277</v>
      </c>
      <c r="C160" t="s">
        <v>33278</v>
      </c>
      <c r="D160" t="s">
        <v>32935</v>
      </c>
      <c r="E160" s="3" t="s">
        <v>33010</v>
      </c>
      <c r="F160" t="s">
        <v>112</v>
      </c>
      <c r="G160" t="s">
        <v>438</v>
      </c>
      <c r="H160" t="s">
        <v>32940</v>
      </c>
      <c r="I160" t="s">
        <v>54</v>
      </c>
      <c r="J160" t="s">
        <v>53</v>
      </c>
      <c r="K160" t="s">
        <v>1024</v>
      </c>
      <c r="L160" s="16">
        <f>VLOOKUP(B160,'Input - companies list'!B:L,11,FALSE)</f>
        <v/>
      </c>
    </row>
    <row r="161" spans="1:12">
      <c r="A161" t="s">
        <v>33284</v>
      </c>
      <c r="B161" t="s">
        <v>31531</v>
      </c>
      <c r="C161" t="s">
        <v>31532</v>
      </c>
      <c r="D161" t="s">
        <v>32935</v>
      </c>
      <c r="E161" s="3" t="s">
        <v>33285</v>
      </c>
      <c r="F161" t="s">
        <v>63</v>
      </c>
      <c r="G161" t="s">
        <v>98</v>
      </c>
      <c r="H161" t="s">
        <v>16661</v>
      </c>
      <c r="I161" t="s">
        <v>3343</v>
      </c>
      <c r="J161" t="s"/>
      <c r="K161" t="s">
        <v>14479</v>
      </c>
      <c r="L161" s="16">
        <f>VLOOKUP(B161,'Input - companies list'!B:L,11,FALSE)</f>
        <v/>
      </c>
    </row>
    <row r="162" spans="1:12">
      <c r="A162" t="s">
        <v>33286</v>
      </c>
      <c r="B162" t="s">
        <v>31531</v>
      </c>
      <c r="C162" t="s">
        <v>31532</v>
      </c>
      <c r="D162" t="s">
        <v>32935</v>
      </c>
      <c r="E162" s="3" t="s">
        <v>33287</v>
      </c>
      <c r="F162" t="s">
        <v>67</v>
      </c>
      <c r="G162" t="s">
        <v>49</v>
      </c>
      <c r="H162" t="s">
        <v>12188</v>
      </c>
      <c r="I162" t="s">
        <v>3343</v>
      </c>
      <c r="J162" t="s"/>
      <c r="K162" t="s">
        <v>14479</v>
      </c>
      <c r="L162" s="16">
        <f>VLOOKUP(B162,'Input - companies list'!B:L,11,FALSE)</f>
        <v/>
      </c>
    </row>
    <row r="163" spans="1:12">
      <c r="A163" t="s">
        <v>33288</v>
      </c>
      <c r="B163" t="s">
        <v>30493</v>
      </c>
      <c r="C163" t="s">
        <v>30494</v>
      </c>
      <c r="D163" t="s">
        <v>32935</v>
      </c>
      <c r="E163" s="3" t="s">
        <v>33289</v>
      </c>
      <c r="F163" t="s">
        <v>112</v>
      </c>
      <c r="G163" t="s">
        <v>438</v>
      </c>
      <c r="H163" t="s">
        <v>30497</v>
      </c>
      <c r="I163" t="s">
        <v>54</v>
      </c>
      <c r="J163" t="s">
        <v>842</v>
      </c>
      <c r="K163" t="s">
        <v>3526</v>
      </c>
      <c r="L163" s="16">
        <f>VLOOKUP(B163,'Input - companies list'!B:L,11,FALSE)</f>
        <v/>
      </c>
    </row>
    <row r="164" spans="1:12">
      <c r="A164" t="s">
        <v>33290</v>
      </c>
      <c r="B164" t="s">
        <v>2736</v>
      </c>
      <c r="C164" t="s">
        <v>2737</v>
      </c>
      <c r="D164" t="s">
        <v>32935</v>
      </c>
      <c r="E164" s="3" t="s">
        <v>33291</v>
      </c>
      <c r="F164" t="s">
        <v>63</v>
      </c>
      <c r="G164" t="s">
        <v>49</v>
      </c>
      <c r="H164" t="s">
        <v>2742</v>
      </c>
      <c r="I164" t="s">
        <v>271</v>
      </c>
      <c r="J164" t="s">
        <v>2741</v>
      </c>
      <c r="K164" t="s">
        <v>2740</v>
      </c>
      <c r="L164" s="16">
        <f>VLOOKUP(B164,'Input - companies list'!B:L,11,FALSE)</f>
        <v/>
      </c>
    </row>
    <row r="165" spans="1:12">
      <c r="A165" t="s">
        <v>33292</v>
      </c>
      <c r="B165" t="s">
        <v>27436</v>
      </c>
      <c r="C165" t="s">
        <v>27437</v>
      </c>
      <c r="D165" t="s">
        <v>32935</v>
      </c>
      <c r="E165" s="3" t="s">
        <v>33293</v>
      </c>
      <c r="F165" t="s">
        <v>63</v>
      </c>
      <c r="G165" t="s">
        <v>49</v>
      </c>
      <c r="H165" t="s">
        <v>3977</v>
      </c>
      <c r="I165" t="s">
        <v>54</v>
      </c>
      <c r="J165" t="s">
        <v>53</v>
      </c>
      <c r="K165" t="s">
        <v>1519</v>
      </c>
      <c r="L165" s="16">
        <f>VLOOKUP(B165,'Input - companies list'!B:L,11,FALSE)</f>
        <v/>
      </c>
    </row>
    <row r="166" spans="1:12">
      <c r="A166" t="s">
        <v>33294</v>
      </c>
      <c r="B166" t="s">
        <v>879</v>
      </c>
      <c r="C166" t="s">
        <v>880</v>
      </c>
      <c r="D166" t="s">
        <v>32935</v>
      </c>
      <c r="E166" s="3" t="s">
        <v>33295</v>
      </c>
      <c r="F166" t="s">
        <v>67</v>
      </c>
      <c r="G166" t="s">
        <v>5016</v>
      </c>
      <c r="H166" t="s">
        <v>33296</v>
      </c>
      <c r="I166" t="s">
        <v>453</v>
      </c>
      <c r="J166" t="s"/>
      <c r="K166" t="s">
        <v>883</v>
      </c>
      <c r="L166" s="16">
        <f>VLOOKUP(B166,'Input - companies list'!B:L,11,FALSE)</f>
        <v/>
      </c>
    </row>
    <row r="167" spans="1:12">
      <c r="A167" t="s">
        <v>33297</v>
      </c>
      <c r="B167" t="s">
        <v>27174</v>
      </c>
      <c r="C167" t="s">
        <v>27175</v>
      </c>
      <c r="D167" t="s">
        <v>32935</v>
      </c>
      <c r="E167" s="3" t="s">
        <v>33298</v>
      </c>
      <c r="F167" t="s">
        <v>67</v>
      </c>
      <c r="G167" t="s">
        <v>98</v>
      </c>
      <c r="H167" t="s">
        <v>27178</v>
      </c>
      <c r="I167" t="s">
        <v>54</v>
      </c>
      <c r="J167" t="s">
        <v>2293</v>
      </c>
      <c r="K167" t="s">
        <v>6335</v>
      </c>
      <c r="L167" s="16">
        <f>VLOOKUP(B167,'Input - companies list'!B:L,11,FALSE)</f>
        <v/>
      </c>
    </row>
    <row r="168" spans="1:12">
      <c r="A168" t="s">
        <v>33299</v>
      </c>
      <c r="B168" t="s">
        <v>16762</v>
      </c>
      <c r="C168" t="s">
        <v>16763</v>
      </c>
      <c r="D168" t="s">
        <v>32935</v>
      </c>
      <c r="E168" s="3" t="s">
        <v>33300</v>
      </c>
      <c r="F168" t="s">
        <v>67</v>
      </c>
      <c r="G168" t="s">
        <v>5016</v>
      </c>
      <c r="H168" t="s">
        <v>16362</v>
      </c>
      <c r="I168" t="s">
        <v>138</v>
      </c>
      <c r="J168" t="s">
        <v>5818</v>
      </c>
      <c r="K168" t="s">
        <v>16766</v>
      </c>
      <c r="L168" s="16">
        <f>VLOOKUP(B168,'Input - companies list'!B:L,11,FALSE)</f>
        <v/>
      </c>
    </row>
    <row r="169" spans="1:12">
      <c r="A169" t="s">
        <v>33301</v>
      </c>
      <c r="B169" t="s">
        <v>16762</v>
      </c>
      <c r="C169" t="s">
        <v>16763</v>
      </c>
      <c r="D169" t="s">
        <v>32935</v>
      </c>
      <c r="E169" s="3" t="s">
        <v>33302</v>
      </c>
      <c r="F169" t="s">
        <v>67</v>
      </c>
      <c r="G169" t="s">
        <v>5016</v>
      </c>
      <c r="H169" t="s">
        <v>32940</v>
      </c>
      <c r="I169" t="s">
        <v>138</v>
      </c>
      <c r="J169" t="s">
        <v>5818</v>
      </c>
      <c r="K169" t="s">
        <v>16766</v>
      </c>
      <c r="L169" s="16">
        <f>VLOOKUP(B169,'Input - companies list'!B:L,11,FALSE)</f>
        <v/>
      </c>
    </row>
    <row r="170" spans="1:12">
      <c r="A170" t="s">
        <v>33303</v>
      </c>
      <c r="B170" t="s">
        <v>16762</v>
      </c>
      <c r="C170" t="s">
        <v>16763</v>
      </c>
      <c r="D170" t="s">
        <v>32935</v>
      </c>
      <c r="E170" s="3" t="s">
        <v>33304</v>
      </c>
      <c r="F170" t="s">
        <v>93</v>
      </c>
      <c r="G170" t="s">
        <v>49</v>
      </c>
      <c r="H170" t="s">
        <v>33305</v>
      </c>
      <c r="I170" t="s">
        <v>138</v>
      </c>
      <c r="J170" t="s">
        <v>5818</v>
      </c>
      <c r="K170" t="s">
        <v>16766</v>
      </c>
      <c r="L170" s="16">
        <f>VLOOKUP(B170,'Input - companies list'!B:L,11,FALSE)</f>
        <v/>
      </c>
    </row>
    <row r="171" spans="1:12">
      <c r="A171" t="s">
        <v>33306</v>
      </c>
      <c r="B171" t="s">
        <v>16762</v>
      </c>
      <c r="C171" t="s">
        <v>16763</v>
      </c>
      <c r="D171" t="s">
        <v>32935</v>
      </c>
      <c r="E171" s="3" t="s">
        <v>33307</v>
      </c>
      <c r="F171" t="s">
        <v>93</v>
      </c>
      <c r="G171" t="s">
        <v>438</v>
      </c>
      <c r="H171" t="s">
        <v>1142</v>
      </c>
      <c r="I171" t="s">
        <v>138</v>
      </c>
      <c r="J171" t="s">
        <v>5818</v>
      </c>
      <c r="K171" t="s">
        <v>16766</v>
      </c>
      <c r="L171" s="16">
        <f>VLOOKUP(B171,'Input - companies list'!B:L,11,FALSE)</f>
        <v/>
      </c>
    </row>
    <row r="172" spans="1:12">
      <c r="A172" t="s">
        <v>33308</v>
      </c>
      <c r="B172" t="s">
        <v>28092</v>
      </c>
      <c r="C172" t="s">
        <v>28093</v>
      </c>
      <c r="D172" t="s">
        <v>32935</v>
      </c>
      <c r="E172" s="3" t="s">
        <v>33309</v>
      </c>
      <c r="F172" t="s">
        <v>67</v>
      </c>
      <c r="G172" t="s">
        <v>438</v>
      </c>
      <c r="H172" t="s">
        <v>28096</v>
      </c>
      <c r="I172" t="s">
        <v>54</v>
      </c>
      <c r="J172" t="s">
        <v>53</v>
      </c>
      <c r="K172" t="s">
        <v>4269</v>
      </c>
      <c r="L172" s="16">
        <f>VLOOKUP(B172,'Input - companies list'!B:L,11,FALSE)</f>
        <v/>
      </c>
    </row>
    <row r="173" spans="1:12">
      <c r="A173" t="s">
        <v>33310</v>
      </c>
      <c r="B173" t="s">
        <v>28524</v>
      </c>
      <c r="C173" t="s">
        <v>28525</v>
      </c>
      <c r="D173" t="s">
        <v>32935</v>
      </c>
      <c r="E173" s="3" t="s">
        <v>33311</v>
      </c>
      <c r="F173" t="s">
        <v>112</v>
      </c>
      <c r="G173" t="s">
        <v>5016</v>
      </c>
      <c r="H173" t="s">
        <v>1521</v>
      </c>
      <c r="I173" t="s">
        <v>54</v>
      </c>
      <c r="J173" t="s">
        <v>1293</v>
      </c>
      <c r="K173" t="s">
        <v>21064</v>
      </c>
      <c r="L173" s="16">
        <f>VLOOKUP(B173,'Input - companies list'!B:L,11,FALSE)</f>
        <v/>
      </c>
    </row>
    <row r="174" spans="1:12">
      <c r="A174" t="s">
        <v>33312</v>
      </c>
      <c r="B174" t="s">
        <v>12216</v>
      </c>
      <c r="C174" t="s">
        <v>12217</v>
      </c>
      <c r="D174" t="s">
        <v>32935</v>
      </c>
      <c r="E174" s="3" t="s">
        <v>33313</v>
      </c>
      <c r="F174" t="s">
        <v>67</v>
      </c>
      <c r="G174" t="s">
        <v>5016</v>
      </c>
      <c r="H174" t="s">
        <v>32940</v>
      </c>
      <c r="I174" t="s">
        <v>354</v>
      </c>
      <c r="J174" t="s">
        <v>2491</v>
      </c>
      <c r="K174" t="s">
        <v>12220</v>
      </c>
      <c r="L174" s="16">
        <f>VLOOKUP(B174,'Input - companies list'!B:L,11,FALSE)</f>
        <v/>
      </c>
    </row>
    <row r="175" spans="1:12">
      <c r="A175" t="s">
        <v>33314</v>
      </c>
      <c r="B175" t="s">
        <v>12216</v>
      </c>
      <c r="C175" t="s">
        <v>12217</v>
      </c>
      <c r="D175" t="s">
        <v>32935</v>
      </c>
      <c r="E175" s="3" t="s">
        <v>33315</v>
      </c>
      <c r="F175" t="s">
        <v>93</v>
      </c>
      <c r="G175" t="s">
        <v>49</v>
      </c>
      <c r="H175" t="s">
        <v>32940</v>
      </c>
      <c r="I175" t="s">
        <v>354</v>
      </c>
      <c r="J175" t="s">
        <v>2491</v>
      </c>
      <c r="K175" t="s">
        <v>12220</v>
      </c>
      <c r="L175" s="16">
        <f>VLOOKUP(B175,'Input - companies list'!B:L,11,FALSE)</f>
        <v/>
      </c>
    </row>
    <row r="176" spans="1:12">
      <c r="A176" t="s">
        <v>33316</v>
      </c>
      <c r="B176" t="s">
        <v>12216</v>
      </c>
      <c r="C176" t="s">
        <v>12217</v>
      </c>
      <c r="D176" t="s">
        <v>772</v>
      </c>
      <c r="E176" s="3" t="s">
        <v>33317</v>
      </c>
      <c r="F176" t="s">
        <v>93</v>
      </c>
      <c r="G176" t="s">
        <v>255</v>
      </c>
      <c r="H176" t="s">
        <v>12222</v>
      </c>
      <c r="I176" t="s">
        <v>354</v>
      </c>
      <c r="J176" t="s">
        <v>2491</v>
      </c>
      <c r="K176" t="s">
        <v>12220</v>
      </c>
      <c r="L176" s="16">
        <f>VLOOKUP(B176,'Input - companies list'!B:L,11,FALSE)</f>
        <v/>
      </c>
    </row>
    <row r="177" spans="1:12">
      <c r="A177" t="s">
        <v>33318</v>
      </c>
      <c r="B177" t="s">
        <v>12216</v>
      </c>
      <c r="C177" t="s">
        <v>12217</v>
      </c>
      <c r="D177" t="s">
        <v>32935</v>
      </c>
      <c r="E177" s="3" t="s">
        <v>33319</v>
      </c>
      <c r="F177" t="s">
        <v>67</v>
      </c>
      <c r="G177" t="s">
        <v>49</v>
      </c>
      <c r="H177" t="s">
        <v>32940</v>
      </c>
      <c r="I177" t="s">
        <v>354</v>
      </c>
      <c r="J177" t="s">
        <v>2491</v>
      </c>
      <c r="K177" t="s">
        <v>12220</v>
      </c>
      <c r="L177" s="16">
        <f>VLOOKUP(B177,'Input - companies list'!B:L,11,FALSE)</f>
        <v/>
      </c>
    </row>
    <row r="178" spans="1:12">
      <c r="A178" t="s">
        <v>33320</v>
      </c>
      <c r="B178" t="s">
        <v>12216</v>
      </c>
      <c r="C178" t="s">
        <v>12217</v>
      </c>
      <c r="D178" t="s">
        <v>32935</v>
      </c>
      <c r="E178" s="3" t="s">
        <v>33321</v>
      </c>
      <c r="F178" t="s">
        <v>93</v>
      </c>
      <c r="G178" t="s">
        <v>438</v>
      </c>
      <c r="H178" t="s">
        <v>32940</v>
      </c>
      <c r="I178" t="s">
        <v>354</v>
      </c>
      <c r="J178" t="s">
        <v>2491</v>
      </c>
      <c r="K178" t="s">
        <v>12220</v>
      </c>
      <c r="L178" s="16">
        <f>VLOOKUP(B178,'Input - companies list'!B:L,11,FALSE)</f>
        <v/>
      </c>
    </row>
    <row r="179" spans="1:12">
      <c r="A179" t="s">
        <v>33322</v>
      </c>
      <c r="B179" t="s">
        <v>12216</v>
      </c>
      <c r="C179" t="s">
        <v>12217</v>
      </c>
      <c r="D179" t="s">
        <v>32935</v>
      </c>
      <c r="E179" s="3" t="s">
        <v>33323</v>
      </c>
      <c r="F179" t="s">
        <v>63</v>
      </c>
      <c r="G179" t="s">
        <v>255</v>
      </c>
      <c r="H179" t="s">
        <v>32940</v>
      </c>
      <c r="I179" t="s">
        <v>354</v>
      </c>
      <c r="J179" t="s">
        <v>2491</v>
      </c>
      <c r="K179" t="s">
        <v>12220</v>
      </c>
      <c r="L179" s="16">
        <f>VLOOKUP(B179,'Input - companies list'!B:L,11,FALSE)</f>
        <v/>
      </c>
    </row>
    <row r="180" spans="1:12">
      <c r="A180" t="s">
        <v>33324</v>
      </c>
      <c r="B180" t="s">
        <v>18082</v>
      </c>
      <c r="C180" t="s">
        <v>18083</v>
      </c>
      <c r="D180" t="s">
        <v>32935</v>
      </c>
      <c r="E180" s="3" t="s">
        <v>33325</v>
      </c>
      <c r="F180" t="s">
        <v>67</v>
      </c>
      <c r="G180" t="s">
        <v>438</v>
      </c>
      <c r="H180" t="s">
        <v>32940</v>
      </c>
      <c r="I180" t="s">
        <v>75</v>
      </c>
      <c r="J180" t="s"/>
      <c r="K180" t="s">
        <v>18086</v>
      </c>
      <c r="L180" s="16">
        <f>VLOOKUP(B180,'Input - companies list'!B:L,11,FALSE)</f>
        <v/>
      </c>
    </row>
    <row r="181" spans="1:12">
      <c r="A181" t="s">
        <v>33326</v>
      </c>
      <c r="B181" t="s">
        <v>27076</v>
      </c>
      <c r="C181" t="s">
        <v>27077</v>
      </c>
      <c r="D181" t="s">
        <v>32935</v>
      </c>
      <c r="E181" s="3" t="s">
        <v>33327</v>
      </c>
      <c r="F181" t="s">
        <v>93</v>
      </c>
      <c r="G181" t="s">
        <v>49</v>
      </c>
      <c r="H181" t="s">
        <v>27080</v>
      </c>
      <c r="I181" t="s">
        <v>54</v>
      </c>
      <c r="J181" t="s">
        <v>440</v>
      </c>
      <c r="K181" t="s">
        <v>912</v>
      </c>
      <c r="L181" s="16">
        <f>VLOOKUP(B181,'Input - companies list'!B:L,11,FALSE)</f>
        <v/>
      </c>
    </row>
    <row r="182" spans="1:12">
      <c r="A182" t="s">
        <v>33328</v>
      </c>
      <c r="B182" t="s">
        <v>7738</v>
      </c>
      <c r="C182" t="s">
        <v>7739</v>
      </c>
      <c r="D182" t="s">
        <v>32935</v>
      </c>
      <c r="E182" s="3" t="s">
        <v>32959</v>
      </c>
      <c r="F182" t="s">
        <v>63</v>
      </c>
      <c r="G182" t="s">
        <v>49</v>
      </c>
      <c r="H182" t="s">
        <v>7742</v>
      </c>
      <c r="I182" t="s">
        <v>54</v>
      </c>
      <c r="J182" t="s">
        <v>1759</v>
      </c>
      <c r="K182" t="s">
        <v>3961</v>
      </c>
      <c r="L182" s="16">
        <f>VLOOKUP(B182,'Input - companies list'!B:L,11,FALSE)</f>
        <v/>
      </c>
    </row>
    <row r="183" spans="1:12">
      <c r="A183" t="s">
        <v>33329</v>
      </c>
      <c r="B183" t="s">
        <v>33330</v>
      </c>
      <c r="C183" t="s">
        <v>33331</v>
      </c>
      <c r="D183" t="s">
        <v>32935</v>
      </c>
      <c r="E183" s="3" t="s">
        <v>33332</v>
      </c>
      <c r="F183" t="s">
        <v>112</v>
      </c>
      <c r="G183" t="s">
        <v>5016</v>
      </c>
      <c r="H183" t="s">
        <v>32940</v>
      </c>
      <c r="I183" t="s">
        <v>138</v>
      </c>
      <c r="J183" t="s">
        <v>13840</v>
      </c>
      <c r="K183" t="s">
        <v>13840</v>
      </c>
      <c r="L183" s="16">
        <f>VLOOKUP(B183,'Input - companies list'!B:L,11,FALSE)</f>
        <v/>
      </c>
    </row>
    <row r="184" spans="1:12">
      <c r="A184" t="s">
        <v>33333</v>
      </c>
      <c r="B184" t="s">
        <v>32431</v>
      </c>
      <c r="C184" t="s">
        <v>32432</v>
      </c>
      <c r="D184" t="s">
        <v>32935</v>
      </c>
      <c r="E184" s="3" t="s">
        <v>33285</v>
      </c>
      <c r="F184" t="s">
        <v>63</v>
      </c>
      <c r="G184" t="s">
        <v>98</v>
      </c>
      <c r="H184" t="s">
        <v>1142</v>
      </c>
      <c r="I184" t="s">
        <v>54</v>
      </c>
      <c r="J184" t="s">
        <v>53</v>
      </c>
      <c r="K184" t="s">
        <v>23944</v>
      </c>
      <c r="L184" s="16">
        <f>VLOOKUP(B184,'Input - companies list'!B:L,11,FALSE)</f>
        <v/>
      </c>
    </row>
    <row r="185" spans="1:12">
      <c r="A185" t="s">
        <v>33334</v>
      </c>
      <c r="B185" t="s">
        <v>32431</v>
      </c>
      <c r="C185" t="s">
        <v>32432</v>
      </c>
      <c r="D185" t="s">
        <v>32935</v>
      </c>
      <c r="E185" s="3" t="s">
        <v>33335</v>
      </c>
      <c r="F185" t="s">
        <v>112</v>
      </c>
      <c r="G185" t="s">
        <v>49</v>
      </c>
      <c r="H185" t="s">
        <v>18074</v>
      </c>
      <c r="I185" t="s">
        <v>54</v>
      </c>
      <c r="J185" t="s">
        <v>53</v>
      </c>
      <c r="K185" t="s">
        <v>23944</v>
      </c>
      <c r="L185" s="16">
        <f>VLOOKUP(B185,'Input - companies list'!B:L,11,FALSE)</f>
        <v/>
      </c>
    </row>
    <row r="186" spans="1:12">
      <c r="A186" t="s">
        <v>33336</v>
      </c>
      <c r="B186" t="s">
        <v>30558</v>
      </c>
      <c r="C186" t="s">
        <v>30559</v>
      </c>
      <c r="D186" t="s">
        <v>32935</v>
      </c>
      <c r="E186" s="3" t="s">
        <v>33337</v>
      </c>
      <c r="F186" t="s">
        <v>93</v>
      </c>
      <c r="G186" t="s">
        <v>438</v>
      </c>
      <c r="H186" t="s">
        <v>32940</v>
      </c>
      <c r="I186" t="s">
        <v>469</v>
      </c>
      <c r="J186" t="s"/>
      <c r="K186" t="s">
        <v>2281</v>
      </c>
      <c r="L186" s="16">
        <f>VLOOKUP(B186,'Input - companies list'!B:L,11,FALSE)</f>
        <v/>
      </c>
    </row>
    <row r="187" spans="1:12">
      <c r="A187" t="s">
        <v>33338</v>
      </c>
      <c r="B187" t="s">
        <v>17118</v>
      </c>
      <c r="C187" t="s">
        <v>17119</v>
      </c>
      <c r="D187" t="s">
        <v>32935</v>
      </c>
      <c r="E187" s="3" t="s">
        <v>33339</v>
      </c>
      <c r="F187" t="s">
        <v>63</v>
      </c>
      <c r="G187" t="s">
        <v>438</v>
      </c>
      <c r="H187" t="s">
        <v>32940</v>
      </c>
      <c r="I187" t="s">
        <v>1784</v>
      </c>
      <c r="J187" t="s"/>
      <c r="K187" t="s">
        <v>17122</v>
      </c>
      <c r="L187" s="16">
        <f>VLOOKUP(B187,'Input - companies list'!B:L,11,FALSE)</f>
        <v/>
      </c>
    </row>
    <row r="188" spans="1:12">
      <c r="A188" t="s">
        <v>33340</v>
      </c>
      <c r="B188" t="s">
        <v>17118</v>
      </c>
      <c r="C188" t="s">
        <v>17119</v>
      </c>
      <c r="D188" t="s">
        <v>32935</v>
      </c>
      <c r="E188" s="3" t="s">
        <v>33341</v>
      </c>
      <c r="F188" t="s">
        <v>93</v>
      </c>
      <c r="G188" t="s">
        <v>5016</v>
      </c>
      <c r="H188" t="s">
        <v>27080</v>
      </c>
      <c r="I188" t="s">
        <v>1784</v>
      </c>
      <c r="J188" t="s"/>
      <c r="K188" t="s">
        <v>17122</v>
      </c>
      <c r="L188" s="16">
        <f>VLOOKUP(B188,'Input - companies list'!B:L,11,FALSE)</f>
        <v/>
      </c>
    </row>
    <row r="189" spans="1:12">
      <c r="A189" t="s">
        <v>33342</v>
      </c>
      <c r="B189" t="s">
        <v>17118</v>
      </c>
      <c r="C189" t="s">
        <v>17119</v>
      </c>
      <c r="D189" t="s">
        <v>32935</v>
      </c>
      <c r="E189" s="3" t="s">
        <v>33343</v>
      </c>
      <c r="F189" t="s">
        <v>93</v>
      </c>
      <c r="G189" t="s">
        <v>5016</v>
      </c>
      <c r="H189" t="s">
        <v>529</v>
      </c>
      <c r="I189" t="s">
        <v>1784</v>
      </c>
      <c r="J189" t="s"/>
      <c r="K189" t="s">
        <v>17122</v>
      </c>
      <c r="L189" s="16">
        <f>VLOOKUP(B189,'Input - companies list'!B:L,11,FALSE)</f>
        <v/>
      </c>
    </row>
    <row r="190" spans="1:12">
      <c r="A190" t="s">
        <v>33344</v>
      </c>
      <c r="B190" t="s">
        <v>18704</v>
      </c>
      <c r="C190" t="s">
        <v>18705</v>
      </c>
      <c r="D190" t="s">
        <v>32935</v>
      </c>
      <c r="E190" s="3" t="s">
        <v>33345</v>
      </c>
      <c r="F190" t="s">
        <v>93</v>
      </c>
      <c r="G190" t="s">
        <v>98</v>
      </c>
      <c r="H190" t="s">
        <v>18708</v>
      </c>
      <c r="I190" t="s">
        <v>4620</v>
      </c>
      <c r="J190" t="s"/>
      <c r="K190" t="s"/>
      <c r="L190" s="16">
        <f>VLOOKUP(B190,'Input - companies list'!B:L,11,FALSE)</f>
        <v/>
      </c>
    </row>
    <row r="191" spans="1:12">
      <c r="A191" t="s">
        <v>33346</v>
      </c>
      <c r="B191" t="s">
        <v>14542</v>
      </c>
      <c r="C191" t="s">
        <v>14543</v>
      </c>
      <c r="D191" t="s">
        <v>32935</v>
      </c>
      <c r="E191" s="3" t="s">
        <v>33347</v>
      </c>
      <c r="F191" t="s">
        <v>63</v>
      </c>
      <c r="G191" t="s">
        <v>438</v>
      </c>
      <c r="H191" t="s">
        <v>14547</v>
      </c>
      <c r="I191" t="s">
        <v>354</v>
      </c>
      <c r="J191" t="s">
        <v>6165</v>
      </c>
      <c r="K191" t="s">
        <v>14546</v>
      </c>
      <c r="L191" s="16">
        <f>VLOOKUP(B191,'Input - companies list'!B:L,11,FALSE)</f>
        <v/>
      </c>
    </row>
    <row r="192" spans="1:12">
      <c r="A192" t="s">
        <v>33348</v>
      </c>
      <c r="B192" t="s">
        <v>33349</v>
      </c>
      <c r="C192" t="s">
        <v>33350</v>
      </c>
      <c r="D192" t="s">
        <v>32935</v>
      </c>
      <c r="E192" s="3" t="s">
        <v>32944</v>
      </c>
      <c r="F192" t="s">
        <v>67</v>
      </c>
      <c r="G192" t="s">
        <v>5016</v>
      </c>
      <c r="H192" t="s">
        <v>32940</v>
      </c>
      <c r="I192" t="s"/>
      <c r="J192" t="s"/>
      <c r="K192" t="s"/>
      <c r="L192" s="16">
        <f>VLOOKUP(B192,'Input - companies list'!B:L,11,FALSE)</f>
        <v/>
      </c>
    </row>
    <row r="193" spans="1:12">
      <c r="A193" t="s">
        <v>33351</v>
      </c>
      <c r="B193" t="s">
        <v>21150</v>
      </c>
      <c r="C193" t="s">
        <v>21151</v>
      </c>
      <c r="D193" t="s">
        <v>32935</v>
      </c>
      <c r="E193" s="3" t="s">
        <v>33352</v>
      </c>
      <c r="F193" t="s">
        <v>67</v>
      </c>
      <c r="G193" t="s">
        <v>49</v>
      </c>
      <c r="H193" t="s">
        <v>529</v>
      </c>
      <c r="I193" t="s">
        <v>54</v>
      </c>
      <c r="J193" t="s">
        <v>21155</v>
      </c>
      <c r="K193" t="s">
        <v>21154</v>
      </c>
      <c r="L193" s="16">
        <f>VLOOKUP(B193,'Input - companies list'!B:L,11,FALSE)</f>
        <v/>
      </c>
    </row>
    <row r="194" spans="1:12">
      <c r="A194" t="s">
        <v>33353</v>
      </c>
      <c r="B194" t="s">
        <v>21150</v>
      </c>
      <c r="C194" t="s">
        <v>21151</v>
      </c>
      <c r="D194" t="s">
        <v>32935</v>
      </c>
      <c r="E194" s="3" t="s">
        <v>33354</v>
      </c>
      <c r="F194" t="s">
        <v>112</v>
      </c>
      <c r="G194" t="s">
        <v>49</v>
      </c>
      <c r="H194" t="s">
        <v>32940</v>
      </c>
      <c r="I194" t="s">
        <v>54</v>
      </c>
      <c r="J194" t="s">
        <v>21155</v>
      </c>
      <c r="K194" t="s">
        <v>21154</v>
      </c>
      <c r="L194" s="16">
        <f>VLOOKUP(B194,'Input - companies list'!B:L,11,FALSE)</f>
        <v/>
      </c>
    </row>
    <row r="195" spans="1:12">
      <c r="A195" t="s">
        <v>33355</v>
      </c>
      <c r="B195" t="s">
        <v>18810</v>
      </c>
      <c r="C195" t="s">
        <v>18811</v>
      </c>
      <c r="D195" t="s">
        <v>32935</v>
      </c>
      <c r="E195" s="3" t="s">
        <v>33356</v>
      </c>
      <c r="F195" t="s">
        <v>63</v>
      </c>
      <c r="G195" t="s">
        <v>438</v>
      </c>
      <c r="H195" t="s">
        <v>32940</v>
      </c>
      <c r="I195" t="s">
        <v>525</v>
      </c>
      <c r="J195" t="s">
        <v>1687</v>
      </c>
      <c r="K195" t="s">
        <v>870</v>
      </c>
      <c r="L195" s="16">
        <f>VLOOKUP(B195,'Input - companies list'!B:L,11,FALSE)</f>
        <v/>
      </c>
    </row>
    <row r="196" spans="1:12">
      <c r="A196" t="s">
        <v>33357</v>
      </c>
      <c r="B196" t="s">
        <v>21012</v>
      </c>
      <c r="C196" t="s">
        <v>21013</v>
      </c>
      <c r="D196" t="s">
        <v>32935</v>
      </c>
      <c r="E196" s="3" t="s">
        <v>33358</v>
      </c>
      <c r="F196" t="s">
        <v>112</v>
      </c>
      <c r="G196" t="s">
        <v>5016</v>
      </c>
      <c r="H196" t="s">
        <v>1959</v>
      </c>
      <c r="I196" t="s">
        <v>3145</v>
      </c>
      <c r="J196" t="s"/>
      <c r="K196" t="s">
        <v>6930</v>
      </c>
      <c r="L196" s="16">
        <f>VLOOKUP(B196,'Input - companies list'!B:L,11,FALSE)</f>
        <v/>
      </c>
    </row>
    <row r="197" spans="1:12">
      <c r="A197" t="s">
        <v>33359</v>
      </c>
      <c r="B197" t="s">
        <v>27758</v>
      </c>
      <c r="C197" t="s">
        <v>27759</v>
      </c>
      <c r="D197" t="s">
        <v>32935</v>
      </c>
      <c r="E197" s="3" t="s">
        <v>33360</v>
      </c>
      <c r="F197" t="s">
        <v>63</v>
      </c>
      <c r="G197" t="s">
        <v>255</v>
      </c>
      <c r="H197" t="s">
        <v>27762</v>
      </c>
      <c r="I197" t="s">
        <v>555</v>
      </c>
      <c r="J197" t="s"/>
      <c r="K197" t="s">
        <v>12890</v>
      </c>
      <c r="L197" s="16">
        <f>VLOOKUP(B197,'Input - companies list'!B:L,11,FALSE)</f>
        <v/>
      </c>
    </row>
    <row r="198" spans="1:12">
      <c r="A198" t="s">
        <v>33361</v>
      </c>
      <c r="B198" t="s">
        <v>24590</v>
      </c>
      <c r="C198" t="s">
        <v>24591</v>
      </c>
      <c r="D198" t="s">
        <v>32935</v>
      </c>
      <c r="E198" s="3" t="s">
        <v>33362</v>
      </c>
      <c r="F198" t="s">
        <v>63</v>
      </c>
      <c r="G198" t="s">
        <v>438</v>
      </c>
      <c r="H198" t="s">
        <v>33363</v>
      </c>
      <c r="I198" t="s">
        <v>271</v>
      </c>
      <c r="J198" t="s">
        <v>3620</v>
      </c>
      <c r="K198" t="s">
        <v>1433</v>
      </c>
      <c r="L198" s="16">
        <f>VLOOKUP(B198,'Input - companies list'!B:L,11,FALSE)</f>
        <v/>
      </c>
    </row>
    <row r="199" spans="1:12">
      <c r="A199" t="s">
        <v>33364</v>
      </c>
      <c r="B199" t="s">
        <v>24590</v>
      </c>
      <c r="C199" t="s">
        <v>24591</v>
      </c>
      <c r="D199" t="s">
        <v>32935</v>
      </c>
      <c r="E199" s="3" t="s">
        <v>33365</v>
      </c>
      <c r="F199" t="s">
        <v>63</v>
      </c>
      <c r="G199" t="s">
        <v>98</v>
      </c>
      <c r="H199" t="s">
        <v>33366</v>
      </c>
      <c r="I199" t="s">
        <v>271</v>
      </c>
      <c r="J199" t="s">
        <v>3620</v>
      </c>
      <c r="K199" t="s">
        <v>1433</v>
      </c>
      <c r="L199" s="16">
        <f>VLOOKUP(B199,'Input - companies list'!B:L,11,FALSE)</f>
        <v/>
      </c>
    </row>
    <row r="200" spans="1:12">
      <c r="A200" t="s">
        <v>33367</v>
      </c>
      <c r="B200" t="s">
        <v>2067</v>
      </c>
      <c r="C200" t="s">
        <v>2068</v>
      </c>
      <c r="D200" t="s">
        <v>32935</v>
      </c>
      <c r="E200" s="3" t="s">
        <v>33368</v>
      </c>
      <c r="F200" t="s">
        <v>63</v>
      </c>
      <c r="G200" t="s">
        <v>49</v>
      </c>
      <c r="H200" t="s">
        <v>16661</v>
      </c>
      <c r="I200" t="s">
        <v>54</v>
      </c>
      <c r="J200" t="s">
        <v>53</v>
      </c>
      <c r="K200" t="s">
        <v>954</v>
      </c>
      <c r="L200" s="16">
        <f>VLOOKUP(B200,'Input - companies list'!B:L,11,FALSE)</f>
        <v/>
      </c>
    </row>
    <row r="201" spans="1:12">
      <c r="A201" t="s">
        <v>33369</v>
      </c>
      <c r="B201" t="s">
        <v>2067</v>
      </c>
      <c r="C201" t="s">
        <v>2068</v>
      </c>
      <c r="D201" t="s">
        <v>32935</v>
      </c>
      <c r="E201" s="3" t="s">
        <v>33370</v>
      </c>
      <c r="F201" t="s">
        <v>112</v>
      </c>
      <c r="G201" t="s">
        <v>5016</v>
      </c>
      <c r="H201" t="s">
        <v>9586</v>
      </c>
      <c r="I201" t="s">
        <v>54</v>
      </c>
      <c r="J201" t="s">
        <v>53</v>
      </c>
      <c r="K201" t="s">
        <v>954</v>
      </c>
      <c r="L201" s="16">
        <f>VLOOKUP(B201,'Input - companies list'!B:L,11,FALSE)</f>
        <v/>
      </c>
    </row>
    <row r="202" spans="1:12">
      <c r="A202" t="s">
        <v>33371</v>
      </c>
      <c r="B202" t="s">
        <v>2067</v>
      </c>
      <c r="C202" t="s">
        <v>2068</v>
      </c>
      <c r="D202" t="s">
        <v>32935</v>
      </c>
      <c r="E202" s="3" t="s">
        <v>33372</v>
      </c>
      <c r="F202" t="s">
        <v>63</v>
      </c>
      <c r="G202" t="s">
        <v>49</v>
      </c>
      <c r="H202" t="s">
        <v>3761</v>
      </c>
      <c r="I202" t="s">
        <v>54</v>
      </c>
      <c r="J202" t="s">
        <v>53</v>
      </c>
      <c r="K202" t="s">
        <v>954</v>
      </c>
      <c r="L202" s="16">
        <f>VLOOKUP(B202,'Input - companies list'!B:L,11,FALSE)</f>
        <v/>
      </c>
    </row>
    <row r="203" spans="1:12">
      <c r="A203" t="s">
        <v>33373</v>
      </c>
      <c r="B203" t="s">
        <v>2067</v>
      </c>
      <c r="C203" t="s">
        <v>2068</v>
      </c>
      <c r="D203" t="s">
        <v>32935</v>
      </c>
      <c r="E203" s="3" t="s">
        <v>33032</v>
      </c>
      <c r="F203" t="s">
        <v>93</v>
      </c>
      <c r="G203" t="s">
        <v>438</v>
      </c>
      <c r="H203" t="s">
        <v>33374</v>
      </c>
      <c r="I203" t="s">
        <v>54</v>
      </c>
      <c r="J203" t="s">
        <v>53</v>
      </c>
      <c r="K203" t="s">
        <v>954</v>
      </c>
      <c r="L203" s="16">
        <f>VLOOKUP(B203,'Input - companies list'!B:L,11,FALSE)</f>
        <v/>
      </c>
    </row>
    <row r="204" spans="1:12">
      <c r="A204" t="s">
        <v>33375</v>
      </c>
      <c r="B204" t="s">
        <v>24938</v>
      </c>
      <c r="C204" t="s">
        <v>24939</v>
      </c>
      <c r="D204" t="s">
        <v>32935</v>
      </c>
      <c r="E204" s="3" t="s">
        <v>33376</v>
      </c>
      <c r="F204" t="s">
        <v>67</v>
      </c>
      <c r="G204" t="s">
        <v>5016</v>
      </c>
      <c r="H204" t="s">
        <v>3977</v>
      </c>
      <c r="I204" t="s">
        <v>1784</v>
      </c>
      <c r="J204" t="s"/>
      <c r="K204" t="s">
        <v>6887</v>
      </c>
      <c r="L204" s="16">
        <f>VLOOKUP(B204,'Input - companies list'!B:L,11,FALSE)</f>
        <v/>
      </c>
    </row>
    <row r="205" spans="1:12">
      <c r="A205" t="s">
        <v>33377</v>
      </c>
      <c r="B205" t="s">
        <v>19562</v>
      </c>
      <c r="C205" t="s">
        <v>19563</v>
      </c>
      <c r="D205" t="s">
        <v>32935</v>
      </c>
      <c r="E205" s="3" t="s">
        <v>33378</v>
      </c>
      <c r="F205" t="s">
        <v>93</v>
      </c>
      <c r="G205" t="s">
        <v>49</v>
      </c>
      <c r="H205" t="s">
        <v>3761</v>
      </c>
      <c r="I205" t="s">
        <v>138</v>
      </c>
      <c r="J205" t="s">
        <v>5583</v>
      </c>
      <c r="K205" t="s">
        <v>5583</v>
      </c>
      <c r="L205" s="16">
        <f>VLOOKUP(B205,'Input - companies list'!B:L,11,FALSE)</f>
        <v/>
      </c>
    </row>
    <row r="206" spans="1:12">
      <c r="A206" t="s">
        <v>33379</v>
      </c>
      <c r="B206" t="s">
        <v>30177</v>
      </c>
      <c r="C206" t="s">
        <v>30178</v>
      </c>
      <c r="D206" t="s">
        <v>32935</v>
      </c>
      <c r="E206" s="3" t="s">
        <v>33380</v>
      </c>
      <c r="F206" t="s">
        <v>93</v>
      </c>
      <c r="G206" t="s">
        <v>5016</v>
      </c>
      <c r="H206" t="s">
        <v>847</v>
      </c>
      <c r="I206" t="s">
        <v>1784</v>
      </c>
      <c r="J206" t="s"/>
      <c r="K206" t="s">
        <v>6887</v>
      </c>
      <c r="L206" s="16">
        <f>VLOOKUP(B206,'Input - companies list'!B:L,11,FALSE)</f>
        <v/>
      </c>
    </row>
    <row r="207" spans="1:12">
      <c r="A207" t="s">
        <v>33381</v>
      </c>
      <c r="B207" t="s">
        <v>19551</v>
      </c>
      <c r="C207" t="s">
        <v>19552</v>
      </c>
      <c r="D207" t="s">
        <v>32935</v>
      </c>
      <c r="E207" s="3" t="s">
        <v>33382</v>
      </c>
      <c r="F207" t="s">
        <v>112</v>
      </c>
      <c r="G207" t="s">
        <v>49</v>
      </c>
      <c r="H207" t="s">
        <v>33383</v>
      </c>
      <c r="I207" t="s">
        <v>1534</v>
      </c>
      <c r="J207" t="s">
        <v>2898</v>
      </c>
      <c r="K207" t="s">
        <v>19555</v>
      </c>
      <c r="L207" s="16">
        <f>VLOOKUP(B207,'Input - companies list'!B:L,11,FALSE)</f>
        <v/>
      </c>
    </row>
    <row r="208" spans="1:12">
      <c r="A208" t="s">
        <v>33384</v>
      </c>
      <c r="B208" t="s">
        <v>19551</v>
      </c>
      <c r="C208" t="s">
        <v>19552</v>
      </c>
      <c r="D208" t="s">
        <v>32935</v>
      </c>
      <c r="E208" s="3" t="s">
        <v>33385</v>
      </c>
      <c r="F208" t="s">
        <v>63</v>
      </c>
      <c r="G208" t="s">
        <v>49</v>
      </c>
      <c r="H208" t="s">
        <v>33386</v>
      </c>
      <c r="I208" t="s">
        <v>1534</v>
      </c>
      <c r="J208" t="s">
        <v>2898</v>
      </c>
      <c r="K208" t="s">
        <v>19555</v>
      </c>
      <c r="L208" s="16">
        <f>VLOOKUP(B208,'Input - companies list'!B:L,11,FALSE)</f>
        <v/>
      </c>
    </row>
    <row r="209" spans="1:12">
      <c r="A209" t="s">
        <v>33387</v>
      </c>
      <c r="B209" t="s">
        <v>790</v>
      </c>
      <c r="C209" t="s">
        <v>791</v>
      </c>
      <c r="D209" t="s">
        <v>32935</v>
      </c>
      <c r="E209" s="3" t="s">
        <v>32979</v>
      </c>
      <c r="F209" t="s">
        <v>67</v>
      </c>
      <c r="G209" t="s">
        <v>49</v>
      </c>
      <c r="H209" t="s">
        <v>796</v>
      </c>
      <c r="I209" t="s">
        <v>188</v>
      </c>
      <c r="J209" t="s">
        <v>795</v>
      </c>
      <c r="K209" t="s">
        <v>794</v>
      </c>
      <c r="L209" s="16">
        <f>VLOOKUP(B209,'Input - companies list'!B:L,11,FALSE)</f>
        <v/>
      </c>
    </row>
    <row r="210" spans="1:12">
      <c r="A210" t="s">
        <v>33388</v>
      </c>
      <c r="B210" t="s">
        <v>790</v>
      </c>
      <c r="C210" t="s">
        <v>791</v>
      </c>
      <c r="D210" t="s">
        <v>32935</v>
      </c>
      <c r="E210" s="3" t="s">
        <v>33389</v>
      </c>
      <c r="F210" t="s">
        <v>112</v>
      </c>
      <c r="G210" t="s">
        <v>438</v>
      </c>
      <c r="H210" t="s">
        <v>32940</v>
      </c>
      <c r="I210" t="s">
        <v>188</v>
      </c>
      <c r="J210" t="s">
        <v>795</v>
      </c>
      <c r="K210" t="s">
        <v>794</v>
      </c>
      <c r="L210" s="16">
        <f>VLOOKUP(B210,'Input - companies list'!B:L,11,FALSE)</f>
        <v/>
      </c>
    </row>
    <row r="211" spans="1:12">
      <c r="A211" t="s">
        <v>33390</v>
      </c>
      <c r="B211" t="s">
        <v>21549</v>
      </c>
      <c r="C211" t="s">
        <v>21550</v>
      </c>
      <c r="D211" t="s">
        <v>32935</v>
      </c>
      <c r="E211" s="3" t="s">
        <v>33391</v>
      </c>
      <c r="F211" t="s">
        <v>63</v>
      </c>
      <c r="G211" t="s">
        <v>438</v>
      </c>
      <c r="H211" t="s">
        <v>21553</v>
      </c>
      <c r="I211" t="s">
        <v>54</v>
      </c>
      <c r="J211" t="s">
        <v>6042</v>
      </c>
      <c r="K211" t="s">
        <v>2588</v>
      </c>
      <c r="L211" s="16">
        <f>VLOOKUP(B211,'Input - companies list'!B:L,11,FALSE)</f>
        <v/>
      </c>
    </row>
    <row r="212" spans="1:12">
      <c r="A212" t="s">
        <v>33392</v>
      </c>
      <c r="B212" s="2" t="s">
        <v>21549</v>
      </c>
      <c r="C212" t="s">
        <v>21550</v>
      </c>
      <c r="D212" t="s">
        <v>32935</v>
      </c>
      <c r="E212" s="3" t="s">
        <v>33393</v>
      </c>
      <c r="F212" t="s">
        <v>112</v>
      </c>
      <c r="G212" t="s">
        <v>49</v>
      </c>
      <c r="H212" t="s">
        <v>32940</v>
      </c>
      <c r="I212" t="s">
        <v>54</v>
      </c>
      <c r="J212" t="s">
        <v>6042</v>
      </c>
      <c r="K212" t="s">
        <v>2588</v>
      </c>
      <c r="L212" s="16">
        <f>VLOOKUP(B212,'Input - companies list'!B:L,11,FALSE)</f>
        <v/>
      </c>
    </row>
    <row r="213" spans="1:12">
      <c r="A213" t="s">
        <v>33394</v>
      </c>
      <c r="B213" s="2" t="s">
        <v>16153</v>
      </c>
      <c r="C213" t="s">
        <v>16154</v>
      </c>
      <c r="D213" t="s">
        <v>32935</v>
      </c>
      <c r="E213" s="3" t="s">
        <v>33395</v>
      </c>
      <c r="F213" t="s">
        <v>112</v>
      </c>
      <c r="G213" t="s">
        <v>5016</v>
      </c>
      <c r="H213" t="s">
        <v>13491</v>
      </c>
      <c r="I213" t="s">
        <v>14801</v>
      </c>
      <c r="J213" t="s"/>
      <c r="K213" t="s">
        <v>14800</v>
      </c>
      <c r="L213" s="16">
        <f>VLOOKUP(B213,'Input - companies list'!B:L,11,FALSE)</f>
        <v/>
      </c>
    </row>
    <row r="214" spans="1:12">
      <c r="A214" t="s">
        <v>33396</v>
      </c>
      <c r="B214" s="2" t="s">
        <v>5695</v>
      </c>
      <c r="C214" t="s">
        <v>5696</v>
      </c>
      <c r="D214" t="s">
        <v>32935</v>
      </c>
      <c r="E214" s="3" t="s">
        <v>33397</v>
      </c>
      <c r="F214" t="s">
        <v>67</v>
      </c>
      <c r="G214" t="s">
        <v>49</v>
      </c>
      <c r="H214" t="s">
        <v>32940</v>
      </c>
      <c r="I214" t="s">
        <v>469</v>
      </c>
      <c r="J214" t="s"/>
      <c r="K214" t="s">
        <v>2281</v>
      </c>
      <c r="L214" s="16">
        <f>VLOOKUP(B214,'Input - companies list'!B:L,11,FALSE)</f>
        <v/>
      </c>
    </row>
    <row r="215" spans="1:12">
      <c r="A215" t="s">
        <v>33398</v>
      </c>
      <c r="B215" t="s">
        <v>15052</v>
      </c>
      <c r="C215" t="s">
        <v>15053</v>
      </c>
      <c r="D215" t="s">
        <v>32935</v>
      </c>
      <c r="E215" s="3" t="s">
        <v>33399</v>
      </c>
      <c r="F215" t="s">
        <v>93</v>
      </c>
      <c r="G215" t="s">
        <v>438</v>
      </c>
      <c r="H215" t="s">
        <v>15055</v>
      </c>
      <c r="I215" t="s">
        <v>1631</v>
      </c>
      <c r="J215" t="s"/>
      <c r="K215" t="s"/>
      <c r="L215" s="16">
        <f>VLOOKUP(B215,'Input - companies list'!B:L,11,FALSE)</f>
        <v/>
      </c>
    </row>
    <row r="216" spans="1:12">
      <c r="A216" t="s">
        <v>33400</v>
      </c>
      <c r="B216" t="s">
        <v>12247</v>
      </c>
      <c r="C216" t="s">
        <v>12248</v>
      </c>
      <c r="D216" t="s">
        <v>84</v>
      </c>
      <c r="E216" s="3" t="s">
        <v>33401</v>
      </c>
      <c r="F216" t="s">
        <v>63</v>
      </c>
      <c r="G216" t="s">
        <v>438</v>
      </c>
      <c r="H216" t="s">
        <v>32940</v>
      </c>
      <c r="I216" t="s">
        <v>271</v>
      </c>
      <c r="J216" t="s">
        <v>11756</v>
      </c>
      <c r="K216" t="s">
        <v>12251</v>
      </c>
      <c r="L216" s="16">
        <f>VLOOKUP(B216,'Input - companies list'!B:L,11,FALSE)</f>
        <v/>
      </c>
    </row>
    <row r="217" spans="1:12">
      <c r="A217" t="s">
        <v>33402</v>
      </c>
      <c r="B217" t="s">
        <v>12247</v>
      </c>
      <c r="C217" t="s">
        <v>12248</v>
      </c>
      <c r="D217" t="s">
        <v>32935</v>
      </c>
      <c r="E217" s="3" t="s">
        <v>33178</v>
      </c>
      <c r="F217" t="s">
        <v>93</v>
      </c>
      <c r="G217" t="s">
        <v>49</v>
      </c>
      <c r="H217" t="s">
        <v>12252</v>
      </c>
      <c r="I217" t="s">
        <v>271</v>
      </c>
      <c r="J217" t="s">
        <v>11756</v>
      </c>
      <c r="K217" t="s">
        <v>12251</v>
      </c>
      <c r="L217" s="16">
        <f>VLOOKUP(B217,'Input - companies list'!B:L,11,FALSE)</f>
        <v/>
      </c>
    </row>
    <row r="218" spans="1:12">
      <c r="A218" t="s">
        <v>33403</v>
      </c>
      <c r="B218" t="s">
        <v>12247</v>
      </c>
      <c r="C218" t="s">
        <v>12248</v>
      </c>
      <c r="D218" t="s">
        <v>32935</v>
      </c>
      <c r="E218" s="3" t="s">
        <v>33404</v>
      </c>
      <c r="F218" t="s">
        <v>112</v>
      </c>
      <c r="G218" t="s">
        <v>5016</v>
      </c>
      <c r="H218" t="s">
        <v>32940</v>
      </c>
      <c r="I218" t="s">
        <v>271</v>
      </c>
      <c r="J218" t="s">
        <v>11756</v>
      </c>
      <c r="K218" t="s">
        <v>12251</v>
      </c>
      <c r="L218" s="16">
        <f>VLOOKUP(B218,'Input - companies list'!B:L,11,FALSE)</f>
        <v/>
      </c>
    </row>
    <row r="219" spans="1:12">
      <c r="A219" t="s">
        <v>33405</v>
      </c>
      <c r="B219" t="s">
        <v>17305</v>
      </c>
      <c r="C219" t="s">
        <v>17306</v>
      </c>
      <c r="D219" t="s">
        <v>32935</v>
      </c>
      <c r="E219" s="3" t="s">
        <v>33406</v>
      </c>
      <c r="F219" t="s">
        <v>67</v>
      </c>
      <c r="G219" t="s">
        <v>5016</v>
      </c>
      <c r="H219" t="s">
        <v>9970</v>
      </c>
      <c r="I219" t="s">
        <v>54</v>
      </c>
      <c r="J219" t="s">
        <v>1127</v>
      </c>
      <c r="K219" t="s">
        <v>1126</v>
      </c>
      <c r="L219" s="16">
        <f>VLOOKUP(B219,'Input - companies list'!B:L,11,FALSE)</f>
        <v/>
      </c>
    </row>
    <row r="220" spans="1:12">
      <c r="A220" t="s">
        <v>33407</v>
      </c>
      <c r="B220" t="s">
        <v>25165</v>
      </c>
      <c r="C220" t="s">
        <v>25166</v>
      </c>
      <c r="D220" t="s">
        <v>32935</v>
      </c>
      <c r="E220" s="3" t="s">
        <v>33408</v>
      </c>
      <c r="F220" t="s">
        <v>67</v>
      </c>
      <c r="G220" t="s">
        <v>5016</v>
      </c>
      <c r="H220" t="s">
        <v>8143</v>
      </c>
      <c r="I220" t="s">
        <v>54</v>
      </c>
      <c r="J220" t="s">
        <v>53</v>
      </c>
      <c r="K220" t="s">
        <v>1024</v>
      </c>
      <c r="L220" s="16">
        <f>VLOOKUP(B220,'Input - companies list'!B:L,11,FALSE)</f>
        <v/>
      </c>
    </row>
    <row r="221" spans="1:12">
      <c r="A221" t="s">
        <v>33409</v>
      </c>
      <c r="B221" t="s">
        <v>25165</v>
      </c>
      <c r="C221" t="s">
        <v>25166</v>
      </c>
      <c r="D221" t="s">
        <v>32935</v>
      </c>
      <c r="E221" s="3" t="s">
        <v>33134</v>
      </c>
      <c r="F221" t="s">
        <v>93</v>
      </c>
      <c r="G221" t="s">
        <v>438</v>
      </c>
      <c r="H221" t="s">
        <v>1959</v>
      </c>
      <c r="I221" t="s">
        <v>54</v>
      </c>
      <c r="J221" t="s">
        <v>53</v>
      </c>
      <c r="K221" t="s">
        <v>1024</v>
      </c>
      <c r="L221" s="16">
        <f>VLOOKUP(B221,'Input - companies list'!B:L,11,FALSE)</f>
        <v/>
      </c>
    </row>
    <row r="222" spans="1:12">
      <c r="A222" t="s">
        <v>33410</v>
      </c>
      <c r="B222" t="s">
        <v>1955</v>
      </c>
      <c r="C222" t="s">
        <v>1956</v>
      </c>
      <c r="D222" t="s">
        <v>32935</v>
      </c>
      <c r="E222" s="3" t="s">
        <v>33411</v>
      </c>
      <c r="F222" t="s">
        <v>63</v>
      </c>
      <c r="G222" t="s">
        <v>5016</v>
      </c>
      <c r="H222" t="s">
        <v>8143</v>
      </c>
      <c r="I222" t="s">
        <v>525</v>
      </c>
      <c r="J222" t="s">
        <v>1250</v>
      </c>
      <c r="K222" t="s">
        <v>1249</v>
      </c>
      <c r="L222" s="16">
        <f>VLOOKUP(B222,'Input - companies list'!B:L,11,FALSE)</f>
        <v/>
      </c>
    </row>
    <row r="223" spans="1:12">
      <c r="A223" t="s">
        <v>33412</v>
      </c>
      <c r="B223" t="s">
        <v>1955</v>
      </c>
      <c r="C223" t="s">
        <v>1956</v>
      </c>
      <c r="D223" t="s">
        <v>32935</v>
      </c>
      <c r="E223" s="3" t="s">
        <v>33358</v>
      </c>
      <c r="F223" t="s">
        <v>112</v>
      </c>
      <c r="G223" t="s">
        <v>5016</v>
      </c>
      <c r="H223" t="s">
        <v>1959</v>
      </c>
      <c r="I223" t="s">
        <v>525</v>
      </c>
      <c r="J223" t="s">
        <v>1250</v>
      </c>
      <c r="K223" t="s">
        <v>1249</v>
      </c>
      <c r="L223" s="16">
        <f>VLOOKUP(B223,'Input - companies list'!B:L,11,FALSE)</f>
        <v/>
      </c>
    </row>
    <row r="224" spans="1:12">
      <c r="A224" t="s">
        <v>33413</v>
      </c>
      <c r="B224" t="s">
        <v>1955</v>
      </c>
      <c r="C224" t="s">
        <v>1956</v>
      </c>
      <c r="D224" t="s">
        <v>32935</v>
      </c>
      <c r="E224" s="3" t="s">
        <v>33414</v>
      </c>
      <c r="F224" t="s">
        <v>67</v>
      </c>
      <c r="G224" t="s">
        <v>5016</v>
      </c>
      <c r="H224" t="s">
        <v>32940</v>
      </c>
      <c r="I224" t="s">
        <v>525</v>
      </c>
      <c r="J224" t="s">
        <v>1250</v>
      </c>
      <c r="K224" t="s">
        <v>1249</v>
      </c>
      <c r="L224" s="16">
        <f>VLOOKUP(B224,'Input - companies list'!B:L,11,FALSE)</f>
        <v/>
      </c>
    </row>
    <row r="225" spans="1:12">
      <c r="A225" t="s">
        <v>33415</v>
      </c>
      <c r="B225" t="s">
        <v>31860</v>
      </c>
      <c r="C225" t="s">
        <v>31861</v>
      </c>
      <c r="D225" t="s">
        <v>32935</v>
      </c>
      <c r="E225" s="3" t="s">
        <v>33416</v>
      </c>
      <c r="F225" t="s">
        <v>67</v>
      </c>
      <c r="G225" t="s">
        <v>5016</v>
      </c>
      <c r="H225" t="s">
        <v>31864</v>
      </c>
      <c r="I225" t="s">
        <v>138</v>
      </c>
      <c r="J225" t="s">
        <v>5583</v>
      </c>
      <c r="K225" t="s">
        <v>5583</v>
      </c>
      <c r="L225" s="16">
        <f>VLOOKUP(B225,'Input - companies list'!B:L,11,FALSE)</f>
        <v/>
      </c>
    </row>
    <row r="226" spans="1:12">
      <c r="A226" t="s">
        <v>33417</v>
      </c>
      <c r="B226" t="s">
        <v>7706</v>
      </c>
      <c r="C226" t="s">
        <v>7707</v>
      </c>
      <c r="D226" t="s">
        <v>32935</v>
      </c>
      <c r="E226" s="3" t="s">
        <v>33418</v>
      </c>
      <c r="F226" t="s">
        <v>67</v>
      </c>
      <c r="G226" t="s">
        <v>438</v>
      </c>
      <c r="H226" t="s">
        <v>8143</v>
      </c>
      <c r="I226" t="s">
        <v>54</v>
      </c>
      <c r="J226" t="s">
        <v>53</v>
      </c>
      <c r="K226" t="s">
        <v>1519</v>
      </c>
      <c r="L226" s="16">
        <f>VLOOKUP(B226,'Input - companies list'!B:L,11,FALSE)</f>
        <v/>
      </c>
    </row>
    <row r="227" spans="1:12">
      <c r="A227" t="s">
        <v>33419</v>
      </c>
      <c r="B227" t="s">
        <v>7706</v>
      </c>
      <c r="C227" t="s">
        <v>7707</v>
      </c>
      <c r="D227" t="s">
        <v>32935</v>
      </c>
      <c r="E227" s="3" t="s">
        <v>33228</v>
      </c>
      <c r="F227" t="s">
        <v>67</v>
      </c>
      <c r="G227" t="s">
        <v>49</v>
      </c>
      <c r="H227" t="s">
        <v>33420</v>
      </c>
      <c r="I227" t="s">
        <v>54</v>
      </c>
      <c r="J227" t="s">
        <v>53</v>
      </c>
      <c r="K227" t="s">
        <v>1519</v>
      </c>
      <c r="L227" s="16">
        <f>VLOOKUP(B227,'Input - companies list'!B:L,11,FALSE)</f>
        <v/>
      </c>
    </row>
    <row r="228" spans="1:12">
      <c r="A228" t="s">
        <v>33421</v>
      </c>
      <c r="B228" t="s">
        <v>7706</v>
      </c>
      <c r="C228" t="s">
        <v>7707</v>
      </c>
      <c r="D228" t="s">
        <v>32935</v>
      </c>
      <c r="E228" s="3" t="s">
        <v>33422</v>
      </c>
      <c r="F228" t="s">
        <v>67</v>
      </c>
      <c r="G228" t="s">
        <v>255</v>
      </c>
      <c r="H228" t="s">
        <v>6627</v>
      </c>
      <c r="I228" t="s">
        <v>54</v>
      </c>
      <c r="J228" t="s">
        <v>53</v>
      </c>
      <c r="K228" t="s">
        <v>1519</v>
      </c>
      <c r="L228" s="16">
        <f>VLOOKUP(B228,'Input - companies list'!B:L,11,FALSE)</f>
        <v/>
      </c>
    </row>
    <row r="229" spans="1:12">
      <c r="A229" t="s">
        <v>33423</v>
      </c>
      <c r="B229" t="s">
        <v>7706</v>
      </c>
      <c r="C229" t="s">
        <v>7707</v>
      </c>
      <c r="D229" t="s">
        <v>32935</v>
      </c>
      <c r="E229" s="3" t="s">
        <v>33424</v>
      </c>
      <c r="F229" t="s">
        <v>93</v>
      </c>
      <c r="G229" t="s">
        <v>98</v>
      </c>
      <c r="H229" t="s">
        <v>1521</v>
      </c>
      <c r="I229" t="s">
        <v>54</v>
      </c>
      <c r="J229" t="s">
        <v>53</v>
      </c>
      <c r="K229" t="s">
        <v>1519</v>
      </c>
      <c r="L229" s="16">
        <f>VLOOKUP(B229,'Input - companies list'!B:L,11,FALSE)</f>
        <v/>
      </c>
    </row>
    <row r="230" spans="1:12">
      <c r="A230" t="s">
        <v>33425</v>
      </c>
      <c r="B230" t="s">
        <v>94</v>
      </c>
      <c r="C230" t="s">
        <v>95</v>
      </c>
      <c r="D230" t="s">
        <v>32935</v>
      </c>
      <c r="E230" s="3" t="s">
        <v>33426</v>
      </c>
      <c r="F230" t="s">
        <v>112</v>
      </c>
      <c r="G230" t="s">
        <v>49</v>
      </c>
      <c r="H230" t="s">
        <v>32940</v>
      </c>
      <c r="I230" t="s">
        <v>54</v>
      </c>
      <c r="J230" t="s">
        <v>99</v>
      </c>
      <c r="K230" t="s"/>
      <c r="L230" s="16">
        <f>VLOOKUP(B230,'Input - companies list'!B:L,11,FALSE)</f>
        <v/>
      </c>
    </row>
    <row r="231" spans="1:12">
      <c r="A231" t="s">
        <v>33427</v>
      </c>
      <c r="B231" t="s">
        <v>3505</v>
      </c>
      <c r="C231" t="s">
        <v>3506</v>
      </c>
      <c r="D231" t="s">
        <v>32935</v>
      </c>
      <c r="E231" s="3" t="s">
        <v>33428</v>
      </c>
      <c r="F231" t="s">
        <v>112</v>
      </c>
      <c r="G231" t="s">
        <v>5016</v>
      </c>
      <c r="H231" t="s">
        <v>33429</v>
      </c>
      <c r="I231" t="s">
        <v>54</v>
      </c>
      <c r="J231" t="s">
        <v>53</v>
      </c>
      <c r="K231" t="s">
        <v>3509</v>
      </c>
      <c r="L231" s="16">
        <f>VLOOKUP(B231,'Input - companies list'!B:L,11,FALSE)</f>
        <v/>
      </c>
    </row>
    <row r="232" spans="1:12">
      <c r="A232" t="s">
        <v>33430</v>
      </c>
      <c r="B232" t="s">
        <v>3505</v>
      </c>
      <c r="C232" t="s">
        <v>3506</v>
      </c>
      <c r="D232" t="s">
        <v>32935</v>
      </c>
      <c r="E232" s="3" t="s">
        <v>33431</v>
      </c>
      <c r="F232" t="s">
        <v>63</v>
      </c>
      <c r="G232" t="s">
        <v>438</v>
      </c>
      <c r="H232" t="s">
        <v>32940</v>
      </c>
      <c r="I232" t="s">
        <v>54</v>
      </c>
      <c r="J232" t="s">
        <v>53</v>
      </c>
      <c r="K232" t="s">
        <v>3509</v>
      </c>
      <c r="L232" s="16">
        <f>VLOOKUP(B232,'Input - companies list'!B:L,11,FALSE)</f>
        <v/>
      </c>
    </row>
    <row r="233" spans="1:12">
      <c r="A233" t="s">
        <v>33432</v>
      </c>
      <c r="B233" t="s">
        <v>12664</v>
      </c>
      <c r="C233" t="s">
        <v>12665</v>
      </c>
      <c r="D233" t="s">
        <v>32935</v>
      </c>
      <c r="E233" s="3" t="s">
        <v>33433</v>
      </c>
      <c r="F233" t="s">
        <v>67</v>
      </c>
      <c r="G233" t="s">
        <v>438</v>
      </c>
      <c r="H233" t="s">
        <v>32940</v>
      </c>
      <c r="I233" t="s">
        <v>188</v>
      </c>
      <c r="J233" t="s">
        <v>187</v>
      </c>
      <c r="K233" t="s">
        <v>1663</v>
      </c>
      <c r="L233" s="16">
        <f>VLOOKUP(B233,'Input - companies list'!B:L,11,FALSE)</f>
        <v/>
      </c>
    </row>
    <row r="234" spans="1:12">
      <c r="A234" t="s">
        <v>33434</v>
      </c>
      <c r="B234" t="s">
        <v>12664</v>
      </c>
      <c r="C234" t="s">
        <v>12665</v>
      </c>
      <c r="D234" t="s">
        <v>772</v>
      </c>
      <c r="E234" s="3" t="s">
        <v>33435</v>
      </c>
      <c r="F234" t="s">
        <v>63</v>
      </c>
      <c r="G234" t="s">
        <v>233</v>
      </c>
      <c r="H234" t="s">
        <v>12668</v>
      </c>
      <c r="I234" t="s">
        <v>188</v>
      </c>
      <c r="J234" t="s">
        <v>187</v>
      </c>
      <c r="K234" t="s">
        <v>1663</v>
      </c>
      <c r="L234" s="16">
        <f>VLOOKUP(B234,'Input - companies list'!B:L,11,FALSE)</f>
        <v/>
      </c>
    </row>
    <row r="235" spans="1:12">
      <c r="A235" t="s">
        <v>33436</v>
      </c>
      <c r="B235" t="s">
        <v>12664</v>
      </c>
      <c r="C235" t="s">
        <v>12665</v>
      </c>
      <c r="D235" t="s">
        <v>32935</v>
      </c>
      <c r="E235" s="3" t="s">
        <v>33437</v>
      </c>
      <c r="F235" t="s">
        <v>67</v>
      </c>
      <c r="G235" t="s">
        <v>5016</v>
      </c>
      <c r="H235" t="s">
        <v>32940</v>
      </c>
      <c r="I235" t="s">
        <v>188</v>
      </c>
      <c r="J235" t="s">
        <v>187</v>
      </c>
      <c r="K235" t="s">
        <v>1663</v>
      </c>
      <c r="L235" s="16">
        <f>VLOOKUP(B235,'Input - companies list'!B:L,11,FALSE)</f>
        <v/>
      </c>
    </row>
    <row r="236" spans="1:12">
      <c r="A236" t="s">
        <v>33438</v>
      </c>
      <c r="B236" t="s">
        <v>18233</v>
      </c>
      <c r="C236" t="s">
        <v>18234</v>
      </c>
      <c r="D236" t="s">
        <v>32935</v>
      </c>
      <c r="E236" s="3" t="s">
        <v>33439</v>
      </c>
      <c r="F236" t="s">
        <v>112</v>
      </c>
      <c r="G236" t="s">
        <v>49</v>
      </c>
      <c r="H236" t="s">
        <v>33440</v>
      </c>
      <c r="I236" t="s">
        <v>54</v>
      </c>
      <c r="J236" t="s">
        <v>842</v>
      </c>
      <c r="K236" t="s">
        <v>842</v>
      </c>
      <c r="L236" s="16">
        <f>VLOOKUP(B236,'Input - companies list'!B:L,11,FALSE)</f>
        <v/>
      </c>
    </row>
    <row r="237" spans="1:12">
      <c r="A237" t="s">
        <v>33441</v>
      </c>
      <c r="B237" t="s">
        <v>18233</v>
      </c>
      <c r="C237" t="s">
        <v>18234</v>
      </c>
      <c r="D237" t="s">
        <v>32935</v>
      </c>
      <c r="E237" s="3" t="s">
        <v>33295</v>
      </c>
      <c r="F237" t="s">
        <v>67</v>
      </c>
      <c r="G237" t="s">
        <v>5016</v>
      </c>
      <c r="H237" t="s">
        <v>33442</v>
      </c>
      <c r="I237" t="s">
        <v>54</v>
      </c>
      <c r="J237" t="s">
        <v>842</v>
      </c>
      <c r="K237" t="s">
        <v>842</v>
      </c>
      <c r="L237" s="16">
        <f>VLOOKUP(B237,'Input - companies list'!B:L,11,FALSE)</f>
        <v/>
      </c>
    </row>
    <row r="238" spans="1:12">
      <c r="A238" t="s">
        <v>33443</v>
      </c>
      <c r="B238" t="s">
        <v>18233</v>
      </c>
      <c r="C238" t="s">
        <v>18234</v>
      </c>
      <c r="D238" t="s">
        <v>32935</v>
      </c>
      <c r="E238" s="3" t="s">
        <v>33444</v>
      </c>
      <c r="F238" t="s">
        <v>93</v>
      </c>
      <c r="G238" t="s">
        <v>5016</v>
      </c>
      <c r="H238" t="s">
        <v>5060</v>
      </c>
      <c r="I238" t="s">
        <v>54</v>
      </c>
      <c r="J238" t="s">
        <v>842</v>
      </c>
      <c r="K238" t="s">
        <v>842</v>
      </c>
      <c r="L238" s="16">
        <f>VLOOKUP(B238,'Input - companies list'!B:L,11,FALSE)</f>
        <v/>
      </c>
    </row>
    <row r="239" spans="1:12">
      <c r="A239" t="s">
        <v>33445</v>
      </c>
      <c r="B239" t="s">
        <v>18233</v>
      </c>
      <c r="C239" t="s">
        <v>18234</v>
      </c>
      <c r="D239" t="s">
        <v>32935</v>
      </c>
      <c r="E239" s="3" t="s">
        <v>33446</v>
      </c>
      <c r="F239" t="s">
        <v>112</v>
      </c>
      <c r="G239" t="s">
        <v>49</v>
      </c>
      <c r="H239" t="s">
        <v>1521</v>
      </c>
      <c r="I239" t="s">
        <v>54</v>
      </c>
      <c r="J239" t="s">
        <v>842</v>
      </c>
      <c r="K239" t="s">
        <v>842</v>
      </c>
      <c r="L239" s="16">
        <f>VLOOKUP(B239,'Input - companies list'!B:L,11,FALSE)</f>
        <v/>
      </c>
    </row>
    <row r="240" spans="1:12">
      <c r="A240" t="s">
        <v>33447</v>
      </c>
      <c r="B240" t="s">
        <v>18233</v>
      </c>
      <c r="C240" t="s">
        <v>18234</v>
      </c>
      <c r="D240" t="s">
        <v>32935</v>
      </c>
      <c r="E240" s="3" t="s">
        <v>33448</v>
      </c>
      <c r="F240" t="s">
        <v>112</v>
      </c>
      <c r="G240" t="s">
        <v>438</v>
      </c>
      <c r="H240" t="s">
        <v>9117</v>
      </c>
      <c r="I240" t="s">
        <v>54</v>
      </c>
      <c r="J240" t="s">
        <v>842</v>
      </c>
      <c r="K240" t="s">
        <v>842</v>
      </c>
      <c r="L240" s="16">
        <f>VLOOKUP(B240,'Input - companies list'!B:L,11,FALSE)</f>
        <v/>
      </c>
    </row>
    <row r="241" spans="1:12">
      <c r="A241" t="s">
        <v>33449</v>
      </c>
      <c r="B241" t="s">
        <v>18233</v>
      </c>
      <c r="C241" t="s">
        <v>18234</v>
      </c>
      <c r="D241" t="s">
        <v>32935</v>
      </c>
      <c r="E241" s="3" t="s">
        <v>33450</v>
      </c>
      <c r="F241" t="s">
        <v>67</v>
      </c>
      <c r="G241" t="s">
        <v>438</v>
      </c>
      <c r="H241" t="s">
        <v>33451</v>
      </c>
      <c r="I241" t="s">
        <v>54</v>
      </c>
      <c r="J241" t="s">
        <v>842</v>
      </c>
      <c r="K241" t="s">
        <v>842</v>
      </c>
      <c r="L241" s="16">
        <f>VLOOKUP(B241,'Input - companies list'!B:L,11,FALSE)</f>
        <v/>
      </c>
    </row>
    <row r="242" spans="1:12">
      <c r="A242" t="s">
        <v>33452</v>
      </c>
      <c r="B242" t="s">
        <v>31408</v>
      </c>
      <c r="C242" t="s">
        <v>31409</v>
      </c>
      <c r="D242" t="s">
        <v>32935</v>
      </c>
      <c r="E242" s="3" t="s">
        <v>33453</v>
      </c>
      <c r="F242" t="s">
        <v>63</v>
      </c>
      <c r="G242" t="s">
        <v>438</v>
      </c>
      <c r="H242" t="s">
        <v>900</v>
      </c>
      <c r="I242" t="s">
        <v>453</v>
      </c>
      <c r="J242" t="s"/>
      <c r="K242" t="s">
        <v>23409</v>
      </c>
      <c r="L242" s="16">
        <f>VLOOKUP(B242,'Input - companies list'!B:L,11,FALSE)</f>
        <v/>
      </c>
    </row>
    <row r="243" spans="1:12">
      <c r="A243" t="s">
        <v>33454</v>
      </c>
      <c r="B243" t="s">
        <v>5508</v>
      </c>
      <c r="C243" t="s">
        <v>5509</v>
      </c>
      <c r="D243" t="s">
        <v>32935</v>
      </c>
      <c r="E243" s="3" t="s">
        <v>33455</v>
      </c>
      <c r="F243" t="s">
        <v>93</v>
      </c>
      <c r="G243" t="s">
        <v>5016</v>
      </c>
      <c r="H243" t="s">
        <v>32940</v>
      </c>
      <c r="I243" t="s">
        <v>569</v>
      </c>
      <c r="J243" t="s"/>
      <c r="K243" t="s">
        <v>5512</v>
      </c>
      <c r="L243" s="16">
        <f>VLOOKUP(B243,'Input - companies list'!B:L,11,FALSE)</f>
        <v/>
      </c>
    </row>
    <row r="244" spans="1:12">
      <c r="A244" t="s">
        <v>33456</v>
      </c>
      <c r="B244" t="s">
        <v>13152</v>
      </c>
      <c r="C244" t="s">
        <v>13153</v>
      </c>
      <c r="D244" t="s">
        <v>32935</v>
      </c>
      <c r="E244" s="3" t="s">
        <v>33457</v>
      </c>
      <c r="F244" t="s">
        <v>67</v>
      </c>
      <c r="G244" t="s">
        <v>438</v>
      </c>
      <c r="H244" t="s">
        <v>32940</v>
      </c>
      <c r="I244" t="s">
        <v>54</v>
      </c>
      <c r="J244" t="s">
        <v>1127</v>
      </c>
      <c r="K244" t="s">
        <v>1126</v>
      </c>
      <c r="L244" s="16">
        <f>VLOOKUP(B244,'Input - companies list'!B:L,11,FALSE)</f>
        <v/>
      </c>
    </row>
    <row r="245" spans="1:12">
      <c r="A245" t="s">
        <v>33458</v>
      </c>
      <c r="B245" t="s">
        <v>27223</v>
      </c>
      <c r="C245" t="s">
        <v>27224</v>
      </c>
      <c r="D245" t="s">
        <v>32935</v>
      </c>
      <c r="E245" s="3" t="s">
        <v>33459</v>
      </c>
      <c r="F245" t="s">
        <v>67</v>
      </c>
      <c r="G245" t="s">
        <v>438</v>
      </c>
      <c r="H245" t="s">
        <v>6627</v>
      </c>
      <c r="I245" t="s">
        <v>54</v>
      </c>
      <c r="J245" t="s">
        <v>5096</v>
      </c>
      <c r="K245" t="s">
        <v>27227</v>
      </c>
      <c r="L245" s="16">
        <f>VLOOKUP(B245,'Input - companies list'!B:L,11,FALSE)</f>
        <v/>
      </c>
    </row>
    <row r="246" spans="1:12">
      <c r="A246" t="s">
        <v>33460</v>
      </c>
      <c r="B246" t="s">
        <v>27223</v>
      </c>
      <c r="C246" t="s">
        <v>27224</v>
      </c>
      <c r="D246" t="s">
        <v>32935</v>
      </c>
      <c r="E246" s="3" t="s">
        <v>33105</v>
      </c>
      <c r="F246" t="s">
        <v>67</v>
      </c>
      <c r="G246" t="s">
        <v>5016</v>
      </c>
      <c r="H246" t="s">
        <v>12188</v>
      </c>
      <c r="I246" t="s">
        <v>54</v>
      </c>
      <c r="J246" t="s">
        <v>5096</v>
      </c>
      <c r="K246" t="s">
        <v>27227</v>
      </c>
      <c r="L246" s="16">
        <f>VLOOKUP(B246,'Input - companies list'!B:L,11,FALSE)</f>
        <v/>
      </c>
    </row>
    <row r="247" spans="1:12">
      <c r="A247" t="s">
        <v>33461</v>
      </c>
      <c r="B247" t="s">
        <v>27223</v>
      </c>
      <c r="C247" t="s">
        <v>27224</v>
      </c>
      <c r="D247" t="s">
        <v>32935</v>
      </c>
      <c r="E247" s="3" t="s">
        <v>33462</v>
      </c>
      <c r="F247" t="s">
        <v>93</v>
      </c>
      <c r="G247" t="s">
        <v>5016</v>
      </c>
      <c r="H247" t="s">
        <v>33463</v>
      </c>
      <c r="I247" t="s">
        <v>54</v>
      </c>
      <c r="J247" t="s">
        <v>5096</v>
      </c>
      <c r="K247" t="s">
        <v>27227</v>
      </c>
      <c r="L247" s="16">
        <f>VLOOKUP(B247,'Input - companies list'!B:L,11,FALSE)</f>
        <v/>
      </c>
    </row>
    <row r="248" spans="1:12">
      <c r="A248" t="s">
        <v>33464</v>
      </c>
      <c r="B248" t="s">
        <v>10913</v>
      </c>
      <c r="C248" t="s">
        <v>10914</v>
      </c>
      <c r="D248" t="s">
        <v>32935</v>
      </c>
      <c r="E248" s="3" t="s">
        <v>33465</v>
      </c>
      <c r="F248" t="s">
        <v>112</v>
      </c>
      <c r="G248" t="s">
        <v>438</v>
      </c>
      <c r="H248" t="s">
        <v>10918</v>
      </c>
      <c r="I248" t="s">
        <v>54</v>
      </c>
      <c r="J248" t="s">
        <v>53</v>
      </c>
      <c r="K248" t="s">
        <v>10917</v>
      </c>
      <c r="L248" s="16">
        <f>VLOOKUP(B248,'Input - companies list'!B:L,11,FALSE)</f>
        <v/>
      </c>
    </row>
    <row r="249" spans="1:12">
      <c r="A249" t="s">
        <v>33466</v>
      </c>
      <c r="B249" t="s">
        <v>33467</v>
      </c>
      <c r="C249" t="s">
        <v>33468</v>
      </c>
      <c r="D249" t="s">
        <v>32935</v>
      </c>
      <c r="E249" s="3" t="s">
        <v>33469</v>
      </c>
      <c r="F249" t="s">
        <v>93</v>
      </c>
      <c r="G249" t="s">
        <v>5016</v>
      </c>
      <c r="H249" t="s">
        <v>32940</v>
      </c>
      <c r="I249" t="s">
        <v>1784</v>
      </c>
      <c r="J249" t="s"/>
      <c r="K249" t="s">
        <v>30664</v>
      </c>
      <c r="L249" s="16">
        <f>VLOOKUP(B249,'Input - companies list'!B:L,11,FALSE)</f>
        <v/>
      </c>
    </row>
    <row r="250" spans="1:12">
      <c r="A250" t="s">
        <v>33470</v>
      </c>
      <c r="B250" t="s">
        <v>33471</v>
      </c>
      <c r="C250" t="s">
        <v>33472</v>
      </c>
      <c r="D250" t="s">
        <v>32935</v>
      </c>
      <c r="E250" s="3" t="s">
        <v>33251</v>
      </c>
      <c r="F250" t="s">
        <v>63</v>
      </c>
      <c r="G250" t="s">
        <v>438</v>
      </c>
      <c r="H250" t="s">
        <v>8143</v>
      </c>
      <c r="I250" t="s">
        <v>54</v>
      </c>
      <c r="J250" t="s">
        <v>53</v>
      </c>
      <c r="K250" t="s">
        <v>954</v>
      </c>
      <c r="L250" s="16">
        <f>VLOOKUP(B250,'Input - companies list'!B:L,11,FALSE)</f>
        <v/>
      </c>
    </row>
    <row r="251" spans="1:12">
      <c r="A251" t="s">
        <v>33473</v>
      </c>
      <c r="B251" t="s">
        <v>33471</v>
      </c>
      <c r="C251" t="s">
        <v>33472</v>
      </c>
      <c r="D251" t="s">
        <v>32935</v>
      </c>
      <c r="E251" s="3" t="s">
        <v>32990</v>
      </c>
      <c r="F251" t="s">
        <v>67</v>
      </c>
      <c r="G251" t="s">
        <v>438</v>
      </c>
      <c r="H251" t="s">
        <v>529</v>
      </c>
      <c r="I251" t="s">
        <v>54</v>
      </c>
      <c r="J251" t="s">
        <v>53</v>
      </c>
      <c r="K251" t="s">
        <v>954</v>
      </c>
      <c r="L251" s="16">
        <f>VLOOKUP(B251,'Input - companies list'!B:L,11,FALSE)</f>
        <v/>
      </c>
    </row>
    <row r="252" spans="1:12">
      <c r="A252" t="s">
        <v>33474</v>
      </c>
      <c r="B252" t="s">
        <v>11578</v>
      </c>
      <c r="C252" t="s">
        <v>11579</v>
      </c>
      <c r="D252" t="s">
        <v>32935</v>
      </c>
      <c r="E252" s="3" t="s">
        <v>33475</v>
      </c>
      <c r="F252" t="s">
        <v>112</v>
      </c>
      <c r="G252" t="s">
        <v>5016</v>
      </c>
      <c r="H252" t="s">
        <v>32940</v>
      </c>
      <c r="I252" t="s">
        <v>11583</v>
      </c>
      <c r="J252" t="s"/>
      <c r="K252" t="s">
        <v>11582</v>
      </c>
      <c r="L252" s="16">
        <f>VLOOKUP(B252,'Input - companies list'!B:L,11,FALSE)</f>
        <v/>
      </c>
    </row>
    <row r="253" spans="1:12">
      <c r="A253" t="s">
        <v>33476</v>
      </c>
      <c r="B253" t="s">
        <v>11578</v>
      </c>
      <c r="C253" t="s">
        <v>11579</v>
      </c>
      <c r="D253" t="s">
        <v>32935</v>
      </c>
      <c r="E253" s="3" t="s">
        <v>33477</v>
      </c>
      <c r="F253" t="s">
        <v>67</v>
      </c>
      <c r="G253" t="s">
        <v>5016</v>
      </c>
      <c r="H253" t="s">
        <v>5263</v>
      </c>
      <c r="I253" t="s">
        <v>11583</v>
      </c>
      <c r="J253" t="s"/>
      <c r="K253" t="s">
        <v>11582</v>
      </c>
      <c r="L253" s="16">
        <f>VLOOKUP(B253,'Input - companies list'!B:L,11,FALSE)</f>
        <v/>
      </c>
    </row>
    <row r="254" spans="1:12">
      <c r="A254" t="s">
        <v>33478</v>
      </c>
      <c r="B254" t="s">
        <v>5413</v>
      </c>
      <c r="C254" t="s">
        <v>5414</v>
      </c>
      <c r="D254" t="s">
        <v>32935</v>
      </c>
      <c r="E254" s="3" t="s">
        <v>33479</v>
      </c>
      <c r="F254" t="s">
        <v>93</v>
      </c>
      <c r="G254" t="s">
        <v>438</v>
      </c>
      <c r="H254" t="s">
        <v>32940</v>
      </c>
      <c r="I254" t="s">
        <v>469</v>
      </c>
      <c r="J254" t="s"/>
      <c r="K254" t="s">
        <v>2281</v>
      </c>
      <c r="L254" s="16">
        <f>VLOOKUP(B254,'Input - companies list'!B:L,11,FALSE)</f>
        <v/>
      </c>
    </row>
    <row r="255" spans="1:12">
      <c r="A255" t="s">
        <v>33480</v>
      </c>
      <c r="B255" t="s">
        <v>23360</v>
      </c>
      <c r="C255" t="s">
        <v>23361</v>
      </c>
      <c r="D255" t="s">
        <v>32935</v>
      </c>
      <c r="E255" s="3" t="s">
        <v>33481</v>
      </c>
      <c r="F255" t="s">
        <v>93</v>
      </c>
      <c r="G255" t="s">
        <v>438</v>
      </c>
      <c r="H255" t="s">
        <v>17321</v>
      </c>
      <c r="I255" t="s">
        <v>54</v>
      </c>
      <c r="J255" t="s">
        <v>53</v>
      </c>
      <c r="K255" t="s">
        <v>10917</v>
      </c>
      <c r="L255" s="16">
        <f>VLOOKUP(B255,'Input - companies list'!B:L,11,FALSE)</f>
        <v/>
      </c>
    </row>
    <row r="256" spans="1:12">
      <c r="A256" t="s">
        <v>33482</v>
      </c>
      <c r="B256" t="s">
        <v>23360</v>
      </c>
      <c r="C256" t="s">
        <v>23361</v>
      </c>
      <c r="D256" t="s">
        <v>32935</v>
      </c>
      <c r="E256" s="3" t="s">
        <v>33483</v>
      </c>
      <c r="F256" t="s">
        <v>63</v>
      </c>
      <c r="G256" t="s">
        <v>98</v>
      </c>
      <c r="H256" t="s">
        <v>33484</v>
      </c>
      <c r="I256" t="s">
        <v>54</v>
      </c>
      <c r="J256" t="s">
        <v>53</v>
      </c>
      <c r="K256" t="s">
        <v>10917</v>
      </c>
      <c r="L256" s="16">
        <f>VLOOKUP(B256,'Input - companies list'!B:L,11,FALSE)</f>
        <v/>
      </c>
    </row>
    <row r="257" spans="1:12">
      <c r="A257" t="s">
        <v>33485</v>
      </c>
      <c r="B257" t="s">
        <v>9801</v>
      </c>
      <c r="C257" t="s">
        <v>9802</v>
      </c>
      <c r="D257" t="s">
        <v>32935</v>
      </c>
      <c r="E257" s="3" t="s">
        <v>33486</v>
      </c>
      <c r="F257" t="s">
        <v>112</v>
      </c>
      <c r="G257" t="s">
        <v>49</v>
      </c>
      <c r="H257" t="s">
        <v>9805</v>
      </c>
      <c r="I257" t="s">
        <v>569</v>
      </c>
      <c r="J257" t="s"/>
      <c r="K257" t="s">
        <v>5512</v>
      </c>
      <c r="L257" s="16">
        <f>VLOOKUP(B257,'Input - companies list'!B:L,11,FALSE)</f>
        <v/>
      </c>
    </row>
    <row r="258" spans="1:12">
      <c r="A258" t="s">
        <v>33487</v>
      </c>
      <c r="B258" t="s">
        <v>14753</v>
      </c>
      <c r="C258" t="s">
        <v>14754</v>
      </c>
      <c r="D258" t="s">
        <v>32935</v>
      </c>
      <c r="E258" s="3" t="s">
        <v>33488</v>
      </c>
      <c r="F258" t="s">
        <v>112</v>
      </c>
      <c r="G258" t="s">
        <v>5016</v>
      </c>
      <c r="H258" t="s">
        <v>33489</v>
      </c>
      <c r="I258" t="s">
        <v>1784</v>
      </c>
      <c r="J258" t="s"/>
      <c r="K258" t="s">
        <v>14757</v>
      </c>
      <c r="L258" s="16">
        <f>VLOOKUP(B258,'Input - companies list'!B:L,11,FALSE)</f>
        <v/>
      </c>
    </row>
    <row r="259" spans="1:12">
      <c r="A259" t="s">
        <v>33490</v>
      </c>
      <c r="B259" t="s">
        <v>14753</v>
      </c>
      <c r="C259" t="s">
        <v>14754</v>
      </c>
      <c r="D259" t="s">
        <v>32935</v>
      </c>
      <c r="E259" s="3" t="s">
        <v>33481</v>
      </c>
      <c r="F259" t="s">
        <v>93</v>
      </c>
      <c r="G259" t="s">
        <v>438</v>
      </c>
      <c r="H259" t="s">
        <v>14758</v>
      </c>
      <c r="I259" t="s">
        <v>1784</v>
      </c>
      <c r="J259" t="s"/>
      <c r="K259" t="s">
        <v>14757</v>
      </c>
      <c r="L259" s="16">
        <f>VLOOKUP(B259,'Input - companies list'!B:L,11,FALSE)</f>
        <v/>
      </c>
    </row>
    <row r="260" spans="1:12">
      <c r="A260" t="s">
        <v>33491</v>
      </c>
      <c r="B260" t="s">
        <v>33492</v>
      </c>
      <c r="C260" t="s">
        <v>33493</v>
      </c>
      <c r="D260" t="s">
        <v>84</v>
      </c>
      <c r="E260" s="3" t="s">
        <v>32965</v>
      </c>
      <c r="F260" t="s">
        <v>93</v>
      </c>
      <c r="G260" t="s">
        <v>5016</v>
      </c>
      <c r="H260" t="s">
        <v>32940</v>
      </c>
      <c r="I260" t="s"/>
      <c r="J260" t="s"/>
      <c r="K260" t="s"/>
      <c r="L260" s="16">
        <f>VLOOKUP(B260,'Input - companies list'!B:L,11,FALSE)</f>
        <v/>
      </c>
    </row>
    <row r="261" spans="1:12">
      <c r="A261" t="s">
        <v>33494</v>
      </c>
      <c r="B261" t="s">
        <v>32825</v>
      </c>
      <c r="C261" t="s">
        <v>32826</v>
      </c>
      <c r="D261" t="s">
        <v>32935</v>
      </c>
      <c r="E261" s="3" t="s">
        <v>33134</v>
      </c>
      <c r="F261" t="s">
        <v>93</v>
      </c>
      <c r="G261" t="s">
        <v>438</v>
      </c>
      <c r="H261" t="s">
        <v>32940</v>
      </c>
      <c r="I261" t="s">
        <v>469</v>
      </c>
      <c r="J261" t="s">
        <v>32830</v>
      </c>
      <c r="K261" t="s">
        <v>32829</v>
      </c>
      <c r="L261" s="16">
        <f>VLOOKUP(B261,'Input - companies list'!B:L,11,FALSE)</f>
        <v/>
      </c>
    </row>
    <row r="262" spans="1:12">
      <c r="A262" t="s">
        <v>33495</v>
      </c>
      <c r="B262" t="s">
        <v>17467</v>
      </c>
      <c r="C262" t="s">
        <v>17468</v>
      </c>
      <c r="D262" t="s">
        <v>84</v>
      </c>
      <c r="E262" s="3" t="s">
        <v>33496</v>
      </c>
      <c r="F262" t="s">
        <v>67</v>
      </c>
      <c r="G262" t="s">
        <v>438</v>
      </c>
      <c r="H262" t="s">
        <v>32940</v>
      </c>
      <c r="I262" t="s">
        <v>54</v>
      </c>
      <c r="J262" t="s">
        <v>842</v>
      </c>
      <c r="K262" t="s">
        <v>9838</v>
      </c>
      <c r="L262" s="16">
        <f>VLOOKUP(B262,'Input - companies list'!B:L,11,FALSE)</f>
        <v/>
      </c>
    </row>
    <row r="263" spans="1:12">
      <c r="A263" t="s">
        <v>33497</v>
      </c>
      <c r="B263" t="s">
        <v>17467</v>
      </c>
      <c r="C263" t="s">
        <v>17468</v>
      </c>
      <c r="D263" t="s">
        <v>84</v>
      </c>
      <c r="E263" s="3" t="s">
        <v>33197</v>
      </c>
      <c r="F263" t="s">
        <v>63</v>
      </c>
      <c r="G263" t="s">
        <v>98</v>
      </c>
      <c r="H263" t="s">
        <v>17470</v>
      </c>
      <c r="I263" t="s">
        <v>54</v>
      </c>
      <c r="J263" t="s">
        <v>842</v>
      </c>
      <c r="K263" t="s">
        <v>9838</v>
      </c>
      <c r="L263" s="16">
        <f>VLOOKUP(B263,'Input - companies list'!B:L,11,FALSE)</f>
        <v/>
      </c>
    </row>
    <row r="264" spans="1:12">
      <c r="A264" t="s">
        <v>33498</v>
      </c>
      <c r="B264" t="s">
        <v>18770</v>
      </c>
      <c r="C264" t="s">
        <v>18771</v>
      </c>
      <c r="D264" t="s">
        <v>32935</v>
      </c>
      <c r="E264" s="3" t="s">
        <v>33499</v>
      </c>
      <c r="F264" t="s">
        <v>63</v>
      </c>
      <c r="G264" t="s">
        <v>98</v>
      </c>
      <c r="H264" t="s">
        <v>2948</v>
      </c>
      <c r="I264" t="s">
        <v>54</v>
      </c>
      <c r="J264" t="s">
        <v>53</v>
      </c>
      <c r="K264" t="s">
        <v>954</v>
      </c>
      <c r="L264" s="16">
        <f>VLOOKUP(B264,'Input - companies list'!B:L,11,FALSE)</f>
        <v/>
      </c>
    </row>
    <row r="265" spans="1:12">
      <c r="A265" t="s">
        <v>33500</v>
      </c>
      <c r="B265" t="s">
        <v>7541</v>
      </c>
      <c r="C265" t="s">
        <v>7542</v>
      </c>
      <c r="D265" t="s">
        <v>32935</v>
      </c>
      <c r="E265" s="3" t="s">
        <v>33501</v>
      </c>
      <c r="F265" t="s">
        <v>63</v>
      </c>
      <c r="G265" t="s">
        <v>255</v>
      </c>
      <c r="H265" t="s">
        <v>7545</v>
      </c>
      <c r="I265" t="s">
        <v>555</v>
      </c>
      <c r="J265" t="s">
        <v>5597</v>
      </c>
      <c r="K265" t="s">
        <v>5597</v>
      </c>
      <c r="L265" s="16">
        <f>VLOOKUP(B265,'Input - companies list'!B:L,11,FALSE)</f>
        <v/>
      </c>
    </row>
    <row r="266" spans="1:12">
      <c r="A266" t="s">
        <v>33502</v>
      </c>
      <c r="B266" t="s">
        <v>6597</v>
      </c>
      <c r="C266" t="s">
        <v>6598</v>
      </c>
      <c r="D266" t="s">
        <v>32935</v>
      </c>
      <c r="E266" s="3" t="s">
        <v>33275</v>
      </c>
      <c r="F266" t="s">
        <v>112</v>
      </c>
      <c r="G266" t="s">
        <v>438</v>
      </c>
      <c r="H266" t="s">
        <v>6602</v>
      </c>
      <c r="I266" t="s">
        <v>54</v>
      </c>
      <c r="J266" t="s">
        <v>53</v>
      </c>
      <c r="K266" t="s">
        <v>6601</v>
      </c>
      <c r="L266" s="16">
        <f>VLOOKUP(B266,'Input - companies list'!B:L,11,FALSE)</f>
        <v/>
      </c>
    </row>
    <row r="267" spans="1:12">
      <c r="A267" t="s">
        <v>33503</v>
      </c>
      <c r="B267" t="s">
        <v>9479</v>
      </c>
      <c r="C267" t="s">
        <v>9480</v>
      </c>
      <c r="D267" t="s">
        <v>32935</v>
      </c>
      <c r="E267" s="3" t="s">
        <v>33504</v>
      </c>
      <c r="F267" t="s">
        <v>112</v>
      </c>
      <c r="G267" t="s">
        <v>49</v>
      </c>
      <c r="H267" t="s">
        <v>755</v>
      </c>
      <c r="I267" t="s">
        <v>54</v>
      </c>
      <c r="J267" t="s">
        <v>53</v>
      </c>
      <c r="K267" t="s">
        <v>1024</v>
      </c>
      <c r="L267" s="16">
        <f>VLOOKUP(B267,'Input - companies list'!B:L,11,FALSE)</f>
        <v/>
      </c>
    </row>
    <row r="268" spans="1:12">
      <c r="A268" t="s">
        <v>33505</v>
      </c>
      <c r="B268" t="s">
        <v>9479</v>
      </c>
      <c r="C268" t="s">
        <v>9480</v>
      </c>
      <c r="D268" t="s">
        <v>32935</v>
      </c>
      <c r="E268" s="3" t="s">
        <v>33506</v>
      </c>
      <c r="F268" t="s">
        <v>67</v>
      </c>
      <c r="G268" t="s">
        <v>438</v>
      </c>
      <c r="H268" t="s">
        <v>8143</v>
      </c>
      <c r="I268" t="s">
        <v>54</v>
      </c>
      <c r="J268" t="s">
        <v>53</v>
      </c>
      <c r="K268" t="s">
        <v>1024</v>
      </c>
      <c r="L268" s="16">
        <f>VLOOKUP(B268,'Input - companies list'!B:L,11,FALSE)</f>
        <v/>
      </c>
    </row>
    <row r="269" spans="1:12">
      <c r="A269" t="s">
        <v>33507</v>
      </c>
      <c r="B269" t="s">
        <v>9479</v>
      </c>
      <c r="C269" t="s">
        <v>9480</v>
      </c>
      <c r="D269" t="s">
        <v>32935</v>
      </c>
      <c r="E269" s="3" t="s">
        <v>33508</v>
      </c>
      <c r="F269" t="s">
        <v>67</v>
      </c>
      <c r="G269" t="s">
        <v>5016</v>
      </c>
      <c r="H269" t="s">
        <v>32940</v>
      </c>
      <c r="I269" t="s">
        <v>54</v>
      </c>
      <c r="J269" t="s">
        <v>53</v>
      </c>
      <c r="K269" t="s">
        <v>1024</v>
      </c>
      <c r="L269" s="16">
        <f>VLOOKUP(B269,'Input - companies list'!B:L,11,FALSE)</f>
        <v/>
      </c>
    </row>
    <row r="270" spans="1:12">
      <c r="A270" t="s">
        <v>33509</v>
      </c>
      <c r="B270" t="s">
        <v>30130</v>
      </c>
      <c r="C270" t="s">
        <v>30131</v>
      </c>
      <c r="D270" t="s">
        <v>32935</v>
      </c>
      <c r="E270" s="3" t="s">
        <v>33014</v>
      </c>
      <c r="F270" t="s">
        <v>67</v>
      </c>
      <c r="G270" t="s">
        <v>5016</v>
      </c>
      <c r="H270" t="s">
        <v>32940</v>
      </c>
      <c r="I270" t="s">
        <v>54</v>
      </c>
      <c r="J270" t="s">
        <v>684</v>
      </c>
      <c r="K270" t="s">
        <v>30134</v>
      </c>
      <c r="L270" s="16">
        <f>VLOOKUP(B270,'Input - companies list'!B:L,11,FALSE)</f>
        <v/>
      </c>
    </row>
    <row r="271" spans="1:12">
      <c r="A271" t="s">
        <v>33510</v>
      </c>
      <c r="B271" t="s">
        <v>30130</v>
      </c>
      <c r="C271" t="s">
        <v>30131</v>
      </c>
      <c r="D271" t="s">
        <v>32935</v>
      </c>
      <c r="E271" s="3" t="s">
        <v>33511</v>
      </c>
      <c r="F271" t="s">
        <v>63</v>
      </c>
      <c r="G271" t="s">
        <v>255</v>
      </c>
      <c r="H271" t="s">
        <v>32940</v>
      </c>
      <c r="I271" t="s">
        <v>54</v>
      </c>
      <c r="J271" t="s">
        <v>684</v>
      </c>
      <c r="K271" t="s">
        <v>30134</v>
      </c>
      <c r="L271" s="16">
        <f>VLOOKUP(B271,'Input - companies list'!B:L,11,FALSE)</f>
        <v/>
      </c>
    </row>
    <row r="272" spans="1:12">
      <c r="A272" t="s">
        <v>33512</v>
      </c>
      <c r="B272" t="s">
        <v>30130</v>
      </c>
      <c r="C272" t="s">
        <v>30131</v>
      </c>
      <c r="D272" t="s">
        <v>32935</v>
      </c>
      <c r="E272" s="3" t="s">
        <v>33513</v>
      </c>
      <c r="F272" t="s">
        <v>63</v>
      </c>
      <c r="G272" t="s">
        <v>255</v>
      </c>
      <c r="H272" t="s">
        <v>32940</v>
      </c>
      <c r="I272" t="s">
        <v>54</v>
      </c>
      <c r="J272" t="s">
        <v>684</v>
      </c>
      <c r="K272" t="s">
        <v>30134</v>
      </c>
      <c r="L272" s="16">
        <f>VLOOKUP(B272,'Input - companies list'!B:L,11,FALSE)</f>
        <v/>
      </c>
    </row>
    <row r="273" spans="1:12">
      <c r="A273" t="s">
        <v>33514</v>
      </c>
      <c r="B273" t="s">
        <v>30130</v>
      </c>
      <c r="C273" t="s">
        <v>30131</v>
      </c>
      <c r="D273" t="s">
        <v>32935</v>
      </c>
      <c r="E273" s="3" t="s">
        <v>33515</v>
      </c>
      <c r="F273" t="s">
        <v>112</v>
      </c>
      <c r="G273" t="s">
        <v>49</v>
      </c>
      <c r="H273" t="s">
        <v>32940</v>
      </c>
      <c r="I273" t="s">
        <v>54</v>
      </c>
      <c r="J273" t="s">
        <v>684</v>
      </c>
      <c r="K273" t="s">
        <v>30134</v>
      </c>
      <c r="L273" s="16">
        <f>VLOOKUP(B273,'Input - companies list'!B:L,11,FALSE)</f>
        <v/>
      </c>
    </row>
    <row r="274" spans="1:12">
      <c r="A274" t="s">
        <v>33516</v>
      </c>
      <c r="B274" t="s">
        <v>30130</v>
      </c>
      <c r="C274" t="s">
        <v>30131</v>
      </c>
      <c r="D274" t="s">
        <v>32935</v>
      </c>
      <c r="E274" s="3" t="s">
        <v>33517</v>
      </c>
      <c r="F274" t="s">
        <v>63</v>
      </c>
      <c r="G274" t="s">
        <v>49</v>
      </c>
      <c r="H274" t="s">
        <v>32940</v>
      </c>
      <c r="I274" t="s">
        <v>54</v>
      </c>
      <c r="J274" t="s">
        <v>684</v>
      </c>
      <c r="K274" t="s">
        <v>30134</v>
      </c>
      <c r="L274" s="16">
        <f>VLOOKUP(B274,'Input - companies list'!B:L,11,FALSE)</f>
        <v/>
      </c>
    </row>
    <row r="275" spans="1:12">
      <c r="A275" t="s">
        <v>33518</v>
      </c>
      <c r="B275" t="s">
        <v>30130</v>
      </c>
      <c r="C275" t="s">
        <v>30131</v>
      </c>
      <c r="D275" t="s">
        <v>32935</v>
      </c>
      <c r="E275" s="3" t="s">
        <v>33519</v>
      </c>
      <c r="F275" t="s">
        <v>63</v>
      </c>
      <c r="G275" t="s">
        <v>98</v>
      </c>
      <c r="H275" t="s">
        <v>32940</v>
      </c>
      <c r="I275" t="s">
        <v>54</v>
      </c>
      <c r="J275" t="s">
        <v>684</v>
      </c>
      <c r="K275" t="s">
        <v>30134</v>
      </c>
      <c r="L275" s="16">
        <f>VLOOKUP(B275,'Input - companies list'!B:L,11,FALSE)</f>
        <v/>
      </c>
    </row>
    <row r="276" spans="1:12">
      <c r="A276" t="s">
        <v>33520</v>
      </c>
      <c r="B276" t="s">
        <v>30130</v>
      </c>
      <c r="C276" t="s">
        <v>30131</v>
      </c>
      <c r="D276" t="s">
        <v>32935</v>
      </c>
      <c r="E276" s="3" t="s">
        <v>33521</v>
      </c>
      <c r="F276" t="s">
        <v>93</v>
      </c>
      <c r="G276" t="s">
        <v>49</v>
      </c>
      <c r="H276" t="s">
        <v>32940</v>
      </c>
      <c r="I276" t="s">
        <v>54</v>
      </c>
      <c r="J276" t="s">
        <v>684</v>
      </c>
      <c r="K276" t="s">
        <v>30134</v>
      </c>
      <c r="L276" s="16">
        <f>VLOOKUP(B276,'Input - companies list'!B:L,11,FALSE)</f>
        <v/>
      </c>
    </row>
    <row r="277" spans="1:12">
      <c r="A277" t="s">
        <v>33522</v>
      </c>
      <c r="B277" t="s">
        <v>30130</v>
      </c>
      <c r="C277" t="s">
        <v>30131</v>
      </c>
      <c r="D277" t="s">
        <v>32935</v>
      </c>
      <c r="E277" s="3" t="s">
        <v>33523</v>
      </c>
      <c r="F277" t="s">
        <v>112</v>
      </c>
      <c r="G277" t="s">
        <v>49</v>
      </c>
      <c r="H277" t="s">
        <v>32940</v>
      </c>
      <c r="I277" t="s">
        <v>54</v>
      </c>
      <c r="J277" t="s">
        <v>684</v>
      </c>
      <c r="K277" t="s">
        <v>30134</v>
      </c>
      <c r="L277" s="16">
        <f>VLOOKUP(B277,'Input - companies list'!B:L,11,FALSE)</f>
        <v/>
      </c>
    </row>
    <row r="278" spans="1:12">
      <c r="A278" t="s">
        <v>33524</v>
      </c>
      <c r="B278" t="s">
        <v>30130</v>
      </c>
      <c r="C278" t="s">
        <v>30131</v>
      </c>
      <c r="D278" t="s">
        <v>32935</v>
      </c>
      <c r="E278" s="3" t="s">
        <v>33525</v>
      </c>
      <c r="F278" t="s">
        <v>93</v>
      </c>
      <c r="G278" t="s">
        <v>49</v>
      </c>
      <c r="H278" t="s">
        <v>32940</v>
      </c>
      <c r="I278" t="s">
        <v>54</v>
      </c>
      <c r="J278" t="s">
        <v>684</v>
      </c>
      <c r="K278" t="s">
        <v>30134</v>
      </c>
      <c r="L278" s="16">
        <f>VLOOKUP(B278,'Input - companies list'!B:L,11,FALSE)</f>
        <v/>
      </c>
    </row>
    <row r="279" spans="1:12">
      <c r="A279" t="s">
        <v>33526</v>
      </c>
      <c r="B279" t="s">
        <v>30130</v>
      </c>
      <c r="C279" t="s">
        <v>30131</v>
      </c>
      <c r="D279" t="s">
        <v>32935</v>
      </c>
      <c r="E279" s="3" t="s">
        <v>33527</v>
      </c>
      <c r="F279" t="s">
        <v>67</v>
      </c>
      <c r="G279" t="s">
        <v>255</v>
      </c>
      <c r="H279" t="s">
        <v>32940</v>
      </c>
      <c r="I279" t="s">
        <v>54</v>
      </c>
      <c r="J279" t="s">
        <v>684</v>
      </c>
      <c r="K279" t="s">
        <v>30134</v>
      </c>
      <c r="L279" s="16">
        <f>VLOOKUP(B279,'Input - companies list'!B:L,11,FALSE)</f>
        <v/>
      </c>
    </row>
    <row r="280" spans="1:12">
      <c r="A280" t="s">
        <v>33528</v>
      </c>
      <c r="B280" t="s">
        <v>30130</v>
      </c>
      <c r="C280" t="s">
        <v>30131</v>
      </c>
      <c r="D280" t="s">
        <v>32935</v>
      </c>
      <c r="E280" s="3" t="s">
        <v>33529</v>
      </c>
      <c r="F280" t="s">
        <v>112</v>
      </c>
      <c r="G280" t="s">
        <v>49</v>
      </c>
      <c r="H280" t="s">
        <v>32940</v>
      </c>
      <c r="I280" t="s">
        <v>54</v>
      </c>
      <c r="J280" t="s">
        <v>684</v>
      </c>
      <c r="K280" t="s">
        <v>30134</v>
      </c>
      <c r="L280" s="16">
        <f>VLOOKUP(B280,'Input - companies list'!B:L,11,FALSE)</f>
        <v/>
      </c>
    </row>
    <row r="281" spans="1:12">
      <c r="A281" t="s">
        <v>33530</v>
      </c>
      <c r="B281" s="2" t="s">
        <v>30130</v>
      </c>
      <c r="C281" t="s">
        <v>30131</v>
      </c>
      <c r="D281" t="s">
        <v>32935</v>
      </c>
      <c r="E281" s="3" t="s">
        <v>33113</v>
      </c>
      <c r="F281" t="s">
        <v>67</v>
      </c>
      <c r="G281" t="s">
        <v>49</v>
      </c>
      <c r="H281" t="s">
        <v>32940</v>
      </c>
      <c r="I281" t="s">
        <v>54</v>
      </c>
      <c r="J281" t="s">
        <v>684</v>
      </c>
      <c r="K281" t="s">
        <v>30134</v>
      </c>
      <c r="L281" s="16">
        <f>VLOOKUP(B281,'Input - companies list'!B:L,11,FALSE)</f>
        <v/>
      </c>
    </row>
    <row r="282" spans="1:12">
      <c r="A282" t="s">
        <v>33531</v>
      </c>
      <c r="B282" s="2" t="s">
        <v>7518</v>
      </c>
      <c r="C282" t="s">
        <v>7519</v>
      </c>
      <c r="D282" t="s">
        <v>84</v>
      </c>
      <c r="E282" s="3" t="s">
        <v>33532</v>
      </c>
      <c r="F282" t="s">
        <v>67</v>
      </c>
      <c r="G282" t="s">
        <v>98</v>
      </c>
      <c r="H282" t="s">
        <v>5060</v>
      </c>
      <c r="I282" t="s">
        <v>237</v>
      </c>
      <c r="J282" t="s">
        <v>7521</v>
      </c>
      <c r="K282" t="s">
        <v>7521</v>
      </c>
      <c r="L282" s="16">
        <f>VLOOKUP(B282,'Input - companies list'!B:L,11,FALSE)</f>
        <v/>
      </c>
    </row>
    <row r="283" spans="1:12">
      <c r="A283" t="s">
        <v>33533</v>
      </c>
      <c r="B283" s="2" t="s">
        <v>24478</v>
      </c>
      <c r="C283" t="s">
        <v>24479</v>
      </c>
      <c r="D283" t="s">
        <v>32935</v>
      </c>
      <c r="E283" s="3" t="s">
        <v>33534</v>
      </c>
      <c r="F283" t="s">
        <v>67</v>
      </c>
      <c r="G283" t="s">
        <v>438</v>
      </c>
      <c r="H283" t="s">
        <v>1026</v>
      </c>
      <c r="I283" t="s">
        <v>525</v>
      </c>
      <c r="J283" t="s"/>
      <c r="K283" t="s">
        <v>13490</v>
      </c>
      <c r="L283" s="16">
        <f>VLOOKUP(B283,'Input - companies list'!B:L,11,FALSE)</f>
        <v/>
      </c>
    </row>
    <row r="284" spans="1:12">
      <c r="A284" t="s">
        <v>33535</v>
      </c>
      <c r="B284" s="2" t="s">
        <v>18266</v>
      </c>
      <c r="C284" t="s">
        <v>18267</v>
      </c>
      <c r="D284" t="s">
        <v>32935</v>
      </c>
      <c r="E284" s="3" t="s">
        <v>33536</v>
      </c>
      <c r="F284" t="s">
        <v>67</v>
      </c>
      <c r="G284" t="s">
        <v>5016</v>
      </c>
      <c r="H284" t="s">
        <v>1675</v>
      </c>
      <c r="I284" t="s">
        <v>54</v>
      </c>
      <c r="J284" t="s">
        <v>53</v>
      </c>
      <c r="K284" t="s">
        <v>6358</v>
      </c>
      <c r="L284" s="16">
        <f>VLOOKUP(B284,'Input - companies list'!B:L,11,FALSE)</f>
        <v/>
      </c>
    </row>
    <row r="285" spans="1:12">
      <c r="A285" t="s">
        <v>33537</v>
      </c>
      <c r="B285" s="2" t="s">
        <v>18266</v>
      </c>
      <c r="C285" t="s">
        <v>18267</v>
      </c>
      <c r="D285" t="s">
        <v>32935</v>
      </c>
      <c r="E285" s="3" t="s">
        <v>33134</v>
      </c>
      <c r="F285" t="s">
        <v>93</v>
      </c>
      <c r="G285" t="s">
        <v>438</v>
      </c>
      <c r="H285" t="s">
        <v>1959</v>
      </c>
      <c r="I285" t="s">
        <v>54</v>
      </c>
      <c r="J285" t="s">
        <v>53</v>
      </c>
      <c r="K285" t="s">
        <v>6358</v>
      </c>
      <c r="L285" s="16">
        <f>VLOOKUP(B285,'Input - companies list'!B:L,11,FALSE)</f>
        <v/>
      </c>
    </row>
    <row r="286" spans="1:12">
      <c r="A286" t="s">
        <v>33538</v>
      </c>
      <c r="B286" s="2" t="s">
        <v>23021</v>
      </c>
      <c r="C286" t="s">
        <v>23022</v>
      </c>
      <c r="D286" t="s">
        <v>32935</v>
      </c>
      <c r="E286" s="3" t="s">
        <v>33539</v>
      </c>
      <c r="F286" t="s">
        <v>63</v>
      </c>
      <c r="G286" t="s">
        <v>98</v>
      </c>
      <c r="H286" t="s">
        <v>1675</v>
      </c>
      <c r="I286" t="s">
        <v>23026</v>
      </c>
      <c r="J286" t="s"/>
      <c r="K286" t="s">
        <v>23025</v>
      </c>
      <c r="L286" s="16">
        <f>VLOOKUP(B286,'Input - companies list'!B:L,11,FALSE)</f>
        <v/>
      </c>
    </row>
    <row r="287" spans="1:12">
      <c r="A287" t="s">
        <v>33540</v>
      </c>
      <c r="B287" s="2" t="s">
        <v>23021</v>
      </c>
      <c r="C287" t="s">
        <v>23022</v>
      </c>
      <c r="D287" t="s">
        <v>32935</v>
      </c>
      <c r="E287" s="3" t="s">
        <v>33541</v>
      </c>
      <c r="F287" t="s">
        <v>63</v>
      </c>
      <c r="G287" t="s">
        <v>49</v>
      </c>
      <c r="H287" t="s">
        <v>7742</v>
      </c>
      <c r="I287" t="s">
        <v>23026</v>
      </c>
      <c r="J287" t="s"/>
      <c r="K287" t="s">
        <v>23025</v>
      </c>
      <c r="L287" s="16">
        <f>VLOOKUP(B287,'Input - companies list'!B:L,11,FALSE)</f>
        <v/>
      </c>
    </row>
    <row r="288" spans="1:12">
      <c r="A288" t="s">
        <v>33542</v>
      </c>
      <c r="B288" s="2" t="s">
        <v>5970</v>
      </c>
      <c r="C288" t="s">
        <v>5971</v>
      </c>
      <c r="D288" t="s">
        <v>32935</v>
      </c>
      <c r="E288" s="3" t="s">
        <v>33543</v>
      </c>
      <c r="F288" t="s">
        <v>63</v>
      </c>
      <c r="G288" t="s">
        <v>98</v>
      </c>
      <c r="H288" t="s">
        <v>5975</v>
      </c>
      <c r="I288" t="s">
        <v>54</v>
      </c>
      <c r="J288" t="s">
        <v>513</v>
      </c>
      <c r="K288" t="s">
        <v>5974</v>
      </c>
      <c r="L288" s="16">
        <f>VLOOKUP(B288,'Input - companies list'!B:L,11,FALSE)</f>
        <v/>
      </c>
    </row>
    <row r="289" spans="1:12">
      <c r="A289" t="s">
        <v>33544</v>
      </c>
      <c r="B289" s="2" t="s">
        <v>5400</v>
      </c>
      <c r="C289" t="s">
        <v>1974</v>
      </c>
      <c r="D289" t="s">
        <v>32935</v>
      </c>
      <c r="E289" s="3" t="s">
        <v>33156</v>
      </c>
      <c r="F289" t="s">
        <v>63</v>
      </c>
      <c r="G289" t="s">
        <v>49</v>
      </c>
      <c r="H289" t="s">
        <v>32940</v>
      </c>
      <c r="I289" t="s">
        <v>54</v>
      </c>
      <c r="J289" t="s">
        <v>1293</v>
      </c>
      <c r="K289" t="s">
        <v>5403</v>
      </c>
      <c r="L289" s="16">
        <f>VLOOKUP(B289,'Input - companies list'!B:L,11,FALSE)</f>
        <v/>
      </c>
    </row>
    <row r="290" spans="1:12">
      <c r="A290" t="s">
        <v>33545</v>
      </c>
      <c r="B290" s="2" t="s">
        <v>5400</v>
      </c>
      <c r="C290" t="s">
        <v>1974</v>
      </c>
      <c r="D290" t="s">
        <v>32935</v>
      </c>
      <c r="E290" s="3" t="s">
        <v>33546</v>
      </c>
      <c r="F290" t="s">
        <v>112</v>
      </c>
      <c r="G290" t="s">
        <v>438</v>
      </c>
      <c r="H290" t="s">
        <v>32940</v>
      </c>
      <c r="I290" t="s">
        <v>54</v>
      </c>
      <c r="J290" t="s">
        <v>1293</v>
      </c>
      <c r="K290" t="s">
        <v>5403</v>
      </c>
      <c r="L290" s="16">
        <f>VLOOKUP(B290,'Input - companies list'!B:L,11,FALSE)</f>
        <v/>
      </c>
    </row>
    <row r="291" spans="1:12">
      <c r="A291" t="s">
        <v>33547</v>
      </c>
      <c r="B291" s="2" t="s">
        <v>5400</v>
      </c>
      <c r="C291" t="s">
        <v>1974</v>
      </c>
      <c r="D291" t="s">
        <v>32935</v>
      </c>
      <c r="E291" s="3" t="s">
        <v>33548</v>
      </c>
      <c r="F291" t="s">
        <v>112</v>
      </c>
      <c r="G291" t="s">
        <v>98</v>
      </c>
      <c r="H291" t="s">
        <v>32940</v>
      </c>
      <c r="I291" t="s">
        <v>54</v>
      </c>
      <c r="J291" t="s">
        <v>1293</v>
      </c>
      <c r="K291" t="s">
        <v>5403</v>
      </c>
      <c r="L291" s="16">
        <f>VLOOKUP(B291,'Input - companies list'!B:L,11,FALSE)</f>
        <v/>
      </c>
    </row>
    <row r="292" spans="1:12">
      <c r="A292" t="s">
        <v>33549</v>
      </c>
      <c r="B292" s="2" t="s">
        <v>5400</v>
      </c>
      <c r="C292" t="s">
        <v>1974</v>
      </c>
      <c r="D292" t="s">
        <v>32935</v>
      </c>
      <c r="E292" s="3" t="s">
        <v>33550</v>
      </c>
      <c r="F292" t="s">
        <v>93</v>
      </c>
      <c r="G292" t="s">
        <v>98</v>
      </c>
      <c r="H292" t="s">
        <v>32940</v>
      </c>
      <c r="I292" t="s">
        <v>54</v>
      </c>
      <c r="J292" t="s">
        <v>1293</v>
      </c>
      <c r="K292" t="s">
        <v>5403</v>
      </c>
      <c r="L292" s="16">
        <f>VLOOKUP(B292,'Input - companies list'!B:L,11,FALSE)</f>
        <v/>
      </c>
    </row>
    <row r="293" spans="1:12">
      <c r="A293" t="s">
        <v>33551</v>
      </c>
      <c r="B293" s="2" t="s">
        <v>5400</v>
      </c>
      <c r="C293" t="s">
        <v>1974</v>
      </c>
      <c r="D293" t="s">
        <v>32935</v>
      </c>
      <c r="E293" s="3" t="s">
        <v>33552</v>
      </c>
      <c r="F293" t="s">
        <v>93</v>
      </c>
      <c r="G293" t="s">
        <v>98</v>
      </c>
      <c r="H293" t="s">
        <v>5404</v>
      </c>
      <c r="I293" t="s">
        <v>54</v>
      </c>
      <c r="J293" t="s">
        <v>1293</v>
      </c>
      <c r="K293" t="s">
        <v>5403</v>
      </c>
      <c r="L293" s="16">
        <f>VLOOKUP(B293,'Input - companies list'!B:L,11,FALSE)</f>
        <v/>
      </c>
    </row>
    <row r="294" spans="1:12">
      <c r="A294" s="2" t="s">
        <v>33553</v>
      </c>
      <c r="B294" t="s">
        <v>5400</v>
      </c>
      <c r="C294" t="s">
        <v>1974</v>
      </c>
      <c r="D294" t="s">
        <v>32935</v>
      </c>
      <c r="E294" s="3" t="s">
        <v>33554</v>
      </c>
      <c r="F294" t="s">
        <v>93</v>
      </c>
      <c r="G294" t="s">
        <v>49</v>
      </c>
      <c r="H294" t="s">
        <v>32940</v>
      </c>
      <c r="I294" t="s">
        <v>54</v>
      </c>
      <c r="J294" t="s">
        <v>1293</v>
      </c>
      <c r="K294" t="s">
        <v>5403</v>
      </c>
      <c r="L294" s="16">
        <f>VLOOKUP(B294,'Input - companies list'!B:L,11,FALSE)</f>
        <v/>
      </c>
    </row>
    <row r="295" spans="1:12">
      <c r="A295" t="s">
        <v>33555</v>
      </c>
      <c r="B295" t="s">
        <v>23372</v>
      </c>
      <c r="C295" t="s">
        <v>23373</v>
      </c>
      <c r="D295" t="s">
        <v>32935</v>
      </c>
      <c r="E295" s="3" t="s">
        <v>33110</v>
      </c>
      <c r="F295" t="s">
        <v>63</v>
      </c>
      <c r="G295" t="s">
        <v>49</v>
      </c>
      <c r="H295" t="s">
        <v>23376</v>
      </c>
      <c r="I295" t="s">
        <v>714</v>
      </c>
      <c r="J295" t="s">
        <v>713</v>
      </c>
      <c r="K295" t="s">
        <v>6260</v>
      </c>
      <c r="L295" s="16">
        <f>VLOOKUP(B295,'Input - companies list'!B:L,11,FALSE)</f>
        <v/>
      </c>
    </row>
    <row r="296" spans="1:12">
      <c r="A296" t="s">
        <v>33556</v>
      </c>
      <c r="B296" t="s">
        <v>23372</v>
      </c>
      <c r="C296" t="s">
        <v>23373</v>
      </c>
      <c r="D296" t="s">
        <v>772</v>
      </c>
      <c r="E296" s="3" t="s">
        <v>33557</v>
      </c>
      <c r="F296" t="s">
        <v>63</v>
      </c>
      <c r="G296" t="s">
        <v>49</v>
      </c>
      <c r="H296" t="s">
        <v>23378</v>
      </c>
      <c r="I296" t="s">
        <v>714</v>
      </c>
      <c r="J296" t="s">
        <v>713</v>
      </c>
      <c r="K296" t="s">
        <v>6260</v>
      </c>
      <c r="L296" s="16">
        <f>VLOOKUP(B296,'Input - companies list'!B:L,11,FALSE)</f>
        <v/>
      </c>
    </row>
    <row r="297" spans="1:12">
      <c r="A297" t="s">
        <v>33558</v>
      </c>
      <c r="B297" t="s">
        <v>2992</v>
      </c>
      <c r="C297" t="s">
        <v>2993</v>
      </c>
      <c r="D297" t="s">
        <v>32935</v>
      </c>
      <c r="E297" s="3" t="s">
        <v>33021</v>
      </c>
      <c r="F297" t="s">
        <v>112</v>
      </c>
      <c r="G297" t="s">
        <v>438</v>
      </c>
      <c r="H297" t="s">
        <v>32940</v>
      </c>
      <c r="I297" t="s">
        <v>2975</v>
      </c>
      <c r="J297" t="s"/>
      <c r="K297" t="s">
        <v>2975</v>
      </c>
      <c r="L297" s="16">
        <f>VLOOKUP(B297,'Input - companies list'!B:L,11,FALSE)</f>
        <v/>
      </c>
    </row>
    <row r="298" spans="1:12">
      <c r="A298" t="s">
        <v>33559</v>
      </c>
      <c r="B298" t="s">
        <v>9825</v>
      </c>
      <c r="C298" t="s">
        <v>9826</v>
      </c>
      <c r="D298" t="s">
        <v>32935</v>
      </c>
      <c r="E298" s="3" t="s">
        <v>33560</v>
      </c>
      <c r="F298" t="s">
        <v>67</v>
      </c>
      <c r="G298" t="s">
        <v>49</v>
      </c>
      <c r="H298" t="s">
        <v>9828</v>
      </c>
      <c r="I298" t="s">
        <v>525</v>
      </c>
      <c r="J298" t="s"/>
      <c r="K298" t="s">
        <v>1249</v>
      </c>
      <c r="L298" s="16">
        <f>VLOOKUP(B298,'Input - companies list'!B:L,11,FALSE)</f>
        <v/>
      </c>
    </row>
    <row r="299" spans="1:12">
      <c r="A299" t="s">
        <v>33561</v>
      </c>
      <c r="B299" t="s">
        <v>22319</v>
      </c>
      <c r="C299" t="s">
        <v>22320</v>
      </c>
      <c r="D299" t="s">
        <v>32935</v>
      </c>
      <c r="E299" s="3" t="s">
        <v>33562</v>
      </c>
      <c r="F299" t="s">
        <v>67</v>
      </c>
      <c r="G299" t="s">
        <v>49</v>
      </c>
      <c r="H299" t="s">
        <v>32940</v>
      </c>
      <c r="I299" t="s">
        <v>54</v>
      </c>
      <c r="J299" t="s">
        <v>5247</v>
      </c>
      <c r="K299" t="s">
        <v>7191</v>
      </c>
      <c r="L299" s="16">
        <f>VLOOKUP(B299,'Input - companies list'!B:L,11,FALSE)</f>
        <v/>
      </c>
    </row>
    <row r="300" spans="1:12">
      <c r="A300" t="s">
        <v>33563</v>
      </c>
      <c r="B300" t="s">
        <v>28674</v>
      </c>
      <c r="C300" t="s">
        <v>28675</v>
      </c>
      <c r="D300" t="s">
        <v>32935</v>
      </c>
      <c r="E300" s="3" t="s">
        <v>33564</v>
      </c>
      <c r="F300" t="s">
        <v>112</v>
      </c>
      <c r="G300" t="s">
        <v>255</v>
      </c>
      <c r="H300" t="s">
        <v>33565</v>
      </c>
      <c r="I300" t="s">
        <v>54</v>
      </c>
      <c r="J300" t="s">
        <v>53</v>
      </c>
      <c r="K300" t="s">
        <v>954</v>
      </c>
      <c r="L300" s="16">
        <f>VLOOKUP(B300,'Input - companies list'!B:L,11,FALSE)</f>
        <v/>
      </c>
    </row>
    <row r="301" spans="1:12">
      <c r="A301" t="s">
        <v>33566</v>
      </c>
      <c r="B301" t="s">
        <v>28674</v>
      </c>
      <c r="C301" t="s">
        <v>28675</v>
      </c>
      <c r="D301" t="s">
        <v>32935</v>
      </c>
      <c r="E301" s="3" t="s">
        <v>33567</v>
      </c>
      <c r="F301" t="s">
        <v>63</v>
      </c>
      <c r="G301" t="s">
        <v>5016</v>
      </c>
      <c r="H301" t="s">
        <v>32940</v>
      </c>
      <c r="I301" t="s">
        <v>54</v>
      </c>
      <c r="J301" t="s">
        <v>53</v>
      </c>
      <c r="K301" t="s">
        <v>954</v>
      </c>
      <c r="L301" s="16">
        <f>VLOOKUP(B301,'Input - companies list'!B:L,11,FALSE)</f>
        <v/>
      </c>
    </row>
    <row r="302" spans="1:12">
      <c r="A302" t="s">
        <v>33568</v>
      </c>
      <c r="B302" t="s">
        <v>28674</v>
      </c>
      <c r="C302" t="s">
        <v>28675</v>
      </c>
      <c r="D302" t="s">
        <v>32935</v>
      </c>
      <c r="E302" s="3" t="s">
        <v>33569</v>
      </c>
      <c r="F302" t="s">
        <v>112</v>
      </c>
      <c r="G302" t="s">
        <v>98</v>
      </c>
      <c r="H302" t="s">
        <v>8143</v>
      </c>
      <c r="I302" t="s">
        <v>54</v>
      </c>
      <c r="J302" t="s">
        <v>53</v>
      </c>
      <c r="K302" t="s">
        <v>954</v>
      </c>
      <c r="L302" s="16">
        <f>VLOOKUP(B302,'Input - companies list'!B:L,11,FALSE)</f>
        <v/>
      </c>
    </row>
    <row r="303" spans="1:12">
      <c r="A303" t="s">
        <v>33570</v>
      </c>
      <c r="B303" t="s">
        <v>28674</v>
      </c>
      <c r="C303" t="s">
        <v>28675</v>
      </c>
      <c r="D303" t="s">
        <v>32935</v>
      </c>
      <c r="E303" s="3" t="s">
        <v>33571</v>
      </c>
      <c r="F303" t="s">
        <v>112</v>
      </c>
      <c r="G303" t="s">
        <v>49</v>
      </c>
      <c r="H303" t="s">
        <v>33572</v>
      </c>
      <c r="I303" t="s">
        <v>54</v>
      </c>
      <c r="J303" t="s">
        <v>53</v>
      </c>
      <c r="K303" t="s">
        <v>954</v>
      </c>
      <c r="L303" s="16">
        <f>VLOOKUP(B303,'Input - companies list'!B:L,11,FALSE)</f>
        <v/>
      </c>
    </row>
    <row r="304" spans="1:12">
      <c r="A304" t="s">
        <v>33573</v>
      </c>
      <c r="B304" t="s">
        <v>5473</v>
      </c>
      <c r="C304" t="s">
        <v>33574</v>
      </c>
      <c r="D304" t="s">
        <v>772</v>
      </c>
      <c r="E304" s="3" t="s">
        <v>33575</v>
      </c>
      <c r="F304" t="s">
        <v>93</v>
      </c>
      <c r="G304" t="s">
        <v>49</v>
      </c>
      <c r="H304" t="s">
        <v>33576</v>
      </c>
      <c r="I304" t="s">
        <v>4255</v>
      </c>
      <c r="J304" t="s">
        <v>4913</v>
      </c>
      <c r="K304" t="s">
        <v>5477</v>
      </c>
      <c r="L304" s="16">
        <f>VLOOKUP(B304,'Input - companies list'!B:L,11,FALSE)</f>
        <v/>
      </c>
    </row>
    <row r="305" spans="1:12">
      <c r="A305" t="s">
        <v>33577</v>
      </c>
      <c r="B305" t="s">
        <v>8367</v>
      </c>
      <c r="C305" t="s">
        <v>8368</v>
      </c>
      <c r="D305" t="s">
        <v>32935</v>
      </c>
      <c r="E305" s="3" t="s">
        <v>33319</v>
      </c>
      <c r="F305" t="s">
        <v>67</v>
      </c>
      <c r="G305" t="s">
        <v>49</v>
      </c>
      <c r="H305" t="s">
        <v>529</v>
      </c>
      <c r="I305" t="s">
        <v>188</v>
      </c>
      <c r="J305" t="s">
        <v>187</v>
      </c>
      <c r="K305" t="s">
        <v>4508</v>
      </c>
      <c r="L305" s="16">
        <f>VLOOKUP(B305,'Input - companies list'!B:L,11,FALSE)</f>
        <v/>
      </c>
    </row>
    <row r="306" spans="1:12">
      <c r="A306" t="s">
        <v>33578</v>
      </c>
      <c r="B306" t="s">
        <v>8367</v>
      </c>
      <c r="C306" t="s">
        <v>8368</v>
      </c>
      <c r="D306" t="s">
        <v>32935</v>
      </c>
      <c r="E306" s="3" t="s">
        <v>33579</v>
      </c>
      <c r="F306" t="s">
        <v>67</v>
      </c>
      <c r="G306" t="s">
        <v>49</v>
      </c>
      <c r="H306" t="s">
        <v>1959</v>
      </c>
      <c r="I306" t="s">
        <v>188</v>
      </c>
      <c r="J306" t="s">
        <v>187</v>
      </c>
      <c r="K306" t="s">
        <v>4508</v>
      </c>
      <c r="L306" s="16">
        <f>VLOOKUP(B306,'Input - companies list'!B:L,11,FALSE)</f>
        <v/>
      </c>
    </row>
    <row r="307" spans="1:12">
      <c r="A307" t="s">
        <v>33580</v>
      </c>
      <c r="B307" t="s">
        <v>12392</v>
      </c>
      <c r="C307" t="s">
        <v>12393</v>
      </c>
      <c r="D307" t="s">
        <v>32935</v>
      </c>
      <c r="E307" s="3" t="s">
        <v>33134</v>
      </c>
      <c r="F307" t="s">
        <v>93</v>
      </c>
      <c r="G307" t="s">
        <v>438</v>
      </c>
      <c r="H307" t="s">
        <v>12397</v>
      </c>
      <c r="I307" t="s">
        <v>354</v>
      </c>
      <c r="J307" t="s">
        <v>2491</v>
      </c>
      <c r="K307" t="s">
        <v>12396</v>
      </c>
      <c r="L307" s="16">
        <f>VLOOKUP(B307,'Input - companies list'!B:L,11,FALSE)</f>
        <v/>
      </c>
    </row>
    <row r="308" spans="1:12">
      <c r="A308" t="s">
        <v>33581</v>
      </c>
      <c r="B308" t="s">
        <v>12392</v>
      </c>
      <c r="C308" t="s">
        <v>12393</v>
      </c>
      <c r="D308" t="s">
        <v>84</v>
      </c>
      <c r="E308" s="3" t="s">
        <v>33582</v>
      </c>
      <c r="F308" t="s">
        <v>67</v>
      </c>
      <c r="G308" t="s">
        <v>5016</v>
      </c>
      <c r="H308" t="s">
        <v>32940</v>
      </c>
      <c r="I308" t="s">
        <v>354</v>
      </c>
      <c r="J308" t="s">
        <v>2491</v>
      </c>
      <c r="K308" t="s">
        <v>12396</v>
      </c>
      <c r="L308" s="16">
        <f>VLOOKUP(B308,'Input - companies list'!B:L,11,FALSE)</f>
        <v/>
      </c>
    </row>
    <row r="309" spans="1:12">
      <c r="A309" t="s">
        <v>33583</v>
      </c>
      <c r="B309" t="s">
        <v>11216</v>
      </c>
      <c r="C309" t="s">
        <v>11217</v>
      </c>
      <c r="D309" t="s">
        <v>84</v>
      </c>
      <c r="E309" s="3" t="s">
        <v>33211</v>
      </c>
      <c r="F309" t="s">
        <v>67</v>
      </c>
      <c r="G309" t="s">
        <v>49</v>
      </c>
      <c r="H309" t="s">
        <v>4058</v>
      </c>
      <c r="I309" t="s">
        <v>54</v>
      </c>
      <c r="J309" t="s">
        <v>8785</v>
      </c>
      <c r="K309" t="s">
        <v>11220</v>
      </c>
      <c r="L309" s="16">
        <f>VLOOKUP(B309,'Input - companies list'!B:L,11,FALSE)</f>
        <v/>
      </c>
    </row>
    <row r="310" spans="1:12">
      <c r="A310" t="s">
        <v>33584</v>
      </c>
      <c r="B310" t="s">
        <v>7694</v>
      </c>
      <c r="C310" t="s">
        <v>7695</v>
      </c>
      <c r="D310" t="s">
        <v>32935</v>
      </c>
      <c r="E310" s="3" t="s">
        <v>33585</v>
      </c>
      <c r="F310" t="s">
        <v>93</v>
      </c>
      <c r="G310" t="s">
        <v>5016</v>
      </c>
      <c r="H310" t="s">
        <v>32940</v>
      </c>
      <c r="I310" t="s">
        <v>54</v>
      </c>
      <c r="J310" t="s">
        <v>898</v>
      </c>
      <c r="K310" t="s">
        <v>7698</v>
      </c>
      <c r="L310" s="16">
        <f>VLOOKUP(B310,'Input - companies list'!B:L,11,FALSE)</f>
        <v/>
      </c>
    </row>
    <row r="311" spans="1:12">
      <c r="A311" t="s">
        <v>33586</v>
      </c>
      <c r="B311" t="s">
        <v>16418</v>
      </c>
      <c r="C311" t="s">
        <v>16419</v>
      </c>
      <c r="D311" t="s">
        <v>32935</v>
      </c>
      <c r="E311" s="3" t="s">
        <v>33587</v>
      </c>
      <c r="F311" t="s">
        <v>67</v>
      </c>
      <c r="G311" t="s">
        <v>5016</v>
      </c>
      <c r="H311" t="s">
        <v>16423</v>
      </c>
      <c r="I311" t="s">
        <v>237</v>
      </c>
      <c r="J311" t="s">
        <v>236</v>
      </c>
      <c r="K311" t="s">
        <v>16422</v>
      </c>
      <c r="L311" s="16">
        <f>VLOOKUP(B311,'Input - companies list'!B:L,11,FALSE)</f>
        <v/>
      </c>
    </row>
    <row r="312" spans="1:12">
      <c r="A312" t="s">
        <v>33588</v>
      </c>
      <c r="B312" t="s">
        <v>27939</v>
      </c>
      <c r="C312" t="s">
        <v>27940</v>
      </c>
      <c r="D312" t="s">
        <v>32935</v>
      </c>
      <c r="E312" s="3" t="s">
        <v>33589</v>
      </c>
      <c r="F312" t="s">
        <v>93</v>
      </c>
      <c r="G312" t="s">
        <v>438</v>
      </c>
      <c r="H312" t="s">
        <v>7742</v>
      </c>
      <c r="I312" t="s">
        <v>54</v>
      </c>
      <c r="J312" t="s">
        <v>53</v>
      </c>
      <c r="K312" t="s">
        <v>1519</v>
      </c>
      <c r="L312" s="16">
        <f>VLOOKUP(B312,'Input - companies list'!B:L,11,FALSE)</f>
        <v/>
      </c>
    </row>
    <row r="313" spans="1:12">
      <c r="A313" t="s">
        <v>33590</v>
      </c>
      <c r="B313" t="s">
        <v>20468</v>
      </c>
      <c r="C313" t="s">
        <v>20469</v>
      </c>
      <c r="D313" t="s">
        <v>32935</v>
      </c>
      <c r="E313" s="3" t="s">
        <v>33591</v>
      </c>
      <c r="F313" t="s">
        <v>93</v>
      </c>
      <c r="G313" t="s">
        <v>438</v>
      </c>
      <c r="H313" t="s">
        <v>32940</v>
      </c>
      <c r="I313" t="s">
        <v>2975</v>
      </c>
      <c r="J313" t="s"/>
      <c r="K313" t="s">
        <v>2975</v>
      </c>
      <c r="L313" s="16">
        <f>VLOOKUP(B313,'Input - companies list'!B:L,11,FALSE)</f>
        <v/>
      </c>
    </row>
    <row r="314" spans="1:12">
      <c r="A314" t="s">
        <v>33592</v>
      </c>
      <c r="B314" t="s">
        <v>24250</v>
      </c>
      <c r="C314" t="s">
        <v>24251</v>
      </c>
      <c r="D314" t="s">
        <v>84</v>
      </c>
      <c r="E314" s="3" t="s">
        <v>33021</v>
      </c>
      <c r="F314" t="s">
        <v>112</v>
      </c>
      <c r="G314" t="s">
        <v>438</v>
      </c>
      <c r="H314" t="s">
        <v>32940</v>
      </c>
      <c r="I314" t="s">
        <v>237</v>
      </c>
      <c r="J314" t="s">
        <v>623</v>
      </c>
      <c r="K314" t="s">
        <v>9096</v>
      </c>
      <c r="L314" s="16">
        <f>VLOOKUP(B314,'Input - companies list'!B:L,11,FALSE)</f>
        <v/>
      </c>
    </row>
    <row r="315" spans="1:12">
      <c r="A315" t="s">
        <v>33593</v>
      </c>
      <c r="B315" t="s">
        <v>6706</v>
      </c>
      <c r="C315" t="s">
        <v>6707</v>
      </c>
      <c r="D315" t="s">
        <v>32935</v>
      </c>
      <c r="E315" s="3" t="s">
        <v>33594</v>
      </c>
      <c r="F315" t="s">
        <v>112</v>
      </c>
      <c r="G315" t="s">
        <v>98</v>
      </c>
      <c r="H315" t="s">
        <v>33595</v>
      </c>
      <c r="I315" t="s">
        <v>54</v>
      </c>
      <c r="J315" t="s">
        <v>1115</v>
      </c>
      <c r="K315" t="s">
        <v>1114</v>
      </c>
      <c r="L315" s="16">
        <f>VLOOKUP(B315,'Input - companies list'!B:L,11,FALSE)</f>
        <v/>
      </c>
    </row>
    <row r="316" spans="1:12">
      <c r="A316" t="s">
        <v>33596</v>
      </c>
      <c r="B316" t="s">
        <v>6706</v>
      </c>
      <c r="C316" t="s">
        <v>6707</v>
      </c>
      <c r="D316" t="s">
        <v>32935</v>
      </c>
      <c r="E316" s="3" t="s">
        <v>33597</v>
      </c>
      <c r="F316" t="s">
        <v>93</v>
      </c>
      <c r="G316" t="s">
        <v>49</v>
      </c>
      <c r="H316" t="s">
        <v>32940</v>
      </c>
      <c r="I316" t="s">
        <v>54</v>
      </c>
      <c r="J316" t="s">
        <v>1115</v>
      </c>
      <c r="K316" t="s">
        <v>1114</v>
      </c>
      <c r="L316" s="16">
        <f>VLOOKUP(B316,'Input - companies list'!B:L,11,FALSE)</f>
        <v/>
      </c>
    </row>
    <row r="317" spans="1:12">
      <c r="A317" t="s">
        <v>33598</v>
      </c>
      <c r="B317" t="s">
        <v>6706</v>
      </c>
      <c r="C317" t="s">
        <v>6707</v>
      </c>
      <c r="D317" t="s">
        <v>32935</v>
      </c>
      <c r="E317" s="3" t="s">
        <v>33599</v>
      </c>
      <c r="F317" t="s">
        <v>63</v>
      </c>
      <c r="G317" t="s">
        <v>49</v>
      </c>
      <c r="H317" t="s">
        <v>33600</v>
      </c>
      <c r="I317" t="s">
        <v>54</v>
      </c>
      <c r="J317" t="s">
        <v>1115</v>
      </c>
      <c r="K317" t="s">
        <v>1114</v>
      </c>
      <c r="L317" s="16">
        <f>VLOOKUP(B317,'Input - companies list'!B:L,11,FALSE)</f>
        <v/>
      </c>
    </row>
    <row r="318" spans="1:12">
      <c r="A318" t="s">
        <v>33601</v>
      </c>
      <c r="B318" t="s">
        <v>31158</v>
      </c>
      <c r="C318" t="s">
        <v>31159</v>
      </c>
      <c r="D318" t="s">
        <v>32935</v>
      </c>
      <c r="E318" s="3" t="s">
        <v>33504</v>
      </c>
      <c r="F318" t="s">
        <v>112</v>
      </c>
      <c r="G318" t="s">
        <v>49</v>
      </c>
      <c r="H318" t="s">
        <v>32940</v>
      </c>
      <c r="I318" t="s">
        <v>188</v>
      </c>
      <c r="J318" t="s">
        <v>795</v>
      </c>
      <c r="K318" t="s">
        <v>5618</v>
      </c>
      <c r="L318" s="16">
        <f>VLOOKUP(B318,'Input - companies list'!B:L,11,FALSE)</f>
        <v/>
      </c>
    </row>
    <row r="319" spans="1:12">
      <c r="A319" t="s">
        <v>33602</v>
      </c>
      <c r="B319" s="2" t="s">
        <v>31158</v>
      </c>
      <c r="C319" t="s">
        <v>31159</v>
      </c>
      <c r="D319" t="s">
        <v>32935</v>
      </c>
      <c r="E319" s="3" t="s">
        <v>33352</v>
      </c>
      <c r="F319" t="s">
        <v>67</v>
      </c>
      <c r="G319" t="s">
        <v>49</v>
      </c>
      <c r="H319" t="s">
        <v>32940</v>
      </c>
      <c r="I319" t="s">
        <v>188</v>
      </c>
      <c r="J319" t="s">
        <v>795</v>
      </c>
      <c r="K319" t="s">
        <v>5618</v>
      </c>
      <c r="L319" s="16">
        <f>VLOOKUP(B319,'Input - companies list'!B:L,11,FALSE)</f>
        <v/>
      </c>
    </row>
    <row r="320" spans="1:12">
      <c r="A320" t="s">
        <v>33603</v>
      </c>
      <c r="B320" t="s">
        <v>31158</v>
      </c>
      <c r="C320" t="s">
        <v>31159</v>
      </c>
      <c r="D320" t="s">
        <v>32935</v>
      </c>
      <c r="E320" s="3" t="s">
        <v>33604</v>
      </c>
      <c r="F320" t="s">
        <v>112</v>
      </c>
      <c r="G320" t="s">
        <v>5016</v>
      </c>
      <c r="H320" t="s">
        <v>32940</v>
      </c>
      <c r="I320" t="s">
        <v>188</v>
      </c>
      <c r="J320" t="s">
        <v>795</v>
      </c>
      <c r="K320" t="s">
        <v>5618</v>
      </c>
      <c r="L320" s="16">
        <f>VLOOKUP(B320,'Input - companies list'!B:L,11,FALSE)</f>
        <v/>
      </c>
    </row>
    <row r="321" spans="1:12">
      <c r="A321" t="s">
        <v>33605</v>
      </c>
      <c r="B321" t="s">
        <v>31158</v>
      </c>
      <c r="C321" t="s">
        <v>31159</v>
      </c>
      <c r="D321" t="s">
        <v>32935</v>
      </c>
      <c r="E321" s="3" t="s">
        <v>33321</v>
      </c>
      <c r="F321" t="s">
        <v>93</v>
      </c>
      <c r="G321" t="s">
        <v>438</v>
      </c>
      <c r="H321" t="s">
        <v>32940</v>
      </c>
      <c r="I321" t="s">
        <v>188</v>
      </c>
      <c r="J321" t="s">
        <v>795</v>
      </c>
      <c r="K321" t="s">
        <v>5618</v>
      </c>
      <c r="L321" s="16">
        <f>VLOOKUP(B321,'Input - companies list'!B:L,11,FALSE)</f>
        <v/>
      </c>
    </row>
    <row r="322" spans="1:12">
      <c r="A322" t="s">
        <v>33606</v>
      </c>
      <c r="B322" t="s">
        <v>5648</v>
      </c>
      <c r="C322" t="s">
        <v>5649</v>
      </c>
      <c r="D322" t="s">
        <v>32935</v>
      </c>
      <c r="E322" s="3" t="s">
        <v>33607</v>
      </c>
      <c r="F322" t="s">
        <v>112</v>
      </c>
      <c r="G322" t="s">
        <v>438</v>
      </c>
      <c r="H322" t="s">
        <v>32940</v>
      </c>
      <c r="I322" t="s">
        <v>453</v>
      </c>
      <c r="J322" t="s">
        <v>2876</v>
      </c>
      <c r="K322" t="s">
        <v>883</v>
      </c>
      <c r="L322" s="16">
        <f>VLOOKUP(B322,'Input - companies list'!B:L,11,FALSE)</f>
        <v/>
      </c>
    </row>
    <row r="323" spans="1:12">
      <c r="A323" t="s">
        <v>33608</v>
      </c>
      <c r="B323" t="s">
        <v>5648</v>
      </c>
      <c r="C323" t="s">
        <v>5649</v>
      </c>
      <c r="D323" t="s">
        <v>32935</v>
      </c>
      <c r="E323" s="3" t="s">
        <v>33609</v>
      </c>
      <c r="F323" t="s">
        <v>112</v>
      </c>
      <c r="G323" t="s">
        <v>5016</v>
      </c>
      <c r="H323" t="s">
        <v>32940</v>
      </c>
      <c r="I323" t="s">
        <v>453</v>
      </c>
      <c r="J323" t="s">
        <v>2876</v>
      </c>
      <c r="K323" t="s">
        <v>883</v>
      </c>
      <c r="L323" s="16">
        <f>VLOOKUP(B323,'Input - companies list'!B:L,11,FALSE)</f>
        <v/>
      </c>
    </row>
    <row r="324" spans="1:12">
      <c r="A324" t="s">
        <v>33610</v>
      </c>
      <c r="B324" s="2" t="s">
        <v>5648</v>
      </c>
      <c r="C324" t="s">
        <v>5649</v>
      </c>
      <c r="D324" t="s">
        <v>32935</v>
      </c>
      <c r="E324" s="3" t="s">
        <v>33611</v>
      </c>
      <c r="F324" t="s">
        <v>63</v>
      </c>
      <c r="G324" t="s">
        <v>5016</v>
      </c>
      <c r="H324" t="s">
        <v>32940</v>
      </c>
      <c r="I324" t="s">
        <v>453</v>
      </c>
      <c r="J324" t="s">
        <v>2876</v>
      </c>
      <c r="K324" t="s">
        <v>883</v>
      </c>
      <c r="L324" s="16">
        <f>VLOOKUP(B324,'Input - companies list'!B:L,11,FALSE)</f>
        <v/>
      </c>
    </row>
    <row r="325" spans="1:12">
      <c r="A325" t="s">
        <v>33612</v>
      </c>
      <c r="B325" t="s">
        <v>5648</v>
      </c>
      <c r="C325" t="s">
        <v>5649</v>
      </c>
      <c r="D325" t="s">
        <v>32935</v>
      </c>
      <c r="E325" s="3" t="s">
        <v>33613</v>
      </c>
      <c r="F325" t="s">
        <v>93</v>
      </c>
      <c r="G325" t="s">
        <v>5016</v>
      </c>
      <c r="H325" t="s">
        <v>32940</v>
      </c>
      <c r="I325" t="s">
        <v>453</v>
      </c>
      <c r="J325" t="s">
        <v>2876</v>
      </c>
      <c r="K325" t="s">
        <v>883</v>
      </c>
      <c r="L325" s="16">
        <f>VLOOKUP(B325,'Input - companies list'!B:L,11,FALSE)</f>
        <v/>
      </c>
    </row>
    <row r="326" spans="1:12">
      <c r="A326" t="s">
        <v>33614</v>
      </c>
      <c r="B326" t="s">
        <v>14887</v>
      </c>
      <c r="C326" t="s">
        <v>14888</v>
      </c>
      <c r="D326" t="s">
        <v>32935</v>
      </c>
      <c r="E326" t="s">
        <v>33615</v>
      </c>
      <c r="F326" t="s">
        <v>63</v>
      </c>
      <c r="G326" t="s">
        <v>49</v>
      </c>
      <c r="H326" t="s">
        <v>9483</v>
      </c>
      <c r="I326" t="s">
        <v>54</v>
      </c>
      <c r="J326" t="s">
        <v>53</v>
      </c>
      <c r="K326" t="s">
        <v>1024</v>
      </c>
      <c r="L326" s="16">
        <f>VLOOKUP(B326,'Input - companies list'!B:L,11,FALSE)</f>
        <v/>
      </c>
    </row>
    <row r="327" spans="1:12">
      <c r="A327" t="s">
        <v>33616</v>
      </c>
      <c r="B327" t="s">
        <v>14887</v>
      </c>
      <c r="C327" t="s">
        <v>14888</v>
      </c>
      <c r="D327" t="s">
        <v>32935</v>
      </c>
      <c r="E327" s="3" t="s">
        <v>33108</v>
      </c>
      <c r="F327" t="s">
        <v>112</v>
      </c>
      <c r="G327" t="s">
        <v>438</v>
      </c>
      <c r="H327" t="s">
        <v>32940</v>
      </c>
      <c r="I327" t="s">
        <v>54</v>
      </c>
      <c r="J327" t="s">
        <v>53</v>
      </c>
      <c r="K327" t="s">
        <v>1024</v>
      </c>
      <c r="L327" s="16">
        <f>VLOOKUP(B327,'Input - companies list'!B:L,11,FALSE)</f>
        <v/>
      </c>
    </row>
    <row r="328" spans="1:12">
      <c r="A328" t="s">
        <v>33617</v>
      </c>
      <c r="B328" t="s">
        <v>14887</v>
      </c>
      <c r="C328" t="s">
        <v>14888</v>
      </c>
      <c r="D328" t="s">
        <v>32935</v>
      </c>
      <c r="E328" t="s">
        <v>33618</v>
      </c>
      <c r="F328" t="s">
        <v>112</v>
      </c>
      <c r="G328" t="s">
        <v>49</v>
      </c>
      <c r="H328" t="s">
        <v>19099</v>
      </c>
      <c r="I328" t="s">
        <v>54</v>
      </c>
      <c r="J328" t="s">
        <v>53</v>
      </c>
      <c r="K328" t="s">
        <v>1024</v>
      </c>
      <c r="L328" s="16">
        <f>VLOOKUP(B328,'Input - companies list'!B:L,11,FALSE)</f>
        <v/>
      </c>
    </row>
    <row r="329" spans="1:12">
      <c r="A329" t="s">
        <v>33619</v>
      </c>
      <c r="B329" t="s">
        <v>20672</v>
      </c>
      <c r="C329" t="s">
        <v>20673</v>
      </c>
      <c r="D329" t="s">
        <v>32935</v>
      </c>
      <c r="E329" t="s">
        <v>33010</v>
      </c>
      <c r="F329" t="s">
        <v>112</v>
      </c>
      <c r="G329" t="s">
        <v>438</v>
      </c>
      <c r="H329" t="s">
        <v>32940</v>
      </c>
      <c r="I329" t="s">
        <v>237</v>
      </c>
      <c r="J329" t="s">
        <v>236</v>
      </c>
      <c r="K329" t="s">
        <v>235</v>
      </c>
      <c r="L329" s="16">
        <f>VLOOKUP(B329,'Input - companies list'!B:L,11,FALSE)</f>
        <v/>
      </c>
    </row>
    <row r="330" spans="1:12">
      <c r="A330" t="s">
        <v>33620</v>
      </c>
      <c r="B330" t="s">
        <v>23940</v>
      </c>
      <c r="C330" t="s">
        <v>23941</v>
      </c>
      <c r="D330" t="s">
        <v>32935</v>
      </c>
      <c r="E330" t="s">
        <v>33486</v>
      </c>
      <c r="F330" t="s">
        <v>112</v>
      </c>
      <c r="G330" t="s">
        <v>49</v>
      </c>
      <c r="H330" t="s">
        <v>6502</v>
      </c>
      <c r="I330" t="s">
        <v>54</v>
      </c>
      <c r="J330" t="s">
        <v>53</v>
      </c>
      <c r="K330" t="s">
        <v>23944</v>
      </c>
      <c r="L330" s="16">
        <f>VLOOKUP(B330,'Input - companies list'!B:L,11,FALSE)</f>
        <v/>
      </c>
    </row>
    <row r="331" spans="1:12">
      <c r="A331" t="s">
        <v>33621</v>
      </c>
      <c r="B331" t="s">
        <v>23940</v>
      </c>
      <c r="C331" t="s">
        <v>23941</v>
      </c>
      <c r="D331" t="s">
        <v>32935</v>
      </c>
      <c r="E331" t="s">
        <v>33622</v>
      </c>
      <c r="F331" t="s">
        <v>93</v>
      </c>
      <c r="G331" t="s">
        <v>438</v>
      </c>
      <c r="H331" t="s">
        <v>32940</v>
      </c>
      <c r="I331" t="s">
        <v>54</v>
      </c>
      <c r="J331" t="s">
        <v>53</v>
      </c>
      <c r="K331" t="s">
        <v>23944</v>
      </c>
      <c r="L331" s="16">
        <f>VLOOKUP(B331,'Input - companies list'!B:L,11,FALSE)</f>
        <v/>
      </c>
    </row>
    <row r="332" spans="1:12">
      <c r="A332" t="s">
        <v>33623</v>
      </c>
      <c r="B332" t="s">
        <v>23940</v>
      </c>
      <c r="C332" t="s">
        <v>23941</v>
      </c>
      <c r="D332" t="s">
        <v>32935</v>
      </c>
      <c r="E332" t="s">
        <v>33624</v>
      </c>
      <c r="F332" t="s">
        <v>112</v>
      </c>
      <c r="G332" t="s">
        <v>438</v>
      </c>
      <c r="H332" t="s">
        <v>32940</v>
      </c>
      <c r="I332" t="s">
        <v>54</v>
      </c>
      <c r="J332" t="s">
        <v>53</v>
      </c>
      <c r="K332" t="s">
        <v>23944</v>
      </c>
      <c r="L332" s="16">
        <f>VLOOKUP(B332,'Input - companies list'!B:L,11,FALSE)</f>
        <v/>
      </c>
    </row>
    <row r="333" spans="1:12">
      <c r="A333" t="s">
        <v>33625</v>
      </c>
      <c r="B333" t="s">
        <v>23940</v>
      </c>
      <c r="C333" t="s">
        <v>23941</v>
      </c>
      <c r="D333" t="s">
        <v>32935</v>
      </c>
      <c r="E333" t="s">
        <v>33626</v>
      </c>
      <c r="F333" t="s">
        <v>93</v>
      </c>
      <c r="G333" t="s">
        <v>438</v>
      </c>
      <c r="H333" t="s">
        <v>33627</v>
      </c>
      <c r="I333" t="s">
        <v>54</v>
      </c>
      <c r="J333" t="s">
        <v>53</v>
      </c>
      <c r="K333" t="s">
        <v>23944</v>
      </c>
      <c r="L333" s="16">
        <f>VLOOKUP(B333,'Input - companies list'!B:L,11,FALSE)</f>
        <v/>
      </c>
    </row>
    <row r="334" spans="1:12">
      <c r="A334" t="s">
        <v>33628</v>
      </c>
      <c r="B334" t="s">
        <v>10431</v>
      </c>
      <c r="C334" t="s">
        <v>10432</v>
      </c>
      <c r="D334" t="s">
        <v>772</v>
      </c>
      <c r="E334" t="s">
        <v>33393</v>
      </c>
      <c r="F334" t="s">
        <v>112</v>
      </c>
      <c r="G334" t="s">
        <v>49</v>
      </c>
      <c r="H334" t="s">
        <v>10436</v>
      </c>
      <c r="I334" t="s">
        <v>4255</v>
      </c>
      <c r="J334" t="s">
        <v>4913</v>
      </c>
      <c r="K334" t="s">
        <v>10435</v>
      </c>
      <c r="L334" s="16">
        <f>VLOOKUP(B334,'Input - companies list'!B:L,11,FALSE)</f>
        <v/>
      </c>
    </row>
    <row r="335" spans="1:12">
      <c r="A335" t="s">
        <v>33629</v>
      </c>
      <c r="B335" t="s">
        <v>17957</v>
      </c>
      <c r="C335" t="s">
        <v>17958</v>
      </c>
      <c r="D335" t="s">
        <v>32935</v>
      </c>
      <c r="E335" t="s">
        <v>33630</v>
      </c>
      <c r="F335" t="s">
        <v>67</v>
      </c>
      <c r="G335" t="s">
        <v>438</v>
      </c>
      <c r="H335" t="s">
        <v>32940</v>
      </c>
      <c r="I335" t="s">
        <v>469</v>
      </c>
      <c r="J335" t="s"/>
      <c r="K335" t="s"/>
      <c r="L335" s="16">
        <f>VLOOKUP(B335,'Input - companies list'!B:L,11,FALSE)</f>
        <v/>
      </c>
    </row>
    <row r="336" spans="1:12">
      <c r="A336" t="s">
        <v>33631</v>
      </c>
      <c r="B336" t="s">
        <v>10186</v>
      </c>
      <c r="C336" t="s">
        <v>10187</v>
      </c>
      <c r="D336" t="s">
        <v>32935</v>
      </c>
      <c r="E336" t="s">
        <v>33378</v>
      </c>
      <c r="F336" t="s">
        <v>93</v>
      </c>
      <c r="G336" t="s">
        <v>49</v>
      </c>
      <c r="H336" t="s">
        <v>3761</v>
      </c>
      <c r="I336" t="s">
        <v>54</v>
      </c>
      <c r="J336" t="s">
        <v>2648</v>
      </c>
      <c r="K336" t="s">
        <v>10190</v>
      </c>
      <c r="L336" s="16">
        <f>VLOOKUP(B336,'Input - companies list'!B:L,11,FALSE)</f>
        <v/>
      </c>
    </row>
    <row r="337" spans="1:12">
      <c r="A337" t="s">
        <v>33632</v>
      </c>
      <c r="B337" t="s">
        <v>16841</v>
      </c>
      <c r="C337" t="s">
        <v>16842</v>
      </c>
      <c r="D337" t="s">
        <v>32935</v>
      </c>
      <c r="E337" t="s">
        <v>33633</v>
      </c>
      <c r="F337" t="s">
        <v>67</v>
      </c>
      <c r="G337" t="s">
        <v>49</v>
      </c>
      <c r="H337" t="s">
        <v>1675</v>
      </c>
      <c r="I337" t="s">
        <v>14801</v>
      </c>
      <c r="J337" t="s"/>
      <c r="K337" t="s">
        <v>16845</v>
      </c>
      <c r="L337" s="16">
        <f>VLOOKUP(B337,'Input - companies list'!B:L,11,FALSE)</f>
        <v/>
      </c>
    </row>
    <row r="338" spans="1:12">
      <c r="A338" t="s">
        <v>33634</v>
      </c>
      <c r="B338" t="s">
        <v>16841</v>
      </c>
      <c r="C338" t="s">
        <v>16842</v>
      </c>
      <c r="D338" t="s">
        <v>32935</v>
      </c>
      <c r="E338" t="s">
        <v>33635</v>
      </c>
      <c r="F338" t="s">
        <v>112</v>
      </c>
      <c r="G338" t="s">
        <v>438</v>
      </c>
      <c r="H338" t="s">
        <v>32940</v>
      </c>
      <c r="I338" t="s">
        <v>14801</v>
      </c>
      <c r="J338" t="s"/>
      <c r="K338" t="s">
        <v>16845</v>
      </c>
      <c r="L338" s="16">
        <f>VLOOKUP(B338,'Input - companies list'!B:L,11,FALSE)</f>
        <v/>
      </c>
    </row>
    <row r="339" spans="1:12">
      <c r="A339" t="s">
        <v>33636</v>
      </c>
      <c r="B339" t="s">
        <v>18127</v>
      </c>
      <c r="C339" t="s">
        <v>18128</v>
      </c>
      <c r="D339" t="s">
        <v>32935</v>
      </c>
      <c r="E339" t="s">
        <v>33637</v>
      </c>
      <c r="F339" t="s">
        <v>93</v>
      </c>
      <c r="G339" t="s">
        <v>5016</v>
      </c>
      <c r="H339" t="s">
        <v>32940</v>
      </c>
      <c r="I339" t="s">
        <v>54</v>
      </c>
      <c r="J339" t="s">
        <v>53</v>
      </c>
      <c r="K339" t="s">
        <v>5192</v>
      </c>
      <c r="L339" s="16">
        <f>VLOOKUP(B339,'Input - companies list'!B:L,11,FALSE)</f>
        <v/>
      </c>
    </row>
    <row r="340" spans="1:12">
      <c r="A340" t="s">
        <v>33638</v>
      </c>
      <c r="B340" t="s">
        <v>15267</v>
      </c>
      <c r="C340" t="s">
        <v>15268</v>
      </c>
      <c r="D340" t="s">
        <v>32935</v>
      </c>
      <c r="E340" t="s">
        <v>33123</v>
      </c>
      <c r="F340" t="s">
        <v>67</v>
      </c>
      <c r="G340" t="s">
        <v>5016</v>
      </c>
      <c r="H340" t="s">
        <v>33639</v>
      </c>
      <c r="I340" t="s">
        <v>4434</v>
      </c>
      <c r="J340" t="s">
        <v>15271</v>
      </c>
      <c r="K340" t="s">
        <v>15270</v>
      </c>
      <c r="L340" s="16">
        <f>VLOOKUP(B340,'Input - companies list'!B:L,11,FALSE)</f>
        <v/>
      </c>
    </row>
    <row r="341" spans="1:12">
      <c r="A341" t="s">
        <v>33640</v>
      </c>
      <c r="B341" t="s">
        <v>15267</v>
      </c>
      <c r="C341" t="s">
        <v>15268</v>
      </c>
      <c r="D341" t="s">
        <v>32935</v>
      </c>
      <c r="E341" t="s">
        <v>33483</v>
      </c>
      <c r="F341" t="s">
        <v>63</v>
      </c>
      <c r="G341" t="s">
        <v>98</v>
      </c>
      <c r="H341" t="s">
        <v>33641</v>
      </c>
      <c r="I341" t="s">
        <v>4434</v>
      </c>
      <c r="J341" t="s">
        <v>15271</v>
      </c>
      <c r="K341" t="s">
        <v>15270</v>
      </c>
      <c r="L341" s="16">
        <f>VLOOKUP(B341,'Input - companies list'!B:L,11,FALSE)</f>
        <v/>
      </c>
    </row>
    <row r="342" spans="1:12">
      <c r="A342" t="s">
        <v>33642</v>
      </c>
      <c r="B342" t="s">
        <v>20345</v>
      </c>
      <c r="C342" t="s">
        <v>20346</v>
      </c>
      <c r="D342" t="s">
        <v>32935</v>
      </c>
      <c r="E342" t="s">
        <v>33084</v>
      </c>
      <c r="F342" t="s">
        <v>93</v>
      </c>
      <c r="G342" t="s">
        <v>5016</v>
      </c>
      <c r="H342" t="s">
        <v>12188</v>
      </c>
      <c r="I342" t="s">
        <v>54</v>
      </c>
      <c r="J342" t="s">
        <v>53</v>
      </c>
      <c r="K342" t="s">
        <v>1024</v>
      </c>
      <c r="L342" s="16">
        <f>VLOOKUP(B342,'Input - companies list'!B:L,11,FALSE)</f>
        <v/>
      </c>
    </row>
    <row r="343" spans="1:12">
      <c r="A343" t="s">
        <v>33643</v>
      </c>
      <c r="B343" t="s">
        <v>20345</v>
      </c>
      <c r="C343" t="s">
        <v>20346</v>
      </c>
      <c r="D343" t="s">
        <v>32935</v>
      </c>
      <c r="E343" t="s">
        <v>32997</v>
      </c>
      <c r="F343" t="s">
        <v>67</v>
      </c>
      <c r="G343" t="s">
        <v>5016</v>
      </c>
      <c r="H343" t="s">
        <v>27080</v>
      </c>
      <c r="I343" t="s">
        <v>54</v>
      </c>
      <c r="J343" t="s">
        <v>53</v>
      </c>
      <c r="K343" t="s">
        <v>1024</v>
      </c>
      <c r="L343" s="16">
        <f>VLOOKUP(B343,'Input - companies list'!B:L,11,FALSE)</f>
        <v/>
      </c>
    </row>
    <row r="344" spans="1:12">
      <c r="A344" t="s">
        <v>33644</v>
      </c>
      <c r="B344" t="s">
        <v>20345</v>
      </c>
      <c r="C344" t="s">
        <v>20346</v>
      </c>
      <c r="D344" t="s">
        <v>32935</v>
      </c>
      <c r="E344" t="s">
        <v>33645</v>
      </c>
      <c r="F344" t="s">
        <v>93</v>
      </c>
      <c r="G344" t="s">
        <v>438</v>
      </c>
      <c r="H344" t="s">
        <v>529</v>
      </c>
      <c r="I344" t="s">
        <v>54</v>
      </c>
      <c r="J344" t="s">
        <v>53</v>
      </c>
      <c r="K344" t="s">
        <v>1024</v>
      </c>
      <c r="L344" s="16">
        <f>VLOOKUP(B344,'Input - companies list'!B:L,11,FALSE)</f>
        <v/>
      </c>
    </row>
    <row r="345" spans="1:12">
      <c r="A345" t="s">
        <v>33646</v>
      </c>
      <c r="B345" t="s">
        <v>20345</v>
      </c>
      <c r="C345" t="s">
        <v>20346</v>
      </c>
      <c r="D345" t="s">
        <v>32935</v>
      </c>
      <c r="E345" t="s">
        <v>33647</v>
      </c>
      <c r="F345" t="s">
        <v>112</v>
      </c>
      <c r="G345" t="s">
        <v>5016</v>
      </c>
      <c r="H345" t="s">
        <v>12188</v>
      </c>
      <c r="I345" t="s">
        <v>54</v>
      </c>
      <c r="J345" t="s">
        <v>53</v>
      </c>
      <c r="K345" t="s">
        <v>1024</v>
      </c>
      <c r="L345" s="16">
        <f>VLOOKUP(B345,'Input - companies list'!B:L,11,FALSE)</f>
        <v/>
      </c>
    </row>
    <row r="346" spans="1:12">
      <c r="A346" t="s">
        <v>33648</v>
      </c>
      <c r="B346" t="s">
        <v>32366</v>
      </c>
      <c r="C346" t="s">
        <v>32367</v>
      </c>
      <c r="D346" t="s">
        <v>32935</v>
      </c>
      <c r="E346" t="s">
        <v>33649</v>
      </c>
      <c r="F346" t="s">
        <v>93</v>
      </c>
      <c r="G346" t="s">
        <v>5016</v>
      </c>
      <c r="H346" t="s">
        <v>33650</v>
      </c>
      <c r="I346" t="s">
        <v>54</v>
      </c>
      <c r="J346" t="s">
        <v>53</v>
      </c>
      <c r="K346" t="s">
        <v>1725</v>
      </c>
      <c r="L346" s="16">
        <f>VLOOKUP(B346,'Input - companies list'!B:L,11,FALSE)</f>
        <v/>
      </c>
    </row>
    <row r="347" spans="1:12">
      <c r="A347" t="s">
        <v>33651</v>
      </c>
      <c r="B347" t="s">
        <v>32366</v>
      </c>
      <c r="C347" t="s">
        <v>32367</v>
      </c>
      <c r="D347" t="s">
        <v>32935</v>
      </c>
      <c r="E347" t="s">
        <v>33652</v>
      </c>
      <c r="F347" t="s">
        <v>93</v>
      </c>
      <c r="G347" t="s">
        <v>438</v>
      </c>
      <c r="H347" t="s">
        <v>32940</v>
      </c>
      <c r="I347" t="s">
        <v>54</v>
      </c>
      <c r="J347" t="s">
        <v>53</v>
      </c>
      <c r="K347" t="s">
        <v>1725</v>
      </c>
      <c r="L347" s="16">
        <f>VLOOKUP(B347,'Input - companies list'!B:L,11,FALSE)</f>
        <v/>
      </c>
    </row>
    <row r="348" spans="1:12">
      <c r="A348" t="s">
        <v>33653</v>
      </c>
      <c r="B348" t="s">
        <v>32366</v>
      </c>
      <c r="C348" t="s">
        <v>32367</v>
      </c>
      <c r="D348" t="s">
        <v>32935</v>
      </c>
      <c r="E348" t="s">
        <v>33654</v>
      </c>
      <c r="F348" t="s">
        <v>112</v>
      </c>
      <c r="G348" t="s">
        <v>255</v>
      </c>
      <c r="H348" t="s">
        <v>14704</v>
      </c>
      <c r="I348" t="s">
        <v>54</v>
      </c>
      <c r="J348" t="s">
        <v>53</v>
      </c>
      <c r="K348" t="s">
        <v>1725</v>
      </c>
      <c r="L348" s="16">
        <f>VLOOKUP(B348,'Input - companies list'!B:L,11,FALSE)</f>
        <v/>
      </c>
    </row>
    <row r="349" spans="1:12">
      <c r="A349" t="s">
        <v>33655</v>
      </c>
      <c r="B349" t="s">
        <v>32366</v>
      </c>
      <c r="C349" t="s">
        <v>32367</v>
      </c>
      <c r="D349" t="s">
        <v>32935</v>
      </c>
      <c r="E349" t="s">
        <v>33656</v>
      </c>
      <c r="F349" t="s">
        <v>63</v>
      </c>
      <c r="G349" t="s">
        <v>233</v>
      </c>
      <c r="H349" t="s">
        <v>33657</v>
      </c>
      <c r="I349" t="s">
        <v>54</v>
      </c>
      <c r="J349" t="s">
        <v>53</v>
      </c>
      <c r="K349" t="s">
        <v>1725</v>
      </c>
      <c r="L349" s="16">
        <f>VLOOKUP(B349,'Input - companies list'!B:L,11,FALSE)</f>
        <v/>
      </c>
    </row>
    <row r="350" spans="1:12">
      <c r="A350" t="s">
        <v>33658</v>
      </c>
      <c r="B350" t="s">
        <v>32366</v>
      </c>
      <c r="C350" t="s">
        <v>32367</v>
      </c>
      <c r="D350" t="s">
        <v>32935</v>
      </c>
      <c r="E350" t="s">
        <v>33659</v>
      </c>
      <c r="F350" t="s">
        <v>112</v>
      </c>
      <c r="G350" t="s">
        <v>98</v>
      </c>
      <c r="H350" t="s">
        <v>32940</v>
      </c>
      <c r="I350" t="s">
        <v>54</v>
      </c>
      <c r="J350" t="s">
        <v>53</v>
      </c>
      <c r="K350" t="s">
        <v>1725</v>
      </c>
      <c r="L350" s="16">
        <f>VLOOKUP(B350,'Input - companies list'!B:L,11,FALSE)</f>
        <v/>
      </c>
    </row>
    <row r="351" spans="1:12">
      <c r="A351" t="s">
        <v>33660</v>
      </c>
      <c r="B351" t="s">
        <v>32366</v>
      </c>
      <c r="C351" t="s">
        <v>32367</v>
      </c>
      <c r="D351" t="s">
        <v>32935</v>
      </c>
      <c r="E351" t="s">
        <v>33661</v>
      </c>
      <c r="F351" t="s">
        <v>67</v>
      </c>
      <c r="G351" t="s">
        <v>49</v>
      </c>
      <c r="H351" t="s">
        <v>33662</v>
      </c>
      <c r="I351" t="s">
        <v>54</v>
      </c>
      <c r="J351" t="s">
        <v>53</v>
      </c>
      <c r="K351" t="s">
        <v>1725</v>
      </c>
      <c r="L351" s="16">
        <f>VLOOKUP(B351,'Input - companies list'!B:L,11,FALSE)</f>
        <v/>
      </c>
    </row>
    <row r="352" spans="1:12">
      <c r="A352" t="s">
        <v>33663</v>
      </c>
      <c r="B352" t="s">
        <v>13014</v>
      </c>
      <c r="C352" t="s">
        <v>13015</v>
      </c>
      <c r="D352" t="s">
        <v>32935</v>
      </c>
      <c r="E352" t="s">
        <v>33664</v>
      </c>
      <c r="F352" t="s">
        <v>63</v>
      </c>
      <c r="G352" t="s">
        <v>49</v>
      </c>
      <c r="H352" t="s">
        <v>13019</v>
      </c>
      <c r="I352" t="s">
        <v>354</v>
      </c>
      <c r="J352" t="s">
        <v>1818</v>
      </c>
      <c r="K352" t="s">
        <v>13018</v>
      </c>
      <c r="L352" s="16">
        <f>VLOOKUP(B352,'Input - companies list'!B:L,11,FALSE)</f>
        <v/>
      </c>
    </row>
    <row r="353" spans="1:12">
      <c r="A353" t="s">
        <v>33665</v>
      </c>
      <c r="B353" t="s">
        <v>18967</v>
      </c>
      <c r="C353" t="s">
        <v>18968</v>
      </c>
      <c r="D353" t="s">
        <v>32935</v>
      </c>
      <c r="E353" t="s">
        <v>33666</v>
      </c>
      <c r="F353" t="s">
        <v>93</v>
      </c>
      <c r="G353" t="s">
        <v>49</v>
      </c>
      <c r="H353" t="s">
        <v>32940</v>
      </c>
      <c r="I353" t="s">
        <v>54</v>
      </c>
      <c r="J353" t="s">
        <v>9183</v>
      </c>
      <c r="K353" t="s">
        <v>5684</v>
      </c>
      <c r="L353" s="16">
        <f>VLOOKUP(B353,'Input - companies list'!B:L,11,FALSE)</f>
        <v/>
      </c>
    </row>
    <row r="354" spans="1:12">
      <c r="A354" t="s">
        <v>33667</v>
      </c>
      <c r="B354" t="s">
        <v>26025</v>
      </c>
      <c r="C354" t="s">
        <v>26026</v>
      </c>
      <c r="D354" t="s">
        <v>32935</v>
      </c>
      <c r="E354" t="s">
        <v>32995</v>
      </c>
      <c r="F354" t="s">
        <v>112</v>
      </c>
      <c r="G354" t="s">
        <v>98</v>
      </c>
      <c r="H354" t="s">
        <v>529</v>
      </c>
      <c r="I354" t="s">
        <v>54</v>
      </c>
      <c r="J354" t="s">
        <v>9183</v>
      </c>
      <c r="K354" t="s">
        <v>5684</v>
      </c>
      <c r="L354" s="16">
        <f>VLOOKUP(B354,'Input - companies list'!B:L,11,FALSE)</f>
        <v/>
      </c>
    </row>
    <row r="355" spans="1:12">
      <c r="A355" t="s">
        <v>33668</v>
      </c>
      <c r="B355" t="s">
        <v>26025</v>
      </c>
      <c r="C355" t="s">
        <v>26026</v>
      </c>
      <c r="D355" t="s">
        <v>32935</v>
      </c>
      <c r="E355" t="s">
        <v>33669</v>
      </c>
      <c r="F355" t="s">
        <v>63</v>
      </c>
      <c r="G355" t="s">
        <v>438</v>
      </c>
      <c r="H355" t="s">
        <v>6502</v>
      </c>
      <c r="I355" t="s">
        <v>54</v>
      </c>
      <c r="J355" t="s">
        <v>9183</v>
      </c>
      <c r="K355" t="s">
        <v>5684</v>
      </c>
      <c r="L355" s="16">
        <f>VLOOKUP(B355,'Input - companies list'!B:L,11,FALSE)</f>
        <v/>
      </c>
    </row>
    <row r="356" spans="1:12">
      <c r="A356" t="s">
        <v>33670</v>
      </c>
      <c r="B356" t="s">
        <v>26025</v>
      </c>
      <c r="C356" t="s">
        <v>26026</v>
      </c>
      <c r="D356" t="s">
        <v>32935</v>
      </c>
      <c r="E356" t="s">
        <v>33671</v>
      </c>
      <c r="F356" t="s">
        <v>67</v>
      </c>
      <c r="G356" t="s">
        <v>438</v>
      </c>
      <c r="H356" t="s">
        <v>25683</v>
      </c>
      <c r="I356" t="s">
        <v>54</v>
      </c>
      <c r="J356" t="s">
        <v>9183</v>
      </c>
      <c r="K356" t="s">
        <v>5684</v>
      </c>
      <c r="L356" s="16">
        <f>VLOOKUP(B356,'Input - companies list'!B:L,11,FALSE)</f>
        <v/>
      </c>
    </row>
    <row r="357" spans="1:12">
      <c r="A357" t="s">
        <v>33672</v>
      </c>
      <c r="B357" t="s">
        <v>32614</v>
      </c>
      <c r="C357" t="s">
        <v>32615</v>
      </c>
      <c r="D357" t="s">
        <v>32935</v>
      </c>
      <c r="E357" t="s">
        <v>33172</v>
      </c>
      <c r="F357" t="s">
        <v>63</v>
      </c>
      <c r="G357" t="s">
        <v>438</v>
      </c>
      <c r="H357" t="s">
        <v>32940</v>
      </c>
      <c r="I357" t="s">
        <v>54</v>
      </c>
      <c r="J357" t="s">
        <v>1127</v>
      </c>
      <c r="K357" t="s">
        <v>3795</v>
      </c>
      <c r="L357" s="16">
        <f>VLOOKUP(B357,'Input - companies list'!B:L,11,FALSE)</f>
        <v/>
      </c>
    </row>
    <row r="358" spans="1:12">
      <c r="A358" t="s">
        <v>33673</v>
      </c>
      <c r="B358" t="s">
        <v>32614</v>
      </c>
      <c r="C358" t="s">
        <v>32615</v>
      </c>
      <c r="D358" t="s">
        <v>32935</v>
      </c>
      <c r="E358" t="s">
        <v>33084</v>
      </c>
      <c r="F358" t="s">
        <v>93</v>
      </c>
      <c r="G358" t="s">
        <v>5016</v>
      </c>
      <c r="H358" t="s">
        <v>11307</v>
      </c>
      <c r="I358" t="s">
        <v>54</v>
      </c>
      <c r="J358" t="s">
        <v>1127</v>
      </c>
      <c r="K358" t="s">
        <v>3795</v>
      </c>
      <c r="L358" s="16">
        <f>VLOOKUP(B358,'Input - companies list'!B:L,11,FALSE)</f>
        <v/>
      </c>
    </row>
    <row r="359" spans="1:12">
      <c r="A359" t="s">
        <v>33674</v>
      </c>
      <c r="B359" t="s">
        <v>32614</v>
      </c>
      <c r="C359" t="s">
        <v>32615</v>
      </c>
      <c r="D359" t="s">
        <v>32935</v>
      </c>
      <c r="E359" t="s">
        <v>33675</v>
      </c>
      <c r="F359" t="s">
        <v>112</v>
      </c>
      <c r="G359" t="s">
        <v>49</v>
      </c>
      <c r="H359" t="s">
        <v>33676</v>
      </c>
      <c r="I359" t="s">
        <v>54</v>
      </c>
      <c r="J359" t="s">
        <v>1127</v>
      </c>
      <c r="K359" t="s">
        <v>3795</v>
      </c>
      <c r="L359" s="16">
        <f>VLOOKUP(B359,'Input - companies list'!B:L,11,FALSE)</f>
        <v/>
      </c>
    </row>
    <row r="360" spans="1:12">
      <c r="A360" t="s">
        <v>33677</v>
      </c>
      <c r="B360" t="s">
        <v>16450</v>
      </c>
      <c r="C360" t="s">
        <v>6291</v>
      </c>
      <c r="D360" t="s">
        <v>32935</v>
      </c>
      <c r="E360" t="s">
        <v>33418</v>
      </c>
      <c r="F360" t="s">
        <v>67</v>
      </c>
      <c r="G360" t="s">
        <v>438</v>
      </c>
      <c r="H360" t="s">
        <v>2839</v>
      </c>
      <c r="I360" t="s">
        <v>54</v>
      </c>
      <c r="J360" t="s">
        <v>53</v>
      </c>
      <c r="K360" t="s">
        <v>6290</v>
      </c>
      <c r="L360" s="16">
        <f>VLOOKUP(B360,'Input - companies list'!B:L,11,FALSE)</f>
        <v/>
      </c>
    </row>
    <row r="361" spans="1:12">
      <c r="A361" t="s">
        <v>33678</v>
      </c>
      <c r="B361" t="s">
        <v>229</v>
      </c>
      <c r="C361" t="s">
        <v>230</v>
      </c>
      <c r="D361" t="s">
        <v>84</v>
      </c>
      <c r="E361" t="s">
        <v>33679</v>
      </c>
      <c r="F361" t="s">
        <v>112</v>
      </c>
      <c r="G361" t="s">
        <v>98</v>
      </c>
      <c r="H361" t="s">
        <v>242</v>
      </c>
      <c r="I361" t="s">
        <v>237</v>
      </c>
      <c r="J361" t="s">
        <v>236</v>
      </c>
      <c r="K361" t="s">
        <v>235</v>
      </c>
      <c r="L361" s="16">
        <f>VLOOKUP(B361,'Input - companies list'!B:L,11,FALSE)</f>
        <v/>
      </c>
    </row>
    <row r="362" spans="1:12">
      <c r="A362" t="s">
        <v>33680</v>
      </c>
      <c r="B362" t="s">
        <v>27897</v>
      </c>
      <c r="C362" t="s">
        <v>27898</v>
      </c>
      <c r="D362" t="s">
        <v>32935</v>
      </c>
      <c r="E362" t="s">
        <v>33681</v>
      </c>
      <c r="F362" t="s">
        <v>67</v>
      </c>
      <c r="G362" t="s">
        <v>49</v>
      </c>
      <c r="H362" t="s">
        <v>32940</v>
      </c>
      <c r="I362" t="s">
        <v>54</v>
      </c>
      <c r="J362" t="s">
        <v>2648</v>
      </c>
      <c r="K362" t="s">
        <v>27900</v>
      </c>
      <c r="L362" s="16">
        <f>VLOOKUP(B362,'Input - companies list'!B:L,11,FALSE)</f>
        <v/>
      </c>
    </row>
    <row r="363" spans="1:12">
      <c r="A363" t="s">
        <v>33682</v>
      </c>
      <c r="B363" t="s">
        <v>29701</v>
      </c>
      <c r="C363" t="s">
        <v>29702</v>
      </c>
      <c r="D363" t="s">
        <v>772</v>
      </c>
      <c r="E363" t="s">
        <v>33683</v>
      </c>
      <c r="F363" t="s">
        <v>67</v>
      </c>
      <c r="G363" t="s">
        <v>49</v>
      </c>
      <c r="H363" t="s">
        <v>32940</v>
      </c>
      <c r="I363" t="s">
        <v>714</v>
      </c>
      <c r="J363" t="s">
        <v>29706</v>
      </c>
      <c r="K363" t="s">
        <v>29705</v>
      </c>
      <c r="L363" s="16">
        <f>VLOOKUP(B363,'Input - companies list'!B:L,11,FALSE)</f>
        <v/>
      </c>
    </row>
    <row r="364" spans="1:12">
      <c r="A364" t="s">
        <v>33684</v>
      </c>
      <c r="B364" t="s">
        <v>33685</v>
      </c>
      <c r="C364" t="s">
        <v>33686</v>
      </c>
      <c r="D364" t="s">
        <v>772</v>
      </c>
      <c r="E364" t="s">
        <v>33687</v>
      </c>
      <c r="F364" t="s">
        <v>93</v>
      </c>
      <c r="G364" t="s">
        <v>49</v>
      </c>
      <c r="H364" t="s">
        <v>33688</v>
      </c>
      <c r="I364" t="s">
        <v>569</v>
      </c>
      <c r="J364" t="s">
        <v>568</v>
      </c>
      <c r="K364" t="s">
        <v>13114</v>
      </c>
      <c r="L364" s="16">
        <f>VLOOKUP(B364,'Input - companies list'!B:L,11,FALSE)</f>
        <v/>
      </c>
    </row>
    <row r="365" spans="1:12">
      <c r="A365" t="s">
        <v>33689</v>
      </c>
      <c r="B365" t="s">
        <v>33685</v>
      </c>
      <c r="C365" t="s">
        <v>33686</v>
      </c>
      <c r="D365" t="s">
        <v>32935</v>
      </c>
      <c r="E365" t="s">
        <v>33268</v>
      </c>
      <c r="F365" t="s">
        <v>67</v>
      </c>
      <c r="G365" t="s">
        <v>438</v>
      </c>
      <c r="H365" t="s">
        <v>32940</v>
      </c>
      <c r="I365" t="s">
        <v>569</v>
      </c>
      <c r="J365" t="s">
        <v>568</v>
      </c>
      <c r="K365" t="s">
        <v>13114</v>
      </c>
      <c r="L365" s="16">
        <f>VLOOKUP(B365,'Input - companies list'!B:L,11,FALSE)</f>
        <v/>
      </c>
    </row>
    <row r="366" spans="1:12">
      <c r="A366" t="s">
        <v>33690</v>
      </c>
      <c r="B366" t="s">
        <v>20511</v>
      </c>
      <c r="C366" t="s">
        <v>20512</v>
      </c>
      <c r="D366" t="s">
        <v>32935</v>
      </c>
      <c r="E366" t="s">
        <v>33691</v>
      </c>
      <c r="F366" t="s">
        <v>112</v>
      </c>
      <c r="G366" t="s">
        <v>49</v>
      </c>
      <c r="H366" t="s">
        <v>32940</v>
      </c>
      <c r="I366" t="s">
        <v>569</v>
      </c>
      <c r="J366" t="s">
        <v>11990</v>
      </c>
      <c r="K366" t="s">
        <v>4142</v>
      </c>
      <c r="L366" s="16">
        <f>VLOOKUP(B366,'Input - companies list'!B:L,11,FALSE)</f>
        <v/>
      </c>
    </row>
    <row r="367" spans="1:12">
      <c r="A367" t="s">
        <v>33692</v>
      </c>
      <c r="B367" t="s">
        <v>16430</v>
      </c>
      <c r="C367" t="s">
        <v>16431</v>
      </c>
      <c r="D367" t="s">
        <v>32935</v>
      </c>
      <c r="E367" t="s">
        <v>33693</v>
      </c>
      <c r="F367" t="s">
        <v>93</v>
      </c>
      <c r="G367" t="s">
        <v>5016</v>
      </c>
      <c r="H367" t="s">
        <v>32940</v>
      </c>
      <c r="I367" t="s">
        <v>54</v>
      </c>
      <c r="J367" t="s">
        <v>99</v>
      </c>
      <c r="K367" t="s">
        <v>15350</v>
      </c>
      <c r="L367" s="16">
        <f>VLOOKUP(B367,'Input - companies list'!B:L,11,FALSE)</f>
        <v/>
      </c>
    </row>
    <row r="368" spans="1:12">
      <c r="A368" t="s">
        <v>33694</v>
      </c>
      <c r="B368" t="s">
        <v>16430</v>
      </c>
      <c r="C368" t="s">
        <v>16431</v>
      </c>
      <c r="D368" t="s">
        <v>32935</v>
      </c>
      <c r="E368" t="s">
        <v>33695</v>
      </c>
      <c r="F368" t="s">
        <v>63</v>
      </c>
      <c r="G368" t="s">
        <v>255</v>
      </c>
      <c r="H368" t="s">
        <v>32940</v>
      </c>
      <c r="I368" t="s">
        <v>54</v>
      </c>
      <c r="J368" t="s">
        <v>99</v>
      </c>
      <c r="K368" t="s">
        <v>15350</v>
      </c>
      <c r="L368" s="16">
        <f>VLOOKUP(B368,'Input - companies list'!B:L,11,FALSE)</f>
        <v/>
      </c>
    </row>
    <row r="369" spans="1:12">
      <c r="A369" t="s">
        <v>33696</v>
      </c>
      <c r="B369" t="s">
        <v>16430</v>
      </c>
      <c r="C369" t="s">
        <v>16431</v>
      </c>
      <c r="D369" t="s">
        <v>32935</v>
      </c>
      <c r="E369" t="s">
        <v>33697</v>
      </c>
      <c r="F369" t="s">
        <v>67</v>
      </c>
      <c r="G369" t="s">
        <v>49</v>
      </c>
      <c r="H369" t="s">
        <v>16434</v>
      </c>
      <c r="I369" t="s">
        <v>54</v>
      </c>
      <c r="J369" t="s">
        <v>99</v>
      </c>
      <c r="K369" t="s">
        <v>15350</v>
      </c>
      <c r="L369" s="16">
        <f>VLOOKUP(B369,'Input - companies list'!B:L,11,FALSE)</f>
        <v/>
      </c>
    </row>
    <row r="370" spans="1:12">
      <c r="A370" t="s">
        <v>33698</v>
      </c>
      <c r="B370" t="s">
        <v>16027</v>
      </c>
      <c r="C370" t="s">
        <v>16028</v>
      </c>
      <c r="D370" t="s">
        <v>32935</v>
      </c>
      <c r="E370" t="s">
        <v>33699</v>
      </c>
      <c r="F370" t="s">
        <v>67</v>
      </c>
      <c r="G370" t="s">
        <v>438</v>
      </c>
      <c r="H370" t="s">
        <v>16031</v>
      </c>
      <c r="I370" t="s">
        <v>237</v>
      </c>
      <c r="J370" t="s"/>
      <c r="K370" t="s"/>
      <c r="L370" s="16">
        <f>VLOOKUP(B370,'Input - companies list'!B:L,11,FALSE)</f>
        <v/>
      </c>
    </row>
    <row r="371" spans="1:12">
      <c r="A371" t="s">
        <v>33700</v>
      </c>
      <c r="B371" t="s">
        <v>4053</v>
      </c>
      <c r="C371" t="s">
        <v>4054</v>
      </c>
      <c r="D371" t="s">
        <v>84</v>
      </c>
      <c r="E371" t="s">
        <v>33701</v>
      </c>
      <c r="F371" t="s">
        <v>112</v>
      </c>
      <c r="G371" t="s">
        <v>255</v>
      </c>
      <c r="H371" t="s">
        <v>4059</v>
      </c>
      <c r="I371" t="s">
        <v>54</v>
      </c>
      <c r="J371" t="s">
        <v>440</v>
      </c>
      <c r="K371" t="s">
        <v>1304</v>
      </c>
      <c r="L371" s="16">
        <f>VLOOKUP(B371,'Input - companies list'!B:L,11,FALSE)</f>
        <v/>
      </c>
    </row>
    <row r="372" spans="1:12">
      <c r="A372" t="s">
        <v>33702</v>
      </c>
      <c r="B372" t="s">
        <v>22669</v>
      </c>
      <c r="C372" t="s">
        <v>22670</v>
      </c>
      <c r="D372" t="s">
        <v>32935</v>
      </c>
      <c r="E372" t="s">
        <v>33479</v>
      </c>
      <c r="F372" t="s">
        <v>93</v>
      </c>
      <c r="G372" t="s">
        <v>438</v>
      </c>
      <c r="H372" t="s">
        <v>22673</v>
      </c>
      <c r="I372" t="s">
        <v>54</v>
      </c>
      <c r="J372" t="s">
        <v>53</v>
      </c>
      <c r="K372" t="s">
        <v>954</v>
      </c>
      <c r="L372" s="16">
        <f>VLOOKUP(B372,'Input - companies list'!B:L,11,FALSE)</f>
        <v/>
      </c>
    </row>
    <row r="373" spans="1:12">
      <c r="A373" t="s">
        <v>33703</v>
      </c>
      <c r="B373" t="s">
        <v>12885</v>
      </c>
      <c r="C373" t="s">
        <v>12886</v>
      </c>
      <c r="D373" t="s">
        <v>32935</v>
      </c>
      <c r="E373" t="s">
        <v>33704</v>
      </c>
      <c r="F373" t="s">
        <v>63</v>
      </c>
      <c r="G373" t="s">
        <v>438</v>
      </c>
      <c r="H373" t="s">
        <v>32940</v>
      </c>
      <c r="I373" t="s">
        <v>555</v>
      </c>
      <c r="J373" t="s">
        <v>12890</v>
      </c>
      <c r="K373" t="s">
        <v>12889</v>
      </c>
      <c r="L373" s="16">
        <f>VLOOKUP(B373,'Input - companies list'!B:L,11,FALSE)</f>
        <v/>
      </c>
    </row>
    <row r="374" spans="1:12">
      <c r="A374" t="s">
        <v>33705</v>
      </c>
      <c r="B374" t="s">
        <v>12885</v>
      </c>
      <c r="C374" t="s">
        <v>12886</v>
      </c>
      <c r="D374" t="s">
        <v>32935</v>
      </c>
      <c r="E374" t="s">
        <v>33706</v>
      </c>
      <c r="F374" t="s">
        <v>93</v>
      </c>
      <c r="G374" t="s">
        <v>5016</v>
      </c>
      <c r="H374" t="s">
        <v>32940</v>
      </c>
      <c r="I374" t="s">
        <v>555</v>
      </c>
      <c r="J374" t="s">
        <v>12890</v>
      </c>
      <c r="K374" t="s">
        <v>12889</v>
      </c>
      <c r="L374" s="16">
        <f>VLOOKUP(B374,'Input - companies list'!B:L,11,FALSE)</f>
        <v/>
      </c>
    </row>
    <row r="375" spans="1:12">
      <c r="A375" t="s">
        <v>33707</v>
      </c>
      <c r="B375" t="s">
        <v>12885</v>
      </c>
      <c r="C375" t="s">
        <v>12886</v>
      </c>
      <c r="D375" t="s">
        <v>32935</v>
      </c>
      <c r="E375" t="s">
        <v>33285</v>
      </c>
      <c r="F375" t="s">
        <v>63</v>
      </c>
      <c r="G375" t="s">
        <v>98</v>
      </c>
      <c r="H375" t="s">
        <v>32940</v>
      </c>
      <c r="I375" t="s">
        <v>555</v>
      </c>
      <c r="J375" t="s">
        <v>12890</v>
      </c>
      <c r="K375" t="s">
        <v>12889</v>
      </c>
      <c r="L375" s="16">
        <f>VLOOKUP(B375,'Input - companies list'!B:L,11,FALSE)</f>
        <v/>
      </c>
    </row>
    <row r="376" spans="1:12">
      <c r="A376" t="s">
        <v>33708</v>
      </c>
      <c r="B376" t="s">
        <v>12885</v>
      </c>
      <c r="C376" t="s">
        <v>12886</v>
      </c>
      <c r="D376" t="s">
        <v>772</v>
      </c>
      <c r="E376" t="s">
        <v>33709</v>
      </c>
      <c r="F376" t="s">
        <v>112</v>
      </c>
      <c r="G376" t="s">
        <v>98</v>
      </c>
      <c r="H376" t="s">
        <v>12892</v>
      </c>
      <c r="I376" t="s">
        <v>555</v>
      </c>
      <c r="J376" t="s">
        <v>12890</v>
      </c>
      <c r="K376" t="s">
        <v>12889</v>
      </c>
      <c r="L376" s="16">
        <f>VLOOKUP(B376,'Input - companies list'!B:L,11,FALSE)</f>
        <v/>
      </c>
    </row>
    <row r="377" spans="1:12">
      <c r="A377" t="s">
        <v>33710</v>
      </c>
      <c r="B377" t="s">
        <v>1799</v>
      </c>
      <c r="C377" t="s">
        <v>1800</v>
      </c>
      <c r="D377" t="s">
        <v>32935</v>
      </c>
      <c r="E377" t="s">
        <v>33245</v>
      </c>
      <c r="F377" t="s">
        <v>63</v>
      </c>
      <c r="G377" t="s">
        <v>438</v>
      </c>
      <c r="H377" t="s">
        <v>32940</v>
      </c>
      <c r="I377" t="s">
        <v>859</v>
      </c>
      <c r="J377" t="s"/>
      <c r="K377" t="s">
        <v>1803</v>
      </c>
      <c r="L377" s="16">
        <f>VLOOKUP(B377,'Input - companies list'!B:L,11,FALSE)</f>
        <v/>
      </c>
    </row>
    <row r="378" spans="1:12">
      <c r="A378" t="s">
        <v>33711</v>
      </c>
      <c r="B378" t="s">
        <v>25296</v>
      </c>
      <c r="C378" t="s">
        <v>25297</v>
      </c>
      <c r="D378" t="s">
        <v>32935</v>
      </c>
      <c r="E378" t="s">
        <v>33712</v>
      </c>
      <c r="F378" t="s">
        <v>112</v>
      </c>
      <c r="G378" t="s">
        <v>49</v>
      </c>
      <c r="H378" t="s">
        <v>33713</v>
      </c>
      <c r="I378" t="s">
        <v>54</v>
      </c>
      <c r="J378" t="s">
        <v>53</v>
      </c>
      <c r="K378" t="s">
        <v>10917</v>
      </c>
      <c r="L378" s="16">
        <f>VLOOKUP(B378,'Input - companies list'!B:L,11,FALSE)</f>
        <v/>
      </c>
    </row>
    <row r="379" spans="1:12">
      <c r="A379" t="s">
        <v>33714</v>
      </c>
      <c r="B379" t="s">
        <v>25296</v>
      </c>
      <c r="C379" t="s">
        <v>25297</v>
      </c>
      <c r="D379" t="s">
        <v>32935</v>
      </c>
      <c r="E379" t="s">
        <v>33715</v>
      </c>
      <c r="F379" t="s">
        <v>63</v>
      </c>
      <c r="G379" t="s">
        <v>98</v>
      </c>
      <c r="H379" t="s">
        <v>33716</v>
      </c>
      <c r="I379" t="s">
        <v>54</v>
      </c>
      <c r="J379" t="s">
        <v>53</v>
      </c>
      <c r="K379" t="s">
        <v>10917</v>
      </c>
      <c r="L379" s="16">
        <f>VLOOKUP(B379,'Input - companies list'!B:L,11,FALSE)</f>
        <v/>
      </c>
    </row>
    <row r="380" spans="1:12">
      <c r="A380" t="s">
        <v>33717</v>
      </c>
      <c r="B380" t="s">
        <v>25296</v>
      </c>
      <c r="C380" t="s">
        <v>25297</v>
      </c>
      <c r="D380" t="s">
        <v>32935</v>
      </c>
      <c r="E380" t="s">
        <v>33718</v>
      </c>
      <c r="F380" t="s">
        <v>63</v>
      </c>
      <c r="G380" t="s">
        <v>98</v>
      </c>
      <c r="H380" t="s">
        <v>14704</v>
      </c>
      <c r="I380" t="s">
        <v>54</v>
      </c>
      <c r="J380" t="s">
        <v>53</v>
      </c>
      <c r="K380" t="s">
        <v>10917</v>
      </c>
      <c r="L380" s="16">
        <f>VLOOKUP(B380,'Input - companies list'!B:L,11,FALSE)</f>
        <v/>
      </c>
    </row>
    <row r="381" spans="1:12">
      <c r="A381" t="s">
        <v>33719</v>
      </c>
      <c r="B381" t="s">
        <v>16163</v>
      </c>
      <c r="C381" t="s">
        <v>16164</v>
      </c>
      <c r="D381" t="s">
        <v>32935</v>
      </c>
      <c r="E381" t="s">
        <v>33720</v>
      </c>
      <c r="F381" t="s">
        <v>112</v>
      </c>
      <c r="G381" t="s">
        <v>438</v>
      </c>
      <c r="H381" t="s">
        <v>5060</v>
      </c>
      <c r="I381" t="s">
        <v>54</v>
      </c>
      <c r="J381" t="s">
        <v>53</v>
      </c>
      <c r="K381" t="s">
        <v>1024</v>
      </c>
      <c r="L381" s="16">
        <f>VLOOKUP(B381,'Input - companies list'!B:L,11,FALSE)</f>
        <v/>
      </c>
    </row>
    <row r="382" spans="1:12">
      <c r="A382" t="s">
        <v>33721</v>
      </c>
      <c r="B382" t="s">
        <v>16163</v>
      </c>
      <c r="C382" t="s">
        <v>16164</v>
      </c>
      <c r="D382" t="s">
        <v>32935</v>
      </c>
      <c r="E382" t="s">
        <v>33722</v>
      </c>
      <c r="F382" t="s">
        <v>112</v>
      </c>
      <c r="G382" t="s">
        <v>98</v>
      </c>
      <c r="H382" t="s">
        <v>1675</v>
      </c>
      <c r="I382" t="s">
        <v>54</v>
      </c>
      <c r="J382" t="s">
        <v>53</v>
      </c>
      <c r="K382" t="s">
        <v>1024</v>
      </c>
      <c r="L382" s="16">
        <f>VLOOKUP(B382,'Input - companies list'!B:L,11,FALSE)</f>
        <v/>
      </c>
    </row>
    <row r="383" spans="1:12">
      <c r="A383" t="s">
        <v>33723</v>
      </c>
      <c r="B383" t="s">
        <v>16163</v>
      </c>
      <c r="C383" t="s">
        <v>16164</v>
      </c>
      <c r="D383" t="s">
        <v>32935</v>
      </c>
      <c r="E383" t="s">
        <v>33724</v>
      </c>
      <c r="F383" t="s">
        <v>67</v>
      </c>
      <c r="G383" t="s">
        <v>255</v>
      </c>
      <c r="H383" t="s">
        <v>755</v>
      </c>
      <c r="I383" t="s">
        <v>54</v>
      </c>
      <c r="J383" t="s">
        <v>53</v>
      </c>
      <c r="K383" t="s">
        <v>1024</v>
      </c>
      <c r="L383" s="16">
        <f>VLOOKUP(B383,'Input - companies list'!B:L,11,FALSE)</f>
        <v/>
      </c>
    </row>
    <row r="384" spans="1:12">
      <c r="A384" t="s">
        <v>33725</v>
      </c>
      <c r="B384" t="s">
        <v>16163</v>
      </c>
      <c r="C384" t="s">
        <v>16164</v>
      </c>
      <c r="D384" t="s">
        <v>32935</v>
      </c>
      <c r="E384" t="s">
        <v>33211</v>
      </c>
      <c r="F384" t="s">
        <v>67</v>
      </c>
      <c r="G384" t="s">
        <v>49</v>
      </c>
      <c r="H384" t="s">
        <v>33726</v>
      </c>
      <c r="I384" t="s">
        <v>54</v>
      </c>
      <c r="J384" t="s">
        <v>53</v>
      </c>
      <c r="K384" t="s">
        <v>1024</v>
      </c>
      <c r="L384" s="16">
        <f>VLOOKUP(B384,'Input - companies list'!B:L,11,FALSE)</f>
        <v/>
      </c>
    </row>
    <row r="385" spans="1:12">
      <c r="A385" t="s">
        <v>33727</v>
      </c>
      <c r="B385" t="s">
        <v>13355</v>
      </c>
      <c r="C385" t="s">
        <v>13356</v>
      </c>
      <c r="D385" t="s">
        <v>772</v>
      </c>
      <c r="E385" t="s">
        <v>33345</v>
      </c>
      <c r="F385" t="s">
        <v>93</v>
      </c>
      <c r="G385" t="s">
        <v>98</v>
      </c>
      <c r="H385" t="s">
        <v>13360</v>
      </c>
      <c r="I385" t="s">
        <v>54</v>
      </c>
      <c r="J385" t="s">
        <v>53</v>
      </c>
      <c r="K385" t="s">
        <v>2410</v>
      </c>
      <c r="L385" s="16">
        <f>VLOOKUP(B385,'Input - companies list'!B:L,11,FALSE)</f>
        <v/>
      </c>
    </row>
    <row r="386" spans="1:12">
      <c r="A386" t="s">
        <v>33728</v>
      </c>
      <c r="B386" t="s">
        <v>27998</v>
      </c>
      <c r="C386" t="s">
        <v>27999</v>
      </c>
      <c r="D386" t="s">
        <v>772</v>
      </c>
      <c r="E386" t="s">
        <v>33729</v>
      </c>
      <c r="F386" t="s">
        <v>67</v>
      </c>
      <c r="G386" t="s">
        <v>5016</v>
      </c>
      <c r="H386" t="s">
        <v>28005</v>
      </c>
      <c r="I386" t="s">
        <v>714</v>
      </c>
      <c r="J386" t="s">
        <v>28003</v>
      </c>
      <c r="K386" t="s">
        <v>28002</v>
      </c>
      <c r="L386" s="16">
        <f>VLOOKUP(B386,'Input - companies list'!B:L,11,FALSE)</f>
        <v/>
      </c>
    </row>
    <row r="387" spans="1:12">
      <c r="A387" t="s">
        <v>33730</v>
      </c>
      <c r="B387" t="s">
        <v>27998</v>
      </c>
      <c r="C387" t="s">
        <v>27999</v>
      </c>
      <c r="D387" t="s">
        <v>32935</v>
      </c>
      <c r="E387" t="s">
        <v>33300</v>
      </c>
      <c r="F387" t="s">
        <v>67</v>
      </c>
      <c r="G387" t="s">
        <v>5016</v>
      </c>
      <c r="H387" t="s">
        <v>28004</v>
      </c>
      <c r="I387" t="s">
        <v>714</v>
      </c>
      <c r="J387" t="s">
        <v>28003</v>
      </c>
      <c r="K387" t="s">
        <v>28002</v>
      </c>
      <c r="L387" s="16">
        <f>VLOOKUP(B387,'Input - companies list'!B:L,11,FALSE)</f>
        <v/>
      </c>
    </row>
    <row r="388" spans="1:12">
      <c r="A388" t="s">
        <v>33731</v>
      </c>
      <c r="B388" t="s">
        <v>20105</v>
      </c>
      <c r="C388" t="s">
        <v>5098</v>
      </c>
      <c r="D388" t="s">
        <v>32935</v>
      </c>
      <c r="E388" t="s">
        <v>33732</v>
      </c>
      <c r="F388" t="s">
        <v>93</v>
      </c>
      <c r="G388" t="s">
        <v>255</v>
      </c>
      <c r="H388" t="s">
        <v>32940</v>
      </c>
      <c r="I388" t="s">
        <v>54</v>
      </c>
      <c r="J388" t="s">
        <v>5096</v>
      </c>
      <c r="K388" t="s">
        <v>5095</v>
      </c>
      <c r="L388" s="16">
        <f>VLOOKUP(B388,'Input - companies list'!B:L,11,FALSE)</f>
        <v/>
      </c>
    </row>
    <row r="389" spans="1:12">
      <c r="A389" t="s">
        <v>33733</v>
      </c>
      <c r="B389" t="s">
        <v>20105</v>
      </c>
      <c r="C389" t="s">
        <v>5098</v>
      </c>
      <c r="D389" t="s">
        <v>32935</v>
      </c>
      <c r="E389" t="s">
        <v>33734</v>
      </c>
      <c r="F389" t="s">
        <v>67</v>
      </c>
      <c r="G389" t="s">
        <v>255</v>
      </c>
      <c r="H389" t="s">
        <v>32940</v>
      </c>
      <c r="I389" t="s">
        <v>54</v>
      </c>
      <c r="J389" t="s">
        <v>5096</v>
      </c>
      <c r="K389" t="s">
        <v>5095</v>
      </c>
      <c r="L389" s="16">
        <f>VLOOKUP(B389,'Input - companies list'!B:L,11,FALSE)</f>
        <v/>
      </c>
    </row>
    <row r="390" spans="1:12">
      <c r="A390" t="s">
        <v>33735</v>
      </c>
      <c r="B390" t="s">
        <v>20105</v>
      </c>
      <c r="C390" t="s">
        <v>5098</v>
      </c>
      <c r="D390" t="s">
        <v>32935</v>
      </c>
      <c r="E390" t="s">
        <v>33736</v>
      </c>
      <c r="F390" t="s">
        <v>112</v>
      </c>
      <c r="G390" t="s">
        <v>438</v>
      </c>
      <c r="H390" t="s">
        <v>32940</v>
      </c>
      <c r="I390" t="s">
        <v>54</v>
      </c>
      <c r="J390" t="s">
        <v>5096</v>
      </c>
      <c r="K390" t="s">
        <v>5095</v>
      </c>
      <c r="L390" s="16">
        <f>VLOOKUP(B390,'Input - companies list'!B:L,11,FALSE)</f>
        <v/>
      </c>
    </row>
    <row r="391" spans="1:12">
      <c r="A391" t="s">
        <v>33737</v>
      </c>
      <c r="B391" t="s">
        <v>20105</v>
      </c>
      <c r="C391" t="s">
        <v>5098</v>
      </c>
      <c r="D391" t="s">
        <v>32935</v>
      </c>
      <c r="E391" t="s">
        <v>33738</v>
      </c>
      <c r="F391" t="s">
        <v>67</v>
      </c>
      <c r="G391" t="s">
        <v>49</v>
      </c>
      <c r="H391" t="s">
        <v>25683</v>
      </c>
      <c r="I391" t="s">
        <v>54</v>
      </c>
      <c r="J391" t="s">
        <v>5096</v>
      </c>
      <c r="K391" t="s">
        <v>5095</v>
      </c>
      <c r="L391" s="16">
        <f>VLOOKUP(B391,'Input - companies list'!B:L,11,FALSE)</f>
        <v/>
      </c>
    </row>
    <row r="392" spans="1:12">
      <c r="A392" t="s">
        <v>33739</v>
      </c>
      <c r="B392" t="s">
        <v>20105</v>
      </c>
      <c r="C392" t="s">
        <v>5098</v>
      </c>
      <c r="D392" t="s">
        <v>32935</v>
      </c>
      <c r="E392" t="s">
        <v>33740</v>
      </c>
      <c r="F392" t="s">
        <v>67</v>
      </c>
      <c r="G392" t="s">
        <v>438</v>
      </c>
      <c r="H392" t="s">
        <v>1026</v>
      </c>
      <c r="I392" t="s">
        <v>54</v>
      </c>
      <c r="J392" t="s">
        <v>5096</v>
      </c>
      <c r="K392" t="s">
        <v>5095</v>
      </c>
      <c r="L392" s="16">
        <f>VLOOKUP(B392,'Input - companies list'!B:L,11,FALSE)</f>
        <v/>
      </c>
    </row>
    <row r="393" spans="1:12">
      <c r="A393" t="s">
        <v>33741</v>
      </c>
      <c r="B393" t="s">
        <v>20105</v>
      </c>
      <c r="C393" t="s">
        <v>5098</v>
      </c>
      <c r="D393" t="s">
        <v>32935</v>
      </c>
      <c r="E393" t="s">
        <v>32953</v>
      </c>
      <c r="F393" t="s">
        <v>63</v>
      </c>
      <c r="G393" t="s">
        <v>438</v>
      </c>
      <c r="H393" t="s">
        <v>32940</v>
      </c>
      <c r="I393" t="s">
        <v>54</v>
      </c>
      <c r="J393" t="s">
        <v>5096</v>
      </c>
      <c r="K393" t="s">
        <v>5095</v>
      </c>
      <c r="L393" s="16">
        <f>VLOOKUP(B393,'Input - companies list'!B:L,11,FALSE)</f>
        <v/>
      </c>
    </row>
    <row r="394" spans="1:12">
      <c r="A394" t="s">
        <v>33742</v>
      </c>
      <c r="B394" t="s">
        <v>20105</v>
      </c>
      <c r="C394" t="s">
        <v>5098</v>
      </c>
      <c r="D394" t="s">
        <v>32935</v>
      </c>
      <c r="E394" t="s">
        <v>33701</v>
      </c>
      <c r="F394" t="s">
        <v>112</v>
      </c>
      <c r="G394" t="s">
        <v>255</v>
      </c>
      <c r="H394" t="s">
        <v>12408</v>
      </c>
      <c r="I394" t="s">
        <v>54</v>
      </c>
      <c r="J394" t="s">
        <v>5096</v>
      </c>
      <c r="K394" t="s">
        <v>5095</v>
      </c>
      <c r="L394" s="16">
        <f>VLOOKUP(B394,'Input - companies list'!B:L,11,FALSE)</f>
        <v/>
      </c>
    </row>
    <row r="395" spans="1:12">
      <c r="A395" t="s">
        <v>33743</v>
      </c>
      <c r="B395" t="s">
        <v>20105</v>
      </c>
      <c r="C395" t="s">
        <v>5098</v>
      </c>
      <c r="D395" t="s">
        <v>32935</v>
      </c>
      <c r="E395" t="s">
        <v>33744</v>
      </c>
      <c r="F395" t="s">
        <v>67</v>
      </c>
      <c r="G395" t="s">
        <v>49</v>
      </c>
      <c r="H395" t="s">
        <v>33745</v>
      </c>
      <c r="I395" t="s">
        <v>54</v>
      </c>
      <c r="J395" t="s">
        <v>5096</v>
      </c>
      <c r="K395" t="s">
        <v>5095</v>
      </c>
      <c r="L395" s="16">
        <f>VLOOKUP(B395,'Input - companies list'!B:L,11,FALSE)</f>
        <v/>
      </c>
    </row>
    <row r="396" spans="1:12">
      <c r="A396" t="s">
        <v>33746</v>
      </c>
      <c r="B396" t="s">
        <v>20105</v>
      </c>
      <c r="C396" t="s">
        <v>5098</v>
      </c>
      <c r="D396" t="s">
        <v>32935</v>
      </c>
      <c r="E396" t="s">
        <v>33747</v>
      </c>
      <c r="F396" t="s">
        <v>93</v>
      </c>
      <c r="G396" t="s">
        <v>49</v>
      </c>
      <c r="H396" t="s">
        <v>33745</v>
      </c>
      <c r="I396" t="s">
        <v>54</v>
      </c>
      <c r="J396" t="s">
        <v>5096</v>
      </c>
      <c r="K396" t="s">
        <v>5095</v>
      </c>
      <c r="L396" s="16">
        <f>VLOOKUP(B396,'Input - companies list'!B:L,11,FALSE)</f>
        <v/>
      </c>
    </row>
    <row r="397" spans="1:12">
      <c r="A397" t="s">
        <v>33748</v>
      </c>
      <c r="B397" t="s">
        <v>20105</v>
      </c>
      <c r="C397" t="s">
        <v>5098</v>
      </c>
      <c r="D397" t="s">
        <v>32935</v>
      </c>
      <c r="E397" t="s">
        <v>33068</v>
      </c>
      <c r="F397" t="s">
        <v>112</v>
      </c>
      <c r="G397" t="s">
        <v>438</v>
      </c>
      <c r="H397" t="s">
        <v>32940</v>
      </c>
      <c r="I397" t="s">
        <v>54</v>
      </c>
      <c r="J397" t="s">
        <v>5096</v>
      </c>
      <c r="K397" t="s">
        <v>5095</v>
      </c>
      <c r="L397" s="16">
        <f>VLOOKUP(B397,'Input - companies list'!B:L,11,FALSE)</f>
        <v/>
      </c>
    </row>
    <row r="398" spans="1:12">
      <c r="A398" t="s">
        <v>33749</v>
      </c>
      <c r="B398" t="s">
        <v>9226</v>
      </c>
      <c r="C398" t="s">
        <v>9227</v>
      </c>
      <c r="D398" t="s">
        <v>32935</v>
      </c>
      <c r="E398" t="s">
        <v>33431</v>
      </c>
      <c r="F398" t="s">
        <v>63</v>
      </c>
      <c r="G398" t="s">
        <v>438</v>
      </c>
      <c r="H398" t="s">
        <v>32940</v>
      </c>
      <c r="I398" t="s">
        <v>54</v>
      </c>
      <c r="J398" t="s">
        <v>53</v>
      </c>
      <c r="K398" t="s">
        <v>1024</v>
      </c>
      <c r="L398" s="16">
        <f>VLOOKUP(B398,'Input - companies list'!B:L,11,FALSE)</f>
        <v/>
      </c>
    </row>
    <row r="399" spans="1:12">
      <c r="A399" t="s">
        <v>33750</v>
      </c>
      <c r="B399" t="s">
        <v>24168</v>
      </c>
      <c r="C399" t="s">
        <v>24169</v>
      </c>
      <c r="D399" t="s">
        <v>32935</v>
      </c>
      <c r="E399" t="s">
        <v>33289</v>
      </c>
      <c r="F399" t="s">
        <v>112</v>
      </c>
      <c r="G399" t="s">
        <v>438</v>
      </c>
      <c r="H399" t="s">
        <v>1496</v>
      </c>
      <c r="I399" t="s">
        <v>54</v>
      </c>
      <c r="J399" t="s">
        <v>485</v>
      </c>
      <c r="K399" t="s">
        <v>24172</v>
      </c>
      <c r="L399" s="16">
        <f>VLOOKUP(B399,'Input - companies list'!B:L,11,FALSE)</f>
        <v/>
      </c>
    </row>
    <row r="400" spans="1:12">
      <c r="A400" t="s">
        <v>33751</v>
      </c>
      <c r="B400" t="s">
        <v>22349</v>
      </c>
      <c r="C400" t="s">
        <v>22350</v>
      </c>
      <c r="D400" t="s">
        <v>84</v>
      </c>
      <c r="E400" t="s">
        <v>33752</v>
      </c>
      <c r="F400" t="s">
        <v>67</v>
      </c>
      <c r="G400" t="s">
        <v>438</v>
      </c>
      <c r="H400" t="s">
        <v>32940</v>
      </c>
      <c r="I400" t="s">
        <v>138</v>
      </c>
      <c r="J400" t="s">
        <v>5792</v>
      </c>
      <c r="K400" t="s">
        <v>22353</v>
      </c>
      <c r="L400" s="16">
        <f>VLOOKUP(B400,'Input - companies list'!B:L,11,FALSE)</f>
        <v/>
      </c>
    </row>
    <row r="401" spans="1:12">
      <c r="A401" t="s">
        <v>33753</v>
      </c>
      <c r="B401" t="s">
        <v>24075</v>
      </c>
      <c r="C401" t="s">
        <v>24076</v>
      </c>
      <c r="D401" t="s">
        <v>32935</v>
      </c>
      <c r="E401" t="s">
        <v>33200</v>
      </c>
      <c r="F401" t="s">
        <v>93</v>
      </c>
      <c r="G401" t="s">
        <v>5016</v>
      </c>
      <c r="H401" t="s">
        <v>1934</v>
      </c>
      <c r="I401" t="s">
        <v>54</v>
      </c>
      <c r="J401" t="s">
        <v>440</v>
      </c>
      <c r="K401" t="s">
        <v>912</v>
      </c>
      <c r="L401" s="16">
        <f>VLOOKUP(B401,'Input - companies list'!B:L,11,FALSE)</f>
        <v/>
      </c>
    </row>
    <row r="402" spans="1:12">
      <c r="A402" t="s">
        <v>33754</v>
      </c>
      <c r="B402" t="s">
        <v>24075</v>
      </c>
      <c r="C402" t="s">
        <v>24076</v>
      </c>
      <c r="D402" t="s">
        <v>32935</v>
      </c>
      <c r="E402" t="s">
        <v>33755</v>
      </c>
      <c r="F402" t="s">
        <v>63</v>
      </c>
      <c r="G402" t="s">
        <v>438</v>
      </c>
      <c r="H402" t="s">
        <v>33756</v>
      </c>
      <c r="I402" t="s">
        <v>54</v>
      </c>
      <c r="J402" t="s">
        <v>440</v>
      </c>
      <c r="K402" t="s">
        <v>912</v>
      </c>
      <c r="L402" s="16">
        <f>VLOOKUP(B402,'Input - companies list'!B:L,11,FALSE)</f>
        <v/>
      </c>
    </row>
    <row r="403" spans="1:12">
      <c r="A403" t="s">
        <v>33757</v>
      </c>
      <c r="B403" t="s">
        <v>24075</v>
      </c>
      <c r="C403" t="s">
        <v>24076</v>
      </c>
      <c r="D403" t="s">
        <v>32935</v>
      </c>
      <c r="E403" t="s">
        <v>33758</v>
      </c>
      <c r="F403" t="s">
        <v>63</v>
      </c>
      <c r="G403" t="s">
        <v>438</v>
      </c>
      <c r="H403" t="s">
        <v>33726</v>
      </c>
      <c r="I403" t="s">
        <v>54</v>
      </c>
      <c r="J403" t="s">
        <v>440</v>
      </c>
      <c r="K403" t="s">
        <v>912</v>
      </c>
      <c r="L403" s="16">
        <f>VLOOKUP(B403,'Input - companies list'!B:L,11,FALSE)</f>
        <v/>
      </c>
    </row>
    <row r="404" spans="1:12">
      <c r="A404" t="s">
        <v>33759</v>
      </c>
      <c r="B404" t="s">
        <v>11444</v>
      </c>
      <c r="C404" t="s">
        <v>11445</v>
      </c>
      <c r="D404" t="s">
        <v>32935</v>
      </c>
      <c r="E404" t="s">
        <v>33760</v>
      </c>
      <c r="F404" t="s">
        <v>67</v>
      </c>
      <c r="G404" t="s">
        <v>49</v>
      </c>
      <c r="H404" t="s">
        <v>32940</v>
      </c>
      <c r="I404" t="s">
        <v>54</v>
      </c>
      <c r="J404" t="s">
        <v>842</v>
      </c>
      <c r="K404" t="s">
        <v>842</v>
      </c>
      <c r="L404" s="16">
        <f>VLOOKUP(B404,'Input - companies list'!B:L,11,FALSE)</f>
        <v/>
      </c>
    </row>
    <row r="405" spans="1:12">
      <c r="A405" t="s">
        <v>33761</v>
      </c>
      <c r="B405" t="s">
        <v>5839</v>
      </c>
      <c r="C405" t="s">
        <v>5840</v>
      </c>
      <c r="D405" t="s">
        <v>32935</v>
      </c>
      <c r="E405" t="s">
        <v>33579</v>
      </c>
      <c r="F405" t="s">
        <v>67</v>
      </c>
      <c r="G405" t="s">
        <v>49</v>
      </c>
      <c r="H405" t="s">
        <v>33762</v>
      </c>
      <c r="I405" t="s">
        <v>453</v>
      </c>
      <c r="J405" t="s">
        <v>2876</v>
      </c>
      <c r="K405" t="s">
        <v>5843</v>
      </c>
      <c r="L405" s="16">
        <f>VLOOKUP(B405,'Input - companies list'!B:L,11,FALSE)</f>
        <v/>
      </c>
    </row>
    <row r="406" spans="1:12">
      <c r="A406" t="s">
        <v>33763</v>
      </c>
      <c r="B406" t="s">
        <v>5839</v>
      </c>
      <c r="C406" t="s">
        <v>5840</v>
      </c>
      <c r="D406" t="s">
        <v>32935</v>
      </c>
      <c r="E406" t="s">
        <v>33108</v>
      </c>
      <c r="F406" t="s">
        <v>112</v>
      </c>
      <c r="G406" t="s">
        <v>438</v>
      </c>
      <c r="H406" t="s">
        <v>5844</v>
      </c>
      <c r="I406" t="s">
        <v>453</v>
      </c>
      <c r="J406" t="s">
        <v>2876</v>
      </c>
      <c r="K406" t="s">
        <v>5843</v>
      </c>
      <c r="L406" s="16">
        <f>VLOOKUP(B406,'Input - companies list'!B:L,11,FALSE)</f>
        <v/>
      </c>
    </row>
    <row r="407" spans="1:12">
      <c r="A407" t="s">
        <v>33764</v>
      </c>
      <c r="B407" t="s">
        <v>31386</v>
      </c>
      <c r="C407" t="s">
        <v>31387</v>
      </c>
      <c r="D407" t="s">
        <v>32935</v>
      </c>
      <c r="E407" t="s">
        <v>33765</v>
      </c>
      <c r="F407" t="s">
        <v>63</v>
      </c>
      <c r="G407" t="s">
        <v>49</v>
      </c>
      <c r="H407" t="s">
        <v>32940</v>
      </c>
      <c r="I407" t="s">
        <v>54</v>
      </c>
      <c r="J407" t="s">
        <v>53</v>
      </c>
      <c r="K407" t="s">
        <v>25672</v>
      </c>
      <c r="L407" s="16">
        <f>VLOOKUP(B407,'Input - companies list'!B:L,11,FALSE)</f>
        <v/>
      </c>
    </row>
    <row r="408" spans="1:12">
      <c r="A408" t="s">
        <v>33766</v>
      </c>
      <c r="B408" t="s">
        <v>13431</v>
      </c>
      <c r="C408" t="s">
        <v>13432</v>
      </c>
      <c r="D408" t="s">
        <v>32935</v>
      </c>
      <c r="E408" t="s">
        <v>32944</v>
      </c>
      <c r="F408" t="s">
        <v>67</v>
      </c>
      <c r="G408" t="s">
        <v>5016</v>
      </c>
      <c r="H408" t="s">
        <v>32940</v>
      </c>
      <c r="I408" t="s">
        <v>569</v>
      </c>
      <c r="J408" t="s"/>
      <c r="K408" t="s">
        <v>7427</v>
      </c>
      <c r="L408" s="16">
        <f>VLOOKUP(B408,'Input - companies list'!B:L,11,FALSE)</f>
        <v/>
      </c>
    </row>
    <row r="409" spans="1:12">
      <c r="A409" t="s">
        <v>33767</v>
      </c>
      <c r="B409" t="s">
        <v>11262</v>
      </c>
      <c r="C409" t="s">
        <v>11263</v>
      </c>
      <c r="D409" t="s">
        <v>32935</v>
      </c>
      <c r="E409" t="s">
        <v>33768</v>
      </c>
      <c r="F409" t="s">
        <v>112</v>
      </c>
      <c r="G409" t="s">
        <v>49</v>
      </c>
      <c r="H409" t="s">
        <v>1675</v>
      </c>
      <c r="I409" t="s">
        <v>54</v>
      </c>
      <c r="J409" t="s">
        <v>440</v>
      </c>
      <c r="K409" t="s">
        <v>912</v>
      </c>
      <c r="L409" s="16">
        <f>VLOOKUP(B409,'Input - companies list'!B:L,11,FALSE)</f>
        <v/>
      </c>
    </row>
    <row r="410" spans="1:12">
      <c r="A410" t="s">
        <v>33769</v>
      </c>
      <c r="B410" t="s">
        <v>16559</v>
      </c>
      <c r="C410" t="s">
        <v>16560</v>
      </c>
      <c r="D410" t="s">
        <v>32935</v>
      </c>
      <c r="E410" t="s">
        <v>33770</v>
      </c>
      <c r="F410" t="s">
        <v>93</v>
      </c>
      <c r="G410" t="s">
        <v>438</v>
      </c>
      <c r="H410" t="s">
        <v>32940</v>
      </c>
      <c r="I410" t="s">
        <v>525</v>
      </c>
      <c r="J410" t="s">
        <v>524</v>
      </c>
      <c r="K410" t="s">
        <v>16563</v>
      </c>
      <c r="L410" s="16">
        <f>VLOOKUP(B410,'Input - companies list'!B:L,11,FALSE)</f>
        <v/>
      </c>
    </row>
    <row r="411" spans="1:12">
      <c r="A411" t="s">
        <v>33771</v>
      </c>
      <c r="B411" t="s">
        <v>27529</v>
      </c>
      <c r="C411" t="s">
        <v>27530</v>
      </c>
      <c r="D411" t="s">
        <v>32935</v>
      </c>
      <c r="E411" t="s">
        <v>33477</v>
      </c>
      <c r="F411" t="s">
        <v>67</v>
      </c>
      <c r="G411" t="s">
        <v>5016</v>
      </c>
      <c r="H411" t="s">
        <v>1959</v>
      </c>
      <c r="I411" t="s">
        <v>54</v>
      </c>
      <c r="J411" t="s">
        <v>53</v>
      </c>
      <c r="K411" t="s">
        <v>1024</v>
      </c>
      <c r="L411" s="16">
        <f>VLOOKUP(B411,'Input - companies list'!B:L,11,FALSE)</f>
        <v/>
      </c>
    </row>
    <row r="412" spans="1:12">
      <c r="A412" t="s">
        <v>33772</v>
      </c>
      <c r="B412" t="s">
        <v>9835</v>
      </c>
      <c r="C412" t="s">
        <v>9836</v>
      </c>
      <c r="D412" t="s">
        <v>32935</v>
      </c>
      <c r="E412" t="s">
        <v>33773</v>
      </c>
      <c r="F412" t="s">
        <v>67</v>
      </c>
      <c r="G412" t="s">
        <v>255</v>
      </c>
      <c r="H412" t="s">
        <v>32940</v>
      </c>
      <c r="I412" t="s">
        <v>54</v>
      </c>
      <c r="J412" t="s">
        <v>842</v>
      </c>
      <c r="K412" t="s">
        <v>9838</v>
      </c>
      <c r="L412" s="16">
        <f>VLOOKUP(B412,'Input - companies list'!B:L,11,FALSE)</f>
        <v/>
      </c>
    </row>
    <row r="413" spans="1:12">
      <c r="A413" t="s">
        <v>33774</v>
      </c>
      <c r="B413" t="s">
        <v>9835</v>
      </c>
      <c r="C413" t="s">
        <v>9836</v>
      </c>
      <c r="D413" t="s">
        <v>32935</v>
      </c>
      <c r="E413" t="s">
        <v>33775</v>
      </c>
      <c r="F413" t="s">
        <v>67</v>
      </c>
      <c r="G413" t="s">
        <v>98</v>
      </c>
      <c r="H413" t="s">
        <v>32940</v>
      </c>
      <c r="I413" t="s">
        <v>54</v>
      </c>
      <c r="J413" t="s">
        <v>842</v>
      </c>
      <c r="K413" t="s">
        <v>9838</v>
      </c>
      <c r="L413" s="16">
        <f>VLOOKUP(B413,'Input - companies list'!B:L,11,FALSE)</f>
        <v/>
      </c>
    </row>
    <row r="414" spans="1:12">
      <c r="A414" t="s">
        <v>33776</v>
      </c>
      <c r="B414" t="s">
        <v>9835</v>
      </c>
      <c r="C414" t="s">
        <v>9836</v>
      </c>
      <c r="D414" t="s">
        <v>32935</v>
      </c>
      <c r="E414" t="s">
        <v>33777</v>
      </c>
      <c r="F414" t="s">
        <v>63</v>
      </c>
      <c r="G414" t="s">
        <v>255</v>
      </c>
      <c r="H414" t="s">
        <v>32940</v>
      </c>
      <c r="I414" t="s">
        <v>54</v>
      </c>
      <c r="J414" t="s">
        <v>842</v>
      </c>
      <c r="K414" t="s">
        <v>9838</v>
      </c>
      <c r="L414" s="16">
        <f>VLOOKUP(B414,'Input - companies list'!B:L,11,FALSE)</f>
        <v/>
      </c>
    </row>
    <row r="415" spans="1:12">
      <c r="A415" t="s">
        <v>33778</v>
      </c>
      <c r="B415" t="s">
        <v>9835</v>
      </c>
      <c r="C415" t="s">
        <v>9836</v>
      </c>
      <c r="D415" t="s">
        <v>32935</v>
      </c>
      <c r="E415" t="s">
        <v>33779</v>
      </c>
      <c r="F415" t="s">
        <v>112</v>
      </c>
      <c r="G415" t="s">
        <v>98</v>
      </c>
      <c r="H415" t="s">
        <v>32940</v>
      </c>
      <c r="I415" t="s">
        <v>54</v>
      </c>
      <c r="J415" t="s">
        <v>842</v>
      </c>
      <c r="K415" t="s">
        <v>9838</v>
      </c>
      <c r="L415" s="16">
        <f>VLOOKUP(B415,'Input - companies list'!B:L,11,FALSE)</f>
        <v/>
      </c>
    </row>
    <row r="416" spans="1:12">
      <c r="A416" t="s">
        <v>33780</v>
      </c>
      <c r="B416" t="s">
        <v>25177</v>
      </c>
      <c r="C416" t="s">
        <v>25178</v>
      </c>
      <c r="D416" t="s">
        <v>32935</v>
      </c>
      <c r="E416" t="s">
        <v>33781</v>
      </c>
      <c r="F416" t="s">
        <v>63</v>
      </c>
      <c r="G416" t="s">
        <v>438</v>
      </c>
      <c r="H416" t="s">
        <v>10988</v>
      </c>
      <c r="I416" t="s">
        <v>1631</v>
      </c>
      <c r="J416" t="s"/>
      <c r="K416" t="s">
        <v>3820</v>
      </c>
      <c r="L416" s="16">
        <f>VLOOKUP(B416,'Input - companies list'!B:L,11,FALSE)</f>
        <v/>
      </c>
    </row>
    <row r="417" spans="1:12">
      <c r="A417" t="s">
        <v>33782</v>
      </c>
      <c r="B417" t="s">
        <v>20630</v>
      </c>
      <c r="C417" t="s">
        <v>20631</v>
      </c>
      <c r="D417" t="s">
        <v>84</v>
      </c>
      <c r="E417" t="s">
        <v>32956</v>
      </c>
      <c r="F417" t="s">
        <v>67</v>
      </c>
      <c r="G417" t="s">
        <v>5016</v>
      </c>
      <c r="H417" t="s">
        <v>32940</v>
      </c>
      <c r="I417" t="s">
        <v>354</v>
      </c>
      <c r="J417" t="s">
        <v>353</v>
      </c>
      <c r="K417" t="s">
        <v>20633</v>
      </c>
      <c r="L417" s="16">
        <f>VLOOKUP(B417,'Input - companies list'!B:L,11,FALSE)</f>
        <v/>
      </c>
    </row>
    <row r="418" spans="1:12">
      <c r="A418" t="s">
        <v>33783</v>
      </c>
      <c r="B418" t="s">
        <v>19095</v>
      </c>
      <c r="C418" t="s">
        <v>19096</v>
      </c>
      <c r="D418" t="s">
        <v>32935</v>
      </c>
      <c r="E418" t="s">
        <v>33052</v>
      </c>
      <c r="F418" t="s">
        <v>93</v>
      </c>
      <c r="G418" t="s">
        <v>438</v>
      </c>
      <c r="H418" t="s">
        <v>19099</v>
      </c>
      <c r="I418" t="s">
        <v>54</v>
      </c>
      <c r="J418" t="s">
        <v>53</v>
      </c>
      <c r="K418" t="s">
        <v>6358</v>
      </c>
      <c r="L418" s="16">
        <f>VLOOKUP(B418,'Input - companies list'!B:L,11,FALSE)</f>
        <v/>
      </c>
    </row>
    <row r="419" spans="1:12">
      <c r="A419" t="s">
        <v>33784</v>
      </c>
      <c r="B419" t="s">
        <v>31931</v>
      </c>
      <c r="C419" t="s">
        <v>31932</v>
      </c>
      <c r="D419" t="s">
        <v>32935</v>
      </c>
      <c r="E419" t="s">
        <v>33414</v>
      </c>
      <c r="F419" t="s">
        <v>67</v>
      </c>
      <c r="G419" t="s">
        <v>5016</v>
      </c>
      <c r="H419" t="s">
        <v>32940</v>
      </c>
      <c r="I419" t="s">
        <v>859</v>
      </c>
      <c r="J419" t="s"/>
      <c r="K419" t="s">
        <v>17781</v>
      </c>
      <c r="L419" s="16">
        <f>VLOOKUP(B419,'Input - companies list'!B:L,11,FALSE)</f>
        <v/>
      </c>
    </row>
    <row r="420" spans="1:12">
      <c r="A420" t="s">
        <v>33785</v>
      </c>
      <c r="B420" t="s">
        <v>18819</v>
      </c>
      <c r="C420" t="s">
        <v>18820</v>
      </c>
      <c r="D420" t="s">
        <v>32935</v>
      </c>
      <c r="E420" t="s">
        <v>33786</v>
      </c>
      <c r="F420" t="s">
        <v>93</v>
      </c>
      <c r="G420" t="s">
        <v>98</v>
      </c>
      <c r="H420" t="s">
        <v>33787</v>
      </c>
      <c r="I420" t="s">
        <v>54</v>
      </c>
      <c r="J420" t="s">
        <v>970</v>
      </c>
      <c r="K420" t="s">
        <v>969</v>
      </c>
      <c r="L420" s="16">
        <f>VLOOKUP(B420,'Input - companies list'!B:L,11,FALSE)</f>
        <v/>
      </c>
    </row>
    <row r="421" spans="1:12">
      <c r="A421" t="s">
        <v>33788</v>
      </c>
      <c r="B421" t="s">
        <v>18819</v>
      </c>
      <c r="C421" t="s">
        <v>18820</v>
      </c>
      <c r="D421" t="s">
        <v>84</v>
      </c>
      <c r="E421" t="s">
        <v>33789</v>
      </c>
      <c r="F421" t="s">
        <v>67</v>
      </c>
      <c r="G421" t="s">
        <v>5016</v>
      </c>
      <c r="H421" t="s">
        <v>32940</v>
      </c>
      <c r="I421" t="s">
        <v>54</v>
      </c>
      <c r="J421" t="s">
        <v>970</v>
      </c>
      <c r="K421" t="s">
        <v>969</v>
      </c>
      <c r="L421" s="16">
        <f>VLOOKUP(B421,'Input - companies list'!B:L,11,FALSE)</f>
        <v/>
      </c>
    </row>
    <row r="422" spans="1:12">
      <c r="A422" t="s">
        <v>33790</v>
      </c>
      <c r="B422" t="s">
        <v>18819</v>
      </c>
      <c r="C422" t="s">
        <v>18820</v>
      </c>
      <c r="D422" t="s">
        <v>32935</v>
      </c>
      <c r="E422" t="s">
        <v>33791</v>
      </c>
      <c r="F422" t="s">
        <v>93</v>
      </c>
      <c r="G422" t="s">
        <v>438</v>
      </c>
      <c r="H422" t="s">
        <v>33792</v>
      </c>
      <c r="I422" t="s">
        <v>54</v>
      </c>
      <c r="J422" t="s">
        <v>970</v>
      </c>
      <c r="K422" t="s">
        <v>969</v>
      </c>
      <c r="L422" s="16">
        <f>VLOOKUP(B422,'Input - companies list'!B:L,11,FALSE)</f>
        <v/>
      </c>
    </row>
    <row r="423" spans="1:12">
      <c r="A423" t="s">
        <v>33793</v>
      </c>
      <c r="B423" t="s">
        <v>18819</v>
      </c>
      <c r="C423" t="s">
        <v>18820</v>
      </c>
      <c r="D423" t="s">
        <v>32935</v>
      </c>
      <c r="E423" t="s">
        <v>33794</v>
      </c>
      <c r="F423" t="s">
        <v>63</v>
      </c>
      <c r="G423" t="s">
        <v>255</v>
      </c>
      <c r="H423" t="s">
        <v>33795</v>
      </c>
      <c r="I423" t="s">
        <v>54</v>
      </c>
      <c r="J423" t="s">
        <v>970</v>
      </c>
      <c r="K423" t="s">
        <v>969</v>
      </c>
      <c r="L423" s="16">
        <f>VLOOKUP(B423,'Input - companies list'!B:L,11,FALSE)</f>
        <v/>
      </c>
    </row>
    <row r="424" spans="1:12">
      <c r="A424" t="s">
        <v>33796</v>
      </c>
      <c r="B424" t="s">
        <v>30723</v>
      </c>
      <c r="C424" t="s">
        <v>30724</v>
      </c>
      <c r="D424" t="s">
        <v>32935</v>
      </c>
      <c r="E424" t="s">
        <v>33797</v>
      </c>
      <c r="F424" t="s">
        <v>67</v>
      </c>
      <c r="G424" t="s">
        <v>438</v>
      </c>
      <c r="H424" t="s">
        <v>30727</v>
      </c>
      <c r="I424" t="s">
        <v>4255</v>
      </c>
      <c r="J424" t="s"/>
      <c r="K424" t="s"/>
      <c r="L424" s="16">
        <f>VLOOKUP(B424,'Input - companies list'!B:L,11,FALSE)</f>
        <v/>
      </c>
    </row>
    <row r="425" spans="1:12">
      <c r="A425" t="s">
        <v>33798</v>
      </c>
      <c r="B425" t="s">
        <v>19116</v>
      </c>
      <c r="C425" t="s">
        <v>19117</v>
      </c>
      <c r="D425" t="s">
        <v>32935</v>
      </c>
      <c r="E425" t="s">
        <v>32959</v>
      </c>
      <c r="F425" t="s">
        <v>63</v>
      </c>
      <c r="G425" t="s">
        <v>49</v>
      </c>
      <c r="H425" t="s">
        <v>1026</v>
      </c>
      <c r="I425" t="s">
        <v>54</v>
      </c>
      <c r="J425" t="s">
        <v>1293</v>
      </c>
      <c r="K425" t="s">
        <v>19120</v>
      </c>
      <c r="L425" s="16">
        <f>VLOOKUP(B425,'Input - companies list'!B:L,11,FALSE)</f>
        <v/>
      </c>
    </row>
    <row r="426" spans="1:12">
      <c r="A426" t="s">
        <v>33799</v>
      </c>
      <c r="B426" t="s">
        <v>1626</v>
      </c>
      <c r="C426" t="s">
        <v>1627</v>
      </c>
      <c r="D426" t="s">
        <v>32935</v>
      </c>
      <c r="E426" t="s">
        <v>33800</v>
      </c>
      <c r="F426" t="s">
        <v>67</v>
      </c>
      <c r="G426" t="s">
        <v>5016</v>
      </c>
      <c r="H426" t="s">
        <v>1632</v>
      </c>
      <c r="I426" t="s">
        <v>1631</v>
      </c>
      <c r="J426" t="s">
        <v>1630</v>
      </c>
      <c r="K426" t="s">
        <v>1629</v>
      </c>
      <c r="L426" s="16">
        <f>VLOOKUP(B426,'Input - companies list'!B:L,11,FALSE)</f>
        <v/>
      </c>
    </row>
    <row r="427" spans="1:12">
      <c r="A427" t="s">
        <v>33801</v>
      </c>
      <c r="B427" t="s">
        <v>23084</v>
      </c>
      <c r="C427" t="s">
        <v>23085</v>
      </c>
      <c r="D427" t="s">
        <v>32935</v>
      </c>
      <c r="E427" t="s">
        <v>33802</v>
      </c>
      <c r="F427" t="s">
        <v>93</v>
      </c>
      <c r="G427" t="s">
        <v>98</v>
      </c>
      <c r="H427" t="s">
        <v>33803</v>
      </c>
      <c r="I427" t="s">
        <v>54</v>
      </c>
      <c r="J427" t="s">
        <v>53</v>
      </c>
      <c r="K427" t="s">
        <v>1024</v>
      </c>
      <c r="L427" s="16">
        <f>VLOOKUP(B427,'Input - companies list'!B:L,11,FALSE)</f>
        <v/>
      </c>
    </row>
    <row r="428" spans="1:12">
      <c r="A428" t="s">
        <v>33804</v>
      </c>
      <c r="B428" t="s">
        <v>23084</v>
      </c>
      <c r="C428" t="s">
        <v>23085</v>
      </c>
      <c r="D428" t="s">
        <v>32935</v>
      </c>
      <c r="E428" t="s">
        <v>33805</v>
      </c>
      <c r="F428" t="s">
        <v>67</v>
      </c>
      <c r="G428" t="s">
        <v>98</v>
      </c>
      <c r="H428" t="s">
        <v>32940</v>
      </c>
      <c r="I428" t="s">
        <v>54</v>
      </c>
      <c r="J428" t="s">
        <v>53</v>
      </c>
      <c r="K428" t="s">
        <v>1024</v>
      </c>
      <c r="L428" s="16">
        <f>VLOOKUP(B428,'Input - companies list'!B:L,11,FALSE)</f>
        <v/>
      </c>
    </row>
    <row r="429" spans="1:12">
      <c r="A429" t="s">
        <v>33806</v>
      </c>
      <c r="B429" t="s">
        <v>23084</v>
      </c>
      <c r="C429" t="s">
        <v>23085</v>
      </c>
      <c r="D429" t="s">
        <v>32935</v>
      </c>
      <c r="E429" t="s">
        <v>33807</v>
      </c>
      <c r="F429" t="s">
        <v>63</v>
      </c>
      <c r="G429" t="s">
        <v>98</v>
      </c>
      <c r="H429" t="s">
        <v>7742</v>
      </c>
      <c r="I429" t="s">
        <v>54</v>
      </c>
      <c r="J429" t="s">
        <v>53</v>
      </c>
      <c r="K429" t="s">
        <v>1024</v>
      </c>
      <c r="L429" s="16">
        <f>VLOOKUP(B429,'Input - companies list'!B:L,11,FALSE)</f>
        <v/>
      </c>
    </row>
    <row r="430" spans="1:12">
      <c r="A430" t="s">
        <v>33808</v>
      </c>
      <c r="B430" t="s">
        <v>23084</v>
      </c>
      <c r="C430" t="s">
        <v>23085</v>
      </c>
      <c r="D430" t="s">
        <v>32935</v>
      </c>
      <c r="E430" t="s">
        <v>33393</v>
      </c>
      <c r="F430" t="s">
        <v>112</v>
      </c>
      <c r="G430" t="s">
        <v>49</v>
      </c>
      <c r="H430" t="s">
        <v>32940</v>
      </c>
      <c r="I430" t="s">
        <v>54</v>
      </c>
      <c r="J430" t="s">
        <v>53</v>
      </c>
      <c r="K430" t="s">
        <v>1024</v>
      </c>
      <c r="L430" s="16">
        <f>VLOOKUP(B430,'Input - companies list'!B:L,11,FALSE)</f>
        <v/>
      </c>
    </row>
    <row r="431" spans="1:12">
      <c r="A431" t="s">
        <v>33809</v>
      </c>
      <c r="B431" t="s">
        <v>23084</v>
      </c>
      <c r="C431" t="s">
        <v>23085</v>
      </c>
      <c r="D431" t="s">
        <v>32935</v>
      </c>
      <c r="E431" t="s">
        <v>33810</v>
      </c>
      <c r="F431" t="s">
        <v>93</v>
      </c>
      <c r="G431" t="s">
        <v>98</v>
      </c>
      <c r="H431" t="s">
        <v>33811</v>
      </c>
      <c r="I431" t="s">
        <v>54</v>
      </c>
      <c r="J431" t="s">
        <v>53</v>
      </c>
      <c r="K431" t="s">
        <v>1024</v>
      </c>
      <c r="L431" s="16">
        <f>VLOOKUP(B431,'Input - companies list'!B:L,11,FALSE)</f>
        <v/>
      </c>
    </row>
    <row r="432" spans="1:12">
      <c r="A432" t="s">
        <v>33812</v>
      </c>
      <c r="B432" t="s">
        <v>23084</v>
      </c>
      <c r="C432" t="s">
        <v>23085</v>
      </c>
      <c r="D432" t="s">
        <v>32935</v>
      </c>
      <c r="E432" t="s">
        <v>33813</v>
      </c>
      <c r="F432" t="s">
        <v>112</v>
      </c>
      <c r="G432" t="s">
        <v>49</v>
      </c>
      <c r="H432" t="s">
        <v>33814</v>
      </c>
      <c r="I432" t="s">
        <v>54</v>
      </c>
      <c r="J432" t="s">
        <v>53</v>
      </c>
      <c r="K432" t="s">
        <v>1024</v>
      </c>
      <c r="L432" s="16">
        <f>VLOOKUP(B432,'Input - companies list'!B:L,11,FALSE)</f>
        <v/>
      </c>
    </row>
    <row r="433" spans="1:12">
      <c r="A433" t="s">
        <v>33815</v>
      </c>
      <c r="B433" t="s">
        <v>23084</v>
      </c>
      <c r="C433" t="s">
        <v>23085</v>
      </c>
      <c r="D433" t="s">
        <v>32935</v>
      </c>
      <c r="E433" t="s">
        <v>33816</v>
      </c>
      <c r="F433" t="s">
        <v>93</v>
      </c>
      <c r="G433" t="s">
        <v>255</v>
      </c>
      <c r="H433" t="s">
        <v>32940</v>
      </c>
      <c r="I433" t="s">
        <v>54</v>
      </c>
      <c r="J433" t="s">
        <v>53</v>
      </c>
      <c r="K433" t="s">
        <v>1024</v>
      </c>
      <c r="L433" s="16">
        <f>VLOOKUP(B433,'Input - companies list'!B:L,11,FALSE)</f>
        <v/>
      </c>
    </row>
    <row r="434" spans="1:12">
      <c r="A434" t="s">
        <v>33817</v>
      </c>
      <c r="B434" t="s">
        <v>23084</v>
      </c>
      <c r="C434" t="s">
        <v>23085</v>
      </c>
      <c r="D434" t="s">
        <v>32935</v>
      </c>
      <c r="E434" t="s">
        <v>33818</v>
      </c>
      <c r="F434" t="s">
        <v>63</v>
      </c>
      <c r="G434" t="s">
        <v>255</v>
      </c>
      <c r="H434" t="s">
        <v>32940</v>
      </c>
      <c r="I434" t="s">
        <v>54</v>
      </c>
      <c r="J434" t="s">
        <v>53</v>
      </c>
      <c r="K434" t="s">
        <v>1024</v>
      </c>
      <c r="L434" s="16">
        <f>VLOOKUP(B434,'Input - companies list'!B:L,11,FALSE)</f>
        <v/>
      </c>
    </row>
    <row r="435" spans="1:12">
      <c r="A435" t="s">
        <v>33819</v>
      </c>
      <c r="B435" t="s">
        <v>28154</v>
      </c>
      <c r="C435" t="s">
        <v>28155</v>
      </c>
      <c r="D435" t="s">
        <v>32935</v>
      </c>
      <c r="E435" t="s">
        <v>33105</v>
      </c>
      <c r="F435" t="s">
        <v>67</v>
      </c>
      <c r="G435" t="s">
        <v>5016</v>
      </c>
      <c r="H435" t="s">
        <v>32940</v>
      </c>
      <c r="I435" t="s">
        <v>54</v>
      </c>
      <c r="J435" t="s">
        <v>1293</v>
      </c>
      <c r="K435" t="s">
        <v>28158</v>
      </c>
      <c r="L435" s="16">
        <f>VLOOKUP(B435,'Input - companies list'!B:L,11,FALSE)</f>
        <v/>
      </c>
    </row>
    <row r="436" spans="1:12">
      <c r="A436" t="s">
        <v>33820</v>
      </c>
      <c r="B436" t="s">
        <v>24832</v>
      </c>
      <c r="C436" t="s">
        <v>24833</v>
      </c>
      <c r="D436" t="s">
        <v>32935</v>
      </c>
      <c r="E436" t="s">
        <v>33821</v>
      </c>
      <c r="F436" t="s">
        <v>112</v>
      </c>
      <c r="G436" t="s">
        <v>438</v>
      </c>
      <c r="H436" t="s">
        <v>30158</v>
      </c>
      <c r="I436" t="s">
        <v>237</v>
      </c>
      <c r="J436" t="s"/>
      <c r="K436" t="s"/>
      <c r="L436" s="16">
        <f>VLOOKUP(B436,'Input - companies list'!B:L,11,FALSE)</f>
        <v/>
      </c>
    </row>
    <row r="437" spans="1:12">
      <c r="A437" t="s">
        <v>33822</v>
      </c>
      <c r="B437" t="s">
        <v>24832</v>
      </c>
      <c r="C437" t="s">
        <v>24833</v>
      </c>
      <c r="D437" t="s">
        <v>32935</v>
      </c>
      <c r="E437" t="s">
        <v>33823</v>
      </c>
      <c r="F437" t="s">
        <v>93</v>
      </c>
      <c r="G437" t="s">
        <v>49</v>
      </c>
      <c r="H437" t="s">
        <v>33824</v>
      </c>
      <c r="I437" t="s">
        <v>237</v>
      </c>
      <c r="J437" t="s"/>
      <c r="K437" t="s"/>
      <c r="L437" s="16">
        <f>VLOOKUP(B437,'Input - companies list'!B:L,11,FALSE)</f>
        <v/>
      </c>
    </row>
    <row r="438" spans="1:12">
      <c r="A438" t="s">
        <v>33825</v>
      </c>
      <c r="B438" t="s">
        <v>32625</v>
      </c>
      <c r="C438" t="s">
        <v>32626</v>
      </c>
      <c r="D438" t="s">
        <v>32935</v>
      </c>
      <c r="E438" t="s">
        <v>33826</v>
      </c>
      <c r="F438" t="s">
        <v>93</v>
      </c>
      <c r="G438" t="s">
        <v>438</v>
      </c>
      <c r="H438" t="s">
        <v>32940</v>
      </c>
      <c r="I438" t="s">
        <v>354</v>
      </c>
      <c r="J438" t="s">
        <v>398</v>
      </c>
      <c r="K438" t="s">
        <v>6897</v>
      </c>
      <c r="L438" s="16">
        <f>VLOOKUP(B438,'Input - companies list'!B:L,11,FALSE)</f>
        <v/>
      </c>
    </row>
    <row r="439" spans="1:12">
      <c r="A439" t="s">
        <v>33827</v>
      </c>
      <c r="B439" t="s">
        <v>26954</v>
      </c>
      <c r="C439" t="s">
        <v>26955</v>
      </c>
      <c r="D439" t="s">
        <v>32935</v>
      </c>
      <c r="E439" t="s">
        <v>33040</v>
      </c>
      <c r="F439" t="s">
        <v>93</v>
      </c>
      <c r="G439" t="s">
        <v>49</v>
      </c>
      <c r="H439" t="s">
        <v>755</v>
      </c>
      <c r="I439" t="s">
        <v>54</v>
      </c>
      <c r="J439" t="s">
        <v>2588</v>
      </c>
      <c r="K439" t="s">
        <v>2587</v>
      </c>
      <c r="L439" s="16">
        <f>VLOOKUP(B439,'Input - companies list'!B:L,11,FALSE)</f>
        <v/>
      </c>
    </row>
    <row r="440" spans="1:12">
      <c r="A440" t="s">
        <v>33828</v>
      </c>
      <c r="B440" t="s">
        <v>26954</v>
      </c>
      <c r="C440" t="s">
        <v>26955</v>
      </c>
      <c r="D440" t="s">
        <v>32935</v>
      </c>
      <c r="E440" t="s">
        <v>33829</v>
      </c>
      <c r="F440" t="s">
        <v>112</v>
      </c>
      <c r="G440" t="s">
        <v>438</v>
      </c>
      <c r="H440" t="s">
        <v>33830</v>
      </c>
      <c r="I440" t="s">
        <v>54</v>
      </c>
      <c r="J440" t="s">
        <v>2588</v>
      </c>
      <c r="K440" t="s">
        <v>2587</v>
      </c>
      <c r="L440" s="16">
        <f>VLOOKUP(B440,'Input - companies list'!B:L,11,FALSE)</f>
        <v/>
      </c>
    </row>
    <row r="441" spans="1:12">
      <c r="A441" t="s">
        <v>33831</v>
      </c>
      <c r="B441" t="s">
        <v>1967</v>
      </c>
      <c r="C441" t="s">
        <v>1968</v>
      </c>
      <c r="D441" t="s">
        <v>84</v>
      </c>
      <c r="E441" t="s">
        <v>33550</v>
      </c>
      <c r="F441" t="s">
        <v>93</v>
      </c>
      <c r="G441" t="s">
        <v>98</v>
      </c>
      <c r="H441" t="s">
        <v>32940</v>
      </c>
      <c r="I441" t="s">
        <v>54</v>
      </c>
      <c r="J441" t="s">
        <v>1446</v>
      </c>
      <c r="K441" t="s">
        <v>1971</v>
      </c>
      <c r="L441" s="16">
        <f>VLOOKUP(B441,'Input - companies list'!B:L,11,FALSE)</f>
        <v/>
      </c>
    </row>
    <row r="442" spans="1:12">
      <c r="A442" t="s">
        <v>33832</v>
      </c>
      <c r="B442" t="s">
        <v>1967</v>
      </c>
      <c r="C442" t="s">
        <v>1968</v>
      </c>
      <c r="D442" t="s">
        <v>32935</v>
      </c>
      <c r="E442" t="s">
        <v>33833</v>
      </c>
      <c r="F442" t="s">
        <v>93</v>
      </c>
      <c r="G442" t="s">
        <v>98</v>
      </c>
      <c r="H442" t="s">
        <v>32940</v>
      </c>
      <c r="I442" t="s">
        <v>54</v>
      </c>
      <c r="J442" t="s">
        <v>1446</v>
      </c>
      <c r="K442" t="s">
        <v>1971</v>
      </c>
      <c r="L442" s="16">
        <f>VLOOKUP(B442,'Input - companies list'!B:L,11,FALSE)</f>
        <v/>
      </c>
    </row>
    <row r="443" spans="1:12">
      <c r="A443" t="s">
        <v>33834</v>
      </c>
      <c r="B443" t="s">
        <v>10521</v>
      </c>
      <c r="C443" t="s">
        <v>10522</v>
      </c>
      <c r="D443" t="s">
        <v>32935</v>
      </c>
      <c r="E443" t="s">
        <v>33835</v>
      </c>
      <c r="F443" t="s">
        <v>93</v>
      </c>
      <c r="G443" t="s">
        <v>438</v>
      </c>
      <c r="H443" t="s">
        <v>6502</v>
      </c>
      <c r="I443" t="s">
        <v>54</v>
      </c>
      <c r="J443" t="s">
        <v>1127</v>
      </c>
      <c r="K443" t="s">
        <v>1126</v>
      </c>
      <c r="L443" s="16">
        <f>VLOOKUP(B443,'Input - companies list'!B:L,11,FALSE)</f>
        <v/>
      </c>
    </row>
    <row r="444" spans="1:12">
      <c r="A444" t="s">
        <v>33836</v>
      </c>
      <c r="B444" t="s">
        <v>10521</v>
      </c>
      <c r="C444" t="s">
        <v>10522</v>
      </c>
      <c r="D444" t="s">
        <v>32935</v>
      </c>
      <c r="E444" t="s">
        <v>33175</v>
      </c>
      <c r="F444" t="s">
        <v>63</v>
      </c>
      <c r="G444" t="s">
        <v>438</v>
      </c>
      <c r="H444" t="s">
        <v>6602</v>
      </c>
      <c r="I444" t="s">
        <v>54</v>
      </c>
      <c r="J444" t="s">
        <v>1127</v>
      </c>
      <c r="K444" t="s">
        <v>1126</v>
      </c>
      <c r="L444" s="16">
        <f>VLOOKUP(B444,'Input - companies list'!B:L,11,FALSE)</f>
        <v/>
      </c>
    </row>
    <row r="445" spans="1:12">
      <c r="A445" t="s">
        <v>33837</v>
      </c>
      <c r="B445" t="s">
        <v>10521</v>
      </c>
      <c r="C445" t="s">
        <v>10522</v>
      </c>
      <c r="D445" t="s">
        <v>32935</v>
      </c>
      <c r="E445" t="s">
        <v>33838</v>
      </c>
      <c r="F445" t="s">
        <v>67</v>
      </c>
      <c r="G445" t="s">
        <v>255</v>
      </c>
      <c r="H445" t="s">
        <v>3761</v>
      </c>
      <c r="I445" t="s">
        <v>54</v>
      </c>
      <c r="J445" t="s">
        <v>1127</v>
      </c>
      <c r="K445" t="s">
        <v>1126</v>
      </c>
      <c r="L445" s="16">
        <f>VLOOKUP(B445,'Input - companies list'!B:L,11,FALSE)</f>
        <v/>
      </c>
    </row>
    <row r="446" spans="1:12">
      <c r="A446" t="s">
        <v>33839</v>
      </c>
      <c r="B446" t="s">
        <v>10521</v>
      </c>
      <c r="C446" t="s">
        <v>10522</v>
      </c>
      <c r="D446" t="s">
        <v>32935</v>
      </c>
      <c r="E446" t="s">
        <v>33840</v>
      </c>
      <c r="F446" t="s">
        <v>63</v>
      </c>
      <c r="G446" t="s">
        <v>98</v>
      </c>
      <c r="H446" t="s">
        <v>33841</v>
      </c>
      <c r="I446" t="s">
        <v>54</v>
      </c>
      <c r="J446" t="s">
        <v>1127</v>
      </c>
      <c r="K446" t="s">
        <v>1126</v>
      </c>
      <c r="L446" s="16">
        <f>VLOOKUP(B446,'Input - companies list'!B:L,11,FALSE)</f>
        <v/>
      </c>
    </row>
    <row r="447" spans="1:12">
      <c r="A447" t="s">
        <v>33842</v>
      </c>
      <c r="B447" t="s">
        <v>27855</v>
      </c>
      <c r="C447" t="s">
        <v>27856</v>
      </c>
      <c r="D447" t="s">
        <v>32935</v>
      </c>
      <c r="E447" t="s">
        <v>33843</v>
      </c>
      <c r="F447" t="s">
        <v>112</v>
      </c>
      <c r="G447" t="s">
        <v>98</v>
      </c>
      <c r="H447" t="s">
        <v>33844</v>
      </c>
      <c r="I447" t="s">
        <v>54</v>
      </c>
      <c r="J447" t="s">
        <v>440</v>
      </c>
      <c r="K447" t="s">
        <v>912</v>
      </c>
      <c r="L447" s="16">
        <f>VLOOKUP(B447,'Input - companies list'!B:L,11,FALSE)</f>
        <v/>
      </c>
    </row>
    <row r="448" spans="1:12">
      <c r="A448" t="s">
        <v>33845</v>
      </c>
      <c r="B448" t="s">
        <v>27855</v>
      </c>
      <c r="C448" t="s">
        <v>27856</v>
      </c>
      <c r="D448" t="s">
        <v>32935</v>
      </c>
      <c r="E448" t="s">
        <v>33846</v>
      </c>
      <c r="F448" t="s">
        <v>112</v>
      </c>
      <c r="G448" t="s">
        <v>98</v>
      </c>
      <c r="H448" t="s">
        <v>3761</v>
      </c>
      <c r="I448" t="s">
        <v>54</v>
      </c>
      <c r="J448" t="s">
        <v>440</v>
      </c>
      <c r="K448" t="s">
        <v>912</v>
      </c>
      <c r="L448" s="16">
        <f>VLOOKUP(B448,'Input - companies list'!B:L,11,FALSE)</f>
        <v/>
      </c>
    </row>
    <row r="449" spans="1:12">
      <c r="A449" t="s">
        <v>33847</v>
      </c>
      <c r="B449" t="s">
        <v>25768</v>
      </c>
      <c r="C449" t="s">
        <v>25769</v>
      </c>
      <c r="D449" t="s">
        <v>32935</v>
      </c>
      <c r="E449" t="s">
        <v>33496</v>
      </c>
      <c r="F449" t="s">
        <v>67</v>
      </c>
      <c r="G449" t="s">
        <v>438</v>
      </c>
      <c r="H449" t="s">
        <v>33848</v>
      </c>
      <c r="I449" t="s">
        <v>354</v>
      </c>
      <c r="J449" t="s">
        <v>6165</v>
      </c>
      <c r="K449" t="s">
        <v>7393</v>
      </c>
      <c r="L449" s="16">
        <f>VLOOKUP(B449,'Input - companies list'!B:L,11,FALSE)</f>
        <v/>
      </c>
    </row>
    <row r="450" spans="1:12">
      <c r="A450" t="s">
        <v>33849</v>
      </c>
      <c r="B450" t="s">
        <v>25768</v>
      </c>
      <c r="C450" t="s">
        <v>25769</v>
      </c>
      <c r="D450" t="s">
        <v>32935</v>
      </c>
      <c r="E450" t="s">
        <v>33818</v>
      </c>
      <c r="F450" t="s">
        <v>63</v>
      </c>
      <c r="G450" t="s">
        <v>255</v>
      </c>
      <c r="H450" t="s">
        <v>33850</v>
      </c>
      <c r="I450" t="s">
        <v>354</v>
      </c>
      <c r="J450" t="s">
        <v>6165</v>
      </c>
      <c r="K450" t="s">
        <v>7393</v>
      </c>
      <c r="L450" s="16">
        <f>VLOOKUP(B450,'Input - companies list'!B:L,11,FALSE)</f>
        <v/>
      </c>
    </row>
    <row r="451" spans="1:12">
      <c r="A451" t="s">
        <v>33851</v>
      </c>
      <c r="B451" t="s">
        <v>32098</v>
      </c>
      <c r="C451" t="s">
        <v>32099</v>
      </c>
      <c r="D451" t="s">
        <v>84</v>
      </c>
      <c r="E451" t="s">
        <v>33852</v>
      </c>
      <c r="F451" t="s">
        <v>67</v>
      </c>
      <c r="G451" t="s">
        <v>255</v>
      </c>
      <c r="H451" t="s">
        <v>32101</v>
      </c>
      <c r="I451" t="s">
        <v>54</v>
      </c>
      <c r="J451" t="s">
        <v>1293</v>
      </c>
      <c r="K451" t="s">
        <v>5403</v>
      </c>
      <c r="L451" s="16">
        <f>VLOOKUP(B451,'Input - companies list'!B:L,11,FALSE)</f>
        <v/>
      </c>
    </row>
    <row r="452" spans="1:12">
      <c r="A452" t="s">
        <v>33853</v>
      </c>
      <c r="B452" t="s">
        <v>32098</v>
      </c>
      <c r="C452" t="s">
        <v>32099</v>
      </c>
      <c r="D452" t="s">
        <v>84</v>
      </c>
      <c r="E452" t="s">
        <v>33854</v>
      </c>
      <c r="F452" t="s">
        <v>93</v>
      </c>
      <c r="G452" t="s">
        <v>98</v>
      </c>
      <c r="H452" t="s">
        <v>32940</v>
      </c>
      <c r="I452" t="s">
        <v>54</v>
      </c>
      <c r="J452" t="s">
        <v>1293</v>
      </c>
      <c r="K452" t="s">
        <v>5403</v>
      </c>
      <c r="L452" s="16">
        <f>VLOOKUP(B452,'Input - companies list'!B:L,11,FALSE)</f>
        <v/>
      </c>
    </row>
    <row r="453" spans="1:12">
      <c r="A453" t="s">
        <v>33855</v>
      </c>
      <c r="B453" t="s">
        <v>7232</v>
      </c>
      <c r="C453" t="s">
        <v>7233</v>
      </c>
      <c r="D453" t="s">
        <v>32935</v>
      </c>
      <c r="E453" t="s">
        <v>33856</v>
      </c>
      <c r="F453" t="s">
        <v>93</v>
      </c>
      <c r="G453" t="s">
        <v>438</v>
      </c>
      <c r="H453" t="s">
        <v>7238</v>
      </c>
      <c r="I453" t="s">
        <v>354</v>
      </c>
      <c r="J453" t="s">
        <v>7237</v>
      </c>
      <c r="K453" t="s">
        <v>7236</v>
      </c>
      <c r="L453" s="16">
        <f>VLOOKUP(B453,'Input - companies list'!B:L,11,FALSE)</f>
        <v/>
      </c>
    </row>
    <row r="454" spans="1:12">
      <c r="A454" t="s">
        <v>33857</v>
      </c>
      <c r="B454" t="s">
        <v>14364</v>
      </c>
      <c r="C454" t="s">
        <v>14365</v>
      </c>
      <c r="D454" t="s">
        <v>32935</v>
      </c>
      <c r="E454" t="s">
        <v>33630</v>
      </c>
      <c r="F454" t="s">
        <v>67</v>
      </c>
      <c r="G454" t="s">
        <v>438</v>
      </c>
      <c r="H454" t="s">
        <v>1959</v>
      </c>
      <c r="I454" t="s">
        <v>54</v>
      </c>
      <c r="J454" t="s">
        <v>1127</v>
      </c>
      <c r="K454" t="s">
        <v>1126</v>
      </c>
      <c r="L454" s="16">
        <f>VLOOKUP(B454,'Input - companies list'!B:L,11,FALSE)</f>
        <v/>
      </c>
    </row>
    <row r="455" spans="1:12">
      <c r="A455" t="s">
        <v>33858</v>
      </c>
      <c r="B455" t="s">
        <v>2229</v>
      </c>
      <c r="C455" t="s">
        <v>2230</v>
      </c>
      <c r="D455" t="s">
        <v>32935</v>
      </c>
      <c r="E455" t="s">
        <v>33354</v>
      </c>
      <c r="F455" t="s">
        <v>112</v>
      </c>
      <c r="G455" t="s">
        <v>49</v>
      </c>
      <c r="H455" t="s">
        <v>2234</v>
      </c>
      <c r="I455" t="s">
        <v>54</v>
      </c>
      <c r="J455" t="s">
        <v>53</v>
      </c>
      <c r="K455" t="s">
        <v>1024</v>
      </c>
      <c r="L455" s="16">
        <f>VLOOKUP(B455,'Input - companies list'!B:L,11,FALSE)</f>
        <v/>
      </c>
    </row>
    <row r="456" spans="1:12">
      <c r="A456" t="s">
        <v>33859</v>
      </c>
      <c r="B456" t="s">
        <v>2229</v>
      </c>
      <c r="C456" t="s">
        <v>2230</v>
      </c>
      <c r="D456" t="s">
        <v>32935</v>
      </c>
      <c r="E456" t="s">
        <v>33860</v>
      </c>
      <c r="F456" t="s">
        <v>93</v>
      </c>
      <c r="G456" t="s">
        <v>255</v>
      </c>
      <c r="H456" t="s">
        <v>32940</v>
      </c>
      <c r="I456" t="s">
        <v>54</v>
      </c>
      <c r="J456" t="s">
        <v>53</v>
      </c>
      <c r="K456" t="s">
        <v>1024</v>
      </c>
      <c r="L456" s="16">
        <f>VLOOKUP(B456,'Input - companies list'!B:L,11,FALSE)</f>
        <v/>
      </c>
    </row>
    <row r="457" spans="1:12">
      <c r="A457" t="s">
        <v>33861</v>
      </c>
      <c r="B457" t="s">
        <v>9903</v>
      </c>
      <c r="C457" t="s">
        <v>9904</v>
      </c>
      <c r="D457" t="s">
        <v>32935</v>
      </c>
      <c r="E457" t="s">
        <v>33862</v>
      </c>
      <c r="F457" t="s">
        <v>112</v>
      </c>
      <c r="G457" t="s">
        <v>98</v>
      </c>
      <c r="H457" t="s">
        <v>5060</v>
      </c>
      <c r="I457" t="s">
        <v>54</v>
      </c>
      <c r="J457" t="s">
        <v>1715</v>
      </c>
      <c r="K457" t="s">
        <v>9907</v>
      </c>
      <c r="L457" s="16">
        <f>VLOOKUP(B457,'Input - companies list'!B:L,11,FALSE)</f>
        <v/>
      </c>
    </row>
    <row r="458" spans="1:12">
      <c r="A458" t="s">
        <v>33863</v>
      </c>
      <c r="B458" t="s">
        <v>9903</v>
      </c>
      <c r="C458" t="s">
        <v>9904</v>
      </c>
      <c r="D458" t="s">
        <v>32935</v>
      </c>
      <c r="E458" t="s">
        <v>33864</v>
      </c>
      <c r="F458" t="s">
        <v>93</v>
      </c>
      <c r="G458" t="s">
        <v>438</v>
      </c>
      <c r="H458" t="s">
        <v>33243</v>
      </c>
      <c r="I458" t="s">
        <v>54</v>
      </c>
      <c r="J458" t="s">
        <v>1715</v>
      </c>
      <c r="K458" t="s">
        <v>9907</v>
      </c>
      <c r="L458" s="16">
        <f>VLOOKUP(B458,'Input - companies list'!B:L,11,FALSE)</f>
        <v/>
      </c>
    </row>
    <row r="459" spans="1:12">
      <c r="A459" t="s">
        <v>33865</v>
      </c>
      <c r="B459" t="s">
        <v>9903</v>
      </c>
      <c r="C459" t="s">
        <v>9904</v>
      </c>
      <c r="D459" t="s">
        <v>32935</v>
      </c>
      <c r="E459" t="s">
        <v>33866</v>
      </c>
      <c r="F459" t="s">
        <v>112</v>
      </c>
      <c r="G459" t="s">
        <v>255</v>
      </c>
      <c r="H459" t="s">
        <v>1521</v>
      </c>
      <c r="I459" t="s">
        <v>54</v>
      </c>
      <c r="J459" t="s">
        <v>1715</v>
      </c>
      <c r="K459" t="s">
        <v>9907</v>
      </c>
      <c r="L459" s="16">
        <f>VLOOKUP(B459,'Input - companies list'!B:L,11,FALSE)</f>
        <v/>
      </c>
    </row>
    <row r="460" spans="1:12">
      <c r="A460" t="s">
        <v>33867</v>
      </c>
      <c r="B460" t="s">
        <v>28279</v>
      </c>
      <c r="C460" t="s">
        <v>28280</v>
      </c>
      <c r="D460" t="s">
        <v>32935</v>
      </c>
      <c r="E460" t="s">
        <v>33589</v>
      </c>
      <c r="F460" t="s">
        <v>93</v>
      </c>
      <c r="G460" t="s">
        <v>438</v>
      </c>
      <c r="H460" t="s">
        <v>23222</v>
      </c>
      <c r="I460" t="s">
        <v>237</v>
      </c>
      <c r="J460" t="s">
        <v>28283</v>
      </c>
      <c r="K460" t="s">
        <v>596</v>
      </c>
      <c r="L460" s="16">
        <f>VLOOKUP(B460,'Input - companies list'!B:L,11,FALSE)</f>
        <v/>
      </c>
    </row>
    <row r="461" spans="1:12">
      <c r="A461" t="s">
        <v>33868</v>
      </c>
      <c r="B461" t="s">
        <v>13045</v>
      </c>
      <c r="C461" t="s">
        <v>13046</v>
      </c>
      <c r="D461" t="s">
        <v>32935</v>
      </c>
      <c r="E461" t="s">
        <v>33521</v>
      </c>
      <c r="F461" t="s">
        <v>93</v>
      </c>
      <c r="G461" t="s">
        <v>49</v>
      </c>
      <c r="H461" t="s">
        <v>1959</v>
      </c>
      <c r="I461" t="s">
        <v>54</v>
      </c>
      <c r="J461" t="s">
        <v>1115</v>
      </c>
      <c r="K461" t="s">
        <v>2688</v>
      </c>
      <c r="L461" s="16">
        <f>VLOOKUP(B461,'Input - companies list'!B:L,11,FALSE)</f>
        <v/>
      </c>
    </row>
    <row r="462" spans="1:12">
      <c r="A462" t="s">
        <v>33869</v>
      </c>
      <c r="B462" t="s">
        <v>13045</v>
      </c>
      <c r="C462" t="s">
        <v>13046</v>
      </c>
      <c r="D462" t="s">
        <v>32935</v>
      </c>
      <c r="E462" t="s">
        <v>33408</v>
      </c>
      <c r="F462" t="s">
        <v>67</v>
      </c>
      <c r="G462" t="s">
        <v>5016</v>
      </c>
      <c r="H462" t="s">
        <v>17321</v>
      </c>
      <c r="I462" t="s">
        <v>54</v>
      </c>
      <c r="J462" t="s">
        <v>1115</v>
      </c>
      <c r="K462" t="s">
        <v>2688</v>
      </c>
      <c r="L462" s="16">
        <f>VLOOKUP(B462,'Input - companies list'!B:L,11,FALSE)</f>
        <v/>
      </c>
    </row>
    <row r="463" spans="1:12">
      <c r="A463" t="s">
        <v>33870</v>
      </c>
      <c r="B463" t="s">
        <v>13045</v>
      </c>
      <c r="C463" t="s">
        <v>13046</v>
      </c>
      <c r="D463" t="s">
        <v>32935</v>
      </c>
      <c r="E463" t="s">
        <v>33871</v>
      </c>
      <c r="F463" t="s">
        <v>67</v>
      </c>
      <c r="G463" t="s">
        <v>49</v>
      </c>
      <c r="H463" t="s">
        <v>32940</v>
      </c>
      <c r="I463" t="s">
        <v>54</v>
      </c>
      <c r="J463" t="s">
        <v>1115</v>
      </c>
      <c r="K463" t="s">
        <v>2688</v>
      </c>
      <c r="L463" s="16">
        <f>VLOOKUP(B463,'Input - companies list'!B:L,11,FALSE)</f>
        <v/>
      </c>
    </row>
    <row r="464" spans="1:12">
      <c r="A464" t="s">
        <v>33872</v>
      </c>
      <c r="B464" t="s">
        <v>19980</v>
      </c>
      <c r="C464" t="s">
        <v>19981</v>
      </c>
      <c r="D464" t="s">
        <v>32935</v>
      </c>
      <c r="E464" t="s">
        <v>33873</v>
      </c>
      <c r="F464" t="s">
        <v>112</v>
      </c>
      <c r="G464" t="s">
        <v>438</v>
      </c>
      <c r="H464" t="s">
        <v>19985</v>
      </c>
      <c r="I464" t="s">
        <v>54</v>
      </c>
      <c r="J464" t="s">
        <v>440</v>
      </c>
      <c r="K464" t="s">
        <v>19984</v>
      </c>
      <c r="L464" s="16">
        <f>VLOOKUP(B464,'Input - companies list'!B:L,11,FALSE)</f>
        <v/>
      </c>
    </row>
    <row r="465" spans="1:12">
      <c r="A465" t="s">
        <v>33874</v>
      </c>
      <c r="B465" t="s">
        <v>1851</v>
      </c>
      <c r="C465" t="s">
        <v>1852</v>
      </c>
      <c r="D465" t="s">
        <v>84</v>
      </c>
      <c r="E465" t="s">
        <v>33875</v>
      </c>
      <c r="F465" t="s">
        <v>63</v>
      </c>
      <c r="G465" t="s">
        <v>438</v>
      </c>
      <c r="H465" t="s">
        <v>32940</v>
      </c>
      <c r="I465" t="s">
        <v>54</v>
      </c>
      <c r="J465" t="s">
        <v>2648</v>
      </c>
      <c r="K465" t="s">
        <v>33219</v>
      </c>
      <c r="L465" s="16">
        <f>VLOOKUP(B465,'Input - companies list'!B:L,11,FALSE)</f>
        <v/>
      </c>
    </row>
    <row r="466" spans="1:12">
      <c r="A466" t="s">
        <v>33876</v>
      </c>
      <c r="B466" t="s">
        <v>1875</v>
      </c>
      <c r="C466" t="s">
        <v>1876</v>
      </c>
      <c r="D466" t="s">
        <v>32935</v>
      </c>
      <c r="E466" t="s">
        <v>33706</v>
      </c>
      <c r="F466" t="s">
        <v>93</v>
      </c>
      <c r="G466" t="s">
        <v>5016</v>
      </c>
      <c r="H466" t="s">
        <v>32940</v>
      </c>
      <c r="I466" t="s">
        <v>54</v>
      </c>
      <c r="J466" t="s">
        <v>1127</v>
      </c>
      <c r="K466" t="s">
        <v>1879</v>
      </c>
      <c r="L466" s="16">
        <f>VLOOKUP(B466,'Input - companies list'!B:L,11,FALSE)</f>
        <v/>
      </c>
    </row>
    <row r="467" spans="1:12">
      <c r="A467" t="s">
        <v>33877</v>
      </c>
      <c r="B467" t="s">
        <v>1875</v>
      </c>
      <c r="C467" t="s">
        <v>1876</v>
      </c>
      <c r="D467" t="s">
        <v>32935</v>
      </c>
      <c r="E467" t="s">
        <v>33878</v>
      </c>
      <c r="F467" t="s">
        <v>112</v>
      </c>
      <c r="G467" t="s">
        <v>255</v>
      </c>
      <c r="H467" t="s">
        <v>13580</v>
      </c>
      <c r="I467" t="s">
        <v>54</v>
      </c>
      <c r="J467" t="s">
        <v>1127</v>
      </c>
      <c r="K467" t="s">
        <v>1879</v>
      </c>
      <c r="L467" s="16">
        <f>VLOOKUP(B467,'Input - companies list'!B:L,11,FALSE)</f>
        <v/>
      </c>
    </row>
    <row r="468" spans="1:12">
      <c r="A468" t="s">
        <v>33879</v>
      </c>
      <c r="B468" t="s">
        <v>1875</v>
      </c>
      <c r="C468" t="s">
        <v>1876</v>
      </c>
      <c r="D468" t="s">
        <v>32935</v>
      </c>
      <c r="E468" t="s">
        <v>33426</v>
      </c>
      <c r="F468" t="s">
        <v>112</v>
      </c>
      <c r="G468" t="s">
        <v>49</v>
      </c>
      <c r="H468" t="s">
        <v>9117</v>
      </c>
      <c r="I468" t="s">
        <v>54</v>
      </c>
      <c r="J468" t="s">
        <v>1127</v>
      </c>
      <c r="K468" t="s">
        <v>1879</v>
      </c>
      <c r="L468" s="16">
        <f>VLOOKUP(B468,'Input - companies list'!B:L,11,FALSE)</f>
        <v/>
      </c>
    </row>
    <row r="469" spans="1:12">
      <c r="A469" t="s">
        <v>33880</v>
      </c>
      <c r="B469" t="s">
        <v>33881</v>
      </c>
      <c r="C469" t="s">
        <v>33882</v>
      </c>
      <c r="D469" t="s">
        <v>32935</v>
      </c>
      <c r="E469" t="s">
        <v>33883</v>
      </c>
      <c r="F469" t="s">
        <v>112</v>
      </c>
      <c r="G469" t="s">
        <v>5016</v>
      </c>
      <c r="H469" t="s">
        <v>32940</v>
      </c>
      <c r="I469" t="s">
        <v>54</v>
      </c>
      <c r="J469" t="s">
        <v>53</v>
      </c>
      <c r="K469" t="s">
        <v>10917</v>
      </c>
      <c r="L469" s="16">
        <f>VLOOKUP(B469,'Input - companies list'!B:L,11,FALSE)</f>
        <v/>
      </c>
    </row>
    <row r="470" spans="1:12">
      <c r="A470" t="s">
        <v>33884</v>
      </c>
      <c r="B470" t="s">
        <v>26986</v>
      </c>
      <c r="C470" t="s">
        <v>26987</v>
      </c>
      <c r="D470" t="s">
        <v>32935</v>
      </c>
      <c r="E470" t="s">
        <v>33885</v>
      </c>
      <c r="F470" t="s">
        <v>63</v>
      </c>
      <c r="G470" t="s">
        <v>438</v>
      </c>
      <c r="H470" t="s">
        <v>7742</v>
      </c>
      <c r="I470" t="s">
        <v>2975</v>
      </c>
      <c r="J470" t="s"/>
      <c r="K470" t="s">
        <v>2975</v>
      </c>
      <c r="L470" s="16">
        <f>VLOOKUP(B470,'Input - companies list'!B:L,11,FALSE)</f>
        <v/>
      </c>
    </row>
    <row r="471" spans="1:12">
      <c r="A471" t="s">
        <v>33886</v>
      </c>
      <c r="B471" t="s">
        <v>26483</v>
      </c>
      <c r="C471" t="s">
        <v>26484</v>
      </c>
      <c r="D471" t="s">
        <v>32935</v>
      </c>
      <c r="E471" t="s">
        <v>33887</v>
      </c>
      <c r="F471" t="s">
        <v>67</v>
      </c>
      <c r="G471" t="s">
        <v>438</v>
      </c>
      <c r="H471" t="s">
        <v>1521</v>
      </c>
      <c r="I471" t="s">
        <v>188</v>
      </c>
      <c r="J471" t="s">
        <v>3926</v>
      </c>
      <c r="K471" t="s">
        <v>26487</v>
      </c>
      <c r="L471" s="16">
        <f>VLOOKUP(B471,'Input - companies list'!B:L,11,FALSE)</f>
        <v/>
      </c>
    </row>
    <row r="472" spans="1:12">
      <c r="A472" t="s">
        <v>33888</v>
      </c>
      <c r="B472" t="s">
        <v>25002</v>
      </c>
      <c r="C472" t="s">
        <v>25003</v>
      </c>
      <c r="D472" t="s">
        <v>32935</v>
      </c>
      <c r="E472" t="s">
        <v>33040</v>
      </c>
      <c r="F472" t="s">
        <v>93</v>
      </c>
      <c r="G472" t="s">
        <v>49</v>
      </c>
      <c r="H472" t="s">
        <v>25006</v>
      </c>
      <c r="I472" t="s">
        <v>354</v>
      </c>
      <c r="J472" t="s">
        <v>1038</v>
      </c>
      <c r="K472" t="s">
        <v>1037</v>
      </c>
      <c r="L472" s="16">
        <f>VLOOKUP(B472,'Input - companies list'!B:L,11,FALSE)</f>
        <v/>
      </c>
    </row>
    <row r="473" spans="1:12">
      <c r="A473" t="s">
        <v>33889</v>
      </c>
      <c r="B473" t="s">
        <v>25377</v>
      </c>
      <c r="C473" t="s">
        <v>25378</v>
      </c>
      <c r="D473" t="s">
        <v>32935</v>
      </c>
      <c r="E473" t="s">
        <v>33890</v>
      </c>
      <c r="F473" t="s">
        <v>112</v>
      </c>
      <c r="G473" t="s">
        <v>5016</v>
      </c>
      <c r="H473" t="s">
        <v>32940</v>
      </c>
      <c r="I473" t="s">
        <v>237</v>
      </c>
      <c r="J473" t="s">
        <v>236</v>
      </c>
      <c r="K473" t="s">
        <v>235</v>
      </c>
      <c r="L473" s="16">
        <f>VLOOKUP(B473,'Input - companies list'!B:L,11,FALSE)</f>
        <v/>
      </c>
    </row>
    <row r="474" spans="1:12">
      <c r="A474" t="s">
        <v>33891</v>
      </c>
      <c r="B474" t="s">
        <v>11942</v>
      </c>
      <c r="C474" t="s">
        <v>11943</v>
      </c>
      <c r="D474" t="s">
        <v>32935</v>
      </c>
      <c r="E474" t="s">
        <v>33021</v>
      </c>
      <c r="F474" t="s">
        <v>112</v>
      </c>
      <c r="G474" t="s">
        <v>438</v>
      </c>
      <c r="H474" t="s">
        <v>1675</v>
      </c>
      <c r="I474" t="s">
        <v>54</v>
      </c>
      <c r="J474" t="s">
        <v>7251</v>
      </c>
      <c r="K474" t="s">
        <v>11945</v>
      </c>
      <c r="L474" s="16">
        <f>VLOOKUP(B474,'Input - companies list'!B:L,11,FALSE)</f>
        <v/>
      </c>
    </row>
    <row r="475" spans="1:12">
      <c r="A475" t="s">
        <v>33892</v>
      </c>
      <c r="B475" t="s">
        <v>32586</v>
      </c>
      <c r="C475" t="s">
        <v>32587</v>
      </c>
      <c r="D475" t="s">
        <v>32935</v>
      </c>
      <c r="E475" t="s">
        <v>33856</v>
      </c>
      <c r="F475" t="s">
        <v>93</v>
      </c>
      <c r="G475" t="s">
        <v>438</v>
      </c>
      <c r="H475" t="s">
        <v>32591</v>
      </c>
      <c r="I475" t="s">
        <v>354</v>
      </c>
      <c r="J475" t="s">
        <v>353</v>
      </c>
      <c r="K475" t="s">
        <v>32590</v>
      </c>
      <c r="L475" s="16">
        <f>VLOOKUP(B475,'Input - companies list'!B:L,11,FALSE)</f>
        <v/>
      </c>
    </row>
    <row r="476" spans="1:12">
      <c r="A476" t="s">
        <v>33893</v>
      </c>
      <c r="B476" t="s">
        <v>26435</v>
      </c>
      <c r="C476" t="s">
        <v>26436</v>
      </c>
      <c r="D476" t="s">
        <v>32935</v>
      </c>
      <c r="E476" t="s">
        <v>33894</v>
      </c>
      <c r="F476" t="s">
        <v>93</v>
      </c>
      <c r="G476" t="s">
        <v>255</v>
      </c>
      <c r="H476" t="s">
        <v>32940</v>
      </c>
      <c r="I476" t="s">
        <v>188</v>
      </c>
      <c r="J476" t="s">
        <v>187</v>
      </c>
      <c r="K476" t="s">
        <v>1663</v>
      </c>
      <c r="L476" s="16">
        <f>VLOOKUP(B476,'Input - companies list'!B:L,11,FALSE)</f>
        <v/>
      </c>
    </row>
    <row r="477" spans="1:12">
      <c r="A477" t="s">
        <v>33895</v>
      </c>
      <c r="B477" t="s">
        <v>26435</v>
      </c>
      <c r="C477" t="s">
        <v>26436</v>
      </c>
      <c r="D477" t="s">
        <v>32935</v>
      </c>
      <c r="E477" t="s">
        <v>33158</v>
      </c>
      <c r="F477" t="s">
        <v>93</v>
      </c>
      <c r="G477" t="s">
        <v>438</v>
      </c>
      <c r="H477" t="s">
        <v>32940</v>
      </c>
      <c r="I477" t="s">
        <v>188</v>
      </c>
      <c r="J477" t="s">
        <v>187</v>
      </c>
      <c r="K477" t="s">
        <v>1663</v>
      </c>
      <c r="L477" s="16">
        <f>VLOOKUP(B477,'Input - companies list'!B:L,11,FALSE)</f>
        <v/>
      </c>
    </row>
    <row r="478" spans="1:12">
      <c r="A478" t="s">
        <v>33896</v>
      </c>
      <c r="B478" t="s">
        <v>26435</v>
      </c>
      <c r="C478" t="s">
        <v>26436</v>
      </c>
      <c r="D478" t="s">
        <v>32935</v>
      </c>
      <c r="E478" t="s">
        <v>33897</v>
      </c>
      <c r="F478" t="s">
        <v>63</v>
      </c>
      <c r="G478" t="s">
        <v>98</v>
      </c>
      <c r="H478" t="s">
        <v>32940</v>
      </c>
      <c r="I478" t="s">
        <v>188</v>
      </c>
      <c r="J478" t="s">
        <v>187</v>
      </c>
      <c r="K478" t="s">
        <v>1663</v>
      </c>
      <c r="L478" s="16">
        <f>VLOOKUP(B478,'Input - companies list'!B:L,11,FALSE)</f>
        <v/>
      </c>
    </row>
    <row r="479" spans="1:12">
      <c r="A479" t="s">
        <v>33898</v>
      </c>
      <c r="B479" t="s">
        <v>26435</v>
      </c>
      <c r="C479" t="s">
        <v>26436</v>
      </c>
      <c r="D479" t="s">
        <v>32935</v>
      </c>
      <c r="E479" t="s">
        <v>33777</v>
      </c>
      <c r="F479" t="s">
        <v>63</v>
      </c>
      <c r="G479" t="s">
        <v>255</v>
      </c>
      <c r="H479" t="s">
        <v>32940</v>
      </c>
      <c r="I479" t="s">
        <v>188</v>
      </c>
      <c r="J479" t="s">
        <v>187</v>
      </c>
      <c r="K479" t="s">
        <v>1663</v>
      </c>
      <c r="L479" s="16">
        <f>VLOOKUP(B479,'Input - companies list'!B:L,11,FALSE)</f>
        <v/>
      </c>
    </row>
    <row r="480" spans="1:12">
      <c r="A480" t="s">
        <v>33899</v>
      </c>
      <c r="B480" t="s">
        <v>26435</v>
      </c>
      <c r="C480" t="s">
        <v>26436</v>
      </c>
      <c r="D480" t="s">
        <v>84</v>
      </c>
      <c r="E480" t="s">
        <v>33337</v>
      </c>
      <c r="F480" t="s">
        <v>93</v>
      </c>
      <c r="G480" t="s">
        <v>438</v>
      </c>
      <c r="H480" t="s">
        <v>32940</v>
      </c>
      <c r="I480" t="s">
        <v>188</v>
      </c>
      <c r="J480" t="s">
        <v>187</v>
      </c>
      <c r="K480" t="s">
        <v>1663</v>
      </c>
      <c r="L480" s="16">
        <f>VLOOKUP(B480,'Input - companies list'!B:L,11,FALSE)</f>
        <v/>
      </c>
    </row>
    <row r="481" spans="1:12">
      <c r="A481" t="s">
        <v>33900</v>
      </c>
      <c r="B481" t="s">
        <v>26435</v>
      </c>
      <c r="C481" t="s">
        <v>26436</v>
      </c>
      <c r="D481" t="s">
        <v>32935</v>
      </c>
      <c r="E481" t="s">
        <v>33901</v>
      </c>
      <c r="F481" t="s">
        <v>63</v>
      </c>
      <c r="G481" t="s">
        <v>233</v>
      </c>
      <c r="H481" t="s">
        <v>32940</v>
      </c>
      <c r="I481" t="s">
        <v>188</v>
      </c>
      <c r="J481" t="s">
        <v>187</v>
      </c>
      <c r="K481" t="s">
        <v>1663</v>
      </c>
      <c r="L481" s="16">
        <f>VLOOKUP(B481,'Input - companies list'!B:L,11,FALSE)</f>
        <v/>
      </c>
    </row>
    <row r="482" spans="1:12">
      <c r="A482" t="s">
        <v>33902</v>
      </c>
      <c r="B482" t="s">
        <v>2823</v>
      </c>
      <c r="C482" t="s">
        <v>2824</v>
      </c>
      <c r="D482" t="s">
        <v>32935</v>
      </c>
      <c r="E482" t="s">
        <v>33903</v>
      </c>
      <c r="F482" t="s">
        <v>63</v>
      </c>
      <c r="G482" t="s">
        <v>5016</v>
      </c>
      <c r="H482" t="s">
        <v>32940</v>
      </c>
      <c r="I482" t="s">
        <v>54</v>
      </c>
      <c r="J482" t="s">
        <v>842</v>
      </c>
      <c r="K482" t="s">
        <v>842</v>
      </c>
      <c r="L482" s="16">
        <f>VLOOKUP(B482,'Input - companies list'!B:L,11,FALSE)</f>
        <v/>
      </c>
    </row>
    <row r="483" spans="1:12">
      <c r="A483" t="s">
        <v>33904</v>
      </c>
      <c r="B483" t="s">
        <v>1441</v>
      </c>
      <c r="C483" t="s">
        <v>1442</v>
      </c>
      <c r="D483" t="s">
        <v>32935</v>
      </c>
      <c r="E483" t="s">
        <v>33905</v>
      </c>
      <c r="F483" t="s">
        <v>63</v>
      </c>
      <c r="G483" t="s">
        <v>438</v>
      </c>
      <c r="H483" t="s">
        <v>1448</v>
      </c>
      <c r="I483" t="s">
        <v>54</v>
      </c>
      <c r="J483" t="s">
        <v>1446</v>
      </c>
      <c r="K483" t="s">
        <v>1445</v>
      </c>
      <c r="L483" s="16">
        <f>VLOOKUP(B483,'Input - companies list'!B:L,11,FALSE)</f>
        <v/>
      </c>
    </row>
    <row r="484" spans="1:12">
      <c r="A484" t="s">
        <v>33906</v>
      </c>
      <c r="B484" t="s">
        <v>19993</v>
      </c>
      <c r="C484" t="s">
        <v>19994</v>
      </c>
      <c r="D484" t="s">
        <v>32935</v>
      </c>
      <c r="E484" t="s">
        <v>33907</v>
      </c>
      <c r="F484" t="s">
        <v>63</v>
      </c>
      <c r="G484" t="s">
        <v>255</v>
      </c>
      <c r="H484" t="s">
        <v>32940</v>
      </c>
      <c r="I484" t="s">
        <v>54</v>
      </c>
      <c r="J484" t="s">
        <v>53</v>
      </c>
      <c r="K484" t="s">
        <v>19997</v>
      </c>
      <c r="L484" s="16">
        <f>VLOOKUP(B484,'Input - companies list'!B:L,11,FALSE)</f>
        <v/>
      </c>
    </row>
    <row r="485" spans="1:12">
      <c r="A485" t="s">
        <v>33908</v>
      </c>
      <c r="B485" t="s">
        <v>19993</v>
      </c>
      <c r="C485" t="s">
        <v>19994</v>
      </c>
      <c r="D485" t="s">
        <v>32935</v>
      </c>
      <c r="E485" t="s">
        <v>33909</v>
      </c>
      <c r="F485" t="s">
        <v>93</v>
      </c>
      <c r="G485" t="s">
        <v>255</v>
      </c>
      <c r="H485" t="s">
        <v>32940</v>
      </c>
      <c r="I485" t="s">
        <v>54</v>
      </c>
      <c r="J485" t="s">
        <v>53</v>
      </c>
      <c r="K485" t="s">
        <v>19997</v>
      </c>
      <c r="L485" s="16">
        <f>VLOOKUP(B485,'Input - companies list'!B:L,11,FALSE)</f>
        <v/>
      </c>
    </row>
    <row r="486" spans="1:12">
      <c r="A486" t="s">
        <v>33910</v>
      </c>
      <c r="B486" t="s">
        <v>19993</v>
      </c>
      <c r="C486" t="s">
        <v>19994</v>
      </c>
      <c r="D486" t="s">
        <v>32935</v>
      </c>
      <c r="E486" t="s">
        <v>33911</v>
      </c>
      <c r="F486" t="s">
        <v>112</v>
      </c>
      <c r="G486" t="s">
        <v>255</v>
      </c>
      <c r="H486" t="s">
        <v>32940</v>
      </c>
      <c r="I486" t="s">
        <v>54</v>
      </c>
      <c r="J486" t="s">
        <v>53</v>
      </c>
      <c r="K486" t="s">
        <v>19997</v>
      </c>
      <c r="L486" s="16">
        <f>VLOOKUP(B486,'Input - companies list'!B:L,11,FALSE)</f>
        <v/>
      </c>
    </row>
    <row r="487" spans="1:12">
      <c r="A487" t="s">
        <v>33912</v>
      </c>
      <c r="B487" t="s">
        <v>19993</v>
      </c>
      <c r="C487" t="s">
        <v>19994</v>
      </c>
      <c r="D487" t="s">
        <v>32935</v>
      </c>
      <c r="E487" t="s">
        <v>33562</v>
      </c>
      <c r="F487" t="s">
        <v>67</v>
      </c>
      <c r="G487" t="s">
        <v>49</v>
      </c>
      <c r="H487" t="s">
        <v>32940</v>
      </c>
      <c r="I487" t="s">
        <v>54</v>
      </c>
      <c r="J487" t="s">
        <v>53</v>
      </c>
      <c r="K487" t="s">
        <v>19997</v>
      </c>
      <c r="L487" s="16">
        <f>VLOOKUP(B487,'Input - companies list'!B:L,11,FALSE)</f>
        <v/>
      </c>
    </row>
    <row r="488" spans="1:12">
      <c r="A488" t="s">
        <v>33913</v>
      </c>
      <c r="B488" t="s">
        <v>19993</v>
      </c>
      <c r="C488" t="s">
        <v>19994</v>
      </c>
      <c r="D488" t="s">
        <v>32935</v>
      </c>
      <c r="E488" t="s">
        <v>33914</v>
      </c>
      <c r="F488" t="s">
        <v>93</v>
      </c>
      <c r="G488" t="s">
        <v>98</v>
      </c>
      <c r="H488" t="s">
        <v>32940</v>
      </c>
      <c r="I488" t="s">
        <v>54</v>
      </c>
      <c r="J488" t="s">
        <v>53</v>
      </c>
      <c r="K488" t="s">
        <v>19997</v>
      </c>
      <c r="L488" s="16">
        <f>VLOOKUP(B488,'Input - companies list'!B:L,11,FALSE)</f>
        <v/>
      </c>
    </row>
    <row r="489" spans="1:12">
      <c r="A489" t="s">
        <v>33915</v>
      </c>
      <c r="B489" t="s">
        <v>19993</v>
      </c>
      <c r="C489" t="s">
        <v>19994</v>
      </c>
      <c r="D489" t="s">
        <v>32935</v>
      </c>
      <c r="E489" t="s">
        <v>33916</v>
      </c>
      <c r="F489" t="s">
        <v>112</v>
      </c>
      <c r="G489" t="s">
        <v>49</v>
      </c>
      <c r="H489" t="s">
        <v>32940</v>
      </c>
      <c r="I489" t="s">
        <v>54</v>
      </c>
      <c r="J489" t="s">
        <v>53</v>
      </c>
      <c r="K489" t="s">
        <v>19997</v>
      </c>
      <c r="L489" s="16">
        <f>VLOOKUP(B489,'Input - companies list'!B:L,11,FALSE)</f>
        <v/>
      </c>
    </row>
    <row r="490" spans="1:12">
      <c r="A490" t="s">
        <v>33917</v>
      </c>
      <c r="B490" t="s">
        <v>19993</v>
      </c>
      <c r="C490" t="s">
        <v>19994</v>
      </c>
      <c r="D490" t="s">
        <v>32935</v>
      </c>
      <c r="E490" t="s">
        <v>33918</v>
      </c>
      <c r="F490" t="s">
        <v>67</v>
      </c>
      <c r="G490" t="s">
        <v>49</v>
      </c>
      <c r="H490" t="s">
        <v>32940</v>
      </c>
      <c r="I490" t="s">
        <v>54</v>
      </c>
      <c r="J490" t="s">
        <v>53</v>
      </c>
      <c r="K490" t="s">
        <v>19997</v>
      </c>
      <c r="L490" s="16">
        <f>VLOOKUP(B490,'Input - companies list'!B:L,11,FALSE)</f>
        <v/>
      </c>
    </row>
    <row r="491" spans="1:12">
      <c r="A491" t="s">
        <v>33919</v>
      </c>
      <c r="B491" t="s">
        <v>19993</v>
      </c>
      <c r="C491" t="s">
        <v>19994</v>
      </c>
      <c r="D491" t="s">
        <v>32935</v>
      </c>
      <c r="E491" t="s">
        <v>33920</v>
      </c>
      <c r="F491" t="s">
        <v>112</v>
      </c>
      <c r="G491" t="s">
        <v>49</v>
      </c>
      <c r="H491" t="s">
        <v>32940</v>
      </c>
      <c r="I491" t="s">
        <v>54</v>
      </c>
      <c r="J491" t="s">
        <v>53</v>
      </c>
      <c r="K491" t="s">
        <v>19997</v>
      </c>
      <c r="L491" s="16">
        <f>VLOOKUP(B491,'Input - companies list'!B:L,11,FALSE)</f>
        <v/>
      </c>
    </row>
    <row r="492" spans="1:12">
      <c r="A492" t="s">
        <v>33921</v>
      </c>
      <c r="B492" t="s">
        <v>19993</v>
      </c>
      <c r="C492" t="s">
        <v>19994</v>
      </c>
      <c r="D492" t="s">
        <v>32935</v>
      </c>
      <c r="E492" t="s">
        <v>33922</v>
      </c>
      <c r="F492" t="s">
        <v>112</v>
      </c>
      <c r="G492" t="s">
        <v>5016</v>
      </c>
      <c r="H492" t="s">
        <v>32940</v>
      </c>
      <c r="I492" t="s">
        <v>54</v>
      </c>
      <c r="J492" t="s">
        <v>53</v>
      </c>
      <c r="K492" t="s">
        <v>19997</v>
      </c>
      <c r="L492" s="16">
        <f>VLOOKUP(B492,'Input - companies list'!B:L,11,FALSE)</f>
        <v/>
      </c>
    </row>
    <row r="493" spans="1:12">
      <c r="A493" t="s">
        <v>33923</v>
      </c>
      <c r="B493" t="s">
        <v>19993</v>
      </c>
      <c r="C493" t="s">
        <v>19994</v>
      </c>
      <c r="D493" t="s">
        <v>32935</v>
      </c>
      <c r="E493" t="s">
        <v>33924</v>
      </c>
      <c r="F493" t="s">
        <v>112</v>
      </c>
      <c r="G493" t="s">
        <v>438</v>
      </c>
      <c r="H493" t="s">
        <v>32940</v>
      </c>
      <c r="I493" t="s">
        <v>54</v>
      </c>
      <c r="J493" t="s">
        <v>53</v>
      </c>
      <c r="K493" t="s">
        <v>19997</v>
      </c>
      <c r="L493" s="16">
        <f>VLOOKUP(B493,'Input - companies list'!B:L,11,FALSE)</f>
        <v/>
      </c>
    </row>
    <row r="494" spans="1:12">
      <c r="A494" t="s">
        <v>33925</v>
      </c>
      <c r="B494" t="s">
        <v>19993</v>
      </c>
      <c r="C494" t="s">
        <v>19994</v>
      </c>
      <c r="D494" t="s">
        <v>32935</v>
      </c>
      <c r="E494" t="s">
        <v>33926</v>
      </c>
      <c r="F494" t="s">
        <v>93</v>
      </c>
      <c r="G494" t="s">
        <v>255</v>
      </c>
      <c r="H494" t="s">
        <v>32940</v>
      </c>
      <c r="I494" t="s">
        <v>54</v>
      </c>
      <c r="J494" t="s">
        <v>53</v>
      </c>
      <c r="K494" t="s">
        <v>19997</v>
      </c>
      <c r="L494" s="16">
        <f>VLOOKUP(B494,'Input - companies list'!B:L,11,FALSE)</f>
        <v/>
      </c>
    </row>
    <row r="495" spans="1:12">
      <c r="A495" t="s">
        <v>33927</v>
      </c>
      <c r="B495" t="s">
        <v>22901</v>
      </c>
      <c r="C495" t="s">
        <v>22902</v>
      </c>
      <c r="D495" t="s">
        <v>32935</v>
      </c>
      <c r="E495" t="s">
        <v>33064</v>
      </c>
      <c r="F495" t="s">
        <v>63</v>
      </c>
      <c r="G495" t="s">
        <v>438</v>
      </c>
      <c r="H495" t="s">
        <v>1521</v>
      </c>
      <c r="I495" t="s">
        <v>2925</v>
      </c>
      <c r="J495" t="s"/>
      <c r="K495" t="s">
        <v>8528</v>
      </c>
      <c r="L495" s="16">
        <f>VLOOKUP(B495,'Input - companies list'!B:L,11,FALSE)</f>
        <v/>
      </c>
    </row>
    <row r="496" spans="1:12">
      <c r="A496" t="s">
        <v>33928</v>
      </c>
      <c r="B496" t="s">
        <v>13727</v>
      </c>
      <c r="C496" t="s">
        <v>13728</v>
      </c>
      <c r="D496" t="s">
        <v>32935</v>
      </c>
      <c r="E496" t="s">
        <v>33929</v>
      </c>
      <c r="F496" t="s">
        <v>112</v>
      </c>
      <c r="G496" t="s">
        <v>49</v>
      </c>
      <c r="H496" t="s">
        <v>32940</v>
      </c>
      <c r="I496" t="s">
        <v>54</v>
      </c>
      <c r="J496" t="s">
        <v>7453</v>
      </c>
      <c r="K496" t="s">
        <v>13731</v>
      </c>
      <c r="L496" s="16">
        <f>VLOOKUP(B496,'Input - companies list'!B:L,11,FALSE)</f>
        <v/>
      </c>
    </row>
    <row r="497" spans="1:12">
      <c r="A497" t="s">
        <v>33930</v>
      </c>
      <c r="B497" t="s">
        <v>25578</v>
      </c>
      <c r="C497" t="s">
        <v>25579</v>
      </c>
      <c r="D497" t="s">
        <v>32935</v>
      </c>
      <c r="E497" t="s">
        <v>33738</v>
      </c>
      <c r="F497" t="s">
        <v>67</v>
      </c>
      <c r="G497" t="s">
        <v>49</v>
      </c>
      <c r="H497" t="s">
        <v>12188</v>
      </c>
      <c r="I497" t="s">
        <v>54</v>
      </c>
      <c r="J497" t="s">
        <v>53</v>
      </c>
      <c r="K497" t="s">
        <v>7225</v>
      </c>
      <c r="L497" s="16">
        <f>VLOOKUP(B497,'Input - companies list'!B:L,11,FALSE)</f>
        <v/>
      </c>
    </row>
    <row r="498" spans="1:12">
      <c r="A498" t="s">
        <v>33931</v>
      </c>
      <c r="B498" t="s">
        <v>25578</v>
      </c>
      <c r="C498" t="s">
        <v>25579</v>
      </c>
      <c r="D498" t="s">
        <v>84</v>
      </c>
      <c r="E498" t="s">
        <v>33932</v>
      </c>
      <c r="F498" t="s">
        <v>93</v>
      </c>
      <c r="G498" t="s">
        <v>5016</v>
      </c>
      <c r="H498" t="s">
        <v>32940</v>
      </c>
      <c r="I498" t="s">
        <v>54</v>
      </c>
      <c r="J498" t="s">
        <v>53</v>
      </c>
      <c r="K498" t="s">
        <v>7225</v>
      </c>
      <c r="L498" s="16">
        <f>VLOOKUP(B498,'Input - companies list'!B:L,11,FALSE)</f>
        <v/>
      </c>
    </row>
    <row r="499" spans="1:12">
      <c r="A499" t="s">
        <v>33933</v>
      </c>
      <c r="B499" t="s">
        <v>21945</v>
      </c>
      <c r="C499" t="s">
        <v>21946</v>
      </c>
      <c r="D499" t="s">
        <v>772</v>
      </c>
      <c r="E499" t="s">
        <v>33934</v>
      </c>
      <c r="F499" t="s">
        <v>63</v>
      </c>
      <c r="G499" t="s">
        <v>98</v>
      </c>
      <c r="H499" t="s">
        <v>21949</v>
      </c>
      <c r="I499" t="s">
        <v>2925</v>
      </c>
      <c r="J499" t="s">
        <v>8528</v>
      </c>
      <c r="K499" t="s">
        <v>8528</v>
      </c>
      <c r="L499" s="16">
        <f>VLOOKUP(B499,'Input - companies list'!B:L,11,FALSE)</f>
        <v/>
      </c>
    </row>
    <row r="500" spans="1:12">
      <c r="A500" t="s">
        <v>33935</v>
      </c>
      <c r="B500" t="s">
        <v>15346</v>
      </c>
      <c r="C500" t="s">
        <v>15347</v>
      </c>
      <c r="D500" t="s">
        <v>32935</v>
      </c>
      <c r="E500" t="s">
        <v>33630</v>
      </c>
      <c r="F500" t="s">
        <v>67</v>
      </c>
      <c r="G500" t="s">
        <v>438</v>
      </c>
      <c r="H500" t="s">
        <v>755</v>
      </c>
      <c r="I500" t="s">
        <v>54</v>
      </c>
      <c r="J500" t="s">
        <v>99</v>
      </c>
      <c r="K500" t="s">
        <v>15350</v>
      </c>
      <c r="L500" s="16">
        <f>VLOOKUP(B500,'Input - companies list'!B:L,11,FALSE)</f>
        <v/>
      </c>
    </row>
    <row r="501" spans="1:12">
      <c r="A501" t="s">
        <v>33936</v>
      </c>
      <c r="B501" t="s">
        <v>33937</v>
      </c>
      <c r="C501" t="s">
        <v>33938</v>
      </c>
      <c r="D501" t="s">
        <v>84</v>
      </c>
      <c r="E501" t="s">
        <v>33939</v>
      </c>
      <c r="F501" t="s">
        <v>93</v>
      </c>
      <c r="G501" t="s">
        <v>438</v>
      </c>
      <c r="H501" t="s">
        <v>32940</v>
      </c>
      <c r="I501" t="s">
        <v>54</v>
      </c>
      <c r="J501" t="s">
        <v>1293</v>
      </c>
      <c r="K501" t="s">
        <v>33940</v>
      </c>
      <c r="L501" s="16">
        <f>VLOOKUP(B501,'Input - companies list'!B:L,11,FALSE)</f>
        <v/>
      </c>
    </row>
    <row r="502" spans="1:12">
      <c r="A502" t="s">
        <v>33941</v>
      </c>
      <c r="B502" t="s">
        <v>30691</v>
      </c>
      <c r="C502" t="s">
        <v>30692</v>
      </c>
      <c r="D502" t="s">
        <v>32935</v>
      </c>
      <c r="E502" t="s">
        <v>33942</v>
      </c>
      <c r="F502" t="s">
        <v>93</v>
      </c>
      <c r="G502" t="s">
        <v>438</v>
      </c>
      <c r="H502" t="s">
        <v>32940</v>
      </c>
      <c r="I502" t="s">
        <v>54</v>
      </c>
      <c r="J502" t="s">
        <v>53</v>
      </c>
      <c r="K502" t="s">
        <v>30342</v>
      </c>
      <c r="L502" s="16">
        <f>VLOOKUP(B502,'Input - companies list'!B:L,11,FALSE)</f>
        <v/>
      </c>
    </row>
    <row r="503" spans="1:12">
      <c r="A503" t="s">
        <v>33943</v>
      </c>
      <c r="B503" t="s">
        <v>30691</v>
      </c>
      <c r="C503" t="s">
        <v>30692</v>
      </c>
      <c r="D503" t="s">
        <v>32935</v>
      </c>
      <c r="E503" t="s">
        <v>33944</v>
      </c>
      <c r="F503" t="s">
        <v>93</v>
      </c>
      <c r="G503" t="s">
        <v>98</v>
      </c>
      <c r="H503" t="s">
        <v>30695</v>
      </c>
      <c r="I503" t="s">
        <v>54</v>
      </c>
      <c r="J503" t="s">
        <v>53</v>
      </c>
      <c r="K503" t="s">
        <v>30342</v>
      </c>
      <c r="L503" s="16">
        <f>VLOOKUP(B503,'Input - companies list'!B:L,11,FALSE)</f>
        <v/>
      </c>
    </row>
    <row r="504" spans="1:12">
      <c r="A504" t="s">
        <v>33945</v>
      </c>
      <c r="B504" t="s">
        <v>12426</v>
      </c>
      <c r="C504" t="s">
        <v>12427</v>
      </c>
      <c r="D504" t="s">
        <v>772</v>
      </c>
      <c r="E504" t="s">
        <v>33679</v>
      </c>
      <c r="F504" t="s">
        <v>112</v>
      </c>
      <c r="G504" t="s">
        <v>98</v>
      </c>
      <c r="H504" t="s">
        <v>12433</v>
      </c>
      <c r="I504" t="s">
        <v>237</v>
      </c>
      <c r="J504" t="s">
        <v>12431</v>
      </c>
      <c r="K504" t="s">
        <v>12430</v>
      </c>
      <c r="L504" s="16">
        <f>VLOOKUP(B504,'Input - companies list'!B:L,11,FALSE)</f>
        <v/>
      </c>
    </row>
    <row r="505" spans="1:12">
      <c r="A505" t="s">
        <v>33946</v>
      </c>
      <c r="B505" t="s">
        <v>29990</v>
      </c>
      <c r="C505" t="s">
        <v>29991</v>
      </c>
      <c r="D505" t="s">
        <v>32935</v>
      </c>
      <c r="E505" t="s">
        <v>33378</v>
      </c>
      <c r="F505" t="s">
        <v>93</v>
      </c>
      <c r="G505" t="s">
        <v>49</v>
      </c>
      <c r="H505" t="s">
        <v>3761</v>
      </c>
      <c r="I505" t="s">
        <v>54</v>
      </c>
      <c r="J505" t="s">
        <v>53</v>
      </c>
      <c r="K505" t="s">
        <v>954</v>
      </c>
      <c r="L505" s="16">
        <f>VLOOKUP(B505,'Input - companies list'!B:L,11,FALSE)</f>
        <v/>
      </c>
    </row>
    <row r="506" spans="1:12">
      <c r="A506" t="s">
        <v>33947</v>
      </c>
      <c r="B506" t="s">
        <v>6286</v>
      </c>
      <c r="C506" t="s">
        <v>6287</v>
      </c>
      <c r="D506" t="s">
        <v>84</v>
      </c>
      <c r="E506" t="s">
        <v>33589</v>
      </c>
      <c r="F506" t="s">
        <v>93</v>
      </c>
      <c r="G506" t="s">
        <v>438</v>
      </c>
      <c r="H506" t="s">
        <v>32940</v>
      </c>
      <c r="I506" t="s">
        <v>54</v>
      </c>
      <c r="J506" t="s">
        <v>53</v>
      </c>
      <c r="K506" t="s">
        <v>6290</v>
      </c>
      <c r="L506" s="16">
        <f>VLOOKUP(B506,'Input - companies list'!B:L,11,FALSE)</f>
        <v/>
      </c>
    </row>
    <row r="507" spans="1:12">
      <c r="A507" t="s">
        <v>33948</v>
      </c>
      <c r="B507" t="s">
        <v>12338</v>
      </c>
      <c r="C507" t="s">
        <v>12339</v>
      </c>
      <c r="D507" t="s">
        <v>772</v>
      </c>
      <c r="E507" t="s">
        <v>33949</v>
      </c>
      <c r="F507" t="s">
        <v>67</v>
      </c>
      <c r="G507" t="s">
        <v>438</v>
      </c>
      <c r="H507" t="s">
        <v>12345</v>
      </c>
      <c r="I507" t="s">
        <v>1395</v>
      </c>
      <c r="J507" t="s">
        <v>12343</v>
      </c>
      <c r="K507" t="s">
        <v>12342</v>
      </c>
      <c r="L507" s="16">
        <f>VLOOKUP(B507,'Input - companies list'!B:L,11,FALSE)</f>
        <v/>
      </c>
    </row>
    <row r="508" spans="1:12">
      <c r="A508" t="s">
        <v>33950</v>
      </c>
      <c r="B508" t="s">
        <v>29506</v>
      </c>
      <c r="C508" t="s">
        <v>29507</v>
      </c>
      <c r="D508" t="s">
        <v>32935</v>
      </c>
      <c r="E508" t="s">
        <v>32992</v>
      </c>
      <c r="F508" t="s">
        <v>93</v>
      </c>
      <c r="G508" t="s">
        <v>49</v>
      </c>
      <c r="H508" t="s">
        <v>29510</v>
      </c>
      <c r="I508" t="s">
        <v>354</v>
      </c>
      <c r="J508" t="s">
        <v>1038</v>
      </c>
      <c r="K508" t="s">
        <v>1037</v>
      </c>
      <c r="L508" s="16">
        <f>VLOOKUP(B508,'Input - companies list'!B:L,11,FALSE)</f>
        <v/>
      </c>
    </row>
    <row r="509" spans="1:12">
      <c r="A509" t="s">
        <v>33951</v>
      </c>
      <c r="B509" t="s">
        <v>29506</v>
      </c>
      <c r="C509" t="s">
        <v>29507</v>
      </c>
      <c r="D509" t="s">
        <v>32935</v>
      </c>
      <c r="E509" t="s">
        <v>33952</v>
      </c>
      <c r="F509" t="s">
        <v>93</v>
      </c>
      <c r="G509" t="s">
        <v>49</v>
      </c>
      <c r="H509" t="s">
        <v>32940</v>
      </c>
      <c r="I509" t="s">
        <v>354</v>
      </c>
      <c r="J509" t="s">
        <v>1038</v>
      </c>
      <c r="K509" t="s">
        <v>1037</v>
      </c>
      <c r="L509" s="16">
        <f>VLOOKUP(B509,'Input - companies list'!B:L,11,FALSE)</f>
        <v/>
      </c>
    </row>
    <row r="510" spans="1:12">
      <c r="A510" t="s">
        <v>33953</v>
      </c>
      <c r="B510" t="s">
        <v>29506</v>
      </c>
      <c r="C510" t="s">
        <v>29507</v>
      </c>
      <c r="D510" t="s">
        <v>84</v>
      </c>
      <c r="E510" t="s">
        <v>33546</v>
      </c>
      <c r="F510" t="s">
        <v>112</v>
      </c>
      <c r="G510" t="s">
        <v>438</v>
      </c>
      <c r="H510" t="s">
        <v>32940</v>
      </c>
      <c r="I510" t="s">
        <v>354</v>
      </c>
      <c r="J510" t="s">
        <v>1038</v>
      </c>
      <c r="K510" t="s">
        <v>1037</v>
      </c>
      <c r="L510" s="16">
        <f>VLOOKUP(B510,'Input - companies list'!B:L,11,FALSE)</f>
        <v/>
      </c>
    </row>
    <row r="511" spans="1:12">
      <c r="A511" t="s">
        <v>33954</v>
      </c>
      <c r="B511" t="s">
        <v>23218</v>
      </c>
      <c r="C511" t="s">
        <v>23219</v>
      </c>
      <c r="D511" t="s">
        <v>32935</v>
      </c>
      <c r="E511" t="s">
        <v>33955</v>
      </c>
      <c r="F511" t="s">
        <v>63</v>
      </c>
      <c r="G511" t="s">
        <v>98</v>
      </c>
      <c r="H511" t="s">
        <v>23222</v>
      </c>
      <c r="I511" t="s">
        <v>54</v>
      </c>
      <c r="J511" t="s">
        <v>53</v>
      </c>
      <c r="K511" t="s">
        <v>954</v>
      </c>
      <c r="L511" s="16">
        <f>VLOOKUP(B511,'Input - companies list'!B:L,11,FALSE)</f>
        <v/>
      </c>
    </row>
    <row r="512" spans="1:12">
      <c r="A512" t="s">
        <v>33956</v>
      </c>
      <c r="B512" t="s">
        <v>9383</v>
      </c>
      <c r="C512" t="s">
        <v>9384</v>
      </c>
      <c r="D512" t="s">
        <v>84</v>
      </c>
      <c r="E512" t="s">
        <v>33957</v>
      </c>
      <c r="F512" t="s">
        <v>67</v>
      </c>
      <c r="G512" t="s">
        <v>5016</v>
      </c>
      <c r="H512" t="s">
        <v>32940</v>
      </c>
      <c r="I512" t="s">
        <v>4044</v>
      </c>
      <c r="J512" t="s">
        <v>4043</v>
      </c>
      <c r="K512" t="s">
        <v>9387</v>
      </c>
      <c r="L512" s="16">
        <f>VLOOKUP(B512,'Input - companies list'!B:L,11,FALSE)</f>
        <v/>
      </c>
    </row>
    <row r="513" spans="1:12">
      <c r="A513" t="s">
        <v>33958</v>
      </c>
      <c r="B513" t="s">
        <v>12789</v>
      </c>
      <c r="C513" t="s">
        <v>12790</v>
      </c>
      <c r="D513" t="s">
        <v>32935</v>
      </c>
      <c r="E513" t="s">
        <v>33959</v>
      </c>
      <c r="F513" t="s">
        <v>67</v>
      </c>
      <c r="G513" t="s">
        <v>5016</v>
      </c>
      <c r="H513" t="s">
        <v>12188</v>
      </c>
      <c r="I513" t="s">
        <v>54</v>
      </c>
      <c r="J513" t="s">
        <v>898</v>
      </c>
      <c r="K513" t="s">
        <v>12793</v>
      </c>
      <c r="L513" s="16">
        <f>VLOOKUP(B513,'Input - companies list'!B:L,11,FALSE)</f>
        <v/>
      </c>
    </row>
    <row r="514" spans="1:12">
      <c r="A514" t="s">
        <v>33960</v>
      </c>
      <c r="B514" t="s">
        <v>12789</v>
      </c>
      <c r="C514" t="s">
        <v>12790</v>
      </c>
      <c r="D514" t="s">
        <v>32935</v>
      </c>
      <c r="E514" t="s">
        <v>33961</v>
      </c>
      <c r="F514" t="s">
        <v>67</v>
      </c>
      <c r="G514" t="s">
        <v>5016</v>
      </c>
      <c r="H514" t="s">
        <v>2727</v>
      </c>
      <c r="I514" t="s">
        <v>54</v>
      </c>
      <c r="J514" t="s">
        <v>898</v>
      </c>
      <c r="K514" t="s">
        <v>12793</v>
      </c>
      <c r="L514" s="16">
        <f>VLOOKUP(B514,'Input - companies list'!B:L,11,FALSE)</f>
        <v/>
      </c>
    </row>
    <row r="515" spans="1:12">
      <c r="A515" t="s">
        <v>33962</v>
      </c>
      <c r="B515" t="s">
        <v>19742</v>
      </c>
      <c r="C515" t="s">
        <v>19743</v>
      </c>
      <c r="D515" t="s">
        <v>32935</v>
      </c>
      <c r="E515" t="s">
        <v>33963</v>
      </c>
      <c r="F515" t="s">
        <v>67</v>
      </c>
      <c r="G515" t="s">
        <v>5016</v>
      </c>
      <c r="H515" t="s">
        <v>19746</v>
      </c>
      <c r="I515" t="s">
        <v>569</v>
      </c>
      <c r="J515" t="s"/>
      <c r="K515" t="s"/>
      <c r="L515" s="16">
        <f>VLOOKUP(B515,'Input - companies list'!B:L,11,FALSE)</f>
        <v/>
      </c>
    </row>
    <row r="516" spans="1:12">
      <c r="A516" t="s">
        <v>33964</v>
      </c>
      <c r="B516" t="s">
        <v>3994</v>
      </c>
      <c r="C516" t="s">
        <v>3995</v>
      </c>
      <c r="D516" t="s">
        <v>32935</v>
      </c>
      <c r="E516" t="s">
        <v>33965</v>
      </c>
      <c r="F516" t="s">
        <v>63</v>
      </c>
      <c r="G516" t="s">
        <v>255</v>
      </c>
      <c r="H516" t="s">
        <v>2948</v>
      </c>
      <c r="I516" t="s">
        <v>1264</v>
      </c>
      <c r="J516" t="s"/>
      <c r="K516" t="s"/>
      <c r="L516" s="16">
        <f>VLOOKUP(B516,'Input - companies list'!B:L,11,FALSE)</f>
        <v/>
      </c>
    </row>
    <row r="517" spans="1:12">
      <c r="A517" t="s">
        <v>33966</v>
      </c>
      <c r="B517" t="s">
        <v>14410</v>
      </c>
      <c r="C517" t="s">
        <v>14411</v>
      </c>
      <c r="D517" t="s">
        <v>32935</v>
      </c>
      <c r="E517" t="s">
        <v>33967</v>
      </c>
      <c r="F517" t="s">
        <v>67</v>
      </c>
      <c r="G517" t="s">
        <v>98</v>
      </c>
      <c r="H517" t="s">
        <v>32940</v>
      </c>
      <c r="I517" t="s">
        <v>3519</v>
      </c>
      <c r="J517" t="s"/>
      <c r="K517" t="s">
        <v>5951</v>
      </c>
      <c r="L517" s="16">
        <f>VLOOKUP(B517,'Input - companies list'!B:L,11,FALSE)</f>
        <v/>
      </c>
    </row>
    <row r="518" spans="1:12">
      <c r="A518" t="s">
        <v>33968</v>
      </c>
      <c r="B518" t="s">
        <v>17488</v>
      </c>
      <c r="C518" t="s">
        <v>17489</v>
      </c>
      <c r="D518" t="s">
        <v>32935</v>
      </c>
      <c r="E518" t="s">
        <v>33969</v>
      </c>
      <c r="F518" t="s">
        <v>93</v>
      </c>
      <c r="G518" t="s">
        <v>49</v>
      </c>
      <c r="H518" t="s">
        <v>17492</v>
      </c>
      <c r="I518" t="s">
        <v>54</v>
      </c>
      <c r="J518" t="s">
        <v>1127</v>
      </c>
      <c r="K518" t="s">
        <v>3795</v>
      </c>
      <c r="L518" s="16">
        <f>VLOOKUP(B518,'Input - companies list'!B:L,11,FALSE)</f>
        <v/>
      </c>
    </row>
    <row r="519" spans="1:12">
      <c r="A519" t="s">
        <v>33970</v>
      </c>
      <c r="B519" t="s">
        <v>5306</v>
      </c>
      <c r="C519" t="s">
        <v>5307</v>
      </c>
      <c r="D519" t="s">
        <v>32935</v>
      </c>
      <c r="E519" t="s">
        <v>33971</v>
      </c>
      <c r="F519" t="s">
        <v>112</v>
      </c>
      <c r="G519" t="s">
        <v>49</v>
      </c>
      <c r="H519" t="s">
        <v>5311</v>
      </c>
      <c r="I519" t="s">
        <v>54</v>
      </c>
      <c r="J519" t="s">
        <v>1909</v>
      </c>
      <c r="K519" t="s">
        <v>1908</v>
      </c>
      <c r="L519" s="16">
        <f>VLOOKUP(B519,'Input - companies list'!B:L,11,FALSE)</f>
        <v/>
      </c>
    </row>
    <row r="520" spans="1:12">
      <c r="A520" t="s">
        <v>33972</v>
      </c>
      <c r="B520" t="s">
        <v>5091</v>
      </c>
      <c r="C520" t="s">
        <v>5092</v>
      </c>
      <c r="D520" t="s">
        <v>84</v>
      </c>
      <c r="E520" t="s">
        <v>33076</v>
      </c>
      <c r="F520" t="s">
        <v>67</v>
      </c>
      <c r="G520" t="s">
        <v>438</v>
      </c>
      <c r="H520" t="s">
        <v>5097</v>
      </c>
      <c r="I520" t="s">
        <v>54</v>
      </c>
      <c r="J520" t="s">
        <v>5096</v>
      </c>
      <c r="K520" t="s">
        <v>5095</v>
      </c>
      <c r="L520" s="16">
        <f>VLOOKUP(B520,'Input - companies list'!B:L,11,FALSE)</f>
        <v/>
      </c>
    </row>
    <row r="521" spans="1:12">
      <c r="A521" t="s">
        <v>33973</v>
      </c>
      <c r="B521" t="s">
        <v>5556</v>
      </c>
      <c r="C521" t="s">
        <v>5557</v>
      </c>
      <c r="D521" t="s">
        <v>32935</v>
      </c>
      <c r="E521" t="s">
        <v>33974</v>
      </c>
      <c r="F521" t="s">
        <v>63</v>
      </c>
      <c r="G521" t="s">
        <v>49</v>
      </c>
      <c r="H521" t="s">
        <v>32940</v>
      </c>
      <c r="I521" t="s">
        <v>54</v>
      </c>
      <c r="J521" t="s">
        <v>970</v>
      </c>
      <c r="K521" t="s">
        <v>5560</v>
      </c>
      <c r="L521" s="16">
        <f>VLOOKUP(B521,'Input - companies list'!B:L,11,FALSE)</f>
        <v/>
      </c>
    </row>
    <row r="522" spans="1:12">
      <c r="A522" t="s">
        <v>33975</v>
      </c>
      <c r="B522" t="s">
        <v>5556</v>
      </c>
      <c r="C522" t="s">
        <v>5557</v>
      </c>
      <c r="D522" t="s">
        <v>32935</v>
      </c>
      <c r="E522" t="s">
        <v>33976</v>
      </c>
      <c r="F522" t="s">
        <v>67</v>
      </c>
      <c r="G522" t="s">
        <v>98</v>
      </c>
      <c r="H522" t="s">
        <v>19099</v>
      </c>
      <c r="I522" t="s">
        <v>54</v>
      </c>
      <c r="J522" t="s">
        <v>970</v>
      </c>
      <c r="K522" t="s">
        <v>5560</v>
      </c>
      <c r="L522" s="16">
        <f>VLOOKUP(B522,'Input - companies list'!B:L,11,FALSE)</f>
        <v/>
      </c>
    </row>
    <row r="523" spans="1:12">
      <c r="A523" t="s">
        <v>33977</v>
      </c>
      <c r="B523" t="s">
        <v>5556</v>
      </c>
      <c r="C523" t="s">
        <v>5557</v>
      </c>
      <c r="D523" t="s">
        <v>32935</v>
      </c>
      <c r="E523" t="s">
        <v>33659</v>
      </c>
      <c r="F523" t="s">
        <v>112</v>
      </c>
      <c r="G523" t="s">
        <v>98</v>
      </c>
      <c r="H523" t="s">
        <v>33978</v>
      </c>
      <c r="I523" t="s">
        <v>54</v>
      </c>
      <c r="J523" t="s">
        <v>970</v>
      </c>
      <c r="K523" t="s">
        <v>5560</v>
      </c>
      <c r="L523" s="16">
        <f>VLOOKUP(B523,'Input - companies list'!B:L,11,FALSE)</f>
        <v/>
      </c>
    </row>
    <row r="524" spans="1:12">
      <c r="A524" t="s">
        <v>33979</v>
      </c>
      <c r="B524" t="s">
        <v>27613</v>
      </c>
      <c r="C524" t="s">
        <v>27614</v>
      </c>
      <c r="D524" t="s">
        <v>32935</v>
      </c>
      <c r="E524" t="s">
        <v>33256</v>
      </c>
      <c r="F524" t="s">
        <v>93</v>
      </c>
      <c r="G524" t="s">
        <v>5016</v>
      </c>
      <c r="H524" t="s">
        <v>32940</v>
      </c>
      <c r="I524" t="s">
        <v>138</v>
      </c>
      <c r="J524" t="s">
        <v>137</v>
      </c>
      <c r="K524" t="s">
        <v>27617</v>
      </c>
      <c r="L524" s="16">
        <f>VLOOKUP(B524,'Input - companies list'!B:L,11,FALSE)</f>
        <v/>
      </c>
    </row>
    <row r="525" spans="1:12">
      <c r="A525" t="s">
        <v>33980</v>
      </c>
      <c r="B525" t="s">
        <v>28257</v>
      </c>
      <c r="C525" t="s">
        <v>28258</v>
      </c>
      <c r="D525" t="s">
        <v>32935</v>
      </c>
      <c r="E525" t="s">
        <v>33942</v>
      </c>
      <c r="F525" t="s">
        <v>93</v>
      </c>
      <c r="G525" t="s">
        <v>438</v>
      </c>
      <c r="H525" t="s">
        <v>1521</v>
      </c>
      <c r="I525" t="s">
        <v>54</v>
      </c>
      <c r="J525" t="s">
        <v>2588</v>
      </c>
      <c r="K525" t="s">
        <v>2587</v>
      </c>
      <c r="L525" s="16">
        <f>VLOOKUP(B525,'Input - companies list'!B:L,11,FALSE)</f>
        <v/>
      </c>
    </row>
    <row r="526" spans="1:12">
      <c r="A526" t="s">
        <v>33981</v>
      </c>
      <c r="B526" t="s">
        <v>33982</v>
      </c>
      <c r="C526" t="s">
        <v>33983</v>
      </c>
      <c r="D526" t="s">
        <v>84</v>
      </c>
      <c r="E526" t="s">
        <v>33428</v>
      </c>
      <c r="F526" t="s">
        <v>112</v>
      </c>
      <c r="G526" t="s">
        <v>5016</v>
      </c>
      <c r="H526" t="s">
        <v>32940</v>
      </c>
      <c r="I526" t="s">
        <v>54</v>
      </c>
      <c r="J526" t="s">
        <v>53</v>
      </c>
      <c r="K526" t="s">
        <v>4179</v>
      </c>
      <c r="L526" s="16">
        <f>VLOOKUP(B526,'Input - companies list'!B:L,11,FALSE)</f>
        <v/>
      </c>
    </row>
    <row r="527" spans="1:12">
      <c r="A527" t="s">
        <v>33984</v>
      </c>
      <c r="B527" t="s">
        <v>5448</v>
      </c>
      <c r="C527" t="s">
        <v>5449</v>
      </c>
      <c r="D527" t="s">
        <v>32935</v>
      </c>
      <c r="E527" t="s">
        <v>33985</v>
      </c>
      <c r="F527" t="s">
        <v>93</v>
      </c>
      <c r="G527" t="s">
        <v>255</v>
      </c>
      <c r="H527" t="s">
        <v>33986</v>
      </c>
      <c r="I527" t="s">
        <v>54</v>
      </c>
      <c r="J527" t="s">
        <v>842</v>
      </c>
      <c r="K527" t="s">
        <v>842</v>
      </c>
      <c r="L527" s="16">
        <f>VLOOKUP(B527,'Input - companies list'!B:L,11,FALSE)</f>
        <v/>
      </c>
    </row>
    <row r="528" spans="1:12">
      <c r="A528" t="s">
        <v>33987</v>
      </c>
      <c r="B528" t="s">
        <v>5448</v>
      </c>
      <c r="C528" t="s">
        <v>5449</v>
      </c>
      <c r="D528" t="s">
        <v>32935</v>
      </c>
      <c r="E528" t="s">
        <v>33988</v>
      </c>
      <c r="F528" t="s">
        <v>93</v>
      </c>
      <c r="G528" t="s">
        <v>49</v>
      </c>
      <c r="H528" t="s">
        <v>33989</v>
      </c>
      <c r="I528" t="s">
        <v>54</v>
      </c>
      <c r="J528" t="s">
        <v>842</v>
      </c>
      <c r="K528" t="s">
        <v>842</v>
      </c>
      <c r="L528" s="16">
        <f>VLOOKUP(B528,'Input - companies list'!B:L,11,FALSE)</f>
        <v/>
      </c>
    </row>
    <row r="529" spans="1:12">
      <c r="A529" t="s">
        <v>33990</v>
      </c>
      <c r="B529" t="s">
        <v>9237</v>
      </c>
      <c r="C529" t="s">
        <v>2723</v>
      </c>
      <c r="D529" t="s">
        <v>32935</v>
      </c>
      <c r="E529" t="s">
        <v>33991</v>
      </c>
      <c r="F529" t="s">
        <v>93</v>
      </c>
      <c r="G529" t="s">
        <v>255</v>
      </c>
      <c r="H529" t="s">
        <v>2948</v>
      </c>
      <c r="I529" t="s">
        <v>54</v>
      </c>
      <c r="J529" t="s"/>
      <c r="K529" t="s"/>
      <c r="L529" s="16">
        <f>VLOOKUP(B529,'Input - companies list'!B:L,11,FALSE)</f>
        <v/>
      </c>
    </row>
    <row r="530" spans="1:12">
      <c r="A530" t="s">
        <v>33992</v>
      </c>
      <c r="B530" t="s">
        <v>27500</v>
      </c>
      <c r="C530" t="s">
        <v>27501</v>
      </c>
      <c r="D530" t="s">
        <v>32935</v>
      </c>
      <c r="E530" t="s">
        <v>32995</v>
      </c>
      <c r="F530" t="s">
        <v>112</v>
      </c>
      <c r="G530" t="s">
        <v>98</v>
      </c>
      <c r="H530" t="s">
        <v>3761</v>
      </c>
      <c r="I530" t="s">
        <v>859</v>
      </c>
      <c r="J530" t="s"/>
      <c r="K530" t="s">
        <v>16823</v>
      </c>
      <c r="L530" s="16">
        <f>VLOOKUP(B530,'Input - companies list'!B:L,11,FALSE)</f>
        <v/>
      </c>
    </row>
    <row r="531" spans="1:12">
      <c r="A531" t="s">
        <v>33993</v>
      </c>
      <c r="B531" t="s">
        <v>28884</v>
      </c>
      <c r="C531" t="s">
        <v>28885</v>
      </c>
      <c r="D531" t="s">
        <v>32935</v>
      </c>
      <c r="E531" t="s">
        <v>33541</v>
      </c>
      <c r="F531" t="s">
        <v>63</v>
      </c>
      <c r="G531" t="s">
        <v>49</v>
      </c>
      <c r="H531" t="s">
        <v>1026</v>
      </c>
      <c r="I531" t="s">
        <v>54</v>
      </c>
      <c r="J531" t="s">
        <v>440</v>
      </c>
      <c r="K531" t="s">
        <v>1304</v>
      </c>
      <c r="L531" s="16">
        <f>VLOOKUP(B531,'Input - companies list'!B:L,11,FALSE)</f>
        <v/>
      </c>
    </row>
    <row r="532" spans="1:12">
      <c r="A532" t="s">
        <v>33994</v>
      </c>
      <c r="B532" t="s">
        <v>28884</v>
      </c>
      <c r="C532" t="s">
        <v>28885</v>
      </c>
      <c r="D532" t="s">
        <v>32935</v>
      </c>
      <c r="E532" t="s">
        <v>33807</v>
      </c>
      <c r="F532" t="s">
        <v>63</v>
      </c>
      <c r="G532" t="s">
        <v>98</v>
      </c>
      <c r="H532" t="s">
        <v>1026</v>
      </c>
      <c r="I532" t="s">
        <v>54</v>
      </c>
      <c r="J532" t="s">
        <v>440</v>
      </c>
      <c r="K532" t="s">
        <v>1304</v>
      </c>
      <c r="L532" s="16">
        <f>VLOOKUP(B532,'Input - companies list'!B:L,11,FALSE)</f>
        <v/>
      </c>
    </row>
    <row r="533" spans="1:12">
      <c r="A533" t="s">
        <v>33995</v>
      </c>
      <c r="B533" t="s">
        <v>17139</v>
      </c>
      <c r="C533" t="s">
        <v>17140</v>
      </c>
      <c r="D533" t="s">
        <v>32935</v>
      </c>
      <c r="E533" t="s">
        <v>33996</v>
      </c>
      <c r="F533" t="s">
        <v>67</v>
      </c>
      <c r="G533" t="s">
        <v>438</v>
      </c>
      <c r="H533" t="s">
        <v>33997</v>
      </c>
      <c r="I533" t="s">
        <v>237</v>
      </c>
      <c r="J533" t="s">
        <v>11847</v>
      </c>
      <c r="K533" t="s">
        <v>16422</v>
      </c>
      <c r="L533" s="16">
        <f>VLOOKUP(B533,'Input - companies list'!B:L,11,FALSE)</f>
        <v/>
      </c>
    </row>
    <row r="534" spans="1:12">
      <c r="A534" t="s">
        <v>33998</v>
      </c>
      <c r="B534" t="s">
        <v>17139</v>
      </c>
      <c r="C534" t="s">
        <v>17140</v>
      </c>
      <c r="D534" t="s">
        <v>32935</v>
      </c>
      <c r="E534" t="s">
        <v>33952</v>
      </c>
      <c r="F534" t="s">
        <v>93</v>
      </c>
      <c r="G534" t="s">
        <v>49</v>
      </c>
      <c r="H534" t="s">
        <v>32940</v>
      </c>
      <c r="I534" t="s">
        <v>237</v>
      </c>
      <c r="J534" t="s">
        <v>11847</v>
      </c>
      <c r="K534" t="s">
        <v>16422</v>
      </c>
      <c r="L534" s="16">
        <f>VLOOKUP(B534,'Input - companies list'!B:L,11,FALSE)</f>
        <v/>
      </c>
    </row>
    <row r="535" spans="1:12">
      <c r="A535" t="s">
        <v>33999</v>
      </c>
      <c r="B535" t="s">
        <v>17139</v>
      </c>
      <c r="C535" t="s">
        <v>17140</v>
      </c>
      <c r="D535" t="s">
        <v>32935</v>
      </c>
      <c r="E535" t="s">
        <v>34000</v>
      </c>
      <c r="F535" t="s">
        <v>112</v>
      </c>
      <c r="G535" t="s">
        <v>5016</v>
      </c>
      <c r="H535" t="s">
        <v>8989</v>
      </c>
      <c r="I535" t="s">
        <v>237</v>
      </c>
      <c r="J535" t="s">
        <v>11847</v>
      </c>
      <c r="K535" t="s">
        <v>16422</v>
      </c>
      <c r="L535" s="16">
        <f>VLOOKUP(B535,'Input - companies list'!B:L,11,FALSE)</f>
        <v/>
      </c>
    </row>
    <row r="536" spans="1:12">
      <c r="A536" t="s">
        <v>34001</v>
      </c>
      <c r="B536" t="s">
        <v>17139</v>
      </c>
      <c r="C536" t="s">
        <v>17140</v>
      </c>
      <c r="D536" t="s">
        <v>32935</v>
      </c>
      <c r="E536" t="s">
        <v>34002</v>
      </c>
      <c r="F536" t="s">
        <v>93</v>
      </c>
      <c r="G536" t="s">
        <v>49</v>
      </c>
      <c r="H536" t="s">
        <v>34003</v>
      </c>
      <c r="I536" t="s">
        <v>237</v>
      </c>
      <c r="J536" t="s">
        <v>11847</v>
      </c>
      <c r="K536" t="s">
        <v>16422</v>
      </c>
      <c r="L536" s="16">
        <f>VLOOKUP(B536,'Input - companies list'!B:L,11,FALSE)</f>
        <v/>
      </c>
    </row>
    <row r="537" spans="1:12">
      <c r="A537" t="s">
        <v>34004</v>
      </c>
      <c r="B537" t="s">
        <v>17339</v>
      </c>
      <c r="C537" t="s">
        <v>17340</v>
      </c>
      <c r="D537" t="s">
        <v>32935</v>
      </c>
      <c r="E537" t="s">
        <v>34005</v>
      </c>
      <c r="F537" t="s">
        <v>67</v>
      </c>
      <c r="G537" t="s">
        <v>438</v>
      </c>
      <c r="H537" t="s">
        <v>32940</v>
      </c>
      <c r="I537" t="s">
        <v>525</v>
      </c>
      <c r="J537" t="s">
        <v>17344</v>
      </c>
      <c r="K537" t="s">
        <v>17343</v>
      </c>
      <c r="L537" s="16">
        <f>VLOOKUP(B537,'Input - companies list'!B:L,11,FALSE)</f>
        <v/>
      </c>
    </row>
    <row r="538" spans="1:12">
      <c r="A538" t="s">
        <v>34006</v>
      </c>
      <c r="B538" t="s">
        <v>17339</v>
      </c>
      <c r="C538" t="s">
        <v>17340</v>
      </c>
      <c r="D538" t="s">
        <v>32935</v>
      </c>
      <c r="E538" t="s">
        <v>33280</v>
      </c>
      <c r="F538" t="s">
        <v>67</v>
      </c>
      <c r="G538" t="s">
        <v>438</v>
      </c>
      <c r="H538" t="s">
        <v>32940</v>
      </c>
      <c r="I538" t="s">
        <v>525</v>
      </c>
      <c r="J538" t="s">
        <v>17344</v>
      </c>
      <c r="K538" t="s">
        <v>17343</v>
      </c>
      <c r="L538" s="16">
        <f>VLOOKUP(B538,'Input - companies list'!B:L,11,FALSE)</f>
        <v/>
      </c>
    </row>
    <row r="539" spans="1:12">
      <c r="A539" t="s">
        <v>34007</v>
      </c>
      <c r="B539" t="s">
        <v>22639</v>
      </c>
      <c r="C539" t="s">
        <v>22640</v>
      </c>
      <c r="D539" t="s">
        <v>84</v>
      </c>
      <c r="E539" t="s">
        <v>33339</v>
      </c>
      <c r="F539" t="s">
        <v>63</v>
      </c>
      <c r="G539" t="s">
        <v>438</v>
      </c>
      <c r="H539" t="s">
        <v>32940</v>
      </c>
      <c r="I539" t="s">
        <v>138</v>
      </c>
      <c r="J539" t="s">
        <v>18871</v>
      </c>
      <c r="K539" t="s">
        <v>22643</v>
      </c>
      <c r="L539" s="16">
        <f>VLOOKUP(B539,'Input - companies list'!B:L,11,FALSE)</f>
        <v/>
      </c>
    </row>
    <row r="540" spans="1:12">
      <c r="A540" t="s">
        <v>34008</v>
      </c>
      <c r="B540" t="s">
        <v>15247</v>
      </c>
      <c r="C540" t="s">
        <v>15248</v>
      </c>
      <c r="D540" t="s">
        <v>32935</v>
      </c>
      <c r="E540" t="s">
        <v>33622</v>
      </c>
      <c r="F540" t="s">
        <v>93</v>
      </c>
      <c r="G540" t="s">
        <v>438</v>
      </c>
      <c r="H540" t="s">
        <v>34009</v>
      </c>
      <c r="I540" t="s">
        <v>569</v>
      </c>
      <c r="J540" t="s">
        <v>568</v>
      </c>
      <c r="K540" t="s">
        <v>768</v>
      </c>
      <c r="L540" s="16">
        <f>VLOOKUP(B540,'Input - companies list'!B:L,11,FALSE)</f>
        <v/>
      </c>
    </row>
    <row r="541" spans="1:12">
      <c r="A541" t="s">
        <v>34010</v>
      </c>
      <c r="B541" t="s">
        <v>15247</v>
      </c>
      <c r="C541" t="s">
        <v>15248</v>
      </c>
      <c r="D541" t="s">
        <v>32935</v>
      </c>
      <c r="E541" t="s">
        <v>34011</v>
      </c>
      <c r="F541" t="s">
        <v>67</v>
      </c>
      <c r="G541" t="s">
        <v>98</v>
      </c>
      <c r="H541" t="s">
        <v>13675</v>
      </c>
      <c r="I541" t="s">
        <v>569</v>
      </c>
      <c r="J541" t="s">
        <v>568</v>
      </c>
      <c r="K541" t="s">
        <v>768</v>
      </c>
      <c r="L541" s="16">
        <f>VLOOKUP(B541,'Input - companies list'!B:L,11,FALSE)</f>
        <v/>
      </c>
    </row>
    <row r="542" spans="1:12">
      <c r="A542" t="s">
        <v>34012</v>
      </c>
      <c r="B542" t="s">
        <v>11432</v>
      </c>
      <c r="C542" t="s">
        <v>11433</v>
      </c>
      <c r="D542" t="s">
        <v>32935</v>
      </c>
      <c r="E542" t="s">
        <v>33661</v>
      </c>
      <c r="F542" t="s">
        <v>67</v>
      </c>
      <c r="G542" t="s">
        <v>49</v>
      </c>
      <c r="H542" t="s">
        <v>34013</v>
      </c>
      <c r="I542" t="s">
        <v>54</v>
      </c>
      <c r="J542" t="s">
        <v>2588</v>
      </c>
      <c r="K542" t="s">
        <v>2587</v>
      </c>
      <c r="L542" s="16">
        <f>VLOOKUP(B542,'Input - companies list'!B:L,11,FALSE)</f>
        <v/>
      </c>
    </row>
    <row r="543" spans="1:12">
      <c r="A543" t="s">
        <v>34014</v>
      </c>
      <c r="B543" t="s">
        <v>11432</v>
      </c>
      <c r="C543" t="s">
        <v>11433</v>
      </c>
      <c r="D543" t="s">
        <v>32935</v>
      </c>
      <c r="E543" t="s">
        <v>33661</v>
      </c>
      <c r="F543" t="s">
        <v>67</v>
      </c>
      <c r="G543" t="s">
        <v>49</v>
      </c>
      <c r="H543" t="s">
        <v>34015</v>
      </c>
      <c r="I543" t="s">
        <v>54</v>
      </c>
      <c r="J543" t="s">
        <v>2588</v>
      </c>
      <c r="K543" t="s">
        <v>2587</v>
      </c>
      <c r="L543" s="16">
        <f>VLOOKUP(B543,'Input - companies list'!B:L,11,FALSE)</f>
        <v/>
      </c>
    </row>
    <row r="544" spans="1:12">
      <c r="A544" t="s">
        <v>34016</v>
      </c>
      <c r="B544" t="s">
        <v>23779</v>
      </c>
      <c r="C544" t="s">
        <v>23780</v>
      </c>
      <c r="D544" t="s">
        <v>32935</v>
      </c>
      <c r="E544" t="s">
        <v>34017</v>
      </c>
      <c r="F544" t="s">
        <v>67</v>
      </c>
      <c r="G544" t="s">
        <v>438</v>
      </c>
      <c r="H544" t="s">
        <v>7742</v>
      </c>
      <c r="I544" t="s">
        <v>2975</v>
      </c>
      <c r="J544" t="s"/>
      <c r="K544" t="s">
        <v>2975</v>
      </c>
      <c r="L544" s="16">
        <f>VLOOKUP(B544,'Input - companies list'!B:L,11,FALSE)</f>
        <v/>
      </c>
    </row>
    <row r="545" spans="1:12">
      <c r="A545" t="s">
        <v>34018</v>
      </c>
      <c r="B545" t="s">
        <v>34019</v>
      </c>
      <c r="C545" t="s">
        <v>34020</v>
      </c>
      <c r="D545" t="s">
        <v>32935</v>
      </c>
      <c r="E545" t="s">
        <v>33200</v>
      </c>
      <c r="F545" t="s">
        <v>93</v>
      </c>
      <c r="G545" t="s">
        <v>5016</v>
      </c>
      <c r="H545" t="s">
        <v>1959</v>
      </c>
      <c r="I545" t="s">
        <v>54</v>
      </c>
      <c r="J545" t="s">
        <v>53</v>
      </c>
      <c r="K545" t="s">
        <v>1519</v>
      </c>
      <c r="L545" s="16">
        <f>VLOOKUP(B545,'Input - companies list'!B:L,11,FALSE)</f>
        <v/>
      </c>
    </row>
    <row r="546" spans="1:12">
      <c r="A546" t="s">
        <v>34021</v>
      </c>
      <c r="B546" t="s">
        <v>22689</v>
      </c>
      <c r="C546" t="s">
        <v>22690</v>
      </c>
      <c r="D546" t="s">
        <v>32935</v>
      </c>
      <c r="E546" t="s">
        <v>34022</v>
      </c>
      <c r="F546" t="s">
        <v>67</v>
      </c>
      <c r="G546" t="s">
        <v>98</v>
      </c>
      <c r="H546" t="s">
        <v>847</v>
      </c>
      <c r="I546" t="s">
        <v>54</v>
      </c>
      <c r="J546" t="s">
        <v>425</v>
      </c>
      <c r="K546" t="s">
        <v>22693</v>
      </c>
      <c r="L546" s="16">
        <f>VLOOKUP(B546,'Input - companies list'!B:L,11,FALSE)</f>
        <v/>
      </c>
    </row>
    <row r="547" spans="1:12">
      <c r="A547" t="s">
        <v>34023</v>
      </c>
      <c r="B547" t="s">
        <v>23416</v>
      </c>
      <c r="C547" t="s">
        <v>23417</v>
      </c>
      <c r="D547" t="s">
        <v>32935</v>
      </c>
      <c r="E547" t="s">
        <v>34024</v>
      </c>
      <c r="F547" t="s">
        <v>112</v>
      </c>
      <c r="G547" t="s">
        <v>98</v>
      </c>
      <c r="H547" t="s">
        <v>1521</v>
      </c>
      <c r="I547" t="s">
        <v>54</v>
      </c>
      <c r="J547" t="s">
        <v>53</v>
      </c>
      <c r="K547" t="s">
        <v>34025</v>
      </c>
      <c r="L547" s="16">
        <f>VLOOKUP(B547,'Input - companies list'!B:L,11,FALSE)</f>
        <v/>
      </c>
    </row>
    <row r="548" spans="1:12">
      <c r="A548" t="s">
        <v>34026</v>
      </c>
      <c r="B548" t="s">
        <v>23416</v>
      </c>
      <c r="C548" t="s">
        <v>23417</v>
      </c>
      <c r="D548" t="s">
        <v>32935</v>
      </c>
      <c r="E548" t="s">
        <v>33123</v>
      </c>
      <c r="F548" t="s">
        <v>67</v>
      </c>
      <c r="G548" t="s">
        <v>5016</v>
      </c>
      <c r="H548" t="s">
        <v>6627</v>
      </c>
      <c r="I548" t="s">
        <v>54</v>
      </c>
      <c r="J548" t="s">
        <v>53</v>
      </c>
      <c r="K548" t="s">
        <v>34025</v>
      </c>
      <c r="L548" s="16">
        <f>VLOOKUP(B548,'Input - companies list'!B:L,11,FALSE)</f>
        <v/>
      </c>
    </row>
    <row r="549" spans="1:12">
      <c r="A549" t="s">
        <v>34027</v>
      </c>
      <c r="B549" t="s">
        <v>5579</v>
      </c>
      <c r="C549" t="s">
        <v>5580</v>
      </c>
      <c r="D549" t="s">
        <v>32935</v>
      </c>
      <c r="E549" t="s">
        <v>33202</v>
      </c>
      <c r="F549" t="s">
        <v>93</v>
      </c>
      <c r="G549" t="s">
        <v>49</v>
      </c>
      <c r="H549" t="s">
        <v>32940</v>
      </c>
      <c r="I549" t="s">
        <v>138</v>
      </c>
      <c r="J549" t="s">
        <v>5583</v>
      </c>
      <c r="K549" t="s">
        <v>5583</v>
      </c>
      <c r="L549" s="16">
        <f>VLOOKUP(B549,'Input - companies list'!B:L,11,FALSE)</f>
        <v/>
      </c>
    </row>
    <row r="550" spans="1:12">
      <c r="A550" t="s">
        <v>34028</v>
      </c>
      <c r="B550" t="s">
        <v>8261</v>
      </c>
      <c r="C550" t="s">
        <v>8262</v>
      </c>
      <c r="D550" t="s">
        <v>32935</v>
      </c>
      <c r="E550" t="s">
        <v>33416</v>
      </c>
      <c r="F550" t="s">
        <v>67</v>
      </c>
      <c r="G550" t="s">
        <v>5016</v>
      </c>
      <c r="H550" t="s">
        <v>34029</v>
      </c>
      <c r="I550" t="s">
        <v>354</v>
      </c>
      <c r="J550" t="s">
        <v>2491</v>
      </c>
      <c r="K550" t="s">
        <v>8185</v>
      </c>
      <c r="L550" s="16">
        <f>VLOOKUP(B550,'Input - companies list'!B:L,11,FALSE)</f>
        <v/>
      </c>
    </row>
    <row r="551" spans="1:12">
      <c r="A551" t="s">
        <v>34030</v>
      </c>
      <c r="B551" t="s">
        <v>8261</v>
      </c>
      <c r="C551" t="s">
        <v>8262</v>
      </c>
      <c r="D551" t="s">
        <v>32935</v>
      </c>
      <c r="E551" t="s">
        <v>34031</v>
      </c>
      <c r="F551" t="s">
        <v>93</v>
      </c>
      <c r="G551" t="s">
        <v>49</v>
      </c>
      <c r="H551" t="s">
        <v>3977</v>
      </c>
      <c r="I551" t="s">
        <v>354</v>
      </c>
      <c r="J551" t="s">
        <v>2491</v>
      </c>
      <c r="K551" t="s">
        <v>8185</v>
      </c>
      <c r="L551" s="16">
        <f>VLOOKUP(B551,'Input - companies list'!B:L,11,FALSE)</f>
        <v/>
      </c>
    </row>
    <row r="552" spans="1:12">
      <c r="A552" t="s">
        <v>34032</v>
      </c>
      <c r="B552" t="s">
        <v>24145</v>
      </c>
      <c r="C552" t="s">
        <v>24146</v>
      </c>
      <c r="D552" t="s">
        <v>32935</v>
      </c>
      <c r="E552" t="s">
        <v>34033</v>
      </c>
      <c r="F552" t="s">
        <v>112</v>
      </c>
      <c r="G552" t="s">
        <v>98</v>
      </c>
      <c r="H552" t="s">
        <v>24151</v>
      </c>
      <c r="I552" t="s">
        <v>714</v>
      </c>
      <c r="J552" t="s">
        <v>24150</v>
      </c>
      <c r="K552" t="s">
        <v>24149</v>
      </c>
      <c r="L552" s="16">
        <f>VLOOKUP(B552,'Input - companies list'!B:L,11,FALSE)</f>
        <v/>
      </c>
    </row>
    <row r="553" spans="1:12">
      <c r="A553" t="s">
        <v>34034</v>
      </c>
      <c r="B553" t="s">
        <v>16208</v>
      </c>
      <c r="C553" t="s">
        <v>16209</v>
      </c>
      <c r="D553" t="s">
        <v>32935</v>
      </c>
      <c r="E553" t="s">
        <v>33786</v>
      </c>
      <c r="F553" t="s">
        <v>93</v>
      </c>
      <c r="G553" t="s">
        <v>98</v>
      </c>
      <c r="H553" t="s">
        <v>16212</v>
      </c>
      <c r="I553" t="s">
        <v>354</v>
      </c>
      <c r="J553" t="s">
        <v>2491</v>
      </c>
      <c r="K553" t="s">
        <v>5769</v>
      </c>
      <c r="L553" s="16">
        <f>VLOOKUP(B553,'Input - companies list'!B:L,11,FALSE)</f>
        <v/>
      </c>
    </row>
    <row r="554" spans="1:12">
      <c r="A554" t="s">
        <v>34035</v>
      </c>
      <c r="B554" t="s">
        <v>29061</v>
      </c>
      <c r="C554" t="s">
        <v>29062</v>
      </c>
      <c r="D554" t="s">
        <v>84</v>
      </c>
      <c r="E554" t="s">
        <v>34036</v>
      </c>
      <c r="F554" t="s">
        <v>112</v>
      </c>
      <c r="G554" t="s">
        <v>5016</v>
      </c>
      <c r="H554" t="s">
        <v>34037</v>
      </c>
      <c r="I554" t="s">
        <v>410</v>
      </c>
      <c r="J554" t="s">
        <v>6142</v>
      </c>
      <c r="K554" t="s">
        <v>15775</v>
      </c>
      <c r="L554" s="16">
        <f>VLOOKUP(B554,'Input - companies list'!B:L,11,FALSE)</f>
        <v/>
      </c>
    </row>
    <row r="555" spans="1:12">
      <c r="A555" t="s">
        <v>34038</v>
      </c>
      <c r="B555" t="s">
        <v>1404</v>
      </c>
      <c r="C555" t="s">
        <v>1405</v>
      </c>
      <c r="D555" t="s">
        <v>32935</v>
      </c>
      <c r="E555" t="s">
        <v>33178</v>
      </c>
      <c r="F555" t="s">
        <v>93</v>
      </c>
      <c r="G555" t="s">
        <v>49</v>
      </c>
      <c r="H555" t="s">
        <v>529</v>
      </c>
      <c r="I555" t="s">
        <v>54</v>
      </c>
      <c r="J555" t="s">
        <v>1409</v>
      </c>
      <c r="K555" t="s">
        <v>1408</v>
      </c>
      <c r="L555" s="16">
        <f>VLOOKUP(B555,'Input - companies list'!B:L,11,FALSE)</f>
        <v/>
      </c>
    </row>
    <row r="556" spans="1:12">
      <c r="A556" t="s">
        <v>34039</v>
      </c>
      <c r="B556" t="s">
        <v>1404</v>
      </c>
      <c r="C556" t="s">
        <v>1405</v>
      </c>
      <c r="D556" t="s">
        <v>32935</v>
      </c>
      <c r="E556" t="s">
        <v>33626</v>
      </c>
      <c r="F556" t="s">
        <v>93</v>
      </c>
      <c r="G556" t="s">
        <v>438</v>
      </c>
      <c r="H556" t="s">
        <v>6627</v>
      </c>
      <c r="I556" t="s">
        <v>54</v>
      </c>
      <c r="J556" t="s">
        <v>1409</v>
      </c>
      <c r="K556" t="s">
        <v>1408</v>
      </c>
      <c r="L556" s="16">
        <f>VLOOKUP(B556,'Input - companies list'!B:L,11,FALSE)</f>
        <v/>
      </c>
    </row>
    <row r="557" spans="1:12">
      <c r="A557" t="s">
        <v>34040</v>
      </c>
      <c r="B557" t="s">
        <v>17316</v>
      </c>
      <c r="C557" t="s">
        <v>17317</v>
      </c>
      <c r="D557" t="s">
        <v>32935</v>
      </c>
      <c r="E557" t="s">
        <v>34041</v>
      </c>
      <c r="F557" t="s">
        <v>93</v>
      </c>
      <c r="G557" t="s">
        <v>5016</v>
      </c>
      <c r="H557" t="s">
        <v>17321</v>
      </c>
      <c r="I557" t="s">
        <v>54</v>
      </c>
      <c r="J557" t="s">
        <v>53</v>
      </c>
      <c r="K557" t="s">
        <v>17320</v>
      </c>
      <c r="L557" s="16">
        <f>VLOOKUP(B557,'Input - companies list'!B:L,11,FALSE)</f>
        <v/>
      </c>
    </row>
    <row r="558" spans="1:12">
      <c r="A558" t="s">
        <v>34042</v>
      </c>
      <c r="B558" t="s">
        <v>17595</v>
      </c>
      <c r="C558" t="s">
        <v>17596</v>
      </c>
      <c r="D558" t="s">
        <v>32935</v>
      </c>
      <c r="E558" t="s">
        <v>34043</v>
      </c>
      <c r="F558" t="s">
        <v>112</v>
      </c>
      <c r="G558" t="s">
        <v>438</v>
      </c>
      <c r="H558" t="s">
        <v>17599</v>
      </c>
      <c r="I558" t="s">
        <v>237</v>
      </c>
      <c r="J558" t="s">
        <v>7082</v>
      </c>
      <c r="K558" t="s">
        <v>17598</v>
      </c>
      <c r="L558" s="16">
        <f>VLOOKUP(B558,'Input - companies list'!B:L,11,FALSE)</f>
        <v/>
      </c>
    </row>
    <row r="559" spans="1:12">
      <c r="A559" t="s">
        <v>34044</v>
      </c>
      <c r="B559" t="s">
        <v>24949</v>
      </c>
      <c r="C559" t="s">
        <v>24950</v>
      </c>
      <c r="D559" t="s">
        <v>84</v>
      </c>
      <c r="E559" t="s">
        <v>33184</v>
      </c>
      <c r="F559" t="s">
        <v>112</v>
      </c>
      <c r="G559" t="s">
        <v>438</v>
      </c>
      <c r="H559" t="s">
        <v>32940</v>
      </c>
      <c r="I559" t="s">
        <v>54</v>
      </c>
      <c r="J559" t="s">
        <v>1127</v>
      </c>
      <c r="K559" t="s">
        <v>24953</v>
      </c>
      <c r="L559" s="16">
        <f>VLOOKUP(B559,'Input - companies list'!B:L,11,FALSE)</f>
        <v/>
      </c>
    </row>
    <row r="560" spans="1:12">
      <c r="A560" t="s">
        <v>34045</v>
      </c>
      <c r="B560" t="s">
        <v>30537</v>
      </c>
      <c r="C560" t="s">
        <v>30538</v>
      </c>
      <c r="D560" t="s">
        <v>32935</v>
      </c>
      <c r="E560" t="s">
        <v>34046</v>
      </c>
      <c r="F560" t="s">
        <v>67</v>
      </c>
      <c r="G560" t="s">
        <v>49</v>
      </c>
      <c r="H560" t="s">
        <v>32940</v>
      </c>
      <c r="I560" t="s">
        <v>138</v>
      </c>
      <c r="J560" t="s"/>
      <c r="K560" t="s">
        <v>5583</v>
      </c>
      <c r="L560" s="16">
        <f>VLOOKUP(B560,'Input - companies list'!B:L,11,FALSE)</f>
        <v/>
      </c>
    </row>
    <row r="561" spans="1:12">
      <c r="A561" t="s">
        <v>34047</v>
      </c>
      <c r="B561" t="s">
        <v>34048</v>
      </c>
      <c r="C561" t="s">
        <v>34049</v>
      </c>
      <c r="D561" t="s">
        <v>32935</v>
      </c>
      <c r="E561" t="s">
        <v>34050</v>
      </c>
      <c r="F561" t="s">
        <v>63</v>
      </c>
      <c r="G561" t="s">
        <v>233</v>
      </c>
      <c r="H561" t="s">
        <v>14704</v>
      </c>
      <c r="I561" t="s">
        <v>54</v>
      </c>
      <c r="J561" t="s">
        <v>53</v>
      </c>
      <c r="K561" t="s">
        <v>1865</v>
      </c>
      <c r="L561" s="16">
        <f>VLOOKUP(B561,'Input - companies list'!B:L,11,FALSE)</f>
        <v/>
      </c>
    </row>
    <row r="562" spans="1:12">
      <c r="A562" t="s">
        <v>34051</v>
      </c>
      <c r="B562" t="s">
        <v>12141</v>
      </c>
      <c r="C562" t="s">
        <v>12142</v>
      </c>
      <c r="D562" t="s">
        <v>32935</v>
      </c>
      <c r="E562" t="s">
        <v>34052</v>
      </c>
      <c r="F562" t="s">
        <v>93</v>
      </c>
      <c r="G562" t="s">
        <v>49</v>
      </c>
      <c r="H562" t="s">
        <v>12146</v>
      </c>
      <c r="I562" t="s">
        <v>453</v>
      </c>
      <c r="J562" t="s">
        <v>1618</v>
      </c>
      <c r="K562" t="s">
        <v>12145</v>
      </c>
      <c r="L562" s="16">
        <f>VLOOKUP(B562,'Input - companies list'!B:L,11,FALSE)</f>
        <v/>
      </c>
    </row>
    <row r="563" spans="1:12">
      <c r="A563" t="s">
        <v>34053</v>
      </c>
      <c r="B563" t="s">
        <v>34054</v>
      </c>
      <c r="C563" t="s">
        <v>34055</v>
      </c>
      <c r="D563" t="s">
        <v>84</v>
      </c>
      <c r="E563" t="s">
        <v>34056</v>
      </c>
      <c r="F563" t="s">
        <v>67</v>
      </c>
      <c r="G563" t="s">
        <v>438</v>
      </c>
      <c r="H563" t="s">
        <v>32940</v>
      </c>
      <c r="I563" t="s">
        <v>54</v>
      </c>
      <c r="J563" t="s">
        <v>970</v>
      </c>
      <c r="K563" t="s">
        <v>34057</v>
      </c>
      <c r="L563" s="16">
        <f>VLOOKUP(B563,'Input - companies list'!B:L,11,FALSE)</f>
        <v/>
      </c>
    </row>
    <row r="564" spans="1:12">
      <c r="A564" t="s">
        <v>34058</v>
      </c>
      <c r="B564" t="s">
        <v>34054</v>
      </c>
      <c r="C564" t="s">
        <v>34055</v>
      </c>
      <c r="D564" t="s">
        <v>32935</v>
      </c>
      <c r="E564" t="s">
        <v>34059</v>
      </c>
      <c r="F564" t="s">
        <v>112</v>
      </c>
      <c r="G564" t="s">
        <v>49</v>
      </c>
      <c r="H564" t="s">
        <v>755</v>
      </c>
      <c r="I564" t="s">
        <v>54</v>
      </c>
      <c r="J564" t="s">
        <v>970</v>
      </c>
      <c r="K564" t="s">
        <v>34057</v>
      </c>
      <c r="L564" s="16">
        <f>VLOOKUP(B564,'Input - companies list'!B:L,11,FALSE)</f>
        <v/>
      </c>
    </row>
    <row r="565" spans="1:12">
      <c r="A565" t="s">
        <v>34060</v>
      </c>
      <c r="B565" t="s">
        <v>34054</v>
      </c>
      <c r="C565" t="s">
        <v>34055</v>
      </c>
      <c r="D565" t="s">
        <v>32935</v>
      </c>
      <c r="E565" t="s">
        <v>34061</v>
      </c>
      <c r="F565" t="s">
        <v>63</v>
      </c>
      <c r="G565" t="s">
        <v>98</v>
      </c>
      <c r="H565" t="s">
        <v>34062</v>
      </c>
      <c r="I565" t="s">
        <v>54</v>
      </c>
      <c r="J565" t="s">
        <v>970</v>
      </c>
      <c r="K565" t="s">
        <v>34057</v>
      </c>
      <c r="L565" s="16">
        <f>VLOOKUP(B565,'Input - companies list'!B:L,11,FALSE)</f>
        <v/>
      </c>
    </row>
    <row r="566" spans="1:12">
      <c r="A566" t="s">
        <v>34063</v>
      </c>
      <c r="B566" t="s">
        <v>8412</v>
      </c>
      <c r="C566" t="s">
        <v>8413</v>
      </c>
      <c r="D566" t="s">
        <v>84</v>
      </c>
      <c r="E566" t="s">
        <v>34064</v>
      </c>
      <c r="F566" t="s">
        <v>67</v>
      </c>
      <c r="G566" t="s">
        <v>438</v>
      </c>
      <c r="H566" t="s">
        <v>32940</v>
      </c>
      <c r="I566" t="s">
        <v>453</v>
      </c>
      <c r="J566" t="s"/>
      <c r="K566" t="s"/>
      <c r="L566" s="16">
        <f>VLOOKUP(B566,'Input - companies list'!B:L,11,FALSE)</f>
        <v/>
      </c>
    </row>
    <row r="567" spans="1:12">
      <c r="A567" t="s">
        <v>34065</v>
      </c>
      <c r="B567" t="s">
        <v>19917</v>
      </c>
      <c r="C567" t="s">
        <v>34066</v>
      </c>
      <c r="D567" t="s">
        <v>32935</v>
      </c>
      <c r="E567" t="s">
        <v>33149</v>
      </c>
      <c r="F567" t="s">
        <v>112</v>
      </c>
      <c r="G567" t="s">
        <v>438</v>
      </c>
      <c r="H567" t="s">
        <v>19921</v>
      </c>
      <c r="I567" t="s">
        <v>54</v>
      </c>
      <c r="J567" t="s">
        <v>2588</v>
      </c>
      <c r="K567" t="s">
        <v>2587</v>
      </c>
      <c r="L567" s="16">
        <f>VLOOKUP(B567,'Input - companies list'!B:L,11,FALSE)</f>
        <v/>
      </c>
    </row>
    <row r="568" spans="1:12">
      <c r="A568" t="s">
        <v>34067</v>
      </c>
      <c r="B568" t="s">
        <v>19146</v>
      </c>
      <c r="C568" t="s">
        <v>19147</v>
      </c>
      <c r="D568" t="s">
        <v>32935</v>
      </c>
      <c r="E568" t="s">
        <v>32977</v>
      </c>
      <c r="F568" t="s">
        <v>112</v>
      </c>
      <c r="G568" t="s">
        <v>49</v>
      </c>
      <c r="H568" t="s">
        <v>529</v>
      </c>
      <c r="I568" t="s">
        <v>54</v>
      </c>
      <c r="J568" t="s">
        <v>842</v>
      </c>
      <c r="K568" t="s">
        <v>842</v>
      </c>
      <c r="L568" s="16">
        <f>VLOOKUP(B568,'Input - companies list'!B:L,11,FALSE)</f>
        <v/>
      </c>
    </row>
    <row r="569" spans="1:12">
      <c r="A569" t="s">
        <v>34068</v>
      </c>
      <c r="B569" t="s">
        <v>20388</v>
      </c>
      <c r="C569" t="s">
        <v>20389</v>
      </c>
      <c r="D569" t="s">
        <v>32935</v>
      </c>
      <c r="E569" t="s">
        <v>34069</v>
      </c>
      <c r="F569" t="s">
        <v>63</v>
      </c>
      <c r="G569" t="s">
        <v>233</v>
      </c>
      <c r="H569" t="s">
        <v>20392</v>
      </c>
      <c r="I569" t="s">
        <v>1631</v>
      </c>
      <c r="J569" t="s"/>
      <c r="K569" t="s">
        <v>3820</v>
      </c>
      <c r="L569" s="16">
        <f>VLOOKUP(B569,'Input - companies list'!B:L,11,FALSE)</f>
        <v/>
      </c>
    </row>
    <row r="570" spans="1:12">
      <c r="A570" t="s">
        <v>34070</v>
      </c>
      <c r="B570" t="s">
        <v>15909</v>
      </c>
      <c r="C570" t="s">
        <v>15910</v>
      </c>
      <c r="D570" t="s">
        <v>32935</v>
      </c>
      <c r="E570" t="s">
        <v>33701</v>
      </c>
      <c r="F570" t="s">
        <v>112</v>
      </c>
      <c r="G570" t="s">
        <v>255</v>
      </c>
      <c r="H570" t="s">
        <v>1142</v>
      </c>
      <c r="I570" t="s">
        <v>54</v>
      </c>
      <c r="J570" t="s">
        <v>6042</v>
      </c>
      <c r="K570" t="s">
        <v>2588</v>
      </c>
      <c r="L570" s="16">
        <f>VLOOKUP(B570,'Input - companies list'!B:L,11,FALSE)</f>
        <v/>
      </c>
    </row>
    <row r="571" spans="1:12">
      <c r="A571" t="s">
        <v>34071</v>
      </c>
      <c r="B571" t="s">
        <v>15909</v>
      </c>
      <c r="C571" t="s">
        <v>15910</v>
      </c>
      <c r="D571" t="s">
        <v>32935</v>
      </c>
      <c r="E571" t="s">
        <v>34072</v>
      </c>
      <c r="F571" t="s">
        <v>63</v>
      </c>
      <c r="G571" t="s">
        <v>5016</v>
      </c>
      <c r="H571" t="s">
        <v>34073</v>
      </c>
      <c r="I571" t="s">
        <v>54</v>
      </c>
      <c r="J571" t="s">
        <v>6042</v>
      </c>
      <c r="K571" t="s">
        <v>2588</v>
      </c>
      <c r="L571" s="16">
        <f>VLOOKUP(B571,'Input - companies list'!B:L,11,FALSE)</f>
        <v/>
      </c>
    </row>
    <row r="572" spans="1:12">
      <c r="A572" t="s">
        <v>34074</v>
      </c>
      <c r="B572" t="s">
        <v>15909</v>
      </c>
      <c r="C572" t="s">
        <v>15910</v>
      </c>
      <c r="D572" t="s">
        <v>32935</v>
      </c>
      <c r="E572" t="s">
        <v>34075</v>
      </c>
      <c r="F572" t="s">
        <v>93</v>
      </c>
      <c r="G572" t="s">
        <v>49</v>
      </c>
      <c r="H572" t="s">
        <v>34076</v>
      </c>
      <c r="I572" t="s">
        <v>54</v>
      </c>
      <c r="J572" t="s">
        <v>6042</v>
      </c>
      <c r="K572" t="s">
        <v>2588</v>
      </c>
      <c r="L572" s="16">
        <f>VLOOKUP(B572,'Input - companies list'!B:L,11,FALSE)</f>
        <v/>
      </c>
    </row>
    <row r="573" spans="1:12">
      <c r="A573" t="s">
        <v>34077</v>
      </c>
      <c r="B573" t="s">
        <v>15116</v>
      </c>
      <c r="C573" t="s">
        <v>15117</v>
      </c>
      <c r="D573" t="s">
        <v>32935</v>
      </c>
      <c r="E573" t="s">
        <v>34078</v>
      </c>
      <c r="F573" t="s">
        <v>67</v>
      </c>
      <c r="G573" t="s">
        <v>49</v>
      </c>
      <c r="H573" t="s">
        <v>32940</v>
      </c>
      <c r="I573" t="s">
        <v>54</v>
      </c>
      <c r="J573" t="s">
        <v>1216</v>
      </c>
      <c r="K573" t="s">
        <v>15120</v>
      </c>
      <c r="L573" s="16">
        <f>VLOOKUP(B573,'Input - companies list'!B:L,11,FALSE)</f>
        <v/>
      </c>
    </row>
    <row r="574" spans="1:12">
      <c r="A574" t="s">
        <v>34079</v>
      </c>
      <c r="B574" t="s">
        <v>34080</v>
      </c>
      <c r="C574" t="s">
        <v>34081</v>
      </c>
      <c r="D574" t="s">
        <v>32935</v>
      </c>
      <c r="E574" t="s">
        <v>33149</v>
      </c>
      <c r="F574" t="s">
        <v>112</v>
      </c>
      <c r="G574" t="s">
        <v>438</v>
      </c>
      <c r="H574" t="s">
        <v>32940</v>
      </c>
      <c r="I574" t="s">
        <v>569</v>
      </c>
      <c r="J574" t="s"/>
      <c r="K574" t="s">
        <v>7427</v>
      </c>
      <c r="L574" s="16">
        <f>VLOOKUP(B574,'Input - companies list'!B:L,11,FALSE)</f>
        <v/>
      </c>
    </row>
    <row r="575" spans="1:12">
      <c r="A575" t="s">
        <v>34082</v>
      </c>
      <c r="B575" t="s">
        <v>34080</v>
      </c>
      <c r="C575" t="s">
        <v>34081</v>
      </c>
      <c r="D575" t="s">
        <v>32935</v>
      </c>
      <c r="E575" t="s">
        <v>34083</v>
      </c>
      <c r="F575" t="s">
        <v>112</v>
      </c>
      <c r="G575" t="s">
        <v>5016</v>
      </c>
      <c r="H575" t="s">
        <v>4336</v>
      </c>
      <c r="I575" t="s">
        <v>569</v>
      </c>
      <c r="J575" t="s"/>
      <c r="K575" t="s">
        <v>7427</v>
      </c>
      <c r="L575" s="16">
        <f>VLOOKUP(B575,'Input - companies list'!B:L,11,FALSE)</f>
        <v/>
      </c>
    </row>
    <row r="576" spans="1:12">
      <c r="A576" t="s">
        <v>34084</v>
      </c>
      <c r="B576" t="s">
        <v>34080</v>
      </c>
      <c r="C576" t="s">
        <v>34081</v>
      </c>
      <c r="D576" t="s">
        <v>32935</v>
      </c>
      <c r="E576" t="s">
        <v>34085</v>
      </c>
      <c r="F576" t="s">
        <v>93</v>
      </c>
      <c r="G576" t="s">
        <v>438</v>
      </c>
      <c r="H576" t="s">
        <v>32940</v>
      </c>
      <c r="I576" t="s">
        <v>569</v>
      </c>
      <c r="J576" t="s"/>
      <c r="K576" t="s">
        <v>7427</v>
      </c>
      <c r="L576" s="16">
        <f>VLOOKUP(B576,'Input - companies list'!B:L,11,FALSE)</f>
        <v/>
      </c>
    </row>
    <row r="577" spans="1:12">
      <c r="A577" t="s">
        <v>34086</v>
      </c>
      <c r="B577" t="s">
        <v>1586</v>
      </c>
      <c r="C577" t="s">
        <v>1587</v>
      </c>
      <c r="D577" t="s">
        <v>32935</v>
      </c>
      <c r="E577" t="s">
        <v>34087</v>
      </c>
      <c r="F577" t="s">
        <v>93</v>
      </c>
      <c r="G577" t="s">
        <v>438</v>
      </c>
      <c r="H577" t="s">
        <v>16362</v>
      </c>
      <c r="I577" t="s">
        <v>54</v>
      </c>
      <c r="J577" t="s">
        <v>53</v>
      </c>
      <c r="K577" t="s">
        <v>1590</v>
      </c>
      <c r="L577" s="16">
        <f>VLOOKUP(B577,'Input - companies list'!B:L,11,FALSE)</f>
        <v/>
      </c>
    </row>
    <row r="578" spans="1:12">
      <c r="A578" t="s">
        <v>34088</v>
      </c>
      <c r="B578" t="s">
        <v>1586</v>
      </c>
      <c r="C578" t="s">
        <v>1587</v>
      </c>
      <c r="D578" t="s">
        <v>32935</v>
      </c>
      <c r="E578" t="s">
        <v>33582</v>
      </c>
      <c r="F578" t="s">
        <v>67</v>
      </c>
      <c r="G578" t="s">
        <v>5016</v>
      </c>
      <c r="H578" t="s">
        <v>34089</v>
      </c>
      <c r="I578" t="s">
        <v>54</v>
      </c>
      <c r="J578" t="s">
        <v>53</v>
      </c>
      <c r="K578" t="s">
        <v>1590</v>
      </c>
      <c r="L578" s="16">
        <f>VLOOKUP(B578,'Input - companies list'!B:L,11,FALSE)</f>
        <v/>
      </c>
    </row>
    <row r="579" spans="1:12">
      <c r="A579" t="s">
        <v>34090</v>
      </c>
      <c r="B579" t="s">
        <v>1586</v>
      </c>
      <c r="C579" t="s">
        <v>1587</v>
      </c>
      <c r="D579" t="s">
        <v>32935</v>
      </c>
      <c r="E579" t="s">
        <v>33521</v>
      </c>
      <c r="F579" t="s">
        <v>93</v>
      </c>
      <c r="G579" t="s">
        <v>49</v>
      </c>
      <c r="H579" t="s">
        <v>34091</v>
      </c>
      <c r="I579" t="s">
        <v>54</v>
      </c>
      <c r="J579" t="s">
        <v>53</v>
      </c>
      <c r="K579" t="s">
        <v>1590</v>
      </c>
      <c r="L579" s="16">
        <f>VLOOKUP(B579,'Input - companies list'!B:L,11,FALSE)</f>
        <v/>
      </c>
    </row>
    <row r="580" spans="1:12">
      <c r="A580" t="s">
        <v>34092</v>
      </c>
      <c r="B580" t="s">
        <v>24191</v>
      </c>
      <c r="C580" t="s">
        <v>24192</v>
      </c>
      <c r="D580" t="s">
        <v>32935</v>
      </c>
      <c r="E580" t="s">
        <v>34093</v>
      </c>
      <c r="F580" t="s">
        <v>93</v>
      </c>
      <c r="G580" t="s">
        <v>49</v>
      </c>
      <c r="H580" t="s">
        <v>9828</v>
      </c>
      <c r="I580" t="s">
        <v>1631</v>
      </c>
      <c r="J580" t="s"/>
      <c r="K580" t="s">
        <v>24194</v>
      </c>
      <c r="L580" s="16">
        <f>VLOOKUP(B580,'Input - companies list'!B:L,11,FALSE)</f>
        <v/>
      </c>
    </row>
    <row r="581" spans="1:12">
      <c r="A581" t="s">
        <v>34094</v>
      </c>
      <c r="B581" t="s">
        <v>27414</v>
      </c>
      <c r="C581" t="s">
        <v>27415</v>
      </c>
      <c r="D581" t="s">
        <v>84</v>
      </c>
      <c r="E581" t="s">
        <v>34095</v>
      </c>
      <c r="F581" t="s">
        <v>93</v>
      </c>
      <c r="G581" t="s">
        <v>5016</v>
      </c>
      <c r="H581" t="s">
        <v>32940</v>
      </c>
      <c r="I581" t="s">
        <v>54</v>
      </c>
      <c r="J581" t="s">
        <v>53</v>
      </c>
      <c r="K581" t="s">
        <v>6358</v>
      </c>
      <c r="L581" s="16">
        <f>VLOOKUP(B581,'Input - companies list'!B:L,11,FALSE)</f>
        <v/>
      </c>
    </row>
    <row r="582" spans="1:12">
      <c r="A582" t="s">
        <v>34096</v>
      </c>
      <c r="B582" t="s">
        <v>29398</v>
      </c>
      <c r="C582" t="s">
        <v>29399</v>
      </c>
      <c r="D582" t="s">
        <v>32935</v>
      </c>
      <c r="E582" t="s">
        <v>33347</v>
      </c>
      <c r="F582" t="s">
        <v>63</v>
      </c>
      <c r="G582" t="s">
        <v>438</v>
      </c>
      <c r="H582" t="s">
        <v>20349</v>
      </c>
      <c r="I582" t="s">
        <v>54</v>
      </c>
      <c r="J582" t="s">
        <v>2588</v>
      </c>
      <c r="K582" t="s">
        <v>2587</v>
      </c>
      <c r="L582" s="16">
        <f>VLOOKUP(B582,'Input - companies list'!B:L,11,FALSE)</f>
        <v/>
      </c>
    </row>
    <row r="583" spans="1:12">
      <c r="A583" t="s">
        <v>34097</v>
      </c>
      <c r="B583" t="s">
        <v>20660</v>
      </c>
      <c r="C583" t="s">
        <v>20661</v>
      </c>
      <c r="D583" t="s">
        <v>84</v>
      </c>
      <c r="E583" t="s">
        <v>34098</v>
      </c>
      <c r="F583" t="s">
        <v>93</v>
      </c>
      <c r="G583" t="s">
        <v>98</v>
      </c>
      <c r="H583" t="s">
        <v>32940</v>
      </c>
      <c r="I583" t="s">
        <v>354</v>
      </c>
      <c r="J583" t="s">
        <v>648</v>
      </c>
      <c r="K583" t="s">
        <v>20664</v>
      </c>
      <c r="L583" s="16">
        <f>VLOOKUP(B583,'Input - companies list'!B:L,11,FALSE)</f>
        <v/>
      </c>
    </row>
    <row r="584" spans="1:12">
      <c r="A584" t="s">
        <v>34099</v>
      </c>
      <c r="B584" t="s">
        <v>12404</v>
      </c>
      <c r="C584" t="s">
        <v>12405</v>
      </c>
      <c r="D584" t="s">
        <v>32935</v>
      </c>
      <c r="E584" t="s">
        <v>33557</v>
      </c>
      <c r="F584" t="s">
        <v>63</v>
      </c>
      <c r="G584" t="s">
        <v>49</v>
      </c>
      <c r="H584" t="s">
        <v>12408</v>
      </c>
      <c r="I584" t="s">
        <v>54</v>
      </c>
      <c r="J584" t="s">
        <v>842</v>
      </c>
      <c r="K584" t="s">
        <v>842</v>
      </c>
      <c r="L584" s="16">
        <f>VLOOKUP(B584,'Input - companies list'!B:L,11,FALSE)</f>
        <v/>
      </c>
    </row>
    <row r="585" spans="1:12">
      <c r="A585" t="s">
        <v>34100</v>
      </c>
      <c r="B585" t="s">
        <v>7423</v>
      </c>
      <c r="C585" t="s">
        <v>7424</v>
      </c>
      <c r="D585" t="s">
        <v>32935</v>
      </c>
      <c r="E585" t="s">
        <v>34101</v>
      </c>
      <c r="F585" t="s">
        <v>93</v>
      </c>
      <c r="G585" t="s">
        <v>5016</v>
      </c>
      <c r="H585" t="s">
        <v>34102</v>
      </c>
      <c r="I585" t="s">
        <v>569</v>
      </c>
      <c r="J585" t="s"/>
      <c r="K585" t="s">
        <v>7427</v>
      </c>
      <c r="L585" s="16">
        <f>VLOOKUP(B585,'Input - companies list'!B:L,11,FALSE)</f>
        <v/>
      </c>
    </row>
    <row r="586" spans="1:12">
      <c r="A586" t="s">
        <v>34103</v>
      </c>
      <c r="B586" t="s">
        <v>7423</v>
      </c>
      <c r="C586" t="s">
        <v>7424</v>
      </c>
      <c r="D586" t="s">
        <v>32935</v>
      </c>
      <c r="E586" t="s">
        <v>33887</v>
      </c>
      <c r="F586" t="s">
        <v>67</v>
      </c>
      <c r="G586" t="s">
        <v>438</v>
      </c>
      <c r="H586" t="s">
        <v>1521</v>
      </c>
      <c r="I586" t="s">
        <v>569</v>
      </c>
      <c r="J586" t="s"/>
      <c r="K586" t="s">
        <v>7427</v>
      </c>
      <c r="L586" s="16">
        <f>VLOOKUP(B586,'Input - companies list'!B:L,11,FALSE)</f>
        <v/>
      </c>
    </row>
    <row r="587" spans="1:12">
      <c r="A587" t="s">
        <v>34104</v>
      </c>
      <c r="B587" t="s">
        <v>7423</v>
      </c>
      <c r="C587" t="s">
        <v>7424</v>
      </c>
      <c r="D587" t="s">
        <v>32935</v>
      </c>
      <c r="E587" t="s">
        <v>34105</v>
      </c>
      <c r="F587" t="s">
        <v>112</v>
      </c>
      <c r="G587" t="s">
        <v>438</v>
      </c>
      <c r="H587" t="s">
        <v>3977</v>
      </c>
      <c r="I587" t="s">
        <v>569</v>
      </c>
      <c r="J587" t="s"/>
      <c r="K587" t="s">
        <v>7427</v>
      </c>
      <c r="L587" s="16">
        <f>VLOOKUP(B587,'Input - companies list'!B:L,11,FALSE)</f>
        <v/>
      </c>
    </row>
    <row r="588" spans="1:12">
      <c r="A588" t="s">
        <v>34106</v>
      </c>
      <c r="B588" t="s">
        <v>11867</v>
      </c>
      <c r="C588" t="s">
        <v>34107</v>
      </c>
      <c r="D588" t="s">
        <v>32935</v>
      </c>
      <c r="E588" t="s">
        <v>33370</v>
      </c>
      <c r="F588" t="s">
        <v>112</v>
      </c>
      <c r="G588" t="s">
        <v>5016</v>
      </c>
      <c r="H588" t="s">
        <v>32940</v>
      </c>
      <c r="I588" t="s">
        <v>54</v>
      </c>
      <c r="J588" t="s">
        <v>485</v>
      </c>
      <c r="K588" t="s">
        <v>5131</v>
      </c>
      <c r="L588" s="16">
        <f>VLOOKUP(B588,'Input - companies list'!B:L,11,FALSE)</f>
        <v/>
      </c>
    </row>
    <row r="589" spans="1:12">
      <c r="A589" t="s">
        <v>34108</v>
      </c>
      <c r="B589" t="s">
        <v>11867</v>
      </c>
      <c r="C589" t="s">
        <v>34107</v>
      </c>
      <c r="D589" t="s">
        <v>32935</v>
      </c>
      <c r="E589" t="s">
        <v>32944</v>
      </c>
      <c r="F589" t="s">
        <v>67</v>
      </c>
      <c r="G589" t="s">
        <v>5016</v>
      </c>
      <c r="H589" t="s">
        <v>32940</v>
      </c>
      <c r="I589" t="s">
        <v>54</v>
      </c>
      <c r="J589" t="s">
        <v>485</v>
      </c>
      <c r="K589" t="s">
        <v>5131</v>
      </c>
      <c r="L589" s="16">
        <f>VLOOKUP(B589,'Input - companies list'!B:L,11,FALSE)</f>
        <v/>
      </c>
    </row>
    <row r="590" spans="1:12">
      <c r="A590" t="s">
        <v>34109</v>
      </c>
      <c r="B590" t="s">
        <v>34110</v>
      </c>
      <c r="C590" t="s">
        <v>34111</v>
      </c>
      <c r="D590" t="s">
        <v>32935</v>
      </c>
      <c r="E590" t="s">
        <v>33090</v>
      </c>
      <c r="F590" t="s">
        <v>63</v>
      </c>
      <c r="G590" t="s">
        <v>5016</v>
      </c>
      <c r="H590" t="s">
        <v>32940</v>
      </c>
      <c r="I590" t="s">
        <v>54</v>
      </c>
      <c r="J590" t="s">
        <v>21155</v>
      </c>
      <c r="K590" t="s">
        <v>30363</v>
      </c>
      <c r="L590" s="16">
        <f>VLOOKUP(B590,'Input - companies list'!B:L,11,FALSE)</f>
        <v/>
      </c>
    </row>
    <row r="591" spans="1:12">
      <c r="A591" t="s">
        <v>34112</v>
      </c>
      <c r="B591" t="s">
        <v>34110</v>
      </c>
      <c r="C591" t="s">
        <v>34111</v>
      </c>
      <c r="D591" t="s">
        <v>32935</v>
      </c>
      <c r="E591" t="s">
        <v>34113</v>
      </c>
      <c r="F591" t="s">
        <v>112</v>
      </c>
      <c r="G591" t="s">
        <v>5016</v>
      </c>
      <c r="H591" t="s">
        <v>20706</v>
      </c>
      <c r="I591" t="s">
        <v>54</v>
      </c>
      <c r="J591" t="s">
        <v>21155</v>
      </c>
      <c r="K591" t="s">
        <v>30363</v>
      </c>
      <c r="L591" s="16">
        <f>VLOOKUP(B591,'Input - companies list'!B:L,11,FALSE)</f>
        <v/>
      </c>
    </row>
    <row r="592" spans="1:12">
      <c r="A592" t="s">
        <v>34114</v>
      </c>
      <c r="B592" t="s">
        <v>22130</v>
      </c>
      <c r="C592" t="s">
        <v>22131</v>
      </c>
      <c r="D592" t="s">
        <v>32935</v>
      </c>
      <c r="E592" t="s">
        <v>33701</v>
      </c>
      <c r="F592" t="s">
        <v>112</v>
      </c>
      <c r="G592" t="s">
        <v>255</v>
      </c>
      <c r="H592" t="s">
        <v>1521</v>
      </c>
      <c r="I592" t="s">
        <v>54</v>
      </c>
      <c r="J592" t="s">
        <v>425</v>
      </c>
      <c r="K592" t="s">
        <v>22134</v>
      </c>
      <c r="L592" s="16">
        <f>VLOOKUP(B592,'Input - companies list'!B:L,11,FALSE)</f>
        <v/>
      </c>
    </row>
    <row r="593" spans="1:12">
      <c r="A593" t="s">
        <v>34115</v>
      </c>
      <c r="B593" t="s">
        <v>22130</v>
      </c>
      <c r="C593" t="s">
        <v>22131</v>
      </c>
      <c r="D593" t="s">
        <v>32935</v>
      </c>
      <c r="E593" t="s">
        <v>33422</v>
      </c>
      <c r="F593" t="s">
        <v>67</v>
      </c>
      <c r="G593" t="s">
        <v>255</v>
      </c>
      <c r="H593" t="s">
        <v>2839</v>
      </c>
      <c r="I593" t="s">
        <v>54</v>
      </c>
      <c r="J593" t="s">
        <v>425</v>
      </c>
      <c r="K593" t="s">
        <v>22134</v>
      </c>
      <c r="L593" s="16">
        <f>VLOOKUP(B593,'Input - companies list'!B:L,11,FALSE)</f>
        <v/>
      </c>
    </row>
    <row r="594" spans="1:12">
      <c r="A594" t="s">
        <v>34116</v>
      </c>
      <c r="B594" t="s">
        <v>1683</v>
      </c>
      <c r="C594" t="s">
        <v>1684</v>
      </c>
      <c r="D594" t="s">
        <v>32935</v>
      </c>
      <c r="E594" t="s">
        <v>33175</v>
      </c>
      <c r="F594" t="s">
        <v>63</v>
      </c>
      <c r="G594" t="s">
        <v>438</v>
      </c>
      <c r="H594" t="s">
        <v>1142</v>
      </c>
      <c r="I594" t="s">
        <v>525</v>
      </c>
      <c r="J594" t="s">
        <v>1687</v>
      </c>
      <c r="K594" t="s">
        <v>870</v>
      </c>
      <c r="L594" s="16">
        <f>VLOOKUP(B594,'Input - companies list'!B:L,11,FALSE)</f>
        <v/>
      </c>
    </row>
    <row r="595" spans="1:12">
      <c r="A595" t="s">
        <v>34117</v>
      </c>
      <c r="B595" t="s">
        <v>12049</v>
      </c>
      <c r="C595" t="s">
        <v>12050</v>
      </c>
      <c r="D595" t="s">
        <v>84</v>
      </c>
      <c r="E595" t="s">
        <v>34118</v>
      </c>
      <c r="F595" t="s">
        <v>112</v>
      </c>
      <c r="G595" t="s">
        <v>438</v>
      </c>
      <c r="H595" t="s">
        <v>32940</v>
      </c>
      <c r="I595" t="s">
        <v>410</v>
      </c>
      <c r="J595" t="s">
        <v>6142</v>
      </c>
      <c r="K595" t="s">
        <v>6141</v>
      </c>
      <c r="L595" s="16">
        <f>VLOOKUP(B595,'Input - companies list'!B:L,11,FALSE)</f>
        <v/>
      </c>
    </row>
    <row r="596" spans="1:12">
      <c r="A596" t="s">
        <v>34119</v>
      </c>
      <c r="B596" t="s">
        <v>19776</v>
      </c>
      <c r="C596" t="s">
        <v>19777</v>
      </c>
      <c r="D596" t="s">
        <v>32935</v>
      </c>
      <c r="E596" t="s">
        <v>34120</v>
      </c>
      <c r="F596" t="s">
        <v>67</v>
      </c>
      <c r="G596" t="s">
        <v>255</v>
      </c>
      <c r="H596" t="s">
        <v>19781</v>
      </c>
      <c r="I596" t="s">
        <v>54</v>
      </c>
      <c r="J596" t="s">
        <v>53</v>
      </c>
      <c r="K596" t="s">
        <v>19780</v>
      </c>
      <c r="L596" s="16">
        <f>VLOOKUP(B596,'Input - companies list'!B:L,11,FALSE)</f>
        <v/>
      </c>
    </row>
    <row r="597" spans="1:12">
      <c r="A597" t="s">
        <v>34121</v>
      </c>
      <c r="B597" t="s">
        <v>16656</v>
      </c>
      <c r="C597" t="s">
        <v>16657</v>
      </c>
      <c r="D597" t="s">
        <v>32935</v>
      </c>
      <c r="E597" t="s">
        <v>33791</v>
      </c>
      <c r="F597" t="s">
        <v>93</v>
      </c>
      <c r="G597" t="s">
        <v>438</v>
      </c>
      <c r="H597" t="s">
        <v>16661</v>
      </c>
      <c r="I597" t="s">
        <v>10470</v>
      </c>
      <c r="J597" t="s">
        <v>16660</v>
      </c>
      <c r="K597" t="s">
        <v>10469</v>
      </c>
      <c r="L597" s="16">
        <f>VLOOKUP(B597,'Input - companies list'!B:L,11,FALSE)</f>
        <v/>
      </c>
    </row>
    <row r="598" spans="1:12">
      <c r="A598" t="s">
        <v>34122</v>
      </c>
      <c r="B598" t="s">
        <v>16656</v>
      </c>
      <c r="C598" t="s">
        <v>16657</v>
      </c>
      <c r="D598" t="s">
        <v>32935</v>
      </c>
      <c r="E598" t="s">
        <v>33395</v>
      </c>
      <c r="F598" t="s">
        <v>112</v>
      </c>
      <c r="G598" t="s">
        <v>5016</v>
      </c>
      <c r="H598" t="s">
        <v>1026</v>
      </c>
      <c r="I598" t="s">
        <v>10470</v>
      </c>
      <c r="J598" t="s">
        <v>16660</v>
      </c>
      <c r="K598" t="s">
        <v>10469</v>
      </c>
      <c r="L598" s="16">
        <f>VLOOKUP(B598,'Input - companies list'!B:L,11,FALSE)</f>
        <v/>
      </c>
    </row>
    <row r="599" spans="1:12">
      <c r="A599" t="s">
        <v>34123</v>
      </c>
      <c r="B599" t="s">
        <v>23188</v>
      </c>
      <c r="C599" t="s">
        <v>23189</v>
      </c>
      <c r="D599" t="s">
        <v>32935</v>
      </c>
      <c r="E599" t="s">
        <v>34124</v>
      </c>
      <c r="F599" t="s">
        <v>93</v>
      </c>
      <c r="G599" t="s">
        <v>5016</v>
      </c>
      <c r="H599" t="s">
        <v>16661</v>
      </c>
      <c r="I599" t="s">
        <v>54</v>
      </c>
      <c r="J599" t="s">
        <v>53</v>
      </c>
      <c r="K599" t="s">
        <v>6358</v>
      </c>
      <c r="L599" s="16">
        <f>VLOOKUP(B599,'Input - companies list'!B:L,11,FALSE)</f>
        <v/>
      </c>
    </row>
    <row r="600" spans="1:12">
      <c r="A600" t="s">
        <v>34125</v>
      </c>
      <c r="B600" t="s">
        <v>9394</v>
      </c>
      <c r="C600" t="s">
        <v>9395</v>
      </c>
      <c r="D600" t="s">
        <v>32935</v>
      </c>
      <c r="E600" t="s">
        <v>34126</v>
      </c>
      <c r="F600" t="s">
        <v>63</v>
      </c>
      <c r="G600" t="s">
        <v>438</v>
      </c>
      <c r="H600" t="s">
        <v>32940</v>
      </c>
      <c r="I600" t="s">
        <v>354</v>
      </c>
      <c r="J600" t="s">
        <v>6165</v>
      </c>
      <c r="K600" t="s">
        <v>7393</v>
      </c>
      <c r="L600" s="16">
        <f>VLOOKUP(B600,'Input - companies list'!B:L,11,FALSE)</f>
        <v/>
      </c>
    </row>
    <row r="601" spans="1:12">
      <c r="A601" t="s">
        <v>34127</v>
      </c>
      <c r="B601" t="s">
        <v>11226</v>
      </c>
      <c r="C601" t="s">
        <v>11227</v>
      </c>
      <c r="D601" t="s">
        <v>32935</v>
      </c>
      <c r="E601" t="s">
        <v>34128</v>
      </c>
      <c r="F601" t="s">
        <v>63</v>
      </c>
      <c r="G601" t="s">
        <v>438</v>
      </c>
      <c r="H601" t="s">
        <v>11230</v>
      </c>
      <c r="I601" t="s">
        <v>54</v>
      </c>
      <c r="J601" t="s">
        <v>53</v>
      </c>
      <c r="K601" t="s">
        <v>3682</v>
      </c>
      <c r="L601" s="16">
        <f>VLOOKUP(B601,'Input - companies list'!B:L,11,FALSE)</f>
        <v/>
      </c>
    </row>
    <row r="602" spans="1:12">
      <c r="A602" t="s">
        <v>34129</v>
      </c>
      <c r="B602" t="s">
        <v>25397</v>
      </c>
      <c r="C602" t="s">
        <v>25398</v>
      </c>
      <c r="D602" t="s">
        <v>32935</v>
      </c>
      <c r="E602" t="s">
        <v>34130</v>
      </c>
      <c r="F602" t="s">
        <v>112</v>
      </c>
      <c r="G602" t="s">
        <v>5016</v>
      </c>
      <c r="H602" t="s">
        <v>32940</v>
      </c>
      <c r="I602" t="s">
        <v>54</v>
      </c>
      <c r="J602" t="s">
        <v>53</v>
      </c>
      <c r="K602" t="s">
        <v>169</v>
      </c>
      <c r="L602" s="16">
        <f>VLOOKUP(B602,'Input - companies list'!B:L,11,FALSE)</f>
        <v/>
      </c>
    </row>
    <row r="603" spans="1:12">
      <c r="A603" t="s">
        <v>34131</v>
      </c>
      <c r="B603" t="s">
        <v>25397</v>
      </c>
      <c r="C603" t="s">
        <v>25398</v>
      </c>
      <c r="D603" t="s">
        <v>32935</v>
      </c>
      <c r="E603" t="s">
        <v>34132</v>
      </c>
      <c r="F603" t="s">
        <v>67</v>
      </c>
      <c r="G603" t="s">
        <v>438</v>
      </c>
      <c r="H603" t="s">
        <v>32940</v>
      </c>
      <c r="I603" t="s">
        <v>54</v>
      </c>
      <c r="J603" t="s">
        <v>53</v>
      </c>
      <c r="K603" t="s">
        <v>169</v>
      </c>
      <c r="L603" s="16">
        <f>VLOOKUP(B603,'Input - companies list'!B:L,11,FALSE)</f>
        <v/>
      </c>
    </row>
    <row r="604" spans="1:12">
      <c r="A604" t="s">
        <v>34133</v>
      </c>
      <c r="B604" t="s">
        <v>24577</v>
      </c>
      <c r="C604" t="s">
        <v>24578</v>
      </c>
      <c r="D604" t="s">
        <v>32935</v>
      </c>
      <c r="E604" t="s">
        <v>34134</v>
      </c>
      <c r="F604" t="s">
        <v>112</v>
      </c>
      <c r="G604" t="s">
        <v>255</v>
      </c>
      <c r="H604" t="s">
        <v>32940</v>
      </c>
      <c r="I604" t="s">
        <v>354</v>
      </c>
      <c r="J604" t="s">
        <v>7237</v>
      </c>
      <c r="K604" t="s">
        <v>24581</v>
      </c>
      <c r="L604" s="16">
        <f>VLOOKUP(B604,'Input - companies list'!B:L,11,FALSE)</f>
        <v/>
      </c>
    </row>
    <row r="605" spans="1:12">
      <c r="A605" t="s">
        <v>34135</v>
      </c>
      <c r="B605" t="s">
        <v>7470</v>
      </c>
      <c r="C605" t="s">
        <v>7471</v>
      </c>
      <c r="D605" t="s">
        <v>32935</v>
      </c>
      <c r="E605" t="s">
        <v>33123</v>
      </c>
      <c r="F605" t="s">
        <v>67</v>
      </c>
      <c r="G605" t="s">
        <v>5016</v>
      </c>
      <c r="H605" t="s">
        <v>7476</v>
      </c>
      <c r="I605" t="s">
        <v>54</v>
      </c>
      <c r="J605" t="s">
        <v>684</v>
      </c>
      <c r="K605" t="s">
        <v>7474</v>
      </c>
      <c r="L605" s="16">
        <f>VLOOKUP(B605,'Input - companies list'!B:L,11,FALSE)</f>
        <v/>
      </c>
    </row>
    <row r="606" spans="1:12">
      <c r="A606" t="s">
        <v>34136</v>
      </c>
      <c r="B606" t="s">
        <v>34137</v>
      </c>
      <c r="C606" t="s">
        <v>34138</v>
      </c>
      <c r="D606" t="s">
        <v>32935</v>
      </c>
      <c r="E606" t="s">
        <v>34139</v>
      </c>
      <c r="F606" t="s">
        <v>67</v>
      </c>
      <c r="G606" t="s">
        <v>438</v>
      </c>
      <c r="H606" t="s">
        <v>34140</v>
      </c>
      <c r="I606" t="s">
        <v>3018</v>
      </c>
      <c r="J606" t="s"/>
      <c r="K606" t="s">
        <v>34141</v>
      </c>
      <c r="L606" s="16">
        <f>VLOOKUP(B606,'Input - companies list'!B:L,11,FALSE)</f>
        <v/>
      </c>
    </row>
    <row r="607" spans="1:12">
      <c r="A607" t="s">
        <v>34142</v>
      </c>
      <c r="B607" t="s">
        <v>26965</v>
      </c>
      <c r="C607" t="s">
        <v>26966</v>
      </c>
      <c r="D607" t="s">
        <v>84</v>
      </c>
      <c r="E607" t="s">
        <v>33393</v>
      </c>
      <c r="F607" t="s">
        <v>112</v>
      </c>
      <c r="G607" t="s">
        <v>49</v>
      </c>
      <c r="H607" t="s">
        <v>32940</v>
      </c>
      <c r="I607" t="s">
        <v>2476</v>
      </c>
      <c r="J607" t="s">
        <v>10113</v>
      </c>
      <c r="K607" t="s">
        <v>10113</v>
      </c>
      <c r="L607" s="16">
        <f>VLOOKUP(B607,'Input - companies list'!B:L,11,FALSE)</f>
        <v/>
      </c>
    </row>
    <row r="608" spans="1:12">
      <c r="A608" t="s">
        <v>34143</v>
      </c>
      <c r="B608" t="s">
        <v>31465</v>
      </c>
      <c r="C608" t="s">
        <v>31466</v>
      </c>
      <c r="D608" t="s">
        <v>32935</v>
      </c>
      <c r="E608" t="s">
        <v>33293</v>
      </c>
      <c r="F608" t="s">
        <v>63</v>
      </c>
      <c r="G608" t="s">
        <v>49</v>
      </c>
      <c r="H608" t="s">
        <v>19099</v>
      </c>
      <c r="I608" t="s">
        <v>54</v>
      </c>
      <c r="J608" t="s">
        <v>1115</v>
      </c>
      <c r="K608" t="s">
        <v>1114</v>
      </c>
      <c r="L608" s="16">
        <f>VLOOKUP(B608,'Input - companies list'!B:L,11,FALSE)</f>
        <v/>
      </c>
    </row>
    <row r="609" spans="1:12">
      <c r="A609" t="s">
        <v>34144</v>
      </c>
      <c r="B609" t="s">
        <v>24333</v>
      </c>
      <c r="C609" t="s">
        <v>24334</v>
      </c>
      <c r="D609" t="s">
        <v>32935</v>
      </c>
      <c r="E609" t="s">
        <v>34145</v>
      </c>
      <c r="F609" t="s">
        <v>93</v>
      </c>
      <c r="G609" t="s">
        <v>5016</v>
      </c>
      <c r="H609" t="s">
        <v>32940</v>
      </c>
      <c r="I609" t="s">
        <v>525</v>
      </c>
      <c r="J609" t="s">
        <v>1921</v>
      </c>
      <c r="K609" t="s">
        <v>1920</v>
      </c>
      <c r="L609" s="16">
        <f>VLOOKUP(B609,'Input - companies list'!B:L,11,FALSE)</f>
        <v/>
      </c>
    </row>
    <row r="610" spans="1:12">
      <c r="A610" t="s">
        <v>34146</v>
      </c>
      <c r="B610" t="s">
        <v>27842</v>
      </c>
      <c r="C610" t="s">
        <v>27843</v>
      </c>
      <c r="D610" t="s">
        <v>84</v>
      </c>
      <c r="E610" t="s">
        <v>34147</v>
      </c>
      <c r="F610" t="s">
        <v>93</v>
      </c>
      <c r="G610" t="s">
        <v>98</v>
      </c>
      <c r="H610" t="s">
        <v>27847</v>
      </c>
      <c r="I610" t="s">
        <v>54</v>
      </c>
      <c r="J610" t="s">
        <v>425</v>
      </c>
      <c r="K610" t="s">
        <v>15695</v>
      </c>
      <c r="L610" s="16">
        <f>VLOOKUP(B610,'Input - companies list'!B:L,11,FALSE)</f>
        <v/>
      </c>
    </row>
    <row r="611" spans="1:12">
      <c r="A611" t="s">
        <v>34148</v>
      </c>
      <c r="B611" t="s">
        <v>34149</v>
      </c>
      <c r="C611" t="s">
        <v>34150</v>
      </c>
      <c r="D611" t="s">
        <v>32935</v>
      </c>
      <c r="E611" t="s">
        <v>34151</v>
      </c>
      <c r="F611" t="s">
        <v>93</v>
      </c>
      <c r="G611" t="s">
        <v>5016</v>
      </c>
      <c r="H611" t="s">
        <v>32940</v>
      </c>
      <c r="I611" t="s">
        <v>30288</v>
      </c>
      <c r="J611" t="s">
        <v>34152</v>
      </c>
      <c r="K611" t="s">
        <v>34153</v>
      </c>
      <c r="L611" s="16">
        <f>VLOOKUP(B611,'Input - companies list'!B:L,11,FALSE)</f>
        <v/>
      </c>
    </row>
    <row r="612" spans="1:12">
      <c r="A612" t="s">
        <v>34154</v>
      </c>
      <c r="B612" t="s">
        <v>31570</v>
      </c>
      <c r="C612" t="s">
        <v>31571</v>
      </c>
      <c r="D612" t="s">
        <v>32935</v>
      </c>
      <c r="E612" t="s">
        <v>34155</v>
      </c>
      <c r="F612" t="s">
        <v>93</v>
      </c>
      <c r="G612" t="s">
        <v>49</v>
      </c>
      <c r="H612" t="s">
        <v>1521</v>
      </c>
      <c r="I612" t="s">
        <v>1631</v>
      </c>
      <c r="J612" t="s"/>
      <c r="K612" t="s">
        <v>3820</v>
      </c>
      <c r="L612" s="16">
        <f>VLOOKUP(B612,'Input - companies list'!B:L,11,FALSE)</f>
        <v/>
      </c>
    </row>
    <row r="613" spans="1:12">
      <c r="A613" t="s">
        <v>34156</v>
      </c>
      <c r="B613" t="s">
        <v>17047</v>
      </c>
      <c r="C613" t="s">
        <v>17048</v>
      </c>
      <c r="D613" t="s">
        <v>32935</v>
      </c>
      <c r="E613" t="s">
        <v>34157</v>
      </c>
      <c r="F613" t="s">
        <v>112</v>
      </c>
      <c r="G613" t="s">
        <v>5016</v>
      </c>
      <c r="H613" t="s">
        <v>34158</v>
      </c>
      <c r="I613" t="s">
        <v>469</v>
      </c>
      <c r="J613" t="s">
        <v>6235</v>
      </c>
      <c r="K613" t="s">
        <v>17051</v>
      </c>
      <c r="L613" s="16">
        <f>VLOOKUP(B613,'Input - companies list'!B:L,11,FALSE)</f>
        <v/>
      </c>
    </row>
    <row r="614" spans="1:12">
      <c r="A614" t="s">
        <v>34159</v>
      </c>
      <c r="B614" t="s">
        <v>29282</v>
      </c>
      <c r="C614" t="s">
        <v>29283</v>
      </c>
      <c r="D614" t="s">
        <v>32935</v>
      </c>
      <c r="E614" t="s">
        <v>33166</v>
      </c>
      <c r="F614" t="s">
        <v>112</v>
      </c>
      <c r="G614" t="s">
        <v>49</v>
      </c>
      <c r="H614" t="s">
        <v>32940</v>
      </c>
      <c r="I614" t="s">
        <v>54</v>
      </c>
      <c r="J614" t="s">
        <v>53</v>
      </c>
      <c r="K614" t="s">
        <v>5192</v>
      </c>
      <c r="L614" s="16">
        <f>VLOOKUP(B614,'Input - companies list'!B:L,11,FALSE)</f>
        <v/>
      </c>
    </row>
    <row r="615" spans="1:12">
      <c r="A615" t="s">
        <v>34160</v>
      </c>
      <c r="B615" t="s">
        <v>29282</v>
      </c>
      <c r="C615" t="s">
        <v>29283</v>
      </c>
      <c r="D615" t="s">
        <v>32935</v>
      </c>
      <c r="E615" t="s">
        <v>33579</v>
      </c>
      <c r="F615" t="s">
        <v>67</v>
      </c>
      <c r="G615" t="s">
        <v>49</v>
      </c>
      <c r="H615" t="s">
        <v>1959</v>
      </c>
      <c r="I615" t="s">
        <v>54</v>
      </c>
      <c r="J615" t="s">
        <v>53</v>
      </c>
      <c r="K615" t="s">
        <v>5192</v>
      </c>
      <c r="L615" s="16">
        <f>VLOOKUP(B615,'Input - companies list'!B:L,11,FALSE)</f>
        <v/>
      </c>
    </row>
    <row r="616" spans="1:12">
      <c r="A616" t="s">
        <v>34161</v>
      </c>
      <c r="B616" t="s">
        <v>29282</v>
      </c>
      <c r="C616" t="s">
        <v>29283</v>
      </c>
      <c r="D616" t="s">
        <v>32935</v>
      </c>
      <c r="E616" t="s">
        <v>34162</v>
      </c>
      <c r="F616" t="s">
        <v>93</v>
      </c>
      <c r="G616" t="s">
        <v>438</v>
      </c>
      <c r="H616" t="s">
        <v>3977</v>
      </c>
      <c r="I616" t="s">
        <v>54</v>
      </c>
      <c r="J616" t="s">
        <v>53</v>
      </c>
      <c r="K616" t="s">
        <v>5192</v>
      </c>
      <c r="L616" s="16">
        <f>VLOOKUP(B616,'Input - companies list'!B:L,11,FALSE)</f>
        <v/>
      </c>
    </row>
    <row r="617" spans="1:12">
      <c r="A617" t="s">
        <v>34163</v>
      </c>
      <c r="B617" t="s">
        <v>15546</v>
      </c>
      <c r="C617" t="s">
        <v>15547</v>
      </c>
      <c r="D617" t="s">
        <v>32935</v>
      </c>
      <c r="E617" t="s">
        <v>34164</v>
      </c>
      <c r="F617" t="s">
        <v>93</v>
      </c>
      <c r="G617" t="s">
        <v>98</v>
      </c>
      <c r="H617" t="s">
        <v>3761</v>
      </c>
      <c r="I617" t="s">
        <v>54</v>
      </c>
      <c r="J617" t="s">
        <v>7251</v>
      </c>
      <c r="K617" t="s">
        <v>7250</v>
      </c>
      <c r="L617" s="16">
        <f>VLOOKUP(B617,'Input - companies list'!B:L,11,FALSE)</f>
        <v/>
      </c>
    </row>
    <row r="618" spans="1:12">
      <c r="A618" t="s">
        <v>34165</v>
      </c>
      <c r="B618" t="s">
        <v>32087</v>
      </c>
      <c r="C618" t="s">
        <v>32088</v>
      </c>
      <c r="D618" t="s">
        <v>84</v>
      </c>
      <c r="E618" t="s">
        <v>34166</v>
      </c>
      <c r="F618" t="s">
        <v>112</v>
      </c>
      <c r="G618" t="s">
        <v>98</v>
      </c>
      <c r="H618" t="s">
        <v>32940</v>
      </c>
      <c r="I618" t="s">
        <v>54</v>
      </c>
      <c r="J618" t="s">
        <v>440</v>
      </c>
      <c r="K618" t="s">
        <v>32091</v>
      </c>
      <c r="L618" s="16">
        <f>VLOOKUP(B618,'Input - companies list'!B:L,11,FALSE)</f>
        <v/>
      </c>
    </row>
    <row r="619" spans="1:12">
      <c r="A619" t="s">
        <v>34167</v>
      </c>
      <c r="B619" t="s">
        <v>18351</v>
      </c>
      <c r="C619" t="s">
        <v>18352</v>
      </c>
      <c r="D619" t="s">
        <v>32935</v>
      </c>
      <c r="E619" t="s">
        <v>34168</v>
      </c>
      <c r="F619" t="s">
        <v>63</v>
      </c>
      <c r="G619" t="s">
        <v>5016</v>
      </c>
      <c r="H619" t="s">
        <v>13675</v>
      </c>
      <c r="I619" t="s">
        <v>54</v>
      </c>
      <c r="J619" t="s">
        <v>898</v>
      </c>
      <c r="K619" t="s">
        <v>6212</v>
      </c>
      <c r="L619" s="16">
        <f>VLOOKUP(B619,'Input - companies list'!B:L,11,FALSE)</f>
        <v/>
      </c>
    </row>
    <row r="620" spans="1:12">
      <c r="A620" t="s">
        <v>34169</v>
      </c>
      <c r="B620" t="s">
        <v>18351</v>
      </c>
      <c r="C620" t="s">
        <v>18352</v>
      </c>
      <c r="D620" t="s">
        <v>32935</v>
      </c>
      <c r="E620" t="s">
        <v>33418</v>
      </c>
      <c r="F620" t="s">
        <v>67</v>
      </c>
      <c r="G620" t="s">
        <v>438</v>
      </c>
      <c r="H620" t="s">
        <v>18355</v>
      </c>
      <c r="I620" t="s">
        <v>54</v>
      </c>
      <c r="J620" t="s">
        <v>898</v>
      </c>
      <c r="K620" t="s">
        <v>6212</v>
      </c>
      <c r="L620" s="16">
        <f>VLOOKUP(B620,'Input - companies list'!B:L,11,FALSE)</f>
        <v/>
      </c>
    </row>
    <row r="621" spans="1:12">
      <c r="A621" t="s">
        <v>34170</v>
      </c>
      <c r="B621" t="s">
        <v>9259</v>
      </c>
      <c r="C621" t="s">
        <v>9260</v>
      </c>
      <c r="D621" t="s">
        <v>32935</v>
      </c>
      <c r="E621" t="s">
        <v>34171</v>
      </c>
      <c r="F621" t="s">
        <v>63</v>
      </c>
      <c r="G621" t="s">
        <v>98</v>
      </c>
      <c r="H621" t="s">
        <v>1521</v>
      </c>
      <c r="I621" t="s">
        <v>54</v>
      </c>
      <c r="J621" t="s">
        <v>53</v>
      </c>
      <c r="K621" t="s">
        <v>5192</v>
      </c>
      <c r="L621" s="16">
        <f>VLOOKUP(B621,'Input - companies list'!B:L,11,FALSE)</f>
        <v/>
      </c>
    </row>
    <row r="622" spans="1:12">
      <c r="A622" t="s">
        <v>34172</v>
      </c>
      <c r="B622" t="s">
        <v>9259</v>
      </c>
      <c r="C622" t="s">
        <v>9260</v>
      </c>
      <c r="D622" t="s">
        <v>32935</v>
      </c>
      <c r="E622" t="s">
        <v>33679</v>
      </c>
      <c r="F622" t="s">
        <v>112</v>
      </c>
      <c r="G622" t="s">
        <v>98</v>
      </c>
      <c r="H622" t="s">
        <v>1959</v>
      </c>
      <c r="I622" t="s">
        <v>54</v>
      </c>
      <c r="J622" t="s">
        <v>53</v>
      </c>
      <c r="K622" t="s">
        <v>5192</v>
      </c>
      <c r="L622" s="16">
        <f>VLOOKUP(B622,'Input - companies list'!B:L,11,FALSE)</f>
        <v/>
      </c>
    </row>
    <row r="623" spans="1:12">
      <c r="A623" t="s">
        <v>34173</v>
      </c>
      <c r="B623" t="s">
        <v>19643</v>
      </c>
      <c r="C623" t="s">
        <v>19644</v>
      </c>
      <c r="D623" t="s">
        <v>32935</v>
      </c>
      <c r="E623" t="s">
        <v>34174</v>
      </c>
      <c r="F623" t="s">
        <v>63</v>
      </c>
      <c r="G623" t="s">
        <v>49</v>
      </c>
      <c r="H623" t="s">
        <v>32940</v>
      </c>
      <c r="I623" t="s">
        <v>2476</v>
      </c>
      <c r="J623" t="s">
        <v>3584</v>
      </c>
      <c r="K623" t="s">
        <v>11065</v>
      </c>
      <c r="L623" s="16">
        <f>VLOOKUP(B623,'Input - companies list'!B:L,11,FALSE)</f>
        <v/>
      </c>
    </row>
    <row r="624" spans="1:12">
      <c r="A624" t="s">
        <v>34175</v>
      </c>
      <c r="B624" t="s">
        <v>19643</v>
      </c>
      <c r="C624" t="s">
        <v>19644</v>
      </c>
      <c r="D624" t="s">
        <v>32935</v>
      </c>
      <c r="E624" t="s">
        <v>33562</v>
      </c>
      <c r="F624" t="s">
        <v>67</v>
      </c>
      <c r="G624" t="s">
        <v>49</v>
      </c>
      <c r="H624" t="s">
        <v>32940</v>
      </c>
      <c r="I624" t="s">
        <v>2476</v>
      </c>
      <c r="J624" t="s">
        <v>3584</v>
      </c>
      <c r="K624" t="s">
        <v>11065</v>
      </c>
      <c r="L624" s="16">
        <f>VLOOKUP(B624,'Input - companies list'!B:L,11,FALSE)</f>
        <v/>
      </c>
    </row>
    <row r="625" spans="1:12">
      <c r="A625" t="s">
        <v>34176</v>
      </c>
      <c r="B625" t="s">
        <v>19643</v>
      </c>
      <c r="C625" t="s">
        <v>19644</v>
      </c>
      <c r="D625" t="s">
        <v>32935</v>
      </c>
      <c r="E625" t="s">
        <v>33021</v>
      </c>
      <c r="F625" t="s">
        <v>112</v>
      </c>
      <c r="G625" t="s">
        <v>438</v>
      </c>
      <c r="H625" t="s">
        <v>19647</v>
      </c>
      <c r="I625" t="s">
        <v>2476</v>
      </c>
      <c r="J625" t="s">
        <v>3584</v>
      </c>
      <c r="K625" t="s">
        <v>11065</v>
      </c>
      <c r="L625" s="16">
        <f>VLOOKUP(B625,'Input - companies list'!B:L,11,FALSE)</f>
        <v/>
      </c>
    </row>
    <row r="626" spans="1:12">
      <c r="A626" t="s">
        <v>34177</v>
      </c>
      <c r="B626" t="s">
        <v>8225</v>
      </c>
      <c r="C626" t="s">
        <v>8226</v>
      </c>
      <c r="D626" t="s">
        <v>32935</v>
      </c>
      <c r="E626" t="s">
        <v>34178</v>
      </c>
      <c r="F626" t="s">
        <v>67</v>
      </c>
      <c r="G626" t="s">
        <v>438</v>
      </c>
      <c r="H626" t="s">
        <v>8230</v>
      </c>
      <c r="I626" t="s">
        <v>54</v>
      </c>
      <c r="J626" t="s">
        <v>53</v>
      </c>
      <c r="K626" t="s">
        <v>8229</v>
      </c>
      <c r="L626" s="16">
        <f>VLOOKUP(B626,'Input - companies list'!B:L,11,FALSE)</f>
        <v/>
      </c>
    </row>
    <row r="627" spans="1:12">
      <c r="A627" t="s">
        <v>34179</v>
      </c>
      <c r="B627" t="s">
        <v>30579</v>
      </c>
      <c r="C627" t="s">
        <v>30580</v>
      </c>
      <c r="D627" t="s">
        <v>32935</v>
      </c>
      <c r="E627" t="s">
        <v>34180</v>
      </c>
      <c r="F627" t="s">
        <v>63</v>
      </c>
      <c r="G627" t="s">
        <v>49</v>
      </c>
      <c r="H627" t="s">
        <v>8989</v>
      </c>
      <c r="I627" t="s">
        <v>2306</v>
      </c>
      <c r="J627" t="s"/>
      <c r="K627" t="s">
        <v>2305</v>
      </c>
      <c r="L627" s="16">
        <f>VLOOKUP(B627,'Input - companies list'!B:L,11,FALSE)</f>
        <v/>
      </c>
    </row>
    <row r="628" spans="1:12">
      <c r="A628" t="s">
        <v>34181</v>
      </c>
      <c r="B628" t="s">
        <v>30579</v>
      </c>
      <c r="C628" t="s">
        <v>30580</v>
      </c>
      <c r="D628" t="s">
        <v>32935</v>
      </c>
      <c r="E628" t="s">
        <v>34182</v>
      </c>
      <c r="F628" t="s">
        <v>63</v>
      </c>
      <c r="G628" t="s">
        <v>98</v>
      </c>
      <c r="H628" t="s">
        <v>32940</v>
      </c>
      <c r="I628" t="s">
        <v>2306</v>
      </c>
      <c r="J628" t="s"/>
      <c r="K628" t="s">
        <v>2305</v>
      </c>
      <c r="L628" s="16">
        <f>VLOOKUP(B628,'Input - companies list'!B:L,11,FALSE)</f>
        <v/>
      </c>
    </row>
    <row r="629" spans="1:12">
      <c r="A629" t="s">
        <v>34183</v>
      </c>
      <c r="B629" t="s">
        <v>31881</v>
      </c>
      <c r="C629" t="s">
        <v>31882</v>
      </c>
      <c r="D629" t="s">
        <v>32935</v>
      </c>
      <c r="E629" t="s">
        <v>33548</v>
      </c>
      <c r="F629" t="s">
        <v>112</v>
      </c>
      <c r="G629" t="s">
        <v>98</v>
      </c>
      <c r="H629" t="s">
        <v>31885</v>
      </c>
      <c r="I629" t="s">
        <v>410</v>
      </c>
      <c r="J629" t="s">
        <v>16190</v>
      </c>
      <c r="K629" t="s">
        <v>31121</v>
      </c>
      <c r="L629" s="16">
        <f>VLOOKUP(B629,'Input - companies list'!B:L,11,FALSE)</f>
        <v/>
      </c>
    </row>
    <row r="630" spans="1:12">
      <c r="A630" t="s">
        <v>34184</v>
      </c>
      <c r="B630" t="s">
        <v>16515</v>
      </c>
      <c r="C630" t="s">
        <v>16516</v>
      </c>
      <c r="D630" t="s">
        <v>32935</v>
      </c>
      <c r="E630" t="s">
        <v>33437</v>
      </c>
      <c r="F630" t="s">
        <v>67</v>
      </c>
      <c r="G630" t="s">
        <v>5016</v>
      </c>
      <c r="H630" t="s">
        <v>20349</v>
      </c>
      <c r="I630" t="s">
        <v>54</v>
      </c>
      <c r="J630" t="s">
        <v>842</v>
      </c>
      <c r="K630" t="s">
        <v>3526</v>
      </c>
      <c r="L630" s="16">
        <f>VLOOKUP(B630,'Input - companies list'!B:L,11,FALSE)</f>
        <v/>
      </c>
    </row>
    <row r="631" spans="1:12">
      <c r="A631" t="s">
        <v>34185</v>
      </c>
      <c r="B631" t="s">
        <v>16515</v>
      </c>
      <c r="C631" t="s">
        <v>16516</v>
      </c>
      <c r="D631" t="s">
        <v>32935</v>
      </c>
      <c r="E631" t="s">
        <v>34186</v>
      </c>
      <c r="F631" t="s">
        <v>63</v>
      </c>
      <c r="G631" t="s">
        <v>49</v>
      </c>
      <c r="H631" t="s">
        <v>1959</v>
      </c>
      <c r="I631" t="s">
        <v>54</v>
      </c>
      <c r="J631" t="s">
        <v>842</v>
      </c>
      <c r="K631" t="s">
        <v>3526</v>
      </c>
      <c r="L631" s="16">
        <f>VLOOKUP(B631,'Input - companies list'!B:L,11,FALSE)</f>
        <v/>
      </c>
    </row>
    <row r="632" spans="1:12">
      <c r="A632" t="s">
        <v>34187</v>
      </c>
      <c r="B632" t="s">
        <v>25365</v>
      </c>
      <c r="C632" t="s">
        <v>25366</v>
      </c>
      <c r="D632" t="s">
        <v>32935</v>
      </c>
      <c r="E632" t="s">
        <v>34188</v>
      </c>
      <c r="F632" t="s">
        <v>67</v>
      </c>
      <c r="G632" t="s">
        <v>5016</v>
      </c>
      <c r="H632" t="s">
        <v>34189</v>
      </c>
      <c r="I632" t="s">
        <v>237</v>
      </c>
      <c r="J632" t="s">
        <v>236</v>
      </c>
      <c r="K632" t="s">
        <v>235</v>
      </c>
      <c r="L632" s="16">
        <f>VLOOKUP(B632,'Input - companies list'!B:L,11,FALSE)</f>
        <v/>
      </c>
    </row>
    <row r="633" spans="1:12">
      <c r="A633" t="s">
        <v>34190</v>
      </c>
      <c r="B633" t="s">
        <v>25365</v>
      </c>
      <c r="C633" t="s">
        <v>25366</v>
      </c>
      <c r="D633" t="s">
        <v>32935</v>
      </c>
      <c r="E633" t="s">
        <v>33315</v>
      </c>
      <c r="F633" t="s">
        <v>93</v>
      </c>
      <c r="G633" t="s">
        <v>49</v>
      </c>
      <c r="H633" t="s">
        <v>34191</v>
      </c>
      <c r="I633" t="s">
        <v>237</v>
      </c>
      <c r="J633" t="s">
        <v>236</v>
      </c>
      <c r="K633" t="s">
        <v>235</v>
      </c>
      <c r="L633" s="16">
        <f>VLOOKUP(B633,'Input - companies list'!B:L,11,FALSE)</f>
        <v/>
      </c>
    </row>
    <row r="634" spans="1:12">
      <c r="A634" t="s">
        <v>34192</v>
      </c>
      <c r="B634" t="s">
        <v>18588</v>
      </c>
      <c r="C634" t="s">
        <v>18589</v>
      </c>
      <c r="D634" t="s">
        <v>32935</v>
      </c>
      <c r="E634" t="s">
        <v>34193</v>
      </c>
      <c r="F634" t="s">
        <v>63</v>
      </c>
      <c r="G634" t="s">
        <v>98</v>
      </c>
      <c r="H634" t="s">
        <v>33745</v>
      </c>
      <c r="I634" t="s">
        <v>54</v>
      </c>
      <c r="J634" t="s">
        <v>1933</v>
      </c>
      <c r="K634" t="s">
        <v>1932</v>
      </c>
      <c r="L634" s="16">
        <f>VLOOKUP(B634,'Input - companies list'!B:L,11,FALSE)</f>
        <v/>
      </c>
    </row>
    <row r="635" spans="1:12">
      <c r="A635" t="s">
        <v>34194</v>
      </c>
      <c r="B635" t="s">
        <v>18588</v>
      </c>
      <c r="C635" t="s">
        <v>18589</v>
      </c>
      <c r="D635" t="s">
        <v>32935</v>
      </c>
      <c r="E635" t="s">
        <v>33591</v>
      </c>
      <c r="F635" t="s">
        <v>93</v>
      </c>
      <c r="G635" t="s">
        <v>438</v>
      </c>
      <c r="H635" t="s">
        <v>529</v>
      </c>
      <c r="I635" t="s">
        <v>54</v>
      </c>
      <c r="J635" t="s">
        <v>1933</v>
      </c>
      <c r="K635" t="s">
        <v>1932</v>
      </c>
      <c r="L635" s="16">
        <f>VLOOKUP(B635,'Input - companies list'!B:L,11,FALSE)</f>
        <v/>
      </c>
    </row>
    <row r="636" spans="1:12">
      <c r="A636" t="s">
        <v>34195</v>
      </c>
      <c r="B636" t="s">
        <v>18588</v>
      </c>
      <c r="C636" t="s">
        <v>18589</v>
      </c>
      <c r="D636" t="s">
        <v>32935</v>
      </c>
      <c r="E636" t="s">
        <v>33099</v>
      </c>
      <c r="F636" t="s">
        <v>63</v>
      </c>
      <c r="G636" t="s">
        <v>49</v>
      </c>
      <c r="H636" t="s">
        <v>34196</v>
      </c>
      <c r="I636" t="s">
        <v>54</v>
      </c>
      <c r="J636" t="s">
        <v>1933</v>
      </c>
      <c r="K636" t="s">
        <v>1932</v>
      </c>
      <c r="L636" s="16">
        <f>VLOOKUP(B636,'Input - companies list'!B:L,11,FALSE)</f>
        <v/>
      </c>
    </row>
    <row r="637" spans="1:12">
      <c r="A637" t="s">
        <v>34197</v>
      </c>
      <c r="B637" t="s">
        <v>18588</v>
      </c>
      <c r="C637" t="s">
        <v>18589</v>
      </c>
      <c r="D637" t="s">
        <v>32935</v>
      </c>
      <c r="E637" t="s">
        <v>34198</v>
      </c>
      <c r="F637" t="s">
        <v>67</v>
      </c>
      <c r="G637" t="s">
        <v>98</v>
      </c>
      <c r="H637" t="s">
        <v>34199</v>
      </c>
      <c r="I637" t="s">
        <v>54</v>
      </c>
      <c r="J637" t="s">
        <v>1933</v>
      </c>
      <c r="K637" t="s">
        <v>1932</v>
      </c>
      <c r="L637" s="16">
        <f>VLOOKUP(B637,'Input - companies list'!B:L,11,FALSE)</f>
        <v/>
      </c>
    </row>
    <row r="638" spans="1:12">
      <c r="A638" t="s">
        <v>34200</v>
      </c>
      <c r="B638" t="s">
        <v>18588</v>
      </c>
      <c r="C638" t="s">
        <v>18589</v>
      </c>
      <c r="D638" t="s">
        <v>32935</v>
      </c>
      <c r="E638" t="s">
        <v>34201</v>
      </c>
      <c r="F638" t="s">
        <v>112</v>
      </c>
      <c r="G638" t="s">
        <v>49</v>
      </c>
      <c r="H638" t="s">
        <v>27080</v>
      </c>
      <c r="I638" t="s">
        <v>54</v>
      </c>
      <c r="J638" t="s">
        <v>1933</v>
      </c>
      <c r="K638" t="s">
        <v>1932</v>
      </c>
      <c r="L638" s="16">
        <f>VLOOKUP(B638,'Input - companies list'!B:L,11,FALSE)</f>
        <v/>
      </c>
    </row>
    <row r="639" spans="1:12">
      <c r="A639" t="s">
        <v>34202</v>
      </c>
      <c r="B639" t="s">
        <v>18588</v>
      </c>
      <c r="C639" t="s">
        <v>18589</v>
      </c>
      <c r="D639" t="s">
        <v>32935</v>
      </c>
      <c r="E639" t="s">
        <v>32973</v>
      </c>
      <c r="F639" t="s">
        <v>67</v>
      </c>
      <c r="G639" t="s">
        <v>5016</v>
      </c>
      <c r="H639" t="s">
        <v>32940</v>
      </c>
      <c r="I639" t="s">
        <v>54</v>
      </c>
      <c r="J639" t="s">
        <v>1933</v>
      </c>
      <c r="K639" t="s">
        <v>1932</v>
      </c>
      <c r="L639" s="16">
        <f>VLOOKUP(B639,'Input - companies list'!B:L,11,FALSE)</f>
        <v/>
      </c>
    </row>
    <row r="640" spans="1:12">
      <c r="A640" t="s">
        <v>34203</v>
      </c>
      <c r="B640" t="s">
        <v>18588</v>
      </c>
      <c r="C640" t="s">
        <v>18589</v>
      </c>
      <c r="D640" t="s">
        <v>32935</v>
      </c>
      <c r="E640" t="s">
        <v>34204</v>
      </c>
      <c r="F640" t="s">
        <v>112</v>
      </c>
      <c r="G640" t="s">
        <v>438</v>
      </c>
      <c r="H640" t="s">
        <v>1521</v>
      </c>
      <c r="I640" t="s">
        <v>54</v>
      </c>
      <c r="J640" t="s">
        <v>1933</v>
      </c>
      <c r="K640" t="s">
        <v>1932</v>
      </c>
      <c r="L640" s="16">
        <f>VLOOKUP(B640,'Input - companies list'!B:L,11,FALSE)</f>
        <v/>
      </c>
    </row>
    <row r="641" spans="1:12">
      <c r="A641" t="s">
        <v>34205</v>
      </c>
      <c r="B641" t="s">
        <v>29259</v>
      </c>
      <c r="C641" t="s">
        <v>29260</v>
      </c>
      <c r="D641" t="s">
        <v>32935</v>
      </c>
      <c r="E641" t="s">
        <v>32936</v>
      </c>
      <c r="F641" t="s">
        <v>63</v>
      </c>
      <c r="G641" t="s">
        <v>438</v>
      </c>
      <c r="H641" t="s">
        <v>32940</v>
      </c>
      <c r="I641" t="s">
        <v>54</v>
      </c>
      <c r="J641" t="s">
        <v>1293</v>
      </c>
      <c r="K641" t="s">
        <v>28869</v>
      </c>
      <c r="L641" s="16">
        <f>VLOOKUP(B641,'Input - companies list'!B:L,11,FALSE)</f>
        <v/>
      </c>
    </row>
    <row r="642" spans="1:12">
      <c r="A642" t="s">
        <v>34206</v>
      </c>
      <c r="B642" t="s">
        <v>29259</v>
      </c>
      <c r="C642" t="s">
        <v>29260</v>
      </c>
      <c r="D642" t="s">
        <v>32935</v>
      </c>
      <c r="E642" t="s">
        <v>33186</v>
      </c>
      <c r="F642" t="s">
        <v>63</v>
      </c>
      <c r="G642" t="s">
        <v>49</v>
      </c>
      <c r="H642" t="s">
        <v>1675</v>
      </c>
      <c r="I642" t="s">
        <v>54</v>
      </c>
      <c r="J642" t="s">
        <v>1293</v>
      </c>
      <c r="K642" t="s">
        <v>28869</v>
      </c>
      <c r="L642" s="16">
        <f>VLOOKUP(B642,'Input - companies list'!B:L,11,FALSE)</f>
        <v/>
      </c>
    </row>
    <row r="643" spans="1:12">
      <c r="A643" t="s">
        <v>34207</v>
      </c>
      <c r="B643" t="s">
        <v>9880</v>
      </c>
      <c r="C643" t="s">
        <v>9881</v>
      </c>
      <c r="D643" t="s">
        <v>84</v>
      </c>
      <c r="E643" t="s">
        <v>34208</v>
      </c>
      <c r="F643" t="s">
        <v>67</v>
      </c>
      <c r="G643" t="s">
        <v>438</v>
      </c>
      <c r="H643" t="s">
        <v>9886</v>
      </c>
      <c r="I643" t="s">
        <v>740</v>
      </c>
      <c r="J643" t="s">
        <v>9885</v>
      </c>
      <c r="K643" t="s">
        <v>9884</v>
      </c>
      <c r="L643" s="16">
        <f>VLOOKUP(B643,'Input - companies list'!B:L,11,FALSE)</f>
        <v/>
      </c>
    </row>
    <row r="644" spans="1:12">
      <c r="A644" t="s">
        <v>34209</v>
      </c>
      <c r="B644" t="s">
        <v>28643</v>
      </c>
      <c r="C644" t="s">
        <v>28644</v>
      </c>
      <c r="D644" t="s">
        <v>32935</v>
      </c>
      <c r="E644" t="s">
        <v>33823</v>
      </c>
      <c r="F644" t="s">
        <v>93</v>
      </c>
      <c r="G644" t="s">
        <v>49</v>
      </c>
      <c r="H644" t="s">
        <v>28647</v>
      </c>
      <c r="I644" t="s">
        <v>354</v>
      </c>
      <c r="J644" t="s">
        <v>398</v>
      </c>
      <c r="K644" t="s">
        <v>2007</v>
      </c>
      <c r="L644" s="16">
        <f>VLOOKUP(B644,'Input - companies list'!B:L,11,FALSE)</f>
        <v/>
      </c>
    </row>
    <row r="645" spans="1:12">
      <c r="A645" t="s">
        <v>34210</v>
      </c>
      <c r="B645" t="s">
        <v>30109</v>
      </c>
      <c r="C645" t="s">
        <v>30110</v>
      </c>
      <c r="D645" t="s">
        <v>32935</v>
      </c>
      <c r="E645" t="s">
        <v>34211</v>
      </c>
      <c r="F645" t="s">
        <v>112</v>
      </c>
      <c r="G645" t="s">
        <v>255</v>
      </c>
      <c r="H645" t="s">
        <v>10490</v>
      </c>
      <c r="I645" t="s">
        <v>54</v>
      </c>
      <c r="J645" t="s">
        <v>7251</v>
      </c>
      <c r="K645" t="s">
        <v>7250</v>
      </c>
      <c r="L645" s="16">
        <f>VLOOKUP(B645,'Input - companies list'!B:L,11,FALSE)</f>
        <v/>
      </c>
    </row>
    <row r="646" spans="1:12">
      <c r="A646" t="s">
        <v>34212</v>
      </c>
      <c r="B646" t="s">
        <v>30109</v>
      </c>
      <c r="C646" t="s">
        <v>30110</v>
      </c>
      <c r="D646" t="s">
        <v>32935</v>
      </c>
      <c r="E646" t="s">
        <v>34213</v>
      </c>
      <c r="F646" t="s">
        <v>112</v>
      </c>
      <c r="G646" t="s">
        <v>255</v>
      </c>
      <c r="H646" t="s">
        <v>1521</v>
      </c>
      <c r="I646" t="s">
        <v>54</v>
      </c>
      <c r="J646" t="s">
        <v>7251</v>
      </c>
      <c r="K646" t="s">
        <v>7250</v>
      </c>
      <c r="L646" s="16">
        <f>VLOOKUP(B646,'Input - companies list'!B:L,11,FALSE)</f>
        <v/>
      </c>
    </row>
    <row r="647" spans="1:12">
      <c r="A647" t="s">
        <v>34214</v>
      </c>
      <c r="B647" t="s">
        <v>30109</v>
      </c>
      <c r="C647" t="s">
        <v>30110</v>
      </c>
      <c r="D647" t="s">
        <v>32935</v>
      </c>
      <c r="E647" t="s">
        <v>34215</v>
      </c>
      <c r="F647" t="s">
        <v>63</v>
      </c>
      <c r="G647" t="s">
        <v>255</v>
      </c>
      <c r="H647" t="s">
        <v>34216</v>
      </c>
      <c r="I647" t="s">
        <v>54</v>
      </c>
      <c r="J647" t="s">
        <v>7251</v>
      </c>
      <c r="K647" t="s">
        <v>7250</v>
      </c>
      <c r="L647" s="16">
        <f>VLOOKUP(B647,'Input - companies list'!B:L,11,FALSE)</f>
        <v/>
      </c>
    </row>
    <row r="648" spans="1:12">
      <c r="A648" t="s">
        <v>34217</v>
      </c>
      <c r="B648" t="s">
        <v>19527</v>
      </c>
      <c r="C648" t="s">
        <v>19528</v>
      </c>
      <c r="D648" t="s">
        <v>32935</v>
      </c>
      <c r="E648" t="s">
        <v>32983</v>
      </c>
      <c r="F648" t="s">
        <v>112</v>
      </c>
      <c r="G648" t="s">
        <v>438</v>
      </c>
      <c r="H648" t="s">
        <v>19531</v>
      </c>
      <c r="I648" t="s">
        <v>54</v>
      </c>
      <c r="J648" t="s">
        <v>53</v>
      </c>
      <c r="K648" t="s">
        <v>1865</v>
      </c>
      <c r="L648" s="16">
        <f>VLOOKUP(B648,'Input - companies list'!B:L,11,FALSE)</f>
        <v/>
      </c>
    </row>
    <row r="649" spans="1:12">
      <c r="A649" t="s">
        <v>34218</v>
      </c>
      <c r="B649" t="s">
        <v>34219</v>
      </c>
      <c r="C649" t="s">
        <v>34220</v>
      </c>
      <c r="D649" t="s">
        <v>32935</v>
      </c>
      <c r="E649" t="s">
        <v>34221</v>
      </c>
      <c r="F649" t="s">
        <v>63</v>
      </c>
      <c r="G649" t="s">
        <v>233</v>
      </c>
      <c r="H649" t="s">
        <v>34222</v>
      </c>
      <c r="I649" t="s">
        <v>354</v>
      </c>
      <c r="J649" t="s">
        <v>1038</v>
      </c>
      <c r="K649" t="s">
        <v>34223</v>
      </c>
      <c r="L649" s="16">
        <f>VLOOKUP(B649,'Input - companies list'!B:L,11,FALSE)</f>
        <v/>
      </c>
    </row>
    <row r="650" spans="1:12">
      <c r="A650" t="s">
        <v>34224</v>
      </c>
      <c r="B650" t="s">
        <v>34219</v>
      </c>
      <c r="C650" t="s">
        <v>34220</v>
      </c>
      <c r="D650" t="s">
        <v>32935</v>
      </c>
      <c r="E650" t="s">
        <v>34225</v>
      </c>
      <c r="F650" t="s">
        <v>93</v>
      </c>
      <c r="G650" t="s">
        <v>49</v>
      </c>
      <c r="H650" t="s">
        <v>34226</v>
      </c>
      <c r="I650" t="s">
        <v>354</v>
      </c>
      <c r="J650" t="s">
        <v>1038</v>
      </c>
      <c r="K650" t="s">
        <v>34223</v>
      </c>
      <c r="L650" s="16">
        <f>VLOOKUP(B650,'Input - companies list'!B:L,11,FALSE)</f>
        <v/>
      </c>
    </row>
    <row r="651" spans="1:12">
      <c r="A651" t="s">
        <v>34227</v>
      </c>
      <c r="B651" t="s">
        <v>17991</v>
      </c>
      <c r="C651" t="s">
        <v>17992</v>
      </c>
      <c r="D651" t="s">
        <v>84</v>
      </c>
      <c r="E651" t="s">
        <v>33156</v>
      </c>
      <c r="F651" t="s">
        <v>63</v>
      </c>
      <c r="G651" t="s">
        <v>49</v>
      </c>
      <c r="H651" t="s">
        <v>32940</v>
      </c>
      <c r="I651" t="s">
        <v>188</v>
      </c>
      <c r="J651" t="s">
        <v>17995</v>
      </c>
      <c r="K651" t="s">
        <v>17994</v>
      </c>
      <c r="L651" s="16">
        <f>VLOOKUP(B651,'Input - companies list'!B:L,11,FALSE)</f>
        <v/>
      </c>
    </row>
    <row r="652" spans="1:12">
      <c r="A652" t="s">
        <v>34228</v>
      </c>
      <c r="B652" t="s">
        <v>25690</v>
      </c>
      <c r="C652" t="s">
        <v>25691</v>
      </c>
      <c r="D652" t="s">
        <v>84</v>
      </c>
      <c r="E652" t="s">
        <v>34229</v>
      </c>
      <c r="F652" t="s">
        <v>112</v>
      </c>
      <c r="G652" t="s">
        <v>438</v>
      </c>
      <c r="H652" t="s">
        <v>25694</v>
      </c>
      <c r="I652" t="s">
        <v>188</v>
      </c>
      <c r="J652" t="s">
        <v>187</v>
      </c>
      <c r="K652" t="s">
        <v>18793</v>
      </c>
      <c r="L652" s="16">
        <f>VLOOKUP(B652,'Input - companies list'!B:L,11,FALSE)</f>
        <v/>
      </c>
    </row>
    <row r="653" spans="1:12">
      <c r="A653" t="s">
        <v>34230</v>
      </c>
      <c r="B653" t="s">
        <v>7287</v>
      </c>
      <c r="C653" t="s">
        <v>7288</v>
      </c>
      <c r="D653" t="s">
        <v>32935</v>
      </c>
      <c r="E653" t="s">
        <v>32983</v>
      </c>
      <c r="F653" t="s">
        <v>112</v>
      </c>
      <c r="G653" t="s">
        <v>438</v>
      </c>
      <c r="H653" t="s">
        <v>1521</v>
      </c>
      <c r="I653" t="s">
        <v>54</v>
      </c>
      <c r="J653" t="s">
        <v>842</v>
      </c>
      <c r="K653" t="s">
        <v>842</v>
      </c>
      <c r="L653" s="16">
        <f>VLOOKUP(B653,'Input - companies list'!B:L,11,FALSE)</f>
        <v/>
      </c>
    </row>
    <row r="654" spans="1:12">
      <c r="A654" t="s">
        <v>34231</v>
      </c>
      <c r="B654" t="s">
        <v>7287</v>
      </c>
      <c r="C654" t="s">
        <v>7288</v>
      </c>
      <c r="D654" t="s">
        <v>32935</v>
      </c>
      <c r="E654" t="s">
        <v>34130</v>
      </c>
      <c r="F654" t="s">
        <v>112</v>
      </c>
      <c r="G654" t="s">
        <v>5016</v>
      </c>
      <c r="H654" t="s">
        <v>32940</v>
      </c>
      <c r="I654" t="s">
        <v>54</v>
      </c>
      <c r="J654" t="s">
        <v>842</v>
      </c>
      <c r="K654" t="s">
        <v>842</v>
      </c>
      <c r="L654" s="16">
        <f>VLOOKUP(B654,'Input - companies list'!B:L,11,FALSE)</f>
        <v/>
      </c>
    </row>
    <row r="655" spans="1:12">
      <c r="A655" t="s">
        <v>34232</v>
      </c>
      <c r="B655" t="s">
        <v>29456</v>
      </c>
      <c r="C655" t="s">
        <v>29457</v>
      </c>
      <c r="D655" t="s">
        <v>84</v>
      </c>
      <c r="E655" t="s">
        <v>34233</v>
      </c>
      <c r="F655" t="s">
        <v>67</v>
      </c>
      <c r="G655" t="s">
        <v>49</v>
      </c>
      <c r="H655" t="s">
        <v>32940</v>
      </c>
      <c r="I655" t="s">
        <v>354</v>
      </c>
      <c r="J655" t="s">
        <v>6165</v>
      </c>
      <c r="K655" t="s">
        <v>29460</v>
      </c>
      <c r="L655" s="16">
        <f>VLOOKUP(B655,'Input - companies list'!B:L,11,FALSE)</f>
        <v/>
      </c>
    </row>
    <row r="656" spans="1:12">
      <c r="A656" t="s">
        <v>34234</v>
      </c>
      <c r="B656" t="s">
        <v>11612</v>
      </c>
      <c r="C656" t="s">
        <v>11613</v>
      </c>
      <c r="D656" t="s">
        <v>32935</v>
      </c>
      <c r="E656" t="s">
        <v>34235</v>
      </c>
      <c r="F656" t="s">
        <v>93</v>
      </c>
      <c r="G656" t="s">
        <v>5016</v>
      </c>
      <c r="H656" t="s">
        <v>11617</v>
      </c>
      <c r="I656" t="s">
        <v>54</v>
      </c>
      <c r="J656" t="s">
        <v>53</v>
      </c>
      <c r="K656" t="s">
        <v>1519</v>
      </c>
      <c r="L656" s="16">
        <f>VLOOKUP(B656,'Input - companies list'!B:L,11,FALSE)</f>
        <v/>
      </c>
    </row>
    <row r="657" spans="1:12">
      <c r="A657" t="s">
        <v>34236</v>
      </c>
      <c r="B657" t="s">
        <v>29317</v>
      </c>
      <c r="C657" t="s">
        <v>29318</v>
      </c>
      <c r="D657" t="s">
        <v>32935</v>
      </c>
      <c r="E657" t="s">
        <v>34155</v>
      </c>
      <c r="F657" t="s">
        <v>93</v>
      </c>
      <c r="G657" t="s">
        <v>49</v>
      </c>
      <c r="H657" t="s">
        <v>34237</v>
      </c>
      <c r="I657" t="s">
        <v>54</v>
      </c>
      <c r="J657" t="s">
        <v>53</v>
      </c>
      <c r="K657" t="s">
        <v>6358</v>
      </c>
      <c r="L657" s="16">
        <f>VLOOKUP(B657,'Input - companies list'!B:L,11,FALSE)</f>
        <v/>
      </c>
    </row>
    <row r="658" spans="1:12">
      <c r="A658" t="s">
        <v>34238</v>
      </c>
      <c r="B658" t="s">
        <v>29317</v>
      </c>
      <c r="C658" t="s">
        <v>29318</v>
      </c>
      <c r="D658" t="s">
        <v>32935</v>
      </c>
      <c r="E658" t="s">
        <v>34134</v>
      </c>
      <c r="F658" t="s">
        <v>112</v>
      </c>
      <c r="G658" t="s">
        <v>255</v>
      </c>
      <c r="H658" t="s">
        <v>847</v>
      </c>
      <c r="I658" t="s">
        <v>54</v>
      </c>
      <c r="J658" t="s">
        <v>53</v>
      </c>
      <c r="K658" t="s">
        <v>6358</v>
      </c>
      <c r="L658" s="16">
        <f>VLOOKUP(B658,'Input - companies list'!B:L,11,FALSE)</f>
        <v/>
      </c>
    </row>
    <row r="659" spans="1:12">
      <c r="A659" t="s">
        <v>34239</v>
      </c>
      <c r="B659" t="s">
        <v>32064</v>
      </c>
      <c r="C659" t="s">
        <v>32065</v>
      </c>
      <c r="D659" t="s">
        <v>32935</v>
      </c>
      <c r="E659" t="s">
        <v>33138</v>
      </c>
      <c r="F659" t="s">
        <v>112</v>
      </c>
      <c r="G659" t="s">
        <v>49</v>
      </c>
      <c r="H659" t="s">
        <v>3225</v>
      </c>
      <c r="I659" t="s">
        <v>54</v>
      </c>
      <c r="J659" t="s">
        <v>425</v>
      </c>
      <c r="K659" t="s">
        <v>32067</v>
      </c>
      <c r="L659" s="16">
        <f>VLOOKUP(B659,'Input - companies list'!B:L,11,FALSE)</f>
        <v/>
      </c>
    </row>
    <row r="660" spans="1:12">
      <c r="A660" t="s">
        <v>34240</v>
      </c>
      <c r="B660" t="s">
        <v>31739</v>
      </c>
      <c r="C660" t="s">
        <v>31740</v>
      </c>
      <c r="D660" t="s">
        <v>32935</v>
      </c>
      <c r="E660" t="s">
        <v>34241</v>
      </c>
      <c r="F660" t="s">
        <v>67</v>
      </c>
      <c r="G660" t="s">
        <v>49</v>
      </c>
      <c r="H660" t="s">
        <v>31743</v>
      </c>
      <c r="I660" t="s">
        <v>410</v>
      </c>
      <c r="J660" t="s">
        <v>16190</v>
      </c>
      <c r="K660" t="s">
        <v>31121</v>
      </c>
      <c r="L660" s="16">
        <f>VLOOKUP(B660,'Input - companies list'!B:L,11,FALSE)</f>
        <v/>
      </c>
    </row>
    <row r="661" spans="1:12">
      <c r="A661" t="s">
        <v>34242</v>
      </c>
      <c r="B661" t="s">
        <v>29799</v>
      </c>
      <c r="C661" t="s">
        <v>29800</v>
      </c>
      <c r="D661" t="s">
        <v>32935</v>
      </c>
      <c r="E661" t="s">
        <v>33134</v>
      </c>
      <c r="F661" t="s">
        <v>93</v>
      </c>
      <c r="G661" t="s">
        <v>438</v>
      </c>
      <c r="H661" t="s">
        <v>1959</v>
      </c>
      <c r="I661" t="s">
        <v>54</v>
      </c>
      <c r="J661" t="s">
        <v>1127</v>
      </c>
      <c r="K661" t="s">
        <v>29649</v>
      </c>
      <c r="L661" s="16">
        <f>VLOOKUP(B661,'Input - companies list'!B:L,11,FALSE)</f>
        <v/>
      </c>
    </row>
    <row r="662" spans="1:12">
      <c r="A662" t="s">
        <v>34243</v>
      </c>
      <c r="B662" t="s">
        <v>29799</v>
      </c>
      <c r="C662" t="s">
        <v>29800</v>
      </c>
      <c r="D662" t="s">
        <v>32935</v>
      </c>
      <c r="E662" t="s">
        <v>33453</v>
      </c>
      <c r="F662" t="s">
        <v>63</v>
      </c>
      <c r="G662" t="s">
        <v>438</v>
      </c>
      <c r="H662" t="s">
        <v>32940</v>
      </c>
      <c r="I662" t="s">
        <v>54</v>
      </c>
      <c r="J662" t="s">
        <v>1127</v>
      </c>
      <c r="K662" t="s">
        <v>29649</v>
      </c>
      <c r="L662" s="16">
        <f>VLOOKUP(B662,'Input - companies list'!B:L,11,FALSE)</f>
        <v/>
      </c>
    </row>
    <row r="663" spans="1:12">
      <c r="A663" t="s">
        <v>34244</v>
      </c>
      <c r="B663" t="s">
        <v>29799</v>
      </c>
      <c r="C663" t="s">
        <v>29800</v>
      </c>
      <c r="D663" t="s">
        <v>32935</v>
      </c>
      <c r="E663" t="s">
        <v>34245</v>
      </c>
      <c r="F663" t="s">
        <v>112</v>
      </c>
      <c r="G663" t="s">
        <v>5016</v>
      </c>
      <c r="H663" t="s">
        <v>32940</v>
      </c>
      <c r="I663" t="s">
        <v>54</v>
      </c>
      <c r="J663" t="s">
        <v>1127</v>
      </c>
      <c r="K663" t="s">
        <v>29649</v>
      </c>
      <c r="L663" s="16">
        <f>VLOOKUP(B663,'Input - companies list'!B:L,11,FALSE)</f>
        <v/>
      </c>
    </row>
    <row r="664" spans="1:12">
      <c r="A664" t="s">
        <v>34246</v>
      </c>
      <c r="B664" t="s">
        <v>29799</v>
      </c>
      <c r="C664" t="s">
        <v>29800</v>
      </c>
      <c r="D664" t="s">
        <v>32935</v>
      </c>
      <c r="E664" t="s">
        <v>33307</v>
      </c>
      <c r="F664" t="s">
        <v>93</v>
      </c>
      <c r="G664" t="s">
        <v>438</v>
      </c>
      <c r="H664" t="s">
        <v>25683</v>
      </c>
      <c r="I664" t="s">
        <v>54</v>
      </c>
      <c r="J664" t="s">
        <v>1127</v>
      </c>
      <c r="K664" t="s">
        <v>29649</v>
      </c>
      <c r="L664" s="16">
        <f>VLOOKUP(B664,'Input - companies list'!B:L,11,FALSE)</f>
        <v/>
      </c>
    </row>
    <row r="665" spans="1:12">
      <c r="A665" t="s">
        <v>34247</v>
      </c>
      <c r="B665" t="s">
        <v>21080</v>
      </c>
      <c r="C665" t="s">
        <v>21081</v>
      </c>
      <c r="D665" t="s">
        <v>32935</v>
      </c>
      <c r="E665" t="s">
        <v>34248</v>
      </c>
      <c r="F665" t="s">
        <v>67</v>
      </c>
      <c r="G665" t="s">
        <v>438</v>
      </c>
      <c r="H665" t="s">
        <v>755</v>
      </c>
      <c r="I665" t="s">
        <v>54</v>
      </c>
      <c r="J665" t="s">
        <v>53</v>
      </c>
      <c r="K665" t="s">
        <v>954</v>
      </c>
      <c r="L665" s="16">
        <f>VLOOKUP(B665,'Input - companies list'!B:L,11,FALSE)</f>
        <v/>
      </c>
    </row>
    <row r="666" spans="1:12">
      <c r="A666" t="s">
        <v>34249</v>
      </c>
      <c r="B666" t="s">
        <v>21080</v>
      </c>
      <c r="C666" t="s">
        <v>21081</v>
      </c>
      <c r="D666" t="s">
        <v>32935</v>
      </c>
      <c r="E666" t="s">
        <v>34250</v>
      </c>
      <c r="F666" t="s">
        <v>112</v>
      </c>
      <c r="G666" t="s">
        <v>49</v>
      </c>
      <c r="H666" t="s">
        <v>1026</v>
      </c>
      <c r="I666" t="s">
        <v>54</v>
      </c>
      <c r="J666" t="s">
        <v>53</v>
      </c>
      <c r="K666" t="s">
        <v>954</v>
      </c>
      <c r="L666" s="16">
        <f>VLOOKUP(B666,'Input - companies list'!B:L,11,FALSE)</f>
        <v/>
      </c>
    </row>
    <row r="667" spans="1:12">
      <c r="A667" t="s">
        <v>34251</v>
      </c>
      <c r="B667" t="s">
        <v>22359</v>
      </c>
      <c r="C667" t="s">
        <v>22360</v>
      </c>
      <c r="D667" t="s">
        <v>32935</v>
      </c>
      <c r="E667" t="s">
        <v>33056</v>
      </c>
      <c r="F667" t="s">
        <v>93</v>
      </c>
      <c r="G667" t="s">
        <v>5016</v>
      </c>
      <c r="H667" t="s">
        <v>13547</v>
      </c>
      <c r="I667" t="s">
        <v>54</v>
      </c>
      <c r="J667" t="s">
        <v>53</v>
      </c>
      <c r="K667" t="s">
        <v>1024</v>
      </c>
      <c r="L667" s="16">
        <f>VLOOKUP(B667,'Input - companies list'!B:L,11,FALSE)</f>
        <v/>
      </c>
    </row>
    <row r="668" spans="1:12">
      <c r="A668" t="s">
        <v>34252</v>
      </c>
      <c r="B668" t="s">
        <v>22359</v>
      </c>
      <c r="C668" t="s">
        <v>22360</v>
      </c>
      <c r="D668" t="s">
        <v>32935</v>
      </c>
      <c r="E668" t="s">
        <v>34253</v>
      </c>
      <c r="F668" t="s">
        <v>112</v>
      </c>
      <c r="G668" t="s">
        <v>98</v>
      </c>
      <c r="H668" t="s">
        <v>34091</v>
      </c>
      <c r="I668" t="s">
        <v>54</v>
      </c>
      <c r="J668" t="s">
        <v>53</v>
      </c>
      <c r="K668" t="s">
        <v>1024</v>
      </c>
      <c r="L668" s="16">
        <f>VLOOKUP(B668,'Input - companies list'!B:L,11,FALSE)</f>
        <v/>
      </c>
    </row>
    <row r="669" spans="1:12">
      <c r="A669" t="s">
        <v>34254</v>
      </c>
      <c r="B669" t="s">
        <v>22359</v>
      </c>
      <c r="C669" t="s">
        <v>22360</v>
      </c>
      <c r="D669" t="s">
        <v>32935</v>
      </c>
      <c r="E669" t="s">
        <v>33259</v>
      </c>
      <c r="F669" t="s">
        <v>63</v>
      </c>
      <c r="G669" t="s">
        <v>49</v>
      </c>
      <c r="H669" t="s">
        <v>11230</v>
      </c>
      <c r="I669" t="s">
        <v>54</v>
      </c>
      <c r="J669" t="s">
        <v>53</v>
      </c>
      <c r="K669" t="s">
        <v>1024</v>
      </c>
      <c r="L669" s="16">
        <f>VLOOKUP(B669,'Input - companies list'!B:L,11,FALSE)</f>
        <v/>
      </c>
    </row>
    <row r="670" spans="1:12">
      <c r="A670" t="s">
        <v>34255</v>
      </c>
      <c r="B670" t="s">
        <v>31870</v>
      </c>
      <c r="C670" t="s">
        <v>31871</v>
      </c>
      <c r="D670" t="s">
        <v>32935</v>
      </c>
      <c r="E670" t="s">
        <v>34256</v>
      </c>
      <c r="F670" t="s">
        <v>93</v>
      </c>
      <c r="G670" t="s">
        <v>438</v>
      </c>
      <c r="H670" t="s">
        <v>7742</v>
      </c>
      <c r="I670" t="s">
        <v>54</v>
      </c>
      <c r="J670" t="s">
        <v>53</v>
      </c>
      <c r="K670" t="s">
        <v>31874</v>
      </c>
      <c r="L670" s="16">
        <f>VLOOKUP(B670,'Input - companies list'!B:L,11,FALSE)</f>
        <v/>
      </c>
    </row>
    <row r="671" spans="1:12">
      <c r="A671" t="s">
        <v>34257</v>
      </c>
      <c r="B671" t="s">
        <v>11931</v>
      </c>
      <c r="C671" t="s">
        <v>11932</v>
      </c>
      <c r="D671" t="s">
        <v>32935</v>
      </c>
      <c r="E671" t="s">
        <v>33829</v>
      </c>
      <c r="F671" t="s">
        <v>112</v>
      </c>
      <c r="G671" t="s">
        <v>438</v>
      </c>
      <c r="H671" t="s">
        <v>32940</v>
      </c>
      <c r="I671" t="s">
        <v>54</v>
      </c>
      <c r="J671" t="s">
        <v>8067</v>
      </c>
      <c r="K671" t="s">
        <v>11935</v>
      </c>
      <c r="L671" s="16">
        <f>VLOOKUP(B671,'Input - companies list'!B:L,11,FALSE)</f>
        <v/>
      </c>
    </row>
    <row r="672" spans="1:12">
      <c r="A672" t="s">
        <v>34258</v>
      </c>
      <c r="B672" t="s">
        <v>34259</v>
      </c>
      <c r="C672" t="s">
        <v>34260</v>
      </c>
      <c r="D672" t="s">
        <v>32935</v>
      </c>
      <c r="E672" t="s">
        <v>33567</v>
      </c>
      <c r="F672" t="s">
        <v>63</v>
      </c>
      <c r="G672" t="s">
        <v>5016</v>
      </c>
      <c r="H672" t="s">
        <v>32940</v>
      </c>
      <c r="I672" t="s">
        <v>525</v>
      </c>
      <c r="J672" t="s">
        <v>524</v>
      </c>
      <c r="K672" t="s">
        <v>16563</v>
      </c>
      <c r="L672" s="16">
        <f>VLOOKUP(B672,'Input - companies list'!B:L,11,FALSE)</f>
        <v/>
      </c>
    </row>
    <row r="673" spans="1:12">
      <c r="A673" t="s">
        <v>34261</v>
      </c>
      <c r="B673" t="s">
        <v>34259</v>
      </c>
      <c r="C673" t="s">
        <v>34260</v>
      </c>
      <c r="D673" t="s">
        <v>32935</v>
      </c>
      <c r="E673" t="s">
        <v>34262</v>
      </c>
      <c r="F673" t="s">
        <v>112</v>
      </c>
      <c r="G673" t="s">
        <v>5016</v>
      </c>
      <c r="H673" t="s">
        <v>32940</v>
      </c>
      <c r="I673" t="s">
        <v>525</v>
      </c>
      <c r="J673" t="s">
        <v>524</v>
      </c>
      <c r="K673" t="s">
        <v>16563</v>
      </c>
      <c r="L673" s="16">
        <f>VLOOKUP(B673,'Input - companies list'!B:L,11,FALSE)</f>
        <v/>
      </c>
    </row>
    <row r="674" spans="1:12">
      <c r="A674" t="s">
        <v>34263</v>
      </c>
      <c r="B674" t="s">
        <v>3934</v>
      </c>
      <c r="C674" t="s">
        <v>3935</v>
      </c>
      <c r="D674" t="s">
        <v>32935</v>
      </c>
      <c r="E674" t="s">
        <v>34264</v>
      </c>
      <c r="F674" t="s">
        <v>63</v>
      </c>
      <c r="G674" t="s">
        <v>98</v>
      </c>
      <c r="H674" t="s">
        <v>34265</v>
      </c>
      <c r="I674" t="s">
        <v>188</v>
      </c>
      <c r="J674" t="s">
        <v>3939</v>
      </c>
      <c r="K674" t="s">
        <v>3938</v>
      </c>
      <c r="L674" s="16">
        <f>VLOOKUP(B674,'Input - companies list'!B:L,11,FALSE)</f>
        <v/>
      </c>
    </row>
    <row r="675" spans="1:12">
      <c r="A675" t="s">
        <v>34266</v>
      </c>
      <c r="B675" t="s">
        <v>3934</v>
      </c>
      <c r="C675" t="s">
        <v>3935</v>
      </c>
      <c r="D675" t="s">
        <v>32935</v>
      </c>
      <c r="E675" t="s">
        <v>34267</v>
      </c>
      <c r="F675" t="s">
        <v>93</v>
      </c>
      <c r="G675" t="s">
        <v>438</v>
      </c>
      <c r="H675" t="s">
        <v>34268</v>
      </c>
      <c r="I675" t="s">
        <v>188</v>
      </c>
      <c r="J675" t="s">
        <v>3939</v>
      </c>
      <c r="K675" t="s">
        <v>3938</v>
      </c>
      <c r="L675" s="16">
        <f>VLOOKUP(B675,'Input - companies list'!B:L,11,FALSE)</f>
        <v/>
      </c>
    </row>
    <row r="676" spans="1:12">
      <c r="A676" t="s">
        <v>34269</v>
      </c>
      <c r="B676" t="s">
        <v>23208</v>
      </c>
      <c r="C676" t="s">
        <v>23209</v>
      </c>
      <c r="D676" t="s">
        <v>84</v>
      </c>
      <c r="E676" t="s">
        <v>34270</v>
      </c>
      <c r="F676" t="s">
        <v>67</v>
      </c>
      <c r="G676" t="s">
        <v>255</v>
      </c>
      <c r="H676" t="s">
        <v>32940</v>
      </c>
      <c r="I676" t="s">
        <v>469</v>
      </c>
      <c r="J676" t="s"/>
      <c r="K676" t="s">
        <v>2769</v>
      </c>
      <c r="L676" s="16">
        <f>VLOOKUP(B676,'Input - companies list'!B:L,11,FALSE)</f>
        <v/>
      </c>
    </row>
    <row r="677" spans="1:12">
      <c r="A677" t="s">
        <v>34271</v>
      </c>
      <c r="B677" t="s">
        <v>23869</v>
      </c>
      <c r="C677" t="s">
        <v>23870</v>
      </c>
      <c r="D677" t="s">
        <v>32935</v>
      </c>
      <c r="E677" t="s">
        <v>33624</v>
      </c>
      <c r="F677" t="s">
        <v>112</v>
      </c>
      <c r="G677" t="s">
        <v>438</v>
      </c>
      <c r="H677" t="s">
        <v>32940</v>
      </c>
      <c r="I677" t="s">
        <v>54</v>
      </c>
      <c r="J677" t="s">
        <v>53</v>
      </c>
      <c r="K677" t="s">
        <v>1024</v>
      </c>
      <c r="L677" s="16">
        <f>VLOOKUP(B677,'Input - companies list'!B:L,11,FALSE)</f>
        <v/>
      </c>
    </row>
    <row r="678" spans="1:12">
      <c r="A678" t="s">
        <v>34272</v>
      </c>
      <c r="B678" t="s">
        <v>31338</v>
      </c>
      <c r="C678" t="s">
        <v>31339</v>
      </c>
      <c r="D678" t="s">
        <v>32935</v>
      </c>
      <c r="E678" t="s">
        <v>34273</v>
      </c>
      <c r="F678" t="s">
        <v>112</v>
      </c>
      <c r="G678" t="s">
        <v>49</v>
      </c>
      <c r="H678" t="s">
        <v>32940</v>
      </c>
      <c r="I678" t="s">
        <v>54</v>
      </c>
      <c r="J678" t="s">
        <v>99</v>
      </c>
      <c r="K678" t="s">
        <v>9194</v>
      </c>
      <c r="L678" s="16">
        <f>VLOOKUP(B678,'Input - companies list'!B:L,11,FALSE)</f>
        <v/>
      </c>
    </row>
    <row r="679" spans="1:12">
      <c r="A679" t="s">
        <v>34274</v>
      </c>
      <c r="B679" t="s">
        <v>27812</v>
      </c>
      <c r="C679" t="s">
        <v>27813</v>
      </c>
      <c r="D679" t="s">
        <v>32935</v>
      </c>
      <c r="E679" t="s">
        <v>33097</v>
      </c>
      <c r="F679" t="s">
        <v>63</v>
      </c>
      <c r="G679" t="s">
        <v>49</v>
      </c>
      <c r="H679" t="s">
        <v>8143</v>
      </c>
      <c r="I679" t="s">
        <v>54</v>
      </c>
      <c r="J679" t="s">
        <v>898</v>
      </c>
      <c r="K679" t="s">
        <v>12793</v>
      </c>
      <c r="L679" s="16">
        <f>VLOOKUP(B679,'Input - companies list'!B:L,11,FALSE)</f>
        <v/>
      </c>
    </row>
    <row r="680" spans="1:12">
      <c r="A680" t="s">
        <v>34275</v>
      </c>
      <c r="B680" t="s">
        <v>27812</v>
      </c>
      <c r="C680" t="s">
        <v>27813</v>
      </c>
      <c r="D680" t="s">
        <v>32935</v>
      </c>
      <c r="E680" t="s">
        <v>34168</v>
      </c>
      <c r="F680" t="s">
        <v>63</v>
      </c>
      <c r="G680" t="s">
        <v>5016</v>
      </c>
      <c r="H680" t="s">
        <v>1675</v>
      </c>
      <c r="I680" t="s">
        <v>54</v>
      </c>
      <c r="J680" t="s">
        <v>898</v>
      </c>
      <c r="K680" t="s">
        <v>12793</v>
      </c>
      <c r="L680" s="16">
        <f>VLOOKUP(B680,'Input - companies list'!B:L,11,FALSE)</f>
        <v/>
      </c>
    </row>
    <row r="681" spans="1:12">
      <c r="A681" t="s">
        <v>34276</v>
      </c>
      <c r="B681" t="s">
        <v>25607</v>
      </c>
      <c r="C681" t="s">
        <v>25608</v>
      </c>
      <c r="D681" t="s">
        <v>32935</v>
      </c>
      <c r="E681" t="s">
        <v>33826</v>
      </c>
      <c r="F681" t="s">
        <v>93</v>
      </c>
      <c r="G681" t="s">
        <v>438</v>
      </c>
      <c r="H681" t="s">
        <v>34277</v>
      </c>
      <c r="I681" t="s">
        <v>188</v>
      </c>
      <c r="J681" t="s">
        <v>187</v>
      </c>
      <c r="K681" t="s">
        <v>2619</v>
      </c>
      <c r="L681" s="16">
        <f>VLOOKUP(B681,'Input - companies list'!B:L,11,FALSE)</f>
        <v/>
      </c>
    </row>
    <row r="682" spans="1:12">
      <c r="A682" t="s">
        <v>34278</v>
      </c>
      <c r="B682" t="s">
        <v>25607</v>
      </c>
      <c r="C682" t="s">
        <v>25608</v>
      </c>
      <c r="D682" t="s">
        <v>32935</v>
      </c>
      <c r="E682" t="s">
        <v>34279</v>
      </c>
      <c r="F682" t="s">
        <v>67</v>
      </c>
      <c r="G682" t="s">
        <v>5016</v>
      </c>
      <c r="H682" t="s">
        <v>34280</v>
      </c>
      <c r="I682" t="s">
        <v>188</v>
      </c>
      <c r="J682" t="s">
        <v>187</v>
      </c>
      <c r="K682" t="s">
        <v>2619</v>
      </c>
      <c r="L682" s="16">
        <f>VLOOKUP(B682,'Input - companies list'!B:L,11,FALSE)</f>
        <v/>
      </c>
    </row>
    <row r="683" spans="1:12">
      <c r="A683" t="s">
        <v>34281</v>
      </c>
      <c r="B683" t="s">
        <v>25607</v>
      </c>
      <c r="C683" t="s">
        <v>25608</v>
      </c>
      <c r="D683" t="s">
        <v>32935</v>
      </c>
      <c r="E683" t="s">
        <v>34282</v>
      </c>
      <c r="F683" t="s">
        <v>112</v>
      </c>
      <c r="G683" t="s">
        <v>438</v>
      </c>
      <c r="H683" t="s">
        <v>34283</v>
      </c>
      <c r="I683" t="s">
        <v>188</v>
      </c>
      <c r="J683" t="s">
        <v>187</v>
      </c>
      <c r="K683" t="s">
        <v>2619</v>
      </c>
      <c r="L683" s="16">
        <f>VLOOKUP(B683,'Input - companies list'!B:L,11,FALSE)</f>
        <v/>
      </c>
    </row>
    <row r="684" spans="1:12">
      <c r="A684" t="s">
        <v>34284</v>
      </c>
      <c r="B684" t="s">
        <v>23483</v>
      </c>
      <c r="C684" t="s">
        <v>23484</v>
      </c>
      <c r="D684" t="s">
        <v>32935</v>
      </c>
      <c r="E684" t="s">
        <v>34285</v>
      </c>
      <c r="F684" t="s">
        <v>112</v>
      </c>
      <c r="G684" t="s">
        <v>438</v>
      </c>
      <c r="H684" t="s">
        <v>23487</v>
      </c>
      <c r="I684" t="s">
        <v>54</v>
      </c>
      <c r="J684" t="s">
        <v>1715</v>
      </c>
      <c r="K684" t="s">
        <v>9907</v>
      </c>
      <c r="L684" s="16">
        <f>VLOOKUP(B684,'Input - companies list'!B:L,11,FALSE)</f>
        <v/>
      </c>
    </row>
    <row r="685" spans="1:12">
      <c r="A685" t="s">
        <v>34286</v>
      </c>
      <c r="B685" t="s">
        <v>24865</v>
      </c>
      <c r="C685" t="s">
        <v>24866</v>
      </c>
      <c r="D685" t="s">
        <v>32935</v>
      </c>
      <c r="E685" t="s">
        <v>34287</v>
      </c>
      <c r="F685" t="s">
        <v>63</v>
      </c>
      <c r="G685" t="s">
        <v>438</v>
      </c>
      <c r="H685" t="s">
        <v>32940</v>
      </c>
      <c r="I685" t="s">
        <v>188</v>
      </c>
      <c r="J685" t="s">
        <v>187</v>
      </c>
      <c r="K685" t="s">
        <v>1663</v>
      </c>
      <c r="L685" s="16">
        <f>VLOOKUP(B685,'Input - companies list'!B:L,11,FALSE)</f>
        <v/>
      </c>
    </row>
    <row r="686" spans="1:12">
      <c r="A686" t="s">
        <v>34288</v>
      </c>
      <c r="B686" t="s">
        <v>28235</v>
      </c>
      <c r="C686" t="s">
        <v>28236</v>
      </c>
      <c r="D686" t="s">
        <v>32935</v>
      </c>
      <c r="E686" t="s">
        <v>33339</v>
      </c>
      <c r="F686" t="s">
        <v>63</v>
      </c>
      <c r="G686" t="s">
        <v>438</v>
      </c>
      <c r="H686" t="s">
        <v>18616</v>
      </c>
      <c r="I686" t="s">
        <v>1784</v>
      </c>
      <c r="J686" t="s"/>
      <c r="K686" t="s">
        <v>22485</v>
      </c>
      <c r="L686" s="16">
        <f>VLOOKUP(B686,'Input - companies list'!B:L,11,FALSE)</f>
        <v/>
      </c>
    </row>
    <row r="687" spans="1:12">
      <c r="A687" t="s">
        <v>34289</v>
      </c>
      <c r="B687" t="s">
        <v>15173</v>
      </c>
      <c r="C687" t="s">
        <v>15174</v>
      </c>
      <c r="D687" t="s">
        <v>32935</v>
      </c>
      <c r="E687" t="s">
        <v>33200</v>
      </c>
      <c r="F687" t="s">
        <v>93</v>
      </c>
      <c r="G687" t="s">
        <v>5016</v>
      </c>
      <c r="H687" t="s">
        <v>7742</v>
      </c>
      <c r="I687" t="s">
        <v>188</v>
      </c>
      <c r="J687" t="s">
        <v>187</v>
      </c>
      <c r="K687" t="s">
        <v>15177</v>
      </c>
      <c r="L687" s="16">
        <f>VLOOKUP(B687,'Input - companies list'!B:L,11,FALSE)</f>
        <v/>
      </c>
    </row>
    <row r="688" spans="1:12">
      <c r="A688" t="s">
        <v>34290</v>
      </c>
      <c r="B688" t="s">
        <v>13992</v>
      </c>
      <c r="C688" t="s">
        <v>13993</v>
      </c>
      <c r="D688" t="s">
        <v>32935</v>
      </c>
      <c r="E688" t="s">
        <v>34291</v>
      </c>
      <c r="F688" t="s">
        <v>112</v>
      </c>
      <c r="G688" t="s">
        <v>49</v>
      </c>
      <c r="H688" t="s">
        <v>13580</v>
      </c>
      <c r="I688" t="s">
        <v>54</v>
      </c>
      <c r="J688" t="s">
        <v>1293</v>
      </c>
      <c r="K688" t="s">
        <v>1996</v>
      </c>
      <c r="L688" s="16">
        <f>VLOOKUP(B688,'Input - companies list'!B:L,11,FALSE)</f>
        <v/>
      </c>
    </row>
    <row r="689" spans="1:12">
      <c r="A689" t="s">
        <v>34292</v>
      </c>
      <c r="B689" t="s">
        <v>8357</v>
      </c>
      <c r="C689" t="s">
        <v>34293</v>
      </c>
      <c r="D689" t="s">
        <v>32935</v>
      </c>
      <c r="E689" t="s">
        <v>33521</v>
      </c>
      <c r="F689" t="s">
        <v>93</v>
      </c>
      <c r="G689" t="s">
        <v>49</v>
      </c>
      <c r="H689" t="s">
        <v>32940</v>
      </c>
      <c r="I689" t="s">
        <v>569</v>
      </c>
      <c r="J689" t="s"/>
      <c r="K689" t="s">
        <v>5512</v>
      </c>
      <c r="L689" s="16">
        <f>VLOOKUP(B689,'Input - companies list'!B:L,11,FALSE)</f>
        <v/>
      </c>
    </row>
    <row r="690" spans="1:12">
      <c r="A690" t="s">
        <v>34294</v>
      </c>
      <c r="B690" t="s">
        <v>1828</v>
      </c>
      <c r="C690" t="s">
        <v>1829</v>
      </c>
      <c r="D690" t="s">
        <v>32935</v>
      </c>
      <c r="E690" t="s">
        <v>33205</v>
      </c>
      <c r="F690" t="s">
        <v>67</v>
      </c>
      <c r="G690" t="s">
        <v>5016</v>
      </c>
      <c r="H690" t="s">
        <v>32940</v>
      </c>
      <c r="I690" t="s">
        <v>54</v>
      </c>
      <c r="J690" t="s">
        <v>425</v>
      </c>
      <c r="K690" t="s">
        <v>1832</v>
      </c>
      <c r="L690" s="16">
        <f>VLOOKUP(B690,'Input - companies list'!B:L,11,FALSE)</f>
        <v/>
      </c>
    </row>
    <row r="691" spans="1:12">
      <c r="A691" t="s">
        <v>34295</v>
      </c>
      <c r="B691" t="s">
        <v>34296</v>
      </c>
      <c r="C691" t="s">
        <v>34297</v>
      </c>
      <c r="D691" t="s">
        <v>32935</v>
      </c>
      <c r="E691" t="s">
        <v>34298</v>
      </c>
      <c r="F691" t="s">
        <v>93</v>
      </c>
      <c r="G691" t="s">
        <v>5016</v>
      </c>
      <c r="H691" t="s">
        <v>34299</v>
      </c>
      <c r="I691" t="s">
        <v>469</v>
      </c>
      <c r="J691" t="s">
        <v>8350</v>
      </c>
      <c r="K691" t="s">
        <v>11967</v>
      </c>
      <c r="L691" s="16">
        <f>VLOOKUP(B691,'Input - companies list'!B:L,11,FALSE)</f>
        <v/>
      </c>
    </row>
    <row r="692" spans="1:12">
      <c r="A692" t="s">
        <v>34300</v>
      </c>
      <c r="B692" t="s">
        <v>30010</v>
      </c>
      <c r="C692" t="s">
        <v>30011</v>
      </c>
      <c r="D692" t="s">
        <v>32935</v>
      </c>
      <c r="E692" t="s">
        <v>33905</v>
      </c>
      <c r="F692" t="s">
        <v>63</v>
      </c>
      <c r="G692" t="s">
        <v>438</v>
      </c>
      <c r="H692" t="s">
        <v>32940</v>
      </c>
      <c r="I692" t="s">
        <v>54</v>
      </c>
      <c r="J692" t="s">
        <v>53</v>
      </c>
      <c r="K692" t="s">
        <v>1024</v>
      </c>
      <c r="L692" s="16">
        <f>VLOOKUP(B692,'Input - companies list'!B:L,11,FALSE)</f>
        <v/>
      </c>
    </row>
    <row r="693" spans="1:12">
      <c r="A693" t="s">
        <v>34301</v>
      </c>
      <c r="B693" t="s">
        <v>30010</v>
      </c>
      <c r="C693" t="s">
        <v>30011</v>
      </c>
      <c r="D693" t="s">
        <v>32935</v>
      </c>
      <c r="E693" t="s">
        <v>34302</v>
      </c>
      <c r="F693" t="s">
        <v>63</v>
      </c>
      <c r="G693" t="s">
        <v>255</v>
      </c>
      <c r="H693" t="s">
        <v>34303</v>
      </c>
      <c r="I693" t="s">
        <v>54</v>
      </c>
      <c r="J693" t="s">
        <v>53</v>
      </c>
      <c r="K693" t="s">
        <v>1024</v>
      </c>
      <c r="L693" s="16">
        <f>VLOOKUP(B693,'Input - companies list'!B:L,11,FALSE)</f>
        <v/>
      </c>
    </row>
    <row r="694" spans="1:12">
      <c r="A694" t="s">
        <v>34304</v>
      </c>
      <c r="B694" t="s">
        <v>30010</v>
      </c>
      <c r="C694" t="s">
        <v>30011</v>
      </c>
      <c r="D694" t="s">
        <v>32935</v>
      </c>
      <c r="E694" t="s">
        <v>34305</v>
      </c>
      <c r="F694" t="s">
        <v>67</v>
      </c>
      <c r="G694" t="s">
        <v>255</v>
      </c>
      <c r="H694" t="s">
        <v>8989</v>
      </c>
      <c r="I694" t="s">
        <v>54</v>
      </c>
      <c r="J694" t="s">
        <v>53</v>
      </c>
      <c r="K694" t="s">
        <v>1024</v>
      </c>
      <c r="L694" s="16">
        <f>VLOOKUP(B694,'Input - companies list'!B:L,11,FALSE)</f>
        <v/>
      </c>
    </row>
    <row r="695" spans="1:12">
      <c r="A695" t="s">
        <v>34306</v>
      </c>
      <c r="B695" t="s">
        <v>30010</v>
      </c>
      <c r="C695" t="s">
        <v>30011</v>
      </c>
      <c r="D695" t="s">
        <v>32935</v>
      </c>
      <c r="E695" t="s">
        <v>33615</v>
      </c>
      <c r="F695" t="s">
        <v>63</v>
      </c>
      <c r="G695" t="s">
        <v>49</v>
      </c>
      <c r="H695" t="s">
        <v>1934</v>
      </c>
      <c r="I695" t="s">
        <v>54</v>
      </c>
      <c r="J695" t="s">
        <v>53</v>
      </c>
      <c r="K695" t="s">
        <v>1024</v>
      </c>
      <c r="L695" s="16">
        <f>VLOOKUP(B695,'Input - companies list'!B:L,11,FALSE)</f>
        <v/>
      </c>
    </row>
    <row r="696" spans="1:12">
      <c r="A696" t="s">
        <v>34307</v>
      </c>
      <c r="B696" t="s">
        <v>30359</v>
      </c>
      <c r="C696" t="s">
        <v>30360</v>
      </c>
      <c r="D696" t="s">
        <v>32935</v>
      </c>
      <c r="E696" t="s">
        <v>32992</v>
      </c>
      <c r="F696" t="s">
        <v>93</v>
      </c>
      <c r="G696" t="s">
        <v>49</v>
      </c>
      <c r="H696" t="s">
        <v>32940</v>
      </c>
      <c r="I696" t="s">
        <v>54</v>
      </c>
      <c r="J696" t="s">
        <v>21155</v>
      </c>
      <c r="K696" t="s">
        <v>30363</v>
      </c>
      <c r="L696" s="16">
        <f>VLOOKUP(B696,'Input - companies list'!B:L,11,FALSE)</f>
        <v/>
      </c>
    </row>
    <row r="697" spans="1:12">
      <c r="A697" t="s">
        <v>34308</v>
      </c>
      <c r="B697" t="s">
        <v>8558</v>
      </c>
      <c r="C697" t="s">
        <v>8559</v>
      </c>
      <c r="D697" t="s">
        <v>32935</v>
      </c>
      <c r="E697" t="s">
        <v>33052</v>
      </c>
      <c r="F697" t="s">
        <v>93</v>
      </c>
      <c r="G697" t="s">
        <v>438</v>
      </c>
      <c r="H697" t="s">
        <v>34309</v>
      </c>
      <c r="I697" t="s">
        <v>1631</v>
      </c>
      <c r="J697" t="s"/>
      <c r="K697" t="s">
        <v>3820</v>
      </c>
      <c r="L697" s="16">
        <f>VLOOKUP(B697,'Input - companies list'!B:L,11,FALSE)</f>
        <v/>
      </c>
    </row>
    <row r="698" spans="1:12">
      <c r="A698" t="s">
        <v>34310</v>
      </c>
      <c r="B698" t="s">
        <v>8558</v>
      </c>
      <c r="C698" t="s">
        <v>8559</v>
      </c>
      <c r="D698" t="s">
        <v>32935</v>
      </c>
      <c r="E698" t="s">
        <v>33521</v>
      </c>
      <c r="F698" t="s">
        <v>93</v>
      </c>
      <c r="G698" t="s">
        <v>49</v>
      </c>
      <c r="H698" t="s">
        <v>34311</v>
      </c>
      <c r="I698" t="s">
        <v>1631</v>
      </c>
      <c r="J698" t="s"/>
      <c r="K698" t="s">
        <v>3820</v>
      </c>
      <c r="L698" s="16">
        <f>VLOOKUP(B698,'Input - companies list'!B:L,11,FALSE)</f>
        <v/>
      </c>
    </row>
    <row r="699" spans="1:12">
      <c r="A699" t="s">
        <v>34312</v>
      </c>
      <c r="B699" t="s">
        <v>8558</v>
      </c>
      <c r="C699" t="s">
        <v>8559</v>
      </c>
      <c r="D699" t="s">
        <v>32935</v>
      </c>
      <c r="E699" t="s">
        <v>33097</v>
      </c>
      <c r="F699" t="s">
        <v>63</v>
      </c>
      <c r="G699" t="s">
        <v>49</v>
      </c>
      <c r="H699" t="s">
        <v>34313</v>
      </c>
      <c r="I699" t="s">
        <v>1631</v>
      </c>
      <c r="J699" t="s"/>
      <c r="K699" t="s">
        <v>3820</v>
      </c>
      <c r="L699" s="16">
        <f>VLOOKUP(B699,'Input - companies list'!B:L,11,FALSE)</f>
        <v/>
      </c>
    </row>
    <row r="700" spans="1:12">
      <c r="A700" t="s">
        <v>34314</v>
      </c>
      <c r="B700" t="s">
        <v>34315</v>
      </c>
      <c r="C700" t="s">
        <v>34316</v>
      </c>
      <c r="D700" t="s">
        <v>32935</v>
      </c>
      <c r="E700" t="s">
        <v>34317</v>
      </c>
      <c r="F700" t="s">
        <v>67</v>
      </c>
      <c r="G700" t="s">
        <v>5016</v>
      </c>
      <c r="H700" t="s">
        <v>900</v>
      </c>
      <c r="I700" t="s">
        <v>453</v>
      </c>
      <c r="J700" t="s"/>
      <c r="K700" t="s">
        <v>883</v>
      </c>
      <c r="L700" s="16">
        <f>VLOOKUP(B700,'Input - companies list'!B:L,11,FALSE)</f>
        <v/>
      </c>
    </row>
    <row r="701" spans="1:12">
      <c r="A701" t="s">
        <v>34318</v>
      </c>
      <c r="B701" t="s">
        <v>6828</v>
      </c>
      <c r="C701" t="s">
        <v>6829</v>
      </c>
      <c r="D701" t="s">
        <v>32935</v>
      </c>
      <c r="E701" t="s">
        <v>34319</v>
      </c>
      <c r="F701" t="s">
        <v>112</v>
      </c>
      <c r="G701" t="s">
        <v>255</v>
      </c>
      <c r="H701" t="s">
        <v>34320</v>
      </c>
      <c r="I701" t="s">
        <v>138</v>
      </c>
      <c r="J701" t="s"/>
      <c r="K701" t="s">
        <v>6832</v>
      </c>
      <c r="L701" s="16">
        <f>VLOOKUP(B701,'Input - companies list'!B:L,11,FALSE)</f>
        <v/>
      </c>
    </row>
    <row r="702" spans="1:12">
      <c r="A702" t="s">
        <v>34321</v>
      </c>
      <c r="B702" t="s">
        <v>6828</v>
      </c>
      <c r="C702" t="s">
        <v>6829</v>
      </c>
      <c r="D702" t="s">
        <v>32935</v>
      </c>
      <c r="E702" t="s">
        <v>33126</v>
      </c>
      <c r="F702" t="s">
        <v>63</v>
      </c>
      <c r="G702" t="s">
        <v>49</v>
      </c>
      <c r="H702" t="s">
        <v>34322</v>
      </c>
      <c r="I702" t="s">
        <v>138</v>
      </c>
      <c r="J702" t="s"/>
      <c r="K702" t="s">
        <v>6832</v>
      </c>
      <c r="L702" s="16">
        <f>VLOOKUP(B702,'Input - companies list'!B:L,11,FALSE)</f>
        <v/>
      </c>
    </row>
    <row r="703" spans="1:12">
      <c r="A703" t="s">
        <v>34323</v>
      </c>
      <c r="B703" t="s">
        <v>6828</v>
      </c>
      <c r="C703" t="s">
        <v>6829</v>
      </c>
      <c r="D703" t="s">
        <v>32935</v>
      </c>
      <c r="E703" t="s">
        <v>33049</v>
      </c>
      <c r="F703" t="s">
        <v>93</v>
      </c>
      <c r="G703" t="s">
        <v>98</v>
      </c>
      <c r="H703" t="s">
        <v>34324</v>
      </c>
      <c r="I703" t="s">
        <v>138</v>
      </c>
      <c r="J703" t="s"/>
      <c r="K703" t="s">
        <v>6832</v>
      </c>
      <c r="L703" s="16">
        <f>VLOOKUP(B703,'Input - companies list'!B:L,11,FALSE)</f>
        <v/>
      </c>
    </row>
    <row r="704" spans="1:12">
      <c r="A704" t="s">
        <v>34325</v>
      </c>
      <c r="B704" t="s">
        <v>6828</v>
      </c>
      <c r="C704" t="s">
        <v>6829</v>
      </c>
      <c r="D704" t="s">
        <v>32935</v>
      </c>
      <c r="E704" t="s">
        <v>34326</v>
      </c>
      <c r="F704" t="s">
        <v>63</v>
      </c>
      <c r="G704" t="s">
        <v>233</v>
      </c>
      <c r="H704" t="s">
        <v>34327</v>
      </c>
      <c r="I704" t="s">
        <v>138</v>
      </c>
      <c r="J704" t="s"/>
      <c r="K704" t="s">
        <v>6832</v>
      </c>
      <c r="L704" s="16">
        <f>VLOOKUP(B704,'Input - companies list'!B:L,11,FALSE)</f>
        <v/>
      </c>
    </row>
    <row r="705" spans="1:12">
      <c r="A705" t="s">
        <v>34328</v>
      </c>
      <c r="B705" t="s">
        <v>26399</v>
      </c>
      <c r="C705" t="s">
        <v>26400</v>
      </c>
      <c r="D705" t="s">
        <v>84</v>
      </c>
      <c r="E705" t="s">
        <v>34186</v>
      </c>
      <c r="F705" t="s">
        <v>63</v>
      </c>
      <c r="G705" t="s">
        <v>49</v>
      </c>
      <c r="H705" t="s">
        <v>32940</v>
      </c>
      <c r="I705" t="s">
        <v>354</v>
      </c>
      <c r="J705" t="s">
        <v>26404</v>
      </c>
      <c r="K705" t="s">
        <v>26403</v>
      </c>
      <c r="L705" s="16">
        <f>VLOOKUP(B705,'Input - companies list'!B:L,11,FALSE)</f>
        <v/>
      </c>
    </row>
    <row r="706" spans="1:12">
      <c r="A706" t="s">
        <v>34329</v>
      </c>
      <c r="B706" t="s">
        <v>26399</v>
      </c>
      <c r="C706" t="s">
        <v>26400</v>
      </c>
      <c r="D706" t="s">
        <v>32935</v>
      </c>
      <c r="E706" t="s">
        <v>34330</v>
      </c>
      <c r="F706" t="s">
        <v>67</v>
      </c>
      <c r="G706" t="s">
        <v>255</v>
      </c>
      <c r="H706" t="s">
        <v>26405</v>
      </c>
      <c r="I706" t="s">
        <v>354</v>
      </c>
      <c r="J706" t="s">
        <v>26404</v>
      </c>
      <c r="K706" t="s">
        <v>26403</v>
      </c>
      <c r="L706" s="16">
        <f>VLOOKUP(B706,'Input - companies list'!B:L,11,FALSE)</f>
        <v/>
      </c>
    </row>
    <row r="707" spans="1:12">
      <c r="A707" t="s">
        <v>34331</v>
      </c>
      <c r="B707" t="s">
        <v>26399</v>
      </c>
      <c r="C707" t="s">
        <v>26400</v>
      </c>
      <c r="D707" t="s">
        <v>84</v>
      </c>
      <c r="E707" t="s">
        <v>34332</v>
      </c>
      <c r="F707" t="s">
        <v>93</v>
      </c>
      <c r="G707" t="s">
        <v>98</v>
      </c>
      <c r="H707" t="s">
        <v>32940</v>
      </c>
      <c r="I707" t="s">
        <v>354</v>
      </c>
      <c r="J707" t="s">
        <v>26404</v>
      </c>
      <c r="K707" t="s">
        <v>26403</v>
      </c>
      <c r="L707" s="16">
        <f>VLOOKUP(B707,'Input - companies list'!B:L,11,FALSE)</f>
        <v/>
      </c>
    </row>
    <row r="708" spans="1:12">
      <c r="A708" t="s">
        <v>34333</v>
      </c>
      <c r="B708" t="s">
        <v>19733</v>
      </c>
      <c r="C708" t="s">
        <v>19734</v>
      </c>
      <c r="D708" t="s">
        <v>84</v>
      </c>
      <c r="E708" t="s">
        <v>33099</v>
      </c>
      <c r="F708" t="s">
        <v>63</v>
      </c>
      <c r="G708" t="s">
        <v>49</v>
      </c>
      <c r="H708" t="s">
        <v>4900</v>
      </c>
      <c r="I708" t="s">
        <v>54</v>
      </c>
      <c r="J708" t="s">
        <v>425</v>
      </c>
      <c r="K708" t="s">
        <v>6120</v>
      </c>
      <c r="L708" s="16">
        <f>VLOOKUP(B708,'Input - companies list'!B:L,11,FALSE)</f>
        <v/>
      </c>
    </row>
    <row r="709" spans="1:12">
      <c r="A709" t="s">
        <v>34334</v>
      </c>
      <c r="B709" t="s">
        <v>18382</v>
      </c>
      <c r="C709" t="s">
        <v>18383</v>
      </c>
      <c r="D709" t="s">
        <v>32935</v>
      </c>
      <c r="E709" t="s">
        <v>34335</v>
      </c>
      <c r="F709" t="s">
        <v>67</v>
      </c>
      <c r="G709" t="s">
        <v>438</v>
      </c>
      <c r="H709" t="s">
        <v>18387</v>
      </c>
      <c r="I709" t="s">
        <v>469</v>
      </c>
      <c r="J709" t="s">
        <v>18386</v>
      </c>
      <c r="K709" t="s">
        <v>18386</v>
      </c>
      <c r="L709" s="16">
        <f>VLOOKUP(B709,'Input - companies list'!B:L,11,FALSE)</f>
        <v/>
      </c>
    </row>
    <row r="710" spans="1:12">
      <c r="A710" t="s">
        <v>34336</v>
      </c>
      <c r="B710" t="s">
        <v>1491</v>
      </c>
      <c r="C710" t="s">
        <v>1492</v>
      </c>
      <c r="D710" t="s">
        <v>32935</v>
      </c>
      <c r="E710" t="s">
        <v>34337</v>
      </c>
      <c r="F710" t="s">
        <v>93</v>
      </c>
      <c r="G710" t="s">
        <v>438</v>
      </c>
      <c r="H710" t="s">
        <v>1496</v>
      </c>
      <c r="I710" t="s">
        <v>54</v>
      </c>
      <c r="J710" t="s">
        <v>1446</v>
      </c>
      <c r="K710" t="s">
        <v>1495</v>
      </c>
      <c r="L710" s="16">
        <f>VLOOKUP(B710,'Input - companies list'!B:L,11,FALSE)</f>
        <v/>
      </c>
    </row>
    <row r="711" spans="1:12">
      <c r="A711" t="s">
        <v>34338</v>
      </c>
      <c r="B711" t="s">
        <v>11073</v>
      </c>
      <c r="C711" t="s">
        <v>11074</v>
      </c>
      <c r="D711" t="s">
        <v>32935</v>
      </c>
      <c r="E711" t="s">
        <v>34339</v>
      </c>
      <c r="F711" t="s">
        <v>63</v>
      </c>
      <c r="G711" t="s">
        <v>98</v>
      </c>
      <c r="H711" t="s">
        <v>2948</v>
      </c>
      <c r="I711" t="s">
        <v>1264</v>
      </c>
      <c r="J711" t="s"/>
      <c r="K711" t="s">
        <v>1263</v>
      </c>
      <c r="L711" s="16">
        <f>VLOOKUP(B711,'Input - companies list'!B:L,11,FALSE)</f>
        <v/>
      </c>
    </row>
    <row r="712" spans="1:12">
      <c r="A712" t="s">
        <v>34340</v>
      </c>
      <c r="B712" t="s">
        <v>30391</v>
      </c>
      <c r="C712" t="s">
        <v>30392</v>
      </c>
      <c r="D712" t="s">
        <v>32935</v>
      </c>
      <c r="E712" t="s">
        <v>34341</v>
      </c>
      <c r="F712" t="s">
        <v>63</v>
      </c>
      <c r="G712" t="s">
        <v>98</v>
      </c>
      <c r="H712" t="s">
        <v>30395</v>
      </c>
      <c r="I712" t="s">
        <v>54</v>
      </c>
      <c r="J712" t="s">
        <v>1409</v>
      </c>
      <c r="K712" t="s">
        <v>12925</v>
      </c>
      <c r="L712" s="16">
        <f>VLOOKUP(B712,'Input - companies list'!B:L,11,FALSE)</f>
        <v/>
      </c>
    </row>
    <row r="713" spans="1:12">
      <c r="A713" t="s">
        <v>34342</v>
      </c>
      <c r="B713" t="s">
        <v>14775</v>
      </c>
      <c r="C713" t="s">
        <v>14776</v>
      </c>
      <c r="D713" t="s">
        <v>32935</v>
      </c>
      <c r="E713" t="s">
        <v>34126</v>
      </c>
      <c r="F713" t="s">
        <v>63</v>
      </c>
      <c r="G713" t="s">
        <v>438</v>
      </c>
      <c r="H713" t="s">
        <v>4634</v>
      </c>
      <c r="I713" t="s">
        <v>54</v>
      </c>
      <c r="J713" t="s">
        <v>53</v>
      </c>
      <c r="K713" t="s">
        <v>1725</v>
      </c>
      <c r="L713" s="16">
        <f>VLOOKUP(B713,'Input - companies list'!B:L,11,FALSE)</f>
        <v/>
      </c>
    </row>
    <row r="714" spans="1:12">
      <c r="A714" t="s">
        <v>34343</v>
      </c>
      <c r="B714" t="s">
        <v>14775</v>
      </c>
      <c r="C714" t="s">
        <v>14776</v>
      </c>
      <c r="D714" t="s">
        <v>32935</v>
      </c>
      <c r="E714" t="s">
        <v>34344</v>
      </c>
      <c r="F714" t="s">
        <v>93</v>
      </c>
      <c r="G714" t="s">
        <v>255</v>
      </c>
      <c r="H714" t="s">
        <v>32940</v>
      </c>
      <c r="I714" t="s">
        <v>54</v>
      </c>
      <c r="J714" t="s">
        <v>53</v>
      </c>
      <c r="K714" t="s">
        <v>1725</v>
      </c>
      <c r="L714" s="16">
        <f>VLOOKUP(B714,'Input - companies list'!B:L,11,FALSE)</f>
        <v/>
      </c>
    </row>
    <row r="715" spans="1:12">
      <c r="A715" t="s">
        <v>34345</v>
      </c>
      <c r="B715" t="s">
        <v>6308</v>
      </c>
      <c r="C715" t="s">
        <v>6309</v>
      </c>
      <c r="D715" t="s">
        <v>32935</v>
      </c>
      <c r="E715" t="s">
        <v>34346</v>
      </c>
      <c r="F715" t="s">
        <v>67</v>
      </c>
      <c r="G715" t="s">
        <v>438</v>
      </c>
      <c r="H715" t="s">
        <v>32940</v>
      </c>
      <c r="I715" t="s">
        <v>54</v>
      </c>
      <c r="J715" t="s">
        <v>99</v>
      </c>
      <c r="K715" t="s">
        <v>6312</v>
      </c>
      <c r="L715" s="16">
        <f>VLOOKUP(B715,'Input - companies list'!B:L,11,FALSE)</f>
        <v/>
      </c>
    </row>
    <row r="716" spans="1:12">
      <c r="A716" t="s">
        <v>34347</v>
      </c>
      <c r="B716" t="s">
        <v>29536</v>
      </c>
      <c r="C716" t="s">
        <v>29537</v>
      </c>
      <c r="D716" t="s">
        <v>32935</v>
      </c>
      <c r="E716" t="s">
        <v>33172</v>
      </c>
      <c r="F716" t="s">
        <v>63</v>
      </c>
      <c r="G716" t="s">
        <v>438</v>
      </c>
      <c r="H716" t="s">
        <v>29541</v>
      </c>
      <c r="I716" t="s">
        <v>3343</v>
      </c>
      <c r="J716" t="s"/>
      <c r="K716" t="s">
        <v>29540</v>
      </c>
      <c r="L716" s="16">
        <f>VLOOKUP(B716,'Input - companies list'!B:L,11,FALSE)</f>
        <v/>
      </c>
    </row>
    <row r="717" spans="1:12">
      <c r="A717" t="s">
        <v>34348</v>
      </c>
      <c r="B717" t="s">
        <v>1300</v>
      </c>
      <c r="C717" t="s">
        <v>1301</v>
      </c>
      <c r="D717" t="s">
        <v>32935</v>
      </c>
      <c r="E717" t="s">
        <v>34349</v>
      </c>
      <c r="F717" t="s">
        <v>67</v>
      </c>
      <c r="G717" t="s">
        <v>98</v>
      </c>
      <c r="H717" t="s">
        <v>1306</v>
      </c>
      <c r="I717" t="s">
        <v>54</v>
      </c>
      <c r="J717" t="s">
        <v>440</v>
      </c>
      <c r="K717" t="s">
        <v>1304</v>
      </c>
      <c r="L717" s="16">
        <f>VLOOKUP(B717,'Input - companies list'!B:L,11,FALSE)</f>
        <v/>
      </c>
    </row>
    <row r="718" spans="1:12">
      <c r="A718" t="s">
        <v>34350</v>
      </c>
      <c r="B718" t="s">
        <v>30327</v>
      </c>
      <c r="C718" t="s">
        <v>30328</v>
      </c>
      <c r="D718" t="s">
        <v>32935</v>
      </c>
      <c r="E718" t="s">
        <v>34351</v>
      </c>
      <c r="F718" t="s">
        <v>93</v>
      </c>
      <c r="G718" t="s">
        <v>5016</v>
      </c>
      <c r="H718" t="s">
        <v>34352</v>
      </c>
      <c r="I718" t="s">
        <v>54</v>
      </c>
      <c r="J718" t="s">
        <v>7251</v>
      </c>
      <c r="K718" t="s">
        <v>7250</v>
      </c>
      <c r="L718" s="16">
        <f>VLOOKUP(B718,'Input - companies list'!B:L,11,FALSE)</f>
        <v/>
      </c>
    </row>
    <row r="719" spans="1:12">
      <c r="A719" t="s">
        <v>34353</v>
      </c>
      <c r="B719" t="s">
        <v>30327</v>
      </c>
      <c r="C719" t="s">
        <v>30328</v>
      </c>
      <c r="D719" t="s">
        <v>32935</v>
      </c>
      <c r="E719" t="s">
        <v>34354</v>
      </c>
      <c r="F719" t="s">
        <v>112</v>
      </c>
      <c r="G719" t="s">
        <v>255</v>
      </c>
      <c r="H719" t="s">
        <v>529</v>
      </c>
      <c r="I719" t="s">
        <v>54</v>
      </c>
      <c r="J719" t="s">
        <v>7251</v>
      </c>
      <c r="K719" t="s">
        <v>7250</v>
      </c>
      <c r="L719" s="16">
        <f>VLOOKUP(B719,'Input - companies list'!B:L,11,FALSE)</f>
        <v/>
      </c>
    </row>
    <row r="720" spans="1:12">
      <c r="A720" t="s">
        <v>34355</v>
      </c>
      <c r="B720" t="s">
        <v>30327</v>
      </c>
      <c r="C720" t="s">
        <v>30328</v>
      </c>
      <c r="D720" t="s">
        <v>32935</v>
      </c>
      <c r="E720" t="s">
        <v>33942</v>
      </c>
      <c r="F720" t="s">
        <v>93</v>
      </c>
      <c r="G720" t="s">
        <v>438</v>
      </c>
      <c r="H720" t="s">
        <v>3225</v>
      </c>
      <c r="I720" t="s">
        <v>54</v>
      </c>
      <c r="J720" t="s">
        <v>7251</v>
      </c>
      <c r="K720" t="s">
        <v>7250</v>
      </c>
      <c r="L720" s="16">
        <f>VLOOKUP(B720,'Input - companies list'!B:L,11,FALSE)</f>
        <v/>
      </c>
    </row>
    <row r="721" spans="1:12">
      <c r="A721" t="s">
        <v>34356</v>
      </c>
      <c r="B721" t="s">
        <v>30327</v>
      </c>
      <c r="C721" t="s">
        <v>30328</v>
      </c>
      <c r="D721" t="s">
        <v>32935</v>
      </c>
      <c r="E721" t="s">
        <v>33393</v>
      </c>
      <c r="F721" t="s">
        <v>112</v>
      </c>
      <c r="G721" t="s">
        <v>49</v>
      </c>
      <c r="H721" t="s">
        <v>1521</v>
      </c>
      <c r="I721" t="s">
        <v>54</v>
      </c>
      <c r="J721" t="s">
        <v>7251</v>
      </c>
      <c r="K721" t="s">
        <v>7250</v>
      </c>
      <c r="L721" s="16">
        <f>VLOOKUP(B721,'Input - companies list'!B:L,11,FALSE)</f>
        <v/>
      </c>
    </row>
    <row r="722" spans="1:12">
      <c r="A722" t="s">
        <v>34357</v>
      </c>
      <c r="B722" t="s">
        <v>30327</v>
      </c>
      <c r="C722" t="s">
        <v>30328</v>
      </c>
      <c r="D722" t="s">
        <v>32935</v>
      </c>
      <c r="E722" t="s">
        <v>33548</v>
      </c>
      <c r="F722" t="s">
        <v>112</v>
      </c>
      <c r="G722" t="s">
        <v>98</v>
      </c>
      <c r="H722" t="s">
        <v>1675</v>
      </c>
      <c r="I722" t="s">
        <v>54</v>
      </c>
      <c r="J722" t="s">
        <v>7251</v>
      </c>
      <c r="K722" t="s">
        <v>7250</v>
      </c>
      <c r="L722" s="16">
        <f>VLOOKUP(B722,'Input - companies list'!B:L,11,FALSE)</f>
        <v/>
      </c>
    </row>
    <row r="723" spans="1:12">
      <c r="A723" t="s">
        <v>34358</v>
      </c>
      <c r="B723" t="s">
        <v>18245</v>
      </c>
      <c r="C723" t="s">
        <v>18246</v>
      </c>
      <c r="D723" t="s">
        <v>84</v>
      </c>
      <c r="E723" t="s">
        <v>34359</v>
      </c>
      <c r="F723" t="s">
        <v>93</v>
      </c>
      <c r="G723" t="s">
        <v>255</v>
      </c>
      <c r="H723" t="s">
        <v>32940</v>
      </c>
      <c r="I723" t="s">
        <v>4044</v>
      </c>
      <c r="J723" t="s">
        <v>4043</v>
      </c>
      <c r="K723" t="s">
        <v>13714</v>
      </c>
      <c r="L723" s="16">
        <f>VLOOKUP(B723,'Input - companies list'!B:L,11,FALSE)</f>
        <v/>
      </c>
    </row>
    <row r="724" spans="1:12">
      <c r="A724" t="s">
        <v>34360</v>
      </c>
      <c r="B724" t="s">
        <v>11486</v>
      </c>
      <c r="C724" t="s">
        <v>11487</v>
      </c>
      <c r="D724" t="s">
        <v>32935</v>
      </c>
      <c r="E724" t="s">
        <v>34361</v>
      </c>
      <c r="F724" t="s">
        <v>112</v>
      </c>
      <c r="G724" t="s">
        <v>438</v>
      </c>
      <c r="H724" t="s">
        <v>34362</v>
      </c>
      <c r="I724" t="s">
        <v>54</v>
      </c>
      <c r="J724" t="s">
        <v>53</v>
      </c>
      <c r="K724" t="s">
        <v>11490</v>
      </c>
      <c r="L724" s="16">
        <f>VLOOKUP(B724,'Input - companies list'!B:L,11,FALSE)</f>
        <v/>
      </c>
    </row>
    <row r="725" spans="1:12">
      <c r="A725" t="s">
        <v>34363</v>
      </c>
      <c r="B725" t="s">
        <v>11486</v>
      </c>
      <c r="C725" t="s">
        <v>11487</v>
      </c>
      <c r="D725" t="s">
        <v>32935</v>
      </c>
      <c r="E725" t="s">
        <v>32959</v>
      </c>
      <c r="F725" t="s">
        <v>63</v>
      </c>
      <c r="G725" t="s">
        <v>49</v>
      </c>
      <c r="H725" t="s">
        <v>34364</v>
      </c>
      <c r="I725" t="s">
        <v>54</v>
      </c>
      <c r="J725" t="s">
        <v>53</v>
      </c>
      <c r="K725" t="s">
        <v>11490</v>
      </c>
      <c r="L725" s="16">
        <f>VLOOKUP(B725,'Input - companies list'!B:L,11,FALSE)</f>
        <v/>
      </c>
    </row>
    <row r="726" spans="1:12">
      <c r="A726" t="s">
        <v>34365</v>
      </c>
      <c r="B726" t="s">
        <v>11486</v>
      </c>
      <c r="C726" t="s">
        <v>11487</v>
      </c>
      <c r="D726" t="s">
        <v>32935</v>
      </c>
      <c r="E726" t="s">
        <v>34366</v>
      </c>
      <c r="F726" t="s">
        <v>93</v>
      </c>
      <c r="G726" t="s">
        <v>438</v>
      </c>
      <c r="H726" t="s">
        <v>34367</v>
      </c>
      <c r="I726" t="s">
        <v>54</v>
      </c>
      <c r="J726" t="s">
        <v>53</v>
      </c>
      <c r="K726" t="s">
        <v>11490</v>
      </c>
      <c r="L726" s="16">
        <f>VLOOKUP(B726,'Input - companies list'!B:L,11,FALSE)</f>
        <v/>
      </c>
    </row>
    <row r="727" spans="1:12">
      <c r="A727" t="s">
        <v>34368</v>
      </c>
      <c r="B727" t="s">
        <v>11486</v>
      </c>
      <c r="C727" t="s">
        <v>11487</v>
      </c>
      <c r="D727" t="s">
        <v>32935</v>
      </c>
      <c r="E727" t="s">
        <v>33448</v>
      </c>
      <c r="F727" t="s">
        <v>112</v>
      </c>
      <c r="G727" t="s">
        <v>438</v>
      </c>
      <c r="H727" t="s">
        <v>32940</v>
      </c>
      <c r="I727" t="s">
        <v>54</v>
      </c>
      <c r="J727" t="s">
        <v>53</v>
      </c>
      <c r="K727" t="s">
        <v>11490</v>
      </c>
      <c r="L727" s="16">
        <f>VLOOKUP(B727,'Input - companies list'!B:L,11,FALSE)</f>
        <v/>
      </c>
    </row>
    <row r="728" spans="1:12">
      <c r="A728" t="s">
        <v>34369</v>
      </c>
      <c r="B728" t="s">
        <v>11486</v>
      </c>
      <c r="C728" t="s">
        <v>11487</v>
      </c>
      <c r="D728" t="s">
        <v>32935</v>
      </c>
      <c r="E728" t="s">
        <v>33097</v>
      </c>
      <c r="F728" t="s">
        <v>63</v>
      </c>
      <c r="G728" t="s">
        <v>49</v>
      </c>
      <c r="H728" t="s">
        <v>3043</v>
      </c>
      <c r="I728" t="s">
        <v>54</v>
      </c>
      <c r="J728" t="s">
        <v>53</v>
      </c>
      <c r="K728" t="s">
        <v>11490</v>
      </c>
      <c r="L728" s="16">
        <f>VLOOKUP(B728,'Input - companies list'!B:L,11,FALSE)</f>
        <v/>
      </c>
    </row>
    <row r="729" spans="1:12">
      <c r="A729" t="s">
        <v>34370</v>
      </c>
      <c r="B729" t="s">
        <v>11486</v>
      </c>
      <c r="C729" t="s">
        <v>11487</v>
      </c>
      <c r="D729" t="s">
        <v>32935</v>
      </c>
      <c r="E729" t="s">
        <v>33635</v>
      </c>
      <c r="F729" t="s">
        <v>112</v>
      </c>
      <c r="G729" t="s">
        <v>438</v>
      </c>
      <c r="H729" t="s">
        <v>34371</v>
      </c>
      <c r="I729" t="s">
        <v>54</v>
      </c>
      <c r="J729" t="s">
        <v>53</v>
      </c>
      <c r="K729" t="s">
        <v>11490</v>
      </c>
      <c r="L729" s="16">
        <f>VLOOKUP(B729,'Input - companies list'!B:L,11,FALSE)</f>
        <v/>
      </c>
    </row>
    <row r="730" spans="1:12">
      <c r="A730" t="s">
        <v>34372</v>
      </c>
      <c r="B730" t="s">
        <v>9307</v>
      </c>
      <c r="C730" t="s">
        <v>9308</v>
      </c>
      <c r="D730" t="s">
        <v>32935</v>
      </c>
      <c r="E730" t="s">
        <v>33521</v>
      </c>
      <c r="F730" t="s">
        <v>93</v>
      </c>
      <c r="G730" t="s">
        <v>49</v>
      </c>
      <c r="H730" t="s">
        <v>34373</v>
      </c>
      <c r="I730" t="s">
        <v>54</v>
      </c>
      <c r="J730" t="s">
        <v>53</v>
      </c>
      <c r="K730" t="s">
        <v>6358</v>
      </c>
      <c r="L730" s="16">
        <f>VLOOKUP(B730,'Input - companies list'!B:L,11,FALSE)</f>
        <v/>
      </c>
    </row>
    <row r="731" spans="1:12">
      <c r="A731" t="s">
        <v>34374</v>
      </c>
      <c r="B731" t="s">
        <v>9307</v>
      </c>
      <c r="C731" t="s">
        <v>9308</v>
      </c>
      <c r="D731" t="s">
        <v>32935</v>
      </c>
      <c r="E731" t="s">
        <v>34375</v>
      </c>
      <c r="F731" t="s">
        <v>67</v>
      </c>
      <c r="G731" t="s">
        <v>49</v>
      </c>
      <c r="H731" t="s">
        <v>1026</v>
      </c>
      <c r="I731" t="s">
        <v>54</v>
      </c>
      <c r="J731" t="s">
        <v>53</v>
      </c>
      <c r="K731" t="s">
        <v>6358</v>
      </c>
      <c r="L731" s="16">
        <f>VLOOKUP(B731,'Input - companies list'!B:L,11,FALSE)</f>
        <v/>
      </c>
    </row>
    <row r="732" spans="1:12">
      <c r="A732" t="s">
        <v>34376</v>
      </c>
      <c r="B732" t="s">
        <v>9307</v>
      </c>
      <c r="C732" t="s">
        <v>9308</v>
      </c>
      <c r="D732" t="s">
        <v>32935</v>
      </c>
      <c r="E732" t="s">
        <v>34377</v>
      </c>
      <c r="F732" t="s">
        <v>112</v>
      </c>
      <c r="G732" t="s">
        <v>98</v>
      </c>
      <c r="H732" t="s">
        <v>529</v>
      </c>
      <c r="I732" t="s">
        <v>54</v>
      </c>
      <c r="J732" t="s">
        <v>53</v>
      </c>
      <c r="K732" t="s">
        <v>6358</v>
      </c>
      <c r="L732" s="16">
        <f>VLOOKUP(B732,'Input - companies list'!B:L,11,FALSE)</f>
        <v/>
      </c>
    </row>
    <row r="733" spans="1:12">
      <c r="A733" t="s">
        <v>34378</v>
      </c>
      <c r="B733" t="s">
        <v>9307</v>
      </c>
      <c r="C733" t="s">
        <v>9308</v>
      </c>
      <c r="D733" t="s">
        <v>32935</v>
      </c>
      <c r="E733" t="s">
        <v>33223</v>
      </c>
      <c r="F733" t="s">
        <v>93</v>
      </c>
      <c r="G733" t="s">
        <v>438</v>
      </c>
      <c r="H733" t="s">
        <v>847</v>
      </c>
      <c r="I733" t="s">
        <v>54</v>
      </c>
      <c r="J733" t="s">
        <v>53</v>
      </c>
      <c r="K733" t="s">
        <v>6358</v>
      </c>
      <c r="L733" s="16">
        <f>VLOOKUP(B733,'Input - companies list'!B:L,11,FALSE)</f>
        <v/>
      </c>
    </row>
    <row r="734" spans="1:12">
      <c r="A734" t="s">
        <v>34379</v>
      </c>
      <c r="B734" t="s">
        <v>8673</v>
      </c>
      <c r="C734" t="s">
        <v>8674</v>
      </c>
      <c r="D734" t="s">
        <v>32935</v>
      </c>
      <c r="E734" t="s">
        <v>34285</v>
      </c>
      <c r="F734" t="s">
        <v>112</v>
      </c>
      <c r="G734" t="s">
        <v>438</v>
      </c>
      <c r="H734" t="s">
        <v>529</v>
      </c>
      <c r="I734" t="s">
        <v>54</v>
      </c>
      <c r="J734" t="s">
        <v>1293</v>
      </c>
      <c r="K734" t="s">
        <v>2741</v>
      </c>
      <c r="L734" s="16">
        <f>VLOOKUP(B734,'Input - companies list'!B:L,11,FALSE)</f>
        <v/>
      </c>
    </row>
    <row r="735" spans="1:12">
      <c r="A735" t="s">
        <v>34380</v>
      </c>
      <c r="B735" t="s">
        <v>21526</v>
      </c>
      <c r="C735" t="s">
        <v>21527</v>
      </c>
      <c r="D735" t="s">
        <v>32935</v>
      </c>
      <c r="E735" t="s">
        <v>33569</v>
      </c>
      <c r="F735" t="s">
        <v>112</v>
      </c>
      <c r="G735" t="s">
        <v>98</v>
      </c>
      <c r="H735" t="s">
        <v>21531</v>
      </c>
      <c r="I735" t="s">
        <v>354</v>
      </c>
      <c r="J735" t="s">
        <v>12973</v>
      </c>
      <c r="K735" t="s">
        <v>21530</v>
      </c>
      <c r="L735" s="16">
        <f>VLOOKUP(B735,'Input - companies list'!B:L,11,FALSE)</f>
        <v/>
      </c>
    </row>
    <row r="736" spans="1:12">
      <c r="A736" t="s">
        <v>34381</v>
      </c>
      <c r="B736" t="s">
        <v>26199</v>
      </c>
      <c r="C736" t="s">
        <v>26200</v>
      </c>
      <c r="D736" t="s">
        <v>32935</v>
      </c>
      <c r="E736" t="s">
        <v>34339</v>
      </c>
      <c r="F736" t="s">
        <v>63</v>
      </c>
      <c r="G736" t="s">
        <v>98</v>
      </c>
      <c r="H736" t="s">
        <v>26203</v>
      </c>
      <c r="I736" t="s">
        <v>1631</v>
      </c>
      <c r="J736" t="s"/>
      <c r="K736" t="s">
        <v>3820</v>
      </c>
      <c r="L736" s="16">
        <f>VLOOKUP(B736,'Input - companies list'!B:L,11,FALSE)</f>
        <v/>
      </c>
    </row>
    <row r="737" spans="1:12">
      <c r="A737" t="s">
        <v>34382</v>
      </c>
      <c r="B737" t="s">
        <v>30902</v>
      </c>
      <c r="C737" t="s">
        <v>30903</v>
      </c>
      <c r="D737" t="s">
        <v>32935</v>
      </c>
      <c r="E737" t="s">
        <v>33546</v>
      </c>
      <c r="F737" t="s">
        <v>112</v>
      </c>
      <c r="G737" t="s">
        <v>438</v>
      </c>
      <c r="H737" t="s">
        <v>900</v>
      </c>
      <c r="I737" t="s">
        <v>453</v>
      </c>
      <c r="J737" t="s"/>
      <c r="K737" t="s">
        <v>1193</v>
      </c>
      <c r="L737" s="16">
        <f>VLOOKUP(B737,'Input - companies list'!B:L,11,FALSE)</f>
        <v/>
      </c>
    </row>
    <row r="738" spans="1:12">
      <c r="A738" t="s">
        <v>34383</v>
      </c>
      <c r="B738" t="s">
        <v>30902</v>
      </c>
      <c r="C738" t="s">
        <v>30903</v>
      </c>
      <c r="D738" t="s">
        <v>32935</v>
      </c>
      <c r="E738" t="s">
        <v>34384</v>
      </c>
      <c r="F738" t="s">
        <v>112</v>
      </c>
      <c r="G738" t="s">
        <v>5016</v>
      </c>
      <c r="H738" t="s">
        <v>32940</v>
      </c>
      <c r="I738" t="s">
        <v>453</v>
      </c>
      <c r="J738" t="s"/>
      <c r="K738" t="s">
        <v>1193</v>
      </c>
      <c r="L738" s="16">
        <f>VLOOKUP(B738,'Input - companies list'!B:L,11,FALSE)</f>
        <v/>
      </c>
    </row>
    <row r="739" spans="1:12">
      <c r="A739" t="s">
        <v>34385</v>
      </c>
      <c r="B739" t="s">
        <v>10314</v>
      </c>
      <c r="C739" t="s">
        <v>10315</v>
      </c>
      <c r="D739" t="s">
        <v>84</v>
      </c>
      <c r="E739" t="s">
        <v>33786</v>
      </c>
      <c r="F739" t="s">
        <v>93</v>
      </c>
      <c r="G739" t="s">
        <v>98</v>
      </c>
      <c r="H739" t="s">
        <v>32940</v>
      </c>
      <c r="I739" t="s">
        <v>4434</v>
      </c>
      <c r="J739" t="s">
        <v>10319</v>
      </c>
      <c r="K739" t="s">
        <v>10318</v>
      </c>
      <c r="L739" s="16">
        <f>VLOOKUP(B739,'Input - companies list'!B:L,11,FALSE)</f>
        <v/>
      </c>
    </row>
    <row r="740" spans="1:12">
      <c r="A740" t="s">
        <v>34386</v>
      </c>
      <c r="B740" t="s">
        <v>29495</v>
      </c>
      <c r="C740" t="s">
        <v>29496</v>
      </c>
      <c r="D740" t="s">
        <v>32935</v>
      </c>
      <c r="E740" t="s">
        <v>33974</v>
      </c>
      <c r="F740" t="s">
        <v>63</v>
      </c>
      <c r="G740" t="s">
        <v>49</v>
      </c>
      <c r="H740" t="s">
        <v>32940</v>
      </c>
      <c r="I740" t="s">
        <v>54</v>
      </c>
      <c r="J740" t="s">
        <v>53</v>
      </c>
      <c r="K740" t="s">
        <v>1024</v>
      </c>
      <c r="L740" s="16">
        <f>VLOOKUP(B740,'Input - companies list'!B:L,11,FALSE)</f>
        <v/>
      </c>
    </row>
    <row r="741" spans="1:12">
      <c r="A741" t="s">
        <v>34387</v>
      </c>
      <c r="B741" t="s">
        <v>29495</v>
      </c>
      <c r="C741" t="s">
        <v>29496</v>
      </c>
      <c r="D741" t="s">
        <v>32935</v>
      </c>
      <c r="E741" t="s">
        <v>33431</v>
      </c>
      <c r="F741" t="s">
        <v>63</v>
      </c>
      <c r="G741" t="s">
        <v>438</v>
      </c>
      <c r="H741" t="s">
        <v>6602</v>
      </c>
      <c r="I741" t="s">
        <v>54</v>
      </c>
      <c r="J741" t="s">
        <v>53</v>
      </c>
      <c r="K741" t="s">
        <v>1024</v>
      </c>
      <c r="L741" s="16">
        <f>VLOOKUP(B741,'Input - companies list'!B:L,11,FALSE)</f>
        <v/>
      </c>
    </row>
    <row r="742" spans="1:12">
      <c r="A742" t="s">
        <v>34388</v>
      </c>
      <c r="B742" t="s">
        <v>18844</v>
      </c>
      <c r="C742" t="s">
        <v>18845</v>
      </c>
      <c r="D742" t="s">
        <v>32935</v>
      </c>
      <c r="E742" t="s">
        <v>34389</v>
      </c>
      <c r="F742" t="s">
        <v>93</v>
      </c>
      <c r="G742" t="s">
        <v>49</v>
      </c>
      <c r="H742" t="s">
        <v>16661</v>
      </c>
      <c r="I742" t="s">
        <v>54</v>
      </c>
      <c r="J742" t="s">
        <v>53</v>
      </c>
      <c r="K742" t="s">
        <v>1024</v>
      </c>
      <c r="L742" s="16">
        <f>VLOOKUP(B742,'Input - companies list'!B:L,11,FALSE)</f>
        <v/>
      </c>
    </row>
    <row r="743" spans="1:12">
      <c r="A743" t="s">
        <v>34390</v>
      </c>
      <c r="B743" t="s">
        <v>20413</v>
      </c>
      <c r="C743" t="s">
        <v>20414</v>
      </c>
      <c r="D743" t="s">
        <v>32935</v>
      </c>
      <c r="E743" t="s">
        <v>34391</v>
      </c>
      <c r="F743" t="s">
        <v>63</v>
      </c>
      <c r="G743" t="s">
        <v>255</v>
      </c>
      <c r="H743" t="s">
        <v>34392</v>
      </c>
      <c r="I743" t="s">
        <v>188</v>
      </c>
      <c r="J743" t="s">
        <v>3939</v>
      </c>
      <c r="K743" t="s">
        <v>3938</v>
      </c>
      <c r="L743" s="16">
        <f>VLOOKUP(B743,'Input - companies list'!B:L,11,FALSE)</f>
        <v/>
      </c>
    </row>
    <row r="744" spans="1:12">
      <c r="A744" t="s">
        <v>34393</v>
      </c>
      <c r="B744" t="s">
        <v>20413</v>
      </c>
      <c r="C744" t="s">
        <v>20414</v>
      </c>
      <c r="D744" t="s">
        <v>32935</v>
      </c>
      <c r="E744" t="s">
        <v>34394</v>
      </c>
      <c r="F744" t="s">
        <v>93</v>
      </c>
      <c r="G744" t="s">
        <v>49</v>
      </c>
      <c r="H744" t="s">
        <v>34395</v>
      </c>
      <c r="I744" t="s">
        <v>188</v>
      </c>
      <c r="J744" t="s">
        <v>3939</v>
      </c>
      <c r="K744" t="s">
        <v>3938</v>
      </c>
      <c r="L744" s="16">
        <f>VLOOKUP(B744,'Input - companies list'!B:L,11,FALSE)</f>
        <v/>
      </c>
    </row>
    <row r="745" spans="1:12">
      <c r="A745" t="s">
        <v>34396</v>
      </c>
      <c r="B745" t="s">
        <v>20413</v>
      </c>
      <c r="C745" t="s">
        <v>20414</v>
      </c>
      <c r="D745" t="s">
        <v>32935</v>
      </c>
      <c r="E745" t="s">
        <v>34397</v>
      </c>
      <c r="F745" t="s">
        <v>67</v>
      </c>
      <c r="G745" t="s">
        <v>98</v>
      </c>
      <c r="H745" t="s">
        <v>34398</v>
      </c>
      <c r="I745" t="s">
        <v>188</v>
      </c>
      <c r="J745" t="s">
        <v>3939</v>
      </c>
      <c r="K745" t="s">
        <v>3938</v>
      </c>
      <c r="L745" s="16">
        <f>VLOOKUP(B745,'Input - companies list'!B:L,11,FALSE)</f>
        <v/>
      </c>
    </row>
    <row r="746" spans="1:12">
      <c r="A746" t="s">
        <v>34399</v>
      </c>
      <c r="B746" t="s">
        <v>21852</v>
      </c>
      <c r="C746" t="s">
        <v>21853</v>
      </c>
      <c r="D746" t="s">
        <v>84</v>
      </c>
      <c r="E746" t="s">
        <v>34198</v>
      </c>
      <c r="F746" t="s">
        <v>67</v>
      </c>
      <c r="G746" t="s">
        <v>98</v>
      </c>
      <c r="H746" t="s">
        <v>32940</v>
      </c>
      <c r="I746" t="s">
        <v>138</v>
      </c>
      <c r="J746" t="s">
        <v>5818</v>
      </c>
      <c r="K746" t="s">
        <v>16766</v>
      </c>
      <c r="L746" s="16">
        <f>VLOOKUP(B746,'Input - companies list'!B:L,11,FALSE)</f>
        <v/>
      </c>
    </row>
    <row r="747" spans="1:12">
      <c r="A747" t="s">
        <v>34400</v>
      </c>
      <c r="B747" t="s">
        <v>20872</v>
      </c>
      <c r="C747" t="s">
        <v>20873</v>
      </c>
      <c r="D747" t="s">
        <v>32935</v>
      </c>
      <c r="E747" t="s">
        <v>34401</v>
      </c>
      <c r="F747" t="s">
        <v>67</v>
      </c>
      <c r="G747" t="s">
        <v>255</v>
      </c>
      <c r="H747" t="s">
        <v>32940</v>
      </c>
      <c r="I747" t="s">
        <v>54</v>
      </c>
      <c r="J747" t="s">
        <v>53</v>
      </c>
      <c r="K747" t="s">
        <v>1024</v>
      </c>
      <c r="L747" s="16">
        <f>VLOOKUP(B747,'Input - companies list'!B:L,11,FALSE)</f>
        <v/>
      </c>
    </row>
    <row r="748" spans="1:12">
      <c r="A748" t="s">
        <v>34402</v>
      </c>
      <c r="B748" t="s">
        <v>20872</v>
      </c>
      <c r="C748" t="s">
        <v>20873</v>
      </c>
      <c r="D748" t="s">
        <v>32935</v>
      </c>
      <c r="E748" t="s">
        <v>34403</v>
      </c>
      <c r="F748" t="s">
        <v>63</v>
      </c>
      <c r="G748" t="s">
        <v>98</v>
      </c>
      <c r="H748" t="s">
        <v>32940</v>
      </c>
      <c r="I748" t="s">
        <v>54</v>
      </c>
      <c r="J748" t="s">
        <v>53</v>
      </c>
      <c r="K748" t="s">
        <v>1024</v>
      </c>
      <c r="L748" s="16">
        <f>VLOOKUP(B748,'Input - companies list'!B:L,11,FALSE)</f>
        <v/>
      </c>
    </row>
    <row r="749" spans="1:12">
      <c r="A749" t="s">
        <v>34404</v>
      </c>
      <c r="B749" t="s">
        <v>20872</v>
      </c>
      <c r="C749" t="s">
        <v>20873</v>
      </c>
      <c r="D749" t="s">
        <v>32935</v>
      </c>
      <c r="E749" t="s">
        <v>33991</v>
      </c>
      <c r="F749" t="s">
        <v>93</v>
      </c>
      <c r="G749" t="s">
        <v>255</v>
      </c>
      <c r="H749" t="s">
        <v>16362</v>
      </c>
      <c r="I749" t="s">
        <v>54</v>
      </c>
      <c r="J749" t="s">
        <v>53</v>
      </c>
      <c r="K749" t="s">
        <v>1024</v>
      </c>
      <c r="L749" s="16">
        <f>VLOOKUP(B749,'Input - companies list'!B:L,11,FALSE)</f>
        <v/>
      </c>
    </row>
    <row r="750" spans="1:12">
      <c r="A750" t="s">
        <v>34405</v>
      </c>
      <c r="B750" t="s">
        <v>20872</v>
      </c>
      <c r="C750" t="s">
        <v>20873</v>
      </c>
      <c r="D750" t="s">
        <v>32935</v>
      </c>
      <c r="E750" t="s">
        <v>34406</v>
      </c>
      <c r="F750" t="s">
        <v>63</v>
      </c>
      <c r="G750" t="s">
        <v>233</v>
      </c>
      <c r="H750" t="s">
        <v>1026</v>
      </c>
      <c r="I750" t="s">
        <v>54</v>
      </c>
      <c r="J750" t="s">
        <v>53</v>
      </c>
      <c r="K750" t="s">
        <v>1024</v>
      </c>
      <c r="L750" s="16">
        <f>VLOOKUP(B750,'Input - companies list'!B:L,11,FALSE)</f>
        <v/>
      </c>
    </row>
    <row r="751" spans="1:12">
      <c r="A751" t="s">
        <v>34407</v>
      </c>
      <c r="B751" t="s">
        <v>20872</v>
      </c>
      <c r="C751" t="s">
        <v>20873</v>
      </c>
      <c r="D751" t="s">
        <v>32935</v>
      </c>
      <c r="E751" t="s">
        <v>33883</v>
      </c>
      <c r="F751" t="s">
        <v>112</v>
      </c>
      <c r="G751" t="s">
        <v>5016</v>
      </c>
      <c r="H751" t="s">
        <v>32940</v>
      </c>
      <c r="I751" t="s">
        <v>54</v>
      </c>
      <c r="J751" t="s">
        <v>53</v>
      </c>
      <c r="K751" t="s">
        <v>1024</v>
      </c>
      <c r="L751" s="16">
        <f>VLOOKUP(B751,'Input - companies list'!B:L,11,FALSE)</f>
        <v/>
      </c>
    </row>
    <row r="752" spans="1:12">
      <c r="A752" t="s">
        <v>34408</v>
      </c>
      <c r="B752" t="s">
        <v>20872</v>
      </c>
      <c r="C752" t="s">
        <v>20873</v>
      </c>
      <c r="D752" t="s">
        <v>32935</v>
      </c>
      <c r="E752" t="s">
        <v>34377</v>
      </c>
      <c r="F752" t="s">
        <v>112</v>
      </c>
      <c r="G752" t="s">
        <v>98</v>
      </c>
      <c r="H752" t="s">
        <v>18616</v>
      </c>
      <c r="I752" t="s">
        <v>54</v>
      </c>
      <c r="J752" t="s">
        <v>53</v>
      </c>
      <c r="K752" t="s">
        <v>1024</v>
      </c>
      <c r="L752" s="16">
        <f>VLOOKUP(B752,'Input - companies list'!B:L,11,FALSE)</f>
        <v/>
      </c>
    </row>
    <row r="753" spans="1:12">
      <c r="A753" t="s">
        <v>34409</v>
      </c>
      <c r="B753" t="s">
        <v>20872</v>
      </c>
      <c r="C753" t="s">
        <v>20873</v>
      </c>
      <c r="D753" t="s">
        <v>32935</v>
      </c>
      <c r="E753" t="s">
        <v>34410</v>
      </c>
      <c r="F753" t="s">
        <v>93</v>
      </c>
      <c r="G753" t="s">
        <v>49</v>
      </c>
      <c r="H753" t="s">
        <v>32940</v>
      </c>
      <c r="I753" t="s">
        <v>54</v>
      </c>
      <c r="J753" t="s">
        <v>53</v>
      </c>
      <c r="K753" t="s">
        <v>1024</v>
      </c>
      <c r="L753" s="16">
        <f>VLOOKUP(B753,'Input - companies list'!B:L,11,FALSE)</f>
        <v/>
      </c>
    </row>
    <row r="754" spans="1:12">
      <c r="A754" t="s">
        <v>34411</v>
      </c>
      <c r="B754" t="s">
        <v>20872</v>
      </c>
      <c r="C754" t="s">
        <v>20873</v>
      </c>
      <c r="D754" t="s">
        <v>32935</v>
      </c>
      <c r="E754" t="s">
        <v>34412</v>
      </c>
      <c r="F754" t="s">
        <v>67</v>
      </c>
      <c r="G754" t="s">
        <v>438</v>
      </c>
      <c r="H754" t="s">
        <v>32940</v>
      </c>
      <c r="I754" t="s">
        <v>54</v>
      </c>
      <c r="J754" t="s">
        <v>53</v>
      </c>
      <c r="K754" t="s">
        <v>1024</v>
      </c>
      <c r="L754" s="16">
        <f>VLOOKUP(B754,'Input - companies list'!B:L,11,FALSE)</f>
        <v/>
      </c>
    </row>
    <row r="755" spans="1:12">
      <c r="A755" t="s">
        <v>34413</v>
      </c>
      <c r="B755" t="s">
        <v>7638</v>
      </c>
      <c r="C755" t="s">
        <v>7639</v>
      </c>
      <c r="D755" t="s">
        <v>84</v>
      </c>
      <c r="E755" t="s">
        <v>34414</v>
      </c>
      <c r="F755" t="s">
        <v>63</v>
      </c>
      <c r="G755" t="s">
        <v>49</v>
      </c>
      <c r="H755" t="s">
        <v>32940</v>
      </c>
      <c r="I755" t="s">
        <v>54</v>
      </c>
      <c r="J755" t="s">
        <v>440</v>
      </c>
      <c r="K755" t="s">
        <v>912</v>
      </c>
      <c r="L755" s="16">
        <f>VLOOKUP(B755,'Input - companies list'!B:L,11,FALSE)</f>
        <v/>
      </c>
    </row>
    <row r="756" spans="1:12">
      <c r="A756" t="s">
        <v>34415</v>
      </c>
      <c r="B756" t="s">
        <v>34416</v>
      </c>
      <c r="C756" t="s">
        <v>34417</v>
      </c>
      <c r="D756" t="s">
        <v>32935</v>
      </c>
      <c r="E756" t="s">
        <v>33249</v>
      </c>
      <c r="F756" t="s">
        <v>112</v>
      </c>
      <c r="G756" t="s">
        <v>5016</v>
      </c>
      <c r="H756" t="s">
        <v>32940</v>
      </c>
      <c r="I756" t="s">
        <v>54</v>
      </c>
      <c r="J756" t="s">
        <v>1715</v>
      </c>
      <c r="K756" t="s">
        <v>20097</v>
      </c>
      <c r="L756" s="16">
        <f>VLOOKUP(B756,'Input - companies list'!B:L,11,FALSE)</f>
        <v/>
      </c>
    </row>
    <row r="757" spans="1:12">
      <c r="A757" t="s">
        <v>34418</v>
      </c>
      <c r="B757" t="s">
        <v>20683</v>
      </c>
      <c r="C757" t="s">
        <v>20684</v>
      </c>
      <c r="D757" t="s">
        <v>32935</v>
      </c>
      <c r="E757" t="s">
        <v>33293</v>
      </c>
      <c r="F757" t="s">
        <v>63</v>
      </c>
      <c r="G757" t="s">
        <v>49</v>
      </c>
      <c r="H757" t="s">
        <v>32940</v>
      </c>
      <c r="I757" t="s">
        <v>138</v>
      </c>
      <c r="J757" t="s">
        <v>5583</v>
      </c>
      <c r="K757" t="s">
        <v>5583</v>
      </c>
      <c r="L757" s="16">
        <f>VLOOKUP(B757,'Input - companies list'!B:L,11,FALSE)</f>
        <v/>
      </c>
    </row>
    <row r="758" spans="1:12">
      <c r="A758" t="s">
        <v>34419</v>
      </c>
      <c r="B758" t="s">
        <v>29445</v>
      </c>
      <c r="C758" t="s">
        <v>29446</v>
      </c>
      <c r="D758" t="s">
        <v>84</v>
      </c>
      <c r="E758" t="s">
        <v>33548</v>
      </c>
      <c r="F758" t="s">
        <v>112</v>
      </c>
      <c r="G758" t="s">
        <v>98</v>
      </c>
      <c r="H758" t="s">
        <v>32940</v>
      </c>
      <c r="I758" t="s">
        <v>54</v>
      </c>
      <c r="J758" t="s">
        <v>53</v>
      </c>
      <c r="K758" t="s">
        <v>1024</v>
      </c>
      <c r="L758" s="16">
        <f>VLOOKUP(B758,'Input - companies list'!B:L,11,FALSE)</f>
        <v/>
      </c>
    </row>
    <row r="759" spans="1:12">
      <c r="A759" t="s">
        <v>34420</v>
      </c>
      <c r="B759" t="s">
        <v>12553</v>
      </c>
      <c r="C759" t="s">
        <v>12554</v>
      </c>
      <c r="D759" t="s">
        <v>84</v>
      </c>
      <c r="E759" t="s">
        <v>33969</v>
      </c>
      <c r="F759" t="s">
        <v>93</v>
      </c>
      <c r="G759" t="s">
        <v>49</v>
      </c>
      <c r="H759" t="s">
        <v>12558</v>
      </c>
      <c r="I759" t="s">
        <v>569</v>
      </c>
      <c r="J759" t="s">
        <v>4562</v>
      </c>
      <c r="K759" t="s">
        <v>12557</v>
      </c>
      <c r="L759" s="16">
        <f>VLOOKUP(B759,'Input - companies list'!B:L,11,FALSE)</f>
        <v/>
      </c>
    </row>
    <row r="760" spans="1:12">
      <c r="A760" t="s">
        <v>34421</v>
      </c>
      <c r="B760" t="s">
        <v>29328</v>
      </c>
      <c r="C760" t="s">
        <v>29329</v>
      </c>
      <c r="D760" t="s">
        <v>32935</v>
      </c>
      <c r="E760" t="s">
        <v>33860</v>
      </c>
      <c r="F760" t="s">
        <v>93</v>
      </c>
      <c r="G760" t="s">
        <v>255</v>
      </c>
      <c r="H760" t="s">
        <v>32940</v>
      </c>
      <c r="I760" t="s">
        <v>271</v>
      </c>
      <c r="J760" t="s">
        <v>1167</v>
      </c>
      <c r="K760" t="s">
        <v>1166</v>
      </c>
      <c r="L760" s="16">
        <f>VLOOKUP(B760,'Input - companies list'!B:L,11,FALSE)</f>
        <v/>
      </c>
    </row>
    <row r="761" spans="1:12">
      <c r="A761" t="s">
        <v>34422</v>
      </c>
      <c r="B761" t="s">
        <v>29328</v>
      </c>
      <c r="C761" t="s">
        <v>29329</v>
      </c>
      <c r="D761" t="s">
        <v>32935</v>
      </c>
      <c r="E761" t="s">
        <v>34423</v>
      </c>
      <c r="F761" t="s">
        <v>67</v>
      </c>
      <c r="G761" t="s">
        <v>255</v>
      </c>
      <c r="H761" t="s">
        <v>32940</v>
      </c>
      <c r="I761" t="s">
        <v>271</v>
      </c>
      <c r="J761" t="s">
        <v>1167</v>
      </c>
      <c r="K761" t="s">
        <v>1166</v>
      </c>
      <c r="L761" s="16">
        <f>VLOOKUP(B761,'Input - companies list'!B:L,11,FALSE)</f>
        <v/>
      </c>
    </row>
    <row r="762" spans="1:12">
      <c r="A762" t="s">
        <v>34424</v>
      </c>
      <c r="B762" t="s">
        <v>8985</v>
      </c>
      <c r="C762" t="s">
        <v>8986</v>
      </c>
      <c r="D762" t="s">
        <v>32935</v>
      </c>
      <c r="E762" t="s">
        <v>34425</v>
      </c>
      <c r="F762" t="s">
        <v>63</v>
      </c>
      <c r="G762" t="s">
        <v>255</v>
      </c>
      <c r="H762" t="s">
        <v>8989</v>
      </c>
      <c r="I762" t="s">
        <v>54</v>
      </c>
      <c r="J762" t="s">
        <v>485</v>
      </c>
      <c r="K762" t="s">
        <v>5131</v>
      </c>
      <c r="L762" s="16">
        <f>VLOOKUP(B762,'Input - companies list'!B:L,11,FALSE)</f>
        <v/>
      </c>
    </row>
    <row r="763" spans="1:12">
      <c r="A763" t="s">
        <v>34426</v>
      </c>
      <c r="B763" t="s">
        <v>29645</v>
      </c>
      <c r="C763" t="s">
        <v>29646</v>
      </c>
      <c r="D763" t="s">
        <v>32935</v>
      </c>
      <c r="E763" t="s">
        <v>34427</v>
      </c>
      <c r="F763" t="s">
        <v>67</v>
      </c>
      <c r="G763" t="s">
        <v>438</v>
      </c>
      <c r="H763" t="s">
        <v>34428</v>
      </c>
      <c r="I763" t="s">
        <v>54</v>
      </c>
      <c r="J763" t="s">
        <v>1127</v>
      </c>
      <c r="K763" t="s">
        <v>29649</v>
      </c>
      <c r="L763" s="16">
        <f>VLOOKUP(B763,'Input - companies list'!B:L,11,FALSE)</f>
        <v/>
      </c>
    </row>
    <row r="764" spans="1:12">
      <c r="A764" t="s">
        <v>34429</v>
      </c>
      <c r="B764" t="s">
        <v>29645</v>
      </c>
      <c r="C764" t="s">
        <v>29646</v>
      </c>
      <c r="D764" t="s">
        <v>32935</v>
      </c>
      <c r="E764" t="s">
        <v>34430</v>
      </c>
      <c r="F764" t="s">
        <v>112</v>
      </c>
      <c r="G764" t="s">
        <v>98</v>
      </c>
      <c r="H764" t="s">
        <v>25683</v>
      </c>
      <c r="I764" t="s">
        <v>54</v>
      </c>
      <c r="J764" t="s">
        <v>1127</v>
      </c>
      <c r="K764" t="s">
        <v>29649</v>
      </c>
      <c r="L764" s="16">
        <f>VLOOKUP(B764,'Input - companies list'!B:L,11,FALSE)</f>
        <v/>
      </c>
    </row>
    <row r="765" spans="1:12">
      <c r="A765" t="s">
        <v>34431</v>
      </c>
      <c r="B765" t="s">
        <v>29645</v>
      </c>
      <c r="C765" t="s">
        <v>29646</v>
      </c>
      <c r="D765" t="s">
        <v>32935</v>
      </c>
      <c r="E765" t="s">
        <v>34432</v>
      </c>
      <c r="F765" t="s">
        <v>67</v>
      </c>
      <c r="G765" t="s">
        <v>98</v>
      </c>
      <c r="H765" t="s">
        <v>2948</v>
      </c>
      <c r="I765" t="s">
        <v>54</v>
      </c>
      <c r="J765" t="s">
        <v>1127</v>
      </c>
      <c r="K765" t="s">
        <v>29649</v>
      </c>
      <c r="L765" s="16">
        <f>VLOOKUP(B765,'Input - companies list'!B:L,11,FALSE)</f>
        <v/>
      </c>
    </row>
    <row r="766" spans="1:12">
      <c r="A766" t="s">
        <v>34433</v>
      </c>
      <c r="B766" t="s">
        <v>28413</v>
      </c>
      <c r="C766" t="s">
        <v>28414</v>
      </c>
      <c r="D766" t="s">
        <v>84</v>
      </c>
      <c r="E766" t="s">
        <v>34434</v>
      </c>
      <c r="F766" t="s">
        <v>112</v>
      </c>
      <c r="G766" t="s">
        <v>49</v>
      </c>
      <c r="H766" t="s">
        <v>5406</v>
      </c>
      <c r="I766" t="s">
        <v>54</v>
      </c>
      <c r="J766" t="s">
        <v>753</v>
      </c>
      <c r="K766" t="s">
        <v>28416</v>
      </c>
      <c r="L766" s="16">
        <f>VLOOKUP(B766,'Input - companies list'!B:L,11,FALSE)</f>
        <v/>
      </c>
    </row>
    <row r="767" spans="1:12">
      <c r="A767" t="s">
        <v>34435</v>
      </c>
      <c r="B767" t="s">
        <v>21684</v>
      </c>
      <c r="C767" t="s">
        <v>21685</v>
      </c>
      <c r="D767" t="s">
        <v>32935</v>
      </c>
      <c r="E767" t="s">
        <v>34436</v>
      </c>
      <c r="F767" t="s">
        <v>67</v>
      </c>
      <c r="G767" t="s">
        <v>49</v>
      </c>
      <c r="H767" t="s">
        <v>34437</v>
      </c>
      <c r="I767" t="s">
        <v>54</v>
      </c>
      <c r="J767" t="s">
        <v>53</v>
      </c>
      <c r="K767" t="s">
        <v>1519</v>
      </c>
      <c r="L767" s="16">
        <f>VLOOKUP(B767,'Input - companies list'!B:L,11,FALSE)</f>
        <v/>
      </c>
    </row>
    <row r="768" spans="1:12">
      <c r="A768" t="s">
        <v>34438</v>
      </c>
      <c r="B768" t="s">
        <v>21684</v>
      </c>
      <c r="C768" t="s">
        <v>21685</v>
      </c>
      <c r="D768" t="s">
        <v>32935</v>
      </c>
      <c r="E768" t="s">
        <v>33021</v>
      </c>
      <c r="F768" t="s">
        <v>112</v>
      </c>
      <c r="G768" t="s">
        <v>438</v>
      </c>
      <c r="H768" t="s">
        <v>34439</v>
      </c>
      <c r="I768" t="s">
        <v>54</v>
      </c>
      <c r="J768" t="s">
        <v>53</v>
      </c>
      <c r="K768" t="s">
        <v>1519</v>
      </c>
      <c r="L768" s="16">
        <f>VLOOKUP(B768,'Input - companies list'!B:L,11,FALSE)</f>
        <v/>
      </c>
    </row>
    <row r="769" spans="1:12">
      <c r="A769" t="s">
        <v>34440</v>
      </c>
      <c r="B769" t="s">
        <v>32405</v>
      </c>
      <c r="C769" t="s">
        <v>32406</v>
      </c>
      <c r="D769" t="s">
        <v>32935</v>
      </c>
      <c r="E769" t="s">
        <v>34441</v>
      </c>
      <c r="F769" t="s">
        <v>63</v>
      </c>
      <c r="G769" t="s">
        <v>49</v>
      </c>
      <c r="H769" t="s">
        <v>6502</v>
      </c>
      <c r="I769" t="s">
        <v>54</v>
      </c>
      <c r="J769" t="s">
        <v>1759</v>
      </c>
      <c r="K769" t="s">
        <v>32409</v>
      </c>
      <c r="L769" s="16">
        <f>VLOOKUP(B769,'Input - companies list'!B:L,11,FALSE)</f>
        <v/>
      </c>
    </row>
    <row r="770" spans="1:12">
      <c r="A770" t="s">
        <v>34442</v>
      </c>
      <c r="B770" t="s">
        <v>32564</v>
      </c>
      <c r="C770" t="s">
        <v>32565</v>
      </c>
      <c r="D770" t="s">
        <v>32935</v>
      </c>
      <c r="E770" t="s">
        <v>34443</v>
      </c>
      <c r="F770" t="s">
        <v>63</v>
      </c>
      <c r="G770" t="s">
        <v>49</v>
      </c>
      <c r="H770" t="s">
        <v>34444</v>
      </c>
      <c r="I770" t="s">
        <v>54</v>
      </c>
      <c r="J770" t="s">
        <v>1216</v>
      </c>
      <c r="K770" t="s">
        <v>4103</v>
      </c>
      <c r="L770" s="16">
        <f>VLOOKUP(B770,'Input - companies list'!B:L,11,FALSE)</f>
        <v/>
      </c>
    </row>
    <row r="771" spans="1:12">
      <c r="A771" t="s">
        <v>34445</v>
      </c>
      <c r="B771" t="s">
        <v>32564</v>
      </c>
      <c r="C771" t="s">
        <v>32565</v>
      </c>
      <c r="D771" t="s">
        <v>32935</v>
      </c>
      <c r="E771" t="s">
        <v>34446</v>
      </c>
      <c r="F771" t="s">
        <v>112</v>
      </c>
      <c r="G771" t="s">
        <v>255</v>
      </c>
      <c r="H771" t="s">
        <v>34447</v>
      </c>
      <c r="I771" t="s">
        <v>54</v>
      </c>
      <c r="J771" t="s">
        <v>1216</v>
      </c>
      <c r="K771" t="s">
        <v>4103</v>
      </c>
      <c r="L771" s="16">
        <f>VLOOKUP(B771,'Input - companies list'!B:L,11,FALSE)</f>
        <v/>
      </c>
    </row>
    <row r="772" spans="1:12">
      <c r="A772" t="s">
        <v>34448</v>
      </c>
      <c r="B772" t="s">
        <v>32564</v>
      </c>
      <c r="C772" t="s">
        <v>32565</v>
      </c>
      <c r="D772" t="s">
        <v>32935</v>
      </c>
      <c r="E772" t="s">
        <v>34449</v>
      </c>
      <c r="F772" t="s">
        <v>67</v>
      </c>
      <c r="G772" t="s">
        <v>255</v>
      </c>
      <c r="H772" t="s">
        <v>2948</v>
      </c>
      <c r="I772" t="s">
        <v>54</v>
      </c>
      <c r="J772" t="s">
        <v>1216</v>
      </c>
      <c r="K772" t="s">
        <v>4103</v>
      </c>
      <c r="L772" s="16">
        <f>VLOOKUP(B772,'Input - companies list'!B:L,11,FALSE)</f>
        <v/>
      </c>
    </row>
    <row r="773" spans="1:12">
      <c r="A773" t="s">
        <v>34450</v>
      </c>
      <c r="B773" t="s">
        <v>32564</v>
      </c>
      <c r="C773" t="s">
        <v>32565</v>
      </c>
      <c r="D773" t="s">
        <v>32935</v>
      </c>
      <c r="E773" t="s">
        <v>34451</v>
      </c>
      <c r="F773" t="s">
        <v>63</v>
      </c>
      <c r="G773" t="s">
        <v>98</v>
      </c>
      <c r="H773" t="s">
        <v>1026</v>
      </c>
      <c r="I773" t="s">
        <v>54</v>
      </c>
      <c r="J773" t="s">
        <v>1216</v>
      </c>
      <c r="K773" t="s">
        <v>4103</v>
      </c>
      <c r="L773" s="16">
        <f>VLOOKUP(B773,'Input - companies list'!B:L,11,FALSE)</f>
        <v/>
      </c>
    </row>
    <row r="774" spans="1:12">
      <c r="A774" t="s">
        <v>34452</v>
      </c>
      <c r="B774" t="s">
        <v>32564</v>
      </c>
      <c r="C774" t="s">
        <v>32565</v>
      </c>
      <c r="D774" t="s">
        <v>32935</v>
      </c>
      <c r="E774" t="s">
        <v>34453</v>
      </c>
      <c r="F774" t="s">
        <v>63</v>
      </c>
      <c r="G774" t="s">
        <v>98</v>
      </c>
      <c r="H774" t="s">
        <v>3761</v>
      </c>
      <c r="I774" t="s">
        <v>54</v>
      </c>
      <c r="J774" t="s">
        <v>1216</v>
      </c>
      <c r="K774" t="s">
        <v>4103</v>
      </c>
      <c r="L774" s="16">
        <f>VLOOKUP(B774,'Input - companies list'!B:L,11,FALSE)</f>
        <v/>
      </c>
    </row>
    <row r="775" spans="1:12">
      <c r="A775" t="s">
        <v>34454</v>
      </c>
      <c r="B775" t="s">
        <v>32564</v>
      </c>
      <c r="C775" t="s">
        <v>32565</v>
      </c>
      <c r="D775" t="s">
        <v>32935</v>
      </c>
      <c r="E775" t="s">
        <v>33084</v>
      </c>
      <c r="F775" t="s">
        <v>93</v>
      </c>
      <c r="G775" t="s">
        <v>5016</v>
      </c>
      <c r="H775" t="s">
        <v>32940</v>
      </c>
      <c r="I775" t="s">
        <v>54</v>
      </c>
      <c r="J775" t="s">
        <v>1216</v>
      </c>
      <c r="K775" t="s">
        <v>4103</v>
      </c>
      <c r="L775" s="16">
        <f>VLOOKUP(B775,'Input - companies list'!B:L,11,FALSE)</f>
        <v/>
      </c>
    </row>
    <row r="776" spans="1:12">
      <c r="A776" t="s">
        <v>34455</v>
      </c>
      <c r="B776" t="s">
        <v>11699</v>
      </c>
      <c r="C776" t="s">
        <v>11700</v>
      </c>
      <c r="D776" t="s">
        <v>32935</v>
      </c>
      <c r="E776" t="s">
        <v>34456</v>
      </c>
      <c r="F776" t="s">
        <v>93</v>
      </c>
      <c r="G776" t="s">
        <v>5016</v>
      </c>
      <c r="H776" t="s">
        <v>32940</v>
      </c>
      <c r="I776" t="s">
        <v>569</v>
      </c>
      <c r="J776" t="s"/>
      <c r="K776" t="s">
        <v>7427</v>
      </c>
      <c r="L776" s="16">
        <f>VLOOKUP(B776,'Input - companies list'!B:L,11,FALSE)</f>
        <v/>
      </c>
    </row>
    <row r="777" spans="1:12">
      <c r="A777" t="s">
        <v>34457</v>
      </c>
      <c r="B777" t="s">
        <v>11699</v>
      </c>
      <c r="C777" t="s">
        <v>11700</v>
      </c>
      <c r="D777" t="s">
        <v>32935</v>
      </c>
      <c r="E777" t="s">
        <v>34458</v>
      </c>
      <c r="F777" t="s">
        <v>63</v>
      </c>
      <c r="G777" t="s">
        <v>5016</v>
      </c>
      <c r="H777" t="s">
        <v>4563</v>
      </c>
      <c r="I777" t="s">
        <v>569</v>
      </c>
      <c r="J777" t="s"/>
      <c r="K777" t="s">
        <v>7427</v>
      </c>
      <c r="L777" s="16">
        <f>VLOOKUP(B777,'Input - companies list'!B:L,11,FALSE)</f>
        <v/>
      </c>
    </row>
    <row r="778" spans="1:12">
      <c r="A778" t="s">
        <v>34459</v>
      </c>
      <c r="B778" t="s">
        <v>23197</v>
      </c>
      <c r="C778" t="s">
        <v>23198</v>
      </c>
      <c r="D778" t="s">
        <v>32935</v>
      </c>
      <c r="E778" t="s">
        <v>33519</v>
      </c>
      <c r="F778" t="s">
        <v>63</v>
      </c>
      <c r="G778" t="s">
        <v>98</v>
      </c>
      <c r="H778" t="s">
        <v>1675</v>
      </c>
      <c r="I778" t="s">
        <v>54</v>
      </c>
      <c r="J778" t="s">
        <v>2588</v>
      </c>
      <c r="K778" t="s">
        <v>2587</v>
      </c>
      <c r="L778" s="16">
        <f>VLOOKUP(B778,'Input - companies list'!B:L,11,FALSE)</f>
        <v/>
      </c>
    </row>
    <row r="779" spans="1:12">
      <c r="A779" t="s">
        <v>34460</v>
      </c>
      <c r="B779" t="s">
        <v>23197</v>
      </c>
      <c r="C779" t="s">
        <v>23198</v>
      </c>
      <c r="D779" t="s">
        <v>32935</v>
      </c>
      <c r="E779" t="s">
        <v>33110</v>
      </c>
      <c r="F779" t="s">
        <v>63</v>
      </c>
      <c r="G779" t="s">
        <v>49</v>
      </c>
      <c r="H779" t="s">
        <v>34461</v>
      </c>
      <c r="I779" t="s">
        <v>54</v>
      </c>
      <c r="J779" t="s">
        <v>2588</v>
      </c>
      <c r="K779" t="s">
        <v>2587</v>
      </c>
      <c r="L779" s="16">
        <f>VLOOKUP(B779,'Input - companies list'!B:L,11,FALSE)</f>
        <v/>
      </c>
    </row>
    <row r="780" spans="1:12">
      <c r="A780" t="s">
        <v>34462</v>
      </c>
      <c r="B780" t="s">
        <v>19883</v>
      </c>
      <c r="C780" t="s">
        <v>19884</v>
      </c>
      <c r="D780" t="s">
        <v>84</v>
      </c>
      <c r="E780" t="s">
        <v>33633</v>
      </c>
      <c r="F780" t="s">
        <v>67</v>
      </c>
      <c r="G780" t="s">
        <v>49</v>
      </c>
      <c r="H780" t="s">
        <v>32940</v>
      </c>
      <c r="I780" t="s">
        <v>354</v>
      </c>
      <c r="J780" t="s">
        <v>2491</v>
      </c>
      <c r="K780" t="s">
        <v>19887</v>
      </c>
      <c r="L780" s="16">
        <f>VLOOKUP(B780,'Input - companies list'!B:L,11,FALSE)</f>
        <v/>
      </c>
    </row>
    <row r="781" spans="1:12">
      <c r="A781" t="s">
        <v>34463</v>
      </c>
      <c r="B781" t="s">
        <v>18313</v>
      </c>
      <c r="C781" t="s">
        <v>18314</v>
      </c>
      <c r="D781" t="s">
        <v>32935</v>
      </c>
      <c r="E781" t="s">
        <v>33511</v>
      </c>
      <c r="F781" t="s">
        <v>63</v>
      </c>
      <c r="G781" t="s">
        <v>255</v>
      </c>
      <c r="H781" t="s">
        <v>32940</v>
      </c>
      <c r="I781" t="s">
        <v>4620</v>
      </c>
      <c r="J781" t="s"/>
      <c r="K781" t="s">
        <v>4619</v>
      </c>
      <c r="L781" s="16">
        <f>VLOOKUP(B781,'Input - companies list'!B:L,11,FALSE)</f>
        <v/>
      </c>
    </row>
    <row r="782" spans="1:12">
      <c r="A782" t="s">
        <v>34464</v>
      </c>
      <c r="B782" t="s">
        <v>34465</v>
      </c>
      <c r="C782" t="s">
        <v>34466</v>
      </c>
      <c r="D782" t="s">
        <v>32935</v>
      </c>
      <c r="E782" t="s">
        <v>34467</v>
      </c>
      <c r="F782" t="s">
        <v>112</v>
      </c>
      <c r="G782" t="s">
        <v>5016</v>
      </c>
      <c r="H782" t="s">
        <v>34468</v>
      </c>
      <c r="I782" t="s">
        <v>4765</v>
      </c>
      <c r="J782" t="s"/>
      <c r="K782" t="s">
        <v>34469</v>
      </c>
      <c r="L782" s="16">
        <f>VLOOKUP(B782,'Input - companies list'!B:L,11,FALSE)</f>
        <v/>
      </c>
    </row>
    <row r="783" spans="1:12">
      <c r="A783" t="s">
        <v>34470</v>
      </c>
      <c r="B783" t="s">
        <v>15876</v>
      </c>
      <c r="C783" t="s">
        <v>15877</v>
      </c>
      <c r="D783" t="s">
        <v>32935</v>
      </c>
      <c r="E783" t="s">
        <v>34471</v>
      </c>
      <c r="F783" t="s">
        <v>112</v>
      </c>
      <c r="G783" t="s">
        <v>98</v>
      </c>
      <c r="H783" t="s">
        <v>15880</v>
      </c>
      <c r="I783" t="s">
        <v>54</v>
      </c>
      <c r="J783" t="s">
        <v>53</v>
      </c>
      <c r="K783" t="s">
        <v>1024</v>
      </c>
      <c r="L783" s="16">
        <f>VLOOKUP(B783,'Input - companies list'!B:L,11,FALSE)</f>
        <v/>
      </c>
    </row>
    <row r="784" spans="1:12">
      <c r="A784" t="s">
        <v>34472</v>
      </c>
      <c r="B784" t="s">
        <v>32455</v>
      </c>
      <c r="C784" t="s">
        <v>32456</v>
      </c>
      <c r="D784" t="s">
        <v>32935</v>
      </c>
      <c r="E784" t="s">
        <v>34473</v>
      </c>
      <c r="F784" t="s">
        <v>93</v>
      </c>
      <c r="G784" t="s">
        <v>438</v>
      </c>
      <c r="H784" t="s">
        <v>29751</v>
      </c>
      <c r="I784" t="s">
        <v>54</v>
      </c>
      <c r="J784" t="s">
        <v>53</v>
      </c>
      <c r="K784" t="s">
        <v>1519</v>
      </c>
      <c r="L784" s="16">
        <f>VLOOKUP(B784,'Input - companies list'!B:L,11,FALSE)</f>
        <v/>
      </c>
    </row>
    <row r="785" spans="1:12">
      <c r="A785" t="s">
        <v>34474</v>
      </c>
      <c r="B785" t="s">
        <v>30828</v>
      </c>
      <c r="C785" t="s">
        <v>30829</v>
      </c>
      <c r="D785" t="s">
        <v>32935</v>
      </c>
      <c r="E785" t="s">
        <v>33221</v>
      </c>
      <c r="F785" t="s">
        <v>67</v>
      </c>
      <c r="G785" t="s">
        <v>49</v>
      </c>
      <c r="H785" t="s">
        <v>34475</v>
      </c>
      <c r="I785" t="s">
        <v>54</v>
      </c>
      <c r="J785" t="s">
        <v>53</v>
      </c>
      <c r="K785" t="s">
        <v>169</v>
      </c>
      <c r="L785" s="16">
        <f>VLOOKUP(B785,'Input - companies list'!B:L,11,FALSE)</f>
        <v/>
      </c>
    </row>
    <row r="786" spans="1:12">
      <c r="A786" t="s">
        <v>34476</v>
      </c>
      <c r="B786" t="s">
        <v>30828</v>
      </c>
      <c r="C786" t="s">
        <v>30829</v>
      </c>
      <c r="D786" t="s">
        <v>32935</v>
      </c>
      <c r="E786" t="s">
        <v>33448</v>
      </c>
      <c r="F786" t="s">
        <v>112</v>
      </c>
      <c r="G786" t="s">
        <v>438</v>
      </c>
      <c r="H786" t="s">
        <v>1129</v>
      </c>
      <c r="I786" t="s">
        <v>54</v>
      </c>
      <c r="J786" t="s">
        <v>53</v>
      </c>
      <c r="K786" t="s">
        <v>169</v>
      </c>
      <c r="L786" s="16">
        <f>VLOOKUP(B786,'Input - companies list'!B:L,11,FALSE)</f>
        <v/>
      </c>
    </row>
    <row r="787" spans="1:12">
      <c r="A787" t="s">
        <v>34477</v>
      </c>
      <c r="B787" t="s">
        <v>32138</v>
      </c>
      <c r="C787" t="s">
        <v>32139</v>
      </c>
      <c r="D787" t="s">
        <v>32935</v>
      </c>
      <c r="E787" t="s">
        <v>34478</v>
      </c>
      <c r="F787" t="s">
        <v>63</v>
      </c>
      <c r="G787" t="s">
        <v>438</v>
      </c>
      <c r="H787" t="s">
        <v>16362</v>
      </c>
      <c r="I787" t="s">
        <v>354</v>
      </c>
      <c r="J787" t="s">
        <v>1038</v>
      </c>
      <c r="K787" t="s">
        <v>1037</v>
      </c>
      <c r="L787" s="16">
        <f>VLOOKUP(B787,'Input - companies list'!B:L,11,FALSE)</f>
        <v/>
      </c>
    </row>
    <row r="788" spans="1:12">
      <c r="A788" t="s">
        <v>34479</v>
      </c>
      <c r="B788" t="s">
        <v>32138</v>
      </c>
      <c r="C788" t="s">
        <v>32139</v>
      </c>
      <c r="D788" t="s">
        <v>32935</v>
      </c>
      <c r="E788" t="s">
        <v>34480</v>
      </c>
      <c r="F788" t="s">
        <v>112</v>
      </c>
      <c r="G788" t="s">
        <v>49</v>
      </c>
      <c r="H788" t="s">
        <v>34481</v>
      </c>
      <c r="I788" t="s">
        <v>354</v>
      </c>
      <c r="J788" t="s">
        <v>1038</v>
      </c>
      <c r="K788" t="s">
        <v>1037</v>
      </c>
      <c r="L788" s="16">
        <f>VLOOKUP(B788,'Input - companies list'!B:L,11,FALSE)</f>
        <v/>
      </c>
    </row>
    <row r="789" spans="1:12">
      <c r="A789" t="s">
        <v>34482</v>
      </c>
      <c r="B789" t="s">
        <v>32138</v>
      </c>
      <c r="C789" t="s">
        <v>32139</v>
      </c>
      <c r="D789" t="s">
        <v>32935</v>
      </c>
      <c r="E789" t="s">
        <v>33211</v>
      </c>
      <c r="F789" t="s">
        <v>67</v>
      </c>
      <c r="G789" t="s">
        <v>49</v>
      </c>
      <c r="H789" t="s">
        <v>32940</v>
      </c>
      <c r="I789" t="s">
        <v>354</v>
      </c>
      <c r="J789" t="s">
        <v>1038</v>
      </c>
      <c r="K789" t="s">
        <v>1037</v>
      </c>
      <c r="L789" s="16">
        <f>VLOOKUP(B789,'Input - companies list'!B:L,11,FALSE)</f>
        <v/>
      </c>
    </row>
    <row r="790" spans="1:12">
      <c r="A790" t="s">
        <v>34483</v>
      </c>
      <c r="B790" t="s">
        <v>13920</v>
      </c>
      <c r="C790" t="s">
        <v>13921</v>
      </c>
      <c r="D790" t="s">
        <v>32935</v>
      </c>
      <c r="E790" t="s">
        <v>34182</v>
      </c>
      <c r="F790" t="s">
        <v>63</v>
      </c>
      <c r="G790" t="s">
        <v>98</v>
      </c>
      <c r="H790" t="s">
        <v>32940</v>
      </c>
      <c r="I790" t="s">
        <v>119</v>
      </c>
      <c r="J790" t="s"/>
      <c r="K790" t="s"/>
      <c r="L790" s="16">
        <f>VLOOKUP(B790,'Input - companies list'!B:L,11,FALSE)</f>
        <v/>
      </c>
    </row>
    <row r="791" spans="1:12">
      <c r="A791" t="s">
        <v>34484</v>
      </c>
      <c r="B791" t="s">
        <v>16571</v>
      </c>
      <c r="C791" t="s">
        <v>16572</v>
      </c>
      <c r="D791" t="s">
        <v>32935</v>
      </c>
      <c r="E791" t="s">
        <v>33356</v>
      </c>
      <c r="F791" t="s">
        <v>63</v>
      </c>
      <c r="G791" t="s">
        <v>438</v>
      </c>
      <c r="H791" t="s">
        <v>16575</v>
      </c>
      <c r="I791" t="s">
        <v>54</v>
      </c>
      <c r="J791" t="s">
        <v>53</v>
      </c>
      <c r="K791" t="s">
        <v>1519</v>
      </c>
      <c r="L791" s="16">
        <f>VLOOKUP(B791,'Input - companies list'!B:L,11,FALSE)</f>
        <v/>
      </c>
    </row>
    <row r="792" spans="1:12">
      <c r="A792" t="s">
        <v>34485</v>
      </c>
      <c r="B792" t="s">
        <v>6523</v>
      </c>
      <c r="C792" t="s">
        <v>6524</v>
      </c>
      <c r="D792" t="s">
        <v>84</v>
      </c>
      <c r="E792" t="s">
        <v>33744</v>
      </c>
      <c r="F792" t="s">
        <v>67</v>
      </c>
      <c r="G792" t="s">
        <v>49</v>
      </c>
      <c r="H792" t="s">
        <v>32940</v>
      </c>
      <c r="I792" t="s">
        <v>54</v>
      </c>
      <c r="J792" t="s">
        <v>5096</v>
      </c>
      <c r="K792" t="s">
        <v>6527</v>
      </c>
      <c r="L792" s="16">
        <f>VLOOKUP(B792,'Input - companies list'!B:L,11,FALSE)</f>
        <v/>
      </c>
    </row>
    <row r="793" spans="1:12">
      <c r="A793" t="s">
        <v>34486</v>
      </c>
      <c r="B793" t="s">
        <v>6523</v>
      </c>
      <c r="C793" t="s">
        <v>6524</v>
      </c>
      <c r="D793" t="s">
        <v>32935</v>
      </c>
      <c r="E793" t="s">
        <v>34056</v>
      </c>
      <c r="F793" t="s">
        <v>67</v>
      </c>
      <c r="G793" t="s">
        <v>438</v>
      </c>
      <c r="H793" t="s">
        <v>1142</v>
      </c>
      <c r="I793" t="s">
        <v>54</v>
      </c>
      <c r="J793" t="s">
        <v>5096</v>
      </c>
      <c r="K793" t="s">
        <v>6527</v>
      </c>
      <c r="L793" s="16">
        <f>VLOOKUP(B793,'Input - companies list'!B:L,11,FALSE)</f>
        <v/>
      </c>
    </row>
    <row r="794" spans="1:12">
      <c r="A794" t="s">
        <v>34487</v>
      </c>
      <c r="B794" t="s">
        <v>23033</v>
      </c>
      <c r="C794" t="s">
        <v>23034</v>
      </c>
      <c r="D794" t="s">
        <v>32935</v>
      </c>
      <c r="E794" t="s">
        <v>33052</v>
      </c>
      <c r="F794" t="s">
        <v>93</v>
      </c>
      <c r="G794" t="s">
        <v>438</v>
      </c>
      <c r="H794" t="s">
        <v>19099</v>
      </c>
      <c r="I794" t="s">
        <v>54</v>
      </c>
      <c r="J794" t="s">
        <v>99</v>
      </c>
      <c r="K794" t="s">
        <v>1947</v>
      </c>
      <c r="L794" s="16">
        <f>VLOOKUP(B794,'Input - companies list'!B:L,11,FALSE)</f>
        <v/>
      </c>
    </row>
    <row r="795" spans="1:12">
      <c r="A795" t="s">
        <v>34488</v>
      </c>
      <c r="B795" t="s">
        <v>23033</v>
      </c>
      <c r="C795" t="s">
        <v>23034</v>
      </c>
      <c r="D795" t="s">
        <v>32935</v>
      </c>
      <c r="E795" t="s">
        <v>33391</v>
      </c>
      <c r="F795" t="s">
        <v>63</v>
      </c>
      <c r="G795" t="s">
        <v>438</v>
      </c>
      <c r="H795" t="s">
        <v>34489</v>
      </c>
      <c r="I795" t="s">
        <v>54</v>
      </c>
      <c r="J795" t="s">
        <v>99</v>
      </c>
      <c r="K795" t="s">
        <v>1947</v>
      </c>
      <c r="L795" s="16">
        <f>VLOOKUP(B795,'Input - companies list'!B:L,11,FALSE)</f>
        <v/>
      </c>
    </row>
    <row r="796" spans="1:12">
      <c r="A796" t="s">
        <v>34490</v>
      </c>
      <c r="B796" t="s">
        <v>6804</v>
      </c>
      <c r="C796" t="s">
        <v>6805</v>
      </c>
      <c r="D796" t="s">
        <v>32935</v>
      </c>
      <c r="E796" t="s">
        <v>34011</v>
      </c>
      <c r="F796" t="s">
        <v>67</v>
      </c>
      <c r="G796" t="s">
        <v>98</v>
      </c>
      <c r="H796" t="s">
        <v>34491</v>
      </c>
      <c r="I796" t="s">
        <v>54</v>
      </c>
      <c r="J796" t="s">
        <v>53</v>
      </c>
      <c r="K796" t="s">
        <v>2410</v>
      </c>
      <c r="L796" s="16">
        <f>VLOOKUP(B796,'Input - companies list'!B:L,11,FALSE)</f>
        <v/>
      </c>
    </row>
    <row r="797" spans="1:12">
      <c r="A797" t="s">
        <v>34492</v>
      </c>
      <c r="B797" t="s">
        <v>6804</v>
      </c>
      <c r="C797" t="s">
        <v>6805</v>
      </c>
      <c r="D797" t="s">
        <v>84</v>
      </c>
      <c r="E797" t="s">
        <v>33275</v>
      </c>
      <c r="F797" t="s">
        <v>112</v>
      </c>
      <c r="G797" t="s">
        <v>438</v>
      </c>
      <c r="H797" t="s">
        <v>6810</v>
      </c>
      <c r="I797" t="s">
        <v>54</v>
      </c>
      <c r="J797" t="s">
        <v>53</v>
      </c>
      <c r="K797" t="s">
        <v>2410</v>
      </c>
      <c r="L797" s="16">
        <f>VLOOKUP(B797,'Input - companies list'!B:L,11,FALSE)</f>
        <v/>
      </c>
    </row>
    <row r="798" spans="1:12">
      <c r="A798" t="s">
        <v>34493</v>
      </c>
      <c r="B798" t="s">
        <v>6804</v>
      </c>
      <c r="C798" t="s">
        <v>6805</v>
      </c>
      <c r="D798" t="s">
        <v>32935</v>
      </c>
      <c r="E798" t="s">
        <v>34494</v>
      </c>
      <c r="F798" t="s">
        <v>112</v>
      </c>
      <c r="G798" t="s">
        <v>255</v>
      </c>
      <c r="H798" t="s">
        <v>17321</v>
      </c>
      <c r="I798" t="s">
        <v>54</v>
      </c>
      <c r="J798" t="s">
        <v>53</v>
      </c>
      <c r="K798" t="s">
        <v>2410</v>
      </c>
      <c r="L798" s="16">
        <f>VLOOKUP(B798,'Input - companies list'!B:L,11,FALSE)</f>
        <v/>
      </c>
    </row>
    <row r="799" spans="1:12">
      <c r="A799" t="s">
        <v>34495</v>
      </c>
      <c r="B799" t="s">
        <v>6804</v>
      </c>
      <c r="C799" t="s">
        <v>6805</v>
      </c>
      <c r="D799" t="s">
        <v>32935</v>
      </c>
      <c r="E799" t="s">
        <v>34496</v>
      </c>
      <c r="F799" t="s">
        <v>93</v>
      </c>
      <c r="G799" t="s">
        <v>49</v>
      </c>
      <c r="H799" t="s">
        <v>4563</v>
      </c>
      <c r="I799" t="s">
        <v>54</v>
      </c>
      <c r="J799" t="s">
        <v>53</v>
      </c>
      <c r="K799" t="s">
        <v>2410</v>
      </c>
      <c r="L799" s="16">
        <f>VLOOKUP(B799,'Input - companies list'!B:L,11,FALSE)</f>
        <v/>
      </c>
    </row>
    <row r="800" spans="1:12">
      <c r="A800" t="s">
        <v>34497</v>
      </c>
      <c r="B800" t="s">
        <v>26318</v>
      </c>
      <c r="C800" t="s">
        <v>26319</v>
      </c>
      <c r="D800" t="s">
        <v>32935</v>
      </c>
      <c r="E800" t="s">
        <v>33040</v>
      </c>
      <c r="F800" t="s">
        <v>93</v>
      </c>
      <c r="G800" t="s">
        <v>49</v>
      </c>
      <c r="H800" t="s">
        <v>34498</v>
      </c>
      <c r="I800" t="s">
        <v>354</v>
      </c>
      <c r="J800" t="s">
        <v>12973</v>
      </c>
      <c r="K800" t="s">
        <v>26322</v>
      </c>
      <c r="L800" s="16">
        <f>VLOOKUP(B800,'Input - companies list'!B:L,11,FALSE)</f>
        <v/>
      </c>
    </row>
    <row r="801" spans="1:12">
      <c r="A801" t="s">
        <v>34499</v>
      </c>
      <c r="B801" t="s">
        <v>26318</v>
      </c>
      <c r="C801" t="s">
        <v>26319</v>
      </c>
      <c r="D801" t="s">
        <v>32935</v>
      </c>
      <c r="E801" t="s">
        <v>34500</v>
      </c>
      <c r="F801" t="s">
        <v>93</v>
      </c>
      <c r="G801" t="s">
        <v>5016</v>
      </c>
      <c r="H801" t="s">
        <v>34501</v>
      </c>
      <c r="I801" t="s">
        <v>354</v>
      </c>
      <c r="J801" t="s">
        <v>12973</v>
      </c>
      <c r="K801" t="s">
        <v>26322</v>
      </c>
      <c r="L801" s="16">
        <f>VLOOKUP(B801,'Input - companies list'!B:L,11,FALSE)</f>
        <v/>
      </c>
    </row>
    <row r="802" spans="1:12">
      <c r="A802" t="s">
        <v>34502</v>
      </c>
      <c r="B802" t="s">
        <v>11410</v>
      </c>
      <c r="C802" t="s">
        <v>11411</v>
      </c>
      <c r="D802" t="s">
        <v>32935</v>
      </c>
      <c r="E802" t="s">
        <v>34503</v>
      </c>
      <c r="F802" t="s">
        <v>112</v>
      </c>
      <c r="G802" t="s">
        <v>438</v>
      </c>
      <c r="H802" t="s">
        <v>34504</v>
      </c>
      <c r="I802" t="s">
        <v>188</v>
      </c>
      <c r="J802" t="s">
        <v>187</v>
      </c>
      <c r="K802" t="s">
        <v>1663</v>
      </c>
      <c r="L802" s="16">
        <f>VLOOKUP(B802,'Input - companies list'!B:L,11,FALSE)</f>
        <v/>
      </c>
    </row>
    <row r="803" spans="1:12">
      <c r="A803" t="s">
        <v>34505</v>
      </c>
      <c r="B803" t="s">
        <v>11410</v>
      </c>
      <c r="C803" t="s">
        <v>11411</v>
      </c>
      <c r="D803" t="s">
        <v>32935</v>
      </c>
      <c r="E803" t="s">
        <v>33271</v>
      </c>
      <c r="F803" t="s">
        <v>67</v>
      </c>
      <c r="G803" t="s">
        <v>438</v>
      </c>
      <c r="H803" t="s">
        <v>3761</v>
      </c>
      <c r="I803" t="s">
        <v>188</v>
      </c>
      <c r="J803" t="s">
        <v>187</v>
      </c>
      <c r="K803" t="s">
        <v>1663</v>
      </c>
      <c r="L803" s="16">
        <f>VLOOKUP(B803,'Input - companies list'!B:L,11,FALSE)</f>
        <v/>
      </c>
    </row>
    <row r="804" spans="1:12">
      <c r="A804" t="s">
        <v>34506</v>
      </c>
      <c r="B804" t="s">
        <v>22543</v>
      </c>
      <c r="C804" t="s">
        <v>22544</v>
      </c>
      <c r="D804" t="s">
        <v>32935</v>
      </c>
      <c r="E804" t="s">
        <v>34507</v>
      </c>
      <c r="F804" t="s">
        <v>67</v>
      </c>
      <c r="G804" t="s">
        <v>438</v>
      </c>
      <c r="H804" t="s">
        <v>34508</v>
      </c>
      <c r="I804" t="s">
        <v>54</v>
      </c>
      <c r="J804" t="s">
        <v>684</v>
      </c>
      <c r="K804" t="s">
        <v>22547</v>
      </c>
      <c r="L804" s="16">
        <f>VLOOKUP(B804,'Input - companies list'!B:L,11,FALSE)</f>
        <v/>
      </c>
    </row>
    <row r="805" spans="1:12">
      <c r="A805" t="s">
        <v>34509</v>
      </c>
      <c r="B805" t="s">
        <v>22543</v>
      </c>
      <c r="C805" t="s">
        <v>22544</v>
      </c>
      <c r="D805" t="s">
        <v>32935</v>
      </c>
      <c r="E805" t="s">
        <v>34510</v>
      </c>
      <c r="F805" t="s">
        <v>67</v>
      </c>
      <c r="G805" t="s">
        <v>438</v>
      </c>
      <c r="H805" t="s">
        <v>1521</v>
      </c>
      <c r="I805" t="s">
        <v>54</v>
      </c>
      <c r="J805" t="s">
        <v>684</v>
      </c>
      <c r="K805" t="s">
        <v>22547</v>
      </c>
      <c r="L805" s="16">
        <f>VLOOKUP(B805,'Input - companies list'!B:L,11,FALSE)</f>
        <v/>
      </c>
    </row>
    <row r="806" spans="1:12">
      <c r="A806" t="s">
        <v>34511</v>
      </c>
      <c r="B806" t="s">
        <v>5680</v>
      </c>
      <c r="C806" t="s">
        <v>5681</v>
      </c>
      <c r="D806" t="s">
        <v>32935</v>
      </c>
      <c r="E806" t="s">
        <v>34512</v>
      </c>
      <c r="F806" t="s">
        <v>93</v>
      </c>
      <c r="G806" t="s">
        <v>49</v>
      </c>
      <c r="H806" t="s">
        <v>5686</v>
      </c>
      <c r="I806" t="s">
        <v>54</v>
      </c>
      <c r="J806" t="s">
        <v>1127</v>
      </c>
      <c r="K806" t="s">
        <v>5684</v>
      </c>
      <c r="L806" s="16">
        <f>VLOOKUP(B806,'Input - companies list'!B:L,11,FALSE)</f>
        <v/>
      </c>
    </row>
    <row r="807" spans="1:12">
      <c r="A807" t="s">
        <v>34513</v>
      </c>
      <c r="B807" t="s">
        <v>5680</v>
      </c>
      <c r="C807" t="s">
        <v>5681</v>
      </c>
      <c r="D807" t="s">
        <v>84</v>
      </c>
      <c r="E807" t="s">
        <v>33207</v>
      </c>
      <c r="F807" t="s">
        <v>63</v>
      </c>
      <c r="G807" t="s">
        <v>438</v>
      </c>
      <c r="H807" t="s">
        <v>34514</v>
      </c>
      <c r="I807" t="s">
        <v>54</v>
      </c>
      <c r="J807" t="s">
        <v>1127</v>
      </c>
      <c r="K807" t="s">
        <v>5684</v>
      </c>
      <c r="L807" s="16">
        <f>VLOOKUP(B807,'Input - companies list'!B:L,11,FALSE)</f>
        <v/>
      </c>
    </row>
    <row r="808" spans="1:12">
      <c r="A808" t="s">
        <v>34515</v>
      </c>
      <c r="B808" t="s">
        <v>13138</v>
      </c>
      <c r="C808" t="s">
        <v>13139</v>
      </c>
      <c r="D808" t="s">
        <v>32935</v>
      </c>
      <c r="E808" t="s">
        <v>34516</v>
      </c>
      <c r="F808" t="s">
        <v>112</v>
      </c>
      <c r="G808" t="s">
        <v>438</v>
      </c>
      <c r="H808" t="s">
        <v>34517</v>
      </c>
      <c r="I808" t="s">
        <v>714</v>
      </c>
      <c r="J808" t="s">
        <v>13143</v>
      </c>
      <c r="K808" t="s">
        <v>13142</v>
      </c>
      <c r="L808" s="16">
        <f>VLOOKUP(B808,'Input - companies list'!B:L,11,FALSE)</f>
        <v/>
      </c>
    </row>
    <row r="809" spans="1:12">
      <c r="A809" t="s">
        <v>34518</v>
      </c>
      <c r="B809" t="s">
        <v>13138</v>
      </c>
      <c r="C809" t="s">
        <v>13139</v>
      </c>
      <c r="D809" t="s">
        <v>32935</v>
      </c>
      <c r="E809" t="s">
        <v>34519</v>
      </c>
      <c r="F809" t="s">
        <v>93</v>
      </c>
      <c r="G809" t="s">
        <v>49</v>
      </c>
      <c r="H809" t="s">
        <v>34520</v>
      </c>
      <c r="I809" t="s">
        <v>714</v>
      </c>
      <c r="J809" t="s">
        <v>13143</v>
      </c>
      <c r="K809" t="s">
        <v>13142</v>
      </c>
      <c r="L809" s="16">
        <f>VLOOKUP(B809,'Input - companies list'!B:L,11,FALSE)</f>
        <v/>
      </c>
    </row>
    <row r="810" spans="1:12">
      <c r="A810" t="s">
        <v>34521</v>
      </c>
      <c r="B810" t="s">
        <v>32492</v>
      </c>
      <c r="C810" t="s">
        <v>32493</v>
      </c>
      <c r="D810" t="s">
        <v>84</v>
      </c>
      <c r="E810" t="s">
        <v>34522</v>
      </c>
      <c r="F810" t="s">
        <v>112</v>
      </c>
      <c r="G810" t="s">
        <v>49</v>
      </c>
      <c r="H810" t="s">
        <v>32940</v>
      </c>
      <c r="I810" t="s">
        <v>54</v>
      </c>
      <c r="J810" t="s">
        <v>970</v>
      </c>
      <c r="K810" t="s">
        <v>969</v>
      </c>
      <c r="L810" s="16">
        <f>VLOOKUP(B810,'Input - companies list'!B:L,11,FALSE)</f>
        <v/>
      </c>
    </row>
    <row r="811" spans="1:12">
      <c r="A811" t="s">
        <v>34523</v>
      </c>
      <c r="B811" t="s">
        <v>32492</v>
      </c>
      <c r="C811" t="s">
        <v>32493</v>
      </c>
      <c r="D811" t="s">
        <v>32935</v>
      </c>
      <c r="E811" t="s">
        <v>34524</v>
      </c>
      <c r="F811" t="s">
        <v>63</v>
      </c>
      <c r="G811" t="s">
        <v>233</v>
      </c>
      <c r="H811" t="s">
        <v>529</v>
      </c>
      <c r="I811" t="s">
        <v>54</v>
      </c>
      <c r="J811" t="s">
        <v>970</v>
      </c>
      <c r="K811" t="s">
        <v>969</v>
      </c>
      <c r="L811" s="16">
        <f>VLOOKUP(B811,'Input - companies list'!B:L,11,FALSE)</f>
        <v/>
      </c>
    </row>
    <row r="812" spans="1:12">
      <c r="A812" t="s">
        <v>34525</v>
      </c>
      <c r="B812" t="s">
        <v>27801</v>
      </c>
      <c r="C812" t="s">
        <v>27802</v>
      </c>
      <c r="D812" t="s">
        <v>32935</v>
      </c>
      <c r="E812" t="s">
        <v>34526</v>
      </c>
      <c r="F812" t="s">
        <v>67</v>
      </c>
      <c r="G812" t="s">
        <v>49</v>
      </c>
      <c r="H812" t="s">
        <v>2727</v>
      </c>
      <c r="I812" t="s">
        <v>54</v>
      </c>
      <c r="J812" t="s">
        <v>99</v>
      </c>
      <c r="K812" t="s">
        <v>1947</v>
      </c>
      <c r="L812" s="16">
        <f>VLOOKUP(B812,'Input - companies list'!B:L,11,FALSE)</f>
        <v/>
      </c>
    </row>
    <row r="813" spans="1:12">
      <c r="A813" t="s">
        <v>34527</v>
      </c>
      <c r="B813" t="s">
        <v>16470</v>
      </c>
      <c r="C813" t="s">
        <v>16471</v>
      </c>
      <c r="D813" t="s">
        <v>32935</v>
      </c>
      <c r="E813" t="s">
        <v>33521</v>
      </c>
      <c r="F813" t="s">
        <v>93</v>
      </c>
      <c r="G813" t="s">
        <v>49</v>
      </c>
      <c r="H813" t="s">
        <v>1959</v>
      </c>
      <c r="I813" t="s">
        <v>54</v>
      </c>
      <c r="J813" t="s">
        <v>53</v>
      </c>
      <c r="K813" t="s">
        <v>1024</v>
      </c>
      <c r="L813" s="16">
        <f>VLOOKUP(B813,'Input - companies list'!B:L,11,FALSE)</f>
        <v/>
      </c>
    </row>
    <row r="814" spans="1:12">
      <c r="A814" t="s">
        <v>34528</v>
      </c>
      <c r="B814" t="s">
        <v>28133</v>
      </c>
      <c r="C814" t="s">
        <v>28134</v>
      </c>
      <c r="D814" t="s">
        <v>32935</v>
      </c>
      <c r="E814" t="s">
        <v>34529</v>
      </c>
      <c r="F814" t="s">
        <v>93</v>
      </c>
      <c r="G814" t="s">
        <v>98</v>
      </c>
      <c r="H814" t="s">
        <v>13673</v>
      </c>
      <c r="I814" t="s">
        <v>54</v>
      </c>
      <c r="J814" t="s">
        <v>53</v>
      </c>
      <c r="K814" t="s">
        <v>19327</v>
      </c>
      <c r="L814" s="16">
        <f>VLOOKUP(B814,'Input - companies list'!B:L,11,FALSE)</f>
        <v/>
      </c>
    </row>
    <row r="815" spans="1:12">
      <c r="A815" t="s">
        <v>34530</v>
      </c>
      <c r="B815" t="s">
        <v>12503</v>
      </c>
      <c r="C815" t="s">
        <v>12504</v>
      </c>
      <c r="D815" t="s">
        <v>84</v>
      </c>
      <c r="E815" t="s">
        <v>34394</v>
      </c>
      <c r="F815" t="s">
        <v>93</v>
      </c>
      <c r="G815" t="s">
        <v>49</v>
      </c>
      <c r="H815" t="s">
        <v>12507</v>
      </c>
      <c r="I815" t="s">
        <v>237</v>
      </c>
      <c r="J815" t="s">
        <v>236</v>
      </c>
      <c r="K815" t="s">
        <v>235</v>
      </c>
      <c r="L815" s="16">
        <f>VLOOKUP(B815,'Input - companies list'!B:L,11,FALSE)</f>
        <v/>
      </c>
    </row>
    <row r="816" spans="1:12">
      <c r="A816" t="s">
        <v>34531</v>
      </c>
      <c r="B816" t="s">
        <v>4723</v>
      </c>
      <c r="C816" t="s">
        <v>4724</v>
      </c>
      <c r="D816" t="s">
        <v>32935</v>
      </c>
      <c r="E816" t="s">
        <v>34532</v>
      </c>
      <c r="F816" t="s">
        <v>93</v>
      </c>
      <c r="G816" t="s">
        <v>255</v>
      </c>
      <c r="H816" t="s">
        <v>34533</v>
      </c>
      <c r="I816" t="s">
        <v>54</v>
      </c>
      <c r="J816" t="s">
        <v>53</v>
      </c>
      <c r="K816" t="s">
        <v>4727</v>
      </c>
      <c r="L816" s="16">
        <f>VLOOKUP(B816,'Input - companies list'!B:L,11,FALSE)</f>
        <v/>
      </c>
    </row>
    <row r="817" spans="1:12">
      <c r="A817" t="s">
        <v>34534</v>
      </c>
      <c r="B817" t="s">
        <v>10564</v>
      </c>
      <c r="C817" t="s">
        <v>10565</v>
      </c>
      <c r="D817" t="s">
        <v>32935</v>
      </c>
      <c r="E817" t="s">
        <v>33479</v>
      </c>
      <c r="F817" t="s">
        <v>93</v>
      </c>
      <c r="G817" t="s">
        <v>438</v>
      </c>
      <c r="H817" t="s">
        <v>34535</v>
      </c>
      <c r="I817" t="s">
        <v>54</v>
      </c>
      <c r="J817" t="s">
        <v>53</v>
      </c>
      <c r="K817" t="s">
        <v>6358</v>
      </c>
      <c r="L817" s="16">
        <f>VLOOKUP(B817,'Input - companies list'!B:L,11,FALSE)</f>
        <v/>
      </c>
    </row>
    <row r="818" spans="1:12">
      <c r="A818" t="s">
        <v>34536</v>
      </c>
      <c r="B818" t="s">
        <v>10564</v>
      </c>
      <c r="C818" t="s">
        <v>10565</v>
      </c>
      <c r="D818" t="s">
        <v>32935</v>
      </c>
      <c r="E818" t="s">
        <v>34537</v>
      </c>
      <c r="F818" t="s">
        <v>93</v>
      </c>
      <c r="G818" t="s">
        <v>255</v>
      </c>
      <c r="H818" t="s">
        <v>34538</v>
      </c>
      <c r="I818" t="s">
        <v>54</v>
      </c>
      <c r="J818" t="s">
        <v>53</v>
      </c>
      <c r="K818" t="s">
        <v>6358</v>
      </c>
      <c r="L818" s="16">
        <f>VLOOKUP(B818,'Input - companies list'!B:L,11,FALSE)</f>
        <v/>
      </c>
    </row>
    <row r="819" spans="1:12">
      <c r="A819" t="s">
        <v>34539</v>
      </c>
      <c r="B819" t="s">
        <v>34540</v>
      </c>
      <c r="C819" t="s">
        <v>421</v>
      </c>
      <c r="D819" t="s">
        <v>32935</v>
      </c>
      <c r="E819" t="s">
        <v>34130</v>
      </c>
      <c r="F819" t="s">
        <v>112</v>
      </c>
      <c r="G819" t="s">
        <v>5016</v>
      </c>
      <c r="H819" t="s">
        <v>32940</v>
      </c>
      <c r="I819" t="s">
        <v>54</v>
      </c>
      <c r="J819" t="s">
        <v>425</v>
      </c>
      <c r="K819" t="s">
        <v>424</v>
      </c>
      <c r="L819" s="16">
        <f>VLOOKUP(B819,'Input - companies list'!B:L,11,FALSE)</f>
        <v/>
      </c>
    </row>
    <row r="820" spans="1:12">
      <c r="A820" t="s">
        <v>34541</v>
      </c>
      <c r="B820" t="s">
        <v>30370</v>
      </c>
      <c r="C820" t="s">
        <v>30371</v>
      </c>
      <c r="D820" t="s">
        <v>32935</v>
      </c>
      <c r="E820" t="s">
        <v>33720</v>
      </c>
      <c r="F820" t="s">
        <v>112</v>
      </c>
      <c r="G820" t="s">
        <v>438</v>
      </c>
      <c r="H820" t="s">
        <v>30374</v>
      </c>
      <c r="I820" t="s">
        <v>469</v>
      </c>
      <c r="J820" t="s"/>
      <c r="K820" t="s">
        <v>2281</v>
      </c>
      <c r="L820" s="16">
        <f>VLOOKUP(B820,'Input - companies list'!B:L,11,FALSE)</f>
        <v/>
      </c>
    </row>
    <row r="821" spans="1:12">
      <c r="A821" t="s">
        <v>34542</v>
      </c>
      <c r="B821" t="s">
        <v>30370</v>
      </c>
      <c r="C821" t="s">
        <v>30371</v>
      </c>
      <c r="D821" t="s">
        <v>32935</v>
      </c>
      <c r="E821" t="s">
        <v>34543</v>
      </c>
      <c r="F821" t="s">
        <v>63</v>
      </c>
      <c r="G821" t="s">
        <v>5016</v>
      </c>
      <c r="H821" t="s">
        <v>1142</v>
      </c>
      <c r="I821" t="s">
        <v>469</v>
      </c>
      <c r="J821" t="s"/>
      <c r="K821" t="s">
        <v>2281</v>
      </c>
      <c r="L821" s="16">
        <f>VLOOKUP(B821,'Input - companies list'!B:L,11,FALSE)</f>
        <v/>
      </c>
    </row>
    <row r="822" spans="1:12">
      <c r="A822" t="s">
        <v>34544</v>
      </c>
      <c r="B822" t="s">
        <v>13585</v>
      </c>
      <c r="C822" t="s">
        <v>13586</v>
      </c>
      <c r="D822" t="s">
        <v>32935</v>
      </c>
      <c r="E822" t="s">
        <v>34545</v>
      </c>
      <c r="F822" t="s">
        <v>67</v>
      </c>
      <c r="G822" t="s">
        <v>438</v>
      </c>
      <c r="H822" t="s">
        <v>27080</v>
      </c>
      <c r="I822" t="s">
        <v>54</v>
      </c>
      <c r="J822" t="s">
        <v>753</v>
      </c>
      <c r="K822" t="s">
        <v>752</v>
      </c>
      <c r="L822" s="16">
        <f>VLOOKUP(B822,'Input - companies list'!B:L,11,FALSE)</f>
        <v/>
      </c>
    </row>
    <row r="823" spans="1:12">
      <c r="A823" t="s">
        <v>34546</v>
      </c>
      <c r="B823" t="s">
        <v>13585</v>
      </c>
      <c r="C823" t="s">
        <v>13586</v>
      </c>
      <c r="D823" t="s">
        <v>32935</v>
      </c>
      <c r="E823" t="s">
        <v>33521</v>
      </c>
      <c r="F823" t="s">
        <v>93</v>
      </c>
      <c r="G823" t="s">
        <v>49</v>
      </c>
      <c r="H823" t="s">
        <v>34547</v>
      </c>
      <c r="I823" t="s">
        <v>54</v>
      </c>
      <c r="J823" t="s">
        <v>753</v>
      </c>
      <c r="K823" t="s">
        <v>752</v>
      </c>
      <c r="L823" s="16">
        <f>VLOOKUP(B823,'Input - companies list'!B:L,11,FALSE)</f>
        <v/>
      </c>
    </row>
    <row r="824" spans="1:12">
      <c r="A824" t="s">
        <v>34548</v>
      </c>
      <c r="B824" t="s">
        <v>22449</v>
      </c>
      <c r="C824" t="s">
        <v>22450</v>
      </c>
      <c r="D824" t="s">
        <v>32935</v>
      </c>
      <c r="E824" t="s">
        <v>34549</v>
      </c>
      <c r="F824" t="s">
        <v>112</v>
      </c>
      <c r="G824" t="s">
        <v>438</v>
      </c>
      <c r="H824" t="s">
        <v>1521</v>
      </c>
      <c r="I824" t="s">
        <v>237</v>
      </c>
      <c r="J824" t="s">
        <v>13477</v>
      </c>
      <c r="K824" t="s">
        <v>3795</v>
      </c>
      <c r="L824" s="16">
        <f>VLOOKUP(B824,'Input - companies list'!B:L,11,FALSE)</f>
        <v/>
      </c>
    </row>
    <row r="825" spans="1:12">
      <c r="A825" t="s">
        <v>34550</v>
      </c>
      <c r="B825" t="s">
        <v>34551</v>
      </c>
      <c r="C825" t="s">
        <v>34552</v>
      </c>
      <c r="D825" t="s">
        <v>32935</v>
      </c>
      <c r="E825" t="s">
        <v>33462</v>
      </c>
      <c r="F825" t="s">
        <v>93</v>
      </c>
      <c r="G825" t="s">
        <v>5016</v>
      </c>
      <c r="H825" t="s">
        <v>34553</v>
      </c>
      <c r="I825" t="s">
        <v>54</v>
      </c>
      <c r="J825" t="s">
        <v>34554</v>
      </c>
      <c r="K825" t="s">
        <v>34555</v>
      </c>
      <c r="L825" s="16">
        <f>VLOOKUP(B825,'Input - companies list'!B:L,11,FALSE)</f>
        <v/>
      </c>
    </row>
    <row r="826" spans="1:12">
      <c r="A826" t="s">
        <v>34556</v>
      </c>
      <c r="B826" t="s">
        <v>34551</v>
      </c>
      <c r="C826" t="s">
        <v>34552</v>
      </c>
      <c r="D826" t="s">
        <v>32935</v>
      </c>
      <c r="E826" t="s">
        <v>34557</v>
      </c>
      <c r="F826" t="s">
        <v>93</v>
      </c>
      <c r="G826" t="s">
        <v>438</v>
      </c>
      <c r="H826" t="s">
        <v>1521</v>
      </c>
      <c r="I826" t="s">
        <v>54</v>
      </c>
      <c r="J826" t="s">
        <v>34554</v>
      </c>
      <c r="K826" t="s">
        <v>34555</v>
      </c>
      <c r="L826" s="16">
        <f>VLOOKUP(B826,'Input - companies list'!B:L,11,FALSE)</f>
        <v/>
      </c>
    </row>
    <row r="827" spans="1:12">
      <c r="A827" t="s">
        <v>34558</v>
      </c>
      <c r="B827" t="s">
        <v>13334</v>
      </c>
      <c r="C827" t="s">
        <v>13335</v>
      </c>
      <c r="D827" t="s">
        <v>32935</v>
      </c>
      <c r="E827" t="s">
        <v>33630</v>
      </c>
      <c r="F827" t="s">
        <v>67</v>
      </c>
      <c r="G827" t="s">
        <v>438</v>
      </c>
      <c r="H827" t="s">
        <v>1959</v>
      </c>
      <c r="I827" t="s">
        <v>54</v>
      </c>
      <c r="J827" t="s">
        <v>53</v>
      </c>
      <c r="K827" t="s">
        <v>1024</v>
      </c>
      <c r="L827" s="16">
        <f>VLOOKUP(B827,'Input - companies list'!B:L,11,FALSE)</f>
        <v/>
      </c>
    </row>
    <row r="828" spans="1:12">
      <c r="A828" t="s">
        <v>34559</v>
      </c>
      <c r="B828" t="s">
        <v>12415</v>
      </c>
      <c r="C828" t="s">
        <v>12416</v>
      </c>
      <c r="D828" t="s">
        <v>32935</v>
      </c>
      <c r="E828" t="s">
        <v>33012</v>
      </c>
      <c r="F828" t="s">
        <v>93</v>
      </c>
      <c r="G828" t="s">
        <v>438</v>
      </c>
      <c r="H828" t="s">
        <v>32940</v>
      </c>
      <c r="I828" t="s">
        <v>54</v>
      </c>
      <c r="J828" t="s">
        <v>53</v>
      </c>
      <c r="K828" t="s">
        <v>12419</v>
      </c>
      <c r="L828" s="16">
        <f>VLOOKUP(B828,'Input - companies list'!B:L,11,FALSE)</f>
        <v/>
      </c>
    </row>
    <row r="829" spans="1:12">
      <c r="A829" t="s">
        <v>34560</v>
      </c>
      <c r="B829" t="s">
        <v>27111</v>
      </c>
      <c r="C829" t="s">
        <v>27112</v>
      </c>
      <c r="D829" t="s">
        <v>32935</v>
      </c>
      <c r="E829" t="s">
        <v>34561</v>
      </c>
      <c r="F829" t="s">
        <v>67</v>
      </c>
      <c r="G829" t="s">
        <v>255</v>
      </c>
      <c r="H829" t="s">
        <v>5404</v>
      </c>
      <c r="I829" t="s">
        <v>188</v>
      </c>
      <c r="J829" t="s">
        <v>187</v>
      </c>
      <c r="K829" t="s">
        <v>1663</v>
      </c>
      <c r="L829" s="16">
        <f>VLOOKUP(B829,'Input - companies list'!B:L,11,FALSE)</f>
        <v/>
      </c>
    </row>
    <row r="830" spans="1:12">
      <c r="A830" t="s">
        <v>34562</v>
      </c>
      <c r="B830" t="s">
        <v>27111</v>
      </c>
      <c r="C830" t="s">
        <v>27112</v>
      </c>
      <c r="D830" t="s">
        <v>84</v>
      </c>
      <c r="E830" t="s">
        <v>34563</v>
      </c>
      <c r="F830" t="s">
        <v>112</v>
      </c>
      <c r="G830" t="s">
        <v>5016</v>
      </c>
      <c r="H830" t="s">
        <v>34564</v>
      </c>
      <c r="I830" t="s">
        <v>188</v>
      </c>
      <c r="J830" t="s">
        <v>187</v>
      </c>
      <c r="K830" t="s">
        <v>1663</v>
      </c>
      <c r="L830" s="16">
        <f>VLOOKUP(B830,'Input - companies list'!B:L,11,FALSE)</f>
        <v/>
      </c>
    </row>
    <row r="831" spans="1:12">
      <c r="A831" t="s">
        <v>34565</v>
      </c>
      <c r="B831" t="s">
        <v>27111</v>
      </c>
      <c r="C831" t="s">
        <v>27112</v>
      </c>
      <c r="D831" t="s">
        <v>32935</v>
      </c>
      <c r="E831" t="s">
        <v>34566</v>
      </c>
      <c r="F831" t="s">
        <v>67</v>
      </c>
      <c r="G831" t="s">
        <v>98</v>
      </c>
      <c r="H831" t="s">
        <v>22536</v>
      </c>
      <c r="I831" t="s">
        <v>188</v>
      </c>
      <c r="J831" t="s">
        <v>187</v>
      </c>
      <c r="K831" t="s">
        <v>1663</v>
      </c>
      <c r="L831" s="16">
        <f>VLOOKUP(B831,'Input - companies list'!B:L,11,FALSE)</f>
        <v/>
      </c>
    </row>
    <row r="832" spans="1:12">
      <c r="A832" t="s">
        <v>34567</v>
      </c>
      <c r="B832" t="s">
        <v>27111</v>
      </c>
      <c r="C832" t="s">
        <v>27112</v>
      </c>
      <c r="D832" t="s">
        <v>32935</v>
      </c>
      <c r="E832" t="s">
        <v>34568</v>
      </c>
      <c r="F832" t="s">
        <v>112</v>
      </c>
      <c r="G832" t="s">
        <v>255</v>
      </c>
      <c r="H832" t="s">
        <v>32940</v>
      </c>
      <c r="I832" t="s">
        <v>188</v>
      </c>
      <c r="J832" t="s">
        <v>187</v>
      </c>
      <c r="K832" t="s">
        <v>1663</v>
      </c>
      <c r="L832" s="16">
        <f>VLOOKUP(B832,'Input - companies list'!B:L,11,FALSE)</f>
        <v/>
      </c>
    </row>
    <row r="833" spans="1:12">
      <c r="A833" t="s">
        <v>34569</v>
      </c>
      <c r="B833" t="s">
        <v>10801</v>
      </c>
      <c r="C833" t="s">
        <v>10802</v>
      </c>
      <c r="D833" t="s">
        <v>32935</v>
      </c>
      <c r="E833" t="s">
        <v>33922</v>
      </c>
      <c r="F833" t="s">
        <v>112</v>
      </c>
      <c r="G833" t="s">
        <v>5016</v>
      </c>
      <c r="H833" t="s">
        <v>32940</v>
      </c>
      <c r="I833" t="s">
        <v>54</v>
      </c>
      <c r="J833" t="s">
        <v>10806</v>
      </c>
      <c r="K833" t="s">
        <v>10805</v>
      </c>
      <c r="L833" s="16">
        <f>VLOOKUP(B833,'Input - companies list'!B:L,11,FALSE)</f>
        <v/>
      </c>
    </row>
    <row r="834" spans="1:12">
      <c r="A834" t="s">
        <v>34570</v>
      </c>
      <c r="B834" t="s">
        <v>10801</v>
      </c>
      <c r="C834" t="s">
        <v>10802</v>
      </c>
      <c r="D834" t="s">
        <v>32935</v>
      </c>
      <c r="E834" t="s">
        <v>33523</v>
      </c>
      <c r="F834" t="s">
        <v>112</v>
      </c>
      <c r="G834" t="s">
        <v>49</v>
      </c>
      <c r="H834" t="s">
        <v>6627</v>
      </c>
      <c r="I834" t="s">
        <v>54</v>
      </c>
      <c r="J834" t="s">
        <v>10806</v>
      </c>
      <c r="K834" t="s">
        <v>10805</v>
      </c>
      <c r="L834" s="16">
        <f>VLOOKUP(B834,'Input - companies list'!B:L,11,FALSE)</f>
        <v/>
      </c>
    </row>
    <row r="835" spans="1:12">
      <c r="A835" t="s">
        <v>34571</v>
      </c>
      <c r="B835" t="s">
        <v>10801</v>
      </c>
      <c r="C835" t="s">
        <v>10802</v>
      </c>
      <c r="D835" t="s">
        <v>32935</v>
      </c>
      <c r="E835" t="s">
        <v>34572</v>
      </c>
      <c r="F835" t="s">
        <v>93</v>
      </c>
      <c r="G835" t="s">
        <v>98</v>
      </c>
      <c r="H835" t="s">
        <v>3761</v>
      </c>
      <c r="I835" t="s">
        <v>54</v>
      </c>
      <c r="J835" t="s">
        <v>10806</v>
      </c>
      <c r="K835" t="s">
        <v>10805</v>
      </c>
      <c r="L835" s="16">
        <f>VLOOKUP(B835,'Input - companies list'!B:L,11,FALSE)</f>
        <v/>
      </c>
    </row>
    <row r="836" spans="1:12">
      <c r="A836" t="s">
        <v>34573</v>
      </c>
      <c r="B836" t="s">
        <v>34574</v>
      </c>
      <c r="C836" t="s">
        <v>34575</v>
      </c>
      <c r="D836" t="s">
        <v>84</v>
      </c>
      <c r="E836" t="s">
        <v>34576</v>
      </c>
      <c r="F836" t="s">
        <v>67</v>
      </c>
      <c r="G836" t="s">
        <v>5016</v>
      </c>
      <c r="H836" t="s">
        <v>34577</v>
      </c>
      <c r="I836" t="s">
        <v>54</v>
      </c>
      <c r="J836" t="s">
        <v>970</v>
      </c>
      <c r="K836" t="s">
        <v>30064</v>
      </c>
      <c r="L836" s="16">
        <f>VLOOKUP(B836,'Input - companies list'!B:L,11,FALSE)</f>
        <v/>
      </c>
    </row>
    <row r="837" spans="1:12">
      <c r="A837" t="s">
        <v>34578</v>
      </c>
      <c r="B837" t="s">
        <v>24359</v>
      </c>
      <c r="C837" t="s">
        <v>24360</v>
      </c>
      <c r="D837" t="s">
        <v>32935</v>
      </c>
      <c r="E837" t="s">
        <v>32995</v>
      </c>
      <c r="F837" t="s">
        <v>112</v>
      </c>
      <c r="G837" t="s">
        <v>98</v>
      </c>
      <c r="H837" t="s">
        <v>5060</v>
      </c>
      <c r="I837" t="s">
        <v>453</v>
      </c>
      <c r="J837" t="s">
        <v>2876</v>
      </c>
      <c r="K837" t="s">
        <v>24363</v>
      </c>
      <c r="L837" s="16">
        <f>VLOOKUP(B837,'Input - companies list'!B:L,11,FALSE)</f>
        <v/>
      </c>
    </row>
    <row r="838" spans="1:12">
      <c r="A838" t="s">
        <v>34579</v>
      </c>
      <c r="B838" t="s">
        <v>30435</v>
      </c>
      <c r="C838" t="s">
        <v>30436</v>
      </c>
      <c r="D838" t="s">
        <v>32935</v>
      </c>
      <c r="E838" t="s">
        <v>34526</v>
      </c>
      <c r="F838" t="s">
        <v>67</v>
      </c>
      <c r="G838" t="s">
        <v>49</v>
      </c>
      <c r="H838" t="s">
        <v>1026</v>
      </c>
      <c r="I838" t="s">
        <v>21790</v>
      </c>
      <c r="J838" t="s"/>
      <c r="K838" t="s"/>
      <c r="L838" s="16">
        <f>VLOOKUP(B838,'Input - companies list'!B:L,11,FALSE)</f>
        <v/>
      </c>
    </row>
    <row r="839" spans="1:12">
      <c r="A839" t="s">
        <v>34580</v>
      </c>
      <c r="B839" t="s">
        <v>22796</v>
      </c>
      <c r="C839" t="s">
        <v>22797</v>
      </c>
      <c r="D839" t="s">
        <v>32935</v>
      </c>
      <c r="E839" t="s">
        <v>34581</v>
      </c>
      <c r="F839" t="s">
        <v>67</v>
      </c>
      <c r="G839" t="s">
        <v>438</v>
      </c>
      <c r="H839" t="s">
        <v>32940</v>
      </c>
      <c r="I839" t="s">
        <v>54</v>
      </c>
      <c r="J839" t="s">
        <v>53</v>
      </c>
      <c r="K839" t="s">
        <v>5192</v>
      </c>
      <c r="L839" s="16">
        <f>VLOOKUP(B839,'Input - companies list'!B:L,11,FALSE)</f>
        <v/>
      </c>
    </row>
    <row r="840" spans="1:12">
      <c r="A840" t="s">
        <v>34582</v>
      </c>
      <c r="B840" t="s">
        <v>1515</v>
      </c>
      <c r="C840" t="s">
        <v>1516</v>
      </c>
      <c r="D840" t="s">
        <v>32935</v>
      </c>
      <c r="E840" t="s">
        <v>33234</v>
      </c>
      <c r="F840" t="s">
        <v>112</v>
      </c>
      <c r="G840" t="s">
        <v>49</v>
      </c>
      <c r="H840" t="s">
        <v>1521</v>
      </c>
      <c r="I840" t="s">
        <v>54</v>
      </c>
      <c r="J840" t="s">
        <v>53</v>
      </c>
      <c r="K840" t="s">
        <v>1519</v>
      </c>
      <c r="L840" s="16">
        <f>VLOOKUP(B840,'Input - companies list'!B:L,11,FALSE)</f>
        <v/>
      </c>
    </row>
    <row r="841" spans="1:12">
      <c r="A841" t="s">
        <v>34583</v>
      </c>
      <c r="B841" t="s">
        <v>7099</v>
      </c>
      <c r="C841" t="s">
        <v>7100</v>
      </c>
      <c r="D841" t="s">
        <v>32935</v>
      </c>
      <c r="E841" t="s">
        <v>33519</v>
      </c>
      <c r="F841" t="s">
        <v>63</v>
      </c>
      <c r="G841" t="s">
        <v>98</v>
      </c>
      <c r="H841" t="s">
        <v>1142</v>
      </c>
      <c r="I841" t="s">
        <v>54</v>
      </c>
      <c r="J841" t="s">
        <v>53</v>
      </c>
      <c r="K841" t="s">
        <v>1024</v>
      </c>
      <c r="L841" s="16">
        <f>VLOOKUP(B841,'Input - companies list'!B:L,11,FALSE)</f>
        <v/>
      </c>
    </row>
    <row r="842" spans="1:12">
      <c r="A842" t="s">
        <v>34584</v>
      </c>
      <c r="B842" t="s">
        <v>7099</v>
      </c>
      <c r="C842" t="s">
        <v>7100</v>
      </c>
      <c r="D842" t="s">
        <v>32935</v>
      </c>
      <c r="E842" t="s">
        <v>33860</v>
      </c>
      <c r="F842" t="s">
        <v>93</v>
      </c>
      <c r="G842" t="s">
        <v>255</v>
      </c>
      <c r="H842" t="s">
        <v>32940</v>
      </c>
      <c r="I842" t="s">
        <v>54</v>
      </c>
      <c r="J842" t="s">
        <v>53</v>
      </c>
      <c r="K842" t="s">
        <v>1024</v>
      </c>
      <c r="L842" s="16">
        <f>VLOOKUP(B842,'Input - companies list'!B:L,11,FALSE)</f>
        <v/>
      </c>
    </row>
    <row r="843" spans="1:12">
      <c r="A843" t="s">
        <v>34585</v>
      </c>
      <c r="B843" t="s">
        <v>7099</v>
      </c>
      <c r="C843" t="s">
        <v>7100</v>
      </c>
      <c r="D843" t="s">
        <v>32935</v>
      </c>
      <c r="E843" t="s">
        <v>34586</v>
      </c>
      <c r="F843" t="s">
        <v>112</v>
      </c>
      <c r="G843" t="s">
        <v>255</v>
      </c>
      <c r="H843" t="s">
        <v>34587</v>
      </c>
      <c r="I843" t="s">
        <v>54</v>
      </c>
      <c r="J843" t="s">
        <v>53</v>
      </c>
      <c r="K843" t="s">
        <v>1024</v>
      </c>
      <c r="L843" s="16">
        <f>VLOOKUP(B843,'Input - companies list'!B:L,11,FALSE)</f>
        <v/>
      </c>
    </row>
    <row r="844" spans="1:12">
      <c r="A844" t="s">
        <v>34588</v>
      </c>
      <c r="B844" t="s">
        <v>16583</v>
      </c>
      <c r="C844" t="s">
        <v>16584</v>
      </c>
      <c r="D844" t="s">
        <v>32935</v>
      </c>
      <c r="E844" t="s">
        <v>34589</v>
      </c>
      <c r="F844" t="s">
        <v>93</v>
      </c>
      <c r="G844" t="s">
        <v>255</v>
      </c>
      <c r="H844" t="s">
        <v>34590</v>
      </c>
      <c r="I844" t="s">
        <v>237</v>
      </c>
      <c r="J844" t="s">
        <v>3475</v>
      </c>
      <c r="K844" t="s">
        <v>16587</v>
      </c>
      <c r="L844" s="16">
        <f>VLOOKUP(B844,'Input - companies list'!B:L,11,FALSE)</f>
        <v/>
      </c>
    </row>
    <row r="845" spans="1:12">
      <c r="A845" t="s">
        <v>34591</v>
      </c>
      <c r="B845" t="s">
        <v>11204</v>
      </c>
      <c r="C845" t="s">
        <v>11205</v>
      </c>
      <c r="D845" t="s">
        <v>32935</v>
      </c>
      <c r="E845" t="s">
        <v>34592</v>
      </c>
      <c r="F845" t="s">
        <v>93</v>
      </c>
      <c r="G845" t="s">
        <v>98</v>
      </c>
      <c r="H845" t="s">
        <v>7742</v>
      </c>
      <c r="I845" t="s">
        <v>1784</v>
      </c>
      <c r="J845" t="s"/>
      <c r="K845" t="s">
        <v>11208</v>
      </c>
      <c r="L845" s="16">
        <f>VLOOKUP(B845,'Input - companies list'!B:L,11,FALSE)</f>
        <v/>
      </c>
    </row>
    <row r="846" spans="1:12">
      <c r="A846" t="s">
        <v>34593</v>
      </c>
      <c r="B846" t="s">
        <v>1110</v>
      </c>
      <c r="C846" t="s">
        <v>1111</v>
      </c>
      <c r="D846" t="s">
        <v>32935</v>
      </c>
      <c r="E846" t="s">
        <v>34182</v>
      </c>
      <c r="F846" t="s">
        <v>63</v>
      </c>
      <c r="G846" t="s">
        <v>98</v>
      </c>
      <c r="H846" t="s">
        <v>32940</v>
      </c>
      <c r="I846" t="s">
        <v>54</v>
      </c>
      <c r="J846" t="s">
        <v>1115</v>
      </c>
      <c r="K846" t="s">
        <v>1114</v>
      </c>
      <c r="L846" s="16">
        <f>VLOOKUP(B846,'Input - companies list'!B:L,11,FALSE)</f>
        <v/>
      </c>
    </row>
    <row r="847" spans="1:12">
      <c r="A847" t="s">
        <v>34594</v>
      </c>
      <c r="B847" t="s">
        <v>13836</v>
      </c>
      <c r="C847" t="s">
        <v>13837</v>
      </c>
      <c r="D847" t="s">
        <v>32935</v>
      </c>
      <c r="E847" t="s">
        <v>34446</v>
      </c>
      <c r="F847" t="s">
        <v>112</v>
      </c>
      <c r="G847" t="s">
        <v>255</v>
      </c>
      <c r="H847" t="s">
        <v>3977</v>
      </c>
      <c r="I847" t="s">
        <v>54</v>
      </c>
      <c r="J847" t="s">
        <v>1216</v>
      </c>
      <c r="K847" t="s">
        <v>13840</v>
      </c>
      <c r="L847" s="16">
        <f>VLOOKUP(B847,'Input - companies list'!B:L,11,FALSE)</f>
        <v/>
      </c>
    </row>
    <row r="848" spans="1:12">
      <c r="A848" t="s">
        <v>34595</v>
      </c>
      <c r="B848" t="s">
        <v>13420</v>
      </c>
      <c r="C848" t="s">
        <v>13421</v>
      </c>
      <c r="D848" t="s">
        <v>32935</v>
      </c>
      <c r="E848" t="s">
        <v>34596</v>
      </c>
      <c r="F848" t="s">
        <v>93</v>
      </c>
      <c r="G848" t="s">
        <v>98</v>
      </c>
      <c r="H848" t="s">
        <v>34597</v>
      </c>
      <c r="I848" t="s">
        <v>54</v>
      </c>
      <c r="J848" t="s">
        <v>53</v>
      </c>
      <c r="K848" t="s">
        <v>2410</v>
      </c>
      <c r="L848" s="16">
        <f>VLOOKUP(B848,'Input - companies list'!B:L,11,FALSE)</f>
        <v/>
      </c>
    </row>
    <row r="849" spans="1:12">
      <c r="A849" t="s">
        <v>34598</v>
      </c>
      <c r="B849" t="s">
        <v>13420</v>
      </c>
      <c r="C849" t="s">
        <v>13421</v>
      </c>
      <c r="D849" t="s">
        <v>32935</v>
      </c>
      <c r="E849" t="s">
        <v>34599</v>
      </c>
      <c r="F849" t="s">
        <v>93</v>
      </c>
      <c r="G849" t="s">
        <v>438</v>
      </c>
      <c r="H849" t="s">
        <v>3977</v>
      </c>
      <c r="I849" t="s">
        <v>54</v>
      </c>
      <c r="J849" t="s">
        <v>53</v>
      </c>
      <c r="K849" t="s">
        <v>2410</v>
      </c>
      <c r="L849" s="16">
        <f>VLOOKUP(B849,'Input - companies list'!B:L,11,FALSE)</f>
        <v/>
      </c>
    </row>
    <row r="850" spans="1:12">
      <c r="A850" t="s">
        <v>34600</v>
      </c>
      <c r="B850" t="s">
        <v>10649</v>
      </c>
      <c r="C850" t="s">
        <v>10650</v>
      </c>
      <c r="D850" t="s">
        <v>32935</v>
      </c>
      <c r="E850" t="s">
        <v>34601</v>
      </c>
      <c r="F850" t="s">
        <v>67</v>
      </c>
      <c r="G850" t="s">
        <v>49</v>
      </c>
      <c r="H850" t="s">
        <v>10654</v>
      </c>
      <c r="I850" t="s">
        <v>410</v>
      </c>
      <c r="J850" t="s">
        <v>3913</v>
      </c>
      <c r="K850" t="s">
        <v>10653</v>
      </c>
      <c r="L850" s="16">
        <f>VLOOKUP(B850,'Input - companies list'!B:L,11,FALSE)</f>
        <v/>
      </c>
    </row>
    <row r="851" spans="1:12">
      <c r="A851" t="s">
        <v>34602</v>
      </c>
      <c r="B851" t="s">
        <v>18634</v>
      </c>
      <c r="C851" t="s">
        <v>18635</v>
      </c>
      <c r="D851" t="s">
        <v>32935</v>
      </c>
      <c r="E851" t="s">
        <v>32956</v>
      </c>
      <c r="F851" t="s">
        <v>67</v>
      </c>
      <c r="G851" t="s">
        <v>5016</v>
      </c>
      <c r="H851" t="s">
        <v>32940</v>
      </c>
      <c r="I851" t="s">
        <v>469</v>
      </c>
      <c r="J851" t="s"/>
      <c r="K851" t="s">
        <v>2281</v>
      </c>
      <c r="L851" s="16">
        <f>VLOOKUP(B851,'Input - companies list'!B:L,11,FALSE)</f>
        <v/>
      </c>
    </row>
    <row r="852" spans="1:12">
      <c r="A852" t="s">
        <v>34603</v>
      </c>
      <c r="B852" t="s">
        <v>15921</v>
      </c>
      <c r="C852" t="s">
        <v>15922</v>
      </c>
      <c r="D852" t="s">
        <v>32935</v>
      </c>
      <c r="E852" t="s">
        <v>33807</v>
      </c>
      <c r="F852" t="s">
        <v>63</v>
      </c>
      <c r="G852" t="s">
        <v>98</v>
      </c>
      <c r="H852" t="s">
        <v>15925</v>
      </c>
      <c r="I852" t="s">
        <v>469</v>
      </c>
      <c r="J852" t="s"/>
      <c r="K852" t="s">
        <v>2281</v>
      </c>
      <c r="L852" s="16">
        <f>VLOOKUP(B852,'Input - companies list'!B:L,11,FALSE)</f>
        <v/>
      </c>
    </row>
    <row r="853" spans="1:12">
      <c r="A853" t="s">
        <v>34604</v>
      </c>
      <c r="B853" t="s">
        <v>2722</v>
      </c>
      <c r="C853" t="s">
        <v>2723</v>
      </c>
      <c r="D853" t="s">
        <v>32935</v>
      </c>
      <c r="E853" t="s">
        <v>34605</v>
      </c>
      <c r="F853" t="s">
        <v>93</v>
      </c>
      <c r="G853" t="s">
        <v>255</v>
      </c>
      <c r="H853" t="s">
        <v>2727</v>
      </c>
      <c r="I853" t="s"/>
      <c r="J853" t="s"/>
      <c r="K853" t="s"/>
      <c r="L853" s="16">
        <f>VLOOKUP(B853,'Input - companies list'!B:L,11,FALSE)</f>
        <v/>
      </c>
    </row>
    <row r="854" spans="1:12">
      <c r="A854" t="s">
        <v>34606</v>
      </c>
      <c r="B854" t="s">
        <v>27211</v>
      </c>
      <c r="C854" t="s">
        <v>27212</v>
      </c>
      <c r="D854" t="s">
        <v>32935</v>
      </c>
      <c r="E854" t="s">
        <v>34607</v>
      </c>
      <c r="F854" t="s">
        <v>67</v>
      </c>
      <c r="G854" t="s">
        <v>49</v>
      </c>
      <c r="H854" t="s">
        <v>1521</v>
      </c>
      <c r="I854" t="s">
        <v>54</v>
      </c>
      <c r="J854" t="s">
        <v>53</v>
      </c>
      <c r="K854" t="s">
        <v>954</v>
      </c>
      <c r="L854" s="16">
        <f>VLOOKUP(B854,'Input - companies list'!B:L,11,FALSE)</f>
        <v/>
      </c>
    </row>
    <row r="855" spans="1:12">
      <c r="A855" t="s">
        <v>34608</v>
      </c>
      <c r="B855" t="s">
        <v>27211</v>
      </c>
      <c r="C855" t="s">
        <v>27212</v>
      </c>
      <c r="D855" t="s">
        <v>32935</v>
      </c>
      <c r="E855" t="s">
        <v>34609</v>
      </c>
      <c r="F855" t="s">
        <v>63</v>
      </c>
      <c r="G855" t="s">
        <v>49</v>
      </c>
      <c r="H855" t="s">
        <v>34610</v>
      </c>
      <c r="I855" t="s">
        <v>54</v>
      </c>
      <c r="J855" t="s">
        <v>53</v>
      </c>
      <c r="K855" t="s">
        <v>954</v>
      </c>
      <c r="L855" s="16">
        <f>VLOOKUP(B855,'Input - companies list'!B:L,11,FALSE)</f>
        <v/>
      </c>
    </row>
    <row r="856" spans="1:12">
      <c r="A856" t="s">
        <v>34611</v>
      </c>
      <c r="B856" t="s">
        <v>2174</v>
      </c>
      <c r="C856" t="s">
        <v>2175</v>
      </c>
      <c r="D856" t="s">
        <v>84</v>
      </c>
      <c r="E856" t="s">
        <v>34612</v>
      </c>
      <c r="F856" t="s">
        <v>63</v>
      </c>
      <c r="G856" t="s">
        <v>98</v>
      </c>
      <c r="H856" t="s">
        <v>2184</v>
      </c>
      <c r="I856" t="s">
        <v>354</v>
      </c>
      <c r="J856" t="s">
        <v>1038</v>
      </c>
      <c r="K856" t="s">
        <v>2179</v>
      </c>
      <c r="L856" s="16">
        <f>VLOOKUP(B856,'Input - companies list'!B:L,11,FALSE)</f>
        <v/>
      </c>
    </row>
    <row r="857" spans="1:12">
      <c r="A857" t="s">
        <v>34613</v>
      </c>
      <c r="B857" t="s">
        <v>3050</v>
      </c>
      <c r="C857" t="s">
        <v>3051</v>
      </c>
      <c r="D857" t="s">
        <v>84</v>
      </c>
      <c r="E857" t="s">
        <v>33914</v>
      </c>
      <c r="F857" t="s">
        <v>93</v>
      </c>
      <c r="G857" t="s">
        <v>98</v>
      </c>
      <c r="H857" t="s">
        <v>32940</v>
      </c>
      <c r="I857" t="s">
        <v>54</v>
      </c>
      <c r="J857" t="s">
        <v>842</v>
      </c>
      <c r="K857" t="s">
        <v>842</v>
      </c>
      <c r="L857" s="16">
        <f>VLOOKUP(B857,'Input - companies list'!B:L,11,FALSE)</f>
        <v/>
      </c>
    </row>
    <row r="858" spans="1:12">
      <c r="A858" t="s">
        <v>34614</v>
      </c>
      <c r="B858" t="s">
        <v>7607</v>
      </c>
      <c r="C858" t="s">
        <v>7608</v>
      </c>
      <c r="D858" t="s">
        <v>84</v>
      </c>
      <c r="E858" t="s">
        <v>33525</v>
      </c>
      <c r="F858" t="s">
        <v>93</v>
      </c>
      <c r="G858" t="s">
        <v>49</v>
      </c>
      <c r="H858" t="s">
        <v>32940</v>
      </c>
      <c r="I858" t="s">
        <v>354</v>
      </c>
      <c r="J858" t="s">
        <v>1038</v>
      </c>
      <c r="K858" t="s">
        <v>7611</v>
      </c>
      <c r="L858" s="16">
        <f>VLOOKUP(B858,'Input - companies list'!B:L,11,FALSE)</f>
        <v/>
      </c>
    </row>
    <row r="859" spans="1:12">
      <c r="A859" t="s">
        <v>34615</v>
      </c>
      <c r="B859" t="s">
        <v>5994</v>
      </c>
      <c r="C859" t="s">
        <v>5995</v>
      </c>
      <c r="D859" t="s">
        <v>84</v>
      </c>
      <c r="E859" t="s">
        <v>33901</v>
      </c>
      <c r="F859" t="s">
        <v>63</v>
      </c>
      <c r="G859" t="s">
        <v>233</v>
      </c>
      <c r="H859" t="s">
        <v>32940</v>
      </c>
      <c r="I859" t="s">
        <v>188</v>
      </c>
      <c r="J859" t="s">
        <v>2662</v>
      </c>
      <c r="K859" t="s">
        <v>2661</v>
      </c>
      <c r="L859" s="16">
        <f>VLOOKUP(B859,'Input - companies list'!B:L,11,FALSE)</f>
        <v/>
      </c>
    </row>
    <row r="860" spans="1:12">
      <c r="A860" t="s">
        <v>34616</v>
      </c>
      <c r="B860" t="s">
        <v>12695</v>
      </c>
      <c r="C860" t="s">
        <v>12696</v>
      </c>
      <c r="D860" t="s">
        <v>84</v>
      </c>
      <c r="E860" t="s">
        <v>32975</v>
      </c>
      <c r="F860" t="s">
        <v>93</v>
      </c>
      <c r="G860" t="s">
        <v>49</v>
      </c>
      <c r="H860" t="s">
        <v>32940</v>
      </c>
      <c r="I860" t="s">
        <v>54</v>
      </c>
      <c r="J860" t="s">
        <v>425</v>
      </c>
      <c r="K860" t="s">
        <v>12699</v>
      </c>
      <c r="L860" s="16">
        <f>VLOOKUP(B860,'Input - companies list'!B:L,11,FALSE)</f>
        <v/>
      </c>
    </row>
    <row r="861" spans="1:12">
      <c r="A861" t="s">
        <v>34617</v>
      </c>
      <c r="B861" t="s">
        <v>12853</v>
      </c>
      <c r="C861" t="s">
        <v>12854</v>
      </c>
      <c r="D861" t="s">
        <v>32935</v>
      </c>
      <c r="E861" t="s">
        <v>34618</v>
      </c>
      <c r="F861" t="s">
        <v>93</v>
      </c>
      <c r="G861" t="s">
        <v>438</v>
      </c>
      <c r="H861" t="s">
        <v>3344</v>
      </c>
      <c r="I861" t="s"/>
      <c r="J861" t="s"/>
      <c r="K861" t="s"/>
      <c r="L861" s="16">
        <f>VLOOKUP(B861,'Input - companies list'!B:L,11,FALSE)</f>
        <v/>
      </c>
    </row>
    <row r="862" spans="1:12">
      <c r="A862" t="s">
        <v>34619</v>
      </c>
      <c r="B862" t="s">
        <v>28197</v>
      </c>
      <c r="C862" t="s">
        <v>34620</v>
      </c>
      <c r="D862" t="s">
        <v>32935</v>
      </c>
      <c r="E862" t="s">
        <v>34270</v>
      </c>
      <c r="F862" t="s">
        <v>67</v>
      </c>
      <c r="G862" t="s">
        <v>255</v>
      </c>
      <c r="H862" t="s">
        <v>32940</v>
      </c>
      <c r="I862" t="s">
        <v>569</v>
      </c>
      <c r="J862" t="s"/>
      <c r="K862" t="s"/>
      <c r="L862" s="16">
        <f>VLOOKUP(B862,'Input - companies list'!B:L,11,FALSE)</f>
        <v/>
      </c>
    </row>
    <row r="863" spans="1:12">
      <c r="A863" t="s">
        <v>34621</v>
      </c>
      <c r="B863" t="s">
        <v>28197</v>
      </c>
      <c r="C863" t="s">
        <v>34620</v>
      </c>
      <c r="D863" t="s">
        <v>32935</v>
      </c>
      <c r="E863" t="s">
        <v>32970</v>
      </c>
      <c r="F863" t="s">
        <v>112</v>
      </c>
      <c r="G863" t="s">
        <v>49</v>
      </c>
      <c r="H863" t="s">
        <v>9117</v>
      </c>
      <c r="I863" t="s">
        <v>569</v>
      </c>
      <c r="J863" t="s"/>
      <c r="K863" t="s"/>
      <c r="L863" s="16">
        <f>VLOOKUP(B863,'Input - companies list'!B:L,11,FALSE)</f>
        <v/>
      </c>
    </row>
    <row r="864" spans="1:12">
      <c r="A864" t="s">
        <v>34622</v>
      </c>
      <c r="B864" t="s">
        <v>28197</v>
      </c>
      <c r="C864" t="s">
        <v>34620</v>
      </c>
      <c r="D864" t="s">
        <v>32935</v>
      </c>
      <c r="E864" t="s">
        <v>33079</v>
      </c>
      <c r="F864" t="s">
        <v>112</v>
      </c>
      <c r="G864" t="s">
        <v>438</v>
      </c>
      <c r="H864" t="s">
        <v>32940</v>
      </c>
      <c r="I864" t="s">
        <v>569</v>
      </c>
      <c r="J864" t="s"/>
      <c r="K864" t="s"/>
      <c r="L864" s="16">
        <f>VLOOKUP(B864,'Input - companies list'!B:L,11,FALSE)</f>
        <v/>
      </c>
    </row>
    <row r="865" spans="1:12">
      <c r="A865" t="s">
        <v>34623</v>
      </c>
      <c r="B865" t="s">
        <v>28197</v>
      </c>
      <c r="C865" t="s">
        <v>34620</v>
      </c>
      <c r="D865" t="s">
        <v>32935</v>
      </c>
      <c r="E865" t="s">
        <v>34624</v>
      </c>
      <c r="F865" t="s">
        <v>63</v>
      </c>
      <c r="G865" t="s">
        <v>98</v>
      </c>
      <c r="H865" t="s">
        <v>7742</v>
      </c>
      <c r="I865" t="s">
        <v>569</v>
      </c>
      <c r="J865" t="s"/>
      <c r="K865" t="s"/>
      <c r="L865" s="16">
        <f>VLOOKUP(B865,'Input - companies list'!B:L,11,FALSE)</f>
        <v/>
      </c>
    </row>
    <row r="866" spans="1:12">
      <c r="A866" t="s">
        <v>34625</v>
      </c>
      <c r="B866" t="s">
        <v>21395</v>
      </c>
      <c r="C866" t="s">
        <v>21396</v>
      </c>
      <c r="D866" t="s">
        <v>32935</v>
      </c>
      <c r="E866" t="s">
        <v>34626</v>
      </c>
      <c r="F866" t="s">
        <v>63</v>
      </c>
      <c r="G866" t="s">
        <v>49</v>
      </c>
      <c r="H866" t="s">
        <v>34627</v>
      </c>
      <c r="I866" t="s">
        <v>54</v>
      </c>
      <c r="J866" t="s">
        <v>53</v>
      </c>
      <c r="K866" t="s">
        <v>2046</v>
      </c>
      <c r="L866" s="16">
        <f>VLOOKUP(B866,'Input - companies list'!B:L,11,FALSE)</f>
        <v/>
      </c>
    </row>
    <row r="867" spans="1:12">
      <c r="A867" t="s">
        <v>34628</v>
      </c>
      <c r="B867" t="s">
        <v>21395</v>
      </c>
      <c r="C867" t="s">
        <v>21396</v>
      </c>
      <c r="D867" t="s">
        <v>84</v>
      </c>
      <c r="E867" t="s">
        <v>34113</v>
      </c>
      <c r="F867" t="s">
        <v>112</v>
      </c>
      <c r="G867" t="s">
        <v>5016</v>
      </c>
      <c r="H867" t="s">
        <v>34629</v>
      </c>
      <c r="I867" t="s">
        <v>54</v>
      </c>
      <c r="J867" t="s">
        <v>53</v>
      </c>
      <c r="K867" t="s">
        <v>2046</v>
      </c>
      <c r="L867" s="16">
        <f>VLOOKUP(B867,'Input - companies list'!B:L,11,FALSE)</f>
        <v/>
      </c>
    </row>
    <row r="868" spans="1:12">
      <c r="A868" t="s">
        <v>34630</v>
      </c>
      <c r="B868" t="s">
        <v>21395</v>
      </c>
      <c r="C868" t="s">
        <v>21396</v>
      </c>
      <c r="D868" t="s">
        <v>32935</v>
      </c>
      <c r="E868" t="s">
        <v>34631</v>
      </c>
      <c r="F868" t="s">
        <v>67</v>
      </c>
      <c r="G868" t="s">
        <v>98</v>
      </c>
      <c r="H868" t="s">
        <v>1142</v>
      </c>
      <c r="I868" t="s">
        <v>54</v>
      </c>
      <c r="J868" t="s">
        <v>53</v>
      </c>
      <c r="K868" t="s">
        <v>2046</v>
      </c>
      <c r="L868" s="16">
        <f>VLOOKUP(B868,'Input - companies list'!B:L,11,FALSE)</f>
        <v/>
      </c>
    </row>
    <row r="869" spans="1:12">
      <c r="A869" t="s">
        <v>34632</v>
      </c>
      <c r="B869" t="s">
        <v>12205</v>
      </c>
      <c r="C869" t="s">
        <v>12206</v>
      </c>
      <c r="D869" t="s">
        <v>32935</v>
      </c>
      <c r="E869" t="s">
        <v>33974</v>
      </c>
      <c r="F869" t="s">
        <v>63</v>
      </c>
      <c r="G869" t="s">
        <v>49</v>
      </c>
      <c r="H869" t="s">
        <v>12209</v>
      </c>
      <c r="I869" t="s">
        <v>469</v>
      </c>
      <c r="J869" t="s"/>
      <c r="K869" t="s">
        <v>2281</v>
      </c>
      <c r="L869" s="16">
        <f>VLOOKUP(B869,'Input - companies list'!B:L,11,FALSE)</f>
        <v/>
      </c>
    </row>
    <row r="870" spans="1:12">
      <c r="A870" t="s">
        <v>34633</v>
      </c>
      <c r="B870" t="s">
        <v>29724</v>
      </c>
      <c r="C870" t="s">
        <v>29725</v>
      </c>
      <c r="D870" t="s">
        <v>32935</v>
      </c>
      <c r="E870" t="s">
        <v>33924</v>
      </c>
      <c r="F870" t="s">
        <v>112</v>
      </c>
      <c r="G870" t="s">
        <v>438</v>
      </c>
      <c r="H870" t="s">
        <v>529</v>
      </c>
      <c r="I870" t="s">
        <v>54</v>
      </c>
      <c r="J870" t="s">
        <v>485</v>
      </c>
      <c r="K870" t="s">
        <v>29728</v>
      </c>
      <c r="L870" s="16">
        <f>VLOOKUP(B870,'Input - companies list'!B:L,11,FALSE)</f>
        <v/>
      </c>
    </row>
    <row r="871" spans="1:12">
      <c r="A871" t="s">
        <v>34634</v>
      </c>
      <c r="B871" t="s">
        <v>5487</v>
      </c>
      <c r="C871" t="s">
        <v>5488</v>
      </c>
      <c r="D871" t="s">
        <v>32935</v>
      </c>
      <c r="E871" t="s">
        <v>34635</v>
      </c>
      <c r="F871" t="s">
        <v>63</v>
      </c>
      <c r="G871" t="s">
        <v>49</v>
      </c>
      <c r="H871" t="s">
        <v>1675</v>
      </c>
      <c r="I871" t="s">
        <v>54</v>
      </c>
      <c r="J871" t="s">
        <v>513</v>
      </c>
      <c r="K871" t="s">
        <v>5490</v>
      </c>
      <c r="L871" s="16">
        <f>VLOOKUP(B871,'Input - companies list'!B:L,11,FALSE)</f>
        <v/>
      </c>
    </row>
    <row r="872" spans="1:12">
      <c r="A872" t="s">
        <v>34636</v>
      </c>
      <c r="B872" t="s">
        <v>30762</v>
      </c>
      <c r="C872" t="s">
        <v>30763</v>
      </c>
      <c r="D872" t="s">
        <v>84</v>
      </c>
      <c r="E872" t="s">
        <v>34637</v>
      </c>
      <c r="F872" t="s">
        <v>112</v>
      </c>
      <c r="G872" t="s">
        <v>5016</v>
      </c>
      <c r="H872" t="s">
        <v>32940</v>
      </c>
      <c r="I872" t="s">
        <v>354</v>
      </c>
      <c r="J872" t="s">
        <v>1038</v>
      </c>
      <c r="K872" t="s">
        <v>30766</v>
      </c>
      <c r="L872" s="16">
        <f>VLOOKUP(B872,'Input - companies list'!B:L,11,FALSE)</f>
        <v/>
      </c>
    </row>
    <row r="873" spans="1:12">
      <c r="A873" t="s">
        <v>34638</v>
      </c>
      <c r="B873" t="s">
        <v>30762</v>
      </c>
      <c r="C873" t="s">
        <v>30763</v>
      </c>
      <c r="D873" t="s">
        <v>84</v>
      </c>
      <c r="E873" t="s">
        <v>33701</v>
      </c>
      <c r="F873" t="s">
        <v>112</v>
      </c>
      <c r="G873" t="s">
        <v>255</v>
      </c>
      <c r="H873" t="s">
        <v>30770</v>
      </c>
      <c r="I873" t="s">
        <v>354</v>
      </c>
      <c r="J873" t="s">
        <v>1038</v>
      </c>
      <c r="K873" t="s">
        <v>30766</v>
      </c>
      <c r="L873" s="16">
        <f>VLOOKUP(B873,'Input - companies list'!B:L,11,FALSE)</f>
        <v/>
      </c>
    </row>
    <row r="874" spans="1:12">
      <c r="A874" t="s">
        <v>34639</v>
      </c>
      <c r="B874" t="s">
        <v>14237</v>
      </c>
      <c r="C874" t="s">
        <v>14238</v>
      </c>
      <c r="D874" t="s">
        <v>32935</v>
      </c>
      <c r="E874" t="s">
        <v>34640</v>
      </c>
      <c r="F874" t="s">
        <v>112</v>
      </c>
      <c r="G874" t="s">
        <v>49</v>
      </c>
      <c r="H874" t="s">
        <v>32940</v>
      </c>
      <c r="I874" t="s">
        <v>54</v>
      </c>
      <c r="J874" t="s">
        <v>1127</v>
      </c>
      <c r="K874" t="s">
        <v>14241</v>
      </c>
      <c r="L874" s="16">
        <f>VLOOKUP(B874,'Input - companies list'!B:L,11,FALSE)</f>
        <v/>
      </c>
    </row>
    <row r="875" spans="1:12">
      <c r="A875" t="s">
        <v>34641</v>
      </c>
      <c r="B875" t="s">
        <v>14237</v>
      </c>
      <c r="C875" t="s">
        <v>14238</v>
      </c>
      <c r="D875" t="s">
        <v>32935</v>
      </c>
      <c r="E875" t="s">
        <v>33228</v>
      </c>
      <c r="F875" t="s">
        <v>67</v>
      </c>
      <c r="G875" t="s">
        <v>49</v>
      </c>
      <c r="H875" t="s">
        <v>847</v>
      </c>
      <c r="I875" t="s">
        <v>54</v>
      </c>
      <c r="J875" t="s">
        <v>1127</v>
      </c>
      <c r="K875" t="s">
        <v>14241</v>
      </c>
      <c r="L875" s="16">
        <f>VLOOKUP(B875,'Input - companies list'!B:L,11,FALSE)</f>
        <v/>
      </c>
    </row>
    <row r="876" spans="1:12">
      <c r="A876" t="s">
        <v>34642</v>
      </c>
      <c r="B876" t="s">
        <v>14237</v>
      </c>
      <c r="C876" t="s">
        <v>14238</v>
      </c>
      <c r="D876" t="s">
        <v>32935</v>
      </c>
      <c r="E876" t="s">
        <v>33695</v>
      </c>
      <c r="F876" t="s">
        <v>63</v>
      </c>
      <c r="G876" t="s">
        <v>255</v>
      </c>
      <c r="H876" t="s">
        <v>11307</v>
      </c>
      <c r="I876" t="s">
        <v>54</v>
      </c>
      <c r="J876" t="s">
        <v>1127</v>
      </c>
      <c r="K876" t="s">
        <v>14241</v>
      </c>
      <c r="L876" s="16">
        <f>VLOOKUP(B876,'Input - companies list'!B:L,11,FALSE)</f>
        <v/>
      </c>
    </row>
    <row r="877" spans="1:12">
      <c r="A877" t="s">
        <v>34643</v>
      </c>
      <c r="B877" t="s">
        <v>14237</v>
      </c>
      <c r="C877" t="s">
        <v>14238</v>
      </c>
      <c r="D877" t="s">
        <v>32935</v>
      </c>
      <c r="E877" t="s">
        <v>34644</v>
      </c>
      <c r="F877" t="s">
        <v>112</v>
      </c>
      <c r="G877" t="s">
        <v>49</v>
      </c>
      <c r="H877" t="s">
        <v>34645</v>
      </c>
      <c r="I877" t="s">
        <v>54</v>
      </c>
      <c r="J877" t="s">
        <v>1127</v>
      </c>
      <c r="K877" t="s">
        <v>14241</v>
      </c>
      <c r="L877" s="16">
        <f>VLOOKUP(B877,'Input - companies list'!B:L,11,FALSE)</f>
        <v/>
      </c>
    </row>
    <row r="878" spans="1:12">
      <c r="A878" t="s">
        <v>34646</v>
      </c>
      <c r="B878" t="s">
        <v>25501</v>
      </c>
      <c r="C878" t="s">
        <v>25502</v>
      </c>
      <c r="D878" t="s">
        <v>32935</v>
      </c>
      <c r="E878" t="s">
        <v>34647</v>
      </c>
      <c r="F878" t="s">
        <v>63</v>
      </c>
      <c r="G878" t="s">
        <v>98</v>
      </c>
      <c r="H878" t="s">
        <v>34648</v>
      </c>
      <c r="I878" t="s">
        <v>54</v>
      </c>
      <c r="J878" t="s">
        <v>1216</v>
      </c>
      <c r="K878" t="s">
        <v>4103</v>
      </c>
      <c r="L878" s="16">
        <f>VLOOKUP(B878,'Input - companies list'!B:L,11,FALSE)</f>
        <v/>
      </c>
    </row>
    <row r="879" spans="1:12">
      <c r="A879" t="s">
        <v>34649</v>
      </c>
      <c r="B879" t="s">
        <v>25501</v>
      </c>
      <c r="C879" t="s">
        <v>25502</v>
      </c>
      <c r="D879" t="s">
        <v>32935</v>
      </c>
      <c r="E879" t="s">
        <v>34650</v>
      </c>
      <c r="F879" t="s">
        <v>63</v>
      </c>
      <c r="G879" t="s">
        <v>255</v>
      </c>
      <c r="H879" t="s">
        <v>8989</v>
      </c>
      <c r="I879" t="s">
        <v>54</v>
      </c>
      <c r="J879" t="s">
        <v>1216</v>
      </c>
      <c r="K879" t="s">
        <v>4103</v>
      </c>
      <c r="L879" s="16">
        <f>VLOOKUP(B879,'Input - companies list'!B:L,11,FALSE)</f>
        <v/>
      </c>
    </row>
    <row r="880" spans="1:12">
      <c r="A880" t="s">
        <v>34651</v>
      </c>
      <c r="B880" t="s">
        <v>25501</v>
      </c>
      <c r="C880" t="s">
        <v>25502</v>
      </c>
      <c r="D880" t="s">
        <v>32935</v>
      </c>
      <c r="E880" t="s">
        <v>34652</v>
      </c>
      <c r="F880" t="s">
        <v>63</v>
      </c>
      <c r="G880" t="s">
        <v>98</v>
      </c>
      <c r="H880" t="s">
        <v>34653</v>
      </c>
      <c r="I880" t="s">
        <v>54</v>
      </c>
      <c r="J880" t="s">
        <v>1216</v>
      </c>
      <c r="K880" t="s">
        <v>4103</v>
      </c>
      <c r="L880" s="16">
        <f>VLOOKUP(B880,'Input - companies list'!B:L,11,FALSE)</f>
        <v/>
      </c>
    </row>
    <row r="881" spans="1:12">
      <c r="A881" t="s">
        <v>34654</v>
      </c>
      <c r="B881" t="s">
        <v>25501</v>
      </c>
      <c r="C881" t="s">
        <v>25502</v>
      </c>
      <c r="D881" t="s">
        <v>32935</v>
      </c>
      <c r="E881" t="s">
        <v>34134</v>
      </c>
      <c r="F881" t="s">
        <v>112</v>
      </c>
      <c r="G881" t="s">
        <v>255</v>
      </c>
      <c r="H881" t="s">
        <v>26203</v>
      </c>
      <c r="I881" t="s">
        <v>54</v>
      </c>
      <c r="J881" t="s">
        <v>1216</v>
      </c>
      <c r="K881" t="s">
        <v>4103</v>
      </c>
      <c r="L881" s="16">
        <f>VLOOKUP(B881,'Input - companies list'!B:L,11,FALSE)</f>
        <v/>
      </c>
    </row>
    <row r="882" spans="1:12">
      <c r="A882" t="s">
        <v>34655</v>
      </c>
      <c r="B882" t="s">
        <v>25501</v>
      </c>
      <c r="C882" t="s">
        <v>25502</v>
      </c>
      <c r="D882" t="s">
        <v>32935</v>
      </c>
      <c r="E882" t="s">
        <v>34656</v>
      </c>
      <c r="F882" t="s">
        <v>93</v>
      </c>
      <c r="G882" t="s">
        <v>49</v>
      </c>
      <c r="H882" t="s">
        <v>34657</v>
      </c>
      <c r="I882" t="s">
        <v>54</v>
      </c>
      <c r="J882" t="s">
        <v>1216</v>
      </c>
      <c r="K882" t="s">
        <v>4103</v>
      </c>
      <c r="L882" s="16">
        <f>VLOOKUP(B882,'Input - companies list'!B:L,11,FALSE)</f>
        <v/>
      </c>
    </row>
    <row r="883" spans="1:12">
      <c r="A883" t="s">
        <v>34658</v>
      </c>
      <c r="B883" t="s">
        <v>7594</v>
      </c>
      <c r="C883" t="s">
        <v>7595</v>
      </c>
      <c r="D883" t="s">
        <v>84</v>
      </c>
      <c r="E883" t="s">
        <v>34659</v>
      </c>
      <c r="F883" t="s">
        <v>67</v>
      </c>
      <c r="G883" t="s">
        <v>98</v>
      </c>
      <c r="H883" t="s">
        <v>32940</v>
      </c>
      <c r="I883" t="s">
        <v>453</v>
      </c>
      <c r="J883" t="s">
        <v>7599</v>
      </c>
      <c r="K883" t="s">
        <v>7598</v>
      </c>
      <c r="L883" s="16">
        <f>VLOOKUP(B883,'Input - companies list'!B:L,11,FALSE)</f>
        <v/>
      </c>
    </row>
    <row r="884" spans="1:12">
      <c r="A884" t="s">
        <v>34660</v>
      </c>
      <c r="B884" t="s">
        <v>9618</v>
      </c>
      <c r="C884" t="s">
        <v>9619</v>
      </c>
      <c r="D884" t="s">
        <v>32935</v>
      </c>
      <c r="E884" t="s">
        <v>34529</v>
      </c>
      <c r="F884" t="s">
        <v>93</v>
      </c>
      <c r="G884" t="s">
        <v>98</v>
      </c>
      <c r="H884" t="s">
        <v>12188</v>
      </c>
      <c r="I884" t="s">
        <v>54</v>
      </c>
      <c r="J884" t="s">
        <v>513</v>
      </c>
      <c r="K884" t="s">
        <v>9622</v>
      </c>
      <c r="L884" s="16">
        <f>VLOOKUP(B884,'Input - companies list'!B:L,11,FALSE)</f>
        <v/>
      </c>
    </row>
    <row r="885" spans="1:12">
      <c r="A885" t="s">
        <v>34661</v>
      </c>
      <c r="B885" t="s">
        <v>214</v>
      </c>
      <c r="C885" t="s">
        <v>215</v>
      </c>
      <c r="D885" t="s">
        <v>32935</v>
      </c>
      <c r="E885" t="s">
        <v>33149</v>
      </c>
      <c r="F885" t="s">
        <v>112</v>
      </c>
      <c r="G885" t="s">
        <v>438</v>
      </c>
      <c r="H885" t="s">
        <v>32940</v>
      </c>
      <c r="I885" t="s">
        <v>54</v>
      </c>
      <c r="J885" t="s">
        <v>53</v>
      </c>
      <c r="K885" t="s">
        <v>218</v>
      </c>
      <c r="L885" s="16">
        <f>VLOOKUP(B885,'Input - companies list'!B:L,11,FALSE)</f>
        <v/>
      </c>
    </row>
    <row r="886" spans="1:12">
      <c r="A886" t="s">
        <v>34662</v>
      </c>
      <c r="B886" t="s">
        <v>11710</v>
      </c>
      <c r="C886" t="s">
        <v>11711</v>
      </c>
      <c r="D886" t="s">
        <v>84</v>
      </c>
      <c r="E886" t="s">
        <v>33607</v>
      </c>
      <c r="F886" t="s">
        <v>112</v>
      </c>
      <c r="G886" t="s">
        <v>438</v>
      </c>
      <c r="H886" t="s">
        <v>11715</v>
      </c>
      <c r="I886" t="s">
        <v>188</v>
      </c>
      <c r="J886" t="s">
        <v>187</v>
      </c>
      <c r="K886" t="s">
        <v>11714</v>
      </c>
      <c r="L886" s="16">
        <f>VLOOKUP(B886,'Input - companies list'!B:L,11,FALSE)</f>
        <v/>
      </c>
    </row>
    <row r="887" spans="1:12">
      <c r="A887" t="s">
        <v>34663</v>
      </c>
      <c r="B887" t="s">
        <v>13292</v>
      </c>
      <c r="C887" t="s">
        <v>13293</v>
      </c>
      <c r="D887" t="s">
        <v>32935</v>
      </c>
      <c r="E887" t="s">
        <v>33108</v>
      </c>
      <c r="F887" t="s">
        <v>112</v>
      </c>
      <c r="G887" t="s">
        <v>438</v>
      </c>
      <c r="H887" t="s">
        <v>32940</v>
      </c>
      <c r="I887" t="s">
        <v>1631</v>
      </c>
      <c r="J887" t="s"/>
      <c r="K887" t="s"/>
      <c r="L887" s="16">
        <f>VLOOKUP(B887,'Input - companies list'!B:L,11,FALSE)</f>
        <v/>
      </c>
    </row>
    <row r="888" spans="1:12">
      <c r="A888" t="s">
        <v>34664</v>
      </c>
      <c r="B888" t="s">
        <v>25722</v>
      </c>
      <c r="C888" t="s">
        <v>25723</v>
      </c>
      <c r="D888" t="s">
        <v>32935</v>
      </c>
      <c r="E888" t="s">
        <v>33477</v>
      </c>
      <c r="F888" t="s">
        <v>67</v>
      </c>
      <c r="G888" t="s">
        <v>5016</v>
      </c>
      <c r="H888" t="s">
        <v>32940</v>
      </c>
      <c r="I888" t="s">
        <v>469</v>
      </c>
      <c r="J888" t="s"/>
      <c r="K888" t="s">
        <v>2281</v>
      </c>
      <c r="L888" s="16">
        <f>VLOOKUP(B888,'Input - companies list'!B:L,11,FALSE)</f>
        <v/>
      </c>
    </row>
    <row r="889" spans="1:12">
      <c r="A889" t="s">
        <v>34665</v>
      </c>
      <c r="B889" t="s">
        <v>22031</v>
      </c>
      <c r="C889" t="s">
        <v>22032</v>
      </c>
      <c r="D889" t="s">
        <v>32935</v>
      </c>
      <c r="E889" t="s">
        <v>33587</v>
      </c>
      <c r="F889" t="s">
        <v>67</v>
      </c>
      <c r="G889" t="s">
        <v>5016</v>
      </c>
      <c r="H889" t="s">
        <v>16423</v>
      </c>
      <c r="I889" t="s">
        <v>525</v>
      </c>
      <c r="J889" t="s">
        <v>1687</v>
      </c>
      <c r="K889" t="s">
        <v>870</v>
      </c>
      <c r="L889" s="16">
        <f>VLOOKUP(B889,'Input - companies list'!B:L,11,FALSE)</f>
        <v/>
      </c>
    </row>
    <row r="890" spans="1:12">
      <c r="A890" t="s">
        <v>34666</v>
      </c>
      <c r="B890" t="s">
        <v>34667</v>
      </c>
      <c r="C890" t="s">
        <v>34668</v>
      </c>
      <c r="D890" t="s">
        <v>32935</v>
      </c>
      <c r="E890" t="s">
        <v>33325</v>
      </c>
      <c r="F890" t="s">
        <v>67</v>
      </c>
      <c r="G890" t="s">
        <v>438</v>
      </c>
      <c r="H890" t="s">
        <v>8143</v>
      </c>
      <c r="I890" t="s">
        <v>54</v>
      </c>
      <c r="J890" t="s">
        <v>753</v>
      </c>
      <c r="K890" t="s">
        <v>34669</v>
      </c>
      <c r="L890" s="16">
        <f>VLOOKUP(B890,'Input - companies list'!B:L,11,FALSE)</f>
        <v/>
      </c>
    </row>
    <row r="891" spans="1:12">
      <c r="A891" t="s">
        <v>34670</v>
      </c>
      <c r="B891" t="s">
        <v>9459</v>
      </c>
      <c r="C891" t="s">
        <v>9460</v>
      </c>
      <c r="D891" t="s">
        <v>32935</v>
      </c>
      <c r="E891" t="s">
        <v>33309</v>
      </c>
      <c r="F891" t="s">
        <v>67</v>
      </c>
      <c r="G891" t="s">
        <v>438</v>
      </c>
      <c r="H891" t="s">
        <v>32940</v>
      </c>
      <c r="I891" t="s">
        <v>54</v>
      </c>
      <c r="J891" t="s">
        <v>53</v>
      </c>
      <c r="K891" t="s">
        <v>169</v>
      </c>
      <c r="L891" s="16">
        <f>VLOOKUP(B891,'Input - companies list'!B:L,11,FALSE)</f>
        <v/>
      </c>
    </row>
    <row r="892" spans="1:12">
      <c r="A892" t="s">
        <v>34671</v>
      </c>
      <c r="B892" t="s">
        <v>8051</v>
      </c>
      <c r="C892" t="s">
        <v>8052</v>
      </c>
      <c r="D892" t="s">
        <v>32935</v>
      </c>
      <c r="E892" t="s">
        <v>34672</v>
      </c>
      <c r="F892" t="s">
        <v>67</v>
      </c>
      <c r="G892" t="s">
        <v>5016</v>
      </c>
      <c r="H892" t="s">
        <v>32940</v>
      </c>
      <c r="I892" t="s">
        <v>188</v>
      </c>
      <c r="J892" t="s">
        <v>187</v>
      </c>
      <c r="K892" t="s">
        <v>1663</v>
      </c>
      <c r="L892" s="16">
        <f>VLOOKUP(B892,'Input - companies list'!B:L,11,FALSE)</f>
        <v/>
      </c>
    </row>
    <row r="893" spans="1:12">
      <c r="A893" t="s">
        <v>34673</v>
      </c>
      <c r="B893" t="s">
        <v>28349</v>
      </c>
      <c r="C893" t="s">
        <v>28350</v>
      </c>
      <c r="D893" t="s">
        <v>32935</v>
      </c>
      <c r="E893" t="s">
        <v>33166</v>
      </c>
      <c r="F893" t="s">
        <v>112</v>
      </c>
      <c r="G893" t="s">
        <v>49</v>
      </c>
      <c r="H893" t="s">
        <v>34674</v>
      </c>
      <c r="I893" t="s">
        <v>54</v>
      </c>
      <c r="J893" t="s">
        <v>53</v>
      </c>
      <c r="K893" t="s">
        <v>2410</v>
      </c>
      <c r="L893" s="16">
        <f>VLOOKUP(B893,'Input - companies list'!B:L,11,FALSE)</f>
        <v/>
      </c>
    </row>
    <row r="894" spans="1:12">
      <c r="A894" t="s">
        <v>34675</v>
      </c>
      <c r="B894" t="s">
        <v>3339</v>
      </c>
      <c r="C894" t="s">
        <v>3340</v>
      </c>
      <c r="D894" t="s">
        <v>32935</v>
      </c>
      <c r="E894" t="s">
        <v>34676</v>
      </c>
      <c r="F894" t="s">
        <v>93</v>
      </c>
      <c r="G894" t="s">
        <v>255</v>
      </c>
      <c r="H894" t="s">
        <v>3344</v>
      </c>
      <c r="I894" t="s">
        <v>3343</v>
      </c>
      <c r="J894" t="s"/>
      <c r="K894" t="s"/>
      <c r="L894" s="16">
        <f>VLOOKUP(B894,'Input - companies list'!B:L,11,FALSE)</f>
        <v/>
      </c>
    </row>
    <row r="895" spans="1:12">
      <c r="A895" t="s">
        <v>34677</v>
      </c>
      <c r="B895" t="s">
        <v>27959</v>
      </c>
      <c r="C895" t="s">
        <v>27960</v>
      </c>
      <c r="D895" t="s">
        <v>32935</v>
      </c>
      <c r="E895" t="s">
        <v>34678</v>
      </c>
      <c r="F895" t="s">
        <v>63</v>
      </c>
      <c r="G895" t="s">
        <v>49</v>
      </c>
      <c r="H895" t="s">
        <v>6602</v>
      </c>
      <c r="I895" t="s">
        <v>54</v>
      </c>
      <c r="J895" t="s">
        <v>53</v>
      </c>
      <c r="K895" t="s">
        <v>1024</v>
      </c>
      <c r="L895" s="16">
        <f>VLOOKUP(B895,'Input - companies list'!B:L,11,FALSE)</f>
        <v/>
      </c>
    </row>
    <row r="896" spans="1:12">
      <c r="A896" t="s">
        <v>34679</v>
      </c>
      <c r="B896" t="s">
        <v>27959</v>
      </c>
      <c r="C896" t="s">
        <v>27960</v>
      </c>
      <c r="D896" t="s">
        <v>32935</v>
      </c>
      <c r="E896" t="s">
        <v>34680</v>
      </c>
      <c r="F896" t="s">
        <v>67</v>
      </c>
      <c r="G896" t="s">
        <v>98</v>
      </c>
      <c r="H896" t="s">
        <v>32940</v>
      </c>
      <c r="I896" t="s">
        <v>54</v>
      </c>
      <c r="J896" t="s">
        <v>53</v>
      </c>
      <c r="K896" t="s">
        <v>1024</v>
      </c>
      <c r="L896" s="16">
        <f>VLOOKUP(B896,'Input - companies list'!B:L,11,FALSE)</f>
        <v/>
      </c>
    </row>
    <row r="897" spans="1:12">
      <c r="A897" t="s">
        <v>34681</v>
      </c>
      <c r="B897" t="s">
        <v>27959</v>
      </c>
      <c r="C897" t="s">
        <v>27960</v>
      </c>
      <c r="D897" t="s">
        <v>32935</v>
      </c>
      <c r="E897" t="s">
        <v>34682</v>
      </c>
      <c r="F897" t="s">
        <v>93</v>
      </c>
      <c r="G897" t="s">
        <v>98</v>
      </c>
      <c r="H897" t="s">
        <v>1521</v>
      </c>
      <c r="I897" t="s">
        <v>54</v>
      </c>
      <c r="J897" t="s">
        <v>53</v>
      </c>
      <c r="K897" t="s">
        <v>1024</v>
      </c>
      <c r="L897" s="16">
        <f>VLOOKUP(B897,'Input - companies list'!B:L,11,FALSE)</f>
        <v/>
      </c>
    </row>
    <row r="898" spans="1:12">
      <c r="A898" t="s">
        <v>34683</v>
      </c>
      <c r="B898" t="s">
        <v>32191</v>
      </c>
      <c r="C898" t="s">
        <v>32192</v>
      </c>
      <c r="D898" t="s">
        <v>32935</v>
      </c>
      <c r="E898" t="s">
        <v>34684</v>
      </c>
      <c r="F898" t="s">
        <v>63</v>
      </c>
      <c r="G898" t="s">
        <v>255</v>
      </c>
      <c r="H898" t="s">
        <v>529</v>
      </c>
      <c r="I898" t="s">
        <v>1784</v>
      </c>
      <c r="J898" t="s"/>
      <c r="K898" t="s">
        <v>3101</v>
      </c>
      <c r="L898" s="16">
        <f>VLOOKUP(B898,'Input - companies list'!B:L,11,FALSE)</f>
        <v/>
      </c>
    </row>
    <row r="899" spans="1:12">
      <c r="A899" t="s">
        <v>34685</v>
      </c>
      <c r="B899" t="s">
        <v>32191</v>
      </c>
      <c r="C899" t="s">
        <v>32192</v>
      </c>
      <c r="D899" t="s">
        <v>32935</v>
      </c>
      <c r="E899" t="s">
        <v>33779</v>
      </c>
      <c r="F899" t="s">
        <v>112</v>
      </c>
      <c r="G899" t="s">
        <v>98</v>
      </c>
      <c r="H899" t="s">
        <v>1521</v>
      </c>
      <c r="I899" t="s">
        <v>1784</v>
      </c>
      <c r="J899" t="s"/>
      <c r="K899" t="s">
        <v>3101</v>
      </c>
      <c r="L899" s="16">
        <f>VLOOKUP(B899,'Input - companies list'!B:L,11,FALSE)</f>
        <v/>
      </c>
    </row>
    <row r="900" spans="1:12">
      <c r="A900" t="s">
        <v>34686</v>
      </c>
      <c r="B900" t="s">
        <v>23179</v>
      </c>
      <c r="C900" t="s">
        <v>23180</v>
      </c>
      <c r="D900" t="s">
        <v>84</v>
      </c>
      <c r="E900" t="s">
        <v>33311</v>
      </c>
      <c r="F900" t="s">
        <v>112</v>
      </c>
      <c r="G900" t="s">
        <v>5016</v>
      </c>
      <c r="H900" t="s">
        <v>16362</v>
      </c>
      <c r="I900" t="s">
        <v>54</v>
      </c>
      <c r="J900" t="s">
        <v>440</v>
      </c>
      <c r="K900" t="s">
        <v>439</v>
      </c>
      <c r="L900" s="16">
        <f>VLOOKUP(B900,'Input - companies list'!B:L,11,FALSE)</f>
        <v/>
      </c>
    </row>
    <row r="901" spans="1:12">
      <c r="A901" t="s">
        <v>34687</v>
      </c>
      <c r="B901" t="s">
        <v>29548</v>
      </c>
      <c r="C901" t="s">
        <v>23419</v>
      </c>
      <c r="D901" t="s">
        <v>84</v>
      </c>
      <c r="E901" t="s">
        <v>33613</v>
      </c>
      <c r="F901" t="s">
        <v>93</v>
      </c>
      <c r="G901" t="s">
        <v>5016</v>
      </c>
      <c r="H901" t="s">
        <v>32940</v>
      </c>
      <c r="I901" t="s">
        <v>54</v>
      </c>
      <c r="J901" t="s">
        <v>53</v>
      </c>
      <c r="K901" t="s">
        <v>4656</v>
      </c>
      <c r="L901" s="16">
        <f>VLOOKUP(B901,'Input - companies list'!B:L,11,FALSE)</f>
        <v/>
      </c>
    </row>
    <row r="902" spans="1:12">
      <c r="A902" t="s">
        <v>34688</v>
      </c>
      <c r="B902" t="s">
        <v>21278</v>
      </c>
      <c r="C902" t="s">
        <v>21279</v>
      </c>
      <c r="D902" t="s">
        <v>32935</v>
      </c>
      <c r="E902" t="s">
        <v>34500</v>
      </c>
      <c r="F902" t="s">
        <v>93</v>
      </c>
      <c r="G902" t="s">
        <v>5016</v>
      </c>
      <c r="H902" t="s">
        <v>34689</v>
      </c>
      <c r="I902" t="s">
        <v>569</v>
      </c>
      <c r="J902" t="s"/>
      <c r="K902" t="s"/>
      <c r="L902" s="16">
        <f>VLOOKUP(B902,'Input - companies list'!B:L,11,FALSE)</f>
        <v/>
      </c>
    </row>
    <row r="903" spans="1:12">
      <c r="A903" t="s">
        <v>34690</v>
      </c>
      <c r="B903" t="s">
        <v>21278</v>
      </c>
      <c r="C903" t="s">
        <v>21279</v>
      </c>
      <c r="D903" t="s">
        <v>32935</v>
      </c>
      <c r="E903" t="s">
        <v>34691</v>
      </c>
      <c r="F903" t="s">
        <v>93</v>
      </c>
      <c r="G903" t="s">
        <v>5016</v>
      </c>
      <c r="H903" t="s">
        <v>34692</v>
      </c>
      <c r="I903" t="s">
        <v>569</v>
      </c>
      <c r="J903" t="s"/>
      <c r="K903" t="s"/>
      <c r="L903" s="16">
        <f>VLOOKUP(B903,'Input - companies list'!B:L,11,FALSE)</f>
        <v/>
      </c>
    </row>
    <row r="904" spans="1:12">
      <c r="A904" t="s">
        <v>34693</v>
      </c>
      <c r="B904" t="s">
        <v>4504</v>
      </c>
      <c r="C904" t="s">
        <v>4505</v>
      </c>
      <c r="D904" t="s">
        <v>32935</v>
      </c>
      <c r="E904" t="s">
        <v>32992</v>
      </c>
      <c r="F904" t="s">
        <v>93</v>
      </c>
      <c r="G904" t="s">
        <v>49</v>
      </c>
      <c r="H904" t="s">
        <v>32940</v>
      </c>
      <c r="I904" t="s">
        <v>188</v>
      </c>
      <c r="J904" t="s">
        <v>187</v>
      </c>
      <c r="K904" t="s">
        <v>4508</v>
      </c>
      <c r="L904" s="16">
        <f>VLOOKUP(B904,'Input - companies list'!B:L,11,FALSE)</f>
        <v/>
      </c>
    </row>
    <row r="905" spans="1:12">
      <c r="A905" t="s">
        <v>34694</v>
      </c>
      <c r="B905" t="s">
        <v>4504</v>
      </c>
      <c r="C905" t="s">
        <v>4505</v>
      </c>
      <c r="D905" t="s">
        <v>32935</v>
      </c>
      <c r="E905" t="s">
        <v>34695</v>
      </c>
      <c r="F905" t="s">
        <v>63</v>
      </c>
      <c r="G905" t="s">
        <v>98</v>
      </c>
      <c r="H905" t="s">
        <v>1959</v>
      </c>
      <c r="I905" t="s">
        <v>188</v>
      </c>
      <c r="J905" t="s">
        <v>187</v>
      </c>
      <c r="K905" t="s">
        <v>4508</v>
      </c>
      <c r="L905" s="16">
        <f>VLOOKUP(B905,'Input - companies list'!B:L,11,FALSE)</f>
        <v/>
      </c>
    </row>
    <row r="906" spans="1:12">
      <c r="A906" t="s">
        <v>34696</v>
      </c>
      <c r="B906" t="s">
        <v>4504</v>
      </c>
      <c r="C906" t="s">
        <v>4505</v>
      </c>
      <c r="D906" t="s">
        <v>32935</v>
      </c>
      <c r="E906" t="s">
        <v>34697</v>
      </c>
      <c r="F906" t="s">
        <v>63</v>
      </c>
      <c r="G906" t="s">
        <v>98</v>
      </c>
      <c r="H906" t="s">
        <v>34698</v>
      </c>
      <c r="I906" t="s">
        <v>188</v>
      </c>
      <c r="J906" t="s">
        <v>187</v>
      </c>
      <c r="K906" t="s">
        <v>4508</v>
      </c>
      <c r="L906" s="16">
        <f>VLOOKUP(B906,'Input - companies list'!B:L,11,FALSE)</f>
        <v/>
      </c>
    </row>
    <row r="907" spans="1:12">
      <c r="A907" t="s">
        <v>34699</v>
      </c>
      <c r="B907" t="s">
        <v>4504</v>
      </c>
      <c r="C907" t="s">
        <v>4505</v>
      </c>
      <c r="D907" t="s">
        <v>32935</v>
      </c>
      <c r="E907" t="s">
        <v>34700</v>
      </c>
      <c r="F907" t="s">
        <v>112</v>
      </c>
      <c r="G907" t="s">
        <v>98</v>
      </c>
      <c r="H907" t="s">
        <v>32940</v>
      </c>
      <c r="I907" t="s">
        <v>188</v>
      </c>
      <c r="J907" t="s">
        <v>187</v>
      </c>
      <c r="K907" t="s">
        <v>4508</v>
      </c>
      <c r="L907" s="16">
        <f>VLOOKUP(B907,'Input - companies list'!B:L,11,FALSE)</f>
        <v/>
      </c>
    </row>
    <row r="908" spans="1:12">
      <c r="A908" t="s">
        <v>34701</v>
      </c>
      <c r="B908" t="s">
        <v>5801</v>
      </c>
      <c r="C908" t="s">
        <v>5802</v>
      </c>
      <c r="D908" t="s">
        <v>32935</v>
      </c>
      <c r="E908" t="s">
        <v>33105</v>
      </c>
      <c r="F908" t="s">
        <v>67</v>
      </c>
      <c r="G908" t="s">
        <v>5016</v>
      </c>
      <c r="H908" t="s">
        <v>4484</v>
      </c>
      <c r="I908" t="s">
        <v>54</v>
      </c>
      <c r="J908" t="s">
        <v>1909</v>
      </c>
      <c r="K908" t="s">
        <v>5805</v>
      </c>
      <c r="L908" s="16">
        <f>VLOOKUP(B908,'Input - companies list'!B:L,11,FALSE)</f>
        <v/>
      </c>
    </row>
    <row r="909" spans="1:12">
      <c r="A909" t="s">
        <v>34702</v>
      </c>
      <c r="B909" t="s">
        <v>15679</v>
      </c>
      <c r="C909" t="s">
        <v>15680</v>
      </c>
      <c r="D909" t="s">
        <v>32935</v>
      </c>
      <c r="E909" t="s">
        <v>33701</v>
      </c>
      <c r="F909" t="s">
        <v>112</v>
      </c>
      <c r="G909" t="s">
        <v>255</v>
      </c>
      <c r="H909" t="s">
        <v>34703</v>
      </c>
      <c r="I909" t="s">
        <v>1631</v>
      </c>
      <c r="J909" t="s">
        <v>15684</v>
      </c>
      <c r="K909" t="s">
        <v>15683</v>
      </c>
      <c r="L909" s="16">
        <f>VLOOKUP(B909,'Input - companies list'!B:L,11,FALSE)</f>
        <v/>
      </c>
    </row>
    <row r="910" spans="1:12">
      <c r="A910" t="s">
        <v>34704</v>
      </c>
      <c r="B910" t="s">
        <v>15679</v>
      </c>
      <c r="C910" t="s">
        <v>15680</v>
      </c>
      <c r="D910" t="s">
        <v>32935</v>
      </c>
      <c r="E910" t="s">
        <v>34705</v>
      </c>
      <c r="F910" t="s">
        <v>93</v>
      </c>
      <c r="G910" t="s">
        <v>255</v>
      </c>
      <c r="H910" t="s">
        <v>34706</v>
      </c>
      <c r="I910" t="s">
        <v>1631</v>
      </c>
      <c r="J910" t="s">
        <v>15684</v>
      </c>
      <c r="K910" t="s">
        <v>15683</v>
      </c>
      <c r="L910" s="16">
        <f>VLOOKUP(B910,'Input - companies list'!B:L,11,FALSE)</f>
        <v/>
      </c>
    </row>
    <row r="911" spans="1:12">
      <c r="A911" t="s">
        <v>34707</v>
      </c>
      <c r="B911" t="s">
        <v>2104</v>
      </c>
      <c r="C911" t="s">
        <v>2105</v>
      </c>
      <c r="D911" t="s">
        <v>32935</v>
      </c>
      <c r="E911" t="s">
        <v>33887</v>
      </c>
      <c r="F911" t="s">
        <v>67</v>
      </c>
      <c r="G911" t="s">
        <v>438</v>
      </c>
      <c r="H911" t="s">
        <v>34708</v>
      </c>
      <c r="I911" t="s">
        <v>237</v>
      </c>
      <c r="J911" t="s"/>
      <c r="K911" t="s">
        <v>235</v>
      </c>
      <c r="L911" s="16">
        <f>VLOOKUP(B911,'Input - companies list'!B:L,11,FALSE)</f>
        <v/>
      </c>
    </row>
    <row r="912" spans="1:12">
      <c r="A912" t="s">
        <v>34709</v>
      </c>
      <c r="B912" t="s">
        <v>15032</v>
      </c>
      <c r="C912" t="s">
        <v>15033</v>
      </c>
      <c r="D912" t="s">
        <v>32935</v>
      </c>
      <c r="E912" t="s">
        <v>33358</v>
      </c>
      <c r="F912" t="s">
        <v>112</v>
      </c>
      <c r="G912" t="s">
        <v>5016</v>
      </c>
      <c r="H912" t="s">
        <v>1959</v>
      </c>
      <c r="I912" t="s">
        <v>54</v>
      </c>
      <c r="J912" t="s">
        <v>1216</v>
      </c>
      <c r="K912" t="s">
        <v>3597</v>
      </c>
      <c r="L912" s="16">
        <f>VLOOKUP(B912,'Input - companies list'!B:L,11,FALSE)</f>
        <v/>
      </c>
    </row>
    <row r="913" spans="1:12">
      <c r="A913" t="s">
        <v>34710</v>
      </c>
      <c r="B913" t="s">
        <v>26603</v>
      </c>
      <c r="C913" t="s">
        <v>26604</v>
      </c>
      <c r="D913" t="s">
        <v>32935</v>
      </c>
      <c r="E913" t="s">
        <v>34711</v>
      </c>
      <c r="F913" t="s">
        <v>93</v>
      </c>
      <c r="G913" t="s">
        <v>5016</v>
      </c>
      <c r="H913" t="s">
        <v>847</v>
      </c>
      <c r="I913" t="s">
        <v>54</v>
      </c>
      <c r="J913" t="s">
        <v>2588</v>
      </c>
      <c r="K913" t="s">
        <v>26607</v>
      </c>
      <c r="L913" s="16">
        <f>VLOOKUP(B913,'Input - companies list'!B:L,11,FALSE)</f>
        <v/>
      </c>
    </row>
    <row r="914" spans="1:12">
      <c r="A914" t="s">
        <v>34712</v>
      </c>
      <c r="B914" t="s">
        <v>7661</v>
      </c>
      <c r="C914" t="s">
        <v>7662</v>
      </c>
      <c r="D914" t="s">
        <v>32935</v>
      </c>
      <c r="E914" t="s">
        <v>34713</v>
      </c>
      <c r="F914" t="s">
        <v>93</v>
      </c>
      <c r="G914" t="s">
        <v>5016</v>
      </c>
      <c r="H914" t="s">
        <v>1675</v>
      </c>
      <c r="I914" t="s">
        <v>1784</v>
      </c>
      <c r="J914" t="s"/>
      <c r="K914" t="s">
        <v>7665</v>
      </c>
      <c r="L914" s="16">
        <f>VLOOKUP(B914,'Input - companies list'!B:L,11,FALSE)</f>
        <v/>
      </c>
    </row>
    <row r="915" spans="1:12">
      <c r="A915" t="s">
        <v>34714</v>
      </c>
      <c r="B915" t="s">
        <v>7785</v>
      </c>
      <c r="C915" t="s">
        <v>7786</v>
      </c>
      <c r="D915" t="s">
        <v>84</v>
      </c>
      <c r="E915" t="s">
        <v>33207</v>
      </c>
      <c r="F915" t="s">
        <v>63</v>
      </c>
      <c r="G915" t="s">
        <v>438</v>
      </c>
      <c r="H915" t="s">
        <v>32940</v>
      </c>
      <c r="I915" t="s">
        <v>54</v>
      </c>
      <c r="J915" t="s">
        <v>2648</v>
      </c>
      <c r="K915" t="s">
        <v>7789</v>
      </c>
      <c r="L915" s="16">
        <f>VLOOKUP(B915,'Input - companies list'!B:L,11,FALSE)</f>
        <v/>
      </c>
    </row>
    <row r="916" spans="1:12">
      <c r="A916" t="s">
        <v>34715</v>
      </c>
      <c r="B916" t="s">
        <v>22773</v>
      </c>
      <c r="C916" t="s">
        <v>22774</v>
      </c>
      <c r="D916" t="s">
        <v>32935</v>
      </c>
      <c r="E916" t="s">
        <v>32939</v>
      </c>
      <c r="F916" t="s">
        <v>67</v>
      </c>
      <c r="G916" t="s">
        <v>5016</v>
      </c>
      <c r="H916" t="s">
        <v>32940</v>
      </c>
      <c r="I916" t="s">
        <v>984</v>
      </c>
      <c r="J916" t="s"/>
      <c r="K916" t="s">
        <v>22777</v>
      </c>
      <c r="L916" s="16">
        <f>VLOOKUP(B916,'Input - companies list'!B:L,11,FALSE)</f>
        <v/>
      </c>
    </row>
    <row r="917" spans="1:12">
      <c r="A917" t="s">
        <v>34716</v>
      </c>
      <c r="B917" t="s">
        <v>14553</v>
      </c>
      <c r="C917" t="s">
        <v>14554</v>
      </c>
      <c r="D917" t="s">
        <v>32935</v>
      </c>
      <c r="E917" t="s">
        <v>34717</v>
      </c>
      <c r="F917" t="s">
        <v>63</v>
      </c>
      <c r="G917" t="s">
        <v>438</v>
      </c>
      <c r="H917" t="s">
        <v>34718</v>
      </c>
      <c r="I917" t="s">
        <v>354</v>
      </c>
      <c r="J917" t="s">
        <v>7237</v>
      </c>
      <c r="K917" t="s">
        <v>14557</v>
      </c>
      <c r="L917" s="16">
        <f>VLOOKUP(B917,'Input - companies list'!B:L,11,FALSE)</f>
        <v/>
      </c>
    </row>
    <row r="918" spans="1:12">
      <c r="A918" t="s">
        <v>34719</v>
      </c>
      <c r="B918" t="s">
        <v>14553</v>
      </c>
      <c r="C918" t="s">
        <v>14554</v>
      </c>
      <c r="D918" t="s">
        <v>32935</v>
      </c>
      <c r="E918" t="s">
        <v>34720</v>
      </c>
      <c r="F918" t="s">
        <v>67</v>
      </c>
      <c r="G918" t="s">
        <v>5016</v>
      </c>
      <c r="H918" t="s">
        <v>34721</v>
      </c>
      <c r="I918" t="s">
        <v>354</v>
      </c>
      <c r="J918" t="s">
        <v>7237</v>
      </c>
      <c r="K918" t="s">
        <v>14557</v>
      </c>
      <c r="L918" s="16">
        <f>VLOOKUP(B918,'Input - companies list'!B:L,11,FALSE)</f>
        <v/>
      </c>
    </row>
    <row r="919" spans="1:12">
      <c r="A919" t="s">
        <v>34722</v>
      </c>
      <c r="B919" t="s">
        <v>21633</v>
      </c>
      <c r="C919" t="s">
        <v>21634</v>
      </c>
      <c r="D919" t="s">
        <v>84</v>
      </c>
      <c r="E919" t="s">
        <v>34723</v>
      </c>
      <c r="F919" t="s">
        <v>93</v>
      </c>
      <c r="G919" t="s">
        <v>49</v>
      </c>
      <c r="H919" t="s">
        <v>32940</v>
      </c>
      <c r="I919" t="s">
        <v>354</v>
      </c>
      <c r="J919" t="s">
        <v>6165</v>
      </c>
      <c r="K919" t="s">
        <v>21637</v>
      </c>
      <c r="L919" s="16">
        <f>VLOOKUP(B919,'Input - companies list'!B:L,11,FALSE)</f>
        <v/>
      </c>
    </row>
    <row r="920" spans="1:12">
      <c r="A920" t="s">
        <v>34724</v>
      </c>
      <c r="B920" t="s">
        <v>13441</v>
      </c>
      <c r="C920" t="s">
        <v>13442</v>
      </c>
      <c r="D920" t="s">
        <v>84</v>
      </c>
      <c r="E920" t="s">
        <v>33249</v>
      </c>
      <c r="F920" t="s">
        <v>112</v>
      </c>
      <c r="G920" t="s">
        <v>5016</v>
      </c>
      <c r="H920" t="s">
        <v>13445</v>
      </c>
      <c r="I920" t="s">
        <v>188</v>
      </c>
      <c r="J920" t="s">
        <v>187</v>
      </c>
      <c r="K920" t="s">
        <v>4548</v>
      </c>
      <c r="L920" s="16">
        <f>VLOOKUP(B920,'Input - companies list'!B:L,11,FALSE)</f>
        <v/>
      </c>
    </row>
    <row r="921" spans="1:12">
      <c r="A921" t="s">
        <v>34725</v>
      </c>
      <c r="B921" t="s">
        <v>6104</v>
      </c>
      <c r="C921" t="s">
        <v>6105</v>
      </c>
      <c r="D921" t="s">
        <v>32935</v>
      </c>
      <c r="E921" t="s">
        <v>33223</v>
      </c>
      <c r="F921" t="s">
        <v>93</v>
      </c>
      <c r="G921" t="s">
        <v>438</v>
      </c>
      <c r="H921" t="s">
        <v>32940</v>
      </c>
      <c r="I921" t="s">
        <v>4434</v>
      </c>
      <c r="J921" t="s">
        <v>6109</v>
      </c>
      <c r="K921" t="s">
        <v>6108</v>
      </c>
      <c r="L921" s="16">
        <f>VLOOKUP(B921,'Input - companies list'!B:L,11,FALSE)</f>
        <v/>
      </c>
    </row>
    <row r="922" spans="1:12">
      <c r="A922" t="s">
        <v>34726</v>
      </c>
      <c r="B922" t="s">
        <v>8402</v>
      </c>
      <c r="C922" t="s">
        <v>8403</v>
      </c>
      <c r="D922" t="s">
        <v>32935</v>
      </c>
      <c r="E922" t="s">
        <v>33624</v>
      </c>
      <c r="F922" t="s">
        <v>112</v>
      </c>
      <c r="G922" t="s">
        <v>438</v>
      </c>
      <c r="H922" t="s">
        <v>8406</v>
      </c>
      <c r="I922" t="s">
        <v>271</v>
      </c>
      <c r="J922" t="s">
        <v>1167</v>
      </c>
      <c r="K922" t="s">
        <v>1167</v>
      </c>
      <c r="L922" s="16">
        <f>VLOOKUP(B922,'Input - companies list'!B:L,11,FALSE)</f>
        <v/>
      </c>
    </row>
    <row r="923" spans="1:12">
      <c r="A923" t="s">
        <v>34727</v>
      </c>
      <c r="B923" t="s">
        <v>24517</v>
      </c>
      <c r="C923" t="s">
        <v>24518</v>
      </c>
      <c r="D923" t="s">
        <v>32935</v>
      </c>
      <c r="E923" t="s">
        <v>34728</v>
      </c>
      <c r="F923" t="s">
        <v>63</v>
      </c>
      <c r="G923" t="s">
        <v>98</v>
      </c>
      <c r="H923" t="s">
        <v>847</v>
      </c>
      <c r="I923" t="s">
        <v>188</v>
      </c>
      <c r="J923" t="s">
        <v>187</v>
      </c>
      <c r="K923" t="s">
        <v>1663</v>
      </c>
      <c r="L923" s="16">
        <f>VLOOKUP(B923,'Input - companies list'!B:L,11,FALSE)</f>
        <v/>
      </c>
    </row>
    <row r="924" spans="1:12">
      <c r="A924" t="s">
        <v>34729</v>
      </c>
      <c r="B924" t="s">
        <v>2669</v>
      </c>
      <c r="C924" t="s">
        <v>2670</v>
      </c>
      <c r="D924" t="s">
        <v>32935</v>
      </c>
      <c r="E924" t="s">
        <v>34730</v>
      </c>
      <c r="F924" t="s">
        <v>93</v>
      </c>
      <c r="G924" t="s">
        <v>98</v>
      </c>
      <c r="H924" t="s">
        <v>9970</v>
      </c>
      <c r="I924" t="s">
        <v>54</v>
      </c>
      <c r="J924" t="s">
        <v>1216</v>
      </c>
      <c r="K924" t="s">
        <v>2673</v>
      </c>
      <c r="L924" s="16">
        <f>VLOOKUP(B924,'Input - companies list'!B:L,11,FALSE)</f>
        <v/>
      </c>
    </row>
    <row r="925" spans="1:12">
      <c r="A925" t="s">
        <v>34731</v>
      </c>
      <c r="B925" t="s">
        <v>2669</v>
      </c>
      <c r="C925" t="s">
        <v>2670</v>
      </c>
      <c r="D925" t="s">
        <v>32935</v>
      </c>
      <c r="E925" t="s">
        <v>34526</v>
      </c>
      <c r="F925" t="s">
        <v>67</v>
      </c>
      <c r="G925" t="s">
        <v>49</v>
      </c>
      <c r="H925" t="s">
        <v>32940</v>
      </c>
      <c r="I925" t="s">
        <v>54</v>
      </c>
      <c r="J925" t="s">
        <v>1216</v>
      </c>
      <c r="K925" t="s">
        <v>2673</v>
      </c>
      <c r="L925" s="16">
        <f>VLOOKUP(B925,'Input - companies list'!B:L,11,FALSE)</f>
        <v/>
      </c>
    </row>
    <row r="926" spans="1:12">
      <c r="A926" t="s">
        <v>34732</v>
      </c>
      <c r="B926" t="s">
        <v>2669</v>
      </c>
      <c r="C926" t="s">
        <v>2670</v>
      </c>
      <c r="D926" t="s">
        <v>32935</v>
      </c>
      <c r="E926" t="s">
        <v>32990</v>
      </c>
      <c r="F926" t="s">
        <v>67</v>
      </c>
      <c r="G926" t="s">
        <v>438</v>
      </c>
      <c r="H926" t="s">
        <v>2727</v>
      </c>
      <c r="I926" t="s">
        <v>54</v>
      </c>
      <c r="J926" t="s">
        <v>1216</v>
      </c>
      <c r="K926" t="s">
        <v>2673</v>
      </c>
      <c r="L926" s="16">
        <f>VLOOKUP(B926,'Input - companies list'!B:L,11,FALSE)</f>
        <v/>
      </c>
    </row>
    <row r="927" spans="1:12">
      <c r="A927" t="s">
        <v>34733</v>
      </c>
      <c r="B927" t="s">
        <v>26101</v>
      </c>
      <c r="C927" t="s">
        <v>26102</v>
      </c>
      <c r="D927" t="s">
        <v>32935</v>
      </c>
      <c r="E927" t="s">
        <v>34330</v>
      </c>
      <c r="F927" t="s">
        <v>67</v>
      </c>
      <c r="G927" t="s">
        <v>255</v>
      </c>
      <c r="H927" t="s">
        <v>34734</v>
      </c>
      <c r="I927" t="s">
        <v>26106</v>
      </c>
      <c r="J927" t="s"/>
      <c r="K927" t="s">
        <v>26105</v>
      </c>
      <c r="L927" s="16">
        <f>VLOOKUP(B927,'Input - companies list'!B:L,11,FALSE)</f>
        <v/>
      </c>
    </row>
    <row r="928" spans="1:12">
      <c r="A928" t="s">
        <v>34735</v>
      </c>
      <c r="B928" t="s">
        <v>26101</v>
      </c>
      <c r="C928" t="s">
        <v>26102</v>
      </c>
      <c r="D928" t="s">
        <v>32935</v>
      </c>
      <c r="E928" t="s">
        <v>34680</v>
      </c>
      <c r="F928" t="s">
        <v>67</v>
      </c>
      <c r="G928" t="s">
        <v>98</v>
      </c>
      <c r="H928" t="s">
        <v>34736</v>
      </c>
      <c r="I928" t="s">
        <v>26106</v>
      </c>
      <c r="J928" t="s"/>
      <c r="K928" t="s">
        <v>26105</v>
      </c>
      <c r="L928" s="16">
        <f>VLOOKUP(B928,'Input - companies list'!B:L,11,FALSE)</f>
        <v/>
      </c>
    </row>
    <row r="929" spans="1:12">
      <c r="A929" t="s">
        <v>34737</v>
      </c>
      <c r="B929" t="s">
        <v>14908</v>
      </c>
      <c r="C929" t="s">
        <v>14909</v>
      </c>
      <c r="D929" t="s">
        <v>84</v>
      </c>
      <c r="E929" t="s">
        <v>33695</v>
      </c>
      <c r="F929" t="s">
        <v>63</v>
      </c>
      <c r="G929" t="s">
        <v>255</v>
      </c>
      <c r="H929" t="s">
        <v>32940</v>
      </c>
      <c r="I929" t="s">
        <v>354</v>
      </c>
      <c r="J929" t="s">
        <v>1818</v>
      </c>
      <c r="K929" t="s">
        <v>14912</v>
      </c>
      <c r="L929" s="16">
        <f>VLOOKUP(B929,'Input - companies list'!B:L,11,FALSE)</f>
        <v/>
      </c>
    </row>
    <row r="930" spans="1:12">
      <c r="A930" t="s">
        <v>34738</v>
      </c>
      <c r="B930" t="s">
        <v>34739</v>
      </c>
      <c r="C930" t="s">
        <v>34740</v>
      </c>
      <c r="D930" t="s">
        <v>84</v>
      </c>
      <c r="E930" t="s">
        <v>33635</v>
      </c>
      <c r="F930" t="s">
        <v>112</v>
      </c>
      <c r="G930" t="s">
        <v>438</v>
      </c>
      <c r="H930" t="s">
        <v>32940</v>
      </c>
      <c r="I930" t="s">
        <v>453</v>
      </c>
      <c r="J930" t="s">
        <v>2876</v>
      </c>
      <c r="K930" t="s">
        <v>34741</v>
      </c>
      <c r="L930" s="16">
        <f>VLOOKUP(B930,'Input - companies list'!B:L,11,FALSE)</f>
        <v/>
      </c>
    </row>
    <row r="931" spans="1:12">
      <c r="A931" t="s">
        <v>34742</v>
      </c>
      <c r="B931" t="s">
        <v>34743</v>
      </c>
      <c r="C931" t="s">
        <v>34744</v>
      </c>
      <c r="D931" t="s">
        <v>32935</v>
      </c>
      <c r="E931" t="s">
        <v>34467</v>
      </c>
      <c r="F931" t="s">
        <v>112</v>
      </c>
      <c r="G931" t="s">
        <v>5016</v>
      </c>
      <c r="H931" t="s">
        <v>3651</v>
      </c>
      <c r="I931" t="s">
        <v>54</v>
      </c>
      <c r="J931" t="s">
        <v>842</v>
      </c>
      <c r="K931" t="s">
        <v>34745</v>
      </c>
      <c r="L931" s="16">
        <f>VLOOKUP(B931,'Input - companies list'!B:L,11,FALSE)</f>
        <v/>
      </c>
    </row>
    <row r="932" spans="1:12">
      <c r="A932" t="s">
        <v>34746</v>
      </c>
      <c r="B932" t="s">
        <v>34747</v>
      </c>
      <c r="C932" t="s">
        <v>34748</v>
      </c>
      <c r="D932" t="s">
        <v>84</v>
      </c>
      <c r="E932" t="s">
        <v>34749</v>
      </c>
      <c r="F932" t="s">
        <v>112</v>
      </c>
      <c r="G932" t="s">
        <v>5016</v>
      </c>
      <c r="H932" t="s">
        <v>32940</v>
      </c>
      <c r="I932" t="s">
        <v>54</v>
      </c>
      <c r="J932" t="s">
        <v>21155</v>
      </c>
      <c r="K932" t="s">
        <v>30363</v>
      </c>
      <c r="L932" s="16">
        <f>VLOOKUP(B932,'Input - companies list'!B:L,11,FALSE)</f>
        <v/>
      </c>
    </row>
    <row r="933" spans="1:12">
      <c r="A933" t="s">
        <v>34750</v>
      </c>
      <c r="B933" t="s">
        <v>32265</v>
      </c>
      <c r="C933" t="s">
        <v>32266</v>
      </c>
      <c r="D933" t="s">
        <v>84</v>
      </c>
      <c r="E933" t="s">
        <v>34751</v>
      </c>
      <c r="F933" t="s">
        <v>93</v>
      </c>
      <c r="G933" t="s">
        <v>255</v>
      </c>
      <c r="H933" t="s">
        <v>32270</v>
      </c>
      <c r="I933" t="s">
        <v>984</v>
      </c>
      <c r="J933" t="s">
        <v>1986</v>
      </c>
      <c r="K933" t="s">
        <v>32269</v>
      </c>
      <c r="L933" s="16">
        <f>VLOOKUP(B933,'Input - companies list'!B:L,11,FALSE)</f>
        <v/>
      </c>
    </row>
    <row r="934" spans="1:12">
      <c r="A934" t="s">
        <v>34752</v>
      </c>
      <c r="B934" t="s">
        <v>21746</v>
      </c>
      <c r="C934" t="s">
        <v>21747</v>
      </c>
      <c r="D934" t="s">
        <v>84</v>
      </c>
      <c r="E934" t="s">
        <v>34000</v>
      </c>
      <c r="F934" t="s">
        <v>112</v>
      </c>
      <c r="G934" t="s">
        <v>5016</v>
      </c>
      <c r="H934" t="s">
        <v>32940</v>
      </c>
      <c r="I934" t="s">
        <v>75</v>
      </c>
      <c r="J934" t="s">
        <v>5393</v>
      </c>
      <c r="K934" t="s">
        <v>5393</v>
      </c>
      <c r="L934" s="16">
        <f>VLOOKUP(B934,'Input - companies list'!B:L,11,FALSE)</f>
        <v/>
      </c>
    </row>
    <row r="935" spans="1:12">
      <c r="A935" t="s">
        <v>34753</v>
      </c>
      <c r="B935" t="s">
        <v>4319</v>
      </c>
      <c r="C935" t="s">
        <v>4320</v>
      </c>
      <c r="D935" t="s">
        <v>84</v>
      </c>
      <c r="E935" t="s">
        <v>34754</v>
      </c>
      <c r="F935" t="s">
        <v>67</v>
      </c>
      <c r="G935" t="s">
        <v>49</v>
      </c>
      <c r="H935" t="s">
        <v>32940</v>
      </c>
      <c r="I935" t="s">
        <v>54</v>
      </c>
      <c r="J935" t="s">
        <v>1715</v>
      </c>
      <c r="K935" t="s">
        <v>3450</v>
      </c>
      <c r="L935" s="16">
        <f>VLOOKUP(B935,'Input - companies list'!B:L,11,FALSE)</f>
        <v/>
      </c>
    </row>
    <row r="936" spans="1:12">
      <c r="A936" t="s">
        <v>34755</v>
      </c>
      <c r="B936" t="s">
        <v>29268</v>
      </c>
      <c r="C936" t="s">
        <v>29269</v>
      </c>
      <c r="D936" t="s">
        <v>84</v>
      </c>
      <c r="E936" t="s">
        <v>33054</v>
      </c>
      <c r="F936" t="s">
        <v>67</v>
      </c>
      <c r="G936" t="s">
        <v>5016</v>
      </c>
      <c r="H936" t="s">
        <v>32940</v>
      </c>
      <c r="I936" t="s">
        <v>54</v>
      </c>
      <c r="J936" t="s">
        <v>2150</v>
      </c>
      <c r="K936" t="s">
        <v>14813</v>
      </c>
      <c r="L936" s="16">
        <f>VLOOKUP(B936,'Input - companies list'!B:L,11,FALSE)</f>
        <v/>
      </c>
    </row>
    <row r="937" spans="1:12">
      <c r="A937" t="s">
        <v>34756</v>
      </c>
      <c r="B937" t="s">
        <v>29184</v>
      </c>
      <c r="C937" t="s">
        <v>29185</v>
      </c>
      <c r="D937" t="s">
        <v>32935</v>
      </c>
      <c r="E937" t="s">
        <v>33084</v>
      </c>
      <c r="F937" t="s">
        <v>93</v>
      </c>
      <c r="G937" t="s">
        <v>5016</v>
      </c>
      <c r="H937" t="s">
        <v>32940</v>
      </c>
      <c r="I937" t="s">
        <v>54</v>
      </c>
      <c r="J937" t="s">
        <v>440</v>
      </c>
      <c r="K937" t="s">
        <v>1304</v>
      </c>
      <c r="L937" s="16">
        <f>VLOOKUP(B937,'Input - companies list'!B:L,11,FALSE)</f>
        <v/>
      </c>
    </row>
    <row r="938" spans="1:12">
      <c r="A938" t="s">
        <v>34757</v>
      </c>
      <c r="B938" t="s">
        <v>34758</v>
      </c>
      <c r="C938" t="s">
        <v>34759</v>
      </c>
      <c r="D938" t="s">
        <v>32935</v>
      </c>
      <c r="E938" t="s">
        <v>34760</v>
      </c>
      <c r="F938" t="s">
        <v>112</v>
      </c>
      <c r="G938" t="s">
        <v>5016</v>
      </c>
      <c r="H938" t="s">
        <v>34761</v>
      </c>
      <c r="I938" t="s">
        <v>354</v>
      </c>
      <c r="J938" t="s">
        <v>2491</v>
      </c>
      <c r="K938" t="s">
        <v>8185</v>
      </c>
      <c r="L938" s="16">
        <f>VLOOKUP(B938,'Input - companies list'!B:L,11,FALSE)</f>
        <v/>
      </c>
    </row>
    <row r="939" spans="1:12">
      <c r="A939" t="s">
        <v>34762</v>
      </c>
      <c r="B939" t="s">
        <v>12119</v>
      </c>
      <c r="C939" t="s">
        <v>12120</v>
      </c>
      <c r="D939" t="s">
        <v>84</v>
      </c>
      <c r="E939" t="s">
        <v>34763</v>
      </c>
      <c r="F939" t="s">
        <v>93</v>
      </c>
      <c r="G939" t="s">
        <v>98</v>
      </c>
      <c r="H939" t="s">
        <v>12124</v>
      </c>
      <c r="I939" t="s">
        <v>54</v>
      </c>
      <c r="J939" t="s">
        <v>1508</v>
      </c>
      <c r="K939" t="s">
        <v>12123</v>
      </c>
      <c r="L939" s="16">
        <f>VLOOKUP(B939,'Input - companies list'!B:L,11,FALSE)</f>
        <v/>
      </c>
    </row>
    <row r="940" spans="1:12">
      <c r="A940" t="s">
        <v>34764</v>
      </c>
      <c r="B940" t="s">
        <v>31017</v>
      </c>
      <c r="C940" t="s">
        <v>31018</v>
      </c>
      <c r="D940" t="s">
        <v>84</v>
      </c>
      <c r="E940" t="s">
        <v>34765</v>
      </c>
      <c r="F940" t="s">
        <v>112</v>
      </c>
      <c r="G940" t="s">
        <v>438</v>
      </c>
      <c r="H940" t="s">
        <v>1129</v>
      </c>
      <c r="I940" t="s">
        <v>54</v>
      </c>
      <c r="J940" t="s">
        <v>2588</v>
      </c>
      <c r="K940" t="s">
        <v>5618</v>
      </c>
      <c r="L940" s="16">
        <f>VLOOKUP(B940,'Input - companies list'!B:L,11,FALSE)</f>
        <v/>
      </c>
    </row>
    <row r="941" spans="1:12">
      <c r="A941" t="s">
        <v>34766</v>
      </c>
      <c r="B941" t="s">
        <v>9426</v>
      </c>
      <c r="C941" t="s">
        <v>9427</v>
      </c>
      <c r="D941" t="s">
        <v>84</v>
      </c>
      <c r="E941" t="s">
        <v>34767</v>
      </c>
      <c r="F941" t="s">
        <v>112</v>
      </c>
      <c r="G941" t="s">
        <v>49</v>
      </c>
      <c r="H941" t="s">
        <v>32940</v>
      </c>
      <c r="I941" t="s">
        <v>237</v>
      </c>
      <c r="J941" t="s">
        <v>4008</v>
      </c>
      <c r="K941" t="s">
        <v>4007</v>
      </c>
      <c r="L941" s="16">
        <f>VLOOKUP(B941,'Input - companies list'!B:L,11,FALSE)</f>
        <v/>
      </c>
    </row>
    <row r="942" spans="1:12">
      <c r="A942" t="s">
        <v>34768</v>
      </c>
      <c r="B942" t="s">
        <v>4354</v>
      </c>
      <c r="C942" t="s">
        <v>4355</v>
      </c>
      <c r="D942" t="s">
        <v>32935</v>
      </c>
      <c r="E942" t="s">
        <v>34430</v>
      </c>
      <c r="F942" t="s">
        <v>112</v>
      </c>
      <c r="G942" t="s">
        <v>98</v>
      </c>
      <c r="H942" t="s">
        <v>32940</v>
      </c>
      <c r="I942" t="s">
        <v>54</v>
      </c>
      <c r="J942" t="s">
        <v>753</v>
      </c>
      <c r="K942" t="s">
        <v>752</v>
      </c>
      <c r="L942" s="16">
        <f>VLOOKUP(B942,'Input - companies list'!B:L,11,FALSE)</f>
        <v/>
      </c>
    </row>
    <row r="943" spans="1:12">
      <c r="L943" s="16">
        <f>VLOOKUP(B943,'Input - companies list'!B:L,11,FALSE)</f>
        <v/>
      </c>
    </row>
    <row r="944" spans="1:12">
      <c r="L944" s="16">
        <f>VLOOKUP(B944,'Input - companies list'!B:L,11,FALSE)</f>
        <v/>
      </c>
    </row>
    <row r="945" spans="1:12">
      <c r="L945" s="16">
        <f>VLOOKUP(B945,'Input - companies list'!B:L,11,FALSE)</f>
        <v/>
      </c>
    </row>
    <row r="946" spans="1:12">
      <c r="L946" s="16">
        <f>VLOOKUP(B946,'Input - companies list'!B:L,11,FALSE)</f>
        <v/>
      </c>
    </row>
    <row r="947" spans="1:12">
      <c r="L947" s="16">
        <f>VLOOKUP(B947,'Input - companies list'!B:L,11,FALSE)</f>
        <v/>
      </c>
    </row>
    <row r="948" spans="1:12">
      <c r="L948" s="16">
        <f>VLOOKUP(B948,'Input - companies list'!B:L,11,FALSE)</f>
        <v/>
      </c>
    </row>
    <row r="949" spans="1:12">
      <c r="L949" s="16">
        <f>VLOOKUP(B949,'Input - companies list'!B:L,11,FALSE)</f>
        <v/>
      </c>
    </row>
    <row r="950" spans="1:12">
      <c r="L950" s="16">
        <f>VLOOKUP(B950,'Input - companies list'!B:L,11,FALSE)</f>
        <v/>
      </c>
    </row>
    <row r="951" spans="1:12">
      <c r="L951" s="16">
        <f>VLOOKUP(B951,'Input - companies list'!B:L,11,FALSE)</f>
        <v/>
      </c>
    </row>
    <row r="952" spans="1:12">
      <c r="L952" s="16">
        <f>VLOOKUP(B952,'Input - companies list'!B:L,11,FALSE)</f>
        <v/>
      </c>
    </row>
    <row r="953" spans="1:12">
      <c r="L953" s="16">
        <f>VLOOKUP(B953,'Input - companies list'!B:L,11,FALSE)</f>
        <v/>
      </c>
    </row>
    <row r="954" spans="1:12">
      <c r="L954" s="16">
        <f>VLOOKUP(B954,'Input - companies list'!B:L,11,FALSE)</f>
        <v/>
      </c>
    </row>
    <row r="955" spans="1:12">
      <c r="L955" s="16">
        <f>VLOOKUP(B955,'Input - companies list'!B:L,11,FALSE)</f>
        <v/>
      </c>
    </row>
    <row r="956" spans="1:12">
      <c r="L956" s="16">
        <f>VLOOKUP(B956,'Input - companies list'!B:L,11,FALSE)</f>
        <v/>
      </c>
    </row>
    <row r="957" spans="1:12">
      <c r="L957" s="16">
        <f>VLOOKUP(B957,'Input - companies list'!B:L,11,FALSE)</f>
        <v/>
      </c>
    </row>
    <row r="958" spans="1:12">
      <c r="L958" s="16">
        <f>VLOOKUP(B958,'Input - companies list'!B:L,11,FALSE)</f>
        <v/>
      </c>
    </row>
    <row r="959" spans="1:12">
      <c r="L959" s="16">
        <f>VLOOKUP(B959,'Input - companies list'!B:L,11,FALSE)</f>
        <v/>
      </c>
    </row>
    <row r="960" spans="1:12">
      <c r="L960" s="16">
        <f>VLOOKUP(B960,'Input - companies list'!B:L,11,FALSE)</f>
        <v/>
      </c>
    </row>
    <row r="961" spans="1:12">
      <c r="L961" s="16">
        <f>VLOOKUP(B961,'Input - companies list'!B:L,11,FALSE)</f>
        <v/>
      </c>
    </row>
    <row r="962" spans="1:12">
      <c r="L962" s="16">
        <f>VLOOKUP(B962,'Input - companies list'!B:L,11,FALSE)</f>
        <v/>
      </c>
    </row>
    <row r="963" spans="1:12">
      <c r="L963" s="16">
        <f>VLOOKUP(B963,'Input - companies list'!B:L,11,FALSE)</f>
        <v/>
      </c>
    </row>
    <row r="964" spans="1:12">
      <c r="L964" s="16">
        <f>VLOOKUP(B964,'Input - companies list'!B:L,11,FALSE)</f>
        <v/>
      </c>
    </row>
    <row r="965" spans="1:12">
      <c r="L965" s="16">
        <f>VLOOKUP(B965,'Input - companies list'!B:L,11,FALSE)</f>
        <v/>
      </c>
    </row>
    <row r="966" spans="1:12">
      <c r="L966" s="16">
        <f>VLOOKUP(B966,'Input - companies list'!B:L,11,FALSE)</f>
        <v/>
      </c>
    </row>
    <row r="967" spans="1:12">
      <c r="L967" s="16">
        <f>VLOOKUP(B967,'Input - companies list'!B:L,11,FALSE)</f>
        <v/>
      </c>
    </row>
    <row r="968" spans="1:12">
      <c r="L968" s="16">
        <f>VLOOKUP(B968,'Input - companies list'!B:L,11,FALSE)</f>
        <v/>
      </c>
    </row>
    <row r="969" spans="1:12">
      <c r="L969" s="16">
        <f>VLOOKUP(B969,'Input - companies list'!B:L,11,FALSE)</f>
        <v/>
      </c>
    </row>
    <row r="970" spans="1:12">
      <c r="L970" s="16">
        <f>VLOOKUP(B970,'Input - companies list'!B:L,11,FALSE)</f>
        <v/>
      </c>
    </row>
    <row r="971" spans="1:12">
      <c r="L971" s="16">
        <f>VLOOKUP(B971,'Input - companies list'!B:L,11,FALSE)</f>
        <v/>
      </c>
    </row>
    <row r="972" spans="1:12">
      <c r="L972" s="16">
        <f>VLOOKUP(B972,'Input - companies list'!B:L,11,FALSE)</f>
        <v/>
      </c>
    </row>
    <row r="973" spans="1:12">
      <c r="L973" s="16">
        <f>VLOOKUP(B973,'Input - companies list'!B:L,11,FALSE)</f>
        <v/>
      </c>
    </row>
    <row r="974" spans="1:12">
      <c r="L974" s="16">
        <f>VLOOKUP(B974,'Input - companies list'!B:L,11,FALSE)</f>
        <v/>
      </c>
    </row>
    <row r="975" spans="1:12">
      <c r="L975" s="16">
        <f>VLOOKUP(B975,'Input - companies list'!B:L,11,FALSE)</f>
        <v/>
      </c>
    </row>
    <row r="976" spans="1:12">
      <c r="L976" s="16">
        <f>VLOOKUP(B976,'Input - companies list'!B:L,11,FALSE)</f>
        <v/>
      </c>
    </row>
    <row r="977" spans="1:12">
      <c r="L977" s="16">
        <f>VLOOKUP(B977,'Input - companies list'!B:L,11,FALSE)</f>
        <v/>
      </c>
    </row>
    <row r="978" spans="1:12">
      <c r="L978" s="16">
        <f>VLOOKUP(B978,'Input - companies list'!B:L,11,FALSE)</f>
        <v/>
      </c>
    </row>
    <row r="979" spans="1:12">
      <c r="L979" s="16">
        <f>VLOOKUP(B979,'Input - companies list'!B:L,11,FALSE)</f>
        <v/>
      </c>
    </row>
    <row r="980" spans="1:12">
      <c r="L980" s="16">
        <f>VLOOKUP(B980,'Input - companies list'!B:L,11,FALSE)</f>
        <v/>
      </c>
    </row>
    <row r="981" spans="1:12">
      <c r="L981" s="16">
        <f>VLOOKUP(B981,'Input - companies list'!B:L,11,FALSE)</f>
        <v/>
      </c>
    </row>
    <row r="982" spans="1:12">
      <c r="L982" s="16">
        <f>VLOOKUP(B982,'Input - companies list'!B:L,11,FALSE)</f>
        <v/>
      </c>
    </row>
    <row r="983" spans="1:12">
      <c r="L983" s="16">
        <f>VLOOKUP(B983,'Input - companies list'!B:L,11,FALSE)</f>
        <v/>
      </c>
    </row>
    <row r="984" spans="1:12">
      <c r="L984" s="16">
        <f>VLOOKUP(B984,'Input - companies list'!B:L,11,FALSE)</f>
        <v/>
      </c>
    </row>
    <row r="985" spans="1:12">
      <c r="L985" s="16">
        <f>VLOOKUP(B985,'Input - companies list'!B:L,11,FALSE)</f>
        <v/>
      </c>
    </row>
    <row r="986" spans="1:12">
      <c r="L986" s="16">
        <f>VLOOKUP(B986,'Input - companies list'!B:L,11,FALSE)</f>
        <v/>
      </c>
    </row>
    <row r="987" spans="1:12">
      <c r="L987" s="16">
        <f>VLOOKUP(B987,'Input - companies list'!B:L,11,FALSE)</f>
        <v/>
      </c>
    </row>
    <row r="988" spans="1:12">
      <c r="L988" s="16">
        <f>VLOOKUP(B988,'Input - companies list'!B:L,11,FALSE)</f>
        <v/>
      </c>
    </row>
    <row r="989" spans="1:12">
      <c r="L989" s="16">
        <f>VLOOKUP(B989,'Input - companies list'!B:L,11,FALSE)</f>
        <v/>
      </c>
    </row>
    <row r="990" spans="1:12">
      <c r="L990" s="16">
        <f>VLOOKUP(B990,'Input - companies list'!B:L,11,FALSE)</f>
        <v/>
      </c>
    </row>
    <row r="991" spans="1:12">
      <c r="L991" s="16">
        <f>VLOOKUP(B991,'Input - companies list'!B:L,11,FALSE)</f>
        <v/>
      </c>
    </row>
    <row r="992" spans="1:12">
      <c r="L992" s="16">
        <f>VLOOKUP(B992,'Input - companies list'!B:L,11,FALSE)</f>
        <v/>
      </c>
    </row>
    <row r="993" spans="1:12">
      <c r="L993" s="16">
        <f>VLOOKUP(B993,'Input - companies list'!B:L,11,FALSE)</f>
        <v/>
      </c>
    </row>
    <row r="994" spans="1:12">
      <c r="L994" s="16">
        <f>VLOOKUP(B994,'Input - companies list'!B:L,11,FALSE)</f>
        <v/>
      </c>
    </row>
    <row r="995" spans="1:12">
      <c r="L995" s="16">
        <f>VLOOKUP(B995,'Input - companies list'!B:L,11,FALSE)</f>
        <v/>
      </c>
    </row>
    <row r="996" spans="1:12">
      <c r="L996" s="16">
        <f>VLOOKUP(B996,'Input - companies list'!B:L,11,FALSE)</f>
        <v/>
      </c>
    </row>
    <row r="997" spans="1:12">
      <c r="L997" s="16">
        <f>VLOOKUP(B997,'Input - companies list'!B:L,11,FALSE)</f>
        <v/>
      </c>
    </row>
    <row r="998" spans="1:12">
      <c r="L998" s="16">
        <f>VLOOKUP(B998,'Input - companies list'!B:L,11,FALSE)</f>
        <v/>
      </c>
    </row>
    <row r="999" spans="1:12">
      <c r="L999" s="16">
        <f>VLOOKUP(B999,'Input - companies list'!B:L,11,FALSE)</f>
        <v/>
      </c>
    </row>
    <row r="1000" spans="1:12">
      <c r="L1000" s="16">
        <f>VLOOKUP(B1000,'Input - companies list'!B:L,11,FALSE)</f>
        <v/>
      </c>
    </row>
  </sheetData>
  <pageMargins bottom="0.75" footer="0.3" header="0.3" left="0.7" right="0.7" top="0.75"/>
</worksheet>
</file>

<file path=xl/worksheets/sheet4.xml><?xml version="1.0" encoding="utf-8"?>
<worksheet xmlns="http://schemas.openxmlformats.org/spreadsheetml/2006/main">
  <sheetPr enableFormatConditionsCalculation="0">
    <tabColor rgb="FF7030A0"/>
    <outlinePr summaryBelow="1" summaryRight="1"/>
    <pageSetUpPr/>
  </sheetPr>
  <dimension ref="A1:B8"/>
  <sheetViews>
    <sheetView workbookViewId="0">
      <selection activeCell="C3" sqref="C3"/>
    </sheetView>
  </sheetViews>
  <sheetFormatPr baseColWidth="10" defaultRowHeight="16" outlineLevelCol="0"/>
  <cols>
    <col bestFit="1" customWidth="1" max="1" min="1" style="26" width="43.83203125"/>
  </cols>
  <sheetData>
    <row r="1" spans="1:2">
      <c r="A1" s="7" t="s">
        <v>34769</v>
      </c>
      <c r="B1" s="7" t="s">
        <v>34770</v>
      </c>
    </row>
    <row r="2" spans="1:2">
      <c r="A2" s="16" t="s">
        <v>34771</v>
      </c>
      <c r="B2" s="16" t="n">
        <v>0.25</v>
      </c>
    </row>
    <row r="3" spans="1:2">
      <c r="A3" s="16" t="s">
        <v>34772</v>
      </c>
      <c r="B3" s="16" t="n">
        <v>0.15</v>
      </c>
    </row>
    <row r="4" spans="1:2">
      <c r="A4" s="16" t="s">
        <v>34773</v>
      </c>
      <c r="B4" s="16" t="n">
        <v>0.15</v>
      </c>
    </row>
    <row r="5" spans="1:2">
      <c r="A5" s="16" t="s">
        <v>34774</v>
      </c>
      <c r="B5" s="16" t="n">
        <v>0.25</v>
      </c>
    </row>
    <row r="6" spans="1:2">
      <c r="A6" s="16" t="s">
        <v>34775</v>
      </c>
      <c r="B6" s="16" t="n">
        <v>0.1</v>
      </c>
    </row>
    <row r="7" spans="1:2">
      <c r="A7" s="16" t="s">
        <v>34776</v>
      </c>
      <c r="B7" s="16" t="n">
        <v>0.1</v>
      </c>
    </row>
    <row r="8" spans="1:2">
      <c r="A8" t="s">
        <v>34777</v>
      </c>
      <c r="B8">
        <f>SUM(B2:B7)</f>
        <v/>
      </c>
    </row>
  </sheetData>
  <pageMargins bottom="0.75" footer="0.3" header="0.3" left="0.7" right="0.7" top="0.75"/>
</worksheet>
</file>

<file path=xl/worksheets/sheet5.xml><?xml version="1.0" encoding="utf-8"?>
<worksheet xmlns="http://schemas.openxmlformats.org/spreadsheetml/2006/main">
  <sheetPr enableFormatConditionsCalculation="0">
    <tabColor rgb="FFC00000"/>
    <outlinePr summaryBelow="1" summaryRight="1"/>
    <pageSetUpPr/>
  </sheetPr>
  <dimension ref="A1:R3036"/>
  <sheetViews>
    <sheetView workbookViewId="0">
      <pane activePane="bottomRight" state="frozen" topLeftCell="F572" xSplit="5" ySplit="2"/>
      <selection activeCell="F1" pane="topRight" sqref="F1"/>
      <selection activeCell="A3" pane="bottomLeft" sqref="A3"/>
      <selection activeCell="E606" pane="bottomRight" sqref="E606"/>
    </sheetView>
  </sheetViews>
  <sheetFormatPr baseColWidth="10" defaultRowHeight="16" outlineLevelCol="0"/>
  <cols>
    <col customWidth="1" max="1" min="1" style="17" width="8.33203125"/>
    <col customWidth="1" max="2" min="2" style="26" width="14.1640625"/>
    <col customWidth="1" max="4" min="3" style="26" width="35.83203125"/>
    <col customWidth="1" max="5" min="5" style="26" width="42.33203125"/>
    <col customWidth="1" max="6" min="6" style="1" width="18.5"/>
    <col customWidth="1" max="7" min="7" style="30" width="18.5"/>
    <col customWidth="1" max="8" min="8" style="30" width="18.5"/>
    <col customWidth="1" max="9" min="9" style="30" width="18.5"/>
    <col customWidth="1" max="10" min="10" style="26" width="15.5"/>
    <col customWidth="1" max="11" min="11" style="26" width="17.6640625"/>
    <col customWidth="1" max="18" min="12" style="11" width="18.5"/>
  </cols>
  <sheetData>
    <row r="1" spans="1:18">
      <c r="F1" s="27" t="s">
        <v>34778</v>
      </c>
      <c r="L1" s="28" t="s">
        <v>34779</v>
      </c>
    </row>
    <row customFormat="1" customHeight="1" ht="64" r="2" s="4" spans="1:18">
      <c r="A2" s="12" t="s">
        <v>34780</v>
      </c>
      <c r="B2" s="9" t="s">
        <v>7</v>
      </c>
      <c r="C2" s="9" t="s">
        <v>8</v>
      </c>
      <c r="D2" s="9" t="s">
        <v>32920</v>
      </c>
      <c r="E2" s="9" t="s">
        <v>10</v>
      </c>
      <c r="F2" s="9" t="s">
        <v>34771</v>
      </c>
      <c r="G2" s="9" t="s">
        <v>34772</v>
      </c>
      <c r="H2" s="9" t="s">
        <v>34773</v>
      </c>
      <c r="I2" s="9" t="s">
        <v>34774</v>
      </c>
      <c r="J2" s="9" t="s">
        <v>34775</v>
      </c>
      <c r="K2" s="9" t="s">
        <v>34776</v>
      </c>
      <c r="L2" s="10" t="s">
        <v>34771</v>
      </c>
      <c r="M2" s="10" t="s">
        <v>34772</v>
      </c>
      <c r="N2" s="10" t="s">
        <v>34773</v>
      </c>
      <c r="O2" s="10" t="s">
        <v>34774</v>
      </c>
      <c r="P2" s="10" t="s">
        <v>34775</v>
      </c>
      <c r="Q2" s="10" t="s">
        <v>34776</v>
      </c>
      <c r="R2" s="10" t="s">
        <v>34781</v>
      </c>
    </row>
    <row r="3" spans="1:18">
      <c r="A3" s="14">
        <f>RANK(R3,R:R)</f>
        <v/>
      </c>
      <c r="B3" t="s">
        <v>45</v>
      </c>
      <c r="C3">
        <f>VLOOKUP(B3,'Input - companies list'!B:L,2,FALSE)</f>
        <v/>
      </c>
      <c r="D3">
        <f>VLOOKUP(B3,'Input - companies list'!B:L,11,FALSE)</f>
        <v/>
      </c>
      <c r="E3">
        <f>VLOOKUP(B3,'Input - companies list'!B:E,4,FALSE)</f>
        <v/>
      </c>
      <c r="F3" s="1">
        <f>SUMIFS('Input - target event report'!H:H,'Input - target event report'!B:B,B3,'Input - target event report'!D:D, "Private Investment")</f>
        <v/>
      </c>
      <c r="G3" s="30">
        <f>IF(I3&lt;2, "N/A", (MAXIFS('Input - target event report'!E:E,'Input - target event report'!B:B,B:B,'Input - target event report'!D:D,"Private Investment")-MINIFS('Input - target event report'!E:E,'Input - target event report'!B:B,B:B,'Input - target event report'!D:D,"Private Investment"))/(I3-1))</f>
        <v/>
      </c>
      <c r="H3" s="30">
        <f>IF(MAXIFS('Input - target event report'!E:E,'Input - target event report'!B:B,B:B,'Input - target event report'!D:D,"Private Investment") = 0, "N/A", TODAY() - MAXIFS('Input - target event report'!E:E,'Input - target event report'!B:B,B:B,'Input - target event report'!D:D,"Private Investment"))</f>
        <v/>
      </c>
      <c r="I3" s="30">
        <f>COUNTIFS('Input - target event report'!B:B,B3,'Input - target event report'!D:D, "Private Investment")</f>
        <v/>
      </c>
      <c r="J3">
        <f>INDEX('Input - companies list'!$1:$10000,MATCH(B3,'Input - companies list'!B:B,0),MATCH("Flow",'Input - companies list'!$1:$1,0 ))</f>
        <v/>
      </c>
      <c r="K3">
        <f>INDEX('Input - companies list'!$1:$10000,MATCH(B3,'Input - companies list'!B:B,0),MATCH("Inter-Cluster Connectivity",'Input - companies list'!$1:$1,0 ))</f>
        <v/>
      </c>
      <c r="L3" s="11">
        <f>IFERROR(PERCENTRANK(F:F,F3),0)</f>
        <v/>
      </c>
      <c r="M3" s="11">
        <f>IFERROR(1 - PERCENTRANK(G:G,G3),0)</f>
        <v/>
      </c>
      <c r="N3" s="11">
        <f>IFERROR(1 - PERCENTRANK(H:H,H3),0)</f>
        <v/>
      </c>
      <c r="O3" s="11">
        <f>IFERROR(PERCENTRANK(I:I,I3),0)</f>
        <v/>
      </c>
      <c r="P3" s="11">
        <f>IFERROR(1 - PERCENTRANK(J:J,J3),0)</f>
        <v/>
      </c>
      <c r="Q3" s="11">
        <f>IFERROR(PERCENTRANK(K:K,K3),0)</f>
        <v/>
      </c>
      <c r="R3" s="11">
        <f>L3*weight1+M3*weight2+N3*weight3+O3*weight4+P3*weight5+Q3*weight6</f>
        <v/>
      </c>
    </row>
    <row r="4" spans="1:18">
      <c r="A4" s="14">
        <f>RANK(R4,R:R)</f>
        <v/>
      </c>
      <c r="B4" s="2" t="s">
        <v>68</v>
      </c>
      <c r="C4">
        <f>VLOOKUP(B4,'Input - companies list'!B:L,2,FALSE)</f>
        <v/>
      </c>
      <c r="D4">
        <f>VLOOKUP(B4,'Input - companies list'!B:L,11,FALSE)</f>
        <v/>
      </c>
      <c r="E4">
        <f>VLOOKUP(B4,'Input - companies list'!B:E,4,FALSE)</f>
        <v/>
      </c>
      <c r="F4" s="1">
        <f>SUMIFS('Input - target event report'!H:H,'Input - target event report'!B:B,B4,'Input - target event report'!D:D, "Private Investment")</f>
        <v/>
      </c>
      <c r="G4" s="30">
        <f>IF(I4&lt;2, "N/A", (MAXIFS('Input - target event report'!E:E,'Input - target event report'!B:B,B:B,'Input - target event report'!D:D,"Private Investment")-MINIFS('Input - target event report'!E:E,'Input - target event report'!B:B,B:B,'Input - target event report'!D:D,"Private Investment"))/(I4-1))</f>
        <v/>
      </c>
      <c r="H4" s="30">
        <f>IF(MAXIFS('Input - target event report'!E:E,'Input - target event report'!B:B,B:B,'Input - target event report'!D:D,"Private Investment") = 0, "N/A", TODAY() - MAXIFS('Input - target event report'!E:E,'Input - target event report'!B:B,B:B,'Input - target event report'!D:D,"Private Investment"))</f>
        <v/>
      </c>
      <c r="I4" s="30">
        <f>COUNTIFS('Input - target event report'!B:B,B4,'Input - target event report'!D:D, "Private Investment")</f>
        <v/>
      </c>
      <c r="J4">
        <f>INDEX('Input - companies list'!$1:$10000,MATCH(B4,'Input - companies list'!B:B,0),MATCH("Flow",'Input - companies list'!$1:$1,0 ))</f>
        <v/>
      </c>
      <c r="K4">
        <f>INDEX('Input - companies list'!$1:$10000,MATCH(B4,'Input - companies list'!B:B,0),MATCH("Inter-Cluster Connectivity",'Input - companies list'!$1:$1,0 ))</f>
        <v/>
      </c>
      <c r="L4" s="11">
        <f>IFERROR(PERCENTRANK(F:F,F4),0)</f>
        <v/>
      </c>
      <c r="M4" s="11">
        <f>IFERROR(1 - PERCENTRANK(G:G,G4),0)</f>
        <v/>
      </c>
      <c r="N4" s="11">
        <f>IFERROR(1 - PERCENTRANK(H:H,H4),0)</f>
        <v/>
      </c>
      <c r="O4" s="11">
        <f>IFERROR(PERCENTRANK(I:I,I4),0)</f>
        <v/>
      </c>
      <c r="P4" s="11">
        <f>IFERROR(1 - PERCENTRANK(J:J,J4),0)</f>
        <v/>
      </c>
      <c r="Q4" s="11">
        <f>IFERROR(PERCENTRANK(K:K,K4),0)</f>
        <v/>
      </c>
      <c r="R4" s="11">
        <f>L4*weight1+M4*weight2+N4*weight3+O4*weight4+P4*weight5+Q4*weight6</f>
        <v/>
      </c>
    </row>
    <row r="5" spans="1:18">
      <c r="A5" s="14">
        <f>RANK(R5,R:R)</f>
        <v/>
      </c>
      <c r="B5" t="s">
        <v>94</v>
      </c>
      <c r="C5">
        <f>VLOOKUP(B5,'Input - companies list'!B:L,2,FALSE)</f>
        <v/>
      </c>
      <c r="D5">
        <f>VLOOKUP(B5,'Input - companies list'!B:L,11,FALSE)</f>
        <v/>
      </c>
      <c r="E5">
        <f>VLOOKUP(B5,'Input - companies list'!B:E,4,FALSE)</f>
        <v/>
      </c>
      <c r="F5" s="1">
        <f>SUMIFS('Input - target event report'!H:H,'Input - target event report'!B:B,B5,'Input - target event report'!D:D, "Private Investment")</f>
        <v/>
      </c>
      <c r="G5" s="30">
        <f>IF(I5&lt;2, "N/A", (MAXIFS('Input - target event report'!E:E,'Input - target event report'!B:B,B:B,'Input - target event report'!D:D,"Private Investment")-MINIFS('Input - target event report'!E:E,'Input - target event report'!B:B,B:B,'Input - target event report'!D:D,"Private Investment"))/(I5-1))</f>
        <v/>
      </c>
      <c r="H5" s="30">
        <f>IF(MAXIFS('Input - target event report'!E:E,'Input - target event report'!B:B,B:B,'Input - target event report'!D:D,"Private Investment") = 0, "N/A", TODAY() - MAXIFS('Input - target event report'!E:E,'Input - target event report'!B:B,B:B,'Input - target event report'!D:D,"Private Investment"))</f>
        <v/>
      </c>
      <c r="I5" s="30">
        <f>COUNTIFS('Input - target event report'!B:B,B5,'Input - target event report'!D:D, "Private Investment")</f>
        <v/>
      </c>
      <c r="J5">
        <f>INDEX('Input - companies list'!$1:$10000,MATCH(B5,'Input - companies list'!B:B,0),MATCH("Flow",'Input - companies list'!$1:$1,0 ))</f>
        <v/>
      </c>
      <c r="K5">
        <f>INDEX('Input - companies list'!$1:$10000,MATCH(B5,'Input - companies list'!B:B,0),MATCH("Inter-Cluster Connectivity",'Input - companies list'!$1:$1,0 ))</f>
        <v/>
      </c>
      <c r="L5" s="11">
        <f>IFERROR(PERCENTRANK(F:F,F5),0)</f>
        <v/>
      </c>
      <c r="M5" s="11">
        <f>IFERROR(1 - PERCENTRANK(G:G,G5),0)</f>
        <v/>
      </c>
      <c r="N5" s="11">
        <f>IFERROR(1 - PERCENTRANK(H:H,H5),0)</f>
        <v/>
      </c>
      <c r="O5" s="11">
        <f>IFERROR(PERCENTRANK(I:I,I5),0)</f>
        <v/>
      </c>
      <c r="P5" s="11">
        <f>IFERROR(1 - PERCENTRANK(J:J,J5),0)</f>
        <v/>
      </c>
      <c r="Q5" s="11">
        <f>IFERROR(PERCENTRANK(K:K,K5),0)</f>
        <v/>
      </c>
      <c r="R5" s="11">
        <f>L5*weight1+M5*weight2+N5*weight3+O5*weight4+P5*weight5+Q5*weight6</f>
        <v/>
      </c>
    </row>
    <row r="6" spans="1:18">
      <c r="A6" s="14">
        <f>RANK(R6,R:R)</f>
        <v/>
      </c>
      <c r="B6" t="s">
        <v>113</v>
      </c>
      <c r="C6">
        <f>VLOOKUP(B6,'Input - companies list'!B:L,2,FALSE)</f>
        <v/>
      </c>
      <c r="D6">
        <f>VLOOKUP(B6,'Input - companies list'!B:L,11,FALSE)</f>
        <v/>
      </c>
      <c r="E6">
        <f>VLOOKUP(B6,'Input - companies list'!B:E,4,FALSE)</f>
        <v/>
      </c>
      <c r="F6" s="1">
        <f>SUMIFS('Input - target event report'!H:H,'Input - target event report'!B:B,B6,'Input - target event report'!D:D, "Private Investment")</f>
        <v/>
      </c>
      <c r="G6" s="30">
        <f>IF(I6&lt;2, "N/A", (MAXIFS('Input - target event report'!E:E,'Input - target event report'!B:B,B:B,'Input - target event report'!D:D,"Private Investment")-MINIFS('Input - target event report'!E:E,'Input - target event report'!B:B,B:B,'Input - target event report'!D:D,"Private Investment"))/(I6-1))</f>
        <v/>
      </c>
      <c r="H6" s="30">
        <f>IF(MAXIFS('Input - target event report'!E:E,'Input - target event report'!B:B,B:B,'Input - target event report'!D:D,"Private Investment") = 0, "N/A", TODAY() - MAXIFS('Input - target event report'!E:E,'Input - target event report'!B:B,B:B,'Input - target event report'!D:D,"Private Investment"))</f>
        <v/>
      </c>
      <c r="I6" s="30">
        <f>COUNTIFS('Input - target event report'!B:B,B6,'Input - target event report'!D:D, "Private Investment")</f>
        <v/>
      </c>
      <c r="J6">
        <f>INDEX('Input - companies list'!$1:$10000,MATCH(B6,'Input - companies list'!B:B,0),MATCH("Flow",'Input - companies list'!$1:$1,0 ))</f>
        <v/>
      </c>
      <c r="K6">
        <f>INDEX('Input - companies list'!$1:$10000,MATCH(B6,'Input - companies list'!B:B,0),MATCH("Inter-Cluster Connectivity",'Input - companies list'!$1:$1,0 ))</f>
        <v/>
      </c>
      <c r="L6" s="11">
        <f>IFERROR(PERCENTRANK(F:F,F6),0)</f>
        <v/>
      </c>
      <c r="M6" s="11">
        <f>IFERROR(1 - PERCENTRANK(G:G,G6),0)</f>
        <v/>
      </c>
      <c r="N6" s="11">
        <f>IFERROR(1 - PERCENTRANK(H:H,H6),0)</f>
        <v/>
      </c>
      <c r="O6" s="11">
        <f>IFERROR(PERCENTRANK(I:I,I6),0)</f>
        <v/>
      </c>
      <c r="P6" s="11">
        <f>IFERROR(1 - PERCENTRANK(J:J,J6),0)</f>
        <v/>
      </c>
      <c r="Q6" s="11">
        <f>IFERROR(PERCENTRANK(K:K,K6),0)</f>
        <v/>
      </c>
      <c r="R6" s="11">
        <f>L6*weight1+M6*weight2+N6*weight3+O6*weight4+P6*weight5+Q6*weight6</f>
        <v/>
      </c>
    </row>
    <row r="7" spans="1:18">
      <c r="A7" s="14">
        <f>RANK(R7,R:R)</f>
        <v/>
      </c>
      <c r="B7" t="s">
        <v>130</v>
      </c>
      <c r="C7">
        <f>VLOOKUP(B7,'Input - companies list'!B:L,2,FALSE)</f>
        <v/>
      </c>
      <c r="D7">
        <f>VLOOKUP(B7,'Input - companies list'!B:L,11,FALSE)</f>
        <v/>
      </c>
      <c r="E7">
        <f>VLOOKUP(B7,'Input - companies list'!B:E,4,FALSE)</f>
        <v/>
      </c>
      <c r="F7" s="1">
        <f>SUMIFS('Input - target event report'!H:H,'Input - target event report'!B:B,B7,'Input - target event report'!D:D, "Private Investment")</f>
        <v/>
      </c>
      <c r="G7" s="30">
        <f>IF(I7&lt;2, "N/A", (MAXIFS('Input - target event report'!E:E,'Input - target event report'!B:B,B:B,'Input - target event report'!D:D,"Private Investment")-MINIFS('Input - target event report'!E:E,'Input - target event report'!B:B,B:B,'Input - target event report'!D:D,"Private Investment"))/(I7-1))</f>
        <v/>
      </c>
      <c r="H7" s="30">
        <f>IF(MAXIFS('Input - target event report'!E:E,'Input - target event report'!B:B,B:B,'Input - target event report'!D:D,"Private Investment") = 0, "N/A", TODAY() - MAXIFS('Input - target event report'!E:E,'Input - target event report'!B:B,B:B,'Input - target event report'!D:D,"Private Investment"))</f>
        <v/>
      </c>
      <c r="I7" s="30">
        <f>COUNTIFS('Input - target event report'!B:B,B7,'Input - target event report'!D:D, "Private Investment")</f>
        <v/>
      </c>
      <c r="J7">
        <f>INDEX('Input - companies list'!$1:$10000,MATCH(B7,'Input - companies list'!B:B,0),MATCH("Flow",'Input - companies list'!$1:$1,0 ))</f>
        <v/>
      </c>
      <c r="K7">
        <f>INDEX('Input - companies list'!$1:$10000,MATCH(B7,'Input - companies list'!B:B,0),MATCH("Inter-Cluster Connectivity",'Input - companies list'!$1:$1,0 ))</f>
        <v/>
      </c>
      <c r="L7" s="11">
        <f>IFERROR(PERCENTRANK(F:F,F7),0)</f>
        <v/>
      </c>
      <c r="M7" s="11">
        <f>IFERROR(1 - PERCENTRANK(G:G,G7),0)</f>
        <v/>
      </c>
      <c r="N7" s="11">
        <f>IFERROR(1 - PERCENTRANK(H:H,H7),0)</f>
        <v/>
      </c>
      <c r="O7" s="11">
        <f>IFERROR(PERCENTRANK(I:I,I7),0)</f>
        <v/>
      </c>
      <c r="P7" s="11">
        <f>IFERROR(1 - PERCENTRANK(J:J,J7),0)</f>
        <v/>
      </c>
      <c r="Q7" s="11">
        <f>IFERROR(PERCENTRANK(K:K,K7),0)</f>
        <v/>
      </c>
      <c r="R7" s="11">
        <f>L7*weight1+M7*weight2+N7*weight3+O7*weight4+P7*weight5+Q7*weight6</f>
        <v/>
      </c>
    </row>
    <row r="8" spans="1:18">
      <c r="A8" s="14">
        <f>RANK(R8,R:R)</f>
        <v/>
      </c>
      <c r="B8" t="s">
        <v>152</v>
      </c>
      <c r="C8">
        <f>VLOOKUP(B8,'Input - companies list'!B:L,2,FALSE)</f>
        <v/>
      </c>
      <c r="D8">
        <f>VLOOKUP(B8,'Input - companies list'!B:L,11,FALSE)</f>
        <v/>
      </c>
      <c r="E8">
        <f>VLOOKUP(B8,'Input - companies list'!B:E,4,FALSE)</f>
        <v/>
      </c>
      <c r="F8" s="1">
        <f>SUMIFS('Input - target event report'!H:H,'Input - target event report'!B:B,B8,'Input - target event report'!D:D, "Private Investment")</f>
        <v/>
      </c>
      <c r="G8" s="30">
        <f>IF(I8&lt;2, "N/A", (MAXIFS('Input - target event report'!E:E,'Input - target event report'!B:B,B:B,'Input - target event report'!D:D,"Private Investment")-MINIFS('Input - target event report'!E:E,'Input - target event report'!B:B,B:B,'Input - target event report'!D:D,"Private Investment"))/(I8-1))</f>
        <v/>
      </c>
      <c r="H8" s="30">
        <f>IF(MAXIFS('Input - target event report'!E:E,'Input - target event report'!B:B,B:B,'Input - target event report'!D:D,"Private Investment") = 0, "N/A", TODAY() - MAXIFS('Input - target event report'!E:E,'Input - target event report'!B:B,B:B,'Input - target event report'!D:D,"Private Investment"))</f>
        <v/>
      </c>
      <c r="I8" s="30">
        <f>COUNTIFS('Input - target event report'!B:B,B8,'Input - target event report'!D:D, "Private Investment")</f>
        <v/>
      </c>
      <c r="J8">
        <f>INDEX('Input - companies list'!$1:$10000,MATCH(B8,'Input - companies list'!B:B,0),MATCH("Flow",'Input - companies list'!$1:$1,0 ))</f>
        <v/>
      </c>
      <c r="K8">
        <f>INDEX('Input - companies list'!$1:$10000,MATCH(B8,'Input - companies list'!B:B,0),MATCH("Inter-Cluster Connectivity",'Input - companies list'!$1:$1,0 ))</f>
        <v/>
      </c>
      <c r="L8" s="11">
        <f>IFERROR(PERCENTRANK(F:F,F8),0)</f>
        <v/>
      </c>
      <c r="M8" s="11">
        <f>IFERROR(1 - PERCENTRANK(G:G,G8),0)</f>
        <v/>
      </c>
      <c r="N8" s="11">
        <f>IFERROR(1 - PERCENTRANK(H:H,H8),0)</f>
        <v/>
      </c>
      <c r="O8" s="11">
        <f>IFERROR(PERCENTRANK(I:I,I8),0)</f>
        <v/>
      </c>
      <c r="P8" s="11">
        <f>IFERROR(1 - PERCENTRANK(J:J,J8),0)</f>
        <v/>
      </c>
      <c r="Q8" s="11">
        <f>IFERROR(PERCENTRANK(K:K,K8),0)</f>
        <v/>
      </c>
      <c r="R8" s="11">
        <f>L8*weight1+M8*weight2+N8*weight3+O8*weight4+P8*weight5+Q8*weight6</f>
        <v/>
      </c>
    </row>
    <row r="9" spans="1:18">
      <c r="A9" s="14">
        <f>RANK(R9,R:R)</f>
        <v/>
      </c>
      <c r="B9" t="s">
        <v>165</v>
      </c>
      <c r="C9">
        <f>VLOOKUP(B9,'Input - companies list'!B:L,2,FALSE)</f>
        <v/>
      </c>
      <c r="D9">
        <f>VLOOKUP(B9,'Input - companies list'!B:L,11,FALSE)</f>
        <v/>
      </c>
      <c r="E9">
        <f>VLOOKUP(B9,'Input - companies list'!B:E,4,FALSE)</f>
        <v/>
      </c>
      <c r="F9" s="1">
        <f>SUMIFS('Input - target event report'!H:H,'Input - target event report'!B:B,B9,'Input - target event report'!D:D, "Private Investment")</f>
        <v/>
      </c>
      <c r="G9" s="30">
        <f>IF(I9&lt;2, "N/A", (MAXIFS('Input - target event report'!E:E,'Input - target event report'!B:B,B:B,'Input - target event report'!D:D,"Private Investment")-MINIFS('Input - target event report'!E:E,'Input - target event report'!B:B,B:B,'Input - target event report'!D:D,"Private Investment"))/(I9-1))</f>
        <v/>
      </c>
      <c r="H9" s="30">
        <f>IF(MAXIFS('Input - target event report'!E:E,'Input - target event report'!B:B,B:B,'Input - target event report'!D:D,"Private Investment") = 0, "N/A", TODAY() - MAXIFS('Input - target event report'!E:E,'Input - target event report'!B:B,B:B,'Input - target event report'!D:D,"Private Investment"))</f>
        <v/>
      </c>
      <c r="I9" s="30">
        <f>COUNTIFS('Input - target event report'!B:B,B9,'Input - target event report'!D:D, "Private Investment")</f>
        <v/>
      </c>
      <c r="J9">
        <f>INDEX('Input - companies list'!$1:$10000,MATCH(B9,'Input - companies list'!B:B,0),MATCH("Flow",'Input - companies list'!$1:$1,0 ))</f>
        <v/>
      </c>
      <c r="K9">
        <f>INDEX('Input - companies list'!$1:$10000,MATCH(B9,'Input - companies list'!B:B,0),MATCH("Inter-Cluster Connectivity",'Input - companies list'!$1:$1,0 ))</f>
        <v/>
      </c>
      <c r="L9" s="11">
        <f>IFERROR(PERCENTRANK(F:F,F9),0)</f>
        <v/>
      </c>
      <c r="M9" s="11">
        <f>IFERROR(1 - PERCENTRANK(G:G,G9),0)</f>
        <v/>
      </c>
      <c r="N9" s="11">
        <f>IFERROR(1 - PERCENTRANK(H:H,H9),0)</f>
        <v/>
      </c>
      <c r="O9" s="11">
        <f>IFERROR(PERCENTRANK(I:I,I9),0)</f>
        <v/>
      </c>
      <c r="P9" s="11">
        <f>IFERROR(1 - PERCENTRANK(J:J,J9),0)</f>
        <v/>
      </c>
      <c r="Q9" s="11">
        <f>IFERROR(PERCENTRANK(K:K,K9),0)</f>
        <v/>
      </c>
      <c r="R9" s="11">
        <f>L9*weight1+M9*weight2+N9*weight3+O9*weight4+P9*weight5+Q9*weight6</f>
        <v/>
      </c>
    </row>
    <row r="10" spans="1:18">
      <c r="A10" s="14">
        <f>RANK(R10,R:R)</f>
        <v/>
      </c>
      <c r="B10" t="s">
        <v>182</v>
      </c>
      <c r="C10">
        <f>VLOOKUP(B10,'Input - companies list'!B:L,2,FALSE)</f>
        <v/>
      </c>
      <c r="D10">
        <f>VLOOKUP(B10,'Input - companies list'!B:L,11,FALSE)</f>
        <v/>
      </c>
      <c r="E10">
        <f>VLOOKUP(B10,'Input - companies list'!B:E,4,FALSE)</f>
        <v/>
      </c>
      <c r="F10" s="1">
        <f>SUMIFS('Input - target event report'!H:H,'Input - target event report'!B:B,B10,'Input - target event report'!D:D, "Private Investment")</f>
        <v/>
      </c>
      <c r="G10" s="30">
        <f>IF(I10&lt;2, "N/A", (MAXIFS('Input - target event report'!E:E,'Input - target event report'!B:B,B:B,'Input - target event report'!D:D,"Private Investment")-MINIFS('Input - target event report'!E:E,'Input - target event report'!B:B,B:B,'Input - target event report'!D:D,"Private Investment"))/(I10-1))</f>
        <v/>
      </c>
      <c r="H10" s="30">
        <f>IF(MAXIFS('Input - target event report'!E:E,'Input - target event report'!B:B,B:B,'Input - target event report'!D:D,"Private Investment") = 0, "N/A", TODAY() - MAXIFS('Input - target event report'!E:E,'Input - target event report'!B:B,B:B,'Input - target event report'!D:D,"Private Investment"))</f>
        <v/>
      </c>
      <c r="I10" s="30">
        <f>COUNTIFS('Input - target event report'!B:B,B10,'Input - target event report'!D:D, "Private Investment")</f>
        <v/>
      </c>
      <c r="J10">
        <f>INDEX('Input - companies list'!$1:$10000,MATCH(B10,'Input - companies list'!B:B,0),MATCH("Flow",'Input - companies list'!$1:$1,0 ))</f>
        <v/>
      </c>
      <c r="K10">
        <f>INDEX('Input - companies list'!$1:$10000,MATCH(B10,'Input - companies list'!B:B,0),MATCH("Inter-Cluster Connectivity",'Input - companies list'!$1:$1,0 ))</f>
        <v/>
      </c>
      <c r="L10" s="11">
        <f>IFERROR(PERCENTRANK(F:F,F10),0)</f>
        <v/>
      </c>
      <c r="M10" s="11">
        <f>IFERROR(1 - PERCENTRANK(G:G,G10),0)</f>
        <v/>
      </c>
      <c r="N10" s="11">
        <f>IFERROR(1 - PERCENTRANK(H:H,H10),0)</f>
        <v/>
      </c>
      <c r="O10" s="11">
        <f>IFERROR(PERCENTRANK(I:I,I10),0)</f>
        <v/>
      </c>
      <c r="P10" s="11">
        <f>IFERROR(1 - PERCENTRANK(J:J,J10),0)</f>
        <v/>
      </c>
      <c r="Q10" s="11">
        <f>IFERROR(PERCENTRANK(K:K,K10),0)</f>
        <v/>
      </c>
      <c r="R10" s="11">
        <f>L10*weight1+M10*weight2+N10*weight3+O10*weight4+P10*weight5+Q10*weight6</f>
        <v/>
      </c>
    </row>
    <row r="11" spans="1:18">
      <c r="A11" s="14">
        <f>RANK(R11,R:R)</f>
        <v/>
      </c>
      <c r="B11" t="s">
        <v>200</v>
      </c>
      <c r="C11">
        <f>VLOOKUP(B11,'Input - companies list'!B:L,2,FALSE)</f>
        <v/>
      </c>
      <c r="D11">
        <f>VLOOKUP(B11,'Input - companies list'!B:L,11,FALSE)</f>
        <v/>
      </c>
      <c r="E11">
        <f>VLOOKUP(B11,'Input - companies list'!B:E,4,FALSE)</f>
        <v/>
      </c>
      <c r="F11" s="1">
        <f>SUMIFS('Input - target event report'!H:H,'Input - target event report'!B:B,B11,'Input - target event report'!D:D, "Private Investment")</f>
        <v/>
      </c>
      <c r="G11" s="30">
        <f>IF(I11&lt;2, "N/A", (MAXIFS('Input - target event report'!E:E,'Input - target event report'!B:B,B:B,'Input - target event report'!D:D,"Private Investment")-MINIFS('Input - target event report'!E:E,'Input - target event report'!B:B,B:B,'Input - target event report'!D:D,"Private Investment"))/(I11-1))</f>
        <v/>
      </c>
      <c r="H11" s="30">
        <f>IF(MAXIFS('Input - target event report'!E:E,'Input - target event report'!B:B,B:B,'Input - target event report'!D:D,"Private Investment") = 0, "N/A", TODAY() - MAXIFS('Input - target event report'!E:E,'Input - target event report'!B:B,B:B,'Input - target event report'!D:D,"Private Investment"))</f>
        <v/>
      </c>
      <c r="I11" s="30">
        <f>COUNTIFS('Input - target event report'!B:B,B11,'Input - target event report'!D:D, "Private Investment")</f>
        <v/>
      </c>
      <c r="J11">
        <f>INDEX('Input - companies list'!$1:$10000,MATCH(B11,'Input - companies list'!B:B,0),MATCH("Flow",'Input - companies list'!$1:$1,0 ))</f>
        <v/>
      </c>
      <c r="K11">
        <f>INDEX('Input - companies list'!$1:$10000,MATCH(B11,'Input - companies list'!B:B,0),MATCH("Inter-Cluster Connectivity",'Input - companies list'!$1:$1,0 ))</f>
        <v/>
      </c>
      <c r="L11" s="11">
        <f>IFERROR(PERCENTRANK(F:F,F11),0)</f>
        <v/>
      </c>
      <c r="M11" s="11">
        <f>IFERROR(1 - PERCENTRANK(G:G,G11),0)</f>
        <v/>
      </c>
      <c r="N11" s="11">
        <f>IFERROR(1 - PERCENTRANK(H:H,H11),0)</f>
        <v/>
      </c>
      <c r="O11" s="11">
        <f>IFERROR(PERCENTRANK(I:I,I11),0)</f>
        <v/>
      </c>
      <c r="P11" s="11">
        <f>IFERROR(1 - PERCENTRANK(J:J,J11),0)</f>
        <v/>
      </c>
      <c r="Q11" s="11">
        <f>IFERROR(PERCENTRANK(K:K,K11),0)</f>
        <v/>
      </c>
      <c r="R11" s="11">
        <f>L11*weight1+M11*weight2+N11*weight3+O11*weight4+P11*weight5+Q11*weight6</f>
        <v/>
      </c>
    </row>
    <row r="12" spans="1:18">
      <c r="A12" s="14">
        <f>RANK(R12,R:R)</f>
        <v/>
      </c>
      <c r="B12" t="s">
        <v>214</v>
      </c>
      <c r="C12">
        <f>VLOOKUP(B12,'Input - companies list'!B:L,2,FALSE)</f>
        <v/>
      </c>
      <c r="D12">
        <f>VLOOKUP(B12,'Input - companies list'!B:L,11,FALSE)</f>
        <v/>
      </c>
      <c r="E12">
        <f>VLOOKUP(B12,'Input - companies list'!B:E,4,FALSE)</f>
        <v/>
      </c>
      <c r="F12" s="1">
        <f>SUMIFS('Input - target event report'!H:H,'Input - target event report'!B:B,B12,'Input - target event report'!D:D, "Private Investment")</f>
        <v/>
      </c>
      <c r="G12" s="30">
        <f>IF(I12&lt;2, "N/A", (MAXIFS('Input - target event report'!E:E,'Input - target event report'!B:B,B:B,'Input - target event report'!D:D,"Private Investment")-MINIFS('Input - target event report'!E:E,'Input - target event report'!B:B,B:B,'Input - target event report'!D:D,"Private Investment"))/(I12-1))</f>
        <v/>
      </c>
      <c r="H12" s="30">
        <f>IF(MAXIFS('Input - target event report'!E:E,'Input - target event report'!B:B,B:B,'Input - target event report'!D:D,"Private Investment") = 0, "N/A", TODAY() - MAXIFS('Input - target event report'!E:E,'Input - target event report'!B:B,B:B,'Input - target event report'!D:D,"Private Investment"))</f>
        <v/>
      </c>
      <c r="I12" s="30">
        <f>COUNTIFS('Input - target event report'!B:B,B12,'Input - target event report'!D:D, "Private Investment")</f>
        <v/>
      </c>
      <c r="J12">
        <f>INDEX('Input - companies list'!$1:$10000,MATCH(B12,'Input - companies list'!B:B,0),MATCH("Flow",'Input - companies list'!$1:$1,0 ))</f>
        <v/>
      </c>
      <c r="K12">
        <f>INDEX('Input - companies list'!$1:$10000,MATCH(B12,'Input - companies list'!B:B,0),MATCH("Inter-Cluster Connectivity",'Input - companies list'!$1:$1,0 ))</f>
        <v/>
      </c>
      <c r="L12" s="11">
        <f>IFERROR(PERCENTRANK(F:F,F12),0)</f>
        <v/>
      </c>
      <c r="M12" s="11">
        <f>IFERROR(1 - PERCENTRANK(G:G,G12),0)</f>
        <v/>
      </c>
      <c r="N12" s="11">
        <f>IFERROR(1 - PERCENTRANK(H:H,H12),0)</f>
        <v/>
      </c>
      <c r="O12" s="11">
        <f>IFERROR(PERCENTRANK(I:I,I12),0)</f>
        <v/>
      </c>
      <c r="P12" s="11">
        <f>IFERROR(1 - PERCENTRANK(J:J,J12),0)</f>
        <v/>
      </c>
      <c r="Q12" s="11">
        <f>IFERROR(PERCENTRANK(K:K,K12),0)</f>
        <v/>
      </c>
      <c r="R12" s="11">
        <f>L12*weight1+M12*weight2+N12*weight3+O12*weight4+P12*weight5+Q12*weight6</f>
        <v/>
      </c>
    </row>
    <row r="13" spans="1:18">
      <c r="A13" s="14">
        <f>RANK(R13,R:R)</f>
        <v/>
      </c>
      <c r="B13" t="s">
        <v>229</v>
      </c>
      <c r="C13">
        <f>VLOOKUP(B13,'Input - companies list'!B:L,2,FALSE)</f>
        <v/>
      </c>
      <c r="D13">
        <f>VLOOKUP(B13,'Input - companies list'!B:L,11,FALSE)</f>
        <v/>
      </c>
      <c r="E13">
        <f>VLOOKUP(B13,'Input - companies list'!B:E,4,FALSE)</f>
        <v/>
      </c>
      <c r="F13" s="1">
        <f>SUMIFS('Input - target event report'!H:H,'Input - target event report'!B:B,B13,'Input - target event report'!D:D, "Private Investment")</f>
        <v/>
      </c>
      <c r="G13" s="30">
        <f>IF(I13&lt;2, "N/A", (MAXIFS('Input - target event report'!E:E,'Input - target event report'!B:B,B:B,'Input - target event report'!D:D,"Private Investment")-MINIFS('Input - target event report'!E:E,'Input - target event report'!B:B,B:B,'Input - target event report'!D:D,"Private Investment"))/(I13-1))</f>
        <v/>
      </c>
      <c r="H13" s="30">
        <f>IF(MAXIFS('Input - target event report'!E:E,'Input - target event report'!B:B,B:B,'Input - target event report'!D:D,"Private Investment") = 0, "N/A", TODAY() - MAXIFS('Input - target event report'!E:E,'Input - target event report'!B:B,B:B,'Input - target event report'!D:D,"Private Investment"))</f>
        <v/>
      </c>
      <c r="I13" s="30">
        <f>COUNTIFS('Input - target event report'!B:B,B13,'Input - target event report'!D:D, "Private Investment")</f>
        <v/>
      </c>
      <c r="J13">
        <f>INDEX('Input - companies list'!$1:$10000,MATCH(B13,'Input - companies list'!B:B,0),MATCH("Flow",'Input - companies list'!$1:$1,0 ))</f>
        <v/>
      </c>
      <c r="K13">
        <f>INDEX('Input - companies list'!$1:$10000,MATCH(B13,'Input - companies list'!B:B,0),MATCH("Inter-Cluster Connectivity",'Input - companies list'!$1:$1,0 ))</f>
        <v/>
      </c>
      <c r="L13" s="11">
        <f>IFERROR(PERCENTRANK(F:F,F13),0)</f>
        <v/>
      </c>
      <c r="M13" s="11">
        <f>IFERROR(1 - PERCENTRANK(G:G,G13),0)</f>
        <v/>
      </c>
      <c r="N13" s="11">
        <f>IFERROR(1 - PERCENTRANK(H:H,H13),0)</f>
        <v/>
      </c>
      <c r="O13" s="11">
        <f>IFERROR(PERCENTRANK(I:I,I13),0)</f>
        <v/>
      </c>
      <c r="P13" s="11">
        <f>IFERROR(1 - PERCENTRANK(J:J,J13),0)</f>
        <v/>
      </c>
      <c r="Q13" s="11">
        <f>IFERROR(PERCENTRANK(K:K,K13),0)</f>
        <v/>
      </c>
      <c r="R13" s="11">
        <f>L13*weight1+M13*weight2+N13*weight3+O13*weight4+P13*weight5+Q13*weight6</f>
        <v/>
      </c>
    </row>
    <row r="14" spans="1:18">
      <c r="A14" s="14">
        <f>RANK(R14,R:R)</f>
        <v/>
      </c>
      <c r="B14" t="s">
        <v>251</v>
      </c>
      <c r="C14">
        <f>VLOOKUP(B14,'Input - companies list'!B:L,2,FALSE)</f>
        <v/>
      </c>
      <c r="D14">
        <f>VLOOKUP(B14,'Input - companies list'!B:L,11,FALSE)</f>
        <v/>
      </c>
      <c r="E14">
        <f>VLOOKUP(B14,'Input - companies list'!B:E,4,FALSE)</f>
        <v/>
      </c>
      <c r="F14" s="1">
        <f>SUMIFS('Input - target event report'!H:H,'Input - target event report'!B:B,B14,'Input - target event report'!D:D, "Private Investment")</f>
        <v/>
      </c>
      <c r="G14" s="30">
        <f>IF(I14&lt;2, "N/A", (MAXIFS('Input - target event report'!E:E,'Input - target event report'!B:B,B:B,'Input - target event report'!D:D,"Private Investment")-MINIFS('Input - target event report'!E:E,'Input - target event report'!B:B,B:B,'Input - target event report'!D:D,"Private Investment"))/(I14-1))</f>
        <v/>
      </c>
      <c r="H14" s="30">
        <f>IF(MAXIFS('Input - target event report'!E:E,'Input - target event report'!B:B,B:B,'Input - target event report'!D:D,"Private Investment") = 0, "N/A", TODAY() - MAXIFS('Input - target event report'!E:E,'Input - target event report'!B:B,B:B,'Input - target event report'!D:D,"Private Investment"))</f>
        <v/>
      </c>
      <c r="I14" s="30">
        <f>COUNTIFS('Input - target event report'!B:B,B14,'Input - target event report'!D:D, "Private Investment")</f>
        <v/>
      </c>
      <c r="J14">
        <f>INDEX('Input - companies list'!$1:$10000,MATCH(B14,'Input - companies list'!B:B,0),MATCH("Flow",'Input - companies list'!$1:$1,0 ))</f>
        <v/>
      </c>
      <c r="K14">
        <f>INDEX('Input - companies list'!$1:$10000,MATCH(B14,'Input - companies list'!B:B,0),MATCH("Inter-Cluster Connectivity",'Input - companies list'!$1:$1,0 ))</f>
        <v/>
      </c>
      <c r="L14" s="11">
        <f>IFERROR(PERCENTRANK(F:F,F14),0)</f>
        <v/>
      </c>
      <c r="M14" s="11">
        <f>IFERROR(1 - PERCENTRANK(G:G,G14),0)</f>
        <v/>
      </c>
      <c r="N14" s="11">
        <f>IFERROR(1 - PERCENTRANK(H:H,H14),0)</f>
        <v/>
      </c>
      <c r="O14" s="11">
        <f>IFERROR(PERCENTRANK(I:I,I14),0)</f>
        <v/>
      </c>
      <c r="P14" s="11">
        <f>IFERROR(1 - PERCENTRANK(J:J,J14),0)</f>
        <v/>
      </c>
      <c r="Q14" s="11">
        <f>IFERROR(PERCENTRANK(K:K,K14),0)</f>
        <v/>
      </c>
      <c r="R14" s="11">
        <f>L14*weight1+M14*weight2+N14*weight3+O14*weight4+P14*weight5+Q14*weight6</f>
        <v/>
      </c>
    </row>
    <row r="15" spans="1:18">
      <c r="A15" s="14">
        <f>RANK(R15,R:R)</f>
        <v/>
      </c>
      <c r="B15" t="s">
        <v>265</v>
      </c>
      <c r="C15">
        <f>VLOOKUP(B15,'Input - companies list'!B:L,2,FALSE)</f>
        <v/>
      </c>
      <c r="D15">
        <f>VLOOKUP(B15,'Input - companies list'!B:L,11,FALSE)</f>
        <v/>
      </c>
      <c r="E15">
        <f>VLOOKUP(B15,'Input - companies list'!B:E,4,FALSE)</f>
        <v/>
      </c>
      <c r="F15" s="1">
        <f>SUMIFS('Input - target event report'!H:H,'Input - target event report'!B:B,B15,'Input - target event report'!D:D, "Private Investment")</f>
        <v/>
      </c>
      <c r="G15" s="30">
        <f>IF(I15&lt;2, "N/A", (MAXIFS('Input - target event report'!E:E,'Input - target event report'!B:B,B:B,'Input - target event report'!D:D,"Private Investment")-MINIFS('Input - target event report'!E:E,'Input - target event report'!B:B,B:B,'Input - target event report'!D:D,"Private Investment"))/(I15-1))</f>
        <v/>
      </c>
      <c r="H15" s="30">
        <f>IF(MAXIFS('Input - target event report'!E:E,'Input - target event report'!B:B,B:B,'Input - target event report'!D:D,"Private Investment") = 0, "N/A", TODAY() - MAXIFS('Input - target event report'!E:E,'Input - target event report'!B:B,B:B,'Input - target event report'!D:D,"Private Investment"))</f>
        <v/>
      </c>
      <c r="I15" s="30">
        <f>COUNTIFS('Input - target event report'!B:B,B15,'Input - target event report'!D:D, "Private Investment")</f>
        <v/>
      </c>
      <c r="J15">
        <f>INDEX('Input - companies list'!$1:$10000,MATCH(B15,'Input - companies list'!B:B,0),MATCH("Flow",'Input - companies list'!$1:$1,0 ))</f>
        <v/>
      </c>
      <c r="K15">
        <f>INDEX('Input - companies list'!$1:$10000,MATCH(B15,'Input - companies list'!B:B,0),MATCH("Inter-Cluster Connectivity",'Input - companies list'!$1:$1,0 ))</f>
        <v/>
      </c>
      <c r="L15" s="11">
        <f>IFERROR(PERCENTRANK(F:F,F15),0)</f>
        <v/>
      </c>
      <c r="M15" s="11">
        <f>IFERROR(1 - PERCENTRANK(G:G,G15),0)</f>
        <v/>
      </c>
      <c r="N15" s="11">
        <f>IFERROR(1 - PERCENTRANK(H:H,H15),0)</f>
        <v/>
      </c>
      <c r="O15" s="11">
        <f>IFERROR(PERCENTRANK(I:I,I15),0)</f>
        <v/>
      </c>
      <c r="P15" s="11">
        <f>IFERROR(1 - PERCENTRANK(J:J,J15),0)</f>
        <v/>
      </c>
      <c r="Q15" s="11">
        <f>IFERROR(PERCENTRANK(K:K,K15),0)</f>
        <v/>
      </c>
      <c r="R15" s="11">
        <f>L15*weight1+M15*weight2+N15*weight3+O15*weight4+P15*weight5+Q15*weight6</f>
        <v/>
      </c>
    </row>
    <row r="16" spans="1:18">
      <c r="A16" s="14">
        <f>RANK(R16,R:R)</f>
        <v/>
      </c>
      <c r="B16" t="s">
        <v>281</v>
      </c>
      <c r="C16">
        <f>VLOOKUP(B16,'Input - companies list'!B:L,2,FALSE)</f>
        <v/>
      </c>
      <c r="D16">
        <f>VLOOKUP(B16,'Input - companies list'!B:L,11,FALSE)</f>
        <v/>
      </c>
      <c r="E16">
        <f>VLOOKUP(B16,'Input - companies list'!B:E,4,FALSE)</f>
        <v/>
      </c>
      <c r="F16" s="1">
        <f>SUMIFS('Input - target event report'!H:H,'Input - target event report'!B:B,B16,'Input - target event report'!D:D, "Private Investment")</f>
        <v/>
      </c>
      <c r="G16" s="30">
        <f>IF(I16&lt;2, "N/A", (MAXIFS('Input - target event report'!E:E,'Input - target event report'!B:B,B:B,'Input - target event report'!D:D,"Private Investment")-MINIFS('Input - target event report'!E:E,'Input - target event report'!B:B,B:B,'Input - target event report'!D:D,"Private Investment"))/(I16-1))</f>
        <v/>
      </c>
      <c r="H16" s="30">
        <f>IF(MAXIFS('Input - target event report'!E:E,'Input - target event report'!B:B,B:B,'Input - target event report'!D:D,"Private Investment") = 0, "N/A", TODAY() - MAXIFS('Input - target event report'!E:E,'Input - target event report'!B:B,B:B,'Input - target event report'!D:D,"Private Investment"))</f>
        <v/>
      </c>
      <c r="I16" s="30">
        <f>COUNTIFS('Input - target event report'!B:B,B16,'Input - target event report'!D:D, "Private Investment")</f>
        <v/>
      </c>
      <c r="J16">
        <f>INDEX('Input - companies list'!$1:$10000,MATCH(B16,'Input - companies list'!B:B,0),MATCH("Flow",'Input - companies list'!$1:$1,0 ))</f>
        <v/>
      </c>
      <c r="K16">
        <f>INDEX('Input - companies list'!$1:$10000,MATCH(B16,'Input - companies list'!B:B,0),MATCH("Inter-Cluster Connectivity",'Input - companies list'!$1:$1,0 ))</f>
        <v/>
      </c>
      <c r="L16" s="11">
        <f>IFERROR(PERCENTRANK(F:F,F16),0)</f>
        <v/>
      </c>
      <c r="M16" s="11">
        <f>IFERROR(1 - PERCENTRANK(G:G,G16),0)</f>
        <v/>
      </c>
      <c r="N16" s="11">
        <f>IFERROR(1 - PERCENTRANK(H:H,H16),0)</f>
        <v/>
      </c>
      <c r="O16" s="11">
        <f>IFERROR(PERCENTRANK(I:I,I16),0)</f>
        <v/>
      </c>
      <c r="P16" s="11">
        <f>IFERROR(1 - PERCENTRANK(J:J,J16),0)</f>
        <v/>
      </c>
      <c r="Q16" s="11">
        <f>IFERROR(PERCENTRANK(K:K,K16),0)</f>
        <v/>
      </c>
      <c r="R16" s="11">
        <f>L16*weight1+M16*weight2+N16*weight3+O16*weight4+P16*weight5+Q16*weight6</f>
        <v/>
      </c>
    </row>
    <row r="17" spans="1:18">
      <c r="A17" s="14">
        <f>RANK(R17,R:R)</f>
        <v/>
      </c>
      <c r="B17" t="s">
        <v>288</v>
      </c>
      <c r="C17">
        <f>VLOOKUP(B17,'Input - companies list'!B:L,2,FALSE)</f>
        <v/>
      </c>
      <c r="D17">
        <f>VLOOKUP(B17,'Input - companies list'!B:L,11,FALSE)</f>
        <v/>
      </c>
      <c r="E17">
        <f>VLOOKUP(B17,'Input - companies list'!B:E,4,FALSE)</f>
        <v/>
      </c>
      <c r="F17" s="1">
        <f>SUMIFS('Input - target event report'!H:H,'Input - target event report'!B:B,B17,'Input - target event report'!D:D, "Private Investment")</f>
        <v/>
      </c>
      <c r="G17" s="30">
        <f>IF(I17&lt;2, "N/A", (MAXIFS('Input - target event report'!E:E,'Input - target event report'!B:B,B:B,'Input - target event report'!D:D,"Private Investment")-MINIFS('Input - target event report'!E:E,'Input - target event report'!B:B,B:B,'Input - target event report'!D:D,"Private Investment"))/(I17-1))</f>
        <v/>
      </c>
      <c r="H17" s="30">
        <f>IF(MAXIFS('Input - target event report'!E:E,'Input - target event report'!B:B,B:B,'Input - target event report'!D:D,"Private Investment") = 0, "N/A", TODAY() - MAXIFS('Input - target event report'!E:E,'Input - target event report'!B:B,B:B,'Input - target event report'!D:D,"Private Investment"))</f>
        <v/>
      </c>
      <c r="I17" s="30">
        <f>COUNTIFS('Input - target event report'!B:B,B17,'Input - target event report'!D:D, "Private Investment")</f>
        <v/>
      </c>
      <c r="J17">
        <f>INDEX('Input - companies list'!$1:$10000,MATCH(B17,'Input - companies list'!B:B,0),MATCH("Flow",'Input - companies list'!$1:$1,0 ))</f>
        <v/>
      </c>
      <c r="K17">
        <f>INDEX('Input - companies list'!$1:$10000,MATCH(B17,'Input - companies list'!B:B,0),MATCH("Inter-Cluster Connectivity",'Input - companies list'!$1:$1,0 ))</f>
        <v/>
      </c>
      <c r="L17" s="11">
        <f>IFERROR(PERCENTRANK(F:F,F17),0)</f>
        <v/>
      </c>
      <c r="M17" s="11">
        <f>IFERROR(1 - PERCENTRANK(G:G,G17),0)</f>
        <v/>
      </c>
      <c r="N17" s="11">
        <f>IFERROR(1 - PERCENTRANK(H:H,H17),0)</f>
        <v/>
      </c>
      <c r="O17" s="11">
        <f>IFERROR(PERCENTRANK(I:I,I17),0)</f>
        <v/>
      </c>
      <c r="P17" s="11">
        <f>IFERROR(1 - PERCENTRANK(J:J,J17),0)</f>
        <v/>
      </c>
      <c r="Q17" s="11">
        <f>IFERROR(PERCENTRANK(K:K,K17),0)</f>
        <v/>
      </c>
      <c r="R17" s="11">
        <f>L17*weight1+M17*weight2+N17*weight3+O17*weight4+P17*weight5+Q17*weight6</f>
        <v/>
      </c>
    </row>
    <row r="18" spans="1:18">
      <c r="A18" s="14">
        <f>RANK(R18,R:R)</f>
        <v/>
      </c>
      <c r="B18" t="s">
        <v>302</v>
      </c>
      <c r="C18">
        <f>VLOOKUP(B18,'Input - companies list'!B:L,2,FALSE)</f>
        <v/>
      </c>
      <c r="D18">
        <f>VLOOKUP(B18,'Input - companies list'!B:L,11,FALSE)</f>
        <v/>
      </c>
      <c r="E18">
        <f>VLOOKUP(B18,'Input - companies list'!B:E,4,FALSE)</f>
        <v/>
      </c>
      <c r="F18" s="1">
        <f>SUMIFS('Input - target event report'!H:H,'Input - target event report'!B:B,B18,'Input - target event report'!D:D, "Private Investment")</f>
        <v/>
      </c>
      <c r="G18" s="30">
        <f>IF(I18&lt;2, "N/A", (MAXIFS('Input - target event report'!E:E,'Input - target event report'!B:B,B:B,'Input - target event report'!D:D,"Private Investment")-MINIFS('Input - target event report'!E:E,'Input - target event report'!B:B,B:B,'Input - target event report'!D:D,"Private Investment"))/(I18-1))</f>
        <v/>
      </c>
      <c r="H18" s="30">
        <f>IF(MAXIFS('Input - target event report'!E:E,'Input - target event report'!B:B,B:B,'Input - target event report'!D:D,"Private Investment") = 0, "N/A", TODAY() - MAXIFS('Input - target event report'!E:E,'Input - target event report'!B:B,B:B,'Input - target event report'!D:D,"Private Investment"))</f>
        <v/>
      </c>
      <c r="I18" s="30">
        <f>COUNTIFS('Input - target event report'!B:B,B18,'Input - target event report'!D:D, "Private Investment")</f>
        <v/>
      </c>
      <c r="J18">
        <f>INDEX('Input - companies list'!$1:$10000,MATCH(B18,'Input - companies list'!B:B,0),MATCH("Flow",'Input - companies list'!$1:$1,0 ))</f>
        <v/>
      </c>
      <c r="K18">
        <f>INDEX('Input - companies list'!$1:$10000,MATCH(B18,'Input - companies list'!B:B,0),MATCH("Inter-Cluster Connectivity",'Input - companies list'!$1:$1,0 ))</f>
        <v/>
      </c>
      <c r="L18" s="11">
        <f>IFERROR(PERCENTRANK(F:F,F18),0)</f>
        <v/>
      </c>
      <c r="M18" s="11">
        <f>IFERROR(1 - PERCENTRANK(G:G,G18),0)</f>
        <v/>
      </c>
      <c r="N18" s="11">
        <f>IFERROR(1 - PERCENTRANK(H:H,H18),0)</f>
        <v/>
      </c>
      <c r="O18" s="11">
        <f>IFERROR(PERCENTRANK(I:I,I18),0)</f>
        <v/>
      </c>
      <c r="P18" s="11">
        <f>IFERROR(1 - PERCENTRANK(J:J,J18),0)</f>
        <v/>
      </c>
      <c r="Q18" s="11">
        <f>IFERROR(PERCENTRANK(K:K,K18),0)</f>
        <v/>
      </c>
      <c r="R18" s="11">
        <f>L18*weight1+M18*weight2+N18*weight3+O18*weight4+P18*weight5+Q18*weight6</f>
        <v/>
      </c>
    </row>
    <row r="19" spans="1:18">
      <c r="A19" s="14">
        <f>RANK(R19,R:R)</f>
        <v/>
      </c>
      <c r="B19" t="s">
        <v>315</v>
      </c>
      <c r="C19">
        <f>VLOOKUP(B19,'Input - companies list'!B:L,2,FALSE)</f>
        <v/>
      </c>
      <c r="D19">
        <f>VLOOKUP(B19,'Input - companies list'!B:L,11,FALSE)</f>
        <v/>
      </c>
      <c r="E19">
        <f>VLOOKUP(B19,'Input - companies list'!B:E,4,FALSE)</f>
        <v/>
      </c>
      <c r="F19" s="1">
        <f>SUMIFS('Input - target event report'!H:H,'Input - target event report'!B:B,B19,'Input - target event report'!D:D, "Private Investment")</f>
        <v/>
      </c>
      <c r="G19" s="30">
        <f>IF(I19&lt;2, "N/A", (MAXIFS('Input - target event report'!E:E,'Input - target event report'!B:B,B:B,'Input - target event report'!D:D,"Private Investment")-MINIFS('Input - target event report'!E:E,'Input - target event report'!B:B,B:B,'Input - target event report'!D:D,"Private Investment"))/(I19-1))</f>
        <v/>
      </c>
      <c r="H19" s="30">
        <f>IF(MAXIFS('Input - target event report'!E:E,'Input - target event report'!B:B,B:B,'Input - target event report'!D:D,"Private Investment") = 0, "N/A", TODAY() - MAXIFS('Input - target event report'!E:E,'Input - target event report'!B:B,B:B,'Input - target event report'!D:D,"Private Investment"))</f>
        <v/>
      </c>
      <c r="I19" s="30">
        <f>COUNTIFS('Input - target event report'!B:B,B19,'Input - target event report'!D:D, "Private Investment")</f>
        <v/>
      </c>
      <c r="J19">
        <f>INDEX('Input - companies list'!$1:$10000,MATCH(B19,'Input - companies list'!B:B,0),MATCH("Flow",'Input - companies list'!$1:$1,0 ))</f>
        <v/>
      </c>
      <c r="K19">
        <f>INDEX('Input - companies list'!$1:$10000,MATCH(B19,'Input - companies list'!B:B,0),MATCH("Inter-Cluster Connectivity",'Input - companies list'!$1:$1,0 ))</f>
        <v/>
      </c>
      <c r="L19" s="11">
        <f>IFERROR(PERCENTRANK(F:F,F19),0)</f>
        <v/>
      </c>
      <c r="M19" s="11">
        <f>IFERROR(1 - PERCENTRANK(G:G,G19),0)</f>
        <v/>
      </c>
      <c r="N19" s="11">
        <f>IFERROR(1 - PERCENTRANK(H:H,H19),0)</f>
        <v/>
      </c>
      <c r="O19" s="11">
        <f>IFERROR(PERCENTRANK(I:I,I19),0)</f>
        <v/>
      </c>
      <c r="P19" s="11">
        <f>IFERROR(1 - PERCENTRANK(J:J,J19),0)</f>
        <v/>
      </c>
      <c r="Q19" s="11">
        <f>IFERROR(PERCENTRANK(K:K,K19),0)</f>
        <v/>
      </c>
      <c r="R19" s="11">
        <f>L19*weight1+M19*weight2+N19*weight3+O19*weight4+P19*weight5+Q19*weight6</f>
        <v/>
      </c>
    </row>
    <row r="20" spans="1:18">
      <c r="A20" s="14">
        <f>RANK(R20,R:R)</f>
        <v/>
      </c>
      <c r="B20" t="s">
        <v>331</v>
      </c>
      <c r="C20">
        <f>VLOOKUP(B20,'Input - companies list'!B:L,2,FALSE)</f>
        <v/>
      </c>
      <c r="D20">
        <f>VLOOKUP(B20,'Input - companies list'!B:L,11,FALSE)</f>
        <v/>
      </c>
      <c r="E20">
        <f>VLOOKUP(B20,'Input - companies list'!B:E,4,FALSE)</f>
        <v/>
      </c>
      <c r="F20" s="1">
        <f>SUMIFS('Input - target event report'!H:H,'Input - target event report'!B:B,B20,'Input - target event report'!D:D, "Private Investment")</f>
        <v/>
      </c>
      <c r="G20" s="30">
        <f>IF(I20&lt;2, "N/A", (MAXIFS('Input - target event report'!E:E,'Input - target event report'!B:B,B:B,'Input - target event report'!D:D,"Private Investment")-MINIFS('Input - target event report'!E:E,'Input - target event report'!B:B,B:B,'Input - target event report'!D:D,"Private Investment"))/(I20-1))</f>
        <v/>
      </c>
      <c r="H20" s="30">
        <f>IF(MAXIFS('Input - target event report'!E:E,'Input - target event report'!B:B,B:B,'Input - target event report'!D:D,"Private Investment") = 0, "N/A", TODAY() - MAXIFS('Input - target event report'!E:E,'Input - target event report'!B:B,B:B,'Input - target event report'!D:D,"Private Investment"))</f>
        <v/>
      </c>
      <c r="I20" s="30">
        <f>COUNTIFS('Input - target event report'!B:B,B20,'Input - target event report'!D:D, "Private Investment")</f>
        <v/>
      </c>
      <c r="J20">
        <f>INDEX('Input - companies list'!$1:$10000,MATCH(B20,'Input - companies list'!B:B,0),MATCH("Flow",'Input - companies list'!$1:$1,0 ))</f>
        <v/>
      </c>
      <c r="K20">
        <f>INDEX('Input - companies list'!$1:$10000,MATCH(B20,'Input - companies list'!B:B,0),MATCH("Inter-Cluster Connectivity",'Input - companies list'!$1:$1,0 ))</f>
        <v/>
      </c>
      <c r="L20" s="11">
        <f>IFERROR(PERCENTRANK(F:F,F20),0)</f>
        <v/>
      </c>
      <c r="M20" s="11">
        <f>IFERROR(1 - PERCENTRANK(G:G,G20),0)</f>
        <v/>
      </c>
      <c r="N20" s="11">
        <f>IFERROR(1 - PERCENTRANK(H:H,H20),0)</f>
        <v/>
      </c>
      <c r="O20" s="11">
        <f>IFERROR(PERCENTRANK(I:I,I20),0)</f>
        <v/>
      </c>
      <c r="P20" s="11">
        <f>IFERROR(1 - PERCENTRANK(J:J,J20),0)</f>
        <v/>
      </c>
      <c r="Q20" s="11">
        <f>IFERROR(PERCENTRANK(K:K,K20),0)</f>
        <v/>
      </c>
      <c r="R20" s="11">
        <f>L20*weight1+M20*weight2+N20*weight3+O20*weight4+P20*weight5+Q20*weight6</f>
        <v/>
      </c>
    </row>
    <row r="21" spans="1:18">
      <c r="A21" s="14">
        <f>RANK(R21,R:R)</f>
        <v/>
      </c>
      <c r="B21" t="s">
        <v>348</v>
      </c>
      <c r="C21">
        <f>VLOOKUP(B21,'Input - companies list'!B:L,2,FALSE)</f>
        <v/>
      </c>
      <c r="D21">
        <f>VLOOKUP(B21,'Input - companies list'!B:L,11,FALSE)</f>
        <v/>
      </c>
      <c r="E21">
        <f>VLOOKUP(B21,'Input - companies list'!B:E,4,FALSE)</f>
        <v/>
      </c>
      <c r="F21" s="1">
        <f>SUMIFS('Input - target event report'!H:H,'Input - target event report'!B:B,B21,'Input - target event report'!D:D, "Private Investment")</f>
        <v/>
      </c>
      <c r="G21" s="30">
        <f>IF(I21&lt;2, "N/A", (MAXIFS('Input - target event report'!E:E,'Input - target event report'!B:B,B:B,'Input - target event report'!D:D,"Private Investment")-MINIFS('Input - target event report'!E:E,'Input - target event report'!B:B,B:B,'Input - target event report'!D:D,"Private Investment"))/(I21-1))</f>
        <v/>
      </c>
      <c r="H21" s="30">
        <f>IF(MAXIFS('Input - target event report'!E:E,'Input - target event report'!B:B,B:B,'Input - target event report'!D:D,"Private Investment") = 0, "N/A", TODAY() - MAXIFS('Input - target event report'!E:E,'Input - target event report'!B:B,B:B,'Input - target event report'!D:D,"Private Investment"))</f>
        <v/>
      </c>
      <c r="I21" s="30">
        <f>COUNTIFS('Input - target event report'!B:B,B21,'Input - target event report'!D:D, "Private Investment")</f>
        <v/>
      </c>
      <c r="J21">
        <f>INDEX('Input - companies list'!$1:$10000,MATCH(B21,'Input - companies list'!B:B,0),MATCH("Flow",'Input - companies list'!$1:$1,0 ))</f>
        <v/>
      </c>
      <c r="K21">
        <f>INDEX('Input - companies list'!$1:$10000,MATCH(B21,'Input - companies list'!B:B,0),MATCH("Inter-Cluster Connectivity",'Input - companies list'!$1:$1,0 ))</f>
        <v/>
      </c>
      <c r="L21" s="11">
        <f>IFERROR(PERCENTRANK(F:F,F21),0)</f>
        <v/>
      </c>
      <c r="M21" s="11">
        <f>IFERROR(1 - PERCENTRANK(G:G,G21),0)</f>
        <v/>
      </c>
      <c r="N21" s="11">
        <f>IFERROR(1 - PERCENTRANK(H:H,H21),0)</f>
        <v/>
      </c>
      <c r="O21" s="11">
        <f>IFERROR(PERCENTRANK(I:I,I21),0)</f>
        <v/>
      </c>
      <c r="P21" s="11">
        <f>IFERROR(1 - PERCENTRANK(J:J,J21),0)</f>
        <v/>
      </c>
      <c r="Q21" s="11">
        <f>IFERROR(PERCENTRANK(K:K,K21),0)</f>
        <v/>
      </c>
      <c r="R21" s="11">
        <f>L21*weight1+M21*weight2+N21*weight3+O21*weight4+P21*weight5+Q21*weight6</f>
        <v/>
      </c>
    </row>
    <row r="22" spans="1:18">
      <c r="A22" s="14">
        <f>RANK(R22,R:R)</f>
        <v/>
      </c>
      <c r="B22" t="s">
        <v>365</v>
      </c>
      <c r="C22">
        <f>VLOOKUP(B22,'Input - companies list'!B:L,2,FALSE)</f>
        <v/>
      </c>
      <c r="D22">
        <f>VLOOKUP(B22,'Input - companies list'!B:L,11,FALSE)</f>
        <v/>
      </c>
      <c r="E22">
        <f>VLOOKUP(B22,'Input - companies list'!B:E,4,FALSE)</f>
        <v/>
      </c>
      <c r="F22" s="1">
        <f>SUMIFS('Input - target event report'!H:H,'Input - target event report'!B:B,B22,'Input - target event report'!D:D, "Private Investment")</f>
        <v/>
      </c>
      <c r="G22" s="30">
        <f>IF(I22&lt;2, "N/A", (MAXIFS('Input - target event report'!E:E,'Input - target event report'!B:B,B:B,'Input - target event report'!D:D,"Private Investment")-MINIFS('Input - target event report'!E:E,'Input - target event report'!B:B,B:B,'Input - target event report'!D:D,"Private Investment"))/(I22-1))</f>
        <v/>
      </c>
      <c r="H22" s="30">
        <f>IF(MAXIFS('Input - target event report'!E:E,'Input - target event report'!B:B,B:B,'Input - target event report'!D:D,"Private Investment") = 0, "N/A", TODAY() - MAXIFS('Input - target event report'!E:E,'Input - target event report'!B:B,B:B,'Input - target event report'!D:D,"Private Investment"))</f>
        <v/>
      </c>
      <c r="I22" s="30">
        <f>COUNTIFS('Input - target event report'!B:B,B22,'Input - target event report'!D:D, "Private Investment")</f>
        <v/>
      </c>
      <c r="J22">
        <f>INDEX('Input - companies list'!$1:$10000,MATCH(B22,'Input - companies list'!B:B,0),MATCH("Flow",'Input - companies list'!$1:$1,0 ))</f>
        <v/>
      </c>
      <c r="K22">
        <f>INDEX('Input - companies list'!$1:$10000,MATCH(B22,'Input - companies list'!B:B,0),MATCH("Inter-Cluster Connectivity",'Input - companies list'!$1:$1,0 ))</f>
        <v/>
      </c>
      <c r="L22" s="11">
        <f>IFERROR(PERCENTRANK(F:F,F22),0)</f>
        <v/>
      </c>
      <c r="M22" s="11">
        <f>IFERROR(1 - PERCENTRANK(G:G,G22),0)</f>
        <v/>
      </c>
      <c r="N22" s="11">
        <f>IFERROR(1 - PERCENTRANK(H:H,H22),0)</f>
        <v/>
      </c>
      <c r="O22" s="11">
        <f>IFERROR(PERCENTRANK(I:I,I22),0)</f>
        <v/>
      </c>
      <c r="P22" s="11">
        <f>IFERROR(1 - PERCENTRANK(J:J,J22),0)</f>
        <v/>
      </c>
      <c r="Q22" s="11">
        <f>IFERROR(PERCENTRANK(K:K,K22),0)</f>
        <v/>
      </c>
      <c r="R22" s="11">
        <f>L22*weight1+M22*weight2+N22*weight3+O22*weight4+P22*weight5+Q22*weight6</f>
        <v/>
      </c>
    </row>
    <row r="23" spans="1:18">
      <c r="A23" s="14">
        <f>RANK(R23,R:R)</f>
        <v/>
      </c>
      <c r="B23" t="s">
        <v>375</v>
      </c>
      <c r="C23">
        <f>VLOOKUP(B23,'Input - companies list'!B:L,2,FALSE)</f>
        <v/>
      </c>
      <c r="D23">
        <f>VLOOKUP(B23,'Input - companies list'!B:L,11,FALSE)</f>
        <v/>
      </c>
      <c r="E23">
        <f>VLOOKUP(B23,'Input - companies list'!B:E,4,FALSE)</f>
        <v/>
      </c>
      <c r="F23" s="1">
        <f>SUMIFS('Input - target event report'!H:H,'Input - target event report'!B:B,B23,'Input - target event report'!D:D, "Private Investment")</f>
        <v/>
      </c>
      <c r="G23" s="30">
        <f>IF(I23&lt;2, "N/A", (MAXIFS('Input - target event report'!E:E,'Input - target event report'!B:B,B:B,'Input - target event report'!D:D,"Private Investment")-MINIFS('Input - target event report'!E:E,'Input - target event report'!B:B,B:B,'Input - target event report'!D:D,"Private Investment"))/(I23-1))</f>
        <v/>
      </c>
      <c r="H23" s="30">
        <f>IF(MAXIFS('Input - target event report'!E:E,'Input - target event report'!B:B,B:B,'Input - target event report'!D:D,"Private Investment") = 0, "N/A", TODAY() - MAXIFS('Input - target event report'!E:E,'Input - target event report'!B:B,B:B,'Input - target event report'!D:D,"Private Investment"))</f>
        <v/>
      </c>
      <c r="I23" s="30">
        <f>COUNTIFS('Input - target event report'!B:B,B23,'Input - target event report'!D:D, "Private Investment")</f>
        <v/>
      </c>
      <c r="J23">
        <f>INDEX('Input - companies list'!$1:$10000,MATCH(B23,'Input - companies list'!B:B,0),MATCH("Flow",'Input - companies list'!$1:$1,0 ))</f>
        <v/>
      </c>
      <c r="K23">
        <f>INDEX('Input - companies list'!$1:$10000,MATCH(B23,'Input - companies list'!B:B,0),MATCH("Inter-Cluster Connectivity",'Input - companies list'!$1:$1,0 ))</f>
        <v/>
      </c>
      <c r="L23" s="11">
        <f>IFERROR(PERCENTRANK(F:F,F23),0)</f>
        <v/>
      </c>
      <c r="M23" s="11">
        <f>IFERROR(1 - PERCENTRANK(G:G,G23),0)</f>
        <v/>
      </c>
      <c r="N23" s="11">
        <f>IFERROR(1 - PERCENTRANK(H:H,H23),0)</f>
        <v/>
      </c>
      <c r="O23" s="11">
        <f>IFERROR(PERCENTRANK(I:I,I23),0)</f>
        <v/>
      </c>
      <c r="P23" s="11">
        <f>IFERROR(1 - PERCENTRANK(J:J,J23),0)</f>
        <v/>
      </c>
      <c r="Q23" s="11">
        <f>IFERROR(PERCENTRANK(K:K,K23),0)</f>
        <v/>
      </c>
      <c r="R23" s="11">
        <f>L23*weight1+M23*weight2+N23*weight3+O23*weight4+P23*weight5+Q23*weight6</f>
        <v/>
      </c>
    </row>
    <row r="24" spans="1:18">
      <c r="A24" s="14">
        <f>RANK(R24,R:R)</f>
        <v/>
      </c>
      <c r="B24" t="s">
        <v>392</v>
      </c>
      <c r="C24">
        <f>VLOOKUP(B24,'Input - companies list'!B:L,2,FALSE)</f>
        <v/>
      </c>
      <c r="D24">
        <f>VLOOKUP(B24,'Input - companies list'!B:L,11,FALSE)</f>
        <v/>
      </c>
      <c r="E24">
        <f>VLOOKUP(B24,'Input - companies list'!B:E,4,FALSE)</f>
        <v/>
      </c>
      <c r="F24" s="1">
        <f>SUMIFS('Input - target event report'!H:H,'Input - target event report'!B:B,B24,'Input - target event report'!D:D, "Private Investment")</f>
        <v/>
      </c>
      <c r="G24" s="30">
        <f>IF(I24&lt;2, "N/A", (MAXIFS('Input - target event report'!E:E,'Input - target event report'!B:B,B:B,'Input - target event report'!D:D,"Private Investment")-MINIFS('Input - target event report'!E:E,'Input - target event report'!B:B,B:B,'Input - target event report'!D:D,"Private Investment"))/(I24-1))</f>
        <v/>
      </c>
      <c r="H24" s="30">
        <f>IF(MAXIFS('Input - target event report'!E:E,'Input - target event report'!B:B,B:B,'Input - target event report'!D:D,"Private Investment") = 0, "N/A", TODAY() - MAXIFS('Input - target event report'!E:E,'Input - target event report'!B:B,B:B,'Input - target event report'!D:D,"Private Investment"))</f>
        <v/>
      </c>
      <c r="I24" s="30">
        <f>COUNTIFS('Input - target event report'!B:B,B24,'Input - target event report'!D:D, "Private Investment")</f>
        <v/>
      </c>
      <c r="J24">
        <f>INDEX('Input - companies list'!$1:$10000,MATCH(B24,'Input - companies list'!B:B,0),MATCH("Flow",'Input - companies list'!$1:$1,0 ))</f>
        <v/>
      </c>
      <c r="K24">
        <f>INDEX('Input - companies list'!$1:$10000,MATCH(B24,'Input - companies list'!B:B,0),MATCH("Inter-Cluster Connectivity",'Input - companies list'!$1:$1,0 ))</f>
        <v/>
      </c>
      <c r="L24" s="11">
        <f>IFERROR(PERCENTRANK(F:F,F24),0)</f>
        <v/>
      </c>
      <c r="M24" s="11">
        <f>IFERROR(1 - PERCENTRANK(G:G,G24),0)</f>
        <v/>
      </c>
      <c r="N24" s="11">
        <f>IFERROR(1 - PERCENTRANK(H:H,H24),0)</f>
        <v/>
      </c>
      <c r="O24" s="11">
        <f>IFERROR(PERCENTRANK(I:I,I24),0)</f>
        <v/>
      </c>
      <c r="P24" s="11">
        <f>IFERROR(1 - PERCENTRANK(J:J,J24),0)</f>
        <v/>
      </c>
      <c r="Q24" s="11">
        <f>IFERROR(PERCENTRANK(K:K,K24),0)</f>
        <v/>
      </c>
      <c r="R24" s="11">
        <f>L24*weight1+M24*weight2+N24*weight3+O24*weight4+P24*weight5+Q24*weight6</f>
        <v/>
      </c>
    </row>
    <row r="25" spans="1:18">
      <c r="A25" s="14">
        <f>RANK(R25,R:R)</f>
        <v/>
      </c>
      <c r="B25" t="s">
        <v>407</v>
      </c>
      <c r="C25">
        <f>VLOOKUP(B25,'Input - companies list'!B:L,2,FALSE)</f>
        <v/>
      </c>
      <c r="D25">
        <f>VLOOKUP(B25,'Input - companies list'!B:L,11,FALSE)</f>
        <v/>
      </c>
      <c r="E25">
        <f>VLOOKUP(B25,'Input - companies list'!B:E,4,FALSE)</f>
        <v/>
      </c>
      <c r="F25" s="1">
        <f>SUMIFS('Input - target event report'!H:H,'Input - target event report'!B:B,B25,'Input - target event report'!D:D, "Private Investment")</f>
        <v/>
      </c>
      <c r="G25" s="30">
        <f>IF(I25&lt;2, "N/A", (MAXIFS('Input - target event report'!E:E,'Input - target event report'!B:B,B:B,'Input - target event report'!D:D,"Private Investment")-MINIFS('Input - target event report'!E:E,'Input - target event report'!B:B,B:B,'Input - target event report'!D:D,"Private Investment"))/(I25-1))</f>
        <v/>
      </c>
      <c r="H25" s="30">
        <f>IF(MAXIFS('Input - target event report'!E:E,'Input - target event report'!B:B,B:B,'Input - target event report'!D:D,"Private Investment") = 0, "N/A", TODAY() - MAXIFS('Input - target event report'!E:E,'Input - target event report'!B:B,B:B,'Input - target event report'!D:D,"Private Investment"))</f>
        <v/>
      </c>
      <c r="I25" s="30">
        <f>COUNTIFS('Input - target event report'!B:B,B25,'Input - target event report'!D:D, "Private Investment")</f>
        <v/>
      </c>
      <c r="J25">
        <f>INDEX('Input - companies list'!$1:$10000,MATCH(B25,'Input - companies list'!B:B,0),MATCH("Flow",'Input - companies list'!$1:$1,0 ))</f>
        <v/>
      </c>
      <c r="K25">
        <f>INDEX('Input - companies list'!$1:$10000,MATCH(B25,'Input - companies list'!B:B,0),MATCH("Inter-Cluster Connectivity",'Input - companies list'!$1:$1,0 ))</f>
        <v/>
      </c>
      <c r="L25" s="11">
        <f>IFERROR(PERCENTRANK(F:F,F25),0)</f>
        <v/>
      </c>
      <c r="M25" s="11">
        <f>IFERROR(1 - PERCENTRANK(G:G,G25),0)</f>
        <v/>
      </c>
      <c r="N25" s="11">
        <f>IFERROR(1 - PERCENTRANK(H:H,H25),0)</f>
        <v/>
      </c>
      <c r="O25" s="11">
        <f>IFERROR(PERCENTRANK(I:I,I25),0)</f>
        <v/>
      </c>
      <c r="P25" s="11">
        <f>IFERROR(1 - PERCENTRANK(J:J,J25),0)</f>
        <v/>
      </c>
      <c r="Q25" s="11">
        <f>IFERROR(PERCENTRANK(K:K,K25),0)</f>
        <v/>
      </c>
      <c r="R25" s="11">
        <f>L25*weight1+M25*weight2+N25*weight3+O25*weight4+P25*weight5+Q25*weight6</f>
        <v/>
      </c>
    </row>
    <row r="26" spans="1:18">
      <c r="A26" s="14">
        <f>RANK(R26,R:R)</f>
        <v/>
      </c>
      <c r="B26" t="s">
        <v>420</v>
      </c>
      <c r="C26">
        <f>VLOOKUP(B26,'Input - companies list'!B:L,2,FALSE)</f>
        <v/>
      </c>
      <c r="D26">
        <f>VLOOKUP(B26,'Input - companies list'!B:L,11,FALSE)</f>
        <v/>
      </c>
      <c r="E26">
        <f>VLOOKUP(B26,'Input - companies list'!B:E,4,FALSE)</f>
        <v/>
      </c>
      <c r="F26" s="1">
        <f>SUMIFS('Input - target event report'!H:H,'Input - target event report'!B:B,B26,'Input - target event report'!D:D, "Private Investment")</f>
        <v/>
      </c>
      <c r="G26" s="30">
        <f>IF(I26&lt;2, "N/A", (MAXIFS('Input - target event report'!E:E,'Input - target event report'!B:B,B:B,'Input - target event report'!D:D,"Private Investment")-MINIFS('Input - target event report'!E:E,'Input - target event report'!B:B,B:B,'Input - target event report'!D:D,"Private Investment"))/(I26-1))</f>
        <v/>
      </c>
      <c r="H26" s="30">
        <f>IF(MAXIFS('Input - target event report'!E:E,'Input - target event report'!B:B,B:B,'Input - target event report'!D:D,"Private Investment") = 0, "N/A", TODAY() - MAXIFS('Input - target event report'!E:E,'Input - target event report'!B:B,B:B,'Input - target event report'!D:D,"Private Investment"))</f>
        <v/>
      </c>
      <c r="I26" s="30">
        <f>COUNTIFS('Input - target event report'!B:B,B26,'Input - target event report'!D:D, "Private Investment")</f>
        <v/>
      </c>
      <c r="J26">
        <f>INDEX('Input - companies list'!$1:$10000,MATCH(B26,'Input - companies list'!B:B,0),MATCH("Flow",'Input - companies list'!$1:$1,0 ))</f>
        <v/>
      </c>
      <c r="K26">
        <f>INDEX('Input - companies list'!$1:$10000,MATCH(B26,'Input - companies list'!B:B,0),MATCH("Inter-Cluster Connectivity",'Input - companies list'!$1:$1,0 ))</f>
        <v/>
      </c>
      <c r="L26" s="11">
        <f>IFERROR(PERCENTRANK(F:F,F26),0)</f>
        <v/>
      </c>
      <c r="M26" s="11">
        <f>IFERROR(1 - PERCENTRANK(G:G,G26),0)</f>
        <v/>
      </c>
      <c r="N26" s="11">
        <f>IFERROR(1 - PERCENTRANK(H:H,H26),0)</f>
        <v/>
      </c>
      <c r="O26" s="11">
        <f>IFERROR(PERCENTRANK(I:I,I26),0)</f>
        <v/>
      </c>
      <c r="P26" s="11">
        <f>IFERROR(1 - PERCENTRANK(J:J,J26),0)</f>
        <v/>
      </c>
      <c r="Q26" s="11">
        <f>IFERROR(PERCENTRANK(K:K,K26),0)</f>
        <v/>
      </c>
      <c r="R26" s="11">
        <f>L26*weight1+M26*weight2+N26*weight3+O26*weight4+P26*weight5+Q26*weight6</f>
        <v/>
      </c>
    </row>
    <row r="27" spans="1:18">
      <c r="A27" s="14">
        <f>RANK(R27,R:R)</f>
        <v/>
      </c>
      <c r="B27" t="s">
        <v>434</v>
      </c>
      <c r="C27">
        <f>VLOOKUP(B27,'Input - companies list'!B:L,2,FALSE)</f>
        <v/>
      </c>
      <c r="D27">
        <f>VLOOKUP(B27,'Input - companies list'!B:L,11,FALSE)</f>
        <v/>
      </c>
      <c r="E27">
        <f>VLOOKUP(B27,'Input - companies list'!B:E,4,FALSE)</f>
        <v/>
      </c>
      <c r="F27" s="1">
        <f>SUMIFS('Input - target event report'!H:H,'Input - target event report'!B:B,B27,'Input - target event report'!D:D, "Private Investment")</f>
        <v/>
      </c>
      <c r="G27" s="30">
        <f>IF(I27&lt;2, "N/A", (MAXIFS('Input - target event report'!E:E,'Input - target event report'!B:B,B:B,'Input - target event report'!D:D,"Private Investment")-MINIFS('Input - target event report'!E:E,'Input - target event report'!B:B,B:B,'Input - target event report'!D:D,"Private Investment"))/(I27-1))</f>
        <v/>
      </c>
      <c r="H27" s="30">
        <f>IF(MAXIFS('Input - target event report'!E:E,'Input - target event report'!B:B,B:B,'Input - target event report'!D:D,"Private Investment") = 0, "N/A", TODAY() - MAXIFS('Input - target event report'!E:E,'Input - target event report'!B:B,B:B,'Input - target event report'!D:D,"Private Investment"))</f>
        <v/>
      </c>
      <c r="I27" s="30">
        <f>COUNTIFS('Input - target event report'!B:B,B27,'Input - target event report'!D:D, "Private Investment")</f>
        <v/>
      </c>
      <c r="J27">
        <f>INDEX('Input - companies list'!$1:$10000,MATCH(B27,'Input - companies list'!B:B,0),MATCH("Flow",'Input - companies list'!$1:$1,0 ))</f>
        <v/>
      </c>
      <c r="K27">
        <f>INDEX('Input - companies list'!$1:$10000,MATCH(B27,'Input - companies list'!B:B,0),MATCH("Inter-Cluster Connectivity",'Input - companies list'!$1:$1,0 ))</f>
        <v/>
      </c>
      <c r="L27" s="11">
        <f>IFERROR(PERCENTRANK(F:F,F27),0)</f>
        <v/>
      </c>
      <c r="M27" s="11">
        <f>IFERROR(1 - PERCENTRANK(G:G,G27),0)</f>
        <v/>
      </c>
      <c r="N27" s="11">
        <f>IFERROR(1 - PERCENTRANK(H:H,H27),0)</f>
        <v/>
      </c>
      <c r="O27" s="11">
        <f>IFERROR(PERCENTRANK(I:I,I27),0)</f>
        <v/>
      </c>
      <c r="P27" s="11">
        <f>IFERROR(1 - PERCENTRANK(J:J,J27),0)</f>
        <v/>
      </c>
      <c r="Q27" s="11">
        <f>IFERROR(PERCENTRANK(K:K,K27),0)</f>
        <v/>
      </c>
      <c r="R27" s="11">
        <f>L27*weight1+M27*weight2+N27*weight3+O27*weight4+P27*weight5+Q27*weight6</f>
        <v/>
      </c>
    </row>
    <row r="28" spans="1:18">
      <c r="A28" s="14">
        <f>RANK(R28,R:R)</f>
        <v/>
      </c>
      <c r="B28" t="s">
        <v>448</v>
      </c>
      <c r="C28">
        <f>VLOOKUP(B28,'Input - companies list'!B:L,2,FALSE)</f>
        <v/>
      </c>
      <c r="D28">
        <f>VLOOKUP(B28,'Input - companies list'!B:L,11,FALSE)</f>
        <v/>
      </c>
      <c r="E28">
        <f>VLOOKUP(B28,'Input - companies list'!B:E,4,FALSE)</f>
        <v/>
      </c>
      <c r="F28" s="1">
        <f>SUMIFS('Input - target event report'!H:H,'Input - target event report'!B:B,B28,'Input - target event report'!D:D, "Private Investment")</f>
        <v/>
      </c>
      <c r="G28" s="30">
        <f>IF(I28&lt;2, "N/A", (MAXIFS('Input - target event report'!E:E,'Input - target event report'!B:B,B:B,'Input - target event report'!D:D,"Private Investment")-MINIFS('Input - target event report'!E:E,'Input - target event report'!B:B,B:B,'Input - target event report'!D:D,"Private Investment"))/(I28-1))</f>
        <v/>
      </c>
      <c r="H28" s="30">
        <f>IF(MAXIFS('Input - target event report'!E:E,'Input - target event report'!B:B,B:B,'Input - target event report'!D:D,"Private Investment") = 0, "N/A", TODAY() - MAXIFS('Input - target event report'!E:E,'Input - target event report'!B:B,B:B,'Input - target event report'!D:D,"Private Investment"))</f>
        <v/>
      </c>
      <c r="I28" s="30">
        <f>COUNTIFS('Input - target event report'!B:B,B28,'Input - target event report'!D:D, "Private Investment")</f>
        <v/>
      </c>
      <c r="J28">
        <f>INDEX('Input - companies list'!$1:$10000,MATCH(B28,'Input - companies list'!B:B,0),MATCH("Flow",'Input - companies list'!$1:$1,0 ))</f>
        <v/>
      </c>
      <c r="K28">
        <f>INDEX('Input - companies list'!$1:$10000,MATCH(B28,'Input - companies list'!B:B,0),MATCH("Inter-Cluster Connectivity",'Input - companies list'!$1:$1,0 ))</f>
        <v/>
      </c>
      <c r="L28" s="11">
        <f>IFERROR(PERCENTRANK(F:F,F28),0)</f>
        <v/>
      </c>
      <c r="M28" s="11">
        <f>IFERROR(1 - PERCENTRANK(G:G,G28),0)</f>
        <v/>
      </c>
      <c r="N28" s="11">
        <f>IFERROR(1 - PERCENTRANK(H:H,H28),0)</f>
        <v/>
      </c>
      <c r="O28" s="11">
        <f>IFERROR(PERCENTRANK(I:I,I28),0)</f>
        <v/>
      </c>
      <c r="P28" s="11">
        <f>IFERROR(1 - PERCENTRANK(J:J,J28),0)</f>
        <v/>
      </c>
      <c r="Q28" s="11">
        <f>IFERROR(PERCENTRANK(K:K,K28),0)</f>
        <v/>
      </c>
      <c r="R28" s="11">
        <f>L28*weight1+M28*weight2+N28*weight3+O28*weight4+P28*weight5+Q28*weight6</f>
        <v/>
      </c>
    </row>
    <row r="29" spans="1:18">
      <c r="A29" s="14">
        <f>RANK(R29,R:R)</f>
        <v/>
      </c>
      <c r="B29" t="s">
        <v>462</v>
      </c>
      <c r="C29">
        <f>VLOOKUP(B29,'Input - companies list'!B:L,2,FALSE)</f>
        <v/>
      </c>
      <c r="D29">
        <f>VLOOKUP(B29,'Input - companies list'!B:L,11,FALSE)</f>
        <v/>
      </c>
      <c r="E29">
        <f>VLOOKUP(B29,'Input - companies list'!B:E,4,FALSE)</f>
        <v/>
      </c>
      <c r="F29" s="1">
        <f>SUMIFS('Input - target event report'!H:H,'Input - target event report'!B:B,B29,'Input - target event report'!D:D, "Private Investment")</f>
        <v/>
      </c>
      <c r="G29" s="30">
        <f>IF(I29&lt;2, "N/A", (MAXIFS('Input - target event report'!E:E,'Input - target event report'!B:B,B:B,'Input - target event report'!D:D,"Private Investment")-MINIFS('Input - target event report'!E:E,'Input - target event report'!B:B,B:B,'Input - target event report'!D:D,"Private Investment"))/(I29-1))</f>
        <v/>
      </c>
      <c r="H29" s="30">
        <f>IF(MAXIFS('Input - target event report'!E:E,'Input - target event report'!B:B,B:B,'Input - target event report'!D:D,"Private Investment") = 0, "N/A", TODAY() - MAXIFS('Input - target event report'!E:E,'Input - target event report'!B:B,B:B,'Input - target event report'!D:D,"Private Investment"))</f>
        <v/>
      </c>
      <c r="I29" s="30">
        <f>COUNTIFS('Input - target event report'!B:B,B29,'Input - target event report'!D:D, "Private Investment")</f>
        <v/>
      </c>
      <c r="J29">
        <f>INDEX('Input - companies list'!$1:$10000,MATCH(B29,'Input - companies list'!B:B,0),MATCH("Flow",'Input - companies list'!$1:$1,0 ))</f>
        <v/>
      </c>
      <c r="K29">
        <f>INDEX('Input - companies list'!$1:$10000,MATCH(B29,'Input - companies list'!B:B,0),MATCH("Inter-Cluster Connectivity",'Input - companies list'!$1:$1,0 ))</f>
        <v/>
      </c>
      <c r="L29" s="11">
        <f>IFERROR(PERCENTRANK(F:F,F29),0)</f>
        <v/>
      </c>
      <c r="M29" s="11">
        <f>IFERROR(1 - PERCENTRANK(G:G,G29),0)</f>
        <v/>
      </c>
      <c r="N29" s="11">
        <f>IFERROR(1 - PERCENTRANK(H:H,H29),0)</f>
        <v/>
      </c>
      <c r="O29" s="11">
        <f>IFERROR(PERCENTRANK(I:I,I29),0)</f>
        <v/>
      </c>
      <c r="P29" s="11">
        <f>IFERROR(1 - PERCENTRANK(J:J,J29),0)</f>
        <v/>
      </c>
      <c r="Q29" s="11">
        <f>IFERROR(PERCENTRANK(K:K,K29),0)</f>
        <v/>
      </c>
      <c r="R29" s="11">
        <f>L29*weight1+M29*weight2+N29*weight3+O29*weight4+P29*weight5+Q29*weight6</f>
        <v/>
      </c>
    </row>
    <row r="30" spans="1:18">
      <c r="A30" s="14">
        <f>RANK(R30,R:R)</f>
        <v/>
      </c>
      <c r="B30" t="s">
        <v>480</v>
      </c>
      <c r="C30">
        <f>VLOOKUP(B30,'Input - companies list'!B:L,2,FALSE)</f>
        <v/>
      </c>
      <c r="D30">
        <f>VLOOKUP(B30,'Input - companies list'!B:L,11,FALSE)</f>
        <v/>
      </c>
      <c r="E30">
        <f>VLOOKUP(B30,'Input - companies list'!B:E,4,FALSE)</f>
        <v/>
      </c>
      <c r="F30" s="1">
        <f>SUMIFS('Input - target event report'!H:H,'Input - target event report'!B:B,B30,'Input - target event report'!D:D, "Private Investment")</f>
        <v/>
      </c>
      <c r="G30" s="30">
        <f>IF(I30&lt;2, "N/A", (MAXIFS('Input - target event report'!E:E,'Input - target event report'!B:B,B:B,'Input - target event report'!D:D,"Private Investment")-MINIFS('Input - target event report'!E:E,'Input - target event report'!B:B,B:B,'Input - target event report'!D:D,"Private Investment"))/(I30-1))</f>
        <v/>
      </c>
      <c r="H30" s="30">
        <f>IF(MAXIFS('Input - target event report'!E:E,'Input - target event report'!B:B,B:B,'Input - target event report'!D:D,"Private Investment") = 0, "N/A", TODAY() - MAXIFS('Input - target event report'!E:E,'Input - target event report'!B:B,B:B,'Input - target event report'!D:D,"Private Investment"))</f>
        <v/>
      </c>
      <c r="I30" s="30">
        <f>COUNTIFS('Input - target event report'!B:B,B30,'Input - target event report'!D:D, "Private Investment")</f>
        <v/>
      </c>
      <c r="J30">
        <f>INDEX('Input - companies list'!$1:$10000,MATCH(B30,'Input - companies list'!B:B,0),MATCH("Flow",'Input - companies list'!$1:$1,0 ))</f>
        <v/>
      </c>
      <c r="K30">
        <f>INDEX('Input - companies list'!$1:$10000,MATCH(B30,'Input - companies list'!B:B,0),MATCH("Inter-Cluster Connectivity",'Input - companies list'!$1:$1,0 ))</f>
        <v/>
      </c>
      <c r="L30" s="11">
        <f>IFERROR(PERCENTRANK(F:F,F30),0)</f>
        <v/>
      </c>
      <c r="M30" s="11">
        <f>IFERROR(1 - PERCENTRANK(G:G,G30),0)</f>
        <v/>
      </c>
      <c r="N30" s="11">
        <f>IFERROR(1 - PERCENTRANK(H:H,H30),0)</f>
        <v/>
      </c>
      <c r="O30" s="11">
        <f>IFERROR(PERCENTRANK(I:I,I30),0)</f>
        <v/>
      </c>
      <c r="P30" s="11">
        <f>IFERROR(1 - PERCENTRANK(J:J,J30),0)</f>
        <v/>
      </c>
      <c r="Q30" s="11">
        <f>IFERROR(PERCENTRANK(K:K,K30),0)</f>
        <v/>
      </c>
      <c r="R30" s="11">
        <f>L30*weight1+M30*weight2+N30*weight3+O30*weight4+P30*weight5+Q30*weight6</f>
        <v/>
      </c>
    </row>
    <row r="31" spans="1:18">
      <c r="A31" s="14">
        <f>RANK(R31,R:R)</f>
        <v/>
      </c>
      <c r="B31" t="s">
        <v>494</v>
      </c>
      <c r="C31">
        <f>VLOOKUP(B31,'Input - companies list'!B:L,2,FALSE)</f>
        <v/>
      </c>
      <c r="D31">
        <f>VLOOKUP(B31,'Input - companies list'!B:L,11,FALSE)</f>
        <v/>
      </c>
      <c r="E31">
        <f>VLOOKUP(B31,'Input - companies list'!B:E,4,FALSE)</f>
        <v/>
      </c>
      <c r="F31" s="1">
        <f>SUMIFS('Input - target event report'!H:H,'Input - target event report'!B:B,B31,'Input - target event report'!D:D, "Private Investment")</f>
        <v/>
      </c>
      <c r="G31" s="30">
        <f>IF(I31&lt;2, "N/A", (MAXIFS('Input - target event report'!E:E,'Input - target event report'!B:B,B:B,'Input - target event report'!D:D,"Private Investment")-MINIFS('Input - target event report'!E:E,'Input - target event report'!B:B,B:B,'Input - target event report'!D:D,"Private Investment"))/(I31-1))</f>
        <v/>
      </c>
      <c r="H31" s="30">
        <f>IF(MAXIFS('Input - target event report'!E:E,'Input - target event report'!B:B,B:B,'Input - target event report'!D:D,"Private Investment") = 0, "N/A", TODAY() - MAXIFS('Input - target event report'!E:E,'Input - target event report'!B:B,B:B,'Input - target event report'!D:D,"Private Investment"))</f>
        <v/>
      </c>
      <c r="I31" s="30">
        <f>COUNTIFS('Input - target event report'!B:B,B31,'Input - target event report'!D:D, "Private Investment")</f>
        <v/>
      </c>
      <c r="J31">
        <f>INDEX('Input - companies list'!$1:$10000,MATCH(B31,'Input - companies list'!B:B,0),MATCH("Flow",'Input - companies list'!$1:$1,0 ))</f>
        <v/>
      </c>
      <c r="K31">
        <f>INDEX('Input - companies list'!$1:$10000,MATCH(B31,'Input - companies list'!B:B,0),MATCH("Inter-Cluster Connectivity",'Input - companies list'!$1:$1,0 ))</f>
        <v/>
      </c>
      <c r="L31" s="11">
        <f>IFERROR(PERCENTRANK(F:F,F31),0)</f>
        <v/>
      </c>
      <c r="M31" s="11">
        <f>IFERROR(1 - PERCENTRANK(G:G,G31),0)</f>
        <v/>
      </c>
      <c r="N31" s="11">
        <f>IFERROR(1 - PERCENTRANK(H:H,H31),0)</f>
        <v/>
      </c>
      <c r="O31" s="11">
        <f>IFERROR(PERCENTRANK(I:I,I31),0)</f>
        <v/>
      </c>
      <c r="P31" s="11">
        <f>IFERROR(1 - PERCENTRANK(J:J,J31),0)</f>
        <v/>
      </c>
      <c r="Q31" s="11">
        <f>IFERROR(PERCENTRANK(K:K,K31),0)</f>
        <v/>
      </c>
      <c r="R31" s="11">
        <f>L31*weight1+M31*weight2+N31*weight3+O31*weight4+P31*weight5+Q31*weight6</f>
        <v/>
      </c>
    </row>
    <row r="32" spans="1:18">
      <c r="A32" s="14">
        <f>RANK(R32,R:R)</f>
        <v/>
      </c>
      <c r="B32" t="s">
        <v>508</v>
      </c>
      <c r="C32">
        <f>VLOOKUP(B32,'Input - companies list'!B:L,2,FALSE)</f>
        <v/>
      </c>
      <c r="D32">
        <f>VLOOKUP(B32,'Input - companies list'!B:L,11,FALSE)</f>
        <v/>
      </c>
      <c r="E32">
        <f>VLOOKUP(B32,'Input - companies list'!B:E,4,FALSE)</f>
        <v/>
      </c>
      <c r="F32" s="1">
        <f>SUMIFS('Input - target event report'!H:H,'Input - target event report'!B:B,B32,'Input - target event report'!D:D, "Private Investment")</f>
        <v/>
      </c>
      <c r="G32" s="30">
        <f>IF(I32&lt;2, "N/A", (MAXIFS('Input - target event report'!E:E,'Input - target event report'!B:B,B:B,'Input - target event report'!D:D,"Private Investment")-MINIFS('Input - target event report'!E:E,'Input - target event report'!B:B,B:B,'Input - target event report'!D:D,"Private Investment"))/(I32-1))</f>
        <v/>
      </c>
      <c r="H32" s="30">
        <f>IF(MAXIFS('Input - target event report'!E:E,'Input - target event report'!B:B,B:B,'Input - target event report'!D:D,"Private Investment") = 0, "N/A", TODAY() - MAXIFS('Input - target event report'!E:E,'Input - target event report'!B:B,B:B,'Input - target event report'!D:D,"Private Investment"))</f>
        <v/>
      </c>
      <c r="I32" s="30">
        <f>COUNTIFS('Input - target event report'!B:B,B32,'Input - target event report'!D:D, "Private Investment")</f>
        <v/>
      </c>
      <c r="J32">
        <f>INDEX('Input - companies list'!$1:$10000,MATCH(B32,'Input - companies list'!B:B,0),MATCH("Flow",'Input - companies list'!$1:$1,0 ))</f>
        <v/>
      </c>
      <c r="K32">
        <f>INDEX('Input - companies list'!$1:$10000,MATCH(B32,'Input - companies list'!B:B,0),MATCH("Inter-Cluster Connectivity",'Input - companies list'!$1:$1,0 ))</f>
        <v/>
      </c>
      <c r="L32" s="11">
        <f>IFERROR(PERCENTRANK(F:F,F32),0)</f>
        <v/>
      </c>
      <c r="M32" s="11">
        <f>IFERROR(1 - PERCENTRANK(G:G,G32),0)</f>
        <v/>
      </c>
      <c r="N32" s="11">
        <f>IFERROR(1 - PERCENTRANK(H:H,H32),0)</f>
        <v/>
      </c>
      <c r="O32" s="11">
        <f>IFERROR(PERCENTRANK(I:I,I32),0)</f>
        <v/>
      </c>
      <c r="P32" s="11">
        <f>IFERROR(1 - PERCENTRANK(J:J,J32),0)</f>
        <v/>
      </c>
      <c r="Q32" s="11">
        <f>IFERROR(PERCENTRANK(K:K,K32),0)</f>
        <v/>
      </c>
      <c r="R32" s="11">
        <f>L32*weight1+M32*weight2+N32*weight3+O32*weight4+P32*weight5+Q32*weight6</f>
        <v/>
      </c>
    </row>
    <row r="33" spans="1:18">
      <c r="A33" s="14">
        <f>RANK(R33,R:R)</f>
        <v/>
      </c>
      <c r="B33" t="s">
        <v>519</v>
      </c>
      <c r="C33">
        <f>VLOOKUP(B33,'Input - companies list'!B:L,2,FALSE)</f>
        <v/>
      </c>
      <c r="D33">
        <f>VLOOKUP(B33,'Input - companies list'!B:L,11,FALSE)</f>
        <v/>
      </c>
      <c r="E33">
        <f>VLOOKUP(B33,'Input - companies list'!B:E,4,FALSE)</f>
        <v/>
      </c>
      <c r="F33" s="1">
        <f>SUMIFS('Input - target event report'!H:H,'Input - target event report'!B:B,B33,'Input - target event report'!D:D, "Private Investment")</f>
        <v/>
      </c>
      <c r="G33" s="30">
        <f>IF(I33&lt;2, "N/A", (MAXIFS('Input - target event report'!E:E,'Input - target event report'!B:B,B:B,'Input - target event report'!D:D,"Private Investment")-MINIFS('Input - target event report'!E:E,'Input - target event report'!B:B,B:B,'Input - target event report'!D:D,"Private Investment"))/(I33-1))</f>
        <v/>
      </c>
      <c r="H33" s="30">
        <f>IF(MAXIFS('Input - target event report'!E:E,'Input - target event report'!B:B,B:B,'Input - target event report'!D:D,"Private Investment") = 0, "N/A", TODAY() - MAXIFS('Input - target event report'!E:E,'Input - target event report'!B:B,B:B,'Input - target event report'!D:D,"Private Investment"))</f>
        <v/>
      </c>
      <c r="I33" s="30">
        <f>COUNTIFS('Input - target event report'!B:B,B33,'Input - target event report'!D:D, "Private Investment")</f>
        <v/>
      </c>
      <c r="J33">
        <f>INDEX('Input - companies list'!$1:$10000,MATCH(B33,'Input - companies list'!B:B,0),MATCH("Flow",'Input - companies list'!$1:$1,0 ))</f>
        <v/>
      </c>
      <c r="K33">
        <f>INDEX('Input - companies list'!$1:$10000,MATCH(B33,'Input - companies list'!B:B,0),MATCH("Inter-Cluster Connectivity",'Input - companies list'!$1:$1,0 ))</f>
        <v/>
      </c>
      <c r="L33" s="11">
        <f>IFERROR(PERCENTRANK(F:F,F33),0)</f>
        <v/>
      </c>
      <c r="M33" s="11">
        <f>IFERROR(1 - PERCENTRANK(G:G,G33),0)</f>
        <v/>
      </c>
      <c r="N33" s="11">
        <f>IFERROR(1 - PERCENTRANK(H:H,H33),0)</f>
        <v/>
      </c>
      <c r="O33" s="11">
        <f>IFERROR(PERCENTRANK(I:I,I33),0)</f>
        <v/>
      </c>
      <c r="P33" s="11">
        <f>IFERROR(1 - PERCENTRANK(J:J,J33),0)</f>
        <v/>
      </c>
      <c r="Q33" s="11">
        <f>IFERROR(PERCENTRANK(K:K,K33),0)</f>
        <v/>
      </c>
      <c r="R33" s="11">
        <f>L33*weight1+M33*weight2+N33*weight3+O33*weight4+P33*weight5+Q33*weight6</f>
        <v/>
      </c>
    </row>
    <row r="34" spans="1:18">
      <c r="A34" s="14">
        <f>RANK(R34,R:R)</f>
        <v/>
      </c>
      <c r="B34" t="s">
        <v>537</v>
      </c>
      <c r="C34">
        <f>VLOOKUP(B34,'Input - companies list'!B:L,2,FALSE)</f>
        <v/>
      </c>
      <c r="D34">
        <f>VLOOKUP(B34,'Input - companies list'!B:L,11,FALSE)</f>
        <v/>
      </c>
      <c r="E34">
        <f>VLOOKUP(B34,'Input - companies list'!B:E,4,FALSE)</f>
        <v/>
      </c>
      <c r="F34" s="1">
        <f>SUMIFS('Input - target event report'!H:H,'Input - target event report'!B:B,B34,'Input - target event report'!D:D, "Private Investment")</f>
        <v/>
      </c>
      <c r="G34" s="30">
        <f>IF(I34&lt;2, "N/A", (MAXIFS('Input - target event report'!E:E,'Input - target event report'!B:B,B:B,'Input - target event report'!D:D,"Private Investment")-MINIFS('Input - target event report'!E:E,'Input - target event report'!B:B,B:B,'Input - target event report'!D:D,"Private Investment"))/(I34-1))</f>
        <v/>
      </c>
      <c r="H34" s="30">
        <f>IF(MAXIFS('Input - target event report'!E:E,'Input - target event report'!B:B,B:B,'Input - target event report'!D:D,"Private Investment") = 0, "N/A", TODAY() - MAXIFS('Input - target event report'!E:E,'Input - target event report'!B:B,B:B,'Input - target event report'!D:D,"Private Investment"))</f>
        <v/>
      </c>
      <c r="I34" s="30">
        <f>COUNTIFS('Input - target event report'!B:B,B34,'Input - target event report'!D:D, "Private Investment")</f>
        <v/>
      </c>
      <c r="J34">
        <f>INDEX('Input - companies list'!$1:$10000,MATCH(B34,'Input - companies list'!B:B,0),MATCH("Flow",'Input - companies list'!$1:$1,0 ))</f>
        <v/>
      </c>
      <c r="K34">
        <f>INDEX('Input - companies list'!$1:$10000,MATCH(B34,'Input - companies list'!B:B,0),MATCH("Inter-Cluster Connectivity",'Input - companies list'!$1:$1,0 ))</f>
        <v/>
      </c>
      <c r="L34" s="11">
        <f>IFERROR(PERCENTRANK(F:F,F34),0)</f>
        <v/>
      </c>
      <c r="M34" s="11">
        <f>IFERROR(1 - PERCENTRANK(G:G,G34),0)</f>
        <v/>
      </c>
      <c r="N34" s="11">
        <f>IFERROR(1 - PERCENTRANK(H:H,H34),0)</f>
        <v/>
      </c>
      <c r="O34" s="11">
        <f>IFERROR(PERCENTRANK(I:I,I34),0)</f>
        <v/>
      </c>
      <c r="P34" s="11">
        <f>IFERROR(1 - PERCENTRANK(J:J,J34),0)</f>
        <v/>
      </c>
      <c r="Q34" s="11">
        <f>IFERROR(PERCENTRANK(K:K,K34),0)</f>
        <v/>
      </c>
      <c r="R34" s="11">
        <f>L34*weight1+M34*weight2+N34*weight3+O34*weight4+P34*weight5+Q34*weight6</f>
        <v/>
      </c>
    </row>
    <row r="35" spans="1:18">
      <c r="A35" s="14">
        <f>RANK(R35,R:R)</f>
        <v/>
      </c>
      <c r="B35" t="s">
        <v>550</v>
      </c>
      <c r="C35">
        <f>VLOOKUP(B35,'Input - companies list'!B:L,2,FALSE)</f>
        <v/>
      </c>
      <c r="D35">
        <f>VLOOKUP(B35,'Input - companies list'!B:L,11,FALSE)</f>
        <v/>
      </c>
      <c r="E35">
        <f>VLOOKUP(B35,'Input - companies list'!B:E,4,FALSE)</f>
        <v/>
      </c>
      <c r="F35" s="1">
        <f>SUMIFS('Input - target event report'!H:H,'Input - target event report'!B:B,B35,'Input - target event report'!D:D, "Private Investment")</f>
        <v/>
      </c>
      <c r="G35" s="30">
        <f>IF(I35&lt;2, "N/A", (MAXIFS('Input - target event report'!E:E,'Input - target event report'!B:B,B:B,'Input - target event report'!D:D,"Private Investment")-MINIFS('Input - target event report'!E:E,'Input - target event report'!B:B,B:B,'Input - target event report'!D:D,"Private Investment"))/(I35-1))</f>
        <v/>
      </c>
      <c r="H35" s="30">
        <f>IF(MAXIFS('Input - target event report'!E:E,'Input - target event report'!B:B,B:B,'Input - target event report'!D:D,"Private Investment") = 0, "N/A", TODAY() - MAXIFS('Input - target event report'!E:E,'Input - target event report'!B:B,B:B,'Input - target event report'!D:D,"Private Investment"))</f>
        <v/>
      </c>
      <c r="I35" s="30">
        <f>COUNTIFS('Input - target event report'!B:B,B35,'Input - target event report'!D:D, "Private Investment")</f>
        <v/>
      </c>
      <c r="J35">
        <f>INDEX('Input - companies list'!$1:$10000,MATCH(B35,'Input - companies list'!B:B,0),MATCH("Flow",'Input - companies list'!$1:$1,0 ))</f>
        <v/>
      </c>
      <c r="K35">
        <f>INDEX('Input - companies list'!$1:$10000,MATCH(B35,'Input - companies list'!B:B,0),MATCH("Inter-Cluster Connectivity",'Input - companies list'!$1:$1,0 ))</f>
        <v/>
      </c>
      <c r="L35" s="11">
        <f>IFERROR(PERCENTRANK(F:F,F35),0)</f>
        <v/>
      </c>
      <c r="M35" s="11">
        <f>IFERROR(1 - PERCENTRANK(G:G,G35),0)</f>
        <v/>
      </c>
      <c r="N35" s="11">
        <f>IFERROR(1 - PERCENTRANK(H:H,H35),0)</f>
        <v/>
      </c>
      <c r="O35" s="11">
        <f>IFERROR(PERCENTRANK(I:I,I35),0)</f>
        <v/>
      </c>
      <c r="P35" s="11">
        <f>IFERROR(1 - PERCENTRANK(J:J,J35),0)</f>
        <v/>
      </c>
      <c r="Q35" s="11">
        <f>IFERROR(PERCENTRANK(K:K,K35),0)</f>
        <v/>
      </c>
      <c r="R35" s="11">
        <f>L35*weight1+M35*weight2+N35*weight3+O35*weight4+P35*weight5+Q35*weight6</f>
        <v/>
      </c>
    </row>
    <row r="36" spans="1:18">
      <c r="A36" s="14">
        <f>RANK(R36,R:R)</f>
        <v/>
      </c>
      <c r="B36" t="s">
        <v>563</v>
      </c>
      <c r="C36">
        <f>VLOOKUP(B36,'Input - companies list'!B:L,2,FALSE)</f>
        <v/>
      </c>
      <c r="D36">
        <f>VLOOKUP(B36,'Input - companies list'!B:L,11,FALSE)</f>
        <v/>
      </c>
      <c r="E36">
        <f>VLOOKUP(B36,'Input - companies list'!B:E,4,FALSE)</f>
        <v/>
      </c>
      <c r="F36" s="1">
        <f>SUMIFS('Input - target event report'!H:H,'Input - target event report'!B:B,B36,'Input - target event report'!D:D, "Private Investment")</f>
        <v/>
      </c>
      <c r="G36" s="30">
        <f>IF(I36&lt;2, "N/A", (MAXIFS('Input - target event report'!E:E,'Input - target event report'!B:B,B:B,'Input - target event report'!D:D,"Private Investment")-MINIFS('Input - target event report'!E:E,'Input - target event report'!B:B,B:B,'Input - target event report'!D:D,"Private Investment"))/(I36-1))</f>
        <v/>
      </c>
      <c r="H36" s="30">
        <f>IF(MAXIFS('Input - target event report'!E:E,'Input - target event report'!B:B,B:B,'Input - target event report'!D:D,"Private Investment") = 0, "N/A", TODAY() - MAXIFS('Input - target event report'!E:E,'Input - target event report'!B:B,B:B,'Input - target event report'!D:D,"Private Investment"))</f>
        <v/>
      </c>
      <c r="I36" s="30">
        <f>COUNTIFS('Input - target event report'!B:B,B36,'Input - target event report'!D:D, "Private Investment")</f>
        <v/>
      </c>
      <c r="J36">
        <f>INDEX('Input - companies list'!$1:$10000,MATCH(B36,'Input - companies list'!B:B,0),MATCH("Flow",'Input - companies list'!$1:$1,0 ))</f>
        <v/>
      </c>
      <c r="K36">
        <f>INDEX('Input - companies list'!$1:$10000,MATCH(B36,'Input - companies list'!B:B,0),MATCH("Inter-Cluster Connectivity",'Input - companies list'!$1:$1,0 ))</f>
        <v/>
      </c>
      <c r="L36" s="11">
        <f>IFERROR(PERCENTRANK(F:F,F36),0)</f>
        <v/>
      </c>
      <c r="M36" s="11">
        <f>IFERROR(1 - PERCENTRANK(G:G,G36),0)</f>
        <v/>
      </c>
      <c r="N36" s="11">
        <f>IFERROR(1 - PERCENTRANK(H:H,H36),0)</f>
        <v/>
      </c>
      <c r="O36" s="11">
        <f>IFERROR(PERCENTRANK(I:I,I36),0)</f>
        <v/>
      </c>
      <c r="P36" s="11">
        <f>IFERROR(1 - PERCENTRANK(J:J,J36),0)</f>
        <v/>
      </c>
      <c r="Q36" s="11">
        <f>IFERROR(PERCENTRANK(K:K,K36),0)</f>
        <v/>
      </c>
      <c r="R36" s="11">
        <f>L36*weight1+M36*weight2+N36*weight3+O36*weight4+P36*weight5+Q36*weight6</f>
        <v/>
      </c>
    </row>
    <row r="37" spans="1:18">
      <c r="A37" s="14">
        <f>RANK(R37,R:R)</f>
        <v/>
      </c>
      <c r="B37" t="s">
        <v>576</v>
      </c>
      <c r="C37">
        <f>VLOOKUP(B37,'Input - companies list'!B:L,2,FALSE)</f>
        <v/>
      </c>
      <c r="D37">
        <f>VLOOKUP(B37,'Input - companies list'!B:L,11,FALSE)</f>
        <v/>
      </c>
      <c r="E37">
        <f>VLOOKUP(B37,'Input - companies list'!B:E,4,FALSE)</f>
        <v/>
      </c>
      <c r="F37" s="1">
        <f>SUMIFS('Input - target event report'!H:H,'Input - target event report'!B:B,B37,'Input - target event report'!D:D, "Private Investment")</f>
        <v/>
      </c>
      <c r="G37" s="30">
        <f>IF(I37&lt;2, "N/A", (MAXIFS('Input - target event report'!E:E,'Input - target event report'!B:B,B:B,'Input - target event report'!D:D,"Private Investment")-MINIFS('Input - target event report'!E:E,'Input - target event report'!B:B,B:B,'Input - target event report'!D:D,"Private Investment"))/(I37-1))</f>
        <v/>
      </c>
      <c r="H37" s="30">
        <f>IF(MAXIFS('Input - target event report'!E:E,'Input - target event report'!B:B,B:B,'Input - target event report'!D:D,"Private Investment") = 0, "N/A", TODAY() - MAXIFS('Input - target event report'!E:E,'Input - target event report'!B:B,B:B,'Input - target event report'!D:D,"Private Investment"))</f>
        <v/>
      </c>
      <c r="I37" s="30">
        <f>COUNTIFS('Input - target event report'!B:B,B37,'Input - target event report'!D:D, "Private Investment")</f>
        <v/>
      </c>
      <c r="J37">
        <f>INDEX('Input - companies list'!$1:$10000,MATCH(B37,'Input - companies list'!B:B,0),MATCH("Flow",'Input - companies list'!$1:$1,0 ))</f>
        <v/>
      </c>
      <c r="K37">
        <f>INDEX('Input - companies list'!$1:$10000,MATCH(B37,'Input - companies list'!B:B,0),MATCH("Inter-Cluster Connectivity",'Input - companies list'!$1:$1,0 ))</f>
        <v/>
      </c>
      <c r="L37" s="11">
        <f>IFERROR(PERCENTRANK(F:F,F37),0)</f>
        <v/>
      </c>
      <c r="M37" s="11">
        <f>IFERROR(1 - PERCENTRANK(G:G,G37),0)</f>
        <v/>
      </c>
      <c r="N37" s="11">
        <f>IFERROR(1 - PERCENTRANK(H:H,H37),0)</f>
        <v/>
      </c>
      <c r="O37" s="11">
        <f>IFERROR(PERCENTRANK(I:I,I37),0)</f>
        <v/>
      </c>
      <c r="P37" s="11">
        <f>IFERROR(1 - PERCENTRANK(J:J,J37),0)</f>
        <v/>
      </c>
      <c r="Q37" s="11">
        <f>IFERROR(PERCENTRANK(K:K,K37),0)</f>
        <v/>
      </c>
      <c r="R37" s="11">
        <f>L37*weight1+M37*weight2+N37*weight3+O37*weight4+P37*weight5+Q37*weight6</f>
        <v/>
      </c>
    </row>
    <row r="38" spans="1:18">
      <c r="A38" s="14">
        <f>RANK(R38,R:R)</f>
        <v/>
      </c>
      <c r="B38" t="s">
        <v>592</v>
      </c>
      <c r="C38">
        <f>VLOOKUP(B38,'Input - companies list'!B:L,2,FALSE)</f>
        <v/>
      </c>
      <c r="D38">
        <f>VLOOKUP(B38,'Input - companies list'!B:L,11,FALSE)</f>
        <v/>
      </c>
      <c r="E38">
        <f>VLOOKUP(B38,'Input - companies list'!B:E,4,FALSE)</f>
        <v/>
      </c>
      <c r="F38" s="1">
        <f>SUMIFS('Input - target event report'!H:H,'Input - target event report'!B:B,B38,'Input - target event report'!D:D, "Private Investment")</f>
        <v/>
      </c>
      <c r="G38" s="30">
        <f>IF(I38&lt;2, "N/A", (MAXIFS('Input - target event report'!E:E,'Input - target event report'!B:B,B:B,'Input - target event report'!D:D,"Private Investment")-MINIFS('Input - target event report'!E:E,'Input - target event report'!B:B,B:B,'Input - target event report'!D:D,"Private Investment"))/(I38-1))</f>
        <v/>
      </c>
      <c r="H38" s="30">
        <f>IF(MAXIFS('Input - target event report'!E:E,'Input - target event report'!B:B,B:B,'Input - target event report'!D:D,"Private Investment") = 0, "N/A", TODAY() - MAXIFS('Input - target event report'!E:E,'Input - target event report'!B:B,B:B,'Input - target event report'!D:D,"Private Investment"))</f>
        <v/>
      </c>
      <c r="I38" s="30">
        <f>COUNTIFS('Input - target event report'!B:B,B38,'Input - target event report'!D:D, "Private Investment")</f>
        <v/>
      </c>
      <c r="J38">
        <f>INDEX('Input - companies list'!$1:$10000,MATCH(B38,'Input - companies list'!B:B,0),MATCH("Flow",'Input - companies list'!$1:$1,0 ))</f>
        <v/>
      </c>
      <c r="K38">
        <f>INDEX('Input - companies list'!$1:$10000,MATCH(B38,'Input - companies list'!B:B,0),MATCH("Inter-Cluster Connectivity",'Input - companies list'!$1:$1,0 ))</f>
        <v/>
      </c>
      <c r="L38" s="11">
        <f>IFERROR(PERCENTRANK(F:F,F38),0)</f>
        <v/>
      </c>
      <c r="M38" s="11">
        <f>IFERROR(1 - PERCENTRANK(G:G,G38),0)</f>
        <v/>
      </c>
      <c r="N38" s="11">
        <f>IFERROR(1 - PERCENTRANK(H:H,H38),0)</f>
        <v/>
      </c>
      <c r="O38" s="11">
        <f>IFERROR(PERCENTRANK(I:I,I38),0)</f>
        <v/>
      </c>
      <c r="P38" s="11">
        <f>IFERROR(1 - PERCENTRANK(J:J,J38),0)</f>
        <v/>
      </c>
      <c r="Q38" s="11">
        <f>IFERROR(PERCENTRANK(K:K,K38),0)</f>
        <v/>
      </c>
      <c r="R38" s="11">
        <f>L38*weight1+M38*weight2+N38*weight3+O38*weight4+P38*weight5+Q38*weight6</f>
        <v/>
      </c>
    </row>
    <row r="39" spans="1:18">
      <c r="A39" s="14">
        <f>RANK(R39,R:R)</f>
        <v/>
      </c>
      <c r="B39" t="s">
        <v>607</v>
      </c>
      <c r="C39">
        <f>VLOOKUP(B39,'Input - companies list'!B:L,2,FALSE)</f>
        <v/>
      </c>
      <c r="D39">
        <f>VLOOKUP(B39,'Input - companies list'!B:L,11,FALSE)</f>
        <v/>
      </c>
      <c r="E39">
        <f>VLOOKUP(B39,'Input - companies list'!B:E,4,FALSE)</f>
        <v/>
      </c>
      <c r="F39" s="1">
        <f>SUMIFS('Input - target event report'!H:H,'Input - target event report'!B:B,B39,'Input - target event report'!D:D, "Private Investment")</f>
        <v/>
      </c>
      <c r="G39" s="30">
        <f>IF(I39&lt;2, "N/A", (MAXIFS('Input - target event report'!E:E,'Input - target event report'!B:B,B:B,'Input - target event report'!D:D,"Private Investment")-MINIFS('Input - target event report'!E:E,'Input - target event report'!B:B,B:B,'Input - target event report'!D:D,"Private Investment"))/(I39-1))</f>
        <v/>
      </c>
      <c r="H39" s="30">
        <f>IF(MAXIFS('Input - target event report'!E:E,'Input - target event report'!B:B,B:B,'Input - target event report'!D:D,"Private Investment") = 0, "N/A", TODAY() - MAXIFS('Input - target event report'!E:E,'Input - target event report'!B:B,B:B,'Input - target event report'!D:D,"Private Investment"))</f>
        <v/>
      </c>
      <c r="I39" s="30">
        <f>COUNTIFS('Input - target event report'!B:B,B39,'Input - target event report'!D:D, "Private Investment")</f>
        <v/>
      </c>
      <c r="J39">
        <f>INDEX('Input - companies list'!$1:$10000,MATCH(B39,'Input - companies list'!B:B,0),MATCH("Flow",'Input - companies list'!$1:$1,0 ))</f>
        <v/>
      </c>
      <c r="K39">
        <f>INDEX('Input - companies list'!$1:$10000,MATCH(B39,'Input - companies list'!B:B,0),MATCH("Inter-Cluster Connectivity",'Input - companies list'!$1:$1,0 ))</f>
        <v/>
      </c>
      <c r="L39" s="11">
        <f>IFERROR(PERCENTRANK(F:F,F39),0)</f>
        <v/>
      </c>
      <c r="M39" s="11">
        <f>IFERROR(1 - PERCENTRANK(G:G,G39),0)</f>
        <v/>
      </c>
      <c r="N39" s="11">
        <f>IFERROR(1 - PERCENTRANK(H:H,H39),0)</f>
        <v/>
      </c>
      <c r="O39" s="11">
        <f>IFERROR(PERCENTRANK(I:I,I39),0)</f>
        <v/>
      </c>
      <c r="P39" s="11">
        <f>IFERROR(1 - PERCENTRANK(J:J,J39),0)</f>
        <v/>
      </c>
      <c r="Q39" s="11">
        <f>IFERROR(PERCENTRANK(K:K,K39),0)</f>
        <v/>
      </c>
      <c r="R39" s="11">
        <f>L39*weight1+M39*weight2+N39*weight3+O39*weight4+P39*weight5+Q39*weight6</f>
        <v/>
      </c>
    </row>
    <row r="40" spans="1:18">
      <c r="A40" s="14">
        <f>RANK(R40,R:R)</f>
        <v/>
      </c>
      <c r="B40" t="s">
        <v>618</v>
      </c>
      <c r="C40">
        <f>VLOOKUP(B40,'Input - companies list'!B:L,2,FALSE)</f>
        <v/>
      </c>
      <c r="D40">
        <f>VLOOKUP(B40,'Input - companies list'!B:L,11,FALSE)</f>
        <v/>
      </c>
      <c r="E40">
        <f>VLOOKUP(B40,'Input - companies list'!B:E,4,FALSE)</f>
        <v/>
      </c>
      <c r="F40" s="1">
        <f>SUMIFS('Input - target event report'!H:H,'Input - target event report'!B:B,B40,'Input - target event report'!D:D, "Private Investment")</f>
        <v/>
      </c>
      <c r="G40" s="30">
        <f>IF(I40&lt;2, "N/A", (MAXIFS('Input - target event report'!E:E,'Input - target event report'!B:B,B:B,'Input - target event report'!D:D,"Private Investment")-MINIFS('Input - target event report'!E:E,'Input - target event report'!B:B,B:B,'Input - target event report'!D:D,"Private Investment"))/(I40-1))</f>
        <v/>
      </c>
      <c r="H40" s="30">
        <f>IF(MAXIFS('Input - target event report'!E:E,'Input - target event report'!B:B,B:B,'Input - target event report'!D:D,"Private Investment") = 0, "N/A", TODAY() - MAXIFS('Input - target event report'!E:E,'Input - target event report'!B:B,B:B,'Input - target event report'!D:D,"Private Investment"))</f>
        <v/>
      </c>
      <c r="I40" s="30">
        <f>COUNTIFS('Input - target event report'!B:B,B40,'Input - target event report'!D:D, "Private Investment")</f>
        <v/>
      </c>
      <c r="J40">
        <f>INDEX('Input - companies list'!$1:$10000,MATCH(B40,'Input - companies list'!B:B,0),MATCH("Flow",'Input - companies list'!$1:$1,0 ))</f>
        <v/>
      </c>
      <c r="K40">
        <f>INDEX('Input - companies list'!$1:$10000,MATCH(B40,'Input - companies list'!B:B,0),MATCH("Inter-Cluster Connectivity",'Input - companies list'!$1:$1,0 ))</f>
        <v/>
      </c>
      <c r="L40" s="11">
        <f>IFERROR(PERCENTRANK(F:F,F40),0)</f>
        <v/>
      </c>
      <c r="M40" s="11">
        <f>IFERROR(1 - PERCENTRANK(G:G,G40),0)</f>
        <v/>
      </c>
      <c r="N40" s="11">
        <f>IFERROR(1 - PERCENTRANK(H:H,H40),0)</f>
        <v/>
      </c>
      <c r="O40" s="11">
        <f>IFERROR(PERCENTRANK(I:I,I40),0)</f>
        <v/>
      </c>
      <c r="P40" s="11">
        <f>IFERROR(1 - PERCENTRANK(J:J,J40),0)</f>
        <v/>
      </c>
      <c r="Q40" s="11">
        <f>IFERROR(PERCENTRANK(K:K,K40),0)</f>
        <v/>
      </c>
      <c r="R40" s="11">
        <f>L40*weight1+M40*weight2+N40*weight3+O40*weight4+P40*weight5+Q40*weight6</f>
        <v/>
      </c>
    </row>
    <row r="41" spans="1:18">
      <c r="A41" s="14">
        <f>RANK(R41,R:R)</f>
        <v/>
      </c>
      <c r="B41" t="s">
        <v>632</v>
      </c>
      <c r="C41">
        <f>VLOOKUP(B41,'Input - companies list'!B:L,2,FALSE)</f>
        <v/>
      </c>
      <c r="D41">
        <f>VLOOKUP(B41,'Input - companies list'!B:L,11,FALSE)</f>
        <v/>
      </c>
      <c r="E41">
        <f>VLOOKUP(B41,'Input - companies list'!B:E,4,FALSE)</f>
        <v/>
      </c>
      <c r="F41" s="1">
        <f>SUMIFS('Input - target event report'!H:H,'Input - target event report'!B:B,B41,'Input - target event report'!D:D, "Private Investment")</f>
        <v/>
      </c>
      <c r="G41" s="30">
        <f>IF(I41&lt;2, "N/A", (MAXIFS('Input - target event report'!E:E,'Input - target event report'!B:B,B:B,'Input - target event report'!D:D,"Private Investment")-MINIFS('Input - target event report'!E:E,'Input - target event report'!B:B,B:B,'Input - target event report'!D:D,"Private Investment"))/(I41-1))</f>
        <v/>
      </c>
      <c r="H41" s="30">
        <f>IF(MAXIFS('Input - target event report'!E:E,'Input - target event report'!B:B,B:B,'Input - target event report'!D:D,"Private Investment") = 0, "N/A", TODAY() - MAXIFS('Input - target event report'!E:E,'Input - target event report'!B:B,B:B,'Input - target event report'!D:D,"Private Investment"))</f>
        <v/>
      </c>
      <c r="I41" s="30">
        <f>COUNTIFS('Input - target event report'!B:B,B41,'Input - target event report'!D:D, "Private Investment")</f>
        <v/>
      </c>
      <c r="J41">
        <f>INDEX('Input - companies list'!$1:$10000,MATCH(B41,'Input - companies list'!B:B,0),MATCH("Flow",'Input - companies list'!$1:$1,0 ))</f>
        <v/>
      </c>
      <c r="K41">
        <f>INDEX('Input - companies list'!$1:$10000,MATCH(B41,'Input - companies list'!B:B,0),MATCH("Inter-Cluster Connectivity",'Input - companies list'!$1:$1,0 ))</f>
        <v/>
      </c>
      <c r="L41" s="11">
        <f>IFERROR(PERCENTRANK(F:F,F41),0)</f>
        <v/>
      </c>
      <c r="M41" s="11">
        <f>IFERROR(1 - PERCENTRANK(G:G,G41),0)</f>
        <v/>
      </c>
      <c r="N41" s="11">
        <f>IFERROR(1 - PERCENTRANK(H:H,H41),0)</f>
        <v/>
      </c>
      <c r="O41" s="11">
        <f>IFERROR(PERCENTRANK(I:I,I41),0)</f>
        <v/>
      </c>
      <c r="P41" s="11">
        <f>IFERROR(1 - PERCENTRANK(J:J,J41),0)</f>
        <v/>
      </c>
      <c r="Q41" s="11">
        <f>IFERROR(PERCENTRANK(K:K,K41),0)</f>
        <v/>
      </c>
      <c r="R41" s="11">
        <f>L41*weight1+M41*weight2+N41*weight3+O41*weight4+P41*weight5+Q41*weight6</f>
        <v/>
      </c>
    </row>
    <row r="42" spans="1:18">
      <c r="A42" s="14">
        <f>RANK(R42,R:R)</f>
        <v/>
      </c>
      <c r="B42" t="s">
        <v>643</v>
      </c>
      <c r="C42">
        <f>VLOOKUP(B42,'Input - companies list'!B:L,2,FALSE)</f>
        <v/>
      </c>
      <c r="D42">
        <f>VLOOKUP(B42,'Input - companies list'!B:L,11,FALSE)</f>
        <v/>
      </c>
      <c r="E42">
        <f>VLOOKUP(B42,'Input - companies list'!B:E,4,FALSE)</f>
        <v/>
      </c>
      <c r="F42" s="1">
        <f>SUMIFS('Input - target event report'!H:H,'Input - target event report'!B:B,B42,'Input - target event report'!D:D, "Private Investment")</f>
        <v/>
      </c>
      <c r="G42" s="30">
        <f>IF(I42&lt;2, "N/A", (MAXIFS('Input - target event report'!E:E,'Input - target event report'!B:B,B:B,'Input - target event report'!D:D,"Private Investment")-MINIFS('Input - target event report'!E:E,'Input - target event report'!B:B,B:B,'Input - target event report'!D:D,"Private Investment"))/(I42-1))</f>
        <v/>
      </c>
      <c r="H42" s="30">
        <f>IF(MAXIFS('Input - target event report'!E:E,'Input - target event report'!B:B,B:B,'Input - target event report'!D:D,"Private Investment") = 0, "N/A", TODAY() - MAXIFS('Input - target event report'!E:E,'Input - target event report'!B:B,B:B,'Input - target event report'!D:D,"Private Investment"))</f>
        <v/>
      </c>
      <c r="I42" s="30">
        <f>COUNTIFS('Input - target event report'!B:B,B42,'Input - target event report'!D:D, "Private Investment")</f>
        <v/>
      </c>
      <c r="J42">
        <f>INDEX('Input - companies list'!$1:$10000,MATCH(B42,'Input - companies list'!B:B,0),MATCH("Flow",'Input - companies list'!$1:$1,0 ))</f>
        <v/>
      </c>
      <c r="K42">
        <f>INDEX('Input - companies list'!$1:$10000,MATCH(B42,'Input - companies list'!B:B,0),MATCH("Inter-Cluster Connectivity",'Input - companies list'!$1:$1,0 ))</f>
        <v/>
      </c>
      <c r="L42" s="11">
        <f>IFERROR(PERCENTRANK(F:F,F42),0)</f>
        <v/>
      </c>
      <c r="M42" s="11">
        <f>IFERROR(1 - PERCENTRANK(G:G,G42),0)</f>
        <v/>
      </c>
      <c r="N42" s="11">
        <f>IFERROR(1 - PERCENTRANK(H:H,H42),0)</f>
        <v/>
      </c>
      <c r="O42" s="11">
        <f>IFERROR(PERCENTRANK(I:I,I42),0)</f>
        <v/>
      </c>
      <c r="P42" s="11">
        <f>IFERROR(1 - PERCENTRANK(J:J,J42),0)</f>
        <v/>
      </c>
      <c r="Q42" s="11">
        <f>IFERROR(PERCENTRANK(K:K,K42),0)</f>
        <v/>
      </c>
      <c r="R42" s="11">
        <f>L42*weight1+M42*weight2+N42*weight3+O42*weight4+P42*weight5+Q42*weight6</f>
        <v/>
      </c>
    </row>
    <row r="43" spans="1:18">
      <c r="A43" s="14">
        <f>RANK(R43,R:R)</f>
        <v/>
      </c>
      <c r="B43" t="s">
        <v>656</v>
      </c>
      <c r="C43">
        <f>VLOOKUP(B43,'Input - companies list'!B:L,2,FALSE)</f>
        <v/>
      </c>
      <c r="D43">
        <f>VLOOKUP(B43,'Input - companies list'!B:L,11,FALSE)</f>
        <v/>
      </c>
      <c r="E43">
        <f>VLOOKUP(B43,'Input - companies list'!B:E,4,FALSE)</f>
        <v/>
      </c>
      <c r="F43" s="1">
        <f>SUMIFS('Input - target event report'!H:H,'Input - target event report'!B:B,B43,'Input - target event report'!D:D, "Private Investment")</f>
        <v/>
      </c>
      <c r="G43" s="30">
        <f>IF(I43&lt;2, "N/A", (MAXIFS('Input - target event report'!E:E,'Input - target event report'!B:B,B:B,'Input - target event report'!D:D,"Private Investment")-MINIFS('Input - target event report'!E:E,'Input - target event report'!B:B,B:B,'Input - target event report'!D:D,"Private Investment"))/(I43-1))</f>
        <v/>
      </c>
      <c r="H43" s="30">
        <f>IF(MAXIFS('Input - target event report'!E:E,'Input - target event report'!B:B,B:B,'Input - target event report'!D:D,"Private Investment") = 0, "N/A", TODAY() - MAXIFS('Input - target event report'!E:E,'Input - target event report'!B:B,B:B,'Input - target event report'!D:D,"Private Investment"))</f>
        <v/>
      </c>
      <c r="I43" s="30">
        <f>COUNTIFS('Input - target event report'!B:B,B43,'Input - target event report'!D:D, "Private Investment")</f>
        <v/>
      </c>
      <c r="J43">
        <f>INDEX('Input - companies list'!$1:$10000,MATCH(B43,'Input - companies list'!B:B,0),MATCH("Flow",'Input - companies list'!$1:$1,0 ))</f>
        <v/>
      </c>
      <c r="K43">
        <f>INDEX('Input - companies list'!$1:$10000,MATCH(B43,'Input - companies list'!B:B,0),MATCH("Inter-Cluster Connectivity",'Input - companies list'!$1:$1,0 ))</f>
        <v/>
      </c>
      <c r="L43" s="11">
        <f>IFERROR(PERCENTRANK(F:F,F43),0)</f>
        <v/>
      </c>
      <c r="M43" s="11">
        <f>IFERROR(1 - PERCENTRANK(G:G,G43),0)</f>
        <v/>
      </c>
      <c r="N43" s="11">
        <f>IFERROR(1 - PERCENTRANK(H:H,H43),0)</f>
        <v/>
      </c>
      <c r="O43" s="11">
        <f>IFERROR(PERCENTRANK(I:I,I43),0)</f>
        <v/>
      </c>
      <c r="P43" s="11">
        <f>IFERROR(1 - PERCENTRANK(J:J,J43),0)</f>
        <v/>
      </c>
      <c r="Q43" s="11">
        <f>IFERROR(PERCENTRANK(K:K,K43),0)</f>
        <v/>
      </c>
      <c r="R43" s="11">
        <f>L43*weight1+M43*weight2+N43*weight3+O43*weight4+P43*weight5+Q43*weight6</f>
        <v/>
      </c>
    </row>
    <row r="44" spans="1:18">
      <c r="A44" s="14">
        <f>RANK(R44,R:R)</f>
        <v/>
      </c>
      <c r="B44" t="s">
        <v>668</v>
      </c>
      <c r="C44">
        <f>VLOOKUP(B44,'Input - companies list'!B:L,2,FALSE)</f>
        <v/>
      </c>
      <c r="D44">
        <f>VLOOKUP(B44,'Input - companies list'!B:L,11,FALSE)</f>
        <v/>
      </c>
      <c r="E44">
        <f>VLOOKUP(B44,'Input - companies list'!B:E,4,FALSE)</f>
        <v/>
      </c>
      <c r="F44" s="1">
        <f>SUMIFS('Input - target event report'!H:H,'Input - target event report'!B:B,B44,'Input - target event report'!D:D, "Private Investment")</f>
        <v/>
      </c>
      <c r="G44" s="30">
        <f>IF(I44&lt;2, "N/A", (MAXIFS('Input - target event report'!E:E,'Input - target event report'!B:B,B:B,'Input - target event report'!D:D,"Private Investment")-MINIFS('Input - target event report'!E:E,'Input - target event report'!B:B,B:B,'Input - target event report'!D:D,"Private Investment"))/(I44-1))</f>
        <v/>
      </c>
      <c r="H44" s="30">
        <f>IF(MAXIFS('Input - target event report'!E:E,'Input - target event report'!B:B,B:B,'Input - target event report'!D:D,"Private Investment") = 0, "N/A", TODAY() - MAXIFS('Input - target event report'!E:E,'Input - target event report'!B:B,B:B,'Input - target event report'!D:D,"Private Investment"))</f>
        <v/>
      </c>
      <c r="I44" s="30">
        <f>COUNTIFS('Input - target event report'!B:B,B44,'Input - target event report'!D:D, "Private Investment")</f>
        <v/>
      </c>
      <c r="J44">
        <f>INDEX('Input - companies list'!$1:$10000,MATCH(B44,'Input - companies list'!B:B,0),MATCH("Flow",'Input - companies list'!$1:$1,0 ))</f>
        <v/>
      </c>
      <c r="K44">
        <f>INDEX('Input - companies list'!$1:$10000,MATCH(B44,'Input - companies list'!B:B,0),MATCH("Inter-Cluster Connectivity",'Input - companies list'!$1:$1,0 ))</f>
        <v/>
      </c>
      <c r="L44" s="11">
        <f>IFERROR(PERCENTRANK(F:F,F44),0)</f>
        <v/>
      </c>
      <c r="M44" s="11">
        <f>IFERROR(1 - PERCENTRANK(G:G,G44),0)</f>
        <v/>
      </c>
      <c r="N44" s="11">
        <f>IFERROR(1 - PERCENTRANK(H:H,H44),0)</f>
        <v/>
      </c>
      <c r="O44" s="11">
        <f>IFERROR(PERCENTRANK(I:I,I44),0)</f>
        <v/>
      </c>
      <c r="P44" s="11">
        <f>IFERROR(1 - PERCENTRANK(J:J,J44),0)</f>
        <v/>
      </c>
      <c r="Q44" s="11">
        <f>IFERROR(PERCENTRANK(K:K,K44),0)</f>
        <v/>
      </c>
      <c r="R44" s="11">
        <f>L44*weight1+M44*weight2+N44*weight3+O44*weight4+P44*weight5+Q44*weight6</f>
        <v/>
      </c>
    </row>
    <row r="45" spans="1:18">
      <c r="A45" s="14">
        <f>RANK(R45,R:R)</f>
        <v/>
      </c>
      <c r="B45" t="s">
        <v>679</v>
      </c>
      <c r="C45">
        <f>VLOOKUP(B45,'Input - companies list'!B:L,2,FALSE)</f>
        <v/>
      </c>
      <c r="D45">
        <f>VLOOKUP(B45,'Input - companies list'!B:L,11,FALSE)</f>
        <v/>
      </c>
      <c r="E45">
        <f>VLOOKUP(B45,'Input - companies list'!B:E,4,FALSE)</f>
        <v/>
      </c>
      <c r="F45" s="1">
        <f>SUMIFS('Input - target event report'!H:H,'Input - target event report'!B:B,B45,'Input - target event report'!D:D, "Private Investment")</f>
        <v/>
      </c>
      <c r="G45" s="30">
        <f>IF(I45&lt;2, "N/A", (MAXIFS('Input - target event report'!E:E,'Input - target event report'!B:B,B:B,'Input - target event report'!D:D,"Private Investment")-MINIFS('Input - target event report'!E:E,'Input - target event report'!B:B,B:B,'Input - target event report'!D:D,"Private Investment"))/(I45-1))</f>
        <v/>
      </c>
      <c r="H45" s="30">
        <f>IF(MAXIFS('Input - target event report'!E:E,'Input - target event report'!B:B,B:B,'Input - target event report'!D:D,"Private Investment") = 0, "N/A", TODAY() - MAXIFS('Input - target event report'!E:E,'Input - target event report'!B:B,B:B,'Input - target event report'!D:D,"Private Investment"))</f>
        <v/>
      </c>
      <c r="I45" s="30">
        <f>COUNTIFS('Input - target event report'!B:B,B45,'Input - target event report'!D:D, "Private Investment")</f>
        <v/>
      </c>
      <c r="J45">
        <f>INDEX('Input - companies list'!$1:$10000,MATCH(B45,'Input - companies list'!B:B,0),MATCH("Flow",'Input - companies list'!$1:$1,0 ))</f>
        <v/>
      </c>
      <c r="K45">
        <f>INDEX('Input - companies list'!$1:$10000,MATCH(B45,'Input - companies list'!B:B,0),MATCH("Inter-Cluster Connectivity",'Input - companies list'!$1:$1,0 ))</f>
        <v/>
      </c>
      <c r="L45" s="11">
        <f>IFERROR(PERCENTRANK(F:F,F45),0)</f>
        <v/>
      </c>
      <c r="M45" s="11">
        <f>IFERROR(1 - PERCENTRANK(G:G,G45),0)</f>
        <v/>
      </c>
      <c r="N45" s="11">
        <f>IFERROR(1 - PERCENTRANK(H:H,H45),0)</f>
        <v/>
      </c>
      <c r="O45" s="11">
        <f>IFERROR(PERCENTRANK(I:I,I45),0)</f>
        <v/>
      </c>
      <c r="P45" s="11">
        <f>IFERROR(1 - PERCENTRANK(J:J,J45),0)</f>
        <v/>
      </c>
      <c r="Q45" s="11">
        <f>IFERROR(PERCENTRANK(K:K,K45),0)</f>
        <v/>
      </c>
      <c r="R45" s="11">
        <f>L45*weight1+M45*weight2+N45*weight3+O45*weight4+P45*weight5+Q45*weight6</f>
        <v/>
      </c>
    </row>
    <row r="46" spans="1:18">
      <c r="A46" s="14">
        <f>RANK(R46,R:R)</f>
        <v/>
      </c>
      <c r="B46" t="s">
        <v>693</v>
      </c>
      <c r="C46">
        <f>VLOOKUP(B46,'Input - companies list'!B:L,2,FALSE)</f>
        <v/>
      </c>
      <c r="D46">
        <f>VLOOKUP(B46,'Input - companies list'!B:L,11,FALSE)</f>
        <v/>
      </c>
      <c r="E46">
        <f>VLOOKUP(B46,'Input - companies list'!B:E,4,FALSE)</f>
        <v/>
      </c>
      <c r="F46" s="1">
        <f>SUMIFS('Input - target event report'!H:H,'Input - target event report'!B:B,B46,'Input - target event report'!D:D, "Private Investment")</f>
        <v/>
      </c>
      <c r="G46" s="30">
        <f>IF(I46&lt;2, "N/A", (MAXIFS('Input - target event report'!E:E,'Input - target event report'!B:B,B:B,'Input - target event report'!D:D,"Private Investment")-MINIFS('Input - target event report'!E:E,'Input - target event report'!B:B,B:B,'Input - target event report'!D:D,"Private Investment"))/(I46-1))</f>
        <v/>
      </c>
      <c r="H46" s="30">
        <f>IF(MAXIFS('Input - target event report'!E:E,'Input - target event report'!B:B,B:B,'Input - target event report'!D:D,"Private Investment") = 0, "N/A", TODAY() - MAXIFS('Input - target event report'!E:E,'Input - target event report'!B:B,B:B,'Input - target event report'!D:D,"Private Investment"))</f>
        <v/>
      </c>
      <c r="I46" s="30">
        <f>COUNTIFS('Input - target event report'!B:B,B46,'Input - target event report'!D:D, "Private Investment")</f>
        <v/>
      </c>
      <c r="J46">
        <f>INDEX('Input - companies list'!$1:$10000,MATCH(B46,'Input - companies list'!B:B,0),MATCH("Flow",'Input - companies list'!$1:$1,0 ))</f>
        <v/>
      </c>
      <c r="K46">
        <f>INDEX('Input - companies list'!$1:$10000,MATCH(B46,'Input - companies list'!B:B,0),MATCH("Inter-Cluster Connectivity",'Input - companies list'!$1:$1,0 ))</f>
        <v/>
      </c>
      <c r="L46" s="11">
        <f>IFERROR(PERCENTRANK(F:F,F46),0)</f>
        <v/>
      </c>
      <c r="M46" s="11">
        <f>IFERROR(1 - PERCENTRANK(G:G,G46),0)</f>
        <v/>
      </c>
      <c r="N46" s="11">
        <f>IFERROR(1 - PERCENTRANK(H:H,H46),0)</f>
        <v/>
      </c>
      <c r="O46" s="11">
        <f>IFERROR(PERCENTRANK(I:I,I46),0)</f>
        <v/>
      </c>
      <c r="P46" s="11">
        <f>IFERROR(1 - PERCENTRANK(J:J,J46),0)</f>
        <v/>
      </c>
      <c r="Q46" s="11">
        <f>IFERROR(PERCENTRANK(K:K,K46),0)</f>
        <v/>
      </c>
      <c r="R46" s="11">
        <f>L46*weight1+M46*weight2+N46*weight3+O46*weight4+P46*weight5+Q46*weight6</f>
        <v/>
      </c>
    </row>
    <row r="47" spans="1:18">
      <c r="A47" s="14">
        <f>RANK(R47,R:R)</f>
        <v/>
      </c>
      <c r="B47" t="s">
        <v>708</v>
      </c>
      <c r="C47">
        <f>VLOOKUP(B47,'Input - companies list'!B:L,2,FALSE)</f>
        <v/>
      </c>
      <c r="D47">
        <f>VLOOKUP(B47,'Input - companies list'!B:L,11,FALSE)</f>
        <v/>
      </c>
      <c r="E47">
        <f>VLOOKUP(B47,'Input - companies list'!B:E,4,FALSE)</f>
        <v/>
      </c>
      <c r="F47" s="1">
        <f>SUMIFS('Input - target event report'!H:H,'Input - target event report'!B:B,B47,'Input - target event report'!D:D, "Private Investment")</f>
        <v/>
      </c>
      <c r="G47" s="30">
        <f>IF(I47&lt;2, "N/A", (MAXIFS('Input - target event report'!E:E,'Input - target event report'!B:B,B:B,'Input - target event report'!D:D,"Private Investment")-MINIFS('Input - target event report'!E:E,'Input - target event report'!B:B,B:B,'Input - target event report'!D:D,"Private Investment"))/(I47-1))</f>
        <v/>
      </c>
      <c r="H47" s="30">
        <f>IF(MAXIFS('Input - target event report'!E:E,'Input - target event report'!B:B,B:B,'Input - target event report'!D:D,"Private Investment") = 0, "N/A", TODAY() - MAXIFS('Input - target event report'!E:E,'Input - target event report'!B:B,B:B,'Input - target event report'!D:D,"Private Investment"))</f>
        <v/>
      </c>
      <c r="I47" s="30">
        <f>COUNTIFS('Input - target event report'!B:B,B47,'Input - target event report'!D:D, "Private Investment")</f>
        <v/>
      </c>
      <c r="J47">
        <f>INDEX('Input - companies list'!$1:$10000,MATCH(B47,'Input - companies list'!B:B,0),MATCH("Flow",'Input - companies list'!$1:$1,0 ))</f>
        <v/>
      </c>
      <c r="K47">
        <f>INDEX('Input - companies list'!$1:$10000,MATCH(B47,'Input - companies list'!B:B,0),MATCH("Inter-Cluster Connectivity",'Input - companies list'!$1:$1,0 ))</f>
        <v/>
      </c>
      <c r="L47" s="11">
        <f>IFERROR(PERCENTRANK(F:F,F47),0)</f>
        <v/>
      </c>
      <c r="M47" s="11">
        <f>IFERROR(1 - PERCENTRANK(G:G,G47),0)</f>
        <v/>
      </c>
      <c r="N47" s="11">
        <f>IFERROR(1 - PERCENTRANK(H:H,H47),0)</f>
        <v/>
      </c>
      <c r="O47" s="11">
        <f>IFERROR(PERCENTRANK(I:I,I47),0)</f>
        <v/>
      </c>
      <c r="P47" s="11">
        <f>IFERROR(1 - PERCENTRANK(J:J,J47),0)</f>
        <v/>
      </c>
      <c r="Q47" s="11">
        <f>IFERROR(PERCENTRANK(K:K,K47),0)</f>
        <v/>
      </c>
      <c r="R47" s="11">
        <f>L47*weight1+M47*weight2+N47*weight3+O47*weight4+P47*weight5+Q47*weight6</f>
        <v/>
      </c>
    </row>
    <row r="48" spans="1:18">
      <c r="A48" s="14">
        <f>RANK(R48,R:R)</f>
        <v/>
      </c>
      <c r="B48" t="s">
        <v>722</v>
      </c>
      <c r="C48">
        <f>VLOOKUP(B48,'Input - companies list'!B:L,2,FALSE)</f>
        <v/>
      </c>
      <c r="D48">
        <f>VLOOKUP(B48,'Input - companies list'!B:L,11,FALSE)</f>
        <v/>
      </c>
      <c r="E48">
        <f>VLOOKUP(B48,'Input - companies list'!B:E,4,FALSE)</f>
        <v/>
      </c>
      <c r="F48" s="1">
        <f>SUMIFS('Input - target event report'!H:H,'Input - target event report'!B:B,B48,'Input - target event report'!D:D, "Private Investment")</f>
        <v/>
      </c>
      <c r="G48" s="30">
        <f>IF(I48&lt;2, "N/A", (MAXIFS('Input - target event report'!E:E,'Input - target event report'!B:B,B:B,'Input - target event report'!D:D,"Private Investment")-MINIFS('Input - target event report'!E:E,'Input - target event report'!B:B,B:B,'Input - target event report'!D:D,"Private Investment"))/(I48-1))</f>
        <v/>
      </c>
      <c r="H48" s="30">
        <f>IF(MAXIFS('Input - target event report'!E:E,'Input - target event report'!B:B,B:B,'Input - target event report'!D:D,"Private Investment") = 0, "N/A", TODAY() - MAXIFS('Input - target event report'!E:E,'Input - target event report'!B:B,B:B,'Input - target event report'!D:D,"Private Investment"))</f>
        <v/>
      </c>
      <c r="I48" s="30">
        <f>COUNTIFS('Input - target event report'!B:B,B48,'Input - target event report'!D:D, "Private Investment")</f>
        <v/>
      </c>
      <c r="J48">
        <f>INDEX('Input - companies list'!$1:$10000,MATCH(B48,'Input - companies list'!B:B,0),MATCH("Flow",'Input - companies list'!$1:$1,0 ))</f>
        <v/>
      </c>
      <c r="K48">
        <f>INDEX('Input - companies list'!$1:$10000,MATCH(B48,'Input - companies list'!B:B,0),MATCH("Inter-Cluster Connectivity",'Input - companies list'!$1:$1,0 ))</f>
        <v/>
      </c>
      <c r="L48" s="11">
        <f>IFERROR(PERCENTRANK(F:F,F48),0)</f>
        <v/>
      </c>
      <c r="M48" s="11">
        <f>IFERROR(1 - PERCENTRANK(G:G,G48),0)</f>
        <v/>
      </c>
      <c r="N48" s="11">
        <f>IFERROR(1 - PERCENTRANK(H:H,H48),0)</f>
        <v/>
      </c>
      <c r="O48" s="11">
        <f>IFERROR(PERCENTRANK(I:I,I48),0)</f>
        <v/>
      </c>
      <c r="P48" s="11">
        <f>IFERROR(1 - PERCENTRANK(J:J,J48),0)</f>
        <v/>
      </c>
      <c r="Q48" s="11">
        <f>IFERROR(PERCENTRANK(K:K,K48),0)</f>
        <v/>
      </c>
      <c r="R48" s="11">
        <f>L48*weight1+M48*weight2+N48*weight3+O48*weight4+P48*weight5+Q48*weight6</f>
        <v/>
      </c>
    </row>
    <row r="49" spans="1:18">
      <c r="A49" s="14">
        <f>RANK(R49,R:R)</f>
        <v/>
      </c>
      <c r="B49" t="s">
        <v>734</v>
      </c>
      <c r="C49">
        <f>VLOOKUP(B49,'Input - companies list'!B:L,2,FALSE)</f>
        <v/>
      </c>
      <c r="D49">
        <f>VLOOKUP(B49,'Input - companies list'!B:L,11,FALSE)</f>
        <v/>
      </c>
      <c r="E49">
        <f>VLOOKUP(B49,'Input - companies list'!B:E,4,FALSE)</f>
        <v/>
      </c>
      <c r="F49" s="1">
        <f>SUMIFS('Input - target event report'!H:H,'Input - target event report'!B:B,B49,'Input - target event report'!D:D, "Private Investment")</f>
        <v/>
      </c>
      <c r="G49" s="30">
        <f>IF(I49&lt;2, "N/A", (MAXIFS('Input - target event report'!E:E,'Input - target event report'!B:B,B:B,'Input - target event report'!D:D,"Private Investment")-MINIFS('Input - target event report'!E:E,'Input - target event report'!B:B,B:B,'Input - target event report'!D:D,"Private Investment"))/(I49-1))</f>
        <v/>
      </c>
      <c r="H49" s="30">
        <f>IF(MAXIFS('Input - target event report'!E:E,'Input - target event report'!B:B,B:B,'Input - target event report'!D:D,"Private Investment") = 0, "N/A", TODAY() - MAXIFS('Input - target event report'!E:E,'Input - target event report'!B:B,B:B,'Input - target event report'!D:D,"Private Investment"))</f>
        <v/>
      </c>
      <c r="I49" s="30">
        <f>COUNTIFS('Input - target event report'!B:B,B49,'Input - target event report'!D:D, "Private Investment")</f>
        <v/>
      </c>
      <c r="J49">
        <f>INDEX('Input - companies list'!$1:$10000,MATCH(B49,'Input - companies list'!B:B,0),MATCH("Flow",'Input - companies list'!$1:$1,0 ))</f>
        <v/>
      </c>
      <c r="K49">
        <f>INDEX('Input - companies list'!$1:$10000,MATCH(B49,'Input - companies list'!B:B,0),MATCH("Inter-Cluster Connectivity",'Input - companies list'!$1:$1,0 ))</f>
        <v/>
      </c>
      <c r="L49" s="11">
        <f>IFERROR(PERCENTRANK(F:F,F49),0)</f>
        <v/>
      </c>
      <c r="M49" s="11">
        <f>IFERROR(1 - PERCENTRANK(G:G,G49),0)</f>
        <v/>
      </c>
      <c r="N49" s="11">
        <f>IFERROR(1 - PERCENTRANK(H:H,H49),0)</f>
        <v/>
      </c>
      <c r="O49" s="11">
        <f>IFERROR(PERCENTRANK(I:I,I49),0)</f>
        <v/>
      </c>
      <c r="P49" s="11">
        <f>IFERROR(1 - PERCENTRANK(J:J,J49),0)</f>
        <v/>
      </c>
      <c r="Q49" s="11">
        <f>IFERROR(PERCENTRANK(K:K,K49),0)</f>
        <v/>
      </c>
      <c r="R49" s="11">
        <f>L49*weight1+M49*weight2+N49*weight3+O49*weight4+P49*weight5+Q49*weight6</f>
        <v/>
      </c>
    </row>
    <row r="50" spans="1:18">
      <c r="A50" s="14">
        <f>RANK(R50,R:R)</f>
        <v/>
      </c>
      <c r="B50" t="s">
        <v>748</v>
      </c>
      <c r="C50">
        <f>VLOOKUP(B50,'Input - companies list'!B:L,2,FALSE)</f>
        <v/>
      </c>
      <c r="D50">
        <f>VLOOKUP(B50,'Input - companies list'!B:L,11,FALSE)</f>
        <v/>
      </c>
      <c r="E50">
        <f>VLOOKUP(B50,'Input - companies list'!B:E,4,FALSE)</f>
        <v/>
      </c>
      <c r="F50" s="1">
        <f>SUMIFS('Input - target event report'!H:H,'Input - target event report'!B:B,B50,'Input - target event report'!D:D, "Private Investment")</f>
        <v/>
      </c>
      <c r="G50" s="30">
        <f>IF(I50&lt;2, "N/A", (MAXIFS('Input - target event report'!E:E,'Input - target event report'!B:B,B:B,'Input - target event report'!D:D,"Private Investment")-MINIFS('Input - target event report'!E:E,'Input - target event report'!B:B,B:B,'Input - target event report'!D:D,"Private Investment"))/(I50-1))</f>
        <v/>
      </c>
      <c r="H50" s="30">
        <f>IF(MAXIFS('Input - target event report'!E:E,'Input - target event report'!B:B,B:B,'Input - target event report'!D:D,"Private Investment") = 0, "N/A", TODAY() - MAXIFS('Input - target event report'!E:E,'Input - target event report'!B:B,B:B,'Input - target event report'!D:D,"Private Investment"))</f>
        <v/>
      </c>
      <c r="I50" s="30">
        <f>COUNTIFS('Input - target event report'!B:B,B50,'Input - target event report'!D:D, "Private Investment")</f>
        <v/>
      </c>
      <c r="J50">
        <f>INDEX('Input - companies list'!$1:$10000,MATCH(B50,'Input - companies list'!B:B,0),MATCH("Flow",'Input - companies list'!$1:$1,0 ))</f>
        <v/>
      </c>
      <c r="K50">
        <f>INDEX('Input - companies list'!$1:$10000,MATCH(B50,'Input - companies list'!B:B,0),MATCH("Inter-Cluster Connectivity",'Input - companies list'!$1:$1,0 ))</f>
        <v/>
      </c>
      <c r="L50" s="11">
        <f>IFERROR(PERCENTRANK(F:F,F50),0)</f>
        <v/>
      </c>
      <c r="M50" s="11">
        <f>IFERROR(1 - PERCENTRANK(G:G,G50),0)</f>
        <v/>
      </c>
      <c r="N50" s="11">
        <f>IFERROR(1 - PERCENTRANK(H:H,H50),0)</f>
        <v/>
      </c>
      <c r="O50" s="11">
        <f>IFERROR(PERCENTRANK(I:I,I50),0)</f>
        <v/>
      </c>
      <c r="P50" s="11">
        <f>IFERROR(1 - PERCENTRANK(J:J,J50),0)</f>
        <v/>
      </c>
      <c r="Q50" s="11">
        <f>IFERROR(PERCENTRANK(K:K,K50),0)</f>
        <v/>
      </c>
      <c r="R50" s="11">
        <f>L50*weight1+M50*weight2+N50*weight3+O50*weight4+P50*weight5+Q50*weight6</f>
        <v/>
      </c>
    </row>
    <row r="51" spans="1:18">
      <c r="A51" s="14">
        <f>RANK(R51,R:R)</f>
        <v/>
      </c>
      <c r="B51" t="s">
        <v>763</v>
      </c>
      <c r="C51">
        <f>VLOOKUP(B51,'Input - companies list'!B:L,2,FALSE)</f>
        <v/>
      </c>
      <c r="D51">
        <f>VLOOKUP(B51,'Input - companies list'!B:L,11,FALSE)</f>
        <v/>
      </c>
      <c r="E51">
        <f>VLOOKUP(B51,'Input - companies list'!B:E,4,FALSE)</f>
        <v/>
      </c>
      <c r="F51" s="1">
        <f>SUMIFS('Input - target event report'!H:H,'Input - target event report'!B:B,B51,'Input - target event report'!D:D, "Private Investment")</f>
        <v/>
      </c>
      <c r="G51" s="30">
        <f>IF(I51&lt;2, "N/A", (MAXIFS('Input - target event report'!E:E,'Input - target event report'!B:B,B:B,'Input - target event report'!D:D,"Private Investment")-MINIFS('Input - target event report'!E:E,'Input - target event report'!B:B,B:B,'Input - target event report'!D:D,"Private Investment"))/(I51-1))</f>
        <v/>
      </c>
      <c r="H51" s="30">
        <f>IF(MAXIFS('Input - target event report'!E:E,'Input - target event report'!B:B,B:B,'Input - target event report'!D:D,"Private Investment") = 0, "N/A", TODAY() - MAXIFS('Input - target event report'!E:E,'Input - target event report'!B:B,B:B,'Input - target event report'!D:D,"Private Investment"))</f>
        <v/>
      </c>
      <c r="I51" s="30">
        <f>COUNTIFS('Input - target event report'!B:B,B51,'Input - target event report'!D:D, "Private Investment")</f>
        <v/>
      </c>
      <c r="J51">
        <f>INDEX('Input - companies list'!$1:$10000,MATCH(B51,'Input - companies list'!B:B,0),MATCH("Flow",'Input - companies list'!$1:$1,0 ))</f>
        <v/>
      </c>
      <c r="K51">
        <f>INDEX('Input - companies list'!$1:$10000,MATCH(B51,'Input - companies list'!B:B,0),MATCH("Inter-Cluster Connectivity",'Input - companies list'!$1:$1,0 ))</f>
        <v/>
      </c>
      <c r="L51" s="11">
        <f>IFERROR(PERCENTRANK(F:F,F51),0)</f>
        <v/>
      </c>
      <c r="M51" s="11">
        <f>IFERROR(1 - PERCENTRANK(G:G,G51),0)</f>
        <v/>
      </c>
      <c r="N51" s="11">
        <f>IFERROR(1 - PERCENTRANK(H:H,H51),0)</f>
        <v/>
      </c>
      <c r="O51" s="11">
        <f>IFERROR(PERCENTRANK(I:I,I51),0)</f>
        <v/>
      </c>
      <c r="P51" s="11">
        <f>IFERROR(1 - PERCENTRANK(J:J,J51),0)</f>
        <v/>
      </c>
      <c r="Q51" s="11">
        <f>IFERROR(PERCENTRANK(K:K,K51),0)</f>
        <v/>
      </c>
      <c r="R51" s="11">
        <f>L51*weight1+M51*weight2+N51*weight3+O51*weight4+P51*weight5+Q51*weight6</f>
        <v/>
      </c>
    </row>
    <row r="52" spans="1:18">
      <c r="A52" s="14">
        <f>RANK(R52,R:R)</f>
        <v/>
      </c>
      <c r="B52" t="s">
        <v>778</v>
      </c>
      <c r="C52">
        <f>VLOOKUP(B52,'Input - companies list'!B:L,2,FALSE)</f>
        <v/>
      </c>
      <c r="D52">
        <f>VLOOKUP(B52,'Input - companies list'!B:L,11,FALSE)</f>
        <v/>
      </c>
      <c r="E52">
        <f>VLOOKUP(B52,'Input - companies list'!B:E,4,FALSE)</f>
        <v/>
      </c>
      <c r="F52" s="1">
        <f>SUMIFS('Input - target event report'!H:H,'Input - target event report'!B:B,B52,'Input - target event report'!D:D, "Private Investment")</f>
        <v/>
      </c>
      <c r="G52" s="30">
        <f>IF(I52&lt;2, "N/A", (MAXIFS('Input - target event report'!E:E,'Input - target event report'!B:B,B:B,'Input - target event report'!D:D,"Private Investment")-MINIFS('Input - target event report'!E:E,'Input - target event report'!B:B,B:B,'Input - target event report'!D:D,"Private Investment"))/(I52-1))</f>
        <v/>
      </c>
      <c r="H52" s="30">
        <f>IF(MAXIFS('Input - target event report'!E:E,'Input - target event report'!B:B,B:B,'Input - target event report'!D:D,"Private Investment") = 0, "N/A", TODAY() - MAXIFS('Input - target event report'!E:E,'Input - target event report'!B:B,B:B,'Input - target event report'!D:D,"Private Investment"))</f>
        <v/>
      </c>
      <c r="I52" s="30">
        <f>COUNTIFS('Input - target event report'!B:B,B52,'Input - target event report'!D:D, "Private Investment")</f>
        <v/>
      </c>
      <c r="J52">
        <f>INDEX('Input - companies list'!$1:$10000,MATCH(B52,'Input - companies list'!B:B,0),MATCH("Flow",'Input - companies list'!$1:$1,0 ))</f>
        <v/>
      </c>
      <c r="K52">
        <f>INDEX('Input - companies list'!$1:$10000,MATCH(B52,'Input - companies list'!B:B,0),MATCH("Inter-Cluster Connectivity",'Input - companies list'!$1:$1,0 ))</f>
        <v/>
      </c>
      <c r="L52" s="11">
        <f>IFERROR(PERCENTRANK(F:F,F52),0)</f>
        <v/>
      </c>
      <c r="M52" s="11">
        <f>IFERROR(1 - PERCENTRANK(G:G,G52),0)</f>
        <v/>
      </c>
      <c r="N52" s="11">
        <f>IFERROR(1 - PERCENTRANK(H:H,H52),0)</f>
        <v/>
      </c>
      <c r="O52" s="11">
        <f>IFERROR(PERCENTRANK(I:I,I52),0)</f>
        <v/>
      </c>
      <c r="P52" s="11">
        <f>IFERROR(1 - PERCENTRANK(J:J,J52),0)</f>
        <v/>
      </c>
      <c r="Q52" s="11">
        <f>IFERROR(PERCENTRANK(K:K,K52),0)</f>
        <v/>
      </c>
      <c r="R52" s="11">
        <f>L52*weight1+M52*weight2+N52*weight3+O52*weight4+P52*weight5+Q52*weight6</f>
        <v/>
      </c>
    </row>
    <row r="53" spans="1:18">
      <c r="A53" s="14">
        <f>RANK(R53,R:R)</f>
        <v/>
      </c>
      <c r="B53" t="s">
        <v>790</v>
      </c>
      <c r="C53">
        <f>VLOOKUP(B53,'Input - companies list'!B:L,2,FALSE)</f>
        <v/>
      </c>
      <c r="D53">
        <f>VLOOKUP(B53,'Input - companies list'!B:L,11,FALSE)</f>
        <v/>
      </c>
      <c r="E53">
        <f>VLOOKUP(B53,'Input - companies list'!B:E,4,FALSE)</f>
        <v/>
      </c>
      <c r="F53" s="1">
        <f>SUMIFS('Input - target event report'!H:H,'Input - target event report'!B:B,B53,'Input - target event report'!D:D, "Private Investment")</f>
        <v/>
      </c>
      <c r="G53" s="30">
        <f>IF(I53&lt;2, "N/A", (MAXIFS('Input - target event report'!E:E,'Input - target event report'!B:B,B:B,'Input - target event report'!D:D,"Private Investment")-MINIFS('Input - target event report'!E:E,'Input - target event report'!B:B,B:B,'Input - target event report'!D:D,"Private Investment"))/(I53-1))</f>
        <v/>
      </c>
      <c r="H53" s="30">
        <f>IF(MAXIFS('Input - target event report'!E:E,'Input - target event report'!B:B,B:B,'Input - target event report'!D:D,"Private Investment") = 0, "N/A", TODAY() - MAXIFS('Input - target event report'!E:E,'Input - target event report'!B:B,B:B,'Input - target event report'!D:D,"Private Investment"))</f>
        <v/>
      </c>
      <c r="I53" s="30">
        <f>COUNTIFS('Input - target event report'!B:B,B53,'Input - target event report'!D:D, "Private Investment")</f>
        <v/>
      </c>
      <c r="J53">
        <f>INDEX('Input - companies list'!$1:$10000,MATCH(B53,'Input - companies list'!B:B,0),MATCH("Flow",'Input - companies list'!$1:$1,0 ))</f>
        <v/>
      </c>
      <c r="K53">
        <f>INDEX('Input - companies list'!$1:$10000,MATCH(B53,'Input - companies list'!B:B,0),MATCH("Inter-Cluster Connectivity",'Input - companies list'!$1:$1,0 ))</f>
        <v/>
      </c>
      <c r="L53" s="11">
        <f>IFERROR(PERCENTRANK(F:F,F53),0)</f>
        <v/>
      </c>
      <c r="M53" s="11">
        <f>IFERROR(1 - PERCENTRANK(G:G,G53),0)</f>
        <v/>
      </c>
      <c r="N53" s="11">
        <f>IFERROR(1 - PERCENTRANK(H:H,H53),0)</f>
        <v/>
      </c>
      <c r="O53" s="11">
        <f>IFERROR(PERCENTRANK(I:I,I53),0)</f>
        <v/>
      </c>
      <c r="P53" s="11">
        <f>IFERROR(1 - PERCENTRANK(J:J,J53),0)</f>
        <v/>
      </c>
      <c r="Q53" s="11">
        <f>IFERROR(PERCENTRANK(K:K,K53),0)</f>
        <v/>
      </c>
      <c r="R53" s="11">
        <f>L53*weight1+M53*weight2+N53*weight3+O53*weight4+P53*weight5+Q53*weight6</f>
        <v/>
      </c>
    </row>
    <row r="54" spans="1:18">
      <c r="A54" s="14">
        <f>RANK(R54,R:R)</f>
        <v/>
      </c>
      <c r="B54" t="s">
        <v>803</v>
      </c>
      <c r="C54">
        <f>VLOOKUP(B54,'Input - companies list'!B:L,2,FALSE)</f>
        <v/>
      </c>
      <c r="D54">
        <f>VLOOKUP(B54,'Input - companies list'!B:L,11,FALSE)</f>
        <v/>
      </c>
      <c r="E54">
        <f>VLOOKUP(B54,'Input - companies list'!B:E,4,FALSE)</f>
        <v/>
      </c>
      <c r="F54" s="1">
        <f>SUMIFS('Input - target event report'!H:H,'Input - target event report'!B:B,B54,'Input - target event report'!D:D, "Private Investment")</f>
        <v/>
      </c>
      <c r="G54" s="30">
        <f>IF(I54&lt;2, "N/A", (MAXIFS('Input - target event report'!E:E,'Input - target event report'!B:B,B:B,'Input - target event report'!D:D,"Private Investment")-MINIFS('Input - target event report'!E:E,'Input - target event report'!B:B,B:B,'Input - target event report'!D:D,"Private Investment"))/(I54-1))</f>
        <v/>
      </c>
      <c r="H54" s="30">
        <f>IF(MAXIFS('Input - target event report'!E:E,'Input - target event report'!B:B,B:B,'Input - target event report'!D:D,"Private Investment") = 0, "N/A", TODAY() - MAXIFS('Input - target event report'!E:E,'Input - target event report'!B:B,B:B,'Input - target event report'!D:D,"Private Investment"))</f>
        <v/>
      </c>
      <c r="I54" s="30">
        <f>COUNTIFS('Input - target event report'!B:B,B54,'Input - target event report'!D:D, "Private Investment")</f>
        <v/>
      </c>
      <c r="J54">
        <f>INDEX('Input - companies list'!$1:$10000,MATCH(B54,'Input - companies list'!B:B,0),MATCH("Flow",'Input - companies list'!$1:$1,0 ))</f>
        <v/>
      </c>
      <c r="K54">
        <f>INDEX('Input - companies list'!$1:$10000,MATCH(B54,'Input - companies list'!B:B,0),MATCH("Inter-Cluster Connectivity",'Input - companies list'!$1:$1,0 ))</f>
        <v/>
      </c>
      <c r="L54" s="11">
        <f>IFERROR(PERCENTRANK(F:F,F54),0)</f>
        <v/>
      </c>
      <c r="M54" s="11">
        <f>IFERROR(1 - PERCENTRANK(G:G,G54),0)</f>
        <v/>
      </c>
      <c r="N54" s="11">
        <f>IFERROR(1 - PERCENTRANK(H:H,H54),0)</f>
        <v/>
      </c>
      <c r="O54" s="11">
        <f>IFERROR(PERCENTRANK(I:I,I54),0)</f>
        <v/>
      </c>
      <c r="P54" s="11">
        <f>IFERROR(1 - PERCENTRANK(J:J,J54),0)</f>
        <v/>
      </c>
      <c r="Q54" s="11">
        <f>IFERROR(PERCENTRANK(K:K,K54),0)</f>
        <v/>
      </c>
      <c r="R54" s="11">
        <f>L54*weight1+M54*weight2+N54*weight3+O54*weight4+P54*weight5+Q54*weight6</f>
        <v/>
      </c>
    </row>
    <row r="55" spans="1:18">
      <c r="A55" s="14">
        <f>RANK(R55,R:R)</f>
        <v/>
      </c>
      <c r="B55" t="s">
        <v>817</v>
      </c>
      <c r="C55">
        <f>VLOOKUP(B55,'Input - companies list'!B:L,2,FALSE)</f>
        <v/>
      </c>
      <c r="D55">
        <f>VLOOKUP(B55,'Input - companies list'!B:L,11,FALSE)</f>
        <v/>
      </c>
      <c r="E55">
        <f>VLOOKUP(B55,'Input - companies list'!B:E,4,FALSE)</f>
        <v/>
      </c>
      <c r="F55" s="1">
        <f>SUMIFS('Input - target event report'!H:H,'Input - target event report'!B:B,B55,'Input - target event report'!D:D, "Private Investment")</f>
        <v/>
      </c>
      <c r="G55" s="30">
        <f>IF(I55&lt;2, "N/A", (MAXIFS('Input - target event report'!E:E,'Input - target event report'!B:B,B:B,'Input - target event report'!D:D,"Private Investment")-MINIFS('Input - target event report'!E:E,'Input - target event report'!B:B,B:B,'Input - target event report'!D:D,"Private Investment"))/(I55-1))</f>
        <v/>
      </c>
      <c r="H55" s="30">
        <f>IF(MAXIFS('Input - target event report'!E:E,'Input - target event report'!B:B,B:B,'Input - target event report'!D:D,"Private Investment") = 0, "N/A", TODAY() - MAXIFS('Input - target event report'!E:E,'Input - target event report'!B:B,B:B,'Input - target event report'!D:D,"Private Investment"))</f>
        <v/>
      </c>
      <c r="I55" s="30">
        <f>COUNTIFS('Input - target event report'!B:B,B55,'Input - target event report'!D:D, "Private Investment")</f>
        <v/>
      </c>
      <c r="J55">
        <f>INDEX('Input - companies list'!$1:$10000,MATCH(B55,'Input - companies list'!B:B,0),MATCH("Flow",'Input - companies list'!$1:$1,0 ))</f>
        <v/>
      </c>
      <c r="K55">
        <f>INDEX('Input - companies list'!$1:$10000,MATCH(B55,'Input - companies list'!B:B,0),MATCH("Inter-Cluster Connectivity",'Input - companies list'!$1:$1,0 ))</f>
        <v/>
      </c>
      <c r="L55" s="11">
        <f>IFERROR(PERCENTRANK(F:F,F55),0)</f>
        <v/>
      </c>
      <c r="M55" s="11">
        <f>IFERROR(1 - PERCENTRANK(G:G,G55),0)</f>
        <v/>
      </c>
      <c r="N55" s="11">
        <f>IFERROR(1 - PERCENTRANK(H:H,H55),0)</f>
        <v/>
      </c>
      <c r="O55" s="11">
        <f>IFERROR(PERCENTRANK(I:I,I55),0)</f>
        <v/>
      </c>
      <c r="P55" s="11">
        <f>IFERROR(1 - PERCENTRANK(J:J,J55),0)</f>
        <v/>
      </c>
      <c r="Q55" s="11">
        <f>IFERROR(PERCENTRANK(K:K,K55),0)</f>
        <v/>
      </c>
      <c r="R55" s="11">
        <f>L55*weight1+M55*weight2+N55*weight3+O55*weight4+P55*weight5+Q55*weight6</f>
        <v/>
      </c>
    </row>
    <row r="56" spans="1:18">
      <c r="A56" s="14">
        <f>RANK(R56,R:R)</f>
        <v/>
      </c>
      <c r="B56" t="s">
        <v>827</v>
      </c>
      <c r="C56">
        <f>VLOOKUP(B56,'Input - companies list'!B:L,2,FALSE)</f>
        <v/>
      </c>
      <c r="D56">
        <f>VLOOKUP(B56,'Input - companies list'!B:L,11,FALSE)</f>
        <v/>
      </c>
      <c r="E56">
        <f>VLOOKUP(B56,'Input - companies list'!B:E,4,FALSE)</f>
        <v/>
      </c>
      <c r="F56" s="1">
        <f>SUMIFS('Input - target event report'!H:H,'Input - target event report'!B:B,B56,'Input - target event report'!D:D, "Private Investment")</f>
        <v/>
      </c>
      <c r="G56" s="30">
        <f>IF(I56&lt;2, "N/A", (MAXIFS('Input - target event report'!E:E,'Input - target event report'!B:B,B:B,'Input - target event report'!D:D,"Private Investment")-MINIFS('Input - target event report'!E:E,'Input - target event report'!B:B,B:B,'Input - target event report'!D:D,"Private Investment"))/(I56-1))</f>
        <v/>
      </c>
      <c r="H56" s="30">
        <f>IF(MAXIFS('Input - target event report'!E:E,'Input - target event report'!B:B,B:B,'Input - target event report'!D:D,"Private Investment") = 0, "N/A", TODAY() - MAXIFS('Input - target event report'!E:E,'Input - target event report'!B:B,B:B,'Input - target event report'!D:D,"Private Investment"))</f>
        <v/>
      </c>
      <c r="I56" s="30">
        <f>COUNTIFS('Input - target event report'!B:B,B56,'Input - target event report'!D:D, "Private Investment")</f>
        <v/>
      </c>
      <c r="J56">
        <f>INDEX('Input - companies list'!$1:$10000,MATCH(B56,'Input - companies list'!B:B,0),MATCH("Flow",'Input - companies list'!$1:$1,0 ))</f>
        <v/>
      </c>
      <c r="K56">
        <f>INDEX('Input - companies list'!$1:$10000,MATCH(B56,'Input - companies list'!B:B,0),MATCH("Inter-Cluster Connectivity",'Input - companies list'!$1:$1,0 ))</f>
        <v/>
      </c>
      <c r="L56" s="11">
        <f>IFERROR(PERCENTRANK(F:F,F56),0)</f>
        <v/>
      </c>
      <c r="M56" s="11">
        <f>IFERROR(1 - PERCENTRANK(G:G,G56),0)</f>
        <v/>
      </c>
      <c r="N56" s="11">
        <f>IFERROR(1 - PERCENTRANK(H:H,H56),0)</f>
        <v/>
      </c>
      <c r="O56" s="11">
        <f>IFERROR(PERCENTRANK(I:I,I56),0)</f>
        <v/>
      </c>
      <c r="P56" s="11">
        <f>IFERROR(1 - PERCENTRANK(J:J,J56),0)</f>
        <v/>
      </c>
      <c r="Q56" s="11">
        <f>IFERROR(PERCENTRANK(K:K,K56),0)</f>
        <v/>
      </c>
      <c r="R56" s="11">
        <f>L56*weight1+M56*weight2+N56*weight3+O56*weight4+P56*weight5+Q56*weight6</f>
        <v/>
      </c>
    </row>
    <row r="57" spans="1:18">
      <c r="A57" s="14">
        <f>RANK(R57,R:R)</f>
        <v/>
      </c>
      <c r="B57" t="s">
        <v>838</v>
      </c>
      <c r="C57">
        <f>VLOOKUP(B57,'Input - companies list'!B:L,2,FALSE)</f>
        <v/>
      </c>
      <c r="D57">
        <f>VLOOKUP(B57,'Input - companies list'!B:L,11,FALSE)</f>
        <v/>
      </c>
      <c r="E57">
        <f>VLOOKUP(B57,'Input - companies list'!B:E,4,FALSE)</f>
        <v/>
      </c>
      <c r="F57" s="1">
        <f>SUMIFS('Input - target event report'!H:H,'Input - target event report'!B:B,B57,'Input - target event report'!D:D, "Private Investment")</f>
        <v/>
      </c>
      <c r="G57" s="30">
        <f>IF(I57&lt;2, "N/A", (MAXIFS('Input - target event report'!E:E,'Input - target event report'!B:B,B:B,'Input - target event report'!D:D,"Private Investment")-MINIFS('Input - target event report'!E:E,'Input - target event report'!B:B,B:B,'Input - target event report'!D:D,"Private Investment"))/(I57-1))</f>
        <v/>
      </c>
      <c r="H57" s="30">
        <f>IF(MAXIFS('Input - target event report'!E:E,'Input - target event report'!B:B,B:B,'Input - target event report'!D:D,"Private Investment") = 0, "N/A", TODAY() - MAXIFS('Input - target event report'!E:E,'Input - target event report'!B:B,B:B,'Input - target event report'!D:D,"Private Investment"))</f>
        <v/>
      </c>
      <c r="I57" s="30">
        <f>COUNTIFS('Input - target event report'!B:B,B57,'Input - target event report'!D:D, "Private Investment")</f>
        <v/>
      </c>
      <c r="J57">
        <f>INDEX('Input - companies list'!$1:$10000,MATCH(B57,'Input - companies list'!B:B,0),MATCH("Flow",'Input - companies list'!$1:$1,0 ))</f>
        <v/>
      </c>
      <c r="K57">
        <f>INDEX('Input - companies list'!$1:$10000,MATCH(B57,'Input - companies list'!B:B,0),MATCH("Inter-Cluster Connectivity",'Input - companies list'!$1:$1,0 ))</f>
        <v/>
      </c>
      <c r="L57" s="11">
        <f>IFERROR(PERCENTRANK(F:F,F57),0)</f>
        <v/>
      </c>
      <c r="M57" s="11">
        <f>IFERROR(1 - PERCENTRANK(G:G,G57),0)</f>
        <v/>
      </c>
      <c r="N57" s="11">
        <f>IFERROR(1 - PERCENTRANK(H:H,H57),0)</f>
        <v/>
      </c>
      <c r="O57" s="11">
        <f>IFERROR(PERCENTRANK(I:I,I57),0)</f>
        <v/>
      </c>
      <c r="P57" s="11">
        <f>IFERROR(1 - PERCENTRANK(J:J,J57),0)</f>
        <v/>
      </c>
      <c r="Q57" s="11">
        <f>IFERROR(PERCENTRANK(K:K,K57),0)</f>
        <v/>
      </c>
      <c r="R57" s="11">
        <f>L57*weight1+M57*weight2+N57*weight3+O57*weight4+P57*weight5+Q57*weight6</f>
        <v/>
      </c>
    </row>
    <row r="58" spans="1:18">
      <c r="A58" s="14">
        <f>RANK(R58,R:R)</f>
        <v/>
      </c>
      <c r="B58" t="s">
        <v>853</v>
      </c>
      <c r="C58">
        <f>VLOOKUP(B58,'Input - companies list'!B:L,2,FALSE)</f>
        <v/>
      </c>
      <c r="D58">
        <f>VLOOKUP(B58,'Input - companies list'!B:L,11,FALSE)</f>
        <v/>
      </c>
      <c r="E58">
        <f>VLOOKUP(B58,'Input - companies list'!B:E,4,FALSE)</f>
        <v/>
      </c>
      <c r="F58" s="1">
        <f>SUMIFS('Input - target event report'!H:H,'Input - target event report'!B:B,B58,'Input - target event report'!D:D, "Private Investment")</f>
        <v/>
      </c>
      <c r="G58" s="30">
        <f>IF(I58&lt;2, "N/A", (MAXIFS('Input - target event report'!E:E,'Input - target event report'!B:B,B:B,'Input - target event report'!D:D,"Private Investment")-MINIFS('Input - target event report'!E:E,'Input - target event report'!B:B,B:B,'Input - target event report'!D:D,"Private Investment"))/(I58-1))</f>
        <v/>
      </c>
      <c r="H58" s="30">
        <f>IF(MAXIFS('Input - target event report'!E:E,'Input - target event report'!B:B,B:B,'Input - target event report'!D:D,"Private Investment") = 0, "N/A", TODAY() - MAXIFS('Input - target event report'!E:E,'Input - target event report'!B:B,B:B,'Input - target event report'!D:D,"Private Investment"))</f>
        <v/>
      </c>
      <c r="I58" s="30">
        <f>COUNTIFS('Input - target event report'!B:B,B58,'Input - target event report'!D:D, "Private Investment")</f>
        <v/>
      </c>
      <c r="J58">
        <f>INDEX('Input - companies list'!$1:$10000,MATCH(B58,'Input - companies list'!B:B,0),MATCH("Flow",'Input - companies list'!$1:$1,0 ))</f>
        <v/>
      </c>
      <c r="K58">
        <f>INDEX('Input - companies list'!$1:$10000,MATCH(B58,'Input - companies list'!B:B,0),MATCH("Inter-Cluster Connectivity",'Input - companies list'!$1:$1,0 ))</f>
        <v/>
      </c>
      <c r="L58" s="11">
        <f>IFERROR(PERCENTRANK(F:F,F58),0)</f>
        <v/>
      </c>
      <c r="M58" s="11">
        <f>IFERROR(1 - PERCENTRANK(G:G,G58),0)</f>
        <v/>
      </c>
      <c r="N58" s="11">
        <f>IFERROR(1 - PERCENTRANK(H:H,H58),0)</f>
        <v/>
      </c>
      <c r="O58" s="11">
        <f>IFERROR(PERCENTRANK(I:I,I58),0)</f>
        <v/>
      </c>
      <c r="P58" s="11">
        <f>IFERROR(1 - PERCENTRANK(J:J,J58),0)</f>
        <v/>
      </c>
      <c r="Q58" s="11">
        <f>IFERROR(PERCENTRANK(K:K,K58),0)</f>
        <v/>
      </c>
      <c r="R58" s="11">
        <f>L58*weight1+M58*weight2+N58*weight3+O58*weight4+P58*weight5+Q58*weight6</f>
        <v/>
      </c>
    </row>
    <row r="59" spans="1:18">
      <c r="A59" s="14">
        <f>RANK(R59,R:R)</f>
        <v/>
      </c>
      <c r="B59" t="s">
        <v>866</v>
      </c>
      <c r="C59">
        <f>VLOOKUP(B59,'Input - companies list'!B:L,2,FALSE)</f>
        <v/>
      </c>
      <c r="D59">
        <f>VLOOKUP(B59,'Input - companies list'!B:L,11,FALSE)</f>
        <v/>
      </c>
      <c r="E59">
        <f>VLOOKUP(B59,'Input - companies list'!B:E,4,FALSE)</f>
        <v/>
      </c>
      <c r="F59" s="1">
        <f>SUMIFS('Input - target event report'!H:H,'Input - target event report'!B:B,B59,'Input - target event report'!D:D, "Private Investment")</f>
        <v/>
      </c>
      <c r="G59" s="30">
        <f>IF(I59&lt;2, "N/A", (MAXIFS('Input - target event report'!E:E,'Input - target event report'!B:B,B:B,'Input - target event report'!D:D,"Private Investment")-MINIFS('Input - target event report'!E:E,'Input - target event report'!B:B,B:B,'Input - target event report'!D:D,"Private Investment"))/(I59-1))</f>
        <v/>
      </c>
      <c r="H59" s="30">
        <f>IF(MAXIFS('Input - target event report'!E:E,'Input - target event report'!B:B,B:B,'Input - target event report'!D:D,"Private Investment") = 0, "N/A", TODAY() - MAXIFS('Input - target event report'!E:E,'Input - target event report'!B:B,B:B,'Input - target event report'!D:D,"Private Investment"))</f>
        <v/>
      </c>
      <c r="I59" s="30">
        <f>COUNTIFS('Input - target event report'!B:B,B59,'Input - target event report'!D:D, "Private Investment")</f>
        <v/>
      </c>
      <c r="J59">
        <f>INDEX('Input - companies list'!$1:$10000,MATCH(B59,'Input - companies list'!B:B,0),MATCH("Flow",'Input - companies list'!$1:$1,0 ))</f>
        <v/>
      </c>
      <c r="K59">
        <f>INDEX('Input - companies list'!$1:$10000,MATCH(B59,'Input - companies list'!B:B,0),MATCH("Inter-Cluster Connectivity",'Input - companies list'!$1:$1,0 ))</f>
        <v/>
      </c>
      <c r="L59" s="11">
        <f>IFERROR(PERCENTRANK(F:F,F59),0)</f>
        <v/>
      </c>
      <c r="M59" s="11">
        <f>IFERROR(1 - PERCENTRANK(G:G,G59),0)</f>
        <v/>
      </c>
      <c r="N59" s="11">
        <f>IFERROR(1 - PERCENTRANK(H:H,H59),0)</f>
        <v/>
      </c>
      <c r="O59" s="11">
        <f>IFERROR(PERCENTRANK(I:I,I59),0)</f>
        <v/>
      </c>
      <c r="P59" s="11">
        <f>IFERROR(1 - PERCENTRANK(J:J,J59),0)</f>
        <v/>
      </c>
      <c r="Q59" s="11">
        <f>IFERROR(PERCENTRANK(K:K,K59),0)</f>
        <v/>
      </c>
      <c r="R59" s="11">
        <f>L59*weight1+M59*weight2+N59*weight3+O59*weight4+P59*weight5+Q59*weight6</f>
        <v/>
      </c>
    </row>
    <row r="60" spans="1:18">
      <c r="A60" s="14">
        <f>RANK(R60,R:R)</f>
        <v/>
      </c>
      <c r="B60" t="s">
        <v>879</v>
      </c>
      <c r="C60">
        <f>VLOOKUP(B60,'Input - companies list'!B:L,2,FALSE)</f>
        <v/>
      </c>
      <c r="D60">
        <f>VLOOKUP(B60,'Input - companies list'!B:L,11,FALSE)</f>
        <v/>
      </c>
      <c r="E60">
        <f>VLOOKUP(B60,'Input - companies list'!B:E,4,FALSE)</f>
        <v/>
      </c>
      <c r="F60" s="1">
        <f>SUMIFS('Input - target event report'!H:H,'Input - target event report'!B:B,B60,'Input - target event report'!D:D, "Private Investment")</f>
        <v/>
      </c>
      <c r="G60" s="30">
        <f>IF(I60&lt;2, "N/A", (MAXIFS('Input - target event report'!E:E,'Input - target event report'!B:B,B:B,'Input - target event report'!D:D,"Private Investment")-MINIFS('Input - target event report'!E:E,'Input - target event report'!B:B,B:B,'Input - target event report'!D:D,"Private Investment"))/(I60-1))</f>
        <v/>
      </c>
      <c r="H60" s="30">
        <f>IF(MAXIFS('Input - target event report'!E:E,'Input - target event report'!B:B,B:B,'Input - target event report'!D:D,"Private Investment") = 0, "N/A", TODAY() - MAXIFS('Input - target event report'!E:E,'Input - target event report'!B:B,B:B,'Input - target event report'!D:D,"Private Investment"))</f>
        <v/>
      </c>
      <c r="I60" s="30">
        <f>COUNTIFS('Input - target event report'!B:B,B60,'Input - target event report'!D:D, "Private Investment")</f>
        <v/>
      </c>
      <c r="J60">
        <f>INDEX('Input - companies list'!$1:$10000,MATCH(B60,'Input - companies list'!B:B,0),MATCH("Flow",'Input - companies list'!$1:$1,0 ))</f>
        <v/>
      </c>
      <c r="K60">
        <f>INDEX('Input - companies list'!$1:$10000,MATCH(B60,'Input - companies list'!B:B,0),MATCH("Inter-Cluster Connectivity",'Input - companies list'!$1:$1,0 ))</f>
        <v/>
      </c>
      <c r="L60" s="11">
        <f>IFERROR(PERCENTRANK(F:F,F60),0)</f>
        <v/>
      </c>
      <c r="M60" s="11">
        <f>IFERROR(1 - PERCENTRANK(G:G,G60),0)</f>
        <v/>
      </c>
      <c r="N60" s="11">
        <f>IFERROR(1 - PERCENTRANK(H:H,H60),0)</f>
        <v/>
      </c>
      <c r="O60" s="11">
        <f>IFERROR(PERCENTRANK(I:I,I60),0)</f>
        <v/>
      </c>
      <c r="P60" s="11">
        <f>IFERROR(1 - PERCENTRANK(J:J,J60),0)</f>
        <v/>
      </c>
      <c r="Q60" s="11">
        <f>IFERROR(PERCENTRANK(K:K,K60),0)</f>
        <v/>
      </c>
      <c r="R60" s="11">
        <f>L60*weight1+M60*weight2+N60*weight3+O60*weight4+P60*weight5+Q60*weight6</f>
        <v/>
      </c>
    </row>
    <row r="61" spans="1:18">
      <c r="A61" s="14">
        <f>RANK(R61,R:R)</f>
        <v/>
      </c>
      <c r="B61" t="s">
        <v>893</v>
      </c>
      <c r="C61">
        <f>VLOOKUP(B61,'Input - companies list'!B:L,2,FALSE)</f>
        <v/>
      </c>
      <c r="D61">
        <f>VLOOKUP(B61,'Input - companies list'!B:L,11,FALSE)</f>
        <v/>
      </c>
      <c r="E61">
        <f>VLOOKUP(B61,'Input - companies list'!B:E,4,FALSE)</f>
        <v/>
      </c>
      <c r="F61" s="1">
        <f>SUMIFS('Input - target event report'!H:H,'Input - target event report'!B:B,B61,'Input - target event report'!D:D, "Private Investment")</f>
        <v/>
      </c>
      <c r="G61" s="30">
        <f>IF(I61&lt;2, "N/A", (MAXIFS('Input - target event report'!E:E,'Input - target event report'!B:B,B:B,'Input - target event report'!D:D,"Private Investment")-MINIFS('Input - target event report'!E:E,'Input - target event report'!B:B,B:B,'Input - target event report'!D:D,"Private Investment"))/(I61-1))</f>
        <v/>
      </c>
      <c r="H61" s="30">
        <f>IF(MAXIFS('Input - target event report'!E:E,'Input - target event report'!B:B,B:B,'Input - target event report'!D:D,"Private Investment") = 0, "N/A", TODAY() - MAXIFS('Input - target event report'!E:E,'Input - target event report'!B:B,B:B,'Input - target event report'!D:D,"Private Investment"))</f>
        <v/>
      </c>
      <c r="I61" s="30">
        <f>COUNTIFS('Input - target event report'!B:B,B61,'Input - target event report'!D:D, "Private Investment")</f>
        <v/>
      </c>
      <c r="J61">
        <f>INDEX('Input - companies list'!$1:$10000,MATCH(B61,'Input - companies list'!B:B,0),MATCH("Flow",'Input - companies list'!$1:$1,0 ))</f>
        <v/>
      </c>
      <c r="K61">
        <f>INDEX('Input - companies list'!$1:$10000,MATCH(B61,'Input - companies list'!B:B,0),MATCH("Inter-Cluster Connectivity",'Input - companies list'!$1:$1,0 ))</f>
        <v/>
      </c>
      <c r="L61" s="11">
        <f>IFERROR(PERCENTRANK(F:F,F61),0)</f>
        <v/>
      </c>
      <c r="M61" s="11">
        <f>IFERROR(1 - PERCENTRANK(G:G,G61),0)</f>
        <v/>
      </c>
      <c r="N61" s="11">
        <f>IFERROR(1 - PERCENTRANK(H:H,H61),0)</f>
        <v/>
      </c>
      <c r="O61" s="11">
        <f>IFERROR(PERCENTRANK(I:I,I61),0)</f>
        <v/>
      </c>
      <c r="P61" s="11">
        <f>IFERROR(1 - PERCENTRANK(J:J,J61),0)</f>
        <v/>
      </c>
      <c r="Q61" s="11">
        <f>IFERROR(PERCENTRANK(K:K,K61),0)</f>
        <v/>
      </c>
      <c r="R61" s="11">
        <f>L61*weight1+M61*weight2+N61*weight3+O61*weight4+P61*weight5+Q61*weight6</f>
        <v/>
      </c>
    </row>
    <row r="62" spans="1:18">
      <c r="A62" s="14">
        <f>RANK(R62,R:R)</f>
        <v/>
      </c>
      <c r="B62" t="s">
        <v>908</v>
      </c>
      <c r="C62">
        <f>VLOOKUP(B62,'Input - companies list'!B:L,2,FALSE)</f>
        <v/>
      </c>
      <c r="D62">
        <f>VLOOKUP(B62,'Input - companies list'!B:L,11,FALSE)</f>
        <v/>
      </c>
      <c r="E62">
        <f>VLOOKUP(B62,'Input - companies list'!B:E,4,FALSE)</f>
        <v/>
      </c>
      <c r="F62" s="1">
        <f>SUMIFS('Input - target event report'!H:H,'Input - target event report'!B:B,B62,'Input - target event report'!D:D, "Private Investment")</f>
        <v/>
      </c>
      <c r="G62" s="30">
        <f>IF(I62&lt;2, "N/A", (MAXIFS('Input - target event report'!E:E,'Input - target event report'!B:B,B:B,'Input - target event report'!D:D,"Private Investment")-MINIFS('Input - target event report'!E:E,'Input - target event report'!B:B,B:B,'Input - target event report'!D:D,"Private Investment"))/(I62-1))</f>
        <v/>
      </c>
      <c r="H62" s="30">
        <f>IF(MAXIFS('Input - target event report'!E:E,'Input - target event report'!B:B,B:B,'Input - target event report'!D:D,"Private Investment") = 0, "N/A", TODAY() - MAXIFS('Input - target event report'!E:E,'Input - target event report'!B:B,B:B,'Input - target event report'!D:D,"Private Investment"))</f>
        <v/>
      </c>
      <c r="I62" s="30">
        <f>COUNTIFS('Input - target event report'!B:B,B62,'Input - target event report'!D:D, "Private Investment")</f>
        <v/>
      </c>
      <c r="J62">
        <f>INDEX('Input - companies list'!$1:$10000,MATCH(B62,'Input - companies list'!B:B,0),MATCH("Flow",'Input - companies list'!$1:$1,0 ))</f>
        <v/>
      </c>
      <c r="K62">
        <f>INDEX('Input - companies list'!$1:$10000,MATCH(B62,'Input - companies list'!B:B,0),MATCH("Inter-Cluster Connectivity",'Input - companies list'!$1:$1,0 ))</f>
        <v/>
      </c>
      <c r="L62" s="11">
        <f>IFERROR(PERCENTRANK(F:F,F62),0)</f>
        <v/>
      </c>
      <c r="M62" s="11">
        <f>IFERROR(1 - PERCENTRANK(G:G,G62),0)</f>
        <v/>
      </c>
      <c r="N62" s="11">
        <f>IFERROR(1 - PERCENTRANK(H:H,H62),0)</f>
        <v/>
      </c>
      <c r="O62" s="11">
        <f>IFERROR(PERCENTRANK(I:I,I62),0)</f>
        <v/>
      </c>
      <c r="P62" s="11">
        <f>IFERROR(1 - PERCENTRANK(J:J,J62),0)</f>
        <v/>
      </c>
      <c r="Q62" s="11">
        <f>IFERROR(PERCENTRANK(K:K,K62),0)</f>
        <v/>
      </c>
      <c r="R62" s="11">
        <f>L62*weight1+M62*weight2+N62*weight3+O62*weight4+P62*weight5+Q62*weight6</f>
        <v/>
      </c>
    </row>
    <row r="63" spans="1:18">
      <c r="A63" s="14">
        <f>RANK(R63,R:R)</f>
        <v/>
      </c>
      <c r="B63" t="s">
        <v>919</v>
      </c>
      <c r="C63">
        <f>VLOOKUP(B63,'Input - companies list'!B:L,2,FALSE)</f>
        <v/>
      </c>
      <c r="D63">
        <f>VLOOKUP(B63,'Input - companies list'!B:L,11,FALSE)</f>
        <v/>
      </c>
      <c r="E63">
        <f>VLOOKUP(B63,'Input - companies list'!B:E,4,FALSE)</f>
        <v/>
      </c>
      <c r="F63" s="1">
        <f>SUMIFS('Input - target event report'!H:H,'Input - target event report'!B:B,B63,'Input - target event report'!D:D, "Private Investment")</f>
        <v/>
      </c>
      <c r="G63" s="30">
        <f>IF(I63&lt;2, "N/A", (MAXIFS('Input - target event report'!E:E,'Input - target event report'!B:B,B:B,'Input - target event report'!D:D,"Private Investment")-MINIFS('Input - target event report'!E:E,'Input - target event report'!B:B,B:B,'Input - target event report'!D:D,"Private Investment"))/(I63-1))</f>
        <v/>
      </c>
      <c r="H63" s="30">
        <f>IF(MAXIFS('Input - target event report'!E:E,'Input - target event report'!B:B,B:B,'Input - target event report'!D:D,"Private Investment") = 0, "N/A", TODAY() - MAXIFS('Input - target event report'!E:E,'Input - target event report'!B:B,B:B,'Input - target event report'!D:D,"Private Investment"))</f>
        <v/>
      </c>
      <c r="I63" s="30">
        <f>COUNTIFS('Input - target event report'!B:B,B63,'Input - target event report'!D:D, "Private Investment")</f>
        <v/>
      </c>
      <c r="J63">
        <f>INDEX('Input - companies list'!$1:$10000,MATCH(B63,'Input - companies list'!B:B,0),MATCH("Flow",'Input - companies list'!$1:$1,0 ))</f>
        <v/>
      </c>
      <c r="K63">
        <f>INDEX('Input - companies list'!$1:$10000,MATCH(B63,'Input - companies list'!B:B,0),MATCH("Inter-Cluster Connectivity",'Input - companies list'!$1:$1,0 ))</f>
        <v/>
      </c>
      <c r="L63" s="11">
        <f>IFERROR(PERCENTRANK(F:F,F63),0)</f>
        <v/>
      </c>
      <c r="M63" s="11">
        <f>IFERROR(1 - PERCENTRANK(G:G,G63),0)</f>
        <v/>
      </c>
      <c r="N63" s="11">
        <f>IFERROR(1 - PERCENTRANK(H:H,H63),0)</f>
        <v/>
      </c>
      <c r="O63" s="11">
        <f>IFERROR(PERCENTRANK(I:I,I63),0)</f>
        <v/>
      </c>
      <c r="P63" s="11">
        <f>IFERROR(1 - PERCENTRANK(J:J,J63),0)</f>
        <v/>
      </c>
      <c r="Q63" s="11">
        <f>IFERROR(PERCENTRANK(K:K,K63),0)</f>
        <v/>
      </c>
      <c r="R63" s="11">
        <f>L63*weight1+M63*weight2+N63*weight3+O63*weight4+P63*weight5+Q63*weight6</f>
        <v/>
      </c>
    </row>
    <row r="64" spans="1:18">
      <c r="A64" s="14">
        <f>RANK(R64,R:R)</f>
        <v/>
      </c>
      <c r="B64" t="s">
        <v>928</v>
      </c>
      <c r="C64">
        <f>VLOOKUP(B64,'Input - companies list'!B:L,2,FALSE)</f>
        <v/>
      </c>
      <c r="D64">
        <f>VLOOKUP(B64,'Input - companies list'!B:L,11,FALSE)</f>
        <v/>
      </c>
      <c r="E64">
        <f>VLOOKUP(B64,'Input - companies list'!B:E,4,FALSE)</f>
        <v/>
      </c>
      <c r="F64" s="1">
        <f>SUMIFS('Input - target event report'!H:H,'Input - target event report'!B:B,B64,'Input - target event report'!D:D, "Private Investment")</f>
        <v/>
      </c>
      <c r="G64" s="30">
        <f>IF(I64&lt;2, "N/A", (MAXIFS('Input - target event report'!E:E,'Input - target event report'!B:B,B:B,'Input - target event report'!D:D,"Private Investment")-MINIFS('Input - target event report'!E:E,'Input - target event report'!B:B,B:B,'Input - target event report'!D:D,"Private Investment"))/(I64-1))</f>
        <v/>
      </c>
      <c r="H64" s="30">
        <f>IF(MAXIFS('Input - target event report'!E:E,'Input - target event report'!B:B,B:B,'Input - target event report'!D:D,"Private Investment") = 0, "N/A", TODAY() - MAXIFS('Input - target event report'!E:E,'Input - target event report'!B:B,B:B,'Input - target event report'!D:D,"Private Investment"))</f>
        <v/>
      </c>
      <c r="I64" s="30">
        <f>COUNTIFS('Input - target event report'!B:B,B64,'Input - target event report'!D:D, "Private Investment")</f>
        <v/>
      </c>
      <c r="J64">
        <f>INDEX('Input - companies list'!$1:$10000,MATCH(B64,'Input - companies list'!B:B,0),MATCH("Flow",'Input - companies list'!$1:$1,0 ))</f>
        <v/>
      </c>
      <c r="K64">
        <f>INDEX('Input - companies list'!$1:$10000,MATCH(B64,'Input - companies list'!B:B,0),MATCH("Inter-Cluster Connectivity",'Input - companies list'!$1:$1,0 ))</f>
        <v/>
      </c>
      <c r="L64" s="11">
        <f>IFERROR(PERCENTRANK(F:F,F64),0)</f>
        <v/>
      </c>
      <c r="M64" s="11">
        <f>IFERROR(1 - PERCENTRANK(G:G,G64),0)</f>
        <v/>
      </c>
      <c r="N64" s="11">
        <f>IFERROR(1 - PERCENTRANK(H:H,H64),0)</f>
        <v/>
      </c>
      <c r="O64" s="11">
        <f>IFERROR(PERCENTRANK(I:I,I64),0)</f>
        <v/>
      </c>
      <c r="P64" s="11">
        <f>IFERROR(1 - PERCENTRANK(J:J,J64),0)</f>
        <v/>
      </c>
      <c r="Q64" s="11">
        <f>IFERROR(PERCENTRANK(K:K,K64),0)</f>
        <v/>
      </c>
      <c r="R64" s="11">
        <f>L64*weight1+M64*weight2+N64*weight3+O64*weight4+P64*weight5+Q64*weight6</f>
        <v/>
      </c>
    </row>
    <row r="65" spans="1:18">
      <c r="A65" s="14">
        <f>RANK(R65,R:R)</f>
        <v/>
      </c>
      <c r="B65" t="s">
        <v>940</v>
      </c>
      <c r="C65">
        <f>VLOOKUP(B65,'Input - companies list'!B:L,2,FALSE)</f>
        <v/>
      </c>
      <c r="D65">
        <f>VLOOKUP(B65,'Input - companies list'!B:L,11,FALSE)</f>
        <v/>
      </c>
      <c r="E65">
        <f>VLOOKUP(B65,'Input - companies list'!B:E,4,FALSE)</f>
        <v/>
      </c>
      <c r="F65" s="1">
        <f>SUMIFS('Input - target event report'!H:H,'Input - target event report'!B:B,B65,'Input - target event report'!D:D, "Private Investment")</f>
        <v/>
      </c>
      <c r="G65" s="30">
        <f>IF(I65&lt;2, "N/A", (MAXIFS('Input - target event report'!E:E,'Input - target event report'!B:B,B:B,'Input - target event report'!D:D,"Private Investment")-MINIFS('Input - target event report'!E:E,'Input - target event report'!B:B,B:B,'Input - target event report'!D:D,"Private Investment"))/(I65-1))</f>
        <v/>
      </c>
      <c r="H65" s="30">
        <f>IF(MAXIFS('Input - target event report'!E:E,'Input - target event report'!B:B,B:B,'Input - target event report'!D:D,"Private Investment") = 0, "N/A", TODAY() - MAXIFS('Input - target event report'!E:E,'Input - target event report'!B:B,B:B,'Input - target event report'!D:D,"Private Investment"))</f>
        <v/>
      </c>
      <c r="I65" s="30">
        <f>COUNTIFS('Input - target event report'!B:B,B65,'Input - target event report'!D:D, "Private Investment")</f>
        <v/>
      </c>
      <c r="J65">
        <f>INDEX('Input - companies list'!$1:$10000,MATCH(B65,'Input - companies list'!B:B,0),MATCH("Flow",'Input - companies list'!$1:$1,0 ))</f>
        <v/>
      </c>
      <c r="K65">
        <f>INDEX('Input - companies list'!$1:$10000,MATCH(B65,'Input - companies list'!B:B,0),MATCH("Inter-Cluster Connectivity",'Input - companies list'!$1:$1,0 ))</f>
        <v/>
      </c>
      <c r="L65" s="11">
        <f>IFERROR(PERCENTRANK(F:F,F65),0)</f>
        <v/>
      </c>
      <c r="M65" s="11">
        <f>IFERROR(1 - PERCENTRANK(G:G,G65),0)</f>
        <v/>
      </c>
      <c r="N65" s="11">
        <f>IFERROR(1 - PERCENTRANK(H:H,H65),0)</f>
        <v/>
      </c>
      <c r="O65" s="11">
        <f>IFERROR(PERCENTRANK(I:I,I65),0)</f>
        <v/>
      </c>
      <c r="P65" s="11">
        <f>IFERROR(1 - PERCENTRANK(J:J,J65),0)</f>
        <v/>
      </c>
      <c r="Q65" s="11">
        <f>IFERROR(PERCENTRANK(K:K,K65),0)</f>
        <v/>
      </c>
      <c r="R65" s="11">
        <f>L65*weight1+M65*weight2+N65*weight3+O65*weight4+P65*weight5+Q65*weight6</f>
        <v/>
      </c>
    </row>
    <row r="66" spans="1:18">
      <c r="A66" s="14">
        <f>RANK(R66,R:R)</f>
        <v/>
      </c>
      <c r="B66" t="s">
        <v>950</v>
      </c>
      <c r="C66">
        <f>VLOOKUP(B66,'Input - companies list'!B:L,2,FALSE)</f>
        <v/>
      </c>
      <c r="D66">
        <f>VLOOKUP(B66,'Input - companies list'!B:L,11,FALSE)</f>
        <v/>
      </c>
      <c r="E66">
        <f>VLOOKUP(B66,'Input - companies list'!B:E,4,FALSE)</f>
        <v/>
      </c>
      <c r="F66" s="1">
        <f>SUMIFS('Input - target event report'!H:H,'Input - target event report'!B:B,B66,'Input - target event report'!D:D, "Private Investment")</f>
        <v/>
      </c>
      <c r="G66" s="30">
        <f>IF(I66&lt;2, "N/A", (MAXIFS('Input - target event report'!E:E,'Input - target event report'!B:B,B:B,'Input - target event report'!D:D,"Private Investment")-MINIFS('Input - target event report'!E:E,'Input - target event report'!B:B,B:B,'Input - target event report'!D:D,"Private Investment"))/(I66-1))</f>
        <v/>
      </c>
      <c r="H66" s="30">
        <f>IF(MAXIFS('Input - target event report'!E:E,'Input - target event report'!B:B,B:B,'Input - target event report'!D:D,"Private Investment") = 0, "N/A", TODAY() - MAXIFS('Input - target event report'!E:E,'Input - target event report'!B:B,B:B,'Input - target event report'!D:D,"Private Investment"))</f>
        <v/>
      </c>
      <c r="I66" s="30">
        <f>COUNTIFS('Input - target event report'!B:B,B66,'Input - target event report'!D:D, "Private Investment")</f>
        <v/>
      </c>
      <c r="J66">
        <f>INDEX('Input - companies list'!$1:$10000,MATCH(B66,'Input - companies list'!B:B,0),MATCH("Flow",'Input - companies list'!$1:$1,0 ))</f>
        <v/>
      </c>
      <c r="K66">
        <f>INDEX('Input - companies list'!$1:$10000,MATCH(B66,'Input - companies list'!B:B,0),MATCH("Inter-Cluster Connectivity",'Input - companies list'!$1:$1,0 ))</f>
        <v/>
      </c>
      <c r="L66" s="11">
        <f>IFERROR(PERCENTRANK(F:F,F66),0)</f>
        <v/>
      </c>
      <c r="M66" s="11">
        <f>IFERROR(1 - PERCENTRANK(G:G,G66),0)</f>
        <v/>
      </c>
      <c r="N66" s="11">
        <f>IFERROR(1 - PERCENTRANK(H:H,H66),0)</f>
        <v/>
      </c>
      <c r="O66" s="11">
        <f>IFERROR(PERCENTRANK(I:I,I66),0)</f>
        <v/>
      </c>
      <c r="P66" s="11">
        <f>IFERROR(1 - PERCENTRANK(J:J,J66),0)</f>
        <v/>
      </c>
      <c r="Q66" s="11">
        <f>IFERROR(PERCENTRANK(K:K,K66),0)</f>
        <v/>
      </c>
      <c r="R66" s="11">
        <f>L66*weight1+M66*weight2+N66*weight3+O66*weight4+P66*weight5+Q66*weight6</f>
        <v/>
      </c>
    </row>
    <row r="67" spans="1:18">
      <c r="A67" s="14">
        <f>RANK(R67,R:R)</f>
        <v/>
      </c>
      <c r="B67" t="s">
        <v>964</v>
      </c>
      <c r="C67">
        <f>VLOOKUP(B67,'Input - companies list'!B:L,2,FALSE)</f>
        <v/>
      </c>
      <c r="D67">
        <f>VLOOKUP(B67,'Input - companies list'!B:L,11,FALSE)</f>
        <v/>
      </c>
      <c r="E67">
        <f>VLOOKUP(B67,'Input - companies list'!B:E,4,FALSE)</f>
        <v/>
      </c>
      <c r="F67" s="1">
        <f>SUMIFS('Input - target event report'!H:H,'Input - target event report'!B:B,B67,'Input - target event report'!D:D, "Private Investment")</f>
        <v/>
      </c>
      <c r="G67" s="30">
        <f>IF(I67&lt;2, "N/A", (MAXIFS('Input - target event report'!E:E,'Input - target event report'!B:B,B:B,'Input - target event report'!D:D,"Private Investment")-MINIFS('Input - target event report'!E:E,'Input - target event report'!B:B,B:B,'Input - target event report'!D:D,"Private Investment"))/(I67-1))</f>
        <v/>
      </c>
      <c r="H67" s="30">
        <f>IF(MAXIFS('Input - target event report'!E:E,'Input - target event report'!B:B,B:B,'Input - target event report'!D:D,"Private Investment") = 0, "N/A", TODAY() - MAXIFS('Input - target event report'!E:E,'Input - target event report'!B:B,B:B,'Input - target event report'!D:D,"Private Investment"))</f>
        <v/>
      </c>
      <c r="I67" s="30">
        <f>COUNTIFS('Input - target event report'!B:B,B67,'Input - target event report'!D:D, "Private Investment")</f>
        <v/>
      </c>
      <c r="J67">
        <f>INDEX('Input - companies list'!$1:$10000,MATCH(B67,'Input - companies list'!B:B,0),MATCH("Flow",'Input - companies list'!$1:$1,0 ))</f>
        <v/>
      </c>
      <c r="K67">
        <f>INDEX('Input - companies list'!$1:$10000,MATCH(B67,'Input - companies list'!B:B,0),MATCH("Inter-Cluster Connectivity",'Input - companies list'!$1:$1,0 ))</f>
        <v/>
      </c>
      <c r="L67" s="11">
        <f>IFERROR(PERCENTRANK(F:F,F67),0)</f>
        <v/>
      </c>
      <c r="M67" s="11">
        <f>IFERROR(1 - PERCENTRANK(G:G,G67),0)</f>
        <v/>
      </c>
      <c r="N67" s="11">
        <f>IFERROR(1 - PERCENTRANK(H:H,H67),0)</f>
        <v/>
      </c>
      <c r="O67" s="11">
        <f>IFERROR(PERCENTRANK(I:I,I67),0)</f>
        <v/>
      </c>
      <c r="P67" s="11">
        <f>IFERROR(1 - PERCENTRANK(J:J,J67),0)</f>
        <v/>
      </c>
      <c r="Q67" s="11">
        <f>IFERROR(PERCENTRANK(K:K,K67),0)</f>
        <v/>
      </c>
      <c r="R67" s="11">
        <f>L67*weight1+M67*weight2+N67*weight3+O67*weight4+P67*weight5+Q67*weight6</f>
        <v/>
      </c>
    </row>
    <row r="68" spans="1:18">
      <c r="A68" s="14">
        <f>RANK(R68,R:R)</f>
        <v/>
      </c>
      <c r="B68" t="s">
        <v>978</v>
      </c>
      <c r="C68">
        <f>VLOOKUP(B68,'Input - companies list'!B:L,2,FALSE)</f>
        <v/>
      </c>
      <c r="D68">
        <f>VLOOKUP(B68,'Input - companies list'!B:L,11,FALSE)</f>
        <v/>
      </c>
      <c r="E68">
        <f>VLOOKUP(B68,'Input - companies list'!B:E,4,FALSE)</f>
        <v/>
      </c>
      <c r="F68" s="1">
        <f>SUMIFS('Input - target event report'!H:H,'Input - target event report'!B:B,B68,'Input - target event report'!D:D, "Private Investment")</f>
        <v/>
      </c>
      <c r="G68" s="30">
        <f>IF(I68&lt;2, "N/A", (MAXIFS('Input - target event report'!E:E,'Input - target event report'!B:B,B:B,'Input - target event report'!D:D,"Private Investment")-MINIFS('Input - target event report'!E:E,'Input - target event report'!B:B,B:B,'Input - target event report'!D:D,"Private Investment"))/(I68-1))</f>
        <v/>
      </c>
      <c r="H68" s="30">
        <f>IF(MAXIFS('Input - target event report'!E:E,'Input - target event report'!B:B,B:B,'Input - target event report'!D:D,"Private Investment") = 0, "N/A", TODAY() - MAXIFS('Input - target event report'!E:E,'Input - target event report'!B:B,B:B,'Input - target event report'!D:D,"Private Investment"))</f>
        <v/>
      </c>
      <c r="I68" s="30">
        <f>COUNTIFS('Input - target event report'!B:B,B68,'Input - target event report'!D:D, "Private Investment")</f>
        <v/>
      </c>
      <c r="J68">
        <f>INDEX('Input - companies list'!$1:$10000,MATCH(B68,'Input - companies list'!B:B,0),MATCH("Flow",'Input - companies list'!$1:$1,0 ))</f>
        <v/>
      </c>
      <c r="K68">
        <f>INDEX('Input - companies list'!$1:$10000,MATCH(B68,'Input - companies list'!B:B,0),MATCH("Inter-Cluster Connectivity",'Input - companies list'!$1:$1,0 ))</f>
        <v/>
      </c>
      <c r="L68" s="11">
        <f>IFERROR(PERCENTRANK(F:F,F68),0)</f>
        <v/>
      </c>
      <c r="M68" s="11">
        <f>IFERROR(1 - PERCENTRANK(G:G,G68),0)</f>
        <v/>
      </c>
      <c r="N68" s="11">
        <f>IFERROR(1 - PERCENTRANK(H:H,H68),0)</f>
        <v/>
      </c>
      <c r="O68" s="11">
        <f>IFERROR(PERCENTRANK(I:I,I68),0)</f>
        <v/>
      </c>
      <c r="P68" s="11">
        <f>IFERROR(1 - PERCENTRANK(J:J,J68),0)</f>
        <v/>
      </c>
      <c r="Q68" s="11">
        <f>IFERROR(PERCENTRANK(K:K,K68),0)</f>
        <v/>
      </c>
      <c r="R68" s="11">
        <f>L68*weight1+M68*weight2+N68*weight3+O68*weight4+P68*weight5+Q68*weight6</f>
        <v/>
      </c>
    </row>
    <row r="69" spans="1:18">
      <c r="A69" s="14">
        <f>RANK(R69,R:R)</f>
        <v/>
      </c>
      <c r="B69" t="s">
        <v>992</v>
      </c>
      <c r="C69">
        <f>VLOOKUP(B69,'Input - companies list'!B:L,2,FALSE)</f>
        <v/>
      </c>
      <c r="D69">
        <f>VLOOKUP(B69,'Input - companies list'!B:L,11,FALSE)</f>
        <v/>
      </c>
      <c r="E69">
        <f>VLOOKUP(B69,'Input - companies list'!B:E,4,FALSE)</f>
        <v/>
      </c>
      <c r="F69" s="1">
        <f>SUMIFS('Input - target event report'!H:H,'Input - target event report'!B:B,B69,'Input - target event report'!D:D, "Private Investment")</f>
        <v/>
      </c>
      <c r="G69" s="30">
        <f>IF(I69&lt;2, "N/A", (MAXIFS('Input - target event report'!E:E,'Input - target event report'!B:B,B:B,'Input - target event report'!D:D,"Private Investment")-MINIFS('Input - target event report'!E:E,'Input - target event report'!B:B,B:B,'Input - target event report'!D:D,"Private Investment"))/(I69-1))</f>
        <v/>
      </c>
      <c r="H69" s="30">
        <f>IF(MAXIFS('Input - target event report'!E:E,'Input - target event report'!B:B,B:B,'Input - target event report'!D:D,"Private Investment") = 0, "N/A", TODAY() - MAXIFS('Input - target event report'!E:E,'Input - target event report'!B:B,B:B,'Input - target event report'!D:D,"Private Investment"))</f>
        <v/>
      </c>
      <c r="I69" s="30">
        <f>COUNTIFS('Input - target event report'!B:B,B69,'Input - target event report'!D:D, "Private Investment")</f>
        <v/>
      </c>
      <c r="J69">
        <f>INDEX('Input - companies list'!$1:$10000,MATCH(B69,'Input - companies list'!B:B,0),MATCH("Flow",'Input - companies list'!$1:$1,0 ))</f>
        <v/>
      </c>
      <c r="K69">
        <f>INDEX('Input - companies list'!$1:$10000,MATCH(B69,'Input - companies list'!B:B,0),MATCH("Inter-Cluster Connectivity",'Input - companies list'!$1:$1,0 ))</f>
        <v/>
      </c>
      <c r="L69" s="11">
        <f>IFERROR(PERCENTRANK(F:F,F69),0)</f>
        <v/>
      </c>
      <c r="M69" s="11">
        <f>IFERROR(1 - PERCENTRANK(G:G,G69),0)</f>
        <v/>
      </c>
      <c r="N69" s="11">
        <f>IFERROR(1 - PERCENTRANK(H:H,H69),0)</f>
        <v/>
      </c>
      <c r="O69" s="11">
        <f>IFERROR(PERCENTRANK(I:I,I69),0)</f>
        <v/>
      </c>
      <c r="P69" s="11">
        <f>IFERROR(1 - PERCENTRANK(J:J,J69),0)</f>
        <v/>
      </c>
      <c r="Q69" s="11">
        <f>IFERROR(PERCENTRANK(K:K,K69),0)</f>
        <v/>
      </c>
      <c r="R69" s="11">
        <f>L69*weight1+M69*weight2+N69*weight3+O69*weight4+P69*weight5+Q69*weight6</f>
        <v/>
      </c>
    </row>
    <row r="70" spans="1:18">
      <c r="A70" s="14">
        <f>RANK(R70,R:R)</f>
        <v/>
      </c>
      <c r="B70" t="s">
        <v>1006</v>
      </c>
      <c r="C70">
        <f>VLOOKUP(B70,'Input - companies list'!B:L,2,FALSE)</f>
        <v/>
      </c>
      <c r="D70">
        <f>VLOOKUP(B70,'Input - companies list'!B:L,11,FALSE)</f>
        <v/>
      </c>
      <c r="E70">
        <f>VLOOKUP(B70,'Input - companies list'!B:E,4,FALSE)</f>
        <v/>
      </c>
      <c r="F70" s="1">
        <f>SUMIFS('Input - target event report'!H:H,'Input - target event report'!B:B,B70,'Input - target event report'!D:D, "Private Investment")</f>
        <v/>
      </c>
      <c r="G70" s="30">
        <f>IF(I70&lt;2, "N/A", (MAXIFS('Input - target event report'!E:E,'Input - target event report'!B:B,B:B,'Input - target event report'!D:D,"Private Investment")-MINIFS('Input - target event report'!E:E,'Input - target event report'!B:B,B:B,'Input - target event report'!D:D,"Private Investment"))/(I70-1))</f>
        <v/>
      </c>
      <c r="H70" s="30">
        <f>IF(MAXIFS('Input - target event report'!E:E,'Input - target event report'!B:B,B:B,'Input - target event report'!D:D,"Private Investment") = 0, "N/A", TODAY() - MAXIFS('Input - target event report'!E:E,'Input - target event report'!B:B,B:B,'Input - target event report'!D:D,"Private Investment"))</f>
        <v/>
      </c>
      <c r="I70" s="30">
        <f>COUNTIFS('Input - target event report'!B:B,B70,'Input - target event report'!D:D, "Private Investment")</f>
        <v/>
      </c>
      <c r="J70">
        <f>INDEX('Input - companies list'!$1:$10000,MATCH(B70,'Input - companies list'!B:B,0),MATCH("Flow",'Input - companies list'!$1:$1,0 ))</f>
        <v/>
      </c>
      <c r="K70">
        <f>INDEX('Input - companies list'!$1:$10000,MATCH(B70,'Input - companies list'!B:B,0),MATCH("Inter-Cluster Connectivity",'Input - companies list'!$1:$1,0 ))</f>
        <v/>
      </c>
      <c r="L70" s="11">
        <f>IFERROR(PERCENTRANK(F:F,F70),0)</f>
        <v/>
      </c>
      <c r="M70" s="11">
        <f>IFERROR(1 - PERCENTRANK(G:G,G70),0)</f>
        <v/>
      </c>
      <c r="N70" s="11">
        <f>IFERROR(1 - PERCENTRANK(H:H,H70),0)</f>
        <v/>
      </c>
      <c r="O70" s="11">
        <f>IFERROR(PERCENTRANK(I:I,I70),0)</f>
        <v/>
      </c>
      <c r="P70" s="11">
        <f>IFERROR(1 - PERCENTRANK(J:J,J70),0)</f>
        <v/>
      </c>
      <c r="Q70" s="11">
        <f>IFERROR(PERCENTRANK(K:K,K70),0)</f>
        <v/>
      </c>
      <c r="R70" s="11">
        <f>L70*weight1+M70*weight2+N70*weight3+O70*weight4+P70*weight5+Q70*weight6</f>
        <v/>
      </c>
    </row>
    <row r="71" spans="1:18">
      <c r="A71" s="14">
        <f>RANK(R71,R:R)</f>
        <v/>
      </c>
      <c r="B71" t="s">
        <v>1020</v>
      </c>
      <c r="C71">
        <f>VLOOKUP(B71,'Input - companies list'!B:L,2,FALSE)</f>
        <v/>
      </c>
      <c r="D71">
        <f>VLOOKUP(B71,'Input - companies list'!B:L,11,FALSE)</f>
        <v/>
      </c>
      <c r="E71">
        <f>VLOOKUP(B71,'Input - companies list'!B:E,4,FALSE)</f>
        <v/>
      </c>
      <c r="F71" s="1">
        <f>SUMIFS('Input - target event report'!H:H,'Input - target event report'!B:B,B71,'Input - target event report'!D:D, "Private Investment")</f>
        <v/>
      </c>
      <c r="G71" s="30">
        <f>IF(I71&lt;2, "N/A", (MAXIFS('Input - target event report'!E:E,'Input - target event report'!B:B,B:B,'Input - target event report'!D:D,"Private Investment")-MINIFS('Input - target event report'!E:E,'Input - target event report'!B:B,B:B,'Input - target event report'!D:D,"Private Investment"))/(I71-1))</f>
        <v/>
      </c>
      <c r="H71" s="30">
        <f>IF(MAXIFS('Input - target event report'!E:E,'Input - target event report'!B:B,B:B,'Input - target event report'!D:D,"Private Investment") = 0, "N/A", TODAY() - MAXIFS('Input - target event report'!E:E,'Input - target event report'!B:B,B:B,'Input - target event report'!D:D,"Private Investment"))</f>
        <v/>
      </c>
      <c r="I71" s="30">
        <f>COUNTIFS('Input - target event report'!B:B,B71,'Input - target event report'!D:D, "Private Investment")</f>
        <v/>
      </c>
      <c r="J71">
        <f>INDEX('Input - companies list'!$1:$10000,MATCH(B71,'Input - companies list'!B:B,0),MATCH("Flow",'Input - companies list'!$1:$1,0 ))</f>
        <v/>
      </c>
      <c r="K71">
        <f>INDEX('Input - companies list'!$1:$10000,MATCH(B71,'Input - companies list'!B:B,0),MATCH("Inter-Cluster Connectivity",'Input - companies list'!$1:$1,0 ))</f>
        <v/>
      </c>
      <c r="L71" s="11">
        <f>IFERROR(PERCENTRANK(F:F,F71),0)</f>
        <v/>
      </c>
      <c r="M71" s="11">
        <f>IFERROR(1 - PERCENTRANK(G:G,G71),0)</f>
        <v/>
      </c>
      <c r="N71" s="11">
        <f>IFERROR(1 - PERCENTRANK(H:H,H71),0)</f>
        <v/>
      </c>
      <c r="O71" s="11">
        <f>IFERROR(PERCENTRANK(I:I,I71),0)</f>
        <v/>
      </c>
      <c r="P71" s="11">
        <f>IFERROR(1 - PERCENTRANK(J:J,J71),0)</f>
        <v/>
      </c>
      <c r="Q71" s="11">
        <f>IFERROR(PERCENTRANK(K:K,K71),0)</f>
        <v/>
      </c>
      <c r="R71" s="11">
        <f>L71*weight1+M71*weight2+N71*weight3+O71*weight4+P71*weight5+Q71*weight6</f>
        <v/>
      </c>
    </row>
    <row r="72" spans="1:18">
      <c r="A72" s="14">
        <f>RANK(R72,R:R)</f>
        <v/>
      </c>
      <c r="B72" t="s">
        <v>1033</v>
      </c>
      <c r="C72">
        <f>VLOOKUP(B72,'Input - companies list'!B:L,2,FALSE)</f>
        <v/>
      </c>
      <c r="D72">
        <f>VLOOKUP(B72,'Input - companies list'!B:L,11,FALSE)</f>
        <v/>
      </c>
      <c r="E72">
        <f>VLOOKUP(B72,'Input - companies list'!B:E,4,FALSE)</f>
        <v/>
      </c>
      <c r="F72" s="1">
        <f>SUMIFS('Input - target event report'!H:H,'Input - target event report'!B:B,B72,'Input - target event report'!D:D, "Private Investment")</f>
        <v/>
      </c>
      <c r="G72" s="30">
        <f>IF(I72&lt;2, "N/A", (MAXIFS('Input - target event report'!E:E,'Input - target event report'!B:B,B:B,'Input - target event report'!D:D,"Private Investment")-MINIFS('Input - target event report'!E:E,'Input - target event report'!B:B,B:B,'Input - target event report'!D:D,"Private Investment"))/(I72-1))</f>
        <v/>
      </c>
      <c r="H72" s="30">
        <f>IF(MAXIFS('Input - target event report'!E:E,'Input - target event report'!B:B,B:B,'Input - target event report'!D:D,"Private Investment") = 0, "N/A", TODAY() - MAXIFS('Input - target event report'!E:E,'Input - target event report'!B:B,B:B,'Input - target event report'!D:D,"Private Investment"))</f>
        <v/>
      </c>
      <c r="I72" s="30">
        <f>COUNTIFS('Input - target event report'!B:B,B72,'Input - target event report'!D:D, "Private Investment")</f>
        <v/>
      </c>
      <c r="J72">
        <f>INDEX('Input - companies list'!$1:$10000,MATCH(B72,'Input - companies list'!B:B,0),MATCH("Flow",'Input - companies list'!$1:$1,0 ))</f>
        <v/>
      </c>
      <c r="K72">
        <f>INDEX('Input - companies list'!$1:$10000,MATCH(B72,'Input - companies list'!B:B,0),MATCH("Inter-Cluster Connectivity",'Input - companies list'!$1:$1,0 ))</f>
        <v/>
      </c>
      <c r="L72" s="11">
        <f>IFERROR(PERCENTRANK(F:F,F72),0)</f>
        <v/>
      </c>
      <c r="M72" s="11">
        <f>IFERROR(1 - PERCENTRANK(G:G,G72),0)</f>
        <v/>
      </c>
      <c r="N72" s="11">
        <f>IFERROR(1 - PERCENTRANK(H:H,H72),0)</f>
        <v/>
      </c>
      <c r="O72" s="11">
        <f>IFERROR(PERCENTRANK(I:I,I72),0)</f>
        <v/>
      </c>
      <c r="P72" s="11">
        <f>IFERROR(1 - PERCENTRANK(J:J,J72),0)</f>
        <v/>
      </c>
      <c r="Q72" s="11">
        <f>IFERROR(PERCENTRANK(K:K,K72),0)</f>
        <v/>
      </c>
      <c r="R72" s="11">
        <f>L72*weight1+M72*weight2+N72*weight3+O72*weight4+P72*weight5+Q72*weight6</f>
        <v/>
      </c>
    </row>
    <row r="73" spans="1:18">
      <c r="A73" s="14">
        <f>RANK(R73,R:R)</f>
        <v/>
      </c>
      <c r="B73" t="s">
        <v>1047</v>
      </c>
      <c r="C73">
        <f>VLOOKUP(B73,'Input - companies list'!B:L,2,FALSE)</f>
        <v/>
      </c>
      <c r="D73">
        <f>VLOOKUP(B73,'Input - companies list'!B:L,11,FALSE)</f>
        <v/>
      </c>
      <c r="E73">
        <f>VLOOKUP(B73,'Input - companies list'!B:E,4,FALSE)</f>
        <v/>
      </c>
      <c r="F73" s="1">
        <f>SUMIFS('Input - target event report'!H:H,'Input - target event report'!B:B,B73,'Input - target event report'!D:D, "Private Investment")</f>
        <v/>
      </c>
      <c r="G73" s="30">
        <f>IF(I73&lt;2, "N/A", (MAXIFS('Input - target event report'!E:E,'Input - target event report'!B:B,B:B,'Input - target event report'!D:D,"Private Investment")-MINIFS('Input - target event report'!E:E,'Input - target event report'!B:B,B:B,'Input - target event report'!D:D,"Private Investment"))/(I73-1))</f>
        <v/>
      </c>
      <c r="H73" s="30">
        <f>IF(MAXIFS('Input - target event report'!E:E,'Input - target event report'!B:B,B:B,'Input - target event report'!D:D,"Private Investment") = 0, "N/A", TODAY() - MAXIFS('Input - target event report'!E:E,'Input - target event report'!B:B,B:B,'Input - target event report'!D:D,"Private Investment"))</f>
        <v/>
      </c>
      <c r="I73" s="30">
        <f>COUNTIFS('Input - target event report'!B:B,B73,'Input - target event report'!D:D, "Private Investment")</f>
        <v/>
      </c>
      <c r="J73">
        <f>INDEX('Input - companies list'!$1:$10000,MATCH(B73,'Input - companies list'!B:B,0),MATCH("Flow",'Input - companies list'!$1:$1,0 ))</f>
        <v/>
      </c>
      <c r="K73">
        <f>INDEX('Input - companies list'!$1:$10000,MATCH(B73,'Input - companies list'!B:B,0),MATCH("Inter-Cluster Connectivity",'Input - companies list'!$1:$1,0 ))</f>
        <v/>
      </c>
      <c r="L73" s="11">
        <f>IFERROR(PERCENTRANK(F:F,F73),0)</f>
        <v/>
      </c>
      <c r="M73" s="11">
        <f>IFERROR(1 - PERCENTRANK(G:G,G73),0)</f>
        <v/>
      </c>
      <c r="N73" s="11">
        <f>IFERROR(1 - PERCENTRANK(H:H,H73),0)</f>
        <v/>
      </c>
      <c r="O73" s="11">
        <f>IFERROR(PERCENTRANK(I:I,I73),0)</f>
        <v/>
      </c>
      <c r="P73" s="11">
        <f>IFERROR(1 - PERCENTRANK(J:J,J73),0)</f>
        <v/>
      </c>
      <c r="Q73" s="11">
        <f>IFERROR(PERCENTRANK(K:K,K73),0)</f>
        <v/>
      </c>
      <c r="R73" s="11">
        <f>L73*weight1+M73*weight2+N73*weight3+O73*weight4+P73*weight5+Q73*weight6</f>
        <v/>
      </c>
    </row>
    <row r="74" spans="1:18">
      <c r="A74" s="14">
        <f>RANK(R74,R:R)</f>
        <v/>
      </c>
      <c r="B74" t="s">
        <v>1057</v>
      </c>
      <c r="C74">
        <f>VLOOKUP(B74,'Input - companies list'!B:L,2,FALSE)</f>
        <v/>
      </c>
      <c r="D74">
        <f>VLOOKUP(B74,'Input - companies list'!B:L,11,FALSE)</f>
        <v/>
      </c>
      <c r="E74">
        <f>VLOOKUP(B74,'Input - companies list'!B:E,4,FALSE)</f>
        <v/>
      </c>
      <c r="F74" s="1">
        <f>SUMIFS('Input - target event report'!H:H,'Input - target event report'!B:B,B74,'Input - target event report'!D:D, "Private Investment")</f>
        <v/>
      </c>
      <c r="G74" s="30">
        <f>IF(I74&lt;2, "N/A", (MAXIFS('Input - target event report'!E:E,'Input - target event report'!B:B,B:B,'Input - target event report'!D:D,"Private Investment")-MINIFS('Input - target event report'!E:E,'Input - target event report'!B:B,B:B,'Input - target event report'!D:D,"Private Investment"))/(I74-1))</f>
        <v/>
      </c>
      <c r="H74" s="30">
        <f>IF(MAXIFS('Input - target event report'!E:E,'Input - target event report'!B:B,B:B,'Input - target event report'!D:D,"Private Investment") = 0, "N/A", TODAY() - MAXIFS('Input - target event report'!E:E,'Input - target event report'!B:B,B:B,'Input - target event report'!D:D,"Private Investment"))</f>
        <v/>
      </c>
      <c r="I74" s="30">
        <f>COUNTIFS('Input - target event report'!B:B,B74,'Input - target event report'!D:D, "Private Investment")</f>
        <v/>
      </c>
      <c r="J74">
        <f>INDEX('Input - companies list'!$1:$10000,MATCH(B74,'Input - companies list'!B:B,0),MATCH("Flow",'Input - companies list'!$1:$1,0 ))</f>
        <v/>
      </c>
      <c r="K74">
        <f>INDEX('Input - companies list'!$1:$10000,MATCH(B74,'Input - companies list'!B:B,0),MATCH("Inter-Cluster Connectivity",'Input - companies list'!$1:$1,0 ))</f>
        <v/>
      </c>
      <c r="L74" s="11">
        <f>IFERROR(PERCENTRANK(F:F,F74),0)</f>
        <v/>
      </c>
      <c r="M74" s="11">
        <f>IFERROR(1 - PERCENTRANK(G:G,G74),0)</f>
        <v/>
      </c>
      <c r="N74" s="11">
        <f>IFERROR(1 - PERCENTRANK(H:H,H74),0)</f>
        <v/>
      </c>
      <c r="O74" s="11">
        <f>IFERROR(PERCENTRANK(I:I,I74),0)</f>
        <v/>
      </c>
      <c r="P74" s="11">
        <f>IFERROR(1 - PERCENTRANK(J:J,J74),0)</f>
        <v/>
      </c>
      <c r="Q74" s="11">
        <f>IFERROR(PERCENTRANK(K:K,K74),0)</f>
        <v/>
      </c>
      <c r="R74" s="11">
        <f>L74*weight1+M74*weight2+N74*weight3+O74*weight4+P74*weight5+Q74*weight6</f>
        <v/>
      </c>
    </row>
    <row r="75" spans="1:18">
      <c r="A75" s="14">
        <f>RANK(R75,R:R)</f>
        <v/>
      </c>
      <c r="B75" t="s">
        <v>1070</v>
      </c>
      <c r="C75">
        <f>VLOOKUP(B75,'Input - companies list'!B:L,2,FALSE)</f>
        <v/>
      </c>
      <c r="D75">
        <f>VLOOKUP(B75,'Input - companies list'!B:L,11,FALSE)</f>
        <v/>
      </c>
      <c r="E75">
        <f>VLOOKUP(B75,'Input - companies list'!B:E,4,FALSE)</f>
        <v/>
      </c>
      <c r="F75" s="1">
        <f>SUMIFS('Input - target event report'!H:H,'Input - target event report'!B:B,B75,'Input - target event report'!D:D, "Private Investment")</f>
        <v/>
      </c>
      <c r="G75" s="30">
        <f>IF(I75&lt;2, "N/A", (MAXIFS('Input - target event report'!E:E,'Input - target event report'!B:B,B:B,'Input - target event report'!D:D,"Private Investment")-MINIFS('Input - target event report'!E:E,'Input - target event report'!B:B,B:B,'Input - target event report'!D:D,"Private Investment"))/(I75-1))</f>
        <v/>
      </c>
      <c r="H75" s="30">
        <f>IF(MAXIFS('Input - target event report'!E:E,'Input - target event report'!B:B,B:B,'Input - target event report'!D:D,"Private Investment") = 0, "N/A", TODAY() - MAXIFS('Input - target event report'!E:E,'Input - target event report'!B:B,B:B,'Input - target event report'!D:D,"Private Investment"))</f>
        <v/>
      </c>
      <c r="I75" s="30">
        <f>COUNTIFS('Input - target event report'!B:B,B75,'Input - target event report'!D:D, "Private Investment")</f>
        <v/>
      </c>
      <c r="J75">
        <f>INDEX('Input - companies list'!$1:$10000,MATCH(B75,'Input - companies list'!B:B,0),MATCH("Flow",'Input - companies list'!$1:$1,0 ))</f>
        <v/>
      </c>
      <c r="K75">
        <f>INDEX('Input - companies list'!$1:$10000,MATCH(B75,'Input - companies list'!B:B,0),MATCH("Inter-Cluster Connectivity",'Input - companies list'!$1:$1,0 ))</f>
        <v/>
      </c>
      <c r="L75" s="11">
        <f>IFERROR(PERCENTRANK(F:F,F75),0)</f>
        <v/>
      </c>
      <c r="M75" s="11">
        <f>IFERROR(1 - PERCENTRANK(G:G,G75),0)</f>
        <v/>
      </c>
      <c r="N75" s="11">
        <f>IFERROR(1 - PERCENTRANK(H:H,H75),0)</f>
        <v/>
      </c>
      <c r="O75" s="11">
        <f>IFERROR(PERCENTRANK(I:I,I75),0)</f>
        <v/>
      </c>
      <c r="P75" s="11">
        <f>IFERROR(1 - PERCENTRANK(J:J,J75),0)</f>
        <v/>
      </c>
      <c r="Q75" s="11">
        <f>IFERROR(PERCENTRANK(K:K,K75),0)</f>
        <v/>
      </c>
      <c r="R75" s="11">
        <f>L75*weight1+M75*weight2+N75*weight3+O75*weight4+P75*weight5+Q75*weight6</f>
        <v/>
      </c>
    </row>
    <row r="76" spans="1:18">
      <c r="A76" s="14">
        <f>RANK(R76,R:R)</f>
        <v/>
      </c>
      <c r="B76" t="s">
        <v>1081</v>
      </c>
      <c r="C76">
        <f>VLOOKUP(B76,'Input - companies list'!B:L,2,FALSE)</f>
        <v/>
      </c>
      <c r="D76">
        <f>VLOOKUP(B76,'Input - companies list'!B:L,11,FALSE)</f>
        <v/>
      </c>
      <c r="E76">
        <f>VLOOKUP(B76,'Input - companies list'!B:E,4,FALSE)</f>
        <v/>
      </c>
      <c r="F76" s="1">
        <f>SUMIFS('Input - target event report'!H:H,'Input - target event report'!B:B,B76,'Input - target event report'!D:D, "Private Investment")</f>
        <v/>
      </c>
      <c r="G76" s="30">
        <f>IF(I76&lt;2, "N/A", (MAXIFS('Input - target event report'!E:E,'Input - target event report'!B:B,B:B,'Input - target event report'!D:D,"Private Investment")-MINIFS('Input - target event report'!E:E,'Input - target event report'!B:B,B:B,'Input - target event report'!D:D,"Private Investment"))/(I76-1))</f>
        <v/>
      </c>
      <c r="H76" s="30">
        <f>IF(MAXIFS('Input - target event report'!E:E,'Input - target event report'!B:B,B:B,'Input - target event report'!D:D,"Private Investment") = 0, "N/A", TODAY() - MAXIFS('Input - target event report'!E:E,'Input - target event report'!B:B,B:B,'Input - target event report'!D:D,"Private Investment"))</f>
        <v/>
      </c>
      <c r="I76" s="30">
        <f>COUNTIFS('Input - target event report'!B:B,B76,'Input - target event report'!D:D, "Private Investment")</f>
        <v/>
      </c>
      <c r="J76">
        <f>INDEX('Input - companies list'!$1:$10000,MATCH(B76,'Input - companies list'!B:B,0),MATCH("Flow",'Input - companies list'!$1:$1,0 ))</f>
        <v/>
      </c>
      <c r="K76">
        <f>INDEX('Input - companies list'!$1:$10000,MATCH(B76,'Input - companies list'!B:B,0),MATCH("Inter-Cluster Connectivity",'Input - companies list'!$1:$1,0 ))</f>
        <v/>
      </c>
      <c r="L76" s="11">
        <f>IFERROR(PERCENTRANK(F:F,F76),0)</f>
        <v/>
      </c>
      <c r="M76" s="11">
        <f>IFERROR(1 - PERCENTRANK(G:G,G76),0)</f>
        <v/>
      </c>
      <c r="N76" s="11">
        <f>IFERROR(1 - PERCENTRANK(H:H,H76),0)</f>
        <v/>
      </c>
      <c r="O76" s="11">
        <f>IFERROR(PERCENTRANK(I:I,I76),0)</f>
        <v/>
      </c>
      <c r="P76" s="11">
        <f>IFERROR(1 - PERCENTRANK(J:J,J76),0)</f>
        <v/>
      </c>
      <c r="Q76" s="11">
        <f>IFERROR(PERCENTRANK(K:K,K76),0)</f>
        <v/>
      </c>
      <c r="R76" s="11">
        <f>L76*weight1+M76*weight2+N76*weight3+O76*weight4+P76*weight5+Q76*weight6</f>
        <v/>
      </c>
    </row>
    <row r="77" spans="1:18">
      <c r="A77" s="14">
        <f>RANK(R77,R:R)</f>
        <v/>
      </c>
      <c r="B77" t="s">
        <v>1098</v>
      </c>
      <c r="C77">
        <f>VLOOKUP(B77,'Input - companies list'!B:L,2,FALSE)</f>
        <v/>
      </c>
      <c r="D77">
        <f>VLOOKUP(B77,'Input - companies list'!B:L,11,FALSE)</f>
        <v/>
      </c>
      <c r="E77">
        <f>VLOOKUP(B77,'Input - companies list'!B:E,4,FALSE)</f>
        <v/>
      </c>
      <c r="F77" s="1">
        <f>SUMIFS('Input - target event report'!H:H,'Input - target event report'!B:B,B77,'Input - target event report'!D:D, "Private Investment")</f>
        <v/>
      </c>
      <c r="G77" s="30">
        <f>IF(I77&lt;2, "N/A", (MAXIFS('Input - target event report'!E:E,'Input - target event report'!B:B,B:B,'Input - target event report'!D:D,"Private Investment")-MINIFS('Input - target event report'!E:E,'Input - target event report'!B:B,B:B,'Input - target event report'!D:D,"Private Investment"))/(I77-1))</f>
        <v/>
      </c>
      <c r="H77" s="30">
        <f>IF(MAXIFS('Input - target event report'!E:E,'Input - target event report'!B:B,B:B,'Input - target event report'!D:D,"Private Investment") = 0, "N/A", TODAY() - MAXIFS('Input - target event report'!E:E,'Input - target event report'!B:B,B:B,'Input - target event report'!D:D,"Private Investment"))</f>
        <v/>
      </c>
      <c r="I77" s="30">
        <f>COUNTIFS('Input - target event report'!B:B,B77,'Input - target event report'!D:D, "Private Investment")</f>
        <v/>
      </c>
      <c r="J77">
        <f>INDEX('Input - companies list'!$1:$10000,MATCH(B77,'Input - companies list'!B:B,0),MATCH("Flow",'Input - companies list'!$1:$1,0 ))</f>
        <v/>
      </c>
      <c r="K77">
        <f>INDEX('Input - companies list'!$1:$10000,MATCH(B77,'Input - companies list'!B:B,0),MATCH("Inter-Cluster Connectivity",'Input - companies list'!$1:$1,0 ))</f>
        <v/>
      </c>
      <c r="L77" s="11">
        <f>IFERROR(PERCENTRANK(F:F,F77),0)</f>
        <v/>
      </c>
      <c r="M77" s="11">
        <f>IFERROR(1 - PERCENTRANK(G:G,G77),0)</f>
        <v/>
      </c>
      <c r="N77" s="11">
        <f>IFERROR(1 - PERCENTRANK(H:H,H77),0)</f>
        <v/>
      </c>
      <c r="O77" s="11">
        <f>IFERROR(PERCENTRANK(I:I,I77),0)</f>
        <v/>
      </c>
      <c r="P77" s="11">
        <f>IFERROR(1 - PERCENTRANK(J:J,J77),0)</f>
        <v/>
      </c>
      <c r="Q77" s="11">
        <f>IFERROR(PERCENTRANK(K:K,K77),0)</f>
        <v/>
      </c>
      <c r="R77" s="11">
        <f>L77*weight1+M77*weight2+N77*weight3+O77*weight4+P77*weight5+Q77*weight6</f>
        <v/>
      </c>
    </row>
    <row r="78" spans="1:18">
      <c r="A78" s="14">
        <f>RANK(R78,R:R)</f>
        <v/>
      </c>
      <c r="B78" t="s">
        <v>1110</v>
      </c>
      <c r="C78">
        <f>VLOOKUP(B78,'Input - companies list'!B:L,2,FALSE)</f>
        <v/>
      </c>
      <c r="D78">
        <f>VLOOKUP(B78,'Input - companies list'!B:L,11,FALSE)</f>
        <v/>
      </c>
      <c r="E78">
        <f>VLOOKUP(B78,'Input - companies list'!B:E,4,FALSE)</f>
        <v/>
      </c>
      <c r="F78" s="1">
        <f>SUMIFS('Input - target event report'!H:H,'Input - target event report'!B:B,B78,'Input - target event report'!D:D, "Private Investment")</f>
        <v/>
      </c>
      <c r="G78" s="30">
        <f>IF(I78&lt;2, "N/A", (MAXIFS('Input - target event report'!E:E,'Input - target event report'!B:B,B:B,'Input - target event report'!D:D,"Private Investment")-MINIFS('Input - target event report'!E:E,'Input - target event report'!B:B,B:B,'Input - target event report'!D:D,"Private Investment"))/(I78-1))</f>
        <v/>
      </c>
      <c r="H78" s="30">
        <f>IF(MAXIFS('Input - target event report'!E:E,'Input - target event report'!B:B,B:B,'Input - target event report'!D:D,"Private Investment") = 0, "N/A", TODAY() - MAXIFS('Input - target event report'!E:E,'Input - target event report'!B:B,B:B,'Input - target event report'!D:D,"Private Investment"))</f>
        <v/>
      </c>
      <c r="I78" s="30">
        <f>COUNTIFS('Input - target event report'!B:B,B78,'Input - target event report'!D:D, "Private Investment")</f>
        <v/>
      </c>
      <c r="J78">
        <f>INDEX('Input - companies list'!$1:$10000,MATCH(B78,'Input - companies list'!B:B,0),MATCH("Flow",'Input - companies list'!$1:$1,0 ))</f>
        <v/>
      </c>
      <c r="K78">
        <f>INDEX('Input - companies list'!$1:$10000,MATCH(B78,'Input - companies list'!B:B,0),MATCH("Inter-Cluster Connectivity",'Input - companies list'!$1:$1,0 ))</f>
        <v/>
      </c>
      <c r="L78" s="11">
        <f>IFERROR(PERCENTRANK(F:F,F78),0)</f>
        <v/>
      </c>
      <c r="M78" s="11">
        <f>IFERROR(1 - PERCENTRANK(G:G,G78),0)</f>
        <v/>
      </c>
      <c r="N78" s="11">
        <f>IFERROR(1 - PERCENTRANK(H:H,H78),0)</f>
        <v/>
      </c>
      <c r="O78" s="11">
        <f>IFERROR(PERCENTRANK(I:I,I78),0)</f>
        <v/>
      </c>
      <c r="P78" s="11">
        <f>IFERROR(1 - PERCENTRANK(J:J,J78),0)</f>
        <v/>
      </c>
      <c r="Q78" s="11">
        <f>IFERROR(PERCENTRANK(K:K,K78),0)</f>
        <v/>
      </c>
      <c r="R78" s="11">
        <f>L78*weight1+M78*weight2+N78*weight3+O78*weight4+P78*weight5+Q78*weight6</f>
        <v/>
      </c>
    </row>
    <row r="79" spans="1:18">
      <c r="A79" s="14">
        <f>RANK(R79,R:R)</f>
        <v/>
      </c>
      <c r="B79" t="s">
        <v>1122</v>
      </c>
      <c r="C79">
        <f>VLOOKUP(B79,'Input - companies list'!B:L,2,FALSE)</f>
        <v/>
      </c>
      <c r="D79">
        <f>VLOOKUP(B79,'Input - companies list'!B:L,11,FALSE)</f>
        <v/>
      </c>
      <c r="E79">
        <f>VLOOKUP(B79,'Input - companies list'!B:E,4,FALSE)</f>
        <v/>
      </c>
      <c r="F79" s="1">
        <f>SUMIFS('Input - target event report'!H:H,'Input - target event report'!B:B,B79,'Input - target event report'!D:D, "Private Investment")</f>
        <v/>
      </c>
      <c r="G79" s="30">
        <f>IF(I79&lt;2, "N/A", (MAXIFS('Input - target event report'!E:E,'Input - target event report'!B:B,B:B,'Input - target event report'!D:D,"Private Investment")-MINIFS('Input - target event report'!E:E,'Input - target event report'!B:B,B:B,'Input - target event report'!D:D,"Private Investment"))/(I79-1))</f>
        <v/>
      </c>
      <c r="H79" s="30">
        <f>IF(MAXIFS('Input - target event report'!E:E,'Input - target event report'!B:B,B:B,'Input - target event report'!D:D,"Private Investment") = 0, "N/A", TODAY() - MAXIFS('Input - target event report'!E:E,'Input - target event report'!B:B,B:B,'Input - target event report'!D:D,"Private Investment"))</f>
        <v/>
      </c>
      <c r="I79" s="30">
        <f>COUNTIFS('Input - target event report'!B:B,B79,'Input - target event report'!D:D, "Private Investment")</f>
        <v/>
      </c>
      <c r="J79">
        <f>INDEX('Input - companies list'!$1:$10000,MATCH(B79,'Input - companies list'!B:B,0),MATCH("Flow",'Input - companies list'!$1:$1,0 ))</f>
        <v/>
      </c>
      <c r="K79">
        <f>INDEX('Input - companies list'!$1:$10000,MATCH(B79,'Input - companies list'!B:B,0),MATCH("Inter-Cluster Connectivity",'Input - companies list'!$1:$1,0 ))</f>
        <v/>
      </c>
      <c r="L79" s="11">
        <f>IFERROR(PERCENTRANK(F:F,F79),0)</f>
        <v/>
      </c>
      <c r="M79" s="11">
        <f>IFERROR(1 - PERCENTRANK(G:G,G79),0)</f>
        <v/>
      </c>
      <c r="N79" s="11">
        <f>IFERROR(1 - PERCENTRANK(H:H,H79),0)</f>
        <v/>
      </c>
      <c r="O79" s="11">
        <f>IFERROR(PERCENTRANK(I:I,I79),0)</f>
        <v/>
      </c>
      <c r="P79" s="11">
        <f>IFERROR(1 - PERCENTRANK(J:J,J79),0)</f>
        <v/>
      </c>
      <c r="Q79" s="11">
        <f>IFERROR(PERCENTRANK(K:K,K79),0)</f>
        <v/>
      </c>
      <c r="R79" s="11">
        <f>L79*weight1+M79*weight2+N79*weight3+O79*weight4+P79*weight5+Q79*weight6</f>
        <v/>
      </c>
    </row>
    <row r="80" spans="1:18">
      <c r="A80" s="14">
        <f>RANK(R80,R:R)</f>
        <v/>
      </c>
      <c r="B80" t="s">
        <v>1138</v>
      </c>
      <c r="C80">
        <f>VLOOKUP(B80,'Input - companies list'!B:L,2,FALSE)</f>
        <v/>
      </c>
      <c r="D80">
        <f>VLOOKUP(B80,'Input - companies list'!B:L,11,FALSE)</f>
        <v/>
      </c>
      <c r="E80">
        <f>VLOOKUP(B80,'Input - companies list'!B:E,4,FALSE)</f>
        <v/>
      </c>
      <c r="F80" s="1">
        <f>SUMIFS('Input - target event report'!H:H,'Input - target event report'!B:B,B80,'Input - target event report'!D:D, "Private Investment")</f>
        <v/>
      </c>
      <c r="G80" s="30">
        <f>IF(I80&lt;2, "N/A", (MAXIFS('Input - target event report'!E:E,'Input - target event report'!B:B,B:B,'Input - target event report'!D:D,"Private Investment")-MINIFS('Input - target event report'!E:E,'Input - target event report'!B:B,B:B,'Input - target event report'!D:D,"Private Investment"))/(I80-1))</f>
        <v/>
      </c>
      <c r="H80" s="30">
        <f>IF(MAXIFS('Input - target event report'!E:E,'Input - target event report'!B:B,B:B,'Input - target event report'!D:D,"Private Investment") = 0, "N/A", TODAY() - MAXIFS('Input - target event report'!E:E,'Input - target event report'!B:B,B:B,'Input - target event report'!D:D,"Private Investment"))</f>
        <v/>
      </c>
      <c r="I80" s="30">
        <f>COUNTIFS('Input - target event report'!B:B,B80,'Input - target event report'!D:D, "Private Investment")</f>
        <v/>
      </c>
      <c r="J80">
        <f>INDEX('Input - companies list'!$1:$10000,MATCH(B80,'Input - companies list'!B:B,0),MATCH("Flow",'Input - companies list'!$1:$1,0 ))</f>
        <v/>
      </c>
      <c r="K80">
        <f>INDEX('Input - companies list'!$1:$10000,MATCH(B80,'Input - companies list'!B:B,0),MATCH("Inter-Cluster Connectivity",'Input - companies list'!$1:$1,0 ))</f>
        <v/>
      </c>
      <c r="L80" s="11">
        <f>IFERROR(PERCENTRANK(F:F,F80),0)</f>
        <v/>
      </c>
      <c r="M80" s="11">
        <f>IFERROR(1 - PERCENTRANK(G:G,G80),0)</f>
        <v/>
      </c>
      <c r="N80" s="11">
        <f>IFERROR(1 - PERCENTRANK(H:H,H80),0)</f>
        <v/>
      </c>
      <c r="O80" s="11">
        <f>IFERROR(PERCENTRANK(I:I,I80),0)</f>
        <v/>
      </c>
      <c r="P80" s="11">
        <f>IFERROR(1 - PERCENTRANK(J:J,J80),0)</f>
        <v/>
      </c>
      <c r="Q80" s="11">
        <f>IFERROR(PERCENTRANK(K:K,K80),0)</f>
        <v/>
      </c>
      <c r="R80" s="11">
        <f>L80*weight1+M80*weight2+N80*weight3+O80*weight4+P80*weight5+Q80*weight6</f>
        <v/>
      </c>
    </row>
    <row r="81" spans="1:18">
      <c r="A81" s="14">
        <f>RANK(R81,R:R)</f>
        <v/>
      </c>
      <c r="B81" t="s">
        <v>1150</v>
      </c>
      <c r="C81">
        <f>VLOOKUP(B81,'Input - companies list'!B:L,2,FALSE)</f>
        <v/>
      </c>
      <c r="D81">
        <f>VLOOKUP(B81,'Input - companies list'!B:L,11,FALSE)</f>
        <v/>
      </c>
      <c r="E81">
        <f>VLOOKUP(B81,'Input - companies list'!B:E,4,FALSE)</f>
        <v/>
      </c>
      <c r="F81" s="1">
        <f>SUMIFS('Input - target event report'!H:H,'Input - target event report'!B:B,B81,'Input - target event report'!D:D, "Private Investment")</f>
        <v/>
      </c>
      <c r="G81" s="30">
        <f>IF(I81&lt;2, "N/A", (MAXIFS('Input - target event report'!E:E,'Input - target event report'!B:B,B:B,'Input - target event report'!D:D,"Private Investment")-MINIFS('Input - target event report'!E:E,'Input - target event report'!B:B,B:B,'Input - target event report'!D:D,"Private Investment"))/(I81-1))</f>
        <v/>
      </c>
      <c r="H81" s="30">
        <f>IF(MAXIFS('Input - target event report'!E:E,'Input - target event report'!B:B,B:B,'Input - target event report'!D:D,"Private Investment") = 0, "N/A", TODAY() - MAXIFS('Input - target event report'!E:E,'Input - target event report'!B:B,B:B,'Input - target event report'!D:D,"Private Investment"))</f>
        <v/>
      </c>
      <c r="I81" s="30">
        <f>COUNTIFS('Input - target event report'!B:B,B81,'Input - target event report'!D:D, "Private Investment")</f>
        <v/>
      </c>
      <c r="J81">
        <f>INDEX('Input - companies list'!$1:$10000,MATCH(B81,'Input - companies list'!B:B,0),MATCH("Flow",'Input - companies list'!$1:$1,0 ))</f>
        <v/>
      </c>
      <c r="K81">
        <f>INDEX('Input - companies list'!$1:$10000,MATCH(B81,'Input - companies list'!B:B,0),MATCH("Inter-Cluster Connectivity",'Input - companies list'!$1:$1,0 ))</f>
        <v/>
      </c>
      <c r="L81" s="11">
        <f>IFERROR(PERCENTRANK(F:F,F81),0)</f>
        <v/>
      </c>
      <c r="M81" s="11">
        <f>IFERROR(1 - PERCENTRANK(G:G,G81),0)</f>
        <v/>
      </c>
      <c r="N81" s="11">
        <f>IFERROR(1 - PERCENTRANK(H:H,H81),0)</f>
        <v/>
      </c>
      <c r="O81" s="11">
        <f>IFERROR(PERCENTRANK(I:I,I81),0)</f>
        <v/>
      </c>
      <c r="P81" s="11">
        <f>IFERROR(1 - PERCENTRANK(J:J,J81),0)</f>
        <v/>
      </c>
      <c r="Q81" s="11">
        <f>IFERROR(PERCENTRANK(K:K,K81),0)</f>
        <v/>
      </c>
      <c r="R81" s="11">
        <f>L81*weight1+M81*weight2+N81*weight3+O81*weight4+P81*weight5+Q81*weight6</f>
        <v/>
      </c>
    </row>
    <row r="82" spans="1:18">
      <c r="A82" s="14">
        <f>RANK(R82,R:R)</f>
        <v/>
      </c>
      <c r="B82" t="s">
        <v>1162</v>
      </c>
      <c r="C82">
        <f>VLOOKUP(B82,'Input - companies list'!B:L,2,FALSE)</f>
        <v/>
      </c>
      <c r="D82">
        <f>VLOOKUP(B82,'Input - companies list'!B:L,11,FALSE)</f>
        <v/>
      </c>
      <c r="E82">
        <f>VLOOKUP(B82,'Input - companies list'!B:E,4,FALSE)</f>
        <v/>
      </c>
      <c r="F82" s="1">
        <f>SUMIFS('Input - target event report'!H:H,'Input - target event report'!B:B,B82,'Input - target event report'!D:D, "Private Investment")</f>
        <v/>
      </c>
      <c r="G82" s="30">
        <f>IF(I82&lt;2, "N/A", (MAXIFS('Input - target event report'!E:E,'Input - target event report'!B:B,B:B,'Input - target event report'!D:D,"Private Investment")-MINIFS('Input - target event report'!E:E,'Input - target event report'!B:B,B:B,'Input - target event report'!D:D,"Private Investment"))/(I82-1))</f>
        <v/>
      </c>
      <c r="H82" s="30">
        <f>IF(MAXIFS('Input - target event report'!E:E,'Input - target event report'!B:B,B:B,'Input - target event report'!D:D,"Private Investment") = 0, "N/A", TODAY() - MAXIFS('Input - target event report'!E:E,'Input - target event report'!B:B,B:B,'Input - target event report'!D:D,"Private Investment"))</f>
        <v/>
      </c>
      <c r="I82" s="30">
        <f>COUNTIFS('Input - target event report'!B:B,B82,'Input - target event report'!D:D, "Private Investment")</f>
        <v/>
      </c>
      <c r="J82">
        <f>INDEX('Input - companies list'!$1:$10000,MATCH(B82,'Input - companies list'!B:B,0),MATCH("Flow",'Input - companies list'!$1:$1,0 ))</f>
        <v/>
      </c>
      <c r="K82">
        <f>INDEX('Input - companies list'!$1:$10000,MATCH(B82,'Input - companies list'!B:B,0),MATCH("Inter-Cluster Connectivity",'Input - companies list'!$1:$1,0 ))</f>
        <v/>
      </c>
      <c r="L82" s="11">
        <f>IFERROR(PERCENTRANK(F:F,F82),0)</f>
        <v/>
      </c>
      <c r="M82" s="11">
        <f>IFERROR(1 - PERCENTRANK(G:G,G82),0)</f>
        <v/>
      </c>
      <c r="N82" s="11">
        <f>IFERROR(1 - PERCENTRANK(H:H,H82),0)</f>
        <v/>
      </c>
      <c r="O82" s="11">
        <f>IFERROR(PERCENTRANK(I:I,I82),0)</f>
        <v/>
      </c>
      <c r="P82" s="11">
        <f>IFERROR(1 - PERCENTRANK(J:J,J82),0)</f>
        <v/>
      </c>
      <c r="Q82" s="11">
        <f>IFERROR(PERCENTRANK(K:K,K82),0)</f>
        <v/>
      </c>
      <c r="R82" s="11">
        <f>L82*weight1+M82*weight2+N82*weight3+O82*weight4+P82*weight5+Q82*weight6</f>
        <v/>
      </c>
    </row>
    <row r="83" spans="1:18">
      <c r="A83" s="14">
        <f>RANK(R83,R:R)</f>
        <v/>
      </c>
      <c r="B83" t="s">
        <v>1174</v>
      </c>
      <c r="C83">
        <f>VLOOKUP(B83,'Input - companies list'!B:L,2,FALSE)</f>
        <v/>
      </c>
      <c r="D83">
        <f>VLOOKUP(B83,'Input - companies list'!B:L,11,FALSE)</f>
        <v/>
      </c>
      <c r="E83">
        <f>VLOOKUP(B83,'Input - companies list'!B:E,4,FALSE)</f>
        <v/>
      </c>
      <c r="F83" s="1">
        <f>SUMIFS('Input - target event report'!H:H,'Input - target event report'!B:B,B83,'Input - target event report'!D:D, "Private Investment")</f>
        <v/>
      </c>
      <c r="G83" s="30">
        <f>IF(I83&lt;2, "N/A", (MAXIFS('Input - target event report'!E:E,'Input - target event report'!B:B,B:B,'Input - target event report'!D:D,"Private Investment")-MINIFS('Input - target event report'!E:E,'Input - target event report'!B:B,B:B,'Input - target event report'!D:D,"Private Investment"))/(I83-1))</f>
        <v/>
      </c>
      <c r="H83" s="30">
        <f>IF(MAXIFS('Input - target event report'!E:E,'Input - target event report'!B:B,B:B,'Input - target event report'!D:D,"Private Investment") = 0, "N/A", TODAY() - MAXIFS('Input - target event report'!E:E,'Input - target event report'!B:B,B:B,'Input - target event report'!D:D,"Private Investment"))</f>
        <v/>
      </c>
      <c r="I83" s="30">
        <f>COUNTIFS('Input - target event report'!B:B,B83,'Input - target event report'!D:D, "Private Investment")</f>
        <v/>
      </c>
      <c r="J83">
        <f>INDEX('Input - companies list'!$1:$10000,MATCH(B83,'Input - companies list'!B:B,0),MATCH("Flow",'Input - companies list'!$1:$1,0 ))</f>
        <v/>
      </c>
      <c r="K83">
        <f>INDEX('Input - companies list'!$1:$10000,MATCH(B83,'Input - companies list'!B:B,0),MATCH("Inter-Cluster Connectivity",'Input - companies list'!$1:$1,0 ))</f>
        <v/>
      </c>
      <c r="L83" s="11">
        <f>IFERROR(PERCENTRANK(F:F,F83),0)</f>
        <v/>
      </c>
      <c r="M83" s="11">
        <f>IFERROR(1 - PERCENTRANK(G:G,G83),0)</f>
        <v/>
      </c>
      <c r="N83" s="11">
        <f>IFERROR(1 - PERCENTRANK(H:H,H83),0)</f>
        <v/>
      </c>
      <c r="O83" s="11">
        <f>IFERROR(PERCENTRANK(I:I,I83),0)</f>
        <v/>
      </c>
      <c r="P83" s="11">
        <f>IFERROR(1 - PERCENTRANK(J:J,J83),0)</f>
        <v/>
      </c>
      <c r="Q83" s="11">
        <f>IFERROR(PERCENTRANK(K:K,K83),0)</f>
        <v/>
      </c>
      <c r="R83" s="11">
        <f>L83*weight1+M83*weight2+N83*weight3+O83*weight4+P83*weight5+Q83*weight6</f>
        <v/>
      </c>
    </row>
    <row r="84" spans="1:18">
      <c r="A84" s="14">
        <f>RANK(R84,R:R)</f>
        <v/>
      </c>
      <c r="B84" t="s">
        <v>1189</v>
      </c>
      <c r="C84">
        <f>VLOOKUP(B84,'Input - companies list'!B:L,2,FALSE)</f>
        <v/>
      </c>
      <c r="D84">
        <f>VLOOKUP(B84,'Input - companies list'!B:L,11,FALSE)</f>
        <v/>
      </c>
      <c r="E84">
        <f>VLOOKUP(B84,'Input - companies list'!B:E,4,FALSE)</f>
        <v/>
      </c>
      <c r="F84" s="1">
        <f>SUMIFS('Input - target event report'!H:H,'Input - target event report'!B:B,B84,'Input - target event report'!D:D, "Private Investment")</f>
        <v/>
      </c>
      <c r="G84" s="30">
        <f>IF(I84&lt;2, "N/A", (MAXIFS('Input - target event report'!E:E,'Input - target event report'!B:B,B:B,'Input - target event report'!D:D,"Private Investment")-MINIFS('Input - target event report'!E:E,'Input - target event report'!B:B,B:B,'Input - target event report'!D:D,"Private Investment"))/(I84-1))</f>
        <v/>
      </c>
      <c r="H84" s="30">
        <f>IF(MAXIFS('Input - target event report'!E:E,'Input - target event report'!B:B,B:B,'Input - target event report'!D:D,"Private Investment") = 0, "N/A", TODAY() - MAXIFS('Input - target event report'!E:E,'Input - target event report'!B:B,B:B,'Input - target event report'!D:D,"Private Investment"))</f>
        <v/>
      </c>
      <c r="I84" s="30">
        <f>COUNTIFS('Input - target event report'!B:B,B84,'Input - target event report'!D:D, "Private Investment")</f>
        <v/>
      </c>
      <c r="J84">
        <f>INDEX('Input - companies list'!$1:$10000,MATCH(B84,'Input - companies list'!B:B,0),MATCH("Flow",'Input - companies list'!$1:$1,0 ))</f>
        <v/>
      </c>
      <c r="K84">
        <f>INDEX('Input - companies list'!$1:$10000,MATCH(B84,'Input - companies list'!B:B,0),MATCH("Inter-Cluster Connectivity",'Input - companies list'!$1:$1,0 ))</f>
        <v/>
      </c>
      <c r="L84" s="11">
        <f>IFERROR(PERCENTRANK(F:F,F84),0)</f>
        <v/>
      </c>
      <c r="M84" s="11">
        <f>IFERROR(1 - PERCENTRANK(G:G,G84),0)</f>
        <v/>
      </c>
      <c r="N84" s="11">
        <f>IFERROR(1 - PERCENTRANK(H:H,H84),0)</f>
        <v/>
      </c>
      <c r="O84" s="11">
        <f>IFERROR(PERCENTRANK(I:I,I84),0)</f>
        <v/>
      </c>
      <c r="P84" s="11">
        <f>IFERROR(1 - PERCENTRANK(J:J,J84),0)</f>
        <v/>
      </c>
      <c r="Q84" s="11">
        <f>IFERROR(PERCENTRANK(K:K,K84),0)</f>
        <v/>
      </c>
      <c r="R84" s="11">
        <f>L84*weight1+M84*weight2+N84*weight3+O84*weight4+P84*weight5+Q84*weight6</f>
        <v/>
      </c>
    </row>
    <row r="85" spans="1:18">
      <c r="A85" s="14">
        <f>RANK(R85,R:R)</f>
        <v/>
      </c>
      <c r="B85" t="s">
        <v>1200</v>
      </c>
      <c r="C85">
        <f>VLOOKUP(B85,'Input - companies list'!B:L,2,FALSE)</f>
        <v/>
      </c>
      <c r="D85">
        <f>VLOOKUP(B85,'Input - companies list'!B:L,11,FALSE)</f>
        <v/>
      </c>
      <c r="E85">
        <f>VLOOKUP(B85,'Input - companies list'!B:E,4,FALSE)</f>
        <v/>
      </c>
      <c r="F85" s="1">
        <f>SUMIFS('Input - target event report'!H:H,'Input - target event report'!B:B,B85,'Input - target event report'!D:D, "Private Investment")</f>
        <v/>
      </c>
      <c r="G85" s="30">
        <f>IF(I85&lt;2, "N/A", (MAXIFS('Input - target event report'!E:E,'Input - target event report'!B:B,B:B,'Input - target event report'!D:D,"Private Investment")-MINIFS('Input - target event report'!E:E,'Input - target event report'!B:B,B:B,'Input - target event report'!D:D,"Private Investment"))/(I85-1))</f>
        <v/>
      </c>
      <c r="H85" s="30">
        <f>IF(MAXIFS('Input - target event report'!E:E,'Input - target event report'!B:B,B:B,'Input - target event report'!D:D,"Private Investment") = 0, "N/A", TODAY() - MAXIFS('Input - target event report'!E:E,'Input - target event report'!B:B,B:B,'Input - target event report'!D:D,"Private Investment"))</f>
        <v/>
      </c>
      <c r="I85" s="30">
        <f>COUNTIFS('Input - target event report'!B:B,B85,'Input - target event report'!D:D, "Private Investment")</f>
        <v/>
      </c>
      <c r="J85">
        <f>INDEX('Input - companies list'!$1:$10000,MATCH(B85,'Input - companies list'!B:B,0),MATCH("Flow",'Input - companies list'!$1:$1,0 ))</f>
        <v/>
      </c>
      <c r="K85">
        <f>INDEX('Input - companies list'!$1:$10000,MATCH(B85,'Input - companies list'!B:B,0),MATCH("Inter-Cluster Connectivity",'Input - companies list'!$1:$1,0 ))</f>
        <v/>
      </c>
      <c r="L85" s="11">
        <f>IFERROR(PERCENTRANK(F:F,F85),0)</f>
        <v/>
      </c>
      <c r="M85" s="11">
        <f>IFERROR(1 - PERCENTRANK(G:G,G85),0)</f>
        <v/>
      </c>
      <c r="N85" s="11">
        <f>IFERROR(1 - PERCENTRANK(H:H,H85),0)</f>
        <v/>
      </c>
      <c r="O85" s="11">
        <f>IFERROR(PERCENTRANK(I:I,I85),0)</f>
        <v/>
      </c>
      <c r="P85" s="11">
        <f>IFERROR(1 - PERCENTRANK(J:J,J85),0)</f>
        <v/>
      </c>
      <c r="Q85" s="11">
        <f>IFERROR(PERCENTRANK(K:K,K85),0)</f>
        <v/>
      </c>
      <c r="R85" s="11">
        <f>L85*weight1+M85*weight2+N85*weight3+O85*weight4+P85*weight5+Q85*weight6</f>
        <v/>
      </c>
    </row>
    <row r="86" spans="1:18">
      <c r="A86" s="14">
        <f>RANK(R86,R:R)</f>
        <v/>
      </c>
      <c r="B86" t="s">
        <v>1211</v>
      </c>
      <c r="C86">
        <f>VLOOKUP(B86,'Input - companies list'!B:L,2,FALSE)</f>
        <v/>
      </c>
      <c r="D86">
        <f>VLOOKUP(B86,'Input - companies list'!B:L,11,FALSE)</f>
        <v/>
      </c>
      <c r="E86">
        <f>VLOOKUP(B86,'Input - companies list'!B:E,4,FALSE)</f>
        <v/>
      </c>
      <c r="F86" s="1">
        <f>SUMIFS('Input - target event report'!H:H,'Input - target event report'!B:B,B86,'Input - target event report'!D:D, "Private Investment")</f>
        <v/>
      </c>
      <c r="G86" s="30">
        <f>IF(I86&lt;2, "N/A", (MAXIFS('Input - target event report'!E:E,'Input - target event report'!B:B,B:B,'Input - target event report'!D:D,"Private Investment")-MINIFS('Input - target event report'!E:E,'Input - target event report'!B:B,B:B,'Input - target event report'!D:D,"Private Investment"))/(I86-1))</f>
        <v/>
      </c>
      <c r="H86" s="30">
        <f>IF(MAXIFS('Input - target event report'!E:E,'Input - target event report'!B:B,B:B,'Input - target event report'!D:D,"Private Investment") = 0, "N/A", TODAY() - MAXIFS('Input - target event report'!E:E,'Input - target event report'!B:B,B:B,'Input - target event report'!D:D,"Private Investment"))</f>
        <v/>
      </c>
      <c r="I86" s="30">
        <f>COUNTIFS('Input - target event report'!B:B,B86,'Input - target event report'!D:D, "Private Investment")</f>
        <v/>
      </c>
      <c r="J86">
        <f>INDEX('Input - companies list'!$1:$10000,MATCH(B86,'Input - companies list'!B:B,0),MATCH("Flow",'Input - companies list'!$1:$1,0 ))</f>
        <v/>
      </c>
      <c r="K86">
        <f>INDEX('Input - companies list'!$1:$10000,MATCH(B86,'Input - companies list'!B:B,0),MATCH("Inter-Cluster Connectivity",'Input - companies list'!$1:$1,0 ))</f>
        <v/>
      </c>
      <c r="L86" s="11">
        <f>IFERROR(PERCENTRANK(F:F,F86),0)</f>
        <v/>
      </c>
      <c r="M86" s="11">
        <f>IFERROR(1 - PERCENTRANK(G:G,G86),0)</f>
        <v/>
      </c>
      <c r="N86" s="11">
        <f>IFERROR(1 - PERCENTRANK(H:H,H86),0)</f>
        <v/>
      </c>
      <c r="O86" s="11">
        <f>IFERROR(PERCENTRANK(I:I,I86),0)</f>
        <v/>
      </c>
      <c r="P86" s="11">
        <f>IFERROR(1 - PERCENTRANK(J:J,J86),0)</f>
        <v/>
      </c>
      <c r="Q86" s="11">
        <f>IFERROR(PERCENTRANK(K:K,K86),0)</f>
        <v/>
      </c>
      <c r="R86" s="11">
        <f>L86*weight1+M86*weight2+N86*weight3+O86*weight4+P86*weight5+Q86*weight6</f>
        <v/>
      </c>
    </row>
    <row r="87" spans="1:18">
      <c r="A87" s="14">
        <f>RANK(R87,R:R)</f>
        <v/>
      </c>
      <c r="B87" t="s">
        <v>1223</v>
      </c>
      <c r="C87">
        <f>VLOOKUP(B87,'Input - companies list'!B:L,2,FALSE)</f>
        <v/>
      </c>
      <c r="D87">
        <f>VLOOKUP(B87,'Input - companies list'!B:L,11,FALSE)</f>
        <v/>
      </c>
      <c r="E87">
        <f>VLOOKUP(B87,'Input - companies list'!B:E,4,FALSE)</f>
        <v/>
      </c>
      <c r="F87" s="1">
        <f>SUMIFS('Input - target event report'!H:H,'Input - target event report'!B:B,B87,'Input - target event report'!D:D, "Private Investment")</f>
        <v/>
      </c>
      <c r="G87" s="30">
        <f>IF(I87&lt;2, "N/A", (MAXIFS('Input - target event report'!E:E,'Input - target event report'!B:B,B:B,'Input - target event report'!D:D,"Private Investment")-MINIFS('Input - target event report'!E:E,'Input - target event report'!B:B,B:B,'Input - target event report'!D:D,"Private Investment"))/(I87-1))</f>
        <v/>
      </c>
      <c r="H87" s="30">
        <f>IF(MAXIFS('Input - target event report'!E:E,'Input - target event report'!B:B,B:B,'Input - target event report'!D:D,"Private Investment") = 0, "N/A", TODAY() - MAXIFS('Input - target event report'!E:E,'Input - target event report'!B:B,B:B,'Input - target event report'!D:D,"Private Investment"))</f>
        <v/>
      </c>
      <c r="I87" s="30">
        <f>COUNTIFS('Input - target event report'!B:B,B87,'Input - target event report'!D:D, "Private Investment")</f>
        <v/>
      </c>
      <c r="J87">
        <f>INDEX('Input - companies list'!$1:$10000,MATCH(B87,'Input - companies list'!B:B,0),MATCH("Flow",'Input - companies list'!$1:$1,0 ))</f>
        <v/>
      </c>
      <c r="K87">
        <f>INDEX('Input - companies list'!$1:$10000,MATCH(B87,'Input - companies list'!B:B,0),MATCH("Inter-Cluster Connectivity",'Input - companies list'!$1:$1,0 ))</f>
        <v/>
      </c>
      <c r="L87" s="11">
        <f>IFERROR(PERCENTRANK(F:F,F87),0)</f>
        <v/>
      </c>
      <c r="M87" s="11">
        <f>IFERROR(1 - PERCENTRANK(G:G,G87),0)</f>
        <v/>
      </c>
      <c r="N87" s="11">
        <f>IFERROR(1 - PERCENTRANK(H:H,H87),0)</f>
        <v/>
      </c>
      <c r="O87" s="11">
        <f>IFERROR(PERCENTRANK(I:I,I87),0)</f>
        <v/>
      </c>
      <c r="P87" s="11">
        <f>IFERROR(1 - PERCENTRANK(J:J,J87),0)</f>
        <v/>
      </c>
      <c r="Q87" s="11">
        <f>IFERROR(PERCENTRANK(K:K,K87),0)</f>
        <v/>
      </c>
      <c r="R87" s="11">
        <f>L87*weight1+M87*weight2+N87*weight3+O87*weight4+P87*weight5+Q87*weight6</f>
        <v/>
      </c>
    </row>
    <row r="88" spans="1:18">
      <c r="A88" s="14">
        <f>RANK(R88,R:R)</f>
        <v/>
      </c>
      <c r="B88" t="s">
        <v>1234</v>
      </c>
      <c r="C88">
        <f>VLOOKUP(B88,'Input - companies list'!B:L,2,FALSE)</f>
        <v/>
      </c>
      <c r="D88">
        <f>VLOOKUP(B88,'Input - companies list'!B:L,11,FALSE)</f>
        <v/>
      </c>
      <c r="E88">
        <f>VLOOKUP(B88,'Input - companies list'!B:E,4,FALSE)</f>
        <v/>
      </c>
      <c r="F88" s="1">
        <f>SUMIFS('Input - target event report'!H:H,'Input - target event report'!B:B,B88,'Input - target event report'!D:D, "Private Investment")</f>
        <v/>
      </c>
      <c r="G88" s="30">
        <f>IF(I88&lt;2, "N/A", (MAXIFS('Input - target event report'!E:E,'Input - target event report'!B:B,B:B,'Input - target event report'!D:D,"Private Investment")-MINIFS('Input - target event report'!E:E,'Input - target event report'!B:B,B:B,'Input - target event report'!D:D,"Private Investment"))/(I88-1))</f>
        <v/>
      </c>
      <c r="H88" s="30">
        <f>IF(MAXIFS('Input - target event report'!E:E,'Input - target event report'!B:B,B:B,'Input - target event report'!D:D,"Private Investment") = 0, "N/A", TODAY() - MAXIFS('Input - target event report'!E:E,'Input - target event report'!B:B,B:B,'Input - target event report'!D:D,"Private Investment"))</f>
        <v/>
      </c>
      <c r="I88" s="30">
        <f>COUNTIFS('Input - target event report'!B:B,B88,'Input - target event report'!D:D, "Private Investment")</f>
        <v/>
      </c>
      <c r="J88">
        <f>INDEX('Input - companies list'!$1:$10000,MATCH(B88,'Input - companies list'!B:B,0),MATCH("Flow",'Input - companies list'!$1:$1,0 ))</f>
        <v/>
      </c>
      <c r="K88">
        <f>INDEX('Input - companies list'!$1:$10000,MATCH(B88,'Input - companies list'!B:B,0),MATCH("Inter-Cluster Connectivity",'Input - companies list'!$1:$1,0 ))</f>
        <v/>
      </c>
      <c r="L88" s="11">
        <f>IFERROR(PERCENTRANK(F:F,F88),0)</f>
        <v/>
      </c>
      <c r="M88" s="11">
        <f>IFERROR(1 - PERCENTRANK(G:G,G88),0)</f>
        <v/>
      </c>
      <c r="N88" s="11">
        <f>IFERROR(1 - PERCENTRANK(H:H,H88),0)</f>
        <v/>
      </c>
      <c r="O88" s="11">
        <f>IFERROR(PERCENTRANK(I:I,I88),0)</f>
        <v/>
      </c>
      <c r="P88" s="11">
        <f>IFERROR(1 - PERCENTRANK(J:J,J88),0)</f>
        <v/>
      </c>
      <c r="Q88" s="11">
        <f>IFERROR(PERCENTRANK(K:K,K88),0)</f>
        <v/>
      </c>
      <c r="R88" s="11">
        <f>L88*weight1+M88*weight2+N88*weight3+O88*weight4+P88*weight5+Q88*weight6</f>
        <v/>
      </c>
    </row>
    <row r="89" spans="1:18">
      <c r="A89" s="14">
        <f>RANK(R89,R:R)</f>
        <v/>
      </c>
      <c r="B89" t="s">
        <v>1245</v>
      </c>
      <c r="C89">
        <f>VLOOKUP(B89,'Input - companies list'!B:L,2,FALSE)</f>
        <v/>
      </c>
      <c r="D89">
        <f>VLOOKUP(B89,'Input - companies list'!B:L,11,FALSE)</f>
        <v/>
      </c>
      <c r="E89">
        <f>VLOOKUP(B89,'Input - companies list'!B:E,4,FALSE)</f>
        <v/>
      </c>
      <c r="F89" s="1">
        <f>SUMIFS('Input - target event report'!H:H,'Input - target event report'!B:B,B89,'Input - target event report'!D:D, "Private Investment")</f>
        <v/>
      </c>
      <c r="G89" s="30">
        <f>IF(I89&lt;2, "N/A", (MAXIFS('Input - target event report'!E:E,'Input - target event report'!B:B,B:B,'Input - target event report'!D:D,"Private Investment")-MINIFS('Input - target event report'!E:E,'Input - target event report'!B:B,B:B,'Input - target event report'!D:D,"Private Investment"))/(I89-1))</f>
        <v/>
      </c>
      <c r="H89" s="30">
        <f>IF(MAXIFS('Input - target event report'!E:E,'Input - target event report'!B:B,B:B,'Input - target event report'!D:D,"Private Investment") = 0, "N/A", TODAY() - MAXIFS('Input - target event report'!E:E,'Input - target event report'!B:B,B:B,'Input - target event report'!D:D,"Private Investment"))</f>
        <v/>
      </c>
      <c r="I89" s="30">
        <f>COUNTIFS('Input - target event report'!B:B,B89,'Input - target event report'!D:D, "Private Investment")</f>
        <v/>
      </c>
      <c r="J89">
        <f>INDEX('Input - companies list'!$1:$10000,MATCH(B89,'Input - companies list'!B:B,0),MATCH("Flow",'Input - companies list'!$1:$1,0 ))</f>
        <v/>
      </c>
      <c r="K89">
        <f>INDEX('Input - companies list'!$1:$10000,MATCH(B89,'Input - companies list'!B:B,0),MATCH("Inter-Cluster Connectivity",'Input - companies list'!$1:$1,0 ))</f>
        <v/>
      </c>
      <c r="L89" s="11">
        <f>IFERROR(PERCENTRANK(F:F,F89),0)</f>
        <v/>
      </c>
      <c r="M89" s="11">
        <f>IFERROR(1 - PERCENTRANK(G:G,G89),0)</f>
        <v/>
      </c>
      <c r="N89" s="11">
        <f>IFERROR(1 - PERCENTRANK(H:H,H89),0)</f>
        <v/>
      </c>
      <c r="O89" s="11">
        <f>IFERROR(PERCENTRANK(I:I,I89),0)</f>
        <v/>
      </c>
      <c r="P89" s="11">
        <f>IFERROR(1 - PERCENTRANK(J:J,J89),0)</f>
        <v/>
      </c>
      <c r="Q89" s="11">
        <f>IFERROR(PERCENTRANK(K:K,K89),0)</f>
        <v/>
      </c>
      <c r="R89" s="11">
        <f>L89*weight1+M89*weight2+N89*weight3+O89*weight4+P89*weight5+Q89*weight6</f>
        <v/>
      </c>
    </row>
    <row r="90" spans="1:18">
      <c r="A90" s="14">
        <f>RANK(R90,R:R)</f>
        <v/>
      </c>
      <c r="B90" t="s">
        <v>1259</v>
      </c>
      <c r="C90">
        <f>VLOOKUP(B90,'Input - companies list'!B:L,2,FALSE)</f>
        <v/>
      </c>
      <c r="D90">
        <f>VLOOKUP(B90,'Input - companies list'!B:L,11,FALSE)</f>
        <v/>
      </c>
      <c r="E90">
        <f>VLOOKUP(B90,'Input - companies list'!B:E,4,FALSE)</f>
        <v/>
      </c>
      <c r="F90" s="1">
        <f>SUMIFS('Input - target event report'!H:H,'Input - target event report'!B:B,B90,'Input - target event report'!D:D, "Private Investment")</f>
        <v/>
      </c>
      <c r="G90" s="30">
        <f>IF(I90&lt;2, "N/A", (MAXIFS('Input - target event report'!E:E,'Input - target event report'!B:B,B:B,'Input - target event report'!D:D,"Private Investment")-MINIFS('Input - target event report'!E:E,'Input - target event report'!B:B,B:B,'Input - target event report'!D:D,"Private Investment"))/(I90-1))</f>
        <v/>
      </c>
      <c r="H90" s="30">
        <f>IF(MAXIFS('Input - target event report'!E:E,'Input - target event report'!B:B,B:B,'Input - target event report'!D:D,"Private Investment") = 0, "N/A", TODAY() - MAXIFS('Input - target event report'!E:E,'Input - target event report'!B:B,B:B,'Input - target event report'!D:D,"Private Investment"))</f>
        <v/>
      </c>
      <c r="I90" s="30">
        <f>COUNTIFS('Input - target event report'!B:B,B90,'Input - target event report'!D:D, "Private Investment")</f>
        <v/>
      </c>
      <c r="J90">
        <f>INDEX('Input - companies list'!$1:$10000,MATCH(B90,'Input - companies list'!B:B,0),MATCH("Flow",'Input - companies list'!$1:$1,0 ))</f>
        <v/>
      </c>
      <c r="K90">
        <f>INDEX('Input - companies list'!$1:$10000,MATCH(B90,'Input - companies list'!B:B,0),MATCH("Inter-Cluster Connectivity",'Input - companies list'!$1:$1,0 ))</f>
        <v/>
      </c>
      <c r="L90" s="11">
        <f>IFERROR(PERCENTRANK(F:F,F90),0)</f>
        <v/>
      </c>
      <c r="M90" s="11">
        <f>IFERROR(1 - PERCENTRANK(G:G,G90),0)</f>
        <v/>
      </c>
      <c r="N90" s="11">
        <f>IFERROR(1 - PERCENTRANK(H:H,H90),0)</f>
        <v/>
      </c>
      <c r="O90" s="11">
        <f>IFERROR(PERCENTRANK(I:I,I90),0)</f>
        <v/>
      </c>
      <c r="P90" s="11">
        <f>IFERROR(1 - PERCENTRANK(J:J,J90),0)</f>
        <v/>
      </c>
      <c r="Q90" s="11">
        <f>IFERROR(PERCENTRANK(K:K,K90),0)</f>
        <v/>
      </c>
      <c r="R90" s="11">
        <f>L90*weight1+M90*weight2+N90*weight3+O90*weight4+P90*weight5+Q90*weight6</f>
        <v/>
      </c>
    </row>
    <row r="91" spans="1:18">
      <c r="A91" s="14">
        <f>RANK(R91,R:R)</f>
        <v/>
      </c>
      <c r="B91" t="s">
        <v>1278</v>
      </c>
      <c r="C91">
        <f>VLOOKUP(B91,'Input - companies list'!B:L,2,FALSE)</f>
        <v/>
      </c>
      <c r="D91">
        <f>VLOOKUP(B91,'Input - companies list'!B:L,11,FALSE)</f>
        <v/>
      </c>
      <c r="E91">
        <f>VLOOKUP(B91,'Input - companies list'!B:E,4,FALSE)</f>
        <v/>
      </c>
      <c r="F91" s="1">
        <f>SUMIFS('Input - target event report'!H:H,'Input - target event report'!B:B,B91,'Input - target event report'!D:D, "Private Investment")</f>
        <v/>
      </c>
      <c r="G91" s="30">
        <f>IF(I91&lt;2, "N/A", (MAXIFS('Input - target event report'!E:E,'Input - target event report'!B:B,B:B,'Input - target event report'!D:D,"Private Investment")-MINIFS('Input - target event report'!E:E,'Input - target event report'!B:B,B:B,'Input - target event report'!D:D,"Private Investment"))/(I91-1))</f>
        <v/>
      </c>
      <c r="H91" s="30">
        <f>IF(MAXIFS('Input - target event report'!E:E,'Input - target event report'!B:B,B:B,'Input - target event report'!D:D,"Private Investment") = 0, "N/A", TODAY() - MAXIFS('Input - target event report'!E:E,'Input - target event report'!B:B,B:B,'Input - target event report'!D:D,"Private Investment"))</f>
        <v/>
      </c>
      <c r="I91" s="30">
        <f>COUNTIFS('Input - target event report'!B:B,B91,'Input - target event report'!D:D, "Private Investment")</f>
        <v/>
      </c>
      <c r="J91">
        <f>INDEX('Input - companies list'!$1:$10000,MATCH(B91,'Input - companies list'!B:B,0),MATCH("Flow",'Input - companies list'!$1:$1,0 ))</f>
        <v/>
      </c>
      <c r="K91">
        <f>INDEX('Input - companies list'!$1:$10000,MATCH(B91,'Input - companies list'!B:B,0),MATCH("Inter-Cluster Connectivity",'Input - companies list'!$1:$1,0 ))</f>
        <v/>
      </c>
      <c r="L91" s="11">
        <f>IFERROR(PERCENTRANK(F:F,F91),0)</f>
        <v/>
      </c>
      <c r="M91" s="11">
        <f>IFERROR(1 - PERCENTRANK(G:G,G91),0)</f>
        <v/>
      </c>
      <c r="N91" s="11">
        <f>IFERROR(1 - PERCENTRANK(H:H,H91),0)</f>
        <v/>
      </c>
      <c r="O91" s="11">
        <f>IFERROR(PERCENTRANK(I:I,I91),0)</f>
        <v/>
      </c>
      <c r="P91" s="11">
        <f>IFERROR(1 - PERCENTRANK(J:J,J91),0)</f>
        <v/>
      </c>
      <c r="Q91" s="11">
        <f>IFERROR(PERCENTRANK(K:K,K91),0)</f>
        <v/>
      </c>
      <c r="R91" s="11">
        <f>L91*weight1+M91*weight2+N91*weight3+O91*weight4+P91*weight5+Q91*weight6</f>
        <v/>
      </c>
    </row>
    <row r="92" spans="1:18">
      <c r="A92" s="14">
        <f>RANK(R92,R:R)</f>
        <v/>
      </c>
      <c r="B92" t="s">
        <v>1289</v>
      </c>
      <c r="C92">
        <f>VLOOKUP(B92,'Input - companies list'!B:L,2,FALSE)</f>
        <v/>
      </c>
      <c r="D92">
        <f>VLOOKUP(B92,'Input - companies list'!B:L,11,FALSE)</f>
        <v/>
      </c>
      <c r="E92">
        <f>VLOOKUP(B92,'Input - companies list'!B:E,4,FALSE)</f>
        <v/>
      </c>
      <c r="F92" s="1">
        <f>SUMIFS('Input - target event report'!H:H,'Input - target event report'!B:B,B92,'Input - target event report'!D:D, "Private Investment")</f>
        <v/>
      </c>
      <c r="G92" s="30">
        <f>IF(I92&lt;2, "N/A", (MAXIFS('Input - target event report'!E:E,'Input - target event report'!B:B,B:B,'Input - target event report'!D:D,"Private Investment")-MINIFS('Input - target event report'!E:E,'Input - target event report'!B:B,B:B,'Input - target event report'!D:D,"Private Investment"))/(I92-1))</f>
        <v/>
      </c>
      <c r="H92" s="30">
        <f>IF(MAXIFS('Input - target event report'!E:E,'Input - target event report'!B:B,B:B,'Input - target event report'!D:D,"Private Investment") = 0, "N/A", TODAY() - MAXIFS('Input - target event report'!E:E,'Input - target event report'!B:B,B:B,'Input - target event report'!D:D,"Private Investment"))</f>
        <v/>
      </c>
      <c r="I92" s="30">
        <f>COUNTIFS('Input - target event report'!B:B,B92,'Input - target event report'!D:D, "Private Investment")</f>
        <v/>
      </c>
      <c r="J92">
        <f>INDEX('Input - companies list'!$1:$10000,MATCH(B92,'Input - companies list'!B:B,0),MATCH("Flow",'Input - companies list'!$1:$1,0 ))</f>
        <v/>
      </c>
      <c r="K92">
        <f>INDEX('Input - companies list'!$1:$10000,MATCH(B92,'Input - companies list'!B:B,0),MATCH("Inter-Cluster Connectivity",'Input - companies list'!$1:$1,0 ))</f>
        <v/>
      </c>
      <c r="L92" s="11">
        <f>IFERROR(PERCENTRANK(F:F,F92),0)</f>
        <v/>
      </c>
      <c r="M92" s="11">
        <f>IFERROR(1 - PERCENTRANK(G:G,G92),0)</f>
        <v/>
      </c>
      <c r="N92" s="11">
        <f>IFERROR(1 - PERCENTRANK(H:H,H92),0)</f>
        <v/>
      </c>
      <c r="O92" s="11">
        <f>IFERROR(PERCENTRANK(I:I,I92),0)</f>
        <v/>
      </c>
      <c r="P92" s="11">
        <f>IFERROR(1 - PERCENTRANK(J:J,J92),0)</f>
        <v/>
      </c>
      <c r="Q92" s="11">
        <f>IFERROR(PERCENTRANK(K:K,K92),0)</f>
        <v/>
      </c>
      <c r="R92" s="11">
        <f>L92*weight1+M92*weight2+N92*weight3+O92*weight4+P92*weight5+Q92*weight6</f>
        <v/>
      </c>
    </row>
    <row r="93" spans="1:18">
      <c r="A93" s="14">
        <f>RANK(R93,R:R)</f>
        <v/>
      </c>
      <c r="B93" t="s">
        <v>1300</v>
      </c>
      <c r="C93">
        <f>VLOOKUP(B93,'Input - companies list'!B:L,2,FALSE)</f>
        <v/>
      </c>
      <c r="D93">
        <f>VLOOKUP(B93,'Input - companies list'!B:L,11,FALSE)</f>
        <v/>
      </c>
      <c r="E93">
        <f>VLOOKUP(B93,'Input - companies list'!B:E,4,FALSE)</f>
        <v/>
      </c>
      <c r="F93" s="1">
        <f>SUMIFS('Input - target event report'!H:H,'Input - target event report'!B:B,B93,'Input - target event report'!D:D, "Private Investment")</f>
        <v/>
      </c>
      <c r="G93" s="30">
        <f>IF(I93&lt;2, "N/A", (MAXIFS('Input - target event report'!E:E,'Input - target event report'!B:B,B:B,'Input - target event report'!D:D,"Private Investment")-MINIFS('Input - target event report'!E:E,'Input - target event report'!B:B,B:B,'Input - target event report'!D:D,"Private Investment"))/(I93-1))</f>
        <v/>
      </c>
      <c r="H93" s="30">
        <f>IF(MAXIFS('Input - target event report'!E:E,'Input - target event report'!B:B,B:B,'Input - target event report'!D:D,"Private Investment") = 0, "N/A", TODAY() - MAXIFS('Input - target event report'!E:E,'Input - target event report'!B:B,B:B,'Input - target event report'!D:D,"Private Investment"))</f>
        <v/>
      </c>
      <c r="I93" s="30">
        <f>COUNTIFS('Input - target event report'!B:B,B93,'Input - target event report'!D:D, "Private Investment")</f>
        <v/>
      </c>
      <c r="J93">
        <f>INDEX('Input - companies list'!$1:$10000,MATCH(B93,'Input - companies list'!B:B,0),MATCH("Flow",'Input - companies list'!$1:$1,0 ))</f>
        <v/>
      </c>
      <c r="K93">
        <f>INDEX('Input - companies list'!$1:$10000,MATCH(B93,'Input - companies list'!B:B,0),MATCH("Inter-Cluster Connectivity",'Input - companies list'!$1:$1,0 ))</f>
        <v/>
      </c>
      <c r="L93" s="11">
        <f>IFERROR(PERCENTRANK(F:F,F93),0)</f>
        <v/>
      </c>
      <c r="M93" s="11">
        <f>IFERROR(1 - PERCENTRANK(G:G,G93),0)</f>
        <v/>
      </c>
      <c r="N93" s="11">
        <f>IFERROR(1 - PERCENTRANK(H:H,H93),0)</f>
        <v/>
      </c>
      <c r="O93" s="11">
        <f>IFERROR(PERCENTRANK(I:I,I93),0)</f>
        <v/>
      </c>
      <c r="P93" s="11">
        <f>IFERROR(1 - PERCENTRANK(J:J,J93),0)</f>
        <v/>
      </c>
      <c r="Q93" s="11">
        <f>IFERROR(PERCENTRANK(K:K,K93),0)</f>
        <v/>
      </c>
      <c r="R93" s="11">
        <f>L93*weight1+M93*weight2+N93*weight3+O93*weight4+P93*weight5+Q93*weight6</f>
        <v/>
      </c>
    </row>
    <row r="94" spans="1:18">
      <c r="A94" s="14">
        <f>RANK(R94,R:R)</f>
        <v/>
      </c>
      <c r="B94" t="s">
        <v>1314</v>
      </c>
      <c r="C94">
        <f>VLOOKUP(B94,'Input - companies list'!B:L,2,FALSE)</f>
        <v/>
      </c>
      <c r="D94">
        <f>VLOOKUP(B94,'Input - companies list'!B:L,11,FALSE)</f>
        <v/>
      </c>
      <c r="E94">
        <f>VLOOKUP(B94,'Input - companies list'!B:E,4,FALSE)</f>
        <v/>
      </c>
      <c r="F94" s="1">
        <f>SUMIFS('Input - target event report'!H:H,'Input - target event report'!B:B,B94,'Input - target event report'!D:D, "Private Investment")</f>
        <v/>
      </c>
      <c r="G94" s="30">
        <f>IF(I94&lt;2, "N/A", (MAXIFS('Input - target event report'!E:E,'Input - target event report'!B:B,B:B,'Input - target event report'!D:D,"Private Investment")-MINIFS('Input - target event report'!E:E,'Input - target event report'!B:B,B:B,'Input - target event report'!D:D,"Private Investment"))/(I94-1))</f>
        <v/>
      </c>
      <c r="H94" s="30">
        <f>IF(MAXIFS('Input - target event report'!E:E,'Input - target event report'!B:B,B:B,'Input - target event report'!D:D,"Private Investment") = 0, "N/A", TODAY() - MAXIFS('Input - target event report'!E:E,'Input - target event report'!B:B,B:B,'Input - target event report'!D:D,"Private Investment"))</f>
        <v/>
      </c>
      <c r="I94" s="30">
        <f>COUNTIFS('Input - target event report'!B:B,B94,'Input - target event report'!D:D, "Private Investment")</f>
        <v/>
      </c>
      <c r="J94">
        <f>INDEX('Input - companies list'!$1:$10000,MATCH(B94,'Input - companies list'!B:B,0),MATCH("Flow",'Input - companies list'!$1:$1,0 ))</f>
        <v/>
      </c>
      <c r="K94">
        <f>INDEX('Input - companies list'!$1:$10000,MATCH(B94,'Input - companies list'!B:B,0),MATCH("Inter-Cluster Connectivity",'Input - companies list'!$1:$1,0 ))</f>
        <v/>
      </c>
      <c r="L94" s="11">
        <f>IFERROR(PERCENTRANK(F:F,F94),0)</f>
        <v/>
      </c>
      <c r="M94" s="11">
        <f>IFERROR(1 - PERCENTRANK(G:G,G94),0)</f>
        <v/>
      </c>
      <c r="N94" s="11">
        <f>IFERROR(1 - PERCENTRANK(H:H,H94),0)</f>
        <v/>
      </c>
      <c r="O94" s="11">
        <f>IFERROR(PERCENTRANK(I:I,I94),0)</f>
        <v/>
      </c>
      <c r="P94" s="11">
        <f>IFERROR(1 - PERCENTRANK(J:J,J94),0)</f>
        <v/>
      </c>
      <c r="Q94" s="11">
        <f>IFERROR(PERCENTRANK(K:K,K94),0)</f>
        <v/>
      </c>
      <c r="R94" s="11">
        <f>L94*weight1+M94*weight2+N94*weight3+O94*weight4+P94*weight5+Q94*weight6</f>
        <v/>
      </c>
    </row>
    <row r="95" spans="1:18">
      <c r="A95" s="14">
        <f>RANK(R95,R:R)</f>
        <v/>
      </c>
      <c r="B95" t="s">
        <v>1326</v>
      </c>
      <c r="C95">
        <f>VLOOKUP(B95,'Input - companies list'!B:L,2,FALSE)</f>
        <v/>
      </c>
      <c r="D95">
        <f>VLOOKUP(B95,'Input - companies list'!B:L,11,FALSE)</f>
        <v/>
      </c>
      <c r="E95">
        <f>VLOOKUP(B95,'Input - companies list'!B:E,4,FALSE)</f>
        <v/>
      </c>
      <c r="F95" s="1">
        <f>SUMIFS('Input - target event report'!H:H,'Input - target event report'!B:B,B95,'Input - target event report'!D:D, "Private Investment")</f>
        <v/>
      </c>
      <c r="G95" s="30">
        <f>IF(I95&lt;2, "N/A", (MAXIFS('Input - target event report'!E:E,'Input - target event report'!B:B,B:B,'Input - target event report'!D:D,"Private Investment")-MINIFS('Input - target event report'!E:E,'Input - target event report'!B:B,B:B,'Input - target event report'!D:D,"Private Investment"))/(I95-1))</f>
        <v/>
      </c>
      <c r="H95" s="30">
        <f>IF(MAXIFS('Input - target event report'!E:E,'Input - target event report'!B:B,B:B,'Input - target event report'!D:D,"Private Investment") = 0, "N/A", TODAY() - MAXIFS('Input - target event report'!E:E,'Input - target event report'!B:B,B:B,'Input - target event report'!D:D,"Private Investment"))</f>
        <v/>
      </c>
      <c r="I95" s="30">
        <f>COUNTIFS('Input - target event report'!B:B,B95,'Input - target event report'!D:D, "Private Investment")</f>
        <v/>
      </c>
      <c r="J95">
        <f>INDEX('Input - companies list'!$1:$10000,MATCH(B95,'Input - companies list'!B:B,0),MATCH("Flow",'Input - companies list'!$1:$1,0 ))</f>
        <v/>
      </c>
      <c r="K95">
        <f>INDEX('Input - companies list'!$1:$10000,MATCH(B95,'Input - companies list'!B:B,0),MATCH("Inter-Cluster Connectivity",'Input - companies list'!$1:$1,0 ))</f>
        <v/>
      </c>
      <c r="L95" s="11">
        <f>IFERROR(PERCENTRANK(F:F,F95),0)</f>
        <v/>
      </c>
      <c r="M95" s="11">
        <f>IFERROR(1 - PERCENTRANK(G:G,G95),0)</f>
        <v/>
      </c>
      <c r="N95" s="11">
        <f>IFERROR(1 - PERCENTRANK(H:H,H95),0)</f>
        <v/>
      </c>
      <c r="O95" s="11">
        <f>IFERROR(PERCENTRANK(I:I,I95),0)</f>
        <v/>
      </c>
      <c r="P95" s="11">
        <f>IFERROR(1 - PERCENTRANK(J:J,J95),0)</f>
        <v/>
      </c>
      <c r="Q95" s="11">
        <f>IFERROR(PERCENTRANK(K:K,K95),0)</f>
        <v/>
      </c>
      <c r="R95" s="11">
        <f>L95*weight1+M95*weight2+N95*weight3+O95*weight4+P95*weight5+Q95*weight6</f>
        <v/>
      </c>
    </row>
    <row r="96" spans="1:18">
      <c r="A96" s="14">
        <f>RANK(R96,R:R)</f>
        <v/>
      </c>
      <c r="B96" t="s">
        <v>1339</v>
      </c>
      <c r="C96">
        <f>VLOOKUP(B96,'Input - companies list'!B:L,2,FALSE)</f>
        <v/>
      </c>
      <c r="D96">
        <f>VLOOKUP(B96,'Input - companies list'!B:L,11,FALSE)</f>
        <v/>
      </c>
      <c r="E96">
        <f>VLOOKUP(B96,'Input - companies list'!B:E,4,FALSE)</f>
        <v/>
      </c>
      <c r="F96" s="1">
        <f>SUMIFS('Input - target event report'!H:H,'Input - target event report'!B:B,B96,'Input - target event report'!D:D, "Private Investment")</f>
        <v/>
      </c>
      <c r="G96" s="30">
        <f>IF(I96&lt;2, "N/A", (MAXIFS('Input - target event report'!E:E,'Input - target event report'!B:B,B:B,'Input - target event report'!D:D,"Private Investment")-MINIFS('Input - target event report'!E:E,'Input - target event report'!B:B,B:B,'Input - target event report'!D:D,"Private Investment"))/(I96-1))</f>
        <v/>
      </c>
      <c r="H96" s="30">
        <f>IF(MAXIFS('Input - target event report'!E:E,'Input - target event report'!B:B,B:B,'Input - target event report'!D:D,"Private Investment") = 0, "N/A", TODAY() - MAXIFS('Input - target event report'!E:E,'Input - target event report'!B:B,B:B,'Input - target event report'!D:D,"Private Investment"))</f>
        <v/>
      </c>
      <c r="I96" s="30">
        <f>COUNTIFS('Input - target event report'!B:B,B96,'Input - target event report'!D:D, "Private Investment")</f>
        <v/>
      </c>
      <c r="J96">
        <f>INDEX('Input - companies list'!$1:$10000,MATCH(B96,'Input - companies list'!B:B,0),MATCH("Flow",'Input - companies list'!$1:$1,0 ))</f>
        <v/>
      </c>
      <c r="K96">
        <f>INDEX('Input - companies list'!$1:$10000,MATCH(B96,'Input - companies list'!B:B,0),MATCH("Inter-Cluster Connectivity",'Input - companies list'!$1:$1,0 ))</f>
        <v/>
      </c>
      <c r="L96" s="11">
        <f>IFERROR(PERCENTRANK(F:F,F96),0)</f>
        <v/>
      </c>
      <c r="M96" s="11">
        <f>IFERROR(1 - PERCENTRANK(G:G,G96),0)</f>
        <v/>
      </c>
      <c r="N96" s="11">
        <f>IFERROR(1 - PERCENTRANK(H:H,H96),0)</f>
        <v/>
      </c>
      <c r="O96" s="11">
        <f>IFERROR(PERCENTRANK(I:I,I96),0)</f>
        <v/>
      </c>
      <c r="P96" s="11">
        <f>IFERROR(1 - PERCENTRANK(J:J,J96),0)</f>
        <v/>
      </c>
      <c r="Q96" s="11">
        <f>IFERROR(PERCENTRANK(K:K,K96),0)</f>
        <v/>
      </c>
      <c r="R96" s="11">
        <f>L96*weight1+M96*weight2+N96*weight3+O96*weight4+P96*weight5+Q96*weight6</f>
        <v/>
      </c>
    </row>
    <row r="97" spans="1:18">
      <c r="A97" s="14">
        <f>RANK(R97,R:R)</f>
        <v/>
      </c>
      <c r="B97" t="s">
        <v>1353</v>
      </c>
      <c r="C97">
        <f>VLOOKUP(B97,'Input - companies list'!B:L,2,FALSE)</f>
        <v/>
      </c>
      <c r="D97">
        <f>VLOOKUP(B97,'Input - companies list'!B:L,11,FALSE)</f>
        <v/>
      </c>
      <c r="E97">
        <f>VLOOKUP(B97,'Input - companies list'!B:E,4,FALSE)</f>
        <v/>
      </c>
      <c r="F97" s="1">
        <f>SUMIFS('Input - target event report'!H:H,'Input - target event report'!B:B,B97,'Input - target event report'!D:D, "Private Investment")</f>
        <v/>
      </c>
      <c r="G97" s="30">
        <f>IF(I97&lt;2, "N/A", (MAXIFS('Input - target event report'!E:E,'Input - target event report'!B:B,B:B,'Input - target event report'!D:D,"Private Investment")-MINIFS('Input - target event report'!E:E,'Input - target event report'!B:B,B:B,'Input - target event report'!D:D,"Private Investment"))/(I97-1))</f>
        <v/>
      </c>
      <c r="H97" s="30">
        <f>IF(MAXIFS('Input - target event report'!E:E,'Input - target event report'!B:B,B:B,'Input - target event report'!D:D,"Private Investment") = 0, "N/A", TODAY() - MAXIFS('Input - target event report'!E:E,'Input - target event report'!B:B,B:B,'Input - target event report'!D:D,"Private Investment"))</f>
        <v/>
      </c>
      <c r="I97" s="30">
        <f>COUNTIFS('Input - target event report'!B:B,B97,'Input - target event report'!D:D, "Private Investment")</f>
        <v/>
      </c>
      <c r="J97">
        <f>INDEX('Input - companies list'!$1:$10000,MATCH(B97,'Input - companies list'!B:B,0),MATCH("Flow",'Input - companies list'!$1:$1,0 ))</f>
        <v/>
      </c>
      <c r="K97">
        <f>INDEX('Input - companies list'!$1:$10000,MATCH(B97,'Input - companies list'!B:B,0),MATCH("Inter-Cluster Connectivity",'Input - companies list'!$1:$1,0 ))</f>
        <v/>
      </c>
      <c r="L97" s="11">
        <f>IFERROR(PERCENTRANK(F:F,F97),0)</f>
        <v/>
      </c>
      <c r="M97" s="11">
        <f>IFERROR(1 - PERCENTRANK(G:G,G97),0)</f>
        <v/>
      </c>
      <c r="N97" s="11">
        <f>IFERROR(1 - PERCENTRANK(H:H,H97),0)</f>
        <v/>
      </c>
      <c r="O97" s="11">
        <f>IFERROR(PERCENTRANK(I:I,I97),0)</f>
        <v/>
      </c>
      <c r="P97" s="11">
        <f>IFERROR(1 - PERCENTRANK(J:J,J97),0)</f>
        <v/>
      </c>
      <c r="Q97" s="11">
        <f>IFERROR(PERCENTRANK(K:K,K97),0)</f>
        <v/>
      </c>
      <c r="R97" s="11">
        <f>L97*weight1+M97*weight2+N97*weight3+O97*weight4+P97*weight5+Q97*weight6</f>
        <v/>
      </c>
    </row>
    <row r="98" spans="1:18">
      <c r="A98" s="14">
        <f>RANK(R98,R:R)</f>
        <v/>
      </c>
      <c r="B98" t="s">
        <v>1366</v>
      </c>
      <c r="C98">
        <f>VLOOKUP(B98,'Input - companies list'!B:L,2,FALSE)</f>
        <v/>
      </c>
      <c r="D98">
        <f>VLOOKUP(B98,'Input - companies list'!B:L,11,FALSE)</f>
        <v/>
      </c>
      <c r="E98">
        <f>VLOOKUP(B98,'Input - companies list'!B:E,4,FALSE)</f>
        <v/>
      </c>
      <c r="F98" s="1">
        <f>SUMIFS('Input - target event report'!H:H,'Input - target event report'!B:B,B98,'Input - target event report'!D:D, "Private Investment")</f>
        <v/>
      </c>
      <c r="G98" s="30">
        <f>IF(I98&lt;2, "N/A", (MAXIFS('Input - target event report'!E:E,'Input - target event report'!B:B,B:B,'Input - target event report'!D:D,"Private Investment")-MINIFS('Input - target event report'!E:E,'Input - target event report'!B:B,B:B,'Input - target event report'!D:D,"Private Investment"))/(I98-1))</f>
        <v/>
      </c>
      <c r="H98" s="30">
        <f>IF(MAXIFS('Input - target event report'!E:E,'Input - target event report'!B:B,B:B,'Input - target event report'!D:D,"Private Investment") = 0, "N/A", TODAY() - MAXIFS('Input - target event report'!E:E,'Input - target event report'!B:B,B:B,'Input - target event report'!D:D,"Private Investment"))</f>
        <v/>
      </c>
      <c r="I98" s="30">
        <f>COUNTIFS('Input - target event report'!B:B,B98,'Input - target event report'!D:D, "Private Investment")</f>
        <v/>
      </c>
      <c r="J98">
        <f>INDEX('Input - companies list'!$1:$10000,MATCH(B98,'Input - companies list'!B:B,0),MATCH("Flow",'Input - companies list'!$1:$1,0 ))</f>
        <v/>
      </c>
      <c r="K98">
        <f>INDEX('Input - companies list'!$1:$10000,MATCH(B98,'Input - companies list'!B:B,0),MATCH("Inter-Cluster Connectivity",'Input - companies list'!$1:$1,0 ))</f>
        <v/>
      </c>
      <c r="L98" s="11">
        <f>IFERROR(PERCENTRANK(F:F,F98),0)</f>
        <v/>
      </c>
      <c r="M98" s="11">
        <f>IFERROR(1 - PERCENTRANK(G:G,G98),0)</f>
        <v/>
      </c>
      <c r="N98" s="11">
        <f>IFERROR(1 - PERCENTRANK(H:H,H98),0)</f>
        <v/>
      </c>
      <c r="O98" s="11">
        <f>IFERROR(PERCENTRANK(I:I,I98),0)</f>
        <v/>
      </c>
      <c r="P98" s="11">
        <f>IFERROR(1 - PERCENTRANK(J:J,J98),0)</f>
        <v/>
      </c>
      <c r="Q98" s="11">
        <f>IFERROR(PERCENTRANK(K:K,K98),0)</f>
        <v/>
      </c>
      <c r="R98" s="11">
        <f>L98*weight1+M98*weight2+N98*weight3+O98*weight4+P98*weight5+Q98*weight6</f>
        <v/>
      </c>
    </row>
    <row r="99" spans="1:18">
      <c r="A99" s="14">
        <f>RANK(R99,R:R)</f>
        <v/>
      </c>
      <c r="B99" t="s">
        <v>1377</v>
      </c>
      <c r="C99">
        <f>VLOOKUP(B99,'Input - companies list'!B:L,2,FALSE)</f>
        <v/>
      </c>
      <c r="D99">
        <f>VLOOKUP(B99,'Input - companies list'!B:L,11,FALSE)</f>
        <v/>
      </c>
      <c r="E99">
        <f>VLOOKUP(B99,'Input - companies list'!B:E,4,FALSE)</f>
        <v/>
      </c>
      <c r="F99" s="1">
        <f>SUMIFS('Input - target event report'!H:H,'Input - target event report'!B:B,B99,'Input - target event report'!D:D, "Private Investment")</f>
        <v/>
      </c>
      <c r="G99" s="30">
        <f>IF(I99&lt;2, "N/A", (MAXIFS('Input - target event report'!E:E,'Input - target event report'!B:B,B:B,'Input - target event report'!D:D,"Private Investment")-MINIFS('Input - target event report'!E:E,'Input - target event report'!B:B,B:B,'Input - target event report'!D:D,"Private Investment"))/(I99-1))</f>
        <v/>
      </c>
      <c r="H99" s="30">
        <f>IF(MAXIFS('Input - target event report'!E:E,'Input - target event report'!B:B,B:B,'Input - target event report'!D:D,"Private Investment") = 0, "N/A", TODAY() - MAXIFS('Input - target event report'!E:E,'Input - target event report'!B:B,B:B,'Input - target event report'!D:D,"Private Investment"))</f>
        <v/>
      </c>
      <c r="I99" s="30">
        <f>COUNTIFS('Input - target event report'!B:B,B99,'Input - target event report'!D:D, "Private Investment")</f>
        <v/>
      </c>
      <c r="J99">
        <f>INDEX('Input - companies list'!$1:$10000,MATCH(B99,'Input - companies list'!B:B,0),MATCH("Flow",'Input - companies list'!$1:$1,0 ))</f>
        <v/>
      </c>
      <c r="K99">
        <f>INDEX('Input - companies list'!$1:$10000,MATCH(B99,'Input - companies list'!B:B,0),MATCH("Inter-Cluster Connectivity",'Input - companies list'!$1:$1,0 ))</f>
        <v/>
      </c>
      <c r="L99" s="11">
        <f>IFERROR(PERCENTRANK(F:F,F99),0)</f>
        <v/>
      </c>
      <c r="M99" s="11">
        <f>IFERROR(1 - PERCENTRANK(G:G,G99),0)</f>
        <v/>
      </c>
      <c r="N99" s="11">
        <f>IFERROR(1 - PERCENTRANK(H:H,H99),0)</f>
        <v/>
      </c>
      <c r="O99" s="11">
        <f>IFERROR(PERCENTRANK(I:I,I99),0)</f>
        <v/>
      </c>
      <c r="P99" s="11">
        <f>IFERROR(1 - PERCENTRANK(J:J,J99),0)</f>
        <v/>
      </c>
      <c r="Q99" s="11">
        <f>IFERROR(PERCENTRANK(K:K,K99),0)</f>
        <v/>
      </c>
      <c r="R99" s="11">
        <f>L99*weight1+M99*weight2+N99*weight3+O99*weight4+P99*weight5+Q99*weight6</f>
        <v/>
      </c>
    </row>
    <row r="100" spans="1:18">
      <c r="A100" s="14">
        <f>RANK(R100,R:R)</f>
        <v/>
      </c>
      <c r="B100" t="s">
        <v>1390</v>
      </c>
      <c r="C100">
        <f>VLOOKUP(B100,'Input - companies list'!B:L,2,FALSE)</f>
        <v/>
      </c>
      <c r="D100">
        <f>VLOOKUP(B100,'Input - companies list'!B:L,11,FALSE)</f>
        <v/>
      </c>
      <c r="E100">
        <f>VLOOKUP(B100,'Input - companies list'!B:E,4,FALSE)</f>
        <v/>
      </c>
      <c r="F100" s="1">
        <f>SUMIFS('Input - target event report'!H:H,'Input - target event report'!B:B,B100,'Input - target event report'!D:D, "Private Investment")</f>
        <v/>
      </c>
      <c r="G100" s="30">
        <f>IF(I100&lt;2, "N/A", (MAXIFS('Input - target event report'!E:E,'Input - target event report'!B:B,B:B,'Input - target event report'!D:D,"Private Investment")-MINIFS('Input - target event report'!E:E,'Input - target event report'!B:B,B:B,'Input - target event report'!D:D,"Private Investment"))/(I100-1))</f>
        <v/>
      </c>
      <c r="H100" s="30">
        <f>IF(MAXIFS('Input - target event report'!E:E,'Input - target event report'!B:B,B:B,'Input - target event report'!D:D,"Private Investment") = 0, "N/A", TODAY() - MAXIFS('Input - target event report'!E:E,'Input - target event report'!B:B,B:B,'Input - target event report'!D:D,"Private Investment"))</f>
        <v/>
      </c>
      <c r="I100" s="30">
        <f>COUNTIFS('Input - target event report'!B:B,B100,'Input - target event report'!D:D, "Private Investment")</f>
        <v/>
      </c>
      <c r="J100">
        <f>INDEX('Input - companies list'!$1:$10000,MATCH(B100,'Input - companies list'!B:B,0),MATCH("Flow",'Input - companies list'!$1:$1,0 ))</f>
        <v/>
      </c>
      <c r="K100">
        <f>INDEX('Input - companies list'!$1:$10000,MATCH(B100,'Input - companies list'!B:B,0),MATCH("Inter-Cluster Connectivity",'Input - companies list'!$1:$1,0 ))</f>
        <v/>
      </c>
      <c r="L100" s="11">
        <f>IFERROR(PERCENTRANK(F:F,F100),0)</f>
        <v/>
      </c>
      <c r="M100" s="11">
        <f>IFERROR(1 - PERCENTRANK(G:G,G100),0)</f>
        <v/>
      </c>
      <c r="N100" s="11">
        <f>IFERROR(1 - PERCENTRANK(H:H,H100),0)</f>
        <v/>
      </c>
      <c r="O100" s="11">
        <f>IFERROR(PERCENTRANK(I:I,I100),0)</f>
        <v/>
      </c>
      <c r="P100" s="11">
        <f>IFERROR(1 - PERCENTRANK(J:J,J100),0)</f>
        <v/>
      </c>
      <c r="Q100" s="11">
        <f>IFERROR(PERCENTRANK(K:K,K100),0)</f>
        <v/>
      </c>
      <c r="R100" s="11">
        <f>L100*weight1+M100*weight2+N100*weight3+O100*weight4+P100*weight5+Q100*weight6</f>
        <v/>
      </c>
    </row>
    <row r="101" spans="1:18">
      <c r="A101" s="14">
        <f>RANK(R101,R:R)</f>
        <v/>
      </c>
      <c r="B101" t="s">
        <v>1404</v>
      </c>
      <c r="C101">
        <f>VLOOKUP(B101,'Input - companies list'!B:L,2,FALSE)</f>
        <v/>
      </c>
      <c r="D101">
        <f>VLOOKUP(B101,'Input - companies list'!B:L,11,FALSE)</f>
        <v/>
      </c>
      <c r="E101">
        <f>VLOOKUP(B101,'Input - companies list'!B:E,4,FALSE)</f>
        <v/>
      </c>
      <c r="F101" s="1">
        <f>SUMIFS('Input - target event report'!H:H,'Input - target event report'!B:B,B101,'Input - target event report'!D:D, "Private Investment")</f>
        <v/>
      </c>
      <c r="G101" s="30">
        <f>IF(I101&lt;2, "N/A", (MAXIFS('Input - target event report'!E:E,'Input - target event report'!B:B,B:B,'Input - target event report'!D:D,"Private Investment")-MINIFS('Input - target event report'!E:E,'Input - target event report'!B:B,B:B,'Input - target event report'!D:D,"Private Investment"))/(I101-1))</f>
        <v/>
      </c>
      <c r="H101" s="30">
        <f>IF(MAXIFS('Input - target event report'!E:E,'Input - target event report'!B:B,B:B,'Input - target event report'!D:D,"Private Investment") = 0, "N/A", TODAY() - MAXIFS('Input - target event report'!E:E,'Input - target event report'!B:B,B:B,'Input - target event report'!D:D,"Private Investment"))</f>
        <v/>
      </c>
      <c r="I101" s="30">
        <f>COUNTIFS('Input - target event report'!B:B,B101,'Input - target event report'!D:D, "Private Investment")</f>
        <v/>
      </c>
      <c r="J101">
        <f>INDEX('Input - companies list'!$1:$10000,MATCH(B101,'Input - companies list'!B:B,0),MATCH("Flow",'Input - companies list'!$1:$1,0 ))</f>
        <v/>
      </c>
      <c r="K101">
        <f>INDEX('Input - companies list'!$1:$10000,MATCH(B101,'Input - companies list'!B:B,0),MATCH("Inter-Cluster Connectivity",'Input - companies list'!$1:$1,0 ))</f>
        <v/>
      </c>
      <c r="L101" s="11">
        <f>IFERROR(PERCENTRANK(F:F,F101),0)</f>
        <v/>
      </c>
      <c r="M101" s="11">
        <f>IFERROR(1 - PERCENTRANK(G:G,G101),0)</f>
        <v/>
      </c>
      <c r="N101" s="11">
        <f>IFERROR(1 - PERCENTRANK(H:H,H101),0)</f>
        <v/>
      </c>
      <c r="O101" s="11">
        <f>IFERROR(PERCENTRANK(I:I,I101),0)</f>
        <v/>
      </c>
      <c r="P101" s="11">
        <f>IFERROR(1 - PERCENTRANK(J:J,J101),0)</f>
        <v/>
      </c>
      <c r="Q101" s="11">
        <f>IFERROR(PERCENTRANK(K:K,K101),0)</f>
        <v/>
      </c>
      <c r="R101" s="11">
        <f>L101*weight1+M101*weight2+N101*weight3+O101*weight4+P101*weight5+Q101*weight6</f>
        <v/>
      </c>
    </row>
    <row r="102" spans="1:18">
      <c r="A102" s="14">
        <f>RANK(R102,R:R)</f>
        <v/>
      </c>
      <c r="B102" t="s">
        <v>1417</v>
      </c>
      <c r="C102">
        <f>VLOOKUP(B102,'Input - companies list'!B:L,2,FALSE)</f>
        <v/>
      </c>
      <c r="D102">
        <f>VLOOKUP(B102,'Input - companies list'!B:L,11,FALSE)</f>
        <v/>
      </c>
      <c r="E102">
        <f>VLOOKUP(B102,'Input - companies list'!B:E,4,FALSE)</f>
        <v/>
      </c>
      <c r="F102" s="1">
        <f>SUMIFS('Input - target event report'!H:H,'Input - target event report'!B:B,B102,'Input - target event report'!D:D, "Private Investment")</f>
        <v/>
      </c>
      <c r="G102" s="30">
        <f>IF(I102&lt;2, "N/A", (MAXIFS('Input - target event report'!E:E,'Input - target event report'!B:B,B:B,'Input - target event report'!D:D,"Private Investment")-MINIFS('Input - target event report'!E:E,'Input - target event report'!B:B,B:B,'Input - target event report'!D:D,"Private Investment"))/(I102-1))</f>
        <v/>
      </c>
      <c r="H102" s="30">
        <f>IF(MAXIFS('Input - target event report'!E:E,'Input - target event report'!B:B,B:B,'Input - target event report'!D:D,"Private Investment") = 0, "N/A", TODAY() - MAXIFS('Input - target event report'!E:E,'Input - target event report'!B:B,B:B,'Input - target event report'!D:D,"Private Investment"))</f>
        <v/>
      </c>
      <c r="I102" s="30">
        <f>COUNTIFS('Input - target event report'!B:B,B102,'Input - target event report'!D:D, "Private Investment")</f>
        <v/>
      </c>
      <c r="J102">
        <f>INDEX('Input - companies list'!$1:$10000,MATCH(B102,'Input - companies list'!B:B,0),MATCH("Flow",'Input - companies list'!$1:$1,0 ))</f>
        <v/>
      </c>
      <c r="K102">
        <f>INDEX('Input - companies list'!$1:$10000,MATCH(B102,'Input - companies list'!B:B,0),MATCH("Inter-Cluster Connectivity",'Input - companies list'!$1:$1,0 ))</f>
        <v/>
      </c>
      <c r="L102" s="11">
        <f>IFERROR(PERCENTRANK(F:F,F102),0)</f>
        <v/>
      </c>
      <c r="M102" s="11">
        <f>IFERROR(1 - PERCENTRANK(G:G,G102),0)</f>
        <v/>
      </c>
      <c r="N102" s="11">
        <f>IFERROR(1 - PERCENTRANK(H:H,H102),0)</f>
        <v/>
      </c>
      <c r="O102" s="11">
        <f>IFERROR(PERCENTRANK(I:I,I102),0)</f>
        <v/>
      </c>
      <c r="P102" s="11">
        <f>IFERROR(1 - PERCENTRANK(J:J,J102),0)</f>
        <v/>
      </c>
      <c r="Q102" s="11">
        <f>IFERROR(PERCENTRANK(K:K,K102),0)</f>
        <v/>
      </c>
      <c r="R102" s="11">
        <f>L102*weight1+M102*weight2+N102*weight3+O102*weight4+P102*weight5+Q102*weight6</f>
        <v/>
      </c>
    </row>
    <row r="103" spans="1:18">
      <c r="A103" s="14">
        <f>RANK(R103,R:R)</f>
        <v/>
      </c>
      <c r="B103" t="s">
        <v>1429</v>
      </c>
      <c r="C103">
        <f>VLOOKUP(B103,'Input - companies list'!B:L,2,FALSE)</f>
        <v/>
      </c>
      <c r="D103">
        <f>VLOOKUP(B103,'Input - companies list'!B:L,11,FALSE)</f>
        <v/>
      </c>
      <c r="E103">
        <f>VLOOKUP(B103,'Input - companies list'!B:E,4,FALSE)</f>
        <v/>
      </c>
      <c r="F103" s="1">
        <f>SUMIFS('Input - target event report'!H:H,'Input - target event report'!B:B,B103,'Input - target event report'!D:D, "Private Investment")</f>
        <v/>
      </c>
      <c r="G103" s="30">
        <f>IF(I103&lt;2, "N/A", (MAXIFS('Input - target event report'!E:E,'Input - target event report'!B:B,B:B,'Input - target event report'!D:D,"Private Investment")-MINIFS('Input - target event report'!E:E,'Input - target event report'!B:B,B:B,'Input - target event report'!D:D,"Private Investment"))/(I103-1))</f>
        <v/>
      </c>
      <c r="H103" s="30">
        <f>IF(MAXIFS('Input - target event report'!E:E,'Input - target event report'!B:B,B:B,'Input - target event report'!D:D,"Private Investment") = 0, "N/A", TODAY() - MAXIFS('Input - target event report'!E:E,'Input - target event report'!B:B,B:B,'Input - target event report'!D:D,"Private Investment"))</f>
        <v/>
      </c>
      <c r="I103" s="30">
        <f>COUNTIFS('Input - target event report'!B:B,B103,'Input - target event report'!D:D, "Private Investment")</f>
        <v/>
      </c>
      <c r="J103">
        <f>INDEX('Input - companies list'!$1:$10000,MATCH(B103,'Input - companies list'!B:B,0),MATCH("Flow",'Input - companies list'!$1:$1,0 ))</f>
        <v/>
      </c>
      <c r="K103">
        <f>INDEX('Input - companies list'!$1:$10000,MATCH(B103,'Input - companies list'!B:B,0),MATCH("Inter-Cluster Connectivity",'Input - companies list'!$1:$1,0 ))</f>
        <v/>
      </c>
      <c r="L103" s="11">
        <f>IFERROR(PERCENTRANK(F:F,F103),0)</f>
        <v/>
      </c>
      <c r="M103" s="11">
        <f>IFERROR(1 - PERCENTRANK(G:G,G103),0)</f>
        <v/>
      </c>
      <c r="N103" s="11">
        <f>IFERROR(1 - PERCENTRANK(H:H,H103),0)</f>
        <v/>
      </c>
      <c r="O103" s="11">
        <f>IFERROR(PERCENTRANK(I:I,I103),0)</f>
        <v/>
      </c>
      <c r="P103" s="11">
        <f>IFERROR(1 - PERCENTRANK(J:J,J103),0)</f>
        <v/>
      </c>
      <c r="Q103" s="11">
        <f>IFERROR(PERCENTRANK(K:K,K103),0)</f>
        <v/>
      </c>
      <c r="R103" s="11">
        <f>L103*weight1+M103*weight2+N103*weight3+O103*weight4+P103*weight5+Q103*weight6</f>
        <v/>
      </c>
    </row>
    <row r="104" spans="1:18">
      <c r="A104" s="14">
        <f>RANK(R104,R:R)</f>
        <v/>
      </c>
      <c r="B104" t="s">
        <v>1441</v>
      </c>
      <c r="C104">
        <f>VLOOKUP(B104,'Input - companies list'!B:L,2,FALSE)</f>
        <v/>
      </c>
      <c r="D104">
        <f>VLOOKUP(B104,'Input - companies list'!B:L,11,FALSE)</f>
        <v/>
      </c>
      <c r="E104">
        <f>VLOOKUP(B104,'Input - companies list'!B:E,4,FALSE)</f>
        <v/>
      </c>
      <c r="F104" s="1">
        <f>SUMIFS('Input - target event report'!H:H,'Input - target event report'!B:B,B104,'Input - target event report'!D:D, "Private Investment")</f>
        <v/>
      </c>
      <c r="G104" s="30">
        <f>IF(I104&lt;2, "N/A", (MAXIFS('Input - target event report'!E:E,'Input - target event report'!B:B,B:B,'Input - target event report'!D:D,"Private Investment")-MINIFS('Input - target event report'!E:E,'Input - target event report'!B:B,B:B,'Input - target event report'!D:D,"Private Investment"))/(I104-1))</f>
        <v/>
      </c>
      <c r="H104" s="30">
        <f>IF(MAXIFS('Input - target event report'!E:E,'Input - target event report'!B:B,B:B,'Input - target event report'!D:D,"Private Investment") = 0, "N/A", TODAY() - MAXIFS('Input - target event report'!E:E,'Input - target event report'!B:B,B:B,'Input - target event report'!D:D,"Private Investment"))</f>
        <v/>
      </c>
      <c r="I104" s="30">
        <f>COUNTIFS('Input - target event report'!B:B,B104,'Input - target event report'!D:D, "Private Investment")</f>
        <v/>
      </c>
      <c r="J104">
        <f>INDEX('Input - companies list'!$1:$10000,MATCH(B104,'Input - companies list'!B:B,0),MATCH("Flow",'Input - companies list'!$1:$1,0 ))</f>
        <v/>
      </c>
      <c r="K104">
        <f>INDEX('Input - companies list'!$1:$10000,MATCH(B104,'Input - companies list'!B:B,0),MATCH("Inter-Cluster Connectivity",'Input - companies list'!$1:$1,0 ))</f>
        <v/>
      </c>
      <c r="L104" s="11">
        <f>IFERROR(PERCENTRANK(F:F,F104),0)</f>
        <v/>
      </c>
      <c r="M104" s="11">
        <f>IFERROR(1 - PERCENTRANK(G:G,G104),0)</f>
        <v/>
      </c>
      <c r="N104" s="11">
        <f>IFERROR(1 - PERCENTRANK(H:H,H104),0)</f>
        <v/>
      </c>
      <c r="O104" s="11">
        <f>IFERROR(PERCENTRANK(I:I,I104),0)</f>
        <v/>
      </c>
      <c r="P104" s="11">
        <f>IFERROR(1 - PERCENTRANK(J:J,J104),0)</f>
        <v/>
      </c>
      <c r="Q104" s="11">
        <f>IFERROR(PERCENTRANK(K:K,K104),0)</f>
        <v/>
      </c>
      <c r="R104" s="11">
        <f>L104*weight1+M104*weight2+N104*weight3+O104*weight4+P104*weight5+Q104*weight6</f>
        <v/>
      </c>
    </row>
    <row r="105" spans="1:18">
      <c r="A105" s="14">
        <f>RANK(R105,R:R)</f>
        <v/>
      </c>
      <c r="B105" t="s">
        <v>1454</v>
      </c>
      <c r="C105">
        <f>VLOOKUP(B105,'Input - companies list'!B:L,2,FALSE)</f>
        <v/>
      </c>
      <c r="D105">
        <f>VLOOKUP(B105,'Input - companies list'!B:L,11,FALSE)</f>
        <v/>
      </c>
      <c r="E105">
        <f>VLOOKUP(B105,'Input - companies list'!B:E,4,FALSE)</f>
        <v/>
      </c>
      <c r="F105" s="1">
        <f>SUMIFS('Input - target event report'!H:H,'Input - target event report'!B:B,B105,'Input - target event report'!D:D, "Private Investment")</f>
        <v/>
      </c>
      <c r="G105" s="30">
        <f>IF(I105&lt;2, "N/A", (MAXIFS('Input - target event report'!E:E,'Input - target event report'!B:B,B:B,'Input - target event report'!D:D,"Private Investment")-MINIFS('Input - target event report'!E:E,'Input - target event report'!B:B,B:B,'Input - target event report'!D:D,"Private Investment"))/(I105-1))</f>
        <v/>
      </c>
      <c r="H105" s="30">
        <f>IF(MAXIFS('Input - target event report'!E:E,'Input - target event report'!B:B,B:B,'Input - target event report'!D:D,"Private Investment") = 0, "N/A", TODAY() - MAXIFS('Input - target event report'!E:E,'Input - target event report'!B:B,B:B,'Input - target event report'!D:D,"Private Investment"))</f>
        <v/>
      </c>
      <c r="I105" s="30">
        <f>COUNTIFS('Input - target event report'!B:B,B105,'Input - target event report'!D:D, "Private Investment")</f>
        <v/>
      </c>
      <c r="J105">
        <f>INDEX('Input - companies list'!$1:$10000,MATCH(B105,'Input - companies list'!B:B,0),MATCH("Flow",'Input - companies list'!$1:$1,0 ))</f>
        <v/>
      </c>
      <c r="K105">
        <f>INDEX('Input - companies list'!$1:$10000,MATCH(B105,'Input - companies list'!B:B,0),MATCH("Inter-Cluster Connectivity",'Input - companies list'!$1:$1,0 ))</f>
        <v/>
      </c>
      <c r="L105" s="11">
        <f>IFERROR(PERCENTRANK(F:F,F105),0)</f>
        <v/>
      </c>
      <c r="M105" s="11">
        <f>IFERROR(1 - PERCENTRANK(G:G,G105),0)</f>
        <v/>
      </c>
      <c r="N105" s="11">
        <f>IFERROR(1 - PERCENTRANK(H:H,H105),0)</f>
        <v/>
      </c>
      <c r="O105" s="11">
        <f>IFERROR(PERCENTRANK(I:I,I105),0)</f>
        <v/>
      </c>
      <c r="P105" s="11">
        <f>IFERROR(1 - PERCENTRANK(J:J,J105),0)</f>
        <v/>
      </c>
      <c r="Q105" s="11">
        <f>IFERROR(PERCENTRANK(K:K,K105),0)</f>
        <v/>
      </c>
      <c r="R105" s="11">
        <f>L105*weight1+M105*weight2+N105*weight3+O105*weight4+P105*weight5+Q105*weight6</f>
        <v/>
      </c>
    </row>
    <row r="106" spans="1:18">
      <c r="A106" s="14">
        <f>RANK(R106,R:R)</f>
        <v/>
      </c>
      <c r="B106" t="s">
        <v>1468</v>
      </c>
      <c r="C106">
        <f>VLOOKUP(B106,'Input - companies list'!B:L,2,FALSE)</f>
        <v/>
      </c>
      <c r="D106">
        <f>VLOOKUP(B106,'Input - companies list'!B:L,11,FALSE)</f>
        <v/>
      </c>
      <c r="E106">
        <f>VLOOKUP(B106,'Input - companies list'!B:E,4,FALSE)</f>
        <v/>
      </c>
      <c r="F106" s="1">
        <f>SUMIFS('Input - target event report'!H:H,'Input - target event report'!B:B,B106,'Input - target event report'!D:D, "Private Investment")</f>
        <v/>
      </c>
      <c r="G106" s="30">
        <f>IF(I106&lt;2, "N/A", (MAXIFS('Input - target event report'!E:E,'Input - target event report'!B:B,B:B,'Input - target event report'!D:D,"Private Investment")-MINIFS('Input - target event report'!E:E,'Input - target event report'!B:B,B:B,'Input - target event report'!D:D,"Private Investment"))/(I106-1))</f>
        <v/>
      </c>
      <c r="H106" s="30">
        <f>IF(MAXIFS('Input - target event report'!E:E,'Input - target event report'!B:B,B:B,'Input - target event report'!D:D,"Private Investment") = 0, "N/A", TODAY() - MAXIFS('Input - target event report'!E:E,'Input - target event report'!B:B,B:B,'Input - target event report'!D:D,"Private Investment"))</f>
        <v/>
      </c>
      <c r="I106" s="30">
        <f>COUNTIFS('Input - target event report'!B:B,B106,'Input - target event report'!D:D, "Private Investment")</f>
        <v/>
      </c>
      <c r="J106">
        <f>INDEX('Input - companies list'!$1:$10000,MATCH(B106,'Input - companies list'!B:B,0),MATCH("Flow",'Input - companies list'!$1:$1,0 ))</f>
        <v/>
      </c>
      <c r="K106">
        <f>INDEX('Input - companies list'!$1:$10000,MATCH(B106,'Input - companies list'!B:B,0),MATCH("Inter-Cluster Connectivity",'Input - companies list'!$1:$1,0 ))</f>
        <v/>
      </c>
      <c r="L106" s="11">
        <f>IFERROR(PERCENTRANK(F:F,F106),0)</f>
        <v/>
      </c>
      <c r="M106" s="11">
        <f>IFERROR(1 - PERCENTRANK(G:G,G106),0)</f>
        <v/>
      </c>
      <c r="N106" s="11">
        <f>IFERROR(1 - PERCENTRANK(H:H,H106),0)</f>
        <v/>
      </c>
      <c r="O106" s="11">
        <f>IFERROR(PERCENTRANK(I:I,I106),0)</f>
        <v/>
      </c>
      <c r="P106" s="11">
        <f>IFERROR(1 - PERCENTRANK(J:J,J106),0)</f>
        <v/>
      </c>
      <c r="Q106" s="11">
        <f>IFERROR(PERCENTRANK(K:K,K106),0)</f>
        <v/>
      </c>
      <c r="R106" s="11">
        <f>L106*weight1+M106*weight2+N106*weight3+O106*weight4+P106*weight5+Q106*weight6</f>
        <v/>
      </c>
    </row>
    <row r="107" spans="1:18">
      <c r="A107" s="14">
        <f>RANK(R107,R:R)</f>
        <v/>
      </c>
      <c r="B107" t="s">
        <v>1479</v>
      </c>
      <c r="C107">
        <f>VLOOKUP(B107,'Input - companies list'!B:L,2,FALSE)</f>
        <v/>
      </c>
      <c r="D107">
        <f>VLOOKUP(B107,'Input - companies list'!B:L,11,FALSE)</f>
        <v/>
      </c>
      <c r="E107">
        <f>VLOOKUP(B107,'Input - companies list'!B:E,4,FALSE)</f>
        <v/>
      </c>
      <c r="F107" s="1">
        <f>SUMIFS('Input - target event report'!H:H,'Input - target event report'!B:B,B107,'Input - target event report'!D:D, "Private Investment")</f>
        <v/>
      </c>
      <c r="G107" s="30">
        <f>IF(I107&lt;2, "N/A", (MAXIFS('Input - target event report'!E:E,'Input - target event report'!B:B,B:B,'Input - target event report'!D:D,"Private Investment")-MINIFS('Input - target event report'!E:E,'Input - target event report'!B:B,B:B,'Input - target event report'!D:D,"Private Investment"))/(I107-1))</f>
        <v/>
      </c>
      <c r="H107" s="30">
        <f>IF(MAXIFS('Input - target event report'!E:E,'Input - target event report'!B:B,B:B,'Input - target event report'!D:D,"Private Investment") = 0, "N/A", TODAY() - MAXIFS('Input - target event report'!E:E,'Input - target event report'!B:B,B:B,'Input - target event report'!D:D,"Private Investment"))</f>
        <v/>
      </c>
      <c r="I107" s="30">
        <f>COUNTIFS('Input - target event report'!B:B,B107,'Input - target event report'!D:D, "Private Investment")</f>
        <v/>
      </c>
      <c r="J107">
        <f>INDEX('Input - companies list'!$1:$10000,MATCH(B107,'Input - companies list'!B:B,0),MATCH("Flow",'Input - companies list'!$1:$1,0 ))</f>
        <v/>
      </c>
      <c r="K107">
        <f>INDEX('Input - companies list'!$1:$10000,MATCH(B107,'Input - companies list'!B:B,0),MATCH("Inter-Cluster Connectivity",'Input - companies list'!$1:$1,0 ))</f>
        <v/>
      </c>
      <c r="L107" s="11">
        <f>IFERROR(PERCENTRANK(F:F,F107),0)</f>
        <v/>
      </c>
      <c r="M107" s="11">
        <f>IFERROR(1 - PERCENTRANK(G:G,G107),0)</f>
        <v/>
      </c>
      <c r="N107" s="11">
        <f>IFERROR(1 - PERCENTRANK(H:H,H107),0)</f>
        <v/>
      </c>
      <c r="O107" s="11">
        <f>IFERROR(PERCENTRANK(I:I,I107),0)</f>
        <v/>
      </c>
      <c r="P107" s="11">
        <f>IFERROR(1 - PERCENTRANK(J:J,J107),0)</f>
        <v/>
      </c>
      <c r="Q107" s="11">
        <f>IFERROR(PERCENTRANK(K:K,K107),0)</f>
        <v/>
      </c>
      <c r="R107" s="11">
        <f>L107*weight1+M107*weight2+N107*weight3+O107*weight4+P107*weight5+Q107*weight6</f>
        <v/>
      </c>
    </row>
    <row r="108" spans="1:18">
      <c r="A108" s="14">
        <f>RANK(R108,R:R)</f>
        <v/>
      </c>
      <c r="B108" t="s">
        <v>1491</v>
      </c>
      <c r="C108">
        <f>VLOOKUP(B108,'Input - companies list'!B:L,2,FALSE)</f>
        <v/>
      </c>
      <c r="D108">
        <f>VLOOKUP(B108,'Input - companies list'!B:L,11,FALSE)</f>
        <v/>
      </c>
      <c r="E108">
        <f>VLOOKUP(B108,'Input - companies list'!B:E,4,FALSE)</f>
        <v/>
      </c>
      <c r="F108" s="1">
        <f>SUMIFS('Input - target event report'!H:H,'Input - target event report'!B:B,B108,'Input - target event report'!D:D, "Private Investment")</f>
        <v/>
      </c>
      <c r="G108" s="30">
        <f>IF(I108&lt;2, "N/A", (MAXIFS('Input - target event report'!E:E,'Input - target event report'!B:B,B:B,'Input - target event report'!D:D,"Private Investment")-MINIFS('Input - target event report'!E:E,'Input - target event report'!B:B,B:B,'Input - target event report'!D:D,"Private Investment"))/(I108-1))</f>
        <v/>
      </c>
      <c r="H108" s="30">
        <f>IF(MAXIFS('Input - target event report'!E:E,'Input - target event report'!B:B,B:B,'Input - target event report'!D:D,"Private Investment") = 0, "N/A", TODAY() - MAXIFS('Input - target event report'!E:E,'Input - target event report'!B:B,B:B,'Input - target event report'!D:D,"Private Investment"))</f>
        <v/>
      </c>
      <c r="I108" s="30">
        <f>COUNTIFS('Input - target event report'!B:B,B108,'Input - target event report'!D:D, "Private Investment")</f>
        <v/>
      </c>
      <c r="J108">
        <f>INDEX('Input - companies list'!$1:$10000,MATCH(B108,'Input - companies list'!B:B,0),MATCH("Flow",'Input - companies list'!$1:$1,0 ))</f>
        <v/>
      </c>
      <c r="K108">
        <f>INDEX('Input - companies list'!$1:$10000,MATCH(B108,'Input - companies list'!B:B,0),MATCH("Inter-Cluster Connectivity",'Input - companies list'!$1:$1,0 ))</f>
        <v/>
      </c>
      <c r="L108" s="11">
        <f>IFERROR(PERCENTRANK(F:F,F108),0)</f>
        <v/>
      </c>
      <c r="M108" s="11">
        <f>IFERROR(1 - PERCENTRANK(G:G,G108),0)</f>
        <v/>
      </c>
      <c r="N108" s="11">
        <f>IFERROR(1 - PERCENTRANK(H:H,H108),0)</f>
        <v/>
      </c>
      <c r="O108" s="11">
        <f>IFERROR(PERCENTRANK(I:I,I108),0)</f>
        <v/>
      </c>
      <c r="P108" s="11">
        <f>IFERROR(1 - PERCENTRANK(J:J,J108),0)</f>
        <v/>
      </c>
      <c r="Q108" s="11">
        <f>IFERROR(PERCENTRANK(K:K,K108),0)</f>
        <v/>
      </c>
      <c r="R108" s="11">
        <f>L108*weight1+M108*weight2+N108*weight3+O108*weight4+P108*weight5+Q108*weight6</f>
        <v/>
      </c>
    </row>
    <row r="109" spans="1:18">
      <c r="A109" s="14">
        <f>RANK(R109,R:R)</f>
        <v/>
      </c>
      <c r="B109" t="s">
        <v>1503</v>
      </c>
      <c r="C109">
        <f>VLOOKUP(B109,'Input - companies list'!B:L,2,FALSE)</f>
        <v/>
      </c>
      <c r="D109">
        <f>VLOOKUP(B109,'Input - companies list'!B:L,11,FALSE)</f>
        <v/>
      </c>
      <c r="E109">
        <f>VLOOKUP(B109,'Input - companies list'!B:E,4,FALSE)</f>
        <v/>
      </c>
      <c r="F109" s="1">
        <f>SUMIFS('Input - target event report'!H:H,'Input - target event report'!B:B,B109,'Input - target event report'!D:D, "Private Investment")</f>
        <v/>
      </c>
      <c r="G109" s="30">
        <f>IF(I109&lt;2, "N/A", (MAXIFS('Input - target event report'!E:E,'Input - target event report'!B:B,B:B,'Input - target event report'!D:D,"Private Investment")-MINIFS('Input - target event report'!E:E,'Input - target event report'!B:B,B:B,'Input - target event report'!D:D,"Private Investment"))/(I109-1))</f>
        <v/>
      </c>
      <c r="H109" s="30">
        <f>IF(MAXIFS('Input - target event report'!E:E,'Input - target event report'!B:B,B:B,'Input - target event report'!D:D,"Private Investment") = 0, "N/A", TODAY() - MAXIFS('Input - target event report'!E:E,'Input - target event report'!B:B,B:B,'Input - target event report'!D:D,"Private Investment"))</f>
        <v/>
      </c>
      <c r="I109" s="30">
        <f>COUNTIFS('Input - target event report'!B:B,B109,'Input - target event report'!D:D, "Private Investment")</f>
        <v/>
      </c>
      <c r="J109">
        <f>INDEX('Input - companies list'!$1:$10000,MATCH(B109,'Input - companies list'!B:B,0),MATCH("Flow",'Input - companies list'!$1:$1,0 ))</f>
        <v/>
      </c>
      <c r="K109">
        <f>INDEX('Input - companies list'!$1:$10000,MATCH(B109,'Input - companies list'!B:B,0),MATCH("Inter-Cluster Connectivity",'Input - companies list'!$1:$1,0 ))</f>
        <v/>
      </c>
      <c r="L109" s="11">
        <f>IFERROR(PERCENTRANK(F:F,F109),0)</f>
        <v/>
      </c>
      <c r="M109" s="11">
        <f>IFERROR(1 - PERCENTRANK(G:G,G109),0)</f>
        <v/>
      </c>
      <c r="N109" s="11">
        <f>IFERROR(1 - PERCENTRANK(H:H,H109),0)</f>
        <v/>
      </c>
      <c r="O109" s="11">
        <f>IFERROR(PERCENTRANK(I:I,I109),0)</f>
        <v/>
      </c>
      <c r="P109" s="11">
        <f>IFERROR(1 - PERCENTRANK(J:J,J109),0)</f>
        <v/>
      </c>
      <c r="Q109" s="11">
        <f>IFERROR(PERCENTRANK(K:K,K109),0)</f>
        <v/>
      </c>
      <c r="R109" s="11">
        <f>L109*weight1+M109*weight2+N109*weight3+O109*weight4+P109*weight5+Q109*weight6</f>
        <v/>
      </c>
    </row>
    <row r="110" spans="1:18">
      <c r="A110" s="14">
        <f>RANK(R110,R:R)</f>
        <v/>
      </c>
      <c r="B110" t="s">
        <v>1515</v>
      </c>
      <c r="C110">
        <f>VLOOKUP(B110,'Input - companies list'!B:L,2,FALSE)</f>
        <v/>
      </c>
      <c r="D110">
        <f>VLOOKUP(B110,'Input - companies list'!B:L,11,FALSE)</f>
        <v/>
      </c>
      <c r="E110">
        <f>VLOOKUP(B110,'Input - companies list'!B:E,4,FALSE)</f>
        <v/>
      </c>
      <c r="F110" s="1">
        <f>SUMIFS('Input - target event report'!H:H,'Input - target event report'!B:B,B110,'Input - target event report'!D:D, "Private Investment")</f>
        <v/>
      </c>
      <c r="G110" s="30">
        <f>IF(I110&lt;2, "N/A", (MAXIFS('Input - target event report'!E:E,'Input - target event report'!B:B,B:B,'Input - target event report'!D:D,"Private Investment")-MINIFS('Input - target event report'!E:E,'Input - target event report'!B:B,B:B,'Input - target event report'!D:D,"Private Investment"))/(I110-1))</f>
        <v/>
      </c>
      <c r="H110" s="30">
        <f>IF(MAXIFS('Input - target event report'!E:E,'Input - target event report'!B:B,B:B,'Input - target event report'!D:D,"Private Investment") = 0, "N/A", TODAY() - MAXIFS('Input - target event report'!E:E,'Input - target event report'!B:B,B:B,'Input - target event report'!D:D,"Private Investment"))</f>
        <v/>
      </c>
      <c r="I110" s="30">
        <f>COUNTIFS('Input - target event report'!B:B,B110,'Input - target event report'!D:D, "Private Investment")</f>
        <v/>
      </c>
      <c r="J110">
        <f>INDEX('Input - companies list'!$1:$10000,MATCH(B110,'Input - companies list'!B:B,0),MATCH("Flow",'Input - companies list'!$1:$1,0 ))</f>
        <v/>
      </c>
      <c r="K110">
        <f>INDEX('Input - companies list'!$1:$10000,MATCH(B110,'Input - companies list'!B:B,0),MATCH("Inter-Cluster Connectivity",'Input - companies list'!$1:$1,0 ))</f>
        <v/>
      </c>
      <c r="L110" s="11">
        <f>IFERROR(PERCENTRANK(F:F,F110),0)</f>
        <v/>
      </c>
      <c r="M110" s="11">
        <f>IFERROR(1 - PERCENTRANK(G:G,G110),0)</f>
        <v/>
      </c>
      <c r="N110" s="11">
        <f>IFERROR(1 - PERCENTRANK(H:H,H110),0)</f>
        <v/>
      </c>
      <c r="O110" s="11">
        <f>IFERROR(PERCENTRANK(I:I,I110),0)</f>
        <v/>
      </c>
      <c r="P110" s="11">
        <f>IFERROR(1 - PERCENTRANK(J:J,J110),0)</f>
        <v/>
      </c>
      <c r="Q110" s="11">
        <f>IFERROR(PERCENTRANK(K:K,K110),0)</f>
        <v/>
      </c>
      <c r="R110" s="11">
        <f>L110*weight1+M110*weight2+N110*weight3+O110*weight4+P110*weight5+Q110*weight6</f>
        <v/>
      </c>
    </row>
    <row r="111" spans="1:18">
      <c r="A111" s="14">
        <f>RANK(R111,R:R)</f>
        <v/>
      </c>
      <c r="B111" t="s">
        <v>1529</v>
      </c>
      <c r="C111">
        <f>VLOOKUP(B111,'Input - companies list'!B:L,2,FALSE)</f>
        <v/>
      </c>
      <c r="D111">
        <f>VLOOKUP(B111,'Input - companies list'!B:L,11,FALSE)</f>
        <v/>
      </c>
      <c r="E111">
        <f>VLOOKUP(B111,'Input - companies list'!B:E,4,FALSE)</f>
        <v/>
      </c>
      <c r="F111" s="1">
        <f>SUMIFS('Input - target event report'!H:H,'Input - target event report'!B:B,B111,'Input - target event report'!D:D, "Private Investment")</f>
        <v/>
      </c>
      <c r="G111" s="30">
        <f>IF(I111&lt;2, "N/A", (MAXIFS('Input - target event report'!E:E,'Input - target event report'!B:B,B:B,'Input - target event report'!D:D,"Private Investment")-MINIFS('Input - target event report'!E:E,'Input - target event report'!B:B,B:B,'Input - target event report'!D:D,"Private Investment"))/(I111-1))</f>
        <v/>
      </c>
      <c r="H111" s="30">
        <f>IF(MAXIFS('Input - target event report'!E:E,'Input - target event report'!B:B,B:B,'Input - target event report'!D:D,"Private Investment") = 0, "N/A", TODAY() - MAXIFS('Input - target event report'!E:E,'Input - target event report'!B:B,B:B,'Input - target event report'!D:D,"Private Investment"))</f>
        <v/>
      </c>
      <c r="I111" s="30">
        <f>COUNTIFS('Input - target event report'!B:B,B111,'Input - target event report'!D:D, "Private Investment")</f>
        <v/>
      </c>
      <c r="J111">
        <f>INDEX('Input - companies list'!$1:$10000,MATCH(B111,'Input - companies list'!B:B,0),MATCH("Flow",'Input - companies list'!$1:$1,0 ))</f>
        <v/>
      </c>
      <c r="K111">
        <f>INDEX('Input - companies list'!$1:$10000,MATCH(B111,'Input - companies list'!B:B,0),MATCH("Inter-Cluster Connectivity",'Input - companies list'!$1:$1,0 ))</f>
        <v/>
      </c>
      <c r="L111" s="11">
        <f>IFERROR(PERCENTRANK(F:F,F111),0)</f>
        <v/>
      </c>
      <c r="M111" s="11">
        <f>IFERROR(1 - PERCENTRANK(G:G,G111),0)</f>
        <v/>
      </c>
      <c r="N111" s="11">
        <f>IFERROR(1 - PERCENTRANK(H:H,H111),0)</f>
        <v/>
      </c>
      <c r="O111" s="11">
        <f>IFERROR(PERCENTRANK(I:I,I111),0)</f>
        <v/>
      </c>
      <c r="P111" s="11">
        <f>IFERROR(1 - PERCENTRANK(J:J,J111),0)</f>
        <v/>
      </c>
      <c r="Q111" s="11">
        <f>IFERROR(PERCENTRANK(K:K,K111),0)</f>
        <v/>
      </c>
      <c r="R111" s="11">
        <f>L111*weight1+M111*weight2+N111*weight3+O111*weight4+P111*weight5+Q111*weight6</f>
        <v/>
      </c>
    </row>
    <row r="112" spans="1:18">
      <c r="A112" s="14">
        <f>RANK(R112,R:R)</f>
        <v/>
      </c>
      <c r="B112" t="s">
        <v>1541</v>
      </c>
      <c r="C112">
        <f>VLOOKUP(B112,'Input - companies list'!B:L,2,FALSE)</f>
        <v/>
      </c>
      <c r="D112">
        <f>VLOOKUP(B112,'Input - companies list'!B:L,11,FALSE)</f>
        <v/>
      </c>
      <c r="E112">
        <f>VLOOKUP(B112,'Input - companies list'!B:E,4,FALSE)</f>
        <v/>
      </c>
      <c r="F112" s="1">
        <f>SUMIFS('Input - target event report'!H:H,'Input - target event report'!B:B,B112,'Input - target event report'!D:D, "Private Investment")</f>
        <v/>
      </c>
      <c r="G112" s="30">
        <f>IF(I112&lt;2, "N/A", (MAXIFS('Input - target event report'!E:E,'Input - target event report'!B:B,B:B,'Input - target event report'!D:D,"Private Investment")-MINIFS('Input - target event report'!E:E,'Input - target event report'!B:B,B:B,'Input - target event report'!D:D,"Private Investment"))/(I112-1))</f>
        <v/>
      </c>
      <c r="H112" s="30">
        <f>IF(MAXIFS('Input - target event report'!E:E,'Input - target event report'!B:B,B:B,'Input - target event report'!D:D,"Private Investment") = 0, "N/A", TODAY() - MAXIFS('Input - target event report'!E:E,'Input - target event report'!B:B,B:B,'Input - target event report'!D:D,"Private Investment"))</f>
        <v/>
      </c>
      <c r="I112" s="30">
        <f>COUNTIFS('Input - target event report'!B:B,B112,'Input - target event report'!D:D, "Private Investment")</f>
        <v/>
      </c>
      <c r="J112">
        <f>INDEX('Input - companies list'!$1:$10000,MATCH(B112,'Input - companies list'!B:B,0),MATCH("Flow",'Input - companies list'!$1:$1,0 ))</f>
        <v/>
      </c>
      <c r="K112">
        <f>INDEX('Input - companies list'!$1:$10000,MATCH(B112,'Input - companies list'!B:B,0),MATCH("Inter-Cluster Connectivity",'Input - companies list'!$1:$1,0 ))</f>
        <v/>
      </c>
      <c r="L112" s="11">
        <f>IFERROR(PERCENTRANK(F:F,F112),0)</f>
        <v/>
      </c>
      <c r="M112" s="11">
        <f>IFERROR(1 - PERCENTRANK(G:G,G112),0)</f>
        <v/>
      </c>
      <c r="N112" s="11">
        <f>IFERROR(1 - PERCENTRANK(H:H,H112),0)</f>
        <v/>
      </c>
      <c r="O112" s="11">
        <f>IFERROR(PERCENTRANK(I:I,I112),0)</f>
        <v/>
      </c>
      <c r="P112" s="11">
        <f>IFERROR(1 - PERCENTRANK(J:J,J112),0)</f>
        <v/>
      </c>
      <c r="Q112" s="11">
        <f>IFERROR(PERCENTRANK(K:K,K112),0)</f>
        <v/>
      </c>
      <c r="R112" s="11">
        <f>L112*weight1+M112*weight2+N112*weight3+O112*weight4+P112*weight5+Q112*weight6</f>
        <v/>
      </c>
    </row>
    <row r="113" spans="1:18">
      <c r="A113" s="14">
        <f>RANK(R113,R:R)</f>
        <v/>
      </c>
      <c r="B113" t="s">
        <v>1553</v>
      </c>
      <c r="C113">
        <f>VLOOKUP(B113,'Input - companies list'!B:L,2,FALSE)</f>
        <v/>
      </c>
      <c r="D113">
        <f>VLOOKUP(B113,'Input - companies list'!B:L,11,FALSE)</f>
        <v/>
      </c>
      <c r="E113">
        <f>VLOOKUP(B113,'Input - companies list'!B:E,4,FALSE)</f>
        <v/>
      </c>
      <c r="F113" s="1">
        <f>SUMIFS('Input - target event report'!H:H,'Input - target event report'!B:B,B113,'Input - target event report'!D:D, "Private Investment")</f>
        <v/>
      </c>
      <c r="G113" s="30">
        <f>IF(I113&lt;2, "N/A", (MAXIFS('Input - target event report'!E:E,'Input - target event report'!B:B,B:B,'Input - target event report'!D:D,"Private Investment")-MINIFS('Input - target event report'!E:E,'Input - target event report'!B:B,B:B,'Input - target event report'!D:D,"Private Investment"))/(I113-1))</f>
        <v/>
      </c>
      <c r="H113" s="30">
        <f>IF(MAXIFS('Input - target event report'!E:E,'Input - target event report'!B:B,B:B,'Input - target event report'!D:D,"Private Investment") = 0, "N/A", TODAY() - MAXIFS('Input - target event report'!E:E,'Input - target event report'!B:B,B:B,'Input - target event report'!D:D,"Private Investment"))</f>
        <v/>
      </c>
      <c r="I113" s="30">
        <f>COUNTIFS('Input - target event report'!B:B,B113,'Input - target event report'!D:D, "Private Investment")</f>
        <v/>
      </c>
      <c r="J113">
        <f>INDEX('Input - companies list'!$1:$10000,MATCH(B113,'Input - companies list'!B:B,0),MATCH("Flow",'Input - companies list'!$1:$1,0 ))</f>
        <v/>
      </c>
      <c r="K113">
        <f>INDEX('Input - companies list'!$1:$10000,MATCH(B113,'Input - companies list'!B:B,0),MATCH("Inter-Cluster Connectivity",'Input - companies list'!$1:$1,0 ))</f>
        <v/>
      </c>
      <c r="L113" s="11">
        <f>IFERROR(PERCENTRANK(F:F,F113),0)</f>
        <v/>
      </c>
      <c r="M113" s="11">
        <f>IFERROR(1 - PERCENTRANK(G:G,G113),0)</f>
        <v/>
      </c>
      <c r="N113" s="11">
        <f>IFERROR(1 - PERCENTRANK(H:H,H113),0)</f>
        <v/>
      </c>
      <c r="O113" s="11">
        <f>IFERROR(PERCENTRANK(I:I,I113),0)</f>
        <v/>
      </c>
      <c r="P113" s="11">
        <f>IFERROR(1 - PERCENTRANK(J:J,J113),0)</f>
        <v/>
      </c>
      <c r="Q113" s="11">
        <f>IFERROR(PERCENTRANK(K:K,K113),0)</f>
        <v/>
      </c>
      <c r="R113" s="11">
        <f>L113*weight1+M113*weight2+N113*weight3+O113*weight4+P113*weight5+Q113*weight6</f>
        <v/>
      </c>
    </row>
    <row r="114" spans="1:18">
      <c r="A114" s="14">
        <f>RANK(R114,R:R)</f>
        <v/>
      </c>
      <c r="B114" t="s">
        <v>1563</v>
      </c>
      <c r="C114">
        <f>VLOOKUP(B114,'Input - companies list'!B:L,2,FALSE)</f>
        <v/>
      </c>
      <c r="D114">
        <f>VLOOKUP(B114,'Input - companies list'!B:L,11,FALSE)</f>
        <v/>
      </c>
      <c r="E114">
        <f>VLOOKUP(B114,'Input - companies list'!B:E,4,FALSE)</f>
        <v/>
      </c>
      <c r="F114" s="1">
        <f>SUMIFS('Input - target event report'!H:H,'Input - target event report'!B:B,B114,'Input - target event report'!D:D, "Private Investment")</f>
        <v/>
      </c>
      <c r="G114" s="30">
        <f>IF(I114&lt;2, "N/A", (MAXIFS('Input - target event report'!E:E,'Input - target event report'!B:B,B:B,'Input - target event report'!D:D,"Private Investment")-MINIFS('Input - target event report'!E:E,'Input - target event report'!B:B,B:B,'Input - target event report'!D:D,"Private Investment"))/(I114-1))</f>
        <v/>
      </c>
      <c r="H114" s="30">
        <f>IF(MAXIFS('Input - target event report'!E:E,'Input - target event report'!B:B,B:B,'Input - target event report'!D:D,"Private Investment") = 0, "N/A", TODAY() - MAXIFS('Input - target event report'!E:E,'Input - target event report'!B:B,B:B,'Input - target event report'!D:D,"Private Investment"))</f>
        <v/>
      </c>
      <c r="I114" s="30">
        <f>COUNTIFS('Input - target event report'!B:B,B114,'Input - target event report'!D:D, "Private Investment")</f>
        <v/>
      </c>
      <c r="J114">
        <f>INDEX('Input - companies list'!$1:$10000,MATCH(B114,'Input - companies list'!B:B,0),MATCH("Flow",'Input - companies list'!$1:$1,0 ))</f>
        <v/>
      </c>
      <c r="K114">
        <f>INDEX('Input - companies list'!$1:$10000,MATCH(B114,'Input - companies list'!B:B,0),MATCH("Inter-Cluster Connectivity",'Input - companies list'!$1:$1,0 ))</f>
        <v/>
      </c>
      <c r="L114" s="11">
        <f>IFERROR(PERCENTRANK(F:F,F114),0)</f>
        <v/>
      </c>
      <c r="M114" s="11">
        <f>IFERROR(1 - PERCENTRANK(G:G,G114),0)</f>
        <v/>
      </c>
      <c r="N114" s="11">
        <f>IFERROR(1 - PERCENTRANK(H:H,H114),0)</f>
        <v/>
      </c>
      <c r="O114" s="11">
        <f>IFERROR(PERCENTRANK(I:I,I114),0)</f>
        <v/>
      </c>
      <c r="P114" s="11">
        <f>IFERROR(1 - PERCENTRANK(J:J,J114),0)</f>
        <v/>
      </c>
      <c r="Q114" s="11">
        <f>IFERROR(PERCENTRANK(K:K,K114),0)</f>
        <v/>
      </c>
      <c r="R114" s="11">
        <f>L114*weight1+M114*weight2+N114*weight3+O114*weight4+P114*weight5+Q114*weight6</f>
        <v/>
      </c>
    </row>
    <row r="115" spans="1:18">
      <c r="A115" s="14">
        <f>RANK(R115,R:R)</f>
        <v/>
      </c>
      <c r="B115" t="s">
        <v>1574</v>
      </c>
      <c r="C115">
        <f>VLOOKUP(B115,'Input - companies list'!B:L,2,FALSE)</f>
        <v/>
      </c>
      <c r="D115">
        <f>VLOOKUP(B115,'Input - companies list'!B:L,11,FALSE)</f>
        <v/>
      </c>
      <c r="E115">
        <f>VLOOKUP(B115,'Input - companies list'!B:E,4,FALSE)</f>
        <v/>
      </c>
      <c r="F115" s="1">
        <f>SUMIFS('Input - target event report'!H:H,'Input - target event report'!B:B,B115,'Input - target event report'!D:D, "Private Investment")</f>
        <v/>
      </c>
      <c r="G115" s="30">
        <f>IF(I115&lt;2, "N/A", (MAXIFS('Input - target event report'!E:E,'Input - target event report'!B:B,B:B,'Input - target event report'!D:D,"Private Investment")-MINIFS('Input - target event report'!E:E,'Input - target event report'!B:B,B:B,'Input - target event report'!D:D,"Private Investment"))/(I115-1))</f>
        <v/>
      </c>
      <c r="H115" s="30">
        <f>IF(MAXIFS('Input - target event report'!E:E,'Input - target event report'!B:B,B:B,'Input - target event report'!D:D,"Private Investment") = 0, "N/A", TODAY() - MAXIFS('Input - target event report'!E:E,'Input - target event report'!B:B,B:B,'Input - target event report'!D:D,"Private Investment"))</f>
        <v/>
      </c>
      <c r="I115" s="30">
        <f>COUNTIFS('Input - target event report'!B:B,B115,'Input - target event report'!D:D, "Private Investment")</f>
        <v/>
      </c>
      <c r="J115">
        <f>INDEX('Input - companies list'!$1:$10000,MATCH(B115,'Input - companies list'!B:B,0),MATCH("Flow",'Input - companies list'!$1:$1,0 ))</f>
        <v/>
      </c>
      <c r="K115">
        <f>INDEX('Input - companies list'!$1:$10000,MATCH(B115,'Input - companies list'!B:B,0),MATCH("Inter-Cluster Connectivity",'Input - companies list'!$1:$1,0 ))</f>
        <v/>
      </c>
      <c r="L115" s="11">
        <f>IFERROR(PERCENTRANK(F:F,F115),0)</f>
        <v/>
      </c>
      <c r="M115" s="11">
        <f>IFERROR(1 - PERCENTRANK(G:G,G115),0)</f>
        <v/>
      </c>
      <c r="N115" s="11">
        <f>IFERROR(1 - PERCENTRANK(H:H,H115),0)</f>
        <v/>
      </c>
      <c r="O115" s="11">
        <f>IFERROR(PERCENTRANK(I:I,I115),0)</f>
        <v/>
      </c>
      <c r="P115" s="11">
        <f>IFERROR(1 - PERCENTRANK(J:J,J115),0)</f>
        <v/>
      </c>
      <c r="Q115" s="11">
        <f>IFERROR(PERCENTRANK(K:K,K115),0)</f>
        <v/>
      </c>
      <c r="R115" s="11">
        <f>L115*weight1+M115*weight2+N115*weight3+O115*weight4+P115*weight5+Q115*weight6</f>
        <v/>
      </c>
    </row>
    <row r="116" spans="1:18">
      <c r="A116" s="14">
        <f>RANK(R116,R:R)</f>
        <v/>
      </c>
      <c r="B116" t="s">
        <v>1586</v>
      </c>
      <c r="C116">
        <f>VLOOKUP(B116,'Input - companies list'!B:L,2,FALSE)</f>
        <v/>
      </c>
      <c r="D116">
        <f>VLOOKUP(B116,'Input - companies list'!B:L,11,FALSE)</f>
        <v/>
      </c>
      <c r="E116">
        <f>VLOOKUP(B116,'Input - companies list'!B:E,4,FALSE)</f>
        <v/>
      </c>
      <c r="F116" s="1">
        <f>SUMIFS('Input - target event report'!H:H,'Input - target event report'!B:B,B116,'Input - target event report'!D:D, "Private Investment")</f>
        <v/>
      </c>
      <c r="G116" s="30">
        <f>IF(I116&lt;2, "N/A", (MAXIFS('Input - target event report'!E:E,'Input - target event report'!B:B,B:B,'Input - target event report'!D:D,"Private Investment")-MINIFS('Input - target event report'!E:E,'Input - target event report'!B:B,B:B,'Input - target event report'!D:D,"Private Investment"))/(I116-1))</f>
        <v/>
      </c>
      <c r="H116" s="30">
        <f>IF(MAXIFS('Input - target event report'!E:E,'Input - target event report'!B:B,B:B,'Input - target event report'!D:D,"Private Investment") = 0, "N/A", TODAY() - MAXIFS('Input - target event report'!E:E,'Input - target event report'!B:B,B:B,'Input - target event report'!D:D,"Private Investment"))</f>
        <v/>
      </c>
      <c r="I116" s="30">
        <f>COUNTIFS('Input - target event report'!B:B,B116,'Input - target event report'!D:D, "Private Investment")</f>
        <v/>
      </c>
      <c r="J116">
        <f>INDEX('Input - companies list'!$1:$10000,MATCH(B116,'Input - companies list'!B:B,0),MATCH("Flow",'Input - companies list'!$1:$1,0 ))</f>
        <v/>
      </c>
      <c r="K116">
        <f>INDEX('Input - companies list'!$1:$10000,MATCH(B116,'Input - companies list'!B:B,0),MATCH("Inter-Cluster Connectivity",'Input - companies list'!$1:$1,0 ))</f>
        <v/>
      </c>
      <c r="L116" s="11">
        <f>IFERROR(PERCENTRANK(F:F,F116),0)</f>
        <v/>
      </c>
      <c r="M116" s="11">
        <f>IFERROR(1 - PERCENTRANK(G:G,G116),0)</f>
        <v/>
      </c>
      <c r="N116" s="11">
        <f>IFERROR(1 - PERCENTRANK(H:H,H116),0)</f>
        <v/>
      </c>
      <c r="O116" s="11">
        <f>IFERROR(PERCENTRANK(I:I,I116),0)</f>
        <v/>
      </c>
      <c r="P116" s="11">
        <f>IFERROR(1 - PERCENTRANK(J:J,J116),0)</f>
        <v/>
      </c>
      <c r="Q116" s="11">
        <f>IFERROR(PERCENTRANK(K:K,K116),0)</f>
        <v/>
      </c>
      <c r="R116" s="11">
        <f>L116*weight1+M116*weight2+N116*weight3+O116*weight4+P116*weight5+Q116*weight6</f>
        <v/>
      </c>
    </row>
    <row r="117" spans="1:18">
      <c r="A117" s="14">
        <f>RANK(R117,R:R)</f>
        <v/>
      </c>
      <c r="B117" t="s">
        <v>1599</v>
      </c>
      <c r="C117">
        <f>VLOOKUP(B117,'Input - companies list'!B:L,2,FALSE)</f>
        <v/>
      </c>
      <c r="D117">
        <f>VLOOKUP(B117,'Input - companies list'!B:L,11,FALSE)</f>
        <v/>
      </c>
      <c r="E117">
        <f>VLOOKUP(B117,'Input - companies list'!B:E,4,FALSE)</f>
        <v/>
      </c>
      <c r="F117" s="1">
        <f>SUMIFS('Input - target event report'!H:H,'Input - target event report'!B:B,B117,'Input - target event report'!D:D, "Private Investment")</f>
        <v/>
      </c>
      <c r="G117" s="30">
        <f>IF(I117&lt;2, "N/A", (MAXIFS('Input - target event report'!E:E,'Input - target event report'!B:B,B:B,'Input - target event report'!D:D,"Private Investment")-MINIFS('Input - target event report'!E:E,'Input - target event report'!B:B,B:B,'Input - target event report'!D:D,"Private Investment"))/(I117-1))</f>
        <v/>
      </c>
      <c r="H117" s="30">
        <f>IF(MAXIFS('Input - target event report'!E:E,'Input - target event report'!B:B,B:B,'Input - target event report'!D:D,"Private Investment") = 0, "N/A", TODAY() - MAXIFS('Input - target event report'!E:E,'Input - target event report'!B:B,B:B,'Input - target event report'!D:D,"Private Investment"))</f>
        <v/>
      </c>
      <c r="I117" s="30">
        <f>COUNTIFS('Input - target event report'!B:B,B117,'Input - target event report'!D:D, "Private Investment")</f>
        <v/>
      </c>
      <c r="J117">
        <f>INDEX('Input - companies list'!$1:$10000,MATCH(B117,'Input - companies list'!B:B,0),MATCH("Flow",'Input - companies list'!$1:$1,0 ))</f>
        <v/>
      </c>
      <c r="K117">
        <f>INDEX('Input - companies list'!$1:$10000,MATCH(B117,'Input - companies list'!B:B,0),MATCH("Inter-Cluster Connectivity",'Input - companies list'!$1:$1,0 ))</f>
        <v/>
      </c>
      <c r="L117" s="11">
        <f>IFERROR(PERCENTRANK(F:F,F117),0)</f>
        <v/>
      </c>
      <c r="M117" s="11">
        <f>IFERROR(1 - PERCENTRANK(G:G,G117),0)</f>
        <v/>
      </c>
      <c r="N117" s="11">
        <f>IFERROR(1 - PERCENTRANK(H:H,H117),0)</f>
        <v/>
      </c>
      <c r="O117" s="11">
        <f>IFERROR(PERCENTRANK(I:I,I117),0)</f>
        <v/>
      </c>
      <c r="P117" s="11">
        <f>IFERROR(1 - PERCENTRANK(J:J,J117),0)</f>
        <v/>
      </c>
      <c r="Q117" s="11">
        <f>IFERROR(PERCENTRANK(K:K,K117),0)</f>
        <v/>
      </c>
      <c r="R117" s="11">
        <f>L117*weight1+M117*weight2+N117*weight3+O117*weight4+P117*weight5+Q117*weight6</f>
        <v/>
      </c>
    </row>
    <row r="118" spans="1:18">
      <c r="A118" s="14">
        <f>RANK(R118,R:R)</f>
        <v/>
      </c>
      <c r="B118" t="s">
        <v>1613</v>
      </c>
      <c r="C118">
        <f>VLOOKUP(B118,'Input - companies list'!B:L,2,FALSE)</f>
        <v/>
      </c>
      <c r="D118">
        <f>VLOOKUP(B118,'Input - companies list'!B:L,11,FALSE)</f>
        <v/>
      </c>
      <c r="E118">
        <f>VLOOKUP(B118,'Input - companies list'!B:E,4,FALSE)</f>
        <v/>
      </c>
      <c r="F118" s="1">
        <f>SUMIFS('Input - target event report'!H:H,'Input - target event report'!B:B,B118,'Input - target event report'!D:D, "Private Investment")</f>
        <v/>
      </c>
      <c r="G118" s="30">
        <f>IF(I118&lt;2, "N/A", (MAXIFS('Input - target event report'!E:E,'Input - target event report'!B:B,B:B,'Input - target event report'!D:D,"Private Investment")-MINIFS('Input - target event report'!E:E,'Input - target event report'!B:B,B:B,'Input - target event report'!D:D,"Private Investment"))/(I118-1))</f>
        <v/>
      </c>
      <c r="H118" s="30">
        <f>IF(MAXIFS('Input - target event report'!E:E,'Input - target event report'!B:B,B:B,'Input - target event report'!D:D,"Private Investment") = 0, "N/A", TODAY() - MAXIFS('Input - target event report'!E:E,'Input - target event report'!B:B,B:B,'Input - target event report'!D:D,"Private Investment"))</f>
        <v/>
      </c>
      <c r="I118" s="30">
        <f>COUNTIFS('Input - target event report'!B:B,B118,'Input - target event report'!D:D, "Private Investment")</f>
        <v/>
      </c>
      <c r="J118">
        <f>INDEX('Input - companies list'!$1:$10000,MATCH(B118,'Input - companies list'!B:B,0),MATCH("Flow",'Input - companies list'!$1:$1,0 ))</f>
        <v/>
      </c>
      <c r="K118">
        <f>INDEX('Input - companies list'!$1:$10000,MATCH(B118,'Input - companies list'!B:B,0),MATCH("Inter-Cluster Connectivity",'Input - companies list'!$1:$1,0 ))</f>
        <v/>
      </c>
      <c r="L118" s="11">
        <f>IFERROR(PERCENTRANK(F:F,F118),0)</f>
        <v/>
      </c>
      <c r="M118" s="11">
        <f>IFERROR(1 - PERCENTRANK(G:G,G118),0)</f>
        <v/>
      </c>
      <c r="N118" s="11">
        <f>IFERROR(1 - PERCENTRANK(H:H,H118),0)</f>
        <v/>
      </c>
      <c r="O118" s="11">
        <f>IFERROR(PERCENTRANK(I:I,I118),0)</f>
        <v/>
      </c>
      <c r="P118" s="11">
        <f>IFERROR(1 - PERCENTRANK(J:J,J118),0)</f>
        <v/>
      </c>
      <c r="Q118" s="11">
        <f>IFERROR(PERCENTRANK(K:K,K118),0)</f>
        <v/>
      </c>
      <c r="R118" s="11">
        <f>L118*weight1+M118*weight2+N118*weight3+O118*weight4+P118*weight5+Q118*weight6</f>
        <v/>
      </c>
    </row>
    <row r="119" spans="1:18">
      <c r="A119" s="14">
        <f>RANK(R119,R:R)</f>
        <v/>
      </c>
      <c r="B119" t="s">
        <v>1626</v>
      </c>
      <c r="C119">
        <f>VLOOKUP(B119,'Input - companies list'!B:L,2,FALSE)</f>
        <v/>
      </c>
      <c r="D119">
        <f>VLOOKUP(B119,'Input - companies list'!B:L,11,FALSE)</f>
        <v/>
      </c>
      <c r="E119">
        <f>VLOOKUP(B119,'Input - companies list'!B:E,4,FALSE)</f>
        <v/>
      </c>
      <c r="F119" s="1">
        <f>SUMIFS('Input - target event report'!H:H,'Input - target event report'!B:B,B119,'Input - target event report'!D:D, "Private Investment")</f>
        <v/>
      </c>
      <c r="G119" s="30">
        <f>IF(I119&lt;2, "N/A", (MAXIFS('Input - target event report'!E:E,'Input - target event report'!B:B,B:B,'Input - target event report'!D:D,"Private Investment")-MINIFS('Input - target event report'!E:E,'Input - target event report'!B:B,B:B,'Input - target event report'!D:D,"Private Investment"))/(I119-1))</f>
        <v/>
      </c>
      <c r="H119" s="30">
        <f>IF(MAXIFS('Input - target event report'!E:E,'Input - target event report'!B:B,B:B,'Input - target event report'!D:D,"Private Investment") = 0, "N/A", TODAY() - MAXIFS('Input - target event report'!E:E,'Input - target event report'!B:B,B:B,'Input - target event report'!D:D,"Private Investment"))</f>
        <v/>
      </c>
      <c r="I119" s="30">
        <f>COUNTIFS('Input - target event report'!B:B,B119,'Input - target event report'!D:D, "Private Investment")</f>
        <v/>
      </c>
      <c r="J119">
        <f>INDEX('Input - companies list'!$1:$10000,MATCH(B119,'Input - companies list'!B:B,0),MATCH("Flow",'Input - companies list'!$1:$1,0 ))</f>
        <v/>
      </c>
      <c r="K119">
        <f>INDEX('Input - companies list'!$1:$10000,MATCH(B119,'Input - companies list'!B:B,0),MATCH("Inter-Cluster Connectivity",'Input - companies list'!$1:$1,0 ))</f>
        <v/>
      </c>
      <c r="L119" s="11">
        <f>IFERROR(PERCENTRANK(F:F,F119),0)</f>
        <v/>
      </c>
      <c r="M119" s="11">
        <f>IFERROR(1 - PERCENTRANK(G:G,G119),0)</f>
        <v/>
      </c>
      <c r="N119" s="11">
        <f>IFERROR(1 - PERCENTRANK(H:H,H119),0)</f>
        <v/>
      </c>
      <c r="O119" s="11">
        <f>IFERROR(PERCENTRANK(I:I,I119),0)</f>
        <v/>
      </c>
      <c r="P119" s="11">
        <f>IFERROR(1 - PERCENTRANK(J:J,J119),0)</f>
        <v/>
      </c>
      <c r="Q119" s="11">
        <f>IFERROR(PERCENTRANK(K:K,K119),0)</f>
        <v/>
      </c>
      <c r="R119" s="11">
        <f>L119*weight1+M119*weight2+N119*weight3+O119*weight4+P119*weight5+Q119*weight6</f>
        <v/>
      </c>
    </row>
    <row r="120" spans="1:18">
      <c r="A120" s="14">
        <f>RANK(R120,R:R)</f>
        <v/>
      </c>
      <c r="B120" t="s">
        <v>1638</v>
      </c>
      <c r="C120">
        <f>VLOOKUP(B120,'Input - companies list'!B:L,2,FALSE)</f>
        <v/>
      </c>
      <c r="D120">
        <f>VLOOKUP(B120,'Input - companies list'!B:L,11,FALSE)</f>
        <v/>
      </c>
      <c r="E120">
        <f>VLOOKUP(B120,'Input - companies list'!B:E,4,FALSE)</f>
        <v/>
      </c>
      <c r="F120" s="1">
        <f>SUMIFS('Input - target event report'!H:H,'Input - target event report'!B:B,B120,'Input - target event report'!D:D, "Private Investment")</f>
        <v/>
      </c>
      <c r="G120" s="30">
        <f>IF(I120&lt;2, "N/A", (MAXIFS('Input - target event report'!E:E,'Input - target event report'!B:B,B:B,'Input - target event report'!D:D,"Private Investment")-MINIFS('Input - target event report'!E:E,'Input - target event report'!B:B,B:B,'Input - target event report'!D:D,"Private Investment"))/(I120-1))</f>
        <v/>
      </c>
      <c r="H120" s="30">
        <f>IF(MAXIFS('Input - target event report'!E:E,'Input - target event report'!B:B,B:B,'Input - target event report'!D:D,"Private Investment") = 0, "N/A", TODAY() - MAXIFS('Input - target event report'!E:E,'Input - target event report'!B:B,B:B,'Input - target event report'!D:D,"Private Investment"))</f>
        <v/>
      </c>
      <c r="I120" s="30">
        <f>COUNTIFS('Input - target event report'!B:B,B120,'Input - target event report'!D:D, "Private Investment")</f>
        <v/>
      </c>
      <c r="J120">
        <f>INDEX('Input - companies list'!$1:$10000,MATCH(B120,'Input - companies list'!B:B,0),MATCH("Flow",'Input - companies list'!$1:$1,0 ))</f>
        <v/>
      </c>
      <c r="K120">
        <f>INDEX('Input - companies list'!$1:$10000,MATCH(B120,'Input - companies list'!B:B,0),MATCH("Inter-Cluster Connectivity",'Input - companies list'!$1:$1,0 ))</f>
        <v/>
      </c>
      <c r="L120" s="11">
        <f>IFERROR(PERCENTRANK(F:F,F120),0)</f>
        <v/>
      </c>
      <c r="M120" s="11">
        <f>IFERROR(1 - PERCENTRANK(G:G,G120),0)</f>
        <v/>
      </c>
      <c r="N120" s="11">
        <f>IFERROR(1 - PERCENTRANK(H:H,H120),0)</f>
        <v/>
      </c>
      <c r="O120" s="11">
        <f>IFERROR(PERCENTRANK(I:I,I120),0)</f>
        <v/>
      </c>
      <c r="P120" s="11">
        <f>IFERROR(1 - PERCENTRANK(J:J,J120),0)</f>
        <v/>
      </c>
      <c r="Q120" s="11">
        <f>IFERROR(PERCENTRANK(K:K,K120),0)</f>
        <v/>
      </c>
      <c r="R120" s="11">
        <f>L120*weight1+M120*weight2+N120*weight3+O120*weight4+P120*weight5+Q120*weight6</f>
        <v/>
      </c>
    </row>
    <row r="121" spans="1:18">
      <c r="A121" s="14">
        <f>RANK(R121,R:R)</f>
        <v/>
      </c>
      <c r="B121" t="s">
        <v>1646</v>
      </c>
      <c r="C121">
        <f>VLOOKUP(B121,'Input - companies list'!B:L,2,FALSE)</f>
        <v/>
      </c>
      <c r="D121">
        <f>VLOOKUP(B121,'Input - companies list'!B:L,11,FALSE)</f>
        <v/>
      </c>
      <c r="E121">
        <f>VLOOKUP(B121,'Input - companies list'!B:E,4,FALSE)</f>
        <v/>
      </c>
      <c r="F121" s="1">
        <f>SUMIFS('Input - target event report'!H:H,'Input - target event report'!B:B,B121,'Input - target event report'!D:D, "Private Investment")</f>
        <v/>
      </c>
      <c r="G121" s="30">
        <f>IF(I121&lt;2, "N/A", (MAXIFS('Input - target event report'!E:E,'Input - target event report'!B:B,B:B,'Input - target event report'!D:D,"Private Investment")-MINIFS('Input - target event report'!E:E,'Input - target event report'!B:B,B:B,'Input - target event report'!D:D,"Private Investment"))/(I121-1))</f>
        <v/>
      </c>
      <c r="H121" s="30">
        <f>IF(MAXIFS('Input - target event report'!E:E,'Input - target event report'!B:B,B:B,'Input - target event report'!D:D,"Private Investment") = 0, "N/A", TODAY() - MAXIFS('Input - target event report'!E:E,'Input - target event report'!B:B,B:B,'Input - target event report'!D:D,"Private Investment"))</f>
        <v/>
      </c>
      <c r="I121" s="30">
        <f>COUNTIFS('Input - target event report'!B:B,B121,'Input - target event report'!D:D, "Private Investment")</f>
        <v/>
      </c>
      <c r="J121">
        <f>INDEX('Input - companies list'!$1:$10000,MATCH(B121,'Input - companies list'!B:B,0),MATCH("Flow",'Input - companies list'!$1:$1,0 ))</f>
        <v/>
      </c>
      <c r="K121">
        <f>INDEX('Input - companies list'!$1:$10000,MATCH(B121,'Input - companies list'!B:B,0),MATCH("Inter-Cluster Connectivity",'Input - companies list'!$1:$1,0 ))</f>
        <v/>
      </c>
      <c r="L121" s="11">
        <f>IFERROR(PERCENTRANK(F:F,F121),0)</f>
        <v/>
      </c>
      <c r="M121" s="11">
        <f>IFERROR(1 - PERCENTRANK(G:G,G121),0)</f>
        <v/>
      </c>
      <c r="N121" s="11">
        <f>IFERROR(1 - PERCENTRANK(H:H,H121),0)</f>
        <v/>
      </c>
      <c r="O121" s="11">
        <f>IFERROR(PERCENTRANK(I:I,I121),0)</f>
        <v/>
      </c>
      <c r="P121" s="11">
        <f>IFERROR(1 - PERCENTRANK(J:J,J121),0)</f>
        <v/>
      </c>
      <c r="Q121" s="11">
        <f>IFERROR(PERCENTRANK(K:K,K121),0)</f>
        <v/>
      </c>
      <c r="R121" s="11">
        <f>L121*weight1+M121*weight2+N121*weight3+O121*weight4+P121*weight5+Q121*weight6</f>
        <v/>
      </c>
    </row>
    <row r="122" spans="1:18">
      <c r="A122" s="14">
        <f>RANK(R122,R:R)</f>
        <v/>
      </c>
      <c r="B122" t="s">
        <v>1659</v>
      </c>
      <c r="C122">
        <f>VLOOKUP(B122,'Input - companies list'!B:L,2,FALSE)</f>
        <v/>
      </c>
      <c r="D122">
        <f>VLOOKUP(B122,'Input - companies list'!B:L,11,FALSE)</f>
        <v/>
      </c>
      <c r="E122">
        <f>VLOOKUP(B122,'Input - companies list'!B:E,4,FALSE)</f>
        <v/>
      </c>
      <c r="F122" s="1">
        <f>SUMIFS('Input - target event report'!H:H,'Input - target event report'!B:B,B122,'Input - target event report'!D:D, "Private Investment")</f>
        <v/>
      </c>
      <c r="G122" s="30">
        <f>IF(I122&lt;2, "N/A", (MAXIFS('Input - target event report'!E:E,'Input - target event report'!B:B,B:B,'Input - target event report'!D:D,"Private Investment")-MINIFS('Input - target event report'!E:E,'Input - target event report'!B:B,B:B,'Input - target event report'!D:D,"Private Investment"))/(I122-1))</f>
        <v/>
      </c>
      <c r="H122" s="30">
        <f>IF(MAXIFS('Input - target event report'!E:E,'Input - target event report'!B:B,B:B,'Input - target event report'!D:D,"Private Investment") = 0, "N/A", TODAY() - MAXIFS('Input - target event report'!E:E,'Input - target event report'!B:B,B:B,'Input - target event report'!D:D,"Private Investment"))</f>
        <v/>
      </c>
      <c r="I122" s="30">
        <f>COUNTIFS('Input - target event report'!B:B,B122,'Input - target event report'!D:D, "Private Investment")</f>
        <v/>
      </c>
      <c r="J122">
        <f>INDEX('Input - companies list'!$1:$10000,MATCH(B122,'Input - companies list'!B:B,0),MATCH("Flow",'Input - companies list'!$1:$1,0 ))</f>
        <v/>
      </c>
      <c r="K122">
        <f>INDEX('Input - companies list'!$1:$10000,MATCH(B122,'Input - companies list'!B:B,0),MATCH("Inter-Cluster Connectivity",'Input - companies list'!$1:$1,0 ))</f>
        <v/>
      </c>
      <c r="L122" s="11">
        <f>IFERROR(PERCENTRANK(F:F,F122),0)</f>
        <v/>
      </c>
      <c r="M122" s="11">
        <f>IFERROR(1 - PERCENTRANK(G:G,G122),0)</f>
        <v/>
      </c>
      <c r="N122" s="11">
        <f>IFERROR(1 - PERCENTRANK(H:H,H122),0)</f>
        <v/>
      </c>
      <c r="O122" s="11">
        <f>IFERROR(PERCENTRANK(I:I,I122),0)</f>
        <v/>
      </c>
      <c r="P122" s="11">
        <f>IFERROR(1 - PERCENTRANK(J:J,J122),0)</f>
        <v/>
      </c>
      <c r="Q122" s="11">
        <f>IFERROR(PERCENTRANK(K:K,K122),0)</f>
        <v/>
      </c>
      <c r="R122" s="11">
        <f>L122*weight1+M122*weight2+N122*weight3+O122*weight4+P122*weight5+Q122*weight6</f>
        <v/>
      </c>
    </row>
    <row r="123" spans="1:18">
      <c r="A123" s="14">
        <f>RANK(R123,R:R)</f>
        <v/>
      </c>
      <c r="B123" t="s">
        <v>1668</v>
      </c>
      <c r="C123">
        <f>VLOOKUP(B123,'Input - companies list'!B:L,2,FALSE)</f>
        <v/>
      </c>
      <c r="D123">
        <f>VLOOKUP(B123,'Input - companies list'!B:L,11,FALSE)</f>
        <v/>
      </c>
      <c r="E123">
        <f>VLOOKUP(B123,'Input - companies list'!B:E,4,FALSE)</f>
        <v/>
      </c>
      <c r="F123" s="1">
        <f>SUMIFS('Input - target event report'!H:H,'Input - target event report'!B:B,B123,'Input - target event report'!D:D, "Private Investment")</f>
        <v/>
      </c>
      <c r="G123" s="30">
        <f>IF(I123&lt;2, "N/A", (MAXIFS('Input - target event report'!E:E,'Input - target event report'!B:B,B:B,'Input - target event report'!D:D,"Private Investment")-MINIFS('Input - target event report'!E:E,'Input - target event report'!B:B,B:B,'Input - target event report'!D:D,"Private Investment"))/(I123-1))</f>
        <v/>
      </c>
      <c r="H123" s="30">
        <f>IF(MAXIFS('Input - target event report'!E:E,'Input - target event report'!B:B,B:B,'Input - target event report'!D:D,"Private Investment") = 0, "N/A", TODAY() - MAXIFS('Input - target event report'!E:E,'Input - target event report'!B:B,B:B,'Input - target event report'!D:D,"Private Investment"))</f>
        <v/>
      </c>
      <c r="I123" s="30">
        <f>COUNTIFS('Input - target event report'!B:B,B123,'Input - target event report'!D:D, "Private Investment")</f>
        <v/>
      </c>
      <c r="J123">
        <f>INDEX('Input - companies list'!$1:$10000,MATCH(B123,'Input - companies list'!B:B,0),MATCH("Flow",'Input - companies list'!$1:$1,0 ))</f>
        <v/>
      </c>
      <c r="K123">
        <f>INDEX('Input - companies list'!$1:$10000,MATCH(B123,'Input - companies list'!B:B,0),MATCH("Inter-Cluster Connectivity",'Input - companies list'!$1:$1,0 ))</f>
        <v/>
      </c>
      <c r="L123" s="11">
        <f>IFERROR(PERCENTRANK(F:F,F123),0)</f>
        <v/>
      </c>
      <c r="M123" s="11">
        <f>IFERROR(1 - PERCENTRANK(G:G,G123),0)</f>
        <v/>
      </c>
      <c r="N123" s="11">
        <f>IFERROR(1 - PERCENTRANK(H:H,H123),0)</f>
        <v/>
      </c>
      <c r="O123" s="11">
        <f>IFERROR(PERCENTRANK(I:I,I123),0)</f>
        <v/>
      </c>
      <c r="P123" s="11">
        <f>IFERROR(1 - PERCENTRANK(J:J,J123),0)</f>
        <v/>
      </c>
      <c r="Q123" s="11">
        <f>IFERROR(PERCENTRANK(K:K,K123),0)</f>
        <v/>
      </c>
      <c r="R123" s="11">
        <f>L123*weight1+M123*weight2+N123*weight3+O123*weight4+P123*weight5+Q123*weight6</f>
        <v/>
      </c>
    </row>
    <row r="124" spans="1:18">
      <c r="A124" s="14">
        <f>RANK(R124,R:R)</f>
        <v/>
      </c>
      <c r="B124" t="s">
        <v>1683</v>
      </c>
      <c r="C124">
        <f>VLOOKUP(B124,'Input - companies list'!B:L,2,FALSE)</f>
        <v/>
      </c>
      <c r="D124">
        <f>VLOOKUP(B124,'Input - companies list'!B:L,11,FALSE)</f>
        <v/>
      </c>
      <c r="E124">
        <f>VLOOKUP(B124,'Input - companies list'!B:E,4,FALSE)</f>
        <v/>
      </c>
      <c r="F124" s="1">
        <f>SUMIFS('Input - target event report'!H:H,'Input - target event report'!B:B,B124,'Input - target event report'!D:D, "Private Investment")</f>
        <v/>
      </c>
      <c r="G124" s="30">
        <f>IF(I124&lt;2, "N/A", (MAXIFS('Input - target event report'!E:E,'Input - target event report'!B:B,B:B,'Input - target event report'!D:D,"Private Investment")-MINIFS('Input - target event report'!E:E,'Input - target event report'!B:B,B:B,'Input - target event report'!D:D,"Private Investment"))/(I124-1))</f>
        <v/>
      </c>
      <c r="H124" s="30">
        <f>IF(MAXIFS('Input - target event report'!E:E,'Input - target event report'!B:B,B:B,'Input - target event report'!D:D,"Private Investment") = 0, "N/A", TODAY() - MAXIFS('Input - target event report'!E:E,'Input - target event report'!B:B,B:B,'Input - target event report'!D:D,"Private Investment"))</f>
        <v/>
      </c>
      <c r="I124" s="30">
        <f>COUNTIFS('Input - target event report'!B:B,B124,'Input - target event report'!D:D, "Private Investment")</f>
        <v/>
      </c>
      <c r="J124">
        <f>INDEX('Input - companies list'!$1:$10000,MATCH(B124,'Input - companies list'!B:B,0),MATCH("Flow",'Input - companies list'!$1:$1,0 ))</f>
        <v/>
      </c>
      <c r="K124">
        <f>INDEX('Input - companies list'!$1:$10000,MATCH(B124,'Input - companies list'!B:B,0),MATCH("Inter-Cluster Connectivity",'Input - companies list'!$1:$1,0 ))</f>
        <v/>
      </c>
      <c r="L124" s="11">
        <f>IFERROR(PERCENTRANK(F:F,F124),0)</f>
        <v/>
      </c>
      <c r="M124" s="11">
        <f>IFERROR(1 - PERCENTRANK(G:G,G124),0)</f>
        <v/>
      </c>
      <c r="N124" s="11">
        <f>IFERROR(1 - PERCENTRANK(H:H,H124),0)</f>
        <v/>
      </c>
      <c r="O124" s="11">
        <f>IFERROR(PERCENTRANK(I:I,I124),0)</f>
        <v/>
      </c>
      <c r="P124" s="11">
        <f>IFERROR(1 - PERCENTRANK(J:J,J124),0)</f>
        <v/>
      </c>
      <c r="Q124" s="11">
        <f>IFERROR(PERCENTRANK(K:K,K124),0)</f>
        <v/>
      </c>
      <c r="R124" s="11">
        <f>L124*weight1+M124*weight2+N124*weight3+O124*weight4+P124*weight5+Q124*weight6</f>
        <v/>
      </c>
    </row>
    <row r="125" spans="1:18">
      <c r="A125" s="14">
        <f>RANK(R125,R:R)</f>
        <v/>
      </c>
      <c r="B125" t="s">
        <v>1695</v>
      </c>
      <c r="C125">
        <f>VLOOKUP(B125,'Input - companies list'!B:L,2,FALSE)</f>
        <v/>
      </c>
      <c r="D125">
        <f>VLOOKUP(B125,'Input - companies list'!B:L,11,FALSE)</f>
        <v/>
      </c>
      <c r="E125">
        <f>VLOOKUP(B125,'Input - companies list'!B:E,4,FALSE)</f>
        <v/>
      </c>
      <c r="F125" s="1">
        <f>SUMIFS('Input - target event report'!H:H,'Input - target event report'!B:B,B125,'Input - target event report'!D:D, "Private Investment")</f>
        <v/>
      </c>
      <c r="G125" s="30">
        <f>IF(I125&lt;2, "N/A", (MAXIFS('Input - target event report'!E:E,'Input - target event report'!B:B,B:B,'Input - target event report'!D:D,"Private Investment")-MINIFS('Input - target event report'!E:E,'Input - target event report'!B:B,B:B,'Input - target event report'!D:D,"Private Investment"))/(I125-1))</f>
        <v/>
      </c>
      <c r="H125" s="30">
        <f>IF(MAXIFS('Input - target event report'!E:E,'Input - target event report'!B:B,B:B,'Input - target event report'!D:D,"Private Investment") = 0, "N/A", TODAY() - MAXIFS('Input - target event report'!E:E,'Input - target event report'!B:B,B:B,'Input - target event report'!D:D,"Private Investment"))</f>
        <v/>
      </c>
      <c r="I125" s="30">
        <f>COUNTIFS('Input - target event report'!B:B,B125,'Input - target event report'!D:D, "Private Investment")</f>
        <v/>
      </c>
      <c r="J125">
        <f>INDEX('Input - companies list'!$1:$10000,MATCH(B125,'Input - companies list'!B:B,0),MATCH("Flow",'Input - companies list'!$1:$1,0 ))</f>
        <v/>
      </c>
      <c r="K125">
        <f>INDEX('Input - companies list'!$1:$10000,MATCH(B125,'Input - companies list'!B:B,0),MATCH("Inter-Cluster Connectivity",'Input - companies list'!$1:$1,0 ))</f>
        <v/>
      </c>
      <c r="L125" s="11">
        <f>IFERROR(PERCENTRANK(F:F,F125),0)</f>
        <v/>
      </c>
      <c r="M125" s="11">
        <f>IFERROR(1 - PERCENTRANK(G:G,G125),0)</f>
        <v/>
      </c>
      <c r="N125" s="11">
        <f>IFERROR(1 - PERCENTRANK(H:H,H125),0)</f>
        <v/>
      </c>
      <c r="O125" s="11">
        <f>IFERROR(PERCENTRANK(I:I,I125),0)</f>
        <v/>
      </c>
      <c r="P125" s="11">
        <f>IFERROR(1 - PERCENTRANK(J:J,J125),0)</f>
        <v/>
      </c>
      <c r="Q125" s="11">
        <f>IFERROR(PERCENTRANK(K:K,K125),0)</f>
        <v/>
      </c>
      <c r="R125" s="11">
        <f>L125*weight1+M125*weight2+N125*weight3+O125*weight4+P125*weight5+Q125*weight6</f>
        <v/>
      </c>
    </row>
    <row r="126" spans="1:18">
      <c r="A126" s="14">
        <f>RANK(R126,R:R)</f>
        <v/>
      </c>
      <c r="B126" t="s">
        <v>1710</v>
      </c>
      <c r="C126">
        <f>VLOOKUP(B126,'Input - companies list'!B:L,2,FALSE)</f>
        <v/>
      </c>
      <c r="D126">
        <f>VLOOKUP(B126,'Input - companies list'!B:L,11,FALSE)</f>
        <v/>
      </c>
      <c r="E126">
        <f>VLOOKUP(B126,'Input - companies list'!B:E,4,FALSE)</f>
        <v/>
      </c>
      <c r="F126" s="1">
        <f>SUMIFS('Input - target event report'!H:H,'Input - target event report'!B:B,B126,'Input - target event report'!D:D, "Private Investment")</f>
        <v/>
      </c>
      <c r="G126" s="30">
        <f>IF(I126&lt;2, "N/A", (MAXIFS('Input - target event report'!E:E,'Input - target event report'!B:B,B:B,'Input - target event report'!D:D,"Private Investment")-MINIFS('Input - target event report'!E:E,'Input - target event report'!B:B,B:B,'Input - target event report'!D:D,"Private Investment"))/(I126-1))</f>
        <v/>
      </c>
      <c r="H126" s="30">
        <f>IF(MAXIFS('Input - target event report'!E:E,'Input - target event report'!B:B,B:B,'Input - target event report'!D:D,"Private Investment") = 0, "N/A", TODAY() - MAXIFS('Input - target event report'!E:E,'Input - target event report'!B:B,B:B,'Input - target event report'!D:D,"Private Investment"))</f>
        <v/>
      </c>
      <c r="I126" s="30">
        <f>COUNTIFS('Input - target event report'!B:B,B126,'Input - target event report'!D:D, "Private Investment")</f>
        <v/>
      </c>
      <c r="J126">
        <f>INDEX('Input - companies list'!$1:$10000,MATCH(B126,'Input - companies list'!B:B,0),MATCH("Flow",'Input - companies list'!$1:$1,0 ))</f>
        <v/>
      </c>
      <c r="K126">
        <f>INDEX('Input - companies list'!$1:$10000,MATCH(B126,'Input - companies list'!B:B,0),MATCH("Inter-Cluster Connectivity",'Input - companies list'!$1:$1,0 ))</f>
        <v/>
      </c>
      <c r="L126" s="11">
        <f>IFERROR(PERCENTRANK(F:F,F126),0)</f>
        <v/>
      </c>
      <c r="M126" s="11">
        <f>IFERROR(1 - PERCENTRANK(G:G,G126),0)</f>
        <v/>
      </c>
      <c r="N126" s="11">
        <f>IFERROR(1 - PERCENTRANK(H:H,H126),0)</f>
        <v/>
      </c>
      <c r="O126" s="11">
        <f>IFERROR(PERCENTRANK(I:I,I126),0)</f>
        <v/>
      </c>
      <c r="P126" s="11">
        <f>IFERROR(1 - PERCENTRANK(J:J,J126),0)</f>
        <v/>
      </c>
      <c r="Q126" s="11">
        <f>IFERROR(PERCENTRANK(K:K,K126),0)</f>
        <v/>
      </c>
      <c r="R126" s="11">
        <f>L126*weight1+M126*weight2+N126*weight3+O126*weight4+P126*weight5+Q126*weight6</f>
        <v/>
      </c>
    </row>
    <row r="127" spans="1:18">
      <c r="A127" s="14">
        <f>RANK(R127,R:R)</f>
        <v/>
      </c>
      <c r="B127" t="s">
        <v>1721</v>
      </c>
      <c r="C127">
        <f>VLOOKUP(B127,'Input - companies list'!B:L,2,FALSE)</f>
        <v/>
      </c>
      <c r="D127">
        <f>VLOOKUP(B127,'Input - companies list'!B:L,11,FALSE)</f>
        <v/>
      </c>
      <c r="E127">
        <f>VLOOKUP(B127,'Input - companies list'!B:E,4,FALSE)</f>
        <v/>
      </c>
      <c r="F127" s="1">
        <f>SUMIFS('Input - target event report'!H:H,'Input - target event report'!B:B,B127,'Input - target event report'!D:D, "Private Investment")</f>
        <v/>
      </c>
      <c r="G127" s="30">
        <f>IF(I127&lt;2, "N/A", (MAXIFS('Input - target event report'!E:E,'Input - target event report'!B:B,B:B,'Input - target event report'!D:D,"Private Investment")-MINIFS('Input - target event report'!E:E,'Input - target event report'!B:B,B:B,'Input - target event report'!D:D,"Private Investment"))/(I127-1))</f>
        <v/>
      </c>
      <c r="H127" s="30">
        <f>IF(MAXIFS('Input - target event report'!E:E,'Input - target event report'!B:B,B:B,'Input - target event report'!D:D,"Private Investment") = 0, "N/A", TODAY() - MAXIFS('Input - target event report'!E:E,'Input - target event report'!B:B,B:B,'Input - target event report'!D:D,"Private Investment"))</f>
        <v/>
      </c>
      <c r="I127" s="30">
        <f>COUNTIFS('Input - target event report'!B:B,B127,'Input - target event report'!D:D, "Private Investment")</f>
        <v/>
      </c>
      <c r="J127">
        <f>INDEX('Input - companies list'!$1:$10000,MATCH(B127,'Input - companies list'!B:B,0),MATCH("Flow",'Input - companies list'!$1:$1,0 ))</f>
        <v/>
      </c>
      <c r="K127">
        <f>INDEX('Input - companies list'!$1:$10000,MATCH(B127,'Input - companies list'!B:B,0),MATCH("Inter-Cluster Connectivity",'Input - companies list'!$1:$1,0 ))</f>
        <v/>
      </c>
      <c r="L127" s="11">
        <f>IFERROR(PERCENTRANK(F:F,F127),0)</f>
        <v/>
      </c>
      <c r="M127" s="11">
        <f>IFERROR(1 - PERCENTRANK(G:G,G127),0)</f>
        <v/>
      </c>
      <c r="N127" s="11">
        <f>IFERROR(1 - PERCENTRANK(H:H,H127),0)</f>
        <v/>
      </c>
      <c r="O127" s="11">
        <f>IFERROR(PERCENTRANK(I:I,I127),0)</f>
        <v/>
      </c>
      <c r="P127" s="11">
        <f>IFERROR(1 - PERCENTRANK(J:J,J127),0)</f>
        <v/>
      </c>
      <c r="Q127" s="11">
        <f>IFERROR(PERCENTRANK(K:K,K127),0)</f>
        <v/>
      </c>
      <c r="R127" s="11">
        <f>L127*weight1+M127*weight2+N127*weight3+O127*weight4+P127*weight5+Q127*weight6</f>
        <v/>
      </c>
    </row>
    <row r="128" spans="1:18">
      <c r="A128" s="14">
        <f>RANK(R128,R:R)</f>
        <v/>
      </c>
      <c r="B128" t="s">
        <v>1734</v>
      </c>
      <c r="C128">
        <f>VLOOKUP(B128,'Input - companies list'!B:L,2,FALSE)</f>
        <v/>
      </c>
      <c r="D128">
        <f>VLOOKUP(B128,'Input - companies list'!B:L,11,FALSE)</f>
        <v/>
      </c>
      <c r="E128">
        <f>VLOOKUP(B128,'Input - companies list'!B:E,4,FALSE)</f>
        <v/>
      </c>
      <c r="F128" s="1">
        <f>SUMIFS('Input - target event report'!H:H,'Input - target event report'!B:B,B128,'Input - target event report'!D:D, "Private Investment")</f>
        <v/>
      </c>
      <c r="G128" s="30">
        <f>IF(I128&lt;2, "N/A", (MAXIFS('Input - target event report'!E:E,'Input - target event report'!B:B,B:B,'Input - target event report'!D:D,"Private Investment")-MINIFS('Input - target event report'!E:E,'Input - target event report'!B:B,B:B,'Input - target event report'!D:D,"Private Investment"))/(I128-1))</f>
        <v/>
      </c>
      <c r="H128" s="30">
        <f>IF(MAXIFS('Input - target event report'!E:E,'Input - target event report'!B:B,B:B,'Input - target event report'!D:D,"Private Investment") = 0, "N/A", TODAY() - MAXIFS('Input - target event report'!E:E,'Input - target event report'!B:B,B:B,'Input - target event report'!D:D,"Private Investment"))</f>
        <v/>
      </c>
      <c r="I128" s="30">
        <f>COUNTIFS('Input - target event report'!B:B,B128,'Input - target event report'!D:D, "Private Investment")</f>
        <v/>
      </c>
      <c r="J128">
        <f>INDEX('Input - companies list'!$1:$10000,MATCH(B128,'Input - companies list'!B:B,0),MATCH("Flow",'Input - companies list'!$1:$1,0 ))</f>
        <v/>
      </c>
      <c r="K128">
        <f>INDEX('Input - companies list'!$1:$10000,MATCH(B128,'Input - companies list'!B:B,0),MATCH("Inter-Cluster Connectivity",'Input - companies list'!$1:$1,0 ))</f>
        <v/>
      </c>
      <c r="L128" s="11">
        <f>IFERROR(PERCENTRANK(F:F,F128),0)</f>
        <v/>
      </c>
      <c r="M128" s="11">
        <f>IFERROR(1 - PERCENTRANK(G:G,G128),0)</f>
        <v/>
      </c>
      <c r="N128" s="11">
        <f>IFERROR(1 - PERCENTRANK(H:H,H128),0)</f>
        <v/>
      </c>
      <c r="O128" s="11">
        <f>IFERROR(PERCENTRANK(I:I,I128),0)</f>
        <v/>
      </c>
      <c r="P128" s="11">
        <f>IFERROR(1 - PERCENTRANK(J:J,J128),0)</f>
        <v/>
      </c>
      <c r="Q128" s="11">
        <f>IFERROR(PERCENTRANK(K:K,K128),0)</f>
        <v/>
      </c>
      <c r="R128" s="11">
        <f>L128*weight1+M128*weight2+N128*weight3+O128*weight4+P128*weight5+Q128*weight6</f>
        <v/>
      </c>
    </row>
    <row r="129" spans="1:18">
      <c r="A129" s="14">
        <f>RANK(R129,R:R)</f>
        <v/>
      </c>
      <c r="B129" t="s">
        <v>1744</v>
      </c>
      <c r="C129">
        <f>VLOOKUP(B129,'Input - companies list'!B:L,2,FALSE)</f>
        <v/>
      </c>
      <c r="D129">
        <f>VLOOKUP(B129,'Input - companies list'!B:L,11,FALSE)</f>
        <v/>
      </c>
      <c r="E129">
        <f>VLOOKUP(B129,'Input - companies list'!B:E,4,FALSE)</f>
        <v/>
      </c>
      <c r="F129" s="1">
        <f>SUMIFS('Input - target event report'!H:H,'Input - target event report'!B:B,B129,'Input - target event report'!D:D, "Private Investment")</f>
        <v/>
      </c>
      <c r="G129" s="30">
        <f>IF(I129&lt;2, "N/A", (MAXIFS('Input - target event report'!E:E,'Input - target event report'!B:B,B:B,'Input - target event report'!D:D,"Private Investment")-MINIFS('Input - target event report'!E:E,'Input - target event report'!B:B,B:B,'Input - target event report'!D:D,"Private Investment"))/(I129-1))</f>
        <v/>
      </c>
      <c r="H129" s="30">
        <f>IF(MAXIFS('Input - target event report'!E:E,'Input - target event report'!B:B,B:B,'Input - target event report'!D:D,"Private Investment") = 0, "N/A", TODAY() - MAXIFS('Input - target event report'!E:E,'Input - target event report'!B:B,B:B,'Input - target event report'!D:D,"Private Investment"))</f>
        <v/>
      </c>
      <c r="I129" s="30">
        <f>COUNTIFS('Input - target event report'!B:B,B129,'Input - target event report'!D:D, "Private Investment")</f>
        <v/>
      </c>
      <c r="J129">
        <f>INDEX('Input - companies list'!$1:$10000,MATCH(B129,'Input - companies list'!B:B,0),MATCH("Flow",'Input - companies list'!$1:$1,0 ))</f>
        <v/>
      </c>
      <c r="K129">
        <f>INDEX('Input - companies list'!$1:$10000,MATCH(B129,'Input - companies list'!B:B,0),MATCH("Inter-Cluster Connectivity",'Input - companies list'!$1:$1,0 ))</f>
        <v/>
      </c>
      <c r="L129" s="11">
        <f>IFERROR(PERCENTRANK(F:F,F129),0)</f>
        <v/>
      </c>
      <c r="M129" s="11">
        <f>IFERROR(1 - PERCENTRANK(G:G,G129),0)</f>
        <v/>
      </c>
      <c r="N129" s="11">
        <f>IFERROR(1 - PERCENTRANK(H:H,H129),0)</f>
        <v/>
      </c>
      <c r="O129" s="11">
        <f>IFERROR(PERCENTRANK(I:I,I129),0)</f>
        <v/>
      </c>
      <c r="P129" s="11">
        <f>IFERROR(1 - PERCENTRANK(J:J,J129),0)</f>
        <v/>
      </c>
      <c r="Q129" s="11">
        <f>IFERROR(PERCENTRANK(K:K,K129),0)</f>
        <v/>
      </c>
      <c r="R129" s="11">
        <f>L129*weight1+M129*weight2+N129*weight3+O129*weight4+P129*weight5+Q129*weight6</f>
        <v/>
      </c>
    </row>
    <row r="130" spans="1:18">
      <c r="A130" s="14">
        <f>RANK(R130,R:R)</f>
        <v/>
      </c>
      <c r="B130" t="s">
        <v>1754</v>
      </c>
      <c r="C130">
        <f>VLOOKUP(B130,'Input - companies list'!B:L,2,FALSE)</f>
        <v/>
      </c>
      <c r="D130">
        <f>VLOOKUP(B130,'Input - companies list'!B:L,11,FALSE)</f>
        <v/>
      </c>
      <c r="E130">
        <f>VLOOKUP(B130,'Input - companies list'!B:E,4,FALSE)</f>
        <v/>
      </c>
      <c r="F130" s="1">
        <f>SUMIFS('Input - target event report'!H:H,'Input - target event report'!B:B,B130,'Input - target event report'!D:D, "Private Investment")</f>
        <v/>
      </c>
      <c r="G130" s="30">
        <f>IF(I130&lt;2, "N/A", (MAXIFS('Input - target event report'!E:E,'Input - target event report'!B:B,B:B,'Input - target event report'!D:D,"Private Investment")-MINIFS('Input - target event report'!E:E,'Input - target event report'!B:B,B:B,'Input - target event report'!D:D,"Private Investment"))/(I130-1))</f>
        <v/>
      </c>
      <c r="H130" s="30">
        <f>IF(MAXIFS('Input - target event report'!E:E,'Input - target event report'!B:B,B:B,'Input - target event report'!D:D,"Private Investment") = 0, "N/A", TODAY() - MAXIFS('Input - target event report'!E:E,'Input - target event report'!B:B,B:B,'Input - target event report'!D:D,"Private Investment"))</f>
        <v/>
      </c>
      <c r="I130" s="30">
        <f>COUNTIFS('Input - target event report'!B:B,B130,'Input - target event report'!D:D, "Private Investment")</f>
        <v/>
      </c>
      <c r="J130">
        <f>INDEX('Input - companies list'!$1:$10000,MATCH(B130,'Input - companies list'!B:B,0),MATCH("Flow",'Input - companies list'!$1:$1,0 ))</f>
        <v/>
      </c>
      <c r="K130">
        <f>INDEX('Input - companies list'!$1:$10000,MATCH(B130,'Input - companies list'!B:B,0),MATCH("Inter-Cluster Connectivity",'Input - companies list'!$1:$1,0 ))</f>
        <v/>
      </c>
      <c r="L130" s="11">
        <f>IFERROR(PERCENTRANK(F:F,F130),0)</f>
        <v/>
      </c>
      <c r="M130" s="11">
        <f>IFERROR(1 - PERCENTRANK(G:G,G130),0)</f>
        <v/>
      </c>
      <c r="N130" s="11">
        <f>IFERROR(1 - PERCENTRANK(H:H,H130),0)</f>
        <v/>
      </c>
      <c r="O130" s="11">
        <f>IFERROR(PERCENTRANK(I:I,I130),0)</f>
        <v/>
      </c>
      <c r="P130" s="11">
        <f>IFERROR(1 - PERCENTRANK(J:J,J130),0)</f>
        <v/>
      </c>
      <c r="Q130" s="11">
        <f>IFERROR(PERCENTRANK(K:K,K130),0)</f>
        <v/>
      </c>
      <c r="R130" s="11">
        <f>L130*weight1+M130*weight2+N130*weight3+O130*weight4+P130*weight5+Q130*weight6</f>
        <v/>
      </c>
    </row>
    <row r="131" spans="1:18">
      <c r="A131" s="14">
        <f>RANK(R131,R:R)</f>
        <v/>
      </c>
      <c r="B131" t="s">
        <v>1767</v>
      </c>
      <c r="C131">
        <f>VLOOKUP(B131,'Input - companies list'!B:L,2,FALSE)</f>
        <v/>
      </c>
      <c r="D131">
        <f>VLOOKUP(B131,'Input - companies list'!B:L,11,FALSE)</f>
        <v/>
      </c>
      <c r="E131">
        <f>VLOOKUP(B131,'Input - companies list'!B:E,4,FALSE)</f>
        <v/>
      </c>
      <c r="F131" s="1">
        <f>SUMIFS('Input - target event report'!H:H,'Input - target event report'!B:B,B131,'Input - target event report'!D:D, "Private Investment")</f>
        <v/>
      </c>
      <c r="G131" s="30">
        <f>IF(I131&lt;2, "N/A", (MAXIFS('Input - target event report'!E:E,'Input - target event report'!B:B,B:B,'Input - target event report'!D:D,"Private Investment")-MINIFS('Input - target event report'!E:E,'Input - target event report'!B:B,B:B,'Input - target event report'!D:D,"Private Investment"))/(I131-1))</f>
        <v/>
      </c>
      <c r="H131" s="30">
        <f>IF(MAXIFS('Input - target event report'!E:E,'Input - target event report'!B:B,B:B,'Input - target event report'!D:D,"Private Investment") = 0, "N/A", TODAY() - MAXIFS('Input - target event report'!E:E,'Input - target event report'!B:B,B:B,'Input - target event report'!D:D,"Private Investment"))</f>
        <v/>
      </c>
      <c r="I131" s="30">
        <f>COUNTIFS('Input - target event report'!B:B,B131,'Input - target event report'!D:D, "Private Investment")</f>
        <v/>
      </c>
      <c r="J131">
        <f>INDEX('Input - companies list'!$1:$10000,MATCH(B131,'Input - companies list'!B:B,0),MATCH("Flow",'Input - companies list'!$1:$1,0 ))</f>
        <v/>
      </c>
      <c r="K131">
        <f>INDEX('Input - companies list'!$1:$10000,MATCH(B131,'Input - companies list'!B:B,0),MATCH("Inter-Cluster Connectivity",'Input - companies list'!$1:$1,0 ))</f>
        <v/>
      </c>
      <c r="L131" s="11">
        <f>IFERROR(PERCENTRANK(F:F,F131),0)</f>
        <v/>
      </c>
      <c r="M131" s="11">
        <f>IFERROR(1 - PERCENTRANK(G:G,G131),0)</f>
        <v/>
      </c>
      <c r="N131" s="11">
        <f>IFERROR(1 - PERCENTRANK(H:H,H131),0)</f>
        <v/>
      </c>
      <c r="O131" s="11">
        <f>IFERROR(PERCENTRANK(I:I,I131),0)</f>
        <v/>
      </c>
      <c r="P131" s="11">
        <f>IFERROR(1 - PERCENTRANK(J:J,J131),0)</f>
        <v/>
      </c>
      <c r="Q131" s="11">
        <f>IFERROR(PERCENTRANK(K:K,K131),0)</f>
        <v/>
      </c>
      <c r="R131" s="11">
        <f>L131*weight1+M131*weight2+N131*weight3+O131*weight4+P131*weight5+Q131*weight6</f>
        <v/>
      </c>
    </row>
    <row r="132" spans="1:18">
      <c r="A132" s="14">
        <f>RANK(R132,R:R)</f>
        <v/>
      </c>
      <c r="B132" t="s">
        <v>1779</v>
      </c>
      <c r="C132">
        <f>VLOOKUP(B132,'Input - companies list'!B:L,2,FALSE)</f>
        <v/>
      </c>
      <c r="D132">
        <f>VLOOKUP(B132,'Input - companies list'!B:L,11,FALSE)</f>
        <v/>
      </c>
      <c r="E132">
        <f>VLOOKUP(B132,'Input - companies list'!B:E,4,FALSE)</f>
        <v/>
      </c>
      <c r="F132" s="1">
        <f>SUMIFS('Input - target event report'!H:H,'Input - target event report'!B:B,B132,'Input - target event report'!D:D, "Private Investment")</f>
        <v/>
      </c>
      <c r="G132" s="30">
        <f>IF(I132&lt;2, "N/A", (MAXIFS('Input - target event report'!E:E,'Input - target event report'!B:B,B:B,'Input - target event report'!D:D,"Private Investment")-MINIFS('Input - target event report'!E:E,'Input - target event report'!B:B,B:B,'Input - target event report'!D:D,"Private Investment"))/(I132-1))</f>
        <v/>
      </c>
      <c r="H132" s="30">
        <f>IF(MAXIFS('Input - target event report'!E:E,'Input - target event report'!B:B,B:B,'Input - target event report'!D:D,"Private Investment") = 0, "N/A", TODAY() - MAXIFS('Input - target event report'!E:E,'Input - target event report'!B:B,B:B,'Input - target event report'!D:D,"Private Investment"))</f>
        <v/>
      </c>
      <c r="I132" s="30">
        <f>COUNTIFS('Input - target event report'!B:B,B132,'Input - target event report'!D:D, "Private Investment")</f>
        <v/>
      </c>
      <c r="J132">
        <f>INDEX('Input - companies list'!$1:$10000,MATCH(B132,'Input - companies list'!B:B,0),MATCH("Flow",'Input - companies list'!$1:$1,0 ))</f>
        <v/>
      </c>
      <c r="K132">
        <f>INDEX('Input - companies list'!$1:$10000,MATCH(B132,'Input - companies list'!B:B,0),MATCH("Inter-Cluster Connectivity",'Input - companies list'!$1:$1,0 ))</f>
        <v/>
      </c>
      <c r="L132" s="11">
        <f>IFERROR(PERCENTRANK(F:F,F132),0)</f>
        <v/>
      </c>
      <c r="M132" s="11">
        <f>IFERROR(1 - PERCENTRANK(G:G,G132),0)</f>
        <v/>
      </c>
      <c r="N132" s="11">
        <f>IFERROR(1 - PERCENTRANK(H:H,H132),0)</f>
        <v/>
      </c>
      <c r="O132" s="11">
        <f>IFERROR(PERCENTRANK(I:I,I132),0)</f>
        <v/>
      </c>
      <c r="P132" s="11">
        <f>IFERROR(1 - PERCENTRANK(J:J,J132),0)</f>
        <v/>
      </c>
      <c r="Q132" s="11">
        <f>IFERROR(PERCENTRANK(K:K,K132),0)</f>
        <v/>
      </c>
      <c r="R132" s="11">
        <f>L132*weight1+M132*weight2+N132*weight3+O132*weight4+P132*weight5+Q132*weight6</f>
        <v/>
      </c>
    </row>
    <row r="133" spans="1:18">
      <c r="A133" s="14">
        <f>RANK(R133,R:R)</f>
        <v/>
      </c>
      <c r="B133" t="s">
        <v>1789</v>
      </c>
      <c r="C133">
        <f>VLOOKUP(B133,'Input - companies list'!B:L,2,FALSE)</f>
        <v/>
      </c>
      <c r="D133">
        <f>VLOOKUP(B133,'Input - companies list'!B:L,11,FALSE)</f>
        <v/>
      </c>
      <c r="E133">
        <f>VLOOKUP(B133,'Input - companies list'!B:E,4,FALSE)</f>
        <v/>
      </c>
      <c r="F133" s="1">
        <f>SUMIFS('Input - target event report'!H:H,'Input - target event report'!B:B,B133,'Input - target event report'!D:D, "Private Investment")</f>
        <v/>
      </c>
      <c r="G133" s="30">
        <f>IF(I133&lt;2, "N/A", (MAXIFS('Input - target event report'!E:E,'Input - target event report'!B:B,B:B,'Input - target event report'!D:D,"Private Investment")-MINIFS('Input - target event report'!E:E,'Input - target event report'!B:B,B:B,'Input - target event report'!D:D,"Private Investment"))/(I133-1))</f>
        <v/>
      </c>
      <c r="H133" s="30">
        <f>IF(MAXIFS('Input - target event report'!E:E,'Input - target event report'!B:B,B:B,'Input - target event report'!D:D,"Private Investment") = 0, "N/A", TODAY() - MAXIFS('Input - target event report'!E:E,'Input - target event report'!B:B,B:B,'Input - target event report'!D:D,"Private Investment"))</f>
        <v/>
      </c>
      <c r="I133" s="30">
        <f>COUNTIFS('Input - target event report'!B:B,B133,'Input - target event report'!D:D, "Private Investment")</f>
        <v/>
      </c>
      <c r="J133">
        <f>INDEX('Input - companies list'!$1:$10000,MATCH(B133,'Input - companies list'!B:B,0),MATCH("Flow",'Input - companies list'!$1:$1,0 ))</f>
        <v/>
      </c>
      <c r="K133">
        <f>INDEX('Input - companies list'!$1:$10000,MATCH(B133,'Input - companies list'!B:B,0),MATCH("Inter-Cluster Connectivity",'Input - companies list'!$1:$1,0 ))</f>
        <v/>
      </c>
      <c r="L133" s="11">
        <f>IFERROR(PERCENTRANK(F:F,F133),0)</f>
        <v/>
      </c>
      <c r="M133" s="11">
        <f>IFERROR(1 - PERCENTRANK(G:G,G133),0)</f>
        <v/>
      </c>
      <c r="N133" s="11">
        <f>IFERROR(1 - PERCENTRANK(H:H,H133),0)</f>
        <v/>
      </c>
      <c r="O133" s="11">
        <f>IFERROR(PERCENTRANK(I:I,I133),0)</f>
        <v/>
      </c>
      <c r="P133" s="11">
        <f>IFERROR(1 - PERCENTRANK(J:J,J133),0)</f>
        <v/>
      </c>
      <c r="Q133" s="11">
        <f>IFERROR(PERCENTRANK(K:K,K133),0)</f>
        <v/>
      </c>
      <c r="R133" s="11">
        <f>L133*weight1+M133*weight2+N133*weight3+O133*weight4+P133*weight5+Q133*weight6</f>
        <v/>
      </c>
    </row>
    <row r="134" spans="1:18">
      <c r="A134" s="14">
        <f>RANK(R134,R:R)</f>
        <v/>
      </c>
      <c r="B134" t="s">
        <v>1799</v>
      </c>
      <c r="C134">
        <f>VLOOKUP(B134,'Input - companies list'!B:L,2,FALSE)</f>
        <v/>
      </c>
      <c r="D134">
        <f>VLOOKUP(B134,'Input - companies list'!B:L,11,FALSE)</f>
        <v/>
      </c>
      <c r="E134">
        <f>VLOOKUP(B134,'Input - companies list'!B:E,4,FALSE)</f>
        <v/>
      </c>
      <c r="F134" s="1">
        <f>SUMIFS('Input - target event report'!H:H,'Input - target event report'!B:B,B134,'Input - target event report'!D:D, "Private Investment")</f>
        <v/>
      </c>
      <c r="G134" s="30">
        <f>IF(I134&lt;2, "N/A", (MAXIFS('Input - target event report'!E:E,'Input - target event report'!B:B,B:B,'Input - target event report'!D:D,"Private Investment")-MINIFS('Input - target event report'!E:E,'Input - target event report'!B:B,B:B,'Input - target event report'!D:D,"Private Investment"))/(I134-1))</f>
        <v/>
      </c>
      <c r="H134" s="30">
        <f>IF(MAXIFS('Input - target event report'!E:E,'Input - target event report'!B:B,B:B,'Input - target event report'!D:D,"Private Investment") = 0, "N/A", TODAY() - MAXIFS('Input - target event report'!E:E,'Input - target event report'!B:B,B:B,'Input - target event report'!D:D,"Private Investment"))</f>
        <v/>
      </c>
      <c r="I134" s="30">
        <f>COUNTIFS('Input - target event report'!B:B,B134,'Input - target event report'!D:D, "Private Investment")</f>
        <v/>
      </c>
      <c r="J134">
        <f>INDEX('Input - companies list'!$1:$10000,MATCH(B134,'Input - companies list'!B:B,0),MATCH("Flow",'Input - companies list'!$1:$1,0 ))</f>
        <v/>
      </c>
      <c r="K134">
        <f>INDEX('Input - companies list'!$1:$10000,MATCH(B134,'Input - companies list'!B:B,0),MATCH("Inter-Cluster Connectivity",'Input - companies list'!$1:$1,0 ))</f>
        <v/>
      </c>
      <c r="L134" s="11">
        <f>IFERROR(PERCENTRANK(F:F,F134),0)</f>
        <v/>
      </c>
      <c r="M134" s="11">
        <f>IFERROR(1 - PERCENTRANK(G:G,G134),0)</f>
        <v/>
      </c>
      <c r="N134" s="11">
        <f>IFERROR(1 - PERCENTRANK(H:H,H134),0)</f>
        <v/>
      </c>
      <c r="O134" s="11">
        <f>IFERROR(PERCENTRANK(I:I,I134),0)</f>
        <v/>
      </c>
      <c r="P134" s="11">
        <f>IFERROR(1 - PERCENTRANK(J:J,J134),0)</f>
        <v/>
      </c>
      <c r="Q134" s="11">
        <f>IFERROR(PERCENTRANK(K:K,K134),0)</f>
        <v/>
      </c>
      <c r="R134" s="11">
        <f>L134*weight1+M134*weight2+N134*weight3+O134*weight4+P134*weight5+Q134*weight6</f>
        <v/>
      </c>
    </row>
    <row r="135" spans="1:18">
      <c r="A135" s="14">
        <f>RANK(R135,R:R)</f>
        <v/>
      </c>
      <c r="B135" t="s">
        <v>1813</v>
      </c>
      <c r="C135">
        <f>VLOOKUP(B135,'Input - companies list'!B:L,2,FALSE)</f>
        <v/>
      </c>
      <c r="D135">
        <f>VLOOKUP(B135,'Input - companies list'!B:L,11,FALSE)</f>
        <v/>
      </c>
      <c r="E135">
        <f>VLOOKUP(B135,'Input - companies list'!B:E,4,FALSE)</f>
        <v/>
      </c>
      <c r="F135" s="1">
        <f>SUMIFS('Input - target event report'!H:H,'Input - target event report'!B:B,B135,'Input - target event report'!D:D, "Private Investment")</f>
        <v/>
      </c>
      <c r="G135" s="30">
        <f>IF(I135&lt;2, "N/A", (MAXIFS('Input - target event report'!E:E,'Input - target event report'!B:B,B:B,'Input - target event report'!D:D,"Private Investment")-MINIFS('Input - target event report'!E:E,'Input - target event report'!B:B,B:B,'Input - target event report'!D:D,"Private Investment"))/(I135-1))</f>
        <v/>
      </c>
      <c r="H135" s="30">
        <f>IF(MAXIFS('Input - target event report'!E:E,'Input - target event report'!B:B,B:B,'Input - target event report'!D:D,"Private Investment") = 0, "N/A", TODAY() - MAXIFS('Input - target event report'!E:E,'Input - target event report'!B:B,B:B,'Input - target event report'!D:D,"Private Investment"))</f>
        <v/>
      </c>
      <c r="I135" s="30">
        <f>COUNTIFS('Input - target event report'!B:B,B135,'Input - target event report'!D:D, "Private Investment")</f>
        <v/>
      </c>
      <c r="J135">
        <f>INDEX('Input - companies list'!$1:$10000,MATCH(B135,'Input - companies list'!B:B,0),MATCH("Flow",'Input - companies list'!$1:$1,0 ))</f>
        <v/>
      </c>
      <c r="K135">
        <f>INDEX('Input - companies list'!$1:$10000,MATCH(B135,'Input - companies list'!B:B,0),MATCH("Inter-Cluster Connectivity",'Input - companies list'!$1:$1,0 ))</f>
        <v/>
      </c>
      <c r="L135" s="11">
        <f>IFERROR(PERCENTRANK(F:F,F135),0)</f>
        <v/>
      </c>
      <c r="M135" s="11">
        <f>IFERROR(1 - PERCENTRANK(G:G,G135),0)</f>
        <v/>
      </c>
      <c r="N135" s="11">
        <f>IFERROR(1 - PERCENTRANK(H:H,H135),0)</f>
        <v/>
      </c>
      <c r="O135" s="11">
        <f>IFERROR(PERCENTRANK(I:I,I135),0)</f>
        <v/>
      </c>
      <c r="P135" s="11">
        <f>IFERROR(1 - PERCENTRANK(J:J,J135),0)</f>
        <v/>
      </c>
      <c r="Q135" s="11">
        <f>IFERROR(PERCENTRANK(K:K,K135),0)</f>
        <v/>
      </c>
      <c r="R135" s="11">
        <f>L135*weight1+M135*weight2+N135*weight3+O135*weight4+P135*weight5+Q135*weight6</f>
        <v/>
      </c>
    </row>
    <row r="136" spans="1:18">
      <c r="A136" s="14">
        <f>RANK(R136,R:R)</f>
        <v/>
      </c>
      <c r="B136" t="s">
        <v>1828</v>
      </c>
      <c r="C136">
        <f>VLOOKUP(B136,'Input - companies list'!B:L,2,FALSE)</f>
        <v/>
      </c>
      <c r="D136">
        <f>VLOOKUP(B136,'Input - companies list'!B:L,11,FALSE)</f>
        <v/>
      </c>
      <c r="E136">
        <f>VLOOKUP(B136,'Input - companies list'!B:E,4,FALSE)</f>
        <v/>
      </c>
      <c r="F136" s="1">
        <f>SUMIFS('Input - target event report'!H:H,'Input - target event report'!B:B,B136,'Input - target event report'!D:D, "Private Investment")</f>
        <v/>
      </c>
      <c r="G136" s="30">
        <f>IF(I136&lt;2, "N/A", (MAXIFS('Input - target event report'!E:E,'Input - target event report'!B:B,B:B,'Input - target event report'!D:D,"Private Investment")-MINIFS('Input - target event report'!E:E,'Input - target event report'!B:B,B:B,'Input - target event report'!D:D,"Private Investment"))/(I136-1))</f>
        <v/>
      </c>
      <c r="H136" s="30">
        <f>IF(MAXIFS('Input - target event report'!E:E,'Input - target event report'!B:B,B:B,'Input - target event report'!D:D,"Private Investment") = 0, "N/A", TODAY() - MAXIFS('Input - target event report'!E:E,'Input - target event report'!B:B,B:B,'Input - target event report'!D:D,"Private Investment"))</f>
        <v/>
      </c>
      <c r="I136" s="30">
        <f>COUNTIFS('Input - target event report'!B:B,B136,'Input - target event report'!D:D, "Private Investment")</f>
        <v/>
      </c>
      <c r="J136">
        <f>INDEX('Input - companies list'!$1:$10000,MATCH(B136,'Input - companies list'!B:B,0),MATCH("Flow",'Input - companies list'!$1:$1,0 ))</f>
        <v/>
      </c>
      <c r="K136">
        <f>INDEX('Input - companies list'!$1:$10000,MATCH(B136,'Input - companies list'!B:B,0),MATCH("Inter-Cluster Connectivity",'Input - companies list'!$1:$1,0 ))</f>
        <v/>
      </c>
      <c r="L136" s="11">
        <f>IFERROR(PERCENTRANK(F:F,F136),0)</f>
        <v/>
      </c>
      <c r="M136" s="11">
        <f>IFERROR(1 - PERCENTRANK(G:G,G136),0)</f>
        <v/>
      </c>
      <c r="N136" s="11">
        <f>IFERROR(1 - PERCENTRANK(H:H,H136),0)</f>
        <v/>
      </c>
      <c r="O136" s="11">
        <f>IFERROR(PERCENTRANK(I:I,I136),0)</f>
        <v/>
      </c>
      <c r="P136" s="11">
        <f>IFERROR(1 - PERCENTRANK(J:J,J136),0)</f>
        <v/>
      </c>
      <c r="Q136" s="11">
        <f>IFERROR(PERCENTRANK(K:K,K136),0)</f>
        <v/>
      </c>
      <c r="R136" s="11">
        <f>L136*weight1+M136*weight2+N136*weight3+O136*weight4+P136*weight5+Q136*weight6</f>
        <v/>
      </c>
    </row>
    <row r="137" spans="1:18">
      <c r="A137" s="14">
        <f>RANK(R137,R:R)</f>
        <v/>
      </c>
      <c r="B137" t="s">
        <v>1840</v>
      </c>
      <c r="C137">
        <f>VLOOKUP(B137,'Input - companies list'!B:L,2,FALSE)</f>
        <v/>
      </c>
      <c r="D137">
        <f>VLOOKUP(B137,'Input - companies list'!B:L,11,FALSE)</f>
        <v/>
      </c>
      <c r="E137">
        <f>VLOOKUP(B137,'Input - companies list'!B:E,4,FALSE)</f>
        <v/>
      </c>
      <c r="F137" s="1">
        <f>SUMIFS('Input - target event report'!H:H,'Input - target event report'!B:B,B137,'Input - target event report'!D:D, "Private Investment")</f>
        <v/>
      </c>
      <c r="G137" s="30">
        <f>IF(I137&lt;2, "N/A", (MAXIFS('Input - target event report'!E:E,'Input - target event report'!B:B,B:B,'Input - target event report'!D:D,"Private Investment")-MINIFS('Input - target event report'!E:E,'Input - target event report'!B:B,B:B,'Input - target event report'!D:D,"Private Investment"))/(I137-1))</f>
        <v/>
      </c>
      <c r="H137" s="30">
        <f>IF(MAXIFS('Input - target event report'!E:E,'Input - target event report'!B:B,B:B,'Input - target event report'!D:D,"Private Investment") = 0, "N/A", TODAY() - MAXIFS('Input - target event report'!E:E,'Input - target event report'!B:B,B:B,'Input - target event report'!D:D,"Private Investment"))</f>
        <v/>
      </c>
      <c r="I137" s="30">
        <f>COUNTIFS('Input - target event report'!B:B,B137,'Input - target event report'!D:D, "Private Investment")</f>
        <v/>
      </c>
      <c r="J137">
        <f>INDEX('Input - companies list'!$1:$10000,MATCH(B137,'Input - companies list'!B:B,0),MATCH("Flow",'Input - companies list'!$1:$1,0 ))</f>
        <v/>
      </c>
      <c r="K137">
        <f>INDEX('Input - companies list'!$1:$10000,MATCH(B137,'Input - companies list'!B:B,0),MATCH("Inter-Cluster Connectivity",'Input - companies list'!$1:$1,0 ))</f>
        <v/>
      </c>
      <c r="L137" s="11">
        <f>IFERROR(PERCENTRANK(F:F,F137),0)</f>
        <v/>
      </c>
      <c r="M137" s="11">
        <f>IFERROR(1 - PERCENTRANK(G:G,G137),0)</f>
        <v/>
      </c>
      <c r="N137" s="11">
        <f>IFERROR(1 - PERCENTRANK(H:H,H137),0)</f>
        <v/>
      </c>
      <c r="O137" s="11">
        <f>IFERROR(PERCENTRANK(I:I,I137),0)</f>
        <v/>
      </c>
      <c r="P137" s="11">
        <f>IFERROR(1 - PERCENTRANK(J:J,J137),0)</f>
        <v/>
      </c>
      <c r="Q137" s="11">
        <f>IFERROR(PERCENTRANK(K:K,K137),0)</f>
        <v/>
      </c>
      <c r="R137" s="11">
        <f>L137*weight1+M137*weight2+N137*weight3+O137*weight4+P137*weight5+Q137*weight6</f>
        <v/>
      </c>
    </row>
    <row r="138" spans="1:18">
      <c r="A138" s="14">
        <f>RANK(R138,R:R)</f>
        <v/>
      </c>
      <c r="B138" t="s">
        <v>1851</v>
      </c>
      <c r="C138">
        <f>VLOOKUP(B138,'Input - companies list'!B:L,2,FALSE)</f>
        <v/>
      </c>
      <c r="D138">
        <f>VLOOKUP(B138,'Input - companies list'!B:L,11,FALSE)</f>
        <v/>
      </c>
      <c r="E138">
        <f>VLOOKUP(B138,'Input - companies list'!B:E,4,FALSE)</f>
        <v/>
      </c>
      <c r="F138" s="1">
        <f>SUMIFS('Input - target event report'!H:H,'Input - target event report'!B:B,B138,'Input - target event report'!D:D, "Private Investment")</f>
        <v/>
      </c>
      <c r="G138" s="30">
        <f>IF(I138&lt;2, "N/A", (MAXIFS('Input - target event report'!E:E,'Input - target event report'!B:B,B:B,'Input - target event report'!D:D,"Private Investment")-MINIFS('Input - target event report'!E:E,'Input - target event report'!B:B,B:B,'Input - target event report'!D:D,"Private Investment"))/(I138-1))</f>
        <v/>
      </c>
      <c r="H138" s="30">
        <f>IF(MAXIFS('Input - target event report'!E:E,'Input - target event report'!B:B,B:B,'Input - target event report'!D:D,"Private Investment") = 0, "N/A", TODAY() - MAXIFS('Input - target event report'!E:E,'Input - target event report'!B:B,B:B,'Input - target event report'!D:D,"Private Investment"))</f>
        <v/>
      </c>
      <c r="I138" s="30">
        <f>COUNTIFS('Input - target event report'!B:B,B138,'Input - target event report'!D:D, "Private Investment")</f>
        <v/>
      </c>
      <c r="J138">
        <f>INDEX('Input - companies list'!$1:$10000,MATCH(B138,'Input - companies list'!B:B,0),MATCH("Flow",'Input - companies list'!$1:$1,0 ))</f>
        <v/>
      </c>
      <c r="K138">
        <f>INDEX('Input - companies list'!$1:$10000,MATCH(B138,'Input - companies list'!B:B,0),MATCH("Inter-Cluster Connectivity",'Input - companies list'!$1:$1,0 ))</f>
        <v/>
      </c>
      <c r="L138" s="11">
        <f>IFERROR(PERCENTRANK(F:F,F138),0)</f>
        <v/>
      </c>
      <c r="M138" s="11">
        <f>IFERROR(1 - PERCENTRANK(G:G,G138),0)</f>
        <v/>
      </c>
      <c r="N138" s="11">
        <f>IFERROR(1 - PERCENTRANK(H:H,H138),0)</f>
        <v/>
      </c>
      <c r="O138" s="11">
        <f>IFERROR(PERCENTRANK(I:I,I138),0)</f>
        <v/>
      </c>
      <c r="P138" s="11">
        <f>IFERROR(1 - PERCENTRANK(J:J,J138),0)</f>
        <v/>
      </c>
      <c r="Q138" s="11">
        <f>IFERROR(PERCENTRANK(K:K,K138),0)</f>
        <v/>
      </c>
      <c r="R138" s="11">
        <f>L138*weight1+M138*weight2+N138*weight3+O138*weight4+P138*weight5+Q138*weight6</f>
        <v/>
      </c>
    </row>
    <row r="139" spans="1:18">
      <c r="A139" s="14">
        <f>RANK(R139,R:R)</f>
        <v/>
      </c>
      <c r="B139" t="s">
        <v>1861</v>
      </c>
      <c r="C139">
        <f>VLOOKUP(B139,'Input - companies list'!B:L,2,FALSE)</f>
        <v/>
      </c>
      <c r="D139">
        <f>VLOOKUP(B139,'Input - companies list'!B:L,11,FALSE)</f>
        <v/>
      </c>
      <c r="E139">
        <f>VLOOKUP(B139,'Input - companies list'!B:E,4,FALSE)</f>
        <v/>
      </c>
      <c r="F139" s="1">
        <f>SUMIFS('Input - target event report'!H:H,'Input - target event report'!B:B,B139,'Input - target event report'!D:D, "Private Investment")</f>
        <v/>
      </c>
      <c r="G139" s="30">
        <f>IF(I139&lt;2, "N/A", (MAXIFS('Input - target event report'!E:E,'Input - target event report'!B:B,B:B,'Input - target event report'!D:D,"Private Investment")-MINIFS('Input - target event report'!E:E,'Input - target event report'!B:B,B:B,'Input - target event report'!D:D,"Private Investment"))/(I139-1))</f>
        <v/>
      </c>
      <c r="H139" s="30">
        <f>IF(MAXIFS('Input - target event report'!E:E,'Input - target event report'!B:B,B:B,'Input - target event report'!D:D,"Private Investment") = 0, "N/A", TODAY() - MAXIFS('Input - target event report'!E:E,'Input - target event report'!B:B,B:B,'Input - target event report'!D:D,"Private Investment"))</f>
        <v/>
      </c>
      <c r="I139" s="30">
        <f>COUNTIFS('Input - target event report'!B:B,B139,'Input - target event report'!D:D, "Private Investment")</f>
        <v/>
      </c>
      <c r="J139">
        <f>INDEX('Input - companies list'!$1:$10000,MATCH(B139,'Input - companies list'!B:B,0),MATCH("Flow",'Input - companies list'!$1:$1,0 ))</f>
        <v/>
      </c>
      <c r="K139">
        <f>INDEX('Input - companies list'!$1:$10000,MATCH(B139,'Input - companies list'!B:B,0),MATCH("Inter-Cluster Connectivity",'Input - companies list'!$1:$1,0 ))</f>
        <v/>
      </c>
      <c r="L139" s="11">
        <f>IFERROR(PERCENTRANK(F:F,F139),0)</f>
        <v/>
      </c>
      <c r="M139" s="11">
        <f>IFERROR(1 - PERCENTRANK(G:G,G139),0)</f>
        <v/>
      </c>
      <c r="N139" s="11">
        <f>IFERROR(1 - PERCENTRANK(H:H,H139),0)</f>
        <v/>
      </c>
      <c r="O139" s="11">
        <f>IFERROR(PERCENTRANK(I:I,I139),0)</f>
        <v/>
      </c>
      <c r="P139" s="11">
        <f>IFERROR(1 - PERCENTRANK(J:J,J139),0)</f>
        <v/>
      </c>
      <c r="Q139" s="11">
        <f>IFERROR(PERCENTRANK(K:K,K139),0)</f>
        <v/>
      </c>
      <c r="R139" s="11">
        <f>L139*weight1+M139*weight2+N139*weight3+O139*weight4+P139*weight5+Q139*weight6</f>
        <v/>
      </c>
    </row>
    <row r="140" spans="1:18">
      <c r="A140" s="14">
        <f>RANK(R140,R:R)</f>
        <v/>
      </c>
      <c r="B140" t="s">
        <v>1875</v>
      </c>
      <c r="C140">
        <f>VLOOKUP(B140,'Input - companies list'!B:L,2,FALSE)</f>
        <v/>
      </c>
      <c r="D140">
        <f>VLOOKUP(B140,'Input - companies list'!B:L,11,FALSE)</f>
        <v/>
      </c>
      <c r="E140">
        <f>VLOOKUP(B140,'Input - companies list'!B:E,4,FALSE)</f>
        <v/>
      </c>
      <c r="F140" s="1">
        <f>SUMIFS('Input - target event report'!H:H,'Input - target event report'!B:B,B140,'Input - target event report'!D:D, "Private Investment")</f>
        <v/>
      </c>
      <c r="G140" s="30">
        <f>IF(I140&lt;2, "N/A", (MAXIFS('Input - target event report'!E:E,'Input - target event report'!B:B,B:B,'Input - target event report'!D:D,"Private Investment")-MINIFS('Input - target event report'!E:E,'Input - target event report'!B:B,B:B,'Input - target event report'!D:D,"Private Investment"))/(I140-1))</f>
        <v/>
      </c>
      <c r="H140" s="30">
        <f>IF(MAXIFS('Input - target event report'!E:E,'Input - target event report'!B:B,B:B,'Input - target event report'!D:D,"Private Investment") = 0, "N/A", TODAY() - MAXIFS('Input - target event report'!E:E,'Input - target event report'!B:B,B:B,'Input - target event report'!D:D,"Private Investment"))</f>
        <v/>
      </c>
      <c r="I140" s="30">
        <f>COUNTIFS('Input - target event report'!B:B,B140,'Input - target event report'!D:D, "Private Investment")</f>
        <v/>
      </c>
      <c r="J140">
        <f>INDEX('Input - companies list'!$1:$10000,MATCH(B140,'Input - companies list'!B:B,0),MATCH("Flow",'Input - companies list'!$1:$1,0 ))</f>
        <v/>
      </c>
      <c r="K140">
        <f>INDEX('Input - companies list'!$1:$10000,MATCH(B140,'Input - companies list'!B:B,0),MATCH("Inter-Cluster Connectivity",'Input - companies list'!$1:$1,0 ))</f>
        <v/>
      </c>
      <c r="L140" s="11">
        <f>IFERROR(PERCENTRANK(F:F,F140),0)</f>
        <v/>
      </c>
      <c r="M140" s="11">
        <f>IFERROR(1 - PERCENTRANK(G:G,G140),0)</f>
        <v/>
      </c>
      <c r="N140" s="11">
        <f>IFERROR(1 - PERCENTRANK(H:H,H140),0)</f>
        <v/>
      </c>
      <c r="O140" s="11">
        <f>IFERROR(PERCENTRANK(I:I,I140),0)</f>
        <v/>
      </c>
      <c r="P140" s="11">
        <f>IFERROR(1 - PERCENTRANK(J:J,J140),0)</f>
        <v/>
      </c>
      <c r="Q140" s="11">
        <f>IFERROR(PERCENTRANK(K:K,K140),0)</f>
        <v/>
      </c>
      <c r="R140" s="11">
        <f>L140*weight1+M140*weight2+N140*weight3+O140*weight4+P140*weight5+Q140*weight6</f>
        <v/>
      </c>
    </row>
    <row r="141" spans="1:18">
      <c r="A141" s="14">
        <f>RANK(R141,R:R)</f>
        <v/>
      </c>
      <c r="B141" t="s">
        <v>1891</v>
      </c>
      <c r="C141">
        <f>VLOOKUP(B141,'Input - companies list'!B:L,2,FALSE)</f>
        <v/>
      </c>
      <c r="D141">
        <f>VLOOKUP(B141,'Input - companies list'!B:L,11,FALSE)</f>
        <v/>
      </c>
      <c r="E141">
        <f>VLOOKUP(B141,'Input - companies list'!B:E,4,FALSE)</f>
        <v/>
      </c>
      <c r="F141" s="1">
        <f>SUMIFS('Input - target event report'!H:H,'Input - target event report'!B:B,B141,'Input - target event report'!D:D, "Private Investment")</f>
        <v/>
      </c>
      <c r="G141" s="30">
        <f>IF(I141&lt;2, "N/A", (MAXIFS('Input - target event report'!E:E,'Input - target event report'!B:B,B:B,'Input - target event report'!D:D,"Private Investment")-MINIFS('Input - target event report'!E:E,'Input - target event report'!B:B,B:B,'Input - target event report'!D:D,"Private Investment"))/(I141-1))</f>
        <v/>
      </c>
      <c r="H141" s="30">
        <f>IF(MAXIFS('Input - target event report'!E:E,'Input - target event report'!B:B,B:B,'Input - target event report'!D:D,"Private Investment") = 0, "N/A", TODAY() - MAXIFS('Input - target event report'!E:E,'Input - target event report'!B:B,B:B,'Input - target event report'!D:D,"Private Investment"))</f>
        <v/>
      </c>
      <c r="I141" s="30">
        <f>COUNTIFS('Input - target event report'!B:B,B141,'Input - target event report'!D:D, "Private Investment")</f>
        <v/>
      </c>
      <c r="J141">
        <f>INDEX('Input - companies list'!$1:$10000,MATCH(B141,'Input - companies list'!B:B,0),MATCH("Flow",'Input - companies list'!$1:$1,0 ))</f>
        <v/>
      </c>
      <c r="K141">
        <f>INDEX('Input - companies list'!$1:$10000,MATCH(B141,'Input - companies list'!B:B,0),MATCH("Inter-Cluster Connectivity",'Input - companies list'!$1:$1,0 ))</f>
        <v/>
      </c>
      <c r="L141" s="11">
        <f>IFERROR(PERCENTRANK(F:F,F141),0)</f>
        <v/>
      </c>
      <c r="M141" s="11">
        <f>IFERROR(1 - PERCENTRANK(G:G,G141),0)</f>
        <v/>
      </c>
      <c r="N141" s="11">
        <f>IFERROR(1 - PERCENTRANK(H:H,H141),0)</f>
        <v/>
      </c>
      <c r="O141" s="11">
        <f>IFERROR(PERCENTRANK(I:I,I141),0)</f>
        <v/>
      </c>
      <c r="P141" s="11">
        <f>IFERROR(1 - PERCENTRANK(J:J,J141),0)</f>
        <v/>
      </c>
      <c r="Q141" s="11">
        <f>IFERROR(PERCENTRANK(K:K,K141),0)</f>
        <v/>
      </c>
      <c r="R141" s="11">
        <f>L141*weight1+M141*weight2+N141*weight3+O141*weight4+P141*weight5+Q141*weight6</f>
        <v/>
      </c>
    </row>
    <row r="142" spans="1:18">
      <c r="A142" s="14">
        <f>RANK(R142,R:R)</f>
        <v/>
      </c>
      <c r="B142" t="s">
        <v>1904</v>
      </c>
      <c r="C142">
        <f>VLOOKUP(B142,'Input - companies list'!B:L,2,FALSE)</f>
        <v/>
      </c>
      <c r="D142">
        <f>VLOOKUP(B142,'Input - companies list'!B:L,11,FALSE)</f>
        <v/>
      </c>
      <c r="E142">
        <f>VLOOKUP(B142,'Input - companies list'!B:E,4,FALSE)</f>
        <v/>
      </c>
      <c r="F142" s="1">
        <f>SUMIFS('Input - target event report'!H:H,'Input - target event report'!B:B,B142,'Input - target event report'!D:D, "Private Investment")</f>
        <v/>
      </c>
      <c r="G142" s="30">
        <f>IF(I142&lt;2, "N/A", (MAXIFS('Input - target event report'!E:E,'Input - target event report'!B:B,B:B,'Input - target event report'!D:D,"Private Investment")-MINIFS('Input - target event report'!E:E,'Input - target event report'!B:B,B:B,'Input - target event report'!D:D,"Private Investment"))/(I142-1))</f>
        <v/>
      </c>
      <c r="H142" s="30">
        <f>IF(MAXIFS('Input - target event report'!E:E,'Input - target event report'!B:B,B:B,'Input - target event report'!D:D,"Private Investment") = 0, "N/A", TODAY() - MAXIFS('Input - target event report'!E:E,'Input - target event report'!B:B,B:B,'Input - target event report'!D:D,"Private Investment"))</f>
        <v/>
      </c>
      <c r="I142" s="30">
        <f>COUNTIFS('Input - target event report'!B:B,B142,'Input - target event report'!D:D, "Private Investment")</f>
        <v/>
      </c>
      <c r="J142">
        <f>INDEX('Input - companies list'!$1:$10000,MATCH(B142,'Input - companies list'!B:B,0),MATCH("Flow",'Input - companies list'!$1:$1,0 ))</f>
        <v/>
      </c>
      <c r="K142">
        <f>INDEX('Input - companies list'!$1:$10000,MATCH(B142,'Input - companies list'!B:B,0),MATCH("Inter-Cluster Connectivity",'Input - companies list'!$1:$1,0 ))</f>
        <v/>
      </c>
      <c r="L142" s="11">
        <f>IFERROR(PERCENTRANK(F:F,F142),0)</f>
        <v/>
      </c>
      <c r="M142" s="11">
        <f>IFERROR(1 - PERCENTRANK(G:G,G142),0)</f>
        <v/>
      </c>
      <c r="N142" s="11">
        <f>IFERROR(1 - PERCENTRANK(H:H,H142),0)</f>
        <v/>
      </c>
      <c r="O142" s="11">
        <f>IFERROR(PERCENTRANK(I:I,I142),0)</f>
        <v/>
      </c>
      <c r="P142" s="11">
        <f>IFERROR(1 - PERCENTRANK(J:J,J142),0)</f>
        <v/>
      </c>
      <c r="Q142" s="11">
        <f>IFERROR(PERCENTRANK(K:K,K142),0)</f>
        <v/>
      </c>
      <c r="R142" s="11">
        <f>L142*weight1+M142*weight2+N142*weight3+O142*weight4+P142*weight5+Q142*weight6</f>
        <v/>
      </c>
    </row>
    <row r="143" spans="1:18">
      <c r="A143" s="14">
        <f>RANK(R143,R:R)</f>
        <v/>
      </c>
      <c r="B143" t="s">
        <v>1916</v>
      </c>
      <c r="C143">
        <f>VLOOKUP(B143,'Input - companies list'!B:L,2,FALSE)</f>
        <v/>
      </c>
      <c r="D143">
        <f>VLOOKUP(B143,'Input - companies list'!B:L,11,FALSE)</f>
        <v/>
      </c>
      <c r="E143">
        <f>VLOOKUP(B143,'Input - companies list'!B:E,4,FALSE)</f>
        <v/>
      </c>
      <c r="F143" s="1">
        <f>SUMIFS('Input - target event report'!H:H,'Input - target event report'!B:B,B143,'Input - target event report'!D:D, "Private Investment")</f>
        <v/>
      </c>
      <c r="G143" s="30">
        <f>IF(I143&lt;2, "N/A", (MAXIFS('Input - target event report'!E:E,'Input - target event report'!B:B,B:B,'Input - target event report'!D:D,"Private Investment")-MINIFS('Input - target event report'!E:E,'Input - target event report'!B:B,B:B,'Input - target event report'!D:D,"Private Investment"))/(I143-1))</f>
        <v/>
      </c>
      <c r="H143" s="30">
        <f>IF(MAXIFS('Input - target event report'!E:E,'Input - target event report'!B:B,B:B,'Input - target event report'!D:D,"Private Investment") = 0, "N/A", TODAY() - MAXIFS('Input - target event report'!E:E,'Input - target event report'!B:B,B:B,'Input - target event report'!D:D,"Private Investment"))</f>
        <v/>
      </c>
      <c r="I143" s="30">
        <f>COUNTIFS('Input - target event report'!B:B,B143,'Input - target event report'!D:D, "Private Investment")</f>
        <v/>
      </c>
      <c r="J143">
        <f>INDEX('Input - companies list'!$1:$10000,MATCH(B143,'Input - companies list'!B:B,0),MATCH("Flow",'Input - companies list'!$1:$1,0 ))</f>
        <v/>
      </c>
      <c r="K143">
        <f>INDEX('Input - companies list'!$1:$10000,MATCH(B143,'Input - companies list'!B:B,0),MATCH("Inter-Cluster Connectivity",'Input - companies list'!$1:$1,0 ))</f>
        <v/>
      </c>
      <c r="L143" s="11">
        <f>IFERROR(PERCENTRANK(F:F,F143),0)</f>
        <v/>
      </c>
      <c r="M143" s="11">
        <f>IFERROR(1 - PERCENTRANK(G:G,G143),0)</f>
        <v/>
      </c>
      <c r="N143" s="11">
        <f>IFERROR(1 - PERCENTRANK(H:H,H143),0)</f>
        <v/>
      </c>
      <c r="O143" s="11">
        <f>IFERROR(PERCENTRANK(I:I,I143),0)</f>
        <v/>
      </c>
      <c r="P143" s="11">
        <f>IFERROR(1 - PERCENTRANK(J:J,J143),0)</f>
        <v/>
      </c>
      <c r="Q143" s="11">
        <f>IFERROR(PERCENTRANK(K:K,K143),0)</f>
        <v/>
      </c>
      <c r="R143" s="11">
        <f>L143*weight1+M143*weight2+N143*weight3+O143*weight4+P143*weight5+Q143*weight6</f>
        <v/>
      </c>
    </row>
    <row r="144" spans="1:18">
      <c r="A144" s="14">
        <f>RANK(R144,R:R)</f>
        <v/>
      </c>
      <c r="B144" t="s">
        <v>1928</v>
      </c>
      <c r="C144">
        <f>VLOOKUP(B144,'Input - companies list'!B:L,2,FALSE)</f>
        <v/>
      </c>
      <c r="D144">
        <f>VLOOKUP(B144,'Input - companies list'!B:L,11,FALSE)</f>
        <v/>
      </c>
      <c r="E144">
        <f>VLOOKUP(B144,'Input - companies list'!B:E,4,FALSE)</f>
        <v/>
      </c>
      <c r="F144" s="1">
        <f>SUMIFS('Input - target event report'!H:H,'Input - target event report'!B:B,B144,'Input - target event report'!D:D, "Private Investment")</f>
        <v/>
      </c>
      <c r="G144" s="30">
        <f>IF(I144&lt;2, "N/A", (MAXIFS('Input - target event report'!E:E,'Input - target event report'!B:B,B:B,'Input - target event report'!D:D,"Private Investment")-MINIFS('Input - target event report'!E:E,'Input - target event report'!B:B,B:B,'Input - target event report'!D:D,"Private Investment"))/(I144-1))</f>
        <v/>
      </c>
      <c r="H144" s="30">
        <f>IF(MAXIFS('Input - target event report'!E:E,'Input - target event report'!B:B,B:B,'Input - target event report'!D:D,"Private Investment") = 0, "N/A", TODAY() - MAXIFS('Input - target event report'!E:E,'Input - target event report'!B:B,B:B,'Input - target event report'!D:D,"Private Investment"))</f>
        <v/>
      </c>
      <c r="I144" s="30">
        <f>COUNTIFS('Input - target event report'!B:B,B144,'Input - target event report'!D:D, "Private Investment")</f>
        <v/>
      </c>
      <c r="J144">
        <f>INDEX('Input - companies list'!$1:$10000,MATCH(B144,'Input - companies list'!B:B,0),MATCH("Flow",'Input - companies list'!$1:$1,0 ))</f>
        <v/>
      </c>
      <c r="K144">
        <f>INDEX('Input - companies list'!$1:$10000,MATCH(B144,'Input - companies list'!B:B,0),MATCH("Inter-Cluster Connectivity",'Input - companies list'!$1:$1,0 ))</f>
        <v/>
      </c>
      <c r="L144" s="11">
        <f>IFERROR(PERCENTRANK(F:F,F144),0)</f>
        <v/>
      </c>
      <c r="M144" s="11">
        <f>IFERROR(1 - PERCENTRANK(G:G,G144),0)</f>
        <v/>
      </c>
      <c r="N144" s="11">
        <f>IFERROR(1 - PERCENTRANK(H:H,H144),0)</f>
        <v/>
      </c>
      <c r="O144" s="11">
        <f>IFERROR(PERCENTRANK(I:I,I144),0)</f>
        <v/>
      </c>
      <c r="P144" s="11">
        <f>IFERROR(1 - PERCENTRANK(J:J,J144),0)</f>
        <v/>
      </c>
      <c r="Q144" s="11">
        <f>IFERROR(PERCENTRANK(K:K,K144),0)</f>
        <v/>
      </c>
      <c r="R144" s="11">
        <f>L144*weight1+M144*weight2+N144*weight3+O144*weight4+P144*weight5+Q144*weight6</f>
        <v/>
      </c>
    </row>
    <row r="145" spans="1:18">
      <c r="A145" s="14">
        <f>RANK(R145,R:R)</f>
        <v/>
      </c>
      <c r="B145" t="s">
        <v>1943</v>
      </c>
      <c r="C145">
        <f>VLOOKUP(B145,'Input - companies list'!B:L,2,FALSE)</f>
        <v/>
      </c>
      <c r="D145">
        <f>VLOOKUP(B145,'Input - companies list'!B:L,11,FALSE)</f>
        <v/>
      </c>
      <c r="E145">
        <f>VLOOKUP(B145,'Input - companies list'!B:E,4,FALSE)</f>
        <v/>
      </c>
      <c r="F145" s="1">
        <f>SUMIFS('Input - target event report'!H:H,'Input - target event report'!B:B,B145,'Input - target event report'!D:D, "Private Investment")</f>
        <v/>
      </c>
      <c r="G145" s="30">
        <f>IF(I145&lt;2, "N/A", (MAXIFS('Input - target event report'!E:E,'Input - target event report'!B:B,B:B,'Input - target event report'!D:D,"Private Investment")-MINIFS('Input - target event report'!E:E,'Input - target event report'!B:B,B:B,'Input - target event report'!D:D,"Private Investment"))/(I145-1))</f>
        <v/>
      </c>
      <c r="H145" s="30">
        <f>IF(MAXIFS('Input - target event report'!E:E,'Input - target event report'!B:B,B:B,'Input - target event report'!D:D,"Private Investment") = 0, "N/A", TODAY() - MAXIFS('Input - target event report'!E:E,'Input - target event report'!B:B,B:B,'Input - target event report'!D:D,"Private Investment"))</f>
        <v/>
      </c>
      <c r="I145" s="30">
        <f>COUNTIFS('Input - target event report'!B:B,B145,'Input - target event report'!D:D, "Private Investment")</f>
        <v/>
      </c>
      <c r="J145">
        <f>INDEX('Input - companies list'!$1:$10000,MATCH(B145,'Input - companies list'!B:B,0),MATCH("Flow",'Input - companies list'!$1:$1,0 ))</f>
        <v/>
      </c>
      <c r="K145">
        <f>INDEX('Input - companies list'!$1:$10000,MATCH(B145,'Input - companies list'!B:B,0),MATCH("Inter-Cluster Connectivity",'Input - companies list'!$1:$1,0 ))</f>
        <v/>
      </c>
      <c r="L145" s="11">
        <f>IFERROR(PERCENTRANK(F:F,F145),0)</f>
        <v/>
      </c>
      <c r="M145" s="11">
        <f>IFERROR(1 - PERCENTRANK(G:G,G145),0)</f>
        <v/>
      </c>
      <c r="N145" s="11">
        <f>IFERROR(1 - PERCENTRANK(H:H,H145),0)</f>
        <v/>
      </c>
      <c r="O145" s="11">
        <f>IFERROR(PERCENTRANK(I:I,I145),0)</f>
        <v/>
      </c>
      <c r="P145" s="11">
        <f>IFERROR(1 - PERCENTRANK(J:J,J145),0)</f>
        <v/>
      </c>
      <c r="Q145" s="11">
        <f>IFERROR(PERCENTRANK(K:K,K145),0)</f>
        <v/>
      </c>
      <c r="R145" s="11">
        <f>L145*weight1+M145*weight2+N145*weight3+O145*weight4+P145*weight5+Q145*weight6</f>
        <v/>
      </c>
    </row>
    <row r="146" spans="1:18">
      <c r="A146" s="14">
        <f>RANK(R146,R:R)</f>
        <v/>
      </c>
      <c r="B146" t="s">
        <v>1955</v>
      </c>
      <c r="C146">
        <f>VLOOKUP(B146,'Input - companies list'!B:L,2,FALSE)</f>
        <v/>
      </c>
      <c r="D146">
        <f>VLOOKUP(B146,'Input - companies list'!B:L,11,FALSE)</f>
        <v/>
      </c>
      <c r="E146">
        <f>VLOOKUP(B146,'Input - companies list'!B:E,4,FALSE)</f>
        <v/>
      </c>
      <c r="F146" s="1">
        <f>SUMIFS('Input - target event report'!H:H,'Input - target event report'!B:B,B146,'Input - target event report'!D:D, "Private Investment")</f>
        <v/>
      </c>
      <c r="G146" s="30">
        <f>IF(I146&lt;2, "N/A", (MAXIFS('Input - target event report'!E:E,'Input - target event report'!B:B,B:B,'Input - target event report'!D:D,"Private Investment")-MINIFS('Input - target event report'!E:E,'Input - target event report'!B:B,B:B,'Input - target event report'!D:D,"Private Investment"))/(I146-1))</f>
        <v/>
      </c>
      <c r="H146" s="30">
        <f>IF(MAXIFS('Input - target event report'!E:E,'Input - target event report'!B:B,B:B,'Input - target event report'!D:D,"Private Investment") = 0, "N/A", TODAY() - MAXIFS('Input - target event report'!E:E,'Input - target event report'!B:B,B:B,'Input - target event report'!D:D,"Private Investment"))</f>
        <v/>
      </c>
      <c r="I146" s="30">
        <f>COUNTIFS('Input - target event report'!B:B,B146,'Input - target event report'!D:D, "Private Investment")</f>
        <v/>
      </c>
      <c r="J146">
        <f>INDEX('Input - companies list'!$1:$10000,MATCH(B146,'Input - companies list'!B:B,0),MATCH("Flow",'Input - companies list'!$1:$1,0 ))</f>
        <v/>
      </c>
      <c r="K146">
        <f>INDEX('Input - companies list'!$1:$10000,MATCH(B146,'Input - companies list'!B:B,0),MATCH("Inter-Cluster Connectivity",'Input - companies list'!$1:$1,0 ))</f>
        <v/>
      </c>
      <c r="L146" s="11">
        <f>IFERROR(PERCENTRANK(F:F,F146),0)</f>
        <v/>
      </c>
      <c r="M146" s="11">
        <f>IFERROR(1 - PERCENTRANK(G:G,G146),0)</f>
        <v/>
      </c>
      <c r="N146" s="11">
        <f>IFERROR(1 - PERCENTRANK(H:H,H146),0)</f>
        <v/>
      </c>
      <c r="O146" s="11">
        <f>IFERROR(PERCENTRANK(I:I,I146),0)</f>
        <v/>
      </c>
      <c r="P146" s="11">
        <f>IFERROR(1 - PERCENTRANK(J:J,J146),0)</f>
        <v/>
      </c>
      <c r="Q146" s="11">
        <f>IFERROR(PERCENTRANK(K:K,K146),0)</f>
        <v/>
      </c>
      <c r="R146" s="11">
        <f>L146*weight1+M146*weight2+N146*weight3+O146*weight4+P146*weight5+Q146*weight6</f>
        <v/>
      </c>
    </row>
    <row r="147" spans="1:18">
      <c r="A147" s="14">
        <f>RANK(R147,R:R)</f>
        <v/>
      </c>
      <c r="B147" t="s">
        <v>1967</v>
      </c>
      <c r="C147">
        <f>VLOOKUP(B147,'Input - companies list'!B:L,2,FALSE)</f>
        <v/>
      </c>
      <c r="D147">
        <f>VLOOKUP(B147,'Input - companies list'!B:L,11,FALSE)</f>
        <v/>
      </c>
      <c r="E147">
        <f>VLOOKUP(B147,'Input - companies list'!B:E,4,FALSE)</f>
        <v/>
      </c>
      <c r="F147" s="1">
        <f>SUMIFS('Input - target event report'!H:H,'Input - target event report'!B:B,B147,'Input - target event report'!D:D, "Private Investment")</f>
        <v/>
      </c>
      <c r="G147" s="30">
        <f>IF(I147&lt;2, "N/A", (MAXIFS('Input - target event report'!E:E,'Input - target event report'!B:B,B:B,'Input - target event report'!D:D,"Private Investment")-MINIFS('Input - target event report'!E:E,'Input - target event report'!B:B,B:B,'Input - target event report'!D:D,"Private Investment"))/(I147-1))</f>
        <v/>
      </c>
      <c r="H147" s="30">
        <f>IF(MAXIFS('Input - target event report'!E:E,'Input - target event report'!B:B,B:B,'Input - target event report'!D:D,"Private Investment") = 0, "N/A", TODAY() - MAXIFS('Input - target event report'!E:E,'Input - target event report'!B:B,B:B,'Input - target event report'!D:D,"Private Investment"))</f>
        <v/>
      </c>
      <c r="I147" s="30">
        <f>COUNTIFS('Input - target event report'!B:B,B147,'Input - target event report'!D:D, "Private Investment")</f>
        <v/>
      </c>
      <c r="J147">
        <f>INDEX('Input - companies list'!$1:$10000,MATCH(B147,'Input - companies list'!B:B,0),MATCH("Flow",'Input - companies list'!$1:$1,0 ))</f>
        <v/>
      </c>
      <c r="K147">
        <f>INDEX('Input - companies list'!$1:$10000,MATCH(B147,'Input - companies list'!B:B,0),MATCH("Inter-Cluster Connectivity",'Input - companies list'!$1:$1,0 ))</f>
        <v/>
      </c>
      <c r="L147" s="11">
        <f>IFERROR(PERCENTRANK(F:F,F147),0)</f>
        <v/>
      </c>
      <c r="M147" s="11">
        <f>IFERROR(1 - PERCENTRANK(G:G,G147),0)</f>
        <v/>
      </c>
      <c r="N147" s="11">
        <f>IFERROR(1 - PERCENTRANK(H:H,H147),0)</f>
        <v/>
      </c>
      <c r="O147" s="11">
        <f>IFERROR(PERCENTRANK(I:I,I147),0)</f>
        <v/>
      </c>
      <c r="P147" s="11">
        <f>IFERROR(1 - PERCENTRANK(J:J,J147),0)</f>
        <v/>
      </c>
      <c r="Q147" s="11">
        <f>IFERROR(PERCENTRANK(K:K,K147),0)</f>
        <v/>
      </c>
      <c r="R147" s="11">
        <f>L147*weight1+M147*weight2+N147*weight3+O147*weight4+P147*weight5+Q147*weight6</f>
        <v/>
      </c>
    </row>
    <row r="148" spans="1:18">
      <c r="A148" s="14">
        <f>RANK(R148,R:R)</f>
        <v/>
      </c>
      <c r="B148" t="s">
        <v>1981</v>
      </c>
      <c r="C148">
        <f>VLOOKUP(B148,'Input - companies list'!B:L,2,FALSE)</f>
        <v/>
      </c>
      <c r="D148">
        <f>VLOOKUP(B148,'Input - companies list'!B:L,11,FALSE)</f>
        <v/>
      </c>
      <c r="E148">
        <f>VLOOKUP(B148,'Input - companies list'!B:E,4,FALSE)</f>
        <v/>
      </c>
      <c r="F148" s="1">
        <f>SUMIFS('Input - target event report'!H:H,'Input - target event report'!B:B,B148,'Input - target event report'!D:D, "Private Investment")</f>
        <v/>
      </c>
      <c r="G148" s="30">
        <f>IF(I148&lt;2, "N/A", (MAXIFS('Input - target event report'!E:E,'Input - target event report'!B:B,B:B,'Input - target event report'!D:D,"Private Investment")-MINIFS('Input - target event report'!E:E,'Input - target event report'!B:B,B:B,'Input - target event report'!D:D,"Private Investment"))/(I148-1))</f>
        <v/>
      </c>
      <c r="H148" s="30">
        <f>IF(MAXIFS('Input - target event report'!E:E,'Input - target event report'!B:B,B:B,'Input - target event report'!D:D,"Private Investment") = 0, "N/A", TODAY() - MAXIFS('Input - target event report'!E:E,'Input - target event report'!B:B,B:B,'Input - target event report'!D:D,"Private Investment"))</f>
        <v/>
      </c>
      <c r="I148" s="30">
        <f>COUNTIFS('Input - target event report'!B:B,B148,'Input - target event report'!D:D, "Private Investment")</f>
        <v/>
      </c>
      <c r="J148">
        <f>INDEX('Input - companies list'!$1:$10000,MATCH(B148,'Input - companies list'!B:B,0),MATCH("Flow",'Input - companies list'!$1:$1,0 ))</f>
        <v/>
      </c>
      <c r="K148">
        <f>INDEX('Input - companies list'!$1:$10000,MATCH(B148,'Input - companies list'!B:B,0),MATCH("Inter-Cluster Connectivity",'Input - companies list'!$1:$1,0 ))</f>
        <v/>
      </c>
      <c r="L148" s="11">
        <f>IFERROR(PERCENTRANK(F:F,F148),0)</f>
        <v/>
      </c>
      <c r="M148" s="11">
        <f>IFERROR(1 - PERCENTRANK(G:G,G148),0)</f>
        <v/>
      </c>
      <c r="N148" s="11">
        <f>IFERROR(1 - PERCENTRANK(H:H,H148),0)</f>
        <v/>
      </c>
      <c r="O148" s="11">
        <f>IFERROR(PERCENTRANK(I:I,I148),0)</f>
        <v/>
      </c>
      <c r="P148" s="11">
        <f>IFERROR(1 - PERCENTRANK(J:J,J148),0)</f>
        <v/>
      </c>
      <c r="Q148" s="11">
        <f>IFERROR(PERCENTRANK(K:K,K148),0)</f>
        <v/>
      </c>
      <c r="R148" s="11">
        <f>L148*weight1+M148*weight2+N148*weight3+O148*weight4+P148*weight5+Q148*weight6</f>
        <v/>
      </c>
    </row>
    <row r="149" spans="1:18">
      <c r="A149" s="14">
        <f>RANK(R149,R:R)</f>
        <v/>
      </c>
      <c r="B149" t="s">
        <v>1992</v>
      </c>
      <c r="C149">
        <f>VLOOKUP(B149,'Input - companies list'!B:L,2,FALSE)</f>
        <v/>
      </c>
      <c r="D149">
        <f>VLOOKUP(B149,'Input - companies list'!B:L,11,FALSE)</f>
        <v/>
      </c>
      <c r="E149">
        <f>VLOOKUP(B149,'Input - companies list'!B:E,4,FALSE)</f>
        <v/>
      </c>
      <c r="F149" s="1">
        <f>SUMIFS('Input - target event report'!H:H,'Input - target event report'!B:B,B149,'Input - target event report'!D:D, "Private Investment")</f>
        <v/>
      </c>
      <c r="G149" s="30">
        <f>IF(I149&lt;2, "N/A", (MAXIFS('Input - target event report'!E:E,'Input - target event report'!B:B,B:B,'Input - target event report'!D:D,"Private Investment")-MINIFS('Input - target event report'!E:E,'Input - target event report'!B:B,B:B,'Input - target event report'!D:D,"Private Investment"))/(I149-1))</f>
        <v/>
      </c>
      <c r="H149" s="30">
        <f>IF(MAXIFS('Input - target event report'!E:E,'Input - target event report'!B:B,B:B,'Input - target event report'!D:D,"Private Investment") = 0, "N/A", TODAY() - MAXIFS('Input - target event report'!E:E,'Input - target event report'!B:B,B:B,'Input - target event report'!D:D,"Private Investment"))</f>
        <v/>
      </c>
      <c r="I149" s="30">
        <f>COUNTIFS('Input - target event report'!B:B,B149,'Input - target event report'!D:D, "Private Investment")</f>
        <v/>
      </c>
      <c r="J149">
        <f>INDEX('Input - companies list'!$1:$10000,MATCH(B149,'Input - companies list'!B:B,0),MATCH("Flow",'Input - companies list'!$1:$1,0 ))</f>
        <v/>
      </c>
      <c r="K149">
        <f>INDEX('Input - companies list'!$1:$10000,MATCH(B149,'Input - companies list'!B:B,0),MATCH("Inter-Cluster Connectivity",'Input - companies list'!$1:$1,0 ))</f>
        <v/>
      </c>
      <c r="L149" s="11">
        <f>IFERROR(PERCENTRANK(F:F,F149),0)</f>
        <v/>
      </c>
      <c r="M149" s="11">
        <f>IFERROR(1 - PERCENTRANK(G:G,G149),0)</f>
        <v/>
      </c>
      <c r="N149" s="11">
        <f>IFERROR(1 - PERCENTRANK(H:H,H149),0)</f>
        <v/>
      </c>
      <c r="O149" s="11">
        <f>IFERROR(PERCENTRANK(I:I,I149),0)</f>
        <v/>
      </c>
      <c r="P149" s="11">
        <f>IFERROR(1 - PERCENTRANK(J:J,J149),0)</f>
        <v/>
      </c>
      <c r="Q149" s="11">
        <f>IFERROR(PERCENTRANK(K:K,K149),0)</f>
        <v/>
      </c>
      <c r="R149" s="11">
        <f>L149*weight1+M149*weight2+N149*weight3+O149*weight4+P149*weight5+Q149*weight6</f>
        <v/>
      </c>
    </row>
    <row r="150" spans="1:18">
      <c r="A150" s="14">
        <f>RANK(R150,R:R)</f>
        <v/>
      </c>
      <c r="B150" t="s">
        <v>2003</v>
      </c>
      <c r="C150">
        <f>VLOOKUP(B150,'Input - companies list'!B:L,2,FALSE)</f>
        <v/>
      </c>
      <c r="D150">
        <f>VLOOKUP(B150,'Input - companies list'!B:L,11,FALSE)</f>
        <v/>
      </c>
      <c r="E150">
        <f>VLOOKUP(B150,'Input - companies list'!B:E,4,FALSE)</f>
        <v/>
      </c>
      <c r="F150" s="1">
        <f>SUMIFS('Input - target event report'!H:H,'Input - target event report'!B:B,B150,'Input - target event report'!D:D, "Private Investment")</f>
        <v/>
      </c>
      <c r="G150" s="30">
        <f>IF(I150&lt;2, "N/A", (MAXIFS('Input - target event report'!E:E,'Input - target event report'!B:B,B:B,'Input - target event report'!D:D,"Private Investment")-MINIFS('Input - target event report'!E:E,'Input - target event report'!B:B,B:B,'Input - target event report'!D:D,"Private Investment"))/(I150-1))</f>
        <v/>
      </c>
      <c r="H150" s="30">
        <f>IF(MAXIFS('Input - target event report'!E:E,'Input - target event report'!B:B,B:B,'Input - target event report'!D:D,"Private Investment") = 0, "N/A", TODAY() - MAXIFS('Input - target event report'!E:E,'Input - target event report'!B:B,B:B,'Input - target event report'!D:D,"Private Investment"))</f>
        <v/>
      </c>
      <c r="I150" s="30">
        <f>COUNTIFS('Input - target event report'!B:B,B150,'Input - target event report'!D:D, "Private Investment")</f>
        <v/>
      </c>
      <c r="J150">
        <f>INDEX('Input - companies list'!$1:$10000,MATCH(B150,'Input - companies list'!B:B,0),MATCH("Flow",'Input - companies list'!$1:$1,0 ))</f>
        <v/>
      </c>
      <c r="K150">
        <f>INDEX('Input - companies list'!$1:$10000,MATCH(B150,'Input - companies list'!B:B,0),MATCH("Inter-Cluster Connectivity",'Input - companies list'!$1:$1,0 ))</f>
        <v/>
      </c>
      <c r="L150" s="11">
        <f>IFERROR(PERCENTRANK(F:F,F150),0)</f>
        <v/>
      </c>
      <c r="M150" s="11">
        <f>IFERROR(1 - PERCENTRANK(G:G,G150),0)</f>
        <v/>
      </c>
      <c r="N150" s="11">
        <f>IFERROR(1 - PERCENTRANK(H:H,H150),0)</f>
        <v/>
      </c>
      <c r="O150" s="11">
        <f>IFERROR(PERCENTRANK(I:I,I150),0)</f>
        <v/>
      </c>
      <c r="P150" s="11">
        <f>IFERROR(1 - PERCENTRANK(J:J,J150),0)</f>
        <v/>
      </c>
      <c r="Q150" s="11">
        <f>IFERROR(PERCENTRANK(K:K,K150),0)</f>
        <v/>
      </c>
      <c r="R150" s="11">
        <f>L150*weight1+M150*weight2+N150*weight3+O150*weight4+P150*weight5+Q150*weight6</f>
        <v/>
      </c>
    </row>
    <row r="151" spans="1:18">
      <c r="A151" s="14">
        <f>RANK(R151,R:R)</f>
        <v/>
      </c>
      <c r="B151" t="s">
        <v>2017</v>
      </c>
      <c r="C151">
        <f>VLOOKUP(B151,'Input - companies list'!B:L,2,FALSE)</f>
        <v/>
      </c>
      <c r="D151">
        <f>VLOOKUP(B151,'Input - companies list'!B:L,11,FALSE)</f>
        <v/>
      </c>
      <c r="E151">
        <f>VLOOKUP(B151,'Input - companies list'!B:E,4,FALSE)</f>
        <v/>
      </c>
      <c r="F151" s="1">
        <f>SUMIFS('Input - target event report'!H:H,'Input - target event report'!B:B,B151,'Input - target event report'!D:D, "Private Investment")</f>
        <v/>
      </c>
      <c r="G151" s="30">
        <f>IF(I151&lt;2, "N/A", (MAXIFS('Input - target event report'!E:E,'Input - target event report'!B:B,B:B,'Input - target event report'!D:D,"Private Investment")-MINIFS('Input - target event report'!E:E,'Input - target event report'!B:B,B:B,'Input - target event report'!D:D,"Private Investment"))/(I151-1))</f>
        <v/>
      </c>
      <c r="H151" s="30">
        <f>IF(MAXIFS('Input - target event report'!E:E,'Input - target event report'!B:B,B:B,'Input - target event report'!D:D,"Private Investment") = 0, "N/A", TODAY() - MAXIFS('Input - target event report'!E:E,'Input - target event report'!B:B,B:B,'Input - target event report'!D:D,"Private Investment"))</f>
        <v/>
      </c>
      <c r="I151" s="30">
        <f>COUNTIFS('Input - target event report'!B:B,B151,'Input - target event report'!D:D, "Private Investment")</f>
        <v/>
      </c>
      <c r="J151">
        <f>INDEX('Input - companies list'!$1:$10000,MATCH(B151,'Input - companies list'!B:B,0),MATCH("Flow",'Input - companies list'!$1:$1,0 ))</f>
        <v/>
      </c>
      <c r="K151">
        <f>INDEX('Input - companies list'!$1:$10000,MATCH(B151,'Input - companies list'!B:B,0),MATCH("Inter-Cluster Connectivity",'Input - companies list'!$1:$1,0 ))</f>
        <v/>
      </c>
      <c r="L151" s="11">
        <f>IFERROR(PERCENTRANK(F:F,F151),0)</f>
        <v/>
      </c>
      <c r="M151" s="11">
        <f>IFERROR(1 - PERCENTRANK(G:G,G151),0)</f>
        <v/>
      </c>
      <c r="N151" s="11">
        <f>IFERROR(1 - PERCENTRANK(H:H,H151),0)</f>
        <v/>
      </c>
      <c r="O151" s="11">
        <f>IFERROR(PERCENTRANK(I:I,I151),0)</f>
        <v/>
      </c>
      <c r="P151" s="11">
        <f>IFERROR(1 - PERCENTRANK(J:J,J151),0)</f>
        <v/>
      </c>
      <c r="Q151" s="11">
        <f>IFERROR(PERCENTRANK(K:K,K151),0)</f>
        <v/>
      </c>
      <c r="R151" s="11">
        <f>L151*weight1+M151*weight2+N151*weight3+O151*weight4+P151*weight5+Q151*weight6</f>
        <v/>
      </c>
    </row>
    <row r="152" spans="1:18">
      <c r="A152" s="14">
        <f>RANK(R152,R:R)</f>
        <v/>
      </c>
      <c r="B152" t="s">
        <v>2028</v>
      </c>
      <c r="C152">
        <f>VLOOKUP(B152,'Input - companies list'!B:L,2,FALSE)</f>
        <v/>
      </c>
      <c r="D152">
        <f>VLOOKUP(B152,'Input - companies list'!B:L,11,FALSE)</f>
        <v/>
      </c>
      <c r="E152">
        <f>VLOOKUP(B152,'Input - companies list'!B:E,4,FALSE)</f>
        <v/>
      </c>
      <c r="F152" s="1">
        <f>SUMIFS('Input - target event report'!H:H,'Input - target event report'!B:B,B152,'Input - target event report'!D:D, "Private Investment")</f>
        <v/>
      </c>
      <c r="G152" s="30">
        <f>IF(I152&lt;2, "N/A", (MAXIFS('Input - target event report'!E:E,'Input - target event report'!B:B,B:B,'Input - target event report'!D:D,"Private Investment")-MINIFS('Input - target event report'!E:E,'Input - target event report'!B:B,B:B,'Input - target event report'!D:D,"Private Investment"))/(I152-1))</f>
        <v/>
      </c>
      <c r="H152" s="30">
        <f>IF(MAXIFS('Input - target event report'!E:E,'Input - target event report'!B:B,B:B,'Input - target event report'!D:D,"Private Investment") = 0, "N/A", TODAY() - MAXIFS('Input - target event report'!E:E,'Input - target event report'!B:B,B:B,'Input - target event report'!D:D,"Private Investment"))</f>
        <v/>
      </c>
      <c r="I152" s="30">
        <f>COUNTIFS('Input - target event report'!B:B,B152,'Input - target event report'!D:D, "Private Investment")</f>
        <v/>
      </c>
      <c r="J152">
        <f>INDEX('Input - companies list'!$1:$10000,MATCH(B152,'Input - companies list'!B:B,0),MATCH("Flow",'Input - companies list'!$1:$1,0 ))</f>
        <v/>
      </c>
      <c r="K152">
        <f>INDEX('Input - companies list'!$1:$10000,MATCH(B152,'Input - companies list'!B:B,0),MATCH("Inter-Cluster Connectivity",'Input - companies list'!$1:$1,0 ))</f>
        <v/>
      </c>
      <c r="L152" s="11">
        <f>IFERROR(PERCENTRANK(F:F,F152),0)</f>
        <v/>
      </c>
      <c r="M152" s="11">
        <f>IFERROR(1 - PERCENTRANK(G:G,G152),0)</f>
        <v/>
      </c>
      <c r="N152" s="11">
        <f>IFERROR(1 - PERCENTRANK(H:H,H152),0)</f>
        <v/>
      </c>
      <c r="O152" s="11">
        <f>IFERROR(PERCENTRANK(I:I,I152),0)</f>
        <v/>
      </c>
      <c r="P152" s="11">
        <f>IFERROR(1 - PERCENTRANK(J:J,J152),0)</f>
        <v/>
      </c>
      <c r="Q152" s="11">
        <f>IFERROR(PERCENTRANK(K:K,K152),0)</f>
        <v/>
      </c>
      <c r="R152" s="11">
        <f>L152*weight1+M152*weight2+N152*weight3+O152*weight4+P152*weight5+Q152*weight6</f>
        <v/>
      </c>
    </row>
    <row r="153" spans="1:18">
      <c r="A153" s="14">
        <f>RANK(R153,R:R)</f>
        <v/>
      </c>
      <c r="B153" t="s">
        <v>2042</v>
      </c>
      <c r="C153">
        <f>VLOOKUP(B153,'Input - companies list'!B:L,2,FALSE)</f>
        <v/>
      </c>
      <c r="D153">
        <f>VLOOKUP(B153,'Input - companies list'!B:L,11,FALSE)</f>
        <v/>
      </c>
      <c r="E153">
        <f>VLOOKUP(B153,'Input - companies list'!B:E,4,FALSE)</f>
        <v/>
      </c>
      <c r="F153" s="1">
        <f>SUMIFS('Input - target event report'!H:H,'Input - target event report'!B:B,B153,'Input - target event report'!D:D, "Private Investment")</f>
        <v/>
      </c>
      <c r="G153" s="30">
        <f>IF(I153&lt;2, "N/A", (MAXIFS('Input - target event report'!E:E,'Input - target event report'!B:B,B:B,'Input - target event report'!D:D,"Private Investment")-MINIFS('Input - target event report'!E:E,'Input - target event report'!B:B,B:B,'Input - target event report'!D:D,"Private Investment"))/(I153-1))</f>
        <v/>
      </c>
      <c r="H153" s="30">
        <f>IF(MAXIFS('Input - target event report'!E:E,'Input - target event report'!B:B,B:B,'Input - target event report'!D:D,"Private Investment") = 0, "N/A", TODAY() - MAXIFS('Input - target event report'!E:E,'Input - target event report'!B:B,B:B,'Input - target event report'!D:D,"Private Investment"))</f>
        <v/>
      </c>
      <c r="I153" s="30">
        <f>COUNTIFS('Input - target event report'!B:B,B153,'Input - target event report'!D:D, "Private Investment")</f>
        <v/>
      </c>
      <c r="J153">
        <f>INDEX('Input - companies list'!$1:$10000,MATCH(B153,'Input - companies list'!B:B,0),MATCH("Flow",'Input - companies list'!$1:$1,0 ))</f>
        <v/>
      </c>
      <c r="K153">
        <f>INDEX('Input - companies list'!$1:$10000,MATCH(B153,'Input - companies list'!B:B,0),MATCH("Inter-Cluster Connectivity",'Input - companies list'!$1:$1,0 ))</f>
        <v/>
      </c>
      <c r="L153" s="11">
        <f>IFERROR(PERCENTRANK(F:F,F153),0)</f>
        <v/>
      </c>
      <c r="M153" s="11">
        <f>IFERROR(1 - PERCENTRANK(G:G,G153),0)</f>
        <v/>
      </c>
      <c r="N153" s="11">
        <f>IFERROR(1 - PERCENTRANK(H:H,H153),0)</f>
        <v/>
      </c>
      <c r="O153" s="11">
        <f>IFERROR(PERCENTRANK(I:I,I153),0)</f>
        <v/>
      </c>
      <c r="P153" s="11">
        <f>IFERROR(1 - PERCENTRANK(J:J,J153),0)</f>
        <v/>
      </c>
      <c r="Q153" s="11">
        <f>IFERROR(PERCENTRANK(K:K,K153),0)</f>
        <v/>
      </c>
      <c r="R153" s="11">
        <f>L153*weight1+M153*weight2+N153*weight3+O153*weight4+P153*weight5+Q153*weight6</f>
        <v/>
      </c>
    </row>
    <row r="154" spans="1:18">
      <c r="A154" s="14">
        <f>RANK(R154,R:R)</f>
        <v/>
      </c>
      <c r="B154" t="s">
        <v>2055</v>
      </c>
      <c r="C154">
        <f>VLOOKUP(B154,'Input - companies list'!B:L,2,FALSE)</f>
        <v/>
      </c>
      <c r="D154">
        <f>VLOOKUP(B154,'Input - companies list'!B:L,11,FALSE)</f>
        <v/>
      </c>
      <c r="E154">
        <f>VLOOKUP(B154,'Input - companies list'!B:E,4,FALSE)</f>
        <v/>
      </c>
      <c r="F154" s="1">
        <f>SUMIFS('Input - target event report'!H:H,'Input - target event report'!B:B,B154,'Input - target event report'!D:D, "Private Investment")</f>
        <v/>
      </c>
      <c r="G154" s="30">
        <f>IF(I154&lt;2, "N/A", (MAXIFS('Input - target event report'!E:E,'Input - target event report'!B:B,B:B,'Input - target event report'!D:D,"Private Investment")-MINIFS('Input - target event report'!E:E,'Input - target event report'!B:B,B:B,'Input - target event report'!D:D,"Private Investment"))/(I154-1))</f>
        <v/>
      </c>
      <c r="H154" s="30">
        <f>IF(MAXIFS('Input - target event report'!E:E,'Input - target event report'!B:B,B:B,'Input - target event report'!D:D,"Private Investment") = 0, "N/A", TODAY() - MAXIFS('Input - target event report'!E:E,'Input - target event report'!B:B,B:B,'Input - target event report'!D:D,"Private Investment"))</f>
        <v/>
      </c>
      <c r="I154" s="30">
        <f>COUNTIFS('Input - target event report'!B:B,B154,'Input - target event report'!D:D, "Private Investment")</f>
        <v/>
      </c>
      <c r="J154">
        <f>INDEX('Input - companies list'!$1:$10000,MATCH(B154,'Input - companies list'!B:B,0),MATCH("Flow",'Input - companies list'!$1:$1,0 ))</f>
        <v/>
      </c>
      <c r="K154">
        <f>INDEX('Input - companies list'!$1:$10000,MATCH(B154,'Input - companies list'!B:B,0),MATCH("Inter-Cluster Connectivity",'Input - companies list'!$1:$1,0 ))</f>
        <v/>
      </c>
      <c r="L154" s="11">
        <f>IFERROR(PERCENTRANK(F:F,F154),0)</f>
        <v/>
      </c>
      <c r="M154" s="11">
        <f>IFERROR(1 - PERCENTRANK(G:G,G154),0)</f>
        <v/>
      </c>
      <c r="N154" s="11">
        <f>IFERROR(1 - PERCENTRANK(H:H,H154),0)</f>
        <v/>
      </c>
      <c r="O154" s="11">
        <f>IFERROR(PERCENTRANK(I:I,I154),0)</f>
        <v/>
      </c>
      <c r="P154" s="11">
        <f>IFERROR(1 - PERCENTRANK(J:J,J154),0)</f>
        <v/>
      </c>
      <c r="Q154" s="11">
        <f>IFERROR(PERCENTRANK(K:K,K154),0)</f>
        <v/>
      </c>
      <c r="R154" s="11">
        <f>L154*weight1+M154*weight2+N154*weight3+O154*weight4+P154*weight5+Q154*weight6</f>
        <v/>
      </c>
    </row>
    <row r="155" spans="1:18">
      <c r="A155" s="14">
        <f>RANK(R155,R:R)</f>
        <v/>
      </c>
      <c r="B155" t="s">
        <v>2067</v>
      </c>
      <c r="C155">
        <f>VLOOKUP(B155,'Input - companies list'!B:L,2,FALSE)</f>
        <v/>
      </c>
      <c r="D155">
        <f>VLOOKUP(B155,'Input - companies list'!B:L,11,FALSE)</f>
        <v/>
      </c>
      <c r="E155">
        <f>VLOOKUP(B155,'Input - companies list'!B:E,4,FALSE)</f>
        <v/>
      </c>
      <c r="F155" s="1">
        <f>SUMIFS('Input - target event report'!H:H,'Input - target event report'!B:B,B155,'Input - target event report'!D:D, "Private Investment")</f>
        <v/>
      </c>
      <c r="G155" s="30">
        <f>IF(I155&lt;2, "N/A", (MAXIFS('Input - target event report'!E:E,'Input - target event report'!B:B,B:B,'Input - target event report'!D:D,"Private Investment")-MINIFS('Input - target event report'!E:E,'Input - target event report'!B:B,B:B,'Input - target event report'!D:D,"Private Investment"))/(I155-1))</f>
        <v/>
      </c>
      <c r="H155" s="30">
        <f>IF(MAXIFS('Input - target event report'!E:E,'Input - target event report'!B:B,B:B,'Input - target event report'!D:D,"Private Investment") = 0, "N/A", TODAY() - MAXIFS('Input - target event report'!E:E,'Input - target event report'!B:B,B:B,'Input - target event report'!D:D,"Private Investment"))</f>
        <v/>
      </c>
      <c r="I155" s="30">
        <f>COUNTIFS('Input - target event report'!B:B,B155,'Input - target event report'!D:D, "Private Investment")</f>
        <v/>
      </c>
      <c r="J155">
        <f>INDEX('Input - companies list'!$1:$10000,MATCH(B155,'Input - companies list'!B:B,0),MATCH("Flow",'Input - companies list'!$1:$1,0 ))</f>
        <v/>
      </c>
      <c r="K155">
        <f>INDEX('Input - companies list'!$1:$10000,MATCH(B155,'Input - companies list'!B:B,0),MATCH("Inter-Cluster Connectivity",'Input - companies list'!$1:$1,0 ))</f>
        <v/>
      </c>
      <c r="L155" s="11">
        <f>IFERROR(PERCENTRANK(F:F,F155),0)</f>
        <v/>
      </c>
      <c r="M155" s="11">
        <f>IFERROR(1 - PERCENTRANK(G:G,G155),0)</f>
        <v/>
      </c>
      <c r="N155" s="11">
        <f>IFERROR(1 - PERCENTRANK(H:H,H155),0)</f>
        <v/>
      </c>
      <c r="O155" s="11">
        <f>IFERROR(PERCENTRANK(I:I,I155),0)</f>
        <v/>
      </c>
      <c r="P155" s="11">
        <f>IFERROR(1 - PERCENTRANK(J:J,J155),0)</f>
        <v/>
      </c>
      <c r="Q155" s="11">
        <f>IFERROR(PERCENTRANK(K:K,K155),0)</f>
        <v/>
      </c>
      <c r="R155" s="11">
        <f>L155*weight1+M155*weight2+N155*weight3+O155*weight4+P155*weight5+Q155*weight6</f>
        <v/>
      </c>
    </row>
    <row r="156" spans="1:18">
      <c r="A156" s="14">
        <f>RANK(R156,R:R)</f>
        <v/>
      </c>
      <c r="B156" t="s">
        <v>2079</v>
      </c>
      <c r="C156">
        <f>VLOOKUP(B156,'Input - companies list'!B:L,2,FALSE)</f>
        <v/>
      </c>
      <c r="D156">
        <f>VLOOKUP(B156,'Input - companies list'!B:L,11,FALSE)</f>
        <v/>
      </c>
      <c r="E156">
        <f>VLOOKUP(B156,'Input - companies list'!B:E,4,FALSE)</f>
        <v/>
      </c>
      <c r="F156" s="1">
        <f>SUMIFS('Input - target event report'!H:H,'Input - target event report'!B:B,B156,'Input - target event report'!D:D, "Private Investment")</f>
        <v/>
      </c>
      <c r="G156" s="30">
        <f>IF(I156&lt;2, "N/A", (MAXIFS('Input - target event report'!E:E,'Input - target event report'!B:B,B:B,'Input - target event report'!D:D,"Private Investment")-MINIFS('Input - target event report'!E:E,'Input - target event report'!B:B,B:B,'Input - target event report'!D:D,"Private Investment"))/(I156-1))</f>
        <v/>
      </c>
      <c r="H156" s="30">
        <f>IF(MAXIFS('Input - target event report'!E:E,'Input - target event report'!B:B,B:B,'Input - target event report'!D:D,"Private Investment") = 0, "N/A", TODAY() - MAXIFS('Input - target event report'!E:E,'Input - target event report'!B:B,B:B,'Input - target event report'!D:D,"Private Investment"))</f>
        <v/>
      </c>
      <c r="I156" s="30">
        <f>COUNTIFS('Input - target event report'!B:B,B156,'Input - target event report'!D:D, "Private Investment")</f>
        <v/>
      </c>
      <c r="J156">
        <f>INDEX('Input - companies list'!$1:$10000,MATCH(B156,'Input - companies list'!B:B,0),MATCH("Flow",'Input - companies list'!$1:$1,0 ))</f>
        <v/>
      </c>
      <c r="K156">
        <f>INDEX('Input - companies list'!$1:$10000,MATCH(B156,'Input - companies list'!B:B,0),MATCH("Inter-Cluster Connectivity",'Input - companies list'!$1:$1,0 ))</f>
        <v/>
      </c>
      <c r="L156" s="11">
        <f>IFERROR(PERCENTRANK(F:F,F156),0)</f>
        <v/>
      </c>
      <c r="M156" s="11">
        <f>IFERROR(1 - PERCENTRANK(G:G,G156),0)</f>
        <v/>
      </c>
      <c r="N156" s="11">
        <f>IFERROR(1 - PERCENTRANK(H:H,H156),0)</f>
        <v/>
      </c>
      <c r="O156" s="11">
        <f>IFERROR(PERCENTRANK(I:I,I156),0)</f>
        <v/>
      </c>
      <c r="P156" s="11">
        <f>IFERROR(1 - PERCENTRANK(J:J,J156),0)</f>
        <v/>
      </c>
      <c r="Q156" s="11">
        <f>IFERROR(PERCENTRANK(K:K,K156),0)</f>
        <v/>
      </c>
      <c r="R156" s="11">
        <f>L156*weight1+M156*weight2+N156*weight3+O156*weight4+P156*weight5+Q156*weight6</f>
        <v/>
      </c>
    </row>
    <row r="157" spans="1:18">
      <c r="A157" s="14">
        <f>RANK(R157,R:R)</f>
        <v/>
      </c>
      <c r="B157" t="s">
        <v>2092</v>
      </c>
      <c r="C157">
        <f>VLOOKUP(B157,'Input - companies list'!B:L,2,FALSE)</f>
        <v/>
      </c>
      <c r="D157">
        <f>VLOOKUP(B157,'Input - companies list'!B:L,11,FALSE)</f>
        <v/>
      </c>
      <c r="E157">
        <f>VLOOKUP(B157,'Input - companies list'!B:E,4,FALSE)</f>
        <v/>
      </c>
      <c r="F157" s="1">
        <f>SUMIFS('Input - target event report'!H:H,'Input - target event report'!B:B,B157,'Input - target event report'!D:D, "Private Investment")</f>
        <v/>
      </c>
      <c r="G157" s="30">
        <f>IF(I157&lt;2, "N/A", (MAXIFS('Input - target event report'!E:E,'Input - target event report'!B:B,B:B,'Input - target event report'!D:D,"Private Investment")-MINIFS('Input - target event report'!E:E,'Input - target event report'!B:B,B:B,'Input - target event report'!D:D,"Private Investment"))/(I157-1))</f>
        <v/>
      </c>
      <c r="H157" s="30">
        <f>IF(MAXIFS('Input - target event report'!E:E,'Input - target event report'!B:B,B:B,'Input - target event report'!D:D,"Private Investment") = 0, "N/A", TODAY() - MAXIFS('Input - target event report'!E:E,'Input - target event report'!B:B,B:B,'Input - target event report'!D:D,"Private Investment"))</f>
        <v/>
      </c>
      <c r="I157" s="30">
        <f>COUNTIFS('Input - target event report'!B:B,B157,'Input - target event report'!D:D, "Private Investment")</f>
        <v/>
      </c>
      <c r="J157">
        <f>INDEX('Input - companies list'!$1:$10000,MATCH(B157,'Input - companies list'!B:B,0),MATCH("Flow",'Input - companies list'!$1:$1,0 ))</f>
        <v/>
      </c>
      <c r="K157">
        <f>INDEX('Input - companies list'!$1:$10000,MATCH(B157,'Input - companies list'!B:B,0),MATCH("Inter-Cluster Connectivity",'Input - companies list'!$1:$1,0 ))</f>
        <v/>
      </c>
      <c r="L157" s="11">
        <f>IFERROR(PERCENTRANK(F:F,F157),0)</f>
        <v/>
      </c>
      <c r="M157" s="11">
        <f>IFERROR(1 - PERCENTRANK(G:G,G157),0)</f>
        <v/>
      </c>
      <c r="N157" s="11">
        <f>IFERROR(1 - PERCENTRANK(H:H,H157),0)</f>
        <v/>
      </c>
      <c r="O157" s="11">
        <f>IFERROR(PERCENTRANK(I:I,I157),0)</f>
        <v/>
      </c>
      <c r="P157" s="11">
        <f>IFERROR(1 - PERCENTRANK(J:J,J157),0)</f>
        <v/>
      </c>
      <c r="Q157" s="11">
        <f>IFERROR(PERCENTRANK(K:K,K157),0)</f>
        <v/>
      </c>
      <c r="R157" s="11">
        <f>L157*weight1+M157*weight2+N157*weight3+O157*weight4+P157*weight5+Q157*weight6</f>
        <v/>
      </c>
    </row>
    <row r="158" spans="1:18">
      <c r="A158" s="14">
        <f>RANK(R158,R:R)</f>
        <v/>
      </c>
      <c r="B158" t="s">
        <v>2104</v>
      </c>
      <c r="C158">
        <f>VLOOKUP(B158,'Input - companies list'!B:L,2,FALSE)</f>
        <v/>
      </c>
      <c r="D158">
        <f>VLOOKUP(B158,'Input - companies list'!B:L,11,FALSE)</f>
        <v/>
      </c>
      <c r="E158">
        <f>VLOOKUP(B158,'Input - companies list'!B:E,4,FALSE)</f>
        <v/>
      </c>
      <c r="F158" s="1">
        <f>SUMIFS('Input - target event report'!H:H,'Input - target event report'!B:B,B158,'Input - target event report'!D:D, "Private Investment")</f>
        <v/>
      </c>
      <c r="G158" s="30">
        <f>IF(I158&lt;2, "N/A", (MAXIFS('Input - target event report'!E:E,'Input - target event report'!B:B,B:B,'Input - target event report'!D:D,"Private Investment")-MINIFS('Input - target event report'!E:E,'Input - target event report'!B:B,B:B,'Input - target event report'!D:D,"Private Investment"))/(I158-1))</f>
        <v/>
      </c>
      <c r="H158" s="30">
        <f>IF(MAXIFS('Input - target event report'!E:E,'Input - target event report'!B:B,B:B,'Input - target event report'!D:D,"Private Investment") = 0, "N/A", TODAY() - MAXIFS('Input - target event report'!E:E,'Input - target event report'!B:B,B:B,'Input - target event report'!D:D,"Private Investment"))</f>
        <v/>
      </c>
      <c r="I158" s="30">
        <f>COUNTIFS('Input - target event report'!B:B,B158,'Input - target event report'!D:D, "Private Investment")</f>
        <v/>
      </c>
      <c r="J158">
        <f>INDEX('Input - companies list'!$1:$10000,MATCH(B158,'Input - companies list'!B:B,0),MATCH("Flow",'Input - companies list'!$1:$1,0 ))</f>
        <v/>
      </c>
      <c r="K158">
        <f>INDEX('Input - companies list'!$1:$10000,MATCH(B158,'Input - companies list'!B:B,0),MATCH("Inter-Cluster Connectivity",'Input - companies list'!$1:$1,0 ))</f>
        <v/>
      </c>
      <c r="L158" s="11">
        <f>IFERROR(PERCENTRANK(F:F,F158),0)</f>
        <v/>
      </c>
      <c r="M158" s="11">
        <f>IFERROR(1 - PERCENTRANK(G:G,G158),0)</f>
        <v/>
      </c>
      <c r="N158" s="11">
        <f>IFERROR(1 - PERCENTRANK(H:H,H158),0)</f>
        <v/>
      </c>
      <c r="O158" s="11">
        <f>IFERROR(PERCENTRANK(I:I,I158),0)</f>
        <v/>
      </c>
      <c r="P158" s="11">
        <f>IFERROR(1 - PERCENTRANK(J:J,J158),0)</f>
        <v/>
      </c>
      <c r="Q158" s="11">
        <f>IFERROR(PERCENTRANK(K:K,K158),0)</f>
        <v/>
      </c>
      <c r="R158" s="11">
        <f>L158*weight1+M158*weight2+N158*weight3+O158*weight4+P158*weight5+Q158*weight6</f>
        <v/>
      </c>
    </row>
    <row r="159" spans="1:18">
      <c r="A159" s="14">
        <f>RANK(R159,R:R)</f>
        <v/>
      </c>
      <c r="B159" t="s">
        <v>2117</v>
      </c>
      <c r="C159">
        <f>VLOOKUP(B159,'Input - companies list'!B:L,2,FALSE)</f>
        <v/>
      </c>
      <c r="D159">
        <f>VLOOKUP(B159,'Input - companies list'!B:L,11,FALSE)</f>
        <v/>
      </c>
      <c r="E159">
        <f>VLOOKUP(B159,'Input - companies list'!B:E,4,FALSE)</f>
        <v/>
      </c>
      <c r="F159" s="1">
        <f>SUMIFS('Input - target event report'!H:H,'Input - target event report'!B:B,B159,'Input - target event report'!D:D, "Private Investment")</f>
        <v/>
      </c>
      <c r="G159" s="30">
        <f>IF(I159&lt;2, "N/A", (MAXIFS('Input - target event report'!E:E,'Input - target event report'!B:B,B:B,'Input - target event report'!D:D,"Private Investment")-MINIFS('Input - target event report'!E:E,'Input - target event report'!B:B,B:B,'Input - target event report'!D:D,"Private Investment"))/(I159-1))</f>
        <v/>
      </c>
      <c r="H159" s="30">
        <f>IF(MAXIFS('Input - target event report'!E:E,'Input - target event report'!B:B,B:B,'Input - target event report'!D:D,"Private Investment") = 0, "N/A", TODAY() - MAXIFS('Input - target event report'!E:E,'Input - target event report'!B:B,B:B,'Input - target event report'!D:D,"Private Investment"))</f>
        <v/>
      </c>
      <c r="I159" s="30">
        <f>COUNTIFS('Input - target event report'!B:B,B159,'Input - target event report'!D:D, "Private Investment")</f>
        <v/>
      </c>
      <c r="J159">
        <f>INDEX('Input - companies list'!$1:$10000,MATCH(B159,'Input - companies list'!B:B,0),MATCH("Flow",'Input - companies list'!$1:$1,0 ))</f>
        <v/>
      </c>
      <c r="K159">
        <f>INDEX('Input - companies list'!$1:$10000,MATCH(B159,'Input - companies list'!B:B,0),MATCH("Inter-Cluster Connectivity",'Input - companies list'!$1:$1,0 ))</f>
        <v/>
      </c>
      <c r="L159" s="11">
        <f>IFERROR(PERCENTRANK(F:F,F159),0)</f>
        <v/>
      </c>
      <c r="M159" s="11">
        <f>IFERROR(1 - PERCENTRANK(G:G,G159),0)</f>
        <v/>
      </c>
      <c r="N159" s="11">
        <f>IFERROR(1 - PERCENTRANK(H:H,H159),0)</f>
        <v/>
      </c>
      <c r="O159" s="11">
        <f>IFERROR(PERCENTRANK(I:I,I159),0)</f>
        <v/>
      </c>
      <c r="P159" s="11">
        <f>IFERROR(1 - PERCENTRANK(J:J,J159),0)</f>
        <v/>
      </c>
      <c r="Q159" s="11">
        <f>IFERROR(PERCENTRANK(K:K,K159),0)</f>
        <v/>
      </c>
      <c r="R159" s="11">
        <f>L159*weight1+M159*weight2+N159*weight3+O159*weight4+P159*weight5+Q159*weight6</f>
        <v/>
      </c>
    </row>
    <row r="160" spans="1:18">
      <c r="A160" s="14">
        <f>RANK(R160,R:R)</f>
        <v/>
      </c>
      <c r="B160" t="s">
        <v>2133</v>
      </c>
      <c r="C160">
        <f>VLOOKUP(B160,'Input - companies list'!B:L,2,FALSE)</f>
        <v/>
      </c>
      <c r="D160">
        <f>VLOOKUP(B160,'Input - companies list'!B:L,11,FALSE)</f>
        <v/>
      </c>
      <c r="E160">
        <f>VLOOKUP(B160,'Input - companies list'!B:E,4,FALSE)</f>
        <v/>
      </c>
      <c r="F160" s="1">
        <f>SUMIFS('Input - target event report'!H:H,'Input - target event report'!B:B,B160,'Input - target event report'!D:D, "Private Investment")</f>
        <v/>
      </c>
      <c r="G160" s="30">
        <f>IF(I160&lt;2, "N/A", (MAXIFS('Input - target event report'!E:E,'Input - target event report'!B:B,B:B,'Input - target event report'!D:D,"Private Investment")-MINIFS('Input - target event report'!E:E,'Input - target event report'!B:B,B:B,'Input - target event report'!D:D,"Private Investment"))/(I160-1))</f>
        <v/>
      </c>
      <c r="H160" s="30">
        <f>IF(MAXIFS('Input - target event report'!E:E,'Input - target event report'!B:B,B:B,'Input - target event report'!D:D,"Private Investment") = 0, "N/A", TODAY() - MAXIFS('Input - target event report'!E:E,'Input - target event report'!B:B,B:B,'Input - target event report'!D:D,"Private Investment"))</f>
        <v/>
      </c>
      <c r="I160" s="30">
        <f>COUNTIFS('Input - target event report'!B:B,B160,'Input - target event report'!D:D, "Private Investment")</f>
        <v/>
      </c>
      <c r="J160">
        <f>INDEX('Input - companies list'!$1:$10000,MATCH(B160,'Input - companies list'!B:B,0),MATCH("Flow",'Input - companies list'!$1:$1,0 ))</f>
        <v/>
      </c>
      <c r="K160">
        <f>INDEX('Input - companies list'!$1:$10000,MATCH(B160,'Input - companies list'!B:B,0),MATCH("Inter-Cluster Connectivity",'Input - companies list'!$1:$1,0 ))</f>
        <v/>
      </c>
      <c r="L160" s="11">
        <f>IFERROR(PERCENTRANK(F:F,F160),0)</f>
        <v/>
      </c>
      <c r="M160" s="11">
        <f>IFERROR(1 - PERCENTRANK(G:G,G160),0)</f>
        <v/>
      </c>
      <c r="N160" s="11">
        <f>IFERROR(1 - PERCENTRANK(H:H,H160),0)</f>
        <v/>
      </c>
      <c r="O160" s="11">
        <f>IFERROR(PERCENTRANK(I:I,I160),0)</f>
        <v/>
      </c>
      <c r="P160" s="11">
        <f>IFERROR(1 - PERCENTRANK(J:J,J160),0)</f>
        <v/>
      </c>
      <c r="Q160" s="11">
        <f>IFERROR(PERCENTRANK(K:K,K160),0)</f>
        <v/>
      </c>
      <c r="R160" s="11">
        <f>L160*weight1+M160*weight2+N160*weight3+O160*weight4+P160*weight5+Q160*weight6</f>
        <v/>
      </c>
    </row>
    <row r="161" spans="1:18">
      <c r="A161" s="14">
        <f>RANK(R161,R:R)</f>
        <v/>
      </c>
      <c r="B161" t="s">
        <v>2144</v>
      </c>
      <c r="C161">
        <f>VLOOKUP(B161,'Input - companies list'!B:L,2,FALSE)</f>
        <v/>
      </c>
      <c r="D161">
        <f>VLOOKUP(B161,'Input - companies list'!B:L,11,FALSE)</f>
        <v/>
      </c>
      <c r="E161">
        <f>VLOOKUP(B161,'Input - companies list'!B:E,4,FALSE)</f>
        <v/>
      </c>
      <c r="F161" s="1">
        <f>SUMIFS('Input - target event report'!H:H,'Input - target event report'!B:B,B161,'Input - target event report'!D:D, "Private Investment")</f>
        <v/>
      </c>
      <c r="G161" s="30">
        <f>IF(I161&lt;2, "N/A", (MAXIFS('Input - target event report'!E:E,'Input - target event report'!B:B,B:B,'Input - target event report'!D:D,"Private Investment")-MINIFS('Input - target event report'!E:E,'Input - target event report'!B:B,B:B,'Input - target event report'!D:D,"Private Investment"))/(I161-1))</f>
        <v/>
      </c>
      <c r="H161" s="30">
        <f>IF(MAXIFS('Input - target event report'!E:E,'Input - target event report'!B:B,B:B,'Input - target event report'!D:D,"Private Investment") = 0, "N/A", TODAY() - MAXIFS('Input - target event report'!E:E,'Input - target event report'!B:B,B:B,'Input - target event report'!D:D,"Private Investment"))</f>
        <v/>
      </c>
      <c r="I161" s="30">
        <f>COUNTIFS('Input - target event report'!B:B,B161,'Input - target event report'!D:D, "Private Investment")</f>
        <v/>
      </c>
      <c r="J161">
        <f>INDEX('Input - companies list'!$1:$10000,MATCH(B161,'Input - companies list'!B:B,0),MATCH("Flow",'Input - companies list'!$1:$1,0 ))</f>
        <v/>
      </c>
      <c r="K161">
        <f>INDEX('Input - companies list'!$1:$10000,MATCH(B161,'Input - companies list'!B:B,0),MATCH("Inter-Cluster Connectivity",'Input - companies list'!$1:$1,0 ))</f>
        <v/>
      </c>
      <c r="L161" s="11">
        <f>IFERROR(PERCENTRANK(F:F,F161),0)</f>
        <v/>
      </c>
      <c r="M161" s="11">
        <f>IFERROR(1 - PERCENTRANK(G:G,G161),0)</f>
        <v/>
      </c>
      <c r="N161" s="11">
        <f>IFERROR(1 - PERCENTRANK(H:H,H161),0)</f>
        <v/>
      </c>
      <c r="O161" s="11">
        <f>IFERROR(PERCENTRANK(I:I,I161),0)</f>
        <v/>
      </c>
      <c r="P161" s="11">
        <f>IFERROR(1 - PERCENTRANK(J:J,J161),0)</f>
        <v/>
      </c>
      <c r="Q161" s="11">
        <f>IFERROR(PERCENTRANK(K:K,K161),0)</f>
        <v/>
      </c>
      <c r="R161" s="11">
        <f>L161*weight1+M161*weight2+N161*weight3+O161*weight4+P161*weight5+Q161*weight6</f>
        <v/>
      </c>
    </row>
    <row r="162" spans="1:18">
      <c r="A162" s="14">
        <f>RANK(R162,R:R)</f>
        <v/>
      </c>
      <c r="B162" t="s">
        <v>2163</v>
      </c>
      <c r="C162">
        <f>VLOOKUP(B162,'Input - companies list'!B:L,2,FALSE)</f>
        <v/>
      </c>
      <c r="D162">
        <f>VLOOKUP(B162,'Input - companies list'!B:L,11,FALSE)</f>
        <v/>
      </c>
      <c r="E162">
        <f>VLOOKUP(B162,'Input - companies list'!B:E,4,FALSE)</f>
        <v/>
      </c>
      <c r="F162" s="1">
        <f>SUMIFS('Input - target event report'!H:H,'Input - target event report'!B:B,B162,'Input - target event report'!D:D, "Private Investment")</f>
        <v/>
      </c>
      <c r="G162" s="30">
        <f>IF(I162&lt;2, "N/A", (MAXIFS('Input - target event report'!E:E,'Input - target event report'!B:B,B:B,'Input - target event report'!D:D,"Private Investment")-MINIFS('Input - target event report'!E:E,'Input - target event report'!B:B,B:B,'Input - target event report'!D:D,"Private Investment"))/(I162-1))</f>
        <v/>
      </c>
      <c r="H162" s="30">
        <f>IF(MAXIFS('Input - target event report'!E:E,'Input - target event report'!B:B,B:B,'Input - target event report'!D:D,"Private Investment") = 0, "N/A", TODAY() - MAXIFS('Input - target event report'!E:E,'Input - target event report'!B:B,B:B,'Input - target event report'!D:D,"Private Investment"))</f>
        <v/>
      </c>
      <c r="I162" s="30">
        <f>COUNTIFS('Input - target event report'!B:B,B162,'Input - target event report'!D:D, "Private Investment")</f>
        <v/>
      </c>
      <c r="J162">
        <f>INDEX('Input - companies list'!$1:$10000,MATCH(B162,'Input - companies list'!B:B,0),MATCH("Flow",'Input - companies list'!$1:$1,0 ))</f>
        <v/>
      </c>
      <c r="K162">
        <f>INDEX('Input - companies list'!$1:$10000,MATCH(B162,'Input - companies list'!B:B,0),MATCH("Inter-Cluster Connectivity",'Input - companies list'!$1:$1,0 ))</f>
        <v/>
      </c>
      <c r="L162" s="11">
        <f>IFERROR(PERCENTRANK(F:F,F162),0)</f>
        <v/>
      </c>
      <c r="M162" s="11">
        <f>IFERROR(1 - PERCENTRANK(G:G,G162),0)</f>
        <v/>
      </c>
      <c r="N162" s="11">
        <f>IFERROR(1 - PERCENTRANK(H:H,H162),0)</f>
        <v/>
      </c>
      <c r="O162" s="11">
        <f>IFERROR(PERCENTRANK(I:I,I162),0)</f>
        <v/>
      </c>
      <c r="P162" s="11">
        <f>IFERROR(1 - PERCENTRANK(J:J,J162),0)</f>
        <v/>
      </c>
      <c r="Q162" s="11">
        <f>IFERROR(PERCENTRANK(K:K,K162),0)</f>
        <v/>
      </c>
      <c r="R162" s="11">
        <f>L162*weight1+M162*weight2+N162*weight3+O162*weight4+P162*weight5+Q162*weight6</f>
        <v/>
      </c>
    </row>
    <row r="163" spans="1:18">
      <c r="A163" s="14">
        <f>RANK(R163,R:R)</f>
        <v/>
      </c>
      <c r="B163" t="s">
        <v>2174</v>
      </c>
      <c r="C163">
        <f>VLOOKUP(B163,'Input - companies list'!B:L,2,FALSE)</f>
        <v/>
      </c>
      <c r="D163">
        <f>VLOOKUP(B163,'Input - companies list'!B:L,11,FALSE)</f>
        <v/>
      </c>
      <c r="E163">
        <f>VLOOKUP(B163,'Input - companies list'!B:E,4,FALSE)</f>
        <v/>
      </c>
      <c r="F163" s="1">
        <f>SUMIFS('Input - target event report'!H:H,'Input - target event report'!B:B,B163,'Input - target event report'!D:D, "Private Investment")</f>
        <v/>
      </c>
      <c r="G163" s="30">
        <f>IF(I163&lt;2, "N/A", (MAXIFS('Input - target event report'!E:E,'Input - target event report'!B:B,B:B,'Input - target event report'!D:D,"Private Investment")-MINIFS('Input - target event report'!E:E,'Input - target event report'!B:B,B:B,'Input - target event report'!D:D,"Private Investment"))/(I163-1))</f>
        <v/>
      </c>
      <c r="H163" s="30">
        <f>IF(MAXIFS('Input - target event report'!E:E,'Input - target event report'!B:B,B:B,'Input - target event report'!D:D,"Private Investment") = 0, "N/A", TODAY() - MAXIFS('Input - target event report'!E:E,'Input - target event report'!B:B,B:B,'Input - target event report'!D:D,"Private Investment"))</f>
        <v/>
      </c>
      <c r="I163" s="30">
        <f>COUNTIFS('Input - target event report'!B:B,B163,'Input - target event report'!D:D, "Private Investment")</f>
        <v/>
      </c>
      <c r="J163">
        <f>INDEX('Input - companies list'!$1:$10000,MATCH(B163,'Input - companies list'!B:B,0),MATCH("Flow",'Input - companies list'!$1:$1,0 ))</f>
        <v/>
      </c>
      <c r="K163">
        <f>INDEX('Input - companies list'!$1:$10000,MATCH(B163,'Input - companies list'!B:B,0),MATCH("Inter-Cluster Connectivity",'Input - companies list'!$1:$1,0 ))</f>
        <v/>
      </c>
      <c r="L163" s="11">
        <f>IFERROR(PERCENTRANK(F:F,F163),0)</f>
        <v/>
      </c>
      <c r="M163" s="11">
        <f>IFERROR(1 - PERCENTRANK(G:G,G163),0)</f>
        <v/>
      </c>
      <c r="N163" s="11">
        <f>IFERROR(1 - PERCENTRANK(H:H,H163),0)</f>
        <v/>
      </c>
      <c r="O163" s="11">
        <f>IFERROR(PERCENTRANK(I:I,I163),0)</f>
        <v/>
      </c>
      <c r="P163" s="11">
        <f>IFERROR(1 - PERCENTRANK(J:J,J163),0)</f>
        <v/>
      </c>
      <c r="Q163" s="11">
        <f>IFERROR(PERCENTRANK(K:K,K163),0)</f>
        <v/>
      </c>
      <c r="R163" s="11">
        <f>L163*weight1+M163*weight2+N163*weight3+O163*weight4+P163*weight5+Q163*weight6</f>
        <v/>
      </c>
    </row>
    <row r="164" spans="1:18">
      <c r="A164" s="14">
        <f>RANK(R164,R:R)</f>
        <v/>
      </c>
      <c r="B164" t="s">
        <v>2193</v>
      </c>
      <c r="C164">
        <f>VLOOKUP(B164,'Input - companies list'!B:L,2,FALSE)</f>
        <v/>
      </c>
      <c r="D164">
        <f>VLOOKUP(B164,'Input - companies list'!B:L,11,FALSE)</f>
        <v/>
      </c>
      <c r="E164">
        <f>VLOOKUP(B164,'Input - companies list'!B:E,4,FALSE)</f>
        <v/>
      </c>
      <c r="F164" s="1">
        <f>SUMIFS('Input - target event report'!H:H,'Input - target event report'!B:B,B164,'Input - target event report'!D:D, "Private Investment")</f>
        <v/>
      </c>
      <c r="G164" s="30">
        <f>IF(I164&lt;2, "N/A", (MAXIFS('Input - target event report'!E:E,'Input - target event report'!B:B,B:B,'Input - target event report'!D:D,"Private Investment")-MINIFS('Input - target event report'!E:E,'Input - target event report'!B:B,B:B,'Input - target event report'!D:D,"Private Investment"))/(I164-1))</f>
        <v/>
      </c>
      <c r="H164" s="30">
        <f>IF(MAXIFS('Input - target event report'!E:E,'Input - target event report'!B:B,B:B,'Input - target event report'!D:D,"Private Investment") = 0, "N/A", TODAY() - MAXIFS('Input - target event report'!E:E,'Input - target event report'!B:B,B:B,'Input - target event report'!D:D,"Private Investment"))</f>
        <v/>
      </c>
      <c r="I164" s="30">
        <f>COUNTIFS('Input - target event report'!B:B,B164,'Input - target event report'!D:D, "Private Investment")</f>
        <v/>
      </c>
      <c r="J164">
        <f>INDEX('Input - companies list'!$1:$10000,MATCH(B164,'Input - companies list'!B:B,0),MATCH("Flow",'Input - companies list'!$1:$1,0 ))</f>
        <v/>
      </c>
      <c r="K164">
        <f>INDEX('Input - companies list'!$1:$10000,MATCH(B164,'Input - companies list'!B:B,0),MATCH("Inter-Cluster Connectivity",'Input - companies list'!$1:$1,0 ))</f>
        <v/>
      </c>
      <c r="L164" s="11">
        <f>IFERROR(PERCENTRANK(F:F,F164),0)</f>
        <v/>
      </c>
      <c r="M164" s="11">
        <f>IFERROR(1 - PERCENTRANK(G:G,G164),0)</f>
        <v/>
      </c>
      <c r="N164" s="11">
        <f>IFERROR(1 - PERCENTRANK(H:H,H164),0)</f>
        <v/>
      </c>
      <c r="O164" s="11">
        <f>IFERROR(PERCENTRANK(I:I,I164),0)</f>
        <v/>
      </c>
      <c r="P164" s="11">
        <f>IFERROR(1 - PERCENTRANK(J:J,J164),0)</f>
        <v/>
      </c>
      <c r="Q164" s="11">
        <f>IFERROR(PERCENTRANK(K:K,K164),0)</f>
        <v/>
      </c>
      <c r="R164" s="11">
        <f>L164*weight1+M164*weight2+N164*weight3+O164*weight4+P164*weight5+Q164*weight6</f>
        <v/>
      </c>
    </row>
    <row r="165" spans="1:18">
      <c r="A165" s="14">
        <f>RANK(R165,R:R)</f>
        <v/>
      </c>
      <c r="B165" t="s">
        <v>2205</v>
      </c>
      <c r="C165">
        <f>VLOOKUP(B165,'Input - companies list'!B:L,2,FALSE)</f>
        <v/>
      </c>
      <c r="D165">
        <f>VLOOKUP(B165,'Input - companies list'!B:L,11,FALSE)</f>
        <v/>
      </c>
      <c r="E165">
        <f>VLOOKUP(B165,'Input - companies list'!B:E,4,FALSE)</f>
        <v/>
      </c>
      <c r="F165" s="1">
        <f>SUMIFS('Input - target event report'!H:H,'Input - target event report'!B:B,B165,'Input - target event report'!D:D, "Private Investment")</f>
        <v/>
      </c>
      <c r="G165" s="30">
        <f>IF(I165&lt;2, "N/A", (MAXIFS('Input - target event report'!E:E,'Input - target event report'!B:B,B:B,'Input - target event report'!D:D,"Private Investment")-MINIFS('Input - target event report'!E:E,'Input - target event report'!B:B,B:B,'Input - target event report'!D:D,"Private Investment"))/(I165-1))</f>
        <v/>
      </c>
      <c r="H165" s="30">
        <f>IF(MAXIFS('Input - target event report'!E:E,'Input - target event report'!B:B,B:B,'Input - target event report'!D:D,"Private Investment") = 0, "N/A", TODAY() - MAXIFS('Input - target event report'!E:E,'Input - target event report'!B:B,B:B,'Input - target event report'!D:D,"Private Investment"))</f>
        <v/>
      </c>
      <c r="I165" s="30">
        <f>COUNTIFS('Input - target event report'!B:B,B165,'Input - target event report'!D:D, "Private Investment")</f>
        <v/>
      </c>
      <c r="J165">
        <f>INDEX('Input - companies list'!$1:$10000,MATCH(B165,'Input - companies list'!B:B,0),MATCH("Flow",'Input - companies list'!$1:$1,0 ))</f>
        <v/>
      </c>
      <c r="K165">
        <f>INDEX('Input - companies list'!$1:$10000,MATCH(B165,'Input - companies list'!B:B,0),MATCH("Inter-Cluster Connectivity",'Input - companies list'!$1:$1,0 ))</f>
        <v/>
      </c>
      <c r="L165" s="11">
        <f>IFERROR(PERCENTRANK(F:F,F165),0)</f>
        <v/>
      </c>
      <c r="M165" s="11">
        <f>IFERROR(1 - PERCENTRANK(G:G,G165),0)</f>
        <v/>
      </c>
      <c r="N165" s="11">
        <f>IFERROR(1 - PERCENTRANK(H:H,H165),0)</f>
        <v/>
      </c>
      <c r="O165" s="11">
        <f>IFERROR(PERCENTRANK(I:I,I165),0)</f>
        <v/>
      </c>
      <c r="P165" s="11">
        <f>IFERROR(1 - PERCENTRANK(J:J,J165),0)</f>
        <v/>
      </c>
      <c r="Q165" s="11">
        <f>IFERROR(PERCENTRANK(K:K,K165),0)</f>
        <v/>
      </c>
      <c r="R165" s="11">
        <f>L165*weight1+M165*weight2+N165*weight3+O165*weight4+P165*weight5+Q165*weight6</f>
        <v/>
      </c>
    </row>
    <row r="166" spans="1:18">
      <c r="A166" s="14">
        <f>RANK(R166,R:R)</f>
        <v/>
      </c>
      <c r="B166" t="s">
        <v>2216</v>
      </c>
      <c r="C166">
        <f>VLOOKUP(B166,'Input - companies list'!B:L,2,FALSE)</f>
        <v/>
      </c>
      <c r="D166">
        <f>VLOOKUP(B166,'Input - companies list'!B:L,11,FALSE)</f>
        <v/>
      </c>
      <c r="E166">
        <f>VLOOKUP(B166,'Input - companies list'!B:E,4,FALSE)</f>
        <v/>
      </c>
      <c r="F166" s="1">
        <f>SUMIFS('Input - target event report'!H:H,'Input - target event report'!B:B,B166,'Input - target event report'!D:D, "Private Investment")</f>
        <v/>
      </c>
      <c r="G166" s="30">
        <f>IF(I166&lt;2, "N/A", (MAXIFS('Input - target event report'!E:E,'Input - target event report'!B:B,B:B,'Input - target event report'!D:D,"Private Investment")-MINIFS('Input - target event report'!E:E,'Input - target event report'!B:B,B:B,'Input - target event report'!D:D,"Private Investment"))/(I166-1))</f>
        <v/>
      </c>
      <c r="H166" s="30">
        <f>IF(MAXIFS('Input - target event report'!E:E,'Input - target event report'!B:B,B:B,'Input - target event report'!D:D,"Private Investment") = 0, "N/A", TODAY() - MAXIFS('Input - target event report'!E:E,'Input - target event report'!B:B,B:B,'Input - target event report'!D:D,"Private Investment"))</f>
        <v/>
      </c>
      <c r="I166" s="30">
        <f>COUNTIFS('Input - target event report'!B:B,B166,'Input - target event report'!D:D, "Private Investment")</f>
        <v/>
      </c>
      <c r="J166">
        <f>INDEX('Input - companies list'!$1:$10000,MATCH(B166,'Input - companies list'!B:B,0),MATCH("Flow",'Input - companies list'!$1:$1,0 ))</f>
        <v/>
      </c>
      <c r="K166">
        <f>INDEX('Input - companies list'!$1:$10000,MATCH(B166,'Input - companies list'!B:B,0),MATCH("Inter-Cluster Connectivity",'Input - companies list'!$1:$1,0 ))</f>
        <v/>
      </c>
      <c r="L166" s="11">
        <f>IFERROR(PERCENTRANK(F:F,F166),0)</f>
        <v/>
      </c>
      <c r="M166" s="11">
        <f>IFERROR(1 - PERCENTRANK(G:G,G166),0)</f>
        <v/>
      </c>
      <c r="N166" s="11">
        <f>IFERROR(1 - PERCENTRANK(H:H,H166),0)</f>
        <v/>
      </c>
      <c r="O166" s="11">
        <f>IFERROR(PERCENTRANK(I:I,I166),0)</f>
        <v/>
      </c>
      <c r="P166" s="11">
        <f>IFERROR(1 - PERCENTRANK(J:J,J166),0)</f>
        <v/>
      </c>
      <c r="Q166" s="11">
        <f>IFERROR(PERCENTRANK(K:K,K166),0)</f>
        <v/>
      </c>
      <c r="R166" s="11">
        <f>L166*weight1+M166*weight2+N166*weight3+O166*weight4+P166*weight5+Q166*weight6</f>
        <v/>
      </c>
    </row>
    <row r="167" spans="1:18">
      <c r="A167" s="14">
        <f>RANK(R167,R:R)</f>
        <v/>
      </c>
      <c r="B167" t="s">
        <v>2229</v>
      </c>
      <c r="C167">
        <f>VLOOKUP(B167,'Input - companies list'!B:L,2,FALSE)</f>
        <v/>
      </c>
      <c r="D167">
        <f>VLOOKUP(B167,'Input - companies list'!B:L,11,FALSE)</f>
        <v/>
      </c>
      <c r="E167">
        <f>VLOOKUP(B167,'Input - companies list'!B:E,4,FALSE)</f>
        <v/>
      </c>
      <c r="F167" s="1">
        <f>SUMIFS('Input - target event report'!H:H,'Input - target event report'!B:B,B167,'Input - target event report'!D:D, "Private Investment")</f>
        <v/>
      </c>
      <c r="G167" s="30">
        <f>IF(I167&lt;2, "N/A", (MAXIFS('Input - target event report'!E:E,'Input - target event report'!B:B,B:B,'Input - target event report'!D:D,"Private Investment")-MINIFS('Input - target event report'!E:E,'Input - target event report'!B:B,B:B,'Input - target event report'!D:D,"Private Investment"))/(I167-1))</f>
        <v/>
      </c>
      <c r="H167" s="30">
        <f>IF(MAXIFS('Input - target event report'!E:E,'Input - target event report'!B:B,B:B,'Input - target event report'!D:D,"Private Investment") = 0, "N/A", TODAY() - MAXIFS('Input - target event report'!E:E,'Input - target event report'!B:B,B:B,'Input - target event report'!D:D,"Private Investment"))</f>
        <v/>
      </c>
      <c r="I167" s="30">
        <f>COUNTIFS('Input - target event report'!B:B,B167,'Input - target event report'!D:D, "Private Investment")</f>
        <v/>
      </c>
      <c r="J167">
        <f>INDEX('Input - companies list'!$1:$10000,MATCH(B167,'Input - companies list'!B:B,0),MATCH("Flow",'Input - companies list'!$1:$1,0 ))</f>
        <v/>
      </c>
      <c r="K167">
        <f>INDEX('Input - companies list'!$1:$10000,MATCH(B167,'Input - companies list'!B:B,0),MATCH("Inter-Cluster Connectivity",'Input - companies list'!$1:$1,0 ))</f>
        <v/>
      </c>
      <c r="L167" s="11">
        <f>IFERROR(PERCENTRANK(F:F,F167),0)</f>
        <v/>
      </c>
      <c r="M167" s="11">
        <f>IFERROR(1 - PERCENTRANK(G:G,G167),0)</f>
        <v/>
      </c>
      <c r="N167" s="11">
        <f>IFERROR(1 - PERCENTRANK(H:H,H167),0)</f>
        <v/>
      </c>
      <c r="O167" s="11">
        <f>IFERROR(PERCENTRANK(I:I,I167),0)</f>
        <v/>
      </c>
      <c r="P167" s="11">
        <f>IFERROR(1 - PERCENTRANK(J:J,J167),0)</f>
        <v/>
      </c>
      <c r="Q167" s="11">
        <f>IFERROR(PERCENTRANK(K:K,K167),0)</f>
        <v/>
      </c>
      <c r="R167" s="11">
        <f>L167*weight1+M167*weight2+N167*weight3+O167*weight4+P167*weight5+Q167*weight6</f>
        <v/>
      </c>
    </row>
    <row r="168" spans="1:18">
      <c r="A168" s="14">
        <f>RANK(R168,R:R)</f>
        <v/>
      </c>
      <c r="B168" t="s">
        <v>2242</v>
      </c>
      <c r="C168">
        <f>VLOOKUP(B168,'Input - companies list'!B:L,2,FALSE)</f>
        <v/>
      </c>
      <c r="D168">
        <f>VLOOKUP(B168,'Input - companies list'!B:L,11,FALSE)</f>
        <v/>
      </c>
      <c r="E168">
        <f>VLOOKUP(B168,'Input - companies list'!B:E,4,FALSE)</f>
        <v/>
      </c>
      <c r="F168" s="1">
        <f>SUMIFS('Input - target event report'!H:H,'Input - target event report'!B:B,B168,'Input - target event report'!D:D, "Private Investment")</f>
        <v/>
      </c>
      <c r="G168" s="30">
        <f>IF(I168&lt;2, "N/A", (MAXIFS('Input - target event report'!E:E,'Input - target event report'!B:B,B:B,'Input - target event report'!D:D,"Private Investment")-MINIFS('Input - target event report'!E:E,'Input - target event report'!B:B,B:B,'Input - target event report'!D:D,"Private Investment"))/(I168-1))</f>
        <v/>
      </c>
      <c r="H168" s="30">
        <f>IF(MAXIFS('Input - target event report'!E:E,'Input - target event report'!B:B,B:B,'Input - target event report'!D:D,"Private Investment") = 0, "N/A", TODAY() - MAXIFS('Input - target event report'!E:E,'Input - target event report'!B:B,B:B,'Input - target event report'!D:D,"Private Investment"))</f>
        <v/>
      </c>
      <c r="I168" s="30">
        <f>COUNTIFS('Input - target event report'!B:B,B168,'Input - target event report'!D:D, "Private Investment")</f>
        <v/>
      </c>
      <c r="J168">
        <f>INDEX('Input - companies list'!$1:$10000,MATCH(B168,'Input - companies list'!B:B,0),MATCH("Flow",'Input - companies list'!$1:$1,0 ))</f>
        <v/>
      </c>
      <c r="K168">
        <f>INDEX('Input - companies list'!$1:$10000,MATCH(B168,'Input - companies list'!B:B,0),MATCH("Inter-Cluster Connectivity",'Input - companies list'!$1:$1,0 ))</f>
        <v/>
      </c>
      <c r="L168" s="11">
        <f>IFERROR(PERCENTRANK(F:F,F168),0)</f>
        <v/>
      </c>
      <c r="M168" s="11">
        <f>IFERROR(1 - PERCENTRANK(G:G,G168),0)</f>
        <v/>
      </c>
      <c r="N168" s="11">
        <f>IFERROR(1 - PERCENTRANK(H:H,H168),0)</f>
        <v/>
      </c>
      <c r="O168" s="11">
        <f>IFERROR(PERCENTRANK(I:I,I168),0)</f>
        <v/>
      </c>
      <c r="P168" s="11">
        <f>IFERROR(1 - PERCENTRANK(J:J,J168),0)</f>
        <v/>
      </c>
      <c r="Q168" s="11">
        <f>IFERROR(PERCENTRANK(K:K,K168),0)</f>
        <v/>
      </c>
      <c r="R168" s="11">
        <f>L168*weight1+M168*weight2+N168*weight3+O168*weight4+P168*weight5+Q168*weight6</f>
        <v/>
      </c>
    </row>
    <row r="169" spans="1:18">
      <c r="A169" s="14">
        <f>RANK(R169,R:R)</f>
        <v/>
      </c>
      <c r="B169" t="s">
        <v>2254</v>
      </c>
      <c r="C169">
        <f>VLOOKUP(B169,'Input - companies list'!B:L,2,FALSE)</f>
        <v/>
      </c>
      <c r="D169">
        <f>VLOOKUP(B169,'Input - companies list'!B:L,11,FALSE)</f>
        <v/>
      </c>
      <c r="E169">
        <f>VLOOKUP(B169,'Input - companies list'!B:E,4,FALSE)</f>
        <v/>
      </c>
      <c r="F169" s="1">
        <f>SUMIFS('Input - target event report'!H:H,'Input - target event report'!B:B,B169,'Input - target event report'!D:D, "Private Investment")</f>
        <v/>
      </c>
      <c r="G169" s="30">
        <f>IF(I169&lt;2, "N/A", (MAXIFS('Input - target event report'!E:E,'Input - target event report'!B:B,B:B,'Input - target event report'!D:D,"Private Investment")-MINIFS('Input - target event report'!E:E,'Input - target event report'!B:B,B:B,'Input - target event report'!D:D,"Private Investment"))/(I169-1))</f>
        <v/>
      </c>
      <c r="H169" s="30">
        <f>IF(MAXIFS('Input - target event report'!E:E,'Input - target event report'!B:B,B:B,'Input - target event report'!D:D,"Private Investment") = 0, "N/A", TODAY() - MAXIFS('Input - target event report'!E:E,'Input - target event report'!B:B,B:B,'Input - target event report'!D:D,"Private Investment"))</f>
        <v/>
      </c>
      <c r="I169" s="30">
        <f>COUNTIFS('Input - target event report'!B:B,B169,'Input - target event report'!D:D, "Private Investment")</f>
        <v/>
      </c>
      <c r="J169">
        <f>INDEX('Input - companies list'!$1:$10000,MATCH(B169,'Input - companies list'!B:B,0),MATCH("Flow",'Input - companies list'!$1:$1,0 ))</f>
        <v/>
      </c>
      <c r="K169">
        <f>INDEX('Input - companies list'!$1:$10000,MATCH(B169,'Input - companies list'!B:B,0),MATCH("Inter-Cluster Connectivity",'Input - companies list'!$1:$1,0 ))</f>
        <v/>
      </c>
      <c r="L169" s="11">
        <f>IFERROR(PERCENTRANK(F:F,F169),0)</f>
        <v/>
      </c>
      <c r="M169" s="11">
        <f>IFERROR(1 - PERCENTRANK(G:G,G169),0)</f>
        <v/>
      </c>
      <c r="N169" s="11">
        <f>IFERROR(1 - PERCENTRANK(H:H,H169),0)</f>
        <v/>
      </c>
      <c r="O169" s="11">
        <f>IFERROR(PERCENTRANK(I:I,I169),0)</f>
        <v/>
      </c>
      <c r="P169" s="11">
        <f>IFERROR(1 - PERCENTRANK(J:J,J169),0)</f>
        <v/>
      </c>
      <c r="Q169" s="11">
        <f>IFERROR(PERCENTRANK(K:K,K169),0)</f>
        <v/>
      </c>
      <c r="R169" s="11">
        <f>L169*weight1+M169*weight2+N169*weight3+O169*weight4+P169*weight5+Q169*weight6</f>
        <v/>
      </c>
    </row>
    <row r="170" spans="1:18">
      <c r="A170" s="14">
        <f>RANK(R170,R:R)</f>
        <v/>
      </c>
      <c r="B170" t="s">
        <v>2263</v>
      </c>
      <c r="C170">
        <f>VLOOKUP(B170,'Input - companies list'!B:L,2,FALSE)</f>
        <v/>
      </c>
      <c r="D170">
        <f>VLOOKUP(B170,'Input - companies list'!B:L,11,FALSE)</f>
        <v/>
      </c>
      <c r="E170">
        <f>VLOOKUP(B170,'Input - companies list'!B:E,4,FALSE)</f>
        <v/>
      </c>
      <c r="F170" s="1">
        <f>SUMIFS('Input - target event report'!H:H,'Input - target event report'!B:B,B170,'Input - target event report'!D:D, "Private Investment")</f>
        <v/>
      </c>
      <c r="G170" s="30">
        <f>IF(I170&lt;2, "N/A", (MAXIFS('Input - target event report'!E:E,'Input - target event report'!B:B,B:B,'Input - target event report'!D:D,"Private Investment")-MINIFS('Input - target event report'!E:E,'Input - target event report'!B:B,B:B,'Input - target event report'!D:D,"Private Investment"))/(I170-1))</f>
        <v/>
      </c>
      <c r="H170" s="30">
        <f>IF(MAXIFS('Input - target event report'!E:E,'Input - target event report'!B:B,B:B,'Input - target event report'!D:D,"Private Investment") = 0, "N/A", TODAY() - MAXIFS('Input - target event report'!E:E,'Input - target event report'!B:B,B:B,'Input - target event report'!D:D,"Private Investment"))</f>
        <v/>
      </c>
      <c r="I170" s="30">
        <f>COUNTIFS('Input - target event report'!B:B,B170,'Input - target event report'!D:D, "Private Investment")</f>
        <v/>
      </c>
      <c r="J170">
        <f>INDEX('Input - companies list'!$1:$10000,MATCH(B170,'Input - companies list'!B:B,0),MATCH("Flow",'Input - companies list'!$1:$1,0 ))</f>
        <v/>
      </c>
      <c r="K170">
        <f>INDEX('Input - companies list'!$1:$10000,MATCH(B170,'Input - companies list'!B:B,0),MATCH("Inter-Cluster Connectivity",'Input - companies list'!$1:$1,0 ))</f>
        <v/>
      </c>
      <c r="L170" s="11">
        <f>IFERROR(PERCENTRANK(F:F,F170),0)</f>
        <v/>
      </c>
      <c r="M170" s="11">
        <f>IFERROR(1 - PERCENTRANK(G:G,G170),0)</f>
        <v/>
      </c>
      <c r="N170" s="11">
        <f>IFERROR(1 - PERCENTRANK(H:H,H170),0)</f>
        <v/>
      </c>
      <c r="O170" s="11">
        <f>IFERROR(PERCENTRANK(I:I,I170),0)</f>
        <v/>
      </c>
      <c r="P170" s="11">
        <f>IFERROR(1 - PERCENTRANK(J:J,J170),0)</f>
        <v/>
      </c>
      <c r="Q170" s="11">
        <f>IFERROR(PERCENTRANK(K:K,K170),0)</f>
        <v/>
      </c>
      <c r="R170" s="11">
        <f>L170*weight1+M170*weight2+N170*weight3+O170*weight4+P170*weight5+Q170*weight6</f>
        <v/>
      </c>
    </row>
    <row r="171" spans="1:18">
      <c r="A171" s="14">
        <f>RANK(R171,R:R)</f>
        <v/>
      </c>
      <c r="B171" t="s">
        <v>2276</v>
      </c>
      <c r="C171">
        <f>VLOOKUP(B171,'Input - companies list'!B:L,2,FALSE)</f>
        <v/>
      </c>
      <c r="D171">
        <f>VLOOKUP(B171,'Input - companies list'!B:L,11,FALSE)</f>
        <v/>
      </c>
      <c r="E171">
        <f>VLOOKUP(B171,'Input - companies list'!B:E,4,FALSE)</f>
        <v/>
      </c>
      <c r="F171" s="1">
        <f>SUMIFS('Input - target event report'!H:H,'Input - target event report'!B:B,B171,'Input - target event report'!D:D, "Private Investment")</f>
        <v/>
      </c>
      <c r="G171" s="30">
        <f>IF(I171&lt;2, "N/A", (MAXIFS('Input - target event report'!E:E,'Input - target event report'!B:B,B:B,'Input - target event report'!D:D,"Private Investment")-MINIFS('Input - target event report'!E:E,'Input - target event report'!B:B,B:B,'Input - target event report'!D:D,"Private Investment"))/(I171-1))</f>
        <v/>
      </c>
      <c r="H171" s="30">
        <f>IF(MAXIFS('Input - target event report'!E:E,'Input - target event report'!B:B,B:B,'Input - target event report'!D:D,"Private Investment") = 0, "N/A", TODAY() - MAXIFS('Input - target event report'!E:E,'Input - target event report'!B:B,B:B,'Input - target event report'!D:D,"Private Investment"))</f>
        <v/>
      </c>
      <c r="I171" s="30">
        <f>COUNTIFS('Input - target event report'!B:B,B171,'Input - target event report'!D:D, "Private Investment")</f>
        <v/>
      </c>
      <c r="J171">
        <f>INDEX('Input - companies list'!$1:$10000,MATCH(B171,'Input - companies list'!B:B,0),MATCH("Flow",'Input - companies list'!$1:$1,0 ))</f>
        <v/>
      </c>
      <c r="K171">
        <f>INDEX('Input - companies list'!$1:$10000,MATCH(B171,'Input - companies list'!B:B,0),MATCH("Inter-Cluster Connectivity",'Input - companies list'!$1:$1,0 ))</f>
        <v/>
      </c>
      <c r="L171" s="11">
        <f>IFERROR(PERCENTRANK(F:F,F171),0)</f>
        <v/>
      </c>
      <c r="M171" s="11">
        <f>IFERROR(1 - PERCENTRANK(G:G,G171),0)</f>
        <v/>
      </c>
      <c r="N171" s="11">
        <f>IFERROR(1 - PERCENTRANK(H:H,H171),0)</f>
        <v/>
      </c>
      <c r="O171" s="11">
        <f>IFERROR(PERCENTRANK(I:I,I171),0)</f>
        <v/>
      </c>
      <c r="P171" s="11">
        <f>IFERROR(1 - PERCENTRANK(J:J,J171),0)</f>
        <v/>
      </c>
      <c r="Q171" s="11">
        <f>IFERROR(PERCENTRANK(K:K,K171),0)</f>
        <v/>
      </c>
      <c r="R171" s="11">
        <f>L171*weight1+M171*weight2+N171*weight3+O171*weight4+P171*weight5+Q171*weight6</f>
        <v/>
      </c>
    </row>
    <row r="172" spans="1:18">
      <c r="A172" s="14">
        <f>RANK(R172,R:R)</f>
        <v/>
      </c>
      <c r="B172" t="s">
        <v>2289</v>
      </c>
      <c r="C172">
        <f>VLOOKUP(B172,'Input - companies list'!B:L,2,FALSE)</f>
        <v/>
      </c>
      <c r="D172">
        <f>VLOOKUP(B172,'Input - companies list'!B:L,11,FALSE)</f>
        <v/>
      </c>
      <c r="E172">
        <f>VLOOKUP(B172,'Input - companies list'!B:E,4,FALSE)</f>
        <v/>
      </c>
      <c r="F172" s="1">
        <f>SUMIFS('Input - target event report'!H:H,'Input - target event report'!B:B,B172,'Input - target event report'!D:D, "Private Investment")</f>
        <v/>
      </c>
      <c r="G172" s="30">
        <f>IF(I172&lt;2, "N/A", (MAXIFS('Input - target event report'!E:E,'Input - target event report'!B:B,B:B,'Input - target event report'!D:D,"Private Investment")-MINIFS('Input - target event report'!E:E,'Input - target event report'!B:B,B:B,'Input - target event report'!D:D,"Private Investment"))/(I172-1))</f>
        <v/>
      </c>
      <c r="H172" s="30">
        <f>IF(MAXIFS('Input - target event report'!E:E,'Input - target event report'!B:B,B:B,'Input - target event report'!D:D,"Private Investment") = 0, "N/A", TODAY() - MAXIFS('Input - target event report'!E:E,'Input - target event report'!B:B,B:B,'Input - target event report'!D:D,"Private Investment"))</f>
        <v/>
      </c>
      <c r="I172" s="30">
        <f>COUNTIFS('Input - target event report'!B:B,B172,'Input - target event report'!D:D, "Private Investment")</f>
        <v/>
      </c>
      <c r="J172">
        <f>INDEX('Input - companies list'!$1:$10000,MATCH(B172,'Input - companies list'!B:B,0),MATCH("Flow",'Input - companies list'!$1:$1,0 ))</f>
        <v/>
      </c>
      <c r="K172">
        <f>INDEX('Input - companies list'!$1:$10000,MATCH(B172,'Input - companies list'!B:B,0),MATCH("Inter-Cluster Connectivity",'Input - companies list'!$1:$1,0 ))</f>
        <v/>
      </c>
      <c r="L172" s="11">
        <f>IFERROR(PERCENTRANK(F:F,F172),0)</f>
        <v/>
      </c>
      <c r="M172" s="11">
        <f>IFERROR(1 - PERCENTRANK(G:G,G172),0)</f>
        <v/>
      </c>
      <c r="N172" s="11">
        <f>IFERROR(1 - PERCENTRANK(H:H,H172),0)</f>
        <v/>
      </c>
      <c r="O172" s="11">
        <f>IFERROR(PERCENTRANK(I:I,I172),0)</f>
        <v/>
      </c>
      <c r="P172" s="11">
        <f>IFERROR(1 - PERCENTRANK(J:J,J172),0)</f>
        <v/>
      </c>
      <c r="Q172" s="11">
        <f>IFERROR(PERCENTRANK(K:K,K172),0)</f>
        <v/>
      </c>
      <c r="R172" s="11">
        <f>L172*weight1+M172*weight2+N172*weight3+O172*weight4+P172*weight5+Q172*weight6</f>
        <v/>
      </c>
    </row>
    <row r="173" spans="1:18">
      <c r="A173" s="14">
        <f>RANK(R173,R:R)</f>
        <v/>
      </c>
      <c r="B173" t="s">
        <v>2300</v>
      </c>
      <c r="C173">
        <f>VLOOKUP(B173,'Input - companies list'!B:L,2,FALSE)</f>
        <v/>
      </c>
      <c r="D173">
        <f>VLOOKUP(B173,'Input - companies list'!B:L,11,FALSE)</f>
        <v/>
      </c>
      <c r="E173">
        <f>VLOOKUP(B173,'Input - companies list'!B:E,4,FALSE)</f>
        <v/>
      </c>
      <c r="F173" s="1">
        <f>SUMIFS('Input - target event report'!H:H,'Input - target event report'!B:B,B173,'Input - target event report'!D:D, "Private Investment")</f>
        <v/>
      </c>
      <c r="G173" s="30">
        <f>IF(I173&lt;2, "N/A", (MAXIFS('Input - target event report'!E:E,'Input - target event report'!B:B,B:B,'Input - target event report'!D:D,"Private Investment")-MINIFS('Input - target event report'!E:E,'Input - target event report'!B:B,B:B,'Input - target event report'!D:D,"Private Investment"))/(I173-1))</f>
        <v/>
      </c>
      <c r="H173" s="30">
        <f>IF(MAXIFS('Input - target event report'!E:E,'Input - target event report'!B:B,B:B,'Input - target event report'!D:D,"Private Investment") = 0, "N/A", TODAY() - MAXIFS('Input - target event report'!E:E,'Input - target event report'!B:B,B:B,'Input - target event report'!D:D,"Private Investment"))</f>
        <v/>
      </c>
      <c r="I173" s="30">
        <f>COUNTIFS('Input - target event report'!B:B,B173,'Input - target event report'!D:D, "Private Investment")</f>
        <v/>
      </c>
      <c r="J173">
        <f>INDEX('Input - companies list'!$1:$10000,MATCH(B173,'Input - companies list'!B:B,0),MATCH("Flow",'Input - companies list'!$1:$1,0 ))</f>
        <v/>
      </c>
      <c r="K173">
        <f>INDEX('Input - companies list'!$1:$10000,MATCH(B173,'Input - companies list'!B:B,0),MATCH("Inter-Cluster Connectivity",'Input - companies list'!$1:$1,0 ))</f>
        <v/>
      </c>
      <c r="L173" s="11">
        <f>IFERROR(PERCENTRANK(F:F,F173),0)</f>
        <v/>
      </c>
      <c r="M173" s="11">
        <f>IFERROR(1 - PERCENTRANK(G:G,G173),0)</f>
        <v/>
      </c>
      <c r="N173" s="11">
        <f>IFERROR(1 - PERCENTRANK(H:H,H173),0)</f>
        <v/>
      </c>
      <c r="O173" s="11">
        <f>IFERROR(PERCENTRANK(I:I,I173),0)</f>
        <v/>
      </c>
      <c r="P173" s="11">
        <f>IFERROR(1 - PERCENTRANK(J:J,J173),0)</f>
        <v/>
      </c>
      <c r="Q173" s="11">
        <f>IFERROR(PERCENTRANK(K:K,K173),0)</f>
        <v/>
      </c>
      <c r="R173" s="11">
        <f>L173*weight1+M173*weight2+N173*weight3+O173*weight4+P173*weight5+Q173*weight6</f>
        <v/>
      </c>
    </row>
    <row r="174" spans="1:18">
      <c r="A174" s="14">
        <f>RANK(R174,R:R)</f>
        <v/>
      </c>
      <c r="B174" t="s">
        <v>2317</v>
      </c>
      <c r="C174">
        <f>VLOOKUP(B174,'Input - companies list'!B:L,2,FALSE)</f>
        <v/>
      </c>
      <c r="D174">
        <f>VLOOKUP(B174,'Input - companies list'!B:L,11,FALSE)</f>
        <v/>
      </c>
      <c r="E174">
        <f>VLOOKUP(B174,'Input - companies list'!B:E,4,FALSE)</f>
        <v/>
      </c>
      <c r="F174" s="1">
        <f>SUMIFS('Input - target event report'!H:H,'Input - target event report'!B:B,B174,'Input - target event report'!D:D, "Private Investment")</f>
        <v/>
      </c>
      <c r="G174" s="30">
        <f>IF(I174&lt;2, "N/A", (MAXIFS('Input - target event report'!E:E,'Input - target event report'!B:B,B:B,'Input - target event report'!D:D,"Private Investment")-MINIFS('Input - target event report'!E:E,'Input - target event report'!B:B,B:B,'Input - target event report'!D:D,"Private Investment"))/(I174-1))</f>
        <v/>
      </c>
      <c r="H174" s="30">
        <f>IF(MAXIFS('Input - target event report'!E:E,'Input - target event report'!B:B,B:B,'Input - target event report'!D:D,"Private Investment") = 0, "N/A", TODAY() - MAXIFS('Input - target event report'!E:E,'Input - target event report'!B:B,B:B,'Input - target event report'!D:D,"Private Investment"))</f>
        <v/>
      </c>
      <c r="I174" s="30">
        <f>COUNTIFS('Input - target event report'!B:B,B174,'Input - target event report'!D:D, "Private Investment")</f>
        <v/>
      </c>
      <c r="J174">
        <f>INDEX('Input - companies list'!$1:$10000,MATCH(B174,'Input - companies list'!B:B,0),MATCH("Flow",'Input - companies list'!$1:$1,0 ))</f>
        <v/>
      </c>
      <c r="K174">
        <f>INDEX('Input - companies list'!$1:$10000,MATCH(B174,'Input - companies list'!B:B,0),MATCH("Inter-Cluster Connectivity",'Input - companies list'!$1:$1,0 ))</f>
        <v/>
      </c>
      <c r="L174" s="11">
        <f>IFERROR(PERCENTRANK(F:F,F174),0)</f>
        <v/>
      </c>
      <c r="M174" s="11">
        <f>IFERROR(1 - PERCENTRANK(G:G,G174),0)</f>
        <v/>
      </c>
      <c r="N174" s="11">
        <f>IFERROR(1 - PERCENTRANK(H:H,H174),0)</f>
        <v/>
      </c>
      <c r="O174" s="11">
        <f>IFERROR(PERCENTRANK(I:I,I174),0)</f>
        <v/>
      </c>
      <c r="P174" s="11">
        <f>IFERROR(1 - PERCENTRANK(J:J,J174),0)</f>
        <v/>
      </c>
      <c r="Q174" s="11">
        <f>IFERROR(PERCENTRANK(K:K,K174),0)</f>
        <v/>
      </c>
      <c r="R174" s="11">
        <f>L174*weight1+M174*weight2+N174*weight3+O174*weight4+P174*weight5+Q174*weight6</f>
        <v/>
      </c>
    </row>
    <row r="175" spans="1:18">
      <c r="A175" s="14">
        <f>RANK(R175,R:R)</f>
        <v/>
      </c>
      <c r="B175" t="s">
        <v>2329</v>
      </c>
      <c r="C175">
        <f>VLOOKUP(B175,'Input - companies list'!B:L,2,FALSE)</f>
        <v/>
      </c>
      <c r="D175">
        <f>VLOOKUP(B175,'Input - companies list'!B:L,11,FALSE)</f>
        <v/>
      </c>
      <c r="E175">
        <f>VLOOKUP(B175,'Input - companies list'!B:E,4,FALSE)</f>
        <v/>
      </c>
      <c r="F175" s="1">
        <f>SUMIFS('Input - target event report'!H:H,'Input - target event report'!B:B,B175,'Input - target event report'!D:D, "Private Investment")</f>
        <v/>
      </c>
      <c r="G175" s="30">
        <f>IF(I175&lt;2, "N/A", (MAXIFS('Input - target event report'!E:E,'Input - target event report'!B:B,B:B,'Input - target event report'!D:D,"Private Investment")-MINIFS('Input - target event report'!E:E,'Input - target event report'!B:B,B:B,'Input - target event report'!D:D,"Private Investment"))/(I175-1))</f>
        <v/>
      </c>
      <c r="H175" s="30">
        <f>IF(MAXIFS('Input - target event report'!E:E,'Input - target event report'!B:B,B:B,'Input - target event report'!D:D,"Private Investment") = 0, "N/A", TODAY() - MAXIFS('Input - target event report'!E:E,'Input - target event report'!B:B,B:B,'Input - target event report'!D:D,"Private Investment"))</f>
        <v/>
      </c>
      <c r="I175" s="30">
        <f>COUNTIFS('Input - target event report'!B:B,B175,'Input - target event report'!D:D, "Private Investment")</f>
        <v/>
      </c>
      <c r="J175">
        <f>INDEX('Input - companies list'!$1:$10000,MATCH(B175,'Input - companies list'!B:B,0),MATCH("Flow",'Input - companies list'!$1:$1,0 ))</f>
        <v/>
      </c>
      <c r="K175">
        <f>INDEX('Input - companies list'!$1:$10000,MATCH(B175,'Input - companies list'!B:B,0),MATCH("Inter-Cluster Connectivity",'Input - companies list'!$1:$1,0 ))</f>
        <v/>
      </c>
      <c r="L175" s="11">
        <f>IFERROR(PERCENTRANK(F:F,F175),0)</f>
        <v/>
      </c>
      <c r="M175" s="11">
        <f>IFERROR(1 - PERCENTRANK(G:G,G175),0)</f>
        <v/>
      </c>
      <c r="N175" s="11">
        <f>IFERROR(1 - PERCENTRANK(H:H,H175),0)</f>
        <v/>
      </c>
      <c r="O175" s="11">
        <f>IFERROR(PERCENTRANK(I:I,I175),0)</f>
        <v/>
      </c>
      <c r="P175" s="11">
        <f>IFERROR(1 - PERCENTRANK(J:J,J175),0)</f>
        <v/>
      </c>
      <c r="Q175" s="11">
        <f>IFERROR(PERCENTRANK(K:K,K175),0)</f>
        <v/>
      </c>
      <c r="R175" s="11">
        <f>L175*weight1+M175*weight2+N175*weight3+O175*weight4+P175*weight5+Q175*weight6</f>
        <v/>
      </c>
    </row>
    <row r="176" spans="1:18">
      <c r="A176" s="14">
        <f>RANK(R176,R:R)</f>
        <v/>
      </c>
      <c r="B176" t="s">
        <v>2342</v>
      </c>
      <c r="C176">
        <f>VLOOKUP(B176,'Input - companies list'!B:L,2,FALSE)</f>
        <v/>
      </c>
      <c r="D176">
        <f>VLOOKUP(B176,'Input - companies list'!B:L,11,FALSE)</f>
        <v/>
      </c>
      <c r="E176">
        <f>VLOOKUP(B176,'Input - companies list'!B:E,4,FALSE)</f>
        <v/>
      </c>
      <c r="F176" s="1">
        <f>SUMIFS('Input - target event report'!H:H,'Input - target event report'!B:B,B176,'Input - target event report'!D:D, "Private Investment")</f>
        <v/>
      </c>
      <c r="G176" s="30">
        <f>IF(I176&lt;2, "N/A", (MAXIFS('Input - target event report'!E:E,'Input - target event report'!B:B,B:B,'Input - target event report'!D:D,"Private Investment")-MINIFS('Input - target event report'!E:E,'Input - target event report'!B:B,B:B,'Input - target event report'!D:D,"Private Investment"))/(I176-1))</f>
        <v/>
      </c>
      <c r="H176" s="30">
        <f>IF(MAXIFS('Input - target event report'!E:E,'Input - target event report'!B:B,B:B,'Input - target event report'!D:D,"Private Investment") = 0, "N/A", TODAY() - MAXIFS('Input - target event report'!E:E,'Input - target event report'!B:B,B:B,'Input - target event report'!D:D,"Private Investment"))</f>
        <v/>
      </c>
      <c r="I176" s="30">
        <f>COUNTIFS('Input - target event report'!B:B,B176,'Input - target event report'!D:D, "Private Investment")</f>
        <v/>
      </c>
      <c r="J176">
        <f>INDEX('Input - companies list'!$1:$10000,MATCH(B176,'Input - companies list'!B:B,0),MATCH("Flow",'Input - companies list'!$1:$1,0 ))</f>
        <v/>
      </c>
      <c r="K176">
        <f>INDEX('Input - companies list'!$1:$10000,MATCH(B176,'Input - companies list'!B:B,0),MATCH("Inter-Cluster Connectivity",'Input - companies list'!$1:$1,0 ))</f>
        <v/>
      </c>
      <c r="L176" s="11">
        <f>IFERROR(PERCENTRANK(F:F,F176),0)</f>
        <v/>
      </c>
      <c r="M176" s="11">
        <f>IFERROR(1 - PERCENTRANK(G:G,G176),0)</f>
        <v/>
      </c>
      <c r="N176" s="11">
        <f>IFERROR(1 - PERCENTRANK(H:H,H176),0)</f>
        <v/>
      </c>
      <c r="O176" s="11">
        <f>IFERROR(PERCENTRANK(I:I,I176),0)</f>
        <v/>
      </c>
      <c r="P176" s="11">
        <f>IFERROR(1 - PERCENTRANK(J:J,J176),0)</f>
        <v/>
      </c>
      <c r="Q176" s="11">
        <f>IFERROR(PERCENTRANK(K:K,K176),0)</f>
        <v/>
      </c>
      <c r="R176" s="11">
        <f>L176*weight1+M176*weight2+N176*weight3+O176*weight4+P176*weight5+Q176*weight6</f>
        <v/>
      </c>
    </row>
    <row r="177" spans="1:18">
      <c r="A177" s="14">
        <f>RANK(R177,R:R)</f>
        <v/>
      </c>
      <c r="B177" t="s">
        <v>2352</v>
      </c>
      <c r="C177">
        <f>VLOOKUP(B177,'Input - companies list'!B:L,2,FALSE)</f>
        <v/>
      </c>
      <c r="D177">
        <f>VLOOKUP(B177,'Input - companies list'!B:L,11,FALSE)</f>
        <v/>
      </c>
      <c r="E177">
        <f>VLOOKUP(B177,'Input - companies list'!B:E,4,FALSE)</f>
        <v/>
      </c>
      <c r="F177" s="1">
        <f>SUMIFS('Input - target event report'!H:H,'Input - target event report'!B:B,B177,'Input - target event report'!D:D, "Private Investment")</f>
        <v/>
      </c>
      <c r="G177" s="30">
        <f>IF(I177&lt;2, "N/A", (MAXIFS('Input - target event report'!E:E,'Input - target event report'!B:B,B:B,'Input - target event report'!D:D,"Private Investment")-MINIFS('Input - target event report'!E:E,'Input - target event report'!B:B,B:B,'Input - target event report'!D:D,"Private Investment"))/(I177-1))</f>
        <v/>
      </c>
      <c r="H177" s="30">
        <f>IF(MAXIFS('Input - target event report'!E:E,'Input - target event report'!B:B,B:B,'Input - target event report'!D:D,"Private Investment") = 0, "N/A", TODAY() - MAXIFS('Input - target event report'!E:E,'Input - target event report'!B:B,B:B,'Input - target event report'!D:D,"Private Investment"))</f>
        <v/>
      </c>
      <c r="I177" s="30">
        <f>COUNTIFS('Input - target event report'!B:B,B177,'Input - target event report'!D:D, "Private Investment")</f>
        <v/>
      </c>
      <c r="J177">
        <f>INDEX('Input - companies list'!$1:$10000,MATCH(B177,'Input - companies list'!B:B,0),MATCH("Flow",'Input - companies list'!$1:$1,0 ))</f>
        <v/>
      </c>
      <c r="K177">
        <f>INDEX('Input - companies list'!$1:$10000,MATCH(B177,'Input - companies list'!B:B,0),MATCH("Inter-Cluster Connectivity",'Input - companies list'!$1:$1,0 ))</f>
        <v/>
      </c>
      <c r="L177" s="11">
        <f>IFERROR(PERCENTRANK(F:F,F177),0)</f>
        <v/>
      </c>
      <c r="M177" s="11">
        <f>IFERROR(1 - PERCENTRANK(G:G,G177),0)</f>
        <v/>
      </c>
      <c r="N177" s="11">
        <f>IFERROR(1 - PERCENTRANK(H:H,H177),0)</f>
        <v/>
      </c>
      <c r="O177" s="11">
        <f>IFERROR(PERCENTRANK(I:I,I177),0)</f>
        <v/>
      </c>
      <c r="P177" s="11">
        <f>IFERROR(1 - PERCENTRANK(J:J,J177),0)</f>
        <v/>
      </c>
      <c r="Q177" s="11">
        <f>IFERROR(PERCENTRANK(K:K,K177),0)</f>
        <v/>
      </c>
      <c r="R177" s="11">
        <f>L177*weight1+M177*weight2+N177*weight3+O177*weight4+P177*weight5+Q177*weight6</f>
        <v/>
      </c>
    </row>
    <row r="178" spans="1:18">
      <c r="A178" s="14">
        <f>RANK(R178,R:R)</f>
        <v/>
      </c>
      <c r="B178" t="s">
        <v>2364</v>
      </c>
      <c r="C178">
        <f>VLOOKUP(B178,'Input - companies list'!B:L,2,FALSE)</f>
        <v/>
      </c>
      <c r="D178">
        <f>VLOOKUP(B178,'Input - companies list'!B:L,11,FALSE)</f>
        <v/>
      </c>
      <c r="E178">
        <f>VLOOKUP(B178,'Input - companies list'!B:E,4,FALSE)</f>
        <v/>
      </c>
      <c r="F178" s="1">
        <f>SUMIFS('Input - target event report'!H:H,'Input - target event report'!B:B,B178,'Input - target event report'!D:D, "Private Investment")</f>
        <v/>
      </c>
      <c r="G178" s="30">
        <f>IF(I178&lt;2, "N/A", (MAXIFS('Input - target event report'!E:E,'Input - target event report'!B:B,B:B,'Input - target event report'!D:D,"Private Investment")-MINIFS('Input - target event report'!E:E,'Input - target event report'!B:B,B:B,'Input - target event report'!D:D,"Private Investment"))/(I178-1))</f>
        <v/>
      </c>
      <c r="H178" s="30">
        <f>IF(MAXIFS('Input - target event report'!E:E,'Input - target event report'!B:B,B:B,'Input - target event report'!D:D,"Private Investment") = 0, "N/A", TODAY() - MAXIFS('Input - target event report'!E:E,'Input - target event report'!B:B,B:B,'Input - target event report'!D:D,"Private Investment"))</f>
        <v/>
      </c>
      <c r="I178" s="30">
        <f>COUNTIFS('Input - target event report'!B:B,B178,'Input - target event report'!D:D, "Private Investment")</f>
        <v/>
      </c>
      <c r="J178">
        <f>INDEX('Input - companies list'!$1:$10000,MATCH(B178,'Input - companies list'!B:B,0),MATCH("Flow",'Input - companies list'!$1:$1,0 ))</f>
        <v/>
      </c>
      <c r="K178">
        <f>INDEX('Input - companies list'!$1:$10000,MATCH(B178,'Input - companies list'!B:B,0),MATCH("Inter-Cluster Connectivity",'Input - companies list'!$1:$1,0 ))</f>
        <v/>
      </c>
      <c r="L178" s="11">
        <f>IFERROR(PERCENTRANK(F:F,F178),0)</f>
        <v/>
      </c>
      <c r="M178" s="11">
        <f>IFERROR(1 - PERCENTRANK(G:G,G178),0)</f>
        <v/>
      </c>
      <c r="N178" s="11">
        <f>IFERROR(1 - PERCENTRANK(H:H,H178),0)</f>
        <v/>
      </c>
      <c r="O178" s="11">
        <f>IFERROR(PERCENTRANK(I:I,I178),0)</f>
        <v/>
      </c>
      <c r="P178" s="11">
        <f>IFERROR(1 - PERCENTRANK(J:J,J178),0)</f>
        <v/>
      </c>
      <c r="Q178" s="11">
        <f>IFERROR(PERCENTRANK(K:K,K178),0)</f>
        <v/>
      </c>
      <c r="R178" s="11">
        <f>L178*weight1+M178*weight2+N178*weight3+O178*weight4+P178*weight5+Q178*weight6</f>
        <v/>
      </c>
    </row>
    <row r="179" spans="1:18">
      <c r="A179" s="14">
        <f>RANK(R179,R:R)</f>
        <v/>
      </c>
      <c r="B179" t="s">
        <v>2377</v>
      </c>
      <c r="C179">
        <f>VLOOKUP(B179,'Input - companies list'!B:L,2,FALSE)</f>
        <v/>
      </c>
      <c r="D179">
        <f>VLOOKUP(B179,'Input - companies list'!B:L,11,FALSE)</f>
        <v/>
      </c>
      <c r="E179">
        <f>VLOOKUP(B179,'Input - companies list'!B:E,4,FALSE)</f>
        <v/>
      </c>
      <c r="F179" s="1">
        <f>SUMIFS('Input - target event report'!H:H,'Input - target event report'!B:B,B179,'Input - target event report'!D:D, "Private Investment")</f>
        <v/>
      </c>
      <c r="G179" s="30">
        <f>IF(I179&lt;2, "N/A", (MAXIFS('Input - target event report'!E:E,'Input - target event report'!B:B,B:B,'Input - target event report'!D:D,"Private Investment")-MINIFS('Input - target event report'!E:E,'Input - target event report'!B:B,B:B,'Input - target event report'!D:D,"Private Investment"))/(I179-1))</f>
        <v/>
      </c>
      <c r="H179" s="30">
        <f>IF(MAXIFS('Input - target event report'!E:E,'Input - target event report'!B:B,B:B,'Input - target event report'!D:D,"Private Investment") = 0, "N/A", TODAY() - MAXIFS('Input - target event report'!E:E,'Input - target event report'!B:B,B:B,'Input - target event report'!D:D,"Private Investment"))</f>
        <v/>
      </c>
      <c r="I179" s="30">
        <f>COUNTIFS('Input - target event report'!B:B,B179,'Input - target event report'!D:D, "Private Investment")</f>
        <v/>
      </c>
      <c r="J179">
        <f>INDEX('Input - companies list'!$1:$10000,MATCH(B179,'Input - companies list'!B:B,0),MATCH("Flow",'Input - companies list'!$1:$1,0 ))</f>
        <v/>
      </c>
      <c r="K179">
        <f>INDEX('Input - companies list'!$1:$10000,MATCH(B179,'Input - companies list'!B:B,0),MATCH("Inter-Cluster Connectivity",'Input - companies list'!$1:$1,0 ))</f>
        <v/>
      </c>
      <c r="L179" s="11">
        <f>IFERROR(PERCENTRANK(F:F,F179),0)</f>
        <v/>
      </c>
      <c r="M179" s="11">
        <f>IFERROR(1 - PERCENTRANK(G:G,G179),0)</f>
        <v/>
      </c>
      <c r="N179" s="11">
        <f>IFERROR(1 - PERCENTRANK(H:H,H179),0)</f>
        <v/>
      </c>
      <c r="O179" s="11">
        <f>IFERROR(PERCENTRANK(I:I,I179),0)</f>
        <v/>
      </c>
      <c r="P179" s="11">
        <f>IFERROR(1 - PERCENTRANK(J:J,J179),0)</f>
        <v/>
      </c>
      <c r="Q179" s="11">
        <f>IFERROR(PERCENTRANK(K:K,K179),0)</f>
        <v/>
      </c>
      <c r="R179" s="11">
        <f>L179*weight1+M179*weight2+N179*weight3+O179*weight4+P179*weight5+Q179*weight6</f>
        <v/>
      </c>
    </row>
    <row r="180" spans="1:18">
      <c r="A180" s="14">
        <f>RANK(R180,R:R)</f>
        <v/>
      </c>
      <c r="B180" t="s">
        <v>2389</v>
      </c>
      <c r="C180">
        <f>VLOOKUP(B180,'Input - companies list'!B:L,2,FALSE)</f>
        <v/>
      </c>
      <c r="D180">
        <f>VLOOKUP(B180,'Input - companies list'!B:L,11,FALSE)</f>
        <v/>
      </c>
      <c r="E180">
        <f>VLOOKUP(B180,'Input - companies list'!B:E,4,FALSE)</f>
        <v/>
      </c>
      <c r="F180" s="1">
        <f>SUMIFS('Input - target event report'!H:H,'Input - target event report'!B:B,B180,'Input - target event report'!D:D, "Private Investment")</f>
        <v/>
      </c>
      <c r="G180" s="30">
        <f>IF(I180&lt;2, "N/A", (MAXIFS('Input - target event report'!E:E,'Input - target event report'!B:B,B:B,'Input - target event report'!D:D,"Private Investment")-MINIFS('Input - target event report'!E:E,'Input - target event report'!B:B,B:B,'Input - target event report'!D:D,"Private Investment"))/(I180-1))</f>
        <v/>
      </c>
      <c r="H180" s="30">
        <f>IF(MAXIFS('Input - target event report'!E:E,'Input - target event report'!B:B,B:B,'Input - target event report'!D:D,"Private Investment") = 0, "N/A", TODAY() - MAXIFS('Input - target event report'!E:E,'Input - target event report'!B:B,B:B,'Input - target event report'!D:D,"Private Investment"))</f>
        <v/>
      </c>
      <c r="I180" s="30">
        <f>COUNTIFS('Input - target event report'!B:B,B180,'Input - target event report'!D:D, "Private Investment")</f>
        <v/>
      </c>
      <c r="J180">
        <f>INDEX('Input - companies list'!$1:$10000,MATCH(B180,'Input - companies list'!B:B,0),MATCH("Flow",'Input - companies list'!$1:$1,0 ))</f>
        <v/>
      </c>
      <c r="K180">
        <f>INDEX('Input - companies list'!$1:$10000,MATCH(B180,'Input - companies list'!B:B,0),MATCH("Inter-Cluster Connectivity",'Input - companies list'!$1:$1,0 ))</f>
        <v/>
      </c>
      <c r="L180" s="11">
        <f>IFERROR(PERCENTRANK(F:F,F180),0)</f>
        <v/>
      </c>
      <c r="M180" s="11">
        <f>IFERROR(1 - PERCENTRANK(G:G,G180),0)</f>
        <v/>
      </c>
      <c r="N180" s="11">
        <f>IFERROR(1 - PERCENTRANK(H:H,H180),0)</f>
        <v/>
      </c>
      <c r="O180" s="11">
        <f>IFERROR(PERCENTRANK(I:I,I180),0)</f>
        <v/>
      </c>
      <c r="P180" s="11">
        <f>IFERROR(1 - PERCENTRANK(J:J,J180),0)</f>
        <v/>
      </c>
      <c r="Q180" s="11">
        <f>IFERROR(PERCENTRANK(K:K,K180),0)</f>
        <v/>
      </c>
      <c r="R180" s="11">
        <f>L180*weight1+M180*weight2+N180*weight3+O180*weight4+P180*weight5+Q180*weight6</f>
        <v/>
      </c>
    </row>
    <row r="181" spans="1:18">
      <c r="A181" s="14">
        <f>RANK(R181,R:R)</f>
        <v/>
      </c>
      <c r="B181" t="s">
        <v>2405</v>
      </c>
      <c r="C181">
        <f>VLOOKUP(B181,'Input - companies list'!B:L,2,FALSE)</f>
        <v/>
      </c>
      <c r="D181">
        <f>VLOOKUP(B181,'Input - companies list'!B:L,11,FALSE)</f>
        <v/>
      </c>
      <c r="E181">
        <f>VLOOKUP(B181,'Input - companies list'!B:E,4,FALSE)</f>
        <v/>
      </c>
      <c r="F181" s="1">
        <f>SUMIFS('Input - target event report'!H:H,'Input - target event report'!B:B,B181,'Input - target event report'!D:D, "Private Investment")</f>
        <v/>
      </c>
      <c r="G181" s="30">
        <f>IF(I181&lt;2, "N/A", (MAXIFS('Input - target event report'!E:E,'Input - target event report'!B:B,B:B,'Input - target event report'!D:D,"Private Investment")-MINIFS('Input - target event report'!E:E,'Input - target event report'!B:B,B:B,'Input - target event report'!D:D,"Private Investment"))/(I181-1))</f>
        <v/>
      </c>
      <c r="H181" s="30">
        <f>IF(MAXIFS('Input - target event report'!E:E,'Input - target event report'!B:B,B:B,'Input - target event report'!D:D,"Private Investment") = 0, "N/A", TODAY() - MAXIFS('Input - target event report'!E:E,'Input - target event report'!B:B,B:B,'Input - target event report'!D:D,"Private Investment"))</f>
        <v/>
      </c>
      <c r="I181" s="30">
        <f>COUNTIFS('Input - target event report'!B:B,B181,'Input - target event report'!D:D, "Private Investment")</f>
        <v/>
      </c>
      <c r="J181">
        <f>INDEX('Input - companies list'!$1:$10000,MATCH(B181,'Input - companies list'!B:B,0),MATCH("Flow",'Input - companies list'!$1:$1,0 ))</f>
        <v/>
      </c>
      <c r="K181">
        <f>INDEX('Input - companies list'!$1:$10000,MATCH(B181,'Input - companies list'!B:B,0),MATCH("Inter-Cluster Connectivity",'Input - companies list'!$1:$1,0 ))</f>
        <v/>
      </c>
      <c r="L181" s="11">
        <f>IFERROR(PERCENTRANK(F:F,F181),0)</f>
        <v/>
      </c>
      <c r="M181" s="11">
        <f>IFERROR(1 - PERCENTRANK(G:G,G181),0)</f>
        <v/>
      </c>
      <c r="N181" s="11">
        <f>IFERROR(1 - PERCENTRANK(H:H,H181),0)</f>
        <v/>
      </c>
      <c r="O181" s="11">
        <f>IFERROR(PERCENTRANK(I:I,I181),0)</f>
        <v/>
      </c>
      <c r="P181" s="11">
        <f>IFERROR(1 - PERCENTRANK(J:J,J181),0)</f>
        <v/>
      </c>
      <c r="Q181" s="11">
        <f>IFERROR(PERCENTRANK(K:K,K181),0)</f>
        <v/>
      </c>
      <c r="R181" s="11">
        <f>L181*weight1+M181*weight2+N181*weight3+O181*weight4+P181*weight5+Q181*weight6</f>
        <v/>
      </c>
    </row>
    <row r="182" spans="1:18">
      <c r="A182" s="14">
        <f>RANK(R182,R:R)</f>
        <v/>
      </c>
      <c r="B182" s="2" t="s">
        <v>2425</v>
      </c>
      <c r="C182">
        <f>VLOOKUP(B182,'Input - companies list'!B:L,2,FALSE)</f>
        <v/>
      </c>
      <c r="D182">
        <f>VLOOKUP(B182,'Input - companies list'!B:L,11,FALSE)</f>
        <v/>
      </c>
      <c r="E182">
        <f>VLOOKUP(B182,'Input - companies list'!B:E,4,FALSE)</f>
        <v/>
      </c>
      <c r="F182" s="1">
        <f>SUMIFS('Input - target event report'!H:H,'Input - target event report'!B:B,B182,'Input - target event report'!D:D, "Private Investment")</f>
        <v/>
      </c>
      <c r="G182" s="30">
        <f>IF(I182&lt;2, "N/A", (MAXIFS('Input - target event report'!E:E,'Input - target event report'!B:B,B:B,'Input - target event report'!D:D,"Private Investment")-MINIFS('Input - target event report'!E:E,'Input - target event report'!B:B,B:B,'Input - target event report'!D:D,"Private Investment"))/(I182-1))</f>
        <v/>
      </c>
      <c r="H182" s="30">
        <f>IF(MAXIFS('Input - target event report'!E:E,'Input - target event report'!B:B,B:B,'Input - target event report'!D:D,"Private Investment") = 0, "N/A", TODAY() - MAXIFS('Input - target event report'!E:E,'Input - target event report'!B:B,B:B,'Input - target event report'!D:D,"Private Investment"))</f>
        <v/>
      </c>
      <c r="I182" s="30">
        <f>COUNTIFS('Input - target event report'!B:B,B182,'Input - target event report'!D:D, "Private Investment")</f>
        <v/>
      </c>
      <c r="J182">
        <f>INDEX('Input - companies list'!$1:$10000,MATCH(B182,'Input - companies list'!B:B,0),MATCH("Flow",'Input - companies list'!$1:$1,0 ))</f>
        <v/>
      </c>
      <c r="K182">
        <f>INDEX('Input - companies list'!$1:$10000,MATCH(B182,'Input - companies list'!B:B,0),MATCH("Inter-Cluster Connectivity",'Input - companies list'!$1:$1,0 ))</f>
        <v/>
      </c>
      <c r="L182" s="11">
        <f>IFERROR(PERCENTRANK(F:F,F182),0)</f>
        <v/>
      </c>
      <c r="M182" s="11">
        <f>IFERROR(1 - PERCENTRANK(G:G,G182),0)</f>
        <v/>
      </c>
      <c r="N182" s="11">
        <f>IFERROR(1 - PERCENTRANK(H:H,H182),0)</f>
        <v/>
      </c>
      <c r="O182" s="11">
        <f>IFERROR(PERCENTRANK(I:I,I182),0)</f>
        <v/>
      </c>
      <c r="P182" s="11">
        <f>IFERROR(1 - PERCENTRANK(J:J,J182),0)</f>
        <v/>
      </c>
      <c r="Q182" s="11">
        <f>IFERROR(PERCENTRANK(K:K,K182),0)</f>
        <v/>
      </c>
      <c r="R182" s="11">
        <f>L182*weight1+M182*weight2+N182*weight3+O182*weight4+P182*weight5+Q182*weight6</f>
        <v/>
      </c>
    </row>
    <row r="183" spans="1:18">
      <c r="A183" s="14">
        <f>RANK(R183,R:R)</f>
        <v/>
      </c>
      <c r="B183" t="s">
        <v>2437</v>
      </c>
      <c r="C183">
        <f>VLOOKUP(B183,'Input - companies list'!B:L,2,FALSE)</f>
        <v/>
      </c>
      <c r="D183">
        <f>VLOOKUP(B183,'Input - companies list'!B:L,11,FALSE)</f>
        <v/>
      </c>
      <c r="E183">
        <f>VLOOKUP(B183,'Input - companies list'!B:E,4,FALSE)</f>
        <v/>
      </c>
      <c r="F183" s="1">
        <f>SUMIFS('Input - target event report'!H:H,'Input - target event report'!B:B,B183,'Input - target event report'!D:D, "Private Investment")</f>
        <v/>
      </c>
      <c r="G183" s="30">
        <f>IF(I183&lt;2, "N/A", (MAXIFS('Input - target event report'!E:E,'Input - target event report'!B:B,B:B,'Input - target event report'!D:D,"Private Investment")-MINIFS('Input - target event report'!E:E,'Input - target event report'!B:B,B:B,'Input - target event report'!D:D,"Private Investment"))/(I183-1))</f>
        <v/>
      </c>
      <c r="H183" s="30">
        <f>IF(MAXIFS('Input - target event report'!E:E,'Input - target event report'!B:B,B:B,'Input - target event report'!D:D,"Private Investment") = 0, "N/A", TODAY() - MAXIFS('Input - target event report'!E:E,'Input - target event report'!B:B,B:B,'Input - target event report'!D:D,"Private Investment"))</f>
        <v/>
      </c>
      <c r="I183" s="30">
        <f>COUNTIFS('Input - target event report'!B:B,B183,'Input - target event report'!D:D, "Private Investment")</f>
        <v/>
      </c>
      <c r="J183">
        <f>INDEX('Input - companies list'!$1:$10000,MATCH(B183,'Input - companies list'!B:B,0),MATCH("Flow",'Input - companies list'!$1:$1,0 ))</f>
        <v/>
      </c>
      <c r="K183">
        <f>INDEX('Input - companies list'!$1:$10000,MATCH(B183,'Input - companies list'!B:B,0),MATCH("Inter-Cluster Connectivity",'Input - companies list'!$1:$1,0 ))</f>
        <v/>
      </c>
      <c r="L183" s="11">
        <f>IFERROR(PERCENTRANK(F:F,F183),0)</f>
        <v/>
      </c>
      <c r="M183" s="11">
        <f>IFERROR(1 - PERCENTRANK(G:G,G183),0)</f>
        <v/>
      </c>
      <c r="N183" s="11">
        <f>IFERROR(1 - PERCENTRANK(H:H,H183),0)</f>
        <v/>
      </c>
      <c r="O183" s="11">
        <f>IFERROR(PERCENTRANK(I:I,I183),0)</f>
        <v/>
      </c>
      <c r="P183" s="11">
        <f>IFERROR(1 - PERCENTRANK(J:J,J183),0)</f>
        <v/>
      </c>
      <c r="Q183" s="11">
        <f>IFERROR(PERCENTRANK(K:K,K183),0)</f>
        <v/>
      </c>
      <c r="R183" s="11">
        <f>L183*weight1+M183*weight2+N183*weight3+O183*weight4+P183*weight5+Q183*weight6</f>
        <v/>
      </c>
    </row>
    <row r="184" spans="1:18">
      <c r="A184" s="14">
        <f>RANK(R184,R:R)</f>
        <v/>
      </c>
      <c r="B184" t="s">
        <v>2446</v>
      </c>
      <c r="C184">
        <f>VLOOKUP(B184,'Input - companies list'!B:L,2,FALSE)</f>
        <v/>
      </c>
      <c r="D184">
        <f>VLOOKUP(B184,'Input - companies list'!B:L,11,FALSE)</f>
        <v/>
      </c>
      <c r="E184">
        <f>VLOOKUP(B184,'Input - companies list'!B:E,4,FALSE)</f>
        <v/>
      </c>
      <c r="F184" s="1">
        <f>SUMIFS('Input - target event report'!H:H,'Input - target event report'!B:B,B184,'Input - target event report'!D:D, "Private Investment")</f>
        <v/>
      </c>
      <c r="G184" s="30">
        <f>IF(I184&lt;2, "N/A", (MAXIFS('Input - target event report'!E:E,'Input - target event report'!B:B,B:B,'Input - target event report'!D:D,"Private Investment")-MINIFS('Input - target event report'!E:E,'Input - target event report'!B:B,B:B,'Input - target event report'!D:D,"Private Investment"))/(I184-1))</f>
        <v/>
      </c>
      <c r="H184" s="30">
        <f>IF(MAXIFS('Input - target event report'!E:E,'Input - target event report'!B:B,B:B,'Input - target event report'!D:D,"Private Investment") = 0, "N/A", TODAY() - MAXIFS('Input - target event report'!E:E,'Input - target event report'!B:B,B:B,'Input - target event report'!D:D,"Private Investment"))</f>
        <v/>
      </c>
      <c r="I184" s="30">
        <f>COUNTIFS('Input - target event report'!B:B,B184,'Input - target event report'!D:D, "Private Investment")</f>
        <v/>
      </c>
      <c r="J184">
        <f>INDEX('Input - companies list'!$1:$10000,MATCH(B184,'Input - companies list'!B:B,0),MATCH("Flow",'Input - companies list'!$1:$1,0 ))</f>
        <v/>
      </c>
      <c r="K184">
        <f>INDEX('Input - companies list'!$1:$10000,MATCH(B184,'Input - companies list'!B:B,0),MATCH("Inter-Cluster Connectivity",'Input - companies list'!$1:$1,0 ))</f>
        <v/>
      </c>
      <c r="L184" s="11">
        <f>IFERROR(PERCENTRANK(F:F,F184),0)</f>
        <v/>
      </c>
      <c r="M184" s="11">
        <f>IFERROR(1 - PERCENTRANK(G:G,G184),0)</f>
        <v/>
      </c>
      <c r="N184" s="11">
        <f>IFERROR(1 - PERCENTRANK(H:H,H184),0)</f>
        <v/>
      </c>
      <c r="O184" s="11">
        <f>IFERROR(PERCENTRANK(I:I,I184),0)</f>
        <v/>
      </c>
      <c r="P184" s="11">
        <f>IFERROR(1 - PERCENTRANK(J:J,J184),0)</f>
        <v/>
      </c>
      <c r="Q184" s="11">
        <f>IFERROR(PERCENTRANK(K:K,K184),0)</f>
        <v/>
      </c>
      <c r="R184" s="11">
        <f>L184*weight1+M184*weight2+N184*weight3+O184*weight4+P184*weight5+Q184*weight6</f>
        <v/>
      </c>
    </row>
    <row r="185" spans="1:18">
      <c r="A185" s="14">
        <f>RANK(R185,R:R)</f>
        <v/>
      </c>
      <c r="B185" t="s">
        <v>2458</v>
      </c>
      <c r="C185">
        <f>VLOOKUP(B185,'Input - companies list'!B:L,2,FALSE)</f>
        <v/>
      </c>
      <c r="D185">
        <f>VLOOKUP(B185,'Input - companies list'!B:L,11,FALSE)</f>
        <v/>
      </c>
      <c r="E185">
        <f>VLOOKUP(B185,'Input - companies list'!B:E,4,FALSE)</f>
        <v/>
      </c>
      <c r="F185" s="1">
        <f>SUMIFS('Input - target event report'!H:H,'Input - target event report'!B:B,B185,'Input - target event report'!D:D, "Private Investment")</f>
        <v/>
      </c>
      <c r="G185" s="30">
        <f>IF(I185&lt;2, "N/A", (MAXIFS('Input - target event report'!E:E,'Input - target event report'!B:B,B:B,'Input - target event report'!D:D,"Private Investment")-MINIFS('Input - target event report'!E:E,'Input - target event report'!B:B,B:B,'Input - target event report'!D:D,"Private Investment"))/(I185-1))</f>
        <v/>
      </c>
      <c r="H185" s="30">
        <f>IF(MAXIFS('Input - target event report'!E:E,'Input - target event report'!B:B,B:B,'Input - target event report'!D:D,"Private Investment") = 0, "N/A", TODAY() - MAXIFS('Input - target event report'!E:E,'Input - target event report'!B:B,B:B,'Input - target event report'!D:D,"Private Investment"))</f>
        <v/>
      </c>
      <c r="I185" s="30">
        <f>COUNTIFS('Input - target event report'!B:B,B185,'Input - target event report'!D:D, "Private Investment")</f>
        <v/>
      </c>
      <c r="J185">
        <f>INDEX('Input - companies list'!$1:$10000,MATCH(B185,'Input - companies list'!B:B,0),MATCH("Flow",'Input - companies list'!$1:$1,0 ))</f>
        <v/>
      </c>
      <c r="K185">
        <f>INDEX('Input - companies list'!$1:$10000,MATCH(B185,'Input - companies list'!B:B,0),MATCH("Inter-Cluster Connectivity",'Input - companies list'!$1:$1,0 ))</f>
        <v/>
      </c>
      <c r="L185" s="11">
        <f>IFERROR(PERCENTRANK(F:F,F185),0)</f>
        <v/>
      </c>
      <c r="M185" s="11">
        <f>IFERROR(1 - PERCENTRANK(G:G,G185),0)</f>
        <v/>
      </c>
      <c r="N185" s="11">
        <f>IFERROR(1 - PERCENTRANK(H:H,H185),0)</f>
        <v/>
      </c>
      <c r="O185" s="11">
        <f>IFERROR(PERCENTRANK(I:I,I185),0)</f>
        <v/>
      </c>
      <c r="P185" s="11">
        <f>IFERROR(1 - PERCENTRANK(J:J,J185),0)</f>
        <v/>
      </c>
      <c r="Q185" s="11">
        <f>IFERROR(PERCENTRANK(K:K,K185),0)</f>
        <v/>
      </c>
      <c r="R185" s="11">
        <f>L185*weight1+M185*weight2+N185*weight3+O185*weight4+P185*weight5+Q185*weight6</f>
        <v/>
      </c>
    </row>
    <row r="186" spans="1:18">
      <c r="A186" s="14">
        <f>RANK(R186,R:R)</f>
        <v/>
      </c>
      <c r="B186" t="s">
        <v>2470</v>
      </c>
      <c r="C186">
        <f>VLOOKUP(B186,'Input - companies list'!B:L,2,FALSE)</f>
        <v/>
      </c>
      <c r="D186">
        <f>VLOOKUP(B186,'Input - companies list'!B:L,11,FALSE)</f>
        <v/>
      </c>
      <c r="E186">
        <f>VLOOKUP(B186,'Input - companies list'!B:E,4,FALSE)</f>
        <v/>
      </c>
      <c r="F186" s="1">
        <f>SUMIFS('Input - target event report'!H:H,'Input - target event report'!B:B,B186,'Input - target event report'!D:D, "Private Investment")</f>
        <v/>
      </c>
      <c r="G186" s="30">
        <f>IF(I186&lt;2, "N/A", (MAXIFS('Input - target event report'!E:E,'Input - target event report'!B:B,B:B,'Input - target event report'!D:D,"Private Investment")-MINIFS('Input - target event report'!E:E,'Input - target event report'!B:B,B:B,'Input - target event report'!D:D,"Private Investment"))/(I186-1))</f>
        <v/>
      </c>
      <c r="H186" s="30">
        <f>IF(MAXIFS('Input - target event report'!E:E,'Input - target event report'!B:B,B:B,'Input - target event report'!D:D,"Private Investment") = 0, "N/A", TODAY() - MAXIFS('Input - target event report'!E:E,'Input - target event report'!B:B,B:B,'Input - target event report'!D:D,"Private Investment"))</f>
        <v/>
      </c>
      <c r="I186" s="30">
        <f>COUNTIFS('Input - target event report'!B:B,B186,'Input - target event report'!D:D, "Private Investment")</f>
        <v/>
      </c>
      <c r="J186">
        <f>INDEX('Input - companies list'!$1:$10000,MATCH(B186,'Input - companies list'!B:B,0),MATCH("Flow",'Input - companies list'!$1:$1,0 ))</f>
        <v/>
      </c>
      <c r="K186">
        <f>INDEX('Input - companies list'!$1:$10000,MATCH(B186,'Input - companies list'!B:B,0),MATCH("Inter-Cluster Connectivity",'Input - companies list'!$1:$1,0 ))</f>
        <v/>
      </c>
      <c r="L186" s="11">
        <f>IFERROR(PERCENTRANK(F:F,F186),0)</f>
        <v/>
      </c>
      <c r="M186" s="11">
        <f>IFERROR(1 - PERCENTRANK(G:G,G186),0)</f>
        <v/>
      </c>
      <c r="N186" s="11">
        <f>IFERROR(1 - PERCENTRANK(H:H,H186),0)</f>
        <v/>
      </c>
      <c r="O186" s="11">
        <f>IFERROR(PERCENTRANK(I:I,I186),0)</f>
        <v/>
      </c>
      <c r="P186" s="11">
        <f>IFERROR(1 - PERCENTRANK(J:J,J186),0)</f>
        <v/>
      </c>
      <c r="Q186" s="11">
        <f>IFERROR(PERCENTRANK(K:K,K186),0)</f>
        <v/>
      </c>
      <c r="R186" s="11">
        <f>L186*weight1+M186*weight2+N186*weight3+O186*weight4+P186*weight5+Q186*weight6</f>
        <v/>
      </c>
    </row>
    <row r="187" spans="1:18">
      <c r="A187" s="14">
        <f>RANK(R187,R:R)</f>
        <v/>
      </c>
      <c r="B187" t="s">
        <v>2486</v>
      </c>
      <c r="C187">
        <f>VLOOKUP(B187,'Input - companies list'!B:L,2,FALSE)</f>
        <v/>
      </c>
      <c r="D187">
        <f>VLOOKUP(B187,'Input - companies list'!B:L,11,FALSE)</f>
        <v/>
      </c>
      <c r="E187">
        <f>VLOOKUP(B187,'Input - companies list'!B:E,4,FALSE)</f>
        <v/>
      </c>
      <c r="F187" s="1">
        <f>SUMIFS('Input - target event report'!H:H,'Input - target event report'!B:B,B187,'Input - target event report'!D:D, "Private Investment")</f>
        <v/>
      </c>
      <c r="G187" s="30">
        <f>IF(I187&lt;2, "N/A", (MAXIFS('Input - target event report'!E:E,'Input - target event report'!B:B,B:B,'Input - target event report'!D:D,"Private Investment")-MINIFS('Input - target event report'!E:E,'Input - target event report'!B:B,B:B,'Input - target event report'!D:D,"Private Investment"))/(I187-1))</f>
        <v/>
      </c>
      <c r="H187" s="30">
        <f>IF(MAXIFS('Input - target event report'!E:E,'Input - target event report'!B:B,B:B,'Input - target event report'!D:D,"Private Investment") = 0, "N/A", TODAY() - MAXIFS('Input - target event report'!E:E,'Input - target event report'!B:B,B:B,'Input - target event report'!D:D,"Private Investment"))</f>
        <v/>
      </c>
      <c r="I187" s="30">
        <f>COUNTIFS('Input - target event report'!B:B,B187,'Input - target event report'!D:D, "Private Investment")</f>
        <v/>
      </c>
      <c r="J187">
        <f>INDEX('Input - companies list'!$1:$10000,MATCH(B187,'Input - companies list'!B:B,0),MATCH("Flow",'Input - companies list'!$1:$1,0 ))</f>
        <v/>
      </c>
      <c r="K187">
        <f>INDEX('Input - companies list'!$1:$10000,MATCH(B187,'Input - companies list'!B:B,0),MATCH("Inter-Cluster Connectivity",'Input - companies list'!$1:$1,0 ))</f>
        <v/>
      </c>
      <c r="L187" s="11">
        <f>IFERROR(PERCENTRANK(F:F,F187),0)</f>
        <v/>
      </c>
      <c r="M187" s="11">
        <f>IFERROR(1 - PERCENTRANK(G:G,G187),0)</f>
        <v/>
      </c>
      <c r="N187" s="11">
        <f>IFERROR(1 - PERCENTRANK(H:H,H187),0)</f>
        <v/>
      </c>
      <c r="O187" s="11">
        <f>IFERROR(PERCENTRANK(I:I,I187),0)</f>
        <v/>
      </c>
      <c r="P187" s="11">
        <f>IFERROR(1 - PERCENTRANK(J:J,J187),0)</f>
        <v/>
      </c>
      <c r="Q187" s="11">
        <f>IFERROR(PERCENTRANK(K:K,K187),0)</f>
        <v/>
      </c>
      <c r="R187" s="11">
        <f>L187*weight1+M187*weight2+N187*weight3+O187*weight4+P187*weight5+Q187*weight6</f>
        <v/>
      </c>
    </row>
    <row r="188" spans="1:18">
      <c r="A188" s="14">
        <f>RANK(R188,R:R)</f>
        <v/>
      </c>
      <c r="B188" t="s">
        <v>2498</v>
      </c>
      <c r="C188">
        <f>VLOOKUP(B188,'Input - companies list'!B:L,2,FALSE)</f>
        <v/>
      </c>
      <c r="D188">
        <f>VLOOKUP(B188,'Input - companies list'!B:L,11,FALSE)</f>
        <v/>
      </c>
      <c r="E188">
        <f>VLOOKUP(B188,'Input - companies list'!B:E,4,FALSE)</f>
        <v/>
      </c>
      <c r="F188" s="1">
        <f>SUMIFS('Input - target event report'!H:H,'Input - target event report'!B:B,B188,'Input - target event report'!D:D, "Private Investment")</f>
        <v/>
      </c>
      <c r="G188" s="30">
        <f>IF(I188&lt;2, "N/A", (MAXIFS('Input - target event report'!E:E,'Input - target event report'!B:B,B:B,'Input - target event report'!D:D,"Private Investment")-MINIFS('Input - target event report'!E:E,'Input - target event report'!B:B,B:B,'Input - target event report'!D:D,"Private Investment"))/(I188-1))</f>
        <v/>
      </c>
      <c r="H188" s="30">
        <f>IF(MAXIFS('Input - target event report'!E:E,'Input - target event report'!B:B,B:B,'Input - target event report'!D:D,"Private Investment") = 0, "N/A", TODAY() - MAXIFS('Input - target event report'!E:E,'Input - target event report'!B:B,B:B,'Input - target event report'!D:D,"Private Investment"))</f>
        <v/>
      </c>
      <c r="I188" s="30">
        <f>COUNTIFS('Input - target event report'!B:B,B188,'Input - target event report'!D:D, "Private Investment")</f>
        <v/>
      </c>
      <c r="J188">
        <f>INDEX('Input - companies list'!$1:$10000,MATCH(B188,'Input - companies list'!B:B,0),MATCH("Flow",'Input - companies list'!$1:$1,0 ))</f>
        <v/>
      </c>
      <c r="K188">
        <f>INDEX('Input - companies list'!$1:$10000,MATCH(B188,'Input - companies list'!B:B,0),MATCH("Inter-Cluster Connectivity",'Input - companies list'!$1:$1,0 ))</f>
        <v/>
      </c>
      <c r="L188" s="11">
        <f>IFERROR(PERCENTRANK(F:F,F188),0)</f>
        <v/>
      </c>
      <c r="M188" s="11">
        <f>IFERROR(1 - PERCENTRANK(G:G,G188),0)</f>
        <v/>
      </c>
      <c r="N188" s="11">
        <f>IFERROR(1 - PERCENTRANK(H:H,H188),0)</f>
        <v/>
      </c>
      <c r="O188" s="11">
        <f>IFERROR(PERCENTRANK(I:I,I188),0)</f>
        <v/>
      </c>
      <c r="P188" s="11">
        <f>IFERROR(1 - PERCENTRANK(J:J,J188),0)</f>
        <v/>
      </c>
      <c r="Q188" s="11">
        <f>IFERROR(PERCENTRANK(K:K,K188),0)</f>
        <v/>
      </c>
      <c r="R188" s="11">
        <f>L188*weight1+M188*weight2+N188*weight3+O188*weight4+P188*weight5+Q188*weight6</f>
        <v/>
      </c>
    </row>
    <row r="189" spans="1:18">
      <c r="A189" s="14">
        <f>RANK(R189,R:R)</f>
        <v/>
      </c>
      <c r="B189" t="s">
        <v>2510</v>
      </c>
      <c r="C189">
        <f>VLOOKUP(B189,'Input - companies list'!B:L,2,FALSE)</f>
        <v/>
      </c>
      <c r="D189">
        <f>VLOOKUP(B189,'Input - companies list'!B:L,11,FALSE)</f>
        <v/>
      </c>
      <c r="E189">
        <f>VLOOKUP(B189,'Input - companies list'!B:E,4,FALSE)</f>
        <v/>
      </c>
      <c r="F189" s="1">
        <f>SUMIFS('Input - target event report'!H:H,'Input - target event report'!B:B,B189,'Input - target event report'!D:D, "Private Investment")</f>
        <v/>
      </c>
      <c r="G189" s="30">
        <f>IF(I189&lt;2, "N/A", (MAXIFS('Input - target event report'!E:E,'Input - target event report'!B:B,B:B,'Input - target event report'!D:D,"Private Investment")-MINIFS('Input - target event report'!E:E,'Input - target event report'!B:B,B:B,'Input - target event report'!D:D,"Private Investment"))/(I189-1))</f>
        <v/>
      </c>
      <c r="H189" s="30">
        <f>IF(MAXIFS('Input - target event report'!E:E,'Input - target event report'!B:B,B:B,'Input - target event report'!D:D,"Private Investment") = 0, "N/A", TODAY() - MAXIFS('Input - target event report'!E:E,'Input - target event report'!B:B,B:B,'Input - target event report'!D:D,"Private Investment"))</f>
        <v/>
      </c>
      <c r="I189" s="30">
        <f>COUNTIFS('Input - target event report'!B:B,B189,'Input - target event report'!D:D, "Private Investment")</f>
        <v/>
      </c>
      <c r="J189">
        <f>INDEX('Input - companies list'!$1:$10000,MATCH(B189,'Input - companies list'!B:B,0),MATCH("Flow",'Input - companies list'!$1:$1,0 ))</f>
        <v/>
      </c>
      <c r="K189">
        <f>INDEX('Input - companies list'!$1:$10000,MATCH(B189,'Input - companies list'!B:B,0),MATCH("Inter-Cluster Connectivity",'Input - companies list'!$1:$1,0 ))</f>
        <v/>
      </c>
      <c r="L189" s="11">
        <f>IFERROR(PERCENTRANK(F:F,F189),0)</f>
        <v/>
      </c>
      <c r="M189" s="11">
        <f>IFERROR(1 - PERCENTRANK(G:G,G189),0)</f>
        <v/>
      </c>
      <c r="N189" s="11">
        <f>IFERROR(1 - PERCENTRANK(H:H,H189),0)</f>
        <v/>
      </c>
      <c r="O189" s="11">
        <f>IFERROR(PERCENTRANK(I:I,I189),0)</f>
        <v/>
      </c>
      <c r="P189" s="11">
        <f>IFERROR(1 - PERCENTRANK(J:J,J189),0)</f>
        <v/>
      </c>
      <c r="Q189" s="11">
        <f>IFERROR(PERCENTRANK(K:K,K189),0)</f>
        <v/>
      </c>
      <c r="R189" s="11">
        <f>L189*weight1+M189*weight2+N189*weight3+O189*weight4+P189*weight5+Q189*weight6</f>
        <v/>
      </c>
    </row>
    <row r="190" spans="1:18">
      <c r="A190" s="14">
        <f>RANK(R190,R:R)</f>
        <v/>
      </c>
      <c r="B190" t="s">
        <v>2523</v>
      </c>
      <c r="C190">
        <f>VLOOKUP(B190,'Input - companies list'!B:L,2,FALSE)</f>
        <v/>
      </c>
      <c r="D190">
        <f>VLOOKUP(B190,'Input - companies list'!B:L,11,FALSE)</f>
        <v/>
      </c>
      <c r="E190">
        <f>VLOOKUP(B190,'Input - companies list'!B:E,4,FALSE)</f>
        <v/>
      </c>
      <c r="F190" s="1">
        <f>SUMIFS('Input - target event report'!H:H,'Input - target event report'!B:B,B190,'Input - target event report'!D:D, "Private Investment")</f>
        <v/>
      </c>
      <c r="G190" s="30">
        <f>IF(I190&lt;2, "N/A", (MAXIFS('Input - target event report'!E:E,'Input - target event report'!B:B,B:B,'Input - target event report'!D:D,"Private Investment")-MINIFS('Input - target event report'!E:E,'Input - target event report'!B:B,B:B,'Input - target event report'!D:D,"Private Investment"))/(I190-1))</f>
        <v/>
      </c>
      <c r="H190" s="30">
        <f>IF(MAXIFS('Input - target event report'!E:E,'Input - target event report'!B:B,B:B,'Input - target event report'!D:D,"Private Investment") = 0, "N/A", TODAY() - MAXIFS('Input - target event report'!E:E,'Input - target event report'!B:B,B:B,'Input - target event report'!D:D,"Private Investment"))</f>
        <v/>
      </c>
      <c r="I190" s="30">
        <f>COUNTIFS('Input - target event report'!B:B,B190,'Input - target event report'!D:D, "Private Investment")</f>
        <v/>
      </c>
      <c r="J190">
        <f>INDEX('Input - companies list'!$1:$10000,MATCH(B190,'Input - companies list'!B:B,0),MATCH("Flow",'Input - companies list'!$1:$1,0 ))</f>
        <v/>
      </c>
      <c r="K190">
        <f>INDEX('Input - companies list'!$1:$10000,MATCH(B190,'Input - companies list'!B:B,0),MATCH("Inter-Cluster Connectivity",'Input - companies list'!$1:$1,0 ))</f>
        <v/>
      </c>
      <c r="L190" s="11">
        <f>IFERROR(PERCENTRANK(F:F,F190),0)</f>
        <v/>
      </c>
      <c r="M190" s="11">
        <f>IFERROR(1 - PERCENTRANK(G:G,G190),0)</f>
        <v/>
      </c>
      <c r="N190" s="11">
        <f>IFERROR(1 - PERCENTRANK(H:H,H190),0)</f>
        <v/>
      </c>
      <c r="O190" s="11">
        <f>IFERROR(PERCENTRANK(I:I,I190),0)</f>
        <v/>
      </c>
      <c r="P190" s="11">
        <f>IFERROR(1 - PERCENTRANK(J:J,J190),0)</f>
        <v/>
      </c>
      <c r="Q190" s="11">
        <f>IFERROR(PERCENTRANK(K:K,K190),0)</f>
        <v/>
      </c>
      <c r="R190" s="11">
        <f>L190*weight1+M190*weight2+N190*weight3+O190*weight4+P190*weight5+Q190*weight6</f>
        <v/>
      </c>
    </row>
    <row r="191" spans="1:18">
      <c r="A191" s="14">
        <f>RANK(R191,R:R)</f>
        <v/>
      </c>
      <c r="B191" t="s">
        <v>2534</v>
      </c>
      <c r="C191">
        <f>VLOOKUP(B191,'Input - companies list'!B:L,2,FALSE)</f>
        <v/>
      </c>
      <c r="D191">
        <f>VLOOKUP(B191,'Input - companies list'!B:L,11,FALSE)</f>
        <v/>
      </c>
      <c r="E191">
        <f>VLOOKUP(B191,'Input - companies list'!B:E,4,FALSE)</f>
        <v/>
      </c>
      <c r="F191" s="1">
        <f>SUMIFS('Input - target event report'!H:H,'Input - target event report'!B:B,B191,'Input - target event report'!D:D, "Private Investment")</f>
        <v/>
      </c>
      <c r="G191" s="30">
        <f>IF(I191&lt;2, "N/A", (MAXIFS('Input - target event report'!E:E,'Input - target event report'!B:B,B:B,'Input - target event report'!D:D,"Private Investment")-MINIFS('Input - target event report'!E:E,'Input - target event report'!B:B,B:B,'Input - target event report'!D:D,"Private Investment"))/(I191-1))</f>
        <v/>
      </c>
      <c r="H191" s="30">
        <f>IF(MAXIFS('Input - target event report'!E:E,'Input - target event report'!B:B,B:B,'Input - target event report'!D:D,"Private Investment") = 0, "N/A", TODAY() - MAXIFS('Input - target event report'!E:E,'Input - target event report'!B:B,B:B,'Input - target event report'!D:D,"Private Investment"))</f>
        <v/>
      </c>
      <c r="I191" s="30">
        <f>COUNTIFS('Input - target event report'!B:B,B191,'Input - target event report'!D:D, "Private Investment")</f>
        <v/>
      </c>
      <c r="J191">
        <f>INDEX('Input - companies list'!$1:$10000,MATCH(B191,'Input - companies list'!B:B,0),MATCH("Flow",'Input - companies list'!$1:$1,0 ))</f>
        <v/>
      </c>
      <c r="K191">
        <f>INDEX('Input - companies list'!$1:$10000,MATCH(B191,'Input - companies list'!B:B,0),MATCH("Inter-Cluster Connectivity",'Input - companies list'!$1:$1,0 ))</f>
        <v/>
      </c>
      <c r="L191" s="11">
        <f>IFERROR(PERCENTRANK(F:F,F191),0)</f>
        <v/>
      </c>
      <c r="M191" s="11">
        <f>IFERROR(1 - PERCENTRANK(G:G,G191),0)</f>
        <v/>
      </c>
      <c r="N191" s="11">
        <f>IFERROR(1 - PERCENTRANK(H:H,H191),0)</f>
        <v/>
      </c>
      <c r="O191" s="11">
        <f>IFERROR(PERCENTRANK(I:I,I191),0)</f>
        <v/>
      </c>
      <c r="P191" s="11">
        <f>IFERROR(1 - PERCENTRANK(J:J,J191),0)</f>
        <v/>
      </c>
      <c r="Q191" s="11">
        <f>IFERROR(PERCENTRANK(K:K,K191),0)</f>
        <v/>
      </c>
      <c r="R191" s="11">
        <f>L191*weight1+M191*weight2+N191*weight3+O191*weight4+P191*weight5+Q191*weight6</f>
        <v/>
      </c>
    </row>
    <row r="192" spans="1:18">
      <c r="A192" s="14">
        <f>RANK(R192,R:R)</f>
        <v/>
      </c>
      <c r="B192" t="s">
        <v>2547</v>
      </c>
      <c r="C192">
        <f>VLOOKUP(B192,'Input - companies list'!B:L,2,FALSE)</f>
        <v/>
      </c>
      <c r="D192">
        <f>VLOOKUP(B192,'Input - companies list'!B:L,11,FALSE)</f>
        <v/>
      </c>
      <c r="E192">
        <f>VLOOKUP(B192,'Input - companies list'!B:E,4,FALSE)</f>
        <v/>
      </c>
      <c r="F192" s="1">
        <f>SUMIFS('Input - target event report'!H:H,'Input - target event report'!B:B,B192,'Input - target event report'!D:D, "Private Investment")</f>
        <v/>
      </c>
      <c r="G192" s="30">
        <f>IF(I192&lt;2, "N/A", (MAXIFS('Input - target event report'!E:E,'Input - target event report'!B:B,B:B,'Input - target event report'!D:D,"Private Investment")-MINIFS('Input - target event report'!E:E,'Input - target event report'!B:B,B:B,'Input - target event report'!D:D,"Private Investment"))/(I192-1))</f>
        <v/>
      </c>
      <c r="H192" s="30">
        <f>IF(MAXIFS('Input - target event report'!E:E,'Input - target event report'!B:B,B:B,'Input - target event report'!D:D,"Private Investment") = 0, "N/A", TODAY() - MAXIFS('Input - target event report'!E:E,'Input - target event report'!B:B,B:B,'Input - target event report'!D:D,"Private Investment"))</f>
        <v/>
      </c>
      <c r="I192" s="30">
        <f>COUNTIFS('Input - target event report'!B:B,B192,'Input - target event report'!D:D, "Private Investment")</f>
        <v/>
      </c>
      <c r="J192">
        <f>INDEX('Input - companies list'!$1:$10000,MATCH(B192,'Input - companies list'!B:B,0),MATCH("Flow",'Input - companies list'!$1:$1,0 ))</f>
        <v/>
      </c>
      <c r="K192">
        <f>INDEX('Input - companies list'!$1:$10000,MATCH(B192,'Input - companies list'!B:B,0),MATCH("Inter-Cluster Connectivity",'Input - companies list'!$1:$1,0 ))</f>
        <v/>
      </c>
      <c r="L192" s="11">
        <f>IFERROR(PERCENTRANK(F:F,F192),0)</f>
        <v/>
      </c>
      <c r="M192" s="11">
        <f>IFERROR(1 - PERCENTRANK(G:G,G192),0)</f>
        <v/>
      </c>
      <c r="N192" s="11">
        <f>IFERROR(1 - PERCENTRANK(H:H,H192),0)</f>
        <v/>
      </c>
      <c r="O192" s="11">
        <f>IFERROR(PERCENTRANK(I:I,I192),0)</f>
        <v/>
      </c>
      <c r="P192" s="11">
        <f>IFERROR(1 - PERCENTRANK(J:J,J192),0)</f>
        <v/>
      </c>
      <c r="Q192" s="11">
        <f>IFERROR(PERCENTRANK(K:K,K192),0)</f>
        <v/>
      </c>
      <c r="R192" s="11">
        <f>L192*weight1+M192*weight2+N192*weight3+O192*weight4+P192*weight5+Q192*weight6</f>
        <v/>
      </c>
    </row>
    <row r="193" spans="1:18">
      <c r="A193" s="14">
        <f>RANK(R193,R:R)</f>
        <v/>
      </c>
      <c r="B193" t="s">
        <v>2558</v>
      </c>
      <c r="C193">
        <f>VLOOKUP(B193,'Input - companies list'!B:L,2,FALSE)</f>
        <v/>
      </c>
      <c r="D193">
        <f>VLOOKUP(B193,'Input - companies list'!B:L,11,FALSE)</f>
        <v/>
      </c>
      <c r="E193">
        <f>VLOOKUP(B193,'Input - companies list'!B:E,4,FALSE)</f>
        <v/>
      </c>
      <c r="F193" s="1">
        <f>SUMIFS('Input - target event report'!H:H,'Input - target event report'!B:B,B193,'Input - target event report'!D:D, "Private Investment")</f>
        <v/>
      </c>
      <c r="G193" s="30">
        <f>IF(I193&lt;2, "N/A", (MAXIFS('Input - target event report'!E:E,'Input - target event report'!B:B,B:B,'Input - target event report'!D:D,"Private Investment")-MINIFS('Input - target event report'!E:E,'Input - target event report'!B:B,B:B,'Input - target event report'!D:D,"Private Investment"))/(I193-1))</f>
        <v/>
      </c>
      <c r="H193" s="30">
        <f>IF(MAXIFS('Input - target event report'!E:E,'Input - target event report'!B:B,B:B,'Input - target event report'!D:D,"Private Investment") = 0, "N/A", TODAY() - MAXIFS('Input - target event report'!E:E,'Input - target event report'!B:B,B:B,'Input - target event report'!D:D,"Private Investment"))</f>
        <v/>
      </c>
      <c r="I193" s="30">
        <f>COUNTIFS('Input - target event report'!B:B,B193,'Input - target event report'!D:D, "Private Investment")</f>
        <v/>
      </c>
      <c r="J193">
        <f>INDEX('Input - companies list'!$1:$10000,MATCH(B193,'Input - companies list'!B:B,0),MATCH("Flow",'Input - companies list'!$1:$1,0 ))</f>
        <v/>
      </c>
      <c r="K193">
        <f>INDEX('Input - companies list'!$1:$10000,MATCH(B193,'Input - companies list'!B:B,0),MATCH("Inter-Cluster Connectivity",'Input - companies list'!$1:$1,0 ))</f>
        <v/>
      </c>
      <c r="L193" s="11">
        <f>IFERROR(PERCENTRANK(F:F,F193),0)</f>
        <v/>
      </c>
      <c r="M193" s="11">
        <f>IFERROR(1 - PERCENTRANK(G:G,G193),0)</f>
        <v/>
      </c>
      <c r="N193" s="11">
        <f>IFERROR(1 - PERCENTRANK(H:H,H193),0)</f>
        <v/>
      </c>
      <c r="O193" s="11">
        <f>IFERROR(PERCENTRANK(I:I,I193),0)</f>
        <v/>
      </c>
      <c r="P193" s="11">
        <f>IFERROR(1 - PERCENTRANK(J:J,J193),0)</f>
        <v/>
      </c>
      <c r="Q193" s="11">
        <f>IFERROR(PERCENTRANK(K:K,K193),0)</f>
        <v/>
      </c>
      <c r="R193" s="11">
        <f>L193*weight1+M193*weight2+N193*weight3+O193*weight4+P193*weight5+Q193*weight6</f>
        <v/>
      </c>
    </row>
    <row r="194" spans="1:18">
      <c r="A194" s="14">
        <f>RANK(R194,R:R)</f>
        <v/>
      </c>
      <c r="B194" t="s">
        <v>2571</v>
      </c>
      <c r="C194">
        <f>VLOOKUP(B194,'Input - companies list'!B:L,2,FALSE)</f>
        <v/>
      </c>
      <c r="D194">
        <f>VLOOKUP(B194,'Input - companies list'!B:L,11,FALSE)</f>
        <v/>
      </c>
      <c r="E194">
        <f>VLOOKUP(B194,'Input - companies list'!B:E,4,FALSE)</f>
        <v/>
      </c>
      <c r="F194" s="1">
        <f>SUMIFS('Input - target event report'!H:H,'Input - target event report'!B:B,B194,'Input - target event report'!D:D, "Private Investment")</f>
        <v/>
      </c>
      <c r="G194" s="30">
        <f>IF(I194&lt;2, "N/A", (MAXIFS('Input - target event report'!E:E,'Input - target event report'!B:B,B:B,'Input - target event report'!D:D,"Private Investment")-MINIFS('Input - target event report'!E:E,'Input - target event report'!B:B,B:B,'Input - target event report'!D:D,"Private Investment"))/(I194-1))</f>
        <v/>
      </c>
      <c r="H194" s="30">
        <f>IF(MAXIFS('Input - target event report'!E:E,'Input - target event report'!B:B,B:B,'Input - target event report'!D:D,"Private Investment") = 0, "N/A", TODAY() - MAXIFS('Input - target event report'!E:E,'Input - target event report'!B:B,B:B,'Input - target event report'!D:D,"Private Investment"))</f>
        <v/>
      </c>
      <c r="I194" s="30">
        <f>COUNTIFS('Input - target event report'!B:B,B194,'Input - target event report'!D:D, "Private Investment")</f>
        <v/>
      </c>
      <c r="J194">
        <f>INDEX('Input - companies list'!$1:$10000,MATCH(B194,'Input - companies list'!B:B,0),MATCH("Flow",'Input - companies list'!$1:$1,0 ))</f>
        <v/>
      </c>
      <c r="K194">
        <f>INDEX('Input - companies list'!$1:$10000,MATCH(B194,'Input - companies list'!B:B,0),MATCH("Inter-Cluster Connectivity",'Input - companies list'!$1:$1,0 ))</f>
        <v/>
      </c>
      <c r="L194" s="11">
        <f>IFERROR(PERCENTRANK(F:F,F194),0)</f>
        <v/>
      </c>
      <c r="M194" s="11">
        <f>IFERROR(1 - PERCENTRANK(G:G,G194),0)</f>
        <v/>
      </c>
      <c r="N194" s="11">
        <f>IFERROR(1 - PERCENTRANK(H:H,H194),0)</f>
        <v/>
      </c>
      <c r="O194" s="11">
        <f>IFERROR(PERCENTRANK(I:I,I194),0)</f>
        <v/>
      </c>
      <c r="P194" s="11">
        <f>IFERROR(1 - PERCENTRANK(J:J,J194),0)</f>
        <v/>
      </c>
      <c r="Q194" s="11">
        <f>IFERROR(PERCENTRANK(K:K,K194),0)</f>
        <v/>
      </c>
      <c r="R194" s="11">
        <f>L194*weight1+M194*weight2+N194*weight3+O194*weight4+P194*weight5+Q194*weight6</f>
        <v/>
      </c>
    </row>
    <row r="195" spans="1:18">
      <c r="A195" s="14">
        <f>RANK(R195,R:R)</f>
        <v/>
      </c>
      <c r="B195" t="s">
        <v>2583</v>
      </c>
      <c r="C195">
        <f>VLOOKUP(B195,'Input - companies list'!B:L,2,FALSE)</f>
        <v/>
      </c>
      <c r="D195">
        <f>VLOOKUP(B195,'Input - companies list'!B:L,11,FALSE)</f>
        <v/>
      </c>
      <c r="E195">
        <f>VLOOKUP(B195,'Input - companies list'!B:E,4,FALSE)</f>
        <v/>
      </c>
      <c r="F195" s="1">
        <f>SUMIFS('Input - target event report'!H:H,'Input - target event report'!B:B,B195,'Input - target event report'!D:D, "Private Investment")</f>
        <v/>
      </c>
      <c r="G195" s="30">
        <f>IF(I195&lt;2, "N/A", (MAXIFS('Input - target event report'!E:E,'Input - target event report'!B:B,B:B,'Input - target event report'!D:D,"Private Investment")-MINIFS('Input - target event report'!E:E,'Input - target event report'!B:B,B:B,'Input - target event report'!D:D,"Private Investment"))/(I195-1))</f>
        <v/>
      </c>
      <c r="H195" s="30">
        <f>IF(MAXIFS('Input - target event report'!E:E,'Input - target event report'!B:B,B:B,'Input - target event report'!D:D,"Private Investment") = 0, "N/A", TODAY() - MAXIFS('Input - target event report'!E:E,'Input - target event report'!B:B,B:B,'Input - target event report'!D:D,"Private Investment"))</f>
        <v/>
      </c>
      <c r="I195" s="30">
        <f>COUNTIFS('Input - target event report'!B:B,B195,'Input - target event report'!D:D, "Private Investment")</f>
        <v/>
      </c>
      <c r="J195">
        <f>INDEX('Input - companies list'!$1:$10000,MATCH(B195,'Input - companies list'!B:B,0),MATCH("Flow",'Input - companies list'!$1:$1,0 ))</f>
        <v/>
      </c>
      <c r="K195">
        <f>INDEX('Input - companies list'!$1:$10000,MATCH(B195,'Input - companies list'!B:B,0),MATCH("Inter-Cluster Connectivity",'Input - companies list'!$1:$1,0 ))</f>
        <v/>
      </c>
      <c r="L195" s="11">
        <f>IFERROR(PERCENTRANK(F:F,F195),0)</f>
        <v/>
      </c>
      <c r="M195" s="11">
        <f>IFERROR(1 - PERCENTRANK(G:G,G195),0)</f>
        <v/>
      </c>
      <c r="N195" s="11">
        <f>IFERROR(1 - PERCENTRANK(H:H,H195),0)</f>
        <v/>
      </c>
      <c r="O195" s="11">
        <f>IFERROR(PERCENTRANK(I:I,I195),0)</f>
        <v/>
      </c>
      <c r="P195" s="11">
        <f>IFERROR(1 - PERCENTRANK(J:J,J195),0)</f>
        <v/>
      </c>
      <c r="Q195" s="11">
        <f>IFERROR(PERCENTRANK(K:K,K195),0)</f>
        <v/>
      </c>
      <c r="R195" s="11">
        <f>L195*weight1+M195*weight2+N195*weight3+O195*weight4+P195*weight5+Q195*weight6</f>
        <v/>
      </c>
    </row>
    <row r="196" spans="1:18">
      <c r="A196" s="14">
        <f>RANK(R196,R:R)</f>
        <v/>
      </c>
      <c r="B196" t="s">
        <v>2595</v>
      </c>
      <c r="C196">
        <f>VLOOKUP(B196,'Input - companies list'!B:L,2,FALSE)</f>
        <v/>
      </c>
      <c r="D196">
        <f>VLOOKUP(B196,'Input - companies list'!B:L,11,FALSE)</f>
        <v/>
      </c>
      <c r="E196">
        <f>VLOOKUP(B196,'Input - companies list'!B:E,4,FALSE)</f>
        <v/>
      </c>
      <c r="F196" s="1">
        <f>SUMIFS('Input - target event report'!H:H,'Input - target event report'!B:B,B196,'Input - target event report'!D:D, "Private Investment")</f>
        <v/>
      </c>
      <c r="G196" s="30">
        <f>IF(I196&lt;2, "N/A", (MAXIFS('Input - target event report'!E:E,'Input - target event report'!B:B,B:B,'Input - target event report'!D:D,"Private Investment")-MINIFS('Input - target event report'!E:E,'Input - target event report'!B:B,B:B,'Input - target event report'!D:D,"Private Investment"))/(I196-1))</f>
        <v/>
      </c>
      <c r="H196" s="30">
        <f>IF(MAXIFS('Input - target event report'!E:E,'Input - target event report'!B:B,B:B,'Input - target event report'!D:D,"Private Investment") = 0, "N/A", TODAY() - MAXIFS('Input - target event report'!E:E,'Input - target event report'!B:B,B:B,'Input - target event report'!D:D,"Private Investment"))</f>
        <v/>
      </c>
      <c r="I196" s="30">
        <f>COUNTIFS('Input - target event report'!B:B,B196,'Input - target event report'!D:D, "Private Investment")</f>
        <v/>
      </c>
      <c r="J196">
        <f>INDEX('Input - companies list'!$1:$10000,MATCH(B196,'Input - companies list'!B:B,0),MATCH("Flow",'Input - companies list'!$1:$1,0 ))</f>
        <v/>
      </c>
      <c r="K196">
        <f>INDEX('Input - companies list'!$1:$10000,MATCH(B196,'Input - companies list'!B:B,0),MATCH("Inter-Cluster Connectivity",'Input - companies list'!$1:$1,0 ))</f>
        <v/>
      </c>
      <c r="L196" s="11">
        <f>IFERROR(PERCENTRANK(F:F,F196),0)</f>
        <v/>
      </c>
      <c r="M196" s="11">
        <f>IFERROR(1 - PERCENTRANK(G:G,G196),0)</f>
        <v/>
      </c>
      <c r="N196" s="11">
        <f>IFERROR(1 - PERCENTRANK(H:H,H196),0)</f>
        <v/>
      </c>
      <c r="O196" s="11">
        <f>IFERROR(PERCENTRANK(I:I,I196),0)</f>
        <v/>
      </c>
      <c r="P196" s="11">
        <f>IFERROR(1 - PERCENTRANK(J:J,J196),0)</f>
        <v/>
      </c>
      <c r="Q196" s="11">
        <f>IFERROR(PERCENTRANK(K:K,K196),0)</f>
        <v/>
      </c>
      <c r="R196" s="11">
        <f>L196*weight1+M196*weight2+N196*weight3+O196*weight4+P196*weight5+Q196*weight6</f>
        <v/>
      </c>
    </row>
    <row r="197" spans="1:18">
      <c r="A197" s="14">
        <f>RANK(R197,R:R)</f>
        <v/>
      </c>
      <c r="B197" t="s">
        <v>2604</v>
      </c>
      <c r="C197">
        <f>VLOOKUP(B197,'Input - companies list'!B:L,2,FALSE)</f>
        <v/>
      </c>
      <c r="D197">
        <f>VLOOKUP(B197,'Input - companies list'!B:L,11,FALSE)</f>
        <v/>
      </c>
      <c r="E197">
        <f>VLOOKUP(B197,'Input - companies list'!B:E,4,FALSE)</f>
        <v/>
      </c>
      <c r="F197" s="1">
        <f>SUMIFS('Input - target event report'!H:H,'Input - target event report'!B:B,B197,'Input - target event report'!D:D, "Private Investment")</f>
        <v/>
      </c>
      <c r="G197" s="30">
        <f>IF(I197&lt;2, "N/A", (MAXIFS('Input - target event report'!E:E,'Input - target event report'!B:B,B:B,'Input - target event report'!D:D,"Private Investment")-MINIFS('Input - target event report'!E:E,'Input - target event report'!B:B,B:B,'Input - target event report'!D:D,"Private Investment"))/(I197-1))</f>
        <v/>
      </c>
      <c r="H197" s="30">
        <f>IF(MAXIFS('Input - target event report'!E:E,'Input - target event report'!B:B,B:B,'Input - target event report'!D:D,"Private Investment") = 0, "N/A", TODAY() - MAXIFS('Input - target event report'!E:E,'Input - target event report'!B:B,B:B,'Input - target event report'!D:D,"Private Investment"))</f>
        <v/>
      </c>
      <c r="I197" s="30">
        <f>COUNTIFS('Input - target event report'!B:B,B197,'Input - target event report'!D:D, "Private Investment")</f>
        <v/>
      </c>
      <c r="J197">
        <f>INDEX('Input - companies list'!$1:$10000,MATCH(B197,'Input - companies list'!B:B,0),MATCH("Flow",'Input - companies list'!$1:$1,0 ))</f>
        <v/>
      </c>
      <c r="K197">
        <f>INDEX('Input - companies list'!$1:$10000,MATCH(B197,'Input - companies list'!B:B,0),MATCH("Inter-Cluster Connectivity",'Input - companies list'!$1:$1,0 ))</f>
        <v/>
      </c>
      <c r="L197" s="11">
        <f>IFERROR(PERCENTRANK(F:F,F197),0)</f>
        <v/>
      </c>
      <c r="M197" s="11">
        <f>IFERROR(1 - PERCENTRANK(G:G,G197),0)</f>
        <v/>
      </c>
      <c r="N197" s="11">
        <f>IFERROR(1 - PERCENTRANK(H:H,H197),0)</f>
        <v/>
      </c>
      <c r="O197" s="11">
        <f>IFERROR(PERCENTRANK(I:I,I197),0)</f>
        <v/>
      </c>
      <c r="P197" s="11">
        <f>IFERROR(1 - PERCENTRANK(J:J,J197),0)</f>
        <v/>
      </c>
      <c r="Q197" s="11">
        <f>IFERROR(PERCENTRANK(K:K,K197),0)</f>
        <v/>
      </c>
      <c r="R197" s="11">
        <f>L197*weight1+M197*weight2+N197*weight3+O197*weight4+P197*weight5+Q197*weight6</f>
        <v/>
      </c>
    </row>
    <row r="198" spans="1:18">
      <c r="A198" s="14">
        <f>RANK(R198,R:R)</f>
        <v/>
      </c>
      <c r="B198" t="s">
        <v>2615</v>
      </c>
      <c r="C198">
        <f>VLOOKUP(B198,'Input - companies list'!B:L,2,FALSE)</f>
        <v/>
      </c>
      <c r="D198">
        <f>VLOOKUP(B198,'Input - companies list'!B:L,11,FALSE)</f>
        <v/>
      </c>
      <c r="E198">
        <f>VLOOKUP(B198,'Input - companies list'!B:E,4,FALSE)</f>
        <v/>
      </c>
      <c r="F198" s="1">
        <f>SUMIFS('Input - target event report'!H:H,'Input - target event report'!B:B,B198,'Input - target event report'!D:D, "Private Investment")</f>
        <v/>
      </c>
      <c r="G198" s="30">
        <f>IF(I198&lt;2, "N/A", (MAXIFS('Input - target event report'!E:E,'Input - target event report'!B:B,B:B,'Input - target event report'!D:D,"Private Investment")-MINIFS('Input - target event report'!E:E,'Input - target event report'!B:B,B:B,'Input - target event report'!D:D,"Private Investment"))/(I198-1))</f>
        <v/>
      </c>
      <c r="H198" s="30">
        <f>IF(MAXIFS('Input - target event report'!E:E,'Input - target event report'!B:B,B:B,'Input - target event report'!D:D,"Private Investment") = 0, "N/A", TODAY() - MAXIFS('Input - target event report'!E:E,'Input - target event report'!B:B,B:B,'Input - target event report'!D:D,"Private Investment"))</f>
        <v/>
      </c>
      <c r="I198" s="30">
        <f>COUNTIFS('Input - target event report'!B:B,B198,'Input - target event report'!D:D, "Private Investment")</f>
        <v/>
      </c>
      <c r="J198">
        <f>INDEX('Input - companies list'!$1:$10000,MATCH(B198,'Input - companies list'!B:B,0),MATCH("Flow",'Input - companies list'!$1:$1,0 ))</f>
        <v/>
      </c>
      <c r="K198">
        <f>INDEX('Input - companies list'!$1:$10000,MATCH(B198,'Input - companies list'!B:B,0),MATCH("Inter-Cluster Connectivity",'Input - companies list'!$1:$1,0 ))</f>
        <v/>
      </c>
      <c r="L198" s="11">
        <f>IFERROR(PERCENTRANK(F:F,F198),0)</f>
        <v/>
      </c>
      <c r="M198" s="11">
        <f>IFERROR(1 - PERCENTRANK(G:G,G198),0)</f>
        <v/>
      </c>
      <c r="N198" s="11">
        <f>IFERROR(1 - PERCENTRANK(H:H,H198),0)</f>
        <v/>
      </c>
      <c r="O198" s="11">
        <f>IFERROR(PERCENTRANK(I:I,I198),0)</f>
        <v/>
      </c>
      <c r="P198" s="11">
        <f>IFERROR(1 - PERCENTRANK(J:J,J198),0)</f>
        <v/>
      </c>
      <c r="Q198" s="11">
        <f>IFERROR(PERCENTRANK(K:K,K198),0)</f>
        <v/>
      </c>
      <c r="R198" s="11">
        <f>L198*weight1+M198*weight2+N198*weight3+O198*weight4+P198*weight5+Q198*weight6</f>
        <v/>
      </c>
    </row>
    <row r="199" spans="1:18">
      <c r="A199" s="14">
        <f>RANK(R199,R:R)</f>
        <v/>
      </c>
      <c r="B199" t="s">
        <v>2628</v>
      </c>
      <c r="C199">
        <f>VLOOKUP(B199,'Input - companies list'!B:L,2,FALSE)</f>
        <v/>
      </c>
      <c r="D199">
        <f>VLOOKUP(B199,'Input - companies list'!B:L,11,FALSE)</f>
        <v/>
      </c>
      <c r="E199">
        <f>VLOOKUP(B199,'Input - companies list'!B:E,4,FALSE)</f>
        <v/>
      </c>
      <c r="F199" s="1">
        <f>SUMIFS('Input - target event report'!H:H,'Input - target event report'!B:B,B199,'Input - target event report'!D:D, "Private Investment")</f>
        <v/>
      </c>
      <c r="G199" s="30">
        <f>IF(I199&lt;2, "N/A", (MAXIFS('Input - target event report'!E:E,'Input - target event report'!B:B,B:B,'Input - target event report'!D:D,"Private Investment")-MINIFS('Input - target event report'!E:E,'Input - target event report'!B:B,B:B,'Input - target event report'!D:D,"Private Investment"))/(I199-1))</f>
        <v/>
      </c>
      <c r="H199" s="30">
        <f>IF(MAXIFS('Input - target event report'!E:E,'Input - target event report'!B:B,B:B,'Input - target event report'!D:D,"Private Investment") = 0, "N/A", TODAY() - MAXIFS('Input - target event report'!E:E,'Input - target event report'!B:B,B:B,'Input - target event report'!D:D,"Private Investment"))</f>
        <v/>
      </c>
      <c r="I199" s="30">
        <f>COUNTIFS('Input - target event report'!B:B,B199,'Input - target event report'!D:D, "Private Investment")</f>
        <v/>
      </c>
      <c r="J199">
        <f>INDEX('Input - companies list'!$1:$10000,MATCH(B199,'Input - companies list'!B:B,0),MATCH("Flow",'Input - companies list'!$1:$1,0 ))</f>
        <v/>
      </c>
      <c r="K199">
        <f>INDEX('Input - companies list'!$1:$10000,MATCH(B199,'Input - companies list'!B:B,0),MATCH("Inter-Cluster Connectivity",'Input - companies list'!$1:$1,0 ))</f>
        <v/>
      </c>
      <c r="L199" s="11">
        <f>IFERROR(PERCENTRANK(F:F,F199),0)</f>
        <v/>
      </c>
      <c r="M199" s="11">
        <f>IFERROR(1 - PERCENTRANK(G:G,G199),0)</f>
        <v/>
      </c>
      <c r="N199" s="11">
        <f>IFERROR(1 - PERCENTRANK(H:H,H199),0)</f>
        <v/>
      </c>
      <c r="O199" s="11">
        <f>IFERROR(PERCENTRANK(I:I,I199),0)</f>
        <v/>
      </c>
      <c r="P199" s="11">
        <f>IFERROR(1 - PERCENTRANK(J:J,J199),0)</f>
        <v/>
      </c>
      <c r="Q199" s="11">
        <f>IFERROR(PERCENTRANK(K:K,K199),0)</f>
        <v/>
      </c>
      <c r="R199" s="11">
        <f>L199*weight1+M199*weight2+N199*weight3+O199*weight4+P199*weight5+Q199*weight6</f>
        <v/>
      </c>
    </row>
    <row r="200" spans="1:18">
      <c r="A200" s="14">
        <f>RANK(R200,R:R)</f>
        <v/>
      </c>
      <c r="B200" t="s">
        <v>2643</v>
      </c>
      <c r="C200">
        <f>VLOOKUP(B200,'Input - companies list'!B:L,2,FALSE)</f>
        <v/>
      </c>
      <c r="D200">
        <f>VLOOKUP(B200,'Input - companies list'!B:L,11,FALSE)</f>
        <v/>
      </c>
      <c r="E200">
        <f>VLOOKUP(B200,'Input - companies list'!B:E,4,FALSE)</f>
        <v/>
      </c>
      <c r="F200" s="1">
        <f>SUMIFS('Input - target event report'!H:H,'Input - target event report'!B:B,B200,'Input - target event report'!D:D, "Private Investment")</f>
        <v/>
      </c>
      <c r="G200" s="30">
        <f>IF(I200&lt;2, "N/A", (MAXIFS('Input - target event report'!E:E,'Input - target event report'!B:B,B:B,'Input - target event report'!D:D,"Private Investment")-MINIFS('Input - target event report'!E:E,'Input - target event report'!B:B,B:B,'Input - target event report'!D:D,"Private Investment"))/(I200-1))</f>
        <v/>
      </c>
      <c r="H200" s="30">
        <f>IF(MAXIFS('Input - target event report'!E:E,'Input - target event report'!B:B,B:B,'Input - target event report'!D:D,"Private Investment") = 0, "N/A", TODAY() - MAXIFS('Input - target event report'!E:E,'Input - target event report'!B:B,B:B,'Input - target event report'!D:D,"Private Investment"))</f>
        <v/>
      </c>
      <c r="I200" s="30">
        <f>COUNTIFS('Input - target event report'!B:B,B200,'Input - target event report'!D:D, "Private Investment")</f>
        <v/>
      </c>
      <c r="J200">
        <f>INDEX('Input - companies list'!$1:$10000,MATCH(B200,'Input - companies list'!B:B,0),MATCH("Flow",'Input - companies list'!$1:$1,0 ))</f>
        <v/>
      </c>
      <c r="K200">
        <f>INDEX('Input - companies list'!$1:$10000,MATCH(B200,'Input - companies list'!B:B,0),MATCH("Inter-Cluster Connectivity",'Input - companies list'!$1:$1,0 ))</f>
        <v/>
      </c>
      <c r="L200" s="11">
        <f>IFERROR(PERCENTRANK(F:F,F200),0)</f>
        <v/>
      </c>
      <c r="M200" s="11">
        <f>IFERROR(1 - PERCENTRANK(G:G,G200),0)</f>
        <v/>
      </c>
      <c r="N200" s="11">
        <f>IFERROR(1 - PERCENTRANK(H:H,H200),0)</f>
        <v/>
      </c>
      <c r="O200" s="11">
        <f>IFERROR(PERCENTRANK(I:I,I200),0)</f>
        <v/>
      </c>
      <c r="P200" s="11">
        <f>IFERROR(1 - PERCENTRANK(J:J,J200),0)</f>
        <v/>
      </c>
      <c r="Q200" s="11">
        <f>IFERROR(PERCENTRANK(K:K,K200),0)</f>
        <v/>
      </c>
      <c r="R200" s="11">
        <f>L200*weight1+M200*weight2+N200*weight3+O200*weight4+P200*weight5+Q200*weight6</f>
        <v/>
      </c>
    </row>
    <row r="201" spans="1:18">
      <c r="A201" s="14">
        <f>RANK(R201,R:R)</f>
        <v/>
      </c>
      <c r="B201" t="s">
        <v>2656</v>
      </c>
      <c r="C201">
        <f>VLOOKUP(B201,'Input - companies list'!B:L,2,FALSE)</f>
        <v/>
      </c>
      <c r="D201">
        <f>VLOOKUP(B201,'Input - companies list'!B:L,11,FALSE)</f>
        <v/>
      </c>
      <c r="E201">
        <f>VLOOKUP(B201,'Input - companies list'!B:E,4,FALSE)</f>
        <v/>
      </c>
      <c r="F201" s="1">
        <f>SUMIFS('Input - target event report'!H:H,'Input - target event report'!B:B,B201,'Input - target event report'!D:D, "Private Investment")</f>
        <v/>
      </c>
      <c r="G201" s="30">
        <f>IF(I201&lt;2, "N/A", (MAXIFS('Input - target event report'!E:E,'Input - target event report'!B:B,B:B,'Input - target event report'!D:D,"Private Investment")-MINIFS('Input - target event report'!E:E,'Input - target event report'!B:B,B:B,'Input - target event report'!D:D,"Private Investment"))/(I201-1))</f>
        <v/>
      </c>
      <c r="H201" s="30">
        <f>IF(MAXIFS('Input - target event report'!E:E,'Input - target event report'!B:B,B:B,'Input - target event report'!D:D,"Private Investment") = 0, "N/A", TODAY() - MAXIFS('Input - target event report'!E:E,'Input - target event report'!B:B,B:B,'Input - target event report'!D:D,"Private Investment"))</f>
        <v/>
      </c>
      <c r="I201" s="30">
        <f>COUNTIFS('Input - target event report'!B:B,B201,'Input - target event report'!D:D, "Private Investment")</f>
        <v/>
      </c>
      <c r="J201">
        <f>INDEX('Input - companies list'!$1:$10000,MATCH(B201,'Input - companies list'!B:B,0),MATCH("Flow",'Input - companies list'!$1:$1,0 ))</f>
        <v/>
      </c>
      <c r="K201">
        <f>INDEX('Input - companies list'!$1:$10000,MATCH(B201,'Input - companies list'!B:B,0),MATCH("Inter-Cluster Connectivity",'Input - companies list'!$1:$1,0 ))</f>
        <v/>
      </c>
      <c r="L201" s="11">
        <f>IFERROR(PERCENTRANK(F:F,F201),0)</f>
        <v/>
      </c>
      <c r="M201" s="11">
        <f>IFERROR(1 - PERCENTRANK(G:G,G201),0)</f>
        <v/>
      </c>
      <c r="N201" s="11">
        <f>IFERROR(1 - PERCENTRANK(H:H,H201),0)</f>
        <v/>
      </c>
      <c r="O201" s="11">
        <f>IFERROR(PERCENTRANK(I:I,I201),0)</f>
        <v/>
      </c>
      <c r="P201" s="11">
        <f>IFERROR(1 - PERCENTRANK(J:J,J201),0)</f>
        <v/>
      </c>
      <c r="Q201" s="11">
        <f>IFERROR(PERCENTRANK(K:K,K201),0)</f>
        <v/>
      </c>
      <c r="R201" s="11">
        <f>L201*weight1+M201*weight2+N201*weight3+O201*weight4+P201*weight5+Q201*weight6</f>
        <v/>
      </c>
    </row>
    <row r="202" spans="1:18">
      <c r="A202" s="14">
        <f>RANK(R202,R:R)</f>
        <v/>
      </c>
      <c r="B202" t="s">
        <v>2669</v>
      </c>
      <c r="C202">
        <f>VLOOKUP(B202,'Input - companies list'!B:L,2,FALSE)</f>
        <v/>
      </c>
      <c r="D202">
        <f>VLOOKUP(B202,'Input - companies list'!B:L,11,FALSE)</f>
        <v/>
      </c>
      <c r="E202">
        <f>VLOOKUP(B202,'Input - companies list'!B:E,4,FALSE)</f>
        <v/>
      </c>
      <c r="F202" s="1">
        <f>SUMIFS('Input - target event report'!H:H,'Input - target event report'!B:B,B202,'Input - target event report'!D:D, "Private Investment")</f>
        <v/>
      </c>
      <c r="G202" s="30">
        <f>IF(I202&lt;2, "N/A", (MAXIFS('Input - target event report'!E:E,'Input - target event report'!B:B,B:B,'Input - target event report'!D:D,"Private Investment")-MINIFS('Input - target event report'!E:E,'Input - target event report'!B:B,B:B,'Input - target event report'!D:D,"Private Investment"))/(I202-1))</f>
        <v/>
      </c>
      <c r="H202" s="30">
        <f>IF(MAXIFS('Input - target event report'!E:E,'Input - target event report'!B:B,B:B,'Input - target event report'!D:D,"Private Investment") = 0, "N/A", TODAY() - MAXIFS('Input - target event report'!E:E,'Input - target event report'!B:B,B:B,'Input - target event report'!D:D,"Private Investment"))</f>
        <v/>
      </c>
      <c r="I202" s="30">
        <f>COUNTIFS('Input - target event report'!B:B,B202,'Input - target event report'!D:D, "Private Investment")</f>
        <v/>
      </c>
      <c r="J202">
        <f>INDEX('Input - companies list'!$1:$10000,MATCH(B202,'Input - companies list'!B:B,0),MATCH("Flow",'Input - companies list'!$1:$1,0 ))</f>
        <v/>
      </c>
      <c r="K202">
        <f>INDEX('Input - companies list'!$1:$10000,MATCH(B202,'Input - companies list'!B:B,0),MATCH("Inter-Cluster Connectivity",'Input - companies list'!$1:$1,0 ))</f>
        <v/>
      </c>
      <c r="L202" s="11">
        <f>IFERROR(PERCENTRANK(F:F,F202),0)</f>
        <v/>
      </c>
      <c r="M202" s="11">
        <f>IFERROR(1 - PERCENTRANK(G:G,G202),0)</f>
        <v/>
      </c>
      <c r="N202" s="11">
        <f>IFERROR(1 - PERCENTRANK(H:H,H202),0)</f>
        <v/>
      </c>
      <c r="O202" s="11">
        <f>IFERROR(PERCENTRANK(I:I,I202),0)</f>
        <v/>
      </c>
      <c r="P202" s="11">
        <f>IFERROR(1 - PERCENTRANK(J:J,J202),0)</f>
        <v/>
      </c>
      <c r="Q202" s="11">
        <f>IFERROR(PERCENTRANK(K:K,K202),0)</f>
        <v/>
      </c>
      <c r="R202" s="11">
        <f>L202*weight1+M202*weight2+N202*weight3+O202*weight4+P202*weight5+Q202*weight6</f>
        <v/>
      </c>
    </row>
    <row r="203" spans="1:18">
      <c r="A203" s="14">
        <f>RANK(R203,R:R)</f>
        <v/>
      </c>
      <c r="B203" s="2" t="s">
        <v>2684</v>
      </c>
      <c r="C203">
        <f>VLOOKUP(B203,'Input - companies list'!B:L,2,FALSE)</f>
        <v/>
      </c>
      <c r="D203">
        <f>VLOOKUP(B203,'Input - companies list'!B:L,11,FALSE)</f>
        <v/>
      </c>
      <c r="E203">
        <f>VLOOKUP(B203,'Input - companies list'!B:E,4,FALSE)</f>
        <v/>
      </c>
      <c r="F203" s="1">
        <f>SUMIFS('Input - target event report'!H:H,'Input - target event report'!B:B,B203,'Input - target event report'!D:D, "Private Investment")</f>
        <v/>
      </c>
      <c r="G203" s="30">
        <f>IF(I203&lt;2, "N/A", (MAXIFS('Input - target event report'!E:E,'Input - target event report'!B:B,B:B,'Input - target event report'!D:D,"Private Investment")-MINIFS('Input - target event report'!E:E,'Input - target event report'!B:B,B:B,'Input - target event report'!D:D,"Private Investment"))/(I203-1))</f>
        <v/>
      </c>
      <c r="H203" s="30">
        <f>IF(MAXIFS('Input - target event report'!E:E,'Input - target event report'!B:B,B:B,'Input - target event report'!D:D,"Private Investment") = 0, "N/A", TODAY() - MAXIFS('Input - target event report'!E:E,'Input - target event report'!B:B,B:B,'Input - target event report'!D:D,"Private Investment"))</f>
        <v/>
      </c>
      <c r="I203" s="30">
        <f>COUNTIFS('Input - target event report'!B:B,B203,'Input - target event report'!D:D, "Private Investment")</f>
        <v/>
      </c>
      <c r="J203">
        <f>INDEX('Input - companies list'!$1:$10000,MATCH(B203,'Input - companies list'!B:B,0),MATCH("Flow",'Input - companies list'!$1:$1,0 ))</f>
        <v/>
      </c>
      <c r="K203">
        <f>INDEX('Input - companies list'!$1:$10000,MATCH(B203,'Input - companies list'!B:B,0),MATCH("Inter-Cluster Connectivity",'Input - companies list'!$1:$1,0 ))</f>
        <v/>
      </c>
      <c r="L203" s="11">
        <f>IFERROR(PERCENTRANK(F:F,F203),0)</f>
        <v/>
      </c>
      <c r="M203" s="11">
        <f>IFERROR(1 - PERCENTRANK(G:G,G203),0)</f>
        <v/>
      </c>
      <c r="N203" s="11">
        <f>IFERROR(1 - PERCENTRANK(H:H,H203),0)</f>
        <v/>
      </c>
      <c r="O203" s="11">
        <f>IFERROR(PERCENTRANK(I:I,I203),0)</f>
        <v/>
      </c>
      <c r="P203" s="11">
        <f>IFERROR(1 - PERCENTRANK(J:J,J203),0)</f>
        <v/>
      </c>
      <c r="Q203" s="11">
        <f>IFERROR(PERCENTRANK(K:K,K203),0)</f>
        <v/>
      </c>
      <c r="R203" s="11">
        <f>L203*weight1+M203*weight2+N203*weight3+O203*weight4+P203*weight5+Q203*weight6</f>
        <v/>
      </c>
    </row>
    <row r="204" spans="1:18">
      <c r="A204" s="14">
        <f>RANK(R204,R:R)</f>
        <v/>
      </c>
      <c r="B204" t="s">
        <v>2696</v>
      </c>
      <c r="C204">
        <f>VLOOKUP(B204,'Input - companies list'!B:L,2,FALSE)</f>
        <v/>
      </c>
      <c r="D204">
        <f>VLOOKUP(B204,'Input - companies list'!B:L,11,FALSE)</f>
        <v/>
      </c>
      <c r="E204">
        <f>VLOOKUP(B204,'Input - companies list'!B:E,4,FALSE)</f>
        <v/>
      </c>
      <c r="F204" s="1">
        <f>SUMIFS('Input - target event report'!H:H,'Input - target event report'!B:B,B204,'Input - target event report'!D:D, "Private Investment")</f>
        <v/>
      </c>
      <c r="G204" s="30">
        <f>IF(I204&lt;2, "N/A", (MAXIFS('Input - target event report'!E:E,'Input - target event report'!B:B,B:B,'Input - target event report'!D:D,"Private Investment")-MINIFS('Input - target event report'!E:E,'Input - target event report'!B:B,B:B,'Input - target event report'!D:D,"Private Investment"))/(I204-1))</f>
        <v/>
      </c>
      <c r="H204" s="30">
        <f>IF(MAXIFS('Input - target event report'!E:E,'Input - target event report'!B:B,B:B,'Input - target event report'!D:D,"Private Investment") = 0, "N/A", TODAY() - MAXIFS('Input - target event report'!E:E,'Input - target event report'!B:B,B:B,'Input - target event report'!D:D,"Private Investment"))</f>
        <v/>
      </c>
      <c r="I204" s="30">
        <f>COUNTIFS('Input - target event report'!B:B,B204,'Input - target event report'!D:D, "Private Investment")</f>
        <v/>
      </c>
      <c r="J204">
        <f>INDEX('Input - companies list'!$1:$10000,MATCH(B204,'Input - companies list'!B:B,0),MATCH("Flow",'Input - companies list'!$1:$1,0 ))</f>
        <v/>
      </c>
      <c r="K204">
        <f>INDEX('Input - companies list'!$1:$10000,MATCH(B204,'Input - companies list'!B:B,0),MATCH("Inter-Cluster Connectivity",'Input - companies list'!$1:$1,0 ))</f>
        <v/>
      </c>
      <c r="L204" s="11">
        <f>IFERROR(PERCENTRANK(F:F,F204),0)</f>
        <v/>
      </c>
      <c r="M204" s="11">
        <f>IFERROR(1 - PERCENTRANK(G:G,G204),0)</f>
        <v/>
      </c>
      <c r="N204" s="11">
        <f>IFERROR(1 - PERCENTRANK(H:H,H204),0)</f>
        <v/>
      </c>
      <c r="O204" s="11">
        <f>IFERROR(PERCENTRANK(I:I,I204),0)</f>
        <v/>
      </c>
      <c r="P204" s="11">
        <f>IFERROR(1 - PERCENTRANK(J:J,J204),0)</f>
        <v/>
      </c>
      <c r="Q204" s="11">
        <f>IFERROR(PERCENTRANK(K:K,K204),0)</f>
        <v/>
      </c>
      <c r="R204" s="11">
        <f>L204*weight1+M204*weight2+N204*weight3+O204*weight4+P204*weight5+Q204*weight6</f>
        <v/>
      </c>
    </row>
    <row r="205" spans="1:18">
      <c r="A205" s="14">
        <f>RANK(R205,R:R)</f>
        <v/>
      </c>
      <c r="B205" t="s">
        <v>2710</v>
      </c>
      <c r="C205">
        <f>VLOOKUP(B205,'Input - companies list'!B:L,2,FALSE)</f>
        <v/>
      </c>
      <c r="D205">
        <f>VLOOKUP(B205,'Input - companies list'!B:L,11,FALSE)</f>
        <v/>
      </c>
      <c r="E205">
        <f>VLOOKUP(B205,'Input - companies list'!B:E,4,FALSE)</f>
        <v/>
      </c>
      <c r="F205" s="1">
        <f>SUMIFS('Input - target event report'!H:H,'Input - target event report'!B:B,B205,'Input - target event report'!D:D, "Private Investment")</f>
        <v/>
      </c>
      <c r="G205" s="30">
        <f>IF(I205&lt;2, "N/A", (MAXIFS('Input - target event report'!E:E,'Input - target event report'!B:B,B:B,'Input - target event report'!D:D,"Private Investment")-MINIFS('Input - target event report'!E:E,'Input - target event report'!B:B,B:B,'Input - target event report'!D:D,"Private Investment"))/(I205-1))</f>
        <v/>
      </c>
      <c r="H205" s="30">
        <f>IF(MAXIFS('Input - target event report'!E:E,'Input - target event report'!B:B,B:B,'Input - target event report'!D:D,"Private Investment") = 0, "N/A", TODAY() - MAXIFS('Input - target event report'!E:E,'Input - target event report'!B:B,B:B,'Input - target event report'!D:D,"Private Investment"))</f>
        <v/>
      </c>
      <c r="I205" s="30">
        <f>COUNTIFS('Input - target event report'!B:B,B205,'Input - target event report'!D:D, "Private Investment")</f>
        <v/>
      </c>
      <c r="J205">
        <f>INDEX('Input - companies list'!$1:$10000,MATCH(B205,'Input - companies list'!B:B,0),MATCH("Flow",'Input - companies list'!$1:$1,0 ))</f>
        <v/>
      </c>
      <c r="K205">
        <f>INDEX('Input - companies list'!$1:$10000,MATCH(B205,'Input - companies list'!B:B,0),MATCH("Inter-Cluster Connectivity",'Input - companies list'!$1:$1,0 ))</f>
        <v/>
      </c>
      <c r="L205" s="11">
        <f>IFERROR(PERCENTRANK(F:F,F205),0)</f>
        <v/>
      </c>
      <c r="M205" s="11">
        <f>IFERROR(1 - PERCENTRANK(G:G,G205),0)</f>
        <v/>
      </c>
      <c r="N205" s="11">
        <f>IFERROR(1 - PERCENTRANK(H:H,H205),0)</f>
        <v/>
      </c>
      <c r="O205" s="11">
        <f>IFERROR(PERCENTRANK(I:I,I205),0)</f>
        <v/>
      </c>
      <c r="P205" s="11">
        <f>IFERROR(1 - PERCENTRANK(J:J,J205),0)</f>
        <v/>
      </c>
      <c r="Q205" s="11">
        <f>IFERROR(PERCENTRANK(K:K,K205),0)</f>
        <v/>
      </c>
      <c r="R205" s="11">
        <f>L205*weight1+M205*weight2+N205*weight3+O205*weight4+P205*weight5+Q205*weight6</f>
        <v/>
      </c>
    </row>
    <row r="206" spans="1:18">
      <c r="A206" s="14">
        <f>RANK(R206,R:R)</f>
        <v/>
      </c>
      <c r="B206" t="s">
        <v>2722</v>
      </c>
      <c r="C206">
        <f>VLOOKUP(B206,'Input - companies list'!B:L,2,FALSE)</f>
        <v/>
      </c>
      <c r="D206">
        <f>VLOOKUP(B206,'Input - companies list'!B:L,11,FALSE)</f>
        <v/>
      </c>
      <c r="E206">
        <f>VLOOKUP(B206,'Input - companies list'!B:E,4,FALSE)</f>
        <v/>
      </c>
      <c r="F206" s="1">
        <f>SUMIFS('Input - target event report'!H:H,'Input - target event report'!B:B,B206,'Input - target event report'!D:D, "Private Investment")</f>
        <v/>
      </c>
      <c r="G206" s="30">
        <f>IF(I206&lt;2, "N/A", (MAXIFS('Input - target event report'!E:E,'Input - target event report'!B:B,B:B,'Input - target event report'!D:D,"Private Investment")-MINIFS('Input - target event report'!E:E,'Input - target event report'!B:B,B:B,'Input - target event report'!D:D,"Private Investment"))/(I206-1))</f>
        <v/>
      </c>
      <c r="H206" s="30">
        <f>IF(MAXIFS('Input - target event report'!E:E,'Input - target event report'!B:B,B:B,'Input - target event report'!D:D,"Private Investment") = 0, "N/A", TODAY() - MAXIFS('Input - target event report'!E:E,'Input - target event report'!B:B,B:B,'Input - target event report'!D:D,"Private Investment"))</f>
        <v/>
      </c>
      <c r="I206" s="30">
        <f>COUNTIFS('Input - target event report'!B:B,B206,'Input - target event report'!D:D, "Private Investment")</f>
        <v/>
      </c>
      <c r="J206">
        <f>INDEX('Input - companies list'!$1:$10000,MATCH(B206,'Input - companies list'!B:B,0),MATCH("Flow",'Input - companies list'!$1:$1,0 ))</f>
        <v/>
      </c>
      <c r="K206">
        <f>INDEX('Input - companies list'!$1:$10000,MATCH(B206,'Input - companies list'!B:B,0),MATCH("Inter-Cluster Connectivity",'Input - companies list'!$1:$1,0 ))</f>
        <v/>
      </c>
      <c r="L206" s="11">
        <f>IFERROR(PERCENTRANK(F:F,F206),0)</f>
        <v/>
      </c>
      <c r="M206" s="11">
        <f>IFERROR(1 - PERCENTRANK(G:G,G206),0)</f>
        <v/>
      </c>
      <c r="N206" s="11">
        <f>IFERROR(1 - PERCENTRANK(H:H,H206),0)</f>
        <v/>
      </c>
      <c r="O206" s="11">
        <f>IFERROR(PERCENTRANK(I:I,I206),0)</f>
        <v/>
      </c>
      <c r="P206" s="11">
        <f>IFERROR(1 - PERCENTRANK(J:J,J206),0)</f>
        <v/>
      </c>
      <c r="Q206" s="11">
        <f>IFERROR(PERCENTRANK(K:K,K206),0)</f>
        <v/>
      </c>
      <c r="R206" s="11">
        <f>L206*weight1+M206*weight2+N206*weight3+O206*weight4+P206*weight5+Q206*weight6</f>
        <v/>
      </c>
    </row>
    <row r="207" spans="1:18">
      <c r="A207" s="14">
        <f>RANK(R207,R:R)</f>
        <v/>
      </c>
      <c r="B207" t="s">
        <v>2736</v>
      </c>
      <c r="C207">
        <f>VLOOKUP(B207,'Input - companies list'!B:L,2,FALSE)</f>
        <v/>
      </c>
      <c r="D207">
        <f>VLOOKUP(B207,'Input - companies list'!B:L,11,FALSE)</f>
        <v/>
      </c>
      <c r="E207">
        <f>VLOOKUP(B207,'Input - companies list'!B:E,4,FALSE)</f>
        <v/>
      </c>
      <c r="F207" s="1">
        <f>SUMIFS('Input - target event report'!H:H,'Input - target event report'!B:B,B207,'Input - target event report'!D:D, "Private Investment")</f>
        <v/>
      </c>
      <c r="G207" s="30">
        <f>IF(I207&lt;2, "N/A", (MAXIFS('Input - target event report'!E:E,'Input - target event report'!B:B,B:B,'Input - target event report'!D:D,"Private Investment")-MINIFS('Input - target event report'!E:E,'Input - target event report'!B:B,B:B,'Input - target event report'!D:D,"Private Investment"))/(I207-1))</f>
        <v/>
      </c>
      <c r="H207" s="30">
        <f>IF(MAXIFS('Input - target event report'!E:E,'Input - target event report'!B:B,B:B,'Input - target event report'!D:D,"Private Investment") = 0, "N/A", TODAY() - MAXIFS('Input - target event report'!E:E,'Input - target event report'!B:B,B:B,'Input - target event report'!D:D,"Private Investment"))</f>
        <v/>
      </c>
      <c r="I207" s="30">
        <f>COUNTIFS('Input - target event report'!B:B,B207,'Input - target event report'!D:D, "Private Investment")</f>
        <v/>
      </c>
      <c r="J207">
        <f>INDEX('Input - companies list'!$1:$10000,MATCH(B207,'Input - companies list'!B:B,0),MATCH("Flow",'Input - companies list'!$1:$1,0 ))</f>
        <v/>
      </c>
      <c r="K207">
        <f>INDEX('Input - companies list'!$1:$10000,MATCH(B207,'Input - companies list'!B:B,0),MATCH("Inter-Cluster Connectivity",'Input - companies list'!$1:$1,0 ))</f>
        <v/>
      </c>
      <c r="L207" s="11">
        <f>IFERROR(PERCENTRANK(F:F,F207),0)</f>
        <v/>
      </c>
      <c r="M207" s="11">
        <f>IFERROR(1 - PERCENTRANK(G:G,G207),0)</f>
        <v/>
      </c>
      <c r="N207" s="11">
        <f>IFERROR(1 - PERCENTRANK(H:H,H207),0)</f>
        <v/>
      </c>
      <c r="O207" s="11">
        <f>IFERROR(PERCENTRANK(I:I,I207),0)</f>
        <v/>
      </c>
      <c r="P207" s="11">
        <f>IFERROR(1 - PERCENTRANK(J:J,J207),0)</f>
        <v/>
      </c>
      <c r="Q207" s="11">
        <f>IFERROR(PERCENTRANK(K:K,K207),0)</f>
        <v/>
      </c>
      <c r="R207" s="11">
        <f>L207*weight1+M207*weight2+N207*weight3+O207*weight4+P207*weight5+Q207*weight6</f>
        <v/>
      </c>
    </row>
    <row r="208" spans="1:18">
      <c r="A208" s="14">
        <f>RANK(R208,R:R)</f>
        <v/>
      </c>
      <c r="B208" t="s">
        <v>2749</v>
      </c>
      <c r="C208">
        <f>VLOOKUP(B208,'Input - companies list'!B:L,2,FALSE)</f>
        <v/>
      </c>
      <c r="D208">
        <f>VLOOKUP(B208,'Input - companies list'!B:L,11,FALSE)</f>
        <v/>
      </c>
      <c r="E208">
        <f>VLOOKUP(B208,'Input - companies list'!B:E,4,FALSE)</f>
        <v/>
      </c>
      <c r="F208" s="1">
        <f>SUMIFS('Input - target event report'!H:H,'Input - target event report'!B:B,B208,'Input - target event report'!D:D, "Private Investment")</f>
        <v/>
      </c>
      <c r="G208" s="30">
        <f>IF(I208&lt;2, "N/A", (MAXIFS('Input - target event report'!E:E,'Input - target event report'!B:B,B:B,'Input - target event report'!D:D,"Private Investment")-MINIFS('Input - target event report'!E:E,'Input - target event report'!B:B,B:B,'Input - target event report'!D:D,"Private Investment"))/(I208-1))</f>
        <v/>
      </c>
      <c r="H208" s="30">
        <f>IF(MAXIFS('Input - target event report'!E:E,'Input - target event report'!B:B,B:B,'Input - target event report'!D:D,"Private Investment") = 0, "N/A", TODAY() - MAXIFS('Input - target event report'!E:E,'Input - target event report'!B:B,B:B,'Input - target event report'!D:D,"Private Investment"))</f>
        <v/>
      </c>
      <c r="I208" s="30">
        <f>COUNTIFS('Input - target event report'!B:B,B208,'Input - target event report'!D:D, "Private Investment")</f>
        <v/>
      </c>
      <c r="J208">
        <f>INDEX('Input - companies list'!$1:$10000,MATCH(B208,'Input - companies list'!B:B,0),MATCH("Flow",'Input - companies list'!$1:$1,0 ))</f>
        <v/>
      </c>
      <c r="K208">
        <f>INDEX('Input - companies list'!$1:$10000,MATCH(B208,'Input - companies list'!B:B,0),MATCH("Inter-Cluster Connectivity",'Input - companies list'!$1:$1,0 ))</f>
        <v/>
      </c>
      <c r="L208" s="11">
        <f>IFERROR(PERCENTRANK(F:F,F208),0)</f>
        <v/>
      </c>
      <c r="M208" s="11">
        <f>IFERROR(1 - PERCENTRANK(G:G,G208),0)</f>
        <v/>
      </c>
      <c r="N208" s="11">
        <f>IFERROR(1 - PERCENTRANK(H:H,H208),0)</f>
        <v/>
      </c>
      <c r="O208" s="11">
        <f>IFERROR(PERCENTRANK(I:I,I208),0)</f>
        <v/>
      </c>
      <c r="P208" s="11">
        <f>IFERROR(1 - PERCENTRANK(J:J,J208),0)</f>
        <v/>
      </c>
      <c r="Q208" s="11">
        <f>IFERROR(PERCENTRANK(K:K,K208),0)</f>
        <v/>
      </c>
      <c r="R208" s="11">
        <f>L208*weight1+M208*weight2+N208*weight3+O208*weight4+P208*weight5+Q208*weight6</f>
        <v/>
      </c>
    </row>
    <row r="209" spans="1:18">
      <c r="A209" s="14">
        <f>RANK(R209,R:R)</f>
        <v/>
      </c>
      <c r="B209" t="s">
        <v>2763</v>
      </c>
      <c r="C209">
        <f>VLOOKUP(B209,'Input - companies list'!B:L,2,FALSE)</f>
        <v/>
      </c>
      <c r="D209">
        <f>VLOOKUP(B209,'Input - companies list'!B:L,11,FALSE)</f>
        <v/>
      </c>
      <c r="E209">
        <f>VLOOKUP(B209,'Input - companies list'!B:E,4,FALSE)</f>
        <v/>
      </c>
      <c r="F209" s="1">
        <f>SUMIFS('Input - target event report'!H:H,'Input - target event report'!B:B,B209,'Input - target event report'!D:D, "Private Investment")</f>
        <v/>
      </c>
      <c r="G209" s="30">
        <f>IF(I209&lt;2, "N/A", (MAXIFS('Input - target event report'!E:E,'Input - target event report'!B:B,B:B,'Input - target event report'!D:D,"Private Investment")-MINIFS('Input - target event report'!E:E,'Input - target event report'!B:B,B:B,'Input - target event report'!D:D,"Private Investment"))/(I209-1))</f>
        <v/>
      </c>
      <c r="H209" s="30">
        <f>IF(MAXIFS('Input - target event report'!E:E,'Input - target event report'!B:B,B:B,'Input - target event report'!D:D,"Private Investment") = 0, "N/A", TODAY() - MAXIFS('Input - target event report'!E:E,'Input - target event report'!B:B,B:B,'Input - target event report'!D:D,"Private Investment"))</f>
        <v/>
      </c>
      <c r="I209" s="30">
        <f>COUNTIFS('Input - target event report'!B:B,B209,'Input - target event report'!D:D, "Private Investment")</f>
        <v/>
      </c>
      <c r="J209">
        <f>INDEX('Input - companies list'!$1:$10000,MATCH(B209,'Input - companies list'!B:B,0),MATCH("Flow",'Input - companies list'!$1:$1,0 ))</f>
        <v/>
      </c>
      <c r="K209">
        <f>INDEX('Input - companies list'!$1:$10000,MATCH(B209,'Input - companies list'!B:B,0),MATCH("Inter-Cluster Connectivity",'Input - companies list'!$1:$1,0 ))</f>
        <v/>
      </c>
      <c r="L209" s="11">
        <f>IFERROR(PERCENTRANK(F:F,F209),0)</f>
        <v/>
      </c>
      <c r="M209" s="11">
        <f>IFERROR(1 - PERCENTRANK(G:G,G209),0)</f>
        <v/>
      </c>
      <c r="N209" s="11">
        <f>IFERROR(1 - PERCENTRANK(H:H,H209),0)</f>
        <v/>
      </c>
      <c r="O209" s="11">
        <f>IFERROR(PERCENTRANK(I:I,I209),0)</f>
        <v/>
      </c>
      <c r="P209" s="11">
        <f>IFERROR(1 - PERCENTRANK(J:J,J209),0)</f>
        <v/>
      </c>
      <c r="Q209" s="11">
        <f>IFERROR(PERCENTRANK(K:K,K209),0)</f>
        <v/>
      </c>
      <c r="R209" s="11">
        <f>L209*weight1+M209*weight2+N209*weight3+O209*weight4+P209*weight5+Q209*weight6</f>
        <v/>
      </c>
    </row>
    <row r="210" spans="1:18">
      <c r="A210" s="14">
        <f>RANK(R210,R:R)</f>
        <v/>
      </c>
      <c r="B210" t="s">
        <v>2777</v>
      </c>
      <c r="C210">
        <f>VLOOKUP(B210,'Input - companies list'!B:L,2,FALSE)</f>
        <v/>
      </c>
      <c r="D210">
        <f>VLOOKUP(B210,'Input - companies list'!B:L,11,FALSE)</f>
        <v/>
      </c>
      <c r="E210">
        <f>VLOOKUP(B210,'Input - companies list'!B:E,4,FALSE)</f>
        <v/>
      </c>
      <c r="F210" s="1">
        <f>SUMIFS('Input - target event report'!H:H,'Input - target event report'!B:B,B210,'Input - target event report'!D:D, "Private Investment")</f>
        <v/>
      </c>
      <c r="G210" s="30">
        <f>IF(I210&lt;2, "N/A", (MAXIFS('Input - target event report'!E:E,'Input - target event report'!B:B,B:B,'Input - target event report'!D:D,"Private Investment")-MINIFS('Input - target event report'!E:E,'Input - target event report'!B:B,B:B,'Input - target event report'!D:D,"Private Investment"))/(I210-1))</f>
        <v/>
      </c>
      <c r="H210" s="30">
        <f>IF(MAXIFS('Input - target event report'!E:E,'Input - target event report'!B:B,B:B,'Input - target event report'!D:D,"Private Investment") = 0, "N/A", TODAY() - MAXIFS('Input - target event report'!E:E,'Input - target event report'!B:B,B:B,'Input - target event report'!D:D,"Private Investment"))</f>
        <v/>
      </c>
      <c r="I210" s="30">
        <f>COUNTIFS('Input - target event report'!B:B,B210,'Input - target event report'!D:D, "Private Investment")</f>
        <v/>
      </c>
      <c r="J210">
        <f>INDEX('Input - companies list'!$1:$10000,MATCH(B210,'Input - companies list'!B:B,0),MATCH("Flow",'Input - companies list'!$1:$1,0 ))</f>
        <v/>
      </c>
      <c r="K210">
        <f>INDEX('Input - companies list'!$1:$10000,MATCH(B210,'Input - companies list'!B:B,0),MATCH("Inter-Cluster Connectivity",'Input - companies list'!$1:$1,0 ))</f>
        <v/>
      </c>
      <c r="L210" s="11">
        <f>IFERROR(PERCENTRANK(F:F,F210),0)</f>
        <v/>
      </c>
      <c r="M210" s="11">
        <f>IFERROR(1 - PERCENTRANK(G:G,G210),0)</f>
        <v/>
      </c>
      <c r="N210" s="11">
        <f>IFERROR(1 - PERCENTRANK(H:H,H210),0)</f>
        <v/>
      </c>
      <c r="O210" s="11">
        <f>IFERROR(PERCENTRANK(I:I,I210),0)</f>
        <v/>
      </c>
      <c r="P210" s="11">
        <f>IFERROR(1 - PERCENTRANK(J:J,J210),0)</f>
        <v/>
      </c>
      <c r="Q210" s="11">
        <f>IFERROR(PERCENTRANK(K:K,K210),0)</f>
        <v/>
      </c>
      <c r="R210" s="11">
        <f>L210*weight1+M210*weight2+N210*weight3+O210*weight4+P210*weight5+Q210*weight6</f>
        <v/>
      </c>
    </row>
    <row r="211" spans="1:18">
      <c r="A211" s="14">
        <f>RANK(R211,R:R)</f>
        <v/>
      </c>
      <c r="B211" t="s">
        <v>2788</v>
      </c>
      <c r="C211">
        <f>VLOOKUP(B211,'Input - companies list'!B:L,2,FALSE)</f>
        <v/>
      </c>
      <c r="D211">
        <f>VLOOKUP(B211,'Input - companies list'!B:L,11,FALSE)</f>
        <v/>
      </c>
      <c r="E211">
        <f>VLOOKUP(B211,'Input - companies list'!B:E,4,FALSE)</f>
        <v/>
      </c>
      <c r="F211" s="1">
        <f>SUMIFS('Input - target event report'!H:H,'Input - target event report'!B:B,B211,'Input - target event report'!D:D, "Private Investment")</f>
        <v/>
      </c>
      <c r="G211" s="30">
        <f>IF(I211&lt;2, "N/A", (MAXIFS('Input - target event report'!E:E,'Input - target event report'!B:B,B:B,'Input - target event report'!D:D,"Private Investment")-MINIFS('Input - target event report'!E:E,'Input - target event report'!B:B,B:B,'Input - target event report'!D:D,"Private Investment"))/(I211-1))</f>
        <v/>
      </c>
      <c r="H211" s="30">
        <f>IF(MAXIFS('Input - target event report'!E:E,'Input - target event report'!B:B,B:B,'Input - target event report'!D:D,"Private Investment") = 0, "N/A", TODAY() - MAXIFS('Input - target event report'!E:E,'Input - target event report'!B:B,B:B,'Input - target event report'!D:D,"Private Investment"))</f>
        <v/>
      </c>
      <c r="I211" s="30">
        <f>COUNTIFS('Input - target event report'!B:B,B211,'Input - target event report'!D:D, "Private Investment")</f>
        <v/>
      </c>
      <c r="J211">
        <f>INDEX('Input - companies list'!$1:$10000,MATCH(B211,'Input - companies list'!B:B,0),MATCH("Flow",'Input - companies list'!$1:$1,0 ))</f>
        <v/>
      </c>
      <c r="K211">
        <f>INDEX('Input - companies list'!$1:$10000,MATCH(B211,'Input - companies list'!B:B,0),MATCH("Inter-Cluster Connectivity",'Input - companies list'!$1:$1,0 ))</f>
        <v/>
      </c>
      <c r="L211" s="11">
        <f>IFERROR(PERCENTRANK(F:F,F211),0)</f>
        <v/>
      </c>
      <c r="M211" s="11">
        <f>IFERROR(1 - PERCENTRANK(G:G,G211),0)</f>
        <v/>
      </c>
      <c r="N211" s="11">
        <f>IFERROR(1 - PERCENTRANK(H:H,H211),0)</f>
        <v/>
      </c>
      <c r="O211" s="11">
        <f>IFERROR(PERCENTRANK(I:I,I211),0)</f>
        <v/>
      </c>
      <c r="P211" s="11">
        <f>IFERROR(1 - PERCENTRANK(J:J,J211),0)</f>
        <v/>
      </c>
      <c r="Q211" s="11">
        <f>IFERROR(PERCENTRANK(K:K,K211),0)</f>
        <v/>
      </c>
      <c r="R211" s="11">
        <f>L211*weight1+M211*weight2+N211*weight3+O211*weight4+P211*weight5+Q211*weight6</f>
        <v/>
      </c>
    </row>
    <row r="212" spans="1:18">
      <c r="A212" s="14">
        <f>RANK(R212,R:R)</f>
        <v/>
      </c>
      <c r="B212" t="s">
        <v>2799</v>
      </c>
      <c r="C212">
        <f>VLOOKUP(B212,'Input - companies list'!B:L,2,FALSE)</f>
        <v/>
      </c>
      <c r="D212">
        <f>VLOOKUP(B212,'Input - companies list'!B:L,11,FALSE)</f>
        <v/>
      </c>
      <c r="E212">
        <f>VLOOKUP(B212,'Input - companies list'!B:E,4,FALSE)</f>
        <v/>
      </c>
      <c r="F212" s="1">
        <f>SUMIFS('Input - target event report'!H:H,'Input - target event report'!B:B,B212,'Input - target event report'!D:D, "Private Investment")</f>
        <v/>
      </c>
      <c r="G212" s="30">
        <f>IF(I212&lt;2, "N/A", (MAXIFS('Input - target event report'!E:E,'Input - target event report'!B:B,B:B,'Input - target event report'!D:D,"Private Investment")-MINIFS('Input - target event report'!E:E,'Input - target event report'!B:B,B:B,'Input - target event report'!D:D,"Private Investment"))/(I212-1))</f>
        <v/>
      </c>
      <c r="H212" s="30">
        <f>IF(MAXIFS('Input - target event report'!E:E,'Input - target event report'!B:B,B:B,'Input - target event report'!D:D,"Private Investment") = 0, "N/A", TODAY() - MAXIFS('Input - target event report'!E:E,'Input - target event report'!B:B,B:B,'Input - target event report'!D:D,"Private Investment"))</f>
        <v/>
      </c>
      <c r="I212" s="30">
        <f>COUNTIFS('Input - target event report'!B:B,B212,'Input - target event report'!D:D, "Private Investment")</f>
        <v/>
      </c>
      <c r="J212">
        <f>INDEX('Input - companies list'!$1:$10000,MATCH(B212,'Input - companies list'!B:B,0),MATCH("Flow",'Input - companies list'!$1:$1,0 ))</f>
        <v/>
      </c>
      <c r="K212">
        <f>INDEX('Input - companies list'!$1:$10000,MATCH(B212,'Input - companies list'!B:B,0),MATCH("Inter-Cluster Connectivity",'Input - companies list'!$1:$1,0 ))</f>
        <v/>
      </c>
      <c r="L212" s="11">
        <f>IFERROR(PERCENTRANK(F:F,F212),0)</f>
        <v/>
      </c>
      <c r="M212" s="11">
        <f>IFERROR(1 - PERCENTRANK(G:G,G212),0)</f>
        <v/>
      </c>
      <c r="N212" s="11">
        <f>IFERROR(1 - PERCENTRANK(H:H,H212),0)</f>
        <v/>
      </c>
      <c r="O212" s="11">
        <f>IFERROR(PERCENTRANK(I:I,I212),0)</f>
        <v/>
      </c>
      <c r="P212" s="11">
        <f>IFERROR(1 - PERCENTRANK(J:J,J212),0)</f>
        <v/>
      </c>
      <c r="Q212" s="11">
        <f>IFERROR(PERCENTRANK(K:K,K212),0)</f>
        <v/>
      </c>
      <c r="R212" s="11">
        <f>L212*weight1+M212*weight2+N212*weight3+O212*weight4+P212*weight5+Q212*weight6</f>
        <v/>
      </c>
    </row>
    <row r="213" spans="1:18">
      <c r="A213" s="14">
        <f>RANK(R213,R:R)</f>
        <v/>
      </c>
      <c r="B213" t="s">
        <v>2809</v>
      </c>
      <c r="C213">
        <f>VLOOKUP(B213,'Input - companies list'!B:L,2,FALSE)</f>
        <v/>
      </c>
      <c r="D213">
        <f>VLOOKUP(B213,'Input - companies list'!B:L,11,FALSE)</f>
        <v/>
      </c>
      <c r="E213">
        <f>VLOOKUP(B213,'Input - companies list'!B:E,4,FALSE)</f>
        <v/>
      </c>
      <c r="F213" s="1">
        <f>SUMIFS('Input - target event report'!H:H,'Input - target event report'!B:B,B213,'Input - target event report'!D:D, "Private Investment")</f>
        <v/>
      </c>
      <c r="G213" s="30">
        <f>IF(I213&lt;2, "N/A", (MAXIFS('Input - target event report'!E:E,'Input - target event report'!B:B,B:B,'Input - target event report'!D:D,"Private Investment")-MINIFS('Input - target event report'!E:E,'Input - target event report'!B:B,B:B,'Input - target event report'!D:D,"Private Investment"))/(I213-1))</f>
        <v/>
      </c>
      <c r="H213" s="30">
        <f>IF(MAXIFS('Input - target event report'!E:E,'Input - target event report'!B:B,B:B,'Input - target event report'!D:D,"Private Investment") = 0, "N/A", TODAY() - MAXIFS('Input - target event report'!E:E,'Input - target event report'!B:B,B:B,'Input - target event report'!D:D,"Private Investment"))</f>
        <v/>
      </c>
      <c r="I213" s="30">
        <f>COUNTIFS('Input - target event report'!B:B,B213,'Input - target event report'!D:D, "Private Investment")</f>
        <v/>
      </c>
      <c r="J213">
        <f>INDEX('Input - companies list'!$1:$10000,MATCH(B213,'Input - companies list'!B:B,0),MATCH("Flow",'Input - companies list'!$1:$1,0 ))</f>
        <v/>
      </c>
      <c r="K213">
        <f>INDEX('Input - companies list'!$1:$10000,MATCH(B213,'Input - companies list'!B:B,0),MATCH("Inter-Cluster Connectivity",'Input - companies list'!$1:$1,0 ))</f>
        <v/>
      </c>
      <c r="L213" s="11">
        <f>IFERROR(PERCENTRANK(F:F,F213),0)</f>
        <v/>
      </c>
      <c r="M213" s="11">
        <f>IFERROR(1 - PERCENTRANK(G:G,G213),0)</f>
        <v/>
      </c>
      <c r="N213" s="11">
        <f>IFERROR(1 - PERCENTRANK(H:H,H213),0)</f>
        <v/>
      </c>
      <c r="O213" s="11">
        <f>IFERROR(PERCENTRANK(I:I,I213),0)</f>
        <v/>
      </c>
      <c r="P213" s="11">
        <f>IFERROR(1 - PERCENTRANK(J:J,J213),0)</f>
        <v/>
      </c>
      <c r="Q213" s="11">
        <f>IFERROR(PERCENTRANK(K:K,K213),0)</f>
        <v/>
      </c>
      <c r="R213" s="11">
        <f>L213*weight1+M213*weight2+N213*weight3+O213*weight4+P213*weight5+Q213*weight6</f>
        <v/>
      </c>
    </row>
    <row r="214" spans="1:18">
      <c r="A214" s="14">
        <f>RANK(R214,R:R)</f>
        <v/>
      </c>
      <c r="B214" t="s">
        <v>2823</v>
      </c>
      <c r="C214">
        <f>VLOOKUP(B214,'Input - companies list'!B:L,2,FALSE)</f>
        <v/>
      </c>
      <c r="D214">
        <f>VLOOKUP(B214,'Input - companies list'!B:L,11,FALSE)</f>
        <v/>
      </c>
      <c r="E214">
        <f>VLOOKUP(B214,'Input - companies list'!B:E,4,FALSE)</f>
        <v/>
      </c>
      <c r="F214" s="1">
        <f>SUMIFS('Input - target event report'!H:H,'Input - target event report'!B:B,B214,'Input - target event report'!D:D, "Private Investment")</f>
        <v/>
      </c>
      <c r="G214" s="30">
        <f>IF(I214&lt;2, "N/A", (MAXIFS('Input - target event report'!E:E,'Input - target event report'!B:B,B:B,'Input - target event report'!D:D,"Private Investment")-MINIFS('Input - target event report'!E:E,'Input - target event report'!B:B,B:B,'Input - target event report'!D:D,"Private Investment"))/(I214-1))</f>
        <v/>
      </c>
      <c r="H214" s="30">
        <f>IF(MAXIFS('Input - target event report'!E:E,'Input - target event report'!B:B,B:B,'Input - target event report'!D:D,"Private Investment") = 0, "N/A", TODAY() - MAXIFS('Input - target event report'!E:E,'Input - target event report'!B:B,B:B,'Input - target event report'!D:D,"Private Investment"))</f>
        <v/>
      </c>
      <c r="I214" s="30">
        <f>COUNTIFS('Input - target event report'!B:B,B214,'Input - target event report'!D:D, "Private Investment")</f>
        <v/>
      </c>
      <c r="J214">
        <f>INDEX('Input - companies list'!$1:$10000,MATCH(B214,'Input - companies list'!B:B,0),MATCH("Flow",'Input - companies list'!$1:$1,0 ))</f>
        <v/>
      </c>
      <c r="K214">
        <f>INDEX('Input - companies list'!$1:$10000,MATCH(B214,'Input - companies list'!B:B,0),MATCH("Inter-Cluster Connectivity",'Input - companies list'!$1:$1,0 ))</f>
        <v/>
      </c>
      <c r="L214" s="11">
        <f>IFERROR(PERCENTRANK(F:F,F214),0)</f>
        <v/>
      </c>
      <c r="M214" s="11">
        <f>IFERROR(1 - PERCENTRANK(G:G,G214),0)</f>
        <v/>
      </c>
      <c r="N214" s="11">
        <f>IFERROR(1 - PERCENTRANK(H:H,H214),0)</f>
        <v/>
      </c>
      <c r="O214" s="11">
        <f>IFERROR(PERCENTRANK(I:I,I214),0)</f>
        <v/>
      </c>
      <c r="P214" s="11">
        <f>IFERROR(1 - PERCENTRANK(J:J,J214),0)</f>
        <v/>
      </c>
      <c r="Q214" s="11">
        <f>IFERROR(PERCENTRANK(K:K,K214),0)</f>
        <v/>
      </c>
      <c r="R214" s="11">
        <f>L214*weight1+M214*weight2+N214*weight3+O214*weight4+P214*weight5+Q214*weight6</f>
        <v/>
      </c>
    </row>
    <row r="215" spans="1:18">
      <c r="A215" s="14">
        <f>RANK(R215,R:R)</f>
        <v/>
      </c>
      <c r="B215" t="s">
        <v>2833</v>
      </c>
      <c r="C215">
        <f>VLOOKUP(B215,'Input - companies list'!B:L,2,FALSE)</f>
        <v/>
      </c>
      <c r="D215">
        <f>VLOOKUP(B215,'Input - companies list'!B:L,11,FALSE)</f>
        <v/>
      </c>
      <c r="E215">
        <f>VLOOKUP(B215,'Input - companies list'!B:E,4,FALSE)</f>
        <v/>
      </c>
      <c r="F215" s="1">
        <f>SUMIFS('Input - target event report'!H:H,'Input - target event report'!B:B,B215,'Input - target event report'!D:D, "Private Investment")</f>
        <v/>
      </c>
      <c r="G215" s="30">
        <f>IF(I215&lt;2, "N/A", (MAXIFS('Input - target event report'!E:E,'Input - target event report'!B:B,B:B,'Input - target event report'!D:D,"Private Investment")-MINIFS('Input - target event report'!E:E,'Input - target event report'!B:B,B:B,'Input - target event report'!D:D,"Private Investment"))/(I215-1))</f>
        <v/>
      </c>
      <c r="H215" s="30">
        <f>IF(MAXIFS('Input - target event report'!E:E,'Input - target event report'!B:B,B:B,'Input - target event report'!D:D,"Private Investment") = 0, "N/A", TODAY() - MAXIFS('Input - target event report'!E:E,'Input - target event report'!B:B,B:B,'Input - target event report'!D:D,"Private Investment"))</f>
        <v/>
      </c>
      <c r="I215" s="30">
        <f>COUNTIFS('Input - target event report'!B:B,B215,'Input - target event report'!D:D, "Private Investment")</f>
        <v/>
      </c>
      <c r="J215">
        <f>INDEX('Input - companies list'!$1:$10000,MATCH(B215,'Input - companies list'!B:B,0),MATCH("Flow",'Input - companies list'!$1:$1,0 ))</f>
        <v/>
      </c>
      <c r="K215">
        <f>INDEX('Input - companies list'!$1:$10000,MATCH(B215,'Input - companies list'!B:B,0),MATCH("Inter-Cluster Connectivity",'Input - companies list'!$1:$1,0 ))</f>
        <v/>
      </c>
      <c r="L215" s="11">
        <f>IFERROR(PERCENTRANK(F:F,F215),0)</f>
        <v/>
      </c>
      <c r="M215" s="11">
        <f>IFERROR(1 - PERCENTRANK(G:G,G215),0)</f>
        <v/>
      </c>
      <c r="N215" s="11">
        <f>IFERROR(1 - PERCENTRANK(H:H,H215),0)</f>
        <v/>
      </c>
      <c r="O215" s="11">
        <f>IFERROR(PERCENTRANK(I:I,I215),0)</f>
        <v/>
      </c>
      <c r="P215" s="11">
        <f>IFERROR(1 - PERCENTRANK(J:J,J215),0)</f>
        <v/>
      </c>
      <c r="Q215" s="11">
        <f>IFERROR(PERCENTRANK(K:K,K215),0)</f>
        <v/>
      </c>
      <c r="R215" s="11">
        <f>L215*weight1+M215*weight2+N215*weight3+O215*weight4+P215*weight5+Q215*weight6</f>
        <v/>
      </c>
    </row>
    <row r="216" spans="1:18">
      <c r="A216" s="14">
        <f>RANK(R216,R:R)</f>
        <v/>
      </c>
      <c r="B216" t="s">
        <v>2847</v>
      </c>
      <c r="C216">
        <f>VLOOKUP(B216,'Input - companies list'!B:L,2,FALSE)</f>
        <v/>
      </c>
      <c r="D216">
        <f>VLOOKUP(B216,'Input - companies list'!B:L,11,FALSE)</f>
        <v/>
      </c>
      <c r="E216">
        <f>VLOOKUP(B216,'Input - companies list'!B:E,4,FALSE)</f>
        <v/>
      </c>
      <c r="F216" s="1">
        <f>SUMIFS('Input - target event report'!H:H,'Input - target event report'!B:B,B216,'Input - target event report'!D:D, "Private Investment")</f>
        <v/>
      </c>
      <c r="G216" s="30">
        <f>IF(I216&lt;2, "N/A", (MAXIFS('Input - target event report'!E:E,'Input - target event report'!B:B,B:B,'Input - target event report'!D:D,"Private Investment")-MINIFS('Input - target event report'!E:E,'Input - target event report'!B:B,B:B,'Input - target event report'!D:D,"Private Investment"))/(I216-1))</f>
        <v/>
      </c>
      <c r="H216" s="30">
        <f>IF(MAXIFS('Input - target event report'!E:E,'Input - target event report'!B:B,B:B,'Input - target event report'!D:D,"Private Investment") = 0, "N/A", TODAY() - MAXIFS('Input - target event report'!E:E,'Input - target event report'!B:B,B:B,'Input - target event report'!D:D,"Private Investment"))</f>
        <v/>
      </c>
      <c r="I216" s="30">
        <f>COUNTIFS('Input - target event report'!B:B,B216,'Input - target event report'!D:D, "Private Investment")</f>
        <v/>
      </c>
      <c r="J216">
        <f>INDEX('Input - companies list'!$1:$10000,MATCH(B216,'Input - companies list'!B:B,0),MATCH("Flow",'Input - companies list'!$1:$1,0 ))</f>
        <v/>
      </c>
      <c r="K216">
        <f>INDEX('Input - companies list'!$1:$10000,MATCH(B216,'Input - companies list'!B:B,0),MATCH("Inter-Cluster Connectivity",'Input - companies list'!$1:$1,0 ))</f>
        <v/>
      </c>
      <c r="L216" s="11">
        <f>IFERROR(PERCENTRANK(F:F,F216),0)</f>
        <v/>
      </c>
      <c r="M216" s="11">
        <f>IFERROR(1 - PERCENTRANK(G:G,G216),0)</f>
        <v/>
      </c>
      <c r="N216" s="11">
        <f>IFERROR(1 - PERCENTRANK(H:H,H216),0)</f>
        <v/>
      </c>
      <c r="O216" s="11">
        <f>IFERROR(PERCENTRANK(I:I,I216),0)</f>
        <v/>
      </c>
      <c r="P216" s="11">
        <f>IFERROR(1 - PERCENTRANK(J:J,J216),0)</f>
        <v/>
      </c>
      <c r="Q216" s="11">
        <f>IFERROR(PERCENTRANK(K:K,K216),0)</f>
        <v/>
      </c>
      <c r="R216" s="11">
        <f>L216*weight1+M216*weight2+N216*weight3+O216*weight4+P216*weight5+Q216*weight6</f>
        <v/>
      </c>
    </row>
    <row r="217" spans="1:18">
      <c r="A217" s="14">
        <f>RANK(R217,R:R)</f>
        <v/>
      </c>
      <c r="B217" s="2" t="s">
        <v>2861</v>
      </c>
      <c r="C217">
        <f>VLOOKUP(B217,'Input - companies list'!B:L,2,FALSE)</f>
        <v/>
      </c>
      <c r="D217">
        <f>VLOOKUP(B217,'Input - companies list'!B:L,11,FALSE)</f>
        <v/>
      </c>
      <c r="E217">
        <f>VLOOKUP(B217,'Input - companies list'!B:E,4,FALSE)</f>
        <v/>
      </c>
      <c r="F217" s="1">
        <f>SUMIFS('Input - target event report'!H:H,'Input - target event report'!B:B,B217,'Input - target event report'!D:D, "Private Investment")</f>
        <v/>
      </c>
      <c r="G217" s="30">
        <f>IF(I217&lt;2, "N/A", (MAXIFS('Input - target event report'!E:E,'Input - target event report'!B:B,B:B,'Input - target event report'!D:D,"Private Investment")-MINIFS('Input - target event report'!E:E,'Input - target event report'!B:B,B:B,'Input - target event report'!D:D,"Private Investment"))/(I217-1))</f>
        <v/>
      </c>
      <c r="H217" s="30">
        <f>IF(MAXIFS('Input - target event report'!E:E,'Input - target event report'!B:B,B:B,'Input - target event report'!D:D,"Private Investment") = 0, "N/A", TODAY() - MAXIFS('Input - target event report'!E:E,'Input - target event report'!B:B,B:B,'Input - target event report'!D:D,"Private Investment"))</f>
        <v/>
      </c>
      <c r="I217" s="30">
        <f>COUNTIFS('Input - target event report'!B:B,B217,'Input - target event report'!D:D, "Private Investment")</f>
        <v/>
      </c>
      <c r="J217">
        <f>INDEX('Input - companies list'!$1:$10000,MATCH(B217,'Input - companies list'!B:B,0),MATCH("Flow",'Input - companies list'!$1:$1,0 ))</f>
        <v/>
      </c>
      <c r="K217">
        <f>INDEX('Input - companies list'!$1:$10000,MATCH(B217,'Input - companies list'!B:B,0),MATCH("Inter-Cluster Connectivity",'Input - companies list'!$1:$1,0 ))</f>
        <v/>
      </c>
      <c r="L217" s="11">
        <f>IFERROR(PERCENTRANK(F:F,F217),0)</f>
        <v/>
      </c>
      <c r="M217" s="11">
        <f>IFERROR(1 - PERCENTRANK(G:G,G217),0)</f>
        <v/>
      </c>
      <c r="N217" s="11">
        <f>IFERROR(1 - PERCENTRANK(H:H,H217),0)</f>
        <v/>
      </c>
      <c r="O217" s="11">
        <f>IFERROR(PERCENTRANK(I:I,I217),0)</f>
        <v/>
      </c>
      <c r="P217" s="11">
        <f>IFERROR(1 - PERCENTRANK(J:J,J217),0)</f>
        <v/>
      </c>
      <c r="Q217" s="11">
        <f>IFERROR(PERCENTRANK(K:K,K217),0)</f>
        <v/>
      </c>
      <c r="R217" s="11">
        <f>L217*weight1+M217*weight2+N217*weight3+O217*weight4+P217*weight5+Q217*weight6</f>
        <v/>
      </c>
    </row>
    <row r="218" spans="1:18">
      <c r="A218" s="14">
        <f>RANK(R218,R:R)</f>
        <v/>
      </c>
      <c r="B218" t="s">
        <v>2872</v>
      </c>
      <c r="C218">
        <f>VLOOKUP(B218,'Input - companies list'!B:L,2,FALSE)</f>
        <v/>
      </c>
      <c r="D218">
        <f>VLOOKUP(B218,'Input - companies list'!B:L,11,FALSE)</f>
        <v/>
      </c>
      <c r="E218">
        <f>VLOOKUP(B218,'Input - companies list'!B:E,4,FALSE)</f>
        <v/>
      </c>
      <c r="F218" s="1">
        <f>SUMIFS('Input - target event report'!H:H,'Input - target event report'!B:B,B218,'Input - target event report'!D:D, "Private Investment")</f>
        <v/>
      </c>
      <c r="G218" s="30">
        <f>IF(I218&lt;2, "N/A", (MAXIFS('Input - target event report'!E:E,'Input - target event report'!B:B,B:B,'Input - target event report'!D:D,"Private Investment")-MINIFS('Input - target event report'!E:E,'Input - target event report'!B:B,B:B,'Input - target event report'!D:D,"Private Investment"))/(I218-1))</f>
        <v/>
      </c>
      <c r="H218" s="30">
        <f>IF(MAXIFS('Input - target event report'!E:E,'Input - target event report'!B:B,B:B,'Input - target event report'!D:D,"Private Investment") = 0, "N/A", TODAY() - MAXIFS('Input - target event report'!E:E,'Input - target event report'!B:B,B:B,'Input - target event report'!D:D,"Private Investment"))</f>
        <v/>
      </c>
      <c r="I218" s="30">
        <f>COUNTIFS('Input - target event report'!B:B,B218,'Input - target event report'!D:D, "Private Investment")</f>
        <v/>
      </c>
      <c r="J218">
        <f>INDEX('Input - companies list'!$1:$10000,MATCH(B218,'Input - companies list'!B:B,0),MATCH("Flow",'Input - companies list'!$1:$1,0 ))</f>
        <v/>
      </c>
      <c r="K218">
        <f>INDEX('Input - companies list'!$1:$10000,MATCH(B218,'Input - companies list'!B:B,0),MATCH("Inter-Cluster Connectivity",'Input - companies list'!$1:$1,0 ))</f>
        <v/>
      </c>
      <c r="L218" s="11">
        <f>IFERROR(PERCENTRANK(F:F,F218),0)</f>
        <v/>
      </c>
      <c r="M218" s="11">
        <f>IFERROR(1 - PERCENTRANK(G:G,G218),0)</f>
        <v/>
      </c>
      <c r="N218" s="11">
        <f>IFERROR(1 - PERCENTRANK(H:H,H218),0)</f>
        <v/>
      </c>
      <c r="O218" s="11">
        <f>IFERROR(PERCENTRANK(I:I,I218),0)</f>
        <v/>
      </c>
      <c r="P218" s="11">
        <f>IFERROR(1 - PERCENTRANK(J:J,J218),0)</f>
        <v/>
      </c>
      <c r="Q218" s="11">
        <f>IFERROR(PERCENTRANK(K:K,K218),0)</f>
        <v/>
      </c>
      <c r="R218" s="11">
        <f>L218*weight1+M218*weight2+N218*weight3+O218*weight4+P218*weight5+Q218*weight6</f>
        <v/>
      </c>
    </row>
    <row r="219" spans="1:18">
      <c r="A219" s="14">
        <f>RANK(R219,R:R)</f>
        <v/>
      </c>
      <c r="B219" t="s">
        <v>2883</v>
      </c>
      <c r="C219">
        <f>VLOOKUP(B219,'Input - companies list'!B:L,2,FALSE)</f>
        <v/>
      </c>
      <c r="D219">
        <f>VLOOKUP(B219,'Input - companies list'!B:L,11,FALSE)</f>
        <v/>
      </c>
      <c r="E219">
        <f>VLOOKUP(B219,'Input - companies list'!B:E,4,FALSE)</f>
        <v/>
      </c>
      <c r="F219" s="1">
        <f>SUMIFS('Input - target event report'!H:H,'Input - target event report'!B:B,B219,'Input - target event report'!D:D, "Private Investment")</f>
        <v/>
      </c>
      <c r="G219" s="30">
        <f>IF(I219&lt;2, "N/A", (MAXIFS('Input - target event report'!E:E,'Input - target event report'!B:B,B:B,'Input - target event report'!D:D,"Private Investment")-MINIFS('Input - target event report'!E:E,'Input - target event report'!B:B,B:B,'Input - target event report'!D:D,"Private Investment"))/(I219-1))</f>
        <v/>
      </c>
      <c r="H219" s="30">
        <f>IF(MAXIFS('Input - target event report'!E:E,'Input - target event report'!B:B,B:B,'Input - target event report'!D:D,"Private Investment") = 0, "N/A", TODAY() - MAXIFS('Input - target event report'!E:E,'Input - target event report'!B:B,B:B,'Input - target event report'!D:D,"Private Investment"))</f>
        <v/>
      </c>
      <c r="I219" s="30">
        <f>COUNTIFS('Input - target event report'!B:B,B219,'Input - target event report'!D:D, "Private Investment")</f>
        <v/>
      </c>
      <c r="J219">
        <f>INDEX('Input - companies list'!$1:$10000,MATCH(B219,'Input - companies list'!B:B,0),MATCH("Flow",'Input - companies list'!$1:$1,0 ))</f>
        <v/>
      </c>
      <c r="K219">
        <f>INDEX('Input - companies list'!$1:$10000,MATCH(B219,'Input - companies list'!B:B,0),MATCH("Inter-Cluster Connectivity",'Input - companies list'!$1:$1,0 ))</f>
        <v/>
      </c>
      <c r="L219" s="11">
        <f>IFERROR(PERCENTRANK(F:F,F219),0)</f>
        <v/>
      </c>
      <c r="M219" s="11">
        <f>IFERROR(1 - PERCENTRANK(G:G,G219),0)</f>
        <v/>
      </c>
      <c r="N219" s="11">
        <f>IFERROR(1 - PERCENTRANK(H:H,H219),0)</f>
        <v/>
      </c>
      <c r="O219" s="11">
        <f>IFERROR(PERCENTRANK(I:I,I219),0)</f>
        <v/>
      </c>
      <c r="P219" s="11">
        <f>IFERROR(1 - PERCENTRANK(J:J,J219),0)</f>
        <v/>
      </c>
      <c r="Q219" s="11">
        <f>IFERROR(PERCENTRANK(K:K,K219),0)</f>
        <v/>
      </c>
      <c r="R219" s="11">
        <f>L219*weight1+M219*weight2+N219*weight3+O219*weight4+P219*weight5+Q219*weight6</f>
        <v/>
      </c>
    </row>
    <row r="220" spans="1:18">
      <c r="A220" s="14">
        <f>RANK(R220,R:R)</f>
        <v/>
      </c>
      <c r="B220" t="s">
        <v>2895</v>
      </c>
      <c r="C220">
        <f>VLOOKUP(B220,'Input - companies list'!B:L,2,FALSE)</f>
        <v/>
      </c>
      <c r="D220">
        <f>VLOOKUP(B220,'Input - companies list'!B:L,11,FALSE)</f>
        <v/>
      </c>
      <c r="E220">
        <f>VLOOKUP(B220,'Input - companies list'!B:E,4,FALSE)</f>
        <v/>
      </c>
      <c r="F220" s="1">
        <f>SUMIFS('Input - target event report'!H:H,'Input - target event report'!B:B,B220,'Input - target event report'!D:D, "Private Investment")</f>
        <v/>
      </c>
      <c r="G220" s="30">
        <f>IF(I220&lt;2, "N/A", (MAXIFS('Input - target event report'!E:E,'Input - target event report'!B:B,B:B,'Input - target event report'!D:D,"Private Investment")-MINIFS('Input - target event report'!E:E,'Input - target event report'!B:B,B:B,'Input - target event report'!D:D,"Private Investment"))/(I220-1))</f>
        <v/>
      </c>
      <c r="H220" s="30">
        <f>IF(MAXIFS('Input - target event report'!E:E,'Input - target event report'!B:B,B:B,'Input - target event report'!D:D,"Private Investment") = 0, "N/A", TODAY() - MAXIFS('Input - target event report'!E:E,'Input - target event report'!B:B,B:B,'Input - target event report'!D:D,"Private Investment"))</f>
        <v/>
      </c>
      <c r="I220" s="30">
        <f>COUNTIFS('Input - target event report'!B:B,B220,'Input - target event report'!D:D, "Private Investment")</f>
        <v/>
      </c>
      <c r="J220">
        <f>INDEX('Input - companies list'!$1:$10000,MATCH(B220,'Input - companies list'!B:B,0),MATCH("Flow",'Input - companies list'!$1:$1,0 ))</f>
        <v/>
      </c>
      <c r="K220">
        <f>INDEX('Input - companies list'!$1:$10000,MATCH(B220,'Input - companies list'!B:B,0),MATCH("Inter-Cluster Connectivity",'Input - companies list'!$1:$1,0 ))</f>
        <v/>
      </c>
      <c r="L220" s="11">
        <f>IFERROR(PERCENTRANK(F:F,F220),0)</f>
        <v/>
      </c>
      <c r="M220" s="11">
        <f>IFERROR(1 - PERCENTRANK(G:G,G220),0)</f>
        <v/>
      </c>
      <c r="N220" s="11">
        <f>IFERROR(1 - PERCENTRANK(H:H,H220),0)</f>
        <v/>
      </c>
      <c r="O220" s="11">
        <f>IFERROR(PERCENTRANK(I:I,I220),0)</f>
        <v/>
      </c>
      <c r="P220" s="11">
        <f>IFERROR(1 - PERCENTRANK(J:J,J220),0)</f>
        <v/>
      </c>
      <c r="Q220" s="11">
        <f>IFERROR(PERCENTRANK(K:K,K220),0)</f>
        <v/>
      </c>
      <c r="R220" s="11">
        <f>L220*weight1+M220*weight2+N220*weight3+O220*weight4+P220*weight5+Q220*weight6</f>
        <v/>
      </c>
    </row>
    <row r="221" spans="1:18">
      <c r="A221" s="14">
        <f>RANK(R221,R:R)</f>
        <v/>
      </c>
      <c r="B221" t="s">
        <v>2909</v>
      </c>
      <c r="C221">
        <f>VLOOKUP(B221,'Input - companies list'!B:L,2,FALSE)</f>
        <v/>
      </c>
      <c r="D221">
        <f>VLOOKUP(B221,'Input - companies list'!B:L,11,FALSE)</f>
        <v/>
      </c>
      <c r="E221">
        <f>VLOOKUP(B221,'Input - companies list'!B:E,4,FALSE)</f>
        <v/>
      </c>
      <c r="F221" s="1">
        <f>SUMIFS('Input - target event report'!H:H,'Input - target event report'!B:B,B221,'Input - target event report'!D:D, "Private Investment")</f>
        <v/>
      </c>
      <c r="G221" s="30">
        <f>IF(I221&lt;2, "N/A", (MAXIFS('Input - target event report'!E:E,'Input - target event report'!B:B,B:B,'Input - target event report'!D:D,"Private Investment")-MINIFS('Input - target event report'!E:E,'Input - target event report'!B:B,B:B,'Input - target event report'!D:D,"Private Investment"))/(I221-1))</f>
        <v/>
      </c>
      <c r="H221" s="30">
        <f>IF(MAXIFS('Input - target event report'!E:E,'Input - target event report'!B:B,B:B,'Input - target event report'!D:D,"Private Investment") = 0, "N/A", TODAY() - MAXIFS('Input - target event report'!E:E,'Input - target event report'!B:B,B:B,'Input - target event report'!D:D,"Private Investment"))</f>
        <v/>
      </c>
      <c r="I221" s="30">
        <f>COUNTIFS('Input - target event report'!B:B,B221,'Input - target event report'!D:D, "Private Investment")</f>
        <v/>
      </c>
      <c r="J221">
        <f>INDEX('Input - companies list'!$1:$10000,MATCH(B221,'Input - companies list'!B:B,0),MATCH("Flow",'Input - companies list'!$1:$1,0 ))</f>
        <v/>
      </c>
      <c r="K221">
        <f>INDEX('Input - companies list'!$1:$10000,MATCH(B221,'Input - companies list'!B:B,0),MATCH("Inter-Cluster Connectivity",'Input - companies list'!$1:$1,0 ))</f>
        <v/>
      </c>
      <c r="L221" s="11">
        <f>IFERROR(PERCENTRANK(F:F,F221),0)</f>
        <v/>
      </c>
      <c r="M221" s="11">
        <f>IFERROR(1 - PERCENTRANK(G:G,G221),0)</f>
        <v/>
      </c>
      <c r="N221" s="11">
        <f>IFERROR(1 - PERCENTRANK(H:H,H221),0)</f>
        <v/>
      </c>
      <c r="O221" s="11">
        <f>IFERROR(PERCENTRANK(I:I,I221),0)</f>
        <v/>
      </c>
      <c r="P221" s="11">
        <f>IFERROR(1 - PERCENTRANK(J:J,J221),0)</f>
        <v/>
      </c>
      <c r="Q221" s="11">
        <f>IFERROR(PERCENTRANK(K:K,K221),0)</f>
        <v/>
      </c>
      <c r="R221" s="11">
        <f>L221*weight1+M221*weight2+N221*weight3+O221*weight4+P221*weight5+Q221*weight6</f>
        <v/>
      </c>
    </row>
    <row r="222" spans="1:18">
      <c r="A222" s="14">
        <f>RANK(R222,R:R)</f>
        <v/>
      </c>
      <c r="B222" t="s">
        <v>2920</v>
      </c>
      <c r="C222">
        <f>VLOOKUP(B222,'Input - companies list'!B:L,2,FALSE)</f>
        <v/>
      </c>
      <c r="D222">
        <f>VLOOKUP(B222,'Input - companies list'!B:L,11,FALSE)</f>
        <v/>
      </c>
      <c r="E222">
        <f>VLOOKUP(B222,'Input - companies list'!B:E,4,FALSE)</f>
        <v/>
      </c>
      <c r="F222" s="1">
        <f>SUMIFS('Input - target event report'!H:H,'Input - target event report'!B:B,B222,'Input - target event report'!D:D, "Private Investment")</f>
        <v/>
      </c>
      <c r="G222" s="30">
        <f>IF(I222&lt;2, "N/A", (MAXIFS('Input - target event report'!E:E,'Input - target event report'!B:B,B:B,'Input - target event report'!D:D,"Private Investment")-MINIFS('Input - target event report'!E:E,'Input - target event report'!B:B,B:B,'Input - target event report'!D:D,"Private Investment"))/(I222-1))</f>
        <v/>
      </c>
      <c r="H222" s="30">
        <f>IF(MAXIFS('Input - target event report'!E:E,'Input - target event report'!B:B,B:B,'Input - target event report'!D:D,"Private Investment") = 0, "N/A", TODAY() - MAXIFS('Input - target event report'!E:E,'Input - target event report'!B:B,B:B,'Input - target event report'!D:D,"Private Investment"))</f>
        <v/>
      </c>
      <c r="I222" s="30">
        <f>COUNTIFS('Input - target event report'!B:B,B222,'Input - target event report'!D:D, "Private Investment")</f>
        <v/>
      </c>
      <c r="J222">
        <f>INDEX('Input - companies list'!$1:$10000,MATCH(B222,'Input - companies list'!B:B,0),MATCH("Flow",'Input - companies list'!$1:$1,0 ))</f>
        <v/>
      </c>
      <c r="K222">
        <f>INDEX('Input - companies list'!$1:$10000,MATCH(B222,'Input - companies list'!B:B,0),MATCH("Inter-Cluster Connectivity",'Input - companies list'!$1:$1,0 ))</f>
        <v/>
      </c>
      <c r="L222" s="11">
        <f>IFERROR(PERCENTRANK(F:F,F222),0)</f>
        <v/>
      </c>
      <c r="M222" s="11">
        <f>IFERROR(1 - PERCENTRANK(G:G,G222),0)</f>
        <v/>
      </c>
      <c r="N222" s="11">
        <f>IFERROR(1 - PERCENTRANK(H:H,H222),0)</f>
        <v/>
      </c>
      <c r="O222" s="11">
        <f>IFERROR(PERCENTRANK(I:I,I222),0)</f>
        <v/>
      </c>
      <c r="P222" s="11">
        <f>IFERROR(1 - PERCENTRANK(J:J,J222),0)</f>
        <v/>
      </c>
      <c r="Q222" s="11">
        <f>IFERROR(PERCENTRANK(K:K,K222),0)</f>
        <v/>
      </c>
      <c r="R222" s="11">
        <f>L222*weight1+M222*weight2+N222*weight3+O222*weight4+P222*weight5+Q222*weight6</f>
        <v/>
      </c>
    </row>
    <row r="223" spans="1:18">
      <c r="A223" s="14">
        <f>RANK(R223,R:R)</f>
        <v/>
      </c>
      <c r="B223" t="s">
        <v>2932</v>
      </c>
      <c r="C223">
        <f>VLOOKUP(B223,'Input - companies list'!B:L,2,FALSE)</f>
        <v/>
      </c>
      <c r="D223">
        <f>VLOOKUP(B223,'Input - companies list'!B:L,11,FALSE)</f>
        <v/>
      </c>
      <c r="E223">
        <f>VLOOKUP(B223,'Input - companies list'!B:E,4,FALSE)</f>
        <v/>
      </c>
      <c r="F223" s="1">
        <f>SUMIFS('Input - target event report'!H:H,'Input - target event report'!B:B,B223,'Input - target event report'!D:D, "Private Investment")</f>
        <v/>
      </c>
      <c r="G223" s="30">
        <f>IF(I223&lt;2, "N/A", (MAXIFS('Input - target event report'!E:E,'Input - target event report'!B:B,B:B,'Input - target event report'!D:D,"Private Investment")-MINIFS('Input - target event report'!E:E,'Input - target event report'!B:B,B:B,'Input - target event report'!D:D,"Private Investment"))/(I223-1))</f>
        <v/>
      </c>
      <c r="H223" s="30">
        <f>IF(MAXIFS('Input - target event report'!E:E,'Input - target event report'!B:B,B:B,'Input - target event report'!D:D,"Private Investment") = 0, "N/A", TODAY() - MAXIFS('Input - target event report'!E:E,'Input - target event report'!B:B,B:B,'Input - target event report'!D:D,"Private Investment"))</f>
        <v/>
      </c>
      <c r="I223" s="30">
        <f>COUNTIFS('Input - target event report'!B:B,B223,'Input - target event report'!D:D, "Private Investment")</f>
        <v/>
      </c>
      <c r="J223">
        <f>INDEX('Input - companies list'!$1:$10000,MATCH(B223,'Input - companies list'!B:B,0),MATCH("Flow",'Input - companies list'!$1:$1,0 ))</f>
        <v/>
      </c>
      <c r="K223">
        <f>INDEX('Input - companies list'!$1:$10000,MATCH(B223,'Input - companies list'!B:B,0),MATCH("Inter-Cluster Connectivity",'Input - companies list'!$1:$1,0 ))</f>
        <v/>
      </c>
      <c r="L223" s="11">
        <f>IFERROR(PERCENTRANK(F:F,F223),0)</f>
        <v/>
      </c>
      <c r="M223" s="11">
        <f>IFERROR(1 - PERCENTRANK(G:G,G223),0)</f>
        <v/>
      </c>
      <c r="N223" s="11">
        <f>IFERROR(1 - PERCENTRANK(H:H,H223),0)</f>
        <v/>
      </c>
      <c r="O223" s="11">
        <f>IFERROR(PERCENTRANK(I:I,I223),0)</f>
        <v/>
      </c>
      <c r="P223" s="11">
        <f>IFERROR(1 - PERCENTRANK(J:J,J223),0)</f>
        <v/>
      </c>
      <c r="Q223" s="11">
        <f>IFERROR(PERCENTRANK(K:K,K223),0)</f>
        <v/>
      </c>
      <c r="R223" s="11">
        <f>L223*weight1+M223*weight2+N223*weight3+O223*weight4+P223*weight5+Q223*weight6</f>
        <v/>
      </c>
    </row>
    <row r="224" spans="1:18">
      <c r="A224" s="14">
        <f>RANK(R224,R:R)</f>
        <v/>
      </c>
      <c r="B224" t="s">
        <v>2942</v>
      </c>
      <c r="C224">
        <f>VLOOKUP(B224,'Input - companies list'!B:L,2,FALSE)</f>
        <v/>
      </c>
      <c r="D224">
        <f>VLOOKUP(B224,'Input - companies list'!B:L,11,FALSE)</f>
        <v/>
      </c>
      <c r="E224">
        <f>VLOOKUP(B224,'Input - companies list'!B:E,4,FALSE)</f>
        <v/>
      </c>
      <c r="F224" s="1">
        <f>SUMIFS('Input - target event report'!H:H,'Input - target event report'!B:B,B224,'Input - target event report'!D:D, "Private Investment")</f>
        <v/>
      </c>
      <c r="G224" s="30">
        <f>IF(I224&lt;2, "N/A", (MAXIFS('Input - target event report'!E:E,'Input - target event report'!B:B,B:B,'Input - target event report'!D:D,"Private Investment")-MINIFS('Input - target event report'!E:E,'Input - target event report'!B:B,B:B,'Input - target event report'!D:D,"Private Investment"))/(I224-1))</f>
        <v/>
      </c>
      <c r="H224" s="30">
        <f>IF(MAXIFS('Input - target event report'!E:E,'Input - target event report'!B:B,B:B,'Input - target event report'!D:D,"Private Investment") = 0, "N/A", TODAY() - MAXIFS('Input - target event report'!E:E,'Input - target event report'!B:B,B:B,'Input - target event report'!D:D,"Private Investment"))</f>
        <v/>
      </c>
      <c r="I224" s="30">
        <f>COUNTIFS('Input - target event report'!B:B,B224,'Input - target event report'!D:D, "Private Investment")</f>
        <v/>
      </c>
      <c r="J224">
        <f>INDEX('Input - companies list'!$1:$10000,MATCH(B224,'Input - companies list'!B:B,0),MATCH("Flow",'Input - companies list'!$1:$1,0 ))</f>
        <v/>
      </c>
      <c r="K224">
        <f>INDEX('Input - companies list'!$1:$10000,MATCH(B224,'Input - companies list'!B:B,0),MATCH("Inter-Cluster Connectivity",'Input - companies list'!$1:$1,0 ))</f>
        <v/>
      </c>
      <c r="L224" s="11">
        <f>IFERROR(PERCENTRANK(F:F,F224),0)</f>
        <v/>
      </c>
      <c r="M224" s="11">
        <f>IFERROR(1 - PERCENTRANK(G:G,G224),0)</f>
        <v/>
      </c>
      <c r="N224" s="11">
        <f>IFERROR(1 - PERCENTRANK(H:H,H224),0)</f>
        <v/>
      </c>
      <c r="O224" s="11">
        <f>IFERROR(PERCENTRANK(I:I,I224),0)</f>
        <v/>
      </c>
      <c r="P224" s="11">
        <f>IFERROR(1 - PERCENTRANK(J:J,J224),0)</f>
        <v/>
      </c>
      <c r="Q224" s="11">
        <f>IFERROR(PERCENTRANK(K:K,K224),0)</f>
        <v/>
      </c>
      <c r="R224" s="11">
        <f>L224*weight1+M224*weight2+N224*weight3+O224*weight4+P224*weight5+Q224*weight6</f>
        <v/>
      </c>
    </row>
    <row r="225" spans="1:18">
      <c r="A225" s="14">
        <f>RANK(R225,R:R)</f>
        <v/>
      </c>
      <c r="B225" t="s">
        <v>2957</v>
      </c>
      <c r="C225">
        <f>VLOOKUP(B225,'Input - companies list'!B:L,2,FALSE)</f>
        <v/>
      </c>
      <c r="D225">
        <f>VLOOKUP(B225,'Input - companies list'!B:L,11,FALSE)</f>
        <v/>
      </c>
      <c r="E225">
        <f>VLOOKUP(B225,'Input - companies list'!B:E,4,FALSE)</f>
        <v/>
      </c>
      <c r="F225" s="1">
        <f>SUMIFS('Input - target event report'!H:H,'Input - target event report'!B:B,B225,'Input - target event report'!D:D, "Private Investment")</f>
        <v/>
      </c>
      <c r="G225" s="30">
        <f>IF(I225&lt;2, "N/A", (MAXIFS('Input - target event report'!E:E,'Input - target event report'!B:B,B:B,'Input - target event report'!D:D,"Private Investment")-MINIFS('Input - target event report'!E:E,'Input - target event report'!B:B,B:B,'Input - target event report'!D:D,"Private Investment"))/(I225-1))</f>
        <v/>
      </c>
      <c r="H225" s="30">
        <f>IF(MAXIFS('Input - target event report'!E:E,'Input - target event report'!B:B,B:B,'Input - target event report'!D:D,"Private Investment") = 0, "N/A", TODAY() - MAXIFS('Input - target event report'!E:E,'Input - target event report'!B:B,B:B,'Input - target event report'!D:D,"Private Investment"))</f>
        <v/>
      </c>
      <c r="I225" s="30">
        <f>COUNTIFS('Input - target event report'!B:B,B225,'Input - target event report'!D:D, "Private Investment")</f>
        <v/>
      </c>
      <c r="J225">
        <f>INDEX('Input - companies list'!$1:$10000,MATCH(B225,'Input - companies list'!B:B,0),MATCH("Flow",'Input - companies list'!$1:$1,0 ))</f>
        <v/>
      </c>
      <c r="K225">
        <f>INDEX('Input - companies list'!$1:$10000,MATCH(B225,'Input - companies list'!B:B,0),MATCH("Inter-Cluster Connectivity",'Input - companies list'!$1:$1,0 ))</f>
        <v/>
      </c>
      <c r="L225" s="11">
        <f>IFERROR(PERCENTRANK(F:F,F225),0)</f>
        <v/>
      </c>
      <c r="M225" s="11">
        <f>IFERROR(1 - PERCENTRANK(G:G,G225),0)</f>
        <v/>
      </c>
      <c r="N225" s="11">
        <f>IFERROR(1 - PERCENTRANK(H:H,H225),0)</f>
        <v/>
      </c>
      <c r="O225" s="11">
        <f>IFERROR(PERCENTRANK(I:I,I225),0)</f>
        <v/>
      </c>
      <c r="P225" s="11">
        <f>IFERROR(1 - PERCENTRANK(J:J,J225),0)</f>
        <v/>
      </c>
      <c r="Q225" s="11">
        <f>IFERROR(PERCENTRANK(K:K,K225),0)</f>
        <v/>
      </c>
      <c r="R225" s="11">
        <f>L225*weight1+M225*weight2+N225*weight3+O225*weight4+P225*weight5+Q225*weight6</f>
        <v/>
      </c>
    </row>
    <row r="226" spans="1:18">
      <c r="A226" s="14">
        <f>RANK(R226,R:R)</f>
        <v/>
      </c>
      <c r="B226" t="s">
        <v>2971</v>
      </c>
      <c r="C226">
        <f>VLOOKUP(B226,'Input - companies list'!B:L,2,FALSE)</f>
        <v/>
      </c>
      <c r="D226">
        <f>VLOOKUP(B226,'Input - companies list'!B:L,11,FALSE)</f>
        <v/>
      </c>
      <c r="E226">
        <f>VLOOKUP(B226,'Input - companies list'!B:E,4,FALSE)</f>
        <v/>
      </c>
      <c r="F226" s="1">
        <f>SUMIFS('Input - target event report'!H:H,'Input - target event report'!B:B,B226,'Input - target event report'!D:D, "Private Investment")</f>
        <v/>
      </c>
      <c r="G226" s="30">
        <f>IF(I226&lt;2, "N/A", (MAXIFS('Input - target event report'!E:E,'Input - target event report'!B:B,B:B,'Input - target event report'!D:D,"Private Investment")-MINIFS('Input - target event report'!E:E,'Input - target event report'!B:B,B:B,'Input - target event report'!D:D,"Private Investment"))/(I226-1))</f>
        <v/>
      </c>
      <c r="H226" s="30">
        <f>IF(MAXIFS('Input - target event report'!E:E,'Input - target event report'!B:B,B:B,'Input - target event report'!D:D,"Private Investment") = 0, "N/A", TODAY() - MAXIFS('Input - target event report'!E:E,'Input - target event report'!B:B,B:B,'Input - target event report'!D:D,"Private Investment"))</f>
        <v/>
      </c>
      <c r="I226" s="30">
        <f>COUNTIFS('Input - target event report'!B:B,B226,'Input - target event report'!D:D, "Private Investment")</f>
        <v/>
      </c>
      <c r="J226">
        <f>INDEX('Input - companies list'!$1:$10000,MATCH(B226,'Input - companies list'!B:B,0),MATCH("Flow",'Input - companies list'!$1:$1,0 ))</f>
        <v/>
      </c>
      <c r="K226">
        <f>INDEX('Input - companies list'!$1:$10000,MATCH(B226,'Input - companies list'!B:B,0),MATCH("Inter-Cluster Connectivity",'Input - companies list'!$1:$1,0 ))</f>
        <v/>
      </c>
      <c r="L226" s="11">
        <f>IFERROR(PERCENTRANK(F:F,F226),0)</f>
        <v/>
      </c>
      <c r="M226" s="11">
        <f>IFERROR(1 - PERCENTRANK(G:G,G226),0)</f>
        <v/>
      </c>
      <c r="N226" s="11">
        <f>IFERROR(1 - PERCENTRANK(H:H,H226),0)</f>
        <v/>
      </c>
      <c r="O226" s="11">
        <f>IFERROR(PERCENTRANK(I:I,I226),0)</f>
        <v/>
      </c>
      <c r="P226" s="11">
        <f>IFERROR(1 - PERCENTRANK(J:J,J226),0)</f>
        <v/>
      </c>
      <c r="Q226" s="11">
        <f>IFERROR(PERCENTRANK(K:K,K226),0)</f>
        <v/>
      </c>
      <c r="R226" s="11">
        <f>L226*weight1+M226*weight2+N226*weight3+O226*weight4+P226*weight5+Q226*weight6</f>
        <v/>
      </c>
    </row>
    <row r="227" spans="1:18">
      <c r="A227" s="14">
        <f>RANK(R227,R:R)</f>
        <v/>
      </c>
      <c r="B227" t="s">
        <v>2982</v>
      </c>
      <c r="C227">
        <f>VLOOKUP(B227,'Input - companies list'!B:L,2,FALSE)</f>
        <v/>
      </c>
      <c r="D227">
        <f>VLOOKUP(B227,'Input - companies list'!B:L,11,FALSE)</f>
        <v/>
      </c>
      <c r="E227">
        <f>VLOOKUP(B227,'Input - companies list'!B:E,4,FALSE)</f>
        <v/>
      </c>
      <c r="F227" s="1">
        <f>SUMIFS('Input - target event report'!H:H,'Input - target event report'!B:B,B227,'Input - target event report'!D:D, "Private Investment")</f>
        <v/>
      </c>
      <c r="G227" s="30">
        <f>IF(I227&lt;2, "N/A", (MAXIFS('Input - target event report'!E:E,'Input - target event report'!B:B,B:B,'Input - target event report'!D:D,"Private Investment")-MINIFS('Input - target event report'!E:E,'Input - target event report'!B:B,B:B,'Input - target event report'!D:D,"Private Investment"))/(I227-1))</f>
        <v/>
      </c>
      <c r="H227" s="30">
        <f>IF(MAXIFS('Input - target event report'!E:E,'Input - target event report'!B:B,B:B,'Input - target event report'!D:D,"Private Investment") = 0, "N/A", TODAY() - MAXIFS('Input - target event report'!E:E,'Input - target event report'!B:B,B:B,'Input - target event report'!D:D,"Private Investment"))</f>
        <v/>
      </c>
      <c r="I227" s="30">
        <f>COUNTIFS('Input - target event report'!B:B,B227,'Input - target event report'!D:D, "Private Investment")</f>
        <v/>
      </c>
      <c r="J227">
        <f>INDEX('Input - companies list'!$1:$10000,MATCH(B227,'Input - companies list'!B:B,0),MATCH("Flow",'Input - companies list'!$1:$1,0 ))</f>
        <v/>
      </c>
      <c r="K227">
        <f>INDEX('Input - companies list'!$1:$10000,MATCH(B227,'Input - companies list'!B:B,0),MATCH("Inter-Cluster Connectivity",'Input - companies list'!$1:$1,0 ))</f>
        <v/>
      </c>
      <c r="L227" s="11">
        <f>IFERROR(PERCENTRANK(F:F,F227),0)</f>
        <v/>
      </c>
      <c r="M227" s="11">
        <f>IFERROR(1 - PERCENTRANK(G:G,G227),0)</f>
        <v/>
      </c>
      <c r="N227" s="11">
        <f>IFERROR(1 - PERCENTRANK(H:H,H227),0)</f>
        <v/>
      </c>
      <c r="O227" s="11">
        <f>IFERROR(PERCENTRANK(I:I,I227),0)</f>
        <v/>
      </c>
      <c r="P227" s="11">
        <f>IFERROR(1 - PERCENTRANK(J:J,J227),0)</f>
        <v/>
      </c>
      <c r="Q227" s="11">
        <f>IFERROR(PERCENTRANK(K:K,K227),0)</f>
        <v/>
      </c>
      <c r="R227" s="11">
        <f>L227*weight1+M227*weight2+N227*weight3+O227*weight4+P227*weight5+Q227*weight6</f>
        <v/>
      </c>
    </row>
    <row r="228" spans="1:18">
      <c r="A228" s="14">
        <f>RANK(R228,R:R)</f>
        <v/>
      </c>
      <c r="B228" t="s">
        <v>2992</v>
      </c>
      <c r="C228">
        <f>VLOOKUP(B228,'Input - companies list'!B:L,2,FALSE)</f>
        <v/>
      </c>
      <c r="D228">
        <f>VLOOKUP(B228,'Input - companies list'!B:L,11,FALSE)</f>
        <v/>
      </c>
      <c r="E228">
        <f>VLOOKUP(B228,'Input - companies list'!B:E,4,FALSE)</f>
        <v/>
      </c>
      <c r="F228" s="1">
        <f>SUMIFS('Input - target event report'!H:H,'Input - target event report'!B:B,B228,'Input - target event report'!D:D, "Private Investment")</f>
        <v/>
      </c>
      <c r="G228" s="30">
        <f>IF(I228&lt;2, "N/A", (MAXIFS('Input - target event report'!E:E,'Input - target event report'!B:B,B:B,'Input - target event report'!D:D,"Private Investment")-MINIFS('Input - target event report'!E:E,'Input - target event report'!B:B,B:B,'Input - target event report'!D:D,"Private Investment"))/(I228-1))</f>
        <v/>
      </c>
      <c r="H228" s="30">
        <f>IF(MAXIFS('Input - target event report'!E:E,'Input - target event report'!B:B,B:B,'Input - target event report'!D:D,"Private Investment") = 0, "N/A", TODAY() - MAXIFS('Input - target event report'!E:E,'Input - target event report'!B:B,B:B,'Input - target event report'!D:D,"Private Investment"))</f>
        <v/>
      </c>
      <c r="I228" s="30">
        <f>COUNTIFS('Input - target event report'!B:B,B228,'Input - target event report'!D:D, "Private Investment")</f>
        <v/>
      </c>
      <c r="J228">
        <f>INDEX('Input - companies list'!$1:$10000,MATCH(B228,'Input - companies list'!B:B,0),MATCH("Flow",'Input - companies list'!$1:$1,0 ))</f>
        <v/>
      </c>
      <c r="K228">
        <f>INDEX('Input - companies list'!$1:$10000,MATCH(B228,'Input - companies list'!B:B,0),MATCH("Inter-Cluster Connectivity",'Input - companies list'!$1:$1,0 ))</f>
        <v/>
      </c>
      <c r="L228" s="11">
        <f>IFERROR(PERCENTRANK(F:F,F228),0)</f>
        <v/>
      </c>
      <c r="M228" s="11">
        <f>IFERROR(1 - PERCENTRANK(G:G,G228),0)</f>
        <v/>
      </c>
      <c r="N228" s="11">
        <f>IFERROR(1 - PERCENTRANK(H:H,H228),0)</f>
        <v/>
      </c>
      <c r="O228" s="11">
        <f>IFERROR(PERCENTRANK(I:I,I228),0)</f>
        <v/>
      </c>
      <c r="P228" s="11">
        <f>IFERROR(1 - PERCENTRANK(J:J,J228),0)</f>
        <v/>
      </c>
      <c r="Q228" s="11">
        <f>IFERROR(PERCENTRANK(K:K,K228),0)</f>
        <v/>
      </c>
      <c r="R228" s="11">
        <f>L228*weight1+M228*weight2+N228*weight3+O228*weight4+P228*weight5+Q228*weight6</f>
        <v/>
      </c>
    </row>
    <row r="229" spans="1:18">
      <c r="A229" s="14">
        <f>RANK(R229,R:R)</f>
        <v/>
      </c>
      <c r="B229" t="s">
        <v>3003</v>
      </c>
      <c r="C229">
        <f>VLOOKUP(B229,'Input - companies list'!B:L,2,FALSE)</f>
        <v/>
      </c>
      <c r="D229">
        <f>VLOOKUP(B229,'Input - companies list'!B:L,11,FALSE)</f>
        <v/>
      </c>
      <c r="E229">
        <f>VLOOKUP(B229,'Input - companies list'!B:E,4,FALSE)</f>
        <v/>
      </c>
      <c r="F229" s="1">
        <f>SUMIFS('Input - target event report'!H:H,'Input - target event report'!B:B,B229,'Input - target event report'!D:D, "Private Investment")</f>
        <v/>
      </c>
      <c r="G229" s="30">
        <f>IF(I229&lt;2, "N/A", (MAXIFS('Input - target event report'!E:E,'Input - target event report'!B:B,B:B,'Input - target event report'!D:D,"Private Investment")-MINIFS('Input - target event report'!E:E,'Input - target event report'!B:B,B:B,'Input - target event report'!D:D,"Private Investment"))/(I229-1))</f>
        <v/>
      </c>
      <c r="H229" s="30">
        <f>IF(MAXIFS('Input - target event report'!E:E,'Input - target event report'!B:B,B:B,'Input - target event report'!D:D,"Private Investment") = 0, "N/A", TODAY() - MAXIFS('Input - target event report'!E:E,'Input - target event report'!B:B,B:B,'Input - target event report'!D:D,"Private Investment"))</f>
        <v/>
      </c>
      <c r="I229" s="30">
        <f>COUNTIFS('Input - target event report'!B:B,B229,'Input - target event report'!D:D, "Private Investment")</f>
        <v/>
      </c>
      <c r="J229">
        <f>INDEX('Input - companies list'!$1:$10000,MATCH(B229,'Input - companies list'!B:B,0),MATCH("Flow",'Input - companies list'!$1:$1,0 ))</f>
        <v/>
      </c>
      <c r="K229">
        <f>INDEX('Input - companies list'!$1:$10000,MATCH(B229,'Input - companies list'!B:B,0),MATCH("Inter-Cluster Connectivity",'Input - companies list'!$1:$1,0 ))</f>
        <v/>
      </c>
      <c r="L229" s="11">
        <f>IFERROR(PERCENTRANK(F:F,F229),0)</f>
        <v/>
      </c>
      <c r="M229" s="11">
        <f>IFERROR(1 - PERCENTRANK(G:G,G229),0)</f>
        <v/>
      </c>
      <c r="N229" s="11">
        <f>IFERROR(1 - PERCENTRANK(H:H,H229),0)</f>
        <v/>
      </c>
      <c r="O229" s="11">
        <f>IFERROR(PERCENTRANK(I:I,I229),0)</f>
        <v/>
      </c>
      <c r="P229" s="11">
        <f>IFERROR(1 - PERCENTRANK(J:J,J229),0)</f>
        <v/>
      </c>
      <c r="Q229" s="11">
        <f>IFERROR(PERCENTRANK(K:K,K229),0)</f>
        <v/>
      </c>
      <c r="R229" s="11">
        <f>L229*weight1+M229*weight2+N229*weight3+O229*weight4+P229*weight5+Q229*weight6</f>
        <v/>
      </c>
    </row>
    <row r="230" spans="1:18">
      <c r="A230" s="14">
        <f>RANK(R230,R:R)</f>
        <v/>
      </c>
      <c r="B230" t="s">
        <v>3013</v>
      </c>
      <c r="C230">
        <f>VLOOKUP(B230,'Input - companies list'!B:L,2,FALSE)</f>
        <v/>
      </c>
      <c r="D230">
        <f>VLOOKUP(B230,'Input - companies list'!B:L,11,FALSE)</f>
        <v/>
      </c>
      <c r="E230">
        <f>VLOOKUP(B230,'Input - companies list'!B:E,4,FALSE)</f>
        <v/>
      </c>
      <c r="F230" s="1">
        <f>SUMIFS('Input - target event report'!H:H,'Input - target event report'!B:B,B230,'Input - target event report'!D:D, "Private Investment")</f>
        <v/>
      </c>
      <c r="G230" s="30">
        <f>IF(I230&lt;2, "N/A", (MAXIFS('Input - target event report'!E:E,'Input - target event report'!B:B,B:B,'Input - target event report'!D:D,"Private Investment")-MINIFS('Input - target event report'!E:E,'Input - target event report'!B:B,B:B,'Input - target event report'!D:D,"Private Investment"))/(I230-1))</f>
        <v/>
      </c>
      <c r="H230" s="30">
        <f>IF(MAXIFS('Input - target event report'!E:E,'Input - target event report'!B:B,B:B,'Input - target event report'!D:D,"Private Investment") = 0, "N/A", TODAY() - MAXIFS('Input - target event report'!E:E,'Input - target event report'!B:B,B:B,'Input - target event report'!D:D,"Private Investment"))</f>
        <v/>
      </c>
      <c r="I230" s="30">
        <f>COUNTIFS('Input - target event report'!B:B,B230,'Input - target event report'!D:D, "Private Investment")</f>
        <v/>
      </c>
      <c r="J230">
        <f>INDEX('Input - companies list'!$1:$10000,MATCH(B230,'Input - companies list'!B:B,0),MATCH("Flow",'Input - companies list'!$1:$1,0 ))</f>
        <v/>
      </c>
      <c r="K230">
        <f>INDEX('Input - companies list'!$1:$10000,MATCH(B230,'Input - companies list'!B:B,0),MATCH("Inter-Cluster Connectivity",'Input - companies list'!$1:$1,0 ))</f>
        <v/>
      </c>
      <c r="L230" s="11">
        <f>IFERROR(PERCENTRANK(F:F,F230),0)</f>
        <v/>
      </c>
      <c r="M230" s="11">
        <f>IFERROR(1 - PERCENTRANK(G:G,G230),0)</f>
        <v/>
      </c>
      <c r="N230" s="11">
        <f>IFERROR(1 - PERCENTRANK(H:H,H230),0)</f>
        <v/>
      </c>
      <c r="O230" s="11">
        <f>IFERROR(PERCENTRANK(I:I,I230),0)</f>
        <v/>
      </c>
      <c r="P230" s="11">
        <f>IFERROR(1 - PERCENTRANK(J:J,J230),0)</f>
        <v/>
      </c>
      <c r="Q230" s="11">
        <f>IFERROR(PERCENTRANK(K:K,K230),0)</f>
        <v/>
      </c>
      <c r="R230" s="11">
        <f>L230*weight1+M230*weight2+N230*weight3+O230*weight4+P230*weight5+Q230*weight6</f>
        <v/>
      </c>
    </row>
    <row r="231" spans="1:18">
      <c r="A231" s="14">
        <f>RANK(R231,R:R)</f>
        <v/>
      </c>
      <c r="B231" t="s">
        <v>3025</v>
      </c>
      <c r="C231">
        <f>VLOOKUP(B231,'Input - companies list'!B:L,2,FALSE)</f>
        <v/>
      </c>
      <c r="D231">
        <f>VLOOKUP(B231,'Input - companies list'!B:L,11,FALSE)</f>
        <v/>
      </c>
      <c r="E231">
        <f>VLOOKUP(B231,'Input - companies list'!B:E,4,FALSE)</f>
        <v/>
      </c>
      <c r="F231" s="1">
        <f>SUMIFS('Input - target event report'!H:H,'Input - target event report'!B:B,B231,'Input - target event report'!D:D, "Private Investment")</f>
        <v/>
      </c>
      <c r="G231" s="30">
        <f>IF(I231&lt;2, "N/A", (MAXIFS('Input - target event report'!E:E,'Input - target event report'!B:B,B:B,'Input - target event report'!D:D,"Private Investment")-MINIFS('Input - target event report'!E:E,'Input - target event report'!B:B,B:B,'Input - target event report'!D:D,"Private Investment"))/(I231-1))</f>
        <v/>
      </c>
      <c r="H231" s="30">
        <f>IF(MAXIFS('Input - target event report'!E:E,'Input - target event report'!B:B,B:B,'Input - target event report'!D:D,"Private Investment") = 0, "N/A", TODAY() - MAXIFS('Input - target event report'!E:E,'Input - target event report'!B:B,B:B,'Input - target event report'!D:D,"Private Investment"))</f>
        <v/>
      </c>
      <c r="I231" s="30">
        <f>COUNTIFS('Input - target event report'!B:B,B231,'Input - target event report'!D:D, "Private Investment")</f>
        <v/>
      </c>
      <c r="J231">
        <f>INDEX('Input - companies list'!$1:$10000,MATCH(B231,'Input - companies list'!B:B,0),MATCH("Flow",'Input - companies list'!$1:$1,0 ))</f>
        <v/>
      </c>
      <c r="K231">
        <f>INDEX('Input - companies list'!$1:$10000,MATCH(B231,'Input - companies list'!B:B,0),MATCH("Inter-Cluster Connectivity",'Input - companies list'!$1:$1,0 ))</f>
        <v/>
      </c>
      <c r="L231" s="11">
        <f>IFERROR(PERCENTRANK(F:F,F231),0)</f>
        <v/>
      </c>
      <c r="M231" s="11">
        <f>IFERROR(1 - PERCENTRANK(G:G,G231),0)</f>
        <v/>
      </c>
      <c r="N231" s="11">
        <f>IFERROR(1 - PERCENTRANK(H:H,H231),0)</f>
        <v/>
      </c>
      <c r="O231" s="11">
        <f>IFERROR(PERCENTRANK(I:I,I231),0)</f>
        <v/>
      </c>
      <c r="P231" s="11">
        <f>IFERROR(1 - PERCENTRANK(J:J,J231),0)</f>
        <v/>
      </c>
      <c r="Q231" s="11">
        <f>IFERROR(PERCENTRANK(K:K,K231),0)</f>
        <v/>
      </c>
      <c r="R231" s="11">
        <f>L231*weight1+M231*weight2+N231*weight3+O231*weight4+P231*weight5+Q231*weight6</f>
        <v/>
      </c>
    </row>
    <row r="232" spans="1:18">
      <c r="A232" s="14">
        <f>RANK(R232,R:R)</f>
        <v/>
      </c>
      <c r="B232" t="s">
        <v>3037</v>
      </c>
      <c r="C232">
        <f>VLOOKUP(B232,'Input - companies list'!B:L,2,FALSE)</f>
        <v/>
      </c>
      <c r="D232">
        <f>VLOOKUP(B232,'Input - companies list'!B:L,11,FALSE)</f>
        <v/>
      </c>
      <c r="E232">
        <f>VLOOKUP(B232,'Input - companies list'!B:E,4,FALSE)</f>
        <v/>
      </c>
      <c r="F232" s="1">
        <f>SUMIFS('Input - target event report'!H:H,'Input - target event report'!B:B,B232,'Input - target event report'!D:D, "Private Investment")</f>
        <v/>
      </c>
      <c r="G232" s="30">
        <f>IF(I232&lt;2, "N/A", (MAXIFS('Input - target event report'!E:E,'Input - target event report'!B:B,B:B,'Input - target event report'!D:D,"Private Investment")-MINIFS('Input - target event report'!E:E,'Input - target event report'!B:B,B:B,'Input - target event report'!D:D,"Private Investment"))/(I232-1))</f>
        <v/>
      </c>
      <c r="H232" s="30">
        <f>IF(MAXIFS('Input - target event report'!E:E,'Input - target event report'!B:B,B:B,'Input - target event report'!D:D,"Private Investment") = 0, "N/A", TODAY() - MAXIFS('Input - target event report'!E:E,'Input - target event report'!B:B,B:B,'Input - target event report'!D:D,"Private Investment"))</f>
        <v/>
      </c>
      <c r="I232" s="30">
        <f>COUNTIFS('Input - target event report'!B:B,B232,'Input - target event report'!D:D, "Private Investment")</f>
        <v/>
      </c>
      <c r="J232">
        <f>INDEX('Input - companies list'!$1:$10000,MATCH(B232,'Input - companies list'!B:B,0),MATCH("Flow",'Input - companies list'!$1:$1,0 ))</f>
        <v/>
      </c>
      <c r="K232">
        <f>INDEX('Input - companies list'!$1:$10000,MATCH(B232,'Input - companies list'!B:B,0),MATCH("Inter-Cluster Connectivity",'Input - companies list'!$1:$1,0 ))</f>
        <v/>
      </c>
      <c r="L232" s="11">
        <f>IFERROR(PERCENTRANK(F:F,F232),0)</f>
        <v/>
      </c>
      <c r="M232" s="11">
        <f>IFERROR(1 - PERCENTRANK(G:G,G232),0)</f>
        <v/>
      </c>
      <c r="N232" s="11">
        <f>IFERROR(1 - PERCENTRANK(H:H,H232),0)</f>
        <v/>
      </c>
      <c r="O232" s="11">
        <f>IFERROR(PERCENTRANK(I:I,I232),0)</f>
        <v/>
      </c>
      <c r="P232" s="11">
        <f>IFERROR(1 - PERCENTRANK(J:J,J232),0)</f>
        <v/>
      </c>
      <c r="Q232" s="11">
        <f>IFERROR(PERCENTRANK(K:K,K232),0)</f>
        <v/>
      </c>
      <c r="R232" s="11">
        <f>L232*weight1+M232*weight2+N232*weight3+O232*weight4+P232*weight5+Q232*weight6</f>
        <v/>
      </c>
    </row>
    <row r="233" spans="1:18">
      <c r="A233" s="14">
        <f>RANK(R233,R:R)</f>
        <v/>
      </c>
      <c r="B233" t="s">
        <v>3050</v>
      </c>
      <c r="C233">
        <f>VLOOKUP(B233,'Input - companies list'!B:L,2,FALSE)</f>
        <v/>
      </c>
      <c r="D233">
        <f>VLOOKUP(B233,'Input - companies list'!B:L,11,FALSE)</f>
        <v/>
      </c>
      <c r="E233">
        <f>VLOOKUP(B233,'Input - companies list'!B:E,4,FALSE)</f>
        <v/>
      </c>
      <c r="F233" s="1">
        <f>SUMIFS('Input - target event report'!H:H,'Input - target event report'!B:B,B233,'Input - target event report'!D:D, "Private Investment")</f>
        <v/>
      </c>
      <c r="G233" s="30">
        <f>IF(I233&lt;2, "N/A", (MAXIFS('Input - target event report'!E:E,'Input - target event report'!B:B,B:B,'Input - target event report'!D:D,"Private Investment")-MINIFS('Input - target event report'!E:E,'Input - target event report'!B:B,B:B,'Input - target event report'!D:D,"Private Investment"))/(I233-1))</f>
        <v/>
      </c>
      <c r="H233" s="30">
        <f>IF(MAXIFS('Input - target event report'!E:E,'Input - target event report'!B:B,B:B,'Input - target event report'!D:D,"Private Investment") = 0, "N/A", TODAY() - MAXIFS('Input - target event report'!E:E,'Input - target event report'!B:B,B:B,'Input - target event report'!D:D,"Private Investment"))</f>
        <v/>
      </c>
      <c r="I233" s="30">
        <f>COUNTIFS('Input - target event report'!B:B,B233,'Input - target event report'!D:D, "Private Investment")</f>
        <v/>
      </c>
      <c r="J233">
        <f>INDEX('Input - companies list'!$1:$10000,MATCH(B233,'Input - companies list'!B:B,0),MATCH("Flow",'Input - companies list'!$1:$1,0 ))</f>
        <v/>
      </c>
      <c r="K233">
        <f>INDEX('Input - companies list'!$1:$10000,MATCH(B233,'Input - companies list'!B:B,0),MATCH("Inter-Cluster Connectivity",'Input - companies list'!$1:$1,0 ))</f>
        <v/>
      </c>
      <c r="L233" s="11">
        <f>IFERROR(PERCENTRANK(F:F,F233),0)</f>
        <v/>
      </c>
      <c r="M233" s="11">
        <f>IFERROR(1 - PERCENTRANK(G:G,G233),0)</f>
        <v/>
      </c>
      <c r="N233" s="11">
        <f>IFERROR(1 - PERCENTRANK(H:H,H233),0)</f>
        <v/>
      </c>
      <c r="O233" s="11">
        <f>IFERROR(PERCENTRANK(I:I,I233),0)</f>
        <v/>
      </c>
      <c r="P233" s="11">
        <f>IFERROR(1 - PERCENTRANK(J:J,J233),0)</f>
        <v/>
      </c>
      <c r="Q233" s="11">
        <f>IFERROR(PERCENTRANK(K:K,K233),0)</f>
        <v/>
      </c>
      <c r="R233" s="11">
        <f>L233*weight1+M233*weight2+N233*weight3+O233*weight4+P233*weight5+Q233*weight6</f>
        <v/>
      </c>
    </row>
    <row r="234" spans="1:18">
      <c r="A234" s="14">
        <f>RANK(R234,R:R)</f>
        <v/>
      </c>
      <c r="B234" t="s">
        <v>3061</v>
      </c>
      <c r="C234">
        <f>VLOOKUP(B234,'Input - companies list'!B:L,2,FALSE)</f>
        <v/>
      </c>
      <c r="D234">
        <f>VLOOKUP(B234,'Input - companies list'!B:L,11,FALSE)</f>
        <v/>
      </c>
      <c r="E234">
        <f>VLOOKUP(B234,'Input - companies list'!B:E,4,FALSE)</f>
        <v/>
      </c>
      <c r="F234" s="1">
        <f>SUMIFS('Input - target event report'!H:H,'Input - target event report'!B:B,B234,'Input - target event report'!D:D, "Private Investment")</f>
        <v/>
      </c>
      <c r="G234" s="30">
        <f>IF(I234&lt;2, "N/A", (MAXIFS('Input - target event report'!E:E,'Input - target event report'!B:B,B:B,'Input - target event report'!D:D,"Private Investment")-MINIFS('Input - target event report'!E:E,'Input - target event report'!B:B,B:B,'Input - target event report'!D:D,"Private Investment"))/(I234-1))</f>
        <v/>
      </c>
      <c r="H234" s="30">
        <f>IF(MAXIFS('Input - target event report'!E:E,'Input - target event report'!B:B,B:B,'Input - target event report'!D:D,"Private Investment") = 0, "N/A", TODAY() - MAXIFS('Input - target event report'!E:E,'Input - target event report'!B:B,B:B,'Input - target event report'!D:D,"Private Investment"))</f>
        <v/>
      </c>
      <c r="I234" s="30">
        <f>COUNTIFS('Input - target event report'!B:B,B234,'Input - target event report'!D:D, "Private Investment")</f>
        <v/>
      </c>
      <c r="J234">
        <f>INDEX('Input - companies list'!$1:$10000,MATCH(B234,'Input - companies list'!B:B,0),MATCH("Flow",'Input - companies list'!$1:$1,0 ))</f>
        <v/>
      </c>
      <c r="K234">
        <f>INDEX('Input - companies list'!$1:$10000,MATCH(B234,'Input - companies list'!B:B,0),MATCH("Inter-Cluster Connectivity",'Input - companies list'!$1:$1,0 ))</f>
        <v/>
      </c>
      <c r="L234" s="11">
        <f>IFERROR(PERCENTRANK(F:F,F234),0)</f>
        <v/>
      </c>
      <c r="M234" s="11">
        <f>IFERROR(1 - PERCENTRANK(G:G,G234),0)</f>
        <v/>
      </c>
      <c r="N234" s="11">
        <f>IFERROR(1 - PERCENTRANK(H:H,H234),0)</f>
        <v/>
      </c>
      <c r="O234" s="11">
        <f>IFERROR(PERCENTRANK(I:I,I234),0)</f>
        <v/>
      </c>
      <c r="P234" s="11">
        <f>IFERROR(1 - PERCENTRANK(J:J,J234),0)</f>
        <v/>
      </c>
      <c r="Q234" s="11">
        <f>IFERROR(PERCENTRANK(K:K,K234),0)</f>
        <v/>
      </c>
      <c r="R234" s="11">
        <f>L234*weight1+M234*weight2+N234*weight3+O234*weight4+P234*weight5+Q234*weight6</f>
        <v/>
      </c>
    </row>
    <row r="235" spans="1:18">
      <c r="A235" s="14">
        <f>RANK(R235,R:R)</f>
        <v/>
      </c>
      <c r="B235" t="s">
        <v>3072</v>
      </c>
      <c r="C235">
        <f>VLOOKUP(B235,'Input - companies list'!B:L,2,FALSE)</f>
        <v/>
      </c>
      <c r="D235">
        <f>VLOOKUP(B235,'Input - companies list'!B:L,11,FALSE)</f>
        <v/>
      </c>
      <c r="E235">
        <f>VLOOKUP(B235,'Input - companies list'!B:E,4,FALSE)</f>
        <v/>
      </c>
      <c r="F235" s="1">
        <f>SUMIFS('Input - target event report'!H:H,'Input - target event report'!B:B,B235,'Input - target event report'!D:D, "Private Investment")</f>
        <v/>
      </c>
      <c r="G235" s="30">
        <f>IF(I235&lt;2, "N/A", (MAXIFS('Input - target event report'!E:E,'Input - target event report'!B:B,B:B,'Input - target event report'!D:D,"Private Investment")-MINIFS('Input - target event report'!E:E,'Input - target event report'!B:B,B:B,'Input - target event report'!D:D,"Private Investment"))/(I235-1))</f>
        <v/>
      </c>
      <c r="H235" s="30">
        <f>IF(MAXIFS('Input - target event report'!E:E,'Input - target event report'!B:B,B:B,'Input - target event report'!D:D,"Private Investment") = 0, "N/A", TODAY() - MAXIFS('Input - target event report'!E:E,'Input - target event report'!B:B,B:B,'Input - target event report'!D:D,"Private Investment"))</f>
        <v/>
      </c>
      <c r="I235" s="30">
        <f>COUNTIFS('Input - target event report'!B:B,B235,'Input - target event report'!D:D, "Private Investment")</f>
        <v/>
      </c>
      <c r="J235">
        <f>INDEX('Input - companies list'!$1:$10000,MATCH(B235,'Input - companies list'!B:B,0),MATCH("Flow",'Input - companies list'!$1:$1,0 ))</f>
        <v/>
      </c>
      <c r="K235">
        <f>INDEX('Input - companies list'!$1:$10000,MATCH(B235,'Input - companies list'!B:B,0),MATCH("Inter-Cluster Connectivity",'Input - companies list'!$1:$1,0 ))</f>
        <v/>
      </c>
      <c r="L235" s="11">
        <f>IFERROR(PERCENTRANK(F:F,F235),0)</f>
        <v/>
      </c>
      <c r="M235" s="11">
        <f>IFERROR(1 - PERCENTRANK(G:G,G235),0)</f>
        <v/>
      </c>
      <c r="N235" s="11">
        <f>IFERROR(1 - PERCENTRANK(H:H,H235),0)</f>
        <v/>
      </c>
      <c r="O235" s="11">
        <f>IFERROR(PERCENTRANK(I:I,I235),0)</f>
        <v/>
      </c>
      <c r="P235" s="11">
        <f>IFERROR(1 - PERCENTRANK(J:J,J235),0)</f>
        <v/>
      </c>
      <c r="Q235" s="11">
        <f>IFERROR(PERCENTRANK(K:K,K235),0)</f>
        <v/>
      </c>
      <c r="R235" s="11">
        <f>L235*weight1+M235*weight2+N235*weight3+O235*weight4+P235*weight5+Q235*weight6</f>
        <v/>
      </c>
    </row>
    <row r="236" spans="1:18">
      <c r="A236" s="14">
        <f>RANK(R236,R:R)</f>
        <v/>
      </c>
      <c r="B236" t="s">
        <v>3083</v>
      </c>
      <c r="C236">
        <f>VLOOKUP(B236,'Input - companies list'!B:L,2,FALSE)</f>
        <v/>
      </c>
      <c r="D236">
        <f>VLOOKUP(B236,'Input - companies list'!B:L,11,FALSE)</f>
        <v/>
      </c>
      <c r="E236">
        <f>VLOOKUP(B236,'Input - companies list'!B:E,4,FALSE)</f>
        <v/>
      </c>
      <c r="F236" s="1">
        <f>SUMIFS('Input - target event report'!H:H,'Input - target event report'!B:B,B236,'Input - target event report'!D:D, "Private Investment")</f>
        <v/>
      </c>
      <c r="G236" s="30">
        <f>IF(I236&lt;2, "N/A", (MAXIFS('Input - target event report'!E:E,'Input - target event report'!B:B,B:B,'Input - target event report'!D:D,"Private Investment")-MINIFS('Input - target event report'!E:E,'Input - target event report'!B:B,B:B,'Input - target event report'!D:D,"Private Investment"))/(I236-1))</f>
        <v/>
      </c>
      <c r="H236" s="30">
        <f>IF(MAXIFS('Input - target event report'!E:E,'Input - target event report'!B:B,B:B,'Input - target event report'!D:D,"Private Investment") = 0, "N/A", TODAY() - MAXIFS('Input - target event report'!E:E,'Input - target event report'!B:B,B:B,'Input - target event report'!D:D,"Private Investment"))</f>
        <v/>
      </c>
      <c r="I236" s="30">
        <f>COUNTIFS('Input - target event report'!B:B,B236,'Input - target event report'!D:D, "Private Investment")</f>
        <v/>
      </c>
      <c r="J236">
        <f>INDEX('Input - companies list'!$1:$10000,MATCH(B236,'Input - companies list'!B:B,0),MATCH("Flow",'Input - companies list'!$1:$1,0 ))</f>
        <v/>
      </c>
      <c r="K236">
        <f>INDEX('Input - companies list'!$1:$10000,MATCH(B236,'Input - companies list'!B:B,0),MATCH("Inter-Cluster Connectivity",'Input - companies list'!$1:$1,0 ))</f>
        <v/>
      </c>
      <c r="L236" s="11">
        <f>IFERROR(PERCENTRANK(F:F,F236),0)</f>
        <v/>
      </c>
      <c r="M236" s="11">
        <f>IFERROR(1 - PERCENTRANK(G:G,G236),0)</f>
        <v/>
      </c>
      <c r="N236" s="11">
        <f>IFERROR(1 - PERCENTRANK(H:H,H236),0)</f>
        <v/>
      </c>
      <c r="O236" s="11">
        <f>IFERROR(PERCENTRANK(I:I,I236),0)</f>
        <v/>
      </c>
      <c r="P236" s="11">
        <f>IFERROR(1 - PERCENTRANK(J:J,J236),0)</f>
        <v/>
      </c>
      <c r="Q236" s="11">
        <f>IFERROR(PERCENTRANK(K:K,K236),0)</f>
        <v/>
      </c>
      <c r="R236" s="11">
        <f>L236*weight1+M236*weight2+N236*weight3+O236*weight4+P236*weight5+Q236*weight6</f>
        <v/>
      </c>
    </row>
    <row r="237" spans="1:18">
      <c r="A237" s="14">
        <f>RANK(R237,R:R)</f>
        <v/>
      </c>
      <c r="B237" t="s">
        <v>3096</v>
      </c>
      <c r="C237">
        <f>VLOOKUP(B237,'Input - companies list'!B:L,2,FALSE)</f>
        <v/>
      </c>
      <c r="D237">
        <f>VLOOKUP(B237,'Input - companies list'!B:L,11,FALSE)</f>
        <v/>
      </c>
      <c r="E237">
        <f>VLOOKUP(B237,'Input - companies list'!B:E,4,FALSE)</f>
        <v/>
      </c>
      <c r="F237" s="1">
        <f>SUMIFS('Input - target event report'!H:H,'Input - target event report'!B:B,B237,'Input - target event report'!D:D, "Private Investment")</f>
        <v/>
      </c>
      <c r="G237" s="30">
        <f>IF(I237&lt;2, "N/A", (MAXIFS('Input - target event report'!E:E,'Input - target event report'!B:B,B:B,'Input - target event report'!D:D,"Private Investment")-MINIFS('Input - target event report'!E:E,'Input - target event report'!B:B,B:B,'Input - target event report'!D:D,"Private Investment"))/(I237-1))</f>
        <v/>
      </c>
      <c r="H237" s="30">
        <f>IF(MAXIFS('Input - target event report'!E:E,'Input - target event report'!B:B,B:B,'Input - target event report'!D:D,"Private Investment") = 0, "N/A", TODAY() - MAXIFS('Input - target event report'!E:E,'Input - target event report'!B:B,B:B,'Input - target event report'!D:D,"Private Investment"))</f>
        <v/>
      </c>
      <c r="I237" s="30">
        <f>COUNTIFS('Input - target event report'!B:B,B237,'Input - target event report'!D:D, "Private Investment")</f>
        <v/>
      </c>
      <c r="J237">
        <f>INDEX('Input - companies list'!$1:$10000,MATCH(B237,'Input - companies list'!B:B,0),MATCH("Flow",'Input - companies list'!$1:$1,0 ))</f>
        <v/>
      </c>
      <c r="K237">
        <f>INDEX('Input - companies list'!$1:$10000,MATCH(B237,'Input - companies list'!B:B,0),MATCH("Inter-Cluster Connectivity",'Input - companies list'!$1:$1,0 ))</f>
        <v/>
      </c>
      <c r="L237" s="11">
        <f>IFERROR(PERCENTRANK(F:F,F237),0)</f>
        <v/>
      </c>
      <c r="M237" s="11">
        <f>IFERROR(1 - PERCENTRANK(G:G,G237),0)</f>
        <v/>
      </c>
      <c r="N237" s="11">
        <f>IFERROR(1 - PERCENTRANK(H:H,H237),0)</f>
        <v/>
      </c>
      <c r="O237" s="11">
        <f>IFERROR(PERCENTRANK(I:I,I237),0)</f>
        <v/>
      </c>
      <c r="P237" s="11">
        <f>IFERROR(1 - PERCENTRANK(J:J,J237),0)</f>
        <v/>
      </c>
      <c r="Q237" s="11">
        <f>IFERROR(PERCENTRANK(K:K,K237),0)</f>
        <v/>
      </c>
      <c r="R237" s="11">
        <f>L237*weight1+M237*weight2+N237*weight3+O237*weight4+P237*weight5+Q237*weight6</f>
        <v/>
      </c>
    </row>
    <row r="238" spans="1:18">
      <c r="A238" s="14">
        <f>RANK(R238,R:R)</f>
        <v/>
      </c>
      <c r="B238" t="s">
        <v>3110</v>
      </c>
      <c r="C238">
        <f>VLOOKUP(B238,'Input - companies list'!B:L,2,FALSE)</f>
        <v/>
      </c>
      <c r="D238">
        <f>VLOOKUP(B238,'Input - companies list'!B:L,11,FALSE)</f>
        <v/>
      </c>
      <c r="E238">
        <f>VLOOKUP(B238,'Input - companies list'!B:E,4,FALSE)</f>
        <v/>
      </c>
      <c r="F238" s="1">
        <f>SUMIFS('Input - target event report'!H:H,'Input - target event report'!B:B,B238,'Input - target event report'!D:D, "Private Investment")</f>
        <v/>
      </c>
      <c r="G238" s="30">
        <f>IF(I238&lt;2, "N/A", (MAXIFS('Input - target event report'!E:E,'Input - target event report'!B:B,B:B,'Input - target event report'!D:D,"Private Investment")-MINIFS('Input - target event report'!E:E,'Input - target event report'!B:B,B:B,'Input - target event report'!D:D,"Private Investment"))/(I238-1))</f>
        <v/>
      </c>
      <c r="H238" s="30">
        <f>IF(MAXIFS('Input - target event report'!E:E,'Input - target event report'!B:B,B:B,'Input - target event report'!D:D,"Private Investment") = 0, "N/A", TODAY() - MAXIFS('Input - target event report'!E:E,'Input - target event report'!B:B,B:B,'Input - target event report'!D:D,"Private Investment"))</f>
        <v/>
      </c>
      <c r="I238" s="30">
        <f>COUNTIFS('Input - target event report'!B:B,B238,'Input - target event report'!D:D, "Private Investment")</f>
        <v/>
      </c>
      <c r="J238">
        <f>INDEX('Input - companies list'!$1:$10000,MATCH(B238,'Input - companies list'!B:B,0),MATCH("Flow",'Input - companies list'!$1:$1,0 ))</f>
        <v/>
      </c>
      <c r="K238">
        <f>INDEX('Input - companies list'!$1:$10000,MATCH(B238,'Input - companies list'!B:B,0),MATCH("Inter-Cluster Connectivity",'Input - companies list'!$1:$1,0 ))</f>
        <v/>
      </c>
      <c r="L238" s="11">
        <f>IFERROR(PERCENTRANK(F:F,F238),0)</f>
        <v/>
      </c>
      <c r="M238" s="11">
        <f>IFERROR(1 - PERCENTRANK(G:G,G238),0)</f>
        <v/>
      </c>
      <c r="N238" s="11">
        <f>IFERROR(1 - PERCENTRANK(H:H,H238),0)</f>
        <v/>
      </c>
      <c r="O238" s="11">
        <f>IFERROR(PERCENTRANK(I:I,I238),0)</f>
        <v/>
      </c>
      <c r="P238" s="11">
        <f>IFERROR(1 - PERCENTRANK(J:J,J238),0)</f>
        <v/>
      </c>
      <c r="Q238" s="11">
        <f>IFERROR(PERCENTRANK(K:K,K238),0)</f>
        <v/>
      </c>
      <c r="R238" s="11">
        <f>L238*weight1+M238*weight2+N238*weight3+O238*weight4+P238*weight5+Q238*weight6</f>
        <v/>
      </c>
    </row>
    <row r="239" spans="1:18">
      <c r="A239" s="14">
        <f>RANK(R239,R:R)</f>
        <v/>
      </c>
      <c r="B239" t="s">
        <v>3119</v>
      </c>
      <c r="C239">
        <f>VLOOKUP(B239,'Input - companies list'!B:L,2,FALSE)</f>
        <v/>
      </c>
      <c r="D239">
        <f>VLOOKUP(B239,'Input - companies list'!B:L,11,FALSE)</f>
        <v/>
      </c>
      <c r="E239">
        <f>VLOOKUP(B239,'Input - companies list'!B:E,4,FALSE)</f>
        <v/>
      </c>
      <c r="F239" s="1">
        <f>SUMIFS('Input - target event report'!H:H,'Input - target event report'!B:B,B239,'Input - target event report'!D:D, "Private Investment")</f>
        <v/>
      </c>
      <c r="G239" s="30">
        <f>IF(I239&lt;2, "N/A", (MAXIFS('Input - target event report'!E:E,'Input - target event report'!B:B,B:B,'Input - target event report'!D:D,"Private Investment")-MINIFS('Input - target event report'!E:E,'Input - target event report'!B:B,B:B,'Input - target event report'!D:D,"Private Investment"))/(I239-1))</f>
        <v/>
      </c>
      <c r="H239" s="30">
        <f>IF(MAXIFS('Input - target event report'!E:E,'Input - target event report'!B:B,B:B,'Input - target event report'!D:D,"Private Investment") = 0, "N/A", TODAY() - MAXIFS('Input - target event report'!E:E,'Input - target event report'!B:B,B:B,'Input - target event report'!D:D,"Private Investment"))</f>
        <v/>
      </c>
      <c r="I239" s="30">
        <f>COUNTIFS('Input - target event report'!B:B,B239,'Input - target event report'!D:D, "Private Investment")</f>
        <v/>
      </c>
      <c r="J239">
        <f>INDEX('Input - companies list'!$1:$10000,MATCH(B239,'Input - companies list'!B:B,0),MATCH("Flow",'Input - companies list'!$1:$1,0 ))</f>
        <v/>
      </c>
      <c r="K239">
        <f>INDEX('Input - companies list'!$1:$10000,MATCH(B239,'Input - companies list'!B:B,0),MATCH("Inter-Cluster Connectivity",'Input - companies list'!$1:$1,0 ))</f>
        <v/>
      </c>
      <c r="L239" s="11">
        <f>IFERROR(PERCENTRANK(F:F,F239),0)</f>
        <v/>
      </c>
      <c r="M239" s="11">
        <f>IFERROR(1 - PERCENTRANK(G:G,G239),0)</f>
        <v/>
      </c>
      <c r="N239" s="11">
        <f>IFERROR(1 - PERCENTRANK(H:H,H239),0)</f>
        <v/>
      </c>
      <c r="O239" s="11">
        <f>IFERROR(PERCENTRANK(I:I,I239),0)</f>
        <v/>
      </c>
      <c r="P239" s="11">
        <f>IFERROR(1 - PERCENTRANK(J:J,J239),0)</f>
        <v/>
      </c>
      <c r="Q239" s="11">
        <f>IFERROR(PERCENTRANK(K:K,K239),0)</f>
        <v/>
      </c>
      <c r="R239" s="11">
        <f>L239*weight1+M239*weight2+N239*weight3+O239*weight4+P239*weight5+Q239*weight6</f>
        <v/>
      </c>
    </row>
    <row r="240" spans="1:18">
      <c r="A240" s="14">
        <f>RANK(R240,R:R)</f>
        <v/>
      </c>
      <c r="B240" t="s">
        <v>3129</v>
      </c>
      <c r="C240">
        <f>VLOOKUP(B240,'Input - companies list'!B:L,2,FALSE)</f>
        <v/>
      </c>
      <c r="D240">
        <f>VLOOKUP(B240,'Input - companies list'!B:L,11,FALSE)</f>
        <v/>
      </c>
      <c r="E240">
        <f>VLOOKUP(B240,'Input - companies list'!B:E,4,FALSE)</f>
        <v/>
      </c>
      <c r="F240" s="1">
        <f>SUMIFS('Input - target event report'!H:H,'Input - target event report'!B:B,B240,'Input - target event report'!D:D, "Private Investment")</f>
        <v/>
      </c>
      <c r="G240" s="30">
        <f>IF(I240&lt;2, "N/A", (MAXIFS('Input - target event report'!E:E,'Input - target event report'!B:B,B:B,'Input - target event report'!D:D,"Private Investment")-MINIFS('Input - target event report'!E:E,'Input - target event report'!B:B,B:B,'Input - target event report'!D:D,"Private Investment"))/(I240-1))</f>
        <v/>
      </c>
      <c r="H240" s="30">
        <f>IF(MAXIFS('Input - target event report'!E:E,'Input - target event report'!B:B,B:B,'Input - target event report'!D:D,"Private Investment") = 0, "N/A", TODAY() - MAXIFS('Input - target event report'!E:E,'Input - target event report'!B:B,B:B,'Input - target event report'!D:D,"Private Investment"))</f>
        <v/>
      </c>
      <c r="I240" s="30">
        <f>COUNTIFS('Input - target event report'!B:B,B240,'Input - target event report'!D:D, "Private Investment")</f>
        <v/>
      </c>
      <c r="J240">
        <f>INDEX('Input - companies list'!$1:$10000,MATCH(B240,'Input - companies list'!B:B,0),MATCH("Flow",'Input - companies list'!$1:$1,0 ))</f>
        <v/>
      </c>
      <c r="K240">
        <f>INDEX('Input - companies list'!$1:$10000,MATCH(B240,'Input - companies list'!B:B,0),MATCH("Inter-Cluster Connectivity",'Input - companies list'!$1:$1,0 ))</f>
        <v/>
      </c>
      <c r="L240" s="11">
        <f>IFERROR(PERCENTRANK(F:F,F240),0)</f>
        <v/>
      </c>
      <c r="M240" s="11">
        <f>IFERROR(1 - PERCENTRANK(G:G,G240),0)</f>
        <v/>
      </c>
      <c r="N240" s="11">
        <f>IFERROR(1 - PERCENTRANK(H:H,H240),0)</f>
        <v/>
      </c>
      <c r="O240" s="11">
        <f>IFERROR(PERCENTRANK(I:I,I240),0)</f>
        <v/>
      </c>
      <c r="P240" s="11">
        <f>IFERROR(1 - PERCENTRANK(J:J,J240),0)</f>
        <v/>
      </c>
      <c r="Q240" s="11">
        <f>IFERROR(PERCENTRANK(K:K,K240),0)</f>
        <v/>
      </c>
      <c r="R240" s="11">
        <f>L240*weight1+M240*weight2+N240*weight3+O240*weight4+P240*weight5+Q240*weight6</f>
        <v/>
      </c>
    </row>
    <row r="241" spans="1:18">
      <c r="A241" s="14">
        <f>RANK(R241,R:R)</f>
        <v/>
      </c>
      <c r="B241" t="s">
        <v>3140</v>
      </c>
      <c r="C241">
        <f>VLOOKUP(B241,'Input - companies list'!B:L,2,FALSE)</f>
        <v/>
      </c>
      <c r="D241">
        <f>VLOOKUP(B241,'Input - companies list'!B:L,11,FALSE)</f>
        <v/>
      </c>
      <c r="E241">
        <f>VLOOKUP(B241,'Input - companies list'!B:E,4,FALSE)</f>
        <v/>
      </c>
      <c r="F241" s="1">
        <f>SUMIFS('Input - target event report'!H:H,'Input - target event report'!B:B,B241,'Input - target event report'!D:D, "Private Investment")</f>
        <v/>
      </c>
      <c r="G241" s="30">
        <f>IF(I241&lt;2, "N/A", (MAXIFS('Input - target event report'!E:E,'Input - target event report'!B:B,B:B,'Input - target event report'!D:D,"Private Investment")-MINIFS('Input - target event report'!E:E,'Input - target event report'!B:B,B:B,'Input - target event report'!D:D,"Private Investment"))/(I241-1))</f>
        <v/>
      </c>
      <c r="H241" s="30">
        <f>IF(MAXIFS('Input - target event report'!E:E,'Input - target event report'!B:B,B:B,'Input - target event report'!D:D,"Private Investment") = 0, "N/A", TODAY() - MAXIFS('Input - target event report'!E:E,'Input - target event report'!B:B,B:B,'Input - target event report'!D:D,"Private Investment"))</f>
        <v/>
      </c>
      <c r="I241" s="30">
        <f>COUNTIFS('Input - target event report'!B:B,B241,'Input - target event report'!D:D, "Private Investment")</f>
        <v/>
      </c>
      <c r="J241">
        <f>INDEX('Input - companies list'!$1:$10000,MATCH(B241,'Input - companies list'!B:B,0),MATCH("Flow",'Input - companies list'!$1:$1,0 ))</f>
        <v/>
      </c>
      <c r="K241">
        <f>INDEX('Input - companies list'!$1:$10000,MATCH(B241,'Input - companies list'!B:B,0),MATCH("Inter-Cluster Connectivity",'Input - companies list'!$1:$1,0 ))</f>
        <v/>
      </c>
      <c r="L241" s="11">
        <f>IFERROR(PERCENTRANK(F:F,F241),0)</f>
        <v/>
      </c>
      <c r="M241" s="11">
        <f>IFERROR(1 - PERCENTRANK(G:G,G241),0)</f>
        <v/>
      </c>
      <c r="N241" s="11">
        <f>IFERROR(1 - PERCENTRANK(H:H,H241),0)</f>
        <v/>
      </c>
      <c r="O241" s="11">
        <f>IFERROR(PERCENTRANK(I:I,I241),0)</f>
        <v/>
      </c>
      <c r="P241" s="11">
        <f>IFERROR(1 - PERCENTRANK(J:J,J241),0)</f>
        <v/>
      </c>
      <c r="Q241" s="11">
        <f>IFERROR(PERCENTRANK(K:K,K241),0)</f>
        <v/>
      </c>
      <c r="R241" s="11">
        <f>L241*weight1+M241*weight2+N241*weight3+O241*weight4+P241*weight5+Q241*weight6</f>
        <v/>
      </c>
    </row>
    <row r="242" spans="1:18">
      <c r="A242" s="14">
        <f>RANK(R242,R:R)</f>
        <v/>
      </c>
      <c r="B242" t="s">
        <v>3152</v>
      </c>
      <c r="C242">
        <f>VLOOKUP(B242,'Input - companies list'!B:L,2,FALSE)</f>
        <v/>
      </c>
      <c r="D242">
        <f>VLOOKUP(B242,'Input - companies list'!B:L,11,FALSE)</f>
        <v/>
      </c>
      <c r="E242">
        <f>VLOOKUP(B242,'Input - companies list'!B:E,4,FALSE)</f>
        <v/>
      </c>
      <c r="F242" s="1">
        <f>SUMIFS('Input - target event report'!H:H,'Input - target event report'!B:B,B242,'Input - target event report'!D:D, "Private Investment")</f>
        <v/>
      </c>
      <c r="G242" s="30">
        <f>IF(I242&lt;2, "N/A", (MAXIFS('Input - target event report'!E:E,'Input - target event report'!B:B,B:B,'Input - target event report'!D:D,"Private Investment")-MINIFS('Input - target event report'!E:E,'Input - target event report'!B:B,B:B,'Input - target event report'!D:D,"Private Investment"))/(I242-1))</f>
        <v/>
      </c>
      <c r="H242" s="30">
        <f>IF(MAXIFS('Input - target event report'!E:E,'Input - target event report'!B:B,B:B,'Input - target event report'!D:D,"Private Investment") = 0, "N/A", TODAY() - MAXIFS('Input - target event report'!E:E,'Input - target event report'!B:B,B:B,'Input - target event report'!D:D,"Private Investment"))</f>
        <v/>
      </c>
      <c r="I242" s="30">
        <f>COUNTIFS('Input - target event report'!B:B,B242,'Input - target event report'!D:D, "Private Investment")</f>
        <v/>
      </c>
      <c r="J242">
        <f>INDEX('Input - companies list'!$1:$10000,MATCH(B242,'Input - companies list'!B:B,0),MATCH("Flow",'Input - companies list'!$1:$1,0 ))</f>
        <v/>
      </c>
      <c r="K242">
        <f>INDEX('Input - companies list'!$1:$10000,MATCH(B242,'Input - companies list'!B:B,0),MATCH("Inter-Cluster Connectivity",'Input - companies list'!$1:$1,0 ))</f>
        <v/>
      </c>
      <c r="L242" s="11">
        <f>IFERROR(PERCENTRANK(F:F,F242),0)</f>
        <v/>
      </c>
      <c r="M242" s="11">
        <f>IFERROR(1 - PERCENTRANK(G:G,G242),0)</f>
        <v/>
      </c>
      <c r="N242" s="11">
        <f>IFERROR(1 - PERCENTRANK(H:H,H242),0)</f>
        <v/>
      </c>
      <c r="O242" s="11">
        <f>IFERROR(PERCENTRANK(I:I,I242),0)</f>
        <v/>
      </c>
      <c r="P242" s="11">
        <f>IFERROR(1 - PERCENTRANK(J:J,J242),0)</f>
        <v/>
      </c>
      <c r="Q242" s="11">
        <f>IFERROR(PERCENTRANK(K:K,K242),0)</f>
        <v/>
      </c>
      <c r="R242" s="11">
        <f>L242*weight1+M242*weight2+N242*weight3+O242*weight4+P242*weight5+Q242*weight6</f>
        <v/>
      </c>
    </row>
    <row r="243" spans="1:18">
      <c r="A243" s="14">
        <f>RANK(R243,R:R)</f>
        <v/>
      </c>
      <c r="B243" t="s">
        <v>3165</v>
      </c>
      <c r="C243">
        <f>VLOOKUP(B243,'Input - companies list'!B:L,2,FALSE)</f>
        <v/>
      </c>
      <c r="D243">
        <f>VLOOKUP(B243,'Input - companies list'!B:L,11,FALSE)</f>
        <v/>
      </c>
      <c r="E243">
        <f>VLOOKUP(B243,'Input - companies list'!B:E,4,FALSE)</f>
        <v/>
      </c>
      <c r="F243" s="1">
        <f>SUMIFS('Input - target event report'!H:H,'Input - target event report'!B:B,B243,'Input - target event report'!D:D, "Private Investment")</f>
        <v/>
      </c>
      <c r="G243" s="30">
        <f>IF(I243&lt;2, "N/A", (MAXIFS('Input - target event report'!E:E,'Input - target event report'!B:B,B:B,'Input - target event report'!D:D,"Private Investment")-MINIFS('Input - target event report'!E:E,'Input - target event report'!B:B,B:B,'Input - target event report'!D:D,"Private Investment"))/(I243-1))</f>
        <v/>
      </c>
      <c r="H243" s="30">
        <f>IF(MAXIFS('Input - target event report'!E:E,'Input - target event report'!B:B,B:B,'Input - target event report'!D:D,"Private Investment") = 0, "N/A", TODAY() - MAXIFS('Input - target event report'!E:E,'Input - target event report'!B:B,B:B,'Input - target event report'!D:D,"Private Investment"))</f>
        <v/>
      </c>
      <c r="I243" s="30">
        <f>COUNTIFS('Input - target event report'!B:B,B243,'Input - target event report'!D:D, "Private Investment")</f>
        <v/>
      </c>
      <c r="J243">
        <f>INDEX('Input - companies list'!$1:$10000,MATCH(B243,'Input - companies list'!B:B,0),MATCH("Flow",'Input - companies list'!$1:$1,0 ))</f>
        <v/>
      </c>
      <c r="K243">
        <f>INDEX('Input - companies list'!$1:$10000,MATCH(B243,'Input - companies list'!B:B,0),MATCH("Inter-Cluster Connectivity",'Input - companies list'!$1:$1,0 ))</f>
        <v/>
      </c>
      <c r="L243" s="11">
        <f>IFERROR(PERCENTRANK(F:F,F243),0)</f>
        <v/>
      </c>
      <c r="M243" s="11">
        <f>IFERROR(1 - PERCENTRANK(G:G,G243),0)</f>
        <v/>
      </c>
      <c r="N243" s="11">
        <f>IFERROR(1 - PERCENTRANK(H:H,H243),0)</f>
        <v/>
      </c>
      <c r="O243" s="11">
        <f>IFERROR(PERCENTRANK(I:I,I243),0)</f>
        <v/>
      </c>
      <c r="P243" s="11">
        <f>IFERROR(1 - PERCENTRANK(J:J,J243),0)</f>
        <v/>
      </c>
      <c r="Q243" s="11">
        <f>IFERROR(PERCENTRANK(K:K,K243),0)</f>
        <v/>
      </c>
      <c r="R243" s="11">
        <f>L243*weight1+M243*weight2+N243*weight3+O243*weight4+P243*weight5+Q243*weight6</f>
        <v/>
      </c>
    </row>
    <row r="244" spans="1:18">
      <c r="A244" s="14">
        <f>RANK(R244,R:R)</f>
        <v/>
      </c>
      <c r="B244" t="s">
        <v>3175</v>
      </c>
      <c r="C244">
        <f>VLOOKUP(B244,'Input - companies list'!B:L,2,FALSE)</f>
        <v/>
      </c>
      <c r="D244">
        <f>VLOOKUP(B244,'Input - companies list'!B:L,11,FALSE)</f>
        <v/>
      </c>
      <c r="E244">
        <f>VLOOKUP(B244,'Input - companies list'!B:E,4,FALSE)</f>
        <v/>
      </c>
      <c r="F244" s="1">
        <f>SUMIFS('Input - target event report'!H:H,'Input - target event report'!B:B,B244,'Input - target event report'!D:D, "Private Investment")</f>
        <v/>
      </c>
      <c r="G244" s="30">
        <f>IF(I244&lt;2, "N/A", (MAXIFS('Input - target event report'!E:E,'Input - target event report'!B:B,B:B,'Input - target event report'!D:D,"Private Investment")-MINIFS('Input - target event report'!E:E,'Input - target event report'!B:B,B:B,'Input - target event report'!D:D,"Private Investment"))/(I244-1))</f>
        <v/>
      </c>
      <c r="H244" s="30">
        <f>IF(MAXIFS('Input - target event report'!E:E,'Input - target event report'!B:B,B:B,'Input - target event report'!D:D,"Private Investment") = 0, "N/A", TODAY() - MAXIFS('Input - target event report'!E:E,'Input - target event report'!B:B,B:B,'Input - target event report'!D:D,"Private Investment"))</f>
        <v/>
      </c>
      <c r="I244" s="30">
        <f>COUNTIFS('Input - target event report'!B:B,B244,'Input - target event report'!D:D, "Private Investment")</f>
        <v/>
      </c>
      <c r="J244">
        <f>INDEX('Input - companies list'!$1:$10000,MATCH(B244,'Input - companies list'!B:B,0),MATCH("Flow",'Input - companies list'!$1:$1,0 ))</f>
        <v/>
      </c>
      <c r="K244">
        <f>INDEX('Input - companies list'!$1:$10000,MATCH(B244,'Input - companies list'!B:B,0),MATCH("Inter-Cluster Connectivity",'Input - companies list'!$1:$1,0 ))</f>
        <v/>
      </c>
      <c r="L244" s="11">
        <f>IFERROR(PERCENTRANK(F:F,F244),0)</f>
        <v/>
      </c>
      <c r="M244" s="11">
        <f>IFERROR(1 - PERCENTRANK(G:G,G244),0)</f>
        <v/>
      </c>
      <c r="N244" s="11">
        <f>IFERROR(1 - PERCENTRANK(H:H,H244),0)</f>
        <v/>
      </c>
      <c r="O244" s="11">
        <f>IFERROR(PERCENTRANK(I:I,I244),0)</f>
        <v/>
      </c>
      <c r="P244" s="11">
        <f>IFERROR(1 - PERCENTRANK(J:J,J244),0)</f>
        <v/>
      </c>
      <c r="Q244" s="11">
        <f>IFERROR(PERCENTRANK(K:K,K244),0)</f>
        <v/>
      </c>
      <c r="R244" s="11">
        <f>L244*weight1+M244*weight2+N244*weight3+O244*weight4+P244*weight5+Q244*weight6</f>
        <v/>
      </c>
    </row>
    <row r="245" spans="1:18">
      <c r="A245" s="14">
        <f>RANK(R245,R:R)</f>
        <v/>
      </c>
      <c r="B245" t="s">
        <v>3189</v>
      </c>
      <c r="C245">
        <f>VLOOKUP(B245,'Input - companies list'!B:L,2,FALSE)</f>
        <v/>
      </c>
      <c r="D245">
        <f>VLOOKUP(B245,'Input - companies list'!B:L,11,FALSE)</f>
        <v/>
      </c>
      <c r="E245">
        <f>VLOOKUP(B245,'Input - companies list'!B:E,4,FALSE)</f>
        <v/>
      </c>
      <c r="F245" s="1">
        <f>SUMIFS('Input - target event report'!H:H,'Input - target event report'!B:B,B245,'Input - target event report'!D:D, "Private Investment")</f>
        <v/>
      </c>
      <c r="G245" s="30">
        <f>IF(I245&lt;2, "N/A", (MAXIFS('Input - target event report'!E:E,'Input - target event report'!B:B,B:B,'Input - target event report'!D:D,"Private Investment")-MINIFS('Input - target event report'!E:E,'Input - target event report'!B:B,B:B,'Input - target event report'!D:D,"Private Investment"))/(I245-1))</f>
        <v/>
      </c>
      <c r="H245" s="30">
        <f>IF(MAXIFS('Input - target event report'!E:E,'Input - target event report'!B:B,B:B,'Input - target event report'!D:D,"Private Investment") = 0, "N/A", TODAY() - MAXIFS('Input - target event report'!E:E,'Input - target event report'!B:B,B:B,'Input - target event report'!D:D,"Private Investment"))</f>
        <v/>
      </c>
      <c r="I245" s="30">
        <f>COUNTIFS('Input - target event report'!B:B,B245,'Input - target event report'!D:D, "Private Investment")</f>
        <v/>
      </c>
      <c r="J245">
        <f>INDEX('Input - companies list'!$1:$10000,MATCH(B245,'Input - companies list'!B:B,0),MATCH("Flow",'Input - companies list'!$1:$1,0 ))</f>
        <v/>
      </c>
      <c r="K245">
        <f>INDEX('Input - companies list'!$1:$10000,MATCH(B245,'Input - companies list'!B:B,0),MATCH("Inter-Cluster Connectivity",'Input - companies list'!$1:$1,0 ))</f>
        <v/>
      </c>
      <c r="L245" s="11">
        <f>IFERROR(PERCENTRANK(F:F,F245),0)</f>
        <v/>
      </c>
      <c r="M245" s="11">
        <f>IFERROR(1 - PERCENTRANK(G:G,G245),0)</f>
        <v/>
      </c>
      <c r="N245" s="11">
        <f>IFERROR(1 - PERCENTRANK(H:H,H245),0)</f>
        <v/>
      </c>
      <c r="O245" s="11">
        <f>IFERROR(PERCENTRANK(I:I,I245),0)</f>
        <v/>
      </c>
      <c r="P245" s="11">
        <f>IFERROR(1 - PERCENTRANK(J:J,J245),0)</f>
        <v/>
      </c>
      <c r="Q245" s="11">
        <f>IFERROR(PERCENTRANK(K:K,K245),0)</f>
        <v/>
      </c>
      <c r="R245" s="11">
        <f>L245*weight1+M245*weight2+N245*weight3+O245*weight4+P245*weight5+Q245*weight6</f>
        <v/>
      </c>
    </row>
    <row r="246" spans="1:18">
      <c r="A246" s="14">
        <f>RANK(R246,R:R)</f>
        <v/>
      </c>
      <c r="B246" t="s">
        <v>3199</v>
      </c>
      <c r="C246">
        <f>VLOOKUP(B246,'Input - companies list'!B:L,2,FALSE)</f>
        <v/>
      </c>
      <c r="D246">
        <f>VLOOKUP(B246,'Input - companies list'!B:L,11,FALSE)</f>
        <v/>
      </c>
      <c r="E246">
        <f>VLOOKUP(B246,'Input - companies list'!B:E,4,FALSE)</f>
        <v/>
      </c>
      <c r="F246" s="1">
        <f>SUMIFS('Input - target event report'!H:H,'Input - target event report'!B:B,B246,'Input - target event report'!D:D, "Private Investment")</f>
        <v/>
      </c>
      <c r="G246" s="30">
        <f>IF(I246&lt;2, "N/A", (MAXIFS('Input - target event report'!E:E,'Input - target event report'!B:B,B:B,'Input - target event report'!D:D,"Private Investment")-MINIFS('Input - target event report'!E:E,'Input - target event report'!B:B,B:B,'Input - target event report'!D:D,"Private Investment"))/(I246-1))</f>
        <v/>
      </c>
      <c r="H246" s="30">
        <f>IF(MAXIFS('Input - target event report'!E:E,'Input - target event report'!B:B,B:B,'Input - target event report'!D:D,"Private Investment") = 0, "N/A", TODAY() - MAXIFS('Input - target event report'!E:E,'Input - target event report'!B:B,B:B,'Input - target event report'!D:D,"Private Investment"))</f>
        <v/>
      </c>
      <c r="I246" s="30">
        <f>COUNTIFS('Input - target event report'!B:B,B246,'Input - target event report'!D:D, "Private Investment")</f>
        <v/>
      </c>
      <c r="J246">
        <f>INDEX('Input - companies list'!$1:$10000,MATCH(B246,'Input - companies list'!B:B,0),MATCH("Flow",'Input - companies list'!$1:$1,0 ))</f>
        <v/>
      </c>
      <c r="K246">
        <f>INDEX('Input - companies list'!$1:$10000,MATCH(B246,'Input - companies list'!B:B,0),MATCH("Inter-Cluster Connectivity",'Input - companies list'!$1:$1,0 ))</f>
        <v/>
      </c>
      <c r="L246" s="11">
        <f>IFERROR(PERCENTRANK(F:F,F246),0)</f>
        <v/>
      </c>
      <c r="M246" s="11">
        <f>IFERROR(1 - PERCENTRANK(G:G,G246),0)</f>
        <v/>
      </c>
      <c r="N246" s="11">
        <f>IFERROR(1 - PERCENTRANK(H:H,H246),0)</f>
        <v/>
      </c>
      <c r="O246" s="11">
        <f>IFERROR(PERCENTRANK(I:I,I246),0)</f>
        <v/>
      </c>
      <c r="P246" s="11">
        <f>IFERROR(1 - PERCENTRANK(J:J,J246),0)</f>
        <v/>
      </c>
      <c r="Q246" s="11">
        <f>IFERROR(PERCENTRANK(K:K,K246),0)</f>
        <v/>
      </c>
      <c r="R246" s="11">
        <f>L246*weight1+M246*weight2+N246*weight3+O246*weight4+P246*weight5+Q246*weight6</f>
        <v/>
      </c>
    </row>
    <row r="247" spans="1:18">
      <c r="A247" s="14">
        <f>RANK(R247,R:R)</f>
        <v/>
      </c>
      <c r="B247" t="s">
        <v>3209</v>
      </c>
      <c r="C247">
        <f>VLOOKUP(B247,'Input - companies list'!B:L,2,FALSE)</f>
        <v/>
      </c>
      <c r="D247">
        <f>VLOOKUP(B247,'Input - companies list'!B:L,11,FALSE)</f>
        <v/>
      </c>
      <c r="E247">
        <f>VLOOKUP(B247,'Input - companies list'!B:E,4,FALSE)</f>
        <v/>
      </c>
      <c r="F247" s="1">
        <f>SUMIFS('Input - target event report'!H:H,'Input - target event report'!B:B,B247,'Input - target event report'!D:D, "Private Investment")</f>
        <v/>
      </c>
      <c r="G247" s="30">
        <f>IF(I247&lt;2, "N/A", (MAXIFS('Input - target event report'!E:E,'Input - target event report'!B:B,B:B,'Input - target event report'!D:D,"Private Investment")-MINIFS('Input - target event report'!E:E,'Input - target event report'!B:B,B:B,'Input - target event report'!D:D,"Private Investment"))/(I247-1))</f>
        <v/>
      </c>
      <c r="H247" s="30">
        <f>IF(MAXIFS('Input - target event report'!E:E,'Input - target event report'!B:B,B:B,'Input - target event report'!D:D,"Private Investment") = 0, "N/A", TODAY() - MAXIFS('Input - target event report'!E:E,'Input - target event report'!B:B,B:B,'Input - target event report'!D:D,"Private Investment"))</f>
        <v/>
      </c>
      <c r="I247" s="30">
        <f>COUNTIFS('Input - target event report'!B:B,B247,'Input - target event report'!D:D, "Private Investment")</f>
        <v/>
      </c>
      <c r="J247">
        <f>INDEX('Input - companies list'!$1:$10000,MATCH(B247,'Input - companies list'!B:B,0),MATCH("Flow",'Input - companies list'!$1:$1,0 ))</f>
        <v/>
      </c>
      <c r="K247">
        <f>INDEX('Input - companies list'!$1:$10000,MATCH(B247,'Input - companies list'!B:B,0),MATCH("Inter-Cluster Connectivity",'Input - companies list'!$1:$1,0 ))</f>
        <v/>
      </c>
      <c r="L247" s="11">
        <f>IFERROR(PERCENTRANK(F:F,F247),0)</f>
        <v/>
      </c>
      <c r="M247" s="11">
        <f>IFERROR(1 - PERCENTRANK(G:G,G247),0)</f>
        <v/>
      </c>
      <c r="N247" s="11">
        <f>IFERROR(1 - PERCENTRANK(H:H,H247),0)</f>
        <v/>
      </c>
      <c r="O247" s="11">
        <f>IFERROR(PERCENTRANK(I:I,I247),0)</f>
        <v/>
      </c>
      <c r="P247" s="11">
        <f>IFERROR(1 - PERCENTRANK(J:J,J247),0)</f>
        <v/>
      </c>
      <c r="Q247" s="11">
        <f>IFERROR(PERCENTRANK(K:K,K247),0)</f>
        <v/>
      </c>
      <c r="R247" s="11">
        <f>L247*weight1+M247*weight2+N247*weight3+O247*weight4+P247*weight5+Q247*weight6</f>
        <v/>
      </c>
    </row>
    <row r="248" spans="1:18">
      <c r="A248" s="14">
        <f>RANK(R248,R:R)</f>
        <v/>
      </c>
      <c r="B248" t="s">
        <v>3221</v>
      </c>
      <c r="C248">
        <f>VLOOKUP(B248,'Input - companies list'!B:L,2,FALSE)</f>
        <v/>
      </c>
      <c r="D248">
        <f>VLOOKUP(B248,'Input - companies list'!B:L,11,FALSE)</f>
        <v/>
      </c>
      <c r="E248">
        <f>VLOOKUP(B248,'Input - companies list'!B:E,4,FALSE)</f>
        <v/>
      </c>
      <c r="F248" s="1">
        <f>SUMIFS('Input - target event report'!H:H,'Input - target event report'!B:B,B248,'Input - target event report'!D:D, "Private Investment")</f>
        <v/>
      </c>
      <c r="G248" s="30">
        <f>IF(I248&lt;2, "N/A", (MAXIFS('Input - target event report'!E:E,'Input - target event report'!B:B,B:B,'Input - target event report'!D:D,"Private Investment")-MINIFS('Input - target event report'!E:E,'Input - target event report'!B:B,B:B,'Input - target event report'!D:D,"Private Investment"))/(I248-1))</f>
        <v/>
      </c>
      <c r="H248" s="30">
        <f>IF(MAXIFS('Input - target event report'!E:E,'Input - target event report'!B:B,B:B,'Input - target event report'!D:D,"Private Investment") = 0, "N/A", TODAY() - MAXIFS('Input - target event report'!E:E,'Input - target event report'!B:B,B:B,'Input - target event report'!D:D,"Private Investment"))</f>
        <v/>
      </c>
      <c r="I248" s="30">
        <f>COUNTIFS('Input - target event report'!B:B,B248,'Input - target event report'!D:D, "Private Investment")</f>
        <v/>
      </c>
      <c r="J248">
        <f>INDEX('Input - companies list'!$1:$10000,MATCH(B248,'Input - companies list'!B:B,0),MATCH("Flow",'Input - companies list'!$1:$1,0 ))</f>
        <v/>
      </c>
      <c r="K248">
        <f>INDEX('Input - companies list'!$1:$10000,MATCH(B248,'Input - companies list'!B:B,0),MATCH("Inter-Cluster Connectivity",'Input - companies list'!$1:$1,0 ))</f>
        <v/>
      </c>
      <c r="L248" s="11">
        <f>IFERROR(PERCENTRANK(F:F,F248),0)</f>
        <v/>
      </c>
      <c r="M248" s="11">
        <f>IFERROR(1 - PERCENTRANK(G:G,G248),0)</f>
        <v/>
      </c>
      <c r="N248" s="11">
        <f>IFERROR(1 - PERCENTRANK(H:H,H248),0)</f>
        <v/>
      </c>
      <c r="O248" s="11">
        <f>IFERROR(PERCENTRANK(I:I,I248),0)</f>
        <v/>
      </c>
      <c r="P248" s="11">
        <f>IFERROR(1 - PERCENTRANK(J:J,J248),0)</f>
        <v/>
      </c>
      <c r="Q248" s="11">
        <f>IFERROR(PERCENTRANK(K:K,K248),0)</f>
        <v/>
      </c>
      <c r="R248" s="11">
        <f>L248*weight1+M248*weight2+N248*weight3+O248*weight4+P248*weight5+Q248*weight6</f>
        <v/>
      </c>
    </row>
    <row r="249" spans="1:18">
      <c r="A249" s="14">
        <f>RANK(R249,R:R)</f>
        <v/>
      </c>
      <c r="B249" t="s">
        <v>3233</v>
      </c>
      <c r="C249">
        <f>VLOOKUP(B249,'Input - companies list'!B:L,2,FALSE)</f>
        <v/>
      </c>
      <c r="D249">
        <f>VLOOKUP(B249,'Input - companies list'!B:L,11,FALSE)</f>
        <v/>
      </c>
      <c r="E249">
        <f>VLOOKUP(B249,'Input - companies list'!B:E,4,FALSE)</f>
        <v/>
      </c>
      <c r="F249" s="1">
        <f>SUMIFS('Input - target event report'!H:H,'Input - target event report'!B:B,B249,'Input - target event report'!D:D, "Private Investment")</f>
        <v/>
      </c>
      <c r="G249" s="30">
        <f>IF(I249&lt;2, "N/A", (MAXIFS('Input - target event report'!E:E,'Input - target event report'!B:B,B:B,'Input - target event report'!D:D,"Private Investment")-MINIFS('Input - target event report'!E:E,'Input - target event report'!B:B,B:B,'Input - target event report'!D:D,"Private Investment"))/(I249-1))</f>
        <v/>
      </c>
      <c r="H249" s="30">
        <f>IF(MAXIFS('Input - target event report'!E:E,'Input - target event report'!B:B,B:B,'Input - target event report'!D:D,"Private Investment") = 0, "N/A", TODAY() - MAXIFS('Input - target event report'!E:E,'Input - target event report'!B:B,B:B,'Input - target event report'!D:D,"Private Investment"))</f>
        <v/>
      </c>
      <c r="I249" s="30">
        <f>COUNTIFS('Input - target event report'!B:B,B249,'Input - target event report'!D:D, "Private Investment")</f>
        <v/>
      </c>
      <c r="J249">
        <f>INDEX('Input - companies list'!$1:$10000,MATCH(B249,'Input - companies list'!B:B,0),MATCH("Flow",'Input - companies list'!$1:$1,0 ))</f>
        <v/>
      </c>
      <c r="K249">
        <f>INDEX('Input - companies list'!$1:$10000,MATCH(B249,'Input - companies list'!B:B,0),MATCH("Inter-Cluster Connectivity",'Input - companies list'!$1:$1,0 ))</f>
        <v/>
      </c>
      <c r="L249" s="11">
        <f>IFERROR(PERCENTRANK(F:F,F249),0)</f>
        <v/>
      </c>
      <c r="M249" s="11">
        <f>IFERROR(1 - PERCENTRANK(G:G,G249),0)</f>
        <v/>
      </c>
      <c r="N249" s="11">
        <f>IFERROR(1 - PERCENTRANK(H:H,H249),0)</f>
        <v/>
      </c>
      <c r="O249" s="11">
        <f>IFERROR(PERCENTRANK(I:I,I249),0)</f>
        <v/>
      </c>
      <c r="P249" s="11">
        <f>IFERROR(1 - PERCENTRANK(J:J,J249),0)</f>
        <v/>
      </c>
      <c r="Q249" s="11">
        <f>IFERROR(PERCENTRANK(K:K,K249),0)</f>
        <v/>
      </c>
      <c r="R249" s="11">
        <f>L249*weight1+M249*weight2+N249*weight3+O249*weight4+P249*weight5+Q249*weight6</f>
        <v/>
      </c>
    </row>
    <row r="250" spans="1:18">
      <c r="A250" s="14">
        <f>RANK(R250,R:R)</f>
        <v/>
      </c>
      <c r="B250" t="s">
        <v>3247</v>
      </c>
      <c r="C250">
        <f>VLOOKUP(B250,'Input - companies list'!B:L,2,FALSE)</f>
        <v/>
      </c>
      <c r="D250">
        <f>VLOOKUP(B250,'Input - companies list'!B:L,11,FALSE)</f>
        <v/>
      </c>
      <c r="E250">
        <f>VLOOKUP(B250,'Input - companies list'!B:E,4,FALSE)</f>
        <v/>
      </c>
      <c r="F250" s="1">
        <f>SUMIFS('Input - target event report'!H:H,'Input - target event report'!B:B,B250,'Input - target event report'!D:D, "Private Investment")</f>
        <v/>
      </c>
      <c r="G250" s="30">
        <f>IF(I250&lt;2, "N/A", (MAXIFS('Input - target event report'!E:E,'Input - target event report'!B:B,B:B,'Input - target event report'!D:D,"Private Investment")-MINIFS('Input - target event report'!E:E,'Input - target event report'!B:B,B:B,'Input - target event report'!D:D,"Private Investment"))/(I250-1))</f>
        <v/>
      </c>
      <c r="H250" s="30">
        <f>IF(MAXIFS('Input - target event report'!E:E,'Input - target event report'!B:B,B:B,'Input - target event report'!D:D,"Private Investment") = 0, "N/A", TODAY() - MAXIFS('Input - target event report'!E:E,'Input - target event report'!B:B,B:B,'Input - target event report'!D:D,"Private Investment"))</f>
        <v/>
      </c>
      <c r="I250" s="30">
        <f>COUNTIFS('Input - target event report'!B:B,B250,'Input - target event report'!D:D, "Private Investment")</f>
        <v/>
      </c>
      <c r="J250">
        <f>INDEX('Input - companies list'!$1:$10000,MATCH(B250,'Input - companies list'!B:B,0),MATCH("Flow",'Input - companies list'!$1:$1,0 ))</f>
        <v/>
      </c>
      <c r="K250">
        <f>INDEX('Input - companies list'!$1:$10000,MATCH(B250,'Input - companies list'!B:B,0),MATCH("Inter-Cluster Connectivity",'Input - companies list'!$1:$1,0 ))</f>
        <v/>
      </c>
      <c r="L250" s="11">
        <f>IFERROR(PERCENTRANK(F:F,F250),0)</f>
        <v/>
      </c>
      <c r="M250" s="11">
        <f>IFERROR(1 - PERCENTRANK(G:G,G250),0)</f>
        <v/>
      </c>
      <c r="N250" s="11">
        <f>IFERROR(1 - PERCENTRANK(H:H,H250),0)</f>
        <v/>
      </c>
      <c r="O250" s="11">
        <f>IFERROR(PERCENTRANK(I:I,I250),0)</f>
        <v/>
      </c>
      <c r="P250" s="11">
        <f>IFERROR(1 - PERCENTRANK(J:J,J250),0)</f>
        <v/>
      </c>
      <c r="Q250" s="11">
        <f>IFERROR(PERCENTRANK(K:K,K250),0)</f>
        <v/>
      </c>
      <c r="R250" s="11">
        <f>L250*weight1+M250*weight2+N250*weight3+O250*weight4+P250*weight5+Q250*weight6</f>
        <v/>
      </c>
    </row>
    <row r="251" spans="1:18">
      <c r="A251" s="14">
        <f>RANK(R251,R:R)</f>
        <v/>
      </c>
      <c r="B251" t="s">
        <v>3258</v>
      </c>
      <c r="C251">
        <f>VLOOKUP(B251,'Input - companies list'!B:L,2,FALSE)</f>
        <v/>
      </c>
      <c r="D251">
        <f>VLOOKUP(B251,'Input - companies list'!B:L,11,FALSE)</f>
        <v/>
      </c>
      <c r="E251">
        <f>VLOOKUP(B251,'Input - companies list'!B:E,4,FALSE)</f>
        <v/>
      </c>
      <c r="F251" s="1">
        <f>SUMIFS('Input - target event report'!H:H,'Input - target event report'!B:B,B251,'Input - target event report'!D:D, "Private Investment")</f>
        <v/>
      </c>
      <c r="G251" s="30">
        <f>IF(I251&lt;2, "N/A", (MAXIFS('Input - target event report'!E:E,'Input - target event report'!B:B,B:B,'Input - target event report'!D:D,"Private Investment")-MINIFS('Input - target event report'!E:E,'Input - target event report'!B:B,B:B,'Input - target event report'!D:D,"Private Investment"))/(I251-1))</f>
        <v/>
      </c>
      <c r="H251" s="30">
        <f>IF(MAXIFS('Input - target event report'!E:E,'Input - target event report'!B:B,B:B,'Input - target event report'!D:D,"Private Investment") = 0, "N/A", TODAY() - MAXIFS('Input - target event report'!E:E,'Input - target event report'!B:B,B:B,'Input - target event report'!D:D,"Private Investment"))</f>
        <v/>
      </c>
      <c r="I251" s="30">
        <f>COUNTIFS('Input - target event report'!B:B,B251,'Input - target event report'!D:D, "Private Investment")</f>
        <v/>
      </c>
      <c r="J251">
        <f>INDEX('Input - companies list'!$1:$10000,MATCH(B251,'Input - companies list'!B:B,0),MATCH("Flow",'Input - companies list'!$1:$1,0 ))</f>
        <v/>
      </c>
      <c r="K251">
        <f>INDEX('Input - companies list'!$1:$10000,MATCH(B251,'Input - companies list'!B:B,0),MATCH("Inter-Cluster Connectivity",'Input - companies list'!$1:$1,0 ))</f>
        <v/>
      </c>
      <c r="L251" s="11">
        <f>IFERROR(PERCENTRANK(F:F,F251),0)</f>
        <v/>
      </c>
      <c r="M251" s="11">
        <f>IFERROR(1 - PERCENTRANK(G:G,G251),0)</f>
        <v/>
      </c>
      <c r="N251" s="11">
        <f>IFERROR(1 - PERCENTRANK(H:H,H251),0)</f>
        <v/>
      </c>
      <c r="O251" s="11">
        <f>IFERROR(PERCENTRANK(I:I,I251),0)</f>
        <v/>
      </c>
      <c r="P251" s="11">
        <f>IFERROR(1 - PERCENTRANK(J:J,J251),0)</f>
        <v/>
      </c>
      <c r="Q251" s="11">
        <f>IFERROR(PERCENTRANK(K:K,K251),0)</f>
        <v/>
      </c>
      <c r="R251" s="11">
        <f>L251*weight1+M251*weight2+N251*weight3+O251*weight4+P251*weight5+Q251*weight6</f>
        <v/>
      </c>
    </row>
    <row r="252" spans="1:18">
      <c r="A252" s="14">
        <f>RANK(R252,R:R)</f>
        <v/>
      </c>
      <c r="B252" t="s">
        <v>3270</v>
      </c>
      <c r="C252">
        <f>VLOOKUP(B252,'Input - companies list'!B:L,2,FALSE)</f>
        <v/>
      </c>
      <c r="D252">
        <f>VLOOKUP(B252,'Input - companies list'!B:L,11,FALSE)</f>
        <v/>
      </c>
      <c r="E252">
        <f>VLOOKUP(B252,'Input - companies list'!B:E,4,FALSE)</f>
        <v/>
      </c>
      <c r="F252" s="1">
        <f>SUMIFS('Input - target event report'!H:H,'Input - target event report'!B:B,B252,'Input - target event report'!D:D, "Private Investment")</f>
        <v/>
      </c>
      <c r="G252" s="30">
        <f>IF(I252&lt;2, "N/A", (MAXIFS('Input - target event report'!E:E,'Input - target event report'!B:B,B:B,'Input - target event report'!D:D,"Private Investment")-MINIFS('Input - target event report'!E:E,'Input - target event report'!B:B,B:B,'Input - target event report'!D:D,"Private Investment"))/(I252-1))</f>
        <v/>
      </c>
      <c r="H252" s="30">
        <f>IF(MAXIFS('Input - target event report'!E:E,'Input - target event report'!B:B,B:B,'Input - target event report'!D:D,"Private Investment") = 0, "N/A", TODAY() - MAXIFS('Input - target event report'!E:E,'Input - target event report'!B:B,B:B,'Input - target event report'!D:D,"Private Investment"))</f>
        <v/>
      </c>
      <c r="I252" s="30">
        <f>COUNTIFS('Input - target event report'!B:B,B252,'Input - target event report'!D:D, "Private Investment")</f>
        <v/>
      </c>
      <c r="J252">
        <f>INDEX('Input - companies list'!$1:$10000,MATCH(B252,'Input - companies list'!B:B,0),MATCH("Flow",'Input - companies list'!$1:$1,0 ))</f>
        <v/>
      </c>
      <c r="K252">
        <f>INDEX('Input - companies list'!$1:$10000,MATCH(B252,'Input - companies list'!B:B,0),MATCH("Inter-Cluster Connectivity",'Input - companies list'!$1:$1,0 ))</f>
        <v/>
      </c>
      <c r="L252" s="11">
        <f>IFERROR(PERCENTRANK(F:F,F252),0)</f>
        <v/>
      </c>
      <c r="M252" s="11">
        <f>IFERROR(1 - PERCENTRANK(G:G,G252),0)</f>
        <v/>
      </c>
      <c r="N252" s="11">
        <f>IFERROR(1 - PERCENTRANK(H:H,H252),0)</f>
        <v/>
      </c>
      <c r="O252" s="11">
        <f>IFERROR(PERCENTRANK(I:I,I252),0)</f>
        <v/>
      </c>
      <c r="P252" s="11">
        <f>IFERROR(1 - PERCENTRANK(J:J,J252),0)</f>
        <v/>
      </c>
      <c r="Q252" s="11">
        <f>IFERROR(PERCENTRANK(K:K,K252),0)</f>
        <v/>
      </c>
      <c r="R252" s="11">
        <f>L252*weight1+M252*weight2+N252*weight3+O252*weight4+P252*weight5+Q252*weight6</f>
        <v/>
      </c>
    </row>
    <row r="253" spans="1:18">
      <c r="A253" s="14">
        <f>RANK(R253,R:R)</f>
        <v/>
      </c>
      <c r="B253" t="s">
        <v>3282</v>
      </c>
      <c r="C253">
        <f>VLOOKUP(B253,'Input - companies list'!B:L,2,FALSE)</f>
        <v/>
      </c>
      <c r="D253">
        <f>VLOOKUP(B253,'Input - companies list'!B:L,11,FALSE)</f>
        <v/>
      </c>
      <c r="E253">
        <f>VLOOKUP(B253,'Input - companies list'!B:E,4,FALSE)</f>
        <v/>
      </c>
      <c r="F253" s="1">
        <f>SUMIFS('Input - target event report'!H:H,'Input - target event report'!B:B,B253,'Input - target event report'!D:D, "Private Investment")</f>
        <v/>
      </c>
      <c r="G253" s="30">
        <f>IF(I253&lt;2, "N/A", (MAXIFS('Input - target event report'!E:E,'Input - target event report'!B:B,B:B,'Input - target event report'!D:D,"Private Investment")-MINIFS('Input - target event report'!E:E,'Input - target event report'!B:B,B:B,'Input - target event report'!D:D,"Private Investment"))/(I253-1))</f>
        <v/>
      </c>
      <c r="H253" s="30">
        <f>IF(MAXIFS('Input - target event report'!E:E,'Input - target event report'!B:B,B:B,'Input - target event report'!D:D,"Private Investment") = 0, "N/A", TODAY() - MAXIFS('Input - target event report'!E:E,'Input - target event report'!B:B,B:B,'Input - target event report'!D:D,"Private Investment"))</f>
        <v/>
      </c>
      <c r="I253" s="30">
        <f>COUNTIFS('Input - target event report'!B:B,B253,'Input - target event report'!D:D, "Private Investment")</f>
        <v/>
      </c>
      <c r="J253">
        <f>INDEX('Input - companies list'!$1:$10000,MATCH(B253,'Input - companies list'!B:B,0),MATCH("Flow",'Input - companies list'!$1:$1,0 ))</f>
        <v/>
      </c>
      <c r="K253">
        <f>INDEX('Input - companies list'!$1:$10000,MATCH(B253,'Input - companies list'!B:B,0),MATCH("Inter-Cluster Connectivity",'Input - companies list'!$1:$1,0 ))</f>
        <v/>
      </c>
      <c r="L253" s="11">
        <f>IFERROR(PERCENTRANK(F:F,F253),0)</f>
        <v/>
      </c>
      <c r="M253" s="11">
        <f>IFERROR(1 - PERCENTRANK(G:G,G253),0)</f>
        <v/>
      </c>
      <c r="N253" s="11">
        <f>IFERROR(1 - PERCENTRANK(H:H,H253),0)</f>
        <v/>
      </c>
      <c r="O253" s="11">
        <f>IFERROR(PERCENTRANK(I:I,I253),0)</f>
        <v/>
      </c>
      <c r="P253" s="11">
        <f>IFERROR(1 - PERCENTRANK(J:J,J253),0)</f>
        <v/>
      </c>
      <c r="Q253" s="11">
        <f>IFERROR(PERCENTRANK(K:K,K253),0)</f>
        <v/>
      </c>
      <c r="R253" s="11">
        <f>L253*weight1+M253*weight2+N253*weight3+O253*weight4+P253*weight5+Q253*weight6</f>
        <v/>
      </c>
    </row>
    <row r="254" spans="1:18">
      <c r="A254" s="14">
        <f>RANK(R254,R:R)</f>
        <v/>
      </c>
      <c r="B254" t="s">
        <v>3292</v>
      </c>
      <c r="C254">
        <f>VLOOKUP(B254,'Input - companies list'!B:L,2,FALSE)</f>
        <v/>
      </c>
      <c r="D254">
        <f>VLOOKUP(B254,'Input - companies list'!B:L,11,FALSE)</f>
        <v/>
      </c>
      <c r="E254">
        <f>VLOOKUP(B254,'Input - companies list'!B:E,4,FALSE)</f>
        <v/>
      </c>
      <c r="F254" s="1">
        <f>SUMIFS('Input - target event report'!H:H,'Input - target event report'!B:B,B254,'Input - target event report'!D:D, "Private Investment")</f>
        <v/>
      </c>
      <c r="G254" s="30">
        <f>IF(I254&lt;2, "N/A", (MAXIFS('Input - target event report'!E:E,'Input - target event report'!B:B,B:B,'Input - target event report'!D:D,"Private Investment")-MINIFS('Input - target event report'!E:E,'Input - target event report'!B:B,B:B,'Input - target event report'!D:D,"Private Investment"))/(I254-1))</f>
        <v/>
      </c>
      <c r="H254" s="30">
        <f>IF(MAXIFS('Input - target event report'!E:E,'Input - target event report'!B:B,B:B,'Input - target event report'!D:D,"Private Investment") = 0, "N/A", TODAY() - MAXIFS('Input - target event report'!E:E,'Input - target event report'!B:B,B:B,'Input - target event report'!D:D,"Private Investment"))</f>
        <v/>
      </c>
      <c r="I254" s="30">
        <f>COUNTIFS('Input - target event report'!B:B,B254,'Input - target event report'!D:D, "Private Investment")</f>
        <v/>
      </c>
      <c r="J254">
        <f>INDEX('Input - companies list'!$1:$10000,MATCH(B254,'Input - companies list'!B:B,0),MATCH("Flow",'Input - companies list'!$1:$1,0 ))</f>
        <v/>
      </c>
      <c r="K254">
        <f>INDEX('Input - companies list'!$1:$10000,MATCH(B254,'Input - companies list'!B:B,0),MATCH("Inter-Cluster Connectivity",'Input - companies list'!$1:$1,0 ))</f>
        <v/>
      </c>
      <c r="L254" s="11">
        <f>IFERROR(PERCENTRANK(F:F,F254),0)</f>
        <v/>
      </c>
      <c r="M254" s="11">
        <f>IFERROR(1 - PERCENTRANK(G:G,G254),0)</f>
        <v/>
      </c>
      <c r="N254" s="11">
        <f>IFERROR(1 - PERCENTRANK(H:H,H254),0)</f>
        <v/>
      </c>
      <c r="O254" s="11">
        <f>IFERROR(PERCENTRANK(I:I,I254),0)</f>
        <v/>
      </c>
      <c r="P254" s="11">
        <f>IFERROR(1 - PERCENTRANK(J:J,J254),0)</f>
        <v/>
      </c>
      <c r="Q254" s="11">
        <f>IFERROR(PERCENTRANK(K:K,K254),0)</f>
        <v/>
      </c>
      <c r="R254" s="11">
        <f>L254*weight1+M254*weight2+N254*weight3+O254*weight4+P254*weight5+Q254*weight6</f>
        <v/>
      </c>
    </row>
    <row r="255" spans="1:18">
      <c r="A255" s="14">
        <f>RANK(R255,R:R)</f>
        <v/>
      </c>
      <c r="B255" t="s">
        <v>3307</v>
      </c>
      <c r="C255">
        <f>VLOOKUP(B255,'Input - companies list'!B:L,2,FALSE)</f>
        <v/>
      </c>
      <c r="D255">
        <f>VLOOKUP(B255,'Input - companies list'!B:L,11,FALSE)</f>
        <v/>
      </c>
      <c r="E255">
        <f>VLOOKUP(B255,'Input - companies list'!B:E,4,FALSE)</f>
        <v/>
      </c>
      <c r="F255" s="1">
        <f>SUMIFS('Input - target event report'!H:H,'Input - target event report'!B:B,B255,'Input - target event report'!D:D, "Private Investment")</f>
        <v/>
      </c>
      <c r="G255" s="30">
        <f>IF(I255&lt;2, "N/A", (MAXIFS('Input - target event report'!E:E,'Input - target event report'!B:B,B:B,'Input - target event report'!D:D,"Private Investment")-MINIFS('Input - target event report'!E:E,'Input - target event report'!B:B,B:B,'Input - target event report'!D:D,"Private Investment"))/(I255-1))</f>
        <v/>
      </c>
      <c r="H255" s="30">
        <f>IF(MAXIFS('Input - target event report'!E:E,'Input - target event report'!B:B,B:B,'Input - target event report'!D:D,"Private Investment") = 0, "N/A", TODAY() - MAXIFS('Input - target event report'!E:E,'Input - target event report'!B:B,B:B,'Input - target event report'!D:D,"Private Investment"))</f>
        <v/>
      </c>
      <c r="I255" s="30">
        <f>COUNTIFS('Input - target event report'!B:B,B255,'Input - target event report'!D:D, "Private Investment")</f>
        <v/>
      </c>
      <c r="J255">
        <f>INDEX('Input - companies list'!$1:$10000,MATCH(B255,'Input - companies list'!B:B,0),MATCH("Flow",'Input - companies list'!$1:$1,0 ))</f>
        <v/>
      </c>
      <c r="K255">
        <f>INDEX('Input - companies list'!$1:$10000,MATCH(B255,'Input - companies list'!B:B,0),MATCH("Inter-Cluster Connectivity",'Input - companies list'!$1:$1,0 ))</f>
        <v/>
      </c>
      <c r="L255" s="11">
        <f>IFERROR(PERCENTRANK(F:F,F255),0)</f>
        <v/>
      </c>
      <c r="M255" s="11">
        <f>IFERROR(1 - PERCENTRANK(G:G,G255),0)</f>
        <v/>
      </c>
      <c r="N255" s="11">
        <f>IFERROR(1 - PERCENTRANK(H:H,H255),0)</f>
        <v/>
      </c>
      <c r="O255" s="11">
        <f>IFERROR(PERCENTRANK(I:I,I255),0)</f>
        <v/>
      </c>
      <c r="P255" s="11">
        <f>IFERROR(1 - PERCENTRANK(J:J,J255),0)</f>
        <v/>
      </c>
      <c r="Q255" s="11">
        <f>IFERROR(PERCENTRANK(K:K,K255),0)</f>
        <v/>
      </c>
      <c r="R255" s="11">
        <f>L255*weight1+M255*weight2+N255*weight3+O255*weight4+P255*weight5+Q255*weight6</f>
        <v/>
      </c>
    </row>
    <row r="256" spans="1:18">
      <c r="A256" s="14">
        <f>RANK(R256,R:R)</f>
        <v/>
      </c>
      <c r="B256" t="s">
        <v>3318</v>
      </c>
      <c r="C256">
        <f>VLOOKUP(B256,'Input - companies list'!B:L,2,FALSE)</f>
        <v/>
      </c>
      <c r="D256">
        <f>VLOOKUP(B256,'Input - companies list'!B:L,11,FALSE)</f>
        <v/>
      </c>
      <c r="E256">
        <f>VLOOKUP(B256,'Input - companies list'!B:E,4,FALSE)</f>
        <v/>
      </c>
      <c r="F256" s="1">
        <f>SUMIFS('Input - target event report'!H:H,'Input - target event report'!B:B,B256,'Input - target event report'!D:D, "Private Investment")</f>
        <v/>
      </c>
      <c r="G256" s="30">
        <f>IF(I256&lt;2, "N/A", (MAXIFS('Input - target event report'!E:E,'Input - target event report'!B:B,B:B,'Input - target event report'!D:D,"Private Investment")-MINIFS('Input - target event report'!E:E,'Input - target event report'!B:B,B:B,'Input - target event report'!D:D,"Private Investment"))/(I256-1))</f>
        <v/>
      </c>
      <c r="H256" s="30">
        <f>IF(MAXIFS('Input - target event report'!E:E,'Input - target event report'!B:B,B:B,'Input - target event report'!D:D,"Private Investment") = 0, "N/A", TODAY() - MAXIFS('Input - target event report'!E:E,'Input - target event report'!B:B,B:B,'Input - target event report'!D:D,"Private Investment"))</f>
        <v/>
      </c>
      <c r="I256" s="30">
        <f>COUNTIFS('Input - target event report'!B:B,B256,'Input - target event report'!D:D, "Private Investment")</f>
        <v/>
      </c>
      <c r="J256">
        <f>INDEX('Input - companies list'!$1:$10000,MATCH(B256,'Input - companies list'!B:B,0),MATCH("Flow",'Input - companies list'!$1:$1,0 ))</f>
        <v/>
      </c>
      <c r="K256">
        <f>INDEX('Input - companies list'!$1:$10000,MATCH(B256,'Input - companies list'!B:B,0),MATCH("Inter-Cluster Connectivity",'Input - companies list'!$1:$1,0 ))</f>
        <v/>
      </c>
      <c r="L256" s="11">
        <f>IFERROR(PERCENTRANK(F:F,F256),0)</f>
        <v/>
      </c>
      <c r="M256" s="11">
        <f>IFERROR(1 - PERCENTRANK(G:G,G256),0)</f>
        <v/>
      </c>
      <c r="N256" s="11">
        <f>IFERROR(1 - PERCENTRANK(H:H,H256),0)</f>
        <v/>
      </c>
      <c r="O256" s="11">
        <f>IFERROR(PERCENTRANK(I:I,I256),0)</f>
        <v/>
      </c>
      <c r="P256" s="11">
        <f>IFERROR(1 - PERCENTRANK(J:J,J256),0)</f>
        <v/>
      </c>
      <c r="Q256" s="11">
        <f>IFERROR(PERCENTRANK(K:K,K256),0)</f>
        <v/>
      </c>
      <c r="R256" s="11">
        <f>L256*weight1+M256*weight2+N256*weight3+O256*weight4+P256*weight5+Q256*weight6</f>
        <v/>
      </c>
    </row>
    <row r="257" spans="1:18">
      <c r="A257" s="14">
        <f>RANK(R257,R:R)</f>
        <v/>
      </c>
      <c r="B257" t="s">
        <v>3329</v>
      </c>
      <c r="C257">
        <f>VLOOKUP(B257,'Input - companies list'!B:L,2,FALSE)</f>
        <v/>
      </c>
      <c r="D257">
        <f>VLOOKUP(B257,'Input - companies list'!B:L,11,FALSE)</f>
        <v/>
      </c>
      <c r="E257">
        <f>VLOOKUP(B257,'Input - companies list'!B:E,4,FALSE)</f>
        <v/>
      </c>
      <c r="F257" s="1">
        <f>SUMIFS('Input - target event report'!H:H,'Input - target event report'!B:B,B257,'Input - target event report'!D:D, "Private Investment")</f>
        <v/>
      </c>
      <c r="G257" s="30">
        <f>IF(I257&lt;2, "N/A", (MAXIFS('Input - target event report'!E:E,'Input - target event report'!B:B,B:B,'Input - target event report'!D:D,"Private Investment")-MINIFS('Input - target event report'!E:E,'Input - target event report'!B:B,B:B,'Input - target event report'!D:D,"Private Investment"))/(I257-1))</f>
        <v/>
      </c>
      <c r="H257" s="30">
        <f>IF(MAXIFS('Input - target event report'!E:E,'Input - target event report'!B:B,B:B,'Input - target event report'!D:D,"Private Investment") = 0, "N/A", TODAY() - MAXIFS('Input - target event report'!E:E,'Input - target event report'!B:B,B:B,'Input - target event report'!D:D,"Private Investment"))</f>
        <v/>
      </c>
      <c r="I257" s="30">
        <f>COUNTIFS('Input - target event report'!B:B,B257,'Input - target event report'!D:D, "Private Investment")</f>
        <v/>
      </c>
      <c r="J257">
        <f>INDEX('Input - companies list'!$1:$10000,MATCH(B257,'Input - companies list'!B:B,0),MATCH("Flow",'Input - companies list'!$1:$1,0 ))</f>
        <v/>
      </c>
      <c r="K257">
        <f>INDEX('Input - companies list'!$1:$10000,MATCH(B257,'Input - companies list'!B:B,0),MATCH("Inter-Cluster Connectivity",'Input - companies list'!$1:$1,0 ))</f>
        <v/>
      </c>
      <c r="L257" s="11">
        <f>IFERROR(PERCENTRANK(F:F,F257),0)</f>
        <v/>
      </c>
      <c r="M257" s="11">
        <f>IFERROR(1 - PERCENTRANK(G:G,G257),0)</f>
        <v/>
      </c>
      <c r="N257" s="11">
        <f>IFERROR(1 - PERCENTRANK(H:H,H257),0)</f>
        <v/>
      </c>
      <c r="O257" s="11">
        <f>IFERROR(PERCENTRANK(I:I,I257),0)</f>
        <v/>
      </c>
      <c r="P257" s="11">
        <f>IFERROR(1 - PERCENTRANK(J:J,J257),0)</f>
        <v/>
      </c>
      <c r="Q257" s="11">
        <f>IFERROR(PERCENTRANK(K:K,K257),0)</f>
        <v/>
      </c>
      <c r="R257" s="11">
        <f>L257*weight1+M257*weight2+N257*weight3+O257*weight4+P257*weight5+Q257*weight6</f>
        <v/>
      </c>
    </row>
    <row r="258" spans="1:18">
      <c r="A258" s="14">
        <f>RANK(R258,R:R)</f>
        <v/>
      </c>
      <c r="B258" t="s">
        <v>3339</v>
      </c>
      <c r="C258">
        <f>VLOOKUP(B258,'Input - companies list'!B:L,2,FALSE)</f>
        <v/>
      </c>
      <c r="D258">
        <f>VLOOKUP(B258,'Input - companies list'!B:L,11,FALSE)</f>
        <v/>
      </c>
      <c r="E258">
        <f>VLOOKUP(B258,'Input - companies list'!B:E,4,FALSE)</f>
        <v/>
      </c>
      <c r="F258" s="1">
        <f>SUMIFS('Input - target event report'!H:H,'Input - target event report'!B:B,B258,'Input - target event report'!D:D, "Private Investment")</f>
        <v/>
      </c>
      <c r="G258" s="30">
        <f>IF(I258&lt;2, "N/A", (MAXIFS('Input - target event report'!E:E,'Input - target event report'!B:B,B:B,'Input - target event report'!D:D,"Private Investment")-MINIFS('Input - target event report'!E:E,'Input - target event report'!B:B,B:B,'Input - target event report'!D:D,"Private Investment"))/(I258-1))</f>
        <v/>
      </c>
      <c r="H258" s="30">
        <f>IF(MAXIFS('Input - target event report'!E:E,'Input - target event report'!B:B,B:B,'Input - target event report'!D:D,"Private Investment") = 0, "N/A", TODAY() - MAXIFS('Input - target event report'!E:E,'Input - target event report'!B:B,B:B,'Input - target event report'!D:D,"Private Investment"))</f>
        <v/>
      </c>
      <c r="I258" s="30">
        <f>COUNTIFS('Input - target event report'!B:B,B258,'Input - target event report'!D:D, "Private Investment")</f>
        <v/>
      </c>
      <c r="J258">
        <f>INDEX('Input - companies list'!$1:$10000,MATCH(B258,'Input - companies list'!B:B,0),MATCH("Flow",'Input - companies list'!$1:$1,0 ))</f>
        <v/>
      </c>
      <c r="K258">
        <f>INDEX('Input - companies list'!$1:$10000,MATCH(B258,'Input - companies list'!B:B,0),MATCH("Inter-Cluster Connectivity",'Input - companies list'!$1:$1,0 ))</f>
        <v/>
      </c>
      <c r="L258" s="11">
        <f>IFERROR(PERCENTRANK(F:F,F258),0)</f>
        <v/>
      </c>
      <c r="M258" s="11">
        <f>IFERROR(1 - PERCENTRANK(G:G,G258),0)</f>
        <v/>
      </c>
      <c r="N258" s="11">
        <f>IFERROR(1 - PERCENTRANK(H:H,H258),0)</f>
        <v/>
      </c>
      <c r="O258" s="11">
        <f>IFERROR(PERCENTRANK(I:I,I258),0)</f>
        <v/>
      </c>
      <c r="P258" s="11">
        <f>IFERROR(1 - PERCENTRANK(J:J,J258),0)</f>
        <v/>
      </c>
      <c r="Q258" s="11">
        <f>IFERROR(PERCENTRANK(K:K,K258),0)</f>
        <v/>
      </c>
      <c r="R258" s="11">
        <f>L258*weight1+M258*weight2+N258*weight3+O258*weight4+P258*weight5+Q258*weight6</f>
        <v/>
      </c>
    </row>
    <row r="259" spans="1:18">
      <c r="A259" s="14">
        <f>RANK(R259,R:R)</f>
        <v/>
      </c>
      <c r="B259" t="s">
        <v>3350</v>
      </c>
      <c r="C259">
        <f>VLOOKUP(B259,'Input - companies list'!B:L,2,FALSE)</f>
        <v/>
      </c>
      <c r="D259">
        <f>VLOOKUP(B259,'Input - companies list'!B:L,11,FALSE)</f>
        <v/>
      </c>
      <c r="E259">
        <f>VLOOKUP(B259,'Input - companies list'!B:E,4,FALSE)</f>
        <v/>
      </c>
      <c r="F259" s="1">
        <f>SUMIFS('Input - target event report'!H:H,'Input - target event report'!B:B,B259,'Input - target event report'!D:D, "Private Investment")</f>
        <v/>
      </c>
      <c r="G259" s="30">
        <f>IF(I259&lt;2, "N/A", (MAXIFS('Input - target event report'!E:E,'Input - target event report'!B:B,B:B,'Input - target event report'!D:D,"Private Investment")-MINIFS('Input - target event report'!E:E,'Input - target event report'!B:B,B:B,'Input - target event report'!D:D,"Private Investment"))/(I259-1))</f>
        <v/>
      </c>
      <c r="H259" s="30">
        <f>IF(MAXIFS('Input - target event report'!E:E,'Input - target event report'!B:B,B:B,'Input - target event report'!D:D,"Private Investment") = 0, "N/A", TODAY() - MAXIFS('Input - target event report'!E:E,'Input - target event report'!B:B,B:B,'Input - target event report'!D:D,"Private Investment"))</f>
        <v/>
      </c>
      <c r="I259" s="30">
        <f>COUNTIFS('Input - target event report'!B:B,B259,'Input - target event report'!D:D, "Private Investment")</f>
        <v/>
      </c>
      <c r="J259">
        <f>INDEX('Input - companies list'!$1:$10000,MATCH(B259,'Input - companies list'!B:B,0),MATCH("Flow",'Input - companies list'!$1:$1,0 ))</f>
        <v/>
      </c>
      <c r="K259">
        <f>INDEX('Input - companies list'!$1:$10000,MATCH(B259,'Input - companies list'!B:B,0),MATCH("Inter-Cluster Connectivity",'Input - companies list'!$1:$1,0 ))</f>
        <v/>
      </c>
      <c r="L259" s="11">
        <f>IFERROR(PERCENTRANK(F:F,F259),0)</f>
        <v/>
      </c>
      <c r="M259" s="11">
        <f>IFERROR(1 - PERCENTRANK(G:G,G259),0)</f>
        <v/>
      </c>
      <c r="N259" s="11">
        <f>IFERROR(1 - PERCENTRANK(H:H,H259),0)</f>
        <v/>
      </c>
      <c r="O259" s="11">
        <f>IFERROR(PERCENTRANK(I:I,I259),0)</f>
        <v/>
      </c>
      <c r="P259" s="11">
        <f>IFERROR(1 - PERCENTRANK(J:J,J259),0)</f>
        <v/>
      </c>
      <c r="Q259" s="11">
        <f>IFERROR(PERCENTRANK(K:K,K259),0)</f>
        <v/>
      </c>
      <c r="R259" s="11">
        <f>L259*weight1+M259*weight2+N259*weight3+O259*weight4+P259*weight5+Q259*weight6</f>
        <v/>
      </c>
    </row>
    <row r="260" spans="1:18">
      <c r="A260" s="14">
        <f>RANK(R260,R:R)</f>
        <v/>
      </c>
      <c r="B260" t="s">
        <v>3361</v>
      </c>
      <c r="C260">
        <f>VLOOKUP(B260,'Input - companies list'!B:L,2,FALSE)</f>
        <v/>
      </c>
      <c r="D260">
        <f>VLOOKUP(B260,'Input - companies list'!B:L,11,FALSE)</f>
        <v/>
      </c>
      <c r="E260">
        <f>VLOOKUP(B260,'Input - companies list'!B:E,4,FALSE)</f>
        <v/>
      </c>
      <c r="F260" s="1">
        <f>SUMIFS('Input - target event report'!H:H,'Input - target event report'!B:B,B260,'Input - target event report'!D:D, "Private Investment")</f>
        <v/>
      </c>
      <c r="G260" s="30">
        <f>IF(I260&lt;2, "N/A", (MAXIFS('Input - target event report'!E:E,'Input - target event report'!B:B,B:B,'Input - target event report'!D:D,"Private Investment")-MINIFS('Input - target event report'!E:E,'Input - target event report'!B:B,B:B,'Input - target event report'!D:D,"Private Investment"))/(I260-1))</f>
        <v/>
      </c>
      <c r="H260" s="30">
        <f>IF(MAXIFS('Input - target event report'!E:E,'Input - target event report'!B:B,B:B,'Input - target event report'!D:D,"Private Investment") = 0, "N/A", TODAY() - MAXIFS('Input - target event report'!E:E,'Input - target event report'!B:B,B:B,'Input - target event report'!D:D,"Private Investment"))</f>
        <v/>
      </c>
      <c r="I260" s="30">
        <f>COUNTIFS('Input - target event report'!B:B,B260,'Input - target event report'!D:D, "Private Investment")</f>
        <v/>
      </c>
      <c r="J260">
        <f>INDEX('Input - companies list'!$1:$10000,MATCH(B260,'Input - companies list'!B:B,0),MATCH("Flow",'Input - companies list'!$1:$1,0 ))</f>
        <v/>
      </c>
      <c r="K260">
        <f>INDEX('Input - companies list'!$1:$10000,MATCH(B260,'Input - companies list'!B:B,0),MATCH("Inter-Cluster Connectivity",'Input - companies list'!$1:$1,0 ))</f>
        <v/>
      </c>
      <c r="L260" s="11">
        <f>IFERROR(PERCENTRANK(F:F,F260),0)</f>
        <v/>
      </c>
      <c r="M260" s="11">
        <f>IFERROR(1 - PERCENTRANK(G:G,G260),0)</f>
        <v/>
      </c>
      <c r="N260" s="11">
        <f>IFERROR(1 - PERCENTRANK(H:H,H260),0)</f>
        <v/>
      </c>
      <c r="O260" s="11">
        <f>IFERROR(PERCENTRANK(I:I,I260),0)</f>
        <v/>
      </c>
      <c r="P260" s="11">
        <f>IFERROR(1 - PERCENTRANK(J:J,J260),0)</f>
        <v/>
      </c>
      <c r="Q260" s="11">
        <f>IFERROR(PERCENTRANK(K:K,K260),0)</f>
        <v/>
      </c>
      <c r="R260" s="11">
        <f>L260*weight1+M260*weight2+N260*weight3+O260*weight4+P260*weight5+Q260*weight6</f>
        <v/>
      </c>
    </row>
    <row r="261" spans="1:18">
      <c r="A261" s="14">
        <f>RANK(R261,R:R)</f>
        <v/>
      </c>
      <c r="B261" s="2" t="s">
        <v>3374</v>
      </c>
      <c r="C261">
        <f>VLOOKUP(B261,'Input - companies list'!B:L,2,FALSE)</f>
        <v/>
      </c>
      <c r="D261">
        <f>VLOOKUP(B261,'Input - companies list'!B:L,11,FALSE)</f>
        <v/>
      </c>
      <c r="E261">
        <f>VLOOKUP(B261,'Input - companies list'!B:E,4,FALSE)</f>
        <v/>
      </c>
      <c r="F261" s="1">
        <f>SUMIFS('Input - target event report'!H:H,'Input - target event report'!B:B,B261,'Input - target event report'!D:D, "Private Investment")</f>
        <v/>
      </c>
      <c r="G261" s="30">
        <f>IF(I261&lt;2, "N/A", (MAXIFS('Input - target event report'!E:E,'Input - target event report'!B:B,B:B,'Input - target event report'!D:D,"Private Investment")-MINIFS('Input - target event report'!E:E,'Input - target event report'!B:B,B:B,'Input - target event report'!D:D,"Private Investment"))/(I261-1))</f>
        <v/>
      </c>
      <c r="H261" s="30">
        <f>IF(MAXIFS('Input - target event report'!E:E,'Input - target event report'!B:B,B:B,'Input - target event report'!D:D,"Private Investment") = 0, "N/A", TODAY() - MAXIFS('Input - target event report'!E:E,'Input - target event report'!B:B,B:B,'Input - target event report'!D:D,"Private Investment"))</f>
        <v/>
      </c>
      <c r="I261" s="30">
        <f>COUNTIFS('Input - target event report'!B:B,B261,'Input - target event report'!D:D, "Private Investment")</f>
        <v/>
      </c>
      <c r="J261">
        <f>INDEX('Input - companies list'!$1:$10000,MATCH(B261,'Input - companies list'!B:B,0),MATCH("Flow",'Input - companies list'!$1:$1,0 ))</f>
        <v/>
      </c>
      <c r="K261">
        <f>INDEX('Input - companies list'!$1:$10000,MATCH(B261,'Input - companies list'!B:B,0),MATCH("Inter-Cluster Connectivity",'Input - companies list'!$1:$1,0 ))</f>
        <v/>
      </c>
      <c r="L261" s="11">
        <f>IFERROR(PERCENTRANK(F:F,F261),0)</f>
        <v/>
      </c>
      <c r="M261" s="11">
        <f>IFERROR(1 - PERCENTRANK(G:G,G261),0)</f>
        <v/>
      </c>
      <c r="N261" s="11">
        <f>IFERROR(1 - PERCENTRANK(H:H,H261),0)</f>
        <v/>
      </c>
      <c r="O261" s="11">
        <f>IFERROR(PERCENTRANK(I:I,I261),0)</f>
        <v/>
      </c>
      <c r="P261" s="11">
        <f>IFERROR(1 - PERCENTRANK(J:J,J261),0)</f>
        <v/>
      </c>
      <c r="Q261" s="11">
        <f>IFERROR(PERCENTRANK(K:K,K261),0)</f>
        <v/>
      </c>
      <c r="R261" s="11">
        <f>L261*weight1+M261*weight2+N261*weight3+O261*weight4+P261*weight5+Q261*weight6</f>
        <v/>
      </c>
    </row>
    <row r="262" spans="1:18">
      <c r="A262" s="14">
        <f>RANK(R262,R:R)</f>
        <v/>
      </c>
      <c r="B262" t="s">
        <v>3388</v>
      </c>
      <c r="C262">
        <f>VLOOKUP(B262,'Input - companies list'!B:L,2,FALSE)</f>
        <v/>
      </c>
      <c r="D262">
        <f>VLOOKUP(B262,'Input - companies list'!B:L,11,FALSE)</f>
        <v/>
      </c>
      <c r="E262">
        <f>VLOOKUP(B262,'Input - companies list'!B:E,4,FALSE)</f>
        <v/>
      </c>
      <c r="F262" s="1">
        <f>SUMIFS('Input - target event report'!H:H,'Input - target event report'!B:B,B262,'Input - target event report'!D:D, "Private Investment")</f>
        <v/>
      </c>
      <c r="G262" s="30">
        <f>IF(I262&lt;2, "N/A", (MAXIFS('Input - target event report'!E:E,'Input - target event report'!B:B,B:B,'Input - target event report'!D:D,"Private Investment")-MINIFS('Input - target event report'!E:E,'Input - target event report'!B:B,B:B,'Input - target event report'!D:D,"Private Investment"))/(I262-1))</f>
        <v/>
      </c>
      <c r="H262" s="30">
        <f>IF(MAXIFS('Input - target event report'!E:E,'Input - target event report'!B:B,B:B,'Input - target event report'!D:D,"Private Investment") = 0, "N/A", TODAY() - MAXIFS('Input - target event report'!E:E,'Input - target event report'!B:B,B:B,'Input - target event report'!D:D,"Private Investment"))</f>
        <v/>
      </c>
      <c r="I262" s="30">
        <f>COUNTIFS('Input - target event report'!B:B,B262,'Input - target event report'!D:D, "Private Investment")</f>
        <v/>
      </c>
      <c r="J262">
        <f>INDEX('Input - companies list'!$1:$10000,MATCH(B262,'Input - companies list'!B:B,0),MATCH("Flow",'Input - companies list'!$1:$1,0 ))</f>
        <v/>
      </c>
      <c r="K262">
        <f>INDEX('Input - companies list'!$1:$10000,MATCH(B262,'Input - companies list'!B:B,0),MATCH("Inter-Cluster Connectivity",'Input - companies list'!$1:$1,0 ))</f>
        <v/>
      </c>
      <c r="L262" s="11">
        <f>IFERROR(PERCENTRANK(F:F,F262),0)</f>
        <v/>
      </c>
      <c r="M262" s="11">
        <f>IFERROR(1 - PERCENTRANK(G:G,G262),0)</f>
        <v/>
      </c>
      <c r="N262" s="11">
        <f>IFERROR(1 - PERCENTRANK(H:H,H262),0)</f>
        <v/>
      </c>
      <c r="O262" s="11">
        <f>IFERROR(PERCENTRANK(I:I,I262),0)</f>
        <v/>
      </c>
      <c r="P262" s="11">
        <f>IFERROR(1 - PERCENTRANK(J:J,J262),0)</f>
        <v/>
      </c>
      <c r="Q262" s="11">
        <f>IFERROR(PERCENTRANK(K:K,K262),0)</f>
        <v/>
      </c>
      <c r="R262" s="11">
        <f>L262*weight1+M262*weight2+N262*weight3+O262*weight4+P262*weight5+Q262*weight6</f>
        <v/>
      </c>
    </row>
    <row r="263" spans="1:18">
      <c r="A263" s="14">
        <f>RANK(R263,R:R)</f>
        <v/>
      </c>
      <c r="B263" t="s">
        <v>3399</v>
      </c>
      <c r="C263">
        <f>VLOOKUP(B263,'Input - companies list'!B:L,2,FALSE)</f>
        <v/>
      </c>
      <c r="D263">
        <f>VLOOKUP(B263,'Input - companies list'!B:L,11,FALSE)</f>
        <v/>
      </c>
      <c r="E263">
        <f>VLOOKUP(B263,'Input - companies list'!B:E,4,FALSE)</f>
        <v/>
      </c>
      <c r="F263" s="1">
        <f>SUMIFS('Input - target event report'!H:H,'Input - target event report'!B:B,B263,'Input - target event report'!D:D, "Private Investment")</f>
        <v/>
      </c>
      <c r="G263" s="30">
        <f>IF(I263&lt;2, "N/A", (MAXIFS('Input - target event report'!E:E,'Input - target event report'!B:B,B:B,'Input - target event report'!D:D,"Private Investment")-MINIFS('Input - target event report'!E:E,'Input - target event report'!B:B,B:B,'Input - target event report'!D:D,"Private Investment"))/(I263-1))</f>
        <v/>
      </c>
      <c r="H263" s="30">
        <f>IF(MAXIFS('Input - target event report'!E:E,'Input - target event report'!B:B,B:B,'Input - target event report'!D:D,"Private Investment") = 0, "N/A", TODAY() - MAXIFS('Input - target event report'!E:E,'Input - target event report'!B:B,B:B,'Input - target event report'!D:D,"Private Investment"))</f>
        <v/>
      </c>
      <c r="I263" s="30">
        <f>COUNTIFS('Input - target event report'!B:B,B263,'Input - target event report'!D:D, "Private Investment")</f>
        <v/>
      </c>
      <c r="J263">
        <f>INDEX('Input - companies list'!$1:$10000,MATCH(B263,'Input - companies list'!B:B,0),MATCH("Flow",'Input - companies list'!$1:$1,0 ))</f>
        <v/>
      </c>
      <c r="K263">
        <f>INDEX('Input - companies list'!$1:$10000,MATCH(B263,'Input - companies list'!B:B,0),MATCH("Inter-Cluster Connectivity",'Input - companies list'!$1:$1,0 ))</f>
        <v/>
      </c>
      <c r="L263" s="11">
        <f>IFERROR(PERCENTRANK(F:F,F263),0)</f>
        <v/>
      </c>
      <c r="M263" s="11">
        <f>IFERROR(1 - PERCENTRANK(G:G,G263),0)</f>
        <v/>
      </c>
      <c r="N263" s="11">
        <f>IFERROR(1 - PERCENTRANK(H:H,H263),0)</f>
        <v/>
      </c>
      <c r="O263" s="11">
        <f>IFERROR(PERCENTRANK(I:I,I263),0)</f>
        <v/>
      </c>
      <c r="P263" s="11">
        <f>IFERROR(1 - PERCENTRANK(J:J,J263),0)</f>
        <v/>
      </c>
      <c r="Q263" s="11">
        <f>IFERROR(PERCENTRANK(K:K,K263),0)</f>
        <v/>
      </c>
      <c r="R263" s="11">
        <f>L263*weight1+M263*weight2+N263*weight3+O263*weight4+P263*weight5+Q263*weight6</f>
        <v/>
      </c>
    </row>
    <row r="264" spans="1:18">
      <c r="A264" s="14">
        <f>RANK(R264,R:R)</f>
        <v/>
      </c>
      <c r="B264" s="2" t="s">
        <v>3410</v>
      </c>
      <c r="C264">
        <f>VLOOKUP(B264,'Input - companies list'!B:L,2,FALSE)</f>
        <v/>
      </c>
      <c r="D264">
        <f>VLOOKUP(B264,'Input - companies list'!B:L,11,FALSE)</f>
        <v/>
      </c>
      <c r="E264">
        <f>VLOOKUP(B264,'Input - companies list'!B:E,4,FALSE)</f>
        <v/>
      </c>
      <c r="F264" s="1">
        <f>SUMIFS('Input - target event report'!H:H,'Input - target event report'!B:B,B264,'Input - target event report'!D:D, "Private Investment")</f>
        <v/>
      </c>
      <c r="G264" s="30">
        <f>IF(I264&lt;2, "N/A", (MAXIFS('Input - target event report'!E:E,'Input - target event report'!B:B,B:B,'Input - target event report'!D:D,"Private Investment")-MINIFS('Input - target event report'!E:E,'Input - target event report'!B:B,B:B,'Input - target event report'!D:D,"Private Investment"))/(I264-1))</f>
        <v/>
      </c>
      <c r="H264" s="30">
        <f>IF(MAXIFS('Input - target event report'!E:E,'Input - target event report'!B:B,B:B,'Input - target event report'!D:D,"Private Investment") = 0, "N/A", TODAY() - MAXIFS('Input - target event report'!E:E,'Input - target event report'!B:B,B:B,'Input - target event report'!D:D,"Private Investment"))</f>
        <v/>
      </c>
      <c r="I264" s="30">
        <f>COUNTIFS('Input - target event report'!B:B,B264,'Input - target event report'!D:D, "Private Investment")</f>
        <v/>
      </c>
      <c r="J264">
        <f>INDEX('Input - companies list'!$1:$10000,MATCH(B264,'Input - companies list'!B:B,0),MATCH("Flow",'Input - companies list'!$1:$1,0 ))</f>
        <v/>
      </c>
      <c r="K264">
        <f>INDEX('Input - companies list'!$1:$10000,MATCH(B264,'Input - companies list'!B:B,0),MATCH("Inter-Cluster Connectivity",'Input - companies list'!$1:$1,0 ))</f>
        <v/>
      </c>
      <c r="L264" s="11">
        <f>IFERROR(PERCENTRANK(F:F,F264),0)</f>
        <v/>
      </c>
      <c r="M264" s="11">
        <f>IFERROR(1 - PERCENTRANK(G:G,G264),0)</f>
        <v/>
      </c>
      <c r="N264" s="11">
        <f>IFERROR(1 - PERCENTRANK(H:H,H264),0)</f>
        <v/>
      </c>
      <c r="O264" s="11">
        <f>IFERROR(PERCENTRANK(I:I,I264),0)</f>
        <v/>
      </c>
      <c r="P264" s="11">
        <f>IFERROR(1 - PERCENTRANK(J:J,J264),0)</f>
        <v/>
      </c>
      <c r="Q264" s="11">
        <f>IFERROR(PERCENTRANK(K:K,K264),0)</f>
        <v/>
      </c>
      <c r="R264" s="11">
        <f>L264*weight1+M264*weight2+N264*weight3+O264*weight4+P264*weight5+Q264*weight6</f>
        <v/>
      </c>
    </row>
    <row r="265" spans="1:18">
      <c r="A265" s="14">
        <f>RANK(R265,R:R)</f>
        <v/>
      </c>
      <c r="B265" t="s">
        <v>3424</v>
      </c>
      <c r="C265">
        <f>VLOOKUP(B265,'Input - companies list'!B:L,2,FALSE)</f>
        <v/>
      </c>
      <c r="D265">
        <f>VLOOKUP(B265,'Input - companies list'!B:L,11,FALSE)</f>
        <v/>
      </c>
      <c r="E265">
        <f>VLOOKUP(B265,'Input - companies list'!B:E,4,FALSE)</f>
        <v/>
      </c>
      <c r="F265" s="1">
        <f>SUMIFS('Input - target event report'!H:H,'Input - target event report'!B:B,B265,'Input - target event report'!D:D, "Private Investment")</f>
        <v/>
      </c>
      <c r="G265" s="30">
        <f>IF(I265&lt;2, "N/A", (MAXIFS('Input - target event report'!E:E,'Input - target event report'!B:B,B:B,'Input - target event report'!D:D,"Private Investment")-MINIFS('Input - target event report'!E:E,'Input - target event report'!B:B,B:B,'Input - target event report'!D:D,"Private Investment"))/(I265-1))</f>
        <v/>
      </c>
      <c r="H265" s="30">
        <f>IF(MAXIFS('Input - target event report'!E:E,'Input - target event report'!B:B,B:B,'Input - target event report'!D:D,"Private Investment") = 0, "N/A", TODAY() - MAXIFS('Input - target event report'!E:E,'Input - target event report'!B:B,B:B,'Input - target event report'!D:D,"Private Investment"))</f>
        <v/>
      </c>
      <c r="I265" s="30">
        <f>COUNTIFS('Input - target event report'!B:B,B265,'Input - target event report'!D:D, "Private Investment")</f>
        <v/>
      </c>
      <c r="J265">
        <f>INDEX('Input - companies list'!$1:$10000,MATCH(B265,'Input - companies list'!B:B,0),MATCH("Flow",'Input - companies list'!$1:$1,0 ))</f>
        <v/>
      </c>
      <c r="K265">
        <f>INDEX('Input - companies list'!$1:$10000,MATCH(B265,'Input - companies list'!B:B,0),MATCH("Inter-Cluster Connectivity",'Input - companies list'!$1:$1,0 ))</f>
        <v/>
      </c>
      <c r="L265" s="11">
        <f>IFERROR(PERCENTRANK(F:F,F265),0)</f>
        <v/>
      </c>
      <c r="M265" s="11">
        <f>IFERROR(1 - PERCENTRANK(G:G,G265),0)</f>
        <v/>
      </c>
      <c r="N265" s="11">
        <f>IFERROR(1 - PERCENTRANK(H:H,H265),0)</f>
        <v/>
      </c>
      <c r="O265" s="11">
        <f>IFERROR(PERCENTRANK(I:I,I265),0)</f>
        <v/>
      </c>
      <c r="P265" s="11">
        <f>IFERROR(1 - PERCENTRANK(J:J,J265),0)</f>
        <v/>
      </c>
      <c r="Q265" s="11">
        <f>IFERROR(PERCENTRANK(K:K,K265),0)</f>
        <v/>
      </c>
      <c r="R265" s="11">
        <f>L265*weight1+M265*weight2+N265*weight3+O265*weight4+P265*weight5+Q265*weight6</f>
        <v/>
      </c>
    </row>
    <row r="266" spans="1:18">
      <c r="A266" s="14">
        <f>RANK(R266,R:R)</f>
        <v/>
      </c>
      <c r="B266" t="s">
        <v>3434</v>
      </c>
      <c r="C266">
        <f>VLOOKUP(B266,'Input - companies list'!B:L,2,FALSE)</f>
        <v/>
      </c>
      <c r="D266">
        <f>VLOOKUP(B266,'Input - companies list'!B:L,11,FALSE)</f>
        <v/>
      </c>
      <c r="E266">
        <f>VLOOKUP(B266,'Input - companies list'!B:E,4,FALSE)</f>
        <v/>
      </c>
      <c r="F266" s="1">
        <f>SUMIFS('Input - target event report'!H:H,'Input - target event report'!B:B,B266,'Input - target event report'!D:D, "Private Investment")</f>
        <v/>
      </c>
      <c r="G266" s="30">
        <f>IF(I266&lt;2, "N/A", (MAXIFS('Input - target event report'!E:E,'Input - target event report'!B:B,B:B,'Input - target event report'!D:D,"Private Investment")-MINIFS('Input - target event report'!E:E,'Input - target event report'!B:B,B:B,'Input - target event report'!D:D,"Private Investment"))/(I266-1))</f>
        <v/>
      </c>
      <c r="H266" s="30">
        <f>IF(MAXIFS('Input - target event report'!E:E,'Input - target event report'!B:B,B:B,'Input - target event report'!D:D,"Private Investment") = 0, "N/A", TODAY() - MAXIFS('Input - target event report'!E:E,'Input - target event report'!B:B,B:B,'Input - target event report'!D:D,"Private Investment"))</f>
        <v/>
      </c>
      <c r="I266" s="30">
        <f>COUNTIFS('Input - target event report'!B:B,B266,'Input - target event report'!D:D, "Private Investment")</f>
        <v/>
      </c>
      <c r="J266">
        <f>INDEX('Input - companies list'!$1:$10000,MATCH(B266,'Input - companies list'!B:B,0),MATCH("Flow",'Input - companies list'!$1:$1,0 ))</f>
        <v/>
      </c>
      <c r="K266">
        <f>INDEX('Input - companies list'!$1:$10000,MATCH(B266,'Input - companies list'!B:B,0),MATCH("Inter-Cluster Connectivity",'Input - companies list'!$1:$1,0 ))</f>
        <v/>
      </c>
      <c r="L266" s="11">
        <f>IFERROR(PERCENTRANK(F:F,F266),0)</f>
        <v/>
      </c>
      <c r="M266" s="11">
        <f>IFERROR(1 - PERCENTRANK(G:G,G266),0)</f>
        <v/>
      </c>
      <c r="N266" s="11">
        <f>IFERROR(1 - PERCENTRANK(H:H,H266),0)</f>
        <v/>
      </c>
      <c r="O266" s="11">
        <f>IFERROR(PERCENTRANK(I:I,I266),0)</f>
        <v/>
      </c>
      <c r="P266" s="11">
        <f>IFERROR(1 - PERCENTRANK(J:J,J266),0)</f>
        <v/>
      </c>
      <c r="Q266" s="11">
        <f>IFERROR(PERCENTRANK(K:K,K266),0)</f>
        <v/>
      </c>
      <c r="R266" s="11">
        <f>L266*weight1+M266*weight2+N266*weight3+O266*weight4+P266*weight5+Q266*weight6</f>
        <v/>
      </c>
    </row>
    <row r="267" spans="1:18">
      <c r="A267" s="14">
        <f>RANK(R267,R:R)</f>
        <v/>
      </c>
      <c r="B267" t="s">
        <v>3446</v>
      </c>
      <c r="C267">
        <f>VLOOKUP(B267,'Input - companies list'!B:L,2,FALSE)</f>
        <v/>
      </c>
      <c r="D267">
        <f>VLOOKUP(B267,'Input - companies list'!B:L,11,FALSE)</f>
        <v/>
      </c>
      <c r="E267">
        <f>VLOOKUP(B267,'Input - companies list'!B:E,4,FALSE)</f>
        <v/>
      </c>
      <c r="F267" s="1">
        <f>SUMIFS('Input - target event report'!H:H,'Input - target event report'!B:B,B267,'Input - target event report'!D:D, "Private Investment")</f>
        <v/>
      </c>
      <c r="G267" s="30">
        <f>IF(I267&lt;2, "N/A", (MAXIFS('Input - target event report'!E:E,'Input - target event report'!B:B,B:B,'Input - target event report'!D:D,"Private Investment")-MINIFS('Input - target event report'!E:E,'Input - target event report'!B:B,B:B,'Input - target event report'!D:D,"Private Investment"))/(I267-1))</f>
        <v/>
      </c>
      <c r="H267" s="30">
        <f>IF(MAXIFS('Input - target event report'!E:E,'Input - target event report'!B:B,B:B,'Input - target event report'!D:D,"Private Investment") = 0, "N/A", TODAY() - MAXIFS('Input - target event report'!E:E,'Input - target event report'!B:B,B:B,'Input - target event report'!D:D,"Private Investment"))</f>
        <v/>
      </c>
      <c r="I267" s="30">
        <f>COUNTIFS('Input - target event report'!B:B,B267,'Input - target event report'!D:D, "Private Investment")</f>
        <v/>
      </c>
      <c r="J267">
        <f>INDEX('Input - companies list'!$1:$10000,MATCH(B267,'Input - companies list'!B:B,0),MATCH("Flow",'Input - companies list'!$1:$1,0 ))</f>
        <v/>
      </c>
      <c r="K267">
        <f>INDEX('Input - companies list'!$1:$10000,MATCH(B267,'Input - companies list'!B:B,0),MATCH("Inter-Cluster Connectivity",'Input - companies list'!$1:$1,0 ))</f>
        <v/>
      </c>
      <c r="L267" s="11">
        <f>IFERROR(PERCENTRANK(F:F,F267),0)</f>
        <v/>
      </c>
      <c r="M267" s="11">
        <f>IFERROR(1 - PERCENTRANK(G:G,G267),0)</f>
        <v/>
      </c>
      <c r="N267" s="11">
        <f>IFERROR(1 - PERCENTRANK(H:H,H267),0)</f>
        <v/>
      </c>
      <c r="O267" s="11">
        <f>IFERROR(PERCENTRANK(I:I,I267),0)</f>
        <v/>
      </c>
      <c r="P267" s="11">
        <f>IFERROR(1 - PERCENTRANK(J:J,J267),0)</f>
        <v/>
      </c>
      <c r="Q267" s="11">
        <f>IFERROR(PERCENTRANK(K:K,K267),0)</f>
        <v/>
      </c>
      <c r="R267" s="11">
        <f>L267*weight1+M267*weight2+N267*weight3+O267*weight4+P267*weight5+Q267*weight6</f>
        <v/>
      </c>
    </row>
    <row r="268" spans="1:18">
      <c r="A268" s="14">
        <f>RANK(R268,R:R)</f>
        <v/>
      </c>
      <c r="B268" t="s">
        <v>3458</v>
      </c>
      <c r="C268">
        <f>VLOOKUP(B268,'Input - companies list'!B:L,2,FALSE)</f>
        <v/>
      </c>
      <c r="D268">
        <f>VLOOKUP(B268,'Input - companies list'!B:L,11,FALSE)</f>
        <v/>
      </c>
      <c r="E268">
        <f>VLOOKUP(B268,'Input - companies list'!B:E,4,FALSE)</f>
        <v/>
      </c>
      <c r="F268" s="1">
        <f>SUMIFS('Input - target event report'!H:H,'Input - target event report'!B:B,B268,'Input - target event report'!D:D, "Private Investment")</f>
        <v/>
      </c>
      <c r="G268" s="30">
        <f>IF(I268&lt;2, "N/A", (MAXIFS('Input - target event report'!E:E,'Input - target event report'!B:B,B:B,'Input - target event report'!D:D,"Private Investment")-MINIFS('Input - target event report'!E:E,'Input - target event report'!B:B,B:B,'Input - target event report'!D:D,"Private Investment"))/(I268-1))</f>
        <v/>
      </c>
      <c r="H268" s="30">
        <f>IF(MAXIFS('Input - target event report'!E:E,'Input - target event report'!B:B,B:B,'Input - target event report'!D:D,"Private Investment") = 0, "N/A", TODAY() - MAXIFS('Input - target event report'!E:E,'Input - target event report'!B:B,B:B,'Input - target event report'!D:D,"Private Investment"))</f>
        <v/>
      </c>
      <c r="I268" s="30">
        <f>COUNTIFS('Input - target event report'!B:B,B268,'Input - target event report'!D:D, "Private Investment")</f>
        <v/>
      </c>
      <c r="J268">
        <f>INDEX('Input - companies list'!$1:$10000,MATCH(B268,'Input - companies list'!B:B,0),MATCH("Flow",'Input - companies list'!$1:$1,0 ))</f>
        <v/>
      </c>
      <c r="K268">
        <f>INDEX('Input - companies list'!$1:$10000,MATCH(B268,'Input - companies list'!B:B,0),MATCH("Inter-Cluster Connectivity",'Input - companies list'!$1:$1,0 ))</f>
        <v/>
      </c>
      <c r="L268" s="11">
        <f>IFERROR(PERCENTRANK(F:F,F268),0)</f>
        <v/>
      </c>
      <c r="M268" s="11">
        <f>IFERROR(1 - PERCENTRANK(G:G,G268),0)</f>
        <v/>
      </c>
      <c r="N268" s="11">
        <f>IFERROR(1 - PERCENTRANK(H:H,H268),0)</f>
        <v/>
      </c>
      <c r="O268" s="11">
        <f>IFERROR(PERCENTRANK(I:I,I268),0)</f>
        <v/>
      </c>
      <c r="P268" s="11">
        <f>IFERROR(1 - PERCENTRANK(J:J,J268),0)</f>
        <v/>
      </c>
      <c r="Q268" s="11">
        <f>IFERROR(PERCENTRANK(K:K,K268),0)</f>
        <v/>
      </c>
      <c r="R268" s="11">
        <f>L268*weight1+M268*weight2+N268*weight3+O268*weight4+P268*weight5+Q268*weight6</f>
        <v/>
      </c>
    </row>
    <row r="269" spans="1:18">
      <c r="A269" s="14">
        <f>RANK(R269,R:R)</f>
        <v/>
      </c>
      <c r="B269" t="s">
        <v>3471</v>
      </c>
      <c r="C269">
        <f>VLOOKUP(B269,'Input - companies list'!B:L,2,FALSE)</f>
        <v/>
      </c>
      <c r="D269">
        <f>VLOOKUP(B269,'Input - companies list'!B:L,11,FALSE)</f>
        <v/>
      </c>
      <c r="E269">
        <f>VLOOKUP(B269,'Input - companies list'!B:E,4,FALSE)</f>
        <v/>
      </c>
      <c r="F269" s="1">
        <f>SUMIFS('Input - target event report'!H:H,'Input - target event report'!B:B,B269,'Input - target event report'!D:D, "Private Investment")</f>
        <v/>
      </c>
      <c r="G269" s="30">
        <f>IF(I269&lt;2, "N/A", (MAXIFS('Input - target event report'!E:E,'Input - target event report'!B:B,B:B,'Input - target event report'!D:D,"Private Investment")-MINIFS('Input - target event report'!E:E,'Input - target event report'!B:B,B:B,'Input - target event report'!D:D,"Private Investment"))/(I269-1))</f>
        <v/>
      </c>
      <c r="H269" s="30">
        <f>IF(MAXIFS('Input - target event report'!E:E,'Input - target event report'!B:B,B:B,'Input - target event report'!D:D,"Private Investment") = 0, "N/A", TODAY() - MAXIFS('Input - target event report'!E:E,'Input - target event report'!B:B,B:B,'Input - target event report'!D:D,"Private Investment"))</f>
        <v/>
      </c>
      <c r="I269" s="30">
        <f>COUNTIFS('Input - target event report'!B:B,B269,'Input - target event report'!D:D, "Private Investment")</f>
        <v/>
      </c>
      <c r="J269">
        <f>INDEX('Input - companies list'!$1:$10000,MATCH(B269,'Input - companies list'!B:B,0),MATCH("Flow",'Input - companies list'!$1:$1,0 ))</f>
        <v/>
      </c>
      <c r="K269">
        <f>INDEX('Input - companies list'!$1:$10000,MATCH(B269,'Input - companies list'!B:B,0),MATCH("Inter-Cluster Connectivity",'Input - companies list'!$1:$1,0 ))</f>
        <v/>
      </c>
      <c r="L269" s="11">
        <f>IFERROR(PERCENTRANK(F:F,F269),0)</f>
        <v/>
      </c>
      <c r="M269" s="11">
        <f>IFERROR(1 - PERCENTRANK(G:G,G269),0)</f>
        <v/>
      </c>
      <c r="N269" s="11">
        <f>IFERROR(1 - PERCENTRANK(H:H,H269),0)</f>
        <v/>
      </c>
      <c r="O269" s="11">
        <f>IFERROR(PERCENTRANK(I:I,I269),0)</f>
        <v/>
      </c>
      <c r="P269" s="11">
        <f>IFERROR(1 - PERCENTRANK(J:J,J269),0)</f>
        <v/>
      </c>
      <c r="Q269" s="11">
        <f>IFERROR(PERCENTRANK(K:K,K269),0)</f>
        <v/>
      </c>
      <c r="R269" s="11">
        <f>L269*weight1+M269*weight2+N269*weight3+O269*weight4+P269*weight5+Q269*weight6</f>
        <v/>
      </c>
    </row>
    <row r="270" spans="1:18">
      <c r="A270" s="14">
        <f>RANK(R270,R:R)</f>
        <v/>
      </c>
      <c r="B270" t="s">
        <v>3483</v>
      </c>
      <c r="C270">
        <f>VLOOKUP(B270,'Input - companies list'!B:L,2,FALSE)</f>
        <v/>
      </c>
      <c r="D270">
        <f>VLOOKUP(B270,'Input - companies list'!B:L,11,FALSE)</f>
        <v/>
      </c>
      <c r="E270">
        <f>VLOOKUP(B270,'Input - companies list'!B:E,4,FALSE)</f>
        <v/>
      </c>
      <c r="F270" s="1">
        <f>SUMIFS('Input - target event report'!H:H,'Input - target event report'!B:B,B270,'Input - target event report'!D:D, "Private Investment")</f>
        <v/>
      </c>
      <c r="G270" s="30">
        <f>IF(I270&lt;2, "N/A", (MAXIFS('Input - target event report'!E:E,'Input - target event report'!B:B,B:B,'Input - target event report'!D:D,"Private Investment")-MINIFS('Input - target event report'!E:E,'Input - target event report'!B:B,B:B,'Input - target event report'!D:D,"Private Investment"))/(I270-1))</f>
        <v/>
      </c>
      <c r="H270" s="30">
        <f>IF(MAXIFS('Input - target event report'!E:E,'Input - target event report'!B:B,B:B,'Input - target event report'!D:D,"Private Investment") = 0, "N/A", TODAY() - MAXIFS('Input - target event report'!E:E,'Input - target event report'!B:B,B:B,'Input - target event report'!D:D,"Private Investment"))</f>
        <v/>
      </c>
      <c r="I270" s="30">
        <f>COUNTIFS('Input - target event report'!B:B,B270,'Input - target event report'!D:D, "Private Investment")</f>
        <v/>
      </c>
      <c r="J270">
        <f>INDEX('Input - companies list'!$1:$10000,MATCH(B270,'Input - companies list'!B:B,0),MATCH("Flow",'Input - companies list'!$1:$1,0 ))</f>
        <v/>
      </c>
      <c r="K270">
        <f>INDEX('Input - companies list'!$1:$10000,MATCH(B270,'Input - companies list'!B:B,0),MATCH("Inter-Cluster Connectivity",'Input - companies list'!$1:$1,0 ))</f>
        <v/>
      </c>
      <c r="L270" s="11">
        <f>IFERROR(PERCENTRANK(F:F,F270),0)</f>
        <v/>
      </c>
      <c r="M270" s="11">
        <f>IFERROR(1 - PERCENTRANK(G:G,G270),0)</f>
        <v/>
      </c>
      <c r="N270" s="11">
        <f>IFERROR(1 - PERCENTRANK(H:H,H270),0)</f>
        <v/>
      </c>
      <c r="O270" s="11">
        <f>IFERROR(PERCENTRANK(I:I,I270),0)</f>
        <v/>
      </c>
      <c r="P270" s="11">
        <f>IFERROR(1 - PERCENTRANK(J:J,J270),0)</f>
        <v/>
      </c>
      <c r="Q270" s="11">
        <f>IFERROR(PERCENTRANK(K:K,K270),0)</f>
        <v/>
      </c>
      <c r="R270" s="11">
        <f>L270*weight1+M270*weight2+N270*weight3+O270*weight4+P270*weight5+Q270*weight6</f>
        <v/>
      </c>
    </row>
    <row r="271" spans="1:18">
      <c r="A271" s="14">
        <f>RANK(R271,R:R)</f>
        <v/>
      </c>
      <c r="B271" t="s">
        <v>3493</v>
      </c>
      <c r="C271">
        <f>VLOOKUP(B271,'Input - companies list'!B:L,2,FALSE)</f>
        <v/>
      </c>
      <c r="D271">
        <f>VLOOKUP(B271,'Input - companies list'!B:L,11,FALSE)</f>
        <v/>
      </c>
      <c r="E271">
        <f>VLOOKUP(B271,'Input - companies list'!B:E,4,FALSE)</f>
        <v/>
      </c>
      <c r="F271" s="1">
        <f>SUMIFS('Input - target event report'!H:H,'Input - target event report'!B:B,B271,'Input - target event report'!D:D, "Private Investment")</f>
        <v/>
      </c>
      <c r="G271" s="30">
        <f>IF(I271&lt;2, "N/A", (MAXIFS('Input - target event report'!E:E,'Input - target event report'!B:B,B:B,'Input - target event report'!D:D,"Private Investment")-MINIFS('Input - target event report'!E:E,'Input - target event report'!B:B,B:B,'Input - target event report'!D:D,"Private Investment"))/(I271-1))</f>
        <v/>
      </c>
      <c r="H271" s="30">
        <f>IF(MAXIFS('Input - target event report'!E:E,'Input - target event report'!B:B,B:B,'Input - target event report'!D:D,"Private Investment") = 0, "N/A", TODAY() - MAXIFS('Input - target event report'!E:E,'Input - target event report'!B:B,B:B,'Input - target event report'!D:D,"Private Investment"))</f>
        <v/>
      </c>
      <c r="I271" s="30">
        <f>COUNTIFS('Input - target event report'!B:B,B271,'Input - target event report'!D:D, "Private Investment")</f>
        <v/>
      </c>
      <c r="J271">
        <f>INDEX('Input - companies list'!$1:$10000,MATCH(B271,'Input - companies list'!B:B,0),MATCH("Flow",'Input - companies list'!$1:$1,0 ))</f>
        <v/>
      </c>
      <c r="K271">
        <f>INDEX('Input - companies list'!$1:$10000,MATCH(B271,'Input - companies list'!B:B,0),MATCH("Inter-Cluster Connectivity",'Input - companies list'!$1:$1,0 ))</f>
        <v/>
      </c>
      <c r="L271" s="11">
        <f>IFERROR(PERCENTRANK(F:F,F271),0)</f>
        <v/>
      </c>
      <c r="M271" s="11">
        <f>IFERROR(1 - PERCENTRANK(G:G,G271),0)</f>
        <v/>
      </c>
      <c r="N271" s="11">
        <f>IFERROR(1 - PERCENTRANK(H:H,H271),0)</f>
        <v/>
      </c>
      <c r="O271" s="11">
        <f>IFERROR(PERCENTRANK(I:I,I271),0)</f>
        <v/>
      </c>
      <c r="P271" s="11">
        <f>IFERROR(1 - PERCENTRANK(J:J,J271),0)</f>
        <v/>
      </c>
      <c r="Q271" s="11">
        <f>IFERROR(PERCENTRANK(K:K,K271),0)</f>
        <v/>
      </c>
      <c r="R271" s="11">
        <f>L271*weight1+M271*weight2+N271*weight3+O271*weight4+P271*weight5+Q271*weight6</f>
        <v/>
      </c>
    </row>
    <row r="272" spans="1:18">
      <c r="A272" s="14">
        <f>RANK(R272,R:R)</f>
        <v/>
      </c>
      <c r="B272" t="s">
        <v>3505</v>
      </c>
      <c r="C272">
        <f>VLOOKUP(B272,'Input - companies list'!B:L,2,FALSE)</f>
        <v/>
      </c>
      <c r="D272">
        <f>VLOOKUP(B272,'Input - companies list'!B:L,11,FALSE)</f>
        <v/>
      </c>
      <c r="E272">
        <f>VLOOKUP(B272,'Input - companies list'!B:E,4,FALSE)</f>
        <v/>
      </c>
      <c r="F272" s="1">
        <f>SUMIFS('Input - target event report'!H:H,'Input - target event report'!B:B,B272,'Input - target event report'!D:D, "Private Investment")</f>
        <v/>
      </c>
      <c r="G272" s="30">
        <f>IF(I272&lt;2, "N/A", (MAXIFS('Input - target event report'!E:E,'Input - target event report'!B:B,B:B,'Input - target event report'!D:D,"Private Investment")-MINIFS('Input - target event report'!E:E,'Input - target event report'!B:B,B:B,'Input - target event report'!D:D,"Private Investment"))/(I272-1))</f>
        <v/>
      </c>
      <c r="H272" s="30">
        <f>IF(MAXIFS('Input - target event report'!E:E,'Input - target event report'!B:B,B:B,'Input - target event report'!D:D,"Private Investment") = 0, "N/A", TODAY() - MAXIFS('Input - target event report'!E:E,'Input - target event report'!B:B,B:B,'Input - target event report'!D:D,"Private Investment"))</f>
        <v/>
      </c>
      <c r="I272" s="30">
        <f>COUNTIFS('Input - target event report'!B:B,B272,'Input - target event report'!D:D, "Private Investment")</f>
        <v/>
      </c>
      <c r="J272">
        <f>INDEX('Input - companies list'!$1:$10000,MATCH(B272,'Input - companies list'!B:B,0),MATCH("Flow",'Input - companies list'!$1:$1,0 ))</f>
        <v/>
      </c>
      <c r="K272">
        <f>INDEX('Input - companies list'!$1:$10000,MATCH(B272,'Input - companies list'!B:B,0),MATCH("Inter-Cluster Connectivity",'Input - companies list'!$1:$1,0 ))</f>
        <v/>
      </c>
      <c r="L272" s="11">
        <f>IFERROR(PERCENTRANK(F:F,F272),0)</f>
        <v/>
      </c>
      <c r="M272" s="11">
        <f>IFERROR(1 - PERCENTRANK(G:G,G272),0)</f>
        <v/>
      </c>
      <c r="N272" s="11">
        <f>IFERROR(1 - PERCENTRANK(H:H,H272),0)</f>
        <v/>
      </c>
      <c r="O272" s="11">
        <f>IFERROR(PERCENTRANK(I:I,I272),0)</f>
        <v/>
      </c>
      <c r="P272" s="11">
        <f>IFERROR(1 - PERCENTRANK(J:J,J272),0)</f>
        <v/>
      </c>
      <c r="Q272" s="11">
        <f>IFERROR(PERCENTRANK(K:K,K272),0)</f>
        <v/>
      </c>
      <c r="R272" s="11">
        <f>L272*weight1+M272*weight2+N272*weight3+O272*weight4+P272*weight5+Q272*weight6</f>
        <v/>
      </c>
    </row>
    <row r="273" spans="1:18">
      <c r="A273" s="14">
        <f>RANK(R273,R:R)</f>
        <v/>
      </c>
      <c r="B273" t="s">
        <v>3515</v>
      </c>
      <c r="C273">
        <f>VLOOKUP(B273,'Input - companies list'!B:L,2,FALSE)</f>
        <v/>
      </c>
      <c r="D273">
        <f>VLOOKUP(B273,'Input - companies list'!B:L,11,FALSE)</f>
        <v/>
      </c>
      <c r="E273">
        <f>VLOOKUP(B273,'Input - companies list'!B:E,4,FALSE)</f>
        <v/>
      </c>
      <c r="F273" s="1">
        <f>SUMIFS('Input - target event report'!H:H,'Input - target event report'!B:B,B273,'Input - target event report'!D:D, "Private Investment")</f>
        <v/>
      </c>
      <c r="G273" s="30">
        <f>IF(I273&lt;2, "N/A", (MAXIFS('Input - target event report'!E:E,'Input - target event report'!B:B,B:B,'Input - target event report'!D:D,"Private Investment")-MINIFS('Input - target event report'!E:E,'Input - target event report'!B:B,B:B,'Input - target event report'!D:D,"Private Investment"))/(I273-1))</f>
        <v/>
      </c>
      <c r="H273" s="30">
        <f>IF(MAXIFS('Input - target event report'!E:E,'Input - target event report'!B:B,B:B,'Input - target event report'!D:D,"Private Investment") = 0, "N/A", TODAY() - MAXIFS('Input - target event report'!E:E,'Input - target event report'!B:B,B:B,'Input - target event report'!D:D,"Private Investment"))</f>
        <v/>
      </c>
      <c r="I273" s="30">
        <f>COUNTIFS('Input - target event report'!B:B,B273,'Input - target event report'!D:D, "Private Investment")</f>
        <v/>
      </c>
      <c r="J273">
        <f>INDEX('Input - companies list'!$1:$10000,MATCH(B273,'Input - companies list'!B:B,0),MATCH("Flow",'Input - companies list'!$1:$1,0 ))</f>
        <v/>
      </c>
      <c r="K273">
        <f>INDEX('Input - companies list'!$1:$10000,MATCH(B273,'Input - companies list'!B:B,0),MATCH("Inter-Cluster Connectivity",'Input - companies list'!$1:$1,0 ))</f>
        <v/>
      </c>
      <c r="L273" s="11">
        <f>IFERROR(PERCENTRANK(F:F,F273),0)</f>
        <v/>
      </c>
      <c r="M273" s="11">
        <f>IFERROR(1 - PERCENTRANK(G:G,G273),0)</f>
        <v/>
      </c>
      <c r="N273" s="11">
        <f>IFERROR(1 - PERCENTRANK(H:H,H273),0)</f>
        <v/>
      </c>
      <c r="O273" s="11">
        <f>IFERROR(PERCENTRANK(I:I,I273),0)</f>
        <v/>
      </c>
      <c r="P273" s="11">
        <f>IFERROR(1 - PERCENTRANK(J:J,J273),0)</f>
        <v/>
      </c>
      <c r="Q273" s="11">
        <f>IFERROR(PERCENTRANK(K:K,K273),0)</f>
        <v/>
      </c>
      <c r="R273" s="11">
        <f>L273*weight1+M273*weight2+N273*weight3+O273*weight4+P273*weight5+Q273*weight6</f>
        <v/>
      </c>
    </row>
    <row r="274" spans="1:18">
      <c r="A274" s="14">
        <f>RANK(R274,R:R)</f>
        <v/>
      </c>
      <c r="B274" t="s">
        <v>3522</v>
      </c>
      <c r="C274">
        <f>VLOOKUP(B274,'Input - companies list'!B:L,2,FALSE)</f>
        <v/>
      </c>
      <c r="D274">
        <f>VLOOKUP(B274,'Input - companies list'!B:L,11,FALSE)</f>
        <v/>
      </c>
      <c r="E274">
        <f>VLOOKUP(B274,'Input - companies list'!B:E,4,FALSE)</f>
        <v/>
      </c>
      <c r="F274" s="1">
        <f>SUMIFS('Input - target event report'!H:H,'Input - target event report'!B:B,B274,'Input - target event report'!D:D, "Private Investment")</f>
        <v/>
      </c>
      <c r="G274" s="30">
        <f>IF(I274&lt;2, "N/A", (MAXIFS('Input - target event report'!E:E,'Input - target event report'!B:B,B:B,'Input - target event report'!D:D,"Private Investment")-MINIFS('Input - target event report'!E:E,'Input - target event report'!B:B,B:B,'Input - target event report'!D:D,"Private Investment"))/(I274-1))</f>
        <v/>
      </c>
      <c r="H274" s="30">
        <f>IF(MAXIFS('Input - target event report'!E:E,'Input - target event report'!B:B,B:B,'Input - target event report'!D:D,"Private Investment") = 0, "N/A", TODAY() - MAXIFS('Input - target event report'!E:E,'Input - target event report'!B:B,B:B,'Input - target event report'!D:D,"Private Investment"))</f>
        <v/>
      </c>
      <c r="I274" s="30">
        <f>COUNTIFS('Input - target event report'!B:B,B274,'Input - target event report'!D:D, "Private Investment")</f>
        <v/>
      </c>
      <c r="J274">
        <f>INDEX('Input - companies list'!$1:$10000,MATCH(B274,'Input - companies list'!B:B,0),MATCH("Flow",'Input - companies list'!$1:$1,0 ))</f>
        <v/>
      </c>
      <c r="K274">
        <f>INDEX('Input - companies list'!$1:$10000,MATCH(B274,'Input - companies list'!B:B,0),MATCH("Inter-Cluster Connectivity",'Input - companies list'!$1:$1,0 ))</f>
        <v/>
      </c>
      <c r="L274" s="11">
        <f>IFERROR(PERCENTRANK(F:F,F274),0)</f>
        <v/>
      </c>
      <c r="M274" s="11">
        <f>IFERROR(1 - PERCENTRANK(G:G,G274),0)</f>
        <v/>
      </c>
      <c r="N274" s="11">
        <f>IFERROR(1 - PERCENTRANK(H:H,H274),0)</f>
        <v/>
      </c>
      <c r="O274" s="11">
        <f>IFERROR(PERCENTRANK(I:I,I274),0)</f>
        <v/>
      </c>
      <c r="P274" s="11">
        <f>IFERROR(1 - PERCENTRANK(J:J,J274),0)</f>
        <v/>
      </c>
      <c r="Q274" s="11">
        <f>IFERROR(PERCENTRANK(K:K,K274),0)</f>
        <v/>
      </c>
      <c r="R274" s="11">
        <f>L274*weight1+M274*weight2+N274*weight3+O274*weight4+P274*weight5+Q274*weight6</f>
        <v/>
      </c>
    </row>
    <row r="275" spans="1:18">
      <c r="A275" s="14">
        <f>RANK(R275,R:R)</f>
        <v/>
      </c>
      <c r="B275" t="s">
        <v>3534</v>
      </c>
      <c r="C275">
        <f>VLOOKUP(B275,'Input - companies list'!B:L,2,FALSE)</f>
        <v/>
      </c>
      <c r="D275">
        <f>VLOOKUP(B275,'Input - companies list'!B:L,11,FALSE)</f>
        <v/>
      </c>
      <c r="E275">
        <f>VLOOKUP(B275,'Input - companies list'!B:E,4,FALSE)</f>
        <v/>
      </c>
      <c r="F275" s="1">
        <f>SUMIFS('Input - target event report'!H:H,'Input - target event report'!B:B,B275,'Input - target event report'!D:D, "Private Investment")</f>
        <v/>
      </c>
      <c r="G275" s="30">
        <f>IF(I275&lt;2, "N/A", (MAXIFS('Input - target event report'!E:E,'Input - target event report'!B:B,B:B,'Input - target event report'!D:D,"Private Investment")-MINIFS('Input - target event report'!E:E,'Input - target event report'!B:B,B:B,'Input - target event report'!D:D,"Private Investment"))/(I275-1))</f>
        <v/>
      </c>
      <c r="H275" s="30">
        <f>IF(MAXIFS('Input - target event report'!E:E,'Input - target event report'!B:B,B:B,'Input - target event report'!D:D,"Private Investment") = 0, "N/A", TODAY() - MAXIFS('Input - target event report'!E:E,'Input - target event report'!B:B,B:B,'Input - target event report'!D:D,"Private Investment"))</f>
        <v/>
      </c>
      <c r="I275" s="30">
        <f>COUNTIFS('Input - target event report'!B:B,B275,'Input - target event report'!D:D, "Private Investment")</f>
        <v/>
      </c>
      <c r="J275">
        <f>INDEX('Input - companies list'!$1:$10000,MATCH(B275,'Input - companies list'!B:B,0),MATCH("Flow",'Input - companies list'!$1:$1,0 ))</f>
        <v/>
      </c>
      <c r="K275">
        <f>INDEX('Input - companies list'!$1:$10000,MATCH(B275,'Input - companies list'!B:B,0),MATCH("Inter-Cluster Connectivity",'Input - companies list'!$1:$1,0 ))</f>
        <v/>
      </c>
      <c r="L275" s="11">
        <f>IFERROR(PERCENTRANK(F:F,F275),0)</f>
        <v/>
      </c>
      <c r="M275" s="11">
        <f>IFERROR(1 - PERCENTRANK(G:G,G275),0)</f>
        <v/>
      </c>
      <c r="N275" s="11">
        <f>IFERROR(1 - PERCENTRANK(H:H,H275),0)</f>
        <v/>
      </c>
      <c r="O275" s="11">
        <f>IFERROR(PERCENTRANK(I:I,I275),0)</f>
        <v/>
      </c>
      <c r="P275" s="11">
        <f>IFERROR(1 - PERCENTRANK(J:J,J275),0)</f>
        <v/>
      </c>
      <c r="Q275" s="11">
        <f>IFERROR(PERCENTRANK(K:K,K275),0)</f>
        <v/>
      </c>
      <c r="R275" s="11">
        <f>L275*weight1+M275*weight2+N275*weight3+O275*weight4+P275*weight5+Q275*weight6</f>
        <v/>
      </c>
    </row>
    <row r="276" spans="1:18">
      <c r="A276" s="14">
        <f>RANK(R276,R:R)</f>
        <v/>
      </c>
      <c r="B276" t="s">
        <v>3545</v>
      </c>
      <c r="C276">
        <f>VLOOKUP(B276,'Input - companies list'!B:L,2,FALSE)</f>
        <v/>
      </c>
      <c r="D276">
        <f>VLOOKUP(B276,'Input - companies list'!B:L,11,FALSE)</f>
        <v/>
      </c>
      <c r="E276">
        <f>VLOOKUP(B276,'Input - companies list'!B:E,4,FALSE)</f>
        <v/>
      </c>
      <c r="F276" s="1">
        <f>SUMIFS('Input - target event report'!H:H,'Input - target event report'!B:B,B276,'Input - target event report'!D:D, "Private Investment")</f>
        <v/>
      </c>
      <c r="G276" s="30">
        <f>IF(I276&lt;2, "N/A", (MAXIFS('Input - target event report'!E:E,'Input - target event report'!B:B,B:B,'Input - target event report'!D:D,"Private Investment")-MINIFS('Input - target event report'!E:E,'Input - target event report'!B:B,B:B,'Input - target event report'!D:D,"Private Investment"))/(I276-1))</f>
        <v/>
      </c>
      <c r="H276" s="30">
        <f>IF(MAXIFS('Input - target event report'!E:E,'Input - target event report'!B:B,B:B,'Input - target event report'!D:D,"Private Investment") = 0, "N/A", TODAY() - MAXIFS('Input - target event report'!E:E,'Input - target event report'!B:B,B:B,'Input - target event report'!D:D,"Private Investment"))</f>
        <v/>
      </c>
      <c r="I276" s="30">
        <f>COUNTIFS('Input - target event report'!B:B,B276,'Input - target event report'!D:D, "Private Investment")</f>
        <v/>
      </c>
      <c r="J276">
        <f>INDEX('Input - companies list'!$1:$10000,MATCH(B276,'Input - companies list'!B:B,0),MATCH("Flow",'Input - companies list'!$1:$1,0 ))</f>
        <v/>
      </c>
      <c r="K276">
        <f>INDEX('Input - companies list'!$1:$10000,MATCH(B276,'Input - companies list'!B:B,0),MATCH("Inter-Cluster Connectivity",'Input - companies list'!$1:$1,0 ))</f>
        <v/>
      </c>
      <c r="L276" s="11">
        <f>IFERROR(PERCENTRANK(F:F,F276),0)</f>
        <v/>
      </c>
      <c r="M276" s="11">
        <f>IFERROR(1 - PERCENTRANK(G:G,G276),0)</f>
        <v/>
      </c>
      <c r="N276" s="11">
        <f>IFERROR(1 - PERCENTRANK(H:H,H276),0)</f>
        <v/>
      </c>
      <c r="O276" s="11">
        <f>IFERROR(PERCENTRANK(I:I,I276),0)</f>
        <v/>
      </c>
      <c r="P276" s="11">
        <f>IFERROR(1 - PERCENTRANK(J:J,J276),0)</f>
        <v/>
      </c>
      <c r="Q276" s="11">
        <f>IFERROR(PERCENTRANK(K:K,K276),0)</f>
        <v/>
      </c>
      <c r="R276" s="11">
        <f>L276*weight1+M276*weight2+N276*weight3+O276*weight4+P276*weight5+Q276*weight6</f>
        <v/>
      </c>
    </row>
    <row r="277" spans="1:18">
      <c r="A277" s="14">
        <f>RANK(R277,R:R)</f>
        <v/>
      </c>
      <c r="B277" t="s">
        <v>3556</v>
      </c>
      <c r="C277">
        <f>VLOOKUP(B277,'Input - companies list'!B:L,2,FALSE)</f>
        <v/>
      </c>
      <c r="D277">
        <f>VLOOKUP(B277,'Input - companies list'!B:L,11,FALSE)</f>
        <v/>
      </c>
      <c r="E277">
        <f>VLOOKUP(B277,'Input - companies list'!B:E,4,FALSE)</f>
        <v/>
      </c>
      <c r="F277" s="1">
        <f>SUMIFS('Input - target event report'!H:H,'Input - target event report'!B:B,B277,'Input - target event report'!D:D, "Private Investment")</f>
        <v/>
      </c>
      <c r="G277" s="30">
        <f>IF(I277&lt;2, "N/A", (MAXIFS('Input - target event report'!E:E,'Input - target event report'!B:B,B:B,'Input - target event report'!D:D,"Private Investment")-MINIFS('Input - target event report'!E:E,'Input - target event report'!B:B,B:B,'Input - target event report'!D:D,"Private Investment"))/(I277-1))</f>
        <v/>
      </c>
      <c r="H277" s="30">
        <f>IF(MAXIFS('Input - target event report'!E:E,'Input - target event report'!B:B,B:B,'Input - target event report'!D:D,"Private Investment") = 0, "N/A", TODAY() - MAXIFS('Input - target event report'!E:E,'Input - target event report'!B:B,B:B,'Input - target event report'!D:D,"Private Investment"))</f>
        <v/>
      </c>
      <c r="I277" s="30">
        <f>COUNTIFS('Input - target event report'!B:B,B277,'Input - target event report'!D:D, "Private Investment")</f>
        <v/>
      </c>
      <c r="J277">
        <f>INDEX('Input - companies list'!$1:$10000,MATCH(B277,'Input - companies list'!B:B,0),MATCH("Flow",'Input - companies list'!$1:$1,0 ))</f>
        <v/>
      </c>
      <c r="K277">
        <f>INDEX('Input - companies list'!$1:$10000,MATCH(B277,'Input - companies list'!B:B,0),MATCH("Inter-Cluster Connectivity",'Input - companies list'!$1:$1,0 ))</f>
        <v/>
      </c>
      <c r="L277" s="11">
        <f>IFERROR(PERCENTRANK(F:F,F277),0)</f>
        <v/>
      </c>
      <c r="M277" s="11">
        <f>IFERROR(1 - PERCENTRANK(G:G,G277),0)</f>
        <v/>
      </c>
      <c r="N277" s="11">
        <f>IFERROR(1 - PERCENTRANK(H:H,H277),0)</f>
        <v/>
      </c>
      <c r="O277" s="11">
        <f>IFERROR(PERCENTRANK(I:I,I277),0)</f>
        <v/>
      </c>
      <c r="P277" s="11">
        <f>IFERROR(1 - PERCENTRANK(J:J,J277),0)</f>
        <v/>
      </c>
      <c r="Q277" s="11">
        <f>IFERROR(PERCENTRANK(K:K,K277),0)</f>
        <v/>
      </c>
      <c r="R277" s="11">
        <f>L277*weight1+M277*weight2+N277*weight3+O277*weight4+P277*weight5+Q277*weight6</f>
        <v/>
      </c>
    </row>
    <row r="278" spans="1:18">
      <c r="A278" s="14">
        <f>RANK(R278,R:R)</f>
        <v/>
      </c>
      <c r="B278" t="s">
        <v>3566</v>
      </c>
      <c r="C278">
        <f>VLOOKUP(B278,'Input - companies list'!B:L,2,FALSE)</f>
        <v/>
      </c>
      <c r="D278">
        <f>VLOOKUP(B278,'Input - companies list'!B:L,11,FALSE)</f>
        <v/>
      </c>
      <c r="E278">
        <f>VLOOKUP(B278,'Input - companies list'!B:E,4,FALSE)</f>
        <v/>
      </c>
      <c r="F278" s="1">
        <f>SUMIFS('Input - target event report'!H:H,'Input - target event report'!B:B,B278,'Input - target event report'!D:D, "Private Investment")</f>
        <v/>
      </c>
      <c r="G278" s="30">
        <f>IF(I278&lt;2, "N/A", (MAXIFS('Input - target event report'!E:E,'Input - target event report'!B:B,B:B,'Input - target event report'!D:D,"Private Investment")-MINIFS('Input - target event report'!E:E,'Input - target event report'!B:B,B:B,'Input - target event report'!D:D,"Private Investment"))/(I278-1))</f>
        <v/>
      </c>
      <c r="H278" s="30">
        <f>IF(MAXIFS('Input - target event report'!E:E,'Input - target event report'!B:B,B:B,'Input - target event report'!D:D,"Private Investment") = 0, "N/A", TODAY() - MAXIFS('Input - target event report'!E:E,'Input - target event report'!B:B,B:B,'Input - target event report'!D:D,"Private Investment"))</f>
        <v/>
      </c>
      <c r="I278" s="30">
        <f>COUNTIFS('Input - target event report'!B:B,B278,'Input - target event report'!D:D, "Private Investment")</f>
        <v/>
      </c>
      <c r="J278">
        <f>INDEX('Input - companies list'!$1:$10000,MATCH(B278,'Input - companies list'!B:B,0),MATCH("Flow",'Input - companies list'!$1:$1,0 ))</f>
        <v/>
      </c>
      <c r="K278">
        <f>INDEX('Input - companies list'!$1:$10000,MATCH(B278,'Input - companies list'!B:B,0),MATCH("Inter-Cluster Connectivity",'Input - companies list'!$1:$1,0 ))</f>
        <v/>
      </c>
      <c r="L278" s="11">
        <f>IFERROR(PERCENTRANK(F:F,F278),0)</f>
        <v/>
      </c>
      <c r="M278" s="11">
        <f>IFERROR(1 - PERCENTRANK(G:G,G278),0)</f>
        <v/>
      </c>
      <c r="N278" s="11">
        <f>IFERROR(1 - PERCENTRANK(H:H,H278),0)</f>
        <v/>
      </c>
      <c r="O278" s="11">
        <f>IFERROR(PERCENTRANK(I:I,I278),0)</f>
        <v/>
      </c>
      <c r="P278" s="11">
        <f>IFERROR(1 - PERCENTRANK(J:J,J278),0)</f>
        <v/>
      </c>
      <c r="Q278" s="11">
        <f>IFERROR(PERCENTRANK(K:K,K278),0)</f>
        <v/>
      </c>
      <c r="R278" s="11">
        <f>L278*weight1+M278*weight2+N278*weight3+O278*weight4+P278*weight5+Q278*weight6</f>
        <v/>
      </c>
    </row>
    <row r="279" spans="1:18">
      <c r="A279" s="14">
        <f>RANK(R279,R:R)</f>
        <v/>
      </c>
      <c r="B279" t="s">
        <v>3579</v>
      </c>
      <c r="C279">
        <f>VLOOKUP(B279,'Input - companies list'!B:L,2,FALSE)</f>
        <v/>
      </c>
      <c r="D279">
        <f>VLOOKUP(B279,'Input - companies list'!B:L,11,FALSE)</f>
        <v/>
      </c>
      <c r="E279">
        <f>VLOOKUP(B279,'Input - companies list'!B:E,4,FALSE)</f>
        <v/>
      </c>
      <c r="F279" s="1">
        <f>SUMIFS('Input - target event report'!H:H,'Input - target event report'!B:B,B279,'Input - target event report'!D:D, "Private Investment")</f>
        <v/>
      </c>
      <c r="G279" s="30">
        <f>IF(I279&lt;2, "N/A", (MAXIFS('Input - target event report'!E:E,'Input - target event report'!B:B,B:B,'Input - target event report'!D:D,"Private Investment")-MINIFS('Input - target event report'!E:E,'Input - target event report'!B:B,B:B,'Input - target event report'!D:D,"Private Investment"))/(I279-1))</f>
        <v/>
      </c>
      <c r="H279" s="30">
        <f>IF(MAXIFS('Input - target event report'!E:E,'Input - target event report'!B:B,B:B,'Input - target event report'!D:D,"Private Investment") = 0, "N/A", TODAY() - MAXIFS('Input - target event report'!E:E,'Input - target event report'!B:B,B:B,'Input - target event report'!D:D,"Private Investment"))</f>
        <v/>
      </c>
      <c r="I279" s="30">
        <f>COUNTIFS('Input - target event report'!B:B,B279,'Input - target event report'!D:D, "Private Investment")</f>
        <v/>
      </c>
      <c r="J279">
        <f>INDEX('Input - companies list'!$1:$10000,MATCH(B279,'Input - companies list'!B:B,0),MATCH("Flow",'Input - companies list'!$1:$1,0 ))</f>
        <v/>
      </c>
      <c r="K279">
        <f>INDEX('Input - companies list'!$1:$10000,MATCH(B279,'Input - companies list'!B:B,0),MATCH("Inter-Cluster Connectivity",'Input - companies list'!$1:$1,0 ))</f>
        <v/>
      </c>
      <c r="L279" s="11">
        <f>IFERROR(PERCENTRANK(F:F,F279),0)</f>
        <v/>
      </c>
      <c r="M279" s="11">
        <f>IFERROR(1 - PERCENTRANK(G:G,G279),0)</f>
        <v/>
      </c>
      <c r="N279" s="11">
        <f>IFERROR(1 - PERCENTRANK(H:H,H279),0)</f>
        <v/>
      </c>
      <c r="O279" s="11">
        <f>IFERROR(PERCENTRANK(I:I,I279),0)</f>
        <v/>
      </c>
      <c r="P279" s="11">
        <f>IFERROR(1 - PERCENTRANK(J:J,J279),0)</f>
        <v/>
      </c>
      <c r="Q279" s="11">
        <f>IFERROR(PERCENTRANK(K:K,K279),0)</f>
        <v/>
      </c>
      <c r="R279" s="11">
        <f>L279*weight1+M279*weight2+N279*weight3+O279*weight4+P279*weight5+Q279*weight6</f>
        <v/>
      </c>
    </row>
    <row r="280" spans="1:18">
      <c r="A280" s="14">
        <f>RANK(R280,R:R)</f>
        <v/>
      </c>
      <c r="B280" t="s">
        <v>3593</v>
      </c>
      <c r="C280">
        <f>VLOOKUP(B280,'Input - companies list'!B:L,2,FALSE)</f>
        <v/>
      </c>
      <c r="D280">
        <f>VLOOKUP(B280,'Input - companies list'!B:L,11,FALSE)</f>
        <v/>
      </c>
      <c r="E280">
        <f>VLOOKUP(B280,'Input - companies list'!B:E,4,FALSE)</f>
        <v/>
      </c>
      <c r="F280" s="1">
        <f>SUMIFS('Input - target event report'!H:H,'Input - target event report'!B:B,B280,'Input - target event report'!D:D, "Private Investment")</f>
        <v/>
      </c>
      <c r="G280" s="30">
        <f>IF(I280&lt;2, "N/A", (MAXIFS('Input - target event report'!E:E,'Input - target event report'!B:B,B:B,'Input - target event report'!D:D,"Private Investment")-MINIFS('Input - target event report'!E:E,'Input - target event report'!B:B,B:B,'Input - target event report'!D:D,"Private Investment"))/(I280-1))</f>
        <v/>
      </c>
      <c r="H280" s="30">
        <f>IF(MAXIFS('Input - target event report'!E:E,'Input - target event report'!B:B,B:B,'Input - target event report'!D:D,"Private Investment") = 0, "N/A", TODAY() - MAXIFS('Input - target event report'!E:E,'Input - target event report'!B:B,B:B,'Input - target event report'!D:D,"Private Investment"))</f>
        <v/>
      </c>
      <c r="I280" s="30">
        <f>COUNTIFS('Input - target event report'!B:B,B280,'Input - target event report'!D:D, "Private Investment")</f>
        <v/>
      </c>
      <c r="J280">
        <f>INDEX('Input - companies list'!$1:$10000,MATCH(B280,'Input - companies list'!B:B,0),MATCH("Flow",'Input - companies list'!$1:$1,0 ))</f>
        <v/>
      </c>
      <c r="K280">
        <f>INDEX('Input - companies list'!$1:$10000,MATCH(B280,'Input - companies list'!B:B,0),MATCH("Inter-Cluster Connectivity",'Input - companies list'!$1:$1,0 ))</f>
        <v/>
      </c>
      <c r="L280" s="11">
        <f>IFERROR(PERCENTRANK(F:F,F280),0)</f>
        <v/>
      </c>
      <c r="M280" s="11">
        <f>IFERROR(1 - PERCENTRANK(G:G,G280),0)</f>
        <v/>
      </c>
      <c r="N280" s="11">
        <f>IFERROR(1 - PERCENTRANK(H:H,H280),0)</f>
        <v/>
      </c>
      <c r="O280" s="11">
        <f>IFERROR(PERCENTRANK(I:I,I280),0)</f>
        <v/>
      </c>
      <c r="P280" s="11">
        <f>IFERROR(1 - PERCENTRANK(J:J,J280),0)</f>
        <v/>
      </c>
      <c r="Q280" s="11">
        <f>IFERROR(PERCENTRANK(K:K,K280),0)</f>
        <v/>
      </c>
      <c r="R280" s="11">
        <f>L280*weight1+M280*weight2+N280*weight3+O280*weight4+P280*weight5+Q280*weight6</f>
        <v/>
      </c>
    </row>
    <row r="281" spans="1:18">
      <c r="A281" s="14">
        <f>RANK(R281,R:R)</f>
        <v/>
      </c>
      <c r="B281" t="s">
        <v>3604</v>
      </c>
      <c r="C281">
        <f>VLOOKUP(B281,'Input - companies list'!B:L,2,FALSE)</f>
        <v/>
      </c>
      <c r="D281">
        <f>VLOOKUP(B281,'Input - companies list'!B:L,11,FALSE)</f>
        <v/>
      </c>
      <c r="E281">
        <f>VLOOKUP(B281,'Input - companies list'!B:E,4,FALSE)</f>
        <v/>
      </c>
      <c r="F281" s="1">
        <f>SUMIFS('Input - target event report'!H:H,'Input - target event report'!B:B,B281,'Input - target event report'!D:D, "Private Investment")</f>
        <v/>
      </c>
      <c r="G281" s="30">
        <f>IF(I281&lt;2, "N/A", (MAXIFS('Input - target event report'!E:E,'Input - target event report'!B:B,B:B,'Input - target event report'!D:D,"Private Investment")-MINIFS('Input - target event report'!E:E,'Input - target event report'!B:B,B:B,'Input - target event report'!D:D,"Private Investment"))/(I281-1))</f>
        <v/>
      </c>
      <c r="H281" s="30">
        <f>IF(MAXIFS('Input - target event report'!E:E,'Input - target event report'!B:B,B:B,'Input - target event report'!D:D,"Private Investment") = 0, "N/A", TODAY() - MAXIFS('Input - target event report'!E:E,'Input - target event report'!B:B,B:B,'Input - target event report'!D:D,"Private Investment"))</f>
        <v/>
      </c>
      <c r="I281" s="30">
        <f>COUNTIFS('Input - target event report'!B:B,B281,'Input - target event report'!D:D, "Private Investment")</f>
        <v/>
      </c>
      <c r="J281">
        <f>INDEX('Input - companies list'!$1:$10000,MATCH(B281,'Input - companies list'!B:B,0),MATCH("Flow",'Input - companies list'!$1:$1,0 ))</f>
        <v/>
      </c>
      <c r="K281">
        <f>INDEX('Input - companies list'!$1:$10000,MATCH(B281,'Input - companies list'!B:B,0),MATCH("Inter-Cluster Connectivity",'Input - companies list'!$1:$1,0 ))</f>
        <v/>
      </c>
      <c r="L281" s="11">
        <f>IFERROR(PERCENTRANK(F:F,F281),0)</f>
        <v/>
      </c>
      <c r="M281" s="11">
        <f>IFERROR(1 - PERCENTRANK(G:G,G281),0)</f>
        <v/>
      </c>
      <c r="N281" s="11">
        <f>IFERROR(1 - PERCENTRANK(H:H,H281),0)</f>
        <v/>
      </c>
      <c r="O281" s="11">
        <f>IFERROR(PERCENTRANK(I:I,I281),0)</f>
        <v/>
      </c>
      <c r="P281" s="11">
        <f>IFERROR(1 - PERCENTRANK(J:J,J281),0)</f>
        <v/>
      </c>
      <c r="Q281" s="11">
        <f>IFERROR(PERCENTRANK(K:K,K281),0)</f>
        <v/>
      </c>
      <c r="R281" s="11">
        <f>L281*weight1+M281*weight2+N281*weight3+O281*weight4+P281*weight5+Q281*weight6</f>
        <v/>
      </c>
    </row>
    <row r="282" spans="1:18">
      <c r="A282" s="14">
        <f>RANK(R282,R:R)</f>
        <v/>
      </c>
      <c r="B282" t="s">
        <v>3616</v>
      </c>
      <c r="C282">
        <f>VLOOKUP(B282,'Input - companies list'!B:L,2,FALSE)</f>
        <v/>
      </c>
      <c r="D282">
        <f>VLOOKUP(B282,'Input - companies list'!B:L,11,FALSE)</f>
        <v/>
      </c>
      <c r="E282">
        <f>VLOOKUP(B282,'Input - companies list'!B:E,4,FALSE)</f>
        <v/>
      </c>
      <c r="F282" s="1">
        <f>SUMIFS('Input - target event report'!H:H,'Input - target event report'!B:B,B282,'Input - target event report'!D:D, "Private Investment")</f>
        <v/>
      </c>
      <c r="G282" s="30">
        <f>IF(I282&lt;2, "N/A", (MAXIFS('Input - target event report'!E:E,'Input - target event report'!B:B,B:B,'Input - target event report'!D:D,"Private Investment")-MINIFS('Input - target event report'!E:E,'Input - target event report'!B:B,B:B,'Input - target event report'!D:D,"Private Investment"))/(I282-1))</f>
        <v/>
      </c>
      <c r="H282" s="30">
        <f>IF(MAXIFS('Input - target event report'!E:E,'Input - target event report'!B:B,B:B,'Input - target event report'!D:D,"Private Investment") = 0, "N/A", TODAY() - MAXIFS('Input - target event report'!E:E,'Input - target event report'!B:B,B:B,'Input - target event report'!D:D,"Private Investment"))</f>
        <v/>
      </c>
      <c r="I282" s="30">
        <f>COUNTIFS('Input - target event report'!B:B,B282,'Input - target event report'!D:D, "Private Investment")</f>
        <v/>
      </c>
      <c r="J282">
        <f>INDEX('Input - companies list'!$1:$10000,MATCH(B282,'Input - companies list'!B:B,0),MATCH("Flow",'Input - companies list'!$1:$1,0 ))</f>
        <v/>
      </c>
      <c r="K282">
        <f>INDEX('Input - companies list'!$1:$10000,MATCH(B282,'Input - companies list'!B:B,0),MATCH("Inter-Cluster Connectivity",'Input - companies list'!$1:$1,0 ))</f>
        <v/>
      </c>
      <c r="L282" s="11">
        <f>IFERROR(PERCENTRANK(F:F,F282),0)</f>
        <v/>
      </c>
      <c r="M282" s="11">
        <f>IFERROR(1 - PERCENTRANK(G:G,G282),0)</f>
        <v/>
      </c>
      <c r="N282" s="11">
        <f>IFERROR(1 - PERCENTRANK(H:H,H282),0)</f>
        <v/>
      </c>
      <c r="O282" s="11">
        <f>IFERROR(PERCENTRANK(I:I,I282),0)</f>
        <v/>
      </c>
      <c r="P282" s="11">
        <f>IFERROR(1 - PERCENTRANK(J:J,J282),0)</f>
        <v/>
      </c>
      <c r="Q282" s="11">
        <f>IFERROR(PERCENTRANK(K:K,K282),0)</f>
        <v/>
      </c>
      <c r="R282" s="11">
        <f>L282*weight1+M282*weight2+N282*weight3+O282*weight4+P282*weight5+Q282*weight6</f>
        <v/>
      </c>
    </row>
    <row r="283" spans="1:18">
      <c r="A283" s="14">
        <f>RANK(R283,R:R)</f>
        <v/>
      </c>
      <c r="B283" t="s">
        <v>3626</v>
      </c>
      <c r="C283">
        <f>VLOOKUP(B283,'Input - companies list'!B:L,2,FALSE)</f>
        <v/>
      </c>
      <c r="D283">
        <f>VLOOKUP(B283,'Input - companies list'!B:L,11,FALSE)</f>
        <v/>
      </c>
      <c r="E283">
        <f>VLOOKUP(B283,'Input - companies list'!B:E,4,FALSE)</f>
        <v/>
      </c>
      <c r="F283" s="1">
        <f>SUMIFS('Input - target event report'!H:H,'Input - target event report'!B:B,B283,'Input - target event report'!D:D, "Private Investment")</f>
        <v/>
      </c>
      <c r="G283" s="30">
        <f>IF(I283&lt;2, "N/A", (MAXIFS('Input - target event report'!E:E,'Input - target event report'!B:B,B:B,'Input - target event report'!D:D,"Private Investment")-MINIFS('Input - target event report'!E:E,'Input - target event report'!B:B,B:B,'Input - target event report'!D:D,"Private Investment"))/(I283-1))</f>
        <v/>
      </c>
      <c r="H283" s="30">
        <f>IF(MAXIFS('Input - target event report'!E:E,'Input - target event report'!B:B,B:B,'Input - target event report'!D:D,"Private Investment") = 0, "N/A", TODAY() - MAXIFS('Input - target event report'!E:E,'Input - target event report'!B:B,B:B,'Input - target event report'!D:D,"Private Investment"))</f>
        <v/>
      </c>
      <c r="I283" s="30">
        <f>COUNTIFS('Input - target event report'!B:B,B283,'Input - target event report'!D:D, "Private Investment")</f>
        <v/>
      </c>
      <c r="J283">
        <f>INDEX('Input - companies list'!$1:$10000,MATCH(B283,'Input - companies list'!B:B,0),MATCH("Flow",'Input - companies list'!$1:$1,0 ))</f>
        <v/>
      </c>
      <c r="K283">
        <f>INDEX('Input - companies list'!$1:$10000,MATCH(B283,'Input - companies list'!B:B,0),MATCH("Inter-Cluster Connectivity",'Input - companies list'!$1:$1,0 ))</f>
        <v/>
      </c>
      <c r="L283" s="11">
        <f>IFERROR(PERCENTRANK(F:F,F283),0)</f>
        <v/>
      </c>
      <c r="M283" s="11">
        <f>IFERROR(1 - PERCENTRANK(G:G,G283),0)</f>
        <v/>
      </c>
      <c r="N283" s="11">
        <f>IFERROR(1 - PERCENTRANK(H:H,H283),0)</f>
        <v/>
      </c>
      <c r="O283" s="11">
        <f>IFERROR(PERCENTRANK(I:I,I283),0)</f>
        <v/>
      </c>
      <c r="P283" s="11">
        <f>IFERROR(1 - PERCENTRANK(J:J,J283),0)</f>
        <v/>
      </c>
      <c r="Q283" s="11">
        <f>IFERROR(PERCENTRANK(K:K,K283),0)</f>
        <v/>
      </c>
      <c r="R283" s="11">
        <f>L283*weight1+M283*weight2+N283*weight3+O283*weight4+P283*weight5+Q283*weight6</f>
        <v/>
      </c>
    </row>
    <row r="284" spans="1:18">
      <c r="A284" s="14">
        <f>RANK(R284,R:R)</f>
        <v/>
      </c>
      <c r="B284" t="s">
        <v>3636</v>
      </c>
      <c r="C284">
        <f>VLOOKUP(B284,'Input - companies list'!B:L,2,FALSE)</f>
        <v/>
      </c>
      <c r="D284">
        <f>VLOOKUP(B284,'Input - companies list'!B:L,11,FALSE)</f>
        <v/>
      </c>
      <c r="E284">
        <f>VLOOKUP(B284,'Input - companies list'!B:E,4,FALSE)</f>
        <v/>
      </c>
      <c r="F284" s="1">
        <f>SUMIFS('Input - target event report'!H:H,'Input - target event report'!B:B,B284,'Input - target event report'!D:D, "Private Investment")</f>
        <v/>
      </c>
      <c r="G284" s="30">
        <f>IF(I284&lt;2, "N/A", (MAXIFS('Input - target event report'!E:E,'Input - target event report'!B:B,B:B,'Input - target event report'!D:D,"Private Investment")-MINIFS('Input - target event report'!E:E,'Input - target event report'!B:B,B:B,'Input - target event report'!D:D,"Private Investment"))/(I284-1))</f>
        <v/>
      </c>
      <c r="H284" s="30">
        <f>IF(MAXIFS('Input - target event report'!E:E,'Input - target event report'!B:B,B:B,'Input - target event report'!D:D,"Private Investment") = 0, "N/A", TODAY() - MAXIFS('Input - target event report'!E:E,'Input - target event report'!B:B,B:B,'Input - target event report'!D:D,"Private Investment"))</f>
        <v/>
      </c>
      <c r="I284" s="30">
        <f>COUNTIFS('Input - target event report'!B:B,B284,'Input - target event report'!D:D, "Private Investment")</f>
        <v/>
      </c>
      <c r="J284">
        <f>INDEX('Input - companies list'!$1:$10000,MATCH(B284,'Input - companies list'!B:B,0),MATCH("Flow",'Input - companies list'!$1:$1,0 ))</f>
        <v/>
      </c>
      <c r="K284">
        <f>INDEX('Input - companies list'!$1:$10000,MATCH(B284,'Input - companies list'!B:B,0),MATCH("Inter-Cluster Connectivity",'Input - companies list'!$1:$1,0 ))</f>
        <v/>
      </c>
      <c r="L284" s="11">
        <f>IFERROR(PERCENTRANK(F:F,F284),0)</f>
        <v/>
      </c>
      <c r="M284" s="11">
        <f>IFERROR(1 - PERCENTRANK(G:G,G284),0)</f>
        <v/>
      </c>
      <c r="N284" s="11">
        <f>IFERROR(1 - PERCENTRANK(H:H,H284),0)</f>
        <v/>
      </c>
      <c r="O284" s="11">
        <f>IFERROR(PERCENTRANK(I:I,I284),0)</f>
        <v/>
      </c>
      <c r="P284" s="11">
        <f>IFERROR(1 - PERCENTRANK(J:J,J284),0)</f>
        <v/>
      </c>
      <c r="Q284" s="11">
        <f>IFERROR(PERCENTRANK(K:K,K284),0)</f>
        <v/>
      </c>
      <c r="R284" s="11">
        <f>L284*weight1+M284*weight2+N284*weight3+O284*weight4+P284*weight5+Q284*weight6</f>
        <v/>
      </c>
    </row>
    <row r="285" spans="1:18">
      <c r="A285" s="14">
        <f>RANK(R285,R:R)</f>
        <v/>
      </c>
      <c r="B285" s="2" t="s">
        <v>3646</v>
      </c>
      <c r="C285">
        <f>VLOOKUP(B285,'Input - companies list'!B:L,2,FALSE)</f>
        <v/>
      </c>
      <c r="D285">
        <f>VLOOKUP(B285,'Input - companies list'!B:L,11,FALSE)</f>
        <v/>
      </c>
      <c r="E285">
        <f>VLOOKUP(B285,'Input - companies list'!B:E,4,FALSE)</f>
        <v/>
      </c>
      <c r="F285" s="1">
        <f>SUMIFS('Input - target event report'!H:H,'Input - target event report'!B:B,B285,'Input - target event report'!D:D, "Private Investment")</f>
        <v/>
      </c>
      <c r="G285" s="30">
        <f>IF(I285&lt;2, "N/A", (MAXIFS('Input - target event report'!E:E,'Input - target event report'!B:B,B:B,'Input - target event report'!D:D,"Private Investment")-MINIFS('Input - target event report'!E:E,'Input - target event report'!B:B,B:B,'Input - target event report'!D:D,"Private Investment"))/(I285-1))</f>
        <v/>
      </c>
      <c r="H285" s="30">
        <f>IF(MAXIFS('Input - target event report'!E:E,'Input - target event report'!B:B,B:B,'Input - target event report'!D:D,"Private Investment") = 0, "N/A", TODAY() - MAXIFS('Input - target event report'!E:E,'Input - target event report'!B:B,B:B,'Input - target event report'!D:D,"Private Investment"))</f>
        <v/>
      </c>
      <c r="I285" s="30">
        <f>COUNTIFS('Input - target event report'!B:B,B285,'Input - target event report'!D:D, "Private Investment")</f>
        <v/>
      </c>
      <c r="J285">
        <f>INDEX('Input - companies list'!$1:$10000,MATCH(B285,'Input - companies list'!B:B,0),MATCH("Flow",'Input - companies list'!$1:$1,0 ))</f>
        <v/>
      </c>
      <c r="K285">
        <f>INDEX('Input - companies list'!$1:$10000,MATCH(B285,'Input - companies list'!B:B,0),MATCH("Inter-Cluster Connectivity",'Input - companies list'!$1:$1,0 ))</f>
        <v/>
      </c>
      <c r="L285" s="11">
        <f>IFERROR(PERCENTRANK(F:F,F285),0)</f>
        <v/>
      </c>
      <c r="M285" s="11">
        <f>IFERROR(1 - PERCENTRANK(G:G,G285),0)</f>
        <v/>
      </c>
      <c r="N285" s="11">
        <f>IFERROR(1 - PERCENTRANK(H:H,H285),0)</f>
        <v/>
      </c>
      <c r="O285" s="11">
        <f>IFERROR(PERCENTRANK(I:I,I285),0)</f>
        <v/>
      </c>
      <c r="P285" s="11">
        <f>IFERROR(1 - PERCENTRANK(J:J,J285),0)</f>
        <v/>
      </c>
      <c r="Q285" s="11">
        <f>IFERROR(PERCENTRANK(K:K,K285),0)</f>
        <v/>
      </c>
      <c r="R285" s="11">
        <f>L285*weight1+M285*weight2+N285*weight3+O285*weight4+P285*weight5+Q285*weight6</f>
        <v/>
      </c>
    </row>
    <row r="286" spans="1:18">
      <c r="A286" s="14">
        <f>RANK(R286,R:R)</f>
        <v/>
      </c>
      <c r="B286" t="s">
        <v>3658</v>
      </c>
      <c r="C286">
        <f>VLOOKUP(B286,'Input - companies list'!B:L,2,FALSE)</f>
        <v/>
      </c>
      <c r="D286">
        <f>VLOOKUP(B286,'Input - companies list'!B:L,11,FALSE)</f>
        <v/>
      </c>
      <c r="E286">
        <f>VLOOKUP(B286,'Input - companies list'!B:E,4,FALSE)</f>
        <v/>
      </c>
      <c r="F286" s="1">
        <f>SUMIFS('Input - target event report'!H:H,'Input - target event report'!B:B,B286,'Input - target event report'!D:D, "Private Investment")</f>
        <v/>
      </c>
      <c r="G286" s="30">
        <f>IF(I286&lt;2, "N/A", (MAXIFS('Input - target event report'!E:E,'Input - target event report'!B:B,B:B,'Input - target event report'!D:D,"Private Investment")-MINIFS('Input - target event report'!E:E,'Input - target event report'!B:B,B:B,'Input - target event report'!D:D,"Private Investment"))/(I286-1))</f>
        <v/>
      </c>
      <c r="H286" s="30">
        <f>IF(MAXIFS('Input - target event report'!E:E,'Input - target event report'!B:B,B:B,'Input - target event report'!D:D,"Private Investment") = 0, "N/A", TODAY() - MAXIFS('Input - target event report'!E:E,'Input - target event report'!B:B,B:B,'Input - target event report'!D:D,"Private Investment"))</f>
        <v/>
      </c>
      <c r="I286" s="30">
        <f>COUNTIFS('Input - target event report'!B:B,B286,'Input - target event report'!D:D, "Private Investment")</f>
        <v/>
      </c>
      <c r="J286">
        <f>INDEX('Input - companies list'!$1:$10000,MATCH(B286,'Input - companies list'!B:B,0),MATCH("Flow",'Input - companies list'!$1:$1,0 ))</f>
        <v/>
      </c>
      <c r="K286">
        <f>INDEX('Input - companies list'!$1:$10000,MATCH(B286,'Input - companies list'!B:B,0),MATCH("Inter-Cluster Connectivity",'Input - companies list'!$1:$1,0 ))</f>
        <v/>
      </c>
      <c r="L286" s="11">
        <f>IFERROR(PERCENTRANK(F:F,F286),0)</f>
        <v/>
      </c>
      <c r="M286" s="11">
        <f>IFERROR(1 - PERCENTRANK(G:G,G286),0)</f>
        <v/>
      </c>
      <c r="N286" s="11">
        <f>IFERROR(1 - PERCENTRANK(H:H,H286),0)</f>
        <v/>
      </c>
      <c r="O286" s="11">
        <f>IFERROR(PERCENTRANK(I:I,I286),0)</f>
        <v/>
      </c>
      <c r="P286" s="11">
        <f>IFERROR(1 - PERCENTRANK(J:J,J286),0)</f>
        <v/>
      </c>
      <c r="Q286" s="11">
        <f>IFERROR(PERCENTRANK(K:K,K286),0)</f>
        <v/>
      </c>
      <c r="R286" s="11">
        <f>L286*weight1+M286*weight2+N286*weight3+O286*weight4+P286*weight5+Q286*weight6</f>
        <v/>
      </c>
    </row>
    <row r="287" spans="1:18">
      <c r="A287" s="14">
        <f>RANK(R287,R:R)</f>
        <v/>
      </c>
      <c r="B287" t="s">
        <v>3667</v>
      </c>
      <c r="C287">
        <f>VLOOKUP(B287,'Input - companies list'!B:L,2,FALSE)</f>
        <v/>
      </c>
      <c r="D287">
        <f>VLOOKUP(B287,'Input - companies list'!B:L,11,FALSE)</f>
        <v/>
      </c>
      <c r="E287">
        <f>VLOOKUP(B287,'Input - companies list'!B:E,4,FALSE)</f>
        <v/>
      </c>
      <c r="F287" s="1">
        <f>SUMIFS('Input - target event report'!H:H,'Input - target event report'!B:B,B287,'Input - target event report'!D:D, "Private Investment")</f>
        <v/>
      </c>
      <c r="G287" s="30">
        <f>IF(I287&lt;2, "N/A", (MAXIFS('Input - target event report'!E:E,'Input - target event report'!B:B,B:B,'Input - target event report'!D:D,"Private Investment")-MINIFS('Input - target event report'!E:E,'Input - target event report'!B:B,B:B,'Input - target event report'!D:D,"Private Investment"))/(I287-1))</f>
        <v/>
      </c>
      <c r="H287" s="30">
        <f>IF(MAXIFS('Input - target event report'!E:E,'Input - target event report'!B:B,B:B,'Input - target event report'!D:D,"Private Investment") = 0, "N/A", TODAY() - MAXIFS('Input - target event report'!E:E,'Input - target event report'!B:B,B:B,'Input - target event report'!D:D,"Private Investment"))</f>
        <v/>
      </c>
      <c r="I287" s="30">
        <f>COUNTIFS('Input - target event report'!B:B,B287,'Input - target event report'!D:D, "Private Investment")</f>
        <v/>
      </c>
      <c r="J287">
        <f>INDEX('Input - companies list'!$1:$10000,MATCH(B287,'Input - companies list'!B:B,0),MATCH("Flow",'Input - companies list'!$1:$1,0 ))</f>
        <v/>
      </c>
      <c r="K287">
        <f>INDEX('Input - companies list'!$1:$10000,MATCH(B287,'Input - companies list'!B:B,0),MATCH("Inter-Cluster Connectivity",'Input - companies list'!$1:$1,0 ))</f>
        <v/>
      </c>
      <c r="L287" s="11">
        <f>IFERROR(PERCENTRANK(F:F,F287),0)</f>
        <v/>
      </c>
      <c r="M287" s="11">
        <f>IFERROR(1 - PERCENTRANK(G:G,G287),0)</f>
        <v/>
      </c>
      <c r="N287" s="11">
        <f>IFERROR(1 - PERCENTRANK(H:H,H287),0)</f>
        <v/>
      </c>
      <c r="O287" s="11">
        <f>IFERROR(PERCENTRANK(I:I,I287),0)</f>
        <v/>
      </c>
      <c r="P287" s="11">
        <f>IFERROR(1 - PERCENTRANK(J:J,J287),0)</f>
        <v/>
      </c>
      <c r="Q287" s="11">
        <f>IFERROR(PERCENTRANK(K:K,K287),0)</f>
        <v/>
      </c>
      <c r="R287" s="11">
        <f>L287*weight1+M287*weight2+N287*weight3+O287*weight4+P287*weight5+Q287*weight6</f>
        <v/>
      </c>
    </row>
    <row r="288" spans="1:18">
      <c r="A288" s="14">
        <f>RANK(R288,R:R)</f>
        <v/>
      </c>
      <c r="B288" t="s">
        <v>3679</v>
      </c>
      <c r="C288">
        <f>VLOOKUP(B288,'Input - companies list'!B:L,2,FALSE)</f>
        <v/>
      </c>
      <c r="D288">
        <f>VLOOKUP(B288,'Input - companies list'!B:L,11,FALSE)</f>
        <v/>
      </c>
      <c r="E288">
        <f>VLOOKUP(B288,'Input - companies list'!B:E,4,FALSE)</f>
        <v/>
      </c>
      <c r="F288" s="1">
        <f>SUMIFS('Input - target event report'!H:H,'Input - target event report'!B:B,B288,'Input - target event report'!D:D, "Private Investment")</f>
        <v/>
      </c>
      <c r="G288" s="30">
        <f>IF(I288&lt;2, "N/A", (MAXIFS('Input - target event report'!E:E,'Input - target event report'!B:B,B:B,'Input - target event report'!D:D,"Private Investment")-MINIFS('Input - target event report'!E:E,'Input - target event report'!B:B,B:B,'Input - target event report'!D:D,"Private Investment"))/(I288-1))</f>
        <v/>
      </c>
      <c r="H288" s="30">
        <f>IF(MAXIFS('Input - target event report'!E:E,'Input - target event report'!B:B,B:B,'Input - target event report'!D:D,"Private Investment") = 0, "N/A", TODAY() - MAXIFS('Input - target event report'!E:E,'Input - target event report'!B:B,B:B,'Input - target event report'!D:D,"Private Investment"))</f>
        <v/>
      </c>
      <c r="I288" s="30">
        <f>COUNTIFS('Input - target event report'!B:B,B288,'Input - target event report'!D:D, "Private Investment")</f>
        <v/>
      </c>
      <c r="J288">
        <f>INDEX('Input - companies list'!$1:$10000,MATCH(B288,'Input - companies list'!B:B,0),MATCH("Flow",'Input - companies list'!$1:$1,0 ))</f>
        <v/>
      </c>
      <c r="K288">
        <f>INDEX('Input - companies list'!$1:$10000,MATCH(B288,'Input - companies list'!B:B,0),MATCH("Inter-Cluster Connectivity",'Input - companies list'!$1:$1,0 ))</f>
        <v/>
      </c>
      <c r="L288" s="11">
        <f>IFERROR(PERCENTRANK(F:F,F288),0)</f>
        <v/>
      </c>
      <c r="M288" s="11">
        <f>IFERROR(1 - PERCENTRANK(G:G,G288),0)</f>
        <v/>
      </c>
      <c r="N288" s="11">
        <f>IFERROR(1 - PERCENTRANK(H:H,H288),0)</f>
        <v/>
      </c>
      <c r="O288" s="11">
        <f>IFERROR(PERCENTRANK(I:I,I288),0)</f>
        <v/>
      </c>
      <c r="P288" s="11">
        <f>IFERROR(1 - PERCENTRANK(J:J,J288),0)</f>
        <v/>
      </c>
      <c r="Q288" s="11">
        <f>IFERROR(PERCENTRANK(K:K,K288),0)</f>
        <v/>
      </c>
      <c r="R288" s="11">
        <f>L288*weight1+M288*weight2+N288*weight3+O288*weight4+P288*weight5+Q288*weight6</f>
        <v/>
      </c>
    </row>
    <row r="289" spans="1:18">
      <c r="A289" s="14">
        <f>RANK(R289,R:R)</f>
        <v/>
      </c>
      <c r="B289" t="s">
        <v>3691</v>
      </c>
      <c r="C289">
        <f>VLOOKUP(B289,'Input - companies list'!B:L,2,FALSE)</f>
        <v/>
      </c>
      <c r="D289">
        <f>VLOOKUP(B289,'Input - companies list'!B:L,11,FALSE)</f>
        <v/>
      </c>
      <c r="E289">
        <f>VLOOKUP(B289,'Input - companies list'!B:E,4,FALSE)</f>
        <v/>
      </c>
      <c r="F289" s="1">
        <f>SUMIFS('Input - target event report'!H:H,'Input - target event report'!B:B,B289,'Input - target event report'!D:D, "Private Investment")</f>
        <v/>
      </c>
      <c r="G289" s="30">
        <f>IF(I289&lt;2, "N/A", (MAXIFS('Input - target event report'!E:E,'Input - target event report'!B:B,B:B,'Input - target event report'!D:D,"Private Investment")-MINIFS('Input - target event report'!E:E,'Input - target event report'!B:B,B:B,'Input - target event report'!D:D,"Private Investment"))/(I289-1))</f>
        <v/>
      </c>
      <c r="H289" s="30">
        <f>IF(MAXIFS('Input - target event report'!E:E,'Input - target event report'!B:B,B:B,'Input - target event report'!D:D,"Private Investment") = 0, "N/A", TODAY() - MAXIFS('Input - target event report'!E:E,'Input - target event report'!B:B,B:B,'Input - target event report'!D:D,"Private Investment"))</f>
        <v/>
      </c>
      <c r="I289" s="30">
        <f>COUNTIFS('Input - target event report'!B:B,B289,'Input - target event report'!D:D, "Private Investment")</f>
        <v/>
      </c>
      <c r="J289">
        <f>INDEX('Input - companies list'!$1:$10000,MATCH(B289,'Input - companies list'!B:B,0),MATCH("Flow",'Input - companies list'!$1:$1,0 ))</f>
        <v/>
      </c>
      <c r="K289">
        <f>INDEX('Input - companies list'!$1:$10000,MATCH(B289,'Input - companies list'!B:B,0),MATCH("Inter-Cluster Connectivity",'Input - companies list'!$1:$1,0 ))</f>
        <v/>
      </c>
      <c r="L289" s="11">
        <f>IFERROR(PERCENTRANK(F:F,F289),0)</f>
        <v/>
      </c>
      <c r="M289" s="11">
        <f>IFERROR(1 - PERCENTRANK(G:G,G289),0)</f>
        <v/>
      </c>
      <c r="N289" s="11">
        <f>IFERROR(1 - PERCENTRANK(H:H,H289),0)</f>
        <v/>
      </c>
      <c r="O289" s="11">
        <f>IFERROR(PERCENTRANK(I:I,I289),0)</f>
        <v/>
      </c>
      <c r="P289" s="11">
        <f>IFERROR(1 - PERCENTRANK(J:J,J289),0)</f>
        <v/>
      </c>
      <c r="Q289" s="11">
        <f>IFERROR(PERCENTRANK(K:K,K289),0)</f>
        <v/>
      </c>
      <c r="R289" s="11">
        <f>L289*weight1+M289*weight2+N289*weight3+O289*weight4+P289*weight5+Q289*weight6</f>
        <v/>
      </c>
    </row>
    <row r="290" spans="1:18">
      <c r="A290" s="14">
        <f>RANK(R290,R:R)</f>
        <v/>
      </c>
      <c r="B290" t="s">
        <v>3702</v>
      </c>
      <c r="C290">
        <f>VLOOKUP(B290,'Input - companies list'!B:L,2,FALSE)</f>
        <v/>
      </c>
      <c r="D290">
        <f>VLOOKUP(B290,'Input - companies list'!B:L,11,FALSE)</f>
        <v/>
      </c>
      <c r="E290">
        <f>VLOOKUP(B290,'Input - companies list'!B:E,4,FALSE)</f>
        <v/>
      </c>
      <c r="F290" s="1">
        <f>SUMIFS('Input - target event report'!H:H,'Input - target event report'!B:B,B290,'Input - target event report'!D:D, "Private Investment")</f>
        <v/>
      </c>
      <c r="G290" s="30">
        <f>IF(I290&lt;2, "N/A", (MAXIFS('Input - target event report'!E:E,'Input - target event report'!B:B,B:B,'Input - target event report'!D:D,"Private Investment")-MINIFS('Input - target event report'!E:E,'Input - target event report'!B:B,B:B,'Input - target event report'!D:D,"Private Investment"))/(I290-1))</f>
        <v/>
      </c>
      <c r="H290" s="30">
        <f>IF(MAXIFS('Input - target event report'!E:E,'Input - target event report'!B:B,B:B,'Input - target event report'!D:D,"Private Investment") = 0, "N/A", TODAY() - MAXIFS('Input - target event report'!E:E,'Input - target event report'!B:B,B:B,'Input - target event report'!D:D,"Private Investment"))</f>
        <v/>
      </c>
      <c r="I290" s="30">
        <f>COUNTIFS('Input - target event report'!B:B,B290,'Input - target event report'!D:D, "Private Investment")</f>
        <v/>
      </c>
      <c r="J290">
        <f>INDEX('Input - companies list'!$1:$10000,MATCH(B290,'Input - companies list'!B:B,0),MATCH("Flow",'Input - companies list'!$1:$1,0 ))</f>
        <v/>
      </c>
      <c r="K290">
        <f>INDEX('Input - companies list'!$1:$10000,MATCH(B290,'Input - companies list'!B:B,0),MATCH("Inter-Cluster Connectivity",'Input - companies list'!$1:$1,0 ))</f>
        <v/>
      </c>
      <c r="L290" s="11">
        <f>IFERROR(PERCENTRANK(F:F,F290),0)</f>
        <v/>
      </c>
      <c r="M290" s="11">
        <f>IFERROR(1 - PERCENTRANK(G:G,G290),0)</f>
        <v/>
      </c>
      <c r="N290" s="11">
        <f>IFERROR(1 - PERCENTRANK(H:H,H290),0)</f>
        <v/>
      </c>
      <c r="O290" s="11">
        <f>IFERROR(PERCENTRANK(I:I,I290),0)</f>
        <v/>
      </c>
      <c r="P290" s="11">
        <f>IFERROR(1 - PERCENTRANK(J:J,J290),0)</f>
        <v/>
      </c>
      <c r="Q290" s="11">
        <f>IFERROR(PERCENTRANK(K:K,K290),0)</f>
        <v/>
      </c>
      <c r="R290" s="11">
        <f>L290*weight1+M290*weight2+N290*weight3+O290*weight4+P290*weight5+Q290*weight6</f>
        <v/>
      </c>
    </row>
    <row r="291" spans="1:18">
      <c r="A291" s="14">
        <f>RANK(R291,R:R)</f>
        <v/>
      </c>
      <c r="B291" t="s">
        <v>3713</v>
      </c>
      <c r="C291">
        <f>VLOOKUP(B291,'Input - companies list'!B:L,2,FALSE)</f>
        <v/>
      </c>
      <c r="D291">
        <f>VLOOKUP(B291,'Input - companies list'!B:L,11,FALSE)</f>
        <v/>
      </c>
      <c r="E291">
        <f>VLOOKUP(B291,'Input - companies list'!B:E,4,FALSE)</f>
        <v/>
      </c>
      <c r="F291" s="1">
        <f>SUMIFS('Input - target event report'!H:H,'Input - target event report'!B:B,B291,'Input - target event report'!D:D, "Private Investment")</f>
        <v/>
      </c>
      <c r="G291" s="30">
        <f>IF(I291&lt;2, "N/A", (MAXIFS('Input - target event report'!E:E,'Input - target event report'!B:B,B:B,'Input - target event report'!D:D,"Private Investment")-MINIFS('Input - target event report'!E:E,'Input - target event report'!B:B,B:B,'Input - target event report'!D:D,"Private Investment"))/(I291-1))</f>
        <v/>
      </c>
      <c r="H291" s="30">
        <f>IF(MAXIFS('Input - target event report'!E:E,'Input - target event report'!B:B,B:B,'Input - target event report'!D:D,"Private Investment") = 0, "N/A", TODAY() - MAXIFS('Input - target event report'!E:E,'Input - target event report'!B:B,B:B,'Input - target event report'!D:D,"Private Investment"))</f>
        <v/>
      </c>
      <c r="I291" s="30">
        <f>COUNTIFS('Input - target event report'!B:B,B291,'Input - target event report'!D:D, "Private Investment")</f>
        <v/>
      </c>
      <c r="J291">
        <f>INDEX('Input - companies list'!$1:$10000,MATCH(B291,'Input - companies list'!B:B,0),MATCH("Flow",'Input - companies list'!$1:$1,0 ))</f>
        <v/>
      </c>
      <c r="K291">
        <f>INDEX('Input - companies list'!$1:$10000,MATCH(B291,'Input - companies list'!B:B,0),MATCH("Inter-Cluster Connectivity",'Input - companies list'!$1:$1,0 ))</f>
        <v/>
      </c>
      <c r="L291" s="11">
        <f>IFERROR(PERCENTRANK(F:F,F291),0)</f>
        <v/>
      </c>
      <c r="M291" s="11">
        <f>IFERROR(1 - PERCENTRANK(G:G,G291),0)</f>
        <v/>
      </c>
      <c r="N291" s="11">
        <f>IFERROR(1 - PERCENTRANK(H:H,H291),0)</f>
        <v/>
      </c>
      <c r="O291" s="11">
        <f>IFERROR(PERCENTRANK(I:I,I291),0)</f>
        <v/>
      </c>
      <c r="P291" s="11">
        <f>IFERROR(1 - PERCENTRANK(J:J,J291),0)</f>
        <v/>
      </c>
      <c r="Q291" s="11">
        <f>IFERROR(PERCENTRANK(K:K,K291),0)</f>
        <v/>
      </c>
      <c r="R291" s="11">
        <f>L291*weight1+M291*weight2+N291*weight3+O291*weight4+P291*weight5+Q291*weight6</f>
        <v/>
      </c>
    </row>
    <row r="292" spans="1:18">
      <c r="A292" s="14">
        <f>RANK(R292,R:R)</f>
        <v/>
      </c>
      <c r="B292" t="s">
        <v>3723</v>
      </c>
      <c r="C292">
        <f>VLOOKUP(B292,'Input - companies list'!B:L,2,FALSE)</f>
        <v/>
      </c>
      <c r="D292">
        <f>VLOOKUP(B292,'Input - companies list'!B:L,11,FALSE)</f>
        <v/>
      </c>
      <c r="E292">
        <f>VLOOKUP(B292,'Input - companies list'!B:E,4,FALSE)</f>
        <v/>
      </c>
      <c r="F292" s="1">
        <f>SUMIFS('Input - target event report'!H:H,'Input - target event report'!B:B,B292,'Input - target event report'!D:D, "Private Investment")</f>
        <v/>
      </c>
      <c r="G292" s="30">
        <f>IF(I292&lt;2, "N/A", (MAXIFS('Input - target event report'!E:E,'Input - target event report'!B:B,B:B,'Input - target event report'!D:D,"Private Investment")-MINIFS('Input - target event report'!E:E,'Input - target event report'!B:B,B:B,'Input - target event report'!D:D,"Private Investment"))/(I292-1))</f>
        <v/>
      </c>
      <c r="H292" s="30">
        <f>IF(MAXIFS('Input - target event report'!E:E,'Input - target event report'!B:B,B:B,'Input - target event report'!D:D,"Private Investment") = 0, "N/A", TODAY() - MAXIFS('Input - target event report'!E:E,'Input - target event report'!B:B,B:B,'Input - target event report'!D:D,"Private Investment"))</f>
        <v/>
      </c>
      <c r="I292" s="30">
        <f>COUNTIFS('Input - target event report'!B:B,B292,'Input - target event report'!D:D, "Private Investment")</f>
        <v/>
      </c>
      <c r="J292">
        <f>INDEX('Input - companies list'!$1:$10000,MATCH(B292,'Input - companies list'!B:B,0),MATCH("Flow",'Input - companies list'!$1:$1,0 ))</f>
        <v/>
      </c>
      <c r="K292">
        <f>INDEX('Input - companies list'!$1:$10000,MATCH(B292,'Input - companies list'!B:B,0),MATCH("Inter-Cluster Connectivity",'Input - companies list'!$1:$1,0 ))</f>
        <v/>
      </c>
      <c r="L292" s="11">
        <f>IFERROR(PERCENTRANK(F:F,F292),0)</f>
        <v/>
      </c>
      <c r="M292" s="11">
        <f>IFERROR(1 - PERCENTRANK(G:G,G292),0)</f>
        <v/>
      </c>
      <c r="N292" s="11">
        <f>IFERROR(1 - PERCENTRANK(H:H,H292),0)</f>
        <v/>
      </c>
      <c r="O292" s="11">
        <f>IFERROR(PERCENTRANK(I:I,I292),0)</f>
        <v/>
      </c>
      <c r="P292" s="11">
        <f>IFERROR(1 - PERCENTRANK(J:J,J292),0)</f>
        <v/>
      </c>
      <c r="Q292" s="11">
        <f>IFERROR(PERCENTRANK(K:K,K292),0)</f>
        <v/>
      </c>
      <c r="R292" s="11">
        <f>L292*weight1+M292*weight2+N292*weight3+O292*weight4+P292*weight5+Q292*weight6</f>
        <v/>
      </c>
    </row>
    <row r="293" spans="1:18">
      <c r="A293" s="14">
        <f>RANK(R293,R:R)</f>
        <v/>
      </c>
      <c r="B293" t="s">
        <v>3735</v>
      </c>
      <c r="C293">
        <f>VLOOKUP(B293,'Input - companies list'!B:L,2,FALSE)</f>
        <v/>
      </c>
      <c r="D293">
        <f>VLOOKUP(B293,'Input - companies list'!B:L,11,FALSE)</f>
        <v/>
      </c>
      <c r="E293">
        <f>VLOOKUP(B293,'Input - companies list'!B:E,4,FALSE)</f>
        <v/>
      </c>
      <c r="F293" s="1">
        <f>SUMIFS('Input - target event report'!H:H,'Input - target event report'!B:B,B293,'Input - target event report'!D:D, "Private Investment")</f>
        <v/>
      </c>
      <c r="G293" s="30">
        <f>IF(I293&lt;2, "N/A", (MAXIFS('Input - target event report'!E:E,'Input - target event report'!B:B,B:B,'Input - target event report'!D:D,"Private Investment")-MINIFS('Input - target event report'!E:E,'Input - target event report'!B:B,B:B,'Input - target event report'!D:D,"Private Investment"))/(I293-1))</f>
        <v/>
      </c>
      <c r="H293" s="30">
        <f>IF(MAXIFS('Input - target event report'!E:E,'Input - target event report'!B:B,B:B,'Input - target event report'!D:D,"Private Investment") = 0, "N/A", TODAY() - MAXIFS('Input - target event report'!E:E,'Input - target event report'!B:B,B:B,'Input - target event report'!D:D,"Private Investment"))</f>
        <v/>
      </c>
      <c r="I293" s="30">
        <f>COUNTIFS('Input - target event report'!B:B,B293,'Input - target event report'!D:D, "Private Investment")</f>
        <v/>
      </c>
      <c r="J293">
        <f>INDEX('Input - companies list'!$1:$10000,MATCH(B293,'Input - companies list'!B:B,0),MATCH("Flow",'Input - companies list'!$1:$1,0 ))</f>
        <v/>
      </c>
      <c r="K293">
        <f>INDEX('Input - companies list'!$1:$10000,MATCH(B293,'Input - companies list'!B:B,0),MATCH("Inter-Cluster Connectivity",'Input - companies list'!$1:$1,0 ))</f>
        <v/>
      </c>
      <c r="L293" s="11">
        <f>IFERROR(PERCENTRANK(F:F,F293),0)</f>
        <v/>
      </c>
      <c r="M293" s="11">
        <f>IFERROR(1 - PERCENTRANK(G:G,G293),0)</f>
        <v/>
      </c>
      <c r="N293" s="11">
        <f>IFERROR(1 - PERCENTRANK(H:H,H293),0)</f>
        <v/>
      </c>
      <c r="O293" s="11">
        <f>IFERROR(PERCENTRANK(I:I,I293),0)</f>
        <v/>
      </c>
      <c r="P293" s="11">
        <f>IFERROR(1 - PERCENTRANK(J:J,J293),0)</f>
        <v/>
      </c>
      <c r="Q293" s="11">
        <f>IFERROR(PERCENTRANK(K:K,K293),0)</f>
        <v/>
      </c>
      <c r="R293" s="11">
        <f>L293*weight1+M293*weight2+N293*weight3+O293*weight4+P293*weight5+Q293*weight6</f>
        <v/>
      </c>
    </row>
    <row r="294" spans="1:18">
      <c r="A294" s="14">
        <f>RANK(R294,R:R)</f>
        <v/>
      </c>
      <c r="B294" t="s">
        <v>3745</v>
      </c>
      <c r="C294">
        <f>VLOOKUP(B294,'Input - companies list'!B:L,2,FALSE)</f>
        <v/>
      </c>
      <c r="D294">
        <f>VLOOKUP(B294,'Input - companies list'!B:L,11,FALSE)</f>
        <v/>
      </c>
      <c r="E294">
        <f>VLOOKUP(B294,'Input - companies list'!B:E,4,FALSE)</f>
        <v/>
      </c>
      <c r="F294" s="1">
        <f>SUMIFS('Input - target event report'!H:H,'Input - target event report'!B:B,B294,'Input - target event report'!D:D, "Private Investment")</f>
        <v/>
      </c>
      <c r="G294" s="30">
        <f>IF(I294&lt;2, "N/A", (MAXIFS('Input - target event report'!E:E,'Input - target event report'!B:B,B:B,'Input - target event report'!D:D,"Private Investment")-MINIFS('Input - target event report'!E:E,'Input - target event report'!B:B,B:B,'Input - target event report'!D:D,"Private Investment"))/(I294-1))</f>
        <v/>
      </c>
      <c r="H294" s="30">
        <f>IF(MAXIFS('Input - target event report'!E:E,'Input - target event report'!B:B,B:B,'Input - target event report'!D:D,"Private Investment") = 0, "N/A", TODAY() - MAXIFS('Input - target event report'!E:E,'Input - target event report'!B:B,B:B,'Input - target event report'!D:D,"Private Investment"))</f>
        <v/>
      </c>
      <c r="I294" s="30">
        <f>COUNTIFS('Input - target event report'!B:B,B294,'Input - target event report'!D:D, "Private Investment")</f>
        <v/>
      </c>
      <c r="J294">
        <f>INDEX('Input - companies list'!$1:$10000,MATCH(B294,'Input - companies list'!B:B,0),MATCH("Flow",'Input - companies list'!$1:$1,0 ))</f>
        <v/>
      </c>
      <c r="K294">
        <f>INDEX('Input - companies list'!$1:$10000,MATCH(B294,'Input - companies list'!B:B,0),MATCH("Inter-Cluster Connectivity",'Input - companies list'!$1:$1,0 ))</f>
        <v/>
      </c>
      <c r="L294" s="11">
        <f>IFERROR(PERCENTRANK(F:F,F294),0)</f>
        <v/>
      </c>
      <c r="M294" s="11">
        <f>IFERROR(1 - PERCENTRANK(G:G,G294),0)</f>
        <v/>
      </c>
      <c r="N294" s="11">
        <f>IFERROR(1 - PERCENTRANK(H:H,H294),0)</f>
        <v/>
      </c>
      <c r="O294" s="11">
        <f>IFERROR(PERCENTRANK(I:I,I294),0)</f>
        <v/>
      </c>
      <c r="P294" s="11">
        <f>IFERROR(1 - PERCENTRANK(J:J,J294),0)</f>
        <v/>
      </c>
      <c r="Q294" s="11">
        <f>IFERROR(PERCENTRANK(K:K,K294),0)</f>
        <v/>
      </c>
      <c r="R294" s="11">
        <f>L294*weight1+M294*weight2+N294*weight3+O294*weight4+P294*weight5+Q294*weight6</f>
        <v/>
      </c>
    </row>
    <row r="295" spans="1:18">
      <c r="A295" s="14">
        <f>RANK(R295,R:R)</f>
        <v/>
      </c>
      <c r="B295" t="s">
        <v>3755</v>
      </c>
      <c r="C295">
        <f>VLOOKUP(B295,'Input - companies list'!B:L,2,FALSE)</f>
        <v/>
      </c>
      <c r="D295">
        <f>VLOOKUP(B295,'Input - companies list'!B:L,11,FALSE)</f>
        <v/>
      </c>
      <c r="E295">
        <f>VLOOKUP(B295,'Input - companies list'!B:E,4,FALSE)</f>
        <v/>
      </c>
      <c r="F295" s="1">
        <f>SUMIFS('Input - target event report'!H:H,'Input - target event report'!B:B,B295,'Input - target event report'!D:D, "Private Investment")</f>
        <v/>
      </c>
      <c r="G295" s="30">
        <f>IF(I295&lt;2, "N/A", (MAXIFS('Input - target event report'!E:E,'Input - target event report'!B:B,B:B,'Input - target event report'!D:D,"Private Investment")-MINIFS('Input - target event report'!E:E,'Input - target event report'!B:B,B:B,'Input - target event report'!D:D,"Private Investment"))/(I295-1))</f>
        <v/>
      </c>
      <c r="H295" s="30">
        <f>IF(MAXIFS('Input - target event report'!E:E,'Input - target event report'!B:B,B:B,'Input - target event report'!D:D,"Private Investment") = 0, "N/A", TODAY() - MAXIFS('Input - target event report'!E:E,'Input - target event report'!B:B,B:B,'Input - target event report'!D:D,"Private Investment"))</f>
        <v/>
      </c>
      <c r="I295" s="30">
        <f>COUNTIFS('Input - target event report'!B:B,B295,'Input - target event report'!D:D, "Private Investment")</f>
        <v/>
      </c>
      <c r="J295">
        <f>INDEX('Input - companies list'!$1:$10000,MATCH(B295,'Input - companies list'!B:B,0),MATCH("Flow",'Input - companies list'!$1:$1,0 ))</f>
        <v/>
      </c>
      <c r="K295">
        <f>INDEX('Input - companies list'!$1:$10000,MATCH(B295,'Input - companies list'!B:B,0),MATCH("Inter-Cluster Connectivity",'Input - companies list'!$1:$1,0 ))</f>
        <v/>
      </c>
      <c r="L295" s="11">
        <f>IFERROR(PERCENTRANK(F:F,F295),0)</f>
        <v/>
      </c>
      <c r="M295" s="11">
        <f>IFERROR(1 - PERCENTRANK(G:G,G295),0)</f>
        <v/>
      </c>
      <c r="N295" s="11">
        <f>IFERROR(1 - PERCENTRANK(H:H,H295),0)</f>
        <v/>
      </c>
      <c r="O295" s="11">
        <f>IFERROR(PERCENTRANK(I:I,I295),0)</f>
        <v/>
      </c>
      <c r="P295" s="11">
        <f>IFERROR(1 - PERCENTRANK(J:J,J295),0)</f>
        <v/>
      </c>
      <c r="Q295" s="11">
        <f>IFERROR(PERCENTRANK(K:K,K295),0)</f>
        <v/>
      </c>
      <c r="R295" s="11">
        <f>L295*weight1+M295*weight2+N295*weight3+O295*weight4+P295*weight5+Q295*weight6</f>
        <v/>
      </c>
    </row>
    <row r="296" spans="1:18">
      <c r="A296" s="14">
        <f>RANK(R296,R:R)</f>
        <v/>
      </c>
      <c r="B296" t="s">
        <v>3769</v>
      </c>
      <c r="C296">
        <f>VLOOKUP(B296,'Input - companies list'!B:L,2,FALSE)</f>
        <v/>
      </c>
      <c r="D296">
        <f>VLOOKUP(B296,'Input - companies list'!B:L,11,FALSE)</f>
        <v/>
      </c>
      <c r="E296">
        <f>VLOOKUP(B296,'Input - companies list'!B:E,4,FALSE)</f>
        <v/>
      </c>
      <c r="F296" s="1">
        <f>SUMIFS('Input - target event report'!H:H,'Input - target event report'!B:B,B296,'Input - target event report'!D:D, "Private Investment")</f>
        <v/>
      </c>
      <c r="G296" s="30">
        <f>IF(I296&lt;2, "N/A", (MAXIFS('Input - target event report'!E:E,'Input - target event report'!B:B,B:B,'Input - target event report'!D:D,"Private Investment")-MINIFS('Input - target event report'!E:E,'Input - target event report'!B:B,B:B,'Input - target event report'!D:D,"Private Investment"))/(I296-1))</f>
        <v/>
      </c>
      <c r="H296" s="30">
        <f>IF(MAXIFS('Input - target event report'!E:E,'Input - target event report'!B:B,B:B,'Input - target event report'!D:D,"Private Investment") = 0, "N/A", TODAY() - MAXIFS('Input - target event report'!E:E,'Input - target event report'!B:B,B:B,'Input - target event report'!D:D,"Private Investment"))</f>
        <v/>
      </c>
      <c r="I296" s="30">
        <f>COUNTIFS('Input - target event report'!B:B,B296,'Input - target event report'!D:D, "Private Investment")</f>
        <v/>
      </c>
      <c r="J296">
        <f>INDEX('Input - companies list'!$1:$10000,MATCH(B296,'Input - companies list'!B:B,0),MATCH("Flow",'Input - companies list'!$1:$1,0 ))</f>
        <v/>
      </c>
      <c r="K296">
        <f>INDEX('Input - companies list'!$1:$10000,MATCH(B296,'Input - companies list'!B:B,0),MATCH("Inter-Cluster Connectivity",'Input - companies list'!$1:$1,0 ))</f>
        <v/>
      </c>
      <c r="L296" s="11">
        <f>IFERROR(PERCENTRANK(F:F,F296),0)</f>
        <v/>
      </c>
      <c r="M296" s="11">
        <f>IFERROR(1 - PERCENTRANK(G:G,G296),0)</f>
        <v/>
      </c>
      <c r="N296" s="11">
        <f>IFERROR(1 - PERCENTRANK(H:H,H296),0)</f>
        <v/>
      </c>
      <c r="O296" s="11">
        <f>IFERROR(PERCENTRANK(I:I,I296),0)</f>
        <v/>
      </c>
      <c r="P296" s="11">
        <f>IFERROR(1 - PERCENTRANK(J:J,J296),0)</f>
        <v/>
      </c>
      <c r="Q296" s="11">
        <f>IFERROR(PERCENTRANK(K:K,K296),0)</f>
        <v/>
      </c>
      <c r="R296" s="11">
        <f>L296*weight1+M296*weight2+N296*weight3+O296*weight4+P296*weight5+Q296*weight6</f>
        <v/>
      </c>
    </row>
    <row r="297" spans="1:18">
      <c r="A297" s="14">
        <f>RANK(R297,R:R)</f>
        <v/>
      </c>
      <c r="B297" t="s">
        <v>3780</v>
      </c>
      <c r="C297">
        <f>VLOOKUP(B297,'Input - companies list'!B:L,2,FALSE)</f>
        <v/>
      </c>
      <c r="D297">
        <f>VLOOKUP(B297,'Input - companies list'!B:L,11,FALSE)</f>
        <v/>
      </c>
      <c r="E297">
        <f>VLOOKUP(B297,'Input - companies list'!B:E,4,FALSE)</f>
        <v/>
      </c>
      <c r="F297" s="1">
        <f>SUMIFS('Input - target event report'!H:H,'Input - target event report'!B:B,B297,'Input - target event report'!D:D, "Private Investment")</f>
        <v/>
      </c>
      <c r="G297" s="30">
        <f>IF(I297&lt;2, "N/A", (MAXIFS('Input - target event report'!E:E,'Input - target event report'!B:B,B:B,'Input - target event report'!D:D,"Private Investment")-MINIFS('Input - target event report'!E:E,'Input - target event report'!B:B,B:B,'Input - target event report'!D:D,"Private Investment"))/(I297-1))</f>
        <v/>
      </c>
      <c r="H297" s="30">
        <f>IF(MAXIFS('Input - target event report'!E:E,'Input - target event report'!B:B,B:B,'Input - target event report'!D:D,"Private Investment") = 0, "N/A", TODAY() - MAXIFS('Input - target event report'!E:E,'Input - target event report'!B:B,B:B,'Input - target event report'!D:D,"Private Investment"))</f>
        <v/>
      </c>
      <c r="I297" s="30">
        <f>COUNTIFS('Input - target event report'!B:B,B297,'Input - target event report'!D:D, "Private Investment")</f>
        <v/>
      </c>
      <c r="J297">
        <f>INDEX('Input - companies list'!$1:$10000,MATCH(B297,'Input - companies list'!B:B,0),MATCH("Flow",'Input - companies list'!$1:$1,0 ))</f>
        <v/>
      </c>
      <c r="K297">
        <f>INDEX('Input - companies list'!$1:$10000,MATCH(B297,'Input - companies list'!B:B,0),MATCH("Inter-Cluster Connectivity",'Input - companies list'!$1:$1,0 ))</f>
        <v/>
      </c>
      <c r="L297" s="11">
        <f>IFERROR(PERCENTRANK(F:F,F297),0)</f>
        <v/>
      </c>
      <c r="M297" s="11">
        <f>IFERROR(1 - PERCENTRANK(G:G,G297),0)</f>
        <v/>
      </c>
      <c r="N297" s="11">
        <f>IFERROR(1 - PERCENTRANK(H:H,H297),0)</f>
        <v/>
      </c>
      <c r="O297" s="11">
        <f>IFERROR(PERCENTRANK(I:I,I297),0)</f>
        <v/>
      </c>
      <c r="P297" s="11">
        <f>IFERROR(1 - PERCENTRANK(J:J,J297),0)</f>
        <v/>
      </c>
      <c r="Q297" s="11">
        <f>IFERROR(PERCENTRANK(K:K,K297),0)</f>
        <v/>
      </c>
      <c r="R297" s="11">
        <f>L297*weight1+M297*weight2+N297*weight3+O297*weight4+P297*weight5+Q297*weight6</f>
        <v/>
      </c>
    </row>
    <row r="298" spans="1:18">
      <c r="A298" s="14">
        <f>RANK(R298,R:R)</f>
        <v/>
      </c>
      <c r="B298" t="s">
        <v>3791</v>
      </c>
      <c r="C298">
        <f>VLOOKUP(B298,'Input - companies list'!B:L,2,FALSE)</f>
        <v/>
      </c>
      <c r="D298">
        <f>VLOOKUP(B298,'Input - companies list'!B:L,11,FALSE)</f>
        <v/>
      </c>
      <c r="E298">
        <f>VLOOKUP(B298,'Input - companies list'!B:E,4,FALSE)</f>
        <v/>
      </c>
      <c r="F298" s="1">
        <f>SUMIFS('Input - target event report'!H:H,'Input - target event report'!B:B,B298,'Input - target event report'!D:D, "Private Investment")</f>
        <v/>
      </c>
      <c r="G298" s="30">
        <f>IF(I298&lt;2, "N/A", (MAXIFS('Input - target event report'!E:E,'Input - target event report'!B:B,B:B,'Input - target event report'!D:D,"Private Investment")-MINIFS('Input - target event report'!E:E,'Input - target event report'!B:B,B:B,'Input - target event report'!D:D,"Private Investment"))/(I298-1))</f>
        <v/>
      </c>
      <c r="H298" s="30">
        <f>IF(MAXIFS('Input - target event report'!E:E,'Input - target event report'!B:B,B:B,'Input - target event report'!D:D,"Private Investment") = 0, "N/A", TODAY() - MAXIFS('Input - target event report'!E:E,'Input - target event report'!B:B,B:B,'Input - target event report'!D:D,"Private Investment"))</f>
        <v/>
      </c>
      <c r="I298" s="30">
        <f>COUNTIFS('Input - target event report'!B:B,B298,'Input - target event report'!D:D, "Private Investment")</f>
        <v/>
      </c>
      <c r="J298">
        <f>INDEX('Input - companies list'!$1:$10000,MATCH(B298,'Input - companies list'!B:B,0),MATCH("Flow",'Input - companies list'!$1:$1,0 ))</f>
        <v/>
      </c>
      <c r="K298">
        <f>INDEX('Input - companies list'!$1:$10000,MATCH(B298,'Input - companies list'!B:B,0),MATCH("Inter-Cluster Connectivity",'Input - companies list'!$1:$1,0 ))</f>
        <v/>
      </c>
      <c r="L298" s="11">
        <f>IFERROR(PERCENTRANK(F:F,F298),0)</f>
        <v/>
      </c>
      <c r="M298" s="11">
        <f>IFERROR(1 - PERCENTRANK(G:G,G298),0)</f>
        <v/>
      </c>
      <c r="N298" s="11">
        <f>IFERROR(1 - PERCENTRANK(H:H,H298),0)</f>
        <v/>
      </c>
      <c r="O298" s="11">
        <f>IFERROR(PERCENTRANK(I:I,I298),0)</f>
        <v/>
      </c>
      <c r="P298" s="11">
        <f>IFERROR(1 - PERCENTRANK(J:J,J298),0)</f>
        <v/>
      </c>
      <c r="Q298" s="11">
        <f>IFERROR(PERCENTRANK(K:K,K298),0)</f>
        <v/>
      </c>
      <c r="R298" s="11">
        <f>L298*weight1+M298*weight2+N298*weight3+O298*weight4+P298*weight5+Q298*weight6</f>
        <v/>
      </c>
    </row>
    <row r="299" spans="1:18">
      <c r="A299" s="14">
        <f>RANK(R299,R:R)</f>
        <v/>
      </c>
      <c r="B299" t="s">
        <v>3802</v>
      </c>
      <c r="C299">
        <f>VLOOKUP(B299,'Input - companies list'!B:L,2,FALSE)</f>
        <v/>
      </c>
      <c r="D299">
        <f>VLOOKUP(B299,'Input - companies list'!B:L,11,FALSE)</f>
        <v/>
      </c>
      <c r="E299">
        <f>VLOOKUP(B299,'Input - companies list'!B:E,4,FALSE)</f>
        <v/>
      </c>
      <c r="F299" s="1">
        <f>SUMIFS('Input - target event report'!H:H,'Input - target event report'!B:B,B299,'Input - target event report'!D:D, "Private Investment")</f>
        <v/>
      </c>
      <c r="G299" s="30">
        <f>IF(I299&lt;2, "N/A", (MAXIFS('Input - target event report'!E:E,'Input - target event report'!B:B,B:B,'Input - target event report'!D:D,"Private Investment")-MINIFS('Input - target event report'!E:E,'Input - target event report'!B:B,B:B,'Input - target event report'!D:D,"Private Investment"))/(I299-1))</f>
        <v/>
      </c>
      <c r="H299" s="30">
        <f>IF(MAXIFS('Input - target event report'!E:E,'Input - target event report'!B:B,B:B,'Input - target event report'!D:D,"Private Investment") = 0, "N/A", TODAY() - MAXIFS('Input - target event report'!E:E,'Input - target event report'!B:B,B:B,'Input - target event report'!D:D,"Private Investment"))</f>
        <v/>
      </c>
      <c r="I299" s="30">
        <f>COUNTIFS('Input - target event report'!B:B,B299,'Input - target event report'!D:D, "Private Investment")</f>
        <v/>
      </c>
      <c r="J299">
        <f>INDEX('Input - companies list'!$1:$10000,MATCH(B299,'Input - companies list'!B:B,0),MATCH("Flow",'Input - companies list'!$1:$1,0 ))</f>
        <v/>
      </c>
      <c r="K299">
        <f>INDEX('Input - companies list'!$1:$10000,MATCH(B299,'Input - companies list'!B:B,0),MATCH("Inter-Cluster Connectivity",'Input - companies list'!$1:$1,0 ))</f>
        <v/>
      </c>
      <c r="L299" s="11">
        <f>IFERROR(PERCENTRANK(F:F,F299),0)</f>
        <v/>
      </c>
      <c r="M299" s="11">
        <f>IFERROR(1 - PERCENTRANK(G:G,G299),0)</f>
        <v/>
      </c>
      <c r="N299" s="11">
        <f>IFERROR(1 - PERCENTRANK(H:H,H299),0)</f>
        <v/>
      </c>
      <c r="O299" s="11">
        <f>IFERROR(PERCENTRANK(I:I,I299),0)</f>
        <v/>
      </c>
      <c r="P299" s="11">
        <f>IFERROR(1 - PERCENTRANK(J:J,J299),0)</f>
        <v/>
      </c>
      <c r="Q299" s="11">
        <f>IFERROR(PERCENTRANK(K:K,K299),0)</f>
        <v/>
      </c>
      <c r="R299" s="11">
        <f>L299*weight1+M299*weight2+N299*weight3+O299*weight4+P299*weight5+Q299*weight6</f>
        <v/>
      </c>
    </row>
    <row r="300" spans="1:18">
      <c r="A300" s="14">
        <f>RANK(R300,R:R)</f>
        <v/>
      </c>
      <c r="B300" t="s">
        <v>3816</v>
      </c>
      <c r="C300">
        <f>VLOOKUP(B300,'Input - companies list'!B:L,2,FALSE)</f>
        <v/>
      </c>
      <c r="D300">
        <f>VLOOKUP(B300,'Input - companies list'!B:L,11,FALSE)</f>
        <v/>
      </c>
      <c r="E300">
        <f>VLOOKUP(B300,'Input - companies list'!B:E,4,FALSE)</f>
        <v/>
      </c>
      <c r="F300" s="1">
        <f>SUMIFS('Input - target event report'!H:H,'Input - target event report'!B:B,B300,'Input - target event report'!D:D, "Private Investment")</f>
        <v/>
      </c>
      <c r="G300" s="30">
        <f>IF(I300&lt;2, "N/A", (MAXIFS('Input - target event report'!E:E,'Input - target event report'!B:B,B:B,'Input - target event report'!D:D,"Private Investment")-MINIFS('Input - target event report'!E:E,'Input - target event report'!B:B,B:B,'Input - target event report'!D:D,"Private Investment"))/(I300-1))</f>
        <v/>
      </c>
      <c r="H300" s="30">
        <f>IF(MAXIFS('Input - target event report'!E:E,'Input - target event report'!B:B,B:B,'Input - target event report'!D:D,"Private Investment") = 0, "N/A", TODAY() - MAXIFS('Input - target event report'!E:E,'Input - target event report'!B:B,B:B,'Input - target event report'!D:D,"Private Investment"))</f>
        <v/>
      </c>
      <c r="I300" s="30">
        <f>COUNTIFS('Input - target event report'!B:B,B300,'Input - target event report'!D:D, "Private Investment")</f>
        <v/>
      </c>
      <c r="J300">
        <f>INDEX('Input - companies list'!$1:$10000,MATCH(B300,'Input - companies list'!B:B,0),MATCH("Flow",'Input - companies list'!$1:$1,0 ))</f>
        <v/>
      </c>
      <c r="K300">
        <f>INDEX('Input - companies list'!$1:$10000,MATCH(B300,'Input - companies list'!B:B,0),MATCH("Inter-Cluster Connectivity",'Input - companies list'!$1:$1,0 ))</f>
        <v/>
      </c>
      <c r="L300" s="11">
        <f>IFERROR(PERCENTRANK(F:F,F300),0)</f>
        <v/>
      </c>
      <c r="M300" s="11">
        <f>IFERROR(1 - PERCENTRANK(G:G,G300),0)</f>
        <v/>
      </c>
      <c r="N300" s="11">
        <f>IFERROR(1 - PERCENTRANK(H:H,H300),0)</f>
        <v/>
      </c>
      <c r="O300" s="11">
        <f>IFERROR(PERCENTRANK(I:I,I300),0)</f>
        <v/>
      </c>
      <c r="P300" s="11">
        <f>IFERROR(1 - PERCENTRANK(J:J,J300),0)</f>
        <v/>
      </c>
      <c r="Q300" s="11">
        <f>IFERROR(PERCENTRANK(K:K,K300),0)</f>
        <v/>
      </c>
      <c r="R300" s="11">
        <f>L300*weight1+M300*weight2+N300*weight3+O300*weight4+P300*weight5+Q300*weight6</f>
        <v/>
      </c>
    </row>
    <row r="301" spans="1:18">
      <c r="A301" s="14">
        <f>RANK(R301,R:R)</f>
        <v/>
      </c>
      <c r="B301" t="s">
        <v>3827</v>
      </c>
      <c r="C301">
        <f>VLOOKUP(B301,'Input - companies list'!B:L,2,FALSE)</f>
        <v/>
      </c>
      <c r="D301">
        <f>VLOOKUP(B301,'Input - companies list'!B:L,11,FALSE)</f>
        <v/>
      </c>
      <c r="E301">
        <f>VLOOKUP(B301,'Input - companies list'!B:E,4,FALSE)</f>
        <v/>
      </c>
      <c r="F301" s="1">
        <f>SUMIFS('Input - target event report'!H:H,'Input - target event report'!B:B,B301,'Input - target event report'!D:D, "Private Investment")</f>
        <v/>
      </c>
      <c r="G301" s="30">
        <f>IF(I301&lt;2, "N/A", (MAXIFS('Input - target event report'!E:E,'Input - target event report'!B:B,B:B,'Input - target event report'!D:D,"Private Investment")-MINIFS('Input - target event report'!E:E,'Input - target event report'!B:B,B:B,'Input - target event report'!D:D,"Private Investment"))/(I301-1))</f>
        <v/>
      </c>
      <c r="H301" s="30">
        <f>IF(MAXIFS('Input - target event report'!E:E,'Input - target event report'!B:B,B:B,'Input - target event report'!D:D,"Private Investment") = 0, "N/A", TODAY() - MAXIFS('Input - target event report'!E:E,'Input - target event report'!B:B,B:B,'Input - target event report'!D:D,"Private Investment"))</f>
        <v/>
      </c>
      <c r="I301" s="30">
        <f>COUNTIFS('Input - target event report'!B:B,B301,'Input - target event report'!D:D, "Private Investment")</f>
        <v/>
      </c>
      <c r="J301">
        <f>INDEX('Input - companies list'!$1:$10000,MATCH(B301,'Input - companies list'!B:B,0),MATCH("Flow",'Input - companies list'!$1:$1,0 ))</f>
        <v/>
      </c>
      <c r="K301">
        <f>INDEX('Input - companies list'!$1:$10000,MATCH(B301,'Input - companies list'!B:B,0),MATCH("Inter-Cluster Connectivity",'Input - companies list'!$1:$1,0 ))</f>
        <v/>
      </c>
      <c r="L301" s="11">
        <f>IFERROR(PERCENTRANK(F:F,F301),0)</f>
        <v/>
      </c>
      <c r="M301" s="11">
        <f>IFERROR(1 - PERCENTRANK(G:G,G301),0)</f>
        <v/>
      </c>
      <c r="N301" s="11">
        <f>IFERROR(1 - PERCENTRANK(H:H,H301),0)</f>
        <v/>
      </c>
      <c r="O301" s="11">
        <f>IFERROR(PERCENTRANK(I:I,I301),0)</f>
        <v/>
      </c>
      <c r="P301" s="11">
        <f>IFERROR(1 - PERCENTRANK(J:J,J301),0)</f>
        <v/>
      </c>
      <c r="Q301" s="11">
        <f>IFERROR(PERCENTRANK(K:K,K301),0)</f>
        <v/>
      </c>
      <c r="R301" s="11">
        <f>L301*weight1+M301*weight2+N301*weight3+O301*weight4+P301*weight5+Q301*weight6</f>
        <v/>
      </c>
    </row>
    <row r="302" spans="1:18">
      <c r="A302" s="14">
        <f>RANK(R302,R:R)</f>
        <v/>
      </c>
      <c r="B302" t="s">
        <v>3838</v>
      </c>
      <c r="C302">
        <f>VLOOKUP(B302,'Input - companies list'!B:L,2,FALSE)</f>
        <v/>
      </c>
      <c r="D302">
        <f>VLOOKUP(B302,'Input - companies list'!B:L,11,FALSE)</f>
        <v/>
      </c>
      <c r="E302">
        <f>VLOOKUP(B302,'Input - companies list'!B:E,4,FALSE)</f>
        <v/>
      </c>
      <c r="F302" s="1">
        <f>SUMIFS('Input - target event report'!H:H,'Input - target event report'!B:B,B302,'Input - target event report'!D:D, "Private Investment")</f>
        <v/>
      </c>
      <c r="G302" s="30">
        <f>IF(I302&lt;2, "N/A", (MAXIFS('Input - target event report'!E:E,'Input - target event report'!B:B,B:B,'Input - target event report'!D:D,"Private Investment")-MINIFS('Input - target event report'!E:E,'Input - target event report'!B:B,B:B,'Input - target event report'!D:D,"Private Investment"))/(I302-1))</f>
        <v/>
      </c>
      <c r="H302" s="30">
        <f>IF(MAXIFS('Input - target event report'!E:E,'Input - target event report'!B:B,B:B,'Input - target event report'!D:D,"Private Investment") = 0, "N/A", TODAY() - MAXIFS('Input - target event report'!E:E,'Input - target event report'!B:B,B:B,'Input - target event report'!D:D,"Private Investment"))</f>
        <v/>
      </c>
      <c r="I302" s="30">
        <f>COUNTIFS('Input - target event report'!B:B,B302,'Input - target event report'!D:D, "Private Investment")</f>
        <v/>
      </c>
      <c r="J302">
        <f>INDEX('Input - companies list'!$1:$10000,MATCH(B302,'Input - companies list'!B:B,0),MATCH("Flow",'Input - companies list'!$1:$1,0 ))</f>
        <v/>
      </c>
      <c r="K302">
        <f>INDEX('Input - companies list'!$1:$10000,MATCH(B302,'Input - companies list'!B:B,0),MATCH("Inter-Cluster Connectivity",'Input - companies list'!$1:$1,0 ))</f>
        <v/>
      </c>
      <c r="L302" s="11">
        <f>IFERROR(PERCENTRANK(F:F,F302),0)</f>
        <v/>
      </c>
      <c r="M302" s="11">
        <f>IFERROR(1 - PERCENTRANK(G:G,G302),0)</f>
        <v/>
      </c>
      <c r="N302" s="11">
        <f>IFERROR(1 - PERCENTRANK(H:H,H302),0)</f>
        <v/>
      </c>
      <c r="O302" s="11">
        <f>IFERROR(PERCENTRANK(I:I,I302),0)</f>
        <v/>
      </c>
      <c r="P302" s="11">
        <f>IFERROR(1 - PERCENTRANK(J:J,J302),0)</f>
        <v/>
      </c>
      <c r="Q302" s="11">
        <f>IFERROR(PERCENTRANK(K:K,K302),0)</f>
        <v/>
      </c>
      <c r="R302" s="11">
        <f>L302*weight1+M302*weight2+N302*weight3+O302*weight4+P302*weight5+Q302*weight6</f>
        <v/>
      </c>
    </row>
    <row r="303" spans="1:18">
      <c r="A303" s="14">
        <f>RANK(R303,R:R)</f>
        <v/>
      </c>
      <c r="B303" t="s">
        <v>3848</v>
      </c>
      <c r="C303">
        <f>VLOOKUP(B303,'Input - companies list'!B:L,2,FALSE)</f>
        <v/>
      </c>
      <c r="D303">
        <f>VLOOKUP(B303,'Input - companies list'!B:L,11,FALSE)</f>
        <v/>
      </c>
      <c r="E303">
        <f>VLOOKUP(B303,'Input - companies list'!B:E,4,FALSE)</f>
        <v/>
      </c>
      <c r="F303" s="1">
        <f>SUMIFS('Input - target event report'!H:H,'Input - target event report'!B:B,B303,'Input - target event report'!D:D, "Private Investment")</f>
        <v/>
      </c>
      <c r="G303" s="30">
        <f>IF(I303&lt;2, "N/A", (MAXIFS('Input - target event report'!E:E,'Input - target event report'!B:B,B:B,'Input - target event report'!D:D,"Private Investment")-MINIFS('Input - target event report'!E:E,'Input - target event report'!B:B,B:B,'Input - target event report'!D:D,"Private Investment"))/(I303-1))</f>
        <v/>
      </c>
      <c r="H303" s="30">
        <f>IF(MAXIFS('Input - target event report'!E:E,'Input - target event report'!B:B,B:B,'Input - target event report'!D:D,"Private Investment") = 0, "N/A", TODAY() - MAXIFS('Input - target event report'!E:E,'Input - target event report'!B:B,B:B,'Input - target event report'!D:D,"Private Investment"))</f>
        <v/>
      </c>
      <c r="I303" s="30">
        <f>COUNTIFS('Input - target event report'!B:B,B303,'Input - target event report'!D:D, "Private Investment")</f>
        <v/>
      </c>
      <c r="J303">
        <f>INDEX('Input - companies list'!$1:$10000,MATCH(B303,'Input - companies list'!B:B,0),MATCH("Flow",'Input - companies list'!$1:$1,0 ))</f>
        <v/>
      </c>
      <c r="K303">
        <f>INDEX('Input - companies list'!$1:$10000,MATCH(B303,'Input - companies list'!B:B,0),MATCH("Inter-Cluster Connectivity",'Input - companies list'!$1:$1,0 ))</f>
        <v/>
      </c>
      <c r="L303" s="11">
        <f>IFERROR(PERCENTRANK(F:F,F303),0)</f>
        <v/>
      </c>
      <c r="M303" s="11">
        <f>IFERROR(1 - PERCENTRANK(G:G,G303),0)</f>
        <v/>
      </c>
      <c r="N303" s="11">
        <f>IFERROR(1 - PERCENTRANK(H:H,H303),0)</f>
        <v/>
      </c>
      <c r="O303" s="11">
        <f>IFERROR(PERCENTRANK(I:I,I303),0)</f>
        <v/>
      </c>
      <c r="P303" s="11">
        <f>IFERROR(1 - PERCENTRANK(J:J,J303),0)</f>
        <v/>
      </c>
      <c r="Q303" s="11">
        <f>IFERROR(PERCENTRANK(K:K,K303),0)</f>
        <v/>
      </c>
      <c r="R303" s="11">
        <f>L303*weight1+M303*weight2+N303*weight3+O303*weight4+P303*weight5+Q303*weight6</f>
        <v/>
      </c>
    </row>
    <row r="304" spans="1:18">
      <c r="A304" s="14">
        <f>RANK(R304,R:R)</f>
        <v/>
      </c>
      <c r="B304" t="s">
        <v>3860</v>
      </c>
      <c r="C304">
        <f>VLOOKUP(B304,'Input - companies list'!B:L,2,FALSE)</f>
        <v/>
      </c>
      <c r="D304">
        <f>VLOOKUP(B304,'Input - companies list'!B:L,11,FALSE)</f>
        <v/>
      </c>
      <c r="E304">
        <f>VLOOKUP(B304,'Input - companies list'!B:E,4,FALSE)</f>
        <v/>
      </c>
      <c r="F304" s="1">
        <f>SUMIFS('Input - target event report'!H:H,'Input - target event report'!B:B,B304,'Input - target event report'!D:D, "Private Investment")</f>
        <v/>
      </c>
      <c r="G304" s="30">
        <f>IF(I304&lt;2, "N/A", (MAXIFS('Input - target event report'!E:E,'Input - target event report'!B:B,B:B,'Input - target event report'!D:D,"Private Investment")-MINIFS('Input - target event report'!E:E,'Input - target event report'!B:B,B:B,'Input - target event report'!D:D,"Private Investment"))/(I304-1))</f>
        <v/>
      </c>
      <c r="H304" s="30">
        <f>IF(MAXIFS('Input - target event report'!E:E,'Input - target event report'!B:B,B:B,'Input - target event report'!D:D,"Private Investment") = 0, "N/A", TODAY() - MAXIFS('Input - target event report'!E:E,'Input - target event report'!B:B,B:B,'Input - target event report'!D:D,"Private Investment"))</f>
        <v/>
      </c>
      <c r="I304" s="30">
        <f>COUNTIFS('Input - target event report'!B:B,B304,'Input - target event report'!D:D, "Private Investment")</f>
        <v/>
      </c>
      <c r="J304">
        <f>INDEX('Input - companies list'!$1:$10000,MATCH(B304,'Input - companies list'!B:B,0),MATCH("Flow",'Input - companies list'!$1:$1,0 ))</f>
        <v/>
      </c>
      <c r="K304">
        <f>INDEX('Input - companies list'!$1:$10000,MATCH(B304,'Input - companies list'!B:B,0),MATCH("Inter-Cluster Connectivity",'Input - companies list'!$1:$1,0 ))</f>
        <v/>
      </c>
      <c r="L304" s="11">
        <f>IFERROR(PERCENTRANK(F:F,F304),0)</f>
        <v/>
      </c>
      <c r="M304" s="11">
        <f>IFERROR(1 - PERCENTRANK(G:G,G304),0)</f>
        <v/>
      </c>
      <c r="N304" s="11">
        <f>IFERROR(1 - PERCENTRANK(H:H,H304),0)</f>
        <v/>
      </c>
      <c r="O304" s="11">
        <f>IFERROR(PERCENTRANK(I:I,I304),0)</f>
        <v/>
      </c>
      <c r="P304" s="11">
        <f>IFERROR(1 - PERCENTRANK(J:J,J304),0)</f>
        <v/>
      </c>
      <c r="Q304" s="11">
        <f>IFERROR(PERCENTRANK(K:K,K304),0)</f>
        <v/>
      </c>
      <c r="R304" s="11">
        <f>L304*weight1+M304*weight2+N304*weight3+O304*weight4+P304*weight5+Q304*weight6</f>
        <v/>
      </c>
    </row>
    <row r="305" spans="1:18">
      <c r="A305" s="14">
        <f>RANK(R305,R:R)</f>
        <v/>
      </c>
      <c r="B305" t="s">
        <v>3872</v>
      </c>
      <c r="C305">
        <f>VLOOKUP(B305,'Input - companies list'!B:L,2,FALSE)</f>
        <v/>
      </c>
      <c r="D305">
        <f>VLOOKUP(B305,'Input - companies list'!B:L,11,FALSE)</f>
        <v/>
      </c>
      <c r="E305">
        <f>VLOOKUP(B305,'Input - companies list'!B:E,4,FALSE)</f>
        <v/>
      </c>
      <c r="F305" s="1">
        <f>SUMIFS('Input - target event report'!H:H,'Input - target event report'!B:B,B305,'Input - target event report'!D:D, "Private Investment")</f>
        <v/>
      </c>
      <c r="G305" s="30">
        <f>IF(I305&lt;2, "N/A", (MAXIFS('Input - target event report'!E:E,'Input - target event report'!B:B,B:B,'Input - target event report'!D:D,"Private Investment")-MINIFS('Input - target event report'!E:E,'Input - target event report'!B:B,B:B,'Input - target event report'!D:D,"Private Investment"))/(I305-1))</f>
        <v/>
      </c>
      <c r="H305" s="30">
        <f>IF(MAXIFS('Input - target event report'!E:E,'Input - target event report'!B:B,B:B,'Input - target event report'!D:D,"Private Investment") = 0, "N/A", TODAY() - MAXIFS('Input - target event report'!E:E,'Input - target event report'!B:B,B:B,'Input - target event report'!D:D,"Private Investment"))</f>
        <v/>
      </c>
      <c r="I305" s="30">
        <f>COUNTIFS('Input - target event report'!B:B,B305,'Input - target event report'!D:D, "Private Investment")</f>
        <v/>
      </c>
      <c r="J305">
        <f>INDEX('Input - companies list'!$1:$10000,MATCH(B305,'Input - companies list'!B:B,0),MATCH("Flow",'Input - companies list'!$1:$1,0 ))</f>
        <v/>
      </c>
      <c r="K305">
        <f>INDEX('Input - companies list'!$1:$10000,MATCH(B305,'Input - companies list'!B:B,0),MATCH("Inter-Cluster Connectivity",'Input - companies list'!$1:$1,0 ))</f>
        <v/>
      </c>
      <c r="L305" s="11">
        <f>IFERROR(PERCENTRANK(F:F,F305),0)</f>
        <v/>
      </c>
      <c r="M305" s="11">
        <f>IFERROR(1 - PERCENTRANK(G:G,G305),0)</f>
        <v/>
      </c>
      <c r="N305" s="11">
        <f>IFERROR(1 - PERCENTRANK(H:H,H305),0)</f>
        <v/>
      </c>
      <c r="O305" s="11">
        <f>IFERROR(PERCENTRANK(I:I,I305),0)</f>
        <v/>
      </c>
      <c r="P305" s="11">
        <f>IFERROR(1 - PERCENTRANK(J:J,J305),0)</f>
        <v/>
      </c>
      <c r="Q305" s="11">
        <f>IFERROR(PERCENTRANK(K:K,K305),0)</f>
        <v/>
      </c>
      <c r="R305" s="11">
        <f>L305*weight1+M305*weight2+N305*weight3+O305*weight4+P305*weight5+Q305*weight6</f>
        <v/>
      </c>
    </row>
    <row r="306" spans="1:18">
      <c r="A306" s="14">
        <f>RANK(R306,R:R)</f>
        <v/>
      </c>
      <c r="B306" t="s">
        <v>3884</v>
      </c>
      <c r="C306">
        <f>VLOOKUP(B306,'Input - companies list'!B:L,2,FALSE)</f>
        <v/>
      </c>
      <c r="D306">
        <f>VLOOKUP(B306,'Input - companies list'!B:L,11,FALSE)</f>
        <v/>
      </c>
      <c r="E306">
        <f>VLOOKUP(B306,'Input - companies list'!B:E,4,FALSE)</f>
        <v/>
      </c>
      <c r="F306" s="1">
        <f>SUMIFS('Input - target event report'!H:H,'Input - target event report'!B:B,B306,'Input - target event report'!D:D, "Private Investment")</f>
        <v/>
      </c>
      <c r="G306" s="30">
        <f>IF(I306&lt;2, "N/A", (MAXIFS('Input - target event report'!E:E,'Input - target event report'!B:B,B:B,'Input - target event report'!D:D,"Private Investment")-MINIFS('Input - target event report'!E:E,'Input - target event report'!B:B,B:B,'Input - target event report'!D:D,"Private Investment"))/(I306-1))</f>
        <v/>
      </c>
      <c r="H306" s="30">
        <f>IF(MAXIFS('Input - target event report'!E:E,'Input - target event report'!B:B,B:B,'Input - target event report'!D:D,"Private Investment") = 0, "N/A", TODAY() - MAXIFS('Input - target event report'!E:E,'Input - target event report'!B:B,B:B,'Input - target event report'!D:D,"Private Investment"))</f>
        <v/>
      </c>
      <c r="I306" s="30">
        <f>COUNTIFS('Input - target event report'!B:B,B306,'Input - target event report'!D:D, "Private Investment")</f>
        <v/>
      </c>
      <c r="J306">
        <f>INDEX('Input - companies list'!$1:$10000,MATCH(B306,'Input - companies list'!B:B,0),MATCH("Flow",'Input - companies list'!$1:$1,0 ))</f>
        <v/>
      </c>
      <c r="K306">
        <f>INDEX('Input - companies list'!$1:$10000,MATCH(B306,'Input - companies list'!B:B,0),MATCH("Inter-Cluster Connectivity",'Input - companies list'!$1:$1,0 ))</f>
        <v/>
      </c>
      <c r="L306" s="11">
        <f>IFERROR(PERCENTRANK(F:F,F306),0)</f>
        <v/>
      </c>
      <c r="M306" s="11">
        <f>IFERROR(1 - PERCENTRANK(G:G,G306),0)</f>
        <v/>
      </c>
      <c r="N306" s="11">
        <f>IFERROR(1 - PERCENTRANK(H:H,H306),0)</f>
        <v/>
      </c>
      <c r="O306" s="11">
        <f>IFERROR(PERCENTRANK(I:I,I306),0)</f>
        <v/>
      </c>
      <c r="P306" s="11">
        <f>IFERROR(1 - PERCENTRANK(J:J,J306),0)</f>
        <v/>
      </c>
      <c r="Q306" s="11">
        <f>IFERROR(PERCENTRANK(K:K,K306),0)</f>
        <v/>
      </c>
      <c r="R306" s="11">
        <f>L306*weight1+M306*weight2+N306*weight3+O306*weight4+P306*weight5+Q306*weight6</f>
        <v/>
      </c>
    </row>
    <row r="307" spans="1:18">
      <c r="A307" s="14">
        <f>RANK(R307,R:R)</f>
        <v/>
      </c>
      <c r="B307" t="s">
        <v>3897</v>
      </c>
      <c r="C307">
        <f>VLOOKUP(B307,'Input - companies list'!B:L,2,FALSE)</f>
        <v/>
      </c>
      <c r="D307">
        <f>VLOOKUP(B307,'Input - companies list'!B:L,11,FALSE)</f>
        <v/>
      </c>
      <c r="E307">
        <f>VLOOKUP(B307,'Input - companies list'!B:E,4,FALSE)</f>
        <v/>
      </c>
      <c r="F307" s="1">
        <f>SUMIFS('Input - target event report'!H:H,'Input - target event report'!B:B,B307,'Input - target event report'!D:D, "Private Investment")</f>
        <v/>
      </c>
      <c r="G307" s="30">
        <f>IF(I307&lt;2, "N/A", (MAXIFS('Input - target event report'!E:E,'Input - target event report'!B:B,B:B,'Input - target event report'!D:D,"Private Investment")-MINIFS('Input - target event report'!E:E,'Input - target event report'!B:B,B:B,'Input - target event report'!D:D,"Private Investment"))/(I307-1))</f>
        <v/>
      </c>
      <c r="H307" s="30">
        <f>IF(MAXIFS('Input - target event report'!E:E,'Input - target event report'!B:B,B:B,'Input - target event report'!D:D,"Private Investment") = 0, "N/A", TODAY() - MAXIFS('Input - target event report'!E:E,'Input - target event report'!B:B,B:B,'Input - target event report'!D:D,"Private Investment"))</f>
        <v/>
      </c>
      <c r="I307" s="30">
        <f>COUNTIFS('Input - target event report'!B:B,B307,'Input - target event report'!D:D, "Private Investment")</f>
        <v/>
      </c>
      <c r="J307">
        <f>INDEX('Input - companies list'!$1:$10000,MATCH(B307,'Input - companies list'!B:B,0),MATCH("Flow",'Input - companies list'!$1:$1,0 ))</f>
        <v/>
      </c>
      <c r="K307">
        <f>INDEX('Input - companies list'!$1:$10000,MATCH(B307,'Input - companies list'!B:B,0),MATCH("Inter-Cluster Connectivity",'Input - companies list'!$1:$1,0 ))</f>
        <v/>
      </c>
      <c r="L307" s="11">
        <f>IFERROR(PERCENTRANK(F:F,F307),0)</f>
        <v/>
      </c>
      <c r="M307" s="11">
        <f>IFERROR(1 - PERCENTRANK(G:G,G307),0)</f>
        <v/>
      </c>
      <c r="N307" s="11">
        <f>IFERROR(1 - PERCENTRANK(H:H,H307),0)</f>
        <v/>
      </c>
      <c r="O307" s="11">
        <f>IFERROR(PERCENTRANK(I:I,I307),0)</f>
        <v/>
      </c>
      <c r="P307" s="11">
        <f>IFERROR(1 - PERCENTRANK(J:J,J307),0)</f>
        <v/>
      </c>
      <c r="Q307" s="11">
        <f>IFERROR(PERCENTRANK(K:K,K307),0)</f>
        <v/>
      </c>
      <c r="R307" s="11">
        <f>L307*weight1+M307*weight2+N307*weight3+O307*weight4+P307*weight5+Q307*weight6</f>
        <v/>
      </c>
    </row>
    <row r="308" spans="1:18">
      <c r="A308" s="14">
        <f>RANK(R308,R:R)</f>
        <v/>
      </c>
      <c r="B308" t="s">
        <v>3908</v>
      </c>
      <c r="C308">
        <f>VLOOKUP(B308,'Input - companies list'!B:L,2,FALSE)</f>
        <v/>
      </c>
      <c r="D308">
        <f>VLOOKUP(B308,'Input - companies list'!B:L,11,FALSE)</f>
        <v/>
      </c>
      <c r="E308">
        <f>VLOOKUP(B308,'Input - companies list'!B:E,4,FALSE)</f>
        <v/>
      </c>
      <c r="F308" s="1">
        <f>SUMIFS('Input - target event report'!H:H,'Input - target event report'!B:B,B308,'Input - target event report'!D:D, "Private Investment")</f>
        <v/>
      </c>
      <c r="G308" s="30">
        <f>IF(I308&lt;2, "N/A", (MAXIFS('Input - target event report'!E:E,'Input - target event report'!B:B,B:B,'Input - target event report'!D:D,"Private Investment")-MINIFS('Input - target event report'!E:E,'Input - target event report'!B:B,B:B,'Input - target event report'!D:D,"Private Investment"))/(I308-1))</f>
        <v/>
      </c>
      <c r="H308" s="30">
        <f>IF(MAXIFS('Input - target event report'!E:E,'Input - target event report'!B:B,B:B,'Input - target event report'!D:D,"Private Investment") = 0, "N/A", TODAY() - MAXIFS('Input - target event report'!E:E,'Input - target event report'!B:B,B:B,'Input - target event report'!D:D,"Private Investment"))</f>
        <v/>
      </c>
      <c r="I308" s="30">
        <f>COUNTIFS('Input - target event report'!B:B,B308,'Input - target event report'!D:D, "Private Investment")</f>
        <v/>
      </c>
      <c r="J308">
        <f>INDEX('Input - companies list'!$1:$10000,MATCH(B308,'Input - companies list'!B:B,0),MATCH("Flow",'Input - companies list'!$1:$1,0 ))</f>
        <v/>
      </c>
      <c r="K308">
        <f>INDEX('Input - companies list'!$1:$10000,MATCH(B308,'Input - companies list'!B:B,0),MATCH("Inter-Cluster Connectivity",'Input - companies list'!$1:$1,0 ))</f>
        <v/>
      </c>
      <c r="L308" s="11">
        <f>IFERROR(PERCENTRANK(F:F,F308),0)</f>
        <v/>
      </c>
      <c r="M308" s="11">
        <f>IFERROR(1 - PERCENTRANK(G:G,G308),0)</f>
        <v/>
      </c>
      <c r="N308" s="11">
        <f>IFERROR(1 - PERCENTRANK(H:H,H308),0)</f>
        <v/>
      </c>
      <c r="O308" s="11">
        <f>IFERROR(PERCENTRANK(I:I,I308),0)</f>
        <v/>
      </c>
      <c r="P308" s="11">
        <f>IFERROR(1 - PERCENTRANK(J:J,J308),0)</f>
        <v/>
      </c>
      <c r="Q308" s="11">
        <f>IFERROR(PERCENTRANK(K:K,K308),0)</f>
        <v/>
      </c>
      <c r="R308" s="11">
        <f>L308*weight1+M308*weight2+N308*weight3+O308*weight4+P308*weight5+Q308*weight6</f>
        <v/>
      </c>
    </row>
    <row r="309" spans="1:18">
      <c r="A309" s="14">
        <f>RANK(R309,R:R)</f>
        <v/>
      </c>
      <c r="B309" t="s">
        <v>3921</v>
      </c>
      <c r="C309">
        <f>VLOOKUP(B309,'Input - companies list'!B:L,2,FALSE)</f>
        <v/>
      </c>
      <c r="D309">
        <f>VLOOKUP(B309,'Input - companies list'!B:L,11,FALSE)</f>
        <v/>
      </c>
      <c r="E309">
        <f>VLOOKUP(B309,'Input - companies list'!B:E,4,FALSE)</f>
        <v/>
      </c>
      <c r="F309" s="1">
        <f>SUMIFS('Input - target event report'!H:H,'Input - target event report'!B:B,B309,'Input - target event report'!D:D, "Private Investment")</f>
        <v/>
      </c>
      <c r="G309" s="30">
        <f>IF(I309&lt;2, "N/A", (MAXIFS('Input - target event report'!E:E,'Input - target event report'!B:B,B:B,'Input - target event report'!D:D,"Private Investment")-MINIFS('Input - target event report'!E:E,'Input - target event report'!B:B,B:B,'Input - target event report'!D:D,"Private Investment"))/(I309-1))</f>
        <v/>
      </c>
      <c r="H309" s="30">
        <f>IF(MAXIFS('Input - target event report'!E:E,'Input - target event report'!B:B,B:B,'Input - target event report'!D:D,"Private Investment") = 0, "N/A", TODAY() - MAXIFS('Input - target event report'!E:E,'Input - target event report'!B:B,B:B,'Input - target event report'!D:D,"Private Investment"))</f>
        <v/>
      </c>
      <c r="I309" s="30">
        <f>COUNTIFS('Input - target event report'!B:B,B309,'Input - target event report'!D:D, "Private Investment")</f>
        <v/>
      </c>
      <c r="J309">
        <f>INDEX('Input - companies list'!$1:$10000,MATCH(B309,'Input - companies list'!B:B,0),MATCH("Flow",'Input - companies list'!$1:$1,0 ))</f>
        <v/>
      </c>
      <c r="K309">
        <f>INDEX('Input - companies list'!$1:$10000,MATCH(B309,'Input - companies list'!B:B,0),MATCH("Inter-Cluster Connectivity",'Input - companies list'!$1:$1,0 ))</f>
        <v/>
      </c>
      <c r="L309" s="11">
        <f>IFERROR(PERCENTRANK(F:F,F309),0)</f>
        <v/>
      </c>
      <c r="M309" s="11">
        <f>IFERROR(1 - PERCENTRANK(G:G,G309),0)</f>
        <v/>
      </c>
      <c r="N309" s="11">
        <f>IFERROR(1 - PERCENTRANK(H:H,H309),0)</f>
        <v/>
      </c>
      <c r="O309" s="11">
        <f>IFERROR(PERCENTRANK(I:I,I309),0)</f>
        <v/>
      </c>
      <c r="P309" s="11">
        <f>IFERROR(1 - PERCENTRANK(J:J,J309),0)</f>
        <v/>
      </c>
      <c r="Q309" s="11">
        <f>IFERROR(PERCENTRANK(K:K,K309),0)</f>
        <v/>
      </c>
      <c r="R309" s="11">
        <f>L309*weight1+M309*weight2+N309*weight3+O309*weight4+P309*weight5+Q309*weight6</f>
        <v/>
      </c>
    </row>
    <row r="310" spans="1:18">
      <c r="A310" s="14">
        <f>RANK(R310,R:R)</f>
        <v/>
      </c>
      <c r="B310" t="s">
        <v>3934</v>
      </c>
      <c r="C310">
        <f>VLOOKUP(B310,'Input - companies list'!B:L,2,FALSE)</f>
        <v/>
      </c>
      <c r="D310">
        <f>VLOOKUP(B310,'Input - companies list'!B:L,11,FALSE)</f>
        <v/>
      </c>
      <c r="E310">
        <f>VLOOKUP(B310,'Input - companies list'!B:E,4,FALSE)</f>
        <v/>
      </c>
      <c r="F310" s="1">
        <f>SUMIFS('Input - target event report'!H:H,'Input - target event report'!B:B,B310,'Input - target event report'!D:D, "Private Investment")</f>
        <v/>
      </c>
      <c r="G310" s="30">
        <f>IF(I310&lt;2, "N/A", (MAXIFS('Input - target event report'!E:E,'Input - target event report'!B:B,B:B,'Input - target event report'!D:D,"Private Investment")-MINIFS('Input - target event report'!E:E,'Input - target event report'!B:B,B:B,'Input - target event report'!D:D,"Private Investment"))/(I310-1))</f>
        <v/>
      </c>
      <c r="H310" s="30">
        <f>IF(MAXIFS('Input - target event report'!E:E,'Input - target event report'!B:B,B:B,'Input - target event report'!D:D,"Private Investment") = 0, "N/A", TODAY() - MAXIFS('Input - target event report'!E:E,'Input - target event report'!B:B,B:B,'Input - target event report'!D:D,"Private Investment"))</f>
        <v/>
      </c>
      <c r="I310" s="30">
        <f>COUNTIFS('Input - target event report'!B:B,B310,'Input - target event report'!D:D, "Private Investment")</f>
        <v/>
      </c>
      <c r="J310">
        <f>INDEX('Input - companies list'!$1:$10000,MATCH(B310,'Input - companies list'!B:B,0),MATCH("Flow",'Input - companies list'!$1:$1,0 ))</f>
        <v/>
      </c>
      <c r="K310">
        <f>INDEX('Input - companies list'!$1:$10000,MATCH(B310,'Input - companies list'!B:B,0),MATCH("Inter-Cluster Connectivity",'Input - companies list'!$1:$1,0 ))</f>
        <v/>
      </c>
      <c r="L310" s="11">
        <f>IFERROR(PERCENTRANK(F:F,F310),0)</f>
        <v/>
      </c>
      <c r="M310" s="11">
        <f>IFERROR(1 - PERCENTRANK(G:G,G310),0)</f>
        <v/>
      </c>
      <c r="N310" s="11">
        <f>IFERROR(1 - PERCENTRANK(H:H,H310),0)</f>
        <v/>
      </c>
      <c r="O310" s="11">
        <f>IFERROR(PERCENTRANK(I:I,I310),0)</f>
        <v/>
      </c>
      <c r="P310" s="11">
        <f>IFERROR(1 - PERCENTRANK(J:J,J310),0)</f>
        <v/>
      </c>
      <c r="Q310" s="11">
        <f>IFERROR(PERCENTRANK(K:K,K310),0)</f>
        <v/>
      </c>
      <c r="R310" s="11">
        <f>L310*weight1+M310*weight2+N310*weight3+O310*weight4+P310*weight5+Q310*weight6</f>
        <v/>
      </c>
    </row>
    <row r="311" spans="1:18">
      <c r="A311" s="14">
        <f>RANK(R311,R:R)</f>
        <v/>
      </c>
      <c r="B311" t="s">
        <v>3948</v>
      </c>
      <c r="C311">
        <f>VLOOKUP(B311,'Input - companies list'!B:L,2,FALSE)</f>
        <v/>
      </c>
      <c r="D311">
        <f>VLOOKUP(B311,'Input - companies list'!B:L,11,FALSE)</f>
        <v/>
      </c>
      <c r="E311">
        <f>VLOOKUP(B311,'Input - companies list'!B:E,4,FALSE)</f>
        <v/>
      </c>
      <c r="F311" s="1">
        <f>SUMIFS('Input - target event report'!H:H,'Input - target event report'!B:B,B311,'Input - target event report'!D:D, "Private Investment")</f>
        <v/>
      </c>
      <c r="G311" s="30">
        <f>IF(I311&lt;2, "N/A", (MAXIFS('Input - target event report'!E:E,'Input - target event report'!B:B,B:B,'Input - target event report'!D:D,"Private Investment")-MINIFS('Input - target event report'!E:E,'Input - target event report'!B:B,B:B,'Input - target event report'!D:D,"Private Investment"))/(I311-1))</f>
        <v/>
      </c>
      <c r="H311" s="30">
        <f>IF(MAXIFS('Input - target event report'!E:E,'Input - target event report'!B:B,B:B,'Input - target event report'!D:D,"Private Investment") = 0, "N/A", TODAY() - MAXIFS('Input - target event report'!E:E,'Input - target event report'!B:B,B:B,'Input - target event report'!D:D,"Private Investment"))</f>
        <v/>
      </c>
      <c r="I311" s="30">
        <f>COUNTIFS('Input - target event report'!B:B,B311,'Input - target event report'!D:D, "Private Investment")</f>
        <v/>
      </c>
      <c r="J311">
        <f>INDEX('Input - companies list'!$1:$10000,MATCH(B311,'Input - companies list'!B:B,0),MATCH("Flow",'Input - companies list'!$1:$1,0 ))</f>
        <v/>
      </c>
      <c r="K311">
        <f>INDEX('Input - companies list'!$1:$10000,MATCH(B311,'Input - companies list'!B:B,0),MATCH("Inter-Cluster Connectivity",'Input - companies list'!$1:$1,0 ))</f>
        <v/>
      </c>
      <c r="L311" s="11">
        <f>IFERROR(PERCENTRANK(F:F,F311),0)</f>
        <v/>
      </c>
      <c r="M311" s="11">
        <f>IFERROR(1 - PERCENTRANK(G:G,G311),0)</f>
        <v/>
      </c>
      <c r="N311" s="11">
        <f>IFERROR(1 - PERCENTRANK(H:H,H311),0)</f>
        <v/>
      </c>
      <c r="O311" s="11">
        <f>IFERROR(PERCENTRANK(I:I,I311),0)</f>
        <v/>
      </c>
      <c r="P311" s="11">
        <f>IFERROR(1 - PERCENTRANK(J:J,J311),0)</f>
        <v/>
      </c>
      <c r="Q311" s="11">
        <f>IFERROR(PERCENTRANK(K:K,K311),0)</f>
        <v/>
      </c>
      <c r="R311" s="11">
        <f>L311*weight1+M311*weight2+N311*weight3+O311*weight4+P311*weight5+Q311*weight6</f>
        <v/>
      </c>
    </row>
    <row r="312" spans="1:18">
      <c r="A312" s="14">
        <f>RANK(R312,R:R)</f>
        <v/>
      </c>
      <c r="B312" t="s">
        <v>3958</v>
      </c>
      <c r="C312">
        <f>VLOOKUP(B312,'Input - companies list'!B:L,2,FALSE)</f>
        <v/>
      </c>
      <c r="D312">
        <f>VLOOKUP(B312,'Input - companies list'!B:L,11,FALSE)</f>
        <v/>
      </c>
      <c r="E312">
        <f>VLOOKUP(B312,'Input - companies list'!B:E,4,FALSE)</f>
        <v/>
      </c>
      <c r="F312" s="1">
        <f>SUMIFS('Input - target event report'!H:H,'Input - target event report'!B:B,B312,'Input - target event report'!D:D, "Private Investment")</f>
        <v/>
      </c>
      <c r="G312" s="30">
        <f>IF(I312&lt;2, "N/A", (MAXIFS('Input - target event report'!E:E,'Input - target event report'!B:B,B:B,'Input - target event report'!D:D,"Private Investment")-MINIFS('Input - target event report'!E:E,'Input - target event report'!B:B,B:B,'Input - target event report'!D:D,"Private Investment"))/(I312-1))</f>
        <v/>
      </c>
      <c r="H312" s="30">
        <f>IF(MAXIFS('Input - target event report'!E:E,'Input - target event report'!B:B,B:B,'Input - target event report'!D:D,"Private Investment") = 0, "N/A", TODAY() - MAXIFS('Input - target event report'!E:E,'Input - target event report'!B:B,B:B,'Input - target event report'!D:D,"Private Investment"))</f>
        <v/>
      </c>
      <c r="I312" s="30">
        <f>COUNTIFS('Input - target event report'!B:B,B312,'Input - target event report'!D:D, "Private Investment")</f>
        <v/>
      </c>
      <c r="J312">
        <f>INDEX('Input - companies list'!$1:$10000,MATCH(B312,'Input - companies list'!B:B,0),MATCH("Flow",'Input - companies list'!$1:$1,0 ))</f>
        <v/>
      </c>
      <c r="K312">
        <f>INDEX('Input - companies list'!$1:$10000,MATCH(B312,'Input - companies list'!B:B,0),MATCH("Inter-Cluster Connectivity",'Input - companies list'!$1:$1,0 ))</f>
        <v/>
      </c>
      <c r="L312" s="11">
        <f>IFERROR(PERCENTRANK(F:F,F312),0)</f>
        <v/>
      </c>
      <c r="M312" s="11">
        <f>IFERROR(1 - PERCENTRANK(G:G,G312),0)</f>
        <v/>
      </c>
      <c r="N312" s="11">
        <f>IFERROR(1 - PERCENTRANK(H:H,H312),0)</f>
        <v/>
      </c>
      <c r="O312" s="11">
        <f>IFERROR(PERCENTRANK(I:I,I312),0)</f>
        <v/>
      </c>
      <c r="P312" s="11">
        <f>IFERROR(1 - PERCENTRANK(J:J,J312),0)</f>
        <v/>
      </c>
      <c r="Q312" s="11">
        <f>IFERROR(PERCENTRANK(K:K,K312),0)</f>
        <v/>
      </c>
      <c r="R312" s="11">
        <f>L312*weight1+M312*weight2+N312*weight3+O312*weight4+P312*weight5+Q312*weight6</f>
        <v/>
      </c>
    </row>
    <row r="313" spans="1:18">
      <c r="A313" s="14">
        <f>RANK(R313,R:R)</f>
        <v/>
      </c>
      <c r="B313" t="s">
        <v>3972</v>
      </c>
      <c r="C313">
        <f>VLOOKUP(B313,'Input - companies list'!B:L,2,FALSE)</f>
        <v/>
      </c>
      <c r="D313">
        <f>VLOOKUP(B313,'Input - companies list'!B:L,11,FALSE)</f>
        <v/>
      </c>
      <c r="E313">
        <f>VLOOKUP(B313,'Input - companies list'!B:E,4,FALSE)</f>
        <v/>
      </c>
      <c r="F313" s="1">
        <f>SUMIFS('Input - target event report'!H:H,'Input - target event report'!B:B,B313,'Input - target event report'!D:D, "Private Investment")</f>
        <v/>
      </c>
      <c r="G313" s="30">
        <f>IF(I313&lt;2, "N/A", (MAXIFS('Input - target event report'!E:E,'Input - target event report'!B:B,B:B,'Input - target event report'!D:D,"Private Investment")-MINIFS('Input - target event report'!E:E,'Input - target event report'!B:B,B:B,'Input - target event report'!D:D,"Private Investment"))/(I313-1))</f>
        <v/>
      </c>
      <c r="H313" s="30">
        <f>IF(MAXIFS('Input - target event report'!E:E,'Input - target event report'!B:B,B:B,'Input - target event report'!D:D,"Private Investment") = 0, "N/A", TODAY() - MAXIFS('Input - target event report'!E:E,'Input - target event report'!B:B,B:B,'Input - target event report'!D:D,"Private Investment"))</f>
        <v/>
      </c>
      <c r="I313" s="30">
        <f>COUNTIFS('Input - target event report'!B:B,B313,'Input - target event report'!D:D, "Private Investment")</f>
        <v/>
      </c>
      <c r="J313">
        <f>INDEX('Input - companies list'!$1:$10000,MATCH(B313,'Input - companies list'!B:B,0),MATCH("Flow",'Input - companies list'!$1:$1,0 ))</f>
        <v/>
      </c>
      <c r="K313">
        <f>INDEX('Input - companies list'!$1:$10000,MATCH(B313,'Input - companies list'!B:B,0),MATCH("Inter-Cluster Connectivity",'Input - companies list'!$1:$1,0 ))</f>
        <v/>
      </c>
      <c r="L313" s="11">
        <f>IFERROR(PERCENTRANK(F:F,F313),0)</f>
        <v/>
      </c>
      <c r="M313" s="11">
        <f>IFERROR(1 - PERCENTRANK(G:G,G313),0)</f>
        <v/>
      </c>
      <c r="N313" s="11">
        <f>IFERROR(1 - PERCENTRANK(H:H,H313),0)</f>
        <v/>
      </c>
      <c r="O313" s="11">
        <f>IFERROR(PERCENTRANK(I:I,I313),0)</f>
        <v/>
      </c>
      <c r="P313" s="11">
        <f>IFERROR(1 - PERCENTRANK(J:J,J313),0)</f>
        <v/>
      </c>
      <c r="Q313" s="11">
        <f>IFERROR(PERCENTRANK(K:K,K313),0)</f>
        <v/>
      </c>
      <c r="R313" s="11">
        <f>L313*weight1+M313*weight2+N313*weight3+O313*weight4+P313*weight5+Q313*weight6</f>
        <v/>
      </c>
    </row>
    <row r="314" spans="1:18">
      <c r="A314" s="14">
        <f>RANK(R314,R:R)</f>
        <v/>
      </c>
      <c r="B314" s="2" t="s">
        <v>3984</v>
      </c>
      <c r="C314">
        <f>VLOOKUP(B314,'Input - companies list'!B:L,2,FALSE)</f>
        <v/>
      </c>
      <c r="D314">
        <f>VLOOKUP(B314,'Input - companies list'!B:L,11,FALSE)</f>
        <v/>
      </c>
      <c r="E314">
        <f>VLOOKUP(B314,'Input - companies list'!B:E,4,FALSE)</f>
        <v/>
      </c>
      <c r="F314" s="1">
        <f>SUMIFS('Input - target event report'!H:H,'Input - target event report'!B:B,B314,'Input - target event report'!D:D, "Private Investment")</f>
        <v/>
      </c>
      <c r="G314" s="30">
        <f>IF(I314&lt;2, "N/A", (MAXIFS('Input - target event report'!E:E,'Input - target event report'!B:B,B:B,'Input - target event report'!D:D,"Private Investment")-MINIFS('Input - target event report'!E:E,'Input - target event report'!B:B,B:B,'Input - target event report'!D:D,"Private Investment"))/(I314-1))</f>
        <v/>
      </c>
      <c r="H314" s="30">
        <f>IF(MAXIFS('Input - target event report'!E:E,'Input - target event report'!B:B,B:B,'Input - target event report'!D:D,"Private Investment") = 0, "N/A", TODAY() - MAXIFS('Input - target event report'!E:E,'Input - target event report'!B:B,B:B,'Input - target event report'!D:D,"Private Investment"))</f>
        <v/>
      </c>
      <c r="I314" s="30">
        <f>COUNTIFS('Input - target event report'!B:B,B314,'Input - target event report'!D:D, "Private Investment")</f>
        <v/>
      </c>
      <c r="J314">
        <f>INDEX('Input - companies list'!$1:$10000,MATCH(B314,'Input - companies list'!B:B,0),MATCH("Flow",'Input - companies list'!$1:$1,0 ))</f>
        <v/>
      </c>
      <c r="K314">
        <f>INDEX('Input - companies list'!$1:$10000,MATCH(B314,'Input - companies list'!B:B,0),MATCH("Inter-Cluster Connectivity",'Input - companies list'!$1:$1,0 ))</f>
        <v/>
      </c>
      <c r="L314" s="11">
        <f>IFERROR(PERCENTRANK(F:F,F314),0)</f>
        <v/>
      </c>
      <c r="M314" s="11">
        <f>IFERROR(1 - PERCENTRANK(G:G,G314),0)</f>
        <v/>
      </c>
      <c r="N314" s="11">
        <f>IFERROR(1 - PERCENTRANK(H:H,H314),0)</f>
        <v/>
      </c>
      <c r="O314" s="11">
        <f>IFERROR(PERCENTRANK(I:I,I314),0)</f>
        <v/>
      </c>
      <c r="P314" s="11">
        <f>IFERROR(1 - PERCENTRANK(J:J,J314),0)</f>
        <v/>
      </c>
      <c r="Q314" s="11">
        <f>IFERROR(PERCENTRANK(K:K,K314),0)</f>
        <v/>
      </c>
      <c r="R314" s="11">
        <f>L314*weight1+M314*weight2+N314*weight3+O314*weight4+P314*weight5+Q314*weight6</f>
        <v/>
      </c>
    </row>
    <row r="315" spans="1:18">
      <c r="A315" s="14">
        <f>RANK(R315,R:R)</f>
        <v/>
      </c>
      <c r="B315" t="s">
        <v>3994</v>
      </c>
      <c r="C315">
        <f>VLOOKUP(B315,'Input - companies list'!B:L,2,FALSE)</f>
        <v/>
      </c>
      <c r="D315">
        <f>VLOOKUP(B315,'Input - companies list'!B:L,11,FALSE)</f>
        <v/>
      </c>
      <c r="E315">
        <f>VLOOKUP(B315,'Input - companies list'!B:E,4,FALSE)</f>
        <v/>
      </c>
      <c r="F315" s="1">
        <f>SUMIFS('Input - target event report'!H:H,'Input - target event report'!B:B,B315,'Input - target event report'!D:D, "Private Investment")</f>
        <v/>
      </c>
      <c r="G315" s="30">
        <f>IF(I315&lt;2, "N/A", (MAXIFS('Input - target event report'!E:E,'Input - target event report'!B:B,B:B,'Input - target event report'!D:D,"Private Investment")-MINIFS('Input - target event report'!E:E,'Input - target event report'!B:B,B:B,'Input - target event report'!D:D,"Private Investment"))/(I315-1))</f>
        <v/>
      </c>
      <c r="H315" s="30">
        <f>IF(MAXIFS('Input - target event report'!E:E,'Input - target event report'!B:B,B:B,'Input - target event report'!D:D,"Private Investment") = 0, "N/A", TODAY() - MAXIFS('Input - target event report'!E:E,'Input - target event report'!B:B,B:B,'Input - target event report'!D:D,"Private Investment"))</f>
        <v/>
      </c>
      <c r="I315" s="30">
        <f>COUNTIFS('Input - target event report'!B:B,B315,'Input - target event report'!D:D, "Private Investment")</f>
        <v/>
      </c>
      <c r="J315">
        <f>INDEX('Input - companies list'!$1:$10000,MATCH(B315,'Input - companies list'!B:B,0),MATCH("Flow",'Input - companies list'!$1:$1,0 ))</f>
        <v/>
      </c>
      <c r="K315">
        <f>INDEX('Input - companies list'!$1:$10000,MATCH(B315,'Input - companies list'!B:B,0),MATCH("Inter-Cluster Connectivity",'Input - companies list'!$1:$1,0 ))</f>
        <v/>
      </c>
      <c r="L315" s="11">
        <f>IFERROR(PERCENTRANK(F:F,F315),0)</f>
        <v/>
      </c>
      <c r="M315" s="11">
        <f>IFERROR(1 - PERCENTRANK(G:G,G315),0)</f>
        <v/>
      </c>
      <c r="N315" s="11">
        <f>IFERROR(1 - PERCENTRANK(H:H,H315),0)</f>
        <v/>
      </c>
      <c r="O315" s="11">
        <f>IFERROR(PERCENTRANK(I:I,I315),0)</f>
        <v/>
      </c>
      <c r="P315" s="11">
        <f>IFERROR(1 - PERCENTRANK(J:J,J315),0)</f>
        <v/>
      </c>
      <c r="Q315" s="11">
        <f>IFERROR(PERCENTRANK(K:K,K315),0)</f>
        <v/>
      </c>
      <c r="R315" s="11">
        <f>L315*weight1+M315*weight2+N315*weight3+O315*weight4+P315*weight5+Q315*weight6</f>
        <v/>
      </c>
    </row>
    <row r="316" spans="1:18">
      <c r="A316" s="14">
        <f>RANK(R316,R:R)</f>
        <v/>
      </c>
      <c r="B316" t="s">
        <v>4003</v>
      </c>
      <c r="C316">
        <f>VLOOKUP(B316,'Input - companies list'!B:L,2,FALSE)</f>
        <v/>
      </c>
      <c r="D316">
        <f>VLOOKUP(B316,'Input - companies list'!B:L,11,FALSE)</f>
        <v/>
      </c>
      <c r="E316">
        <f>VLOOKUP(B316,'Input - companies list'!B:E,4,FALSE)</f>
        <v/>
      </c>
      <c r="F316" s="1">
        <f>SUMIFS('Input - target event report'!H:H,'Input - target event report'!B:B,B316,'Input - target event report'!D:D, "Private Investment")</f>
        <v/>
      </c>
      <c r="G316" s="30">
        <f>IF(I316&lt;2, "N/A", (MAXIFS('Input - target event report'!E:E,'Input - target event report'!B:B,B:B,'Input - target event report'!D:D,"Private Investment")-MINIFS('Input - target event report'!E:E,'Input - target event report'!B:B,B:B,'Input - target event report'!D:D,"Private Investment"))/(I316-1))</f>
        <v/>
      </c>
      <c r="H316" s="30">
        <f>IF(MAXIFS('Input - target event report'!E:E,'Input - target event report'!B:B,B:B,'Input - target event report'!D:D,"Private Investment") = 0, "N/A", TODAY() - MAXIFS('Input - target event report'!E:E,'Input - target event report'!B:B,B:B,'Input - target event report'!D:D,"Private Investment"))</f>
        <v/>
      </c>
      <c r="I316" s="30">
        <f>COUNTIFS('Input - target event report'!B:B,B316,'Input - target event report'!D:D, "Private Investment")</f>
        <v/>
      </c>
      <c r="J316">
        <f>INDEX('Input - companies list'!$1:$10000,MATCH(B316,'Input - companies list'!B:B,0),MATCH("Flow",'Input - companies list'!$1:$1,0 ))</f>
        <v/>
      </c>
      <c r="K316">
        <f>INDEX('Input - companies list'!$1:$10000,MATCH(B316,'Input - companies list'!B:B,0),MATCH("Inter-Cluster Connectivity",'Input - companies list'!$1:$1,0 ))</f>
        <v/>
      </c>
      <c r="L316" s="11">
        <f>IFERROR(PERCENTRANK(F:F,F316),0)</f>
        <v/>
      </c>
      <c r="M316" s="11">
        <f>IFERROR(1 - PERCENTRANK(G:G,G316),0)</f>
        <v/>
      </c>
      <c r="N316" s="11">
        <f>IFERROR(1 - PERCENTRANK(H:H,H316),0)</f>
        <v/>
      </c>
      <c r="O316" s="11">
        <f>IFERROR(PERCENTRANK(I:I,I316),0)</f>
        <v/>
      </c>
      <c r="P316" s="11">
        <f>IFERROR(1 - PERCENTRANK(J:J,J316),0)</f>
        <v/>
      </c>
      <c r="Q316" s="11">
        <f>IFERROR(PERCENTRANK(K:K,K316),0)</f>
        <v/>
      </c>
      <c r="R316" s="11">
        <f>L316*weight1+M316*weight2+N316*weight3+O316*weight4+P316*weight5+Q316*weight6</f>
        <v/>
      </c>
    </row>
    <row r="317" spans="1:18">
      <c r="A317" s="14">
        <f>RANK(R317,R:R)</f>
        <v/>
      </c>
      <c r="B317" t="s">
        <v>4017</v>
      </c>
      <c r="C317">
        <f>VLOOKUP(B317,'Input - companies list'!B:L,2,FALSE)</f>
        <v/>
      </c>
      <c r="D317">
        <f>VLOOKUP(B317,'Input - companies list'!B:L,11,FALSE)</f>
        <v/>
      </c>
      <c r="E317">
        <f>VLOOKUP(B317,'Input - companies list'!B:E,4,FALSE)</f>
        <v/>
      </c>
      <c r="F317" s="1">
        <f>SUMIFS('Input - target event report'!H:H,'Input - target event report'!B:B,B317,'Input - target event report'!D:D, "Private Investment")</f>
        <v/>
      </c>
      <c r="G317" s="30">
        <f>IF(I317&lt;2, "N/A", (MAXIFS('Input - target event report'!E:E,'Input - target event report'!B:B,B:B,'Input - target event report'!D:D,"Private Investment")-MINIFS('Input - target event report'!E:E,'Input - target event report'!B:B,B:B,'Input - target event report'!D:D,"Private Investment"))/(I317-1))</f>
        <v/>
      </c>
      <c r="H317" s="30">
        <f>IF(MAXIFS('Input - target event report'!E:E,'Input - target event report'!B:B,B:B,'Input - target event report'!D:D,"Private Investment") = 0, "N/A", TODAY() - MAXIFS('Input - target event report'!E:E,'Input - target event report'!B:B,B:B,'Input - target event report'!D:D,"Private Investment"))</f>
        <v/>
      </c>
      <c r="I317" s="30">
        <f>COUNTIFS('Input - target event report'!B:B,B317,'Input - target event report'!D:D, "Private Investment")</f>
        <v/>
      </c>
      <c r="J317">
        <f>INDEX('Input - companies list'!$1:$10000,MATCH(B317,'Input - companies list'!B:B,0),MATCH("Flow",'Input - companies list'!$1:$1,0 ))</f>
        <v/>
      </c>
      <c r="K317">
        <f>INDEX('Input - companies list'!$1:$10000,MATCH(B317,'Input - companies list'!B:B,0),MATCH("Inter-Cluster Connectivity",'Input - companies list'!$1:$1,0 ))</f>
        <v/>
      </c>
      <c r="L317" s="11">
        <f>IFERROR(PERCENTRANK(F:F,F317),0)</f>
        <v/>
      </c>
      <c r="M317" s="11">
        <f>IFERROR(1 - PERCENTRANK(G:G,G317),0)</f>
        <v/>
      </c>
      <c r="N317" s="11">
        <f>IFERROR(1 - PERCENTRANK(H:H,H317),0)</f>
        <v/>
      </c>
      <c r="O317" s="11">
        <f>IFERROR(PERCENTRANK(I:I,I317),0)</f>
        <v/>
      </c>
      <c r="P317" s="11">
        <f>IFERROR(1 - PERCENTRANK(J:J,J317),0)</f>
        <v/>
      </c>
      <c r="Q317" s="11">
        <f>IFERROR(PERCENTRANK(K:K,K317),0)</f>
        <v/>
      </c>
      <c r="R317" s="11">
        <f>L317*weight1+M317*weight2+N317*weight3+O317*weight4+P317*weight5+Q317*weight6</f>
        <v/>
      </c>
    </row>
    <row r="318" spans="1:18">
      <c r="A318" s="14">
        <f>RANK(R318,R:R)</f>
        <v/>
      </c>
      <c r="B318" t="s">
        <v>4026</v>
      </c>
      <c r="C318">
        <f>VLOOKUP(B318,'Input - companies list'!B:L,2,FALSE)</f>
        <v/>
      </c>
      <c r="D318">
        <f>VLOOKUP(B318,'Input - companies list'!B:L,11,FALSE)</f>
        <v/>
      </c>
      <c r="E318">
        <f>VLOOKUP(B318,'Input - companies list'!B:E,4,FALSE)</f>
        <v/>
      </c>
      <c r="F318" s="1">
        <f>SUMIFS('Input - target event report'!H:H,'Input - target event report'!B:B,B318,'Input - target event report'!D:D, "Private Investment")</f>
        <v/>
      </c>
      <c r="G318" s="30">
        <f>IF(I318&lt;2, "N/A", (MAXIFS('Input - target event report'!E:E,'Input - target event report'!B:B,B:B,'Input - target event report'!D:D,"Private Investment")-MINIFS('Input - target event report'!E:E,'Input - target event report'!B:B,B:B,'Input - target event report'!D:D,"Private Investment"))/(I318-1))</f>
        <v/>
      </c>
      <c r="H318" s="30">
        <f>IF(MAXIFS('Input - target event report'!E:E,'Input - target event report'!B:B,B:B,'Input - target event report'!D:D,"Private Investment") = 0, "N/A", TODAY() - MAXIFS('Input - target event report'!E:E,'Input - target event report'!B:B,B:B,'Input - target event report'!D:D,"Private Investment"))</f>
        <v/>
      </c>
      <c r="I318" s="30">
        <f>COUNTIFS('Input - target event report'!B:B,B318,'Input - target event report'!D:D, "Private Investment")</f>
        <v/>
      </c>
      <c r="J318">
        <f>INDEX('Input - companies list'!$1:$10000,MATCH(B318,'Input - companies list'!B:B,0),MATCH("Flow",'Input - companies list'!$1:$1,0 ))</f>
        <v/>
      </c>
      <c r="K318">
        <f>INDEX('Input - companies list'!$1:$10000,MATCH(B318,'Input - companies list'!B:B,0),MATCH("Inter-Cluster Connectivity",'Input - companies list'!$1:$1,0 ))</f>
        <v/>
      </c>
      <c r="L318" s="11">
        <f>IFERROR(PERCENTRANK(F:F,F318),0)</f>
        <v/>
      </c>
      <c r="M318" s="11">
        <f>IFERROR(1 - PERCENTRANK(G:G,G318),0)</f>
        <v/>
      </c>
      <c r="N318" s="11">
        <f>IFERROR(1 - PERCENTRANK(H:H,H318),0)</f>
        <v/>
      </c>
      <c r="O318" s="11">
        <f>IFERROR(PERCENTRANK(I:I,I318),0)</f>
        <v/>
      </c>
      <c r="P318" s="11">
        <f>IFERROR(1 - PERCENTRANK(J:J,J318),0)</f>
        <v/>
      </c>
      <c r="Q318" s="11">
        <f>IFERROR(PERCENTRANK(K:K,K318),0)</f>
        <v/>
      </c>
      <c r="R318" s="11">
        <f>L318*weight1+M318*weight2+N318*weight3+O318*weight4+P318*weight5+Q318*weight6</f>
        <v/>
      </c>
    </row>
    <row r="319" spans="1:18">
      <c r="A319" s="14">
        <f>RANK(R319,R:R)</f>
        <v/>
      </c>
      <c r="B319" t="s">
        <v>4037</v>
      </c>
      <c r="C319">
        <f>VLOOKUP(B319,'Input - companies list'!B:L,2,FALSE)</f>
        <v/>
      </c>
      <c r="D319">
        <f>VLOOKUP(B319,'Input - companies list'!B:L,11,FALSE)</f>
        <v/>
      </c>
      <c r="E319">
        <f>VLOOKUP(B319,'Input - companies list'!B:E,4,FALSE)</f>
        <v/>
      </c>
      <c r="F319" s="1">
        <f>SUMIFS('Input - target event report'!H:H,'Input - target event report'!B:B,B319,'Input - target event report'!D:D, "Private Investment")</f>
        <v/>
      </c>
      <c r="G319" s="30">
        <f>IF(I319&lt;2, "N/A", (MAXIFS('Input - target event report'!E:E,'Input - target event report'!B:B,B:B,'Input - target event report'!D:D,"Private Investment")-MINIFS('Input - target event report'!E:E,'Input - target event report'!B:B,B:B,'Input - target event report'!D:D,"Private Investment"))/(I319-1))</f>
        <v/>
      </c>
      <c r="H319" s="30">
        <f>IF(MAXIFS('Input - target event report'!E:E,'Input - target event report'!B:B,B:B,'Input - target event report'!D:D,"Private Investment") = 0, "N/A", TODAY() - MAXIFS('Input - target event report'!E:E,'Input - target event report'!B:B,B:B,'Input - target event report'!D:D,"Private Investment"))</f>
        <v/>
      </c>
      <c r="I319" s="30">
        <f>COUNTIFS('Input - target event report'!B:B,B319,'Input - target event report'!D:D, "Private Investment")</f>
        <v/>
      </c>
      <c r="J319">
        <f>INDEX('Input - companies list'!$1:$10000,MATCH(B319,'Input - companies list'!B:B,0),MATCH("Flow",'Input - companies list'!$1:$1,0 ))</f>
        <v/>
      </c>
      <c r="K319">
        <f>INDEX('Input - companies list'!$1:$10000,MATCH(B319,'Input - companies list'!B:B,0),MATCH("Inter-Cluster Connectivity",'Input - companies list'!$1:$1,0 ))</f>
        <v/>
      </c>
      <c r="L319" s="11">
        <f>IFERROR(PERCENTRANK(F:F,F319),0)</f>
        <v/>
      </c>
      <c r="M319" s="11">
        <f>IFERROR(1 - PERCENTRANK(G:G,G319),0)</f>
        <v/>
      </c>
      <c r="N319" s="11">
        <f>IFERROR(1 - PERCENTRANK(H:H,H319),0)</f>
        <v/>
      </c>
      <c r="O319" s="11">
        <f>IFERROR(PERCENTRANK(I:I,I319),0)</f>
        <v/>
      </c>
      <c r="P319" s="11">
        <f>IFERROR(1 - PERCENTRANK(J:J,J319),0)</f>
        <v/>
      </c>
      <c r="Q319" s="11">
        <f>IFERROR(PERCENTRANK(K:K,K319),0)</f>
        <v/>
      </c>
      <c r="R319" s="11">
        <f>L319*weight1+M319*weight2+N319*weight3+O319*weight4+P319*weight5+Q319*weight6</f>
        <v/>
      </c>
    </row>
    <row r="320" spans="1:18">
      <c r="A320" s="14">
        <f>RANK(R320,R:R)</f>
        <v/>
      </c>
      <c r="B320" t="s">
        <v>4053</v>
      </c>
      <c r="C320">
        <f>VLOOKUP(B320,'Input - companies list'!B:L,2,FALSE)</f>
        <v/>
      </c>
      <c r="D320">
        <f>VLOOKUP(B320,'Input - companies list'!B:L,11,FALSE)</f>
        <v/>
      </c>
      <c r="E320">
        <f>VLOOKUP(B320,'Input - companies list'!B:E,4,FALSE)</f>
        <v/>
      </c>
      <c r="F320" s="1">
        <f>SUMIFS('Input - target event report'!H:H,'Input - target event report'!B:B,B320,'Input - target event report'!D:D, "Private Investment")</f>
        <v/>
      </c>
      <c r="G320" s="30">
        <f>IF(I320&lt;2, "N/A", (MAXIFS('Input - target event report'!E:E,'Input - target event report'!B:B,B:B,'Input - target event report'!D:D,"Private Investment")-MINIFS('Input - target event report'!E:E,'Input - target event report'!B:B,B:B,'Input - target event report'!D:D,"Private Investment"))/(I320-1))</f>
        <v/>
      </c>
      <c r="H320" s="30">
        <f>IF(MAXIFS('Input - target event report'!E:E,'Input - target event report'!B:B,B:B,'Input - target event report'!D:D,"Private Investment") = 0, "N/A", TODAY() - MAXIFS('Input - target event report'!E:E,'Input - target event report'!B:B,B:B,'Input - target event report'!D:D,"Private Investment"))</f>
        <v/>
      </c>
      <c r="I320" s="30">
        <f>COUNTIFS('Input - target event report'!B:B,B320,'Input - target event report'!D:D, "Private Investment")</f>
        <v/>
      </c>
      <c r="J320">
        <f>INDEX('Input - companies list'!$1:$10000,MATCH(B320,'Input - companies list'!B:B,0),MATCH("Flow",'Input - companies list'!$1:$1,0 ))</f>
        <v/>
      </c>
      <c r="K320">
        <f>INDEX('Input - companies list'!$1:$10000,MATCH(B320,'Input - companies list'!B:B,0),MATCH("Inter-Cluster Connectivity",'Input - companies list'!$1:$1,0 ))</f>
        <v/>
      </c>
      <c r="L320" s="11">
        <f>IFERROR(PERCENTRANK(F:F,F320),0)</f>
        <v/>
      </c>
      <c r="M320" s="11">
        <f>IFERROR(1 - PERCENTRANK(G:G,G320),0)</f>
        <v/>
      </c>
      <c r="N320" s="11">
        <f>IFERROR(1 - PERCENTRANK(H:H,H320),0)</f>
        <v/>
      </c>
      <c r="O320" s="11">
        <f>IFERROR(PERCENTRANK(I:I,I320),0)</f>
        <v/>
      </c>
      <c r="P320" s="11">
        <f>IFERROR(1 - PERCENTRANK(J:J,J320),0)</f>
        <v/>
      </c>
      <c r="Q320" s="11">
        <f>IFERROR(PERCENTRANK(K:K,K320),0)</f>
        <v/>
      </c>
      <c r="R320" s="11">
        <f>L320*weight1+M320*weight2+N320*weight3+O320*weight4+P320*weight5+Q320*weight6</f>
        <v/>
      </c>
    </row>
    <row r="321" spans="1:18">
      <c r="A321" s="14">
        <f>RANK(R321,R:R)</f>
        <v/>
      </c>
      <c r="B321" s="2" t="s">
        <v>4066</v>
      </c>
      <c r="C321">
        <f>VLOOKUP(B321,'Input - companies list'!B:L,2,FALSE)</f>
        <v/>
      </c>
      <c r="D321">
        <f>VLOOKUP(B321,'Input - companies list'!B:L,11,FALSE)</f>
        <v/>
      </c>
      <c r="E321">
        <f>VLOOKUP(B321,'Input - companies list'!B:E,4,FALSE)</f>
        <v/>
      </c>
      <c r="F321" s="1">
        <f>SUMIFS('Input - target event report'!H:H,'Input - target event report'!B:B,B321,'Input - target event report'!D:D, "Private Investment")</f>
        <v/>
      </c>
      <c r="G321" s="30">
        <f>IF(I321&lt;2, "N/A", (MAXIFS('Input - target event report'!E:E,'Input - target event report'!B:B,B:B,'Input - target event report'!D:D,"Private Investment")-MINIFS('Input - target event report'!E:E,'Input - target event report'!B:B,B:B,'Input - target event report'!D:D,"Private Investment"))/(I321-1))</f>
        <v/>
      </c>
      <c r="H321" s="30">
        <f>IF(MAXIFS('Input - target event report'!E:E,'Input - target event report'!B:B,B:B,'Input - target event report'!D:D,"Private Investment") = 0, "N/A", TODAY() - MAXIFS('Input - target event report'!E:E,'Input - target event report'!B:B,B:B,'Input - target event report'!D:D,"Private Investment"))</f>
        <v/>
      </c>
      <c r="I321" s="30">
        <f>COUNTIFS('Input - target event report'!B:B,B321,'Input - target event report'!D:D, "Private Investment")</f>
        <v/>
      </c>
      <c r="J321">
        <f>INDEX('Input - companies list'!$1:$10000,MATCH(B321,'Input - companies list'!B:B,0),MATCH("Flow",'Input - companies list'!$1:$1,0 ))</f>
        <v/>
      </c>
      <c r="K321">
        <f>INDEX('Input - companies list'!$1:$10000,MATCH(B321,'Input - companies list'!B:B,0),MATCH("Inter-Cluster Connectivity",'Input - companies list'!$1:$1,0 ))</f>
        <v/>
      </c>
      <c r="L321" s="11">
        <f>IFERROR(PERCENTRANK(F:F,F321),0)</f>
        <v/>
      </c>
      <c r="M321" s="11">
        <f>IFERROR(1 - PERCENTRANK(G:G,G321),0)</f>
        <v/>
      </c>
      <c r="N321" s="11">
        <f>IFERROR(1 - PERCENTRANK(H:H,H321),0)</f>
        <v/>
      </c>
      <c r="O321" s="11">
        <f>IFERROR(PERCENTRANK(I:I,I321),0)</f>
        <v/>
      </c>
      <c r="P321" s="11">
        <f>IFERROR(1 - PERCENTRANK(J:J,J321),0)</f>
        <v/>
      </c>
      <c r="Q321" s="11">
        <f>IFERROR(PERCENTRANK(K:K,K321),0)</f>
        <v/>
      </c>
      <c r="R321" s="11">
        <f>L321*weight1+M321*weight2+N321*weight3+O321*weight4+P321*weight5+Q321*weight6</f>
        <v/>
      </c>
    </row>
    <row r="322" spans="1:18">
      <c r="A322" s="14">
        <f>RANK(R322,R:R)</f>
        <v/>
      </c>
      <c r="B322" t="s">
        <v>4078</v>
      </c>
      <c r="C322">
        <f>VLOOKUP(B322,'Input - companies list'!B:L,2,FALSE)</f>
        <v/>
      </c>
      <c r="D322">
        <f>VLOOKUP(B322,'Input - companies list'!B:L,11,FALSE)</f>
        <v/>
      </c>
      <c r="E322">
        <f>VLOOKUP(B322,'Input - companies list'!B:E,4,FALSE)</f>
        <v/>
      </c>
      <c r="F322" s="1">
        <f>SUMIFS('Input - target event report'!H:H,'Input - target event report'!B:B,B322,'Input - target event report'!D:D, "Private Investment")</f>
        <v/>
      </c>
      <c r="G322" s="30">
        <f>IF(I322&lt;2, "N/A", (MAXIFS('Input - target event report'!E:E,'Input - target event report'!B:B,B:B,'Input - target event report'!D:D,"Private Investment")-MINIFS('Input - target event report'!E:E,'Input - target event report'!B:B,B:B,'Input - target event report'!D:D,"Private Investment"))/(I322-1))</f>
        <v/>
      </c>
      <c r="H322" s="30">
        <f>IF(MAXIFS('Input - target event report'!E:E,'Input - target event report'!B:B,B:B,'Input - target event report'!D:D,"Private Investment") = 0, "N/A", TODAY() - MAXIFS('Input - target event report'!E:E,'Input - target event report'!B:B,B:B,'Input - target event report'!D:D,"Private Investment"))</f>
        <v/>
      </c>
      <c r="I322" s="30">
        <f>COUNTIFS('Input - target event report'!B:B,B322,'Input - target event report'!D:D, "Private Investment")</f>
        <v/>
      </c>
      <c r="J322">
        <f>INDEX('Input - companies list'!$1:$10000,MATCH(B322,'Input - companies list'!B:B,0),MATCH("Flow",'Input - companies list'!$1:$1,0 ))</f>
        <v/>
      </c>
      <c r="K322">
        <f>INDEX('Input - companies list'!$1:$10000,MATCH(B322,'Input - companies list'!B:B,0),MATCH("Inter-Cluster Connectivity",'Input - companies list'!$1:$1,0 ))</f>
        <v/>
      </c>
      <c r="L322" s="11">
        <f>IFERROR(PERCENTRANK(F:F,F322),0)</f>
        <v/>
      </c>
      <c r="M322" s="11">
        <f>IFERROR(1 - PERCENTRANK(G:G,G322),0)</f>
        <v/>
      </c>
      <c r="N322" s="11">
        <f>IFERROR(1 - PERCENTRANK(H:H,H322),0)</f>
        <v/>
      </c>
      <c r="O322" s="11">
        <f>IFERROR(PERCENTRANK(I:I,I322),0)</f>
        <v/>
      </c>
      <c r="P322" s="11">
        <f>IFERROR(1 - PERCENTRANK(J:J,J322),0)</f>
        <v/>
      </c>
      <c r="Q322" s="11">
        <f>IFERROR(PERCENTRANK(K:K,K322),0)</f>
        <v/>
      </c>
      <c r="R322" s="11">
        <f>L322*weight1+M322*weight2+N322*weight3+O322*weight4+P322*weight5+Q322*weight6</f>
        <v/>
      </c>
    </row>
    <row r="323" spans="1:18">
      <c r="A323" s="14">
        <f>RANK(R323,R:R)</f>
        <v/>
      </c>
      <c r="B323" t="s">
        <v>4089</v>
      </c>
      <c r="C323">
        <f>VLOOKUP(B323,'Input - companies list'!B:L,2,FALSE)</f>
        <v/>
      </c>
      <c r="D323">
        <f>VLOOKUP(B323,'Input - companies list'!B:L,11,FALSE)</f>
        <v/>
      </c>
      <c r="E323">
        <f>VLOOKUP(B323,'Input - companies list'!B:E,4,FALSE)</f>
        <v/>
      </c>
      <c r="F323" s="1">
        <f>SUMIFS('Input - target event report'!H:H,'Input - target event report'!B:B,B323,'Input - target event report'!D:D, "Private Investment")</f>
        <v/>
      </c>
      <c r="G323" s="30">
        <f>IF(I323&lt;2, "N/A", (MAXIFS('Input - target event report'!E:E,'Input - target event report'!B:B,B:B,'Input - target event report'!D:D,"Private Investment")-MINIFS('Input - target event report'!E:E,'Input - target event report'!B:B,B:B,'Input - target event report'!D:D,"Private Investment"))/(I323-1))</f>
        <v/>
      </c>
      <c r="H323" s="30">
        <f>IF(MAXIFS('Input - target event report'!E:E,'Input - target event report'!B:B,B:B,'Input - target event report'!D:D,"Private Investment") = 0, "N/A", TODAY() - MAXIFS('Input - target event report'!E:E,'Input - target event report'!B:B,B:B,'Input - target event report'!D:D,"Private Investment"))</f>
        <v/>
      </c>
      <c r="I323" s="30">
        <f>COUNTIFS('Input - target event report'!B:B,B323,'Input - target event report'!D:D, "Private Investment")</f>
        <v/>
      </c>
      <c r="J323">
        <f>INDEX('Input - companies list'!$1:$10000,MATCH(B323,'Input - companies list'!B:B,0),MATCH("Flow",'Input - companies list'!$1:$1,0 ))</f>
        <v/>
      </c>
      <c r="K323">
        <f>INDEX('Input - companies list'!$1:$10000,MATCH(B323,'Input - companies list'!B:B,0),MATCH("Inter-Cluster Connectivity",'Input - companies list'!$1:$1,0 ))</f>
        <v/>
      </c>
      <c r="L323" s="11">
        <f>IFERROR(PERCENTRANK(F:F,F323),0)</f>
        <v/>
      </c>
      <c r="M323" s="11">
        <f>IFERROR(1 - PERCENTRANK(G:G,G323),0)</f>
        <v/>
      </c>
      <c r="N323" s="11">
        <f>IFERROR(1 - PERCENTRANK(H:H,H323),0)</f>
        <v/>
      </c>
      <c r="O323" s="11">
        <f>IFERROR(PERCENTRANK(I:I,I323),0)</f>
        <v/>
      </c>
      <c r="P323" s="11">
        <f>IFERROR(1 - PERCENTRANK(J:J,J323),0)</f>
        <v/>
      </c>
      <c r="Q323" s="11">
        <f>IFERROR(PERCENTRANK(K:K,K323),0)</f>
        <v/>
      </c>
      <c r="R323" s="11">
        <f>L323*weight1+M323*weight2+N323*weight3+O323*weight4+P323*weight5+Q323*weight6</f>
        <v/>
      </c>
    </row>
    <row r="324" spans="1:18">
      <c r="A324" s="14">
        <f>RANK(R324,R:R)</f>
        <v/>
      </c>
      <c r="B324" t="s">
        <v>4099</v>
      </c>
      <c r="C324">
        <f>VLOOKUP(B324,'Input - companies list'!B:L,2,FALSE)</f>
        <v/>
      </c>
      <c r="D324">
        <f>VLOOKUP(B324,'Input - companies list'!B:L,11,FALSE)</f>
        <v/>
      </c>
      <c r="E324">
        <f>VLOOKUP(B324,'Input - companies list'!B:E,4,FALSE)</f>
        <v/>
      </c>
      <c r="F324" s="1">
        <f>SUMIFS('Input - target event report'!H:H,'Input - target event report'!B:B,B324,'Input - target event report'!D:D, "Private Investment")</f>
        <v/>
      </c>
      <c r="G324" s="30">
        <f>IF(I324&lt;2, "N/A", (MAXIFS('Input - target event report'!E:E,'Input - target event report'!B:B,B:B,'Input - target event report'!D:D,"Private Investment")-MINIFS('Input - target event report'!E:E,'Input - target event report'!B:B,B:B,'Input - target event report'!D:D,"Private Investment"))/(I324-1))</f>
        <v/>
      </c>
      <c r="H324" s="30">
        <f>IF(MAXIFS('Input - target event report'!E:E,'Input - target event report'!B:B,B:B,'Input - target event report'!D:D,"Private Investment") = 0, "N/A", TODAY() - MAXIFS('Input - target event report'!E:E,'Input - target event report'!B:B,B:B,'Input - target event report'!D:D,"Private Investment"))</f>
        <v/>
      </c>
      <c r="I324" s="30">
        <f>COUNTIFS('Input - target event report'!B:B,B324,'Input - target event report'!D:D, "Private Investment")</f>
        <v/>
      </c>
      <c r="J324">
        <f>INDEX('Input - companies list'!$1:$10000,MATCH(B324,'Input - companies list'!B:B,0),MATCH("Flow",'Input - companies list'!$1:$1,0 ))</f>
        <v/>
      </c>
      <c r="K324">
        <f>INDEX('Input - companies list'!$1:$10000,MATCH(B324,'Input - companies list'!B:B,0),MATCH("Inter-Cluster Connectivity",'Input - companies list'!$1:$1,0 ))</f>
        <v/>
      </c>
      <c r="L324" s="11">
        <f>IFERROR(PERCENTRANK(F:F,F324),0)</f>
        <v/>
      </c>
      <c r="M324" s="11">
        <f>IFERROR(1 - PERCENTRANK(G:G,G324),0)</f>
        <v/>
      </c>
      <c r="N324" s="11">
        <f>IFERROR(1 - PERCENTRANK(H:H,H324),0)</f>
        <v/>
      </c>
      <c r="O324" s="11">
        <f>IFERROR(PERCENTRANK(I:I,I324),0)</f>
        <v/>
      </c>
      <c r="P324" s="11">
        <f>IFERROR(1 - PERCENTRANK(J:J,J324),0)</f>
        <v/>
      </c>
      <c r="Q324" s="11">
        <f>IFERROR(PERCENTRANK(K:K,K324),0)</f>
        <v/>
      </c>
      <c r="R324" s="11">
        <f>L324*weight1+M324*weight2+N324*weight3+O324*weight4+P324*weight5+Q324*weight6</f>
        <v/>
      </c>
    </row>
    <row r="325" spans="1:18">
      <c r="A325" s="14">
        <f>RANK(R325,R:R)</f>
        <v/>
      </c>
      <c r="B325" t="s">
        <v>4116</v>
      </c>
      <c r="C325">
        <f>VLOOKUP(B325,'Input - companies list'!B:L,2,FALSE)</f>
        <v/>
      </c>
      <c r="D325">
        <f>VLOOKUP(B325,'Input - companies list'!B:L,11,FALSE)</f>
        <v/>
      </c>
      <c r="E325">
        <f>VLOOKUP(B325,'Input - companies list'!B:E,4,FALSE)</f>
        <v/>
      </c>
      <c r="F325" s="1">
        <f>SUMIFS('Input - target event report'!H:H,'Input - target event report'!B:B,B325,'Input - target event report'!D:D, "Private Investment")</f>
        <v/>
      </c>
      <c r="G325" s="30">
        <f>IF(I325&lt;2, "N/A", (MAXIFS('Input - target event report'!E:E,'Input - target event report'!B:B,B:B,'Input - target event report'!D:D,"Private Investment")-MINIFS('Input - target event report'!E:E,'Input - target event report'!B:B,B:B,'Input - target event report'!D:D,"Private Investment"))/(I325-1))</f>
        <v/>
      </c>
      <c r="H325" s="30">
        <f>IF(MAXIFS('Input - target event report'!E:E,'Input - target event report'!B:B,B:B,'Input - target event report'!D:D,"Private Investment") = 0, "N/A", TODAY() - MAXIFS('Input - target event report'!E:E,'Input - target event report'!B:B,B:B,'Input - target event report'!D:D,"Private Investment"))</f>
        <v/>
      </c>
      <c r="I325" s="30">
        <f>COUNTIFS('Input - target event report'!B:B,B325,'Input - target event report'!D:D, "Private Investment")</f>
        <v/>
      </c>
      <c r="J325">
        <f>INDEX('Input - companies list'!$1:$10000,MATCH(B325,'Input - companies list'!B:B,0),MATCH("Flow",'Input - companies list'!$1:$1,0 ))</f>
        <v/>
      </c>
      <c r="K325">
        <f>INDEX('Input - companies list'!$1:$10000,MATCH(B325,'Input - companies list'!B:B,0),MATCH("Inter-Cluster Connectivity",'Input - companies list'!$1:$1,0 ))</f>
        <v/>
      </c>
      <c r="L325" s="11">
        <f>IFERROR(PERCENTRANK(F:F,F325),0)</f>
        <v/>
      </c>
      <c r="M325" s="11">
        <f>IFERROR(1 - PERCENTRANK(G:G,G325),0)</f>
        <v/>
      </c>
      <c r="N325" s="11">
        <f>IFERROR(1 - PERCENTRANK(H:H,H325),0)</f>
        <v/>
      </c>
      <c r="O325" s="11">
        <f>IFERROR(PERCENTRANK(I:I,I325),0)</f>
        <v/>
      </c>
      <c r="P325" s="11">
        <f>IFERROR(1 - PERCENTRANK(J:J,J325),0)</f>
        <v/>
      </c>
      <c r="Q325" s="11">
        <f>IFERROR(PERCENTRANK(K:K,K325),0)</f>
        <v/>
      </c>
      <c r="R325" s="11">
        <f>L325*weight1+M325*weight2+N325*weight3+O325*weight4+P325*weight5+Q325*weight6</f>
        <v/>
      </c>
    </row>
    <row r="326" spans="1:18">
      <c r="A326" s="14">
        <f>RANK(R326,R:R)</f>
        <v/>
      </c>
      <c r="B326" s="2" t="s">
        <v>4126</v>
      </c>
      <c r="C326">
        <f>VLOOKUP(B326,'Input - companies list'!B:L,2,FALSE)</f>
        <v/>
      </c>
      <c r="D326">
        <f>VLOOKUP(B326,'Input - companies list'!B:L,11,FALSE)</f>
        <v/>
      </c>
      <c r="E326">
        <f>VLOOKUP(B326,'Input - companies list'!B:E,4,FALSE)</f>
        <v/>
      </c>
      <c r="F326" s="1">
        <f>SUMIFS('Input - target event report'!H:H,'Input - target event report'!B:B,B326,'Input - target event report'!D:D, "Private Investment")</f>
        <v/>
      </c>
      <c r="G326" s="30">
        <f>IF(I326&lt;2, "N/A", (MAXIFS('Input - target event report'!E:E,'Input - target event report'!B:B,B:B,'Input - target event report'!D:D,"Private Investment")-MINIFS('Input - target event report'!E:E,'Input - target event report'!B:B,B:B,'Input - target event report'!D:D,"Private Investment"))/(I326-1))</f>
        <v/>
      </c>
      <c r="H326" s="30">
        <f>IF(MAXIFS('Input - target event report'!E:E,'Input - target event report'!B:B,B:B,'Input - target event report'!D:D,"Private Investment") = 0, "N/A", TODAY() - MAXIFS('Input - target event report'!E:E,'Input - target event report'!B:B,B:B,'Input - target event report'!D:D,"Private Investment"))</f>
        <v/>
      </c>
      <c r="I326" s="30">
        <f>COUNTIFS('Input - target event report'!B:B,B326,'Input - target event report'!D:D, "Private Investment")</f>
        <v/>
      </c>
      <c r="J326">
        <f>INDEX('Input - companies list'!$1:$10000,MATCH(B326,'Input - companies list'!B:B,0),MATCH("Flow",'Input - companies list'!$1:$1,0 ))</f>
        <v/>
      </c>
      <c r="K326">
        <f>INDEX('Input - companies list'!$1:$10000,MATCH(B326,'Input - companies list'!B:B,0),MATCH("Inter-Cluster Connectivity",'Input - companies list'!$1:$1,0 ))</f>
        <v/>
      </c>
      <c r="L326" s="11">
        <f>IFERROR(PERCENTRANK(F:F,F326),0)</f>
        <v/>
      </c>
      <c r="M326" s="11">
        <f>IFERROR(1 - PERCENTRANK(G:G,G326),0)</f>
        <v/>
      </c>
      <c r="N326" s="11">
        <f>IFERROR(1 - PERCENTRANK(H:H,H326),0)</f>
        <v/>
      </c>
      <c r="O326" s="11">
        <f>IFERROR(PERCENTRANK(I:I,I326),0)</f>
        <v/>
      </c>
      <c r="P326" s="11">
        <f>IFERROR(1 - PERCENTRANK(J:J,J326),0)</f>
        <v/>
      </c>
      <c r="Q326" s="11">
        <f>IFERROR(PERCENTRANK(K:K,K326),0)</f>
        <v/>
      </c>
      <c r="R326" s="11">
        <f>L326*weight1+M326*weight2+N326*weight3+O326*weight4+P326*weight5+Q326*weight6</f>
        <v/>
      </c>
    </row>
    <row r="327" spans="1:18">
      <c r="A327" s="14">
        <f>RANK(R327,R:R)</f>
        <v/>
      </c>
      <c r="B327" t="s">
        <v>4138</v>
      </c>
      <c r="C327">
        <f>VLOOKUP(B327,'Input - companies list'!B:L,2,FALSE)</f>
        <v/>
      </c>
      <c r="D327">
        <f>VLOOKUP(B327,'Input - companies list'!B:L,11,FALSE)</f>
        <v/>
      </c>
      <c r="E327">
        <f>VLOOKUP(B327,'Input - companies list'!B:E,4,FALSE)</f>
        <v/>
      </c>
      <c r="F327" s="1">
        <f>SUMIFS('Input - target event report'!H:H,'Input - target event report'!B:B,B327,'Input - target event report'!D:D, "Private Investment")</f>
        <v/>
      </c>
      <c r="G327" s="30">
        <f>IF(I327&lt;2, "N/A", (MAXIFS('Input - target event report'!E:E,'Input - target event report'!B:B,B:B,'Input - target event report'!D:D,"Private Investment")-MINIFS('Input - target event report'!E:E,'Input - target event report'!B:B,B:B,'Input - target event report'!D:D,"Private Investment"))/(I327-1))</f>
        <v/>
      </c>
      <c r="H327" s="30">
        <f>IF(MAXIFS('Input - target event report'!E:E,'Input - target event report'!B:B,B:B,'Input - target event report'!D:D,"Private Investment") = 0, "N/A", TODAY() - MAXIFS('Input - target event report'!E:E,'Input - target event report'!B:B,B:B,'Input - target event report'!D:D,"Private Investment"))</f>
        <v/>
      </c>
      <c r="I327" s="30">
        <f>COUNTIFS('Input - target event report'!B:B,B327,'Input - target event report'!D:D, "Private Investment")</f>
        <v/>
      </c>
      <c r="J327">
        <f>INDEX('Input - companies list'!$1:$10000,MATCH(B327,'Input - companies list'!B:B,0),MATCH("Flow",'Input - companies list'!$1:$1,0 ))</f>
        <v/>
      </c>
      <c r="K327">
        <f>INDEX('Input - companies list'!$1:$10000,MATCH(B327,'Input - companies list'!B:B,0),MATCH("Inter-Cluster Connectivity",'Input - companies list'!$1:$1,0 ))</f>
        <v/>
      </c>
      <c r="L327" s="11">
        <f>IFERROR(PERCENTRANK(F:F,F327),0)</f>
        <v/>
      </c>
      <c r="M327" s="11">
        <f>IFERROR(1 - PERCENTRANK(G:G,G327),0)</f>
        <v/>
      </c>
      <c r="N327" s="11">
        <f>IFERROR(1 - PERCENTRANK(H:H,H327),0)</f>
        <v/>
      </c>
      <c r="O327" s="11">
        <f>IFERROR(PERCENTRANK(I:I,I327),0)</f>
        <v/>
      </c>
      <c r="P327" s="11">
        <f>IFERROR(1 - PERCENTRANK(J:J,J327),0)</f>
        <v/>
      </c>
      <c r="Q327" s="11">
        <f>IFERROR(PERCENTRANK(K:K,K327),0)</f>
        <v/>
      </c>
      <c r="R327" s="11">
        <f>L327*weight1+M327*weight2+N327*weight3+O327*weight4+P327*weight5+Q327*weight6</f>
        <v/>
      </c>
    </row>
    <row r="328" spans="1:18">
      <c r="A328" s="14">
        <f>RANK(R328,R:R)</f>
        <v/>
      </c>
      <c r="B328" t="s">
        <v>4149</v>
      </c>
      <c r="C328">
        <f>VLOOKUP(B328,'Input - companies list'!B:L,2,FALSE)</f>
        <v/>
      </c>
      <c r="D328">
        <f>VLOOKUP(B328,'Input - companies list'!B:L,11,FALSE)</f>
        <v/>
      </c>
      <c r="E328">
        <f>VLOOKUP(B328,'Input - companies list'!B:E,4,FALSE)</f>
        <v/>
      </c>
      <c r="F328" s="1">
        <f>SUMIFS('Input - target event report'!H:H,'Input - target event report'!B:B,B328,'Input - target event report'!D:D, "Private Investment")</f>
        <v/>
      </c>
      <c r="G328" s="30">
        <f>IF(I328&lt;2, "N/A", (MAXIFS('Input - target event report'!E:E,'Input - target event report'!B:B,B:B,'Input - target event report'!D:D,"Private Investment")-MINIFS('Input - target event report'!E:E,'Input - target event report'!B:B,B:B,'Input - target event report'!D:D,"Private Investment"))/(I328-1))</f>
        <v/>
      </c>
      <c r="H328" s="30">
        <f>IF(MAXIFS('Input - target event report'!E:E,'Input - target event report'!B:B,B:B,'Input - target event report'!D:D,"Private Investment") = 0, "N/A", TODAY() - MAXIFS('Input - target event report'!E:E,'Input - target event report'!B:B,B:B,'Input - target event report'!D:D,"Private Investment"))</f>
        <v/>
      </c>
      <c r="I328" s="30">
        <f>COUNTIFS('Input - target event report'!B:B,B328,'Input - target event report'!D:D, "Private Investment")</f>
        <v/>
      </c>
      <c r="J328">
        <f>INDEX('Input - companies list'!$1:$10000,MATCH(B328,'Input - companies list'!B:B,0),MATCH("Flow",'Input - companies list'!$1:$1,0 ))</f>
        <v/>
      </c>
      <c r="K328">
        <f>INDEX('Input - companies list'!$1:$10000,MATCH(B328,'Input - companies list'!B:B,0),MATCH("Inter-Cluster Connectivity",'Input - companies list'!$1:$1,0 ))</f>
        <v/>
      </c>
      <c r="L328" s="11">
        <f>IFERROR(PERCENTRANK(F:F,F328),0)</f>
        <v/>
      </c>
      <c r="M328" s="11">
        <f>IFERROR(1 - PERCENTRANK(G:G,G328),0)</f>
        <v/>
      </c>
      <c r="N328" s="11">
        <f>IFERROR(1 - PERCENTRANK(H:H,H328),0)</f>
        <v/>
      </c>
      <c r="O328" s="11">
        <f>IFERROR(PERCENTRANK(I:I,I328),0)</f>
        <v/>
      </c>
      <c r="P328" s="11">
        <f>IFERROR(1 - PERCENTRANK(J:J,J328),0)</f>
        <v/>
      </c>
      <c r="Q328" s="11">
        <f>IFERROR(PERCENTRANK(K:K,K328),0)</f>
        <v/>
      </c>
      <c r="R328" s="11">
        <f>L328*weight1+M328*weight2+N328*weight3+O328*weight4+P328*weight5+Q328*weight6</f>
        <v/>
      </c>
    </row>
    <row r="329" spans="1:18">
      <c r="A329" s="14">
        <f>RANK(R329,R:R)</f>
        <v/>
      </c>
      <c r="B329" t="s">
        <v>4162</v>
      </c>
      <c r="C329">
        <f>VLOOKUP(B329,'Input - companies list'!B:L,2,FALSE)</f>
        <v/>
      </c>
      <c r="D329">
        <f>VLOOKUP(B329,'Input - companies list'!B:L,11,FALSE)</f>
        <v/>
      </c>
      <c r="E329">
        <f>VLOOKUP(B329,'Input - companies list'!B:E,4,FALSE)</f>
        <v/>
      </c>
      <c r="F329" s="1">
        <f>SUMIFS('Input - target event report'!H:H,'Input - target event report'!B:B,B329,'Input - target event report'!D:D, "Private Investment")</f>
        <v/>
      </c>
      <c r="G329" s="30">
        <f>IF(I329&lt;2, "N/A", (MAXIFS('Input - target event report'!E:E,'Input - target event report'!B:B,B:B,'Input - target event report'!D:D,"Private Investment")-MINIFS('Input - target event report'!E:E,'Input - target event report'!B:B,B:B,'Input - target event report'!D:D,"Private Investment"))/(I329-1))</f>
        <v/>
      </c>
      <c r="H329" s="30">
        <f>IF(MAXIFS('Input - target event report'!E:E,'Input - target event report'!B:B,B:B,'Input - target event report'!D:D,"Private Investment") = 0, "N/A", TODAY() - MAXIFS('Input - target event report'!E:E,'Input - target event report'!B:B,B:B,'Input - target event report'!D:D,"Private Investment"))</f>
        <v/>
      </c>
      <c r="I329" s="30">
        <f>COUNTIFS('Input - target event report'!B:B,B329,'Input - target event report'!D:D, "Private Investment")</f>
        <v/>
      </c>
      <c r="J329">
        <f>INDEX('Input - companies list'!$1:$10000,MATCH(B329,'Input - companies list'!B:B,0),MATCH("Flow",'Input - companies list'!$1:$1,0 ))</f>
        <v/>
      </c>
      <c r="K329">
        <f>INDEX('Input - companies list'!$1:$10000,MATCH(B329,'Input - companies list'!B:B,0),MATCH("Inter-Cluster Connectivity",'Input - companies list'!$1:$1,0 ))</f>
        <v/>
      </c>
      <c r="L329" s="11">
        <f>IFERROR(PERCENTRANK(F:F,F329),0)</f>
        <v/>
      </c>
      <c r="M329" s="11">
        <f>IFERROR(1 - PERCENTRANK(G:G,G329),0)</f>
        <v/>
      </c>
      <c r="N329" s="11">
        <f>IFERROR(1 - PERCENTRANK(H:H,H329),0)</f>
        <v/>
      </c>
      <c r="O329" s="11">
        <f>IFERROR(PERCENTRANK(I:I,I329),0)</f>
        <v/>
      </c>
      <c r="P329" s="11">
        <f>IFERROR(1 - PERCENTRANK(J:J,J329),0)</f>
        <v/>
      </c>
      <c r="Q329" s="11">
        <f>IFERROR(PERCENTRANK(K:K,K329),0)</f>
        <v/>
      </c>
      <c r="R329" s="11">
        <f>L329*weight1+M329*weight2+N329*weight3+O329*weight4+P329*weight5+Q329*weight6</f>
        <v/>
      </c>
    </row>
    <row r="330" spans="1:18">
      <c r="A330" s="14">
        <f>RANK(R330,R:R)</f>
        <v/>
      </c>
      <c r="B330" t="s">
        <v>4175</v>
      </c>
      <c r="C330">
        <f>VLOOKUP(B330,'Input - companies list'!B:L,2,FALSE)</f>
        <v/>
      </c>
      <c r="D330">
        <f>VLOOKUP(B330,'Input - companies list'!B:L,11,FALSE)</f>
        <v/>
      </c>
      <c r="E330">
        <f>VLOOKUP(B330,'Input - companies list'!B:E,4,FALSE)</f>
        <v/>
      </c>
      <c r="F330" s="1">
        <f>SUMIFS('Input - target event report'!H:H,'Input - target event report'!B:B,B330,'Input - target event report'!D:D, "Private Investment")</f>
        <v/>
      </c>
      <c r="G330" s="30">
        <f>IF(I330&lt;2, "N/A", (MAXIFS('Input - target event report'!E:E,'Input - target event report'!B:B,B:B,'Input - target event report'!D:D,"Private Investment")-MINIFS('Input - target event report'!E:E,'Input - target event report'!B:B,B:B,'Input - target event report'!D:D,"Private Investment"))/(I330-1))</f>
        <v/>
      </c>
      <c r="H330" s="30">
        <f>IF(MAXIFS('Input - target event report'!E:E,'Input - target event report'!B:B,B:B,'Input - target event report'!D:D,"Private Investment") = 0, "N/A", TODAY() - MAXIFS('Input - target event report'!E:E,'Input - target event report'!B:B,B:B,'Input - target event report'!D:D,"Private Investment"))</f>
        <v/>
      </c>
      <c r="I330" s="30">
        <f>COUNTIFS('Input - target event report'!B:B,B330,'Input - target event report'!D:D, "Private Investment")</f>
        <v/>
      </c>
      <c r="J330">
        <f>INDEX('Input - companies list'!$1:$10000,MATCH(B330,'Input - companies list'!B:B,0),MATCH("Flow",'Input - companies list'!$1:$1,0 ))</f>
        <v/>
      </c>
      <c r="K330">
        <f>INDEX('Input - companies list'!$1:$10000,MATCH(B330,'Input - companies list'!B:B,0),MATCH("Inter-Cluster Connectivity",'Input - companies list'!$1:$1,0 ))</f>
        <v/>
      </c>
      <c r="L330" s="11">
        <f>IFERROR(PERCENTRANK(F:F,F330),0)</f>
        <v/>
      </c>
      <c r="M330" s="11">
        <f>IFERROR(1 - PERCENTRANK(G:G,G330),0)</f>
        <v/>
      </c>
      <c r="N330" s="11">
        <f>IFERROR(1 - PERCENTRANK(H:H,H330),0)</f>
        <v/>
      </c>
      <c r="O330" s="11">
        <f>IFERROR(PERCENTRANK(I:I,I330),0)</f>
        <v/>
      </c>
      <c r="P330" s="11">
        <f>IFERROR(1 - PERCENTRANK(J:J,J330),0)</f>
        <v/>
      </c>
      <c r="Q330" s="11">
        <f>IFERROR(PERCENTRANK(K:K,K330),0)</f>
        <v/>
      </c>
      <c r="R330" s="11">
        <f>L330*weight1+M330*weight2+N330*weight3+O330*weight4+P330*weight5+Q330*weight6</f>
        <v/>
      </c>
    </row>
    <row r="331" spans="1:18">
      <c r="A331" s="14">
        <f>RANK(R331,R:R)</f>
        <v/>
      </c>
      <c r="B331" t="s">
        <v>4185</v>
      </c>
      <c r="C331">
        <f>VLOOKUP(B331,'Input - companies list'!B:L,2,FALSE)</f>
        <v/>
      </c>
      <c r="D331">
        <f>VLOOKUP(B331,'Input - companies list'!B:L,11,FALSE)</f>
        <v/>
      </c>
      <c r="E331">
        <f>VLOOKUP(B331,'Input - companies list'!B:E,4,FALSE)</f>
        <v/>
      </c>
      <c r="F331" s="1">
        <f>SUMIFS('Input - target event report'!H:H,'Input - target event report'!B:B,B331,'Input - target event report'!D:D, "Private Investment")</f>
        <v/>
      </c>
      <c r="G331" s="30">
        <f>IF(I331&lt;2, "N/A", (MAXIFS('Input - target event report'!E:E,'Input - target event report'!B:B,B:B,'Input - target event report'!D:D,"Private Investment")-MINIFS('Input - target event report'!E:E,'Input - target event report'!B:B,B:B,'Input - target event report'!D:D,"Private Investment"))/(I331-1))</f>
        <v/>
      </c>
      <c r="H331" s="30">
        <f>IF(MAXIFS('Input - target event report'!E:E,'Input - target event report'!B:B,B:B,'Input - target event report'!D:D,"Private Investment") = 0, "N/A", TODAY() - MAXIFS('Input - target event report'!E:E,'Input - target event report'!B:B,B:B,'Input - target event report'!D:D,"Private Investment"))</f>
        <v/>
      </c>
      <c r="I331" s="30">
        <f>COUNTIFS('Input - target event report'!B:B,B331,'Input - target event report'!D:D, "Private Investment")</f>
        <v/>
      </c>
      <c r="J331">
        <f>INDEX('Input - companies list'!$1:$10000,MATCH(B331,'Input - companies list'!B:B,0),MATCH("Flow",'Input - companies list'!$1:$1,0 ))</f>
        <v/>
      </c>
      <c r="K331">
        <f>INDEX('Input - companies list'!$1:$10000,MATCH(B331,'Input - companies list'!B:B,0),MATCH("Inter-Cluster Connectivity",'Input - companies list'!$1:$1,0 ))</f>
        <v/>
      </c>
      <c r="L331" s="11">
        <f>IFERROR(PERCENTRANK(F:F,F331),0)</f>
        <v/>
      </c>
      <c r="M331" s="11">
        <f>IFERROR(1 - PERCENTRANK(G:G,G331),0)</f>
        <v/>
      </c>
      <c r="N331" s="11">
        <f>IFERROR(1 - PERCENTRANK(H:H,H331),0)</f>
        <v/>
      </c>
      <c r="O331" s="11">
        <f>IFERROR(PERCENTRANK(I:I,I331),0)</f>
        <v/>
      </c>
      <c r="P331" s="11">
        <f>IFERROR(1 - PERCENTRANK(J:J,J331),0)</f>
        <v/>
      </c>
      <c r="Q331" s="11">
        <f>IFERROR(PERCENTRANK(K:K,K331),0)</f>
        <v/>
      </c>
      <c r="R331" s="11">
        <f>L331*weight1+M331*weight2+N331*weight3+O331*weight4+P331*weight5+Q331*weight6</f>
        <v/>
      </c>
    </row>
    <row r="332" spans="1:18">
      <c r="A332" s="14">
        <f>RANK(R332,R:R)</f>
        <v/>
      </c>
      <c r="B332" t="s">
        <v>4197</v>
      </c>
      <c r="C332">
        <f>VLOOKUP(B332,'Input - companies list'!B:L,2,FALSE)</f>
        <v/>
      </c>
      <c r="D332">
        <f>VLOOKUP(B332,'Input - companies list'!B:L,11,FALSE)</f>
        <v/>
      </c>
      <c r="E332">
        <f>VLOOKUP(B332,'Input - companies list'!B:E,4,FALSE)</f>
        <v/>
      </c>
      <c r="F332" s="1">
        <f>SUMIFS('Input - target event report'!H:H,'Input - target event report'!B:B,B332,'Input - target event report'!D:D, "Private Investment")</f>
        <v/>
      </c>
      <c r="G332" s="30">
        <f>IF(I332&lt;2, "N/A", (MAXIFS('Input - target event report'!E:E,'Input - target event report'!B:B,B:B,'Input - target event report'!D:D,"Private Investment")-MINIFS('Input - target event report'!E:E,'Input - target event report'!B:B,B:B,'Input - target event report'!D:D,"Private Investment"))/(I332-1))</f>
        <v/>
      </c>
      <c r="H332" s="30">
        <f>IF(MAXIFS('Input - target event report'!E:E,'Input - target event report'!B:B,B:B,'Input - target event report'!D:D,"Private Investment") = 0, "N/A", TODAY() - MAXIFS('Input - target event report'!E:E,'Input - target event report'!B:B,B:B,'Input - target event report'!D:D,"Private Investment"))</f>
        <v/>
      </c>
      <c r="I332" s="30">
        <f>COUNTIFS('Input - target event report'!B:B,B332,'Input - target event report'!D:D, "Private Investment")</f>
        <v/>
      </c>
      <c r="J332">
        <f>INDEX('Input - companies list'!$1:$10000,MATCH(B332,'Input - companies list'!B:B,0),MATCH("Flow",'Input - companies list'!$1:$1,0 ))</f>
        <v/>
      </c>
      <c r="K332">
        <f>INDEX('Input - companies list'!$1:$10000,MATCH(B332,'Input - companies list'!B:B,0),MATCH("Inter-Cluster Connectivity",'Input - companies list'!$1:$1,0 ))</f>
        <v/>
      </c>
      <c r="L332" s="11">
        <f>IFERROR(PERCENTRANK(F:F,F332),0)</f>
        <v/>
      </c>
      <c r="M332" s="11">
        <f>IFERROR(1 - PERCENTRANK(G:G,G332),0)</f>
        <v/>
      </c>
      <c r="N332" s="11">
        <f>IFERROR(1 - PERCENTRANK(H:H,H332),0)</f>
        <v/>
      </c>
      <c r="O332" s="11">
        <f>IFERROR(PERCENTRANK(I:I,I332),0)</f>
        <v/>
      </c>
      <c r="P332" s="11">
        <f>IFERROR(1 - PERCENTRANK(J:J,J332),0)</f>
        <v/>
      </c>
      <c r="Q332" s="11">
        <f>IFERROR(PERCENTRANK(K:K,K332),0)</f>
        <v/>
      </c>
      <c r="R332" s="11">
        <f>L332*weight1+M332*weight2+N332*weight3+O332*weight4+P332*weight5+Q332*weight6</f>
        <v/>
      </c>
    </row>
    <row r="333" spans="1:18">
      <c r="A333" s="14">
        <f>RANK(R333,R:R)</f>
        <v/>
      </c>
      <c r="B333" t="s">
        <v>4207</v>
      </c>
      <c r="C333">
        <f>VLOOKUP(B333,'Input - companies list'!B:L,2,FALSE)</f>
        <v/>
      </c>
      <c r="D333">
        <f>VLOOKUP(B333,'Input - companies list'!B:L,11,FALSE)</f>
        <v/>
      </c>
      <c r="E333">
        <f>VLOOKUP(B333,'Input - companies list'!B:E,4,FALSE)</f>
        <v/>
      </c>
      <c r="F333" s="1">
        <f>SUMIFS('Input - target event report'!H:H,'Input - target event report'!B:B,B333,'Input - target event report'!D:D, "Private Investment")</f>
        <v/>
      </c>
      <c r="G333" s="30">
        <f>IF(I333&lt;2, "N/A", (MAXIFS('Input - target event report'!E:E,'Input - target event report'!B:B,B:B,'Input - target event report'!D:D,"Private Investment")-MINIFS('Input - target event report'!E:E,'Input - target event report'!B:B,B:B,'Input - target event report'!D:D,"Private Investment"))/(I333-1))</f>
        <v/>
      </c>
      <c r="H333" s="30">
        <f>IF(MAXIFS('Input - target event report'!E:E,'Input - target event report'!B:B,B:B,'Input - target event report'!D:D,"Private Investment") = 0, "N/A", TODAY() - MAXIFS('Input - target event report'!E:E,'Input - target event report'!B:B,B:B,'Input - target event report'!D:D,"Private Investment"))</f>
        <v/>
      </c>
      <c r="I333" s="30">
        <f>COUNTIFS('Input - target event report'!B:B,B333,'Input - target event report'!D:D, "Private Investment")</f>
        <v/>
      </c>
      <c r="J333">
        <f>INDEX('Input - companies list'!$1:$10000,MATCH(B333,'Input - companies list'!B:B,0),MATCH("Flow",'Input - companies list'!$1:$1,0 ))</f>
        <v/>
      </c>
      <c r="K333">
        <f>INDEX('Input - companies list'!$1:$10000,MATCH(B333,'Input - companies list'!B:B,0),MATCH("Inter-Cluster Connectivity",'Input - companies list'!$1:$1,0 ))</f>
        <v/>
      </c>
      <c r="L333" s="11">
        <f>IFERROR(PERCENTRANK(F:F,F333),0)</f>
        <v/>
      </c>
      <c r="M333" s="11">
        <f>IFERROR(1 - PERCENTRANK(G:G,G333),0)</f>
        <v/>
      </c>
      <c r="N333" s="11">
        <f>IFERROR(1 - PERCENTRANK(H:H,H333),0)</f>
        <v/>
      </c>
      <c r="O333" s="11">
        <f>IFERROR(PERCENTRANK(I:I,I333),0)</f>
        <v/>
      </c>
      <c r="P333" s="11">
        <f>IFERROR(1 - PERCENTRANK(J:J,J333),0)</f>
        <v/>
      </c>
      <c r="Q333" s="11">
        <f>IFERROR(PERCENTRANK(K:K,K333),0)</f>
        <v/>
      </c>
      <c r="R333" s="11">
        <f>L333*weight1+M333*weight2+N333*weight3+O333*weight4+P333*weight5+Q333*weight6</f>
        <v/>
      </c>
    </row>
    <row r="334" spans="1:18">
      <c r="A334" s="14">
        <f>RANK(R334,R:R)</f>
        <v/>
      </c>
      <c r="B334" t="s">
        <v>4219</v>
      </c>
      <c r="C334">
        <f>VLOOKUP(B334,'Input - companies list'!B:L,2,FALSE)</f>
        <v/>
      </c>
      <c r="D334">
        <f>VLOOKUP(B334,'Input - companies list'!B:L,11,FALSE)</f>
        <v/>
      </c>
      <c r="E334">
        <f>VLOOKUP(B334,'Input - companies list'!B:E,4,FALSE)</f>
        <v/>
      </c>
      <c r="F334" s="1">
        <f>SUMIFS('Input - target event report'!H:H,'Input - target event report'!B:B,B334,'Input - target event report'!D:D, "Private Investment")</f>
        <v/>
      </c>
      <c r="G334" s="30">
        <f>IF(I334&lt;2, "N/A", (MAXIFS('Input - target event report'!E:E,'Input - target event report'!B:B,B:B,'Input - target event report'!D:D,"Private Investment")-MINIFS('Input - target event report'!E:E,'Input - target event report'!B:B,B:B,'Input - target event report'!D:D,"Private Investment"))/(I334-1))</f>
        <v/>
      </c>
      <c r="H334" s="30">
        <f>IF(MAXIFS('Input - target event report'!E:E,'Input - target event report'!B:B,B:B,'Input - target event report'!D:D,"Private Investment") = 0, "N/A", TODAY() - MAXIFS('Input - target event report'!E:E,'Input - target event report'!B:B,B:B,'Input - target event report'!D:D,"Private Investment"))</f>
        <v/>
      </c>
      <c r="I334" s="30">
        <f>COUNTIFS('Input - target event report'!B:B,B334,'Input - target event report'!D:D, "Private Investment")</f>
        <v/>
      </c>
      <c r="J334">
        <f>INDEX('Input - companies list'!$1:$10000,MATCH(B334,'Input - companies list'!B:B,0),MATCH("Flow",'Input - companies list'!$1:$1,0 ))</f>
        <v/>
      </c>
      <c r="K334">
        <f>INDEX('Input - companies list'!$1:$10000,MATCH(B334,'Input - companies list'!B:B,0),MATCH("Inter-Cluster Connectivity",'Input - companies list'!$1:$1,0 ))</f>
        <v/>
      </c>
      <c r="L334" s="11">
        <f>IFERROR(PERCENTRANK(F:F,F334),0)</f>
        <v/>
      </c>
      <c r="M334" s="11">
        <f>IFERROR(1 - PERCENTRANK(G:G,G334),0)</f>
        <v/>
      </c>
      <c r="N334" s="11">
        <f>IFERROR(1 - PERCENTRANK(H:H,H334),0)</f>
        <v/>
      </c>
      <c r="O334" s="11">
        <f>IFERROR(PERCENTRANK(I:I,I334),0)</f>
        <v/>
      </c>
      <c r="P334" s="11">
        <f>IFERROR(1 - PERCENTRANK(J:J,J334),0)</f>
        <v/>
      </c>
      <c r="Q334" s="11">
        <f>IFERROR(PERCENTRANK(K:K,K334),0)</f>
        <v/>
      </c>
      <c r="R334" s="11">
        <f>L334*weight1+M334*weight2+N334*weight3+O334*weight4+P334*weight5+Q334*weight6</f>
        <v/>
      </c>
    </row>
    <row r="335" spans="1:18">
      <c r="A335" s="14">
        <f>RANK(R335,R:R)</f>
        <v/>
      </c>
      <c r="B335" t="s">
        <v>4230</v>
      </c>
      <c r="C335">
        <f>VLOOKUP(B335,'Input - companies list'!B:L,2,FALSE)</f>
        <v/>
      </c>
      <c r="D335">
        <f>VLOOKUP(B335,'Input - companies list'!B:L,11,FALSE)</f>
        <v/>
      </c>
      <c r="E335">
        <f>VLOOKUP(B335,'Input - companies list'!B:E,4,FALSE)</f>
        <v/>
      </c>
      <c r="F335" s="1">
        <f>SUMIFS('Input - target event report'!H:H,'Input - target event report'!B:B,B335,'Input - target event report'!D:D, "Private Investment")</f>
        <v/>
      </c>
      <c r="G335" s="30">
        <f>IF(I335&lt;2, "N/A", (MAXIFS('Input - target event report'!E:E,'Input - target event report'!B:B,B:B,'Input - target event report'!D:D,"Private Investment")-MINIFS('Input - target event report'!E:E,'Input - target event report'!B:B,B:B,'Input - target event report'!D:D,"Private Investment"))/(I335-1))</f>
        <v/>
      </c>
      <c r="H335" s="30">
        <f>IF(MAXIFS('Input - target event report'!E:E,'Input - target event report'!B:B,B:B,'Input - target event report'!D:D,"Private Investment") = 0, "N/A", TODAY() - MAXIFS('Input - target event report'!E:E,'Input - target event report'!B:B,B:B,'Input - target event report'!D:D,"Private Investment"))</f>
        <v/>
      </c>
      <c r="I335" s="30">
        <f>COUNTIFS('Input - target event report'!B:B,B335,'Input - target event report'!D:D, "Private Investment")</f>
        <v/>
      </c>
      <c r="J335">
        <f>INDEX('Input - companies list'!$1:$10000,MATCH(B335,'Input - companies list'!B:B,0),MATCH("Flow",'Input - companies list'!$1:$1,0 ))</f>
        <v/>
      </c>
      <c r="K335">
        <f>INDEX('Input - companies list'!$1:$10000,MATCH(B335,'Input - companies list'!B:B,0),MATCH("Inter-Cluster Connectivity",'Input - companies list'!$1:$1,0 ))</f>
        <v/>
      </c>
      <c r="L335" s="11">
        <f>IFERROR(PERCENTRANK(F:F,F335),0)</f>
        <v/>
      </c>
      <c r="M335" s="11">
        <f>IFERROR(1 - PERCENTRANK(G:G,G335),0)</f>
        <v/>
      </c>
      <c r="N335" s="11">
        <f>IFERROR(1 - PERCENTRANK(H:H,H335),0)</f>
        <v/>
      </c>
      <c r="O335" s="11">
        <f>IFERROR(PERCENTRANK(I:I,I335),0)</f>
        <v/>
      </c>
      <c r="P335" s="11">
        <f>IFERROR(1 - PERCENTRANK(J:J,J335),0)</f>
        <v/>
      </c>
      <c r="Q335" s="11">
        <f>IFERROR(PERCENTRANK(K:K,K335),0)</f>
        <v/>
      </c>
      <c r="R335" s="11">
        <f>L335*weight1+M335*weight2+N335*weight3+O335*weight4+P335*weight5+Q335*weight6</f>
        <v/>
      </c>
    </row>
    <row r="336" spans="1:18">
      <c r="A336" s="14">
        <f>RANK(R336,R:R)</f>
        <v/>
      </c>
      <c r="B336" t="s">
        <v>4239</v>
      </c>
      <c r="C336">
        <f>VLOOKUP(B336,'Input - companies list'!B:L,2,FALSE)</f>
        <v/>
      </c>
      <c r="D336">
        <f>VLOOKUP(B336,'Input - companies list'!B:L,11,FALSE)</f>
        <v/>
      </c>
      <c r="E336">
        <f>VLOOKUP(B336,'Input - companies list'!B:E,4,FALSE)</f>
        <v/>
      </c>
      <c r="F336" s="1">
        <f>SUMIFS('Input - target event report'!H:H,'Input - target event report'!B:B,B336,'Input - target event report'!D:D, "Private Investment")</f>
        <v/>
      </c>
      <c r="G336" s="30">
        <f>IF(I336&lt;2, "N/A", (MAXIFS('Input - target event report'!E:E,'Input - target event report'!B:B,B:B,'Input - target event report'!D:D,"Private Investment")-MINIFS('Input - target event report'!E:E,'Input - target event report'!B:B,B:B,'Input - target event report'!D:D,"Private Investment"))/(I336-1))</f>
        <v/>
      </c>
      <c r="H336" s="30">
        <f>IF(MAXIFS('Input - target event report'!E:E,'Input - target event report'!B:B,B:B,'Input - target event report'!D:D,"Private Investment") = 0, "N/A", TODAY() - MAXIFS('Input - target event report'!E:E,'Input - target event report'!B:B,B:B,'Input - target event report'!D:D,"Private Investment"))</f>
        <v/>
      </c>
      <c r="I336" s="30">
        <f>COUNTIFS('Input - target event report'!B:B,B336,'Input - target event report'!D:D, "Private Investment")</f>
        <v/>
      </c>
      <c r="J336">
        <f>INDEX('Input - companies list'!$1:$10000,MATCH(B336,'Input - companies list'!B:B,0),MATCH("Flow",'Input - companies list'!$1:$1,0 ))</f>
        <v/>
      </c>
      <c r="K336">
        <f>INDEX('Input - companies list'!$1:$10000,MATCH(B336,'Input - companies list'!B:B,0),MATCH("Inter-Cluster Connectivity",'Input - companies list'!$1:$1,0 ))</f>
        <v/>
      </c>
      <c r="L336" s="11">
        <f>IFERROR(PERCENTRANK(F:F,F336),0)</f>
        <v/>
      </c>
      <c r="M336" s="11">
        <f>IFERROR(1 - PERCENTRANK(G:G,G336),0)</f>
        <v/>
      </c>
      <c r="N336" s="11">
        <f>IFERROR(1 - PERCENTRANK(H:H,H336),0)</f>
        <v/>
      </c>
      <c r="O336" s="11">
        <f>IFERROR(PERCENTRANK(I:I,I336),0)</f>
        <v/>
      </c>
      <c r="P336" s="11">
        <f>IFERROR(1 - PERCENTRANK(J:J,J336),0)</f>
        <v/>
      </c>
      <c r="Q336" s="11">
        <f>IFERROR(PERCENTRANK(K:K,K336),0)</f>
        <v/>
      </c>
      <c r="R336" s="11">
        <f>L336*weight1+M336*weight2+N336*weight3+O336*weight4+P336*weight5+Q336*weight6</f>
        <v/>
      </c>
    </row>
    <row r="337" spans="1:18">
      <c r="A337" s="14">
        <f>RANK(R337,R:R)</f>
        <v/>
      </c>
      <c r="B337" t="s">
        <v>4248</v>
      </c>
      <c r="C337">
        <f>VLOOKUP(B337,'Input - companies list'!B:L,2,FALSE)</f>
        <v/>
      </c>
      <c r="D337">
        <f>VLOOKUP(B337,'Input - companies list'!B:L,11,FALSE)</f>
        <v/>
      </c>
      <c r="E337">
        <f>VLOOKUP(B337,'Input - companies list'!B:E,4,FALSE)</f>
        <v/>
      </c>
      <c r="F337" s="1">
        <f>SUMIFS('Input - target event report'!H:H,'Input - target event report'!B:B,B337,'Input - target event report'!D:D, "Private Investment")</f>
        <v/>
      </c>
      <c r="G337" s="30">
        <f>IF(I337&lt;2, "N/A", (MAXIFS('Input - target event report'!E:E,'Input - target event report'!B:B,B:B,'Input - target event report'!D:D,"Private Investment")-MINIFS('Input - target event report'!E:E,'Input - target event report'!B:B,B:B,'Input - target event report'!D:D,"Private Investment"))/(I337-1))</f>
        <v/>
      </c>
      <c r="H337" s="30">
        <f>IF(MAXIFS('Input - target event report'!E:E,'Input - target event report'!B:B,B:B,'Input - target event report'!D:D,"Private Investment") = 0, "N/A", TODAY() - MAXIFS('Input - target event report'!E:E,'Input - target event report'!B:B,B:B,'Input - target event report'!D:D,"Private Investment"))</f>
        <v/>
      </c>
      <c r="I337" s="30">
        <f>COUNTIFS('Input - target event report'!B:B,B337,'Input - target event report'!D:D, "Private Investment")</f>
        <v/>
      </c>
      <c r="J337">
        <f>INDEX('Input - companies list'!$1:$10000,MATCH(B337,'Input - companies list'!B:B,0),MATCH("Flow",'Input - companies list'!$1:$1,0 ))</f>
        <v/>
      </c>
      <c r="K337">
        <f>INDEX('Input - companies list'!$1:$10000,MATCH(B337,'Input - companies list'!B:B,0),MATCH("Inter-Cluster Connectivity",'Input - companies list'!$1:$1,0 ))</f>
        <v/>
      </c>
      <c r="L337" s="11">
        <f>IFERROR(PERCENTRANK(F:F,F337),0)</f>
        <v/>
      </c>
      <c r="M337" s="11">
        <f>IFERROR(1 - PERCENTRANK(G:G,G337),0)</f>
        <v/>
      </c>
      <c r="N337" s="11">
        <f>IFERROR(1 - PERCENTRANK(H:H,H337),0)</f>
        <v/>
      </c>
      <c r="O337" s="11">
        <f>IFERROR(PERCENTRANK(I:I,I337),0)</f>
        <v/>
      </c>
      <c r="P337" s="11">
        <f>IFERROR(1 - PERCENTRANK(J:J,J337),0)</f>
        <v/>
      </c>
      <c r="Q337" s="11">
        <f>IFERROR(PERCENTRANK(K:K,K337),0)</f>
        <v/>
      </c>
      <c r="R337" s="11">
        <f>L337*weight1+M337*weight2+N337*weight3+O337*weight4+P337*weight5+Q337*weight6</f>
        <v/>
      </c>
    </row>
    <row r="338" spans="1:18">
      <c r="A338" s="14">
        <f>RANK(R338,R:R)</f>
        <v/>
      </c>
      <c r="B338" t="s">
        <v>4264</v>
      </c>
      <c r="C338">
        <f>VLOOKUP(B338,'Input - companies list'!B:L,2,FALSE)</f>
        <v/>
      </c>
      <c r="D338">
        <f>VLOOKUP(B338,'Input - companies list'!B:L,11,FALSE)</f>
        <v/>
      </c>
      <c r="E338">
        <f>VLOOKUP(B338,'Input - companies list'!B:E,4,FALSE)</f>
        <v/>
      </c>
      <c r="F338" s="1">
        <f>SUMIFS('Input - target event report'!H:H,'Input - target event report'!B:B,B338,'Input - target event report'!D:D, "Private Investment")</f>
        <v/>
      </c>
      <c r="G338" s="30">
        <f>IF(I338&lt;2, "N/A", (MAXIFS('Input - target event report'!E:E,'Input - target event report'!B:B,B:B,'Input - target event report'!D:D,"Private Investment")-MINIFS('Input - target event report'!E:E,'Input - target event report'!B:B,B:B,'Input - target event report'!D:D,"Private Investment"))/(I338-1))</f>
        <v/>
      </c>
      <c r="H338" s="30">
        <f>IF(MAXIFS('Input - target event report'!E:E,'Input - target event report'!B:B,B:B,'Input - target event report'!D:D,"Private Investment") = 0, "N/A", TODAY() - MAXIFS('Input - target event report'!E:E,'Input - target event report'!B:B,B:B,'Input - target event report'!D:D,"Private Investment"))</f>
        <v/>
      </c>
      <c r="I338" s="30">
        <f>COUNTIFS('Input - target event report'!B:B,B338,'Input - target event report'!D:D, "Private Investment")</f>
        <v/>
      </c>
      <c r="J338">
        <f>INDEX('Input - companies list'!$1:$10000,MATCH(B338,'Input - companies list'!B:B,0),MATCH("Flow",'Input - companies list'!$1:$1,0 ))</f>
        <v/>
      </c>
      <c r="K338">
        <f>INDEX('Input - companies list'!$1:$10000,MATCH(B338,'Input - companies list'!B:B,0),MATCH("Inter-Cluster Connectivity",'Input - companies list'!$1:$1,0 ))</f>
        <v/>
      </c>
      <c r="L338" s="11">
        <f>IFERROR(PERCENTRANK(F:F,F338),0)</f>
        <v/>
      </c>
      <c r="M338" s="11">
        <f>IFERROR(1 - PERCENTRANK(G:G,G338),0)</f>
        <v/>
      </c>
      <c r="N338" s="11">
        <f>IFERROR(1 - PERCENTRANK(H:H,H338),0)</f>
        <v/>
      </c>
      <c r="O338" s="11">
        <f>IFERROR(PERCENTRANK(I:I,I338),0)</f>
        <v/>
      </c>
      <c r="P338" s="11">
        <f>IFERROR(1 - PERCENTRANK(J:J,J338),0)</f>
        <v/>
      </c>
      <c r="Q338" s="11">
        <f>IFERROR(PERCENTRANK(K:K,K338),0)</f>
        <v/>
      </c>
      <c r="R338" s="11">
        <f>L338*weight1+M338*weight2+N338*weight3+O338*weight4+P338*weight5+Q338*weight6</f>
        <v/>
      </c>
    </row>
    <row r="339" spans="1:18">
      <c r="A339" s="14">
        <f>RANK(R339,R:R)</f>
        <v/>
      </c>
      <c r="B339" t="s">
        <v>4275</v>
      </c>
      <c r="C339">
        <f>VLOOKUP(B339,'Input - companies list'!B:L,2,FALSE)</f>
        <v/>
      </c>
      <c r="D339">
        <f>VLOOKUP(B339,'Input - companies list'!B:L,11,FALSE)</f>
        <v/>
      </c>
      <c r="E339">
        <f>VLOOKUP(B339,'Input - companies list'!B:E,4,FALSE)</f>
        <v/>
      </c>
      <c r="F339" s="1">
        <f>SUMIFS('Input - target event report'!H:H,'Input - target event report'!B:B,B339,'Input - target event report'!D:D, "Private Investment")</f>
        <v/>
      </c>
      <c r="G339" s="30">
        <f>IF(I339&lt;2, "N/A", (MAXIFS('Input - target event report'!E:E,'Input - target event report'!B:B,B:B,'Input - target event report'!D:D,"Private Investment")-MINIFS('Input - target event report'!E:E,'Input - target event report'!B:B,B:B,'Input - target event report'!D:D,"Private Investment"))/(I339-1))</f>
        <v/>
      </c>
      <c r="H339" s="30">
        <f>IF(MAXIFS('Input - target event report'!E:E,'Input - target event report'!B:B,B:B,'Input - target event report'!D:D,"Private Investment") = 0, "N/A", TODAY() - MAXIFS('Input - target event report'!E:E,'Input - target event report'!B:B,B:B,'Input - target event report'!D:D,"Private Investment"))</f>
        <v/>
      </c>
      <c r="I339" s="30">
        <f>COUNTIFS('Input - target event report'!B:B,B339,'Input - target event report'!D:D, "Private Investment")</f>
        <v/>
      </c>
      <c r="J339">
        <f>INDEX('Input - companies list'!$1:$10000,MATCH(B339,'Input - companies list'!B:B,0),MATCH("Flow",'Input - companies list'!$1:$1,0 ))</f>
        <v/>
      </c>
      <c r="K339">
        <f>INDEX('Input - companies list'!$1:$10000,MATCH(B339,'Input - companies list'!B:B,0),MATCH("Inter-Cluster Connectivity",'Input - companies list'!$1:$1,0 ))</f>
        <v/>
      </c>
      <c r="L339" s="11">
        <f>IFERROR(PERCENTRANK(F:F,F339),0)</f>
        <v/>
      </c>
      <c r="M339" s="11">
        <f>IFERROR(1 - PERCENTRANK(G:G,G339),0)</f>
        <v/>
      </c>
      <c r="N339" s="11">
        <f>IFERROR(1 - PERCENTRANK(H:H,H339),0)</f>
        <v/>
      </c>
      <c r="O339" s="11">
        <f>IFERROR(PERCENTRANK(I:I,I339),0)</f>
        <v/>
      </c>
      <c r="P339" s="11">
        <f>IFERROR(1 - PERCENTRANK(J:J,J339),0)</f>
        <v/>
      </c>
      <c r="Q339" s="11">
        <f>IFERROR(PERCENTRANK(K:K,K339),0)</f>
        <v/>
      </c>
      <c r="R339" s="11">
        <f>L339*weight1+M339*weight2+N339*weight3+O339*weight4+P339*weight5+Q339*weight6</f>
        <v/>
      </c>
    </row>
    <row r="340" spans="1:18">
      <c r="A340" s="14">
        <f>RANK(R340,R:R)</f>
        <v/>
      </c>
      <c r="B340" t="s">
        <v>4287</v>
      </c>
      <c r="C340">
        <f>VLOOKUP(B340,'Input - companies list'!B:L,2,FALSE)</f>
        <v/>
      </c>
      <c r="D340">
        <f>VLOOKUP(B340,'Input - companies list'!B:L,11,FALSE)</f>
        <v/>
      </c>
      <c r="E340">
        <f>VLOOKUP(B340,'Input - companies list'!B:E,4,FALSE)</f>
        <v/>
      </c>
      <c r="F340" s="1">
        <f>SUMIFS('Input - target event report'!H:H,'Input - target event report'!B:B,B340,'Input - target event report'!D:D, "Private Investment")</f>
        <v/>
      </c>
      <c r="G340" s="30">
        <f>IF(I340&lt;2, "N/A", (MAXIFS('Input - target event report'!E:E,'Input - target event report'!B:B,B:B,'Input - target event report'!D:D,"Private Investment")-MINIFS('Input - target event report'!E:E,'Input - target event report'!B:B,B:B,'Input - target event report'!D:D,"Private Investment"))/(I340-1))</f>
        <v/>
      </c>
      <c r="H340" s="30">
        <f>IF(MAXIFS('Input - target event report'!E:E,'Input - target event report'!B:B,B:B,'Input - target event report'!D:D,"Private Investment") = 0, "N/A", TODAY() - MAXIFS('Input - target event report'!E:E,'Input - target event report'!B:B,B:B,'Input - target event report'!D:D,"Private Investment"))</f>
        <v/>
      </c>
      <c r="I340" s="30">
        <f>COUNTIFS('Input - target event report'!B:B,B340,'Input - target event report'!D:D, "Private Investment")</f>
        <v/>
      </c>
      <c r="J340">
        <f>INDEX('Input - companies list'!$1:$10000,MATCH(B340,'Input - companies list'!B:B,0),MATCH("Flow",'Input - companies list'!$1:$1,0 ))</f>
        <v/>
      </c>
      <c r="K340">
        <f>INDEX('Input - companies list'!$1:$10000,MATCH(B340,'Input - companies list'!B:B,0),MATCH("Inter-Cluster Connectivity",'Input - companies list'!$1:$1,0 ))</f>
        <v/>
      </c>
      <c r="L340" s="11">
        <f>IFERROR(PERCENTRANK(F:F,F340),0)</f>
        <v/>
      </c>
      <c r="M340" s="11">
        <f>IFERROR(1 - PERCENTRANK(G:G,G340),0)</f>
        <v/>
      </c>
      <c r="N340" s="11">
        <f>IFERROR(1 - PERCENTRANK(H:H,H340),0)</f>
        <v/>
      </c>
      <c r="O340" s="11">
        <f>IFERROR(PERCENTRANK(I:I,I340),0)</f>
        <v/>
      </c>
      <c r="P340" s="11">
        <f>IFERROR(1 - PERCENTRANK(J:J,J340),0)</f>
        <v/>
      </c>
      <c r="Q340" s="11">
        <f>IFERROR(PERCENTRANK(K:K,K340),0)</f>
        <v/>
      </c>
      <c r="R340" s="11">
        <f>L340*weight1+M340*weight2+N340*weight3+O340*weight4+P340*weight5+Q340*weight6</f>
        <v/>
      </c>
    </row>
    <row r="341" spans="1:18">
      <c r="A341" s="14">
        <f>RANK(R341,R:R)</f>
        <v/>
      </c>
      <c r="B341" t="s">
        <v>4299</v>
      </c>
      <c r="C341">
        <f>VLOOKUP(B341,'Input - companies list'!B:L,2,FALSE)</f>
        <v/>
      </c>
      <c r="D341">
        <f>VLOOKUP(B341,'Input - companies list'!B:L,11,FALSE)</f>
        <v/>
      </c>
      <c r="E341">
        <f>VLOOKUP(B341,'Input - companies list'!B:E,4,FALSE)</f>
        <v/>
      </c>
      <c r="F341" s="1">
        <f>SUMIFS('Input - target event report'!H:H,'Input - target event report'!B:B,B341,'Input - target event report'!D:D, "Private Investment")</f>
        <v/>
      </c>
      <c r="G341" s="30">
        <f>IF(I341&lt;2, "N/A", (MAXIFS('Input - target event report'!E:E,'Input - target event report'!B:B,B:B,'Input - target event report'!D:D,"Private Investment")-MINIFS('Input - target event report'!E:E,'Input - target event report'!B:B,B:B,'Input - target event report'!D:D,"Private Investment"))/(I341-1))</f>
        <v/>
      </c>
      <c r="H341" s="30">
        <f>IF(MAXIFS('Input - target event report'!E:E,'Input - target event report'!B:B,B:B,'Input - target event report'!D:D,"Private Investment") = 0, "N/A", TODAY() - MAXIFS('Input - target event report'!E:E,'Input - target event report'!B:B,B:B,'Input - target event report'!D:D,"Private Investment"))</f>
        <v/>
      </c>
      <c r="I341" s="30">
        <f>COUNTIFS('Input - target event report'!B:B,B341,'Input - target event report'!D:D, "Private Investment")</f>
        <v/>
      </c>
      <c r="J341">
        <f>INDEX('Input - companies list'!$1:$10000,MATCH(B341,'Input - companies list'!B:B,0),MATCH("Flow",'Input - companies list'!$1:$1,0 ))</f>
        <v/>
      </c>
      <c r="K341">
        <f>INDEX('Input - companies list'!$1:$10000,MATCH(B341,'Input - companies list'!B:B,0),MATCH("Inter-Cluster Connectivity",'Input - companies list'!$1:$1,0 ))</f>
        <v/>
      </c>
      <c r="L341" s="11">
        <f>IFERROR(PERCENTRANK(F:F,F341),0)</f>
        <v/>
      </c>
      <c r="M341" s="11">
        <f>IFERROR(1 - PERCENTRANK(G:G,G341),0)</f>
        <v/>
      </c>
      <c r="N341" s="11">
        <f>IFERROR(1 - PERCENTRANK(H:H,H341),0)</f>
        <v/>
      </c>
      <c r="O341" s="11">
        <f>IFERROR(PERCENTRANK(I:I,I341),0)</f>
        <v/>
      </c>
      <c r="P341" s="11">
        <f>IFERROR(1 - PERCENTRANK(J:J,J341),0)</f>
        <v/>
      </c>
      <c r="Q341" s="11">
        <f>IFERROR(PERCENTRANK(K:K,K341),0)</f>
        <v/>
      </c>
      <c r="R341" s="11">
        <f>L341*weight1+M341*weight2+N341*weight3+O341*weight4+P341*weight5+Q341*weight6</f>
        <v/>
      </c>
    </row>
    <row r="342" spans="1:18">
      <c r="A342" s="14">
        <f>RANK(R342,R:R)</f>
        <v/>
      </c>
      <c r="B342" t="s">
        <v>4309</v>
      </c>
      <c r="C342">
        <f>VLOOKUP(B342,'Input - companies list'!B:L,2,FALSE)</f>
        <v/>
      </c>
      <c r="D342">
        <f>VLOOKUP(B342,'Input - companies list'!B:L,11,FALSE)</f>
        <v/>
      </c>
      <c r="E342">
        <f>VLOOKUP(B342,'Input - companies list'!B:E,4,FALSE)</f>
        <v/>
      </c>
      <c r="F342" s="1">
        <f>SUMIFS('Input - target event report'!H:H,'Input - target event report'!B:B,B342,'Input - target event report'!D:D, "Private Investment")</f>
        <v/>
      </c>
      <c r="G342" s="30">
        <f>IF(I342&lt;2, "N/A", (MAXIFS('Input - target event report'!E:E,'Input - target event report'!B:B,B:B,'Input - target event report'!D:D,"Private Investment")-MINIFS('Input - target event report'!E:E,'Input - target event report'!B:B,B:B,'Input - target event report'!D:D,"Private Investment"))/(I342-1))</f>
        <v/>
      </c>
      <c r="H342" s="30">
        <f>IF(MAXIFS('Input - target event report'!E:E,'Input - target event report'!B:B,B:B,'Input - target event report'!D:D,"Private Investment") = 0, "N/A", TODAY() - MAXIFS('Input - target event report'!E:E,'Input - target event report'!B:B,B:B,'Input - target event report'!D:D,"Private Investment"))</f>
        <v/>
      </c>
      <c r="I342" s="30">
        <f>COUNTIFS('Input - target event report'!B:B,B342,'Input - target event report'!D:D, "Private Investment")</f>
        <v/>
      </c>
      <c r="J342">
        <f>INDEX('Input - companies list'!$1:$10000,MATCH(B342,'Input - companies list'!B:B,0),MATCH("Flow",'Input - companies list'!$1:$1,0 ))</f>
        <v/>
      </c>
      <c r="K342">
        <f>INDEX('Input - companies list'!$1:$10000,MATCH(B342,'Input - companies list'!B:B,0),MATCH("Inter-Cluster Connectivity",'Input - companies list'!$1:$1,0 ))</f>
        <v/>
      </c>
      <c r="L342" s="11">
        <f>IFERROR(PERCENTRANK(F:F,F342),0)</f>
        <v/>
      </c>
      <c r="M342" s="11">
        <f>IFERROR(1 - PERCENTRANK(G:G,G342),0)</f>
        <v/>
      </c>
      <c r="N342" s="11">
        <f>IFERROR(1 - PERCENTRANK(H:H,H342),0)</f>
        <v/>
      </c>
      <c r="O342" s="11">
        <f>IFERROR(PERCENTRANK(I:I,I342),0)</f>
        <v/>
      </c>
      <c r="P342" s="11">
        <f>IFERROR(1 - PERCENTRANK(J:J,J342),0)</f>
        <v/>
      </c>
      <c r="Q342" s="11">
        <f>IFERROR(PERCENTRANK(K:K,K342),0)</f>
        <v/>
      </c>
      <c r="R342" s="11">
        <f>L342*weight1+M342*weight2+N342*weight3+O342*weight4+P342*weight5+Q342*weight6</f>
        <v/>
      </c>
    </row>
    <row r="343" spans="1:18">
      <c r="A343" s="14">
        <f>RANK(R343,R:R)</f>
        <v/>
      </c>
      <c r="B343" t="s">
        <v>4319</v>
      </c>
      <c r="C343">
        <f>VLOOKUP(B343,'Input - companies list'!B:L,2,FALSE)</f>
        <v/>
      </c>
      <c r="D343">
        <f>VLOOKUP(B343,'Input - companies list'!B:L,11,FALSE)</f>
        <v/>
      </c>
      <c r="E343">
        <f>VLOOKUP(B343,'Input - companies list'!B:E,4,FALSE)</f>
        <v/>
      </c>
      <c r="F343" s="1">
        <f>SUMIFS('Input - target event report'!H:H,'Input - target event report'!B:B,B343,'Input - target event report'!D:D, "Private Investment")</f>
        <v/>
      </c>
      <c r="G343" s="30">
        <f>IF(I343&lt;2, "N/A", (MAXIFS('Input - target event report'!E:E,'Input - target event report'!B:B,B:B,'Input - target event report'!D:D,"Private Investment")-MINIFS('Input - target event report'!E:E,'Input - target event report'!B:B,B:B,'Input - target event report'!D:D,"Private Investment"))/(I343-1))</f>
        <v/>
      </c>
      <c r="H343" s="30">
        <f>IF(MAXIFS('Input - target event report'!E:E,'Input - target event report'!B:B,B:B,'Input - target event report'!D:D,"Private Investment") = 0, "N/A", TODAY() - MAXIFS('Input - target event report'!E:E,'Input - target event report'!B:B,B:B,'Input - target event report'!D:D,"Private Investment"))</f>
        <v/>
      </c>
      <c r="I343" s="30">
        <f>COUNTIFS('Input - target event report'!B:B,B343,'Input - target event report'!D:D, "Private Investment")</f>
        <v/>
      </c>
      <c r="J343">
        <f>INDEX('Input - companies list'!$1:$10000,MATCH(B343,'Input - companies list'!B:B,0),MATCH("Flow",'Input - companies list'!$1:$1,0 ))</f>
        <v/>
      </c>
      <c r="K343">
        <f>INDEX('Input - companies list'!$1:$10000,MATCH(B343,'Input - companies list'!B:B,0),MATCH("Inter-Cluster Connectivity",'Input - companies list'!$1:$1,0 ))</f>
        <v/>
      </c>
      <c r="L343" s="11">
        <f>IFERROR(PERCENTRANK(F:F,F343),0)</f>
        <v/>
      </c>
      <c r="M343" s="11">
        <f>IFERROR(1 - PERCENTRANK(G:G,G343),0)</f>
        <v/>
      </c>
      <c r="N343" s="11">
        <f>IFERROR(1 - PERCENTRANK(H:H,H343),0)</f>
        <v/>
      </c>
      <c r="O343" s="11">
        <f>IFERROR(PERCENTRANK(I:I,I343),0)</f>
        <v/>
      </c>
      <c r="P343" s="11">
        <f>IFERROR(1 - PERCENTRANK(J:J,J343),0)</f>
        <v/>
      </c>
      <c r="Q343" s="11">
        <f>IFERROR(PERCENTRANK(K:K,K343),0)</f>
        <v/>
      </c>
      <c r="R343" s="11">
        <f>L343*weight1+M343*weight2+N343*weight3+O343*weight4+P343*weight5+Q343*weight6</f>
        <v/>
      </c>
    </row>
    <row r="344" spans="1:18">
      <c r="A344" s="14">
        <f>RANK(R344,R:R)</f>
        <v/>
      </c>
      <c r="B344" t="s">
        <v>4330</v>
      </c>
      <c r="C344">
        <f>VLOOKUP(B344,'Input - companies list'!B:L,2,FALSE)</f>
        <v/>
      </c>
      <c r="D344">
        <f>VLOOKUP(B344,'Input - companies list'!B:L,11,FALSE)</f>
        <v/>
      </c>
      <c r="E344">
        <f>VLOOKUP(B344,'Input - companies list'!B:E,4,FALSE)</f>
        <v/>
      </c>
      <c r="F344" s="1">
        <f>SUMIFS('Input - target event report'!H:H,'Input - target event report'!B:B,B344,'Input - target event report'!D:D, "Private Investment")</f>
        <v/>
      </c>
      <c r="G344" s="30">
        <f>IF(I344&lt;2, "N/A", (MAXIFS('Input - target event report'!E:E,'Input - target event report'!B:B,B:B,'Input - target event report'!D:D,"Private Investment")-MINIFS('Input - target event report'!E:E,'Input - target event report'!B:B,B:B,'Input - target event report'!D:D,"Private Investment"))/(I344-1))</f>
        <v/>
      </c>
      <c r="H344" s="30">
        <f>IF(MAXIFS('Input - target event report'!E:E,'Input - target event report'!B:B,B:B,'Input - target event report'!D:D,"Private Investment") = 0, "N/A", TODAY() - MAXIFS('Input - target event report'!E:E,'Input - target event report'!B:B,B:B,'Input - target event report'!D:D,"Private Investment"))</f>
        <v/>
      </c>
      <c r="I344" s="30">
        <f>COUNTIFS('Input - target event report'!B:B,B344,'Input - target event report'!D:D, "Private Investment")</f>
        <v/>
      </c>
      <c r="J344">
        <f>INDEX('Input - companies list'!$1:$10000,MATCH(B344,'Input - companies list'!B:B,0),MATCH("Flow",'Input - companies list'!$1:$1,0 ))</f>
        <v/>
      </c>
      <c r="K344">
        <f>INDEX('Input - companies list'!$1:$10000,MATCH(B344,'Input - companies list'!B:B,0),MATCH("Inter-Cluster Connectivity",'Input - companies list'!$1:$1,0 ))</f>
        <v/>
      </c>
      <c r="L344" s="11">
        <f>IFERROR(PERCENTRANK(F:F,F344),0)</f>
        <v/>
      </c>
      <c r="M344" s="11">
        <f>IFERROR(1 - PERCENTRANK(G:G,G344),0)</f>
        <v/>
      </c>
      <c r="N344" s="11">
        <f>IFERROR(1 - PERCENTRANK(H:H,H344),0)</f>
        <v/>
      </c>
      <c r="O344" s="11">
        <f>IFERROR(PERCENTRANK(I:I,I344),0)</f>
        <v/>
      </c>
      <c r="P344" s="11">
        <f>IFERROR(1 - PERCENTRANK(J:J,J344),0)</f>
        <v/>
      </c>
      <c r="Q344" s="11">
        <f>IFERROR(PERCENTRANK(K:K,K344),0)</f>
        <v/>
      </c>
      <c r="R344" s="11">
        <f>L344*weight1+M344*weight2+N344*weight3+O344*weight4+P344*weight5+Q344*weight6</f>
        <v/>
      </c>
    </row>
    <row r="345" spans="1:18">
      <c r="A345" s="14">
        <f>RANK(R345,R:R)</f>
        <v/>
      </c>
      <c r="B345" t="s">
        <v>4344</v>
      </c>
      <c r="C345">
        <f>VLOOKUP(B345,'Input - companies list'!B:L,2,FALSE)</f>
        <v/>
      </c>
      <c r="D345">
        <f>VLOOKUP(B345,'Input - companies list'!B:L,11,FALSE)</f>
        <v/>
      </c>
      <c r="E345">
        <f>VLOOKUP(B345,'Input - companies list'!B:E,4,FALSE)</f>
        <v/>
      </c>
      <c r="F345" s="1">
        <f>SUMIFS('Input - target event report'!H:H,'Input - target event report'!B:B,B345,'Input - target event report'!D:D, "Private Investment")</f>
        <v/>
      </c>
      <c r="G345" s="30">
        <f>IF(I345&lt;2, "N/A", (MAXIFS('Input - target event report'!E:E,'Input - target event report'!B:B,B:B,'Input - target event report'!D:D,"Private Investment")-MINIFS('Input - target event report'!E:E,'Input - target event report'!B:B,B:B,'Input - target event report'!D:D,"Private Investment"))/(I345-1))</f>
        <v/>
      </c>
      <c r="H345" s="30">
        <f>IF(MAXIFS('Input - target event report'!E:E,'Input - target event report'!B:B,B:B,'Input - target event report'!D:D,"Private Investment") = 0, "N/A", TODAY() - MAXIFS('Input - target event report'!E:E,'Input - target event report'!B:B,B:B,'Input - target event report'!D:D,"Private Investment"))</f>
        <v/>
      </c>
      <c r="I345" s="30">
        <f>COUNTIFS('Input - target event report'!B:B,B345,'Input - target event report'!D:D, "Private Investment")</f>
        <v/>
      </c>
      <c r="J345">
        <f>INDEX('Input - companies list'!$1:$10000,MATCH(B345,'Input - companies list'!B:B,0),MATCH("Flow",'Input - companies list'!$1:$1,0 ))</f>
        <v/>
      </c>
      <c r="K345">
        <f>INDEX('Input - companies list'!$1:$10000,MATCH(B345,'Input - companies list'!B:B,0),MATCH("Inter-Cluster Connectivity",'Input - companies list'!$1:$1,0 ))</f>
        <v/>
      </c>
      <c r="L345" s="11">
        <f>IFERROR(PERCENTRANK(F:F,F345),0)</f>
        <v/>
      </c>
      <c r="M345" s="11">
        <f>IFERROR(1 - PERCENTRANK(G:G,G345),0)</f>
        <v/>
      </c>
      <c r="N345" s="11">
        <f>IFERROR(1 - PERCENTRANK(H:H,H345),0)</f>
        <v/>
      </c>
      <c r="O345" s="11">
        <f>IFERROR(PERCENTRANK(I:I,I345),0)</f>
        <v/>
      </c>
      <c r="P345" s="11">
        <f>IFERROR(1 - PERCENTRANK(J:J,J345),0)</f>
        <v/>
      </c>
      <c r="Q345" s="11">
        <f>IFERROR(PERCENTRANK(K:K,K345),0)</f>
        <v/>
      </c>
      <c r="R345" s="11">
        <f>L345*weight1+M345*weight2+N345*weight3+O345*weight4+P345*weight5+Q345*weight6</f>
        <v/>
      </c>
    </row>
    <row r="346" spans="1:18">
      <c r="A346" s="14">
        <f>RANK(R346,R:R)</f>
        <v/>
      </c>
      <c r="B346" t="s">
        <v>4354</v>
      </c>
      <c r="C346">
        <f>VLOOKUP(B346,'Input - companies list'!B:L,2,FALSE)</f>
        <v/>
      </c>
      <c r="D346">
        <f>VLOOKUP(B346,'Input - companies list'!B:L,11,FALSE)</f>
        <v/>
      </c>
      <c r="E346">
        <f>VLOOKUP(B346,'Input - companies list'!B:E,4,FALSE)</f>
        <v/>
      </c>
      <c r="F346" s="1">
        <f>SUMIFS('Input - target event report'!H:H,'Input - target event report'!B:B,B346,'Input - target event report'!D:D, "Private Investment")</f>
        <v/>
      </c>
      <c r="G346" s="30">
        <f>IF(I346&lt;2, "N/A", (MAXIFS('Input - target event report'!E:E,'Input - target event report'!B:B,B:B,'Input - target event report'!D:D,"Private Investment")-MINIFS('Input - target event report'!E:E,'Input - target event report'!B:B,B:B,'Input - target event report'!D:D,"Private Investment"))/(I346-1))</f>
        <v/>
      </c>
      <c r="H346" s="30">
        <f>IF(MAXIFS('Input - target event report'!E:E,'Input - target event report'!B:B,B:B,'Input - target event report'!D:D,"Private Investment") = 0, "N/A", TODAY() - MAXIFS('Input - target event report'!E:E,'Input - target event report'!B:B,B:B,'Input - target event report'!D:D,"Private Investment"))</f>
        <v/>
      </c>
      <c r="I346" s="30">
        <f>COUNTIFS('Input - target event report'!B:B,B346,'Input - target event report'!D:D, "Private Investment")</f>
        <v/>
      </c>
      <c r="J346">
        <f>INDEX('Input - companies list'!$1:$10000,MATCH(B346,'Input - companies list'!B:B,0),MATCH("Flow",'Input - companies list'!$1:$1,0 ))</f>
        <v/>
      </c>
      <c r="K346">
        <f>INDEX('Input - companies list'!$1:$10000,MATCH(B346,'Input - companies list'!B:B,0),MATCH("Inter-Cluster Connectivity",'Input - companies list'!$1:$1,0 ))</f>
        <v/>
      </c>
      <c r="L346" s="11">
        <f>IFERROR(PERCENTRANK(F:F,F346),0)</f>
        <v/>
      </c>
      <c r="M346" s="11">
        <f>IFERROR(1 - PERCENTRANK(G:G,G346),0)</f>
        <v/>
      </c>
      <c r="N346" s="11">
        <f>IFERROR(1 - PERCENTRANK(H:H,H346),0)</f>
        <v/>
      </c>
      <c r="O346" s="11">
        <f>IFERROR(PERCENTRANK(I:I,I346),0)</f>
        <v/>
      </c>
      <c r="P346" s="11">
        <f>IFERROR(1 - PERCENTRANK(J:J,J346),0)</f>
        <v/>
      </c>
      <c r="Q346" s="11">
        <f>IFERROR(PERCENTRANK(K:K,K346),0)</f>
        <v/>
      </c>
      <c r="R346" s="11">
        <f>L346*weight1+M346*weight2+N346*weight3+O346*weight4+P346*weight5+Q346*weight6</f>
        <v/>
      </c>
    </row>
    <row r="347" spans="1:18">
      <c r="A347" s="14">
        <f>RANK(R347,R:R)</f>
        <v/>
      </c>
      <c r="B347" t="s">
        <v>4365</v>
      </c>
      <c r="C347">
        <f>VLOOKUP(B347,'Input - companies list'!B:L,2,FALSE)</f>
        <v/>
      </c>
      <c r="D347">
        <f>VLOOKUP(B347,'Input - companies list'!B:L,11,FALSE)</f>
        <v/>
      </c>
      <c r="E347">
        <f>VLOOKUP(B347,'Input - companies list'!B:E,4,FALSE)</f>
        <v/>
      </c>
      <c r="F347" s="1">
        <f>SUMIFS('Input - target event report'!H:H,'Input - target event report'!B:B,B347,'Input - target event report'!D:D, "Private Investment")</f>
        <v/>
      </c>
      <c r="G347" s="30">
        <f>IF(I347&lt;2, "N/A", (MAXIFS('Input - target event report'!E:E,'Input - target event report'!B:B,B:B,'Input - target event report'!D:D,"Private Investment")-MINIFS('Input - target event report'!E:E,'Input - target event report'!B:B,B:B,'Input - target event report'!D:D,"Private Investment"))/(I347-1))</f>
        <v/>
      </c>
      <c r="H347" s="30">
        <f>IF(MAXIFS('Input - target event report'!E:E,'Input - target event report'!B:B,B:B,'Input - target event report'!D:D,"Private Investment") = 0, "N/A", TODAY() - MAXIFS('Input - target event report'!E:E,'Input - target event report'!B:B,B:B,'Input - target event report'!D:D,"Private Investment"))</f>
        <v/>
      </c>
      <c r="I347" s="30">
        <f>COUNTIFS('Input - target event report'!B:B,B347,'Input - target event report'!D:D, "Private Investment")</f>
        <v/>
      </c>
      <c r="J347">
        <f>INDEX('Input - companies list'!$1:$10000,MATCH(B347,'Input - companies list'!B:B,0),MATCH("Flow",'Input - companies list'!$1:$1,0 ))</f>
        <v/>
      </c>
      <c r="K347">
        <f>INDEX('Input - companies list'!$1:$10000,MATCH(B347,'Input - companies list'!B:B,0),MATCH("Inter-Cluster Connectivity",'Input - companies list'!$1:$1,0 ))</f>
        <v/>
      </c>
      <c r="L347" s="11">
        <f>IFERROR(PERCENTRANK(F:F,F347),0)</f>
        <v/>
      </c>
      <c r="M347" s="11">
        <f>IFERROR(1 - PERCENTRANK(G:G,G347),0)</f>
        <v/>
      </c>
      <c r="N347" s="11">
        <f>IFERROR(1 - PERCENTRANK(H:H,H347),0)</f>
        <v/>
      </c>
      <c r="O347" s="11">
        <f>IFERROR(PERCENTRANK(I:I,I347),0)</f>
        <v/>
      </c>
      <c r="P347" s="11">
        <f>IFERROR(1 - PERCENTRANK(J:J,J347),0)</f>
        <v/>
      </c>
      <c r="Q347" s="11">
        <f>IFERROR(PERCENTRANK(K:K,K347),0)</f>
        <v/>
      </c>
      <c r="R347" s="11">
        <f>L347*weight1+M347*weight2+N347*weight3+O347*weight4+P347*weight5+Q347*weight6</f>
        <v/>
      </c>
    </row>
    <row r="348" spans="1:18">
      <c r="A348" s="14">
        <f>RANK(R348,R:R)</f>
        <v/>
      </c>
      <c r="B348" t="s">
        <v>4375</v>
      </c>
      <c r="C348">
        <f>VLOOKUP(B348,'Input - companies list'!B:L,2,FALSE)</f>
        <v/>
      </c>
      <c r="D348">
        <f>VLOOKUP(B348,'Input - companies list'!B:L,11,FALSE)</f>
        <v/>
      </c>
      <c r="E348">
        <f>VLOOKUP(B348,'Input - companies list'!B:E,4,FALSE)</f>
        <v/>
      </c>
      <c r="F348" s="1">
        <f>SUMIFS('Input - target event report'!H:H,'Input - target event report'!B:B,B348,'Input - target event report'!D:D, "Private Investment")</f>
        <v/>
      </c>
      <c r="G348" s="30">
        <f>IF(I348&lt;2, "N/A", (MAXIFS('Input - target event report'!E:E,'Input - target event report'!B:B,B:B,'Input - target event report'!D:D,"Private Investment")-MINIFS('Input - target event report'!E:E,'Input - target event report'!B:B,B:B,'Input - target event report'!D:D,"Private Investment"))/(I348-1))</f>
        <v/>
      </c>
      <c r="H348" s="30">
        <f>IF(MAXIFS('Input - target event report'!E:E,'Input - target event report'!B:B,B:B,'Input - target event report'!D:D,"Private Investment") = 0, "N/A", TODAY() - MAXIFS('Input - target event report'!E:E,'Input - target event report'!B:B,B:B,'Input - target event report'!D:D,"Private Investment"))</f>
        <v/>
      </c>
      <c r="I348" s="30">
        <f>COUNTIFS('Input - target event report'!B:B,B348,'Input - target event report'!D:D, "Private Investment")</f>
        <v/>
      </c>
      <c r="J348">
        <f>INDEX('Input - companies list'!$1:$10000,MATCH(B348,'Input - companies list'!B:B,0),MATCH("Flow",'Input - companies list'!$1:$1,0 ))</f>
        <v/>
      </c>
      <c r="K348">
        <f>INDEX('Input - companies list'!$1:$10000,MATCH(B348,'Input - companies list'!B:B,0),MATCH("Inter-Cluster Connectivity",'Input - companies list'!$1:$1,0 ))</f>
        <v/>
      </c>
      <c r="L348" s="11">
        <f>IFERROR(PERCENTRANK(F:F,F348),0)</f>
        <v/>
      </c>
      <c r="M348" s="11">
        <f>IFERROR(1 - PERCENTRANK(G:G,G348),0)</f>
        <v/>
      </c>
      <c r="N348" s="11">
        <f>IFERROR(1 - PERCENTRANK(H:H,H348),0)</f>
        <v/>
      </c>
      <c r="O348" s="11">
        <f>IFERROR(PERCENTRANK(I:I,I348),0)</f>
        <v/>
      </c>
      <c r="P348" s="11">
        <f>IFERROR(1 - PERCENTRANK(J:J,J348),0)</f>
        <v/>
      </c>
      <c r="Q348" s="11">
        <f>IFERROR(PERCENTRANK(K:K,K348),0)</f>
        <v/>
      </c>
      <c r="R348" s="11">
        <f>L348*weight1+M348*weight2+N348*weight3+O348*weight4+P348*weight5+Q348*weight6</f>
        <v/>
      </c>
    </row>
    <row r="349" spans="1:18">
      <c r="A349" s="14">
        <f>RANK(R349,R:R)</f>
        <v/>
      </c>
      <c r="B349" t="s">
        <v>4386</v>
      </c>
      <c r="C349">
        <f>VLOOKUP(B349,'Input - companies list'!B:L,2,FALSE)</f>
        <v/>
      </c>
      <c r="D349">
        <f>VLOOKUP(B349,'Input - companies list'!B:L,11,FALSE)</f>
        <v/>
      </c>
      <c r="E349">
        <f>VLOOKUP(B349,'Input - companies list'!B:E,4,FALSE)</f>
        <v/>
      </c>
      <c r="F349" s="1">
        <f>SUMIFS('Input - target event report'!H:H,'Input - target event report'!B:B,B349,'Input - target event report'!D:D, "Private Investment")</f>
        <v/>
      </c>
      <c r="G349" s="30">
        <f>IF(I349&lt;2, "N/A", (MAXIFS('Input - target event report'!E:E,'Input - target event report'!B:B,B:B,'Input - target event report'!D:D,"Private Investment")-MINIFS('Input - target event report'!E:E,'Input - target event report'!B:B,B:B,'Input - target event report'!D:D,"Private Investment"))/(I349-1))</f>
        <v/>
      </c>
      <c r="H349" s="30">
        <f>IF(MAXIFS('Input - target event report'!E:E,'Input - target event report'!B:B,B:B,'Input - target event report'!D:D,"Private Investment") = 0, "N/A", TODAY() - MAXIFS('Input - target event report'!E:E,'Input - target event report'!B:B,B:B,'Input - target event report'!D:D,"Private Investment"))</f>
        <v/>
      </c>
      <c r="I349" s="30">
        <f>COUNTIFS('Input - target event report'!B:B,B349,'Input - target event report'!D:D, "Private Investment")</f>
        <v/>
      </c>
      <c r="J349">
        <f>INDEX('Input - companies list'!$1:$10000,MATCH(B349,'Input - companies list'!B:B,0),MATCH("Flow",'Input - companies list'!$1:$1,0 ))</f>
        <v/>
      </c>
      <c r="K349">
        <f>INDEX('Input - companies list'!$1:$10000,MATCH(B349,'Input - companies list'!B:B,0),MATCH("Inter-Cluster Connectivity",'Input - companies list'!$1:$1,0 ))</f>
        <v/>
      </c>
      <c r="L349" s="11">
        <f>IFERROR(PERCENTRANK(F:F,F349),0)</f>
        <v/>
      </c>
      <c r="M349" s="11">
        <f>IFERROR(1 - PERCENTRANK(G:G,G349),0)</f>
        <v/>
      </c>
      <c r="N349" s="11">
        <f>IFERROR(1 - PERCENTRANK(H:H,H349),0)</f>
        <v/>
      </c>
      <c r="O349" s="11">
        <f>IFERROR(PERCENTRANK(I:I,I349),0)</f>
        <v/>
      </c>
      <c r="P349" s="11">
        <f>IFERROR(1 - PERCENTRANK(J:J,J349),0)</f>
        <v/>
      </c>
      <c r="Q349" s="11">
        <f>IFERROR(PERCENTRANK(K:K,K349),0)</f>
        <v/>
      </c>
      <c r="R349" s="11">
        <f>L349*weight1+M349*weight2+N349*weight3+O349*weight4+P349*weight5+Q349*weight6</f>
        <v/>
      </c>
    </row>
    <row r="350" spans="1:18">
      <c r="A350" s="14">
        <f>RANK(R350,R:R)</f>
        <v/>
      </c>
      <c r="B350" s="2" t="s">
        <v>4397</v>
      </c>
      <c r="C350">
        <f>VLOOKUP(B350,'Input - companies list'!B:L,2,FALSE)</f>
        <v/>
      </c>
      <c r="D350">
        <f>VLOOKUP(B350,'Input - companies list'!B:L,11,FALSE)</f>
        <v/>
      </c>
      <c r="E350">
        <f>VLOOKUP(B350,'Input - companies list'!B:E,4,FALSE)</f>
        <v/>
      </c>
      <c r="F350" s="1">
        <f>SUMIFS('Input - target event report'!H:H,'Input - target event report'!B:B,B350,'Input - target event report'!D:D, "Private Investment")</f>
        <v/>
      </c>
      <c r="G350" s="30">
        <f>IF(I350&lt;2, "N/A", (MAXIFS('Input - target event report'!E:E,'Input - target event report'!B:B,B:B,'Input - target event report'!D:D,"Private Investment")-MINIFS('Input - target event report'!E:E,'Input - target event report'!B:B,B:B,'Input - target event report'!D:D,"Private Investment"))/(I350-1))</f>
        <v/>
      </c>
      <c r="H350" s="30">
        <f>IF(MAXIFS('Input - target event report'!E:E,'Input - target event report'!B:B,B:B,'Input - target event report'!D:D,"Private Investment") = 0, "N/A", TODAY() - MAXIFS('Input - target event report'!E:E,'Input - target event report'!B:B,B:B,'Input - target event report'!D:D,"Private Investment"))</f>
        <v/>
      </c>
      <c r="I350" s="30">
        <f>COUNTIFS('Input - target event report'!B:B,B350,'Input - target event report'!D:D, "Private Investment")</f>
        <v/>
      </c>
      <c r="J350">
        <f>INDEX('Input - companies list'!$1:$10000,MATCH(B350,'Input - companies list'!B:B,0),MATCH("Flow",'Input - companies list'!$1:$1,0 ))</f>
        <v/>
      </c>
      <c r="K350">
        <f>INDEX('Input - companies list'!$1:$10000,MATCH(B350,'Input - companies list'!B:B,0),MATCH("Inter-Cluster Connectivity",'Input - companies list'!$1:$1,0 ))</f>
        <v/>
      </c>
      <c r="L350" s="11">
        <f>IFERROR(PERCENTRANK(F:F,F350),0)</f>
        <v/>
      </c>
      <c r="M350" s="11">
        <f>IFERROR(1 - PERCENTRANK(G:G,G350),0)</f>
        <v/>
      </c>
      <c r="N350" s="11">
        <f>IFERROR(1 - PERCENTRANK(H:H,H350),0)</f>
        <v/>
      </c>
      <c r="O350" s="11">
        <f>IFERROR(PERCENTRANK(I:I,I350),0)</f>
        <v/>
      </c>
      <c r="P350" s="11">
        <f>IFERROR(1 - PERCENTRANK(J:J,J350),0)</f>
        <v/>
      </c>
      <c r="Q350" s="11">
        <f>IFERROR(PERCENTRANK(K:K,K350),0)</f>
        <v/>
      </c>
      <c r="R350" s="11">
        <f>L350*weight1+M350*weight2+N350*weight3+O350*weight4+P350*weight5+Q350*weight6</f>
        <v/>
      </c>
    </row>
    <row r="351" spans="1:18">
      <c r="A351" s="14">
        <f>RANK(R351,R:R)</f>
        <v/>
      </c>
      <c r="B351" t="s">
        <v>4409</v>
      </c>
      <c r="C351">
        <f>VLOOKUP(B351,'Input - companies list'!B:L,2,FALSE)</f>
        <v/>
      </c>
      <c r="D351">
        <f>VLOOKUP(B351,'Input - companies list'!B:L,11,FALSE)</f>
        <v/>
      </c>
      <c r="E351">
        <f>VLOOKUP(B351,'Input - companies list'!B:E,4,FALSE)</f>
        <v/>
      </c>
      <c r="F351" s="1">
        <f>SUMIFS('Input - target event report'!H:H,'Input - target event report'!B:B,B351,'Input - target event report'!D:D, "Private Investment")</f>
        <v/>
      </c>
      <c r="G351" s="30">
        <f>IF(I351&lt;2, "N/A", (MAXIFS('Input - target event report'!E:E,'Input - target event report'!B:B,B:B,'Input - target event report'!D:D,"Private Investment")-MINIFS('Input - target event report'!E:E,'Input - target event report'!B:B,B:B,'Input - target event report'!D:D,"Private Investment"))/(I351-1))</f>
        <v/>
      </c>
      <c r="H351" s="30">
        <f>IF(MAXIFS('Input - target event report'!E:E,'Input - target event report'!B:B,B:B,'Input - target event report'!D:D,"Private Investment") = 0, "N/A", TODAY() - MAXIFS('Input - target event report'!E:E,'Input - target event report'!B:B,B:B,'Input - target event report'!D:D,"Private Investment"))</f>
        <v/>
      </c>
      <c r="I351" s="30">
        <f>COUNTIFS('Input - target event report'!B:B,B351,'Input - target event report'!D:D, "Private Investment")</f>
        <v/>
      </c>
      <c r="J351">
        <f>INDEX('Input - companies list'!$1:$10000,MATCH(B351,'Input - companies list'!B:B,0),MATCH("Flow",'Input - companies list'!$1:$1,0 ))</f>
        <v/>
      </c>
      <c r="K351">
        <f>INDEX('Input - companies list'!$1:$10000,MATCH(B351,'Input - companies list'!B:B,0),MATCH("Inter-Cluster Connectivity",'Input - companies list'!$1:$1,0 ))</f>
        <v/>
      </c>
      <c r="L351" s="11">
        <f>IFERROR(PERCENTRANK(F:F,F351),0)</f>
        <v/>
      </c>
      <c r="M351" s="11">
        <f>IFERROR(1 - PERCENTRANK(G:G,G351),0)</f>
        <v/>
      </c>
      <c r="N351" s="11">
        <f>IFERROR(1 - PERCENTRANK(H:H,H351),0)</f>
        <v/>
      </c>
      <c r="O351" s="11">
        <f>IFERROR(PERCENTRANK(I:I,I351),0)</f>
        <v/>
      </c>
      <c r="P351" s="11">
        <f>IFERROR(1 - PERCENTRANK(J:J,J351),0)</f>
        <v/>
      </c>
      <c r="Q351" s="11">
        <f>IFERROR(PERCENTRANK(K:K,K351),0)</f>
        <v/>
      </c>
      <c r="R351" s="11">
        <f>L351*weight1+M351*weight2+N351*weight3+O351*weight4+P351*weight5+Q351*weight6</f>
        <v/>
      </c>
    </row>
    <row r="352" spans="1:18">
      <c r="A352" s="14">
        <f>RANK(R352,R:R)</f>
        <v/>
      </c>
      <c r="B352" t="s">
        <v>4418</v>
      </c>
      <c r="C352">
        <f>VLOOKUP(B352,'Input - companies list'!B:L,2,FALSE)</f>
        <v/>
      </c>
      <c r="D352">
        <f>VLOOKUP(B352,'Input - companies list'!B:L,11,FALSE)</f>
        <v/>
      </c>
      <c r="E352">
        <f>VLOOKUP(B352,'Input - companies list'!B:E,4,FALSE)</f>
        <v/>
      </c>
      <c r="F352" s="1">
        <f>SUMIFS('Input - target event report'!H:H,'Input - target event report'!B:B,B352,'Input - target event report'!D:D, "Private Investment")</f>
        <v/>
      </c>
      <c r="G352" s="30">
        <f>IF(I352&lt;2, "N/A", (MAXIFS('Input - target event report'!E:E,'Input - target event report'!B:B,B:B,'Input - target event report'!D:D,"Private Investment")-MINIFS('Input - target event report'!E:E,'Input - target event report'!B:B,B:B,'Input - target event report'!D:D,"Private Investment"))/(I352-1))</f>
        <v/>
      </c>
      <c r="H352" s="30">
        <f>IF(MAXIFS('Input - target event report'!E:E,'Input - target event report'!B:B,B:B,'Input - target event report'!D:D,"Private Investment") = 0, "N/A", TODAY() - MAXIFS('Input - target event report'!E:E,'Input - target event report'!B:B,B:B,'Input - target event report'!D:D,"Private Investment"))</f>
        <v/>
      </c>
      <c r="I352" s="30">
        <f>COUNTIFS('Input - target event report'!B:B,B352,'Input - target event report'!D:D, "Private Investment")</f>
        <v/>
      </c>
      <c r="J352">
        <f>INDEX('Input - companies list'!$1:$10000,MATCH(B352,'Input - companies list'!B:B,0),MATCH("Flow",'Input - companies list'!$1:$1,0 ))</f>
        <v/>
      </c>
      <c r="K352">
        <f>INDEX('Input - companies list'!$1:$10000,MATCH(B352,'Input - companies list'!B:B,0),MATCH("Inter-Cluster Connectivity",'Input - companies list'!$1:$1,0 ))</f>
        <v/>
      </c>
      <c r="L352" s="11">
        <f>IFERROR(PERCENTRANK(F:F,F352),0)</f>
        <v/>
      </c>
      <c r="M352" s="11">
        <f>IFERROR(1 - PERCENTRANK(G:G,G352),0)</f>
        <v/>
      </c>
      <c r="N352" s="11">
        <f>IFERROR(1 - PERCENTRANK(H:H,H352),0)</f>
        <v/>
      </c>
      <c r="O352" s="11">
        <f>IFERROR(PERCENTRANK(I:I,I352),0)</f>
        <v/>
      </c>
      <c r="P352" s="11">
        <f>IFERROR(1 - PERCENTRANK(J:J,J352),0)</f>
        <v/>
      </c>
      <c r="Q352" s="11">
        <f>IFERROR(PERCENTRANK(K:K,K352),0)</f>
        <v/>
      </c>
      <c r="R352" s="11">
        <f>L352*weight1+M352*weight2+N352*weight3+O352*weight4+P352*weight5+Q352*weight6</f>
        <v/>
      </c>
    </row>
    <row r="353" spans="1:18">
      <c r="A353" s="14">
        <f>RANK(R353,R:R)</f>
        <v/>
      </c>
      <c r="B353" t="s">
        <v>4430</v>
      </c>
      <c r="C353">
        <f>VLOOKUP(B353,'Input - companies list'!B:L,2,FALSE)</f>
        <v/>
      </c>
      <c r="D353">
        <f>VLOOKUP(B353,'Input - companies list'!B:L,11,FALSE)</f>
        <v/>
      </c>
      <c r="E353">
        <f>VLOOKUP(B353,'Input - companies list'!B:E,4,FALSE)</f>
        <v/>
      </c>
      <c r="F353" s="1">
        <f>SUMIFS('Input - target event report'!H:H,'Input - target event report'!B:B,B353,'Input - target event report'!D:D, "Private Investment")</f>
        <v/>
      </c>
      <c r="G353" s="30">
        <f>IF(I353&lt;2, "N/A", (MAXIFS('Input - target event report'!E:E,'Input - target event report'!B:B,B:B,'Input - target event report'!D:D,"Private Investment")-MINIFS('Input - target event report'!E:E,'Input - target event report'!B:B,B:B,'Input - target event report'!D:D,"Private Investment"))/(I353-1))</f>
        <v/>
      </c>
      <c r="H353" s="30">
        <f>IF(MAXIFS('Input - target event report'!E:E,'Input - target event report'!B:B,B:B,'Input - target event report'!D:D,"Private Investment") = 0, "N/A", TODAY() - MAXIFS('Input - target event report'!E:E,'Input - target event report'!B:B,B:B,'Input - target event report'!D:D,"Private Investment"))</f>
        <v/>
      </c>
      <c r="I353" s="30">
        <f>COUNTIFS('Input - target event report'!B:B,B353,'Input - target event report'!D:D, "Private Investment")</f>
        <v/>
      </c>
      <c r="J353">
        <f>INDEX('Input - companies list'!$1:$10000,MATCH(B353,'Input - companies list'!B:B,0),MATCH("Flow",'Input - companies list'!$1:$1,0 ))</f>
        <v/>
      </c>
      <c r="K353">
        <f>INDEX('Input - companies list'!$1:$10000,MATCH(B353,'Input - companies list'!B:B,0),MATCH("Inter-Cluster Connectivity",'Input - companies list'!$1:$1,0 ))</f>
        <v/>
      </c>
      <c r="L353" s="11">
        <f>IFERROR(PERCENTRANK(F:F,F353),0)</f>
        <v/>
      </c>
      <c r="M353" s="11">
        <f>IFERROR(1 - PERCENTRANK(G:G,G353),0)</f>
        <v/>
      </c>
      <c r="N353" s="11">
        <f>IFERROR(1 - PERCENTRANK(H:H,H353),0)</f>
        <v/>
      </c>
      <c r="O353" s="11">
        <f>IFERROR(PERCENTRANK(I:I,I353),0)</f>
        <v/>
      </c>
      <c r="P353" s="11">
        <f>IFERROR(1 - PERCENTRANK(J:J,J353),0)</f>
        <v/>
      </c>
      <c r="Q353" s="11">
        <f>IFERROR(PERCENTRANK(K:K,K353),0)</f>
        <v/>
      </c>
      <c r="R353" s="11">
        <f>L353*weight1+M353*weight2+N353*weight3+O353*weight4+P353*weight5+Q353*weight6</f>
        <v/>
      </c>
    </row>
    <row r="354" spans="1:18">
      <c r="A354" s="14">
        <f>RANK(R354,R:R)</f>
        <v/>
      </c>
      <c r="B354" t="s">
        <v>4440</v>
      </c>
      <c r="C354">
        <f>VLOOKUP(B354,'Input - companies list'!B:L,2,FALSE)</f>
        <v/>
      </c>
      <c r="D354">
        <f>VLOOKUP(B354,'Input - companies list'!B:L,11,FALSE)</f>
        <v/>
      </c>
      <c r="E354">
        <f>VLOOKUP(B354,'Input - companies list'!B:E,4,FALSE)</f>
        <v/>
      </c>
      <c r="F354" s="1">
        <f>SUMIFS('Input - target event report'!H:H,'Input - target event report'!B:B,B354,'Input - target event report'!D:D, "Private Investment")</f>
        <v/>
      </c>
      <c r="G354" s="30">
        <f>IF(I354&lt;2, "N/A", (MAXIFS('Input - target event report'!E:E,'Input - target event report'!B:B,B:B,'Input - target event report'!D:D,"Private Investment")-MINIFS('Input - target event report'!E:E,'Input - target event report'!B:B,B:B,'Input - target event report'!D:D,"Private Investment"))/(I354-1))</f>
        <v/>
      </c>
      <c r="H354" s="30">
        <f>IF(MAXIFS('Input - target event report'!E:E,'Input - target event report'!B:B,B:B,'Input - target event report'!D:D,"Private Investment") = 0, "N/A", TODAY() - MAXIFS('Input - target event report'!E:E,'Input - target event report'!B:B,B:B,'Input - target event report'!D:D,"Private Investment"))</f>
        <v/>
      </c>
      <c r="I354" s="30">
        <f>COUNTIFS('Input - target event report'!B:B,B354,'Input - target event report'!D:D, "Private Investment")</f>
        <v/>
      </c>
      <c r="J354">
        <f>INDEX('Input - companies list'!$1:$10000,MATCH(B354,'Input - companies list'!B:B,0),MATCH("Flow",'Input - companies list'!$1:$1,0 ))</f>
        <v/>
      </c>
      <c r="K354">
        <f>INDEX('Input - companies list'!$1:$10000,MATCH(B354,'Input - companies list'!B:B,0),MATCH("Inter-Cluster Connectivity",'Input - companies list'!$1:$1,0 ))</f>
        <v/>
      </c>
      <c r="L354" s="11">
        <f>IFERROR(PERCENTRANK(F:F,F354),0)</f>
        <v/>
      </c>
      <c r="M354" s="11">
        <f>IFERROR(1 - PERCENTRANK(G:G,G354),0)</f>
        <v/>
      </c>
      <c r="N354" s="11">
        <f>IFERROR(1 - PERCENTRANK(H:H,H354),0)</f>
        <v/>
      </c>
      <c r="O354" s="11">
        <f>IFERROR(PERCENTRANK(I:I,I354),0)</f>
        <v/>
      </c>
      <c r="P354" s="11">
        <f>IFERROR(1 - PERCENTRANK(J:J,J354),0)</f>
        <v/>
      </c>
      <c r="Q354" s="11">
        <f>IFERROR(PERCENTRANK(K:K,K354),0)</f>
        <v/>
      </c>
      <c r="R354" s="11">
        <f>L354*weight1+M354*weight2+N354*weight3+O354*weight4+P354*weight5+Q354*weight6</f>
        <v/>
      </c>
    </row>
    <row r="355" spans="1:18">
      <c r="A355" s="14">
        <f>RANK(R355,R:R)</f>
        <v/>
      </c>
      <c r="B355" t="s">
        <v>4454</v>
      </c>
      <c r="C355">
        <f>VLOOKUP(B355,'Input - companies list'!B:L,2,FALSE)</f>
        <v/>
      </c>
      <c r="D355">
        <f>VLOOKUP(B355,'Input - companies list'!B:L,11,FALSE)</f>
        <v/>
      </c>
      <c r="E355">
        <f>VLOOKUP(B355,'Input - companies list'!B:E,4,FALSE)</f>
        <v/>
      </c>
      <c r="F355" s="1">
        <f>SUMIFS('Input - target event report'!H:H,'Input - target event report'!B:B,B355,'Input - target event report'!D:D, "Private Investment")</f>
        <v/>
      </c>
      <c r="G355" s="30">
        <f>IF(I355&lt;2, "N/A", (MAXIFS('Input - target event report'!E:E,'Input - target event report'!B:B,B:B,'Input - target event report'!D:D,"Private Investment")-MINIFS('Input - target event report'!E:E,'Input - target event report'!B:B,B:B,'Input - target event report'!D:D,"Private Investment"))/(I355-1))</f>
        <v/>
      </c>
      <c r="H355" s="30">
        <f>IF(MAXIFS('Input - target event report'!E:E,'Input - target event report'!B:B,B:B,'Input - target event report'!D:D,"Private Investment") = 0, "N/A", TODAY() - MAXIFS('Input - target event report'!E:E,'Input - target event report'!B:B,B:B,'Input - target event report'!D:D,"Private Investment"))</f>
        <v/>
      </c>
      <c r="I355" s="30">
        <f>COUNTIFS('Input - target event report'!B:B,B355,'Input - target event report'!D:D, "Private Investment")</f>
        <v/>
      </c>
      <c r="J355">
        <f>INDEX('Input - companies list'!$1:$10000,MATCH(B355,'Input - companies list'!B:B,0),MATCH("Flow",'Input - companies list'!$1:$1,0 ))</f>
        <v/>
      </c>
      <c r="K355">
        <f>INDEX('Input - companies list'!$1:$10000,MATCH(B355,'Input - companies list'!B:B,0),MATCH("Inter-Cluster Connectivity",'Input - companies list'!$1:$1,0 ))</f>
        <v/>
      </c>
      <c r="L355" s="11">
        <f>IFERROR(PERCENTRANK(F:F,F355),0)</f>
        <v/>
      </c>
      <c r="M355" s="11">
        <f>IFERROR(1 - PERCENTRANK(G:G,G355),0)</f>
        <v/>
      </c>
      <c r="N355" s="11">
        <f>IFERROR(1 - PERCENTRANK(H:H,H355),0)</f>
        <v/>
      </c>
      <c r="O355" s="11">
        <f>IFERROR(PERCENTRANK(I:I,I355),0)</f>
        <v/>
      </c>
      <c r="P355" s="11">
        <f>IFERROR(1 - PERCENTRANK(J:J,J355),0)</f>
        <v/>
      </c>
      <c r="Q355" s="11">
        <f>IFERROR(PERCENTRANK(K:K,K355),0)</f>
        <v/>
      </c>
      <c r="R355" s="11">
        <f>L355*weight1+M355*weight2+N355*weight3+O355*weight4+P355*weight5+Q355*weight6</f>
        <v/>
      </c>
    </row>
    <row r="356" spans="1:18">
      <c r="A356" s="14">
        <f>RANK(R356,R:R)</f>
        <v/>
      </c>
      <c r="B356" t="s">
        <v>4468</v>
      </c>
      <c r="C356">
        <f>VLOOKUP(B356,'Input - companies list'!B:L,2,FALSE)</f>
        <v/>
      </c>
      <c r="D356">
        <f>VLOOKUP(B356,'Input - companies list'!B:L,11,FALSE)</f>
        <v/>
      </c>
      <c r="E356">
        <f>VLOOKUP(B356,'Input - companies list'!B:E,4,FALSE)</f>
        <v/>
      </c>
      <c r="F356" s="1">
        <f>SUMIFS('Input - target event report'!H:H,'Input - target event report'!B:B,B356,'Input - target event report'!D:D, "Private Investment")</f>
        <v/>
      </c>
      <c r="G356" s="30">
        <f>IF(I356&lt;2, "N/A", (MAXIFS('Input - target event report'!E:E,'Input - target event report'!B:B,B:B,'Input - target event report'!D:D,"Private Investment")-MINIFS('Input - target event report'!E:E,'Input - target event report'!B:B,B:B,'Input - target event report'!D:D,"Private Investment"))/(I356-1))</f>
        <v/>
      </c>
      <c r="H356" s="30">
        <f>IF(MAXIFS('Input - target event report'!E:E,'Input - target event report'!B:B,B:B,'Input - target event report'!D:D,"Private Investment") = 0, "N/A", TODAY() - MAXIFS('Input - target event report'!E:E,'Input - target event report'!B:B,B:B,'Input - target event report'!D:D,"Private Investment"))</f>
        <v/>
      </c>
      <c r="I356" s="30">
        <f>COUNTIFS('Input - target event report'!B:B,B356,'Input - target event report'!D:D, "Private Investment")</f>
        <v/>
      </c>
      <c r="J356">
        <f>INDEX('Input - companies list'!$1:$10000,MATCH(B356,'Input - companies list'!B:B,0),MATCH("Flow",'Input - companies list'!$1:$1,0 ))</f>
        <v/>
      </c>
      <c r="K356">
        <f>INDEX('Input - companies list'!$1:$10000,MATCH(B356,'Input - companies list'!B:B,0),MATCH("Inter-Cluster Connectivity",'Input - companies list'!$1:$1,0 ))</f>
        <v/>
      </c>
      <c r="L356" s="11">
        <f>IFERROR(PERCENTRANK(F:F,F356),0)</f>
        <v/>
      </c>
      <c r="M356" s="11">
        <f>IFERROR(1 - PERCENTRANK(G:G,G356),0)</f>
        <v/>
      </c>
      <c r="N356" s="11">
        <f>IFERROR(1 - PERCENTRANK(H:H,H356),0)</f>
        <v/>
      </c>
      <c r="O356" s="11">
        <f>IFERROR(PERCENTRANK(I:I,I356),0)</f>
        <v/>
      </c>
      <c r="P356" s="11">
        <f>IFERROR(1 - PERCENTRANK(J:J,J356),0)</f>
        <v/>
      </c>
      <c r="Q356" s="11">
        <f>IFERROR(PERCENTRANK(K:K,K356),0)</f>
        <v/>
      </c>
      <c r="R356" s="11">
        <f>L356*weight1+M356*weight2+N356*weight3+O356*weight4+P356*weight5+Q356*weight6</f>
        <v/>
      </c>
    </row>
    <row r="357" spans="1:18">
      <c r="A357" s="14">
        <f>RANK(R357,R:R)</f>
        <v/>
      </c>
      <c r="B357" t="s">
        <v>4478</v>
      </c>
      <c r="C357">
        <f>VLOOKUP(B357,'Input - companies list'!B:L,2,FALSE)</f>
        <v/>
      </c>
      <c r="D357">
        <f>VLOOKUP(B357,'Input - companies list'!B:L,11,FALSE)</f>
        <v/>
      </c>
      <c r="E357">
        <f>VLOOKUP(B357,'Input - companies list'!B:E,4,FALSE)</f>
        <v/>
      </c>
      <c r="F357" s="1">
        <f>SUMIFS('Input - target event report'!H:H,'Input - target event report'!B:B,B357,'Input - target event report'!D:D, "Private Investment")</f>
        <v/>
      </c>
      <c r="G357" s="30">
        <f>IF(I357&lt;2, "N/A", (MAXIFS('Input - target event report'!E:E,'Input - target event report'!B:B,B:B,'Input - target event report'!D:D,"Private Investment")-MINIFS('Input - target event report'!E:E,'Input - target event report'!B:B,B:B,'Input - target event report'!D:D,"Private Investment"))/(I357-1))</f>
        <v/>
      </c>
      <c r="H357" s="30">
        <f>IF(MAXIFS('Input - target event report'!E:E,'Input - target event report'!B:B,B:B,'Input - target event report'!D:D,"Private Investment") = 0, "N/A", TODAY() - MAXIFS('Input - target event report'!E:E,'Input - target event report'!B:B,B:B,'Input - target event report'!D:D,"Private Investment"))</f>
        <v/>
      </c>
      <c r="I357" s="30">
        <f>COUNTIFS('Input - target event report'!B:B,B357,'Input - target event report'!D:D, "Private Investment")</f>
        <v/>
      </c>
      <c r="J357">
        <f>INDEX('Input - companies list'!$1:$10000,MATCH(B357,'Input - companies list'!B:B,0),MATCH("Flow",'Input - companies list'!$1:$1,0 ))</f>
        <v/>
      </c>
      <c r="K357">
        <f>INDEX('Input - companies list'!$1:$10000,MATCH(B357,'Input - companies list'!B:B,0),MATCH("Inter-Cluster Connectivity",'Input - companies list'!$1:$1,0 ))</f>
        <v/>
      </c>
      <c r="L357" s="11">
        <f>IFERROR(PERCENTRANK(F:F,F357),0)</f>
        <v/>
      </c>
      <c r="M357" s="11">
        <f>IFERROR(1 - PERCENTRANK(G:G,G357),0)</f>
        <v/>
      </c>
      <c r="N357" s="11">
        <f>IFERROR(1 - PERCENTRANK(H:H,H357),0)</f>
        <v/>
      </c>
      <c r="O357" s="11">
        <f>IFERROR(PERCENTRANK(I:I,I357),0)</f>
        <v/>
      </c>
      <c r="P357" s="11">
        <f>IFERROR(1 - PERCENTRANK(J:J,J357),0)</f>
        <v/>
      </c>
      <c r="Q357" s="11">
        <f>IFERROR(PERCENTRANK(K:K,K357),0)</f>
        <v/>
      </c>
      <c r="R357" s="11">
        <f>L357*weight1+M357*weight2+N357*weight3+O357*weight4+P357*weight5+Q357*weight6</f>
        <v/>
      </c>
    </row>
    <row r="358" spans="1:18">
      <c r="A358" s="14">
        <f>RANK(R358,R:R)</f>
        <v/>
      </c>
      <c r="B358" t="s">
        <v>4492</v>
      </c>
      <c r="C358">
        <f>VLOOKUP(B358,'Input - companies list'!B:L,2,FALSE)</f>
        <v/>
      </c>
      <c r="D358">
        <f>VLOOKUP(B358,'Input - companies list'!B:L,11,FALSE)</f>
        <v/>
      </c>
      <c r="E358">
        <f>VLOOKUP(B358,'Input - companies list'!B:E,4,FALSE)</f>
        <v/>
      </c>
      <c r="F358" s="1">
        <f>SUMIFS('Input - target event report'!H:H,'Input - target event report'!B:B,B358,'Input - target event report'!D:D, "Private Investment")</f>
        <v/>
      </c>
      <c r="G358" s="30">
        <f>IF(I358&lt;2, "N/A", (MAXIFS('Input - target event report'!E:E,'Input - target event report'!B:B,B:B,'Input - target event report'!D:D,"Private Investment")-MINIFS('Input - target event report'!E:E,'Input - target event report'!B:B,B:B,'Input - target event report'!D:D,"Private Investment"))/(I358-1))</f>
        <v/>
      </c>
      <c r="H358" s="30">
        <f>IF(MAXIFS('Input - target event report'!E:E,'Input - target event report'!B:B,B:B,'Input - target event report'!D:D,"Private Investment") = 0, "N/A", TODAY() - MAXIFS('Input - target event report'!E:E,'Input - target event report'!B:B,B:B,'Input - target event report'!D:D,"Private Investment"))</f>
        <v/>
      </c>
      <c r="I358" s="30">
        <f>COUNTIFS('Input - target event report'!B:B,B358,'Input - target event report'!D:D, "Private Investment")</f>
        <v/>
      </c>
      <c r="J358">
        <f>INDEX('Input - companies list'!$1:$10000,MATCH(B358,'Input - companies list'!B:B,0),MATCH("Flow",'Input - companies list'!$1:$1,0 ))</f>
        <v/>
      </c>
      <c r="K358">
        <f>INDEX('Input - companies list'!$1:$10000,MATCH(B358,'Input - companies list'!B:B,0),MATCH("Inter-Cluster Connectivity",'Input - companies list'!$1:$1,0 ))</f>
        <v/>
      </c>
      <c r="L358" s="11">
        <f>IFERROR(PERCENTRANK(F:F,F358),0)</f>
        <v/>
      </c>
      <c r="M358" s="11">
        <f>IFERROR(1 - PERCENTRANK(G:G,G358),0)</f>
        <v/>
      </c>
      <c r="N358" s="11">
        <f>IFERROR(1 - PERCENTRANK(H:H,H358),0)</f>
        <v/>
      </c>
      <c r="O358" s="11">
        <f>IFERROR(PERCENTRANK(I:I,I358),0)</f>
        <v/>
      </c>
      <c r="P358" s="11">
        <f>IFERROR(1 - PERCENTRANK(J:J,J358),0)</f>
        <v/>
      </c>
      <c r="Q358" s="11">
        <f>IFERROR(PERCENTRANK(K:K,K358),0)</f>
        <v/>
      </c>
      <c r="R358" s="11">
        <f>L358*weight1+M358*weight2+N358*weight3+O358*weight4+P358*weight5+Q358*weight6</f>
        <v/>
      </c>
    </row>
    <row r="359" spans="1:18">
      <c r="A359" s="14">
        <f>RANK(R359,R:R)</f>
        <v/>
      </c>
      <c r="B359" t="s">
        <v>4504</v>
      </c>
      <c r="C359">
        <f>VLOOKUP(B359,'Input - companies list'!B:L,2,FALSE)</f>
        <v/>
      </c>
      <c r="D359">
        <f>VLOOKUP(B359,'Input - companies list'!B:L,11,FALSE)</f>
        <v/>
      </c>
      <c r="E359">
        <f>VLOOKUP(B359,'Input - companies list'!B:E,4,FALSE)</f>
        <v/>
      </c>
      <c r="F359" s="1">
        <f>SUMIFS('Input - target event report'!H:H,'Input - target event report'!B:B,B359,'Input - target event report'!D:D, "Private Investment")</f>
        <v/>
      </c>
      <c r="G359" s="30">
        <f>IF(I359&lt;2, "N/A", (MAXIFS('Input - target event report'!E:E,'Input - target event report'!B:B,B:B,'Input - target event report'!D:D,"Private Investment")-MINIFS('Input - target event report'!E:E,'Input - target event report'!B:B,B:B,'Input - target event report'!D:D,"Private Investment"))/(I359-1))</f>
        <v/>
      </c>
      <c r="H359" s="30">
        <f>IF(MAXIFS('Input - target event report'!E:E,'Input - target event report'!B:B,B:B,'Input - target event report'!D:D,"Private Investment") = 0, "N/A", TODAY() - MAXIFS('Input - target event report'!E:E,'Input - target event report'!B:B,B:B,'Input - target event report'!D:D,"Private Investment"))</f>
        <v/>
      </c>
      <c r="I359" s="30">
        <f>COUNTIFS('Input - target event report'!B:B,B359,'Input - target event report'!D:D, "Private Investment")</f>
        <v/>
      </c>
      <c r="J359">
        <f>INDEX('Input - companies list'!$1:$10000,MATCH(B359,'Input - companies list'!B:B,0),MATCH("Flow",'Input - companies list'!$1:$1,0 ))</f>
        <v/>
      </c>
      <c r="K359">
        <f>INDEX('Input - companies list'!$1:$10000,MATCH(B359,'Input - companies list'!B:B,0),MATCH("Inter-Cluster Connectivity",'Input - companies list'!$1:$1,0 ))</f>
        <v/>
      </c>
      <c r="L359" s="11">
        <f>IFERROR(PERCENTRANK(F:F,F359),0)</f>
        <v/>
      </c>
      <c r="M359" s="11">
        <f>IFERROR(1 - PERCENTRANK(G:G,G359),0)</f>
        <v/>
      </c>
      <c r="N359" s="11">
        <f>IFERROR(1 - PERCENTRANK(H:H,H359),0)</f>
        <v/>
      </c>
      <c r="O359" s="11">
        <f>IFERROR(PERCENTRANK(I:I,I359),0)</f>
        <v/>
      </c>
      <c r="P359" s="11">
        <f>IFERROR(1 - PERCENTRANK(J:J,J359),0)</f>
        <v/>
      </c>
      <c r="Q359" s="11">
        <f>IFERROR(PERCENTRANK(K:K,K359),0)</f>
        <v/>
      </c>
      <c r="R359" s="11">
        <f>L359*weight1+M359*weight2+N359*weight3+O359*weight4+P359*weight5+Q359*weight6</f>
        <v/>
      </c>
    </row>
    <row r="360" spans="1:18">
      <c r="A360" s="14">
        <f>RANK(R360,R:R)</f>
        <v/>
      </c>
      <c r="B360" t="s">
        <v>4518</v>
      </c>
      <c r="C360">
        <f>VLOOKUP(B360,'Input - companies list'!B:L,2,FALSE)</f>
        <v/>
      </c>
      <c r="D360">
        <f>VLOOKUP(B360,'Input - companies list'!B:L,11,FALSE)</f>
        <v/>
      </c>
      <c r="E360">
        <f>VLOOKUP(B360,'Input - companies list'!B:E,4,FALSE)</f>
        <v/>
      </c>
      <c r="F360" s="1">
        <f>SUMIFS('Input - target event report'!H:H,'Input - target event report'!B:B,B360,'Input - target event report'!D:D, "Private Investment")</f>
        <v/>
      </c>
      <c r="G360" s="30">
        <f>IF(I360&lt;2, "N/A", (MAXIFS('Input - target event report'!E:E,'Input - target event report'!B:B,B:B,'Input - target event report'!D:D,"Private Investment")-MINIFS('Input - target event report'!E:E,'Input - target event report'!B:B,B:B,'Input - target event report'!D:D,"Private Investment"))/(I360-1))</f>
        <v/>
      </c>
      <c r="H360" s="30">
        <f>IF(MAXIFS('Input - target event report'!E:E,'Input - target event report'!B:B,B:B,'Input - target event report'!D:D,"Private Investment") = 0, "N/A", TODAY() - MAXIFS('Input - target event report'!E:E,'Input - target event report'!B:B,B:B,'Input - target event report'!D:D,"Private Investment"))</f>
        <v/>
      </c>
      <c r="I360" s="30">
        <f>COUNTIFS('Input - target event report'!B:B,B360,'Input - target event report'!D:D, "Private Investment")</f>
        <v/>
      </c>
      <c r="J360">
        <f>INDEX('Input - companies list'!$1:$10000,MATCH(B360,'Input - companies list'!B:B,0),MATCH("Flow",'Input - companies list'!$1:$1,0 ))</f>
        <v/>
      </c>
      <c r="K360">
        <f>INDEX('Input - companies list'!$1:$10000,MATCH(B360,'Input - companies list'!B:B,0),MATCH("Inter-Cluster Connectivity",'Input - companies list'!$1:$1,0 ))</f>
        <v/>
      </c>
      <c r="L360" s="11">
        <f>IFERROR(PERCENTRANK(F:F,F360),0)</f>
        <v/>
      </c>
      <c r="M360" s="11">
        <f>IFERROR(1 - PERCENTRANK(G:G,G360),0)</f>
        <v/>
      </c>
      <c r="N360" s="11">
        <f>IFERROR(1 - PERCENTRANK(H:H,H360),0)</f>
        <v/>
      </c>
      <c r="O360" s="11">
        <f>IFERROR(PERCENTRANK(I:I,I360),0)</f>
        <v/>
      </c>
      <c r="P360" s="11">
        <f>IFERROR(1 - PERCENTRANK(J:J,J360),0)</f>
        <v/>
      </c>
      <c r="Q360" s="11">
        <f>IFERROR(PERCENTRANK(K:K,K360),0)</f>
        <v/>
      </c>
      <c r="R360" s="11">
        <f>L360*weight1+M360*weight2+N360*weight3+O360*weight4+P360*weight5+Q360*weight6</f>
        <v/>
      </c>
    </row>
    <row r="361" spans="1:18">
      <c r="A361" s="14">
        <f>RANK(R361,R:R)</f>
        <v/>
      </c>
      <c r="B361" t="s">
        <v>4530</v>
      </c>
      <c r="C361">
        <f>VLOOKUP(B361,'Input - companies list'!B:L,2,FALSE)</f>
        <v/>
      </c>
      <c r="D361">
        <f>VLOOKUP(B361,'Input - companies list'!B:L,11,FALSE)</f>
        <v/>
      </c>
      <c r="E361">
        <f>VLOOKUP(B361,'Input - companies list'!B:E,4,FALSE)</f>
        <v/>
      </c>
      <c r="F361" s="1">
        <f>SUMIFS('Input - target event report'!H:H,'Input - target event report'!B:B,B361,'Input - target event report'!D:D, "Private Investment")</f>
        <v/>
      </c>
      <c r="G361" s="30">
        <f>IF(I361&lt;2, "N/A", (MAXIFS('Input - target event report'!E:E,'Input - target event report'!B:B,B:B,'Input - target event report'!D:D,"Private Investment")-MINIFS('Input - target event report'!E:E,'Input - target event report'!B:B,B:B,'Input - target event report'!D:D,"Private Investment"))/(I361-1))</f>
        <v/>
      </c>
      <c r="H361" s="30">
        <f>IF(MAXIFS('Input - target event report'!E:E,'Input - target event report'!B:B,B:B,'Input - target event report'!D:D,"Private Investment") = 0, "N/A", TODAY() - MAXIFS('Input - target event report'!E:E,'Input - target event report'!B:B,B:B,'Input - target event report'!D:D,"Private Investment"))</f>
        <v/>
      </c>
      <c r="I361" s="30">
        <f>COUNTIFS('Input - target event report'!B:B,B361,'Input - target event report'!D:D, "Private Investment")</f>
        <v/>
      </c>
      <c r="J361">
        <f>INDEX('Input - companies list'!$1:$10000,MATCH(B361,'Input - companies list'!B:B,0),MATCH("Flow",'Input - companies list'!$1:$1,0 ))</f>
        <v/>
      </c>
      <c r="K361">
        <f>INDEX('Input - companies list'!$1:$10000,MATCH(B361,'Input - companies list'!B:B,0),MATCH("Inter-Cluster Connectivity",'Input - companies list'!$1:$1,0 ))</f>
        <v/>
      </c>
      <c r="L361" s="11">
        <f>IFERROR(PERCENTRANK(F:F,F361),0)</f>
        <v/>
      </c>
      <c r="M361" s="11">
        <f>IFERROR(1 - PERCENTRANK(G:G,G361),0)</f>
        <v/>
      </c>
      <c r="N361" s="11">
        <f>IFERROR(1 - PERCENTRANK(H:H,H361),0)</f>
        <v/>
      </c>
      <c r="O361" s="11">
        <f>IFERROR(PERCENTRANK(I:I,I361),0)</f>
        <v/>
      </c>
      <c r="P361" s="11">
        <f>IFERROR(1 - PERCENTRANK(J:J,J361),0)</f>
        <v/>
      </c>
      <c r="Q361" s="11">
        <f>IFERROR(PERCENTRANK(K:K,K361),0)</f>
        <v/>
      </c>
      <c r="R361" s="11">
        <f>L361*weight1+M361*weight2+N361*weight3+O361*weight4+P361*weight5+Q361*weight6</f>
        <v/>
      </c>
    </row>
    <row r="362" spans="1:18">
      <c r="A362" s="14">
        <f>RANK(R362,R:R)</f>
        <v/>
      </c>
      <c r="B362" t="s">
        <v>4544</v>
      </c>
      <c r="C362">
        <f>VLOOKUP(B362,'Input - companies list'!B:L,2,FALSE)</f>
        <v/>
      </c>
      <c r="D362">
        <f>VLOOKUP(B362,'Input - companies list'!B:L,11,FALSE)</f>
        <v/>
      </c>
      <c r="E362">
        <f>VLOOKUP(B362,'Input - companies list'!B:E,4,FALSE)</f>
        <v/>
      </c>
      <c r="F362" s="1">
        <f>SUMIFS('Input - target event report'!H:H,'Input - target event report'!B:B,B362,'Input - target event report'!D:D, "Private Investment")</f>
        <v/>
      </c>
      <c r="G362" s="30">
        <f>IF(I362&lt;2, "N/A", (MAXIFS('Input - target event report'!E:E,'Input - target event report'!B:B,B:B,'Input - target event report'!D:D,"Private Investment")-MINIFS('Input - target event report'!E:E,'Input - target event report'!B:B,B:B,'Input - target event report'!D:D,"Private Investment"))/(I362-1))</f>
        <v/>
      </c>
      <c r="H362" s="30">
        <f>IF(MAXIFS('Input - target event report'!E:E,'Input - target event report'!B:B,B:B,'Input - target event report'!D:D,"Private Investment") = 0, "N/A", TODAY() - MAXIFS('Input - target event report'!E:E,'Input - target event report'!B:B,B:B,'Input - target event report'!D:D,"Private Investment"))</f>
        <v/>
      </c>
      <c r="I362" s="30">
        <f>COUNTIFS('Input - target event report'!B:B,B362,'Input - target event report'!D:D, "Private Investment")</f>
        <v/>
      </c>
      <c r="J362">
        <f>INDEX('Input - companies list'!$1:$10000,MATCH(B362,'Input - companies list'!B:B,0),MATCH("Flow",'Input - companies list'!$1:$1,0 ))</f>
        <v/>
      </c>
      <c r="K362">
        <f>INDEX('Input - companies list'!$1:$10000,MATCH(B362,'Input - companies list'!B:B,0),MATCH("Inter-Cluster Connectivity",'Input - companies list'!$1:$1,0 ))</f>
        <v/>
      </c>
      <c r="L362" s="11">
        <f>IFERROR(PERCENTRANK(F:F,F362),0)</f>
        <v/>
      </c>
      <c r="M362" s="11">
        <f>IFERROR(1 - PERCENTRANK(G:G,G362),0)</f>
        <v/>
      </c>
      <c r="N362" s="11">
        <f>IFERROR(1 - PERCENTRANK(H:H,H362),0)</f>
        <v/>
      </c>
      <c r="O362" s="11">
        <f>IFERROR(PERCENTRANK(I:I,I362),0)</f>
        <v/>
      </c>
      <c r="P362" s="11">
        <f>IFERROR(1 - PERCENTRANK(J:J,J362),0)</f>
        <v/>
      </c>
      <c r="Q362" s="11">
        <f>IFERROR(PERCENTRANK(K:K,K362),0)</f>
        <v/>
      </c>
      <c r="R362" s="11">
        <f>L362*weight1+M362*weight2+N362*weight3+O362*weight4+P362*weight5+Q362*weight6</f>
        <v/>
      </c>
    </row>
    <row r="363" spans="1:18">
      <c r="A363" s="14">
        <f>RANK(R363,R:R)</f>
        <v/>
      </c>
      <c r="B363" t="s">
        <v>4557</v>
      </c>
      <c r="C363">
        <f>VLOOKUP(B363,'Input - companies list'!B:L,2,FALSE)</f>
        <v/>
      </c>
      <c r="D363">
        <f>VLOOKUP(B363,'Input - companies list'!B:L,11,FALSE)</f>
        <v/>
      </c>
      <c r="E363">
        <f>VLOOKUP(B363,'Input - companies list'!B:E,4,FALSE)</f>
        <v/>
      </c>
      <c r="F363" s="1">
        <f>SUMIFS('Input - target event report'!H:H,'Input - target event report'!B:B,B363,'Input - target event report'!D:D, "Private Investment")</f>
        <v/>
      </c>
      <c r="G363" s="30">
        <f>IF(I363&lt;2, "N/A", (MAXIFS('Input - target event report'!E:E,'Input - target event report'!B:B,B:B,'Input - target event report'!D:D,"Private Investment")-MINIFS('Input - target event report'!E:E,'Input - target event report'!B:B,B:B,'Input - target event report'!D:D,"Private Investment"))/(I363-1))</f>
        <v/>
      </c>
      <c r="H363" s="30">
        <f>IF(MAXIFS('Input - target event report'!E:E,'Input - target event report'!B:B,B:B,'Input - target event report'!D:D,"Private Investment") = 0, "N/A", TODAY() - MAXIFS('Input - target event report'!E:E,'Input - target event report'!B:B,B:B,'Input - target event report'!D:D,"Private Investment"))</f>
        <v/>
      </c>
      <c r="I363" s="30">
        <f>COUNTIFS('Input - target event report'!B:B,B363,'Input - target event report'!D:D, "Private Investment")</f>
        <v/>
      </c>
      <c r="J363">
        <f>INDEX('Input - companies list'!$1:$10000,MATCH(B363,'Input - companies list'!B:B,0),MATCH("Flow",'Input - companies list'!$1:$1,0 ))</f>
        <v/>
      </c>
      <c r="K363">
        <f>INDEX('Input - companies list'!$1:$10000,MATCH(B363,'Input - companies list'!B:B,0),MATCH("Inter-Cluster Connectivity",'Input - companies list'!$1:$1,0 ))</f>
        <v/>
      </c>
      <c r="L363" s="11">
        <f>IFERROR(PERCENTRANK(F:F,F363),0)</f>
        <v/>
      </c>
      <c r="M363" s="11">
        <f>IFERROR(1 - PERCENTRANK(G:G,G363),0)</f>
        <v/>
      </c>
      <c r="N363" s="11">
        <f>IFERROR(1 - PERCENTRANK(H:H,H363),0)</f>
        <v/>
      </c>
      <c r="O363" s="11">
        <f>IFERROR(PERCENTRANK(I:I,I363),0)</f>
        <v/>
      </c>
      <c r="P363" s="11">
        <f>IFERROR(1 - PERCENTRANK(J:J,J363),0)</f>
        <v/>
      </c>
      <c r="Q363" s="11">
        <f>IFERROR(PERCENTRANK(K:K,K363),0)</f>
        <v/>
      </c>
      <c r="R363" s="11">
        <f>L363*weight1+M363*weight2+N363*weight3+O363*weight4+P363*weight5+Q363*weight6</f>
        <v/>
      </c>
    </row>
    <row r="364" spans="1:18">
      <c r="A364" s="14">
        <f>RANK(R364,R:R)</f>
        <v/>
      </c>
      <c r="B364" t="s">
        <v>4575</v>
      </c>
      <c r="C364">
        <f>VLOOKUP(B364,'Input - companies list'!B:L,2,FALSE)</f>
        <v/>
      </c>
      <c r="D364">
        <f>VLOOKUP(B364,'Input - companies list'!B:L,11,FALSE)</f>
        <v/>
      </c>
      <c r="E364">
        <f>VLOOKUP(B364,'Input - companies list'!B:E,4,FALSE)</f>
        <v/>
      </c>
      <c r="F364" s="1">
        <f>SUMIFS('Input - target event report'!H:H,'Input - target event report'!B:B,B364,'Input - target event report'!D:D, "Private Investment")</f>
        <v/>
      </c>
      <c r="G364" s="30">
        <f>IF(I364&lt;2, "N/A", (MAXIFS('Input - target event report'!E:E,'Input - target event report'!B:B,B:B,'Input - target event report'!D:D,"Private Investment")-MINIFS('Input - target event report'!E:E,'Input - target event report'!B:B,B:B,'Input - target event report'!D:D,"Private Investment"))/(I364-1))</f>
        <v/>
      </c>
      <c r="H364" s="30">
        <f>IF(MAXIFS('Input - target event report'!E:E,'Input - target event report'!B:B,B:B,'Input - target event report'!D:D,"Private Investment") = 0, "N/A", TODAY() - MAXIFS('Input - target event report'!E:E,'Input - target event report'!B:B,B:B,'Input - target event report'!D:D,"Private Investment"))</f>
        <v/>
      </c>
      <c r="I364" s="30">
        <f>COUNTIFS('Input - target event report'!B:B,B364,'Input - target event report'!D:D, "Private Investment")</f>
        <v/>
      </c>
      <c r="J364">
        <f>INDEX('Input - companies list'!$1:$10000,MATCH(B364,'Input - companies list'!B:B,0),MATCH("Flow",'Input - companies list'!$1:$1,0 ))</f>
        <v/>
      </c>
      <c r="K364">
        <f>INDEX('Input - companies list'!$1:$10000,MATCH(B364,'Input - companies list'!B:B,0),MATCH("Inter-Cluster Connectivity",'Input - companies list'!$1:$1,0 ))</f>
        <v/>
      </c>
      <c r="L364" s="11">
        <f>IFERROR(PERCENTRANK(F:F,F364),0)</f>
        <v/>
      </c>
      <c r="M364" s="11">
        <f>IFERROR(1 - PERCENTRANK(G:G,G364),0)</f>
        <v/>
      </c>
      <c r="N364" s="11">
        <f>IFERROR(1 - PERCENTRANK(H:H,H364),0)</f>
        <v/>
      </c>
      <c r="O364" s="11">
        <f>IFERROR(PERCENTRANK(I:I,I364),0)</f>
        <v/>
      </c>
      <c r="P364" s="11">
        <f>IFERROR(1 - PERCENTRANK(J:J,J364),0)</f>
        <v/>
      </c>
      <c r="Q364" s="11">
        <f>IFERROR(PERCENTRANK(K:K,K364),0)</f>
        <v/>
      </c>
      <c r="R364" s="11">
        <f>L364*weight1+M364*weight2+N364*weight3+O364*weight4+P364*weight5+Q364*weight6</f>
        <v/>
      </c>
    </row>
    <row r="365" spans="1:18">
      <c r="A365" s="14">
        <f>RANK(R365,R:R)</f>
        <v/>
      </c>
      <c r="B365" t="s">
        <v>4588</v>
      </c>
      <c r="C365">
        <f>VLOOKUP(B365,'Input - companies list'!B:L,2,FALSE)</f>
        <v/>
      </c>
      <c r="D365">
        <f>VLOOKUP(B365,'Input - companies list'!B:L,11,FALSE)</f>
        <v/>
      </c>
      <c r="E365">
        <f>VLOOKUP(B365,'Input - companies list'!B:E,4,FALSE)</f>
        <v/>
      </c>
      <c r="F365" s="1">
        <f>SUMIFS('Input - target event report'!H:H,'Input - target event report'!B:B,B365,'Input - target event report'!D:D, "Private Investment")</f>
        <v/>
      </c>
      <c r="G365" s="30">
        <f>IF(I365&lt;2, "N/A", (MAXIFS('Input - target event report'!E:E,'Input - target event report'!B:B,B:B,'Input - target event report'!D:D,"Private Investment")-MINIFS('Input - target event report'!E:E,'Input - target event report'!B:B,B:B,'Input - target event report'!D:D,"Private Investment"))/(I365-1))</f>
        <v/>
      </c>
      <c r="H365" s="30">
        <f>IF(MAXIFS('Input - target event report'!E:E,'Input - target event report'!B:B,B:B,'Input - target event report'!D:D,"Private Investment") = 0, "N/A", TODAY() - MAXIFS('Input - target event report'!E:E,'Input - target event report'!B:B,B:B,'Input - target event report'!D:D,"Private Investment"))</f>
        <v/>
      </c>
      <c r="I365" s="30">
        <f>COUNTIFS('Input - target event report'!B:B,B365,'Input - target event report'!D:D, "Private Investment")</f>
        <v/>
      </c>
      <c r="J365">
        <f>INDEX('Input - companies list'!$1:$10000,MATCH(B365,'Input - companies list'!B:B,0),MATCH("Flow",'Input - companies list'!$1:$1,0 ))</f>
        <v/>
      </c>
      <c r="K365">
        <f>INDEX('Input - companies list'!$1:$10000,MATCH(B365,'Input - companies list'!B:B,0),MATCH("Inter-Cluster Connectivity",'Input - companies list'!$1:$1,0 ))</f>
        <v/>
      </c>
      <c r="L365" s="11">
        <f>IFERROR(PERCENTRANK(F:F,F365),0)</f>
        <v/>
      </c>
      <c r="M365" s="11">
        <f>IFERROR(1 - PERCENTRANK(G:G,G365),0)</f>
        <v/>
      </c>
      <c r="N365" s="11">
        <f>IFERROR(1 - PERCENTRANK(H:H,H365),0)</f>
        <v/>
      </c>
      <c r="O365" s="11">
        <f>IFERROR(PERCENTRANK(I:I,I365),0)</f>
        <v/>
      </c>
      <c r="P365" s="11">
        <f>IFERROR(1 - PERCENTRANK(J:J,J365),0)</f>
        <v/>
      </c>
      <c r="Q365" s="11">
        <f>IFERROR(PERCENTRANK(K:K,K365),0)</f>
        <v/>
      </c>
      <c r="R365" s="11">
        <f>L365*weight1+M365*weight2+N365*weight3+O365*weight4+P365*weight5+Q365*weight6</f>
        <v/>
      </c>
    </row>
    <row r="366" spans="1:18">
      <c r="A366" s="14">
        <f>RANK(R366,R:R)</f>
        <v/>
      </c>
      <c r="B366" t="s">
        <v>4602</v>
      </c>
      <c r="C366">
        <f>VLOOKUP(B366,'Input - companies list'!B:L,2,FALSE)</f>
        <v/>
      </c>
      <c r="D366">
        <f>VLOOKUP(B366,'Input - companies list'!B:L,11,FALSE)</f>
        <v/>
      </c>
      <c r="E366">
        <f>VLOOKUP(B366,'Input - companies list'!B:E,4,FALSE)</f>
        <v/>
      </c>
      <c r="F366" s="1">
        <f>SUMIFS('Input - target event report'!H:H,'Input - target event report'!B:B,B366,'Input - target event report'!D:D, "Private Investment")</f>
        <v/>
      </c>
      <c r="G366" s="30">
        <f>IF(I366&lt;2, "N/A", (MAXIFS('Input - target event report'!E:E,'Input - target event report'!B:B,B:B,'Input - target event report'!D:D,"Private Investment")-MINIFS('Input - target event report'!E:E,'Input - target event report'!B:B,B:B,'Input - target event report'!D:D,"Private Investment"))/(I366-1))</f>
        <v/>
      </c>
      <c r="H366" s="30">
        <f>IF(MAXIFS('Input - target event report'!E:E,'Input - target event report'!B:B,B:B,'Input - target event report'!D:D,"Private Investment") = 0, "N/A", TODAY() - MAXIFS('Input - target event report'!E:E,'Input - target event report'!B:B,B:B,'Input - target event report'!D:D,"Private Investment"))</f>
        <v/>
      </c>
      <c r="I366" s="30">
        <f>COUNTIFS('Input - target event report'!B:B,B366,'Input - target event report'!D:D, "Private Investment")</f>
        <v/>
      </c>
      <c r="J366">
        <f>INDEX('Input - companies list'!$1:$10000,MATCH(B366,'Input - companies list'!B:B,0),MATCH("Flow",'Input - companies list'!$1:$1,0 ))</f>
        <v/>
      </c>
      <c r="K366">
        <f>INDEX('Input - companies list'!$1:$10000,MATCH(B366,'Input - companies list'!B:B,0),MATCH("Inter-Cluster Connectivity",'Input - companies list'!$1:$1,0 ))</f>
        <v/>
      </c>
      <c r="L366" s="11">
        <f>IFERROR(PERCENTRANK(F:F,F366),0)</f>
        <v/>
      </c>
      <c r="M366" s="11">
        <f>IFERROR(1 - PERCENTRANK(G:G,G366),0)</f>
        <v/>
      </c>
      <c r="N366" s="11">
        <f>IFERROR(1 - PERCENTRANK(H:H,H366),0)</f>
        <v/>
      </c>
      <c r="O366" s="11">
        <f>IFERROR(PERCENTRANK(I:I,I366),0)</f>
        <v/>
      </c>
      <c r="P366" s="11">
        <f>IFERROR(1 - PERCENTRANK(J:J,J366),0)</f>
        <v/>
      </c>
      <c r="Q366" s="11">
        <f>IFERROR(PERCENTRANK(K:K,K366),0)</f>
        <v/>
      </c>
      <c r="R366" s="11">
        <f>L366*weight1+M366*weight2+N366*weight3+O366*weight4+P366*weight5+Q366*weight6</f>
        <v/>
      </c>
    </row>
    <row r="367" spans="1:18">
      <c r="A367" s="14">
        <f>RANK(R367,R:R)</f>
        <v/>
      </c>
      <c r="B367" t="s">
        <v>4615</v>
      </c>
      <c r="C367">
        <f>VLOOKUP(B367,'Input - companies list'!B:L,2,FALSE)</f>
        <v/>
      </c>
      <c r="D367">
        <f>VLOOKUP(B367,'Input - companies list'!B:L,11,FALSE)</f>
        <v/>
      </c>
      <c r="E367">
        <f>VLOOKUP(B367,'Input - companies list'!B:E,4,FALSE)</f>
        <v/>
      </c>
      <c r="F367" s="1">
        <f>SUMIFS('Input - target event report'!H:H,'Input - target event report'!B:B,B367,'Input - target event report'!D:D, "Private Investment")</f>
        <v/>
      </c>
      <c r="G367" s="30">
        <f>IF(I367&lt;2, "N/A", (MAXIFS('Input - target event report'!E:E,'Input - target event report'!B:B,B:B,'Input - target event report'!D:D,"Private Investment")-MINIFS('Input - target event report'!E:E,'Input - target event report'!B:B,B:B,'Input - target event report'!D:D,"Private Investment"))/(I367-1))</f>
        <v/>
      </c>
      <c r="H367" s="30">
        <f>IF(MAXIFS('Input - target event report'!E:E,'Input - target event report'!B:B,B:B,'Input - target event report'!D:D,"Private Investment") = 0, "N/A", TODAY() - MAXIFS('Input - target event report'!E:E,'Input - target event report'!B:B,B:B,'Input - target event report'!D:D,"Private Investment"))</f>
        <v/>
      </c>
      <c r="I367" s="30">
        <f>COUNTIFS('Input - target event report'!B:B,B367,'Input - target event report'!D:D, "Private Investment")</f>
        <v/>
      </c>
      <c r="J367">
        <f>INDEX('Input - companies list'!$1:$10000,MATCH(B367,'Input - companies list'!B:B,0),MATCH("Flow",'Input - companies list'!$1:$1,0 ))</f>
        <v/>
      </c>
      <c r="K367">
        <f>INDEX('Input - companies list'!$1:$10000,MATCH(B367,'Input - companies list'!B:B,0),MATCH("Inter-Cluster Connectivity",'Input - companies list'!$1:$1,0 ))</f>
        <v/>
      </c>
      <c r="L367" s="11">
        <f>IFERROR(PERCENTRANK(F:F,F367),0)</f>
        <v/>
      </c>
      <c r="M367" s="11">
        <f>IFERROR(1 - PERCENTRANK(G:G,G367),0)</f>
        <v/>
      </c>
      <c r="N367" s="11">
        <f>IFERROR(1 - PERCENTRANK(H:H,H367),0)</f>
        <v/>
      </c>
      <c r="O367" s="11">
        <f>IFERROR(PERCENTRANK(I:I,I367),0)</f>
        <v/>
      </c>
      <c r="P367" s="11">
        <f>IFERROR(1 - PERCENTRANK(J:J,J367),0)</f>
        <v/>
      </c>
      <c r="Q367" s="11">
        <f>IFERROR(PERCENTRANK(K:K,K367),0)</f>
        <v/>
      </c>
      <c r="R367" s="11">
        <f>L367*weight1+M367*weight2+N367*weight3+O367*weight4+P367*weight5+Q367*weight6</f>
        <v/>
      </c>
    </row>
    <row r="368" spans="1:18">
      <c r="A368" s="14">
        <f>RANK(R368,R:R)</f>
        <v/>
      </c>
      <c r="B368" t="s">
        <v>4628</v>
      </c>
      <c r="C368">
        <f>VLOOKUP(B368,'Input - companies list'!B:L,2,FALSE)</f>
        <v/>
      </c>
      <c r="D368">
        <f>VLOOKUP(B368,'Input - companies list'!B:L,11,FALSE)</f>
        <v/>
      </c>
      <c r="E368">
        <f>VLOOKUP(B368,'Input - companies list'!B:E,4,FALSE)</f>
        <v/>
      </c>
      <c r="F368" s="1">
        <f>SUMIFS('Input - target event report'!H:H,'Input - target event report'!B:B,B368,'Input - target event report'!D:D, "Private Investment")</f>
        <v/>
      </c>
      <c r="G368" s="30">
        <f>IF(I368&lt;2, "N/A", (MAXIFS('Input - target event report'!E:E,'Input - target event report'!B:B,B:B,'Input - target event report'!D:D,"Private Investment")-MINIFS('Input - target event report'!E:E,'Input - target event report'!B:B,B:B,'Input - target event report'!D:D,"Private Investment"))/(I368-1))</f>
        <v/>
      </c>
      <c r="H368" s="30">
        <f>IF(MAXIFS('Input - target event report'!E:E,'Input - target event report'!B:B,B:B,'Input - target event report'!D:D,"Private Investment") = 0, "N/A", TODAY() - MAXIFS('Input - target event report'!E:E,'Input - target event report'!B:B,B:B,'Input - target event report'!D:D,"Private Investment"))</f>
        <v/>
      </c>
      <c r="I368" s="30">
        <f>COUNTIFS('Input - target event report'!B:B,B368,'Input - target event report'!D:D, "Private Investment")</f>
        <v/>
      </c>
      <c r="J368">
        <f>INDEX('Input - companies list'!$1:$10000,MATCH(B368,'Input - companies list'!B:B,0),MATCH("Flow",'Input - companies list'!$1:$1,0 ))</f>
        <v/>
      </c>
      <c r="K368">
        <f>INDEX('Input - companies list'!$1:$10000,MATCH(B368,'Input - companies list'!B:B,0),MATCH("Inter-Cluster Connectivity",'Input - companies list'!$1:$1,0 ))</f>
        <v/>
      </c>
      <c r="L368" s="11">
        <f>IFERROR(PERCENTRANK(F:F,F368),0)</f>
        <v/>
      </c>
      <c r="M368" s="11">
        <f>IFERROR(1 - PERCENTRANK(G:G,G368),0)</f>
        <v/>
      </c>
      <c r="N368" s="11">
        <f>IFERROR(1 - PERCENTRANK(H:H,H368),0)</f>
        <v/>
      </c>
      <c r="O368" s="11">
        <f>IFERROR(PERCENTRANK(I:I,I368),0)</f>
        <v/>
      </c>
      <c r="P368" s="11">
        <f>IFERROR(1 - PERCENTRANK(J:J,J368),0)</f>
        <v/>
      </c>
      <c r="Q368" s="11">
        <f>IFERROR(PERCENTRANK(K:K,K368),0)</f>
        <v/>
      </c>
      <c r="R368" s="11">
        <f>L368*weight1+M368*weight2+N368*weight3+O368*weight4+P368*weight5+Q368*weight6</f>
        <v/>
      </c>
    </row>
    <row r="369" spans="1:18">
      <c r="A369" s="14">
        <f>RANK(R369,R:R)</f>
        <v/>
      </c>
      <c r="B369" t="s">
        <v>4642</v>
      </c>
      <c r="C369">
        <f>VLOOKUP(B369,'Input - companies list'!B:L,2,FALSE)</f>
        <v/>
      </c>
      <c r="D369">
        <f>VLOOKUP(B369,'Input - companies list'!B:L,11,FALSE)</f>
        <v/>
      </c>
      <c r="E369">
        <f>VLOOKUP(B369,'Input - companies list'!B:E,4,FALSE)</f>
        <v/>
      </c>
      <c r="F369" s="1">
        <f>SUMIFS('Input - target event report'!H:H,'Input - target event report'!B:B,B369,'Input - target event report'!D:D, "Private Investment")</f>
        <v/>
      </c>
      <c r="G369" s="30">
        <f>IF(I369&lt;2, "N/A", (MAXIFS('Input - target event report'!E:E,'Input - target event report'!B:B,B:B,'Input - target event report'!D:D,"Private Investment")-MINIFS('Input - target event report'!E:E,'Input - target event report'!B:B,B:B,'Input - target event report'!D:D,"Private Investment"))/(I369-1))</f>
        <v/>
      </c>
      <c r="H369" s="30">
        <f>IF(MAXIFS('Input - target event report'!E:E,'Input - target event report'!B:B,B:B,'Input - target event report'!D:D,"Private Investment") = 0, "N/A", TODAY() - MAXIFS('Input - target event report'!E:E,'Input - target event report'!B:B,B:B,'Input - target event report'!D:D,"Private Investment"))</f>
        <v/>
      </c>
      <c r="I369" s="30">
        <f>COUNTIFS('Input - target event report'!B:B,B369,'Input - target event report'!D:D, "Private Investment")</f>
        <v/>
      </c>
      <c r="J369">
        <f>INDEX('Input - companies list'!$1:$10000,MATCH(B369,'Input - companies list'!B:B,0),MATCH("Flow",'Input - companies list'!$1:$1,0 ))</f>
        <v/>
      </c>
      <c r="K369">
        <f>INDEX('Input - companies list'!$1:$10000,MATCH(B369,'Input - companies list'!B:B,0),MATCH("Inter-Cluster Connectivity",'Input - companies list'!$1:$1,0 ))</f>
        <v/>
      </c>
      <c r="L369" s="11">
        <f>IFERROR(PERCENTRANK(F:F,F369),0)</f>
        <v/>
      </c>
      <c r="M369" s="11">
        <f>IFERROR(1 - PERCENTRANK(G:G,G369),0)</f>
        <v/>
      </c>
      <c r="N369" s="11">
        <f>IFERROR(1 - PERCENTRANK(H:H,H369),0)</f>
        <v/>
      </c>
      <c r="O369" s="11">
        <f>IFERROR(PERCENTRANK(I:I,I369),0)</f>
        <v/>
      </c>
      <c r="P369" s="11">
        <f>IFERROR(1 - PERCENTRANK(J:J,J369),0)</f>
        <v/>
      </c>
      <c r="Q369" s="11">
        <f>IFERROR(PERCENTRANK(K:K,K369),0)</f>
        <v/>
      </c>
      <c r="R369" s="11">
        <f>L369*weight1+M369*weight2+N369*weight3+O369*weight4+P369*weight5+Q369*weight6</f>
        <v/>
      </c>
    </row>
    <row r="370" spans="1:18">
      <c r="A370" s="14">
        <f>RANK(R370,R:R)</f>
        <v/>
      </c>
      <c r="B370" t="s">
        <v>4653</v>
      </c>
      <c r="C370">
        <f>VLOOKUP(B370,'Input - companies list'!B:L,2,FALSE)</f>
        <v/>
      </c>
      <c r="D370">
        <f>VLOOKUP(B370,'Input - companies list'!B:L,11,FALSE)</f>
        <v/>
      </c>
      <c r="E370">
        <f>VLOOKUP(B370,'Input - companies list'!B:E,4,FALSE)</f>
        <v/>
      </c>
      <c r="F370" s="1">
        <f>SUMIFS('Input - target event report'!H:H,'Input - target event report'!B:B,B370,'Input - target event report'!D:D, "Private Investment")</f>
        <v/>
      </c>
      <c r="G370" s="30">
        <f>IF(I370&lt;2, "N/A", (MAXIFS('Input - target event report'!E:E,'Input - target event report'!B:B,B:B,'Input - target event report'!D:D,"Private Investment")-MINIFS('Input - target event report'!E:E,'Input - target event report'!B:B,B:B,'Input - target event report'!D:D,"Private Investment"))/(I370-1))</f>
        <v/>
      </c>
      <c r="H370" s="30">
        <f>IF(MAXIFS('Input - target event report'!E:E,'Input - target event report'!B:B,B:B,'Input - target event report'!D:D,"Private Investment") = 0, "N/A", TODAY() - MAXIFS('Input - target event report'!E:E,'Input - target event report'!B:B,B:B,'Input - target event report'!D:D,"Private Investment"))</f>
        <v/>
      </c>
      <c r="I370" s="30">
        <f>COUNTIFS('Input - target event report'!B:B,B370,'Input - target event report'!D:D, "Private Investment")</f>
        <v/>
      </c>
      <c r="J370">
        <f>INDEX('Input - companies list'!$1:$10000,MATCH(B370,'Input - companies list'!B:B,0),MATCH("Flow",'Input - companies list'!$1:$1,0 ))</f>
        <v/>
      </c>
      <c r="K370">
        <f>INDEX('Input - companies list'!$1:$10000,MATCH(B370,'Input - companies list'!B:B,0),MATCH("Inter-Cluster Connectivity",'Input - companies list'!$1:$1,0 ))</f>
        <v/>
      </c>
      <c r="L370" s="11">
        <f>IFERROR(PERCENTRANK(F:F,F370),0)</f>
        <v/>
      </c>
      <c r="M370" s="11">
        <f>IFERROR(1 - PERCENTRANK(G:G,G370),0)</f>
        <v/>
      </c>
      <c r="N370" s="11">
        <f>IFERROR(1 - PERCENTRANK(H:H,H370),0)</f>
        <v/>
      </c>
      <c r="O370" s="11">
        <f>IFERROR(PERCENTRANK(I:I,I370),0)</f>
        <v/>
      </c>
      <c r="P370" s="11">
        <f>IFERROR(1 - PERCENTRANK(J:J,J370),0)</f>
        <v/>
      </c>
      <c r="Q370" s="11">
        <f>IFERROR(PERCENTRANK(K:K,K370),0)</f>
        <v/>
      </c>
      <c r="R370" s="11">
        <f>L370*weight1+M370*weight2+N370*weight3+O370*weight4+P370*weight5+Q370*weight6</f>
        <v/>
      </c>
    </row>
    <row r="371" spans="1:18">
      <c r="A371" s="14">
        <f>RANK(R371,R:R)</f>
        <v/>
      </c>
      <c r="B371" t="s">
        <v>4663</v>
      </c>
      <c r="C371">
        <f>VLOOKUP(B371,'Input - companies list'!B:L,2,FALSE)</f>
        <v/>
      </c>
      <c r="D371">
        <f>VLOOKUP(B371,'Input - companies list'!B:L,11,FALSE)</f>
        <v/>
      </c>
      <c r="E371">
        <f>VLOOKUP(B371,'Input - companies list'!B:E,4,FALSE)</f>
        <v/>
      </c>
      <c r="F371" s="1">
        <f>SUMIFS('Input - target event report'!H:H,'Input - target event report'!B:B,B371,'Input - target event report'!D:D, "Private Investment")</f>
        <v/>
      </c>
      <c r="G371" s="30">
        <f>IF(I371&lt;2, "N/A", (MAXIFS('Input - target event report'!E:E,'Input - target event report'!B:B,B:B,'Input - target event report'!D:D,"Private Investment")-MINIFS('Input - target event report'!E:E,'Input - target event report'!B:B,B:B,'Input - target event report'!D:D,"Private Investment"))/(I371-1))</f>
        <v/>
      </c>
      <c r="H371" s="30">
        <f>IF(MAXIFS('Input - target event report'!E:E,'Input - target event report'!B:B,B:B,'Input - target event report'!D:D,"Private Investment") = 0, "N/A", TODAY() - MAXIFS('Input - target event report'!E:E,'Input - target event report'!B:B,B:B,'Input - target event report'!D:D,"Private Investment"))</f>
        <v/>
      </c>
      <c r="I371" s="30">
        <f>COUNTIFS('Input - target event report'!B:B,B371,'Input - target event report'!D:D, "Private Investment")</f>
        <v/>
      </c>
      <c r="J371">
        <f>INDEX('Input - companies list'!$1:$10000,MATCH(B371,'Input - companies list'!B:B,0),MATCH("Flow",'Input - companies list'!$1:$1,0 ))</f>
        <v/>
      </c>
      <c r="K371">
        <f>INDEX('Input - companies list'!$1:$10000,MATCH(B371,'Input - companies list'!B:B,0),MATCH("Inter-Cluster Connectivity",'Input - companies list'!$1:$1,0 ))</f>
        <v/>
      </c>
      <c r="L371" s="11">
        <f>IFERROR(PERCENTRANK(F:F,F371),0)</f>
        <v/>
      </c>
      <c r="M371" s="11">
        <f>IFERROR(1 - PERCENTRANK(G:G,G371),0)</f>
        <v/>
      </c>
      <c r="N371" s="11">
        <f>IFERROR(1 - PERCENTRANK(H:H,H371),0)</f>
        <v/>
      </c>
      <c r="O371" s="11">
        <f>IFERROR(PERCENTRANK(I:I,I371),0)</f>
        <v/>
      </c>
      <c r="P371" s="11">
        <f>IFERROR(1 - PERCENTRANK(J:J,J371),0)</f>
        <v/>
      </c>
      <c r="Q371" s="11">
        <f>IFERROR(PERCENTRANK(K:K,K371),0)</f>
        <v/>
      </c>
      <c r="R371" s="11">
        <f>L371*weight1+M371*weight2+N371*weight3+O371*weight4+P371*weight5+Q371*weight6</f>
        <v/>
      </c>
    </row>
    <row r="372" spans="1:18">
      <c r="A372" s="14">
        <f>RANK(R372,R:R)</f>
        <v/>
      </c>
      <c r="B372" t="s">
        <v>4674</v>
      </c>
      <c r="C372">
        <f>VLOOKUP(B372,'Input - companies list'!B:L,2,FALSE)</f>
        <v/>
      </c>
      <c r="D372">
        <f>VLOOKUP(B372,'Input - companies list'!B:L,11,FALSE)</f>
        <v/>
      </c>
      <c r="E372">
        <f>VLOOKUP(B372,'Input - companies list'!B:E,4,FALSE)</f>
        <v/>
      </c>
      <c r="F372" s="1">
        <f>SUMIFS('Input - target event report'!H:H,'Input - target event report'!B:B,B372,'Input - target event report'!D:D, "Private Investment")</f>
        <v/>
      </c>
      <c r="G372" s="30">
        <f>IF(I372&lt;2, "N/A", (MAXIFS('Input - target event report'!E:E,'Input - target event report'!B:B,B:B,'Input - target event report'!D:D,"Private Investment")-MINIFS('Input - target event report'!E:E,'Input - target event report'!B:B,B:B,'Input - target event report'!D:D,"Private Investment"))/(I372-1))</f>
        <v/>
      </c>
      <c r="H372" s="30">
        <f>IF(MAXIFS('Input - target event report'!E:E,'Input - target event report'!B:B,B:B,'Input - target event report'!D:D,"Private Investment") = 0, "N/A", TODAY() - MAXIFS('Input - target event report'!E:E,'Input - target event report'!B:B,B:B,'Input - target event report'!D:D,"Private Investment"))</f>
        <v/>
      </c>
      <c r="I372" s="30">
        <f>COUNTIFS('Input - target event report'!B:B,B372,'Input - target event report'!D:D, "Private Investment")</f>
        <v/>
      </c>
      <c r="J372">
        <f>INDEX('Input - companies list'!$1:$10000,MATCH(B372,'Input - companies list'!B:B,0),MATCH("Flow",'Input - companies list'!$1:$1,0 ))</f>
        <v/>
      </c>
      <c r="K372">
        <f>INDEX('Input - companies list'!$1:$10000,MATCH(B372,'Input - companies list'!B:B,0),MATCH("Inter-Cluster Connectivity",'Input - companies list'!$1:$1,0 ))</f>
        <v/>
      </c>
      <c r="L372" s="11">
        <f>IFERROR(PERCENTRANK(F:F,F372),0)</f>
        <v/>
      </c>
      <c r="M372" s="11">
        <f>IFERROR(1 - PERCENTRANK(G:G,G372),0)</f>
        <v/>
      </c>
      <c r="N372" s="11">
        <f>IFERROR(1 - PERCENTRANK(H:H,H372),0)</f>
        <v/>
      </c>
      <c r="O372" s="11">
        <f>IFERROR(PERCENTRANK(I:I,I372),0)</f>
        <v/>
      </c>
      <c r="P372" s="11">
        <f>IFERROR(1 - PERCENTRANK(J:J,J372),0)</f>
        <v/>
      </c>
      <c r="Q372" s="11">
        <f>IFERROR(PERCENTRANK(K:K,K372),0)</f>
        <v/>
      </c>
      <c r="R372" s="11">
        <f>L372*weight1+M372*weight2+N372*weight3+O372*weight4+P372*weight5+Q372*weight6</f>
        <v/>
      </c>
    </row>
    <row r="373" spans="1:18">
      <c r="A373" s="14">
        <f>RANK(R373,R:R)</f>
        <v/>
      </c>
      <c r="B373" s="2" t="s">
        <v>4687</v>
      </c>
      <c r="C373">
        <f>VLOOKUP(B373,'Input - companies list'!B:L,2,FALSE)</f>
        <v/>
      </c>
      <c r="D373">
        <f>VLOOKUP(B373,'Input - companies list'!B:L,11,FALSE)</f>
        <v/>
      </c>
      <c r="E373">
        <f>VLOOKUP(B373,'Input - companies list'!B:E,4,FALSE)</f>
        <v/>
      </c>
      <c r="F373" s="1">
        <f>SUMIFS('Input - target event report'!H:H,'Input - target event report'!B:B,B373,'Input - target event report'!D:D, "Private Investment")</f>
        <v/>
      </c>
      <c r="G373" s="30">
        <f>IF(I373&lt;2, "N/A", (MAXIFS('Input - target event report'!E:E,'Input - target event report'!B:B,B:B,'Input - target event report'!D:D,"Private Investment")-MINIFS('Input - target event report'!E:E,'Input - target event report'!B:B,B:B,'Input - target event report'!D:D,"Private Investment"))/(I373-1))</f>
        <v/>
      </c>
      <c r="H373" s="30">
        <f>IF(MAXIFS('Input - target event report'!E:E,'Input - target event report'!B:B,B:B,'Input - target event report'!D:D,"Private Investment") = 0, "N/A", TODAY() - MAXIFS('Input - target event report'!E:E,'Input - target event report'!B:B,B:B,'Input - target event report'!D:D,"Private Investment"))</f>
        <v/>
      </c>
      <c r="I373" s="30">
        <f>COUNTIFS('Input - target event report'!B:B,B373,'Input - target event report'!D:D, "Private Investment")</f>
        <v/>
      </c>
      <c r="J373">
        <f>INDEX('Input - companies list'!$1:$10000,MATCH(B373,'Input - companies list'!B:B,0),MATCH("Flow",'Input - companies list'!$1:$1,0 ))</f>
        <v/>
      </c>
      <c r="K373">
        <f>INDEX('Input - companies list'!$1:$10000,MATCH(B373,'Input - companies list'!B:B,0),MATCH("Inter-Cluster Connectivity",'Input - companies list'!$1:$1,0 ))</f>
        <v/>
      </c>
      <c r="L373" s="11">
        <f>IFERROR(PERCENTRANK(F:F,F373),0)</f>
        <v/>
      </c>
      <c r="M373" s="11">
        <f>IFERROR(1 - PERCENTRANK(G:G,G373),0)</f>
        <v/>
      </c>
      <c r="N373" s="11">
        <f>IFERROR(1 - PERCENTRANK(H:H,H373),0)</f>
        <v/>
      </c>
      <c r="O373" s="11">
        <f>IFERROR(PERCENTRANK(I:I,I373),0)</f>
        <v/>
      </c>
      <c r="P373" s="11">
        <f>IFERROR(1 - PERCENTRANK(J:J,J373),0)</f>
        <v/>
      </c>
      <c r="Q373" s="11">
        <f>IFERROR(PERCENTRANK(K:K,K373),0)</f>
        <v/>
      </c>
      <c r="R373" s="11">
        <f>L373*weight1+M373*weight2+N373*weight3+O373*weight4+P373*weight5+Q373*weight6</f>
        <v/>
      </c>
    </row>
    <row r="374" spans="1:18">
      <c r="A374" s="14">
        <f>RANK(R374,R:R)</f>
        <v/>
      </c>
      <c r="B374" t="s">
        <v>4700</v>
      </c>
      <c r="C374">
        <f>VLOOKUP(B374,'Input - companies list'!B:L,2,FALSE)</f>
        <v/>
      </c>
      <c r="D374">
        <f>VLOOKUP(B374,'Input - companies list'!B:L,11,FALSE)</f>
        <v/>
      </c>
      <c r="E374">
        <f>VLOOKUP(B374,'Input - companies list'!B:E,4,FALSE)</f>
        <v/>
      </c>
      <c r="F374" s="1">
        <f>SUMIFS('Input - target event report'!H:H,'Input - target event report'!B:B,B374,'Input - target event report'!D:D, "Private Investment")</f>
        <v/>
      </c>
      <c r="G374" s="30">
        <f>IF(I374&lt;2, "N/A", (MAXIFS('Input - target event report'!E:E,'Input - target event report'!B:B,B:B,'Input - target event report'!D:D,"Private Investment")-MINIFS('Input - target event report'!E:E,'Input - target event report'!B:B,B:B,'Input - target event report'!D:D,"Private Investment"))/(I374-1))</f>
        <v/>
      </c>
      <c r="H374" s="30">
        <f>IF(MAXIFS('Input - target event report'!E:E,'Input - target event report'!B:B,B:B,'Input - target event report'!D:D,"Private Investment") = 0, "N/A", TODAY() - MAXIFS('Input - target event report'!E:E,'Input - target event report'!B:B,B:B,'Input - target event report'!D:D,"Private Investment"))</f>
        <v/>
      </c>
      <c r="I374" s="30">
        <f>COUNTIFS('Input - target event report'!B:B,B374,'Input - target event report'!D:D, "Private Investment")</f>
        <v/>
      </c>
      <c r="J374">
        <f>INDEX('Input - companies list'!$1:$10000,MATCH(B374,'Input - companies list'!B:B,0),MATCH("Flow",'Input - companies list'!$1:$1,0 ))</f>
        <v/>
      </c>
      <c r="K374">
        <f>INDEX('Input - companies list'!$1:$10000,MATCH(B374,'Input - companies list'!B:B,0),MATCH("Inter-Cluster Connectivity",'Input - companies list'!$1:$1,0 ))</f>
        <v/>
      </c>
      <c r="L374" s="11">
        <f>IFERROR(PERCENTRANK(F:F,F374),0)</f>
        <v/>
      </c>
      <c r="M374" s="11">
        <f>IFERROR(1 - PERCENTRANK(G:G,G374),0)</f>
        <v/>
      </c>
      <c r="N374" s="11">
        <f>IFERROR(1 - PERCENTRANK(H:H,H374),0)</f>
        <v/>
      </c>
      <c r="O374" s="11">
        <f>IFERROR(PERCENTRANK(I:I,I374),0)</f>
        <v/>
      </c>
      <c r="P374" s="11">
        <f>IFERROR(1 - PERCENTRANK(J:J,J374),0)</f>
        <v/>
      </c>
      <c r="Q374" s="11">
        <f>IFERROR(PERCENTRANK(K:K,K374),0)</f>
        <v/>
      </c>
      <c r="R374" s="11">
        <f>L374*weight1+M374*weight2+N374*weight3+O374*weight4+P374*weight5+Q374*weight6</f>
        <v/>
      </c>
    </row>
    <row r="375" spans="1:18">
      <c r="A375" s="14">
        <f>RANK(R375,R:R)</f>
        <v/>
      </c>
      <c r="B375" t="s">
        <v>4711</v>
      </c>
      <c r="C375">
        <f>VLOOKUP(B375,'Input - companies list'!B:L,2,FALSE)</f>
        <v/>
      </c>
      <c r="D375">
        <f>VLOOKUP(B375,'Input - companies list'!B:L,11,FALSE)</f>
        <v/>
      </c>
      <c r="E375">
        <f>VLOOKUP(B375,'Input - companies list'!B:E,4,FALSE)</f>
        <v/>
      </c>
      <c r="F375" s="1">
        <f>SUMIFS('Input - target event report'!H:H,'Input - target event report'!B:B,B375,'Input - target event report'!D:D, "Private Investment")</f>
        <v/>
      </c>
      <c r="G375" s="30">
        <f>IF(I375&lt;2, "N/A", (MAXIFS('Input - target event report'!E:E,'Input - target event report'!B:B,B:B,'Input - target event report'!D:D,"Private Investment")-MINIFS('Input - target event report'!E:E,'Input - target event report'!B:B,B:B,'Input - target event report'!D:D,"Private Investment"))/(I375-1))</f>
        <v/>
      </c>
      <c r="H375" s="30">
        <f>IF(MAXIFS('Input - target event report'!E:E,'Input - target event report'!B:B,B:B,'Input - target event report'!D:D,"Private Investment") = 0, "N/A", TODAY() - MAXIFS('Input - target event report'!E:E,'Input - target event report'!B:B,B:B,'Input - target event report'!D:D,"Private Investment"))</f>
        <v/>
      </c>
      <c r="I375" s="30">
        <f>COUNTIFS('Input - target event report'!B:B,B375,'Input - target event report'!D:D, "Private Investment")</f>
        <v/>
      </c>
      <c r="J375">
        <f>INDEX('Input - companies list'!$1:$10000,MATCH(B375,'Input - companies list'!B:B,0),MATCH("Flow",'Input - companies list'!$1:$1,0 ))</f>
        <v/>
      </c>
      <c r="K375">
        <f>INDEX('Input - companies list'!$1:$10000,MATCH(B375,'Input - companies list'!B:B,0),MATCH("Inter-Cluster Connectivity",'Input - companies list'!$1:$1,0 ))</f>
        <v/>
      </c>
      <c r="L375" s="11">
        <f>IFERROR(PERCENTRANK(F:F,F375),0)</f>
        <v/>
      </c>
      <c r="M375" s="11">
        <f>IFERROR(1 - PERCENTRANK(G:G,G375),0)</f>
        <v/>
      </c>
      <c r="N375" s="11">
        <f>IFERROR(1 - PERCENTRANK(H:H,H375),0)</f>
        <v/>
      </c>
      <c r="O375" s="11">
        <f>IFERROR(PERCENTRANK(I:I,I375),0)</f>
        <v/>
      </c>
      <c r="P375" s="11">
        <f>IFERROR(1 - PERCENTRANK(J:J,J375),0)</f>
        <v/>
      </c>
      <c r="Q375" s="11">
        <f>IFERROR(PERCENTRANK(K:K,K375),0)</f>
        <v/>
      </c>
      <c r="R375" s="11">
        <f>L375*weight1+M375*weight2+N375*weight3+O375*weight4+P375*weight5+Q375*weight6</f>
        <v/>
      </c>
    </row>
    <row r="376" spans="1:18">
      <c r="A376" s="14">
        <f>RANK(R376,R:R)</f>
        <v/>
      </c>
      <c r="B376" t="s">
        <v>4723</v>
      </c>
      <c r="C376">
        <f>VLOOKUP(B376,'Input - companies list'!B:L,2,FALSE)</f>
        <v/>
      </c>
      <c r="D376">
        <f>VLOOKUP(B376,'Input - companies list'!B:L,11,FALSE)</f>
        <v/>
      </c>
      <c r="E376">
        <f>VLOOKUP(B376,'Input - companies list'!B:E,4,FALSE)</f>
        <v/>
      </c>
      <c r="F376" s="1">
        <f>SUMIFS('Input - target event report'!H:H,'Input - target event report'!B:B,B376,'Input - target event report'!D:D, "Private Investment")</f>
        <v/>
      </c>
      <c r="G376" s="30">
        <f>IF(I376&lt;2, "N/A", (MAXIFS('Input - target event report'!E:E,'Input - target event report'!B:B,B:B,'Input - target event report'!D:D,"Private Investment")-MINIFS('Input - target event report'!E:E,'Input - target event report'!B:B,B:B,'Input - target event report'!D:D,"Private Investment"))/(I376-1))</f>
        <v/>
      </c>
      <c r="H376" s="30">
        <f>IF(MAXIFS('Input - target event report'!E:E,'Input - target event report'!B:B,B:B,'Input - target event report'!D:D,"Private Investment") = 0, "N/A", TODAY() - MAXIFS('Input - target event report'!E:E,'Input - target event report'!B:B,B:B,'Input - target event report'!D:D,"Private Investment"))</f>
        <v/>
      </c>
      <c r="I376" s="30">
        <f>COUNTIFS('Input - target event report'!B:B,B376,'Input - target event report'!D:D, "Private Investment")</f>
        <v/>
      </c>
      <c r="J376">
        <f>INDEX('Input - companies list'!$1:$10000,MATCH(B376,'Input - companies list'!B:B,0),MATCH("Flow",'Input - companies list'!$1:$1,0 ))</f>
        <v/>
      </c>
      <c r="K376">
        <f>INDEX('Input - companies list'!$1:$10000,MATCH(B376,'Input - companies list'!B:B,0),MATCH("Inter-Cluster Connectivity",'Input - companies list'!$1:$1,0 ))</f>
        <v/>
      </c>
      <c r="L376" s="11">
        <f>IFERROR(PERCENTRANK(F:F,F376),0)</f>
        <v/>
      </c>
      <c r="M376" s="11">
        <f>IFERROR(1 - PERCENTRANK(G:G,G376),0)</f>
        <v/>
      </c>
      <c r="N376" s="11">
        <f>IFERROR(1 - PERCENTRANK(H:H,H376),0)</f>
        <v/>
      </c>
      <c r="O376" s="11">
        <f>IFERROR(PERCENTRANK(I:I,I376),0)</f>
        <v/>
      </c>
      <c r="P376" s="11">
        <f>IFERROR(1 - PERCENTRANK(J:J,J376),0)</f>
        <v/>
      </c>
      <c r="Q376" s="11">
        <f>IFERROR(PERCENTRANK(K:K,K376),0)</f>
        <v/>
      </c>
      <c r="R376" s="11">
        <f>L376*weight1+M376*weight2+N376*weight3+O376*weight4+P376*weight5+Q376*weight6</f>
        <v/>
      </c>
    </row>
    <row r="377" spans="1:18">
      <c r="A377" s="14">
        <f>RANK(R377,R:R)</f>
        <v/>
      </c>
      <c r="B377" t="s">
        <v>4736</v>
      </c>
      <c r="C377">
        <f>VLOOKUP(B377,'Input - companies list'!B:L,2,FALSE)</f>
        <v/>
      </c>
      <c r="D377">
        <f>VLOOKUP(B377,'Input - companies list'!B:L,11,FALSE)</f>
        <v/>
      </c>
      <c r="E377">
        <f>VLOOKUP(B377,'Input - companies list'!B:E,4,FALSE)</f>
        <v/>
      </c>
      <c r="F377" s="1">
        <f>SUMIFS('Input - target event report'!H:H,'Input - target event report'!B:B,B377,'Input - target event report'!D:D, "Private Investment")</f>
        <v/>
      </c>
      <c r="G377" s="30">
        <f>IF(I377&lt;2, "N/A", (MAXIFS('Input - target event report'!E:E,'Input - target event report'!B:B,B:B,'Input - target event report'!D:D,"Private Investment")-MINIFS('Input - target event report'!E:E,'Input - target event report'!B:B,B:B,'Input - target event report'!D:D,"Private Investment"))/(I377-1))</f>
        <v/>
      </c>
      <c r="H377" s="30">
        <f>IF(MAXIFS('Input - target event report'!E:E,'Input - target event report'!B:B,B:B,'Input - target event report'!D:D,"Private Investment") = 0, "N/A", TODAY() - MAXIFS('Input - target event report'!E:E,'Input - target event report'!B:B,B:B,'Input - target event report'!D:D,"Private Investment"))</f>
        <v/>
      </c>
      <c r="I377" s="30">
        <f>COUNTIFS('Input - target event report'!B:B,B377,'Input - target event report'!D:D, "Private Investment")</f>
        <v/>
      </c>
      <c r="J377">
        <f>INDEX('Input - companies list'!$1:$10000,MATCH(B377,'Input - companies list'!B:B,0),MATCH("Flow",'Input - companies list'!$1:$1,0 ))</f>
        <v/>
      </c>
      <c r="K377">
        <f>INDEX('Input - companies list'!$1:$10000,MATCH(B377,'Input - companies list'!B:B,0),MATCH("Inter-Cluster Connectivity",'Input - companies list'!$1:$1,0 ))</f>
        <v/>
      </c>
      <c r="L377" s="11">
        <f>IFERROR(PERCENTRANK(F:F,F377),0)</f>
        <v/>
      </c>
      <c r="M377" s="11">
        <f>IFERROR(1 - PERCENTRANK(G:G,G377),0)</f>
        <v/>
      </c>
      <c r="N377" s="11">
        <f>IFERROR(1 - PERCENTRANK(H:H,H377),0)</f>
        <v/>
      </c>
      <c r="O377" s="11">
        <f>IFERROR(PERCENTRANK(I:I,I377),0)</f>
        <v/>
      </c>
      <c r="P377" s="11">
        <f>IFERROR(1 - PERCENTRANK(J:J,J377),0)</f>
        <v/>
      </c>
      <c r="Q377" s="11">
        <f>IFERROR(PERCENTRANK(K:K,K377),0)</f>
        <v/>
      </c>
      <c r="R377" s="11">
        <f>L377*weight1+M377*weight2+N377*weight3+O377*weight4+P377*weight5+Q377*weight6</f>
        <v/>
      </c>
    </row>
    <row r="378" spans="1:18">
      <c r="A378" s="14">
        <f>RANK(R378,R:R)</f>
        <v/>
      </c>
      <c r="B378" t="s">
        <v>4747</v>
      </c>
      <c r="C378">
        <f>VLOOKUP(B378,'Input - companies list'!B:L,2,FALSE)</f>
        <v/>
      </c>
      <c r="D378">
        <f>VLOOKUP(B378,'Input - companies list'!B:L,11,FALSE)</f>
        <v/>
      </c>
      <c r="E378">
        <f>VLOOKUP(B378,'Input - companies list'!B:E,4,FALSE)</f>
        <v/>
      </c>
      <c r="F378" s="1">
        <f>SUMIFS('Input - target event report'!H:H,'Input - target event report'!B:B,B378,'Input - target event report'!D:D, "Private Investment")</f>
        <v/>
      </c>
      <c r="G378" s="30">
        <f>IF(I378&lt;2, "N/A", (MAXIFS('Input - target event report'!E:E,'Input - target event report'!B:B,B:B,'Input - target event report'!D:D,"Private Investment")-MINIFS('Input - target event report'!E:E,'Input - target event report'!B:B,B:B,'Input - target event report'!D:D,"Private Investment"))/(I378-1))</f>
        <v/>
      </c>
      <c r="H378" s="30">
        <f>IF(MAXIFS('Input - target event report'!E:E,'Input - target event report'!B:B,B:B,'Input - target event report'!D:D,"Private Investment") = 0, "N/A", TODAY() - MAXIFS('Input - target event report'!E:E,'Input - target event report'!B:B,B:B,'Input - target event report'!D:D,"Private Investment"))</f>
        <v/>
      </c>
      <c r="I378" s="30">
        <f>COUNTIFS('Input - target event report'!B:B,B378,'Input - target event report'!D:D, "Private Investment")</f>
        <v/>
      </c>
      <c r="J378">
        <f>INDEX('Input - companies list'!$1:$10000,MATCH(B378,'Input - companies list'!B:B,0),MATCH("Flow",'Input - companies list'!$1:$1,0 ))</f>
        <v/>
      </c>
      <c r="K378">
        <f>INDEX('Input - companies list'!$1:$10000,MATCH(B378,'Input - companies list'!B:B,0),MATCH("Inter-Cluster Connectivity",'Input - companies list'!$1:$1,0 ))</f>
        <v/>
      </c>
      <c r="L378" s="11">
        <f>IFERROR(PERCENTRANK(F:F,F378),0)</f>
        <v/>
      </c>
      <c r="M378" s="11">
        <f>IFERROR(1 - PERCENTRANK(G:G,G378),0)</f>
        <v/>
      </c>
      <c r="N378" s="11">
        <f>IFERROR(1 - PERCENTRANK(H:H,H378),0)</f>
        <v/>
      </c>
      <c r="O378" s="11">
        <f>IFERROR(PERCENTRANK(I:I,I378),0)</f>
        <v/>
      </c>
      <c r="P378" s="11">
        <f>IFERROR(1 - PERCENTRANK(J:J,J378),0)</f>
        <v/>
      </c>
      <c r="Q378" s="11">
        <f>IFERROR(PERCENTRANK(K:K,K378),0)</f>
        <v/>
      </c>
      <c r="R378" s="11">
        <f>L378*weight1+M378*weight2+N378*weight3+O378*weight4+P378*weight5+Q378*weight6</f>
        <v/>
      </c>
    </row>
    <row r="379" spans="1:18">
      <c r="A379" s="14">
        <f>RANK(R379,R:R)</f>
        <v/>
      </c>
      <c r="B379" t="s">
        <v>4760</v>
      </c>
      <c r="C379">
        <f>VLOOKUP(B379,'Input - companies list'!B:L,2,FALSE)</f>
        <v/>
      </c>
      <c r="D379">
        <f>VLOOKUP(B379,'Input - companies list'!B:L,11,FALSE)</f>
        <v/>
      </c>
      <c r="E379">
        <f>VLOOKUP(B379,'Input - companies list'!B:E,4,FALSE)</f>
        <v/>
      </c>
      <c r="F379" s="1">
        <f>SUMIFS('Input - target event report'!H:H,'Input - target event report'!B:B,B379,'Input - target event report'!D:D, "Private Investment")</f>
        <v/>
      </c>
      <c r="G379" s="30">
        <f>IF(I379&lt;2, "N/A", (MAXIFS('Input - target event report'!E:E,'Input - target event report'!B:B,B:B,'Input - target event report'!D:D,"Private Investment")-MINIFS('Input - target event report'!E:E,'Input - target event report'!B:B,B:B,'Input - target event report'!D:D,"Private Investment"))/(I379-1))</f>
        <v/>
      </c>
      <c r="H379" s="30">
        <f>IF(MAXIFS('Input - target event report'!E:E,'Input - target event report'!B:B,B:B,'Input - target event report'!D:D,"Private Investment") = 0, "N/A", TODAY() - MAXIFS('Input - target event report'!E:E,'Input - target event report'!B:B,B:B,'Input - target event report'!D:D,"Private Investment"))</f>
        <v/>
      </c>
      <c r="I379" s="30">
        <f>COUNTIFS('Input - target event report'!B:B,B379,'Input - target event report'!D:D, "Private Investment")</f>
        <v/>
      </c>
      <c r="J379">
        <f>INDEX('Input - companies list'!$1:$10000,MATCH(B379,'Input - companies list'!B:B,0),MATCH("Flow",'Input - companies list'!$1:$1,0 ))</f>
        <v/>
      </c>
      <c r="K379">
        <f>INDEX('Input - companies list'!$1:$10000,MATCH(B379,'Input - companies list'!B:B,0),MATCH("Inter-Cluster Connectivity",'Input - companies list'!$1:$1,0 ))</f>
        <v/>
      </c>
      <c r="L379" s="11">
        <f>IFERROR(PERCENTRANK(F:F,F379),0)</f>
        <v/>
      </c>
      <c r="M379" s="11">
        <f>IFERROR(1 - PERCENTRANK(G:G,G379),0)</f>
        <v/>
      </c>
      <c r="N379" s="11">
        <f>IFERROR(1 - PERCENTRANK(H:H,H379),0)</f>
        <v/>
      </c>
      <c r="O379" s="11">
        <f>IFERROR(PERCENTRANK(I:I,I379),0)</f>
        <v/>
      </c>
      <c r="P379" s="11">
        <f>IFERROR(1 - PERCENTRANK(J:J,J379),0)</f>
        <v/>
      </c>
      <c r="Q379" s="11">
        <f>IFERROR(PERCENTRANK(K:K,K379),0)</f>
        <v/>
      </c>
      <c r="R379" s="11">
        <f>L379*weight1+M379*weight2+N379*weight3+O379*weight4+P379*weight5+Q379*weight6</f>
        <v/>
      </c>
    </row>
    <row r="380" spans="1:18">
      <c r="A380" s="14">
        <f>RANK(R380,R:R)</f>
        <v/>
      </c>
      <c r="B380" t="s">
        <v>4772</v>
      </c>
      <c r="C380">
        <f>VLOOKUP(B380,'Input - companies list'!B:L,2,FALSE)</f>
        <v/>
      </c>
      <c r="D380">
        <f>VLOOKUP(B380,'Input - companies list'!B:L,11,FALSE)</f>
        <v/>
      </c>
      <c r="E380">
        <f>VLOOKUP(B380,'Input - companies list'!B:E,4,FALSE)</f>
        <v/>
      </c>
      <c r="F380" s="1">
        <f>SUMIFS('Input - target event report'!H:H,'Input - target event report'!B:B,B380,'Input - target event report'!D:D, "Private Investment")</f>
        <v/>
      </c>
      <c r="G380" s="30">
        <f>IF(I380&lt;2, "N/A", (MAXIFS('Input - target event report'!E:E,'Input - target event report'!B:B,B:B,'Input - target event report'!D:D,"Private Investment")-MINIFS('Input - target event report'!E:E,'Input - target event report'!B:B,B:B,'Input - target event report'!D:D,"Private Investment"))/(I380-1))</f>
        <v/>
      </c>
      <c r="H380" s="30">
        <f>IF(MAXIFS('Input - target event report'!E:E,'Input - target event report'!B:B,B:B,'Input - target event report'!D:D,"Private Investment") = 0, "N/A", TODAY() - MAXIFS('Input - target event report'!E:E,'Input - target event report'!B:B,B:B,'Input - target event report'!D:D,"Private Investment"))</f>
        <v/>
      </c>
      <c r="I380" s="30">
        <f>COUNTIFS('Input - target event report'!B:B,B380,'Input - target event report'!D:D, "Private Investment")</f>
        <v/>
      </c>
      <c r="J380">
        <f>INDEX('Input - companies list'!$1:$10000,MATCH(B380,'Input - companies list'!B:B,0),MATCH("Flow",'Input - companies list'!$1:$1,0 ))</f>
        <v/>
      </c>
      <c r="K380">
        <f>INDEX('Input - companies list'!$1:$10000,MATCH(B380,'Input - companies list'!B:B,0),MATCH("Inter-Cluster Connectivity",'Input - companies list'!$1:$1,0 ))</f>
        <v/>
      </c>
      <c r="L380" s="11">
        <f>IFERROR(PERCENTRANK(F:F,F380),0)</f>
        <v/>
      </c>
      <c r="M380" s="11">
        <f>IFERROR(1 - PERCENTRANK(G:G,G380),0)</f>
        <v/>
      </c>
      <c r="N380" s="11">
        <f>IFERROR(1 - PERCENTRANK(H:H,H380),0)</f>
        <v/>
      </c>
      <c r="O380" s="11">
        <f>IFERROR(PERCENTRANK(I:I,I380),0)</f>
        <v/>
      </c>
      <c r="P380" s="11">
        <f>IFERROR(1 - PERCENTRANK(J:J,J380),0)</f>
        <v/>
      </c>
      <c r="Q380" s="11">
        <f>IFERROR(PERCENTRANK(K:K,K380),0)</f>
        <v/>
      </c>
      <c r="R380" s="11">
        <f>L380*weight1+M380*weight2+N380*weight3+O380*weight4+P380*weight5+Q380*weight6</f>
        <v/>
      </c>
    </row>
    <row r="381" spans="1:18">
      <c r="A381" s="14">
        <f>RANK(R381,R:R)</f>
        <v/>
      </c>
      <c r="B381" t="s">
        <v>4783</v>
      </c>
      <c r="C381">
        <f>VLOOKUP(B381,'Input - companies list'!B:L,2,FALSE)</f>
        <v/>
      </c>
      <c r="D381">
        <f>VLOOKUP(B381,'Input - companies list'!B:L,11,FALSE)</f>
        <v/>
      </c>
      <c r="E381">
        <f>VLOOKUP(B381,'Input - companies list'!B:E,4,FALSE)</f>
        <v/>
      </c>
      <c r="F381" s="1">
        <f>SUMIFS('Input - target event report'!H:H,'Input - target event report'!B:B,B381,'Input - target event report'!D:D, "Private Investment")</f>
        <v/>
      </c>
      <c r="G381" s="30">
        <f>IF(I381&lt;2, "N/A", (MAXIFS('Input - target event report'!E:E,'Input - target event report'!B:B,B:B,'Input - target event report'!D:D,"Private Investment")-MINIFS('Input - target event report'!E:E,'Input - target event report'!B:B,B:B,'Input - target event report'!D:D,"Private Investment"))/(I381-1))</f>
        <v/>
      </c>
      <c r="H381" s="30">
        <f>IF(MAXIFS('Input - target event report'!E:E,'Input - target event report'!B:B,B:B,'Input - target event report'!D:D,"Private Investment") = 0, "N/A", TODAY() - MAXIFS('Input - target event report'!E:E,'Input - target event report'!B:B,B:B,'Input - target event report'!D:D,"Private Investment"))</f>
        <v/>
      </c>
      <c r="I381" s="30">
        <f>COUNTIFS('Input - target event report'!B:B,B381,'Input - target event report'!D:D, "Private Investment")</f>
        <v/>
      </c>
      <c r="J381">
        <f>INDEX('Input - companies list'!$1:$10000,MATCH(B381,'Input - companies list'!B:B,0),MATCH("Flow",'Input - companies list'!$1:$1,0 ))</f>
        <v/>
      </c>
      <c r="K381">
        <f>INDEX('Input - companies list'!$1:$10000,MATCH(B381,'Input - companies list'!B:B,0),MATCH("Inter-Cluster Connectivity",'Input - companies list'!$1:$1,0 ))</f>
        <v/>
      </c>
      <c r="L381" s="11">
        <f>IFERROR(PERCENTRANK(F:F,F381),0)</f>
        <v/>
      </c>
      <c r="M381" s="11">
        <f>IFERROR(1 - PERCENTRANK(G:G,G381),0)</f>
        <v/>
      </c>
      <c r="N381" s="11">
        <f>IFERROR(1 - PERCENTRANK(H:H,H381),0)</f>
        <v/>
      </c>
      <c r="O381" s="11">
        <f>IFERROR(PERCENTRANK(I:I,I381),0)</f>
        <v/>
      </c>
      <c r="P381" s="11">
        <f>IFERROR(1 - PERCENTRANK(J:J,J381),0)</f>
        <v/>
      </c>
      <c r="Q381" s="11">
        <f>IFERROR(PERCENTRANK(K:K,K381),0)</f>
        <v/>
      </c>
      <c r="R381" s="11">
        <f>L381*weight1+M381*weight2+N381*weight3+O381*weight4+P381*weight5+Q381*weight6</f>
        <v/>
      </c>
    </row>
    <row r="382" spans="1:18">
      <c r="A382" s="14">
        <f>RANK(R382,R:R)</f>
        <v/>
      </c>
      <c r="B382" t="s">
        <v>4795</v>
      </c>
      <c r="C382">
        <f>VLOOKUP(B382,'Input - companies list'!B:L,2,FALSE)</f>
        <v/>
      </c>
      <c r="D382">
        <f>VLOOKUP(B382,'Input - companies list'!B:L,11,FALSE)</f>
        <v/>
      </c>
      <c r="E382">
        <f>VLOOKUP(B382,'Input - companies list'!B:E,4,FALSE)</f>
        <v/>
      </c>
      <c r="F382" s="1">
        <f>SUMIFS('Input - target event report'!H:H,'Input - target event report'!B:B,B382,'Input - target event report'!D:D, "Private Investment")</f>
        <v/>
      </c>
      <c r="G382" s="30">
        <f>IF(I382&lt;2, "N/A", (MAXIFS('Input - target event report'!E:E,'Input - target event report'!B:B,B:B,'Input - target event report'!D:D,"Private Investment")-MINIFS('Input - target event report'!E:E,'Input - target event report'!B:B,B:B,'Input - target event report'!D:D,"Private Investment"))/(I382-1))</f>
        <v/>
      </c>
      <c r="H382" s="30">
        <f>IF(MAXIFS('Input - target event report'!E:E,'Input - target event report'!B:B,B:B,'Input - target event report'!D:D,"Private Investment") = 0, "N/A", TODAY() - MAXIFS('Input - target event report'!E:E,'Input - target event report'!B:B,B:B,'Input - target event report'!D:D,"Private Investment"))</f>
        <v/>
      </c>
      <c r="I382" s="30">
        <f>COUNTIFS('Input - target event report'!B:B,B382,'Input - target event report'!D:D, "Private Investment")</f>
        <v/>
      </c>
      <c r="J382">
        <f>INDEX('Input - companies list'!$1:$10000,MATCH(B382,'Input - companies list'!B:B,0),MATCH("Flow",'Input - companies list'!$1:$1,0 ))</f>
        <v/>
      </c>
      <c r="K382">
        <f>INDEX('Input - companies list'!$1:$10000,MATCH(B382,'Input - companies list'!B:B,0),MATCH("Inter-Cluster Connectivity",'Input - companies list'!$1:$1,0 ))</f>
        <v/>
      </c>
      <c r="L382" s="11">
        <f>IFERROR(PERCENTRANK(F:F,F382),0)</f>
        <v/>
      </c>
      <c r="M382" s="11">
        <f>IFERROR(1 - PERCENTRANK(G:G,G382),0)</f>
        <v/>
      </c>
      <c r="N382" s="11">
        <f>IFERROR(1 - PERCENTRANK(H:H,H382),0)</f>
        <v/>
      </c>
      <c r="O382" s="11">
        <f>IFERROR(PERCENTRANK(I:I,I382),0)</f>
        <v/>
      </c>
      <c r="P382" s="11">
        <f>IFERROR(1 - PERCENTRANK(J:J,J382),0)</f>
        <v/>
      </c>
      <c r="Q382" s="11">
        <f>IFERROR(PERCENTRANK(K:K,K382),0)</f>
        <v/>
      </c>
      <c r="R382" s="11">
        <f>L382*weight1+M382*weight2+N382*weight3+O382*weight4+P382*weight5+Q382*weight6</f>
        <v/>
      </c>
    </row>
    <row r="383" spans="1:18">
      <c r="A383" s="14">
        <f>RANK(R383,R:R)</f>
        <v/>
      </c>
      <c r="B383" t="s">
        <v>4806</v>
      </c>
      <c r="C383">
        <f>VLOOKUP(B383,'Input - companies list'!B:L,2,FALSE)</f>
        <v/>
      </c>
      <c r="D383">
        <f>VLOOKUP(B383,'Input - companies list'!B:L,11,FALSE)</f>
        <v/>
      </c>
      <c r="E383">
        <f>VLOOKUP(B383,'Input - companies list'!B:E,4,FALSE)</f>
        <v/>
      </c>
      <c r="F383" s="1">
        <f>SUMIFS('Input - target event report'!H:H,'Input - target event report'!B:B,B383,'Input - target event report'!D:D, "Private Investment")</f>
        <v/>
      </c>
      <c r="G383" s="30">
        <f>IF(I383&lt;2, "N/A", (MAXIFS('Input - target event report'!E:E,'Input - target event report'!B:B,B:B,'Input - target event report'!D:D,"Private Investment")-MINIFS('Input - target event report'!E:E,'Input - target event report'!B:B,B:B,'Input - target event report'!D:D,"Private Investment"))/(I383-1))</f>
        <v/>
      </c>
      <c r="H383" s="30">
        <f>IF(MAXIFS('Input - target event report'!E:E,'Input - target event report'!B:B,B:B,'Input - target event report'!D:D,"Private Investment") = 0, "N/A", TODAY() - MAXIFS('Input - target event report'!E:E,'Input - target event report'!B:B,B:B,'Input - target event report'!D:D,"Private Investment"))</f>
        <v/>
      </c>
      <c r="I383" s="30">
        <f>COUNTIFS('Input - target event report'!B:B,B383,'Input - target event report'!D:D, "Private Investment")</f>
        <v/>
      </c>
      <c r="J383">
        <f>INDEX('Input - companies list'!$1:$10000,MATCH(B383,'Input - companies list'!B:B,0),MATCH("Flow",'Input - companies list'!$1:$1,0 ))</f>
        <v/>
      </c>
      <c r="K383">
        <f>INDEX('Input - companies list'!$1:$10000,MATCH(B383,'Input - companies list'!B:B,0),MATCH("Inter-Cluster Connectivity",'Input - companies list'!$1:$1,0 ))</f>
        <v/>
      </c>
      <c r="L383" s="11">
        <f>IFERROR(PERCENTRANK(F:F,F383),0)</f>
        <v/>
      </c>
      <c r="M383" s="11">
        <f>IFERROR(1 - PERCENTRANK(G:G,G383),0)</f>
        <v/>
      </c>
      <c r="N383" s="11">
        <f>IFERROR(1 - PERCENTRANK(H:H,H383),0)</f>
        <v/>
      </c>
      <c r="O383" s="11">
        <f>IFERROR(PERCENTRANK(I:I,I383),0)</f>
        <v/>
      </c>
      <c r="P383" s="11">
        <f>IFERROR(1 - PERCENTRANK(J:J,J383),0)</f>
        <v/>
      </c>
      <c r="Q383" s="11">
        <f>IFERROR(PERCENTRANK(K:K,K383),0)</f>
        <v/>
      </c>
      <c r="R383" s="11">
        <f>L383*weight1+M383*weight2+N383*weight3+O383*weight4+P383*weight5+Q383*weight6</f>
        <v/>
      </c>
    </row>
    <row r="384" spans="1:18">
      <c r="A384" s="14">
        <f>RANK(R384,R:R)</f>
        <v/>
      </c>
      <c r="B384" t="s">
        <v>4818</v>
      </c>
      <c r="C384">
        <f>VLOOKUP(B384,'Input - companies list'!B:L,2,FALSE)</f>
        <v/>
      </c>
      <c r="D384">
        <f>VLOOKUP(B384,'Input - companies list'!B:L,11,FALSE)</f>
        <v/>
      </c>
      <c r="E384">
        <f>VLOOKUP(B384,'Input - companies list'!B:E,4,FALSE)</f>
        <v/>
      </c>
      <c r="F384" s="1">
        <f>SUMIFS('Input - target event report'!H:H,'Input - target event report'!B:B,B384,'Input - target event report'!D:D, "Private Investment")</f>
        <v/>
      </c>
      <c r="G384" s="30">
        <f>IF(I384&lt;2, "N/A", (MAXIFS('Input - target event report'!E:E,'Input - target event report'!B:B,B:B,'Input - target event report'!D:D,"Private Investment")-MINIFS('Input - target event report'!E:E,'Input - target event report'!B:B,B:B,'Input - target event report'!D:D,"Private Investment"))/(I384-1))</f>
        <v/>
      </c>
      <c r="H384" s="30">
        <f>IF(MAXIFS('Input - target event report'!E:E,'Input - target event report'!B:B,B:B,'Input - target event report'!D:D,"Private Investment") = 0, "N/A", TODAY() - MAXIFS('Input - target event report'!E:E,'Input - target event report'!B:B,B:B,'Input - target event report'!D:D,"Private Investment"))</f>
        <v/>
      </c>
      <c r="I384" s="30">
        <f>COUNTIFS('Input - target event report'!B:B,B384,'Input - target event report'!D:D, "Private Investment")</f>
        <v/>
      </c>
      <c r="J384">
        <f>INDEX('Input - companies list'!$1:$10000,MATCH(B384,'Input - companies list'!B:B,0),MATCH("Flow",'Input - companies list'!$1:$1,0 ))</f>
        <v/>
      </c>
      <c r="K384">
        <f>INDEX('Input - companies list'!$1:$10000,MATCH(B384,'Input - companies list'!B:B,0),MATCH("Inter-Cluster Connectivity",'Input - companies list'!$1:$1,0 ))</f>
        <v/>
      </c>
      <c r="L384" s="11">
        <f>IFERROR(PERCENTRANK(F:F,F384),0)</f>
        <v/>
      </c>
      <c r="M384" s="11">
        <f>IFERROR(1 - PERCENTRANK(G:G,G384),0)</f>
        <v/>
      </c>
      <c r="N384" s="11">
        <f>IFERROR(1 - PERCENTRANK(H:H,H384),0)</f>
        <v/>
      </c>
      <c r="O384" s="11">
        <f>IFERROR(PERCENTRANK(I:I,I384),0)</f>
        <v/>
      </c>
      <c r="P384" s="11">
        <f>IFERROR(1 - PERCENTRANK(J:J,J384),0)</f>
        <v/>
      </c>
      <c r="Q384" s="11">
        <f>IFERROR(PERCENTRANK(K:K,K384),0)</f>
        <v/>
      </c>
      <c r="R384" s="11">
        <f>L384*weight1+M384*weight2+N384*weight3+O384*weight4+P384*weight5+Q384*weight6</f>
        <v/>
      </c>
    </row>
    <row r="385" spans="1:18">
      <c r="A385" s="14">
        <f>RANK(R385,R:R)</f>
        <v/>
      </c>
      <c r="B385" t="s">
        <v>4830</v>
      </c>
      <c r="C385">
        <f>VLOOKUP(B385,'Input - companies list'!B:L,2,FALSE)</f>
        <v/>
      </c>
      <c r="D385">
        <f>VLOOKUP(B385,'Input - companies list'!B:L,11,FALSE)</f>
        <v/>
      </c>
      <c r="E385">
        <f>VLOOKUP(B385,'Input - companies list'!B:E,4,FALSE)</f>
        <v/>
      </c>
      <c r="F385" s="1">
        <f>SUMIFS('Input - target event report'!H:H,'Input - target event report'!B:B,B385,'Input - target event report'!D:D, "Private Investment")</f>
        <v/>
      </c>
      <c r="G385" s="30">
        <f>IF(I385&lt;2, "N/A", (MAXIFS('Input - target event report'!E:E,'Input - target event report'!B:B,B:B,'Input - target event report'!D:D,"Private Investment")-MINIFS('Input - target event report'!E:E,'Input - target event report'!B:B,B:B,'Input - target event report'!D:D,"Private Investment"))/(I385-1))</f>
        <v/>
      </c>
      <c r="H385" s="30">
        <f>IF(MAXIFS('Input - target event report'!E:E,'Input - target event report'!B:B,B:B,'Input - target event report'!D:D,"Private Investment") = 0, "N/A", TODAY() - MAXIFS('Input - target event report'!E:E,'Input - target event report'!B:B,B:B,'Input - target event report'!D:D,"Private Investment"))</f>
        <v/>
      </c>
      <c r="I385" s="30">
        <f>COUNTIFS('Input - target event report'!B:B,B385,'Input - target event report'!D:D, "Private Investment")</f>
        <v/>
      </c>
      <c r="J385">
        <f>INDEX('Input - companies list'!$1:$10000,MATCH(B385,'Input - companies list'!B:B,0),MATCH("Flow",'Input - companies list'!$1:$1,0 ))</f>
        <v/>
      </c>
      <c r="K385">
        <f>INDEX('Input - companies list'!$1:$10000,MATCH(B385,'Input - companies list'!B:B,0),MATCH("Inter-Cluster Connectivity",'Input - companies list'!$1:$1,0 ))</f>
        <v/>
      </c>
      <c r="L385" s="11">
        <f>IFERROR(PERCENTRANK(F:F,F385),0)</f>
        <v/>
      </c>
      <c r="M385" s="11">
        <f>IFERROR(1 - PERCENTRANK(G:G,G385),0)</f>
        <v/>
      </c>
      <c r="N385" s="11">
        <f>IFERROR(1 - PERCENTRANK(H:H,H385),0)</f>
        <v/>
      </c>
      <c r="O385" s="11">
        <f>IFERROR(PERCENTRANK(I:I,I385),0)</f>
        <v/>
      </c>
      <c r="P385" s="11">
        <f>IFERROR(1 - PERCENTRANK(J:J,J385),0)</f>
        <v/>
      </c>
      <c r="Q385" s="11">
        <f>IFERROR(PERCENTRANK(K:K,K385),0)</f>
        <v/>
      </c>
      <c r="R385" s="11">
        <f>L385*weight1+M385*weight2+N385*weight3+O385*weight4+P385*weight5+Q385*weight6</f>
        <v/>
      </c>
    </row>
    <row r="386" spans="1:18">
      <c r="A386" s="14">
        <f>RANK(R386,R:R)</f>
        <v/>
      </c>
      <c r="B386" t="s">
        <v>4842</v>
      </c>
      <c r="C386">
        <f>VLOOKUP(B386,'Input - companies list'!B:L,2,FALSE)</f>
        <v/>
      </c>
      <c r="D386">
        <f>VLOOKUP(B386,'Input - companies list'!B:L,11,FALSE)</f>
        <v/>
      </c>
      <c r="E386">
        <f>VLOOKUP(B386,'Input - companies list'!B:E,4,FALSE)</f>
        <v/>
      </c>
      <c r="F386" s="1">
        <f>SUMIFS('Input - target event report'!H:H,'Input - target event report'!B:B,B386,'Input - target event report'!D:D, "Private Investment")</f>
        <v/>
      </c>
      <c r="G386" s="30">
        <f>IF(I386&lt;2, "N/A", (MAXIFS('Input - target event report'!E:E,'Input - target event report'!B:B,B:B,'Input - target event report'!D:D,"Private Investment")-MINIFS('Input - target event report'!E:E,'Input - target event report'!B:B,B:B,'Input - target event report'!D:D,"Private Investment"))/(I386-1))</f>
        <v/>
      </c>
      <c r="H386" s="30">
        <f>IF(MAXIFS('Input - target event report'!E:E,'Input - target event report'!B:B,B:B,'Input - target event report'!D:D,"Private Investment") = 0, "N/A", TODAY() - MAXIFS('Input - target event report'!E:E,'Input - target event report'!B:B,B:B,'Input - target event report'!D:D,"Private Investment"))</f>
        <v/>
      </c>
      <c r="I386" s="30">
        <f>COUNTIFS('Input - target event report'!B:B,B386,'Input - target event report'!D:D, "Private Investment")</f>
        <v/>
      </c>
      <c r="J386">
        <f>INDEX('Input - companies list'!$1:$10000,MATCH(B386,'Input - companies list'!B:B,0),MATCH("Flow",'Input - companies list'!$1:$1,0 ))</f>
        <v/>
      </c>
      <c r="K386">
        <f>INDEX('Input - companies list'!$1:$10000,MATCH(B386,'Input - companies list'!B:B,0),MATCH("Inter-Cluster Connectivity",'Input - companies list'!$1:$1,0 ))</f>
        <v/>
      </c>
      <c r="L386" s="11">
        <f>IFERROR(PERCENTRANK(F:F,F386),0)</f>
        <v/>
      </c>
      <c r="M386" s="11">
        <f>IFERROR(1 - PERCENTRANK(G:G,G386),0)</f>
        <v/>
      </c>
      <c r="N386" s="11">
        <f>IFERROR(1 - PERCENTRANK(H:H,H386),0)</f>
        <v/>
      </c>
      <c r="O386" s="11">
        <f>IFERROR(PERCENTRANK(I:I,I386),0)</f>
        <v/>
      </c>
      <c r="P386" s="11">
        <f>IFERROR(1 - PERCENTRANK(J:J,J386),0)</f>
        <v/>
      </c>
      <c r="Q386" s="11">
        <f>IFERROR(PERCENTRANK(K:K,K386),0)</f>
        <v/>
      </c>
      <c r="R386" s="11">
        <f>L386*weight1+M386*weight2+N386*weight3+O386*weight4+P386*weight5+Q386*weight6</f>
        <v/>
      </c>
    </row>
    <row r="387" spans="1:18">
      <c r="A387" s="14">
        <f>RANK(R387,R:R)</f>
        <v/>
      </c>
      <c r="B387" t="s">
        <v>4852</v>
      </c>
      <c r="C387">
        <f>VLOOKUP(B387,'Input - companies list'!B:L,2,FALSE)</f>
        <v/>
      </c>
      <c r="D387">
        <f>VLOOKUP(B387,'Input - companies list'!B:L,11,FALSE)</f>
        <v/>
      </c>
      <c r="E387">
        <f>VLOOKUP(B387,'Input - companies list'!B:E,4,FALSE)</f>
        <v/>
      </c>
      <c r="F387" s="1">
        <f>SUMIFS('Input - target event report'!H:H,'Input - target event report'!B:B,B387,'Input - target event report'!D:D, "Private Investment")</f>
        <v/>
      </c>
      <c r="G387" s="30">
        <f>IF(I387&lt;2, "N/A", (MAXIFS('Input - target event report'!E:E,'Input - target event report'!B:B,B:B,'Input - target event report'!D:D,"Private Investment")-MINIFS('Input - target event report'!E:E,'Input - target event report'!B:B,B:B,'Input - target event report'!D:D,"Private Investment"))/(I387-1))</f>
        <v/>
      </c>
      <c r="H387" s="30">
        <f>IF(MAXIFS('Input - target event report'!E:E,'Input - target event report'!B:B,B:B,'Input - target event report'!D:D,"Private Investment") = 0, "N/A", TODAY() - MAXIFS('Input - target event report'!E:E,'Input - target event report'!B:B,B:B,'Input - target event report'!D:D,"Private Investment"))</f>
        <v/>
      </c>
      <c r="I387" s="30">
        <f>COUNTIFS('Input - target event report'!B:B,B387,'Input - target event report'!D:D, "Private Investment")</f>
        <v/>
      </c>
      <c r="J387">
        <f>INDEX('Input - companies list'!$1:$10000,MATCH(B387,'Input - companies list'!B:B,0),MATCH("Flow",'Input - companies list'!$1:$1,0 ))</f>
        <v/>
      </c>
      <c r="K387">
        <f>INDEX('Input - companies list'!$1:$10000,MATCH(B387,'Input - companies list'!B:B,0),MATCH("Inter-Cluster Connectivity",'Input - companies list'!$1:$1,0 ))</f>
        <v/>
      </c>
      <c r="L387" s="11">
        <f>IFERROR(PERCENTRANK(F:F,F387),0)</f>
        <v/>
      </c>
      <c r="M387" s="11">
        <f>IFERROR(1 - PERCENTRANK(G:G,G387),0)</f>
        <v/>
      </c>
      <c r="N387" s="11">
        <f>IFERROR(1 - PERCENTRANK(H:H,H387),0)</f>
        <v/>
      </c>
      <c r="O387" s="11">
        <f>IFERROR(PERCENTRANK(I:I,I387),0)</f>
        <v/>
      </c>
      <c r="P387" s="11">
        <f>IFERROR(1 - PERCENTRANK(J:J,J387),0)</f>
        <v/>
      </c>
      <c r="Q387" s="11">
        <f>IFERROR(PERCENTRANK(K:K,K387),0)</f>
        <v/>
      </c>
      <c r="R387" s="11">
        <f>L387*weight1+M387*weight2+N387*weight3+O387*weight4+P387*weight5+Q387*weight6</f>
        <v/>
      </c>
    </row>
    <row r="388" spans="1:18">
      <c r="A388" s="14">
        <f>RANK(R388,R:R)</f>
        <v/>
      </c>
      <c r="B388" t="s">
        <v>4863</v>
      </c>
      <c r="C388">
        <f>VLOOKUP(B388,'Input - companies list'!B:L,2,FALSE)</f>
        <v/>
      </c>
      <c r="D388">
        <f>VLOOKUP(B388,'Input - companies list'!B:L,11,FALSE)</f>
        <v/>
      </c>
      <c r="E388">
        <f>VLOOKUP(B388,'Input - companies list'!B:E,4,FALSE)</f>
        <v/>
      </c>
      <c r="F388" s="1">
        <f>SUMIFS('Input - target event report'!H:H,'Input - target event report'!B:B,B388,'Input - target event report'!D:D, "Private Investment")</f>
        <v/>
      </c>
      <c r="G388" s="30">
        <f>IF(I388&lt;2, "N/A", (MAXIFS('Input - target event report'!E:E,'Input - target event report'!B:B,B:B,'Input - target event report'!D:D,"Private Investment")-MINIFS('Input - target event report'!E:E,'Input - target event report'!B:B,B:B,'Input - target event report'!D:D,"Private Investment"))/(I388-1))</f>
        <v/>
      </c>
      <c r="H388" s="30">
        <f>IF(MAXIFS('Input - target event report'!E:E,'Input - target event report'!B:B,B:B,'Input - target event report'!D:D,"Private Investment") = 0, "N/A", TODAY() - MAXIFS('Input - target event report'!E:E,'Input - target event report'!B:B,B:B,'Input - target event report'!D:D,"Private Investment"))</f>
        <v/>
      </c>
      <c r="I388" s="30">
        <f>COUNTIFS('Input - target event report'!B:B,B388,'Input - target event report'!D:D, "Private Investment")</f>
        <v/>
      </c>
      <c r="J388">
        <f>INDEX('Input - companies list'!$1:$10000,MATCH(B388,'Input - companies list'!B:B,0),MATCH("Flow",'Input - companies list'!$1:$1,0 ))</f>
        <v/>
      </c>
      <c r="K388">
        <f>INDEX('Input - companies list'!$1:$10000,MATCH(B388,'Input - companies list'!B:B,0),MATCH("Inter-Cluster Connectivity",'Input - companies list'!$1:$1,0 ))</f>
        <v/>
      </c>
      <c r="L388" s="11">
        <f>IFERROR(PERCENTRANK(F:F,F388),0)</f>
        <v/>
      </c>
      <c r="M388" s="11">
        <f>IFERROR(1 - PERCENTRANK(G:G,G388),0)</f>
        <v/>
      </c>
      <c r="N388" s="11">
        <f>IFERROR(1 - PERCENTRANK(H:H,H388),0)</f>
        <v/>
      </c>
      <c r="O388" s="11">
        <f>IFERROR(PERCENTRANK(I:I,I388),0)</f>
        <v/>
      </c>
      <c r="P388" s="11">
        <f>IFERROR(1 - PERCENTRANK(J:J,J388),0)</f>
        <v/>
      </c>
      <c r="Q388" s="11">
        <f>IFERROR(PERCENTRANK(K:K,K388),0)</f>
        <v/>
      </c>
      <c r="R388" s="11">
        <f>L388*weight1+M388*weight2+N388*weight3+O388*weight4+P388*weight5+Q388*weight6</f>
        <v/>
      </c>
    </row>
    <row r="389" spans="1:18">
      <c r="A389" s="14">
        <f>RANK(R389,R:R)</f>
        <v/>
      </c>
      <c r="B389" t="s">
        <v>4875</v>
      </c>
      <c r="C389">
        <f>VLOOKUP(B389,'Input - companies list'!B:L,2,FALSE)</f>
        <v/>
      </c>
      <c r="D389">
        <f>VLOOKUP(B389,'Input - companies list'!B:L,11,FALSE)</f>
        <v/>
      </c>
      <c r="E389">
        <f>VLOOKUP(B389,'Input - companies list'!B:E,4,FALSE)</f>
        <v/>
      </c>
      <c r="F389" s="1">
        <f>SUMIFS('Input - target event report'!H:H,'Input - target event report'!B:B,B389,'Input - target event report'!D:D, "Private Investment")</f>
        <v/>
      </c>
      <c r="G389" s="30">
        <f>IF(I389&lt;2, "N/A", (MAXIFS('Input - target event report'!E:E,'Input - target event report'!B:B,B:B,'Input - target event report'!D:D,"Private Investment")-MINIFS('Input - target event report'!E:E,'Input - target event report'!B:B,B:B,'Input - target event report'!D:D,"Private Investment"))/(I389-1))</f>
        <v/>
      </c>
      <c r="H389" s="30">
        <f>IF(MAXIFS('Input - target event report'!E:E,'Input - target event report'!B:B,B:B,'Input - target event report'!D:D,"Private Investment") = 0, "N/A", TODAY() - MAXIFS('Input - target event report'!E:E,'Input - target event report'!B:B,B:B,'Input - target event report'!D:D,"Private Investment"))</f>
        <v/>
      </c>
      <c r="I389" s="30">
        <f>COUNTIFS('Input - target event report'!B:B,B389,'Input - target event report'!D:D, "Private Investment")</f>
        <v/>
      </c>
      <c r="J389">
        <f>INDEX('Input - companies list'!$1:$10000,MATCH(B389,'Input - companies list'!B:B,0),MATCH("Flow",'Input - companies list'!$1:$1,0 ))</f>
        <v/>
      </c>
      <c r="K389">
        <f>INDEX('Input - companies list'!$1:$10000,MATCH(B389,'Input - companies list'!B:B,0),MATCH("Inter-Cluster Connectivity",'Input - companies list'!$1:$1,0 ))</f>
        <v/>
      </c>
      <c r="L389" s="11">
        <f>IFERROR(PERCENTRANK(F:F,F389),0)</f>
        <v/>
      </c>
      <c r="M389" s="11">
        <f>IFERROR(1 - PERCENTRANK(G:G,G389),0)</f>
        <v/>
      </c>
      <c r="N389" s="11">
        <f>IFERROR(1 - PERCENTRANK(H:H,H389),0)</f>
        <v/>
      </c>
      <c r="O389" s="11">
        <f>IFERROR(PERCENTRANK(I:I,I389),0)</f>
        <v/>
      </c>
      <c r="P389" s="11">
        <f>IFERROR(1 - PERCENTRANK(J:J,J389),0)</f>
        <v/>
      </c>
      <c r="Q389" s="11">
        <f>IFERROR(PERCENTRANK(K:K,K389),0)</f>
        <v/>
      </c>
      <c r="R389" s="11">
        <f>L389*weight1+M389*weight2+N389*weight3+O389*weight4+P389*weight5+Q389*weight6</f>
        <v/>
      </c>
    </row>
    <row r="390" spans="1:18">
      <c r="A390" s="14">
        <f>RANK(R390,R:R)</f>
        <v/>
      </c>
      <c r="B390" t="s">
        <v>4883</v>
      </c>
      <c r="C390">
        <f>VLOOKUP(B390,'Input - companies list'!B:L,2,FALSE)</f>
        <v/>
      </c>
      <c r="D390">
        <f>VLOOKUP(B390,'Input - companies list'!B:L,11,FALSE)</f>
        <v/>
      </c>
      <c r="E390">
        <f>VLOOKUP(B390,'Input - companies list'!B:E,4,FALSE)</f>
        <v/>
      </c>
      <c r="F390" s="1">
        <f>SUMIFS('Input - target event report'!H:H,'Input - target event report'!B:B,B390,'Input - target event report'!D:D, "Private Investment")</f>
        <v/>
      </c>
      <c r="G390" s="30">
        <f>IF(I390&lt;2, "N/A", (MAXIFS('Input - target event report'!E:E,'Input - target event report'!B:B,B:B,'Input - target event report'!D:D,"Private Investment")-MINIFS('Input - target event report'!E:E,'Input - target event report'!B:B,B:B,'Input - target event report'!D:D,"Private Investment"))/(I390-1))</f>
        <v/>
      </c>
      <c r="H390" s="30">
        <f>IF(MAXIFS('Input - target event report'!E:E,'Input - target event report'!B:B,B:B,'Input - target event report'!D:D,"Private Investment") = 0, "N/A", TODAY() - MAXIFS('Input - target event report'!E:E,'Input - target event report'!B:B,B:B,'Input - target event report'!D:D,"Private Investment"))</f>
        <v/>
      </c>
      <c r="I390" s="30">
        <f>COUNTIFS('Input - target event report'!B:B,B390,'Input - target event report'!D:D, "Private Investment")</f>
        <v/>
      </c>
      <c r="J390">
        <f>INDEX('Input - companies list'!$1:$10000,MATCH(B390,'Input - companies list'!B:B,0),MATCH("Flow",'Input - companies list'!$1:$1,0 ))</f>
        <v/>
      </c>
      <c r="K390">
        <f>INDEX('Input - companies list'!$1:$10000,MATCH(B390,'Input - companies list'!B:B,0),MATCH("Inter-Cluster Connectivity",'Input - companies list'!$1:$1,0 ))</f>
        <v/>
      </c>
      <c r="L390" s="11">
        <f>IFERROR(PERCENTRANK(F:F,F390),0)</f>
        <v/>
      </c>
      <c r="M390" s="11">
        <f>IFERROR(1 - PERCENTRANK(G:G,G390),0)</f>
        <v/>
      </c>
      <c r="N390" s="11">
        <f>IFERROR(1 - PERCENTRANK(H:H,H390),0)</f>
        <v/>
      </c>
      <c r="O390" s="11">
        <f>IFERROR(PERCENTRANK(I:I,I390),0)</f>
        <v/>
      </c>
      <c r="P390" s="11">
        <f>IFERROR(1 - PERCENTRANK(J:J,J390),0)</f>
        <v/>
      </c>
      <c r="Q390" s="11">
        <f>IFERROR(PERCENTRANK(K:K,K390),0)</f>
        <v/>
      </c>
      <c r="R390" s="11">
        <f>L390*weight1+M390*weight2+N390*weight3+O390*weight4+P390*weight5+Q390*weight6</f>
        <v/>
      </c>
    </row>
    <row r="391" spans="1:18">
      <c r="A391" s="14">
        <f>RANK(R391,R:R)</f>
        <v/>
      </c>
      <c r="B391" t="s">
        <v>4896</v>
      </c>
      <c r="C391">
        <f>VLOOKUP(B391,'Input - companies list'!B:L,2,FALSE)</f>
        <v/>
      </c>
      <c r="D391">
        <f>VLOOKUP(B391,'Input - companies list'!B:L,11,FALSE)</f>
        <v/>
      </c>
      <c r="E391">
        <f>VLOOKUP(B391,'Input - companies list'!B:E,4,FALSE)</f>
        <v/>
      </c>
      <c r="F391" s="1">
        <f>SUMIFS('Input - target event report'!H:H,'Input - target event report'!B:B,B391,'Input - target event report'!D:D, "Private Investment")</f>
        <v/>
      </c>
      <c r="G391" s="30">
        <f>IF(I391&lt;2, "N/A", (MAXIFS('Input - target event report'!E:E,'Input - target event report'!B:B,B:B,'Input - target event report'!D:D,"Private Investment")-MINIFS('Input - target event report'!E:E,'Input - target event report'!B:B,B:B,'Input - target event report'!D:D,"Private Investment"))/(I391-1))</f>
        <v/>
      </c>
      <c r="H391" s="30">
        <f>IF(MAXIFS('Input - target event report'!E:E,'Input - target event report'!B:B,B:B,'Input - target event report'!D:D,"Private Investment") = 0, "N/A", TODAY() - MAXIFS('Input - target event report'!E:E,'Input - target event report'!B:B,B:B,'Input - target event report'!D:D,"Private Investment"))</f>
        <v/>
      </c>
      <c r="I391" s="30">
        <f>COUNTIFS('Input - target event report'!B:B,B391,'Input - target event report'!D:D, "Private Investment")</f>
        <v/>
      </c>
      <c r="J391">
        <f>INDEX('Input - companies list'!$1:$10000,MATCH(B391,'Input - companies list'!B:B,0),MATCH("Flow",'Input - companies list'!$1:$1,0 ))</f>
        <v/>
      </c>
      <c r="K391">
        <f>INDEX('Input - companies list'!$1:$10000,MATCH(B391,'Input - companies list'!B:B,0),MATCH("Inter-Cluster Connectivity",'Input - companies list'!$1:$1,0 ))</f>
        <v/>
      </c>
      <c r="L391" s="11">
        <f>IFERROR(PERCENTRANK(F:F,F391),0)</f>
        <v/>
      </c>
      <c r="M391" s="11">
        <f>IFERROR(1 - PERCENTRANK(G:G,G391),0)</f>
        <v/>
      </c>
      <c r="N391" s="11">
        <f>IFERROR(1 - PERCENTRANK(H:H,H391),0)</f>
        <v/>
      </c>
      <c r="O391" s="11">
        <f>IFERROR(PERCENTRANK(I:I,I391),0)</f>
        <v/>
      </c>
      <c r="P391" s="11">
        <f>IFERROR(1 - PERCENTRANK(J:J,J391),0)</f>
        <v/>
      </c>
      <c r="Q391" s="11">
        <f>IFERROR(PERCENTRANK(K:K,K391),0)</f>
        <v/>
      </c>
      <c r="R391" s="11">
        <f>L391*weight1+M391*weight2+N391*weight3+O391*weight4+P391*weight5+Q391*weight6</f>
        <v/>
      </c>
    </row>
    <row r="392" spans="1:18">
      <c r="A392" s="14">
        <f>RANK(R392,R:R)</f>
        <v/>
      </c>
      <c r="B392" t="s">
        <v>4907</v>
      </c>
      <c r="C392">
        <f>VLOOKUP(B392,'Input - companies list'!B:L,2,FALSE)</f>
        <v/>
      </c>
      <c r="D392">
        <f>VLOOKUP(B392,'Input - companies list'!B:L,11,FALSE)</f>
        <v/>
      </c>
      <c r="E392">
        <f>VLOOKUP(B392,'Input - companies list'!B:E,4,FALSE)</f>
        <v/>
      </c>
      <c r="F392" s="1">
        <f>SUMIFS('Input - target event report'!H:H,'Input - target event report'!B:B,B392,'Input - target event report'!D:D, "Private Investment")</f>
        <v/>
      </c>
      <c r="G392" s="30">
        <f>IF(I392&lt;2, "N/A", (MAXIFS('Input - target event report'!E:E,'Input - target event report'!B:B,B:B,'Input - target event report'!D:D,"Private Investment")-MINIFS('Input - target event report'!E:E,'Input - target event report'!B:B,B:B,'Input - target event report'!D:D,"Private Investment"))/(I392-1))</f>
        <v/>
      </c>
      <c r="H392" s="30">
        <f>IF(MAXIFS('Input - target event report'!E:E,'Input - target event report'!B:B,B:B,'Input - target event report'!D:D,"Private Investment") = 0, "N/A", TODAY() - MAXIFS('Input - target event report'!E:E,'Input - target event report'!B:B,B:B,'Input - target event report'!D:D,"Private Investment"))</f>
        <v/>
      </c>
      <c r="I392" s="30">
        <f>COUNTIFS('Input - target event report'!B:B,B392,'Input - target event report'!D:D, "Private Investment")</f>
        <v/>
      </c>
      <c r="J392">
        <f>INDEX('Input - companies list'!$1:$10000,MATCH(B392,'Input - companies list'!B:B,0),MATCH("Flow",'Input - companies list'!$1:$1,0 ))</f>
        <v/>
      </c>
      <c r="K392">
        <f>INDEX('Input - companies list'!$1:$10000,MATCH(B392,'Input - companies list'!B:B,0),MATCH("Inter-Cluster Connectivity",'Input - companies list'!$1:$1,0 ))</f>
        <v/>
      </c>
      <c r="L392" s="11">
        <f>IFERROR(PERCENTRANK(F:F,F392),0)</f>
        <v/>
      </c>
      <c r="M392" s="11">
        <f>IFERROR(1 - PERCENTRANK(G:G,G392),0)</f>
        <v/>
      </c>
      <c r="N392" s="11">
        <f>IFERROR(1 - PERCENTRANK(H:H,H392),0)</f>
        <v/>
      </c>
      <c r="O392" s="11">
        <f>IFERROR(PERCENTRANK(I:I,I392),0)</f>
        <v/>
      </c>
      <c r="P392" s="11">
        <f>IFERROR(1 - PERCENTRANK(J:J,J392),0)</f>
        <v/>
      </c>
      <c r="Q392" s="11">
        <f>IFERROR(PERCENTRANK(K:K,K392),0)</f>
        <v/>
      </c>
      <c r="R392" s="11">
        <f>L392*weight1+M392*weight2+N392*weight3+O392*weight4+P392*weight5+Q392*weight6</f>
        <v/>
      </c>
    </row>
    <row r="393" spans="1:18">
      <c r="A393" s="14">
        <f>RANK(R393,R:R)</f>
        <v/>
      </c>
      <c r="B393" t="s">
        <v>4922</v>
      </c>
      <c r="C393">
        <f>VLOOKUP(B393,'Input - companies list'!B:L,2,FALSE)</f>
        <v/>
      </c>
      <c r="D393">
        <f>VLOOKUP(B393,'Input - companies list'!B:L,11,FALSE)</f>
        <v/>
      </c>
      <c r="E393">
        <f>VLOOKUP(B393,'Input - companies list'!B:E,4,FALSE)</f>
        <v/>
      </c>
      <c r="F393" s="1">
        <f>SUMIFS('Input - target event report'!H:H,'Input - target event report'!B:B,B393,'Input - target event report'!D:D, "Private Investment")</f>
        <v/>
      </c>
      <c r="G393" s="30">
        <f>IF(I393&lt;2, "N/A", (MAXIFS('Input - target event report'!E:E,'Input - target event report'!B:B,B:B,'Input - target event report'!D:D,"Private Investment")-MINIFS('Input - target event report'!E:E,'Input - target event report'!B:B,B:B,'Input - target event report'!D:D,"Private Investment"))/(I393-1))</f>
        <v/>
      </c>
      <c r="H393" s="30">
        <f>IF(MAXIFS('Input - target event report'!E:E,'Input - target event report'!B:B,B:B,'Input - target event report'!D:D,"Private Investment") = 0, "N/A", TODAY() - MAXIFS('Input - target event report'!E:E,'Input - target event report'!B:B,B:B,'Input - target event report'!D:D,"Private Investment"))</f>
        <v/>
      </c>
      <c r="I393" s="30">
        <f>COUNTIFS('Input - target event report'!B:B,B393,'Input - target event report'!D:D, "Private Investment")</f>
        <v/>
      </c>
      <c r="J393">
        <f>INDEX('Input - companies list'!$1:$10000,MATCH(B393,'Input - companies list'!B:B,0),MATCH("Flow",'Input - companies list'!$1:$1,0 ))</f>
        <v/>
      </c>
      <c r="K393">
        <f>INDEX('Input - companies list'!$1:$10000,MATCH(B393,'Input - companies list'!B:B,0),MATCH("Inter-Cluster Connectivity",'Input - companies list'!$1:$1,0 ))</f>
        <v/>
      </c>
      <c r="L393" s="11">
        <f>IFERROR(PERCENTRANK(F:F,F393),0)</f>
        <v/>
      </c>
      <c r="M393" s="11">
        <f>IFERROR(1 - PERCENTRANK(G:G,G393),0)</f>
        <v/>
      </c>
      <c r="N393" s="11">
        <f>IFERROR(1 - PERCENTRANK(H:H,H393),0)</f>
        <v/>
      </c>
      <c r="O393" s="11">
        <f>IFERROR(PERCENTRANK(I:I,I393),0)</f>
        <v/>
      </c>
      <c r="P393" s="11">
        <f>IFERROR(1 - PERCENTRANK(J:J,J393),0)</f>
        <v/>
      </c>
      <c r="Q393" s="11">
        <f>IFERROR(PERCENTRANK(K:K,K393),0)</f>
        <v/>
      </c>
      <c r="R393" s="11">
        <f>L393*weight1+M393*weight2+N393*weight3+O393*weight4+P393*weight5+Q393*weight6</f>
        <v/>
      </c>
    </row>
    <row r="394" spans="1:18">
      <c r="A394" s="14">
        <f>RANK(R394,R:R)</f>
        <v/>
      </c>
      <c r="B394" t="s">
        <v>4934</v>
      </c>
      <c r="C394">
        <f>VLOOKUP(B394,'Input - companies list'!B:L,2,FALSE)</f>
        <v/>
      </c>
      <c r="D394">
        <f>VLOOKUP(B394,'Input - companies list'!B:L,11,FALSE)</f>
        <v/>
      </c>
      <c r="E394">
        <f>VLOOKUP(B394,'Input - companies list'!B:E,4,FALSE)</f>
        <v/>
      </c>
      <c r="F394" s="1">
        <f>SUMIFS('Input - target event report'!H:H,'Input - target event report'!B:B,B394,'Input - target event report'!D:D, "Private Investment")</f>
        <v/>
      </c>
      <c r="G394" s="30">
        <f>IF(I394&lt;2, "N/A", (MAXIFS('Input - target event report'!E:E,'Input - target event report'!B:B,B:B,'Input - target event report'!D:D,"Private Investment")-MINIFS('Input - target event report'!E:E,'Input - target event report'!B:B,B:B,'Input - target event report'!D:D,"Private Investment"))/(I394-1))</f>
        <v/>
      </c>
      <c r="H394" s="30">
        <f>IF(MAXIFS('Input - target event report'!E:E,'Input - target event report'!B:B,B:B,'Input - target event report'!D:D,"Private Investment") = 0, "N/A", TODAY() - MAXIFS('Input - target event report'!E:E,'Input - target event report'!B:B,B:B,'Input - target event report'!D:D,"Private Investment"))</f>
        <v/>
      </c>
      <c r="I394" s="30">
        <f>COUNTIFS('Input - target event report'!B:B,B394,'Input - target event report'!D:D, "Private Investment")</f>
        <v/>
      </c>
      <c r="J394">
        <f>INDEX('Input - companies list'!$1:$10000,MATCH(B394,'Input - companies list'!B:B,0),MATCH("Flow",'Input - companies list'!$1:$1,0 ))</f>
        <v/>
      </c>
      <c r="K394">
        <f>INDEX('Input - companies list'!$1:$10000,MATCH(B394,'Input - companies list'!B:B,0),MATCH("Inter-Cluster Connectivity",'Input - companies list'!$1:$1,0 ))</f>
        <v/>
      </c>
      <c r="L394" s="11">
        <f>IFERROR(PERCENTRANK(F:F,F394),0)</f>
        <v/>
      </c>
      <c r="M394" s="11">
        <f>IFERROR(1 - PERCENTRANK(G:G,G394),0)</f>
        <v/>
      </c>
      <c r="N394" s="11">
        <f>IFERROR(1 - PERCENTRANK(H:H,H394),0)</f>
        <v/>
      </c>
      <c r="O394" s="11">
        <f>IFERROR(PERCENTRANK(I:I,I394),0)</f>
        <v/>
      </c>
      <c r="P394" s="11">
        <f>IFERROR(1 - PERCENTRANK(J:J,J394),0)</f>
        <v/>
      </c>
      <c r="Q394" s="11">
        <f>IFERROR(PERCENTRANK(K:K,K394),0)</f>
        <v/>
      </c>
      <c r="R394" s="11">
        <f>L394*weight1+M394*weight2+N394*weight3+O394*weight4+P394*weight5+Q394*weight6</f>
        <v/>
      </c>
    </row>
    <row r="395" spans="1:18">
      <c r="A395" s="14">
        <f>RANK(R395,R:R)</f>
        <v/>
      </c>
      <c r="B395" t="s">
        <v>4946</v>
      </c>
      <c r="C395">
        <f>VLOOKUP(B395,'Input - companies list'!B:L,2,FALSE)</f>
        <v/>
      </c>
      <c r="D395">
        <f>VLOOKUP(B395,'Input - companies list'!B:L,11,FALSE)</f>
        <v/>
      </c>
      <c r="E395">
        <f>VLOOKUP(B395,'Input - companies list'!B:E,4,FALSE)</f>
        <v/>
      </c>
      <c r="F395" s="1">
        <f>SUMIFS('Input - target event report'!H:H,'Input - target event report'!B:B,B395,'Input - target event report'!D:D, "Private Investment")</f>
        <v/>
      </c>
      <c r="G395" s="30">
        <f>IF(I395&lt;2, "N/A", (MAXIFS('Input - target event report'!E:E,'Input - target event report'!B:B,B:B,'Input - target event report'!D:D,"Private Investment")-MINIFS('Input - target event report'!E:E,'Input - target event report'!B:B,B:B,'Input - target event report'!D:D,"Private Investment"))/(I395-1))</f>
        <v/>
      </c>
      <c r="H395" s="30">
        <f>IF(MAXIFS('Input - target event report'!E:E,'Input - target event report'!B:B,B:B,'Input - target event report'!D:D,"Private Investment") = 0, "N/A", TODAY() - MAXIFS('Input - target event report'!E:E,'Input - target event report'!B:B,B:B,'Input - target event report'!D:D,"Private Investment"))</f>
        <v/>
      </c>
      <c r="I395" s="30">
        <f>COUNTIFS('Input - target event report'!B:B,B395,'Input - target event report'!D:D, "Private Investment")</f>
        <v/>
      </c>
      <c r="J395">
        <f>INDEX('Input - companies list'!$1:$10000,MATCH(B395,'Input - companies list'!B:B,0),MATCH("Flow",'Input - companies list'!$1:$1,0 ))</f>
        <v/>
      </c>
      <c r="K395">
        <f>INDEX('Input - companies list'!$1:$10000,MATCH(B395,'Input - companies list'!B:B,0),MATCH("Inter-Cluster Connectivity",'Input - companies list'!$1:$1,0 ))</f>
        <v/>
      </c>
      <c r="L395" s="11">
        <f>IFERROR(PERCENTRANK(F:F,F395),0)</f>
        <v/>
      </c>
      <c r="M395" s="11">
        <f>IFERROR(1 - PERCENTRANK(G:G,G395),0)</f>
        <v/>
      </c>
      <c r="N395" s="11">
        <f>IFERROR(1 - PERCENTRANK(H:H,H395),0)</f>
        <v/>
      </c>
      <c r="O395" s="11">
        <f>IFERROR(PERCENTRANK(I:I,I395),0)</f>
        <v/>
      </c>
      <c r="P395" s="11">
        <f>IFERROR(1 - PERCENTRANK(J:J,J395),0)</f>
        <v/>
      </c>
      <c r="Q395" s="11">
        <f>IFERROR(PERCENTRANK(K:K,K395),0)</f>
        <v/>
      </c>
      <c r="R395" s="11">
        <f>L395*weight1+M395*weight2+N395*weight3+O395*weight4+P395*weight5+Q395*weight6</f>
        <v/>
      </c>
    </row>
    <row r="396" spans="1:18">
      <c r="A396" s="14">
        <f>RANK(R396,R:R)</f>
        <v/>
      </c>
      <c r="B396" t="s">
        <v>4959</v>
      </c>
      <c r="C396">
        <f>VLOOKUP(B396,'Input - companies list'!B:L,2,FALSE)</f>
        <v/>
      </c>
      <c r="D396">
        <f>VLOOKUP(B396,'Input - companies list'!B:L,11,FALSE)</f>
        <v/>
      </c>
      <c r="E396">
        <f>VLOOKUP(B396,'Input - companies list'!B:E,4,FALSE)</f>
        <v/>
      </c>
      <c r="F396" s="1">
        <f>SUMIFS('Input - target event report'!H:H,'Input - target event report'!B:B,B396,'Input - target event report'!D:D, "Private Investment")</f>
        <v/>
      </c>
      <c r="G396" s="30">
        <f>IF(I396&lt;2, "N/A", (MAXIFS('Input - target event report'!E:E,'Input - target event report'!B:B,B:B,'Input - target event report'!D:D,"Private Investment")-MINIFS('Input - target event report'!E:E,'Input - target event report'!B:B,B:B,'Input - target event report'!D:D,"Private Investment"))/(I396-1))</f>
        <v/>
      </c>
      <c r="H396" s="30">
        <f>IF(MAXIFS('Input - target event report'!E:E,'Input - target event report'!B:B,B:B,'Input - target event report'!D:D,"Private Investment") = 0, "N/A", TODAY() - MAXIFS('Input - target event report'!E:E,'Input - target event report'!B:B,B:B,'Input - target event report'!D:D,"Private Investment"))</f>
        <v/>
      </c>
      <c r="I396" s="30">
        <f>COUNTIFS('Input - target event report'!B:B,B396,'Input - target event report'!D:D, "Private Investment")</f>
        <v/>
      </c>
      <c r="J396">
        <f>INDEX('Input - companies list'!$1:$10000,MATCH(B396,'Input - companies list'!B:B,0),MATCH("Flow",'Input - companies list'!$1:$1,0 ))</f>
        <v/>
      </c>
      <c r="K396">
        <f>INDEX('Input - companies list'!$1:$10000,MATCH(B396,'Input - companies list'!B:B,0),MATCH("Inter-Cluster Connectivity",'Input - companies list'!$1:$1,0 ))</f>
        <v/>
      </c>
      <c r="L396" s="11">
        <f>IFERROR(PERCENTRANK(F:F,F396),0)</f>
        <v/>
      </c>
      <c r="M396" s="11">
        <f>IFERROR(1 - PERCENTRANK(G:G,G396),0)</f>
        <v/>
      </c>
      <c r="N396" s="11">
        <f>IFERROR(1 - PERCENTRANK(H:H,H396),0)</f>
        <v/>
      </c>
      <c r="O396" s="11">
        <f>IFERROR(PERCENTRANK(I:I,I396),0)</f>
        <v/>
      </c>
      <c r="P396" s="11">
        <f>IFERROR(1 - PERCENTRANK(J:J,J396),0)</f>
        <v/>
      </c>
      <c r="Q396" s="11">
        <f>IFERROR(PERCENTRANK(K:K,K396),0)</f>
        <v/>
      </c>
      <c r="R396" s="11">
        <f>L396*weight1+M396*weight2+N396*weight3+O396*weight4+P396*weight5+Q396*weight6</f>
        <v/>
      </c>
    </row>
    <row r="397" spans="1:18">
      <c r="A397" s="14">
        <f>RANK(R397,R:R)</f>
        <v/>
      </c>
      <c r="B397" t="s">
        <v>4970</v>
      </c>
      <c r="C397">
        <f>VLOOKUP(B397,'Input - companies list'!B:L,2,FALSE)</f>
        <v/>
      </c>
      <c r="D397">
        <f>VLOOKUP(B397,'Input - companies list'!B:L,11,FALSE)</f>
        <v/>
      </c>
      <c r="E397">
        <f>VLOOKUP(B397,'Input - companies list'!B:E,4,FALSE)</f>
        <v/>
      </c>
      <c r="F397" s="1">
        <f>SUMIFS('Input - target event report'!H:H,'Input - target event report'!B:B,B397,'Input - target event report'!D:D, "Private Investment")</f>
        <v/>
      </c>
      <c r="G397" s="30">
        <f>IF(I397&lt;2, "N/A", (MAXIFS('Input - target event report'!E:E,'Input - target event report'!B:B,B:B,'Input - target event report'!D:D,"Private Investment")-MINIFS('Input - target event report'!E:E,'Input - target event report'!B:B,B:B,'Input - target event report'!D:D,"Private Investment"))/(I397-1))</f>
        <v/>
      </c>
      <c r="H397" s="30">
        <f>IF(MAXIFS('Input - target event report'!E:E,'Input - target event report'!B:B,B:B,'Input - target event report'!D:D,"Private Investment") = 0, "N/A", TODAY() - MAXIFS('Input - target event report'!E:E,'Input - target event report'!B:B,B:B,'Input - target event report'!D:D,"Private Investment"))</f>
        <v/>
      </c>
      <c r="I397" s="30">
        <f>COUNTIFS('Input - target event report'!B:B,B397,'Input - target event report'!D:D, "Private Investment")</f>
        <v/>
      </c>
      <c r="J397">
        <f>INDEX('Input - companies list'!$1:$10000,MATCH(B397,'Input - companies list'!B:B,0),MATCH("Flow",'Input - companies list'!$1:$1,0 ))</f>
        <v/>
      </c>
      <c r="K397">
        <f>INDEX('Input - companies list'!$1:$10000,MATCH(B397,'Input - companies list'!B:B,0),MATCH("Inter-Cluster Connectivity",'Input - companies list'!$1:$1,0 ))</f>
        <v/>
      </c>
      <c r="L397" s="11">
        <f>IFERROR(PERCENTRANK(F:F,F397),0)</f>
        <v/>
      </c>
      <c r="M397" s="11">
        <f>IFERROR(1 - PERCENTRANK(G:G,G397),0)</f>
        <v/>
      </c>
      <c r="N397" s="11">
        <f>IFERROR(1 - PERCENTRANK(H:H,H397),0)</f>
        <v/>
      </c>
      <c r="O397" s="11">
        <f>IFERROR(PERCENTRANK(I:I,I397),0)</f>
        <v/>
      </c>
      <c r="P397" s="11">
        <f>IFERROR(1 - PERCENTRANK(J:J,J397),0)</f>
        <v/>
      </c>
      <c r="Q397" s="11">
        <f>IFERROR(PERCENTRANK(K:K,K397),0)</f>
        <v/>
      </c>
      <c r="R397" s="11">
        <f>L397*weight1+M397*weight2+N397*weight3+O397*weight4+P397*weight5+Q397*weight6</f>
        <v/>
      </c>
    </row>
    <row r="398" spans="1:18">
      <c r="A398" s="14">
        <f>RANK(R398,R:R)</f>
        <v/>
      </c>
      <c r="B398" t="s">
        <v>4980</v>
      </c>
      <c r="C398">
        <f>VLOOKUP(B398,'Input - companies list'!B:L,2,FALSE)</f>
        <v/>
      </c>
      <c r="D398">
        <f>VLOOKUP(B398,'Input - companies list'!B:L,11,FALSE)</f>
        <v/>
      </c>
      <c r="E398">
        <f>VLOOKUP(B398,'Input - companies list'!B:E,4,FALSE)</f>
        <v/>
      </c>
      <c r="F398" s="1">
        <f>SUMIFS('Input - target event report'!H:H,'Input - target event report'!B:B,B398,'Input - target event report'!D:D, "Private Investment")</f>
        <v/>
      </c>
      <c r="G398" s="30">
        <f>IF(I398&lt;2, "N/A", (MAXIFS('Input - target event report'!E:E,'Input - target event report'!B:B,B:B,'Input - target event report'!D:D,"Private Investment")-MINIFS('Input - target event report'!E:E,'Input - target event report'!B:B,B:B,'Input - target event report'!D:D,"Private Investment"))/(I398-1))</f>
        <v/>
      </c>
      <c r="H398" s="30">
        <f>IF(MAXIFS('Input - target event report'!E:E,'Input - target event report'!B:B,B:B,'Input - target event report'!D:D,"Private Investment") = 0, "N/A", TODAY() - MAXIFS('Input - target event report'!E:E,'Input - target event report'!B:B,B:B,'Input - target event report'!D:D,"Private Investment"))</f>
        <v/>
      </c>
      <c r="I398" s="30">
        <f>COUNTIFS('Input - target event report'!B:B,B398,'Input - target event report'!D:D, "Private Investment")</f>
        <v/>
      </c>
      <c r="J398">
        <f>INDEX('Input - companies list'!$1:$10000,MATCH(B398,'Input - companies list'!B:B,0),MATCH("Flow",'Input - companies list'!$1:$1,0 ))</f>
        <v/>
      </c>
      <c r="K398">
        <f>INDEX('Input - companies list'!$1:$10000,MATCH(B398,'Input - companies list'!B:B,0),MATCH("Inter-Cluster Connectivity",'Input - companies list'!$1:$1,0 ))</f>
        <v/>
      </c>
      <c r="L398" s="11">
        <f>IFERROR(PERCENTRANK(F:F,F398),0)</f>
        <v/>
      </c>
      <c r="M398" s="11">
        <f>IFERROR(1 - PERCENTRANK(G:G,G398),0)</f>
        <v/>
      </c>
      <c r="N398" s="11">
        <f>IFERROR(1 - PERCENTRANK(H:H,H398),0)</f>
        <v/>
      </c>
      <c r="O398" s="11">
        <f>IFERROR(PERCENTRANK(I:I,I398),0)</f>
        <v/>
      </c>
      <c r="P398" s="11">
        <f>IFERROR(1 - PERCENTRANK(J:J,J398),0)</f>
        <v/>
      </c>
      <c r="Q398" s="11">
        <f>IFERROR(PERCENTRANK(K:K,K398),0)</f>
        <v/>
      </c>
      <c r="R398" s="11">
        <f>L398*weight1+M398*weight2+N398*weight3+O398*weight4+P398*weight5+Q398*weight6</f>
        <v/>
      </c>
    </row>
    <row r="399" spans="1:18">
      <c r="A399" s="14">
        <f>RANK(R399,R:R)</f>
        <v/>
      </c>
      <c r="B399" t="s">
        <v>4992</v>
      </c>
      <c r="C399">
        <f>VLOOKUP(B399,'Input - companies list'!B:L,2,FALSE)</f>
        <v/>
      </c>
      <c r="D399">
        <f>VLOOKUP(B399,'Input - companies list'!B:L,11,FALSE)</f>
        <v/>
      </c>
      <c r="E399">
        <f>VLOOKUP(B399,'Input - companies list'!B:E,4,FALSE)</f>
        <v/>
      </c>
      <c r="F399" s="1">
        <f>SUMIFS('Input - target event report'!H:H,'Input - target event report'!B:B,B399,'Input - target event report'!D:D, "Private Investment")</f>
        <v/>
      </c>
      <c r="G399" s="30">
        <f>IF(I399&lt;2, "N/A", (MAXIFS('Input - target event report'!E:E,'Input - target event report'!B:B,B:B,'Input - target event report'!D:D,"Private Investment")-MINIFS('Input - target event report'!E:E,'Input - target event report'!B:B,B:B,'Input - target event report'!D:D,"Private Investment"))/(I399-1))</f>
        <v/>
      </c>
      <c r="H399" s="30">
        <f>IF(MAXIFS('Input - target event report'!E:E,'Input - target event report'!B:B,B:B,'Input - target event report'!D:D,"Private Investment") = 0, "N/A", TODAY() - MAXIFS('Input - target event report'!E:E,'Input - target event report'!B:B,B:B,'Input - target event report'!D:D,"Private Investment"))</f>
        <v/>
      </c>
      <c r="I399" s="30">
        <f>COUNTIFS('Input - target event report'!B:B,B399,'Input - target event report'!D:D, "Private Investment")</f>
        <v/>
      </c>
      <c r="J399">
        <f>INDEX('Input - companies list'!$1:$10000,MATCH(B399,'Input - companies list'!B:B,0),MATCH("Flow",'Input - companies list'!$1:$1,0 ))</f>
        <v/>
      </c>
      <c r="K399">
        <f>INDEX('Input - companies list'!$1:$10000,MATCH(B399,'Input - companies list'!B:B,0),MATCH("Inter-Cluster Connectivity",'Input - companies list'!$1:$1,0 ))</f>
        <v/>
      </c>
      <c r="L399" s="11">
        <f>IFERROR(PERCENTRANK(F:F,F399),0)</f>
        <v/>
      </c>
      <c r="M399" s="11">
        <f>IFERROR(1 - PERCENTRANK(G:G,G399),0)</f>
        <v/>
      </c>
      <c r="N399" s="11">
        <f>IFERROR(1 - PERCENTRANK(H:H,H399),0)</f>
        <v/>
      </c>
      <c r="O399" s="11">
        <f>IFERROR(PERCENTRANK(I:I,I399),0)</f>
        <v/>
      </c>
      <c r="P399" s="11">
        <f>IFERROR(1 - PERCENTRANK(J:J,J399),0)</f>
        <v/>
      </c>
      <c r="Q399" s="11">
        <f>IFERROR(PERCENTRANK(K:K,K399),0)</f>
        <v/>
      </c>
      <c r="R399" s="11">
        <f>L399*weight1+M399*weight2+N399*weight3+O399*weight4+P399*weight5+Q399*weight6</f>
        <v/>
      </c>
    </row>
    <row r="400" spans="1:18">
      <c r="A400" s="14">
        <f>RANK(R400,R:R)</f>
        <v/>
      </c>
      <c r="B400" t="s">
        <v>5002</v>
      </c>
      <c r="C400">
        <f>VLOOKUP(B400,'Input - companies list'!B:L,2,FALSE)</f>
        <v/>
      </c>
      <c r="D400">
        <f>VLOOKUP(B400,'Input - companies list'!B:L,11,FALSE)</f>
        <v/>
      </c>
      <c r="E400">
        <f>VLOOKUP(B400,'Input - companies list'!B:E,4,FALSE)</f>
        <v/>
      </c>
      <c r="F400" s="1">
        <f>SUMIFS('Input - target event report'!H:H,'Input - target event report'!B:B,B400,'Input - target event report'!D:D, "Private Investment")</f>
        <v/>
      </c>
      <c r="G400" s="30">
        <f>IF(I400&lt;2, "N/A", (MAXIFS('Input - target event report'!E:E,'Input - target event report'!B:B,B:B,'Input - target event report'!D:D,"Private Investment")-MINIFS('Input - target event report'!E:E,'Input - target event report'!B:B,B:B,'Input - target event report'!D:D,"Private Investment"))/(I400-1))</f>
        <v/>
      </c>
      <c r="H400" s="30">
        <f>IF(MAXIFS('Input - target event report'!E:E,'Input - target event report'!B:B,B:B,'Input - target event report'!D:D,"Private Investment") = 0, "N/A", TODAY() - MAXIFS('Input - target event report'!E:E,'Input - target event report'!B:B,B:B,'Input - target event report'!D:D,"Private Investment"))</f>
        <v/>
      </c>
      <c r="I400" s="30">
        <f>COUNTIFS('Input - target event report'!B:B,B400,'Input - target event report'!D:D, "Private Investment")</f>
        <v/>
      </c>
      <c r="J400">
        <f>INDEX('Input - companies list'!$1:$10000,MATCH(B400,'Input - companies list'!B:B,0),MATCH("Flow",'Input - companies list'!$1:$1,0 ))</f>
        <v/>
      </c>
      <c r="K400">
        <f>INDEX('Input - companies list'!$1:$10000,MATCH(B400,'Input - companies list'!B:B,0),MATCH("Inter-Cluster Connectivity",'Input - companies list'!$1:$1,0 ))</f>
        <v/>
      </c>
      <c r="L400" s="11">
        <f>IFERROR(PERCENTRANK(F:F,F400),0)</f>
        <v/>
      </c>
      <c r="M400" s="11">
        <f>IFERROR(1 - PERCENTRANK(G:G,G400),0)</f>
        <v/>
      </c>
      <c r="N400" s="11">
        <f>IFERROR(1 - PERCENTRANK(H:H,H400),0)</f>
        <v/>
      </c>
      <c r="O400" s="11">
        <f>IFERROR(PERCENTRANK(I:I,I400),0)</f>
        <v/>
      </c>
      <c r="P400" s="11">
        <f>IFERROR(1 - PERCENTRANK(J:J,J400),0)</f>
        <v/>
      </c>
      <c r="Q400" s="11">
        <f>IFERROR(PERCENTRANK(K:K,K400),0)</f>
        <v/>
      </c>
      <c r="R400" s="11">
        <f>L400*weight1+M400*weight2+N400*weight3+O400*weight4+P400*weight5+Q400*weight6</f>
        <v/>
      </c>
    </row>
    <row r="401" spans="1:18">
      <c r="A401" s="14">
        <f>RANK(R401,R:R)</f>
        <v/>
      </c>
      <c r="B401" t="s">
        <v>5012</v>
      </c>
      <c r="C401">
        <f>VLOOKUP(B401,'Input - companies list'!B:L,2,FALSE)</f>
        <v/>
      </c>
      <c r="D401">
        <f>VLOOKUP(B401,'Input - companies list'!B:L,11,FALSE)</f>
        <v/>
      </c>
      <c r="E401">
        <f>VLOOKUP(B401,'Input - companies list'!B:E,4,FALSE)</f>
        <v/>
      </c>
      <c r="F401" s="1">
        <f>SUMIFS('Input - target event report'!H:H,'Input - target event report'!B:B,B401,'Input - target event report'!D:D, "Private Investment")</f>
        <v/>
      </c>
      <c r="G401" s="30">
        <f>IF(I401&lt;2, "N/A", (MAXIFS('Input - target event report'!E:E,'Input - target event report'!B:B,B:B,'Input - target event report'!D:D,"Private Investment")-MINIFS('Input - target event report'!E:E,'Input - target event report'!B:B,B:B,'Input - target event report'!D:D,"Private Investment"))/(I401-1))</f>
        <v/>
      </c>
      <c r="H401" s="30">
        <f>IF(MAXIFS('Input - target event report'!E:E,'Input - target event report'!B:B,B:B,'Input - target event report'!D:D,"Private Investment") = 0, "N/A", TODAY() - MAXIFS('Input - target event report'!E:E,'Input - target event report'!B:B,B:B,'Input - target event report'!D:D,"Private Investment"))</f>
        <v/>
      </c>
      <c r="I401" s="30">
        <f>COUNTIFS('Input - target event report'!B:B,B401,'Input - target event report'!D:D, "Private Investment")</f>
        <v/>
      </c>
      <c r="J401">
        <f>INDEX('Input - companies list'!$1:$10000,MATCH(B401,'Input - companies list'!B:B,0),MATCH("Flow",'Input - companies list'!$1:$1,0 ))</f>
        <v/>
      </c>
      <c r="K401">
        <f>INDEX('Input - companies list'!$1:$10000,MATCH(B401,'Input - companies list'!B:B,0),MATCH("Inter-Cluster Connectivity",'Input - companies list'!$1:$1,0 ))</f>
        <v/>
      </c>
      <c r="L401" s="11">
        <f>IFERROR(PERCENTRANK(F:F,F401),0)</f>
        <v/>
      </c>
      <c r="M401" s="11">
        <f>IFERROR(1 - PERCENTRANK(G:G,G401),0)</f>
        <v/>
      </c>
      <c r="N401" s="11">
        <f>IFERROR(1 - PERCENTRANK(H:H,H401),0)</f>
        <v/>
      </c>
      <c r="O401" s="11">
        <f>IFERROR(PERCENTRANK(I:I,I401),0)</f>
        <v/>
      </c>
      <c r="P401" s="11">
        <f>IFERROR(1 - PERCENTRANK(J:J,J401),0)</f>
        <v/>
      </c>
      <c r="Q401" s="11">
        <f>IFERROR(PERCENTRANK(K:K,K401),0)</f>
        <v/>
      </c>
      <c r="R401" s="11">
        <f>L401*weight1+M401*weight2+N401*weight3+O401*weight4+P401*weight5+Q401*weight6</f>
        <v/>
      </c>
    </row>
    <row r="402" spans="1:18">
      <c r="A402" s="14">
        <f>RANK(R402,R:R)</f>
        <v/>
      </c>
      <c r="B402" t="s">
        <v>5024</v>
      </c>
      <c r="C402">
        <f>VLOOKUP(B402,'Input - companies list'!B:L,2,FALSE)</f>
        <v/>
      </c>
      <c r="D402">
        <f>VLOOKUP(B402,'Input - companies list'!B:L,11,FALSE)</f>
        <v/>
      </c>
      <c r="E402">
        <f>VLOOKUP(B402,'Input - companies list'!B:E,4,FALSE)</f>
        <v/>
      </c>
      <c r="F402" s="1">
        <f>SUMIFS('Input - target event report'!H:H,'Input - target event report'!B:B,B402,'Input - target event report'!D:D, "Private Investment")</f>
        <v/>
      </c>
      <c r="G402" s="30">
        <f>IF(I402&lt;2, "N/A", (MAXIFS('Input - target event report'!E:E,'Input - target event report'!B:B,B:B,'Input - target event report'!D:D,"Private Investment")-MINIFS('Input - target event report'!E:E,'Input - target event report'!B:B,B:B,'Input - target event report'!D:D,"Private Investment"))/(I402-1))</f>
        <v/>
      </c>
      <c r="H402" s="30">
        <f>IF(MAXIFS('Input - target event report'!E:E,'Input - target event report'!B:B,B:B,'Input - target event report'!D:D,"Private Investment") = 0, "N/A", TODAY() - MAXIFS('Input - target event report'!E:E,'Input - target event report'!B:B,B:B,'Input - target event report'!D:D,"Private Investment"))</f>
        <v/>
      </c>
      <c r="I402" s="30">
        <f>COUNTIFS('Input - target event report'!B:B,B402,'Input - target event report'!D:D, "Private Investment")</f>
        <v/>
      </c>
      <c r="J402">
        <f>INDEX('Input - companies list'!$1:$10000,MATCH(B402,'Input - companies list'!B:B,0),MATCH("Flow",'Input - companies list'!$1:$1,0 ))</f>
        <v/>
      </c>
      <c r="K402">
        <f>INDEX('Input - companies list'!$1:$10000,MATCH(B402,'Input - companies list'!B:B,0),MATCH("Inter-Cluster Connectivity",'Input - companies list'!$1:$1,0 ))</f>
        <v/>
      </c>
      <c r="L402" s="11">
        <f>IFERROR(PERCENTRANK(F:F,F402),0)</f>
        <v/>
      </c>
      <c r="M402" s="11">
        <f>IFERROR(1 - PERCENTRANK(G:G,G402),0)</f>
        <v/>
      </c>
      <c r="N402" s="11">
        <f>IFERROR(1 - PERCENTRANK(H:H,H402),0)</f>
        <v/>
      </c>
      <c r="O402" s="11">
        <f>IFERROR(PERCENTRANK(I:I,I402),0)</f>
        <v/>
      </c>
      <c r="P402" s="11">
        <f>IFERROR(1 - PERCENTRANK(J:J,J402),0)</f>
        <v/>
      </c>
      <c r="Q402" s="11">
        <f>IFERROR(PERCENTRANK(K:K,K402),0)</f>
        <v/>
      </c>
      <c r="R402" s="11">
        <f>L402*weight1+M402*weight2+N402*weight3+O402*weight4+P402*weight5+Q402*weight6</f>
        <v/>
      </c>
    </row>
    <row r="403" spans="1:18">
      <c r="A403" s="14">
        <f>RANK(R403,R:R)</f>
        <v/>
      </c>
      <c r="B403" t="s">
        <v>5035</v>
      </c>
      <c r="C403">
        <f>VLOOKUP(B403,'Input - companies list'!B:L,2,FALSE)</f>
        <v/>
      </c>
      <c r="D403">
        <f>VLOOKUP(B403,'Input - companies list'!B:L,11,FALSE)</f>
        <v/>
      </c>
      <c r="E403">
        <f>VLOOKUP(B403,'Input - companies list'!B:E,4,FALSE)</f>
        <v/>
      </c>
      <c r="F403" s="1">
        <f>SUMIFS('Input - target event report'!H:H,'Input - target event report'!B:B,B403,'Input - target event report'!D:D, "Private Investment")</f>
        <v/>
      </c>
      <c r="G403" s="30">
        <f>IF(I403&lt;2, "N/A", (MAXIFS('Input - target event report'!E:E,'Input - target event report'!B:B,B:B,'Input - target event report'!D:D,"Private Investment")-MINIFS('Input - target event report'!E:E,'Input - target event report'!B:B,B:B,'Input - target event report'!D:D,"Private Investment"))/(I403-1))</f>
        <v/>
      </c>
      <c r="H403" s="30">
        <f>IF(MAXIFS('Input - target event report'!E:E,'Input - target event report'!B:B,B:B,'Input - target event report'!D:D,"Private Investment") = 0, "N/A", TODAY() - MAXIFS('Input - target event report'!E:E,'Input - target event report'!B:B,B:B,'Input - target event report'!D:D,"Private Investment"))</f>
        <v/>
      </c>
      <c r="I403" s="30">
        <f>COUNTIFS('Input - target event report'!B:B,B403,'Input - target event report'!D:D, "Private Investment")</f>
        <v/>
      </c>
      <c r="J403">
        <f>INDEX('Input - companies list'!$1:$10000,MATCH(B403,'Input - companies list'!B:B,0),MATCH("Flow",'Input - companies list'!$1:$1,0 ))</f>
        <v/>
      </c>
      <c r="K403">
        <f>INDEX('Input - companies list'!$1:$10000,MATCH(B403,'Input - companies list'!B:B,0),MATCH("Inter-Cluster Connectivity",'Input - companies list'!$1:$1,0 ))</f>
        <v/>
      </c>
      <c r="L403" s="11">
        <f>IFERROR(PERCENTRANK(F:F,F403),0)</f>
        <v/>
      </c>
      <c r="M403" s="11">
        <f>IFERROR(1 - PERCENTRANK(G:G,G403),0)</f>
        <v/>
      </c>
      <c r="N403" s="11">
        <f>IFERROR(1 - PERCENTRANK(H:H,H403),0)</f>
        <v/>
      </c>
      <c r="O403" s="11">
        <f>IFERROR(PERCENTRANK(I:I,I403),0)</f>
        <v/>
      </c>
      <c r="P403" s="11">
        <f>IFERROR(1 - PERCENTRANK(J:J,J403),0)</f>
        <v/>
      </c>
      <c r="Q403" s="11">
        <f>IFERROR(PERCENTRANK(K:K,K403),0)</f>
        <v/>
      </c>
      <c r="R403" s="11">
        <f>L403*weight1+M403*weight2+N403*weight3+O403*weight4+P403*weight5+Q403*weight6</f>
        <v/>
      </c>
    </row>
    <row r="404" spans="1:18">
      <c r="A404" s="14">
        <f>RANK(R404,R:R)</f>
        <v/>
      </c>
      <c r="B404" t="s">
        <v>5044</v>
      </c>
      <c r="C404">
        <f>VLOOKUP(B404,'Input - companies list'!B:L,2,FALSE)</f>
        <v/>
      </c>
      <c r="D404">
        <f>VLOOKUP(B404,'Input - companies list'!B:L,11,FALSE)</f>
        <v/>
      </c>
      <c r="E404">
        <f>VLOOKUP(B404,'Input - companies list'!B:E,4,FALSE)</f>
        <v/>
      </c>
      <c r="F404" s="1">
        <f>SUMIFS('Input - target event report'!H:H,'Input - target event report'!B:B,B404,'Input - target event report'!D:D, "Private Investment")</f>
        <v/>
      </c>
      <c r="G404" s="30">
        <f>IF(I404&lt;2, "N/A", (MAXIFS('Input - target event report'!E:E,'Input - target event report'!B:B,B:B,'Input - target event report'!D:D,"Private Investment")-MINIFS('Input - target event report'!E:E,'Input - target event report'!B:B,B:B,'Input - target event report'!D:D,"Private Investment"))/(I404-1))</f>
        <v/>
      </c>
      <c r="H404" s="30">
        <f>IF(MAXIFS('Input - target event report'!E:E,'Input - target event report'!B:B,B:B,'Input - target event report'!D:D,"Private Investment") = 0, "N/A", TODAY() - MAXIFS('Input - target event report'!E:E,'Input - target event report'!B:B,B:B,'Input - target event report'!D:D,"Private Investment"))</f>
        <v/>
      </c>
      <c r="I404" s="30">
        <f>COUNTIFS('Input - target event report'!B:B,B404,'Input - target event report'!D:D, "Private Investment")</f>
        <v/>
      </c>
      <c r="J404">
        <f>INDEX('Input - companies list'!$1:$10000,MATCH(B404,'Input - companies list'!B:B,0),MATCH("Flow",'Input - companies list'!$1:$1,0 ))</f>
        <v/>
      </c>
      <c r="K404">
        <f>INDEX('Input - companies list'!$1:$10000,MATCH(B404,'Input - companies list'!B:B,0),MATCH("Inter-Cluster Connectivity",'Input - companies list'!$1:$1,0 ))</f>
        <v/>
      </c>
      <c r="L404" s="11">
        <f>IFERROR(PERCENTRANK(F:F,F404),0)</f>
        <v/>
      </c>
      <c r="M404" s="11">
        <f>IFERROR(1 - PERCENTRANK(G:G,G404),0)</f>
        <v/>
      </c>
      <c r="N404" s="11">
        <f>IFERROR(1 - PERCENTRANK(H:H,H404),0)</f>
        <v/>
      </c>
      <c r="O404" s="11">
        <f>IFERROR(PERCENTRANK(I:I,I404),0)</f>
        <v/>
      </c>
      <c r="P404" s="11">
        <f>IFERROR(1 - PERCENTRANK(J:J,J404),0)</f>
        <v/>
      </c>
      <c r="Q404" s="11">
        <f>IFERROR(PERCENTRANK(K:K,K404),0)</f>
        <v/>
      </c>
      <c r="R404" s="11">
        <f>L404*weight1+M404*weight2+N404*weight3+O404*weight4+P404*weight5+Q404*weight6</f>
        <v/>
      </c>
    </row>
    <row r="405" spans="1:18">
      <c r="A405" s="14">
        <f>RANK(R405,R:R)</f>
        <v/>
      </c>
      <c r="B405" t="s">
        <v>5056</v>
      </c>
      <c r="C405">
        <f>VLOOKUP(B405,'Input - companies list'!B:L,2,FALSE)</f>
        <v/>
      </c>
      <c r="D405">
        <f>VLOOKUP(B405,'Input - companies list'!B:L,11,FALSE)</f>
        <v/>
      </c>
      <c r="E405">
        <f>VLOOKUP(B405,'Input - companies list'!B:E,4,FALSE)</f>
        <v/>
      </c>
      <c r="F405" s="1">
        <f>SUMIFS('Input - target event report'!H:H,'Input - target event report'!B:B,B405,'Input - target event report'!D:D, "Private Investment")</f>
        <v/>
      </c>
      <c r="G405" s="30">
        <f>IF(I405&lt;2, "N/A", (MAXIFS('Input - target event report'!E:E,'Input - target event report'!B:B,B:B,'Input - target event report'!D:D,"Private Investment")-MINIFS('Input - target event report'!E:E,'Input - target event report'!B:B,B:B,'Input - target event report'!D:D,"Private Investment"))/(I405-1))</f>
        <v/>
      </c>
      <c r="H405" s="30">
        <f>IF(MAXIFS('Input - target event report'!E:E,'Input - target event report'!B:B,B:B,'Input - target event report'!D:D,"Private Investment") = 0, "N/A", TODAY() - MAXIFS('Input - target event report'!E:E,'Input - target event report'!B:B,B:B,'Input - target event report'!D:D,"Private Investment"))</f>
        <v/>
      </c>
      <c r="I405" s="30">
        <f>COUNTIFS('Input - target event report'!B:B,B405,'Input - target event report'!D:D, "Private Investment")</f>
        <v/>
      </c>
      <c r="J405">
        <f>INDEX('Input - companies list'!$1:$10000,MATCH(B405,'Input - companies list'!B:B,0),MATCH("Flow",'Input - companies list'!$1:$1,0 ))</f>
        <v/>
      </c>
      <c r="K405">
        <f>INDEX('Input - companies list'!$1:$10000,MATCH(B405,'Input - companies list'!B:B,0),MATCH("Inter-Cluster Connectivity",'Input - companies list'!$1:$1,0 ))</f>
        <v/>
      </c>
      <c r="L405" s="11">
        <f>IFERROR(PERCENTRANK(F:F,F405),0)</f>
        <v/>
      </c>
      <c r="M405" s="11">
        <f>IFERROR(1 - PERCENTRANK(G:G,G405),0)</f>
        <v/>
      </c>
      <c r="N405" s="11">
        <f>IFERROR(1 - PERCENTRANK(H:H,H405),0)</f>
        <v/>
      </c>
      <c r="O405" s="11">
        <f>IFERROR(PERCENTRANK(I:I,I405),0)</f>
        <v/>
      </c>
      <c r="P405" s="11">
        <f>IFERROR(1 - PERCENTRANK(J:J,J405),0)</f>
        <v/>
      </c>
      <c r="Q405" s="11">
        <f>IFERROR(PERCENTRANK(K:K,K405),0)</f>
        <v/>
      </c>
      <c r="R405" s="11">
        <f>L405*weight1+M405*weight2+N405*weight3+O405*weight4+P405*weight5+Q405*weight6</f>
        <v/>
      </c>
    </row>
    <row r="406" spans="1:18">
      <c r="A406" s="14">
        <f>RANK(R406,R:R)</f>
        <v/>
      </c>
      <c r="B406" t="s">
        <v>5070</v>
      </c>
      <c r="C406">
        <f>VLOOKUP(B406,'Input - companies list'!B:L,2,FALSE)</f>
        <v/>
      </c>
      <c r="D406">
        <f>VLOOKUP(B406,'Input - companies list'!B:L,11,FALSE)</f>
        <v/>
      </c>
      <c r="E406">
        <f>VLOOKUP(B406,'Input - companies list'!B:E,4,FALSE)</f>
        <v/>
      </c>
      <c r="F406" s="1">
        <f>SUMIFS('Input - target event report'!H:H,'Input - target event report'!B:B,B406,'Input - target event report'!D:D, "Private Investment")</f>
        <v/>
      </c>
      <c r="G406" s="30">
        <f>IF(I406&lt;2, "N/A", (MAXIFS('Input - target event report'!E:E,'Input - target event report'!B:B,B:B,'Input - target event report'!D:D,"Private Investment")-MINIFS('Input - target event report'!E:E,'Input - target event report'!B:B,B:B,'Input - target event report'!D:D,"Private Investment"))/(I406-1))</f>
        <v/>
      </c>
      <c r="H406" s="30">
        <f>IF(MAXIFS('Input - target event report'!E:E,'Input - target event report'!B:B,B:B,'Input - target event report'!D:D,"Private Investment") = 0, "N/A", TODAY() - MAXIFS('Input - target event report'!E:E,'Input - target event report'!B:B,B:B,'Input - target event report'!D:D,"Private Investment"))</f>
        <v/>
      </c>
      <c r="I406" s="30">
        <f>COUNTIFS('Input - target event report'!B:B,B406,'Input - target event report'!D:D, "Private Investment")</f>
        <v/>
      </c>
      <c r="J406">
        <f>INDEX('Input - companies list'!$1:$10000,MATCH(B406,'Input - companies list'!B:B,0),MATCH("Flow",'Input - companies list'!$1:$1,0 ))</f>
        <v/>
      </c>
      <c r="K406">
        <f>INDEX('Input - companies list'!$1:$10000,MATCH(B406,'Input - companies list'!B:B,0),MATCH("Inter-Cluster Connectivity",'Input - companies list'!$1:$1,0 ))</f>
        <v/>
      </c>
      <c r="L406" s="11">
        <f>IFERROR(PERCENTRANK(F:F,F406),0)</f>
        <v/>
      </c>
      <c r="M406" s="11">
        <f>IFERROR(1 - PERCENTRANK(G:G,G406),0)</f>
        <v/>
      </c>
      <c r="N406" s="11">
        <f>IFERROR(1 - PERCENTRANK(H:H,H406),0)</f>
        <v/>
      </c>
      <c r="O406" s="11">
        <f>IFERROR(PERCENTRANK(I:I,I406),0)</f>
        <v/>
      </c>
      <c r="P406" s="11">
        <f>IFERROR(1 - PERCENTRANK(J:J,J406),0)</f>
        <v/>
      </c>
      <c r="Q406" s="11">
        <f>IFERROR(PERCENTRANK(K:K,K406),0)</f>
        <v/>
      </c>
      <c r="R406" s="11">
        <f>L406*weight1+M406*weight2+N406*weight3+O406*weight4+P406*weight5+Q406*weight6</f>
        <v/>
      </c>
    </row>
    <row r="407" spans="1:18">
      <c r="A407" s="14">
        <f>RANK(R407,R:R)</f>
        <v/>
      </c>
      <c r="B407" s="2" t="s">
        <v>5081</v>
      </c>
      <c r="C407">
        <f>VLOOKUP(B407,'Input - companies list'!B:L,2,FALSE)</f>
        <v/>
      </c>
      <c r="D407">
        <f>VLOOKUP(B407,'Input - companies list'!B:L,11,FALSE)</f>
        <v/>
      </c>
      <c r="E407">
        <f>VLOOKUP(B407,'Input - companies list'!B:E,4,FALSE)</f>
        <v/>
      </c>
      <c r="F407" s="1">
        <f>SUMIFS('Input - target event report'!H:H,'Input - target event report'!B:B,B407,'Input - target event report'!D:D, "Private Investment")</f>
        <v/>
      </c>
      <c r="G407" s="30">
        <f>IF(I407&lt;2, "N/A", (MAXIFS('Input - target event report'!E:E,'Input - target event report'!B:B,B:B,'Input - target event report'!D:D,"Private Investment")-MINIFS('Input - target event report'!E:E,'Input - target event report'!B:B,B:B,'Input - target event report'!D:D,"Private Investment"))/(I407-1))</f>
        <v/>
      </c>
      <c r="H407" s="30">
        <f>IF(MAXIFS('Input - target event report'!E:E,'Input - target event report'!B:B,B:B,'Input - target event report'!D:D,"Private Investment") = 0, "N/A", TODAY() - MAXIFS('Input - target event report'!E:E,'Input - target event report'!B:B,B:B,'Input - target event report'!D:D,"Private Investment"))</f>
        <v/>
      </c>
      <c r="I407" s="30">
        <f>COUNTIFS('Input - target event report'!B:B,B407,'Input - target event report'!D:D, "Private Investment")</f>
        <v/>
      </c>
      <c r="J407">
        <f>INDEX('Input - companies list'!$1:$10000,MATCH(B407,'Input - companies list'!B:B,0),MATCH("Flow",'Input - companies list'!$1:$1,0 ))</f>
        <v/>
      </c>
      <c r="K407">
        <f>INDEX('Input - companies list'!$1:$10000,MATCH(B407,'Input - companies list'!B:B,0),MATCH("Inter-Cluster Connectivity",'Input - companies list'!$1:$1,0 ))</f>
        <v/>
      </c>
      <c r="L407" s="11">
        <f>IFERROR(PERCENTRANK(F:F,F407),0)</f>
        <v/>
      </c>
      <c r="M407" s="11">
        <f>IFERROR(1 - PERCENTRANK(G:G,G407),0)</f>
        <v/>
      </c>
      <c r="N407" s="11">
        <f>IFERROR(1 - PERCENTRANK(H:H,H407),0)</f>
        <v/>
      </c>
      <c r="O407" s="11">
        <f>IFERROR(PERCENTRANK(I:I,I407),0)</f>
        <v/>
      </c>
      <c r="P407" s="11">
        <f>IFERROR(1 - PERCENTRANK(J:J,J407),0)</f>
        <v/>
      </c>
      <c r="Q407" s="11">
        <f>IFERROR(PERCENTRANK(K:K,K407),0)</f>
        <v/>
      </c>
      <c r="R407" s="11">
        <f>L407*weight1+M407*weight2+N407*weight3+O407*weight4+P407*weight5+Q407*weight6</f>
        <v/>
      </c>
    </row>
    <row r="408" spans="1:18">
      <c r="A408" s="14">
        <f>RANK(R408,R:R)</f>
        <v/>
      </c>
      <c r="B408" t="s">
        <v>5091</v>
      </c>
      <c r="C408">
        <f>VLOOKUP(B408,'Input - companies list'!B:L,2,FALSE)</f>
        <v/>
      </c>
      <c r="D408">
        <f>VLOOKUP(B408,'Input - companies list'!B:L,11,FALSE)</f>
        <v/>
      </c>
      <c r="E408">
        <f>VLOOKUP(B408,'Input - companies list'!B:E,4,FALSE)</f>
        <v/>
      </c>
      <c r="F408" s="1">
        <f>SUMIFS('Input - target event report'!H:H,'Input - target event report'!B:B,B408,'Input - target event report'!D:D, "Private Investment")</f>
        <v/>
      </c>
      <c r="G408" s="30">
        <f>IF(I408&lt;2, "N/A", (MAXIFS('Input - target event report'!E:E,'Input - target event report'!B:B,B:B,'Input - target event report'!D:D,"Private Investment")-MINIFS('Input - target event report'!E:E,'Input - target event report'!B:B,B:B,'Input - target event report'!D:D,"Private Investment"))/(I408-1))</f>
        <v/>
      </c>
      <c r="H408" s="30">
        <f>IF(MAXIFS('Input - target event report'!E:E,'Input - target event report'!B:B,B:B,'Input - target event report'!D:D,"Private Investment") = 0, "N/A", TODAY() - MAXIFS('Input - target event report'!E:E,'Input - target event report'!B:B,B:B,'Input - target event report'!D:D,"Private Investment"))</f>
        <v/>
      </c>
      <c r="I408" s="30">
        <f>COUNTIFS('Input - target event report'!B:B,B408,'Input - target event report'!D:D, "Private Investment")</f>
        <v/>
      </c>
      <c r="J408">
        <f>INDEX('Input - companies list'!$1:$10000,MATCH(B408,'Input - companies list'!B:B,0),MATCH("Flow",'Input - companies list'!$1:$1,0 ))</f>
        <v/>
      </c>
      <c r="K408">
        <f>INDEX('Input - companies list'!$1:$10000,MATCH(B408,'Input - companies list'!B:B,0),MATCH("Inter-Cluster Connectivity",'Input - companies list'!$1:$1,0 ))</f>
        <v/>
      </c>
      <c r="L408" s="11">
        <f>IFERROR(PERCENTRANK(F:F,F408),0)</f>
        <v/>
      </c>
      <c r="M408" s="11">
        <f>IFERROR(1 - PERCENTRANK(G:G,G408),0)</f>
        <v/>
      </c>
      <c r="N408" s="11">
        <f>IFERROR(1 - PERCENTRANK(H:H,H408),0)</f>
        <v/>
      </c>
      <c r="O408" s="11">
        <f>IFERROR(PERCENTRANK(I:I,I408),0)</f>
        <v/>
      </c>
      <c r="P408" s="11">
        <f>IFERROR(1 - PERCENTRANK(J:J,J408),0)</f>
        <v/>
      </c>
      <c r="Q408" s="11">
        <f>IFERROR(PERCENTRANK(K:K,K408),0)</f>
        <v/>
      </c>
      <c r="R408" s="11">
        <f>L408*weight1+M408*weight2+N408*weight3+O408*weight4+P408*weight5+Q408*weight6</f>
        <v/>
      </c>
    </row>
    <row r="409" spans="1:18">
      <c r="A409" s="14">
        <f>RANK(R409,R:R)</f>
        <v/>
      </c>
      <c r="B409" t="s">
        <v>5105</v>
      </c>
      <c r="C409">
        <f>VLOOKUP(B409,'Input - companies list'!B:L,2,FALSE)</f>
        <v/>
      </c>
      <c r="D409">
        <f>VLOOKUP(B409,'Input - companies list'!B:L,11,FALSE)</f>
        <v/>
      </c>
      <c r="E409">
        <f>VLOOKUP(B409,'Input - companies list'!B:E,4,FALSE)</f>
        <v/>
      </c>
      <c r="F409" s="1">
        <f>SUMIFS('Input - target event report'!H:H,'Input - target event report'!B:B,B409,'Input - target event report'!D:D, "Private Investment")</f>
        <v/>
      </c>
      <c r="G409" s="30">
        <f>IF(I409&lt;2, "N/A", (MAXIFS('Input - target event report'!E:E,'Input - target event report'!B:B,B:B,'Input - target event report'!D:D,"Private Investment")-MINIFS('Input - target event report'!E:E,'Input - target event report'!B:B,B:B,'Input - target event report'!D:D,"Private Investment"))/(I409-1))</f>
        <v/>
      </c>
      <c r="H409" s="30">
        <f>IF(MAXIFS('Input - target event report'!E:E,'Input - target event report'!B:B,B:B,'Input - target event report'!D:D,"Private Investment") = 0, "N/A", TODAY() - MAXIFS('Input - target event report'!E:E,'Input - target event report'!B:B,B:B,'Input - target event report'!D:D,"Private Investment"))</f>
        <v/>
      </c>
      <c r="I409" s="30">
        <f>COUNTIFS('Input - target event report'!B:B,B409,'Input - target event report'!D:D, "Private Investment")</f>
        <v/>
      </c>
      <c r="J409">
        <f>INDEX('Input - companies list'!$1:$10000,MATCH(B409,'Input - companies list'!B:B,0),MATCH("Flow",'Input - companies list'!$1:$1,0 ))</f>
        <v/>
      </c>
      <c r="K409">
        <f>INDEX('Input - companies list'!$1:$10000,MATCH(B409,'Input - companies list'!B:B,0),MATCH("Inter-Cluster Connectivity",'Input - companies list'!$1:$1,0 ))</f>
        <v/>
      </c>
      <c r="L409" s="11">
        <f>IFERROR(PERCENTRANK(F:F,F409),0)</f>
        <v/>
      </c>
      <c r="M409" s="11">
        <f>IFERROR(1 - PERCENTRANK(G:G,G409),0)</f>
        <v/>
      </c>
      <c r="N409" s="11">
        <f>IFERROR(1 - PERCENTRANK(H:H,H409),0)</f>
        <v/>
      </c>
      <c r="O409" s="11">
        <f>IFERROR(PERCENTRANK(I:I,I409),0)</f>
        <v/>
      </c>
      <c r="P409" s="11">
        <f>IFERROR(1 - PERCENTRANK(J:J,J409),0)</f>
        <v/>
      </c>
      <c r="Q409" s="11">
        <f>IFERROR(PERCENTRANK(K:K,K409),0)</f>
        <v/>
      </c>
      <c r="R409" s="11">
        <f>L409*weight1+M409*weight2+N409*weight3+O409*weight4+P409*weight5+Q409*weight6</f>
        <v/>
      </c>
    </row>
    <row r="410" spans="1:18">
      <c r="A410" s="14">
        <f>RANK(R410,R:R)</f>
        <v/>
      </c>
      <c r="B410" t="s">
        <v>5116</v>
      </c>
      <c r="C410">
        <f>VLOOKUP(B410,'Input - companies list'!B:L,2,FALSE)</f>
        <v/>
      </c>
      <c r="D410">
        <f>VLOOKUP(B410,'Input - companies list'!B:L,11,FALSE)</f>
        <v/>
      </c>
      <c r="E410">
        <f>VLOOKUP(B410,'Input - companies list'!B:E,4,FALSE)</f>
        <v/>
      </c>
      <c r="F410" s="1">
        <f>SUMIFS('Input - target event report'!H:H,'Input - target event report'!B:B,B410,'Input - target event report'!D:D, "Private Investment")</f>
        <v/>
      </c>
      <c r="G410" s="30">
        <f>IF(I410&lt;2, "N/A", (MAXIFS('Input - target event report'!E:E,'Input - target event report'!B:B,B:B,'Input - target event report'!D:D,"Private Investment")-MINIFS('Input - target event report'!E:E,'Input - target event report'!B:B,B:B,'Input - target event report'!D:D,"Private Investment"))/(I410-1))</f>
        <v/>
      </c>
      <c r="H410" s="30">
        <f>IF(MAXIFS('Input - target event report'!E:E,'Input - target event report'!B:B,B:B,'Input - target event report'!D:D,"Private Investment") = 0, "N/A", TODAY() - MAXIFS('Input - target event report'!E:E,'Input - target event report'!B:B,B:B,'Input - target event report'!D:D,"Private Investment"))</f>
        <v/>
      </c>
      <c r="I410" s="30">
        <f>COUNTIFS('Input - target event report'!B:B,B410,'Input - target event report'!D:D, "Private Investment")</f>
        <v/>
      </c>
      <c r="J410">
        <f>INDEX('Input - companies list'!$1:$10000,MATCH(B410,'Input - companies list'!B:B,0),MATCH("Flow",'Input - companies list'!$1:$1,0 ))</f>
        <v/>
      </c>
      <c r="K410">
        <f>INDEX('Input - companies list'!$1:$10000,MATCH(B410,'Input - companies list'!B:B,0),MATCH("Inter-Cluster Connectivity",'Input - companies list'!$1:$1,0 ))</f>
        <v/>
      </c>
      <c r="L410" s="11">
        <f>IFERROR(PERCENTRANK(F:F,F410),0)</f>
        <v/>
      </c>
      <c r="M410" s="11">
        <f>IFERROR(1 - PERCENTRANK(G:G,G410),0)</f>
        <v/>
      </c>
      <c r="N410" s="11">
        <f>IFERROR(1 - PERCENTRANK(H:H,H410),0)</f>
        <v/>
      </c>
      <c r="O410" s="11">
        <f>IFERROR(PERCENTRANK(I:I,I410),0)</f>
        <v/>
      </c>
      <c r="P410" s="11">
        <f>IFERROR(1 - PERCENTRANK(J:J,J410),0)</f>
        <v/>
      </c>
      <c r="Q410" s="11">
        <f>IFERROR(PERCENTRANK(K:K,K410),0)</f>
        <v/>
      </c>
      <c r="R410" s="11">
        <f>L410*weight1+M410*weight2+N410*weight3+O410*weight4+P410*weight5+Q410*weight6</f>
        <v/>
      </c>
    </row>
    <row r="411" spans="1:18">
      <c r="A411" s="14">
        <f>RANK(R411,R:R)</f>
        <v/>
      </c>
      <c r="B411" t="s">
        <v>5127</v>
      </c>
      <c r="C411">
        <f>VLOOKUP(B411,'Input - companies list'!B:L,2,FALSE)</f>
        <v/>
      </c>
      <c r="D411">
        <f>VLOOKUP(B411,'Input - companies list'!B:L,11,FALSE)</f>
        <v/>
      </c>
      <c r="E411">
        <f>VLOOKUP(B411,'Input - companies list'!B:E,4,FALSE)</f>
        <v/>
      </c>
      <c r="F411" s="1">
        <f>SUMIFS('Input - target event report'!H:H,'Input - target event report'!B:B,B411,'Input - target event report'!D:D, "Private Investment")</f>
        <v/>
      </c>
      <c r="G411" s="30">
        <f>IF(I411&lt;2, "N/A", (MAXIFS('Input - target event report'!E:E,'Input - target event report'!B:B,B:B,'Input - target event report'!D:D,"Private Investment")-MINIFS('Input - target event report'!E:E,'Input - target event report'!B:B,B:B,'Input - target event report'!D:D,"Private Investment"))/(I411-1))</f>
        <v/>
      </c>
      <c r="H411" s="30">
        <f>IF(MAXIFS('Input - target event report'!E:E,'Input - target event report'!B:B,B:B,'Input - target event report'!D:D,"Private Investment") = 0, "N/A", TODAY() - MAXIFS('Input - target event report'!E:E,'Input - target event report'!B:B,B:B,'Input - target event report'!D:D,"Private Investment"))</f>
        <v/>
      </c>
      <c r="I411" s="30">
        <f>COUNTIFS('Input - target event report'!B:B,B411,'Input - target event report'!D:D, "Private Investment")</f>
        <v/>
      </c>
      <c r="J411">
        <f>INDEX('Input - companies list'!$1:$10000,MATCH(B411,'Input - companies list'!B:B,0),MATCH("Flow",'Input - companies list'!$1:$1,0 ))</f>
        <v/>
      </c>
      <c r="K411">
        <f>INDEX('Input - companies list'!$1:$10000,MATCH(B411,'Input - companies list'!B:B,0),MATCH("Inter-Cluster Connectivity",'Input - companies list'!$1:$1,0 ))</f>
        <v/>
      </c>
      <c r="L411" s="11">
        <f>IFERROR(PERCENTRANK(F:F,F411),0)</f>
        <v/>
      </c>
      <c r="M411" s="11">
        <f>IFERROR(1 - PERCENTRANK(G:G,G411),0)</f>
        <v/>
      </c>
      <c r="N411" s="11">
        <f>IFERROR(1 - PERCENTRANK(H:H,H411),0)</f>
        <v/>
      </c>
      <c r="O411" s="11">
        <f>IFERROR(PERCENTRANK(I:I,I411),0)</f>
        <v/>
      </c>
      <c r="P411" s="11">
        <f>IFERROR(1 - PERCENTRANK(J:J,J411),0)</f>
        <v/>
      </c>
      <c r="Q411" s="11">
        <f>IFERROR(PERCENTRANK(K:K,K411),0)</f>
        <v/>
      </c>
      <c r="R411" s="11">
        <f>L411*weight1+M411*weight2+N411*weight3+O411*weight4+P411*weight5+Q411*weight6</f>
        <v/>
      </c>
    </row>
    <row r="412" spans="1:18">
      <c r="A412" s="14">
        <f>RANK(R412,R:R)</f>
        <v/>
      </c>
      <c r="B412" t="s">
        <v>5138</v>
      </c>
      <c r="C412">
        <f>VLOOKUP(B412,'Input - companies list'!B:L,2,FALSE)</f>
        <v/>
      </c>
      <c r="D412">
        <f>VLOOKUP(B412,'Input - companies list'!B:L,11,FALSE)</f>
        <v/>
      </c>
      <c r="E412">
        <f>VLOOKUP(B412,'Input - companies list'!B:E,4,FALSE)</f>
        <v/>
      </c>
      <c r="F412" s="1">
        <f>SUMIFS('Input - target event report'!H:H,'Input - target event report'!B:B,B412,'Input - target event report'!D:D, "Private Investment")</f>
        <v/>
      </c>
      <c r="G412" s="30">
        <f>IF(I412&lt;2, "N/A", (MAXIFS('Input - target event report'!E:E,'Input - target event report'!B:B,B:B,'Input - target event report'!D:D,"Private Investment")-MINIFS('Input - target event report'!E:E,'Input - target event report'!B:B,B:B,'Input - target event report'!D:D,"Private Investment"))/(I412-1))</f>
        <v/>
      </c>
      <c r="H412" s="30">
        <f>IF(MAXIFS('Input - target event report'!E:E,'Input - target event report'!B:B,B:B,'Input - target event report'!D:D,"Private Investment") = 0, "N/A", TODAY() - MAXIFS('Input - target event report'!E:E,'Input - target event report'!B:B,B:B,'Input - target event report'!D:D,"Private Investment"))</f>
        <v/>
      </c>
      <c r="I412" s="30">
        <f>COUNTIFS('Input - target event report'!B:B,B412,'Input - target event report'!D:D, "Private Investment")</f>
        <v/>
      </c>
      <c r="J412">
        <f>INDEX('Input - companies list'!$1:$10000,MATCH(B412,'Input - companies list'!B:B,0),MATCH("Flow",'Input - companies list'!$1:$1,0 ))</f>
        <v/>
      </c>
      <c r="K412">
        <f>INDEX('Input - companies list'!$1:$10000,MATCH(B412,'Input - companies list'!B:B,0),MATCH("Inter-Cluster Connectivity",'Input - companies list'!$1:$1,0 ))</f>
        <v/>
      </c>
      <c r="L412" s="11">
        <f>IFERROR(PERCENTRANK(F:F,F412),0)</f>
        <v/>
      </c>
      <c r="M412" s="11">
        <f>IFERROR(1 - PERCENTRANK(G:G,G412),0)</f>
        <v/>
      </c>
      <c r="N412" s="11">
        <f>IFERROR(1 - PERCENTRANK(H:H,H412),0)</f>
        <v/>
      </c>
      <c r="O412" s="11">
        <f>IFERROR(PERCENTRANK(I:I,I412),0)</f>
        <v/>
      </c>
      <c r="P412" s="11">
        <f>IFERROR(1 - PERCENTRANK(J:J,J412),0)</f>
        <v/>
      </c>
      <c r="Q412" s="11">
        <f>IFERROR(PERCENTRANK(K:K,K412),0)</f>
        <v/>
      </c>
      <c r="R412" s="11">
        <f>L412*weight1+M412*weight2+N412*weight3+O412*weight4+P412*weight5+Q412*weight6</f>
        <v/>
      </c>
    </row>
    <row r="413" spans="1:18">
      <c r="A413" s="14">
        <f>RANK(R413,R:R)</f>
        <v/>
      </c>
      <c r="B413" t="s">
        <v>5149</v>
      </c>
      <c r="C413">
        <f>VLOOKUP(B413,'Input - companies list'!B:L,2,FALSE)</f>
        <v/>
      </c>
      <c r="D413">
        <f>VLOOKUP(B413,'Input - companies list'!B:L,11,FALSE)</f>
        <v/>
      </c>
      <c r="E413">
        <f>VLOOKUP(B413,'Input - companies list'!B:E,4,FALSE)</f>
        <v/>
      </c>
      <c r="F413" s="1">
        <f>SUMIFS('Input - target event report'!H:H,'Input - target event report'!B:B,B413,'Input - target event report'!D:D, "Private Investment")</f>
        <v/>
      </c>
      <c r="G413" s="30">
        <f>IF(I413&lt;2, "N/A", (MAXIFS('Input - target event report'!E:E,'Input - target event report'!B:B,B:B,'Input - target event report'!D:D,"Private Investment")-MINIFS('Input - target event report'!E:E,'Input - target event report'!B:B,B:B,'Input - target event report'!D:D,"Private Investment"))/(I413-1))</f>
        <v/>
      </c>
      <c r="H413" s="30">
        <f>IF(MAXIFS('Input - target event report'!E:E,'Input - target event report'!B:B,B:B,'Input - target event report'!D:D,"Private Investment") = 0, "N/A", TODAY() - MAXIFS('Input - target event report'!E:E,'Input - target event report'!B:B,B:B,'Input - target event report'!D:D,"Private Investment"))</f>
        <v/>
      </c>
      <c r="I413" s="30">
        <f>COUNTIFS('Input - target event report'!B:B,B413,'Input - target event report'!D:D, "Private Investment")</f>
        <v/>
      </c>
      <c r="J413">
        <f>INDEX('Input - companies list'!$1:$10000,MATCH(B413,'Input - companies list'!B:B,0),MATCH("Flow",'Input - companies list'!$1:$1,0 ))</f>
        <v/>
      </c>
      <c r="K413">
        <f>INDEX('Input - companies list'!$1:$10000,MATCH(B413,'Input - companies list'!B:B,0),MATCH("Inter-Cluster Connectivity",'Input - companies list'!$1:$1,0 ))</f>
        <v/>
      </c>
      <c r="L413" s="11">
        <f>IFERROR(PERCENTRANK(F:F,F413),0)</f>
        <v/>
      </c>
      <c r="M413" s="11">
        <f>IFERROR(1 - PERCENTRANK(G:G,G413),0)</f>
        <v/>
      </c>
      <c r="N413" s="11">
        <f>IFERROR(1 - PERCENTRANK(H:H,H413),0)</f>
        <v/>
      </c>
      <c r="O413" s="11">
        <f>IFERROR(PERCENTRANK(I:I,I413),0)</f>
        <v/>
      </c>
      <c r="P413" s="11">
        <f>IFERROR(1 - PERCENTRANK(J:J,J413),0)</f>
        <v/>
      </c>
      <c r="Q413" s="11">
        <f>IFERROR(PERCENTRANK(K:K,K413),0)</f>
        <v/>
      </c>
      <c r="R413" s="11">
        <f>L413*weight1+M413*weight2+N413*weight3+O413*weight4+P413*weight5+Q413*weight6</f>
        <v/>
      </c>
    </row>
    <row r="414" spans="1:18">
      <c r="A414" s="14">
        <f>RANK(R414,R:R)</f>
        <v/>
      </c>
      <c r="B414" t="s">
        <v>5161</v>
      </c>
      <c r="C414">
        <f>VLOOKUP(B414,'Input - companies list'!B:L,2,FALSE)</f>
        <v/>
      </c>
      <c r="D414">
        <f>VLOOKUP(B414,'Input - companies list'!B:L,11,FALSE)</f>
        <v/>
      </c>
      <c r="E414">
        <f>VLOOKUP(B414,'Input - companies list'!B:E,4,FALSE)</f>
        <v/>
      </c>
      <c r="F414" s="1">
        <f>SUMIFS('Input - target event report'!H:H,'Input - target event report'!B:B,B414,'Input - target event report'!D:D, "Private Investment")</f>
        <v/>
      </c>
      <c r="G414" s="30">
        <f>IF(I414&lt;2, "N/A", (MAXIFS('Input - target event report'!E:E,'Input - target event report'!B:B,B:B,'Input - target event report'!D:D,"Private Investment")-MINIFS('Input - target event report'!E:E,'Input - target event report'!B:B,B:B,'Input - target event report'!D:D,"Private Investment"))/(I414-1))</f>
        <v/>
      </c>
      <c r="H414" s="30">
        <f>IF(MAXIFS('Input - target event report'!E:E,'Input - target event report'!B:B,B:B,'Input - target event report'!D:D,"Private Investment") = 0, "N/A", TODAY() - MAXIFS('Input - target event report'!E:E,'Input - target event report'!B:B,B:B,'Input - target event report'!D:D,"Private Investment"))</f>
        <v/>
      </c>
      <c r="I414" s="30">
        <f>COUNTIFS('Input - target event report'!B:B,B414,'Input - target event report'!D:D, "Private Investment")</f>
        <v/>
      </c>
      <c r="J414">
        <f>INDEX('Input - companies list'!$1:$10000,MATCH(B414,'Input - companies list'!B:B,0),MATCH("Flow",'Input - companies list'!$1:$1,0 ))</f>
        <v/>
      </c>
      <c r="K414">
        <f>INDEX('Input - companies list'!$1:$10000,MATCH(B414,'Input - companies list'!B:B,0),MATCH("Inter-Cluster Connectivity",'Input - companies list'!$1:$1,0 ))</f>
        <v/>
      </c>
      <c r="L414" s="11">
        <f>IFERROR(PERCENTRANK(F:F,F414),0)</f>
        <v/>
      </c>
      <c r="M414" s="11">
        <f>IFERROR(1 - PERCENTRANK(G:G,G414),0)</f>
        <v/>
      </c>
      <c r="N414" s="11">
        <f>IFERROR(1 - PERCENTRANK(H:H,H414),0)</f>
        <v/>
      </c>
      <c r="O414" s="11">
        <f>IFERROR(PERCENTRANK(I:I,I414),0)</f>
        <v/>
      </c>
      <c r="P414" s="11">
        <f>IFERROR(1 - PERCENTRANK(J:J,J414),0)</f>
        <v/>
      </c>
      <c r="Q414" s="11">
        <f>IFERROR(PERCENTRANK(K:K,K414),0)</f>
        <v/>
      </c>
      <c r="R414" s="11">
        <f>L414*weight1+M414*weight2+N414*weight3+O414*weight4+P414*weight5+Q414*weight6</f>
        <v/>
      </c>
    </row>
    <row r="415" spans="1:18">
      <c r="A415" s="14">
        <f>RANK(R415,R:R)</f>
        <v/>
      </c>
      <c r="B415" t="s">
        <v>5176</v>
      </c>
      <c r="C415">
        <f>VLOOKUP(B415,'Input - companies list'!B:L,2,FALSE)</f>
        <v/>
      </c>
      <c r="D415">
        <f>VLOOKUP(B415,'Input - companies list'!B:L,11,FALSE)</f>
        <v/>
      </c>
      <c r="E415">
        <f>VLOOKUP(B415,'Input - companies list'!B:E,4,FALSE)</f>
        <v/>
      </c>
      <c r="F415" s="1">
        <f>SUMIFS('Input - target event report'!H:H,'Input - target event report'!B:B,B415,'Input - target event report'!D:D, "Private Investment")</f>
        <v/>
      </c>
      <c r="G415" s="30">
        <f>IF(I415&lt;2, "N/A", (MAXIFS('Input - target event report'!E:E,'Input - target event report'!B:B,B:B,'Input - target event report'!D:D,"Private Investment")-MINIFS('Input - target event report'!E:E,'Input - target event report'!B:B,B:B,'Input - target event report'!D:D,"Private Investment"))/(I415-1))</f>
        <v/>
      </c>
      <c r="H415" s="30">
        <f>IF(MAXIFS('Input - target event report'!E:E,'Input - target event report'!B:B,B:B,'Input - target event report'!D:D,"Private Investment") = 0, "N/A", TODAY() - MAXIFS('Input - target event report'!E:E,'Input - target event report'!B:B,B:B,'Input - target event report'!D:D,"Private Investment"))</f>
        <v/>
      </c>
      <c r="I415" s="30">
        <f>COUNTIFS('Input - target event report'!B:B,B415,'Input - target event report'!D:D, "Private Investment")</f>
        <v/>
      </c>
      <c r="J415">
        <f>INDEX('Input - companies list'!$1:$10000,MATCH(B415,'Input - companies list'!B:B,0),MATCH("Flow",'Input - companies list'!$1:$1,0 ))</f>
        <v/>
      </c>
      <c r="K415">
        <f>INDEX('Input - companies list'!$1:$10000,MATCH(B415,'Input - companies list'!B:B,0),MATCH("Inter-Cluster Connectivity",'Input - companies list'!$1:$1,0 ))</f>
        <v/>
      </c>
      <c r="L415" s="11">
        <f>IFERROR(PERCENTRANK(F:F,F415),0)</f>
        <v/>
      </c>
      <c r="M415" s="11">
        <f>IFERROR(1 - PERCENTRANK(G:G,G415),0)</f>
        <v/>
      </c>
      <c r="N415" s="11">
        <f>IFERROR(1 - PERCENTRANK(H:H,H415),0)</f>
        <v/>
      </c>
      <c r="O415" s="11">
        <f>IFERROR(PERCENTRANK(I:I,I415),0)</f>
        <v/>
      </c>
      <c r="P415" s="11">
        <f>IFERROR(1 - PERCENTRANK(J:J,J415),0)</f>
        <v/>
      </c>
      <c r="Q415" s="11">
        <f>IFERROR(PERCENTRANK(K:K,K415),0)</f>
        <v/>
      </c>
      <c r="R415" s="11">
        <f>L415*weight1+M415*weight2+N415*weight3+O415*weight4+P415*weight5+Q415*weight6</f>
        <v/>
      </c>
    </row>
    <row r="416" spans="1:18">
      <c r="A416" s="14">
        <f>RANK(R416,R:R)</f>
        <v/>
      </c>
      <c r="B416" t="s">
        <v>5188</v>
      </c>
      <c r="C416">
        <f>VLOOKUP(B416,'Input - companies list'!B:L,2,FALSE)</f>
        <v/>
      </c>
      <c r="D416">
        <f>VLOOKUP(B416,'Input - companies list'!B:L,11,FALSE)</f>
        <v/>
      </c>
      <c r="E416">
        <f>VLOOKUP(B416,'Input - companies list'!B:E,4,FALSE)</f>
        <v/>
      </c>
      <c r="F416" s="1">
        <f>SUMIFS('Input - target event report'!H:H,'Input - target event report'!B:B,B416,'Input - target event report'!D:D, "Private Investment")</f>
        <v/>
      </c>
      <c r="G416" s="30">
        <f>IF(I416&lt;2, "N/A", (MAXIFS('Input - target event report'!E:E,'Input - target event report'!B:B,B:B,'Input - target event report'!D:D,"Private Investment")-MINIFS('Input - target event report'!E:E,'Input - target event report'!B:B,B:B,'Input - target event report'!D:D,"Private Investment"))/(I416-1))</f>
        <v/>
      </c>
      <c r="H416" s="30">
        <f>IF(MAXIFS('Input - target event report'!E:E,'Input - target event report'!B:B,B:B,'Input - target event report'!D:D,"Private Investment") = 0, "N/A", TODAY() - MAXIFS('Input - target event report'!E:E,'Input - target event report'!B:B,B:B,'Input - target event report'!D:D,"Private Investment"))</f>
        <v/>
      </c>
      <c r="I416" s="30">
        <f>COUNTIFS('Input - target event report'!B:B,B416,'Input - target event report'!D:D, "Private Investment")</f>
        <v/>
      </c>
      <c r="J416">
        <f>INDEX('Input - companies list'!$1:$10000,MATCH(B416,'Input - companies list'!B:B,0),MATCH("Flow",'Input - companies list'!$1:$1,0 ))</f>
        <v/>
      </c>
      <c r="K416">
        <f>INDEX('Input - companies list'!$1:$10000,MATCH(B416,'Input - companies list'!B:B,0),MATCH("Inter-Cluster Connectivity",'Input - companies list'!$1:$1,0 ))</f>
        <v/>
      </c>
      <c r="L416" s="11">
        <f>IFERROR(PERCENTRANK(F:F,F416),0)</f>
        <v/>
      </c>
      <c r="M416" s="11">
        <f>IFERROR(1 - PERCENTRANK(G:G,G416),0)</f>
        <v/>
      </c>
      <c r="N416" s="11">
        <f>IFERROR(1 - PERCENTRANK(H:H,H416),0)</f>
        <v/>
      </c>
      <c r="O416" s="11">
        <f>IFERROR(PERCENTRANK(I:I,I416),0)</f>
        <v/>
      </c>
      <c r="P416" s="11">
        <f>IFERROR(1 - PERCENTRANK(J:J,J416),0)</f>
        <v/>
      </c>
      <c r="Q416" s="11">
        <f>IFERROR(PERCENTRANK(K:K,K416),0)</f>
        <v/>
      </c>
      <c r="R416" s="11">
        <f>L416*weight1+M416*weight2+N416*weight3+O416*weight4+P416*weight5+Q416*weight6</f>
        <v/>
      </c>
    </row>
    <row r="417" spans="1:18">
      <c r="A417" s="14">
        <f>RANK(R417,R:R)</f>
        <v/>
      </c>
      <c r="B417" t="s">
        <v>5199</v>
      </c>
      <c r="C417">
        <f>VLOOKUP(B417,'Input - companies list'!B:L,2,FALSE)</f>
        <v/>
      </c>
      <c r="D417">
        <f>VLOOKUP(B417,'Input - companies list'!B:L,11,FALSE)</f>
        <v/>
      </c>
      <c r="E417">
        <f>VLOOKUP(B417,'Input - companies list'!B:E,4,FALSE)</f>
        <v/>
      </c>
      <c r="F417" s="1">
        <f>SUMIFS('Input - target event report'!H:H,'Input - target event report'!B:B,B417,'Input - target event report'!D:D, "Private Investment")</f>
        <v/>
      </c>
      <c r="G417" s="30">
        <f>IF(I417&lt;2, "N/A", (MAXIFS('Input - target event report'!E:E,'Input - target event report'!B:B,B:B,'Input - target event report'!D:D,"Private Investment")-MINIFS('Input - target event report'!E:E,'Input - target event report'!B:B,B:B,'Input - target event report'!D:D,"Private Investment"))/(I417-1))</f>
        <v/>
      </c>
      <c r="H417" s="30">
        <f>IF(MAXIFS('Input - target event report'!E:E,'Input - target event report'!B:B,B:B,'Input - target event report'!D:D,"Private Investment") = 0, "N/A", TODAY() - MAXIFS('Input - target event report'!E:E,'Input - target event report'!B:B,B:B,'Input - target event report'!D:D,"Private Investment"))</f>
        <v/>
      </c>
      <c r="I417" s="30">
        <f>COUNTIFS('Input - target event report'!B:B,B417,'Input - target event report'!D:D, "Private Investment")</f>
        <v/>
      </c>
      <c r="J417">
        <f>INDEX('Input - companies list'!$1:$10000,MATCH(B417,'Input - companies list'!B:B,0),MATCH("Flow",'Input - companies list'!$1:$1,0 ))</f>
        <v/>
      </c>
      <c r="K417">
        <f>INDEX('Input - companies list'!$1:$10000,MATCH(B417,'Input - companies list'!B:B,0),MATCH("Inter-Cluster Connectivity",'Input - companies list'!$1:$1,0 ))</f>
        <v/>
      </c>
      <c r="L417" s="11">
        <f>IFERROR(PERCENTRANK(F:F,F417),0)</f>
        <v/>
      </c>
      <c r="M417" s="11">
        <f>IFERROR(1 - PERCENTRANK(G:G,G417),0)</f>
        <v/>
      </c>
      <c r="N417" s="11">
        <f>IFERROR(1 - PERCENTRANK(H:H,H417),0)</f>
        <v/>
      </c>
      <c r="O417" s="11">
        <f>IFERROR(PERCENTRANK(I:I,I417),0)</f>
        <v/>
      </c>
      <c r="P417" s="11">
        <f>IFERROR(1 - PERCENTRANK(J:J,J417),0)</f>
        <v/>
      </c>
      <c r="Q417" s="11">
        <f>IFERROR(PERCENTRANK(K:K,K417),0)</f>
        <v/>
      </c>
      <c r="R417" s="11">
        <f>L417*weight1+M417*weight2+N417*weight3+O417*weight4+P417*weight5+Q417*weight6</f>
        <v/>
      </c>
    </row>
    <row r="418" spans="1:18">
      <c r="A418" s="14">
        <f>RANK(R418,R:R)</f>
        <v/>
      </c>
      <c r="B418" t="s">
        <v>5210</v>
      </c>
      <c r="C418">
        <f>VLOOKUP(B418,'Input - companies list'!B:L,2,FALSE)</f>
        <v/>
      </c>
      <c r="D418">
        <f>VLOOKUP(B418,'Input - companies list'!B:L,11,FALSE)</f>
        <v/>
      </c>
      <c r="E418">
        <f>VLOOKUP(B418,'Input - companies list'!B:E,4,FALSE)</f>
        <v/>
      </c>
      <c r="F418" s="1">
        <f>SUMIFS('Input - target event report'!H:H,'Input - target event report'!B:B,B418,'Input - target event report'!D:D, "Private Investment")</f>
        <v/>
      </c>
      <c r="G418" s="30">
        <f>IF(I418&lt;2, "N/A", (MAXIFS('Input - target event report'!E:E,'Input - target event report'!B:B,B:B,'Input - target event report'!D:D,"Private Investment")-MINIFS('Input - target event report'!E:E,'Input - target event report'!B:B,B:B,'Input - target event report'!D:D,"Private Investment"))/(I418-1))</f>
        <v/>
      </c>
      <c r="H418" s="30">
        <f>IF(MAXIFS('Input - target event report'!E:E,'Input - target event report'!B:B,B:B,'Input - target event report'!D:D,"Private Investment") = 0, "N/A", TODAY() - MAXIFS('Input - target event report'!E:E,'Input - target event report'!B:B,B:B,'Input - target event report'!D:D,"Private Investment"))</f>
        <v/>
      </c>
      <c r="I418" s="30">
        <f>COUNTIFS('Input - target event report'!B:B,B418,'Input - target event report'!D:D, "Private Investment")</f>
        <v/>
      </c>
      <c r="J418">
        <f>INDEX('Input - companies list'!$1:$10000,MATCH(B418,'Input - companies list'!B:B,0),MATCH("Flow",'Input - companies list'!$1:$1,0 ))</f>
        <v/>
      </c>
      <c r="K418">
        <f>INDEX('Input - companies list'!$1:$10000,MATCH(B418,'Input - companies list'!B:B,0),MATCH("Inter-Cluster Connectivity",'Input - companies list'!$1:$1,0 ))</f>
        <v/>
      </c>
      <c r="L418" s="11">
        <f>IFERROR(PERCENTRANK(F:F,F418),0)</f>
        <v/>
      </c>
      <c r="M418" s="11">
        <f>IFERROR(1 - PERCENTRANK(G:G,G418),0)</f>
        <v/>
      </c>
      <c r="N418" s="11">
        <f>IFERROR(1 - PERCENTRANK(H:H,H418),0)</f>
        <v/>
      </c>
      <c r="O418" s="11">
        <f>IFERROR(PERCENTRANK(I:I,I418),0)</f>
        <v/>
      </c>
      <c r="P418" s="11">
        <f>IFERROR(1 - PERCENTRANK(J:J,J418),0)</f>
        <v/>
      </c>
      <c r="Q418" s="11">
        <f>IFERROR(PERCENTRANK(K:K,K418),0)</f>
        <v/>
      </c>
      <c r="R418" s="11">
        <f>L418*weight1+M418*weight2+N418*weight3+O418*weight4+P418*weight5+Q418*weight6</f>
        <v/>
      </c>
    </row>
    <row r="419" spans="1:18">
      <c r="A419" s="14">
        <f>RANK(R419,R:R)</f>
        <v/>
      </c>
      <c r="B419" t="s">
        <v>5220</v>
      </c>
      <c r="C419">
        <f>VLOOKUP(B419,'Input - companies list'!B:L,2,FALSE)</f>
        <v/>
      </c>
      <c r="D419">
        <f>VLOOKUP(B419,'Input - companies list'!B:L,11,FALSE)</f>
        <v/>
      </c>
      <c r="E419">
        <f>VLOOKUP(B419,'Input - companies list'!B:E,4,FALSE)</f>
        <v/>
      </c>
      <c r="F419" s="1">
        <f>SUMIFS('Input - target event report'!H:H,'Input - target event report'!B:B,B419,'Input - target event report'!D:D, "Private Investment")</f>
        <v/>
      </c>
      <c r="G419" s="30">
        <f>IF(I419&lt;2, "N/A", (MAXIFS('Input - target event report'!E:E,'Input - target event report'!B:B,B:B,'Input - target event report'!D:D,"Private Investment")-MINIFS('Input - target event report'!E:E,'Input - target event report'!B:B,B:B,'Input - target event report'!D:D,"Private Investment"))/(I419-1))</f>
        <v/>
      </c>
      <c r="H419" s="30">
        <f>IF(MAXIFS('Input - target event report'!E:E,'Input - target event report'!B:B,B:B,'Input - target event report'!D:D,"Private Investment") = 0, "N/A", TODAY() - MAXIFS('Input - target event report'!E:E,'Input - target event report'!B:B,B:B,'Input - target event report'!D:D,"Private Investment"))</f>
        <v/>
      </c>
      <c r="I419" s="30">
        <f>COUNTIFS('Input - target event report'!B:B,B419,'Input - target event report'!D:D, "Private Investment")</f>
        <v/>
      </c>
      <c r="J419">
        <f>INDEX('Input - companies list'!$1:$10000,MATCH(B419,'Input - companies list'!B:B,0),MATCH("Flow",'Input - companies list'!$1:$1,0 ))</f>
        <v/>
      </c>
      <c r="K419">
        <f>INDEX('Input - companies list'!$1:$10000,MATCH(B419,'Input - companies list'!B:B,0),MATCH("Inter-Cluster Connectivity",'Input - companies list'!$1:$1,0 ))</f>
        <v/>
      </c>
      <c r="L419" s="11">
        <f>IFERROR(PERCENTRANK(F:F,F419),0)</f>
        <v/>
      </c>
      <c r="M419" s="11">
        <f>IFERROR(1 - PERCENTRANK(G:G,G419),0)</f>
        <v/>
      </c>
      <c r="N419" s="11">
        <f>IFERROR(1 - PERCENTRANK(H:H,H419),0)</f>
        <v/>
      </c>
      <c r="O419" s="11">
        <f>IFERROR(PERCENTRANK(I:I,I419),0)</f>
        <v/>
      </c>
      <c r="P419" s="11">
        <f>IFERROR(1 - PERCENTRANK(J:J,J419),0)</f>
        <v/>
      </c>
      <c r="Q419" s="11">
        <f>IFERROR(PERCENTRANK(K:K,K419),0)</f>
        <v/>
      </c>
      <c r="R419" s="11">
        <f>L419*weight1+M419*weight2+N419*weight3+O419*weight4+P419*weight5+Q419*weight6</f>
        <v/>
      </c>
    </row>
    <row r="420" spans="1:18">
      <c r="A420" s="14">
        <f>RANK(R420,R:R)</f>
        <v/>
      </c>
      <c r="B420" t="s">
        <v>5231</v>
      </c>
      <c r="C420">
        <f>VLOOKUP(B420,'Input - companies list'!B:L,2,FALSE)</f>
        <v/>
      </c>
      <c r="D420">
        <f>VLOOKUP(B420,'Input - companies list'!B:L,11,FALSE)</f>
        <v/>
      </c>
      <c r="E420">
        <f>VLOOKUP(B420,'Input - companies list'!B:E,4,FALSE)</f>
        <v/>
      </c>
      <c r="F420" s="1">
        <f>SUMIFS('Input - target event report'!H:H,'Input - target event report'!B:B,B420,'Input - target event report'!D:D, "Private Investment")</f>
        <v/>
      </c>
      <c r="G420" s="30">
        <f>IF(I420&lt;2, "N/A", (MAXIFS('Input - target event report'!E:E,'Input - target event report'!B:B,B:B,'Input - target event report'!D:D,"Private Investment")-MINIFS('Input - target event report'!E:E,'Input - target event report'!B:B,B:B,'Input - target event report'!D:D,"Private Investment"))/(I420-1))</f>
        <v/>
      </c>
      <c r="H420" s="30">
        <f>IF(MAXIFS('Input - target event report'!E:E,'Input - target event report'!B:B,B:B,'Input - target event report'!D:D,"Private Investment") = 0, "N/A", TODAY() - MAXIFS('Input - target event report'!E:E,'Input - target event report'!B:B,B:B,'Input - target event report'!D:D,"Private Investment"))</f>
        <v/>
      </c>
      <c r="I420" s="30">
        <f>COUNTIFS('Input - target event report'!B:B,B420,'Input - target event report'!D:D, "Private Investment")</f>
        <v/>
      </c>
      <c r="J420">
        <f>INDEX('Input - companies list'!$1:$10000,MATCH(B420,'Input - companies list'!B:B,0),MATCH("Flow",'Input - companies list'!$1:$1,0 ))</f>
        <v/>
      </c>
      <c r="K420">
        <f>INDEX('Input - companies list'!$1:$10000,MATCH(B420,'Input - companies list'!B:B,0),MATCH("Inter-Cluster Connectivity",'Input - companies list'!$1:$1,0 ))</f>
        <v/>
      </c>
      <c r="L420" s="11">
        <f>IFERROR(PERCENTRANK(F:F,F420),0)</f>
        <v/>
      </c>
      <c r="M420" s="11">
        <f>IFERROR(1 - PERCENTRANK(G:G,G420),0)</f>
        <v/>
      </c>
      <c r="N420" s="11">
        <f>IFERROR(1 - PERCENTRANK(H:H,H420),0)</f>
        <v/>
      </c>
      <c r="O420" s="11">
        <f>IFERROR(PERCENTRANK(I:I,I420),0)</f>
        <v/>
      </c>
      <c r="P420" s="11">
        <f>IFERROR(1 - PERCENTRANK(J:J,J420),0)</f>
        <v/>
      </c>
      <c r="Q420" s="11">
        <f>IFERROR(PERCENTRANK(K:K,K420),0)</f>
        <v/>
      </c>
      <c r="R420" s="11">
        <f>L420*weight1+M420*weight2+N420*weight3+O420*weight4+P420*weight5+Q420*weight6</f>
        <v/>
      </c>
    </row>
    <row r="421" spans="1:18">
      <c r="A421" s="14">
        <f>RANK(R421,R:R)</f>
        <v/>
      </c>
      <c r="B421" t="s">
        <v>5242</v>
      </c>
      <c r="C421">
        <f>VLOOKUP(B421,'Input - companies list'!B:L,2,FALSE)</f>
        <v/>
      </c>
      <c r="D421">
        <f>VLOOKUP(B421,'Input - companies list'!B:L,11,FALSE)</f>
        <v/>
      </c>
      <c r="E421">
        <f>VLOOKUP(B421,'Input - companies list'!B:E,4,FALSE)</f>
        <v/>
      </c>
      <c r="F421" s="1">
        <f>SUMIFS('Input - target event report'!H:H,'Input - target event report'!B:B,B421,'Input - target event report'!D:D, "Private Investment")</f>
        <v/>
      </c>
      <c r="G421" s="30">
        <f>IF(I421&lt;2, "N/A", (MAXIFS('Input - target event report'!E:E,'Input - target event report'!B:B,B:B,'Input - target event report'!D:D,"Private Investment")-MINIFS('Input - target event report'!E:E,'Input - target event report'!B:B,B:B,'Input - target event report'!D:D,"Private Investment"))/(I421-1))</f>
        <v/>
      </c>
      <c r="H421" s="30">
        <f>IF(MAXIFS('Input - target event report'!E:E,'Input - target event report'!B:B,B:B,'Input - target event report'!D:D,"Private Investment") = 0, "N/A", TODAY() - MAXIFS('Input - target event report'!E:E,'Input - target event report'!B:B,B:B,'Input - target event report'!D:D,"Private Investment"))</f>
        <v/>
      </c>
      <c r="I421" s="30">
        <f>COUNTIFS('Input - target event report'!B:B,B421,'Input - target event report'!D:D, "Private Investment")</f>
        <v/>
      </c>
      <c r="J421">
        <f>INDEX('Input - companies list'!$1:$10000,MATCH(B421,'Input - companies list'!B:B,0),MATCH("Flow",'Input - companies list'!$1:$1,0 ))</f>
        <v/>
      </c>
      <c r="K421">
        <f>INDEX('Input - companies list'!$1:$10000,MATCH(B421,'Input - companies list'!B:B,0),MATCH("Inter-Cluster Connectivity",'Input - companies list'!$1:$1,0 ))</f>
        <v/>
      </c>
      <c r="L421" s="11">
        <f>IFERROR(PERCENTRANK(F:F,F421),0)</f>
        <v/>
      </c>
      <c r="M421" s="11">
        <f>IFERROR(1 - PERCENTRANK(G:G,G421),0)</f>
        <v/>
      </c>
      <c r="N421" s="11">
        <f>IFERROR(1 - PERCENTRANK(H:H,H421),0)</f>
        <v/>
      </c>
      <c r="O421" s="11">
        <f>IFERROR(PERCENTRANK(I:I,I421),0)</f>
        <v/>
      </c>
      <c r="P421" s="11">
        <f>IFERROR(1 - PERCENTRANK(J:J,J421),0)</f>
        <v/>
      </c>
      <c r="Q421" s="11">
        <f>IFERROR(PERCENTRANK(K:K,K421),0)</f>
        <v/>
      </c>
      <c r="R421" s="11">
        <f>L421*weight1+M421*weight2+N421*weight3+O421*weight4+P421*weight5+Q421*weight6</f>
        <v/>
      </c>
    </row>
    <row r="422" spans="1:18">
      <c r="A422" s="14">
        <f>RANK(R422,R:R)</f>
        <v/>
      </c>
      <c r="B422" t="s">
        <v>5257</v>
      </c>
      <c r="C422">
        <f>VLOOKUP(B422,'Input - companies list'!B:L,2,FALSE)</f>
        <v/>
      </c>
      <c r="D422">
        <f>VLOOKUP(B422,'Input - companies list'!B:L,11,FALSE)</f>
        <v/>
      </c>
      <c r="E422">
        <f>VLOOKUP(B422,'Input - companies list'!B:E,4,FALSE)</f>
        <v/>
      </c>
      <c r="F422" s="1">
        <f>SUMIFS('Input - target event report'!H:H,'Input - target event report'!B:B,B422,'Input - target event report'!D:D, "Private Investment")</f>
        <v/>
      </c>
      <c r="G422" s="30">
        <f>IF(I422&lt;2, "N/A", (MAXIFS('Input - target event report'!E:E,'Input - target event report'!B:B,B:B,'Input - target event report'!D:D,"Private Investment")-MINIFS('Input - target event report'!E:E,'Input - target event report'!B:B,B:B,'Input - target event report'!D:D,"Private Investment"))/(I422-1))</f>
        <v/>
      </c>
      <c r="H422" s="30">
        <f>IF(MAXIFS('Input - target event report'!E:E,'Input - target event report'!B:B,B:B,'Input - target event report'!D:D,"Private Investment") = 0, "N/A", TODAY() - MAXIFS('Input - target event report'!E:E,'Input - target event report'!B:B,B:B,'Input - target event report'!D:D,"Private Investment"))</f>
        <v/>
      </c>
      <c r="I422" s="30">
        <f>COUNTIFS('Input - target event report'!B:B,B422,'Input - target event report'!D:D, "Private Investment")</f>
        <v/>
      </c>
      <c r="J422">
        <f>INDEX('Input - companies list'!$1:$10000,MATCH(B422,'Input - companies list'!B:B,0),MATCH("Flow",'Input - companies list'!$1:$1,0 ))</f>
        <v/>
      </c>
      <c r="K422">
        <f>INDEX('Input - companies list'!$1:$10000,MATCH(B422,'Input - companies list'!B:B,0),MATCH("Inter-Cluster Connectivity",'Input - companies list'!$1:$1,0 ))</f>
        <v/>
      </c>
      <c r="L422" s="11">
        <f>IFERROR(PERCENTRANK(F:F,F422),0)</f>
        <v/>
      </c>
      <c r="M422" s="11">
        <f>IFERROR(1 - PERCENTRANK(G:G,G422),0)</f>
        <v/>
      </c>
      <c r="N422" s="11">
        <f>IFERROR(1 - PERCENTRANK(H:H,H422),0)</f>
        <v/>
      </c>
      <c r="O422" s="11">
        <f>IFERROR(PERCENTRANK(I:I,I422),0)</f>
        <v/>
      </c>
      <c r="P422" s="11">
        <f>IFERROR(1 - PERCENTRANK(J:J,J422),0)</f>
        <v/>
      </c>
      <c r="Q422" s="11">
        <f>IFERROR(PERCENTRANK(K:K,K422),0)</f>
        <v/>
      </c>
      <c r="R422" s="11">
        <f>L422*weight1+M422*weight2+N422*weight3+O422*weight4+P422*weight5+Q422*weight6</f>
        <v/>
      </c>
    </row>
    <row r="423" spans="1:18">
      <c r="A423" s="14">
        <f>RANK(R423,R:R)</f>
        <v/>
      </c>
      <c r="B423" t="s">
        <v>5272</v>
      </c>
      <c r="C423">
        <f>VLOOKUP(B423,'Input - companies list'!B:L,2,FALSE)</f>
        <v/>
      </c>
      <c r="D423">
        <f>VLOOKUP(B423,'Input - companies list'!B:L,11,FALSE)</f>
        <v/>
      </c>
      <c r="E423">
        <f>VLOOKUP(B423,'Input - companies list'!B:E,4,FALSE)</f>
        <v/>
      </c>
      <c r="F423" s="1">
        <f>SUMIFS('Input - target event report'!H:H,'Input - target event report'!B:B,B423,'Input - target event report'!D:D, "Private Investment")</f>
        <v/>
      </c>
      <c r="G423" s="30">
        <f>IF(I423&lt;2, "N/A", (MAXIFS('Input - target event report'!E:E,'Input - target event report'!B:B,B:B,'Input - target event report'!D:D,"Private Investment")-MINIFS('Input - target event report'!E:E,'Input - target event report'!B:B,B:B,'Input - target event report'!D:D,"Private Investment"))/(I423-1))</f>
        <v/>
      </c>
      <c r="H423" s="30">
        <f>IF(MAXIFS('Input - target event report'!E:E,'Input - target event report'!B:B,B:B,'Input - target event report'!D:D,"Private Investment") = 0, "N/A", TODAY() - MAXIFS('Input - target event report'!E:E,'Input - target event report'!B:B,B:B,'Input - target event report'!D:D,"Private Investment"))</f>
        <v/>
      </c>
      <c r="I423" s="30">
        <f>COUNTIFS('Input - target event report'!B:B,B423,'Input - target event report'!D:D, "Private Investment")</f>
        <v/>
      </c>
      <c r="J423">
        <f>INDEX('Input - companies list'!$1:$10000,MATCH(B423,'Input - companies list'!B:B,0),MATCH("Flow",'Input - companies list'!$1:$1,0 ))</f>
        <v/>
      </c>
      <c r="K423">
        <f>INDEX('Input - companies list'!$1:$10000,MATCH(B423,'Input - companies list'!B:B,0),MATCH("Inter-Cluster Connectivity",'Input - companies list'!$1:$1,0 ))</f>
        <v/>
      </c>
      <c r="L423" s="11">
        <f>IFERROR(PERCENTRANK(F:F,F423),0)</f>
        <v/>
      </c>
      <c r="M423" s="11">
        <f>IFERROR(1 - PERCENTRANK(G:G,G423),0)</f>
        <v/>
      </c>
      <c r="N423" s="11">
        <f>IFERROR(1 - PERCENTRANK(H:H,H423),0)</f>
        <v/>
      </c>
      <c r="O423" s="11">
        <f>IFERROR(PERCENTRANK(I:I,I423),0)</f>
        <v/>
      </c>
      <c r="P423" s="11">
        <f>IFERROR(1 - PERCENTRANK(J:J,J423),0)</f>
        <v/>
      </c>
      <c r="Q423" s="11">
        <f>IFERROR(PERCENTRANK(K:K,K423),0)</f>
        <v/>
      </c>
      <c r="R423" s="11">
        <f>L423*weight1+M423*weight2+N423*weight3+O423*weight4+P423*weight5+Q423*weight6</f>
        <v/>
      </c>
    </row>
    <row r="424" spans="1:18">
      <c r="A424" s="14">
        <f>RANK(R424,R:R)</f>
        <v/>
      </c>
      <c r="B424" t="s">
        <v>5284</v>
      </c>
      <c r="C424">
        <f>VLOOKUP(B424,'Input - companies list'!B:L,2,FALSE)</f>
        <v/>
      </c>
      <c r="D424">
        <f>VLOOKUP(B424,'Input - companies list'!B:L,11,FALSE)</f>
        <v/>
      </c>
      <c r="E424">
        <f>VLOOKUP(B424,'Input - companies list'!B:E,4,FALSE)</f>
        <v/>
      </c>
      <c r="F424" s="1">
        <f>SUMIFS('Input - target event report'!H:H,'Input - target event report'!B:B,B424,'Input - target event report'!D:D, "Private Investment")</f>
        <v/>
      </c>
      <c r="G424" s="30">
        <f>IF(I424&lt;2, "N/A", (MAXIFS('Input - target event report'!E:E,'Input - target event report'!B:B,B:B,'Input - target event report'!D:D,"Private Investment")-MINIFS('Input - target event report'!E:E,'Input - target event report'!B:B,B:B,'Input - target event report'!D:D,"Private Investment"))/(I424-1))</f>
        <v/>
      </c>
      <c r="H424" s="30">
        <f>IF(MAXIFS('Input - target event report'!E:E,'Input - target event report'!B:B,B:B,'Input - target event report'!D:D,"Private Investment") = 0, "N/A", TODAY() - MAXIFS('Input - target event report'!E:E,'Input - target event report'!B:B,B:B,'Input - target event report'!D:D,"Private Investment"))</f>
        <v/>
      </c>
      <c r="I424" s="30">
        <f>COUNTIFS('Input - target event report'!B:B,B424,'Input - target event report'!D:D, "Private Investment")</f>
        <v/>
      </c>
      <c r="J424">
        <f>INDEX('Input - companies list'!$1:$10000,MATCH(B424,'Input - companies list'!B:B,0),MATCH("Flow",'Input - companies list'!$1:$1,0 ))</f>
        <v/>
      </c>
      <c r="K424">
        <f>INDEX('Input - companies list'!$1:$10000,MATCH(B424,'Input - companies list'!B:B,0),MATCH("Inter-Cluster Connectivity",'Input - companies list'!$1:$1,0 ))</f>
        <v/>
      </c>
      <c r="L424" s="11">
        <f>IFERROR(PERCENTRANK(F:F,F424),0)</f>
        <v/>
      </c>
      <c r="M424" s="11">
        <f>IFERROR(1 - PERCENTRANK(G:G,G424),0)</f>
        <v/>
      </c>
      <c r="N424" s="11">
        <f>IFERROR(1 - PERCENTRANK(H:H,H424),0)</f>
        <v/>
      </c>
      <c r="O424" s="11">
        <f>IFERROR(PERCENTRANK(I:I,I424),0)</f>
        <v/>
      </c>
      <c r="P424" s="11">
        <f>IFERROR(1 - PERCENTRANK(J:J,J424),0)</f>
        <v/>
      </c>
      <c r="Q424" s="11">
        <f>IFERROR(PERCENTRANK(K:K,K424),0)</f>
        <v/>
      </c>
      <c r="R424" s="11">
        <f>L424*weight1+M424*weight2+N424*weight3+O424*weight4+P424*weight5+Q424*weight6</f>
        <v/>
      </c>
    </row>
    <row r="425" spans="1:18">
      <c r="A425" s="14">
        <f>RANK(R425,R:R)</f>
        <v/>
      </c>
      <c r="B425" t="s">
        <v>5295</v>
      </c>
      <c r="C425">
        <f>VLOOKUP(B425,'Input - companies list'!B:L,2,FALSE)</f>
        <v/>
      </c>
      <c r="D425">
        <f>VLOOKUP(B425,'Input - companies list'!B:L,11,FALSE)</f>
        <v/>
      </c>
      <c r="E425">
        <f>VLOOKUP(B425,'Input - companies list'!B:E,4,FALSE)</f>
        <v/>
      </c>
      <c r="F425" s="1">
        <f>SUMIFS('Input - target event report'!H:H,'Input - target event report'!B:B,B425,'Input - target event report'!D:D, "Private Investment")</f>
        <v/>
      </c>
      <c r="G425" s="30">
        <f>IF(I425&lt;2, "N/A", (MAXIFS('Input - target event report'!E:E,'Input - target event report'!B:B,B:B,'Input - target event report'!D:D,"Private Investment")-MINIFS('Input - target event report'!E:E,'Input - target event report'!B:B,B:B,'Input - target event report'!D:D,"Private Investment"))/(I425-1))</f>
        <v/>
      </c>
      <c r="H425" s="30">
        <f>IF(MAXIFS('Input - target event report'!E:E,'Input - target event report'!B:B,B:B,'Input - target event report'!D:D,"Private Investment") = 0, "N/A", TODAY() - MAXIFS('Input - target event report'!E:E,'Input - target event report'!B:B,B:B,'Input - target event report'!D:D,"Private Investment"))</f>
        <v/>
      </c>
      <c r="I425" s="30">
        <f>COUNTIFS('Input - target event report'!B:B,B425,'Input - target event report'!D:D, "Private Investment")</f>
        <v/>
      </c>
      <c r="J425">
        <f>INDEX('Input - companies list'!$1:$10000,MATCH(B425,'Input - companies list'!B:B,0),MATCH("Flow",'Input - companies list'!$1:$1,0 ))</f>
        <v/>
      </c>
      <c r="K425">
        <f>INDEX('Input - companies list'!$1:$10000,MATCH(B425,'Input - companies list'!B:B,0),MATCH("Inter-Cluster Connectivity",'Input - companies list'!$1:$1,0 ))</f>
        <v/>
      </c>
      <c r="L425" s="11">
        <f>IFERROR(PERCENTRANK(F:F,F425),0)</f>
        <v/>
      </c>
      <c r="M425" s="11">
        <f>IFERROR(1 - PERCENTRANK(G:G,G425),0)</f>
        <v/>
      </c>
      <c r="N425" s="11">
        <f>IFERROR(1 - PERCENTRANK(H:H,H425),0)</f>
        <v/>
      </c>
      <c r="O425" s="11">
        <f>IFERROR(PERCENTRANK(I:I,I425),0)</f>
        <v/>
      </c>
      <c r="P425" s="11">
        <f>IFERROR(1 - PERCENTRANK(J:J,J425),0)</f>
        <v/>
      </c>
      <c r="Q425" s="11">
        <f>IFERROR(PERCENTRANK(K:K,K425),0)</f>
        <v/>
      </c>
      <c r="R425" s="11">
        <f>L425*weight1+M425*weight2+N425*weight3+O425*weight4+P425*weight5+Q425*weight6</f>
        <v/>
      </c>
    </row>
    <row r="426" spans="1:18">
      <c r="A426" s="14">
        <f>RANK(R426,R:R)</f>
        <v/>
      </c>
      <c r="B426" t="s">
        <v>5306</v>
      </c>
      <c r="C426">
        <f>VLOOKUP(B426,'Input - companies list'!B:L,2,FALSE)</f>
        <v/>
      </c>
      <c r="D426">
        <f>VLOOKUP(B426,'Input - companies list'!B:L,11,FALSE)</f>
        <v/>
      </c>
      <c r="E426">
        <f>VLOOKUP(B426,'Input - companies list'!B:E,4,FALSE)</f>
        <v/>
      </c>
      <c r="F426" s="1">
        <f>SUMIFS('Input - target event report'!H:H,'Input - target event report'!B:B,B426,'Input - target event report'!D:D, "Private Investment")</f>
        <v/>
      </c>
      <c r="G426" s="30">
        <f>IF(I426&lt;2, "N/A", (MAXIFS('Input - target event report'!E:E,'Input - target event report'!B:B,B:B,'Input - target event report'!D:D,"Private Investment")-MINIFS('Input - target event report'!E:E,'Input - target event report'!B:B,B:B,'Input - target event report'!D:D,"Private Investment"))/(I426-1))</f>
        <v/>
      </c>
      <c r="H426" s="30">
        <f>IF(MAXIFS('Input - target event report'!E:E,'Input - target event report'!B:B,B:B,'Input - target event report'!D:D,"Private Investment") = 0, "N/A", TODAY() - MAXIFS('Input - target event report'!E:E,'Input - target event report'!B:B,B:B,'Input - target event report'!D:D,"Private Investment"))</f>
        <v/>
      </c>
      <c r="I426" s="30">
        <f>COUNTIFS('Input - target event report'!B:B,B426,'Input - target event report'!D:D, "Private Investment")</f>
        <v/>
      </c>
      <c r="J426">
        <f>INDEX('Input - companies list'!$1:$10000,MATCH(B426,'Input - companies list'!B:B,0),MATCH("Flow",'Input - companies list'!$1:$1,0 ))</f>
        <v/>
      </c>
      <c r="K426">
        <f>INDEX('Input - companies list'!$1:$10000,MATCH(B426,'Input - companies list'!B:B,0),MATCH("Inter-Cluster Connectivity",'Input - companies list'!$1:$1,0 ))</f>
        <v/>
      </c>
      <c r="L426" s="11">
        <f>IFERROR(PERCENTRANK(F:F,F426),0)</f>
        <v/>
      </c>
      <c r="M426" s="11">
        <f>IFERROR(1 - PERCENTRANK(G:G,G426),0)</f>
        <v/>
      </c>
      <c r="N426" s="11">
        <f>IFERROR(1 - PERCENTRANK(H:H,H426),0)</f>
        <v/>
      </c>
      <c r="O426" s="11">
        <f>IFERROR(PERCENTRANK(I:I,I426),0)</f>
        <v/>
      </c>
      <c r="P426" s="11">
        <f>IFERROR(1 - PERCENTRANK(J:J,J426),0)</f>
        <v/>
      </c>
      <c r="Q426" s="11">
        <f>IFERROR(PERCENTRANK(K:K,K426),0)</f>
        <v/>
      </c>
      <c r="R426" s="11">
        <f>L426*weight1+M426*weight2+N426*weight3+O426*weight4+P426*weight5+Q426*weight6</f>
        <v/>
      </c>
    </row>
    <row r="427" spans="1:18">
      <c r="A427" s="14">
        <f>RANK(R427,R:R)</f>
        <v/>
      </c>
      <c r="B427" t="s">
        <v>5319</v>
      </c>
      <c r="C427">
        <f>VLOOKUP(B427,'Input - companies list'!B:L,2,FALSE)</f>
        <v/>
      </c>
      <c r="D427">
        <f>VLOOKUP(B427,'Input - companies list'!B:L,11,FALSE)</f>
        <v/>
      </c>
      <c r="E427">
        <f>VLOOKUP(B427,'Input - companies list'!B:E,4,FALSE)</f>
        <v/>
      </c>
      <c r="F427" s="1">
        <f>SUMIFS('Input - target event report'!H:H,'Input - target event report'!B:B,B427,'Input - target event report'!D:D, "Private Investment")</f>
        <v/>
      </c>
      <c r="G427" s="30">
        <f>IF(I427&lt;2, "N/A", (MAXIFS('Input - target event report'!E:E,'Input - target event report'!B:B,B:B,'Input - target event report'!D:D,"Private Investment")-MINIFS('Input - target event report'!E:E,'Input - target event report'!B:B,B:B,'Input - target event report'!D:D,"Private Investment"))/(I427-1))</f>
        <v/>
      </c>
      <c r="H427" s="30">
        <f>IF(MAXIFS('Input - target event report'!E:E,'Input - target event report'!B:B,B:B,'Input - target event report'!D:D,"Private Investment") = 0, "N/A", TODAY() - MAXIFS('Input - target event report'!E:E,'Input - target event report'!B:B,B:B,'Input - target event report'!D:D,"Private Investment"))</f>
        <v/>
      </c>
      <c r="I427" s="30">
        <f>COUNTIFS('Input - target event report'!B:B,B427,'Input - target event report'!D:D, "Private Investment")</f>
        <v/>
      </c>
      <c r="J427">
        <f>INDEX('Input - companies list'!$1:$10000,MATCH(B427,'Input - companies list'!B:B,0),MATCH("Flow",'Input - companies list'!$1:$1,0 ))</f>
        <v/>
      </c>
      <c r="K427">
        <f>INDEX('Input - companies list'!$1:$10000,MATCH(B427,'Input - companies list'!B:B,0),MATCH("Inter-Cluster Connectivity",'Input - companies list'!$1:$1,0 ))</f>
        <v/>
      </c>
      <c r="L427" s="11">
        <f>IFERROR(PERCENTRANK(F:F,F427),0)</f>
        <v/>
      </c>
      <c r="M427" s="11">
        <f>IFERROR(1 - PERCENTRANK(G:G,G427),0)</f>
        <v/>
      </c>
      <c r="N427" s="11">
        <f>IFERROR(1 - PERCENTRANK(H:H,H427),0)</f>
        <v/>
      </c>
      <c r="O427" s="11">
        <f>IFERROR(PERCENTRANK(I:I,I427),0)</f>
        <v/>
      </c>
      <c r="P427" s="11">
        <f>IFERROR(1 - PERCENTRANK(J:J,J427),0)</f>
        <v/>
      </c>
      <c r="Q427" s="11">
        <f>IFERROR(PERCENTRANK(K:K,K427),0)</f>
        <v/>
      </c>
      <c r="R427" s="11">
        <f>L427*weight1+M427*weight2+N427*weight3+O427*weight4+P427*weight5+Q427*weight6</f>
        <v/>
      </c>
    </row>
    <row r="428" spans="1:18">
      <c r="A428" s="14">
        <f>RANK(R428,R:R)</f>
        <v/>
      </c>
      <c r="B428" t="s">
        <v>5329</v>
      </c>
      <c r="C428">
        <f>VLOOKUP(B428,'Input - companies list'!B:L,2,FALSE)</f>
        <v/>
      </c>
      <c r="D428">
        <f>VLOOKUP(B428,'Input - companies list'!B:L,11,FALSE)</f>
        <v/>
      </c>
      <c r="E428">
        <f>VLOOKUP(B428,'Input - companies list'!B:E,4,FALSE)</f>
        <v/>
      </c>
      <c r="F428" s="1">
        <f>SUMIFS('Input - target event report'!H:H,'Input - target event report'!B:B,B428,'Input - target event report'!D:D, "Private Investment")</f>
        <v/>
      </c>
      <c r="G428" s="30">
        <f>IF(I428&lt;2, "N/A", (MAXIFS('Input - target event report'!E:E,'Input - target event report'!B:B,B:B,'Input - target event report'!D:D,"Private Investment")-MINIFS('Input - target event report'!E:E,'Input - target event report'!B:B,B:B,'Input - target event report'!D:D,"Private Investment"))/(I428-1))</f>
        <v/>
      </c>
      <c r="H428" s="30">
        <f>IF(MAXIFS('Input - target event report'!E:E,'Input - target event report'!B:B,B:B,'Input - target event report'!D:D,"Private Investment") = 0, "N/A", TODAY() - MAXIFS('Input - target event report'!E:E,'Input - target event report'!B:B,B:B,'Input - target event report'!D:D,"Private Investment"))</f>
        <v/>
      </c>
      <c r="I428" s="30">
        <f>COUNTIFS('Input - target event report'!B:B,B428,'Input - target event report'!D:D, "Private Investment")</f>
        <v/>
      </c>
      <c r="J428">
        <f>INDEX('Input - companies list'!$1:$10000,MATCH(B428,'Input - companies list'!B:B,0),MATCH("Flow",'Input - companies list'!$1:$1,0 ))</f>
        <v/>
      </c>
      <c r="K428">
        <f>INDEX('Input - companies list'!$1:$10000,MATCH(B428,'Input - companies list'!B:B,0),MATCH("Inter-Cluster Connectivity",'Input - companies list'!$1:$1,0 ))</f>
        <v/>
      </c>
      <c r="L428" s="11">
        <f>IFERROR(PERCENTRANK(F:F,F428),0)</f>
        <v/>
      </c>
      <c r="M428" s="11">
        <f>IFERROR(1 - PERCENTRANK(G:G,G428),0)</f>
        <v/>
      </c>
      <c r="N428" s="11">
        <f>IFERROR(1 - PERCENTRANK(H:H,H428),0)</f>
        <v/>
      </c>
      <c r="O428" s="11">
        <f>IFERROR(PERCENTRANK(I:I,I428),0)</f>
        <v/>
      </c>
      <c r="P428" s="11">
        <f>IFERROR(1 - PERCENTRANK(J:J,J428),0)</f>
        <v/>
      </c>
      <c r="Q428" s="11">
        <f>IFERROR(PERCENTRANK(K:K,K428),0)</f>
        <v/>
      </c>
      <c r="R428" s="11">
        <f>L428*weight1+M428*weight2+N428*weight3+O428*weight4+P428*weight5+Q428*weight6</f>
        <v/>
      </c>
    </row>
    <row r="429" spans="1:18">
      <c r="A429" s="14">
        <f>RANK(R429,R:R)</f>
        <v/>
      </c>
      <c r="B429" t="s">
        <v>5340</v>
      </c>
      <c r="C429">
        <f>VLOOKUP(B429,'Input - companies list'!B:L,2,FALSE)</f>
        <v/>
      </c>
      <c r="D429">
        <f>VLOOKUP(B429,'Input - companies list'!B:L,11,FALSE)</f>
        <v/>
      </c>
      <c r="E429">
        <f>VLOOKUP(B429,'Input - companies list'!B:E,4,FALSE)</f>
        <v/>
      </c>
      <c r="F429" s="1">
        <f>SUMIFS('Input - target event report'!H:H,'Input - target event report'!B:B,B429,'Input - target event report'!D:D, "Private Investment")</f>
        <v/>
      </c>
      <c r="G429" s="30">
        <f>IF(I429&lt;2, "N/A", (MAXIFS('Input - target event report'!E:E,'Input - target event report'!B:B,B:B,'Input - target event report'!D:D,"Private Investment")-MINIFS('Input - target event report'!E:E,'Input - target event report'!B:B,B:B,'Input - target event report'!D:D,"Private Investment"))/(I429-1))</f>
        <v/>
      </c>
      <c r="H429" s="30">
        <f>IF(MAXIFS('Input - target event report'!E:E,'Input - target event report'!B:B,B:B,'Input - target event report'!D:D,"Private Investment") = 0, "N/A", TODAY() - MAXIFS('Input - target event report'!E:E,'Input - target event report'!B:B,B:B,'Input - target event report'!D:D,"Private Investment"))</f>
        <v/>
      </c>
      <c r="I429" s="30">
        <f>COUNTIFS('Input - target event report'!B:B,B429,'Input - target event report'!D:D, "Private Investment")</f>
        <v/>
      </c>
      <c r="J429">
        <f>INDEX('Input - companies list'!$1:$10000,MATCH(B429,'Input - companies list'!B:B,0),MATCH("Flow",'Input - companies list'!$1:$1,0 ))</f>
        <v/>
      </c>
      <c r="K429">
        <f>INDEX('Input - companies list'!$1:$10000,MATCH(B429,'Input - companies list'!B:B,0),MATCH("Inter-Cluster Connectivity",'Input - companies list'!$1:$1,0 ))</f>
        <v/>
      </c>
      <c r="L429" s="11">
        <f>IFERROR(PERCENTRANK(F:F,F429),0)</f>
        <v/>
      </c>
      <c r="M429" s="11">
        <f>IFERROR(1 - PERCENTRANK(G:G,G429),0)</f>
        <v/>
      </c>
      <c r="N429" s="11">
        <f>IFERROR(1 - PERCENTRANK(H:H,H429),0)</f>
        <v/>
      </c>
      <c r="O429" s="11">
        <f>IFERROR(PERCENTRANK(I:I,I429),0)</f>
        <v/>
      </c>
      <c r="P429" s="11">
        <f>IFERROR(1 - PERCENTRANK(J:J,J429),0)</f>
        <v/>
      </c>
      <c r="Q429" s="11">
        <f>IFERROR(PERCENTRANK(K:K,K429),0)</f>
        <v/>
      </c>
      <c r="R429" s="11">
        <f>L429*weight1+M429*weight2+N429*weight3+O429*weight4+P429*weight5+Q429*weight6</f>
        <v/>
      </c>
    </row>
    <row r="430" spans="1:18">
      <c r="A430" s="14">
        <f>RANK(R430,R:R)</f>
        <v/>
      </c>
      <c r="B430" s="2" t="s">
        <v>5355</v>
      </c>
      <c r="C430">
        <f>VLOOKUP(B430,'Input - companies list'!B:L,2,FALSE)</f>
        <v/>
      </c>
      <c r="D430">
        <f>VLOOKUP(B430,'Input - companies list'!B:L,11,FALSE)</f>
        <v/>
      </c>
      <c r="E430">
        <f>VLOOKUP(B430,'Input - companies list'!B:E,4,FALSE)</f>
        <v/>
      </c>
      <c r="F430" s="1">
        <f>SUMIFS('Input - target event report'!H:H,'Input - target event report'!B:B,B430,'Input - target event report'!D:D, "Private Investment")</f>
        <v/>
      </c>
      <c r="G430" s="30">
        <f>IF(I430&lt;2, "N/A", (MAXIFS('Input - target event report'!E:E,'Input - target event report'!B:B,B:B,'Input - target event report'!D:D,"Private Investment")-MINIFS('Input - target event report'!E:E,'Input - target event report'!B:B,B:B,'Input - target event report'!D:D,"Private Investment"))/(I430-1))</f>
        <v/>
      </c>
      <c r="H430" s="30">
        <f>IF(MAXIFS('Input - target event report'!E:E,'Input - target event report'!B:B,B:B,'Input - target event report'!D:D,"Private Investment") = 0, "N/A", TODAY() - MAXIFS('Input - target event report'!E:E,'Input - target event report'!B:B,B:B,'Input - target event report'!D:D,"Private Investment"))</f>
        <v/>
      </c>
      <c r="I430" s="30">
        <f>COUNTIFS('Input - target event report'!B:B,B430,'Input - target event report'!D:D, "Private Investment")</f>
        <v/>
      </c>
      <c r="J430">
        <f>INDEX('Input - companies list'!$1:$10000,MATCH(B430,'Input - companies list'!B:B,0),MATCH("Flow",'Input - companies list'!$1:$1,0 ))</f>
        <v/>
      </c>
      <c r="K430">
        <f>INDEX('Input - companies list'!$1:$10000,MATCH(B430,'Input - companies list'!B:B,0),MATCH("Inter-Cluster Connectivity",'Input - companies list'!$1:$1,0 ))</f>
        <v/>
      </c>
      <c r="L430" s="11">
        <f>IFERROR(PERCENTRANK(F:F,F430),0)</f>
        <v/>
      </c>
      <c r="M430" s="11">
        <f>IFERROR(1 - PERCENTRANK(G:G,G430),0)</f>
        <v/>
      </c>
      <c r="N430" s="11">
        <f>IFERROR(1 - PERCENTRANK(H:H,H430),0)</f>
        <v/>
      </c>
      <c r="O430" s="11">
        <f>IFERROR(PERCENTRANK(I:I,I430),0)</f>
        <v/>
      </c>
      <c r="P430" s="11">
        <f>IFERROR(1 - PERCENTRANK(J:J,J430),0)</f>
        <v/>
      </c>
      <c r="Q430" s="11">
        <f>IFERROR(PERCENTRANK(K:K,K430),0)</f>
        <v/>
      </c>
      <c r="R430" s="11">
        <f>L430*weight1+M430*weight2+N430*weight3+O430*weight4+P430*weight5+Q430*weight6</f>
        <v/>
      </c>
    </row>
    <row r="431" spans="1:18">
      <c r="A431" s="14">
        <f>RANK(R431,R:R)</f>
        <v/>
      </c>
      <c r="B431" t="s">
        <v>5365</v>
      </c>
      <c r="C431">
        <f>VLOOKUP(B431,'Input - companies list'!B:L,2,FALSE)</f>
        <v/>
      </c>
      <c r="D431">
        <f>VLOOKUP(B431,'Input - companies list'!B:L,11,FALSE)</f>
        <v/>
      </c>
      <c r="E431">
        <f>VLOOKUP(B431,'Input - companies list'!B:E,4,FALSE)</f>
        <v/>
      </c>
      <c r="F431" s="1">
        <f>SUMIFS('Input - target event report'!H:H,'Input - target event report'!B:B,B431,'Input - target event report'!D:D, "Private Investment")</f>
        <v/>
      </c>
      <c r="G431" s="30">
        <f>IF(I431&lt;2, "N/A", (MAXIFS('Input - target event report'!E:E,'Input - target event report'!B:B,B:B,'Input - target event report'!D:D,"Private Investment")-MINIFS('Input - target event report'!E:E,'Input - target event report'!B:B,B:B,'Input - target event report'!D:D,"Private Investment"))/(I431-1))</f>
        <v/>
      </c>
      <c r="H431" s="30">
        <f>IF(MAXIFS('Input - target event report'!E:E,'Input - target event report'!B:B,B:B,'Input - target event report'!D:D,"Private Investment") = 0, "N/A", TODAY() - MAXIFS('Input - target event report'!E:E,'Input - target event report'!B:B,B:B,'Input - target event report'!D:D,"Private Investment"))</f>
        <v/>
      </c>
      <c r="I431" s="30">
        <f>COUNTIFS('Input - target event report'!B:B,B431,'Input - target event report'!D:D, "Private Investment")</f>
        <v/>
      </c>
      <c r="J431">
        <f>INDEX('Input - companies list'!$1:$10000,MATCH(B431,'Input - companies list'!B:B,0),MATCH("Flow",'Input - companies list'!$1:$1,0 ))</f>
        <v/>
      </c>
      <c r="K431">
        <f>INDEX('Input - companies list'!$1:$10000,MATCH(B431,'Input - companies list'!B:B,0),MATCH("Inter-Cluster Connectivity",'Input - companies list'!$1:$1,0 ))</f>
        <v/>
      </c>
      <c r="L431" s="11">
        <f>IFERROR(PERCENTRANK(F:F,F431),0)</f>
        <v/>
      </c>
      <c r="M431" s="11">
        <f>IFERROR(1 - PERCENTRANK(G:G,G431),0)</f>
        <v/>
      </c>
      <c r="N431" s="11">
        <f>IFERROR(1 - PERCENTRANK(H:H,H431),0)</f>
        <v/>
      </c>
      <c r="O431" s="11">
        <f>IFERROR(PERCENTRANK(I:I,I431),0)</f>
        <v/>
      </c>
      <c r="P431" s="11">
        <f>IFERROR(1 - PERCENTRANK(J:J,J431),0)</f>
        <v/>
      </c>
      <c r="Q431" s="11">
        <f>IFERROR(PERCENTRANK(K:K,K431),0)</f>
        <v/>
      </c>
      <c r="R431" s="11">
        <f>L431*weight1+M431*weight2+N431*weight3+O431*weight4+P431*weight5+Q431*weight6</f>
        <v/>
      </c>
    </row>
    <row r="432" spans="1:18">
      <c r="A432" s="14">
        <f>RANK(R432,R:R)</f>
        <v/>
      </c>
      <c r="B432" t="s">
        <v>5377</v>
      </c>
      <c r="C432">
        <f>VLOOKUP(B432,'Input - companies list'!B:L,2,FALSE)</f>
        <v/>
      </c>
      <c r="D432">
        <f>VLOOKUP(B432,'Input - companies list'!B:L,11,FALSE)</f>
        <v/>
      </c>
      <c r="E432">
        <f>VLOOKUP(B432,'Input - companies list'!B:E,4,FALSE)</f>
        <v/>
      </c>
      <c r="F432" s="1">
        <f>SUMIFS('Input - target event report'!H:H,'Input - target event report'!B:B,B432,'Input - target event report'!D:D, "Private Investment")</f>
        <v/>
      </c>
      <c r="G432" s="30">
        <f>IF(I432&lt;2, "N/A", (MAXIFS('Input - target event report'!E:E,'Input - target event report'!B:B,B:B,'Input - target event report'!D:D,"Private Investment")-MINIFS('Input - target event report'!E:E,'Input - target event report'!B:B,B:B,'Input - target event report'!D:D,"Private Investment"))/(I432-1))</f>
        <v/>
      </c>
      <c r="H432" s="30">
        <f>IF(MAXIFS('Input - target event report'!E:E,'Input - target event report'!B:B,B:B,'Input - target event report'!D:D,"Private Investment") = 0, "N/A", TODAY() - MAXIFS('Input - target event report'!E:E,'Input - target event report'!B:B,B:B,'Input - target event report'!D:D,"Private Investment"))</f>
        <v/>
      </c>
      <c r="I432" s="30">
        <f>COUNTIFS('Input - target event report'!B:B,B432,'Input - target event report'!D:D, "Private Investment")</f>
        <v/>
      </c>
      <c r="J432">
        <f>INDEX('Input - companies list'!$1:$10000,MATCH(B432,'Input - companies list'!B:B,0),MATCH("Flow",'Input - companies list'!$1:$1,0 ))</f>
        <v/>
      </c>
      <c r="K432">
        <f>INDEX('Input - companies list'!$1:$10000,MATCH(B432,'Input - companies list'!B:B,0),MATCH("Inter-Cluster Connectivity",'Input - companies list'!$1:$1,0 ))</f>
        <v/>
      </c>
      <c r="L432" s="11">
        <f>IFERROR(PERCENTRANK(F:F,F432),0)</f>
        <v/>
      </c>
      <c r="M432" s="11">
        <f>IFERROR(1 - PERCENTRANK(G:G,G432),0)</f>
        <v/>
      </c>
      <c r="N432" s="11">
        <f>IFERROR(1 - PERCENTRANK(H:H,H432),0)</f>
        <v/>
      </c>
      <c r="O432" s="11">
        <f>IFERROR(PERCENTRANK(I:I,I432),0)</f>
        <v/>
      </c>
      <c r="P432" s="11">
        <f>IFERROR(1 - PERCENTRANK(J:J,J432),0)</f>
        <v/>
      </c>
      <c r="Q432" s="11">
        <f>IFERROR(PERCENTRANK(K:K,K432),0)</f>
        <v/>
      </c>
      <c r="R432" s="11">
        <f>L432*weight1+M432*weight2+N432*weight3+O432*weight4+P432*weight5+Q432*weight6</f>
        <v/>
      </c>
    </row>
    <row r="433" spans="1:18">
      <c r="A433" s="14">
        <f>RANK(R433,R:R)</f>
        <v/>
      </c>
      <c r="B433" t="s">
        <v>5389</v>
      </c>
      <c r="C433">
        <f>VLOOKUP(B433,'Input - companies list'!B:L,2,FALSE)</f>
        <v/>
      </c>
      <c r="D433">
        <f>VLOOKUP(B433,'Input - companies list'!B:L,11,FALSE)</f>
        <v/>
      </c>
      <c r="E433">
        <f>VLOOKUP(B433,'Input - companies list'!B:E,4,FALSE)</f>
        <v/>
      </c>
      <c r="F433" s="1">
        <f>SUMIFS('Input - target event report'!H:H,'Input - target event report'!B:B,B433,'Input - target event report'!D:D, "Private Investment")</f>
        <v/>
      </c>
      <c r="G433" s="30">
        <f>IF(I433&lt;2, "N/A", (MAXIFS('Input - target event report'!E:E,'Input - target event report'!B:B,B:B,'Input - target event report'!D:D,"Private Investment")-MINIFS('Input - target event report'!E:E,'Input - target event report'!B:B,B:B,'Input - target event report'!D:D,"Private Investment"))/(I433-1))</f>
        <v/>
      </c>
      <c r="H433" s="30">
        <f>IF(MAXIFS('Input - target event report'!E:E,'Input - target event report'!B:B,B:B,'Input - target event report'!D:D,"Private Investment") = 0, "N/A", TODAY() - MAXIFS('Input - target event report'!E:E,'Input - target event report'!B:B,B:B,'Input - target event report'!D:D,"Private Investment"))</f>
        <v/>
      </c>
      <c r="I433" s="30">
        <f>COUNTIFS('Input - target event report'!B:B,B433,'Input - target event report'!D:D, "Private Investment")</f>
        <v/>
      </c>
      <c r="J433">
        <f>INDEX('Input - companies list'!$1:$10000,MATCH(B433,'Input - companies list'!B:B,0),MATCH("Flow",'Input - companies list'!$1:$1,0 ))</f>
        <v/>
      </c>
      <c r="K433">
        <f>INDEX('Input - companies list'!$1:$10000,MATCH(B433,'Input - companies list'!B:B,0),MATCH("Inter-Cluster Connectivity",'Input - companies list'!$1:$1,0 ))</f>
        <v/>
      </c>
      <c r="L433" s="11">
        <f>IFERROR(PERCENTRANK(F:F,F433),0)</f>
        <v/>
      </c>
      <c r="M433" s="11">
        <f>IFERROR(1 - PERCENTRANK(G:G,G433),0)</f>
        <v/>
      </c>
      <c r="N433" s="11">
        <f>IFERROR(1 - PERCENTRANK(H:H,H433),0)</f>
        <v/>
      </c>
      <c r="O433" s="11">
        <f>IFERROR(PERCENTRANK(I:I,I433),0)</f>
        <v/>
      </c>
      <c r="P433" s="11">
        <f>IFERROR(1 - PERCENTRANK(J:J,J433),0)</f>
        <v/>
      </c>
      <c r="Q433" s="11">
        <f>IFERROR(PERCENTRANK(K:K,K433),0)</f>
        <v/>
      </c>
      <c r="R433" s="11">
        <f>L433*weight1+M433*weight2+N433*weight3+O433*weight4+P433*weight5+Q433*weight6</f>
        <v/>
      </c>
    </row>
    <row r="434" spans="1:18">
      <c r="A434" s="14">
        <f>RANK(R434,R:R)</f>
        <v/>
      </c>
      <c r="B434" t="s">
        <v>5400</v>
      </c>
      <c r="C434">
        <f>VLOOKUP(B434,'Input - companies list'!B:L,2,FALSE)</f>
        <v/>
      </c>
      <c r="D434">
        <f>VLOOKUP(B434,'Input - companies list'!B:L,11,FALSE)</f>
        <v/>
      </c>
      <c r="E434">
        <f>VLOOKUP(B434,'Input - companies list'!B:E,4,FALSE)</f>
        <v/>
      </c>
      <c r="F434" s="1">
        <f>SUMIFS('Input - target event report'!H:H,'Input - target event report'!B:B,B434,'Input - target event report'!D:D, "Private Investment")</f>
        <v/>
      </c>
      <c r="G434" s="30">
        <f>IF(I434&lt;2, "N/A", (MAXIFS('Input - target event report'!E:E,'Input - target event report'!B:B,B:B,'Input - target event report'!D:D,"Private Investment")-MINIFS('Input - target event report'!E:E,'Input - target event report'!B:B,B:B,'Input - target event report'!D:D,"Private Investment"))/(I434-1))</f>
        <v/>
      </c>
      <c r="H434" s="30">
        <f>IF(MAXIFS('Input - target event report'!E:E,'Input - target event report'!B:B,B:B,'Input - target event report'!D:D,"Private Investment") = 0, "N/A", TODAY() - MAXIFS('Input - target event report'!E:E,'Input - target event report'!B:B,B:B,'Input - target event report'!D:D,"Private Investment"))</f>
        <v/>
      </c>
      <c r="I434" s="30">
        <f>COUNTIFS('Input - target event report'!B:B,B434,'Input - target event report'!D:D, "Private Investment")</f>
        <v/>
      </c>
      <c r="J434">
        <f>INDEX('Input - companies list'!$1:$10000,MATCH(B434,'Input - companies list'!B:B,0),MATCH("Flow",'Input - companies list'!$1:$1,0 ))</f>
        <v/>
      </c>
      <c r="K434">
        <f>INDEX('Input - companies list'!$1:$10000,MATCH(B434,'Input - companies list'!B:B,0),MATCH("Inter-Cluster Connectivity",'Input - companies list'!$1:$1,0 ))</f>
        <v/>
      </c>
      <c r="L434" s="11">
        <f>IFERROR(PERCENTRANK(F:F,F434),0)</f>
        <v/>
      </c>
      <c r="M434" s="11">
        <f>IFERROR(1 - PERCENTRANK(G:G,G434),0)</f>
        <v/>
      </c>
      <c r="N434" s="11">
        <f>IFERROR(1 - PERCENTRANK(H:H,H434),0)</f>
        <v/>
      </c>
      <c r="O434" s="11">
        <f>IFERROR(PERCENTRANK(I:I,I434),0)</f>
        <v/>
      </c>
      <c r="P434" s="11">
        <f>IFERROR(1 - PERCENTRANK(J:J,J434),0)</f>
        <v/>
      </c>
      <c r="Q434" s="11">
        <f>IFERROR(PERCENTRANK(K:K,K434),0)</f>
        <v/>
      </c>
      <c r="R434" s="11">
        <f>L434*weight1+M434*weight2+N434*weight3+O434*weight4+P434*weight5+Q434*weight6</f>
        <v/>
      </c>
    </row>
    <row r="435" spans="1:18">
      <c r="A435" s="14">
        <f>RANK(R435,R:R)</f>
        <v/>
      </c>
      <c r="B435" t="s">
        <v>5413</v>
      </c>
      <c r="C435">
        <f>VLOOKUP(B435,'Input - companies list'!B:L,2,FALSE)</f>
        <v/>
      </c>
      <c r="D435">
        <f>VLOOKUP(B435,'Input - companies list'!B:L,11,FALSE)</f>
        <v/>
      </c>
      <c r="E435">
        <f>VLOOKUP(B435,'Input - companies list'!B:E,4,FALSE)</f>
        <v/>
      </c>
      <c r="F435" s="1">
        <f>SUMIFS('Input - target event report'!H:H,'Input - target event report'!B:B,B435,'Input - target event report'!D:D, "Private Investment")</f>
        <v/>
      </c>
      <c r="G435" s="30">
        <f>IF(I435&lt;2, "N/A", (MAXIFS('Input - target event report'!E:E,'Input - target event report'!B:B,B:B,'Input - target event report'!D:D,"Private Investment")-MINIFS('Input - target event report'!E:E,'Input - target event report'!B:B,B:B,'Input - target event report'!D:D,"Private Investment"))/(I435-1))</f>
        <v/>
      </c>
      <c r="H435" s="30">
        <f>IF(MAXIFS('Input - target event report'!E:E,'Input - target event report'!B:B,B:B,'Input - target event report'!D:D,"Private Investment") = 0, "N/A", TODAY() - MAXIFS('Input - target event report'!E:E,'Input - target event report'!B:B,B:B,'Input - target event report'!D:D,"Private Investment"))</f>
        <v/>
      </c>
      <c r="I435" s="30">
        <f>COUNTIFS('Input - target event report'!B:B,B435,'Input - target event report'!D:D, "Private Investment")</f>
        <v/>
      </c>
      <c r="J435">
        <f>INDEX('Input - companies list'!$1:$10000,MATCH(B435,'Input - companies list'!B:B,0),MATCH("Flow",'Input - companies list'!$1:$1,0 ))</f>
        <v/>
      </c>
      <c r="K435">
        <f>INDEX('Input - companies list'!$1:$10000,MATCH(B435,'Input - companies list'!B:B,0),MATCH("Inter-Cluster Connectivity",'Input - companies list'!$1:$1,0 ))</f>
        <v/>
      </c>
      <c r="L435" s="11">
        <f>IFERROR(PERCENTRANK(F:F,F435),0)</f>
        <v/>
      </c>
      <c r="M435" s="11">
        <f>IFERROR(1 - PERCENTRANK(G:G,G435),0)</f>
        <v/>
      </c>
      <c r="N435" s="11">
        <f>IFERROR(1 - PERCENTRANK(H:H,H435),0)</f>
        <v/>
      </c>
      <c r="O435" s="11">
        <f>IFERROR(PERCENTRANK(I:I,I435),0)</f>
        <v/>
      </c>
      <c r="P435" s="11">
        <f>IFERROR(1 - PERCENTRANK(J:J,J435),0)</f>
        <v/>
      </c>
      <c r="Q435" s="11">
        <f>IFERROR(PERCENTRANK(K:K,K435),0)</f>
        <v/>
      </c>
      <c r="R435" s="11">
        <f>L435*weight1+M435*weight2+N435*weight3+O435*weight4+P435*weight5+Q435*weight6</f>
        <v/>
      </c>
    </row>
    <row r="436" spans="1:18">
      <c r="A436" s="14">
        <f>RANK(R436,R:R)</f>
        <v/>
      </c>
      <c r="B436" t="s">
        <v>5424</v>
      </c>
      <c r="C436">
        <f>VLOOKUP(B436,'Input - companies list'!B:L,2,FALSE)</f>
        <v/>
      </c>
      <c r="D436">
        <f>VLOOKUP(B436,'Input - companies list'!B:L,11,FALSE)</f>
        <v/>
      </c>
      <c r="E436">
        <f>VLOOKUP(B436,'Input - companies list'!B:E,4,FALSE)</f>
        <v/>
      </c>
      <c r="F436" s="1">
        <f>SUMIFS('Input - target event report'!H:H,'Input - target event report'!B:B,B436,'Input - target event report'!D:D, "Private Investment")</f>
        <v/>
      </c>
      <c r="G436" s="30">
        <f>IF(I436&lt;2, "N/A", (MAXIFS('Input - target event report'!E:E,'Input - target event report'!B:B,B:B,'Input - target event report'!D:D,"Private Investment")-MINIFS('Input - target event report'!E:E,'Input - target event report'!B:B,B:B,'Input - target event report'!D:D,"Private Investment"))/(I436-1))</f>
        <v/>
      </c>
      <c r="H436" s="30">
        <f>IF(MAXIFS('Input - target event report'!E:E,'Input - target event report'!B:B,B:B,'Input - target event report'!D:D,"Private Investment") = 0, "N/A", TODAY() - MAXIFS('Input - target event report'!E:E,'Input - target event report'!B:B,B:B,'Input - target event report'!D:D,"Private Investment"))</f>
        <v/>
      </c>
      <c r="I436" s="30">
        <f>COUNTIFS('Input - target event report'!B:B,B436,'Input - target event report'!D:D, "Private Investment")</f>
        <v/>
      </c>
      <c r="J436">
        <f>INDEX('Input - companies list'!$1:$10000,MATCH(B436,'Input - companies list'!B:B,0),MATCH("Flow",'Input - companies list'!$1:$1,0 ))</f>
        <v/>
      </c>
      <c r="K436">
        <f>INDEX('Input - companies list'!$1:$10000,MATCH(B436,'Input - companies list'!B:B,0),MATCH("Inter-Cluster Connectivity",'Input - companies list'!$1:$1,0 ))</f>
        <v/>
      </c>
      <c r="L436" s="11">
        <f>IFERROR(PERCENTRANK(F:F,F436),0)</f>
        <v/>
      </c>
      <c r="M436" s="11">
        <f>IFERROR(1 - PERCENTRANK(G:G,G436),0)</f>
        <v/>
      </c>
      <c r="N436" s="11">
        <f>IFERROR(1 - PERCENTRANK(H:H,H436),0)</f>
        <v/>
      </c>
      <c r="O436" s="11">
        <f>IFERROR(PERCENTRANK(I:I,I436),0)</f>
        <v/>
      </c>
      <c r="P436" s="11">
        <f>IFERROR(1 - PERCENTRANK(J:J,J436),0)</f>
        <v/>
      </c>
      <c r="Q436" s="11">
        <f>IFERROR(PERCENTRANK(K:K,K436),0)</f>
        <v/>
      </c>
      <c r="R436" s="11">
        <f>L436*weight1+M436*weight2+N436*weight3+O436*weight4+P436*weight5+Q436*weight6</f>
        <v/>
      </c>
    </row>
    <row r="437" spans="1:18">
      <c r="A437" s="14">
        <f>RANK(R437,R:R)</f>
        <v/>
      </c>
      <c r="B437" t="s">
        <v>5434</v>
      </c>
      <c r="C437">
        <f>VLOOKUP(B437,'Input - companies list'!B:L,2,FALSE)</f>
        <v/>
      </c>
      <c r="D437">
        <f>VLOOKUP(B437,'Input - companies list'!B:L,11,FALSE)</f>
        <v/>
      </c>
      <c r="E437">
        <f>VLOOKUP(B437,'Input - companies list'!B:E,4,FALSE)</f>
        <v/>
      </c>
      <c r="F437" s="1">
        <f>SUMIFS('Input - target event report'!H:H,'Input - target event report'!B:B,B437,'Input - target event report'!D:D, "Private Investment")</f>
        <v/>
      </c>
      <c r="G437" s="30">
        <f>IF(I437&lt;2, "N/A", (MAXIFS('Input - target event report'!E:E,'Input - target event report'!B:B,B:B,'Input - target event report'!D:D,"Private Investment")-MINIFS('Input - target event report'!E:E,'Input - target event report'!B:B,B:B,'Input - target event report'!D:D,"Private Investment"))/(I437-1))</f>
        <v/>
      </c>
      <c r="H437" s="30">
        <f>IF(MAXIFS('Input - target event report'!E:E,'Input - target event report'!B:B,B:B,'Input - target event report'!D:D,"Private Investment") = 0, "N/A", TODAY() - MAXIFS('Input - target event report'!E:E,'Input - target event report'!B:B,B:B,'Input - target event report'!D:D,"Private Investment"))</f>
        <v/>
      </c>
      <c r="I437" s="30">
        <f>COUNTIFS('Input - target event report'!B:B,B437,'Input - target event report'!D:D, "Private Investment")</f>
        <v/>
      </c>
      <c r="J437">
        <f>INDEX('Input - companies list'!$1:$10000,MATCH(B437,'Input - companies list'!B:B,0),MATCH("Flow",'Input - companies list'!$1:$1,0 ))</f>
        <v/>
      </c>
      <c r="K437">
        <f>INDEX('Input - companies list'!$1:$10000,MATCH(B437,'Input - companies list'!B:B,0),MATCH("Inter-Cluster Connectivity",'Input - companies list'!$1:$1,0 ))</f>
        <v/>
      </c>
      <c r="L437" s="11">
        <f>IFERROR(PERCENTRANK(F:F,F437),0)</f>
        <v/>
      </c>
      <c r="M437" s="11">
        <f>IFERROR(1 - PERCENTRANK(G:G,G437),0)</f>
        <v/>
      </c>
      <c r="N437" s="11">
        <f>IFERROR(1 - PERCENTRANK(H:H,H437),0)</f>
        <v/>
      </c>
      <c r="O437" s="11">
        <f>IFERROR(PERCENTRANK(I:I,I437),0)</f>
        <v/>
      </c>
      <c r="P437" s="11">
        <f>IFERROR(1 - PERCENTRANK(J:J,J437),0)</f>
        <v/>
      </c>
      <c r="Q437" s="11">
        <f>IFERROR(PERCENTRANK(K:K,K437),0)</f>
        <v/>
      </c>
      <c r="R437" s="11">
        <f>L437*weight1+M437*weight2+N437*weight3+O437*weight4+P437*weight5+Q437*weight6</f>
        <v/>
      </c>
    </row>
    <row r="438" spans="1:18">
      <c r="A438" s="14">
        <f>RANK(R438,R:R)</f>
        <v/>
      </c>
      <c r="B438" t="s">
        <v>5448</v>
      </c>
      <c r="C438">
        <f>VLOOKUP(B438,'Input - companies list'!B:L,2,FALSE)</f>
        <v/>
      </c>
      <c r="D438">
        <f>VLOOKUP(B438,'Input - companies list'!B:L,11,FALSE)</f>
        <v/>
      </c>
      <c r="E438">
        <f>VLOOKUP(B438,'Input - companies list'!B:E,4,FALSE)</f>
        <v/>
      </c>
      <c r="F438" s="1">
        <f>SUMIFS('Input - target event report'!H:H,'Input - target event report'!B:B,B438,'Input - target event report'!D:D, "Private Investment")</f>
        <v/>
      </c>
      <c r="G438" s="30">
        <f>IF(I438&lt;2, "N/A", (MAXIFS('Input - target event report'!E:E,'Input - target event report'!B:B,B:B,'Input - target event report'!D:D,"Private Investment")-MINIFS('Input - target event report'!E:E,'Input - target event report'!B:B,B:B,'Input - target event report'!D:D,"Private Investment"))/(I438-1))</f>
        <v/>
      </c>
      <c r="H438" s="30">
        <f>IF(MAXIFS('Input - target event report'!E:E,'Input - target event report'!B:B,B:B,'Input - target event report'!D:D,"Private Investment") = 0, "N/A", TODAY() - MAXIFS('Input - target event report'!E:E,'Input - target event report'!B:B,B:B,'Input - target event report'!D:D,"Private Investment"))</f>
        <v/>
      </c>
      <c r="I438" s="30">
        <f>COUNTIFS('Input - target event report'!B:B,B438,'Input - target event report'!D:D, "Private Investment")</f>
        <v/>
      </c>
      <c r="J438">
        <f>INDEX('Input - companies list'!$1:$10000,MATCH(B438,'Input - companies list'!B:B,0),MATCH("Flow",'Input - companies list'!$1:$1,0 ))</f>
        <v/>
      </c>
      <c r="K438">
        <f>INDEX('Input - companies list'!$1:$10000,MATCH(B438,'Input - companies list'!B:B,0),MATCH("Inter-Cluster Connectivity",'Input - companies list'!$1:$1,0 ))</f>
        <v/>
      </c>
      <c r="L438" s="11">
        <f>IFERROR(PERCENTRANK(F:F,F438),0)</f>
        <v/>
      </c>
      <c r="M438" s="11">
        <f>IFERROR(1 - PERCENTRANK(G:G,G438),0)</f>
        <v/>
      </c>
      <c r="N438" s="11">
        <f>IFERROR(1 - PERCENTRANK(H:H,H438),0)</f>
        <v/>
      </c>
      <c r="O438" s="11">
        <f>IFERROR(PERCENTRANK(I:I,I438),0)</f>
        <v/>
      </c>
      <c r="P438" s="11">
        <f>IFERROR(1 - PERCENTRANK(J:J,J438),0)</f>
        <v/>
      </c>
      <c r="Q438" s="11">
        <f>IFERROR(PERCENTRANK(K:K,K438),0)</f>
        <v/>
      </c>
      <c r="R438" s="11">
        <f>L438*weight1+M438*weight2+N438*weight3+O438*weight4+P438*weight5+Q438*weight6</f>
        <v/>
      </c>
    </row>
    <row r="439" spans="1:18">
      <c r="A439" s="14">
        <f>RANK(R439,R:R)</f>
        <v/>
      </c>
      <c r="B439" t="s">
        <v>5460</v>
      </c>
      <c r="C439">
        <f>VLOOKUP(B439,'Input - companies list'!B:L,2,FALSE)</f>
        <v/>
      </c>
      <c r="D439">
        <f>VLOOKUP(B439,'Input - companies list'!B:L,11,FALSE)</f>
        <v/>
      </c>
      <c r="E439">
        <f>VLOOKUP(B439,'Input - companies list'!B:E,4,FALSE)</f>
        <v/>
      </c>
      <c r="F439" s="1">
        <f>SUMIFS('Input - target event report'!H:H,'Input - target event report'!B:B,B439,'Input - target event report'!D:D, "Private Investment")</f>
        <v/>
      </c>
      <c r="G439" s="30">
        <f>IF(I439&lt;2, "N/A", (MAXIFS('Input - target event report'!E:E,'Input - target event report'!B:B,B:B,'Input - target event report'!D:D,"Private Investment")-MINIFS('Input - target event report'!E:E,'Input - target event report'!B:B,B:B,'Input - target event report'!D:D,"Private Investment"))/(I439-1))</f>
        <v/>
      </c>
      <c r="H439" s="30">
        <f>IF(MAXIFS('Input - target event report'!E:E,'Input - target event report'!B:B,B:B,'Input - target event report'!D:D,"Private Investment") = 0, "N/A", TODAY() - MAXIFS('Input - target event report'!E:E,'Input - target event report'!B:B,B:B,'Input - target event report'!D:D,"Private Investment"))</f>
        <v/>
      </c>
      <c r="I439" s="30">
        <f>COUNTIFS('Input - target event report'!B:B,B439,'Input - target event report'!D:D, "Private Investment")</f>
        <v/>
      </c>
      <c r="J439">
        <f>INDEX('Input - companies list'!$1:$10000,MATCH(B439,'Input - companies list'!B:B,0),MATCH("Flow",'Input - companies list'!$1:$1,0 ))</f>
        <v/>
      </c>
      <c r="K439">
        <f>INDEX('Input - companies list'!$1:$10000,MATCH(B439,'Input - companies list'!B:B,0),MATCH("Inter-Cluster Connectivity",'Input - companies list'!$1:$1,0 ))</f>
        <v/>
      </c>
      <c r="L439" s="11">
        <f>IFERROR(PERCENTRANK(F:F,F439),0)</f>
        <v/>
      </c>
      <c r="M439" s="11">
        <f>IFERROR(1 - PERCENTRANK(G:G,G439),0)</f>
        <v/>
      </c>
      <c r="N439" s="11">
        <f>IFERROR(1 - PERCENTRANK(H:H,H439),0)</f>
        <v/>
      </c>
      <c r="O439" s="11">
        <f>IFERROR(PERCENTRANK(I:I,I439),0)</f>
        <v/>
      </c>
      <c r="P439" s="11">
        <f>IFERROR(1 - PERCENTRANK(J:J,J439),0)</f>
        <v/>
      </c>
      <c r="Q439" s="11">
        <f>IFERROR(PERCENTRANK(K:K,K439),0)</f>
        <v/>
      </c>
      <c r="R439" s="11">
        <f>L439*weight1+M439*weight2+N439*weight3+O439*weight4+P439*weight5+Q439*weight6</f>
        <v/>
      </c>
    </row>
    <row r="440" spans="1:18">
      <c r="A440" s="14">
        <f>RANK(R440,R:R)</f>
        <v/>
      </c>
      <c r="B440" t="s">
        <v>5473</v>
      </c>
      <c r="C440">
        <f>VLOOKUP(B440,'Input - companies list'!B:L,2,FALSE)</f>
        <v/>
      </c>
      <c r="D440">
        <f>VLOOKUP(B440,'Input - companies list'!B:L,11,FALSE)</f>
        <v/>
      </c>
      <c r="E440">
        <f>VLOOKUP(B440,'Input - companies list'!B:E,4,FALSE)</f>
        <v/>
      </c>
      <c r="F440" s="1">
        <f>SUMIFS('Input - target event report'!H:H,'Input - target event report'!B:B,B440,'Input - target event report'!D:D, "Private Investment")</f>
        <v/>
      </c>
      <c r="G440" s="30">
        <f>IF(I440&lt;2, "N/A", (MAXIFS('Input - target event report'!E:E,'Input - target event report'!B:B,B:B,'Input - target event report'!D:D,"Private Investment")-MINIFS('Input - target event report'!E:E,'Input - target event report'!B:B,B:B,'Input - target event report'!D:D,"Private Investment"))/(I440-1))</f>
        <v/>
      </c>
      <c r="H440" s="30">
        <f>IF(MAXIFS('Input - target event report'!E:E,'Input - target event report'!B:B,B:B,'Input - target event report'!D:D,"Private Investment") = 0, "N/A", TODAY() - MAXIFS('Input - target event report'!E:E,'Input - target event report'!B:B,B:B,'Input - target event report'!D:D,"Private Investment"))</f>
        <v/>
      </c>
      <c r="I440" s="30">
        <f>COUNTIFS('Input - target event report'!B:B,B440,'Input - target event report'!D:D, "Private Investment")</f>
        <v/>
      </c>
      <c r="J440">
        <f>INDEX('Input - companies list'!$1:$10000,MATCH(B440,'Input - companies list'!B:B,0),MATCH("Flow",'Input - companies list'!$1:$1,0 ))</f>
        <v/>
      </c>
      <c r="K440">
        <f>INDEX('Input - companies list'!$1:$10000,MATCH(B440,'Input - companies list'!B:B,0),MATCH("Inter-Cluster Connectivity",'Input - companies list'!$1:$1,0 ))</f>
        <v/>
      </c>
      <c r="L440" s="11">
        <f>IFERROR(PERCENTRANK(F:F,F440),0)</f>
        <v/>
      </c>
      <c r="M440" s="11">
        <f>IFERROR(1 - PERCENTRANK(G:G,G440),0)</f>
        <v/>
      </c>
      <c r="N440" s="11">
        <f>IFERROR(1 - PERCENTRANK(H:H,H440),0)</f>
        <v/>
      </c>
      <c r="O440" s="11">
        <f>IFERROR(PERCENTRANK(I:I,I440),0)</f>
        <v/>
      </c>
      <c r="P440" s="11">
        <f>IFERROR(1 - PERCENTRANK(J:J,J440),0)</f>
        <v/>
      </c>
      <c r="Q440" s="11">
        <f>IFERROR(PERCENTRANK(K:K,K440),0)</f>
        <v/>
      </c>
      <c r="R440" s="11">
        <f>L440*weight1+M440*weight2+N440*weight3+O440*weight4+P440*weight5+Q440*weight6</f>
        <v/>
      </c>
    </row>
    <row r="441" spans="1:18">
      <c r="A441" s="14">
        <f>RANK(R441,R:R)</f>
        <v/>
      </c>
      <c r="B441" t="s">
        <v>5487</v>
      </c>
      <c r="C441">
        <f>VLOOKUP(B441,'Input - companies list'!B:L,2,FALSE)</f>
        <v/>
      </c>
      <c r="D441">
        <f>VLOOKUP(B441,'Input - companies list'!B:L,11,FALSE)</f>
        <v/>
      </c>
      <c r="E441">
        <f>VLOOKUP(B441,'Input - companies list'!B:E,4,FALSE)</f>
        <v/>
      </c>
      <c r="F441" s="1">
        <f>SUMIFS('Input - target event report'!H:H,'Input - target event report'!B:B,B441,'Input - target event report'!D:D, "Private Investment")</f>
        <v/>
      </c>
      <c r="G441" s="30">
        <f>IF(I441&lt;2, "N/A", (MAXIFS('Input - target event report'!E:E,'Input - target event report'!B:B,B:B,'Input - target event report'!D:D,"Private Investment")-MINIFS('Input - target event report'!E:E,'Input - target event report'!B:B,B:B,'Input - target event report'!D:D,"Private Investment"))/(I441-1))</f>
        <v/>
      </c>
      <c r="H441" s="30">
        <f>IF(MAXIFS('Input - target event report'!E:E,'Input - target event report'!B:B,B:B,'Input - target event report'!D:D,"Private Investment") = 0, "N/A", TODAY() - MAXIFS('Input - target event report'!E:E,'Input - target event report'!B:B,B:B,'Input - target event report'!D:D,"Private Investment"))</f>
        <v/>
      </c>
      <c r="I441" s="30">
        <f>COUNTIFS('Input - target event report'!B:B,B441,'Input - target event report'!D:D, "Private Investment")</f>
        <v/>
      </c>
      <c r="J441">
        <f>INDEX('Input - companies list'!$1:$10000,MATCH(B441,'Input - companies list'!B:B,0),MATCH("Flow",'Input - companies list'!$1:$1,0 ))</f>
        <v/>
      </c>
      <c r="K441">
        <f>INDEX('Input - companies list'!$1:$10000,MATCH(B441,'Input - companies list'!B:B,0),MATCH("Inter-Cluster Connectivity",'Input - companies list'!$1:$1,0 ))</f>
        <v/>
      </c>
      <c r="L441" s="11">
        <f>IFERROR(PERCENTRANK(F:F,F441),0)</f>
        <v/>
      </c>
      <c r="M441" s="11">
        <f>IFERROR(1 - PERCENTRANK(G:G,G441),0)</f>
        <v/>
      </c>
      <c r="N441" s="11">
        <f>IFERROR(1 - PERCENTRANK(H:H,H441),0)</f>
        <v/>
      </c>
      <c r="O441" s="11">
        <f>IFERROR(PERCENTRANK(I:I,I441),0)</f>
        <v/>
      </c>
      <c r="P441" s="11">
        <f>IFERROR(1 - PERCENTRANK(J:J,J441),0)</f>
        <v/>
      </c>
      <c r="Q441" s="11">
        <f>IFERROR(PERCENTRANK(K:K,K441),0)</f>
        <v/>
      </c>
      <c r="R441" s="11">
        <f>L441*weight1+M441*weight2+N441*weight3+O441*weight4+P441*weight5+Q441*weight6</f>
        <v/>
      </c>
    </row>
    <row r="442" spans="1:18">
      <c r="A442" s="14">
        <f>RANK(R442,R:R)</f>
        <v/>
      </c>
      <c r="B442" t="s">
        <v>5497</v>
      </c>
      <c r="C442">
        <f>VLOOKUP(B442,'Input - companies list'!B:L,2,FALSE)</f>
        <v/>
      </c>
      <c r="D442">
        <f>VLOOKUP(B442,'Input - companies list'!B:L,11,FALSE)</f>
        <v/>
      </c>
      <c r="E442">
        <f>VLOOKUP(B442,'Input - companies list'!B:E,4,FALSE)</f>
        <v/>
      </c>
      <c r="F442" s="1">
        <f>SUMIFS('Input - target event report'!H:H,'Input - target event report'!B:B,B442,'Input - target event report'!D:D, "Private Investment")</f>
        <v/>
      </c>
      <c r="G442" s="30">
        <f>IF(I442&lt;2, "N/A", (MAXIFS('Input - target event report'!E:E,'Input - target event report'!B:B,B:B,'Input - target event report'!D:D,"Private Investment")-MINIFS('Input - target event report'!E:E,'Input - target event report'!B:B,B:B,'Input - target event report'!D:D,"Private Investment"))/(I442-1))</f>
        <v/>
      </c>
      <c r="H442" s="30">
        <f>IF(MAXIFS('Input - target event report'!E:E,'Input - target event report'!B:B,B:B,'Input - target event report'!D:D,"Private Investment") = 0, "N/A", TODAY() - MAXIFS('Input - target event report'!E:E,'Input - target event report'!B:B,B:B,'Input - target event report'!D:D,"Private Investment"))</f>
        <v/>
      </c>
      <c r="I442" s="30">
        <f>COUNTIFS('Input - target event report'!B:B,B442,'Input - target event report'!D:D, "Private Investment")</f>
        <v/>
      </c>
      <c r="J442">
        <f>INDEX('Input - companies list'!$1:$10000,MATCH(B442,'Input - companies list'!B:B,0),MATCH("Flow",'Input - companies list'!$1:$1,0 ))</f>
        <v/>
      </c>
      <c r="K442">
        <f>INDEX('Input - companies list'!$1:$10000,MATCH(B442,'Input - companies list'!B:B,0),MATCH("Inter-Cluster Connectivity",'Input - companies list'!$1:$1,0 ))</f>
        <v/>
      </c>
      <c r="L442" s="11">
        <f>IFERROR(PERCENTRANK(F:F,F442),0)</f>
        <v/>
      </c>
      <c r="M442" s="11">
        <f>IFERROR(1 - PERCENTRANK(G:G,G442),0)</f>
        <v/>
      </c>
      <c r="N442" s="11">
        <f>IFERROR(1 - PERCENTRANK(H:H,H442),0)</f>
        <v/>
      </c>
      <c r="O442" s="11">
        <f>IFERROR(PERCENTRANK(I:I,I442),0)</f>
        <v/>
      </c>
      <c r="P442" s="11">
        <f>IFERROR(1 - PERCENTRANK(J:J,J442),0)</f>
        <v/>
      </c>
      <c r="Q442" s="11">
        <f>IFERROR(PERCENTRANK(K:K,K442),0)</f>
        <v/>
      </c>
      <c r="R442" s="11">
        <f>L442*weight1+M442*weight2+N442*weight3+O442*weight4+P442*weight5+Q442*weight6</f>
        <v/>
      </c>
    </row>
    <row r="443" spans="1:18">
      <c r="A443" s="14">
        <f>RANK(R443,R:R)</f>
        <v/>
      </c>
      <c r="B443" t="s">
        <v>5508</v>
      </c>
      <c r="C443">
        <f>VLOOKUP(B443,'Input - companies list'!B:L,2,FALSE)</f>
        <v/>
      </c>
      <c r="D443">
        <f>VLOOKUP(B443,'Input - companies list'!B:L,11,FALSE)</f>
        <v/>
      </c>
      <c r="E443">
        <f>VLOOKUP(B443,'Input - companies list'!B:E,4,FALSE)</f>
        <v/>
      </c>
      <c r="F443" s="1">
        <f>SUMIFS('Input - target event report'!H:H,'Input - target event report'!B:B,B443,'Input - target event report'!D:D, "Private Investment")</f>
        <v/>
      </c>
      <c r="G443" s="30">
        <f>IF(I443&lt;2, "N/A", (MAXIFS('Input - target event report'!E:E,'Input - target event report'!B:B,B:B,'Input - target event report'!D:D,"Private Investment")-MINIFS('Input - target event report'!E:E,'Input - target event report'!B:B,B:B,'Input - target event report'!D:D,"Private Investment"))/(I443-1))</f>
        <v/>
      </c>
      <c r="H443" s="30">
        <f>IF(MAXIFS('Input - target event report'!E:E,'Input - target event report'!B:B,B:B,'Input - target event report'!D:D,"Private Investment") = 0, "N/A", TODAY() - MAXIFS('Input - target event report'!E:E,'Input - target event report'!B:B,B:B,'Input - target event report'!D:D,"Private Investment"))</f>
        <v/>
      </c>
      <c r="I443" s="30">
        <f>COUNTIFS('Input - target event report'!B:B,B443,'Input - target event report'!D:D, "Private Investment")</f>
        <v/>
      </c>
      <c r="J443">
        <f>INDEX('Input - companies list'!$1:$10000,MATCH(B443,'Input - companies list'!B:B,0),MATCH("Flow",'Input - companies list'!$1:$1,0 ))</f>
        <v/>
      </c>
      <c r="K443">
        <f>INDEX('Input - companies list'!$1:$10000,MATCH(B443,'Input - companies list'!B:B,0),MATCH("Inter-Cluster Connectivity",'Input - companies list'!$1:$1,0 ))</f>
        <v/>
      </c>
      <c r="L443" s="11">
        <f>IFERROR(PERCENTRANK(F:F,F443),0)</f>
        <v/>
      </c>
      <c r="M443" s="11">
        <f>IFERROR(1 - PERCENTRANK(G:G,G443),0)</f>
        <v/>
      </c>
      <c r="N443" s="11">
        <f>IFERROR(1 - PERCENTRANK(H:H,H443),0)</f>
        <v/>
      </c>
      <c r="O443" s="11">
        <f>IFERROR(PERCENTRANK(I:I,I443),0)</f>
        <v/>
      </c>
      <c r="P443" s="11">
        <f>IFERROR(1 - PERCENTRANK(J:J,J443),0)</f>
        <v/>
      </c>
      <c r="Q443" s="11">
        <f>IFERROR(PERCENTRANK(K:K,K443),0)</f>
        <v/>
      </c>
      <c r="R443" s="11">
        <f>L443*weight1+M443*weight2+N443*weight3+O443*weight4+P443*weight5+Q443*weight6</f>
        <v/>
      </c>
    </row>
    <row r="444" spans="1:18">
      <c r="A444" s="14">
        <f>RANK(R444,R:R)</f>
        <v/>
      </c>
      <c r="B444" t="s">
        <v>5520</v>
      </c>
      <c r="C444">
        <f>VLOOKUP(B444,'Input - companies list'!B:L,2,FALSE)</f>
        <v/>
      </c>
      <c r="D444">
        <f>VLOOKUP(B444,'Input - companies list'!B:L,11,FALSE)</f>
        <v/>
      </c>
      <c r="E444">
        <f>VLOOKUP(B444,'Input - companies list'!B:E,4,FALSE)</f>
        <v/>
      </c>
      <c r="F444" s="1">
        <f>SUMIFS('Input - target event report'!H:H,'Input - target event report'!B:B,B444,'Input - target event report'!D:D, "Private Investment")</f>
        <v/>
      </c>
      <c r="G444" s="30">
        <f>IF(I444&lt;2, "N/A", (MAXIFS('Input - target event report'!E:E,'Input - target event report'!B:B,B:B,'Input - target event report'!D:D,"Private Investment")-MINIFS('Input - target event report'!E:E,'Input - target event report'!B:B,B:B,'Input - target event report'!D:D,"Private Investment"))/(I444-1))</f>
        <v/>
      </c>
      <c r="H444" s="30">
        <f>IF(MAXIFS('Input - target event report'!E:E,'Input - target event report'!B:B,B:B,'Input - target event report'!D:D,"Private Investment") = 0, "N/A", TODAY() - MAXIFS('Input - target event report'!E:E,'Input - target event report'!B:B,B:B,'Input - target event report'!D:D,"Private Investment"))</f>
        <v/>
      </c>
      <c r="I444" s="30">
        <f>COUNTIFS('Input - target event report'!B:B,B444,'Input - target event report'!D:D, "Private Investment")</f>
        <v/>
      </c>
      <c r="J444">
        <f>INDEX('Input - companies list'!$1:$10000,MATCH(B444,'Input - companies list'!B:B,0),MATCH("Flow",'Input - companies list'!$1:$1,0 ))</f>
        <v/>
      </c>
      <c r="K444">
        <f>INDEX('Input - companies list'!$1:$10000,MATCH(B444,'Input - companies list'!B:B,0),MATCH("Inter-Cluster Connectivity",'Input - companies list'!$1:$1,0 ))</f>
        <v/>
      </c>
      <c r="L444" s="11">
        <f>IFERROR(PERCENTRANK(F:F,F444),0)</f>
        <v/>
      </c>
      <c r="M444" s="11">
        <f>IFERROR(1 - PERCENTRANK(G:G,G444),0)</f>
        <v/>
      </c>
      <c r="N444" s="11">
        <f>IFERROR(1 - PERCENTRANK(H:H,H444),0)</f>
        <v/>
      </c>
      <c r="O444" s="11">
        <f>IFERROR(PERCENTRANK(I:I,I444),0)</f>
        <v/>
      </c>
      <c r="P444" s="11">
        <f>IFERROR(1 - PERCENTRANK(J:J,J444),0)</f>
        <v/>
      </c>
      <c r="Q444" s="11">
        <f>IFERROR(PERCENTRANK(K:K,K444),0)</f>
        <v/>
      </c>
      <c r="R444" s="11">
        <f>L444*weight1+M444*weight2+N444*weight3+O444*weight4+P444*weight5+Q444*weight6</f>
        <v/>
      </c>
    </row>
    <row r="445" spans="1:18">
      <c r="A445" s="14">
        <f>RANK(R445,R:R)</f>
        <v/>
      </c>
      <c r="B445" t="s">
        <v>5534</v>
      </c>
      <c r="C445">
        <f>VLOOKUP(B445,'Input - companies list'!B:L,2,FALSE)</f>
        <v/>
      </c>
      <c r="D445">
        <f>VLOOKUP(B445,'Input - companies list'!B:L,11,FALSE)</f>
        <v/>
      </c>
      <c r="E445">
        <f>VLOOKUP(B445,'Input - companies list'!B:E,4,FALSE)</f>
        <v/>
      </c>
      <c r="F445" s="1">
        <f>SUMIFS('Input - target event report'!H:H,'Input - target event report'!B:B,B445,'Input - target event report'!D:D, "Private Investment")</f>
        <v/>
      </c>
      <c r="G445" s="30">
        <f>IF(I445&lt;2, "N/A", (MAXIFS('Input - target event report'!E:E,'Input - target event report'!B:B,B:B,'Input - target event report'!D:D,"Private Investment")-MINIFS('Input - target event report'!E:E,'Input - target event report'!B:B,B:B,'Input - target event report'!D:D,"Private Investment"))/(I445-1))</f>
        <v/>
      </c>
      <c r="H445" s="30">
        <f>IF(MAXIFS('Input - target event report'!E:E,'Input - target event report'!B:B,B:B,'Input - target event report'!D:D,"Private Investment") = 0, "N/A", TODAY() - MAXIFS('Input - target event report'!E:E,'Input - target event report'!B:B,B:B,'Input - target event report'!D:D,"Private Investment"))</f>
        <v/>
      </c>
      <c r="I445" s="30">
        <f>COUNTIFS('Input - target event report'!B:B,B445,'Input - target event report'!D:D, "Private Investment")</f>
        <v/>
      </c>
      <c r="J445">
        <f>INDEX('Input - companies list'!$1:$10000,MATCH(B445,'Input - companies list'!B:B,0),MATCH("Flow",'Input - companies list'!$1:$1,0 ))</f>
        <v/>
      </c>
      <c r="K445">
        <f>INDEX('Input - companies list'!$1:$10000,MATCH(B445,'Input - companies list'!B:B,0),MATCH("Inter-Cluster Connectivity",'Input - companies list'!$1:$1,0 ))</f>
        <v/>
      </c>
      <c r="L445" s="11">
        <f>IFERROR(PERCENTRANK(F:F,F445),0)</f>
        <v/>
      </c>
      <c r="M445" s="11">
        <f>IFERROR(1 - PERCENTRANK(G:G,G445),0)</f>
        <v/>
      </c>
      <c r="N445" s="11">
        <f>IFERROR(1 - PERCENTRANK(H:H,H445),0)</f>
        <v/>
      </c>
      <c r="O445" s="11">
        <f>IFERROR(PERCENTRANK(I:I,I445),0)</f>
        <v/>
      </c>
      <c r="P445" s="11">
        <f>IFERROR(1 - PERCENTRANK(J:J,J445),0)</f>
        <v/>
      </c>
      <c r="Q445" s="11">
        <f>IFERROR(PERCENTRANK(K:K,K445),0)</f>
        <v/>
      </c>
      <c r="R445" s="11">
        <f>L445*weight1+M445*weight2+N445*weight3+O445*weight4+P445*weight5+Q445*weight6</f>
        <v/>
      </c>
    </row>
    <row r="446" spans="1:18">
      <c r="A446" s="14">
        <f>RANK(R446,R:R)</f>
        <v/>
      </c>
      <c r="B446" t="s">
        <v>5545</v>
      </c>
      <c r="C446">
        <f>VLOOKUP(B446,'Input - companies list'!B:L,2,FALSE)</f>
        <v/>
      </c>
      <c r="D446">
        <f>VLOOKUP(B446,'Input - companies list'!B:L,11,FALSE)</f>
        <v/>
      </c>
      <c r="E446">
        <f>VLOOKUP(B446,'Input - companies list'!B:E,4,FALSE)</f>
        <v/>
      </c>
      <c r="F446" s="1">
        <f>SUMIFS('Input - target event report'!H:H,'Input - target event report'!B:B,B446,'Input - target event report'!D:D, "Private Investment")</f>
        <v/>
      </c>
      <c r="G446" s="30">
        <f>IF(I446&lt;2, "N/A", (MAXIFS('Input - target event report'!E:E,'Input - target event report'!B:B,B:B,'Input - target event report'!D:D,"Private Investment")-MINIFS('Input - target event report'!E:E,'Input - target event report'!B:B,B:B,'Input - target event report'!D:D,"Private Investment"))/(I446-1))</f>
        <v/>
      </c>
      <c r="H446" s="30">
        <f>IF(MAXIFS('Input - target event report'!E:E,'Input - target event report'!B:B,B:B,'Input - target event report'!D:D,"Private Investment") = 0, "N/A", TODAY() - MAXIFS('Input - target event report'!E:E,'Input - target event report'!B:B,B:B,'Input - target event report'!D:D,"Private Investment"))</f>
        <v/>
      </c>
      <c r="I446" s="30">
        <f>COUNTIFS('Input - target event report'!B:B,B446,'Input - target event report'!D:D, "Private Investment")</f>
        <v/>
      </c>
      <c r="J446">
        <f>INDEX('Input - companies list'!$1:$10000,MATCH(B446,'Input - companies list'!B:B,0),MATCH("Flow",'Input - companies list'!$1:$1,0 ))</f>
        <v/>
      </c>
      <c r="K446">
        <f>INDEX('Input - companies list'!$1:$10000,MATCH(B446,'Input - companies list'!B:B,0),MATCH("Inter-Cluster Connectivity",'Input - companies list'!$1:$1,0 ))</f>
        <v/>
      </c>
      <c r="L446" s="11">
        <f>IFERROR(PERCENTRANK(F:F,F446),0)</f>
        <v/>
      </c>
      <c r="M446" s="11">
        <f>IFERROR(1 - PERCENTRANK(G:G,G446),0)</f>
        <v/>
      </c>
      <c r="N446" s="11">
        <f>IFERROR(1 - PERCENTRANK(H:H,H446),0)</f>
        <v/>
      </c>
      <c r="O446" s="11">
        <f>IFERROR(PERCENTRANK(I:I,I446),0)</f>
        <v/>
      </c>
      <c r="P446" s="11">
        <f>IFERROR(1 - PERCENTRANK(J:J,J446),0)</f>
        <v/>
      </c>
      <c r="Q446" s="11">
        <f>IFERROR(PERCENTRANK(K:K,K446),0)</f>
        <v/>
      </c>
      <c r="R446" s="11">
        <f>L446*weight1+M446*weight2+N446*weight3+O446*weight4+P446*weight5+Q446*weight6</f>
        <v/>
      </c>
    </row>
    <row r="447" spans="1:18">
      <c r="A447" s="14">
        <f>RANK(R447,R:R)</f>
        <v/>
      </c>
      <c r="B447" t="s">
        <v>5556</v>
      </c>
      <c r="C447">
        <f>VLOOKUP(B447,'Input - companies list'!B:L,2,FALSE)</f>
        <v/>
      </c>
      <c r="D447">
        <f>VLOOKUP(B447,'Input - companies list'!B:L,11,FALSE)</f>
        <v/>
      </c>
      <c r="E447">
        <f>VLOOKUP(B447,'Input - companies list'!B:E,4,FALSE)</f>
        <v/>
      </c>
      <c r="F447" s="1">
        <f>SUMIFS('Input - target event report'!H:H,'Input - target event report'!B:B,B447,'Input - target event report'!D:D, "Private Investment")</f>
        <v/>
      </c>
      <c r="G447" s="30">
        <f>IF(I447&lt;2, "N/A", (MAXIFS('Input - target event report'!E:E,'Input - target event report'!B:B,B:B,'Input - target event report'!D:D,"Private Investment")-MINIFS('Input - target event report'!E:E,'Input - target event report'!B:B,B:B,'Input - target event report'!D:D,"Private Investment"))/(I447-1))</f>
        <v/>
      </c>
      <c r="H447" s="30">
        <f>IF(MAXIFS('Input - target event report'!E:E,'Input - target event report'!B:B,B:B,'Input - target event report'!D:D,"Private Investment") = 0, "N/A", TODAY() - MAXIFS('Input - target event report'!E:E,'Input - target event report'!B:B,B:B,'Input - target event report'!D:D,"Private Investment"))</f>
        <v/>
      </c>
      <c r="I447" s="30">
        <f>COUNTIFS('Input - target event report'!B:B,B447,'Input - target event report'!D:D, "Private Investment")</f>
        <v/>
      </c>
      <c r="J447">
        <f>INDEX('Input - companies list'!$1:$10000,MATCH(B447,'Input - companies list'!B:B,0),MATCH("Flow",'Input - companies list'!$1:$1,0 ))</f>
        <v/>
      </c>
      <c r="K447">
        <f>INDEX('Input - companies list'!$1:$10000,MATCH(B447,'Input - companies list'!B:B,0),MATCH("Inter-Cluster Connectivity",'Input - companies list'!$1:$1,0 ))</f>
        <v/>
      </c>
      <c r="L447" s="11">
        <f>IFERROR(PERCENTRANK(F:F,F447),0)</f>
        <v/>
      </c>
      <c r="M447" s="11">
        <f>IFERROR(1 - PERCENTRANK(G:G,G447),0)</f>
        <v/>
      </c>
      <c r="N447" s="11">
        <f>IFERROR(1 - PERCENTRANK(H:H,H447),0)</f>
        <v/>
      </c>
      <c r="O447" s="11">
        <f>IFERROR(PERCENTRANK(I:I,I447),0)</f>
        <v/>
      </c>
      <c r="P447" s="11">
        <f>IFERROR(1 - PERCENTRANK(J:J,J447),0)</f>
        <v/>
      </c>
      <c r="Q447" s="11">
        <f>IFERROR(PERCENTRANK(K:K,K447),0)</f>
        <v/>
      </c>
      <c r="R447" s="11">
        <f>L447*weight1+M447*weight2+N447*weight3+O447*weight4+P447*weight5+Q447*weight6</f>
        <v/>
      </c>
    </row>
    <row r="448" spans="1:18">
      <c r="A448" s="14">
        <f>RANK(R448,R:R)</f>
        <v/>
      </c>
      <c r="B448" t="s">
        <v>5567</v>
      </c>
      <c r="C448">
        <f>VLOOKUP(B448,'Input - companies list'!B:L,2,FALSE)</f>
        <v/>
      </c>
      <c r="D448">
        <f>VLOOKUP(B448,'Input - companies list'!B:L,11,FALSE)</f>
        <v/>
      </c>
      <c r="E448">
        <f>VLOOKUP(B448,'Input - companies list'!B:E,4,FALSE)</f>
        <v/>
      </c>
      <c r="F448" s="1">
        <f>SUMIFS('Input - target event report'!H:H,'Input - target event report'!B:B,B448,'Input - target event report'!D:D, "Private Investment")</f>
        <v/>
      </c>
      <c r="G448" s="30">
        <f>IF(I448&lt;2, "N/A", (MAXIFS('Input - target event report'!E:E,'Input - target event report'!B:B,B:B,'Input - target event report'!D:D,"Private Investment")-MINIFS('Input - target event report'!E:E,'Input - target event report'!B:B,B:B,'Input - target event report'!D:D,"Private Investment"))/(I448-1))</f>
        <v/>
      </c>
      <c r="H448" s="30">
        <f>IF(MAXIFS('Input - target event report'!E:E,'Input - target event report'!B:B,B:B,'Input - target event report'!D:D,"Private Investment") = 0, "N/A", TODAY() - MAXIFS('Input - target event report'!E:E,'Input - target event report'!B:B,B:B,'Input - target event report'!D:D,"Private Investment"))</f>
        <v/>
      </c>
      <c r="I448" s="30">
        <f>COUNTIFS('Input - target event report'!B:B,B448,'Input - target event report'!D:D, "Private Investment")</f>
        <v/>
      </c>
      <c r="J448">
        <f>INDEX('Input - companies list'!$1:$10000,MATCH(B448,'Input - companies list'!B:B,0),MATCH("Flow",'Input - companies list'!$1:$1,0 ))</f>
        <v/>
      </c>
      <c r="K448">
        <f>INDEX('Input - companies list'!$1:$10000,MATCH(B448,'Input - companies list'!B:B,0),MATCH("Inter-Cluster Connectivity",'Input - companies list'!$1:$1,0 ))</f>
        <v/>
      </c>
      <c r="L448" s="11">
        <f>IFERROR(PERCENTRANK(F:F,F448),0)</f>
        <v/>
      </c>
      <c r="M448" s="11">
        <f>IFERROR(1 - PERCENTRANK(G:G,G448),0)</f>
        <v/>
      </c>
      <c r="N448" s="11">
        <f>IFERROR(1 - PERCENTRANK(H:H,H448),0)</f>
        <v/>
      </c>
      <c r="O448" s="11">
        <f>IFERROR(PERCENTRANK(I:I,I448),0)</f>
        <v/>
      </c>
      <c r="P448" s="11">
        <f>IFERROR(1 - PERCENTRANK(J:J,J448),0)</f>
        <v/>
      </c>
      <c r="Q448" s="11">
        <f>IFERROR(PERCENTRANK(K:K,K448),0)</f>
        <v/>
      </c>
      <c r="R448" s="11">
        <f>L448*weight1+M448*weight2+N448*weight3+O448*weight4+P448*weight5+Q448*weight6</f>
        <v/>
      </c>
    </row>
    <row r="449" spans="1:18">
      <c r="A449" s="14">
        <f>RANK(R449,R:R)</f>
        <v/>
      </c>
      <c r="B449" t="s">
        <v>5579</v>
      </c>
      <c r="C449">
        <f>VLOOKUP(B449,'Input - companies list'!B:L,2,FALSE)</f>
        <v/>
      </c>
      <c r="D449">
        <f>VLOOKUP(B449,'Input - companies list'!B:L,11,FALSE)</f>
        <v/>
      </c>
      <c r="E449">
        <f>VLOOKUP(B449,'Input - companies list'!B:E,4,FALSE)</f>
        <v/>
      </c>
      <c r="F449" s="1">
        <f>SUMIFS('Input - target event report'!H:H,'Input - target event report'!B:B,B449,'Input - target event report'!D:D, "Private Investment")</f>
        <v/>
      </c>
      <c r="G449" s="30">
        <f>IF(I449&lt;2, "N/A", (MAXIFS('Input - target event report'!E:E,'Input - target event report'!B:B,B:B,'Input - target event report'!D:D,"Private Investment")-MINIFS('Input - target event report'!E:E,'Input - target event report'!B:B,B:B,'Input - target event report'!D:D,"Private Investment"))/(I449-1))</f>
        <v/>
      </c>
      <c r="H449" s="30">
        <f>IF(MAXIFS('Input - target event report'!E:E,'Input - target event report'!B:B,B:B,'Input - target event report'!D:D,"Private Investment") = 0, "N/A", TODAY() - MAXIFS('Input - target event report'!E:E,'Input - target event report'!B:B,B:B,'Input - target event report'!D:D,"Private Investment"))</f>
        <v/>
      </c>
      <c r="I449" s="30">
        <f>COUNTIFS('Input - target event report'!B:B,B449,'Input - target event report'!D:D, "Private Investment")</f>
        <v/>
      </c>
      <c r="J449">
        <f>INDEX('Input - companies list'!$1:$10000,MATCH(B449,'Input - companies list'!B:B,0),MATCH("Flow",'Input - companies list'!$1:$1,0 ))</f>
        <v/>
      </c>
      <c r="K449">
        <f>INDEX('Input - companies list'!$1:$10000,MATCH(B449,'Input - companies list'!B:B,0),MATCH("Inter-Cluster Connectivity",'Input - companies list'!$1:$1,0 ))</f>
        <v/>
      </c>
      <c r="L449" s="11">
        <f>IFERROR(PERCENTRANK(F:F,F449),0)</f>
        <v/>
      </c>
      <c r="M449" s="11">
        <f>IFERROR(1 - PERCENTRANK(G:G,G449),0)</f>
        <v/>
      </c>
      <c r="N449" s="11">
        <f>IFERROR(1 - PERCENTRANK(H:H,H449),0)</f>
        <v/>
      </c>
      <c r="O449" s="11">
        <f>IFERROR(PERCENTRANK(I:I,I449),0)</f>
        <v/>
      </c>
      <c r="P449" s="11">
        <f>IFERROR(1 - PERCENTRANK(J:J,J449),0)</f>
        <v/>
      </c>
      <c r="Q449" s="11">
        <f>IFERROR(PERCENTRANK(K:K,K449),0)</f>
        <v/>
      </c>
      <c r="R449" s="11">
        <f>L449*weight1+M449*weight2+N449*weight3+O449*weight4+P449*weight5+Q449*weight6</f>
        <v/>
      </c>
    </row>
    <row r="450" spans="1:18">
      <c r="A450" s="14">
        <f>RANK(R450,R:R)</f>
        <v/>
      </c>
      <c r="B450" t="s">
        <v>5592</v>
      </c>
      <c r="C450">
        <f>VLOOKUP(B450,'Input - companies list'!B:L,2,FALSE)</f>
        <v/>
      </c>
      <c r="D450">
        <f>VLOOKUP(B450,'Input - companies list'!B:L,11,FALSE)</f>
        <v/>
      </c>
      <c r="E450">
        <f>VLOOKUP(B450,'Input - companies list'!B:E,4,FALSE)</f>
        <v/>
      </c>
      <c r="F450" s="1">
        <f>SUMIFS('Input - target event report'!H:H,'Input - target event report'!B:B,B450,'Input - target event report'!D:D, "Private Investment")</f>
        <v/>
      </c>
      <c r="G450" s="30">
        <f>IF(I450&lt;2, "N/A", (MAXIFS('Input - target event report'!E:E,'Input - target event report'!B:B,B:B,'Input - target event report'!D:D,"Private Investment")-MINIFS('Input - target event report'!E:E,'Input - target event report'!B:B,B:B,'Input - target event report'!D:D,"Private Investment"))/(I450-1))</f>
        <v/>
      </c>
      <c r="H450" s="30">
        <f>IF(MAXIFS('Input - target event report'!E:E,'Input - target event report'!B:B,B:B,'Input - target event report'!D:D,"Private Investment") = 0, "N/A", TODAY() - MAXIFS('Input - target event report'!E:E,'Input - target event report'!B:B,B:B,'Input - target event report'!D:D,"Private Investment"))</f>
        <v/>
      </c>
      <c r="I450" s="30">
        <f>COUNTIFS('Input - target event report'!B:B,B450,'Input - target event report'!D:D, "Private Investment")</f>
        <v/>
      </c>
      <c r="J450">
        <f>INDEX('Input - companies list'!$1:$10000,MATCH(B450,'Input - companies list'!B:B,0),MATCH("Flow",'Input - companies list'!$1:$1,0 ))</f>
        <v/>
      </c>
      <c r="K450">
        <f>INDEX('Input - companies list'!$1:$10000,MATCH(B450,'Input - companies list'!B:B,0),MATCH("Inter-Cluster Connectivity",'Input - companies list'!$1:$1,0 ))</f>
        <v/>
      </c>
      <c r="L450" s="11">
        <f>IFERROR(PERCENTRANK(F:F,F450),0)</f>
        <v/>
      </c>
      <c r="M450" s="11">
        <f>IFERROR(1 - PERCENTRANK(G:G,G450),0)</f>
        <v/>
      </c>
      <c r="N450" s="11">
        <f>IFERROR(1 - PERCENTRANK(H:H,H450),0)</f>
        <v/>
      </c>
      <c r="O450" s="11">
        <f>IFERROR(PERCENTRANK(I:I,I450),0)</f>
        <v/>
      </c>
      <c r="P450" s="11">
        <f>IFERROR(1 - PERCENTRANK(J:J,J450),0)</f>
        <v/>
      </c>
      <c r="Q450" s="11">
        <f>IFERROR(PERCENTRANK(K:K,K450),0)</f>
        <v/>
      </c>
      <c r="R450" s="11">
        <f>L450*weight1+M450*weight2+N450*weight3+O450*weight4+P450*weight5+Q450*weight6</f>
        <v/>
      </c>
    </row>
    <row r="451" spans="1:18">
      <c r="A451" s="14">
        <f>RANK(R451,R:R)</f>
        <v/>
      </c>
      <c r="B451" t="s">
        <v>5603</v>
      </c>
      <c r="C451">
        <f>VLOOKUP(B451,'Input - companies list'!B:L,2,FALSE)</f>
        <v/>
      </c>
      <c r="D451">
        <f>VLOOKUP(B451,'Input - companies list'!B:L,11,FALSE)</f>
        <v/>
      </c>
      <c r="E451">
        <f>VLOOKUP(B451,'Input - companies list'!B:E,4,FALSE)</f>
        <v/>
      </c>
      <c r="F451" s="1">
        <f>SUMIFS('Input - target event report'!H:H,'Input - target event report'!B:B,B451,'Input - target event report'!D:D, "Private Investment")</f>
        <v/>
      </c>
      <c r="G451" s="30">
        <f>IF(I451&lt;2, "N/A", (MAXIFS('Input - target event report'!E:E,'Input - target event report'!B:B,B:B,'Input - target event report'!D:D,"Private Investment")-MINIFS('Input - target event report'!E:E,'Input - target event report'!B:B,B:B,'Input - target event report'!D:D,"Private Investment"))/(I451-1))</f>
        <v/>
      </c>
      <c r="H451" s="30">
        <f>IF(MAXIFS('Input - target event report'!E:E,'Input - target event report'!B:B,B:B,'Input - target event report'!D:D,"Private Investment") = 0, "N/A", TODAY() - MAXIFS('Input - target event report'!E:E,'Input - target event report'!B:B,B:B,'Input - target event report'!D:D,"Private Investment"))</f>
        <v/>
      </c>
      <c r="I451" s="30">
        <f>COUNTIFS('Input - target event report'!B:B,B451,'Input - target event report'!D:D, "Private Investment")</f>
        <v/>
      </c>
      <c r="J451">
        <f>INDEX('Input - companies list'!$1:$10000,MATCH(B451,'Input - companies list'!B:B,0),MATCH("Flow",'Input - companies list'!$1:$1,0 ))</f>
        <v/>
      </c>
      <c r="K451">
        <f>INDEX('Input - companies list'!$1:$10000,MATCH(B451,'Input - companies list'!B:B,0),MATCH("Inter-Cluster Connectivity",'Input - companies list'!$1:$1,0 ))</f>
        <v/>
      </c>
      <c r="L451" s="11">
        <f>IFERROR(PERCENTRANK(F:F,F451),0)</f>
        <v/>
      </c>
      <c r="M451" s="11">
        <f>IFERROR(1 - PERCENTRANK(G:G,G451),0)</f>
        <v/>
      </c>
      <c r="N451" s="11">
        <f>IFERROR(1 - PERCENTRANK(H:H,H451),0)</f>
        <v/>
      </c>
      <c r="O451" s="11">
        <f>IFERROR(PERCENTRANK(I:I,I451),0)</f>
        <v/>
      </c>
      <c r="P451" s="11">
        <f>IFERROR(1 - PERCENTRANK(J:J,J451),0)</f>
        <v/>
      </c>
      <c r="Q451" s="11">
        <f>IFERROR(PERCENTRANK(K:K,K451),0)</f>
        <v/>
      </c>
      <c r="R451" s="11">
        <f>L451*weight1+M451*weight2+N451*weight3+O451*weight4+P451*weight5+Q451*weight6</f>
        <v/>
      </c>
    </row>
    <row r="452" spans="1:18">
      <c r="A452" s="14">
        <f>RANK(R452,R:R)</f>
        <v/>
      </c>
      <c r="B452" t="s">
        <v>5615</v>
      </c>
      <c r="C452">
        <f>VLOOKUP(B452,'Input - companies list'!B:L,2,FALSE)</f>
        <v/>
      </c>
      <c r="D452">
        <f>VLOOKUP(B452,'Input - companies list'!B:L,11,FALSE)</f>
        <v/>
      </c>
      <c r="E452">
        <f>VLOOKUP(B452,'Input - companies list'!B:E,4,FALSE)</f>
        <v/>
      </c>
      <c r="F452" s="1">
        <f>SUMIFS('Input - target event report'!H:H,'Input - target event report'!B:B,B452,'Input - target event report'!D:D, "Private Investment")</f>
        <v/>
      </c>
      <c r="G452" s="30">
        <f>IF(I452&lt;2, "N/A", (MAXIFS('Input - target event report'!E:E,'Input - target event report'!B:B,B:B,'Input - target event report'!D:D,"Private Investment")-MINIFS('Input - target event report'!E:E,'Input - target event report'!B:B,B:B,'Input - target event report'!D:D,"Private Investment"))/(I452-1))</f>
        <v/>
      </c>
      <c r="H452" s="30">
        <f>IF(MAXIFS('Input - target event report'!E:E,'Input - target event report'!B:B,B:B,'Input - target event report'!D:D,"Private Investment") = 0, "N/A", TODAY() - MAXIFS('Input - target event report'!E:E,'Input - target event report'!B:B,B:B,'Input - target event report'!D:D,"Private Investment"))</f>
        <v/>
      </c>
      <c r="I452" s="30">
        <f>COUNTIFS('Input - target event report'!B:B,B452,'Input - target event report'!D:D, "Private Investment")</f>
        <v/>
      </c>
      <c r="J452">
        <f>INDEX('Input - companies list'!$1:$10000,MATCH(B452,'Input - companies list'!B:B,0),MATCH("Flow",'Input - companies list'!$1:$1,0 ))</f>
        <v/>
      </c>
      <c r="K452">
        <f>INDEX('Input - companies list'!$1:$10000,MATCH(B452,'Input - companies list'!B:B,0),MATCH("Inter-Cluster Connectivity",'Input - companies list'!$1:$1,0 ))</f>
        <v/>
      </c>
      <c r="L452" s="11">
        <f>IFERROR(PERCENTRANK(F:F,F452),0)</f>
        <v/>
      </c>
      <c r="M452" s="11">
        <f>IFERROR(1 - PERCENTRANK(G:G,G452),0)</f>
        <v/>
      </c>
      <c r="N452" s="11">
        <f>IFERROR(1 - PERCENTRANK(H:H,H452),0)</f>
        <v/>
      </c>
      <c r="O452" s="11">
        <f>IFERROR(PERCENTRANK(I:I,I452),0)</f>
        <v/>
      </c>
      <c r="P452" s="11">
        <f>IFERROR(1 - PERCENTRANK(J:J,J452),0)</f>
        <v/>
      </c>
      <c r="Q452" s="11">
        <f>IFERROR(PERCENTRANK(K:K,K452),0)</f>
        <v/>
      </c>
      <c r="R452" s="11">
        <f>L452*weight1+M452*weight2+N452*weight3+O452*weight4+P452*weight5+Q452*weight6</f>
        <v/>
      </c>
    </row>
    <row r="453" spans="1:18">
      <c r="A453" s="14">
        <f>RANK(R453,R:R)</f>
        <v/>
      </c>
      <c r="B453" t="s">
        <v>5626</v>
      </c>
      <c r="C453">
        <f>VLOOKUP(B453,'Input - companies list'!B:L,2,FALSE)</f>
        <v/>
      </c>
      <c r="D453">
        <f>VLOOKUP(B453,'Input - companies list'!B:L,11,FALSE)</f>
        <v/>
      </c>
      <c r="E453">
        <f>VLOOKUP(B453,'Input - companies list'!B:E,4,FALSE)</f>
        <v/>
      </c>
      <c r="F453" s="1">
        <f>SUMIFS('Input - target event report'!H:H,'Input - target event report'!B:B,B453,'Input - target event report'!D:D, "Private Investment")</f>
        <v/>
      </c>
      <c r="G453" s="30">
        <f>IF(I453&lt;2, "N/A", (MAXIFS('Input - target event report'!E:E,'Input - target event report'!B:B,B:B,'Input - target event report'!D:D,"Private Investment")-MINIFS('Input - target event report'!E:E,'Input - target event report'!B:B,B:B,'Input - target event report'!D:D,"Private Investment"))/(I453-1))</f>
        <v/>
      </c>
      <c r="H453" s="30">
        <f>IF(MAXIFS('Input - target event report'!E:E,'Input - target event report'!B:B,B:B,'Input - target event report'!D:D,"Private Investment") = 0, "N/A", TODAY() - MAXIFS('Input - target event report'!E:E,'Input - target event report'!B:B,B:B,'Input - target event report'!D:D,"Private Investment"))</f>
        <v/>
      </c>
      <c r="I453" s="30">
        <f>COUNTIFS('Input - target event report'!B:B,B453,'Input - target event report'!D:D, "Private Investment")</f>
        <v/>
      </c>
      <c r="J453">
        <f>INDEX('Input - companies list'!$1:$10000,MATCH(B453,'Input - companies list'!B:B,0),MATCH("Flow",'Input - companies list'!$1:$1,0 ))</f>
        <v/>
      </c>
      <c r="K453">
        <f>INDEX('Input - companies list'!$1:$10000,MATCH(B453,'Input - companies list'!B:B,0),MATCH("Inter-Cluster Connectivity",'Input - companies list'!$1:$1,0 ))</f>
        <v/>
      </c>
      <c r="L453" s="11">
        <f>IFERROR(PERCENTRANK(F:F,F453),0)</f>
        <v/>
      </c>
      <c r="M453" s="11">
        <f>IFERROR(1 - PERCENTRANK(G:G,G453),0)</f>
        <v/>
      </c>
      <c r="N453" s="11">
        <f>IFERROR(1 - PERCENTRANK(H:H,H453),0)</f>
        <v/>
      </c>
      <c r="O453" s="11">
        <f>IFERROR(PERCENTRANK(I:I,I453),0)</f>
        <v/>
      </c>
      <c r="P453" s="11">
        <f>IFERROR(1 - PERCENTRANK(J:J,J453),0)</f>
        <v/>
      </c>
      <c r="Q453" s="11">
        <f>IFERROR(PERCENTRANK(K:K,K453),0)</f>
        <v/>
      </c>
      <c r="R453" s="11">
        <f>L453*weight1+M453*weight2+N453*weight3+O453*weight4+P453*weight5+Q453*weight6</f>
        <v/>
      </c>
    </row>
    <row r="454" spans="1:18">
      <c r="A454" s="14">
        <f>RANK(R454,R:R)</f>
        <v/>
      </c>
      <c r="B454" t="s">
        <v>5638</v>
      </c>
      <c r="C454">
        <f>VLOOKUP(B454,'Input - companies list'!B:L,2,FALSE)</f>
        <v/>
      </c>
      <c r="D454">
        <f>VLOOKUP(B454,'Input - companies list'!B:L,11,FALSE)</f>
        <v/>
      </c>
      <c r="E454">
        <f>VLOOKUP(B454,'Input - companies list'!B:E,4,FALSE)</f>
        <v/>
      </c>
      <c r="F454" s="1">
        <f>SUMIFS('Input - target event report'!H:H,'Input - target event report'!B:B,B454,'Input - target event report'!D:D, "Private Investment")</f>
        <v/>
      </c>
      <c r="G454" s="30">
        <f>IF(I454&lt;2, "N/A", (MAXIFS('Input - target event report'!E:E,'Input - target event report'!B:B,B:B,'Input - target event report'!D:D,"Private Investment")-MINIFS('Input - target event report'!E:E,'Input - target event report'!B:B,B:B,'Input - target event report'!D:D,"Private Investment"))/(I454-1))</f>
        <v/>
      </c>
      <c r="H454" s="30">
        <f>IF(MAXIFS('Input - target event report'!E:E,'Input - target event report'!B:B,B:B,'Input - target event report'!D:D,"Private Investment") = 0, "N/A", TODAY() - MAXIFS('Input - target event report'!E:E,'Input - target event report'!B:B,B:B,'Input - target event report'!D:D,"Private Investment"))</f>
        <v/>
      </c>
      <c r="I454" s="30">
        <f>COUNTIFS('Input - target event report'!B:B,B454,'Input - target event report'!D:D, "Private Investment")</f>
        <v/>
      </c>
      <c r="J454">
        <f>INDEX('Input - companies list'!$1:$10000,MATCH(B454,'Input - companies list'!B:B,0),MATCH("Flow",'Input - companies list'!$1:$1,0 ))</f>
        <v/>
      </c>
      <c r="K454">
        <f>INDEX('Input - companies list'!$1:$10000,MATCH(B454,'Input - companies list'!B:B,0),MATCH("Inter-Cluster Connectivity",'Input - companies list'!$1:$1,0 ))</f>
        <v/>
      </c>
      <c r="L454" s="11">
        <f>IFERROR(PERCENTRANK(F:F,F454),0)</f>
        <v/>
      </c>
      <c r="M454" s="11">
        <f>IFERROR(1 - PERCENTRANK(G:G,G454),0)</f>
        <v/>
      </c>
      <c r="N454" s="11">
        <f>IFERROR(1 - PERCENTRANK(H:H,H454),0)</f>
        <v/>
      </c>
      <c r="O454" s="11">
        <f>IFERROR(PERCENTRANK(I:I,I454),0)</f>
        <v/>
      </c>
      <c r="P454" s="11">
        <f>IFERROR(1 - PERCENTRANK(J:J,J454),0)</f>
        <v/>
      </c>
      <c r="Q454" s="11">
        <f>IFERROR(PERCENTRANK(K:K,K454),0)</f>
        <v/>
      </c>
      <c r="R454" s="11">
        <f>L454*weight1+M454*weight2+N454*weight3+O454*weight4+P454*weight5+Q454*weight6</f>
        <v/>
      </c>
    </row>
    <row r="455" spans="1:18">
      <c r="A455" s="14">
        <f>RANK(R455,R:R)</f>
        <v/>
      </c>
      <c r="B455" t="s">
        <v>5648</v>
      </c>
      <c r="C455">
        <f>VLOOKUP(B455,'Input - companies list'!B:L,2,FALSE)</f>
        <v/>
      </c>
      <c r="D455">
        <f>VLOOKUP(B455,'Input - companies list'!B:L,11,FALSE)</f>
        <v/>
      </c>
      <c r="E455">
        <f>VLOOKUP(B455,'Input - companies list'!B:E,4,FALSE)</f>
        <v/>
      </c>
      <c r="F455" s="1">
        <f>SUMIFS('Input - target event report'!H:H,'Input - target event report'!B:B,B455,'Input - target event report'!D:D, "Private Investment")</f>
        <v/>
      </c>
      <c r="G455" s="30">
        <f>IF(I455&lt;2, "N/A", (MAXIFS('Input - target event report'!E:E,'Input - target event report'!B:B,B:B,'Input - target event report'!D:D,"Private Investment")-MINIFS('Input - target event report'!E:E,'Input - target event report'!B:B,B:B,'Input - target event report'!D:D,"Private Investment"))/(I455-1))</f>
        <v/>
      </c>
      <c r="H455" s="30">
        <f>IF(MAXIFS('Input - target event report'!E:E,'Input - target event report'!B:B,B:B,'Input - target event report'!D:D,"Private Investment") = 0, "N/A", TODAY() - MAXIFS('Input - target event report'!E:E,'Input - target event report'!B:B,B:B,'Input - target event report'!D:D,"Private Investment"))</f>
        <v/>
      </c>
      <c r="I455" s="30">
        <f>COUNTIFS('Input - target event report'!B:B,B455,'Input - target event report'!D:D, "Private Investment")</f>
        <v/>
      </c>
      <c r="J455">
        <f>INDEX('Input - companies list'!$1:$10000,MATCH(B455,'Input - companies list'!B:B,0),MATCH("Flow",'Input - companies list'!$1:$1,0 ))</f>
        <v/>
      </c>
      <c r="K455">
        <f>INDEX('Input - companies list'!$1:$10000,MATCH(B455,'Input - companies list'!B:B,0),MATCH("Inter-Cluster Connectivity",'Input - companies list'!$1:$1,0 ))</f>
        <v/>
      </c>
      <c r="L455" s="11">
        <f>IFERROR(PERCENTRANK(F:F,F455),0)</f>
        <v/>
      </c>
      <c r="M455" s="11">
        <f>IFERROR(1 - PERCENTRANK(G:G,G455),0)</f>
        <v/>
      </c>
      <c r="N455" s="11">
        <f>IFERROR(1 - PERCENTRANK(H:H,H455),0)</f>
        <v/>
      </c>
      <c r="O455" s="11">
        <f>IFERROR(PERCENTRANK(I:I,I455),0)</f>
        <v/>
      </c>
      <c r="P455" s="11">
        <f>IFERROR(1 - PERCENTRANK(J:J,J455),0)</f>
        <v/>
      </c>
      <c r="Q455" s="11">
        <f>IFERROR(PERCENTRANK(K:K,K455),0)</f>
        <v/>
      </c>
      <c r="R455" s="11">
        <f>L455*weight1+M455*weight2+N455*weight3+O455*weight4+P455*weight5+Q455*weight6</f>
        <v/>
      </c>
    </row>
    <row r="456" spans="1:18">
      <c r="A456" s="14">
        <f>RANK(R456,R:R)</f>
        <v/>
      </c>
      <c r="B456" t="s">
        <v>5657</v>
      </c>
      <c r="C456">
        <f>VLOOKUP(B456,'Input - companies list'!B:L,2,FALSE)</f>
        <v/>
      </c>
      <c r="D456">
        <f>VLOOKUP(B456,'Input - companies list'!B:L,11,FALSE)</f>
        <v/>
      </c>
      <c r="E456">
        <f>VLOOKUP(B456,'Input - companies list'!B:E,4,FALSE)</f>
        <v/>
      </c>
      <c r="F456" s="1">
        <f>SUMIFS('Input - target event report'!H:H,'Input - target event report'!B:B,B456,'Input - target event report'!D:D, "Private Investment")</f>
        <v/>
      </c>
      <c r="G456" s="30">
        <f>IF(I456&lt;2, "N/A", (MAXIFS('Input - target event report'!E:E,'Input - target event report'!B:B,B:B,'Input - target event report'!D:D,"Private Investment")-MINIFS('Input - target event report'!E:E,'Input - target event report'!B:B,B:B,'Input - target event report'!D:D,"Private Investment"))/(I456-1))</f>
        <v/>
      </c>
      <c r="H456" s="30">
        <f>IF(MAXIFS('Input - target event report'!E:E,'Input - target event report'!B:B,B:B,'Input - target event report'!D:D,"Private Investment") = 0, "N/A", TODAY() - MAXIFS('Input - target event report'!E:E,'Input - target event report'!B:B,B:B,'Input - target event report'!D:D,"Private Investment"))</f>
        <v/>
      </c>
      <c r="I456" s="30">
        <f>COUNTIFS('Input - target event report'!B:B,B456,'Input - target event report'!D:D, "Private Investment")</f>
        <v/>
      </c>
      <c r="J456">
        <f>INDEX('Input - companies list'!$1:$10000,MATCH(B456,'Input - companies list'!B:B,0),MATCH("Flow",'Input - companies list'!$1:$1,0 ))</f>
        <v/>
      </c>
      <c r="K456">
        <f>INDEX('Input - companies list'!$1:$10000,MATCH(B456,'Input - companies list'!B:B,0),MATCH("Inter-Cluster Connectivity",'Input - companies list'!$1:$1,0 ))</f>
        <v/>
      </c>
      <c r="L456" s="11">
        <f>IFERROR(PERCENTRANK(F:F,F456),0)</f>
        <v/>
      </c>
      <c r="M456" s="11">
        <f>IFERROR(1 - PERCENTRANK(G:G,G456),0)</f>
        <v/>
      </c>
      <c r="N456" s="11">
        <f>IFERROR(1 - PERCENTRANK(H:H,H456),0)</f>
        <v/>
      </c>
      <c r="O456" s="11">
        <f>IFERROR(PERCENTRANK(I:I,I456),0)</f>
        <v/>
      </c>
      <c r="P456" s="11">
        <f>IFERROR(1 - PERCENTRANK(J:J,J456),0)</f>
        <v/>
      </c>
      <c r="Q456" s="11">
        <f>IFERROR(PERCENTRANK(K:K,K456),0)</f>
        <v/>
      </c>
      <c r="R456" s="11">
        <f>L456*weight1+M456*weight2+N456*weight3+O456*weight4+P456*weight5+Q456*weight6</f>
        <v/>
      </c>
    </row>
    <row r="457" spans="1:18">
      <c r="A457" s="14">
        <f>RANK(R457,R:R)</f>
        <v/>
      </c>
      <c r="B457" t="s">
        <v>5668</v>
      </c>
      <c r="C457">
        <f>VLOOKUP(B457,'Input - companies list'!B:L,2,FALSE)</f>
        <v/>
      </c>
      <c r="D457">
        <f>VLOOKUP(B457,'Input - companies list'!B:L,11,FALSE)</f>
        <v/>
      </c>
      <c r="E457">
        <f>VLOOKUP(B457,'Input - companies list'!B:E,4,FALSE)</f>
        <v/>
      </c>
      <c r="F457" s="1">
        <f>SUMIFS('Input - target event report'!H:H,'Input - target event report'!B:B,B457,'Input - target event report'!D:D, "Private Investment")</f>
        <v/>
      </c>
      <c r="G457" s="30">
        <f>IF(I457&lt;2, "N/A", (MAXIFS('Input - target event report'!E:E,'Input - target event report'!B:B,B:B,'Input - target event report'!D:D,"Private Investment")-MINIFS('Input - target event report'!E:E,'Input - target event report'!B:B,B:B,'Input - target event report'!D:D,"Private Investment"))/(I457-1))</f>
        <v/>
      </c>
      <c r="H457" s="30">
        <f>IF(MAXIFS('Input - target event report'!E:E,'Input - target event report'!B:B,B:B,'Input - target event report'!D:D,"Private Investment") = 0, "N/A", TODAY() - MAXIFS('Input - target event report'!E:E,'Input - target event report'!B:B,B:B,'Input - target event report'!D:D,"Private Investment"))</f>
        <v/>
      </c>
      <c r="I457" s="30">
        <f>COUNTIFS('Input - target event report'!B:B,B457,'Input - target event report'!D:D, "Private Investment")</f>
        <v/>
      </c>
      <c r="J457">
        <f>INDEX('Input - companies list'!$1:$10000,MATCH(B457,'Input - companies list'!B:B,0),MATCH("Flow",'Input - companies list'!$1:$1,0 ))</f>
        <v/>
      </c>
      <c r="K457">
        <f>INDEX('Input - companies list'!$1:$10000,MATCH(B457,'Input - companies list'!B:B,0),MATCH("Inter-Cluster Connectivity",'Input - companies list'!$1:$1,0 ))</f>
        <v/>
      </c>
      <c r="L457" s="11">
        <f>IFERROR(PERCENTRANK(F:F,F457),0)</f>
        <v/>
      </c>
      <c r="M457" s="11">
        <f>IFERROR(1 - PERCENTRANK(G:G,G457),0)</f>
        <v/>
      </c>
      <c r="N457" s="11">
        <f>IFERROR(1 - PERCENTRANK(H:H,H457),0)</f>
        <v/>
      </c>
      <c r="O457" s="11">
        <f>IFERROR(PERCENTRANK(I:I,I457),0)</f>
        <v/>
      </c>
      <c r="P457" s="11">
        <f>IFERROR(1 - PERCENTRANK(J:J,J457),0)</f>
        <v/>
      </c>
      <c r="Q457" s="11">
        <f>IFERROR(PERCENTRANK(K:K,K457),0)</f>
        <v/>
      </c>
      <c r="R457" s="11">
        <f>L457*weight1+M457*weight2+N457*weight3+O457*weight4+P457*weight5+Q457*weight6</f>
        <v/>
      </c>
    </row>
    <row r="458" spans="1:18">
      <c r="A458" s="14">
        <f>RANK(R458,R:R)</f>
        <v/>
      </c>
      <c r="B458" t="s">
        <v>5680</v>
      </c>
      <c r="C458">
        <f>VLOOKUP(B458,'Input - companies list'!B:L,2,FALSE)</f>
        <v/>
      </c>
      <c r="D458">
        <f>VLOOKUP(B458,'Input - companies list'!B:L,11,FALSE)</f>
        <v/>
      </c>
      <c r="E458">
        <f>VLOOKUP(B458,'Input - companies list'!B:E,4,FALSE)</f>
        <v/>
      </c>
      <c r="F458" s="1">
        <f>SUMIFS('Input - target event report'!H:H,'Input - target event report'!B:B,B458,'Input - target event report'!D:D, "Private Investment")</f>
        <v/>
      </c>
      <c r="G458" s="30">
        <f>IF(I458&lt;2, "N/A", (MAXIFS('Input - target event report'!E:E,'Input - target event report'!B:B,B:B,'Input - target event report'!D:D,"Private Investment")-MINIFS('Input - target event report'!E:E,'Input - target event report'!B:B,B:B,'Input - target event report'!D:D,"Private Investment"))/(I458-1))</f>
        <v/>
      </c>
      <c r="H458" s="30">
        <f>IF(MAXIFS('Input - target event report'!E:E,'Input - target event report'!B:B,B:B,'Input - target event report'!D:D,"Private Investment") = 0, "N/A", TODAY() - MAXIFS('Input - target event report'!E:E,'Input - target event report'!B:B,B:B,'Input - target event report'!D:D,"Private Investment"))</f>
        <v/>
      </c>
      <c r="I458" s="30">
        <f>COUNTIFS('Input - target event report'!B:B,B458,'Input - target event report'!D:D, "Private Investment")</f>
        <v/>
      </c>
      <c r="J458">
        <f>INDEX('Input - companies list'!$1:$10000,MATCH(B458,'Input - companies list'!B:B,0),MATCH("Flow",'Input - companies list'!$1:$1,0 ))</f>
        <v/>
      </c>
      <c r="K458">
        <f>INDEX('Input - companies list'!$1:$10000,MATCH(B458,'Input - companies list'!B:B,0),MATCH("Inter-Cluster Connectivity",'Input - companies list'!$1:$1,0 ))</f>
        <v/>
      </c>
      <c r="L458" s="11">
        <f>IFERROR(PERCENTRANK(F:F,F458),0)</f>
        <v/>
      </c>
      <c r="M458" s="11">
        <f>IFERROR(1 - PERCENTRANK(G:G,G458),0)</f>
        <v/>
      </c>
      <c r="N458" s="11">
        <f>IFERROR(1 - PERCENTRANK(H:H,H458),0)</f>
        <v/>
      </c>
      <c r="O458" s="11">
        <f>IFERROR(PERCENTRANK(I:I,I458),0)</f>
        <v/>
      </c>
      <c r="P458" s="11">
        <f>IFERROR(1 - PERCENTRANK(J:J,J458),0)</f>
        <v/>
      </c>
      <c r="Q458" s="11">
        <f>IFERROR(PERCENTRANK(K:K,K458),0)</f>
        <v/>
      </c>
      <c r="R458" s="11">
        <f>L458*weight1+M458*weight2+N458*weight3+O458*weight4+P458*weight5+Q458*weight6</f>
        <v/>
      </c>
    </row>
    <row r="459" spans="1:18">
      <c r="A459" s="14">
        <f>RANK(R459,R:R)</f>
        <v/>
      </c>
      <c r="B459" t="s">
        <v>5695</v>
      </c>
      <c r="C459">
        <f>VLOOKUP(B459,'Input - companies list'!B:L,2,FALSE)</f>
        <v/>
      </c>
      <c r="D459">
        <f>VLOOKUP(B459,'Input - companies list'!B:L,11,FALSE)</f>
        <v/>
      </c>
      <c r="E459">
        <f>VLOOKUP(B459,'Input - companies list'!B:E,4,FALSE)</f>
        <v/>
      </c>
      <c r="F459" s="1">
        <f>SUMIFS('Input - target event report'!H:H,'Input - target event report'!B:B,B459,'Input - target event report'!D:D, "Private Investment")</f>
        <v/>
      </c>
      <c r="G459" s="30">
        <f>IF(I459&lt;2, "N/A", (MAXIFS('Input - target event report'!E:E,'Input - target event report'!B:B,B:B,'Input - target event report'!D:D,"Private Investment")-MINIFS('Input - target event report'!E:E,'Input - target event report'!B:B,B:B,'Input - target event report'!D:D,"Private Investment"))/(I459-1))</f>
        <v/>
      </c>
      <c r="H459" s="30">
        <f>IF(MAXIFS('Input - target event report'!E:E,'Input - target event report'!B:B,B:B,'Input - target event report'!D:D,"Private Investment") = 0, "N/A", TODAY() - MAXIFS('Input - target event report'!E:E,'Input - target event report'!B:B,B:B,'Input - target event report'!D:D,"Private Investment"))</f>
        <v/>
      </c>
      <c r="I459" s="30">
        <f>COUNTIFS('Input - target event report'!B:B,B459,'Input - target event report'!D:D, "Private Investment")</f>
        <v/>
      </c>
      <c r="J459">
        <f>INDEX('Input - companies list'!$1:$10000,MATCH(B459,'Input - companies list'!B:B,0),MATCH("Flow",'Input - companies list'!$1:$1,0 ))</f>
        <v/>
      </c>
      <c r="K459">
        <f>INDEX('Input - companies list'!$1:$10000,MATCH(B459,'Input - companies list'!B:B,0),MATCH("Inter-Cluster Connectivity",'Input - companies list'!$1:$1,0 ))</f>
        <v/>
      </c>
      <c r="L459" s="11">
        <f>IFERROR(PERCENTRANK(F:F,F459),0)</f>
        <v/>
      </c>
      <c r="M459" s="11">
        <f>IFERROR(1 - PERCENTRANK(G:G,G459),0)</f>
        <v/>
      </c>
      <c r="N459" s="11">
        <f>IFERROR(1 - PERCENTRANK(H:H,H459),0)</f>
        <v/>
      </c>
      <c r="O459" s="11">
        <f>IFERROR(PERCENTRANK(I:I,I459),0)</f>
        <v/>
      </c>
      <c r="P459" s="11">
        <f>IFERROR(1 - PERCENTRANK(J:J,J459),0)</f>
        <v/>
      </c>
      <c r="Q459" s="11">
        <f>IFERROR(PERCENTRANK(K:K,K459),0)</f>
        <v/>
      </c>
      <c r="R459" s="11">
        <f>L459*weight1+M459*weight2+N459*weight3+O459*weight4+P459*weight5+Q459*weight6</f>
        <v/>
      </c>
    </row>
    <row r="460" spans="1:18">
      <c r="A460" s="14">
        <f>RANK(R460,R:R)</f>
        <v/>
      </c>
      <c r="B460" t="s">
        <v>5705</v>
      </c>
      <c r="C460">
        <f>VLOOKUP(B460,'Input - companies list'!B:L,2,FALSE)</f>
        <v/>
      </c>
      <c r="D460">
        <f>VLOOKUP(B460,'Input - companies list'!B:L,11,FALSE)</f>
        <v/>
      </c>
      <c r="E460">
        <f>VLOOKUP(B460,'Input - companies list'!B:E,4,FALSE)</f>
        <v/>
      </c>
      <c r="F460" s="1">
        <f>SUMIFS('Input - target event report'!H:H,'Input - target event report'!B:B,B460,'Input - target event report'!D:D, "Private Investment")</f>
        <v/>
      </c>
      <c r="G460" s="30">
        <f>IF(I460&lt;2, "N/A", (MAXIFS('Input - target event report'!E:E,'Input - target event report'!B:B,B:B,'Input - target event report'!D:D,"Private Investment")-MINIFS('Input - target event report'!E:E,'Input - target event report'!B:B,B:B,'Input - target event report'!D:D,"Private Investment"))/(I460-1))</f>
        <v/>
      </c>
      <c r="H460" s="30">
        <f>IF(MAXIFS('Input - target event report'!E:E,'Input - target event report'!B:B,B:B,'Input - target event report'!D:D,"Private Investment") = 0, "N/A", TODAY() - MAXIFS('Input - target event report'!E:E,'Input - target event report'!B:B,B:B,'Input - target event report'!D:D,"Private Investment"))</f>
        <v/>
      </c>
      <c r="I460" s="30">
        <f>COUNTIFS('Input - target event report'!B:B,B460,'Input - target event report'!D:D, "Private Investment")</f>
        <v/>
      </c>
      <c r="J460">
        <f>INDEX('Input - companies list'!$1:$10000,MATCH(B460,'Input - companies list'!B:B,0),MATCH("Flow",'Input - companies list'!$1:$1,0 ))</f>
        <v/>
      </c>
      <c r="K460">
        <f>INDEX('Input - companies list'!$1:$10000,MATCH(B460,'Input - companies list'!B:B,0),MATCH("Inter-Cluster Connectivity",'Input - companies list'!$1:$1,0 ))</f>
        <v/>
      </c>
      <c r="L460" s="11">
        <f>IFERROR(PERCENTRANK(F:F,F460),0)</f>
        <v/>
      </c>
      <c r="M460" s="11">
        <f>IFERROR(1 - PERCENTRANK(G:G,G460),0)</f>
        <v/>
      </c>
      <c r="N460" s="11">
        <f>IFERROR(1 - PERCENTRANK(H:H,H460),0)</f>
        <v/>
      </c>
      <c r="O460" s="11">
        <f>IFERROR(PERCENTRANK(I:I,I460),0)</f>
        <v/>
      </c>
      <c r="P460" s="11">
        <f>IFERROR(1 - PERCENTRANK(J:J,J460),0)</f>
        <v/>
      </c>
      <c r="Q460" s="11">
        <f>IFERROR(PERCENTRANK(K:K,K460),0)</f>
        <v/>
      </c>
      <c r="R460" s="11">
        <f>L460*weight1+M460*weight2+N460*weight3+O460*weight4+P460*weight5+Q460*weight6</f>
        <v/>
      </c>
    </row>
    <row r="461" spans="1:18">
      <c r="A461" s="14">
        <f>RANK(R461,R:R)</f>
        <v/>
      </c>
      <c r="B461" t="s">
        <v>5715</v>
      </c>
      <c r="C461">
        <f>VLOOKUP(B461,'Input - companies list'!B:L,2,FALSE)</f>
        <v/>
      </c>
      <c r="D461">
        <f>VLOOKUP(B461,'Input - companies list'!B:L,11,FALSE)</f>
        <v/>
      </c>
      <c r="E461">
        <f>VLOOKUP(B461,'Input - companies list'!B:E,4,FALSE)</f>
        <v/>
      </c>
      <c r="F461" s="1">
        <f>SUMIFS('Input - target event report'!H:H,'Input - target event report'!B:B,B461,'Input - target event report'!D:D, "Private Investment")</f>
        <v/>
      </c>
      <c r="G461" s="30">
        <f>IF(I461&lt;2, "N/A", (MAXIFS('Input - target event report'!E:E,'Input - target event report'!B:B,B:B,'Input - target event report'!D:D,"Private Investment")-MINIFS('Input - target event report'!E:E,'Input - target event report'!B:B,B:B,'Input - target event report'!D:D,"Private Investment"))/(I461-1))</f>
        <v/>
      </c>
      <c r="H461" s="30">
        <f>IF(MAXIFS('Input - target event report'!E:E,'Input - target event report'!B:B,B:B,'Input - target event report'!D:D,"Private Investment") = 0, "N/A", TODAY() - MAXIFS('Input - target event report'!E:E,'Input - target event report'!B:B,B:B,'Input - target event report'!D:D,"Private Investment"))</f>
        <v/>
      </c>
      <c r="I461" s="30">
        <f>COUNTIFS('Input - target event report'!B:B,B461,'Input - target event report'!D:D, "Private Investment")</f>
        <v/>
      </c>
      <c r="J461">
        <f>INDEX('Input - companies list'!$1:$10000,MATCH(B461,'Input - companies list'!B:B,0),MATCH("Flow",'Input - companies list'!$1:$1,0 ))</f>
        <v/>
      </c>
      <c r="K461">
        <f>INDEX('Input - companies list'!$1:$10000,MATCH(B461,'Input - companies list'!B:B,0),MATCH("Inter-Cluster Connectivity",'Input - companies list'!$1:$1,0 ))</f>
        <v/>
      </c>
      <c r="L461" s="11">
        <f>IFERROR(PERCENTRANK(F:F,F461),0)</f>
        <v/>
      </c>
      <c r="M461" s="11">
        <f>IFERROR(1 - PERCENTRANK(G:G,G461),0)</f>
        <v/>
      </c>
      <c r="N461" s="11">
        <f>IFERROR(1 - PERCENTRANK(H:H,H461),0)</f>
        <v/>
      </c>
      <c r="O461" s="11">
        <f>IFERROR(PERCENTRANK(I:I,I461),0)</f>
        <v/>
      </c>
      <c r="P461" s="11">
        <f>IFERROR(1 - PERCENTRANK(J:J,J461),0)</f>
        <v/>
      </c>
      <c r="Q461" s="11">
        <f>IFERROR(PERCENTRANK(K:K,K461),0)</f>
        <v/>
      </c>
      <c r="R461" s="11">
        <f>L461*weight1+M461*weight2+N461*weight3+O461*weight4+P461*weight5+Q461*weight6</f>
        <v/>
      </c>
    </row>
    <row r="462" spans="1:18">
      <c r="A462" s="14">
        <f>RANK(R462,R:R)</f>
        <v/>
      </c>
      <c r="B462" t="s">
        <v>5727</v>
      </c>
      <c r="C462">
        <f>VLOOKUP(B462,'Input - companies list'!B:L,2,FALSE)</f>
        <v/>
      </c>
      <c r="D462">
        <f>VLOOKUP(B462,'Input - companies list'!B:L,11,FALSE)</f>
        <v/>
      </c>
      <c r="E462">
        <f>VLOOKUP(B462,'Input - companies list'!B:E,4,FALSE)</f>
        <v/>
      </c>
      <c r="F462" s="1">
        <f>SUMIFS('Input - target event report'!H:H,'Input - target event report'!B:B,B462,'Input - target event report'!D:D, "Private Investment")</f>
        <v/>
      </c>
      <c r="G462" s="30">
        <f>IF(I462&lt;2, "N/A", (MAXIFS('Input - target event report'!E:E,'Input - target event report'!B:B,B:B,'Input - target event report'!D:D,"Private Investment")-MINIFS('Input - target event report'!E:E,'Input - target event report'!B:B,B:B,'Input - target event report'!D:D,"Private Investment"))/(I462-1))</f>
        <v/>
      </c>
      <c r="H462" s="30">
        <f>IF(MAXIFS('Input - target event report'!E:E,'Input - target event report'!B:B,B:B,'Input - target event report'!D:D,"Private Investment") = 0, "N/A", TODAY() - MAXIFS('Input - target event report'!E:E,'Input - target event report'!B:B,B:B,'Input - target event report'!D:D,"Private Investment"))</f>
        <v/>
      </c>
      <c r="I462" s="30">
        <f>COUNTIFS('Input - target event report'!B:B,B462,'Input - target event report'!D:D, "Private Investment")</f>
        <v/>
      </c>
      <c r="J462">
        <f>INDEX('Input - companies list'!$1:$10000,MATCH(B462,'Input - companies list'!B:B,0),MATCH("Flow",'Input - companies list'!$1:$1,0 ))</f>
        <v/>
      </c>
      <c r="K462">
        <f>INDEX('Input - companies list'!$1:$10000,MATCH(B462,'Input - companies list'!B:B,0),MATCH("Inter-Cluster Connectivity",'Input - companies list'!$1:$1,0 ))</f>
        <v/>
      </c>
      <c r="L462" s="11">
        <f>IFERROR(PERCENTRANK(F:F,F462),0)</f>
        <v/>
      </c>
      <c r="M462" s="11">
        <f>IFERROR(1 - PERCENTRANK(G:G,G462),0)</f>
        <v/>
      </c>
      <c r="N462" s="11">
        <f>IFERROR(1 - PERCENTRANK(H:H,H462),0)</f>
        <v/>
      </c>
      <c r="O462" s="11">
        <f>IFERROR(PERCENTRANK(I:I,I462),0)</f>
        <v/>
      </c>
      <c r="P462" s="11">
        <f>IFERROR(1 - PERCENTRANK(J:J,J462),0)</f>
        <v/>
      </c>
      <c r="Q462" s="11">
        <f>IFERROR(PERCENTRANK(K:K,K462),0)</f>
        <v/>
      </c>
      <c r="R462" s="11">
        <f>L462*weight1+M462*weight2+N462*weight3+O462*weight4+P462*weight5+Q462*weight6</f>
        <v/>
      </c>
    </row>
    <row r="463" spans="1:18">
      <c r="A463" s="14">
        <f>RANK(R463,R:R)</f>
        <v/>
      </c>
      <c r="B463" t="s">
        <v>5739</v>
      </c>
      <c r="C463">
        <f>VLOOKUP(B463,'Input - companies list'!B:L,2,FALSE)</f>
        <v/>
      </c>
      <c r="D463">
        <f>VLOOKUP(B463,'Input - companies list'!B:L,11,FALSE)</f>
        <v/>
      </c>
      <c r="E463">
        <f>VLOOKUP(B463,'Input - companies list'!B:E,4,FALSE)</f>
        <v/>
      </c>
      <c r="F463" s="1">
        <f>SUMIFS('Input - target event report'!H:H,'Input - target event report'!B:B,B463,'Input - target event report'!D:D, "Private Investment")</f>
        <v/>
      </c>
      <c r="G463" s="30">
        <f>IF(I463&lt;2, "N/A", (MAXIFS('Input - target event report'!E:E,'Input - target event report'!B:B,B:B,'Input - target event report'!D:D,"Private Investment")-MINIFS('Input - target event report'!E:E,'Input - target event report'!B:B,B:B,'Input - target event report'!D:D,"Private Investment"))/(I463-1))</f>
        <v/>
      </c>
      <c r="H463" s="30">
        <f>IF(MAXIFS('Input - target event report'!E:E,'Input - target event report'!B:B,B:B,'Input - target event report'!D:D,"Private Investment") = 0, "N/A", TODAY() - MAXIFS('Input - target event report'!E:E,'Input - target event report'!B:B,B:B,'Input - target event report'!D:D,"Private Investment"))</f>
        <v/>
      </c>
      <c r="I463" s="30">
        <f>COUNTIFS('Input - target event report'!B:B,B463,'Input - target event report'!D:D, "Private Investment")</f>
        <v/>
      </c>
      <c r="J463">
        <f>INDEX('Input - companies list'!$1:$10000,MATCH(B463,'Input - companies list'!B:B,0),MATCH("Flow",'Input - companies list'!$1:$1,0 ))</f>
        <v/>
      </c>
      <c r="K463">
        <f>INDEX('Input - companies list'!$1:$10000,MATCH(B463,'Input - companies list'!B:B,0),MATCH("Inter-Cluster Connectivity",'Input - companies list'!$1:$1,0 ))</f>
        <v/>
      </c>
      <c r="L463" s="11">
        <f>IFERROR(PERCENTRANK(F:F,F463),0)</f>
        <v/>
      </c>
      <c r="M463" s="11">
        <f>IFERROR(1 - PERCENTRANK(G:G,G463),0)</f>
        <v/>
      </c>
      <c r="N463" s="11">
        <f>IFERROR(1 - PERCENTRANK(H:H,H463),0)</f>
        <v/>
      </c>
      <c r="O463" s="11">
        <f>IFERROR(PERCENTRANK(I:I,I463),0)</f>
        <v/>
      </c>
      <c r="P463" s="11">
        <f>IFERROR(1 - PERCENTRANK(J:J,J463),0)</f>
        <v/>
      </c>
      <c r="Q463" s="11">
        <f>IFERROR(PERCENTRANK(K:K,K463),0)</f>
        <v/>
      </c>
      <c r="R463" s="11">
        <f>L463*weight1+M463*weight2+N463*weight3+O463*weight4+P463*weight5+Q463*weight6</f>
        <v/>
      </c>
    </row>
    <row r="464" spans="1:18">
      <c r="A464" s="14">
        <f>RANK(R464,R:R)</f>
        <v/>
      </c>
      <c r="B464" t="s">
        <v>5752</v>
      </c>
      <c r="C464">
        <f>VLOOKUP(B464,'Input - companies list'!B:L,2,FALSE)</f>
        <v/>
      </c>
      <c r="D464">
        <f>VLOOKUP(B464,'Input - companies list'!B:L,11,FALSE)</f>
        <v/>
      </c>
      <c r="E464">
        <f>VLOOKUP(B464,'Input - companies list'!B:E,4,FALSE)</f>
        <v/>
      </c>
      <c r="F464" s="1">
        <f>SUMIFS('Input - target event report'!H:H,'Input - target event report'!B:B,B464,'Input - target event report'!D:D, "Private Investment")</f>
        <v/>
      </c>
      <c r="G464" s="30">
        <f>IF(I464&lt;2, "N/A", (MAXIFS('Input - target event report'!E:E,'Input - target event report'!B:B,B:B,'Input - target event report'!D:D,"Private Investment")-MINIFS('Input - target event report'!E:E,'Input - target event report'!B:B,B:B,'Input - target event report'!D:D,"Private Investment"))/(I464-1))</f>
        <v/>
      </c>
      <c r="H464" s="30">
        <f>IF(MAXIFS('Input - target event report'!E:E,'Input - target event report'!B:B,B:B,'Input - target event report'!D:D,"Private Investment") = 0, "N/A", TODAY() - MAXIFS('Input - target event report'!E:E,'Input - target event report'!B:B,B:B,'Input - target event report'!D:D,"Private Investment"))</f>
        <v/>
      </c>
      <c r="I464" s="30">
        <f>COUNTIFS('Input - target event report'!B:B,B464,'Input - target event report'!D:D, "Private Investment")</f>
        <v/>
      </c>
      <c r="J464">
        <f>INDEX('Input - companies list'!$1:$10000,MATCH(B464,'Input - companies list'!B:B,0),MATCH("Flow",'Input - companies list'!$1:$1,0 ))</f>
        <v/>
      </c>
      <c r="K464">
        <f>INDEX('Input - companies list'!$1:$10000,MATCH(B464,'Input - companies list'!B:B,0),MATCH("Inter-Cluster Connectivity",'Input - companies list'!$1:$1,0 ))</f>
        <v/>
      </c>
      <c r="L464" s="11">
        <f>IFERROR(PERCENTRANK(F:F,F464),0)</f>
        <v/>
      </c>
      <c r="M464" s="11">
        <f>IFERROR(1 - PERCENTRANK(G:G,G464),0)</f>
        <v/>
      </c>
      <c r="N464" s="11">
        <f>IFERROR(1 - PERCENTRANK(H:H,H464),0)</f>
        <v/>
      </c>
      <c r="O464" s="11">
        <f>IFERROR(PERCENTRANK(I:I,I464),0)</f>
        <v/>
      </c>
      <c r="P464" s="11">
        <f>IFERROR(1 - PERCENTRANK(J:J,J464),0)</f>
        <v/>
      </c>
      <c r="Q464" s="11">
        <f>IFERROR(PERCENTRANK(K:K,K464),0)</f>
        <v/>
      </c>
      <c r="R464" s="11">
        <f>L464*weight1+M464*weight2+N464*weight3+O464*weight4+P464*weight5+Q464*weight6</f>
        <v/>
      </c>
    </row>
    <row r="465" spans="1:18">
      <c r="A465" s="14">
        <f>RANK(R465,R:R)</f>
        <v/>
      </c>
      <c r="B465" t="s">
        <v>5765</v>
      </c>
      <c r="C465">
        <f>VLOOKUP(B465,'Input - companies list'!B:L,2,FALSE)</f>
        <v/>
      </c>
      <c r="D465">
        <f>VLOOKUP(B465,'Input - companies list'!B:L,11,FALSE)</f>
        <v/>
      </c>
      <c r="E465">
        <f>VLOOKUP(B465,'Input - companies list'!B:E,4,FALSE)</f>
        <v/>
      </c>
      <c r="F465" s="1">
        <f>SUMIFS('Input - target event report'!H:H,'Input - target event report'!B:B,B465,'Input - target event report'!D:D, "Private Investment")</f>
        <v/>
      </c>
      <c r="G465" s="30">
        <f>IF(I465&lt;2, "N/A", (MAXIFS('Input - target event report'!E:E,'Input - target event report'!B:B,B:B,'Input - target event report'!D:D,"Private Investment")-MINIFS('Input - target event report'!E:E,'Input - target event report'!B:B,B:B,'Input - target event report'!D:D,"Private Investment"))/(I465-1))</f>
        <v/>
      </c>
      <c r="H465" s="30">
        <f>IF(MAXIFS('Input - target event report'!E:E,'Input - target event report'!B:B,B:B,'Input - target event report'!D:D,"Private Investment") = 0, "N/A", TODAY() - MAXIFS('Input - target event report'!E:E,'Input - target event report'!B:B,B:B,'Input - target event report'!D:D,"Private Investment"))</f>
        <v/>
      </c>
      <c r="I465" s="30">
        <f>COUNTIFS('Input - target event report'!B:B,B465,'Input - target event report'!D:D, "Private Investment")</f>
        <v/>
      </c>
      <c r="J465">
        <f>INDEX('Input - companies list'!$1:$10000,MATCH(B465,'Input - companies list'!B:B,0),MATCH("Flow",'Input - companies list'!$1:$1,0 ))</f>
        <v/>
      </c>
      <c r="K465">
        <f>INDEX('Input - companies list'!$1:$10000,MATCH(B465,'Input - companies list'!B:B,0),MATCH("Inter-Cluster Connectivity",'Input - companies list'!$1:$1,0 ))</f>
        <v/>
      </c>
      <c r="L465" s="11">
        <f>IFERROR(PERCENTRANK(F:F,F465),0)</f>
        <v/>
      </c>
      <c r="M465" s="11">
        <f>IFERROR(1 - PERCENTRANK(G:G,G465),0)</f>
        <v/>
      </c>
      <c r="N465" s="11">
        <f>IFERROR(1 - PERCENTRANK(H:H,H465),0)</f>
        <v/>
      </c>
      <c r="O465" s="11">
        <f>IFERROR(PERCENTRANK(I:I,I465),0)</f>
        <v/>
      </c>
      <c r="P465" s="11">
        <f>IFERROR(1 - PERCENTRANK(J:J,J465),0)</f>
        <v/>
      </c>
      <c r="Q465" s="11">
        <f>IFERROR(PERCENTRANK(K:K,K465),0)</f>
        <v/>
      </c>
      <c r="R465" s="11">
        <f>L465*weight1+M465*weight2+N465*weight3+O465*weight4+P465*weight5+Q465*weight6</f>
        <v/>
      </c>
    </row>
    <row r="466" spans="1:18">
      <c r="A466" s="14">
        <f>RANK(R466,R:R)</f>
        <v/>
      </c>
      <c r="B466" t="s">
        <v>5777</v>
      </c>
      <c r="C466">
        <f>VLOOKUP(B466,'Input - companies list'!B:L,2,FALSE)</f>
        <v/>
      </c>
      <c r="D466">
        <f>VLOOKUP(B466,'Input - companies list'!B:L,11,FALSE)</f>
        <v/>
      </c>
      <c r="E466">
        <f>VLOOKUP(B466,'Input - companies list'!B:E,4,FALSE)</f>
        <v/>
      </c>
      <c r="F466" s="1">
        <f>SUMIFS('Input - target event report'!H:H,'Input - target event report'!B:B,B466,'Input - target event report'!D:D, "Private Investment")</f>
        <v/>
      </c>
      <c r="G466" s="30">
        <f>IF(I466&lt;2, "N/A", (MAXIFS('Input - target event report'!E:E,'Input - target event report'!B:B,B:B,'Input - target event report'!D:D,"Private Investment")-MINIFS('Input - target event report'!E:E,'Input - target event report'!B:B,B:B,'Input - target event report'!D:D,"Private Investment"))/(I466-1))</f>
        <v/>
      </c>
      <c r="H466" s="30">
        <f>IF(MAXIFS('Input - target event report'!E:E,'Input - target event report'!B:B,B:B,'Input - target event report'!D:D,"Private Investment") = 0, "N/A", TODAY() - MAXIFS('Input - target event report'!E:E,'Input - target event report'!B:B,B:B,'Input - target event report'!D:D,"Private Investment"))</f>
        <v/>
      </c>
      <c r="I466" s="30">
        <f>COUNTIFS('Input - target event report'!B:B,B466,'Input - target event report'!D:D, "Private Investment")</f>
        <v/>
      </c>
      <c r="J466">
        <f>INDEX('Input - companies list'!$1:$10000,MATCH(B466,'Input - companies list'!B:B,0),MATCH("Flow",'Input - companies list'!$1:$1,0 ))</f>
        <v/>
      </c>
      <c r="K466">
        <f>INDEX('Input - companies list'!$1:$10000,MATCH(B466,'Input - companies list'!B:B,0),MATCH("Inter-Cluster Connectivity",'Input - companies list'!$1:$1,0 ))</f>
        <v/>
      </c>
      <c r="L466" s="11">
        <f>IFERROR(PERCENTRANK(F:F,F466),0)</f>
        <v/>
      </c>
      <c r="M466" s="11">
        <f>IFERROR(1 - PERCENTRANK(G:G,G466),0)</f>
        <v/>
      </c>
      <c r="N466" s="11">
        <f>IFERROR(1 - PERCENTRANK(H:H,H466),0)</f>
        <v/>
      </c>
      <c r="O466" s="11">
        <f>IFERROR(PERCENTRANK(I:I,I466),0)</f>
        <v/>
      </c>
      <c r="P466" s="11">
        <f>IFERROR(1 - PERCENTRANK(J:J,J466),0)</f>
        <v/>
      </c>
      <c r="Q466" s="11">
        <f>IFERROR(PERCENTRANK(K:K,K466),0)</f>
        <v/>
      </c>
      <c r="R466" s="11">
        <f>L466*weight1+M466*weight2+N466*weight3+O466*weight4+P466*weight5+Q466*weight6</f>
        <v/>
      </c>
    </row>
    <row r="467" spans="1:18">
      <c r="A467" s="14">
        <f>RANK(R467,R:R)</f>
        <v/>
      </c>
      <c r="B467" t="s">
        <v>5788</v>
      </c>
      <c r="C467">
        <f>VLOOKUP(B467,'Input - companies list'!B:L,2,FALSE)</f>
        <v/>
      </c>
      <c r="D467">
        <f>VLOOKUP(B467,'Input - companies list'!B:L,11,FALSE)</f>
        <v/>
      </c>
      <c r="E467">
        <f>VLOOKUP(B467,'Input - companies list'!B:E,4,FALSE)</f>
        <v/>
      </c>
      <c r="F467" s="1">
        <f>SUMIFS('Input - target event report'!H:H,'Input - target event report'!B:B,B467,'Input - target event report'!D:D, "Private Investment")</f>
        <v/>
      </c>
      <c r="G467" s="30">
        <f>IF(I467&lt;2, "N/A", (MAXIFS('Input - target event report'!E:E,'Input - target event report'!B:B,B:B,'Input - target event report'!D:D,"Private Investment")-MINIFS('Input - target event report'!E:E,'Input - target event report'!B:B,B:B,'Input - target event report'!D:D,"Private Investment"))/(I467-1))</f>
        <v/>
      </c>
      <c r="H467" s="30">
        <f>IF(MAXIFS('Input - target event report'!E:E,'Input - target event report'!B:B,B:B,'Input - target event report'!D:D,"Private Investment") = 0, "N/A", TODAY() - MAXIFS('Input - target event report'!E:E,'Input - target event report'!B:B,B:B,'Input - target event report'!D:D,"Private Investment"))</f>
        <v/>
      </c>
      <c r="I467" s="30">
        <f>COUNTIFS('Input - target event report'!B:B,B467,'Input - target event report'!D:D, "Private Investment")</f>
        <v/>
      </c>
      <c r="J467">
        <f>INDEX('Input - companies list'!$1:$10000,MATCH(B467,'Input - companies list'!B:B,0),MATCH("Flow",'Input - companies list'!$1:$1,0 ))</f>
        <v/>
      </c>
      <c r="K467">
        <f>INDEX('Input - companies list'!$1:$10000,MATCH(B467,'Input - companies list'!B:B,0),MATCH("Inter-Cluster Connectivity",'Input - companies list'!$1:$1,0 ))</f>
        <v/>
      </c>
      <c r="L467" s="11">
        <f>IFERROR(PERCENTRANK(F:F,F467),0)</f>
        <v/>
      </c>
      <c r="M467" s="11">
        <f>IFERROR(1 - PERCENTRANK(G:G,G467),0)</f>
        <v/>
      </c>
      <c r="N467" s="11">
        <f>IFERROR(1 - PERCENTRANK(H:H,H467),0)</f>
        <v/>
      </c>
      <c r="O467" s="11">
        <f>IFERROR(PERCENTRANK(I:I,I467),0)</f>
        <v/>
      </c>
      <c r="P467" s="11">
        <f>IFERROR(1 - PERCENTRANK(J:J,J467),0)</f>
        <v/>
      </c>
      <c r="Q467" s="11">
        <f>IFERROR(PERCENTRANK(K:K,K467),0)</f>
        <v/>
      </c>
      <c r="R467" s="11">
        <f>L467*weight1+M467*weight2+N467*weight3+O467*weight4+P467*weight5+Q467*weight6</f>
        <v/>
      </c>
    </row>
    <row r="468" spans="1:18">
      <c r="A468" s="14">
        <f>RANK(R468,R:R)</f>
        <v/>
      </c>
      <c r="B468" t="s">
        <v>5801</v>
      </c>
      <c r="C468">
        <f>VLOOKUP(B468,'Input - companies list'!B:L,2,FALSE)</f>
        <v/>
      </c>
      <c r="D468">
        <f>VLOOKUP(B468,'Input - companies list'!B:L,11,FALSE)</f>
        <v/>
      </c>
      <c r="E468">
        <f>VLOOKUP(B468,'Input - companies list'!B:E,4,FALSE)</f>
        <v/>
      </c>
      <c r="F468" s="1">
        <f>SUMIFS('Input - target event report'!H:H,'Input - target event report'!B:B,B468,'Input - target event report'!D:D, "Private Investment")</f>
        <v/>
      </c>
      <c r="G468" s="30">
        <f>IF(I468&lt;2, "N/A", (MAXIFS('Input - target event report'!E:E,'Input - target event report'!B:B,B:B,'Input - target event report'!D:D,"Private Investment")-MINIFS('Input - target event report'!E:E,'Input - target event report'!B:B,B:B,'Input - target event report'!D:D,"Private Investment"))/(I468-1))</f>
        <v/>
      </c>
      <c r="H468" s="30">
        <f>IF(MAXIFS('Input - target event report'!E:E,'Input - target event report'!B:B,B:B,'Input - target event report'!D:D,"Private Investment") = 0, "N/A", TODAY() - MAXIFS('Input - target event report'!E:E,'Input - target event report'!B:B,B:B,'Input - target event report'!D:D,"Private Investment"))</f>
        <v/>
      </c>
      <c r="I468" s="30">
        <f>COUNTIFS('Input - target event report'!B:B,B468,'Input - target event report'!D:D, "Private Investment")</f>
        <v/>
      </c>
      <c r="J468">
        <f>INDEX('Input - companies list'!$1:$10000,MATCH(B468,'Input - companies list'!B:B,0),MATCH("Flow",'Input - companies list'!$1:$1,0 ))</f>
        <v/>
      </c>
      <c r="K468">
        <f>INDEX('Input - companies list'!$1:$10000,MATCH(B468,'Input - companies list'!B:B,0),MATCH("Inter-Cluster Connectivity",'Input - companies list'!$1:$1,0 ))</f>
        <v/>
      </c>
      <c r="L468" s="11">
        <f>IFERROR(PERCENTRANK(F:F,F468),0)</f>
        <v/>
      </c>
      <c r="M468" s="11">
        <f>IFERROR(1 - PERCENTRANK(G:G,G468),0)</f>
        <v/>
      </c>
      <c r="N468" s="11">
        <f>IFERROR(1 - PERCENTRANK(H:H,H468),0)</f>
        <v/>
      </c>
      <c r="O468" s="11">
        <f>IFERROR(PERCENTRANK(I:I,I468),0)</f>
        <v/>
      </c>
      <c r="P468" s="11">
        <f>IFERROR(1 - PERCENTRANK(J:J,J468),0)</f>
        <v/>
      </c>
      <c r="Q468" s="11">
        <f>IFERROR(PERCENTRANK(K:K,K468),0)</f>
        <v/>
      </c>
      <c r="R468" s="11">
        <f>L468*weight1+M468*weight2+N468*weight3+O468*weight4+P468*weight5+Q468*weight6</f>
        <v/>
      </c>
    </row>
    <row r="469" spans="1:18">
      <c r="A469" s="14">
        <f>RANK(R469,R:R)</f>
        <v/>
      </c>
      <c r="B469" t="s">
        <v>5812</v>
      </c>
      <c r="C469">
        <f>VLOOKUP(B469,'Input - companies list'!B:L,2,FALSE)</f>
        <v/>
      </c>
      <c r="D469">
        <f>VLOOKUP(B469,'Input - companies list'!B:L,11,FALSE)</f>
        <v/>
      </c>
      <c r="E469">
        <f>VLOOKUP(B469,'Input - companies list'!B:E,4,FALSE)</f>
        <v/>
      </c>
      <c r="F469" s="1">
        <f>SUMIFS('Input - target event report'!H:H,'Input - target event report'!B:B,B469,'Input - target event report'!D:D, "Private Investment")</f>
        <v/>
      </c>
      <c r="G469" s="30">
        <f>IF(I469&lt;2, "N/A", (MAXIFS('Input - target event report'!E:E,'Input - target event report'!B:B,B:B,'Input - target event report'!D:D,"Private Investment")-MINIFS('Input - target event report'!E:E,'Input - target event report'!B:B,B:B,'Input - target event report'!D:D,"Private Investment"))/(I469-1))</f>
        <v/>
      </c>
      <c r="H469" s="30">
        <f>IF(MAXIFS('Input - target event report'!E:E,'Input - target event report'!B:B,B:B,'Input - target event report'!D:D,"Private Investment") = 0, "N/A", TODAY() - MAXIFS('Input - target event report'!E:E,'Input - target event report'!B:B,B:B,'Input - target event report'!D:D,"Private Investment"))</f>
        <v/>
      </c>
      <c r="I469" s="30">
        <f>COUNTIFS('Input - target event report'!B:B,B469,'Input - target event report'!D:D, "Private Investment")</f>
        <v/>
      </c>
      <c r="J469">
        <f>INDEX('Input - companies list'!$1:$10000,MATCH(B469,'Input - companies list'!B:B,0),MATCH("Flow",'Input - companies list'!$1:$1,0 ))</f>
        <v/>
      </c>
      <c r="K469">
        <f>INDEX('Input - companies list'!$1:$10000,MATCH(B469,'Input - companies list'!B:B,0),MATCH("Inter-Cluster Connectivity",'Input - companies list'!$1:$1,0 ))</f>
        <v/>
      </c>
      <c r="L469" s="11">
        <f>IFERROR(PERCENTRANK(F:F,F469),0)</f>
        <v/>
      </c>
      <c r="M469" s="11">
        <f>IFERROR(1 - PERCENTRANK(G:G,G469),0)</f>
        <v/>
      </c>
      <c r="N469" s="11">
        <f>IFERROR(1 - PERCENTRANK(H:H,H469),0)</f>
        <v/>
      </c>
      <c r="O469" s="11">
        <f>IFERROR(PERCENTRANK(I:I,I469),0)</f>
        <v/>
      </c>
      <c r="P469" s="11">
        <f>IFERROR(1 - PERCENTRANK(J:J,J469),0)</f>
        <v/>
      </c>
      <c r="Q469" s="11">
        <f>IFERROR(PERCENTRANK(K:K,K469),0)</f>
        <v/>
      </c>
      <c r="R469" s="11">
        <f>L469*weight1+M469*weight2+N469*weight3+O469*weight4+P469*weight5+Q469*weight6</f>
        <v/>
      </c>
    </row>
    <row r="470" spans="1:18">
      <c r="A470" s="14">
        <f>RANK(R470,R:R)</f>
        <v/>
      </c>
      <c r="B470" t="s">
        <v>5826</v>
      </c>
      <c r="C470">
        <f>VLOOKUP(B470,'Input - companies list'!B:L,2,FALSE)</f>
        <v/>
      </c>
      <c r="D470">
        <f>VLOOKUP(B470,'Input - companies list'!B:L,11,FALSE)</f>
        <v/>
      </c>
      <c r="E470">
        <f>VLOOKUP(B470,'Input - companies list'!B:E,4,FALSE)</f>
        <v/>
      </c>
      <c r="F470" s="1">
        <f>SUMIFS('Input - target event report'!H:H,'Input - target event report'!B:B,B470,'Input - target event report'!D:D, "Private Investment")</f>
        <v/>
      </c>
      <c r="G470" s="30">
        <f>IF(I470&lt;2, "N/A", (MAXIFS('Input - target event report'!E:E,'Input - target event report'!B:B,B:B,'Input - target event report'!D:D,"Private Investment")-MINIFS('Input - target event report'!E:E,'Input - target event report'!B:B,B:B,'Input - target event report'!D:D,"Private Investment"))/(I470-1))</f>
        <v/>
      </c>
      <c r="H470" s="30">
        <f>IF(MAXIFS('Input - target event report'!E:E,'Input - target event report'!B:B,B:B,'Input - target event report'!D:D,"Private Investment") = 0, "N/A", TODAY() - MAXIFS('Input - target event report'!E:E,'Input - target event report'!B:B,B:B,'Input - target event report'!D:D,"Private Investment"))</f>
        <v/>
      </c>
      <c r="I470" s="30">
        <f>COUNTIFS('Input - target event report'!B:B,B470,'Input - target event report'!D:D, "Private Investment")</f>
        <v/>
      </c>
      <c r="J470">
        <f>INDEX('Input - companies list'!$1:$10000,MATCH(B470,'Input - companies list'!B:B,0),MATCH("Flow",'Input - companies list'!$1:$1,0 ))</f>
        <v/>
      </c>
      <c r="K470">
        <f>INDEX('Input - companies list'!$1:$10000,MATCH(B470,'Input - companies list'!B:B,0),MATCH("Inter-Cluster Connectivity",'Input - companies list'!$1:$1,0 ))</f>
        <v/>
      </c>
      <c r="L470" s="11">
        <f>IFERROR(PERCENTRANK(F:F,F470),0)</f>
        <v/>
      </c>
      <c r="M470" s="11">
        <f>IFERROR(1 - PERCENTRANK(G:G,G470),0)</f>
        <v/>
      </c>
      <c r="N470" s="11">
        <f>IFERROR(1 - PERCENTRANK(H:H,H470),0)</f>
        <v/>
      </c>
      <c r="O470" s="11">
        <f>IFERROR(PERCENTRANK(I:I,I470),0)</f>
        <v/>
      </c>
      <c r="P470" s="11">
        <f>IFERROR(1 - PERCENTRANK(J:J,J470),0)</f>
        <v/>
      </c>
      <c r="Q470" s="11">
        <f>IFERROR(PERCENTRANK(K:K,K470),0)</f>
        <v/>
      </c>
      <c r="R470" s="11">
        <f>L470*weight1+M470*weight2+N470*weight3+O470*weight4+P470*weight5+Q470*weight6</f>
        <v/>
      </c>
    </row>
    <row r="471" spans="1:18">
      <c r="A471" s="14">
        <f>RANK(R471,R:R)</f>
        <v/>
      </c>
      <c r="B471" t="s">
        <v>5839</v>
      </c>
      <c r="C471">
        <f>VLOOKUP(B471,'Input - companies list'!B:L,2,FALSE)</f>
        <v/>
      </c>
      <c r="D471">
        <f>VLOOKUP(B471,'Input - companies list'!B:L,11,FALSE)</f>
        <v/>
      </c>
      <c r="E471">
        <f>VLOOKUP(B471,'Input - companies list'!B:E,4,FALSE)</f>
        <v/>
      </c>
      <c r="F471" s="1">
        <f>SUMIFS('Input - target event report'!H:H,'Input - target event report'!B:B,B471,'Input - target event report'!D:D, "Private Investment")</f>
        <v/>
      </c>
      <c r="G471" s="30">
        <f>IF(I471&lt;2, "N/A", (MAXIFS('Input - target event report'!E:E,'Input - target event report'!B:B,B:B,'Input - target event report'!D:D,"Private Investment")-MINIFS('Input - target event report'!E:E,'Input - target event report'!B:B,B:B,'Input - target event report'!D:D,"Private Investment"))/(I471-1))</f>
        <v/>
      </c>
      <c r="H471" s="30">
        <f>IF(MAXIFS('Input - target event report'!E:E,'Input - target event report'!B:B,B:B,'Input - target event report'!D:D,"Private Investment") = 0, "N/A", TODAY() - MAXIFS('Input - target event report'!E:E,'Input - target event report'!B:B,B:B,'Input - target event report'!D:D,"Private Investment"))</f>
        <v/>
      </c>
      <c r="I471" s="30">
        <f>COUNTIFS('Input - target event report'!B:B,B471,'Input - target event report'!D:D, "Private Investment")</f>
        <v/>
      </c>
      <c r="J471">
        <f>INDEX('Input - companies list'!$1:$10000,MATCH(B471,'Input - companies list'!B:B,0),MATCH("Flow",'Input - companies list'!$1:$1,0 ))</f>
        <v/>
      </c>
      <c r="K471">
        <f>INDEX('Input - companies list'!$1:$10000,MATCH(B471,'Input - companies list'!B:B,0),MATCH("Inter-Cluster Connectivity",'Input - companies list'!$1:$1,0 ))</f>
        <v/>
      </c>
      <c r="L471" s="11">
        <f>IFERROR(PERCENTRANK(F:F,F471),0)</f>
        <v/>
      </c>
      <c r="M471" s="11">
        <f>IFERROR(1 - PERCENTRANK(G:G,G471),0)</f>
        <v/>
      </c>
      <c r="N471" s="11">
        <f>IFERROR(1 - PERCENTRANK(H:H,H471),0)</f>
        <v/>
      </c>
      <c r="O471" s="11">
        <f>IFERROR(PERCENTRANK(I:I,I471),0)</f>
        <v/>
      </c>
      <c r="P471" s="11">
        <f>IFERROR(1 - PERCENTRANK(J:J,J471),0)</f>
        <v/>
      </c>
      <c r="Q471" s="11">
        <f>IFERROR(PERCENTRANK(K:K,K471),0)</f>
        <v/>
      </c>
      <c r="R471" s="11">
        <f>L471*weight1+M471*weight2+N471*weight3+O471*weight4+P471*weight5+Q471*weight6</f>
        <v/>
      </c>
    </row>
    <row r="472" spans="1:18">
      <c r="A472" s="14">
        <f>RANK(R472,R:R)</f>
        <v/>
      </c>
      <c r="B472" t="s">
        <v>5852</v>
      </c>
      <c r="C472">
        <f>VLOOKUP(B472,'Input - companies list'!B:L,2,FALSE)</f>
        <v/>
      </c>
      <c r="D472">
        <f>VLOOKUP(B472,'Input - companies list'!B:L,11,FALSE)</f>
        <v/>
      </c>
      <c r="E472">
        <f>VLOOKUP(B472,'Input - companies list'!B:E,4,FALSE)</f>
        <v/>
      </c>
      <c r="F472" s="1">
        <f>SUMIFS('Input - target event report'!H:H,'Input - target event report'!B:B,B472,'Input - target event report'!D:D, "Private Investment")</f>
        <v/>
      </c>
      <c r="G472" s="30">
        <f>IF(I472&lt;2, "N/A", (MAXIFS('Input - target event report'!E:E,'Input - target event report'!B:B,B:B,'Input - target event report'!D:D,"Private Investment")-MINIFS('Input - target event report'!E:E,'Input - target event report'!B:B,B:B,'Input - target event report'!D:D,"Private Investment"))/(I472-1))</f>
        <v/>
      </c>
      <c r="H472" s="30">
        <f>IF(MAXIFS('Input - target event report'!E:E,'Input - target event report'!B:B,B:B,'Input - target event report'!D:D,"Private Investment") = 0, "N/A", TODAY() - MAXIFS('Input - target event report'!E:E,'Input - target event report'!B:B,B:B,'Input - target event report'!D:D,"Private Investment"))</f>
        <v/>
      </c>
      <c r="I472" s="30">
        <f>COUNTIFS('Input - target event report'!B:B,B472,'Input - target event report'!D:D, "Private Investment")</f>
        <v/>
      </c>
      <c r="J472">
        <f>INDEX('Input - companies list'!$1:$10000,MATCH(B472,'Input - companies list'!B:B,0),MATCH("Flow",'Input - companies list'!$1:$1,0 ))</f>
        <v/>
      </c>
      <c r="K472">
        <f>INDEX('Input - companies list'!$1:$10000,MATCH(B472,'Input - companies list'!B:B,0),MATCH("Inter-Cluster Connectivity",'Input - companies list'!$1:$1,0 ))</f>
        <v/>
      </c>
      <c r="L472" s="11">
        <f>IFERROR(PERCENTRANK(F:F,F472),0)</f>
        <v/>
      </c>
      <c r="M472" s="11">
        <f>IFERROR(1 - PERCENTRANK(G:G,G472),0)</f>
        <v/>
      </c>
      <c r="N472" s="11">
        <f>IFERROR(1 - PERCENTRANK(H:H,H472),0)</f>
        <v/>
      </c>
      <c r="O472" s="11">
        <f>IFERROR(PERCENTRANK(I:I,I472),0)</f>
        <v/>
      </c>
      <c r="P472" s="11">
        <f>IFERROR(1 - PERCENTRANK(J:J,J472),0)</f>
        <v/>
      </c>
      <c r="Q472" s="11">
        <f>IFERROR(PERCENTRANK(K:K,K472),0)</f>
        <v/>
      </c>
      <c r="R472" s="11">
        <f>L472*weight1+M472*weight2+N472*weight3+O472*weight4+P472*weight5+Q472*weight6</f>
        <v/>
      </c>
    </row>
    <row r="473" spans="1:18">
      <c r="A473" s="14">
        <f>RANK(R473,R:R)</f>
        <v/>
      </c>
      <c r="B473" t="s">
        <v>5863</v>
      </c>
      <c r="C473">
        <f>VLOOKUP(B473,'Input - companies list'!B:L,2,FALSE)</f>
        <v/>
      </c>
      <c r="D473">
        <f>VLOOKUP(B473,'Input - companies list'!B:L,11,FALSE)</f>
        <v/>
      </c>
      <c r="E473">
        <f>VLOOKUP(B473,'Input - companies list'!B:E,4,FALSE)</f>
        <v/>
      </c>
      <c r="F473" s="1">
        <f>SUMIFS('Input - target event report'!H:H,'Input - target event report'!B:B,B473,'Input - target event report'!D:D, "Private Investment")</f>
        <v/>
      </c>
      <c r="G473" s="30">
        <f>IF(I473&lt;2, "N/A", (MAXIFS('Input - target event report'!E:E,'Input - target event report'!B:B,B:B,'Input - target event report'!D:D,"Private Investment")-MINIFS('Input - target event report'!E:E,'Input - target event report'!B:B,B:B,'Input - target event report'!D:D,"Private Investment"))/(I473-1))</f>
        <v/>
      </c>
      <c r="H473" s="30">
        <f>IF(MAXIFS('Input - target event report'!E:E,'Input - target event report'!B:B,B:B,'Input - target event report'!D:D,"Private Investment") = 0, "N/A", TODAY() - MAXIFS('Input - target event report'!E:E,'Input - target event report'!B:B,B:B,'Input - target event report'!D:D,"Private Investment"))</f>
        <v/>
      </c>
      <c r="I473" s="30">
        <f>COUNTIFS('Input - target event report'!B:B,B473,'Input - target event report'!D:D, "Private Investment")</f>
        <v/>
      </c>
      <c r="J473">
        <f>INDEX('Input - companies list'!$1:$10000,MATCH(B473,'Input - companies list'!B:B,0),MATCH("Flow",'Input - companies list'!$1:$1,0 ))</f>
        <v/>
      </c>
      <c r="K473">
        <f>INDEX('Input - companies list'!$1:$10000,MATCH(B473,'Input - companies list'!B:B,0),MATCH("Inter-Cluster Connectivity",'Input - companies list'!$1:$1,0 ))</f>
        <v/>
      </c>
      <c r="L473" s="11">
        <f>IFERROR(PERCENTRANK(F:F,F473),0)</f>
        <v/>
      </c>
      <c r="M473" s="11">
        <f>IFERROR(1 - PERCENTRANK(G:G,G473),0)</f>
        <v/>
      </c>
      <c r="N473" s="11">
        <f>IFERROR(1 - PERCENTRANK(H:H,H473),0)</f>
        <v/>
      </c>
      <c r="O473" s="11">
        <f>IFERROR(PERCENTRANK(I:I,I473),0)</f>
        <v/>
      </c>
      <c r="P473" s="11">
        <f>IFERROR(1 - PERCENTRANK(J:J,J473),0)</f>
        <v/>
      </c>
      <c r="Q473" s="11">
        <f>IFERROR(PERCENTRANK(K:K,K473),0)</f>
        <v/>
      </c>
      <c r="R473" s="11">
        <f>L473*weight1+M473*weight2+N473*weight3+O473*weight4+P473*weight5+Q473*weight6</f>
        <v/>
      </c>
    </row>
    <row r="474" spans="1:18">
      <c r="A474" s="14">
        <f>RANK(R474,R:R)</f>
        <v/>
      </c>
      <c r="B474" t="s">
        <v>5876</v>
      </c>
      <c r="C474">
        <f>VLOOKUP(B474,'Input - companies list'!B:L,2,FALSE)</f>
        <v/>
      </c>
      <c r="D474">
        <f>VLOOKUP(B474,'Input - companies list'!B:L,11,FALSE)</f>
        <v/>
      </c>
      <c r="E474">
        <f>VLOOKUP(B474,'Input - companies list'!B:E,4,FALSE)</f>
        <v/>
      </c>
      <c r="F474" s="1">
        <f>SUMIFS('Input - target event report'!H:H,'Input - target event report'!B:B,B474,'Input - target event report'!D:D, "Private Investment")</f>
        <v/>
      </c>
      <c r="G474" s="30">
        <f>IF(I474&lt;2, "N/A", (MAXIFS('Input - target event report'!E:E,'Input - target event report'!B:B,B:B,'Input - target event report'!D:D,"Private Investment")-MINIFS('Input - target event report'!E:E,'Input - target event report'!B:B,B:B,'Input - target event report'!D:D,"Private Investment"))/(I474-1))</f>
        <v/>
      </c>
      <c r="H474" s="30">
        <f>IF(MAXIFS('Input - target event report'!E:E,'Input - target event report'!B:B,B:B,'Input - target event report'!D:D,"Private Investment") = 0, "N/A", TODAY() - MAXIFS('Input - target event report'!E:E,'Input - target event report'!B:B,B:B,'Input - target event report'!D:D,"Private Investment"))</f>
        <v/>
      </c>
      <c r="I474" s="30">
        <f>COUNTIFS('Input - target event report'!B:B,B474,'Input - target event report'!D:D, "Private Investment")</f>
        <v/>
      </c>
      <c r="J474">
        <f>INDEX('Input - companies list'!$1:$10000,MATCH(B474,'Input - companies list'!B:B,0),MATCH("Flow",'Input - companies list'!$1:$1,0 ))</f>
        <v/>
      </c>
      <c r="K474">
        <f>INDEX('Input - companies list'!$1:$10000,MATCH(B474,'Input - companies list'!B:B,0),MATCH("Inter-Cluster Connectivity",'Input - companies list'!$1:$1,0 ))</f>
        <v/>
      </c>
      <c r="L474" s="11">
        <f>IFERROR(PERCENTRANK(F:F,F474),0)</f>
        <v/>
      </c>
      <c r="M474" s="11">
        <f>IFERROR(1 - PERCENTRANK(G:G,G474),0)</f>
        <v/>
      </c>
      <c r="N474" s="11">
        <f>IFERROR(1 - PERCENTRANK(H:H,H474),0)</f>
        <v/>
      </c>
      <c r="O474" s="11">
        <f>IFERROR(PERCENTRANK(I:I,I474),0)</f>
        <v/>
      </c>
      <c r="P474" s="11">
        <f>IFERROR(1 - PERCENTRANK(J:J,J474),0)</f>
        <v/>
      </c>
      <c r="Q474" s="11">
        <f>IFERROR(PERCENTRANK(K:K,K474),0)</f>
        <v/>
      </c>
      <c r="R474" s="11">
        <f>L474*weight1+M474*weight2+N474*weight3+O474*weight4+P474*weight5+Q474*weight6</f>
        <v/>
      </c>
    </row>
    <row r="475" spans="1:18">
      <c r="A475" s="14">
        <f>RANK(R475,R:R)</f>
        <v/>
      </c>
      <c r="B475" t="s">
        <v>5888</v>
      </c>
      <c r="C475">
        <f>VLOOKUP(B475,'Input - companies list'!B:L,2,FALSE)</f>
        <v/>
      </c>
      <c r="D475">
        <f>VLOOKUP(B475,'Input - companies list'!B:L,11,FALSE)</f>
        <v/>
      </c>
      <c r="E475">
        <f>VLOOKUP(B475,'Input - companies list'!B:E,4,FALSE)</f>
        <v/>
      </c>
      <c r="F475" s="1">
        <f>SUMIFS('Input - target event report'!H:H,'Input - target event report'!B:B,B475,'Input - target event report'!D:D, "Private Investment")</f>
        <v/>
      </c>
      <c r="G475" s="30">
        <f>IF(I475&lt;2, "N/A", (MAXIFS('Input - target event report'!E:E,'Input - target event report'!B:B,B:B,'Input - target event report'!D:D,"Private Investment")-MINIFS('Input - target event report'!E:E,'Input - target event report'!B:B,B:B,'Input - target event report'!D:D,"Private Investment"))/(I475-1))</f>
        <v/>
      </c>
      <c r="H475" s="30">
        <f>IF(MAXIFS('Input - target event report'!E:E,'Input - target event report'!B:B,B:B,'Input - target event report'!D:D,"Private Investment") = 0, "N/A", TODAY() - MAXIFS('Input - target event report'!E:E,'Input - target event report'!B:B,B:B,'Input - target event report'!D:D,"Private Investment"))</f>
        <v/>
      </c>
      <c r="I475" s="30">
        <f>COUNTIFS('Input - target event report'!B:B,B475,'Input - target event report'!D:D, "Private Investment")</f>
        <v/>
      </c>
      <c r="J475">
        <f>INDEX('Input - companies list'!$1:$10000,MATCH(B475,'Input - companies list'!B:B,0),MATCH("Flow",'Input - companies list'!$1:$1,0 ))</f>
        <v/>
      </c>
      <c r="K475">
        <f>INDEX('Input - companies list'!$1:$10000,MATCH(B475,'Input - companies list'!B:B,0),MATCH("Inter-Cluster Connectivity",'Input - companies list'!$1:$1,0 ))</f>
        <v/>
      </c>
      <c r="L475" s="11">
        <f>IFERROR(PERCENTRANK(F:F,F475),0)</f>
        <v/>
      </c>
      <c r="M475" s="11">
        <f>IFERROR(1 - PERCENTRANK(G:G,G475),0)</f>
        <v/>
      </c>
      <c r="N475" s="11">
        <f>IFERROR(1 - PERCENTRANK(H:H,H475),0)</f>
        <v/>
      </c>
      <c r="O475" s="11">
        <f>IFERROR(PERCENTRANK(I:I,I475),0)</f>
        <v/>
      </c>
      <c r="P475" s="11">
        <f>IFERROR(1 - PERCENTRANK(J:J,J475),0)</f>
        <v/>
      </c>
      <c r="Q475" s="11">
        <f>IFERROR(PERCENTRANK(K:K,K475),0)</f>
        <v/>
      </c>
      <c r="R475" s="11">
        <f>L475*weight1+M475*weight2+N475*weight3+O475*weight4+P475*weight5+Q475*weight6</f>
        <v/>
      </c>
    </row>
    <row r="476" spans="1:18">
      <c r="A476" s="14">
        <f>RANK(R476,R:R)</f>
        <v/>
      </c>
      <c r="B476" t="s">
        <v>5897</v>
      </c>
      <c r="C476">
        <f>VLOOKUP(B476,'Input - companies list'!B:L,2,FALSE)</f>
        <v/>
      </c>
      <c r="D476">
        <f>VLOOKUP(B476,'Input - companies list'!B:L,11,FALSE)</f>
        <v/>
      </c>
      <c r="E476">
        <f>VLOOKUP(B476,'Input - companies list'!B:E,4,FALSE)</f>
        <v/>
      </c>
      <c r="F476" s="1">
        <f>SUMIFS('Input - target event report'!H:H,'Input - target event report'!B:B,B476,'Input - target event report'!D:D, "Private Investment")</f>
        <v/>
      </c>
      <c r="G476" s="30">
        <f>IF(I476&lt;2, "N/A", (MAXIFS('Input - target event report'!E:E,'Input - target event report'!B:B,B:B,'Input - target event report'!D:D,"Private Investment")-MINIFS('Input - target event report'!E:E,'Input - target event report'!B:B,B:B,'Input - target event report'!D:D,"Private Investment"))/(I476-1))</f>
        <v/>
      </c>
      <c r="H476" s="30">
        <f>IF(MAXIFS('Input - target event report'!E:E,'Input - target event report'!B:B,B:B,'Input - target event report'!D:D,"Private Investment") = 0, "N/A", TODAY() - MAXIFS('Input - target event report'!E:E,'Input - target event report'!B:B,B:B,'Input - target event report'!D:D,"Private Investment"))</f>
        <v/>
      </c>
      <c r="I476" s="30">
        <f>COUNTIFS('Input - target event report'!B:B,B476,'Input - target event report'!D:D, "Private Investment")</f>
        <v/>
      </c>
      <c r="J476">
        <f>INDEX('Input - companies list'!$1:$10000,MATCH(B476,'Input - companies list'!B:B,0),MATCH("Flow",'Input - companies list'!$1:$1,0 ))</f>
        <v/>
      </c>
      <c r="K476">
        <f>INDEX('Input - companies list'!$1:$10000,MATCH(B476,'Input - companies list'!B:B,0),MATCH("Inter-Cluster Connectivity",'Input - companies list'!$1:$1,0 ))</f>
        <v/>
      </c>
      <c r="L476" s="11">
        <f>IFERROR(PERCENTRANK(F:F,F476),0)</f>
        <v/>
      </c>
      <c r="M476" s="11">
        <f>IFERROR(1 - PERCENTRANK(G:G,G476),0)</f>
        <v/>
      </c>
      <c r="N476" s="11">
        <f>IFERROR(1 - PERCENTRANK(H:H,H476),0)</f>
        <v/>
      </c>
      <c r="O476" s="11">
        <f>IFERROR(PERCENTRANK(I:I,I476),0)</f>
        <v/>
      </c>
      <c r="P476" s="11">
        <f>IFERROR(1 - PERCENTRANK(J:J,J476),0)</f>
        <v/>
      </c>
      <c r="Q476" s="11">
        <f>IFERROR(PERCENTRANK(K:K,K476),0)</f>
        <v/>
      </c>
      <c r="R476" s="11">
        <f>L476*weight1+M476*weight2+N476*weight3+O476*weight4+P476*weight5+Q476*weight6</f>
        <v/>
      </c>
    </row>
    <row r="477" spans="1:18">
      <c r="A477" s="14">
        <f>RANK(R477,R:R)</f>
        <v/>
      </c>
      <c r="B477" t="s">
        <v>5908</v>
      </c>
      <c r="C477">
        <f>VLOOKUP(B477,'Input - companies list'!B:L,2,FALSE)</f>
        <v/>
      </c>
      <c r="D477">
        <f>VLOOKUP(B477,'Input - companies list'!B:L,11,FALSE)</f>
        <v/>
      </c>
      <c r="E477">
        <f>VLOOKUP(B477,'Input - companies list'!B:E,4,FALSE)</f>
        <v/>
      </c>
      <c r="F477" s="1">
        <f>SUMIFS('Input - target event report'!H:H,'Input - target event report'!B:B,B477,'Input - target event report'!D:D, "Private Investment")</f>
        <v/>
      </c>
      <c r="G477" s="30">
        <f>IF(I477&lt;2, "N/A", (MAXIFS('Input - target event report'!E:E,'Input - target event report'!B:B,B:B,'Input - target event report'!D:D,"Private Investment")-MINIFS('Input - target event report'!E:E,'Input - target event report'!B:B,B:B,'Input - target event report'!D:D,"Private Investment"))/(I477-1))</f>
        <v/>
      </c>
      <c r="H477" s="30">
        <f>IF(MAXIFS('Input - target event report'!E:E,'Input - target event report'!B:B,B:B,'Input - target event report'!D:D,"Private Investment") = 0, "N/A", TODAY() - MAXIFS('Input - target event report'!E:E,'Input - target event report'!B:B,B:B,'Input - target event report'!D:D,"Private Investment"))</f>
        <v/>
      </c>
      <c r="I477" s="30">
        <f>COUNTIFS('Input - target event report'!B:B,B477,'Input - target event report'!D:D, "Private Investment")</f>
        <v/>
      </c>
      <c r="J477">
        <f>INDEX('Input - companies list'!$1:$10000,MATCH(B477,'Input - companies list'!B:B,0),MATCH("Flow",'Input - companies list'!$1:$1,0 ))</f>
        <v/>
      </c>
      <c r="K477">
        <f>INDEX('Input - companies list'!$1:$10000,MATCH(B477,'Input - companies list'!B:B,0),MATCH("Inter-Cluster Connectivity",'Input - companies list'!$1:$1,0 ))</f>
        <v/>
      </c>
      <c r="L477" s="11">
        <f>IFERROR(PERCENTRANK(F:F,F477),0)</f>
        <v/>
      </c>
      <c r="M477" s="11">
        <f>IFERROR(1 - PERCENTRANK(G:G,G477),0)</f>
        <v/>
      </c>
      <c r="N477" s="11">
        <f>IFERROR(1 - PERCENTRANK(H:H,H477),0)</f>
        <v/>
      </c>
      <c r="O477" s="11">
        <f>IFERROR(PERCENTRANK(I:I,I477),0)</f>
        <v/>
      </c>
      <c r="P477" s="11">
        <f>IFERROR(1 - PERCENTRANK(J:J,J477),0)</f>
        <v/>
      </c>
      <c r="Q477" s="11">
        <f>IFERROR(PERCENTRANK(K:K,K477),0)</f>
        <v/>
      </c>
      <c r="R477" s="11">
        <f>L477*weight1+M477*weight2+N477*weight3+O477*weight4+P477*weight5+Q477*weight6</f>
        <v/>
      </c>
    </row>
    <row r="478" spans="1:18">
      <c r="A478" s="14">
        <f>RANK(R478,R:R)</f>
        <v/>
      </c>
      <c r="B478" t="s">
        <v>5917</v>
      </c>
      <c r="C478">
        <f>VLOOKUP(B478,'Input - companies list'!B:L,2,FALSE)</f>
        <v/>
      </c>
      <c r="D478">
        <f>VLOOKUP(B478,'Input - companies list'!B:L,11,FALSE)</f>
        <v/>
      </c>
      <c r="E478">
        <f>VLOOKUP(B478,'Input - companies list'!B:E,4,FALSE)</f>
        <v/>
      </c>
      <c r="F478" s="1">
        <f>SUMIFS('Input - target event report'!H:H,'Input - target event report'!B:B,B478,'Input - target event report'!D:D, "Private Investment")</f>
        <v/>
      </c>
      <c r="G478" s="30">
        <f>IF(I478&lt;2, "N/A", (MAXIFS('Input - target event report'!E:E,'Input - target event report'!B:B,B:B,'Input - target event report'!D:D,"Private Investment")-MINIFS('Input - target event report'!E:E,'Input - target event report'!B:B,B:B,'Input - target event report'!D:D,"Private Investment"))/(I478-1))</f>
        <v/>
      </c>
      <c r="H478" s="30">
        <f>IF(MAXIFS('Input - target event report'!E:E,'Input - target event report'!B:B,B:B,'Input - target event report'!D:D,"Private Investment") = 0, "N/A", TODAY() - MAXIFS('Input - target event report'!E:E,'Input - target event report'!B:B,B:B,'Input - target event report'!D:D,"Private Investment"))</f>
        <v/>
      </c>
      <c r="I478" s="30">
        <f>COUNTIFS('Input - target event report'!B:B,B478,'Input - target event report'!D:D, "Private Investment")</f>
        <v/>
      </c>
      <c r="J478">
        <f>INDEX('Input - companies list'!$1:$10000,MATCH(B478,'Input - companies list'!B:B,0),MATCH("Flow",'Input - companies list'!$1:$1,0 ))</f>
        <v/>
      </c>
      <c r="K478">
        <f>INDEX('Input - companies list'!$1:$10000,MATCH(B478,'Input - companies list'!B:B,0),MATCH("Inter-Cluster Connectivity",'Input - companies list'!$1:$1,0 ))</f>
        <v/>
      </c>
      <c r="L478" s="11">
        <f>IFERROR(PERCENTRANK(F:F,F478),0)</f>
        <v/>
      </c>
      <c r="M478" s="11">
        <f>IFERROR(1 - PERCENTRANK(G:G,G478),0)</f>
        <v/>
      </c>
      <c r="N478" s="11">
        <f>IFERROR(1 - PERCENTRANK(H:H,H478),0)</f>
        <v/>
      </c>
      <c r="O478" s="11">
        <f>IFERROR(PERCENTRANK(I:I,I478),0)</f>
        <v/>
      </c>
      <c r="P478" s="11">
        <f>IFERROR(1 - PERCENTRANK(J:J,J478),0)</f>
        <v/>
      </c>
      <c r="Q478" s="11">
        <f>IFERROR(PERCENTRANK(K:K,K478),0)</f>
        <v/>
      </c>
      <c r="R478" s="11">
        <f>L478*weight1+M478*weight2+N478*weight3+O478*weight4+P478*weight5+Q478*weight6</f>
        <v/>
      </c>
    </row>
    <row r="479" spans="1:18">
      <c r="A479" s="14">
        <f>RANK(R479,R:R)</f>
        <v/>
      </c>
      <c r="B479" t="s">
        <v>5927</v>
      </c>
      <c r="C479">
        <f>VLOOKUP(B479,'Input - companies list'!B:L,2,FALSE)</f>
        <v/>
      </c>
      <c r="D479">
        <f>VLOOKUP(B479,'Input - companies list'!B:L,11,FALSE)</f>
        <v/>
      </c>
      <c r="E479">
        <f>VLOOKUP(B479,'Input - companies list'!B:E,4,FALSE)</f>
        <v/>
      </c>
      <c r="F479" s="1">
        <f>SUMIFS('Input - target event report'!H:H,'Input - target event report'!B:B,B479,'Input - target event report'!D:D, "Private Investment")</f>
        <v/>
      </c>
      <c r="G479" s="30">
        <f>IF(I479&lt;2, "N/A", (MAXIFS('Input - target event report'!E:E,'Input - target event report'!B:B,B:B,'Input - target event report'!D:D,"Private Investment")-MINIFS('Input - target event report'!E:E,'Input - target event report'!B:B,B:B,'Input - target event report'!D:D,"Private Investment"))/(I479-1))</f>
        <v/>
      </c>
      <c r="H479" s="30">
        <f>IF(MAXIFS('Input - target event report'!E:E,'Input - target event report'!B:B,B:B,'Input - target event report'!D:D,"Private Investment") = 0, "N/A", TODAY() - MAXIFS('Input - target event report'!E:E,'Input - target event report'!B:B,B:B,'Input - target event report'!D:D,"Private Investment"))</f>
        <v/>
      </c>
      <c r="I479" s="30">
        <f>COUNTIFS('Input - target event report'!B:B,B479,'Input - target event report'!D:D, "Private Investment")</f>
        <v/>
      </c>
      <c r="J479">
        <f>INDEX('Input - companies list'!$1:$10000,MATCH(B479,'Input - companies list'!B:B,0),MATCH("Flow",'Input - companies list'!$1:$1,0 ))</f>
        <v/>
      </c>
      <c r="K479">
        <f>INDEX('Input - companies list'!$1:$10000,MATCH(B479,'Input - companies list'!B:B,0),MATCH("Inter-Cluster Connectivity",'Input - companies list'!$1:$1,0 ))</f>
        <v/>
      </c>
      <c r="L479" s="11">
        <f>IFERROR(PERCENTRANK(F:F,F479),0)</f>
        <v/>
      </c>
      <c r="M479" s="11">
        <f>IFERROR(1 - PERCENTRANK(G:G,G479),0)</f>
        <v/>
      </c>
      <c r="N479" s="11">
        <f>IFERROR(1 - PERCENTRANK(H:H,H479),0)</f>
        <v/>
      </c>
      <c r="O479" s="11">
        <f>IFERROR(PERCENTRANK(I:I,I479),0)</f>
        <v/>
      </c>
      <c r="P479" s="11">
        <f>IFERROR(1 - PERCENTRANK(J:J,J479),0)</f>
        <v/>
      </c>
      <c r="Q479" s="11">
        <f>IFERROR(PERCENTRANK(K:K,K479),0)</f>
        <v/>
      </c>
      <c r="R479" s="11">
        <f>L479*weight1+M479*weight2+N479*weight3+O479*weight4+P479*weight5+Q479*weight6</f>
        <v/>
      </c>
    </row>
    <row r="480" spans="1:18">
      <c r="A480" s="14">
        <f>RANK(R480,R:R)</f>
        <v/>
      </c>
      <c r="B480" t="s">
        <v>5937</v>
      </c>
      <c r="C480">
        <f>VLOOKUP(B480,'Input - companies list'!B:L,2,FALSE)</f>
        <v/>
      </c>
      <c r="D480">
        <f>VLOOKUP(B480,'Input - companies list'!B:L,11,FALSE)</f>
        <v/>
      </c>
      <c r="E480">
        <f>VLOOKUP(B480,'Input - companies list'!B:E,4,FALSE)</f>
        <v/>
      </c>
      <c r="F480" s="1">
        <f>SUMIFS('Input - target event report'!H:H,'Input - target event report'!B:B,B480,'Input - target event report'!D:D, "Private Investment")</f>
        <v/>
      </c>
      <c r="G480" s="30">
        <f>IF(I480&lt;2, "N/A", (MAXIFS('Input - target event report'!E:E,'Input - target event report'!B:B,B:B,'Input - target event report'!D:D,"Private Investment")-MINIFS('Input - target event report'!E:E,'Input - target event report'!B:B,B:B,'Input - target event report'!D:D,"Private Investment"))/(I480-1))</f>
        <v/>
      </c>
      <c r="H480" s="30">
        <f>IF(MAXIFS('Input - target event report'!E:E,'Input - target event report'!B:B,B:B,'Input - target event report'!D:D,"Private Investment") = 0, "N/A", TODAY() - MAXIFS('Input - target event report'!E:E,'Input - target event report'!B:B,B:B,'Input - target event report'!D:D,"Private Investment"))</f>
        <v/>
      </c>
      <c r="I480" s="30">
        <f>COUNTIFS('Input - target event report'!B:B,B480,'Input - target event report'!D:D, "Private Investment")</f>
        <v/>
      </c>
      <c r="J480">
        <f>INDEX('Input - companies list'!$1:$10000,MATCH(B480,'Input - companies list'!B:B,0),MATCH("Flow",'Input - companies list'!$1:$1,0 ))</f>
        <v/>
      </c>
      <c r="K480">
        <f>INDEX('Input - companies list'!$1:$10000,MATCH(B480,'Input - companies list'!B:B,0),MATCH("Inter-Cluster Connectivity",'Input - companies list'!$1:$1,0 ))</f>
        <v/>
      </c>
      <c r="L480" s="11">
        <f>IFERROR(PERCENTRANK(F:F,F480),0)</f>
        <v/>
      </c>
      <c r="M480" s="11">
        <f>IFERROR(1 - PERCENTRANK(G:G,G480),0)</f>
        <v/>
      </c>
      <c r="N480" s="11">
        <f>IFERROR(1 - PERCENTRANK(H:H,H480),0)</f>
        <v/>
      </c>
      <c r="O480" s="11">
        <f>IFERROR(PERCENTRANK(I:I,I480),0)</f>
        <v/>
      </c>
      <c r="P480" s="11">
        <f>IFERROR(1 - PERCENTRANK(J:J,J480),0)</f>
        <v/>
      </c>
      <c r="Q480" s="11">
        <f>IFERROR(PERCENTRANK(K:K,K480),0)</f>
        <v/>
      </c>
      <c r="R480" s="11">
        <f>L480*weight1+M480*weight2+N480*weight3+O480*weight4+P480*weight5+Q480*weight6</f>
        <v/>
      </c>
    </row>
    <row r="481" spans="1:18">
      <c r="A481" s="14">
        <f>RANK(R481,R:R)</f>
        <v/>
      </c>
      <c r="B481" t="s">
        <v>5947</v>
      </c>
      <c r="C481">
        <f>VLOOKUP(B481,'Input - companies list'!B:L,2,FALSE)</f>
        <v/>
      </c>
      <c r="D481">
        <f>VLOOKUP(B481,'Input - companies list'!B:L,11,FALSE)</f>
        <v/>
      </c>
      <c r="E481">
        <f>VLOOKUP(B481,'Input - companies list'!B:E,4,FALSE)</f>
        <v/>
      </c>
      <c r="F481" s="1">
        <f>SUMIFS('Input - target event report'!H:H,'Input - target event report'!B:B,B481,'Input - target event report'!D:D, "Private Investment")</f>
        <v/>
      </c>
      <c r="G481" s="30">
        <f>IF(I481&lt;2, "N/A", (MAXIFS('Input - target event report'!E:E,'Input - target event report'!B:B,B:B,'Input - target event report'!D:D,"Private Investment")-MINIFS('Input - target event report'!E:E,'Input - target event report'!B:B,B:B,'Input - target event report'!D:D,"Private Investment"))/(I481-1))</f>
        <v/>
      </c>
      <c r="H481" s="30">
        <f>IF(MAXIFS('Input - target event report'!E:E,'Input - target event report'!B:B,B:B,'Input - target event report'!D:D,"Private Investment") = 0, "N/A", TODAY() - MAXIFS('Input - target event report'!E:E,'Input - target event report'!B:B,B:B,'Input - target event report'!D:D,"Private Investment"))</f>
        <v/>
      </c>
      <c r="I481" s="30">
        <f>COUNTIFS('Input - target event report'!B:B,B481,'Input - target event report'!D:D, "Private Investment")</f>
        <v/>
      </c>
      <c r="J481">
        <f>INDEX('Input - companies list'!$1:$10000,MATCH(B481,'Input - companies list'!B:B,0),MATCH("Flow",'Input - companies list'!$1:$1,0 ))</f>
        <v/>
      </c>
      <c r="K481">
        <f>INDEX('Input - companies list'!$1:$10000,MATCH(B481,'Input - companies list'!B:B,0),MATCH("Inter-Cluster Connectivity",'Input - companies list'!$1:$1,0 ))</f>
        <v/>
      </c>
      <c r="L481" s="11">
        <f>IFERROR(PERCENTRANK(F:F,F481),0)</f>
        <v/>
      </c>
      <c r="M481" s="11">
        <f>IFERROR(1 - PERCENTRANK(G:G,G481),0)</f>
        <v/>
      </c>
      <c r="N481" s="11">
        <f>IFERROR(1 - PERCENTRANK(H:H,H481),0)</f>
        <v/>
      </c>
      <c r="O481" s="11">
        <f>IFERROR(PERCENTRANK(I:I,I481),0)</f>
        <v/>
      </c>
      <c r="P481" s="11">
        <f>IFERROR(1 - PERCENTRANK(J:J,J481),0)</f>
        <v/>
      </c>
      <c r="Q481" s="11">
        <f>IFERROR(PERCENTRANK(K:K,K481),0)</f>
        <v/>
      </c>
      <c r="R481" s="11">
        <f>L481*weight1+M481*weight2+N481*weight3+O481*weight4+P481*weight5+Q481*weight6</f>
        <v/>
      </c>
    </row>
    <row r="482" spans="1:18">
      <c r="A482" s="14">
        <f>RANK(R482,R:R)</f>
        <v/>
      </c>
      <c r="B482" t="s">
        <v>5960</v>
      </c>
      <c r="C482">
        <f>VLOOKUP(B482,'Input - companies list'!B:L,2,FALSE)</f>
        <v/>
      </c>
      <c r="D482">
        <f>VLOOKUP(B482,'Input - companies list'!B:L,11,FALSE)</f>
        <v/>
      </c>
      <c r="E482">
        <f>VLOOKUP(B482,'Input - companies list'!B:E,4,FALSE)</f>
        <v/>
      </c>
      <c r="F482" s="1">
        <f>SUMIFS('Input - target event report'!H:H,'Input - target event report'!B:B,B482,'Input - target event report'!D:D, "Private Investment")</f>
        <v/>
      </c>
      <c r="G482" s="30">
        <f>IF(I482&lt;2, "N/A", (MAXIFS('Input - target event report'!E:E,'Input - target event report'!B:B,B:B,'Input - target event report'!D:D,"Private Investment")-MINIFS('Input - target event report'!E:E,'Input - target event report'!B:B,B:B,'Input - target event report'!D:D,"Private Investment"))/(I482-1))</f>
        <v/>
      </c>
      <c r="H482" s="30">
        <f>IF(MAXIFS('Input - target event report'!E:E,'Input - target event report'!B:B,B:B,'Input - target event report'!D:D,"Private Investment") = 0, "N/A", TODAY() - MAXIFS('Input - target event report'!E:E,'Input - target event report'!B:B,B:B,'Input - target event report'!D:D,"Private Investment"))</f>
        <v/>
      </c>
      <c r="I482" s="30">
        <f>COUNTIFS('Input - target event report'!B:B,B482,'Input - target event report'!D:D, "Private Investment")</f>
        <v/>
      </c>
      <c r="J482">
        <f>INDEX('Input - companies list'!$1:$10000,MATCH(B482,'Input - companies list'!B:B,0),MATCH("Flow",'Input - companies list'!$1:$1,0 ))</f>
        <v/>
      </c>
      <c r="K482">
        <f>INDEX('Input - companies list'!$1:$10000,MATCH(B482,'Input - companies list'!B:B,0),MATCH("Inter-Cluster Connectivity",'Input - companies list'!$1:$1,0 ))</f>
        <v/>
      </c>
      <c r="L482" s="11">
        <f>IFERROR(PERCENTRANK(F:F,F482),0)</f>
        <v/>
      </c>
      <c r="M482" s="11">
        <f>IFERROR(1 - PERCENTRANK(G:G,G482),0)</f>
        <v/>
      </c>
      <c r="N482" s="11">
        <f>IFERROR(1 - PERCENTRANK(H:H,H482),0)</f>
        <v/>
      </c>
      <c r="O482" s="11">
        <f>IFERROR(PERCENTRANK(I:I,I482),0)</f>
        <v/>
      </c>
      <c r="P482" s="11">
        <f>IFERROR(1 - PERCENTRANK(J:J,J482),0)</f>
        <v/>
      </c>
      <c r="Q482" s="11">
        <f>IFERROR(PERCENTRANK(K:K,K482),0)</f>
        <v/>
      </c>
      <c r="R482" s="11">
        <f>L482*weight1+M482*weight2+N482*weight3+O482*weight4+P482*weight5+Q482*weight6</f>
        <v/>
      </c>
    </row>
    <row r="483" spans="1:18">
      <c r="A483" s="14">
        <f>RANK(R483,R:R)</f>
        <v/>
      </c>
      <c r="B483" t="s">
        <v>5970</v>
      </c>
      <c r="C483">
        <f>VLOOKUP(B483,'Input - companies list'!B:L,2,FALSE)</f>
        <v/>
      </c>
      <c r="D483">
        <f>VLOOKUP(B483,'Input - companies list'!B:L,11,FALSE)</f>
        <v/>
      </c>
      <c r="E483">
        <f>VLOOKUP(B483,'Input - companies list'!B:E,4,FALSE)</f>
        <v/>
      </c>
      <c r="F483" s="1">
        <f>SUMIFS('Input - target event report'!H:H,'Input - target event report'!B:B,B483,'Input - target event report'!D:D, "Private Investment")</f>
        <v/>
      </c>
      <c r="G483" s="30">
        <f>IF(I483&lt;2, "N/A", (MAXIFS('Input - target event report'!E:E,'Input - target event report'!B:B,B:B,'Input - target event report'!D:D,"Private Investment")-MINIFS('Input - target event report'!E:E,'Input - target event report'!B:B,B:B,'Input - target event report'!D:D,"Private Investment"))/(I483-1))</f>
        <v/>
      </c>
      <c r="H483" s="30">
        <f>IF(MAXIFS('Input - target event report'!E:E,'Input - target event report'!B:B,B:B,'Input - target event report'!D:D,"Private Investment") = 0, "N/A", TODAY() - MAXIFS('Input - target event report'!E:E,'Input - target event report'!B:B,B:B,'Input - target event report'!D:D,"Private Investment"))</f>
        <v/>
      </c>
      <c r="I483" s="30">
        <f>COUNTIFS('Input - target event report'!B:B,B483,'Input - target event report'!D:D, "Private Investment")</f>
        <v/>
      </c>
      <c r="J483">
        <f>INDEX('Input - companies list'!$1:$10000,MATCH(B483,'Input - companies list'!B:B,0),MATCH("Flow",'Input - companies list'!$1:$1,0 ))</f>
        <v/>
      </c>
      <c r="K483">
        <f>INDEX('Input - companies list'!$1:$10000,MATCH(B483,'Input - companies list'!B:B,0),MATCH("Inter-Cluster Connectivity",'Input - companies list'!$1:$1,0 ))</f>
        <v/>
      </c>
      <c r="L483" s="11">
        <f>IFERROR(PERCENTRANK(F:F,F483),0)</f>
        <v/>
      </c>
      <c r="M483" s="11">
        <f>IFERROR(1 - PERCENTRANK(G:G,G483),0)</f>
        <v/>
      </c>
      <c r="N483" s="11">
        <f>IFERROR(1 - PERCENTRANK(H:H,H483),0)</f>
        <v/>
      </c>
      <c r="O483" s="11">
        <f>IFERROR(PERCENTRANK(I:I,I483),0)</f>
        <v/>
      </c>
      <c r="P483" s="11">
        <f>IFERROR(1 - PERCENTRANK(J:J,J483),0)</f>
        <v/>
      </c>
      <c r="Q483" s="11">
        <f>IFERROR(PERCENTRANK(K:K,K483),0)</f>
        <v/>
      </c>
      <c r="R483" s="11">
        <f>L483*weight1+M483*weight2+N483*weight3+O483*weight4+P483*weight5+Q483*weight6</f>
        <v/>
      </c>
    </row>
    <row r="484" spans="1:18">
      <c r="A484" s="14">
        <f>RANK(R484,R:R)</f>
        <v/>
      </c>
      <c r="B484" t="s">
        <v>5981</v>
      </c>
      <c r="C484">
        <f>VLOOKUP(B484,'Input - companies list'!B:L,2,FALSE)</f>
        <v/>
      </c>
      <c r="D484">
        <f>VLOOKUP(B484,'Input - companies list'!B:L,11,FALSE)</f>
        <v/>
      </c>
      <c r="E484">
        <f>VLOOKUP(B484,'Input - companies list'!B:E,4,FALSE)</f>
        <v/>
      </c>
      <c r="F484" s="1">
        <f>SUMIFS('Input - target event report'!H:H,'Input - target event report'!B:B,B484,'Input - target event report'!D:D, "Private Investment")</f>
        <v/>
      </c>
      <c r="G484" s="30">
        <f>IF(I484&lt;2, "N/A", (MAXIFS('Input - target event report'!E:E,'Input - target event report'!B:B,B:B,'Input - target event report'!D:D,"Private Investment")-MINIFS('Input - target event report'!E:E,'Input - target event report'!B:B,B:B,'Input - target event report'!D:D,"Private Investment"))/(I484-1))</f>
        <v/>
      </c>
      <c r="H484" s="30">
        <f>IF(MAXIFS('Input - target event report'!E:E,'Input - target event report'!B:B,B:B,'Input - target event report'!D:D,"Private Investment") = 0, "N/A", TODAY() - MAXIFS('Input - target event report'!E:E,'Input - target event report'!B:B,B:B,'Input - target event report'!D:D,"Private Investment"))</f>
        <v/>
      </c>
      <c r="I484" s="30">
        <f>COUNTIFS('Input - target event report'!B:B,B484,'Input - target event report'!D:D, "Private Investment")</f>
        <v/>
      </c>
      <c r="J484">
        <f>INDEX('Input - companies list'!$1:$10000,MATCH(B484,'Input - companies list'!B:B,0),MATCH("Flow",'Input - companies list'!$1:$1,0 ))</f>
        <v/>
      </c>
      <c r="K484">
        <f>INDEX('Input - companies list'!$1:$10000,MATCH(B484,'Input - companies list'!B:B,0),MATCH("Inter-Cluster Connectivity",'Input - companies list'!$1:$1,0 ))</f>
        <v/>
      </c>
      <c r="L484" s="11">
        <f>IFERROR(PERCENTRANK(F:F,F484),0)</f>
        <v/>
      </c>
      <c r="M484" s="11">
        <f>IFERROR(1 - PERCENTRANK(G:G,G484),0)</f>
        <v/>
      </c>
      <c r="N484" s="11">
        <f>IFERROR(1 - PERCENTRANK(H:H,H484),0)</f>
        <v/>
      </c>
      <c r="O484" s="11">
        <f>IFERROR(PERCENTRANK(I:I,I484),0)</f>
        <v/>
      </c>
      <c r="P484" s="11">
        <f>IFERROR(1 - PERCENTRANK(J:J,J484),0)</f>
        <v/>
      </c>
      <c r="Q484" s="11">
        <f>IFERROR(PERCENTRANK(K:K,K484),0)</f>
        <v/>
      </c>
      <c r="R484" s="11">
        <f>L484*weight1+M484*weight2+N484*weight3+O484*weight4+P484*weight5+Q484*weight6</f>
        <v/>
      </c>
    </row>
    <row r="485" spans="1:18">
      <c r="A485" s="14">
        <f>RANK(R485,R:R)</f>
        <v/>
      </c>
      <c r="B485" t="s">
        <v>5994</v>
      </c>
      <c r="C485">
        <f>VLOOKUP(B485,'Input - companies list'!B:L,2,FALSE)</f>
        <v/>
      </c>
      <c r="D485">
        <f>VLOOKUP(B485,'Input - companies list'!B:L,11,FALSE)</f>
        <v/>
      </c>
      <c r="E485">
        <f>VLOOKUP(B485,'Input - companies list'!B:E,4,FALSE)</f>
        <v/>
      </c>
      <c r="F485" s="1">
        <f>SUMIFS('Input - target event report'!H:H,'Input - target event report'!B:B,B485,'Input - target event report'!D:D, "Private Investment")</f>
        <v/>
      </c>
      <c r="G485" s="30">
        <f>IF(I485&lt;2, "N/A", (MAXIFS('Input - target event report'!E:E,'Input - target event report'!B:B,B:B,'Input - target event report'!D:D,"Private Investment")-MINIFS('Input - target event report'!E:E,'Input - target event report'!B:B,B:B,'Input - target event report'!D:D,"Private Investment"))/(I485-1))</f>
        <v/>
      </c>
      <c r="H485" s="30">
        <f>IF(MAXIFS('Input - target event report'!E:E,'Input - target event report'!B:B,B:B,'Input - target event report'!D:D,"Private Investment") = 0, "N/A", TODAY() - MAXIFS('Input - target event report'!E:E,'Input - target event report'!B:B,B:B,'Input - target event report'!D:D,"Private Investment"))</f>
        <v/>
      </c>
      <c r="I485" s="30">
        <f>COUNTIFS('Input - target event report'!B:B,B485,'Input - target event report'!D:D, "Private Investment")</f>
        <v/>
      </c>
      <c r="J485">
        <f>INDEX('Input - companies list'!$1:$10000,MATCH(B485,'Input - companies list'!B:B,0),MATCH("Flow",'Input - companies list'!$1:$1,0 ))</f>
        <v/>
      </c>
      <c r="K485">
        <f>INDEX('Input - companies list'!$1:$10000,MATCH(B485,'Input - companies list'!B:B,0),MATCH("Inter-Cluster Connectivity",'Input - companies list'!$1:$1,0 ))</f>
        <v/>
      </c>
      <c r="L485" s="11">
        <f>IFERROR(PERCENTRANK(F:F,F485),0)</f>
        <v/>
      </c>
      <c r="M485" s="11">
        <f>IFERROR(1 - PERCENTRANK(G:G,G485),0)</f>
        <v/>
      </c>
      <c r="N485" s="11">
        <f>IFERROR(1 - PERCENTRANK(H:H,H485),0)</f>
        <v/>
      </c>
      <c r="O485" s="11">
        <f>IFERROR(PERCENTRANK(I:I,I485),0)</f>
        <v/>
      </c>
      <c r="P485" s="11">
        <f>IFERROR(1 - PERCENTRANK(J:J,J485),0)</f>
        <v/>
      </c>
      <c r="Q485" s="11">
        <f>IFERROR(PERCENTRANK(K:K,K485),0)</f>
        <v/>
      </c>
      <c r="R485" s="11">
        <f>L485*weight1+M485*weight2+N485*weight3+O485*weight4+P485*weight5+Q485*weight6</f>
        <v/>
      </c>
    </row>
    <row r="486" spans="1:18">
      <c r="A486" s="14">
        <f>RANK(R486,R:R)</f>
        <v/>
      </c>
      <c r="B486" t="s">
        <v>6006</v>
      </c>
      <c r="C486">
        <f>VLOOKUP(B486,'Input - companies list'!B:L,2,FALSE)</f>
        <v/>
      </c>
      <c r="D486">
        <f>VLOOKUP(B486,'Input - companies list'!B:L,11,FALSE)</f>
        <v/>
      </c>
      <c r="E486">
        <f>VLOOKUP(B486,'Input - companies list'!B:E,4,FALSE)</f>
        <v/>
      </c>
      <c r="F486" s="1">
        <f>SUMIFS('Input - target event report'!H:H,'Input - target event report'!B:B,B486,'Input - target event report'!D:D, "Private Investment")</f>
        <v/>
      </c>
      <c r="G486" s="30">
        <f>IF(I486&lt;2, "N/A", (MAXIFS('Input - target event report'!E:E,'Input - target event report'!B:B,B:B,'Input - target event report'!D:D,"Private Investment")-MINIFS('Input - target event report'!E:E,'Input - target event report'!B:B,B:B,'Input - target event report'!D:D,"Private Investment"))/(I486-1))</f>
        <v/>
      </c>
      <c r="H486" s="30">
        <f>IF(MAXIFS('Input - target event report'!E:E,'Input - target event report'!B:B,B:B,'Input - target event report'!D:D,"Private Investment") = 0, "N/A", TODAY() - MAXIFS('Input - target event report'!E:E,'Input - target event report'!B:B,B:B,'Input - target event report'!D:D,"Private Investment"))</f>
        <v/>
      </c>
      <c r="I486" s="30">
        <f>COUNTIFS('Input - target event report'!B:B,B486,'Input - target event report'!D:D, "Private Investment")</f>
        <v/>
      </c>
      <c r="J486">
        <f>INDEX('Input - companies list'!$1:$10000,MATCH(B486,'Input - companies list'!B:B,0),MATCH("Flow",'Input - companies list'!$1:$1,0 ))</f>
        <v/>
      </c>
      <c r="K486">
        <f>INDEX('Input - companies list'!$1:$10000,MATCH(B486,'Input - companies list'!B:B,0),MATCH("Inter-Cluster Connectivity",'Input - companies list'!$1:$1,0 ))</f>
        <v/>
      </c>
      <c r="L486" s="11">
        <f>IFERROR(PERCENTRANK(F:F,F486),0)</f>
        <v/>
      </c>
      <c r="M486" s="11">
        <f>IFERROR(1 - PERCENTRANK(G:G,G486),0)</f>
        <v/>
      </c>
      <c r="N486" s="11">
        <f>IFERROR(1 - PERCENTRANK(H:H,H486),0)</f>
        <v/>
      </c>
      <c r="O486" s="11">
        <f>IFERROR(PERCENTRANK(I:I,I486),0)</f>
        <v/>
      </c>
      <c r="P486" s="11">
        <f>IFERROR(1 - PERCENTRANK(J:J,J486),0)</f>
        <v/>
      </c>
      <c r="Q486" s="11">
        <f>IFERROR(PERCENTRANK(K:K,K486),0)</f>
        <v/>
      </c>
      <c r="R486" s="11">
        <f>L486*weight1+M486*weight2+N486*weight3+O486*weight4+P486*weight5+Q486*weight6</f>
        <v/>
      </c>
    </row>
    <row r="487" spans="1:18">
      <c r="A487" s="14">
        <f>RANK(R487,R:R)</f>
        <v/>
      </c>
      <c r="B487" t="s">
        <v>6021</v>
      </c>
      <c r="C487">
        <f>VLOOKUP(B487,'Input - companies list'!B:L,2,FALSE)</f>
        <v/>
      </c>
      <c r="D487">
        <f>VLOOKUP(B487,'Input - companies list'!B:L,11,FALSE)</f>
        <v/>
      </c>
      <c r="E487">
        <f>VLOOKUP(B487,'Input - companies list'!B:E,4,FALSE)</f>
        <v/>
      </c>
      <c r="F487" s="1">
        <f>SUMIFS('Input - target event report'!H:H,'Input - target event report'!B:B,B487,'Input - target event report'!D:D, "Private Investment")</f>
        <v/>
      </c>
      <c r="G487" s="30">
        <f>IF(I487&lt;2, "N/A", (MAXIFS('Input - target event report'!E:E,'Input - target event report'!B:B,B:B,'Input - target event report'!D:D,"Private Investment")-MINIFS('Input - target event report'!E:E,'Input - target event report'!B:B,B:B,'Input - target event report'!D:D,"Private Investment"))/(I487-1))</f>
        <v/>
      </c>
      <c r="H487" s="30">
        <f>IF(MAXIFS('Input - target event report'!E:E,'Input - target event report'!B:B,B:B,'Input - target event report'!D:D,"Private Investment") = 0, "N/A", TODAY() - MAXIFS('Input - target event report'!E:E,'Input - target event report'!B:B,B:B,'Input - target event report'!D:D,"Private Investment"))</f>
        <v/>
      </c>
      <c r="I487" s="30">
        <f>COUNTIFS('Input - target event report'!B:B,B487,'Input - target event report'!D:D, "Private Investment")</f>
        <v/>
      </c>
      <c r="J487">
        <f>INDEX('Input - companies list'!$1:$10000,MATCH(B487,'Input - companies list'!B:B,0),MATCH("Flow",'Input - companies list'!$1:$1,0 ))</f>
        <v/>
      </c>
      <c r="K487">
        <f>INDEX('Input - companies list'!$1:$10000,MATCH(B487,'Input - companies list'!B:B,0),MATCH("Inter-Cluster Connectivity",'Input - companies list'!$1:$1,0 ))</f>
        <v/>
      </c>
      <c r="L487" s="11">
        <f>IFERROR(PERCENTRANK(F:F,F487),0)</f>
        <v/>
      </c>
      <c r="M487" s="11">
        <f>IFERROR(1 - PERCENTRANK(G:G,G487),0)</f>
        <v/>
      </c>
      <c r="N487" s="11">
        <f>IFERROR(1 - PERCENTRANK(H:H,H487),0)</f>
        <v/>
      </c>
      <c r="O487" s="11">
        <f>IFERROR(PERCENTRANK(I:I,I487),0)</f>
        <v/>
      </c>
      <c r="P487" s="11">
        <f>IFERROR(1 - PERCENTRANK(J:J,J487),0)</f>
        <v/>
      </c>
      <c r="Q487" s="11">
        <f>IFERROR(PERCENTRANK(K:K,K487),0)</f>
        <v/>
      </c>
      <c r="R487" s="11">
        <f>L487*weight1+M487*weight2+N487*weight3+O487*weight4+P487*weight5+Q487*weight6</f>
        <v/>
      </c>
    </row>
    <row r="488" spans="1:18">
      <c r="A488" s="14">
        <f>RANK(R488,R:R)</f>
        <v/>
      </c>
      <c r="B488" t="s">
        <v>6038</v>
      </c>
      <c r="C488">
        <f>VLOOKUP(B488,'Input - companies list'!B:L,2,FALSE)</f>
        <v/>
      </c>
      <c r="D488">
        <f>VLOOKUP(B488,'Input - companies list'!B:L,11,FALSE)</f>
        <v/>
      </c>
      <c r="E488">
        <f>VLOOKUP(B488,'Input - companies list'!B:E,4,FALSE)</f>
        <v/>
      </c>
      <c r="F488" s="1">
        <f>SUMIFS('Input - target event report'!H:H,'Input - target event report'!B:B,B488,'Input - target event report'!D:D, "Private Investment")</f>
        <v/>
      </c>
      <c r="G488" s="30">
        <f>IF(I488&lt;2, "N/A", (MAXIFS('Input - target event report'!E:E,'Input - target event report'!B:B,B:B,'Input - target event report'!D:D,"Private Investment")-MINIFS('Input - target event report'!E:E,'Input - target event report'!B:B,B:B,'Input - target event report'!D:D,"Private Investment"))/(I488-1))</f>
        <v/>
      </c>
      <c r="H488" s="30">
        <f>IF(MAXIFS('Input - target event report'!E:E,'Input - target event report'!B:B,B:B,'Input - target event report'!D:D,"Private Investment") = 0, "N/A", TODAY() - MAXIFS('Input - target event report'!E:E,'Input - target event report'!B:B,B:B,'Input - target event report'!D:D,"Private Investment"))</f>
        <v/>
      </c>
      <c r="I488" s="30">
        <f>COUNTIFS('Input - target event report'!B:B,B488,'Input - target event report'!D:D, "Private Investment")</f>
        <v/>
      </c>
      <c r="J488">
        <f>INDEX('Input - companies list'!$1:$10000,MATCH(B488,'Input - companies list'!B:B,0),MATCH("Flow",'Input - companies list'!$1:$1,0 ))</f>
        <v/>
      </c>
      <c r="K488">
        <f>INDEX('Input - companies list'!$1:$10000,MATCH(B488,'Input - companies list'!B:B,0),MATCH("Inter-Cluster Connectivity",'Input - companies list'!$1:$1,0 ))</f>
        <v/>
      </c>
      <c r="L488" s="11">
        <f>IFERROR(PERCENTRANK(F:F,F488),0)</f>
        <v/>
      </c>
      <c r="M488" s="11">
        <f>IFERROR(1 - PERCENTRANK(G:G,G488),0)</f>
        <v/>
      </c>
      <c r="N488" s="11">
        <f>IFERROR(1 - PERCENTRANK(H:H,H488),0)</f>
        <v/>
      </c>
      <c r="O488" s="11">
        <f>IFERROR(PERCENTRANK(I:I,I488),0)</f>
        <v/>
      </c>
      <c r="P488" s="11">
        <f>IFERROR(1 - PERCENTRANK(J:J,J488),0)</f>
        <v/>
      </c>
      <c r="Q488" s="11">
        <f>IFERROR(PERCENTRANK(K:K,K488),0)</f>
        <v/>
      </c>
      <c r="R488" s="11">
        <f>L488*weight1+M488*weight2+N488*weight3+O488*weight4+P488*weight5+Q488*weight6</f>
        <v/>
      </c>
    </row>
    <row r="489" spans="1:18">
      <c r="A489" s="14">
        <f>RANK(R489,R:R)</f>
        <v/>
      </c>
      <c r="B489" t="s">
        <v>6050</v>
      </c>
      <c r="C489">
        <f>VLOOKUP(B489,'Input - companies list'!B:L,2,FALSE)</f>
        <v/>
      </c>
      <c r="D489">
        <f>VLOOKUP(B489,'Input - companies list'!B:L,11,FALSE)</f>
        <v/>
      </c>
      <c r="E489">
        <f>VLOOKUP(B489,'Input - companies list'!B:E,4,FALSE)</f>
        <v/>
      </c>
      <c r="F489" s="1">
        <f>SUMIFS('Input - target event report'!H:H,'Input - target event report'!B:B,B489,'Input - target event report'!D:D, "Private Investment")</f>
        <v/>
      </c>
      <c r="G489" s="30">
        <f>IF(I489&lt;2, "N/A", (MAXIFS('Input - target event report'!E:E,'Input - target event report'!B:B,B:B,'Input - target event report'!D:D,"Private Investment")-MINIFS('Input - target event report'!E:E,'Input - target event report'!B:B,B:B,'Input - target event report'!D:D,"Private Investment"))/(I489-1))</f>
        <v/>
      </c>
      <c r="H489" s="30">
        <f>IF(MAXIFS('Input - target event report'!E:E,'Input - target event report'!B:B,B:B,'Input - target event report'!D:D,"Private Investment") = 0, "N/A", TODAY() - MAXIFS('Input - target event report'!E:E,'Input - target event report'!B:B,B:B,'Input - target event report'!D:D,"Private Investment"))</f>
        <v/>
      </c>
      <c r="I489" s="30">
        <f>COUNTIFS('Input - target event report'!B:B,B489,'Input - target event report'!D:D, "Private Investment")</f>
        <v/>
      </c>
      <c r="J489">
        <f>INDEX('Input - companies list'!$1:$10000,MATCH(B489,'Input - companies list'!B:B,0),MATCH("Flow",'Input - companies list'!$1:$1,0 ))</f>
        <v/>
      </c>
      <c r="K489">
        <f>INDEX('Input - companies list'!$1:$10000,MATCH(B489,'Input - companies list'!B:B,0),MATCH("Inter-Cluster Connectivity",'Input - companies list'!$1:$1,0 ))</f>
        <v/>
      </c>
      <c r="L489" s="11">
        <f>IFERROR(PERCENTRANK(F:F,F489),0)</f>
        <v/>
      </c>
      <c r="M489" s="11">
        <f>IFERROR(1 - PERCENTRANK(G:G,G489),0)</f>
        <v/>
      </c>
      <c r="N489" s="11">
        <f>IFERROR(1 - PERCENTRANK(H:H,H489),0)</f>
        <v/>
      </c>
      <c r="O489" s="11">
        <f>IFERROR(PERCENTRANK(I:I,I489),0)</f>
        <v/>
      </c>
      <c r="P489" s="11">
        <f>IFERROR(1 - PERCENTRANK(J:J,J489),0)</f>
        <v/>
      </c>
      <c r="Q489" s="11">
        <f>IFERROR(PERCENTRANK(K:K,K489),0)</f>
        <v/>
      </c>
      <c r="R489" s="11">
        <f>L489*weight1+M489*weight2+N489*weight3+O489*weight4+P489*weight5+Q489*weight6</f>
        <v/>
      </c>
    </row>
    <row r="490" spans="1:18">
      <c r="A490" s="14">
        <f>RANK(R490,R:R)</f>
        <v/>
      </c>
      <c r="B490" t="s">
        <v>6062</v>
      </c>
      <c r="C490">
        <f>VLOOKUP(B490,'Input - companies list'!B:L,2,FALSE)</f>
        <v/>
      </c>
      <c r="D490">
        <f>VLOOKUP(B490,'Input - companies list'!B:L,11,FALSE)</f>
        <v/>
      </c>
      <c r="E490">
        <f>VLOOKUP(B490,'Input - companies list'!B:E,4,FALSE)</f>
        <v/>
      </c>
      <c r="F490" s="1">
        <f>SUMIFS('Input - target event report'!H:H,'Input - target event report'!B:B,B490,'Input - target event report'!D:D, "Private Investment")</f>
        <v/>
      </c>
      <c r="G490" s="30">
        <f>IF(I490&lt;2, "N/A", (MAXIFS('Input - target event report'!E:E,'Input - target event report'!B:B,B:B,'Input - target event report'!D:D,"Private Investment")-MINIFS('Input - target event report'!E:E,'Input - target event report'!B:B,B:B,'Input - target event report'!D:D,"Private Investment"))/(I490-1))</f>
        <v/>
      </c>
      <c r="H490" s="30">
        <f>IF(MAXIFS('Input - target event report'!E:E,'Input - target event report'!B:B,B:B,'Input - target event report'!D:D,"Private Investment") = 0, "N/A", TODAY() - MAXIFS('Input - target event report'!E:E,'Input - target event report'!B:B,B:B,'Input - target event report'!D:D,"Private Investment"))</f>
        <v/>
      </c>
      <c r="I490" s="30">
        <f>COUNTIFS('Input - target event report'!B:B,B490,'Input - target event report'!D:D, "Private Investment")</f>
        <v/>
      </c>
      <c r="J490">
        <f>INDEX('Input - companies list'!$1:$10000,MATCH(B490,'Input - companies list'!B:B,0),MATCH("Flow",'Input - companies list'!$1:$1,0 ))</f>
        <v/>
      </c>
      <c r="K490">
        <f>INDEX('Input - companies list'!$1:$10000,MATCH(B490,'Input - companies list'!B:B,0),MATCH("Inter-Cluster Connectivity",'Input - companies list'!$1:$1,0 ))</f>
        <v/>
      </c>
      <c r="L490" s="11">
        <f>IFERROR(PERCENTRANK(F:F,F490),0)</f>
        <v/>
      </c>
      <c r="M490" s="11">
        <f>IFERROR(1 - PERCENTRANK(G:G,G490),0)</f>
        <v/>
      </c>
      <c r="N490" s="11">
        <f>IFERROR(1 - PERCENTRANK(H:H,H490),0)</f>
        <v/>
      </c>
      <c r="O490" s="11">
        <f>IFERROR(PERCENTRANK(I:I,I490),0)</f>
        <v/>
      </c>
      <c r="P490" s="11">
        <f>IFERROR(1 - PERCENTRANK(J:J,J490),0)</f>
        <v/>
      </c>
      <c r="Q490" s="11">
        <f>IFERROR(PERCENTRANK(K:K,K490),0)</f>
        <v/>
      </c>
      <c r="R490" s="11">
        <f>L490*weight1+M490*weight2+N490*weight3+O490*weight4+P490*weight5+Q490*weight6</f>
        <v/>
      </c>
    </row>
    <row r="491" spans="1:18">
      <c r="A491" s="14">
        <f>RANK(R491,R:R)</f>
        <v/>
      </c>
      <c r="B491" t="s">
        <v>6072</v>
      </c>
      <c r="C491">
        <f>VLOOKUP(B491,'Input - companies list'!B:L,2,FALSE)</f>
        <v/>
      </c>
      <c r="D491">
        <f>VLOOKUP(B491,'Input - companies list'!B:L,11,FALSE)</f>
        <v/>
      </c>
      <c r="E491">
        <f>VLOOKUP(B491,'Input - companies list'!B:E,4,FALSE)</f>
        <v/>
      </c>
      <c r="F491" s="1">
        <f>SUMIFS('Input - target event report'!H:H,'Input - target event report'!B:B,B491,'Input - target event report'!D:D, "Private Investment")</f>
        <v/>
      </c>
      <c r="G491" s="30">
        <f>IF(I491&lt;2, "N/A", (MAXIFS('Input - target event report'!E:E,'Input - target event report'!B:B,B:B,'Input - target event report'!D:D,"Private Investment")-MINIFS('Input - target event report'!E:E,'Input - target event report'!B:B,B:B,'Input - target event report'!D:D,"Private Investment"))/(I491-1))</f>
        <v/>
      </c>
      <c r="H491" s="30">
        <f>IF(MAXIFS('Input - target event report'!E:E,'Input - target event report'!B:B,B:B,'Input - target event report'!D:D,"Private Investment") = 0, "N/A", TODAY() - MAXIFS('Input - target event report'!E:E,'Input - target event report'!B:B,B:B,'Input - target event report'!D:D,"Private Investment"))</f>
        <v/>
      </c>
      <c r="I491" s="30">
        <f>COUNTIFS('Input - target event report'!B:B,B491,'Input - target event report'!D:D, "Private Investment")</f>
        <v/>
      </c>
      <c r="J491">
        <f>INDEX('Input - companies list'!$1:$10000,MATCH(B491,'Input - companies list'!B:B,0),MATCH("Flow",'Input - companies list'!$1:$1,0 ))</f>
        <v/>
      </c>
      <c r="K491">
        <f>INDEX('Input - companies list'!$1:$10000,MATCH(B491,'Input - companies list'!B:B,0),MATCH("Inter-Cluster Connectivity",'Input - companies list'!$1:$1,0 ))</f>
        <v/>
      </c>
      <c r="L491" s="11">
        <f>IFERROR(PERCENTRANK(F:F,F491),0)</f>
        <v/>
      </c>
      <c r="M491" s="11">
        <f>IFERROR(1 - PERCENTRANK(G:G,G491),0)</f>
        <v/>
      </c>
      <c r="N491" s="11">
        <f>IFERROR(1 - PERCENTRANK(H:H,H491),0)</f>
        <v/>
      </c>
      <c r="O491" s="11">
        <f>IFERROR(PERCENTRANK(I:I,I491),0)</f>
        <v/>
      </c>
      <c r="P491" s="11">
        <f>IFERROR(1 - PERCENTRANK(J:J,J491),0)</f>
        <v/>
      </c>
      <c r="Q491" s="11">
        <f>IFERROR(PERCENTRANK(K:K,K491),0)</f>
        <v/>
      </c>
      <c r="R491" s="11">
        <f>L491*weight1+M491*weight2+N491*weight3+O491*weight4+P491*weight5+Q491*weight6</f>
        <v/>
      </c>
    </row>
    <row r="492" spans="1:18">
      <c r="A492" s="14">
        <f>RANK(R492,R:R)</f>
        <v/>
      </c>
      <c r="B492" t="s">
        <v>6083</v>
      </c>
      <c r="C492">
        <f>VLOOKUP(B492,'Input - companies list'!B:L,2,FALSE)</f>
        <v/>
      </c>
      <c r="D492">
        <f>VLOOKUP(B492,'Input - companies list'!B:L,11,FALSE)</f>
        <v/>
      </c>
      <c r="E492">
        <f>VLOOKUP(B492,'Input - companies list'!B:E,4,FALSE)</f>
        <v/>
      </c>
      <c r="F492" s="1">
        <f>SUMIFS('Input - target event report'!H:H,'Input - target event report'!B:B,B492,'Input - target event report'!D:D, "Private Investment")</f>
        <v/>
      </c>
      <c r="G492" s="30">
        <f>IF(I492&lt;2, "N/A", (MAXIFS('Input - target event report'!E:E,'Input - target event report'!B:B,B:B,'Input - target event report'!D:D,"Private Investment")-MINIFS('Input - target event report'!E:E,'Input - target event report'!B:B,B:B,'Input - target event report'!D:D,"Private Investment"))/(I492-1))</f>
        <v/>
      </c>
      <c r="H492" s="30">
        <f>IF(MAXIFS('Input - target event report'!E:E,'Input - target event report'!B:B,B:B,'Input - target event report'!D:D,"Private Investment") = 0, "N/A", TODAY() - MAXIFS('Input - target event report'!E:E,'Input - target event report'!B:B,B:B,'Input - target event report'!D:D,"Private Investment"))</f>
        <v/>
      </c>
      <c r="I492" s="30">
        <f>COUNTIFS('Input - target event report'!B:B,B492,'Input - target event report'!D:D, "Private Investment")</f>
        <v/>
      </c>
      <c r="J492">
        <f>INDEX('Input - companies list'!$1:$10000,MATCH(B492,'Input - companies list'!B:B,0),MATCH("Flow",'Input - companies list'!$1:$1,0 ))</f>
        <v/>
      </c>
      <c r="K492">
        <f>INDEX('Input - companies list'!$1:$10000,MATCH(B492,'Input - companies list'!B:B,0),MATCH("Inter-Cluster Connectivity",'Input - companies list'!$1:$1,0 ))</f>
        <v/>
      </c>
      <c r="L492" s="11">
        <f>IFERROR(PERCENTRANK(F:F,F492),0)</f>
        <v/>
      </c>
      <c r="M492" s="11">
        <f>IFERROR(1 - PERCENTRANK(G:G,G492),0)</f>
        <v/>
      </c>
      <c r="N492" s="11">
        <f>IFERROR(1 - PERCENTRANK(H:H,H492),0)</f>
        <v/>
      </c>
      <c r="O492" s="11">
        <f>IFERROR(PERCENTRANK(I:I,I492),0)</f>
        <v/>
      </c>
      <c r="P492" s="11">
        <f>IFERROR(1 - PERCENTRANK(J:J,J492),0)</f>
        <v/>
      </c>
      <c r="Q492" s="11">
        <f>IFERROR(PERCENTRANK(K:K,K492),0)</f>
        <v/>
      </c>
      <c r="R492" s="11">
        <f>L492*weight1+M492*weight2+N492*weight3+O492*weight4+P492*weight5+Q492*weight6</f>
        <v/>
      </c>
    </row>
    <row r="493" spans="1:18">
      <c r="A493" s="14">
        <f>RANK(R493,R:R)</f>
        <v/>
      </c>
      <c r="B493" t="s">
        <v>6093</v>
      </c>
      <c r="C493">
        <f>VLOOKUP(B493,'Input - companies list'!B:L,2,FALSE)</f>
        <v/>
      </c>
      <c r="D493">
        <f>VLOOKUP(B493,'Input - companies list'!B:L,11,FALSE)</f>
        <v/>
      </c>
      <c r="E493">
        <f>VLOOKUP(B493,'Input - companies list'!B:E,4,FALSE)</f>
        <v/>
      </c>
      <c r="F493" s="1">
        <f>SUMIFS('Input - target event report'!H:H,'Input - target event report'!B:B,B493,'Input - target event report'!D:D, "Private Investment")</f>
        <v/>
      </c>
      <c r="G493" s="30">
        <f>IF(I493&lt;2, "N/A", (MAXIFS('Input - target event report'!E:E,'Input - target event report'!B:B,B:B,'Input - target event report'!D:D,"Private Investment")-MINIFS('Input - target event report'!E:E,'Input - target event report'!B:B,B:B,'Input - target event report'!D:D,"Private Investment"))/(I493-1))</f>
        <v/>
      </c>
      <c r="H493" s="30">
        <f>IF(MAXIFS('Input - target event report'!E:E,'Input - target event report'!B:B,B:B,'Input - target event report'!D:D,"Private Investment") = 0, "N/A", TODAY() - MAXIFS('Input - target event report'!E:E,'Input - target event report'!B:B,B:B,'Input - target event report'!D:D,"Private Investment"))</f>
        <v/>
      </c>
      <c r="I493" s="30">
        <f>COUNTIFS('Input - target event report'!B:B,B493,'Input - target event report'!D:D, "Private Investment")</f>
        <v/>
      </c>
      <c r="J493">
        <f>INDEX('Input - companies list'!$1:$10000,MATCH(B493,'Input - companies list'!B:B,0),MATCH("Flow",'Input - companies list'!$1:$1,0 ))</f>
        <v/>
      </c>
      <c r="K493">
        <f>INDEX('Input - companies list'!$1:$10000,MATCH(B493,'Input - companies list'!B:B,0),MATCH("Inter-Cluster Connectivity",'Input - companies list'!$1:$1,0 ))</f>
        <v/>
      </c>
      <c r="L493" s="11">
        <f>IFERROR(PERCENTRANK(F:F,F493),0)</f>
        <v/>
      </c>
      <c r="M493" s="11">
        <f>IFERROR(1 - PERCENTRANK(G:G,G493),0)</f>
        <v/>
      </c>
      <c r="N493" s="11">
        <f>IFERROR(1 - PERCENTRANK(H:H,H493),0)</f>
        <v/>
      </c>
      <c r="O493" s="11">
        <f>IFERROR(PERCENTRANK(I:I,I493),0)</f>
        <v/>
      </c>
      <c r="P493" s="11">
        <f>IFERROR(1 - PERCENTRANK(J:J,J493),0)</f>
        <v/>
      </c>
      <c r="Q493" s="11">
        <f>IFERROR(PERCENTRANK(K:K,K493),0)</f>
        <v/>
      </c>
      <c r="R493" s="11">
        <f>L493*weight1+M493*weight2+N493*weight3+O493*weight4+P493*weight5+Q493*weight6</f>
        <v/>
      </c>
    </row>
    <row r="494" spans="1:18">
      <c r="A494" s="14">
        <f>RANK(R494,R:R)</f>
        <v/>
      </c>
      <c r="B494" t="s">
        <v>6104</v>
      </c>
      <c r="C494">
        <f>VLOOKUP(B494,'Input - companies list'!B:L,2,FALSE)</f>
        <v/>
      </c>
      <c r="D494">
        <f>VLOOKUP(B494,'Input - companies list'!B:L,11,FALSE)</f>
        <v/>
      </c>
      <c r="E494">
        <f>VLOOKUP(B494,'Input - companies list'!B:E,4,FALSE)</f>
        <v/>
      </c>
      <c r="F494" s="1">
        <f>SUMIFS('Input - target event report'!H:H,'Input - target event report'!B:B,B494,'Input - target event report'!D:D, "Private Investment")</f>
        <v/>
      </c>
      <c r="G494" s="30">
        <f>IF(I494&lt;2, "N/A", (MAXIFS('Input - target event report'!E:E,'Input - target event report'!B:B,B:B,'Input - target event report'!D:D,"Private Investment")-MINIFS('Input - target event report'!E:E,'Input - target event report'!B:B,B:B,'Input - target event report'!D:D,"Private Investment"))/(I494-1))</f>
        <v/>
      </c>
      <c r="H494" s="30">
        <f>IF(MAXIFS('Input - target event report'!E:E,'Input - target event report'!B:B,B:B,'Input - target event report'!D:D,"Private Investment") = 0, "N/A", TODAY() - MAXIFS('Input - target event report'!E:E,'Input - target event report'!B:B,B:B,'Input - target event report'!D:D,"Private Investment"))</f>
        <v/>
      </c>
      <c r="I494" s="30">
        <f>COUNTIFS('Input - target event report'!B:B,B494,'Input - target event report'!D:D, "Private Investment")</f>
        <v/>
      </c>
      <c r="J494">
        <f>INDEX('Input - companies list'!$1:$10000,MATCH(B494,'Input - companies list'!B:B,0),MATCH("Flow",'Input - companies list'!$1:$1,0 ))</f>
        <v/>
      </c>
      <c r="K494">
        <f>INDEX('Input - companies list'!$1:$10000,MATCH(B494,'Input - companies list'!B:B,0),MATCH("Inter-Cluster Connectivity",'Input - companies list'!$1:$1,0 ))</f>
        <v/>
      </c>
      <c r="L494" s="11">
        <f>IFERROR(PERCENTRANK(F:F,F494),0)</f>
        <v/>
      </c>
      <c r="M494" s="11">
        <f>IFERROR(1 - PERCENTRANK(G:G,G494),0)</f>
        <v/>
      </c>
      <c r="N494" s="11">
        <f>IFERROR(1 - PERCENTRANK(H:H,H494),0)</f>
        <v/>
      </c>
      <c r="O494" s="11">
        <f>IFERROR(PERCENTRANK(I:I,I494),0)</f>
        <v/>
      </c>
      <c r="P494" s="11">
        <f>IFERROR(1 - PERCENTRANK(J:J,J494),0)</f>
        <v/>
      </c>
      <c r="Q494" s="11">
        <f>IFERROR(PERCENTRANK(K:K,K494),0)</f>
        <v/>
      </c>
      <c r="R494" s="11">
        <f>L494*weight1+M494*weight2+N494*weight3+O494*weight4+P494*weight5+Q494*weight6</f>
        <v/>
      </c>
    </row>
    <row r="495" spans="1:18">
      <c r="A495" s="14">
        <f>RANK(R495,R:R)</f>
        <v/>
      </c>
      <c r="B495" t="s">
        <v>6116</v>
      </c>
      <c r="C495">
        <f>VLOOKUP(B495,'Input - companies list'!B:L,2,FALSE)</f>
        <v/>
      </c>
      <c r="D495">
        <f>VLOOKUP(B495,'Input - companies list'!B:L,11,FALSE)</f>
        <v/>
      </c>
      <c r="E495">
        <f>VLOOKUP(B495,'Input - companies list'!B:E,4,FALSE)</f>
        <v/>
      </c>
      <c r="F495" s="1">
        <f>SUMIFS('Input - target event report'!H:H,'Input - target event report'!B:B,B495,'Input - target event report'!D:D, "Private Investment")</f>
        <v/>
      </c>
      <c r="G495" s="30">
        <f>IF(I495&lt;2, "N/A", (MAXIFS('Input - target event report'!E:E,'Input - target event report'!B:B,B:B,'Input - target event report'!D:D,"Private Investment")-MINIFS('Input - target event report'!E:E,'Input - target event report'!B:B,B:B,'Input - target event report'!D:D,"Private Investment"))/(I495-1))</f>
        <v/>
      </c>
      <c r="H495" s="30">
        <f>IF(MAXIFS('Input - target event report'!E:E,'Input - target event report'!B:B,B:B,'Input - target event report'!D:D,"Private Investment") = 0, "N/A", TODAY() - MAXIFS('Input - target event report'!E:E,'Input - target event report'!B:B,B:B,'Input - target event report'!D:D,"Private Investment"))</f>
        <v/>
      </c>
      <c r="I495" s="30">
        <f>COUNTIFS('Input - target event report'!B:B,B495,'Input - target event report'!D:D, "Private Investment")</f>
        <v/>
      </c>
      <c r="J495">
        <f>INDEX('Input - companies list'!$1:$10000,MATCH(B495,'Input - companies list'!B:B,0),MATCH("Flow",'Input - companies list'!$1:$1,0 ))</f>
        <v/>
      </c>
      <c r="K495">
        <f>INDEX('Input - companies list'!$1:$10000,MATCH(B495,'Input - companies list'!B:B,0),MATCH("Inter-Cluster Connectivity",'Input - companies list'!$1:$1,0 ))</f>
        <v/>
      </c>
      <c r="L495" s="11">
        <f>IFERROR(PERCENTRANK(F:F,F495),0)</f>
        <v/>
      </c>
      <c r="M495" s="11">
        <f>IFERROR(1 - PERCENTRANK(G:G,G495),0)</f>
        <v/>
      </c>
      <c r="N495" s="11">
        <f>IFERROR(1 - PERCENTRANK(H:H,H495),0)</f>
        <v/>
      </c>
      <c r="O495" s="11">
        <f>IFERROR(PERCENTRANK(I:I,I495),0)</f>
        <v/>
      </c>
      <c r="P495" s="11">
        <f>IFERROR(1 - PERCENTRANK(J:J,J495),0)</f>
        <v/>
      </c>
      <c r="Q495" s="11">
        <f>IFERROR(PERCENTRANK(K:K,K495),0)</f>
        <v/>
      </c>
      <c r="R495" s="11">
        <f>L495*weight1+M495*weight2+N495*weight3+O495*weight4+P495*weight5+Q495*weight6</f>
        <v/>
      </c>
    </row>
    <row r="496" spans="1:18">
      <c r="A496" s="14">
        <f>RANK(R496,R:R)</f>
        <v/>
      </c>
      <c r="B496" t="s">
        <v>6127</v>
      </c>
      <c r="C496">
        <f>VLOOKUP(B496,'Input - companies list'!B:L,2,FALSE)</f>
        <v/>
      </c>
      <c r="D496">
        <f>VLOOKUP(B496,'Input - companies list'!B:L,11,FALSE)</f>
        <v/>
      </c>
      <c r="E496">
        <f>VLOOKUP(B496,'Input - companies list'!B:E,4,FALSE)</f>
        <v/>
      </c>
      <c r="F496" s="1">
        <f>SUMIFS('Input - target event report'!H:H,'Input - target event report'!B:B,B496,'Input - target event report'!D:D, "Private Investment")</f>
        <v/>
      </c>
      <c r="G496" s="30">
        <f>IF(I496&lt;2, "N/A", (MAXIFS('Input - target event report'!E:E,'Input - target event report'!B:B,B:B,'Input - target event report'!D:D,"Private Investment")-MINIFS('Input - target event report'!E:E,'Input - target event report'!B:B,B:B,'Input - target event report'!D:D,"Private Investment"))/(I496-1))</f>
        <v/>
      </c>
      <c r="H496" s="30">
        <f>IF(MAXIFS('Input - target event report'!E:E,'Input - target event report'!B:B,B:B,'Input - target event report'!D:D,"Private Investment") = 0, "N/A", TODAY() - MAXIFS('Input - target event report'!E:E,'Input - target event report'!B:B,B:B,'Input - target event report'!D:D,"Private Investment"))</f>
        <v/>
      </c>
      <c r="I496" s="30">
        <f>COUNTIFS('Input - target event report'!B:B,B496,'Input - target event report'!D:D, "Private Investment")</f>
        <v/>
      </c>
      <c r="J496">
        <f>INDEX('Input - companies list'!$1:$10000,MATCH(B496,'Input - companies list'!B:B,0),MATCH("Flow",'Input - companies list'!$1:$1,0 ))</f>
        <v/>
      </c>
      <c r="K496">
        <f>INDEX('Input - companies list'!$1:$10000,MATCH(B496,'Input - companies list'!B:B,0),MATCH("Inter-Cluster Connectivity",'Input - companies list'!$1:$1,0 ))</f>
        <v/>
      </c>
      <c r="L496" s="11">
        <f>IFERROR(PERCENTRANK(F:F,F496),0)</f>
        <v/>
      </c>
      <c r="M496" s="11">
        <f>IFERROR(1 - PERCENTRANK(G:G,G496),0)</f>
        <v/>
      </c>
      <c r="N496" s="11">
        <f>IFERROR(1 - PERCENTRANK(H:H,H496),0)</f>
        <v/>
      </c>
      <c r="O496" s="11">
        <f>IFERROR(PERCENTRANK(I:I,I496),0)</f>
        <v/>
      </c>
      <c r="P496" s="11">
        <f>IFERROR(1 - PERCENTRANK(J:J,J496),0)</f>
        <v/>
      </c>
      <c r="Q496" s="11">
        <f>IFERROR(PERCENTRANK(K:K,K496),0)</f>
        <v/>
      </c>
      <c r="R496" s="11">
        <f>L496*weight1+M496*weight2+N496*weight3+O496*weight4+P496*weight5+Q496*weight6</f>
        <v/>
      </c>
    </row>
    <row r="497" spans="1:18">
      <c r="A497" s="14">
        <f>RANK(R497,R:R)</f>
        <v/>
      </c>
      <c r="B497" t="s">
        <v>6137</v>
      </c>
      <c r="C497">
        <f>VLOOKUP(B497,'Input - companies list'!B:L,2,FALSE)</f>
        <v/>
      </c>
      <c r="D497">
        <f>VLOOKUP(B497,'Input - companies list'!B:L,11,FALSE)</f>
        <v/>
      </c>
      <c r="E497">
        <f>VLOOKUP(B497,'Input - companies list'!B:E,4,FALSE)</f>
        <v/>
      </c>
      <c r="F497" s="1">
        <f>SUMIFS('Input - target event report'!H:H,'Input - target event report'!B:B,B497,'Input - target event report'!D:D, "Private Investment")</f>
        <v/>
      </c>
      <c r="G497" s="30">
        <f>IF(I497&lt;2, "N/A", (MAXIFS('Input - target event report'!E:E,'Input - target event report'!B:B,B:B,'Input - target event report'!D:D,"Private Investment")-MINIFS('Input - target event report'!E:E,'Input - target event report'!B:B,B:B,'Input - target event report'!D:D,"Private Investment"))/(I497-1))</f>
        <v/>
      </c>
      <c r="H497" s="30">
        <f>IF(MAXIFS('Input - target event report'!E:E,'Input - target event report'!B:B,B:B,'Input - target event report'!D:D,"Private Investment") = 0, "N/A", TODAY() - MAXIFS('Input - target event report'!E:E,'Input - target event report'!B:B,B:B,'Input - target event report'!D:D,"Private Investment"))</f>
        <v/>
      </c>
      <c r="I497" s="30">
        <f>COUNTIFS('Input - target event report'!B:B,B497,'Input - target event report'!D:D, "Private Investment")</f>
        <v/>
      </c>
      <c r="J497">
        <f>INDEX('Input - companies list'!$1:$10000,MATCH(B497,'Input - companies list'!B:B,0),MATCH("Flow",'Input - companies list'!$1:$1,0 ))</f>
        <v/>
      </c>
      <c r="K497">
        <f>INDEX('Input - companies list'!$1:$10000,MATCH(B497,'Input - companies list'!B:B,0),MATCH("Inter-Cluster Connectivity",'Input - companies list'!$1:$1,0 ))</f>
        <v/>
      </c>
      <c r="L497" s="11">
        <f>IFERROR(PERCENTRANK(F:F,F497),0)</f>
        <v/>
      </c>
      <c r="M497" s="11">
        <f>IFERROR(1 - PERCENTRANK(G:G,G497),0)</f>
        <v/>
      </c>
      <c r="N497" s="11">
        <f>IFERROR(1 - PERCENTRANK(H:H,H497),0)</f>
        <v/>
      </c>
      <c r="O497" s="11">
        <f>IFERROR(PERCENTRANK(I:I,I497),0)</f>
        <v/>
      </c>
      <c r="P497" s="11">
        <f>IFERROR(1 - PERCENTRANK(J:J,J497),0)</f>
        <v/>
      </c>
      <c r="Q497" s="11">
        <f>IFERROR(PERCENTRANK(K:K,K497),0)</f>
        <v/>
      </c>
      <c r="R497" s="11">
        <f>L497*weight1+M497*weight2+N497*weight3+O497*weight4+P497*weight5+Q497*weight6</f>
        <v/>
      </c>
    </row>
    <row r="498" spans="1:18">
      <c r="A498" s="14">
        <f>RANK(R498,R:R)</f>
        <v/>
      </c>
      <c r="B498" t="s">
        <v>6149</v>
      </c>
      <c r="C498">
        <f>VLOOKUP(B498,'Input - companies list'!B:L,2,FALSE)</f>
        <v/>
      </c>
      <c r="D498">
        <f>VLOOKUP(B498,'Input - companies list'!B:L,11,FALSE)</f>
        <v/>
      </c>
      <c r="E498">
        <f>VLOOKUP(B498,'Input - companies list'!B:E,4,FALSE)</f>
        <v/>
      </c>
      <c r="F498" s="1">
        <f>SUMIFS('Input - target event report'!H:H,'Input - target event report'!B:B,B498,'Input - target event report'!D:D, "Private Investment")</f>
        <v/>
      </c>
      <c r="G498" s="30">
        <f>IF(I498&lt;2, "N/A", (MAXIFS('Input - target event report'!E:E,'Input - target event report'!B:B,B:B,'Input - target event report'!D:D,"Private Investment")-MINIFS('Input - target event report'!E:E,'Input - target event report'!B:B,B:B,'Input - target event report'!D:D,"Private Investment"))/(I498-1))</f>
        <v/>
      </c>
      <c r="H498" s="30">
        <f>IF(MAXIFS('Input - target event report'!E:E,'Input - target event report'!B:B,B:B,'Input - target event report'!D:D,"Private Investment") = 0, "N/A", TODAY() - MAXIFS('Input - target event report'!E:E,'Input - target event report'!B:B,B:B,'Input - target event report'!D:D,"Private Investment"))</f>
        <v/>
      </c>
      <c r="I498" s="30">
        <f>COUNTIFS('Input - target event report'!B:B,B498,'Input - target event report'!D:D, "Private Investment")</f>
        <v/>
      </c>
      <c r="J498">
        <f>INDEX('Input - companies list'!$1:$10000,MATCH(B498,'Input - companies list'!B:B,0),MATCH("Flow",'Input - companies list'!$1:$1,0 ))</f>
        <v/>
      </c>
      <c r="K498">
        <f>INDEX('Input - companies list'!$1:$10000,MATCH(B498,'Input - companies list'!B:B,0),MATCH("Inter-Cluster Connectivity",'Input - companies list'!$1:$1,0 ))</f>
        <v/>
      </c>
      <c r="L498" s="11">
        <f>IFERROR(PERCENTRANK(F:F,F498),0)</f>
        <v/>
      </c>
      <c r="M498" s="11">
        <f>IFERROR(1 - PERCENTRANK(G:G,G498),0)</f>
        <v/>
      </c>
      <c r="N498" s="11">
        <f>IFERROR(1 - PERCENTRANK(H:H,H498),0)</f>
        <v/>
      </c>
      <c r="O498" s="11">
        <f>IFERROR(PERCENTRANK(I:I,I498),0)</f>
        <v/>
      </c>
      <c r="P498" s="11">
        <f>IFERROR(1 - PERCENTRANK(J:J,J498),0)</f>
        <v/>
      </c>
      <c r="Q498" s="11">
        <f>IFERROR(PERCENTRANK(K:K,K498),0)</f>
        <v/>
      </c>
      <c r="R498" s="11">
        <f>L498*weight1+M498*weight2+N498*weight3+O498*weight4+P498*weight5+Q498*weight6</f>
        <v/>
      </c>
    </row>
    <row r="499" spans="1:18">
      <c r="A499" s="14">
        <f>RANK(R499,R:R)</f>
        <v/>
      </c>
      <c r="B499" t="s">
        <v>6160</v>
      </c>
      <c r="C499">
        <f>VLOOKUP(B499,'Input - companies list'!B:L,2,FALSE)</f>
        <v/>
      </c>
      <c r="D499">
        <f>VLOOKUP(B499,'Input - companies list'!B:L,11,FALSE)</f>
        <v/>
      </c>
      <c r="E499">
        <f>VLOOKUP(B499,'Input - companies list'!B:E,4,FALSE)</f>
        <v/>
      </c>
      <c r="F499" s="1">
        <f>SUMIFS('Input - target event report'!H:H,'Input - target event report'!B:B,B499,'Input - target event report'!D:D, "Private Investment")</f>
        <v/>
      </c>
      <c r="G499" s="30">
        <f>IF(I499&lt;2, "N/A", (MAXIFS('Input - target event report'!E:E,'Input - target event report'!B:B,B:B,'Input - target event report'!D:D,"Private Investment")-MINIFS('Input - target event report'!E:E,'Input - target event report'!B:B,B:B,'Input - target event report'!D:D,"Private Investment"))/(I499-1))</f>
        <v/>
      </c>
      <c r="H499" s="30">
        <f>IF(MAXIFS('Input - target event report'!E:E,'Input - target event report'!B:B,B:B,'Input - target event report'!D:D,"Private Investment") = 0, "N/A", TODAY() - MAXIFS('Input - target event report'!E:E,'Input - target event report'!B:B,B:B,'Input - target event report'!D:D,"Private Investment"))</f>
        <v/>
      </c>
      <c r="I499" s="30">
        <f>COUNTIFS('Input - target event report'!B:B,B499,'Input - target event report'!D:D, "Private Investment")</f>
        <v/>
      </c>
      <c r="J499">
        <f>INDEX('Input - companies list'!$1:$10000,MATCH(B499,'Input - companies list'!B:B,0),MATCH("Flow",'Input - companies list'!$1:$1,0 ))</f>
        <v/>
      </c>
      <c r="K499">
        <f>INDEX('Input - companies list'!$1:$10000,MATCH(B499,'Input - companies list'!B:B,0),MATCH("Inter-Cluster Connectivity",'Input - companies list'!$1:$1,0 ))</f>
        <v/>
      </c>
      <c r="L499" s="11">
        <f>IFERROR(PERCENTRANK(F:F,F499),0)</f>
        <v/>
      </c>
      <c r="M499" s="11">
        <f>IFERROR(1 - PERCENTRANK(G:G,G499),0)</f>
        <v/>
      </c>
      <c r="N499" s="11">
        <f>IFERROR(1 - PERCENTRANK(H:H,H499),0)</f>
        <v/>
      </c>
      <c r="O499" s="11">
        <f>IFERROR(PERCENTRANK(I:I,I499),0)</f>
        <v/>
      </c>
      <c r="P499" s="11">
        <f>IFERROR(1 - PERCENTRANK(J:J,J499),0)</f>
        <v/>
      </c>
      <c r="Q499" s="11">
        <f>IFERROR(PERCENTRANK(K:K,K499),0)</f>
        <v/>
      </c>
      <c r="R499" s="11">
        <f>L499*weight1+M499*weight2+N499*weight3+O499*weight4+P499*weight5+Q499*weight6</f>
        <v/>
      </c>
    </row>
    <row r="500" spans="1:18">
      <c r="A500" s="14">
        <f>RANK(R500,R:R)</f>
        <v/>
      </c>
      <c r="B500" t="s">
        <v>6171</v>
      </c>
      <c r="C500">
        <f>VLOOKUP(B500,'Input - companies list'!B:L,2,FALSE)</f>
        <v/>
      </c>
      <c r="D500">
        <f>VLOOKUP(B500,'Input - companies list'!B:L,11,FALSE)</f>
        <v/>
      </c>
      <c r="E500">
        <f>VLOOKUP(B500,'Input - companies list'!B:E,4,FALSE)</f>
        <v/>
      </c>
      <c r="F500" s="1">
        <f>SUMIFS('Input - target event report'!H:H,'Input - target event report'!B:B,B500,'Input - target event report'!D:D, "Private Investment")</f>
        <v/>
      </c>
      <c r="G500" s="30">
        <f>IF(I500&lt;2, "N/A", (MAXIFS('Input - target event report'!E:E,'Input - target event report'!B:B,B:B,'Input - target event report'!D:D,"Private Investment")-MINIFS('Input - target event report'!E:E,'Input - target event report'!B:B,B:B,'Input - target event report'!D:D,"Private Investment"))/(I500-1))</f>
        <v/>
      </c>
      <c r="H500" s="30">
        <f>IF(MAXIFS('Input - target event report'!E:E,'Input - target event report'!B:B,B:B,'Input - target event report'!D:D,"Private Investment") = 0, "N/A", TODAY() - MAXIFS('Input - target event report'!E:E,'Input - target event report'!B:B,B:B,'Input - target event report'!D:D,"Private Investment"))</f>
        <v/>
      </c>
      <c r="I500" s="30">
        <f>COUNTIFS('Input - target event report'!B:B,B500,'Input - target event report'!D:D, "Private Investment")</f>
        <v/>
      </c>
      <c r="J500">
        <f>INDEX('Input - companies list'!$1:$10000,MATCH(B500,'Input - companies list'!B:B,0),MATCH("Flow",'Input - companies list'!$1:$1,0 ))</f>
        <v/>
      </c>
      <c r="K500">
        <f>INDEX('Input - companies list'!$1:$10000,MATCH(B500,'Input - companies list'!B:B,0),MATCH("Inter-Cluster Connectivity",'Input - companies list'!$1:$1,0 ))</f>
        <v/>
      </c>
      <c r="L500" s="11">
        <f>IFERROR(PERCENTRANK(F:F,F500),0)</f>
        <v/>
      </c>
      <c r="M500" s="11">
        <f>IFERROR(1 - PERCENTRANK(G:G,G500),0)</f>
        <v/>
      </c>
      <c r="N500" s="11">
        <f>IFERROR(1 - PERCENTRANK(H:H,H500),0)</f>
        <v/>
      </c>
      <c r="O500" s="11">
        <f>IFERROR(PERCENTRANK(I:I,I500),0)</f>
        <v/>
      </c>
      <c r="P500" s="11">
        <f>IFERROR(1 - PERCENTRANK(J:J,J500),0)</f>
        <v/>
      </c>
      <c r="Q500" s="11">
        <f>IFERROR(PERCENTRANK(K:K,K500),0)</f>
        <v/>
      </c>
      <c r="R500" s="11">
        <f>L500*weight1+M500*weight2+N500*weight3+O500*weight4+P500*weight5+Q500*weight6</f>
        <v/>
      </c>
    </row>
    <row r="501" spans="1:18">
      <c r="A501" s="14">
        <f>RANK(R501,R:R)</f>
        <v/>
      </c>
      <c r="B501" t="s">
        <v>6179</v>
      </c>
      <c r="C501">
        <f>VLOOKUP(B501,'Input - companies list'!B:L,2,FALSE)</f>
        <v/>
      </c>
      <c r="D501">
        <f>VLOOKUP(B501,'Input - companies list'!B:L,11,FALSE)</f>
        <v/>
      </c>
      <c r="E501">
        <f>VLOOKUP(B501,'Input - companies list'!B:E,4,FALSE)</f>
        <v/>
      </c>
      <c r="F501" s="1">
        <f>SUMIFS('Input - target event report'!H:H,'Input - target event report'!B:B,B501,'Input - target event report'!D:D, "Private Investment")</f>
        <v/>
      </c>
      <c r="G501" s="30">
        <f>IF(I501&lt;2, "N/A", (MAXIFS('Input - target event report'!E:E,'Input - target event report'!B:B,B:B,'Input - target event report'!D:D,"Private Investment")-MINIFS('Input - target event report'!E:E,'Input - target event report'!B:B,B:B,'Input - target event report'!D:D,"Private Investment"))/(I501-1))</f>
        <v/>
      </c>
      <c r="H501" s="30">
        <f>IF(MAXIFS('Input - target event report'!E:E,'Input - target event report'!B:B,B:B,'Input - target event report'!D:D,"Private Investment") = 0, "N/A", TODAY() - MAXIFS('Input - target event report'!E:E,'Input - target event report'!B:B,B:B,'Input - target event report'!D:D,"Private Investment"))</f>
        <v/>
      </c>
      <c r="I501" s="30">
        <f>COUNTIFS('Input - target event report'!B:B,B501,'Input - target event report'!D:D, "Private Investment")</f>
        <v/>
      </c>
      <c r="J501">
        <f>INDEX('Input - companies list'!$1:$10000,MATCH(B501,'Input - companies list'!B:B,0),MATCH("Flow",'Input - companies list'!$1:$1,0 ))</f>
        <v/>
      </c>
      <c r="K501">
        <f>INDEX('Input - companies list'!$1:$10000,MATCH(B501,'Input - companies list'!B:B,0),MATCH("Inter-Cluster Connectivity",'Input - companies list'!$1:$1,0 ))</f>
        <v/>
      </c>
      <c r="L501" s="11">
        <f>IFERROR(PERCENTRANK(F:F,F501),0)</f>
        <v/>
      </c>
      <c r="M501" s="11">
        <f>IFERROR(1 - PERCENTRANK(G:G,G501),0)</f>
        <v/>
      </c>
      <c r="N501" s="11">
        <f>IFERROR(1 - PERCENTRANK(H:H,H501),0)</f>
        <v/>
      </c>
      <c r="O501" s="11">
        <f>IFERROR(PERCENTRANK(I:I,I501),0)</f>
        <v/>
      </c>
      <c r="P501" s="11">
        <f>IFERROR(1 - PERCENTRANK(J:J,J501),0)</f>
        <v/>
      </c>
      <c r="Q501" s="11">
        <f>IFERROR(PERCENTRANK(K:K,K501),0)</f>
        <v/>
      </c>
      <c r="R501" s="11">
        <f>L501*weight1+M501*weight2+N501*weight3+O501*weight4+P501*weight5+Q501*weight6</f>
        <v/>
      </c>
    </row>
    <row r="502" spans="1:18">
      <c r="A502" s="14">
        <f>RANK(R502,R:R)</f>
        <v/>
      </c>
      <c r="B502" t="s">
        <v>6185</v>
      </c>
      <c r="C502">
        <f>VLOOKUP(B502,'Input - companies list'!B:L,2,FALSE)</f>
        <v/>
      </c>
      <c r="D502">
        <f>VLOOKUP(B502,'Input - companies list'!B:L,11,FALSE)</f>
        <v/>
      </c>
      <c r="E502">
        <f>VLOOKUP(B502,'Input - companies list'!B:E,4,FALSE)</f>
        <v/>
      </c>
      <c r="F502" s="1">
        <f>SUMIFS('Input - target event report'!H:H,'Input - target event report'!B:B,B502,'Input - target event report'!D:D, "Private Investment")</f>
        <v/>
      </c>
      <c r="G502" s="30">
        <f>IF(I502&lt;2, "N/A", (MAXIFS('Input - target event report'!E:E,'Input - target event report'!B:B,B:B,'Input - target event report'!D:D,"Private Investment")-MINIFS('Input - target event report'!E:E,'Input - target event report'!B:B,B:B,'Input - target event report'!D:D,"Private Investment"))/(I502-1))</f>
        <v/>
      </c>
      <c r="H502" s="30">
        <f>IF(MAXIFS('Input - target event report'!E:E,'Input - target event report'!B:B,B:B,'Input - target event report'!D:D,"Private Investment") = 0, "N/A", TODAY() - MAXIFS('Input - target event report'!E:E,'Input - target event report'!B:B,B:B,'Input - target event report'!D:D,"Private Investment"))</f>
        <v/>
      </c>
      <c r="I502" s="30">
        <f>COUNTIFS('Input - target event report'!B:B,B502,'Input - target event report'!D:D, "Private Investment")</f>
        <v/>
      </c>
      <c r="J502">
        <f>INDEX('Input - companies list'!$1:$10000,MATCH(B502,'Input - companies list'!B:B,0),MATCH("Flow",'Input - companies list'!$1:$1,0 ))</f>
        <v/>
      </c>
      <c r="K502">
        <f>INDEX('Input - companies list'!$1:$10000,MATCH(B502,'Input - companies list'!B:B,0),MATCH("Inter-Cluster Connectivity",'Input - companies list'!$1:$1,0 ))</f>
        <v/>
      </c>
      <c r="L502" s="11">
        <f>IFERROR(PERCENTRANK(F:F,F502),0)</f>
        <v/>
      </c>
      <c r="M502" s="11">
        <f>IFERROR(1 - PERCENTRANK(G:G,G502),0)</f>
        <v/>
      </c>
      <c r="N502" s="11">
        <f>IFERROR(1 - PERCENTRANK(H:H,H502),0)</f>
        <v/>
      </c>
      <c r="O502" s="11">
        <f>IFERROR(PERCENTRANK(I:I,I502),0)</f>
        <v/>
      </c>
      <c r="P502" s="11">
        <f>IFERROR(1 - PERCENTRANK(J:J,J502),0)</f>
        <v/>
      </c>
      <c r="Q502" s="11">
        <f>IFERROR(PERCENTRANK(K:K,K502),0)</f>
        <v/>
      </c>
      <c r="R502" s="11">
        <f>L502*weight1+M502*weight2+N502*weight3+O502*weight4+P502*weight5+Q502*weight6</f>
        <v/>
      </c>
    </row>
    <row r="503" spans="1:18">
      <c r="A503" s="14">
        <f>RANK(R503,R:R)</f>
        <v/>
      </c>
      <c r="B503" t="s">
        <v>6197</v>
      </c>
      <c r="C503">
        <f>VLOOKUP(B503,'Input - companies list'!B:L,2,FALSE)</f>
        <v/>
      </c>
      <c r="D503">
        <f>VLOOKUP(B503,'Input - companies list'!B:L,11,FALSE)</f>
        <v/>
      </c>
      <c r="E503">
        <f>VLOOKUP(B503,'Input - companies list'!B:E,4,FALSE)</f>
        <v/>
      </c>
      <c r="F503" s="1">
        <f>SUMIFS('Input - target event report'!H:H,'Input - target event report'!B:B,B503,'Input - target event report'!D:D, "Private Investment")</f>
        <v/>
      </c>
      <c r="G503" s="30">
        <f>IF(I503&lt;2, "N/A", (MAXIFS('Input - target event report'!E:E,'Input - target event report'!B:B,B:B,'Input - target event report'!D:D,"Private Investment")-MINIFS('Input - target event report'!E:E,'Input - target event report'!B:B,B:B,'Input - target event report'!D:D,"Private Investment"))/(I503-1))</f>
        <v/>
      </c>
      <c r="H503" s="30">
        <f>IF(MAXIFS('Input - target event report'!E:E,'Input - target event report'!B:B,B:B,'Input - target event report'!D:D,"Private Investment") = 0, "N/A", TODAY() - MAXIFS('Input - target event report'!E:E,'Input - target event report'!B:B,B:B,'Input - target event report'!D:D,"Private Investment"))</f>
        <v/>
      </c>
      <c r="I503" s="30">
        <f>COUNTIFS('Input - target event report'!B:B,B503,'Input - target event report'!D:D, "Private Investment")</f>
        <v/>
      </c>
      <c r="J503">
        <f>INDEX('Input - companies list'!$1:$10000,MATCH(B503,'Input - companies list'!B:B,0),MATCH("Flow",'Input - companies list'!$1:$1,0 ))</f>
        <v/>
      </c>
      <c r="K503">
        <f>INDEX('Input - companies list'!$1:$10000,MATCH(B503,'Input - companies list'!B:B,0),MATCH("Inter-Cluster Connectivity",'Input - companies list'!$1:$1,0 ))</f>
        <v/>
      </c>
      <c r="L503" s="11">
        <f>IFERROR(PERCENTRANK(F:F,F503),0)</f>
        <v/>
      </c>
      <c r="M503" s="11">
        <f>IFERROR(1 - PERCENTRANK(G:G,G503),0)</f>
        <v/>
      </c>
      <c r="N503" s="11">
        <f>IFERROR(1 - PERCENTRANK(H:H,H503),0)</f>
        <v/>
      </c>
      <c r="O503" s="11">
        <f>IFERROR(PERCENTRANK(I:I,I503),0)</f>
        <v/>
      </c>
      <c r="P503" s="11">
        <f>IFERROR(1 - PERCENTRANK(J:J,J503),0)</f>
        <v/>
      </c>
      <c r="Q503" s="11">
        <f>IFERROR(PERCENTRANK(K:K,K503),0)</f>
        <v/>
      </c>
      <c r="R503" s="11">
        <f>L503*weight1+M503*weight2+N503*weight3+O503*weight4+P503*weight5+Q503*weight6</f>
        <v/>
      </c>
    </row>
    <row r="504" spans="1:18">
      <c r="A504" s="14">
        <f>RANK(R504,R:R)</f>
        <v/>
      </c>
      <c r="B504" t="s">
        <v>6208</v>
      </c>
      <c r="C504">
        <f>VLOOKUP(B504,'Input - companies list'!B:L,2,FALSE)</f>
        <v/>
      </c>
      <c r="D504">
        <f>VLOOKUP(B504,'Input - companies list'!B:L,11,FALSE)</f>
        <v/>
      </c>
      <c r="E504">
        <f>VLOOKUP(B504,'Input - companies list'!B:E,4,FALSE)</f>
        <v/>
      </c>
      <c r="F504" s="1">
        <f>SUMIFS('Input - target event report'!H:H,'Input - target event report'!B:B,B504,'Input - target event report'!D:D, "Private Investment")</f>
        <v/>
      </c>
      <c r="G504" s="30">
        <f>IF(I504&lt;2, "N/A", (MAXIFS('Input - target event report'!E:E,'Input - target event report'!B:B,B:B,'Input - target event report'!D:D,"Private Investment")-MINIFS('Input - target event report'!E:E,'Input - target event report'!B:B,B:B,'Input - target event report'!D:D,"Private Investment"))/(I504-1))</f>
        <v/>
      </c>
      <c r="H504" s="30">
        <f>IF(MAXIFS('Input - target event report'!E:E,'Input - target event report'!B:B,B:B,'Input - target event report'!D:D,"Private Investment") = 0, "N/A", TODAY() - MAXIFS('Input - target event report'!E:E,'Input - target event report'!B:B,B:B,'Input - target event report'!D:D,"Private Investment"))</f>
        <v/>
      </c>
      <c r="I504" s="30">
        <f>COUNTIFS('Input - target event report'!B:B,B504,'Input - target event report'!D:D, "Private Investment")</f>
        <v/>
      </c>
      <c r="J504">
        <f>INDEX('Input - companies list'!$1:$10000,MATCH(B504,'Input - companies list'!B:B,0),MATCH("Flow",'Input - companies list'!$1:$1,0 ))</f>
        <v/>
      </c>
      <c r="K504">
        <f>INDEX('Input - companies list'!$1:$10000,MATCH(B504,'Input - companies list'!B:B,0),MATCH("Inter-Cluster Connectivity",'Input - companies list'!$1:$1,0 ))</f>
        <v/>
      </c>
      <c r="L504" s="11">
        <f>IFERROR(PERCENTRANK(F:F,F504),0)</f>
        <v/>
      </c>
      <c r="M504" s="11">
        <f>IFERROR(1 - PERCENTRANK(G:G,G504),0)</f>
        <v/>
      </c>
      <c r="N504" s="11">
        <f>IFERROR(1 - PERCENTRANK(H:H,H504),0)</f>
        <v/>
      </c>
      <c r="O504" s="11">
        <f>IFERROR(PERCENTRANK(I:I,I504),0)</f>
        <v/>
      </c>
      <c r="P504" s="11">
        <f>IFERROR(1 - PERCENTRANK(J:J,J504),0)</f>
        <v/>
      </c>
      <c r="Q504" s="11">
        <f>IFERROR(PERCENTRANK(K:K,K504),0)</f>
        <v/>
      </c>
      <c r="R504" s="11">
        <f>L504*weight1+M504*weight2+N504*weight3+O504*weight4+P504*weight5+Q504*weight6</f>
        <v/>
      </c>
    </row>
    <row r="505" spans="1:18">
      <c r="A505" s="14">
        <f>RANK(R505,R:R)</f>
        <v/>
      </c>
      <c r="B505" t="s">
        <v>6218</v>
      </c>
      <c r="C505">
        <f>VLOOKUP(B505,'Input - companies list'!B:L,2,FALSE)</f>
        <v/>
      </c>
      <c r="D505">
        <f>VLOOKUP(B505,'Input - companies list'!B:L,11,FALSE)</f>
        <v/>
      </c>
      <c r="E505">
        <f>VLOOKUP(B505,'Input - companies list'!B:E,4,FALSE)</f>
        <v/>
      </c>
      <c r="F505" s="1">
        <f>SUMIFS('Input - target event report'!H:H,'Input - target event report'!B:B,B505,'Input - target event report'!D:D, "Private Investment")</f>
        <v/>
      </c>
      <c r="G505" s="30">
        <f>IF(I505&lt;2, "N/A", (MAXIFS('Input - target event report'!E:E,'Input - target event report'!B:B,B:B,'Input - target event report'!D:D,"Private Investment")-MINIFS('Input - target event report'!E:E,'Input - target event report'!B:B,B:B,'Input - target event report'!D:D,"Private Investment"))/(I505-1))</f>
        <v/>
      </c>
      <c r="H505" s="30">
        <f>IF(MAXIFS('Input - target event report'!E:E,'Input - target event report'!B:B,B:B,'Input - target event report'!D:D,"Private Investment") = 0, "N/A", TODAY() - MAXIFS('Input - target event report'!E:E,'Input - target event report'!B:B,B:B,'Input - target event report'!D:D,"Private Investment"))</f>
        <v/>
      </c>
      <c r="I505" s="30">
        <f>COUNTIFS('Input - target event report'!B:B,B505,'Input - target event report'!D:D, "Private Investment")</f>
        <v/>
      </c>
      <c r="J505">
        <f>INDEX('Input - companies list'!$1:$10000,MATCH(B505,'Input - companies list'!B:B,0),MATCH("Flow",'Input - companies list'!$1:$1,0 ))</f>
        <v/>
      </c>
      <c r="K505">
        <f>INDEX('Input - companies list'!$1:$10000,MATCH(B505,'Input - companies list'!B:B,0),MATCH("Inter-Cluster Connectivity",'Input - companies list'!$1:$1,0 ))</f>
        <v/>
      </c>
      <c r="L505" s="11">
        <f>IFERROR(PERCENTRANK(F:F,F505),0)</f>
        <v/>
      </c>
      <c r="M505" s="11">
        <f>IFERROR(1 - PERCENTRANK(G:G,G505),0)</f>
        <v/>
      </c>
      <c r="N505" s="11">
        <f>IFERROR(1 - PERCENTRANK(H:H,H505),0)</f>
        <v/>
      </c>
      <c r="O505" s="11">
        <f>IFERROR(PERCENTRANK(I:I,I505),0)</f>
        <v/>
      </c>
      <c r="P505" s="11">
        <f>IFERROR(1 - PERCENTRANK(J:J,J505),0)</f>
        <v/>
      </c>
      <c r="Q505" s="11">
        <f>IFERROR(PERCENTRANK(K:K,K505),0)</f>
        <v/>
      </c>
      <c r="R505" s="11">
        <f>L505*weight1+M505*weight2+N505*weight3+O505*weight4+P505*weight5+Q505*weight6</f>
        <v/>
      </c>
    </row>
    <row r="506" spans="1:18">
      <c r="A506" s="14">
        <f>RANK(R506,R:R)</f>
        <v/>
      </c>
      <c r="B506" t="s">
        <v>6229</v>
      </c>
      <c r="C506">
        <f>VLOOKUP(B506,'Input - companies list'!B:L,2,FALSE)</f>
        <v/>
      </c>
      <c r="D506">
        <f>VLOOKUP(B506,'Input - companies list'!B:L,11,FALSE)</f>
        <v/>
      </c>
      <c r="E506">
        <f>VLOOKUP(B506,'Input - companies list'!B:E,4,FALSE)</f>
        <v/>
      </c>
      <c r="F506" s="1">
        <f>SUMIFS('Input - target event report'!H:H,'Input - target event report'!B:B,B506,'Input - target event report'!D:D, "Private Investment")</f>
        <v/>
      </c>
      <c r="G506" s="30">
        <f>IF(I506&lt;2, "N/A", (MAXIFS('Input - target event report'!E:E,'Input - target event report'!B:B,B:B,'Input - target event report'!D:D,"Private Investment")-MINIFS('Input - target event report'!E:E,'Input - target event report'!B:B,B:B,'Input - target event report'!D:D,"Private Investment"))/(I506-1))</f>
        <v/>
      </c>
      <c r="H506" s="30">
        <f>IF(MAXIFS('Input - target event report'!E:E,'Input - target event report'!B:B,B:B,'Input - target event report'!D:D,"Private Investment") = 0, "N/A", TODAY() - MAXIFS('Input - target event report'!E:E,'Input - target event report'!B:B,B:B,'Input - target event report'!D:D,"Private Investment"))</f>
        <v/>
      </c>
      <c r="I506" s="30">
        <f>COUNTIFS('Input - target event report'!B:B,B506,'Input - target event report'!D:D, "Private Investment")</f>
        <v/>
      </c>
      <c r="J506">
        <f>INDEX('Input - companies list'!$1:$10000,MATCH(B506,'Input - companies list'!B:B,0),MATCH("Flow",'Input - companies list'!$1:$1,0 ))</f>
        <v/>
      </c>
      <c r="K506">
        <f>INDEX('Input - companies list'!$1:$10000,MATCH(B506,'Input - companies list'!B:B,0),MATCH("Inter-Cluster Connectivity",'Input - companies list'!$1:$1,0 ))</f>
        <v/>
      </c>
      <c r="L506" s="11">
        <f>IFERROR(PERCENTRANK(F:F,F506),0)</f>
        <v/>
      </c>
      <c r="M506" s="11">
        <f>IFERROR(1 - PERCENTRANK(G:G,G506),0)</f>
        <v/>
      </c>
      <c r="N506" s="11">
        <f>IFERROR(1 - PERCENTRANK(H:H,H506),0)</f>
        <v/>
      </c>
      <c r="O506" s="11">
        <f>IFERROR(PERCENTRANK(I:I,I506),0)</f>
        <v/>
      </c>
      <c r="P506" s="11">
        <f>IFERROR(1 - PERCENTRANK(J:J,J506),0)</f>
        <v/>
      </c>
      <c r="Q506" s="11">
        <f>IFERROR(PERCENTRANK(K:K,K506),0)</f>
        <v/>
      </c>
      <c r="R506" s="11">
        <f>L506*weight1+M506*weight2+N506*weight3+O506*weight4+P506*weight5+Q506*weight6</f>
        <v/>
      </c>
    </row>
    <row r="507" spans="1:18">
      <c r="A507" s="14">
        <f>RANK(R507,R:R)</f>
        <v/>
      </c>
      <c r="B507" t="s">
        <v>6243</v>
      </c>
      <c r="C507">
        <f>VLOOKUP(B507,'Input - companies list'!B:L,2,FALSE)</f>
        <v/>
      </c>
      <c r="D507">
        <f>VLOOKUP(B507,'Input - companies list'!B:L,11,FALSE)</f>
        <v/>
      </c>
      <c r="E507">
        <f>VLOOKUP(B507,'Input - companies list'!B:E,4,FALSE)</f>
        <v/>
      </c>
      <c r="F507" s="1">
        <f>SUMIFS('Input - target event report'!H:H,'Input - target event report'!B:B,B507,'Input - target event report'!D:D, "Private Investment")</f>
        <v/>
      </c>
      <c r="G507" s="30">
        <f>IF(I507&lt;2, "N/A", (MAXIFS('Input - target event report'!E:E,'Input - target event report'!B:B,B:B,'Input - target event report'!D:D,"Private Investment")-MINIFS('Input - target event report'!E:E,'Input - target event report'!B:B,B:B,'Input - target event report'!D:D,"Private Investment"))/(I507-1))</f>
        <v/>
      </c>
      <c r="H507" s="30">
        <f>IF(MAXIFS('Input - target event report'!E:E,'Input - target event report'!B:B,B:B,'Input - target event report'!D:D,"Private Investment") = 0, "N/A", TODAY() - MAXIFS('Input - target event report'!E:E,'Input - target event report'!B:B,B:B,'Input - target event report'!D:D,"Private Investment"))</f>
        <v/>
      </c>
      <c r="I507" s="30">
        <f>COUNTIFS('Input - target event report'!B:B,B507,'Input - target event report'!D:D, "Private Investment")</f>
        <v/>
      </c>
      <c r="J507">
        <f>INDEX('Input - companies list'!$1:$10000,MATCH(B507,'Input - companies list'!B:B,0),MATCH("Flow",'Input - companies list'!$1:$1,0 ))</f>
        <v/>
      </c>
      <c r="K507">
        <f>INDEX('Input - companies list'!$1:$10000,MATCH(B507,'Input - companies list'!B:B,0),MATCH("Inter-Cluster Connectivity",'Input - companies list'!$1:$1,0 ))</f>
        <v/>
      </c>
      <c r="L507" s="11">
        <f>IFERROR(PERCENTRANK(F:F,F507),0)</f>
        <v/>
      </c>
      <c r="M507" s="11">
        <f>IFERROR(1 - PERCENTRANK(G:G,G507),0)</f>
        <v/>
      </c>
      <c r="N507" s="11">
        <f>IFERROR(1 - PERCENTRANK(H:H,H507),0)</f>
        <v/>
      </c>
      <c r="O507" s="11">
        <f>IFERROR(PERCENTRANK(I:I,I507),0)</f>
        <v/>
      </c>
      <c r="P507" s="11">
        <f>IFERROR(1 - PERCENTRANK(J:J,J507),0)</f>
        <v/>
      </c>
      <c r="Q507" s="11">
        <f>IFERROR(PERCENTRANK(K:K,K507),0)</f>
        <v/>
      </c>
      <c r="R507" s="11">
        <f>L507*weight1+M507*weight2+N507*weight3+O507*weight4+P507*weight5+Q507*weight6</f>
        <v/>
      </c>
    </row>
    <row r="508" spans="1:18">
      <c r="A508" s="14">
        <f>RANK(R508,R:R)</f>
        <v/>
      </c>
      <c r="B508" t="s">
        <v>6256</v>
      </c>
      <c r="C508">
        <f>VLOOKUP(B508,'Input - companies list'!B:L,2,FALSE)</f>
        <v/>
      </c>
      <c r="D508">
        <f>VLOOKUP(B508,'Input - companies list'!B:L,11,FALSE)</f>
        <v/>
      </c>
      <c r="E508">
        <f>VLOOKUP(B508,'Input - companies list'!B:E,4,FALSE)</f>
        <v/>
      </c>
      <c r="F508" s="1">
        <f>SUMIFS('Input - target event report'!H:H,'Input - target event report'!B:B,B508,'Input - target event report'!D:D, "Private Investment")</f>
        <v/>
      </c>
      <c r="G508" s="30">
        <f>IF(I508&lt;2, "N/A", (MAXIFS('Input - target event report'!E:E,'Input - target event report'!B:B,B:B,'Input - target event report'!D:D,"Private Investment")-MINIFS('Input - target event report'!E:E,'Input - target event report'!B:B,B:B,'Input - target event report'!D:D,"Private Investment"))/(I508-1))</f>
        <v/>
      </c>
      <c r="H508" s="30">
        <f>IF(MAXIFS('Input - target event report'!E:E,'Input - target event report'!B:B,B:B,'Input - target event report'!D:D,"Private Investment") = 0, "N/A", TODAY() - MAXIFS('Input - target event report'!E:E,'Input - target event report'!B:B,B:B,'Input - target event report'!D:D,"Private Investment"))</f>
        <v/>
      </c>
      <c r="I508" s="30">
        <f>COUNTIFS('Input - target event report'!B:B,B508,'Input - target event report'!D:D, "Private Investment")</f>
        <v/>
      </c>
      <c r="J508">
        <f>INDEX('Input - companies list'!$1:$10000,MATCH(B508,'Input - companies list'!B:B,0),MATCH("Flow",'Input - companies list'!$1:$1,0 ))</f>
        <v/>
      </c>
      <c r="K508">
        <f>INDEX('Input - companies list'!$1:$10000,MATCH(B508,'Input - companies list'!B:B,0),MATCH("Inter-Cluster Connectivity",'Input - companies list'!$1:$1,0 ))</f>
        <v/>
      </c>
      <c r="L508" s="11">
        <f>IFERROR(PERCENTRANK(F:F,F508),0)</f>
        <v/>
      </c>
      <c r="M508" s="11">
        <f>IFERROR(1 - PERCENTRANK(G:G,G508),0)</f>
        <v/>
      </c>
      <c r="N508" s="11">
        <f>IFERROR(1 - PERCENTRANK(H:H,H508),0)</f>
        <v/>
      </c>
      <c r="O508" s="11">
        <f>IFERROR(PERCENTRANK(I:I,I508),0)</f>
        <v/>
      </c>
      <c r="P508" s="11">
        <f>IFERROR(1 - PERCENTRANK(J:J,J508),0)</f>
        <v/>
      </c>
      <c r="Q508" s="11">
        <f>IFERROR(PERCENTRANK(K:K,K508),0)</f>
        <v/>
      </c>
      <c r="R508" s="11">
        <f>L508*weight1+M508*weight2+N508*weight3+O508*weight4+P508*weight5+Q508*weight6</f>
        <v/>
      </c>
    </row>
    <row r="509" spans="1:18">
      <c r="A509" s="14">
        <f>RANK(R509,R:R)</f>
        <v/>
      </c>
      <c r="B509" t="s">
        <v>6268</v>
      </c>
      <c r="C509">
        <f>VLOOKUP(B509,'Input - companies list'!B:L,2,FALSE)</f>
        <v/>
      </c>
      <c r="D509">
        <f>VLOOKUP(B509,'Input - companies list'!B:L,11,FALSE)</f>
        <v/>
      </c>
      <c r="E509">
        <f>VLOOKUP(B509,'Input - companies list'!B:E,4,FALSE)</f>
        <v/>
      </c>
      <c r="F509" s="1">
        <f>SUMIFS('Input - target event report'!H:H,'Input - target event report'!B:B,B509,'Input - target event report'!D:D, "Private Investment")</f>
        <v/>
      </c>
      <c r="G509" s="30">
        <f>IF(I509&lt;2, "N/A", (MAXIFS('Input - target event report'!E:E,'Input - target event report'!B:B,B:B,'Input - target event report'!D:D,"Private Investment")-MINIFS('Input - target event report'!E:E,'Input - target event report'!B:B,B:B,'Input - target event report'!D:D,"Private Investment"))/(I509-1))</f>
        <v/>
      </c>
      <c r="H509" s="30">
        <f>IF(MAXIFS('Input - target event report'!E:E,'Input - target event report'!B:B,B:B,'Input - target event report'!D:D,"Private Investment") = 0, "N/A", TODAY() - MAXIFS('Input - target event report'!E:E,'Input - target event report'!B:B,B:B,'Input - target event report'!D:D,"Private Investment"))</f>
        <v/>
      </c>
      <c r="I509" s="30">
        <f>COUNTIFS('Input - target event report'!B:B,B509,'Input - target event report'!D:D, "Private Investment")</f>
        <v/>
      </c>
      <c r="J509">
        <f>INDEX('Input - companies list'!$1:$10000,MATCH(B509,'Input - companies list'!B:B,0),MATCH("Flow",'Input - companies list'!$1:$1,0 ))</f>
        <v/>
      </c>
      <c r="K509">
        <f>INDEX('Input - companies list'!$1:$10000,MATCH(B509,'Input - companies list'!B:B,0),MATCH("Inter-Cluster Connectivity",'Input - companies list'!$1:$1,0 ))</f>
        <v/>
      </c>
      <c r="L509" s="11">
        <f>IFERROR(PERCENTRANK(F:F,F509),0)</f>
        <v/>
      </c>
      <c r="M509" s="11">
        <f>IFERROR(1 - PERCENTRANK(G:G,G509),0)</f>
        <v/>
      </c>
      <c r="N509" s="11">
        <f>IFERROR(1 - PERCENTRANK(H:H,H509),0)</f>
        <v/>
      </c>
      <c r="O509" s="11">
        <f>IFERROR(PERCENTRANK(I:I,I509),0)</f>
        <v/>
      </c>
      <c r="P509" s="11">
        <f>IFERROR(1 - PERCENTRANK(J:J,J509),0)</f>
        <v/>
      </c>
      <c r="Q509" s="11">
        <f>IFERROR(PERCENTRANK(K:K,K509),0)</f>
        <v/>
      </c>
      <c r="R509" s="11">
        <f>L509*weight1+M509*weight2+N509*weight3+O509*weight4+P509*weight5+Q509*weight6</f>
        <v/>
      </c>
    </row>
    <row r="510" spans="1:18">
      <c r="A510" s="14">
        <f>RANK(R510,R:R)</f>
        <v/>
      </c>
      <c r="B510" t="s">
        <v>6279</v>
      </c>
      <c r="C510">
        <f>VLOOKUP(B510,'Input - companies list'!B:L,2,FALSE)</f>
        <v/>
      </c>
      <c r="D510">
        <f>VLOOKUP(B510,'Input - companies list'!B:L,11,FALSE)</f>
        <v/>
      </c>
      <c r="E510">
        <f>VLOOKUP(B510,'Input - companies list'!B:E,4,FALSE)</f>
        <v/>
      </c>
      <c r="F510" s="1">
        <f>SUMIFS('Input - target event report'!H:H,'Input - target event report'!B:B,B510,'Input - target event report'!D:D, "Private Investment")</f>
        <v/>
      </c>
      <c r="G510" s="30">
        <f>IF(I510&lt;2, "N/A", (MAXIFS('Input - target event report'!E:E,'Input - target event report'!B:B,B:B,'Input - target event report'!D:D,"Private Investment")-MINIFS('Input - target event report'!E:E,'Input - target event report'!B:B,B:B,'Input - target event report'!D:D,"Private Investment"))/(I510-1))</f>
        <v/>
      </c>
      <c r="H510" s="30">
        <f>IF(MAXIFS('Input - target event report'!E:E,'Input - target event report'!B:B,B:B,'Input - target event report'!D:D,"Private Investment") = 0, "N/A", TODAY() - MAXIFS('Input - target event report'!E:E,'Input - target event report'!B:B,B:B,'Input - target event report'!D:D,"Private Investment"))</f>
        <v/>
      </c>
      <c r="I510" s="30">
        <f>COUNTIFS('Input - target event report'!B:B,B510,'Input - target event report'!D:D, "Private Investment")</f>
        <v/>
      </c>
      <c r="J510">
        <f>INDEX('Input - companies list'!$1:$10000,MATCH(B510,'Input - companies list'!B:B,0),MATCH("Flow",'Input - companies list'!$1:$1,0 ))</f>
        <v/>
      </c>
      <c r="K510">
        <f>INDEX('Input - companies list'!$1:$10000,MATCH(B510,'Input - companies list'!B:B,0),MATCH("Inter-Cluster Connectivity",'Input - companies list'!$1:$1,0 ))</f>
        <v/>
      </c>
      <c r="L510" s="11">
        <f>IFERROR(PERCENTRANK(F:F,F510),0)</f>
        <v/>
      </c>
      <c r="M510" s="11">
        <f>IFERROR(1 - PERCENTRANK(G:G,G510),0)</f>
        <v/>
      </c>
      <c r="N510" s="11">
        <f>IFERROR(1 - PERCENTRANK(H:H,H510),0)</f>
        <v/>
      </c>
      <c r="O510" s="11">
        <f>IFERROR(PERCENTRANK(I:I,I510),0)</f>
        <v/>
      </c>
      <c r="P510" s="11">
        <f>IFERROR(1 - PERCENTRANK(J:J,J510),0)</f>
        <v/>
      </c>
      <c r="Q510" s="11">
        <f>IFERROR(PERCENTRANK(K:K,K510),0)</f>
        <v/>
      </c>
      <c r="R510" s="11">
        <f>L510*weight1+M510*weight2+N510*weight3+O510*weight4+P510*weight5+Q510*weight6</f>
        <v/>
      </c>
    </row>
    <row r="511" spans="1:18">
      <c r="A511" s="14">
        <f>RANK(R511,R:R)</f>
        <v/>
      </c>
      <c r="B511" t="s">
        <v>6286</v>
      </c>
      <c r="C511">
        <f>VLOOKUP(B511,'Input - companies list'!B:L,2,FALSE)</f>
        <v/>
      </c>
      <c r="D511">
        <f>VLOOKUP(B511,'Input - companies list'!B:L,11,FALSE)</f>
        <v/>
      </c>
      <c r="E511">
        <f>VLOOKUP(B511,'Input - companies list'!B:E,4,FALSE)</f>
        <v/>
      </c>
      <c r="F511" s="1">
        <f>SUMIFS('Input - target event report'!H:H,'Input - target event report'!B:B,B511,'Input - target event report'!D:D, "Private Investment")</f>
        <v/>
      </c>
      <c r="G511" s="30">
        <f>IF(I511&lt;2, "N/A", (MAXIFS('Input - target event report'!E:E,'Input - target event report'!B:B,B:B,'Input - target event report'!D:D,"Private Investment")-MINIFS('Input - target event report'!E:E,'Input - target event report'!B:B,B:B,'Input - target event report'!D:D,"Private Investment"))/(I511-1))</f>
        <v/>
      </c>
      <c r="H511" s="30">
        <f>IF(MAXIFS('Input - target event report'!E:E,'Input - target event report'!B:B,B:B,'Input - target event report'!D:D,"Private Investment") = 0, "N/A", TODAY() - MAXIFS('Input - target event report'!E:E,'Input - target event report'!B:B,B:B,'Input - target event report'!D:D,"Private Investment"))</f>
        <v/>
      </c>
      <c r="I511" s="30">
        <f>COUNTIFS('Input - target event report'!B:B,B511,'Input - target event report'!D:D, "Private Investment")</f>
        <v/>
      </c>
      <c r="J511">
        <f>INDEX('Input - companies list'!$1:$10000,MATCH(B511,'Input - companies list'!B:B,0),MATCH("Flow",'Input - companies list'!$1:$1,0 ))</f>
        <v/>
      </c>
      <c r="K511">
        <f>INDEX('Input - companies list'!$1:$10000,MATCH(B511,'Input - companies list'!B:B,0),MATCH("Inter-Cluster Connectivity",'Input - companies list'!$1:$1,0 ))</f>
        <v/>
      </c>
      <c r="L511" s="11">
        <f>IFERROR(PERCENTRANK(F:F,F511),0)</f>
        <v/>
      </c>
      <c r="M511" s="11">
        <f>IFERROR(1 - PERCENTRANK(G:G,G511),0)</f>
        <v/>
      </c>
      <c r="N511" s="11">
        <f>IFERROR(1 - PERCENTRANK(H:H,H511),0)</f>
        <v/>
      </c>
      <c r="O511" s="11">
        <f>IFERROR(PERCENTRANK(I:I,I511),0)</f>
        <v/>
      </c>
      <c r="P511" s="11">
        <f>IFERROR(1 - PERCENTRANK(J:J,J511),0)</f>
        <v/>
      </c>
      <c r="Q511" s="11">
        <f>IFERROR(PERCENTRANK(K:K,K511),0)</f>
        <v/>
      </c>
      <c r="R511" s="11">
        <f>L511*weight1+M511*weight2+N511*weight3+O511*weight4+P511*weight5+Q511*weight6</f>
        <v/>
      </c>
    </row>
    <row r="512" spans="1:18">
      <c r="A512" s="14">
        <f>RANK(R512,R:R)</f>
        <v/>
      </c>
      <c r="B512" t="s">
        <v>6297</v>
      </c>
      <c r="C512">
        <f>VLOOKUP(B512,'Input - companies list'!B:L,2,FALSE)</f>
        <v/>
      </c>
      <c r="D512">
        <f>VLOOKUP(B512,'Input - companies list'!B:L,11,FALSE)</f>
        <v/>
      </c>
      <c r="E512">
        <f>VLOOKUP(B512,'Input - companies list'!B:E,4,FALSE)</f>
        <v/>
      </c>
      <c r="F512" s="1">
        <f>SUMIFS('Input - target event report'!H:H,'Input - target event report'!B:B,B512,'Input - target event report'!D:D, "Private Investment")</f>
        <v/>
      </c>
      <c r="G512" s="30">
        <f>IF(I512&lt;2, "N/A", (MAXIFS('Input - target event report'!E:E,'Input - target event report'!B:B,B:B,'Input - target event report'!D:D,"Private Investment")-MINIFS('Input - target event report'!E:E,'Input - target event report'!B:B,B:B,'Input - target event report'!D:D,"Private Investment"))/(I512-1))</f>
        <v/>
      </c>
      <c r="H512" s="30">
        <f>IF(MAXIFS('Input - target event report'!E:E,'Input - target event report'!B:B,B:B,'Input - target event report'!D:D,"Private Investment") = 0, "N/A", TODAY() - MAXIFS('Input - target event report'!E:E,'Input - target event report'!B:B,B:B,'Input - target event report'!D:D,"Private Investment"))</f>
        <v/>
      </c>
      <c r="I512" s="30">
        <f>COUNTIFS('Input - target event report'!B:B,B512,'Input - target event report'!D:D, "Private Investment")</f>
        <v/>
      </c>
      <c r="J512">
        <f>INDEX('Input - companies list'!$1:$10000,MATCH(B512,'Input - companies list'!B:B,0),MATCH("Flow",'Input - companies list'!$1:$1,0 ))</f>
        <v/>
      </c>
      <c r="K512">
        <f>INDEX('Input - companies list'!$1:$10000,MATCH(B512,'Input - companies list'!B:B,0),MATCH("Inter-Cluster Connectivity",'Input - companies list'!$1:$1,0 ))</f>
        <v/>
      </c>
      <c r="L512" s="11">
        <f>IFERROR(PERCENTRANK(F:F,F512),0)</f>
        <v/>
      </c>
      <c r="M512" s="11">
        <f>IFERROR(1 - PERCENTRANK(G:G,G512),0)</f>
        <v/>
      </c>
      <c r="N512" s="11">
        <f>IFERROR(1 - PERCENTRANK(H:H,H512),0)</f>
        <v/>
      </c>
      <c r="O512" s="11">
        <f>IFERROR(PERCENTRANK(I:I,I512),0)</f>
        <v/>
      </c>
      <c r="P512" s="11">
        <f>IFERROR(1 - PERCENTRANK(J:J,J512),0)</f>
        <v/>
      </c>
      <c r="Q512" s="11">
        <f>IFERROR(PERCENTRANK(K:K,K512),0)</f>
        <v/>
      </c>
      <c r="R512" s="11">
        <f>L512*weight1+M512*weight2+N512*weight3+O512*weight4+P512*weight5+Q512*weight6</f>
        <v/>
      </c>
    </row>
    <row r="513" spans="1:18">
      <c r="A513" s="14">
        <f>RANK(R513,R:R)</f>
        <v/>
      </c>
      <c r="B513" t="s">
        <v>6308</v>
      </c>
      <c r="C513">
        <f>VLOOKUP(B513,'Input - companies list'!B:L,2,FALSE)</f>
        <v/>
      </c>
      <c r="D513">
        <f>VLOOKUP(B513,'Input - companies list'!B:L,11,FALSE)</f>
        <v/>
      </c>
      <c r="E513">
        <f>VLOOKUP(B513,'Input - companies list'!B:E,4,FALSE)</f>
        <v/>
      </c>
      <c r="F513" s="1">
        <f>SUMIFS('Input - target event report'!H:H,'Input - target event report'!B:B,B513,'Input - target event report'!D:D, "Private Investment")</f>
        <v/>
      </c>
      <c r="G513" s="30">
        <f>IF(I513&lt;2, "N/A", (MAXIFS('Input - target event report'!E:E,'Input - target event report'!B:B,B:B,'Input - target event report'!D:D,"Private Investment")-MINIFS('Input - target event report'!E:E,'Input - target event report'!B:B,B:B,'Input - target event report'!D:D,"Private Investment"))/(I513-1))</f>
        <v/>
      </c>
      <c r="H513" s="30">
        <f>IF(MAXIFS('Input - target event report'!E:E,'Input - target event report'!B:B,B:B,'Input - target event report'!D:D,"Private Investment") = 0, "N/A", TODAY() - MAXIFS('Input - target event report'!E:E,'Input - target event report'!B:B,B:B,'Input - target event report'!D:D,"Private Investment"))</f>
        <v/>
      </c>
      <c r="I513" s="30">
        <f>COUNTIFS('Input - target event report'!B:B,B513,'Input - target event report'!D:D, "Private Investment")</f>
        <v/>
      </c>
      <c r="J513">
        <f>INDEX('Input - companies list'!$1:$10000,MATCH(B513,'Input - companies list'!B:B,0),MATCH("Flow",'Input - companies list'!$1:$1,0 ))</f>
        <v/>
      </c>
      <c r="K513">
        <f>INDEX('Input - companies list'!$1:$10000,MATCH(B513,'Input - companies list'!B:B,0),MATCH("Inter-Cluster Connectivity",'Input - companies list'!$1:$1,0 ))</f>
        <v/>
      </c>
      <c r="L513" s="11">
        <f>IFERROR(PERCENTRANK(F:F,F513),0)</f>
        <v/>
      </c>
      <c r="M513" s="11">
        <f>IFERROR(1 - PERCENTRANK(G:G,G513),0)</f>
        <v/>
      </c>
      <c r="N513" s="11">
        <f>IFERROR(1 - PERCENTRANK(H:H,H513),0)</f>
        <v/>
      </c>
      <c r="O513" s="11">
        <f>IFERROR(PERCENTRANK(I:I,I513),0)</f>
        <v/>
      </c>
      <c r="P513" s="11">
        <f>IFERROR(1 - PERCENTRANK(J:J,J513),0)</f>
        <v/>
      </c>
      <c r="Q513" s="11">
        <f>IFERROR(PERCENTRANK(K:K,K513),0)</f>
        <v/>
      </c>
      <c r="R513" s="11">
        <f>L513*weight1+M513*weight2+N513*weight3+O513*weight4+P513*weight5+Q513*weight6</f>
        <v/>
      </c>
    </row>
    <row r="514" spans="1:18">
      <c r="A514" s="14">
        <f>RANK(R514,R:R)</f>
        <v/>
      </c>
      <c r="B514" t="s">
        <v>6320</v>
      </c>
      <c r="C514">
        <f>VLOOKUP(B514,'Input - companies list'!B:L,2,FALSE)</f>
        <v/>
      </c>
      <c r="D514">
        <f>VLOOKUP(B514,'Input - companies list'!B:L,11,FALSE)</f>
        <v/>
      </c>
      <c r="E514">
        <f>VLOOKUP(B514,'Input - companies list'!B:E,4,FALSE)</f>
        <v/>
      </c>
      <c r="F514" s="1">
        <f>SUMIFS('Input - target event report'!H:H,'Input - target event report'!B:B,B514,'Input - target event report'!D:D, "Private Investment")</f>
        <v/>
      </c>
      <c r="G514" s="30">
        <f>IF(I514&lt;2, "N/A", (MAXIFS('Input - target event report'!E:E,'Input - target event report'!B:B,B:B,'Input - target event report'!D:D,"Private Investment")-MINIFS('Input - target event report'!E:E,'Input - target event report'!B:B,B:B,'Input - target event report'!D:D,"Private Investment"))/(I514-1))</f>
        <v/>
      </c>
      <c r="H514" s="30">
        <f>IF(MAXIFS('Input - target event report'!E:E,'Input - target event report'!B:B,B:B,'Input - target event report'!D:D,"Private Investment") = 0, "N/A", TODAY() - MAXIFS('Input - target event report'!E:E,'Input - target event report'!B:B,B:B,'Input - target event report'!D:D,"Private Investment"))</f>
        <v/>
      </c>
      <c r="I514" s="30">
        <f>COUNTIFS('Input - target event report'!B:B,B514,'Input - target event report'!D:D, "Private Investment")</f>
        <v/>
      </c>
      <c r="J514">
        <f>INDEX('Input - companies list'!$1:$10000,MATCH(B514,'Input - companies list'!B:B,0),MATCH("Flow",'Input - companies list'!$1:$1,0 ))</f>
        <v/>
      </c>
      <c r="K514">
        <f>INDEX('Input - companies list'!$1:$10000,MATCH(B514,'Input - companies list'!B:B,0),MATCH("Inter-Cluster Connectivity",'Input - companies list'!$1:$1,0 ))</f>
        <v/>
      </c>
      <c r="L514" s="11">
        <f>IFERROR(PERCENTRANK(F:F,F514),0)</f>
        <v/>
      </c>
      <c r="M514" s="11">
        <f>IFERROR(1 - PERCENTRANK(G:G,G514),0)</f>
        <v/>
      </c>
      <c r="N514" s="11">
        <f>IFERROR(1 - PERCENTRANK(H:H,H514),0)</f>
        <v/>
      </c>
      <c r="O514" s="11">
        <f>IFERROR(PERCENTRANK(I:I,I514),0)</f>
        <v/>
      </c>
      <c r="P514" s="11">
        <f>IFERROR(1 - PERCENTRANK(J:J,J514),0)</f>
        <v/>
      </c>
      <c r="Q514" s="11">
        <f>IFERROR(PERCENTRANK(K:K,K514),0)</f>
        <v/>
      </c>
      <c r="R514" s="11">
        <f>L514*weight1+M514*weight2+N514*weight3+O514*weight4+P514*weight5+Q514*weight6</f>
        <v/>
      </c>
    </row>
    <row r="515" spans="1:18">
      <c r="A515" s="14">
        <f>RANK(R515,R:R)</f>
        <v/>
      </c>
      <c r="B515" t="s">
        <v>6331</v>
      </c>
      <c r="C515">
        <f>VLOOKUP(B515,'Input - companies list'!B:L,2,FALSE)</f>
        <v/>
      </c>
      <c r="D515">
        <f>VLOOKUP(B515,'Input - companies list'!B:L,11,FALSE)</f>
        <v/>
      </c>
      <c r="E515">
        <f>VLOOKUP(B515,'Input - companies list'!B:E,4,FALSE)</f>
        <v/>
      </c>
      <c r="F515" s="1">
        <f>SUMIFS('Input - target event report'!H:H,'Input - target event report'!B:B,B515,'Input - target event report'!D:D, "Private Investment")</f>
        <v/>
      </c>
      <c r="G515" s="30">
        <f>IF(I515&lt;2, "N/A", (MAXIFS('Input - target event report'!E:E,'Input - target event report'!B:B,B:B,'Input - target event report'!D:D,"Private Investment")-MINIFS('Input - target event report'!E:E,'Input - target event report'!B:B,B:B,'Input - target event report'!D:D,"Private Investment"))/(I515-1))</f>
        <v/>
      </c>
      <c r="H515" s="30">
        <f>IF(MAXIFS('Input - target event report'!E:E,'Input - target event report'!B:B,B:B,'Input - target event report'!D:D,"Private Investment") = 0, "N/A", TODAY() - MAXIFS('Input - target event report'!E:E,'Input - target event report'!B:B,B:B,'Input - target event report'!D:D,"Private Investment"))</f>
        <v/>
      </c>
      <c r="I515" s="30">
        <f>COUNTIFS('Input - target event report'!B:B,B515,'Input - target event report'!D:D, "Private Investment")</f>
        <v/>
      </c>
      <c r="J515">
        <f>INDEX('Input - companies list'!$1:$10000,MATCH(B515,'Input - companies list'!B:B,0),MATCH("Flow",'Input - companies list'!$1:$1,0 ))</f>
        <v/>
      </c>
      <c r="K515">
        <f>INDEX('Input - companies list'!$1:$10000,MATCH(B515,'Input - companies list'!B:B,0),MATCH("Inter-Cluster Connectivity",'Input - companies list'!$1:$1,0 ))</f>
        <v/>
      </c>
      <c r="L515" s="11">
        <f>IFERROR(PERCENTRANK(F:F,F515),0)</f>
        <v/>
      </c>
      <c r="M515" s="11">
        <f>IFERROR(1 - PERCENTRANK(G:G,G515),0)</f>
        <v/>
      </c>
      <c r="N515" s="11">
        <f>IFERROR(1 - PERCENTRANK(H:H,H515),0)</f>
        <v/>
      </c>
      <c r="O515" s="11">
        <f>IFERROR(PERCENTRANK(I:I,I515),0)</f>
        <v/>
      </c>
      <c r="P515" s="11">
        <f>IFERROR(1 - PERCENTRANK(J:J,J515),0)</f>
        <v/>
      </c>
      <c r="Q515" s="11">
        <f>IFERROR(PERCENTRANK(K:K,K515),0)</f>
        <v/>
      </c>
      <c r="R515" s="11">
        <f>L515*weight1+M515*weight2+N515*weight3+O515*weight4+P515*weight5+Q515*weight6</f>
        <v/>
      </c>
    </row>
    <row r="516" spans="1:18">
      <c r="A516" s="14">
        <f>RANK(R516,R:R)</f>
        <v/>
      </c>
      <c r="B516" t="s">
        <v>6342</v>
      </c>
      <c r="C516">
        <f>VLOOKUP(B516,'Input - companies list'!B:L,2,FALSE)</f>
        <v/>
      </c>
      <c r="D516">
        <f>VLOOKUP(B516,'Input - companies list'!B:L,11,FALSE)</f>
        <v/>
      </c>
      <c r="E516">
        <f>VLOOKUP(B516,'Input - companies list'!B:E,4,FALSE)</f>
        <v/>
      </c>
      <c r="F516" s="1">
        <f>SUMIFS('Input - target event report'!H:H,'Input - target event report'!B:B,B516,'Input - target event report'!D:D, "Private Investment")</f>
        <v/>
      </c>
      <c r="G516" s="30">
        <f>IF(I516&lt;2, "N/A", (MAXIFS('Input - target event report'!E:E,'Input - target event report'!B:B,B:B,'Input - target event report'!D:D,"Private Investment")-MINIFS('Input - target event report'!E:E,'Input - target event report'!B:B,B:B,'Input - target event report'!D:D,"Private Investment"))/(I516-1))</f>
        <v/>
      </c>
      <c r="H516" s="30">
        <f>IF(MAXIFS('Input - target event report'!E:E,'Input - target event report'!B:B,B:B,'Input - target event report'!D:D,"Private Investment") = 0, "N/A", TODAY() - MAXIFS('Input - target event report'!E:E,'Input - target event report'!B:B,B:B,'Input - target event report'!D:D,"Private Investment"))</f>
        <v/>
      </c>
      <c r="I516" s="30">
        <f>COUNTIFS('Input - target event report'!B:B,B516,'Input - target event report'!D:D, "Private Investment")</f>
        <v/>
      </c>
      <c r="J516">
        <f>INDEX('Input - companies list'!$1:$10000,MATCH(B516,'Input - companies list'!B:B,0),MATCH("Flow",'Input - companies list'!$1:$1,0 ))</f>
        <v/>
      </c>
      <c r="K516">
        <f>INDEX('Input - companies list'!$1:$10000,MATCH(B516,'Input - companies list'!B:B,0),MATCH("Inter-Cluster Connectivity",'Input - companies list'!$1:$1,0 ))</f>
        <v/>
      </c>
      <c r="L516" s="11">
        <f>IFERROR(PERCENTRANK(F:F,F516),0)</f>
        <v/>
      </c>
      <c r="M516" s="11">
        <f>IFERROR(1 - PERCENTRANK(G:G,G516),0)</f>
        <v/>
      </c>
      <c r="N516" s="11">
        <f>IFERROR(1 - PERCENTRANK(H:H,H516),0)</f>
        <v/>
      </c>
      <c r="O516" s="11">
        <f>IFERROR(PERCENTRANK(I:I,I516),0)</f>
        <v/>
      </c>
      <c r="P516" s="11">
        <f>IFERROR(1 - PERCENTRANK(J:J,J516),0)</f>
        <v/>
      </c>
      <c r="Q516" s="11">
        <f>IFERROR(PERCENTRANK(K:K,K516),0)</f>
        <v/>
      </c>
      <c r="R516" s="11">
        <f>L516*weight1+M516*weight2+N516*weight3+O516*weight4+P516*weight5+Q516*weight6</f>
        <v/>
      </c>
    </row>
    <row r="517" spans="1:18">
      <c r="A517" s="14">
        <f>RANK(R517,R:R)</f>
        <v/>
      </c>
      <c r="B517" t="s">
        <v>6354</v>
      </c>
      <c r="C517">
        <f>VLOOKUP(B517,'Input - companies list'!B:L,2,FALSE)</f>
        <v/>
      </c>
      <c r="D517">
        <f>VLOOKUP(B517,'Input - companies list'!B:L,11,FALSE)</f>
        <v/>
      </c>
      <c r="E517">
        <f>VLOOKUP(B517,'Input - companies list'!B:E,4,FALSE)</f>
        <v/>
      </c>
      <c r="F517" s="1">
        <f>SUMIFS('Input - target event report'!H:H,'Input - target event report'!B:B,B517,'Input - target event report'!D:D, "Private Investment")</f>
        <v/>
      </c>
      <c r="G517" s="30">
        <f>IF(I517&lt;2, "N/A", (MAXIFS('Input - target event report'!E:E,'Input - target event report'!B:B,B:B,'Input - target event report'!D:D,"Private Investment")-MINIFS('Input - target event report'!E:E,'Input - target event report'!B:B,B:B,'Input - target event report'!D:D,"Private Investment"))/(I517-1))</f>
        <v/>
      </c>
      <c r="H517" s="30">
        <f>IF(MAXIFS('Input - target event report'!E:E,'Input - target event report'!B:B,B:B,'Input - target event report'!D:D,"Private Investment") = 0, "N/A", TODAY() - MAXIFS('Input - target event report'!E:E,'Input - target event report'!B:B,B:B,'Input - target event report'!D:D,"Private Investment"))</f>
        <v/>
      </c>
      <c r="I517" s="30">
        <f>COUNTIFS('Input - target event report'!B:B,B517,'Input - target event report'!D:D, "Private Investment")</f>
        <v/>
      </c>
      <c r="J517">
        <f>INDEX('Input - companies list'!$1:$10000,MATCH(B517,'Input - companies list'!B:B,0),MATCH("Flow",'Input - companies list'!$1:$1,0 ))</f>
        <v/>
      </c>
      <c r="K517">
        <f>INDEX('Input - companies list'!$1:$10000,MATCH(B517,'Input - companies list'!B:B,0),MATCH("Inter-Cluster Connectivity",'Input - companies list'!$1:$1,0 ))</f>
        <v/>
      </c>
      <c r="L517" s="11">
        <f>IFERROR(PERCENTRANK(F:F,F517),0)</f>
        <v/>
      </c>
      <c r="M517" s="11">
        <f>IFERROR(1 - PERCENTRANK(G:G,G517),0)</f>
        <v/>
      </c>
      <c r="N517" s="11">
        <f>IFERROR(1 - PERCENTRANK(H:H,H517),0)</f>
        <v/>
      </c>
      <c r="O517" s="11">
        <f>IFERROR(PERCENTRANK(I:I,I517),0)</f>
        <v/>
      </c>
      <c r="P517" s="11">
        <f>IFERROR(1 - PERCENTRANK(J:J,J517),0)</f>
        <v/>
      </c>
      <c r="Q517" s="11">
        <f>IFERROR(PERCENTRANK(K:K,K517),0)</f>
        <v/>
      </c>
      <c r="R517" s="11">
        <f>L517*weight1+M517*weight2+N517*weight3+O517*weight4+P517*weight5+Q517*weight6</f>
        <v/>
      </c>
    </row>
    <row r="518" spans="1:18">
      <c r="A518" s="14">
        <f>RANK(R518,R:R)</f>
        <v/>
      </c>
      <c r="B518" t="s">
        <v>6365</v>
      </c>
      <c r="C518">
        <f>VLOOKUP(B518,'Input - companies list'!B:L,2,FALSE)</f>
        <v/>
      </c>
      <c r="D518">
        <f>VLOOKUP(B518,'Input - companies list'!B:L,11,FALSE)</f>
        <v/>
      </c>
      <c r="E518">
        <f>VLOOKUP(B518,'Input - companies list'!B:E,4,FALSE)</f>
        <v/>
      </c>
      <c r="F518" s="1">
        <f>SUMIFS('Input - target event report'!H:H,'Input - target event report'!B:B,B518,'Input - target event report'!D:D, "Private Investment")</f>
        <v/>
      </c>
      <c r="G518" s="30">
        <f>IF(I518&lt;2, "N/A", (MAXIFS('Input - target event report'!E:E,'Input - target event report'!B:B,B:B,'Input - target event report'!D:D,"Private Investment")-MINIFS('Input - target event report'!E:E,'Input - target event report'!B:B,B:B,'Input - target event report'!D:D,"Private Investment"))/(I518-1))</f>
        <v/>
      </c>
      <c r="H518" s="30">
        <f>IF(MAXIFS('Input - target event report'!E:E,'Input - target event report'!B:B,B:B,'Input - target event report'!D:D,"Private Investment") = 0, "N/A", TODAY() - MAXIFS('Input - target event report'!E:E,'Input - target event report'!B:B,B:B,'Input - target event report'!D:D,"Private Investment"))</f>
        <v/>
      </c>
      <c r="I518" s="30">
        <f>COUNTIFS('Input - target event report'!B:B,B518,'Input - target event report'!D:D, "Private Investment")</f>
        <v/>
      </c>
      <c r="J518">
        <f>INDEX('Input - companies list'!$1:$10000,MATCH(B518,'Input - companies list'!B:B,0),MATCH("Flow",'Input - companies list'!$1:$1,0 ))</f>
        <v/>
      </c>
      <c r="K518">
        <f>INDEX('Input - companies list'!$1:$10000,MATCH(B518,'Input - companies list'!B:B,0),MATCH("Inter-Cluster Connectivity",'Input - companies list'!$1:$1,0 ))</f>
        <v/>
      </c>
      <c r="L518" s="11">
        <f>IFERROR(PERCENTRANK(F:F,F518),0)</f>
        <v/>
      </c>
      <c r="M518" s="11">
        <f>IFERROR(1 - PERCENTRANK(G:G,G518),0)</f>
        <v/>
      </c>
      <c r="N518" s="11">
        <f>IFERROR(1 - PERCENTRANK(H:H,H518),0)</f>
        <v/>
      </c>
      <c r="O518" s="11">
        <f>IFERROR(PERCENTRANK(I:I,I518),0)</f>
        <v/>
      </c>
      <c r="P518" s="11">
        <f>IFERROR(1 - PERCENTRANK(J:J,J518),0)</f>
        <v/>
      </c>
      <c r="Q518" s="11">
        <f>IFERROR(PERCENTRANK(K:K,K518),0)</f>
        <v/>
      </c>
      <c r="R518" s="11">
        <f>L518*weight1+M518*weight2+N518*weight3+O518*weight4+P518*weight5+Q518*weight6</f>
        <v/>
      </c>
    </row>
    <row r="519" spans="1:18">
      <c r="A519" s="14">
        <f>RANK(R519,R:R)</f>
        <v/>
      </c>
      <c r="B519" t="s">
        <v>6376</v>
      </c>
      <c r="C519">
        <f>VLOOKUP(B519,'Input - companies list'!B:L,2,FALSE)</f>
        <v/>
      </c>
      <c r="D519">
        <f>VLOOKUP(B519,'Input - companies list'!B:L,11,FALSE)</f>
        <v/>
      </c>
      <c r="E519">
        <f>VLOOKUP(B519,'Input - companies list'!B:E,4,FALSE)</f>
        <v/>
      </c>
      <c r="F519" s="1">
        <f>SUMIFS('Input - target event report'!H:H,'Input - target event report'!B:B,B519,'Input - target event report'!D:D, "Private Investment")</f>
        <v/>
      </c>
      <c r="G519" s="30">
        <f>IF(I519&lt;2, "N/A", (MAXIFS('Input - target event report'!E:E,'Input - target event report'!B:B,B:B,'Input - target event report'!D:D,"Private Investment")-MINIFS('Input - target event report'!E:E,'Input - target event report'!B:B,B:B,'Input - target event report'!D:D,"Private Investment"))/(I519-1))</f>
        <v/>
      </c>
      <c r="H519" s="30">
        <f>IF(MAXIFS('Input - target event report'!E:E,'Input - target event report'!B:B,B:B,'Input - target event report'!D:D,"Private Investment") = 0, "N/A", TODAY() - MAXIFS('Input - target event report'!E:E,'Input - target event report'!B:B,B:B,'Input - target event report'!D:D,"Private Investment"))</f>
        <v/>
      </c>
      <c r="I519" s="30">
        <f>COUNTIFS('Input - target event report'!B:B,B519,'Input - target event report'!D:D, "Private Investment")</f>
        <v/>
      </c>
      <c r="J519">
        <f>INDEX('Input - companies list'!$1:$10000,MATCH(B519,'Input - companies list'!B:B,0),MATCH("Flow",'Input - companies list'!$1:$1,0 ))</f>
        <v/>
      </c>
      <c r="K519">
        <f>INDEX('Input - companies list'!$1:$10000,MATCH(B519,'Input - companies list'!B:B,0),MATCH("Inter-Cluster Connectivity",'Input - companies list'!$1:$1,0 ))</f>
        <v/>
      </c>
      <c r="L519" s="11">
        <f>IFERROR(PERCENTRANK(F:F,F519),0)</f>
        <v/>
      </c>
      <c r="M519" s="11">
        <f>IFERROR(1 - PERCENTRANK(G:G,G519),0)</f>
        <v/>
      </c>
      <c r="N519" s="11">
        <f>IFERROR(1 - PERCENTRANK(H:H,H519),0)</f>
        <v/>
      </c>
      <c r="O519" s="11">
        <f>IFERROR(PERCENTRANK(I:I,I519),0)</f>
        <v/>
      </c>
      <c r="P519" s="11">
        <f>IFERROR(1 - PERCENTRANK(J:J,J519),0)</f>
        <v/>
      </c>
      <c r="Q519" s="11">
        <f>IFERROR(PERCENTRANK(K:K,K519),0)</f>
        <v/>
      </c>
      <c r="R519" s="11">
        <f>L519*weight1+M519*weight2+N519*weight3+O519*weight4+P519*weight5+Q519*weight6</f>
        <v/>
      </c>
    </row>
    <row r="520" spans="1:18">
      <c r="A520" s="14">
        <f>RANK(R520,R:R)</f>
        <v/>
      </c>
      <c r="B520" t="s">
        <v>6387</v>
      </c>
      <c r="C520">
        <f>VLOOKUP(B520,'Input - companies list'!B:L,2,FALSE)</f>
        <v/>
      </c>
      <c r="D520">
        <f>VLOOKUP(B520,'Input - companies list'!B:L,11,FALSE)</f>
        <v/>
      </c>
      <c r="E520">
        <f>VLOOKUP(B520,'Input - companies list'!B:E,4,FALSE)</f>
        <v/>
      </c>
      <c r="F520" s="1">
        <f>SUMIFS('Input - target event report'!H:H,'Input - target event report'!B:B,B520,'Input - target event report'!D:D, "Private Investment")</f>
        <v/>
      </c>
      <c r="G520" s="30">
        <f>IF(I520&lt;2, "N/A", (MAXIFS('Input - target event report'!E:E,'Input - target event report'!B:B,B:B,'Input - target event report'!D:D,"Private Investment")-MINIFS('Input - target event report'!E:E,'Input - target event report'!B:B,B:B,'Input - target event report'!D:D,"Private Investment"))/(I520-1))</f>
        <v/>
      </c>
      <c r="H520" s="30">
        <f>IF(MAXIFS('Input - target event report'!E:E,'Input - target event report'!B:B,B:B,'Input - target event report'!D:D,"Private Investment") = 0, "N/A", TODAY() - MAXIFS('Input - target event report'!E:E,'Input - target event report'!B:B,B:B,'Input - target event report'!D:D,"Private Investment"))</f>
        <v/>
      </c>
      <c r="I520" s="30">
        <f>COUNTIFS('Input - target event report'!B:B,B520,'Input - target event report'!D:D, "Private Investment")</f>
        <v/>
      </c>
      <c r="J520">
        <f>INDEX('Input - companies list'!$1:$10000,MATCH(B520,'Input - companies list'!B:B,0),MATCH("Flow",'Input - companies list'!$1:$1,0 ))</f>
        <v/>
      </c>
      <c r="K520">
        <f>INDEX('Input - companies list'!$1:$10000,MATCH(B520,'Input - companies list'!B:B,0),MATCH("Inter-Cluster Connectivity",'Input - companies list'!$1:$1,0 ))</f>
        <v/>
      </c>
      <c r="L520" s="11">
        <f>IFERROR(PERCENTRANK(F:F,F520),0)</f>
        <v/>
      </c>
      <c r="M520" s="11">
        <f>IFERROR(1 - PERCENTRANK(G:G,G520),0)</f>
        <v/>
      </c>
      <c r="N520" s="11">
        <f>IFERROR(1 - PERCENTRANK(H:H,H520),0)</f>
        <v/>
      </c>
      <c r="O520" s="11">
        <f>IFERROR(PERCENTRANK(I:I,I520),0)</f>
        <v/>
      </c>
      <c r="P520" s="11">
        <f>IFERROR(1 - PERCENTRANK(J:J,J520),0)</f>
        <v/>
      </c>
      <c r="Q520" s="11">
        <f>IFERROR(PERCENTRANK(K:K,K520),0)</f>
        <v/>
      </c>
      <c r="R520" s="11">
        <f>L520*weight1+M520*weight2+N520*weight3+O520*weight4+P520*weight5+Q520*weight6</f>
        <v/>
      </c>
    </row>
    <row r="521" spans="1:18">
      <c r="A521" s="14">
        <f>RANK(R521,R:R)</f>
        <v/>
      </c>
      <c r="B521" s="2" t="s">
        <v>6399</v>
      </c>
      <c r="C521">
        <f>VLOOKUP(B521,'Input - companies list'!B:L,2,FALSE)</f>
        <v/>
      </c>
      <c r="D521">
        <f>VLOOKUP(B521,'Input - companies list'!B:L,11,FALSE)</f>
        <v/>
      </c>
      <c r="E521">
        <f>VLOOKUP(B521,'Input - companies list'!B:E,4,FALSE)</f>
        <v/>
      </c>
      <c r="F521" s="1">
        <f>SUMIFS('Input - target event report'!H:H,'Input - target event report'!B:B,B521,'Input - target event report'!D:D, "Private Investment")</f>
        <v/>
      </c>
      <c r="G521" s="30">
        <f>IF(I521&lt;2, "N/A", (MAXIFS('Input - target event report'!E:E,'Input - target event report'!B:B,B:B,'Input - target event report'!D:D,"Private Investment")-MINIFS('Input - target event report'!E:E,'Input - target event report'!B:B,B:B,'Input - target event report'!D:D,"Private Investment"))/(I521-1))</f>
        <v/>
      </c>
      <c r="H521" s="30">
        <f>IF(MAXIFS('Input - target event report'!E:E,'Input - target event report'!B:B,B:B,'Input - target event report'!D:D,"Private Investment") = 0, "N/A", TODAY() - MAXIFS('Input - target event report'!E:E,'Input - target event report'!B:B,B:B,'Input - target event report'!D:D,"Private Investment"))</f>
        <v/>
      </c>
      <c r="I521" s="30">
        <f>COUNTIFS('Input - target event report'!B:B,B521,'Input - target event report'!D:D, "Private Investment")</f>
        <v/>
      </c>
      <c r="J521">
        <f>INDEX('Input - companies list'!$1:$10000,MATCH(B521,'Input - companies list'!B:B,0),MATCH("Flow",'Input - companies list'!$1:$1,0 ))</f>
        <v/>
      </c>
      <c r="K521">
        <f>INDEX('Input - companies list'!$1:$10000,MATCH(B521,'Input - companies list'!B:B,0),MATCH("Inter-Cluster Connectivity",'Input - companies list'!$1:$1,0 ))</f>
        <v/>
      </c>
      <c r="L521" s="11">
        <f>IFERROR(PERCENTRANK(F:F,F521),0)</f>
        <v/>
      </c>
      <c r="M521" s="11">
        <f>IFERROR(1 - PERCENTRANK(G:G,G521),0)</f>
        <v/>
      </c>
      <c r="N521" s="11">
        <f>IFERROR(1 - PERCENTRANK(H:H,H521),0)</f>
        <v/>
      </c>
      <c r="O521" s="11">
        <f>IFERROR(PERCENTRANK(I:I,I521),0)</f>
        <v/>
      </c>
      <c r="P521" s="11">
        <f>IFERROR(1 - PERCENTRANK(J:J,J521),0)</f>
        <v/>
      </c>
      <c r="Q521" s="11">
        <f>IFERROR(PERCENTRANK(K:K,K521),0)</f>
        <v/>
      </c>
      <c r="R521" s="11">
        <f>L521*weight1+M521*weight2+N521*weight3+O521*weight4+P521*weight5+Q521*weight6</f>
        <v/>
      </c>
    </row>
    <row r="522" spans="1:18">
      <c r="A522" s="14">
        <f>RANK(R522,R:R)</f>
        <v/>
      </c>
      <c r="B522" t="s">
        <v>6410</v>
      </c>
      <c r="C522">
        <f>VLOOKUP(B522,'Input - companies list'!B:L,2,FALSE)</f>
        <v/>
      </c>
      <c r="D522">
        <f>VLOOKUP(B522,'Input - companies list'!B:L,11,FALSE)</f>
        <v/>
      </c>
      <c r="E522">
        <f>VLOOKUP(B522,'Input - companies list'!B:E,4,FALSE)</f>
        <v/>
      </c>
      <c r="F522" s="1">
        <f>SUMIFS('Input - target event report'!H:H,'Input - target event report'!B:B,B522,'Input - target event report'!D:D, "Private Investment")</f>
        <v/>
      </c>
      <c r="G522" s="30">
        <f>IF(I522&lt;2, "N/A", (MAXIFS('Input - target event report'!E:E,'Input - target event report'!B:B,B:B,'Input - target event report'!D:D,"Private Investment")-MINIFS('Input - target event report'!E:E,'Input - target event report'!B:B,B:B,'Input - target event report'!D:D,"Private Investment"))/(I522-1))</f>
        <v/>
      </c>
      <c r="H522" s="30">
        <f>IF(MAXIFS('Input - target event report'!E:E,'Input - target event report'!B:B,B:B,'Input - target event report'!D:D,"Private Investment") = 0, "N/A", TODAY() - MAXIFS('Input - target event report'!E:E,'Input - target event report'!B:B,B:B,'Input - target event report'!D:D,"Private Investment"))</f>
        <v/>
      </c>
      <c r="I522" s="30">
        <f>COUNTIFS('Input - target event report'!B:B,B522,'Input - target event report'!D:D, "Private Investment")</f>
        <v/>
      </c>
      <c r="J522">
        <f>INDEX('Input - companies list'!$1:$10000,MATCH(B522,'Input - companies list'!B:B,0),MATCH("Flow",'Input - companies list'!$1:$1,0 ))</f>
        <v/>
      </c>
      <c r="K522">
        <f>INDEX('Input - companies list'!$1:$10000,MATCH(B522,'Input - companies list'!B:B,0),MATCH("Inter-Cluster Connectivity",'Input - companies list'!$1:$1,0 ))</f>
        <v/>
      </c>
      <c r="L522" s="11">
        <f>IFERROR(PERCENTRANK(F:F,F522),0)</f>
        <v/>
      </c>
      <c r="M522" s="11">
        <f>IFERROR(1 - PERCENTRANK(G:G,G522),0)</f>
        <v/>
      </c>
      <c r="N522" s="11">
        <f>IFERROR(1 - PERCENTRANK(H:H,H522),0)</f>
        <v/>
      </c>
      <c r="O522" s="11">
        <f>IFERROR(PERCENTRANK(I:I,I522),0)</f>
        <v/>
      </c>
      <c r="P522" s="11">
        <f>IFERROR(1 - PERCENTRANK(J:J,J522),0)</f>
        <v/>
      </c>
      <c r="Q522" s="11">
        <f>IFERROR(PERCENTRANK(K:K,K522),0)</f>
        <v/>
      </c>
      <c r="R522" s="11">
        <f>L522*weight1+M522*weight2+N522*weight3+O522*weight4+P522*weight5+Q522*weight6</f>
        <v/>
      </c>
    </row>
    <row r="523" spans="1:18">
      <c r="A523" s="14">
        <f>RANK(R523,R:R)</f>
        <v/>
      </c>
      <c r="B523" t="s">
        <v>6420</v>
      </c>
      <c r="C523">
        <f>VLOOKUP(B523,'Input - companies list'!B:L,2,FALSE)</f>
        <v/>
      </c>
      <c r="D523">
        <f>VLOOKUP(B523,'Input - companies list'!B:L,11,FALSE)</f>
        <v/>
      </c>
      <c r="E523">
        <f>VLOOKUP(B523,'Input - companies list'!B:E,4,FALSE)</f>
        <v/>
      </c>
      <c r="F523" s="1">
        <f>SUMIFS('Input - target event report'!H:H,'Input - target event report'!B:B,B523,'Input - target event report'!D:D, "Private Investment")</f>
        <v/>
      </c>
      <c r="G523" s="30">
        <f>IF(I523&lt;2, "N/A", (MAXIFS('Input - target event report'!E:E,'Input - target event report'!B:B,B:B,'Input - target event report'!D:D,"Private Investment")-MINIFS('Input - target event report'!E:E,'Input - target event report'!B:B,B:B,'Input - target event report'!D:D,"Private Investment"))/(I523-1))</f>
        <v/>
      </c>
      <c r="H523" s="30">
        <f>IF(MAXIFS('Input - target event report'!E:E,'Input - target event report'!B:B,B:B,'Input - target event report'!D:D,"Private Investment") = 0, "N/A", TODAY() - MAXIFS('Input - target event report'!E:E,'Input - target event report'!B:B,B:B,'Input - target event report'!D:D,"Private Investment"))</f>
        <v/>
      </c>
      <c r="I523" s="30">
        <f>COUNTIFS('Input - target event report'!B:B,B523,'Input - target event report'!D:D, "Private Investment")</f>
        <v/>
      </c>
      <c r="J523">
        <f>INDEX('Input - companies list'!$1:$10000,MATCH(B523,'Input - companies list'!B:B,0),MATCH("Flow",'Input - companies list'!$1:$1,0 ))</f>
        <v/>
      </c>
      <c r="K523">
        <f>INDEX('Input - companies list'!$1:$10000,MATCH(B523,'Input - companies list'!B:B,0),MATCH("Inter-Cluster Connectivity",'Input - companies list'!$1:$1,0 ))</f>
        <v/>
      </c>
      <c r="L523" s="11">
        <f>IFERROR(PERCENTRANK(F:F,F523),0)</f>
        <v/>
      </c>
      <c r="M523" s="11">
        <f>IFERROR(1 - PERCENTRANK(G:G,G523),0)</f>
        <v/>
      </c>
      <c r="N523" s="11">
        <f>IFERROR(1 - PERCENTRANK(H:H,H523),0)</f>
        <v/>
      </c>
      <c r="O523" s="11">
        <f>IFERROR(PERCENTRANK(I:I,I523),0)</f>
        <v/>
      </c>
      <c r="P523" s="11">
        <f>IFERROR(1 - PERCENTRANK(J:J,J523),0)</f>
        <v/>
      </c>
      <c r="Q523" s="11">
        <f>IFERROR(PERCENTRANK(K:K,K523),0)</f>
        <v/>
      </c>
      <c r="R523" s="11">
        <f>L523*weight1+M523*weight2+N523*weight3+O523*weight4+P523*weight5+Q523*weight6</f>
        <v/>
      </c>
    </row>
    <row r="524" spans="1:18">
      <c r="A524" s="14">
        <f>RANK(R524,R:R)</f>
        <v/>
      </c>
      <c r="B524" t="s">
        <v>6431</v>
      </c>
      <c r="C524">
        <f>VLOOKUP(B524,'Input - companies list'!B:L,2,FALSE)</f>
        <v/>
      </c>
      <c r="D524">
        <f>VLOOKUP(B524,'Input - companies list'!B:L,11,FALSE)</f>
        <v/>
      </c>
      <c r="E524">
        <f>VLOOKUP(B524,'Input - companies list'!B:E,4,FALSE)</f>
        <v/>
      </c>
      <c r="F524" s="1">
        <f>SUMIFS('Input - target event report'!H:H,'Input - target event report'!B:B,B524,'Input - target event report'!D:D, "Private Investment")</f>
        <v/>
      </c>
      <c r="G524" s="30">
        <f>IF(I524&lt;2, "N/A", (MAXIFS('Input - target event report'!E:E,'Input - target event report'!B:B,B:B,'Input - target event report'!D:D,"Private Investment")-MINIFS('Input - target event report'!E:E,'Input - target event report'!B:B,B:B,'Input - target event report'!D:D,"Private Investment"))/(I524-1))</f>
        <v/>
      </c>
      <c r="H524" s="30">
        <f>IF(MAXIFS('Input - target event report'!E:E,'Input - target event report'!B:B,B:B,'Input - target event report'!D:D,"Private Investment") = 0, "N/A", TODAY() - MAXIFS('Input - target event report'!E:E,'Input - target event report'!B:B,B:B,'Input - target event report'!D:D,"Private Investment"))</f>
        <v/>
      </c>
      <c r="I524" s="30">
        <f>COUNTIFS('Input - target event report'!B:B,B524,'Input - target event report'!D:D, "Private Investment")</f>
        <v/>
      </c>
      <c r="J524">
        <f>INDEX('Input - companies list'!$1:$10000,MATCH(B524,'Input - companies list'!B:B,0),MATCH("Flow",'Input - companies list'!$1:$1,0 ))</f>
        <v/>
      </c>
      <c r="K524">
        <f>INDEX('Input - companies list'!$1:$10000,MATCH(B524,'Input - companies list'!B:B,0),MATCH("Inter-Cluster Connectivity",'Input - companies list'!$1:$1,0 ))</f>
        <v/>
      </c>
      <c r="L524" s="11">
        <f>IFERROR(PERCENTRANK(F:F,F524),0)</f>
        <v/>
      </c>
      <c r="M524" s="11">
        <f>IFERROR(1 - PERCENTRANK(G:G,G524),0)</f>
        <v/>
      </c>
      <c r="N524" s="11">
        <f>IFERROR(1 - PERCENTRANK(H:H,H524),0)</f>
        <v/>
      </c>
      <c r="O524" s="11">
        <f>IFERROR(PERCENTRANK(I:I,I524),0)</f>
        <v/>
      </c>
      <c r="P524" s="11">
        <f>IFERROR(1 - PERCENTRANK(J:J,J524),0)</f>
        <v/>
      </c>
      <c r="Q524" s="11">
        <f>IFERROR(PERCENTRANK(K:K,K524),0)</f>
        <v/>
      </c>
      <c r="R524" s="11">
        <f>L524*weight1+M524*weight2+N524*weight3+O524*weight4+P524*weight5+Q524*weight6</f>
        <v/>
      </c>
    </row>
    <row r="525" spans="1:18">
      <c r="A525" s="14">
        <f>RANK(R525,R:R)</f>
        <v/>
      </c>
      <c r="B525" t="s">
        <v>6443</v>
      </c>
      <c r="C525">
        <f>VLOOKUP(B525,'Input - companies list'!B:L,2,FALSE)</f>
        <v/>
      </c>
      <c r="D525">
        <f>VLOOKUP(B525,'Input - companies list'!B:L,11,FALSE)</f>
        <v/>
      </c>
      <c r="E525">
        <f>VLOOKUP(B525,'Input - companies list'!B:E,4,FALSE)</f>
        <v/>
      </c>
      <c r="F525" s="1">
        <f>SUMIFS('Input - target event report'!H:H,'Input - target event report'!B:B,B525,'Input - target event report'!D:D, "Private Investment")</f>
        <v/>
      </c>
      <c r="G525" s="30">
        <f>IF(I525&lt;2, "N/A", (MAXIFS('Input - target event report'!E:E,'Input - target event report'!B:B,B:B,'Input - target event report'!D:D,"Private Investment")-MINIFS('Input - target event report'!E:E,'Input - target event report'!B:B,B:B,'Input - target event report'!D:D,"Private Investment"))/(I525-1))</f>
        <v/>
      </c>
      <c r="H525" s="30">
        <f>IF(MAXIFS('Input - target event report'!E:E,'Input - target event report'!B:B,B:B,'Input - target event report'!D:D,"Private Investment") = 0, "N/A", TODAY() - MAXIFS('Input - target event report'!E:E,'Input - target event report'!B:B,B:B,'Input - target event report'!D:D,"Private Investment"))</f>
        <v/>
      </c>
      <c r="I525" s="30">
        <f>COUNTIFS('Input - target event report'!B:B,B525,'Input - target event report'!D:D, "Private Investment")</f>
        <v/>
      </c>
      <c r="J525">
        <f>INDEX('Input - companies list'!$1:$10000,MATCH(B525,'Input - companies list'!B:B,0),MATCH("Flow",'Input - companies list'!$1:$1,0 ))</f>
        <v/>
      </c>
      <c r="K525">
        <f>INDEX('Input - companies list'!$1:$10000,MATCH(B525,'Input - companies list'!B:B,0),MATCH("Inter-Cluster Connectivity",'Input - companies list'!$1:$1,0 ))</f>
        <v/>
      </c>
      <c r="L525" s="11">
        <f>IFERROR(PERCENTRANK(F:F,F525),0)</f>
        <v/>
      </c>
      <c r="M525" s="11">
        <f>IFERROR(1 - PERCENTRANK(G:G,G525),0)</f>
        <v/>
      </c>
      <c r="N525" s="11">
        <f>IFERROR(1 - PERCENTRANK(H:H,H525),0)</f>
        <v/>
      </c>
      <c r="O525" s="11">
        <f>IFERROR(PERCENTRANK(I:I,I525),0)</f>
        <v/>
      </c>
      <c r="P525" s="11">
        <f>IFERROR(1 - PERCENTRANK(J:J,J525),0)</f>
        <v/>
      </c>
      <c r="Q525" s="11">
        <f>IFERROR(PERCENTRANK(K:K,K525),0)</f>
        <v/>
      </c>
      <c r="R525" s="11">
        <f>L525*weight1+M525*weight2+N525*weight3+O525*weight4+P525*weight5+Q525*weight6</f>
        <v/>
      </c>
    </row>
    <row r="526" spans="1:18">
      <c r="A526" s="14">
        <f>RANK(R526,R:R)</f>
        <v/>
      </c>
      <c r="B526" t="s">
        <v>6454</v>
      </c>
      <c r="C526">
        <f>VLOOKUP(B526,'Input - companies list'!B:L,2,FALSE)</f>
        <v/>
      </c>
      <c r="D526">
        <f>VLOOKUP(B526,'Input - companies list'!B:L,11,FALSE)</f>
        <v/>
      </c>
      <c r="E526">
        <f>VLOOKUP(B526,'Input - companies list'!B:E,4,FALSE)</f>
        <v/>
      </c>
      <c r="F526" s="1">
        <f>SUMIFS('Input - target event report'!H:H,'Input - target event report'!B:B,B526,'Input - target event report'!D:D, "Private Investment")</f>
        <v/>
      </c>
      <c r="G526" s="30">
        <f>IF(I526&lt;2, "N/A", (MAXIFS('Input - target event report'!E:E,'Input - target event report'!B:B,B:B,'Input - target event report'!D:D,"Private Investment")-MINIFS('Input - target event report'!E:E,'Input - target event report'!B:B,B:B,'Input - target event report'!D:D,"Private Investment"))/(I526-1))</f>
        <v/>
      </c>
      <c r="H526" s="30">
        <f>IF(MAXIFS('Input - target event report'!E:E,'Input - target event report'!B:B,B:B,'Input - target event report'!D:D,"Private Investment") = 0, "N/A", TODAY() - MAXIFS('Input - target event report'!E:E,'Input - target event report'!B:B,B:B,'Input - target event report'!D:D,"Private Investment"))</f>
        <v/>
      </c>
      <c r="I526" s="30">
        <f>COUNTIFS('Input - target event report'!B:B,B526,'Input - target event report'!D:D, "Private Investment")</f>
        <v/>
      </c>
      <c r="J526">
        <f>INDEX('Input - companies list'!$1:$10000,MATCH(B526,'Input - companies list'!B:B,0),MATCH("Flow",'Input - companies list'!$1:$1,0 ))</f>
        <v/>
      </c>
      <c r="K526">
        <f>INDEX('Input - companies list'!$1:$10000,MATCH(B526,'Input - companies list'!B:B,0),MATCH("Inter-Cluster Connectivity",'Input - companies list'!$1:$1,0 ))</f>
        <v/>
      </c>
      <c r="L526" s="11">
        <f>IFERROR(PERCENTRANK(F:F,F526),0)</f>
        <v/>
      </c>
      <c r="M526" s="11">
        <f>IFERROR(1 - PERCENTRANK(G:G,G526),0)</f>
        <v/>
      </c>
      <c r="N526" s="11">
        <f>IFERROR(1 - PERCENTRANK(H:H,H526),0)</f>
        <v/>
      </c>
      <c r="O526" s="11">
        <f>IFERROR(PERCENTRANK(I:I,I526),0)</f>
        <v/>
      </c>
      <c r="P526" s="11">
        <f>IFERROR(1 - PERCENTRANK(J:J,J526),0)</f>
        <v/>
      </c>
      <c r="Q526" s="11">
        <f>IFERROR(PERCENTRANK(K:K,K526),0)</f>
        <v/>
      </c>
      <c r="R526" s="11">
        <f>L526*weight1+M526*weight2+N526*weight3+O526*weight4+P526*weight5+Q526*weight6</f>
        <v/>
      </c>
    </row>
    <row r="527" spans="1:18">
      <c r="A527" s="14">
        <f>RANK(R527,R:R)</f>
        <v/>
      </c>
      <c r="B527" t="s">
        <v>6464</v>
      </c>
      <c r="C527">
        <f>VLOOKUP(B527,'Input - companies list'!B:L,2,FALSE)</f>
        <v/>
      </c>
      <c r="D527">
        <f>VLOOKUP(B527,'Input - companies list'!B:L,11,FALSE)</f>
        <v/>
      </c>
      <c r="E527">
        <f>VLOOKUP(B527,'Input - companies list'!B:E,4,FALSE)</f>
        <v/>
      </c>
      <c r="F527" s="1">
        <f>SUMIFS('Input - target event report'!H:H,'Input - target event report'!B:B,B527,'Input - target event report'!D:D, "Private Investment")</f>
        <v/>
      </c>
      <c r="G527" s="30">
        <f>IF(I527&lt;2, "N/A", (MAXIFS('Input - target event report'!E:E,'Input - target event report'!B:B,B:B,'Input - target event report'!D:D,"Private Investment")-MINIFS('Input - target event report'!E:E,'Input - target event report'!B:B,B:B,'Input - target event report'!D:D,"Private Investment"))/(I527-1))</f>
        <v/>
      </c>
      <c r="H527" s="30">
        <f>IF(MAXIFS('Input - target event report'!E:E,'Input - target event report'!B:B,B:B,'Input - target event report'!D:D,"Private Investment") = 0, "N/A", TODAY() - MAXIFS('Input - target event report'!E:E,'Input - target event report'!B:B,B:B,'Input - target event report'!D:D,"Private Investment"))</f>
        <v/>
      </c>
      <c r="I527" s="30">
        <f>COUNTIFS('Input - target event report'!B:B,B527,'Input - target event report'!D:D, "Private Investment")</f>
        <v/>
      </c>
      <c r="J527">
        <f>INDEX('Input - companies list'!$1:$10000,MATCH(B527,'Input - companies list'!B:B,0),MATCH("Flow",'Input - companies list'!$1:$1,0 ))</f>
        <v/>
      </c>
      <c r="K527">
        <f>INDEX('Input - companies list'!$1:$10000,MATCH(B527,'Input - companies list'!B:B,0),MATCH("Inter-Cluster Connectivity",'Input - companies list'!$1:$1,0 ))</f>
        <v/>
      </c>
      <c r="L527" s="11">
        <f>IFERROR(PERCENTRANK(F:F,F527),0)</f>
        <v/>
      </c>
      <c r="M527" s="11">
        <f>IFERROR(1 - PERCENTRANK(G:G,G527),0)</f>
        <v/>
      </c>
      <c r="N527" s="11">
        <f>IFERROR(1 - PERCENTRANK(H:H,H527),0)</f>
        <v/>
      </c>
      <c r="O527" s="11">
        <f>IFERROR(PERCENTRANK(I:I,I527),0)</f>
        <v/>
      </c>
      <c r="P527" s="11">
        <f>IFERROR(1 - PERCENTRANK(J:J,J527),0)</f>
        <v/>
      </c>
      <c r="Q527" s="11">
        <f>IFERROR(PERCENTRANK(K:K,K527),0)</f>
        <v/>
      </c>
      <c r="R527" s="11">
        <f>L527*weight1+M527*weight2+N527*weight3+O527*weight4+P527*weight5+Q527*weight6</f>
        <v/>
      </c>
    </row>
    <row r="528" spans="1:18">
      <c r="A528" s="14">
        <f>RANK(R528,R:R)</f>
        <v/>
      </c>
      <c r="B528" t="s">
        <v>6478</v>
      </c>
      <c r="C528">
        <f>VLOOKUP(B528,'Input - companies list'!B:L,2,FALSE)</f>
        <v/>
      </c>
      <c r="D528">
        <f>VLOOKUP(B528,'Input - companies list'!B:L,11,FALSE)</f>
        <v/>
      </c>
      <c r="E528">
        <f>VLOOKUP(B528,'Input - companies list'!B:E,4,FALSE)</f>
        <v/>
      </c>
      <c r="F528" s="1">
        <f>SUMIFS('Input - target event report'!H:H,'Input - target event report'!B:B,B528,'Input - target event report'!D:D, "Private Investment")</f>
        <v/>
      </c>
      <c r="G528" s="30">
        <f>IF(I528&lt;2, "N/A", (MAXIFS('Input - target event report'!E:E,'Input - target event report'!B:B,B:B,'Input - target event report'!D:D,"Private Investment")-MINIFS('Input - target event report'!E:E,'Input - target event report'!B:B,B:B,'Input - target event report'!D:D,"Private Investment"))/(I528-1))</f>
        <v/>
      </c>
      <c r="H528" s="30">
        <f>IF(MAXIFS('Input - target event report'!E:E,'Input - target event report'!B:B,B:B,'Input - target event report'!D:D,"Private Investment") = 0, "N/A", TODAY() - MAXIFS('Input - target event report'!E:E,'Input - target event report'!B:B,B:B,'Input - target event report'!D:D,"Private Investment"))</f>
        <v/>
      </c>
      <c r="I528" s="30">
        <f>COUNTIFS('Input - target event report'!B:B,B528,'Input - target event report'!D:D, "Private Investment")</f>
        <v/>
      </c>
      <c r="J528">
        <f>INDEX('Input - companies list'!$1:$10000,MATCH(B528,'Input - companies list'!B:B,0),MATCH("Flow",'Input - companies list'!$1:$1,0 ))</f>
        <v/>
      </c>
      <c r="K528">
        <f>INDEX('Input - companies list'!$1:$10000,MATCH(B528,'Input - companies list'!B:B,0),MATCH("Inter-Cluster Connectivity",'Input - companies list'!$1:$1,0 ))</f>
        <v/>
      </c>
      <c r="L528" s="11">
        <f>IFERROR(PERCENTRANK(F:F,F528),0)</f>
        <v/>
      </c>
      <c r="M528" s="11">
        <f>IFERROR(1 - PERCENTRANK(G:G,G528),0)</f>
        <v/>
      </c>
      <c r="N528" s="11">
        <f>IFERROR(1 - PERCENTRANK(H:H,H528),0)</f>
        <v/>
      </c>
      <c r="O528" s="11">
        <f>IFERROR(PERCENTRANK(I:I,I528),0)</f>
        <v/>
      </c>
      <c r="P528" s="11">
        <f>IFERROR(1 - PERCENTRANK(J:J,J528),0)</f>
        <v/>
      </c>
      <c r="Q528" s="11">
        <f>IFERROR(PERCENTRANK(K:K,K528),0)</f>
        <v/>
      </c>
      <c r="R528" s="11">
        <f>L528*weight1+M528*weight2+N528*weight3+O528*weight4+P528*weight5+Q528*weight6</f>
        <v/>
      </c>
    </row>
    <row r="529" spans="1:18">
      <c r="A529" s="14">
        <f>RANK(R529,R:R)</f>
        <v/>
      </c>
      <c r="B529" t="s">
        <v>6488</v>
      </c>
      <c r="C529">
        <f>VLOOKUP(B529,'Input - companies list'!B:L,2,FALSE)</f>
        <v/>
      </c>
      <c r="D529">
        <f>VLOOKUP(B529,'Input - companies list'!B:L,11,FALSE)</f>
        <v/>
      </c>
      <c r="E529">
        <f>VLOOKUP(B529,'Input - companies list'!B:E,4,FALSE)</f>
        <v/>
      </c>
      <c r="F529" s="1">
        <f>SUMIFS('Input - target event report'!H:H,'Input - target event report'!B:B,B529,'Input - target event report'!D:D, "Private Investment")</f>
        <v/>
      </c>
      <c r="G529" s="30">
        <f>IF(I529&lt;2, "N/A", (MAXIFS('Input - target event report'!E:E,'Input - target event report'!B:B,B:B,'Input - target event report'!D:D,"Private Investment")-MINIFS('Input - target event report'!E:E,'Input - target event report'!B:B,B:B,'Input - target event report'!D:D,"Private Investment"))/(I529-1))</f>
        <v/>
      </c>
      <c r="H529" s="30">
        <f>IF(MAXIFS('Input - target event report'!E:E,'Input - target event report'!B:B,B:B,'Input - target event report'!D:D,"Private Investment") = 0, "N/A", TODAY() - MAXIFS('Input - target event report'!E:E,'Input - target event report'!B:B,B:B,'Input - target event report'!D:D,"Private Investment"))</f>
        <v/>
      </c>
      <c r="I529" s="30">
        <f>COUNTIFS('Input - target event report'!B:B,B529,'Input - target event report'!D:D, "Private Investment")</f>
        <v/>
      </c>
      <c r="J529">
        <f>INDEX('Input - companies list'!$1:$10000,MATCH(B529,'Input - companies list'!B:B,0),MATCH("Flow",'Input - companies list'!$1:$1,0 ))</f>
        <v/>
      </c>
      <c r="K529">
        <f>INDEX('Input - companies list'!$1:$10000,MATCH(B529,'Input - companies list'!B:B,0),MATCH("Inter-Cluster Connectivity",'Input - companies list'!$1:$1,0 ))</f>
        <v/>
      </c>
      <c r="L529" s="11">
        <f>IFERROR(PERCENTRANK(F:F,F529),0)</f>
        <v/>
      </c>
      <c r="M529" s="11">
        <f>IFERROR(1 - PERCENTRANK(G:G,G529),0)</f>
        <v/>
      </c>
      <c r="N529" s="11">
        <f>IFERROR(1 - PERCENTRANK(H:H,H529),0)</f>
        <v/>
      </c>
      <c r="O529" s="11">
        <f>IFERROR(PERCENTRANK(I:I,I529),0)</f>
        <v/>
      </c>
      <c r="P529" s="11">
        <f>IFERROR(1 - PERCENTRANK(J:J,J529),0)</f>
        <v/>
      </c>
      <c r="Q529" s="11">
        <f>IFERROR(PERCENTRANK(K:K,K529),0)</f>
        <v/>
      </c>
      <c r="R529" s="11">
        <f>L529*weight1+M529*weight2+N529*weight3+O529*weight4+P529*weight5+Q529*weight6</f>
        <v/>
      </c>
    </row>
    <row r="530" spans="1:18">
      <c r="A530" s="14">
        <f>RANK(R530,R:R)</f>
        <v/>
      </c>
      <c r="B530" t="s">
        <v>6497</v>
      </c>
      <c r="C530">
        <f>VLOOKUP(B530,'Input - companies list'!B:L,2,FALSE)</f>
        <v/>
      </c>
      <c r="D530">
        <f>VLOOKUP(B530,'Input - companies list'!B:L,11,FALSE)</f>
        <v/>
      </c>
      <c r="E530">
        <f>VLOOKUP(B530,'Input - companies list'!B:E,4,FALSE)</f>
        <v/>
      </c>
      <c r="F530" s="1">
        <f>SUMIFS('Input - target event report'!H:H,'Input - target event report'!B:B,B530,'Input - target event report'!D:D, "Private Investment")</f>
        <v/>
      </c>
      <c r="G530" s="30">
        <f>IF(I530&lt;2, "N/A", (MAXIFS('Input - target event report'!E:E,'Input - target event report'!B:B,B:B,'Input - target event report'!D:D,"Private Investment")-MINIFS('Input - target event report'!E:E,'Input - target event report'!B:B,B:B,'Input - target event report'!D:D,"Private Investment"))/(I530-1))</f>
        <v/>
      </c>
      <c r="H530" s="30">
        <f>IF(MAXIFS('Input - target event report'!E:E,'Input - target event report'!B:B,B:B,'Input - target event report'!D:D,"Private Investment") = 0, "N/A", TODAY() - MAXIFS('Input - target event report'!E:E,'Input - target event report'!B:B,B:B,'Input - target event report'!D:D,"Private Investment"))</f>
        <v/>
      </c>
      <c r="I530" s="30">
        <f>COUNTIFS('Input - target event report'!B:B,B530,'Input - target event report'!D:D, "Private Investment")</f>
        <v/>
      </c>
      <c r="J530">
        <f>INDEX('Input - companies list'!$1:$10000,MATCH(B530,'Input - companies list'!B:B,0),MATCH("Flow",'Input - companies list'!$1:$1,0 ))</f>
        <v/>
      </c>
      <c r="K530">
        <f>INDEX('Input - companies list'!$1:$10000,MATCH(B530,'Input - companies list'!B:B,0),MATCH("Inter-Cluster Connectivity",'Input - companies list'!$1:$1,0 ))</f>
        <v/>
      </c>
      <c r="L530" s="11">
        <f>IFERROR(PERCENTRANK(F:F,F530),0)</f>
        <v/>
      </c>
      <c r="M530" s="11">
        <f>IFERROR(1 - PERCENTRANK(G:G,G530),0)</f>
        <v/>
      </c>
      <c r="N530" s="11">
        <f>IFERROR(1 - PERCENTRANK(H:H,H530),0)</f>
        <v/>
      </c>
      <c r="O530" s="11">
        <f>IFERROR(PERCENTRANK(I:I,I530),0)</f>
        <v/>
      </c>
      <c r="P530" s="11">
        <f>IFERROR(1 - PERCENTRANK(J:J,J530),0)</f>
        <v/>
      </c>
      <c r="Q530" s="11">
        <f>IFERROR(PERCENTRANK(K:K,K530),0)</f>
        <v/>
      </c>
      <c r="R530" s="11">
        <f>L530*weight1+M530*weight2+N530*weight3+O530*weight4+P530*weight5+Q530*weight6</f>
        <v/>
      </c>
    </row>
    <row r="531" spans="1:18">
      <c r="A531" s="14">
        <f>RANK(R531,R:R)</f>
        <v/>
      </c>
      <c r="B531" t="s">
        <v>6510</v>
      </c>
      <c r="C531">
        <f>VLOOKUP(B531,'Input - companies list'!B:L,2,FALSE)</f>
        <v/>
      </c>
      <c r="D531">
        <f>VLOOKUP(B531,'Input - companies list'!B:L,11,FALSE)</f>
        <v/>
      </c>
      <c r="E531">
        <f>VLOOKUP(B531,'Input - companies list'!B:E,4,FALSE)</f>
        <v/>
      </c>
      <c r="F531" s="1">
        <f>SUMIFS('Input - target event report'!H:H,'Input - target event report'!B:B,B531,'Input - target event report'!D:D, "Private Investment")</f>
        <v/>
      </c>
      <c r="G531" s="30">
        <f>IF(I531&lt;2, "N/A", (MAXIFS('Input - target event report'!E:E,'Input - target event report'!B:B,B:B,'Input - target event report'!D:D,"Private Investment")-MINIFS('Input - target event report'!E:E,'Input - target event report'!B:B,B:B,'Input - target event report'!D:D,"Private Investment"))/(I531-1))</f>
        <v/>
      </c>
      <c r="H531" s="30">
        <f>IF(MAXIFS('Input - target event report'!E:E,'Input - target event report'!B:B,B:B,'Input - target event report'!D:D,"Private Investment") = 0, "N/A", TODAY() - MAXIFS('Input - target event report'!E:E,'Input - target event report'!B:B,B:B,'Input - target event report'!D:D,"Private Investment"))</f>
        <v/>
      </c>
      <c r="I531" s="30">
        <f>COUNTIFS('Input - target event report'!B:B,B531,'Input - target event report'!D:D, "Private Investment")</f>
        <v/>
      </c>
      <c r="J531">
        <f>INDEX('Input - companies list'!$1:$10000,MATCH(B531,'Input - companies list'!B:B,0),MATCH("Flow",'Input - companies list'!$1:$1,0 ))</f>
        <v/>
      </c>
      <c r="K531">
        <f>INDEX('Input - companies list'!$1:$10000,MATCH(B531,'Input - companies list'!B:B,0),MATCH("Inter-Cluster Connectivity",'Input - companies list'!$1:$1,0 ))</f>
        <v/>
      </c>
      <c r="L531" s="11">
        <f>IFERROR(PERCENTRANK(F:F,F531),0)</f>
        <v/>
      </c>
      <c r="M531" s="11">
        <f>IFERROR(1 - PERCENTRANK(G:G,G531),0)</f>
        <v/>
      </c>
      <c r="N531" s="11">
        <f>IFERROR(1 - PERCENTRANK(H:H,H531),0)</f>
        <v/>
      </c>
      <c r="O531" s="11">
        <f>IFERROR(PERCENTRANK(I:I,I531),0)</f>
        <v/>
      </c>
      <c r="P531" s="11">
        <f>IFERROR(1 - PERCENTRANK(J:J,J531),0)</f>
        <v/>
      </c>
      <c r="Q531" s="11">
        <f>IFERROR(PERCENTRANK(K:K,K531),0)</f>
        <v/>
      </c>
      <c r="R531" s="11">
        <f>L531*weight1+M531*weight2+N531*weight3+O531*weight4+P531*weight5+Q531*weight6</f>
        <v/>
      </c>
    </row>
    <row r="532" spans="1:18">
      <c r="A532" s="14">
        <f>RANK(R532,R:R)</f>
        <v/>
      </c>
      <c r="B532" t="s">
        <v>6523</v>
      </c>
      <c r="C532">
        <f>VLOOKUP(B532,'Input - companies list'!B:L,2,FALSE)</f>
        <v/>
      </c>
      <c r="D532">
        <f>VLOOKUP(B532,'Input - companies list'!B:L,11,FALSE)</f>
        <v/>
      </c>
      <c r="E532">
        <f>VLOOKUP(B532,'Input - companies list'!B:E,4,FALSE)</f>
        <v/>
      </c>
      <c r="F532" s="1">
        <f>SUMIFS('Input - target event report'!H:H,'Input - target event report'!B:B,B532,'Input - target event report'!D:D, "Private Investment")</f>
        <v/>
      </c>
      <c r="G532" s="30">
        <f>IF(I532&lt;2, "N/A", (MAXIFS('Input - target event report'!E:E,'Input - target event report'!B:B,B:B,'Input - target event report'!D:D,"Private Investment")-MINIFS('Input - target event report'!E:E,'Input - target event report'!B:B,B:B,'Input - target event report'!D:D,"Private Investment"))/(I532-1))</f>
        <v/>
      </c>
      <c r="H532" s="30">
        <f>IF(MAXIFS('Input - target event report'!E:E,'Input - target event report'!B:B,B:B,'Input - target event report'!D:D,"Private Investment") = 0, "N/A", TODAY() - MAXIFS('Input - target event report'!E:E,'Input - target event report'!B:B,B:B,'Input - target event report'!D:D,"Private Investment"))</f>
        <v/>
      </c>
      <c r="I532" s="30">
        <f>COUNTIFS('Input - target event report'!B:B,B532,'Input - target event report'!D:D, "Private Investment")</f>
        <v/>
      </c>
      <c r="J532">
        <f>INDEX('Input - companies list'!$1:$10000,MATCH(B532,'Input - companies list'!B:B,0),MATCH("Flow",'Input - companies list'!$1:$1,0 ))</f>
        <v/>
      </c>
      <c r="K532">
        <f>INDEX('Input - companies list'!$1:$10000,MATCH(B532,'Input - companies list'!B:B,0),MATCH("Inter-Cluster Connectivity",'Input - companies list'!$1:$1,0 ))</f>
        <v/>
      </c>
      <c r="L532" s="11">
        <f>IFERROR(PERCENTRANK(F:F,F532),0)</f>
        <v/>
      </c>
      <c r="M532" s="11">
        <f>IFERROR(1 - PERCENTRANK(G:G,G532),0)</f>
        <v/>
      </c>
      <c r="N532" s="11">
        <f>IFERROR(1 - PERCENTRANK(H:H,H532),0)</f>
        <v/>
      </c>
      <c r="O532" s="11">
        <f>IFERROR(PERCENTRANK(I:I,I532),0)</f>
        <v/>
      </c>
      <c r="P532" s="11">
        <f>IFERROR(1 - PERCENTRANK(J:J,J532),0)</f>
        <v/>
      </c>
      <c r="Q532" s="11">
        <f>IFERROR(PERCENTRANK(K:K,K532),0)</f>
        <v/>
      </c>
      <c r="R532" s="11">
        <f>L532*weight1+M532*weight2+N532*weight3+O532*weight4+P532*weight5+Q532*weight6</f>
        <v/>
      </c>
    </row>
    <row r="533" spans="1:18">
      <c r="A533" s="14">
        <f>RANK(R533,R:R)</f>
        <v/>
      </c>
      <c r="B533" t="s">
        <v>6536</v>
      </c>
      <c r="C533">
        <f>VLOOKUP(B533,'Input - companies list'!B:L,2,FALSE)</f>
        <v/>
      </c>
      <c r="D533">
        <f>VLOOKUP(B533,'Input - companies list'!B:L,11,FALSE)</f>
        <v/>
      </c>
      <c r="E533">
        <f>VLOOKUP(B533,'Input - companies list'!B:E,4,FALSE)</f>
        <v/>
      </c>
      <c r="F533" s="1">
        <f>SUMIFS('Input - target event report'!H:H,'Input - target event report'!B:B,B533,'Input - target event report'!D:D, "Private Investment")</f>
        <v/>
      </c>
      <c r="G533" s="30">
        <f>IF(I533&lt;2, "N/A", (MAXIFS('Input - target event report'!E:E,'Input - target event report'!B:B,B:B,'Input - target event report'!D:D,"Private Investment")-MINIFS('Input - target event report'!E:E,'Input - target event report'!B:B,B:B,'Input - target event report'!D:D,"Private Investment"))/(I533-1))</f>
        <v/>
      </c>
      <c r="H533" s="30">
        <f>IF(MAXIFS('Input - target event report'!E:E,'Input - target event report'!B:B,B:B,'Input - target event report'!D:D,"Private Investment") = 0, "N/A", TODAY() - MAXIFS('Input - target event report'!E:E,'Input - target event report'!B:B,B:B,'Input - target event report'!D:D,"Private Investment"))</f>
        <v/>
      </c>
      <c r="I533" s="30">
        <f>COUNTIFS('Input - target event report'!B:B,B533,'Input - target event report'!D:D, "Private Investment")</f>
        <v/>
      </c>
      <c r="J533">
        <f>INDEX('Input - companies list'!$1:$10000,MATCH(B533,'Input - companies list'!B:B,0),MATCH("Flow",'Input - companies list'!$1:$1,0 ))</f>
        <v/>
      </c>
      <c r="K533">
        <f>INDEX('Input - companies list'!$1:$10000,MATCH(B533,'Input - companies list'!B:B,0),MATCH("Inter-Cluster Connectivity",'Input - companies list'!$1:$1,0 ))</f>
        <v/>
      </c>
      <c r="L533" s="11">
        <f>IFERROR(PERCENTRANK(F:F,F533),0)</f>
        <v/>
      </c>
      <c r="M533" s="11">
        <f>IFERROR(1 - PERCENTRANK(G:G,G533),0)</f>
        <v/>
      </c>
      <c r="N533" s="11">
        <f>IFERROR(1 - PERCENTRANK(H:H,H533),0)</f>
        <v/>
      </c>
      <c r="O533" s="11">
        <f>IFERROR(PERCENTRANK(I:I,I533),0)</f>
        <v/>
      </c>
      <c r="P533" s="11">
        <f>IFERROR(1 - PERCENTRANK(J:J,J533),0)</f>
        <v/>
      </c>
      <c r="Q533" s="11">
        <f>IFERROR(PERCENTRANK(K:K,K533),0)</f>
        <v/>
      </c>
      <c r="R533" s="11">
        <f>L533*weight1+M533*weight2+N533*weight3+O533*weight4+P533*weight5+Q533*weight6</f>
        <v/>
      </c>
    </row>
    <row r="534" spans="1:18">
      <c r="A534" s="14">
        <f>RANK(R534,R:R)</f>
        <v/>
      </c>
      <c r="B534" t="s">
        <v>6546</v>
      </c>
      <c r="C534">
        <f>VLOOKUP(B534,'Input - companies list'!B:L,2,FALSE)</f>
        <v/>
      </c>
      <c r="D534">
        <f>VLOOKUP(B534,'Input - companies list'!B:L,11,FALSE)</f>
        <v/>
      </c>
      <c r="E534">
        <f>VLOOKUP(B534,'Input - companies list'!B:E,4,FALSE)</f>
        <v/>
      </c>
      <c r="F534" s="1">
        <f>SUMIFS('Input - target event report'!H:H,'Input - target event report'!B:B,B534,'Input - target event report'!D:D, "Private Investment")</f>
        <v/>
      </c>
      <c r="G534" s="30">
        <f>IF(I534&lt;2, "N/A", (MAXIFS('Input - target event report'!E:E,'Input - target event report'!B:B,B:B,'Input - target event report'!D:D,"Private Investment")-MINIFS('Input - target event report'!E:E,'Input - target event report'!B:B,B:B,'Input - target event report'!D:D,"Private Investment"))/(I534-1))</f>
        <v/>
      </c>
      <c r="H534" s="30">
        <f>IF(MAXIFS('Input - target event report'!E:E,'Input - target event report'!B:B,B:B,'Input - target event report'!D:D,"Private Investment") = 0, "N/A", TODAY() - MAXIFS('Input - target event report'!E:E,'Input - target event report'!B:B,B:B,'Input - target event report'!D:D,"Private Investment"))</f>
        <v/>
      </c>
      <c r="I534" s="30">
        <f>COUNTIFS('Input - target event report'!B:B,B534,'Input - target event report'!D:D, "Private Investment")</f>
        <v/>
      </c>
      <c r="J534">
        <f>INDEX('Input - companies list'!$1:$10000,MATCH(B534,'Input - companies list'!B:B,0),MATCH("Flow",'Input - companies list'!$1:$1,0 ))</f>
        <v/>
      </c>
      <c r="K534">
        <f>INDEX('Input - companies list'!$1:$10000,MATCH(B534,'Input - companies list'!B:B,0),MATCH("Inter-Cluster Connectivity",'Input - companies list'!$1:$1,0 ))</f>
        <v/>
      </c>
      <c r="L534" s="11">
        <f>IFERROR(PERCENTRANK(F:F,F534),0)</f>
        <v/>
      </c>
      <c r="M534" s="11">
        <f>IFERROR(1 - PERCENTRANK(G:G,G534),0)</f>
        <v/>
      </c>
      <c r="N534" s="11">
        <f>IFERROR(1 - PERCENTRANK(H:H,H534),0)</f>
        <v/>
      </c>
      <c r="O534" s="11">
        <f>IFERROR(PERCENTRANK(I:I,I534),0)</f>
        <v/>
      </c>
      <c r="P534" s="11">
        <f>IFERROR(1 - PERCENTRANK(J:J,J534),0)</f>
        <v/>
      </c>
      <c r="Q534" s="11">
        <f>IFERROR(PERCENTRANK(K:K,K534),0)</f>
        <v/>
      </c>
      <c r="R534" s="11">
        <f>L534*weight1+M534*weight2+N534*weight3+O534*weight4+P534*weight5+Q534*weight6</f>
        <v/>
      </c>
    </row>
    <row r="535" spans="1:18">
      <c r="A535" s="14">
        <f>RANK(R535,R:R)</f>
        <v/>
      </c>
      <c r="B535" t="s">
        <v>6557</v>
      </c>
      <c r="C535">
        <f>VLOOKUP(B535,'Input - companies list'!B:L,2,FALSE)</f>
        <v/>
      </c>
      <c r="D535">
        <f>VLOOKUP(B535,'Input - companies list'!B:L,11,FALSE)</f>
        <v/>
      </c>
      <c r="E535">
        <f>VLOOKUP(B535,'Input - companies list'!B:E,4,FALSE)</f>
        <v/>
      </c>
      <c r="F535" s="1">
        <f>SUMIFS('Input - target event report'!H:H,'Input - target event report'!B:B,B535,'Input - target event report'!D:D, "Private Investment")</f>
        <v/>
      </c>
      <c r="G535" s="30">
        <f>IF(I535&lt;2, "N/A", (MAXIFS('Input - target event report'!E:E,'Input - target event report'!B:B,B:B,'Input - target event report'!D:D,"Private Investment")-MINIFS('Input - target event report'!E:E,'Input - target event report'!B:B,B:B,'Input - target event report'!D:D,"Private Investment"))/(I535-1))</f>
        <v/>
      </c>
      <c r="H535" s="30">
        <f>IF(MAXIFS('Input - target event report'!E:E,'Input - target event report'!B:B,B:B,'Input - target event report'!D:D,"Private Investment") = 0, "N/A", TODAY() - MAXIFS('Input - target event report'!E:E,'Input - target event report'!B:B,B:B,'Input - target event report'!D:D,"Private Investment"))</f>
        <v/>
      </c>
      <c r="I535" s="30">
        <f>COUNTIFS('Input - target event report'!B:B,B535,'Input - target event report'!D:D, "Private Investment")</f>
        <v/>
      </c>
      <c r="J535">
        <f>INDEX('Input - companies list'!$1:$10000,MATCH(B535,'Input - companies list'!B:B,0),MATCH("Flow",'Input - companies list'!$1:$1,0 ))</f>
        <v/>
      </c>
      <c r="K535">
        <f>INDEX('Input - companies list'!$1:$10000,MATCH(B535,'Input - companies list'!B:B,0),MATCH("Inter-Cluster Connectivity",'Input - companies list'!$1:$1,0 ))</f>
        <v/>
      </c>
      <c r="L535" s="11">
        <f>IFERROR(PERCENTRANK(F:F,F535),0)</f>
        <v/>
      </c>
      <c r="M535" s="11">
        <f>IFERROR(1 - PERCENTRANK(G:G,G535),0)</f>
        <v/>
      </c>
      <c r="N535" s="11">
        <f>IFERROR(1 - PERCENTRANK(H:H,H535),0)</f>
        <v/>
      </c>
      <c r="O535" s="11">
        <f>IFERROR(PERCENTRANK(I:I,I535),0)</f>
        <v/>
      </c>
      <c r="P535" s="11">
        <f>IFERROR(1 - PERCENTRANK(J:J,J535),0)</f>
        <v/>
      </c>
      <c r="Q535" s="11">
        <f>IFERROR(PERCENTRANK(K:K,K535),0)</f>
        <v/>
      </c>
      <c r="R535" s="11">
        <f>L535*weight1+M535*weight2+N535*weight3+O535*weight4+P535*weight5+Q535*weight6</f>
        <v/>
      </c>
    </row>
    <row r="536" spans="1:18">
      <c r="A536" s="14">
        <f>RANK(R536,R:R)</f>
        <v/>
      </c>
      <c r="B536" s="2" t="s">
        <v>6567</v>
      </c>
      <c r="C536">
        <f>VLOOKUP(B536,'Input - companies list'!B:L,2,FALSE)</f>
        <v/>
      </c>
      <c r="D536">
        <f>VLOOKUP(B536,'Input - companies list'!B:L,11,FALSE)</f>
        <v/>
      </c>
      <c r="E536">
        <f>VLOOKUP(B536,'Input - companies list'!B:E,4,FALSE)</f>
        <v/>
      </c>
      <c r="F536" s="1">
        <f>SUMIFS('Input - target event report'!H:H,'Input - target event report'!B:B,B536,'Input - target event report'!D:D, "Private Investment")</f>
        <v/>
      </c>
      <c r="G536" s="30">
        <f>IF(I536&lt;2, "N/A", (MAXIFS('Input - target event report'!E:E,'Input - target event report'!B:B,B:B,'Input - target event report'!D:D,"Private Investment")-MINIFS('Input - target event report'!E:E,'Input - target event report'!B:B,B:B,'Input - target event report'!D:D,"Private Investment"))/(I536-1))</f>
        <v/>
      </c>
      <c r="H536" s="30">
        <f>IF(MAXIFS('Input - target event report'!E:E,'Input - target event report'!B:B,B:B,'Input - target event report'!D:D,"Private Investment") = 0, "N/A", TODAY() - MAXIFS('Input - target event report'!E:E,'Input - target event report'!B:B,B:B,'Input - target event report'!D:D,"Private Investment"))</f>
        <v/>
      </c>
      <c r="I536" s="30">
        <f>COUNTIFS('Input - target event report'!B:B,B536,'Input - target event report'!D:D, "Private Investment")</f>
        <v/>
      </c>
      <c r="J536">
        <f>INDEX('Input - companies list'!$1:$10000,MATCH(B536,'Input - companies list'!B:B,0),MATCH("Flow",'Input - companies list'!$1:$1,0 ))</f>
        <v/>
      </c>
      <c r="K536">
        <f>INDEX('Input - companies list'!$1:$10000,MATCH(B536,'Input - companies list'!B:B,0),MATCH("Inter-Cluster Connectivity",'Input - companies list'!$1:$1,0 ))</f>
        <v/>
      </c>
      <c r="L536" s="11">
        <f>IFERROR(PERCENTRANK(F:F,F536),0)</f>
        <v/>
      </c>
      <c r="M536" s="11">
        <f>IFERROR(1 - PERCENTRANK(G:G,G536),0)</f>
        <v/>
      </c>
      <c r="N536" s="11">
        <f>IFERROR(1 - PERCENTRANK(H:H,H536),0)</f>
        <v/>
      </c>
      <c r="O536" s="11">
        <f>IFERROR(PERCENTRANK(I:I,I536),0)</f>
        <v/>
      </c>
      <c r="P536" s="11">
        <f>IFERROR(1 - PERCENTRANK(J:J,J536),0)</f>
        <v/>
      </c>
      <c r="Q536" s="11">
        <f>IFERROR(PERCENTRANK(K:K,K536),0)</f>
        <v/>
      </c>
      <c r="R536" s="11">
        <f>L536*weight1+M536*weight2+N536*weight3+O536*weight4+P536*weight5+Q536*weight6</f>
        <v/>
      </c>
    </row>
    <row r="537" spans="1:18">
      <c r="A537" s="14">
        <f>RANK(R537,R:R)</f>
        <v/>
      </c>
      <c r="B537" t="s">
        <v>6578</v>
      </c>
      <c r="C537">
        <f>VLOOKUP(B537,'Input - companies list'!B:L,2,FALSE)</f>
        <v/>
      </c>
      <c r="D537">
        <f>VLOOKUP(B537,'Input - companies list'!B:L,11,FALSE)</f>
        <v/>
      </c>
      <c r="E537">
        <f>VLOOKUP(B537,'Input - companies list'!B:E,4,FALSE)</f>
        <v/>
      </c>
      <c r="F537" s="1">
        <f>SUMIFS('Input - target event report'!H:H,'Input - target event report'!B:B,B537,'Input - target event report'!D:D, "Private Investment")</f>
        <v/>
      </c>
      <c r="G537" s="30">
        <f>IF(I537&lt;2, "N/A", (MAXIFS('Input - target event report'!E:E,'Input - target event report'!B:B,B:B,'Input - target event report'!D:D,"Private Investment")-MINIFS('Input - target event report'!E:E,'Input - target event report'!B:B,B:B,'Input - target event report'!D:D,"Private Investment"))/(I537-1))</f>
        <v/>
      </c>
      <c r="H537" s="30">
        <f>IF(MAXIFS('Input - target event report'!E:E,'Input - target event report'!B:B,B:B,'Input - target event report'!D:D,"Private Investment") = 0, "N/A", TODAY() - MAXIFS('Input - target event report'!E:E,'Input - target event report'!B:B,B:B,'Input - target event report'!D:D,"Private Investment"))</f>
        <v/>
      </c>
      <c r="I537" s="30">
        <f>COUNTIFS('Input - target event report'!B:B,B537,'Input - target event report'!D:D, "Private Investment")</f>
        <v/>
      </c>
      <c r="J537">
        <f>INDEX('Input - companies list'!$1:$10000,MATCH(B537,'Input - companies list'!B:B,0),MATCH("Flow",'Input - companies list'!$1:$1,0 ))</f>
        <v/>
      </c>
      <c r="K537">
        <f>INDEX('Input - companies list'!$1:$10000,MATCH(B537,'Input - companies list'!B:B,0),MATCH("Inter-Cluster Connectivity",'Input - companies list'!$1:$1,0 ))</f>
        <v/>
      </c>
      <c r="L537" s="11">
        <f>IFERROR(PERCENTRANK(F:F,F537),0)</f>
        <v/>
      </c>
      <c r="M537" s="11">
        <f>IFERROR(1 - PERCENTRANK(G:G,G537),0)</f>
        <v/>
      </c>
      <c r="N537" s="11">
        <f>IFERROR(1 - PERCENTRANK(H:H,H537),0)</f>
        <v/>
      </c>
      <c r="O537" s="11">
        <f>IFERROR(PERCENTRANK(I:I,I537),0)</f>
        <v/>
      </c>
      <c r="P537" s="11">
        <f>IFERROR(1 - PERCENTRANK(J:J,J537),0)</f>
        <v/>
      </c>
      <c r="Q537" s="11">
        <f>IFERROR(PERCENTRANK(K:K,K537),0)</f>
        <v/>
      </c>
      <c r="R537" s="11">
        <f>L537*weight1+M537*weight2+N537*weight3+O537*weight4+P537*weight5+Q537*weight6</f>
        <v/>
      </c>
    </row>
    <row r="538" spans="1:18">
      <c r="A538" s="14">
        <f>RANK(R538,R:R)</f>
        <v/>
      </c>
      <c r="B538" t="s">
        <v>6588</v>
      </c>
      <c r="C538">
        <f>VLOOKUP(B538,'Input - companies list'!B:L,2,FALSE)</f>
        <v/>
      </c>
      <c r="D538">
        <f>VLOOKUP(B538,'Input - companies list'!B:L,11,FALSE)</f>
        <v/>
      </c>
      <c r="E538">
        <f>VLOOKUP(B538,'Input - companies list'!B:E,4,FALSE)</f>
        <v/>
      </c>
      <c r="F538" s="1">
        <f>SUMIFS('Input - target event report'!H:H,'Input - target event report'!B:B,B538,'Input - target event report'!D:D, "Private Investment")</f>
        <v/>
      </c>
      <c r="G538" s="30">
        <f>IF(I538&lt;2, "N/A", (MAXIFS('Input - target event report'!E:E,'Input - target event report'!B:B,B:B,'Input - target event report'!D:D,"Private Investment")-MINIFS('Input - target event report'!E:E,'Input - target event report'!B:B,B:B,'Input - target event report'!D:D,"Private Investment"))/(I538-1))</f>
        <v/>
      </c>
      <c r="H538" s="30">
        <f>IF(MAXIFS('Input - target event report'!E:E,'Input - target event report'!B:B,B:B,'Input - target event report'!D:D,"Private Investment") = 0, "N/A", TODAY() - MAXIFS('Input - target event report'!E:E,'Input - target event report'!B:B,B:B,'Input - target event report'!D:D,"Private Investment"))</f>
        <v/>
      </c>
      <c r="I538" s="30">
        <f>COUNTIFS('Input - target event report'!B:B,B538,'Input - target event report'!D:D, "Private Investment")</f>
        <v/>
      </c>
      <c r="J538">
        <f>INDEX('Input - companies list'!$1:$10000,MATCH(B538,'Input - companies list'!B:B,0),MATCH("Flow",'Input - companies list'!$1:$1,0 ))</f>
        <v/>
      </c>
      <c r="K538">
        <f>INDEX('Input - companies list'!$1:$10000,MATCH(B538,'Input - companies list'!B:B,0),MATCH("Inter-Cluster Connectivity",'Input - companies list'!$1:$1,0 ))</f>
        <v/>
      </c>
      <c r="L538" s="11">
        <f>IFERROR(PERCENTRANK(F:F,F538),0)</f>
        <v/>
      </c>
      <c r="M538" s="11">
        <f>IFERROR(1 - PERCENTRANK(G:G,G538),0)</f>
        <v/>
      </c>
      <c r="N538" s="11">
        <f>IFERROR(1 - PERCENTRANK(H:H,H538),0)</f>
        <v/>
      </c>
      <c r="O538" s="11">
        <f>IFERROR(PERCENTRANK(I:I,I538),0)</f>
        <v/>
      </c>
      <c r="P538" s="11">
        <f>IFERROR(1 - PERCENTRANK(J:J,J538),0)</f>
        <v/>
      </c>
      <c r="Q538" s="11">
        <f>IFERROR(PERCENTRANK(K:K,K538),0)</f>
        <v/>
      </c>
      <c r="R538" s="11">
        <f>L538*weight1+M538*weight2+N538*weight3+O538*weight4+P538*weight5+Q538*weight6</f>
        <v/>
      </c>
    </row>
    <row r="539" spans="1:18">
      <c r="A539" s="14">
        <f>RANK(R539,R:R)</f>
        <v/>
      </c>
      <c r="B539" t="s">
        <v>6597</v>
      </c>
      <c r="C539">
        <f>VLOOKUP(B539,'Input - companies list'!B:L,2,FALSE)</f>
        <v/>
      </c>
      <c r="D539">
        <f>VLOOKUP(B539,'Input - companies list'!B:L,11,FALSE)</f>
        <v/>
      </c>
      <c r="E539">
        <f>VLOOKUP(B539,'Input - companies list'!B:E,4,FALSE)</f>
        <v/>
      </c>
      <c r="F539" s="1">
        <f>SUMIFS('Input - target event report'!H:H,'Input - target event report'!B:B,B539,'Input - target event report'!D:D, "Private Investment")</f>
        <v/>
      </c>
      <c r="G539" s="30">
        <f>IF(I539&lt;2, "N/A", (MAXIFS('Input - target event report'!E:E,'Input - target event report'!B:B,B:B,'Input - target event report'!D:D,"Private Investment")-MINIFS('Input - target event report'!E:E,'Input - target event report'!B:B,B:B,'Input - target event report'!D:D,"Private Investment"))/(I539-1))</f>
        <v/>
      </c>
      <c r="H539" s="30">
        <f>IF(MAXIFS('Input - target event report'!E:E,'Input - target event report'!B:B,B:B,'Input - target event report'!D:D,"Private Investment") = 0, "N/A", TODAY() - MAXIFS('Input - target event report'!E:E,'Input - target event report'!B:B,B:B,'Input - target event report'!D:D,"Private Investment"))</f>
        <v/>
      </c>
      <c r="I539" s="30">
        <f>COUNTIFS('Input - target event report'!B:B,B539,'Input - target event report'!D:D, "Private Investment")</f>
        <v/>
      </c>
      <c r="J539">
        <f>INDEX('Input - companies list'!$1:$10000,MATCH(B539,'Input - companies list'!B:B,0),MATCH("Flow",'Input - companies list'!$1:$1,0 ))</f>
        <v/>
      </c>
      <c r="K539">
        <f>INDEX('Input - companies list'!$1:$10000,MATCH(B539,'Input - companies list'!B:B,0),MATCH("Inter-Cluster Connectivity",'Input - companies list'!$1:$1,0 ))</f>
        <v/>
      </c>
      <c r="L539" s="11">
        <f>IFERROR(PERCENTRANK(F:F,F539),0)</f>
        <v/>
      </c>
      <c r="M539" s="11">
        <f>IFERROR(1 - PERCENTRANK(G:G,G539),0)</f>
        <v/>
      </c>
      <c r="N539" s="11">
        <f>IFERROR(1 - PERCENTRANK(H:H,H539),0)</f>
        <v/>
      </c>
      <c r="O539" s="11">
        <f>IFERROR(PERCENTRANK(I:I,I539),0)</f>
        <v/>
      </c>
      <c r="P539" s="11">
        <f>IFERROR(1 - PERCENTRANK(J:J,J539),0)</f>
        <v/>
      </c>
      <c r="Q539" s="11">
        <f>IFERROR(PERCENTRANK(K:K,K539),0)</f>
        <v/>
      </c>
      <c r="R539" s="11">
        <f>L539*weight1+M539*weight2+N539*weight3+O539*weight4+P539*weight5+Q539*weight6</f>
        <v/>
      </c>
    </row>
    <row r="540" spans="1:18">
      <c r="A540" s="14">
        <f>RANK(R540,R:R)</f>
        <v/>
      </c>
      <c r="B540" t="s">
        <v>6611</v>
      </c>
      <c r="C540">
        <f>VLOOKUP(B540,'Input - companies list'!B:L,2,FALSE)</f>
        <v/>
      </c>
      <c r="D540">
        <f>VLOOKUP(B540,'Input - companies list'!B:L,11,FALSE)</f>
        <v/>
      </c>
      <c r="E540">
        <f>VLOOKUP(B540,'Input - companies list'!B:E,4,FALSE)</f>
        <v/>
      </c>
      <c r="F540" s="1">
        <f>SUMIFS('Input - target event report'!H:H,'Input - target event report'!B:B,B540,'Input - target event report'!D:D, "Private Investment")</f>
        <v/>
      </c>
      <c r="G540" s="30">
        <f>IF(I540&lt;2, "N/A", (MAXIFS('Input - target event report'!E:E,'Input - target event report'!B:B,B:B,'Input - target event report'!D:D,"Private Investment")-MINIFS('Input - target event report'!E:E,'Input - target event report'!B:B,B:B,'Input - target event report'!D:D,"Private Investment"))/(I540-1))</f>
        <v/>
      </c>
      <c r="H540" s="30">
        <f>IF(MAXIFS('Input - target event report'!E:E,'Input - target event report'!B:B,B:B,'Input - target event report'!D:D,"Private Investment") = 0, "N/A", TODAY() - MAXIFS('Input - target event report'!E:E,'Input - target event report'!B:B,B:B,'Input - target event report'!D:D,"Private Investment"))</f>
        <v/>
      </c>
      <c r="I540" s="30">
        <f>COUNTIFS('Input - target event report'!B:B,B540,'Input - target event report'!D:D, "Private Investment")</f>
        <v/>
      </c>
      <c r="J540">
        <f>INDEX('Input - companies list'!$1:$10000,MATCH(B540,'Input - companies list'!B:B,0),MATCH("Flow",'Input - companies list'!$1:$1,0 ))</f>
        <v/>
      </c>
      <c r="K540">
        <f>INDEX('Input - companies list'!$1:$10000,MATCH(B540,'Input - companies list'!B:B,0),MATCH("Inter-Cluster Connectivity",'Input - companies list'!$1:$1,0 ))</f>
        <v/>
      </c>
      <c r="L540" s="11">
        <f>IFERROR(PERCENTRANK(F:F,F540),0)</f>
        <v/>
      </c>
      <c r="M540" s="11">
        <f>IFERROR(1 - PERCENTRANK(G:G,G540),0)</f>
        <v/>
      </c>
      <c r="N540" s="11">
        <f>IFERROR(1 - PERCENTRANK(H:H,H540),0)</f>
        <v/>
      </c>
      <c r="O540" s="11">
        <f>IFERROR(PERCENTRANK(I:I,I540),0)</f>
        <v/>
      </c>
      <c r="P540" s="11">
        <f>IFERROR(1 - PERCENTRANK(J:J,J540),0)</f>
        <v/>
      </c>
      <c r="Q540" s="11">
        <f>IFERROR(PERCENTRANK(K:K,K540),0)</f>
        <v/>
      </c>
      <c r="R540" s="11">
        <f>L540*weight1+M540*weight2+N540*weight3+O540*weight4+P540*weight5+Q540*weight6</f>
        <v/>
      </c>
    </row>
    <row r="541" spans="1:18">
      <c r="A541" s="14">
        <f>RANK(R541,R:R)</f>
        <v/>
      </c>
      <c r="B541" t="s">
        <v>6623</v>
      </c>
      <c r="C541">
        <f>VLOOKUP(B541,'Input - companies list'!B:L,2,FALSE)</f>
        <v/>
      </c>
      <c r="D541">
        <f>VLOOKUP(B541,'Input - companies list'!B:L,11,FALSE)</f>
        <v/>
      </c>
      <c r="E541">
        <f>VLOOKUP(B541,'Input - companies list'!B:E,4,FALSE)</f>
        <v/>
      </c>
      <c r="F541" s="1">
        <f>SUMIFS('Input - target event report'!H:H,'Input - target event report'!B:B,B541,'Input - target event report'!D:D, "Private Investment")</f>
        <v/>
      </c>
      <c r="G541" s="30">
        <f>IF(I541&lt;2, "N/A", (MAXIFS('Input - target event report'!E:E,'Input - target event report'!B:B,B:B,'Input - target event report'!D:D,"Private Investment")-MINIFS('Input - target event report'!E:E,'Input - target event report'!B:B,B:B,'Input - target event report'!D:D,"Private Investment"))/(I541-1))</f>
        <v/>
      </c>
      <c r="H541" s="30">
        <f>IF(MAXIFS('Input - target event report'!E:E,'Input - target event report'!B:B,B:B,'Input - target event report'!D:D,"Private Investment") = 0, "N/A", TODAY() - MAXIFS('Input - target event report'!E:E,'Input - target event report'!B:B,B:B,'Input - target event report'!D:D,"Private Investment"))</f>
        <v/>
      </c>
      <c r="I541" s="30">
        <f>COUNTIFS('Input - target event report'!B:B,B541,'Input - target event report'!D:D, "Private Investment")</f>
        <v/>
      </c>
      <c r="J541">
        <f>INDEX('Input - companies list'!$1:$10000,MATCH(B541,'Input - companies list'!B:B,0),MATCH("Flow",'Input - companies list'!$1:$1,0 ))</f>
        <v/>
      </c>
      <c r="K541">
        <f>INDEX('Input - companies list'!$1:$10000,MATCH(B541,'Input - companies list'!B:B,0),MATCH("Inter-Cluster Connectivity",'Input - companies list'!$1:$1,0 ))</f>
        <v/>
      </c>
      <c r="L541" s="11">
        <f>IFERROR(PERCENTRANK(F:F,F541),0)</f>
        <v/>
      </c>
      <c r="M541" s="11">
        <f>IFERROR(1 - PERCENTRANK(G:G,G541),0)</f>
        <v/>
      </c>
      <c r="N541" s="11">
        <f>IFERROR(1 - PERCENTRANK(H:H,H541),0)</f>
        <v/>
      </c>
      <c r="O541" s="11">
        <f>IFERROR(PERCENTRANK(I:I,I541),0)</f>
        <v/>
      </c>
      <c r="P541" s="11">
        <f>IFERROR(1 - PERCENTRANK(J:J,J541),0)</f>
        <v/>
      </c>
      <c r="Q541" s="11">
        <f>IFERROR(PERCENTRANK(K:K,K541),0)</f>
        <v/>
      </c>
      <c r="R541" s="11">
        <f>L541*weight1+M541*weight2+N541*weight3+O541*weight4+P541*weight5+Q541*weight6</f>
        <v/>
      </c>
    </row>
    <row r="542" spans="1:18">
      <c r="A542" s="14">
        <f>RANK(R542,R:R)</f>
        <v/>
      </c>
      <c r="B542" t="s">
        <v>6635</v>
      </c>
      <c r="C542">
        <f>VLOOKUP(B542,'Input - companies list'!B:L,2,FALSE)</f>
        <v/>
      </c>
      <c r="D542">
        <f>VLOOKUP(B542,'Input - companies list'!B:L,11,FALSE)</f>
        <v/>
      </c>
      <c r="E542">
        <f>VLOOKUP(B542,'Input - companies list'!B:E,4,FALSE)</f>
        <v/>
      </c>
      <c r="F542" s="1">
        <f>SUMIFS('Input - target event report'!H:H,'Input - target event report'!B:B,B542,'Input - target event report'!D:D, "Private Investment")</f>
        <v/>
      </c>
      <c r="G542" s="30">
        <f>IF(I542&lt;2, "N/A", (MAXIFS('Input - target event report'!E:E,'Input - target event report'!B:B,B:B,'Input - target event report'!D:D,"Private Investment")-MINIFS('Input - target event report'!E:E,'Input - target event report'!B:B,B:B,'Input - target event report'!D:D,"Private Investment"))/(I542-1))</f>
        <v/>
      </c>
      <c r="H542" s="30">
        <f>IF(MAXIFS('Input - target event report'!E:E,'Input - target event report'!B:B,B:B,'Input - target event report'!D:D,"Private Investment") = 0, "N/A", TODAY() - MAXIFS('Input - target event report'!E:E,'Input - target event report'!B:B,B:B,'Input - target event report'!D:D,"Private Investment"))</f>
        <v/>
      </c>
      <c r="I542" s="30">
        <f>COUNTIFS('Input - target event report'!B:B,B542,'Input - target event report'!D:D, "Private Investment")</f>
        <v/>
      </c>
      <c r="J542">
        <f>INDEX('Input - companies list'!$1:$10000,MATCH(B542,'Input - companies list'!B:B,0),MATCH("Flow",'Input - companies list'!$1:$1,0 ))</f>
        <v/>
      </c>
      <c r="K542">
        <f>INDEX('Input - companies list'!$1:$10000,MATCH(B542,'Input - companies list'!B:B,0),MATCH("Inter-Cluster Connectivity",'Input - companies list'!$1:$1,0 ))</f>
        <v/>
      </c>
      <c r="L542" s="11">
        <f>IFERROR(PERCENTRANK(F:F,F542),0)</f>
        <v/>
      </c>
      <c r="M542" s="11">
        <f>IFERROR(1 - PERCENTRANK(G:G,G542),0)</f>
        <v/>
      </c>
      <c r="N542" s="11">
        <f>IFERROR(1 - PERCENTRANK(H:H,H542),0)</f>
        <v/>
      </c>
      <c r="O542" s="11">
        <f>IFERROR(PERCENTRANK(I:I,I542),0)</f>
        <v/>
      </c>
      <c r="P542" s="11">
        <f>IFERROR(1 - PERCENTRANK(J:J,J542),0)</f>
        <v/>
      </c>
      <c r="Q542" s="11">
        <f>IFERROR(PERCENTRANK(K:K,K542),0)</f>
        <v/>
      </c>
      <c r="R542" s="11">
        <f>L542*weight1+M542*weight2+N542*weight3+O542*weight4+P542*weight5+Q542*weight6</f>
        <v/>
      </c>
    </row>
    <row r="543" spans="1:18">
      <c r="A543" s="14">
        <f>RANK(R543,R:R)</f>
        <v/>
      </c>
      <c r="B543" t="s">
        <v>6646</v>
      </c>
      <c r="C543">
        <f>VLOOKUP(B543,'Input - companies list'!B:L,2,FALSE)</f>
        <v/>
      </c>
      <c r="D543">
        <f>VLOOKUP(B543,'Input - companies list'!B:L,11,FALSE)</f>
        <v/>
      </c>
      <c r="E543">
        <f>VLOOKUP(B543,'Input - companies list'!B:E,4,FALSE)</f>
        <v/>
      </c>
      <c r="F543" s="1">
        <f>SUMIFS('Input - target event report'!H:H,'Input - target event report'!B:B,B543,'Input - target event report'!D:D, "Private Investment")</f>
        <v/>
      </c>
      <c r="G543" s="30">
        <f>IF(I543&lt;2, "N/A", (MAXIFS('Input - target event report'!E:E,'Input - target event report'!B:B,B:B,'Input - target event report'!D:D,"Private Investment")-MINIFS('Input - target event report'!E:E,'Input - target event report'!B:B,B:B,'Input - target event report'!D:D,"Private Investment"))/(I543-1))</f>
        <v/>
      </c>
      <c r="H543" s="30">
        <f>IF(MAXIFS('Input - target event report'!E:E,'Input - target event report'!B:B,B:B,'Input - target event report'!D:D,"Private Investment") = 0, "N/A", TODAY() - MAXIFS('Input - target event report'!E:E,'Input - target event report'!B:B,B:B,'Input - target event report'!D:D,"Private Investment"))</f>
        <v/>
      </c>
      <c r="I543" s="30">
        <f>COUNTIFS('Input - target event report'!B:B,B543,'Input - target event report'!D:D, "Private Investment")</f>
        <v/>
      </c>
      <c r="J543">
        <f>INDEX('Input - companies list'!$1:$10000,MATCH(B543,'Input - companies list'!B:B,0),MATCH("Flow",'Input - companies list'!$1:$1,0 ))</f>
        <v/>
      </c>
      <c r="K543">
        <f>INDEX('Input - companies list'!$1:$10000,MATCH(B543,'Input - companies list'!B:B,0),MATCH("Inter-Cluster Connectivity",'Input - companies list'!$1:$1,0 ))</f>
        <v/>
      </c>
      <c r="L543" s="11">
        <f>IFERROR(PERCENTRANK(F:F,F543),0)</f>
        <v/>
      </c>
      <c r="M543" s="11">
        <f>IFERROR(1 - PERCENTRANK(G:G,G543),0)</f>
        <v/>
      </c>
      <c r="N543" s="11">
        <f>IFERROR(1 - PERCENTRANK(H:H,H543),0)</f>
        <v/>
      </c>
      <c r="O543" s="11">
        <f>IFERROR(PERCENTRANK(I:I,I543),0)</f>
        <v/>
      </c>
      <c r="P543" s="11">
        <f>IFERROR(1 - PERCENTRANK(J:J,J543),0)</f>
        <v/>
      </c>
      <c r="Q543" s="11">
        <f>IFERROR(PERCENTRANK(K:K,K543),0)</f>
        <v/>
      </c>
      <c r="R543" s="11">
        <f>L543*weight1+M543*weight2+N543*weight3+O543*weight4+P543*weight5+Q543*weight6</f>
        <v/>
      </c>
    </row>
    <row r="544" spans="1:18">
      <c r="A544" s="14">
        <f>RANK(R544,R:R)</f>
        <v/>
      </c>
      <c r="B544" t="s">
        <v>6657</v>
      </c>
      <c r="C544">
        <f>VLOOKUP(B544,'Input - companies list'!B:L,2,FALSE)</f>
        <v/>
      </c>
      <c r="D544">
        <f>VLOOKUP(B544,'Input - companies list'!B:L,11,FALSE)</f>
        <v/>
      </c>
      <c r="E544">
        <f>VLOOKUP(B544,'Input - companies list'!B:E,4,FALSE)</f>
        <v/>
      </c>
      <c r="F544" s="1">
        <f>SUMIFS('Input - target event report'!H:H,'Input - target event report'!B:B,B544,'Input - target event report'!D:D, "Private Investment")</f>
        <v/>
      </c>
      <c r="G544" s="30">
        <f>IF(I544&lt;2, "N/A", (MAXIFS('Input - target event report'!E:E,'Input - target event report'!B:B,B:B,'Input - target event report'!D:D,"Private Investment")-MINIFS('Input - target event report'!E:E,'Input - target event report'!B:B,B:B,'Input - target event report'!D:D,"Private Investment"))/(I544-1))</f>
        <v/>
      </c>
      <c r="H544" s="30">
        <f>IF(MAXIFS('Input - target event report'!E:E,'Input - target event report'!B:B,B:B,'Input - target event report'!D:D,"Private Investment") = 0, "N/A", TODAY() - MAXIFS('Input - target event report'!E:E,'Input - target event report'!B:B,B:B,'Input - target event report'!D:D,"Private Investment"))</f>
        <v/>
      </c>
      <c r="I544" s="30">
        <f>COUNTIFS('Input - target event report'!B:B,B544,'Input - target event report'!D:D, "Private Investment")</f>
        <v/>
      </c>
      <c r="J544">
        <f>INDEX('Input - companies list'!$1:$10000,MATCH(B544,'Input - companies list'!B:B,0),MATCH("Flow",'Input - companies list'!$1:$1,0 ))</f>
        <v/>
      </c>
      <c r="K544">
        <f>INDEX('Input - companies list'!$1:$10000,MATCH(B544,'Input - companies list'!B:B,0),MATCH("Inter-Cluster Connectivity",'Input - companies list'!$1:$1,0 ))</f>
        <v/>
      </c>
      <c r="L544" s="11">
        <f>IFERROR(PERCENTRANK(F:F,F544),0)</f>
        <v/>
      </c>
      <c r="M544" s="11">
        <f>IFERROR(1 - PERCENTRANK(G:G,G544),0)</f>
        <v/>
      </c>
      <c r="N544" s="11">
        <f>IFERROR(1 - PERCENTRANK(H:H,H544),0)</f>
        <v/>
      </c>
      <c r="O544" s="11">
        <f>IFERROR(PERCENTRANK(I:I,I544),0)</f>
        <v/>
      </c>
      <c r="P544" s="11">
        <f>IFERROR(1 - PERCENTRANK(J:J,J544),0)</f>
        <v/>
      </c>
      <c r="Q544" s="11">
        <f>IFERROR(PERCENTRANK(K:K,K544),0)</f>
        <v/>
      </c>
      <c r="R544" s="11">
        <f>L544*weight1+M544*weight2+N544*weight3+O544*weight4+P544*weight5+Q544*weight6</f>
        <v/>
      </c>
    </row>
    <row r="545" spans="1:18">
      <c r="A545" s="14">
        <f>RANK(R545,R:R)</f>
        <v/>
      </c>
      <c r="B545" t="s">
        <v>6668</v>
      </c>
      <c r="C545">
        <f>VLOOKUP(B545,'Input - companies list'!B:L,2,FALSE)</f>
        <v/>
      </c>
      <c r="D545">
        <f>VLOOKUP(B545,'Input - companies list'!B:L,11,FALSE)</f>
        <v/>
      </c>
      <c r="E545">
        <f>VLOOKUP(B545,'Input - companies list'!B:E,4,FALSE)</f>
        <v/>
      </c>
      <c r="F545" s="1">
        <f>SUMIFS('Input - target event report'!H:H,'Input - target event report'!B:B,B545,'Input - target event report'!D:D, "Private Investment")</f>
        <v/>
      </c>
      <c r="G545" s="30">
        <f>IF(I545&lt;2, "N/A", (MAXIFS('Input - target event report'!E:E,'Input - target event report'!B:B,B:B,'Input - target event report'!D:D,"Private Investment")-MINIFS('Input - target event report'!E:E,'Input - target event report'!B:B,B:B,'Input - target event report'!D:D,"Private Investment"))/(I545-1))</f>
        <v/>
      </c>
      <c r="H545" s="30">
        <f>IF(MAXIFS('Input - target event report'!E:E,'Input - target event report'!B:B,B:B,'Input - target event report'!D:D,"Private Investment") = 0, "N/A", TODAY() - MAXIFS('Input - target event report'!E:E,'Input - target event report'!B:B,B:B,'Input - target event report'!D:D,"Private Investment"))</f>
        <v/>
      </c>
      <c r="I545" s="30">
        <f>COUNTIFS('Input - target event report'!B:B,B545,'Input - target event report'!D:D, "Private Investment")</f>
        <v/>
      </c>
      <c r="J545">
        <f>INDEX('Input - companies list'!$1:$10000,MATCH(B545,'Input - companies list'!B:B,0),MATCH("Flow",'Input - companies list'!$1:$1,0 ))</f>
        <v/>
      </c>
      <c r="K545">
        <f>INDEX('Input - companies list'!$1:$10000,MATCH(B545,'Input - companies list'!B:B,0),MATCH("Inter-Cluster Connectivity",'Input - companies list'!$1:$1,0 ))</f>
        <v/>
      </c>
      <c r="L545" s="11">
        <f>IFERROR(PERCENTRANK(F:F,F545),0)</f>
        <v/>
      </c>
      <c r="M545" s="11">
        <f>IFERROR(1 - PERCENTRANK(G:G,G545),0)</f>
        <v/>
      </c>
      <c r="N545" s="11">
        <f>IFERROR(1 - PERCENTRANK(H:H,H545),0)</f>
        <v/>
      </c>
      <c r="O545" s="11">
        <f>IFERROR(PERCENTRANK(I:I,I545),0)</f>
        <v/>
      </c>
      <c r="P545" s="11">
        <f>IFERROR(1 - PERCENTRANK(J:J,J545),0)</f>
        <v/>
      </c>
      <c r="Q545" s="11">
        <f>IFERROR(PERCENTRANK(K:K,K545),0)</f>
        <v/>
      </c>
      <c r="R545" s="11">
        <f>L545*weight1+M545*weight2+N545*weight3+O545*weight4+P545*weight5+Q545*weight6</f>
        <v/>
      </c>
    </row>
    <row r="546" spans="1:18">
      <c r="A546" s="14">
        <f>RANK(R546,R:R)</f>
        <v/>
      </c>
      <c r="B546" t="s">
        <v>6677</v>
      </c>
      <c r="C546">
        <f>VLOOKUP(B546,'Input - companies list'!B:L,2,FALSE)</f>
        <v/>
      </c>
      <c r="D546">
        <f>VLOOKUP(B546,'Input - companies list'!B:L,11,FALSE)</f>
        <v/>
      </c>
      <c r="E546">
        <f>VLOOKUP(B546,'Input - companies list'!B:E,4,FALSE)</f>
        <v/>
      </c>
      <c r="F546" s="1">
        <f>SUMIFS('Input - target event report'!H:H,'Input - target event report'!B:B,B546,'Input - target event report'!D:D, "Private Investment")</f>
        <v/>
      </c>
      <c r="G546" s="30">
        <f>IF(I546&lt;2, "N/A", (MAXIFS('Input - target event report'!E:E,'Input - target event report'!B:B,B:B,'Input - target event report'!D:D,"Private Investment")-MINIFS('Input - target event report'!E:E,'Input - target event report'!B:B,B:B,'Input - target event report'!D:D,"Private Investment"))/(I546-1))</f>
        <v/>
      </c>
      <c r="H546" s="30">
        <f>IF(MAXIFS('Input - target event report'!E:E,'Input - target event report'!B:B,B:B,'Input - target event report'!D:D,"Private Investment") = 0, "N/A", TODAY() - MAXIFS('Input - target event report'!E:E,'Input - target event report'!B:B,B:B,'Input - target event report'!D:D,"Private Investment"))</f>
        <v/>
      </c>
      <c r="I546" s="30">
        <f>COUNTIFS('Input - target event report'!B:B,B546,'Input - target event report'!D:D, "Private Investment")</f>
        <v/>
      </c>
      <c r="J546">
        <f>INDEX('Input - companies list'!$1:$10000,MATCH(B546,'Input - companies list'!B:B,0),MATCH("Flow",'Input - companies list'!$1:$1,0 ))</f>
        <v/>
      </c>
      <c r="K546">
        <f>INDEX('Input - companies list'!$1:$10000,MATCH(B546,'Input - companies list'!B:B,0),MATCH("Inter-Cluster Connectivity",'Input - companies list'!$1:$1,0 ))</f>
        <v/>
      </c>
      <c r="L546" s="11">
        <f>IFERROR(PERCENTRANK(F:F,F546),0)</f>
        <v/>
      </c>
      <c r="M546" s="11">
        <f>IFERROR(1 - PERCENTRANK(G:G,G546),0)</f>
        <v/>
      </c>
      <c r="N546" s="11">
        <f>IFERROR(1 - PERCENTRANK(H:H,H546),0)</f>
        <v/>
      </c>
      <c r="O546" s="11">
        <f>IFERROR(PERCENTRANK(I:I,I546),0)</f>
        <v/>
      </c>
      <c r="P546" s="11">
        <f>IFERROR(1 - PERCENTRANK(J:J,J546),0)</f>
        <v/>
      </c>
      <c r="Q546" s="11">
        <f>IFERROR(PERCENTRANK(K:K,K546),0)</f>
        <v/>
      </c>
      <c r="R546" s="11">
        <f>L546*weight1+M546*weight2+N546*weight3+O546*weight4+P546*weight5+Q546*weight6</f>
        <v/>
      </c>
    </row>
    <row r="547" spans="1:18">
      <c r="A547" s="14">
        <f>RANK(R547,R:R)</f>
        <v/>
      </c>
      <c r="B547" t="s">
        <v>6687</v>
      </c>
      <c r="C547">
        <f>VLOOKUP(B547,'Input - companies list'!B:L,2,FALSE)</f>
        <v/>
      </c>
      <c r="D547">
        <f>VLOOKUP(B547,'Input - companies list'!B:L,11,FALSE)</f>
        <v/>
      </c>
      <c r="E547">
        <f>VLOOKUP(B547,'Input - companies list'!B:E,4,FALSE)</f>
        <v/>
      </c>
      <c r="F547" s="1">
        <f>SUMIFS('Input - target event report'!H:H,'Input - target event report'!B:B,B547,'Input - target event report'!D:D, "Private Investment")</f>
        <v/>
      </c>
      <c r="G547" s="30">
        <f>IF(I547&lt;2, "N/A", (MAXIFS('Input - target event report'!E:E,'Input - target event report'!B:B,B:B,'Input - target event report'!D:D,"Private Investment")-MINIFS('Input - target event report'!E:E,'Input - target event report'!B:B,B:B,'Input - target event report'!D:D,"Private Investment"))/(I547-1))</f>
        <v/>
      </c>
      <c r="H547" s="30">
        <f>IF(MAXIFS('Input - target event report'!E:E,'Input - target event report'!B:B,B:B,'Input - target event report'!D:D,"Private Investment") = 0, "N/A", TODAY() - MAXIFS('Input - target event report'!E:E,'Input - target event report'!B:B,B:B,'Input - target event report'!D:D,"Private Investment"))</f>
        <v/>
      </c>
      <c r="I547" s="30">
        <f>COUNTIFS('Input - target event report'!B:B,B547,'Input - target event report'!D:D, "Private Investment")</f>
        <v/>
      </c>
      <c r="J547">
        <f>INDEX('Input - companies list'!$1:$10000,MATCH(B547,'Input - companies list'!B:B,0),MATCH("Flow",'Input - companies list'!$1:$1,0 ))</f>
        <v/>
      </c>
      <c r="K547">
        <f>INDEX('Input - companies list'!$1:$10000,MATCH(B547,'Input - companies list'!B:B,0),MATCH("Inter-Cluster Connectivity",'Input - companies list'!$1:$1,0 ))</f>
        <v/>
      </c>
      <c r="L547" s="11">
        <f>IFERROR(PERCENTRANK(F:F,F547),0)</f>
        <v/>
      </c>
      <c r="M547" s="11">
        <f>IFERROR(1 - PERCENTRANK(G:G,G547),0)</f>
        <v/>
      </c>
      <c r="N547" s="11">
        <f>IFERROR(1 - PERCENTRANK(H:H,H547),0)</f>
        <v/>
      </c>
      <c r="O547" s="11">
        <f>IFERROR(PERCENTRANK(I:I,I547),0)</f>
        <v/>
      </c>
      <c r="P547" s="11">
        <f>IFERROR(1 - PERCENTRANK(J:J,J547),0)</f>
        <v/>
      </c>
      <c r="Q547" s="11">
        <f>IFERROR(PERCENTRANK(K:K,K547),0)</f>
        <v/>
      </c>
      <c r="R547" s="11">
        <f>L547*weight1+M547*weight2+N547*weight3+O547*weight4+P547*weight5+Q547*weight6</f>
        <v/>
      </c>
    </row>
    <row r="548" spans="1:18">
      <c r="A548" s="14">
        <f>RANK(R548,R:R)</f>
        <v/>
      </c>
      <c r="B548" t="s">
        <v>6697</v>
      </c>
      <c r="C548">
        <f>VLOOKUP(B548,'Input - companies list'!B:L,2,FALSE)</f>
        <v/>
      </c>
      <c r="D548">
        <f>VLOOKUP(B548,'Input - companies list'!B:L,11,FALSE)</f>
        <v/>
      </c>
      <c r="E548">
        <f>VLOOKUP(B548,'Input - companies list'!B:E,4,FALSE)</f>
        <v/>
      </c>
      <c r="F548" s="1">
        <f>SUMIFS('Input - target event report'!H:H,'Input - target event report'!B:B,B548,'Input - target event report'!D:D, "Private Investment")</f>
        <v/>
      </c>
      <c r="G548" s="30">
        <f>IF(I548&lt;2, "N/A", (MAXIFS('Input - target event report'!E:E,'Input - target event report'!B:B,B:B,'Input - target event report'!D:D,"Private Investment")-MINIFS('Input - target event report'!E:E,'Input - target event report'!B:B,B:B,'Input - target event report'!D:D,"Private Investment"))/(I548-1))</f>
        <v/>
      </c>
      <c r="H548" s="30">
        <f>IF(MAXIFS('Input - target event report'!E:E,'Input - target event report'!B:B,B:B,'Input - target event report'!D:D,"Private Investment") = 0, "N/A", TODAY() - MAXIFS('Input - target event report'!E:E,'Input - target event report'!B:B,B:B,'Input - target event report'!D:D,"Private Investment"))</f>
        <v/>
      </c>
      <c r="I548" s="30">
        <f>COUNTIFS('Input - target event report'!B:B,B548,'Input - target event report'!D:D, "Private Investment")</f>
        <v/>
      </c>
      <c r="J548">
        <f>INDEX('Input - companies list'!$1:$10000,MATCH(B548,'Input - companies list'!B:B,0),MATCH("Flow",'Input - companies list'!$1:$1,0 ))</f>
        <v/>
      </c>
      <c r="K548">
        <f>INDEX('Input - companies list'!$1:$10000,MATCH(B548,'Input - companies list'!B:B,0),MATCH("Inter-Cluster Connectivity",'Input - companies list'!$1:$1,0 ))</f>
        <v/>
      </c>
      <c r="L548" s="11">
        <f>IFERROR(PERCENTRANK(F:F,F548),0)</f>
        <v/>
      </c>
      <c r="M548" s="11">
        <f>IFERROR(1 - PERCENTRANK(G:G,G548),0)</f>
        <v/>
      </c>
      <c r="N548" s="11">
        <f>IFERROR(1 - PERCENTRANK(H:H,H548),0)</f>
        <v/>
      </c>
      <c r="O548" s="11">
        <f>IFERROR(PERCENTRANK(I:I,I548),0)</f>
        <v/>
      </c>
      <c r="P548" s="11">
        <f>IFERROR(1 - PERCENTRANK(J:J,J548),0)</f>
        <v/>
      </c>
      <c r="Q548" s="11">
        <f>IFERROR(PERCENTRANK(K:K,K548),0)</f>
        <v/>
      </c>
      <c r="R548" s="11">
        <f>L548*weight1+M548*weight2+N548*weight3+O548*weight4+P548*weight5+Q548*weight6</f>
        <v/>
      </c>
    </row>
    <row r="549" spans="1:18">
      <c r="A549" s="14">
        <f>RANK(R549,R:R)</f>
        <v/>
      </c>
      <c r="B549" t="s">
        <v>6706</v>
      </c>
      <c r="C549">
        <f>VLOOKUP(B549,'Input - companies list'!B:L,2,FALSE)</f>
        <v/>
      </c>
      <c r="D549">
        <f>VLOOKUP(B549,'Input - companies list'!B:L,11,FALSE)</f>
        <v/>
      </c>
      <c r="E549">
        <f>VLOOKUP(B549,'Input - companies list'!B:E,4,FALSE)</f>
        <v/>
      </c>
      <c r="F549" s="1">
        <f>SUMIFS('Input - target event report'!H:H,'Input - target event report'!B:B,B549,'Input - target event report'!D:D, "Private Investment")</f>
        <v/>
      </c>
      <c r="G549" s="30">
        <f>IF(I549&lt;2, "N/A", (MAXIFS('Input - target event report'!E:E,'Input - target event report'!B:B,B:B,'Input - target event report'!D:D,"Private Investment")-MINIFS('Input - target event report'!E:E,'Input - target event report'!B:B,B:B,'Input - target event report'!D:D,"Private Investment"))/(I549-1))</f>
        <v/>
      </c>
      <c r="H549" s="30">
        <f>IF(MAXIFS('Input - target event report'!E:E,'Input - target event report'!B:B,B:B,'Input - target event report'!D:D,"Private Investment") = 0, "N/A", TODAY() - MAXIFS('Input - target event report'!E:E,'Input - target event report'!B:B,B:B,'Input - target event report'!D:D,"Private Investment"))</f>
        <v/>
      </c>
      <c r="I549" s="30">
        <f>COUNTIFS('Input - target event report'!B:B,B549,'Input - target event report'!D:D, "Private Investment")</f>
        <v/>
      </c>
      <c r="J549">
        <f>INDEX('Input - companies list'!$1:$10000,MATCH(B549,'Input - companies list'!B:B,0),MATCH("Flow",'Input - companies list'!$1:$1,0 ))</f>
        <v/>
      </c>
      <c r="K549">
        <f>INDEX('Input - companies list'!$1:$10000,MATCH(B549,'Input - companies list'!B:B,0),MATCH("Inter-Cluster Connectivity",'Input - companies list'!$1:$1,0 ))</f>
        <v/>
      </c>
      <c r="L549" s="11">
        <f>IFERROR(PERCENTRANK(F:F,F549),0)</f>
        <v/>
      </c>
      <c r="M549" s="11">
        <f>IFERROR(1 - PERCENTRANK(G:G,G549),0)</f>
        <v/>
      </c>
      <c r="N549" s="11">
        <f>IFERROR(1 - PERCENTRANK(H:H,H549),0)</f>
        <v/>
      </c>
      <c r="O549" s="11">
        <f>IFERROR(PERCENTRANK(I:I,I549),0)</f>
        <v/>
      </c>
      <c r="P549" s="11">
        <f>IFERROR(1 - PERCENTRANK(J:J,J549),0)</f>
        <v/>
      </c>
      <c r="Q549" s="11">
        <f>IFERROR(PERCENTRANK(K:K,K549),0)</f>
        <v/>
      </c>
      <c r="R549" s="11">
        <f>L549*weight1+M549*weight2+N549*weight3+O549*weight4+P549*weight5+Q549*weight6</f>
        <v/>
      </c>
    </row>
    <row r="550" spans="1:18">
      <c r="A550" s="14">
        <f>RANK(R550,R:R)</f>
        <v/>
      </c>
      <c r="B550" t="s">
        <v>6718</v>
      </c>
      <c r="C550">
        <f>VLOOKUP(B550,'Input - companies list'!B:L,2,FALSE)</f>
        <v/>
      </c>
      <c r="D550">
        <f>VLOOKUP(B550,'Input - companies list'!B:L,11,FALSE)</f>
        <v/>
      </c>
      <c r="E550">
        <f>VLOOKUP(B550,'Input - companies list'!B:E,4,FALSE)</f>
        <v/>
      </c>
      <c r="F550" s="1">
        <f>SUMIFS('Input - target event report'!H:H,'Input - target event report'!B:B,B550,'Input - target event report'!D:D, "Private Investment")</f>
        <v/>
      </c>
      <c r="G550" s="30">
        <f>IF(I550&lt;2, "N/A", (MAXIFS('Input - target event report'!E:E,'Input - target event report'!B:B,B:B,'Input - target event report'!D:D,"Private Investment")-MINIFS('Input - target event report'!E:E,'Input - target event report'!B:B,B:B,'Input - target event report'!D:D,"Private Investment"))/(I550-1))</f>
        <v/>
      </c>
      <c r="H550" s="30">
        <f>IF(MAXIFS('Input - target event report'!E:E,'Input - target event report'!B:B,B:B,'Input - target event report'!D:D,"Private Investment") = 0, "N/A", TODAY() - MAXIFS('Input - target event report'!E:E,'Input - target event report'!B:B,B:B,'Input - target event report'!D:D,"Private Investment"))</f>
        <v/>
      </c>
      <c r="I550" s="30">
        <f>COUNTIFS('Input - target event report'!B:B,B550,'Input - target event report'!D:D, "Private Investment")</f>
        <v/>
      </c>
      <c r="J550">
        <f>INDEX('Input - companies list'!$1:$10000,MATCH(B550,'Input - companies list'!B:B,0),MATCH("Flow",'Input - companies list'!$1:$1,0 ))</f>
        <v/>
      </c>
      <c r="K550">
        <f>INDEX('Input - companies list'!$1:$10000,MATCH(B550,'Input - companies list'!B:B,0),MATCH("Inter-Cluster Connectivity",'Input - companies list'!$1:$1,0 ))</f>
        <v/>
      </c>
      <c r="L550" s="11">
        <f>IFERROR(PERCENTRANK(F:F,F550),0)</f>
        <v/>
      </c>
      <c r="M550" s="11">
        <f>IFERROR(1 - PERCENTRANK(G:G,G550),0)</f>
        <v/>
      </c>
      <c r="N550" s="11">
        <f>IFERROR(1 - PERCENTRANK(H:H,H550),0)</f>
        <v/>
      </c>
      <c r="O550" s="11">
        <f>IFERROR(PERCENTRANK(I:I,I550),0)</f>
        <v/>
      </c>
      <c r="P550" s="11">
        <f>IFERROR(1 - PERCENTRANK(J:J,J550),0)</f>
        <v/>
      </c>
      <c r="Q550" s="11">
        <f>IFERROR(PERCENTRANK(K:K,K550),0)</f>
        <v/>
      </c>
      <c r="R550" s="11">
        <f>L550*weight1+M550*weight2+N550*weight3+O550*weight4+P550*weight5+Q550*weight6</f>
        <v/>
      </c>
    </row>
    <row r="551" spans="1:18">
      <c r="A551" s="14">
        <f>RANK(R551,R:R)</f>
        <v/>
      </c>
      <c r="B551" t="s">
        <v>6728</v>
      </c>
      <c r="C551">
        <f>VLOOKUP(B551,'Input - companies list'!B:L,2,FALSE)</f>
        <v/>
      </c>
      <c r="D551">
        <f>VLOOKUP(B551,'Input - companies list'!B:L,11,FALSE)</f>
        <v/>
      </c>
      <c r="E551">
        <f>VLOOKUP(B551,'Input - companies list'!B:E,4,FALSE)</f>
        <v/>
      </c>
      <c r="F551" s="1">
        <f>SUMIFS('Input - target event report'!H:H,'Input - target event report'!B:B,B551,'Input - target event report'!D:D, "Private Investment")</f>
        <v/>
      </c>
      <c r="G551" s="30">
        <f>IF(I551&lt;2, "N/A", (MAXIFS('Input - target event report'!E:E,'Input - target event report'!B:B,B:B,'Input - target event report'!D:D,"Private Investment")-MINIFS('Input - target event report'!E:E,'Input - target event report'!B:B,B:B,'Input - target event report'!D:D,"Private Investment"))/(I551-1))</f>
        <v/>
      </c>
      <c r="H551" s="30">
        <f>IF(MAXIFS('Input - target event report'!E:E,'Input - target event report'!B:B,B:B,'Input - target event report'!D:D,"Private Investment") = 0, "N/A", TODAY() - MAXIFS('Input - target event report'!E:E,'Input - target event report'!B:B,B:B,'Input - target event report'!D:D,"Private Investment"))</f>
        <v/>
      </c>
      <c r="I551" s="30">
        <f>COUNTIFS('Input - target event report'!B:B,B551,'Input - target event report'!D:D, "Private Investment")</f>
        <v/>
      </c>
      <c r="J551">
        <f>INDEX('Input - companies list'!$1:$10000,MATCH(B551,'Input - companies list'!B:B,0),MATCH("Flow",'Input - companies list'!$1:$1,0 ))</f>
        <v/>
      </c>
      <c r="K551">
        <f>INDEX('Input - companies list'!$1:$10000,MATCH(B551,'Input - companies list'!B:B,0),MATCH("Inter-Cluster Connectivity",'Input - companies list'!$1:$1,0 ))</f>
        <v/>
      </c>
      <c r="L551" s="11">
        <f>IFERROR(PERCENTRANK(F:F,F551),0)</f>
        <v/>
      </c>
      <c r="M551" s="11">
        <f>IFERROR(1 - PERCENTRANK(G:G,G551),0)</f>
        <v/>
      </c>
      <c r="N551" s="11">
        <f>IFERROR(1 - PERCENTRANK(H:H,H551),0)</f>
        <v/>
      </c>
      <c r="O551" s="11">
        <f>IFERROR(PERCENTRANK(I:I,I551),0)</f>
        <v/>
      </c>
      <c r="P551" s="11">
        <f>IFERROR(1 - PERCENTRANK(J:J,J551),0)</f>
        <v/>
      </c>
      <c r="Q551" s="11">
        <f>IFERROR(PERCENTRANK(K:K,K551),0)</f>
        <v/>
      </c>
      <c r="R551" s="11">
        <f>L551*weight1+M551*weight2+N551*weight3+O551*weight4+P551*weight5+Q551*weight6</f>
        <v/>
      </c>
    </row>
    <row r="552" spans="1:18">
      <c r="A552" s="14">
        <f>RANK(R552,R:R)</f>
        <v/>
      </c>
      <c r="B552" t="s">
        <v>6738</v>
      </c>
      <c r="C552">
        <f>VLOOKUP(B552,'Input - companies list'!B:L,2,FALSE)</f>
        <v/>
      </c>
      <c r="D552">
        <f>VLOOKUP(B552,'Input - companies list'!B:L,11,FALSE)</f>
        <v/>
      </c>
      <c r="E552">
        <f>VLOOKUP(B552,'Input - companies list'!B:E,4,FALSE)</f>
        <v/>
      </c>
      <c r="F552" s="1">
        <f>SUMIFS('Input - target event report'!H:H,'Input - target event report'!B:B,B552,'Input - target event report'!D:D, "Private Investment")</f>
        <v/>
      </c>
      <c r="G552" s="30">
        <f>IF(I552&lt;2, "N/A", (MAXIFS('Input - target event report'!E:E,'Input - target event report'!B:B,B:B,'Input - target event report'!D:D,"Private Investment")-MINIFS('Input - target event report'!E:E,'Input - target event report'!B:B,B:B,'Input - target event report'!D:D,"Private Investment"))/(I552-1))</f>
        <v/>
      </c>
      <c r="H552" s="30">
        <f>IF(MAXIFS('Input - target event report'!E:E,'Input - target event report'!B:B,B:B,'Input - target event report'!D:D,"Private Investment") = 0, "N/A", TODAY() - MAXIFS('Input - target event report'!E:E,'Input - target event report'!B:B,B:B,'Input - target event report'!D:D,"Private Investment"))</f>
        <v/>
      </c>
      <c r="I552" s="30">
        <f>COUNTIFS('Input - target event report'!B:B,B552,'Input - target event report'!D:D, "Private Investment")</f>
        <v/>
      </c>
      <c r="J552">
        <f>INDEX('Input - companies list'!$1:$10000,MATCH(B552,'Input - companies list'!B:B,0),MATCH("Flow",'Input - companies list'!$1:$1,0 ))</f>
        <v/>
      </c>
      <c r="K552">
        <f>INDEX('Input - companies list'!$1:$10000,MATCH(B552,'Input - companies list'!B:B,0),MATCH("Inter-Cluster Connectivity",'Input - companies list'!$1:$1,0 ))</f>
        <v/>
      </c>
      <c r="L552" s="11">
        <f>IFERROR(PERCENTRANK(F:F,F552),0)</f>
        <v/>
      </c>
      <c r="M552" s="11">
        <f>IFERROR(1 - PERCENTRANK(G:G,G552),0)</f>
        <v/>
      </c>
      <c r="N552" s="11">
        <f>IFERROR(1 - PERCENTRANK(H:H,H552),0)</f>
        <v/>
      </c>
      <c r="O552" s="11">
        <f>IFERROR(PERCENTRANK(I:I,I552),0)</f>
        <v/>
      </c>
      <c r="P552" s="11">
        <f>IFERROR(1 - PERCENTRANK(J:J,J552),0)</f>
        <v/>
      </c>
      <c r="Q552" s="11">
        <f>IFERROR(PERCENTRANK(K:K,K552),0)</f>
        <v/>
      </c>
      <c r="R552" s="11">
        <f>L552*weight1+M552*weight2+N552*weight3+O552*weight4+P552*weight5+Q552*weight6</f>
        <v/>
      </c>
    </row>
    <row r="553" spans="1:18">
      <c r="A553" s="14">
        <f>RANK(R553,R:R)</f>
        <v/>
      </c>
      <c r="B553" t="s">
        <v>6751</v>
      </c>
      <c r="C553">
        <f>VLOOKUP(B553,'Input - companies list'!B:L,2,FALSE)</f>
        <v/>
      </c>
      <c r="D553">
        <f>VLOOKUP(B553,'Input - companies list'!B:L,11,FALSE)</f>
        <v/>
      </c>
      <c r="E553">
        <f>VLOOKUP(B553,'Input - companies list'!B:E,4,FALSE)</f>
        <v/>
      </c>
      <c r="F553" s="1">
        <f>SUMIFS('Input - target event report'!H:H,'Input - target event report'!B:B,B553,'Input - target event report'!D:D, "Private Investment")</f>
        <v/>
      </c>
      <c r="G553" s="30">
        <f>IF(I553&lt;2, "N/A", (MAXIFS('Input - target event report'!E:E,'Input - target event report'!B:B,B:B,'Input - target event report'!D:D,"Private Investment")-MINIFS('Input - target event report'!E:E,'Input - target event report'!B:B,B:B,'Input - target event report'!D:D,"Private Investment"))/(I553-1))</f>
        <v/>
      </c>
      <c r="H553" s="30">
        <f>IF(MAXIFS('Input - target event report'!E:E,'Input - target event report'!B:B,B:B,'Input - target event report'!D:D,"Private Investment") = 0, "N/A", TODAY() - MAXIFS('Input - target event report'!E:E,'Input - target event report'!B:B,B:B,'Input - target event report'!D:D,"Private Investment"))</f>
        <v/>
      </c>
      <c r="I553" s="30">
        <f>COUNTIFS('Input - target event report'!B:B,B553,'Input - target event report'!D:D, "Private Investment")</f>
        <v/>
      </c>
      <c r="J553">
        <f>INDEX('Input - companies list'!$1:$10000,MATCH(B553,'Input - companies list'!B:B,0),MATCH("Flow",'Input - companies list'!$1:$1,0 ))</f>
        <v/>
      </c>
      <c r="K553">
        <f>INDEX('Input - companies list'!$1:$10000,MATCH(B553,'Input - companies list'!B:B,0),MATCH("Inter-Cluster Connectivity",'Input - companies list'!$1:$1,0 ))</f>
        <v/>
      </c>
      <c r="L553" s="11">
        <f>IFERROR(PERCENTRANK(F:F,F553),0)</f>
        <v/>
      </c>
      <c r="M553" s="11">
        <f>IFERROR(1 - PERCENTRANK(G:G,G553),0)</f>
        <v/>
      </c>
      <c r="N553" s="11">
        <f>IFERROR(1 - PERCENTRANK(H:H,H553),0)</f>
        <v/>
      </c>
      <c r="O553" s="11">
        <f>IFERROR(PERCENTRANK(I:I,I553),0)</f>
        <v/>
      </c>
      <c r="P553" s="11">
        <f>IFERROR(1 - PERCENTRANK(J:J,J553),0)</f>
        <v/>
      </c>
      <c r="Q553" s="11">
        <f>IFERROR(PERCENTRANK(K:K,K553),0)</f>
        <v/>
      </c>
      <c r="R553" s="11">
        <f>L553*weight1+M553*weight2+N553*weight3+O553*weight4+P553*weight5+Q553*weight6</f>
        <v/>
      </c>
    </row>
    <row r="554" spans="1:18">
      <c r="A554" s="14">
        <f>RANK(R554,R:R)</f>
        <v/>
      </c>
      <c r="B554" t="s">
        <v>6759</v>
      </c>
      <c r="C554">
        <f>VLOOKUP(B554,'Input - companies list'!B:L,2,FALSE)</f>
        <v/>
      </c>
      <c r="D554">
        <f>VLOOKUP(B554,'Input - companies list'!B:L,11,FALSE)</f>
        <v/>
      </c>
      <c r="E554">
        <f>VLOOKUP(B554,'Input - companies list'!B:E,4,FALSE)</f>
        <v/>
      </c>
      <c r="F554" s="1">
        <f>SUMIFS('Input - target event report'!H:H,'Input - target event report'!B:B,B554,'Input - target event report'!D:D, "Private Investment")</f>
        <v/>
      </c>
      <c r="G554" s="30">
        <f>IF(I554&lt;2, "N/A", (MAXIFS('Input - target event report'!E:E,'Input - target event report'!B:B,B:B,'Input - target event report'!D:D,"Private Investment")-MINIFS('Input - target event report'!E:E,'Input - target event report'!B:B,B:B,'Input - target event report'!D:D,"Private Investment"))/(I554-1))</f>
        <v/>
      </c>
      <c r="H554" s="30">
        <f>IF(MAXIFS('Input - target event report'!E:E,'Input - target event report'!B:B,B:B,'Input - target event report'!D:D,"Private Investment") = 0, "N/A", TODAY() - MAXIFS('Input - target event report'!E:E,'Input - target event report'!B:B,B:B,'Input - target event report'!D:D,"Private Investment"))</f>
        <v/>
      </c>
      <c r="I554" s="30">
        <f>COUNTIFS('Input - target event report'!B:B,B554,'Input - target event report'!D:D, "Private Investment")</f>
        <v/>
      </c>
      <c r="J554">
        <f>INDEX('Input - companies list'!$1:$10000,MATCH(B554,'Input - companies list'!B:B,0),MATCH("Flow",'Input - companies list'!$1:$1,0 ))</f>
        <v/>
      </c>
      <c r="K554">
        <f>INDEX('Input - companies list'!$1:$10000,MATCH(B554,'Input - companies list'!B:B,0),MATCH("Inter-Cluster Connectivity",'Input - companies list'!$1:$1,0 ))</f>
        <v/>
      </c>
      <c r="L554" s="11">
        <f>IFERROR(PERCENTRANK(F:F,F554),0)</f>
        <v/>
      </c>
      <c r="M554" s="11">
        <f>IFERROR(1 - PERCENTRANK(G:G,G554),0)</f>
        <v/>
      </c>
      <c r="N554" s="11">
        <f>IFERROR(1 - PERCENTRANK(H:H,H554),0)</f>
        <v/>
      </c>
      <c r="O554" s="11">
        <f>IFERROR(PERCENTRANK(I:I,I554),0)</f>
        <v/>
      </c>
      <c r="P554" s="11">
        <f>IFERROR(1 - PERCENTRANK(J:J,J554),0)</f>
        <v/>
      </c>
      <c r="Q554" s="11">
        <f>IFERROR(PERCENTRANK(K:K,K554),0)</f>
        <v/>
      </c>
      <c r="R554" s="11">
        <f>L554*weight1+M554*weight2+N554*weight3+O554*weight4+P554*weight5+Q554*weight6</f>
        <v/>
      </c>
    </row>
    <row r="555" spans="1:18">
      <c r="A555" s="14">
        <f>RANK(R555,R:R)</f>
        <v/>
      </c>
      <c r="B555" t="s">
        <v>6769</v>
      </c>
      <c r="C555">
        <f>VLOOKUP(B555,'Input - companies list'!B:L,2,FALSE)</f>
        <v/>
      </c>
      <c r="D555">
        <f>VLOOKUP(B555,'Input - companies list'!B:L,11,FALSE)</f>
        <v/>
      </c>
      <c r="E555">
        <f>VLOOKUP(B555,'Input - companies list'!B:E,4,FALSE)</f>
        <v/>
      </c>
      <c r="F555" s="1">
        <f>SUMIFS('Input - target event report'!H:H,'Input - target event report'!B:B,B555,'Input - target event report'!D:D, "Private Investment")</f>
        <v/>
      </c>
      <c r="G555" s="30">
        <f>IF(I555&lt;2, "N/A", (MAXIFS('Input - target event report'!E:E,'Input - target event report'!B:B,B:B,'Input - target event report'!D:D,"Private Investment")-MINIFS('Input - target event report'!E:E,'Input - target event report'!B:B,B:B,'Input - target event report'!D:D,"Private Investment"))/(I555-1))</f>
        <v/>
      </c>
      <c r="H555" s="30">
        <f>IF(MAXIFS('Input - target event report'!E:E,'Input - target event report'!B:B,B:B,'Input - target event report'!D:D,"Private Investment") = 0, "N/A", TODAY() - MAXIFS('Input - target event report'!E:E,'Input - target event report'!B:B,B:B,'Input - target event report'!D:D,"Private Investment"))</f>
        <v/>
      </c>
      <c r="I555" s="30">
        <f>COUNTIFS('Input - target event report'!B:B,B555,'Input - target event report'!D:D, "Private Investment")</f>
        <v/>
      </c>
      <c r="J555">
        <f>INDEX('Input - companies list'!$1:$10000,MATCH(B555,'Input - companies list'!B:B,0),MATCH("Flow",'Input - companies list'!$1:$1,0 ))</f>
        <v/>
      </c>
      <c r="K555">
        <f>INDEX('Input - companies list'!$1:$10000,MATCH(B555,'Input - companies list'!B:B,0),MATCH("Inter-Cluster Connectivity",'Input - companies list'!$1:$1,0 ))</f>
        <v/>
      </c>
      <c r="L555" s="11">
        <f>IFERROR(PERCENTRANK(F:F,F555),0)</f>
        <v/>
      </c>
      <c r="M555" s="11">
        <f>IFERROR(1 - PERCENTRANK(G:G,G555),0)</f>
        <v/>
      </c>
      <c r="N555" s="11">
        <f>IFERROR(1 - PERCENTRANK(H:H,H555),0)</f>
        <v/>
      </c>
      <c r="O555" s="11">
        <f>IFERROR(PERCENTRANK(I:I,I555),0)</f>
        <v/>
      </c>
      <c r="P555" s="11">
        <f>IFERROR(1 - PERCENTRANK(J:J,J555),0)</f>
        <v/>
      </c>
      <c r="Q555" s="11">
        <f>IFERROR(PERCENTRANK(K:K,K555),0)</f>
        <v/>
      </c>
      <c r="R555" s="11">
        <f>L555*weight1+M555*weight2+N555*weight3+O555*weight4+P555*weight5+Q555*weight6</f>
        <v/>
      </c>
    </row>
    <row r="556" spans="1:18">
      <c r="A556" s="14">
        <f>RANK(R556,R:R)</f>
        <v/>
      </c>
      <c r="B556" s="2" t="s">
        <v>6780</v>
      </c>
      <c r="C556">
        <f>VLOOKUP(B556,'Input - companies list'!B:L,2,FALSE)</f>
        <v/>
      </c>
      <c r="D556">
        <f>VLOOKUP(B556,'Input - companies list'!B:L,11,FALSE)</f>
        <v/>
      </c>
      <c r="E556">
        <f>VLOOKUP(B556,'Input - companies list'!B:E,4,FALSE)</f>
        <v/>
      </c>
      <c r="F556" s="1">
        <f>SUMIFS('Input - target event report'!H:H,'Input - target event report'!B:B,B556,'Input - target event report'!D:D, "Private Investment")</f>
        <v/>
      </c>
      <c r="G556" s="30">
        <f>IF(I556&lt;2, "N/A", (MAXIFS('Input - target event report'!E:E,'Input - target event report'!B:B,B:B,'Input - target event report'!D:D,"Private Investment")-MINIFS('Input - target event report'!E:E,'Input - target event report'!B:B,B:B,'Input - target event report'!D:D,"Private Investment"))/(I556-1))</f>
        <v/>
      </c>
      <c r="H556" s="30">
        <f>IF(MAXIFS('Input - target event report'!E:E,'Input - target event report'!B:B,B:B,'Input - target event report'!D:D,"Private Investment") = 0, "N/A", TODAY() - MAXIFS('Input - target event report'!E:E,'Input - target event report'!B:B,B:B,'Input - target event report'!D:D,"Private Investment"))</f>
        <v/>
      </c>
      <c r="I556" s="30">
        <f>COUNTIFS('Input - target event report'!B:B,B556,'Input - target event report'!D:D, "Private Investment")</f>
        <v/>
      </c>
      <c r="J556">
        <f>INDEX('Input - companies list'!$1:$10000,MATCH(B556,'Input - companies list'!B:B,0),MATCH("Flow",'Input - companies list'!$1:$1,0 ))</f>
        <v/>
      </c>
      <c r="K556">
        <f>INDEX('Input - companies list'!$1:$10000,MATCH(B556,'Input - companies list'!B:B,0),MATCH("Inter-Cluster Connectivity",'Input - companies list'!$1:$1,0 ))</f>
        <v/>
      </c>
      <c r="L556" s="11">
        <f>IFERROR(PERCENTRANK(F:F,F556),0)</f>
        <v/>
      </c>
      <c r="M556" s="11">
        <f>IFERROR(1 - PERCENTRANK(G:G,G556),0)</f>
        <v/>
      </c>
      <c r="N556" s="11">
        <f>IFERROR(1 - PERCENTRANK(H:H,H556),0)</f>
        <v/>
      </c>
      <c r="O556" s="11">
        <f>IFERROR(PERCENTRANK(I:I,I556),0)</f>
        <v/>
      </c>
      <c r="P556" s="11">
        <f>IFERROR(1 - PERCENTRANK(J:J,J556),0)</f>
        <v/>
      </c>
      <c r="Q556" s="11">
        <f>IFERROR(PERCENTRANK(K:K,K556),0)</f>
        <v/>
      </c>
      <c r="R556" s="11">
        <f>L556*weight1+M556*weight2+N556*weight3+O556*weight4+P556*weight5+Q556*weight6</f>
        <v/>
      </c>
    </row>
    <row r="557" spans="1:18">
      <c r="A557" s="14">
        <f>RANK(R557,R:R)</f>
        <v/>
      </c>
      <c r="B557" t="s">
        <v>6794</v>
      </c>
      <c r="C557">
        <f>VLOOKUP(B557,'Input - companies list'!B:L,2,FALSE)</f>
        <v/>
      </c>
      <c r="D557">
        <f>VLOOKUP(B557,'Input - companies list'!B:L,11,FALSE)</f>
        <v/>
      </c>
      <c r="E557">
        <f>VLOOKUP(B557,'Input - companies list'!B:E,4,FALSE)</f>
        <v/>
      </c>
      <c r="F557" s="1">
        <f>SUMIFS('Input - target event report'!H:H,'Input - target event report'!B:B,B557,'Input - target event report'!D:D, "Private Investment")</f>
        <v/>
      </c>
      <c r="G557" s="30">
        <f>IF(I557&lt;2, "N/A", (MAXIFS('Input - target event report'!E:E,'Input - target event report'!B:B,B:B,'Input - target event report'!D:D,"Private Investment")-MINIFS('Input - target event report'!E:E,'Input - target event report'!B:B,B:B,'Input - target event report'!D:D,"Private Investment"))/(I557-1))</f>
        <v/>
      </c>
      <c r="H557" s="30">
        <f>IF(MAXIFS('Input - target event report'!E:E,'Input - target event report'!B:B,B:B,'Input - target event report'!D:D,"Private Investment") = 0, "N/A", TODAY() - MAXIFS('Input - target event report'!E:E,'Input - target event report'!B:B,B:B,'Input - target event report'!D:D,"Private Investment"))</f>
        <v/>
      </c>
      <c r="I557" s="30">
        <f>COUNTIFS('Input - target event report'!B:B,B557,'Input - target event report'!D:D, "Private Investment")</f>
        <v/>
      </c>
      <c r="J557">
        <f>INDEX('Input - companies list'!$1:$10000,MATCH(B557,'Input - companies list'!B:B,0),MATCH("Flow",'Input - companies list'!$1:$1,0 ))</f>
        <v/>
      </c>
      <c r="K557">
        <f>INDEX('Input - companies list'!$1:$10000,MATCH(B557,'Input - companies list'!B:B,0),MATCH("Inter-Cluster Connectivity",'Input - companies list'!$1:$1,0 ))</f>
        <v/>
      </c>
      <c r="L557" s="11">
        <f>IFERROR(PERCENTRANK(F:F,F557),0)</f>
        <v/>
      </c>
      <c r="M557" s="11">
        <f>IFERROR(1 - PERCENTRANK(G:G,G557),0)</f>
        <v/>
      </c>
      <c r="N557" s="11">
        <f>IFERROR(1 - PERCENTRANK(H:H,H557),0)</f>
        <v/>
      </c>
      <c r="O557" s="11">
        <f>IFERROR(PERCENTRANK(I:I,I557),0)</f>
        <v/>
      </c>
      <c r="P557" s="11">
        <f>IFERROR(1 - PERCENTRANK(J:J,J557),0)</f>
        <v/>
      </c>
      <c r="Q557" s="11">
        <f>IFERROR(PERCENTRANK(K:K,K557),0)</f>
        <v/>
      </c>
      <c r="R557" s="11">
        <f>L557*weight1+M557*weight2+N557*weight3+O557*weight4+P557*weight5+Q557*weight6</f>
        <v/>
      </c>
    </row>
    <row r="558" spans="1:18">
      <c r="A558" s="14">
        <f>RANK(R558,R:R)</f>
        <v/>
      </c>
      <c r="B558" t="s">
        <v>6804</v>
      </c>
      <c r="C558">
        <f>VLOOKUP(B558,'Input - companies list'!B:L,2,FALSE)</f>
        <v/>
      </c>
      <c r="D558">
        <f>VLOOKUP(B558,'Input - companies list'!B:L,11,FALSE)</f>
        <v/>
      </c>
      <c r="E558">
        <f>VLOOKUP(B558,'Input - companies list'!B:E,4,FALSE)</f>
        <v/>
      </c>
      <c r="F558" s="1">
        <f>SUMIFS('Input - target event report'!H:H,'Input - target event report'!B:B,B558,'Input - target event report'!D:D, "Private Investment")</f>
        <v/>
      </c>
      <c r="G558" s="30">
        <f>IF(I558&lt;2, "N/A", (MAXIFS('Input - target event report'!E:E,'Input - target event report'!B:B,B:B,'Input - target event report'!D:D,"Private Investment")-MINIFS('Input - target event report'!E:E,'Input - target event report'!B:B,B:B,'Input - target event report'!D:D,"Private Investment"))/(I558-1))</f>
        <v/>
      </c>
      <c r="H558" s="30">
        <f>IF(MAXIFS('Input - target event report'!E:E,'Input - target event report'!B:B,B:B,'Input - target event report'!D:D,"Private Investment") = 0, "N/A", TODAY() - MAXIFS('Input - target event report'!E:E,'Input - target event report'!B:B,B:B,'Input - target event report'!D:D,"Private Investment"))</f>
        <v/>
      </c>
      <c r="I558" s="30">
        <f>COUNTIFS('Input - target event report'!B:B,B558,'Input - target event report'!D:D, "Private Investment")</f>
        <v/>
      </c>
      <c r="J558">
        <f>INDEX('Input - companies list'!$1:$10000,MATCH(B558,'Input - companies list'!B:B,0),MATCH("Flow",'Input - companies list'!$1:$1,0 ))</f>
        <v/>
      </c>
      <c r="K558">
        <f>INDEX('Input - companies list'!$1:$10000,MATCH(B558,'Input - companies list'!B:B,0),MATCH("Inter-Cluster Connectivity",'Input - companies list'!$1:$1,0 ))</f>
        <v/>
      </c>
      <c r="L558" s="11">
        <f>IFERROR(PERCENTRANK(F:F,F558),0)</f>
        <v/>
      </c>
      <c r="M558" s="11">
        <f>IFERROR(1 - PERCENTRANK(G:G,G558),0)</f>
        <v/>
      </c>
      <c r="N558" s="11">
        <f>IFERROR(1 - PERCENTRANK(H:H,H558),0)</f>
        <v/>
      </c>
      <c r="O558" s="11">
        <f>IFERROR(PERCENTRANK(I:I,I558),0)</f>
        <v/>
      </c>
      <c r="P558" s="11">
        <f>IFERROR(1 - PERCENTRANK(J:J,J558),0)</f>
        <v/>
      </c>
      <c r="Q558" s="11">
        <f>IFERROR(PERCENTRANK(K:K,K558),0)</f>
        <v/>
      </c>
      <c r="R558" s="11">
        <f>L558*weight1+M558*weight2+N558*weight3+O558*weight4+P558*weight5+Q558*weight6</f>
        <v/>
      </c>
    </row>
    <row r="559" spans="1:18">
      <c r="A559" s="14">
        <f>RANK(R559,R:R)</f>
        <v/>
      </c>
      <c r="B559" t="s">
        <v>6818</v>
      </c>
      <c r="C559">
        <f>VLOOKUP(B559,'Input - companies list'!B:L,2,FALSE)</f>
        <v/>
      </c>
      <c r="D559">
        <f>VLOOKUP(B559,'Input - companies list'!B:L,11,FALSE)</f>
        <v/>
      </c>
      <c r="E559">
        <f>VLOOKUP(B559,'Input - companies list'!B:E,4,FALSE)</f>
        <v/>
      </c>
      <c r="F559" s="1">
        <f>SUMIFS('Input - target event report'!H:H,'Input - target event report'!B:B,B559,'Input - target event report'!D:D, "Private Investment")</f>
        <v/>
      </c>
      <c r="G559" s="30">
        <f>IF(I559&lt;2, "N/A", (MAXIFS('Input - target event report'!E:E,'Input - target event report'!B:B,B:B,'Input - target event report'!D:D,"Private Investment")-MINIFS('Input - target event report'!E:E,'Input - target event report'!B:B,B:B,'Input - target event report'!D:D,"Private Investment"))/(I559-1))</f>
        <v/>
      </c>
      <c r="H559" s="30">
        <f>IF(MAXIFS('Input - target event report'!E:E,'Input - target event report'!B:B,B:B,'Input - target event report'!D:D,"Private Investment") = 0, "N/A", TODAY() - MAXIFS('Input - target event report'!E:E,'Input - target event report'!B:B,B:B,'Input - target event report'!D:D,"Private Investment"))</f>
        <v/>
      </c>
      <c r="I559" s="30">
        <f>COUNTIFS('Input - target event report'!B:B,B559,'Input - target event report'!D:D, "Private Investment")</f>
        <v/>
      </c>
      <c r="J559">
        <f>INDEX('Input - companies list'!$1:$10000,MATCH(B559,'Input - companies list'!B:B,0),MATCH("Flow",'Input - companies list'!$1:$1,0 ))</f>
        <v/>
      </c>
      <c r="K559">
        <f>INDEX('Input - companies list'!$1:$10000,MATCH(B559,'Input - companies list'!B:B,0),MATCH("Inter-Cluster Connectivity",'Input - companies list'!$1:$1,0 ))</f>
        <v/>
      </c>
      <c r="L559" s="11">
        <f>IFERROR(PERCENTRANK(F:F,F559),0)</f>
        <v/>
      </c>
      <c r="M559" s="11">
        <f>IFERROR(1 - PERCENTRANK(G:G,G559),0)</f>
        <v/>
      </c>
      <c r="N559" s="11">
        <f>IFERROR(1 - PERCENTRANK(H:H,H559),0)</f>
        <v/>
      </c>
      <c r="O559" s="11">
        <f>IFERROR(PERCENTRANK(I:I,I559),0)</f>
        <v/>
      </c>
      <c r="P559" s="11">
        <f>IFERROR(1 - PERCENTRANK(J:J,J559),0)</f>
        <v/>
      </c>
      <c r="Q559" s="11">
        <f>IFERROR(PERCENTRANK(K:K,K559),0)</f>
        <v/>
      </c>
      <c r="R559" s="11">
        <f>L559*weight1+M559*weight2+N559*weight3+O559*weight4+P559*weight5+Q559*weight6</f>
        <v/>
      </c>
    </row>
    <row r="560" spans="1:18">
      <c r="A560" s="14">
        <f>RANK(R560,R:R)</f>
        <v/>
      </c>
      <c r="B560" t="s">
        <v>6828</v>
      </c>
      <c r="C560">
        <f>VLOOKUP(B560,'Input - companies list'!B:L,2,FALSE)</f>
        <v/>
      </c>
      <c r="D560">
        <f>VLOOKUP(B560,'Input - companies list'!B:L,11,FALSE)</f>
        <v/>
      </c>
      <c r="E560">
        <f>VLOOKUP(B560,'Input - companies list'!B:E,4,FALSE)</f>
        <v/>
      </c>
      <c r="F560" s="1">
        <f>SUMIFS('Input - target event report'!H:H,'Input - target event report'!B:B,B560,'Input - target event report'!D:D, "Private Investment")</f>
        <v/>
      </c>
      <c r="G560" s="30">
        <f>IF(I560&lt;2, "N/A", (MAXIFS('Input - target event report'!E:E,'Input - target event report'!B:B,B:B,'Input - target event report'!D:D,"Private Investment")-MINIFS('Input - target event report'!E:E,'Input - target event report'!B:B,B:B,'Input - target event report'!D:D,"Private Investment"))/(I560-1))</f>
        <v/>
      </c>
      <c r="H560" s="30">
        <f>IF(MAXIFS('Input - target event report'!E:E,'Input - target event report'!B:B,B:B,'Input - target event report'!D:D,"Private Investment") = 0, "N/A", TODAY() - MAXIFS('Input - target event report'!E:E,'Input - target event report'!B:B,B:B,'Input - target event report'!D:D,"Private Investment"))</f>
        <v/>
      </c>
      <c r="I560" s="30">
        <f>COUNTIFS('Input - target event report'!B:B,B560,'Input - target event report'!D:D, "Private Investment")</f>
        <v/>
      </c>
      <c r="J560">
        <f>INDEX('Input - companies list'!$1:$10000,MATCH(B560,'Input - companies list'!B:B,0),MATCH("Flow",'Input - companies list'!$1:$1,0 ))</f>
        <v/>
      </c>
      <c r="K560">
        <f>INDEX('Input - companies list'!$1:$10000,MATCH(B560,'Input - companies list'!B:B,0),MATCH("Inter-Cluster Connectivity",'Input - companies list'!$1:$1,0 ))</f>
        <v/>
      </c>
      <c r="L560" s="11">
        <f>IFERROR(PERCENTRANK(F:F,F560),0)</f>
        <v/>
      </c>
      <c r="M560" s="11">
        <f>IFERROR(1 - PERCENTRANK(G:G,G560),0)</f>
        <v/>
      </c>
      <c r="N560" s="11">
        <f>IFERROR(1 - PERCENTRANK(H:H,H560),0)</f>
        <v/>
      </c>
      <c r="O560" s="11">
        <f>IFERROR(PERCENTRANK(I:I,I560),0)</f>
        <v/>
      </c>
      <c r="P560" s="11">
        <f>IFERROR(1 - PERCENTRANK(J:J,J560),0)</f>
        <v/>
      </c>
      <c r="Q560" s="11">
        <f>IFERROR(PERCENTRANK(K:K,K560),0)</f>
        <v/>
      </c>
      <c r="R560" s="11">
        <f>L560*weight1+M560*weight2+N560*weight3+O560*weight4+P560*weight5+Q560*weight6</f>
        <v/>
      </c>
    </row>
    <row r="561" spans="1:18">
      <c r="A561" s="14">
        <f>RANK(R561,R:R)</f>
        <v/>
      </c>
      <c r="B561" t="s">
        <v>6840</v>
      </c>
      <c r="C561">
        <f>VLOOKUP(B561,'Input - companies list'!B:L,2,FALSE)</f>
        <v/>
      </c>
      <c r="D561">
        <f>VLOOKUP(B561,'Input - companies list'!B:L,11,FALSE)</f>
        <v/>
      </c>
      <c r="E561">
        <f>VLOOKUP(B561,'Input - companies list'!B:E,4,FALSE)</f>
        <v/>
      </c>
      <c r="F561" s="1">
        <f>SUMIFS('Input - target event report'!H:H,'Input - target event report'!B:B,B561,'Input - target event report'!D:D, "Private Investment")</f>
        <v/>
      </c>
      <c r="G561" s="30">
        <f>IF(I561&lt;2, "N/A", (MAXIFS('Input - target event report'!E:E,'Input - target event report'!B:B,B:B,'Input - target event report'!D:D,"Private Investment")-MINIFS('Input - target event report'!E:E,'Input - target event report'!B:B,B:B,'Input - target event report'!D:D,"Private Investment"))/(I561-1))</f>
        <v/>
      </c>
      <c r="H561" s="30">
        <f>IF(MAXIFS('Input - target event report'!E:E,'Input - target event report'!B:B,B:B,'Input - target event report'!D:D,"Private Investment") = 0, "N/A", TODAY() - MAXIFS('Input - target event report'!E:E,'Input - target event report'!B:B,B:B,'Input - target event report'!D:D,"Private Investment"))</f>
        <v/>
      </c>
      <c r="I561" s="30">
        <f>COUNTIFS('Input - target event report'!B:B,B561,'Input - target event report'!D:D, "Private Investment")</f>
        <v/>
      </c>
      <c r="J561">
        <f>INDEX('Input - companies list'!$1:$10000,MATCH(B561,'Input - companies list'!B:B,0),MATCH("Flow",'Input - companies list'!$1:$1,0 ))</f>
        <v/>
      </c>
      <c r="K561">
        <f>INDEX('Input - companies list'!$1:$10000,MATCH(B561,'Input - companies list'!B:B,0),MATCH("Inter-Cluster Connectivity",'Input - companies list'!$1:$1,0 ))</f>
        <v/>
      </c>
      <c r="L561" s="11">
        <f>IFERROR(PERCENTRANK(F:F,F561),0)</f>
        <v/>
      </c>
      <c r="M561" s="11">
        <f>IFERROR(1 - PERCENTRANK(G:G,G561),0)</f>
        <v/>
      </c>
      <c r="N561" s="11">
        <f>IFERROR(1 - PERCENTRANK(H:H,H561),0)</f>
        <v/>
      </c>
      <c r="O561" s="11">
        <f>IFERROR(PERCENTRANK(I:I,I561),0)</f>
        <v/>
      </c>
      <c r="P561" s="11">
        <f>IFERROR(1 - PERCENTRANK(J:J,J561),0)</f>
        <v/>
      </c>
      <c r="Q561" s="11">
        <f>IFERROR(PERCENTRANK(K:K,K561),0)</f>
        <v/>
      </c>
      <c r="R561" s="11">
        <f>L561*weight1+M561*weight2+N561*weight3+O561*weight4+P561*weight5+Q561*weight6</f>
        <v/>
      </c>
    </row>
    <row r="562" spans="1:18">
      <c r="A562" s="14">
        <f>RANK(R562,R:R)</f>
        <v/>
      </c>
      <c r="B562" t="s">
        <v>6850</v>
      </c>
      <c r="C562">
        <f>VLOOKUP(B562,'Input - companies list'!B:L,2,FALSE)</f>
        <v/>
      </c>
      <c r="D562">
        <f>VLOOKUP(B562,'Input - companies list'!B:L,11,FALSE)</f>
        <v/>
      </c>
      <c r="E562">
        <f>VLOOKUP(B562,'Input - companies list'!B:E,4,FALSE)</f>
        <v/>
      </c>
      <c r="F562" s="1">
        <f>SUMIFS('Input - target event report'!H:H,'Input - target event report'!B:B,B562,'Input - target event report'!D:D, "Private Investment")</f>
        <v/>
      </c>
      <c r="G562" s="30">
        <f>IF(I562&lt;2, "N/A", (MAXIFS('Input - target event report'!E:E,'Input - target event report'!B:B,B:B,'Input - target event report'!D:D,"Private Investment")-MINIFS('Input - target event report'!E:E,'Input - target event report'!B:B,B:B,'Input - target event report'!D:D,"Private Investment"))/(I562-1))</f>
        <v/>
      </c>
      <c r="H562" s="30">
        <f>IF(MAXIFS('Input - target event report'!E:E,'Input - target event report'!B:B,B:B,'Input - target event report'!D:D,"Private Investment") = 0, "N/A", TODAY() - MAXIFS('Input - target event report'!E:E,'Input - target event report'!B:B,B:B,'Input - target event report'!D:D,"Private Investment"))</f>
        <v/>
      </c>
      <c r="I562" s="30">
        <f>COUNTIFS('Input - target event report'!B:B,B562,'Input - target event report'!D:D, "Private Investment")</f>
        <v/>
      </c>
      <c r="J562">
        <f>INDEX('Input - companies list'!$1:$10000,MATCH(B562,'Input - companies list'!B:B,0),MATCH("Flow",'Input - companies list'!$1:$1,0 ))</f>
        <v/>
      </c>
      <c r="K562">
        <f>INDEX('Input - companies list'!$1:$10000,MATCH(B562,'Input - companies list'!B:B,0),MATCH("Inter-Cluster Connectivity",'Input - companies list'!$1:$1,0 ))</f>
        <v/>
      </c>
      <c r="L562" s="11">
        <f>IFERROR(PERCENTRANK(F:F,F562),0)</f>
        <v/>
      </c>
      <c r="M562" s="11">
        <f>IFERROR(1 - PERCENTRANK(G:G,G562),0)</f>
        <v/>
      </c>
      <c r="N562" s="11">
        <f>IFERROR(1 - PERCENTRANK(H:H,H562),0)</f>
        <v/>
      </c>
      <c r="O562" s="11">
        <f>IFERROR(PERCENTRANK(I:I,I562),0)</f>
        <v/>
      </c>
      <c r="P562" s="11">
        <f>IFERROR(1 - PERCENTRANK(J:J,J562),0)</f>
        <v/>
      </c>
      <c r="Q562" s="11">
        <f>IFERROR(PERCENTRANK(K:K,K562),0)</f>
        <v/>
      </c>
      <c r="R562" s="11">
        <f>L562*weight1+M562*weight2+N562*weight3+O562*weight4+P562*weight5+Q562*weight6</f>
        <v/>
      </c>
    </row>
    <row r="563" spans="1:18">
      <c r="A563" s="14">
        <f>RANK(R563,R:R)</f>
        <v/>
      </c>
      <c r="B563" t="s">
        <v>6861</v>
      </c>
      <c r="C563">
        <f>VLOOKUP(B563,'Input - companies list'!B:L,2,FALSE)</f>
        <v/>
      </c>
      <c r="D563">
        <f>VLOOKUP(B563,'Input - companies list'!B:L,11,FALSE)</f>
        <v/>
      </c>
      <c r="E563">
        <f>VLOOKUP(B563,'Input - companies list'!B:E,4,FALSE)</f>
        <v/>
      </c>
      <c r="F563" s="1">
        <f>SUMIFS('Input - target event report'!H:H,'Input - target event report'!B:B,B563,'Input - target event report'!D:D, "Private Investment")</f>
        <v/>
      </c>
      <c r="G563" s="30">
        <f>IF(I563&lt;2, "N/A", (MAXIFS('Input - target event report'!E:E,'Input - target event report'!B:B,B:B,'Input - target event report'!D:D,"Private Investment")-MINIFS('Input - target event report'!E:E,'Input - target event report'!B:B,B:B,'Input - target event report'!D:D,"Private Investment"))/(I563-1))</f>
        <v/>
      </c>
      <c r="H563" s="30">
        <f>IF(MAXIFS('Input - target event report'!E:E,'Input - target event report'!B:B,B:B,'Input - target event report'!D:D,"Private Investment") = 0, "N/A", TODAY() - MAXIFS('Input - target event report'!E:E,'Input - target event report'!B:B,B:B,'Input - target event report'!D:D,"Private Investment"))</f>
        <v/>
      </c>
      <c r="I563" s="30">
        <f>COUNTIFS('Input - target event report'!B:B,B563,'Input - target event report'!D:D, "Private Investment")</f>
        <v/>
      </c>
      <c r="J563">
        <f>INDEX('Input - companies list'!$1:$10000,MATCH(B563,'Input - companies list'!B:B,0),MATCH("Flow",'Input - companies list'!$1:$1,0 ))</f>
        <v/>
      </c>
      <c r="K563">
        <f>INDEX('Input - companies list'!$1:$10000,MATCH(B563,'Input - companies list'!B:B,0),MATCH("Inter-Cluster Connectivity",'Input - companies list'!$1:$1,0 ))</f>
        <v/>
      </c>
      <c r="L563" s="11">
        <f>IFERROR(PERCENTRANK(F:F,F563),0)</f>
        <v/>
      </c>
      <c r="M563" s="11">
        <f>IFERROR(1 - PERCENTRANK(G:G,G563),0)</f>
        <v/>
      </c>
      <c r="N563" s="11">
        <f>IFERROR(1 - PERCENTRANK(H:H,H563),0)</f>
        <v/>
      </c>
      <c r="O563" s="11">
        <f>IFERROR(PERCENTRANK(I:I,I563),0)</f>
        <v/>
      </c>
      <c r="P563" s="11">
        <f>IFERROR(1 - PERCENTRANK(J:J,J563),0)</f>
        <v/>
      </c>
      <c r="Q563" s="11">
        <f>IFERROR(PERCENTRANK(K:K,K563),0)</f>
        <v/>
      </c>
      <c r="R563" s="11">
        <f>L563*weight1+M563*weight2+N563*weight3+O563*weight4+P563*weight5+Q563*weight6</f>
        <v/>
      </c>
    </row>
    <row r="564" spans="1:18">
      <c r="A564" s="14">
        <f>RANK(R564,R:R)</f>
        <v/>
      </c>
      <c r="B564" t="s">
        <v>6873</v>
      </c>
      <c r="C564">
        <f>VLOOKUP(B564,'Input - companies list'!B:L,2,FALSE)</f>
        <v/>
      </c>
      <c r="D564">
        <f>VLOOKUP(B564,'Input - companies list'!B:L,11,FALSE)</f>
        <v/>
      </c>
      <c r="E564">
        <f>VLOOKUP(B564,'Input - companies list'!B:E,4,FALSE)</f>
        <v/>
      </c>
      <c r="F564" s="1">
        <f>SUMIFS('Input - target event report'!H:H,'Input - target event report'!B:B,B564,'Input - target event report'!D:D, "Private Investment")</f>
        <v/>
      </c>
      <c r="G564" s="30">
        <f>IF(I564&lt;2, "N/A", (MAXIFS('Input - target event report'!E:E,'Input - target event report'!B:B,B:B,'Input - target event report'!D:D,"Private Investment")-MINIFS('Input - target event report'!E:E,'Input - target event report'!B:B,B:B,'Input - target event report'!D:D,"Private Investment"))/(I564-1))</f>
        <v/>
      </c>
      <c r="H564" s="30">
        <f>IF(MAXIFS('Input - target event report'!E:E,'Input - target event report'!B:B,B:B,'Input - target event report'!D:D,"Private Investment") = 0, "N/A", TODAY() - MAXIFS('Input - target event report'!E:E,'Input - target event report'!B:B,B:B,'Input - target event report'!D:D,"Private Investment"))</f>
        <v/>
      </c>
      <c r="I564" s="30">
        <f>COUNTIFS('Input - target event report'!B:B,B564,'Input - target event report'!D:D, "Private Investment")</f>
        <v/>
      </c>
      <c r="J564">
        <f>INDEX('Input - companies list'!$1:$10000,MATCH(B564,'Input - companies list'!B:B,0),MATCH("Flow",'Input - companies list'!$1:$1,0 ))</f>
        <v/>
      </c>
      <c r="K564">
        <f>INDEX('Input - companies list'!$1:$10000,MATCH(B564,'Input - companies list'!B:B,0),MATCH("Inter-Cluster Connectivity",'Input - companies list'!$1:$1,0 ))</f>
        <v/>
      </c>
      <c r="L564" s="11">
        <f>IFERROR(PERCENTRANK(F:F,F564),0)</f>
        <v/>
      </c>
      <c r="M564" s="11">
        <f>IFERROR(1 - PERCENTRANK(G:G,G564),0)</f>
        <v/>
      </c>
      <c r="N564" s="11">
        <f>IFERROR(1 - PERCENTRANK(H:H,H564),0)</f>
        <v/>
      </c>
      <c r="O564" s="11">
        <f>IFERROR(PERCENTRANK(I:I,I564),0)</f>
        <v/>
      </c>
      <c r="P564" s="11">
        <f>IFERROR(1 - PERCENTRANK(J:J,J564),0)</f>
        <v/>
      </c>
      <c r="Q564" s="11">
        <f>IFERROR(PERCENTRANK(K:K,K564),0)</f>
        <v/>
      </c>
      <c r="R564" s="11">
        <f>L564*weight1+M564*weight2+N564*weight3+O564*weight4+P564*weight5+Q564*weight6</f>
        <v/>
      </c>
    </row>
    <row r="565" spans="1:18">
      <c r="A565" s="14">
        <f>RANK(R565,R:R)</f>
        <v/>
      </c>
      <c r="B565" t="s">
        <v>6883</v>
      </c>
      <c r="C565">
        <f>VLOOKUP(B565,'Input - companies list'!B:L,2,FALSE)</f>
        <v/>
      </c>
      <c r="D565">
        <f>VLOOKUP(B565,'Input - companies list'!B:L,11,FALSE)</f>
        <v/>
      </c>
      <c r="E565">
        <f>VLOOKUP(B565,'Input - companies list'!B:E,4,FALSE)</f>
        <v/>
      </c>
      <c r="F565" s="1">
        <f>SUMIFS('Input - target event report'!H:H,'Input - target event report'!B:B,B565,'Input - target event report'!D:D, "Private Investment")</f>
        <v/>
      </c>
      <c r="G565" s="30">
        <f>IF(I565&lt;2, "N/A", (MAXIFS('Input - target event report'!E:E,'Input - target event report'!B:B,B:B,'Input - target event report'!D:D,"Private Investment")-MINIFS('Input - target event report'!E:E,'Input - target event report'!B:B,B:B,'Input - target event report'!D:D,"Private Investment"))/(I565-1))</f>
        <v/>
      </c>
      <c r="H565" s="30">
        <f>IF(MAXIFS('Input - target event report'!E:E,'Input - target event report'!B:B,B:B,'Input - target event report'!D:D,"Private Investment") = 0, "N/A", TODAY() - MAXIFS('Input - target event report'!E:E,'Input - target event report'!B:B,B:B,'Input - target event report'!D:D,"Private Investment"))</f>
        <v/>
      </c>
      <c r="I565" s="30">
        <f>COUNTIFS('Input - target event report'!B:B,B565,'Input - target event report'!D:D, "Private Investment")</f>
        <v/>
      </c>
      <c r="J565">
        <f>INDEX('Input - companies list'!$1:$10000,MATCH(B565,'Input - companies list'!B:B,0),MATCH("Flow",'Input - companies list'!$1:$1,0 ))</f>
        <v/>
      </c>
      <c r="K565">
        <f>INDEX('Input - companies list'!$1:$10000,MATCH(B565,'Input - companies list'!B:B,0),MATCH("Inter-Cluster Connectivity",'Input - companies list'!$1:$1,0 ))</f>
        <v/>
      </c>
      <c r="L565" s="11">
        <f>IFERROR(PERCENTRANK(F:F,F565),0)</f>
        <v/>
      </c>
      <c r="M565" s="11">
        <f>IFERROR(1 - PERCENTRANK(G:G,G565),0)</f>
        <v/>
      </c>
      <c r="N565" s="11">
        <f>IFERROR(1 - PERCENTRANK(H:H,H565),0)</f>
        <v/>
      </c>
      <c r="O565" s="11">
        <f>IFERROR(PERCENTRANK(I:I,I565),0)</f>
        <v/>
      </c>
      <c r="P565" s="11">
        <f>IFERROR(1 - PERCENTRANK(J:J,J565),0)</f>
        <v/>
      </c>
      <c r="Q565" s="11">
        <f>IFERROR(PERCENTRANK(K:K,K565),0)</f>
        <v/>
      </c>
      <c r="R565" s="11">
        <f>L565*weight1+M565*weight2+N565*weight3+O565*weight4+P565*weight5+Q565*weight6</f>
        <v/>
      </c>
    </row>
    <row r="566" spans="1:18">
      <c r="A566" s="14">
        <f>RANK(R566,R:R)</f>
        <v/>
      </c>
      <c r="B566" t="s">
        <v>6893</v>
      </c>
      <c r="C566">
        <f>VLOOKUP(B566,'Input - companies list'!B:L,2,FALSE)</f>
        <v/>
      </c>
      <c r="D566">
        <f>VLOOKUP(B566,'Input - companies list'!B:L,11,FALSE)</f>
        <v/>
      </c>
      <c r="E566">
        <f>VLOOKUP(B566,'Input - companies list'!B:E,4,FALSE)</f>
        <v/>
      </c>
      <c r="F566" s="1">
        <f>SUMIFS('Input - target event report'!H:H,'Input - target event report'!B:B,B566,'Input - target event report'!D:D, "Private Investment")</f>
        <v/>
      </c>
      <c r="G566" s="30">
        <f>IF(I566&lt;2, "N/A", (MAXIFS('Input - target event report'!E:E,'Input - target event report'!B:B,B:B,'Input - target event report'!D:D,"Private Investment")-MINIFS('Input - target event report'!E:E,'Input - target event report'!B:B,B:B,'Input - target event report'!D:D,"Private Investment"))/(I566-1))</f>
        <v/>
      </c>
      <c r="H566" s="30">
        <f>IF(MAXIFS('Input - target event report'!E:E,'Input - target event report'!B:B,B:B,'Input - target event report'!D:D,"Private Investment") = 0, "N/A", TODAY() - MAXIFS('Input - target event report'!E:E,'Input - target event report'!B:B,B:B,'Input - target event report'!D:D,"Private Investment"))</f>
        <v/>
      </c>
      <c r="I566" s="30">
        <f>COUNTIFS('Input - target event report'!B:B,B566,'Input - target event report'!D:D, "Private Investment")</f>
        <v/>
      </c>
      <c r="J566">
        <f>INDEX('Input - companies list'!$1:$10000,MATCH(B566,'Input - companies list'!B:B,0),MATCH("Flow",'Input - companies list'!$1:$1,0 ))</f>
        <v/>
      </c>
      <c r="K566">
        <f>INDEX('Input - companies list'!$1:$10000,MATCH(B566,'Input - companies list'!B:B,0),MATCH("Inter-Cluster Connectivity",'Input - companies list'!$1:$1,0 ))</f>
        <v/>
      </c>
      <c r="L566" s="11">
        <f>IFERROR(PERCENTRANK(F:F,F566),0)</f>
        <v/>
      </c>
      <c r="M566" s="11">
        <f>IFERROR(1 - PERCENTRANK(G:G,G566),0)</f>
        <v/>
      </c>
      <c r="N566" s="11">
        <f>IFERROR(1 - PERCENTRANK(H:H,H566),0)</f>
        <v/>
      </c>
      <c r="O566" s="11">
        <f>IFERROR(PERCENTRANK(I:I,I566),0)</f>
        <v/>
      </c>
      <c r="P566" s="11">
        <f>IFERROR(1 - PERCENTRANK(J:J,J566),0)</f>
        <v/>
      </c>
      <c r="Q566" s="11">
        <f>IFERROR(PERCENTRANK(K:K,K566),0)</f>
        <v/>
      </c>
      <c r="R566" s="11">
        <f>L566*weight1+M566*weight2+N566*weight3+O566*weight4+P566*weight5+Q566*weight6</f>
        <v/>
      </c>
    </row>
    <row r="567" spans="1:18">
      <c r="A567" s="14">
        <f>RANK(R567,R:R)</f>
        <v/>
      </c>
      <c r="B567" t="s">
        <v>6906</v>
      </c>
      <c r="C567">
        <f>VLOOKUP(B567,'Input - companies list'!B:L,2,FALSE)</f>
        <v/>
      </c>
      <c r="D567">
        <f>VLOOKUP(B567,'Input - companies list'!B:L,11,FALSE)</f>
        <v/>
      </c>
      <c r="E567">
        <f>VLOOKUP(B567,'Input - companies list'!B:E,4,FALSE)</f>
        <v/>
      </c>
      <c r="F567" s="1">
        <f>SUMIFS('Input - target event report'!H:H,'Input - target event report'!B:B,B567,'Input - target event report'!D:D, "Private Investment")</f>
        <v/>
      </c>
      <c r="G567" s="30">
        <f>IF(I567&lt;2, "N/A", (MAXIFS('Input - target event report'!E:E,'Input - target event report'!B:B,B:B,'Input - target event report'!D:D,"Private Investment")-MINIFS('Input - target event report'!E:E,'Input - target event report'!B:B,B:B,'Input - target event report'!D:D,"Private Investment"))/(I567-1))</f>
        <v/>
      </c>
      <c r="H567" s="30">
        <f>IF(MAXIFS('Input - target event report'!E:E,'Input - target event report'!B:B,B:B,'Input - target event report'!D:D,"Private Investment") = 0, "N/A", TODAY() - MAXIFS('Input - target event report'!E:E,'Input - target event report'!B:B,B:B,'Input - target event report'!D:D,"Private Investment"))</f>
        <v/>
      </c>
      <c r="I567" s="30">
        <f>COUNTIFS('Input - target event report'!B:B,B567,'Input - target event report'!D:D, "Private Investment")</f>
        <v/>
      </c>
      <c r="J567">
        <f>INDEX('Input - companies list'!$1:$10000,MATCH(B567,'Input - companies list'!B:B,0),MATCH("Flow",'Input - companies list'!$1:$1,0 ))</f>
        <v/>
      </c>
      <c r="K567">
        <f>INDEX('Input - companies list'!$1:$10000,MATCH(B567,'Input - companies list'!B:B,0),MATCH("Inter-Cluster Connectivity",'Input - companies list'!$1:$1,0 ))</f>
        <v/>
      </c>
      <c r="L567" s="11">
        <f>IFERROR(PERCENTRANK(F:F,F567),0)</f>
        <v/>
      </c>
      <c r="M567" s="11">
        <f>IFERROR(1 - PERCENTRANK(G:G,G567),0)</f>
        <v/>
      </c>
      <c r="N567" s="11">
        <f>IFERROR(1 - PERCENTRANK(H:H,H567),0)</f>
        <v/>
      </c>
      <c r="O567" s="11">
        <f>IFERROR(PERCENTRANK(I:I,I567),0)</f>
        <v/>
      </c>
      <c r="P567" s="11">
        <f>IFERROR(1 - PERCENTRANK(J:J,J567),0)</f>
        <v/>
      </c>
      <c r="Q567" s="11">
        <f>IFERROR(PERCENTRANK(K:K,K567),0)</f>
        <v/>
      </c>
      <c r="R567" s="11">
        <f>L567*weight1+M567*weight2+N567*weight3+O567*weight4+P567*weight5+Q567*weight6</f>
        <v/>
      </c>
    </row>
    <row r="568" spans="1:18">
      <c r="A568" s="14">
        <f>RANK(R568,R:R)</f>
        <v/>
      </c>
      <c r="B568" t="s">
        <v>6914</v>
      </c>
      <c r="C568">
        <f>VLOOKUP(B568,'Input - companies list'!B:L,2,FALSE)</f>
        <v/>
      </c>
      <c r="D568">
        <f>VLOOKUP(B568,'Input - companies list'!B:L,11,FALSE)</f>
        <v/>
      </c>
      <c r="E568">
        <f>VLOOKUP(B568,'Input - companies list'!B:E,4,FALSE)</f>
        <v/>
      </c>
      <c r="F568" s="1">
        <f>SUMIFS('Input - target event report'!H:H,'Input - target event report'!B:B,B568,'Input - target event report'!D:D, "Private Investment")</f>
        <v/>
      </c>
      <c r="G568" s="30">
        <f>IF(I568&lt;2, "N/A", (MAXIFS('Input - target event report'!E:E,'Input - target event report'!B:B,B:B,'Input - target event report'!D:D,"Private Investment")-MINIFS('Input - target event report'!E:E,'Input - target event report'!B:B,B:B,'Input - target event report'!D:D,"Private Investment"))/(I568-1))</f>
        <v/>
      </c>
      <c r="H568" s="30">
        <f>IF(MAXIFS('Input - target event report'!E:E,'Input - target event report'!B:B,B:B,'Input - target event report'!D:D,"Private Investment") = 0, "N/A", TODAY() - MAXIFS('Input - target event report'!E:E,'Input - target event report'!B:B,B:B,'Input - target event report'!D:D,"Private Investment"))</f>
        <v/>
      </c>
      <c r="I568" s="30">
        <f>COUNTIFS('Input - target event report'!B:B,B568,'Input - target event report'!D:D, "Private Investment")</f>
        <v/>
      </c>
      <c r="J568">
        <f>INDEX('Input - companies list'!$1:$10000,MATCH(B568,'Input - companies list'!B:B,0),MATCH("Flow",'Input - companies list'!$1:$1,0 ))</f>
        <v/>
      </c>
      <c r="K568">
        <f>INDEX('Input - companies list'!$1:$10000,MATCH(B568,'Input - companies list'!B:B,0),MATCH("Inter-Cluster Connectivity",'Input - companies list'!$1:$1,0 ))</f>
        <v/>
      </c>
      <c r="L568" s="11">
        <f>IFERROR(PERCENTRANK(F:F,F568),0)</f>
        <v/>
      </c>
      <c r="M568" s="11">
        <f>IFERROR(1 - PERCENTRANK(G:G,G568),0)</f>
        <v/>
      </c>
      <c r="N568" s="11">
        <f>IFERROR(1 - PERCENTRANK(H:H,H568),0)</f>
        <v/>
      </c>
      <c r="O568" s="11">
        <f>IFERROR(PERCENTRANK(I:I,I568),0)</f>
        <v/>
      </c>
      <c r="P568" s="11">
        <f>IFERROR(1 - PERCENTRANK(J:J,J568),0)</f>
        <v/>
      </c>
      <c r="Q568" s="11">
        <f>IFERROR(PERCENTRANK(K:K,K568),0)</f>
        <v/>
      </c>
      <c r="R568" s="11">
        <f>L568*weight1+M568*weight2+N568*weight3+O568*weight4+P568*weight5+Q568*weight6</f>
        <v/>
      </c>
    </row>
    <row r="569" spans="1:18">
      <c r="A569" s="14">
        <f>RANK(R569,R:R)</f>
        <v/>
      </c>
      <c r="B569" t="s">
        <v>6926</v>
      </c>
      <c r="C569">
        <f>VLOOKUP(B569,'Input - companies list'!B:L,2,FALSE)</f>
        <v/>
      </c>
      <c r="D569">
        <f>VLOOKUP(B569,'Input - companies list'!B:L,11,FALSE)</f>
        <v/>
      </c>
      <c r="E569">
        <f>VLOOKUP(B569,'Input - companies list'!B:E,4,FALSE)</f>
        <v/>
      </c>
      <c r="F569" s="1">
        <f>SUMIFS('Input - target event report'!H:H,'Input - target event report'!B:B,B569,'Input - target event report'!D:D, "Private Investment")</f>
        <v/>
      </c>
      <c r="G569" s="30">
        <f>IF(I569&lt;2, "N/A", (MAXIFS('Input - target event report'!E:E,'Input - target event report'!B:B,B:B,'Input - target event report'!D:D,"Private Investment")-MINIFS('Input - target event report'!E:E,'Input - target event report'!B:B,B:B,'Input - target event report'!D:D,"Private Investment"))/(I569-1))</f>
        <v/>
      </c>
      <c r="H569" s="30">
        <f>IF(MAXIFS('Input - target event report'!E:E,'Input - target event report'!B:B,B:B,'Input - target event report'!D:D,"Private Investment") = 0, "N/A", TODAY() - MAXIFS('Input - target event report'!E:E,'Input - target event report'!B:B,B:B,'Input - target event report'!D:D,"Private Investment"))</f>
        <v/>
      </c>
      <c r="I569" s="30">
        <f>COUNTIFS('Input - target event report'!B:B,B569,'Input - target event report'!D:D, "Private Investment")</f>
        <v/>
      </c>
      <c r="J569">
        <f>INDEX('Input - companies list'!$1:$10000,MATCH(B569,'Input - companies list'!B:B,0),MATCH("Flow",'Input - companies list'!$1:$1,0 ))</f>
        <v/>
      </c>
      <c r="K569">
        <f>INDEX('Input - companies list'!$1:$10000,MATCH(B569,'Input - companies list'!B:B,0),MATCH("Inter-Cluster Connectivity",'Input - companies list'!$1:$1,0 ))</f>
        <v/>
      </c>
      <c r="L569" s="11">
        <f>IFERROR(PERCENTRANK(F:F,F569),0)</f>
        <v/>
      </c>
      <c r="M569" s="11">
        <f>IFERROR(1 - PERCENTRANK(G:G,G569),0)</f>
        <v/>
      </c>
      <c r="N569" s="11">
        <f>IFERROR(1 - PERCENTRANK(H:H,H569),0)</f>
        <v/>
      </c>
      <c r="O569" s="11">
        <f>IFERROR(PERCENTRANK(I:I,I569),0)</f>
        <v/>
      </c>
      <c r="P569" s="11">
        <f>IFERROR(1 - PERCENTRANK(J:J,J569),0)</f>
        <v/>
      </c>
      <c r="Q569" s="11">
        <f>IFERROR(PERCENTRANK(K:K,K569),0)</f>
        <v/>
      </c>
      <c r="R569" s="11">
        <f>L569*weight1+M569*weight2+N569*weight3+O569*weight4+P569*weight5+Q569*weight6</f>
        <v/>
      </c>
    </row>
    <row r="570" spans="1:18">
      <c r="A570" s="14">
        <f>RANK(R570,R:R)</f>
        <v/>
      </c>
      <c r="B570" t="s">
        <v>6936</v>
      </c>
      <c r="C570">
        <f>VLOOKUP(B570,'Input - companies list'!B:L,2,FALSE)</f>
        <v/>
      </c>
      <c r="D570">
        <f>VLOOKUP(B570,'Input - companies list'!B:L,11,FALSE)</f>
        <v/>
      </c>
      <c r="E570">
        <f>VLOOKUP(B570,'Input - companies list'!B:E,4,FALSE)</f>
        <v/>
      </c>
      <c r="F570" s="1">
        <f>SUMIFS('Input - target event report'!H:H,'Input - target event report'!B:B,B570,'Input - target event report'!D:D, "Private Investment")</f>
        <v/>
      </c>
      <c r="G570" s="30">
        <f>IF(I570&lt;2, "N/A", (MAXIFS('Input - target event report'!E:E,'Input - target event report'!B:B,B:B,'Input - target event report'!D:D,"Private Investment")-MINIFS('Input - target event report'!E:E,'Input - target event report'!B:B,B:B,'Input - target event report'!D:D,"Private Investment"))/(I570-1))</f>
        <v/>
      </c>
      <c r="H570" s="30">
        <f>IF(MAXIFS('Input - target event report'!E:E,'Input - target event report'!B:B,B:B,'Input - target event report'!D:D,"Private Investment") = 0, "N/A", TODAY() - MAXIFS('Input - target event report'!E:E,'Input - target event report'!B:B,B:B,'Input - target event report'!D:D,"Private Investment"))</f>
        <v/>
      </c>
      <c r="I570" s="30">
        <f>COUNTIFS('Input - target event report'!B:B,B570,'Input - target event report'!D:D, "Private Investment")</f>
        <v/>
      </c>
      <c r="J570">
        <f>INDEX('Input - companies list'!$1:$10000,MATCH(B570,'Input - companies list'!B:B,0),MATCH("Flow",'Input - companies list'!$1:$1,0 ))</f>
        <v/>
      </c>
      <c r="K570">
        <f>INDEX('Input - companies list'!$1:$10000,MATCH(B570,'Input - companies list'!B:B,0),MATCH("Inter-Cluster Connectivity",'Input - companies list'!$1:$1,0 ))</f>
        <v/>
      </c>
      <c r="L570" s="11">
        <f>IFERROR(PERCENTRANK(F:F,F570),0)</f>
        <v/>
      </c>
      <c r="M570" s="11">
        <f>IFERROR(1 - PERCENTRANK(G:G,G570),0)</f>
        <v/>
      </c>
      <c r="N570" s="11">
        <f>IFERROR(1 - PERCENTRANK(H:H,H570),0)</f>
        <v/>
      </c>
      <c r="O570" s="11">
        <f>IFERROR(PERCENTRANK(I:I,I570),0)</f>
        <v/>
      </c>
      <c r="P570" s="11">
        <f>IFERROR(1 - PERCENTRANK(J:J,J570),0)</f>
        <v/>
      </c>
      <c r="Q570" s="11">
        <f>IFERROR(PERCENTRANK(K:K,K570),0)</f>
        <v/>
      </c>
      <c r="R570" s="11">
        <f>L570*weight1+M570*weight2+N570*weight3+O570*weight4+P570*weight5+Q570*weight6</f>
        <v/>
      </c>
    </row>
    <row r="571" spans="1:18">
      <c r="A571" s="14">
        <f>RANK(R571,R:R)</f>
        <v/>
      </c>
      <c r="B571" t="s">
        <v>6947</v>
      </c>
      <c r="C571">
        <f>VLOOKUP(B571,'Input - companies list'!B:L,2,FALSE)</f>
        <v/>
      </c>
      <c r="D571">
        <f>VLOOKUP(B571,'Input - companies list'!B:L,11,FALSE)</f>
        <v/>
      </c>
      <c r="E571">
        <f>VLOOKUP(B571,'Input - companies list'!B:E,4,FALSE)</f>
        <v/>
      </c>
      <c r="F571" s="1">
        <f>SUMIFS('Input - target event report'!H:H,'Input - target event report'!B:B,B571,'Input - target event report'!D:D, "Private Investment")</f>
        <v/>
      </c>
      <c r="G571" s="30">
        <f>IF(I571&lt;2, "N/A", (MAXIFS('Input - target event report'!E:E,'Input - target event report'!B:B,B:B,'Input - target event report'!D:D,"Private Investment")-MINIFS('Input - target event report'!E:E,'Input - target event report'!B:B,B:B,'Input - target event report'!D:D,"Private Investment"))/(I571-1))</f>
        <v/>
      </c>
      <c r="H571" s="30">
        <f>IF(MAXIFS('Input - target event report'!E:E,'Input - target event report'!B:B,B:B,'Input - target event report'!D:D,"Private Investment") = 0, "N/A", TODAY() - MAXIFS('Input - target event report'!E:E,'Input - target event report'!B:B,B:B,'Input - target event report'!D:D,"Private Investment"))</f>
        <v/>
      </c>
      <c r="I571" s="30">
        <f>COUNTIFS('Input - target event report'!B:B,B571,'Input - target event report'!D:D, "Private Investment")</f>
        <v/>
      </c>
      <c r="J571">
        <f>INDEX('Input - companies list'!$1:$10000,MATCH(B571,'Input - companies list'!B:B,0),MATCH("Flow",'Input - companies list'!$1:$1,0 ))</f>
        <v/>
      </c>
      <c r="K571">
        <f>INDEX('Input - companies list'!$1:$10000,MATCH(B571,'Input - companies list'!B:B,0),MATCH("Inter-Cluster Connectivity",'Input - companies list'!$1:$1,0 ))</f>
        <v/>
      </c>
      <c r="L571" s="11">
        <f>IFERROR(PERCENTRANK(F:F,F571),0)</f>
        <v/>
      </c>
      <c r="M571" s="11">
        <f>IFERROR(1 - PERCENTRANK(G:G,G571),0)</f>
        <v/>
      </c>
      <c r="N571" s="11">
        <f>IFERROR(1 - PERCENTRANK(H:H,H571),0)</f>
        <v/>
      </c>
      <c r="O571" s="11">
        <f>IFERROR(PERCENTRANK(I:I,I571),0)</f>
        <v/>
      </c>
      <c r="P571" s="11">
        <f>IFERROR(1 - PERCENTRANK(J:J,J571),0)</f>
        <v/>
      </c>
      <c r="Q571" s="11">
        <f>IFERROR(PERCENTRANK(K:K,K571),0)</f>
        <v/>
      </c>
      <c r="R571" s="11">
        <f>L571*weight1+M571*weight2+N571*weight3+O571*weight4+P571*weight5+Q571*weight6</f>
        <v/>
      </c>
    </row>
    <row r="572" spans="1:18">
      <c r="A572" s="14">
        <f>RANK(R572,R:R)</f>
        <v/>
      </c>
      <c r="B572" t="s">
        <v>6960</v>
      </c>
      <c r="C572">
        <f>VLOOKUP(B572,'Input - companies list'!B:L,2,FALSE)</f>
        <v/>
      </c>
      <c r="D572">
        <f>VLOOKUP(B572,'Input - companies list'!B:L,11,FALSE)</f>
        <v/>
      </c>
      <c r="E572">
        <f>VLOOKUP(B572,'Input - companies list'!B:E,4,FALSE)</f>
        <v/>
      </c>
      <c r="F572" s="1">
        <f>SUMIFS('Input - target event report'!H:H,'Input - target event report'!B:B,B572,'Input - target event report'!D:D, "Private Investment")</f>
        <v/>
      </c>
      <c r="G572" s="30">
        <f>IF(I572&lt;2, "N/A", (MAXIFS('Input - target event report'!E:E,'Input - target event report'!B:B,B:B,'Input - target event report'!D:D,"Private Investment")-MINIFS('Input - target event report'!E:E,'Input - target event report'!B:B,B:B,'Input - target event report'!D:D,"Private Investment"))/(I572-1))</f>
        <v/>
      </c>
      <c r="H572" s="30">
        <f>IF(MAXIFS('Input - target event report'!E:E,'Input - target event report'!B:B,B:B,'Input - target event report'!D:D,"Private Investment") = 0, "N/A", TODAY() - MAXIFS('Input - target event report'!E:E,'Input - target event report'!B:B,B:B,'Input - target event report'!D:D,"Private Investment"))</f>
        <v/>
      </c>
      <c r="I572" s="30">
        <f>COUNTIFS('Input - target event report'!B:B,B572,'Input - target event report'!D:D, "Private Investment")</f>
        <v/>
      </c>
      <c r="J572">
        <f>INDEX('Input - companies list'!$1:$10000,MATCH(B572,'Input - companies list'!B:B,0),MATCH("Flow",'Input - companies list'!$1:$1,0 ))</f>
        <v/>
      </c>
      <c r="K572">
        <f>INDEX('Input - companies list'!$1:$10000,MATCH(B572,'Input - companies list'!B:B,0),MATCH("Inter-Cluster Connectivity",'Input - companies list'!$1:$1,0 ))</f>
        <v/>
      </c>
      <c r="L572" s="11">
        <f>IFERROR(PERCENTRANK(F:F,F572),0)</f>
        <v/>
      </c>
      <c r="M572" s="11">
        <f>IFERROR(1 - PERCENTRANK(G:G,G572),0)</f>
        <v/>
      </c>
      <c r="N572" s="11">
        <f>IFERROR(1 - PERCENTRANK(H:H,H572),0)</f>
        <v/>
      </c>
      <c r="O572" s="11">
        <f>IFERROR(PERCENTRANK(I:I,I572),0)</f>
        <v/>
      </c>
      <c r="P572" s="11">
        <f>IFERROR(1 - PERCENTRANK(J:J,J572),0)</f>
        <v/>
      </c>
      <c r="Q572" s="11">
        <f>IFERROR(PERCENTRANK(K:K,K572),0)</f>
        <v/>
      </c>
      <c r="R572" s="11">
        <f>L572*weight1+M572*weight2+N572*weight3+O572*weight4+P572*weight5+Q572*weight6</f>
        <v/>
      </c>
    </row>
    <row r="573" spans="1:18">
      <c r="A573" s="14">
        <f>RANK(R573,R:R)</f>
        <v/>
      </c>
      <c r="B573" t="s">
        <v>6969</v>
      </c>
      <c r="C573">
        <f>VLOOKUP(B573,'Input - companies list'!B:L,2,FALSE)</f>
        <v/>
      </c>
      <c r="D573">
        <f>VLOOKUP(B573,'Input - companies list'!B:L,11,FALSE)</f>
        <v/>
      </c>
      <c r="E573">
        <f>VLOOKUP(B573,'Input - companies list'!B:E,4,FALSE)</f>
        <v/>
      </c>
      <c r="F573" s="1">
        <f>SUMIFS('Input - target event report'!H:H,'Input - target event report'!B:B,B573,'Input - target event report'!D:D, "Private Investment")</f>
        <v/>
      </c>
      <c r="G573" s="30">
        <f>IF(I573&lt;2, "N/A", (MAXIFS('Input - target event report'!E:E,'Input - target event report'!B:B,B:B,'Input - target event report'!D:D,"Private Investment")-MINIFS('Input - target event report'!E:E,'Input - target event report'!B:B,B:B,'Input - target event report'!D:D,"Private Investment"))/(I573-1))</f>
        <v/>
      </c>
      <c r="H573" s="30">
        <f>IF(MAXIFS('Input - target event report'!E:E,'Input - target event report'!B:B,B:B,'Input - target event report'!D:D,"Private Investment") = 0, "N/A", TODAY() - MAXIFS('Input - target event report'!E:E,'Input - target event report'!B:B,B:B,'Input - target event report'!D:D,"Private Investment"))</f>
        <v/>
      </c>
      <c r="I573" s="30">
        <f>COUNTIFS('Input - target event report'!B:B,B573,'Input - target event report'!D:D, "Private Investment")</f>
        <v/>
      </c>
      <c r="J573">
        <f>INDEX('Input - companies list'!$1:$10000,MATCH(B573,'Input - companies list'!B:B,0),MATCH("Flow",'Input - companies list'!$1:$1,0 ))</f>
        <v/>
      </c>
      <c r="K573">
        <f>INDEX('Input - companies list'!$1:$10000,MATCH(B573,'Input - companies list'!B:B,0),MATCH("Inter-Cluster Connectivity",'Input - companies list'!$1:$1,0 ))</f>
        <v/>
      </c>
      <c r="L573" s="11">
        <f>IFERROR(PERCENTRANK(F:F,F573),0)</f>
        <v/>
      </c>
      <c r="M573" s="11">
        <f>IFERROR(1 - PERCENTRANK(G:G,G573),0)</f>
        <v/>
      </c>
      <c r="N573" s="11">
        <f>IFERROR(1 - PERCENTRANK(H:H,H573),0)</f>
        <v/>
      </c>
      <c r="O573" s="11">
        <f>IFERROR(PERCENTRANK(I:I,I573),0)</f>
        <v/>
      </c>
      <c r="P573" s="11">
        <f>IFERROR(1 - PERCENTRANK(J:J,J573),0)</f>
        <v/>
      </c>
      <c r="Q573" s="11">
        <f>IFERROR(PERCENTRANK(K:K,K573),0)</f>
        <v/>
      </c>
      <c r="R573" s="11">
        <f>L573*weight1+M573*weight2+N573*weight3+O573*weight4+P573*weight5+Q573*weight6</f>
        <v/>
      </c>
    </row>
    <row r="574" spans="1:18">
      <c r="A574" s="14">
        <f>RANK(R574,R:R)</f>
        <v/>
      </c>
      <c r="B574" t="s">
        <v>6979</v>
      </c>
      <c r="C574">
        <f>VLOOKUP(B574,'Input - companies list'!B:L,2,FALSE)</f>
        <v/>
      </c>
      <c r="D574">
        <f>VLOOKUP(B574,'Input - companies list'!B:L,11,FALSE)</f>
        <v/>
      </c>
      <c r="E574">
        <f>VLOOKUP(B574,'Input - companies list'!B:E,4,FALSE)</f>
        <v/>
      </c>
      <c r="F574" s="1">
        <f>SUMIFS('Input - target event report'!H:H,'Input - target event report'!B:B,B574,'Input - target event report'!D:D, "Private Investment")</f>
        <v/>
      </c>
      <c r="G574" s="30">
        <f>IF(I574&lt;2, "N/A", (MAXIFS('Input - target event report'!E:E,'Input - target event report'!B:B,B:B,'Input - target event report'!D:D,"Private Investment")-MINIFS('Input - target event report'!E:E,'Input - target event report'!B:B,B:B,'Input - target event report'!D:D,"Private Investment"))/(I574-1))</f>
        <v/>
      </c>
      <c r="H574" s="30">
        <f>IF(MAXIFS('Input - target event report'!E:E,'Input - target event report'!B:B,B:B,'Input - target event report'!D:D,"Private Investment") = 0, "N/A", TODAY() - MAXIFS('Input - target event report'!E:E,'Input - target event report'!B:B,B:B,'Input - target event report'!D:D,"Private Investment"))</f>
        <v/>
      </c>
      <c r="I574" s="30">
        <f>COUNTIFS('Input - target event report'!B:B,B574,'Input - target event report'!D:D, "Private Investment")</f>
        <v/>
      </c>
      <c r="J574">
        <f>INDEX('Input - companies list'!$1:$10000,MATCH(B574,'Input - companies list'!B:B,0),MATCH("Flow",'Input - companies list'!$1:$1,0 ))</f>
        <v/>
      </c>
      <c r="K574">
        <f>INDEX('Input - companies list'!$1:$10000,MATCH(B574,'Input - companies list'!B:B,0),MATCH("Inter-Cluster Connectivity",'Input - companies list'!$1:$1,0 ))</f>
        <v/>
      </c>
      <c r="L574" s="11">
        <f>IFERROR(PERCENTRANK(F:F,F574),0)</f>
        <v/>
      </c>
      <c r="M574" s="11">
        <f>IFERROR(1 - PERCENTRANK(G:G,G574),0)</f>
        <v/>
      </c>
      <c r="N574" s="11">
        <f>IFERROR(1 - PERCENTRANK(H:H,H574),0)</f>
        <v/>
      </c>
      <c r="O574" s="11">
        <f>IFERROR(PERCENTRANK(I:I,I574),0)</f>
        <v/>
      </c>
      <c r="P574" s="11">
        <f>IFERROR(1 - PERCENTRANK(J:J,J574),0)</f>
        <v/>
      </c>
      <c r="Q574" s="11">
        <f>IFERROR(PERCENTRANK(K:K,K574),0)</f>
        <v/>
      </c>
      <c r="R574" s="11">
        <f>L574*weight1+M574*weight2+N574*weight3+O574*weight4+P574*weight5+Q574*weight6</f>
        <v/>
      </c>
    </row>
    <row r="575" spans="1:18">
      <c r="A575" s="14">
        <f>RANK(R575,R:R)</f>
        <v/>
      </c>
      <c r="B575" t="s">
        <v>6988</v>
      </c>
      <c r="C575">
        <f>VLOOKUP(B575,'Input - companies list'!B:L,2,FALSE)</f>
        <v/>
      </c>
      <c r="D575">
        <f>VLOOKUP(B575,'Input - companies list'!B:L,11,FALSE)</f>
        <v/>
      </c>
      <c r="E575">
        <f>VLOOKUP(B575,'Input - companies list'!B:E,4,FALSE)</f>
        <v/>
      </c>
      <c r="F575" s="1">
        <f>SUMIFS('Input - target event report'!H:H,'Input - target event report'!B:B,B575,'Input - target event report'!D:D, "Private Investment")</f>
        <v/>
      </c>
      <c r="G575" s="30">
        <f>IF(I575&lt;2, "N/A", (MAXIFS('Input - target event report'!E:E,'Input - target event report'!B:B,B:B,'Input - target event report'!D:D,"Private Investment")-MINIFS('Input - target event report'!E:E,'Input - target event report'!B:B,B:B,'Input - target event report'!D:D,"Private Investment"))/(I575-1))</f>
        <v/>
      </c>
      <c r="H575" s="30">
        <f>IF(MAXIFS('Input - target event report'!E:E,'Input - target event report'!B:B,B:B,'Input - target event report'!D:D,"Private Investment") = 0, "N/A", TODAY() - MAXIFS('Input - target event report'!E:E,'Input - target event report'!B:B,B:B,'Input - target event report'!D:D,"Private Investment"))</f>
        <v/>
      </c>
      <c r="I575" s="30">
        <f>COUNTIFS('Input - target event report'!B:B,B575,'Input - target event report'!D:D, "Private Investment")</f>
        <v/>
      </c>
      <c r="J575">
        <f>INDEX('Input - companies list'!$1:$10000,MATCH(B575,'Input - companies list'!B:B,0),MATCH("Flow",'Input - companies list'!$1:$1,0 ))</f>
        <v/>
      </c>
      <c r="K575">
        <f>INDEX('Input - companies list'!$1:$10000,MATCH(B575,'Input - companies list'!B:B,0),MATCH("Inter-Cluster Connectivity",'Input - companies list'!$1:$1,0 ))</f>
        <v/>
      </c>
      <c r="L575" s="11">
        <f>IFERROR(PERCENTRANK(F:F,F575),0)</f>
        <v/>
      </c>
      <c r="M575" s="11">
        <f>IFERROR(1 - PERCENTRANK(G:G,G575),0)</f>
        <v/>
      </c>
      <c r="N575" s="11">
        <f>IFERROR(1 - PERCENTRANK(H:H,H575),0)</f>
        <v/>
      </c>
      <c r="O575" s="11">
        <f>IFERROR(PERCENTRANK(I:I,I575),0)</f>
        <v/>
      </c>
      <c r="P575" s="11">
        <f>IFERROR(1 - PERCENTRANK(J:J,J575),0)</f>
        <v/>
      </c>
      <c r="Q575" s="11">
        <f>IFERROR(PERCENTRANK(K:K,K575),0)</f>
        <v/>
      </c>
      <c r="R575" s="11">
        <f>L575*weight1+M575*weight2+N575*weight3+O575*weight4+P575*weight5+Q575*weight6</f>
        <v/>
      </c>
    </row>
    <row r="576" spans="1:18">
      <c r="A576" s="14">
        <f>RANK(R576,R:R)</f>
        <v/>
      </c>
      <c r="B576" t="s">
        <v>6993</v>
      </c>
      <c r="C576">
        <f>VLOOKUP(B576,'Input - companies list'!B:L,2,FALSE)</f>
        <v/>
      </c>
      <c r="D576">
        <f>VLOOKUP(B576,'Input - companies list'!B:L,11,FALSE)</f>
        <v/>
      </c>
      <c r="E576">
        <f>VLOOKUP(B576,'Input - companies list'!B:E,4,FALSE)</f>
        <v/>
      </c>
      <c r="F576" s="1">
        <f>SUMIFS('Input - target event report'!H:H,'Input - target event report'!B:B,B576,'Input - target event report'!D:D, "Private Investment")</f>
        <v/>
      </c>
      <c r="G576" s="30">
        <f>IF(I576&lt;2, "N/A", (MAXIFS('Input - target event report'!E:E,'Input - target event report'!B:B,B:B,'Input - target event report'!D:D,"Private Investment")-MINIFS('Input - target event report'!E:E,'Input - target event report'!B:B,B:B,'Input - target event report'!D:D,"Private Investment"))/(I576-1))</f>
        <v/>
      </c>
      <c r="H576" s="30">
        <f>IF(MAXIFS('Input - target event report'!E:E,'Input - target event report'!B:B,B:B,'Input - target event report'!D:D,"Private Investment") = 0, "N/A", TODAY() - MAXIFS('Input - target event report'!E:E,'Input - target event report'!B:B,B:B,'Input - target event report'!D:D,"Private Investment"))</f>
        <v/>
      </c>
      <c r="I576" s="30">
        <f>COUNTIFS('Input - target event report'!B:B,B576,'Input - target event report'!D:D, "Private Investment")</f>
        <v/>
      </c>
      <c r="J576">
        <f>INDEX('Input - companies list'!$1:$10000,MATCH(B576,'Input - companies list'!B:B,0),MATCH("Flow",'Input - companies list'!$1:$1,0 ))</f>
        <v/>
      </c>
      <c r="K576">
        <f>INDEX('Input - companies list'!$1:$10000,MATCH(B576,'Input - companies list'!B:B,0),MATCH("Inter-Cluster Connectivity",'Input - companies list'!$1:$1,0 ))</f>
        <v/>
      </c>
      <c r="L576" s="11">
        <f>IFERROR(PERCENTRANK(F:F,F576),0)</f>
        <v/>
      </c>
      <c r="M576" s="11">
        <f>IFERROR(1 - PERCENTRANK(G:G,G576),0)</f>
        <v/>
      </c>
      <c r="N576" s="11">
        <f>IFERROR(1 - PERCENTRANK(H:H,H576),0)</f>
        <v/>
      </c>
      <c r="O576" s="11">
        <f>IFERROR(PERCENTRANK(I:I,I576),0)</f>
        <v/>
      </c>
      <c r="P576" s="11">
        <f>IFERROR(1 - PERCENTRANK(J:J,J576),0)</f>
        <v/>
      </c>
      <c r="Q576" s="11">
        <f>IFERROR(PERCENTRANK(K:K,K576),0)</f>
        <v/>
      </c>
      <c r="R576" s="11">
        <f>L576*weight1+M576*weight2+N576*weight3+O576*weight4+P576*weight5+Q576*weight6</f>
        <v/>
      </c>
    </row>
    <row r="577" spans="1:18">
      <c r="A577" s="14">
        <f>RANK(R577,R:R)</f>
        <v/>
      </c>
      <c r="B577" t="s">
        <v>7006</v>
      </c>
      <c r="C577">
        <f>VLOOKUP(B577,'Input - companies list'!B:L,2,FALSE)</f>
        <v/>
      </c>
      <c r="D577">
        <f>VLOOKUP(B577,'Input - companies list'!B:L,11,FALSE)</f>
        <v/>
      </c>
      <c r="E577">
        <f>VLOOKUP(B577,'Input - companies list'!B:E,4,FALSE)</f>
        <v/>
      </c>
      <c r="F577" s="1">
        <f>SUMIFS('Input - target event report'!H:H,'Input - target event report'!B:B,B577,'Input - target event report'!D:D, "Private Investment")</f>
        <v/>
      </c>
      <c r="G577" s="30">
        <f>IF(I577&lt;2, "N/A", (MAXIFS('Input - target event report'!E:E,'Input - target event report'!B:B,B:B,'Input - target event report'!D:D,"Private Investment")-MINIFS('Input - target event report'!E:E,'Input - target event report'!B:B,B:B,'Input - target event report'!D:D,"Private Investment"))/(I577-1))</f>
        <v/>
      </c>
      <c r="H577" s="30">
        <f>IF(MAXIFS('Input - target event report'!E:E,'Input - target event report'!B:B,B:B,'Input - target event report'!D:D,"Private Investment") = 0, "N/A", TODAY() - MAXIFS('Input - target event report'!E:E,'Input - target event report'!B:B,B:B,'Input - target event report'!D:D,"Private Investment"))</f>
        <v/>
      </c>
      <c r="I577" s="30">
        <f>COUNTIFS('Input - target event report'!B:B,B577,'Input - target event report'!D:D, "Private Investment")</f>
        <v/>
      </c>
      <c r="J577">
        <f>INDEX('Input - companies list'!$1:$10000,MATCH(B577,'Input - companies list'!B:B,0),MATCH("Flow",'Input - companies list'!$1:$1,0 ))</f>
        <v/>
      </c>
      <c r="K577">
        <f>INDEX('Input - companies list'!$1:$10000,MATCH(B577,'Input - companies list'!B:B,0),MATCH("Inter-Cluster Connectivity",'Input - companies list'!$1:$1,0 ))</f>
        <v/>
      </c>
      <c r="L577" s="11">
        <f>IFERROR(PERCENTRANK(F:F,F577),0)</f>
        <v/>
      </c>
      <c r="M577" s="11">
        <f>IFERROR(1 - PERCENTRANK(G:G,G577),0)</f>
        <v/>
      </c>
      <c r="N577" s="11">
        <f>IFERROR(1 - PERCENTRANK(H:H,H577),0)</f>
        <v/>
      </c>
      <c r="O577" s="11">
        <f>IFERROR(PERCENTRANK(I:I,I577),0)</f>
        <v/>
      </c>
      <c r="P577" s="11">
        <f>IFERROR(1 - PERCENTRANK(J:J,J577),0)</f>
        <v/>
      </c>
      <c r="Q577" s="11">
        <f>IFERROR(PERCENTRANK(K:K,K577),0)</f>
        <v/>
      </c>
      <c r="R577" s="11">
        <f>L577*weight1+M577*weight2+N577*weight3+O577*weight4+P577*weight5+Q577*weight6</f>
        <v/>
      </c>
    </row>
    <row r="578" spans="1:18">
      <c r="A578" s="14">
        <f>RANK(R578,R:R)</f>
        <v/>
      </c>
      <c r="B578" t="s">
        <v>7016</v>
      </c>
      <c r="C578">
        <f>VLOOKUP(B578,'Input - companies list'!B:L,2,FALSE)</f>
        <v/>
      </c>
      <c r="D578">
        <f>VLOOKUP(B578,'Input - companies list'!B:L,11,FALSE)</f>
        <v/>
      </c>
      <c r="E578">
        <f>VLOOKUP(B578,'Input - companies list'!B:E,4,FALSE)</f>
        <v/>
      </c>
      <c r="F578" s="1">
        <f>SUMIFS('Input - target event report'!H:H,'Input - target event report'!B:B,B578,'Input - target event report'!D:D, "Private Investment")</f>
        <v/>
      </c>
      <c r="G578" s="30">
        <f>IF(I578&lt;2, "N/A", (MAXIFS('Input - target event report'!E:E,'Input - target event report'!B:B,B:B,'Input - target event report'!D:D,"Private Investment")-MINIFS('Input - target event report'!E:E,'Input - target event report'!B:B,B:B,'Input - target event report'!D:D,"Private Investment"))/(I578-1))</f>
        <v/>
      </c>
      <c r="H578" s="30">
        <f>IF(MAXIFS('Input - target event report'!E:E,'Input - target event report'!B:B,B:B,'Input - target event report'!D:D,"Private Investment") = 0, "N/A", TODAY() - MAXIFS('Input - target event report'!E:E,'Input - target event report'!B:B,B:B,'Input - target event report'!D:D,"Private Investment"))</f>
        <v/>
      </c>
      <c r="I578" s="30">
        <f>COUNTIFS('Input - target event report'!B:B,B578,'Input - target event report'!D:D, "Private Investment")</f>
        <v/>
      </c>
      <c r="J578">
        <f>INDEX('Input - companies list'!$1:$10000,MATCH(B578,'Input - companies list'!B:B,0),MATCH("Flow",'Input - companies list'!$1:$1,0 ))</f>
        <v/>
      </c>
      <c r="K578">
        <f>INDEX('Input - companies list'!$1:$10000,MATCH(B578,'Input - companies list'!B:B,0),MATCH("Inter-Cluster Connectivity",'Input - companies list'!$1:$1,0 ))</f>
        <v/>
      </c>
      <c r="L578" s="11">
        <f>IFERROR(PERCENTRANK(F:F,F578),0)</f>
        <v/>
      </c>
      <c r="M578" s="11">
        <f>IFERROR(1 - PERCENTRANK(G:G,G578),0)</f>
        <v/>
      </c>
      <c r="N578" s="11">
        <f>IFERROR(1 - PERCENTRANK(H:H,H578),0)</f>
        <v/>
      </c>
      <c r="O578" s="11">
        <f>IFERROR(PERCENTRANK(I:I,I578),0)</f>
        <v/>
      </c>
      <c r="P578" s="11">
        <f>IFERROR(1 - PERCENTRANK(J:J,J578),0)</f>
        <v/>
      </c>
      <c r="Q578" s="11">
        <f>IFERROR(PERCENTRANK(K:K,K578),0)</f>
        <v/>
      </c>
      <c r="R578" s="11">
        <f>L578*weight1+M578*weight2+N578*weight3+O578*weight4+P578*weight5+Q578*weight6</f>
        <v/>
      </c>
    </row>
    <row r="579" spans="1:18">
      <c r="A579" s="14">
        <f>RANK(R579,R:R)</f>
        <v/>
      </c>
      <c r="B579" t="s">
        <v>7028</v>
      </c>
      <c r="C579">
        <f>VLOOKUP(B579,'Input - companies list'!B:L,2,FALSE)</f>
        <v/>
      </c>
      <c r="D579">
        <f>VLOOKUP(B579,'Input - companies list'!B:L,11,FALSE)</f>
        <v/>
      </c>
      <c r="E579">
        <f>VLOOKUP(B579,'Input - companies list'!B:E,4,FALSE)</f>
        <v/>
      </c>
      <c r="F579" s="1">
        <f>SUMIFS('Input - target event report'!H:H,'Input - target event report'!B:B,B579,'Input - target event report'!D:D, "Private Investment")</f>
        <v/>
      </c>
      <c r="G579" s="30">
        <f>IF(I579&lt;2, "N/A", (MAXIFS('Input - target event report'!E:E,'Input - target event report'!B:B,B:B,'Input - target event report'!D:D,"Private Investment")-MINIFS('Input - target event report'!E:E,'Input - target event report'!B:B,B:B,'Input - target event report'!D:D,"Private Investment"))/(I579-1))</f>
        <v/>
      </c>
      <c r="H579" s="30">
        <f>IF(MAXIFS('Input - target event report'!E:E,'Input - target event report'!B:B,B:B,'Input - target event report'!D:D,"Private Investment") = 0, "N/A", TODAY() - MAXIFS('Input - target event report'!E:E,'Input - target event report'!B:B,B:B,'Input - target event report'!D:D,"Private Investment"))</f>
        <v/>
      </c>
      <c r="I579" s="30">
        <f>COUNTIFS('Input - target event report'!B:B,B579,'Input - target event report'!D:D, "Private Investment")</f>
        <v/>
      </c>
      <c r="J579">
        <f>INDEX('Input - companies list'!$1:$10000,MATCH(B579,'Input - companies list'!B:B,0),MATCH("Flow",'Input - companies list'!$1:$1,0 ))</f>
        <v/>
      </c>
      <c r="K579">
        <f>INDEX('Input - companies list'!$1:$10000,MATCH(B579,'Input - companies list'!B:B,0),MATCH("Inter-Cluster Connectivity",'Input - companies list'!$1:$1,0 ))</f>
        <v/>
      </c>
      <c r="L579" s="11">
        <f>IFERROR(PERCENTRANK(F:F,F579),0)</f>
        <v/>
      </c>
      <c r="M579" s="11">
        <f>IFERROR(1 - PERCENTRANK(G:G,G579),0)</f>
        <v/>
      </c>
      <c r="N579" s="11">
        <f>IFERROR(1 - PERCENTRANK(H:H,H579),0)</f>
        <v/>
      </c>
      <c r="O579" s="11">
        <f>IFERROR(PERCENTRANK(I:I,I579),0)</f>
        <v/>
      </c>
      <c r="P579" s="11">
        <f>IFERROR(1 - PERCENTRANK(J:J,J579),0)</f>
        <v/>
      </c>
      <c r="Q579" s="11">
        <f>IFERROR(PERCENTRANK(K:K,K579),0)</f>
        <v/>
      </c>
      <c r="R579" s="11">
        <f>L579*weight1+M579*weight2+N579*weight3+O579*weight4+P579*weight5+Q579*weight6</f>
        <v/>
      </c>
    </row>
    <row r="580" spans="1:18">
      <c r="A580" s="14">
        <f>RANK(R580,R:R)</f>
        <v/>
      </c>
      <c r="B580" t="s">
        <v>7038</v>
      </c>
      <c r="C580">
        <f>VLOOKUP(B580,'Input - companies list'!B:L,2,FALSE)</f>
        <v/>
      </c>
      <c r="D580">
        <f>VLOOKUP(B580,'Input - companies list'!B:L,11,FALSE)</f>
        <v/>
      </c>
      <c r="E580">
        <f>VLOOKUP(B580,'Input - companies list'!B:E,4,FALSE)</f>
        <v/>
      </c>
      <c r="F580" s="1">
        <f>SUMIFS('Input - target event report'!H:H,'Input - target event report'!B:B,B580,'Input - target event report'!D:D, "Private Investment")</f>
        <v/>
      </c>
      <c r="G580" s="30">
        <f>IF(I580&lt;2, "N/A", (MAXIFS('Input - target event report'!E:E,'Input - target event report'!B:B,B:B,'Input - target event report'!D:D,"Private Investment")-MINIFS('Input - target event report'!E:E,'Input - target event report'!B:B,B:B,'Input - target event report'!D:D,"Private Investment"))/(I580-1))</f>
        <v/>
      </c>
      <c r="H580" s="30">
        <f>IF(MAXIFS('Input - target event report'!E:E,'Input - target event report'!B:B,B:B,'Input - target event report'!D:D,"Private Investment") = 0, "N/A", TODAY() - MAXIFS('Input - target event report'!E:E,'Input - target event report'!B:B,B:B,'Input - target event report'!D:D,"Private Investment"))</f>
        <v/>
      </c>
      <c r="I580" s="30">
        <f>COUNTIFS('Input - target event report'!B:B,B580,'Input - target event report'!D:D, "Private Investment")</f>
        <v/>
      </c>
      <c r="J580">
        <f>INDEX('Input - companies list'!$1:$10000,MATCH(B580,'Input - companies list'!B:B,0),MATCH("Flow",'Input - companies list'!$1:$1,0 ))</f>
        <v/>
      </c>
      <c r="K580">
        <f>INDEX('Input - companies list'!$1:$10000,MATCH(B580,'Input - companies list'!B:B,0),MATCH("Inter-Cluster Connectivity",'Input - companies list'!$1:$1,0 ))</f>
        <v/>
      </c>
      <c r="L580" s="11">
        <f>IFERROR(PERCENTRANK(F:F,F580),0)</f>
        <v/>
      </c>
      <c r="M580" s="11">
        <f>IFERROR(1 - PERCENTRANK(G:G,G580),0)</f>
        <v/>
      </c>
      <c r="N580" s="11">
        <f>IFERROR(1 - PERCENTRANK(H:H,H580),0)</f>
        <v/>
      </c>
      <c r="O580" s="11">
        <f>IFERROR(PERCENTRANK(I:I,I580),0)</f>
        <v/>
      </c>
      <c r="P580" s="11">
        <f>IFERROR(1 - PERCENTRANK(J:J,J580),0)</f>
        <v/>
      </c>
      <c r="Q580" s="11">
        <f>IFERROR(PERCENTRANK(K:K,K580),0)</f>
        <v/>
      </c>
      <c r="R580" s="11">
        <f>L580*weight1+M580*weight2+N580*weight3+O580*weight4+P580*weight5+Q580*weight6</f>
        <v/>
      </c>
    </row>
    <row r="581" spans="1:18">
      <c r="A581" s="14">
        <f>RANK(R581,R:R)</f>
        <v/>
      </c>
      <c r="B581" t="s">
        <v>7049</v>
      </c>
      <c r="C581">
        <f>VLOOKUP(B581,'Input - companies list'!B:L,2,FALSE)</f>
        <v/>
      </c>
      <c r="D581">
        <f>VLOOKUP(B581,'Input - companies list'!B:L,11,FALSE)</f>
        <v/>
      </c>
      <c r="E581">
        <f>VLOOKUP(B581,'Input - companies list'!B:E,4,FALSE)</f>
        <v/>
      </c>
      <c r="F581" s="1">
        <f>SUMIFS('Input - target event report'!H:H,'Input - target event report'!B:B,B581,'Input - target event report'!D:D, "Private Investment")</f>
        <v/>
      </c>
      <c r="G581" s="30">
        <f>IF(I581&lt;2, "N/A", (MAXIFS('Input - target event report'!E:E,'Input - target event report'!B:B,B:B,'Input - target event report'!D:D,"Private Investment")-MINIFS('Input - target event report'!E:E,'Input - target event report'!B:B,B:B,'Input - target event report'!D:D,"Private Investment"))/(I581-1))</f>
        <v/>
      </c>
      <c r="H581" s="30">
        <f>IF(MAXIFS('Input - target event report'!E:E,'Input - target event report'!B:B,B:B,'Input - target event report'!D:D,"Private Investment") = 0, "N/A", TODAY() - MAXIFS('Input - target event report'!E:E,'Input - target event report'!B:B,B:B,'Input - target event report'!D:D,"Private Investment"))</f>
        <v/>
      </c>
      <c r="I581" s="30">
        <f>COUNTIFS('Input - target event report'!B:B,B581,'Input - target event report'!D:D, "Private Investment")</f>
        <v/>
      </c>
      <c r="J581">
        <f>INDEX('Input - companies list'!$1:$10000,MATCH(B581,'Input - companies list'!B:B,0),MATCH("Flow",'Input - companies list'!$1:$1,0 ))</f>
        <v/>
      </c>
      <c r="K581">
        <f>INDEX('Input - companies list'!$1:$10000,MATCH(B581,'Input - companies list'!B:B,0),MATCH("Inter-Cluster Connectivity",'Input - companies list'!$1:$1,0 ))</f>
        <v/>
      </c>
      <c r="L581" s="11">
        <f>IFERROR(PERCENTRANK(F:F,F581),0)</f>
        <v/>
      </c>
      <c r="M581" s="11">
        <f>IFERROR(1 - PERCENTRANK(G:G,G581),0)</f>
        <v/>
      </c>
      <c r="N581" s="11">
        <f>IFERROR(1 - PERCENTRANK(H:H,H581),0)</f>
        <v/>
      </c>
      <c r="O581" s="11">
        <f>IFERROR(PERCENTRANK(I:I,I581),0)</f>
        <v/>
      </c>
      <c r="P581" s="11">
        <f>IFERROR(1 - PERCENTRANK(J:J,J581),0)</f>
        <v/>
      </c>
      <c r="Q581" s="11">
        <f>IFERROR(PERCENTRANK(K:K,K581),0)</f>
        <v/>
      </c>
      <c r="R581" s="11">
        <f>L581*weight1+M581*weight2+N581*weight3+O581*weight4+P581*weight5+Q581*weight6</f>
        <v/>
      </c>
    </row>
    <row r="582" spans="1:18">
      <c r="A582" s="14">
        <f>RANK(R582,R:R)</f>
        <v/>
      </c>
      <c r="B582" t="s">
        <v>7060</v>
      </c>
      <c r="C582">
        <f>VLOOKUP(B582,'Input - companies list'!B:L,2,FALSE)</f>
        <v/>
      </c>
      <c r="D582">
        <f>VLOOKUP(B582,'Input - companies list'!B:L,11,FALSE)</f>
        <v/>
      </c>
      <c r="E582">
        <f>VLOOKUP(B582,'Input - companies list'!B:E,4,FALSE)</f>
        <v/>
      </c>
      <c r="F582" s="1">
        <f>SUMIFS('Input - target event report'!H:H,'Input - target event report'!B:B,B582,'Input - target event report'!D:D, "Private Investment")</f>
        <v/>
      </c>
      <c r="G582" s="30">
        <f>IF(I582&lt;2, "N/A", (MAXIFS('Input - target event report'!E:E,'Input - target event report'!B:B,B:B,'Input - target event report'!D:D,"Private Investment")-MINIFS('Input - target event report'!E:E,'Input - target event report'!B:B,B:B,'Input - target event report'!D:D,"Private Investment"))/(I582-1))</f>
        <v/>
      </c>
      <c r="H582" s="30">
        <f>IF(MAXIFS('Input - target event report'!E:E,'Input - target event report'!B:B,B:B,'Input - target event report'!D:D,"Private Investment") = 0, "N/A", TODAY() - MAXIFS('Input - target event report'!E:E,'Input - target event report'!B:B,B:B,'Input - target event report'!D:D,"Private Investment"))</f>
        <v/>
      </c>
      <c r="I582" s="30">
        <f>COUNTIFS('Input - target event report'!B:B,B582,'Input - target event report'!D:D, "Private Investment")</f>
        <v/>
      </c>
      <c r="J582">
        <f>INDEX('Input - companies list'!$1:$10000,MATCH(B582,'Input - companies list'!B:B,0),MATCH("Flow",'Input - companies list'!$1:$1,0 ))</f>
        <v/>
      </c>
      <c r="K582">
        <f>INDEX('Input - companies list'!$1:$10000,MATCH(B582,'Input - companies list'!B:B,0),MATCH("Inter-Cluster Connectivity",'Input - companies list'!$1:$1,0 ))</f>
        <v/>
      </c>
      <c r="L582" s="11">
        <f>IFERROR(PERCENTRANK(F:F,F582),0)</f>
        <v/>
      </c>
      <c r="M582" s="11">
        <f>IFERROR(1 - PERCENTRANK(G:G,G582),0)</f>
        <v/>
      </c>
      <c r="N582" s="11">
        <f>IFERROR(1 - PERCENTRANK(H:H,H582),0)</f>
        <v/>
      </c>
      <c r="O582" s="11">
        <f>IFERROR(PERCENTRANK(I:I,I582),0)</f>
        <v/>
      </c>
      <c r="P582" s="11">
        <f>IFERROR(1 - PERCENTRANK(J:J,J582),0)</f>
        <v/>
      </c>
      <c r="Q582" s="11">
        <f>IFERROR(PERCENTRANK(K:K,K582),0)</f>
        <v/>
      </c>
      <c r="R582" s="11">
        <f>L582*weight1+M582*weight2+N582*weight3+O582*weight4+P582*weight5+Q582*weight6</f>
        <v/>
      </c>
    </row>
    <row r="583" spans="1:18">
      <c r="A583" s="14">
        <f>RANK(R583,R:R)</f>
        <v/>
      </c>
      <c r="B583" t="s">
        <v>7069</v>
      </c>
      <c r="C583">
        <f>VLOOKUP(B583,'Input - companies list'!B:L,2,FALSE)</f>
        <v/>
      </c>
      <c r="D583">
        <f>VLOOKUP(B583,'Input - companies list'!B:L,11,FALSE)</f>
        <v/>
      </c>
      <c r="E583">
        <f>VLOOKUP(B583,'Input - companies list'!B:E,4,FALSE)</f>
        <v/>
      </c>
      <c r="F583" s="1">
        <f>SUMIFS('Input - target event report'!H:H,'Input - target event report'!B:B,B583,'Input - target event report'!D:D, "Private Investment")</f>
        <v/>
      </c>
      <c r="G583" s="30">
        <f>IF(I583&lt;2, "N/A", (MAXIFS('Input - target event report'!E:E,'Input - target event report'!B:B,B:B,'Input - target event report'!D:D,"Private Investment")-MINIFS('Input - target event report'!E:E,'Input - target event report'!B:B,B:B,'Input - target event report'!D:D,"Private Investment"))/(I583-1))</f>
        <v/>
      </c>
      <c r="H583" s="30">
        <f>IF(MAXIFS('Input - target event report'!E:E,'Input - target event report'!B:B,B:B,'Input - target event report'!D:D,"Private Investment") = 0, "N/A", TODAY() - MAXIFS('Input - target event report'!E:E,'Input - target event report'!B:B,B:B,'Input - target event report'!D:D,"Private Investment"))</f>
        <v/>
      </c>
      <c r="I583" s="30">
        <f>COUNTIFS('Input - target event report'!B:B,B583,'Input - target event report'!D:D, "Private Investment")</f>
        <v/>
      </c>
      <c r="J583">
        <f>INDEX('Input - companies list'!$1:$10000,MATCH(B583,'Input - companies list'!B:B,0),MATCH("Flow",'Input - companies list'!$1:$1,0 ))</f>
        <v/>
      </c>
      <c r="K583">
        <f>INDEX('Input - companies list'!$1:$10000,MATCH(B583,'Input - companies list'!B:B,0),MATCH("Inter-Cluster Connectivity",'Input - companies list'!$1:$1,0 ))</f>
        <v/>
      </c>
      <c r="L583" s="11">
        <f>IFERROR(PERCENTRANK(F:F,F583),0)</f>
        <v/>
      </c>
      <c r="M583" s="11">
        <f>IFERROR(1 - PERCENTRANK(G:G,G583),0)</f>
        <v/>
      </c>
      <c r="N583" s="11">
        <f>IFERROR(1 - PERCENTRANK(H:H,H583),0)</f>
        <v/>
      </c>
      <c r="O583" s="11">
        <f>IFERROR(PERCENTRANK(I:I,I583),0)</f>
        <v/>
      </c>
      <c r="P583" s="11">
        <f>IFERROR(1 - PERCENTRANK(J:J,J583),0)</f>
        <v/>
      </c>
      <c r="Q583" s="11">
        <f>IFERROR(PERCENTRANK(K:K,K583),0)</f>
        <v/>
      </c>
      <c r="R583" s="11">
        <f>L583*weight1+M583*weight2+N583*weight3+O583*weight4+P583*weight5+Q583*weight6</f>
        <v/>
      </c>
    </row>
    <row r="584" spans="1:18">
      <c r="A584" s="14">
        <f>RANK(R584,R:R)</f>
        <v/>
      </c>
      <c r="B584" t="s">
        <v>7077</v>
      </c>
      <c r="C584">
        <f>VLOOKUP(B584,'Input - companies list'!B:L,2,FALSE)</f>
        <v/>
      </c>
      <c r="D584">
        <f>VLOOKUP(B584,'Input - companies list'!B:L,11,FALSE)</f>
        <v/>
      </c>
      <c r="E584">
        <f>VLOOKUP(B584,'Input - companies list'!B:E,4,FALSE)</f>
        <v/>
      </c>
      <c r="F584" s="1">
        <f>SUMIFS('Input - target event report'!H:H,'Input - target event report'!B:B,B584,'Input - target event report'!D:D, "Private Investment")</f>
        <v/>
      </c>
      <c r="G584" s="30">
        <f>IF(I584&lt;2, "N/A", (MAXIFS('Input - target event report'!E:E,'Input - target event report'!B:B,B:B,'Input - target event report'!D:D,"Private Investment")-MINIFS('Input - target event report'!E:E,'Input - target event report'!B:B,B:B,'Input - target event report'!D:D,"Private Investment"))/(I584-1))</f>
        <v/>
      </c>
      <c r="H584" s="30">
        <f>IF(MAXIFS('Input - target event report'!E:E,'Input - target event report'!B:B,B:B,'Input - target event report'!D:D,"Private Investment") = 0, "N/A", TODAY() - MAXIFS('Input - target event report'!E:E,'Input - target event report'!B:B,B:B,'Input - target event report'!D:D,"Private Investment"))</f>
        <v/>
      </c>
      <c r="I584" s="30">
        <f>COUNTIFS('Input - target event report'!B:B,B584,'Input - target event report'!D:D, "Private Investment")</f>
        <v/>
      </c>
      <c r="J584">
        <f>INDEX('Input - companies list'!$1:$10000,MATCH(B584,'Input - companies list'!B:B,0),MATCH("Flow",'Input - companies list'!$1:$1,0 ))</f>
        <v/>
      </c>
      <c r="K584">
        <f>INDEX('Input - companies list'!$1:$10000,MATCH(B584,'Input - companies list'!B:B,0),MATCH("Inter-Cluster Connectivity",'Input - companies list'!$1:$1,0 ))</f>
        <v/>
      </c>
      <c r="L584" s="11">
        <f>IFERROR(PERCENTRANK(F:F,F584),0)</f>
        <v/>
      </c>
      <c r="M584" s="11">
        <f>IFERROR(1 - PERCENTRANK(G:G,G584),0)</f>
        <v/>
      </c>
      <c r="N584" s="11">
        <f>IFERROR(1 - PERCENTRANK(H:H,H584),0)</f>
        <v/>
      </c>
      <c r="O584" s="11">
        <f>IFERROR(PERCENTRANK(I:I,I584),0)</f>
        <v/>
      </c>
      <c r="P584" s="11">
        <f>IFERROR(1 - PERCENTRANK(J:J,J584),0)</f>
        <v/>
      </c>
      <c r="Q584" s="11">
        <f>IFERROR(PERCENTRANK(K:K,K584),0)</f>
        <v/>
      </c>
      <c r="R584" s="11">
        <f>L584*weight1+M584*weight2+N584*weight3+O584*weight4+P584*weight5+Q584*weight6</f>
        <v/>
      </c>
    </row>
    <row r="585" spans="1:18">
      <c r="A585" s="14">
        <f>RANK(R585,R:R)</f>
        <v/>
      </c>
      <c r="B585" t="s">
        <v>7089</v>
      </c>
      <c r="C585">
        <f>VLOOKUP(B585,'Input - companies list'!B:L,2,FALSE)</f>
        <v/>
      </c>
      <c r="D585">
        <f>VLOOKUP(B585,'Input - companies list'!B:L,11,FALSE)</f>
        <v/>
      </c>
      <c r="E585">
        <f>VLOOKUP(B585,'Input - companies list'!B:E,4,FALSE)</f>
        <v/>
      </c>
      <c r="F585" s="1">
        <f>SUMIFS('Input - target event report'!H:H,'Input - target event report'!B:B,B585,'Input - target event report'!D:D, "Private Investment")</f>
        <v/>
      </c>
      <c r="G585" s="30">
        <f>IF(I585&lt;2, "N/A", (MAXIFS('Input - target event report'!E:E,'Input - target event report'!B:B,B:B,'Input - target event report'!D:D,"Private Investment")-MINIFS('Input - target event report'!E:E,'Input - target event report'!B:B,B:B,'Input - target event report'!D:D,"Private Investment"))/(I585-1))</f>
        <v/>
      </c>
      <c r="H585" s="30">
        <f>IF(MAXIFS('Input - target event report'!E:E,'Input - target event report'!B:B,B:B,'Input - target event report'!D:D,"Private Investment") = 0, "N/A", TODAY() - MAXIFS('Input - target event report'!E:E,'Input - target event report'!B:B,B:B,'Input - target event report'!D:D,"Private Investment"))</f>
        <v/>
      </c>
      <c r="I585" s="30">
        <f>COUNTIFS('Input - target event report'!B:B,B585,'Input - target event report'!D:D, "Private Investment")</f>
        <v/>
      </c>
      <c r="J585">
        <f>INDEX('Input - companies list'!$1:$10000,MATCH(B585,'Input - companies list'!B:B,0),MATCH("Flow",'Input - companies list'!$1:$1,0 ))</f>
        <v/>
      </c>
      <c r="K585">
        <f>INDEX('Input - companies list'!$1:$10000,MATCH(B585,'Input - companies list'!B:B,0),MATCH("Inter-Cluster Connectivity",'Input - companies list'!$1:$1,0 ))</f>
        <v/>
      </c>
      <c r="L585" s="11">
        <f>IFERROR(PERCENTRANK(F:F,F585),0)</f>
        <v/>
      </c>
      <c r="M585" s="11">
        <f>IFERROR(1 - PERCENTRANK(G:G,G585),0)</f>
        <v/>
      </c>
      <c r="N585" s="11">
        <f>IFERROR(1 - PERCENTRANK(H:H,H585),0)</f>
        <v/>
      </c>
      <c r="O585" s="11">
        <f>IFERROR(PERCENTRANK(I:I,I585),0)</f>
        <v/>
      </c>
      <c r="P585" s="11">
        <f>IFERROR(1 - PERCENTRANK(J:J,J585),0)</f>
        <v/>
      </c>
      <c r="Q585" s="11">
        <f>IFERROR(PERCENTRANK(K:K,K585),0)</f>
        <v/>
      </c>
      <c r="R585" s="11">
        <f>L585*weight1+M585*weight2+N585*weight3+O585*weight4+P585*weight5+Q585*weight6</f>
        <v/>
      </c>
    </row>
    <row r="586" spans="1:18">
      <c r="A586">
        <f>RANK(R586,R:R)</f>
        <v/>
      </c>
      <c r="B586" t="s">
        <v>7099</v>
      </c>
      <c r="C586">
        <f>VLOOKUP(B586,'Input - companies list'!B:L,2,FALSE)</f>
        <v/>
      </c>
      <c r="D586">
        <f>VLOOKUP(B586,'Input - companies list'!B:L,11,FALSE)</f>
        <v/>
      </c>
      <c r="E586">
        <f>VLOOKUP(B586,'Input - companies list'!B:E,4,FALSE)</f>
        <v/>
      </c>
      <c r="F586">
        <f>SUMIFS('Input - target event report'!H:H,'Input - target event report'!B:B,B586,'Input - target event report'!D:D, "Private Investment")</f>
        <v/>
      </c>
      <c r="G586">
        <f>IF(I586&lt;2, "N/A", (MAXIFS('Input - target event report'!E:E,'Input - target event report'!B:B,B:B,'Input - target event report'!D:D,"Private Investment")-MINIFS('Input - target event report'!E:E,'Input - target event report'!B:B,B:B,'Input - target event report'!D:D,"Private Investment"))/(I586-1))</f>
        <v/>
      </c>
      <c r="H586">
        <f>IF(MAXIFS('Input - target event report'!E:E,'Input - target event report'!B:B,B:B,'Input - target event report'!D:D,"Private Investment") = 0, "N/A", TODAY() - MAXIFS('Input - target event report'!E:E,'Input - target event report'!B:B,B:B,'Input - target event report'!D:D,"Private Investment"))</f>
        <v/>
      </c>
      <c r="I586">
        <f>COUNTIFS('Input - target event report'!B:B,B586,'Input - target event report'!D:D, "Private Investment")</f>
        <v/>
      </c>
      <c r="J586">
        <f>INDEX('Input - companies list'!$1:$10000,MATCH(B586,'Input - companies list'!B:B,0),MATCH("Flow",'Input - companies list'!$1:$1,0 ))</f>
        <v/>
      </c>
      <c r="K586">
        <f>INDEX('Input - companies list'!$1:$10000,MATCH(B586,'Input - companies list'!B:B,0),MATCH("Inter-Cluster Connectivity",'Input - companies list'!$1:$1,0 ))</f>
        <v/>
      </c>
      <c r="L586">
        <f>IFERROR(PERCENTRANK(F:F,F586),0)</f>
        <v/>
      </c>
      <c r="M586">
        <f>IFERROR(1 - PERCENTRANK(G:G,G586),0)</f>
        <v/>
      </c>
      <c r="N586">
        <f>IFERROR(1 - PERCENTRANK(H:H,H586),0)</f>
        <v/>
      </c>
      <c r="O586">
        <f>IFERROR(PERCENTRANK(I:I,I586),0)</f>
        <v/>
      </c>
      <c r="P586">
        <f>IFERROR(1 - PERCENTRANK(J:J,J586),0)</f>
        <v/>
      </c>
      <c r="Q586">
        <f>IFERROR(PERCENTRANK(K:K,K586),0)</f>
        <v/>
      </c>
      <c r="R586">
        <f>L586*weight1+M586*weight2+N586*weight3+O586*weight4+P586*weight5+Q586*weight6</f>
        <v/>
      </c>
    </row>
    <row r="587" spans="1:18">
      <c r="A587">
        <f>RANK(R587,R:R)</f>
        <v/>
      </c>
      <c r="B587" t="s">
        <v>7110</v>
      </c>
      <c r="C587">
        <f>VLOOKUP(B587,'Input - companies list'!B:L,2,FALSE)</f>
        <v/>
      </c>
      <c r="D587">
        <f>VLOOKUP(B587,'Input - companies list'!B:L,11,FALSE)</f>
        <v/>
      </c>
      <c r="E587">
        <f>VLOOKUP(B587,'Input - companies list'!B:E,4,FALSE)</f>
        <v/>
      </c>
      <c r="F587">
        <f>SUMIFS('Input - target event report'!H:H,'Input - target event report'!B:B,B587,'Input - target event report'!D:D, "Private Investment")</f>
        <v/>
      </c>
      <c r="G587">
        <f>IF(I587&lt;2, "N/A", (MAXIFS('Input - target event report'!E:E,'Input - target event report'!B:B,B:B,'Input - target event report'!D:D,"Private Investment")-MINIFS('Input - target event report'!E:E,'Input - target event report'!B:B,B:B,'Input - target event report'!D:D,"Private Investment"))/(I587-1))</f>
        <v/>
      </c>
      <c r="H587">
        <f>IF(MAXIFS('Input - target event report'!E:E,'Input - target event report'!B:B,B:B,'Input - target event report'!D:D,"Private Investment") = 0, "N/A", TODAY() - MAXIFS('Input - target event report'!E:E,'Input - target event report'!B:B,B:B,'Input - target event report'!D:D,"Private Investment"))</f>
        <v/>
      </c>
      <c r="I587">
        <f>COUNTIFS('Input - target event report'!B:B,B587,'Input - target event report'!D:D, "Private Investment")</f>
        <v/>
      </c>
      <c r="J587">
        <f>INDEX('Input - companies list'!$1:$10000,MATCH(B587,'Input - companies list'!B:B,0),MATCH("Flow",'Input - companies list'!$1:$1,0 ))</f>
        <v/>
      </c>
      <c r="K587">
        <f>INDEX('Input - companies list'!$1:$10000,MATCH(B587,'Input - companies list'!B:B,0),MATCH("Inter-Cluster Connectivity",'Input - companies list'!$1:$1,0 ))</f>
        <v/>
      </c>
      <c r="L587">
        <f>IFERROR(PERCENTRANK(F:F,F587),0)</f>
        <v/>
      </c>
      <c r="M587">
        <f>IFERROR(1 - PERCENTRANK(G:G,G587),0)</f>
        <v/>
      </c>
      <c r="N587">
        <f>IFERROR(1 - PERCENTRANK(H:H,H587),0)</f>
        <v/>
      </c>
      <c r="O587">
        <f>IFERROR(PERCENTRANK(I:I,I587),0)</f>
        <v/>
      </c>
      <c r="P587">
        <f>IFERROR(1 - PERCENTRANK(J:J,J587),0)</f>
        <v/>
      </c>
      <c r="Q587">
        <f>IFERROR(PERCENTRANK(K:K,K587),0)</f>
        <v/>
      </c>
      <c r="R587">
        <f>L587*weight1+M587*weight2+N587*weight3+O587*weight4+P587*weight5+Q587*weight6</f>
        <v/>
      </c>
    </row>
    <row r="588" spans="1:18">
      <c r="A588">
        <f>RANK(R588,R:R)</f>
        <v/>
      </c>
      <c r="B588" t="s">
        <v>7121</v>
      </c>
      <c r="C588">
        <f>VLOOKUP(B588,'Input - companies list'!B:L,2,FALSE)</f>
        <v/>
      </c>
      <c r="D588">
        <f>VLOOKUP(B588,'Input - companies list'!B:L,11,FALSE)</f>
        <v/>
      </c>
      <c r="E588">
        <f>VLOOKUP(B588,'Input - companies list'!B:E,4,FALSE)</f>
        <v/>
      </c>
      <c r="F588">
        <f>SUMIFS('Input - target event report'!H:H,'Input - target event report'!B:B,B588,'Input - target event report'!D:D, "Private Investment")</f>
        <v/>
      </c>
      <c r="G588" s="30">
        <f>IF(I588&lt;2, "N/A", (MAXIFS('Input - target event report'!E:E,'Input - target event report'!B:B,B:B,'Input - target event report'!D:D,"Private Investment")-MINIFS('Input - target event report'!E:E,'Input - target event report'!B:B,B:B,'Input - target event report'!D:D,"Private Investment"))/(I588-1))</f>
        <v/>
      </c>
      <c r="H588" s="30">
        <f>IF(MAXIFS('Input - target event report'!E:E,'Input - target event report'!B:B,B:B,'Input - target event report'!D:D,"Private Investment") = 0, "N/A", TODAY() - MAXIFS('Input - target event report'!E:E,'Input - target event report'!B:B,B:B,'Input - target event report'!D:D,"Private Investment"))</f>
        <v/>
      </c>
      <c r="I588">
        <f>COUNTIFS('Input - target event report'!B:B,B588,'Input - target event report'!D:D, "Private Investment")</f>
        <v/>
      </c>
      <c r="J588">
        <f>INDEX('Input - companies list'!$1:$10000,MATCH(B588,'Input - companies list'!B:B,0),MATCH("Flow",'Input - companies list'!$1:$1,0 ))</f>
        <v/>
      </c>
      <c r="K588">
        <f>INDEX('Input - companies list'!$1:$10000,MATCH(B588,'Input - companies list'!B:B,0),MATCH("Inter-Cluster Connectivity",'Input - companies list'!$1:$1,0 ))</f>
        <v/>
      </c>
      <c r="L588">
        <f>IFERROR(PERCENTRANK(F:F,F588),0)</f>
        <v/>
      </c>
      <c r="M588">
        <f>IFERROR(1 - PERCENTRANK(G:G,G588),0)</f>
        <v/>
      </c>
      <c r="N588">
        <f>IFERROR(1 - PERCENTRANK(H:H,H588),0)</f>
        <v/>
      </c>
      <c r="O588">
        <f>IFERROR(PERCENTRANK(I:I,I588),0)</f>
        <v/>
      </c>
      <c r="P588">
        <f>IFERROR(1 - PERCENTRANK(J:J,J588),0)</f>
        <v/>
      </c>
      <c r="Q588">
        <f>IFERROR(PERCENTRANK(K:K,K588),0)</f>
        <v/>
      </c>
      <c r="R588">
        <f>L588*weight1+M588*weight2+N588*weight3+O588*weight4+P588*weight5+Q588*weight6</f>
        <v/>
      </c>
    </row>
    <row r="589" spans="1:18">
      <c r="A589">
        <f>RANK(R589,R:R)</f>
        <v/>
      </c>
      <c r="B589" t="s">
        <v>7130</v>
      </c>
      <c r="C589">
        <f>VLOOKUP(B589,'Input - companies list'!B:L,2,FALSE)</f>
        <v/>
      </c>
      <c r="D589">
        <f>VLOOKUP(B589,'Input - companies list'!B:L,11,FALSE)</f>
        <v/>
      </c>
      <c r="E589">
        <f>VLOOKUP(B589,'Input - companies list'!B:E,4,FALSE)</f>
        <v/>
      </c>
      <c r="F589">
        <f>SUMIFS('Input - target event report'!H:H,'Input - target event report'!B:B,B589,'Input - target event report'!D:D, "Private Investment")</f>
        <v/>
      </c>
      <c r="G589" s="30">
        <f>IF(I589&lt;2, "N/A", (MAXIFS('Input - target event report'!E:E,'Input - target event report'!B:B,B:B,'Input - target event report'!D:D,"Private Investment")-MINIFS('Input - target event report'!E:E,'Input - target event report'!B:B,B:B,'Input - target event report'!D:D,"Private Investment"))/(I589-1))</f>
        <v/>
      </c>
      <c r="H589" s="30">
        <f>IF(MAXIFS('Input - target event report'!E:E,'Input - target event report'!B:B,B:B,'Input - target event report'!D:D,"Private Investment") = 0, "N/A", TODAY() - MAXIFS('Input - target event report'!E:E,'Input - target event report'!B:B,B:B,'Input - target event report'!D:D,"Private Investment"))</f>
        <v/>
      </c>
      <c r="I589">
        <f>COUNTIFS('Input - target event report'!B:B,B589,'Input - target event report'!D:D, "Private Investment")</f>
        <v/>
      </c>
      <c r="J589">
        <f>INDEX('Input - companies list'!$1:$10000,MATCH(B589,'Input - companies list'!B:B,0),MATCH("Flow",'Input - companies list'!$1:$1,0 ))</f>
        <v/>
      </c>
      <c r="K589">
        <f>INDEX('Input - companies list'!$1:$10000,MATCH(B589,'Input - companies list'!B:B,0),MATCH("Inter-Cluster Connectivity",'Input - companies list'!$1:$1,0 ))</f>
        <v/>
      </c>
      <c r="L589">
        <f>IFERROR(PERCENTRANK(F:F,F589),0)</f>
        <v/>
      </c>
      <c r="M589">
        <f>IFERROR(1 - PERCENTRANK(G:G,G589),0)</f>
        <v/>
      </c>
      <c r="N589">
        <f>IFERROR(1 - PERCENTRANK(H:H,H589),0)</f>
        <v/>
      </c>
      <c r="O589">
        <f>IFERROR(PERCENTRANK(I:I,I589),0)</f>
        <v/>
      </c>
      <c r="P589">
        <f>IFERROR(1 - PERCENTRANK(J:J,J589),0)</f>
        <v/>
      </c>
      <c r="Q589">
        <f>IFERROR(PERCENTRANK(K:K,K589),0)</f>
        <v/>
      </c>
      <c r="R589">
        <f>L589*weight1+M589*weight2+N589*weight3+O589*weight4+P589*weight5+Q589*weight6</f>
        <v/>
      </c>
    </row>
    <row r="590" spans="1:18">
      <c r="A590">
        <f>RANK(R590,R:R)</f>
        <v/>
      </c>
      <c r="B590" t="s">
        <v>7140</v>
      </c>
      <c r="C590">
        <f>VLOOKUP(B590,'Input - companies list'!B:L,2,FALSE)</f>
        <v/>
      </c>
      <c r="D590">
        <f>VLOOKUP(B590,'Input - companies list'!B:L,11,FALSE)</f>
        <v/>
      </c>
      <c r="E590">
        <f>VLOOKUP(B590,'Input - companies list'!B:E,4,FALSE)</f>
        <v/>
      </c>
      <c r="F590">
        <f>SUMIFS('Input - target event report'!H:H,'Input - target event report'!B:B,B590,'Input - target event report'!D:D, "Private Investment")</f>
        <v/>
      </c>
      <c r="G590" s="31">
        <f>IF(I590&lt;2, "N/A", (MAXIFS('Input - target event report'!E:E,'Input - target event report'!B:B,B:B,'Input - target event report'!D:D,"Private Investment")-MINIFS('Input - target event report'!E:E,'Input - target event report'!B:B,B:B,'Input - target event report'!D:D,"Private Investment"))/(I590-1))</f>
        <v/>
      </c>
      <c r="H590" s="31">
        <f>IF(MAXIFS('Input - target event report'!E:E,'Input - target event report'!B:B,B:B,'Input - target event report'!D:D,"Private Investment") = 0, "N/A", TODAY() - MAXIFS('Input - target event report'!E:E,'Input - target event report'!B:B,B:B,'Input - target event report'!D:D,"Private Investment"))</f>
        <v/>
      </c>
      <c r="I590">
        <f>COUNTIFS('Input - target event report'!B:B,B590,'Input - target event report'!D:D, "Private Investment")</f>
        <v/>
      </c>
      <c r="J590">
        <f>INDEX('Input - companies list'!$1:$10000,MATCH(B590,'Input - companies list'!B:B,0),MATCH("Flow",'Input - companies list'!$1:$1,0 ))</f>
        <v/>
      </c>
      <c r="K590">
        <f>INDEX('Input - companies list'!$1:$10000,MATCH(B590,'Input - companies list'!B:B,0),MATCH("Inter-Cluster Connectivity",'Input - companies list'!$1:$1,0 ))</f>
        <v/>
      </c>
      <c r="L590">
        <f>IFERROR(PERCENTRANK(F:F,F590),0)</f>
        <v/>
      </c>
      <c r="M590">
        <f>IFERROR(1 - PERCENTRANK(G:G,G590),0)</f>
        <v/>
      </c>
      <c r="N590">
        <f>IFERROR(1 - PERCENTRANK(H:H,H590),0)</f>
        <v/>
      </c>
      <c r="O590">
        <f>IFERROR(PERCENTRANK(I:I,I590),0)</f>
        <v/>
      </c>
      <c r="P590">
        <f>IFERROR(1 - PERCENTRANK(J:J,J590),0)</f>
        <v/>
      </c>
      <c r="Q590">
        <f>IFERROR(PERCENTRANK(K:K,K590),0)</f>
        <v/>
      </c>
      <c r="R590">
        <f>L590*weight1+M590*weight2+N590*weight3+O590*weight4+P590*weight5+Q590*weight6</f>
        <v/>
      </c>
    </row>
    <row r="591" spans="1:18">
      <c r="A591">
        <f>RANK(R591,R:R)</f>
        <v/>
      </c>
      <c r="B591" t="s">
        <v>7152</v>
      </c>
      <c r="C591">
        <f>VLOOKUP(B591,'Input - companies list'!B:L,2,FALSE)</f>
        <v/>
      </c>
      <c r="D591">
        <f>VLOOKUP(B591,'Input - companies list'!B:L,11,FALSE)</f>
        <v/>
      </c>
      <c r="E591">
        <f>VLOOKUP(B591,'Input - companies list'!B:E,4,FALSE)</f>
        <v/>
      </c>
      <c r="F591">
        <f>SUMIFS('Input - target event report'!H:H,'Input - target event report'!B:B,B591,'Input - target event report'!D:D, "Private Investment")</f>
        <v/>
      </c>
      <c r="G591" s="30">
        <f>IF(I591&lt;2, "N/A", (MAXIFS('Input - target event report'!E:E,'Input - target event report'!B:B,B:B,'Input - target event report'!D:D,"Private Investment")-MINIFS('Input - target event report'!E:E,'Input - target event report'!B:B,B:B,'Input - target event report'!D:D,"Private Investment"))/(I591-1))</f>
        <v/>
      </c>
      <c r="H591" s="30">
        <f>IF(MAXIFS('Input - target event report'!E:E,'Input - target event report'!B:B,B:B,'Input - target event report'!D:D,"Private Investment") = 0, "N/A", TODAY() - MAXIFS('Input - target event report'!E:E,'Input - target event report'!B:B,B:B,'Input - target event report'!D:D,"Private Investment"))</f>
        <v/>
      </c>
      <c r="I591">
        <f>COUNTIFS('Input - target event report'!B:B,B591,'Input - target event report'!D:D, "Private Investment")</f>
        <v/>
      </c>
      <c r="J591">
        <f>INDEX('Input - companies list'!$1:$10000,MATCH(B591,'Input - companies list'!B:B,0),MATCH("Flow",'Input - companies list'!$1:$1,0 ))</f>
        <v/>
      </c>
      <c r="K591">
        <f>INDEX('Input - companies list'!$1:$10000,MATCH(B591,'Input - companies list'!B:B,0),MATCH("Inter-Cluster Connectivity",'Input - companies list'!$1:$1,0 ))</f>
        <v/>
      </c>
      <c r="L591">
        <f>IFERROR(PERCENTRANK(F:F,F591),0)</f>
        <v/>
      </c>
      <c r="M591">
        <f>IFERROR(1 - PERCENTRANK(G:G,G591),0)</f>
        <v/>
      </c>
      <c r="N591">
        <f>IFERROR(1 - PERCENTRANK(H:H,H591),0)</f>
        <v/>
      </c>
      <c r="O591">
        <f>IFERROR(PERCENTRANK(I:I,I591),0)</f>
        <v/>
      </c>
      <c r="P591">
        <f>IFERROR(1 - PERCENTRANK(J:J,J591),0)</f>
        <v/>
      </c>
      <c r="Q591">
        <f>IFERROR(PERCENTRANK(K:K,K591),0)</f>
        <v/>
      </c>
      <c r="R591">
        <f>L591*weight1+M591*weight2+N591*weight3+O591*weight4+P591*weight5+Q591*weight6</f>
        <v/>
      </c>
    </row>
    <row r="592" spans="1:18">
      <c r="A592">
        <f>RANK(R592,R:R)</f>
        <v/>
      </c>
      <c r="B592" t="s">
        <v>7163</v>
      </c>
      <c r="C592">
        <f>VLOOKUP(B592,'Input - companies list'!B:L,2,FALSE)</f>
        <v/>
      </c>
      <c r="D592">
        <f>VLOOKUP(B592,'Input - companies list'!B:L,11,FALSE)</f>
        <v/>
      </c>
      <c r="E592">
        <f>VLOOKUP(B592,'Input - companies list'!B:E,4,FALSE)</f>
        <v/>
      </c>
      <c r="F592">
        <f>SUMIFS('Input - target event report'!H:H,'Input - target event report'!B:B,B592,'Input - target event report'!D:D, "Private Investment")</f>
        <v/>
      </c>
      <c r="G592" s="30">
        <f>IF(I592&lt;2, "N/A", (MAXIFS('Input - target event report'!E:E,'Input - target event report'!B:B,B:B,'Input - target event report'!D:D,"Private Investment")-MINIFS('Input - target event report'!E:E,'Input - target event report'!B:B,B:B,'Input - target event report'!D:D,"Private Investment"))/(I592-1))</f>
        <v/>
      </c>
      <c r="H592" s="30">
        <f>IF(MAXIFS('Input - target event report'!E:E,'Input - target event report'!B:B,B:B,'Input - target event report'!D:D,"Private Investment") = 0, "N/A", TODAY() - MAXIFS('Input - target event report'!E:E,'Input - target event report'!B:B,B:B,'Input - target event report'!D:D,"Private Investment"))</f>
        <v/>
      </c>
      <c r="I592">
        <f>COUNTIFS('Input - target event report'!B:B,B592,'Input - target event report'!D:D, "Private Investment")</f>
        <v/>
      </c>
      <c r="J592">
        <f>INDEX('Input - companies list'!$1:$10000,MATCH(B592,'Input - companies list'!B:B,0),MATCH("Flow",'Input - companies list'!$1:$1,0 ))</f>
        <v/>
      </c>
      <c r="K592">
        <f>INDEX('Input - companies list'!$1:$10000,MATCH(B592,'Input - companies list'!B:B,0),MATCH("Inter-Cluster Connectivity",'Input - companies list'!$1:$1,0 ))</f>
        <v/>
      </c>
      <c r="L592">
        <f>IFERROR(PERCENTRANK(F:F,F592),0)</f>
        <v/>
      </c>
      <c r="M592">
        <f>IFERROR(1 - PERCENTRANK(G:G,G592),0)</f>
        <v/>
      </c>
      <c r="N592">
        <f>IFERROR(1 - PERCENTRANK(H:H,H592),0)</f>
        <v/>
      </c>
      <c r="O592">
        <f>IFERROR(PERCENTRANK(I:I,I592),0)</f>
        <v/>
      </c>
      <c r="P592">
        <f>IFERROR(1 - PERCENTRANK(J:J,J592),0)</f>
        <v/>
      </c>
      <c r="Q592">
        <f>IFERROR(PERCENTRANK(K:K,K592),0)</f>
        <v/>
      </c>
      <c r="R592">
        <f>L592*weight1+M592*weight2+N592*weight3+O592*weight4+P592*weight5+Q592*weight6</f>
        <v/>
      </c>
    </row>
    <row r="593" spans="1:18">
      <c r="A593">
        <f>RANK(R593,R:R)</f>
        <v/>
      </c>
      <c r="B593" t="s">
        <v>7175</v>
      </c>
      <c r="C593">
        <f>VLOOKUP(B593,'Input - companies list'!B:L,2,FALSE)</f>
        <v/>
      </c>
      <c r="D593">
        <f>VLOOKUP(B593,'Input - companies list'!B:L,11,FALSE)</f>
        <v/>
      </c>
      <c r="E593">
        <f>VLOOKUP(B593,'Input - companies list'!B:E,4,FALSE)</f>
        <v/>
      </c>
      <c r="F593">
        <f>SUMIFS('Input - target event report'!H:H,'Input - target event report'!B:B,B593,'Input - target event report'!D:D, "Private Investment")</f>
        <v/>
      </c>
      <c r="G593" s="30">
        <f>IF(I593&lt;2, "N/A", (MAXIFS('Input - target event report'!E:E,'Input - target event report'!B:B,B:B,'Input - target event report'!D:D,"Private Investment")-MINIFS('Input - target event report'!E:E,'Input - target event report'!B:B,B:B,'Input - target event report'!D:D,"Private Investment"))/(I593-1))</f>
        <v/>
      </c>
      <c r="H593" s="30">
        <f>IF(MAXIFS('Input - target event report'!E:E,'Input - target event report'!B:B,B:B,'Input - target event report'!D:D,"Private Investment") = 0, "N/A", TODAY() - MAXIFS('Input - target event report'!E:E,'Input - target event report'!B:B,B:B,'Input - target event report'!D:D,"Private Investment"))</f>
        <v/>
      </c>
      <c r="I593">
        <f>COUNTIFS('Input - target event report'!B:B,B593,'Input - target event report'!D:D, "Private Investment")</f>
        <v/>
      </c>
      <c r="J593">
        <f>INDEX('Input - companies list'!$1:$10000,MATCH(B593,'Input - companies list'!B:B,0),MATCH("Flow",'Input - companies list'!$1:$1,0 ))</f>
        <v/>
      </c>
      <c r="K593">
        <f>INDEX('Input - companies list'!$1:$10000,MATCH(B593,'Input - companies list'!B:B,0),MATCH("Inter-Cluster Connectivity",'Input - companies list'!$1:$1,0 ))</f>
        <v/>
      </c>
      <c r="L593">
        <f>IFERROR(PERCENTRANK(F:F,F593),0)</f>
        <v/>
      </c>
      <c r="M593">
        <f>IFERROR(1 - PERCENTRANK(G:G,G593),0)</f>
        <v/>
      </c>
      <c r="N593">
        <f>IFERROR(1 - PERCENTRANK(H:H,H593),0)</f>
        <v/>
      </c>
      <c r="O593">
        <f>IFERROR(PERCENTRANK(I:I,I593),0)</f>
        <v/>
      </c>
      <c r="P593">
        <f>IFERROR(1 - PERCENTRANK(J:J,J593),0)</f>
        <v/>
      </c>
      <c r="Q593">
        <f>IFERROR(PERCENTRANK(K:K,K593),0)</f>
        <v/>
      </c>
      <c r="R593">
        <f>L593*weight1+M593*weight2+N593*weight3+O593*weight4+P593*weight5+Q593*weight6</f>
        <v/>
      </c>
    </row>
    <row r="594" spans="1:18">
      <c r="A594">
        <f>RANK(R594,R:R)</f>
        <v/>
      </c>
      <c r="B594" t="s">
        <v>7187</v>
      </c>
      <c r="C594">
        <f>VLOOKUP(B594,'Input - companies list'!B:L,2,FALSE)</f>
        <v/>
      </c>
      <c r="D594">
        <f>VLOOKUP(B594,'Input - companies list'!B:L,11,FALSE)</f>
        <v/>
      </c>
      <c r="E594">
        <f>VLOOKUP(B594,'Input - companies list'!B:E,4,FALSE)</f>
        <v/>
      </c>
      <c r="F594">
        <f>SUMIFS('Input - target event report'!H:H,'Input - target event report'!B:B,B594,'Input - target event report'!D:D, "Private Investment")</f>
        <v/>
      </c>
      <c r="G594">
        <f>IF(I594&lt;2, "N/A", (MAXIFS('Input - target event report'!E:E,'Input - target event report'!B:B,B:B,'Input - target event report'!D:D,"Private Investment")-MINIFS('Input - target event report'!E:E,'Input - target event report'!B:B,B:B,'Input - target event report'!D:D,"Private Investment"))/(I594-1))</f>
        <v/>
      </c>
      <c r="H594">
        <f>IF(MAXIFS('Input - target event report'!E:E,'Input - target event report'!B:B,B:B,'Input - target event report'!D:D,"Private Investment") = 0, "N/A", TODAY() - MAXIFS('Input - target event report'!E:E,'Input - target event report'!B:B,B:B,'Input - target event report'!D:D,"Private Investment"))</f>
        <v/>
      </c>
      <c r="I594">
        <f>COUNTIFS('Input - target event report'!B:B,B594,'Input - target event report'!D:D, "Private Investment")</f>
        <v/>
      </c>
      <c r="J594">
        <f>INDEX('Input - companies list'!$1:$10000,MATCH(B594,'Input - companies list'!B:B,0),MATCH("Flow",'Input - companies list'!$1:$1,0 ))</f>
        <v/>
      </c>
      <c r="K594">
        <f>INDEX('Input - companies list'!$1:$10000,MATCH(B594,'Input - companies list'!B:B,0),MATCH("Inter-Cluster Connectivity",'Input - companies list'!$1:$1,0 ))</f>
        <v/>
      </c>
      <c r="L594">
        <f>IFERROR(PERCENTRANK(F:F,F594),0)</f>
        <v/>
      </c>
      <c r="M594">
        <f>IFERROR(1 - PERCENTRANK(G:G,G594),0)</f>
        <v/>
      </c>
      <c r="N594">
        <f>IFERROR(1 - PERCENTRANK(H:H,H594),0)</f>
        <v/>
      </c>
      <c r="O594">
        <f>IFERROR(PERCENTRANK(I:I,I594),0)</f>
        <v/>
      </c>
      <c r="P594">
        <f>IFERROR(1 - PERCENTRANK(J:J,J594),0)</f>
        <v/>
      </c>
      <c r="Q594">
        <f>IFERROR(PERCENTRANK(K:K,K594),0)</f>
        <v/>
      </c>
      <c r="R594">
        <f>L594*weight1+M594*weight2+N594*weight3+O594*weight4+P594*weight5+Q594*weight6</f>
        <v/>
      </c>
    </row>
    <row r="595" spans="1:18">
      <c r="A595">
        <f>RANK(R595,R:R)</f>
        <v/>
      </c>
      <c r="B595" t="s">
        <v>7199</v>
      </c>
      <c r="C595">
        <f>VLOOKUP(B595,'Input - companies list'!B:L,2,FALSE)</f>
        <v/>
      </c>
      <c r="D595">
        <f>VLOOKUP(B595,'Input - companies list'!B:L,11,FALSE)</f>
        <v/>
      </c>
      <c r="E595">
        <f>VLOOKUP(B595,'Input - companies list'!B:E,4,FALSE)</f>
        <v/>
      </c>
      <c r="F595">
        <f>SUMIFS('Input - target event report'!H:H,'Input - target event report'!B:B,B595,'Input - target event report'!D:D, "Private Investment")</f>
        <v/>
      </c>
      <c r="G595">
        <f>IF(I595&lt;2, "N/A", (MAXIFS('Input - target event report'!E:E,'Input - target event report'!B:B,B:B,'Input - target event report'!D:D,"Private Investment")-MINIFS('Input - target event report'!E:E,'Input - target event report'!B:B,B:B,'Input - target event report'!D:D,"Private Investment"))/(I595-1))</f>
        <v/>
      </c>
      <c r="H595">
        <f>IF(MAXIFS('Input - target event report'!E:E,'Input - target event report'!B:B,B:B,'Input - target event report'!D:D,"Private Investment") = 0, "N/A", TODAY() - MAXIFS('Input - target event report'!E:E,'Input - target event report'!B:B,B:B,'Input - target event report'!D:D,"Private Investment"))</f>
        <v/>
      </c>
      <c r="I595">
        <f>COUNTIFS('Input - target event report'!B:B,B595,'Input - target event report'!D:D, "Private Investment")</f>
        <v/>
      </c>
      <c r="J595">
        <f>INDEX('Input - companies list'!$1:$10000,MATCH(B595,'Input - companies list'!B:B,0),MATCH("Flow",'Input - companies list'!$1:$1,0 ))</f>
        <v/>
      </c>
      <c r="K595">
        <f>INDEX('Input - companies list'!$1:$10000,MATCH(B595,'Input - companies list'!B:B,0),MATCH("Inter-Cluster Connectivity",'Input - companies list'!$1:$1,0 ))</f>
        <v/>
      </c>
      <c r="L595">
        <f>IFERROR(PERCENTRANK(F:F,F595),0)</f>
        <v/>
      </c>
      <c r="M595">
        <f>IFERROR(1 - PERCENTRANK(G:G,G595),0)</f>
        <v/>
      </c>
      <c r="N595">
        <f>IFERROR(1 - PERCENTRANK(H:H,H595),0)</f>
        <v/>
      </c>
      <c r="O595">
        <f>IFERROR(PERCENTRANK(I:I,I595),0)</f>
        <v/>
      </c>
      <c r="P595">
        <f>IFERROR(1 - PERCENTRANK(J:J,J595),0)</f>
        <v/>
      </c>
      <c r="Q595">
        <f>IFERROR(PERCENTRANK(K:K,K595),0)</f>
        <v/>
      </c>
      <c r="R595">
        <f>L595*weight1+M595*weight2+N595*weight3+O595*weight4+P595*weight5+Q595*weight6</f>
        <v/>
      </c>
    </row>
    <row r="596" spans="1:18">
      <c r="A596">
        <f>RANK(R596,R:R)</f>
        <v/>
      </c>
      <c r="B596" t="s">
        <v>7211</v>
      </c>
      <c r="C596">
        <f>VLOOKUP(B596,'Input - companies list'!B:L,2,FALSE)</f>
        <v/>
      </c>
      <c r="D596">
        <f>VLOOKUP(B596,'Input - companies list'!B:L,11,FALSE)</f>
        <v/>
      </c>
      <c r="E596">
        <f>VLOOKUP(B596,'Input - companies list'!B:E,4,FALSE)</f>
        <v/>
      </c>
      <c r="F596">
        <f>SUMIFS('Input - target event report'!H:H,'Input - target event report'!B:B,B596,'Input - target event report'!D:D, "Private Investment")</f>
        <v/>
      </c>
      <c r="G596">
        <f>IF(I596&lt;2, "N/A", (MAXIFS('Input - target event report'!E:E,'Input - target event report'!B:B,B:B,'Input - target event report'!D:D,"Private Investment")-MINIFS('Input - target event report'!E:E,'Input - target event report'!B:B,B:B,'Input - target event report'!D:D,"Private Investment"))/(I596-1))</f>
        <v/>
      </c>
      <c r="H596">
        <f>IF(MAXIFS('Input - target event report'!E:E,'Input - target event report'!B:B,B:B,'Input - target event report'!D:D,"Private Investment") = 0, "N/A", TODAY() - MAXIFS('Input - target event report'!E:E,'Input - target event report'!B:B,B:B,'Input - target event report'!D:D,"Private Investment"))</f>
        <v/>
      </c>
      <c r="I596">
        <f>COUNTIFS('Input - target event report'!B:B,B596,'Input - target event report'!D:D, "Private Investment")</f>
        <v/>
      </c>
      <c r="J596">
        <f>INDEX('Input - companies list'!$1:$10000,MATCH(B596,'Input - companies list'!B:B,0),MATCH("Flow",'Input - companies list'!$1:$1,0 ))</f>
        <v/>
      </c>
      <c r="K596">
        <f>INDEX('Input - companies list'!$1:$10000,MATCH(B596,'Input - companies list'!B:B,0),MATCH("Inter-Cluster Connectivity",'Input - companies list'!$1:$1,0 ))</f>
        <v/>
      </c>
      <c r="L596">
        <f>IFERROR(PERCENTRANK(F:F,F596),0)</f>
        <v/>
      </c>
      <c r="M596">
        <f>IFERROR(1 - PERCENTRANK(G:G,G596),0)</f>
        <v/>
      </c>
      <c r="N596">
        <f>IFERROR(1 - PERCENTRANK(H:H,H596),0)</f>
        <v/>
      </c>
      <c r="O596">
        <f>IFERROR(PERCENTRANK(I:I,I596),0)</f>
        <v/>
      </c>
      <c r="P596">
        <f>IFERROR(1 - PERCENTRANK(J:J,J596),0)</f>
        <v/>
      </c>
      <c r="Q596">
        <f>IFERROR(PERCENTRANK(K:K,K596),0)</f>
        <v/>
      </c>
      <c r="R596">
        <f>L596*weight1+M596*weight2+N596*weight3+O596*weight4+P596*weight5+Q596*weight6</f>
        <v/>
      </c>
    </row>
    <row r="597" spans="1:18">
      <c r="A597">
        <f>RANK(R597,R:R)</f>
        <v/>
      </c>
      <c r="B597" t="s">
        <v>7221</v>
      </c>
      <c r="C597">
        <f>VLOOKUP(B597,'Input - companies list'!B:L,2,FALSE)</f>
        <v/>
      </c>
      <c r="D597">
        <f>VLOOKUP(B597,'Input - companies list'!B:L,11,FALSE)</f>
        <v/>
      </c>
      <c r="E597">
        <f>VLOOKUP(B597,'Input - companies list'!B:E,4,FALSE)</f>
        <v/>
      </c>
      <c r="F597">
        <f>SUMIFS('Input - target event report'!H:H,'Input - target event report'!B:B,B597,'Input - target event report'!D:D, "Private Investment")</f>
        <v/>
      </c>
      <c r="G597">
        <f>IF(I597&lt;2, "N/A", (MAXIFS('Input - target event report'!E:E,'Input - target event report'!B:B,B:B,'Input - target event report'!D:D,"Private Investment")-MINIFS('Input - target event report'!E:E,'Input - target event report'!B:B,B:B,'Input - target event report'!D:D,"Private Investment"))/(I597-1))</f>
        <v/>
      </c>
      <c r="H597">
        <f>IF(MAXIFS('Input - target event report'!E:E,'Input - target event report'!B:B,B:B,'Input - target event report'!D:D,"Private Investment") = 0, "N/A", TODAY() - MAXIFS('Input - target event report'!E:E,'Input - target event report'!B:B,B:B,'Input - target event report'!D:D,"Private Investment"))</f>
        <v/>
      </c>
      <c r="I597">
        <f>COUNTIFS('Input - target event report'!B:B,B597,'Input - target event report'!D:D, "Private Investment")</f>
        <v/>
      </c>
      <c r="J597">
        <f>INDEX('Input - companies list'!$1:$10000,MATCH(B597,'Input - companies list'!B:B,0),MATCH("Flow",'Input - companies list'!$1:$1,0 ))</f>
        <v/>
      </c>
      <c r="K597">
        <f>INDEX('Input - companies list'!$1:$10000,MATCH(B597,'Input - companies list'!B:B,0),MATCH("Inter-Cluster Connectivity",'Input - companies list'!$1:$1,0 ))</f>
        <v/>
      </c>
      <c r="L597">
        <f>IFERROR(PERCENTRANK(F:F,F597),0)</f>
        <v/>
      </c>
      <c r="M597">
        <f>IFERROR(1 - PERCENTRANK(G:G,G597),0)</f>
        <v/>
      </c>
      <c r="N597">
        <f>IFERROR(1 - PERCENTRANK(H:H,H597),0)</f>
        <v/>
      </c>
      <c r="O597">
        <f>IFERROR(PERCENTRANK(I:I,I597),0)</f>
        <v/>
      </c>
      <c r="P597">
        <f>IFERROR(1 - PERCENTRANK(J:J,J597),0)</f>
        <v/>
      </c>
      <c r="Q597">
        <f>IFERROR(PERCENTRANK(K:K,K597),0)</f>
        <v/>
      </c>
      <c r="R597">
        <f>L597*weight1+M597*weight2+N597*weight3+O597*weight4+P597*weight5+Q597*weight6</f>
        <v/>
      </c>
    </row>
    <row r="598" spans="1:18">
      <c r="A598">
        <f>RANK(R598,R:R)</f>
        <v/>
      </c>
      <c r="B598" t="s">
        <v>7232</v>
      </c>
      <c r="C598">
        <f>VLOOKUP(B598,'Input - companies list'!B:L,2,FALSE)</f>
        <v/>
      </c>
      <c r="D598">
        <f>VLOOKUP(B598,'Input - companies list'!B:L,11,FALSE)</f>
        <v/>
      </c>
      <c r="E598">
        <f>VLOOKUP(B598,'Input - companies list'!B:E,4,FALSE)</f>
        <v/>
      </c>
      <c r="F598">
        <f>SUMIFS('Input - target event report'!H:H,'Input - target event report'!B:B,B598,'Input - target event report'!D:D, "Private Investment")</f>
        <v/>
      </c>
      <c r="G598">
        <f>IF(I598&lt;2, "N/A", (MAXIFS('Input - target event report'!E:E,'Input - target event report'!B:B,B:B,'Input - target event report'!D:D,"Private Investment")-MINIFS('Input - target event report'!E:E,'Input - target event report'!B:B,B:B,'Input - target event report'!D:D,"Private Investment"))/(I598-1))</f>
        <v/>
      </c>
      <c r="H598">
        <f>IF(MAXIFS('Input - target event report'!E:E,'Input - target event report'!B:B,B:B,'Input - target event report'!D:D,"Private Investment") = 0, "N/A", TODAY() - MAXIFS('Input - target event report'!E:E,'Input - target event report'!B:B,B:B,'Input - target event report'!D:D,"Private Investment"))</f>
        <v/>
      </c>
      <c r="I598">
        <f>COUNTIFS('Input - target event report'!B:B,B598,'Input - target event report'!D:D, "Private Investment")</f>
        <v/>
      </c>
      <c r="J598">
        <f>INDEX('Input - companies list'!$1:$10000,MATCH(B598,'Input - companies list'!B:B,0),MATCH("Flow",'Input - companies list'!$1:$1,0 ))</f>
        <v/>
      </c>
      <c r="K598">
        <f>INDEX('Input - companies list'!$1:$10000,MATCH(B598,'Input - companies list'!B:B,0),MATCH("Inter-Cluster Connectivity",'Input - companies list'!$1:$1,0 ))</f>
        <v/>
      </c>
      <c r="L598">
        <f>IFERROR(PERCENTRANK(F:F,F598),0)</f>
        <v/>
      </c>
      <c r="M598">
        <f>IFERROR(1 - PERCENTRANK(G:G,G598),0)</f>
        <v/>
      </c>
      <c r="N598">
        <f>IFERROR(1 - PERCENTRANK(H:H,H598),0)</f>
        <v/>
      </c>
      <c r="O598">
        <f>IFERROR(PERCENTRANK(I:I,I598),0)</f>
        <v/>
      </c>
      <c r="P598">
        <f>IFERROR(1 - PERCENTRANK(J:J,J598),0)</f>
        <v/>
      </c>
      <c r="Q598">
        <f>IFERROR(PERCENTRANK(K:K,K598),0)</f>
        <v/>
      </c>
      <c r="R598">
        <f>L598*weight1+M598*weight2+N598*weight3+O598*weight4+P598*weight5+Q598*weight6</f>
        <v/>
      </c>
    </row>
    <row r="599" spans="1:18">
      <c r="A599">
        <f>RANK(R599,R:R)</f>
        <v/>
      </c>
      <c r="B599" t="s">
        <v>7246</v>
      </c>
      <c r="C599">
        <f>VLOOKUP(B599,'Input - companies list'!B:L,2,FALSE)</f>
        <v/>
      </c>
      <c r="D599">
        <f>VLOOKUP(B599,'Input - companies list'!B:L,11,FALSE)</f>
        <v/>
      </c>
      <c r="E599">
        <f>VLOOKUP(B599,'Input - companies list'!B:E,4,FALSE)</f>
        <v/>
      </c>
      <c r="F599">
        <f>SUMIFS('Input - target event report'!H:H,'Input - target event report'!B:B,B599,'Input - target event report'!D:D, "Private Investment")</f>
        <v/>
      </c>
      <c r="G599">
        <f>IF(I599&lt;2, "N/A", (MAXIFS('Input - target event report'!E:E,'Input - target event report'!B:B,B:B,'Input - target event report'!D:D,"Private Investment")-MINIFS('Input - target event report'!E:E,'Input - target event report'!B:B,B:B,'Input - target event report'!D:D,"Private Investment"))/(I599-1))</f>
        <v/>
      </c>
      <c r="H599">
        <f>IF(MAXIFS('Input - target event report'!E:E,'Input - target event report'!B:B,B:B,'Input - target event report'!D:D,"Private Investment") = 0, "N/A", TODAY() - MAXIFS('Input - target event report'!E:E,'Input - target event report'!B:B,B:B,'Input - target event report'!D:D,"Private Investment"))</f>
        <v/>
      </c>
      <c r="I599">
        <f>COUNTIFS('Input - target event report'!B:B,B599,'Input - target event report'!D:D, "Private Investment")</f>
        <v/>
      </c>
      <c r="J599">
        <f>INDEX('Input - companies list'!$1:$10000,MATCH(B599,'Input - companies list'!B:B,0),MATCH("Flow",'Input - companies list'!$1:$1,0 ))</f>
        <v/>
      </c>
      <c r="K599">
        <f>INDEX('Input - companies list'!$1:$10000,MATCH(B599,'Input - companies list'!B:B,0),MATCH("Inter-Cluster Connectivity",'Input - companies list'!$1:$1,0 ))</f>
        <v/>
      </c>
      <c r="L599">
        <f>IFERROR(PERCENTRANK(F:F,F599),0)</f>
        <v/>
      </c>
      <c r="M599">
        <f>IFERROR(1 - PERCENTRANK(G:G,G599),0)</f>
        <v/>
      </c>
      <c r="N599">
        <f>IFERROR(1 - PERCENTRANK(H:H,H599),0)</f>
        <v/>
      </c>
      <c r="O599">
        <f>IFERROR(PERCENTRANK(I:I,I599),0)</f>
        <v/>
      </c>
      <c r="P599">
        <f>IFERROR(1 - PERCENTRANK(J:J,J599),0)</f>
        <v/>
      </c>
      <c r="Q599">
        <f>IFERROR(PERCENTRANK(K:K,K599),0)</f>
        <v/>
      </c>
      <c r="R599">
        <f>L599*weight1+M599*weight2+N599*weight3+O599*weight4+P599*weight5+Q599*weight6</f>
        <v/>
      </c>
    </row>
    <row r="600" spans="1:18">
      <c r="A600">
        <f>RANK(R600,R:R)</f>
        <v/>
      </c>
      <c r="B600" t="s">
        <v>7257</v>
      </c>
      <c r="C600">
        <f>VLOOKUP(B600,'Input - companies list'!B:L,2,FALSE)</f>
        <v/>
      </c>
      <c r="D600">
        <f>VLOOKUP(B600,'Input - companies list'!B:L,11,FALSE)</f>
        <v/>
      </c>
      <c r="E600">
        <f>VLOOKUP(B600,'Input - companies list'!B:E,4,FALSE)</f>
        <v/>
      </c>
      <c r="F600">
        <f>SUMIFS('Input - target event report'!H:H,'Input - target event report'!B:B,B600,'Input - target event report'!D:D, "Private Investment")</f>
        <v/>
      </c>
      <c r="G600">
        <f>IF(I600&lt;2, "N/A", (MAXIFS('Input - target event report'!E:E,'Input - target event report'!B:B,B:B,'Input - target event report'!D:D,"Private Investment")-MINIFS('Input - target event report'!E:E,'Input - target event report'!B:B,B:B,'Input - target event report'!D:D,"Private Investment"))/(I600-1))</f>
        <v/>
      </c>
      <c r="H600">
        <f>IF(MAXIFS('Input - target event report'!E:E,'Input - target event report'!B:B,B:B,'Input - target event report'!D:D,"Private Investment") = 0, "N/A", TODAY() - MAXIFS('Input - target event report'!E:E,'Input - target event report'!B:B,B:B,'Input - target event report'!D:D,"Private Investment"))</f>
        <v/>
      </c>
      <c r="I600">
        <f>COUNTIFS('Input - target event report'!B:B,B600,'Input - target event report'!D:D, "Private Investment")</f>
        <v/>
      </c>
      <c r="J600">
        <f>INDEX('Input - companies list'!$1:$10000,MATCH(B600,'Input - companies list'!B:B,0),MATCH("Flow",'Input - companies list'!$1:$1,0 ))</f>
        <v/>
      </c>
      <c r="K600">
        <f>INDEX('Input - companies list'!$1:$10000,MATCH(B600,'Input - companies list'!B:B,0),MATCH("Inter-Cluster Connectivity",'Input - companies list'!$1:$1,0 ))</f>
        <v/>
      </c>
      <c r="L600">
        <f>IFERROR(PERCENTRANK(F:F,F600),0)</f>
        <v/>
      </c>
      <c r="M600">
        <f>IFERROR(1 - PERCENTRANK(G:G,G600),0)</f>
        <v/>
      </c>
      <c r="N600">
        <f>IFERROR(1 - PERCENTRANK(H:H,H600),0)</f>
        <v/>
      </c>
      <c r="O600">
        <f>IFERROR(PERCENTRANK(I:I,I600),0)</f>
        <v/>
      </c>
      <c r="P600">
        <f>IFERROR(1 - PERCENTRANK(J:J,J600),0)</f>
        <v/>
      </c>
      <c r="Q600">
        <f>IFERROR(PERCENTRANK(K:K,K600),0)</f>
        <v/>
      </c>
      <c r="R600">
        <f>L600*weight1+M600*weight2+N600*weight3+O600*weight4+P600*weight5+Q600*weight6</f>
        <v/>
      </c>
    </row>
    <row r="601" spans="1:18">
      <c r="A601">
        <f>RANK(R601,R:R)</f>
        <v/>
      </c>
      <c r="B601" t="s">
        <v>7267</v>
      </c>
      <c r="C601">
        <f>VLOOKUP(B601,'Input - companies list'!B:L,2,FALSE)</f>
        <v/>
      </c>
      <c r="D601">
        <f>VLOOKUP(B601,'Input - companies list'!B:L,11,FALSE)</f>
        <v/>
      </c>
      <c r="E601">
        <f>VLOOKUP(B601,'Input - companies list'!B:E,4,FALSE)</f>
        <v/>
      </c>
      <c r="F601">
        <f>SUMIFS('Input - target event report'!H:H,'Input - target event report'!B:B,B601,'Input - target event report'!D:D, "Private Investment")</f>
        <v/>
      </c>
      <c r="G601">
        <f>IF(I601&lt;2, "N/A", (MAXIFS('Input - target event report'!E:E,'Input - target event report'!B:B,B:B,'Input - target event report'!D:D,"Private Investment")-MINIFS('Input - target event report'!E:E,'Input - target event report'!B:B,B:B,'Input - target event report'!D:D,"Private Investment"))/(I601-1))</f>
        <v/>
      </c>
      <c r="H601">
        <f>IF(MAXIFS('Input - target event report'!E:E,'Input - target event report'!B:B,B:B,'Input - target event report'!D:D,"Private Investment") = 0, "N/A", TODAY() - MAXIFS('Input - target event report'!E:E,'Input - target event report'!B:B,B:B,'Input - target event report'!D:D,"Private Investment"))</f>
        <v/>
      </c>
      <c r="I601">
        <f>COUNTIFS('Input - target event report'!B:B,B601,'Input - target event report'!D:D, "Private Investment")</f>
        <v/>
      </c>
      <c r="J601">
        <f>INDEX('Input - companies list'!$1:$10000,MATCH(B601,'Input - companies list'!B:B,0),MATCH("Flow",'Input - companies list'!$1:$1,0 ))</f>
        <v/>
      </c>
      <c r="K601">
        <f>INDEX('Input - companies list'!$1:$10000,MATCH(B601,'Input - companies list'!B:B,0),MATCH("Inter-Cluster Connectivity",'Input - companies list'!$1:$1,0 ))</f>
        <v/>
      </c>
      <c r="L601">
        <f>IFERROR(PERCENTRANK(F:F,F601),0)</f>
        <v/>
      </c>
      <c r="M601">
        <f>IFERROR(1 - PERCENTRANK(G:G,G601),0)</f>
        <v/>
      </c>
      <c r="N601">
        <f>IFERROR(1 - PERCENTRANK(H:H,H601),0)</f>
        <v/>
      </c>
      <c r="O601">
        <f>IFERROR(PERCENTRANK(I:I,I601),0)</f>
        <v/>
      </c>
      <c r="P601">
        <f>IFERROR(1 - PERCENTRANK(J:J,J601),0)</f>
        <v/>
      </c>
      <c r="Q601">
        <f>IFERROR(PERCENTRANK(K:K,K601),0)</f>
        <v/>
      </c>
      <c r="R601">
        <f>L601*weight1+M601*weight2+N601*weight3+O601*weight4+P601*weight5+Q601*weight6</f>
        <v/>
      </c>
    </row>
    <row r="602" spans="1:18">
      <c r="A602">
        <f>RANK(R602,R:R)</f>
        <v/>
      </c>
      <c r="B602" t="s">
        <v>7277</v>
      </c>
      <c r="C602">
        <f>VLOOKUP(B602,'Input - companies list'!B:L,2,FALSE)</f>
        <v/>
      </c>
      <c r="D602">
        <f>VLOOKUP(B602,'Input - companies list'!B:L,11,FALSE)</f>
        <v/>
      </c>
      <c r="E602">
        <f>VLOOKUP(B602,'Input - companies list'!B:E,4,FALSE)</f>
        <v/>
      </c>
      <c r="F602">
        <f>SUMIFS('Input - target event report'!H:H,'Input - target event report'!B:B,B602,'Input - target event report'!D:D, "Private Investment")</f>
        <v/>
      </c>
      <c r="G602">
        <f>IF(I602&lt;2, "N/A", (MAXIFS('Input - target event report'!E:E,'Input - target event report'!B:B,B:B,'Input - target event report'!D:D,"Private Investment")-MINIFS('Input - target event report'!E:E,'Input - target event report'!B:B,B:B,'Input - target event report'!D:D,"Private Investment"))/(I602-1))</f>
        <v/>
      </c>
      <c r="H602">
        <f>IF(MAXIFS('Input - target event report'!E:E,'Input - target event report'!B:B,B:B,'Input - target event report'!D:D,"Private Investment") = 0, "N/A", TODAY() - MAXIFS('Input - target event report'!E:E,'Input - target event report'!B:B,B:B,'Input - target event report'!D:D,"Private Investment"))</f>
        <v/>
      </c>
      <c r="I602">
        <f>COUNTIFS('Input - target event report'!B:B,B602,'Input - target event report'!D:D, "Private Investment")</f>
        <v/>
      </c>
      <c r="J602">
        <f>INDEX('Input - companies list'!$1:$10000,MATCH(B602,'Input - companies list'!B:B,0),MATCH("Flow",'Input - companies list'!$1:$1,0 ))</f>
        <v/>
      </c>
      <c r="K602">
        <f>INDEX('Input - companies list'!$1:$10000,MATCH(B602,'Input - companies list'!B:B,0),MATCH("Inter-Cluster Connectivity",'Input - companies list'!$1:$1,0 ))</f>
        <v/>
      </c>
      <c r="L602">
        <f>IFERROR(PERCENTRANK(F:F,F602),0)</f>
        <v/>
      </c>
      <c r="M602">
        <f>IFERROR(1 - PERCENTRANK(G:G,G602),0)</f>
        <v/>
      </c>
      <c r="N602">
        <f>IFERROR(1 - PERCENTRANK(H:H,H602),0)</f>
        <v/>
      </c>
      <c r="O602">
        <f>IFERROR(PERCENTRANK(I:I,I602),0)</f>
        <v/>
      </c>
      <c r="P602">
        <f>IFERROR(1 - PERCENTRANK(J:J,J602),0)</f>
        <v/>
      </c>
      <c r="Q602">
        <f>IFERROR(PERCENTRANK(K:K,K602),0)</f>
        <v/>
      </c>
      <c r="R602">
        <f>L602*weight1+M602*weight2+N602*weight3+O602*weight4+P602*weight5+Q602*weight6</f>
        <v/>
      </c>
    </row>
    <row r="603" spans="1:18">
      <c r="A603">
        <f>RANK(R603,R:R)</f>
        <v/>
      </c>
      <c r="B603" t="s">
        <v>7287</v>
      </c>
      <c r="C603">
        <f>VLOOKUP(B603,'Input - companies list'!B:L,2,FALSE)</f>
        <v/>
      </c>
      <c r="D603">
        <f>VLOOKUP(B603,'Input - companies list'!B:L,11,FALSE)</f>
        <v/>
      </c>
      <c r="E603">
        <f>VLOOKUP(B603,'Input - companies list'!B:E,4,FALSE)</f>
        <v/>
      </c>
      <c r="F603">
        <f>SUMIFS('Input - target event report'!H:H,'Input - target event report'!B:B,B603,'Input - target event report'!D:D, "Private Investment")</f>
        <v/>
      </c>
      <c r="G603">
        <f>IF(I603&lt;2, "N/A", (MAXIFS('Input - target event report'!E:E,'Input - target event report'!B:B,B:B,'Input - target event report'!D:D,"Private Investment")-MINIFS('Input - target event report'!E:E,'Input - target event report'!B:B,B:B,'Input - target event report'!D:D,"Private Investment"))/(I603-1))</f>
        <v/>
      </c>
      <c r="H603">
        <f>IF(MAXIFS('Input - target event report'!E:E,'Input - target event report'!B:B,B:B,'Input - target event report'!D:D,"Private Investment") = 0, "N/A", TODAY() - MAXIFS('Input - target event report'!E:E,'Input - target event report'!B:B,B:B,'Input - target event report'!D:D,"Private Investment"))</f>
        <v/>
      </c>
      <c r="I603">
        <f>COUNTIFS('Input - target event report'!B:B,B603,'Input - target event report'!D:D, "Private Investment")</f>
        <v/>
      </c>
      <c r="J603">
        <f>INDEX('Input - companies list'!$1:$10000,MATCH(B603,'Input - companies list'!B:B,0),MATCH("Flow",'Input - companies list'!$1:$1,0 ))</f>
        <v/>
      </c>
      <c r="K603">
        <f>INDEX('Input - companies list'!$1:$10000,MATCH(B603,'Input - companies list'!B:B,0),MATCH("Inter-Cluster Connectivity",'Input - companies list'!$1:$1,0 ))</f>
        <v/>
      </c>
      <c r="L603">
        <f>IFERROR(PERCENTRANK(F:F,F603),0)</f>
        <v/>
      </c>
      <c r="M603">
        <f>IFERROR(1 - PERCENTRANK(G:G,G603),0)</f>
        <v/>
      </c>
      <c r="N603">
        <f>IFERROR(1 - PERCENTRANK(H:H,H603),0)</f>
        <v/>
      </c>
      <c r="O603">
        <f>IFERROR(PERCENTRANK(I:I,I603),0)</f>
        <v/>
      </c>
      <c r="P603">
        <f>IFERROR(1 - PERCENTRANK(J:J,J603),0)</f>
        <v/>
      </c>
      <c r="Q603">
        <f>IFERROR(PERCENTRANK(K:K,K603),0)</f>
        <v/>
      </c>
      <c r="R603">
        <f>L603*weight1+M603*weight2+N603*weight3+O603*weight4+P603*weight5+Q603*weight6</f>
        <v/>
      </c>
    </row>
    <row r="604" spans="1:18">
      <c r="A604">
        <f>RANK(R604,R:R)</f>
        <v/>
      </c>
      <c r="B604" t="s">
        <v>7297</v>
      </c>
      <c r="C604">
        <f>VLOOKUP(B604,'Input - companies list'!B:L,2,FALSE)</f>
        <v/>
      </c>
      <c r="D604">
        <f>VLOOKUP(B604,'Input - companies list'!B:L,11,FALSE)</f>
        <v/>
      </c>
      <c r="E604">
        <f>VLOOKUP(B604,'Input - companies list'!B:E,4,FALSE)</f>
        <v/>
      </c>
      <c r="F604">
        <f>SUMIFS('Input - target event report'!H:H,'Input - target event report'!B:B,B604,'Input - target event report'!D:D, "Private Investment")</f>
        <v/>
      </c>
      <c r="G604">
        <f>IF(I604&lt;2, "N/A", (MAXIFS('Input - target event report'!E:E,'Input - target event report'!B:B,B:B,'Input - target event report'!D:D,"Private Investment")-MINIFS('Input - target event report'!E:E,'Input - target event report'!B:B,B:B,'Input - target event report'!D:D,"Private Investment"))/(I604-1))</f>
        <v/>
      </c>
      <c r="H604">
        <f>IF(MAXIFS('Input - target event report'!E:E,'Input - target event report'!B:B,B:B,'Input - target event report'!D:D,"Private Investment") = 0, "N/A", TODAY() - MAXIFS('Input - target event report'!E:E,'Input - target event report'!B:B,B:B,'Input - target event report'!D:D,"Private Investment"))</f>
        <v/>
      </c>
      <c r="I604">
        <f>COUNTIFS('Input - target event report'!B:B,B604,'Input - target event report'!D:D, "Private Investment")</f>
        <v/>
      </c>
      <c r="J604">
        <f>INDEX('Input - companies list'!$1:$10000,MATCH(B604,'Input - companies list'!B:B,0),MATCH("Flow",'Input - companies list'!$1:$1,0 ))</f>
        <v/>
      </c>
      <c r="K604">
        <f>INDEX('Input - companies list'!$1:$10000,MATCH(B604,'Input - companies list'!B:B,0),MATCH("Inter-Cluster Connectivity",'Input - companies list'!$1:$1,0 ))</f>
        <v/>
      </c>
      <c r="L604">
        <f>IFERROR(PERCENTRANK(F:F,F604),0)</f>
        <v/>
      </c>
      <c r="M604">
        <f>IFERROR(1 - PERCENTRANK(G:G,G604),0)</f>
        <v/>
      </c>
      <c r="N604">
        <f>IFERROR(1 - PERCENTRANK(H:H,H604),0)</f>
        <v/>
      </c>
      <c r="O604">
        <f>IFERROR(PERCENTRANK(I:I,I604),0)</f>
        <v/>
      </c>
      <c r="P604">
        <f>IFERROR(1 - PERCENTRANK(J:J,J604),0)</f>
        <v/>
      </c>
      <c r="Q604">
        <f>IFERROR(PERCENTRANK(K:K,K604),0)</f>
        <v/>
      </c>
      <c r="R604">
        <f>L604*weight1+M604*weight2+N604*weight3+O604*weight4+P604*weight5+Q604*weight6</f>
        <v/>
      </c>
    </row>
    <row r="605" spans="1:18">
      <c r="A605">
        <f>RANK(R605,R:R)</f>
        <v/>
      </c>
      <c r="B605" t="s">
        <v>7306</v>
      </c>
      <c r="C605">
        <f>VLOOKUP(B605,'Input - companies list'!B:L,2,FALSE)</f>
        <v/>
      </c>
      <c r="D605">
        <f>VLOOKUP(B605,'Input - companies list'!B:L,11,FALSE)</f>
        <v/>
      </c>
      <c r="E605">
        <f>VLOOKUP(B605,'Input - companies list'!B:E,4,FALSE)</f>
        <v/>
      </c>
      <c r="F605">
        <f>SUMIFS('Input - target event report'!H:H,'Input - target event report'!B:B,B605,'Input - target event report'!D:D, "Private Investment")</f>
        <v/>
      </c>
      <c r="G605">
        <f>IF(I605&lt;2, "N/A", (MAXIFS('Input - target event report'!E:E,'Input - target event report'!B:B,B:B,'Input - target event report'!D:D,"Private Investment")-MINIFS('Input - target event report'!E:E,'Input - target event report'!B:B,B:B,'Input - target event report'!D:D,"Private Investment"))/(I605-1))</f>
        <v/>
      </c>
      <c r="H605">
        <f>IF(MAXIFS('Input - target event report'!E:E,'Input - target event report'!B:B,B:B,'Input - target event report'!D:D,"Private Investment") = 0, "N/A", TODAY() - MAXIFS('Input - target event report'!E:E,'Input - target event report'!B:B,B:B,'Input - target event report'!D:D,"Private Investment"))</f>
        <v/>
      </c>
      <c r="I605">
        <f>COUNTIFS('Input - target event report'!B:B,B605,'Input - target event report'!D:D, "Private Investment")</f>
        <v/>
      </c>
      <c r="J605">
        <f>INDEX('Input - companies list'!$1:$10000,MATCH(B605,'Input - companies list'!B:B,0),MATCH("Flow",'Input - companies list'!$1:$1,0 ))</f>
        <v/>
      </c>
      <c r="K605">
        <f>INDEX('Input - companies list'!$1:$10000,MATCH(B605,'Input - companies list'!B:B,0),MATCH("Inter-Cluster Connectivity",'Input - companies list'!$1:$1,0 ))</f>
        <v/>
      </c>
      <c r="L605">
        <f>IFERROR(PERCENTRANK(F:F,F605),0)</f>
        <v/>
      </c>
      <c r="M605">
        <f>IFERROR(1 - PERCENTRANK(G:G,G605),0)</f>
        <v/>
      </c>
      <c r="N605">
        <f>IFERROR(1 - PERCENTRANK(H:H,H605),0)</f>
        <v/>
      </c>
      <c r="O605">
        <f>IFERROR(PERCENTRANK(I:I,I605),0)</f>
        <v/>
      </c>
      <c r="P605">
        <f>IFERROR(1 - PERCENTRANK(J:J,J605),0)</f>
        <v/>
      </c>
      <c r="Q605">
        <f>IFERROR(PERCENTRANK(K:K,K605),0)</f>
        <v/>
      </c>
      <c r="R605">
        <f>L605*weight1+M605*weight2+N605*weight3+O605*weight4+P605*weight5+Q605*weight6</f>
        <v/>
      </c>
    </row>
    <row r="606" spans="1:18">
      <c r="A606">
        <f>RANK(R606,R:R)</f>
        <v/>
      </c>
      <c r="B606" t="s">
        <v>7318</v>
      </c>
      <c r="C606">
        <f>VLOOKUP(B606,'Input - companies list'!B:L,2,FALSE)</f>
        <v/>
      </c>
      <c r="D606">
        <f>VLOOKUP(B606,'Input - companies list'!B:L,11,FALSE)</f>
        <v/>
      </c>
      <c r="E606">
        <f>VLOOKUP(B606,'Input - companies list'!B:E,4,FALSE)</f>
        <v/>
      </c>
      <c r="F606">
        <f>SUMIFS('Input - target event report'!H:H,'Input - target event report'!B:B,B606,'Input - target event report'!D:D, "Private Investment")</f>
        <v/>
      </c>
      <c r="G606">
        <f>IF(I606&lt;2, "N/A", (MAXIFS('Input - target event report'!E:E,'Input - target event report'!B:B,B:B,'Input - target event report'!D:D,"Private Investment")-MINIFS('Input - target event report'!E:E,'Input - target event report'!B:B,B:B,'Input - target event report'!D:D,"Private Investment"))/(I606-1))</f>
        <v/>
      </c>
      <c r="H606">
        <f>IF(MAXIFS('Input - target event report'!E:E,'Input - target event report'!B:B,B:B,'Input - target event report'!D:D,"Private Investment") = 0, "N/A", TODAY() - MAXIFS('Input - target event report'!E:E,'Input - target event report'!B:B,B:B,'Input - target event report'!D:D,"Private Investment"))</f>
        <v/>
      </c>
      <c r="I606">
        <f>COUNTIFS('Input - target event report'!B:B,B606,'Input - target event report'!D:D, "Private Investment")</f>
        <v/>
      </c>
      <c r="J606">
        <f>INDEX('Input - companies list'!$1:$10000,MATCH(B606,'Input - companies list'!B:B,0),MATCH("Flow",'Input - companies list'!$1:$1,0 ))</f>
        <v/>
      </c>
      <c r="K606">
        <f>INDEX('Input - companies list'!$1:$10000,MATCH(B606,'Input - companies list'!B:B,0),MATCH("Inter-Cluster Connectivity",'Input - companies list'!$1:$1,0 ))</f>
        <v/>
      </c>
      <c r="L606">
        <f>IFERROR(PERCENTRANK(F:F,F606),0)</f>
        <v/>
      </c>
      <c r="M606">
        <f>IFERROR(1 - PERCENTRANK(G:G,G606),0)</f>
        <v/>
      </c>
      <c r="N606">
        <f>IFERROR(1 - PERCENTRANK(H:H,H606),0)</f>
        <v/>
      </c>
      <c r="O606">
        <f>IFERROR(PERCENTRANK(I:I,I606),0)</f>
        <v/>
      </c>
      <c r="P606">
        <f>IFERROR(1 - PERCENTRANK(J:J,J606),0)</f>
        <v/>
      </c>
      <c r="Q606">
        <f>IFERROR(PERCENTRANK(K:K,K606),0)</f>
        <v/>
      </c>
      <c r="R606">
        <f>L606*weight1+M606*weight2+N606*weight3+O606*weight4+P606*weight5+Q606*weight6</f>
        <v/>
      </c>
    </row>
    <row r="607" spans="1:18">
      <c r="A607">
        <f>RANK(R607,R:R)</f>
        <v/>
      </c>
      <c r="B607" t="s">
        <v>7328</v>
      </c>
      <c r="C607">
        <f>VLOOKUP(B607,'Input - companies list'!B:L,2,FALSE)</f>
        <v/>
      </c>
      <c r="D607">
        <f>VLOOKUP(B607,'Input - companies list'!B:L,11,FALSE)</f>
        <v/>
      </c>
      <c r="E607">
        <f>VLOOKUP(B607,'Input - companies list'!B:E,4,FALSE)</f>
        <v/>
      </c>
      <c r="F607">
        <f>SUMIFS('Input - target event report'!H:H,'Input - target event report'!B:B,B607,'Input - target event report'!D:D, "Private Investment")</f>
        <v/>
      </c>
      <c r="G607">
        <f>IF(I607&lt;2, "N/A", (MAXIFS('Input - target event report'!E:E,'Input - target event report'!B:B,B:B,'Input - target event report'!D:D,"Private Investment")-MINIFS('Input - target event report'!E:E,'Input - target event report'!B:B,B:B,'Input - target event report'!D:D,"Private Investment"))/(I607-1))</f>
        <v/>
      </c>
      <c r="H607">
        <f>IF(MAXIFS('Input - target event report'!E:E,'Input - target event report'!B:B,B:B,'Input - target event report'!D:D,"Private Investment") = 0, "N/A", TODAY() - MAXIFS('Input - target event report'!E:E,'Input - target event report'!B:B,B:B,'Input - target event report'!D:D,"Private Investment"))</f>
        <v/>
      </c>
      <c r="I607">
        <f>COUNTIFS('Input - target event report'!B:B,B607,'Input - target event report'!D:D, "Private Investment")</f>
        <v/>
      </c>
      <c r="J607">
        <f>INDEX('Input - companies list'!$1:$10000,MATCH(B607,'Input - companies list'!B:B,0),MATCH("Flow",'Input - companies list'!$1:$1,0 ))</f>
        <v/>
      </c>
      <c r="K607">
        <f>INDEX('Input - companies list'!$1:$10000,MATCH(B607,'Input - companies list'!B:B,0),MATCH("Inter-Cluster Connectivity",'Input - companies list'!$1:$1,0 ))</f>
        <v/>
      </c>
      <c r="L607">
        <f>IFERROR(PERCENTRANK(F:F,F607),0)</f>
        <v/>
      </c>
      <c r="M607">
        <f>IFERROR(1 - PERCENTRANK(G:G,G607),0)</f>
        <v/>
      </c>
      <c r="N607">
        <f>IFERROR(1 - PERCENTRANK(H:H,H607),0)</f>
        <v/>
      </c>
      <c r="O607">
        <f>IFERROR(PERCENTRANK(I:I,I607),0)</f>
        <v/>
      </c>
      <c r="P607">
        <f>IFERROR(1 - PERCENTRANK(J:J,J607),0)</f>
        <v/>
      </c>
      <c r="Q607">
        <f>IFERROR(PERCENTRANK(K:K,K607),0)</f>
        <v/>
      </c>
      <c r="R607">
        <f>L607*weight1+M607*weight2+N607*weight3+O607*weight4+P607*weight5+Q607*weight6</f>
        <v/>
      </c>
    </row>
    <row r="608" spans="1:18">
      <c r="A608">
        <f>RANK(R608,R:R)</f>
        <v/>
      </c>
      <c r="B608" t="s">
        <v>7337</v>
      </c>
      <c r="C608">
        <f>VLOOKUP(B608,'Input - companies list'!B:L,2,FALSE)</f>
        <v/>
      </c>
      <c r="D608">
        <f>VLOOKUP(B608,'Input - companies list'!B:L,11,FALSE)</f>
        <v/>
      </c>
      <c r="E608">
        <f>VLOOKUP(B608,'Input - companies list'!B:E,4,FALSE)</f>
        <v/>
      </c>
      <c r="F608">
        <f>SUMIFS('Input - target event report'!H:H,'Input - target event report'!B:B,B608,'Input - target event report'!D:D, "Private Investment")</f>
        <v/>
      </c>
      <c r="G608">
        <f>IF(I608&lt;2, "N/A", (MAXIFS('Input - target event report'!E:E,'Input - target event report'!B:B,B:B,'Input - target event report'!D:D,"Private Investment")-MINIFS('Input - target event report'!E:E,'Input - target event report'!B:B,B:B,'Input - target event report'!D:D,"Private Investment"))/(I608-1))</f>
        <v/>
      </c>
      <c r="H608">
        <f>IF(MAXIFS('Input - target event report'!E:E,'Input - target event report'!B:B,B:B,'Input - target event report'!D:D,"Private Investment") = 0, "N/A", TODAY() - MAXIFS('Input - target event report'!E:E,'Input - target event report'!B:B,B:B,'Input - target event report'!D:D,"Private Investment"))</f>
        <v/>
      </c>
      <c r="I608">
        <f>COUNTIFS('Input - target event report'!B:B,B608,'Input - target event report'!D:D, "Private Investment")</f>
        <v/>
      </c>
      <c r="J608">
        <f>INDEX('Input - companies list'!$1:$10000,MATCH(B608,'Input - companies list'!B:B,0),MATCH("Flow",'Input - companies list'!$1:$1,0 ))</f>
        <v/>
      </c>
      <c r="K608">
        <f>INDEX('Input - companies list'!$1:$10000,MATCH(B608,'Input - companies list'!B:B,0),MATCH("Inter-Cluster Connectivity",'Input - companies list'!$1:$1,0 ))</f>
        <v/>
      </c>
      <c r="L608">
        <f>IFERROR(PERCENTRANK(F:F,F608),0)</f>
        <v/>
      </c>
      <c r="M608">
        <f>IFERROR(1 - PERCENTRANK(G:G,G608),0)</f>
        <v/>
      </c>
      <c r="N608">
        <f>IFERROR(1 - PERCENTRANK(H:H,H608),0)</f>
        <v/>
      </c>
      <c r="O608">
        <f>IFERROR(PERCENTRANK(I:I,I608),0)</f>
        <v/>
      </c>
      <c r="P608">
        <f>IFERROR(1 - PERCENTRANK(J:J,J608),0)</f>
        <v/>
      </c>
      <c r="Q608">
        <f>IFERROR(PERCENTRANK(K:K,K608),0)</f>
        <v/>
      </c>
      <c r="R608">
        <f>L608*weight1+M608*weight2+N608*weight3+O608*weight4+P608*weight5+Q608*weight6</f>
        <v/>
      </c>
    </row>
    <row r="609" spans="1:18">
      <c r="A609">
        <f>RANK(R609,R:R)</f>
        <v/>
      </c>
      <c r="B609" t="s">
        <v>7345</v>
      </c>
      <c r="C609">
        <f>VLOOKUP(B609,'Input - companies list'!B:L,2,FALSE)</f>
        <v/>
      </c>
      <c r="D609">
        <f>VLOOKUP(B609,'Input - companies list'!B:L,11,FALSE)</f>
        <v/>
      </c>
      <c r="E609">
        <f>VLOOKUP(B609,'Input - companies list'!B:E,4,FALSE)</f>
        <v/>
      </c>
      <c r="F609">
        <f>SUMIFS('Input - target event report'!H:H,'Input - target event report'!B:B,B609,'Input - target event report'!D:D, "Private Investment")</f>
        <v/>
      </c>
      <c r="G609">
        <f>IF(I609&lt;2, "N/A", (MAXIFS('Input - target event report'!E:E,'Input - target event report'!B:B,B:B,'Input - target event report'!D:D,"Private Investment")-MINIFS('Input - target event report'!E:E,'Input - target event report'!B:B,B:B,'Input - target event report'!D:D,"Private Investment"))/(I609-1))</f>
        <v/>
      </c>
      <c r="H609">
        <f>IF(MAXIFS('Input - target event report'!E:E,'Input - target event report'!B:B,B:B,'Input - target event report'!D:D,"Private Investment") = 0, "N/A", TODAY() - MAXIFS('Input - target event report'!E:E,'Input - target event report'!B:B,B:B,'Input - target event report'!D:D,"Private Investment"))</f>
        <v/>
      </c>
      <c r="I609">
        <f>COUNTIFS('Input - target event report'!B:B,B609,'Input - target event report'!D:D, "Private Investment")</f>
        <v/>
      </c>
      <c r="J609">
        <f>INDEX('Input - companies list'!$1:$10000,MATCH(B609,'Input - companies list'!B:B,0),MATCH("Flow",'Input - companies list'!$1:$1,0 ))</f>
        <v/>
      </c>
      <c r="K609">
        <f>INDEX('Input - companies list'!$1:$10000,MATCH(B609,'Input - companies list'!B:B,0),MATCH("Inter-Cluster Connectivity",'Input - companies list'!$1:$1,0 ))</f>
        <v/>
      </c>
      <c r="L609">
        <f>IFERROR(PERCENTRANK(F:F,F609),0)</f>
        <v/>
      </c>
      <c r="M609">
        <f>IFERROR(1 - PERCENTRANK(G:G,G609),0)</f>
        <v/>
      </c>
      <c r="N609">
        <f>IFERROR(1 - PERCENTRANK(H:H,H609),0)</f>
        <v/>
      </c>
      <c r="O609">
        <f>IFERROR(PERCENTRANK(I:I,I609),0)</f>
        <v/>
      </c>
      <c r="P609">
        <f>IFERROR(1 - PERCENTRANK(J:J,J609),0)</f>
        <v/>
      </c>
      <c r="Q609">
        <f>IFERROR(PERCENTRANK(K:K,K609),0)</f>
        <v/>
      </c>
      <c r="R609">
        <f>L609*weight1+M609*weight2+N609*weight3+O609*weight4+P609*weight5+Q609*weight6</f>
        <v/>
      </c>
    </row>
    <row r="610" spans="1:18">
      <c r="A610">
        <f>RANK(R610,R:R)</f>
        <v/>
      </c>
      <c r="B610" t="s">
        <v>7356</v>
      </c>
      <c r="C610">
        <f>VLOOKUP(B610,'Input - companies list'!B:L,2,FALSE)</f>
        <v/>
      </c>
      <c r="D610">
        <f>VLOOKUP(B610,'Input - companies list'!B:L,11,FALSE)</f>
        <v/>
      </c>
      <c r="E610">
        <f>VLOOKUP(B610,'Input - companies list'!B:E,4,FALSE)</f>
        <v/>
      </c>
      <c r="F610">
        <f>SUMIFS('Input - target event report'!H:H,'Input - target event report'!B:B,B610,'Input - target event report'!D:D, "Private Investment")</f>
        <v/>
      </c>
      <c r="G610">
        <f>IF(I610&lt;2, "N/A", (MAXIFS('Input - target event report'!E:E,'Input - target event report'!B:B,B:B,'Input - target event report'!D:D,"Private Investment")-MINIFS('Input - target event report'!E:E,'Input - target event report'!B:B,B:B,'Input - target event report'!D:D,"Private Investment"))/(I610-1))</f>
        <v/>
      </c>
      <c r="H610">
        <f>IF(MAXIFS('Input - target event report'!E:E,'Input - target event report'!B:B,B:B,'Input - target event report'!D:D,"Private Investment") = 0, "N/A", TODAY() - MAXIFS('Input - target event report'!E:E,'Input - target event report'!B:B,B:B,'Input - target event report'!D:D,"Private Investment"))</f>
        <v/>
      </c>
      <c r="I610">
        <f>COUNTIFS('Input - target event report'!B:B,B610,'Input - target event report'!D:D, "Private Investment")</f>
        <v/>
      </c>
      <c r="J610">
        <f>INDEX('Input - companies list'!$1:$10000,MATCH(B610,'Input - companies list'!B:B,0),MATCH("Flow",'Input - companies list'!$1:$1,0 ))</f>
        <v/>
      </c>
      <c r="K610">
        <f>INDEX('Input - companies list'!$1:$10000,MATCH(B610,'Input - companies list'!B:B,0),MATCH("Inter-Cluster Connectivity",'Input - companies list'!$1:$1,0 ))</f>
        <v/>
      </c>
      <c r="L610">
        <f>IFERROR(PERCENTRANK(F:F,F610),0)</f>
        <v/>
      </c>
      <c r="M610">
        <f>IFERROR(1 - PERCENTRANK(G:G,G610),0)</f>
        <v/>
      </c>
      <c r="N610">
        <f>IFERROR(1 - PERCENTRANK(H:H,H610),0)</f>
        <v/>
      </c>
      <c r="O610">
        <f>IFERROR(PERCENTRANK(I:I,I610),0)</f>
        <v/>
      </c>
      <c r="P610">
        <f>IFERROR(1 - PERCENTRANK(J:J,J610),0)</f>
        <v/>
      </c>
      <c r="Q610">
        <f>IFERROR(PERCENTRANK(K:K,K610),0)</f>
        <v/>
      </c>
      <c r="R610">
        <f>L610*weight1+M610*weight2+N610*weight3+O610*weight4+P610*weight5+Q610*weight6</f>
        <v/>
      </c>
    </row>
    <row r="611" spans="1:18">
      <c r="A611">
        <f>RANK(R611,R:R)</f>
        <v/>
      </c>
      <c r="B611" t="s">
        <v>7368</v>
      </c>
      <c r="C611">
        <f>VLOOKUP(B611,'Input - companies list'!B:L,2,FALSE)</f>
        <v/>
      </c>
      <c r="D611">
        <f>VLOOKUP(B611,'Input - companies list'!B:L,11,FALSE)</f>
        <v/>
      </c>
      <c r="E611">
        <f>VLOOKUP(B611,'Input - companies list'!B:E,4,FALSE)</f>
        <v/>
      </c>
      <c r="F611">
        <f>SUMIFS('Input - target event report'!H:H,'Input - target event report'!B:B,B611,'Input - target event report'!D:D, "Private Investment")</f>
        <v/>
      </c>
      <c r="G611">
        <f>IF(I611&lt;2, "N/A", (MAXIFS('Input - target event report'!E:E,'Input - target event report'!B:B,B:B,'Input - target event report'!D:D,"Private Investment")-MINIFS('Input - target event report'!E:E,'Input - target event report'!B:B,B:B,'Input - target event report'!D:D,"Private Investment"))/(I611-1))</f>
        <v/>
      </c>
      <c r="H611">
        <f>IF(MAXIFS('Input - target event report'!E:E,'Input - target event report'!B:B,B:B,'Input - target event report'!D:D,"Private Investment") = 0, "N/A", TODAY() - MAXIFS('Input - target event report'!E:E,'Input - target event report'!B:B,B:B,'Input - target event report'!D:D,"Private Investment"))</f>
        <v/>
      </c>
      <c r="I611">
        <f>COUNTIFS('Input - target event report'!B:B,B611,'Input - target event report'!D:D, "Private Investment")</f>
        <v/>
      </c>
      <c r="J611">
        <f>INDEX('Input - companies list'!$1:$10000,MATCH(B611,'Input - companies list'!B:B,0),MATCH("Flow",'Input - companies list'!$1:$1,0 ))</f>
        <v/>
      </c>
      <c r="K611">
        <f>INDEX('Input - companies list'!$1:$10000,MATCH(B611,'Input - companies list'!B:B,0),MATCH("Inter-Cluster Connectivity",'Input - companies list'!$1:$1,0 ))</f>
        <v/>
      </c>
      <c r="L611">
        <f>IFERROR(PERCENTRANK(F:F,F611),0)</f>
        <v/>
      </c>
      <c r="M611">
        <f>IFERROR(1 - PERCENTRANK(G:G,G611),0)</f>
        <v/>
      </c>
      <c r="N611">
        <f>IFERROR(1 - PERCENTRANK(H:H,H611),0)</f>
        <v/>
      </c>
      <c r="O611">
        <f>IFERROR(PERCENTRANK(I:I,I611),0)</f>
        <v/>
      </c>
      <c r="P611">
        <f>IFERROR(1 - PERCENTRANK(J:J,J611),0)</f>
        <v/>
      </c>
      <c r="Q611">
        <f>IFERROR(PERCENTRANK(K:K,K611),0)</f>
        <v/>
      </c>
      <c r="R611">
        <f>L611*weight1+M611*weight2+N611*weight3+O611*weight4+P611*weight5+Q611*weight6</f>
        <v/>
      </c>
    </row>
    <row r="612" spans="1:18">
      <c r="A612">
        <f>RANK(R612,R:R)</f>
        <v/>
      </c>
      <c r="B612" t="s">
        <v>7378</v>
      </c>
      <c r="C612">
        <f>VLOOKUP(B612,'Input - companies list'!B:L,2,FALSE)</f>
        <v/>
      </c>
      <c r="D612">
        <f>VLOOKUP(B612,'Input - companies list'!B:L,11,FALSE)</f>
        <v/>
      </c>
      <c r="E612">
        <f>VLOOKUP(B612,'Input - companies list'!B:E,4,FALSE)</f>
        <v/>
      </c>
      <c r="F612">
        <f>SUMIFS('Input - target event report'!H:H,'Input - target event report'!B:B,B612,'Input - target event report'!D:D, "Private Investment")</f>
        <v/>
      </c>
      <c r="G612">
        <f>IF(I612&lt;2, "N/A", (MAXIFS('Input - target event report'!E:E,'Input - target event report'!B:B,B:B,'Input - target event report'!D:D,"Private Investment")-MINIFS('Input - target event report'!E:E,'Input - target event report'!B:B,B:B,'Input - target event report'!D:D,"Private Investment"))/(I612-1))</f>
        <v/>
      </c>
      <c r="H612">
        <f>IF(MAXIFS('Input - target event report'!E:E,'Input - target event report'!B:B,B:B,'Input - target event report'!D:D,"Private Investment") = 0, "N/A", TODAY() - MAXIFS('Input - target event report'!E:E,'Input - target event report'!B:B,B:B,'Input - target event report'!D:D,"Private Investment"))</f>
        <v/>
      </c>
      <c r="I612">
        <f>COUNTIFS('Input - target event report'!B:B,B612,'Input - target event report'!D:D, "Private Investment")</f>
        <v/>
      </c>
      <c r="J612">
        <f>INDEX('Input - companies list'!$1:$10000,MATCH(B612,'Input - companies list'!B:B,0),MATCH("Flow",'Input - companies list'!$1:$1,0 ))</f>
        <v/>
      </c>
      <c r="K612">
        <f>INDEX('Input - companies list'!$1:$10000,MATCH(B612,'Input - companies list'!B:B,0),MATCH("Inter-Cluster Connectivity",'Input - companies list'!$1:$1,0 ))</f>
        <v/>
      </c>
      <c r="L612">
        <f>IFERROR(PERCENTRANK(F:F,F612),0)</f>
        <v/>
      </c>
      <c r="M612">
        <f>IFERROR(1 - PERCENTRANK(G:G,G612),0)</f>
        <v/>
      </c>
      <c r="N612">
        <f>IFERROR(1 - PERCENTRANK(H:H,H612),0)</f>
        <v/>
      </c>
      <c r="O612">
        <f>IFERROR(PERCENTRANK(I:I,I612),0)</f>
        <v/>
      </c>
      <c r="P612">
        <f>IFERROR(1 - PERCENTRANK(J:J,J612),0)</f>
        <v/>
      </c>
      <c r="Q612">
        <f>IFERROR(PERCENTRANK(K:K,K612),0)</f>
        <v/>
      </c>
      <c r="R612">
        <f>L612*weight1+M612*weight2+N612*weight3+O612*weight4+P612*weight5+Q612*weight6</f>
        <v/>
      </c>
    </row>
    <row r="613" spans="1:18">
      <c r="A613">
        <f>RANK(R613,R:R)</f>
        <v/>
      </c>
      <c r="B613" t="s">
        <v>7389</v>
      </c>
      <c r="C613">
        <f>VLOOKUP(B613,'Input - companies list'!B:L,2,FALSE)</f>
        <v/>
      </c>
      <c r="D613">
        <f>VLOOKUP(B613,'Input - companies list'!B:L,11,FALSE)</f>
        <v/>
      </c>
      <c r="E613">
        <f>VLOOKUP(B613,'Input - companies list'!B:E,4,FALSE)</f>
        <v/>
      </c>
      <c r="F613">
        <f>SUMIFS('Input - target event report'!H:H,'Input - target event report'!B:B,B613,'Input - target event report'!D:D, "Private Investment")</f>
        <v/>
      </c>
      <c r="G613">
        <f>IF(I613&lt;2, "N/A", (MAXIFS('Input - target event report'!E:E,'Input - target event report'!B:B,B:B,'Input - target event report'!D:D,"Private Investment")-MINIFS('Input - target event report'!E:E,'Input - target event report'!B:B,B:B,'Input - target event report'!D:D,"Private Investment"))/(I613-1))</f>
        <v/>
      </c>
      <c r="H613">
        <f>IF(MAXIFS('Input - target event report'!E:E,'Input - target event report'!B:B,B:B,'Input - target event report'!D:D,"Private Investment") = 0, "N/A", TODAY() - MAXIFS('Input - target event report'!E:E,'Input - target event report'!B:B,B:B,'Input - target event report'!D:D,"Private Investment"))</f>
        <v/>
      </c>
      <c r="I613">
        <f>COUNTIFS('Input - target event report'!B:B,B613,'Input - target event report'!D:D, "Private Investment")</f>
        <v/>
      </c>
      <c r="J613">
        <f>INDEX('Input - companies list'!$1:$10000,MATCH(B613,'Input - companies list'!B:B,0),MATCH("Flow",'Input - companies list'!$1:$1,0 ))</f>
        <v/>
      </c>
      <c r="K613">
        <f>INDEX('Input - companies list'!$1:$10000,MATCH(B613,'Input - companies list'!B:B,0),MATCH("Inter-Cluster Connectivity",'Input - companies list'!$1:$1,0 ))</f>
        <v/>
      </c>
      <c r="L613">
        <f>IFERROR(PERCENTRANK(F:F,F613),0)</f>
        <v/>
      </c>
      <c r="M613">
        <f>IFERROR(1 - PERCENTRANK(G:G,G613),0)</f>
        <v/>
      </c>
      <c r="N613">
        <f>IFERROR(1 - PERCENTRANK(H:H,H613),0)</f>
        <v/>
      </c>
      <c r="O613">
        <f>IFERROR(PERCENTRANK(I:I,I613),0)</f>
        <v/>
      </c>
      <c r="P613">
        <f>IFERROR(1 - PERCENTRANK(J:J,J613),0)</f>
        <v/>
      </c>
      <c r="Q613">
        <f>IFERROR(PERCENTRANK(K:K,K613),0)</f>
        <v/>
      </c>
      <c r="R613">
        <f>L613*weight1+M613*weight2+N613*weight3+O613*weight4+P613*weight5+Q613*weight6</f>
        <v/>
      </c>
    </row>
    <row r="614" spans="1:18">
      <c r="A614">
        <f>RANK(R614,R:R)</f>
        <v/>
      </c>
      <c r="B614" t="s">
        <v>7402</v>
      </c>
      <c r="C614">
        <f>VLOOKUP(B614,'Input - companies list'!B:L,2,FALSE)</f>
        <v/>
      </c>
      <c r="D614">
        <f>VLOOKUP(B614,'Input - companies list'!B:L,11,FALSE)</f>
        <v/>
      </c>
      <c r="E614">
        <f>VLOOKUP(B614,'Input - companies list'!B:E,4,FALSE)</f>
        <v/>
      </c>
      <c r="F614">
        <f>SUMIFS('Input - target event report'!H:H,'Input - target event report'!B:B,B614,'Input - target event report'!D:D, "Private Investment")</f>
        <v/>
      </c>
      <c r="G614">
        <f>IF(I614&lt;2, "N/A", (MAXIFS('Input - target event report'!E:E,'Input - target event report'!B:B,B:B,'Input - target event report'!D:D,"Private Investment")-MINIFS('Input - target event report'!E:E,'Input - target event report'!B:B,B:B,'Input - target event report'!D:D,"Private Investment"))/(I614-1))</f>
        <v/>
      </c>
      <c r="H614">
        <f>IF(MAXIFS('Input - target event report'!E:E,'Input - target event report'!B:B,B:B,'Input - target event report'!D:D,"Private Investment") = 0, "N/A", TODAY() - MAXIFS('Input - target event report'!E:E,'Input - target event report'!B:B,B:B,'Input - target event report'!D:D,"Private Investment"))</f>
        <v/>
      </c>
      <c r="I614">
        <f>COUNTIFS('Input - target event report'!B:B,B614,'Input - target event report'!D:D, "Private Investment")</f>
        <v/>
      </c>
      <c r="J614">
        <f>INDEX('Input - companies list'!$1:$10000,MATCH(B614,'Input - companies list'!B:B,0),MATCH("Flow",'Input - companies list'!$1:$1,0 ))</f>
        <v/>
      </c>
      <c r="K614">
        <f>INDEX('Input - companies list'!$1:$10000,MATCH(B614,'Input - companies list'!B:B,0),MATCH("Inter-Cluster Connectivity",'Input - companies list'!$1:$1,0 ))</f>
        <v/>
      </c>
      <c r="L614">
        <f>IFERROR(PERCENTRANK(F:F,F614),0)</f>
        <v/>
      </c>
      <c r="M614">
        <f>IFERROR(1 - PERCENTRANK(G:G,G614),0)</f>
        <v/>
      </c>
      <c r="N614">
        <f>IFERROR(1 - PERCENTRANK(H:H,H614),0)</f>
        <v/>
      </c>
      <c r="O614">
        <f>IFERROR(PERCENTRANK(I:I,I614),0)</f>
        <v/>
      </c>
      <c r="P614">
        <f>IFERROR(1 - PERCENTRANK(J:J,J614),0)</f>
        <v/>
      </c>
      <c r="Q614">
        <f>IFERROR(PERCENTRANK(K:K,K614),0)</f>
        <v/>
      </c>
      <c r="R614">
        <f>L614*weight1+M614*weight2+N614*weight3+O614*weight4+P614*weight5+Q614*weight6</f>
        <v/>
      </c>
    </row>
    <row r="615" spans="1:18">
      <c r="A615">
        <f>RANK(R615,R:R)</f>
        <v/>
      </c>
      <c r="B615" t="s">
        <v>7412</v>
      </c>
      <c r="C615">
        <f>VLOOKUP(B615,'Input - companies list'!B:L,2,FALSE)</f>
        <v/>
      </c>
      <c r="D615">
        <f>VLOOKUP(B615,'Input - companies list'!B:L,11,FALSE)</f>
        <v/>
      </c>
      <c r="E615">
        <f>VLOOKUP(B615,'Input - companies list'!B:E,4,FALSE)</f>
        <v/>
      </c>
      <c r="F615">
        <f>SUMIFS('Input - target event report'!H:H,'Input - target event report'!B:B,B615,'Input - target event report'!D:D, "Private Investment")</f>
        <v/>
      </c>
      <c r="G615">
        <f>IF(I615&lt;2, "N/A", (MAXIFS('Input - target event report'!E:E,'Input - target event report'!B:B,B:B,'Input - target event report'!D:D,"Private Investment")-MINIFS('Input - target event report'!E:E,'Input - target event report'!B:B,B:B,'Input - target event report'!D:D,"Private Investment"))/(I615-1))</f>
        <v/>
      </c>
      <c r="H615">
        <f>IF(MAXIFS('Input - target event report'!E:E,'Input - target event report'!B:B,B:B,'Input - target event report'!D:D,"Private Investment") = 0, "N/A", TODAY() - MAXIFS('Input - target event report'!E:E,'Input - target event report'!B:B,B:B,'Input - target event report'!D:D,"Private Investment"))</f>
        <v/>
      </c>
      <c r="I615">
        <f>COUNTIFS('Input - target event report'!B:B,B615,'Input - target event report'!D:D, "Private Investment")</f>
        <v/>
      </c>
      <c r="J615">
        <f>INDEX('Input - companies list'!$1:$10000,MATCH(B615,'Input - companies list'!B:B,0),MATCH("Flow",'Input - companies list'!$1:$1,0 ))</f>
        <v/>
      </c>
      <c r="K615">
        <f>INDEX('Input - companies list'!$1:$10000,MATCH(B615,'Input - companies list'!B:B,0),MATCH("Inter-Cluster Connectivity",'Input - companies list'!$1:$1,0 ))</f>
        <v/>
      </c>
      <c r="L615">
        <f>IFERROR(PERCENTRANK(F:F,F615),0)</f>
        <v/>
      </c>
      <c r="M615">
        <f>IFERROR(1 - PERCENTRANK(G:G,G615),0)</f>
        <v/>
      </c>
      <c r="N615">
        <f>IFERROR(1 - PERCENTRANK(H:H,H615),0)</f>
        <v/>
      </c>
      <c r="O615">
        <f>IFERROR(PERCENTRANK(I:I,I615),0)</f>
        <v/>
      </c>
      <c r="P615">
        <f>IFERROR(1 - PERCENTRANK(J:J,J615),0)</f>
        <v/>
      </c>
      <c r="Q615">
        <f>IFERROR(PERCENTRANK(K:K,K615),0)</f>
        <v/>
      </c>
      <c r="R615">
        <f>L615*weight1+M615*weight2+N615*weight3+O615*weight4+P615*weight5+Q615*weight6</f>
        <v/>
      </c>
    </row>
    <row r="616" spans="1:18">
      <c r="A616">
        <f>RANK(R616,R:R)</f>
        <v/>
      </c>
      <c r="B616" t="s">
        <v>7423</v>
      </c>
      <c r="C616">
        <f>VLOOKUP(B616,'Input - companies list'!B:L,2,FALSE)</f>
        <v/>
      </c>
      <c r="D616">
        <f>VLOOKUP(B616,'Input - companies list'!B:L,11,FALSE)</f>
        <v/>
      </c>
      <c r="E616">
        <f>VLOOKUP(B616,'Input - companies list'!B:E,4,FALSE)</f>
        <v/>
      </c>
      <c r="F616">
        <f>SUMIFS('Input - target event report'!H:H,'Input - target event report'!B:B,B616,'Input - target event report'!D:D, "Private Investment")</f>
        <v/>
      </c>
      <c r="G616">
        <f>IF(I616&lt;2, "N/A", (MAXIFS('Input - target event report'!E:E,'Input - target event report'!B:B,B:B,'Input - target event report'!D:D,"Private Investment")-MINIFS('Input - target event report'!E:E,'Input - target event report'!B:B,B:B,'Input - target event report'!D:D,"Private Investment"))/(I616-1))</f>
        <v/>
      </c>
      <c r="H616">
        <f>IF(MAXIFS('Input - target event report'!E:E,'Input - target event report'!B:B,B:B,'Input - target event report'!D:D,"Private Investment") = 0, "N/A", TODAY() - MAXIFS('Input - target event report'!E:E,'Input - target event report'!B:B,B:B,'Input - target event report'!D:D,"Private Investment"))</f>
        <v/>
      </c>
      <c r="I616">
        <f>COUNTIFS('Input - target event report'!B:B,B616,'Input - target event report'!D:D, "Private Investment")</f>
        <v/>
      </c>
      <c r="J616">
        <f>INDEX('Input - companies list'!$1:$10000,MATCH(B616,'Input - companies list'!B:B,0),MATCH("Flow",'Input - companies list'!$1:$1,0 ))</f>
        <v/>
      </c>
      <c r="K616">
        <f>INDEX('Input - companies list'!$1:$10000,MATCH(B616,'Input - companies list'!B:B,0),MATCH("Inter-Cluster Connectivity",'Input - companies list'!$1:$1,0 ))</f>
        <v/>
      </c>
      <c r="L616">
        <f>IFERROR(PERCENTRANK(F:F,F616),0)</f>
        <v/>
      </c>
      <c r="M616">
        <f>IFERROR(1 - PERCENTRANK(G:G,G616),0)</f>
        <v/>
      </c>
      <c r="N616">
        <f>IFERROR(1 - PERCENTRANK(H:H,H616),0)</f>
        <v/>
      </c>
      <c r="O616">
        <f>IFERROR(PERCENTRANK(I:I,I616),0)</f>
        <v/>
      </c>
      <c r="P616">
        <f>IFERROR(1 - PERCENTRANK(J:J,J616),0)</f>
        <v/>
      </c>
      <c r="Q616">
        <f>IFERROR(PERCENTRANK(K:K,K616),0)</f>
        <v/>
      </c>
      <c r="R616">
        <f>L616*weight1+M616*weight2+N616*weight3+O616*weight4+P616*weight5+Q616*weight6</f>
        <v/>
      </c>
    </row>
    <row r="617" spans="1:18">
      <c r="A617">
        <f>RANK(R617,R:R)</f>
        <v/>
      </c>
      <c r="B617" t="s">
        <v>7436</v>
      </c>
      <c r="C617">
        <f>VLOOKUP(B617,'Input - companies list'!B:L,2,FALSE)</f>
        <v/>
      </c>
      <c r="D617">
        <f>VLOOKUP(B617,'Input - companies list'!B:L,11,FALSE)</f>
        <v/>
      </c>
      <c r="E617">
        <f>VLOOKUP(B617,'Input - companies list'!B:E,4,FALSE)</f>
        <v/>
      </c>
      <c r="F617">
        <f>SUMIFS('Input - target event report'!H:H,'Input - target event report'!B:B,B617,'Input - target event report'!D:D, "Private Investment")</f>
        <v/>
      </c>
      <c r="G617">
        <f>IF(I617&lt;2, "N/A", (MAXIFS('Input - target event report'!E:E,'Input - target event report'!B:B,B:B,'Input - target event report'!D:D,"Private Investment")-MINIFS('Input - target event report'!E:E,'Input - target event report'!B:B,B:B,'Input - target event report'!D:D,"Private Investment"))/(I617-1))</f>
        <v/>
      </c>
      <c r="H617">
        <f>IF(MAXIFS('Input - target event report'!E:E,'Input - target event report'!B:B,B:B,'Input - target event report'!D:D,"Private Investment") = 0, "N/A", TODAY() - MAXIFS('Input - target event report'!E:E,'Input - target event report'!B:B,B:B,'Input - target event report'!D:D,"Private Investment"))</f>
        <v/>
      </c>
      <c r="I617">
        <f>COUNTIFS('Input - target event report'!B:B,B617,'Input - target event report'!D:D, "Private Investment")</f>
        <v/>
      </c>
      <c r="J617">
        <f>INDEX('Input - companies list'!$1:$10000,MATCH(B617,'Input - companies list'!B:B,0),MATCH("Flow",'Input - companies list'!$1:$1,0 ))</f>
        <v/>
      </c>
      <c r="K617">
        <f>INDEX('Input - companies list'!$1:$10000,MATCH(B617,'Input - companies list'!B:B,0),MATCH("Inter-Cluster Connectivity",'Input - companies list'!$1:$1,0 ))</f>
        <v/>
      </c>
      <c r="L617">
        <f>IFERROR(PERCENTRANK(F:F,F617),0)</f>
        <v/>
      </c>
      <c r="M617">
        <f>IFERROR(1 - PERCENTRANK(G:G,G617),0)</f>
        <v/>
      </c>
      <c r="N617">
        <f>IFERROR(1 - PERCENTRANK(H:H,H617),0)</f>
        <v/>
      </c>
      <c r="O617">
        <f>IFERROR(PERCENTRANK(I:I,I617),0)</f>
        <v/>
      </c>
      <c r="P617">
        <f>IFERROR(1 - PERCENTRANK(J:J,J617),0)</f>
        <v/>
      </c>
      <c r="Q617">
        <f>IFERROR(PERCENTRANK(K:K,K617),0)</f>
        <v/>
      </c>
      <c r="R617">
        <f>L617*weight1+M617*weight2+N617*weight3+O617*weight4+P617*weight5+Q617*weight6</f>
        <v/>
      </c>
    </row>
    <row r="618" spans="1:18">
      <c r="A618">
        <f>RANK(R618,R:R)</f>
        <v/>
      </c>
      <c r="B618" t="s">
        <v>7448</v>
      </c>
      <c r="C618">
        <f>VLOOKUP(B618,'Input - companies list'!B:L,2,FALSE)</f>
        <v/>
      </c>
      <c r="D618">
        <f>VLOOKUP(B618,'Input - companies list'!B:L,11,FALSE)</f>
        <v/>
      </c>
      <c r="E618">
        <f>VLOOKUP(B618,'Input - companies list'!B:E,4,FALSE)</f>
        <v/>
      </c>
      <c r="F618">
        <f>SUMIFS('Input - target event report'!H:H,'Input - target event report'!B:B,B618,'Input - target event report'!D:D, "Private Investment")</f>
        <v/>
      </c>
      <c r="G618">
        <f>IF(I618&lt;2, "N/A", (MAXIFS('Input - target event report'!E:E,'Input - target event report'!B:B,B:B,'Input - target event report'!D:D,"Private Investment")-MINIFS('Input - target event report'!E:E,'Input - target event report'!B:B,B:B,'Input - target event report'!D:D,"Private Investment"))/(I618-1))</f>
        <v/>
      </c>
      <c r="H618">
        <f>IF(MAXIFS('Input - target event report'!E:E,'Input - target event report'!B:B,B:B,'Input - target event report'!D:D,"Private Investment") = 0, "N/A", TODAY() - MAXIFS('Input - target event report'!E:E,'Input - target event report'!B:B,B:B,'Input - target event report'!D:D,"Private Investment"))</f>
        <v/>
      </c>
      <c r="I618">
        <f>COUNTIFS('Input - target event report'!B:B,B618,'Input - target event report'!D:D, "Private Investment")</f>
        <v/>
      </c>
      <c r="J618">
        <f>INDEX('Input - companies list'!$1:$10000,MATCH(B618,'Input - companies list'!B:B,0),MATCH("Flow",'Input - companies list'!$1:$1,0 ))</f>
        <v/>
      </c>
      <c r="K618">
        <f>INDEX('Input - companies list'!$1:$10000,MATCH(B618,'Input - companies list'!B:B,0),MATCH("Inter-Cluster Connectivity",'Input - companies list'!$1:$1,0 ))</f>
        <v/>
      </c>
      <c r="L618">
        <f>IFERROR(PERCENTRANK(F:F,F618),0)</f>
        <v/>
      </c>
      <c r="M618">
        <f>IFERROR(1 - PERCENTRANK(G:G,G618),0)</f>
        <v/>
      </c>
      <c r="N618">
        <f>IFERROR(1 - PERCENTRANK(H:H,H618),0)</f>
        <v/>
      </c>
      <c r="O618">
        <f>IFERROR(PERCENTRANK(I:I,I618),0)</f>
        <v/>
      </c>
      <c r="P618">
        <f>IFERROR(1 - PERCENTRANK(J:J,J618),0)</f>
        <v/>
      </c>
      <c r="Q618">
        <f>IFERROR(PERCENTRANK(K:K,K618),0)</f>
        <v/>
      </c>
      <c r="R618">
        <f>L618*weight1+M618*weight2+N618*weight3+O618*weight4+P618*weight5+Q618*weight6</f>
        <v/>
      </c>
    </row>
    <row r="619" spans="1:18">
      <c r="A619">
        <f>RANK(R619,R:R)</f>
        <v/>
      </c>
      <c r="B619" t="s">
        <v>7459</v>
      </c>
      <c r="C619">
        <f>VLOOKUP(B619,'Input - companies list'!B:L,2,FALSE)</f>
        <v/>
      </c>
      <c r="D619">
        <f>VLOOKUP(B619,'Input - companies list'!B:L,11,FALSE)</f>
        <v/>
      </c>
      <c r="E619">
        <f>VLOOKUP(B619,'Input - companies list'!B:E,4,FALSE)</f>
        <v/>
      </c>
      <c r="F619">
        <f>SUMIFS('Input - target event report'!H:H,'Input - target event report'!B:B,B619,'Input - target event report'!D:D, "Private Investment")</f>
        <v/>
      </c>
      <c r="G619">
        <f>IF(I619&lt;2, "N/A", (MAXIFS('Input - target event report'!E:E,'Input - target event report'!B:B,B:B,'Input - target event report'!D:D,"Private Investment")-MINIFS('Input - target event report'!E:E,'Input - target event report'!B:B,B:B,'Input - target event report'!D:D,"Private Investment"))/(I619-1))</f>
        <v/>
      </c>
      <c r="H619">
        <f>IF(MAXIFS('Input - target event report'!E:E,'Input - target event report'!B:B,B:B,'Input - target event report'!D:D,"Private Investment") = 0, "N/A", TODAY() - MAXIFS('Input - target event report'!E:E,'Input - target event report'!B:B,B:B,'Input - target event report'!D:D,"Private Investment"))</f>
        <v/>
      </c>
      <c r="I619">
        <f>COUNTIFS('Input - target event report'!B:B,B619,'Input - target event report'!D:D, "Private Investment")</f>
        <v/>
      </c>
      <c r="J619">
        <f>INDEX('Input - companies list'!$1:$10000,MATCH(B619,'Input - companies list'!B:B,0),MATCH("Flow",'Input - companies list'!$1:$1,0 ))</f>
        <v/>
      </c>
      <c r="K619">
        <f>INDEX('Input - companies list'!$1:$10000,MATCH(B619,'Input - companies list'!B:B,0),MATCH("Inter-Cluster Connectivity",'Input - companies list'!$1:$1,0 ))</f>
        <v/>
      </c>
      <c r="L619">
        <f>IFERROR(PERCENTRANK(F:F,F619),0)</f>
        <v/>
      </c>
      <c r="M619">
        <f>IFERROR(1 - PERCENTRANK(G:G,G619),0)</f>
        <v/>
      </c>
      <c r="N619">
        <f>IFERROR(1 - PERCENTRANK(H:H,H619),0)</f>
        <v/>
      </c>
      <c r="O619">
        <f>IFERROR(PERCENTRANK(I:I,I619),0)</f>
        <v/>
      </c>
      <c r="P619">
        <f>IFERROR(1 - PERCENTRANK(J:J,J619),0)</f>
        <v/>
      </c>
      <c r="Q619">
        <f>IFERROR(PERCENTRANK(K:K,K619),0)</f>
        <v/>
      </c>
      <c r="R619">
        <f>L619*weight1+M619*weight2+N619*weight3+O619*weight4+P619*weight5+Q619*weight6</f>
        <v/>
      </c>
    </row>
    <row r="620" spans="1:18">
      <c r="A620">
        <f>RANK(R620,R:R)</f>
        <v/>
      </c>
      <c r="B620" t="s">
        <v>7470</v>
      </c>
      <c r="C620">
        <f>VLOOKUP(B620,'Input - companies list'!B:L,2,FALSE)</f>
        <v/>
      </c>
      <c r="D620">
        <f>VLOOKUP(B620,'Input - companies list'!B:L,11,FALSE)</f>
        <v/>
      </c>
      <c r="E620">
        <f>VLOOKUP(B620,'Input - companies list'!B:E,4,FALSE)</f>
        <v/>
      </c>
      <c r="F620">
        <f>SUMIFS('Input - target event report'!H:H,'Input - target event report'!B:B,B620,'Input - target event report'!D:D, "Private Investment")</f>
        <v/>
      </c>
      <c r="G620">
        <f>IF(I620&lt;2, "N/A", (MAXIFS('Input - target event report'!E:E,'Input - target event report'!B:B,B:B,'Input - target event report'!D:D,"Private Investment")-MINIFS('Input - target event report'!E:E,'Input - target event report'!B:B,B:B,'Input - target event report'!D:D,"Private Investment"))/(I620-1))</f>
        <v/>
      </c>
      <c r="H620">
        <f>IF(MAXIFS('Input - target event report'!E:E,'Input - target event report'!B:B,B:B,'Input - target event report'!D:D,"Private Investment") = 0, "N/A", TODAY() - MAXIFS('Input - target event report'!E:E,'Input - target event report'!B:B,B:B,'Input - target event report'!D:D,"Private Investment"))</f>
        <v/>
      </c>
      <c r="I620">
        <f>COUNTIFS('Input - target event report'!B:B,B620,'Input - target event report'!D:D, "Private Investment")</f>
        <v/>
      </c>
      <c r="J620">
        <f>INDEX('Input - companies list'!$1:$10000,MATCH(B620,'Input - companies list'!B:B,0),MATCH("Flow",'Input - companies list'!$1:$1,0 ))</f>
        <v/>
      </c>
      <c r="K620">
        <f>INDEX('Input - companies list'!$1:$10000,MATCH(B620,'Input - companies list'!B:B,0),MATCH("Inter-Cluster Connectivity",'Input - companies list'!$1:$1,0 ))</f>
        <v/>
      </c>
      <c r="L620">
        <f>IFERROR(PERCENTRANK(F:F,F620),0)</f>
        <v/>
      </c>
      <c r="M620">
        <f>IFERROR(1 - PERCENTRANK(G:G,G620),0)</f>
        <v/>
      </c>
      <c r="N620">
        <f>IFERROR(1 - PERCENTRANK(H:H,H620),0)</f>
        <v/>
      </c>
      <c r="O620">
        <f>IFERROR(PERCENTRANK(I:I,I620),0)</f>
        <v/>
      </c>
      <c r="P620">
        <f>IFERROR(1 - PERCENTRANK(J:J,J620),0)</f>
        <v/>
      </c>
      <c r="Q620">
        <f>IFERROR(PERCENTRANK(K:K,K620),0)</f>
        <v/>
      </c>
      <c r="R620">
        <f>L620*weight1+M620*weight2+N620*weight3+O620*weight4+P620*weight5+Q620*weight6</f>
        <v/>
      </c>
    </row>
    <row r="621" spans="1:18">
      <c r="A621">
        <f>RANK(R621,R:R)</f>
        <v/>
      </c>
      <c r="B621" t="s">
        <v>7483</v>
      </c>
      <c r="C621">
        <f>VLOOKUP(B621,'Input - companies list'!B:L,2,FALSE)</f>
        <v/>
      </c>
      <c r="D621">
        <f>VLOOKUP(B621,'Input - companies list'!B:L,11,FALSE)</f>
        <v/>
      </c>
      <c r="E621">
        <f>VLOOKUP(B621,'Input - companies list'!B:E,4,FALSE)</f>
        <v/>
      </c>
      <c r="F621">
        <f>SUMIFS('Input - target event report'!H:H,'Input - target event report'!B:B,B621,'Input - target event report'!D:D, "Private Investment")</f>
        <v/>
      </c>
      <c r="G621">
        <f>IF(I621&lt;2, "N/A", (MAXIFS('Input - target event report'!E:E,'Input - target event report'!B:B,B:B,'Input - target event report'!D:D,"Private Investment")-MINIFS('Input - target event report'!E:E,'Input - target event report'!B:B,B:B,'Input - target event report'!D:D,"Private Investment"))/(I621-1))</f>
        <v/>
      </c>
      <c r="H621">
        <f>IF(MAXIFS('Input - target event report'!E:E,'Input - target event report'!B:B,B:B,'Input - target event report'!D:D,"Private Investment") = 0, "N/A", TODAY() - MAXIFS('Input - target event report'!E:E,'Input - target event report'!B:B,B:B,'Input - target event report'!D:D,"Private Investment"))</f>
        <v/>
      </c>
      <c r="I621">
        <f>COUNTIFS('Input - target event report'!B:B,B621,'Input - target event report'!D:D, "Private Investment")</f>
        <v/>
      </c>
      <c r="J621">
        <f>INDEX('Input - companies list'!$1:$10000,MATCH(B621,'Input - companies list'!B:B,0),MATCH("Flow",'Input - companies list'!$1:$1,0 ))</f>
        <v/>
      </c>
      <c r="K621">
        <f>INDEX('Input - companies list'!$1:$10000,MATCH(B621,'Input - companies list'!B:B,0),MATCH("Inter-Cluster Connectivity",'Input - companies list'!$1:$1,0 ))</f>
        <v/>
      </c>
      <c r="L621">
        <f>IFERROR(PERCENTRANK(F:F,F621),0)</f>
        <v/>
      </c>
      <c r="M621">
        <f>IFERROR(1 - PERCENTRANK(G:G,G621),0)</f>
        <v/>
      </c>
      <c r="N621">
        <f>IFERROR(1 - PERCENTRANK(H:H,H621),0)</f>
        <v/>
      </c>
      <c r="O621">
        <f>IFERROR(PERCENTRANK(I:I,I621),0)</f>
        <v/>
      </c>
      <c r="P621">
        <f>IFERROR(1 - PERCENTRANK(J:J,J621),0)</f>
        <v/>
      </c>
      <c r="Q621">
        <f>IFERROR(PERCENTRANK(K:K,K621),0)</f>
        <v/>
      </c>
      <c r="R621">
        <f>L621*weight1+M621*weight2+N621*weight3+O621*weight4+P621*weight5+Q621*weight6</f>
        <v/>
      </c>
    </row>
    <row r="622" spans="1:18">
      <c r="A622">
        <f>RANK(R622,R:R)</f>
        <v/>
      </c>
      <c r="B622" t="s">
        <v>7497</v>
      </c>
      <c r="C622">
        <f>VLOOKUP(B622,'Input - companies list'!B:L,2,FALSE)</f>
        <v/>
      </c>
      <c r="D622">
        <f>VLOOKUP(B622,'Input - companies list'!B:L,11,FALSE)</f>
        <v/>
      </c>
      <c r="E622">
        <f>VLOOKUP(B622,'Input - companies list'!B:E,4,FALSE)</f>
        <v/>
      </c>
      <c r="F622">
        <f>SUMIFS('Input - target event report'!H:H,'Input - target event report'!B:B,B622,'Input - target event report'!D:D, "Private Investment")</f>
        <v/>
      </c>
      <c r="G622">
        <f>IF(I622&lt;2, "N/A", (MAXIFS('Input - target event report'!E:E,'Input - target event report'!B:B,B:B,'Input - target event report'!D:D,"Private Investment")-MINIFS('Input - target event report'!E:E,'Input - target event report'!B:B,B:B,'Input - target event report'!D:D,"Private Investment"))/(I622-1))</f>
        <v/>
      </c>
      <c r="H622">
        <f>IF(MAXIFS('Input - target event report'!E:E,'Input - target event report'!B:B,B:B,'Input - target event report'!D:D,"Private Investment") = 0, "N/A", TODAY() - MAXIFS('Input - target event report'!E:E,'Input - target event report'!B:B,B:B,'Input - target event report'!D:D,"Private Investment"))</f>
        <v/>
      </c>
      <c r="I622">
        <f>COUNTIFS('Input - target event report'!B:B,B622,'Input - target event report'!D:D, "Private Investment")</f>
        <v/>
      </c>
      <c r="J622">
        <f>INDEX('Input - companies list'!$1:$10000,MATCH(B622,'Input - companies list'!B:B,0),MATCH("Flow",'Input - companies list'!$1:$1,0 ))</f>
        <v/>
      </c>
      <c r="K622">
        <f>INDEX('Input - companies list'!$1:$10000,MATCH(B622,'Input - companies list'!B:B,0),MATCH("Inter-Cluster Connectivity",'Input - companies list'!$1:$1,0 ))</f>
        <v/>
      </c>
      <c r="L622">
        <f>IFERROR(PERCENTRANK(F:F,F622),0)</f>
        <v/>
      </c>
      <c r="M622">
        <f>IFERROR(1 - PERCENTRANK(G:G,G622),0)</f>
        <v/>
      </c>
      <c r="N622">
        <f>IFERROR(1 - PERCENTRANK(H:H,H622),0)</f>
        <v/>
      </c>
      <c r="O622">
        <f>IFERROR(PERCENTRANK(I:I,I622),0)</f>
        <v/>
      </c>
      <c r="P622">
        <f>IFERROR(1 - PERCENTRANK(J:J,J622),0)</f>
        <v/>
      </c>
      <c r="Q622">
        <f>IFERROR(PERCENTRANK(K:K,K622),0)</f>
        <v/>
      </c>
      <c r="R622">
        <f>L622*weight1+M622*weight2+N622*weight3+O622*weight4+P622*weight5+Q622*weight6</f>
        <v/>
      </c>
    </row>
    <row r="623" spans="1:18">
      <c r="A623">
        <f>RANK(R623,R:R)</f>
        <v/>
      </c>
      <c r="B623" t="s">
        <v>7508</v>
      </c>
      <c r="C623">
        <f>VLOOKUP(B623,'Input - companies list'!B:L,2,FALSE)</f>
        <v/>
      </c>
      <c r="D623">
        <f>VLOOKUP(B623,'Input - companies list'!B:L,11,FALSE)</f>
        <v/>
      </c>
      <c r="E623">
        <f>VLOOKUP(B623,'Input - companies list'!B:E,4,FALSE)</f>
        <v/>
      </c>
      <c r="F623">
        <f>SUMIFS('Input - target event report'!H:H,'Input - target event report'!B:B,B623,'Input - target event report'!D:D, "Private Investment")</f>
        <v/>
      </c>
      <c r="G623">
        <f>IF(I623&lt;2, "N/A", (MAXIFS('Input - target event report'!E:E,'Input - target event report'!B:B,B:B,'Input - target event report'!D:D,"Private Investment")-MINIFS('Input - target event report'!E:E,'Input - target event report'!B:B,B:B,'Input - target event report'!D:D,"Private Investment"))/(I623-1))</f>
        <v/>
      </c>
      <c r="H623">
        <f>IF(MAXIFS('Input - target event report'!E:E,'Input - target event report'!B:B,B:B,'Input - target event report'!D:D,"Private Investment") = 0, "N/A", TODAY() - MAXIFS('Input - target event report'!E:E,'Input - target event report'!B:B,B:B,'Input - target event report'!D:D,"Private Investment"))</f>
        <v/>
      </c>
      <c r="I623">
        <f>COUNTIFS('Input - target event report'!B:B,B623,'Input - target event report'!D:D, "Private Investment")</f>
        <v/>
      </c>
      <c r="J623">
        <f>INDEX('Input - companies list'!$1:$10000,MATCH(B623,'Input - companies list'!B:B,0),MATCH("Flow",'Input - companies list'!$1:$1,0 ))</f>
        <v/>
      </c>
      <c r="K623">
        <f>INDEX('Input - companies list'!$1:$10000,MATCH(B623,'Input - companies list'!B:B,0),MATCH("Inter-Cluster Connectivity",'Input - companies list'!$1:$1,0 ))</f>
        <v/>
      </c>
      <c r="L623">
        <f>IFERROR(PERCENTRANK(F:F,F623),0)</f>
        <v/>
      </c>
      <c r="M623">
        <f>IFERROR(1 - PERCENTRANK(G:G,G623),0)</f>
        <v/>
      </c>
      <c r="N623">
        <f>IFERROR(1 - PERCENTRANK(H:H,H623),0)</f>
        <v/>
      </c>
      <c r="O623">
        <f>IFERROR(PERCENTRANK(I:I,I623),0)</f>
        <v/>
      </c>
      <c r="P623">
        <f>IFERROR(1 - PERCENTRANK(J:J,J623),0)</f>
        <v/>
      </c>
      <c r="Q623">
        <f>IFERROR(PERCENTRANK(K:K,K623),0)</f>
        <v/>
      </c>
      <c r="R623">
        <f>L623*weight1+M623*weight2+N623*weight3+O623*weight4+P623*weight5+Q623*weight6</f>
        <v/>
      </c>
    </row>
    <row r="624" spans="1:18">
      <c r="A624">
        <f>RANK(R624,R:R)</f>
        <v/>
      </c>
      <c r="B624" t="s">
        <v>7518</v>
      </c>
      <c r="C624">
        <f>VLOOKUP(B624,'Input - companies list'!B:L,2,FALSE)</f>
        <v/>
      </c>
      <c r="D624">
        <f>VLOOKUP(B624,'Input - companies list'!B:L,11,FALSE)</f>
        <v/>
      </c>
      <c r="E624">
        <f>VLOOKUP(B624,'Input - companies list'!B:E,4,FALSE)</f>
        <v/>
      </c>
      <c r="F624">
        <f>SUMIFS('Input - target event report'!H:H,'Input - target event report'!B:B,B624,'Input - target event report'!D:D, "Private Investment")</f>
        <v/>
      </c>
      <c r="G624">
        <f>IF(I624&lt;2, "N/A", (MAXIFS('Input - target event report'!E:E,'Input - target event report'!B:B,B:B,'Input - target event report'!D:D,"Private Investment")-MINIFS('Input - target event report'!E:E,'Input - target event report'!B:B,B:B,'Input - target event report'!D:D,"Private Investment"))/(I624-1))</f>
        <v/>
      </c>
      <c r="H624">
        <f>IF(MAXIFS('Input - target event report'!E:E,'Input - target event report'!B:B,B:B,'Input - target event report'!D:D,"Private Investment") = 0, "N/A", TODAY() - MAXIFS('Input - target event report'!E:E,'Input - target event report'!B:B,B:B,'Input - target event report'!D:D,"Private Investment"))</f>
        <v/>
      </c>
      <c r="I624">
        <f>COUNTIFS('Input - target event report'!B:B,B624,'Input - target event report'!D:D, "Private Investment")</f>
        <v/>
      </c>
      <c r="J624">
        <f>INDEX('Input - companies list'!$1:$10000,MATCH(B624,'Input - companies list'!B:B,0),MATCH("Flow",'Input - companies list'!$1:$1,0 ))</f>
        <v/>
      </c>
      <c r="K624">
        <f>INDEX('Input - companies list'!$1:$10000,MATCH(B624,'Input - companies list'!B:B,0),MATCH("Inter-Cluster Connectivity",'Input - companies list'!$1:$1,0 ))</f>
        <v/>
      </c>
      <c r="L624">
        <f>IFERROR(PERCENTRANK(F:F,F624),0)</f>
        <v/>
      </c>
      <c r="M624">
        <f>IFERROR(1 - PERCENTRANK(G:G,G624),0)</f>
        <v/>
      </c>
      <c r="N624">
        <f>IFERROR(1 - PERCENTRANK(H:H,H624),0)</f>
        <v/>
      </c>
      <c r="O624">
        <f>IFERROR(PERCENTRANK(I:I,I624),0)</f>
        <v/>
      </c>
      <c r="P624">
        <f>IFERROR(1 - PERCENTRANK(J:J,J624),0)</f>
        <v/>
      </c>
      <c r="Q624">
        <f>IFERROR(PERCENTRANK(K:K,K624),0)</f>
        <v/>
      </c>
      <c r="R624">
        <f>L624*weight1+M624*weight2+N624*weight3+O624*weight4+P624*weight5+Q624*weight6</f>
        <v/>
      </c>
    </row>
    <row r="625" spans="1:18">
      <c r="A625">
        <f>RANK(R625,R:R)</f>
        <v/>
      </c>
      <c r="B625" t="s">
        <v>7529</v>
      </c>
      <c r="C625">
        <f>VLOOKUP(B625,'Input - companies list'!B:L,2,FALSE)</f>
        <v/>
      </c>
      <c r="D625">
        <f>VLOOKUP(B625,'Input - companies list'!B:L,11,FALSE)</f>
        <v/>
      </c>
      <c r="E625">
        <f>VLOOKUP(B625,'Input - companies list'!B:E,4,FALSE)</f>
        <v/>
      </c>
      <c r="F625">
        <f>SUMIFS('Input - target event report'!H:H,'Input - target event report'!B:B,B625,'Input - target event report'!D:D, "Private Investment")</f>
        <v/>
      </c>
      <c r="G625">
        <f>IF(I625&lt;2, "N/A", (MAXIFS('Input - target event report'!E:E,'Input - target event report'!B:B,B:B,'Input - target event report'!D:D,"Private Investment")-MINIFS('Input - target event report'!E:E,'Input - target event report'!B:B,B:B,'Input - target event report'!D:D,"Private Investment"))/(I625-1))</f>
        <v/>
      </c>
      <c r="H625">
        <f>IF(MAXIFS('Input - target event report'!E:E,'Input - target event report'!B:B,B:B,'Input - target event report'!D:D,"Private Investment") = 0, "N/A", TODAY() - MAXIFS('Input - target event report'!E:E,'Input - target event report'!B:B,B:B,'Input - target event report'!D:D,"Private Investment"))</f>
        <v/>
      </c>
      <c r="I625">
        <f>COUNTIFS('Input - target event report'!B:B,B625,'Input - target event report'!D:D, "Private Investment")</f>
        <v/>
      </c>
      <c r="J625">
        <f>INDEX('Input - companies list'!$1:$10000,MATCH(B625,'Input - companies list'!B:B,0),MATCH("Flow",'Input - companies list'!$1:$1,0 ))</f>
        <v/>
      </c>
      <c r="K625">
        <f>INDEX('Input - companies list'!$1:$10000,MATCH(B625,'Input - companies list'!B:B,0),MATCH("Inter-Cluster Connectivity",'Input - companies list'!$1:$1,0 ))</f>
        <v/>
      </c>
      <c r="L625">
        <f>IFERROR(PERCENTRANK(F:F,F625),0)</f>
        <v/>
      </c>
      <c r="M625">
        <f>IFERROR(1 - PERCENTRANK(G:G,G625),0)</f>
        <v/>
      </c>
      <c r="N625">
        <f>IFERROR(1 - PERCENTRANK(H:H,H625),0)</f>
        <v/>
      </c>
      <c r="O625">
        <f>IFERROR(PERCENTRANK(I:I,I625),0)</f>
        <v/>
      </c>
      <c r="P625">
        <f>IFERROR(1 - PERCENTRANK(J:J,J625),0)</f>
        <v/>
      </c>
      <c r="Q625">
        <f>IFERROR(PERCENTRANK(K:K,K625),0)</f>
        <v/>
      </c>
      <c r="R625">
        <f>L625*weight1+M625*weight2+N625*weight3+O625*weight4+P625*weight5+Q625*weight6</f>
        <v/>
      </c>
    </row>
    <row r="626" spans="1:18">
      <c r="A626">
        <f>RANK(R626,R:R)</f>
        <v/>
      </c>
      <c r="B626" t="s">
        <v>7541</v>
      </c>
      <c r="C626">
        <f>VLOOKUP(B626,'Input - companies list'!B:L,2,FALSE)</f>
        <v/>
      </c>
      <c r="D626">
        <f>VLOOKUP(B626,'Input - companies list'!B:L,11,FALSE)</f>
        <v/>
      </c>
      <c r="E626">
        <f>VLOOKUP(B626,'Input - companies list'!B:E,4,FALSE)</f>
        <v/>
      </c>
      <c r="F626">
        <f>SUMIFS('Input - target event report'!H:H,'Input - target event report'!B:B,B626,'Input - target event report'!D:D, "Private Investment")</f>
        <v/>
      </c>
      <c r="G626">
        <f>IF(I626&lt;2, "N/A", (MAXIFS('Input - target event report'!E:E,'Input - target event report'!B:B,B:B,'Input - target event report'!D:D,"Private Investment")-MINIFS('Input - target event report'!E:E,'Input - target event report'!B:B,B:B,'Input - target event report'!D:D,"Private Investment"))/(I626-1))</f>
        <v/>
      </c>
      <c r="H626">
        <f>IF(MAXIFS('Input - target event report'!E:E,'Input - target event report'!B:B,B:B,'Input - target event report'!D:D,"Private Investment") = 0, "N/A", TODAY() - MAXIFS('Input - target event report'!E:E,'Input - target event report'!B:B,B:B,'Input - target event report'!D:D,"Private Investment"))</f>
        <v/>
      </c>
      <c r="I626">
        <f>COUNTIFS('Input - target event report'!B:B,B626,'Input - target event report'!D:D, "Private Investment")</f>
        <v/>
      </c>
      <c r="J626">
        <f>INDEX('Input - companies list'!$1:$10000,MATCH(B626,'Input - companies list'!B:B,0),MATCH("Flow",'Input - companies list'!$1:$1,0 ))</f>
        <v/>
      </c>
      <c r="K626">
        <f>INDEX('Input - companies list'!$1:$10000,MATCH(B626,'Input - companies list'!B:B,0),MATCH("Inter-Cluster Connectivity",'Input - companies list'!$1:$1,0 ))</f>
        <v/>
      </c>
      <c r="L626">
        <f>IFERROR(PERCENTRANK(F:F,F626),0)</f>
        <v/>
      </c>
      <c r="M626">
        <f>IFERROR(1 - PERCENTRANK(G:G,G626),0)</f>
        <v/>
      </c>
      <c r="N626">
        <f>IFERROR(1 - PERCENTRANK(H:H,H626),0)</f>
        <v/>
      </c>
      <c r="O626">
        <f>IFERROR(PERCENTRANK(I:I,I626),0)</f>
        <v/>
      </c>
      <c r="P626">
        <f>IFERROR(1 - PERCENTRANK(J:J,J626),0)</f>
        <v/>
      </c>
      <c r="Q626">
        <f>IFERROR(PERCENTRANK(K:K,K626),0)</f>
        <v/>
      </c>
      <c r="R626">
        <f>L626*weight1+M626*weight2+N626*weight3+O626*weight4+P626*weight5+Q626*weight6</f>
        <v/>
      </c>
    </row>
    <row r="627" spans="1:18">
      <c r="A627">
        <f>RANK(R627,R:R)</f>
        <v/>
      </c>
      <c r="B627" t="s">
        <v>7553</v>
      </c>
      <c r="C627">
        <f>VLOOKUP(B627,'Input - companies list'!B:L,2,FALSE)</f>
        <v/>
      </c>
      <c r="D627">
        <f>VLOOKUP(B627,'Input - companies list'!B:L,11,FALSE)</f>
        <v/>
      </c>
      <c r="E627">
        <f>VLOOKUP(B627,'Input - companies list'!B:E,4,FALSE)</f>
        <v/>
      </c>
      <c r="F627">
        <f>SUMIFS('Input - target event report'!H:H,'Input - target event report'!B:B,B627,'Input - target event report'!D:D, "Private Investment")</f>
        <v/>
      </c>
      <c r="G627">
        <f>IF(I627&lt;2, "N/A", (MAXIFS('Input - target event report'!E:E,'Input - target event report'!B:B,B:B,'Input - target event report'!D:D,"Private Investment")-MINIFS('Input - target event report'!E:E,'Input - target event report'!B:B,B:B,'Input - target event report'!D:D,"Private Investment"))/(I627-1))</f>
        <v/>
      </c>
      <c r="H627">
        <f>IF(MAXIFS('Input - target event report'!E:E,'Input - target event report'!B:B,B:B,'Input - target event report'!D:D,"Private Investment") = 0, "N/A", TODAY() - MAXIFS('Input - target event report'!E:E,'Input - target event report'!B:B,B:B,'Input - target event report'!D:D,"Private Investment"))</f>
        <v/>
      </c>
      <c r="I627">
        <f>COUNTIFS('Input - target event report'!B:B,B627,'Input - target event report'!D:D, "Private Investment")</f>
        <v/>
      </c>
      <c r="J627">
        <f>INDEX('Input - companies list'!$1:$10000,MATCH(B627,'Input - companies list'!B:B,0),MATCH("Flow",'Input - companies list'!$1:$1,0 ))</f>
        <v/>
      </c>
      <c r="K627">
        <f>INDEX('Input - companies list'!$1:$10000,MATCH(B627,'Input - companies list'!B:B,0),MATCH("Inter-Cluster Connectivity",'Input - companies list'!$1:$1,0 ))</f>
        <v/>
      </c>
      <c r="L627">
        <f>IFERROR(PERCENTRANK(F:F,F627),0)</f>
        <v/>
      </c>
      <c r="M627">
        <f>IFERROR(1 - PERCENTRANK(G:G,G627),0)</f>
        <v/>
      </c>
      <c r="N627">
        <f>IFERROR(1 - PERCENTRANK(H:H,H627),0)</f>
        <v/>
      </c>
      <c r="O627">
        <f>IFERROR(PERCENTRANK(I:I,I627),0)</f>
        <v/>
      </c>
      <c r="P627">
        <f>IFERROR(1 - PERCENTRANK(J:J,J627),0)</f>
        <v/>
      </c>
      <c r="Q627">
        <f>IFERROR(PERCENTRANK(K:K,K627),0)</f>
        <v/>
      </c>
      <c r="R627">
        <f>L627*weight1+M627*weight2+N627*weight3+O627*weight4+P627*weight5+Q627*weight6</f>
        <v/>
      </c>
    </row>
    <row r="628" spans="1:18">
      <c r="A628">
        <f>RANK(R628,R:R)</f>
        <v/>
      </c>
      <c r="B628" t="s">
        <v>7563</v>
      </c>
      <c r="C628">
        <f>VLOOKUP(B628,'Input - companies list'!B:L,2,FALSE)</f>
        <v/>
      </c>
      <c r="D628">
        <f>VLOOKUP(B628,'Input - companies list'!B:L,11,FALSE)</f>
        <v/>
      </c>
      <c r="E628">
        <f>VLOOKUP(B628,'Input - companies list'!B:E,4,FALSE)</f>
        <v/>
      </c>
      <c r="F628">
        <f>SUMIFS('Input - target event report'!H:H,'Input - target event report'!B:B,B628,'Input - target event report'!D:D, "Private Investment")</f>
        <v/>
      </c>
      <c r="G628">
        <f>IF(I628&lt;2, "N/A", (MAXIFS('Input - target event report'!E:E,'Input - target event report'!B:B,B:B,'Input - target event report'!D:D,"Private Investment")-MINIFS('Input - target event report'!E:E,'Input - target event report'!B:B,B:B,'Input - target event report'!D:D,"Private Investment"))/(I628-1))</f>
        <v/>
      </c>
      <c r="H628">
        <f>IF(MAXIFS('Input - target event report'!E:E,'Input - target event report'!B:B,B:B,'Input - target event report'!D:D,"Private Investment") = 0, "N/A", TODAY() - MAXIFS('Input - target event report'!E:E,'Input - target event report'!B:B,B:B,'Input - target event report'!D:D,"Private Investment"))</f>
        <v/>
      </c>
      <c r="I628">
        <f>COUNTIFS('Input - target event report'!B:B,B628,'Input - target event report'!D:D, "Private Investment")</f>
        <v/>
      </c>
      <c r="J628">
        <f>INDEX('Input - companies list'!$1:$10000,MATCH(B628,'Input - companies list'!B:B,0),MATCH("Flow",'Input - companies list'!$1:$1,0 ))</f>
        <v/>
      </c>
      <c r="K628">
        <f>INDEX('Input - companies list'!$1:$10000,MATCH(B628,'Input - companies list'!B:B,0),MATCH("Inter-Cluster Connectivity",'Input - companies list'!$1:$1,0 ))</f>
        <v/>
      </c>
      <c r="L628">
        <f>IFERROR(PERCENTRANK(F:F,F628),0)</f>
        <v/>
      </c>
      <c r="M628">
        <f>IFERROR(1 - PERCENTRANK(G:G,G628),0)</f>
        <v/>
      </c>
      <c r="N628">
        <f>IFERROR(1 - PERCENTRANK(H:H,H628),0)</f>
        <v/>
      </c>
      <c r="O628">
        <f>IFERROR(PERCENTRANK(I:I,I628),0)</f>
        <v/>
      </c>
      <c r="P628">
        <f>IFERROR(1 - PERCENTRANK(J:J,J628),0)</f>
        <v/>
      </c>
      <c r="Q628">
        <f>IFERROR(PERCENTRANK(K:K,K628),0)</f>
        <v/>
      </c>
      <c r="R628">
        <f>L628*weight1+M628*weight2+N628*weight3+O628*weight4+P628*weight5+Q628*weight6</f>
        <v/>
      </c>
    </row>
    <row r="629" spans="1:18">
      <c r="A629">
        <f>RANK(R629,R:R)</f>
        <v/>
      </c>
      <c r="B629" t="s">
        <v>7574</v>
      </c>
      <c r="C629">
        <f>VLOOKUP(B629,'Input - companies list'!B:L,2,FALSE)</f>
        <v/>
      </c>
      <c r="D629">
        <f>VLOOKUP(B629,'Input - companies list'!B:L,11,FALSE)</f>
        <v/>
      </c>
      <c r="E629">
        <f>VLOOKUP(B629,'Input - companies list'!B:E,4,FALSE)</f>
        <v/>
      </c>
      <c r="F629">
        <f>SUMIFS('Input - target event report'!H:H,'Input - target event report'!B:B,B629,'Input - target event report'!D:D, "Private Investment")</f>
        <v/>
      </c>
      <c r="G629">
        <f>IF(I629&lt;2, "N/A", (MAXIFS('Input - target event report'!E:E,'Input - target event report'!B:B,B:B,'Input - target event report'!D:D,"Private Investment")-MINIFS('Input - target event report'!E:E,'Input - target event report'!B:B,B:B,'Input - target event report'!D:D,"Private Investment"))/(I629-1))</f>
        <v/>
      </c>
      <c r="H629">
        <f>IF(MAXIFS('Input - target event report'!E:E,'Input - target event report'!B:B,B:B,'Input - target event report'!D:D,"Private Investment") = 0, "N/A", TODAY() - MAXIFS('Input - target event report'!E:E,'Input - target event report'!B:B,B:B,'Input - target event report'!D:D,"Private Investment"))</f>
        <v/>
      </c>
      <c r="I629">
        <f>COUNTIFS('Input - target event report'!B:B,B629,'Input - target event report'!D:D, "Private Investment")</f>
        <v/>
      </c>
      <c r="J629">
        <f>INDEX('Input - companies list'!$1:$10000,MATCH(B629,'Input - companies list'!B:B,0),MATCH("Flow",'Input - companies list'!$1:$1,0 ))</f>
        <v/>
      </c>
      <c r="K629">
        <f>INDEX('Input - companies list'!$1:$10000,MATCH(B629,'Input - companies list'!B:B,0),MATCH("Inter-Cluster Connectivity",'Input - companies list'!$1:$1,0 ))</f>
        <v/>
      </c>
      <c r="L629">
        <f>IFERROR(PERCENTRANK(F:F,F629),0)</f>
        <v/>
      </c>
      <c r="M629">
        <f>IFERROR(1 - PERCENTRANK(G:G,G629),0)</f>
        <v/>
      </c>
      <c r="N629">
        <f>IFERROR(1 - PERCENTRANK(H:H,H629),0)</f>
        <v/>
      </c>
      <c r="O629">
        <f>IFERROR(PERCENTRANK(I:I,I629),0)</f>
        <v/>
      </c>
      <c r="P629">
        <f>IFERROR(1 - PERCENTRANK(J:J,J629),0)</f>
        <v/>
      </c>
      <c r="Q629">
        <f>IFERROR(PERCENTRANK(K:K,K629),0)</f>
        <v/>
      </c>
      <c r="R629">
        <f>L629*weight1+M629*weight2+N629*weight3+O629*weight4+P629*weight5+Q629*weight6</f>
        <v/>
      </c>
    </row>
    <row r="630" spans="1:18">
      <c r="A630">
        <f>RANK(R630,R:R)</f>
        <v/>
      </c>
      <c r="B630" t="s">
        <v>7584</v>
      </c>
      <c r="C630">
        <f>VLOOKUP(B630,'Input - companies list'!B:L,2,FALSE)</f>
        <v/>
      </c>
      <c r="D630">
        <f>VLOOKUP(B630,'Input - companies list'!B:L,11,FALSE)</f>
        <v/>
      </c>
      <c r="E630">
        <f>VLOOKUP(B630,'Input - companies list'!B:E,4,FALSE)</f>
        <v/>
      </c>
      <c r="F630">
        <f>SUMIFS('Input - target event report'!H:H,'Input - target event report'!B:B,B630,'Input - target event report'!D:D, "Private Investment")</f>
        <v/>
      </c>
      <c r="G630">
        <f>IF(I630&lt;2, "N/A", (MAXIFS('Input - target event report'!E:E,'Input - target event report'!B:B,B:B,'Input - target event report'!D:D,"Private Investment")-MINIFS('Input - target event report'!E:E,'Input - target event report'!B:B,B:B,'Input - target event report'!D:D,"Private Investment"))/(I630-1))</f>
        <v/>
      </c>
      <c r="H630">
        <f>IF(MAXIFS('Input - target event report'!E:E,'Input - target event report'!B:B,B:B,'Input - target event report'!D:D,"Private Investment") = 0, "N/A", TODAY() - MAXIFS('Input - target event report'!E:E,'Input - target event report'!B:B,B:B,'Input - target event report'!D:D,"Private Investment"))</f>
        <v/>
      </c>
      <c r="I630">
        <f>COUNTIFS('Input - target event report'!B:B,B630,'Input - target event report'!D:D, "Private Investment")</f>
        <v/>
      </c>
      <c r="J630">
        <f>INDEX('Input - companies list'!$1:$10000,MATCH(B630,'Input - companies list'!B:B,0),MATCH("Flow",'Input - companies list'!$1:$1,0 ))</f>
        <v/>
      </c>
      <c r="K630">
        <f>INDEX('Input - companies list'!$1:$10000,MATCH(B630,'Input - companies list'!B:B,0),MATCH("Inter-Cluster Connectivity",'Input - companies list'!$1:$1,0 ))</f>
        <v/>
      </c>
      <c r="L630">
        <f>IFERROR(PERCENTRANK(F:F,F630),0)</f>
        <v/>
      </c>
      <c r="M630">
        <f>IFERROR(1 - PERCENTRANK(G:G,G630),0)</f>
        <v/>
      </c>
      <c r="N630">
        <f>IFERROR(1 - PERCENTRANK(H:H,H630),0)</f>
        <v/>
      </c>
      <c r="O630">
        <f>IFERROR(PERCENTRANK(I:I,I630),0)</f>
        <v/>
      </c>
      <c r="P630">
        <f>IFERROR(1 - PERCENTRANK(J:J,J630),0)</f>
        <v/>
      </c>
      <c r="Q630">
        <f>IFERROR(PERCENTRANK(K:K,K630),0)</f>
        <v/>
      </c>
      <c r="R630">
        <f>L630*weight1+M630*weight2+N630*weight3+O630*weight4+P630*weight5+Q630*weight6</f>
        <v/>
      </c>
    </row>
    <row r="631" spans="1:18">
      <c r="A631">
        <f>RANK(R631,R:R)</f>
        <v/>
      </c>
      <c r="B631" t="s">
        <v>7594</v>
      </c>
      <c r="C631">
        <f>VLOOKUP(B631,'Input - companies list'!B:L,2,FALSE)</f>
        <v/>
      </c>
      <c r="D631">
        <f>VLOOKUP(B631,'Input - companies list'!B:L,11,FALSE)</f>
        <v/>
      </c>
      <c r="E631">
        <f>VLOOKUP(B631,'Input - companies list'!B:E,4,FALSE)</f>
        <v/>
      </c>
      <c r="F631">
        <f>SUMIFS('Input - target event report'!H:H,'Input - target event report'!B:B,B631,'Input - target event report'!D:D, "Private Investment")</f>
        <v/>
      </c>
      <c r="G631">
        <f>IF(I631&lt;2, "N/A", (MAXIFS('Input - target event report'!E:E,'Input - target event report'!B:B,B:B,'Input - target event report'!D:D,"Private Investment")-MINIFS('Input - target event report'!E:E,'Input - target event report'!B:B,B:B,'Input - target event report'!D:D,"Private Investment"))/(I631-1))</f>
        <v/>
      </c>
      <c r="H631">
        <f>IF(MAXIFS('Input - target event report'!E:E,'Input - target event report'!B:B,B:B,'Input - target event report'!D:D,"Private Investment") = 0, "N/A", TODAY() - MAXIFS('Input - target event report'!E:E,'Input - target event report'!B:B,B:B,'Input - target event report'!D:D,"Private Investment"))</f>
        <v/>
      </c>
      <c r="I631">
        <f>COUNTIFS('Input - target event report'!B:B,B631,'Input - target event report'!D:D, "Private Investment")</f>
        <v/>
      </c>
      <c r="J631">
        <f>INDEX('Input - companies list'!$1:$10000,MATCH(B631,'Input - companies list'!B:B,0),MATCH("Flow",'Input - companies list'!$1:$1,0 ))</f>
        <v/>
      </c>
      <c r="K631">
        <f>INDEX('Input - companies list'!$1:$10000,MATCH(B631,'Input - companies list'!B:B,0),MATCH("Inter-Cluster Connectivity",'Input - companies list'!$1:$1,0 ))</f>
        <v/>
      </c>
      <c r="L631">
        <f>IFERROR(PERCENTRANK(F:F,F631),0)</f>
        <v/>
      </c>
      <c r="M631">
        <f>IFERROR(1 - PERCENTRANK(G:G,G631),0)</f>
        <v/>
      </c>
      <c r="N631">
        <f>IFERROR(1 - PERCENTRANK(H:H,H631),0)</f>
        <v/>
      </c>
      <c r="O631">
        <f>IFERROR(PERCENTRANK(I:I,I631),0)</f>
        <v/>
      </c>
      <c r="P631">
        <f>IFERROR(1 - PERCENTRANK(J:J,J631),0)</f>
        <v/>
      </c>
      <c r="Q631">
        <f>IFERROR(PERCENTRANK(K:K,K631),0)</f>
        <v/>
      </c>
      <c r="R631">
        <f>L631*weight1+M631*weight2+N631*weight3+O631*weight4+P631*weight5+Q631*weight6</f>
        <v/>
      </c>
    </row>
    <row r="632" spans="1:18">
      <c r="A632">
        <f>RANK(R632,R:R)</f>
        <v/>
      </c>
      <c r="B632" t="s">
        <v>7607</v>
      </c>
      <c r="C632">
        <f>VLOOKUP(B632,'Input - companies list'!B:L,2,FALSE)</f>
        <v/>
      </c>
      <c r="D632">
        <f>VLOOKUP(B632,'Input - companies list'!B:L,11,FALSE)</f>
        <v/>
      </c>
      <c r="E632">
        <f>VLOOKUP(B632,'Input - companies list'!B:E,4,FALSE)</f>
        <v/>
      </c>
      <c r="F632">
        <f>SUMIFS('Input - target event report'!H:H,'Input - target event report'!B:B,B632,'Input - target event report'!D:D, "Private Investment")</f>
        <v/>
      </c>
      <c r="G632">
        <f>IF(I632&lt;2, "N/A", (MAXIFS('Input - target event report'!E:E,'Input - target event report'!B:B,B:B,'Input - target event report'!D:D,"Private Investment")-MINIFS('Input - target event report'!E:E,'Input - target event report'!B:B,B:B,'Input - target event report'!D:D,"Private Investment"))/(I632-1))</f>
        <v/>
      </c>
      <c r="H632">
        <f>IF(MAXIFS('Input - target event report'!E:E,'Input - target event report'!B:B,B:B,'Input - target event report'!D:D,"Private Investment") = 0, "N/A", TODAY() - MAXIFS('Input - target event report'!E:E,'Input - target event report'!B:B,B:B,'Input - target event report'!D:D,"Private Investment"))</f>
        <v/>
      </c>
      <c r="I632">
        <f>COUNTIFS('Input - target event report'!B:B,B632,'Input - target event report'!D:D, "Private Investment")</f>
        <v/>
      </c>
      <c r="J632">
        <f>INDEX('Input - companies list'!$1:$10000,MATCH(B632,'Input - companies list'!B:B,0),MATCH("Flow",'Input - companies list'!$1:$1,0 ))</f>
        <v/>
      </c>
      <c r="K632">
        <f>INDEX('Input - companies list'!$1:$10000,MATCH(B632,'Input - companies list'!B:B,0),MATCH("Inter-Cluster Connectivity",'Input - companies list'!$1:$1,0 ))</f>
        <v/>
      </c>
      <c r="L632">
        <f>IFERROR(PERCENTRANK(F:F,F632),0)</f>
        <v/>
      </c>
      <c r="M632">
        <f>IFERROR(1 - PERCENTRANK(G:G,G632),0)</f>
        <v/>
      </c>
      <c r="N632">
        <f>IFERROR(1 - PERCENTRANK(H:H,H632),0)</f>
        <v/>
      </c>
      <c r="O632">
        <f>IFERROR(PERCENTRANK(I:I,I632),0)</f>
        <v/>
      </c>
      <c r="P632">
        <f>IFERROR(1 - PERCENTRANK(J:J,J632),0)</f>
        <v/>
      </c>
      <c r="Q632">
        <f>IFERROR(PERCENTRANK(K:K,K632),0)</f>
        <v/>
      </c>
      <c r="R632">
        <f>L632*weight1+M632*weight2+N632*weight3+O632*weight4+P632*weight5+Q632*weight6</f>
        <v/>
      </c>
    </row>
    <row r="633" spans="1:18">
      <c r="A633">
        <f>RANK(R633,R:R)</f>
        <v/>
      </c>
      <c r="B633" t="s">
        <v>7618</v>
      </c>
      <c r="C633">
        <f>VLOOKUP(B633,'Input - companies list'!B:L,2,FALSE)</f>
        <v/>
      </c>
      <c r="D633">
        <f>VLOOKUP(B633,'Input - companies list'!B:L,11,FALSE)</f>
        <v/>
      </c>
      <c r="E633">
        <f>VLOOKUP(B633,'Input - companies list'!B:E,4,FALSE)</f>
        <v/>
      </c>
      <c r="F633">
        <f>SUMIFS('Input - target event report'!H:H,'Input - target event report'!B:B,B633,'Input - target event report'!D:D, "Private Investment")</f>
        <v/>
      </c>
      <c r="G633">
        <f>IF(I633&lt;2, "N/A", (MAXIFS('Input - target event report'!E:E,'Input - target event report'!B:B,B:B,'Input - target event report'!D:D,"Private Investment")-MINIFS('Input - target event report'!E:E,'Input - target event report'!B:B,B:B,'Input - target event report'!D:D,"Private Investment"))/(I633-1))</f>
        <v/>
      </c>
      <c r="H633">
        <f>IF(MAXIFS('Input - target event report'!E:E,'Input - target event report'!B:B,B:B,'Input - target event report'!D:D,"Private Investment") = 0, "N/A", TODAY() - MAXIFS('Input - target event report'!E:E,'Input - target event report'!B:B,B:B,'Input - target event report'!D:D,"Private Investment"))</f>
        <v/>
      </c>
      <c r="I633">
        <f>COUNTIFS('Input - target event report'!B:B,B633,'Input - target event report'!D:D, "Private Investment")</f>
        <v/>
      </c>
      <c r="J633">
        <f>INDEX('Input - companies list'!$1:$10000,MATCH(B633,'Input - companies list'!B:B,0),MATCH("Flow",'Input - companies list'!$1:$1,0 ))</f>
        <v/>
      </c>
      <c r="K633">
        <f>INDEX('Input - companies list'!$1:$10000,MATCH(B633,'Input - companies list'!B:B,0),MATCH("Inter-Cluster Connectivity",'Input - companies list'!$1:$1,0 ))</f>
        <v/>
      </c>
      <c r="L633">
        <f>IFERROR(PERCENTRANK(F:F,F633),0)</f>
        <v/>
      </c>
      <c r="M633">
        <f>IFERROR(1 - PERCENTRANK(G:G,G633),0)</f>
        <v/>
      </c>
      <c r="N633">
        <f>IFERROR(1 - PERCENTRANK(H:H,H633),0)</f>
        <v/>
      </c>
      <c r="O633">
        <f>IFERROR(PERCENTRANK(I:I,I633),0)</f>
        <v/>
      </c>
      <c r="P633">
        <f>IFERROR(1 - PERCENTRANK(J:J,J633),0)</f>
        <v/>
      </c>
      <c r="Q633">
        <f>IFERROR(PERCENTRANK(K:K,K633),0)</f>
        <v/>
      </c>
      <c r="R633">
        <f>L633*weight1+M633*weight2+N633*weight3+O633*weight4+P633*weight5+Q633*weight6</f>
        <v/>
      </c>
    </row>
    <row r="634" spans="1:18">
      <c r="A634">
        <f>RANK(R634,R:R)</f>
        <v/>
      </c>
      <c r="B634" t="s">
        <v>7628</v>
      </c>
      <c r="C634">
        <f>VLOOKUP(B634,'Input - companies list'!B:L,2,FALSE)</f>
        <v/>
      </c>
      <c r="D634">
        <f>VLOOKUP(B634,'Input - companies list'!B:L,11,FALSE)</f>
        <v/>
      </c>
      <c r="E634">
        <f>VLOOKUP(B634,'Input - companies list'!B:E,4,FALSE)</f>
        <v/>
      </c>
      <c r="F634">
        <f>SUMIFS('Input - target event report'!H:H,'Input - target event report'!B:B,B634,'Input - target event report'!D:D, "Private Investment")</f>
        <v/>
      </c>
      <c r="G634">
        <f>IF(I634&lt;2, "N/A", (MAXIFS('Input - target event report'!E:E,'Input - target event report'!B:B,B:B,'Input - target event report'!D:D,"Private Investment")-MINIFS('Input - target event report'!E:E,'Input - target event report'!B:B,B:B,'Input - target event report'!D:D,"Private Investment"))/(I634-1))</f>
        <v/>
      </c>
      <c r="H634">
        <f>IF(MAXIFS('Input - target event report'!E:E,'Input - target event report'!B:B,B:B,'Input - target event report'!D:D,"Private Investment") = 0, "N/A", TODAY() - MAXIFS('Input - target event report'!E:E,'Input - target event report'!B:B,B:B,'Input - target event report'!D:D,"Private Investment"))</f>
        <v/>
      </c>
      <c r="I634">
        <f>COUNTIFS('Input - target event report'!B:B,B634,'Input - target event report'!D:D, "Private Investment")</f>
        <v/>
      </c>
      <c r="J634">
        <f>INDEX('Input - companies list'!$1:$10000,MATCH(B634,'Input - companies list'!B:B,0),MATCH("Flow",'Input - companies list'!$1:$1,0 ))</f>
        <v/>
      </c>
      <c r="K634">
        <f>INDEX('Input - companies list'!$1:$10000,MATCH(B634,'Input - companies list'!B:B,0),MATCH("Inter-Cluster Connectivity",'Input - companies list'!$1:$1,0 ))</f>
        <v/>
      </c>
      <c r="L634">
        <f>IFERROR(PERCENTRANK(F:F,F634),0)</f>
        <v/>
      </c>
      <c r="M634">
        <f>IFERROR(1 - PERCENTRANK(G:G,G634),0)</f>
        <v/>
      </c>
      <c r="N634">
        <f>IFERROR(1 - PERCENTRANK(H:H,H634),0)</f>
        <v/>
      </c>
      <c r="O634">
        <f>IFERROR(PERCENTRANK(I:I,I634),0)</f>
        <v/>
      </c>
      <c r="P634">
        <f>IFERROR(1 - PERCENTRANK(J:J,J634),0)</f>
        <v/>
      </c>
      <c r="Q634">
        <f>IFERROR(PERCENTRANK(K:K,K634),0)</f>
        <v/>
      </c>
      <c r="R634">
        <f>L634*weight1+M634*weight2+N634*weight3+O634*weight4+P634*weight5+Q634*weight6</f>
        <v/>
      </c>
    </row>
    <row r="635" spans="1:18">
      <c r="A635">
        <f>RANK(R635,R:R)</f>
        <v/>
      </c>
      <c r="B635" t="s">
        <v>7638</v>
      </c>
      <c r="C635">
        <f>VLOOKUP(B635,'Input - companies list'!B:L,2,FALSE)</f>
        <v/>
      </c>
      <c r="D635">
        <f>VLOOKUP(B635,'Input - companies list'!B:L,11,FALSE)</f>
        <v/>
      </c>
      <c r="E635">
        <f>VLOOKUP(B635,'Input - companies list'!B:E,4,FALSE)</f>
        <v/>
      </c>
      <c r="F635">
        <f>SUMIFS('Input - target event report'!H:H,'Input - target event report'!B:B,B635,'Input - target event report'!D:D, "Private Investment")</f>
        <v/>
      </c>
      <c r="G635">
        <f>IF(I635&lt;2, "N/A", (MAXIFS('Input - target event report'!E:E,'Input - target event report'!B:B,B:B,'Input - target event report'!D:D,"Private Investment")-MINIFS('Input - target event report'!E:E,'Input - target event report'!B:B,B:B,'Input - target event report'!D:D,"Private Investment"))/(I635-1))</f>
        <v/>
      </c>
      <c r="H635">
        <f>IF(MAXIFS('Input - target event report'!E:E,'Input - target event report'!B:B,B:B,'Input - target event report'!D:D,"Private Investment") = 0, "N/A", TODAY() - MAXIFS('Input - target event report'!E:E,'Input - target event report'!B:B,B:B,'Input - target event report'!D:D,"Private Investment"))</f>
        <v/>
      </c>
      <c r="I635">
        <f>COUNTIFS('Input - target event report'!B:B,B635,'Input - target event report'!D:D, "Private Investment")</f>
        <v/>
      </c>
      <c r="J635">
        <f>INDEX('Input - companies list'!$1:$10000,MATCH(B635,'Input - companies list'!B:B,0),MATCH("Flow",'Input - companies list'!$1:$1,0 ))</f>
        <v/>
      </c>
      <c r="K635">
        <f>INDEX('Input - companies list'!$1:$10000,MATCH(B635,'Input - companies list'!B:B,0),MATCH("Inter-Cluster Connectivity",'Input - companies list'!$1:$1,0 ))</f>
        <v/>
      </c>
      <c r="L635">
        <f>IFERROR(PERCENTRANK(F:F,F635),0)</f>
        <v/>
      </c>
      <c r="M635">
        <f>IFERROR(1 - PERCENTRANK(G:G,G635),0)</f>
        <v/>
      </c>
      <c r="N635">
        <f>IFERROR(1 - PERCENTRANK(H:H,H635),0)</f>
        <v/>
      </c>
      <c r="O635">
        <f>IFERROR(PERCENTRANK(I:I,I635),0)</f>
        <v/>
      </c>
      <c r="P635">
        <f>IFERROR(1 - PERCENTRANK(J:J,J635),0)</f>
        <v/>
      </c>
      <c r="Q635">
        <f>IFERROR(PERCENTRANK(K:K,K635),0)</f>
        <v/>
      </c>
      <c r="R635">
        <f>L635*weight1+M635*weight2+N635*weight3+O635*weight4+P635*weight5+Q635*weight6</f>
        <v/>
      </c>
    </row>
    <row r="636" spans="1:18">
      <c r="A636">
        <f>RANK(R636,R:R)</f>
        <v/>
      </c>
      <c r="B636" t="s">
        <v>7648</v>
      </c>
      <c r="C636">
        <f>VLOOKUP(B636,'Input - companies list'!B:L,2,FALSE)</f>
        <v/>
      </c>
      <c r="D636">
        <f>VLOOKUP(B636,'Input - companies list'!B:L,11,FALSE)</f>
        <v/>
      </c>
      <c r="E636">
        <f>VLOOKUP(B636,'Input - companies list'!B:E,4,FALSE)</f>
        <v/>
      </c>
      <c r="F636">
        <f>SUMIFS('Input - target event report'!H:H,'Input - target event report'!B:B,B636,'Input - target event report'!D:D, "Private Investment")</f>
        <v/>
      </c>
      <c r="G636">
        <f>IF(I636&lt;2, "N/A", (MAXIFS('Input - target event report'!E:E,'Input - target event report'!B:B,B:B,'Input - target event report'!D:D,"Private Investment")-MINIFS('Input - target event report'!E:E,'Input - target event report'!B:B,B:B,'Input - target event report'!D:D,"Private Investment"))/(I636-1))</f>
        <v/>
      </c>
      <c r="H636">
        <f>IF(MAXIFS('Input - target event report'!E:E,'Input - target event report'!B:B,B:B,'Input - target event report'!D:D,"Private Investment") = 0, "N/A", TODAY() - MAXIFS('Input - target event report'!E:E,'Input - target event report'!B:B,B:B,'Input - target event report'!D:D,"Private Investment"))</f>
        <v/>
      </c>
      <c r="I636">
        <f>COUNTIFS('Input - target event report'!B:B,B636,'Input - target event report'!D:D, "Private Investment")</f>
        <v/>
      </c>
      <c r="J636">
        <f>INDEX('Input - companies list'!$1:$10000,MATCH(B636,'Input - companies list'!B:B,0),MATCH("Flow",'Input - companies list'!$1:$1,0 ))</f>
        <v/>
      </c>
      <c r="K636">
        <f>INDEX('Input - companies list'!$1:$10000,MATCH(B636,'Input - companies list'!B:B,0),MATCH("Inter-Cluster Connectivity",'Input - companies list'!$1:$1,0 ))</f>
        <v/>
      </c>
      <c r="L636">
        <f>IFERROR(PERCENTRANK(F:F,F636),0)</f>
        <v/>
      </c>
      <c r="M636">
        <f>IFERROR(1 - PERCENTRANK(G:G,G636),0)</f>
        <v/>
      </c>
      <c r="N636">
        <f>IFERROR(1 - PERCENTRANK(H:H,H636),0)</f>
        <v/>
      </c>
      <c r="O636">
        <f>IFERROR(PERCENTRANK(I:I,I636),0)</f>
        <v/>
      </c>
      <c r="P636">
        <f>IFERROR(1 - PERCENTRANK(J:J,J636),0)</f>
        <v/>
      </c>
      <c r="Q636">
        <f>IFERROR(PERCENTRANK(K:K,K636),0)</f>
        <v/>
      </c>
      <c r="R636">
        <f>L636*weight1+M636*weight2+N636*weight3+O636*weight4+P636*weight5+Q636*weight6</f>
        <v/>
      </c>
    </row>
    <row r="637" spans="1:18">
      <c r="A637">
        <f>RANK(R637,R:R)</f>
        <v/>
      </c>
      <c r="B637" t="s">
        <v>7661</v>
      </c>
      <c r="C637">
        <f>VLOOKUP(B637,'Input - companies list'!B:L,2,FALSE)</f>
        <v/>
      </c>
      <c r="D637">
        <f>VLOOKUP(B637,'Input - companies list'!B:L,11,FALSE)</f>
        <v/>
      </c>
      <c r="E637">
        <f>VLOOKUP(B637,'Input - companies list'!B:E,4,FALSE)</f>
        <v/>
      </c>
      <c r="F637">
        <f>SUMIFS('Input - target event report'!H:H,'Input - target event report'!B:B,B637,'Input - target event report'!D:D, "Private Investment")</f>
        <v/>
      </c>
      <c r="G637">
        <f>IF(I637&lt;2, "N/A", (MAXIFS('Input - target event report'!E:E,'Input - target event report'!B:B,B:B,'Input - target event report'!D:D,"Private Investment")-MINIFS('Input - target event report'!E:E,'Input - target event report'!B:B,B:B,'Input - target event report'!D:D,"Private Investment"))/(I637-1))</f>
        <v/>
      </c>
      <c r="H637">
        <f>IF(MAXIFS('Input - target event report'!E:E,'Input - target event report'!B:B,B:B,'Input - target event report'!D:D,"Private Investment") = 0, "N/A", TODAY() - MAXIFS('Input - target event report'!E:E,'Input - target event report'!B:B,B:B,'Input - target event report'!D:D,"Private Investment"))</f>
        <v/>
      </c>
      <c r="I637">
        <f>COUNTIFS('Input - target event report'!B:B,B637,'Input - target event report'!D:D, "Private Investment")</f>
        <v/>
      </c>
      <c r="J637">
        <f>INDEX('Input - companies list'!$1:$10000,MATCH(B637,'Input - companies list'!B:B,0),MATCH("Flow",'Input - companies list'!$1:$1,0 ))</f>
        <v/>
      </c>
      <c r="K637">
        <f>INDEX('Input - companies list'!$1:$10000,MATCH(B637,'Input - companies list'!B:B,0),MATCH("Inter-Cluster Connectivity",'Input - companies list'!$1:$1,0 ))</f>
        <v/>
      </c>
      <c r="L637">
        <f>IFERROR(PERCENTRANK(F:F,F637),0)</f>
        <v/>
      </c>
      <c r="M637">
        <f>IFERROR(1 - PERCENTRANK(G:G,G637),0)</f>
        <v/>
      </c>
      <c r="N637">
        <f>IFERROR(1 - PERCENTRANK(H:H,H637),0)</f>
        <v/>
      </c>
      <c r="O637">
        <f>IFERROR(PERCENTRANK(I:I,I637),0)</f>
        <v/>
      </c>
      <c r="P637">
        <f>IFERROR(1 - PERCENTRANK(J:J,J637),0)</f>
        <v/>
      </c>
      <c r="Q637">
        <f>IFERROR(PERCENTRANK(K:K,K637),0)</f>
        <v/>
      </c>
      <c r="R637">
        <f>L637*weight1+M637*weight2+N637*weight3+O637*weight4+P637*weight5+Q637*weight6</f>
        <v/>
      </c>
    </row>
    <row r="638" spans="1:18">
      <c r="A638">
        <f>RANK(R638,R:R)</f>
        <v/>
      </c>
      <c r="B638" t="s">
        <v>7671</v>
      </c>
      <c r="C638">
        <f>VLOOKUP(B638,'Input - companies list'!B:L,2,FALSE)</f>
        <v/>
      </c>
      <c r="D638">
        <f>VLOOKUP(B638,'Input - companies list'!B:L,11,FALSE)</f>
        <v/>
      </c>
      <c r="E638">
        <f>VLOOKUP(B638,'Input - companies list'!B:E,4,FALSE)</f>
        <v/>
      </c>
      <c r="F638">
        <f>SUMIFS('Input - target event report'!H:H,'Input - target event report'!B:B,B638,'Input - target event report'!D:D, "Private Investment")</f>
        <v/>
      </c>
      <c r="G638">
        <f>IF(I638&lt;2, "N/A", (MAXIFS('Input - target event report'!E:E,'Input - target event report'!B:B,B:B,'Input - target event report'!D:D,"Private Investment")-MINIFS('Input - target event report'!E:E,'Input - target event report'!B:B,B:B,'Input - target event report'!D:D,"Private Investment"))/(I638-1))</f>
        <v/>
      </c>
      <c r="H638">
        <f>IF(MAXIFS('Input - target event report'!E:E,'Input - target event report'!B:B,B:B,'Input - target event report'!D:D,"Private Investment") = 0, "N/A", TODAY() - MAXIFS('Input - target event report'!E:E,'Input - target event report'!B:B,B:B,'Input - target event report'!D:D,"Private Investment"))</f>
        <v/>
      </c>
      <c r="I638">
        <f>COUNTIFS('Input - target event report'!B:B,B638,'Input - target event report'!D:D, "Private Investment")</f>
        <v/>
      </c>
      <c r="J638">
        <f>INDEX('Input - companies list'!$1:$10000,MATCH(B638,'Input - companies list'!B:B,0),MATCH("Flow",'Input - companies list'!$1:$1,0 ))</f>
        <v/>
      </c>
      <c r="K638">
        <f>INDEX('Input - companies list'!$1:$10000,MATCH(B638,'Input - companies list'!B:B,0),MATCH("Inter-Cluster Connectivity",'Input - companies list'!$1:$1,0 ))</f>
        <v/>
      </c>
      <c r="L638">
        <f>IFERROR(PERCENTRANK(F:F,F638),0)</f>
        <v/>
      </c>
      <c r="M638">
        <f>IFERROR(1 - PERCENTRANK(G:G,G638),0)</f>
        <v/>
      </c>
      <c r="N638">
        <f>IFERROR(1 - PERCENTRANK(H:H,H638),0)</f>
        <v/>
      </c>
      <c r="O638">
        <f>IFERROR(PERCENTRANK(I:I,I638),0)</f>
        <v/>
      </c>
      <c r="P638">
        <f>IFERROR(1 - PERCENTRANK(J:J,J638),0)</f>
        <v/>
      </c>
      <c r="Q638">
        <f>IFERROR(PERCENTRANK(K:K,K638),0)</f>
        <v/>
      </c>
      <c r="R638">
        <f>L638*weight1+M638*weight2+N638*weight3+O638*weight4+P638*weight5+Q638*weight6</f>
        <v/>
      </c>
    </row>
    <row r="639" spans="1:18">
      <c r="A639">
        <f>RANK(R639,R:R)</f>
        <v/>
      </c>
      <c r="B639" t="s">
        <v>7682</v>
      </c>
      <c r="C639">
        <f>VLOOKUP(B639,'Input - companies list'!B:L,2,FALSE)</f>
        <v/>
      </c>
      <c r="D639">
        <f>VLOOKUP(B639,'Input - companies list'!B:L,11,FALSE)</f>
        <v/>
      </c>
      <c r="E639">
        <f>VLOOKUP(B639,'Input - companies list'!B:E,4,FALSE)</f>
        <v/>
      </c>
      <c r="F639">
        <f>SUMIFS('Input - target event report'!H:H,'Input - target event report'!B:B,B639,'Input - target event report'!D:D, "Private Investment")</f>
        <v/>
      </c>
      <c r="G639">
        <f>IF(I639&lt;2, "N/A", (MAXIFS('Input - target event report'!E:E,'Input - target event report'!B:B,B:B,'Input - target event report'!D:D,"Private Investment")-MINIFS('Input - target event report'!E:E,'Input - target event report'!B:B,B:B,'Input - target event report'!D:D,"Private Investment"))/(I639-1))</f>
        <v/>
      </c>
      <c r="H639">
        <f>IF(MAXIFS('Input - target event report'!E:E,'Input - target event report'!B:B,B:B,'Input - target event report'!D:D,"Private Investment") = 0, "N/A", TODAY() - MAXIFS('Input - target event report'!E:E,'Input - target event report'!B:B,B:B,'Input - target event report'!D:D,"Private Investment"))</f>
        <v/>
      </c>
      <c r="I639">
        <f>COUNTIFS('Input - target event report'!B:B,B639,'Input - target event report'!D:D, "Private Investment")</f>
        <v/>
      </c>
      <c r="J639">
        <f>INDEX('Input - companies list'!$1:$10000,MATCH(B639,'Input - companies list'!B:B,0),MATCH("Flow",'Input - companies list'!$1:$1,0 ))</f>
        <v/>
      </c>
      <c r="K639">
        <f>INDEX('Input - companies list'!$1:$10000,MATCH(B639,'Input - companies list'!B:B,0),MATCH("Inter-Cluster Connectivity",'Input - companies list'!$1:$1,0 ))</f>
        <v/>
      </c>
      <c r="L639">
        <f>IFERROR(PERCENTRANK(F:F,F639),0)</f>
        <v/>
      </c>
      <c r="M639">
        <f>IFERROR(1 - PERCENTRANK(G:G,G639),0)</f>
        <v/>
      </c>
      <c r="N639">
        <f>IFERROR(1 - PERCENTRANK(H:H,H639),0)</f>
        <v/>
      </c>
      <c r="O639">
        <f>IFERROR(PERCENTRANK(I:I,I639),0)</f>
        <v/>
      </c>
      <c r="P639">
        <f>IFERROR(1 - PERCENTRANK(J:J,J639),0)</f>
        <v/>
      </c>
      <c r="Q639">
        <f>IFERROR(PERCENTRANK(K:K,K639),0)</f>
        <v/>
      </c>
      <c r="R639">
        <f>L639*weight1+M639*weight2+N639*weight3+O639*weight4+P639*weight5+Q639*weight6</f>
        <v/>
      </c>
    </row>
    <row r="640" spans="1:18">
      <c r="A640">
        <f>RANK(R640,R:R)</f>
        <v/>
      </c>
      <c r="B640" t="s">
        <v>7694</v>
      </c>
      <c r="C640">
        <f>VLOOKUP(B640,'Input - companies list'!B:L,2,FALSE)</f>
        <v/>
      </c>
      <c r="D640">
        <f>VLOOKUP(B640,'Input - companies list'!B:L,11,FALSE)</f>
        <v/>
      </c>
      <c r="E640">
        <f>VLOOKUP(B640,'Input - companies list'!B:E,4,FALSE)</f>
        <v/>
      </c>
      <c r="F640">
        <f>SUMIFS('Input - target event report'!H:H,'Input - target event report'!B:B,B640,'Input - target event report'!D:D, "Private Investment")</f>
        <v/>
      </c>
      <c r="G640">
        <f>IF(I640&lt;2, "N/A", (MAXIFS('Input - target event report'!E:E,'Input - target event report'!B:B,B:B,'Input - target event report'!D:D,"Private Investment")-MINIFS('Input - target event report'!E:E,'Input - target event report'!B:B,B:B,'Input - target event report'!D:D,"Private Investment"))/(I640-1))</f>
        <v/>
      </c>
      <c r="H640">
        <f>IF(MAXIFS('Input - target event report'!E:E,'Input - target event report'!B:B,B:B,'Input - target event report'!D:D,"Private Investment") = 0, "N/A", TODAY() - MAXIFS('Input - target event report'!E:E,'Input - target event report'!B:B,B:B,'Input - target event report'!D:D,"Private Investment"))</f>
        <v/>
      </c>
      <c r="I640">
        <f>COUNTIFS('Input - target event report'!B:B,B640,'Input - target event report'!D:D, "Private Investment")</f>
        <v/>
      </c>
      <c r="J640">
        <f>INDEX('Input - companies list'!$1:$10000,MATCH(B640,'Input - companies list'!B:B,0),MATCH("Flow",'Input - companies list'!$1:$1,0 ))</f>
        <v/>
      </c>
      <c r="K640">
        <f>INDEX('Input - companies list'!$1:$10000,MATCH(B640,'Input - companies list'!B:B,0),MATCH("Inter-Cluster Connectivity",'Input - companies list'!$1:$1,0 ))</f>
        <v/>
      </c>
      <c r="L640">
        <f>IFERROR(PERCENTRANK(F:F,F640),0)</f>
        <v/>
      </c>
      <c r="M640">
        <f>IFERROR(1 - PERCENTRANK(G:G,G640),0)</f>
        <v/>
      </c>
      <c r="N640">
        <f>IFERROR(1 - PERCENTRANK(H:H,H640),0)</f>
        <v/>
      </c>
      <c r="O640">
        <f>IFERROR(PERCENTRANK(I:I,I640),0)</f>
        <v/>
      </c>
      <c r="P640">
        <f>IFERROR(1 - PERCENTRANK(J:J,J640),0)</f>
        <v/>
      </c>
      <c r="Q640">
        <f>IFERROR(PERCENTRANK(K:K,K640),0)</f>
        <v/>
      </c>
      <c r="R640">
        <f>L640*weight1+M640*weight2+N640*weight3+O640*weight4+P640*weight5+Q640*weight6</f>
        <v/>
      </c>
    </row>
    <row r="641" spans="1:18">
      <c r="A641">
        <f>RANK(R641,R:R)</f>
        <v/>
      </c>
      <c r="B641" t="s">
        <v>7706</v>
      </c>
      <c r="C641">
        <f>VLOOKUP(B641,'Input - companies list'!B:L,2,FALSE)</f>
        <v/>
      </c>
      <c r="D641">
        <f>VLOOKUP(B641,'Input - companies list'!B:L,11,FALSE)</f>
        <v/>
      </c>
      <c r="E641">
        <f>VLOOKUP(B641,'Input - companies list'!B:E,4,FALSE)</f>
        <v/>
      </c>
      <c r="F641">
        <f>SUMIFS('Input - target event report'!H:H,'Input - target event report'!B:B,B641,'Input - target event report'!D:D, "Private Investment")</f>
        <v/>
      </c>
      <c r="G641">
        <f>IF(I641&lt;2, "N/A", (MAXIFS('Input - target event report'!E:E,'Input - target event report'!B:B,B:B,'Input - target event report'!D:D,"Private Investment")-MINIFS('Input - target event report'!E:E,'Input - target event report'!B:B,B:B,'Input - target event report'!D:D,"Private Investment"))/(I641-1))</f>
        <v/>
      </c>
      <c r="H641">
        <f>IF(MAXIFS('Input - target event report'!E:E,'Input - target event report'!B:B,B:B,'Input - target event report'!D:D,"Private Investment") = 0, "N/A", TODAY() - MAXIFS('Input - target event report'!E:E,'Input - target event report'!B:B,B:B,'Input - target event report'!D:D,"Private Investment"))</f>
        <v/>
      </c>
      <c r="I641">
        <f>COUNTIFS('Input - target event report'!B:B,B641,'Input - target event report'!D:D, "Private Investment")</f>
        <v/>
      </c>
      <c r="J641">
        <f>INDEX('Input - companies list'!$1:$10000,MATCH(B641,'Input - companies list'!B:B,0),MATCH("Flow",'Input - companies list'!$1:$1,0 ))</f>
        <v/>
      </c>
      <c r="K641">
        <f>INDEX('Input - companies list'!$1:$10000,MATCH(B641,'Input - companies list'!B:B,0),MATCH("Inter-Cluster Connectivity",'Input - companies list'!$1:$1,0 ))</f>
        <v/>
      </c>
      <c r="L641">
        <f>IFERROR(PERCENTRANK(F:F,F641),0)</f>
        <v/>
      </c>
      <c r="M641">
        <f>IFERROR(1 - PERCENTRANK(G:G,G641),0)</f>
        <v/>
      </c>
      <c r="N641">
        <f>IFERROR(1 - PERCENTRANK(H:H,H641),0)</f>
        <v/>
      </c>
      <c r="O641">
        <f>IFERROR(PERCENTRANK(I:I,I641),0)</f>
        <v/>
      </c>
      <c r="P641">
        <f>IFERROR(1 - PERCENTRANK(J:J,J641),0)</f>
        <v/>
      </c>
      <c r="Q641">
        <f>IFERROR(PERCENTRANK(K:K,K641),0)</f>
        <v/>
      </c>
      <c r="R641">
        <f>L641*weight1+M641*weight2+N641*weight3+O641*weight4+P641*weight5+Q641*weight6</f>
        <v/>
      </c>
    </row>
    <row r="642" spans="1:18">
      <c r="A642">
        <f>RANK(R642,R:R)</f>
        <v/>
      </c>
      <c r="B642" t="s">
        <v>7718</v>
      </c>
      <c r="C642">
        <f>VLOOKUP(B642,'Input - companies list'!B:L,2,FALSE)</f>
        <v/>
      </c>
      <c r="D642">
        <f>VLOOKUP(B642,'Input - companies list'!B:L,11,FALSE)</f>
        <v/>
      </c>
      <c r="E642">
        <f>VLOOKUP(B642,'Input - companies list'!B:E,4,FALSE)</f>
        <v/>
      </c>
      <c r="F642">
        <f>SUMIFS('Input - target event report'!H:H,'Input - target event report'!B:B,B642,'Input - target event report'!D:D, "Private Investment")</f>
        <v/>
      </c>
      <c r="G642">
        <f>IF(I642&lt;2, "N/A", (MAXIFS('Input - target event report'!E:E,'Input - target event report'!B:B,B:B,'Input - target event report'!D:D,"Private Investment")-MINIFS('Input - target event report'!E:E,'Input - target event report'!B:B,B:B,'Input - target event report'!D:D,"Private Investment"))/(I642-1))</f>
        <v/>
      </c>
      <c r="H642">
        <f>IF(MAXIFS('Input - target event report'!E:E,'Input - target event report'!B:B,B:B,'Input - target event report'!D:D,"Private Investment") = 0, "N/A", TODAY() - MAXIFS('Input - target event report'!E:E,'Input - target event report'!B:B,B:B,'Input - target event report'!D:D,"Private Investment"))</f>
        <v/>
      </c>
      <c r="I642">
        <f>COUNTIFS('Input - target event report'!B:B,B642,'Input - target event report'!D:D, "Private Investment")</f>
        <v/>
      </c>
      <c r="J642">
        <f>INDEX('Input - companies list'!$1:$10000,MATCH(B642,'Input - companies list'!B:B,0),MATCH("Flow",'Input - companies list'!$1:$1,0 ))</f>
        <v/>
      </c>
      <c r="K642">
        <f>INDEX('Input - companies list'!$1:$10000,MATCH(B642,'Input - companies list'!B:B,0),MATCH("Inter-Cluster Connectivity",'Input - companies list'!$1:$1,0 ))</f>
        <v/>
      </c>
      <c r="L642">
        <f>IFERROR(PERCENTRANK(F:F,F642),0)</f>
        <v/>
      </c>
      <c r="M642">
        <f>IFERROR(1 - PERCENTRANK(G:G,G642),0)</f>
        <v/>
      </c>
      <c r="N642">
        <f>IFERROR(1 - PERCENTRANK(H:H,H642),0)</f>
        <v/>
      </c>
      <c r="O642">
        <f>IFERROR(PERCENTRANK(I:I,I642),0)</f>
        <v/>
      </c>
      <c r="P642">
        <f>IFERROR(1 - PERCENTRANK(J:J,J642),0)</f>
        <v/>
      </c>
      <c r="Q642">
        <f>IFERROR(PERCENTRANK(K:K,K642),0)</f>
        <v/>
      </c>
      <c r="R642">
        <f>L642*weight1+M642*weight2+N642*weight3+O642*weight4+P642*weight5+Q642*weight6</f>
        <v/>
      </c>
    </row>
    <row r="643" spans="1:18">
      <c r="A643">
        <f>RANK(R643,R:R)</f>
        <v/>
      </c>
      <c r="B643" t="s">
        <v>7728</v>
      </c>
      <c r="C643">
        <f>VLOOKUP(B643,'Input - companies list'!B:L,2,FALSE)</f>
        <v/>
      </c>
      <c r="D643">
        <f>VLOOKUP(B643,'Input - companies list'!B:L,11,FALSE)</f>
        <v/>
      </c>
      <c r="E643">
        <f>VLOOKUP(B643,'Input - companies list'!B:E,4,FALSE)</f>
        <v/>
      </c>
      <c r="F643">
        <f>SUMIFS('Input - target event report'!H:H,'Input - target event report'!B:B,B643,'Input - target event report'!D:D, "Private Investment")</f>
        <v/>
      </c>
      <c r="G643">
        <f>IF(I643&lt;2, "N/A", (MAXIFS('Input - target event report'!E:E,'Input - target event report'!B:B,B:B,'Input - target event report'!D:D,"Private Investment")-MINIFS('Input - target event report'!E:E,'Input - target event report'!B:B,B:B,'Input - target event report'!D:D,"Private Investment"))/(I643-1))</f>
        <v/>
      </c>
      <c r="H643">
        <f>IF(MAXIFS('Input - target event report'!E:E,'Input - target event report'!B:B,B:B,'Input - target event report'!D:D,"Private Investment") = 0, "N/A", TODAY() - MAXIFS('Input - target event report'!E:E,'Input - target event report'!B:B,B:B,'Input - target event report'!D:D,"Private Investment"))</f>
        <v/>
      </c>
      <c r="I643">
        <f>COUNTIFS('Input - target event report'!B:B,B643,'Input - target event report'!D:D, "Private Investment")</f>
        <v/>
      </c>
      <c r="J643">
        <f>INDEX('Input - companies list'!$1:$10000,MATCH(B643,'Input - companies list'!B:B,0),MATCH("Flow",'Input - companies list'!$1:$1,0 ))</f>
        <v/>
      </c>
      <c r="K643">
        <f>INDEX('Input - companies list'!$1:$10000,MATCH(B643,'Input - companies list'!B:B,0),MATCH("Inter-Cluster Connectivity",'Input - companies list'!$1:$1,0 ))</f>
        <v/>
      </c>
      <c r="L643">
        <f>IFERROR(PERCENTRANK(F:F,F643),0)</f>
        <v/>
      </c>
      <c r="M643">
        <f>IFERROR(1 - PERCENTRANK(G:G,G643),0)</f>
        <v/>
      </c>
      <c r="N643">
        <f>IFERROR(1 - PERCENTRANK(H:H,H643),0)</f>
        <v/>
      </c>
      <c r="O643">
        <f>IFERROR(PERCENTRANK(I:I,I643),0)</f>
        <v/>
      </c>
      <c r="P643">
        <f>IFERROR(1 - PERCENTRANK(J:J,J643),0)</f>
        <v/>
      </c>
      <c r="Q643">
        <f>IFERROR(PERCENTRANK(K:K,K643),0)</f>
        <v/>
      </c>
      <c r="R643">
        <f>L643*weight1+M643*weight2+N643*weight3+O643*weight4+P643*weight5+Q643*weight6</f>
        <v/>
      </c>
    </row>
    <row r="644" spans="1:18">
      <c r="A644">
        <f>RANK(R644,R:R)</f>
        <v/>
      </c>
      <c r="B644" t="s">
        <v>7738</v>
      </c>
      <c r="C644">
        <f>VLOOKUP(B644,'Input - companies list'!B:L,2,FALSE)</f>
        <v/>
      </c>
      <c r="D644">
        <f>VLOOKUP(B644,'Input - companies list'!B:L,11,FALSE)</f>
        <v/>
      </c>
      <c r="E644">
        <f>VLOOKUP(B644,'Input - companies list'!B:E,4,FALSE)</f>
        <v/>
      </c>
      <c r="F644">
        <f>SUMIFS('Input - target event report'!H:H,'Input - target event report'!B:B,B644,'Input - target event report'!D:D, "Private Investment")</f>
        <v/>
      </c>
      <c r="G644">
        <f>IF(I644&lt;2, "N/A", (MAXIFS('Input - target event report'!E:E,'Input - target event report'!B:B,B:B,'Input - target event report'!D:D,"Private Investment")-MINIFS('Input - target event report'!E:E,'Input - target event report'!B:B,B:B,'Input - target event report'!D:D,"Private Investment"))/(I644-1))</f>
        <v/>
      </c>
      <c r="H644">
        <f>IF(MAXIFS('Input - target event report'!E:E,'Input - target event report'!B:B,B:B,'Input - target event report'!D:D,"Private Investment") = 0, "N/A", TODAY() - MAXIFS('Input - target event report'!E:E,'Input - target event report'!B:B,B:B,'Input - target event report'!D:D,"Private Investment"))</f>
        <v/>
      </c>
      <c r="I644">
        <f>COUNTIFS('Input - target event report'!B:B,B644,'Input - target event report'!D:D, "Private Investment")</f>
        <v/>
      </c>
      <c r="J644">
        <f>INDEX('Input - companies list'!$1:$10000,MATCH(B644,'Input - companies list'!B:B,0),MATCH("Flow",'Input - companies list'!$1:$1,0 ))</f>
        <v/>
      </c>
      <c r="K644">
        <f>INDEX('Input - companies list'!$1:$10000,MATCH(B644,'Input - companies list'!B:B,0),MATCH("Inter-Cluster Connectivity",'Input - companies list'!$1:$1,0 ))</f>
        <v/>
      </c>
      <c r="L644">
        <f>IFERROR(PERCENTRANK(F:F,F644),0)</f>
        <v/>
      </c>
      <c r="M644">
        <f>IFERROR(1 - PERCENTRANK(G:G,G644),0)</f>
        <v/>
      </c>
      <c r="N644">
        <f>IFERROR(1 - PERCENTRANK(H:H,H644),0)</f>
        <v/>
      </c>
      <c r="O644">
        <f>IFERROR(PERCENTRANK(I:I,I644),0)</f>
        <v/>
      </c>
      <c r="P644">
        <f>IFERROR(1 - PERCENTRANK(J:J,J644),0)</f>
        <v/>
      </c>
      <c r="Q644">
        <f>IFERROR(PERCENTRANK(K:K,K644),0)</f>
        <v/>
      </c>
      <c r="R644">
        <f>L644*weight1+M644*weight2+N644*weight3+O644*weight4+P644*weight5+Q644*weight6</f>
        <v/>
      </c>
    </row>
    <row r="645" spans="1:18">
      <c r="A645">
        <f>RANK(R645,R:R)</f>
        <v/>
      </c>
      <c r="B645" t="s">
        <v>7749</v>
      </c>
      <c r="C645">
        <f>VLOOKUP(B645,'Input - companies list'!B:L,2,FALSE)</f>
        <v/>
      </c>
      <c r="D645">
        <f>VLOOKUP(B645,'Input - companies list'!B:L,11,FALSE)</f>
        <v/>
      </c>
      <c r="E645">
        <f>VLOOKUP(B645,'Input - companies list'!B:E,4,FALSE)</f>
        <v/>
      </c>
      <c r="F645">
        <f>SUMIFS('Input - target event report'!H:H,'Input - target event report'!B:B,B645,'Input - target event report'!D:D, "Private Investment")</f>
        <v/>
      </c>
      <c r="G645">
        <f>IF(I645&lt;2, "N/A", (MAXIFS('Input - target event report'!E:E,'Input - target event report'!B:B,B:B,'Input - target event report'!D:D,"Private Investment")-MINIFS('Input - target event report'!E:E,'Input - target event report'!B:B,B:B,'Input - target event report'!D:D,"Private Investment"))/(I645-1))</f>
        <v/>
      </c>
      <c r="H645">
        <f>IF(MAXIFS('Input - target event report'!E:E,'Input - target event report'!B:B,B:B,'Input - target event report'!D:D,"Private Investment") = 0, "N/A", TODAY() - MAXIFS('Input - target event report'!E:E,'Input - target event report'!B:B,B:B,'Input - target event report'!D:D,"Private Investment"))</f>
        <v/>
      </c>
      <c r="I645">
        <f>COUNTIFS('Input - target event report'!B:B,B645,'Input - target event report'!D:D, "Private Investment")</f>
        <v/>
      </c>
      <c r="J645">
        <f>INDEX('Input - companies list'!$1:$10000,MATCH(B645,'Input - companies list'!B:B,0),MATCH("Flow",'Input - companies list'!$1:$1,0 ))</f>
        <v/>
      </c>
      <c r="K645">
        <f>INDEX('Input - companies list'!$1:$10000,MATCH(B645,'Input - companies list'!B:B,0),MATCH("Inter-Cluster Connectivity",'Input - companies list'!$1:$1,0 ))</f>
        <v/>
      </c>
      <c r="L645">
        <f>IFERROR(PERCENTRANK(F:F,F645),0)</f>
        <v/>
      </c>
      <c r="M645">
        <f>IFERROR(1 - PERCENTRANK(G:G,G645),0)</f>
        <v/>
      </c>
      <c r="N645">
        <f>IFERROR(1 - PERCENTRANK(H:H,H645),0)</f>
        <v/>
      </c>
      <c r="O645">
        <f>IFERROR(PERCENTRANK(I:I,I645),0)</f>
        <v/>
      </c>
      <c r="P645">
        <f>IFERROR(1 - PERCENTRANK(J:J,J645),0)</f>
        <v/>
      </c>
      <c r="Q645">
        <f>IFERROR(PERCENTRANK(K:K,K645),0)</f>
        <v/>
      </c>
      <c r="R645">
        <f>L645*weight1+M645*weight2+N645*weight3+O645*weight4+P645*weight5+Q645*weight6</f>
        <v/>
      </c>
    </row>
    <row r="646" spans="1:18">
      <c r="A646">
        <f>RANK(R646,R:R)</f>
        <v/>
      </c>
      <c r="B646" t="s">
        <v>7760</v>
      </c>
      <c r="C646">
        <f>VLOOKUP(B646,'Input - companies list'!B:L,2,FALSE)</f>
        <v/>
      </c>
      <c r="D646">
        <f>VLOOKUP(B646,'Input - companies list'!B:L,11,FALSE)</f>
        <v/>
      </c>
      <c r="E646">
        <f>VLOOKUP(B646,'Input - companies list'!B:E,4,FALSE)</f>
        <v/>
      </c>
      <c r="F646">
        <f>SUMIFS('Input - target event report'!H:H,'Input - target event report'!B:B,B646,'Input - target event report'!D:D, "Private Investment")</f>
        <v/>
      </c>
      <c r="G646">
        <f>IF(I646&lt;2, "N/A", (MAXIFS('Input - target event report'!E:E,'Input - target event report'!B:B,B:B,'Input - target event report'!D:D,"Private Investment")-MINIFS('Input - target event report'!E:E,'Input - target event report'!B:B,B:B,'Input - target event report'!D:D,"Private Investment"))/(I646-1))</f>
        <v/>
      </c>
      <c r="H646">
        <f>IF(MAXIFS('Input - target event report'!E:E,'Input - target event report'!B:B,B:B,'Input - target event report'!D:D,"Private Investment") = 0, "N/A", TODAY() - MAXIFS('Input - target event report'!E:E,'Input - target event report'!B:B,B:B,'Input - target event report'!D:D,"Private Investment"))</f>
        <v/>
      </c>
      <c r="I646">
        <f>COUNTIFS('Input - target event report'!B:B,B646,'Input - target event report'!D:D, "Private Investment")</f>
        <v/>
      </c>
      <c r="J646">
        <f>INDEX('Input - companies list'!$1:$10000,MATCH(B646,'Input - companies list'!B:B,0),MATCH("Flow",'Input - companies list'!$1:$1,0 ))</f>
        <v/>
      </c>
      <c r="K646">
        <f>INDEX('Input - companies list'!$1:$10000,MATCH(B646,'Input - companies list'!B:B,0),MATCH("Inter-Cluster Connectivity",'Input - companies list'!$1:$1,0 ))</f>
        <v/>
      </c>
      <c r="L646">
        <f>IFERROR(PERCENTRANK(F:F,F646),0)</f>
        <v/>
      </c>
      <c r="M646">
        <f>IFERROR(1 - PERCENTRANK(G:G,G646),0)</f>
        <v/>
      </c>
      <c r="N646">
        <f>IFERROR(1 - PERCENTRANK(H:H,H646),0)</f>
        <v/>
      </c>
      <c r="O646">
        <f>IFERROR(PERCENTRANK(I:I,I646),0)</f>
        <v/>
      </c>
      <c r="P646">
        <f>IFERROR(1 - PERCENTRANK(J:J,J646),0)</f>
        <v/>
      </c>
      <c r="Q646">
        <f>IFERROR(PERCENTRANK(K:K,K646),0)</f>
        <v/>
      </c>
      <c r="R646">
        <f>L646*weight1+M646*weight2+N646*weight3+O646*weight4+P646*weight5+Q646*weight6</f>
        <v/>
      </c>
    </row>
    <row r="647" spans="1:18">
      <c r="A647">
        <f>RANK(R647,R:R)</f>
        <v/>
      </c>
      <c r="B647" t="s">
        <v>7773</v>
      </c>
      <c r="C647">
        <f>VLOOKUP(B647,'Input - companies list'!B:L,2,FALSE)</f>
        <v/>
      </c>
      <c r="D647">
        <f>VLOOKUP(B647,'Input - companies list'!B:L,11,FALSE)</f>
        <v/>
      </c>
      <c r="E647">
        <f>VLOOKUP(B647,'Input - companies list'!B:E,4,FALSE)</f>
        <v/>
      </c>
      <c r="F647">
        <f>SUMIFS('Input - target event report'!H:H,'Input - target event report'!B:B,B647,'Input - target event report'!D:D, "Private Investment")</f>
        <v/>
      </c>
      <c r="G647">
        <f>IF(I647&lt;2, "N/A", (MAXIFS('Input - target event report'!E:E,'Input - target event report'!B:B,B:B,'Input - target event report'!D:D,"Private Investment")-MINIFS('Input - target event report'!E:E,'Input - target event report'!B:B,B:B,'Input - target event report'!D:D,"Private Investment"))/(I647-1))</f>
        <v/>
      </c>
      <c r="H647">
        <f>IF(MAXIFS('Input - target event report'!E:E,'Input - target event report'!B:B,B:B,'Input - target event report'!D:D,"Private Investment") = 0, "N/A", TODAY() - MAXIFS('Input - target event report'!E:E,'Input - target event report'!B:B,B:B,'Input - target event report'!D:D,"Private Investment"))</f>
        <v/>
      </c>
      <c r="I647">
        <f>COUNTIFS('Input - target event report'!B:B,B647,'Input - target event report'!D:D, "Private Investment")</f>
        <v/>
      </c>
      <c r="J647">
        <f>INDEX('Input - companies list'!$1:$10000,MATCH(B647,'Input - companies list'!B:B,0),MATCH("Flow",'Input - companies list'!$1:$1,0 ))</f>
        <v/>
      </c>
      <c r="K647">
        <f>INDEX('Input - companies list'!$1:$10000,MATCH(B647,'Input - companies list'!B:B,0),MATCH("Inter-Cluster Connectivity",'Input - companies list'!$1:$1,0 ))</f>
        <v/>
      </c>
      <c r="L647">
        <f>IFERROR(PERCENTRANK(F:F,F647),0)</f>
        <v/>
      </c>
      <c r="M647">
        <f>IFERROR(1 - PERCENTRANK(G:G,G647),0)</f>
        <v/>
      </c>
      <c r="N647">
        <f>IFERROR(1 - PERCENTRANK(H:H,H647),0)</f>
        <v/>
      </c>
      <c r="O647">
        <f>IFERROR(PERCENTRANK(I:I,I647),0)</f>
        <v/>
      </c>
      <c r="P647">
        <f>IFERROR(1 - PERCENTRANK(J:J,J647),0)</f>
        <v/>
      </c>
      <c r="Q647">
        <f>IFERROR(PERCENTRANK(K:K,K647),0)</f>
        <v/>
      </c>
      <c r="R647">
        <f>L647*weight1+M647*weight2+N647*weight3+O647*weight4+P647*weight5+Q647*weight6</f>
        <v/>
      </c>
    </row>
    <row r="648" spans="1:18">
      <c r="A648">
        <f>RANK(R648,R:R)</f>
        <v/>
      </c>
      <c r="B648" t="s">
        <v>7785</v>
      </c>
      <c r="C648">
        <f>VLOOKUP(B648,'Input - companies list'!B:L,2,FALSE)</f>
        <v/>
      </c>
      <c r="D648">
        <f>VLOOKUP(B648,'Input - companies list'!B:L,11,FALSE)</f>
        <v/>
      </c>
      <c r="E648">
        <f>VLOOKUP(B648,'Input - companies list'!B:E,4,FALSE)</f>
        <v/>
      </c>
      <c r="F648">
        <f>SUMIFS('Input - target event report'!H:H,'Input - target event report'!B:B,B648,'Input - target event report'!D:D, "Private Investment")</f>
        <v/>
      </c>
      <c r="G648">
        <f>IF(I648&lt;2, "N/A", (MAXIFS('Input - target event report'!E:E,'Input - target event report'!B:B,B:B,'Input - target event report'!D:D,"Private Investment")-MINIFS('Input - target event report'!E:E,'Input - target event report'!B:B,B:B,'Input - target event report'!D:D,"Private Investment"))/(I648-1))</f>
        <v/>
      </c>
      <c r="H648">
        <f>IF(MAXIFS('Input - target event report'!E:E,'Input - target event report'!B:B,B:B,'Input - target event report'!D:D,"Private Investment") = 0, "N/A", TODAY() - MAXIFS('Input - target event report'!E:E,'Input - target event report'!B:B,B:B,'Input - target event report'!D:D,"Private Investment"))</f>
        <v/>
      </c>
      <c r="I648">
        <f>COUNTIFS('Input - target event report'!B:B,B648,'Input - target event report'!D:D, "Private Investment")</f>
        <v/>
      </c>
      <c r="J648">
        <f>INDEX('Input - companies list'!$1:$10000,MATCH(B648,'Input - companies list'!B:B,0),MATCH("Flow",'Input - companies list'!$1:$1,0 ))</f>
        <v/>
      </c>
      <c r="K648">
        <f>INDEX('Input - companies list'!$1:$10000,MATCH(B648,'Input - companies list'!B:B,0),MATCH("Inter-Cluster Connectivity",'Input - companies list'!$1:$1,0 ))</f>
        <v/>
      </c>
      <c r="L648">
        <f>IFERROR(PERCENTRANK(F:F,F648),0)</f>
        <v/>
      </c>
      <c r="M648">
        <f>IFERROR(1 - PERCENTRANK(G:G,G648),0)</f>
        <v/>
      </c>
      <c r="N648">
        <f>IFERROR(1 - PERCENTRANK(H:H,H648),0)</f>
        <v/>
      </c>
      <c r="O648">
        <f>IFERROR(PERCENTRANK(I:I,I648),0)</f>
        <v/>
      </c>
      <c r="P648">
        <f>IFERROR(1 - PERCENTRANK(J:J,J648),0)</f>
        <v/>
      </c>
      <c r="Q648">
        <f>IFERROR(PERCENTRANK(K:K,K648),0)</f>
        <v/>
      </c>
      <c r="R648">
        <f>L648*weight1+M648*weight2+N648*weight3+O648*weight4+P648*weight5+Q648*weight6</f>
        <v/>
      </c>
    </row>
    <row r="649" spans="1:18">
      <c r="A649">
        <f>RANK(R649,R:R)</f>
        <v/>
      </c>
      <c r="B649" t="s">
        <v>7796</v>
      </c>
      <c r="C649">
        <f>VLOOKUP(B649,'Input - companies list'!B:L,2,FALSE)</f>
        <v/>
      </c>
      <c r="D649">
        <f>VLOOKUP(B649,'Input - companies list'!B:L,11,FALSE)</f>
        <v/>
      </c>
      <c r="E649">
        <f>VLOOKUP(B649,'Input - companies list'!B:E,4,FALSE)</f>
        <v/>
      </c>
      <c r="F649">
        <f>SUMIFS('Input - target event report'!H:H,'Input - target event report'!B:B,B649,'Input - target event report'!D:D, "Private Investment")</f>
        <v/>
      </c>
      <c r="G649">
        <f>IF(I649&lt;2, "N/A", (MAXIFS('Input - target event report'!E:E,'Input - target event report'!B:B,B:B,'Input - target event report'!D:D,"Private Investment")-MINIFS('Input - target event report'!E:E,'Input - target event report'!B:B,B:B,'Input - target event report'!D:D,"Private Investment"))/(I649-1))</f>
        <v/>
      </c>
      <c r="H649">
        <f>IF(MAXIFS('Input - target event report'!E:E,'Input - target event report'!B:B,B:B,'Input - target event report'!D:D,"Private Investment") = 0, "N/A", TODAY() - MAXIFS('Input - target event report'!E:E,'Input - target event report'!B:B,B:B,'Input - target event report'!D:D,"Private Investment"))</f>
        <v/>
      </c>
      <c r="I649">
        <f>COUNTIFS('Input - target event report'!B:B,B649,'Input - target event report'!D:D, "Private Investment")</f>
        <v/>
      </c>
      <c r="J649">
        <f>INDEX('Input - companies list'!$1:$10000,MATCH(B649,'Input - companies list'!B:B,0),MATCH("Flow",'Input - companies list'!$1:$1,0 ))</f>
        <v/>
      </c>
      <c r="K649">
        <f>INDEX('Input - companies list'!$1:$10000,MATCH(B649,'Input - companies list'!B:B,0),MATCH("Inter-Cluster Connectivity",'Input - companies list'!$1:$1,0 ))</f>
        <v/>
      </c>
      <c r="L649">
        <f>IFERROR(PERCENTRANK(F:F,F649),0)</f>
        <v/>
      </c>
      <c r="M649">
        <f>IFERROR(1 - PERCENTRANK(G:G,G649),0)</f>
        <v/>
      </c>
      <c r="N649">
        <f>IFERROR(1 - PERCENTRANK(H:H,H649),0)</f>
        <v/>
      </c>
      <c r="O649">
        <f>IFERROR(PERCENTRANK(I:I,I649),0)</f>
        <v/>
      </c>
      <c r="P649">
        <f>IFERROR(1 - PERCENTRANK(J:J,J649),0)</f>
        <v/>
      </c>
      <c r="Q649">
        <f>IFERROR(PERCENTRANK(K:K,K649),0)</f>
        <v/>
      </c>
      <c r="R649">
        <f>L649*weight1+M649*weight2+N649*weight3+O649*weight4+P649*weight5+Q649*weight6</f>
        <v/>
      </c>
    </row>
    <row r="650" spans="1:18">
      <c r="A650">
        <f>RANK(R650,R:R)</f>
        <v/>
      </c>
      <c r="B650" t="s">
        <v>7808</v>
      </c>
      <c r="C650">
        <f>VLOOKUP(B650,'Input - companies list'!B:L,2,FALSE)</f>
        <v/>
      </c>
      <c r="D650">
        <f>VLOOKUP(B650,'Input - companies list'!B:L,11,FALSE)</f>
        <v/>
      </c>
      <c r="E650">
        <f>VLOOKUP(B650,'Input - companies list'!B:E,4,FALSE)</f>
        <v/>
      </c>
      <c r="F650">
        <f>SUMIFS('Input - target event report'!H:H,'Input - target event report'!B:B,B650,'Input - target event report'!D:D, "Private Investment")</f>
        <v/>
      </c>
      <c r="G650">
        <f>IF(I650&lt;2, "N/A", (MAXIFS('Input - target event report'!E:E,'Input - target event report'!B:B,B:B,'Input - target event report'!D:D,"Private Investment")-MINIFS('Input - target event report'!E:E,'Input - target event report'!B:B,B:B,'Input - target event report'!D:D,"Private Investment"))/(I650-1))</f>
        <v/>
      </c>
      <c r="H650">
        <f>IF(MAXIFS('Input - target event report'!E:E,'Input - target event report'!B:B,B:B,'Input - target event report'!D:D,"Private Investment") = 0, "N/A", TODAY() - MAXIFS('Input - target event report'!E:E,'Input - target event report'!B:B,B:B,'Input - target event report'!D:D,"Private Investment"))</f>
        <v/>
      </c>
      <c r="I650">
        <f>COUNTIFS('Input - target event report'!B:B,B650,'Input - target event report'!D:D, "Private Investment")</f>
        <v/>
      </c>
      <c r="J650">
        <f>INDEX('Input - companies list'!$1:$10000,MATCH(B650,'Input - companies list'!B:B,0),MATCH("Flow",'Input - companies list'!$1:$1,0 ))</f>
        <v/>
      </c>
      <c r="K650">
        <f>INDEX('Input - companies list'!$1:$10000,MATCH(B650,'Input - companies list'!B:B,0),MATCH("Inter-Cluster Connectivity",'Input - companies list'!$1:$1,0 ))</f>
        <v/>
      </c>
      <c r="L650">
        <f>IFERROR(PERCENTRANK(F:F,F650),0)</f>
        <v/>
      </c>
      <c r="M650">
        <f>IFERROR(1 - PERCENTRANK(G:G,G650),0)</f>
        <v/>
      </c>
      <c r="N650">
        <f>IFERROR(1 - PERCENTRANK(H:H,H650),0)</f>
        <v/>
      </c>
      <c r="O650">
        <f>IFERROR(PERCENTRANK(I:I,I650),0)</f>
        <v/>
      </c>
      <c r="P650">
        <f>IFERROR(1 - PERCENTRANK(J:J,J650),0)</f>
        <v/>
      </c>
      <c r="Q650">
        <f>IFERROR(PERCENTRANK(K:K,K650),0)</f>
        <v/>
      </c>
      <c r="R650">
        <f>L650*weight1+M650*weight2+N650*weight3+O650*weight4+P650*weight5+Q650*weight6</f>
        <v/>
      </c>
    </row>
    <row r="651" spans="1:18">
      <c r="A651">
        <f>RANK(R651,R:R)</f>
        <v/>
      </c>
      <c r="B651" t="s">
        <v>7822</v>
      </c>
      <c r="C651">
        <f>VLOOKUP(B651,'Input - companies list'!B:L,2,FALSE)</f>
        <v/>
      </c>
      <c r="D651">
        <f>VLOOKUP(B651,'Input - companies list'!B:L,11,FALSE)</f>
        <v/>
      </c>
      <c r="E651">
        <f>VLOOKUP(B651,'Input - companies list'!B:E,4,FALSE)</f>
        <v/>
      </c>
      <c r="F651">
        <f>SUMIFS('Input - target event report'!H:H,'Input - target event report'!B:B,B651,'Input - target event report'!D:D, "Private Investment")</f>
        <v/>
      </c>
      <c r="G651">
        <f>IF(I651&lt;2, "N/A", (MAXIFS('Input - target event report'!E:E,'Input - target event report'!B:B,B:B,'Input - target event report'!D:D,"Private Investment")-MINIFS('Input - target event report'!E:E,'Input - target event report'!B:B,B:B,'Input - target event report'!D:D,"Private Investment"))/(I651-1))</f>
        <v/>
      </c>
      <c r="H651">
        <f>IF(MAXIFS('Input - target event report'!E:E,'Input - target event report'!B:B,B:B,'Input - target event report'!D:D,"Private Investment") = 0, "N/A", TODAY() - MAXIFS('Input - target event report'!E:E,'Input - target event report'!B:B,B:B,'Input - target event report'!D:D,"Private Investment"))</f>
        <v/>
      </c>
      <c r="I651">
        <f>COUNTIFS('Input - target event report'!B:B,B651,'Input - target event report'!D:D, "Private Investment")</f>
        <v/>
      </c>
      <c r="J651">
        <f>INDEX('Input - companies list'!$1:$10000,MATCH(B651,'Input - companies list'!B:B,0),MATCH("Flow",'Input - companies list'!$1:$1,0 ))</f>
        <v/>
      </c>
      <c r="K651">
        <f>INDEX('Input - companies list'!$1:$10000,MATCH(B651,'Input - companies list'!B:B,0),MATCH("Inter-Cluster Connectivity",'Input - companies list'!$1:$1,0 ))</f>
        <v/>
      </c>
      <c r="L651">
        <f>IFERROR(PERCENTRANK(F:F,F651),0)</f>
        <v/>
      </c>
      <c r="M651">
        <f>IFERROR(1 - PERCENTRANK(G:G,G651),0)</f>
        <v/>
      </c>
      <c r="N651">
        <f>IFERROR(1 - PERCENTRANK(H:H,H651),0)</f>
        <v/>
      </c>
      <c r="O651">
        <f>IFERROR(PERCENTRANK(I:I,I651),0)</f>
        <v/>
      </c>
      <c r="P651">
        <f>IFERROR(1 - PERCENTRANK(J:J,J651),0)</f>
        <v/>
      </c>
      <c r="Q651">
        <f>IFERROR(PERCENTRANK(K:K,K651),0)</f>
        <v/>
      </c>
      <c r="R651">
        <f>L651*weight1+M651*weight2+N651*weight3+O651*weight4+P651*weight5+Q651*weight6</f>
        <v/>
      </c>
    </row>
    <row r="652" spans="1:18">
      <c r="A652">
        <f>RANK(R652,R:R)</f>
        <v/>
      </c>
      <c r="B652" t="s">
        <v>7835</v>
      </c>
      <c r="C652">
        <f>VLOOKUP(B652,'Input - companies list'!B:L,2,FALSE)</f>
        <v/>
      </c>
      <c r="D652">
        <f>VLOOKUP(B652,'Input - companies list'!B:L,11,FALSE)</f>
        <v/>
      </c>
      <c r="E652">
        <f>VLOOKUP(B652,'Input - companies list'!B:E,4,FALSE)</f>
        <v/>
      </c>
      <c r="F652">
        <f>SUMIFS('Input - target event report'!H:H,'Input - target event report'!B:B,B652,'Input - target event report'!D:D, "Private Investment")</f>
        <v/>
      </c>
      <c r="G652">
        <f>IF(I652&lt;2, "N/A", (MAXIFS('Input - target event report'!E:E,'Input - target event report'!B:B,B:B,'Input - target event report'!D:D,"Private Investment")-MINIFS('Input - target event report'!E:E,'Input - target event report'!B:B,B:B,'Input - target event report'!D:D,"Private Investment"))/(I652-1))</f>
        <v/>
      </c>
      <c r="H652">
        <f>IF(MAXIFS('Input - target event report'!E:E,'Input - target event report'!B:B,B:B,'Input - target event report'!D:D,"Private Investment") = 0, "N/A", TODAY() - MAXIFS('Input - target event report'!E:E,'Input - target event report'!B:B,B:B,'Input - target event report'!D:D,"Private Investment"))</f>
        <v/>
      </c>
      <c r="I652">
        <f>COUNTIFS('Input - target event report'!B:B,B652,'Input - target event report'!D:D, "Private Investment")</f>
        <v/>
      </c>
      <c r="J652">
        <f>INDEX('Input - companies list'!$1:$10000,MATCH(B652,'Input - companies list'!B:B,0),MATCH("Flow",'Input - companies list'!$1:$1,0 ))</f>
        <v/>
      </c>
      <c r="K652">
        <f>INDEX('Input - companies list'!$1:$10000,MATCH(B652,'Input - companies list'!B:B,0),MATCH("Inter-Cluster Connectivity",'Input - companies list'!$1:$1,0 ))</f>
        <v/>
      </c>
      <c r="L652">
        <f>IFERROR(PERCENTRANK(F:F,F652),0)</f>
        <v/>
      </c>
      <c r="M652">
        <f>IFERROR(1 - PERCENTRANK(G:G,G652),0)</f>
        <v/>
      </c>
      <c r="N652">
        <f>IFERROR(1 - PERCENTRANK(H:H,H652),0)</f>
        <v/>
      </c>
      <c r="O652">
        <f>IFERROR(PERCENTRANK(I:I,I652),0)</f>
        <v/>
      </c>
      <c r="P652">
        <f>IFERROR(1 - PERCENTRANK(J:J,J652),0)</f>
        <v/>
      </c>
      <c r="Q652">
        <f>IFERROR(PERCENTRANK(K:K,K652),0)</f>
        <v/>
      </c>
      <c r="R652">
        <f>L652*weight1+M652*weight2+N652*weight3+O652*weight4+P652*weight5+Q652*weight6</f>
        <v/>
      </c>
    </row>
    <row r="653" spans="1:18">
      <c r="A653">
        <f>RANK(R653,R:R)</f>
        <v/>
      </c>
      <c r="B653" t="s">
        <v>7848</v>
      </c>
      <c r="C653">
        <f>VLOOKUP(B653,'Input - companies list'!B:L,2,FALSE)</f>
        <v/>
      </c>
      <c r="D653">
        <f>VLOOKUP(B653,'Input - companies list'!B:L,11,FALSE)</f>
        <v/>
      </c>
      <c r="E653">
        <f>VLOOKUP(B653,'Input - companies list'!B:E,4,FALSE)</f>
        <v/>
      </c>
      <c r="F653">
        <f>SUMIFS('Input - target event report'!H:H,'Input - target event report'!B:B,B653,'Input - target event report'!D:D, "Private Investment")</f>
        <v/>
      </c>
      <c r="G653">
        <f>IF(I653&lt;2, "N/A", (MAXIFS('Input - target event report'!E:E,'Input - target event report'!B:B,B:B,'Input - target event report'!D:D,"Private Investment")-MINIFS('Input - target event report'!E:E,'Input - target event report'!B:B,B:B,'Input - target event report'!D:D,"Private Investment"))/(I653-1))</f>
        <v/>
      </c>
      <c r="H653">
        <f>IF(MAXIFS('Input - target event report'!E:E,'Input - target event report'!B:B,B:B,'Input - target event report'!D:D,"Private Investment") = 0, "N/A", TODAY() - MAXIFS('Input - target event report'!E:E,'Input - target event report'!B:B,B:B,'Input - target event report'!D:D,"Private Investment"))</f>
        <v/>
      </c>
      <c r="I653">
        <f>COUNTIFS('Input - target event report'!B:B,B653,'Input - target event report'!D:D, "Private Investment")</f>
        <v/>
      </c>
      <c r="J653">
        <f>INDEX('Input - companies list'!$1:$10000,MATCH(B653,'Input - companies list'!B:B,0),MATCH("Flow",'Input - companies list'!$1:$1,0 ))</f>
        <v/>
      </c>
      <c r="K653">
        <f>INDEX('Input - companies list'!$1:$10000,MATCH(B653,'Input - companies list'!B:B,0),MATCH("Inter-Cluster Connectivity",'Input - companies list'!$1:$1,0 ))</f>
        <v/>
      </c>
      <c r="L653">
        <f>IFERROR(PERCENTRANK(F:F,F653),0)</f>
        <v/>
      </c>
      <c r="M653">
        <f>IFERROR(1 - PERCENTRANK(G:G,G653),0)</f>
        <v/>
      </c>
      <c r="N653">
        <f>IFERROR(1 - PERCENTRANK(H:H,H653),0)</f>
        <v/>
      </c>
      <c r="O653">
        <f>IFERROR(PERCENTRANK(I:I,I653),0)</f>
        <v/>
      </c>
      <c r="P653">
        <f>IFERROR(1 - PERCENTRANK(J:J,J653),0)</f>
        <v/>
      </c>
      <c r="Q653">
        <f>IFERROR(PERCENTRANK(K:K,K653),0)</f>
        <v/>
      </c>
      <c r="R653">
        <f>L653*weight1+M653*weight2+N653*weight3+O653*weight4+P653*weight5+Q653*weight6</f>
        <v/>
      </c>
    </row>
    <row r="654" spans="1:18">
      <c r="A654">
        <f>RANK(R654,R:R)</f>
        <v/>
      </c>
      <c r="B654" t="s">
        <v>7860</v>
      </c>
      <c r="C654">
        <f>VLOOKUP(B654,'Input - companies list'!B:L,2,FALSE)</f>
        <v/>
      </c>
      <c r="D654">
        <f>VLOOKUP(B654,'Input - companies list'!B:L,11,FALSE)</f>
        <v/>
      </c>
      <c r="E654">
        <f>VLOOKUP(B654,'Input - companies list'!B:E,4,FALSE)</f>
        <v/>
      </c>
      <c r="F654">
        <f>SUMIFS('Input - target event report'!H:H,'Input - target event report'!B:B,B654,'Input - target event report'!D:D, "Private Investment")</f>
        <v/>
      </c>
      <c r="G654">
        <f>IF(I654&lt;2, "N/A", (MAXIFS('Input - target event report'!E:E,'Input - target event report'!B:B,B:B,'Input - target event report'!D:D,"Private Investment")-MINIFS('Input - target event report'!E:E,'Input - target event report'!B:B,B:B,'Input - target event report'!D:D,"Private Investment"))/(I654-1))</f>
        <v/>
      </c>
      <c r="H654">
        <f>IF(MAXIFS('Input - target event report'!E:E,'Input - target event report'!B:B,B:B,'Input - target event report'!D:D,"Private Investment") = 0, "N/A", TODAY() - MAXIFS('Input - target event report'!E:E,'Input - target event report'!B:B,B:B,'Input - target event report'!D:D,"Private Investment"))</f>
        <v/>
      </c>
      <c r="I654">
        <f>COUNTIFS('Input - target event report'!B:B,B654,'Input - target event report'!D:D, "Private Investment")</f>
        <v/>
      </c>
      <c r="J654">
        <f>INDEX('Input - companies list'!$1:$10000,MATCH(B654,'Input - companies list'!B:B,0),MATCH("Flow",'Input - companies list'!$1:$1,0 ))</f>
        <v/>
      </c>
      <c r="K654">
        <f>INDEX('Input - companies list'!$1:$10000,MATCH(B654,'Input - companies list'!B:B,0),MATCH("Inter-Cluster Connectivity",'Input - companies list'!$1:$1,0 ))</f>
        <v/>
      </c>
      <c r="L654">
        <f>IFERROR(PERCENTRANK(F:F,F654),0)</f>
        <v/>
      </c>
      <c r="M654">
        <f>IFERROR(1 - PERCENTRANK(G:G,G654),0)</f>
        <v/>
      </c>
      <c r="N654">
        <f>IFERROR(1 - PERCENTRANK(H:H,H654),0)</f>
        <v/>
      </c>
      <c r="O654">
        <f>IFERROR(PERCENTRANK(I:I,I654),0)</f>
        <v/>
      </c>
      <c r="P654">
        <f>IFERROR(1 - PERCENTRANK(J:J,J654),0)</f>
        <v/>
      </c>
      <c r="Q654">
        <f>IFERROR(PERCENTRANK(K:K,K654),0)</f>
        <v/>
      </c>
      <c r="R654">
        <f>L654*weight1+M654*weight2+N654*weight3+O654*weight4+P654*weight5+Q654*weight6</f>
        <v/>
      </c>
    </row>
    <row r="655" spans="1:18">
      <c r="A655">
        <f>RANK(R655,R:R)</f>
        <v/>
      </c>
      <c r="B655" t="s">
        <v>7872</v>
      </c>
      <c r="C655">
        <f>VLOOKUP(B655,'Input - companies list'!B:L,2,FALSE)</f>
        <v/>
      </c>
      <c r="D655">
        <f>VLOOKUP(B655,'Input - companies list'!B:L,11,FALSE)</f>
        <v/>
      </c>
      <c r="E655">
        <f>VLOOKUP(B655,'Input - companies list'!B:E,4,FALSE)</f>
        <v/>
      </c>
      <c r="F655">
        <f>SUMIFS('Input - target event report'!H:H,'Input - target event report'!B:B,B655,'Input - target event report'!D:D, "Private Investment")</f>
        <v/>
      </c>
      <c r="G655">
        <f>IF(I655&lt;2, "N/A", (MAXIFS('Input - target event report'!E:E,'Input - target event report'!B:B,B:B,'Input - target event report'!D:D,"Private Investment")-MINIFS('Input - target event report'!E:E,'Input - target event report'!B:B,B:B,'Input - target event report'!D:D,"Private Investment"))/(I655-1))</f>
        <v/>
      </c>
      <c r="H655">
        <f>IF(MAXIFS('Input - target event report'!E:E,'Input - target event report'!B:B,B:B,'Input - target event report'!D:D,"Private Investment") = 0, "N/A", TODAY() - MAXIFS('Input - target event report'!E:E,'Input - target event report'!B:B,B:B,'Input - target event report'!D:D,"Private Investment"))</f>
        <v/>
      </c>
      <c r="I655">
        <f>COUNTIFS('Input - target event report'!B:B,B655,'Input - target event report'!D:D, "Private Investment")</f>
        <v/>
      </c>
      <c r="J655">
        <f>INDEX('Input - companies list'!$1:$10000,MATCH(B655,'Input - companies list'!B:B,0),MATCH("Flow",'Input - companies list'!$1:$1,0 ))</f>
        <v/>
      </c>
      <c r="K655">
        <f>INDEX('Input - companies list'!$1:$10000,MATCH(B655,'Input - companies list'!B:B,0),MATCH("Inter-Cluster Connectivity",'Input - companies list'!$1:$1,0 ))</f>
        <v/>
      </c>
      <c r="L655">
        <f>IFERROR(PERCENTRANK(F:F,F655),0)</f>
        <v/>
      </c>
      <c r="M655">
        <f>IFERROR(1 - PERCENTRANK(G:G,G655),0)</f>
        <v/>
      </c>
      <c r="N655">
        <f>IFERROR(1 - PERCENTRANK(H:H,H655),0)</f>
        <v/>
      </c>
      <c r="O655">
        <f>IFERROR(PERCENTRANK(I:I,I655),0)</f>
        <v/>
      </c>
      <c r="P655">
        <f>IFERROR(1 - PERCENTRANK(J:J,J655),0)</f>
        <v/>
      </c>
      <c r="Q655">
        <f>IFERROR(PERCENTRANK(K:K,K655),0)</f>
        <v/>
      </c>
      <c r="R655">
        <f>L655*weight1+M655*weight2+N655*weight3+O655*weight4+P655*weight5+Q655*weight6</f>
        <v/>
      </c>
    </row>
    <row r="656" spans="1:18">
      <c r="A656">
        <f>RANK(R656,R:R)</f>
        <v/>
      </c>
      <c r="B656" t="s">
        <v>7881</v>
      </c>
      <c r="C656">
        <f>VLOOKUP(B656,'Input - companies list'!B:L,2,FALSE)</f>
        <v/>
      </c>
      <c r="D656">
        <f>VLOOKUP(B656,'Input - companies list'!B:L,11,FALSE)</f>
        <v/>
      </c>
      <c r="E656">
        <f>VLOOKUP(B656,'Input - companies list'!B:E,4,FALSE)</f>
        <v/>
      </c>
      <c r="F656">
        <f>SUMIFS('Input - target event report'!H:H,'Input - target event report'!B:B,B656,'Input - target event report'!D:D, "Private Investment")</f>
        <v/>
      </c>
      <c r="G656">
        <f>IF(I656&lt;2, "N/A", (MAXIFS('Input - target event report'!E:E,'Input - target event report'!B:B,B:B,'Input - target event report'!D:D,"Private Investment")-MINIFS('Input - target event report'!E:E,'Input - target event report'!B:B,B:B,'Input - target event report'!D:D,"Private Investment"))/(I656-1))</f>
        <v/>
      </c>
      <c r="H656">
        <f>IF(MAXIFS('Input - target event report'!E:E,'Input - target event report'!B:B,B:B,'Input - target event report'!D:D,"Private Investment") = 0, "N/A", TODAY() - MAXIFS('Input - target event report'!E:E,'Input - target event report'!B:B,B:B,'Input - target event report'!D:D,"Private Investment"))</f>
        <v/>
      </c>
      <c r="I656">
        <f>COUNTIFS('Input - target event report'!B:B,B656,'Input - target event report'!D:D, "Private Investment")</f>
        <v/>
      </c>
      <c r="J656">
        <f>INDEX('Input - companies list'!$1:$10000,MATCH(B656,'Input - companies list'!B:B,0),MATCH("Flow",'Input - companies list'!$1:$1,0 ))</f>
        <v/>
      </c>
      <c r="K656">
        <f>INDEX('Input - companies list'!$1:$10000,MATCH(B656,'Input - companies list'!B:B,0),MATCH("Inter-Cluster Connectivity",'Input - companies list'!$1:$1,0 ))</f>
        <v/>
      </c>
      <c r="L656">
        <f>IFERROR(PERCENTRANK(F:F,F656),0)</f>
        <v/>
      </c>
      <c r="M656">
        <f>IFERROR(1 - PERCENTRANK(G:G,G656),0)</f>
        <v/>
      </c>
      <c r="N656">
        <f>IFERROR(1 - PERCENTRANK(H:H,H656),0)</f>
        <v/>
      </c>
      <c r="O656">
        <f>IFERROR(PERCENTRANK(I:I,I656),0)</f>
        <v/>
      </c>
      <c r="P656">
        <f>IFERROR(1 - PERCENTRANK(J:J,J656),0)</f>
        <v/>
      </c>
      <c r="Q656">
        <f>IFERROR(PERCENTRANK(K:K,K656),0)</f>
        <v/>
      </c>
      <c r="R656">
        <f>L656*weight1+M656*weight2+N656*weight3+O656*weight4+P656*weight5+Q656*weight6</f>
        <v/>
      </c>
    </row>
    <row r="657" spans="1:18">
      <c r="A657">
        <f>RANK(R657,R:R)</f>
        <v/>
      </c>
      <c r="B657" t="s">
        <v>7892</v>
      </c>
      <c r="C657">
        <f>VLOOKUP(B657,'Input - companies list'!B:L,2,FALSE)</f>
        <v/>
      </c>
      <c r="D657">
        <f>VLOOKUP(B657,'Input - companies list'!B:L,11,FALSE)</f>
        <v/>
      </c>
      <c r="E657">
        <f>VLOOKUP(B657,'Input - companies list'!B:E,4,FALSE)</f>
        <v/>
      </c>
      <c r="F657">
        <f>SUMIFS('Input - target event report'!H:H,'Input - target event report'!B:B,B657,'Input - target event report'!D:D, "Private Investment")</f>
        <v/>
      </c>
      <c r="G657">
        <f>IF(I657&lt;2, "N/A", (MAXIFS('Input - target event report'!E:E,'Input - target event report'!B:B,B:B,'Input - target event report'!D:D,"Private Investment")-MINIFS('Input - target event report'!E:E,'Input - target event report'!B:B,B:B,'Input - target event report'!D:D,"Private Investment"))/(I657-1))</f>
        <v/>
      </c>
      <c r="H657">
        <f>IF(MAXIFS('Input - target event report'!E:E,'Input - target event report'!B:B,B:B,'Input - target event report'!D:D,"Private Investment") = 0, "N/A", TODAY() - MAXIFS('Input - target event report'!E:E,'Input - target event report'!B:B,B:B,'Input - target event report'!D:D,"Private Investment"))</f>
        <v/>
      </c>
      <c r="I657">
        <f>COUNTIFS('Input - target event report'!B:B,B657,'Input - target event report'!D:D, "Private Investment")</f>
        <v/>
      </c>
      <c r="J657">
        <f>INDEX('Input - companies list'!$1:$10000,MATCH(B657,'Input - companies list'!B:B,0),MATCH("Flow",'Input - companies list'!$1:$1,0 ))</f>
        <v/>
      </c>
      <c r="K657">
        <f>INDEX('Input - companies list'!$1:$10000,MATCH(B657,'Input - companies list'!B:B,0),MATCH("Inter-Cluster Connectivity",'Input - companies list'!$1:$1,0 ))</f>
        <v/>
      </c>
      <c r="L657">
        <f>IFERROR(PERCENTRANK(F:F,F657),0)</f>
        <v/>
      </c>
      <c r="M657">
        <f>IFERROR(1 - PERCENTRANK(G:G,G657),0)</f>
        <v/>
      </c>
      <c r="N657">
        <f>IFERROR(1 - PERCENTRANK(H:H,H657),0)</f>
        <v/>
      </c>
      <c r="O657">
        <f>IFERROR(PERCENTRANK(I:I,I657),0)</f>
        <v/>
      </c>
      <c r="P657">
        <f>IFERROR(1 - PERCENTRANK(J:J,J657),0)</f>
        <v/>
      </c>
      <c r="Q657">
        <f>IFERROR(PERCENTRANK(K:K,K657),0)</f>
        <v/>
      </c>
      <c r="R657">
        <f>L657*weight1+M657*weight2+N657*weight3+O657*weight4+P657*weight5+Q657*weight6</f>
        <v/>
      </c>
    </row>
    <row r="658" spans="1:18">
      <c r="A658">
        <f>RANK(R658,R:R)</f>
        <v/>
      </c>
      <c r="B658" t="s">
        <v>7901</v>
      </c>
      <c r="C658">
        <f>VLOOKUP(B658,'Input - companies list'!B:L,2,FALSE)</f>
        <v/>
      </c>
      <c r="D658">
        <f>VLOOKUP(B658,'Input - companies list'!B:L,11,FALSE)</f>
        <v/>
      </c>
      <c r="E658">
        <f>VLOOKUP(B658,'Input - companies list'!B:E,4,FALSE)</f>
        <v/>
      </c>
      <c r="F658">
        <f>SUMIFS('Input - target event report'!H:H,'Input - target event report'!B:B,B658,'Input - target event report'!D:D, "Private Investment")</f>
        <v/>
      </c>
      <c r="G658">
        <f>IF(I658&lt;2, "N/A", (MAXIFS('Input - target event report'!E:E,'Input - target event report'!B:B,B:B,'Input - target event report'!D:D,"Private Investment")-MINIFS('Input - target event report'!E:E,'Input - target event report'!B:B,B:B,'Input - target event report'!D:D,"Private Investment"))/(I658-1))</f>
        <v/>
      </c>
      <c r="H658">
        <f>IF(MAXIFS('Input - target event report'!E:E,'Input - target event report'!B:B,B:B,'Input - target event report'!D:D,"Private Investment") = 0, "N/A", TODAY() - MAXIFS('Input - target event report'!E:E,'Input - target event report'!B:B,B:B,'Input - target event report'!D:D,"Private Investment"))</f>
        <v/>
      </c>
      <c r="I658">
        <f>COUNTIFS('Input - target event report'!B:B,B658,'Input - target event report'!D:D, "Private Investment")</f>
        <v/>
      </c>
      <c r="J658">
        <f>INDEX('Input - companies list'!$1:$10000,MATCH(B658,'Input - companies list'!B:B,0),MATCH("Flow",'Input - companies list'!$1:$1,0 ))</f>
        <v/>
      </c>
      <c r="K658">
        <f>INDEX('Input - companies list'!$1:$10000,MATCH(B658,'Input - companies list'!B:B,0),MATCH("Inter-Cluster Connectivity",'Input - companies list'!$1:$1,0 ))</f>
        <v/>
      </c>
      <c r="L658">
        <f>IFERROR(PERCENTRANK(F:F,F658),0)</f>
        <v/>
      </c>
      <c r="M658">
        <f>IFERROR(1 - PERCENTRANK(G:G,G658),0)</f>
        <v/>
      </c>
      <c r="N658">
        <f>IFERROR(1 - PERCENTRANK(H:H,H658),0)</f>
        <v/>
      </c>
      <c r="O658">
        <f>IFERROR(PERCENTRANK(I:I,I658),0)</f>
        <v/>
      </c>
      <c r="P658">
        <f>IFERROR(1 - PERCENTRANK(J:J,J658),0)</f>
        <v/>
      </c>
      <c r="Q658">
        <f>IFERROR(PERCENTRANK(K:K,K658),0)</f>
        <v/>
      </c>
      <c r="R658">
        <f>L658*weight1+M658*weight2+N658*weight3+O658*weight4+P658*weight5+Q658*weight6</f>
        <v/>
      </c>
    </row>
    <row r="659" spans="1:18">
      <c r="A659">
        <f>RANK(R659,R:R)</f>
        <v/>
      </c>
      <c r="B659" t="s">
        <v>7911</v>
      </c>
      <c r="C659">
        <f>VLOOKUP(B659,'Input - companies list'!B:L,2,FALSE)</f>
        <v/>
      </c>
      <c r="D659">
        <f>VLOOKUP(B659,'Input - companies list'!B:L,11,FALSE)</f>
        <v/>
      </c>
      <c r="E659">
        <f>VLOOKUP(B659,'Input - companies list'!B:E,4,FALSE)</f>
        <v/>
      </c>
      <c r="F659">
        <f>SUMIFS('Input - target event report'!H:H,'Input - target event report'!B:B,B659,'Input - target event report'!D:D, "Private Investment")</f>
        <v/>
      </c>
      <c r="G659">
        <f>IF(I659&lt;2, "N/A", (MAXIFS('Input - target event report'!E:E,'Input - target event report'!B:B,B:B,'Input - target event report'!D:D,"Private Investment")-MINIFS('Input - target event report'!E:E,'Input - target event report'!B:B,B:B,'Input - target event report'!D:D,"Private Investment"))/(I659-1))</f>
        <v/>
      </c>
      <c r="H659">
        <f>IF(MAXIFS('Input - target event report'!E:E,'Input - target event report'!B:B,B:B,'Input - target event report'!D:D,"Private Investment") = 0, "N/A", TODAY() - MAXIFS('Input - target event report'!E:E,'Input - target event report'!B:B,B:B,'Input - target event report'!D:D,"Private Investment"))</f>
        <v/>
      </c>
      <c r="I659">
        <f>COUNTIFS('Input - target event report'!B:B,B659,'Input - target event report'!D:D, "Private Investment")</f>
        <v/>
      </c>
      <c r="J659">
        <f>INDEX('Input - companies list'!$1:$10000,MATCH(B659,'Input - companies list'!B:B,0),MATCH("Flow",'Input - companies list'!$1:$1,0 ))</f>
        <v/>
      </c>
      <c r="K659">
        <f>INDEX('Input - companies list'!$1:$10000,MATCH(B659,'Input - companies list'!B:B,0),MATCH("Inter-Cluster Connectivity",'Input - companies list'!$1:$1,0 ))</f>
        <v/>
      </c>
      <c r="L659">
        <f>IFERROR(PERCENTRANK(F:F,F659),0)</f>
        <v/>
      </c>
      <c r="M659">
        <f>IFERROR(1 - PERCENTRANK(G:G,G659),0)</f>
        <v/>
      </c>
      <c r="N659">
        <f>IFERROR(1 - PERCENTRANK(H:H,H659),0)</f>
        <v/>
      </c>
      <c r="O659">
        <f>IFERROR(PERCENTRANK(I:I,I659),0)</f>
        <v/>
      </c>
      <c r="P659">
        <f>IFERROR(1 - PERCENTRANK(J:J,J659),0)</f>
        <v/>
      </c>
      <c r="Q659">
        <f>IFERROR(PERCENTRANK(K:K,K659),0)</f>
        <v/>
      </c>
      <c r="R659">
        <f>L659*weight1+M659*weight2+N659*weight3+O659*weight4+P659*weight5+Q659*weight6</f>
        <v/>
      </c>
    </row>
    <row r="660" spans="1:18">
      <c r="A660">
        <f>RANK(R660,R:R)</f>
        <v/>
      </c>
      <c r="B660" t="s">
        <v>7920</v>
      </c>
      <c r="C660">
        <f>VLOOKUP(B660,'Input - companies list'!B:L,2,FALSE)</f>
        <v/>
      </c>
      <c r="D660">
        <f>VLOOKUP(B660,'Input - companies list'!B:L,11,FALSE)</f>
        <v/>
      </c>
      <c r="E660">
        <f>VLOOKUP(B660,'Input - companies list'!B:E,4,FALSE)</f>
        <v/>
      </c>
      <c r="F660">
        <f>SUMIFS('Input - target event report'!H:H,'Input - target event report'!B:B,B660,'Input - target event report'!D:D, "Private Investment")</f>
        <v/>
      </c>
      <c r="G660">
        <f>IF(I660&lt;2, "N/A", (MAXIFS('Input - target event report'!E:E,'Input - target event report'!B:B,B:B,'Input - target event report'!D:D,"Private Investment")-MINIFS('Input - target event report'!E:E,'Input - target event report'!B:B,B:B,'Input - target event report'!D:D,"Private Investment"))/(I660-1))</f>
        <v/>
      </c>
      <c r="H660">
        <f>IF(MAXIFS('Input - target event report'!E:E,'Input - target event report'!B:B,B:B,'Input - target event report'!D:D,"Private Investment") = 0, "N/A", TODAY() - MAXIFS('Input - target event report'!E:E,'Input - target event report'!B:B,B:B,'Input - target event report'!D:D,"Private Investment"))</f>
        <v/>
      </c>
      <c r="I660">
        <f>COUNTIFS('Input - target event report'!B:B,B660,'Input - target event report'!D:D, "Private Investment")</f>
        <v/>
      </c>
      <c r="J660">
        <f>INDEX('Input - companies list'!$1:$10000,MATCH(B660,'Input - companies list'!B:B,0),MATCH("Flow",'Input - companies list'!$1:$1,0 ))</f>
        <v/>
      </c>
      <c r="K660">
        <f>INDEX('Input - companies list'!$1:$10000,MATCH(B660,'Input - companies list'!B:B,0),MATCH("Inter-Cluster Connectivity",'Input - companies list'!$1:$1,0 ))</f>
        <v/>
      </c>
      <c r="L660">
        <f>IFERROR(PERCENTRANK(F:F,F660),0)</f>
        <v/>
      </c>
      <c r="M660">
        <f>IFERROR(1 - PERCENTRANK(G:G,G660),0)</f>
        <v/>
      </c>
      <c r="N660">
        <f>IFERROR(1 - PERCENTRANK(H:H,H660),0)</f>
        <v/>
      </c>
      <c r="O660">
        <f>IFERROR(PERCENTRANK(I:I,I660),0)</f>
        <v/>
      </c>
      <c r="P660">
        <f>IFERROR(1 - PERCENTRANK(J:J,J660),0)</f>
        <v/>
      </c>
      <c r="Q660">
        <f>IFERROR(PERCENTRANK(K:K,K660),0)</f>
        <v/>
      </c>
      <c r="R660">
        <f>L660*weight1+M660*weight2+N660*weight3+O660*weight4+P660*weight5+Q660*weight6</f>
        <v/>
      </c>
    </row>
    <row r="661" spans="1:18">
      <c r="A661">
        <f>RANK(R661,R:R)</f>
        <v/>
      </c>
      <c r="B661" t="s">
        <v>7930</v>
      </c>
      <c r="C661">
        <f>VLOOKUP(B661,'Input - companies list'!B:L,2,FALSE)</f>
        <v/>
      </c>
      <c r="D661">
        <f>VLOOKUP(B661,'Input - companies list'!B:L,11,FALSE)</f>
        <v/>
      </c>
      <c r="E661">
        <f>VLOOKUP(B661,'Input - companies list'!B:E,4,FALSE)</f>
        <v/>
      </c>
      <c r="F661">
        <f>SUMIFS('Input - target event report'!H:H,'Input - target event report'!B:B,B661,'Input - target event report'!D:D, "Private Investment")</f>
        <v/>
      </c>
      <c r="G661">
        <f>IF(I661&lt;2, "N/A", (MAXIFS('Input - target event report'!E:E,'Input - target event report'!B:B,B:B,'Input - target event report'!D:D,"Private Investment")-MINIFS('Input - target event report'!E:E,'Input - target event report'!B:B,B:B,'Input - target event report'!D:D,"Private Investment"))/(I661-1))</f>
        <v/>
      </c>
      <c r="H661">
        <f>IF(MAXIFS('Input - target event report'!E:E,'Input - target event report'!B:B,B:B,'Input - target event report'!D:D,"Private Investment") = 0, "N/A", TODAY() - MAXIFS('Input - target event report'!E:E,'Input - target event report'!B:B,B:B,'Input - target event report'!D:D,"Private Investment"))</f>
        <v/>
      </c>
      <c r="I661">
        <f>COUNTIFS('Input - target event report'!B:B,B661,'Input - target event report'!D:D, "Private Investment")</f>
        <v/>
      </c>
      <c r="J661">
        <f>INDEX('Input - companies list'!$1:$10000,MATCH(B661,'Input - companies list'!B:B,0),MATCH("Flow",'Input - companies list'!$1:$1,0 ))</f>
        <v/>
      </c>
      <c r="K661">
        <f>INDEX('Input - companies list'!$1:$10000,MATCH(B661,'Input - companies list'!B:B,0),MATCH("Inter-Cluster Connectivity",'Input - companies list'!$1:$1,0 ))</f>
        <v/>
      </c>
      <c r="L661">
        <f>IFERROR(PERCENTRANK(F:F,F661),0)</f>
        <v/>
      </c>
      <c r="M661">
        <f>IFERROR(1 - PERCENTRANK(G:G,G661),0)</f>
        <v/>
      </c>
      <c r="N661">
        <f>IFERROR(1 - PERCENTRANK(H:H,H661),0)</f>
        <v/>
      </c>
      <c r="O661">
        <f>IFERROR(PERCENTRANK(I:I,I661),0)</f>
        <v/>
      </c>
      <c r="P661">
        <f>IFERROR(1 - PERCENTRANK(J:J,J661),0)</f>
        <v/>
      </c>
      <c r="Q661">
        <f>IFERROR(PERCENTRANK(K:K,K661),0)</f>
        <v/>
      </c>
      <c r="R661">
        <f>L661*weight1+M661*weight2+N661*weight3+O661*weight4+P661*weight5+Q661*weight6</f>
        <v/>
      </c>
    </row>
    <row r="662" spans="1:18">
      <c r="A662">
        <f>RANK(R662,R:R)</f>
        <v/>
      </c>
      <c r="B662" t="s">
        <v>7941</v>
      </c>
      <c r="C662">
        <f>VLOOKUP(B662,'Input - companies list'!B:L,2,FALSE)</f>
        <v/>
      </c>
      <c r="D662">
        <f>VLOOKUP(B662,'Input - companies list'!B:L,11,FALSE)</f>
        <v/>
      </c>
      <c r="E662">
        <f>VLOOKUP(B662,'Input - companies list'!B:E,4,FALSE)</f>
        <v/>
      </c>
      <c r="F662">
        <f>SUMIFS('Input - target event report'!H:H,'Input - target event report'!B:B,B662,'Input - target event report'!D:D, "Private Investment")</f>
        <v/>
      </c>
      <c r="G662">
        <f>IF(I662&lt;2, "N/A", (MAXIFS('Input - target event report'!E:E,'Input - target event report'!B:B,B:B,'Input - target event report'!D:D,"Private Investment")-MINIFS('Input - target event report'!E:E,'Input - target event report'!B:B,B:B,'Input - target event report'!D:D,"Private Investment"))/(I662-1))</f>
        <v/>
      </c>
      <c r="H662">
        <f>IF(MAXIFS('Input - target event report'!E:E,'Input - target event report'!B:B,B:B,'Input - target event report'!D:D,"Private Investment") = 0, "N/A", TODAY() - MAXIFS('Input - target event report'!E:E,'Input - target event report'!B:B,B:B,'Input - target event report'!D:D,"Private Investment"))</f>
        <v/>
      </c>
      <c r="I662">
        <f>COUNTIFS('Input - target event report'!B:B,B662,'Input - target event report'!D:D, "Private Investment")</f>
        <v/>
      </c>
      <c r="J662">
        <f>INDEX('Input - companies list'!$1:$10000,MATCH(B662,'Input - companies list'!B:B,0),MATCH("Flow",'Input - companies list'!$1:$1,0 ))</f>
        <v/>
      </c>
      <c r="K662">
        <f>INDEX('Input - companies list'!$1:$10000,MATCH(B662,'Input - companies list'!B:B,0),MATCH("Inter-Cluster Connectivity",'Input - companies list'!$1:$1,0 ))</f>
        <v/>
      </c>
      <c r="L662">
        <f>IFERROR(PERCENTRANK(F:F,F662),0)</f>
        <v/>
      </c>
      <c r="M662">
        <f>IFERROR(1 - PERCENTRANK(G:G,G662),0)</f>
        <v/>
      </c>
      <c r="N662">
        <f>IFERROR(1 - PERCENTRANK(H:H,H662),0)</f>
        <v/>
      </c>
      <c r="O662">
        <f>IFERROR(PERCENTRANK(I:I,I662),0)</f>
        <v/>
      </c>
      <c r="P662">
        <f>IFERROR(1 - PERCENTRANK(J:J,J662),0)</f>
        <v/>
      </c>
      <c r="Q662">
        <f>IFERROR(PERCENTRANK(K:K,K662),0)</f>
        <v/>
      </c>
      <c r="R662">
        <f>L662*weight1+M662*weight2+N662*weight3+O662*weight4+P662*weight5+Q662*weight6</f>
        <v/>
      </c>
    </row>
    <row r="663" spans="1:18">
      <c r="A663">
        <f>RANK(R663,R:R)</f>
        <v/>
      </c>
      <c r="B663" t="s">
        <v>7954</v>
      </c>
      <c r="C663">
        <f>VLOOKUP(B663,'Input - companies list'!B:L,2,FALSE)</f>
        <v/>
      </c>
      <c r="D663">
        <f>VLOOKUP(B663,'Input - companies list'!B:L,11,FALSE)</f>
        <v/>
      </c>
      <c r="E663">
        <f>VLOOKUP(B663,'Input - companies list'!B:E,4,FALSE)</f>
        <v/>
      </c>
      <c r="F663">
        <f>SUMIFS('Input - target event report'!H:H,'Input - target event report'!B:B,B663,'Input - target event report'!D:D, "Private Investment")</f>
        <v/>
      </c>
      <c r="G663">
        <f>IF(I663&lt;2, "N/A", (MAXIFS('Input - target event report'!E:E,'Input - target event report'!B:B,B:B,'Input - target event report'!D:D,"Private Investment")-MINIFS('Input - target event report'!E:E,'Input - target event report'!B:B,B:B,'Input - target event report'!D:D,"Private Investment"))/(I663-1))</f>
        <v/>
      </c>
      <c r="H663">
        <f>IF(MAXIFS('Input - target event report'!E:E,'Input - target event report'!B:B,B:B,'Input - target event report'!D:D,"Private Investment") = 0, "N/A", TODAY() - MAXIFS('Input - target event report'!E:E,'Input - target event report'!B:B,B:B,'Input - target event report'!D:D,"Private Investment"))</f>
        <v/>
      </c>
      <c r="I663">
        <f>COUNTIFS('Input - target event report'!B:B,B663,'Input - target event report'!D:D, "Private Investment")</f>
        <v/>
      </c>
      <c r="J663">
        <f>INDEX('Input - companies list'!$1:$10000,MATCH(B663,'Input - companies list'!B:B,0),MATCH("Flow",'Input - companies list'!$1:$1,0 ))</f>
        <v/>
      </c>
      <c r="K663">
        <f>INDEX('Input - companies list'!$1:$10000,MATCH(B663,'Input - companies list'!B:B,0),MATCH("Inter-Cluster Connectivity",'Input - companies list'!$1:$1,0 ))</f>
        <v/>
      </c>
      <c r="L663">
        <f>IFERROR(PERCENTRANK(F:F,F663),0)</f>
        <v/>
      </c>
      <c r="M663">
        <f>IFERROR(1 - PERCENTRANK(G:G,G663),0)</f>
        <v/>
      </c>
      <c r="N663">
        <f>IFERROR(1 - PERCENTRANK(H:H,H663),0)</f>
        <v/>
      </c>
      <c r="O663">
        <f>IFERROR(PERCENTRANK(I:I,I663),0)</f>
        <v/>
      </c>
      <c r="P663">
        <f>IFERROR(1 - PERCENTRANK(J:J,J663),0)</f>
        <v/>
      </c>
      <c r="Q663">
        <f>IFERROR(PERCENTRANK(K:K,K663),0)</f>
        <v/>
      </c>
      <c r="R663">
        <f>L663*weight1+M663*weight2+N663*weight3+O663*weight4+P663*weight5+Q663*weight6</f>
        <v/>
      </c>
    </row>
    <row r="664" spans="1:18">
      <c r="A664">
        <f>RANK(R664,R:R)</f>
        <v/>
      </c>
      <c r="B664" t="s">
        <v>7966</v>
      </c>
      <c r="C664">
        <f>VLOOKUP(B664,'Input - companies list'!B:L,2,FALSE)</f>
        <v/>
      </c>
      <c r="D664">
        <f>VLOOKUP(B664,'Input - companies list'!B:L,11,FALSE)</f>
        <v/>
      </c>
      <c r="E664">
        <f>VLOOKUP(B664,'Input - companies list'!B:E,4,FALSE)</f>
        <v/>
      </c>
      <c r="F664">
        <f>SUMIFS('Input - target event report'!H:H,'Input - target event report'!B:B,B664,'Input - target event report'!D:D, "Private Investment")</f>
        <v/>
      </c>
      <c r="G664">
        <f>IF(I664&lt;2, "N/A", (MAXIFS('Input - target event report'!E:E,'Input - target event report'!B:B,B:B,'Input - target event report'!D:D,"Private Investment")-MINIFS('Input - target event report'!E:E,'Input - target event report'!B:B,B:B,'Input - target event report'!D:D,"Private Investment"))/(I664-1))</f>
        <v/>
      </c>
      <c r="H664">
        <f>IF(MAXIFS('Input - target event report'!E:E,'Input - target event report'!B:B,B:B,'Input - target event report'!D:D,"Private Investment") = 0, "N/A", TODAY() - MAXIFS('Input - target event report'!E:E,'Input - target event report'!B:B,B:B,'Input - target event report'!D:D,"Private Investment"))</f>
        <v/>
      </c>
      <c r="I664">
        <f>COUNTIFS('Input - target event report'!B:B,B664,'Input - target event report'!D:D, "Private Investment")</f>
        <v/>
      </c>
      <c r="J664">
        <f>INDEX('Input - companies list'!$1:$10000,MATCH(B664,'Input - companies list'!B:B,0),MATCH("Flow",'Input - companies list'!$1:$1,0 ))</f>
        <v/>
      </c>
      <c r="K664">
        <f>INDEX('Input - companies list'!$1:$10000,MATCH(B664,'Input - companies list'!B:B,0),MATCH("Inter-Cluster Connectivity",'Input - companies list'!$1:$1,0 ))</f>
        <v/>
      </c>
      <c r="L664">
        <f>IFERROR(PERCENTRANK(F:F,F664),0)</f>
        <v/>
      </c>
      <c r="M664">
        <f>IFERROR(1 - PERCENTRANK(G:G,G664),0)</f>
        <v/>
      </c>
      <c r="N664">
        <f>IFERROR(1 - PERCENTRANK(H:H,H664),0)</f>
        <v/>
      </c>
      <c r="O664">
        <f>IFERROR(PERCENTRANK(I:I,I664),0)</f>
        <v/>
      </c>
      <c r="P664">
        <f>IFERROR(1 - PERCENTRANK(J:J,J664),0)</f>
        <v/>
      </c>
      <c r="Q664">
        <f>IFERROR(PERCENTRANK(K:K,K664),0)</f>
        <v/>
      </c>
      <c r="R664">
        <f>L664*weight1+M664*weight2+N664*weight3+O664*weight4+P664*weight5+Q664*weight6</f>
        <v/>
      </c>
    </row>
    <row r="665" spans="1:18">
      <c r="A665">
        <f>RANK(R665,R:R)</f>
        <v/>
      </c>
      <c r="B665" t="s">
        <v>7977</v>
      </c>
      <c r="C665">
        <f>VLOOKUP(B665,'Input - companies list'!B:L,2,FALSE)</f>
        <v/>
      </c>
      <c r="D665">
        <f>VLOOKUP(B665,'Input - companies list'!B:L,11,FALSE)</f>
        <v/>
      </c>
      <c r="E665">
        <f>VLOOKUP(B665,'Input - companies list'!B:E,4,FALSE)</f>
        <v/>
      </c>
      <c r="F665">
        <f>SUMIFS('Input - target event report'!H:H,'Input - target event report'!B:B,B665,'Input - target event report'!D:D, "Private Investment")</f>
        <v/>
      </c>
      <c r="G665">
        <f>IF(I665&lt;2, "N/A", (MAXIFS('Input - target event report'!E:E,'Input - target event report'!B:B,B:B,'Input - target event report'!D:D,"Private Investment")-MINIFS('Input - target event report'!E:E,'Input - target event report'!B:B,B:B,'Input - target event report'!D:D,"Private Investment"))/(I665-1))</f>
        <v/>
      </c>
      <c r="H665">
        <f>IF(MAXIFS('Input - target event report'!E:E,'Input - target event report'!B:B,B:B,'Input - target event report'!D:D,"Private Investment") = 0, "N/A", TODAY() - MAXIFS('Input - target event report'!E:E,'Input - target event report'!B:B,B:B,'Input - target event report'!D:D,"Private Investment"))</f>
        <v/>
      </c>
      <c r="I665">
        <f>COUNTIFS('Input - target event report'!B:B,B665,'Input - target event report'!D:D, "Private Investment")</f>
        <v/>
      </c>
      <c r="J665">
        <f>INDEX('Input - companies list'!$1:$10000,MATCH(B665,'Input - companies list'!B:B,0),MATCH("Flow",'Input - companies list'!$1:$1,0 ))</f>
        <v/>
      </c>
      <c r="K665">
        <f>INDEX('Input - companies list'!$1:$10000,MATCH(B665,'Input - companies list'!B:B,0),MATCH("Inter-Cluster Connectivity",'Input - companies list'!$1:$1,0 ))</f>
        <v/>
      </c>
      <c r="L665">
        <f>IFERROR(PERCENTRANK(F:F,F665),0)</f>
        <v/>
      </c>
      <c r="M665">
        <f>IFERROR(1 - PERCENTRANK(G:G,G665),0)</f>
        <v/>
      </c>
      <c r="N665">
        <f>IFERROR(1 - PERCENTRANK(H:H,H665),0)</f>
        <v/>
      </c>
      <c r="O665">
        <f>IFERROR(PERCENTRANK(I:I,I665),0)</f>
        <v/>
      </c>
      <c r="P665">
        <f>IFERROR(1 - PERCENTRANK(J:J,J665),0)</f>
        <v/>
      </c>
      <c r="Q665">
        <f>IFERROR(PERCENTRANK(K:K,K665),0)</f>
        <v/>
      </c>
      <c r="R665">
        <f>L665*weight1+M665*weight2+N665*weight3+O665*weight4+P665*weight5+Q665*weight6</f>
        <v/>
      </c>
    </row>
    <row r="666" spans="1:18">
      <c r="A666">
        <f>RANK(R666,R:R)</f>
        <v/>
      </c>
      <c r="B666" t="s">
        <v>7988</v>
      </c>
      <c r="C666">
        <f>VLOOKUP(B666,'Input - companies list'!B:L,2,FALSE)</f>
        <v/>
      </c>
      <c r="D666">
        <f>VLOOKUP(B666,'Input - companies list'!B:L,11,FALSE)</f>
        <v/>
      </c>
      <c r="E666">
        <f>VLOOKUP(B666,'Input - companies list'!B:E,4,FALSE)</f>
        <v/>
      </c>
      <c r="F666">
        <f>SUMIFS('Input - target event report'!H:H,'Input - target event report'!B:B,B666,'Input - target event report'!D:D, "Private Investment")</f>
        <v/>
      </c>
      <c r="G666">
        <f>IF(I666&lt;2, "N/A", (MAXIFS('Input - target event report'!E:E,'Input - target event report'!B:B,B:B,'Input - target event report'!D:D,"Private Investment")-MINIFS('Input - target event report'!E:E,'Input - target event report'!B:B,B:B,'Input - target event report'!D:D,"Private Investment"))/(I666-1))</f>
        <v/>
      </c>
      <c r="H666">
        <f>IF(MAXIFS('Input - target event report'!E:E,'Input - target event report'!B:B,B:B,'Input - target event report'!D:D,"Private Investment") = 0, "N/A", TODAY() - MAXIFS('Input - target event report'!E:E,'Input - target event report'!B:B,B:B,'Input - target event report'!D:D,"Private Investment"))</f>
        <v/>
      </c>
      <c r="I666">
        <f>COUNTIFS('Input - target event report'!B:B,B666,'Input - target event report'!D:D, "Private Investment")</f>
        <v/>
      </c>
      <c r="J666">
        <f>INDEX('Input - companies list'!$1:$10000,MATCH(B666,'Input - companies list'!B:B,0),MATCH("Flow",'Input - companies list'!$1:$1,0 ))</f>
        <v/>
      </c>
      <c r="K666">
        <f>INDEX('Input - companies list'!$1:$10000,MATCH(B666,'Input - companies list'!B:B,0),MATCH("Inter-Cluster Connectivity",'Input - companies list'!$1:$1,0 ))</f>
        <v/>
      </c>
      <c r="L666">
        <f>IFERROR(PERCENTRANK(F:F,F666),0)</f>
        <v/>
      </c>
      <c r="M666">
        <f>IFERROR(1 - PERCENTRANK(G:G,G666),0)</f>
        <v/>
      </c>
      <c r="N666">
        <f>IFERROR(1 - PERCENTRANK(H:H,H666),0)</f>
        <v/>
      </c>
      <c r="O666">
        <f>IFERROR(PERCENTRANK(I:I,I666),0)</f>
        <v/>
      </c>
      <c r="P666">
        <f>IFERROR(1 - PERCENTRANK(J:J,J666),0)</f>
        <v/>
      </c>
      <c r="Q666">
        <f>IFERROR(PERCENTRANK(K:K,K666),0)</f>
        <v/>
      </c>
      <c r="R666">
        <f>L666*weight1+M666*weight2+N666*weight3+O666*weight4+P666*weight5+Q666*weight6</f>
        <v/>
      </c>
    </row>
    <row r="667" spans="1:18">
      <c r="A667">
        <f>RANK(R667,R:R)</f>
        <v/>
      </c>
      <c r="B667" t="s">
        <v>8000</v>
      </c>
      <c r="C667">
        <f>VLOOKUP(B667,'Input - companies list'!B:L,2,FALSE)</f>
        <v/>
      </c>
      <c r="D667">
        <f>VLOOKUP(B667,'Input - companies list'!B:L,11,FALSE)</f>
        <v/>
      </c>
      <c r="E667">
        <f>VLOOKUP(B667,'Input - companies list'!B:E,4,FALSE)</f>
        <v/>
      </c>
      <c r="F667">
        <f>SUMIFS('Input - target event report'!H:H,'Input - target event report'!B:B,B667,'Input - target event report'!D:D, "Private Investment")</f>
        <v/>
      </c>
      <c r="G667">
        <f>IF(I667&lt;2, "N/A", (MAXIFS('Input - target event report'!E:E,'Input - target event report'!B:B,B:B,'Input - target event report'!D:D,"Private Investment")-MINIFS('Input - target event report'!E:E,'Input - target event report'!B:B,B:B,'Input - target event report'!D:D,"Private Investment"))/(I667-1))</f>
        <v/>
      </c>
      <c r="H667">
        <f>IF(MAXIFS('Input - target event report'!E:E,'Input - target event report'!B:B,B:B,'Input - target event report'!D:D,"Private Investment") = 0, "N/A", TODAY() - MAXIFS('Input - target event report'!E:E,'Input - target event report'!B:B,B:B,'Input - target event report'!D:D,"Private Investment"))</f>
        <v/>
      </c>
      <c r="I667">
        <f>COUNTIFS('Input - target event report'!B:B,B667,'Input - target event report'!D:D, "Private Investment")</f>
        <v/>
      </c>
      <c r="J667">
        <f>INDEX('Input - companies list'!$1:$10000,MATCH(B667,'Input - companies list'!B:B,0),MATCH("Flow",'Input - companies list'!$1:$1,0 ))</f>
        <v/>
      </c>
      <c r="K667">
        <f>INDEX('Input - companies list'!$1:$10000,MATCH(B667,'Input - companies list'!B:B,0),MATCH("Inter-Cluster Connectivity",'Input - companies list'!$1:$1,0 ))</f>
        <v/>
      </c>
      <c r="L667">
        <f>IFERROR(PERCENTRANK(F:F,F667),0)</f>
        <v/>
      </c>
      <c r="M667">
        <f>IFERROR(1 - PERCENTRANK(G:G,G667),0)</f>
        <v/>
      </c>
      <c r="N667">
        <f>IFERROR(1 - PERCENTRANK(H:H,H667),0)</f>
        <v/>
      </c>
      <c r="O667">
        <f>IFERROR(PERCENTRANK(I:I,I667),0)</f>
        <v/>
      </c>
      <c r="P667">
        <f>IFERROR(1 - PERCENTRANK(J:J,J667),0)</f>
        <v/>
      </c>
      <c r="Q667">
        <f>IFERROR(PERCENTRANK(K:K,K667),0)</f>
        <v/>
      </c>
      <c r="R667">
        <f>L667*weight1+M667*weight2+N667*weight3+O667*weight4+P667*weight5+Q667*weight6</f>
        <v/>
      </c>
    </row>
    <row r="668" spans="1:18">
      <c r="A668">
        <f>RANK(R668,R:R)</f>
        <v/>
      </c>
      <c r="B668" t="s">
        <v>8011</v>
      </c>
      <c r="C668">
        <f>VLOOKUP(B668,'Input - companies list'!B:L,2,FALSE)</f>
        <v/>
      </c>
      <c r="D668">
        <f>VLOOKUP(B668,'Input - companies list'!B:L,11,FALSE)</f>
        <v/>
      </c>
      <c r="E668">
        <f>VLOOKUP(B668,'Input - companies list'!B:E,4,FALSE)</f>
        <v/>
      </c>
      <c r="F668">
        <f>SUMIFS('Input - target event report'!H:H,'Input - target event report'!B:B,B668,'Input - target event report'!D:D, "Private Investment")</f>
        <v/>
      </c>
      <c r="G668">
        <f>IF(I668&lt;2, "N/A", (MAXIFS('Input - target event report'!E:E,'Input - target event report'!B:B,B:B,'Input - target event report'!D:D,"Private Investment")-MINIFS('Input - target event report'!E:E,'Input - target event report'!B:B,B:B,'Input - target event report'!D:D,"Private Investment"))/(I668-1))</f>
        <v/>
      </c>
      <c r="H668">
        <f>IF(MAXIFS('Input - target event report'!E:E,'Input - target event report'!B:B,B:B,'Input - target event report'!D:D,"Private Investment") = 0, "N/A", TODAY() - MAXIFS('Input - target event report'!E:E,'Input - target event report'!B:B,B:B,'Input - target event report'!D:D,"Private Investment"))</f>
        <v/>
      </c>
      <c r="I668">
        <f>COUNTIFS('Input - target event report'!B:B,B668,'Input - target event report'!D:D, "Private Investment")</f>
        <v/>
      </c>
      <c r="J668">
        <f>INDEX('Input - companies list'!$1:$10000,MATCH(B668,'Input - companies list'!B:B,0),MATCH("Flow",'Input - companies list'!$1:$1,0 ))</f>
        <v/>
      </c>
      <c r="K668">
        <f>INDEX('Input - companies list'!$1:$10000,MATCH(B668,'Input - companies list'!B:B,0),MATCH("Inter-Cluster Connectivity",'Input - companies list'!$1:$1,0 ))</f>
        <v/>
      </c>
      <c r="L668">
        <f>IFERROR(PERCENTRANK(F:F,F668),0)</f>
        <v/>
      </c>
      <c r="M668">
        <f>IFERROR(1 - PERCENTRANK(G:G,G668),0)</f>
        <v/>
      </c>
      <c r="N668">
        <f>IFERROR(1 - PERCENTRANK(H:H,H668),0)</f>
        <v/>
      </c>
      <c r="O668">
        <f>IFERROR(PERCENTRANK(I:I,I668),0)</f>
        <v/>
      </c>
      <c r="P668">
        <f>IFERROR(1 - PERCENTRANK(J:J,J668),0)</f>
        <v/>
      </c>
      <c r="Q668">
        <f>IFERROR(PERCENTRANK(K:K,K668),0)</f>
        <v/>
      </c>
      <c r="R668">
        <f>L668*weight1+M668*weight2+N668*weight3+O668*weight4+P668*weight5+Q668*weight6</f>
        <v/>
      </c>
    </row>
    <row r="669" spans="1:18">
      <c r="A669">
        <f>RANK(R669,R:R)</f>
        <v/>
      </c>
      <c r="B669" t="s">
        <v>8024</v>
      </c>
      <c r="C669">
        <f>VLOOKUP(B669,'Input - companies list'!B:L,2,FALSE)</f>
        <v/>
      </c>
      <c r="D669">
        <f>VLOOKUP(B669,'Input - companies list'!B:L,11,FALSE)</f>
        <v/>
      </c>
      <c r="E669">
        <f>VLOOKUP(B669,'Input - companies list'!B:E,4,FALSE)</f>
        <v/>
      </c>
      <c r="F669">
        <f>SUMIFS('Input - target event report'!H:H,'Input - target event report'!B:B,B669,'Input - target event report'!D:D, "Private Investment")</f>
        <v/>
      </c>
      <c r="G669">
        <f>IF(I669&lt;2, "N/A", (MAXIFS('Input - target event report'!E:E,'Input - target event report'!B:B,B:B,'Input - target event report'!D:D,"Private Investment")-MINIFS('Input - target event report'!E:E,'Input - target event report'!B:B,B:B,'Input - target event report'!D:D,"Private Investment"))/(I669-1))</f>
        <v/>
      </c>
      <c r="H669">
        <f>IF(MAXIFS('Input - target event report'!E:E,'Input - target event report'!B:B,B:B,'Input - target event report'!D:D,"Private Investment") = 0, "N/A", TODAY() - MAXIFS('Input - target event report'!E:E,'Input - target event report'!B:B,B:B,'Input - target event report'!D:D,"Private Investment"))</f>
        <v/>
      </c>
      <c r="I669">
        <f>COUNTIFS('Input - target event report'!B:B,B669,'Input - target event report'!D:D, "Private Investment")</f>
        <v/>
      </c>
      <c r="J669">
        <f>INDEX('Input - companies list'!$1:$10000,MATCH(B669,'Input - companies list'!B:B,0),MATCH("Flow",'Input - companies list'!$1:$1,0 ))</f>
        <v/>
      </c>
      <c r="K669">
        <f>INDEX('Input - companies list'!$1:$10000,MATCH(B669,'Input - companies list'!B:B,0),MATCH("Inter-Cluster Connectivity",'Input - companies list'!$1:$1,0 ))</f>
        <v/>
      </c>
      <c r="L669">
        <f>IFERROR(PERCENTRANK(F:F,F669),0)</f>
        <v/>
      </c>
      <c r="M669">
        <f>IFERROR(1 - PERCENTRANK(G:G,G669),0)</f>
        <v/>
      </c>
      <c r="N669">
        <f>IFERROR(1 - PERCENTRANK(H:H,H669),0)</f>
        <v/>
      </c>
      <c r="O669">
        <f>IFERROR(PERCENTRANK(I:I,I669),0)</f>
        <v/>
      </c>
      <c r="P669">
        <f>IFERROR(1 - PERCENTRANK(J:J,J669),0)</f>
        <v/>
      </c>
      <c r="Q669">
        <f>IFERROR(PERCENTRANK(K:K,K669),0)</f>
        <v/>
      </c>
      <c r="R669">
        <f>L669*weight1+M669*weight2+N669*weight3+O669*weight4+P669*weight5+Q669*weight6</f>
        <v/>
      </c>
    </row>
    <row r="670" spans="1:18">
      <c r="A670">
        <f>RANK(R670,R:R)</f>
        <v/>
      </c>
      <c r="B670" t="s">
        <v>8030</v>
      </c>
      <c r="C670">
        <f>VLOOKUP(B670,'Input - companies list'!B:L,2,FALSE)</f>
        <v/>
      </c>
      <c r="D670">
        <f>VLOOKUP(B670,'Input - companies list'!B:L,11,FALSE)</f>
        <v/>
      </c>
      <c r="E670">
        <f>VLOOKUP(B670,'Input - companies list'!B:E,4,FALSE)</f>
        <v/>
      </c>
      <c r="F670">
        <f>SUMIFS('Input - target event report'!H:H,'Input - target event report'!B:B,B670,'Input - target event report'!D:D, "Private Investment")</f>
        <v/>
      </c>
      <c r="G670">
        <f>IF(I670&lt;2, "N/A", (MAXIFS('Input - target event report'!E:E,'Input - target event report'!B:B,B:B,'Input - target event report'!D:D,"Private Investment")-MINIFS('Input - target event report'!E:E,'Input - target event report'!B:B,B:B,'Input - target event report'!D:D,"Private Investment"))/(I670-1))</f>
        <v/>
      </c>
      <c r="H670">
        <f>IF(MAXIFS('Input - target event report'!E:E,'Input - target event report'!B:B,B:B,'Input - target event report'!D:D,"Private Investment") = 0, "N/A", TODAY() - MAXIFS('Input - target event report'!E:E,'Input - target event report'!B:B,B:B,'Input - target event report'!D:D,"Private Investment"))</f>
        <v/>
      </c>
      <c r="I670">
        <f>COUNTIFS('Input - target event report'!B:B,B670,'Input - target event report'!D:D, "Private Investment")</f>
        <v/>
      </c>
      <c r="J670">
        <f>INDEX('Input - companies list'!$1:$10000,MATCH(B670,'Input - companies list'!B:B,0),MATCH("Flow",'Input - companies list'!$1:$1,0 ))</f>
        <v/>
      </c>
      <c r="K670">
        <f>INDEX('Input - companies list'!$1:$10000,MATCH(B670,'Input - companies list'!B:B,0),MATCH("Inter-Cluster Connectivity",'Input - companies list'!$1:$1,0 ))</f>
        <v/>
      </c>
      <c r="L670">
        <f>IFERROR(PERCENTRANK(F:F,F670),0)</f>
        <v/>
      </c>
      <c r="M670">
        <f>IFERROR(1 - PERCENTRANK(G:G,G670),0)</f>
        <v/>
      </c>
      <c r="N670">
        <f>IFERROR(1 - PERCENTRANK(H:H,H670),0)</f>
        <v/>
      </c>
      <c r="O670">
        <f>IFERROR(PERCENTRANK(I:I,I670),0)</f>
        <v/>
      </c>
      <c r="P670">
        <f>IFERROR(1 - PERCENTRANK(J:J,J670),0)</f>
        <v/>
      </c>
      <c r="Q670">
        <f>IFERROR(PERCENTRANK(K:K,K670),0)</f>
        <v/>
      </c>
      <c r="R670">
        <f>L670*weight1+M670*weight2+N670*weight3+O670*weight4+P670*weight5+Q670*weight6</f>
        <v/>
      </c>
    </row>
    <row r="671" spans="1:18">
      <c r="A671">
        <f>RANK(R671,R:R)</f>
        <v/>
      </c>
      <c r="B671" t="s">
        <v>8042</v>
      </c>
      <c r="C671">
        <f>VLOOKUP(B671,'Input - companies list'!B:L,2,FALSE)</f>
        <v/>
      </c>
      <c r="D671">
        <f>VLOOKUP(B671,'Input - companies list'!B:L,11,FALSE)</f>
        <v/>
      </c>
      <c r="E671">
        <f>VLOOKUP(B671,'Input - companies list'!B:E,4,FALSE)</f>
        <v/>
      </c>
      <c r="F671">
        <f>SUMIFS('Input - target event report'!H:H,'Input - target event report'!B:B,B671,'Input - target event report'!D:D, "Private Investment")</f>
        <v/>
      </c>
      <c r="G671">
        <f>IF(I671&lt;2, "N/A", (MAXIFS('Input - target event report'!E:E,'Input - target event report'!B:B,B:B,'Input - target event report'!D:D,"Private Investment")-MINIFS('Input - target event report'!E:E,'Input - target event report'!B:B,B:B,'Input - target event report'!D:D,"Private Investment"))/(I671-1))</f>
        <v/>
      </c>
      <c r="H671">
        <f>IF(MAXIFS('Input - target event report'!E:E,'Input - target event report'!B:B,B:B,'Input - target event report'!D:D,"Private Investment") = 0, "N/A", TODAY() - MAXIFS('Input - target event report'!E:E,'Input - target event report'!B:B,B:B,'Input - target event report'!D:D,"Private Investment"))</f>
        <v/>
      </c>
      <c r="I671">
        <f>COUNTIFS('Input - target event report'!B:B,B671,'Input - target event report'!D:D, "Private Investment")</f>
        <v/>
      </c>
      <c r="J671">
        <f>INDEX('Input - companies list'!$1:$10000,MATCH(B671,'Input - companies list'!B:B,0),MATCH("Flow",'Input - companies list'!$1:$1,0 ))</f>
        <v/>
      </c>
      <c r="K671">
        <f>INDEX('Input - companies list'!$1:$10000,MATCH(B671,'Input - companies list'!B:B,0),MATCH("Inter-Cluster Connectivity",'Input - companies list'!$1:$1,0 ))</f>
        <v/>
      </c>
      <c r="L671">
        <f>IFERROR(PERCENTRANK(F:F,F671),0)</f>
        <v/>
      </c>
      <c r="M671">
        <f>IFERROR(1 - PERCENTRANK(G:G,G671),0)</f>
        <v/>
      </c>
      <c r="N671">
        <f>IFERROR(1 - PERCENTRANK(H:H,H671),0)</f>
        <v/>
      </c>
      <c r="O671">
        <f>IFERROR(PERCENTRANK(I:I,I671),0)</f>
        <v/>
      </c>
      <c r="P671">
        <f>IFERROR(1 - PERCENTRANK(J:J,J671),0)</f>
        <v/>
      </c>
      <c r="Q671">
        <f>IFERROR(PERCENTRANK(K:K,K671),0)</f>
        <v/>
      </c>
      <c r="R671">
        <f>L671*weight1+M671*weight2+N671*weight3+O671*weight4+P671*weight5+Q671*weight6</f>
        <v/>
      </c>
    </row>
    <row r="672" spans="1:18">
      <c r="A672">
        <f>RANK(R672,R:R)</f>
        <v/>
      </c>
      <c r="B672" t="s">
        <v>8051</v>
      </c>
      <c r="C672">
        <f>VLOOKUP(B672,'Input - companies list'!B:L,2,FALSE)</f>
        <v/>
      </c>
      <c r="D672">
        <f>VLOOKUP(B672,'Input - companies list'!B:L,11,FALSE)</f>
        <v/>
      </c>
      <c r="E672">
        <f>VLOOKUP(B672,'Input - companies list'!B:E,4,FALSE)</f>
        <v/>
      </c>
      <c r="F672">
        <f>SUMIFS('Input - target event report'!H:H,'Input - target event report'!B:B,B672,'Input - target event report'!D:D, "Private Investment")</f>
        <v/>
      </c>
      <c r="G672">
        <f>IF(I672&lt;2, "N/A", (MAXIFS('Input - target event report'!E:E,'Input - target event report'!B:B,B:B,'Input - target event report'!D:D,"Private Investment")-MINIFS('Input - target event report'!E:E,'Input - target event report'!B:B,B:B,'Input - target event report'!D:D,"Private Investment"))/(I672-1))</f>
        <v/>
      </c>
      <c r="H672">
        <f>IF(MAXIFS('Input - target event report'!E:E,'Input - target event report'!B:B,B:B,'Input - target event report'!D:D,"Private Investment") = 0, "N/A", TODAY() - MAXIFS('Input - target event report'!E:E,'Input - target event report'!B:B,B:B,'Input - target event report'!D:D,"Private Investment"))</f>
        <v/>
      </c>
      <c r="I672">
        <f>COUNTIFS('Input - target event report'!B:B,B672,'Input - target event report'!D:D, "Private Investment")</f>
        <v/>
      </c>
      <c r="J672">
        <f>INDEX('Input - companies list'!$1:$10000,MATCH(B672,'Input - companies list'!B:B,0),MATCH("Flow",'Input - companies list'!$1:$1,0 ))</f>
        <v/>
      </c>
      <c r="K672">
        <f>INDEX('Input - companies list'!$1:$10000,MATCH(B672,'Input - companies list'!B:B,0),MATCH("Inter-Cluster Connectivity",'Input - companies list'!$1:$1,0 ))</f>
        <v/>
      </c>
      <c r="L672">
        <f>IFERROR(PERCENTRANK(F:F,F672),0)</f>
        <v/>
      </c>
      <c r="M672">
        <f>IFERROR(1 - PERCENTRANK(G:G,G672),0)</f>
        <v/>
      </c>
      <c r="N672">
        <f>IFERROR(1 - PERCENTRANK(H:H,H672),0)</f>
        <v/>
      </c>
      <c r="O672">
        <f>IFERROR(PERCENTRANK(I:I,I672),0)</f>
        <v/>
      </c>
      <c r="P672">
        <f>IFERROR(1 - PERCENTRANK(J:J,J672),0)</f>
        <v/>
      </c>
      <c r="Q672">
        <f>IFERROR(PERCENTRANK(K:K,K672),0)</f>
        <v/>
      </c>
      <c r="R672">
        <f>L672*weight1+M672*weight2+N672*weight3+O672*weight4+P672*weight5+Q672*weight6</f>
        <v/>
      </c>
    </row>
    <row r="673" spans="1:18">
      <c r="A673">
        <f>RANK(R673,R:R)</f>
        <v/>
      </c>
      <c r="B673" t="s">
        <v>8062</v>
      </c>
      <c r="C673">
        <f>VLOOKUP(B673,'Input - companies list'!B:L,2,FALSE)</f>
        <v/>
      </c>
      <c r="D673">
        <f>VLOOKUP(B673,'Input - companies list'!B:L,11,FALSE)</f>
        <v/>
      </c>
      <c r="E673">
        <f>VLOOKUP(B673,'Input - companies list'!B:E,4,FALSE)</f>
        <v/>
      </c>
      <c r="F673">
        <f>SUMIFS('Input - target event report'!H:H,'Input - target event report'!B:B,B673,'Input - target event report'!D:D, "Private Investment")</f>
        <v/>
      </c>
      <c r="G673">
        <f>IF(I673&lt;2, "N/A", (MAXIFS('Input - target event report'!E:E,'Input - target event report'!B:B,B:B,'Input - target event report'!D:D,"Private Investment")-MINIFS('Input - target event report'!E:E,'Input - target event report'!B:B,B:B,'Input - target event report'!D:D,"Private Investment"))/(I673-1))</f>
        <v/>
      </c>
      <c r="H673">
        <f>IF(MAXIFS('Input - target event report'!E:E,'Input - target event report'!B:B,B:B,'Input - target event report'!D:D,"Private Investment") = 0, "N/A", TODAY() - MAXIFS('Input - target event report'!E:E,'Input - target event report'!B:B,B:B,'Input - target event report'!D:D,"Private Investment"))</f>
        <v/>
      </c>
      <c r="I673">
        <f>COUNTIFS('Input - target event report'!B:B,B673,'Input - target event report'!D:D, "Private Investment")</f>
        <v/>
      </c>
      <c r="J673">
        <f>INDEX('Input - companies list'!$1:$10000,MATCH(B673,'Input - companies list'!B:B,0),MATCH("Flow",'Input - companies list'!$1:$1,0 ))</f>
        <v/>
      </c>
      <c r="K673">
        <f>INDEX('Input - companies list'!$1:$10000,MATCH(B673,'Input - companies list'!B:B,0),MATCH("Inter-Cluster Connectivity",'Input - companies list'!$1:$1,0 ))</f>
        <v/>
      </c>
      <c r="L673">
        <f>IFERROR(PERCENTRANK(F:F,F673),0)</f>
        <v/>
      </c>
      <c r="M673">
        <f>IFERROR(1 - PERCENTRANK(G:G,G673),0)</f>
        <v/>
      </c>
      <c r="N673">
        <f>IFERROR(1 - PERCENTRANK(H:H,H673),0)</f>
        <v/>
      </c>
      <c r="O673">
        <f>IFERROR(PERCENTRANK(I:I,I673),0)</f>
        <v/>
      </c>
      <c r="P673">
        <f>IFERROR(1 - PERCENTRANK(J:J,J673),0)</f>
        <v/>
      </c>
      <c r="Q673">
        <f>IFERROR(PERCENTRANK(K:K,K673),0)</f>
        <v/>
      </c>
      <c r="R673">
        <f>L673*weight1+M673*weight2+N673*weight3+O673*weight4+P673*weight5+Q673*weight6</f>
        <v/>
      </c>
    </row>
    <row r="674" spans="1:18">
      <c r="A674">
        <f>RANK(R674,R:R)</f>
        <v/>
      </c>
      <c r="B674" t="s">
        <v>8075</v>
      </c>
      <c r="C674">
        <f>VLOOKUP(B674,'Input - companies list'!B:L,2,FALSE)</f>
        <v/>
      </c>
      <c r="D674">
        <f>VLOOKUP(B674,'Input - companies list'!B:L,11,FALSE)</f>
        <v/>
      </c>
      <c r="E674">
        <f>VLOOKUP(B674,'Input - companies list'!B:E,4,FALSE)</f>
        <v/>
      </c>
      <c r="F674">
        <f>SUMIFS('Input - target event report'!H:H,'Input - target event report'!B:B,B674,'Input - target event report'!D:D, "Private Investment")</f>
        <v/>
      </c>
      <c r="G674">
        <f>IF(I674&lt;2, "N/A", (MAXIFS('Input - target event report'!E:E,'Input - target event report'!B:B,B:B,'Input - target event report'!D:D,"Private Investment")-MINIFS('Input - target event report'!E:E,'Input - target event report'!B:B,B:B,'Input - target event report'!D:D,"Private Investment"))/(I674-1))</f>
        <v/>
      </c>
      <c r="H674">
        <f>IF(MAXIFS('Input - target event report'!E:E,'Input - target event report'!B:B,B:B,'Input - target event report'!D:D,"Private Investment") = 0, "N/A", TODAY() - MAXIFS('Input - target event report'!E:E,'Input - target event report'!B:B,B:B,'Input - target event report'!D:D,"Private Investment"))</f>
        <v/>
      </c>
      <c r="I674">
        <f>COUNTIFS('Input - target event report'!B:B,B674,'Input - target event report'!D:D, "Private Investment")</f>
        <v/>
      </c>
      <c r="J674">
        <f>INDEX('Input - companies list'!$1:$10000,MATCH(B674,'Input - companies list'!B:B,0),MATCH("Flow",'Input - companies list'!$1:$1,0 ))</f>
        <v/>
      </c>
      <c r="K674">
        <f>INDEX('Input - companies list'!$1:$10000,MATCH(B674,'Input - companies list'!B:B,0),MATCH("Inter-Cluster Connectivity",'Input - companies list'!$1:$1,0 ))</f>
        <v/>
      </c>
      <c r="L674">
        <f>IFERROR(PERCENTRANK(F:F,F674),0)</f>
        <v/>
      </c>
      <c r="M674">
        <f>IFERROR(1 - PERCENTRANK(G:G,G674),0)</f>
        <v/>
      </c>
      <c r="N674">
        <f>IFERROR(1 - PERCENTRANK(H:H,H674),0)</f>
        <v/>
      </c>
      <c r="O674">
        <f>IFERROR(PERCENTRANK(I:I,I674),0)</f>
        <v/>
      </c>
      <c r="P674">
        <f>IFERROR(1 - PERCENTRANK(J:J,J674),0)</f>
        <v/>
      </c>
      <c r="Q674">
        <f>IFERROR(PERCENTRANK(K:K,K674),0)</f>
        <v/>
      </c>
      <c r="R674">
        <f>L674*weight1+M674*weight2+N674*weight3+O674*weight4+P674*weight5+Q674*weight6</f>
        <v/>
      </c>
    </row>
    <row r="675" spans="1:18">
      <c r="A675">
        <f>RANK(R675,R:R)</f>
        <v/>
      </c>
      <c r="B675" t="s">
        <v>8085</v>
      </c>
      <c r="C675">
        <f>VLOOKUP(B675,'Input - companies list'!B:L,2,FALSE)</f>
        <v/>
      </c>
      <c r="D675">
        <f>VLOOKUP(B675,'Input - companies list'!B:L,11,FALSE)</f>
        <v/>
      </c>
      <c r="E675">
        <f>VLOOKUP(B675,'Input - companies list'!B:E,4,FALSE)</f>
        <v/>
      </c>
      <c r="F675">
        <f>SUMIFS('Input - target event report'!H:H,'Input - target event report'!B:B,B675,'Input - target event report'!D:D, "Private Investment")</f>
        <v/>
      </c>
      <c r="G675">
        <f>IF(I675&lt;2, "N/A", (MAXIFS('Input - target event report'!E:E,'Input - target event report'!B:B,B:B,'Input - target event report'!D:D,"Private Investment")-MINIFS('Input - target event report'!E:E,'Input - target event report'!B:B,B:B,'Input - target event report'!D:D,"Private Investment"))/(I675-1))</f>
        <v/>
      </c>
      <c r="H675">
        <f>IF(MAXIFS('Input - target event report'!E:E,'Input - target event report'!B:B,B:B,'Input - target event report'!D:D,"Private Investment") = 0, "N/A", TODAY() - MAXIFS('Input - target event report'!E:E,'Input - target event report'!B:B,B:B,'Input - target event report'!D:D,"Private Investment"))</f>
        <v/>
      </c>
      <c r="I675">
        <f>COUNTIFS('Input - target event report'!B:B,B675,'Input - target event report'!D:D, "Private Investment")</f>
        <v/>
      </c>
      <c r="J675">
        <f>INDEX('Input - companies list'!$1:$10000,MATCH(B675,'Input - companies list'!B:B,0),MATCH("Flow",'Input - companies list'!$1:$1,0 ))</f>
        <v/>
      </c>
      <c r="K675">
        <f>INDEX('Input - companies list'!$1:$10000,MATCH(B675,'Input - companies list'!B:B,0),MATCH("Inter-Cluster Connectivity",'Input - companies list'!$1:$1,0 ))</f>
        <v/>
      </c>
      <c r="L675">
        <f>IFERROR(PERCENTRANK(F:F,F675),0)</f>
        <v/>
      </c>
      <c r="M675">
        <f>IFERROR(1 - PERCENTRANK(G:G,G675),0)</f>
        <v/>
      </c>
      <c r="N675">
        <f>IFERROR(1 - PERCENTRANK(H:H,H675),0)</f>
        <v/>
      </c>
      <c r="O675">
        <f>IFERROR(PERCENTRANK(I:I,I675),0)</f>
        <v/>
      </c>
      <c r="P675">
        <f>IFERROR(1 - PERCENTRANK(J:J,J675),0)</f>
        <v/>
      </c>
      <c r="Q675">
        <f>IFERROR(PERCENTRANK(K:K,K675),0)</f>
        <v/>
      </c>
      <c r="R675">
        <f>L675*weight1+M675*weight2+N675*weight3+O675*weight4+P675*weight5+Q675*weight6</f>
        <v/>
      </c>
    </row>
    <row r="676" spans="1:18">
      <c r="A676">
        <f>RANK(R676,R:R)</f>
        <v/>
      </c>
      <c r="B676" t="s">
        <v>8095</v>
      </c>
      <c r="C676">
        <f>VLOOKUP(B676,'Input - companies list'!B:L,2,FALSE)</f>
        <v/>
      </c>
      <c r="D676">
        <f>VLOOKUP(B676,'Input - companies list'!B:L,11,FALSE)</f>
        <v/>
      </c>
      <c r="E676">
        <f>VLOOKUP(B676,'Input - companies list'!B:E,4,FALSE)</f>
        <v/>
      </c>
      <c r="F676">
        <f>SUMIFS('Input - target event report'!H:H,'Input - target event report'!B:B,B676,'Input - target event report'!D:D, "Private Investment")</f>
        <v/>
      </c>
      <c r="G676">
        <f>IF(I676&lt;2, "N/A", (MAXIFS('Input - target event report'!E:E,'Input - target event report'!B:B,B:B,'Input - target event report'!D:D,"Private Investment")-MINIFS('Input - target event report'!E:E,'Input - target event report'!B:B,B:B,'Input - target event report'!D:D,"Private Investment"))/(I676-1))</f>
        <v/>
      </c>
      <c r="H676">
        <f>IF(MAXIFS('Input - target event report'!E:E,'Input - target event report'!B:B,B:B,'Input - target event report'!D:D,"Private Investment") = 0, "N/A", TODAY() - MAXIFS('Input - target event report'!E:E,'Input - target event report'!B:B,B:B,'Input - target event report'!D:D,"Private Investment"))</f>
        <v/>
      </c>
      <c r="I676">
        <f>COUNTIFS('Input - target event report'!B:B,B676,'Input - target event report'!D:D, "Private Investment")</f>
        <v/>
      </c>
      <c r="J676">
        <f>INDEX('Input - companies list'!$1:$10000,MATCH(B676,'Input - companies list'!B:B,0),MATCH("Flow",'Input - companies list'!$1:$1,0 ))</f>
        <v/>
      </c>
      <c r="K676">
        <f>INDEX('Input - companies list'!$1:$10000,MATCH(B676,'Input - companies list'!B:B,0),MATCH("Inter-Cluster Connectivity",'Input - companies list'!$1:$1,0 ))</f>
        <v/>
      </c>
      <c r="L676">
        <f>IFERROR(PERCENTRANK(F:F,F676),0)</f>
        <v/>
      </c>
      <c r="M676">
        <f>IFERROR(1 - PERCENTRANK(G:G,G676),0)</f>
        <v/>
      </c>
      <c r="N676">
        <f>IFERROR(1 - PERCENTRANK(H:H,H676),0)</f>
        <v/>
      </c>
      <c r="O676">
        <f>IFERROR(PERCENTRANK(I:I,I676),0)</f>
        <v/>
      </c>
      <c r="P676">
        <f>IFERROR(1 - PERCENTRANK(J:J,J676),0)</f>
        <v/>
      </c>
      <c r="Q676">
        <f>IFERROR(PERCENTRANK(K:K,K676),0)</f>
        <v/>
      </c>
      <c r="R676">
        <f>L676*weight1+M676*weight2+N676*weight3+O676*weight4+P676*weight5+Q676*weight6</f>
        <v/>
      </c>
    </row>
    <row r="677" spans="1:18">
      <c r="A677">
        <f>RANK(R677,R:R)</f>
        <v/>
      </c>
      <c r="B677" t="s">
        <v>8106</v>
      </c>
      <c r="C677">
        <f>VLOOKUP(B677,'Input - companies list'!B:L,2,FALSE)</f>
        <v/>
      </c>
      <c r="D677">
        <f>VLOOKUP(B677,'Input - companies list'!B:L,11,FALSE)</f>
        <v/>
      </c>
      <c r="E677">
        <f>VLOOKUP(B677,'Input - companies list'!B:E,4,FALSE)</f>
        <v/>
      </c>
      <c r="F677">
        <f>SUMIFS('Input - target event report'!H:H,'Input - target event report'!B:B,B677,'Input - target event report'!D:D, "Private Investment")</f>
        <v/>
      </c>
      <c r="G677">
        <f>IF(I677&lt;2, "N/A", (MAXIFS('Input - target event report'!E:E,'Input - target event report'!B:B,B:B,'Input - target event report'!D:D,"Private Investment")-MINIFS('Input - target event report'!E:E,'Input - target event report'!B:B,B:B,'Input - target event report'!D:D,"Private Investment"))/(I677-1))</f>
        <v/>
      </c>
      <c r="H677">
        <f>IF(MAXIFS('Input - target event report'!E:E,'Input - target event report'!B:B,B:B,'Input - target event report'!D:D,"Private Investment") = 0, "N/A", TODAY() - MAXIFS('Input - target event report'!E:E,'Input - target event report'!B:B,B:B,'Input - target event report'!D:D,"Private Investment"))</f>
        <v/>
      </c>
      <c r="I677">
        <f>COUNTIFS('Input - target event report'!B:B,B677,'Input - target event report'!D:D, "Private Investment")</f>
        <v/>
      </c>
      <c r="J677">
        <f>INDEX('Input - companies list'!$1:$10000,MATCH(B677,'Input - companies list'!B:B,0),MATCH("Flow",'Input - companies list'!$1:$1,0 ))</f>
        <v/>
      </c>
      <c r="K677">
        <f>INDEX('Input - companies list'!$1:$10000,MATCH(B677,'Input - companies list'!B:B,0),MATCH("Inter-Cluster Connectivity",'Input - companies list'!$1:$1,0 ))</f>
        <v/>
      </c>
      <c r="L677">
        <f>IFERROR(PERCENTRANK(F:F,F677),0)</f>
        <v/>
      </c>
      <c r="M677">
        <f>IFERROR(1 - PERCENTRANK(G:G,G677),0)</f>
        <v/>
      </c>
      <c r="N677">
        <f>IFERROR(1 - PERCENTRANK(H:H,H677),0)</f>
        <v/>
      </c>
      <c r="O677">
        <f>IFERROR(PERCENTRANK(I:I,I677),0)</f>
        <v/>
      </c>
      <c r="P677">
        <f>IFERROR(1 - PERCENTRANK(J:J,J677),0)</f>
        <v/>
      </c>
      <c r="Q677">
        <f>IFERROR(PERCENTRANK(K:K,K677),0)</f>
        <v/>
      </c>
      <c r="R677">
        <f>L677*weight1+M677*weight2+N677*weight3+O677*weight4+P677*weight5+Q677*weight6</f>
        <v/>
      </c>
    </row>
    <row r="678" spans="1:18">
      <c r="A678">
        <f>RANK(R678,R:R)</f>
        <v/>
      </c>
      <c r="B678" t="s">
        <v>8117</v>
      </c>
      <c r="C678">
        <f>VLOOKUP(B678,'Input - companies list'!B:L,2,FALSE)</f>
        <v/>
      </c>
      <c r="D678">
        <f>VLOOKUP(B678,'Input - companies list'!B:L,11,FALSE)</f>
        <v/>
      </c>
      <c r="E678">
        <f>VLOOKUP(B678,'Input - companies list'!B:E,4,FALSE)</f>
        <v/>
      </c>
      <c r="F678">
        <f>SUMIFS('Input - target event report'!H:H,'Input - target event report'!B:B,B678,'Input - target event report'!D:D, "Private Investment")</f>
        <v/>
      </c>
      <c r="G678">
        <f>IF(I678&lt;2, "N/A", (MAXIFS('Input - target event report'!E:E,'Input - target event report'!B:B,B:B,'Input - target event report'!D:D,"Private Investment")-MINIFS('Input - target event report'!E:E,'Input - target event report'!B:B,B:B,'Input - target event report'!D:D,"Private Investment"))/(I678-1))</f>
        <v/>
      </c>
      <c r="H678">
        <f>IF(MAXIFS('Input - target event report'!E:E,'Input - target event report'!B:B,B:B,'Input - target event report'!D:D,"Private Investment") = 0, "N/A", TODAY() - MAXIFS('Input - target event report'!E:E,'Input - target event report'!B:B,B:B,'Input - target event report'!D:D,"Private Investment"))</f>
        <v/>
      </c>
      <c r="I678">
        <f>COUNTIFS('Input - target event report'!B:B,B678,'Input - target event report'!D:D, "Private Investment")</f>
        <v/>
      </c>
      <c r="J678">
        <f>INDEX('Input - companies list'!$1:$10000,MATCH(B678,'Input - companies list'!B:B,0),MATCH("Flow",'Input - companies list'!$1:$1,0 ))</f>
        <v/>
      </c>
      <c r="K678">
        <f>INDEX('Input - companies list'!$1:$10000,MATCH(B678,'Input - companies list'!B:B,0),MATCH("Inter-Cluster Connectivity",'Input - companies list'!$1:$1,0 ))</f>
        <v/>
      </c>
      <c r="L678">
        <f>IFERROR(PERCENTRANK(F:F,F678),0)</f>
        <v/>
      </c>
      <c r="M678">
        <f>IFERROR(1 - PERCENTRANK(G:G,G678),0)</f>
        <v/>
      </c>
      <c r="N678">
        <f>IFERROR(1 - PERCENTRANK(H:H,H678),0)</f>
        <v/>
      </c>
      <c r="O678">
        <f>IFERROR(PERCENTRANK(I:I,I678),0)</f>
        <v/>
      </c>
      <c r="P678">
        <f>IFERROR(1 - PERCENTRANK(J:J,J678),0)</f>
        <v/>
      </c>
      <c r="Q678">
        <f>IFERROR(PERCENTRANK(K:K,K678),0)</f>
        <v/>
      </c>
      <c r="R678">
        <f>L678*weight1+M678*weight2+N678*weight3+O678*weight4+P678*weight5+Q678*weight6</f>
        <v/>
      </c>
    </row>
    <row r="679" spans="1:18">
      <c r="A679">
        <f>RANK(R679,R:R)</f>
        <v/>
      </c>
      <c r="B679" t="s">
        <v>8129</v>
      </c>
      <c r="C679">
        <f>VLOOKUP(B679,'Input - companies list'!B:L,2,FALSE)</f>
        <v/>
      </c>
      <c r="D679">
        <f>VLOOKUP(B679,'Input - companies list'!B:L,11,FALSE)</f>
        <v/>
      </c>
      <c r="E679">
        <f>VLOOKUP(B679,'Input - companies list'!B:E,4,FALSE)</f>
        <v/>
      </c>
      <c r="F679">
        <f>SUMIFS('Input - target event report'!H:H,'Input - target event report'!B:B,B679,'Input - target event report'!D:D, "Private Investment")</f>
        <v/>
      </c>
      <c r="G679">
        <f>IF(I679&lt;2, "N/A", (MAXIFS('Input - target event report'!E:E,'Input - target event report'!B:B,B:B,'Input - target event report'!D:D,"Private Investment")-MINIFS('Input - target event report'!E:E,'Input - target event report'!B:B,B:B,'Input - target event report'!D:D,"Private Investment"))/(I679-1))</f>
        <v/>
      </c>
      <c r="H679">
        <f>IF(MAXIFS('Input - target event report'!E:E,'Input - target event report'!B:B,B:B,'Input - target event report'!D:D,"Private Investment") = 0, "N/A", TODAY() - MAXIFS('Input - target event report'!E:E,'Input - target event report'!B:B,B:B,'Input - target event report'!D:D,"Private Investment"))</f>
        <v/>
      </c>
      <c r="I679">
        <f>COUNTIFS('Input - target event report'!B:B,B679,'Input - target event report'!D:D, "Private Investment")</f>
        <v/>
      </c>
      <c r="J679">
        <f>INDEX('Input - companies list'!$1:$10000,MATCH(B679,'Input - companies list'!B:B,0),MATCH("Flow",'Input - companies list'!$1:$1,0 ))</f>
        <v/>
      </c>
      <c r="K679">
        <f>INDEX('Input - companies list'!$1:$10000,MATCH(B679,'Input - companies list'!B:B,0),MATCH("Inter-Cluster Connectivity",'Input - companies list'!$1:$1,0 ))</f>
        <v/>
      </c>
      <c r="L679">
        <f>IFERROR(PERCENTRANK(F:F,F679),0)</f>
        <v/>
      </c>
      <c r="M679">
        <f>IFERROR(1 - PERCENTRANK(G:G,G679),0)</f>
        <v/>
      </c>
      <c r="N679">
        <f>IFERROR(1 - PERCENTRANK(H:H,H679),0)</f>
        <v/>
      </c>
      <c r="O679">
        <f>IFERROR(PERCENTRANK(I:I,I679),0)</f>
        <v/>
      </c>
      <c r="P679">
        <f>IFERROR(1 - PERCENTRANK(J:J,J679),0)</f>
        <v/>
      </c>
      <c r="Q679">
        <f>IFERROR(PERCENTRANK(K:K,K679),0)</f>
        <v/>
      </c>
      <c r="R679">
        <f>L679*weight1+M679*weight2+N679*weight3+O679*weight4+P679*weight5+Q679*weight6</f>
        <v/>
      </c>
    </row>
    <row r="680" spans="1:18">
      <c r="A680">
        <f>RANK(R680,R:R)</f>
        <v/>
      </c>
      <c r="B680" t="s">
        <v>8139</v>
      </c>
      <c r="C680">
        <f>VLOOKUP(B680,'Input - companies list'!B:L,2,FALSE)</f>
        <v/>
      </c>
      <c r="D680">
        <f>VLOOKUP(B680,'Input - companies list'!B:L,11,FALSE)</f>
        <v/>
      </c>
      <c r="E680">
        <f>VLOOKUP(B680,'Input - companies list'!B:E,4,FALSE)</f>
        <v/>
      </c>
      <c r="F680">
        <f>SUMIFS('Input - target event report'!H:H,'Input - target event report'!B:B,B680,'Input - target event report'!D:D, "Private Investment")</f>
        <v/>
      </c>
      <c r="G680">
        <f>IF(I680&lt;2, "N/A", (MAXIFS('Input - target event report'!E:E,'Input - target event report'!B:B,B:B,'Input - target event report'!D:D,"Private Investment")-MINIFS('Input - target event report'!E:E,'Input - target event report'!B:B,B:B,'Input - target event report'!D:D,"Private Investment"))/(I680-1))</f>
        <v/>
      </c>
      <c r="H680">
        <f>IF(MAXIFS('Input - target event report'!E:E,'Input - target event report'!B:B,B:B,'Input - target event report'!D:D,"Private Investment") = 0, "N/A", TODAY() - MAXIFS('Input - target event report'!E:E,'Input - target event report'!B:B,B:B,'Input - target event report'!D:D,"Private Investment"))</f>
        <v/>
      </c>
      <c r="I680">
        <f>COUNTIFS('Input - target event report'!B:B,B680,'Input - target event report'!D:D, "Private Investment")</f>
        <v/>
      </c>
      <c r="J680">
        <f>INDEX('Input - companies list'!$1:$10000,MATCH(B680,'Input - companies list'!B:B,0),MATCH("Flow",'Input - companies list'!$1:$1,0 ))</f>
        <v/>
      </c>
      <c r="K680">
        <f>INDEX('Input - companies list'!$1:$10000,MATCH(B680,'Input - companies list'!B:B,0),MATCH("Inter-Cluster Connectivity",'Input - companies list'!$1:$1,0 ))</f>
        <v/>
      </c>
      <c r="L680">
        <f>IFERROR(PERCENTRANK(F:F,F680),0)</f>
        <v/>
      </c>
      <c r="M680">
        <f>IFERROR(1 - PERCENTRANK(G:G,G680),0)</f>
        <v/>
      </c>
      <c r="N680">
        <f>IFERROR(1 - PERCENTRANK(H:H,H680),0)</f>
        <v/>
      </c>
      <c r="O680">
        <f>IFERROR(PERCENTRANK(I:I,I680),0)</f>
        <v/>
      </c>
      <c r="P680">
        <f>IFERROR(1 - PERCENTRANK(J:J,J680),0)</f>
        <v/>
      </c>
      <c r="Q680">
        <f>IFERROR(PERCENTRANK(K:K,K680),0)</f>
        <v/>
      </c>
      <c r="R680">
        <f>L680*weight1+M680*weight2+N680*weight3+O680*weight4+P680*weight5+Q680*weight6</f>
        <v/>
      </c>
    </row>
    <row r="681" spans="1:18">
      <c r="A681">
        <f>RANK(R681,R:R)</f>
        <v/>
      </c>
      <c r="B681" t="s">
        <v>8150</v>
      </c>
      <c r="C681">
        <f>VLOOKUP(B681,'Input - companies list'!B:L,2,FALSE)</f>
        <v/>
      </c>
      <c r="D681">
        <f>VLOOKUP(B681,'Input - companies list'!B:L,11,FALSE)</f>
        <v/>
      </c>
      <c r="E681">
        <f>VLOOKUP(B681,'Input - companies list'!B:E,4,FALSE)</f>
        <v/>
      </c>
      <c r="F681">
        <f>SUMIFS('Input - target event report'!H:H,'Input - target event report'!B:B,B681,'Input - target event report'!D:D, "Private Investment")</f>
        <v/>
      </c>
      <c r="G681">
        <f>IF(I681&lt;2, "N/A", (MAXIFS('Input - target event report'!E:E,'Input - target event report'!B:B,B:B,'Input - target event report'!D:D,"Private Investment")-MINIFS('Input - target event report'!E:E,'Input - target event report'!B:B,B:B,'Input - target event report'!D:D,"Private Investment"))/(I681-1))</f>
        <v/>
      </c>
      <c r="H681">
        <f>IF(MAXIFS('Input - target event report'!E:E,'Input - target event report'!B:B,B:B,'Input - target event report'!D:D,"Private Investment") = 0, "N/A", TODAY() - MAXIFS('Input - target event report'!E:E,'Input - target event report'!B:B,B:B,'Input - target event report'!D:D,"Private Investment"))</f>
        <v/>
      </c>
      <c r="I681">
        <f>COUNTIFS('Input - target event report'!B:B,B681,'Input - target event report'!D:D, "Private Investment")</f>
        <v/>
      </c>
      <c r="J681">
        <f>INDEX('Input - companies list'!$1:$10000,MATCH(B681,'Input - companies list'!B:B,0),MATCH("Flow",'Input - companies list'!$1:$1,0 ))</f>
        <v/>
      </c>
      <c r="K681">
        <f>INDEX('Input - companies list'!$1:$10000,MATCH(B681,'Input - companies list'!B:B,0),MATCH("Inter-Cluster Connectivity",'Input - companies list'!$1:$1,0 ))</f>
        <v/>
      </c>
      <c r="L681">
        <f>IFERROR(PERCENTRANK(F:F,F681),0)</f>
        <v/>
      </c>
      <c r="M681">
        <f>IFERROR(1 - PERCENTRANK(G:G,G681),0)</f>
        <v/>
      </c>
      <c r="N681">
        <f>IFERROR(1 - PERCENTRANK(H:H,H681),0)</f>
        <v/>
      </c>
      <c r="O681">
        <f>IFERROR(PERCENTRANK(I:I,I681),0)</f>
        <v/>
      </c>
      <c r="P681">
        <f>IFERROR(1 - PERCENTRANK(J:J,J681),0)</f>
        <v/>
      </c>
      <c r="Q681">
        <f>IFERROR(PERCENTRANK(K:K,K681),0)</f>
        <v/>
      </c>
      <c r="R681">
        <f>L681*weight1+M681*weight2+N681*weight3+O681*weight4+P681*weight5+Q681*weight6</f>
        <v/>
      </c>
    </row>
    <row r="682" spans="1:18">
      <c r="A682">
        <f>RANK(R682,R:R)</f>
        <v/>
      </c>
      <c r="B682" t="s">
        <v>8160</v>
      </c>
      <c r="C682">
        <f>VLOOKUP(B682,'Input - companies list'!B:L,2,FALSE)</f>
        <v/>
      </c>
      <c r="D682">
        <f>VLOOKUP(B682,'Input - companies list'!B:L,11,FALSE)</f>
        <v/>
      </c>
      <c r="E682">
        <f>VLOOKUP(B682,'Input - companies list'!B:E,4,FALSE)</f>
        <v/>
      </c>
      <c r="F682">
        <f>SUMIFS('Input - target event report'!H:H,'Input - target event report'!B:B,B682,'Input - target event report'!D:D, "Private Investment")</f>
        <v/>
      </c>
      <c r="G682">
        <f>IF(I682&lt;2, "N/A", (MAXIFS('Input - target event report'!E:E,'Input - target event report'!B:B,B:B,'Input - target event report'!D:D,"Private Investment")-MINIFS('Input - target event report'!E:E,'Input - target event report'!B:B,B:B,'Input - target event report'!D:D,"Private Investment"))/(I682-1))</f>
        <v/>
      </c>
      <c r="H682">
        <f>IF(MAXIFS('Input - target event report'!E:E,'Input - target event report'!B:B,B:B,'Input - target event report'!D:D,"Private Investment") = 0, "N/A", TODAY() - MAXIFS('Input - target event report'!E:E,'Input - target event report'!B:B,B:B,'Input - target event report'!D:D,"Private Investment"))</f>
        <v/>
      </c>
      <c r="I682">
        <f>COUNTIFS('Input - target event report'!B:B,B682,'Input - target event report'!D:D, "Private Investment")</f>
        <v/>
      </c>
      <c r="J682">
        <f>INDEX('Input - companies list'!$1:$10000,MATCH(B682,'Input - companies list'!B:B,0),MATCH("Flow",'Input - companies list'!$1:$1,0 ))</f>
        <v/>
      </c>
      <c r="K682">
        <f>INDEX('Input - companies list'!$1:$10000,MATCH(B682,'Input - companies list'!B:B,0),MATCH("Inter-Cluster Connectivity",'Input - companies list'!$1:$1,0 ))</f>
        <v/>
      </c>
      <c r="L682">
        <f>IFERROR(PERCENTRANK(F:F,F682),0)</f>
        <v/>
      </c>
      <c r="M682">
        <f>IFERROR(1 - PERCENTRANK(G:G,G682),0)</f>
        <v/>
      </c>
      <c r="N682">
        <f>IFERROR(1 - PERCENTRANK(H:H,H682),0)</f>
        <v/>
      </c>
      <c r="O682">
        <f>IFERROR(PERCENTRANK(I:I,I682),0)</f>
        <v/>
      </c>
      <c r="P682">
        <f>IFERROR(1 - PERCENTRANK(J:J,J682),0)</f>
        <v/>
      </c>
      <c r="Q682">
        <f>IFERROR(PERCENTRANK(K:K,K682),0)</f>
        <v/>
      </c>
      <c r="R682">
        <f>L682*weight1+M682*weight2+N682*weight3+O682*weight4+P682*weight5+Q682*weight6</f>
        <v/>
      </c>
    </row>
    <row r="683" spans="1:18">
      <c r="A683">
        <f>RANK(R683,R:R)</f>
        <v/>
      </c>
      <c r="B683" t="s">
        <v>8170</v>
      </c>
      <c r="C683">
        <f>VLOOKUP(B683,'Input - companies list'!B:L,2,FALSE)</f>
        <v/>
      </c>
      <c r="D683">
        <f>VLOOKUP(B683,'Input - companies list'!B:L,11,FALSE)</f>
        <v/>
      </c>
      <c r="E683">
        <f>VLOOKUP(B683,'Input - companies list'!B:E,4,FALSE)</f>
        <v/>
      </c>
      <c r="F683">
        <f>SUMIFS('Input - target event report'!H:H,'Input - target event report'!B:B,B683,'Input - target event report'!D:D, "Private Investment")</f>
        <v/>
      </c>
      <c r="G683">
        <f>IF(I683&lt;2, "N/A", (MAXIFS('Input - target event report'!E:E,'Input - target event report'!B:B,B:B,'Input - target event report'!D:D,"Private Investment")-MINIFS('Input - target event report'!E:E,'Input - target event report'!B:B,B:B,'Input - target event report'!D:D,"Private Investment"))/(I683-1))</f>
        <v/>
      </c>
      <c r="H683">
        <f>IF(MAXIFS('Input - target event report'!E:E,'Input - target event report'!B:B,B:B,'Input - target event report'!D:D,"Private Investment") = 0, "N/A", TODAY() - MAXIFS('Input - target event report'!E:E,'Input - target event report'!B:B,B:B,'Input - target event report'!D:D,"Private Investment"))</f>
        <v/>
      </c>
      <c r="I683">
        <f>COUNTIFS('Input - target event report'!B:B,B683,'Input - target event report'!D:D, "Private Investment")</f>
        <v/>
      </c>
      <c r="J683">
        <f>INDEX('Input - companies list'!$1:$10000,MATCH(B683,'Input - companies list'!B:B,0),MATCH("Flow",'Input - companies list'!$1:$1,0 ))</f>
        <v/>
      </c>
      <c r="K683">
        <f>INDEX('Input - companies list'!$1:$10000,MATCH(B683,'Input - companies list'!B:B,0),MATCH("Inter-Cluster Connectivity",'Input - companies list'!$1:$1,0 ))</f>
        <v/>
      </c>
      <c r="L683">
        <f>IFERROR(PERCENTRANK(F:F,F683),0)</f>
        <v/>
      </c>
      <c r="M683">
        <f>IFERROR(1 - PERCENTRANK(G:G,G683),0)</f>
        <v/>
      </c>
      <c r="N683">
        <f>IFERROR(1 - PERCENTRANK(H:H,H683),0)</f>
        <v/>
      </c>
      <c r="O683">
        <f>IFERROR(PERCENTRANK(I:I,I683),0)</f>
        <v/>
      </c>
      <c r="P683">
        <f>IFERROR(1 - PERCENTRANK(J:J,J683),0)</f>
        <v/>
      </c>
      <c r="Q683">
        <f>IFERROR(PERCENTRANK(K:K,K683),0)</f>
        <v/>
      </c>
      <c r="R683">
        <f>L683*weight1+M683*weight2+N683*weight3+O683*weight4+P683*weight5+Q683*weight6</f>
        <v/>
      </c>
    </row>
    <row r="684" spans="1:18">
      <c r="A684">
        <f>RANK(R684,R:R)</f>
        <v/>
      </c>
      <c r="B684" t="s">
        <v>8181</v>
      </c>
      <c r="C684">
        <f>VLOOKUP(B684,'Input - companies list'!B:L,2,FALSE)</f>
        <v/>
      </c>
      <c r="D684">
        <f>VLOOKUP(B684,'Input - companies list'!B:L,11,FALSE)</f>
        <v/>
      </c>
      <c r="E684">
        <f>VLOOKUP(B684,'Input - companies list'!B:E,4,FALSE)</f>
        <v/>
      </c>
      <c r="F684">
        <f>SUMIFS('Input - target event report'!H:H,'Input - target event report'!B:B,B684,'Input - target event report'!D:D, "Private Investment")</f>
        <v/>
      </c>
      <c r="G684">
        <f>IF(I684&lt;2, "N/A", (MAXIFS('Input - target event report'!E:E,'Input - target event report'!B:B,B:B,'Input - target event report'!D:D,"Private Investment")-MINIFS('Input - target event report'!E:E,'Input - target event report'!B:B,B:B,'Input - target event report'!D:D,"Private Investment"))/(I684-1))</f>
        <v/>
      </c>
      <c r="H684">
        <f>IF(MAXIFS('Input - target event report'!E:E,'Input - target event report'!B:B,B:B,'Input - target event report'!D:D,"Private Investment") = 0, "N/A", TODAY() - MAXIFS('Input - target event report'!E:E,'Input - target event report'!B:B,B:B,'Input - target event report'!D:D,"Private Investment"))</f>
        <v/>
      </c>
      <c r="I684">
        <f>COUNTIFS('Input - target event report'!B:B,B684,'Input - target event report'!D:D, "Private Investment")</f>
        <v/>
      </c>
      <c r="J684">
        <f>INDEX('Input - companies list'!$1:$10000,MATCH(B684,'Input - companies list'!B:B,0),MATCH("Flow",'Input - companies list'!$1:$1,0 ))</f>
        <v/>
      </c>
      <c r="K684">
        <f>INDEX('Input - companies list'!$1:$10000,MATCH(B684,'Input - companies list'!B:B,0),MATCH("Inter-Cluster Connectivity",'Input - companies list'!$1:$1,0 ))</f>
        <v/>
      </c>
      <c r="L684">
        <f>IFERROR(PERCENTRANK(F:F,F684),0)</f>
        <v/>
      </c>
      <c r="M684">
        <f>IFERROR(1 - PERCENTRANK(G:G,G684),0)</f>
        <v/>
      </c>
      <c r="N684">
        <f>IFERROR(1 - PERCENTRANK(H:H,H684),0)</f>
        <v/>
      </c>
      <c r="O684">
        <f>IFERROR(PERCENTRANK(I:I,I684),0)</f>
        <v/>
      </c>
      <c r="P684">
        <f>IFERROR(1 - PERCENTRANK(J:J,J684),0)</f>
        <v/>
      </c>
      <c r="Q684">
        <f>IFERROR(PERCENTRANK(K:K,K684),0)</f>
        <v/>
      </c>
      <c r="R684">
        <f>L684*weight1+M684*weight2+N684*weight3+O684*weight4+P684*weight5+Q684*weight6</f>
        <v/>
      </c>
    </row>
    <row r="685" spans="1:18">
      <c r="A685">
        <f>RANK(R685,R:R)</f>
        <v/>
      </c>
      <c r="B685" t="s">
        <v>8193</v>
      </c>
      <c r="C685">
        <f>VLOOKUP(B685,'Input - companies list'!B:L,2,FALSE)</f>
        <v/>
      </c>
      <c r="D685">
        <f>VLOOKUP(B685,'Input - companies list'!B:L,11,FALSE)</f>
        <v/>
      </c>
      <c r="E685">
        <f>VLOOKUP(B685,'Input - companies list'!B:E,4,FALSE)</f>
        <v/>
      </c>
      <c r="F685">
        <f>SUMIFS('Input - target event report'!H:H,'Input - target event report'!B:B,B685,'Input - target event report'!D:D, "Private Investment")</f>
        <v/>
      </c>
      <c r="G685">
        <f>IF(I685&lt;2, "N/A", (MAXIFS('Input - target event report'!E:E,'Input - target event report'!B:B,B:B,'Input - target event report'!D:D,"Private Investment")-MINIFS('Input - target event report'!E:E,'Input - target event report'!B:B,B:B,'Input - target event report'!D:D,"Private Investment"))/(I685-1))</f>
        <v/>
      </c>
      <c r="H685">
        <f>IF(MAXIFS('Input - target event report'!E:E,'Input - target event report'!B:B,B:B,'Input - target event report'!D:D,"Private Investment") = 0, "N/A", TODAY() - MAXIFS('Input - target event report'!E:E,'Input - target event report'!B:B,B:B,'Input - target event report'!D:D,"Private Investment"))</f>
        <v/>
      </c>
      <c r="I685">
        <f>COUNTIFS('Input - target event report'!B:B,B685,'Input - target event report'!D:D, "Private Investment")</f>
        <v/>
      </c>
      <c r="J685">
        <f>INDEX('Input - companies list'!$1:$10000,MATCH(B685,'Input - companies list'!B:B,0),MATCH("Flow",'Input - companies list'!$1:$1,0 ))</f>
        <v/>
      </c>
      <c r="K685">
        <f>INDEX('Input - companies list'!$1:$10000,MATCH(B685,'Input - companies list'!B:B,0),MATCH("Inter-Cluster Connectivity",'Input - companies list'!$1:$1,0 ))</f>
        <v/>
      </c>
      <c r="L685">
        <f>IFERROR(PERCENTRANK(F:F,F685),0)</f>
        <v/>
      </c>
      <c r="M685">
        <f>IFERROR(1 - PERCENTRANK(G:G,G685),0)</f>
        <v/>
      </c>
      <c r="N685">
        <f>IFERROR(1 - PERCENTRANK(H:H,H685),0)</f>
        <v/>
      </c>
      <c r="O685">
        <f>IFERROR(PERCENTRANK(I:I,I685),0)</f>
        <v/>
      </c>
      <c r="P685">
        <f>IFERROR(1 - PERCENTRANK(J:J,J685),0)</f>
        <v/>
      </c>
      <c r="Q685">
        <f>IFERROR(PERCENTRANK(K:K,K685),0)</f>
        <v/>
      </c>
      <c r="R685">
        <f>L685*weight1+M685*weight2+N685*weight3+O685*weight4+P685*weight5+Q685*weight6</f>
        <v/>
      </c>
    </row>
    <row r="686" spans="1:18">
      <c r="A686">
        <f>RANK(R686,R:R)</f>
        <v/>
      </c>
      <c r="B686" t="s">
        <v>8205</v>
      </c>
      <c r="C686">
        <f>VLOOKUP(B686,'Input - companies list'!B:L,2,FALSE)</f>
        <v/>
      </c>
      <c r="D686">
        <f>VLOOKUP(B686,'Input - companies list'!B:L,11,FALSE)</f>
        <v/>
      </c>
      <c r="E686">
        <f>VLOOKUP(B686,'Input - companies list'!B:E,4,FALSE)</f>
        <v/>
      </c>
      <c r="F686">
        <f>SUMIFS('Input - target event report'!H:H,'Input - target event report'!B:B,B686,'Input - target event report'!D:D, "Private Investment")</f>
        <v/>
      </c>
      <c r="G686">
        <f>IF(I686&lt;2, "N/A", (MAXIFS('Input - target event report'!E:E,'Input - target event report'!B:B,B:B,'Input - target event report'!D:D,"Private Investment")-MINIFS('Input - target event report'!E:E,'Input - target event report'!B:B,B:B,'Input - target event report'!D:D,"Private Investment"))/(I686-1))</f>
        <v/>
      </c>
      <c r="H686">
        <f>IF(MAXIFS('Input - target event report'!E:E,'Input - target event report'!B:B,B:B,'Input - target event report'!D:D,"Private Investment") = 0, "N/A", TODAY() - MAXIFS('Input - target event report'!E:E,'Input - target event report'!B:B,B:B,'Input - target event report'!D:D,"Private Investment"))</f>
        <v/>
      </c>
      <c r="I686">
        <f>COUNTIFS('Input - target event report'!B:B,B686,'Input - target event report'!D:D, "Private Investment")</f>
        <v/>
      </c>
      <c r="J686">
        <f>INDEX('Input - companies list'!$1:$10000,MATCH(B686,'Input - companies list'!B:B,0),MATCH("Flow",'Input - companies list'!$1:$1,0 ))</f>
        <v/>
      </c>
      <c r="K686">
        <f>INDEX('Input - companies list'!$1:$10000,MATCH(B686,'Input - companies list'!B:B,0),MATCH("Inter-Cluster Connectivity",'Input - companies list'!$1:$1,0 ))</f>
        <v/>
      </c>
      <c r="L686">
        <f>IFERROR(PERCENTRANK(F:F,F686),0)</f>
        <v/>
      </c>
      <c r="M686">
        <f>IFERROR(1 - PERCENTRANK(G:G,G686),0)</f>
        <v/>
      </c>
      <c r="N686">
        <f>IFERROR(1 - PERCENTRANK(H:H,H686),0)</f>
        <v/>
      </c>
      <c r="O686">
        <f>IFERROR(PERCENTRANK(I:I,I686),0)</f>
        <v/>
      </c>
      <c r="P686">
        <f>IFERROR(1 - PERCENTRANK(J:J,J686),0)</f>
        <v/>
      </c>
      <c r="Q686">
        <f>IFERROR(PERCENTRANK(K:K,K686),0)</f>
        <v/>
      </c>
      <c r="R686">
        <f>L686*weight1+M686*weight2+N686*weight3+O686*weight4+P686*weight5+Q686*weight6</f>
        <v/>
      </c>
    </row>
    <row r="687" spans="1:18">
      <c r="A687">
        <f>RANK(R687,R:R)</f>
        <v/>
      </c>
      <c r="B687" t="s">
        <v>8215</v>
      </c>
      <c r="C687">
        <f>VLOOKUP(B687,'Input - companies list'!B:L,2,FALSE)</f>
        <v/>
      </c>
      <c r="D687">
        <f>VLOOKUP(B687,'Input - companies list'!B:L,11,FALSE)</f>
        <v/>
      </c>
      <c r="E687">
        <f>VLOOKUP(B687,'Input - companies list'!B:E,4,FALSE)</f>
        <v/>
      </c>
      <c r="F687">
        <f>SUMIFS('Input - target event report'!H:H,'Input - target event report'!B:B,B687,'Input - target event report'!D:D, "Private Investment")</f>
        <v/>
      </c>
      <c r="G687">
        <f>IF(I687&lt;2, "N/A", (MAXIFS('Input - target event report'!E:E,'Input - target event report'!B:B,B:B,'Input - target event report'!D:D,"Private Investment")-MINIFS('Input - target event report'!E:E,'Input - target event report'!B:B,B:B,'Input - target event report'!D:D,"Private Investment"))/(I687-1))</f>
        <v/>
      </c>
      <c r="H687">
        <f>IF(MAXIFS('Input - target event report'!E:E,'Input - target event report'!B:B,B:B,'Input - target event report'!D:D,"Private Investment") = 0, "N/A", TODAY() - MAXIFS('Input - target event report'!E:E,'Input - target event report'!B:B,B:B,'Input - target event report'!D:D,"Private Investment"))</f>
        <v/>
      </c>
      <c r="I687">
        <f>COUNTIFS('Input - target event report'!B:B,B687,'Input - target event report'!D:D, "Private Investment")</f>
        <v/>
      </c>
      <c r="J687">
        <f>INDEX('Input - companies list'!$1:$10000,MATCH(B687,'Input - companies list'!B:B,0),MATCH("Flow",'Input - companies list'!$1:$1,0 ))</f>
        <v/>
      </c>
      <c r="K687">
        <f>INDEX('Input - companies list'!$1:$10000,MATCH(B687,'Input - companies list'!B:B,0),MATCH("Inter-Cluster Connectivity",'Input - companies list'!$1:$1,0 ))</f>
        <v/>
      </c>
      <c r="L687">
        <f>IFERROR(PERCENTRANK(F:F,F687),0)</f>
        <v/>
      </c>
      <c r="M687">
        <f>IFERROR(1 - PERCENTRANK(G:G,G687),0)</f>
        <v/>
      </c>
      <c r="N687">
        <f>IFERROR(1 - PERCENTRANK(H:H,H687),0)</f>
        <v/>
      </c>
      <c r="O687">
        <f>IFERROR(PERCENTRANK(I:I,I687),0)</f>
        <v/>
      </c>
      <c r="P687">
        <f>IFERROR(1 - PERCENTRANK(J:J,J687),0)</f>
        <v/>
      </c>
      <c r="Q687">
        <f>IFERROR(PERCENTRANK(K:K,K687),0)</f>
        <v/>
      </c>
      <c r="R687">
        <f>L687*weight1+M687*weight2+N687*weight3+O687*weight4+P687*weight5+Q687*weight6</f>
        <v/>
      </c>
    </row>
    <row r="688" spans="1:18">
      <c r="A688">
        <f>RANK(R688,R:R)</f>
        <v/>
      </c>
      <c r="B688" t="s">
        <v>8225</v>
      </c>
      <c r="C688">
        <f>VLOOKUP(B688,'Input - companies list'!B:L,2,FALSE)</f>
        <v/>
      </c>
      <c r="D688">
        <f>VLOOKUP(B688,'Input - companies list'!B:L,11,FALSE)</f>
        <v/>
      </c>
      <c r="E688">
        <f>VLOOKUP(B688,'Input - companies list'!B:E,4,FALSE)</f>
        <v/>
      </c>
      <c r="F688">
        <f>SUMIFS('Input - target event report'!H:H,'Input - target event report'!B:B,B688,'Input - target event report'!D:D, "Private Investment")</f>
        <v/>
      </c>
      <c r="G688">
        <f>IF(I688&lt;2, "N/A", (MAXIFS('Input - target event report'!E:E,'Input - target event report'!B:B,B:B,'Input - target event report'!D:D,"Private Investment")-MINIFS('Input - target event report'!E:E,'Input - target event report'!B:B,B:B,'Input - target event report'!D:D,"Private Investment"))/(I688-1))</f>
        <v/>
      </c>
      <c r="H688">
        <f>IF(MAXIFS('Input - target event report'!E:E,'Input - target event report'!B:B,B:B,'Input - target event report'!D:D,"Private Investment") = 0, "N/A", TODAY() - MAXIFS('Input - target event report'!E:E,'Input - target event report'!B:B,B:B,'Input - target event report'!D:D,"Private Investment"))</f>
        <v/>
      </c>
      <c r="I688">
        <f>COUNTIFS('Input - target event report'!B:B,B688,'Input - target event report'!D:D, "Private Investment")</f>
        <v/>
      </c>
      <c r="J688">
        <f>INDEX('Input - companies list'!$1:$10000,MATCH(B688,'Input - companies list'!B:B,0),MATCH("Flow",'Input - companies list'!$1:$1,0 ))</f>
        <v/>
      </c>
      <c r="K688">
        <f>INDEX('Input - companies list'!$1:$10000,MATCH(B688,'Input - companies list'!B:B,0),MATCH("Inter-Cluster Connectivity",'Input - companies list'!$1:$1,0 ))</f>
        <v/>
      </c>
      <c r="L688">
        <f>IFERROR(PERCENTRANK(F:F,F688),0)</f>
        <v/>
      </c>
      <c r="M688">
        <f>IFERROR(1 - PERCENTRANK(G:G,G688),0)</f>
        <v/>
      </c>
      <c r="N688">
        <f>IFERROR(1 - PERCENTRANK(H:H,H688),0)</f>
        <v/>
      </c>
      <c r="O688">
        <f>IFERROR(PERCENTRANK(I:I,I688),0)</f>
        <v/>
      </c>
      <c r="P688">
        <f>IFERROR(1 - PERCENTRANK(J:J,J688),0)</f>
        <v/>
      </c>
      <c r="Q688">
        <f>IFERROR(PERCENTRANK(K:K,K688),0)</f>
        <v/>
      </c>
      <c r="R688">
        <f>L688*weight1+M688*weight2+N688*weight3+O688*weight4+P688*weight5+Q688*weight6</f>
        <v/>
      </c>
    </row>
    <row r="689" spans="1:18">
      <c r="A689">
        <f>RANK(R689,R:R)</f>
        <v/>
      </c>
      <c r="B689" t="s">
        <v>8239</v>
      </c>
      <c r="C689">
        <f>VLOOKUP(B689,'Input - companies list'!B:L,2,FALSE)</f>
        <v/>
      </c>
      <c r="D689">
        <f>VLOOKUP(B689,'Input - companies list'!B:L,11,FALSE)</f>
        <v/>
      </c>
      <c r="E689">
        <f>VLOOKUP(B689,'Input - companies list'!B:E,4,FALSE)</f>
        <v/>
      </c>
      <c r="F689">
        <f>SUMIFS('Input - target event report'!H:H,'Input - target event report'!B:B,B689,'Input - target event report'!D:D, "Private Investment")</f>
        <v/>
      </c>
      <c r="G689">
        <f>IF(I689&lt;2, "N/A", (MAXIFS('Input - target event report'!E:E,'Input - target event report'!B:B,B:B,'Input - target event report'!D:D,"Private Investment")-MINIFS('Input - target event report'!E:E,'Input - target event report'!B:B,B:B,'Input - target event report'!D:D,"Private Investment"))/(I689-1))</f>
        <v/>
      </c>
      <c r="H689">
        <f>IF(MAXIFS('Input - target event report'!E:E,'Input - target event report'!B:B,B:B,'Input - target event report'!D:D,"Private Investment") = 0, "N/A", TODAY() - MAXIFS('Input - target event report'!E:E,'Input - target event report'!B:B,B:B,'Input - target event report'!D:D,"Private Investment"))</f>
        <v/>
      </c>
      <c r="I689">
        <f>COUNTIFS('Input - target event report'!B:B,B689,'Input - target event report'!D:D, "Private Investment")</f>
        <v/>
      </c>
      <c r="J689">
        <f>INDEX('Input - companies list'!$1:$10000,MATCH(B689,'Input - companies list'!B:B,0),MATCH("Flow",'Input - companies list'!$1:$1,0 ))</f>
        <v/>
      </c>
      <c r="K689">
        <f>INDEX('Input - companies list'!$1:$10000,MATCH(B689,'Input - companies list'!B:B,0),MATCH("Inter-Cluster Connectivity",'Input - companies list'!$1:$1,0 ))</f>
        <v/>
      </c>
      <c r="L689">
        <f>IFERROR(PERCENTRANK(F:F,F689),0)</f>
        <v/>
      </c>
      <c r="M689">
        <f>IFERROR(1 - PERCENTRANK(G:G,G689),0)</f>
        <v/>
      </c>
      <c r="N689">
        <f>IFERROR(1 - PERCENTRANK(H:H,H689),0)</f>
        <v/>
      </c>
      <c r="O689">
        <f>IFERROR(PERCENTRANK(I:I,I689),0)</f>
        <v/>
      </c>
      <c r="P689">
        <f>IFERROR(1 - PERCENTRANK(J:J,J689),0)</f>
        <v/>
      </c>
      <c r="Q689">
        <f>IFERROR(PERCENTRANK(K:K,K689),0)</f>
        <v/>
      </c>
      <c r="R689">
        <f>L689*weight1+M689*weight2+N689*weight3+O689*weight4+P689*weight5+Q689*weight6</f>
        <v/>
      </c>
    </row>
    <row r="690" spans="1:18">
      <c r="A690">
        <f>RANK(R690,R:R)</f>
        <v/>
      </c>
      <c r="B690" t="s">
        <v>8250</v>
      </c>
      <c r="C690">
        <f>VLOOKUP(B690,'Input - companies list'!B:L,2,FALSE)</f>
        <v/>
      </c>
      <c r="D690">
        <f>VLOOKUP(B690,'Input - companies list'!B:L,11,FALSE)</f>
        <v/>
      </c>
      <c r="E690">
        <f>VLOOKUP(B690,'Input - companies list'!B:E,4,FALSE)</f>
        <v/>
      </c>
      <c r="F690">
        <f>SUMIFS('Input - target event report'!H:H,'Input - target event report'!B:B,B690,'Input - target event report'!D:D, "Private Investment")</f>
        <v/>
      </c>
      <c r="G690">
        <f>IF(I690&lt;2, "N/A", (MAXIFS('Input - target event report'!E:E,'Input - target event report'!B:B,B:B,'Input - target event report'!D:D,"Private Investment")-MINIFS('Input - target event report'!E:E,'Input - target event report'!B:B,B:B,'Input - target event report'!D:D,"Private Investment"))/(I690-1))</f>
        <v/>
      </c>
      <c r="H690">
        <f>IF(MAXIFS('Input - target event report'!E:E,'Input - target event report'!B:B,B:B,'Input - target event report'!D:D,"Private Investment") = 0, "N/A", TODAY() - MAXIFS('Input - target event report'!E:E,'Input - target event report'!B:B,B:B,'Input - target event report'!D:D,"Private Investment"))</f>
        <v/>
      </c>
      <c r="I690">
        <f>COUNTIFS('Input - target event report'!B:B,B690,'Input - target event report'!D:D, "Private Investment")</f>
        <v/>
      </c>
      <c r="J690">
        <f>INDEX('Input - companies list'!$1:$10000,MATCH(B690,'Input - companies list'!B:B,0),MATCH("Flow",'Input - companies list'!$1:$1,0 ))</f>
        <v/>
      </c>
      <c r="K690">
        <f>INDEX('Input - companies list'!$1:$10000,MATCH(B690,'Input - companies list'!B:B,0),MATCH("Inter-Cluster Connectivity",'Input - companies list'!$1:$1,0 ))</f>
        <v/>
      </c>
      <c r="L690">
        <f>IFERROR(PERCENTRANK(F:F,F690),0)</f>
        <v/>
      </c>
      <c r="M690">
        <f>IFERROR(1 - PERCENTRANK(G:G,G690),0)</f>
        <v/>
      </c>
      <c r="N690">
        <f>IFERROR(1 - PERCENTRANK(H:H,H690),0)</f>
        <v/>
      </c>
      <c r="O690">
        <f>IFERROR(PERCENTRANK(I:I,I690),0)</f>
        <v/>
      </c>
      <c r="P690">
        <f>IFERROR(1 - PERCENTRANK(J:J,J690),0)</f>
        <v/>
      </c>
      <c r="Q690">
        <f>IFERROR(PERCENTRANK(K:K,K690),0)</f>
        <v/>
      </c>
      <c r="R690">
        <f>L690*weight1+M690*weight2+N690*weight3+O690*weight4+P690*weight5+Q690*weight6</f>
        <v/>
      </c>
    </row>
    <row r="691" spans="1:18">
      <c r="A691">
        <f>RANK(R691,R:R)</f>
        <v/>
      </c>
      <c r="B691" t="s">
        <v>8261</v>
      </c>
      <c r="C691">
        <f>VLOOKUP(B691,'Input - companies list'!B:L,2,FALSE)</f>
        <v/>
      </c>
      <c r="D691">
        <f>VLOOKUP(B691,'Input - companies list'!B:L,11,FALSE)</f>
        <v/>
      </c>
      <c r="E691">
        <f>VLOOKUP(B691,'Input - companies list'!B:E,4,FALSE)</f>
        <v/>
      </c>
      <c r="F691">
        <f>SUMIFS('Input - target event report'!H:H,'Input - target event report'!B:B,B691,'Input - target event report'!D:D, "Private Investment")</f>
        <v/>
      </c>
      <c r="G691">
        <f>IF(I691&lt;2, "N/A", (MAXIFS('Input - target event report'!E:E,'Input - target event report'!B:B,B:B,'Input - target event report'!D:D,"Private Investment")-MINIFS('Input - target event report'!E:E,'Input - target event report'!B:B,B:B,'Input - target event report'!D:D,"Private Investment"))/(I691-1))</f>
        <v/>
      </c>
      <c r="H691">
        <f>IF(MAXIFS('Input - target event report'!E:E,'Input - target event report'!B:B,B:B,'Input - target event report'!D:D,"Private Investment") = 0, "N/A", TODAY() - MAXIFS('Input - target event report'!E:E,'Input - target event report'!B:B,B:B,'Input - target event report'!D:D,"Private Investment"))</f>
        <v/>
      </c>
      <c r="I691">
        <f>COUNTIFS('Input - target event report'!B:B,B691,'Input - target event report'!D:D, "Private Investment")</f>
        <v/>
      </c>
      <c r="J691">
        <f>INDEX('Input - companies list'!$1:$10000,MATCH(B691,'Input - companies list'!B:B,0),MATCH("Flow",'Input - companies list'!$1:$1,0 ))</f>
        <v/>
      </c>
      <c r="K691">
        <f>INDEX('Input - companies list'!$1:$10000,MATCH(B691,'Input - companies list'!B:B,0),MATCH("Inter-Cluster Connectivity",'Input - companies list'!$1:$1,0 ))</f>
        <v/>
      </c>
      <c r="L691">
        <f>IFERROR(PERCENTRANK(F:F,F691),0)</f>
        <v/>
      </c>
      <c r="M691">
        <f>IFERROR(1 - PERCENTRANK(G:G,G691),0)</f>
        <v/>
      </c>
      <c r="N691">
        <f>IFERROR(1 - PERCENTRANK(H:H,H691),0)</f>
        <v/>
      </c>
      <c r="O691">
        <f>IFERROR(PERCENTRANK(I:I,I691),0)</f>
        <v/>
      </c>
      <c r="P691">
        <f>IFERROR(1 - PERCENTRANK(J:J,J691),0)</f>
        <v/>
      </c>
      <c r="Q691">
        <f>IFERROR(PERCENTRANK(K:K,K691),0)</f>
        <v/>
      </c>
      <c r="R691">
        <f>L691*weight1+M691*weight2+N691*weight3+O691*weight4+P691*weight5+Q691*weight6</f>
        <v/>
      </c>
    </row>
    <row r="692" spans="1:18">
      <c r="A692">
        <f>RANK(R692,R:R)</f>
        <v/>
      </c>
      <c r="B692" t="s">
        <v>8273</v>
      </c>
      <c r="C692">
        <f>VLOOKUP(B692,'Input - companies list'!B:L,2,FALSE)</f>
        <v/>
      </c>
      <c r="D692">
        <f>VLOOKUP(B692,'Input - companies list'!B:L,11,FALSE)</f>
        <v/>
      </c>
      <c r="E692">
        <f>VLOOKUP(B692,'Input - companies list'!B:E,4,FALSE)</f>
        <v/>
      </c>
      <c r="F692">
        <f>SUMIFS('Input - target event report'!H:H,'Input - target event report'!B:B,B692,'Input - target event report'!D:D, "Private Investment")</f>
        <v/>
      </c>
      <c r="G692">
        <f>IF(I692&lt;2, "N/A", (MAXIFS('Input - target event report'!E:E,'Input - target event report'!B:B,B:B,'Input - target event report'!D:D,"Private Investment")-MINIFS('Input - target event report'!E:E,'Input - target event report'!B:B,B:B,'Input - target event report'!D:D,"Private Investment"))/(I692-1))</f>
        <v/>
      </c>
      <c r="H692">
        <f>IF(MAXIFS('Input - target event report'!E:E,'Input - target event report'!B:B,B:B,'Input - target event report'!D:D,"Private Investment") = 0, "N/A", TODAY() - MAXIFS('Input - target event report'!E:E,'Input - target event report'!B:B,B:B,'Input - target event report'!D:D,"Private Investment"))</f>
        <v/>
      </c>
      <c r="I692">
        <f>COUNTIFS('Input - target event report'!B:B,B692,'Input - target event report'!D:D, "Private Investment")</f>
        <v/>
      </c>
      <c r="J692">
        <f>INDEX('Input - companies list'!$1:$10000,MATCH(B692,'Input - companies list'!B:B,0),MATCH("Flow",'Input - companies list'!$1:$1,0 ))</f>
        <v/>
      </c>
      <c r="K692">
        <f>INDEX('Input - companies list'!$1:$10000,MATCH(B692,'Input - companies list'!B:B,0),MATCH("Inter-Cluster Connectivity",'Input - companies list'!$1:$1,0 ))</f>
        <v/>
      </c>
      <c r="L692">
        <f>IFERROR(PERCENTRANK(F:F,F692),0)</f>
        <v/>
      </c>
      <c r="M692">
        <f>IFERROR(1 - PERCENTRANK(G:G,G692),0)</f>
        <v/>
      </c>
      <c r="N692">
        <f>IFERROR(1 - PERCENTRANK(H:H,H692),0)</f>
        <v/>
      </c>
      <c r="O692">
        <f>IFERROR(PERCENTRANK(I:I,I692),0)</f>
        <v/>
      </c>
      <c r="P692">
        <f>IFERROR(1 - PERCENTRANK(J:J,J692),0)</f>
        <v/>
      </c>
      <c r="Q692">
        <f>IFERROR(PERCENTRANK(K:K,K692),0)</f>
        <v/>
      </c>
      <c r="R692">
        <f>L692*weight1+M692*weight2+N692*weight3+O692*weight4+P692*weight5+Q692*weight6</f>
        <v/>
      </c>
    </row>
    <row r="693" spans="1:18">
      <c r="A693">
        <f>RANK(R693,R:R)</f>
        <v/>
      </c>
      <c r="B693" t="s">
        <v>8283</v>
      </c>
      <c r="C693">
        <f>VLOOKUP(B693,'Input - companies list'!B:L,2,FALSE)</f>
        <v/>
      </c>
      <c r="D693">
        <f>VLOOKUP(B693,'Input - companies list'!B:L,11,FALSE)</f>
        <v/>
      </c>
      <c r="E693">
        <f>VLOOKUP(B693,'Input - companies list'!B:E,4,FALSE)</f>
        <v/>
      </c>
      <c r="F693">
        <f>SUMIFS('Input - target event report'!H:H,'Input - target event report'!B:B,B693,'Input - target event report'!D:D, "Private Investment")</f>
        <v/>
      </c>
      <c r="G693">
        <f>IF(I693&lt;2, "N/A", (MAXIFS('Input - target event report'!E:E,'Input - target event report'!B:B,B:B,'Input - target event report'!D:D,"Private Investment")-MINIFS('Input - target event report'!E:E,'Input - target event report'!B:B,B:B,'Input - target event report'!D:D,"Private Investment"))/(I693-1))</f>
        <v/>
      </c>
      <c r="H693">
        <f>IF(MAXIFS('Input - target event report'!E:E,'Input - target event report'!B:B,B:B,'Input - target event report'!D:D,"Private Investment") = 0, "N/A", TODAY() - MAXIFS('Input - target event report'!E:E,'Input - target event report'!B:B,B:B,'Input - target event report'!D:D,"Private Investment"))</f>
        <v/>
      </c>
      <c r="I693">
        <f>COUNTIFS('Input - target event report'!B:B,B693,'Input - target event report'!D:D, "Private Investment")</f>
        <v/>
      </c>
      <c r="J693">
        <f>INDEX('Input - companies list'!$1:$10000,MATCH(B693,'Input - companies list'!B:B,0),MATCH("Flow",'Input - companies list'!$1:$1,0 ))</f>
        <v/>
      </c>
      <c r="K693">
        <f>INDEX('Input - companies list'!$1:$10000,MATCH(B693,'Input - companies list'!B:B,0),MATCH("Inter-Cluster Connectivity",'Input - companies list'!$1:$1,0 ))</f>
        <v/>
      </c>
      <c r="L693">
        <f>IFERROR(PERCENTRANK(F:F,F693),0)</f>
        <v/>
      </c>
      <c r="M693">
        <f>IFERROR(1 - PERCENTRANK(G:G,G693),0)</f>
        <v/>
      </c>
      <c r="N693">
        <f>IFERROR(1 - PERCENTRANK(H:H,H693),0)</f>
        <v/>
      </c>
      <c r="O693">
        <f>IFERROR(PERCENTRANK(I:I,I693),0)</f>
        <v/>
      </c>
      <c r="P693">
        <f>IFERROR(1 - PERCENTRANK(J:J,J693),0)</f>
        <v/>
      </c>
      <c r="Q693">
        <f>IFERROR(PERCENTRANK(K:K,K693),0)</f>
        <v/>
      </c>
      <c r="R693">
        <f>L693*weight1+M693*weight2+N693*weight3+O693*weight4+P693*weight5+Q693*weight6</f>
        <v/>
      </c>
    </row>
    <row r="694" spans="1:18">
      <c r="A694">
        <f>RANK(R694,R:R)</f>
        <v/>
      </c>
      <c r="B694" t="s">
        <v>8295</v>
      </c>
      <c r="C694">
        <f>VLOOKUP(B694,'Input - companies list'!B:L,2,FALSE)</f>
        <v/>
      </c>
      <c r="D694">
        <f>VLOOKUP(B694,'Input - companies list'!B:L,11,FALSE)</f>
        <v/>
      </c>
      <c r="E694">
        <f>VLOOKUP(B694,'Input - companies list'!B:E,4,FALSE)</f>
        <v/>
      </c>
      <c r="F694">
        <f>SUMIFS('Input - target event report'!H:H,'Input - target event report'!B:B,B694,'Input - target event report'!D:D, "Private Investment")</f>
        <v/>
      </c>
      <c r="G694">
        <f>IF(I694&lt;2, "N/A", (MAXIFS('Input - target event report'!E:E,'Input - target event report'!B:B,B:B,'Input - target event report'!D:D,"Private Investment")-MINIFS('Input - target event report'!E:E,'Input - target event report'!B:B,B:B,'Input - target event report'!D:D,"Private Investment"))/(I694-1))</f>
        <v/>
      </c>
      <c r="H694">
        <f>IF(MAXIFS('Input - target event report'!E:E,'Input - target event report'!B:B,B:B,'Input - target event report'!D:D,"Private Investment") = 0, "N/A", TODAY() - MAXIFS('Input - target event report'!E:E,'Input - target event report'!B:B,B:B,'Input - target event report'!D:D,"Private Investment"))</f>
        <v/>
      </c>
      <c r="I694">
        <f>COUNTIFS('Input - target event report'!B:B,B694,'Input - target event report'!D:D, "Private Investment")</f>
        <v/>
      </c>
      <c r="J694">
        <f>INDEX('Input - companies list'!$1:$10000,MATCH(B694,'Input - companies list'!B:B,0),MATCH("Flow",'Input - companies list'!$1:$1,0 ))</f>
        <v/>
      </c>
      <c r="K694">
        <f>INDEX('Input - companies list'!$1:$10000,MATCH(B694,'Input - companies list'!B:B,0),MATCH("Inter-Cluster Connectivity",'Input - companies list'!$1:$1,0 ))</f>
        <v/>
      </c>
      <c r="L694">
        <f>IFERROR(PERCENTRANK(F:F,F694),0)</f>
        <v/>
      </c>
      <c r="M694">
        <f>IFERROR(1 - PERCENTRANK(G:G,G694),0)</f>
        <v/>
      </c>
      <c r="N694">
        <f>IFERROR(1 - PERCENTRANK(H:H,H694),0)</f>
        <v/>
      </c>
      <c r="O694">
        <f>IFERROR(PERCENTRANK(I:I,I694),0)</f>
        <v/>
      </c>
      <c r="P694">
        <f>IFERROR(1 - PERCENTRANK(J:J,J694),0)</f>
        <v/>
      </c>
      <c r="Q694">
        <f>IFERROR(PERCENTRANK(K:K,K694),0)</f>
        <v/>
      </c>
      <c r="R694">
        <f>L694*weight1+M694*weight2+N694*weight3+O694*weight4+P694*weight5+Q694*weight6</f>
        <v/>
      </c>
    </row>
    <row r="695" spans="1:18">
      <c r="A695">
        <f>RANK(R695,R:R)</f>
        <v/>
      </c>
      <c r="B695" t="s">
        <v>8305</v>
      </c>
      <c r="C695">
        <f>VLOOKUP(B695,'Input - companies list'!B:L,2,FALSE)</f>
        <v/>
      </c>
      <c r="D695">
        <f>VLOOKUP(B695,'Input - companies list'!B:L,11,FALSE)</f>
        <v/>
      </c>
      <c r="E695">
        <f>VLOOKUP(B695,'Input - companies list'!B:E,4,FALSE)</f>
        <v/>
      </c>
      <c r="F695">
        <f>SUMIFS('Input - target event report'!H:H,'Input - target event report'!B:B,B695,'Input - target event report'!D:D, "Private Investment")</f>
        <v/>
      </c>
      <c r="G695">
        <f>IF(I695&lt;2, "N/A", (MAXIFS('Input - target event report'!E:E,'Input - target event report'!B:B,B:B,'Input - target event report'!D:D,"Private Investment")-MINIFS('Input - target event report'!E:E,'Input - target event report'!B:B,B:B,'Input - target event report'!D:D,"Private Investment"))/(I695-1))</f>
        <v/>
      </c>
      <c r="H695">
        <f>IF(MAXIFS('Input - target event report'!E:E,'Input - target event report'!B:B,B:B,'Input - target event report'!D:D,"Private Investment") = 0, "N/A", TODAY() - MAXIFS('Input - target event report'!E:E,'Input - target event report'!B:B,B:B,'Input - target event report'!D:D,"Private Investment"))</f>
        <v/>
      </c>
      <c r="I695">
        <f>COUNTIFS('Input - target event report'!B:B,B695,'Input - target event report'!D:D, "Private Investment")</f>
        <v/>
      </c>
      <c r="J695">
        <f>INDEX('Input - companies list'!$1:$10000,MATCH(B695,'Input - companies list'!B:B,0),MATCH("Flow",'Input - companies list'!$1:$1,0 ))</f>
        <v/>
      </c>
      <c r="K695">
        <f>INDEX('Input - companies list'!$1:$10000,MATCH(B695,'Input - companies list'!B:B,0),MATCH("Inter-Cluster Connectivity",'Input - companies list'!$1:$1,0 ))</f>
        <v/>
      </c>
      <c r="L695">
        <f>IFERROR(PERCENTRANK(F:F,F695),0)</f>
        <v/>
      </c>
      <c r="M695">
        <f>IFERROR(1 - PERCENTRANK(G:G,G695),0)</f>
        <v/>
      </c>
      <c r="N695">
        <f>IFERROR(1 - PERCENTRANK(H:H,H695),0)</f>
        <v/>
      </c>
      <c r="O695">
        <f>IFERROR(PERCENTRANK(I:I,I695),0)</f>
        <v/>
      </c>
      <c r="P695">
        <f>IFERROR(1 - PERCENTRANK(J:J,J695),0)</f>
        <v/>
      </c>
      <c r="Q695">
        <f>IFERROR(PERCENTRANK(K:K,K695),0)</f>
        <v/>
      </c>
      <c r="R695">
        <f>L695*weight1+M695*weight2+N695*weight3+O695*weight4+P695*weight5+Q695*weight6</f>
        <v/>
      </c>
    </row>
    <row r="696" spans="1:18">
      <c r="A696">
        <f>RANK(R696,R:R)</f>
        <v/>
      </c>
      <c r="B696" t="s">
        <v>8318</v>
      </c>
      <c r="C696">
        <f>VLOOKUP(B696,'Input - companies list'!B:L,2,FALSE)</f>
        <v/>
      </c>
      <c r="D696">
        <f>VLOOKUP(B696,'Input - companies list'!B:L,11,FALSE)</f>
        <v/>
      </c>
      <c r="E696">
        <f>VLOOKUP(B696,'Input - companies list'!B:E,4,FALSE)</f>
        <v/>
      </c>
      <c r="F696">
        <f>SUMIFS('Input - target event report'!H:H,'Input - target event report'!B:B,B696,'Input - target event report'!D:D, "Private Investment")</f>
        <v/>
      </c>
      <c r="G696">
        <f>IF(I696&lt;2, "N/A", (MAXIFS('Input - target event report'!E:E,'Input - target event report'!B:B,B:B,'Input - target event report'!D:D,"Private Investment")-MINIFS('Input - target event report'!E:E,'Input - target event report'!B:B,B:B,'Input - target event report'!D:D,"Private Investment"))/(I696-1))</f>
        <v/>
      </c>
      <c r="H696">
        <f>IF(MAXIFS('Input - target event report'!E:E,'Input - target event report'!B:B,B:B,'Input - target event report'!D:D,"Private Investment") = 0, "N/A", TODAY() - MAXIFS('Input - target event report'!E:E,'Input - target event report'!B:B,B:B,'Input - target event report'!D:D,"Private Investment"))</f>
        <v/>
      </c>
      <c r="I696">
        <f>COUNTIFS('Input - target event report'!B:B,B696,'Input - target event report'!D:D, "Private Investment")</f>
        <v/>
      </c>
      <c r="J696">
        <f>INDEX('Input - companies list'!$1:$10000,MATCH(B696,'Input - companies list'!B:B,0),MATCH("Flow",'Input - companies list'!$1:$1,0 ))</f>
        <v/>
      </c>
      <c r="K696">
        <f>INDEX('Input - companies list'!$1:$10000,MATCH(B696,'Input - companies list'!B:B,0),MATCH("Inter-Cluster Connectivity",'Input - companies list'!$1:$1,0 ))</f>
        <v/>
      </c>
      <c r="L696">
        <f>IFERROR(PERCENTRANK(F:F,F696),0)</f>
        <v/>
      </c>
      <c r="M696">
        <f>IFERROR(1 - PERCENTRANK(G:G,G696),0)</f>
        <v/>
      </c>
      <c r="N696">
        <f>IFERROR(1 - PERCENTRANK(H:H,H696),0)</f>
        <v/>
      </c>
      <c r="O696">
        <f>IFERROR(PERCENTRANK(I:I,I696),0)</f>
        <v/>
      </c>
      <c r="P696">
        <f>IFERROR(1 - PERCENTRANK(J:J,J696),0)</f>
        <v/>
      </c>
      <c r="Q696">
        <f>IFERROR(PERCENTRANK(K:K,K696),0)</f>
        <v/>
      </c>
      <c r="R696">
        <f>L696*weight1+M696*weight2+N696*weight3+O696*weight4+P696*weight5+Q696*weight6</f>
        <v/>
      </c>
    </row>
    <row r="697" spans="1:18">
      <c r="A697">
        <f>RANK(R697,R:R)</f>
        <v/>
      </c>
      <c r="B697" t="s">
        <v>8327</v>
      </c>
      <c r="C697">
        <f>VLOOKUP(B697,'Input - companies list'!B:L,2,FALSE)</f>
        <v/>
      </c>
      <c r="D697">
        <f>VLOOKUP(B697,'Input - companies list'!B:L,11,FALSE)</f>
        <v/>
      </c>
      <c r="E697">
        <f>VLOOKUP(B697,'Input - companies list'!B:E,4,FALSE)</f>
        <v/>
      </c>
      <c r="F697">
        <f>SUMIFS('Input - target event report'!H:H,'Input - target event report'!B:B,B697,'Input - target event report'!D:D, "Private Investment")</f>
        <v/>
      </c>
      <c r="G697">
        <f>IF(I697&lt;2, "N/A", (MAXIFS('Input - target event report'!E:E,'Input - target event report'!B:B,B:B,'Input - target event report'!D:D,"Private Investment")-MINIFS('Input - target event report'!E:E,'Input - target event report'!B:B,B:B,'Input - target event report'!D:D,"Private Investment"))/(I697-1))</f>
        <v/>
      </c>
      <c r="H697">
        <f>IF(MAXIFS('Input - target event report'!E:E,'Input - target event report'!B:B,B:B,'Input - target event report'!D:D,"Private Investment") = 0, "N/A", TODAY() - MAXIFS('Input - target event report'!E:E,'Input - target event report'!B:B,B:B,'Input - target event report'!D:D,"Private Investment"))</f>
        <v/>
      </c>
      <c r="I697">
        <f>COUNTIFS('Input - target event report'!B:B,B697,'Input - target event report'!D:D, "Private Investment")</f>
        <v/>
      </c>
      <c r="J697">
        <f>INDEX('Input - companies list'!$1:$10000,MATCH(B697,'Input - companies list'!B:B,0),MATCH("Flow",'Input - companies list'!$1:$1,0 ))</f>
        <v/>
      </c>
      <c r="K697">
        <f>INDEX('Input - companies list'!$1:$10000,MATCH(B697,'Input - companies list'!B:B,0),MATCH("Inter-Cluster Connectivity",'Input - companies list'!$1:$1,0 ))</f>
        <v/>
      </c>
      <c r="L697">
        <f>IFERROR(PERCENTRANK(F:F,F697),0)</f>
        <v/>
      </c>
      <c r="M697">
        <f>IFERROR(1 - PERCENTRANK(G:G,G697),0)</f>
        <v/>
      </c>
      <c r="N697">
        <f>IFERROR(1 - PERCENTRANK(H:H,H697),0)</f>
        <v/>
      </c>
      <c r="O697">
        <f>IFERROR(PERCENTRANK(I:I,I697),0)</f>
        <v/>
      </c>
      <c r="P697">
        <f>IFERROR(1 - PERCENTRANK(J:J,J697),0)</f>
        <v/>
      </c>
      <c r="Q697">
        <f>IFERROR(PERCENTRANK(K:K,K697),0)</f>
        <v/>
      </c>
      <c r="R697">
        <f>L697*weight1+M697*weight2+N697*weight3+O697*weight4+P697*weight5+Q697*weight6</f>
        <v/>
      </c>
    </row>
    <row r="698" spans="1:18">
      <c r="A698">
        <f>RANK(R698,R:R)</f>
        <v/>
      </c>
      <c r="B698" t="s">
        <v>8335</v>
      </c>
      <c r="C698">
        <f>VLOOKUP(B698,'Input - companies list'!B:L,2,FALSE)</f>
        <v/>
      </c>
      <c r="D698">
        <f>VLOOKUP(B698,'Input - companies list'!B:L,11,FALSE)</f>
        <v/>
      </c>
      <c r="E698">
        <f>VLOOKUP(B698,'Input - companies list'!B:E,4,FALSE)</f>
        <v/>
      </c>
      <c r="F698">
        <f>SUMIFS('Input - target event report'!H:H,'Input - target event report'!B:B,B698,'Input - target event report'!D:D, "Private Investment")</f>
        <v/>
      </c>
      <c r="G698">
        <f>IF(I698&lt;2, "N/A", (MAXIFS('Input - target event report'!E:E,'Input - target event report'!B:B,B:B,'Input - target event report'!D:D,"Private Investment")-MINIFS('Input - target event report'!E:E,'Input - target event report'!B:B,B:B,'Input - target event report'!D:D,"Private Investment"))/(I698-1))</f>
        <v/>
      </c>
      <c r="H698">
        <f>IF(MAXIFS('Input - target event report'!E:E,'Input - target event report'!B:B,B:B,'Input - target event report'!D:D,"Private Investment") = 0, "N/A", TODAY() - MAXIFS('Input - target event report'!E:E,'Input - target event report'!B:B,B:B,'Input - target event report'!D:D,"Private Investment"))</f>
        <v/>
      </c>
      <c r="I698">
        <f>COUNTIFS('Input - target event report'!B:B,B698,'Input - target event report'!D:D, "Private Investment")</f>
        <v/>
      </c>
      <c r="J698">
        <f>INDEX('Input - companies list'!$1:$10000,MATCH(B698,'Input - companies list'!B:B,0),MATCH("Flow",'Input - companies list'!$1:$1,0 ))</f>
        <v/>
      </c>
      <c r="K698">
        <f>INDEX('Input - companies list'!$1:$10000,MATCH(B698,'Input - companies list'!B:B,0),MATCH("Inter-Cluster Connectivity",'Input - companies list'!$1:$1,0 ))</f>
        <v/>
      </c>
      <c r="L698">
        <f>IFERROR(PERCENTRANK(F:F,F698),0)</f>
        <v/>
      </c>
      <c r="M698">
        <f>IFERROR(1 - PERCENTRANK(G:G,G698),0)</f>
        <v/>
      </c>
      <c r="N698">
        <f>IFERROR(1 - PERCENTRANK(H:H,H698),0)</f>
        <v/>
      </c>
      <c r="O698">
        <f>IFERROR(PERCENTRANK(I:I,I698),0)</f>
        <v/>
      </c>
      <c r="P698">
        <f>IFERROR(1 - PERCENTRANK(J:J,J698),0)</f>
        <v/>
      </c>
      <c r="Q698">
        <f>IFERROR(PERCENTRANK(K:K,K698),0)</f>
        <v/>
      </c>
      <c r="R698">
        <f>L698*weight1+M698*weight2+N698*weight3+O698*weight4+P698*weight5+Q698*weight6</f>
        <v/>
      </c>
    </row>
    <row r="699" spans="1:18">
      <c r="A699">
        <f>RANK(R699,R:R)</f>
        <v/>
      </c>
      <c r="B699" t="s">
        <v>8345</v>
      </c>
      <c r="C699">
        <f>VLOOKUP(B699,'Input - companies list'!B:L,2,FALSE)</f>
        <v/>
      </c>
      <c r="D699">
        <f>VLOOKUP(B699,'Input - companies list'!B:L,11,FALSE)</f>
        <v/>
      </c>
      <c r="E699">
        <f>VLOOKUP(B699,'Input - companies list'!B:E,4,FALSE)</f>
        <v/>
      </c>
      <c r="F699">
        <f>SUMIFS('Input - target event report'!H:H,'Input - target event report'!B:B,B699,'Input - target event report'!D:D, "Private Investment")</f>
        <v/>
      </c>
      <c r="G699">
        <f>IF(I699&lt;2, "N/A", (MAXIFS('Input - target event report'!E:E,'Input - target event report'!B:B,B:B,'Input - target event report'!D:D,"Private Investment")-MINIFS('Input - target event report'!E:E,'Input - target event report'!B:B,B:B,'Input - target event report'!D:D,"Private Investment"))/(I699-1))</f>
        <v/>
      </c>
      <c r="H699">
        <f>IF(MAXIFS('Input - target event report'!E:E,'Input - target event report'!B:B,B:B,'Input - target event report'!D:D,"Private Investment") = 0, "N/A", TODAY() - MAXIFS('Input - target event report'!E:E,'Input - target event report'!B:B,B:B,'Input - target event report'!D:D,"Private Investment"))</f>
        <v/>
      </c>
      <c r="I699">
        <f>COUNTIFS('Input - target event report'!B:B,B699,'Input - target event report'!D:D, "Private Investment")</f>
        <v/>
      </c>
      <c r="J699">
        <f>INDEX('Input - companies list'!$1:$10000,MATCH(B699,'Input - companies list'!B:B,0),MATCH("Flow",'Input - companies list'!$1:$1,0 ))</f>
        <v/>
      </c>
      <c r="K699">
        <f>INDEX('Input - companies list'!$1:$10000,MATCH(B699,'Input - companies list'!B:B,0),MATCH("Inter-Cluster Connectivity",'Input - companies list'!$1:$1,0 ))</f>
        <v/>
      </c>
      <c r="L699">
        <f>IFERROR(PERCENTRANK(F:F,F699),0)</f>
        <v/>
      </c>
      <c r="M699">
        <f>IFERROR(1 - PERCENTRANK(G:G,G699),0)</f>
        <v/>
      </c>
      <c r="N699">
        <f>IFERROR(1 - PERCENTRANK(H:H,H699),0)</f>
        <v/>
      </c>
      <c r="O699">
        <f>IFERROR(PERCENTRANK(I:I,I699),0)</f>
        <v/>
      </c>
      <c r="P699">
        <f>IFERROR(1 - PERCENTRANK(J:J,J699),0)</f>
        <v/>
      </c>
      <c r="Q699">
        <f>IFERROR(PERCENTRANK(K:K,K699),0)</f>
        <v/>
      </c>
      <c r="R699">
        <f>L699*weight1+M699*weight2+N699*weight3+O699*weight4+P699*weight5+Q699*weight6</f>
        <v/>
      </c>
    </row>
    <row r="700" spans="1:18">
      <c r="A700">
        <f>RANK(R700,R:R)</f>
        <v/>
      </c>
      <c r="B700" t="s">
        <v>8357</v>
      </c>
      <c r="C700">
        <f>VLOOKUP(B700,'Input - companies list'!B:L,2,FALSE)</f>
        <v/>
      </c>
      <c r="D700">
        <f>VLOOKUP(B700,'Input - companies list'!B:L,11,FALSE)</f>
        <v/>
      </c>
      <c r="E700">
        <f>VLOOKUP(B700,'Input - companies list'!B:E,4,FALSE)</f>
        <v/>
      </c>
      <c r="F700">
        <f>SUMIFS('Input - target event report'!H:H,'Input - target event report'!B:B,B700,'Input - target event report'!D:D, "Private Investment")</f>
        <v/>
      </c>
      <c r="G700">
        <f>IF(I700&lt;2, "N/A", (MAXIFS('Input - target event report'!E:E,'Input - target event report'!B:B,B:B,'Input - target event report'!D:D,"Private Investment")-MINIFS('Input - target event report'!E:E,'Input - target event report'!B:B,B:B,'Input - target event report'!D:D,"Private Investment"))/(I700-1))</f>
        <v/>
      </c>
      <c r="H700">
        <f>IF(MAXIFS('Input - target event report'!E:E,'Input - target event report'!B:B,B:B,'Input - target event report'!D:D,"Private Investment") = 0, "N/A", TODAY() - MAXIFS('Input - target event report'!E:E,'Input - target event report'!B:B,B:B,'Input - target event report'!D:D,"Private Investment"))</f>
        <v/>
      </c>
      <c r="I700">
        <f>COUNTIFS('Input - target event report'!B:B,B700,'Input - target event report'!D:D, "Private Investment")</f>
        <v/>
      </c>
      <c r="J700">
        <f>INDEX('Input - companies list'!$1:$10000,MATCH(B700,'Input - companies list'!B:B,0),MATCH("Flow",'Input - companies list'!$1:$1,0 ))</f>
        <v/>
      </c>
      <c r="K700">
        <f>INDEX('Input - companies list'!$1:$10000,MATCH(B700,'Input - companies list'!B:B,0),MATCH("Inter-Cluster Connectivity",'Input - companies list'!$1:$1,0 ))</f>
        <v/>
      </c>
      <c r="L700">
        <f>IFERROR(PERCENTRANK(F:F,F700),0)</f>
        <v/>
      </c>
      <c r="M700">
        <f>IFERROR(1 - PERCENTRANK(G:G,G700),0)</f>
        <v/>
      </c>
      <c r="N700">
        <f>IFERROR(1 - PERCENTRANK(H:H,H700),0)</f>
        <v/>
      </c>
      <c r="O700">
        <f>IFERROR(PERCENTRANK(I:I,I700),0)</f>
        <v/>
      </c>
      <c r="P700">
        <f>IFERROR(1 - PERCENTRANK(J:J,J700),0)</f>
        <v/>
      </c>
      <c r="Q700">
        <f>IFERROR(PERCENTRANK(K:K,K700),0)</f>
        <v/>
      </c>
      <c r="R700">
        <f>L700*weight1+M700*weight2+N700*weight3+O700*weight4+P700*weight5+Q700*weight6</f>
        <v/>
      </c>
    </row>
    <row r="701" spans="1:18">
      <c r="A701">
        <f>RANK(R701,R:R)</f>
        <v/>
      </c>
      <c r="B701" t="s">
        <v>8367</v>
      </c>
      <c r="C701">
        <f>VLOOKUP(B701,'Input - companies list'!B:L,2,FALSE)</f>
        <v/>
      </c>
      <c r="D701">
        <f>VLOOKUP(B701,'Input - companies list'!B:L,11,FALSE)</f>
        <v/>
      </c>
      <c r="E701">
        <f>VLOOKUP(B701,'Input - companies list'!B:E,4,FALSE)</f>
        <v/>
      </c>
      <c r="F701">
        <f>SUMIFS('Input - target event report'!H:H,'Input - target event report'!B:B,B701,'Input - target event report'!D:D, "Private Investment")</f>
        <v/>
      </c>
      <c r="G701">
        <f>IF(I701&lt;2, "N/A", (MAXIFS('Input - target event report'!E:E,'Input - target event report'!B:B,B:B,'Input - target event report'!D:D,"Private Investment")-MINIFS('Input - target event report'!E:E,'Input - target event report'!B:B,B:B,'Input - target event report'!D:D,"Private Investment"))/(I701-1))</f>
        <v/>
      </c>
      <c r="H701">
        <f>IF(MAXIFS('Input - target event report'!E:E,'Input - target event report'!B:B,B:B,'Input - target event report'!D:D,"Private Investment") = 0, "N/A", TODAY() - MAXIFS('Input - target event report'!E:E,'Input - target event report'!B:B,B:B,'Input - target event report'!D:D,"Private Investment"))</f>
        <v/>
      </c>
      <c r="I701">
        <f>COUNTIFS('Input - target event report'!B:B,B701,'Input - target event report'!D:D, "Private Investment")</f>
        <v/>
      </c>
      <c r="J701">
        <f>INDEX('Input - companies list'!$1:$10000,MATCH(B701,'Input - companies list'!B:B,0),MATCH("Flow",'Input - companies list'!$1:$1,0 ))</f>
        <v/>
      </c>
      <c r="K701">
        <f>INDEX('Input - companies list'!$1:$10000,MATCH(B701,'Input - companies list'!B:B,0),MATCH("Inter-Cluster Connectivity",'Input - companies list'!$1:$1,0 ))</f>
        <v/>
      </c>
      <c r="L701">
        <f>IFERROR(PERCENTRANK(F:F,F701),0)</f>
        <v/>
      </c>
      <c r="M701">
        <f>IFERROR(1 - PERCENTRANK(G:G,G701),0)</f>
        <v/>
      </c>
      <c r="N701">
        <f>IFERROR(1 - PERCENTRANK(H:H,H701),0)</f>
        <v/>
      </c>
      <c r="O701">
        <f>IFERROR(PERCENTRANK(I:I,I701),0)</f>
        <v/>
      </c>
      <c r="P701">
        <f>IFERROR(1 - PERCENTRANK(J:J,J701),0)</f>
        <v/>
      </c>
      <c r="Q701">
        <f>IFERROR(PERCENTRANK(K:K,K701),0)</f>
        <v/>
      </c>
      <c r="R701">
        <f>L701*weight1+M701*weight2+N701*weight3+O701*weight4+P701*weight5+Q701*weight6</f>
        <v/>
      </c>
    </row>
    <row r="702" spans="1:18">
      <c r="A702">
        <f>RANK(R702,R:R)</f>
        <v/>
      </c>
      <c r="B702" t="s">
        <v>8379</v>
      </c>
      <c r="C702">
        <f>VLOOKUP(B702,'Input - companies list'!B:L,2,FALSE)</f>
        <v/>
      </c>
      <c r="D702">
        <f>VLOOKUP(B702,'Input - companies list'!B:L,11,FALSE)</f>
        <v/>
      </c>
      <c r="E702">
        <f>VLOOKUP(B702,'Input - companies list'!B:E,4,FALSE)</f>
        <v/>
      </c>
      <c r="F702">
        <f>SUMIFS('Input - target event report'!H:H,'Input - target event report'!B:B,B702,'Input - target event report'!D:D, "Private Investment")</f>
        <v/>
      </c>
      <c r="G702">
        <f>IF(I702&lt;2, "N/A", (MAXIFS('Input - target event report'!E:E,'Input - target event report'!B:B,B:B,'Input - target event report'!D:D,"Private Investment")-MINIFS('Input - target event report'!E:E,'Input - target event report'!B:B,B:B,'Input - target event report'!D:D,"Private Investment"))/(I702-1))</f>
        <v/>
      </c>
      <c r="H702">
        <f>IF(MAXIFS('Input - target event report'!E:E,'Input - target event report'!B:B,B:B,'Input - target event report'!D:D,"Private Investment") = 0, "N/A", TODAY() - MAXIFS('Input - target event report'!E:E,'Input - target event report'!B:B,B:B,'Input - target event report'!D:D,"Private Investment"))</f>
        <v/>
      </c>
      <c r="I702">
        <f>COUNTIFS('Input - target event report'!B:B,B702,'Input - target event report'!D:D, "Private Investment")</f>
        <v/>
      </c>
      <c r="J702">
        <f>INDEX('Input - companies list'!$1:$10000,MATCH(B702,'Input - companies list'!B:B,0),MATCH("Flow",'Input - companies list'!$1:$1,0 ))</f>
        <v/>
      </c>
      <c r="K702">
        <f>INDEX('Input - companies list'!$1:$10000,MATCH(B702,'Input - companies list'!B:B,0),MATCH("Inter-Cluster Connectivity",'Input - companies list'!$1:$1,0 ))</f>
        <v/>
      </c>
      <c r="L702">
        <f>IFERROR(PERCENTRANK(F:F,F702),0)</f>
        <v/>
      </c>
      <c r="M702">
        <f>IFERROR(1 - PERCENTRANK(G:G,G702),0)</f>
        <v/>
      </c>
      <c r="N702">
        <f>IFERROR(1 - PERCENTRANK(H:H,H702),0)</f>
        <v/>
      </c>
      <c r="O702">
        <f>IFERROR(PERCENTRANK(I:I,I702),0)</f>
        <v/>
      </c>
      <c r="P702">
        <f>IFERROR(1 - PERCENTRANK(J:J,J702),0)</f>
        <v/>
      </c>
      <c r="Q702">
        <f>IFERROR(PERCENTRANK(K:K,K702),0)</f>
        <v/>
      </c>
      <c r="R702">
        <f>L702*weight1+M702*weight2+N702*weight3+O702*weight4+P702*weight5+Q702*weight6</f>
        <v/>
      </c>
    </row>
    <row r="703" spans="1:18">
      <c r="A703">
        <f>RANK(R703,R:R)</f>
        <v/>
      </c>
      <c r="B703" t="s">
        <v>8389</v>
      </c>
      <c r="C703">
        <f>VLOOKUP(B703,'Input - companies list'!B:L,2,FALSE)</f>
        <v/>
      </c>
      <c r="D703">
        <f>VLOOKUP(B703,'Input - companies list'!B:L,11,FALSE)</f>
        <v/>
      </c>
      <c r="E703">
        <f>VLOOKUP(B703,'Input - companies list'!B:E,4,FALSE)</f>
        <v/>
      </c>
      <c r="F703">
        <f>SUMIFS('Input - target event report'!H:H,'Input - target event report'!B:B,B703,'Input - target event report'!D:D, "Private Investment")</f>
        <v/>
      </c>
      <c r="G703">
        <f>IF(I703&lt;2, "N/A", (MAXIFS('Input - target event report'!E:E,'Input - target event report'!B:B,B:B,'Input - target event report'!D:D,"Private Investment")-MINIFS('Input - target event report'!E:E,'Input - target event report'!B:B,B:B,'Input - target event report'!D:D,"Private Investment"))/(I703-1))</f>
        <v/>
      </c>
      <c r="H703">
        <f>IF(MAXIFS('Input - target event report'!E:E,'Input - target event report'!B:B,B:B,'Input - target event report'!D:D,"Private Investment") = 0, "N/A", TODAY() - MAXIFS('Input - target event report'!E:E,'Input - target event report'!B:B,B:B,'Input - target event report'!D:D,"Private Investment"))</f>
        <v/>
      </c>
      <c r="I703">
        <f>COUNTIFS('Input - target event report'!B:B,B703,'Input - target event report'!D:D, "Private Investment")</f>
        <v/>
      </c>
      <c r="J703">
        <f>INDEX('Input - companies list'!$1:$10000,MATCH(B703,'Input - companies list'!B:B,0),MATCH("Flow",'Input - companies list'!$1:$1,0 ))</f>
        <v/>
      </c>
      <c r="K703">
        <f>INDEX('Input - companies list'!$1:$10000,MATCH(B703,'Input - companies list'!B:B,0),MATCH("Inter-Cluster Connectivity",'Input - companies list'!$1:$1,0 ))</f>
        <v/>
      </c>
      <c r="L703">
        <f>IFERROR(PERCENTRANK(F:F,F703),0)</f>
        <v/>
      </c>
      <c r="M703">
        <f>IFERROR(1 - PERCENTRANK(G:G,G703),0)</f>
        <v/>
      </c>
      <c r="N703">
        <f>IFERROR(1 - PERCENTRANK(H:H,H703),0)</f>
        <v/>
      </c>
      <c r="O703">
        <f>IFERROR(PERCENTRANK(I:I,I703),0)</f>
        <v/>
      </c>
      <c r="P703">
        <f>IFERROR(1 - PERCENTRANK(J:J,J703),0)</f>
        <v/>
      </c>
      <c r="Q703">
        <f>IFERROR(PERCENTRANK(K:K,K703),0)</f>
        <v/>
      </c>
      <c r="R703">
        <f>L703*weight1+M703*weight2+N703*weight3+O703*weight4+P703*weight5+Q703*weight6</f>
        <v/>
      </c>
    </row>
    <row r="704" spans="1:18">
      <c r="A704">
        <f>RANK(R704,R:R)</f>
        <v/>
      </c>
      <c r="B704" t="s">
        <v>8402</v>
      </c>
      <c r="C704">
        <f>VLOOKUP(B704,'Input - companies list'!B:L,2,FALSE)</f>
        <v/>
      </c>
      <c r="D704">
        <f>VLOOKUP(B704,'Input - companies list'!B:L,11,FALSE)</f>
        <v/>
      </c>
      <c r="E704">
        <f>VLOOKUP(B704,'Input - companies list'!B:E,4,FALSE)</f>
        <v/>
      </c>
      <c r="F704">
        <f>SUMIFS('Input - target event report'!H:H,'Input - target event report'!B:B,B704,'Input - target event report'!D:D, "Private Investment")</f>
        <v/>
      </c>
      <c r="G704">
        <f>IF(I704&lt;2, "N/A", (MAXIFS('Input - target event report'!E:E,'Input - target event report'!B:B,B:B,'Input - target event report'!D:D,"Private Investment")-MINIFS('Input - target event report'!E:E,'Input - target event report'!B:B,B:B,'Input - target event report'!D:D,"Private Investment"))/(I704-1))</f>
        <v/>
      </c>
      <c r="H704">
        <f>IF(MAXIFS('Input - target event report'!E:E,'Input - target event report'!B:B,B:B,'Input - target event report'!D:D,"Private Investment") = 0, "N/A", TODAY() - MAXIFS('Input - target event report'!E:E,'Input - target event report'!B:B,B:B,'Input - target event report'!D:D,"Private Investment"))</f>
        <v/>
      </c>
      <c r="I704">
        <f>COUNTIFS('Input - target event report'!B:B,B704,'Input - target event report'!D:D, "Private Investment")</f>
        <v/>
      </c>
      <c r="J704">
        <f>INDEX('Input - companies list'!$1:$10000,MATCH(B704,'Input - companies list'!B:B,0),MATCH("Flow",'Input - companies list'!$1:$1,0 ))</f>
        <v/>
      </c>
      <c r="K704">
        <f>INDEX('Input - companies list'!$1:$10000,MATCH(B704,'Input - companies list'!B:B,0),MATCH("Inter-Cluster Connectivity",'Input - companies list'!$1:$1,0 ))</f>
        <v/>
      </c>
      <c r="L704">
        <f>IFERROR(PERCENTRANK(F:F,F704),0)</f>
        <v/>
      </c>
      <c r="M704">
        <f>IFERROR(1 - PERCENTRANK(G:G,G704),0)</f>
        <v/>
      </c>
      <c r="N704">
        <f>IFERROR(1 - PERCENTRANK(H:H,H704),0)</f>
        <v/>
      </c>
      <c r="O704">
        <f>IFERROR(PERCENTRANK(I:I,I704),0)</f>
        <v/>
      </c>
      <c r="P704">
        <f>IFERROR(1 - PERCENTRANK(J:J,J704),0)</f>
        <v/>
      </c>
      <c r="Q704">
        <f>IFERROR(PERCENTRANK(K:K,K704),0)</f>
        <v/>
      </c>
      <c r="R704">
        <f>L704*weight1+M704*weight2+N704*weight3+O704*weight4+P704*weight5+Q704*weight6</f>
        <v/>
      </c>
    </row>
    <row r="705" spans="1:18">
      <c r="A705">
        <f>RANK(R705,R:R)</f>
        <v/>
      </c>
      <c r="B705" t="s">
        <v>8412</v>
      </c>
      <c r="C705">
        <f>VLOOKUP(B705,'Input - companies list'!B:L,2,FALSE)</f>
        <v/>
      </c>
      <c r="D705">
        <f>VLOOKUP(B705,'Input - companies list'!B:L,11,FALSE)</f>
        <v/>
      </c>
      <c r="E705">
        <f>VLOOKUP(B705,'Input - companies list'!B:E,4,FALSE)</f>
        <v/>
      </c>
      <c r="F705">
        <f>SUMIFS('Input - target event report'!H:H,'Input - target event report'!B:B,B705,'Input - target event report'!D:D, "Private Investment")</f>
        <v/>
      </c>
      <c r="G705">
        <f>IF(I705&lt;2, "N/A", (MAXIFS('Input - target event report'!E:E,'Input - target event report'!B:B,B:B,'Input - target event report'!D:D,"Private Investment")-MINIFS('Input - target event report'!E:E,'Input - target event report'!B:B,B:B,'Input - target event report'!D:D,"Private Investment"))/(I705-1))</f>
        <v/>
      </c>
      <c r="H705">
        <f>IF(MAXIFS('Input - target event report'!E:E,'Input - target event report'!B:B,B:B,'Input - target event report'!D:D,"Private Investment") = 0, "N/A", TODAY() - MAXIFS('Input - target event report'!E:E,'Input - target event report'!B:B,B:B,'Input - target event report'!D:D,"Private Investment"))</f>
        <v/>
      </c>
      <c r="I705">
        <f>COUNTIFS('Input - target event report'!B:B,B705,'Input - target event report'!D:D, "Private Investment")</f>
        <v/>
      </c>
      <c r="J705">
        <f>INDEX('Input - companies list'!$1:$10000,MATCH(B705,'Input - companies list'!B:B,0),MATCH("Flow",'Input - companies list'!$1:$1,0 ))</f>
        <v/>
      </c>
      <c r="K705">
        <f>INDEX('Input - companies list'!$1:$10000,MATCH(B705,'Input - companies list'!B:B,0),MATCH("Inter-Cluster Connectivity",'Input - companies list'!$1:$1,0 ))</f>
        <v/>
      </c>
      <c r="L705">
        <f>IFERROR(PERCENTRANK(F:F,F705),0)</f>
        <v/>
      </c>
      <c r="M705">
        <f>IFERROR(1 - PERCENTRANK(G:G,G705),0)</f>
        <v/>
      </c>
      <c r="N705">
        <f>IFERROR(1 - PERCENTRANK(H:H,H705),0)</f>
        <v/>
      </c>
      <c r="O705">
        <f>IFERROR(PERCENTRANK(I:I,I705),0)</f>
        <v/>
      </c>
      <c r="P705">
        <f>IFERROR(1 - PERCENTRANK(J:J,J705),0)</f>
        <v/>
      </c>
      <c r="Q705">
        <f>IFERROR(PERCENTRANK(K:K,K705),0)</f>
        <v/>
      </c>
      <c r="R705">
        <f>L705*weight1+M705*weight2+N705*weight3+O705*weight4+P705*weight5+Q705*weight6</f>
        <v/>
      </c>
    </row>
    <row r="706" spans="1:18">
      <c r="A706">
        <f>RANK(R706,R:R)</f>
        <v/>
      </c>
      <c r="B706" t="s">
        <v>8422</v>
      </c>
      <c r="C706">
        <f>VLOOKUP(B706,'Input - companies list'!B:L,2,FALSE)</f>
        <v/>
      </c>
      <c r="D706">
        <f>VLOOKUP(B706,'Input - companies list'!B:L,11,FALSE)</f>
        <v/>
      </c>
      <c r="E706">
        <f>VLOOKUP(B706,'Input - companies list'!B:E,4,FALSE)</f>
        <v/>
      </c>
      <c r="F706">
        <f>SUMIFS('Input - target event report'!H:H,'Input - target event report'!B:B,B706,'Input - target event report'!D:D, "Private Investment")</f>
        <v/>
      </c>
      <c r="G706">
        <f>IF(I706&lt;2, "N/A", (MAXIFS('Input - target event report'!E:E,'Input - target event report'!B:B,B:B,'Input - target event report'!D:D,"Private Investment")-MINIFS('Input - target event report'!E:E,'Input - target event report'!B:B,B:B,'Input - target event report'!D:D,"Private Investment"))/(I706-1))</f>
        <v/>
      </c>
      <c r="H706">
        <f>IF(MAXIFS('Input - target event report'!E:E,'Input - target event report'!B:B,B:B,'Input - target event report'!D:D,"Private Investment") = 0, "N/A", TODAY() - MAXIFS('Input - target event report'!E:E,'Input - target event report'!B:B,B:B,'Input - target event report'!D:D,"Private Investment"))</f>
        <v/>
      </c>
      <c r="I706">
        <f>COUNTIFS('Input - target event report'!B:B,B706,'Input - target event report'!D:D, "Private Investment")</f>
        <v/>
      </c>
      <c r="J706">
        <f>INDEX('Input - companies list'!$1:$10000,MATCH(B706,'Input - companies list'!B:B,0),MATCH("Flow",'Input - companies list'!$1:$1,0 ))</f>
        <v/>
      </c>
      <c r="K706">
        <f>INDEX('Input - companies list'!$1:$10000,MATCH(B706,'Input - companies list'!B:B,0),MATCH("Inter-Cluster Connectivity",'Input - companies list'!$1:$1,0 ))</f>
        <v/>
      </c>
      <c r="L706">
        <f>IFERROR(PERCENTRANK(F:F,F706),0)</f>
        <v/>
      </c>
      <c r="M706">
        <f>IFERROR(1 - PERCENTRANK(G:G,G706),0)</f>
        <v/>
      </c>
      <c r="N706">
        <f>IFERROR(1 - PERCENTRANK(H:H,H706),0)</f>
        <v/>
      </c>
      <c r="O706">
        <f>IFERROR(PERCENTRANK(I:I,I706),0)</f>
        <v/>
      </c>
      <c r="P706">
        <f>IFERROR(1 - PERCENTRANK(J:J,J706),0)</f>
        <v/>
      </c>
      <c r="Q706">
        <f>IFERROR(PERCENTRANK(K:K,K706),0)</f>
        <v/>
      </c>
      <c r="R706">
        <f>L706*weight1+M706*weight2+N706*weight3+O706*weight4+P706*weight5+Q706*weight6</f>
        <v/>
      </c>
    </row>
    <row r="707" spans="1:18">
      <c r="A707">
        <f>RANK(R707,R:R)</f>
        <v/>
      </c>
      <c r="B707" t="s">
        <v>8434</v>
      </c>
      <c r="C707">
        <f>VLOOKUP(B707,'Input - companies list'!B:L,2,FALSE)</f>
        <v/>
      </c>
      <c r="D707">
        <f>VLOOKUP(B707,'Input - companies list'!B:L,11,FALSE)</f>
        <v/>
      </c>
      <c r="E707">
        <f>VLOOKUP(B707,'Input - companies list'!B:E,4,FALSE)</f>
        <v/>
      </c>
      <c r="F707">
        <f>SUMIFS('Input - target event report'!H:H,'Input - target event report'!B:B,B707,'Input - target event report'!D:D, "Private Investment")</f>
        <v/>
      </c>
      <c r="G707">
        <f>IF(I707&lt;2, "N/A", (MAXIFS('Input - target event report'!E:E,'Input - target event report'!B:B,B:B,'Input - target event report'!D:D,"Private Investment")-MINIFS('Input - target event report'!E:E,'Input - target event report'!B:B,B:B,'Input - target event report'!D:D,"Private Investment"))/(I707-1))</f>
        <v/>
      </c>
      <c r="H707">
        <f>IF(MAXIFS('Input - target event report'!E:E,'Input - target event report'!B:B,B:B,'Input - target event report'!D:D,"Private Investment") = 0, "N/A", TODAY() - MAXIFS('Input - target event report'!E:E,'Input - target event report'!B:B,B:B,'Input - target event report'!D:D,"Private Investment"))</f>
        <v/>
      </c>
      <c r="I707">
        <f>COUNTIFS('Input - target event report'!B:B,B707,'Input - target event report'!D:D, "Private Investment")</f>
        <v/>
      </c>
      <c r="J707">
        <f>INDEX('Input - companies list'!$1:$10000,MATCH(B707,'Input - companies list'!B:B,0),MATCH("Flow",'Input - companies list'!$1:$1,0 ))</f>
        <v/>
      </c>
      <c r="K707">
        <f>INDEX('Input - companies list'!$1:$10000,MATCH(B707,'Input - companies list'!B:B,0),MATCH("Inter-Cluster Connectivity",'Input - companies list'!$1:$1,0 ))</f>
        <v/>
      </c>
      <c r="L707">
        <f>IFERROR(PERCENTRANK(F:F,F707),0)</f>
        <v/>
      </c>
      <c r="M707">
        <f>IFERROR(1 - PERCENTRANK(G:G,G707),0)</f>
        <v/>
      </c>
      <c r="N707">
        <f>IFERROR(1 - PERCENTRANK(H:H,H707),0)</f>
        <v/>
      </c>
      <c r="O707">
        <f>IFERROR(PERCENTRANK(I:I,I707),0)</f>
        <v/>
      </c>
      <c r="P707">
        <f>IFERROR(1 - PERCENTRANK(J:J,J707),0)</f>
        <v/>
      </c>
      <c r="Q707">
        <f>IFERROR(PERCENTRANK(K:K,K707),0)</f>
        <v/>
      </c>
      <c r="R707">
        <f>L707*weight1+M707*weight2+N707*weight3+O707*weight4+P707*weight5+Q707*weight6</f>
        <v/>
      </c>
    </row>
    <row r="708" spans="1:18">
      <c r="A708">
        <f>RANK(R708,R:R)</f>
        <v/>
      </c>
      <c r="B708" t="s">
        <v>8449</v>
      </c>
      <c r="C708">
        <f>VLOOKUP(B708,'Input - companies list'!B:L,2,FALSE)</f>
        <v/>
      </c>
      <c r="D708">
        <f>VLOOKUP(B708,'Input - companies list'!B:L,11,FALSE)</f>
        <v/>
      </c>
      <c r="E708">
        <f>VLOOKUP(B708,'Input - companies list'!B:E,4,FALSE)</f>
        <v/>
      </c>
      <c r="F708">
        <f>SUMIFS('Input - target event report'!H:H,'Input - target event report'!B:B,B708,'Input - target event report'!D:D, "Private Investment")</f>
        <v/>
      </c>
      <c r="G708">
        <f>IF(I708&lt;2, "N/A", (MAXIFS('Input - target event report'!E:E,'Input - target event report'!B:B,B:B,'Input - target event report'!D:D,"Private Investment")-MINIFS('Input - target event report'!E:E,'Input - target event report'!B:B,B:B,'Input - target event report'!D:D,"Private Investment"))/(I708-1))</f>
        <v/>
      </c>
      <c r="H708">
        <f>IF(MAXIFS('Input - target event report'!E:E,'Input - target event report'!B:B,B:B,'Input - target event report'!D:D,"Private Investment") = 0, "N/A", TODAY() - MAXIFS('Input - target event report'!E:E,'Input - target event report'!B:B,B:B,'Input - target event report'!D:D,"Private Investment"))</f>
        <v/>
      </c>
      <c r="I708">
        <f>COUNTIFS('Input - target event report'!B:B,B708,'Input - target event report'!D:D, "Private Investment")</f>
        <v/>
      </c>
      <c r="J708">
        <f>INDEX('Input - companies list'!$1:$10000,MATCH(B708,'Input - companies list'!B:B,0),MATCH("Flow",'Input - companies list'!$1:$1,0 ))</f>
        <v/>
      </c>
      <c r="K708">
        <f>INDEX('Input - companies list'!$1:$10000,MATCH(B708,'Input - companies list'!B:B,0),MATCH("Inter-Cluster Connectivity",'Input - companies list'!$1:$1,0 ))</f>
        <v/>
      </c>
      <c r="L708">
        <f>IFERROR(PERCENTRANK(F:F,F708),0)</f>
        <v/>
      </c>
      <c r="M708">
        <f>IFERROR(1 - PERCENTRANK(G:G,G708),0)</f>
        <v/>
      </c>
      <c r="N708">
        <f>IFERROR(1 - PERCENTRANK(H:H,H708),0)</f>
        <v/>
      </c>
      <c r="O708">
        <f>IFERROR(PERCENTRANK(I:I,I708),0)</f>
        <v/>
      </c>
      <c r="P708">
        <f>IFERROR(1 - PERCENTRANK(J:J,J708),0)</f>
        <v/>
      </c>
      <c r="Q708">
        <f>IFERROR(PERCENTRANK(K:K,K708),0)</f>
        <v/>
      </c>
      <c r="R708">
        <f>L708*weight1+M708*weight2+N708*weight3+O708*weight4+P708*weight5+Q708*weight6</f>
        <v/>
      </c>
    </row>
    <row r="709" spans="1:18">
      <c r="A709">
        <f>RANK(R709,R:R)</f>
        <v/>
      </c>
      <c r="B709" t="s">
        <v>8457</v>
      </c>
      <c r="C709">
        <f>VLOOKUP(B709,'Input - companies list'!B:L,2,FALSE)</f>
        <v/>
      </c>
      <c r="D709">
        <f>VLOOKUP(B709,'Input - companies list'!B:L,11,FALSE)</f>
        <v/>
      </c>
      <c r="E709">
        <f>VLOOKUP(B709,'Input - companies list'!B:E,4,FALSE)</f>
        <v/>
      </c>
      <c r="F709">
        <f>SUMIFS('Input - target event report'!H:H,'Input - target event report'!B:B,B709,'Input - target event report'!D:D, "Private Investment")</f>
        <v/>
      </c>
      <c r="G709">
        <f>IF(I709&lt;2, "N/A", (MAXIFS('Input - target event report'!E:E,'Input - target event report'!B:B,B:B,'Input - target event report'!D:D,"Private Investment")-MINIFS('Input - target event report'!E:E,'Input - target event report'!B:B,B:B,'Input - target event report'!D:D,"Private Investment"))/(I709-1))</f>
        <v/>
      </c>
      <c r="H709">
        <f>IF(MAXIFS('Input - target event report'!E:E,'Input - target event report'!B:B,B:B,'Input - target event report'!D:D,"Private Investment") = 0, "N/A", TODAY() - MAXIFS('Input - target event report'!E:E,'Input - target event report'!B:B,B:B,'Input - target event report'!D:D,"Private Investment"))</f>
        <v/>
      </c>
      <c r="I709">
        <f>COUNTIFS('Input - target event report'!B:B,B709,'Input - target event report'!D:D, "Private Investment")</f>
        <v/>
      </c>
      <c r="J709">
        <f>INDEX('Input - companies list'!$1:$10000,MATCH(B709,'Input - companies list'!B:B,0),MATCH("Flow",'Input - companies list'!$1:$1,0 ))</f>
        <v/>
      </c>
      <c r="K709">
        <f>INDEX('Input - companies list'!$1:$10000,MATCH(B709,'Input - companies list'!B:B,0),MATCH("Inter-Cluster Connectivity",'Input - companies list'!$1:$1,0 ))</f>
        <v/>
      </c>
      <c r="L709">
        <f>IFERROR(PERCENTRANK(F:F,F709),0)</f>
        <v/>
      </c>
      <c r="M709">
        <f>IFERROR(1 - PERCENTRANK(G:G,G709),0)</f>
        <v/>
      </c>
      <c r="N709">
        <f>IFERROR(1 - PERCENTRANK(H:H,H709),0)</f>
        <v/>
      </c>
      <c r="O709">
        <f>IFERROR(PERCENTRANK(I:I,I709),0)</f>
        <v/>
      </c>
      <c r="P709">
        <f>IFERROR(1 - PERCENTRANK(J:J,J709),0)</f>
        <v/>
      </c>
      <c r="Q709">
        <f>IFERROR(PERCENTRANK(K:K,K709),0)</f>
        <v/>
      </c>
      <c r="R709">
        <f>L709*weight1+M709*weight2+N709*weight3+O709*weight4+P709*weight5+Q709*weight6</f>
        <v/>
      </c>
    </row>
    <row r="710" spans="1:18">
      <c r="A710">
        <f>RANK(R710,R:R)</f>
        <v/>
      </c>
      <c r="B710" t="s">
        <v>8466</v>
      </c>
      <c r="C710">
        <f>VLOOKUP(B710,'Input - companies list'!B:L,2,FALSE)</f>
        <v/>
      </c>
      <c r="D710">
        <f>VLOOKUP(B710,'Input - companies list'!B:L,11,FALSE)</f>
        <v/>
      </c>
      <c r="E710">
        <f>VLOOKUP(B710,'Input - companies list'!B:E,4,FALSE)</f>
        <v/>
      </c>
      <c r="F710">
        <f>SUMIFS('Input - target event report'!H:H,'Input - target event report'!B:B,B710,'Input - target event report'!D:D, "Private Investment")</f>
        <v/>
      </c>
      <c r="G710">
        <f>IF(I710&lt;2, "N/A", (MAXIFS('Input - target event report'!E:E,'Input - target event report'!B:B,B:B,'Input - target event report'!D:D,"Private Investment")-MINIFS('Input - target event report'!E:E,'Input - target event report'!B:B,B:B,'Input - target event report'!D:D,"Private Investment"))/(I710-1))</f>
        <v/>
      </c>
      <c r="H710">
        <f>IF(MAXIFS('Input - target event report'!E:E,'Input - target event report'!B:B,B:B,'Input - target event report'!D:D,"Private Investment") = 0, "N/A", TODAY() - MAXIFS('Input - target event report'!E:E,'Input - target event report'!B:B,B:B,'Input - target event report'!D:D,"Private Investment"))</f>
        <v/>
      </c>
      <c r="I710">
        <f>COUNTIFS('Input - target event report'!B:B,B710,'Input - target event report'!D:D, "Private Investment")</f>
        <v/>
      </c>
      <c r="J710">
        <f>INDEX('Input - companies list'!$1:$10000,MATCH(B710,'Input - companies list'!B:B,0),MATCH("Flow",'Input - companies list'!$1:$1,0 ))</f>
        <v/>
      </c>
      <c r="K710">
        <f>INDEX('Input - companies list'!$1:$10000,MATCH(B710,'Input - companies list'!B:B,0),MATCH("Inter-Cluster Connectivity",'Input - companies list'!$1:$1,0 ))</f>
        <v/>
      </c>
      <c r="L710">
        <f>IFERROR(PERCENTRANK(F:F,F710),0)</f>
        <v/>
      </c>
      <c r="M710">
        <f>IFERROR(1 - PERCENTRANK(G:G,G710),0)</f>
        <v/>
      </c>
      <c r="N710">
        <f>IFERROR(1 - PERCENTRANK(H:H,H710),0)</f>
        <v/>
      </c>
      <c r="O710">
        <f>IFERROR(PERCENTRANK(I:I,I710),0)</f>
        <v/>
      </c>
      <c r="P710">
        <f>IFERROR(1 - PERCENTRANK(J:J,J710),0)</f>
        <v/>
      </c>
      <c r="Q710">
        <f>IFERROR(PERCENTRANK(K:K,K710),0)</f>
        <v/>
      </c>
      <c r="R710">
        <f>L710*weight1+M710*weight2+N710*weight3+O710*weight4+P710*weight5+Q710*weight6</f>
        <v/>
      </c>
    </row>
    <row r="711" spans="1:18">
      <c r="A711">
        <f>RANK(R711,R:R)</f>
        <v/>
      </c>
      <c r="B711" t="s">
        <v>8475</v>
      </c>
      <c r="C711">
        <f>VLOOKUP(B711,'Input - companies list'!B:L,2,FALSE)</f>
        <v/>
      </c>
      <c r="D711">
        <f>VLOOKUP(B711,'Input - companies list'!B:L,11,FALSE)</f>
        <v/>
      </c>
      <c r="E711">
        <f>VLOOKUP(B711,'Input - companies list'!B:E,4,FALSE)</f>
        <v/>
      </c>
      <c r="F711">
        <f>SUMIFS('Input - target event report'!H:H,'Input - target event report'!B:B,B711,'Input - target event report'!D:D, "Private Investment")</f>
        <v/>
      </c>
      <c r="G711">
        <f>IF(I711&lt;2, "N/A", (MAXIFS('Input - target event report'!E:E,'Input - target event report'!B:B,B:B,'Input - target event report'!D:D,"Private Investment")-MINIFS('Input - target event report'!E:E,'Input - target event report'!B:B,B:B,'Input - target event report'!D:D,"Private Investment"))/(I711-1))</f>
        <v/>
      </c>
      <c r="H711">
        <f>IF(MAXIFS('Input - target event report'!E:E,'Input - target event report'!B:B,B:B,'Input - target event report'!D:D,"Private Investment") = 0, "N/A", TODAY() - MAXIFS('Input - target event report'!E:E,'Input - target event report'!B:B,B:B,'Input - target event report'!D:D,"Private Investment"))</f>
        <v/>
      </c>
      <c r="I711">
        <f>COUNTIFS('Input - target event report'!B:B,B711,'Input - target event report'!D:D, "Private Investment")</f>
        <v/>
      </c>
      <c r="J711">
        <f>INDEX('Input - companies list'!$1:$10000,MATCH(B711,'Input - companies list'!B:B,0),MATCH("Flow",'Input - companies list'!$1:$1,0 ))</f>
        <v/>
      </c>
      <c r="K711">
        <f>INDEX('Input - companies list'!$1:$10000,MATCH(B711,'Input - companies list'!B:B,0),MATCH("Inter-Cluster Connectivity",'Input - companies list'!$1:$1,0 ))</f>
        <v/>
      </c>
      <c r="L711">
        <f>IFERROR(PERCENTRANK(F:F,F711),0)</f>
        <v/>
      </c>
      <c r="M711">
        <f>IFERROR(1 - PERCENTRANK(G:G,G711),0)</f>
        <v/>
      </c>
      <c r="N711">
        <f>IFERROR(1 - PERCENTRANK(H:H,H711),0)</f>
        <v/>
      </c>
      <c r="O711">
        <f>IFERROR(PERCENTRANK(I:I,I711),0)</f>
        <v/>
      </c>
      <c r="P711">
        <f>IFERROR(1 - PERCENTRANK(J:J,J711),0)</f>
        <v/>
      </c>
      <c r="Q711">
        <f>IFERROR(PERCENTRANK(K:K,K711),0)</f>
        <v/>
      </c>
      <c r="R711">
        <f>L711*weight1+M711*weight2+N711*weight3+O711*weight4+P711*weight5+Q711*weight6</f>
        <v/>
      </c>
    </row>
    <row r="712" spans="1:18">
      <c r="A712">
        <f>RANK(R712,R:R)</f>
        <v/>
      </c>
      <c r="B712" t="s">
        <v>8485</v>
      </c>
      <c r="C712">
        <f>VLOOKUP(B712,'Input - companies list'!B:L,2,FALSE)</f>
        <v/>
      </c>
      <c r="D712">
        <f>VLOOKUP(B712,'Input - companies list'!B:L,11,FALSE)</f>
        <v/>
      </c>
      <c r="E712">
        <f>VLOOKUP(B712,'Input - companies list'!B:E,4,FALSE)</f>
        <v/>
      </c>
      <c r="F712">
        <f>SUMIFS('Input - target event report'!H:H,'Input - target event report'!B:B,B712,'Input - target event report'!D:D, "Private Investment")</f>
        <v/>
      </c>
      <c r="G712">
        <f>IF(I712&lt;2, "N/A", (MAXIFS('Input - target event report'!E:E,'Input - target event report'!B:B,B:B,'Input - target event report'!D:D,"Private Investment")-MINIFS('Input - target event report'!E:E,'Input - target event report'!B:B,B:B,'Input - target event report'!D:D,"Private Investment"))/(I712-1))</f>
        <v/>
      </c>
      <c r="H712">
        <f>IF(MAXIFS('Input - target event report'!E:E,'Input - target event report'!B:B,B:B,'Input - target event report'!D:D,"Private Investment") = 0, "N/A", TODAY() - MAXIFS('Input - target event report'!E:E,'Input - target event report'!B:B,B:B,'Input - target event report'!D:D,"Private Investment"))</f>
        <v/>
      </c>
      <c r="I712">
        <f>COUNTIFS('Input - target event report'!B:B,B712,'Input - target event report'!D:D, "Private Investment")</f>
        <v/>
      </c>
      <c r="J712">
        <f>INDEX('Input - companies list'!$1:$10000,MATCH(B712,'Input - companies list'!B:B,0),MATCH("Flow",'Input - companies list'!$1:$1,0 ))</f>
        <v/>
      </c>
      <c r="K712">
        <f>INDEX('Input - companies list'!$1:$10000,MATCH(B712,'Input - companies list'!B:B,0),MATCH("Inter-Cluster Connectivity",'Input - companies list'!$1:$1,0 ))</f>
        <v/>
      </c>
      <c r="L712">
        <f>IFERROR(PERCENTRANK(F:F,F712),0)</f>
        <v/>
      </c>
      <c r="M712">
        <f>IFERROR(1 - PERCENTRANK(G:G,G712),0)</f>
        <v/>
      </c>
      <c r="N712">
        <f>IFERROR(1 - PERCENTRANK(H:H,H712),0)</f>
        <v/>
      </c>
      <c r="O712">
        <f>IFERROR(PERCENTRANK(I:I,I712),0)</f>
        <v/>
      </c>
      <c r="P712">
        <f>IFERROR(1 - PERCENTRANK(J:J,J712),0)</f>
        <v/>
      </c>
      <c r="Q712">
        <f>IFERROR(PERCENTRANK(K:K,K712),0)</f>
        <v/>
      </c>
      <c r="R712">
        <f>L712*weight1+M712*weight2+N712*weight3+O712*weight4+P712*weight5+Q712*weight6</f>
        <v/>
      </c>
    </row>
    <row r="713" spans="1:18">
      <c r="A713">
        <f>RANK(R713,R:R)</f>
        <v/>
      </c>
      <c r="B713" t="s">
        <v>8496</v>
      </c>
      <c r="C713">
        <f>VLOOKUP(B713,'Input - companies list'!B:L,2,FALSE)</f>
        <v/>
      </c>
      <c r="D713">
        <f>VLOOKUP(B713,'Input - companies list'!B:L,11,FALSE)</f>
        <v/>
      </c>
      <c r="E713">
        <f>VLOOKUP(B713,'Input - companies list'!B:E,4,FALSE)</f>
        <v/>
      </c>
      <c r="F713">
        <f>SUMIFS('Input - target event report'!H:H,'Input - target event report'!B:B,B713,'Input - target event report'!D:D, "Private Investment")</f>
        <v/>
      </c>
      <c r="G713">
        <f>IF(I713&lt;2, "N/A", (MAXIFS('Input - target event report'!E:E,'Input - target event report'!B:B,B:B,'Input - target event report'!D:D,"Private Investment")-MINIFS('Input - target event report'!E:E,'Input - target event report'!B:B,B:B,'Input - target event report'!D:D,"Private Investment"))/(I713-1))</f>
        <v/>
      </c>
      <c r="H713">
        <f>IF(MAXIFS('Input - target event report'!E:E,'Input - target event report'!B:B,B:B,'Input - target event report'!D:D,"Private Investment") = 0, "N/A", TODAY() - MAXIFS('Input - target event report'!E:E,'Input - target event report'!B:B,B:B,'Input - target event report'!D:D,"Private Investment"))</f>
        <v/>
      </c>
      <c r="I713">
        <f>COUNTIFS('Input - target event report'!B:B,B713,'Input - target event report'!D:D, "Private Investment")</f>
        <v/>
      </c>
      <c r="J713">
        <f>INDEX('Input - companies list'!$1:$10000,MATCH(B713,'Input - companies list'!B:B,0),MATCH("Flow",'Input - companies list'!$1:$1,0 ))</f>
        <v/>
      </c>
      <c r="K713">
        <f>INDEX('Input - companies list'!$1:$10000,MATCH(B713,'Input - companies list'!B:B,0),MATCH("Inter-Cluster Connectivity",'Input - companies list'!$1:$1,0 ))</f>
        <v/>
      </c>
      <c r="L713">
        <f>IFERROR(PERCENTRANK(F:F,F713),0)</f>
        <v/>
      </c>
      <c r="M713">
        <f>IFERROR(1 - PERCENTRANK(G:G,G713),0)</f>
        <v/>
      </c>
      <c r="N713">
        <f>IFERROR(1 - PERCENTRANK(H:H,H713),0)</f>
        <v/>
      </c>
      <c r="O713">
        <f>IFERROR(PERCENTRANK(I:I,I713),0)</f>
        <v/>
      </c>
      <c r="P713">
        <f>IFERROR(1 - PERCENTRANK(J:J,J713),0)</f>
        <v/>
      </c>
      <c r="Q713">
        <f>IFERROR(PERCENTRANK(K:K,K713),0)</f>
        <v/>
      </c>
      <c r="R713">
        <f>L713*weight1+M713*weight2+N713*weight3+O713*weight4+P713*weight5+Q713*weight6</f>
        <v/>
      </c>
    </row>
    <row r="714" spans="1:18">
      <c r="A714">
        <f>RANK(R714,R:R)</f>
        <v/>
      </c>
      <c r="B714" t="s">
        <v>8505</v>
      </c>
      <c r="C714">
        <f>VLOOKUP(B714,'Input - companies list'!B:L,2,FALSE)</f>
        <v/>
      </c>
      <c r="D714">
        <f>VLOOKUP(B714,'Input - companies list'!B:L,11,FALSE)</f>
        <v/>
      </c>
      <c r="E714">
        <f>VLOOKUP(B714,'Input - companies list'!B:E,4,FALSE)</f>
        <v/>
      </c>
      <c r="F714">
        <f>SUMIFS('Input - target event report'!H:H,'Input - target event report'!B:B,B714,'Input - target event report'!D:D, "Private Investment")</f>
        <v/>
      </c>
      <c r="G714">
        <f>IF(I714&lt;2, "N/A", (MAXIFS('Input - target event report'!E:E,'Input - target event report'!B:B,B:B,'Input - target event report'!D:D,"Private Investment")-MINIFS('Input - target event report'!E:E,'Input - target event report'!B:B,B:B,'Input - target event report'!D:D,"Private Investment"))/(I714-1))</f>
        <v/>
      </c>
      <c r="H714">
        <f>IF(MAXIFS('Input - target event report'!E:E,'Input - target event report'!B:B,B:B,'Input - target event report'!D:D,"Private Investment") = 0, "N/A", TODAY() - MAXIFS('Input - target event report'!E:E,'Input - target event report'!B:B,B:B,'Input - target event report'!D:D,"Private Investment"))</f>
        <v/>
      </c>
      <c r="I714">
        <f>COUNTIFS('Input - target event report'!B:B,B714,'Input - target event report'!D:D, "Private Investment")</f>
        <v/>
      </c>
      <c r="J714">
        <f>INDEX('Input - companies list'!$1:$10000,MATCH(B714,'Input - companies list'!B:B,0),MATCH("Flow",'Input - companies list'!$1:$1,0 ))</f>
        <v/>
      </c>
      <c r="K714">
        <f>INDEX('Input - companies list'!$1:$10000,MATCH(B714,'Input - companies list'!B:B,0),MATCH("Inter-Cluster Connectivity",'Input - companies list'!$1:$1,0 ))</f>
        <v/>
      </c>
      <c r="L714">
        <f>IFERROR(PERCENTRANK(F:F,F714),0)</f>
        <v/>
      </c>
      <c r="M714">
        <f>IFERROR(1 - PERCENTRANK(G:G,G714),0)</f>
        <v/>
      </c>
      <c r="N714">
        <f>IFERROR(1 - PERCENTRANK(H:H,H714),0)</f>
        <v/>
      </c>
      <c r="O714">
        <f>IFERROR(PERCENTRANK(I:I,I714),0)</f>
        <v/>
      </c>
      <c r="P714">
        <f>IFERROR(1 - PERCENTRANK(J:J,J714),0)</f>
        <v/>
      </c>
      <c r="Q714">
        <f>IFERROR(PERCENTRANK(K:K,K714),0)</f>
        <v/>
      </c>
      <c r="R714">
        <f>L714*weight1+M714*weight2+N714*weight3+O714*weight4+P714*weight5+Q714*weight6</f>
        <v/>
      </c>
    </row>
    <row r="715" spans="1:18">
      <c r="A715">
        <f>RANK(R715,R:R)</f>
        <v/>
      </c>
      <c r="B715" t="s">
        <v>8513</v>
      </c>
      <c r="C715">
        <f>VLOOKUP(B715,'Input - companies list'!B:L,2,FALSE)</f>
        <v/>
      </c>
      <c r="D715">
        <f>VLOOKUP(B715,'Input - companies list'!B:L,11,FALSE)</f>
        <v/>
      </c>
      <c r="E715">
        <f>VLOOKUP(B715,'Input - companies list'!B:E,4,FALSE)</f>
        <v/>
      </c>
      <c r="F715">
        <f>SUMIFS('Input - target event report'!H:H,'Input - target event report'!B:B,B715,'Input - target event report'!D:D, "Private Investment")</f>
        <v/>
      </c>
      <c r="G715">
        <f>IF(I715&lt;2, "N/A", (MAXIFS('Input - target event report'!E:E,'Input - target event report'!B:B,B:B,'Input - target event report'!D:D,"Private Investment")-MINIFS('Input - target event report'!E:E,'Input - target event report'!B:B,B:B,'Input - target event report'!D:D,"Private Investment"))/(I715-1))</f>
        <v/>
      </c>
      <c r="H715">
        <f>IF(MAXIFS('Input - target event report'!E:E,'Input - target event report'!B:B,B:B,'Input - target event report'!D:D,"Private Investment") = 0, "N/A", TODAY() - MAXIFS('Input - target event report'!E:E,'Input - target event report'!B:B,B:B,'Input - target event report'!D:D,"Private Investment"))</f>
        <v/>
      </c>
      <c r="I715">
        <f>COUNTIFS('Input - target event report'!B:B,B715,'Input - target event report'!D:D, "Private Investment")</f>
        <v/>
      </c>
      <c r="J715">
        <f>INDEX('Input - companies list'!$1:$10000,MATCH(B715,'Input - companies list'!B:B,0),MATCH("Flow",'Input - companies list'!$1:$1,0 ))</f>
        <v/>
      </c>
      <c r="K715">
        <f>INDEX('Input - companies list'!$1:$10000,MATCH(B715,'Input - companies list'!B:B,0),MATCH("Inter-Cluster Connectivity",'Input - companies list'!$1:$1,0 ))</f>
        <v/>
      </c>
      <c r="L715">
        <f>IFERROR(PERCENTRANK(F:F,F715),0)</f>
        <v/>
      </c>
      <c r="M715">
        <f>IFERROR(1 - PERCENTRANK(G:G,G715),0)</f>
        <v/>
      </c>
      <c r="N715">
        <f>IFERROR(1 - PERCENTRANK(H:H,H715),0)</f>
        <v/>
      </c>
      <c r="O715">
        <f>IFERROR(PERCENTRANK(I:I,I715),0)</f>
        <v/>
      </c>
      <c r="P715">
        <f>IFERROR(1 - PERCENTRANK(J:J,J715),0)</f>
        <v/>
      </c>
      <c r="Q715">
        <f>IFERROR(PERCENTRANK(K:K,K715),0)</f>
        <v/>
      </c>
      <c r="R715">
        <f>L715*weight1+M715*weight2+N715*weight3+O715*weight4+P715*weight5+Q715*weight6</f>
        <v/>
      </c>
    </row>
    <row r="716" spans="1:18">
      <c r="A716">
        <f>RANK(R716,R:R)</f>
        <v/>
      </c>
      <c r="B716" t="s">
        <v>8524</v>
      </c>
      <c r="C716">
        <f>VLOOKUP(B716,'Input - companies list'!B:L,2,FALSE)</f>
        <v/>
      </c>
      <c r="D716">
        <f>VLOOKUP(B716,'Input - companies list'!B:L,11,FALSE)</f>
        <v/>
      </c>
      <c r="E716">
        <f>VLOOKUP(B716,'Input - companies list'!B:E,4,FALSE)</f>
        <v/>
      </c>
      <c r="F716">
        <f>SUMIFS('Input - target event report'!H:H,'Input - target event report'!B:B,B716,'Input - target event report'!D:D, "Private Investment")</f>
        <v/>
      </c>
      <c r="G716">
        <f>IF(I716&lt;2, "N/A", (MAXIFS('Input - target event report'!E:E,'Input - target event report'!B:B,B:B,'Input - target event report'!D:D,"Private Investment")-MINIFS('Input - target event report'!E:E,'Input - target event report'!B:B,B:B,'Input - target event report'!D:D,"Private Investment"))/(I716-1))</f>
        <v/>
      </c>
      <c r="H716">
        <f>IF(MAXIFS('Input - target event report'!E:E,'Input - target event report'!B:B,B:B,'Input - target event report'!D:D,"Private Investment") = 0, "N/A", TODAY() - MAXIFS('Input - target event report'!E:E,'Input - target event report'!B:B,B:B,'Input - target event report'!D:D,"Private Investment"))</f>
        <v/>
      </c>
      <c r="I716">
        <f>COUNTIFS('Input - target event report'!B:B,B716,'Input - target event report'!D:D, "Private Investment")</f>
        <v/>
      </c>
      <c r="J716">
        <f>INDEX('Input - companies list'!$1:$10000,MATCH(B716,'Input - companies list'!B:B,0),MATCH("Flow",'Input - companies list'!$1:$1,0 ))</f>
        <v/>
      </c>
      <c r="K716">
        <f>INDEX('Input - companies list'!$1:$10000,MATCH(B716,'Input - companies list'!B:B,0),MATCH("Inter-Cluster Connectivity",'Input - companies list'!$1:$1,0 ))</f>
        <v/>
      </c>
      <c r="L716">
        <f>IFERROR(PERCENTRANK(F:F,F716),0)</f>
        <v/>
      </c>
      <c r="M716">
        <f>IFERROR(1 - PERCENTRANK(G:G,G716),0)</f>
        <v/>
      </c>
      <c r="N716">
        <f>IFERROR(1 - PERCENTRANK(H:H,H716),0)</f>
        <v/>
      </c>
      <c r="O716">
        <f>IFERROR(PERCENTRANK(I:I,I716),0)</f>
        <v/>
      </c>
      <c r="P716">
        <f>IFERROR(1 - PERCENTRANK(J:J,J716),0)</f>
        <v/>
      </c>
      <c r="Q716">
        <f>IFERROR(PERCENTRANK(K:K,K716),0)</f>
        <v/>
      </c>
      <c r="R716">
        <f>L716*weight1+M716*weight2+N716*weight3+O716*weight4+P716*weight5+Q716*weight6</f>
        <v/>
      </c>
    </row>
    <row r="717" spans="1:18">
      <c r="A717">
        <f>RANK(R717,R:R)</f>
        <v/>
      </c>
      <c r="B717" t="s">
        <v>8534</v>
      </c>
      <c r="C717">
        <f>VLOOKUP(B717,'Input - companies list'!B:L,2,FALSE)</f>
        <v/>
      </c>
      <c r="D717">
        <f>VLOOKUP(B717,'Input - companies list'!B:L,11,FALSE)</f>
        <v/>
      </c>
      <c r="E717">
        <f>VLOOKUP(B717,'Input - companies list'!B:E,4,FALSE)</f>
        <v/>
      </c>
      <c r="F717">
        <f>SUMIFS('Input - target event report'!H:H,'Input - target event report'!B:B,B717,'Input - target event report'!D:D, "Private Investment")</f>
        <v/>
      </c>
      <c r="G717">
        <f>IF(I717&lt;2, "N/A", (MAXIFS('Input - target event report'!E:E,'Input - target event report'!B:B,B:B,'Input - target event report'!D:D,"Private Investment")-MINIFS('Input - target event report'!E:E,'Input - target event report'!B:B,B:B,'Input - target event report'!D:D,"Private Investment"))/(I717-1))</f>
        <v/>
      </c>
      <c r="H717">
        <f>IF(MAXIFS('Input - target event report'!E:E,'Input - target event report'!B:B,B:B,'Input - target event report'!D:D,"Private Investment") = 0, "N/A", TODAY() - MAXIFS('Input - target event report'!E:E,'Input - target event report'!B:B,B:B,'Input - target event report'!D:D,"Private Investment"))</f>
        <v/>
      </c>
      <c r="I717">
        <f>COUNTIFS('Input - target event report'!B:B,B717,'Input - target event report'!D:D, "Private Investment")</f>
        <v/>
      </c>
      <c r="J717">
        <f>INDEX('Input - companies list'!$1:$10000,MATCH(B717,'Input - companies list'!B:B,0),MATCH("Flow",'Input - companies list'!$1:$1,0 ))</f>
        <v/>
      </c>
      <c r="K717">
        <f>INDEX('Input - companies list'!$1:$10000,MATCH(B717,'Input - companies list'!B:B,0),MATCH("Inter-Cluster Connectivity",'Input - companies list'!$1:$1,0 ))</f>
        <v/>
      </c>
      <c r="L717">
        <f>IFERROR(PERCENTRANK(F:F,F717),0)</f>
        <v/>
      </c>
      <c r="M717">
        <f>IFERROR(1 - PERCENTRANK(G:G,G717),0)</f>
        <v/>
      </c>
      <c r="N717">
        <f>IFERROR(1 - PERCENTRANK(H:H,H717),0)</f>
        <v/>
      </c>
      <c r="O717">
        <f>IFERROR(PERCENTRANK(I:I,I717),0)</f>
        <v/>
      </c>
      <c r="P717">
        <f>IFERROR(1 - PERCENTRANK(J:J,J717),0)</f>
        <v/>
      </c>
      <c r="Q717">
        <f>IFERROR(PERCENTRANK(K:K,K717),0)</f>
        <v/>
      </c>
      <c r="R717">
        <f>L717*weight1+M717*weight2+N717*weight3+O717*weight4+P717*weight5+Q717*weight6</f>
        <v/>
      </c>
    </row>
    <row r="718" spans="1:18">
      <c r="A718">
        <f>RANK(R718,R:R)</f>
        <v/>
      </c>
      <c r="B718" t="s">
        <v>8547</v>
      </c>
      <c r="C718">
        <f>VLOOKUP(B718,'Input - companies list'!B:L,2,FALSE)</f>
        <v/>
      </c>
      <c r="D718">
        <f>VLOOKUP(B718,'Input - companies list'!B:L,11,FALSE)</f>
        <v/>
      </c>
      <c r="E718">
        <f>VLOOKUP(B718,'Input - companies list'!B:E,4,FALSE)</f>
        <v/>
      </c>
      <c r="F718">
        <f>SUMIFS('Input - target event report'!H:H,'Input - target event report'!B:B,B718,'Input - target event report'!D:D, "Private Investment")</f>
        <v/>
      </c>
      <c r="G718">
        <f>IF(I718&lt;2, "N/A", (MAXIFS('Input - target event report'!E:E,'Input - target event report'!B:B,B:B,'Input - target event report'!D:D,"Private Investment")-MINIFS('Input - target event report'!E:E,'Input - target event report'!B:B,B:B,'Input - target event report'!D:D,"Private Investment"))/(I718-1))</f>
        <v/>
      </c>
      <c r="H718">
        <f>IF(MAXIFS('Input - target event report'!E:E,'Input - target event report'!B:B,B:B,'Input - target event report'!D:D,"Private Investment") = 0, "N/A", TODAY() - MAXIFS('Input - target event report'!E:E,'Input - target event report'!B:B,B:B,'Input - target event report'!D:D,"Private Investment"))</f>
        <v/>
      </c>
      <c r="I718">
        <f>COUNTIFS('Input - target event report'!B:B,B718,'Input - target event report'!D:D, "Private Investment")</f>
        <v/>
      </c>
      <c r="J718">
        <f>INDEX('Input - companies list'!$1:$10000,MATCH(B718,'Input - companies list'!B:B,0),MATCH("Flow",'Input - companies list'!$1:$1,0 ))</f>
        <v/>
      </c>
      <c r="K718">
        <f>INDEX('Input - companies list'!$1:$10000,MATCH(B718,'Input - companies list'!B:B,0),MATCH("Inter-Cluster Connectivity",'Input - companies list'!$1:$1,0 ))</f>
        <v/>
      </c>
      <c r="L718">
        <f>IFERROR(PERCENTRANK(F:F,F718),0)</f>
        <v/>
      </c>
      <c r="M718">
        <f>IFERROR(1 - PERCENTRANK(G:G,G718),0)</f>
        <v/>
      </c>
      <c r="N718">
        <f>IFERROR(1 - PERCENTRANK(H:H,H718),0)</f>
        <v/>
      </c>
      <c r="O718">
        <f>IFERROR(PERCENTRANK(I:I,I718),0)</f>
        <v/>
      </c>
      <c r="P718">
        <f>IFERROR(1 - PERCENTRANK(J:J,J718),0)</f>
        <v/>
      </c>
      <c r="Q718">
        <f>IFERROR(PERCENTRANK(K:K,K718),0)</f>
        <v/>
      </c>
      <c r="R718">
        <f>L718*weight1+M718*weight2+N718*weight3+O718*weight4+P718*weight5+Q718*weight6</f>
        <v/>
      </c>
    </row>
    <row r="719" spans="1:18">
      <c r="A719">
        <f>RANK(R719,R:R)</f>
        <v/>
      </c>
      <c r="B719" t="s">
        <v>8558</v>
      </c>
      <c r="C719">
        <f>VLOOKUP(B719,'Input - companies list'!B:L,2,FALSE)</f>
        <v/>
      </c>
      <c r="D719">
        <f>VLOOKUP(B719,'Input - companies list'!B:L,11,FALSE)</f>
        <v/>
      </c>
      <c r="E719">
        <f>VLOOKUP(B719,'Input - companies list'!B:E,4,FALSE)</f>
        <v/>
      </c>
      <c r="F719">
        <f>SUMIFS('Input - target event report'!H:H,'Input - target event report'!B:B,B719,'Input - target event report'!D:D, "Private Investment")</f>
        <v/>
      </c>
      <c r="G719">
        <f>IF(I719&lt;2, "N/A", (MAXIFS('Input - target event report'!E:E,'Input - target event report'!B:B,B:B,'Input - target event report'!D:D,"Private Investment")-MINIFS('Input - target event report'!E:E,'Input - target event report'!B:B,B:B,'Input - target event report'!D:D,"Private Investment"))/(I719-1))</f>
        <v/>
      </c>
      <c r="H719">
        <f>IF(MAXIFS('Input - target event report'!E:E,'Input - target event report'!B:B,B:B,'Input - target event report'!D:D,"Private Investment") = 0, "N/A", TODAY() - MAXIFS('Input - target event report'!E:E,'Input - target event report'!B:B,B:B,'Input - target event report'!D:D,"Private Investment"))</f>
        <v/>
      </c>
      <c r="I719">
        <f>COUNTIFS('Input - target event report'!B:B,B719,'Input - target event report'!D:D, "Private Investment")</f>
        <v/>
      </c>
      <c r="J719">
        <f>INDEX('Input - companies list'!$1:$10000,MATCH(B719,'Input - companies list'!B:B,0),MATCH("Flow",'Input - companies list'!$1:$1,0 ))</f>
        <v/>
      </c>
      <c r="K719">
        <f>INDEX('Input - companies list'!$1:$10000,MATCH(B719,'Input - companies list'!B:B,0),MATCH("Inter-Cluster Connectivity",'Input - companies list'!$1:$1,0 ))</f>
        <v/>
      </c>
      <c r="L719">
        <f>IFERROR(PERCENTRANK(F:F,F719),0)</f>
        <v/>
      </c>
      <c r="M719">
        <f>IFERROR(1 - PERCENTRANK(G:G,G719),0)</f>
        <v/>
      </c>
      <c r="N719">
        <f>IFERROR(1 - PERCENTRANK(H:H,H719),0)</f>
        <v/>
      </c>
      <c r="O719">
        <f>IFERROR(PERCENTRANK(I:I,I719),0)</f>
        <v/>
      </c>
      <c r="P719">
        <f>IFERROR(1 - PERCENTRANK(J:J,J719),0)</f>
        <v/>
      </c>
      <c r="Q719">
        <f>IFERROR(PERCENTRANK(K:K,K719),0)</f>
        <v/>
      </c>
      <c r="R719">
        <f>L719*weight1+M719*weight2+N719*weight3+O719*weight4+P719*weight5+Q719*weight6</f>
        <v/>
      </c>
    </row>
    <row r="720" spans="1:18">
      <c r="A720">
        <f>RANK(R720,R:R)</f>
        <v/>
      </c>
      <c r="B720" t="s">
        <v>8570</v>
      </c>
      <c r="C720">
        <f>VLOOKUP(B720,'Input - companies list'!B:L,2,FALSE)</f>
        <v/>
      </c>
      <c r="D720">
        <f>VLOOKUP(B720,'Input - companies list'!B:L,11,FALSE)</f>
        <v/>
      </c>
      <c r="E720">
        <f>VLOOKUP(B720,'Input - companies list'!B:E,4,FALSE)</f>
        <v/>
      </c>
      <c r="F720">
        <f>SUMIFS('Input - target event report'!H:H,'Input - target event report'!B:B,B720,'Input - target event report'!D:D, "Private Investment")</f>
        <v/>
      </c>
      <c r="G720">
        <f>IF(I720&lt;2, "N/A", (MAXIFS('Input - target event report'!E:E,'Input - target event report'!B:B,B:B,'Input - target event report'!D:D,"Private Investment")-MINIFS('Input - target event report'!E:E,'Input - target event report'!B:B,B:B,'Input - target event report'!D:D,"Private Investment"))/(I720-1))</f>
        <v/>
      </c>
      <c r="H720">
        <f>IF(MAXIFS('Input - target event report'!E:E,'Input - target event report'!B:B,B:B,'Input - target event report'!D:D,"Private Investment") = 0, "N/A", TODAY() - MAXIFS('Input - target event report'!E:E,'Input - target event report'!B:B,B:B,'Input - target event report'!D:D,"Private Investment"))</f>
        <v/>
      </c>
      <c r="I720">
        <f>COUNTIFS('Input - target event report'!B:B,B720,'Input - target event report'!D:D, "Private Investment")</f>
        <v/>
      </c>
      <c r="J720">
        <f>INDEX('Input - companies list'!$1:$10000,MATCH(B720,'Input - companies list'!B:B,0),MATCH("Flow",'Input - companies list'!$1:$1,0 ))</f>
        <v/>
      </c>
      <c r="K720">
        <f>INDEX('Input - companies list'!$1:$10000,MATCH(B720,'Input - companies list'!B:B,0),MATCH("Inter-Cluster Connectivity",'Input - companies list'!$1:$1,0 ))</f>
        <v/>
      </c>
      <c r="L720">
        <f>IFERROR(PERCENTRANK(F:F,F720),0)</f>
        <v/>
      </c>
      <c r="M720">
        <f>IFERROR(1 - PERCENTRANK(G:G,G720),0)</f>
        <v/>
      </c>
      <c r="N720">
        <f>IFERROR(1 - PERCENTRANK(H:H,H720),0)</f>
        <v/>
      </c>
      <c r="O720">
        <f>IFERROR(PERCENTRANK(I:I,I720),0)</f>
        <v/>
      </c>
      <c r="P720">
        <f>IFERROR(1 - PERCENTRANK(J:J,J720),0)</f>
        <v/>
      </c>
      <c r="Q720">
        <f>IFERROR(PERCENTRANK(K:K,K720),0)</f>
        <v/>
      </c>
      <c r="R720">
        <f>L720*weight1+M720*weight2+N720*weight3+O720*weight4+P720*weight5+Q720*weight6</f>
        <v/>
      </c>
    </row>
    <row r="721" spans="1:18">
      <c r="A721">
        <f>RANK(R721,R:R)</f>
        <v/>
      </c>
      <c r="B721" t="s">
        <v>8581</v>
      </c>
      <c r="C721">
        <f>VLOOKUP(B721,'Input - companies list'!B:L,2,FALSE)</f>
        <v/>
      </c>
      <c r="D721">
        <f>VLOOKUP(B721,'Input - companies list'!B:L,11,FALSE)</f>
        <v/>
      </c>
      <c r="E721">
        <f>VLOOKUP(B721,'Input - companies list'!B:E,4,FALSE)</f>
        <v/>
      </c>
      <c r="F721">
        <f>SUMIFS('Input - target event report'!H:H,'Input - target event report'!B:B,B721,'Input - target event report'!D:D, "Private Investment")</f>
        <v/>
      </c>
      <c r="G721">
        <f>IF(I721&lt;2, "N/A", (MAXIFS('Input - target event report'!E:E,'Input - target event report'!B:B,B:B,'Input - target event report'!D:D,"Private Investment")-MINIFS('Input - target event report'!E:E,'Input - target event report'!B:B,B:B,'Input - target event report'!D:D,"Private Investment"))/(I721-1))</f>
        <v/>
      </c>
      <c r="H721">
        <f>IF(MAXIFS('Input - target event report'!E:E,'Input - target event report'!B:B,B:B,'Input - target event report'!D:D,"Private Investment") = 0, "N/A", TODAY() - MAXIFS('Input - target event report'!E:E,'Input - target event report'!B:B,B:B,'Input - target event report'!D:D,"Private Investment"))</f>
        <v/>
      </c>
      <c r="I721">
        <f>COUNTIFS('Input - target event report'!B:B,B721,'Input - target event report'!D:D, "Private Investment")</f>
        <v/>
      </c>
      <c r="J721">
        <f>INDEX('Input - companies list'!$1:$10000,MATCH(B721,'Input - companies list'!B:B,0),MATCH("Flow",'Input - companies list'!$1:$1,0 ))</f>
        <v/>
      </c>
      <c r="K721">
        <f>INDEX('Input - companies list'!$1:$10000,MATCH(B721,'Input - companies list'!B:B,0),MATCH("Inter-Cluster Connectivity",'Input - companies list'!$1:$1,0 ))</f>
        <v/>
      </c>
      <c r="L721">
        <f>IFERROR(PERCENTRANK(F:F,F721),0)</f>
        <v/>
      </c>
      <c r="M721">
        <f>IFERROR(1 - PERCENTRANK(G:G,G721),0)</f>
        <v/>
      </c>
      <c r="N721">
        <f>IFERROR(1 - PERCENTRANK(H:H,H721),0)</f>
        <v/>
      </c>
      <c r="O721">
        <f>IFERROR(PERCENTRANK(I:I,I721),0)</f>
        <v/>
      </c>
      <c r="P721">
        <f>IFERROR(1 - PERCENTRANK(J:J,J721),0)</f>
        <v/>
      </c>
      <c r="Q721">
        <f>IFERROR(PERCENTRANK(K:K,K721),0)</f>
        <v/>
      </c>
      <c r="R721">
        <f>L721*weight1+M721*weight2+N721*weight3+O721*weight4+P721*weight5+Q721*weight6</f>
        <v/>
      </c>
    </row>
    <row r="722" spans="1:18">
      <c r="A722">
        <f>RANK(R722,R:R)</f>
        <v/>
      </c>
      <c r="B722" t="s">
        <v>8595</v>
      </c>
      <c r="C722">
        <f>VLOOKUP(B722,'Input - companies list'!B:L,2,FALSE)</f>
        <v/>
      </c>
      <c r="D722">
        <f>VLOOKUP(B722,'Input - companies list'!B:L,11,FALSE)</f>
        <v/>
      </c>
      <c r="E722">
        <f>VLOOKUP(B722,'Input - companies list'!B:E,4,FALSE)</f>
        <v/>
      </c>
      <c r="F722">
        <f>SUMIFS('Input - target event report'!H:H,'Input - target event report'!B:B,B722,'Input - target event report'!D:D, "Private Investment")</f>
        <v/>
      </c>
      <c r="G722">
        <f>IF(I722&lt;2, "N/A", (MAXIFS('Input - target event report'!E:E,'Input - target event report'!B:B,B:B,'Input - target event report'!D:D,"Private Investment")-MINIFS('Input - target event report'!E:E,'Input - target event report'!B:B,B:B,'Input - target event report'!D:D,"Private Investment"))/(I722-1))</f>
        <v/>
      </c>
      <c r="H722">
        <f>IF(MAXIFS('Input - target event report'!E:E,'Input - target event report'!B:B,B:B,'Input - target event report'!D:D,"Private Investment") = 0, "N/A", TODAY() - MAXIFS('Input - target event report'!E:E,'Input - target event report'!B:B,B:B,'Input - target event report'!D:D,"Private Investment"))</f>
        <v/>
      </c>
      <c r="I722">
        <f>COUNTIFS('Input - target event report'!B:B,B722,'Input - target event report'!D:D, "Private Investment")</f>
        <v/>
      </c>
      <c r="J722">
        <f>INDEX('Input - companies list'!$1:$10000,MATCH(B722,'Input - companies list'!B:B,0),MATCH("Flow",'Input - companies list'!$1:$1,0 ))</f>
        <v/>
      </c>
      <c r="K722">
        <f>INDEX('Input - companies list'!$1:$10000,MATCH(B722,'Input - companies list'!B:B,0),MATCH("Inter-Cluster Connectivity",'Input - companies list'!$1:$1,0 ))</f>
        <v/>
      </c>
      <c r="L722">
        <f>IFERROR(PERCENTRANK(F:F,F722),0)</f>
        <v/>
      </c>
      <c r="M722">
        <f>IFERROR(1 - PERCENTRANK(G:G,G722),0)</f>
        <v/>
      </c>
      <c r="N722">
        <f>IFERROR(1 - PERCENTRANK(H:H,H722),0)</f>
        <v/>
      </c>
      <c r="O722">
        <f>IFERROR(PERCENTRANK(I:I,I722),0)</f>
        <v/>
      </c>
      <c r="P722">
        <f>IFERROR(1 - PERCENTRANK(J:J,J722),0)</f>
        <v/>
      </c>
      <c r="Q722">
        <f>IFERROR(PERCENTRANK(K:K,K722),0)</f>
        <v/>
      </c>
      <c r="R722">
        <f>L722*weight1+M722*weight2+N722*weight3+O722*weight4+P722*weight5+Q722*weight6</f>
        <v/>
      </c>
    </row>
    <row r="723" spans="1:18">
      <c r="A723">
        <f>RANK(R723,R:R)</f>
        <v/>
      </c>
      <c r="B723" t="s">
        <v>8606</v>
      </c>
      <c r="C723">
        <f>VLOOKUP(B723,'Input - companies list'!B:L,2,FALSE)</f>
        <v/>
      </c>
      <c r="D723">
        <f>VLOOKUP(B723,'Input - companies list'!B:L,11,FALSE)</f>
        <v/>
      </c>
      <c r="E723">
        <f>VLOOKUP(B723,'Input - companies list'!B:E,4,FALSE)</f>
        <v/>
      </c>
      <c r="F723">
        <f>SUMIFS('Input - target event report'!H:H,'Input - target event report'!B:B,B723,'Input - target event report'!D:D, "Private Investment")</f>
        <v/>
      </c>
      <c r="G723">
        <f>IF(I723&lt;2, "N/A", (MAXIFS('Input - target event report'!E:E,'Input - target event report'!B:B,B:B,'Input - target event report'!D:D,"Private Investment")-MINIFS('Input - target event report'!E:E,'Input - target event report'!B:B,B:B,'Input - target event report'!D:D,"Private Investment"))/(I723-1))</f>
        <v/>
      </c>
      <c r="H723">
        <f>IF(MAXIFS('Input - target event report'!E:E,'Input - target event report'!B:B,B:B,'Input - target event report'!D:D,"Private Investment") = 0, "N/A", TODAY() - MAXIFS('Input - target event report'!E:E,'Input - target event report'!B:B,B:B,'Input - target event report'!D:D,"Private Investment"))</f>
        <v/>
      </c>
      <c r="I723">
        <f>COUNTIFS('Input - target event report'!B:B,B723,'Input - target event report'!D:D, "Private Investment")</f>
        <v/>
      </c>
      <c r="J723">
        <f>INDEX('Input - companies list'!$1:$10000,MATCH(B723,'Input - companies list'!B:B,0),MATCH("Flow",'Input - companies list'!$1:$1,0 ))</f>
        <v/>
      </c>
      <c r="K723">
        <f>INDEX('Input - companies list'!$1:$10000,MATCH(B723,'Input - companies list'!B:B,0),MATCH("Inter-Cluster Connectivity",'Input - companies list'!$1:$1,0 ))</f>
        <v/>
      </c>
      <c r="L723">
        <f>IFERROR(PERCENTRANK(F:F,F723),0)</f>
        <v/>
      </c>
      <c r="M723">
        <f>IFERROR(1 - PERCENTRANK(G:G,G723),0)</f>
        <v/>
      </c>
      <c r="N723">
        <f>IFERROR(1 - PERCENTRANK(H:H,H723),0)</f>
        <v/>
      </c>
      <c r="O723">
        <f>IFERROR(PERCENTRANK(I:I,I723),0)</f>
        <v/>
      </c>
      <c r="P723">
        <f>IFERROR(1 - PERCENTRANK(J:J,J723),0)</f>
        <v/>
      </c>
      <c r="Q723">
        <f>IFERROR(PERCENTRANK(K:K,K723),0)</f>
        <v/>
      </c>
      <c r="R723">
        <f>L723*weight1+M723*weight2+N723*weight3+O723*weight4+P723*weight5+Q723*weight6</f>
        <v/>
      </c>
    </row>
    <row r="724" spans="1:18">
      <c r="A724">
        <f>RANK(R724,R:R)</f>
        <v/>
      </c>
      <c r="B724" t="s">
        <v>8615</v>
      </c>
      <c r="C724">
        <f>VLOOKUP(B724,'Input - companies list'!B:L,2,FALSE)</f>
        <v/>
      </c>
      <c r="D724">
        <f>VLOOKUP(B724,'Input - companies list'!B:L,11,FALSE)</f>
        <v/>
      </c>
      <c r="E724">
        <f>VLOOKUP(B724,'Input - companies list'!B:E,4,FALSE)</f>
        <v/>
      </c>
      <c r="F724">
        <f>SUMIFS('Input - target event report'!H:H,'Input - target event report'!B:B,B724,'Input - target event report'!D:D, "Private Investment")</f>
        <v/>
      </c>
      <c r="G724">
        <f>IF(I724&lt;2, "N/A", (MAXIFS('Input - target event report'!E:E,'Input - target event report'!B:B,B:B,'Input - target event report'!D:D,"Private Investment")-MINIFS('Input - target event report'!E:E,'Input - target event report'!B:B,B:B,'Input - target event report'!D:D,"Private Investment"))/(I724-1))</f>
        <v/>
      </c>
      <c r="H724">
        <f>IF(MAXIFS('Input - target event report'!E:E,'Input - target event report'!B:B,B:B,'Input - target event report'!D:D,"Private Investment") = 0, "N/A", TODAY() - MAXIFS('Input - target event report'!E:E,'Input - target event report'!B:B,B:B,'Input - target event report'!D:D,"Private Investment"))</f>
        <v/>
      </c>
      <c r="I724">
        <f>COUNTIFS('Input - target event report'!B:B,B724,'Input - target event report'!D:D, "Private Investment")</f>
        <v/>
      </c>
      <c r="J724">
        <f>INDEX('Input - companies list'!$1:$10000,MATCH(B724,'Input - companies list'!B:B,0),MATCH("Flow",'Input - companies list'!$1:$1,0 ))</f>
        <v/>
      </c>
      <c r="K724">
        <f>INDEX('Input - companies list'!$1:$10000,MATCH(B724,'Input - companies list'!B:B,0),MATCH("Inter-Cluster Connectivity",'Input - companies list'!$1:$1,0 ))</f>
        <v/>
      </c>
      <c r="L724">
        <f>IFERROR(PERCENTRANK(F:F,F724),0)</f>
        <v/>
      </c>
      <c r="M724">
        <f>IFERROR(1 - PERCENTRANK(G:G,G724),0)</f>
        <v/>
      </c>
      <c r="N724">
        <f>IFERROR(1 - PERCENTRANK(H:H,H724),0)</f>
        <v/>
      </c>
      <c r="O724">
        <f>IFERROR(PERCENTRANK(I:I,I724),0)</f>
        <v/>
      </c>
      <c r="P724">
        <f>IFERROR(1 - PERCENTRANK(J:J,J724),0)</f>
        <v/>
      </c>
      <c r="Q724">
        <f>IFERROR(PERCENTRANK(K:K,K724),0)</f>
        <v/>
      </c>
      <c r="R724">
        <f>L724*weight1+M724*weight2+N724*weight3+O724*weight4+P724*weight5+Q724*weight6</f>
        <v/>
      </c>
    </row>
    <row r="725" spans="1:18">
      <c r="A725">
        <f>RANK(R725,R:R)</f>
        <v/>
      </c>
      <c r="B725" t="s">
        <v>8626</v>
      </c>
      <c r="C725">
        <f>VLOOKUP(B725,'Input - companies list'!B:L,2,FALSE)</f>
        <v/>
      </c>
      <c r="D725">
        <f>VLOOKUP(B725,'Input - companies list'!B:L,11,FALSE)</f>
        <v/>
      </c>
      <c r="E725">
        <f>VLOOKUP(B725,'Input - companies list'!B:E,4,FALSE)</f>
        <v/>
      </c>
      <c r="F725">
        <f>SUMIFS('Input - target event report'!H:H,'Input - target event report'!B:B,B725,'Input - target event report'!D:D, "Private Investment")</f>
        <v/>
      </c>
      <c r="G725">
        <f>IF(I725&lt;2, "N/A", (MAXIFS('Input - target event report'!E:E,'Input - target event report'!B:B,B:B,'Input - target event report'!D:D,"Private Investment")-MINIFS('Input - target event report'!E:E,'Input - target event report'!B:B,B:B,'Input - target event report'!D:D,"Private Investment"))/(I725-1))</f>
        <v/>
      </c>
      <c r="H725">
        <f>IF(MAXIFS('Input - target event report'!E:E,'Input - target event report'!B:B,B:B,'Input - target event report'!D:D,"Private Investment") = 0, "N/A", TODAY() - MAXIFS('Input - target event report'!E:E,'Input - target event report'!B:B,B:B,'Input - target event report'!D:D,"Private Investment"))</f>
        <v/>
      </c>
      <c r="I725">
        <f>COUNTIFS('Input - target event report'!B:B,B725,'Input - target event report'!D:D, "Private Investment")</f>
        <v/>
      </c>
      <c r="J725">
        <f>INDEX('Input - companies list'!$1:$10000,MATCH(B725,'Input - companies list'!B:B,0),MATCH("Flow",'Input - companies list'!$1:$1,0 ))</f>
        <v/>
      </c>
      <c r="K725">
        <f>INDEX('Input - companies list'!$1:$10000,MATCH(B725,'Input - companies list'!B:B,0),MATCH("Inter-Cluster Connectivity",'Input - companies list'!$1:$1,0 ))</f>
        <v/>
      </c>
      <c r="L725">
        <f>IFERROR(PERCENTRANK(F:F,F725),0)</f>
        <v/>
      </c>
      <c r="M725">
        <f>IFERROR(1 - PERCENTRANK(G:G,G725),0)</f>
        <v/>
      </c>
      <c r="N725">
        <f>IFERROR(1 - PERCENTRANK(H:H,H725),0)</f>
        <v/>
      </c>
      <c r="O725">
        <f>IFERROR(PERCENTRANK(I:I,I725),0)</f>
        <v/>
      </c>
      <c r="P725">
        <f>IFERROR(1 - PERCENTRANK(J:J,J725),0)</f>
        <v/>
      </c>
      <c r="Q725">
        <f>IFERROR(PERCENTRANK(K:K,K725),0)</f>
        <v/>
      </c>
      <c r="R725">
        <f>L725*weight1+M725*weight2+N725*weight3+O725*weight4+P725*weight5+Q725*weight6</f>
        <v/>
      </c>
    </row>
    <row r="726" spans="1:18">
      <c r="A726">
        <f>RANK(R726,R:R)</f>
        <v/>
      </c>
      <c r="B726" t="s">
        <v>8635</v>
      </c>
      <c r="C726">
        <f>VLOOKUP(B726,'Input - companies list'!B:L,2,FALSE)</f>
        <v/>
      </c>
      <c r="D726">
        <f>VLOOKUP(B726,'Input - companies list'!B:L,11,FALSE)</f>
        <v/>
      </c>
      <c r="E726">
        <f>VLOOKUP(B726,'Input - companies list'!B:E,4,FALSE)</f>
        <v/>
      </c>
      <c r="F726">
        <f>SUMIFS('Input - target event report'!H:H,'Input - target event report'!B:B,B726,'Input - target event report'!D:D, "Private Investment")</f>
        <v/>
      </c>
      <c r="G726">
        <f>IF(I726&lt;2, "N/A", (MAXIFS('Input - target event report'!E:E,'Input - target event report'!B:B,B:B,'Input - target event report'!D:D,"Private Investment")-MINIFS('Input - target event report'!E:E,'Input - target event report'!B:B,B:B,'Input - target event report'!D:D,"Private Investment"))/(I726-1))</f>
        <v/>
      </c>
      <c r="H726">
        <f>IF(MAXIFS('Input - target event report'!E:E,'Input - target event report'!B:B,B:B,'Input - target event report'!D:D,"Private Investment") = 0, "N/A", TODAY() - MAXIFS('Input - target event report'!E:E,'Input - target event report'!B:B,B:B,'Input - target event report'!D:D,"Private Investment"))</f>
        <v/>
      </c>
      <c r="I726">
        <f>COUNTIFS('Input - target event report'!B:B,B726,'Input - target event report'!D:D, "Private Investment")</f>
        <v/>
      </c>
      <c r="J726">
        <f>INDEX('Input - companies list'!$1:$10000,MATCH(B726,'Input - companies list'!B:B,0),MATCH("Flow",'Input - companies list'!$1:$1,0 ))</f>
        <v/>
      </c>
      <c r="K726">
        <f>INDEX('Input - companies list'!$1:$10000,MATCH(B726,'Input - companies list'!B:B,0),MATCH("Inter-Cluster Connectivity",'Input - companies list'!$1:$1,0 ))</f>
        <v/>
      </c>
      <c r="L726">
        <f>IFERROR(PERCENTRANK(F:F,F726),0)</f>
        <v/>
      </c>
      <c r="M726">
        <f>IFERROR(1 - PERCENTRANK(G:G,G726),0)</f>
        <v/>
      </c>
      <c r="N726">
        <f>IFERROR(1 - PERCENTRANK(H:H,H726),0)</f>
        <v/>
      </c>
      <c r="O726">
        <f>IFERROR(PERCENTRANK(I:I,I726),0)</f>
        <v/>
      </c>
      <c r="P726">
        <f>IFERROR(1 - PERCENTRANK(J:J,J726),0)</f>
        <v/>
      </c>
      <c r="Q726">
        <f>IFERROR(PERCENTRANK(K:K,K726),0)</f>
        <v/>
      </c>
      <c r="R726">
        <f>L726*weight1+M726*weight2+N726*weight3+O726*weight4+P726*weight5+Q726*weight6</f>
        <v/>
      </c>
    </row>
    <row r="727" spans="1:18">
      <c r="A727">
        <f>RANK(R727,R:R)</f>
        <v/>
      </c>
      <c r="B727" t="s">
        <v>8643</v>
      </c>
      <c r="C727">
        <f>VLOOKUP(B727,'Input - companies list'!B:L,2,FALSE)</f>
        <v/>
      </c>
      <c r="D727">
        <f>VLOOKUP(B727,'Input - companies list'!B:L,11,FALSE)</f>
        <v/>
      </c>
      <c r="E727">
        <f>VLOOKUP(B727,'Input - companies list'!B:E,4,FALSE)</f>
        <v/>
      </c>
      <c r="F727">
        <f>SUMIFS('Input - target event report'!H:H,'Input - target event report'!B:B,B727,'Input - target event report'!D:D, "Private Investment")</f>
        <v/>
      </c>
      <c r="G727">
        <f>IF(I727&lt;2, "N/A", (MAXIFS('Input - target event report'!E:E,'Input - target event report'!B:B,B:B,'Input - target event report'!D:D,"Private Investment")-MINIFS('Input - target event report'!E:E,'Input - target event report'!B:B,B:B,'Input - target event report'!D:D,"Private Investment"))/(I727-1))</f>
        <v/>
      </c>
      <c r="H727">
        <f>IF(MAXIFS('Input - target event report'!E:E,'Input - target event report'!B:B,B:B,'Input - target event report'!D:D,"Private Investment") = 0, "N/A", TODAY() - MAXIFS('Input - target event report'!E:E,'Input - target event report'!B:B,B:B,'Input - target event report'!D:D,"Private Investment"))</f>
        <v/>
      </c>
      <c r="I727">
        <f>COUNTIFS('Input - target event report'!B:B,B727,'Input - target event report'!D:D, "Private Investment")</f>
        <v/>
      </c>
      <c r="J727">
        <f>INDEX('Input - companies list'!$1:$10000,MATCH(B727,'Input - companies list'!B:B,0),MATCH("Flow",'Input - companies list'!$1:$1,0 ))</f>
        <v/>
      </c>
      <c r="K727">
        <f>INDEX('Input - companies list'!$1:$10000,MATCH(B727,'Input - companies list'!B:B,0),MATCH("Inter-Cluster Connectivity",'Input - companies list'!$1:$1,0 ))</f>
        <v/>
      </c>
      <c r="L727">
        <f>IFERROR(PERCENTRANK(F:F,F727),0)</f>
        <v/>
      </c>
      <c r="M727">
        <f>IFERROR(1 - PERCENTRANK(G:G,G727),0)</f>
        <v/>
      </c>
      <c r="N727">
        <f>IFERROR(1 - PERCENTRANK(H:H,H727),0)</f>
        <v/>
      </c>
      <c r="O727">
        <f>IFERROR(PERCENTRANK(I:I,I727),0)</f>
        <v/>
      </c>
      <c r="P727">
        <f>IFERROR(1 - PERCENTRANK(J:J,J727),0)</f>
        <v/>
      </c>
      <c r="Q727">
        <f>IFERROR(PERCENTRANK(K:K,K727),0)</f>
        <v/>
      </c>
      <c r="R727">
        <f>L727*weight1+M727*weight2+N727*weight3+O727*weight4+P727*weight5+Q727*weight6</f>
        <v/>
      </c>
    </row>
    <row r="728" spans="1:18">
      <c r="A728">
        <f>RANK(R728,R:R)</f>
        <v/>
      </c>
      <c r="B728" t="s">
        <v>8653</v>
      </c>
      <c r="C728">
        <f>VLOOKUP(B728,'Input - companies list'!B:L,2,FALSE)</f>
        <v/>
      </c>
      <c r="D728">
        <f>VLOOKUP(B728,'Input - companies list'!B:L,11,FALSE)</f>
        <v/>
      </c>
      <c r="E728">
        <f>VLOOKUP(B728,'Input - companies list'!B:E,4,FALSE)</f>
        <v/>
      </c>
      <c r="F728">
        <f>SUMIFS('Input - target event report'!H:H,'Input - target event report'!B:B,B728,'Input - target event report'!D:D, "Private Investment")</f>
        <v/>
      </c>
      <c r="G728">
        <f>IF(I728&lt;2, "N/A", (MAXIFS('Input - target event report'!E:E,'Input - target event report'!B:B,B:B,'Input - target event report'!D:D,"Private Investment")-MINIFS('Input - target event report'!E:E,'Input - target event report'!B:B,B:B,'Input - target event report'!D:D,"Private Investment"))/(I728-1))</f>
        <v/>
      </c>
      <c r="H728">
        <f>IF(MAXIFS('Input - target event report'!E:E,'Input - target event report'!B:B,B:B,'Input - target event report'!D:D,"Private Investment") = 0, "N/A", TODAY() - MAXIFS('Input - target event report'!E:E,'Input - target event report'!B:B,B:B,'Input - target event report'!D:D,"Private Investment"))</f>
        <v/>
      </c>
      <c r="I728">
        <f>COUNTIFS('Input - target event report'!B:B,B728,'Input - target event report'!D:D, "Private Investment")</f>
        <v/>
      </c>
      <c r="J728">
        <f>INDEX('Input - companies list'!$1:$10000,MATCH(B728,'Input - companies list'!B:B,0),MATCH("Flow",'Input - companies list'!$1:$1,0 ))</f>
        <v/>
      </c>
      <c r="K728">
        <f>INDEX('Input - companies list'!$1:$10000,MATCH(B728,'Input - companies list'!B:B,0),MATCH("Inter-Cluster Connectivity",'Input - companies list'!$1:$1,0 ))</f>
        <v/>
      </c>
      <c r="L728">
        <f>IFERROR(PERCENTRANK(F:F,F728),0)</f>
        <v/>
      </c>
      <c r="M728">
        <f>IFERROR(1 - PERCENTRANK(G:G,G728),0)</f>
        <v/>
      </c>
      <c r="N728">
        <f>IFERROR(1 - PERCENTRANK(H:H,H728),0)</f>
        <v/>
      </c>
      <c r="O728">
        <f>IFERROR(PERCENTRANK(I:I,I728),0)</f>
        <v/>
      </c>
      <c r="P728">
        <f>IFERROR(1 - PERCENTRANK(J:J,J728),0)</f>
        <v/>
      </c>
      <c r="Q728">
        <f>IFERROR(PERCENTRANK(K:K,K728),0)</f>
        <v/>
      </c>
      <c r="R728">
        <f>L728*weight1+M728*weight2+N728*weight3+O728*weight4+P728*weight5+Q728*weight6</f>
        <v/>
      </c>
    </row>
    <row r="729" spans="1:18">
      <c r="A729">
        <f>RANK(R729,R:R)</f>
        <v/>
      </c>
      <c r="B729" t="s">
        <v>8661</v>
      </c>
      <c r="C729">
        <f>VLOOKUP(B729,'Input - companies list'!B:L,2,FALSE)</f>
        <v/>
      </c>
      <c r="D729">
        <f>VLOOKUP(B729,'Input - companies list'!B:L,11,FALSE)</f>
        <v/>
      </c>
      <c r="E729">
        <f>VLOOKUP(B729,'Input - companies list'!B:E,4,FALSE)</f>
        <v/>
      </c>
      <c r="F729">
        <f>SUMIFS('Input - target event report'!H:H,'Input - target event report'!B:B,B729,'Input - target event report'!D:D, "Private Investment")</f>
        <v/>
      </c>
      <c r="G729">
        <f>IF(I729&lt;2, "N/A", (MAXIFS('Input - target event report'!E:E,'Input - target event report'!B:B,B:B,'Input - target event report'!D:D,"Private Investment")-MINIFS('Input - target event report'!E:E,'Input - target event report'!B:B,B:B,'Input - target event report'!D:D,"Private Investment"))/(I729-1))</f>
        <v/>
      </c>
      <c r="H729">
        <f>IF(MAXIFS('Input - target event report'!E:E,'Input - target event report'!B:B,B:B,'Input - target event report'!D:D,"Private Investment") = 0, "N/A", TODAY() - MAXIFS('Input - target event report'!E:E,'Input - target event report'!B:B,B:B,'Input - target event report'!D:D,"Private Investment"))</f>
        <v/>
      </c>
      <c r="I729">
        <f>COUNTIFS('Input - target event report'!B:B,B729,'Input - target event report'!D:D, "Private Investment")</f>
        <v/>
      </c>
      <c r="J729">
        <f>INDEX('Input - companies list'!$1:$10000,MATCH(B729,'Input - companies list'!B:B,0),MATCH("Flow",'Input - companies list'!$1:$1,0 ))</f>
        <v/>
      </c>
      <c r="K729">
        <f>INDEX('Input - companies list'!$1:$10000,MATCH(B729,'Input - companies list'!B:B,0),MATCH("Inter-Cluster Connectivity",'Input - companies list'!$1:$1,0 ))</f>
        <v/>
      </c>
      <c r="L729">
        <f>IFERROR(PERCENTRANK(F:F,F729),0)</f>
        <v/>
      </c>
      <c r="M729">
        <f>IFERROR(1 - PERCENTRANK(G:G,G729),0)</f>
        <v/>
      </c>
      <c r="N729">
        <f>IFERROR(1 - PERCENTRANK(H:H,H729),0)</f>
        <v/>
      </c>
      <c r="O729">
        <f>IFERROR(PERCENTRANK(I:I,I729),0)</f>
        <v/>
      </c>
      <c r="P729">
        <f>IFERROR(1 - PERCENTRANK(J:J,J729),0)</f>
        <v/>
      </c>
      <c r="Q729">
        <f>IFERROR(PERCENTRANK(K:K,K729),0)</f>
        <v/>
      </c>
      <c r="R729">
        <f>L729*weight1+M729*weight2+N729*weight3+O729*weight4+P729*weight5+Q729*weight6</f>
        <v/>
      </c>
    </row>
    <row r="730" spans="1:18">
      <c r="A730">
        <f>RANK(R730,R:R)</f>
        <v/>
      </c>
      <c r="B730" t="s">
        <v>8673</v>
      </c>
      <c r="C730">
        <f>VLOOKUP(B730,'Input - companies list'!B:L,2,FALSE)</f>
        <v/>
      </c>
      <c r="D730">
        <f>VLOOKUP(B730,'Input - companies list'!B:L,11,FALSE)</f>
        <v/>
      </c>
      <c r="E730">
        <f>VLOOKUP(B730,'Input - companies list'!B:E,4,FALSE)</f>
        <v/>
      </c>
      <c r="F730">
        <f>SUMIFS('Input - target event report'!H:H,'Input - target event report'!B:B,B730,'Input - target event report'!D:D, "Private Investment")</f>
        <v/>
      </c>
      <c r="G730">
        <f>IF(I730&lt;2, "N/A", (MAXIFS('Input - target event report'!E:E,'Input - target event report'!B:B,B:B,'Input - target event report'!D:D,"Private Investment")-MINIFS('Input - target event report'!E:E,'Input - target event report'!B:B,B:B,'Input - target event report'!D:D,"Private Investment"))/(I730-1))</f>
        <v/>
      </c>
      <c r="H730">
        <f>IF(MAXIFS('Input - target event report'!E:E,'Input - target event report'!B:B,B:B,'Input - target event report'!D:D,"Private Investment") = 0, "N/A", TODAY() - MAXIFS('Input - target event report'!E:E,'Input - target event report'!B:B,B:B,'Input - target event report'!D:D,"Private Investment"))</f>
        <v/>
      </c>
      <c r="I730">
        <f>COUNTIFS('Input - target event report'!B:B,B730,'Input - target event report'!D:D, "Private Investment")</f>
        <v/>
      </c>
      <c r="J730">
        <f>INDEX('Input - companies list'!$1:$10000,MATCH(B730,'Input - companies list'!B:B,0),MATCH("Flow",'Input - companies list'!$1:$1,0 ))</f>
        <v/>
      </c>
      <c r="K730">
        <f>INDEX('Input - companies list'!$1:$10000,MATCH(B730,'Input - companies list'!B:B,0),MATCH("Inter-Cluster Connectivity",'Input - companies list'!$1:$1,0 ))</f>
        <v/>
      </c>
      <c r="L730">
        <f>IFERROR(PERCENTRANK(F:F,F730),0)</f>
        <v/>
      </c>
      <c r="M730">
        <f>IFERROR(1 - PERCENTRANK(G:G,G730),0)</f>
        <v/>
      </c>
      <c r="N730">
        <f>IFERROR(1 - PERCENTRANK(H:H,H730),0)</f>
        <v/>
      </c>
      <c r="O730">
        <f>IFERROR(PERCENTRANK(I:I,I730),0)</f>
        <v/>
      </c>
      <c r="P730">
        <f>IFERROR(1 - PERCENTRANK(J:J,J730),0)</f>
        <v/>
      </c>
      <c r="Q730">
        <f>IFERROR(PERCENTRANK(K:K,K730),0)</f>
        <v/>
      </c>
      <c r="R730">
        <f>L730*weight1+M730*weight2+N730*weight3+O730*weight4+P730*weight5+Q730*weight6</f>
        <v/>
      </c>
    </row>
    <row r="731" spans="1:18">
      <c r="A731">
        <f>RANK(R731,R:R)</f>
        <v/>
      </c>
      <c r="B731" t="s">
        <v>8683</v>
      </c>
      <c r="C731">
        <f>VLOOKUP(B731,'Input - companies list'!B:L,2,FALSE)</f>
        <v/>
      </c>
      <c r="D731">
        <f>VLOOKUP(B731,'Input - companies list'!B:L,11,FALSE)</f>
        <v/>
      </c>
      <c r="E731">
        <f>VLOOKUP(B731,'Input - companies list'!B:E,4,FALSE)</f>
        <v/>
      </c>
      <c r="F731">
        <f>SUMIFS('Input - target event report'!H:H,'Input - target event report'!B:B,B731,'Input - target event report'!D:D, "Private Investment")</f>
        <v/>
      </c>
      <c r="G731">
        <f>IF(I731&lt;2, "N/A", (MAXIFS('Input - target event report'!E:E,'Input - target event report'!B:B,B:B,'Input - target event report'!D:D,"Private Investment")-MINIFS('Input - target event report'!E:E,'Input - target event report'!B:B,B:B,'Input - target event report'!D:D,"Private Investment"))/(I731-1))</f>
        <v/>
      </c>
      <c r="H731">
        <f>IF(MAXIFS('Input - target event report'!E:E,'Input - target event report'!B:B,B:B,'Input - target event report'!D:D,"Private Investment") = 0, "N/A", TODAY() - MAXIFS('Input - target event report'!E:E,'Input - target event report'!B:B,B:B,'Input - target event report'!D:D,"Private Investment"))</f>
        <v/>
      </c>
      <c r="I731">
        <f>COUNTIFS('Input - target event report'!B:B,B731,'Input - target event report'!D:D, "Private Investment")</f>
        <v/>
      </c>
      <c r="J731">
        <f>INDEX('Input - companies list'!$1:$10000,MATCH(B731,'Input - companies list'!B:B,0),MATCH("Flow",'Input - companies list'!$1:$1,0 ))</f>
        <v/>
      </c>
      <c r="K731">
        <f>INDEX('Input - companies list'!$1:$10000,MATCH(B731,'Input - companies list'!B:B,0),MATCH("Inter-Cluster Connectivity",'Input - companies list'!$1:$1,0 ))</f>
        <v/>
      </c>
      <c r="L731">
        <f>IFERROR(PERCENTRANK(F:F,F731),0)</f>
        <v/>
      </c>
      <c r="M731">
        <f>IFERROR(1 - PERCENTRANK(G:G,G731),0)</f>
        <v/>
      </c>
      <c r="N731">
        <f>IFERROR(1 - PERCENTRANK(H:H,H731),0)</f>
        <v/>
      </c>
      <c r="O731">
        <f>IFERROR(PERCENTRANK(I:I,I731),0)</f>
        <v/>
      </c>
      <c r="P731">
        <f>IFERROR(1 - PERCENTRANK(J:J,J731),0)</f>
        <v/>
      </c>
      <c r="Q731">
        <f>IFERROR(PERCENTRANK(K:K,K731),0)</f>
        <v/>
      </c>
      <c r="R731">
        <f>L731*weight1+M731*weight2+N731*weight3+O731*weight4+P731*weight5+Q731*weight6</f>
        <v/>
      </c>
    </row>
    <row r="732" spans="1:18">
      <c r="A732">
        <f>RANK(R732,R:R)</f>
        <v/>
      </c>
      <c r="B732" t="s">
        <v>8694</v>
      </c>
      <c r="C732">
        <f>VLOOKUP(B732,'Input - companies list'!B:L,2,FALSE)</f>
        <v/>
      </c>
      <c r="D732">
        <f>VLOOKUP(B732,'Input - companies list'!B:L,11,FALSE)</f>
        <v/>
      </c>
      <c r="E732">
        <f>VLOOKUP(B732,'Input - companies list'!B:E,4,FALSE)</f>
        <v/>
      </c>
      <c r="F732">
        <f>SUMIFS('Input - target event report'!H:H,'Input - target event report'!B:B,B732,'Input - target event report'!D:D, "Private Investment")</f>
        <v/>
      </c>
      <c r="G732">
        <f>IF(I732&lt;2, "N/A", (MAXIFS('Input - target event report'!E:E,'Input - target event report'!B:B,B:B,'Input - target event report'!D:D,"Private Investment")-MINIFS('Input - target event report'!E:E,'Input - target event report'!B:B,B:B,'Input - target event report'!D:D,"Private Investment"))/(I732-1))</f>
        <v/>
      </c>
      <c r="H732">
        <f>IF(MAXIFS('Input - target event report'!E:E,'Input - target event report'!B:B,B:B,'Input - target event report'!D:D,"Private Investment") = 0, "N/A", TODAY() - MAXIFS('Input - target event report'!E:E,'Input - target event report'!B:B,B:B,'Input - target event report'!D:D,"Private Investment"))</f>
        <v/>
      </c>
      <c r="I732">
        <f>COUNTIFS('Input - target event report'!B:B,B732,'Input - target event report'!D:D, "Private Investment")</f>
        <v/>
      </c>
      <c r="J732">
        <f>INDEX('Input - companies list'!$1:$10000,MATCH(B732,'Input - companies list'!B:B,0),MATCH("Flow",'Input - companies list'!$1:$1,0 ))</f>
        <v/>
      </c>
      <c r="K732">
        <f>INDEX('Input - companies list'!$1:$10000,MATCH(B732,'Input - companies list'!B:B,0),MATCH("Inter-Cluster Connectivity",'Input - companies list'!$1:$1,0 ))</f>
        <v/>
      </c>
      <c r="L732">
        <f>IFERROR(PERCENTRANK(F:F,F732),0)</f>
        <v/>
      </c>
      <c r="M732">
        <f>IFERROR(1 - PERCENTRANK(G:G,G732),0)</f>
        <v/>
      </c>
      <c r="N732">
        <f>IFERROR(1 - PERCENTRANK(H:H,H732),0)</f>
        <v/>
      </c>
      <c r="O732">
        <f>IFERROR(PERCENTRANK(I:I,I732),0)</f>
        <v/>
      </c>
      <c r="P732">
        <f>IFERROR(1 - PERCENTRANK(J:J,J732),0)</f>
        <v/>
      </c>
      <c r="Q732">
        <f>IFERROR(PERCENTRANK(K:K,K732),0)</f>
        <v/>
      </c>
      <c r="R732">
        <f>L732*weight1+M732*weight2+N732*weight3+O732*weight4+P732*weight5+Q732*weight6</f>
        <v/>
      </c>
    </row>
    <row r="733" spans="1:18">
      <c r="A733">
        <f>RANK(R733,R:R)</f>
        <v/>
      </c>
      <c r="B733" t="s">
        <v>8706</v>
      </c>
      <c r="C733">
        <f>VLOOKUP(B733,'Input - companies list'!B:L,2,FALSE)</f>
        <v/>
      </c>
      <c r="D733">
        <f>VLOOKUP(B733,'Input - companies list'!B:L,11,FALSE)</f>
        <v/>
      </c>
      <c r="E733">
        <f>VLOOKUP(B733,'Input - companies list'!B:E,4,FALSE)</f>
        <v/>
      </c>
      <c r="F733">
        <f>SUMIFS('Input - target event report'!H:H,'Input - target event report'!B:B,B733,'Input - target event report'!D:D, "Private Investment")</f>
        <v/>
      </c>
      <c r="G733">
        <f>IF(I733&lt;2, "N/A", (MAXIFS('Input - target event report'!E:E,'Input - target event report'!B:B,B:B,'Input - target event report'!D:D,"Private Investment")-MINIFS('Input - target event report'!E:E,'Input - target event report'!B:B,B:B,'Input - target event report'!D:D,"Private Investment"))/(I733-1))</f>
        <v/>
      </c>
      <c r="H733">
        <f>IF(MAXIFS('Input - target event report'!E:E,'Input - target event report'!B:B,B:B,'Input - target event report'!D:D,"Private Investment") = 0, "N/A", TODAY() - MAXIFS('Input - target event report'!E:E,'Input - target event report'!B:B,B:B,'Input - target event report'!D:D,"Private Investment"))</f>
        <v/>
      </c>
      <c r="I733">
        <f>COUNTIFS('Input - target event report'!B:B,B733,'Input - target event report'!D:D, "Private Investment")</f>
        <v/>
      </c>
      <c r="J733">
        <f>INDEX('Input - companies list'!$1:$10000,MATCH(B733,'Input - companies list'!B:B,0),MATCH("Flow",'Input - companies list'!$1:$1,0 ))</f>
        <v/>
      </c>
      <c r="K733">
        <f>INDEX('Input - companies list'!$1:$10000,MATCH(B733,'Input - companies list'!B:B,0),MATCH("Inter-Cluster Connectivity",'Input - companies list'!$1:$1,0 ))</f>
        <v/>
      </c>
      <c r="L733">
        <f>IFERROR(PERCENTRANK(F:F,F733),0)</f>
        <v/>
      </c>
      <c r="M733">
        <f>IFERROR(1 - PERCENTRANK(G:G,G733),0)</f>
        <v/>
      </c>
      <c r="N733">
        <f>IFERROR(1 - PERCENTRANK(H:H,H733),0)</f>
        <v/>
      </c>
      <c r="O733">
        <f>IFERROR(PERCENTRANK(I:I,I733),0)</f>
        <v/>
      </c>
      <c r="P733">
        <f>IFERROR(1 - PERCENTRANK(J:J,J733),0)</f>
        <v/>
      </c>
      <c r="Q733">
        <f>IFERROR(PERCENTRANK(K:K,K733),0)</f>
        <v/>
      </c>
      <c r="R733">
        <f>L733*weight1+M733*weight2+N733*weight3+O733*weight4+P733*weight5+Q733*weight6</f>
        <v/>
      </c>
    </row>
    <row r="734" spans="1:18">
      <c r="A734">
        <f>RANK(R734,R:R)</f>
        <v/>
      </c>
      <c r="B734" t="s">
        <v>8717</v>
      </c>
      <c r="C734">
        <f>VLOOKUP(B734,'Input - companies list'!B:L,2,FALSE)</f>
        <v/>
      </c>
      <c r="D734">
        <f>VLOOKUP(B734,'Input - companies list'!B:L,11,FALSE)</f>
        <v/>
      </c>
      <c r="E734">
        <f>VLOOKUP(B734,'Input - companies list'!B:E,4,FALSE)</f>
        <v/>
      </c>
      <c r="F734">
        <f>SUMIFS('Input - target event report'!H:H,'Input - target event report'!B:B,B734,'Input - target event report'!D:D, "Private Investment")</f>
        <v/>
      </c>
      <c r="G734">
        <f>IF(I734&lt;2, "N/A", (MAXIFS('Input - target event report'!E:E,'Input - target event report'!B:B,B:B,'Input - target event report'!D:D,"Private Investment")-MINIFS('Input - target event report'!E:E,'Input - target event report'!B:B,B:B,'Input - target event report'!D:D,"Private Investment"))/(I734-1))</f>
        <v/>
      </c>
      <c r="H734">
        <f>IF(MAXIFS('Input - target event report'!E:E,'Input - target event report'!B:B,B:B,'Input - target event report'!D:D,"Private Investment") = 0, "N/A", TODAY() - MAXIFS('Input - target event report'!E:E,'Input - target event report'!B:B,B:B,'Input - target event report'!D:D,"Private Investment"))</f>
        <v/>
      </c>
      <c r="I734">
        <f>COUNTIFS('Input - target event report'!B:B,B734,'Input - target event report'!D:D, "Private Investment")</f>
        <v/>
      </c>
      <c r="J734">
        <f>INDEX('Input - companies list'!$1:$10000,MATCH(B734,'Input - companies list'!B:B,0),MATCH("Flow",'Input - companies list'!$1:$1,0 ))</f>
        <v/>
      </c>
      <c r="K734">
        <f>INDEX('Input - companies list'!$1:$10000,MATCH(B734,'Input - companies list'!B:B,0),MATCH("Inter-Cluster Connectivity",'Input - companies list'!$1:$1,0 ))</f>
        <v/>
      </c>
      <c r="L734">
        <f>IFERROR(PERCENTRANK(F:F,F734),0)</f>
        <v/>
      </c>
      <c r="M734">
        <f>IFERROR(1 - PERCENTRANK(G:G,G734),0)</f>
        <v/>
      </c>
      <c r="N734">
        <f>IFERROR(1 - PERCENTRANK(H:H,H734),0)</f>
        <v/>
      </c>
      <c r="O734">
        <f>IFERROR(PERCENTRANK(I:I,I734),0)</f>
        <v/>
      </c>
      <c r="P734">
        <f>IFERROR(1 - PERCENTRANK(J:J,J734),0)</f>
        <v/>
      </c>
      <c r="Q734">
        <f>IFERROR(PERCENTRANK(K:K,K734),0)</f>
        <v/>
      </c>
      <c r="R734">
        <f>L734*weight1+M734*weight2+N734*weight3+O734*weight4+P734*weight5+Q734*weight6</f>
        <v/>
      </c>
    </row>
    <row r="735" spans="1:18">
      <c r="A735">
        <f>RANK(R735,R:R)</f>
        <v/>
      </c>
      <c r="B735" t="s">
        <v>8726</v>
      </c>
      <c r="C735">
        <f>VLOOKUP(B735,'Input - companies list'!B:L,2,FALSE)</f>
        <v/>
      </c>
      <c r="D735">
        <f>VLOOKUP(B735,'Input - companies list'!B:L,11,FALSE)</f>
        <v/>
      </c>
      <c r="E735">
        <f>VLOOKUP(B735,'Input - companies list'!B:E,4,FALSE)</f>
        <v/>
      </c>
      <c r="F735">
        <f>SUMIFS('Input - target event report'!H:H,'Input - target event report'!B:B,B735,'Input - target event report'!D:D, "Private Investment")</f>
        <v/>
      </c>
      <c r="G735">
        <f>IF(I735&lt;2, "N/A", (MAXIFS('Input - target event report'!E:E,'Input - target event report'!B:B,B:B,'Input - target event report'!D:D,"Private Investment")-MINIFS('Input - target event report'!E:E,'Input - target event report'!B:B,B:B,'Input - target event report'!D:D,"Private Investment"))/(I735-1))</f>
        <v/>
      </c>
      <c r="H735">
        <f>IF(MAXIFS('Input - target event report'!E:E,'Input - target event report'!B:B,B:B,'Input - target event report'!D:D,"Private Investment") = 0, "N/A", TODAY() - MAXIFS('Input - target event report'!E:E,'Input - target event report'!B:B,B:B,'Input - target event report'!D:D,"Private Investment"))</f>
        <v/>
      </c>
      <c r="I735">
        <f>COUNTIFS('Input - target event report'!B:B,B735,'Input - target event report'!D:D, "Private Investment")</f>
        <v/>
      </c>
      <c r="J735">
        <f>INDEX('Input - companies list'!$1:$10000,MATCH(B735,'Input - companies list'!B:B,0),MATCH("Flow",'Input - companies list'!$1:$1,0 ))</f>
        <v/>
      </c>
      <c r="K735">
        <f>INDEX('Input - companies list'!$1:$10000,MATCH(B735,'Input - companies list'!B:B,0),MATCH("Inter-Cluster Connectivity",'Input - companies list'!$1:$1,0 ))</f>
        <v/>
      </c>
      <c r="L735">
        <f>IFERROR(PERCENTRANK(F:F,F735),0)</f>
        <v/>
      </c>
      <c r="M735">
        <f>IFERROR(1 - PERCENTRANK(G:G,G735),0)</f>
        <v/>
      </c>
      <c r="N735">
        <f>IFERROR(1 - PERCENTRANK(H:H,H735),0)</f>
        <v/>
      </c>
      <c r="O735">
        <f>IFERROR(PERCENTRANK(I:I,I735),0)</f>
        <v/>
      </c>
      <c r="P735">
        <f>IFERROR(1 - PERCENTRANK(J:J,J735),0)</f>
        <v/>
      </c>
      <c r="Q735">
        <f>IFERROR(PERCENTRANK(K:K,K735),0)</f>
        <v/>
      </c>
      <c r="R735">
        <f>L735*weight1+M735*weight2+N735*weight3+O735*weight4+P735*weight5+Q735*weight6</f>
        <v/>
      </c>
    </row>
    <row r="736" spans="1:18">
      <c r="A736">
        <f>RANK(R736,R:R)</f>
        <v/>
      </c>
      <c r="B736" t="s">
        <v>8736</v>
      </c>
      <c r="C736">
        <f>VLOOKUP(B736,'Input - companies list'!B:L,2,FALSE)</f>
        <v/>
      </c>
      <c r="D736">
        <f>VLOOKUP(B736,'Input - companies list'!B:L,11,FALSE)</f>
        <v/>
      </c>
      <c r="E736">
        <f>VLOOKUP(B736,'Input - companies list'!B:E,4,FALSE)</f>
        <v/>
      </c>
      <c r="F736">
        <f>SUMIFS('Input - target event report'!H:H,'Input - target event report'!B:B,B736,'Input - target event report'!D:D, "Private Investment")</f>
        <v/>
      </c>
      <c r="G736">
        <f>IF(I736&lt;2, "N/A", (MAXIFS('Input - target event report'!E:E,'Input - target event report'!B:B,B:B,'Input - target event report'!D:D,"Private Investment")-MINIFS('Input - target event report'!E:E,'Input - target event report'!B:B,B:B,'Input - target event report'!D:D,"Private Investment"))/(I736-1))</f>
        <v/>
      </c>
      <c r="H736">
        <f>IF(MAXIFS('Input - target event report'!E:E,'Input - target event report'!B:B,B:B,'Input - target event report'!D:D,"Private Investment") = 0, "N/A", TODAY() - MAXIFS('Input - target event report'!E:E,'Input - target event report'!B:B,B:B,'Input - target event report'!D:D,"Private Investment"))</f>
        <v/>
      </c>
      <c r="I736">
        <f>COUNTIFS('Input - target event report'!B:B,B736,'Input - target event report'!D:D, "Private Investment")</f>
        <v/>
      </c>
      <c r="J736">
        <f>INDEX('Input - companies list'!$1:$10000,MATCH(B736,'Input - companies list'!B:B,0),MATCH("Flow",'Input - companies list'!$1:$1,0 ))</f>
        <v/>
      </c>
      <c r="K736">
        <f>INDEX('Input - companies list'!$1:$10000,MATCH(B736,'Input - companies list'!B:B,0),MATCH("Inter-Cluster Connectivity",'Input - companies list'!$1:$1,0 ))</f>
        <v/>
      </c>
      <c r="L736">
        <f>IFERROR(PERCENTRANK(F:F,F736),0)</f>
        <v/>
      </c>
      <c r="M736">
        <f>IFERROR(1 - PERCENTRANK(G:G,G736),0)</f>
        <v/>
      </c>
      <c r="N736">
        <f>IFERROR(1 - PERCENTRANK(H:H,H736),0)</f>
        <v/>
      </c>
      <c r="O736">
        <f>IFERROR(PERCENTRANK(I:I,I736),0)</f>
        <v/>
      </c>
      <c r="P736">
        <f>IFERROR(1 - PERCENTRANK(J:J,J736),0)</f>
        <v/>
      </c>
      <c r="Q736">
        <f>IFERROR(PERCENTRANK(K:K,K736),0)</f>
        <v/>
      </c>
      <c r="R736">
        <f>L736*weight1+M736*weight2+N736*weight3+O736*weight4+P736*weight5+Q736*weight6</f>
        <v/>
      </c>
    </row>
    <row r="737" spans="1:18">
      <c r="A737">
        <f>RANK(R737,R:R)</f>
        <v/>
      </c>
      <c r="B737" t="s">
        <v>8746</v>
      </c>
      <c r="C737">
        <f>VLOOKUP(B737,'Input - companies list'!B:L,2,FALSE)</f>
        <v/>
      </c>
      <c r="D737">
        <f>VLOOKUP(B737,'Input - companies list'!B:L,11,FALSE)</f>
        <v/>
      </c>
      <c r="E737">
        <f>VLOOKUP(B737,'Input - companies list'!B:E,4,FALSE)</f>
        <v/>
      </c>
      <c r="F737">
        <f>SUMIFS('Input - target event report'!H:H,'Input - target event report'!B:B,B737,'Input - target event report'!D:D, "Private Investment")</f>
        <v/>
      </c>
      <c r="G737">
        <f>IF(I737&lt;2, "N/A", (MAXIFS('Input - target event report'!E:E,'Input - target event report'!B:B,B:B,'Input - target event report'!D:D,"Private Investment")-MINIFS('Input - target event report'!E:E,'Input - target event report'!B:B,B:B,'Input - target event report'!D:D,"Private Investment"))/(I737-1))</f>
        <v/>
      </c>
      <c r="H737">
        <f>IF(MAXIFS('Input - target event report'!E:E,'Input - target event report'!B:B,B:B,'Input - target event report'!D:D,"Private Investment") = 0, "N/A", TODAY() - MAXIFS('Input - target event report'!E:E,'Input - target event report'!B:B,B:B,'Input - target event report'!D:D,"Private Investment"))</f>
        <v/>
      </c>
      <c r="I737">
        <f>COUNTIFS('Input - target event report'!B:B,B737,'Input - target event report'!D:D, "Private Investment")</f>
        <v/>
      </c>
      <c r="J737">
        <f>INDEX('Input - companies list'!$1:$10000,MATCH(B737,'Input - companies list'!B:B,0),MATCH("Flow",'Input - companies list'!$1:$1,0 ))</f>
        <v/>
      </c>
      <c r="K737">
        <f>INDEX('Input - companies list'!$1:$10000,MATCH(B737,'Input - companies list'!B:B,0),MATCH("Inter-Cluster Connectivity",'Input - companies list'!$1:$1,0 ))</f>
        <v/>
      </c>
      <c r="L737">
        <f>IFERROR(PERCENTRANK(F:F,F737),0)</f>
        <v/>
      </c>
      <c r="M737">
        <f>IFERROR(1 - PERCENTRANK(G:G,G737),0)</f>
        <v/>
      </c>
      <c r="N737">
        <f>IFERROR(1 - PERCENTRANK(H:H,H737),0)</f>
        <v/>
      </c>
      <c r="O737">
        <f>IFERROR(PERCENTRANK(I:I,I737),0)</f>
        <v/>
      </c>
      <c r="P737">
        <f>IFERROR(1 - PERCENTRANK(J:J,J737),0)</f>
        <v/>
      </c>
      <c r="Q737">
        <f>IFERROR(PERCENTRANK(K:K,K737),0)</f>
        <v/>
      </c>
      <c r="R737">
        <f>L737*weight1+M737*weight2+N737*weight3+O737*weight4+P737*weight5+Q737*weight6</f>
        <v/>
      </c>
    </row>
    <row r="738" spans="1:18">
      <c r="A738">
        <f>RANK(R738,R:R)</f>
        <v/>
      </c>
      <c r="B738" t="s">
        <v>8759</v>
      </c>
      <c r="C738">
        <f>VLOOKUP(B738,'Input - companies list'!B:L,2,FALSE)</f>
        <v/>
      </c>
      <c r="D738">
        <f>VLOOKUP(B738,'Input - companies list'!B:L,11,FALSE)</f>
        <v/>
      </c>
      <c r="E738">
        <f>VLOOKUP(B738,'Input - companies list'!B:E,4,FALSE)</f>
        <v/>
      </c>
      <c r="F738">
        <f>SUMIFS('Input - target event report'!H:H,'Input - target event report'!B:B,B738,'Input - target event report'!D:D, "Private Investment")</f>
        <v/>
      </c>
      <c r="G738">
        <f>IF(I738&lt;2, "N/A", (MAXIFS('Input - target event report'!E:E,'Input - target event report'!B:B,B:B,'Input - target event report'!D:D,"Private Investment")-MINIFS('Input - target event report'!E:E,'Input - target event report'!B:B,B:B,'Input - target event report'!D:D,"Private Investment"))/(I738-1))</f>
        <v/>
      </c>
      <c r="H738">
        <f>IF(MAXIFS('Input - target event report'!E:E,'Input - target event report'!B:B,B:B,'Input - target event report'!D:D,"Private Investment") = 0, "N/A", TODAY() - MAXIFS('Input - target event report'!E:E,'Input - target event report'!B:B,B:B,'Input - target event report'!D:D,"Private Investment"))</f>
        <v/>
      </c>
      <c r="I738">
        <f>COUNTIFS('Input - target event report'!B:B,B738,'Input - target event report'!D:D, "Private Investment")</f>
        <v/>
      </c>
      <c r="J738">
        <f>INDEX('Input - companies list'!$1:$10000,MATCH(B738,'Input - companies list'!B:B,0),MATCH("Flow",'Input - companies list'!$1:$1,0 ))</f>
        <v/>
      </c>
      <c r="K738">
        <f>INDEX('Input - companies list'!$1:$10000,MATCH(B738,'Input - companies list'!B:B,0),MATCH("Inter-Cluster Connectivity",'Input - companies list'!$1:$1,0 ))</f>
        <v/>
      </c>
      <c r="L738">
        <f>IFERROR(PERCENTRANK(F:F,F738),0)</f>
        <v/>
      </c>
      <c r="M738">
        <f>IFERROR(1 - PERCENTRANK(G:G,G738),0)</f>
        <v/>
      </c>
      <c r="N738">
        <f>IFERROR(1 - PERCENTRANK(H:H,H738),0)</f>
        <v/>
      </c>
      <c r="O738">
        <f>IFERROR(PERCENTRANK(I:I,I738),0)</f>
        <v/>
      </c>
      <c r="P738">
        <f>IFERROR(1 - PERCENTRANK(J:J,J738),0)</f>
        <v/>
      </c>
      <c r="Q738">
        <f>IFERROR(PERCENTRANK(K:K,K738),0)</f>
        <v/>
      </c>
      <c r="R738">
        <f>L738*weight1+M738*weight2+N738*weight3+O738*weight4+P738*weight5+Q738*weight6</f>
        <v/>
      </c>
    </row>
    <row r="739" spans="1:18">
      <c r="A739">
        <f>RANK(R739,R:R)</f>
        <v/>
      </c>
      <c r="B739" t="s">
        <v>8768</v>
      </c>
      <c r="C739">
        <f>VLOOKUP(B739,'Input - companies list'!B:L,2,FALSE)</f>
        <v/>
      </c>
      <c r="D739">
        <f>VLOOKUP(B739,'Input - companies list'!B:L,11,FALSE)</f>
        <v/>
      </c>
      <c r="E739">
        <f>VLOOKUP(B739,'Input - companies list'!B:E,4,FALSE)</f>
        <v/>
      </c>
      <c r="F739">
        <f>SUMIFS('Input - target event report'!H:H,'Input - target event report'!B:B,B739,'Input - target event report'!D:D, "Private Investment")</f>
        <v/>
      </c>
      <c r="G739">
        <f>IF(I739&lt;2, "N/A", (MAXIFS('Input - target event report'!E:E,'Input - target event report'!B:B,B:B,'Input - target event report'!D:D,"Private Investment")-MINIFS('Input - target event report'!E:E,'Input - target event report'!B:B,B:B,'Input - target event report'!D:D,"Private Investment"))/(I739-1))</f>
        <v/>
      </c>
      <c r="H739">
        <f>IF(MAXIFS('Input - target event report'!E:E,'Input - target event report'!B:B,B:B,'Input - target event report'!D:D,"Private Investment") = 0, "N/A", TODAY() - MAXIFS('Input - target event report'!E:E,'Input - target event report'!B:B,B:B,'Input - target event report'!D:D,"Private Investment"))</f>
        <v/>
      </c>
      <c r="I739">
        <f>COUNTIFS('Input - target event report'!B:B,B739,'Input - target event report'!D:D, "Private Investment")</f>
        <v/>
      </c>
      <c r="J739">
        <f>INDEX('Input - companies list'!$1:$10000,MATCH(B739,'Input - companies list'!B:B,0),MATCH("Flow",'Input - companies list'!$1:$1,0 ))</f>
        <v/>
      </c>
      <c r="K739">
        <f>INDEX('Input - companies list'!$1:$10000,MATCH(B739,'Input - companies list'!B:B,0),MATCH("Inter-Cluster Connectivity",'Input - companies list'!$1:$1,0 ))</f>
        <v/>
      </c>
      <c r="L739">
        <f>IFERROR(PERCENTRANK(F:F,F739),0)</f>
        <v/>
      </c>
      <c r="M739">
        <f>IFERROR(1 - PERCENTRANK(G:G,G739),0)</f>
        <v/>
      </c>
      <c r="N739">
        <f>IFERROR(1 - PERCENTRANK(H:H,H739),0)</f>
        <v/>
      </c>
      <c r="O739">
        <f>IFERROR(PERCENTRANK(I:I,I739),0)</f>
        <v/>
      </c>
      <c r="P739">
        <f>IFERROR(1 - PERCENTRANK(J:J,J739),0)</f>
        <v/>
      </c>
      <c r="Q739">
        <f>IFERROR(PERCENTRANK(K:K,K739),0)</f>
        <v/>
      </c>
      <c r="R739">
        <f>L739*weight1+M739*weight2+N739*weight3+O739*weight4+P739*weight5+Q739*weight6</f>
        <v/>
      </c>
    </row>
    <row r="740" spans="1:18">
      <c r="A740">
        <f>RANK(R740,R:R)</f>
        <v/>
      </c>
      <c r="B740" t="s">
        <v>8780</v>
      </c>
      <c r="C740">
        <f>VLOOKUP(B740,'Input - companies list'!B:L,2,FALSE)</f>
        <v/>
      </c>
      <c r="D740">
        <f>VLOOKUP(B740,'Input - companies list'!B:L,11,FALSE)</f>
        <v/>
      </c>
      <c r="E740">
        <f>VLOOKUP(B740,'Input - companies list'!B:E,4,FALSE)</f>
        <v/>
      </c>
      <c r="F740">
        <f>SUMIFS('Input - target event report'!H:H,'Input - target event report'!B:B,B740,'Input - target event report'!D:D, "Private Investment")</f>
        <v/>
      </c>
      <c r="G740">
        <f>IF(I740&lt;2, "N/A", (MAXIFS('Input - target event report'!E:E,'Input - target event report'!B:B,B:B,'Input - target event report'!D:D,"Private Investment")-MINIFS('Input - target event report'!E:E,'Input - target event report'!B:B,B:B,'Input - target event report'!D:D,"Private Investment"))/(I740-1))</f>
        <v/>
      </c>
      <c r="H740">
        <f>IF(MAXIFS('Input - target event report'!E:E,'Input - target event report'!B:B,B:B,'Input - target event report'!D:D,"Private Investment") = 0, "N/A", TODAY() - MAXIFS('Input - target event report'!E:E,'Input - target event report'!B:B,B:B,'Input - target event report'!D:D,"Private Investment"))</f>
        <v/>
      </c>
      <c r="I740">
        <f>COUNTIFS('Input - target event report'!B:B,B740,'Input - target event report'!D:D, "Private Investment")</f>
        <v/>
      </c>
      <c r="J740">
        <f>INDEX('Input - companies list'!$1:$10000,MATCH(B740,'Input - companies list'!B:B,0),MATCH("Flow",'Input - companies list'!$1:$1,0 ))</f>
        <v/>
      </c>
      <c r="K740">
        <f>INDEX('Input - companies list'!$1:$10000,MATCH(B740,'Input - companies list'!B:B,0),MATCH("Inter-Cluster Connectivity",'Input - companies list'!$1:$1,0 ))</f>
        <v/>
      </c>
      <c r="L740">
        <f>IFERROR(PERCENTRANK(F:F,F740),0)</f>
        <v/>
      </c>
      <c r="M740">
        <f>IFERROR(1 - PERCENTRANK(G:G,G740),0)</f>
        <v/>
      </c>
      <c r="N740">
        <f>IFERROR(1 - PERCENTRANK(H:H,H740),0)</f>
        <v/>
      </c>
      <c r="O740">
        <f>IFERROR(PERCENTRANK(I:I,I740),0)</f>
        <v/>
      </c>
      <c r="P740">
        <f>IFERROR(1 - PERCENTRANK(J:J,J740),0)</f>
        <v/>
      </c>
      <c r="Q740">
        <f>IFERROR(PERCENTRANK(K:K,K740),0)</f>
        <v/>
      </c>
      <c r="R740">
        <f>L740*weight1+M740*weight2+N740*weight3+O740*weight4+P740*weight5+Q740*weight6</f>
        <v/>
      </c>
    </row>
    <row r="741" spans="1:18">
      <c r="A741">
        <f>RANK(R741,R:R)</f>
        <v/>
      </c>
      <c r="B741" t="s">
        <v>8793</v>
      </c>
      <c r="C741">
        <f>VLOOKUP(B741,'Input - companies list'!B:L,2,FALSE)</f>
        <v/>
      </c>
      <c r="D741">
        <f>VLOOKUP(B741,'Input - companies list'!B:L,11,FALSE)</f>
        <v/>
      </c>
      <c r="E741">
        <f>VLOOKUP(B741,'Input - companies list'!B:E,4,FALSE)</f>
        <v/>
      </c>
      <c r="F741">
        <f>SUMIFS('Input - target event report'!H:H,'Input - target event report'!B:B,B741,'Input - target event report'!D:D, "Private Investment")</f>
        <v/>
      </c>
      <c r="G741">
        <f>IF(I741&lt;2, "N/A", (MAXIFS('Input - target event report'!E:E,'Input - target event report'!B:B,B:B,'Input - target event report'!D:D,"Private Investment")-MINIFS('Input - target event report'!E:E,'Input - target event report'!B:B,B:B,'Input - target event report'!D:D,"Private Investment"))/(I741-1))</f>
        <v/>
      </c>
      <c r="H741">
        <f>IF(MAXIFS('Input - target event report'!E:E,'Input - target event report'!B:B,B:B,'Input - target event report'!D:D,"Private Investment") = 0, "N/A", TODAY() - MAXIFS('Input - target event report'!E:E,'Input - target event report'!B:B,B:B,'Input - target event report'!D:D,"Private Investment"))</f>
        <v/>
      </c>
      <c r="I741">
        <f>COUNTIFS('Input - target event report'!B:B,B741,'Input - target event report'!D:D, "Private Investment")</f>
        <v/>
      </c>
      <c r="J741">
        <f>INDEX('Input - companies list'!$1:$10000,MATCH(B741,'Input - companies list'!B:B,0),MATCH("Flow",'Input - companies list'!$1:$1,0 ))</f>
        <v/>
      </c>
      <c r="K741">
        <f>INDEX('Input - companies list'!$1:$10000,MATCH(B741,'Input - companies list'!B:B,0),MATCH("Inter-Cluster Connectivity",'Input - companies list'!$1:$1,0 ))</f>
        <v/>
      </c>
      <c r="L741">
        <f>IFERROR(PERCENTRANK(F:F,F741),0)</f>
        <v/>
      </c>
      <c r="M741">
        <f>IFERROR(1 - PERCENTRANK(G:G,G741),0)</f>
        <v/>
      </c>
      <c r="N741">
        <f>IFERROR(1 - PERCENTRANK(H:H,H741),0)</f>
        <v/>
      </c>
      <c r="O741">
        <f>IFERROR(PERCENTRANK(I:I,I741),0)</f>
        <v/>
      </c>
      <c r="P741">
        <f>IFERROR(1 - PERCENTRANK(J:J,J741),0)</f>
        <v/>
      </c>
      <c r="Q741">
        <f>IFERROR(PERCENTRANK(K:K,K741),0)</f>
        <v/>
      </c>
      <c r="R741">
        <f>L741*weight1+M741*weight2+N741*weight3+O741*weight4+P741*weight5+Q741*weight6</f>
        <v/>
      </c>
    </row>
    <row r="742" spans="1:18">
      <c r="A742">
        <f>RANK(R742,R:R)</f>
        <v/>
      </c>
      <c r="B742" t="s">
        <v>8802</v>
      </c>
      <c r="C742">
        <f>VLOOKUP(B742,'Input - companies list'!B:L,2,FALSE)</f>
        <v/>
      </c>
      <c r="D742">
        <f>VLOOKUP(B742,'Input - companies list'!B:L,11,FALSE)</f>
        <v/>
      </c>
      <c r="E742">
        <f>VLOOKUP(B742,'Input - companies list'!B:E,4,FALSE)</f>
        <v/>
      </c>
      <c r="F742">
        <f>SUMIFS('Input - target event report'!H:H,'Input - target event report'!B:B,B742,'Input - target event report'!D:D, "Private Investment")</f>
        <v/>
      </c>
      <c r="G742">
        <f>IF(I742&lt;2, "N/A", (MAXIFS('Input - target event report'!E:E,'Input - target event report'!B:B,B:B,'Input - target event report'!D:D,"Private Investment")-MINIFS('Input - target event report'!E:E,'Input - target event report'!B:B,B:B,'Input - target event report'!D:D,"Private Investment"))/(I742-1))</f>
        <v/>
      </c>
      <c r="H742">
        <f>IF(MAXIFS('Input - target event report'!E:E,'Input - target event report'!B:B,B:B,'Input - target event report'!D:D,"Private Investment") = 0, "N/A", TODAY() - MAXIFS('Input - target event report'!E:E,'Input - target event report'!B:B,B:B,'Input - target event report'!D:D,"Private Investment"))</f>
        <v/>
      </c>
      <c r="I742">
        <f>COUNTIFS('Input - target event report'!B:B,B742,'Input - target event report'!D:D, "Private Investment")</f>
        <v/>
      </c>
      <c r="J742">
        <f>INDEX('Input - companies list'!$1:$10000,MATCH(B742,'Input - companies list'!B:B,0),MATCH("Flow",'Input - companies list'!$1:$1,0 ))</f>
        <v/>
      </c>
      <c r="K742">
        <f>INDEX('Input - companies list'!$1:$10000,MATCH(B742,'Input - companies list'!B:B,0),MATCH("Inter-Cluster Connectivity",'Input - companies list'!$1:$1,0 ))</f>
        <v/>
      </c>
      <c r="L742">
        <f>IFERROR(PERCENTRANK(F:F,F742),0)</f>
        <v/>
      </c>
      <c r="M742">
        <f>IFERROR(1 - PERCENTRANK(G:G,G742),0)</f>
        <v/>
      </c>
      <c r="N742">
        <f>IFERROR(1 - PERCENTRANK(H:H,H742),0)</f>
        <v/>
      </c>
      <c r="O742">
        <f>IFERROR(PERCENTRANK(I:I,I742),0)</f>
        <v/>
      </c>
      <c r="P742">
        <f>IFERROR(1 - PERCENTRANK(J:J,J742),0)</f>
        <v/>
      </c>
      <c r="Q742">
        <f>IFERROR(PERCENTRANK(K:K,K742),0)</f>
        <v/>
      </c>
      <c r="R742">
        <f>L742*weight1+M742*weight2+N742*weight3+O742*weight4+P742*weight5+Q742*weight6</f>
        <v/>
      </c>
    </row>
    <row r="743" spans="1:18">
      <c r="A743">
        <f>RANK(R743,R:R)</f>
        <v/>
      </c>
      <c r="B743" t="s">
        <v>8813</v>
      </c>
      <c r="C743">
        <f>VLOOKUP(B743,'Input - companies list'!B:L,2,FALSE)</f>
        <v/>
      </c>
      <c r="D743">
        <f>VLOOKUP(B743,'Input - companies list'!B:L,11,FALSE)</f>
        <v/>
      </c>
      <c r="E743">
        <f>VLOOKUP(B743,'Input - companies list'!B:E,4,FALSE)</f>
        <v/>
      </c>
      <c r="F743">
        <f>SUMIFS('Input - target event report'!H:H,'Input - target event report'!B:B,B743,'Input - target event report'!D:D, "Private Investment")</f>
        <v/>
      </c>
      <c r="G743">
        <f>IF(I743&lt;2, "N/A", (MAXIFS('Input - target event report'!E:E,'Input - target event report'!B:B,B:B,'Input - target event report'!D:D,"Private Investment")-MINIFS('Input - target event report'!E:E,'Input - target event report'!B:B,B:B,'Input - target event report'!D:D,"Private Investment"))/(I743-1))</f>
        <v/>
      </c>
      <c r="H743">
        <f>IF(MAXIFS('Input - target event report'!E:E,'Input - target event report'!B:B,B:B,'Input - target event report'!D:D,"Private Investment") = 0, "N/A", TODAY() - MAXIFS('Input - target event report'!E:E,'Input - target event report'!B:B,B:B,'Input - target event report'!D:D,"Private Investment"))</f>
        <v/>
      </c>
      <c r="I743">
        <f>COUNTIFS('Input - target event report'!B:B,B743,'Input - target event report'!D:D, "Private Investment")</f>
        <v/>
      </c>
      <c r="J743">
        <f>INDEX('Input - companies list'!$1:$10000,MATCH(B743,'Input - companies list'!B:B,0),MATCH("Flow",'Input - companies list'!$1:$1,0 ))</f>
        <v/>
      </c>
      <c r="K743">
        <f>INDEX('Input - companies list'!$1:$10000,MATCH(B743,'Input - companies list'!B:B,0),MATCH("Inter-Cluster Connectivity",'Input - companies list'!$1:$1,0 ))</f>
        <v/>
      </c>
      <c r="L743">
        <f>IFERROR(PERCENTRANK(F:F,F743),0)</f>
        <v/>
      </c>
      <c r="M743">
        <f>IFERROR(1 - PERCENTRANK(G:G,G743),0)</f>
        <v/>
      </c>
      <c r="N743">
        <f>IFERROR(1 - PERCENTRANK(H:H,H743),0)</f>
        <v/>
      </c>
      <c r="O743">
        <f>IFERROR(PERCENTRANK(I:I,I743),0)</f>
        <v/>
      </c>
      <c r="P743">
        <f>IFERROR(1 - PERCENTRANK(J:J,J743),0)</f>
        <v/>
      </c>
      <c r="Q743">
        <f>IFERROR(PERCENTRANK(K:K,K743),0)</f>
        <v/>
      </c>
      <c r="R743">
        <f>L743*weight1+M743*weight2+N743*weight3+O743*weight4+P743*weight5+Q743*weight6</f>
        <v/>
      </c>
    </row>
    <row r="744" spans="1:18">
      <c r="A744">
        <f>RANK(R744,R:R)</f>
        <v/>
      </c>
      <c r="B744" t="s">
        <v>8825</v>
      </c>
      <c r="C744">
        <f>VLOOKUP(B744,'Input - companies list'!B:L,2,FALSE)</f>
        <v/>
      </c>
      <c r="D744">
        <f>VLOOKUP(B744,'Input - companies list'!B:L,11,FALSE)</f>
        <v/>
      </c>
      <c r="E744">
        <f>VLOOKUP(B744,'Input - companies list'!B:E,4,FALSE)</f>
        <v/>
      </c>
      <c r="F744">
        <f>SUMIFS('Input - target event report'!H:H,'Input - target event report'!B:B,B744,'Input - target event report'!D:D, "Private Investment")</f>
        <v/>
      </c>
      <c r="G744">
        <f>IF(I744&lt;2, "N/A", (MAXIFS('Input - target event report'!E:E,'Input - target event report'!B:B,B:B,'Input - target event report'!D:D,"Private Investment")-MINIFS('Input - target event report'!E:E,'Input - target event report'!B:B,B:B,'Input - target event report'!D:D,"Private Investment"))/(I744-1))</f>
        <v/>
      </c>
      <c r="H744">
        <f>IF(MAXIFS('Input - target event report'!E:E,'Input - target event report'!B:B,B:B,'Input - target event report'!D:D,"Private Investment") = 0, "N/A", TODAY() - MAXIFS('Input - target event report'!E:E,'Input - target event report'!B:B,B:B,'Input - target event report'!D:D,"Private Investment"))</f>
        <v/>
      </c>
      <c r="I744">
        <f>COUNTIFS('Input - target event report'!B:B,B744,'Input - target event report'!D:D, "Private Investment")</f>
        <v/>
      </c>
      <c r="J744">
        <f>INDEX('Input - companies list'!$1:$10000,MATCH(B744,'Input - companies list'!B:B,0),MATCH("Flow",'Input - companies list'!$1:$1,0 ))</f>
        <v/>
      </c>
      <c r="K744">
        <f>INDEX('Input - companies list'!$1:$10000,MATCH(B744,'Input - companies list'!B:B,0),MATCH("Inter-Cluster Connectivity",'Input - companies list'!$1:$1,0 ))</f>
        <v/>
      </c>
      <c r="L744">
        <f>IFERROR(PERCENTRANK(F:F,F744),0)</f>
        <v/>
      </c>
      <c r="M744">
        <f>IFERROR(1 - PERCENTRANK(G:G,G744),0)</f>
        <v/>
      </c>
      <c r="N744">
        <f>IFERROR(1 - PERCENTRANK(H:H,H744),0)</f>
        <v/>
      </c>
      <c r="O744">
        <f>IFERROR(PERCENTRANK(I:I,I744),0)</f>
        <v/>
      </c>
      <c r="P744">
        <f>IFERROR(1 - PERCENTRANK(J:J,J744),0)</f>
        <v/>
      </c>
      <c r="Q744">
        <f>IFERROR(PERCENTRANK(K:K,K744),0)</f>
        <v/>
      </c>
      <c r="R744">
        <f>L744*weight1+M744*weight2+N744*weight3+O744*weight4+P744*weight5+Q744*weight6</f>
        <v/>
      </c>
    </row>
    <row r="745" spans="1:18">
      <c r="A745">
        <f>RANK(R745,R:R)</f>
        <v/>
      </c>
      <c r="B745" t="s">
        <v>8837</v>
      </c>
      <c r="C745">
        <f>VLOOKUP(B745,'Input - companies list'!B:L,2,FALSE)</f>
        <v/>
      </c>
      <c r="D745">
        <f>VLOOKUP(B745,'Input - companies list'!B:L,11,FALSE)</f>
        <v/>
      </c>
      <c r="E745">
        <f>VLOOKUP(B745,'Input - companies list'!B:E,4,FALSE)</f>
        <v/>
      </c>
      <c r="F745">
        <f>SUMIFS('Input - target event report'!H:H,'Input - target event report'!B:B,B745,'Input - target event report'!D:D, "Private Investment")</f>
        <v/>
      </c>
      <c r="G745">
        <f>IF(I745&lt;2, "N/A", (MAXIFS('Input - target event report'!E:E,'Input - target event report'!B:B,B:B,'Input - target event report'!D:D,"Private Investment")-MINIFS('Input - target event report'!E:E,'Input - target event report'!B:B,B:B,'Input - target event report'!D:D,"Private Investment"))/(I745-1))</f>
        <v/>
      </c>
      <c r="H745">
        <f>IF(MAXIFS('Input - target event report'!E:E,'Input - target event report'!B:B,B:B,'Input - target event report'!D:D,"Private Investment") = 0, "N/A", TODAY() - MAXIFS('Input - target event report'!E:E,'Input - target event report'!B:B,B:B,'Input - target event report'!D:D,"Private Investment"))</f>
        <v/>
      </c>
      <c r="I745">
        <f>COUNTIFS('Input - target event report'!B:B,B745,'Input - target event report'!D:D, "Private Investment")</f>
        <v/>
      </c>
      <c r="J745">
        <f>INDEX('Input - companies list'!$1:$10000,MATCH(B745,'Input - companies list'!B:B,0),MATCH("Flow",'Input - companies list'!$1:$1,0 ))</f>
        <v/>
      </c>
      <c r="K745">
        <f>INDEX('Input - companies list'!$1:$10000,MATCH(B745,'Input - companies list'!B:B,0),MATCH("Inter-Cluster Connectivity",'Input - companies list'!$1:$1,0 ))</f>
        <v/>
      </c>
      <c r="L745">
        <f>IFERROR(PERCENTRANK(F:F,F745),0)</f>
        <v/>
      </c>
      <c r="M745">
        <f>IFERROR(1 - PERCENTRANK(G:G,G745),0)</f>
        <v/>
      </c>
      <c r="N745">
        <f>IFERROR(1 - PERCENTRANK(H:H,H745),0)</f>
        <v/>
      </c>
      <c r="O745">
        <f>IFERROR(PERCENTRANK(I:I,I745),0)</f>
        <v/>
      </c>
      <c r="P745">
        <f>IFERROR(1 - PERCENTRANK(J:J,J745),0)</f>
        <v/>
      </c>
      <c r="Q745">
        <f>IFERROR(PERCENTRANK(K:K,K745),0)</f>
        <v/>
      </c>
      <c r="R745">
        <f>L745*weight1+M745*weight2+N745*weight3+O745*weight4+P745*weight5+Q745*weight6</f>
        <v/>
      </c>
    </row>
    <row r="746" spans="1:18">
      <c r="A746">
        <f>RANK(R746,R:R)</f>
        <v/>
      </c>
      <c r="B746" t="s">
        <v>8850</v>
      </c>
      <c r="C746">
        <f>VLOOKUP(B746,'Input - companies list'!B:L,2,FALSE)</f>
        <v/>
      </c>
      <c r="D746">
        <f>VLOOKUP(B746,'Input - companies list'!B:L,11,FALSE)</f>
        <v/>
      </c>
      <c r="E746">
        <f>VLOOKUP(B746,'Input - companies list'!B:E,4,FALSE)</f>
        <v/>
      </c>
      <c r="F746">
        <f>SUMIFS('Input - target event report'!H:H,'Input - target event report'!B:B,B746,'Input - target event report'!D:D, "Private Investment")</f>
        <v/>
      </c>
      <c r="G746">
        <f>IF(I746&lt;2, "N/A", (MAXIFS('Input - target event report'!E:E,'Input - target event report'!B:B,B:B,'Input - target event report'!D:D,"Private Investment")-MINIFS('Input - target event report'!E:E,'Input - target event report'!B:B,B:B,'Input - target event report'!D:D,"Private Investment"))/(I746-1))</f>
        <v/>
      </c>
      <c r="H746">
        <f>IF(MAXIFS('Input - target event report'!E:E,'Input - target event report'!B:B,B:B,'Input - target event report'!D:D,"Private Investment") = 0, "N/A", TODAY() - MAXIFS('Input - target event report'!E:E,'Input - target event report'!B:B,B:B,'Input - target event report'!D:D,"Private Investment"))</f>
        <v/>
      </c>
      <c r="I746">
        <f>COUNTIFS('Input - target event report'!B:B,B746,'Input - target event report'!D:D, "Private Investment")</f>
        <v/>
      </c>
      <c r="J746">
        <f>INDEX('Input - companies list'!$1:$10000,MATCH(B746,'Input - companies list'!B:B,0),MATCH("Flow",'Input - companies list'!$1:$1,0 ))</f>
        <v/>
      </c>
      <c r="K746">
        <f>INDEX('Input - companies list'!$1:$10000,MATCH(B746,'Input - companies list'!B:B,0),MATCH("Inter-Cluster Connectivity",'Input - companies list'!$1:$1,0 ))</f>
        <v/>
      </c>
      <c r="L746">
        <f>IFERROR(PERCENTRANK(F:F,F746),0)</f>
        <v/>
      </c>
      <c r="M746">
        <f>IFERROR(1 - PERCENTRANK(G:G,G746),0)</f>
        <v/>
      </c>
      <c r="N746">
        <f>IFERROR(1 - PERCENTRANK(H:H,H746),0)</f>
        <v/>
      </c>
      <c r="O746">
        <f>IFERROR(PERCENTRANK(I:I,I746),0)</f>
        <v/>
      </c>
      <c r="P746">
        <f>IFERROR(1 - PERCENTRANK(J:J,J746),0)</f>
        <v/>
      </c>
      <c r="Q746">
        <f>IFERROR(PERCENTRANK(K:K,K746),0)</f>
        <v/>
      </c>
      <c r="R746">
        <f>L746*weight1+M746*weight2+N746*weight3+O746*weight4+P746*weight5+Q746*weight6</f>
        <v/>
      </c>
    </row>
    <row r="747" spans="1:18">
      <c r="A747">
        <f>RANK(R747,R:R)</f>
        <v/>
      </c>
      <c r="B747" t="s">
        <v>8862</v>
      </c>
      <c r="C747">
        <f>VLOOKUP(B747,'Input - companies list'!B:L,2,FALSE)</f>
        <v/>
      </c>
      <c r="D747">
        <f>VLOOKUP(B747,'Input - companies list'!B:L,11,FALSE)</f>
        <v/>
      </c>
      <c r="E747">
        <f>VLOOKUP(B747,'Input - companies list'!B:E,4,FALSE)</f>
        <v/>
      </c>
      <c r="F747">
        <f>SUMIFS('Input - target event report'!H:H,'Input - target event report'!B:B,B747,'Input - target event report'!D:D, "Private Investment")</f>
        <v/>
      </c>
      <c r="G747">
        <f>IF(I747&lt;2, "N/A", (MAXIFS('Input - target event report'!E:E,'Input - target event report'!B:B,B:B,'Input - target event report'!D:D,"Private Investment")-MINIFS('Input - target event report'!E:E,'Input - target event report'!B:B,B:B,'Input - target event report'!D:D,"Private Investment"))/(I747-1))</f>
        <v/>
      </c>
      <c r="H747">
        <f>IF(MAXIFS('Input - target event report'!E:E,'Input - target event report'!B:B,B:B,'Input - target event report'!D:D,"Private Investment") = 0, "N/A", TODAY() - MAXIFS('Input - target event report'!E:E,'Input - target event report'!B:B,B:B,'Input - target event report'!D:D,"Private Investment"))</f>
        <v/>
      </c>
      <c r="I747">
        <f>COUNTIFS('Input - target event report'!B:B,B747,'Input - target event report'!D:D, "Private Investment")</f>
        <v/>
      </c>
      <c r="J747">
        <f>INDEX('Input - companies list'!$1:$10000,MATCH(B747,'Input - companies list'!B:B,0),MATCH("Flow",'Input - companies list'!$1:$1,0 ))</f>
        <v/>
      </c>
      <c r="K747">
        <f>INDEX('Input - companies list'!$1:$10000,MATCH(B747,'Input - companies list'!B:B,0),MATCH("Inter-Cluster Connectivity",'Input - companies list'!$1:$1,0 ))</f>
        <v/>
      </c>
      <c r="L747">
        <f>IFERROR(PERCENTRANK(F:F,F747),0)</f>
        <v/>
      </c>
      <c r="M747">
        <f>IFERROR(1 - PERCENTRANK(G:G,G747),0)</f>
        <v/>
      </c>
      <c r="N747">
        <f>IFERROR(1 - PERCENTRANK(H:H,H747),0)</f>
        <v/>
      </c>
      <c r="O747">
        <f>IFERROR(PERCENTRANK(I:I,I747),0)</f>
        <v/>
      </c>
      <c r="P747">
        <f>IFERROR(1 - PERCENTRANK(J:J,J747),0)</f>
        <v/>
      </c>
      <c r="Q747">
        <f>IFERROR(PERCENTRANK(K:K,K747),0)</f>
        <v/>
      </c>
      <c r="R747">
        <f>L747*weight1+M747*weight2+N747*weight3+O747*weight4+P747*weight5+Q747*weight6</f>
        <v/>
      </c>
    </row>
    <row r="748" spans="1:18">
      <c r="A748">
        <f>RANK(R748,R:R)</f>
        <v/>
      </c>
      <c r="B748" t="s">
        <v>8870</v>
      </c>
      <c r="C748">
        <f>VLOOKUP(B748,'Input - companies list'!B:L,2,FALSE)</f>
        <v/>
      </c>
      <c r="D748">
        <f>VLOOKUP(B748,'Input - companies list'!B:L,11,FALSE)</f>
        <v/>
      </c>
      <c r="E748">
        <f>VLOOKUP(B748,'Input - companies list'!B:E,4,FALSE)</f>
        <v/>
      </c>
      <c r="F748">
        <f>SUMIFS('Input - target event report'!H:H,'Input - target event report'!B:B,B748,'Input - target event report'!D:D, "Private Investment")</f>
        <v/>
      </c>
      <c r="G748">
        <f>IF(I748&lt;2, "N/A", (MAXIFS('Input - target event report'!E:E,'Input - target event report'!B:B,B:B,'Input - target event report'!D:D,"Private Investment")-MINIFS('Input - target event report'!E:E,'Input - target event report'!B:B,B:B,'Input - target event report'!D:D,"Private Investment"))/(I748-1))</f>
        <v/>
      </c>
      <c r="H748">
        <f>IF(MAXIFS('Input - target event report'!E:E,'Input - target event report'!B:B,B:B,'Input - target event report'!D:D,"Private Investment") = 0, "N/A", TODAY() - MAXIFS('Input - target event report'!E:E,'Input - target event report'!B:B,B:B,'Input - target event report'!D:D,"Private Investment"))</f>
        <v/>
      </c>
      <c r="I748">
        <f>COUNTIFS('Input - target event report'!B:B,B748,'Input - target event report'!D:D, "Private Investment")</f>
        <v/>
      </c>
      <c r="J748">
        <f>INDEX('Input - companies list'!$1:$10000,MATCH(B748,'Input - companies list'!B:B,0),MATCH("Flow",'Input - companies list'!$1:$1,0 ))</f>
        <v/>
      </c>
      <c r="K748">
        <f>INDEX('Input - companies list'!$1:$10000,MATCH(B748,'Input - companies list'!B:B,0),MATCH("Inter-Cluster Connectivity",'Input - companies list'!$1:$1,0 ))</f>
        <v/>
      </c>
      <c r="L748">
        <f>IFERROR(PERCENTRANK(F:F,F748),0)</f>
        <v/>
      </c>
      <c r="M748">
        <f>IFERROR(1 - PERCENTRANK(G:G,G748),0)</f>
        <v/>
      </c>
      <c r="N748">
        <f>IFERROR(1 - PERCENTRANK(H:H,H748),0)</f>
        <v/>
      </c>
      <c r="O748">
        <f>IFERROR(PERCENTRANK(I:I,I748),0)</f>
        <v/>
      </c>
      <c r="P748">
        <f>IFERROR(1 - PERCENTRANK(J:J,J748),0)</f>
        <v/>
      </c>
      <c r="Q748">
        <f>IFERROR(PERCENTRANK(K:K,K748),0)</f>
        <v/>
      </c>
      <c r="R748">
        <f>L748*weight1+M748*weight2+N748*weight3+O748*weight4+P748*weight5+Q748*weight6</f>
        <v/>
      </c>
    </row>
    <row r="749" spans="1:18">
      <c r="A749">
        <f>RANK(R749,R:R)</f>
        <v/>
      </c>
      <c r="B749" t="s">
        <v>8880</v>
      </c>
      <c r="C749">
        <f>VLOOKUP(B749,'Input - companies list'!B:L,2,FALSE)</f>
        <v/>
      </c>
      <c r="D749">
        <f>VLOOKUP(B749,'Input - companies list'!B:L,11,FALSE)</f>
        <v/>
      </c>
      <c r="E749">
        <f>VLOOKUP(B749,'Input - companies list'!B:E,4,FALSE)</f>
        <v/>
      </c>
      <c r="F749">
        <f>SUMIFS('Input - target event report'!H:H,'Input - target event report'!B:B,B749,'Input - target event report'!D:D, "Private Investment")</f>
        <v/>
      </c>
      <c r="G749">
        <f>IF(I749&lt;2, "N/A", (MAXIFS('Input - target event report'!E:E,'Input - target event report'!B:B,B:B,'Input - target event report'!D:D,"Private Investment")-MINIFS('Input - target event report'!E:E,'Input - target event report'!B:B,B:B,'Input - target event report'!D:D,"Private Investment"))/(I749-1))</f>
        <v/>
      </c>
      <c r="H749">
        <f>IF(MAXIFS('Input - target event report'!E:E,'Input - target event report'!B:B,B:B,'Input - target event report'!D:D,"Private Investment") = 0, "N/A", TODAY() - MAXIFS('Input - target event report'!E:E,'Input - target event report'!B:B,B:B,'Input - target event report'!D:D,"Private Investment"))</f>
        <v/>
      </c>
      <c r="I749">
        <f>COUNTIFS('Input - target event report'!B:B,B749,'Input - target event report'!D:D, "Private Investment")</f>
        <v/>
      </c>
      <c r="J749">
        <f>INDEX('Input - companies list'!$1:$10000,MATCH(B749,'Input - companies list'!B:B,0),MATCH("Flow",'Input - companies list'!$1:$1,0 ))</f>
        <v/>
      </c>
      <c r="K749">
        <f>INDEX('Input - companies list'!$1:$10000,MATCH(B749,'Input - companies list'!B:B,0),MATCH("Inter-Cluster Connectivity",'Input - companies list'!$1:$1,0 ))</f>
        <v/>
      </c>
      <c r="L749">
        <f>IFERROR(PERCENTRANK(F:F,F749),0)</f>
        <v/>
      </c>
      <c r="M749">
        <f>IFERROR(1 - PERCENTRANK(G:G,G749),0)</f>
        <v/>
      </c>
      <c r="N749">
        <f>IFERROR(1 - PERCENTRANK(H:H,H749),0)</f>
        <v/>
      </c>
      <c r="O749">
        <f>IFERROR(PERCENTRANK(I:I,I749),0)</f>
        <v/>
      </c>
      <c r="P749">
        <f>IFERROR(1 - PERCENTRANK(J:J,J749),0)</f>
        <v/>
      </c>
      <c r="Q749">
        <f>IFERROR(PERCENTRANK(K:K,K749),0)</f>
        <v/>
      </c>
      <c r="R749">
        <f>L749*weight1+M749*weight2+N749*weight3+O749*weight4+P749*weight5+Q749*weight6</f>
        <v/>
      </c>
    </row>
    <row r="750" spans="1:18">
      <c r="A750">
        <f>RANK(R750,R:R)</f>
        <v/>
      </c>
      <c r="B750" t="s">
        <v>8890</v>
      </c>
      <c r="C750">
        <f>VLOOKUP(B750,'Input - companies list'!B:L,2,FALSE)</f>
        <v/>
      </c>
      <c r="D750">
        <f>VLOOKUP(B750,'Input - companies list'!B:L,11,FALSE)</f>
        <v/>
      </c>
      <c r="E750">
        <f>VLOOKUP(B750,'Input - companies list'!B:E,4,FALSE)</f>
        <v/>
      </c>
      <c r="F750">
        <f>SUMIFS('Input - target event report'!H:H,'Input - target event report'!B:B,B750,'Input - target event report'!D:D, "Private Investment")</f>
        <v/>
      </c>
      <c r="G750">
        <f>IF(I750&lt;2, "N/A", (MAXIFS('Input - target event report'!E:E,'Input - target event report'!B:B,B:B,'Input - target event report'!D:D,"Private Investment")-MINIFS('Input - target event report'!E:E,'Input - target event report'!B:B,B:B,'Input - target event report'!D:D,"Private Investment"))/(I750-1))</f>
        <v/>
      </c>
      <c r="H750">
        <f>IF(MAXIFS('Input - target event report'!E:E,'Input - target event report'!B:B,B:B,'Input - target event report'!D:D,"Private Investment") = 0, "N/A", TODAY() - MAXIFS('Input - target event report'!E:E,'Input - target event report'!B:B,B:B,'Input - target event report'!D:D,"Private Investment"))</f>
        <v/>
      </c>
      <c r="I750">
        <f>COUNTIFS('Input - target event report'!B:B,B750,'Input - target event report'!D:D, "Private Investment")</f>
        <v/>
      </c>
      <c r="J750">
        <f>INDEX('Input - companies list'!$1:$10000,MATCH(B750,'Input - companies list'!B:B,0),MATCH("Flow",'Input - companies list'!$1:$1,0 ))</f>
        <v/>
      </c>
      <c r="K750">
        <f>INDEX('Input - companies list'!$1:$10000,MATCH(B750,'Input - companies list'!B:B,0),MATCH("Inter-Cluster Connectivity",'Input - companies list'!$1:$1,0 ))</f>
        <v/>
      </c>
      <c r="L750">
        <f>IFERROR(PERCENTRANK(F:F,F750),0)</f>
        <v/>
      </c>
      <c r="M750">
        <f>IFERROR(1 - PERCENTRANK(G:G,G750),0)</f>
        <v/>
      </c>
      <c r="N750">
        <f>IFERROR(1 - PERCENTRANK(H:H,H750),0)</f>
        <v/>
      </c>
      <c r="O750">
        <f>IFERROR(PERCENTRANK(I:I,I750),0)</f>
        <v/>
      </c>
      <c r="P750">
        <f>IFERROR(1 - PERCENTRANK(J:J,J750),0)</f>
        <v/>
      </c>
      <c r="Q750">
        <f>IFERROR(PERCENTRANK(K:K,K750),0)</f>
        <v/>
      </c>
      <c r="R750">
        <f>L750*weight1+M750*weight2+N750*weight3+O750*weight4+P750*weight5+Q750*weight6</f>
        <v/>
      </c>
    </row>
    <row r="751" spans="1:18">
      <c r="A751">
        <f>RANK(R751,R:R)</f>
        <v/>
      </c>
      <c r="B751" t="s">
        <v>8902</v>
      </c>
      <c r="C751">
        <f>VLOOKUP(B751,'Input - companies list'!B:L,2,FALSE)</f>
        <v/>
      </c>
      <c r="D751">
        <f>VLOOKUP(B751,'Input - companies list'!B:L,11,FALSE)</f>
        <v/>
      </c>
      <c r="E751">
        <f>VLOOKUP(B751,'Input - companies list'!B:E,4,FALSE)</f>
        <v/>
      </c>
      <c r="F751">
        <f>SUMIFS('Input - target event report'!H:H,'Input - target event report'!B:B,B751,'Input - target event report'!D:D, "Private Investment")</f>
        <v/>
      </c>
      <c r="G751">
        <f>IF(I751&lt;2, "N/A", (MAXIFS('Input - target event report'!E:E,'Input - target event report'!B:B,B:B,'Input - target event report'!D:D,"Private Investment")-MINIFS('Input - target event report'!E:E,'Input - target event report'!B:B,B:B,'Input - target event report'!D:D,"Private Investment"))/(I751-1))</f>
        <v/>
      </c>
      <c r="H751">
        <f>IF(MAXIFS('Input - target event report'!E:E,'Input - target event report'!B:B,B:B,'Input - target event report'!D:D,"Private Investment") = 0, "N/A", TODAY() - MAXIFS('Input - target event report'!E:E,'Input - target event report'!B:B,B:B,'Input - target event report'!D:D,"Private Investment"))</f>
        <v/>
      </c>
      <c r="I751">
        <f>COUNTIFS('Input - target event report'!B:B,B751,'Input - target event report'!D:D, "Private Investment")</f>
        <v/>
      </c>
      <c r="J751">
        <f>INDEX('Input - companies list'!$1:$10000,MATCH(B751,'Input - companies list'!B:B,0),MATCH("Flow",'Input - companies list'!$1:$1,0 ))</f>
        <v/>
      </c>
      <c r="K751">
        <f>INDEX('Input - companies list'!$1:$10000,MATCH(B751,'Input - companies list'!B:B,0),MATCH("Inter-Cluster Connectivity",'Input - companies list'!$1:$1,0 ))</f>
        <v/>
      </c>
      <c r="L751">
        <f>IFERROR(PERCENTRANK(F:F,F751),0)</f>
        <v/>
      </c>
      <c r="M751">
        <f>IFERROR(1 - PERCENTRANK(G:G,G751),0)</f>
        <v/>
      </c>
      <c r="N751">
        <f>IFERROR(1 - PERCENTRANK(H:H,H751),0)</f>
        <v/>
      </c>
      <c r="O751">
        <f>IFERROR(PERCENTRANK(I:I,I751),0)</f>
        <v/>
      </c>
      <c r="P751">
        <f>IFERROR(1 - PERCENTRANK(J:J,J751),0)</f>
        <v/>
      </c>
      <c r="Q751">
        <f>IFERROR(PERCENTRANK(K:K,K751),0)</f>
        <v/>
      </c>
      <c r="R751">
        <f>L751*weight1+M751*weight2+N751*weight3+O751*weight4+P751*weight5+Q751*weight6</f>
        <v/>
      </c>
    </row>
    <row r="752" spans="1:18">
      <c r="A752">
        <f>RANK(R752,R:R)</f>
        <v/>
      </c>
      <c r="B752" t="s">
        <v>8911</v>
      </c>
      <c r="C752">
        <f>VLOOKUP(B752,'Input - companies list'!B:L,2,FALSE)</f>
        <v/>
      </c>
      <c r="D752">
        <f>VLOOKUP(B752,'Input - companies list'!B:L,11,FALSE)</f>
        <v/>
      </c>
      <c r="E752">
        <f>VLOOKUP(B752,'Input - companies list'!B:E,4,FALSE)</f>
        <v/>
      </c>
      <c r="F752">
        <f>SUMIFS('Input - target event report'!H:H,'Input - target event report'!B:B,B752,'Input - target event report'!D:D, "Private Investment")</f>
        <v/>
      </c>
      <c r="G752">
        <f>IF(I752&lt;2, "N/A", (MAXIFS('Input - target event report'!E:E,'Input - target event report'!B:B,B:B,'Input - target event report'!D:D,"Private Investment")-MINIFS('Input - target event report'!E:E,'Input - target event report'!B:B,B:B,'Input - target event report'!D:D,"Private Investment"))/(I752-1))</f>
        <v/>
      </c>
      <c r="H752">
        <f>IF(MAXIFS('Input - target event report'!E:E,'Input - target event report'!B:B,B:B,'Input - target event report'!D:D,"Private Investment") = 0, "N/A", TODAY() - MAXIFS('Input - target event report'!E:E,'Input - target event report'!B:B,B:B,'Input - target event report'!D:D,"Private Investment"))</f>
        <v/>
      </c>
      <c r="I752">
        <f>COUNTIFS('Input - target event report'!B:B,B752,'Input - target event report'!D:D, "Private Investment")</f>
        <v/>
      </c>
      <c r="J752">
        <f>INDEX('Input - companies list'!$1:$10000,MATCH(B752,'Input - companies list'!B:B,0),MATCH("Flow",'Input - companies list'!$1:$1,0 ))</f>
        <v/>
      </c>
      <c r="K752">
        <f>INDEX('Input - companies list'!$1:$10000,MATCH(B752,'Input - companies list'!B:B,0),MATCH("Inter-Cluster Connectivity",'Input - companies list'!$1:$1,0 ))</f>
        <v/>
      </c>
      <c r="L752">
        <f>IFERROR(PERCENTRANK(F:F,F752),0)</f>
        <v/>
      </c>
      <c r="M752">
        <f>IFERROR(1 - PERCENTRANK(G:G,G752),0)</f>
        <v/>
      </c>
      <c r="N752">
        <f>IFERROR(1 - PERCENTRANK(H:H,H752),0)</f>
        <v/>
      </c>
      <c r="O752">
        <f>IFERROR(PERCENTRANK(I:I,I752),0)</f>
        <v/>
      </c>
      <c r="P752">
        <f>IFERROR(1 - PERCENTRANK(J:J,J752),0)</f>
        <v/>
      </c>
      <c r="Q752">
        <f>IFERROR(PERCENTRANK(K:K,K752),0)</f>
        <v/>
      </c>
      <c r="R752">
        <f>L752*weight1+M752*weight2+N752*weight3+O752*weight4+P752*weight5+Q752*weight6</f>
        <v/>
      </c>
    </row>
    <row r="753" spans="1:18">
      <c r="A753">
        <f>RANK(R753,R:R)</f>
        <v/>
      </c>
      <c r="B753" t="s">
        <v>8920</v>
      </c>
      <c r="C753">
        <f>VLOOKUP(B753,'Input - companies list'!B:L,2,FALSE)</f>
        <v/>
      </c>
      <c r="D753">
        <f>VLOOKUP(B753,'Input - companies list'!B:L,11,FALSE)</f>
        <v/>
      </c>
      <c r="E753">
        <f>VLOOKUP(B753,'Input - companies list'!B:E,4,FALSE)</f>
        <v/>
      </c>
      <c r="F753">
        <f>SUMIFS('Input - target event report'!H:H,'Input - target event report'!B:B,B753,'Input - target event report'!D:D, "Private Investment")</f>
        <v/>
      </c>
      <c r="G753">
        <f>IF(I753&lt;2, "N/A", (MAXIFS('Input - target event report'!E:E,'Input - target event report'!B:B,B:B,'Input - target event report'!D:D,"Private Investment")-MINIFS('Input - target event report'!E:E,'Input - target event report'!B:B,B:B,'Input - target event report'!D:D,"Private Investment"))/(I753-1))</f>
        <v/>
      </c>
      <c r="H753">
        <f>IF(MAXIFS('Input - target event report'!E:E,'Input - target event report'!B:B,B:B,'Input - target event report'!D:D,"Private Investment") = 0, "N/A", TODAY() - MAXIFS('Input - target event report'!E:E,'Input - target event report'!B:B,B:B,'Input - target event report'!D:D,"Private Investment"))</f>
        <v/>
      </c>
      <c r="I753">
        <f>COUNTIFS('Input - target event report'!B:B,B753,'Input - target event report'!D:D, "Private Investment")</f>
        <v/>
      </c>
      <c r="J753">
        <f>INDEX('Input - companies list'!$1:$10000,MATCH(B753,'Input - companies list'!B:B,0),MATCH("Flow",'Input - companies list'!$1:$1,0 ))</f>
        <v/>
      </c>
      <c r="K753">
        <f>INDEX('Input - companies list'!$1:$10000,MATCH(B753,'Input - companies list'!B:B,0),MATCH("Inter-Cluster Connectivity",'Input - companies list'!$1:$1,0 ))</f>
        <v/>
      </c>
      <c r="L753">
        <f>IFERROR(PERCENTRANK(F:F,F753),0)</f>
        <v/>
      </c>
      <c r="M753">
        <f>IFERROR(1 - PERCENTRANK(G:G,G753),0)</f>
        <v/>
      </c>
      <c r="N753">
        <f>IFERROR(1 - PERCENTRANK(H:H,H753),0)</f>
        <v/>
      </c>
      <c r="O753">
        <f>IFERROR(PERCENTRANK(I:I,I753),0)</f>
        <v/>
      </c>
      <c r="P753">
        <f>IFERROR(1 - PERCENTRANK(J:J,J753),0)</f>
        <v/>
      </c>
      <c r="Q753">
        <f>IFERROR(PERCENTRANK(K:K,K753),0)</f>
        <v/>
      </c>
      <c r="R753">
        <f>L753*weight1+M753*weight2+N753*weight3+O753*weight4+P753*weight5+Q753*weight6</f>
        <v/>
      </c>
    </row>
    <row r="754" spans="1:18">
      <c r="A754">
        <f>RANK(R754,R:R)</f>
        <v/>
      </c>
      <c r="B754" t="s">
        <v>8934</v>
      </c>
      <c r="C754">
        <f>VLOOKUP(B754,'Input - companies list'!B:L,2,FALSE)</f>
        <v/>
      </c>
      <c r="D754">
        <f>VLOOKUP(B754,'Input - companies list'!B:L,11,FALSE)</f>
        <v/>
      </c>
      <c r="E754">
        <f>VLOOKUP(B754,'Input - companies list'!B:E,4,FALSE)</f>
        <v/>
      </c>
      <c r="F754">
        <f>SUMIFS('Input - target event report'!H:H,'Input - target event report'!B:B,B754,'Input - target event report'!D:D, "Private Investment")</f>
        <v/>
      </c>
      <c r="G754">
        <f>IF(I754&lt;2, "N/A", (MAXIFS('Input - target event report'!E:E,'Input - target event report'!B:B,B:B,'Input - target event report'!D:D,"Private Investment")-MINIFS('Input - target event report'!E:E,'Input - target event report'!B:B,B:B,'Input - target event report'!D:D,"Private Investment"))/(I754-1))</f>
        <v/>
      </c>
      <c r="H754">
        <f>IF(MAXIFS('Input - target event report'!E:E,'Input - target event report'!B:B,B:B,'Input - target event report'!D:D,"Private Investment") = 0, "N/A", TODAY() - MAXIFS('Input - target event report'!E:E,'Input - target event report'!B:B,B:B,'Input - target event report'!D:D,"Private Investment"))</f>
        <v/>
      </c>
      <c r="I754">
        <f>COUNTIFS('Input - target event report'!B:B,B754,'Input - target event report'!D:D, "Private Investment")</f>
        <v/>
      </c>
      <c r="J754">
        <f>INDEX('Input - companies list'!$1:$10000,MATCH(B754,'Input - companies list'!B:B,0),MATCH("Flow",'Input - companies list'!$1:$1,0 ))</f>
        <v/>
      </c>
      <c r="K754">
        <f>INDEX('Input - companies list'!$1:$10000,MATCH(B754,'Input - companies list'!B:B,0),MATCH("Inter-Cluster Connectivity",'Input - companies list'!$1:$1,0 ))</f>
        <v/>
      </c>
      <c r="L754">
        <f>IFERROR(PERCENTRANK(F:F,F754),0)</f>
        <v/>
      </c>
      <c r="M754">
        <f>IFERROR(1 - PERCENTRANK(G:G,G754),0)</f>
        <v/>
      </c>
      <c r="N754">
        <f>IFERROR(1 - PERCENTRANK(H:H,H754),0)</f>
        <v/>
      </c>
      <c r="O754">
        <f>IFERROR(PERCENTRANK(I:I,I754),0)</f>
        <v/>
      </c>
      <c r="P754">
        <f>IFERROR(1 - PERCENTRANK(J:J,J754),0)</f>
        <v/>
      </c>
      <c r="Q754">
        <f>IFERROR(PERCENTRANK(K:K,K754),0)</f>
        <v/>
      </c>
      <c r="R754">
        <f>L754*weight1+M754*weight2+N754*weight3+O754*weight4+P754*weight5+Q754*weight6</f>
        <v/>
      </c>
    </row>
    <row r="755" spans="1:18">
      <c r="A755">
        <f>RANK(R755,R:R)</f>
        <v/>
      </c>
      <c r="B755" t="s">
        <v>8944</v>
      </c>
      <c r="C755">
        <f>VLOOKUP(B755,'Input - companies list'!B:L,2,FALSE)</f>
        <v/>
      </c>
      <c r="D755">
        <f>VLOOKUP(B755,'Input - companies list'!B:L,11,FALSE)</f>
        <v/>
      </c>
      <c r="E755">
        <f>VLOOKUP(B755,'Input - companies list'!B:E,4,FALSE)</f>
        <v/>
      </c>
      <c r="F755">
        <f>SUMIFS('Input - target event report'!H:H,'Input - target event report'!B:B,B755,'Input - target event report'!D:D, "Private Investment")</f>
        <v/>
      </c>
      <c r="G755">
        <f>IF(I755&lt;2, "N/A", (MAXIFS('Input - target event report'!E:E,'Input - target event report'!B:B,B:B,'Input - target event report'!D:D,"Private Investment")-MINIFS('Input - target event report'!E:E,'Input - target event report'!B:B,B:B,'Input - target event report'!D:D,"Private Investment"))/(I755-1))</f>
        <v/>
      </c>
      <c r="H755">
        <f>IF(MAXIFS('Input - target event report'!E:E,'Input - target event report'!B:B,B:B,'Input - target event report'!D:D,"Private Investment") = 0, "N/A", TODAY() - MAXIFS('Input - target event report'!E:E,'Input - target event report'!B:B,B:B,'Input - target event report'!D:D,"Private Investment"))</f>
        <v/>
      </c>
      <c r="I755">
        <f>COUNTIFS('Input - target event report'!B:B,B755,'Input - target event report'!D:D, "Private Investment")</f>
        <v/>
      </c>
      <c r="J755">
        <f>INDEX('Input - companies list'!$1:$10000,MATCH(B755,'Input - companies list'!B:B,0),MATCH("Flow",'Input - companies list'!$1:$1,0 ))</f>
        <v/>
      </c>
      <c r="K755">
        <f>INDEX('Input - companies list'!$1:$10000,MATCH(B755,'Input - companies list'!B:B,0),MATCH("Inter-Cluster Connectivity",'Input - companies list'!$1:$1,0 ))</f>
        <v/>
      </c>
      <c r="L755">
        <f>IFERROR(PERCENTRANK(F:F,F755),0)</f>
        <v/>
      </c>
      <c r="M755">
        <f>IFERROR(1 - PERCENTRANK(G:G,G755),0)</f>
        <v/>
      </c>
      <c r="N755">
        <f>IFERROR(1 - PERCENTRANK(H:H,H755),0)</f>
        <v/>
      </c>
      <c r="O755">
        <f>IFERROR(PERCENTRANK(I:I,I755),0)</f>
        <v/>
      </c>
      <c r="P755">
        <f>IFERROR(1 - PERCENTRANK(J:J,J755),0)</f>
        <v/>
      </c>
      <c r="Q755">
        <f>IFERROR(PERCENTRANK(K:K,K755),0)</f>
        <v/>
      </c>
      <c r="R755">
        <f>L755*weight1+M755*weight2+N755*weight3+O755*weight4+P755*weight5+Q755*weight6</f>
        <v/>
      </c>
    </row>
    <row r="756" spans="1:18">
      <c r="A756">
        <f>RANK(R756,R:R)</f>
        <v/>
      </c>
      <c r="B756" t="s">
        <v>8953</v>
      </c>
      <c r="C756">
        <f>VLOOKUP(B756,'Input - companies list'!B:L,2,FALSE)</f>
        <v/>
      </c>
      <c r="D756">
        <f>VLOOKUP(B756,'Input - companies list'!B:L,11,FALSE)</f>
        <v/>
      </c>
      <c r="E756">
        <f>VLOOKUP(B756,'Input - companies list'!B:E,4,FALSE)</f>
        <v/>
      </c>
      <c r="F756">
        <f>SUMIFS('Input - target event report'!H:H,'Input - target event report'!B:B,B756,'Input - target event report'!D:D, "Private Investment")</f>
        <v/>
      </c>
      <c r="G756">
        <f>IF(I756&lt;2, "N/A", (MAXIFS('Input - target event report'!E:E,'Input - target event report'!B:B,B:B,'Input - target event report'!D:D,"Private Investment")-MINIFS('Input - target event report'!E:E,'Input - target event report'!B:B,B:B,'Input - target event report'!D:D,"Private Investment"))/(I756-1))</f>
        <v/>
      </c>
      <c r="H756">
        <f>IF(MAXIFS('Input - target event report'!E:E,'Input - target event report'!B:B,B:B,'Input - target event report'!D:D,"Private Investment") = 0, "N/A", TODAY() - MAXIFS('Input - target event report'!E:E,'Input - target event report'!B:B,B:B,'Input - target event report'!D:D,"Private Investment"))</f>
        <v/>
      </c>
      <c r="I756">
        <f>COUNTIFS('Input - target event report'!B:B,B756,'Input - target event report'!D:D, "Private Investment")</f>
        <v/>
      </c>
      <c r="J756">
        <f>INDEX('Input - companies list'!$1:$10000,MATCH(B756,'Input - companies list'!B:B,0),MATCH("Flow",'Input - companies list'!$1:$1,0 ))</f>
        <v/>
      </c>
      <c r="K756">
        <f>INDEX('Input - companies list'!$1:$10000,MATCH(B756,'Input - companies list'!B:B,0),MATCH("Inter-Cluster Connectivity",'Input - companies list'!$1:$1,0 ))</f>
        <v/>
      </c>
      <c r="L756">
        <f>IFERROR(PERCENTRANK(F:F,F756),0)</f>
        <v/>
      </c>
      <c r="M756">
        <f>IFERROR(1 - PERCENTRANK(G:G,G756),0)</f>
        <v/>
      </c>
      <c r="N756">
        <f>IFERROR(1 - PERCENTRANK(H:H,H756),0)</f>
        <v/>
      </c>
      <c r="O756">
        <f>IFERROR(PERCENTRANK(I:I,I756),0)</f>
        <v/>
      </c>
      <c r="P756">
        <f>IFERROR(1 - PERCENTRANK(J:J,J756),0)</f>
        <v/>
      </c>
      <c r="Q756">
        <f>IFERROR(PERCENTRANK(K:K,K756),0)</f>
        <v/>
      </c>
      <c r="R756">
        <f>L756*weight1+M756*weight2+N756*weight3+O756*weight4+P756*weight5+Q756*weight6</f>
        <v/>
      </c>
    </row>
    <row r="757" spans="1:18">
      <c r="A757">
        <f>RANK(R757,R:R)</f>
        <v/>
      </c>
      <c r="B757" t="s">
        <v>8964</v>
      </c>
      <c r="C757">
        <f>VLOOKUP(B757,'Input - companies list'!B:L,2,FALSE)</f>
        <v/>
      </c>
      <c r="D757">
        <f>VLOOKUP(B757,'Input - companies list'!B:L,11,FALSE)</f>
        <v/>
      </c>
      <c r="E757">
        <f>VLOOKUP(B757,'Input - companies list'!B:E,4,FALSE)</f>
        <v/>
      </c>
      <c r="F757">
        <f>SUMIFS('Input - target event report'!H:H,'Input - target event report'!B:B,B757,'Input - target event report'!D:D, "Private Investment")</f>
        <v/>
      </c>
      <c r="G757">
        <f>IF(I757&lt;2, "N/A", (MAXIFS('Input - target event report'!E:E,'Input - target event report'!B:B,B:B,'Input - target event report'!D:D,"Private Investment")-MINIFS('Input - target event report'!E:E,'Input - target event report'!B:B,B:B,'Input - target event report'!D:D,"Private Investment"))/(I757-1))</f>
        <v/>
      </c>
      <c r="H757">
        <f>IF(MAXIFS('Input - target event report'!E:E,'Input - target event report'!B:B,B:B,'Input - target event report'!D:D,"Private Investment") = 0, "N/A", TODAY() - MAXIFS('Input - target event report'!E:E,'Input - target event report'!B:B,B:B,'Input - target event report'!D:D,"Private Investment"))</f>
        <v/>
      </c>
      <c r="I757">
        <f>COUNTIFS('Input - target event report'!B:B,B757,'Input - target event report'!D:D, "Private Investment")</f>
        <v/>
      </c>
      <c r="J757">
        <f>INDEX('Input - companies list'!$1:$10000,MATCH(B757,'Input - companies list'!B:B,0),MATCH("Flow",'Input - companies list'!$1:$1,0 ))</f>
        <v/>
      </c>
      <c r="K757">
        <f>INDEX('Input - companies list'!$1:$10000,MATCH(B757,'Input - companies list'!B:B,0),MATCH("Inter-Cluster Connectivity",'Input - companies list'!$1:$1,0 ))</f>
        <v/>
      </c>
      <c r="L757">
        <f>IFERROR(PERCENTRANK(F:F,F757),0)</f>
        <v/>
      </c>
      <c r="M757">
        <f>IFERROR(1 - PERCENTRANK(G:G,G757),0)</f>
        <v/>
      </c>
      <c r="N757">
        <f>IFERROR(1 - PERCENTRANK(H:H,H757),0)</f>
        <v/>
      </c>
      <c r="O757">
        <f>IFERROR(PERCENTRANK(I:I,I757),0)</f>
        <v/>
      </c>
      <c r="P757">
        <f>IFERROR(1 - PERCENTRANK(J:J,J757),0)</f>
        <v/>
      </c>
      <c r="Q757">
        <f>IFERROR(PERCENTRANK(K:K,K757),0)</f>
        <v/>
      </c>
      <c r="R757">
        <f>L757*weight1+M757*weight2+N757*weight3+O757*weight4+P757*weight5+Q757*weight6</f>
        <v/>
      </c>
    </row>
    <row r="758" spans="1:18">
      <c r="A758">
        <f>RANK(R758,R:R)</f>
        <v/>
      </c>
      <c r="B758" t="s">
        <v>8975</v>
      </c>
      <c r="C758">
        <f>VLOOKUP(B758,'Input - companies list'!B:L,2,FALSE)</f>
        <v/>
      </c>
      <c r="D758">
        <f>VLOOKUP(B758,'Input - companies list'!B:L,11,FALSE)</f>
        <v/>
      </c>
      <c r="E758">
        <f>VLOOKUP(B758,'Input - companies list'!B:E,4,FALSE)</f>
        <v/>
      </c>
      <c r="F758">
        <f>SUMIFS('Input - target event report'!H:H,'Input - target event report'!B:B,B758,'Input - target event report'!D:D, "Private Investment")</f>
        <v/>
      </c>
      <c r="G758">
        <f>IF(I758&lt;2, "N/A", (MAXIFS('Input - target event report'!E:E,'Input - target event report'!B:B,B:B,'Input - target event report'!D:D,"Private Investment")-MINIFS('Input - target event report'!E:E,'Input - target event report'!B:B,B:B,'Input - target event report'!D:D,"Private Investment"))/(I758-1))</f>
        <v/>
      </c>
      <c r="H758">
        <f>IF(MAXIFS('Input - target event report'!E:E,'Input - target event report'!B:B,B:B,'Input - target event report'!D:D,"Private Investment") = 0, "N/A", TODAY() - MAXIFS('Input - target event report'!E:E,'Input - target event report'!B:B,B:B,'Input - target event report'!D:D,"Private Investment"))</f>
        <v/>
      </c>
      <c r="I758">
        <f>COUNTIFS('Input - target event report'!B:B,B758,'Input - target event report'!D:D, "Private Investment")</f>
        <v/>
      </c>
      <c r="J758">
        <f>INDEX('Input - companies list'!$1:$10000,MATCH(B758,'Input - companies list'!B:B,0),MATCH("Flow",'Input - companies list'!$1:$1,0 ))</f>
        <v/>
      </c>
      <c r="K758">
        <f>INDEX('Input - companies list'!$1:$10000,MATCH(B758,'Input - companies list'!B:B,0),MATCH("Inter-Cluster Connectivity",'Input - companies list'!$1:$1,0 ))</f>
        <v/>
      </c>
      <c r="L758">
        <f>IFERROR(PERCENTRANK(F:F,F758),0)</f>
        <v/>
      </c>
      <c r="M758">
        <f>IFERROR(1 - PERCENTRANK(G:G,G758),0)</f>
        <v/>
      </c>
      <c r="N758">
        <f>IFERROR(1 - PERCENTRANK(H:H,H758),0)</f>
        <v/>
      </c>
      <c r="O758">
        <f>IFERROR(PERCENTRANK(I:I,I758),0)</f>
        <v/>
      </c>
      <c r="P758">
        <f>IFERROR(1 - PERCENTRANK(J:J,J758),0)</f>
        <v/>
      </c>
      <c r="Q758">
        <f>IFERROR(PERCENTRANK(K:K,K758),0)</f>
        <v/>
      </c>
      <c r="R758">
        <f>L758*weight1+M758*weight2+N758*weight3+O758*weight4+P758*weight5+Q758*weight6</f>
        <v/>
      </c>
    </row>
    <row r="759" spans="1:18">
      <c r="A759">
        <f>RANK(R759,R:R)</f>
        <v/>
      </c>
      <c r="B759" t="s">
        <v>8985</v>
      </c>
      <c r="C759">
        <f>VLOOKUP(B759,'Input - companies list'!B:L,2,FALSE)</f>
        <v/>
      </c>
      <c r="D759">
        <f>VLOOKUP(B759,'Input - companies list'!B:L,11,FALSE)</f>
        <v/>
      </c>
      <c r="E759">
        <f>VLOOKUP(B759,'Input - companies list'!B:E,4,FALSE)</f>
        <v/>
      </c>
      <c r="F759">
        <f>SUMIFS('Input - target event report'!H:H,'Input - target event report'!B:B,B759,'Input - target event report'!D:D, "Private Investment")</f>
        <v/>
      </c>
      <c r="G759">
        <f>IF(I759&lt;2, "N/A", (MAXIFS('Input - target event report'!E:E,'Input - target event report'!B:B,B:B,'Input - target event report'!D:D,"Private Investment")-MINIFS('Input - target event report'!E:E,'Input - target event report'!B:B,B:B,'Input - target event report'!D:D,"Private Investment"))/(I759-1))</f>
        <v/>
      </c>
      <c r="H759">
        <f>IF(MAXIFS('Input - target event report'!E:E,'Input - target event report'!B:B,B:B,'Input - target event report'!D:D,"Private Investment") = 0, "N/A", TODAY() - MAXIFS('Input - target event report'!E:E,'Input - target event report'!B:B,B:B,'Input - target event report'!D:D,"Private Investment"))</f>
        <v/>
      </c>
      <c r="I759">
        <f>COUNTIFS('Input - target event report'!B:B,B759,'Input - target event report'!D:D, "Private Investment")</f>
        <v/>
      </c>
      <c r="J759">
        <f>INDEX('Input - companies list'!$1:$10000,MATCH(B759,'Input - companies list'!B:B,0),MATCH("Flow",'Input - companies list'!$1:$1,0 ))</f>
        <v/>
      </c>
      <c r="K759">
        <f>INDEX('Input - companies list'!$1:$10000,MATCH(B759,'Input - companies list'!B:B,0),MATCH("Inter-Cluster Connectivity",'Input - companies list'!$1:$1,0 ))</f>
        <v/>
      </c>
      <c r="L759">
        <f>IFERROR(PERCENTRANK(F:F,F759),0)</f>
        <v/>
      </c>
      <c r="M759">
        <f>IFERROR(1 - PERCENTRANK(G:G,G759),0)</f>
        <v/>
      </c>
      <c r="N759">
        <f>IFERROR(1 - PERCENTRANK(H:H,H759),0)</f>
        <v/>
      </c>
      <c r="O759">
        <f>IFERROR(PERCENTRANK(I:I,I759),0)</f>
        <v/>
      </c>
      <c r="P759">
        <f>IFERROR(1 - PERCENTRANK(J:J,J759),0)</f>
        <v/>
      </c>
      <c r="Q759">
        <f>IFERROR(PERCENTRANK(K:K,K759),0)</f>
        <v/>
      </c>
      <c r="R759">
        <f>L759*weight1+M759*weight2+N759*weight3+O759*weight4+P759*weight5+Q759*weight6</f>
        <v/>
      </c>
    </row>
    <row r="760" spans="1:18">
      <c r="A760">
        <f>RANK(R760,R:R)</f>
        <v/>
      </c>
      <c r="B760" t="s">
        <v>8997</v>
      </c>
      <c r="C760">
        <f>VLOOKUP(B760,'Input - companies list'!B:L,2,FALSE)</f>
        <v/>
      </c>
      <c r="D760">
        <f>VLOOKUP(B760,'Input - companies list'!B:L,11,FALSE)</f>
        <v/>
      </c>
      <c r="E760">
        <f>VLOOKUP(B760,'Input - companies list'!B:E,4,FALSE)</f>
        <v/>
      </c>
      <c r="F760">
        <f>SUMIFS('Input - target event report'!H:H,'Input - target event report'!B:B,B760,'Input - target event report'!D:D, "Private Investment")</f>
        <v/>
      </c>
      <c r="G760">
        <f>IF(I760&lt;2, "N/A", (MAXIFS('Input - target event report'!E:E,'Input - target event report'!B:B,B:B,'Input - target event report'!D:D,"Private Investment")-MINIFS('Input - target event report'!E:E,'Input - target event report'!B:B,B:B,'Input - target event report'!D:D,"Private Investment"))/(I760-1))</f>
        <v/>
      </c>
      <c r="H760">
        <f>IF(MAXIFS('Input - target event report'!E:E,'Input - target event report'!B:B,B:B,'Input - target event report'!D:D,"Private Investment") = 0, "N/A", TODAY() - MAXIFS('Input - target event report'!E:E,'Input - target event report'!B:B,B:B,'Input - target event report'!D:D,"Private Investment"))</f>
        <v/>
      </c>
      <c r="I760">
        <f>COUNTIFS('Input - target event report'!B:B,B760,'Input - target event report'!D:D, "Private Investment")</f>
        <v/>
      </c>
      <c r="J760">
        <f>INDEX('Input - companies list'!$1:$10000,MATCH(B760,'Input - companies list'!B:B,0),MATCH("Flow",'Input - companies list'!$1:$1,0 ))</f>
        <v/>
      </c>
      <c r="K760">
        <f>INDEX('Input - companies list'!$1:$10000,MATCH(B760,'Input - companies list'!B:B,0),MATCH("Inter-Cluster Connectivity",'Input - companies list'!$1:$1,0 ))</f>
        <v/>
      </c>
      <c r="L760">
        <f>IFERROR(PERCENTRANK(F:F,F760),0)</f>
        <v/>
      </c>
      <c r="M760">
        <f>IFERROR(1 - PERCENTRANK(G:G,G760),0)</f>
        <v/>
      </c>
      <c r="N760">
        <f>IFERROR(1 - PERCENTRANK(H:H,H760),0)</f>
        <v/>
      </c>
      <c r="O760">
        <f>IFERROR(PERCENTRANK(I:I,I760),0)</f>
        <v/>
      </c>
      <c r="P760">
        <f>IFERROR(1 - PERCENTRANK(J:J,J760),0)</f>
        <v/>
      </c>
      <c r="Q760">
        <f>IFERROR(PERCENTRANK(K:K,K760),0)</f>
        <v/>
      </c>
      <c r="R760">
        <f>L760*weight1+M760*weight2+N760*weight3+O760*weight4+P760*weight5+Q760*weight6</f>
        <v/>
      </c>
    </row>
    <row r="761" spans="1:18">
      <c r="A761">
        <f>RANK(R761,R:R)</f>
        <v/>
      </c>
      <c r="B761" t="s">
        <v>9008</v>
      </c>
      <c r="C761">
        <f>VLOOKUP(B761,'Input - companies list'!B:L,2,FALSE)</f>
        <v/>
      </c>
      <c r="D761">
        <f>VLOOKUP(B761,'Input - companies list'!B:L,11,FALSE)</f>
        <v/>
      </c>
      <c r="E761">
        <f>VLOOKUP(B761,'Input - companies list'!B:E,4,FALSE)</f>
        <v/>
      </c>
      <c r="F761">
        <f>SUMIFS('Input - target event report'!H:H,'Input - target event report'!B:B,B761,'Input - target event report'!D:D, "Private Investment")</f>
        <v/>
      </c>
      <c r="G761">
        <f>IF(I761&lt;2, "N/A", (MAXIFS('Input - target event report'!E:E,'Input - target event report'!B:B,B:B,'Input - target event report'!D:D,"Private Investment")-MINIFS('Input - target event report'!E:E,'Input - target event report'!B:B,B:B,'Input - target event report'!D:D,"Private Investment"))/(I761-1))</f>
        <v/>
      </c>
      <c r="H761">
        <f>IF(MAXIFS('Input - target event report'!E:E,'Input - target event report'!B:B,B:B,'Input - target event report'!D:D,"Private Investment") = 0, "N/A", TODAY() - MAXIFS('Input - target event report'!E:E,'Input - target event report'!B:B,B:B,'Input - target event report'!D:D,"Private Investment"))</f>
        <v/>
      </c>
      <c r="I761">
        <f>COUNTIFS('Input - target event report'!B:B,B761,'Input - target event report'!D:D, "Private Investment")</f>
        <v/>
      </c>
      <c r="J761">
        <f>INDEX('Input - companies list'!$1:$10000,MATCH(B761,'Input - companies list'!B:B,0),MATCH("Flow",'Input - companies list'!$1:$1,0 ))</f>
        <v/>
      </c>
      <c r="K761">
        <f>INDEX('Input - companies list'!$1:$10000,MATCH(B761,'Input - companies list'!B:B,0),MATCH("Inter-Cluster Connectivity",'Input - companies list'!$1:$1,0 ))</f>
        <v/>
      </c>
      <c r="L761">
        <f>IFERROR(PERCENTRANK(F:F,F761),0)</f>
        <v/>
      </c>
      <c r="M761">
        <f>IFERROR(1 - PERCENTRANK(G:G,G761),0)</f>
        <v/>
      </c>
      <c r="N761">
        <f>IFERROR(1 - PERCENTRANK(H:H,H761),0)</f>
        <v/>
      </c>
      <c r="O761">
        <f>IFERROR(PERCENTRANK(I:I,I761),0)</f>
        <v/>
      </c>
      <c r="P761">
        <f>IFERROR(1 - PERCENTRANK(J:J,J761),0)</f>
        <v/>
      </c>
      <c r="Q761">
        <f>IFERROR(PERCENTRANK(K:K,K761),0)</f>
        <v/>
      </c>
      <c r="R761">
        <f>L761*weight1+M761*weight2+N761*weight3+O761*weight4+P761*weight5+Q761*weight6</f>
        <v/>
      </c>
    </row>
    <row r="762" spans="1:18">
      <c r="A762">
        <f>RANK(R762,R:R)</f>
        <v/>
      </c>
      <c r="B762" t="s">
        <v>9021</v>
      </c>
      <c r="C762">
        <f>VLOOKUP(B762,'Input - companies list'!B:L,2,FALSE)</f>
        <v/>
      </c>
      <c r="D762">
        <f>VLOOKUP(B762,'Input - companies list'!B:L,11,FALSE)</f>
        <v/>
      </c>
      <c r="E762">
        <f>VLOOKUP(B762,'Input - companies list'!B:E,4,FALSE)</f>
        <v/>
      </c>
      <c r="F762">
        <f>SUMIFS('Input - target event report'!H:H,'Input - target event report'!B:B,B762,'Input - target event report'!D:D, "Private Investment")</f>
        <v/>
      </c>
      <c r="G762">
        <f>IF(I762&lt;2, "N/A", (MAXIFS('Input - target event report'!E:E,'Input - target event report'!B:B,B:B,'Input - target event report'!D:D,"Private Investment")-MINIFS('Input - target event report'!E:E,'Input - target event report'!B:B,B:B,'Input - target event report'!D:D,"Private Investment"))/(I762-1))</f>
        <v/>
      </c>
      <c r="H762">
        <f>IF(MAXIFS('Input - target event report'!E:E,'Input - target event report'!B:B,B:B,'Input - target event report'!D:D,"Private Investment") = 0, "N/A", TODAY() - MAXIFS('Input - target event report'!E:E,'Input - target event report'!B:B,B:B,'Input - target event report'!D:D,"Private Investment"))</f>
        <v/>
      </c>
      <c r="I762">
        <f>COUNTIFS('Input - target event report'!B:B,B762,'Input - target event report'!D:D, "Private Investment")</f>
        <v/>
      </c>
      <c r="J762">
        <f>INDEX('Input - companies list'!$1:$10000,MATCH(B762,'Input - companies list'!B:B,0),MATCH("Flow",'Input - companies list'!$1:$1,0 ))</f>
        <v/>
      </c>
      <c r="K762">
        <f>INDEX('Input - companies list'!$1:$10000,MATCH(B762,'Input - companies list'!B:B,0),MATCH("Inter-Cluster Connectivity",'Input - companies list'!$1:$1,0 ))</f>
        <v/>
      </c>
      <c r="L762">
        <f>IFERROR(PERCENTRANK(F:F,F762),0)</f>
        <v/>
      </c>
      <c r="M762">
        <f>IFERROR(1 - PERCENTRANK(G:G,G762),0)</f>
        <v/>
      </c>
      <c r="N762">
        <f>IFERROR(1 - PERCENTRANK(H:H,H762),0)</f>
        <v/>
      </c>
      <c r="O762">
        <f>IFERROR(PERCENTRANK(I:I,I762),0)</f>
        <v/>
      </c>
      <c r="P762">
        <f>IFERROR(1 - PERCENTRANK(J:J,J762),0)</f>
        <v/>
      </c>
      <c r="Q762">
        <f>IFERROR(PERCENTRANK(K:K,K762),0)</f>
        <v/>
      </c>
      <c r="R762">
        <f>L762*weight1+M762*weight2+N762*weight3+O762*weight4+P762*weight5+Q762*weight6</f>
        <v/>
      </c>
    </row>
    <row r="763" spans="1:18">
      <c r="A763">
        <f>RANK(R763,R:R)</f>
        <v/>
      </c>
      <c r="B763" t="s">
        <v>9034</v>
      </c>
      <c r="C763">
        <f>VLOOKUP(B763,'Input - companies list'!B:L,2,FALSE)</f>
        <v/>
      </c>
      <c r="D763">
        <f>VLOOKUP(B763,'Input - companies list'!B:L,11,FALSE)</f>
        <v/>
      </c>
      <c r="E763">
        <f>VLOOKUP(B763,'Input - companies list'!B:E,4,FALSE)</f>
        <v/>
      </c>
      <c r="F763">
        <f>SUMIFS('Input - target event report'!H:H,'Input - target event report'!B:B,B763,'Input - target event report'!D:D, "Private Investment")</f>
        <v/>
      </c>
      <c r="G763">
        <f>IF(I763&lt;2, "N/A", (MAXIFS('Input - target event report'!E:E,'Input - target event report'!B:B,B:B,'Input - target event report'!D:D,"Private Investment")-MINIFS('Input - target event report'!E:E,'Input - target event report'!B:B,B:B,'Input - target event report'!D:D,"Private Investment"))/(I763-1))</f>
        <v/>
      </c>
      <c r="H763">
        <f>IF(MAXIFS('Input - target event report'!E:E,'Input - target event report'!B:B,B:B,'Input - target event report'!D:D,"Private Investment") = 0, "N/A", TODAY() - MAXIFS('Input - target event report'!E:E,'Input - target event report'!B:B,B:B,'Input - target event report'!D:D,"Private Investment"))</f>
        <v/>
      </c>
      <c r="I763">
        <f>COUNTIFS('Input - target event report'!B:B,B763,'Input - target event report'!D:D, "Private Investment")</f>
        <v/>
      </c>
      <c r="J763">
        <f>INDEX('Input - companies list'!$1:$10000,MATCH(B763,'Input - companies list'!B:B,0),MATCH("Flow",'Input - companies list'!$1:$1,0 ))</f>
        <v/>
      </c>
      <c r="K763">
        <f>INDEX('Input - companies list'!$1:$10000,MATCH(B763,'Input - companies list'!B:B,0),MATCH("Inter-Cluster Connectivity",'Input - companies list'!$1:$1,0 ))</f>
        <v/>
      </c>
      <c r="L763">
        <f>IFERROR(PERCENTRANK(F:F,F763),0)</f>
        <v/>
      </c>
      <c r="M763">
        <f>IFERROR(1 - PERCENTRANK(G:G,G763),0)</f>
        <v/>
      </c>
      <c r="N763">
        <f>IFERROR(1 - PERCENTRANK(H:H,H763),0)</f>
        <v/>
      </c>
      <c r="O763">
        <f>IFERROR(PERCENTRANK(I:I,I763),0)</f>
        <v/>
      </c>
      <c r="P763">
        <f>IFERROR(1 - PERCENTRANK(J:J,J763),0)</f>
        <v/>
      </c>
      <c r="Q763">
        <f>IFERROR(PERCENTRANK(K:K,K763),0)</f>
        <v/>
      </c>
      <c r="R763">
        <f>L763*weight1+M763*weight2+N763*weight3+O763*weight4+P763*weight5+Q763*weight6</f>
        <v/>
      </c>
    </row>
    <row r="764" spans="1:18">
      <c r="A764">
        <f>RANK(R764,R:R)</f>
        <v/>
      </c>
      <c r="B764" t="s">
        <v>9045</v>
      </c>
      <c r="C764">
        <f>VLOOKUP(B764,'Input - companies list'!B:L,2,FALSE)</f>
        <v/>
      </c>
      <c r="D764">
        <f>VLOOKUP(B764,'Input - companies list'!B:L,11,FALSE)</f>
        <v/>
      </c>
      <c r="E764">
        <f>VLOOKUP(B764,'Input - companies list'!B:E,4,FALSE)</f>
        <v/>
      </c>
      <c r="F764">
        <f>SUMIFS('Input - target event report'!H:H,'Input - target event report'!B:B,B764,'Input - target event report'!D:D, "Private Investment")</f>
        <v/>
      </c>
      <c r="G764">
        <f>IF(I764&lt;2, "N/A", (MAXIFS('Input - target event report'!E:E,'Input - target event report'!B:B,B:B,'Input - target event report'!D:D,"Private Investment")-MINIFS('Input - target event report'!E:E,'Input - target event report'!B:B,B:B,'Input - target event report'!D:D,"Private Investment"))/(I764-1))</f>
        <v/>
      </c>
      <c r="H764">
        <f>IF(MAXIFS('Input - target event report'!E:E,'Input - target event report'!B:B,B:B,'Input - target event report'!D:D,"Private Investment") = 0, "N/A", TODAY() - MAXIFS('Input - target event report'!E:E,'Input - target event report'!B:B,B:B,'Input - target event report'!D:D,"Private Investment"))</f>
        <v/>
      </c>
      <c r="I764">
        <f>COUNTIFS('Input - target event report'!B:B,B764,'Input - target event report'!D:D, "Private Investment")</f>
        <v/>
      </c>
      <c r="J764">
        <f>INDEX('Input - companies list'!$1:$10000,MATCH(B764,'Input - companies list'!B:B,0),MATCH("Flow",'Input - companies list'!$1:$1,0 ))</f>
        <v/>
      </c>
      <c r="K764">
        <f>INDEX('Input - companies list'!$1:$10000,MATCH(B764,'Input - companies list'!B:B,0),MATCH("Inter-Cluster Connectivity",'Input - companies list'!$1:$1,0 ))</f>
        <v/>
      </c>
      <c r="L764">
        <f>IFERROR(PERCENTRANK(F:F,F764),0)</f>
        <v/>
      </c>
      <c r="M764">
        <f>IFERROR(1 - PERCENTRANK(G:G,G764),0)</f>
        <v/>
      </c>
      <c r="N764">
        <f>IFERROR(1 - PERCENTRANK(H:H,H764),0)</f>
        <v/>
      </c>
      <c r="O764">
        <f>IFERROR(PERCENTRANK(I:I,I764),0)</f>
        <v/>
      </c>
      <c r="P764">
        <f>IFERROR(1 - PERCENTRANK(J:J,J764),0)</f>
        <v/>
      </c>
      <c r="Q764">
        <f>IFERROR(PERCENTRANK(K:K,K764),0)</f>
        <v/>
      </c>
      <c r="R764">
        <f>L764*weight1+M764*weight2+N764*weight3+O764*weight4+P764*weight5+Q764*weight6</f>
        <v/>
      </c>
    </row>
    <row r="765" spans="1:18">
      <c r="A765">
        <f>RANK(R765,R:R)</f>
        <v/>
      </c>
      <c r="B765" t="s">
        <v>9056</v>
      </c>
      <c r="C765">
        <f>VLOOKUP(B765,'Input - companies list'!B:L,2,FALSE)</f>
        <v/>
      </c>
      <c r="D765">
        <f>VLOOKUP(B765,'Input - companies list'!B:L,11,FALSE)</f>
        <v/>
      </c>
      <c r="E765">
        <f>VLOOKUP(B765,'Input - companies list'!B:E,4,FALSE)</f>
        <v/>
      </c>
      <c r="F765">
        <f>SUMIFS('Input - target event report'!H:H,'Input - target event report'!B:B,B765,'Input - target event report'!D:D, "Private Investment")</f>
        <v/>
      </c>
      <c r="G765">
        <f>IF(I765&lt;2, "N/A", (MAXIFS('Input - target event report'!E:E,'Input - target event report'!B:B,B:B,'Input - target event report'!D:D,"Private Investment")-MINIFS('Input - target event report'!E:E,'Input - target event report'!B:B,B:B,'Input - target event report'!D:D,"Private Investment"))/(I765-1))</f>
        <v/>
      </c>
      <c r="H765">
        <f>IF(MAXIFS('Input - target event report'!E:E,'Input - target event report'!B:B,B:B,'Input - target event report'!D:D,"Private Investment") = 0, "N/A", TODAY() - MAXIFS('Input - target event report'!E:E,'Input - target event report'!B:B,B:B,'Input - target event report'!D:D,"Private Investment"))</f>
        <v/>
      </c>
      <c r="I765">
        <f>COUNTIFS('Input - target event report'!B:B,B765,'Input - target event report'!D:D, "Private Investment")</f>
        <v/>
      </c>
      <c r="J765">
        <f>INDEX('Input - companies list'!$1:$10000,MATCH(B765,'Input - companies list'!B:B,0),MATCH("Flow",'Input - companies list'!$1:$1,0 ))</f>
        <v/>
      </c>
      <c r="K765">
        <f>INDEX('Input - companies list'!$1:$10000,MATCH(B765,'Input - companies list'!B:B,0),MATCH("Inter-Cluster Connectivity",'Input - companies list'!$1:$1,0 ))</f>
        <v/>
      </c>
      <c r="L765">
        <f>IFERROR(PERCENTRANK(F:F,F765),0)</f>
        <v/>
      </c>
      <c r="M765">
        <f>IFERROR(1 - PERCENTRANK(G:G,G765),0)</f>
        <v/>
      </c>
      <c r="N765">
        <f>IFERROR(1 - PERCENTRANK(H:H,H765),0)</f>
        <v/>
      </c>
      <c r="O765">
        <f>IFERROR(PERCENTRANK(I:I,I765),0)</f>
        <v/>
      </c>
      <c r="P765">
        <f>IFERROR(1 - PERCENTRANK(J:J,J765),0)</f>
        <v/>
      </c>
      <c r="Q765">
        <f>IFERROR(PERCENTRANK(K:K,K765),0)</f>
        <v/>
      </c>
      <c r="R765">
        <f>L765*weight1+M765*weight2+N765*weight3+O765*weight4+P765*weight5+Q765*weight6</f>
        <v/>
      </c>
    </row>
    <row r="766" spans="1:18">
      <c r="A766">
        <f>RANK(R766,R:R)</f>
        <v/>
      </c>
      <c r="B766" t="s">
        <v>9067</v>
      </c>
      <c r="C766">
        <f>VLOOKUP(B766,'Input - companies list'!B:L,2,FALSE)</f>
        <v/>
      </c>
      <c r="D766">
        <f>VLOOKUP(B766,'Input - companies list'!B:L,11,FALSE)</f>
        <v/>
      </c>
      <c r="E766">
        <f>VLOOKUP(B766,'Input - companies list'!B:E,4,FALSE)</f>
        <v/>
      </c>
      <c r="F766">
        <f>SUMIFS('Input - target event report'!H:H,'Input - target event report'!B:B,B766,'Input - target event report'!D:D, "Private Investment")</f>
        <v/>
      </c>
      <c r="G766">
        <f>IF(I766&lt;2, "N/A", (MAXIFS('Input - target event report'!E:E,'Input - target event report'!B:B,B:B,'Input - target event report'!D:D,"Private Investment")-MINIFS('Input - target event report'!E:E,'Input - target event report'!B:B,B:B,'Input - target event report'!D:D,"Private Investment"))/(I766-1))</f>
        <v/>
      </c>
      <c r="H766">
        <f>IF(MAXIFS('Input - target event report'!E:E,'Input - target event report'!B:B,B:B,'Input - target event report'!D:D,"Private Investment") = 0, "N/A", TODAY() - MAXIFS('Input - target event report'!E:E,'Input - target event report'!B:B,B:B,'Input - target event report'!D:D,"Private Investment"))</f>
        <v/>
      </c>
      <c r="I766">
        <f>COUNTIFS('Input - target event report'!B:B,B766,'Input - target event report'!D:D, "Private Investment")</f>
        <v/>
      </c>
      <c r="J766">
        <f>INDEX('Input - companies list'!$1:$10000,MATCH(B766,'Input - companies list'!B:B,0),MATCH("Flow",'Input - companies list'!$1:$1,0 ))</f>
        <v/>
      </c>
      <c r="K766">
        <f>INDEX('Input - companies list'!$1:$10000,MATCH(B766,'Input - companies list'!B:B,0),MATCH("Inter-Cluster Connectivity",'Input - companies list'!$1:$1,0 ))</f>
        <v/>
      </c>
      <c r="L766">
        <f>IFERROR(PERCENTRANK(F:F,F766),0)</f>
        <v/>
      </c>
      <c r="M766">
        <f>IFERROR(1 - PERCENTRANK(G:G,G766),0)</f>
        <v/>
      </c>
      <c r="N766">
        <f>IFERROR(1 - PERCENTRANK(H:H,H766),0)</f>
        <v/>
      </c>
      <c r="O766">
        <f>IFERROR(PERCENTRANK(I:I,I766),0)</f>
        <v/>
      </c>
      <c r="P766">
        <f>IFERROR(1 - PERCENTRANK(J:J,J766),0)</f>
        <v/>
      </c>
      <c r="Q766">
        <f>IFERROR(PERCENTRANK(K:K,K766),0)</f>
        <v/>
      </c>
      <c r="R766">
        <f>L766*weight1+M766*weight2+N766*weight3+O766*weight4+P766*weight5+Q766*weight6</f>
        <v/>
      </c>
    </row>
    <row r="767" spans="1:18">
      <c r="A767">
        <f>RANK(R767,R:R)</f>
        <v/>
      </c>
      <c r="B767" t="s">
        <v>9081</v>
      </c>
      <c r="C767">
        <f>VLOOKUP(B767,'Input - companies list'!B:L,2,FALSE)</f>
        <v/>
      </c>
      <c r="D767">
        <f>VLOOKUP(B767,'Input - companies list'!B:L,11,FALSE)</f>
        <v/>
      </c>
      <c r="E767">
        <f>VLOOKUP(B767,'Input - companies list'!B:E,4,FALSE)</f>
        <v/>
      </c>
      <c r="F767">
        <f>SUMIFS('Input - target event report'!H:H,'Input - target event report'!B:B,B767,'Input - target event report'!D:D, "Private Investment")</f>
        <v/>
      </c>
      <c r="G767">
        <f>IF(I767&lt;2, "N/A", (MAXIFS('Input - target event report'!E:E,'Input - target event report'!B:B,B:B,'Input - target event report'!D:D,"Private Investment")-MINIFS('Input - target event report'!E:E,'Input - target event report'!B:B,B:B,'Input - target event report'!D:D,"Private Investment"))/(I767-1))</f>
        <v/>
      </c>
      <c r="H767">
        <f>IF(MAXIFS('Input - target event report'!E:E,'Input - target event report'!B:B,B:B,'Input - target event report'!D:D,"Private Investment") = 0, "N/A", TODAY() - MAXIFS('Input - target event report'!E:E,'Input - target event report'!B:B,B:B,'Input - target event report'!D:D,"Private Investment"))</f>
        <v/>
      </c>
      <c r="I767">
        <f>COUNTIFS('Input - target event report'!B:B,B767,'Input - target event report'!D:D, "Private Investment")</f>
        <v/>
      </c>
      <c r="J767">
        <f>INDEX('Input - companies list'!$1:$10000,MATCH(B767,'Input - companies list'!B:B,0),MATCH("Flow",'Input - companies list'!$1:$1,0 ))</f>
        <v/>
      </c>
      <c r="K767">
        <f>INDEX('Input - companies list'!$1:$10000,MATCH(B767,'Input - companies list'!B:B,0),MATCH("Inter-Cluster Connectivity",'Input - companies list'!$1:$1,0 ))</f>
        <v/>
      </c>
      <c r="L767">
        <f>IFERROR(PERCENTRANK(F:F,F767),0)</f>
        <v/>
      </c>
      <c r="M767">
        <f>IFERROR(1 - PERCENTRANK(G:G,G767),0)</f>
        <v/>
      </c>
      <c r="N767">
        <f>IFERROR(1 - PERCENTRANK(H:H,H767),0)</f>
        <v/>
      </c>
      <c r="O767">
        <f>IFERROR(PERCENTRANK(I:I,I767),0)</f>
        <v/>
      </c>
      <c r="P767">
        <f>IFERROR(1 - PERCENTRANK(J:J,J767),0)</f>
        <v/>
      </c>
      <c r="Q767">
        <f>IFERROR(PERCENTRANK(K:K,K767),0)</f>
        <v/>
      </c>
      <c r="R767">
        <f>L767*weight1+M767*weight2+N767*weight3+O767*weight4+P767*weight5+Q767*weight6</f>
        <v/>
      </c>
    </row>
    <row r="768" spans="1:18">
      <c r="A768">
        <f>RANK(R768,R:R)</f>
        <v/>
      </c>
      <c r="B768" t="s">
        <v>9092</v>
      </c>
      <c r="C768">
        <f>VLOOKUP(B768,'Input - companies list'!B:L,2,FALSE)</f>
        <v/>
      </c>
      <c r="D768">
        <f>VLOOKUP(B768,'Input - companies list'!B:L,11,FALSE)</f>
        <v/>
      </c>
      <c r="E768">
        <f>VLOOKUP(B768,'Input - companies list'!B:E,4,FALSE)</f>
        <v/>
      </c>
      <c r="F768">
        <f>SUMIFS('Input - target event report'!H:H,'Input - target event report'!B:B,B768,'Input - target event report'!D:D, "Private Investment")</f>
        <v/>
      </c>
      <c r="G768">
        <f>IF(I768&lt;2, "N/A", (MAXIFS('Input - target event report'!E:E,'Input - target event report'!B:B,B:B,'Input - target event report'!D:D,"Private Investment")-MINIFS('Input - target event report'!E:E,'Input - target event report'!B:B,B:B,'Input - target event report'!D:D,"Private Investment"))/(I768-1))</f>
        <v/>
      </c>
      <c r="H768">
        <f>IF(MAXIFS('Input - target event report'!E:E,'Input - target event report'!B:B,B:B,'Input - target event report'!D:D,"Private Investment") = 0, "N/A", TODAY() - MAXIFS('Input - target event report'!E:E,'Input - target event report'!B:B,B:B,'Input - target event report'!D:D,"Private Investment"))</f>
        <v/>
      </c>
      <c r="I768">
        <f>COUNTIFS('Input - target event report'!B:B,B768,'Input - target event report'!D:D, "Private Investment")</f>
        <v/>
      </c>
      <c r="J768">
        <f>INDEX('Input - companies list'!$1:$10000,MATCH(B768,'Input - companies list'!B:B,0),MATCH("Flow",'Input - companies list'!$1:$1,0 ))</f>
        <v/>
      </c>
      <c r="K768">
        <f>INDEX('Input - companies list'!$1:$10000,MATCH(B768,'Input - companies list'!B:B,0),MATCH("Inter-Cluster Connectivity",'Input - companies list'!$1:$1,0 ))</f>
        <v/>
      </c>
      <c r="L768">
        <f>IFERROR(PERCENTRANK(F:F,F768),0)</f>
        <v/>
      </c>
      <c r="M768">
        <f>IFERROR(1 - PERCENTRANK(G:G,G768),0)</f>
        <v/>
      </c>
      <c r="N768">
        <f>IFERROR(1 - PERCENTRANK(H:H,H768),0)</f>
        <v/>
      </c>
      <c r="O768">
        <f>IFERROR(PERCENTRANK(I:I,I768),0)</f>
        <v/>
      </c>
      <c r="P768">
        <f>IFERROR(1 - PERCENTRANK(J:J,J768),0)</f>
        <v/>
      </c>
      <c r="Q768">
        <f>IFERROR(PERCENTRANK(K:K,K768),0)</f>
        <v/>
      </c>
      <c r="R768">
        <f>L768*weight1+M768*weight2+N768*weight3+O768*weight4+P768*weight5+Q768*weight6</f>
        <v/>
      </c>
    </row>
    <row r="769" spans="1:18">
      <c r="A769">
        <f>RANK(R769,R:R)</f>
        <v/>
      </c>
      <c r="B769" t="s">
        <v>9102</v>
      </c>
      <c r="C769">
        <f>VLOOKUP(B769,'Input - companies list'!B:L,2,FALSE)</f>
        <v/>
      </c>
      <c r="D769">
        <f>VLOOKUP(B769,'Input - companies list'!B:L,11,FALSE)</f>
        <v/>
      </c>
      <c r="E769">
        <f>VLOOKUP(B769,'Input - companies list'!B:E,4,FALSE)</f>
        <v/>
      </c>
      <c r="F769">
        <f>SUMIFS('Input - target event report'!H:H,'Input - target event report'!B:B,B769,'Input - target event report'!D:D, "Private Investment")</f>
        <v/>
      </c>
      <c r="G769">
        <f>IF(I769&lt;2, "N/A", (MAXIFS('Input - target event report'!E:E,'Input - target event report'!B:B,B:B,'Input - target event report'!D:D,"Private Investment")-MINIFS('Input - target event report'!E:E,'Input - target event report'!B:B,B:B,'Input - target event report'!D:D,"Private Investment"))/(I769-1))</f>
        <v/>
      </c>
      <c r="H769">
        <f>IF(MAXIFS('Input - target event report'!E:E,'Input - target event report'!B:B,B:B,'Input - target event report'!D:D,"Private Investment") = 0, "N/A", TODAY() - MAXIFS('Input - target event report'!E:E,'Input - target event report'!B:B,B:B,'Input - target event report'!D:D,"Private Investment"))</f>
        <v/>
      </c>
      <c r="I769">
        <f>COUNTIFS('Input - target event report'!B:B,B769,'Input - target event report'!D:D, "Private Investment")</f>
        <v/>
      </c>
      <c r="J769">
        <f>INDEX('Input - companies list'!$1:$10000,MATCH(B769,'Input - companies list'!B:B,0),MATCH("Flow",'Input - companies list'!$1:$1,0 ))</f>
        <v/>
      </c>
      <c r="K769">
        <f>INDEX('Input - companies list'!$1:$10000,MATCH(B769,'Input - companies list'!B:B,0),MATCH("Inter-Cluster Connectivity",'Input - companies list'!$1:$1,0 ))</f>
        <v/>
      </c>
      <c r="L769">
        <f>IFERROR(PERCENTRANK(F:F,F769),0)</f>
        <v/>
      </c>
      <c r="M769">
        <f>IFERROR(1 - PERCENTRANK(G:G,G769),0)</f>
        <v/>
      </c>
      <c r="N769">
        <f>IFERROR(1 - PERCENTRANK(H:H,H769),0)</f>
        <v/>
      </c>
      <c r="O769">
        <f>IFERROR(PERCENTRANK(I:I,I769),0)</f>
        <v/>
      </c>
      <c r="P769">
        <f>IFERROR(1 - PERCENTRANK(J:J,J769),0)</f>
        <v/>
      </c>
      <c r="Q769">
        <f>IFERROR(PERCENTRANK(K:K,K769),0)</f>
        <v/>
      </c>
      <c r="R769">
        <f>L769*weight1+M769*weight2+N769*weight3+O769*weight4+P769*weight5+Q769*weight6</f>
        <v/>
      </c>
    </row>
    <row r="770" spans="1:18">
      <c r="A770">
        <f>RANK(R770,R:R)</f>
        <v/>
      </c>
      <c r="B770" t="s">
        <v>9112</v>
      </c>
      <c r="C770">
        <f>VLOOKUP(B770,'Input - companies list'!B:L,2,FALSE)</f>
        <v/>
      </c>
      <c r="D770">
        <f>VLOOKUP(B770,'Input - companies list'!B:L,11,FALSE)</f>
        <v/>
      </c>
      <c r="E770">
        <f>VLOOKUP(B770,'Input - companies list'!B:E,4,FALSE)</f>
        <v/>
      </c>
      <c r="F770">
        <f>SUMIFS('Input - target event report'!H:H,'Input - target event report'!B:B,B770,'Input - target event report'!D:D, "Private Investment")</f>
        <v/>
      </c>
      <c r="G770">
        <f>IF(I770&lt;2, "N/A", (MAXIFS('Input - target event report'!E:E,'Input - target event report'!B:B,B:B,'Input - target event report'!D:D,"Private Investment")-MINIFS('Input - target event report'!E:E,'Input - target event report'!B:B,B:B,'Input - target event report'!D:D,"Private Investment"))/(I770-1))</f>
        <v/>
      </c>
      <c r="H770">
        <f>IF(MAXIFS('Input - target event report'!E:E,'Input - target event report'!B:B,B:B,'Input - target event report'!D:D,"Private Investment") = 0, "N/A", TODAY() - MAXIFS('Input - target event report'!E:E,'Input - target event report'!B:B,B:B,'Input - target event report'!D:D,"Private Investment"))</f>
        <v/>
      </c>
      <c r="I770">
        <f>COUNTIFS('Input - target event report'!B:B,B770,'Input - target event report'!D:D, "Private Investment")</f>
        <v/>
      </c>
      <c r="J770">
        <f>INDEX('Input - companies list'!$1:$10000,MATCH(B770,'Input - companies list'!B:B,0),MATCH("Flow",'Input - companies list'!$1:$1,0 ))</f>
        <v/>
      </c>
      <c r="K770">
        <f>INDEX('Input - companies list'!$1:$10000,MATCH(B770,'Input - companies list'!B:B,0),MATCH("Inter-Cluster Connectivity",'Input - companies list'!$1:$1,0 ))</f>
        <v/>
      </c>
      <c r="L770">
        <f>IFERROR(PERCENTRANK(F:F,F770),0)</f>
        <v/>
      </c>
      <c r="M770">
        <f>IFERROR(1 - PERCENTRANK(G:G,G770),0)</f>
        <v/>
      </c>
      <c r="N770">
        <f>IFERROR(1 - PERCENTRANK(H:H,H770),0)</f>
        <v/>
      </c>
      <c r="O770">
        <f>IFERROR(PERCENTRANK(I:I,I770),0)</f>
        <v/>
      </c>
      <c r="P770">
        <f>IFERROR(1 - PERCENTRANK(J:J,J770),0)</f>
        <v/>
      </c>
      <c r="Q770">
        <f>IFERROR(PERCENTRANK(K:K,K770),0)</f>
        <v/>
      </c>
      <c r="R770">
        <f>L770*weight1+M770*weight2+N770*weight3+O770*weight4+P770*weight5+Q770*weight6</f>
        <v/>
      </c>
    </row>
    <row r="771" spans="1:18">
      <c r="A771">
        <f>RANK(R771,R:R)</f>
        <v/>
      </c>
      <c r="B771" t="s">
        <v>9125</v>
      </c>
      <c r="C771">
        <f>VLOOKUP(B771,'Input - companies list'!B:L,2,FALSE)</f>
        <v/>
      </c>
      <c r="D771">
        <f>VLOOKUP(B771,'Input - companies list'!B:L,11,FALSE)</f>
        <v/>
      </c>
      <c r="E771">
        <f>VLOOKUP(B771,'Input - companies list'!B:E,4,FALSE)</f>
        <v/>
      </c>
      <c r="F771">
        <f>SUMIFS('Input - target event report'!H:H,'Input - target event report'!B:B,B771,'Input - target event report'!D:D, "Private Investment")</f>
        <v/>
      </c>
      <c r="G771">
        <f>IF(I771&lt;2, "N/A", (MAXIFS('Input - target event report'!E:E,'Input - target event report'!B:B,B:B,'Input - target event report'!D:D,"Private Investment")-MINIFS('Input - target event report'!E:E,'Input - target event report'!B:B,B:B,'Input - target event report'!D:D,"Private Investment"))/(I771-1))</f>
        <v/>
      </c>
      <c r="H771">
        <f>IF(MAXIFS('Input - target event report'!E:E,'Input - target event report'!B:B,B:B,'Input - target event report'!D:D,"Private Investment") = 0, "N/A", TODAY() - MAXIFS('Input - target event report'!E:E,'Input - target event report'!B:B,B:B,'Input - target event report'!D:D,"Private Investment"))</f>
        <v/>
      </c>
      <c r="I771">
        <f>COUNTIFS('Input - target event report'!B:B,B771,'Input - target event report'!D:D, "Private Investment")</f>
        <v/>
      </c>
      <c r="J771">
        <f>INDEX('Input - companies list'!$1:$10000,MATCH(B771,'Input - companies list'!B:B,0),MATCH("Flow",'Input - companies list'!$1:$1,0 ))</f>
        <v/>
      </c>
      <c r="K771">
        <f>INDEX('Input - companies list'!$1:$10000,MATCH(B771,'Input - companies list'!B:B,0),MATCH("Inter-Cluster Connectivity",'Input - companies list'!$1:$1,0 ))</f>
        <v/>
      </c>
      <c r="L771">
        <f>IFERROR(PERCENTRANK(F:F,F771),0)</f>
        <v/>
      </c>
      <c r="M771">
        <f>IFERROR(1 - PERCENTRANK(G:G,G771),0)</f>
        <v/>
      </c>
      <c r="N771">
        <f>IFERROR(1 - PERCENTRANK(H:H,H771),0)</f>
        <v/>
      </c>
      <c r="O771">
        <f>IFERROR(PERCENTRANK(I:I,I771),0)</f>
        <v/>
      </c>
      <c r="P771">
        <f>IFERROR(1 - PERCENTRANK(J:J,J771),0)</f>
        <v/>
      </c>
      <c r="Q771">
        <f>IFERROR(PERCENTRANK(K:K,K771),0)</f>
        <v/>
      </c>
      <c r="R771">
        <f>L771*weight1+M771*weight2+N771*weight3+O771*weight4+P771*weight5+Q771*weight6</f>
        <v/>
      </c>
    </row>
    <row r="772" spans="1:18">
      <c r="A772">
        <f>RANK(R772,R:R)</f>
        <v/>
      </c>
      <c r="B772" t="s">
        <v>9136</v>
      </c>
      <c r="C772">
        <f>VLOOKUP(B772,'Input - companies list'!B:L,2,FALSE)</f>
        <v/>
      </c>
      <c r="D772">
        <f>VLOOKUP(B772,'Input - companies list'!B:L,11,FALSE)</f>
        <v/>
      </c>
      <c r="E772">
        <f>VLOOKUP(B772,'Input - companies list'!B:E,4,FALSE)</f>
        <v/>
      </c>
      <c r="F772">
        <f>SUMIFS('Input - target event report'!H:H,'Input - target event report'!B:B,B772,'Input - target event report'!D:D, "Private Investment")</f>
        <v/>
      </c>
      <c r="G772">
        <f>IF(I772&lt;2, "N/A", (MAXIFS('Input - target event report'!E:E,'Input - target event report'!B:B,B:B,'Input - target event report'!D:D,"Private Investment")-MINIFS('Input - target event report'!E:E,'Input - target event report'!B:B,B:B,'Input - target event report'!D:D,"Private Investment"))/(I772-1))</f>
        <v/>
      </c>
      <c r="H772">
        <f>IF(MAXIFS('Input - target event report'!E:E,'Input - target event report'!B:B,B:B,'Input - target event report'!D:D,"Private Investment") = 0, "N/A", TODAY() - MAXIFS('Input - target event report'!E:E,'Input - target event report'!B:B,B:B,'Input - target event report'!D:D,"Private Investment"))</f>
        <v/>
      </c>
      <c r="I772">
        <f>COUNTIFS('Input - target event report'!B:B,B772,'Input - target event report'!D:D, "Private Investment")</f>
        <v/>
      </c>
      <c r="J772">
        <f>INDEX('Input - companies list'!$1:$10000,MATCH(B772,'Input - companies list'!B:B,0),MATCH("Flow",'Input - companies list'!$1:$1,0 ))</f>
        <v/>
      </c>
      <c r="K772">
        <f>INDEX('Input - companies list'!$1:$10000,MATCH(B772,'Input - companies list'!B:B,0),MATCH("Inter-Cluster Connectivity",'Input - companies list'!$1:$1,0 ))</f>
        <v/>
      </c>
      <c r="L772">
        <f>IFERROR(PERCENTRANK(F:F,F772),0)</f>
        <v/>
      </c>
      <c r="M772">
        <f>IFERROR(1 - PERCENTRANK(G:G,G772),0)</f>
        <v/>
      </c>
      <c r="N772">
        <f>IFERROR(1 - PERCENTRANK(H:H,H772),0)</f>
        <v/>
      </c>
      <c r="O772">
        <f>IFERROR(PERCENTRANK(I:I,I772),0)</f>
        <v/>
      </c>
      <c r="P772">
        <f>IFERROR(1 - PERCENTRANK(J:J,J772),0)</f>
        <v/>
      </c>
      <c r="Q772">
        <f>IFERROR(PERCENTRANK(K:K,K772),0)</f>
        <v/>
      </c>
      <c r="R772">
        <f>L772*weight1+M772*weight2+N772*weight3+O772*weight4+P772*weight5+Q772*weight6</f>
        <v/>
      </c>
    </row>
    <row r="773" spans="1:18">
      <c r="A773">
        <f>RANK(R773,R:R)</f>
        <v/>
      </c>
      <c r="B773" t="s">
        <v>9147</v>
      </c>
      <c r="C773">
        <f>VLOOKUP(B773,'Input - companies list'!B:L,2,FALSE)</f>
        <v/>
      </c>
      <c r="D773">
        <f>VLOOKUP(B773,'Input - companies list'!B:L,11,FALSE)</f>
        <v/>
      </c>
      <c r="E773">
        <f>VLOOKUP(B773,'Input - companies list'!B:E,4,FALSE)</f>
        <v/>
      </c>
      <c r="F773">
        <f>SUMIFS('Input - target event report'!H:H,'Input - target event report'!B:B,B773,'Input - target event report'!D:D, "Private Investment")</f>
        <v/>
      </c>
      <c r="G773">
        <f>IF(I773&lt;2, "N/A", (MAXIFS('Input - target event report'!E:E,'Input - target event report'!B:B,B:B,'Input - target event report'!D:D,"Private Investment")-MINIFS('Input - target event report'!E:E,'Input - target event report'!B:B,B:B,'Input - target event report'!D:D,"Private Investment"))/(I773-1))</f>
        <v/>
      </c>
      <c r="H773">
        <f>IF(MAXIFS('Input - target event report'!E:E,'Input - target event report'!B:B,B:B,'Input - target event report'!D:D,"Private Investment") = 0, "N/A", TODAY() - MAXIFS('Input - target event report'!E:E,'Input - target event report'!B:B,B:B,'Input - target event report'!D:D,"Private Investment"))</f>
        <v/>
      </c>
      <c r="I773">
        <f>COUNTIFS('Input - target event report'!B:B,B773,'Input - target event report'!D:D, "Private Investment")</f>
        <v/>
      </c>
      <c r="J773">
        <f>INDEX('Input - companies list'!$1:$10000,MATCH(B773,'Input - companies list'!B:B,0),MATCH("Flow",'Input - companies list'!$1:$1,0 ))</f>
        <v/>
      </c>
      <c r="K773">
        <f>INDEX('Input - companies list'!$1:$10000,MATCH(B773,'Input - companies list'!B:B,0),MATCH("Inter-Cluster Connectivity",'Input - companies list'!$1:$1,0 ))</f>
        <v/>
      </c>
      <c r="L773">
        <f>IFERROR(PERCENTRANK(F:F,F773),0)</f>
        <v/>
      </c>
      <c r="M773">
        <f>IFERROR(1 - PERCENTRANK(G:G,G773),0)</f>
        <v/>
      </c>
      <c r="N773">
        <f>IFERROR(1 - PERCENTRANK(H:H,H773),0)</f>
        <v/>
      </c>
      <c r="O773">
        <f>IFERROR(PERCENTRANK(I:I,I773),0)</f>
        <v/>
      </c>
      <c r="P773">
        <f>IFERROR(1 - PERCENTRANK(J:J,J773),0)</f>
        <v/>
      </c>
      <c r="Q773">
        <f>IFERROR(PERCENTRANK(K:K,K773),0)</f>
        <v/>
      </c>
      <c r="R773">
        <f>L773*weight1+M773*weight2+N773*weight3+O773*weight4+P773*weight5+Q773*weight6</f>
        <v/>
      </c>
    </row>
    <row r="774" spans="1:18">
      <c r="A774">
        <f>RANK(R774,R:R)</f>
        <v/>
      </c>
      <c r="B774" t="s">
        <v>9156</v>
      </c>
      <c r="C774">
        <f>VLOOKUP(B774,'Input - companies list'!B:L,2,FALSE)</f>
        <v/>
      </c>
      <c r="D774">
        <f>VLOOKUP(B774,'Input - companies list'!B:L,11,FALSE)</f>
        <v/>
      </c>
      <c r="E774">
        <f>VLOOKUP(B774,'Input - companies list'!B:E,4,FALSE)</f>
        <v/>
      </c>
      <c r="F774">
        <f>SUMIFS('Input - target event report'!H:H,'Input - target event report'!B:B,B774,'Input - target event report'!D:D, "Private Investment")</f>
        <v/>
      </c>
      <c r="G774">
        <f>IF(I774&lt;2, "N/A", (MAXIFS('Input - target event report'!E:E,'Input - target event report'!B:B,B:B,'Input - target event report'!D:D,"Private Investment")-MINIFS('Input - target event report'!E:E,'Input - target event report'!B:B,B:B,'Input - target event report'!D:D,"Private Investment"))/(I774-1))</f>
        <v/>
      </c>
      <c r="H774">
        <f>IF(MAXIFS('Input - target event report'!E:E,'Input - target event report'!B:B,B:B,'Input - target event report'!D:D,"Private Investment") = 0, "N/A", TODAY() - MAXIFS('Input - target event report'!E:E,'Input - target event report'!B:B,B:B,'Input - target event report'!D:D,"Private Investment"))</f>
        <v/>
      </c>
      <c r="I774">
        <f>COUNTIFS('Input - target event report'!B:B,B774,'Input - target event report'!D:D, "Private Investment")</f>
        <v/>
      </c>
      <c r="J774">
        <f>INDEX('Input - companies list'!$1:$10000,MATCH(B774,'Input - companies list'!B:B,0),MATCH("Flow",'Input - companies list'!$1:$1,0 ))</f>
        <v/>
      </c>
      <c r="K774">
        <f>INDEX('Input - companies list'!$1:$10000,MATCH(B774,'Input - companies list'!B:B,0),MATCH("Inter-Cluster Connectivity",'Input - companies list'!$1:$1,0 ))</f>
        <v/>
      </c>
      <c r="L774">
        <f>IFERROR(PERCENTRANK(F:F,F774),0)</f>
        <v/>
      </c>
      <c r="M774">
        <f>IFERROR(1 - PERCENTRANK(G:G,G774),0)</f>
        <v/>
      </c>
      <c r="N774">
        <f>IFERROR(1 - PERCENTRANK(H:H,H774),0)</f>
        <v/>
      </c>
      <c r="O774">
        <f>IFERROR(PERCENTRANK(I:I,I774),0)</f>
        <v/>
      </c>
      <c r="P774">
        <f>IFERROR(1 - PERCENTRANK(J:J,J774),0)</f>
        <v/>
      </c>
      <c r="Q774">
        <f>IFERROR(PERCENTRANK(K:K,K774),0)</f>
        <v/>
      </c>
      <c r="R774">
        <f>L774*weight1+M774*weight2+N774*weight3+O774*weight4+P774*weight5+Q774*weight6</f>
        <v/>
      </c>
    </row>
    <row r="775" spans="1:18">
      <c r="A775">
        <f>RANK(R775,R:R)</f>
        <v/>
      </c>
      <c r="B775" t="s">
        <v>9167</v>
      </c>
      <c r="C775">
        <f>VLOOKUP(B775,'Input - companies list'!B:L,2,FALSE)</f>
        <v/>
      </c>
      <c r="D775">
        <f>VLOOKUP(B775,'Input - companies list'!B:L,11,FALSE)</f>
        <v/>
      </c>
      <c r="E775">
        <f>VLOOKUP(B775,'Input - companies list'!B:E,4,FALSE)</f>
        <v/>
      </c>
      <c r="F775">
        <f>SUMIFS('Input - target event report'!H:H,'Input - target event report'!B:B,B775,'Input - target event report'!D:D, "Private Investment")</f>
        <v/>
      </c>
      <c r="G775">
        <f>IF(I775&lt;2, "N/A", (MAXIFS('Input - target event report'!E:E,'Input - target event report'!B:B,B:B,'Input - target event report'!D:D,"Private Investment")-MINIFS('Input - target event report'!E:E,'Input - target event report'!B:B,B:B,'Input - target event report'!D:D,"Private Investment"))/(I775-1))</f>
        <v/>
      </c>
      <c r="H775">
        <f>IF(MAXIFS('Input - target event report'!E:E,'Input - target event report'!B:B,B:B,'Input - target event report'!D:D,"Private Investment") = 0, "N/A", TODAY() - MAXIFS('Input - target event report'!E:E,'Input - target event report'!B:B,B:B,'Input - target event report'!D:D,"Private Investment"))</f>
        <v/>
      </c>
      <c r="I775">
        <f>COUNTIFS('Input - target event report'!B:B,B775,'Input - target event report'!D:D, "Private Investment")</f>
        <v/>
      </c>
      <c r="J775">
        <f>INDEX('Input - companies list'!$1:$10000,MATCH(B775,'Input - companies list'!B:B,0),MATCH("Flow",'Input - companies list'!$1:$1,0 ))</f>
        <v/>
      </c>
      <c r="K775">
        <f>INDEX('Input - companies list'!$1:$10000,MATCH(B775,'Input - companies list'!B:B,0),MATCH("Inter-Cluster Connectivity",'Input - companies list'!$1:$1,0 ))</f>
        <v/>
      </c>
      <c r="L775">
        <f>IFERROR(PERCENTRANK(F:F,F775),0)</f>
        <v/>
      </c>
      <c r="M775">
        <f>IFERROR(1 - PERCENTRANK(G:G,G775),0)</f>
        <v/>
      </c>
      <c r="N775">
        <f>IFERROR(1 - PERCENTRANK(H:H,H775),0)</f>
        <v/>
      </c>
      <c r="O775">
        <f>IFERROR(PERCENTRANK(I:I,I775),0)</f>
        <v/>
      </c>
      <c r="P775">
        <f>IFERROR(1 - PERCENTRANK(J:J,J775),0)</f>
        <v/>
      </c>
      <c r="Q775">
        <f>IFERROR(PERCENTRANK(K:K,K775),0)</f>
        <v/>
      </c>
      <c r="R775">
        <f>L775*weight1+M775*weight2+N775*weight3+O775*weight4+P775*weight5+Q775*weight6</f>
        <v/>
      </c>
    </row>
    <row r="776" spans="1:18">
      <c r="A776">
        <f>RANK(R776,R:R)</f>
        <v/>
      </c>
      <c r="B776" t="s">
        <v>9179</v>
      </c>
      <c r="C776">
        <f>VLOOKUP(B776,'Input - companies list'!B:L,2,FALSE)</f>
        <v/>
      </c>
      <c r="D776">
        <f>VLOOKUP(B776,'Input - companies list'!B:L,11,FALSE)</f>
        <v/>
      </c>
      <c r="E776">
        <f>VLOOKUP(B776,'Input - companies list'!B:E,4,FALSE)</f>
        <v/>
      </c>
      <c r="F776">
        <f>SUMIFS('Input - target event report'!H:H,'Input - target event report'!B:B,B776,'Input - target event report'!D:D, "Private Investment")</f>
        <v/>
      </c>
      <c r="G776">
        <f>IF(I776&lt;2, "N/A", (MAXIFS('Input - target event report'!E:E,'Input - target event report'!B:B,B:B,'Input - target event report'!D:D,"Private Investment")-MINIFS('Input - target event report'!E:E,'Input - target event report'!B:B,B:B,'Input - target event report'!D:D,"Private Investment"))/(I776-1))</f>
        <v/>
      </c>
      <c r="H776">
        <f>IF(MAXIFS('Input - target event report'!E:E,'Input - target event report'!B:B,B:B,'Input - target event report'!D:D,"Private Investment") = 0, "N/A", TODAY() - MAXIFS('Input - target event report'!E:E,'Input - target event report'!B:B,B:B,'Input - target event report'!D:D,"Private Investment"))</f>
        <v/>
      </c>
      <c r="I776">
        <f>COUNTIFS('Input - target event report'!B:B,B776,'Input - target event report'!D:D, "Private Investment")</f>
        <v/>
      </c>
      <c r="J776">
        <f>INDEX('Input - companies list'!$1:$10000,MATCH(B776,'Input - companies list'!B:B,0),MATCH("Flow",'Input - companies list'!$1:$1,0 ))</f>
        <v/>
      </c>
      <c r="K776">
        <f>INDEX('Input - companies list'!$1:$10000,MATCH(B776,'Input - companies list'!B:B,0),MATCH("Inter-Cluster Connectivity",'Input - companies list'!$1:$1,0 ))</f>
        <v/>
      </c>
      <c r="L776">
        <f>IFERROR(PERCENTRANK(F:F,F776),0)</f>
        <v/>
      </c>
      <c r="M776">
        <f>IFERROR(1 - PERCENTRANK(G:G,G776),0)</f>
        <v/>
      </c>
      <c r="N776">
        <f>IFERROR(1 - PERCENTRANK(H:H,H776),0)</f>
        <v/>
      </c>
      <c r="O776">
        <f>IFERROR(PERCENTRANK(I:I,I776),0)</f>
        <v/>
      </c>
      <c r="P776">
        <f>IFERROR(1 - PERCENTRANK(J:J,J776),0)</f>
        <v/>
      </c>
      <c r="Q776">
        <f>IFERROR(PERCENTRANK(K:K,K776),0)</f>
        <v/>
      </c>
      <c r="R776">
        <f>L776*weight1+M776*weight2+N776*weight3+O776*weight4+P776*weight5+Q776*weight6</f>
        <v/>
      </c>
    </row>
    <row r="777" spans="1:18">
      <c r="A777">
        <f>RANK(R777,R:R)</f>
        <v/>
      </c>
      <c r="B777" t="s">
        <v>9190</v>
      </c>
      <c r="C777">
        <f>VLOOKUP(B777,'Input - companies list'!B:L,2,FALSE)</f>
        <v/>
      </c>
      <c r="D777">
        <f>VLOOKUP(B777,'Input - companies list'!B:L,11,FALSE)</f>
        <v/>
      </c>
      <c r="E777">
        <f>VLOOKUP(B777,'Input - companies list'!B:E,4,FALSE)</f>
        <v/>
      </c>
      <c r="F777">
        <f>SUMIFS('Input - target event report'!H:H,'Input - target event report'!B:B,B777,'Input - target event report'!D:D, "Private Investment")</f>
        <v/>
      </c>
      <c r="G777">
        <f>IF(I777&lt;2, "N/A", (MAXIFS('Input - target event report'!E:E,'Input - target event report'!B:B,B:B,'Input - target event report'!D:D,"Private Investment")-MINIFS('Input - target event report'!E:E,'Input - target event report'!B:B,B:B,'Input - target event report'!D:D,"Private Investment"))/(I777-1))</f>
        <v/>
      </c>
      <c r="H777">
        <f>IF(MAXIFS('Input - target event report'!E:E,'Input - target event report'!B:B,B:B,'Input - target event report'!D:D,"Private Investment") = 0, "N/A", TODAY() - MAXIFS('Input - target event report'!E:E,'Input - target event report'!B:B,B:B,'Input - target event report'!D:D,"Private Investment"))</f>
        <v/>
      </c>
      <c r="I777">
        <f>COUNTIFS('Input - target event report'!B:B,B777,'Input - target event report'!D:D, "Private Investment")</f>
        <v/>
      </c>
      <c r="J777">
        <f>INDEX('Input - companies list'!$1:$10000,MATCH(B777,'Input - companies list'!B:B,0),MATCH("Flow",'Input - companies list'!$1:$1,0 ))</f>
        <v/>
      </c>
      <c r="K777">
        <f>INDEX('Input - companies list'!$1:$10000,MATCH(B777,'Input - companies list'!B:B,0),MATCH("Inter-Cluster Connectivity",'Input - companies list'!$1:$1,0 ))</f>
        <v/>
      </c>
      <c r="L777">
        <f>IFERROR(PERCENTRANK(F:F,F777),0)</f>
        <v/>
      </c>
      <c r="M777">
        <f>IFERROR(1 - PERCENTRANK(G:G,G777),0)</f>
        <v/>
      </c>
      <c r="N777">
        <f>IFERROR(1 - PERCENTRANK(H:H,H777),0)</f>
        <v/>
      </c>
      <c r="O777">
        <f>IFERROR(PERCENTRANK(I:I,I777),0)</f>
        <v/>
      </c>
      <c r="P777">
        <f>IFERROR(1 - PERCENTRANK(J:J,J777),0)</f>
        <v/>
      </c>
      <c r="Q777">
        <f>IFERROR(PERCENTRANK(K:K,K777),0)</f>
        <v/>
      </c>
      <c r="R777">
        <f>L777*weight1+M777*weight2+N777*weight3+O777*weight4+P777*weight5+Q777*weight6</f>
        <v/>
      </c>
    </row>
    <row r="778" spans="1:18">
      <c r="A778">
        <f>RANK(R778,R:R)</f>
        <v/>
      </c>
      <c r="B778" t="s">
        <v>9200</v>
      </c>
      <c r="C778">
        <f>VLOOKUP(B778,'Input - companies list'!B:L,2,FALSE)</f>
        <v/>
      </c>
      <c r="D778">
        <f>VLOOKUP(B778,'Input - companies list'!B:L,11,FALSE)</f>
        <v/>
      </c>
      <c r="E778">
        <f>VLOOKUP(B778,'Input - companies list'!B:E,4,FALSE)</f>
        <v/>
      </c>
      <c r="F778">
        <f>SUMIFS('Input - target event report'!H:H,'Input - target event report'!B:B,B778,'Input - target event report'!D:D, "Private Investment")</f>
        <v/>
      </c>
      <c r="G778">
        <f>IF(I778&lt;2, "N/A", (MAXIFS('Input - target event report'!E:E,'Input - target event report'!B:B,B:B,'Input - target event report'!D:D,"Private Investment")-MINIFS('Input - target event report'!E:E,'Input - target event report'!B:B,B:B,'Input - target event report'!D:D,"Private Investment"))/(I778-1))</f>
        <v/>
      </c>
      <c r="H778">
        <f>IF(MAXIFS('Input - target event report'!E:E,'Input - target event report'!B:B,B:B,'Input - target event report'!D:D,"Private Investment") = 0, "N/A", TODAY() - MAXIFS('Input - target event report'!E:E,'Input - target event report'!B:B,B:B,'Input - target event report'!D:D,"Private Investment"))</f>
        <v/>
      </c>
      <c r="I778">
        <f>COUNTIFS('Input - target event report'!B:B,B778,'Input - target event report'!D:D, "Private Investment")</f>
        <v/>
      </c>
      <c r="J778">
        <f>INDEX('Input - companies list'!$1:$10000,MATCH(B778,'Input - companies list'!B:B,0),MATCH("Flow",'Input - companies list'!$1:$1,0 ))</f>
        <v/>
      </c>
      <c r="K778">
        <f>INDEX('Input - companies list'!$1:$10000,MATCH(B778,'Input - companies list'!B:B,0),MATCH("Inter-Cluster Connectivity",'Input - companies list'!$1:$1,0 ))</f>
        <v/>
      </c>
      <c r="L778">
        <f>IFERROR(PERCENTRANK(F:F,F778),0)</f>
        <v/>
      </c>
      <c r="M778">
        <f>IFERROR(1 - PERCENTRANK(G:G,G778),0)</f>
        <v/>
      </c>
      <c r="N778">
        <f>IFERROR(1 - PERCENTRANK(H:H,H778),0)</f>
        <v/>
      </c>
      <c r="O778">
        <f>IFERROR(PERCENTRANK(I:I,I778),0)</f>
        <v/>
      </c>
      <c r="P778">
        <f>IFERROR(1 - PERCENTRANK(J:J,J778),0)</f>
        <v/>
      </c>
      <c r="Q778">
        <f>IFERROR(PERCENTRANK(K:K,K778),0)</f>
        <v/>
      </c>
      <c r="R778">
        <f>L778*weight1+M778*weight2+N778*weight3+O778*weight4+P778*weight5+Q778*weight6</f>
        <v/>
      </c>
    </row>
    <row r="779" spans="1:18">
      <c r="A779">
        <f>RANK(R779,R:R)</f>
        <v/>
      </c>
      <c r="B779" t="s">
        <v>9212</v>
      </c>
      <c r="C779">
        <f>VLOOKUP(B779,'Input - companies list'!B:L,2,FALSE)</f>
        <v/>
      </c>
      <c r="D779">
        <f>VLOOKUP(B779,'Input - companies list'!B:L,11,FALSE)</f>
        <v/>
      </c>
      <c r="E779">
        <f>VLOOKUP(B779,'Input - companies list'!B:E,4,FALSE)</f>
        <v/>
      </c>
      <c r="F779">
        <f>SUMIFS('Input - target event report'!H:H,'Input - target event report'!B:B,B779,'Input - target event report'!D:D, "Private Investment")</f>
        <v/>
      </c>
      <c r="G779">
        <f>IF(I779&lt;2, "N/A", (MAXIFS('Input - target event report'!E:E,'Input - target event report'!B:B,B:B,'Input - target event report'!D:D,"Private Investment")-MINIFS('Input - target event report'!E:E,'Input - target event report'!B:B,B:B,'Input - target event report'!D:D,"Private Investment"))/(I779-1))</f>
        <v/>
      </c>
      <c r="H779">
        <f>IF(MAXIFS('Input - target event report'!E:E,'Input - target event report'!B:B,B:B,'Input - target event report'!D:D,"Private Investment") = 0, "N/A", TODAY() - MAXIFS('Input - target event report'!E:E,'Input - target event report'!B:B,B:B,'Input - target event report'!D:D,"Private Investment"))</f>
        <v/>
      </c>
      <c r="I779">
        <f>COUNTIFS('Input - target event report'!B:B,B779,'Input - target event report'!D:D, "Private Investment")</f>
        <v/>
      </c>
      <c r="J779">
        <f>INDEX('Input - companies list'!$1:$10000,MATCH(B779,'Input - companies list'!B:B,0),MATCH("Flow",'Input - companies list'!$1:$1,0 ))</f>
        <v/>
      </c>
      <c r="K779">
        <f>INDEX('Input - companies list'!$1:$10000,MATCH(B779,'Input - companies list'!B:B,0),MATCH("Inter-Cluster Connectivity",'Input - companies list'!$1:$1,0 ))</f>
        <v/>
      </c>
      <c r="L779">
        <f>IFERROR(PERCENTRANK(F:F,F779),0)</f>
        <v/>
      </c>
      <c r="M779">
        <f>IFERROR(1 - PERCENTRANK(G:G,G779),0)</f>
        <v/>
      </c>
      <c r="N779">
        <f>IFERROR(1 - PERCENTRANK(H:H,H779),0)</f>
        <v/>
      </c>
      <c r="O779">
        <f>IFERROR(PERCENTRANK(I:I,I779),0)</f>
        <v/>
      </c>
      <c r="P779">
        <f>IFERROR(1 - PERCENTRANK(J:J,J779),0)</f>
        <v/>
      </c>
      <c r="Q779">
        <f>IFERROR(PERCENTRANK(K:K,K779),0)</f>
        <v/>
      </c>
      <c r="R779">
        <f>L779*weight1+M779*weight2+N779*weight3+O779*weight4+P779*weight5+Q779*weight6</f>
        <v/>
      </c>
    </row>
    <row r="780" spans="1:18">
      <c r="A780">
        <f>RANK(R780,R:R)</f>
        <v/>
      </c>
      <c r="B780" t="s">
        <v>9226</v>
      </c>
      <c r="C780">
        <f>VLOOKUP(B780,'Input - companies list'!B:L,2,FALSE)</f>
        <v/>
      </c>
      <c r="D780">
        <f>VLOOKUP(B780,'Input - companies list'!B:L,11,FALSE)</f>
        <v/>
      </c>
      <c r="E780">
        <f>VLOOKUP(B780,'Input - companies list'!B:E,4,FALSE)</f>
        <v/>
      </c>
      <c r="F780">
        <f>SUMIFS('Input - target event report'!H:H,'Input - target event report'!B:B,B780,'Input - target event report'!D:D, "Private Investment")</f>
        <v/>
      </c>
      <c r="G780">
        <f>IF(I780&lt;2, "N/A", (MAXIFS('Input - target event report'!E:E,'Input - target event report'!B:B,B:B,'Input - target event report'!D:D,"Private Investment")-MINIFS('Input - target event report'!E:E,'Input - target event report'!B:B,B:B,'Input - target event report'!D:D,"Private Investment"))/(I780-1))</f>
        <v/>
      </c>
      <c r="H780">
        <f>IF(MAXIFS('Input - target event report'!E:E,'Input - target event report'!B:B,B:B,'Input - target event report'!D:D,"Private Investment") = 0, "N/A", TODAY() - MAXIFS('Input - target event report'!E:E,'Input - target event report'!B:B,B:B,'Input - target event report'!D:D,"Private Investment"))</f>
        <v/>
      </c>
      <c r="I780">
        <f>COUNTIFS('Input - target event report'!B:B,B780,'Input - target event report'!D:D, "Private Investment")</f>
        <v/>
      </c>
      <c r="J780">
        <f>INDEX('Input - companies list'!$1:$10000,MATCH(B780,'Input - companies list'!B:B,0),MATCH("Flow",'Input - companies list'!$1:$1,0 ))</f>
        <v/>
      </c>
      <c r="K780">
        <f>INDEX('Input - companies list'!$1:$10000,MATCH(B780,'Input - companies list'!B:B,0),MATCH("Inter-Cluster Connectivity",'Input - companies list'!$1:$1,0 ))</f>
        <v/>
      </c>
      <c r="L780">
        <f>IFERROR(PERCENTRANK(F:F,F780),0)</f>
        <v/>
      </c>
      <c r="M780">
        <f>IFERROR(1 - PERCENTRANK(G:G,G780),0)</f>
        <v/>
      </c>
      <c r="N780">
        <f>IFERROR(1 - PERCENTRANK(H:H,H780),0)</f>
        <v/>
      </c>
      <c r="O780">
        <f>IFERROR(PERCENTRANK(I:I,I780),0)</f>
        <v/>
      </c>
      <c r="P780">
        <f>IFERROR(1 - PERCENTRANK(J:J,J780),0)</f>
        <v/>
      </c>
      <c r="Q780">
        <f>IFERROR(PERCENTRANK(K:K,K780),0)</f>
        <v/>
      </c>
      <c r="R780">
        <f>L780*weight1+M780*weight2+N780*weight3+O780*weight4+P780*weight5+Q780*weight6</f>
        <v/>
      </c>
    </row>
    <row r="781" spans="1:18">
      <c r="A781">
        <f>RANK(R781,R:R)</f>
        <v/>
      </c>
      <c r="B781" t="s">
        <v>9237</v>
      </c>
      <c r="C781">
        <f>VLOOKUP(B781,'Input - companies list'!B:L,2,FALSE)</f>
        <v/>
      </c>
      <c r="D781">
        <f>VLOOKUP(B781,'Input - companies list'!B:L,11,FALSE)</f>
        <v/>
      </c>
      <c r="E781">
        <f>VLOOKUP(B781,'Input - companies list'!B:E,4,FALSE)</f>
        <v/>
      </c>
      <c r="F781">
        <f>SUMIFS('Input - target event report'!H:H,'Input - target event report'!B:B,B781,'Input - target event report'!D:D, "Private Investment")</f>
        <v/>
      </c>
      <c r="G781">
        <f>IF(I781&lt;2, "N/A", (MAXIFS('Input - target event report'!E:E,'Input - target event report'!B:B,B:B,'Input - target event report'!D:D,"Private Investment")-MINIFS('Input - target event report'!E:E,'Input - target event report'!B:B,B:B,'Input - target event report'!D:D,"Private Investment"))/(I781-1))</f>
        <v/>
      </c>
      <c r="H781">
        <f>IF(MAXIFS('Input - target event report'!E:E,'Input - target event report'!B:B,B:B,'Input - target event report'!D:D,"Private Investment") = 0, "N/A", TODAY() - MAXIFS('Input - target event report'!E:E,'Input - target event report'!B:B,B:B,'Input - target event report'!D:D,"Private Investment"))</f>
        <v/>
      </c>
      <c r="I781">
        <f>COUNTIFS('Input - target event report'!B:B,B781,'Input - target event report'!D:D, "Private Investment")</f>
        <v/>
      </c>
      <c r="J781">
        <f>INDEX('Input - companies list'!$1:$10000,MATCH(B781,'Input - companies list'!B:B,0),MATCH("Flow",'Input - companies list'!$1:$1,0 ))</f>
        <v/>
      </c>
      <c r="K781">
        <f>INDEX('Input - companies list'!$1:$10000,MATCH(B781,'Input - companies list'!B:B,0),MATCH("Inter-Cluster Connectivity",'Input - companies list'!$1:$1,0 ))</f>
        <v/>
      </c>
      <c r="L781">
        <f>IFERROR(PERCENTRANK(F:F,F781),0)</f>
        <v/>
      </c>
      <c r="M781">
        <f>IFERROR(1 - PERCENTRANK(G:G,G781),0)</f>
        <v/>
      </c>
      <c r="N781">
        <f>IFERROR(1 - PERCENTRANK(H:H,H781),0)</f>
        <v/>
      </c>
      <c r="O781">
        <f>IFERROR(PERCENTRANK(I:I,I781),0)</f>
        <v/>
      </c>
      <c r="P781">
        <f>IFERROR(1 - PERCENTRANK(J:J,J781),0)</f>
        <v/>
      </c>
      <c r="Q781">
        <f>IFERROR(PERCENTRANK(K:K,K781),0)</f>
        <v/>
      </c>
      <c r="R781">
        <f>L781*weight1+M781*weight2+N781*weight3+O781*weight4+P781*weight5+Q781*weight6</f>
        <v/>
      </c>
    </row>
    <row r="782" spans="1:18">
      <c r="A782">
        <f>RANK(R782,R:R)</f>
        <v/>
      </c>
      <c r="B782" t="s">
        <v>9246</v>
      </c>
      <c r="C782">
        <f>VLOOKUP(B782,'Input - companies list'!B:L,2,FALSE)</f>
        <v/>
      </c>
      <c r="D782">
        <f>VLOOKUP(B782,'Input - companies list'!B:L,11,FALSE)</f>
        <v/>
      </c>
      <c r="E782">
        <f>VLOOKUP(B782,'Input - companies list'!B:E,4,FALSE)</f>
        <v/>
      </c>
      <c r="F782">
        <f>SUMIFS('Input - target event report'!H:H,'Input - target event report'!B:B,B782,'Input - target event report'!D:D, "Private Investment")</f>
        <v/>
      </c>
      <c r="G782">
        <f>IF(I782&lt;2, "N/A", (MAXIFS('Input - target event report'!E:E,'Input - target event report'!B:B,B:B,'Input - target event report'!D:D,"Private Investment")-MINIFS('Input - target event report'!E:E,'Input - target event report'!B:B,B:B,'Input - target event report'!D:D,"Private Investment"))/(I782-1))</f>
        <v/>
      </c>
      <c r="H782">
        <f>IF(MAXIFS('Input - target event report'!E:E,'Input - target event report'!B:B,B:B,'Input - target event report'!D:D,"Private Investment") = 0, "N/A", TODAY() - MAXIFS('Input - target event report'!E:E,'Input - target event report'!B:B,B:B,'Input - target event report'!D:D,"Private Investment"))</f>
        <v/>
      </c>
      <c r="I782">
        <f>COUNTIFS('Input - target event report'!B:B,B782,'Input - target event report'!D:D, "Private Investment")</f>
        <v/>
      </c>
      <c r="J782">
        <f>INDEX('Input - companies list'!$1:$10000,MATCH(B782,'Input - companies list'!B:B,0),MATCH("Flow",'Input - companies list'!$1:$1,0 ))</f>
        <v/>
      </c>
      <c r="K782">
        <f>INDEX('Input - companies list'!$1:$10000,MATCH(B782,'Input - companies list'!B:B,0),MATCH("Inter-Cluster Connectivity",'Input - companies list'!$1:$1,0 ))</f>
        <v/>
      </c>
      <c r="L782">
        <f>IFERROR(PERCENTRANK(F:F,F782),0)</f>
        <v/>
      </c>
      <c r="M782">
        <f>IFERROR(1 - PERCENTRANK(G:G,G782),0)</f>
        <v/>
      </c>
      <c r="N782">
        <f>IFERROR(1 - PERCENTRANK(H:H,H782),0)</f>
        <v/>
      </c>
      <c r="O782">
        <f>IFERROR(PERCENTRANK(I:I,I782),0)</f>
        <v/>
      </c>
      <c r="P782">
        <f>IFERROR(1 - PERCENTRANK(J:J,J782),0)</f>
        <v/>
      </c>
      <c r="Q782">
        <f>IFERROR(PERCENTRANK(K:K,K782),0)</f>
        <v/>
      </c>
      <c r="R782">
        <f>L782*weight1+M782*weight2+N782*weight3+O782*weight4+P782*weight5+Q782*weight6</f>
        <v/>
      </c>
    </row>
    <row r="783" spans="1:18">
      <c r="A783">
        <f>RANK(R783,R:R)</f>
        <v/>
      </c>
      <c r="B783" t="s">
        <v>9259</v>
      </c>
      <c r="C783">
        <f>VLOOKUP(B783,'Input - companies list'!B:L,2,FALSE)</f>
        <v/>
      </c>
      <c r="D783">
        <f>VLOOKUP(B783,'Input - companies list'!B:L,11,FALSE)</f>
        <v/>
      </c>
      <c r="E783">
        <f>VLOOKUP(B783,'Input - companies list'!B:E,4,FALSE)</f>
        <v/>
      </c>
      <c r="F783">
        <f>SUMIFS('Input - target event report'!H:H,'Input - target event report'!B:B,B783,'Input - target event report'!D:D, "Private Investment")</f>
        <v/>
      </c>
      <c r="G783">
        <f>IF(I783&lt;2, "N/A", (MAXIFS('Input - target event report'!E:E,'Input - target event report'!B:B,B:B,'Input - target event report'!D:D,"Private Investment")-MINIFS('Input - target event report'!E:E,'Input - target event report'!B:B,B:B,'Input - target event report'!D:D,"Private Investment"))/(I783-1))</f>
        <v/>
      </c>
      <c r="H783">
        <f>IF(MAXIFS('Input - target event report'!E:E,'Input - target event report'!B:B,B:B,'Input - target event report'!D:D,"Private Investment") = 0, "N/A", TODAY() - MAXIFS('Input - target event report'!E:E,'Input - target event report'!B:B,B:B,'Input - target event report'!D:D,"Private Investment"))</f>
        <v/>
      </c>
      <c r="I783">
        <f>COUNTIFS('Input - target event report'!B:B,B783,'Input - target event report'!D:D, "Private Investment")</f>
        <v/>
      </c>
      <c r="J783">
        <f>INDEX('Input - companies list'!$1:$10000,MATCH(B783,'Input - companies list'!B:B,0),MATCH("Flow",'Input - companies list'!$1:$1,0 ))</f>
        <v/>
      </c>
      <c r="K783">
        <f>INDEX('Input - companies list'!$1:$10000,MATCH(B783,'Input - companies list'!B:B,0),MATCH("Inter-Cluster Connectivity",'Input - companies list'!$1:$1,0 ))</f>
        <v/>
      </c>
      <c r="L783">
        <f>IFERROR(PERCENTRANK(F:F,F783),0)</f>
        <v/>
      </c>
      <c r="M783">
        <f>IFERROR(1 - PERCENTRANK(G:G,G783),0)</f>
        <v/>
      </c>
      <c r="N783">
        <f>IFERROR(1 - PERCENTRANK(H:H,H783),0)</f>
        <v/>
      </c>
      <c r="O783">
        <f>IFERROR(PERCENTRANK(I:I,I783),0)</f>
        <v/>
      </c>
      <c r="P783">
        <f>IFERROR(1 - PERCENTRANK(J:J,J783),0)</f>
        <v/>
      </c>
      <c r="Q783">
        <f>IFERROR(PERCENTRANK(K:K,K783),0)</f>
        <v/>
      </c>
      <c r="R783">
        <f>L783*weight1+M783*weight2+N783*weight3+O783*weight4+P783*weight5+Q783*weight6</f>
        <v/>
      </c>
    </row>
    <row r="784" spans="1:18">
      <c r="A784">
        <f>RANK(R784,R:R)</f>
        <v/>
      </c>
      <c r="B784" t="s">
        <v>9270</v>
      </c>
      <c r="C784">
        <f>VLOOKUP(B784,'Input - companies list'!B:L,2,FALSE)</f>
        <v/>
      </c>
      <c r="D784">
        <f>VLOOKUP(B784,'Input - companies list'!B:L,11,FALSE)</f>
        <v/>
      </c>
      <c r="E784">
        <f>VLOOKUP(B784,'Input - companies list'!B:E,4,FALSE)</f>
        <v/>
      </c>
      <c r="F784">
        <f>SUMIFS('Input - target event report'!H:H,'Input - target event report'!B:B,B784,'Input - target event report'!D:D, "Private Investment")</f>
        <v/>
      </c>
      <c r="G784">
        <f>IF(I784&lt;2, "N/A", (MAXIFS('Input - target event report'!E:E,'Input - target event report'!B:B,B:B,'Input - target event report'!D:D,"Private Investment")-MINIFS('Input - target event report'!E:E,'Input - target event report'!B:B,B:B,'Input - target event report'!D:D,"Private Investment"))/(I784-1))</f>
        <v/>
      </c>
      <c r="H784">
        <f>IF(MAXIFS('Input - target event report'!E:E,'Input - target event report'!B:B,B:B,'Input - target event report'!D:D,"Private Investment") = 0, "N/A", TODAY() - MAXIFS('Input - target event report'!E:E,'Input - target event report'!B:B,B:B,'Input - target event report'!D:D,"Private Investment"))</f>
        <v/>
      </c>
      <c r="I784">
        <f>COUNTIFS('Input - target event report'!B:B,B784,'Input - target event report'!D:D, "Private Investment")</f>
        <v/>
      </c>
      <c r="J784">
        <f>INDEX('Input - companies list'!$1:$10000,MATCH(B784,'Input - companies list'!B:B,0),MATCH("Flow",'Input - companies list'!$1:$1,0 ))</f>
        <v/>
      </c>
      <c r="K784">
        <f>INDEX('Input - companies list'!$1:$10000,MATCH(B784,'Input - companies list'!B:B,0),MATCH("Inter-Cluster Connectivity",'Input - companies list'!$1:$1,0 ))</f>
        <v/>
      </c>
      <c r="L784">
        <f>IFERROR(PERCENTRANK(F:F,F784),0)</f>
        <v/>
      </c>
      <c r="M784">
        <f>IFERROR(1 - PERCENTRANK(G:G,G784),0)</f>
        <v/>
      </c>
      <c r="N784">
        <f>IFERROR(1 - PERCENTRANK(H:H,H784),0)</f>
        <v/>
      </c>
      <c r="O784">
        <f>IFERROR(PERCENTRANK(I:I,I784),0)</f>
        <v/>
      </c>
      <c r="P784">
        <f>IFERROR(1 - PERCENTRANK(J:J,J784),0)</f>
        <v/>
      </c>
      <c r="Q784">
        <f>IFERROR(PERCENTRANK(K:K,K784),0)</f>
        <v/>
      </c>
      <c r="R784">
        <f>L784*weight1+M784*weight2+N784*weight3+O784*weight4+P784*weight5+Q784*weight6</f>
        <v/>
      </c>
    </row>
    <row r="785" spans="1:18">
      <c r="A785">
        <f>RANK(R785,R:R)</f>
        <v/>
      </c>
      <c r="B785" t="s">
        <v>9282</v>
      </c>
      <c r="C785">
        <f>VLOOKUP(B785,'Input - companies list'!B:L,2,FALSE)</f>
        <v/>
      </c>
      <c r="D785">
        <f>VLOOKUP(B785,'Input - companies list'!B:L,11,FALSE)</f>
        <v/>
      </c>
      <c r="E785">
        <f>VLOOKUP(B785,'Input - companies list'!B:E,4,FALSE)</f>
        <v/>
      </c>
      <c r="F785">
        <f>SUMIFS('Input - target event report'!H:H,'Input - target event report'!B:B,B785,'Input - target event report'!D:D, "Private Investment")</f>
        <v/>
      </c>
      <c r="G785">
        <f>IF(I785&lt;2, "N/A", (MAXIFS('Input - target event report'!E:E,'Input - target event report'!B:B,B:B,'Input - target event report'!D:D,"Private Investment")-MINIFS('Input - target event report'!E:E,'Input - target event report'!B:B,B:B,'Input - target event report'!D:D,"Private Investment"))/(I785-1))</f>
        <v/>
      </c>
      <c r="H785">
        <f>IF(MAXIFS('Input - target event report'!E:E,'Input - target event report'!B:B,B:B,'Input - target event report'!D:D,"Private Investment") = 0, "N/A", TODAY() - MAXIFS('Input - target event report'!E:E,'Input - target event report'!B:B,B:B,'Input - target event report'!D:D,"Private Investment"))</f>
        <v/>
      </c>
      <c r="I785">
        <f>COUNTIFS('Input - target event report'!B:B,B785,'Input - target event report'!D:D, "Private Investment")</f>
        <v/>
      </c>
      <c r="J785">
        <f>INDEX('Input - companies list'!$1:$10000,MATCH(B785,'Input - companies list'!B:B,0),MATCH("Flow",'Input - companies list'!$1:$1,0 ))</f>
        <v/>
      </c>
      <c r="K785">
        <f>INDEX('Input - companies list'!$1:$10000,MATCH(B785,'Input - companies list'!B:B,0),MATCH("Inter-Cluster Connectivity",'Input - companies list'!$1:$1,0 ))</f>
        <v/>
      </c>
      <c r="L785">
        <f>IFERROR(PERCENTRANK(F:F,F785),0)</f>
        <v/>
      </c>
      <c r="M785">
        <f>IFERROR(1 - PERCENTRANK(G:G,G785),0)</f>
        <v/>
      </c>
      <c r="N785">
        <f>IFERROR(1 - PERCENTRANK(H:H,H785),0)</f>
        <v/>
      </c>
      <c r="O785">
        <f>IFERROR(PERCENTRANK(I:I,I785),0)</f>
        <v/>
      </c>
      <c r="P785">
        <f>IFERROR(1 - PERCENTRANK(J:J,J785),0)</f>
        <v/>
      </c>
      <c r="Q785">
        <f>IFERROR(PERCENTRANK(K:K,K785),0)</f>
        <v/>
      </c>
      <c r="R785">
        <f>L785*weight1+M785*weight2+N785*weight3+O785*weight4+P785*weight5+Q785*weight6</f>
        <v/>
      </c>
    </row>
    <row r="786" spans="1:18">
      <c r="A786">
        <f>RANK(R786,R:R)</f>
        <v/>
      </c>
      <c r="B786" t="s">
        <v>9297</v>
      </c>
      <c r="C786">
        <f>VLOOKUP(B786,'Input - companies list'!B:L,2,FALSE)</f>
        <v/>
      </c>
      <c r="D786">
        <f>VLOOKUP(B786,'Input - companies list'!B:L,11,FALSE)</f>
        <v/>
      </c>
      <c r="E786">
        <f>VLOOKUP(B786,'Input - companies list'!B:E,4,FALSE)</f>
        <v/>
      </c>
      <c r="F786">
        <f>SUMIFS('Input - target event report'!H:H,'Input - target event report'!B:B,B786,'Input - target event report'!D:D, "Private Investment")</f>
        <v/>
      </c>
      <c r="G786">
        <f>IF(I786&lt;2, "N/A", (MAXIFS('Input - target event report'!E:E,'Input - target event report'!B:B,B:B,'Input - target event report'!D:D,"Private Investment")-MINIFS('Input - target event report'!E:E,'Input - target event report'!B:B,B:B,'Input - target event report'!D:D,"Private Investment"))/(I786-1))</f>
        <v/>
      </c>
      <c r="H786">
        <f>IF(MAXIFS('Input - target event report'!E:E,'Input - target event report'!B:B,B:B,'Input - target event report'!D:D,"Private Investment") = 0, "N/A", TODAY() - MAXIFS('Input - target event report'!E:E,'Input - target event report'!B:B,B:B,'Input - target event report'!D:D,"Private Investment"))</f>
        <v/>
      </c>
      <c r="I786">
        <f>COUNTIFS('Input - target event report'!B:B,B786,'Input - target event report'!D:D, "Private Investment")</f>
        <v/>
      </c>
      <c r="J786">
        <f>INDEX('Input - companies list'!$1:$10000,MATCH(B786,'Input - companies list'!B:B,0),MATCH("Flow",'Input - companies list'!$1:$1,0 ))</f>
        <v/>
      </c>
      <c r="K786">
        <f>INDEX('Input - companies list'!$1:$10000,MATCH(B786,'Input - companies list'!B:B,0),MATCH("Inter-Cluster Connectivity",'Input - companies list'!$1:$1,0 ))</f>
        <v/>
      </c>
      <c r="L786">
        <f>IFERROR(PERCENTRANK(F:F,F786),0)</f>
        <v/>
      </c>
      <c r="M786">
        <f>IFERROR(1 - PERCENTRANK(G:G,G786),0)</f>
        <v/>
      </c>
      <c r="N786">
        <f>IFERROR(1 - PERCENTRANK(H:H,H786),0)</f>
        <v/>
      </c>
      <c r="O786">
        <f>IFERROR(PERCENTRANK(I:I,I786),0)</f>
        <v/>
      </c>
      <c r="P786">
        <f>IFERROR(1 - PERCENTRANK(J:J,J786),0)</f>
        <v/>
      </c>
      <c r="Q786">
        <f>IFERROR(PERCENTRANK(K:K,K786),0)</f>
        <v/>
      </c>
      <c r="R786">
        <f>L786*weight1+M786*weight2+N786*weight3+O786*weight4+P786*weight5+Q786*weight6</f>
        <v/>
      </c>
    </row>
    <row r="787" spans="1:18">
      <c r="A787">
        <f>RANK(R787,R:R)</f>
        <v/>
      </c>
      <c r="B787" t="s">
        <v>9307</v>
      </c>
      <c r="C787">
        <f>VLOOKUP(B787,'Input - companies list'!B:L,2,FALSE)</f>
        <v/>
      </c>
      <c r="D787">
        <f>VLOOKUP(B787,'Input - companies list'!B:L,11,FALSE)</f>
        <v/>
      </c>
      <c r="E787">
        <f>VLOOKUP(B787,'Input - companies list'!B:E,4,FALSE)</f>
        <v/>
      </c>
      <c r="F787">
        <f>SUMIFS('Input - target event report'!H:H,'Input - target event report'!B:B,B787,'Input - target event report'!D:D, "Private Investment")</f>
        <v/>
      </c>
      <c r="G787">
        <f>IF(I787&lt;2, "N/A", (MAXIFS('Input - target event report'!E:E,'Input - target event report'!B:B,B:B,'Input - target event report'!D:D,"Private Investment")-MINIFS('Input - target event report'!E:E,'Input - target event report'!B:B,B:B,'Input - target event report'!D:D,"Private Investment"))/(I787-1))</f>
        <v/>
      </c>
      <c r="H787">
        <f>IF(MAXIFS('Input - target event report'!E:E,'Input - target event report'!B:B,B:B,'Input - target event report'!D:D,"Private Investment") = 0, "N/A", TODAY() - MAXIFS('Input - target event report'!E:E,'Input - target event report'!B:B,B:B,'Input - target event report'!D:D,"Private Investment"))</f>
        <v/>
      </c>
      <c r="I787">
        <f>COUNTIFS('Input - target event report'!B:B,B787,'Input - target event report'!D:D, "Private Investment")</f>
        <v/>
      </c>
      <c r="J787">
        <f>INDEX('Input - companies list'!$1:$10000,MATCH(B787,'Input - companies list'!B:B,0),MATCH("Flow",'Input - companies list'!$1:$1,0 ))</f>
        <v/>
      </c>
      <c r="K787">
        <f>INDEX('Input - companies list'!$1:$10000,MATCH(B787,'Input - companies list'!B:B,0),MATCH("Inter-Cluster Connectivity",'Input - companies list'!$1:$1,0 ))</f>
        <v/>
      </c>
      <c r="L787">
        <f>IFERROR(PERCENTRANK(F:F,F787),0)</f>
        <v/>
      </c>
      <c r="M787">
        <f>IFERROR(1 - PERCENTRANK(G:G,G787),0)</f>
        <v/>
      </c>
      <c r="N787">
        <f>IFERROR(1 - PERCENTRANK(H:H,H787),0)</f>
        <v/>
      </c>
      <c r="O787">
        <f>IFERROR(PERCENTRANK(I:I,I787),0)</f>
        <v/>
      </c>
      <c r="P787">
        <f>IFERROR(1 - PERCENTRANK(J:J,J787),0)</f>
        <v/>
      </c>
      <c r="Q787">
        <f>IFERROR(PERCENTRANK(K:K,K787),0)</f>
        <v/>
      </c>
      <c r="R787">
        <f>L787*weight1+M787*weight2+N787*weight3+O787*weight4+P787*weight5+Q787*weight6</f>
        <v/>
      </c>
    </row>
    <row r="788" spans="1:18">
      <c r="A788">
        <f>RANK(R788,R:R)</f>
        <v/>
      </c>
      <c r="B788" t="s">
        <v>9318</v>
      </c>
      <c r="C788">
        <f>VLOOKUP(B788,'Input - companies list'!B:L,2,FALSE)</f>
        <v/>
      </c>
      <c r="D788">
        <f>VLOOKUP(B788,'Input - companies list'!B:L,11,FALSE)</f>
        <v/>
      </c>
      <c r="E788">
        <f>VLOOKUP(B788,'Input - companies list'!B:E,4,FALSE)</f>
        <v/>
      </c>
      <c r="F788">
        <f>SUMIFS('Input - target event report'!H:H,'Input - target event report'!B:B,B788,'Input - target event report'!D:D, "Private Investment")</f>
        <v/>
      </c>
      <c r="G788">
        <f>IF(I788&lt;2, "N/A", (MAXIFS('Input - target event report'!E:E,'Input - target event report'!B:B,B:B,'Input - target event report'!D:D,"Private Investment")-MINIFS('Input - target event report'!E:E,'Input - target event report'!B:B,B:B,'Input - target event report'!D:D,"Private Investment"))/(I788-1))</f>
        <v/>
      </c>
      <c r="H788">
        <f>IF(MAXIFS('Input - target event report'!E:E,'Input - target event report'!B:B,B:B,'Input - target event report'!D:D,"Private Investment") = 0, "N/A", TODAY() - MAXIFS('Input - target event report'!E:E,'Input - target event report'!B:B,B:B,'Input - target event report'!D:D,"Private Investment"))</f>
        <v/>
      </c>
      <c r="I788">
        <f>COUNTIFS('Input - target event report'!B:B,B788,'Input - target event report'!D:D, "Private Investment")</f>
        <v/>
      </c>
      <c r="J788">
        <f>INDEX('Input - companies list'!$1:$10000,MATCH(B788,'Input - companies list'!B:B,0),MATCH("Flow",'Input - companies list'!$1:$1,0 ))</f>
        <v/>
      </c>
      <c r="K788">
        <f>INDEX('Input - companies list'!$1:$10000,MATCH(B788,'Input - companies list'!B:B,0),MATCH("Inter-Cluster Connectivity",'Input - companies list'!$1:$1,0 ))</f>
        <v/>
      </c>
      <c r="L788">
        <f>IFERROR(PERCENTRANK(F:F,F788),0)</f>
        <v/>
      </c>
      <c r="M788">
        <f>IFERROR(1 - PERCENTRANK(G:G,G788),0)</f>
        <v/>
      </c>
      <c r="N788">
        <f>IFERROR(1 - PERCENTRANK(H:H,H788),0)</f>
        <v/>
      </c>
      <c r="O788">
        <f>IFERROR(PERCENTRANK(I:I,I788),0)</f>
        <v/>
      </c>
      <c r="P788">
        <f>IFERROR(1 - PERCENTRANK(J:J,J788),0)</f>
        <v/>
      </c>
      <c r="Q788">
        <f>IFERROR(PERCENTRANK(K:K,K788),0)</f>
        <v/>
      </c>
      <c r="R788">
        <f>L788*weight1+M788*weight2+N788*weight3+O788*weight4+P788*weight5+Q788*weight6</f>
        <v/>
      </c>
    </row>
    <row r="789" spans="1:18">
      <c r="A789">
        <f>RANK(R789,R:R)</f>
        <v/>
      </c>
      <c r="B789" t="s">
        <v>9330</v>
      </c>
      <c r="C789">
        <f>VLOOKUP(B789,'Input - companies list'!B:L,2,FALSE)</f>
        <v/>
      </c>
      <c r="D789">
        <f>VLOOKUP(B789,'Input - companies list'!B:L,11,FALSE)</f>
        <v/>
      </c>
      <c r="E789">
        <f>VLOOKUP(B789,'Input - companies list'!B:E,4,FALSE)</f>
        <v/>
      </c>
      <c r="F789">
        <f>SUMIFS('Input - target event report'!H:H,'Input - target event report'!B:B,B789,'Input - target event report'!D:D, "Private Investment")</f>
        <v/>
      </c>
      <c r="G789">
        <f>IF(I789&lt;2, "N/A", (MAXIFS('Input - target event report'!E:E,'Input - target event report'!B:B,B:B,'Input - target event report'!D:D,"Private Investment")-MINIFS('Input - target event report'!E:E,'Input - target event report'!B:B,B:B,'Input - target event report'!D:D,"Private Investment"))/(I789-1))</f>
        <v/>
      </c>
      <c r="H789">
        <f>IF(MAXIFS('Input - target event report'!E:E,'Input - target event report'!B:B,B:B,'Input - target event report'!D:D,"Private Investment") = 0, "N/A", TODAY() - MAXIFS('Input - target event report'!E:E,'Input - target event report'!B:B,B:B,'Input - target event report'!D:D,"Private Investment"))</f>
        <v/>
      </c>
      <c r="I789">
        <f>COUNTIFS('Input - target event report'!B:B,B789,'Input - target event report'!D:D, "Private Investment")</f>
        <v/>
      </c>
      <c r="J789">
        <f>INDEX('Input - companies list'!$1:$10000,MATCH(B789,'Input - companies list'!B:B,0),MATCH("Flow",'Input - companies list'!$1:$1,0 ))</f>
        <v/>
      </c>
      <c r="K789">
        <f>INDEX('Input - companies list'!$1:$10000,MATCH(B789,'Input - companies list'!B:B,0),MATCH("Inter-Cluster Connectivity",'Input - companies list'!$1:$1,0 ))</f>
        <v/>
      </c>
      <c r="L789">
        <f>IFERROR(PERCENTRANK(F:F,F789),0)</f>
        <v/>
      </c>
      <c r="M789">
        <f>IFERROR(1 - PERCENTRANK(G:G,G789),0)</f>
        <v/>
      </c>
      <c r="N789">
        <f>IFERROR(1 - PERCENTRANK(H:H,H789),0)</f>
        <v/>
      </c>
      <c r="O789">
        <f>IFERROR(PERCENTRANK(I:I,I789),0)</f>
        <v/>
      </c>
      <c r="P789">
        <f>IFERROR(1 - PERCENTRANK(J:J,J789),0)</f>
        <v/>
      </c>
      <c r="Q789">
        <f>IFERROR(PERCENTRANK(K:K,K789),0)</f>
        <v/>
      </c>
      <c r="R789">
        <f>L789*weight1+M789*weight2+N789*weight3+O789*weight4+P789*weight5+Q789*weight6</f>
        <v/>
      </c>
    </row>
    <row r="790" spans="1:18">
      <c r="A790">
        <f>RANK(R790,R:R)</f>
        <v/>
      </c>
      <c r="B790" t="s">
        <v>9341</v>
      </c>
      <c r="C790">
        <f>VLOOKUP(B790,'Input - companies list'!B:L,2,FALSE)</f>
        <v/>
      </c>
      <c r="D790">
        <f>VLOOKUP(B790,'Input - companies list'!B:L,11,FALSE)</f>
        <v/>
      </c>
      <c r="E790">
        <f>VLOOKUP(B790,'Input - companies list'!B:E,4,FALSE)</f>
        <v/>
      </c>
      <c r="F790">
        <f>SUMIFS('Input - target event report'!H:H,'Input - target event report'!B:B,B790,'Input - target event report'!D:D, "Private Investment")</f>
        <v/>
      </c>
      <c r="G790">
        <f>IF(I790&lt;2, "N/A", (MAXIFS('Input - target event report'!E:E,'Input - target event report'!B:B,B:B,'Input - target event report'!D:D,"Private Investment")-MINIFS('Input - target event report'!E:E,'Input - target event report'!B:B,B:B,'Input - target event report'!D:D,"Private Investment"))/(I790-1))</f>
        <v/>
      </c>
      <c r="H790">
        <f>IF(MAXIFS('Input - target event report'!E:E,'Input - target event report'!B:B,B:B,'Input - target event report'!D:D,"Private Investment") = 0, "N/A", TODAY() - MAXIFS('Input - target event report'!E:E,'Input - target event report'!B:B,B:B,'Input - target event report'!D:D,"Private Investment"))</f>
        <v/>
      </c>
      <c r="I790">
        <f>COUNTIFS('Input - target event report'!B:B,B790,'Input - target event report'!D:D, "Private Investment")</f>
        <v/>
      </c>
      <c r="J790">
        <f>INDEX('Input - companies list'!$1:$10000,MATCH(B790,'Input - companies list'!B:B,0),MATCH("Flow",'Input - companies list'!$1:$1,0 ))</f>
        <v/>
      </c>
      <c r="K790">
        <f>INDEX('Input - companies list'!$1:$10000,MATCH(B790,'Input - companies list'!B:B,0),MATCH("Inter-Cluster Connectivity",'Input - companies list'!$1:$1,0 ))</f>
        <v/>
      </c>
      <c r="L790">
        <f>IFERROR(PERCENTRANK(F:F,F790),0)</f>
        <v/>
      </c>
      <c r="M790">
        <f>IFERROR(1 - PERCENTRANK(G:G,G790),0)</f>
        <v/>
      </c>
      <c r="N790">
        <f>IFERROR(1 - PERCENTRANK(H:H,H790),0)</f>
        <v/>
      </c>
      <c r="O790">
        <f>IFERROR(PERCENTRANK(I:I,I790),0)</f>
        <v/>
      </c>
      <c r="P790">
        <f>IFERROR(1 - PERCENTRANK(J:J,J790),0)</f>
        <v/>
      </c>
      <c r="Q790">
        <f>IFERROR(PERCENTRANK(K:K,K790),0)</f>
        <v/>
      </c>
      <c r="R790">
        <f>L790*weight1+M790*weight2+N790*weight3+O790*weight4+P790*weight5+Q790*weight6</f>
        <v/>
      </c>
    </row>
    <row r="791" spans="1:18">
      <c r="A791">
        <f>RANK(R791,R:R)</f>
        <v/>
      </c>
      <c r="B791" t="s">
        <v>9352</v>
      </c>
      <c r="C791">
        <f>VLOOKUP(B791,'Input - companies list'!B:L,2,FALSE)</f>
        <v/>
      </c>
      <c r="D791">
        <f>VLOOKUP(B791,'Input - companies list'!B:L,11,FALSE)</f>
        <v/>
      </c>
      <c r="E791">
        <f>VLOOKUP(B791,'Input - companies list'!B:E,4,FALSE)</f>
        <v/>
      </c>
      <c r="F791">
        <f>SUMIFS('Input - target event report'!H:H,'Input - target event report'!B:B,B791,'Input - target event report'!D:D, "Private Investment")</f>
        <v/>
      </c>
      <c r="G791">
        <f>IF(I791&lt;2, "N/A", (MAXIFS('Input - target event report'!E:E,'Input - target event report'!B:B,B:B,'Input - target event report'!D:D,"Private Investment")-MINIFS('Input - target event report'!E:E,'Input - target event report'!B:B,B:B,'Input - target event report'!D:D,"Private Investment"))/(I791-1))</f>
        <v/>
      </c>
      <c r="H791">
        <f>IF(MAXIFS('Input - target event report'!E:E,'Input - target event report'!B:B,B:B,'Input - target event report'!D:D,"Private Investment") = 0, "N/A", TODAY() - MAXIFS('Input - target event report'!E:E,'Input - target event report'!B:B,B:B,'Input - target event report'!D:D,"Private Investment"))</f>
        <v/>
      </c>
      <c r="I791">
        <f>COUNTIFS('Input - target event report'!B:B,B791,'Input - target event report'!D:D, "Private Investment")</f>
        <v/>
      </c>
      <c r="J791">
        <f>INDEX('Input - companies list'!$1:$10000,MATCH(B791,'Input - companies list'!B:B,0),MATCH("Flow",'Input - companies list'!$1:$1,0 ))</f>
        <v/>
      </c>
      <c r="K791">
        <f>INDEX('Input - companies list'!$1:$10000,MATCH(B791,'Input - companies list'!B:B,0),MATCH("Inter-Cluster Connectivity",'Input - companies list'!$1:$1,0 ))</f>
        <v/>
      </c>
      <c r="L791">
        <f>IFERROR(PERCENTRANK(F:F,F791),0)</f>
        <v/>
      </c>
      <c r="M791">
        <f>IFERROR(1 - PERCENTRANK(G:G,G791),0)</f>
        <v/>
      </c>
      <c r="N791">
        <f>IFERROR(1 - PERCENTRANK(H:H,H791),0)</f>
        <v/>
      </c>
      <c r="O791">
        <f>IFERROR(PERCENTRANK(I:I,I791),0)</f>
        <v/>
      </c>
      <c r="P791">
        <f>IFERROR(1 - PERCENTRANK(J:J,J791),0)</f>
        <v/>
      </c>
      <c r="Q791">
        <f>IFERROR(PERCENTRANK(K:K,K791),0)</f>
        <v/>
      </c>
      <c r="R791">
        <f>L791*weight1+M791*weight2+N791*weight3+O791*weight4+P791*weight5+Q791*weight6</f>
        <v/>
      </c>
    </row>
    <row r="792" spans="1:18">
      <c r="A792">
        <f>RANK(R792,R:R)</f>
        <v/>
      </c>
      <c r="B792" t="s">
        <v>9363</v>
      </c>
      <c r="C792">
        <f>VLOOKUP(B792,'Input - companies list'!B:L,2,FALSE)</f>
        <v/>
      </c>
      <c r="D792">
        <f>VLOOKUP(B792,'Input - companies list'!B:L,11,FALSE)</f>
        <v/>
      </c>
      <c r="E792">
        <f>VLOOKUP(B792,'Input - companies list'!B:E,4,FALSE)</f>
        <v/>
      </c>
      <c r="F792">
        <f>SUMIFS('Input - target event report'!H:H,'Input - target event report'!B:B,B792,'Input - target event report'!D:D, "Private Investment")</f>
        <v/>
      </c>
      <c r="G792">
        <f>IF(I792&lt;2, "N/A", (MAXIFS('Input - target event report'!E:E,'Input - target event report'!B:B,B:B,'Input - target event report'!D:D,"Private Investment")-MINIFS('Input - target event report'!E:E,'Input - target event report'!B:B,B:B,'Input - target event report'!D:D,"Private Investment"))/(I792-1))</f>
        <v/>
      </c>
      <c r="H792">
        <f>IF(MAXIFS('Input - target event report'!E:E,'Input - target event report'!B:B,B:B,'Input - target event report'!D:D,"Private Investment") = 0, "N/A", TODAY() - MAXIFS('Input - target event report'!E:E,'Input - target event report'!B:B,B:B,'Input - target event report'!D:D,"Private Investment"))</f>
        <v/>
      </c>
      <c r="I792">
        <f>COUNTIFS('Input - target event report'!B:B,B792,'Input - target event report'!D:D, "Private Investment")</f>
        <v/>
      </c>
      <c r="J792">
        <f>INDEX('Input - companies list'!$1:$10000,MATCH(B792,'Input - companies list'!B:B,0),MATCH("Flow",'Input - companies list'!$1:$1,0 ))</f>
        <v/>
      </c>
      <c r="K792">
        <f>INDEX('Input - companies list'!$1:$10000,MATCH(B792,'Input - companies list'!B:B,0),MATCH("Inter-Cluster Connectivity",'Input - companies list'!$1:$1,0 ))</f>
        <v/>
      </c>
      <c r="L792">
        <f>IFERROR(PERCENTRANK(F:F,F792),0)</f>
        <v/>
      </c>
      <c r="M792">
        <f>IFERROR(1 - PERCENTRANK(G:G,G792),0)</f>
        <v/>
      </c>
      <c r="N792">
        <f>IFERROR(1 - PERCENTRANK(H:H,H792),0)</f>
        <v/>
      </c>
      <c r="O792">
        <f>IFERROR(PERCENTRANK(I:I,I792),0)</f>
        <v/>
      </c>
      <c r="P792">
        <f>IFERROR(1 - PERCENTRANK(J:J,J792),0)</f>
        <v/>
      </c>
      <c r="Q792">
        <f>IFERROR(PERCENTRANK(K:K,K792),0)</f>
        <v/>
      </c>
      <c r="R792">
        <f>L792*weight1+M792*weight2+N792*weight3+O792*weight4+P792*weight5+Q792*weight6</f>
        <v/>
      </c>
    </row>
    <row r="793" spans="1:18">
      <c r="A793">
        <f>RANK(R793,R:R)</f>
        <v/>
      </c>
      <c r="B793" t="s">
        <v>9373</v>
      </c>
      <c r="C793">
        <f>VLOOKUP(B793,'Input - companies list'!B:L,2,FALSE)</f>
        <v/>
      </c>
      <c r="D793">
        <f>VLOOKUP(B793,'Input - companies list'!B:L,11,FALSE)</f>
        <v/>
      </c>
      <c r="E793">
        <f>VLOOKUP(B793,'Input - companies list'!B:E,4,FALSE)</f>
        <v/>
      </c>
      <c r="F793">
        <f>SUMIFS('Input - target event report'!H:H,'Input - target event report'!B:B,B793,'Input - target event report'!D:D, "Private Investment")</f>
        <v/>
      </c>
      <c r="G793">
        <f>IF(I793&lt;2, "N/A", (MAXIFS('Input - target event report'!E:E,'Input - target event report'!B:B,B:B,'Input - target event report'!D:D,"Private Investment")-MINIFS('Input - target event report'!E:E,'Input - target event report'!B:B,B:B,'Input - target event report'!D:D,"Private Investment"))/(I793-1))</f>
        <v/>
      </c>
      <c r="H793">
        <f>IF(MAXIFS('Input - target event report'!E:E,'Input - target event report'!B:B,B:B,'Input - target event report'!D:D,"Private Investment") = 0, "N/A", TODAY() - MAXIFS('Input - target event report'!E:E,'Input - target event report'!B:B,B:B,'Input - target event report'!D:D,"Private Investment"))</f>
        <v/>
      </c>
      <c r="I793">
        <f>COUNTIFS('Input - target event report'!B:B,B793,'Input - target event report'!D:D, "Private Investment")</f>
        <v/>
      </c>
      <c r="J793">
        <f>INDEX('Input - companies list'!$1:$10000,MATCH(B793,'Input - companies list'!B:B,0),MATCH("Flow",'Input - companies list'!$1:$1,0 ))</f>
        <v/>
      </c>
      <c r="K793">
        <f>INDEX('Input - companies list'!$1:$10000,MATCH(B793,'Input - companies list'!B:B,0),MATCH("Inter-Cluster Connectivity",'Input - companies list'!$1:$1,0 ))</f>
        <v/>
      </c>
      <c r="L793">
        <f>IFERROR(PERCENTRANK(F:F,F793),0)</f>
        <v/>
      </c>
      <c r="M793">
        <f>IFERROR(1 - PERCENTRANK(G:G,G793),0)</f>
        <v/>
      </c>
      <c r="N793">
        <f>IFERROR(1 - PERCENTRANK(H:H,H793),0)</f>
        <v/>
      </c>
      <c r="O793">
        <f>IFERROR(PERCENTRANK(I:I,I793),0)</f>
        <v/>
      </c>
      <c r="P793">
        <f>IFERROR(1 - PERCENTRANK(J:J,J793),0)</f>
        <v/>
      </c>
      <c r="Q793">
        <f>IFERROR(PERCENTRANK(K:K,K793),0)</f>
        <v/>
      </c>
      <c r="R793">
        <f>L793*weight1+M793*weight2+N793*weight3+O793*weight4+P793*weight5+Q793*weight6</f>
        <v/>
      </c>
    </row>
    <row r="794" spans="1:18">
      <c r="A794">
        <f>RANK(R794,R:R)</f>
        <v/>
      </c>
      <c r="B794" t="s">
        <v>9383</v>
      </c>
      <c r="C794">
        <f>VLOOKUP(B794,'Input - companies list'!B:L,2,FALSE)</f>
        <v/>
      </c>
      <c r="D794">
        <f>VLOOKUP(B794,'Input - companies list'!B:L,11,FALSE)</f>
        <v/>
      </c>
      <c r="E794">
        <f>VLOOKUP(B794,'Input - companies list'!B:E,4,FALSE)</f>
        <v/>
      </c>
      <c r="F794">
        <f>SUMIFS('Input - target event report'!H:H,'Input - target event report'!B:B,B794,'Input - target event report'!D:D, "Private Investment")</f>
        <v/>
      </c>
      <c r="G794">
        <f>IF(I794&lt;2, "N/A", (MAXIFS('Input - target event report'!E:E,'Input - target event report'!B:B,B:B,'Input - target event report'!D:D,"Private Investment")-MINIFS('Input - target event report'!E:E,'Input - target event report'!B:B,B:B,'Input - target event report'!D:D,"Private Investment"))/(I794-1))</f>
        <v/>
      </c>
      <c r="H794">
        <f>IF(MAXIFS('Input - target event report'!E:E,'Input - target event report'!B:B,B:B,'Input - target event report'!D:D,"Private Investment") = 0, "N/A", TODAY() - MAXIFS('Input - target event report'!E:E,'Input - target event report'!B:B,B:B,'Input - target event report'!D:D,"Private Investment"))</f>
        <v/>
      </c>
      <c r="I794">
        <f>COUNTIFS('Input - target event report'!B:B,B794,'Input - target event report'!D:D, "Private Investment")</f>
        <v/>
      </c>
      <c r="J794">
        <f>INDEX('Input - companies list'!$1:$10000,MATCH(B794,'Input - companies list'!B:B,0),MATCH("Flow",'Input - companies list'!$1:$1,0 ))</f>
        <v/>
      </c>
      <c r="K794">
        <f>INDEX('Input - companies list'!$1:$10000,MATCH(B794,'Input - companies list'!B:B,0),MATCH("Inter-Cluster Connectivity",'Input - companies list'!$1:$1,0 ))</f>
        <v/>
      </c>
      <c r="L794">
        <f>IFERROR(PERCENTRANK(F:F,F794),0)</f>
        <v/>
      </c>
      <c r="M794">
        <f>IFERROR(1 - PERCENTRANK(G:G,G794),0)</f>
        <v/>
      </c>
      <c r="N794">
        <f>IFERROR(1 - PERCENTRANK(H:H,H794),0)</f>
        <v/>
      </c>
      <c r="O794">
        <f>IFERROR(PERCENTRANK(I:I,I794),0)</f>
        <v/>
      </c>
      <c r="P794">
        <f>IFERROR(1 - PERCENTRANK(J:J,J794),0)</f>
        <v/>
      </c>
      <c r="Q794">
        <f>IFERROR(PERCENTRANK(K:K,K794),0)</f>
        <v/>
      </c>
      <c r="R794">
        <f>L794*weight1+M794*weight2+N794*weight3+O794*weight4+P794*weight5+Q794*weight6</f>
        <v/>
      </c>
    </row>
    <row r="795" spans="1:18">
      <c r="A795">
        <f>RANK(R795,R:R)</f>
        <v/>
      </c>
      <c r="B795" t="s">
        <v>9394</v>
      </c>
      <c r="C795">
        <f>VLOOKUP(B795,'Input - companies list'!B:L,2,FALSE)</f>
        <v/>
      </c>
      <c r="D795">
        <f>VLOOKUP(B795,'Input - companies list'!B:L,11,FALSE)</f>
        <v/>
      </c>
      <c r="E795">
        <f>VLOOKUP(B795,'Input - companies list'!B:E,4,FALSE)</f>
        <v/>
      </c>
      <c r="F795">
        <f>SUMIFS('Input - target event report'!H:H,'Input - target event report'!B:B,B795,'Input - target event report'!D:D, "Private Investment")</f>
        <v/>
      </c>
      <c r="G795">
        <f>IF(I795&lt;2, "N/A", (MAXIFS('Input - target event report'!E:E,'Input - target event report'!B:B,B:B,'Input - target event report'!D:D,"Private Investment")-MINIFS('Input - target event report'!E:E,'Input - target event report'!B:B,B:B,'Input - target event report'!D:D,"Private Investment"))/(I795-1))</f>
        <v/>
      </c>
      <c r="H795">
        <f>IF(MAXIFS('Input - target event report'!E:E,'Input - target event report'!B:B,B:B,'Input - target event report'!D:D,"Private Investment") = 0, "N/A", TODAY() - MAXIFS('Input - target event report'!E:E,'Input - target event report'!B:B,B:B,'Input - target event report'!D:D,"Private Investment"))</f>
        <v/>
      </c>
      <c r="I795">
        <f>COUNTIFS('Input - target event report'!B:B,B795,'Input - target event report'!D:D, "Private Investment")</f>
        <v/>
      </c>
      <c r="J795">
        <f>INDEX('Input - companies list'!$1:$10000,MATCH(B795,'Input - companies list'!B:B,0),MATCH("Flow",'Input - companies list'!$1:$1,0 ))</f>
        <v/>
      </c>
      <c r="K795">
        <f>INDEX('Input - companies list'!$1:$10000,MATCH(B795,'Input - companies list'!B:B,0),MATCH("Inter-Cluster Connectivity",'Input - companies list'!$1:$1,0 ))</f>
        <v/>
      </c>
      <c r="L795">
        <f>IFERROR(PERCENTRANK(F:F,F795),0)</f>
        <v/>
      </c>
      <c r="M795">
        <f>IFERROR(1 - PERCENTRANK(G:G,G795),0)</f>
        <v/>
      </c>
      <c r="N795">
        <f>IFERROR(1 - PERCENTRANK(H:H,H795),0)</f>
        <v/>
      </c>
      <c r="O795">
        <f>IFERROR(PERCENTRANK(I:I,I795),0)</f>
        <v/>
      </c>
      <c r="P795">
        <f>IFERROR(1 - PERCENTRANK(J:J,J795),0)</f>
        <v/>
      </c>
      <c r="Q795">
        <f>IFERROR(PERCENTRANK(K:K,K795),0)</f>
        <v/>
      </c>
      <c r="R795">
        <f>L795*weight1+M795*weight2+N795*weight3+O795*weight4+P795*weight5+Q795*weight6</f>
        <v/>
      </c>
    </row>
    <row r="796" spans="1:18">
      <c r="A796">
        <f>RANK(R796,R:R)</f>
        <v/>
      </c>
      <c r="B796" t="s">
        <v>9406</v>
      </c>
      <c r="C796">
        <f>VLOOKUP(B796,'Input - companies list'!B:L,2,FALSE)</f>
        <v/>
      </c>
      <c r="D796">
        <f>VLOOKUP(B796,'Input - companies list'!B:L,11,FALSE)</f>
        <v/>
      </c>
      <c r="E796">
        <f>VLOOKUP(B796,'Input - companies list'!B:E,4,FALSE)</f>
        <v/>
      </c>
      <c r="F796">
        <f>SUMIFS('Input - target event report'!H:H,'Input - target event report'!B:B,B796,'Input - target event report'!D:D, "Private Investment")</f>
        <v/>
      </c>
      <c r="G796">
        <f>IF(I796&lt;2, "N/A", (MAXIFS('Input - target event report'!E:E,'Input - target event report'!B:B,B:B,'Input - target event report'!D:D,"Private Investment")-MINIFS('Input - target event report'!E:E,'Input - target event report'!B:B,B:B,'Input - target event report'!D:D,"Private Investment"))/(I796-1))</f>
        <v/>
      </c>
      <c r="H796">
        <f>IF(MAXIFS('Input - target event report'!E:E,'Input - target event report'!B:B,B:B,'Input - target event report'!D:D,"Private Investment") = 0, "N/A", TODAY() - MAXIFS('Input - target event report'!E:E,'Input - target event report'!B:B,B:B,'Input - target event report'!D:D,"Private Investment"))</f>
        <v/>
      </c>
      <c r="I796">
        <f>COUNTIFS('Input - target event report'!B:B,B796,'Input - target event report'!D:D, "Private Investment")</f>
        <v/>
      </c>
      <c r="J796">
        <f>INDEX('Input - companies list'!$1:$10000,MATCH(B796,'Input - companies list'!B:B,0),MATCH("Flow",'Input - companies list'!$1:$1,0 ))</f>
        <v/>
      </c>
      <c r="K796">
        <f>INDEX('Input - companies list'!$1:$10000,MATCH(B796,'Input - companies list'!B:B,0),MATCH("Inter-Cluster Connectivity",'Input - companies list'!$1:$1,0 ))</f>
        <v/>
      </c>
      <c r="L796">
        <f>IFERROR(PERCENTRANK(F:F,F796),0)</f>
        <v/>
      </c>
      <c r="M796">
        <f>IFERROR(1 - PERCENTRANK(G:G,G796),0)</f>
        <v/>
      </c>
      <c r="N796">
        <f>IFERROR(1 - PERCENTRANK(H:H,H796),0)</f>
        <v/>
      </c>
      <c r="O796">
        <f>IFERROR(PERCENTRANK(I:I,I796),0)</f>
        <v/>
      </c>
      <c r="P796">
        <f>IFERROR(1 - PERCENTRANK(J:J,J796),0)</f>
        <v/>
      </c>
      <c r="Q796">
        <f>IFERROR(PERCENTRANK(K:K,K796),0)</f>
        <v/>
      </c>
      <c r="R796">
        <f>L796*weight1+M796*weight2+N796*weight3+O796*weight4+P796*weight5+Q796*weight6</f>
        <v/>
      </c>
    </row>
    <row r="797" spans="1:18">
      <c r="A797">
        <f>RANK(R797,R:R)</f>
        <v/>
      </c>
      <c r="B797" t="s">
        <v>9415</v>
      </c>
      <c r="C797">
        <f>VLOOKUP(B797,'Input - companies list'!B:L,2,FALSE)</f>
        <v/>
      </c>
      <c r="D797">
        <f>VLOOKUP(B797,'Input - companies list'!B:L,11,FALSE)</f>
        <v/>
      </c>
      <c r="E797">
        <f>VLOOKUP(B797,'Input - companies list'!B:E,4,FALSE)</f>
        <v/>
      </c>
      <c r="F797">
        <f>SUMIFS('Input - target event report'!H:H,'Input - target event report'!B:B,B797,'Input - target event report'!D:D, "Private Investment")</f>
        <v/>
      </c>
      <c r="G797">
        <f>IF(I797&lt;2, "N/A", (MAXIFS('Input - target event report'!E:E,'Input - target event report'!B:B,B:B,'Input - target event report'!D:D,"Private Investment")-MINIFS('Input - target event report'!E:E,'Input - target event report'!B:B,B:B,'Input - target event report'!D:D,"Private Investment"))/(I797-1))</f>
        <v/>
      </c>
      <c r="H797">
        <f>IF(MAXIFS('Input - target event report'!E:E,'Input - target event report'!B:B,B:B,'Input - target event report'!D:D,"Private Investment") = 0, "N/A", TODAY() - MAXIFS('Input - target event report'!E:E,'Input - target event report'!B:B,B:B,'Input - target event report'!D:D,"Private Investment"))</f>
        <v/>
      </c>
      <c r="I797">
        <f>COUNTIFS('Input - target event report'!B:B,B797,'Input - target event report'!D:D, "Private Investment")</f>
        <v/>
      </c>
      <c r="J797">
        <f>INDEX('Input - companies list'!$1:$10000,MATCH(B797,'Input - companies list'!B:B,0),MATCH("Flow",'Input - companies list'!$1:$1,0 ))</f>
        <v/>
      </c>
      <c r="K797">
        <f>INDEX('Input - companies list'!$1:$10000,MATCH(B797,'Input - companies list'!B:B,0),MATCH("Inter-Cluster Connectivity",'Input - companies list'!$1:$1,0 ))</f>
        <v/>
      </c>
      <c r="L797">
        <f>IFERROR(PERCENTRANK(F:F,F797),0)</f>
        <v/>
      </c>
      <c r="M797">
        <f>IFERROR(1 - PERCENTRANK(G:G,G797),0)</f>
        <v/>
      </c>
      <c r="N797">
        <f>IFERROR(1 - PERCENTRANK(H:H,H797),0)</f>
        <v/>
      </c>
      <c r="O797">
        <f>IFERROR(PERCENTRANK(I:I,I797),0)</f>
        <v/>
      </c>
      <c r="P797">
        <f>IFERROR(1 - PERCENTRANK(J:J,J797),0)</f>
        <v/>
      </c>
      <c r="Q797">
        <f>IFERROR(PERCENTRANK(K:K,K797),0)</f>
        <v/>
      </c>
      <c r="R797">
        <f>L797*weight1+M797*weight2+N797*weight3+O797*weight4+P797*weight5+Q797*weight6</f>
        <v/>
      </c>
    </row>
    <row r="798" spans="1:18">
      <c r="A798">
        <f>RANK(R798,R:R)</f>
        <v/>
      </c>
      <c r="B798" t="s">
        <v>9426</v>
      </c>
      <c r="C798">
        <f>VLOOKUP(B798,'Input - companies list'!B:L,2,FALSE)</f>
        <v/>
      </c>
      <c r="D798">
        <f>VLOOKUP(B798,'Input - companies list'!B:L,11,FALSE)</f>
        <v/>
      </c>
      <c r="E798">
        <f>VLOOKUP(B798,'Input - companies list'!B:E,4,FALSE)</f>
        <v/>
      </c>
      <c r="F798">
        <f>SUMIFS('Input - target event report'!H:H,'Input - target event report'!B:B,B798,'Input - target event report'!D:D, "Private Investment")</f>
        <v/>
      </c>
      <c r="G798">
        <f>IF(I798&lt;2, "N/A", (MAXIFS('Input - target event report'!E:E,'Input - target event report'!B:B,B:B,'Input - target event report'!D:D,"Private Investment")-MINIFS('Input - target event report'!E:E,'Input - target event report'!B:B,B:B,'Input - target event report'!D:D,"Private Investment"))/(I798-1))</f>
        <v/>
      </c>
      <c r="H798">
        <f>IF(MAXIFS('Input - target event report'!E:E,'Input - target event report'!B:B,B:B,'Input - target event report'!D:D,"Private Investment") = 0, "N/A", TODAY() - MAXIFS('Input - target event report'!E:E,'Input - target event report'!B:B,B:B,'Input - target event report'!D:D,"Private Investment"))</f>
        <v/>
      </c>
      <c r="I798">
        <f>COUNTIFS('Input - target event report'!B:B,B798,'Input - target event report'!D:D, "Private Investment")</f>
        <v/>
      </c>
      <c r="J798">
        <f>INDEX('Input - companies list'!$1:$10000,MATCH(B798,'Input - companies list'!B:B,0),MATCH("Flow",'Input - companies list'!$1:$1,0 ))</f>
        <v/>
      </c>
      <c r="K798">
        <f>INDEX('Input - companies list'!$1:$10000,MATCH(B798,'Input - companies list'!B:B,0),MATCH("Inter-Cluster Connectivity",'Input - companies list'!$1:$1,0 ))</f>
        <v/>
      </c>
      <c r="L798">
        <f>IFERROR(PERCENTRANK(F:F,F798),0)</f>
        <v/>
      </c>
      <c r="M798">
        <f>IFERROR(1 - PERCENTRANK(G:G,G798),0)</f>
        <v/>
      </c>
      <c r="N798">
        <f>IFERROR(1 - PERCENTRANK(H:H,H798),0)</f>
        <v/>
      </c>
      <c r="O798">
        <f>IFERROR(PERCENTRANK(I:I,I798),0)</f>
        <v/>
      </c>
      <c r="P798">
        <f>IFERROR(1 - PERCENTRANK(J:J,J798),0)</f>
        <v/>
      </c>
      <c r="Q798">
        <f>IFERROR(PERCENTRANK(K:K,K798),0)</f>
        <v/>
      </c>
      <c r="R798">
        <f>L798*weight1+M798*weight2+N798*weight3+O798*weight4+P798*weight5+Q798*weight6</f>
        <v/>
      </c>
    </row>
    <row r="799" spans="1:18">
      <c r="A799">
        <f>RANK(R799,R:R)</f>
        <v/>
      </c>
      <c r="B799" t="s">
        <v>9435</v>
      </c>
      <c r="C799">
        <f>VLOOKUP(B799,'Input - companies list'!B:L,2,FALSE)</f>
        <v/>
      </c>
      <c r="D799">
        <f>VLOOKUP(B799,'Input - companies list'!B:L,11,FALSE)</f>
        <v/>
      </c>
      <c r="E799">
        <f>VLOOKUP(B799,'Input - companies list'!B:E,4,FALSE)</f>
        <v/>
      </c>
      <c r="F799">
        <f>SUMIFS('Input - target event report'!H:H,'Input - target event report'!B:B,B799,'Input - target event report'!D:D, "Private Investment")</f>
        <v/>
      </c>
      <c r="G799">
        <f>IF(I799&lt;2, "N/A", (MAXIFS('Input - target event report'!E:E,'Input - target event report'!B:B,B:B,'Input - target event report'!D:D,"Private Investment")-MINIFS('Input - target event report'!E:E,'Input - target event report'!B:B,B:B,'Input - target event report'!D:D,"Private Investment"))/(I799-1))</f>
        <v/>
      </c>
      <c r="H799">
        <f>IF(MAXIFS('Input - target event report'!E:E,'Input - target event report'!B:B,B:B,'Input - target event report'!D:D,"Private Investment") = 0, "N/A", TODAY() - MAXIFS('Input - target event report'!E:E,'Input - target event report'!B:B,B:B,'Input - target event report'!D:D,"Private Investment"))</f>
        <v/>
      </c>
      <c r="I799">
        <f>COUNTIFS('Input - target event report'!B:B,B799,'Input - target event report'!D:D, "Private Investment")</f>
        <v/>
      </c>
      <c r="J799">
        <f>INDEX('Input - companies list'!$1:$10000,MATCH(B799,'Input - companies list'!B:B,0),MATCH("Flow",'Input - companies list'!$1:$1,0 ))</f>
        <v/>
      </c>
      <c r="K799">
        <f>INDEX('Input - companies list'!$1:$10000,MATCH(B799,'Input - companies list'!B:B,0),MATCH("Inter-Cluster Connectivity",'Input - companies list'!$1:$1,0 ))</f>
        <v/>
      </c>
      <c r="L799">
        <f>IFERROR(PERCENTRANK(F:F,F799),0)</f>
        <v/>
      </c>
      <c r="M799">
        <f>IFERROR(1 - PERCENTRANK(G:G,G799),0)</f>
        <v/>
      </c>
      <c r="N799">
        <f>IFERROR(1 - PERCENTRANK(H:H,H799),0)</f>
        <v/>
      </c>
      <c r="O799">
        <f>IFERROR(PERCENTRANK(I:I,I799),0)</f>
        <v/>
      </c>
      <c r="P799">
        <f>IFERROR(1 - PERCENTRANK(J:J,J799),0)</f>
        <v/>
      </c>
      <c r="Q799">
        <f>IFERROR(PERCENTRANK(K:K,K799),0)</f>
        <v/>
      </c>
      <c r="R799">
        <f>L799*weight1+M799*weight2+N799*weight3+O799*weight4+P799*weight5+Q799*weight6</f>
        <v/>
      </c>
    </row>
    <row r="800" spans="1:18">
      <c r="A800">
        <f>RANK(R800,R:R)</f>
        <v/>
      </c>
      <c r="B800" t="s">
        <v>9449</v>
      </c>
      <c r="C800">
        <f>VLOOKUP(B800,'Input - companies list'!B:L,2,FALSE)</f>
        <v/>
      </c>
      <c r="D800">
        <f>VLOOKUP(B800,'Input - companies list'!B:L,11,FALSE)</f>
        <v/>
      </c>
      <c r="E800">
        <f>VLOOKUP(B800,'Input - companies list'!B:E,4,FALSE)</f>
        <v/>
      </c>
      <c r="F800">
        <f>SUMIFS('Input - target event report'!H:H,'Input - target event report'!B:B,B800,'Input - target event report'!D:D, "Private Investment")</f>
        <v/>
      </c>
      <c r="G800">
        <f>IF(I800&lt;2, "N/A", (MAXIFS('Input - target event report'!E:E,'Input - target event report'!B:B,B:B,'Input - target event report'!D:D,"Private Investment")-MINIFS('Input - target event report'!E:E,'Input - target event report'!B:B,B:B,'Input - target event report'!D:D,"Private Investment"))/(I800-1))</f>
        <v/>
      </c>
      <c r="H800">
        <f>IF(MAXIFS('Input - target event report'!E:E,'Input - target event report'!B:B,B:B,'Input - target event report'!D:D,"Private Investment") = 0, "N/A", TODAY() - MAXIFS('Input - target event report'!E:E,'Input - target event report'!B:B,B:B,'Input - target event report'!D:D,"Private Investment"))</f>
        <v/>
      </c>
      <c r="I800">
        <f>COUNTIFS('Input - target event report'!B:B,B800,'Input - target event report'!D:D, "Private Investment")</f>
        <v/>
      </c>
      <c r="J800">
        <f>INDEX('Input - companies list'!$1:$10000,MATCH(B800,'Input - companies list'!B:B,0),MATCH("Flow",'Input - companies list'!$1:$1,0 ))</f>
        <v/>
      </c>
      <c r="K800">
        <f>INDEX('Input - companies list'!$1:$10000,MATCH(B800,'Input - companies list'!B:B,0),MATCH("Inter-Cluster Connectivity",'Input - companies list'!$1:$1,0 ))</f>
        <v/>
      </c>
      <c r="L800">
        <f>IFERROR(PERCENTRANK(F:F,F800),0)</f>
        <v/>
      </c>
      <c r="M800">
        <f>IFERROR(1 - PERCENTRANK(G:G,G800),0)</f>
        <v/>
      </c>
      <c r="N800">
        <f>IFERROR(1 - PERCENTRANK(H:H,H800),0)</f>
        <v/>
      </c>
      <c r="O800">
        <f>IFERROR(PERCENTRANK(I:I,I800),0)</f>
        <v/>
      </c>
      <c r="P800">
        <f>IFERROR(1 - PERCENTRANK(J:J,J800),0)</f>
        <v/>
      </c>
      <c r="Q800">
        <f>IFERROR(PERCENTRANK(K:K,K800),0)</f>
        <v/>
      </c>
      <c r="R800">
        <f>L800*weight1+M800*weight2+N800*weight3+O800*weight4+P800*weight5+Q800*weight6</f>
        <v/>
      </c>
    </row>
    <row r="801" spans="1:18">
      <c r="A801">
        <f>RANK(R801,R:R)</f>
        <v/>
      </c>
      <c r="B801" t="s">
        <v>9459</v>
      </c>
      <c r="C801">
        <f>VLOOKUP(B801,'Input - companies list'!B:L,2,FALSE)</f>
        <v/>
      </c>
      <c r="D801">
        <f>VLOOKUP(B801,'Input - companies list'!B:L,11,FALSE)</f>
        <v/>
      </c>
      <c r="E801">
        <f>VLOOKUP(B801,'Input - companies list'!B:E,4,FALSE)</f>
        <v/>
      </c>
      <c r="F801">
        <f>SUMIFS('Input - target event report'!H:H,'Input - target event report'!B:B,B801,'Input - target event report'!D:D, "Private Investment")</f>
        <v/>
      </c>
      <c r="G801">
        <f>IF(I801&lt;2, "N/A", (MAXIFS('Input - target event report'!E:E,'Input - target event report'!B:B,B:B,'Input - target event report'!D:D,"Private Investment")-MINIFS('Input - target event report'!E:E,'Input - target event report'!B:B,B:B,'Input - target event report'!D:D,"Private Investment"))/(I801-1))</f>
        <v/>
      </c>
      <c r="H801">
        <f>IF(MAXIFS('Input - target event report'!E:E,'Input - target event report'!B:B,B:B,'Input - target event report'!D:D,"Private Investment") = 0, "N/A", TODAY() - MAXIFS('Input - target event report'!E:E,'Input - target event report'!B:B,B:B,'Input - target event report'!D:D,"Private Investment"))</f>
        <v/>
      </c>
      <c r="I801">
        <f>COUNTIFS('Input - target event report'!B:B,B801,'Input - target event report'!D:D, "Private Investment")</f>
        <v/>
      </c>
      <c r="J801">
        <f>INDEX('Input - companies list'!$1:$10000,MATCH(B801,'Input - companies list'!B:B,0),MATCH("Flow",'Input - companies list'!$1:$1,0 ))</f>
        <v/>
      </c>
      <c r="K801">
        <f>INDEX('Input - companies list'!$1:$10000,MATCH(B801,'Input - companies list'!B:B,0),MATCH("Inter-Cluster Connectivity",'Input - companies list'!$1:$1,0 ))</f>
        <v/>
      </c>
      <c r="L801">
        <f>IFERROR(PERCENTRANK(F:F,F801),0)</f>
        <v/>
      </c>
      <c r="M801">
        <f>IFERROR(1 - PERCENTRANK(G:G,G801),0)</f>
        <v/>
      </c>
      <c r="N801">
        <f>IFERROR(1 - PERCENTRANK(H:H,H801),0)</f>
        <v/>
      </c>
      <c r="O801">
        <f>IFERROR(PERCENTRANK(I:I,I801),0)</f>
        <v/>
      </c>
      <c r="P801">
        <f>IFERROR(1 - PERCENTRANK(J:J,J801),0)</f>
        <v/>
      </c>
      <c r="Q801">
        <f>IFERROR(PERCENTRANK(K:K,K801),0)</f>
        <v/>
      </c>
      <c r="R801">
        <f>L801*weight1+M801*weight2+N801*weight3+O801*weight4+P801*weight5+Q801*weight6</f>
        <v/>
      </c>
    </row>
    <row r="802" spans="1:18">
      <c r="A802">
        <f>RANK(R802,R:R)</f>
        <v/>
      </c>
      <c r="B802" t="s">
        <v>9469</v>
      </c>
      <c r="C802">
        <f>VLOOKUP(B802,'Input - companies list'!B:L,2,FALSE)</f>
        <v/>
      </c>
      <c r="D802">
        <f>VLOOKUP(B802,'Input - companies list'!B:L,11,FALSE)</f>
        <v/>
      </c>
      <c r="E802">
        <f>VLOOKUP(B802,'Input - companies list'!B:E,4,FALSE)</f>
        <v/>
      </c>
      <c r="F802">
        <f>SUMIFS('Input - target event report'!H:H,'Input - target event report'!B:B,B802,'Input - target event report'!D:D, "Private Investment")</f>
        <v/>
      </c>
      <c r="G802">
        <f>IF(I802&lt;2, "N/A", (MAXIFS('Input - target event report'!E:E,'Input - target event report'!B:B,B:B,'Input - target event report'!D:D,"Private Investment")-MINIFS('Input - target event report'!E:E,'Input - target event report'!B:B,B:B,'Input - target event report'!D:D,"Private Investment"))/(I802-1))</f>
        <v/>
      </c>
      <c r="H802">
        <f>IF(MAXIFS('Input - target event report'!E:E,'Input - target event report'!B:B,B:B,'Input - target event report'!D:D,"Private Investment") = 0, "N/A", TODAY() - MAXIFS('Input - target event report'!E:E,'Input - target event report'!B:B,B:B,'Input - target event report'!D:D,"Private Investment"))</f>
        <v/>
      </c>
      <c r="I802">
        <f>COUNTIFS('Input - target event report'!B:B,B802,'Input - target event report'!D:D, "Private Investment")</f>
        <v/>
      </c>
      <c r="J802">
        <f>INDEX('Input - companies list'!$1:$10000,MATCH(B802,'Input - companies list'!B:B,0),MATCH("Flow",'Input - companies list'!$1:$1,0 ))</f>
        <v/>
      </c>
      <c r="K802">
        <f>INDEX('Input - companies list'!$1:$10000,MATCH(B802,'Input - companies list'!B:B,0),MATCH("Inter-Cluster Connectivity",'Input - companies list'!$1:$1,0 ))</f>
        <v/>
      </c>
      <c r="L802">
        <f>IFERROR(PERCENTRANK(F:F,F802),0)</f>
        <v/>
      </c>
      <c r="M802">
        <f>IFERROR(1 - PERCENTRANK(G:G,G802),0)</f>
        <v/>
      </c>
      <c r="N802">
        <f>IFERROR(1 - PERCENTRANK(H:H,H802),0)</f>
        <v/>
      </c>
      <c r="O802">
        <f>IFERROR(PERCENTRANK(I:I,I802),0)</f>
        <v/>
      </c>
      <c r="P802">
        <f>IFERROR(1 - PERCENTRANK(J:J,J802),0)</f>
        <v/>
      </c>
      <c r="Q802">
        <f>IFERROR(PERCENTRANK(K:K,K802),0)</f>
        <v/>
      </c>
      <c r="R802">
        <f>L802*weight1+M802*weight2+N802*weight3+O802*weight4+P802*weight5+Q802*weight6</f>
        <v/>
      </c>
    </row>
    <row r="803" spans="1:18">
      <c r="A803">
        <f>RANK(R803,R:R)</f>
        <v/>
      </c>
      <c r="B803" t="s">
        <v>9479</v>
      </c>
      <c r="C803">
        <f>VLOOKUP(B803,'Input - companies list'!B:L,2,FALSE)</f>
        <v/>
      </c>
      <c r="D803">
        <f>VLOOKUP(B803,'Input - companies list'!B:L,11,FALSE)</f>
        <v/>
      </c>
      <c r="E803">
        <f>VLOOKUP(B803,'Input - companies list'!B:E,4,FALSE)</f>
        <v/>
      </c>
      <c r="F803">
        <f>SUMIFS('Input - target event report'!H:H,'Input - target event report'!B:B,B803,'Input - target event report'!D:D, "Private Investment")</f>
        <v/>
      </c>
      <c r="G803">
        <f>IF(I803&lt;2, "N/A", (MAXIFS('Input - target event report'!E:E,'Input - target event report'!B:B,B:B,'Input - target event report'!D:D,"Private Investment")-MINIFS('Input - target event report'!E:E,'Input - target event report'!B:B,B:B,'Input - target event report'!D:D,"Private Investment"))/(I803-1))</f>
        <v/>
      </c>
      <c r="H803">
        <f>IF(MAXIFS('Input - target event report'!E:E,'Input - target event report'!B:B,B:B,'Input - target event report'!D:D,"Private Investment") = 0, "N/A", TODAY() - MAXIFS('Input - target event report'!E:E,'Input - target event report'!B:B,B:B,'Input - target event report'!D:D,"Private Investment"))</f>
        <v/>
      </c>
      <c r="I803">
        <f>COUNTIFS('Input - target event report'!B:B,B803,'Input - target event report'!D:D, "Private Investment")</f>
        <v/>
      </c>
      <c r="J803">
        <f>INDEX('Input - companies list'!$1:$10000,MATCH(B803,'Input - companies list'!B:B,0),MATCH("Flow",'Input - companies list'!$1:$1,0 ))</f>
        <v/>
      </c>
      <c r="K803">
        <f>INDEX('Input - companies list'!$1:$10000,MATCH(B803,'Input - companies list'!B:B,0),MATCH("Inter-Cluster Connectivity",'Input - companies list'!$1:$1,0 ))</f>
        <v/>
      </c>
      <c r="L803">
        <f>IFERROR(PERCENTRANK(F:F,F803),0)</f>
        <v/>
      </c>
      <c r="M803">
        <f>IFERROR(1 - PERCENTRANK(G:G,G803),0)</f>
        <v/>
      </c>
      <c r="N803">
        <f>IFERROR(1 - PERCENTRANK(H:H,H803),0)</f>
        <v/>
      </c>
      <c r="O803">
        <f>IFERROR(PERCENTRANK(I:I,I803),0)</f>
        <v/>
      </c>
      <c r="P803">
        <f>IFERROR(1 - PERCENTRANK(J:J,J803),0)</f>
        <v/>
      </c>
      <c r="Q803">
        <f>IFERROR(PERCENTRANK(K:K,K803),0)</f>
        <v/>
      </c>
      <c r="R803">
        <f>L803*weight1+M803*weight2+N803*weight3+O803*weight4+P803*weight5+Q803*weight6</f>
        <v/>
      </c>
    </row>
    <row r="804" spans="1:18">
      <c r="A804">
        <f>RANK(R804,R:R)</f>
        <v/>
      </c>
      <c r="B804" t="s">
        <v>9490</v>
      </c>
      <c r="C804">
        <f>VLOOKUP(B804,'Input - companies list'!B:L,2,FALSE)</f>
        <v/>
      </c>
      <c r="D804">
        <f>VLOOKUP(B804,'Input - companies list'!B:L,11,FALSE)</f>
        <v/>
      </c>
      <c r="E804">
        <f>VLOOKUP(B804,'Input - companies list'!B:E,4,FALSE)</f>
        <v/>
      </c>
      <c r="F804">
        <f>SUMIFS('Input - target event report'!H:H,'Input - target event report'!B:B,B804,'Input - target event report'!D:D, "Private Investment")</f>
        <v/>
      </c>
      <c r="G804">
        <f>IF(I804&lt;2, "N/A", (MAXIFS('Input - target event report'!E:E,'Input - target event report'!B:B,B:B,'Input - target event report'!D:D,"Private Investment")-MINIFS('Input - target event report'!E:E,'Input - target event report'!B:B,B:B,'Input - target event report'!D:D,"Private Investment"))/(I804-1))</f>
        <v/>
      </c>
      <c r="H804">
        <f>IF(MAXIFS('Input - target event report'!E:E,'Input - target event report'!B:B,B:B,'Input - target event report'!D:D,"Private Investment") = 0, "N/A", TODAY() - MAXIFS('Input - target event report'!E:E,'Input - target event report'!B:B,B:B,'Input - target event report'!D:D,"Private Investment"))</f>
        <v/>
      </c>
      <c r="I804">
        <f>COUNTIFS('Input - target event report'!B:B,B804,'Input - target event report'!D:D, "Private Investment")</f>
        <v/>
      </c>
      <c r="J804">
        <f>INDEX('Input - companies list'!$1:$10000,MATCH(B804,'Input - companies list'!B:B,0),MATCH("Flow",'Input - companies list'!$1:$1,0 ))</f>
        <v/>
      </c>
      <c r="K804">
        <f>INDEX('Input - companies list'!$1:$10000,MATCH(B804,'Input - companies list'!B:B,0),MATCH("Inter-Cluster Connectivity",'Input - companies list'!$1:$1,0 ))</f>
        <v/>
      </c>
      <c r="L804">
        <f>IFERROR(PERCENTRANK(F:F,F804),0)</f>
        <v/>
      </c>
      <c r="M804">
        <f>IFERROR(1 - PERCENTRANK(G:G,G804),0)</f>
        <v/>
      </c>
      <c r="N804">
        <f>IFERROR(1 - PERCENTRANK(H:H,H804),0)</f>
        <v/>
      </c>
      <c r="O804">
        <f>IFERROR(PERCENTRANK(I:I,I804),0)</f>
        <v/>
      </c>
      <c r="P804">
        <f>IFERROR(1 - PERCENTRANK(J:J,J804),0)</f>
        <v/>
      </c>
      <c r="Q804">
        <f>IFERROR(PERCENTRANK(K:K,K804),0)</f>
        <v/>
      </c>
      <c r="R804">
        <f>L804*weight1+M804*weight2+N804*weight3+O804*weight4+P804*weight5+Q804*weight6</f>
        <v/>
      </c>
    </row>
    <row r="805" spans="1:18">
      <c r="A805">
        <f>RANK(R805,R:R)</f>
        <v/>
      </c>
      <c r="B805" t="s">
        <v>9500</v>
      </c>
      <c r="C805">
        <f>VLOOKUP(B805,'Input - companies list'!B:L,2,FALSE)</f>
        <v/>
      </c>
      <c r="D805">
        <f>VLOOKUP(B805,'Input - companies list'!B:L,11,FALSE)</f>
        <v/>
      </c>
      <c r="E805">
        <f>VLOOKUP(B805,'Input - companies list'!B:E,4,FALSE)</f>
        <v/>
      </c>
      <c r="F805">
        <f>SUMIFS('Input - target event report'!H:H,'Input - target event report'!B:B,B805,'Input - target event report'!D:D, "Private Investment")</f>
        <v/>
      </c>
      <c r="G805">
        <f>IF(I805&lt;2, "N/A", (MAXIFS('Input - target event report'!E:E,'Input - target event report'!B:B,B:B,'Input - target event report'!D:D,"Private Investment")-MINIFS('Input - target event report'!E:E,'Input - target event report'!B:B,B:B,'Input - target event report'!D:D,"Private Investment"))/(I805-1))</f>
        <v/>
      </c>
      <c r="H805">
        <f>IF(MAXIFS('Input - target event report'!E:E,'Input - target event report'!B:B,B:B,'Input - target event report'!D:D,"Private Investment") = 0, "N/A", TODAY() - MAXIFS('Input - target event report'!E:E,'Input - target event report'!B:B,B:B,'Input - target event report'!D:D,"Private Investment"))</f>
        <v/>
      </c>
      <c r="I805">
        <f>COUNTIFS('Input - target event report'!B:B,B805,'Input - target event report'!D:D, "Private Investment")</f>
        <v/>
      </c>
      <c r="J805">
        <f>INDEX('Input - companies list'!$1:$10000,MATCH(B805,'Input - companies list'!B:B,0),MATCH("Flow",'Input - companies list'!$1:$1,0 ))</f>
        <v/>
      </c>
      <c r="K805">
        <f>INDEX('Input - companies list'!$1:$10000,MATCH(B805,'Input - companies list'!B:B,0),MATCH("Inter-Cluster Connectivity",'Input - companies list'!$1:$1,0 ))</f>
        <v/>
      </c>
      <c r="L805">
        <f>IFERROR(PERCENTRANK(F:F,F805),0)</f>
        <v/>
      </c>
      <c r="M805">
        <f>IFERROR(1 - PERCENTRANK(G:G,G805),0)</f>
        <v/>
      </c>
      <c r="N805">
        <f>IFERROR(1 - PERCENTRANK(H:H,H805),0)</f>
        <v/>
      </c>
      <c r="O805">
        <f>IFERROR(PERCENTRANK(I:I,I805),0)</f>
        <v/>
      </c>
      <c r="P805">
        <f>IFERROR(1 - PERCENTRANK(J:J,J805),0)</f>
        <v/>
      </c>
      <c r="Q805">
        <f>IFERROR(PERCENTRANK(K:K,K805),0)</f>
        <v/>
      </c>
      <c r="R805">
        <f>L805*weight1+M805*weight2+N805*weight3+O805*weight4+P805*weight5+Q805*weight6</f>
        <v/>
      </c>
    </row>
    <row r="806" spans="1:18">
      <c r="A806">
        <f>RANK(R806,R:R)</f>
        <v/>
      </c>
      <c r="B806" t="s">
        <v>9511</v>
      </c>
      <c r="C806">
        <f>VLOOKUP(B806,'Input - companies list'!B:L,2,FALSE)</f>
        <v/>
      </c>
      <c r="D806">
        <f>VLOOKUP(B806,'Input - companies list'!B:L,11,FALSE)</f>
        <v/>
      </c>
      <c r="E806">
        <f>VLOOKUP(B806,'Input - companies list'!B:E,4,FALSE)</f>
        <v/>
      </c>
      <c r="F806">
        <f>SUMIFS('Input - target event report'!H:H,'Input - target event report'!B:B,B806,'Input - target event report'!D:D, "Private Investment")</f>
        <v/>
      </c>
      <c r="G806">
        <f>IF(I806&lt;2, "N/A", (MAXIFS('Input - target event report'!E:E,'Input - target event report'!B:B,B:B,'Input - target event report'!D:D,"Private Investment")-MINIFS('Input - target event report'!E:E,'Input - target event report'!B:B,B:B,'Input - target event report'!D:D,"Private Investment"))/(I806-1))</f>
        <v/>
      </c>
      <c r="H806">
        <f>IF(MAXIFS('Input - target event report'!E:E,'Input - target event report'!B:B,B:B,'Input - target event report'!D:D,"Private Investment") = 0, "N/A", TODAY() - MAXIFS('Input - target event report'!E:E,'Input - target event report'!B:B,B:B,'Input - target event report'!D:D,"Private Investment"))</f>
        <v/>
      </c>
      <c r="I806">
        <f>COUNTIFS('Input - target event report'!B:B,B806,'Input - target event report'!D:D, "Private Investment")</f>
        <v/>
      </c>
      <c r="J806">
        <f>INDEX('Input - companies list'!$1:$10000,MATCH(B806,'Input - companies list'!B:B,0),MATCH("Flow",'Input - companies list'!$1:$1,0 ))</f>
        <v/>
      </c>
      <c r="K806">
        <f>INDEX('Input - companies list'!$1:$10000,MATCH(B806,'Input - companies list'!B:B,0),MATCH("Inter-Cluster Connectivity",'Input - companies list'!$1:$1,0 ))</f>
        <v/>
      </c>
      <c r="L806">
        <f>IFERROR(PERCENTRANK(F:F,F806),0)</f>
        <v/>
      </c>
      <c r="M806">
        <f>IFERROR(1 - PERCENTRANK(G:G,G806),0)</f>
        <v/>
      </c>
      <c r="N806">
        <f>IFERROR(1 - PERCENTRANK(H:H,H806),0)</f>
        <v/>
      </c>
      <c r="O806">
        <f>IFERROR(PERCENTRANK(I:I,I806),0)</f>
        <v/>
      </c>
      <c r="P806">
        <f>IFERROR(1 - PERCENTRANK(J:J,J806),0)</f>
        <v/>
      </c>
      <c r="Q806">
        <f>IFERROR(PERCENTRANK(K:K,K806),0)</f>
        <v/>
      </c>
      <c r="R806">
        <f>L806*weight1+M806*weight2+N806*weight3+O806*weight4+P806*weight5+Q806*weight6</f>
        <v/>
      </c>
    </row>
    <row r="807" spans="1:18">
      <c r="A807">
        <f>RANK(R807,R:R)</f>
        <v/>
      </c>
      <c r="B807" t="s">
        <v>9521</v>
      </c>
      <c r="C807">
        <f>VLOOKUP(B807,'Input - companies list'!B:L,2,FALSE)</f>
        <v/>
      </c>
      <c r="D807">
        <f>VLOOKUP(B807,'Input - companies list'!B:L,11,FALSE)</f>
        <v/>
      </c>
      <c r="E807">
        <f>VLOOKUP(B807,'Input - companies list'!B:E,4,FALSE)</f>
        <v/>
      </c>
      <c r="F807">
        <f>SUMIFS('Input - target event report'!H:H,'Input - target event report'!B:B,B807,'Input - target event report'!D:D, "Private Investment")</f>
        <v/>
      </c>
      <c r="G807">
        <f>IF(I807&lt;2, "N/A", (MAXIFS('Input - target event report'!E:E,'Input - target event report'!B:B,B:B,'Input - target event report'!D:D,"Private Investment")-MINIFS('Input - target event report'!E:E,'Input - target event report'!B:B,B:B,'Input - target event report'!D:D,"Private Investment"))/(I807-1))</f>
        <v/>
      </c>
      <c r="H807">
        <f>IF(MAXIFS('Input - target event report'!E:E,'Input - target event report'!B:B,B:B,'Input - target event report'!D:D,"Private Investment") = 0, "N/A", TODAY() - MAXIFS('Input - target event report'!E:E,'Input - target event report'!B:B,B:B,'Input - target event report'!D:D,"Private Investment"))</f>
        <v/>
      </c>
      <c r="I807">
        <f>COUNTIFS('Input - target event report'!B:B,B807,'Input - target event report'!D:D, "Private Investment")</f>
        <v/>
      </c>
      <c r="J807">
        <f>INDEX('Input - companies list'!$1:$10000,MATCH(B807,'Input - companies list'!B:B,0),MATCH("Flow",'Input - companies list'!$1:$1,0 ))</f>
        <v/>
      </c>
      <c r="K807">
        <f>INDEX('Input - companies list'!$1:$10000,MATCH(B807,'Input - companies list'!B:B,0),MATCH("Inter-Cluster Connectivity",'Input - companies list'!$1:$1,0 ))</f>
        <v/>
      </c>
      <c r="L807">
        <f>IFERROR(PERCENTRANK(F:F,F807),0)</f>
        <v/>
      </c>
      <c r="M807">
        <f>IFERROR(1 - PERCENTRANK(G:G,G807),0)</f>
        <v/>
      </c>
      <c r="N807">
        <f>IFERROR(1 - PERCENTRANK(H:H,H807),0)</f>
        <v/>
      </c>
      <c r="O807">
        <f>IFERROR(PERCENTRANK(I:I,I807),0)</f>
        <v/>
      </c>
      <c r="P807">
        <f>IFERROR(1 - PERCENTRANK(J:J,J807),0)</f>
        <v/>
      </c>
      <c r="Q807">
        <f>IFERROR(PERCENTRANK(K:K,K807),0)</f>
        <v/>
      </c>
      <c r="R807">
        <f>L807*weight1+M807*weight2+N807*weight3+O807*weight4+P807*weight5+Q807*weight6</f>
        <v/>
      </c>
    </row>
    <row r="808" spans="1:18">
      <c r="A808">
        <f>RANK(R808,R:R)</f>
        <v/>
      </c>
      <c r="B808" t="s">
        <v>9533</v>
      </c>
      <c r="C808">
        <f>VLOOKUP(B808,'Input - companies list'!B:L,2,FALSE)</f>
        <v/>
      </c>
      <c r="D808">
        <f>VLOOKUP(B808,'Input - companies list'!B:L,11,FALSE)</f>
        <v/>
      </c>
      <c r="E808">
        <f>VLOOKUP(B808,'Input - companies list'!B:E,4,FALSE)</f>
        <v/>
      </c>
      <c r="F808">
        <f>SUMIFS('Input - target event report'!H:H,'Input - target event report'!B:B,B808,'Input - target event report'!D:D, "Private Investment")</f>
        <v/>
      </c>
      <c r="G808">
        <f>IF(I808&lt;2, "N/A", (MAXIFS('Input - target event report'!E:E,'Input - target event report'!B:B,B:B,'Input - target event report'!D:D,"Private Investment")-MINIFS('Input - target event report'!E:E,'Input - target event report'!B:B,B:B,'Input - target event report'!D:D,"Private Investment"))/(I808-1))</f>
        <v/>
      </c>
      <c r="H808">
        <f>IF(MAXIFS('Input - target event report'!E:E,'Input - target event report'!B:B,B:B,'Input - target event report'!D:D,"Private Investment") = 0, "N/A", TODAY() - MAXIFS('Input - target event report'!E:E,'Input - target event report'!B:B,B:B,'Input - target event report'!D:D,"Private Investment"))</f>
        <v/>
      </c>
      <c r="I808">
        <f>COUNTIFS('Input - target event report'!B:B,B808,'Input - target event report'!D:D, "Private Investment")</f>
        <v/>
      </c>
      <c r="J808">
        <f>INDEX('Input - companies list'!$1:$10000,MATCH(B808,'Input - companies list'!B:B,0),MATCH("Flow",'Input - companies list'!$1:$1,0 ))</f>
        <v/>
      </c>
      <c r="K808">
        <f>INDEX('Input - companies list'!$1:$10000,MATCH(B808,'Input - companies list'!B:B,0),MATCH("Inter-Cluster Connectivity",'Input - companies list'!$1:$1,0 ))</f>
        <v/>
      </c>
      <c r="L808">
        <f>IFERROR(PERCENTRANK(F:F,F808),0)</f>
        <v/>
      </c>
      <c r="M808">
        <f>IFERROR(1 - PERCENTRANK(G:G,G808),0)</f>
        <v/>
      </c>
      <c r="N808">
        <f>IFERROR(1 - PERCENTRANK(H:H,H808),0)</f>
        <v/>
      </c>
      <c r="O808">
        <f>IFERROR(PERCENTRANK(I:I,I808),0)</f>
        <v/>
      </c>
      <c r="P808">
        <f>IFERROR(1 - PERCENTRANK(J:J,J808),0)</f>
        <v/>
      </c>
      <c r="Q808">
        <f>IFERROR(PERCENTRANK(K:K,K808),0)</f>
        <v/>
      </c>
      <c r="R808">
        <f>L808*weight1+M808*weight2+N808*weight3+O808*weight4+P808*weight5+Q808*weight6</f>
        <v/>
      </c>
    </row>
    <row r="809" spans="1:18">
      <c r="A809">
        <f>RANK(R809,R:R)</f>
        <v/>
      </c>
      <c r="B809" t="s">
        <v>9543</v>
      </c>
      <c r="C809">
        <f>VLOOKUP(B809,'Input - companies list'!B:L,2,FALSE)</f>
        <v/>
      </c>
      <c r="D809">
        <f>VLOOKUP(B809,'Input - companies list'!B:L,11,FALSE)</f>
        <v/>
      </c>
      <c r="E809">
        <f>VLOOKUP(B809,'Input - companies list'!B:E,4,FALSE)</f>
        <v/>
      </c>
      <c r="F809">
        <f>SUMIFS('Input - target event report'!H:H,'Input - target event report'!B:B,B809,'Input - target event report'!D:D, "Private Investment")</f>
        <v/>
      </c>
      <c r="G809">
        <f>IF(I809&lt;2, "N/A", (MAXIFS('Input - target event report'!E:E,'Input - target event report'!B:B,B:B,'Input - target event report'!D:D,"Private Investment")-MINIFS('Input - target event report'!E:E,'Input - target event report'!B:B,B:B,'Input - target event report'!D:D,"Private Investment"))/(I809-1))</f>
        <v/>
      </c>
      <c r="H809">
        <f>IF(MAXIFS('Input - target event report'!E:E,'Input - target event report'!B:B,B:B,'Input - target event report'!D:D,"Private Investment") = 0, "N/A", TODAY() - MAXIFS('Input - target event report'!E:E,'Input - target event report'!B:B,B:B,'Input - target event report'!D:D,"Private Investment"))</f>
        <v/>
      </c>
      <c r="I809">
        <f>COUNTIFS('Input - target event report'!B:B,B809,'Input - target event report'!D:D, "Private Investment")</f>
        <v/>
      </c>
      <c r="J809">
        <f>INDEX('Input - companies list'!$1:$10000,MATCH(B809,'Input - companies list'!B:B,0),MATCH("Flow",'Input - companies list'!$1:$1,0 ))</f>
        <v/>
      </c>
      <c r="K809">
        <f>INDEX('Input - companies list'!$1:$10000,MATCH(B809,'Input - companies list'!B:B,0),MATCH("Inter-Cluster Connectivity",'Input - companies list'!$1:$1,0 ))</f>
        <v/>
      </c>
      <c r="L809">
        <f>IFERROR(PERCENTRANK(F:F,F809),0)</f>
        <v/>
      </c>
      <c r="M809">
        <f>IFERROR(1 - PERCENTRANK(G:G,G809),0)</f>
        <v/>
      </c>
      <c r="N809">
        <f>IFERROR(1 - PERCENTRANK(H:H,H809),0)</f>
        <v/>
      </c>
      <c r="O809">
        <f>IFERROR(PERCENTRANK(I:I,I809),0)</f>
        <v/>
      </c>
      <c r="P809">
        <f>IFERROR(1 - PERCENTRANK(J:J,J809),0)</f>
        <v/>
      </c>
      <c r="Q809">
        <f>IFERROR(PERCENTRANK(K:K,K809),0)</f>
        <v/>
      </c>
      <c r="R809">
        <f>L809*weight1+M809*weight2+N809*weight3+O809*weight4+P809*weight5+Q809*weight6</f>
        <v/>
      </c>
    </row>
    <row r="810" spans="1:18">
      <c r="A810">
        <f>RANK(R810,R:R)</f>
        <v/>
      </c>
      <c r="B810" t="s">
        <v>9553</v>
      </c>
      <c r="C810">
        <f>VLOOKUP(B810,'Input - companies list'!B:L,2,FALSE)</f>
        <v/>
      </c>
      <c r="D810">
        <f>VLOOKUP(B810,'Input - companies list'!B:L,11,FALSE)</f>
        <v/>
      </c>
      <c r="E810">
        <f>VLOOKUP(B810,'Input - companies list'!B:E,4,FALSE)</f>
        <v/>
      </c>
      <c r="F810">
        <f>SUMIFS('Input - target event report'!H:H,'Input - target event report'!B:B,B810,'Input - target event report'!D:D, "Private Investment")</f>
        <v/>
      </c>
      <c r="G810">
        <f>IF(I810&lt;2, "N/A", (MAXIFS('Input - target event report'!E:E,'Input - target event report'!B:B,B:B,'Input - target event report'!D:D,"Private Investment")-MINIFS('Input - target event report'!E:E,'Input - target event report'!B:B,B:B,'Input - target event report'!D:D,"Private Investment"))/(I810-1))</f>
        <v/>
      </c>
      <c r="H810">
        <f>IF(MAXIFS('Input - target event report'!E:E,'Input - target event report'!B:B,B:B,'Input - target event report'!D:D,"Private Investment") = 0, "N/A", TODAY() - MAXIFS('Input - target event report'!E:E,'Input - target event report'!B:B,B:B,'Input - target event report'!D:D,"Private Investment"))</f>
        <v/>
      </c>
      <c r="I810">
        <f>COUNTIFS('Input - target event report'!B:B,B810,'Input - target event report'!D:D, "Private Investment")</f>
        <v/>
      </c>
      <c r="J810">
        <f>INDEX('Input - companies list'!$1:$10000,MATCH(B810,'Input - companies list'!B:B,0),MATCH("Flow",'Input - companies list'!$1:$1,0 ))</f>
        <v/>
      </c>
      <c r="K810">
        <f>INDEX('Input - companies list'!$1:$10000,MATCH(B810,'Input - companies list'!B:B,0),MATCH("Inter-Cluster Connectivity",'Input - companies list'!$1:$1,0 ))</f>
        <v/>
      </c>
      <c r="L810">
        <f>IFERROR(PERCENTRANK(F:F,F810),0)</f>
        <v/>
      </c>
      <c r="M810">
        <f>IFERROR(1 - PERCENTRANK(G:G,G810),0)</f>
        <v/>
      </c>
      <c r="N810">
        <f>IFERROR(1 - PERCENTRANK(H:H,H810),0)</f>
        <v/>
      </c>
      <c r="O810">
        <f>IFERROR(PERCENTRANK(I:I,I810),0)</f>
        <v/>
      </c>
      <c r="P810">
        <f>IFERROR(1 - PERCENTRANK(J:J,J810),0)</f>
        <v/>
      </c>
      <c r="Q810">
        <f>IFERROR(PERCENTRANK(K:K,K810),0)</f>
        <v/>
      </c>
      <c r="R810">
        <f>L810*weight1+M810*weight2+N810*weight3+O810*weight4+P810*weight5+Q810*weight6</f>
        <v/>
      </c>
    </row>
    <row r="811" spans="1:18">
      <c r="A811">
        <f>RANK(R811,R:R)</f>
        <v/>
      </c>
      <c r="B811" t="s">
        <v>9562</v>
      </c>
      <c r="C811">
        <f>VLOOKUP(B811,'Input - companies list'!B:L,2,FALSE)</f>
        <v/>
      </c>
      <c r="D811">
        <f>VLOOKUP(B811,'Input - companies list'!B:L,11,FALSE)</f>
        <v/>
      </c>
      <c r="E811">
        <f>VLOOKUP(B811,'Input - companies list'!B:E,4,FALSE)</f>
        <v/>
      </c>
      <c r="F811">
        <f>SUMIFS('Input - target event report'!H:H,'Input - target event report'!B:B,B811,'Input - target event report'!D:D, "Private Investment")</f>
        <v/>
      </c>
      <c r="G811">
        <f>IF(I811&lt;2, "N/A", (MAXIFS('Input - target event report'!E:E,'Input - target event report'!B:B,B:B,'Input - target event report'!D:D,"Private Investment")-MINIFS('Input - target event report'!E:E,'Input - target event report'!B:B,B:B,'Input - target event report'!D:D,"Private Investment"))/(I811-1))</f>
        <v/>
      </c>
      <c r="H811">
        <f>IF(MAXIFS('Input - target event report'!E:E,'Input - target event report'!B:B,B:B,'Input - target event report'!D:D,"Private Investment") = 0, "N/A", TODAY() - MAXIFS('Input - target event report'!E:E,'Input - target event report'!B:B,B:B,'Input - target event report'!D:D,"Private Investment"))</f>
        <v/>
      </c>
      <c r="I811">
        <f>COUNTIFS('Input - target event report'!B:B,B811,'Input - target event report'!D:D, "Private Investment")</f>
        <v/>
      </c>
      <c r="J811">
        <f>INDEX('Input - companies list'!$1:$10000,MATCH(B811,'Input - companies list'!B:B,0),MATCH("Flow",'Input - companies list'!$1:$1,0 ))</f>
        <v/>
      </c>
      <c r="K811">
        <f>INDEX('Input - companies list'!$1:$10000,MATCH(B811,'Input - companies list'!B:B,0),MATCH("Inter-Cluster Connectivity",'Input - companies list'!$1:$1,0 ))</f>
        <v/>
      </c>
      <c r="L811">
        <f>IFERROR(PERCENTRANK(F:F,F811),0)</f>
        <v/>
      </c>
      <c r="M811">
        <f>IFERROR(1 - PERCENTRANK(G:G,G811),0)</f>
        <v/>
      </c>
      <c r="N811">
        <f>IFERROR(1 - PERCENTRANK(H:H,H811),0)</f>
        <v/>
      </c>
      <c r="O811">
        <f>IFERROR(PERCENTRANK(I:I,I811),0)</f>
        <v/>
      </c>
      <c r="P811">
        <f>IFERROR(1 - PERCENTRANK(J:J,J811),0)</f>
        <v/>
      </c>
      <c r="Q811">
        <f>IFERROR(PERCENTRANK(K:K,K811),0)</f>
        <v/>
      </c>
      <c r="R811">
        <f>L811*weight1+M811*weight2+N811*weight3+O811*weight4+P811*weight5+Q811*weight6</f>
        <v/>
      </c>
    </row>
    <row r="812" spans="1:18">
      <c r="A812">
        <f>RANK(R812,R:R)</f>
        <v/>
      </c>
      <c r="B812" t="s">
        <v>9571</v>
      </c>
      <c r="C812">
        <f>VLOOKUP(B812,'Input - companies list'!B:L,2,FALSE)</f>
        <v/>
      </c>
      <c r="D812">
        <f>VLOOKUP(B812,'Input - companies list'!B:L,11,FALSE)</f>
        <v/>
      </c>
      <c r="E812">
        <f>VLOOKUP(B812,'Input - companies list'!B:E,4,FALSE)</f>
        <v/>
      </c>
      <c r="F812">
        <f>SUMIFS('Input - target event report'!H:H,'Input - target event report'!B:B,B812,'Input - target event report'!D:D, "Private Investment")</f>
        <v/>
      </c>
      <c r="G812">
        <f>IF(I812&lt;2, "N/A", (MAXIFS('Input - target event report'!E:E,'Input - target event report'!B:B,B:B,'Input - target event report'!D:D,"Private Investment")-MINIFS('Input - target event report'!E:E,'Input - target event report'!B:B,B:B,'Input - target event report'!D:D,"Private Investment"))/(I812-1))</f>
        <v/>
      </c>
      <c r="H812">
        <f>IF(MAXIFS('Input - target event report'!E:E,'Input - target event report'!B:B,B:B,'Input - target event report'!D:D,"Private Investment") = 0, "N/A", TODAY() - MAXIFS('Input - target event report'!E:E,'Input - target event report'!B:B,B:B,'Input - target event report'!D:D,"Private Investment"))</f>
        <v/>
      </c>
      <c r="I812">
        <f>COUNTIFS('Input - target event report'!B:B,B812,'Input - target event report'!D:D, "Private Investment")</f>
        <v/>
      </c>
      <c r="J812">
        <f>INDEX('Input - companies list'!$1:$10000,MATCH(B812,'Input - companies list'!B:B,0),MATCH("Flow",'Input - companies list'!$1:$1,0 ))</f>
        <v/>
      </c>
      <c r="K812">
        <f>INDEX('Input - companies list'!$1:$10000,MATCH(B812,'Input - companies list'!B:B,0),MATCH("Inter-Cluster Connectivity",'Input - companies list'!$1:$1,0 ))</f>
        <v/>
      </c>
      <c r="L812">
        <f>IFERROR(PERCENTRANK(F:F,F812),0)</f>
        <v/>
      </c>
      <c r="M812">
        <f>IFERROR(1 - PERCENTRANK(G:G,G812),0)</f>
        <v/>
      </c>
      <c r="N812">
        <f>IFERROR(1 - PERCENTRANK(H:H,H812),0)</f>
        <v/>
      </c>
      <c r="O812">
        <f>IFERROR(PERCENTRANK(I:I,I812),0)</f>
        <v/>
      </c>
      <c r="P812">
        <f>IFERROR(1 - PERCENTRANK(J:J,J812),0)</f>
        <v/>
      </c>
      <c r="Q812">
        <f>IFERROR(PERCENTRANK(K:K,K812),0)</f>
        <v/>
      </c>
      <c r="R812">
        <f>L812*weight1+M812*weight2+N812*weight3+O812*weight4+P812*weight5+Q812*weight6</f>
        <v/>
      </c>
    </row>
    <row r="813" spans="1:18">
      <c r="A813">
        <f>RANK(R813,R:R)</f>
        <v/>
      </c>
      <c r="B813" t="s">
        <v>9581</v>
      </c>
      <c r="C813">
        <f>VLOOKUP(B813,'Input - companies list'!B:L,2,FALSE)</f>
        <v/>
      </c>
      <c r="D813">
        <f>VLOOKUP(B813,'Input - companies list'!B:L,11,FALSE)</f>
        <v/>
      </c>
      <c r="E813">
        <f>VLOOKUP(B813,'Input - companies list'!B:E,4,FALSE)</f>
        <v/>
      </c>
      <c r="F813">
        <f>SUMIFS('Input - target event report'!H:H,'Input - target event report'!B:B,B813,'Input - target event report'!D:D, "Private Investment")</f>
        <v/>
      </c>
      <c r="G813">
        <f>IF(I813&lt;2, "N/A", (MAXIFS('Input - target event report'!E:E,'Input - target event report'!B:B,B:B,'Input - target event report'!D:D,"Private Investment")-MINIFS('Input - target event report'!E:E,'Input - target event report'!B:B,B:B,'Input - target event report'!D:D,"Private Investment"))/(I813-1))</f>
        <v/>
      </c>
      <c r="H813">
        <f>IF(MAXIFS('Input - target event report'!E:E,'Input - target event report'!B:B,B:B,'Input - target event report'!D:D,"Private Investment") = 0, "N/A", TODAY() - MAXIFS('Input - target event report'!E:E,'Input - target event report'!B:B,B:B,'Input - target event report'!D:D,"Private Investment"))</f>
        <v/>
      </c>
      <c r="I813">
        <f>COUNTIFS('Input - target event report'!B:B,B813,'Input - target event report'!D:D, "Private Investment")</f>
        <v/>
      </c>
      <c r="J813">
        <f>INDEX('Input - companies list'!$1:$10000,MATCH(B813,'Input - companies list'!B:B,0),MATCH("Flow",'Input - companies list'!$1:$1,0 ))</f>
        <v/>
      </c>
      <c r="K813">
        <f>INDEX('Input - companies list'!$1:$10000,MATCH(B813,'Input - companies list'!B:B,0),MATCH("Inter-Cluster Connectivity",'Input - companies list'!$1:$1,0 ))</f>
        <v/>
      </c>
      <c r="L813">
        <f>IFERROR(PERCENTRANK(F:F,F813),0)</f>
        <v/>
      </c>
      <c r="M813">
        <f>IFERROR(1 - PERCENTRANK(G:G,G813),0)</f>
        <v/>
      </c>
      <c r="N813">
        <f>IFERROR(1 - PERCENTRANK(H:H,H813),0)</f>
        <v/>
      </c>
      <c r="O813">
        <f>IFERROR(PERCENTRANK(I:I,I813),0)</f>
        <v/>
      </c>
      <c r="P813">
        <f>IFERROR(1 - PERCENTRANK(J:J,J813),0)</f>
        <v/>
      </c>
      <c r="Q813">
        <f>IFERROR(PERCENTRANK(K:K,K813),0)</f>
        <v/>
      </c>
      <c r="R813">
        <f>L813*weight1+M813*weight2+N813*weight3+O813*weight4+P813*weight5+Q813*weight6</f>
        <v/>
      </c>
    </row>
    <row r="814" spans="1:18">
      <c r="A814">
        <f>RANK(R814,R:R)</f>
        <v/>
      </c>
      <c r="B814" t="s">
        <v>9595</v>
      </c>
      <c r="C814">
        <f>VLOOKUP(B814,'Input - companies list'!B:L,2,FALSE)</f>
        <v/>
      </c>
      <c r="D814">
        <f>VLOOKUP(B814,'Input - companies list'!B:L,11,FALSE)</f>
        <v/>
      </c>
      <c r="E814">
        <f>VLOOKUP(B814,'Input - companies list'!B:E,4,FALSE)</f>
        <v/>
      </c>
      <c r="F814">
        <f>SUMIFS('Input - target event report'!H:H,'Input - target event report'!B:B,B814,'Input - target event report'!D:D, "Private Investment")</f>
        <v/>
      </c>
      <c r="G814">
        <f>IF(I814&lt;2, "N/A", (MAXIFS('Input - target event report'!E:E,'Input - target event report'!B:B,B:B,'Input - target event report'!D:D,"Private Investment")-MINIFS('Input - target event report'!E:E,'Input - target event report'!B:B,B:B,'Input - target event report'!D:D,"Private Investment"))/(I814-1))</f>
        <v/>
      </c>
      <c r="H814">
        <f>IF(MAXIFS('Input - target event report'!E:E,'Input - target event report'!B:B,B:B,'Input - target event report'!D:D,"Private Investment") = 0, "N/A", TODAY() - MAXIFS('Input - target event report'!E:E,'Input - target event report'!B:B,B:B,'Input - target event report'!D:D,"Private Investment"))</f>
        <v/>
      </c>
      <c r="I814">
        <f>COUNTIFS('Input - target event report'!B:B,B814,'Input - target event report'!D:D, "Private Investment")</f>
        <v/>
      </c>
      <c r="J814">
        <f>INDEX('Input - companies list'!$1:$10000,MATCH(B814,'Input - companies list'!B:B,0),MATCH("Flow",'Input - companies list'!$1:$1,0 ))</f>
        <v/>
      </c>
      <c r="K814">
        <f>INDEX('Input - companies list'!$1:$10000,MATCH(B814,'Input - companies list'!B:B,0),MATCH("Inter-Cluster Connectivity",'Input - companies list'!$1:$1,0 ))</f>
        <v/>
      </c>
      <c r="L814">
        <f>IFERROR(PERCENTRANK(F:F,F814),0)</f>
        <v/>
      </c>
      <c r="M814">
        <f>IFERROR(1 - PERCENTRANK(G:G,G814),0)</f>
        <v/>
      </c>
      <c r="N814">
        <f>IFERROR(1 - PERCENTRANK(H:H,H814),0)</f>
        <v/>
      </c>
      <c r="O814">
        <f>IFERROR(PERCENTRANK(I:I,I814),0)</f>
        <v/>
      </c>
      <c r="P814">
        <f>IFERROR(1 - PERCENTRANK(J:J,J814),0)</f>
        <v/>
      </c>
      <c r="Q814">
        <f>IFERROR(PERCENTRANK(K:K,K814),0)</f>
        <v/>
      </c>
      <c r="R814">
        <f>L814*weight1+M814*weight2+N814*weight3+O814*weight4+P814*weight5+Q814*weight6</f>
        <v/>
      </c>
    </row>
    <row r="815" spans="1:18">
      <c r="A815">
        <f>RANK(R815,R:R)</f>
        <v/>
      </c>
      <c r="B815" t="s">
        <v>9606</v>
      </c>
      <c r="C815">
        <f>VLOOKUP(B815,'Input - companies list'!B:L,2,FALSE)</f>
        <v/>
      </c>
      <c r="D815">
        <f>VLOOKUP(B815,'Input - companies list'!B:L,11,FALSE)</f>
        <v/>
      </c>
      <c r="E815">
        <f>VLOOKUP(B815,'Input - companies list'!B:E,4,FALSE)</f>
        <v/>
      </c>
      <c r="F815">
        <f>SUMIFS('Input - target event report'!H:H,'Input - target event report'!B:B,B815,'Input - target event report'!D:D, "Private Investment")</f>
        <v/>
      </c>
      <c r="G815">
        <f>IF(I815&lt;2, "N/A", (MAXIFS('Input - target event report'!E:E,'Input - target event report'!B:B,B:B,'Input - target event report'!D:D,"Private Investment")-MINIFS('Input - target event report'!E:E,'Input - target event report'!B:B,B:B,'Input - target event report'!D:D,"Private Investment"))/(I815-1))</f>
        <v/>
      </c>
      <c r="H815">
        <f>IF(MAXIFS('Input - target event report'!E:E,'Input - target event report'!B:B,B:B,'Input - target event report'!D:D,"Private Investment") = 0, "N/A", TODAY() - MAXIFS('Input - target event report'!E:E,'Input - target event report'!B:B,B:B,'Input - target event report'!D:D,"Private Investment"))</f>
        <v/>
      </c>
      <c r="I815">
        <f>COUNTIFS('Input - target event report'!B:B,B815,'Input - target event report'!D:D, "Private Investment")</f>
        <v/>
      </c>
      <c r="J815">
        <f>INDEX('Input - companies list'!$1:$10000,MATCH(B815,'Input - companies list'!B:B,0),MATCH("Flow",'Input - companies list'!$1:$1,0 ))</f>
        <v/>
      </c>
      <c r="K815">
        <f>INDEX('Input - companies list'!$1:$10000,MATCH(B815,'Input - companies list'!B:B,0),MATCH("Inter-Cluster Connectivity",'Input - companies list'!$1:$1,0 ))</f>
        <v/>
      </c>
      <c r="L815">
        <f>IFERROR(PERCENTRANK(F:F,F815),0)</f>
        <v/>
      </c>
      <c r="M815">
        <f>IFERROR(1 - PERCENTRANK(G:G,G815),0)</f>
        <v/>
      </c>
      <c r="N815">
        <f>IFERROR(1 - PERCENTRANK(H:H,H815),0)</f>
        <v/>
      </c>
      <c r="O815">
        <f>IFERROR(PERCENTRANK(I:I,I815),0)</f>
        <v/>
      </c>
      <c r="P815">
        <f>IFERROR(1 - PERCENTRANK(J:J,J815),0)</f>
        <v/>
      </c>
      <c r="Q815">
        <f>IFERROR(PERCENTRANK(K:K,K815),0)</f>
        <v/>
      </c>
      <c r="R815">
        <f>L815*weight1+M815*weight2+N815*weight3+O815*weight4+P815*weight5+Q815*weight6</f>
        <v/>
      </c>
    </row>
    <row r="816" spans="1:18">
      <c r="A816">
        <f>RANK(R816,R:R)</f>
        <v/>
      </c>
      <c r="B816" t="s">
        <v>9618</v>
      </c>
      <c r="C816">
        <f>VLOOKUP(B816,'Input - companies list'!B:L,2,FALSE)</f>
        <v/>
      </c>
      <c r="D816">
        <f>VLOOKUP(B816,'Input - companies list'!B:L,11,FALSE)</f>
        <v/>
      </c>
      <c r="E816">
        <f>VLOOKUP(B816,'Input - companies list'!B:E,4,FALSE)</f>
        <v/>
      </c>
      <c r="F816">
        <f>SUMIFS('Input - target event report'!H:H,'Input - target event report'!B:B,B816,'Input - target event report'!D:D, "Private Investment")</f>
        <v/>
      </c>
      <c r="G816">
        <f>IF(I816&lt;2, "N/A", (MAXIFS('Input - target event report'!E:E,'Input - target event report'!B:B,B:B,'Input - target event report'!D:D,"Private Investment")-MINIFS('Input - target event report'!E:E,'Input - target event report'!B:B,B:B,'Input - target event report'!D:D,"Private Investment"))/(I816-1))</f>
        <v/>
      </c>
      <c r="H816">
        <f>IF(MAXIFS('Input - target event report'!E:E,'Input - target event report'!B:B,B:B,'Input - target event report'!D:D,"Private Investment") = 0, "N/A", TODAY() - MAXIFS('Input - target event report'!E:E,'Input - target event report'!B:B,B:B,'Input - target event report'!D:D,"Private Investment"))</f>
        <v/>
      </c>
      <c r="I816">
        <f>COUNTIFS('Input - target event report'!B:B,B816,'Input - target event report'!D:D, "Private Investment")</f>
        <v/>
      </c>
      <c r="J816">
        <f>INDEX('Input - companies list'!$1:$10000,MATCH(B816,'Input - companies list'!B:B,0),MATCH("Flow",'Input - companies list'!$1:$1,0 ))</f>
        <v/>
      </c>
      <c r="K816">
        <f>INDEX('Input - companies list'!$1:$10000,MATCH(B816,'Input - companies list'!B:B,0),MATCH("Inter-Cluster Connectivity",'Input - companies list'!$1:$1,0 ))</f>
        <v/>
      </c>
      <c r="L816">
        <f>IFERROR(PERCENTRANK(F:F,F816),0)</f>
        <v/>
      </c>
      <c r="M816">
        <f>IFERROR(1 - PERCENTRANK(G:G,G816),0)</f>
        <v/>
      </c>
      <c r="N816">
        <f>IFERROR(1 - PERCENTRANK(H:H,H816),0)</f>
        <v/>
      </c>
      <c r="O816">
        <f>IFERROR(PERCENTRANK(I:I,I816),0)</f>
        <v/>
      </c>
      <c r="P816">
        <f>IFERROR(1 - PERCENTRANK(J:J,J816),0)</f>
        <v/>
      </c>
      <c r="Q816">
        <f>IFERROR(PERCENTRANK(K:K,K816),0)</f>
        <v/>
      </c>
      <c r="R816">
        <f>L816*weight1+M816*weight2+N816*weight3+O816*weight4+P816*weight5+Q816*weight6</f>
        <v/>
      </c>
    </row>
    <row r="817" spans="1:18">
      <c r="A817">
        <f>RANK(R817,R:R)</f>
        <v/>
      </c>
      <c r="B817" t="s">
        <v>9629</v>
      </c>
      <c r="C817">
        <f>VLOOKUP(B817,'Input - companies list'!B:L,2,FALSE)</f>
        <v/>
      </c>
      <c r="D817">
        <f>VLOOKUP(B817,'Input - companies list'!B:L,11,FALSE)</f>
        <v/>
      </c>
      <c r="E817">
        <f>VLOOKUP(B817,'Input - companies list'!B:E,4,FALSE)</f>
        <v/>
      </c>
      <c r="F817">
        <f>SUMIFS('Input - target event report'!H:H,'Input - target event report'!B:B,B817,'Input - target event report'!D:D, "Private Investment")</f>
        <v/>
      </c>
      <c r="G817">
        <f>IF(I817&lt;2, "N/A", (MAXIFS('Input - target event report'!E:E,'Input - target event report'!B:B,B:B,'Input - target event report'!D:D,"Private Investment")-MINIFS('Input - target event report'!E:E,'Input - target event report'!B:B,B:B,'Input - target event report'!D:D,"Private Investment"))/(I817-1))</f>
        <v/>
      </c>
      <c r="H817">
        <f>IF(MAXIFS('Input - target event report'!E:E,'Input - target event report'!B:B,B:B,'Input - target event report'!D:D,"Private Investment") = 0, "N/A", TODAY() - MAXIFS('Input - target event report'!E:E,'Input - target event report'!B:B,B:B,'Input - target event report'!D:D,"Private Investment"))</f>
        <v/>
      </c>
      <c r="I817">
        <f>COUNTIFS('Input - target event report'!B:B,B817,'Input - target event report'!D:D, "Private Investment")</f>
        <v/>
      </c>
      <c r="J817">
        <f>INDEX('Input - companies list'!$1:$10000,MATCH(B817,'Input - companies list'!B:B,0),MATCH("Flow",'Input - companies list'!$1:$1,0 ))</f>
        <v/>
      </c>
      <c r="K817">
        <f>INDEX('Input - companies list'!$1:$10000,MATCH(B817,'Input - companies list'!B:B,0),MATCH("Inter-Cluster Connectivity",'Input - companies list'!$1:$1,0 ))</f>
        <v/>
      </c>
      <c r="L817">
        <f>IFERROR(PERCENTRANK(F:F,F817),0)</f>
        <v/>
      </c>
      <c r="M817">
        <f>IFERROR(1 - PERCENTRANK(G:G,G817),0)</f>
        <v/>
      </c>
      <c r="N817">
        <f>IFERROR(1 - PERCENTRANK(H:H,H817),0)</f>
        <v/>
      </c>
      <c r="O817">
        <f>IFERROR(PERCENTRANK(I:I,I817),0)</f>
        <v/>
      </c>
      <c r="P817">
        <f>IFERROR(1 - PERCENTRANK(J:J,J817),0)</f>
        <v/>
      </c>
      <c r="Q817">
        <f>IFERROR(PERCENTRANK(K:K,K817),0)</f>
        <v/>
      </c>
      <c r="R817">
        <f>L817*weight1+M817*weight2+N817*weight3+O817*weight4+P817*weight5+Q817*weight6</f>
        <v/>
      </c>
    </row>
    <row r="818" spans="1:18">
      <c r="A818">
        <f>RANK(R818,R:R)</f>
        <v/>
      </c>
      <c r="B818" t="s">
        <v>9639</v>
      </c>
      <c r="C818">
        <f>VLOOKUP(B818,'Input - companies list'!B:L,2,FALSE)</f>
        <v/>
      </c>
      <c r="D818">
        <f>VLOOKUP(B818,'Input - companies list'!B:L,11,FALSE)</f>
        <v/>
      </c>
      <c r="E818">
        <f>VLOOKUP(B818,'Input - companies list'!B:E,4,FALSE)</f>
        <v/>
      </c>
      <c r="F818">
        <f>SUMIFS('Input - target event report'!H:H,'Input - target event report'!B:B,B818,'Input - target event report'!D:D, "Private Investment")</f>
        <v/>
      </c>
      <c r="G818">
        <f>IF(I818&lt;2, "N/A", (MAXIFS('Input - target event report'!E:E,'Input - target event report'!B:B,B:B,'Input - target event report'!D:D,"Private Investment")-MINIFS('Input - target event report'!E:E,'Input - target event report'!B:B,B:B,'Input - target event report'!D:D,"Private Investment"))/(I818-1))</f>
        <v/>
      </c>
      <c r="H818">
        <f>IF(MAXIFS('Input - target event report'!E:E,'Input - target event report'!B:B,B:B,'Input - target event report'!D:D,"Private Investment") = 0, "N/A", TODAY() - MAXIFS('Input - target event report'!E:E,'Input - target event report'!B:B,B:B,'Input - target event report'!D:D,"Private Investment"))</f>
        <v/>
      </c>
      <c r="I818">
        <f>COUNTIFS('Input - target event report'!B:B,B818,'Input - target event report'!D:D, "Private Investment")</f>
        <v/>
      </c>
      <c r="J818">
        <f>INDEX('Input - companies list'!$1:$10000,MATCH(B818,'Input - companies list'!B:B,0),MATCH("Flow",'Input - companies list'!$1:$1,0 ))</f>
        <v/>
      </c>
      <c r="K818">
        <f>INDEX('Input - companies list'!$1:$10000,MATCH(B818,'Input - companies list'!B:B,0),MATCH("Inter-Cluster Connectivity",'Input - companies list'!$1:$1,0 ))</f>
        <v/>
      </c>
      <c r="L818">
        <f>IFERROR(PERCENTRANK(F:F,F818),0)</f>
        <v/>
      </c>
      <c r="M818">
        <f>IFERROR(1 - PERCENTRANK(G:G,G818),0)</f>
        <v/>
      </c>
      <c r="N818">
        <f>IFERROR(1 - PERCENTRANK(H:H,H818),0)</f>
        <v/>
      </c>
      <c r="O818">
        <f>IFERROR(PERCENTRANK(I:I,I818),0)</f>
        <v/>
      </c>
      <c r="P818">
        <f>IFERROR(1 - PERCENTRANK(J:J,J818),0)</f>
        <v/>
      </c>
      <c r="Q818">
        <f>IFERROR(PERCENTRANK(K:K,K818),0)</f>
        <v/>
      </c>
      <c r="R818">
        <f>L818*weight1+M818*weight2+N818*weight3+O818*weight4+P818*weight5+Q818*weight6</f>
        <v/>
      </c>
    </row>
    <row r="819" spans="1:18">
      <c r="A819">
        <f>RANK(R819,R:R)</f>
        <v/>
      </c>
      <c r="B819" t="s">
        <v>9653</v>
      </c>
      <c r="C819">
        <f>VLOOKUP(B819,'Input - companies list'!B:L,2,FALSE)</f>
        <v/>
      </c>
      <c r="D819">
        <f>VLOOKUP(B819,'Input - companies list'!B:L,11,FALSE)</f>
        <v/>
      </c>
      <c r="E819">
        <f>VLOOKUP(B819,'Input - companies list'!B:E,4,FALSE)</f>
        <v/>
      </c>
      <c r="F819">
        <f>SUMIFS('Input - target event report'!H:H,'Input - target event report'!B:B,B819,'Input - target event report'!D:D, "Private Investment")</f>
        <v/>
      </c>
      <c r="G819">
        <f>IF(I819&lt;2, "N/A", (MAXIFS('Input - target event report'!E:E,'Input - target event report'!B:B,B:B,'Input - target event report'!D:D,"Private Investment")-MINIFS('Input - target event report'!E:E,'Input - target event report'!B:B,B:B,'Input - target event report'!D:D,"Private Investment"))/(I819-1))</f>
        <v/>
      </c>
      <c r="H819">
        <f>IF(MAXIFS('Input - target event report'!E:E,'Input - target event report'!B:B,B:B,'Input - target event report'!D:D,"Private Investment") = 0, "N/A", TODAY() - MAXIFS('Input - target event report'!E:E,'Input - target event report'!B:B,B:B,'Input - target event report'!D:D,"Private Investment"))</f>
        <v/>
      </c>
      <c r="I819">
        <f>COUNTIFS('Input - target event report'!B:B,B819,'Input - target event report'!D:D, "Private Investment")</f>
        <v/>
      </c>
      <c r="J819">
        <f>INDEX('Input - companies list'!$1:$10000,MATCH(B819,'Input - companies list'!B:B,0),MATCH("Flow",'Input - companies list'!$1:$1,0 ))</f>
        <v/>
      </c>
      <c r="K819">
        <f>INDEX('Input - companies list'!$1:$10000,MATCH(B819,'Input - companies list'!B:B,0),MATCH("Inter-Cluster Connectivity",'Input - companies list'!$1:$1,0 ))</f>
        <v/>
      </c>
      <c r="L819">
        <f>IFERROR(PERCENTRANK(F:F,F819),0)</f>
        <v/>
      </c>
      <c r="M819">
        <f>IFERROR(1 - PERCENTRANK(G:G,G819),0)</f>
        <v/>
      </c>
      <c r="N819">
        <f>IFERROR(1 - PERCENTRANK(H:H,H819),0)</f>
        <v/>
      </c>
      <c r="O819">
        <f>IFERROR(PERCENTRANK(I:I,I819),0)</f>
        <v/>
      </c>
      <c r="P819">
        <f>IFERROR(1 - PERCENTRANK(J:J,J819),0)</f>
        <v/>
      </c>
      <c r="Q819">
        <f>IFERROR(PERCENTRANK(K:K,K819),0)</f>
        <v/>
      </c>
      <c r="R819">
        <f>L819*weight1+M819*weight2+N819*weight3+O819*weight4+P819*weight5+Q819*weight6</f>
        <v/>
      </c>
    </row>
    <row r="820" spans="1:18">
      <c r="A820">
        <f>RANK(R820,R:R)</f>
        <v/>
      </c>
      <c r="B820" t="s">
        <v>9664</v>
      </c>
      <c r="C820">
        <f>VLOOKUP(B820,'Input - companies list'!B:L,2,FALSE)</f>
        <v/>
      </c>
      <c r="D820">
        <f>VLOOKUP(B820,'Input - companies list'!B:L,11,FALSE)</f>
        <v/>
      </c>
      <c r="E820">
        <f>VLOOKUP(B820,'Input - companies list'!B:E,4,FALSE)</f>
        <v/>
      </c>
      <c r="F820">
        <f>SUMIFS('Input - target event report'!H:H,'Input - target event report'!B:B,B820,'Input - target event report'!D:D, "Private Investment")</f>
        <v/>
      </c>
      <c r="G820">
        <f>IF(I820&lt;2, "N/A", (MAXIFS('Input - target event report'!E:E,'Input - target event report'!B:B,B:B,'Input - target event report'!D:D,"Private Investment")-MINIFS('Input - target event report'!E:E,'Input - target event report'!B:B,B:B,'Input - target event report'!D:D,"Private Investment"))/(I820-1))</f>
        <v/>
      </c>
      <c r="H820">
        <f>IF(MAXIFS('Input - target event report'!E:E,'Input - target event report'!B:B,B:B,'Input - target event report'!D:D,"Private Investment") = 0, "N/A", TODAY() - MAXIFS('Input - target event report'!E:E,'Input - target event report'!B:B,B:B,'Input - target event report'!D:D,"Private Investment"))</f>
        <v/>
      </c>
      <c r="I820">
        <f>COUNTIFS('Input - target event report'!B:B,B820,'Input - target event report'!D:D, "Private Investment")</f>
        <v/>
      </c>
      <c r="J820">
        <f>INDEX('Input - companies list'!$1:$10000,MATCH(B820,'Input - companies list'!B:B,0),MATCH("Flow",'Input - companies list'!$1:$1,0 ))</f>
        <v/>
      </c>
      <c r="K820">
        <f>INDEX('Input - companies list'!$1:$10000,MATCH(B820,'Input - companies list'!B:B,0),MATCH("Inter-Cluster Connectivity",'Input - companies list'!$1:$1,0 ))</f>
        <v/>
      </c>
      <c r="L820">
        <f>IFERROR(PERCENTRANK(F:F,F820),0)</f>
        <v/>
      </c>
      <c r="M820">
        <f>IFERROR(1 - PERCENTRANK(G:G,G820),0)</f>
        <v/>
      </c>
      <c r="N820">
        <f>IFERROR(1 - PERCENTRANK(H:H,H820),0)</f>
        <v/>
      </c>
      <c r="O820">
        <f>IFERROR(PERCENTRANK(I:I,I820),0)</f>
        <v/>
      </c>
      <c r="P820">
        <f>IFERROR(1 - PERCENTRANK(J:J,J820),0)</f>
        <v/>
      </c>
      <c r="Q820">
        <f>IFERROR(PERCENTRANK(K:K,K820),0)</f>
        <v/>
      </c>
      <c r="R820">
        <f>L820*weight1+M820*weight2+N820*weight3+O820*weight4+P820*weight5+Q820*weight6</f>
        <v/>
      </c>
    </row>
    <row r="821" spans="1:18">
      <c r="A821">
        <f>RANK(R821,R:R)</f>
        <v/>
      </c>
      <c r="B821" t="s">
        <v>9671</v>
      </c>
      <c r="C821">
        <f>VLOOKUP(B821,'Input - companies list'!B:L,2,FALSE)</f>
        <v/>
      </c>
      <c r="D821">
        <f>VLOOKUP(B821,'Input - companies list'!B:L,11,FALSE)</f>
        <v/>
      </c>
      <c r="E821">
        <f>VLOOKUP(B821,'Input - companies list'!B:E,4,FALSE)</f>
        <v/>
      </c>
      <c r="F821">
        <f>SUMIFS('Input - target event report'!H:H,'Input - target event report'!B:B,B821,'Input - target event report'!D:D, "Private Investment")</f>
        <v/>
      </c>
      <c r="G821">
        <f>IF(I821&lt;2, "N/A", (MAXIFS('Input - target event report'!E:E,'Input - target event report'!B:B,B:B,'Input - target event report'!D:D,"Private Investment")-MINIFS('Input - target event report'!E:E,'Input - target event report'!B:B,B:B,'Input - target event report'!D:D,"Private Investment"))/(I821-1))</f>
        <v/>
      </c>
      <c r="H821">
        <f>IF(MAXIFS('Input - target event report'!E:E,'Input - target event report'!B:B,B:B,'Input - target event report'!D:D,"Private Investment") = 0, "N/A", TODAY() - MAXIFS('Input - target event report'!E:E,'Input - target event report'!B:B,B:B,'Input - target event report'!D:D,"Private Investment"))</f>
        <v/>
      </c>
      <c r="I821">
        <f>COUNTIFS('Input - target event report'!B:B,B821,'Input - target event report'!D:D, "Private Investment")</f>
        <v/>
      </c>
      <c r="J821">
        <f>INDEX('Input - companies list'!$1:$10000,MATCH(B821,'Input - companies list'!B:B,0),MATCH("Flow",'Input - companies list'!$1:$1,0 ))</f>
        <v/>
      </c>
      <c r="K821">
        <f>INDEX('Input - companies list'!$1:$10000,MATCH(B821,'Input - companies list'!B:B,0),MATCH("Inter-Cluster Connectivity",'Input - companies list'!$1:$1,0 ))</f>
        <v/>
      </c>
      <c r="L821">
        <f>IFERROR(PERCENTRANK(F:F,F821),0)</f>
        <v/>
      </c>
      <c r="M821">
        <f>IFERROR(1 - PERCENTRANK(G:G,G821),0)</f>
        <v/>
      </c>
      <c r="N821">
        <f>IFERROR(1 - PERCENTRANK(H:H,H821),0)</f>
        <v/>
      </c>
      <c r="O821">
        <f>IFERROR(PERCENTRANK(I:I,I821),0)</f>
        <v/>
      </c>
      <c r="P821">
        <f>IFERROR(1 - PERCENTRANK(J:J,J821),0)</f>
        <v/>
      </c>
      <c r="Q821">
        <f>IFERROR(PERCENTRANK(K:K,K821),0)</f>
        <v/>
      </c>
      <c r="R821">
        <f>L821*weight1+M821*weight2+N821*weight3+O821*weight4+P821*weight5+Q821*weight6</f>
        <v/>
      </c>
    </row>
    <row r="822" spans="1:18">
      <c r="A822">
        <f>RANK(R822,R:R)</f>
        <v/>
      </c>
      <c r="B822" t="s">
        <v>9681</v>
      </c>
      <c r="C822">
        <f>VLOOKUP(B822,'Input - companies list'!B:L,2,FALSE)</f>
        <v/>
      </c>
      <c r="D822">
        <f>VLOOKUP(B822,'Input - companies list'!B:L,11,FALSE)</f>
        <v/>
      </c>
      <c r="E822">
        <f>VLOOKUP(B822,'Input - companies list'!B:E,4,FALSE)</f>
        <v/>
      </c>
      <c r="F822">
        <f>SUMIFS('Input - target event report'!H:H,'Input - target event report'!B:B,B822,'Input - target event report'!D:D, "Private Investment")</f>
        <v/>
      </c>
      <c r="G822">
        <f>IF(I822&lt;2, "N/A", (MAXIFS('Input - target event report'!E:E,'Input - target event report'!B:B,B:B,'Input - target event report'!D:D,"Private Investment")-MINIFS('Input - target event report'!E:E,'Input - target event report'!B:B,B:B,'Input - target event report'!D:D,"Private Investment"))/(I822-1))</f>
        <v/>
      </c>
      <c r="H822">
        <f>IF(MAXIFS('Input - target event report'!E:E,'Input - target event report'!B:B,B:B,'Input - target event report'!D:D,"Private Investment") = 0, "N/A", TODAY() - MAXIFS('Input - target event report'!E:E,'Input - target event report'!B:B,B:B,'Input - target event report'!D:D,"Private Investment"))</f>
        <v/>
      </c>
      <c r="I822">
        <f>COUNTIFS('Input - target event report'!B:B,B822,'Input - target event report'!D:D, "Private Investment")</f>
        <v/>
      </c>
      <c r="J822">
        <f>INDEX('Input - companies list'!$1:$10000,MATCH(B822,'Input - companies list'!B:B,0),MATCH("Flow",'Input - companies list'!$1:$1,0 ))</f>
        <v/>
      </c>
      <c r="K822">
        <f>INDEX('Input - companies list'!$1:$10000,MATCH(B822,'Input - companies list'!B:B,0),MATCH("Inter-Cluster Connectivity",'Input - companies list'!$1:$1,0 ))</f>
        <v/>
      </c>
      <c r="L822">
        <f>IFERROR(PERCENTRANK(F:F,F822),0)</f>
        <v/>
      </c>
      <c r="M822">
        <f>IFERROR(1 - PERCENTRANK(G:G,G822),0)</f>
        <v/>
      </c>
      <c r="N822">
        <f>IFERROR(1 - PERCENTRANK(H:H,H822),0)</f>
        <v/>
      </c>
      <c r="O822">
        <f>IFERROR(PERCENTRANK(I:I,I822),0)</f>
        <v/>
      </c>
      <c r="P822">
        <f>IFERROR(1 - PERCENTRANK(J:J,J822),0)</f>
        <v/>
      </c>
      <c r="Q822">
        <f>IFERROR(PERCENTRANK(K:K,K822),0)</f>
        <v/>
      </c>
      <c r="R822">
        <f>L822*weight1+M822*weight2+N822*weight3+O822*weight4+P822*weight5+Q822*weight6</f>
        <v/>
      </c>
    </row>
    <row r="823" spans="1:18">
      <c r="A823">
        <f>RANK(R823,R:R)</f>
        <v/>
      </c>
      <c r="B823" t="s">
        <v>9694</v>
      </c>
      <c r="C823">
        <f>VLOOKUP(B823,'Input - companies list'!B:L,2,FALSE)</f>
        <v/>
      </c>
      <c r="D823">
        <f>VLOOKUP(B823,'Input - companies list'!B:L,11,FALSE)</f>
        <v/>
      </c>
      <c r="E823">
        <f>VLOOKUP(B823,'Input - companies list'!B:E,4,FALSE)</f>
        <v/>
      </c>
      <c r="F823">
        <f>SUMIFS('Input - target event report'!H:H,'Input - target event report'!B:B,B823,'Input - target event report'!D:D, "Private Investment")</f>
        <v/>
      </c>
      <c r="G823">
        <f>IF(I823&lt;2, "N/A", (MAXIFS('Input - target event report'!E:E,'Input - target event report'!B:B,B:B,'Input - target event report'!D:D,"Private Investment")-MINIFS('Input - target event report'!E:E,'Input - target event report'!B:B,B:B,'Input - target event report'!D:D,"Private Investment"))/(I823-1))</f>
        <v/>
      </c>
      <c r="H823">
        <f>IF(MAXIFS('Input - target event report'!E:E,'Input - target event report'!B:B,B:B,'Input - target event report'!D:D,"Private Investment") = 0, "N/A", TODAY() - MAXIFS('Input - target event report'!E:E,'Input - target event report'!B:B,B:B,'Input - target event report'!D:D,"Private Investment"))</f>
        <v/>
      </c>
      <c r="I823">
        <f>COUNTIFS('Input - target event report'!B:B,B823,'Input - target event report'!D:D, "Private Investment")</f>
        <v/>
      </c>
      <c r="J823">
        <f>INDEX('Input - companies list'!$1:$10000,MATCH(B823,'Input - companies list'!B:B,0),MATCH("Flow",'Input - companies list'!$1:$1,0 ))</f>
        <v/>
      </c>
      <c r="K823">
        <f>INDEX('Input - companies list'!$1:$10000,MATCH(B823,'Input - companies list'!B:B,0),MATCH("Inter-Cluster Connectivity",'Input - companies list'!$1:$1,0 ))</f>
        <v/>
      </c>
      <c r="L823">
        <f>IFERROR(PERCENTRANK(F:F,F823),0)</f>
        <v/>
      </c>
      <c r="M823">
        <f>IFERROR(1 - PERCENTRANK(G:G,G823),0)</f>
        <v/>
      </c>
      <c r="N823">
        <f>IFERROR(1 - PERCENTRANK(H:H,H823),0)</f>
        <v/>
      </c>
      <c r="O823">
        <f>IFERROR(PERCENTRANK(I:I,I823),0)</f>
        <v/>
      </c>
      <c r="P823">
        <f>IFERROR(1 - PERCENTRANK(J:J,J823),0)</f>
        <v/>
      </c>
      <c r="Q823">
        <f>IFERROR(PERCENTRANK(K:K,K823),0)</f>
        <v/>
      </c>
      <c r="R823">
        <f>L823*weight1+M823*weight2+N823*weight3+O823*weight4+P823*weight5+Q823*weight6</f>
        <v/>
      </c>
    </row>
    <row r="824" spans="1:18">
      <c r="A824">
        <f>RANK(R824,R:R)</f>
        <v/>
      </c>
      <c r="B824" t="s">
        <v>9704</v>
      </c>
      <c r="C824">
        <f>VLOOKUP(B824,'Input - companies list'!B:L,2,FALSE)</f>
        <v/>
      </c>
      <c r="D824">
        <f>VLOOKUP(B824,'Input - companies list'!B:L,11,FALSE)</f>
        <v/>
      </c>
      <c r="E824">
        <f>VLOOKUP(B824,'Input - companies list'!B:E,4,FALSE)</f>
        <v/>
      </c>
      <c r="F824">
        <f>SUMIFS('Input - target event report'!H:H,'Input - target event report'!B:B,B824,'Input - target event report'!D:D, "Private Investment")</f>
        <v/>
      </c>
      <c r="G824">
        <f>IF(I824&lt;2, "N/A", (MAXIFS('Input - target event report'!E:E,'Input - target event report'!B:B,B:B,'Input - target event report'!D:D,"Private Investment")-MINIFS('Input - target event report'!E:E,'Input - target event report'!B:B,B:B,'Input - target event report'!D:D,"Private Investment"))/(I824-1))</f>
        <v/>
      </c>
      <c r="H824">
        <f>IF(MAXIFS('Input - target event report'!E:E,'Input - target event report'!B:B,B:B,'Input - target event report'!D:D,"Private Investment") = 0, "N/A", TODAY() - MAXIFS('Input - target event report'!E:E,'Input - target event report'!B:B,B:B,'Input - target event report'!D:D,"Private Investment"))</f>
        <v/>
      </c>
      <c r="I824">
        <f>COUNTIFS('Input - target event report'!B:B,B824,'Input - target event report'!D:D, "Private Investment")</f>
        <v/>
      </c>
      <c r="J824">
        <f>INDEX('Input - companies list'!$1:$10000,MATCH(B824,'Input - companies list'!B:B,0),MATCH("Flow",'Input - companies list'!$1:$1,0 ))</f>
        <v/>
      </c>
      <c r="K824">
        <f>INDEX('Input - companies list'!$1:$10000,MATCH(B824,'Input - companies list'!B:B,0),MATCH("Inter-Cluster Connectivity",'Input - companies list'!$1:$1,0 ))</f>
        <v/>
      </c>
      <c r="L824">
        <f>IFERROR(PERCENTRANK(F:F,F824),0)</f>
        <v/>
      </c>
      <c r="M824">
        <f>IFERROR(1 - PERCENTRANK(G:G,G824),0)</f>
        <v/>
      </c>
      <c r="N824">
        <f>IFERROR(1 - PERCENTRANK(H:H,H824),0)</f>
        <v/>
      </c>
      <c r="O824">
        <f>IFERROR(PERCENTRANK(I:I,I824),0)</f>
        <v/>
      </c>
      <c r="P824">
        <f>IFERROR(1 - PERCENTRANK(J:J,J824),0)</f>
        <v/>
      </c>
      <c r="Q824">
        <f>IFERROR(PERCENTRANK(K:K,K824),0)</f>
        <v/>
      </c>
      <c r="R824">
        <f>L824*weight1+M824*weight2+N824*weight3+O824*weight4+P824*weight5+Q824*weight6</f>
        <v/>
      </c>
    </row>
    <row r="825" spans="1:18">
      <c r="A825">
        <f>RANK(R825,R:R)</f>
        <v/>
      </c>
      <c r="B825" t="s">
        <v>9714</v>
      </c>
      <c r="C825">
        <f>VLOOKUP(B825,'Input - companies list'!B:L,2,FALSE)</f>
        <v/>
      </c>
      <c r="D825">
        <f>VLOOKUP(B825,'Input - companies list'!B:L,11,FALSE)</f>
        <v/>
      </c>
      <c r="E825">
        <f>VLOOKUP(B825,'Input - companies list'!B:E,4,FALSE)</f>
        <v/>
      </c>
      <c r="F825">
        <f>SUMIFS('Input - target event report'!H:H,'Input - target event report'!B:B,B825,'Input - target event report'!D:D, "Private Investment")</f>
        <v/>
      </c>
      <c r="G825">
        <f>IF(I825&lt;2, "N/A", (MAXIFS('Input - target event report'!E:E,'Input - target event report'!B:B,B:B,'Input - target event report'!D:D,"Private Investment")-MINIFS('Input - target event report'!E:E,'Input - target event report'!B:B,B:B,'Input - target event report'!D:D,"Private Investment"))/(I825-1))</f>
        <v/>
      </c>
      <c r="H825">
        <f>IF(MAXIFS('Input - target event report'!E:E,'Input - target event report'!B:B,B:B,'Input - target event report'!D:D,"Private Investment") = 0, "N/A", TODAY() - MAXIFS('Input - target event report'!E:E,'Input - target event report'!B:B,B:B,'Input - target event report'!D:D,"Private Investment"))</f>
        <v/>
      </c>
      <c r="I825">
        <f>COUNTIFS('Input - target event report'!B:B,B825,'Input - target event report'!D:D, "Private Investment")</f>
        <v/>
      </c>
      <c r="J825">
        <f>INDEX('Input - companies list'!$1:$10000,MATCH(B825,'Input - companies list'!B:B,0),MATCH("Flow",'Input - companies list'!$1:$1,0 ))</f>
        <v/>
      </c>
      <c r="K825">
        <f>INDEX('Input - companies list'!$1:$10000,MATCH(B825,'Input - companies list'!B:B,0),MATCH("Inter-Cluster Connectivity",'Input - companies list'!$1:$1,0 ))</f>
        <v/>
      </c>
      <c r="L825">
        <f>IFERROR(PERCENTRANK(F:F,F825),0)</f>
        <v/>
      </c>
      <c r="M825">
        <f>IFERROR(1 - PERCENTRANK(G:G,G825),0)</f>
        <v/>
      </c>
      <c r="N825">
        <f>IFERROR(1 - PERCENTRANK(H:H,H825),0)</f>
        <v/>
      </c>
      <c r="O825">
        <f>IFERROR(PERCENTRANK(I:I,I825),0)</f>
        <v/>
      </c>
      <c r="P825">
        <f>IFERROR(1 - PERCENTRANK(J:J,J825),0)</f>
        <v/>
      </c>
      <c r="Q825">
        <f>IFERROR(PERCENTRANK(K:K,K825),0)</f>
        <v/>
      </c>
      <c r="R825">
        <f>L825*weight1+M825*weight2+N825*weight3+O825*weight4+P825*weight5+Q825*weight6</f>
        <v/>
      </c>
    </row>
    <row r="826" spans="1:18">
      <c r="A826">
        <f>RANK(R826,R:R)</f>
        <v/>
      </c>
      <c r="B826" t="s">
        <v>9725</v>
      </c>
      <c r="C826">
        <f>VLOOKUP(B826,'Input - companies list'!B:L,2,FALSE)</f>
        <v/>
      </c>
      <c r="D826">
        <f>VLOOKUP(B826,'Input - companies list'!B:L,11,FALSE)</f>
        <v/>
      </c>
      <c r="E826">
        <f>VLOOKUP(B826,'Input - companies list'!B:E,4,FALSE)</f>
        <v/>
      </c>
      <c r="F826">
        <f>SUMIFS('Input - target event report'!H:H,'Input - target event report'!B:B,B826,'Input - target event report'!D:D, "Private Investment")</f>
        <v/>
      </c>
      <c r="G826">
        <f>IF(I826&lt;2, "N/A", (MAXIFS('Input - target event report'!E:E,'Input - target event report'!B:B,B:B,'Input - target event report'!D:D,"Private Investment")-MINIFS('Input - target event report'!E:E,'Input - target event report'!B:B,B:B,'Input - target event report'!D:D,"Private Investment"))/(I826-1))</f>
        <v/>
      </c>
      <c r="H826">
        <f>IF(MAXIFS('Input - target event report'!E:E,'Input - target event report'!B:B,B:B,'Input - target event report'!D:D,"Private Investment") = 0, "N/A", TODAY() - MAXIFS('Input - target event report'!E:E,'Input - target event report'!B:B,B:B,'Input - target event report'!D:D,"Private Investment"))</f>
        <v/>
      </c>
      <c r="I826">
        <f>COUNTIFS('Input - target event report'!B:B,B826,'Input - target event report'!D:D, "Private Investment")</f>
        <v/>
      </c>
      <c r="J826">
        <f>INDEX('Input - companies list'!$1:$10000,MATCH(B826,'Input - companies list'!B:B,0),MATCH("Flow",'Input - companies list'!$1:$1,0 ))</f>
        <v/>
      </c>
      <c r="K826">
        <f>INDEX('Input - companies list'!$1:$10000,MATCH(B826,'Input - companies list'!B:B,0),MATCH("Inter-Cluster Connectivity",'Input - companies list'!$1:$1,0 ))</f>
        <v/>
      </c>
      <c r="L826">
        <f>IFERROR(PERCENTRANK(F:F,F826),0)</f>
        <v/>
      </c>
      <c r="M826">
        <f>IFERROR(1 - PERCENTRANK(G:G,G826),0)</f>
        <v/>
      </c>
      <c r="N826">
        <f>IFERROR(1 - PERCENTRANK(H:H,H826),0)</f>
        <v/>
      </c>
      <c r="O826">
        <f>IFERROR(PERCENTRANK(I:I,I826),0)</f>
        <v/>
      </c>
      <c r="P826">
        <f>IFERROR(1 - PERCENTRANK(J:J,J826),0)</f>
        <v/>
      </c>
      <c r="Q826">
        <f>IFERROR(PERCENTRANK(K:K,K826),0)</f>
        <v/>
      </c>
      <c r="R826">
        <f>L826*weight1+M826*weight2+N826*weight3+O826*weight4+P826*weight5+Q826*weight6</f>
        <v/>
      </c>
    </row>
    <row r="827" spans="1:18">
      <c r="A827">
        <f>RANK(R827,R:R)</f>
        <v/>
      </c>
      <c r="B827" t="s">
        <v>9735</v>
      </c>
      <c r="C827">
        <f>VLOOKUP(B827,'Input - companies list'!B:L,2,FALSE)</f>
        <v/>
      </c>
      <c r="D827">
        <f>VLOOKUP(B827,'Input - companies list'!B:L,11,FALSE)</f>
        <v/>
      </c>
      <c r="E827">
        <f>VLOOKUP(B827,'Input - companies list'!B:E,4,FALSE)</f>
        <v/>
      </c>
      <c r="F827">
        <f>SUMIFS('Input - target event report'!H:H,'Input - target event report'!B:B,B827,'Input - target event report'!D:D, "Private Investment")</f>
        <v/>
      </c>
      <c r="G827">
        <f>IF(I827&lt;2, "N/A", (MAXIFS('Input - target event report'!E:E,'Input - target event report'!B:B,B:B,'Input - target event report'!D:D,"Private Investment")-MINIFS('Input - target event report'!E:E,'Input - target event report'!B:B,B:B,'Input - target event report'!D:D,"Private Investment"))/(I827-1))</f>
        <v/>
      </c>
      <c r="H827">
        <f>IF(MAXIFS('Input - target event report'!E:E,'Input - target event report'!B:B,B:B,'Input - target event report'!D:D,"Private Investment") = 0, "N/A", TODAY() - MAXIFS('Input - target event report'!E:E,'Input - target event report'!B:B,B:B,'Input - target event report'!D:D,"Private Investment"))</f>
        <v/>
      </c>
      <c r="I827">
        <f>COUNTIFS('Input - target event report'!B:B,B827,'Input - target event report'!D:D, "Private Investment")</f>
        <v/>
      </c>
      <c r="J827">
        <f>INDEX('Input - companies list'!$1:$10000,MATCH(B827,'Input - companies list'!B:B,0),MATCH("Flow",'Input - companies list'!$1:$1,0 ))</f>
        <v/>
      </c>
      <c r="K827">
        <f>INDEX('Input - companies list'!$1:$10000,MATCH(B827,'Input - companies list'!B:B,0),MATCH("Inter-Cluster Connectivity",'Input - companies list'!$1:$1,0 ))</f>
        <v/>
      </c>
      <c r="L827">
        <f>IFERROR(PERCENTRANK(F:F,F827),0)</f>
        <v/>
      </c>
      <c r="M827">
        <f>IFERROR(1 - PERCENTRANK(G:G,G827),0)</f>
        <v/>
      </c>
      <c r="N827">
        <f>IFERROR(1 - PERCENTRANK(H:H,H827),0)</f>
        <v/>
      </c>
      <c r="O827">
        <f>IFERROR(PERCENTRANK(I:I,I827),0)</f>
        <v/>
      </c>
      <c r="P827">
        <f>IFERROR(1 - PERCENTRANK(J:J,J827),0)</f>
        <v/>
      </c>
      <c r="Q827">
        <f>IFERROR(PERCENTRANK(K:K,K827),0)</f>
        <v/>
      </c>
      <c r="R827">
        <f>L827*weight1+M827*weight2+N827*weight3+O827*weight4+P827*weight5+Q827*weight6</f>
        <v/>
      </c>
    </row>
    <row r="828" spans="1:18">
      <c r="A828">
        <f>RANK(R828,R:R)</f>
        <v/>
      </c>
      <c r="B828" t="s">
        <v>9748</v>
      </c>
      <c r="C828">
        <f>VLOOKUP(B828,'Input - companies list'!B:L,2,FALSE)</f>
        <v/>
      </c>
      <c r="D828">
        <f>VLOOKUP(B828,'Input - companies list'!B:L,11,FALSE)</f>
        <v/>
      </c>
      <c r="E828">
        <f>VLOOKUP(B828,'Input - companies list'!B:E,4,FALSE)</f>
        <v/>
      </c>
      <c r="F828">
        <f>SUMIFS('Input - target event report'!H:H,'Input - target event report'!B:B,B828,'Input - target event report'!D:D, "Private Investment")</f>
        <v/>
      </c>
      <c r="G828">
        <f>IF(I828&lt;2, "N/A", (MAXIFS('Input - target event report'!E:E,'Input - target event report'!B:B,B:B,'Input - target event report'!D:D,"Private Investment")-MINIFS('Input - target event report'!E:E,'Input - target event report'!B:B,B:B,'Input - target event report'!D:D,"Private Investment"))/(I828-1))</f>
        <v/>
      </c>
      <c r="H828">
        <f>IF(MAXIFS('Input - target event report'!E:E,'Input - target event report'!B:B,B:B,'Input - target event report'!D:D,"Private Investment") = 0, "N/A", TODAY() - MAXIFS('Input - target event report'!E:E,'Input - target event report'!B:B,B:B,'Input - target event report'!D:D,"Private Investment"))</f>
        <v/>
      </c>
      <c r="I828">
        <f>COUNTIFS('Input - target event report'!B:B,B828,'Input - target event report'!D:D, "Private Investment")</f>
        <v/>
      </c>
      <c r="J828">
        <f>INDEX('Input - companies list'!$1:$10000,MATCH(B828,'Input - companies list'!B:B,0),MATCH("Flow",'Input - companies list'!$1:$1,0 ))</f>
        <v/>
      </c>
      <c r="K828">
        <f>INDEX('Input - companies list'!$1:$10000,MATCH(B828,'Input - companies list'!B:B,0),MATCH("Inter-Cluster Connectivity",'Input - companies list'!$1:$1,0 ))</f>
        <v/>
      </c>
      <c r="L828">
        <f>IFERROR(PERCENTRANK(F:F,F828),0)</f>
        <v/>
      </c>
      <c r="M828">
        <f>IFERROR(1 - PERCENTRANK(G:G,G828),0)</f>
        <v/>
      </c>
      <c r="N828">
        <f>IFERROR(1 - PERCENTRANK(H:H,H828),0)</f>
        <v/>
      </c>
      <c r="O828">
        <f>IFERROR(PERCENTRANK(I:I,I828),0)</f>
        <v/>
      </c>
      <c r="P828">
        <f>IFERROR(1 - PERCENTRANK(J:J,J828),0)</f>
        <v/>
      </c>
      <c r="Q828">
        <f>IFERROR(PERCENTRANK(K:K,K828),0)</f>
        <v/>
      </c>
      <c r="R828">
        <f>L828*weight1+M828*weight2+N828*weight3+O828*weight4+P828*weight5+Q828*weight6</f>
        <v/>
      </c>
    </row>
    <row r="829" spans="1:18">
      <c r="A829">
        <f>RANK(R829,R:R)</f>
        <v/>
      </c>
      <c r="B829" t="s">
        <v>9759</v>
      </c>
      <c r="C829">
        <f>VLOOKUP(B829,'Input - companies list'!B:L,2,FALSE)</f>
        <v/>
      </c>
      <c r="D829">
        <f>VLOOKUP(B829,'Input - companies list'!B:L,11,FALSE)</f>
        <v/>
      </c>
      <c r="E829">
        <f>VLOOKUP(B829,'Input - companies list'!B:E,4,FALSE)</f>
        <v/>
      </c>
      <c r="F829">
        <f>SUMIFS('Input - target event report'!H:H,'Input - target event report'!B:B,B829,'Input - target event report'!D:D, "Private Investment")</f>
        <v/>
      </c>
      <c r="G829">
        <f>IF(I829&lt;2, "N/A", (MAXIFS('Input - target event report'!E:E,'Input - target event report'!B:B,B:B,'Input - target event report'!D:D,"Private Investment")-MINIFS('Input - target event report'!E:E,'Input - target event report'!B:B,B:B,'Input - target event report'!D:D,"Private Investment"))/(I829-1))</f>
        <v/>
      </c>
      <c r="H829">
        <f>IF(MAXIFS('Input - target event report'!E:E,'Input - target event report'!B:B,B:B,'Input - target event report'!D:D,"Private Investment") = 0, "N/A", TODAY() - MAXIFS('Input - target event report'!E:E,'Input - target event report'!B:B,B:B,'Input - target event report'!D:D,"Private Investment"))</f>
        <v/>
      </c>
      <c r="I829">
        <f>COUNTIFS('Input - target event report'!B:B,B829,'Input - target event report'!D:D, "Private Investment")</f>
        <v/>
      </c>
      <c r="J829">
        <f>INDEX('Input - companies list'!$1:$10000,MATCH(B829,'Input - companies list'!B:B,0),MATCH("Flow",'Input - companies list'!$1:$1,0 ))</f>
        <v/>
      </c>
      <c r="K829">
        <f>INDEX('Input - companies list'!$1:$10000,MATCH(B829,'Input - companies list'!B:B,0),MATCH("Inter-Cluster Connectivity",'Input - companies list'!$1:$1,0 ))</f>
        <v/>
      </c>
      <c r="L829">
        <f>IFERROR(PERCENTRANK(F:F,F829),0)</f>
        <v/>
      </c>
      <c r="M829">
        <f>IFERROR(1 - PERCENTRANK(G:G,G829),0)</f>
        <v/>
      </c>
      <c r="N829">
        <f>IFERROR(1 - PERCENTRANK(H:H,H829),0)</f>
        <v/>
      </c>
      <c r="O829">
        <f>IFERROR(PERCENTRANK(I:I,I829),0)</f>
        <v/>
      </c>
      <c r="P829">
        <f>IFERROR(1 - PERCENTRANK(J:J,J829),0)</f>
        <v/>
      </c>
      <c r="Q829">
        <f>IFERROR(PERCENTRANK(K:K,K829),0)</f>
        <v/>
      </c>
      <c r="R829">
        <f>L829*weight1+M829*weight2+N829*weight3+O829*weight4+P829*weight5+Q829*weight6</f>
        <v/>
      </c>
    </row>
    <row r="830" spans="1:18">
      <c r="A830">
        <f>RANK(R830,R:R)</f>
        <v/>
      </c>
      <c r="B830" t="s">
        <v>9767</v>
      </c>
      <c r="C830">
        <f>VLOOKUP(B830,'Input - companies list'!B:L,2,FALSE)</f>
        <v/>
      </c>
      <c r="D830">
        <f>VLOOKUP(B830,'Input - companies list'!B:L,11,FALSE)</f>
        <v/>
      </c>
      <c r="E830">
        <f>VLOOKUP(B830,'Input - companies list'!B:E,4,FALSE)</f>
        <v/>
      </c>
      <c r="F830">
        <f>SUMIFS('Input - target event report'!H:H,'Input - target event report'!B:B,B830,'Input - target event report'!D:D, "Private Investment")</f>
        <v/>
      </c>
      <c r="G830">
        <f>IF(I830&lt;2, "N/A", (MAXIFS('Input - target event report'!E:E,'Input - target event report'!B:B,B:B,'Input - target event report'!D:D,"Private Investment")-MINIFS('Input - target event report'!E:E,'Input - target event report'!B:B,B:B,'Input - target event report'!D:D,"Private Investment"))/(I830-1))</f>
        <v/>
      </c>
      <c r="H830">
        <f>IF(MAXIFS('Input - target event report'!E:E,'Input - target event report'!B:B,B:B,'Input - target event report'!D:D,"Private Investment") = 0, "N/A", TODAY() - MAXIFS('Input - target event report'!E:E,'Input - target event report'!B:B,B:B,'Input - target event report'!D:D,"Private Investment"))</f>
        <v/>
      </c>
      <c r="I830">
        <f>COUNTIFS('Input - target event report'!B:B,B830,'Input - target event report'!D:D, "Private Investment")</f>
        <v/>
      </c>
      <c r="J830">
        <f>INDEX('Input - companies list'!$1:$10000,MATCH(B830,'Input - companies list'!B:B,0),MATCH("Flow",'Input - companies list'!$1:$1,0 ))</f>
        <v/>
      </c>
      <c r="K830">
        <f>INDEX('Input - companies list'!$1:$10000,MATCH(B830,'Input - companies list'!B:B,0),MATCH("Inter-Cluster Connectivity",'Input - companies list'!$1:$1,0 ))</f>
        <v/>
      </c>
      <c r="L830">
        <f>IFERROR(PERCENTRANK(F:F,F830),0)</f>
        <v/>
      </c>
      <c r="M830">
        <f>IFERROR(1 - PERCENTRANK(G:G,G830),0)</f>
        <v/>
      </c>
      <c r="N830">
        <f>IFERROR(1 - PERCENTRANK(H:H,H830),0)</f>
        <v/>
      </c>
      <c r="O830">
        <f>IFERROR(PERCENTRANK(I:I,I830),0)</f>
        <v/>
      </c>
      <c r="P830">
        <f>IFERROR(1 - PERCENTRANK(J:J,J830),0)</f>
        <v/>
      </c>
      <c r="Q830">
        <f>IFERROR(PERCENTRANK(K:K,K830),0)</f>
        <v/>
      </c>
      <c r="R830">
        <f>L830*weight1+M830*weight2+N830*weight3+O830*weight4+P830*weight5+Q830*weight6</f>
        <v/>
      </c>
    </row>
    <row r="831" spans="1:18">
      <c r="A831">
        <f>RANK(R831,R:R)</f>
        <v/>
      </c>
      <c r="B831" t="s">
        <v>9779</v>
      </c>
      <c r="C831">
        <f>VLOOKUP(B831,'Input - companies list'!B:L,2,FALSE)</f>
        <v/>
      </c>
      <c r="D831">
        <f>VLOOKUP(B831,'Input - companies list'!B:L,11,FALSE)</f>
        <v/>
      </c>
      <c r="E831">
        <f>VLOOKUP(B831,'Input - companies list'!B:E,4,FALSE)</f>
        <v/>
      </c>
      <c r="F831">
        <f>SUMIFS('Input - target event report'!H:H,'Input - target event report'!B:B,B831,'Input - target event report'!D:D, "Private Investment")</f>
        <v/>
      </c>
      <c r="G831">
        <f>IF(I831&lt;2, "N/A", (MAXIFS('Input - target event report'!E:E,'Input - target event report'!B:B,B:B,'Input - target event report'!D:D,"Private Investment")-MINIFS('Input - target event report'!E:E,'Input - target event report'!B:B,B:B,'Input - target event report'!D:D,"Private Investment"))/(I831-1))</f>
        <v/>
      </c>
      <c r="H831">
        <f>IF(MAXIFS('Input - target event report'!E:E,'Input - target event report'!B:B,B:B,'Input - target event report'!D:D,"Private Investment") = 0, "N/A", TODAY() - MAXIFS('Input - target event report'!E:E,'Input - target event report'!B:B,B:B,'Input - target event report'!D:D,"Private Investment"))</f>
        <v/>
      </c>
      <c r="I831">
        <f>COUNTIFS('Input - target event report'!B:B,B831,'Input - target event report'!D:D, "Private Investment")</f>
        <v/>
      </c>
      <c r="J831">
        <f>INDEX('Input - companies list'!$1:$10000,MATCH(B831,'Input - companies list'!B:B,0),MATCH("Flow",'Input - companies list'!$1:$1,0 ))</f>
        <v/>
      </c>
      <c r="K831">
        <f>INDEX('Input - companies list'!$1:$10000,MATCH(B831,'Input - companies list'!B:B,0),MATCH("Inter-Cluster Connectivity",'Input - companies list'!$1:$1,0 ))</f>
        <v/>
      </c>
      <c r="L831">
        <f>IFERROR(PERCENTRANK(F:F,F831),0)</f>
        <v/>
      </c>
      <c r="M831">
        <f>IFERROR(1 - PERCENTRANK(G:G,G831),0)</f>
        <v/>
      </c>
      <c r="N831">
        <f>IFERROR(1 - PERCENTRANK(H:H,H831),0)</f>
        <v/>
      </c>
      <c r="O831">
        <f>IFERROR(PERCENTRANK(I:I,I831),0)</f>
        <v/>
      </c>
      <c r="P831">
        <f>IFERROR(1 - PERCENTRANK(J:J,J831),0)</f>
        <v/>
      </c>
      <c r="Q831">
        <f>IFERROR(PERCENTRANK(K:K,K831),0)</f>
        <v/>
      </c>
      <c r="R831">
        <f>L831*weight1+M831*weight2+N831*weight3+O831*weight4+P831*weight5+Q831*weight6</f>
        <v/>
      </c>
    </row>
    <row r="832" spans="1:18">
      <c r="A832">
        <f>RANK(R832,R:R)</f>
        <v/>
      </c>
      <c r="B832" t="s">
        <v>9789</v>
      </c>
      <c r="C832">
        <f>VLOOKUP(B832,'Input - companies list'!B:L,2,FALSE)</f>
        <v/>
      </c>
      <c r="D832">
        <f>VLOOKUP(B832,'Input - companies list'!B:L,11,FALSE)</f>
        <v/>
      </c>
      <c r="E832">
        <f>VLOOKUP(B832,'Input - companies list'!B:E,4,FALSE)</f>
        <v/>
      </c>
      <c r="F832">
        <f>SUMIFS('Input - target event report'!H:H,'Input - target event report'!B:B,B832,'Input - target event report'!D:D, "Private Investment")</f>
        <v/>
      </c>
      <c r="G832">
        <f>IF(I832&lt;2, "N/A", (MAXIFS('Input - target event report'!E:E,'Input - target event report'!B:B,B:B,'Input - target event report'!D:D,"Private Investment")-MINIFS('Input - target event report'!E:E,'Input - target event report'!B:B,B:B,'Input - target event report'!D:D,"Private Investment"))/(I832-1))</f>
        <v/>
      </c>
      <c r="H832">
        <f>IF(MAXIFS('Input - target event report'!E:E,'Input - target event report'!B:B,B:B,'Input - target event report'!D:D,"Private Investment") = 0, "N/A", TODAY() - MAXIFS('Input - target event report'!E:E,'Input - target event report'!B:B,B:B,'Input - target event report'!D:D,"Private Investment"))</f>
        <v/>
      </c>
      <c r="I832">
        <f>COUNTIFS('Input - target event report'!B:B,B832,'Input - target event report'!D:D, "Private Investment")</f>
        <v/>
      </c>
      <c r="J832">
        <f>INDEX('Input - companies list'!$1:$10000,MATCH(B832,'Input - companies list'!B:B,0),MATCH("Flow",'Input - companies list'!$1:$1,0 ))</f>
        <v/>
      </c>
      <c r="K832">
        <f>INDEX('Input - companies list'!$1:$10000,MATCH(B832,'Input - companies list'!B:B,0),MATCH("Inter-Cluster Connectivity",'Input - companies list'!$1:$1,0 ))</f>
        <v/>
      </c>
      <c r="L832">
        <f>IFERROR(PERCENTRANK(F:F,F832),0)</f>
        <v/>
      </c>
      <c r="M832">
        <f>IFERROR(1 - PERCENTRANK(G:G,G832),0)</f>
        <v/>
      </c>
      <c r="N832">
        <f>IFERROR(1 - PERCENTRANK(H:H,H832),0)</f>
        <v/>
      </c>
      <c r="O832">
        <f>IFERROR(PERCENTRANK(I:I,I832),0)</f>
        <v/>
      </c>
      <c r="P832">
        <f>IFERROR(1 - PERCENTRANK(J:J,J832),0)</f>
        <v/>
      </c>
      <c r="Q832">
        <f>IFERROR(PERCENTRANK(K:K,K832),0)</f>
        <v/>
      </c>
      <c r="R832">
        <f>L832*weight1+M832*weight2+N832*weight3+O832*weight4+P832*weight5+Q832*weight6</f>
        <v/>
      </c>
    </row>
    <row r="833" spans="1:18">
      <c r="A833">
        <f>RANK(R833,R:R)</f>
        <v/>
      </c>
      <c r="B833" t="s">
        <v>9801</v>
      </c>
      <c r="C833">
        <f>VLOOKUP(B833,'Input - companies list'!B:L,2,FALSE)</f>
        <v/>
      </c>
      <c r="D833">
        <f>VLOOKUP(B833,'Input - companies list'!B:L,11,FALSE)</f>
        <v/>
      </c>
      <c r="E833">
        <f>VLOOKUP(B833,'Input - companies list'!B:E,4,FALSE)</f>
        <v/>
      </c>
      <c r="F833">
        <f>SUMIFS('Input - target event report'!H:H,'Input - target event report'!B:B,B833,'Input - target event report'!D:D, "Private Investment")</f>
        <v/>
      </c>
      <c r="G833">
        <f>IF(I833&lt;2, "N/A", (MAXIFS('Input - target event report'!E:E,'Input - target event report'!B:B,B:B,'Input - target event report'!D:D,"Private Investment")-MINIFS('Input - target event report'!E:E,'Input - target event report'!B:B,B:B,'Input - target event report'!D:D,"Private Investment"))/(I833-1))</f>
        <v/>
      </c>
      <c r="H833">
        <f>IF(MAXIFS('Input - target event report'!E:E,'Input - target event report'!B:B,B:B,'Input - target event report'!D:D,"Private Investment") = 0, "N/A", TODAY() - MAXIFS('Input - target event report'!E:E,'Input - target event report'!B:B,B:B,'Input - target event report'!D:D,"Private Investment"))</f>
        <v/>
      </c>
      <c r="I833">
        <f>COUNTIFS('Input - target event report'!B:B,B833,'Input - target event report'!D:D, "Private Investment")</f>
        <v/>
      </c>
      <c r="J833">
        <f>INDEX('Input - companies list'!$1:$10000,MATCH(B833,'Input - companies list'!B:B,0),MATCH("Flow",'Input - companies list'!$1:$1,0 ))</f>
        <v/>
      </c>
      <c r="K833">
        <f>INDEX('Input - companies list'!$1:$10000,MATCH(B833,'Input - companies list'!B:B,0),MATCH("Inter-Cluster Connectivity",'Input - companies list'!$1:$1,0 ))</f>
        <v/>
      </c>
      <c r="L833">
        <f>IFERROR(PERCENTRANK(F:F,F833),0)</f>
        <v/>
      </c>
      <c r="M833">
        <f>IFERROR(1 - PERCENTRANK(G:G,G833),0)</f>
        <v/>
      </c>
      <c r="N833">
        <f>IFERROR(1 - PERCENTRANK(H:H,H833),0)</f>
        <v/>
      </c>
      <c r="O833">
        <f>IFERROR(PERCENTRANK(I:I,I833),0)</f>
        <v/>
      </c>
      <c r="P833">
        <f>IFERROR(1 - PERCENTRANK(J:J,J833),0)</f>
        <v/>
      </c>
      <c r="Q833">
        <f>IFERROR(PERCENTRANK(K:K,K833),0)</f>
        <v/>
      </c>
      <c r="R833">
        <f>L833*weight1+M833*weight2+N833*weight3+O833*weight4+P833*weight5+Q833*weight6</f>
        <v/>
      </c>
    </row>
    <row r="834" spans="1:18">
      <c r="A834">
        <f>RANK(R834,R:R)</f>
        <v/>
      </c>
      <c r="B834" t="s">
        <v>9813</v>
      </c>
      <c r="C834">
        <f>VLOOKUP(B834,'Input - companies list'!B:L,2,FALSE)</f>
        <v/>
      </c>
      <c r="D834">
        <f>VLOOKUP(B834,'Input - companies list'!B:L,11,FALSE)</f>
        <v/>
      </c>
      <c r="E834">
        <f>VLOOKUP(B834,'Input - companies list'!B:E,4,FALSE)</f>
        <v/>
      </c>
      <c r="F834">
        <f>SUMIFS('Input - target event report'!H:H,'Input - target event report'!B:B,B834,'Input - target event report'!D:D, "Private Investment")</f>
        <v/>
      </c>
      <c r="G834">
        <f>IF(I834&lt;2, "N/A", (MAXIFS('Input - target event report'!E:E,'Input - target event report'!B:B,B:B,'Input - target event report'!D:D,"Private Investment")-MINIFS('Input - target event report'!E:E,'Input - target event report'!B:B,B:B,'Input - target event report'!D:D,"Private Investment"))/(I834-1))</f>
        <v/>
      </c>
      <c r="H834">
        <f>IF(MAXIFS('Input - target event report'!E:E,'Input - target event report'!B:B,B:B,'Input - target event report'!D:D,"Private Investment") = 0, "N/A", TODAY() - MAXIFS('Input - target event report'!E:E,'Input - target event report'!B:B,B:B,'Input - target event report'!D:D,"Private Investment"))</f>
        <v/>
      </c>
      <c r="I834">
        <f>COUNTIFS('Input - target event report'!B:B,B834,'Input - target event report'!D:D, "Private Investment")</f>
        <v/>
      </c>
      <c r="J834">
        <f>INDEX('Input - companies list'!$1:$10000,MATCH(B834,'Input - companies list'!B:B,0),MATCH("Flow",'Input - companies list'!$1:$1,0 ))</f>
        <v/>
      </c>
      <c r="K834">
        <f>INDEX('Input - companies list'!$1:$10000,MATCH(B834,'Input - companies list'!B:B,0),MATCH("Inter-Cluster Connectivity",'Input - companies list'!$1:$1,0 ))</f>
        <v/>
      </c>
      <c r="L834">
        <f>IFERROR(PERCENTRANK(F:F,F834),0)</f>
        <v/>
      </c>
      <c r="M834">
        <f>IFERROR(1 - PERCENTRANK(G:G,G834),0)</f>
        <v/>
      </c>
      <c r="N834">
        <f>IFERROR(1 - PERCENTRANK(H:H,H834),0)</f>
        <v/>
      </c>
      <c r="O834">
        <f>IFERROR(PERCENTRANK(I:I,I834),0)</f>
        <v/>
      </c>
      <c r="P834">
        <f>IFERROR(1 - PERCENTRANK(J:J,J834),0)</f>
        <v/>
      </c>
      <c r="Q834">
        <f>IFERROR(PERCENTRANK(K:K,K834),0)</f>
        <v/>
      </c>
      <c r="R834">
        <f>L834*weight1+M834*weight2+N834*weight3+O834*weight4+P834*weight5+Q834*weight6</f>
        <v/>
      </c>
    </row>
    <row r="835" spans="1:18">
      <c r="A835">
        <f>RANK(R835,R:R)</f>
        <v/>
      </c>
      <c r="B835" t="s">
        <v>9825</v>
      </c>
      <c r="C835">
        <f>VLOOKUP(B835,'Input - companies list'!B:L,2,FALSE)</f>
        <v/>
      </c>
      <c r="D835">
        <f>VLOOKUP(B835,'Input - companies list'!B:L,11,FALSE)</f>
        <v/>
      </c>
      <c r="E835">
        <f>VLOOKUP(B835,'Input - companies list'!B:E,4,FALSE)</f>
        <v/>
      </c>
      <c r="F835">
        <f>SUMIFS('Input - target event report'!H:H,'Input - target event report'!B:B,B835,'Input - target event report'!D:D, "Private Investment")</f>
        <v/>
      </c>
      <c r="G835">
        <f>IF(I835&lt;2, "N/A", (MAXIFS('Input - target event report'!E:E,'Input - target event report'!B:B,B:B,'Input - target event report'!D:D,"Private Investment")-MINIFS('Input - target event report'!E:E,'Input - target event report'!B:B,B:B,'Input - target event report'!D:D,"Private Investment"))/(I835-1))</f>
        <v/>
      </c>
      <c r="H835">
        <f>IF(MAXIFS('Input - target event report'!E:E,'Input - target event report'!B:B,B:B,'Input - target event report'!D:D,"Private Investment") = 0, "N/A", TODAY() - MAXIFS('Input - target event report'!E:E,'Input - target event report'!B:B,B:B,'Input - target event report'!D:D,"Private Investment"))</f>
        <v/>
      </c>
      <c r="I835">
        <f>COUNTIFS('Input - target event report'!B:B,B835,'Input - target event report'!D:D, "Private Investment")</f>
        <v/>
      </c>
      <c r="J835">
        <f>INDEX('Input - companies list'!$1:$10000,MATCH(B835,'Input - companies list'!B:B,0),MATCH("Flow",'Input - companies list'!$1:$1,0 ))</f>
        <v/>
      </c>
      <c r="K835">
        <f>INDEX('Input - companies list'!$1:$10000,MATCH(B835,'Input - companies list'!B:B,0),MATCH("Inter-Cluster Connectivity",'Input - companies list'!$1:$1,0 ))</f>
        <v/>
      </c>
      <c r="L835">
        <f>IFERROR(PERCENTRANK(F:F,F835),0)</f>
        <v/>
      </c>
      <c r="M835">
        <f>IFERROR(1 - PERCENTRANK(G:G,G835),0)</f>
        <v/>
      </c>
      <c r="N835">
        <f>IFERROR(1 - PERCENTRANK(H:H,H835),0)</f>
        <v/>
      </c>
      <c r="O835">
        <f>IFERROR(PERCENTRANK(I:I,I835),0)</f>
        <v/>
      </c>
      <c r="P835">
        <f>IFERROR(1 - PERCENTRANK(J:J,J835),0)</f>
        <v/>
      </c>
      <c r="Q835">
        <f>IFERROR(PERCENTRANK(K:K,K835),0)</f>
        <v/>
      </c>
      <c r="R835">
        <f>L835*weight1+M835*weight2+N835*weight3+O835*weight4+P835*weight5+Q835*weight6</f>
        <v/>
      </c>
    </row>
    <row r="836" spans="1:18">
      <c r="A836">
        <f>RANK(R836,R:R)</f>
        <v/>
      </c>
      <c r="B836" t="s">
        <v>9835</v>
      </c>
      <c r="C836">
        <f>VLOOKUP(B836,'Input - companies list'!B:L,2,FALSE)</f>
        <v/>
      </c>
      <c r="D836">
        <f>VLOOKUP(B836,'Input - companies list'!B:L,11,FALSE)</f>
        <v/>
      </c>
      <c r="E836">
        <f>VLOOKUP(B836,'Input - companies list'!B:E,4,FALSE)</f>
        <v/>
      </c>
      <c r="F836">
        <f>SUMIFS('Input - target event report'!H:H,'Input - target event report'!B:B,B836,'Input - target event report'!D:D, "Private Investment")</f>
        <v/>
      </c>
      <c r="G836">
        <f>IF(I836&lt;2, "N/A", (MAXIFS('Input - target event report'!E:E,'Input - target event report'!B:B,B:B,'Input - target event report'!D:D,"Private Investment")-MINIFS('Input - target event report'!E:E,'Input - target event report'!B:B,B:B,'Input - target event report'!D:D,"Private Investment"))/(I836-1))</f>
        <v/>
      </c>
      <c r="H836">
        <f>IF(MAXIFS('Input - target event report'!E:E,'Input - target event report'!B:B,B:B,'Input - target event report'!D:D,"Private Investment") = 0, "N/A", TODAY() - MAXIFS('Input - target event report'!E:E,'Input - target event report'!B:B,B:B,'Input - target event report'!D:D,"Private Investment"))</f>
        <v/>
      </c>
      <c r="I836">
        <f>COUNTIFS('Input - target event report'!B:B,B836,'Input - target event report'!D:D, "Private Investment")</f>
        <v/>
      </c>
      <c r="J836">
        <f>INDEX('Input - companies list'!$1:$10000,MATCH(B836,'Input - companies list'!B:B,0),MATCH("Flow",'Input - companies list'!$1:$1,0 ))</f>
        <v/>
      </c>
      <c r="K836">
        <f>INDEX('Input - companies list'!$1:$10000,MATCH(B836,'Input - companies list'!B:B,0),MATCH("Inter-Cluster Connectivity",'Input - companies list'!$1:$1,0 ))</f>
        <v/>
      </c>
      <c r="L836">
        <f>IFERROR(PERCENTRANK(F:F,F836),0)</f>
        <v/>
      </c>
      <c r="M836">
        <f>IFERROR(1 - PERCENTRANK(G:G,G836),0)</f>
        <v/>
      </c>
      <c r="N836">
        <f>IFERROR(1 - PERCENTRANK(H:H,H836),0)</f>
        <v/>
      </c>
      <c r="O836">
        <f>IFERROR(PERCENTRANK(I:I,I836),0)</f>
        <v/>
      </c>
      <c r="P836">
        <f>IFERROR(1 - PERCENTRANK(J:J,J836),0)</f>
        <v/>
      </c>
      <c r="Q836">
        <f>IFERROR(PERCENTRANK(K:K,K836),0)</f>
        <v/>
      </c>
      <c r="R836">
        <f>L836*weight1+M836*weight2+N836*weight3+O836*weight4+P836*weight5+Q836*weight6</f>
        <v/>
      </c>
    </row>
    <row r="837" spans="1:18">
      <c r="A837">
        <f>RANK(R837,R:R)</f>
        <v/>
      </c>
      <c r="B837" t="s">
        <v>9847</v>
      </c>
      <c r="C837">
        <f>VLOOKUP(B837,'Input - companies list'!B:L,2,FALSE)</f>
        <v/>
      </c>
      <c r="D837">
        <f>VLOOKUP(B837,'Input - companies list'!B:L,11,FALSE)</f>
        <v/>
      </c>
      <c r="E837">
        <f>VLOOKUP(B837,'Input - companies list'!B:E,4,FALSE)</f>
        <v/>
      </c>
      <c r="F837">
        <f>SUMIFS('Input - target event report'!H:H,'Input - target event report'!B:B,B837,'Input - target event report'!D:D, "Private Investment")</f>
        <v/>
      </c>
      <c r="G837">
        <f>IF(I837&lt;2, "N/A", (MAXIFS('Input - target event report'!E:E,'Input - target event report'!B:B,B:B,'Input - target event report'!D:D,"Private Investment")-MINIFS('Input - target event report'!E:E,'Input - target event report'!B:B,B:B,'Input - target event report'!D:D,"Private Investment"))/(I837-1))</f>
        <v/>
      </c>
      <c r="H837">
        <f>IF(MAXIFS('Input - target event report'!E:E,'Input - target event report'!B:B,B:B,'Input - target event report'!D:D,"Private Investment") = 0, "N/A", TODAY() - MAXIFS('Input - target event report'!E:E,'Input - target event report'!B:B,B:B,'Input - target event report'!D:D,"Private Investment"))</f>
        <v/>
      </c>
      <c r="I837">
        <f>COUNTIFS('Input - target event report'!B:B,B837,'Input - target event report'!D:D, "Private Investment")</f>
        <v/>
      </c>
      <c r="J837">
        <f>INDEX('Input - companies list'!$1:$10000,MATCH(B837,'Input - companies list'!B:B,0),MATCH("Flow",'Input - companies list'!$1:$1,0 ))</f>
        <v/>
      </c>
      <c r="K837">
        <f>INDEX('Input - companies list'!$1:$10000,MATCH(B837,'Input - companies list'!B:B,0),MATCH("Inter-Cluster Connectivity",'Input - companies list'!$1:$1,0 ))</f>
        <v/>
      </c>
      <c r="L837">
        <f>IFERROR(PERCENTRANK(F:F,F837),0)</f>
        <v/>
      </c>
      <c r="M837">
        <f>IFERROR(1 - PERCENTRANK(G:G,G837),0)</f>
        <v/>
      </c>
      <c r="N837">
        <f>IFERROR(1 - PERCENTRANK(H:H,H837),0)</f>
        <v/>
      </c>
      <c r="O837">
        <f>IFERROR(PERCENTRANK(I:I,I837),0)</f>
        <v/>
      </c>
      <c r="P837">
        <f>IFERROR(1 - PERCENTRANK(J:J,J837),0)</f>
        <v/>
      </c>
      <c r="Q837">
        <f>IFERROR(PERCENTRANK(K:K,K837),0)</f>
        <v/>
      </c>
      <c r="R837">
        <f>L837*weight1+M837*weight2+N837*weight3+O837*weight4+P837*weight5+Q837*weight6</f>
        <v/>
      </c>
    </row>
    <row r="838" spans="1:18">
      <c r="A838">
        <f>RANK(R838,R:R)</f>
        <v/>
      </c>
      <c r="B838" t="s">
        <v>9857</v>
      </c>
      <c r="C838">
        <f>VLOOKUP(B838,'Input - companies list'!B:L,2,FALSE)</f>
        <v/>
      </c>
      <c r="D838">
        <f>VLOOKUP(B838,'Input - companies list'!B:L,11,FALSE)</f>
        <v/>
      </c>
      <c r="E838">
        <f>VLOOKUP(B838,'Input - companies list'!B:E,4,FALSE)</f>
        <v/>
      </c>
      <c r="F838">
        <f>SUMIFS('Input - target event report'!H:H,'Input - target event report'!B:B,B838,'Input - target event report'!D:D, "Private Investment")</f>
        <v/>
      </c>
      <c r="G838">
        <f>IF(I838&lt;2, "N/A", (MAXIFS('Input - target event report'!E:E,'Input - target event report'!B:B,B:B,'Input - target event report'!D:D,"Private Investment")-MINIFS('Input - target event report'!E:E,'Input - target event report'!B:B,B:B,'Input - target event report'!D:D,"Private Investment"))/(I838-1))</f>
        <v/>
      </c>
      <c r="H838">
        <f>IF(MAXIFS('Input - target event report'!E:E,'Input - target event report'!B:B,B:B,'Input - target event report'!D:D,"Private Investment") = 0, "N/A", TODAY() - MAXIFS('Input - target event report'!E:E,'Input - target event report'!B:B,B:B,'Input - target event report'!D:D,"Private Investment"))</f>
        <v/>
      </c>
      <c r="I838">
        <f>COUNTIFS('Input - target event report'!B:B,B838,'Input - target event report'!D:D, "Private Investment")</f>
        <v/>
      </c>
      <c r="J838">
        <f>INDEX('Input - companies list'!$1:$10000,MATCH(B838,'Input - companies list'!B:B,0),MATCH("Flow",'Input - companies list'!$1:$1,0 ))</f>
        <v/>
      </c>
      <c r="K838">
        <f>INDEX('Input - companies list'!$1:$10000,MATCH(B838,'Input - companies list'!B:B,0),MATCH("Inter-Cluster Connectivity",'Input - companies list'!$1:$1,0 ))</f>
        <v/>
      </c>
      <c r="L838">
        <f>IFERROR(PERCENTRANK(F:F,F838),0)</f>
        <v/>
      </c>
      <c r="M838">
        <f>IFERROR(1 - PERCENTRANK(G:G,G838),0)</f>
        <v/>
      </c>
      <c r="N838">
        <f>IFERROR(1 - PERCENTRANK(H:H,H838),0)</f>
        <v/>
      </c>
      <c r="O838">
        <f>IFERROR(PERCENTRANK(I:I,I838),0)</f>
        <v/>
      </c>
      <c r="P838">
        <f>IFERROR(1 - PERCENTRANK(J:J,J838),0)</f>
        <v/>
      </c>
      <c r="Q838">
        <f>IFERROR(PERCENTRANK(K:K,K838),0)</f>
        <v/>
      </c>
      <c r="R838">
        <f>L838*weight1+M838*weight2+N838*weight3+O838*weight4+P838*weight5+Q838*weight6</f>
        <v/>
      </c>
    </row>
    <row r="839" spans="1:18">
      <c r="A839">
        <f>RANK(R839,R:R)</f>
        <v/>
      </c>
      <c r="B839" t="s">
        <v>9870</v>
      </c>
      <c r="C839">
        <f>VLOOKUP(B839,'Input - companies list'!B:L,2,FALSE)</f>
        <v/>
      </c>
      <c r="D839">
        <f>VLOOKUP(B839,'Input - companies list'!B:L,11,FALSE)</f>
        <v/>
      </c>
      <c r="E839">
        <f>VLOOKUP(B839,'Input - companies list'!B:E,4,FALSE)</f>
        <v/>
      </c>
      <c r="F839">
        <f>SUMIFS('Input - target event report'!H:H,'Input - target event report'!B:B,B839,'Input - target event report'!D:D, "Private Investment")</f>
        <v/>
      </c>
      <c r="G839">
        <f>IF(I839&lt;2, "N/A", (MAXIFS('Input - target event report'!E:E,'Input - target event report'!B:B,B:B,'Input - target event report'!D:D,"Private Investment")-MINIFS('Input - target event report'!E:E,'Input - target event report'!B:B,B:B,'Input - target event report'!D:D,"Private Investment"))/(I839-1))</f>
        <v/>
      </c>
      <c r="H839">
        <f>IF(MAXIFS('Input - target event report'!E:E,'Input - target event report'!B:B,B:B,'Input - target event report'!D:D,"Private Investment") = 0, "N/A", TODAY() - MAXIFS('Input - target event report'!E:E,'Input - target event report'!B:B,B:B,'Input - target event report'!D:D,"Private Investment"))</f>
        <v/>
      </c>
      <c r="I839">
        <f>COUNTIFS('Input - target event report'!B:B,B839,'Input - target event report'!D:D, "Private Investment")</f>
        <v/>
      </c>
      <c r="J839">
        <f>INDEX('Input - companies list'!$1:$10000,MATCH(B839,'Input - companies list'!B:B,0),MATCH("Flow",'Input - companies list'!$1:$1,0 ))</f>
        <v/>
      </c>
      <c r="K839">
        <f>INDEX('Input - companies list'!$1:$10000,MATCH(B839,'Input - companies list'!B:B,0),MATCH("Inter-Cluster Connectivity",'Input - companies list'!$1:$1,0 ))</f>
        <v/>
      </c>
      <c r="L839">
        <f>IFERROR(PERCENTRANK(F:F,F839),0)</f>
        <v/>
      </c>
      <c r="M839">
        <f>IFERROR(1 - PERCENTRANK(G:G,G839),0)</f>
        <v/>
      </c>
      <c r="N839">
        <f>IFERROR(1 - PERCENTRANK(H:H,H839),0)</f>
        <v/>
      </c>
      <c r="O839">
        <f>IFERROR(PERCENTRANK(I:I,I839),0)</f>
        <v/>
      </c>
      <c r="P839">
        <f>IFERROR(1 - PERCENTRANK(J:J,J839),0)</f>
        <v/>
      </c>
      <c r="Q839">
        <f>IFERROR(PERCENTRANK(K:K,K839),0)</f>
        <v/>
      </c>
      <c r="R839">
        <f>L839*weight1+M839*weight2+N839*weight3+O839*weight4+P839*weight5+Q839*weight6</f>
        <v/>
      </c>
    </row>
    <row r="840" spans="1:18">
      <c r="A840">
        <f>RANK(R840,R:R)</f>
        <v/>
      </c>
      <c r="B840" t="s">
        <v>9880</v>
      </c>
      <c r="C840">
        <f>VLOOKUP(B840,'Input - companies list'!B:L,2,FALSE)</f>
        <v/>
      </c>
      <c r="D840">
        <f>VLOOKUP(B840,'Input - companies list'!B:L,11,FALSE)</f>
        <v/>
      </c>
      <c r="E840">
        <f>VLOOKUP(B840,'Input - companies list'!B:E,4,FALSE)</f>
        <v/>
      </c>
      <c r="F840">
        <f>SUMIFS('Input - target event report'!H:H,'Input - target event report'!B:B,B840,'Input - target event report'!D:D, "Private Investment")</f>
        <v/>
      </c>
      <c r="G840">
        <f>IF(I840&lt;2, "N/A", (MAXIFS('Input - target event report'!E:E,'Input - target event report'!B:B,B:B,'Input - target event report'!D:D,"Private Investment")-MINIFS('Input - target event report'!E:E,'Input - target event report'!B:B,B:B,'Input - target event report'!D:D,"Private Investment"))/(I840-1))</f>
        <v/>
      </c>
      <c r="H840">
        <f>IF(MAXIFS('Input - target event report'!E:E,'Input - target event report'!B:B,B:B,'Input - target event report'!D:D,"Private Investment") = 0, "N/A", TODAY() - MAXIFS('Input - target event report'!E:E,'Input - target event report'!B:B,B:B,'Input - target event report'!D:D,"Private Investment"))</f>
        <v/>
      </c>
      <c r="I840">
        <f>COUNTIFS('Input - target event report'!B:B,B840,'Input - target event report'!D:D, "Private Investment")</f>
        <v/>
      </c>
      <c r="J840">
        <f>INDEX('Input - companies list'!$1:$10000,MATCH(B840,'Input - companies list'!B:B,0),MATCH("Flow",'Input - companies list'!$1:$1,0 ))</f>
        <v/>
      </c>
      <c r="K840">
        <f>INDEX('Input - companies list'!$1:$10000,MATCH(B840,'Input - companies list'!B:B,0),MATCH("Inter-Cluster Connectivity",'Input - companies list'!$1:$1,0 ))</f>
        <v/>
      </c>
      <c r="L840">
        <f>IFERROR(PERCENTRANK(F:F,F840),0)</f>
        <v/>
      </c>
      <c r="M840">
        <f>IFERROR(1 - PERCENTRANK(G:G,G840),0)</f>
        <v/>
      </c>
      <c r="N840">
        <f>IFERROR(1 - PERCENTRANK(H:H,H840),0)</f>
        <v/>
      </c>
      <c r="O840">
        <f>IFERROR(PERCENTRANK(I:I,I840),0)</f>
        <v/>
      </c>
      <c r="P840">
        <f>IFERROR(1 - PERCENTRANK(J:J,J840),0)</f>
        <v/>
      </c>
      <c r="Q840">
        <f>IFERROR(PERCENTRANK(K:K,K840),0)</f>
        <v/>
      </c>
      <c r="R840">
        <f>L840*weight1+M840*weight2+N840*weight3+O840*weight4+P840*weight5+Q840*weight6</f>
        <v/>
      </c>
    </row>
    <row r="841" spans="1:18">
      <c r="A841">
        <f>RANK(R841,R:R)</f>
        <v/>
      </c>
      <c r="B841" t="s">
        <v>9894</v>
      </c>
      <c r="C841">
        <f>VLOOKUP(B841,'Input - companies list'!B:L,2,FALSE)</f>
        <v/>
      </c>
      <c r="D841">
        <f>VLOOKUP(B841,'Input - companies list'!B:L,11,FALSE)</f>
        <v/>
      </c>
      <c r="E841">
        <f>VLOOKUP(B841,'Input - companies list'!B:E,4,FALSE)</f>
        <v/>
      </c>
      <c r="F841">
        <f>SUMIFS('Input - target event report'!H:H,'Input - target event report'!B:B,B841,'Input - target event report'!D:D, "Private Investment")</f>
        <v/>
      </c>
      <c r="G841">
        <f>IF(I841&lt;2, "N/A", (MAXIFS('Input - target event report'!E:E,'Input - target event report'!B:B,B:B,'Input - target event report'!D:D,"Private Investment")-MINIFS('Input - target event report'!E:E,'Input - target event report'!B:B,B:B,'Input - target event report'!D:D,"Private Investment"))/(I841-1))</f>
        <v/>
      </c>
      <c r="H841">
        <f>IF(MAXIFS('Input - target event report'!E:E,'Input - target event report'!B:B,B:B,'Input - target event report'!D:D,"Private Investment") = 0, "N/A", TODAY() - MAXIFS('Input - target event report'!E:E,'Input - target event report'!B:B,B:B,'Input - target event report'!D:D,"Private Investment"))</f>
        <v/>
      </c>
      <c r="I841">
        <f>COUNTIFS('Input - target event report'!B:B,B841,'Input - target event report'!D:D, "Private Investment")</f>
        <v/>
      </c>
      <c r="J841">
        <f>INDEX('Input - companies list'!$1:$10000,MATCH(B841,'Input - companies list'!B:B,0),MATCH("Flow",'Input - companies list'!$1:$1,0 ))</f>
        <v/>
      </c>
      <c r="K841">
        <f>INDEX('Input - companies list'!$1:$10000,MATCH(B841,'Input - companies list'!B:B,0),MATCH("Inter-Cluster Connectivity",'Input - companies list'!$1:$1,0 ))</f>
        <v/>
      </c>
      <c r="L841">
        <f>IFERROR(PERCENTRANK(F:F,F841),0)</f>
        <v/>
      </c>
      <c r="M841">
        <f>IFERROR(1 - PERCENTRANK(G:G,G841),0)</f>
        <v/>
      </c>
      <c r="N841">
        <f>IFERROR(1 - PERCENTRANK(H:H,H841),0)</f>
        <v/>
      </c>
      <c r="O841">
        <f>IFERROR(PERCENTRANK(I:I,I841),0)</f>
        <v/>
      </c>
      <c r="P841">
        <f>IFERROR(1 - PERCENTRANK(J:J,J841),0)</f>
        <v/>
      </c>
      <c r="Q841">
        <f>IFERROR(PERCENTRANK(K:K,K841),0)</f>
        <v/>
      </c>
      <c r="R841">
        <f>L841*weight1+M841*weight2+N841*weight3+O841*weight4+P841*weight5+Q841*weight6</f>
        <v/>
      </c>
    </row>
    <row r="842" spans="1:18">
      <c r="A842">
        <f>RANK(R842,R:R)</f>
        <v/>
      </c>
      <c r="B842" t="s">
        <v>9903</v>
      </c>
      <c r="C842">
        <f>VLOOKUP(B842,'Input - companies list'!B:L,2,FALSE)</f>
        <v/>
      </c>
      <c r="D842">
        <f>VLOOKUP(B842,'Input - companies list'!B:L,11,FALSE)</f>
        <v/>
      </c>
      <c r="E842">
        <f>VLOOKUP(B842,'Input - companies list'!B:E,4,FALSE)</f>
        <v/>
      </c>
      <c r="F842">
        <f>SUMIFS('Input - target event report'!H:H,'Input - target event report'!B:B,B842,'Input - target event report'!D:D, "Private Investment")</f>
        <v/>
      </c>
      <c r="G842">
        <f>IF(I842&lt;2, "N/A", (MAXIFS('Input - target event report'!E:E,'Input - target event report'!B:B,B:B,'Input - target event report'!D:D,"Private Investment")-MINIFS('Input - target event report'!E:E,'Input - target event report'!B:B,B:B,'Input - target event report'!D:D,"Private Investment"))/(I842-1))</f>
        <v/>
      </c>
      <c r="H842">
        <f>IF(MAXIFS('Input - target event report'!E:E,'Input - target event report'!B:B,B:B,'Input - target event report'!D:D,"Private Investment") = 0, "N/A", TODAY() - MAXIFS('Input - target event report'!E:E,'Input - target event report'!B:B,B:B,'Input - target event report'!D:D,"Private Investment"))</f>
        <v/>
      </c>
      <c r="I842">
        <f>COUNTIFS('Input - target event report'!B:B,B842,'Input - target event report'!D:D, "Private Investment")</f>
        <v/>
      </c>
      <c r="J842">
        <f>INDEX('Input - companies list'!$1:$10000,MATCH(B842,'Input - companies list'!B:B,0),MATCH("Flow",'Input - companies list'!$1:$1,0 ))</f>
        <v/>
      </c>
      <c r="K842">
        <f>INDEX('Input - companies list'!$1:$10000,MATCH(B842,'Input - companies list'!B:B,0),MATCH("Inter-Cluster Connectivity",'Input - companies list'!$1:$1,0 ))</f>
        <v/>
      </c>
      <c r="L842">
        <f>IFERROR(PERCENTRANK(F:F,F842),0)</f>
        <v/>
      </c>
      <c r="M842">
        <f>IFERROR(1 - PERCENTRANK(G:G,G842),0)</f>
        <v/>
      </c>
      <c r="N842">
        <f>IFERROR(1 - PERCENTRANK(H:H,H842),0)</f>
        <v/>
      </c>
      <c r="O842">
        <f>IFERROR(PERCENTRANK(I:I,I842),0)</f>
        <v/>
      </c>
      <c r="P842">
        <f>IFERROR(1 - PERCENTRANK(J:J,J842),0)</f>
        <v/>
      </c>
      <c r="Q842">
        <f>IFERROR(PERCENTRANK(K:K,K842),0)</f>
        <v/>
      </c>
      <c r="R842">
        <f>L842*weight1+M842*weight2+N842*weight3+O842*weight4+P842*weight5+Q842*weight6</f>
        <v/>
      </c>
    </row>
    <row r="843" spans="1:18">
      <c r="A843">
        <f>RANK(R843,R:R)</f>
        <v/>
      </c>
      <c r="B843" t="s">
        <v>9915</v>
      </c>
      <c r="C843">
        <f>VLOOKUP(B843,'Input - companies list'!B:L,2,FALSE)</f>
        <v/>
      </c>
      <c r="D843">
        <f>VLOOKUP(B843,'Input - companies list'!B:L,11,FALSE)</f>
        <v/>
      </c>
      <c r="E843">
        <f>VLOOKUP(B843,'Input - companies list'!B:E,4,FALSE)</f>
        <v/>
      </c>
      <c r="F843">
        <f>SUMIFS('Input - target event report'!H:H,'Input - target event report'!B:B,B843,'Input - target event report'!D:D, "Private Investment")</f>
        <v/>
      </c>
      <c r="G843">
        <f>IF(I843&lt;2, "N/A", (MAXIFS('Input - target event report'!E:E,'Input - target event report'!B:B,B:B,'Input - target event report'!D:D,"Private Investment")-MINIFS('Input - target event report'!E:E,'Input - target event report'!B:B,B:B,'Input - target event report'!D:D,"Private Investment"))/(I843-1))</f>
        <v/>
      </c>
      <c r="H843">
        <f>IF(MAXIFS('Input - target event report'!E:E,'Input - target event report'!B:B,B:B,'Input - target event report'!D:D,"Private Investment") = 0, "N/A", TODAY() - MAXIFS('Input - target event report'!E:E,'Input - target event report'!B:B,B:B,'Input - target event report'!D:D,"Private Investment"))</f>
        <v/>
      </c>
      <c r="I843">
        <f>COUNTIFS('Input - target event report'!B:B,B843,'Input - target event report'!D:D, "Private Investment")</f>
        <v/>
      </c>
      <c r="J843">
        <f>INDEX('Input - companies list'!$1:$10000,MATCH(B843,'Input - companies list'!B:B,0),MATCH("Flow",'Input - companies list'!$1:$1,0 ))</f>
        <v/>
      </c>
      <c r="K843">
        <f>INDEX('Input - companies list'!$1:$10000,MATCH(B843,'Input - companies list'!B:B,0),MATCH("Inter-Cluster Connectivity",'Input - companies list'!$1:$1,0 ))</f>
        <v/>
      </c>
      <c r="L843">
        <f>IFERROR(PERCENTRANK(F:F,F843),0)</f>
        <v/>
      </c>
      <c r="M843">
        <f>IFERROR(1 - PERCENTRANK(G:G,G843),0)</f>
        <v/>
      </c>
      <c r="N843">
        <f>IFERROR(1 - PERCENTRANK(H:H,H843),0)</f>
        <v/>
      </c>
      <c r="O843">
        <f>IFERROR(PERCENTRANK(I:I,I843),0)</f>
        <v/>
      </c>
      <c r="P843">
        <f>IFERROR(1 - PERCENTRANK(J:J,J843),0)</f>
        <v/>
      </c>
      <c r="Q843">
        <f>IFERROR(PERCENTRANK(K:K,K843),0)</f>
        <v/>
      </c>
      <c r="R843">
        <f>L843*weight1+M843*weight2+N843*weight3+O843*weight4+P843*weight5+Q843*weight6</f>
        <v/>
      </c>
    </row>
    <row r="844" spans="1:18">
      <c r="A844">
        <f>RANK(R844,R:R)</f>
        <v/>
      </c>
      <c r="B844" t="s">
        <v>9926</v>
      </c>
      <c r="C844">
        <f>VLOOKUP(B844,'Input - companies list'!B:L,2,FALSE)</f>
        <v/>
      </c>
      <c r="D844">
        <f>VLOOKUP(B844,'Input - companies list'!B:L,11,FALSE)</f>
        <v/>
      </c>
      <c r="E844">
        <f>VLOOKUP(B844,'Input - companies list'!B:E,4,FALSE)</f>
        <v/>
      </c>
      <c r="F844">
        <f>SUMIFS('Input - target event report'!H:H,'Input - target event report'!B:B,B844,'Input - target event report'!D:D, "Private Investment")</f>
        <v/>
      </c>
      <c r="G844">
        <f>IF(I844&lt;2, "N/A", (MAXIFS('Input - target event report'!E:E,'Input - target event report'!B:B,B:B,'Input - target event report'!D:D,"Private Investment")-MINIFS('Input - target event report'!E:E,'Input - target event report'!B:B,B:B,'Input - target event report'!D:D,"Private Investment"))/(I844-1))</f>
        <v/>
      </c>
      <c r="H844">
        <f>IF(MAXIFS('Input - target event report'!E:E,'Input - target event report'!B:B,B:B,'Input - target event report'!D:D,"Private Investment") = 0, "N/A", TODAY() - MAXIFS('Input - target event report'!E:E,'Input - target event report'!B:B,B:B,'Input - target event report'!D:D,"Private Investment"))</f>
        <v/>
      </c>
      <c r="I844">
        <f>COUNTIFS('Input - target event report'!B:B,B844,'Input - target event report'!D:D, "Private Investment")</f>
        <v/>
      </c>
      <c r="J844">
        <f>INDEX('Input - companies list'!$1:$10000,MATCH(B844,'Input - companies list'!B:B,0),MATCH("Flow",'Input - companies list'!$1:$1,0 ))</f>
        <v/>
      </c>
      <c r="K844">
        <f>INDEX('Input - companies list'!$1:$10000,MATCH(B844,'Input - companies list'!B:B,0),MATCH("Inter-Cluster Connectivity",'Input - companies list'!$1:$1,0 ))</f>
        <v/>
      </c>
      <c r="L844">
        <f>IFERROR(PERCENTRANK(F:F,F844),0)</f>
        <v/>
      </c>
      <c r="M844">
        <f>IFERROR(1 - PERCENTRANK(G:G,G844),0)</f>
        <v/>
      </c>
      <c r="N844">
        <f>IFERROR(1 - PERCENTRANK(H:H,H844),0)</f>
        <v/>
      </c>
      <c r="O844">
        <f>IFERROR(PERCENTRANK(I:I,I844),0)</f>
        <v/>
      </c>
      <c r="P844">
        <f>IFERROR(1 - PERCENTRANK(J:J,J844),0)</f>
        <v/>
      </c>
      <c r="Q844">
        <f>IFERROR(PERCENTRANK(K:K,K844),0)</f>
        <v/>
      </c>
      <c r="R844">
        <f>L844*weight1+M844*weight2+N844*weight3+O844*weight4+P844*weight5+Q844*weight6</f>
        <v/>
      </c>
    </row>
    <row r="845" spans="1:18">
      <c r="A845">
        <f>RANK(R845,R:R)</f>
        <v/>
      </c>
      <c r="B845" t="s">
        <v>9935</v>
      </c>
      <c r="C845">
        <f>VLOOKUP(B845,'Input - companies list'!B:L,2,FALSE)</f>
        <v/>
      </c>
      <c r="D845">
        <f>VLOOKUP(B845,'Input - companies list'!B:L,11,FALSE)</f>
        <v/>
      </c>
      <c r="E845">
        <f>VLOOKUP(B845,'Input - companies list'!B:E,4,FALSE)</f>
        <v/>
      </c>
      <c r="F845">
        <f>SUMIFS('Input - target event report'!H:H,'Input - target event report'!B:B,B845,'Input - target event report'!D:D, "Private Investment")</f>
        <v/>
      </c>
      <c r="G845">
        <f>IF(I845&lt;2, "N/A", (MAXIFS('Input - target event report'!E:E,'Input - target event report'!B:B,B:B,'Input - target event report'!D:D,"Private Investment")-MINIFS('Input - target event report'!E:E,'Input - target event report'!B:B,B:B,'Input - target event report'!D:D,"Private Investment"))/(I845-1))</f>
        <v/>
      </c>
      <c r="H845">
        <f>IF(MAXIFS('Input - target event report'!E:E,'Input - target event report'!B:B,B:B,'Input - target event report'!D:D,"Private Investment") = 0, "N/A", TODAY() - MAXIFS('Input - target event report'!E:E,'Input - target event report'!B:B,B:B,'Input - target event report'!D:D,"Private Investment"))</f>
        <v/>
      </c>
      <c r="I845">
        <f>COUNTIFS('Input - target event report'!B:B,B845,'Input - target event report'!D:D, "Private Investment")</f>
        <v/>
      </c>
      <c r="J845">
        <f>INDEX('Input - companies list'!$1:$10000,MATCH(B845,'Input - companies list'!B:B,0),MATCH("Flow",'Input - companies list'!$1:$1,0 ))</f>
        <v/>
      </c>
      <c r="K845">
        <f>INDEX('Input - companies list'!$1:$10000,MATCH(B845,'Input - companies list'!B:B,0),MATCH("Inter-Cluster Connectivity",'Input - companies list'!$1:$1,0 ))</f>
        <v/>
      </c>
      <c r="L845">
        <f>IFERROR(PERCENTRANK(F:F,F845),0)</f>
        <v/>
      </c>
      <c r="M845">
        <f>IFERROR(1 - PERCENTRANK(G:G,G845),0)</f>
        <v/>
      </c>
      <c r="N845">
        <f>IFERROR(1 - PERCENTRANK(H:H,H845),0)</f>
        <v/>
      </c>
      <c r="O845">
        <f>IFERROR(PERCENTRANK(I:I,I845),0)</f>
        <v/>
      </c>
      <c r="P845">
        <f>IFERROR(1 - PERCENTRANK(J:J,J845),0)</f>
        <v/>
      </c>
      <c r="Q845">
        <f>IFERROR(PERCENTRANK(K:K,K845),0)</f>
        <v/>
      </c>
      <c r="R845">
        <f>L845*weight1+M845*weight2+N845*weight3+O845*weight4+P845*weight5+Q845*weight6</f>
        <v/>
      </c>
    </row>
    <row r="846" spans="1:18">
      <c r="A846">
        <f>RANK(R846,R:R)</f>
        <v/>
      </c>
      <c r="B846" t="s">
        <v>9945</v>
      </c>
      <c r="C846">
        <f>VLOOKUP(B846,'Input - companies list'!B:L,2,FALSE)</f>
        <v/>
      </c>
      <c r="D846">
        <f>VLOOKUP(B846,'Input - companies list'!B:L,11,FALSE)</f>
        <v/>
      </c>
      <c r="E846">
        <f>VLOOKUP(B846,'Input - companies list'!B:E,4,FALSE)</f>
        <v/>
      </c>
      <c r="F846">
        <f>SUMIFS('Input - target event report'!H:H,'Input - target event report'!B:B,B846,'Input - target event report'!D:D, "Private Investment")</f>
        <v/>
      </c>
      <c r="G846">
        <f>IF(I846&lt;2, "N/A", (MAXIFS('Input - target event report'!E:E,'Input - target event report'!B:B,B:B,'Input - target event report'!D:D,"Private Investment")-MINIFS('Input - target event report'!E:E,'Input - target event report'!B:B,B:B,'Input - target event report'!D:D,"Private Investment"))/(I846-1))</f>
        <v/>
      </c>
      <c r="H846">
        <f>IF(MAXIFS('Input - target event report'!E:E,'Input - target event report'!B:B,B:B,'Input - target event report'!D:D,"Private Investment") = 0, "N/A", TODAY() - MAXIFS('Input - target event report'!E:E,'Input - target event report'!B:B,B:B,'Input - target event report'!D:D,"Private Investment"))</f>
        <v/>
      </c>
      <c r="I846">
        <f>COUNTIFS('Input - target event report'!B:B,B846,'Input - target event report'!D:D, "Private Investment")</f>
        <v/>
      </c>
      <c r="J846">
        <f>INDEX('Input - companies list'!$1:$10000,MATCH(B846,'Input - companies list'!B:B,0),MATCH("Flow",'Input - companies list'!$1:$1,0 ))</f>
        <v/>
      </c>
      <c r="K846">
        <f>INDEX('Input - companies list'!$1:$10000,MATCH(B846,'Input - companies list'!B:B,0),MATCH("Inter-Cluster Connectivity",'Input - companies list'!$1:$1,0 ))</f>
        <v/>
      </c>
      <c r="L846">
        <f>IFERROR(PERCENTRANK(F:F,F846),0)</f>
        <v/>
      </c>
      <c r="M846">
        <f>IFERROR(1 - PERCENTRANK(G:G,G846),0)</f>
        <v/>
      </c>
      <c r="N846">
        <f>IFERROR(1 - PERCENTRANK(H:H,H846),0)</f>
        <v/>
      </c>
      <c r="O846">
        <f>IFERROR(PERCENTRANK(I:I,I846),0)</f>
        <v/>
      </c>
      <c r="P846">
        <f>IFERROR(1 - PERCENTRANK(J:J,J846),0)</f>
        <v/>
      </c>
      <c r="Q846">
        <f>IFERROR(PERCENTRANK(K:K,K846),0)</f>
        <v/>
      </c>
      <c r="R846">
        <f>L846*weight1+M846*weight2+N846*weight3+O846*weight4+P846*weight5+Q846*weight6</f>
        <v/>
      </c>
    </row>
    <row r="847" spans="1:18">
      <c r="A847">
        <f>RANK(R847,R:R)</f>
        <v/>
      </c>
      <c r="B847" t="s">
        <v>9955</v>
      </c>
      <c r="C847">
        <f>VLOOKUP(B847,'Input - companies list'!B:L,2,FALSE)</f>
        <v/>
      </c>
      <c r="D847">
        <f>VLOOKUP(B847,'Input - companies list'!B:L,11,FALSE)</f>
        <v/>
      </c>
      <c r="E847">
        <f>VLOOKUP(B847,'Input - companies list'!B:E,4,FALSE)</f>
        <v/>
      </c>
      <c r="F847">
        <f>SUMIFS('Input - target event report'!H:H,'Input - target event report'!B:B,B847,'Input - target event report'!D:D, "Private Investment")</f>
        <v/>
      </c>
      <c r="G847">
        <f>IF(I847&lt;2, "N/A", (MAXIFS('Input - target event report'!E:E,'Input - target event report'!B:B,B:B,'Input - target event report'!D:D,"Private Investment")-MINIFS('Input - target event report'!E:E,'Input - target event report'!B:B,B:B,'Input - target event report'!D:D,"Private Investment"))/(I847-1))</f>
        <v/>
      </c>
      <c r="H847">
        <f>IF(MAXIFS('Input - target event report'!E:E,'Input - target event report'!B:B,B:B,'Input - target event report'!D:D,"Private Investment") = 0, "N/A", TODAY() - MAXIFS('Input - target event report'!E:E,'Input - target event report'!B:B,B:B,'Input - target event report'!D:D,"Private Investment"))</f>
        <v/>
      </c>
      <c r="I847">
        <f>COUNTIFS('Input - target event report'!B:B,B847,'Input - target event report'!D:D, "Private Investment")</f>
        <v/>
      </c>
      <c r="J847">
        <f>INDEX('Input - companies list'!$1:$10000,MATCH(B847,'Input - companies list'!B:B,0),MATCH("Flow",'Input - companies list'!$1:$1,0 ))</f>
        <v/>
      </c>
      <c r="K847">
        <f>INDEX('Input - companies list'!$1:$10000,MATCH(B847,'Input - companies list'!B:B,0),MATCH("Inter-Cluster Connectivity",'Input - companies list'!$1:$1,0 ))</f>
        <v/>
      </c>
      <c r="L847">
        <f>IFERROR(PERCENTRANK(F:F,F847),0)</f>
        <v/>
      </c>
      <c r="M847">
        <f>IFERROR(1 - PERCENTRANK(G:G,G847),0)</f>
        <v/>
      </c>
      <c r="N847">
        <f>IFERROR(1 - PERCENTRANK(H:H,H847),0)</f>
        <v/>
      </c>
      <c r="O847">
        <f>IFERROR(PERCENTRANK(I:I,I847),0)</f>
        <v/>
      </c>
      <c r="P847">
        <f>IFERROR(1 - PERCENTRANK(J:J,J847),0)</f>
        <v/>
      </c>
      <c r="Q847">
        <f>IFERROR(PERCENTRANK(K:K,K847),0)</f>
        <v/>
      </c>
      <c r="R847">
        <f>L847*weight1+M847*weight2+N847*weight3+O847*weight4+P847*weight5+Q847*weight6</f>
        <v/>
      </c>
    </row>
    <row r="848" spans="1:18">
      <c r="A848">
        <f>RANK(R848,R:R)</f>
        <v/>
      </c>
      <c r="B848" t="s">
        <v>9965</v>
      </c>
      <c r="C848">
        <f>VLOOKUP(B848,'Input - companies list'!B:L,2,FALSE)</f>
        <v/>
      </c>
      <c r="D848">
        <f>VLOOKUP(B848,'Input - companies list'!B:L,11,FALSE)</f>
        <v/>
      </c>
      <c r="E848">
        <f>VLOOKUP(B848,'Input - companies list'!B:E,4,FALSE)</f>
        <v/>
      </c>
      <c r="F848">
        <f>SUMIFS('Input - target event report'!H:H,'Input - target event report'!B:B,B848,'Input - target event report'!D:D, "Private Investment")</f>
        <v/>
      </c>
      <c r="G848">
        <f>IF(I848&lt;2, "N/A", (MAXIFS('Input - target event report'!E:E,'Input - target event report'!B:B,B:B,'Input - target event report'!D:D,"Private Investment")-MINIFS('Input - target event report'!E:E,'Input - target event report'!B:B,B:B,'Input - target event report'!D:D,"Private Investment"))/(I848-1))</f>
        <v/>
      </c>
      <c r="H848">
        <f>IF(MAXIFS('Input - target event report'!E:E,'Input - target event report'!B:B,B:B,'Input - target event report'!D:D,"Private Investment") = 0, "N/A", TODAY() - MAXIFS('Input - target event report'!E:E,'Input - target event report'!B:B,B:B,'Input - target event report'!D:D,"Private Investment"))</f>
        <v/>
      </c>
      <c r="I848">
        <f>COUNTIFS('Input - target event report'!B:B,B848,'Input - target event report'!D:D, "Private Investment")</f>
        <v/>
      </c>
      <c r="J848">
        <f>INDEX('Input - companies list'!$1:$10000,MATCH(B848,'Input - companies list'!B:B,0),MATCH("Flow",'Input - companies list'!$1:$1,0 ))</f>
        <v/>
      </c>
      <c r="K848">
        <f>INDEX('Input - companies list'!$1:$10000,MATCH(B848,'Input - companies list'!B:B,0),MATCH("Inter-Cluster Connectivity",'Input - companies list'!$1:$1,0 ))</f>
        <v/>
      </c>
      <c r="L848">
        <f>IFERROR(PERCENTRANK(F:F,F848),0)</f>
        <v/>
      </c>
      <c r="M848">
        <f>IFERROR(1 - PERCENTRANK(G:G,G848),0)</f>
        <v/>
      </c>
      <c r="N848">
        <f>IFERROR(1 - PERCENTRANK(H:H,H848),0)</f>
        <v/>
      </c>
      <c r="O848">
        <f>IFERROR(PERCENTRANK(I:I,I848),0)</f>
        <v/>
      </c>
      <c r="P848">
        <f>IFERROR(1 - PERCENTRANK(J:J,J848),0)</f>
        <v/>
      </c>
      <c r="Q848">
        <f>IFERROR(PERCENTRANK(K:K,K848),0)</f>
        <v/>
      </c>
      <c r="R848">
        <f>L848*weight1+M848*weight2+N848*weight3+O848*weight4+P848*weight5+Q848*weight6</f>
        <v/>
      </c>
    </row>
    <row r="849" spans="1:18">
      <c r="A849">
        <f>RANK(R849,R:R)</f>
        <v/>
      </c>
      <c r="B849" t="s">
        <v>9979</v>
      </c>
      <c r="C849">
        <f>VLOOKUP(B849,'Input - companies list'!B:L,2,FALSE)</f>
        <v/>
      </c>
      <c r="D849">
        <f>VLOOKUP(B849,'Input - companies list'!B:L,11,FALSE)</f>
        <v/>
      </c>
      <c r="E849">
        <f>VLOOKUP(B849,'Input - companies list'!B:E,4,FALSE)</f>
        <v/>
      </c>
      <c r="F849">
        <f>SUMIFS('Input - target event report'!H:H,'Input - target event report'!B:B,B849,'Input - target event report'!D:D, "Private Investment")</f>
        <v/>
      </c>
      <c r="G849">
        <f>IF(I849&lt;2, "N/A", (MAXIFS('Input - target event report'!E:E,'Input - target event report'!B:B,B:B,'Input - target event report'!D:D,"Private Investment")-MINIFS('Input - target event report'!E:E,'Input - target event report'!B:B,B:B,'Input - target event report'!D:D,"Private Investment"))/(I849-1))</f>
        <v/>
      </c>
      <c r="H849">
        <f>IF(MAXIFS('Input - target event report'!E:E,'Input - target event report'!B:B,B:B,'Input - target event report'!D:D,"Private Investment") = 0, "N/A", TODAY() - MAXIFS('Input - target event report'!E:E,'Input - target event report'!B:B,B:B,'Input - target event report'!D:D,"Private Investment"))</f>
        <v/>
      </c>
      <c r="I849">
        <f>COUNTIFS('Input - target event report'!B:B,B849,'Input - target event report'!D:D, "Private Investment")</f>
        <v/>
      </c>
      <c r="J849">
        <f>INDEX('Input - companies list'!$1:$10000,MATCH(B849,'Input - companies list'!B:B,0),MATCH("Flow",'Input - companies list'!$1:$1,0 ))</f>
        <v/>
      </c>
      <c r="K849">
        <f>INDEX('Input - companies list'!$1:$10000,MATCH(B849,'Input - companies list'!B:B,0),MATCH("Inter-Cluster Connectivity",'Input - companies list'!$1:$1,0 ))</f>
        <v/>
      </c>
      <c r="L849">
        <f>IFERROR(PERCENTRANK(F:F,F849),0)</f>
        <v/>
      </c>
      <c r="M849">
        <f>IFERROR(1 - PERCENTRANK(G:G,G849),0)</f>
        <v/>
      </c>
      <c r="N849">
        <f>IFERROR(1 - PERCENTRANK(H:H,H849),0)</f>
        <v/>
      </c>
      <c r="O849">
        <f>IFERROR(PERCENTRANK(I:I,I849),0)</f>
        <v/>
      </c>
      <c r="P849">
        <f>IFERROR(1 - PERCENTRANK(J:J,J849),0)</f>
        <v/>
      </c>
      <c r="Q849">
        <f>IFERROR(PERCENTRANK(K:K,K849),0)</f>
        <v/>
      </c>
      <c r="R849">
        <f>L849*weight1+M849*weight2+N849*weight3+O849*weight4+P849*weight5+Q849*weight6</f>
        <v/>
      </c>
    </row>
    <row r="850" spans="1:18">
      <c r="A850">
        <f>RANK(R850,R:R)</f>
        <v/>
      </c>
      <c r="B850" t="s">
        <v>9987</v>
      </c>
      <c r="C850">
        <f>VLOOKUP(B850,'Input - companies list'!B:L,2,FALSE)</f>
        <v/>
      </c>
      <c r="D850">
        <f>VLOOKUP(B850,'Input - companies list'!B:L,11,FALSE)</f>
        <v/>
      </c>
      <c r="E850">
        <f>VLOOKUP(B850,'Input - companies list'!B:E,4,FALSE)</f>
        <v/>
      </c>
      <c r="F850">
        <f>SUMIFS('Input - target event report'!H:H,'Input - target event report'!B:B,B850,'Input - target event report'!D:D, "Private Investment")</f>
        <v/>
      </c>
      <c r="G850">
        <f>IF(I850&lt;2, "N/A", (MAXIFS('Input - target event report'!E:E,'Input - target event report'!B:B,B:B,'Input - target event report'!D:D,"Private Investment")-MINIFS('Input - target event report'!E:E,'Input - target event report'!B:B,B:B,'Input - target event report'!D:D,"Private Investment"))/(I850-1))</f>
        <v/>
      </c>
      <c r="H850">
        <f>IF(MAXIFS('Input - target event report'!E:E,'Input - target event report'!B:B,B:B,'Input - target event report'!D:D,"Private Investment") = 0, "N/A", TODAY() - MAXIFS('Input - target event report'!E:E,'Input - target event report'!B:B,B:B,'Input - target event report'!D:D,"Private Investment"))</f>
        <v/>
      </c>
      <c r="I850">
        <f>COUNTIFS('Input - target event report'!B:B,B850,'Input - target event report'!D:D, "Private Investment")</f>
        <v/>
      </c>
      <c r="J850">
        <f>INDEX('Input - companies list'!$1:$10000,MATCH(B850,'Input - companies list'!B:B,0),MATCH("Flow",'Input - companies list'!$1:$1,0 ))</f>
        <v/>
      </c>
      <c r="K850">
        <f>INDEX('Input - companies list'!$1:$10000,MATCH(B850,'Input - companies list'!B:B,0),MATCH("Inter-Cluster Connectivity",'Input - companies list'!$1:$1,0 ))</f>
        <v/>
      </c>
      <c r="L850">
        <f>IFERROR(PERCENTRANK(F:F,F850),0)</f>
        <v/>
      </c>
      <c r="M850">
        <f>IFERROR(1 - PERCENTRANK(G:G,G850),0)</f>
        <v/>
      </c>
      <c r="N850">
        <f>IFERROR(1 - PERCENTRANK(H:H,H850),0)</f>
        <v/>
      </c>
      <c r="O850">
        <f>IFERROR(PERCENTRANK(I:I,I850),0)</f>
        <v/>
      </c>
      <c r="P850">
        <f>IFERROR(1 - PERCENTRANK(J:J,J850),0)</f>
        <v/>
      </c>
      <c r="Q850">
        <f>IFERROR(PERCENTRANK(K:K,K850),0)</f>
        <v/>
      </c>
      <c r="R850">
        <f>L850*weight1+M850*weight2+N850*weight3+O850*weight4+P850*weight5+Q850*weight6</f>
        <v/>
      </c>
    </row>
    <row r="851" spans="1:18">
      <c r="A851">
        <f>RANK(R851,R:R)</f>
        <v/>
      </c>
      <c r="B851" t="s">
        <v>9997</v>
      </c>
      <c r="C851">
        <f>VLOOKUP(B851,'Input - companies list'!B:L,2,FALSE)</f>
        <v/>
      </c>
      <c r="D851">
        <f>VLOOKUP(B851,'Input - companies list'!B:L,11,FALSE)</f>
        <v/>
      </c>
      <c r="E851">
        <f>VLOOKUP(B851,'Input - companies list'!B:E,4,FALSE)</f>
        <v/>
      </c>
      <c r="F851">
        <f>SUMIFS('Input - target event report'!H:H,'Input - target event report'!B:B,B851,'Input - target event report'!D:D, "Private Investment")</f>
        <v/>
      </c>
      <c r="G851">
        <f>IF(I851&lt;2, "N/A", (MAXIFS('Input - target event report'!E:E,'Input - target event report'!B:B,B:B,'Input - target event report'!D:D,"Private Investment")-MINIFS('Input - target event report'!E:E,'Input - target event report'!B:B,B:B,'Input - target event report'!D:D,"Private Investment"))/(I851-1))</f>
        <v/>
      </c>
      <c r="H851">
        <f>IF(MAXIFS('Input - target event report'!E:E,'Input - target event report'!B:B,B:B,'Input - target event report'!D:D,"Private Investment") = 0, "N/A", TODAY() - MAXIFS('Input - target event report'!E:E,'Input - target event report'!B:B,B:B,'Input - target event report'!D:D,"Private Investment"))</f>
        <v/>
      </c>
      <c r="I851">
        <f>COUNTIFS('Input - target event report'!B:B,B851,'Input - target event report'!D:D, "Private Investment")</f>
        <v/>
      </c>
      <c r="J851">
        <f>INDEX('Input - companies list'!$1:$10000,MATCH(B851,'Input - companies list'!B:B,0),MATCH("Flow",'Input - companies list'!$1:$1,0 ))</f>
        <v/>
      </c>
      <c r="K851">
        <f>INDEX('Input - companies list'!$1:$10000,MATCH(B851,'Input - companies list'!B:B,0),MATCH("Inter-Cluster Connectivity",'Input - companies list'!$1:$1,0 ))</f>
        <v/>
      </c>
      <c r="L851">
        <f>IFERROR(PERCENTRANK(F:F,F851),0)</f>
        <v/>
      </c>
      <c r="M851">
        <f>IFERROR(1 - PERCENTRANK(G:G,G851),0)</f>
        <v/>
      </c>
      <c r="N851">
        <f>IFERROR(1 - PERCENTRANK(H:H,H851),0)</f>
        <v/>
      </c>
      <c r="O851">
        <f>IFERROR(PERCENTRANK(I:I,I851),0)</f>
        <v/>
      </c>
      <c r="P851">
        <f>IFERROR(1 - PERCENTRANK(J:J,J851),0)</f>
        <v/>
      </c>
      <c r="Q851">
        <f>IFERROR(PERCENTRANK(K:K,K851),0)</f>
        <v/>
      </c>
      <c r="R851">
        <f>L851*weight1+M851*weight2+N851*weight3+O851*weight4+P851*weight5+Q851*weight6</f>
        <v/>
      </c>
    </row>
    <row r="852" spans="1:18">
      <c r="A852">
        <f>RANK(R852,R:R)</f>
        <v/>
      </c>
      <c r="B852" t="s">
        <v>10012</v>
      </c>
      <c r="C852">
        <f>VLOOKUP(B852,'Input - companies list'!B:L,2,FALSE)</f>
        <v/>
      </c>
      <c r="D852">
        <f>VLOOKUP(B852,'Input - companies list'!B:L,11,FALSE)</f>
        <v/>
      </c>
      <c r="E852">
        <f>VLOOKUP(B852,'Input - companies list'!B:E,4,FALSE)</f>
        <v/>
      </c>
      <c r="F852">
        <f>SUMIFS('Input - target event report'!H:H,'Input - target event report'!B:B,B852,'Input - target event report'!D:D, "Private Investment")</f>
        <v/>
      </c>
      <c r="G852">
        <f>IF(I852&lt;2, "N/A", (MAXIFS('Input - target event report'!E:E,'Input - target event report'!B:B,B:B,'Input - target event report'!D:D,"Private Investment")-MINIFS('Input - target event report'!E:E,'Input - target event report'!B:B,B:B,'Input - target event report'!D:D,"Private Investment"))/(I852-1))</f>
        <v/>
      </c>
      <c r="H852">
        <f>IF(MAXIFS('Input - target event report'!E:E,'Input - target event report'!B:B,B:B,'Input - target event report'!D:D,"Private Investment") = 0, "N/A", TODAY() - MAXIFS('Input - target event report'!E:E,'Input - target event report'!B:B,B:B,'Input - target event report'!D:D,"Private Investment"))</f>
        <v/>
      </c>
      <c r="I852">
        <f>COUNTIFS('Input - target event report'!B:B,B852,'Input - target event report'!D:D, "Private Investment")</f>
        <v/>
      </c>
      <c r="J852">
        <f>INDEX('Input - companies list'!$1:$10000,MATCH(B852,'Input - companies list'!B:B,0),MATCH("Flow",'Input - companies list'!$1:$1,0 ))</f>
        <v/>
      </c>
      <c r="K852">
        <f>INDEX('Input - companies list'!$1:$10000,MATCH(B852,'Input - companies list'!B:B,0),MATCH("Inter-Cluster Connectivity",'Input - companies list'!$1:$1,0 ))</f>
        <v/>
      </c>
      <c r="L852">
        <f>IFERROR(PERCENTRANK(F:F,F852),0)</f>
        <v/>
      </c>
      <c r="M852">
        <f>IFERROR(1 - PERCENTRANK(G:G,G852),0)</f>
        <v/>
      </c>
      <c r="N852">
        <f>IFERROR(1 - PERCENTRANK(H:H,H852),0)</f>
        <v/>
      </c>
      <c r="O852">
        <f>IFERROR(PERCENTRANK(I:I,I852),0)</f>
        <v/>
      </c>
      <c r="P852">
        <f>IFERROR(1 - PERCENTRANK(J:J,J852),0)</f>
        <v/>
      </c>
      <c r="Q852">
        <f>IFERROR(PERCENTRANK(K:K,K852),0)</f>
        <v/>
      </c>
      <c r="R852">
        <f>L852*weight1+M852*weight2+N852*weight3+O852*weight4+P852*weight5+Q852*weight6</f>
        <v/>
      </c>
    </row>
    <row r="853" spans="1:18">
      <c r="A853">
        <f>RANK(R853,R:R)</f>
        <v/>
      </c>
      <c r="B853" t="s">
        <v>10024</v>
      </c>
      <c r="C853">
        <f>VLOOKUP(B853,'Input - companies list'!B:L,2,FALSE)</f>
        <v/>
      </c>
      <c r="D853">
        <f>VLOOKUP(B853,'Input - companies list'!B:L,11,FALSE)</f>
        <v/>
      </c>
      <c r="E853">
        <f>VLOOKUP(B853,'Input - companies list'!B:E,4,FALSE)</f>
        <v/>
      </c>
      <c r="F853">
        <f>SUMIFS('Input - target event report'!H:H,'Input - target event report'!B:B,B853,'Input - target event report'!D:D, "Private Investment")</f>
        <v/>
      </c>
      <c r="G853">
        <f>IF(I853&lt;2, "N/A", (MAXIFS('Input - target event report'!E:E,'Input - target event report'!B:B,B:B,'Input - target event report'!D:D,"Private Investment")-MINIFS('Input - target event report'!E:E,'Input - target event report'!B:B,B:B,'Input - target event report'!D:D,"Private Investment"))/(I853-1))</f>
        <v/>
      </c>
      <c r="H853">
        <f>IF(MAXIFS('Input - target event report'!E:E,'Input - target event report'!B:B,B:B,'Input - target event report'!D:D,"Private Investment") = 0, "N/A", TODAY() - MAXIFS('Input - target event report'!E:E,'Input - target event report'!B:B,B:B,'Input - target event report'!D:D,"Private Investment"))</f>
        <v/>
      </c>
      <c r="I853">
        <f>COUNTIFS('Input - target event report'!B:B,B853,'Input - target event report'!D:D, "Private Investment")</f>
        <v/>
      </c>
      <c r="J853">
        <f>INDEX('Input - companies list'!$1:$10000,MATCH(B853,'Input - companies list'!B:B,0),MATCH("Flow",'Input - companies list'!$1:$1,0 ))</f>
        <v/>
      </c>
      <c r="K853">
        <f>INDEX('Input - companies list'!$1:$10000,MATCH(B853,'Input - companies list'!B:B,0),MATCH("Inter-Cluster Connectivity",'Input - companies list'!$1:$1,0 ))</f>
        <v/>
      </c>
      <c r="L853">
        <f>IFERROR(PERCENTRANK(F:F,F853),0)</f>
        <v/>
      </c>
      <c r="M853">
        <f>IFERROR(1 - PERCENTRANK(G:G,G853),0)</f>
        <v/>
      </c>
      <c r="N853">
        <f>IFERROR(1 - PERCENTRANK(H:H,H853),0)</f>
        <v/>
      </c>
      <c r="O853">
        <f>IFERROR(PERCENTRANK(I:I,I853),0)</f>
        <v/>
      </c>
      <c r="P853">
        <f>IFERROR(1 - PERCENTRANK(J:J,J853),0)</f>
        <v/>
      </c>
      <c r="Q853">
        <f>IFERROR(PERCENTRANK(K:K,K853),0)</f>
        <v/>
      </c>
      <c r="R853">
        <f>L853*weight1+M853*weight2+N853*weight3+O853*weight4+P853*weight5+Q853*weight6</f>
        <v/>
      </c>
    </row>
    <row r="854" spans="1:18">
      <c r="A854">
        <f>RANK(R854,R:R)</f>
        <v/>
      </c>
      <c r="B854" t="s">
        <v>10034</v>
      </c>
      <c r="C854">
        <f>VLOOKUP(B854,'Input - companies list'!B:L,2,FALSE)</f>
        <v/>
      </c>
      <c r="D854">
        <f>VLOOKUP(B854,'Input - companies list'!B:L,11,FALSE)</f>
        <v/>
      </c>
      <c r="E854">
        <f>VLOOKUP(B854,'Input - companies list'!B:E,4,FALSE)</f>
        <v/>
      </c>
      <c r="F854">
        <f>SUMIFS('Input - target event report'!H:H,'Input - target event report'!B:B,B854,'Input - target event report'!D:D, "Private Investment")</f>
        <v/>
      </c>
      <c r="G854">
        <f>IF(I854&lt;2, "N/A", (MAXIFS('Input - target event report'!E:E,'Input - target event report'!B:B,B:B,'Input - target event report'!D:D,"Private Investment")-MINIFS('Input - target event report'!E:E,'Input - target event report'!B:B,B:B,'Input - target event report'!D:D,"Private Investment"))/(I854-1))</f>
        <v/>
      </c>
      <c r="H854">
        <f>IF(MAXIFS('Input - target event report'!E:E,'Input - target event report'!B:B,B:B,'Input - target event report'!D:D,"Private Investment") = 0, "N/A", TODAY() - MAXIFS('Input - target event report'!E:E,'Input - target event report'!B:B,B:B,'Input - target event report'!D:D,"Private Investment"))</f>
        <v/>
      </c>
      <c r="I854">
        <f>COUNTIFS('Input - target event report'!B:B,B854,'Input - target event report'!D:D, "Private Investment")</f>
        <v/>
      </c>
      <c r="J854">
        <f>INDEX('Input - companies list'!$1:$10000,MATCH(B854,'Input - companies list'!B:B,0),MATCH("Flow",'Input - companies list'!$1:$1,0 ))</f>
        <v/>
      </c>
      <c r="K854">
        <f>INDEX('Input - companies list'!$1:$10000,MATCH(B854,'Input - companies list'!B:B,0),MATCH("Inter-Cluster Connectivity",'Input - companies list'!$1:$1,0 ))</f>
        <v/>
      </c>
      <c r="L854">
        <f>IFERROR(PERCENTRANK(F:F,F854),0)</f>
        <v/>
      </c>
      <c r="M854">
        <f>IFERROR(1 - PERCENTRANK(G:G,G854),0)</f>
        <v/>
      </c>
      <c r="N854">
        <f>IFERROR(1 - PERCENTRANK(H:H,H854),0)</f>
        <v/>
      </c>
      <c r="O854">
        <f>IFERROR(PERCENTRANK(I:I,I854),0)</f>
        <v/>
      </c>
      <c r="P854">
        <f>IFERROR(1 - PERCENTRANK(J:J,J854),0)</f>
        <v/>
      </c>
      <c r="Q854">
        <f>IFERROR(PERCENTRANK(K:K,K854),0)</f>
        <v/>
      </c>
      <c r="R854">
        <f>L854*weight1+M854*weight2+N854*weight3+O854*weight4+P854*weight5+Q854*weight6</f>
        <v/>
      </c>
    </row>
    <row r="855" spans="1:18">
      <c r="A855">
        <f>RANK(R855,R:R)</f>
        <v/>
      </c>
      <c r="B855" t="s">
        <v>10044</v>
      </c>
      <c r="C855">
        <f>VLOOKUP(B855,'Input - companies list'!B:L,2,FALSE)</f>
        <v/>
      </c>
      <c r="D855">
        <f>VLOOKUP(B855,'Input - companies list'!B:L,11,FALSE)</f>
        <v/>
      </c>
      <c r="E855">
        <f>VLOOKUP(B855,'Input - companies list'!B:E,4,FALSE)</f>
        <v/>
      </c>
      <c r="F855">
        <f>SUMIFS('Input - target event report'!H:H,'Input - target event report'!B:B,B855,'Input - target event report'!D:D, "Private Investment")</f>
        <v/>
      </c>
      <c r="G855">
        <f>IF(I855&lt;2, "N/A", (MAXIFS('Input - target event report'!E:E,'Input - target event report'!B:B,B:B,'Input - target event report'!D:D,"Private Investment")-MINIFS('Input - target event report'!E:E,'Input - target event report'!B:B,B:B,'Input - target event report'!D:D,"Private Investment"))/(I855-1))</f>
        <v/>
      </c>
      <c r="H855">
        <f>IF(MAXIFS('Input - target event report'!E:E,'Input - target event report'!B:B,B:B,'Input - target event report'!D:D,"Private Investment") = 0, "N/A", TODAY() - MAXIFS('Input - target event report'!E:E,'Input - target event report'!B:B,B:B,'Input - target event report'!D:D,"Private Investment"))</f>
        <v/>
      </c>
      <c r="I855">
        <f>COUNTIFS('Input - target event report'!B:B,B855,'Input - target event report'!D:D, "Private Investment")</f>
        <v/>
      </c>
      <c r="J855">
        <f>INDEX('Input - companies list'!$1:$10000,MATCH(B855,'Input - companies list'!B:B,0),MATCH("Flow",'Input - companies list'!$1:$1,0 ))</f>
        <v/>
      </c>
      <c r="K855">
        <f>INDEX('Input - companies list'!$1:$10000,MATCH(B855,'Input - companies list'!B:B,0),MATCH("Inter-Cluster Connectivity",'Input - companies list'!$1:$1,0 ))</f>
        <v/>
      </c>
      <c r="L855">
        <f>IFERROR(PERCENTRANK(F:F,F855),0)</f>
        <v/>
      </c>
      <c r="M855">
        <f>IFERROR(1 - PERCENTRANK(G:G,G855),0)</f>
        <v/>
      </c>
      <c r="N855">
        <f>IFERROR(1 - PERCENTRANK(H:H,H855),0)</f>
        <v/>
      </c>
      <c r="O855">
        <f>IFERROR(PERCENTRANK(I:I,I855),0)</f>
        <v/>
      </c>
      <c r="P855">
        <f>IFERROR(1 - PERCENTRANK(J:J,J855),0)</f>
        <v/>
      </c>
      <c r="Q855">
        <f>IFERROR(PERCENTRANK(K:K,K855),0)</f>
        <v/>
      </c>
      <c r="R855">
        <f>L855*weight1+M855*weight2+N855*weight3+O855*weight4+P855*weight5+Q855*weight6</f>
        <v/>
      </c>
    </row>
    <row r="856" spans="1:18">
      <c r="A856">
        <f>RANK(R856,R:R)</f>
        <v/>
      </c>
      <c r="B856" t="s">
        <v>10053</v>
      </c>
      <c r="C856">
        <f>VLOOKUP(B856,'Input - companies list'!B:L,2,FALSE)</f>
        <v/>
      </c>
      <c r="D856">
        <f>VLOOKUP(B856,'Input - companies list'!B:L,11,FALSE)</f>
        <v/>
      </c>
      <c r="E856">
        <f>VLOOKUP(B856,'Input - companies list'!B:E,4,FALSE)</f>
        <v/>
      </c>
      <c r="F856">
        <f>SUMIFS('Input - target event report'!H:H,'Input - target event report'!B:B,B856,'Input - target event report'!D:D, "Private Investment")</f>
        <v/>
      </c>
      <c r="G856">
        <f>IF(I856&lt;2, "N/A", (MAXIFS('Input - target event report'!E:E,'Input - target event report'!B:B,B:B,'Input - target event report'!D:D,"Private Investment")-MINIFS('Input - target event report'!E:E,'Input - target event report'!B:B,B:B,'Input - target event report'!D:D,"Private Investment"))/(I856-1))</f>
        <v/>
      </c>
      <c r="H856">
        <f>IF(MAXIFS('Input - target event report'!E:E,'Input - target event report'!B:B,B:B,'Input - target event report'!D:D,"Private Investment") = 0, "N/A", TODAY() - MAXIFS('Input - target event report'!E:E,'Input - target event report'!B:B,B:B,'Input - target event report'!D:D,"Private Investment"))</f>
        <v/>
      </c>
      <c r="I856">
        <f>COUNTIFS('Input - target event report'!B:B,B856,'Input - target event report'!D:D, "Private Investment")</f>
        <v/>
      </c>
      <c r="J856">
        <f>INDEX('Input - companies list'!$1:$10000,MATCH(B856,'Input - companies list'!B:B,0),MATCH("Flow",'Input - companies list'!$1:$1,0 ))</f>
        <v/>
      </c>
      <c r="K856">
        <f>INDEX('Input - companies list'!$1:$10000,MATCH(B856,'Input - companies list'!B:B,0),MATCH("Inter-Cluster Connectivity",'Input - companies list'!$1:$1,0 ))</f>
        <v/>
      </c>
      <c r="L856">
        <f>IFERROR(PERCENTRANK(F:F,F856),0)</f>
        <v/>
      </c>
      <c r="M856">
        <f>IFERROR(1 - PERCENTRANK(G:G,G856),0)</f>
        <v/>
      </c>
      <c r="N856">
        <f>IFERROR(1 - PERCENTRANK(H:H,H856),0)</f>
        <v/>
      </c>
      <c r="O856">
        <f>IFERROR(PERCENTRANK(I:I,I856),0)</f>
        <v/>
      </c>
      <c r="P856">
        <f>IFERROR(1 - PERCENTRANK(J:J,J856),0)</f>
        <v/>
      </c>
      <c r="Q856">
        <f>IFERROR(PERCENTRANK(K:K,K856),0)</f>
        <v/>
      </c>
      <c r="R856">
        <f>L856*weight1+M856*weight2+N856*weight3+O856*weight4+P856*weight5+Q856*weight6</f>
        <v/>
      </c>
    </row>
    <row r="857" spans="1:18">
      <c r="A857">
        <f>RANK(R857,R:R)</f>
        <v/>
      </c>
      <c r="B857" t="s">
        <v>10065</v>
      </c>
      <c r="C857">
        <f>VLOOKUP(B857,'Input - companies list'!B:L,2,FALSE)</f>
        <v/>
      </c>
      <c r="D857">
        <f>VLOOKUP(B857,'Input - companies list'!B:L,11,FALSE)</f>
        <v/>
      </c>
      <c r="E857">
        <f>VLOOKUP(B857,'Input - companies list'!B:E,4,FALSE)</f>
        <v/>
      </c>
      <c r="F857">
        <f>SUMIFS('Input - target event report'!H:H,'Input - target event report'!B:B,B857,'Input - target event report'!D:D, "Private Investment")</f>
        <v/>
      </c>
      <c r="G857">
        <f>IF(I857&lt;2, "N/A", (MAXIFS('Input - target event report'!E:E,'Input - target event report'!B:B,B:B,'Input - target event report'!D:D,"Private Investment")-MINIFS('Input - target event report'!E:E,'Input - target event report'!B:B,B:B,'Input - target event report'!D:D,"Private Investment"))/(I857-1))</f>
        <v/>
      </c>
      <c r="H857">
        <f>IF(MAXIFS('Input - target event report'!E:E,'Input - target event report'!B:B,B:B,'Input - target event report'!D:D,"Private Investment") = 0, "N/A", TODAY() - MAXIFS('Input - target event report'!E:E,'Input - target event report'!B:B,B:B,'Input - target event report'!D:D,"Private Investment"))</f>
        <v/>
      </c>
      <c r="I857">
        <f>COUNTIFS('Input - target event report'!B:B,B857,'Input - target event report'!D:D, "Private Investment")</f>
        <v/>
      </c>
      <c r="J857">
        <f>INDEX('Input - companies list'!$1:$10000,MATCH(B857,'Input - companies list'!B:B,0),MATCH("Flow",'Input - companies list'!$1:$1,0 ))</f>
        <v/>
      </c>
      <c r="K857">
        <f>INDEX('Input - companies list'!$1:$10000,MATCH(B857,'Input - companies list'!B:B,0),MATCH("Inter-Cluster Connectivity",'Input - companies list'!$1:$1,0 ))</f>
        <v/>
      </c>
      <c r="L857">
        <f>IFERROR(PERCENTRANK(F:F,F857),0)</f>
        <v/>
      </c>
      <c r="M857">
        <f>IFERROR(1 - PERCENTRANK(G:G,G857),0)</f>
        <v/>
      </c>
      <c r="N857">
        <f>IFERROR(1 - PERCENTRANK(H:H,H857),0)</f>
        <v/>
      </c>
      <c r="O857">
        <f>IFERROR(PERCENTRANK(I:I,I857),0)</f>
        <v/>
      </c>
      <c r="P857">
        <f>IFERROR(1 - PERCENTRANK(J:J,J857),0)</f>
        <v/>
      </c>
      <c r="Q857">
        <f>IFERROR(PERCENTRANK(K:K,K857),0)</f>
        <v/>
      </c>
      <c r="R857">
        <f>L857*weight1+M857*weight2+N857*weight3+O857*weight4+P857*weight5+Q857*weight6</f>
        <v/>
      </c>
    </row>
    <row r="858" spans="1:18">
      <c r="A858">
        <f>RANK(R858,R:R)</f>
        <v/>
      </c>
      <c r="B858" t="s">
        <v>10075</v>
      </c>
      <c r="C858">
        <f>VLOOKUP(B858,'Input - companies list'!B:L,2,FALSE)</f>
        <v/>
      </c>
      <c r="D858">
        <f>VLOOKUP(B858,'Input - companies list'!B:L,11,FALSE)</f>
        <v/>
      </c>
      <c r="E858">
        <f>VLOOKUP(B858,'Input - companies list'!B:E,4,FALSE)</f>
        <v/>
      </c>
      <c r="F858">
        <f>SUMIFS('Input - target event report'!H:H,'Input - target event report'!B:B,B858,'Input - target event report'!D:D, "Private Investment")</f>
        <v/>
      </c>
      <c r="G858">
        <f>IF(I858&lt;2, "N/A", (MAXIFS('Input - target event report'!E:E,'Input - target event report'!B:B,B:B,'Input - target event report'!D:D,"Private Investment")-MINIFS('Input - target event report'!E:E,'Input - target event report'!B:B,B:B,'Input - target event report'!D:D,"Private Investment"))/(I858-1))</f>
        <v/>
      </c>
      <c r="H858">
        <f>IF(MAXIFS('Input - target event report'!E:E,'Input - target event report'!B:B,B:B,'Input - target event report'!D:D,"Private Investment") = 0, "N/A", TODAY() - MAXIFS('Input - target event report'!E:E,'Input - target event report'!B:B,B:B,'Input - target event report'!D:D,"Private Investment"))</f>
        <v/>
      </c>
      <c r="I858">
        <f>COUNTIFS('Input - target event report'!B:B,B858,'Input - target event report'!D:D, "Private Investment")</f>
        <v/>
      </c>
      <c r="J858">
        <f>INDEX('Input - companies list'!$1:$10000,MATCH(B858,'Input - companies list'!B:B,0),MATCH("Flow",'Input - companies list'!$1:$1,0 ))</f>
        <v/>
      </c>
      <c r="K858">
        <f>INDEX('Input - companies list'!$1:$10000,MATCH(B858,'Input - companies list'!B:B,0),MATCH("Inter-Cluster Connectivity",'Input - companies list'!$1:$1,0 ))</f>
        <v/>
      </c>
      <c r="L858">
        <f>IFERROR(PERCENTRANK(F:F,F858),0)</f>
        <v/>
      </c>
      <c r="M858">
        <f>IFERROR(1 - PERCENTRANK(G:G,G858),0)</f>
        <v/>
      </c>
      <c r="N858">
        <f>IFERROR(1 - PERCENTRANK(H:H,H858),0)</f>
        <v/>
      </c>
      <c r="O858">
        <f>IFERROR(PERCENTRANK(I:I,I858),0)</f>
        <v/>
      </c>
      <c r="P858">
        <f>IFERROR(1 - PERCENTRANK(J:J,J858),0)</f>
        <v/>
      </c>
      <c r="Q858">
        <f>IFERROR(PERCENTRANK(K:K,K858),0)</f>
        <v/>
      </c>
      <c r="R858">
        <f>L858*weight1+M858*weight2+N858*weight3+O858*weight4+P858*weight5+Q858*weight6</f>
        <v/>
      </c>
    </row>
    <row r="859" spans="1:18">
      <c r="A859">
        <f>RANK(R859,R:R)</f>
        <v/>
      </c>
      <c r="B859" t="s">
        <v>10087</v>
      </c>
      <c r="C859">
        <f>VLOOKUP(B859,'Input - companies list'!B:L,2,FALSE)</f>
        <v/>
      </c>
      <c r="D859">
        <f>VLOOKUP(B859,'Input - companies list'!B:L,11,FALSE)</f>
        <v/>
      </c>
      <c r="E859">
        <f>VLOOKUP(B859,'Input - companies list'!B:E,4,FALSE)</f>
        <v/>
      </c>
      <c r="F859">
        <f>SUMIFS('Input - target event report'!H:H,'Input - target event report'!B:B,B859,'Input - target event report'!D:D, "Private Investment")</f>
        <v/>
      </c>
      <c r="G859">
        <f>IF(I859&lt;2, "N/A", (MAXIFS('Input - target event report'!E:E,'Input - target event report'!B:B,B:B,'Input - target event report'!D:D,"Private Investment")-MINIFS('Input - target event report'!E:E,'Input - target event report'!B:B,B:B,'Input - target event report'!D:D,"Private Investment"))/(I859-1))</f>
        <v/>
      </c>
      <c r="H859">
        <f>IF(MAXIFS('Input - target event report'!E:E,'Input - target event report'!B:B,B:B,'Input - target event report'!D:D,"Private Investment") = 0, "N/A", TODAY() - MAXIFS('Input - target event report'!E:E,'Input - target event report'!B:B,B:B,'Input - target event report'!D:D,"Private Investment"))</f>
        <v/>
      </c>
      <c r="I859">
        <f>COUNTIFS('Input - target event report'!B:B,B859,'Input - target event report'!D:D, "Private Investment")</f>
        <v/>
      </c>
      <c r="J859">
        <f>INDEX('Input - companies list'!$1:$10000,MATCH(B859,'Input - companies list'!B:B,0),MATCH("Flow",'Input - companies list'!$1:$1,0 ))</f>
        <v/>
      </c>
      <c r="K859">
        <f>INDEX('Input - companies list'!$1:$10000,MATCH(B859,'Input - companies list'!B:B,0),MATCH("Inter-Cluster Connectivity",'Input - companies list'!$1:$1,0 ))</f>
        <v/>
      </c>
      <c r="L859">
        <f>IFERROR(PERCENTRANK(F:F,F859),0)</f>
        <v/>
      </c>
      <c r="M859">
        <f>IFERROR(1 - PERCENTRANK(G:G,G859),0)</f>
        <v/>
      </c>
      <c r="N859">
        <f>IFERROR(1 - PERCENTRANK(H:H,H859),0)</f>
        <v/>
      </c>
      <c r="O859">
        <f>IFERROR(PERCENTRANK(I:I,I859),0)</f>
        <v/>
      </c>
      <c r="P859">
        <f>IFERROR(1 - PERCENTRANK(J:J,J859),0)</f>
        <v/>
      </c>
      <c r="Q859">
        <f>IFERROR(PERCENTRANK(K:K,K859),0)</f>
        <v/>
      </c>
      <c r="R859">
        <f>L859*weight1+M859*weight2+N859*weight3+O859*weight4+P859*weight5+Q859*weight6</f>
        <v/>
      </c>
    </row>
    <row r="860" spans="1:18">
      <c r="A860">
        <f>RANK(R860,R:R)</f>
        <v/>
      </c>
      <c r="B860" t="s">
        <v>10097</v>
      </c>
      <c r="C860">
        <f>VLOOKUP(B860,'Input - companies list'!B:L,2,FALSE)</f>
        <v/>
      </c>
      <c r="D860">
        <f>VLOOKUP(B860,'Input - companies list'!B:L,11,FALSE)</f>
        <v/>
      </c>
      <c r="E860">
        <f>VLOOKUP(B860,'Input - companies list'!B:E,4,FALSE)</f>
        <v/>
      </c>
      <c r="F860">
        <f>SUMIFS('Input - target event report'!H:H,'Input - target event report'!B:B,B860,'Input - target event report'!D:D, "Private Investment")</f>
        <v/>
      </c>
      <c r="G860">
        <f>IF(I860&lt;2, "N/A", (MAXIFS('Input - target event report'!E:E,'Input - target event report'!B:B,B:B,'Input - target event report'!D:D,"Private Investment")-MINIFS('Input - target event report'!E:E,'Input - target event report'!B:B,B:B,'Input - target event report'!D:D,"Private Investment"))/(I860-1))</f>
        <v/>
      </c>
      <c r="H860">
        <f>IF(MAXIFS('Input - target event report'!E:E,'Input - target event report'!B:B,B:B,'Input - target event report'!D:D,"Private Investment") = 0, "N/A", TODAY() - MAXIFS('Input - target event report'!E:E,'Input - target event report'!B:B,B:B,'Input - target event report'!D:D,"Private Investment"))</f>
        <v/>
      </c>
      <c r="I860">
        <f>COUNTIFS('Input - target event report'!B:B,B860,'Input - target event report'!D:D, "Private Investment")</f>
        <v/>
      </c>
      <c r="J860">
        <f>INDEX('Input - companies list'!$1:$10000,MATCH(B860,'Input - companies list'!B:B,0),MATCH("Flow",'Input - companies list'!$1:$1,0 ))</f>
        <v/>
      </c>
      <c r="K860">
        <f>INDEX('Input - companies list'!$1:$10000,MATCH(B860,'Input - companies list'!B:B,0),MATCH("Inter-Cluster Connectivity",'Input - companies list'!$1:$1,0 ))</f>
        <v/>
      </c>
      <c r="L860">
        <f>IFERROR(PERCENTRANK(F:F,F860),0)</f>
        <v/>
      </c>
      <c r="M860">
        <f>IFERROR(1 - PERCENTRANK(G:G,G860),0)</f>
        <v/>
      </c>
      <c r="N860">
        <f>IFERROR(1 - PERCENTRANK(H:H,H860),0)</f>
        <v/>
      </c>
      <c r="O860">
        <f>IFERROR(PERCENTRANK(I:I,I860),0)</f>
        <v/>
      </c>
      <c r="P860">
        <f>IFERROR(1 - PERCENTRANK(J:J,J860),0)</f>
        <v/>
      </c>
      <c r="Q860">
        <f>IFERROR(PERCENTRANK(K:K,K860),0)</f>
        <v/>
      </c>
      <c r="R860">
        <f>L860*weight1+M860*weight2+N860*weight3+O860*weight4+P860*weight5+Q860*weight6</f>
        <v/>
      </c>
    </row>
    <row r="861" spans="1:18">
      <c r="A861">
        <f>RANK(R861,R:R)</f>
        <v/>
      </c>
      <c r="B861" t="s">
        <v>10109</v>
      </c>
      <c r="C861">
        <f>VLOOKUP(B861,'Input - companies list'!B:L,2,FALSE)</f>
        <v/>
      </c>
      <c r="D861">
        <f>VLOOKUP(B861,'Input - companies list'!B:L,11,FALSE)</f>
        <v/>
      </c>
      <c r="E861">
        <f>VLOOKUP(B861,'Input - companies list'!B:E,4,FALSE)</f>
        <v/>
      </c>
      <c r="F861">
        <f>SUMIFS('Input - target event report'!H:H,'Input - target event report'!B:B,B861,'Input - target event report'!D:D, "Private Investment")</f>
        <v/>
      </c>
      <c r="G861">
        <f>IF(I861&lt;2, "N/A", (MAXIFS('Input - target event report'!E:E,'Input - target event report'!B:B,B:B,'Input - target event report'!D:D,"Private Investment")-MINIFS('Input - target event report'!E:E,'Input - target event report'!B:B,B:B,'Input - target event report'!D:D,"Private Investment"))/(I861-1))</f>
        <v/>
      </c>
      <c r="H861">
        <f>IF(MAXIFS('Input - target event report'!E:E,'Input - target event report'!B:B,B:B,'Input - target event report'!D:D,"Private Investment") = 0, "N/A", TODAY() - MAXIFS('Input - target event report'!E:E,'Input - target event report'!B:B,B:B,'Input - target event report'!D:D,"Private Investment"))</f>
        <v/>
      </c>
      <c r="I861">
        <f>COUNTIFS('Input - target event report'!B:B,B861,'Input - target event report'!D:D, "Private Investment")</f>
        <v/>
      </c>
      <c r="J861">
        <f>INDEX('Input - companies list'!$1:$10000,MATCH(B861,'Input - companies list'!B:B,0),MATCH("Flow",'Input - companies list'!$1:$1,0 ))</f>
        <v/>
      </c>
      <c r="K861">
        <f>INDEX('Input - companies list'!$1:$10000,MATCH(B861,'Input - companies list'!B:B,0),MATCH("Inter-Cluster Connectivity",'Input - companies list'!$1:$1,0 ))</f>
        <v/>
      </c>
      <c r="L861">
        <f>IFERROR(PERCENTRANK(F:F,F861),0)</f>
        <v/>
      </c>
      <c r="M861">
        <f>IFERROR(1 - PERCENTRANK(G:G,G861),0)</f>
        <v/>
      </c>
      <c r="N861">
        <f>IFERROR(1 - PERCENTRANK(H:H,H861),0)</f>
        <v/>
      </c>
      <c r="O861">
        <f>IFERROR(PERCENTRANK(I:I,I861),0)</f>
        <v/>
      </c>
      <c r="P861">
        <f>IFERROR(1 - PERCENTRANK(J:J,J861),0)</f>
        <v/>
      </c>
      <c r="Q861">
        <f>IFERROR(PERCENTRANK(K:K,K861),0)</f>
        <v/>
      </c>
      <c r="R861">
        <f>L861*weight1+M861*weight2+N861*weight3+O861*weight4+P861*weight5+Q861*weight6</f>
        <v/>
      </c>
    </row>
    <row r="862" spans="1:18">
      <c r="A862">
        <f>RANK(R862,R:R)</f>
        <v/>
      </c>
      <c r="B862" t="s">
        <v>10120</v>
      </c>
      <c r="C862">
        <f>VLOOKUP(B862,'Input - companies list'!B:L,2,FALSE)</f>
        <v/>
      </c>
      <c r="D862">
        <f>VLOOKUP(B862,'Input - companies list'!B:L,11,FALSE)</f>
        <v/>
      </c>
      <c r="E862">
        <f>VLOOKUP(B862,'Input - companies list'!B:E,4,FALSE)</f>
        <v/>
      </c>
      <c r="F862">
        <f>SUMIFS('Input - target event report'!H:H,'Input - target event report'!B:B,B862,'Input - target event report'!D:D, "Private Investment")</f>
        <v/>
      </c>
      <c r="G862">
        <f>IF(I862&lt;2, "N/A", (MAXIFS('Input - target event report'!E:E,'Input - target event report'!B:B,B:B,'Input - target event report'!D:D,"Private Investment")-MINIFS('Input - target event report'!E:E,'Input - target event report'!B:B,B:B,'Input - target event report'!D:D,"Private Investment"))/(I862-1))</f>
        <v/>
      </c>
      <c r="H862">
        <f>IF(MAXIFS('Input - target event report'!E:E,'Input - target event report'!B:B,B:B,'Input - target event report'!D:D,"Private Investment") = 0, "N/A", TODAY() - MAXIFS('Input - target event report'!E:E,'Input - target event report'!B:B,B:B,'Input - target event report'!D:D,"Private Investment"))</f>
        <v/>
      </c>
      <c r="I862">
        <f>COUNTIFS('Input - target event report'!B:B,B862,'Input - target event report'!D:D, "Private Investment")</f>
        <v/>
      </c>
      <c r="J862">
        <f>INDEX('Input - companies list'!$1:$10000,MATCH(B862,'Input - companies list'!B:B,0),MATCH("Flow",'Input - companies list'!$1:$1,0 ))</f>
        <v/>
      </c>
      <c r="K862">
        <f>INDEX('Input - companies list'!$1:$10000,MATCH(B862,'Input - companies list'!B:B,0),MATCH("Inter-Cluster Connectivity",'Input - companies list'!$1:$1,0 ))</f>
        <v/>
      </c>
      <c r="L862">
        <f>IFERROR(PERCENTRANK(F:F,F862),0)</f>
        <v/>
      </c>
      <c r="M862">
        <f>IFERROR(1 - PERCENTRANK(G:G,G862),0)</f>
        <v/>
      </c>
      <c r="N862">
        <f>IFERROR(1 - PERCENTRANK(H:H,H862),0)</f>
        <v/>
      </c>
      <c r="O862">
        <f>IFERROR(PERCENTRANK(I:I,I862),0)</f>
        <v/>
      </c>
      <c r="P862">
        <f>IFERROR(1 - PERCENTRANK(J:J,J862),0)</f>
        <v/>
      </c>
      <c r="Q862">
        <f>IFERROR(PERCENTRANK(K:K,K862),0)</f>
        <v/>
      </c>
      <c r="R862">
        <f>L862*weight1+M862*weight2+N862*weight3+O862*weight4+P862*weight5+Q862*weight6</f>
        <v/>
      </c>
    </row>
    <row r="863" spans="1:18">
      <c r="A863">
        <f>RANK(R863,R:R)</f>
        <v/>
      </c>
      <c r="B863" t="s">
        <v>10130</v>
      </c>
      <c r="C863">
        <f>VLOOKUP(B863,'Input - companies list'!B:L,2,FALSE)</f>
        <v/>
      </c>
      <c r="D863">
        <f>VLOOKUP(B863,'Input - companies list'!B:L,11,FALSE)</f>
        <v/>
      </c>
      <c r="E863">
        <f>VLOOKUP(B863,'Input - companies list'!B:E,4,FALSE)</f>
        <v/>
      </c>
      <c r="F863">
        <f>SUMIFS('Input - target event report'!H:H,'Input - target event report'!B:B,B863,'Input - target event report'!D:D, "Private Investment")</f>
        <v/>
      </c>
      <c r="G863">
        <f>IF(I863&lt;2, "N/A", (MAXIFS('Input - target event report'!E:E,'Input - target event report'!B:B,B:B,'Input - target event report'!D:D,"Private Investment")-MINIFS('Input - target event report'!E:E,'Input - target event report'!B:B,B:B,'Input - target event report'!D:D,"Private Investment"))/(I863-1))</f>
        <v/>
      </c>
      <c r="H863">
        <f>IF(MAXIFS('Input - target event report'!E:E,'Input - target event report'!B:B,B:B,'Input - target event report'!D:D,"Private Investment") = 0, "N/A", TODAY() - MAXIFS('Input - target event report'!E:E,'Input - target event report'!B:B,B:B,'Input - target event report'!D:D,"Private Investment"))</f>
        <v/>
      </c>
      <c r="I863">
        <f>COUNTIFS('Input - target event report'!B:B,B863,'Input - target event report'!D:D, "Private Investment")</f>
        <v/>
      </c>
      <c r="J863">
        <f>INDEX('Input - companies list'!$1:$10000,MATCH(B863,'Input - companies list'!B:B,0),MATCH("Flow",'Input - companies list'!$1:$1,0 ))</f>
        <v/>
      </c>
      <c r="K863">
        <f>INDEX('Input - companies list'!$1:$10000,MATCH(B863,'Input - companies list'!B:B,0),MATCH("Inter-Cluster Connectivity",'Input - companies list'!$1:$1,0 ))</f>
        <v/>
      </c>
      <c r="L863">
        <f>IFERROR(PERCENTRANK(F:F,F863),0)</f>
        <v/>
      </c>
      <c r="M863">
        <f>IFERROR(1 - PERCENTRANK(G:G,G863),0)</f>
        <v/>
      </c>
      <c r="N863">
        <f>IFERROR(1 - PERCENTRANK(H:H,H863),0)</f>
        <v/>
      </c>
      <c r="O863">
        <f>IFERROR(PERCENTRANK(I:I,I863),0)</f>
        <v/>
      </c>
      <c r="P863">
        <f>IFERROR(1 - PERCENTRANK(J:J,J863),0)</f>
        <v/>
      </c>
      <c r="Q863">
        <f>IFERROR(PERCENTRANK(K:K,K863),0)</f>
        <v/>
      </c>
      <c r="R863">
        <f>L863*weight1+M863*weight2+N863*weight3+O863*weight4+P863*weight5+Q863*weight6</f>
        <v/>
      </c>
    </row>
    <row r="864" spans="1:18">
      <c r="A864">
        <f>RANK(R864,R:R)</f>
        <v/>
      </c>
      <c r="B864" t="s">
        <v>10143</v>
      </c>
      <c r="C864">
        <f>VLOOKUP(B864,'Input - companies list'!B:L,2,FALSE)</f>
        <v/>
      </c>
      <c r="D864">
        <f>VLOOKUP(B864,'Input - companies list'!B:L,11,FALSE)</f>
        <v/>
      </c>
      <c r="E864">
        <f>VLOOKUP(B864,'Input - companies list'!B:E,4,FALSE)</f>
        <v/>
      </c>
      <c r="F864">
        <f>SUMIFS('Input - target event report'!H:H,'Input - target event report'!B:B,B864,'Input - target event report'!D:D, "Private Investment")</f>
        <v/>
      </c>
      <c r="G864">
        <f>IF(I864&lt;2, "N/A", (MAXIFS('Input - target event report'!E:E,'Input - target event report'!B:B,B:B,'Input - target event report'!D:D,"Private Investment")-MINIFS('Input - target event report'!E:E,'Input - target event report'!B:B,B:B,'Input - target event report'!D:D,"Private Investment"))/(I864-1))</f>
        <v/>
      </c>
      <c r="H864">
        <f>IF(MAXIFS('Input - target event report'!E:E,'Input - target event report'!B:B,B:B,'Input - target event report'!D:D,"Private Investment") = 0, "N/A", TODAY() - MAXIFS('Input - target event report'!E:E,'Input - target event report'!B:B,B:B,'Input - target event report'!D:D,"Private Investment"))</f>
        <v/>
      </c>
      <c r="I864">
        <f>COUNTIFS('Input - target event report'!B:B,B864,'Input - target event report'!D:D, "Private Investment")</f>
        <v/>
      </c>
      <c r="J864">
        <f>INDEX('Input - companies list'!$1:$10000,MATCH(B864,'Input - companies list'!B:B,0),MATCH("Flow",'Input - companies list'!$1:$1,0 ))</f>
        <v/>
      </c>
      <c r="K864">
        <f>INDEX('Input - companies list'!$1:$10000,MATCH(B864,'Input - companies list'!B:B,0),MATCH("Inter-Cluster Connectivity",'Input - companies list'!$1:$1,0 ))</f>
        <v/>
      </c>
      <c r="L864">
        <f>IFERROR(PERCENTRANK(F:F,F864),0)</f>
        <v/>
      </c>
      <c r="M864">
        <f>IFERROR(1 - PERCENTRANK(G:G,G864),0)</f>
        <v/>
      </c>
      <c r="N864">
        <f>IFERROR(1 - PERCENTRANK(H:H,H864),0)</f>
        <v/>
      </c>
      <c r="O864">
        <f>IFERROR(PERCENTRANK(I:I,I864),0)</f>
        <v/>
      </c>
      <c r="P864">
        <f>IFERROR(1 - PERCENTRANK(J:J,J864),0)</f>
        <v/>
      </c>
      <c r="Q864">
        <f>IFERROR(PERCENTRANK(K:K,K864),0)</f>
        <v/>
      </c>
      <c r="R864">
        <f>L864*weight1+M864*weight2+N864*weight3+O864*weight4+P864*weight5+Q864*weight6</f>
        <v/>
      </c>
    </row>
    <row r="865" spans="1:18">
      <c r="A865">
        <f>RANK(R865,R:R)</f>
        <v/>
      </c>
      <c r="B865" t="s">
        <v>10153</v>
      </c>
      <c r="C865">
        <f>VLOOKUP(B865,'Input - companies list'!B:L,2,FALSE)</f>
        <v/>
      </c>
      <c r="D865">
        <f>VLOOKUP(B865,'Input - companies list'!B:L,11,FALSE)</f>
        <v/>
      </c>
      <c r="E865">
        <f>VLOOKUP(B865,'Input - companies list'!B:E,4,FALSE)</f>
        <v/>
      </c>
      <c r="F865">
        <f>SUMIFS('Input - target event report'!H:H,'Input - target event report'!B:B,B865,'Input - target event report'!D:D, "Private Investment")</f>
        <v/>
      </c>
      <c r="G865">
        <f>IF(I865&lt;2, "N/A", (MAXIFS('Input - target event report'!E:E,'Input - target event report'!B:B,B:B,'Input - target event report'!D:D,"Private Investment")-MINIFS('Input - target event report'!E:E,'Input - target event report'!B:B,B:B,'Input - target event report'!D:D,"Private Investment"))/(I865-1))</f>
        <v/>
      </c>
      <c r="H865">
        <f>IF(MAXIFS('Input - target event report'!E:E,'Input - target event report'!B:B,B:B,'Input - target event report'!D:D,"Private Investment") = 0, "N/A", TODAY() - MAXIFS('Input - target event report'!E:E,'Input - target event report'!B:B,B:B,'Input - target event report'!D:D,"Private Investment"))</f>
        <v/>
      </c>
      <c r="I865">
        <f>COUNTIFS('Input - target event report'!B:B,B865,'Input - target event report'!D:D, "Private Investment")</f>
        <v/>
      </c>
      <c r="J865">
        <f>INDEX('Input - companies list'!$1:$10000,MATCH(B865,'Input - companies list'!B:B,0),MATCH("Flow",'Input - companies list'!$1:$1,0 ))</f>
        <v/>
      </c>
      <c r="K865">
        <f>INDEX('Input - companies list'!$1:$10000,MATCH(B865,'Input - companies list'!B:B,0),MATCH("Inter-Cluster Connectivity",'Input - companies list'!$1:$1,0 ))</f>
        <v/>
      </c>
      <c r="L865">
        <f>IFERROR(PERCENTRANK(F:F,F865),0)</f>
        <v/>
      </c>
      <c r="M865">
        <f>IFERROR(1 - PERCENTRANK(G:G,G865),0)</f>
        <v/>
      </c>
      <c r="N865">
        <f>IFERROR(1 - PERCENTRANK(H:H,H865),0)</f>
        <v/>
      </c>
      <c r="O865">
        <f>IFERROR(PERCENTRANK(I:I,I865),0)</f>
        <v/>
      </c>
      <c r="P865">
        <f>IFERROR(1 - PERCENTRANK(J:J,J865),0)</f>
        <v/>
      </c>
      <c r="Q865">
        <f>IFERROR(PERCENTRANK(K:K,K865),0)</f>
        <v/>
      </c>
      <c r="R865">
        <f>L865*weight1+M865*weight2+N865*weight3+O865*weight4+P865*weight5+Q865*weight6</f>
        <v/>
      </c>
    </row>
    <row r="866" spans="1:18">
      <c r="A866">
        <f>RANK(R866,R:R)</f>
        <v/>
      </c>
      <c r="B866" t="s">
        <v>10164</v>
      </c>
      <c r="C866">
        <f>VLOOKUP(B866,'Input - companies list'!B:L,2,FALSE)</f>
        <v/>
      </c>
      <c r="D866">
        <f>VLOOKUP(B866,'Input - companies list'!B:L,11,FALSE)</f>
        <v/>
      </c>
      <c r="E866">
        <f>VLOOKUP(B866,'Input - companies list'!B:E,4,FALSE)</f>
        <v/>
      </c>
      <c r="F866">
        <f>SUMIFS('Input - target event report'!H:H,'Input - target event report'!B:B,B866,'Input - target event report'!D:D, "Private Investment")</f>
        <v/>
      </c>
      <c r="G866">
        <f>IF(I866&lt;2, "N/A", (MAXIFS('Input - target event report'!E:E,'Input - target event report'!B:B,B:B,'Input - target event report'!D:D,"Private Investment")-MINIFS('Input - target event report'!E:E,'Input - target event report'!B:B,B:B,'Input - target event report'!D:D,"Private Investment"))/(I866-1))</f>
        <v/>
      </c>
      <c r="H866">
        <f>IF(MAXIFS('Input - target event report'!E:E,'Input - target event report'!B:B,B:B,'Input - target event report'!D:D,"Private Investment") = 0, "N/A", TODAY() - MAXIFS('Input - target event report'!E:E,'Input - target event report'!B:B,B:B,'Input - target event report'!D:D,"Private Investment"))</f>
        <v/>
      </c>
      <c r="I866">
        <f>COUNTIFS('Input - target event report'!B:B,B866,'Input - target event report'!D:D, "Private Investment")</f>
        <v/>
      </c>
      <c r="J866">
        <f>INDEX('Input - companies list'!$1:$10000,MATCH(B866,'Input - companies list'!B:B,0),MATCH("Flow",'Input - companies list'!$1:$1,0 ))</f>
        <v/>
      </c>
      <c r="K866">
        <f>INDEX('Input - companies list'!$1:$10000,MATCH(B866,'Input - companies list'!B:B,0),MATCH("Inter-Cluster Connectivity",'Input - companies list'!$1:$1,0 ))</f>
        <v/>
      </c>
      <c r="L866">
        <f>IFERROR(PERCENTRANK(F:F,F866),0)</f>
        <v/>
      </c>
      <c r="M866">
        <f>IFERROR(1 - PERCENTRANK(G:G,G866),0)</f>
        <v/>
      </c>
      <c r="N866">
        <f>IFERROR(1 - PERCENTRANK(H:H,H866),0)</f>
        <v/>
      </c>
      <c r="O866">
        <f>IFERROR(PERCENTRANK(I:I,I866),0)</f>
        <v/>
      </c>
      <c r="P866">
        <f>IFERROR(1 - PERCENTRANK(J:J,J866),0)</f>
        <v/>
      </c>
      <c r="Q866">
        <f>IFERROR(PERCENTRANK(K:K,K866),0)</f>
        <v/>
      </c>
      <c r="R866">
        <f>L866*weight1+M866*weight2+N866*weight3+O866*weight4+P866*weight5+Q866*weight6</f>
        <v/>
      </c>
    </row>
    <row r="867" spans="1:18">
      <c r="A867">
        <f>RANK(R867,R:R)</f>
        <v/>
      </c>
      <c r="B867" t="s">
        <v>10175</v>
      </c>
      <c r="C867">
        <f>VLOOKUP(B867,'Input - companies list'!B:L,2,FALSE)</f>
        <v/>
      </c>
      <c r="D867">
        <f>VLOOKUP(B867,'Input - companies list'!B:L,11,FALSE)</f>
        <v/>
      </c>
      <c r="E867">
        <f>VLOOKUP(B867,'Input - companies list'!B:E,4,FALSE)</f>
        <v/>
      </c>
      <c r="F867">
        <f>SUMIFS('Input - target event report'!H:H,'Input - target event report'!B:B,B867,'Input - target event report'!D:D, "Private Investment")</f>
        <v/>
      </c>
      <c r="G867">
        <f>IF(I867&lt;2, "N/A", (MAXIFS('Input - target event report'!E:E,'Input - target event report'!B:B,B:B,'Input - target event report'!D:D,"Private Investment")-MINIFS('Input - target event report'!E:E,'Input - target event report'!B:B,B:B,'Input - target event report'!D:D,"Private Investment"))/(I867-1))</f>
        <v/>
      </c>
      <c r="H867">
        <f>IF(MAXIFS('Input - target event report'!E:E,'Input - target event report'!B:B,B:B,'Input - target event report'!D:D,"Private Investment") = 0, "N/A", TODAY() - MAXIFS('Input - target event report'!E:E,'Input - target event report'!B:B,B:B,'Input - target event report'!D:D,"Private Investment"))</f>
        <v/>
      </c>
      <c r="I867">
        <f>COUNTIFS('Input - target event report'!B:B,B867,'Input - target event report'!D:D, "Private Investment")</f>
        <v/>
      </c>
      <c r="J867">
        <f>INDEX('Input - companies list'!$1:$10000,MATCH(B867,'Input - companies list'!B:B,0),MATCH("Flow",'Input - companies list'!$1:$1,0 ))</f>
        <v/>
      </c>
      <c r="K867">
        <f>INDEX('Input - companies list'!$1:$10000,MATCH(B867,'Input - companies list'!B:B,0),MATCH("Inter-Cluster Connectivity",'Input - companies list'!$1:$1,0 ))</f>
        <v/>
      </c>
      <c r="L867">
        <f>IFERROR(PERCENTRANK(F:F,F867),0)</f>
        <v/>
      </c>
      <c r="M867">
        <f>IFERROR(1 - PERCENTRANK(G:G,G867),0)</f>
        <v/>
      </c>
      <c r="N867">
        <f>IFERROR(1 - PERCENTRANK(H:H,H867),0)</f>
        <v/>
      </c>
      <c r="O867">
        <f>IFERROR(PERCENTRANK(I:I,I867),0)</f>
        <v/>
      </c>
      <c r="P867">
        <f>IFERROR(1 - PERCENTRANK(J:J,J867),0)</f>
        <v/>
      </c>
      <c r="Q867">
        <f>IFERROR(PERCENTRANK(K:K,K867),0)</f>
        <v/>
      </c>
      <c r="R867">
        <f>L867*weight1+M867*weight2+N867*weight3+O867*weight4+P867*weight5+Q867*weight6</f>
        <v/>
      </c>
    </row>
    <row r="868" spans="1:18">
      <c r="A868">
        <f>RANK(R868,R:R)</f>
        <v/>
      </c>
      <c r="B868" t="s">
        <v>10186</v>
      </c>
      <c r="C868">
        <f>VLOOKUP(B868,'Input - companies list'!B:L,2,FALSE)</f>
        <v/>
      </c>
      <c r="D868">
        <f>VLOOKUP(B868,'Input - companies list'!B:L,11,FALSE)</f>
        <v/>
      </c>
      <c r="E868">
        <f>VLOOKUP(B868,'Input - companies list'!B:E,4,FALSE)</f>
        <v/>
      </c>
      <c r="F868">
        <f>SUMIFS('Input - target event report'!H:H,'Input - target event report'!B:B,B868,'Input - target event report'!D:D, "Private Investment")</f>
        <v/>
      </c>
      <c r="G868">
        <f>IF(I868&lt;2, "N/A", (MAXIFS('Input - target event report'!E:E,'Input - target event report'!B:B,B:B,'Input - target event report'!D:D,"Private Investment")-MINIFS('Input - target event report'!E:E,'Input - target event report'!B:B,B:B,'Input - target event report'!D:D,"Private Investment"))/(I868-1))</f>
        <v/>
      </c>
      <c r="H868">
        <f>IF(MAXIFS('Input - target event report'!E:E,'Input - target event report'!B:B,B:B,'Input - target event report'!D:D,"Private Investment") = 0, "N/A", TODAY() - MAXIFS('Input - target event report'!E:E,'Input - target event report'!B:B,B:B,'Input - target event report'!D:D,"Private Investment"))</f>
        <v/>
      </c>
      <c r="I868">
        <f>COUNTIFS('Input - target event report'!B:B,B868,'Input - target event report'!D:D, "Private Investment")</f>
        <v/>
      </c>
      <c r="J868">
        <f>INDEX('Input - companies list'!$1:$10000,MATCH(B868,'Input - companies list'!B:B,0),MATCH("Flow",'Input - companies list'!$1:$1,0 ))</f>
        <v/>
      </c>
      <c r="K868">
        <f>INDEX('Input - companies list'!$1:$10000,MATCH(B868,'Input - companies list'!B:B,0),MATCH("Inter-Cluster Connectivity",'Input - companies list'!$1:$1,0 ))</f>
        <v/>
      </c>
      <c r="L868">
        <f>IFERROR(PERCENTRANK(F:F,F868),0)</f>
        <v/>
      </c>
      <c r="M868">
        <f>IFERROR(1 - PERCENTRANK(G:G,G868),0)</f>
        <v/>
      </c>
      <c r="N868">
        <f>IFERROR(1 - PERCENTRANK(H:H,H868),0)</f>
        <v/>
      </c>
      <c r="O868">
        <f>IFERROR(PERCENTRANK(I:I,I868),0)</f>
        <v/>
      </c>
      <c r="P868">
        <f>IFERROR(1 - PERCENTRANK(J:J,J868),0)</f>
        <v/>
      </c>
      <c r="Q868">
        <f>IFERROR(PERCENTRANK(K:K,K868),0)</f>
        <v/>
      </c>
      <c r="R868">
        <f>L868*weight1+M868*weight2+N868*weight3+O868*weight4+P868*weight5+Q868*weight6</f>
        <v/>
      </c>
    </row>
    <row r="869" spans="1:18">
      <c r="A869">
        <f>RANK(R869,R:R)</f>
        <v/>
      </c>
      <c r="B869" t="s">
        <v>10198</v>
      </c>
      <c r="C869">
        <f>VLOOKUP(B869,'Input - companies list'!B:L,2,FALSE)</f>
        <v/>
      </c>
      <c r="D869">
        <f>VLOOKUP(B869,'Input - companies list'!B:L,11,FALSE)</f>
        <v/>
      </c>
      <c r="E869">
        <f>VLOOKUP(B869,'Input - companies list'!B:E,4,FALSE)</f>
        <v/>
      </c>
      <c r="F869">
        <f>SUMIFS('Input - target event report'!H:H,'Input - target event report'!B:B,B869,'Input - target event report'!D:D, "Private Investment")</f>
        <v/>
      </c>
      <c r="G869">
        <f>IF(I869&lt;2, "N/A", (MAXIFS('Input - target event report'!E:E,'Input - target event report'!B:B,B:B,'Input - target event report'!D:D,"Private Investment")-MINIFS('Input - target event report'!E:E,'Input - target event report'!B:B,B:B,'Input - target event report'!D:D,"Private Investment"))/(I869-1))</f>
        <v/>
      </c>
      <c r="H869">
        <f>IF(MAXIFS('Input - target event report'!E:E,'Input - target event report'!B:B,B:B,'Input - target event report'!D:D,"Private Investment") = 0, "N/A", TODAY() - MAXIFS('Input - target event report'!E:E,'Input - target event report'!B:B,B:B,'Input - target event report'!D:D,"Private Investment"))</f>
        <v/>
      </c>
      <c r="I869">
        <f>COUNTIFS('Input - target event report'!B:B,B869,'Input - target event report'!D:D, "Private Investment")</f>
        <v/>
      </c>
      <c r="J869">
        <f>INDEX('Input - companies list'!$1:$10000,MATCH(B869,'Input - companies list'!B:B,0),MATCH("Flow",'Input - companies list'!$1:$1,0 ))</f>
        <v/>
      </c>
      <c r="K869">
        <f>INDEX('Input - companies list'!$1:$10000,MATCH(B869,'Input - companies list'!B:B,0),MATCH("Inter-Cluster Connectivity",'Input - companies list'!$1:$1,0 ))</f>
        <v/>
      </c>
      <c r="L869">
        <f>IFERROR(PERCENTRANK(F:F,F869),0)</f>
        <v/>
      </c>
      <c r="M869">
        <f>IFERROR(1 - PERCENTRANK(G:G,G869),0)</f>
        <v/>
      </c>
      <c r="N869">
        <f>IFERROR(1 - PERCENTRANK(H:H,H869),0)</f>
        <v/>
      </c>
      <c r="O869">
        <f>IFERROR(PERCENTRANK(I:I,I869),0)</f>
        <v/>
      </c>
      <c r="P869">
        <f>IFERROR(1 - PERCENTRANK(J:J,J869),0)</f>
        <v/>
      </c>
      <c r="Q869">
        <f>IFERROR(PERCENTRANK(K:K,K869),0)</f>
        <v/>
      </c>
      <c r="R869">
        <f>L869*weight1+M869*weight2+N869*weight3+O869*weight4+P869*weight5+Q869*weight6</f>
        <v/>
      </c>
    </row>
    <row r="870" spans="1:18">
      <c r="A870">
        <f>RANK(R870,R:R)</f>
        <v/>
      </c>
      <c r="B870" t="s">
        <v>10212</v>
      </c>
      <c r="C870">
        <f>VLOOKUP(B870,'Input - companies list'!B:L,2,FALSE)</f>
        <v/>
      </c>
      <c r="D870">
        <f>VLOOKUP(B870,'Input - companies list'!B:L,11,FALSE)</f>
        <v/>
      </c>
      <c r="E870">
        <f>VLOOKUP(B870,'Input - companies list'!B:E,4,FALSE)</f>
        <v/>
      </c>
      <c r="F870">
        <f>SUMIFS('Input - target event report'!H:H,'Input - target event report'!B:B,B870,'Input - target event report'!D:D, "Private Investment")</f>
        <v/>
      </c>
      <c r="G870">
        <f>IF(I870&lt;2, "N/A", (MAXIFS('Input - target event report'!E:E,'Input - target event report'!B:B,B:B,'Input - target event report'!D:D,"Private Investment")-MINIFS('Input - target event report'!E:E,'Input - target event report'!B:B,B:B,'Input - target event report'!D:D,"Private Investment"))/(I870-1))</f>
        <v/>
      </c>
      <c r="H870">
        <f>IF(MAXIFS('Input - target event report'!E:E,'Input - target event report'!B:B,B:B,'Input - target event report'!D:D,"Private Investment") = 0, "N/A", TODAY() - MAXIFS('Input - target event report'!E:E,'Input - target event report'!B:B,B:B,'Input - target event report'!D:D,"Private Investment"))</f>
        <v/>
      </c>
      <c r="I870">
        <f>COUNTIFS('Input - target event report'!B:B,B870,'Input - target event report'!D:D, "Private Investment")</f>
        <v/>
      </c>
      <c r="J870">
        <f>INDEX('Input - companies list'!$1:$10000,MATCH(B870,'Input - companies list'!B:B,0),MATCH("Flow",'Input - companies list'!$1:$1,0 ))</f>
        <v/>
      </c>
      <c r="K870">
        <f>INDEX('Input - companies list'!$1:$10000,MATCH(B870,'Input - companies list'!B:B,0),MATCH("Inter-Cluster Connectivity",'Input - companies list'!$1:$1,0 ))</f>
        <v/>
      </c>
      <c r="L870">
        <f>IFERROR(PERCENTRANK(F:F,F870),0)</f>
        <v/>
      </c>
      <c r="M870">
        <f>IFERROR(1 - PERCENTRANK(G:G,G870),0)</f>
        <v/>
      </c>
      <c r="N870">
        <f>IFERROR(1 - PERCENTRANK(H:H,H870),0)</f>
        <v/>
      </c>
      <c r="O870">
        <f>IFERROR(PERCENTRANK(I:I,I870),0)</f>
        <v/>
      </c>
      <c r="P870">
        <f>IFERROR(1 - PERCENTRANK(J:J,J870),0)</f>
        <v/>
      </c>
      <c r="Q870">
        <f>IFERROR(PERCENTRANK(K:K,K870),0)</f>
        <v/>
      </c>
      <c r="R870">
        <f>L870*weight1+M870*weight2+N870*weight3+O870*weight4+P870*weight5+Q870*weight6</f>
        <v/>
      </c>
    </row>
    <row r="871" spans="1:18">
      <c r="A871">
        <f>RANK(R871,R:R)</f>
        <v/>
      </c>
      <c r="B871" t="s">
        <v>10223</v>
      </c>
      <c r="C871">
        <f>VLOOKUP(B871,'Input - companies list'!B:L,2,FALSE)</f>
        <v/>
      </c>
      <c r="D871">
        <f>VLOOKUP(B871,'Input - companies list'!B:L,11,FALSE)</f>
        <v/>
      </c>
      <c r="E871">
        <f>VLOOKUP(B871,'Input - companies list'!B:E,4,FALSE)</f>
        <v/>
      </c>
      <c r="F871">
        <f>SUMIFS('Input - target event report'!H:H,'Input - target event report'!B:B,B871,'Input - target event report'!D:D, "Private Investment")</f>
        <v/>
      </c>
      <c r="G871">
        <f>IF(I871&lt;2, "N/A", (MAXIFS('Input - target event report'!E:E,'Input - target event report'!B:B,B:B,'Input - target event report'!D:D,"Private Investment")-MINIFS('Input - target event report'!E:E,'Input - target event report'!B:B,B:B,'Input - target event report'!D:D,"Private Investment"))/(I871-1))</f>
        <v/>
      </c>
      <c r="H871">
        <f>IF(MAXIFS('Input - target event report'!E:E,'Input - target event report'!B:B,B:B,'Input - target event report'!D:D,"Private Investment") = 0, "N/A", TODAY() - MAXIFS('Input - target event report'!E:E,'Input - target event report'!B:B,B:B,'Input - target event report'!D:D,"Private Investment"))</f>
        <v/>
      </c>
      <c r="I871">
        <f>COUNTIFS('Input - target event report'!B:B,B871,'Input - target event report'!D:D, "Private Investment")</f>
        <v/>
      </c>
      <c r="J871">
        <f>INDEX('Input - companies list'!$1:$10000,MATCH(B871,'Input - companies list'!B:B,0),MATCH("Flow",'Input - companies list'!$1:$1,0 ))</f>
        <v/>
      </c>
      <c r="K871">
        <f>INDEX('Input - companies list'!$1:$10000,MATCH(B871,'Input - companies list'!B:B,0),MATCH("Inter-Cluster Connectivity",'Input - companies list'!$1:$1,0 ))</f>
        <v/>
      </c>
      <c r="L871">
        <f>IFERROR(PERCENTRANK(F:F,F871),0)</f>
        <v/>
      </c>
      <c r="M871">
        <f>IFERROR(1 - PERCENTRANK(G:G,G871),0)</f>
        <v/>
      </c>
      <c r="N871">
        <f>IFERROR(1 - PERCENTRANK(H:H,H871),0)</f>
        <v/>
      </c>
      <c r="O871">
        <f>IFERROR(PERCENTRANK(I:I,I871),0)</f>
        <v/>
      </c>
      <c r="P871">
        <f>IFERROR(1 - PERCENTRANK(J:J,J871),0)</f>
        <v/>
      </c>
      <c r="Q871">
        <f>IFERROR(PERCENTRANK(K:K,K871),0)</f>
        <v/>
      </c>
      <c r="R871">
        <f>L871*weight1+M871*weight2+N871*weight3+O871*weight4+P871*weight5+Q871*weight6</f>
        <v/>
      </c>
    </row>
    <row r="872" spans="1:18">
      <c r="A872">
        <f>RANK(R872,R:R)</f>
        <v/>
      </c>
      <c r="B872" t="s">
        <v>10236</v>
      </c>
      <c r="C872">
        <f>VLOOKUP(B872,'Input - companies list'!B:L,2,FALSE)</f>
        <v/>
      </c>
      <c r="D872">
        <f>VLOOKUP(B872,'Input - companies list'!B:L,11,FALSE)</f>
        <v/>
      </c>
      <c r="E872">
        <f>VLOOKUP(B872,'Input - companies list'!B:E,4,FALSE)</f>
        <v/>
      </c>
      <c r="F872">
        <f>SUMIFS('Input - target event report'!H:H,'Input - target event report'!B:B,B872,'Input - target event report'!D:D, "Private Investment")</f>
        <v/>
      </c>
      <c r="G872">
        <f>IF(I872&lt;2, "N/A", (MAXIFS('Input - target event report'!E:E,'Input - target event report'!B:B,B:B,'Input - target event report'!D:D,"Private Investment")-MINIFS('Input - target event report'!E:E,'Input - target event report'!B:B,B:B,'Input - target event report'!D:D,"Private Investment"))/(I872-1))</f>
        <v/>
      </c>
      <c r="H872">
        <f>IF(MAXIFS('Input - target event report'!E:E,'Input - target event report'!B:B,B:B,'Input - target event report'!D:D,"Private Investment") = 0, "N/A", TODAY() - MAXIFS('Input - target event report'!E:E,'Input - target event report'!B:B,B:B,'Input - target event report'!D:D,"Private Investment"))</f>
        <v/>
      </c>
      <c r="I872">
        <f>COUNTIFS('Input - target event report'!B:B,B872,'Input - target event report'!D:D, "Private Investment")</f>
        <v/>
      </c>
      <c r="J872">
        <f>INDEX('Input - companies list'!$1:$10000,MATCH(B872,'Input - companies list'!B:B,0),MATCH("Flow",'Input - companies list'!$1:$1,0 ))</f>
        <v/>
      </c>
      <c r="K872">
        <f>INDEX('Input - companies list'!$1:$10000,MATCH(B872,'Input - companies list'!B:B,0),MATCH("Inter-Cluster Connectivity",'Input - companies list'!$1:$1,0 ))</f>
        <v/>
      </c>
      <c r="L872">
        <f>IFERROR(PERCENTRANK(F:F,F872),0)</f>
        <v/>
      </c>
      <c r="M872">
        <f>IFERROR(1 - PERCENTRANK(G:G,G872),0)</f>
        <v/>
      </c>
      <c r="N872">
        <f>IFERROR(1 - PERCENTRANK(H:H,H872),0)</f>
        <v/>
      </c>
      <c r="O872">
        <f>IFERROR(PERCENTRANK(I:I,I872),0)</f>
        <v/>
      </c>
      <c r="P872">
        <f>IFERROR(1 - PERCENTRANK(J:J,J872),0)</f>
        <v/>
      </c>
      <c r="Q872">
        <f>IFERROR(PERCENTRANK(K:K,K872),0)</f>
        <v/>
      </c>
      <c r="R872">
        <f>L872*weight1+M872*weight2+N872*weight3+O872*weight4+P872*weight5+Q872*weight6</f>
        <v/>
      </c>
    </row>
    <row r="873" spans="1:18">
      <c r="A873">
        <f>RANK(R873,R:R)</f>
        <v/>
      </c>
      <c r="B873" t="s">
        <v>10248</v>
      </c>
      <c r="C873">
        <f>VLOOKUP(B873,'Input - companies list'!B:L,2,FALSE)</f>
        <v/>
      </c>
      <c r="D873">
        <f>VLOOKUP(B873,'Input - companies list'!B:L,11,FALSE)</f>
        <v/>
      </c>
      <c r="E873">
        <f>VLOOKUP(B873,'Input - companies list'!B:E,4,FALSE)</f>
        <v/>
      </c>
      <c r="F873">
        <f>SUMIFS('Input - target event report'!H:H,'Input - target event report'!B:B,B873,'Input - target event report'!D:D, "Private Investment")</f>
        <v/>
      </c>
      <c r="G873">
        <f>IF(I873&lt;2, "N/A", (MAXIFS('Input - target event report'!E:E,'Input - target event report'!B:B,B:B,'Input - target event report'!D:D,"Private Investment")-MINIFS('Input - target event report'!E:E,'Input - target event report'!B:B,B:B,'Input - target event report'!D:D,"Private Investment"))/(I873-1))</f>
        <v/>
      </c>
      <c r="H873">
        <f>IF(MAXIFS('Input - target event report'!E:E,'Input - target event report'!B:B,B:B,'Input - target event report'!D:D,"Private Investment") = 0, "N/A", TODAY() - MAXIFS('Input - target event report'!E:E,'Input - target event report'!B:B,B:B,'Input - target event report'!D:D,"Private Investment"))</f>
        <v/>
      </c>
      <c r="I873">
        <f>COUNTIFS('Input - target event report'!B:B,B873,'Input - target event report'!D:D, "Private Investment")</f>
        <v/>
      </c>
      <c r="J873">
        <f>INDEX('Input - companies list'!$1:$10000,MATCH(B873,'Input - companies list'!B:B,0),MATCH("Flow",'Input - companies list'!$1:$1,0 ))</f>
        <v/>
      </c>
      <c r="K873">
        <f>INDEX('Input - companies list'!$1:$10000,MATCH(B873,'Input - companies list'!B:B,0),MATCH("Inter-Cluster Connectivity",'Input - companies list'!$1:$1,0 ))</f>
        <v/>
      </c>
      <c r="L873">
        <f>IFERROR(PERCENTRANK(F:F,F873),0)</f>
        <v/>
      </c>
      <c r="M873">
        <f>IFERROR(1 - PERCENTRANK(G:G,G873),0)</f>
        <v/>
      </c>
      <c r="N873">
        <f>IFERROR(1 - PERCENTRANK(H:H,H873),0)</f>
        <v/>
      </c>
      <c r="O873">
        <f>IFERROR(PERCENTRANK(I:I,I873),0)</f>
        <v/>
      </c>
      <c r="P873">
        <f>IFERROR(1 - PERCENTRANK(J:J,J873),0)</f>
        <v/>
      </c>
      <c r="Q873">
        <f>IFERROR(PERCENTRANK(K:K,K873),0)</f>
        <v/>
      </c>
      <c r="R873">
        <f>L873*weight1+M873*weight2+N873*weight3+O873*weight4+P873*weight5+Q873*weight6</f>
        <v/>
      </c>
    </row>
    <row r="874" spans="1:18">
      <c r="A874">
        <f>RANK(R874,R:R)</f>
        <v/>
      </c>
      <c r="B874" t="s">
        <v>10260</v>
      </c>
      <c r="C874">
        <f>VLOOKUP(B874,'Input - companies list'!B:L,2,FALSE)</f>
        <v/>
      </c>
      <c r="D874">
        <f>VLOOKUP(B874,'Input - companies list'!B:L,11,FALSE)</f>
        <v/>
      </c>
      <c r="E874">
        <f>VLOOKUP(B874,'Input - companies list'!B:E,4,FALSE)</f>
        <v/>
      </c>
      <c r="F874">
        <f>SUMIFS('Input - target event report'!H:H,'Input - target event report'!B:B,B874,'Input - target event report'!D:D, "Private Investment")</f>
        <v/>
      </c>
      <c r="G874">
        <f>IF(I874&lt;2, "N/A", (MAXIFS('Input - target event report'!E:E,'Input - target event report'!B:B,B:B,'Input - target event report'!D:D,"Private Investment")-MINIFS('Input - target event report'!E:E,'Input - target event report'!B:B,B:B,'Input - target event report'!D:D,"Private Investment"))/(I874-1))</f>
        <v/>
      </c>
      <c r="H874">
        <f>IF(MAXIFS('Input - target event report'!E:E,'Input - target event report'!B:B,B:B,'Input - target event report'!D:D,"Private Investment") = 0, "N/A", TODAY() - MAXIFS('Input - target event report'!E:E,'Input - target event report'!B:B,B:B,'Input - target event report'!D:D,"Private Investment"))</f>
        <v/>
      </c>
      <c r="I874">
        <f>COUNTIFS('Input - target event report'!B:B,B874,'Input - target event report'!D:D, "Private Investment")</f>
        <v/>
      </c>
      <c r="J874">
        <f>INDEX('Input - companies list'!$1:$10000,MATCH(B874,'Input - companies list'!B:B,0),MATCH("Flow",'Input - companies list'!$1:$1,0 ))</f>
        <v/>
      </c>
      <c r="K874">
        <f>INDEX('Input - companies list'!$1:$10000,MATCH(B874,'Input - companies list'!B:B,0),MATCH("Inter-Cluster Connectivity",'Input - companies list'!$1:$1,0 ))</f>
        <v/>
      </c>
      <c r="L874">
        <f>IFERROR(PERCENTRANK(F:F,F874),0)</f>
        <v/>
      </c>
      <c r="M874">
        <f>IFERROR(1 - PERCENTRANK(G:G,G874),0)</f>
        <v/>
      </c>
      <c r="N874">
        <f>IFERROR(1 - PERCENTRANK(H:H,H874),0)</f>
        <v/>
      </c>
      <c r="O874">
        <f>IFERROR(PERCENTRANK(I:I,I874),0)</f>
        <v/>
      </c>
      <c r="P874">
        <f>IFERROR(1 - PERCENTRANK(J:J,J874),0)</f>
        <v/>
      </c>
      <c r="Q874">
        <f>IFERROR(PERCENTRANK(K:K,K874),0)</f>
        <v/>
      </c>
      <c r="R874">
        <f>L874*weight1+M874*weight2+N874*weight3+O874*weight4+P874*weight5+Q874*weight6</f>
        <v/>
      </c>
    </row>
    <row r="875" spans="1:18">
      <c r="A875">
        <f>RANK(R875,R:R)</f>
        <v/>
      </c>
      <c r="B875" t="s">
        <v>10271</v>
      </c>
      <c r="C875">
        <f>VLOOKUP(B875,'Input - companies list'!B:L,2,FALSE)</f>
        <v/>
      </c>
      <c r="D875">
        <f>VLOOKUP(B875,'Input - companies list'!B:L,11,FALSE)</f>
        <v/>
      </c>
      <c r="E875">
        <f>VLOOKUP(B875,'Input - companies list'!B:E,4,FALSE)</f>
        <v/>
      </c>
      <c r="F875">
        <f>SUMIFS('Input - target event report'!H:H,'Input - target event report'!B:B,B875,'Input - target event report'!D:D, "Private Investment")</f>
        <v/>
      </c>
      <c r="G875">
        <f>IF(I875&lt;2, "N/A", (MAXIFS('Input - target event report'!E:E,'Input - target event report'!B:B,B:B,'Input - target event report'!D:D,"Private Investment")-MINIFS('Input - target event report'!E:E,'Input - target event report'!B:B,B:B,'Input - target event report'!D:D,"Private Investment"))/(I875-1))</f>
        <v/>
      </c>
      <c r="H875">
        <f>IF(MAXIFS('Input - target event report'!E:E,'Input - target event report'!B:B,B:B,'Input - target event report'!D:D,"Private Investment") = 0, "N/A", TODAY() - MAXIFS('Input - target event report'!E:E,'Input - target event report'!B:B,B:B,'Input - target event report'!D:D,"Private Investment"))</f>
        <v/>
      </c>
      <c r="I875">
        <f>COUNTIFS('Input - target event report'!B:B,B875,'Input - target event report'!D:D, "Private Investment")</f>
        <v/>
      </c>
      <c r="J875">
        <f>INDEX('Input - companies list'!$1:$10000,MATCH(B875,'Input - companies list'!B:B,0),MATCH("Flow",'Input - companies list'!$1:$1,0 ))</f>
        <v/>
      </c>
      <c r="K875">
        <f>INDEX('Input - companies list'!$1:$10000,MATCH(B875,'Input - companies list'!B:B,0),MATCH("Inter-Cluster Connectivity",'Input - companies list'!$1:$1,0 ))</f>
        <v/>
      </c>
      <c r="L875">
        <f>IFERROR(PERCENTRANK(F:F,F875),0)</f>
        <v/>
      </c>
      <c r="M875">
        <f>IFERROR(1 - PERCENTRANK(G:G,G875),0)</f>
        <v/>
      </c>
      <c r="N875">
        <f>IFERROR(1 - PERCENTRANK(H:H,H875),0)</f>
        <v/>
      </c>
      <c r="O875">
        <f>IFERROR(PERCENTRANK(I:I,I875),0)</f>
        <v/>
      </c>
      <c r="P875">
        <f>IFERROR(1 - PERCENTRANK(J:J,J875),0)</f>
        <v/>
      </c>
      <c r="Q875">
        <f>IFERROR(PERCENTRANK(K:K,K875),0)</f>
        <v/>
      </c>
      <c r="R875">
        <f>L875*weight1+M875*weight2+N875*weight3+O875*weight4+P875*weight5+Q875*weight6</f>
        <v/>
      </c>
    </row>
    <row r="876" spans="1:18">
      <c r="A876">
        <f>RANK(R876,R:R)</f>
        <v/>
      </c>
      <c r="B876" t="s">
        <v>10284</v>
      </c>
      <c r="C876">
        <f>VLOOKUP(B876,'Input - companies list'!B:L,2,FALSE)</f>
        <v/>
      </c>
      <c r="D876">
        <f>VLOOKUP(B876,'Input - companies list'!B:L,11,FALSE)</f>
        <v/>
      </c>
      <c r="E876">
        <f>VLOOKUP(B876,'Input - companies list'!B:E,4,FALSE)</f>
        <v/>
      </c>
      <c r="F876">
        <f>SUMIFS('Input - target event report'!H:H,'Input - target event report'!B:B,B876,'Input - target event report'!D:D, "Private Investment")</f>
        <v/>
      </c>
      <c r="G876">
        <f>IF(I876&lt;2, "N/A", (MAXIFS('Input - target event report'!E:E,'Input - target event report'!B:B,B:B,'Input - target event report'!D:D,"Private Investment")-MINIFS('Input - target event report'!E:E,'Input - target event report'!B:B,B:B,'Input - target event report'!D:D,"Private Investment"))/(I876-1))</f>
        <v/>
      </c>
      <c r="H876">
        <f>IF(MAXIFS('Input - target event report'!E:E,'Input - target event report'!B:B,B:B,'Input - target event report'!D:D,"Private Investment") = 0, "N/A", TODAY() - MAXIFS('Input - target event report'!E:E,'Input - target event report'!B:B,B:B,'Input - target event report'!D:D,"Private Investment"))</f>
        <v/>
      </c>
      <c r="I876">
        <f>COUNTIFS('Input - target event report'!B:B,B876,'Input - target event report'!D:D, "Private Investment")</f>
        <v/>
      </c>
      <c r="J876">
        <f>INDEX('Input - companies list'!$1:$10000,MATCH(B876,'Input - companies list'!B:B,0),MATCH("Flow",'Input - companies list'!$1:$1,0 ))</f>
        <v/>
      </c>
      <c r="K876">
        <f>INDEX('Input - companies list'!$1:$10000,MATCH(B876,'Input - companies list'!B:B,0),MATCH("Inter-Cluster Connectivity",'Input - companies list'!$1:$1,0 ))</f>
        <v/>
      </c>
      <c r="L876">
        <f>IFERROR(PERCENTRANK(F:F,F876),0)</f>
        <v/>
      </c>
      <c r="M876">
        <f>IFERROR(1 - PERCENTRANK(G:G,G876),0)</f>
        <v/>
      </c>
      <c r="N876">
        <f>IFERROR(1 - PERCENTRANK(H:H,H876),0)</f>
        <v/>
      </c>
      <c r="O876">
        <f>IFERROR(PERCENTRANK(I:I,I876),0)</f>
        <v/>
      </c>
      <c r="P876">
        <f>IFERROR(1 - PERCENTRANK(J:J,J876),0)</f>
        <v/>
      </c>
      <c r="Q876">
        <f>IFERROR(PERCENTRANK(K:K,K876),0)</f>
        <v/>
      </c>
      <c r="R876">
        <f>L876*weight1+M876*weight2+N876*weight3+O876*weight4+P876*weight5+Q876*weight6</f>
        <v/>
      </c>
    </row>
    <row r="877" spans="1:18">
      <c r="A877">
        <f>RANK(R877,R:R)</f>
        <v/>
      </c>
      <c r="B877" t="s">
        <v>10295</v>
      </c>
      <c r="C877">
        <f>VLOOKUP(B877,'Input - companies list'!B:L,2,FALSE)</f>
        <v/>
      </c>
      <c r="D877">
        <f>VLOOKUP(B877,'Input - companies list'!B:L,11,FALSE)</f>
        <v/>
      </c>
      <c r="E877">
        <f>VLOOKUP(B877,'Input - companies list'!B:E,4,FALSE)</f>
        <v/>
      </c>
      <c r="F877">
        <f>SUMIFS('Input - target event report'!H:H,'Input - target event report'!B:B,B877,'Input - target event report'!D:D, "Private Investment")</f>
        <v/>
      </c>
      <c r="G877">
        <f>IF(I877&lt;2, "N/A", (MAXIFS('Input - target event report'!E:E,'Input - target event report'!B:B,B:B,'Input - target event report'!D:D,"Private Investment")-MINIFS('Input - target event report'!E:E,'Input - target event report'!B:B,B:B,'Input - target event report'!D:D,"Private Investment"))/(I877-1))</f>
        <v/>
      </c>
      <c r="H877">
        <f>IF(MAXIFS('Input - target event report'!E:E,'Input - target event report'!B:B,B:B,'Input - target event report'!D:D,"Private Investment") = 0, "N/A", TODAY() - MAXIFS('Input - target event report'!E:E,'Input - target event report'!B:B,B:B,'Input - target event report'!D:D,"Private Investment"))</f>
        <v/>
      </c>
      <c r="I877">
        <f>COUNTIFS('Input - target event report'!B:B,B877,'Input - target event report'!D:D, "Private Investment")</f>
        <v/>
      </c>
      <c r="J877">
        <f>INDEX('Input - companies list'!$1:$10000,MATCH(B877,'Input - companies list'!B:B,0),MATCH("Flow",'Input - companies list'!$1:$1,0 ))</f>
        <v/>
      </c>
      <c r="K877">
        <f>INDEX('Input - companies list'!$1:$10000,MATCH(B877,'Input - companies list'!B:B,0),MATCH("Inter-Cluster Connectivity",'Input - companies list'!$1:$1,0 ))</f>
        <v/>
      </c>
      <c r="L877">
        <f>IFERROR(PERCENTRANK(F:F,F877),0)</f>
        <v/>
      </c>
      <c r="M877">
        <f>IFERROR(1 - PERCENTRANK(G:G,G877),0)</f>
        <v/>
      </c>
      <c r="N877">
        <f>IFERROR(1 - PERCENTRANK(H:H,H877),0)</f>
        <v/>
      </c>
      <c r="O877">
        <f>IFERROR(PERCENTRANK(I:I,I877),0)</f>
        <v/>
      </c>
      <c r="P877">
        <f>IFERROR(1 - PERCENTRANK(J:J,J877),0)</f>
        <v/>
      </c>
      <c r="Q877">
        <f>IFERROR(PERCENTRANK(K:K,K877),0)</f>
        <v/>
      </c>
      <c r="R877">
        <f>L877*weight1+M877*weight2+N877*weight3+O877*weight4+P877*weight5+Q877*weight6</f>
        <v/>
      </c>
    </row>
    <row r="878" spans="1:18">
      <c r="A878">
        <f>RANK(R878,R:R)</f>
        <v/>
      </c>
      <c r="B878" t="s">
        <v>10305</v>
      </c>
      <c r="C878">
        <f>VLOOKUP(B878,'Input - companies list'!B:L,2,FALSE)</f>
        <v/>
      </c>
      <c r="D878">
        <f>VLOOKUP(B878,'Input - companies list'!B:L,11,FALSE)</f>
        <v/>
      </c>
      <c r="E878">
        <f>VLOOKUP(B878,'Input - companies list'!B:E,4,FALSE)</f>
        <v/>
      </c>
      <c r="F878">
        <f>SUMIFS('Input - target event report'!H:H,'Input - target event report'!B:B,B878,'Input - target event report'!D:D, "Private Investment")</f>
        <v/>
      </c>
      <c r="G878">
        <f>IF(I878&lt;2, "N/A", (MAXIFS('Input - target event report'!E:E,'Input - target event report'!B:B,B:B,'Input - target event report'!D:D,"Private Investment")-MINIFS('Input - target event report'!E:E,'Input - target event report'!B:B,B:B,'Input - target event report'!D:D,"Private Investment"))/(I878-1))</f>
        <v/>
      </c>
      <c r="H878">
        <f>IF(MAXIFS('Input - target event report'!E:E,'Input - target event report'!B:B,B:B,'Input - target event report'!D:D,"Private Investment") = 0, "N/A", TODAY() - MAXIFS('Input - target event report'!E:E,'Input - target event report'!B:B,B:B,'Input - target event report'!D:D,"Private Investment"))</f>
        <v/>
      </c>
      <c r="I878">
        <f>COUNTIFS('Input - target event report'!B:B,B878,'Input - target event report'!D:D, "Private Investment")</f>
        <v/>
      </c>
      <c r="J878">
        <f>INDEX('Input - companies list'!$1:$10000,MATCH(B878,'Input - companies list'!B:B,0),MATCH("Flow",'Input - companies list'!$1:$1,0 ))</f>
        <v/>
      </c>
      <c r="K878">
        <f>INDEX('Input - companies list'!$1:$10000,MATCH(B878,'Input - companies list'!B:B,0),MATCH("Inter-Cluster Connectivity",'Input - companies list'!$1:$1,0 ))</f>
        <v/>
      </c>
      <c r="L878">
        <f>IFERROR(PERCENTRANK(F:F,F878),0)</f>
        <v/>
      </c>
      <c r="M878">
        <f>IFERROR(1 - PERCENTRANK(G:G,G878),0)</f>
        <v/>
      </c>
      <c r="N878">
        <f>IFERROR(1 - PERCENTRANK(H:H,H878),0)</f>
        <v/>
      </c>
      <c r="O878">
        <f>IFERROR(PERCENTRANK(I:I,I878),0)</f>
        <v/>
      </c>
      <c r="P878">
        <f>IFERROR(1 - PERCENTRANK(J:J,J878),0)</f>
        <v/>
      </c>
      <c r="Q878">
        <f>IFERROR(PERCENTRANK(K:K,K878),0)</f>
        <v/>
      </c>
      <c r="R878">
        <f>L878*weight1+M878*weight2+N878*weight3+O878*weight4+P878*weight5+Q878*weight6</f>
        <v/>
      </c>
    </row>
    <row r="879" spans="1:18">
      <c r="A879">
        <f>RANK(R879,R:R)</f>
        <v/>
      </c>
      <c r="B879" t="s">
        <v>10314</v>
      </c>
      <c r="C879">
        <f>VLOOKUP(B879,'Input - companies list'!B:L,2,FALSE)</f>
        <v/>
      </c>
      <c r="D879">
        <f>VLOOKUP(B879,'Input - companies list'!B:L,11,FALSE)</f>
        <v/>
      </c>
      <c r="E879">
        <f>VLOOKUP(B879,'Input - companies list'!B:E,4,FALSE)</f>
        <v/>
      </c>
      <c r="F879">
        <f>SUMIFS('Input - target event report'!H:H,'Input - target event report'!B:B,B879,'Input - target event report'!D:D, "Private Investment")</f>
        <v/>
      </c>
      <c r="G879">
        <f>IF(I879&lt;2, "N/A", (MAXIFS('Input - target event report'!E:E,'Input - target event report'!B:B,B:B,'Input - target event report'!D:D,"Private Investment")-MINIFS('Input - target event report'!E:E,'Input - target event report'!B:B,B:B,'Input - target event report'!D:D,"Private Investment"))/(I879-1))</f>
        <v/>
      </c>
      <c r="H879">
        <f>IF(MAXIFS('Input - target event report'!E:E,'Input - target event report'!B:B,B:B,'Input - target event report'!D:D,"Private Investment") = 0, "N/A", TODAY() - MAXIFS('Input - target event report'!E:E,'Input - target event report'!B:B,B:B,'Input - target event report'!D:D,"Private Investment"))</f>
        <v/>
      </c>
      <c r="I879">
        <f>COUNTIFS('Input - target event report'!B:B,B879,'Input - target event report'!D:D, "Private Investment")</f>
        <v/>
      </c>
      <c r="J879">
        <f>INDEX('Input - companies list'!$1:$10000,MATCH(B879,'Input - companies list'!B:B,0),MATCH("Flow",'Input - companies list'!$1:$1,0 ))</f>
        <v/>
      </c>
      <c r="K879">
        <f>INDEX('Input - companies list'!$1:$10000,MATCH(B879,'Input - companies list'!B:B,0),MATCH("Inter-Cluster Connectivity",'Input - companies list'!$1:$1,0 ))</f>
        <v/>
      </c>
      <c r="L879">
        <f>IFERROR(PERCENTRANK(F:F,F879),0)</f>
        <v/>
      </c>
      <c r="M879">
        <f>IFERROR(1 - PERCENTRANK(G:G,G879),0)</f>
        <v/>
      </c>
      <c r="N879">
        <f>IFERROR(1 - PERCENTRANK(H:H,H879),0)</f>
        <v/>
      </c>
      <c r="O879">
        <f>IFERROR(PERCENTRANK(I:I,I879),0)</f>
        <v/>
      </c>
      <c r="P879">
        <f>IFERROR(1 - PERCENTRANK(J:J,J879),0)</f>
        <v/>
      </c>
      <c r="Q879">
        <f>IFERROR(PERCENTRANK(K:K,K879),0)</f>
        <v/>
      </c>
      <c r="R879">
        <f>L879*weight1+M879*weight2+N879*weight3+O879*weight4+P879*weight5+Q879*weight6</f>
        <v/>
      </c>
    </row>
    <row r="880" spans="1:18">
      <c r="A880">
        <f>RANK(R880,R:R)</f>
        <v/>
      </c>
      <c r="B880" t="s">
        <v>10327</v>
      </c>
      <c r="C880">
        <f>VLOOKUP(B880,'Input - companies list'!B:L,2,FALSE)</f>
        <v/>
      </c>
      <c r="D880">
        <f>VLOOKUP(B880,'Input - companies list'!B:L,11,FALSE)</f>
        <v/>
      </c>
      <c r="E880">
        <f>VLOOKUP(B880,'Input - companies list'!B:E,4,FALSE)</f>
        <v/>
      </c>
      <c r="F880">
        <f>SUMIFS('Input - target event report'!H:H,'Input - target event report'!B:B,B880,'Input - target event report'!D:D, "Private Investment")</f>
        <v/>
      </c>
      <c r="G880">
        <f>IF(I880&lt;2, "N/A", (MAXIFS('Input - target event report'!E:E,'Input - target event report'!B:B,B:B,'Input - target event report'!D:D,"Private Investment")-MINIFS('Input - target event report'!E:E,'Input - target event report'!B:B,B:B,'Input - target event report'!D:D,"Private Investment"))/(I880-1))</f>
        <v/>
      </c>
      <c r="H880">
        <f>IF(MAXIFS('Input - target event report'!E:E,'Input - target event report'!B:B,B:B,'Input - target event report'!D:D,"Private Investment") = 0, "N/A", TODAY() - MAXIFS('Input - target event report'!E:E,'Input - target event report'!B:B,B:B,'Input - target event report'!D:D,"Private Investment"))</f>
        <v/>
      </c>
      <c r="I880">
        <f>COUNTIFS('Input - target event report'!B:B,B880,'Input - target event report'!D:D, "Private Investment")</f>
        <v/>
      </c>
      <c r="J880">
        <f>INDEX('Input - companies list'!$1:$10000,MATCH(B880,'Input - companies list'!B:B,0),MATCH("Flow",'Input - companies list'!$1:$1,0 ))</f>
        <v/>
      </c>
      <c r="K880">
        <f>INDEX('Input - companies list'!$1:$10000,MATCH(B880,'Input - companies list'!B:B,0),MATCH("Inter-Cluster Connectivity",'Input - companies list'!$1:$1,0 ))</f>
        <v/>
      </c>
      <c r="L880">
        <f>IFERROR(PERCENTRANK(F:F,F880),0)</f>
        <v/>
      </c>
      <c r="M880">
        <f>IFERROR(1 - PERCENTRANK(G:G,G880),0)</f>
        <v/>
      </c>
      <c r="N880">
        <f>IFERROR(1 - PERCENTRANK(H:H,H880),0)</f>
        <v/>
      </c>
      <c r="O880">
        <f>IFERROR(PERCENTRANK(I:I,I880),0)</f>
        <v/>
      </c>
      <c r="P880">
        <f>IFERROR(1 - PERCENTRANK(J:J,J880),0)</f>
        <v/>
      </c>
      <c r="Q880">
        <f>IFERROR(PERCENTRANK(K:K,K880),0)</f>
        <v/>
      </c>
      <c r="R880">
        <f>L880*weight1+M880*weight2+N880*weight3+O880*weight4+P880*weight5+Q880*weight6</f>
        <v/>
      </c>
    </row>
    <row r="881" spans="1:18">
      <c r="A881">
        <f>RANK(R881,R:R)</f>
        <v/>
      </c>
      <c r="B881" t="s">
        <v>10338</v>
      </c>
      <c r="C881">
        <f>VLOOKUP(B881,'Input - companies list'!B:L,2,FALSE)</f>
        <v/>
      </c>
      <c r="D881">
        <f>VLOOKUP(B881,'Input - companies list'!B:L,11,FALSE)</f>
        <v/>
      </c>
      <c r="E881">
        <f>VLOOKUP(B881,'Input - companies list'!B:E,4,FALSE)</f>
        <v/>
      </c>
      <c r="F881">
        <f>SUMIFS('Input - target event report'!H:H,'Input - target event report'!B:B,B881,'Input - target event report'!D:D, "Private Investment")</f>
        <v/>
      </c>
      <c r="G881">
        <f>IF(I881&lt;2, "N/A", (MAXIFS('Input - target event report'!E:E,'Input - target event report'!B:B,B:B,'Input - target event report'!D:D,"Private Investment")-MINIFS('Input - target event report'!E:E,'Input - target event report'!B:B,B:B,'Input - target event report'!D:D,"Private Investment"))/(I881-1))</f>
        <v/>
      </c>
      <c r="H881">
        <f>IF(MAXIFS('Input - target event report'!E:E,'Input - target event report'!B:B,B:B,'Input - target event report'!D:D,"Private Investment") = 0, "N/A", TODAY() - MAXIFS('Input - target event report'!E:E,'Input - target event report'!B:B,B:B,'Input - target event report'!D:D,"Private Investment"))</f>
        <v/>
      </c>
      <c r="I881">
        <f>COUNTIFS('Input - target event report'!B:B,B881,'Input - target event report'!D:D, "Private Investment")</f>
        <v/>
      </c>
      <c r="J881">
        <f>INDEX('Input - companies list'!$1:$10000,MATCH(B881,'Input - companies list'!B:B,0),MATCH("Flow",'Input - companies list'!$1:$1,0 ))</f>
        <v/>
      </c>
      <c r="K881">
        <f>INDEX('Input - companies list'!$1:$10000,MATCH(B881,'Input - companies list'!B:B,0),MATCH("Inter-Cluster Connectivity",'Input - companies list'!$1:$1,0 ))</f>
        <v/>
      </c>
      <c r="L881">
        <f>IFERROR(PERCENTRANK(F:F,F881),0)</f>
        <v/>
      </c>
      <c r="M881">
        <f>IFERROR(1 - PERCENTRANK(G:G,G881),0)</f>
        <v/>
      </c>
      <c r="N881">
        <f>IFERROR(1 - PERCENTRANK(H:H,H881),0)</f>
        <v/>
      </c>
      <c r="O881">
        <f>IFERROR(PERCENTRANK(I:I,I881),0)</f>
        <v/>
      </c>
      <c r="P881">
        <f>IFERROR(1 - PERCENTRANK(J:J,J881),0)</f>
        <v/>
      </c>
      <c r="Q881">
        <f>IFERROR(PERCENTRANK(K:K,K881),0)</f>
        <v/>
      </c>
      <c r="R881">
        <f>L881*weight1+M881*weight2+N881*weight3+O881*weight4+P881*weight5+Q881*weight6</f>
        <v/>
      </c>
    </row>
    <row r="882" spans="1:18">
      <c r="A882">
        <f>RANK(R882,R:R)</f>
        <v/>
      </c>
      <c r="B882" t="s">
        <v>10350</v>
      </c>
      <c r="C882">
        <f>VLOOKUP(B882,'Input - companies list'!B:L,2,FALSE)</f>
        <v/>
      </c>
      <c r="D882">
        <f>VLOOKUP(B882,'Input - companies list'!B:L,11,FALSE)</f>
        <v/>
      </c>
      <c r="E882">
        <f>VLOOKUP(B882,'Input - companies list'!B:E,4,FALSE)</f>
        <v/>
      </c>
      <c r="F882">
        <f>SUMIFS('Input - target event report'!H:H,'Input - target event report'!B:B,B882,'Input - target event report'!D:D, "Private Investment")</f>
        <v/>
      </c>
      <c r="G882">
        <f>IF(I882&lt;2, "N/A", (MAXIFS('Input - target event report'!E:E,'Input - target event report'!B:B,B:B,'Input - target event report'!D:D,"Private Investment")-MINIFS('Input - target event report'!E:E,'Input - target event report'!B:B,B:B,'Input - target event report'!D:D,"Private Investment"))/(I882-1))</f>
        <v/>
      </c>
      <c r="H882">
        <f>IF(MAXIFS('Input - target event report'!E:E,'Input - target event report'!B:B,B:B,'Input - target event report'!D:D,"Private Investment") = 0, "N/A", TODAY() - MAXIFS('Input - target event report'!E:E,'Input - target event report'!B:B,B:B,'Input - target event report'!D:D,"Private Investment"))</f>
        <v/>
      </c>
      <c r="I882">
        <f>COUNTIFS('Input - target event report'!B:B,B882,'Input - target event report'!D:D, "Private Investment")</f>
        <v/>
      </c>
      <c r="J882">
        <f>INDEX('Input - companies list'!$1:$10000,MATCH(B882,'Input - companies list'!B:B,0),MATCH("Flow",'Input - companies list'!$1:$1,0 ))</f>
        <v/>
      </c>
      <c r="K882">
        <f>INDEX('Input - companies list'!$1:$10000,MATCH(B882,'Input - companies list'!B:B,0),MATCH("Inter-Cluster Connectivity",'Input - companies list'!$1:$1,0 ))</f>
        <v/>
      </c>
      <c r="L882">
        <f>IFERROR(PERCENTRANK(F:F,F882),0)</f>
        <v/>
      </c>
      <c r="M882">
        <f>IFERROR(1 - PERCENTRANK(G:G,G882),0)</f>
        <v/>
      </c>
      <c r="N882">
        <f>IFERROR(1 - PERCENTRANK(H:H,H882),0)</f>
        <v/>
      </c>
      <c r="O882">
        <f>IFERROR(PERCENTRANK(I:I,I882),0)</f>
        <v/>
      </c>
      <c r="P882">
        <f>IFERROR(1 - PERCENTRANK(J:J,J882),0)</f>
        <v/>
      </c>
      <c r="Q882">
        <f>IFERROR(PERCENTRANK(K:K,K882),0)</f>
        <v/>
      </c>
      <c r="R882">
        <f>L882*weight1+M882*weight2+N882*weight3+O882*weight4+P882*weight5+Q882*weight6</f>
        <v/>
      </c>
    </row>
    <row r="883" spans="1:18">
      <c r="A883">
        <f>RANK(R883,R:R)</f>
        <v/>
      </c>
      <c r="B883" t="s">
        <v>10363</v>
      </c>
      <c r="C883">
        <f>VLOOKUP(B883,'Input - companies list'!B:L,2,FALSE)</f>
        <v/>
      </c>
      <c r="D883">
        <f>VLOOKUP(B883,'Input - companies list'!B:L,11,FALSE)</f>
        <v/>
      </c>
      <c r="E883">
        <f>VLOOKUP(B883,'Input - companies list'!B:E,4,FALSE)</f>
        <v/>
      </c>
      <c r="F883">
        <f>SUMIFS('Input - target event report'!H:H,'Input - target event report'!B:B,B883,'Input - target event report'!D:D, "Private Investment")</f>
        <v/>
      </c>
      <c r="G883">
        <f>IF(I883&lt;2, "N/A", (MAXIFS('Input - target event report'!E:E,'Input - target event report'!B:B,B:B,'Input - target event report'!D:D,"Private Investment")-MINIFS('Input - target event report'!E:E,'Input - target event report'!B:B,B:B,'Input - target event report'!D:D,"Private Investment"))/(I883-1))</f>
        <v/>
      </c>
      <c r="H883">
        <f>IF(MAXIFS('Input - target event report'!E:E,'Input - target event report'!B:B,B:B,'Input - target event report'!D:D,"Private Investment") = 0, "N/A", TODAY() - MAXIFS('Input - target event report'!E:E,'Input - target event report'!B:B,B:B,'Input - target event report'!D:D,"Private Investment"))</f>
        <v/>
      </c>
      <c r="I883">
        <f>COUNTIFS('Input - target event report'!B:B,B883,'Input - target event report'!D:D, "Private Investment")</f>
        <v/>
      </c>
      <c r="J883">
        <f>INDEX('Input - companies list'!$1:$10000,MATCH(B883,'Input - companies list'!B:B,0),MATCH("Flow",'Input - companies list'!$1:$1,0 ))</f>
        <v/>
      </c>
      <c r="K883">
        <f>INDEX('Input - companies list'!$1:$10000,MATCH(B883,'Input - companies list'!B:B,0),MATCH("Inter-Cluster Connectivity",'Input - companies list'!$1:$1,0 ))</f>
        <v/>
      </c>
      <c r="L883">
        <f>IFERROR(PERCENTRANK(F:F,F883),0)</f>
        <v/>
      </c>
      <c r="M883">
        <f>IFERROR(1 - PERCENTRANK(G:G,G883),0)</f>
        <v/>
      </c>
      <c r="N883">
        <f>IFERROR(1 - PERCENTRANK(H:H,H883),0)</f>
        <v/>
      </c>
      <c r="O883">
        <f>IFERROR(PERCENTRANK(I:I,I883),0)</f>
        <v/>
      </c>
      <c r="P883">
        <f>IFERROR(1 - PERCENTRANK(J:J,J883),0)</f>
        <v/>
      </c>
      <c r="Q883">
        <f>IFERROR(PERCENTRANK(K:K,K883),0)</f>
        <v/>
      </c>
      <c r="R883">
        <f>L883*weight1+M883*weight2+N883*weight3+O883*weight4+P883*weight5+Q883*weight6</f>
        <v/>
      </c>
    </row>
    <row r="884" spans="1:18">
      <c r="A884">
        <f>RANK(R884,R:R)</f>
        <v/>
      </c>
      <c r="B884" t="s">
        <v>10374</v>
      </c>
      <c r="C884">
        <f>VLOOKUP(B884,'Input - companies list'!B:L,2,FALSE)</f>
        <v/>
      </c>
      <c r="D884">
        <f>VLOOKUP(B884,'Input - companies list'!B:L,11,FALSE)</f>
        <v/>
      </c>
      <c r="E884">
        <f>VLOOKUP(B884,'Input - companies list'!B:E,4,FALSE)</f>
        <v/>
      </c>
      <c r="F884">
        <f>SUMIFS('Input - target event report'!H:H,'Input - target event report'!B:B,B884,'Input - target event report'!D:D, "Private Investment")</f>
        <v/>
      </c>
      <c r="G884">
        <f>IF(I884&lt;2, "N/A", (MAXIFS('Input - target event report'!E:E,'Input - target event report'!B:B,B:B,'Input - target event report'!D:D,"Private Investment")-MINIFS('Input - target event report'!E:E,'Input - target event report'!B:B,B:B,'Input - target event report'!D:D,"Private Investment"))/(I884-1))</f>
        <v/>
      </c>
      <c r="H884">
        <f>IF(MAXIFS('Input - target event report'!E:E,'Input - target event report'!B:B,B:B,'Input - target event report'!D:D,"Private Investment") = 0, "N/A", TODAY() - MAXIFS('Input - target event report'!E:E,'Input - target event report'!B:B,B:B,'Input - target event report'!D:D,"Private Investment"))</f>
        <v/>
      </c>
      <c r="I884">
        <f>COUNTIFS('Input - target event report'!B:B,B884,'Input - target event report'!D:D, "Private Investment")</f>
        <v/>
      </c>
      <c r="J884">
        <f>INDEX('Input - companies list'!$1:$10000,MATCH(B884,'Input - companies list'!B:B,0),MATCH("Flow",'Input - companies list'!$1:$1,0 ))</f>
        <v/>
      </c>
      <c r="K884">
        <f>INDEX('Input - companies list'!$1:$10000,MATCH(B884,'Input - companies list'!B:B,0),MATCH("Inter-Cluster Connectivity",'Input - companies list'!$1:$1,0 ))</f>
        <v/>
      </c>
      <c r="L884">
        <f>IFERROR(PERCENTRANK(F:F,F884),0)</f>
        <v/>
      </c>
      <c r="M884">
        <f>IFERROR(1 - PERCENTRANK(G:G,G884),0)</f>
        <v/>
      </c>
      <c r="N884">
        <f>IFERROR(1 - PERCENTRANK(H:H,H884),0)</f>
        <v/>
      </c>
      <c r="O884">
        <f>IFERROR(PERCENTRANK(I:I,I884),0)</f>
        <v/>
      </c>
      <c r="P884">
        <f>IFERROR(1 - PERCENTRANK(J:J,J884),0)</f>
        <v/>
      </c>
      <c r="Q884">
        <f>IFERROR(PERCENTRANK(K:K,K884),0)</f>
        <v/>
      </c>
      <c r="R884">
        <f>L884*weight1+M884*weight2+N884*weight3+O884*weight4+P884*weight5+Q884*weight6</f>
        <v/>
      </c>
    </row>
    <row r="885" spans="1:18">
      <c r="A885">
        <f>RANK(R885,R:R)</f>
        <v/>
      </c>
      <c r="B885" t="s">
        <v>10379</v>
      </c>
      <c r="C885">
        <f>VLOOKUP(B885,'Input - companies list'!B:L,2,FALSE)</f>
        <v/>
      </c>
      <c r="D885">
        <f>VLOOKUP(B885,'Input - companies list'!B:L,11,FALSE)</f>
        <v/>
      </c>
      <c r="E885">
        <f>VLOOKUP(B885,'Input - companies list'!B:E,4,FALSE)</f>
        <v/>
      </c>
      <c r="F885">
        <f>SUMIFS('Input - target event report'!H:H,'Input - target event report'!B:B,B885,'Input - target event report'!D:D, "Private Investment")</f>
        <v/>
      </c>
      <c r="G885">
        <f>IF(I885&lt;2, "N/A", (MAXIFS('Input - target event report'!E:E,'Input - target event report'!B:B,B:B,'Input - target event report'!D:D,"Private Investment")-MINIFS('Input - target event report'!E:E,'Input - target event report'!B:B,B:B,'Input - target event report'!D:D,"Private Investment"))/(I885-1))</f>
        <v/>
      </c>
      <c r="H885">
        <f>IF(MAXIFS('Input - target event report'!E:E,'Input - target event report'!B:B,B:B,'Input - target event report'!D:D,"Private Investment") = 0, "N/A", TODAY() - MAXIFS('Input - target event report'!E:E,'Input - target event report'!B:B,B:B,'Input - target event report'!D:D,"Private Investment"))</f>
        <v/>
      </c>
      <c r="I885">
        <f>COUNTIFS('Input - target event report'!B:B,B885,'Input - target event report'!D:D, "Private Investment")</f>
        <v/>
      </c>
      <c r="J885">
        <f>INDEX('Input - companies list'!$1:$10000,MATCH(B885,'Input - companies list'!B:B,0),MATCH("Flow",'Input - companies list'!$1:$1,0 ))</f>
        <v/>
      </c>
      <c r="K885">
        <f>INDEX('Input - companies list'!$1:$10000,MATCH(B885,'Input - companies list'!B:B,0),MATCH("Inter-Cluster Connectivity",'Input - companies list'!$1:$1,0 ))</f>
        <v/>
      </c>
      <c r="L885">
        <f>IFERROR(PERCENTRANK(F:F,F885),0)</f>
        <v/>
      </c>
      <c r="M885">
        <f>IFERROR(1 - PERCENTRANK(G:G,G885),0)</f>
        <v/>
      </c>
      <c r="N885">
        <f>IFERROR(1 - PERCENTRANK(H:H,H885),0)</f>
        <v/>
      </c>
      <c r="O885">
        <f>IFERROR(PERCENTRANK(I:I,I885),0)</f>
        <v/>
      </c>
      <c r="P885">
        <f>IFERROR(1 - PERCENTRANK(J:J,J885),0)</f>
        <v/>
      </c>
      <c r="Q885">
        <f>IFERROR(PERCENTRANK(K:K,K885),0)</f>
        <v/>
      </c>
      <c r="R885">
        <f>L885*weight1+M885*weight2+N885*weight3+O885*weight4+P885*weight5+Q885*weight6</f>
        <v/>
      </c>
    </row>
    <row r="886" spans="1:18">
      <c r="A886">
        <f>RANK(R886,R:R)</f>
        <v/>
      </c>
      <c r="B886" t="s">
        <v>10388</v>
      </c>
      <c r="C886">
        <f>VLOOKUP(B886,'Input - companies list'!B:L,2,FALSE)</f>
        <v/>
      </c>
      <c r="D886">
        <f>VLOOKUP(B886,'Input - companies list'!B:L,11,FALSE)</f>
        <v/>
      </c>
      <c r="E886">
        <f>VLOOKUP(B886,'Input - companies list'!B:E,4,FALSE)</f>
        <v/>
      </c>
      <c r="F886">
        <f>SUMIFS('Input - target event report'!H:H,'Input - target event report'!B:B,B886,'Input - target event report'!D:D, "Private Investment")</f>
        <v/>
      </c>
      <c r="G886">
        <f>IF(I886&lt;2, "N/A", (MAXIFS('Input - target event report'!E:E,'Input - target event report'!B:B,B:B,'Input - target event report'!D:D,"Private Investment")-MINIFS('Input - target event report'!E:E,'Input - target event report'!B:B,B:B,'Input - target event report'!D:D,"Private Investment"))/(I886-1))</f>
        <v/>
      </c>
      <c r="H886">
        <f>IF(MAXIFS('Input - target event report'!E:E,'Input - target event report'!B:B,B:B,'Input - target event report'!D:D,"Private Investment") = 0, "N/A", TODAY() - MAXIFS('Input - target event report'!E:E,'Input - target event report'!B:B,B:B,'Input - target event report'!D:D,"Private Investment"))</f>
        <v/>
      </c>
      <c r="I886">
        <f>COUNTIFS('Input - target event report'!B:B,B886,'Input - target event report'!D:D, "Private Investment")</f>
        <v/>
      </c>
      <c r="J886">
        <f>INDEX('Input - companies list'!$1:$10000,MATCH(B886,'Input - companies list'!B:B,0),MATCH("Flow",'Input - companies list'!$1:$1,0 ))</f>
        <v/>
      </c>
      <c r="K886">
        <f>INDEX('Input - companies list'!$1:$10000,MATCH(B886,'Input - companies list'!B:B,0),MATCH("Inter-Cluster Connectivity",'Input - companies list'!$1:$1,0 ))</f>
        <v/>
      </c>
      <c r="L886">
        <f>IFERROR(PERCENTRANK(F:F,F886),0)</f>
        <v/>
      </c>
      <c r="M886">
        <f>IFERROR(1 - PERCENTRANK(G:G,G886),0)</f>
        <v/>
      </c>
      <c r="N886">
        <f>IFERROR(1 - PERCENTRANK(H:H,H886),0)</f>
        <v/>
      </c>
      <c r="O886">
        <f>IFERROR(PERCENTRANK(I:I,I886),0)</f>
        <v/>
      </c>
      <c r="P886">
        <f>IFERROR(1 - PERCENTRANK(J:J,J886),0)</f>
        <v/>
      </c>
      <c r="Q886">
        <f>IFERROR(PERCENTRANK(K:K,K886),0)</f>
        <v/>
      </c>
      <c r="R886">
        <f>L886*weight1+M886*weight2+N886*weight3+O886*weight4+P886*weight5+Q886*weight6</f>
        <v/>
      </c>
    </row>
    <row r="887" spans="1:18">
      <c r="A887">
        <f>RANK(R887,R:R)</f>
        <v/>
      </c>
      <c r="B887" t="s">
        <v>10401</v>
      </c>
      <c r="C887">
        <f>VLOOKUP(B887,'Input - companies list'!B:L,2,FALSE)</f>
        <v/>
      </c>
      <c r="D887">
        <f>VLOOKUP(B887,'Input - companies list'!B:L,11,FALSE)</f>
        <v/>
      </c>
      <c r="E887">
        <f>VLOOKUP(B887,'Input - companies list'!B:E,4,FALSE)</f>
        <v/>
      </c>
      <c r="F887">
        <f>SUMIFS('Input - target event report'!H:H,'Input - target event report'!B:B,B887,'Input - target event report'!D:D, "Private Investment")</f>
        <v/>
      </c>
      <c r="G887">
        <f>IF(I887&lt;2, "N/A", (MAXIFS('Input - target event report'!E:E,'Input - target event report'!B:B,B:B,'Input - target event report'!D:D,"Private Investment")-MINIFS('Input - target event report'!E:E,'Input - target event report'!B:B,B:B,'Input - target event report'!D:D,"Private Investment"))/(I887-1))</f>
        <v/>
      </c>
      <c r="H887">
        <f>IF(MAXIFS('Input - target event report'!E:E,'Input - target event report'!B:B,B:B,'Input - target event report'!D:D,"Private Investment") = 0, "N/A", TODAY() - MAXIFS('Input - target event report'!E:E,'Input - target event report'!B:B,B:B,'Input - target event report'!D:D,"Private Investment"))</f>
        <v/>
      </c>
      <c r="I887">
        <f>COUNTIFS('Input - target event report'!B:B,B887,'Input - target event report'!D:D, "Private Investment")</f>
        <v/>
      </c>
      <c r="J887">
        <f>INDEX('Input - companies list'!$1:$10000,MATCH(B887,'Input - companies list'!B:B,0),MATCH("Flow",'Input - companies list'!$1:$1,0 ))</f>
        <v/>
      </c>
      <c r="K887">
        <f>INDEX('Input - companies list'!$1:$10000,MATCH(B887,'Input - companies list'!B:B,0),MATCH("Inter-Cluster Connectivity",'Input - companies list'!$1:$1,0 ))</f>
        <v/>
      </c>
      <c r="L887">
        <f>IFERROR(PERCENTRANK(F:F,F887),0)</f>
        <v/>
      </c>
      <c r="M887">
        <f>IFERROR(1 - PERCENTRANK(G:G,G887),0)</f>
        <v/>
      </c>
      <c r="N887">
        <f>IFERROR(1 - PERCENTRANK(H:H,H887),0)</f>
        <v/>
      </c>
      <c r="O887">
        <f>IFERROR(PERCENTRANK(I:I,I887),0)</f>
        <v/>
      </c>
      <c r="P887">
        <f>IFERROR(1 - PERCENTRANK(J:J,J887),0)</f>
        <v/>
      </c>
      <c r="Q887">
        <f>IFERROR(PERCENTRANK(K:K,K887),0)</f>
        <v/>
      </c>
      <c r="R887">
        <f>L887*weight1+M887*weight2+N887*weight3+O887*weight4+P887*weight5+Q887*weight6</f>
        <v/>
      </c>
    </row>
    <row r="888" spans="1:18">
      <c r="A888">
        <f>RANK(R888,R:R)</f>
        <v/>
      </c>
      <c r="B888" t="s">
        <v>10413</v>
      </c>
      <c r="C888">
        <f>VLOOKUP(B888,'Input - companies list'!B:L,2,FALSE)</f>
        <v/>
      </c>
      <c r="D888">
        <f>VLOOKUP(B888,'Input - companies list'!B:L,11,FALSE)</f>
        <v/>
      </c>
      <c r="E888">
        <f>VLOOKUP(B888,'Input - companies list'!B:E,4,FALSE)</f>
        <v/>
      </c>
      <c r="F888">
        <f>SUMIFS('Input - target event report'!H:H,'Input - target event report'!B:B,B888,'Input - target event report'!D:D, "Private Investment")</f>
        <v/>
      </c>
      <c r="G888">
        <f>IF(I888&lt;2, "N/A", (MAXIFS('Input - target event report'!E:E,'Input - target event report'!B:B,B:B,'Input - target event report'!D:D,"Private Investment")-MINIFS('Input - target event report'!E:E,'Input - target event report'!B:B,B:B,'Input - target event report'!D:D,"Private Investment"))/(I888-1))</f>
        <v/>
      </c>
      <c r="H888">
        <f>IF(MAXIFS('Input - target event report'!E:E,'Input - target event report'!B:B,B:B,'Input - target event report'!D:D,"Private Investment") = 0, "N/A", TODAY() - MAXIFS('Input - target event report'!E:E,'Input - target event report'!B:B,B:B,'Input - target event report'!D:D,"Private Investment"))</f>
        <v/>
      </c>
      <c r="I888">
        <f>COUNTIFS('Input - target event report'!B:B,B888,'Input - target event report'!D:D, "Private Investment")</f>
        <v/>
      </c>
      <c r="J888">
        <f>INDEX('Input - companies list'!$1:$10000,MATCH(B888,'Input - companies list'!B:B,0),MATCH("Flow",'Input - companies list'!$1:$1,0 ))</f>
        <v/>
      </c>
      <c r="K888">
        <f>INDEX('Input - companies list'!$1:$10000,MATCH(B888,'Input - companies list'!B:B,0),MATCH("Inter-Cluster Connectivity",'Input - companies list'!$1:$1,0 ))</f>
        <v/>
      </c>
      <c r="L888">
        <f>IFERROR(PERCENTRANK(F:F,F888),0)</f>
        <v/>
      </c>
      <c r="M888">
        <f>IFERROR(1 - PERCENTRANK(G:G,G888),0)</f>
        <v/>
      </c>
      <c r="N888">
        <f>IFERROR(1 - PERCENTRANK(H:H,H888),0)</f>
        <v/>
      </c>
      <c r="O888">
        <f>IFERROR(PERCENTRANK(I:I,I888),0)</f>
        <v/>
      </c>
      <c r="P888">
        <f>IFERROR(1 - PERCENTRANK(J:J,J888),0)</f>
        <v/>
      </c>
      <c r="Q888">
        <f>IFERROR(PERCENTRANK(K:K,K888),0)</f>
        <v/>
      </c>
      <c r="R888">
        <f>L888*weight1+M888*weight2+N888*weight3+O888*weight4+P888*weight5+Q888*weight6</f>
        <v/>
      </c>
    </row>
    <row r="889" spans="1:18">
      <c r="A889">
        <f>RANK(R889,R:R)</f>
        <v/>
      </c>
      <c r="B889" t="s">
        <v>10421</v>
      </c>
      <c r="C889">
        <f>VLOOKUP(B889,'Input - companies list'!B:L,2,FALSE)</f>
        <v/>
      </c>
      <c r="D889">
        <f>VLOOKUP(B889,'Input - companies list'!B:L,11,FALSE)</f>
        <v/>
      </c>
      <c r="E889">
        <f>VLOOKUP(B889,'Input - companies list'!B:E,4,FALSE)</f>
        <v/>
      </c>
      <c r="F889">
        <f>SUMIFS('Input - target event report'!H:H,'Input - target event report'!B:B,B889,'Input - target event report'!D:D, "Private Investment")</f>
        <v/>
      </c>
      <c r="G889">
        <f>IF(I889&lt;2, "N/A", (MAXIFS('Input - target event report'!E:E,'Input - target event report'!B:B,B:B,'Input - target event report'!D:D,"Private Investment")-MINIFS('Input - target event report'!E:E,'Input - target event report'!B:B,B:B,'Input - target event report'!D:D,"Private Investment"))/(I889-1))</f>
        <v/>
      </c>
      <c r="H889">
        <f>IF(MAXIFS('Input - target event report'!E:E,'Input - target event report'!B:B,B:B,'Input - target event report'!D:D,"Private Investment") = 0, "N/A", TODAY() - MAXIFS('Input - target event report'!E:E,'Input - target event report'!B:B,B:B,'Input - target event report'!D:D,"Private Investment"))</f>
        <v/>
      </c>
      <c r="I889">
        <f>COUNTIFS('Input - target event report'!B:B,B889,'Input - target event report'!D:D, "Private Investment")</f>
        <v/>
      </c>
      <c r="J889">
        <f>INDEX('Input - companies list'!$1:$10000,MATCH(B889,'Input - companies list'!B:B,0),MATCH("Flow",'Input - companies list'!$1:$1,0 ))</f>
        <v/>
      </c>
      <c r="K889">
        <f>INDEX('Input - companies list'!$1:$10000,MATCH(B889,'Input - companies list'!B:B,0),MATCH("Inter-Cluster Connectivity",'Input - companies list'!$1:$1,0 ))</f>
        <v/>
      </c>
      <c r="L889">
        <f>IFERROR(PERCENTRANK(F:F,F889),0)</f>
        <v/>
      </c>
      <c r="M889">
        <f>IFERROR(1 - PERCENTRANK(G:G,G889),0)</f>
        <v/>
      </c>
      <c r="N889">
        <f>IFERROR(1 - PERCENTRANK(H:H,H889),0)</f>
        <v/>
      </c>
      <c r="O889">
        <f>IFERROR(PERCENTRANK(I:I,I889),0)</f>
        <v/>
      </c>
      <c r="P889">
        <f>IFERROR(1 - PERCENTRANK(J:J,J889),0)</f>
        <v/>
      </c>
      <c r="Q889">
        <f>IFERROR(PERCENTRANK(K:K,K889),0)</f>
        <v/>
      </c>
      <c r="R889">
        <f>L889*weight1+M889*weight2+N889*weight3+O889*weight4+P889*weight5+Q889*weight6</f>
        <v/>
      </c>
    </row>
    <row r="890" spans="1:18">
      <c r="A890">
        <f>RANK(R890,R:R)</f>
        <v/>
      </c>
      <c r="B890" t="s">
        <v>10431</v>
      </c>
      <c r="C890">
        <f>VLOOKUP(B890,'Input - companies list'!B:L,2,FALSE)</f>
        <v/>
      </c>
      <c r="D890">
        <f>VLOOKUP(B890,'Input - companies list'!B:L,11,FALSE)</f>
        <v/>
      </c>
      <c r="E890">
        <f>VLOOKUP(B890,'Input - companies list'!B:E,4,FALSE)</f>
        <v/>
      </c>
      <c r="F890">
        <f>SUMIFS('Input - target event report'!H:H,'Input - target event report'!B:B,B890,'Input - target event report'!D:D, "Private Investment")</f>
        <v/>
      </c>
      <c r="G890">
        <f>IF(I890&lt;2, "N/A", (MAXIFS('Input - target event report'!E:E,'Input - target event report'!B:B,B:B,'Input - target event report'!D:D,"Private Investment")-MINIFS('Input - target event report'!E:E,'Input - target event report'!B:B,B:B,'Input - target event report'!D:D,"Private Investment"))/(I890-1))</f>
        <v/>
      </c>
      <c r="H890">
        <f>IF(MAXIFS('Input - target event report'!E:E,'Input - target event report'!B:B,B:B,'Input - target event report'!D:D,"Private Investment") = 0, "N/A", TODAY() - MAXIFS('Input - target event report'!E:E,'Input - target event report'!B:B,B:B,'Input - target event report'!D:D,"Private Investment"))</f>
        <v/>
      </c>
      <c r="I890">
        <f>COUNTIFS('Input - target event report'!B:B,B890,'Input - target event report'!D:D, "Private Investment")</f>
        <v/>
      </c>
      <c r="J890">
        <f>INDEX('Input - companies list'!$1:$10000,MATCH(B890,'Input - companies list'!B:B,0),MATCH("Flow",'Input - companies list'!$1:$1,0 ))</f>
        <v/>
      </c>
      <c r="K890">
        <f>INDEX('Input - companies list'!$1:$10000,MATCH(B890,'Input - companies list'!B:B,0),MATCH("Inter-Cluster Connectivity",'Input - companies list'!$1:$1,0 ))</f>
        <v/>
      </c>
      <c r="L890">
        <f>IFERROR(PERCENTRANK(F:F,F890),0)</f>
        <v/>
      </c>
      <c r="M890">
        <f>IFERROR(1 - PERCENTRANK(G:G,G890),0)</f>
        <v/>
      </c>
      <c r="N890">
        <f>IFERROR(1 - PERCENTRANK(H:H,H890),0)</f>
        <v/>
      </c>
      <c r="O890">
        <f>IFERROR(PERCENTRANK(I:I,I890),0)</f>
        <v/>
      </c>
      <c r="P890">
        <f>IFERROR(1 - PERCENTRANK(J:J,J890),0)</f>
        <v/>
      </c>
      <c r="Q890">
        <f>IFERROR(PERCENTRANK(K:K,K890),0)</f>
        <v/>
      </c>
      <c r="R890">
        <f>L890*weight1+M890*weight2+N890*weight3+O890*weight4+P890*weight5+Q890*weight6</f>
        <v/>
      </c>
    </row>
    <row r="891" spans="1:18">
      <c r="A891">
        <f>RANK(R891,R:R)</f>
        <v/>
      </c>
      <c r="B891" t="s">
        <v>10443</v>
      </c>
      <c r="C891">
        <f>VLOOKUP(B891,'Input - companies list'!B:L,2,FALSE)</f>
        <v/>
      </c>
      <c r="D891">
        <f>VLOOKUP(B891,'Input - companies list'!B:L,11,FALSE)</f>
        <v/>
      </c>
      <c r="E891">
        <f>VLOOKUP(B891,'Input - companies list'!B:E,4,FALSE)</f>
        <v/>
      </c>
      <c r="F891">
        <f>SUMIFS('Input - target event report'!H:H,'Input - target event report'!B:B,B891,'Input - target event report'!D:D, "Private Investment")</f>
        <v/>
      </c>
      <c r="G891">
        <f>IF(I891&lt;2, "N/A", (MAXIFS('Input - target event report'!E:E,'Input - target event report'!B:B,B:B,'Input - target event report'!D:D,"Private Investment")-MINIFS('Input - target event report'!E:E,'Input - target event report'!B:B,B:B,'Input - target event report'!D:D,"Private Investment"))/(I891-1))</f>
        <v/>
      </c>
      <c r="H891">
        <f>IF(MAXIFS('Input - target event report'!E:E,'Input - target event report'!B:B,B:B,'Input - target event report'!D:D,"Private Investment") = 0, "N/A", TODAY() - MAXIFS('Input - target event report'!E:E,'Input - target event report'!B:B,B:B,'Input - target event report'!D:D,"Private Investment"))</f>
        <v/>
      </c>
      <c r="I891">
        <f>COUNTIFS('Input - target event report'!B:B,B891,'Input - target event report'!D:D, "Private Investment")</f>
        <v/>
      </c>
      <c r="J891">
        <f>INDEX('Input - companies list'!$1:$10000,MATCH(B891,'Input - companies list'!B:B,0),MATCH("Flow",'Input - companies list'!$1:$1,0 ))</f>
        <v/>
      </c>
      <c r="K891">
        <f>INDEX('Input - companies list'!$1:$10000,MATCH(B891,'Input - companies list'!B:B,0),MATCH("Inter-Cluster Connectivity",'Input - companies list'!$1:$1,0 ))</f>
        <v/>
      </c>
      <c r="L891">
        <f>IFERROR(PERCENTRANK(F:F,F891),0)</f>
        <v/>
      </c>
      <c r="M891">
        <f>IFERROR(1 - PERCENTRANK(G:G,G891),0)</f>
        <v/>
      </c>
      <c r="N891">
        <f>IFERROR(1 - PERCENTRANK(H:H,H891),0)</f>
        <v/>
      </c>
      <c r="O891">
        <f>IFERROR(PERCENTRANK(I:I,I891),0)</f>
        <v/>
      </c>
      <c r="P891">
        <f>IFERROR(1 - PERCENTRANK(J:J,J891),0)</f>
        <v/>
      </c>
      <c r="Q891">
        <f>IFERROR(PERCENTRANK(K:K,K891),0)</f>
        <v/>
      </c>
      <c r="R891">
        <f>L891*weight1+M891*weight2+N891*weight3+O891*weight4+P891*weight5+Q891*weight6</f>
        <v/>
      </c>
    </row>
    <row r="892" spans="1:18">
      <c r="A892">
        <f>RANK(R892,R:R)</f>
        <v/>
      </c>
      <c r="B892" t="s">
        <v>10454</v>
      </c>
      <c r="C892">
        <f>VLOOKUP(B892,'Input - companies list'!B:L,2,FALSE)</f>
        <v/>
      </c>
      <c r="D892">
        <f>VLOOKUP(B892,'Input - companies list'!B:L,11,FALSE)</f>
        <v/>
      </c>
      <c r="E892">
        <f>VLOOKUP(B892,'Input - companies list'!B:E,4,FALSE)</f>
        <v/>
      </c>
      <c r="F892">
        <f>SUMIFS('Input - target event report'!H:H,'Input - target event report'!B:B,B892,'Input - target event report'!D:D, "Private Investment")</f>
        <v/>
      </c>
      <c r="G892">
        <f>IF(I892&lt;2, "N/A", (MAXIFS('Input - target event report'!E:E,'Input - target event report'!B:B,B:B,'Input - target event report'!D:D,"Private Investment")-MINIFS('Input - target event report'!E:E,'Input - target event report'!B:B,B:B,'Input - target event report'!D:D,"Private Investment"))/(I892-1))</f>
        <v/>
      </c>
      <c r="H892">
        <f>IF(MAXIFS('Input - target event report'!E:E,'Input - target event report'!B:B,B:B,'Input - target event report'!D:D,"Private Investment") = 0, "N/A", TODAY() - MAXIFS('Input - target event report'!E:E,'Input - target event report'!B:B,B:B,'Input - target event report'!D:D,"Private Investment"))</f>
        <v/>
      </c>
      <c r="I892">
        <f>COUNTIFS('Input - target event report'!B:B,B892,'Input - target event report'!D:D, "Private Investment")</f>
        <v/>
      </c>
      <c r="J892">
        <f>INDEX('Input - companies list'!$1:$10000,MATCH(B892,'Input - companies list'!B:B,0),MATCH("Flow",'Input - companies list'!$1:$1,0 ))</f>
        <v/>
      </c>
      <c r="K892">
        <f>INDEX('Input - companies list'!$1:$10000,MATCH(B892,'Input - companies list'!B:B,0),MATCH("Inter-Cluster Connectivity",'Input - companies list'!$1:$1,0 ))</f>
        <v/>
      </c>
      <c r="L892">
        <f>IFERROR(PERCENTRANK(F:F,F892),0)</f>
        <v/>
      </c>
      <c r="M892">
        <f>IFERROR(1 - PERCENTRANK(G:G,G892),0)</f>
        <v/>
      </c>
      <c r="N892">
        <f>IFERROR(1 - PERCENTRANK(H:H,H892),0)</f>
        <v/>
      </c>
      <c r="O892">
        <f>IFERROR(PERCENTRANK(I:I,I892),0)</f>
        <v/>
      </c>
      <c r="P892">
        <f>IFERROR(1 - PERCENTRANK(J:J,J892),0)</f>
        <v/>
      </c>
      <c r="Q892">
        <f>IFERROR(PERCENTRANK(K:K,K892),0)</f>
        <v/>
      </c>
      <c r="R892">
        <f>L892*weight1+M892*weight2+N892*weight3+O892*weight4+P892*weight5+Q892*weight6</f>
        <v/>
      </c>
    </row>
    <row r="893" spans="1:18">
      <c r="A893">
        <f>RANK(R893,R:R)</f>
        <v/>
      </c>
      <c r="B893" t="s">
        <v>10465</v>
      </c>
      <c r="C893">
        <f>VLOOKUP(B893,'Input - companies list'!B:L,2,FALSE)</f>
        <v/>
      </c>
      <c r="D893">
        <f>VLOOKUP(B893,'Input - companies list'!B:L,11,FALSE)</f>
        <v/>
      </c>
      <c r="E893">
        <f>VLOOKUP(B893,'Input - companies list'!B:E,4,FALSE)</f>
        <v/>
      </c>
      <c r="F893">
        <f>SUMIFS('Input - target event report'!H:H,'Input - target event report'!B:B,B893,'Input - target event report'!D:D, "Private Investment")</f>
        <v/>
      </c>
      <c r="G893">
        <f>IF(I893&lt;2, "N/A", (MAXIFS('Input - target event report'!E:E,'Input - target event report'!B:B,B:B,'Input - target event report'!D:D,"Private Investment")-MINIFS('Input - target event report'!E:E,'Input - target event report'!B:B,B:B,'Input - target event report'!D:D,"Private Investment"))/(I893-1))</f>
        <v/>
      </c>
      <c r="H893">
        <f>IF(MAXIFS('Input - target event report'!E:E,'Input - target event report'!B:B,B:B,'Input - target event report'!D:D,"Private Investment") = 0, "N/A", TODAY() - MAXIFS('Input - target event report'!E:E,'Input - target event report'!B:B,B:B,'Input - target event report'!D:D,"Private Investment"))</f>
        <v/>
      </c>
      <c r="I893">
        <f>COUNTIFS('Input - target event report'!B:B,B893,'Input - target event report'!D:D, "Private Investment")</f>
        <v/>
      </c>
      <c r="J893">
        <f>INDEX('Input - companies list'!$1:$10000,MATCH(B893,'Input - companies list'!B:B,0),MATCH("Flow",'Input - companies list'!$1:$1,0 ))</f>
        <v/>
      </c>
      <c r="K893">
        <f>INDEX('Input - companies list'!$1:$10000,MATCH(B893,'Input - companies list'!B:B,0),MATCH("Inter-Cluster Connectivity",'Input - companies list'!$1:$1,0 ))</f>
        <v/>
      </c>
      <c r="L893">
        <f>IFERROR(PERCENTRANK(F:F,F893),0)</f>
        <v/>
      </c>
      <c r="M893">
        <f>IFERROR(1 - PERCENTRANK(G:G,G893),0)</f>
        <v/>
      </c>
      <c r="N893">
        <f>IFERROR(1 - PERCENTRANK(H:H,H893),0)</f>
        <v/>
      </c>
      <c r="O893">
        <f>IFERROR(PERCENTRANK(I:I,I893),0)</f>
        <v/>
      </c>
      <c r="P893">
        <f>IFERROR(1 - PERCENTRANK(J:J,J893),0)</f>
        <v/>
      </c>
      <c r="Q893">
        <f>IFERROR(PERCENTRANK(K:K,K893),0)</f>
        <v/>
      </c>
      <c r="R893">
        <f>L893*weight1+M893*weight2+N893*weight3+O893*weight4+P893*weight5+Q893*weight6</f>
        <v/>
      </c>
    </row>
    <row r="894" spans="1:18">
      <c r="A894">
        <f>RANK(R894,R:R)</f>
        <v/>
      </c>
      <c r="B894" t="s">
        <v>10476</v>
      </c>
      <c r="C894">
        <f>VLOOKUP(B894,'Input - companies list'!B:L,2,FALSE)</f>
        <v/>
      </c>
      <c r="D894">
        <f>VLOOKUP(B894,'Input - companies list'!B:L,11,FALSE)</f>
        <v/>
      </c>
      <c r="E894">
        <f>VLOOKUP(B894,'Input - companies list'!B:E,4,FALSE)</f>
        <v/>
      </c>
      <c r="F894">
        <f>SUMIFS('Input - target event report'!H:H,'Input - target event report'!B:B,B894,'Input - target event report'!D:D, "Private Investment")</f>
        <v/>
      </c>
      <c r="G894">
        <f>IF(I894&lt;2, "N/A", (MAXIFS('Input - target event report'!E:E,'Input - target event report'!B:B,B:B,'Input - target event report'!D:D,"Private Investment")-MINIFS('Input - target event report'!E:E,'Input - target event report'!B:B,B:B,'Input - target event report'!D:D,"Private Investment"))/(I894-1))</f>
        <v/>
      </c>
      <c r="H894">
        <f>IF(MAXIFS('Input - target event report'!E:E,'Input - target event report'!B:B,B:B,'Input - target event report'!D:D,"Private Investment") = 0, "N/A", TODAY() - MAXIFS('Input - target event report'!E:E,'Input - target event report'!B:B,B:B,'Input - target event report'!D:D,"Private Investment"))</f>
        <v/>
      </c>
      <c r="I894">
        <f>COUNTIFS('Input - target event report'!B:B,B894,'Input - target event report'!D:D, "Private Investment")</f>
        <v/>
      </c>
      <c r="J894">
        <f>INDEX('Input - companies list'!$1:$10000,MATCH(B894,'Input - companies list'!B:B,0),MATCH("Flow",'Input - companies list'!$1:$1,0 ))</f>
        <v/>
      </c>
      <c r="K894">
        <f>INDEX('Input - companies list'!$1:$10000,MATCH(B894,'Input - companies list'!B:B,0),MATCH("Inter-Cluster Connectivity",'Input - companies list'!$1:$1,0 ))</f>
        <v/>
      </c>
      <c r="L894">
        <f>IFERROR(PERCENTRANK(F:F,F894),0)</f>
        <v/>
      </c>
      <c r="M894">
        <f>IFERROR(1 - PERCENTRANK(G:G,G894),0)</f>
        <v/>
      </c>
      <c r="N894">
        <f>IFERROR(1 - PERCENTRANK(H:H,H894),0)</f>
        <v/>
      </c>
      <c r="O894">
        <f>IFERROR(PERCENTRANK(I:I,I894),0)</f>
        <v/>
      </c>
      <c r="P894">
        <f>IFERROR(1 - PERCENTRANK(J:J,J894),0)</f>
        <v/>
      </c>
      <c r="Q894">
        <f>IFERROR(PERCENTRANK(K:K,K894),0)</f>
        <v/>
      </c>
      <c r="R894">
        <f>L894*weight1+M894*weight2+N894*weight3+O894*weight4+P894*weight5+Q894*weight6</f>
        <v/>
      </c>
    </row>
    <row r="895" spans="1:18">
      <c r="A895">
        <f>RANK(R895,R:R)</f>
        <v/>
      </c>
      <c r="B895" t="s">
        <v>10486</v>
      </c>
      <c r="C895">
        <f>VLOOKUP(B895,'Input - companies list'!B:L,2,FALSE)</f>
        <v/>
      </c>
      <c r="D895">
        <f>VLOOKUP(B895,'Input - companies list'!B:L,11,FALSE)</f>
        <v/>
      </c>
      <c r="E895">
        <f>VLOOKUP(B895,'Input - companies list'!B:E,4,FALSE)</f>
        <v/>
      </c>
      <c r="F895">
        <f>SUMIFS('Input - target event report'!H:H,'Input - target event report'!B:B,B895,'Input - target event report'!D:D, "Private Investment")</f>
        <v/>
      </c>
      <c r="G895">
        <f>IF(I895&lt;2, "N/A", (MAXIFS('Input - target event report'!E:E,'Input - target event report'!B:B,B:B,'Input - target event report'!D:D,"Private Investment")-MINIFS('Input - target event report'!E:E,'Input - target event report'!B:B,B:B,'Input - target event report'!D:D,"Private Investment"))/(I895-1))</f>
        <v/>
      </c>
      <c r="H895">
        <f>IF(MAXIFS('Input - target event report'!E:E,'Input - target event report'!B:B,B:B,'Input - target event report'!D:D,"Private Investment") = 0, "N/A", TODAY() - MAXIFS('Input - target event report'!E:E,'Input - target event report'!B:B,B:B,'Input - target event report'!D:D,"Private Investment"))</f>
        <v/>
      </c>
      <c r="I895">
        <f>COUNTIFS('Input - target event report'!B:B,B895,'Input - target event report'!D:D, "Private Investment")</f>
        <v/>
      </c>
      <c r="J895">
        <f>INDEX('Input - companies list'!$1:$10000,MATCH(B895,'Input - companies list'!B:B,0),MATCH("Flow",'Input - companies list'!$1:$1,0 ))</f>
        <v/>
      </c>
      <c r="K895">
        <f>INDEX('Input - companies list'!$1:$10000,MATCH(B895,'Input - companies list'!B:B,0),MATCH("Inter-Cluster Connectivity",'Input - companies list'!$1:$1,0 ))</f>
        <v/>
      </c>
      <c r="L895">
        <f>IFERROR(PERCENTRANK(F:F,F895),0)</f>
        <v/>
      </c>
      <c r="M895">
        <f>IFERROR(1 - PERCENTRANK(G:G,G895),0)</f>
        <v/>
      </c>
      <c r="N895">
        <f>IFERROR(1 - PERCENTRANK(H:H,H895),0)</f>
        <v/>
      </c>
      <c r="O895">
        <f>IFERROR(PERCENTRANK(I:I,I895),0)</f>
        <v/>
      </c>
      <c r="P895">
        <f>IFERROR(1 - PERCENTRANK(J:J,J895),0)</f>
        <v/>
      </c>
      <c r="Q895">
        <f>IFERROR(PERCENTRANK(K:K,K895),0)</f>
        <v/>
      </c>
      <c r="R895">
        <f>L895*weight1+M895*weight2+N895*weight3+O895*weight4+P895*weight5+Q895*weight6</f>
        <v/>
      </c>
    </row>
    <row r="896" spans="1:18">
      <c r="A896">
        <f>RANK(R896,R:R)</f>
        <v/>
      </c>
      <c r="B896" t="s">
        <v>10499</v>
      </c>
      <c r="C896">
        <f>VLOOKUP(B896,'Input - companies list'!B:L,2,FALSE)</f>
        <v/>
      </c>
      <c r="D896">
        <f>VLOOKUP(B896,'Input - companies list'!B:L,11,FALSE)</f>
        <v/>
      </c>
      <c r="E896">
        <f>VLOOKUP(B896,'Input - companies list'!B:E,4,FALSE)</f>
        <v/>
      </c>
      <c r="F896">
        <f>SUMIFS('Input - target event report'!H:H,'Input - target event report'!B:B,B896,'Input - target event report'!D:D, "Private Investment")</f>
        <v/>
      </c>
      <c r="G896">
        <f>IF(I896&lt;2, "N/A", (MAXIFS('Input - target event report'!E:E,'Input - target event report'!B:B,B:B,'Input - target event report'!D:D,"Private Investment")-MINIFS('Input - target event report'!E:E,'Input - target event report'!B:B,B:B,'Input - target event report'!D:D,"Private Investment"))/(I896-1))</f>
        <v/>
      </c>
      <c r="H896">
        <f>IF(MAXIFS('Input - target event report'!E:E,'Input - target event report'!B:B,B:B,'Input - target event report'!D:D,"Private Investment") = 0, "N/A", TODAY() - MAXIFS('Input - target event report'!E:E,'Input - target event report'!B:B,B:B,'Input - target event report'!D:D,"Private Investment"))</f>
        <v/>
      </c>
      <c r="I896">
        <f>COUNTIFS('Input - target event report'!B:B,B896,'Input - target event report'!D:D, "Private Investment")</f>
        <v/>
      </c>
      <c r="J896">
        <f>INDEX('Input - companies list'!$1:$10000,MATCH(B896,'Input - companies list'!B:B,0),MATCH("Flow",'Input - companies list'!$1:$1,0 ))</f>
        <v/>
      </c>
      <c r="K896">
        <f>INDEX('Input - companies list'!$1:$10000,MATCH(B896,'Input - companies list'!B:B,0),MATCH("Inter-Cluster Connectivity",'Input - companies list'!$1:$1,0 ))</f>
        <v/>
      </c>
      <c r="L896">
        <f>IFERROR(PERCENTRANK(F:F,F896),0)</f>
        <v/>
      </c>
      <c r="M896">
        <f>IFERROR(1 - PERCENTRANK(G:G,G896),0)</f>
        <v/>
      </c>
      <c r="N896">
        <f>IFERROR(1 - PERCENTRANK(H:H,H896),0)</f>
        <v/>
      </c>
      <c r="O896">
        <f>IFERROR(PERCENTRANK(I:I,I896),0)</f>
        <v/>
      </c>
      <c r="P896">
        <f>IFERROR(1 - PERCENTRANK(J:J,J896),0)</f>
        <v/>
      </c>
      <c r="Q896">
        <f>IFERROR(PERCENTRANK(K:K,K896),0)</f>
        <v/>
      </c>
      <c r="R896">
        <f>L896*weight1+M896*weight2+N896*weight3+O896*weight4+P896*weight5+Q896*weight6</f>
        <v/>
      </c>
    </row>
    <row r="897" spans="1:18">
      <c r="A897">
        <f>RANK(R897,R:R)</f>
        <v/>
      </c>
      <c r="B897" t="s">
        <v>10510</v>
      </c>
      <c r="C897">
        <f>VLOOKUP(B897,'Input - companies list'!B:L,2,FALSE)</f>
        <v/>
      </c>
      <c r="D897">
        <f>VLOOKUP(B897,'Input - companies list'!B:L,11,FALSE)</f>
        <v/>
      </c>
      <c r="E897">
        <f>VLOOKUP(B897,'Input - companies list'!B:E,4,FALSE)</f>
        <v/>
      </c>
      <c r="F897">
        <f>SUMIFS('Input - target event report'!H:H,'Input - target event report'!B:B,B897,'Input - target event report'!D:D, "Private Investment")</f>
        <v/>
      </c>
      <c r="G897">
        <f>IF(I897&lt;2, "N/A", (MAXIFS('Input - target event report'!E:E,'Input - target event report'!B:B,B:B,'Input - target event report'!D:D,"Private Investment")-MINIFS('Input - target event report'!E:E,'Input - target event report'!B:B,B:B,'Input - target event report'!D:D,"Private Investment"))/(I897-1))</f>
        <v/>
      </c>
      <c r="H897">
        <f>IF(MAXIFS('Input - target event report'!E:E,'Input - target event report'!B:B,B:B,'Input - target event report'!D:D,"Private Investment") = 0, "N/A", TODAY() - MAXIFS('Input - target event report'!E:E,'Input - target event report'!B:B,B:B,'Input - target event report'!D:D,"Private Investment"))</f>
        <v/>
      </c>
      <c r="I897">
        <f>COUNTIFS('Input - target event report'!B:B,B897,'Input - target event report'!D:D, "Private Investment")</f>
        <v/>
      </c>
      <c r="J897">
        <f>INDEX('Input - companies list'!$1:$10000,MATCH(B897,'Input - companies list'!B:B,0),MATCH("Flow",'Input - companies list'!$1:$1,0 ))</f>
        <v/>
      </c>
      <c r="K897">
        <f>INDEX('Input - companies list'!$1:$10000,MATCH(B897,'Input - companies list'!B:B,0),MATCH("Inter-Cluster Connectivity",'Input - companies list'!$1:$1,0 ))</f>
        <v/>
      </c>
      <c r="L897">
        <f>IFERROR(PERCENTRANK(F:F,F897),0)</f>
        <v/>
      </c>
      <c r="M897">
        <f>IFERROR(1 - PERCENTRANK(G:G,G897),0)</f>
        <v/>
      </c>
      <c r="N897">
        <f>IFERROR(1 - PERCENTRANK(H:H,H897),0)</f>
        <v/>
      </c>
      <c r="O897">
        <f>IFERROR(PERCENTRANK(I:I,I897),0)</f>
        <v/>
      </c>
      <c r="P897">
        <f>IFERROR(1 - PERCENTRANK(J:J,J897),0)</f>
        <v/>
      </c>
      <c r="Q897">
        <f>IFERROR(PERCENTRANK(K:K,K897),0)</f>
        <v/>
      </c>
      <c r="R897">
        <f>L897*weight1+M897*weight2+N897*weight3+O897*weight4+P897*weight5+Q897*weight6</f>
        <v/>
      </c>
    </row>
    <row r="898" spans="1:18">
      <c r="A898">
        <f>RANK(R898,R:R)</f>
        <v/>
      </c>
      <c r="B898" t="s">
        <v>10521</v>
      </c>
      <c r="C898">
        <f>VLOOKUP(B898,'Input - companies list'!B:L,2,FALSE)</f>
        <v/>
      </c>
      <c r="D898">
        <f>VLOOKUP(B898,'Input - companies list'!B:L,11,FALSE)</f>
        <v/>
      </c>
      <c r="E898">
        <f>VLOOKUP(B898,'Input - companies list'!B:E,4,FALSE)</f>
        <v/>
      </c>
      <c r="F898">
        <f>SUMIFS('Input - target event report'!H:H,'Input - target event report'!B:B,B898,'Input - target event report'!D:D, "Private Investment")</f>
        <v/>
      </c>
      <c r="G898">
        <f>IF(I898&lt;2, "N/A", (MAXIFS('Input - target event report'!E:E,'Input - target event report'!B:B,B:B,'Input - target event report'!D:D,"Private Investment")-MINIFS('Input - target event report'!E:E,'Input - target event report'!B:B,B:B,'Input - target event report'!D:D,"Private Investment"))/(I898-1))</f>
        <v/>
      </c>
      <c r="H898">
        <f>IF(MAXIFS('Input - target event report'!E:E,'Input - target event report'!B:B,B:B,'Input - target event report'!D:D,"Private Investment") = 0, "N/A", TODAY() - MAXIFS('Input - target event report'!E:E,'Input - target event report'!B:B,B:B,'Input - target event report'!D:D,"Private Investment"))</f>
        <v/>
      </c>
      <c r="I898">
        <f>COUNTIFS('Input - target event report'!B:B,B898,'Input - target event report'!D:D, "Private Investment")</f>
        <v/>
      </c>
      <c r="J898">
        <f>INDEX('Input - companies list'!$1:$10000,MATCH(B898,'Input - companies list'!B:B,0),MATCH("Flow",'Input - companies list'!$1:$1,0 ))</f>
        <v/>
      </c>
      <c r="K898">
        <f>INDEX('Input - companies list'!$1:$10000,MATCH(B898,'Input - companies list'!B:B,0),MATCH("Inter-Cluster Connectivity",'Input - companies list'!$1:$1,0 ))</f>
        <v/>
      </c>
      <c r="L898">
        <f>IFERROR(PERCENTRANK(F:F,F898),0)</f>
        <v/>
      </c>
      <c r="M898">
        <f>IFERROR(1 - PERCENTRANK(G:G,G898),0)</f>
        <v/>
      </c>
      <c r="N898">
        <f>IFERROR(1 - PERCENTRANK(H:H,H898),0)</f>
        <v/>
      </c>
      <c r="O898">
        <f>IFERROR(PERCENTRANK(I:I,I898),0)</f>
        <v/>
      </c>
      <c r="P898">
        <f>IFERROR(1 - PERCENTRANK(J:J,J898),0)</f>
        <v/>
      </c>
      <c r="Q898">
        <f>IFERROR(PERCENTRANK(K:K,K898),0)</f>
        <v/>
      </c>
      <c r="R898">
        <f>L898*weight1+M898*weight2+N898*weight3+O898*weight4+P898*weight5+Q898*weight6</f>
        <v/>
      </c>
    </row>
    <row r="899" spans="1:18">
      <c r="A899">
        <f>RANK(R899,R:R)</f>
        <v/>
      </c>
      <c r="B899" t="s">
        <v>10533</v>
      </c>
      <c r="C899">
        <f>VLOOKUP(B899,'Input - companies list'!B:L,2,FALSE)</f>
        <v/>
      </c>
      <c r="D899">
        <f>VLOOKUP(B899,'Input - companies list'!B:L,11,FALSE)</f>
        <v/>
      </c>
      <c r="E899">
        <f>VLOOKUP(B899,'Input - companies list'!B:E,4,FALSE)</f>
        <v/>
      </c>
      <c r="F899">
        <f>SUMIFS('Input - target event report'!H:H,'Input - target event report'!B:B,B899,'Input - target event report'!D:D, "Private Investment")</f>
        <v/>
      </c>
      <c r="G899">
        <f>IF(I899&lt;2, "N/A", (MAXIFS('Input - target event report'!E:E,'Input - target event report'!B:B,B:B,'Input - target event report'!D:D,"Private Investment")-MINIFS('Input - target event report'!E:E,'Input - target event report'!B:B,B:B,'Input - target event report'!D:D,"Private Investment"))/(I899-1))</f>
        <v/>
      </c>
      <c r="H899">
        <f>IF(MAXIFS('Input - target event report'!E:E,'Input - target event report'!B:B,B:B,'Input - target event report'!D:D,"Private Investment") = 0, "N/A", TODAY() - MAXIFS('Input - target event report'!E:E,'Input - target event report'!B:B,B:B,'Input - target event report'!D:D,"Private Investment"))</f>
        <v/>
      </c>
      <c r="I899">
        <f>COUNTIFS('Input - target event report'!B:B,B899,'Input - target event report'!D:D, "Private Investment")</f>
        <v/>
      </c>
      <c r="J899">
        <f>INDEX('Input - companies list'!$1:$10000,MATCH(B899,'Input - companies list'!B:B,0),MATCH("Flow",'Input - companies list'!$1:$1,0 ))</f>
        <v/>
      </c>
      <c r="K899">
        <f>INDEX('Input - companies list'!$1:$10000,MATCH(B899,'Input - companies list'!B:B,0),MATCH("Inter-Cluster Connectivity",'Input - companies list'!$1:$1,0 ))</f>
        <v/>
      </c>
      <c r="L899">
        <f>IFERROR(PERCENTRANK(F:F,F899),0)</f>
        <v/>
      </c>
      <c r="M899">
        <f>IFERROR(1 - PERCENTRANK(G:G,G899),0)</f>
        <v/>
      </c>
      <c r="N899">
        <f>IFERROR(1 - PERCENTRANK(H:H,H899),0)</f>
        <v/>
      </c>
      <c r="O899">
        <f>IFERROR(PERCENTRANK(I:I,I899),0)</f>
        <v/>
      </c>
      <c r="P899">
        <f>IFERROR(1 - PERCENTRANK(J:J,J899),0)</f>
        <v/>
      </c>
      <c r="Q899">
        <f>IFERROR(PERCENTRANK(K:K,K899),0)</f>
        <v/>
      </c>
      <c r="R899">
        <f>L899*weight1+M899*weight2+N899*weight3+O899*weight4+P899*weight5+Q899*weight6</f>
        <v/>
      </c>
    </row>
    <row r="900" spans="1:18">
      <c r="A900">
        <f>RANK(R900,R:R)</f>
        <v/>
      </c>
      <c r="B900" t="s">
        <v>10542</v>
      </c>
      <c r="C900">
        <f>VLOOKUP(B900,'Input - companies list'!B:L,2,FALSE)</f>
        <v/>
      </c>
      <c r="D900">
        <f>VLOOKUP(B900,'Input - companies list'!B:L,11,FALSE)</f>
        <v/>
      </c>
      <c r="E900">
        <f>VLOOKUP(B900,'Input - companies list'!B:E,4,FALSE)</f>
        <v/>
      </c>
      <c r="F900">
        <f>SUMIFS('Input - target event report'!H:H,'Input - target event report'!B:B,B900,'Input - target event report'!D:D, "Private Investment")</f>
        <v/>
      </c>
      <c r="G900">
        <f>IF(I900&lt;2, "N/A", (MAXIFS('Input - target event report'!E:E,'Input - target event report'!B:B,B:B,'Input - target event report'!D:D,"Private Investment")-MINIFS('Input - target event report'!E:E,'Input - target event report'!B:B,B:B,'Input - target event report'!D:D,"Private Investment"))/(I900-1))</f>
        <v/>
      </c>
      <c r="H900">
        <f>IF(MAXIFS('Input - target event report'!E:E,'Input - target event report'!B:B,B:B,'Input - target event report'!D:D,"Private Investment") = 0, "N/A", TODAY() - MAXIFS('Input - target event report'!E:E,'Input - target event report'!B:B,B:B,'Input - target event report'!D:D,"Private Investment"))</f>
        <v/>
      </c>
      <c r="I900">
        <f>COUNTIFS('Input - target event report'!B:B,B900,'Input - target event report'!D:D, "Private Investment")</f>
        <v/>
      </c>
      <c r="J900">
        <f>INDEX('Input - companies list'!$1:$10000,MATCH(B900,'Input - companies list'!B:B,0),MATCH("Flow",'Input - companies list'!$1:$1,0 ))</f>
        <v/>
      </c>
      <c r="K900">
        <f>INDEX('Input - companies list'!$1:$10000,MATCH(B900,'Input - companies list'!B:B,0),MATCH("Inter-Cluster Connectivity",'Input - companies list'!$1:$1,0 ))</f>
        <v/>
      </c>
      <c r="L900">
        <f>IFERROR(PERCENTRANK(F:F,F900),0)</f>
        <v/>
      </c>
      <c r="M900">
        <f>IFERROR(1 - PERCENTRANK(G:G,G900),0)</f>
        <v/>
      </c>
      <c r="N900">
        <f>IFERROR(1 - PERCENTRANK(H:H,H900),0)</f>
        <v/>
      </c>
      <c r="O900">
        <f>IFERROR(PERCENTRANK(I:I,I900),0)</f>
        <v/>
      </c>
      <c r="P900">
        <f>IFERROR(1 - PERCENTRANK(J:J,J900),0)</f>
        <v/>
      </c>
      <c r="Q900">
        <f>IFERROR(PERCENTRANK(K:K,K900),0)</f>
        <v/>
      </c>
      <c r="R900">
        <f>L900*weight1+M900*weight2+N900*weight3+O900*weight4+P900*weight5+Q900*weight6</f>
        <v/>
      </c>
    </row>
    <row r="901" spans="1:18">
      <c r="A901">
        <f>RANK(R901,R:R)</f>
        <v/>
      </c>
      <c r="B901" t="s">
        <v>10552</v>
      </c>
      <c r="C901">
        <f>VLOOKUP(B901,'Input - companies list'!B:L,2,FALSE)</f>
        <v/>
      </c>
      <c r="D901">
        <f>VLOOKUP(B901,'Input - companies list'!B:L,11,FALSE)</f>
        <v/>
      </c>
      <c r="E901">
        <f>VLOOKUP(B901,'Input - companies list'!B:E,4,FALSE)</f>
        <v/>
      </c>
      <c r="F901">
        <f>SUMIFS('Input - target event report'!H:H,'Input - target event report'!B:B,B901,'Input - target event report'!D:D, "Private Investment")</f>
        <v/>
      </c>
      <c r="G901">
        <f>IF(I901&lt;2, "N/A", (MAXIFS('Input - target event report'!E:E,'Input - target event report'!B:B,B:B,'Input - target event report'!D:D,"Private Investment")-MINIFS('Input - target event report'!E:E,'Input - target event report'!B:B,B:B,'Input - target event report'!D:D,"Private Investment"))/(I901-1))</f>
        <v/>
      </c>
      <c r="H901">
        <f>IF(MAXIFS('Input - target event report'!E:E,'Input - target event report'!B:B,B:B,'Input - target event report'!D:D,"Private Investment") = 0, "N/A", TODAY() - MAXIFS('Input - target event report'!E:E,'Input - target event report'!B:B,B:B,'Input - target event report'!D:D,"Private Investment"))</f>
        <v/>
      </c>
      <c r="I901">
        <f>COUNTIFS('Input - target event report'!B:B,B901,'Input - target event report'!D:D, "Private Investment")</f>
        <v/>
      </c>
      <c r="J901">
        <f>INDEX('Input - companies list'!$1:$10000,MATCH(B901,'Input - companies list'!B:B,0),MATCH("Flow",'Input - companies list'!$1:$1,0 ))</f>
        <v/>
      </c>
      <c r="K901">
        <f>INDEX('Input - companies list'!$1:$10000,MATCH(B901,'Input - companies list'!B:B,0),MATCH("Inter-Cluster Connectivity",'Input - companies list'!$1:$1,0 ))</f>
        <v/>
      </c>
      <c r="L901">
        <f>IFERROR(PERCENTRANK(F:F,F901),0)</f>
        <v/>
      </c>
      <c r="M901">
        <f>IFERROR(1 - PERCENTRANK(G:G,G901),0)</f>
        <v/>
      </c>
      <c r="N901">
        <f>IFERROR(1 - PERCENTRANK(H:H,H901),0)</f>
        <v/>
      </c>
      <c r="O901">
        <f>IFERROR(PERCENTRANK(I:I,I901),0)</f>
        <v/>
      </c>
      <c r="P901">
        <f>IFERROR(1 - PERCENTRANK(J:J,J901),0)</f>
        <v/>
      </c>
      <c r="Q901">
        <f>IFERROR(PERCENTRANK(K:K,K901),0)</f>
        <v/>
      </c>
      <c r="R901">
        <f>L901*weight1+M901*weight2+N901*weight3+O901*weight4+P901*weight5+Q901*weight6</f>
        <v/>
      </c>
    </row>
    <row r="902" spans="1:18">
      <c r="A902">
        <f>RANK(R902,R:R)</f>
        <v/>
      </c>
      <c r="B902" t="s">
        <v>10564</v>
      </c>
      <c r="C902">
        <f>VLOOKUP(B902,'Input - companies list'!B:L,2,FALSE)</f>
        <v/>
      </c>
      <c r="D902">
        <f>VLOOKUP(B902,'Input - companies list'!B:L,11,FALSE)</f>
        <v/>
      </c>
      <c r="E902">
        <f>VLOOKUP(B902,'Input - companies list'!B:E,4,FALSE)</f>
        <v/>
      </c>
      <c r="F902">
        <f>SUMIFS('Input - target event report'!H:H,'Input - target event report'!B:B,B902,'Input - target event report'!D:D, "Private Investment")</f>
        <v/>
      </c>
      <c r="G902">
        <f>IF(I902&lt;2, "N/A", (MAXIFS('Input - target event report'!E:E,'Input - target event report'!B:B,B:B,'Input - target event report'!D:D,"Private Investment")-MINIFS('Input - target event report'!E:E,'Input - target event report'!B:B,B:B,'Input - target event report'!D:D,"Private Investment"))/(I902-1))</f>
        <v/>
      </c>
      <c r="H902">
        <f>IF(MAXIFS('Input - target event report'!E:E,'Input - target event report'!B:B,B:B,'Input - target event report'!D:D,"Private Investment") = 0, "N/A", TODAY() - MAXIFS('Input - target event report'!E:E,'Input - target event report'!B:B,B:B,'Input - target event report'!D:D,"Private Investment"))</f>
        <v/>
      </c>
      <c r="I902">
        <f>COUNTIFS('Input - target event report'!B:B,B902,'Input - target event report'!D:D, "Private Investment")</f>
        <v/>
      </c>
      <c r="J902">
        <f>INDEX('Input - companies list'!$1:$10000,MATCH(B902,'Input - companies list'!B:B,0),MATCH("Flow",'Input - companies list'!$1:$1,0 ))</f>
        <v/>
      </c>
      <c r="K902">
        <f>INDEX('Input - companies list'!$1:$10000,MATCH(B902,'Input - companies list'!B:B,0),MATCH("Inter-Cluster Connectivity",'Input - companies list'!$1:$1,0 ))</f>
        <v/>
      </c>
      <c r="L902">
        <f>IFERROR(PERCENTRANK(F:F,F902),0)</f>
        <v/>
      </c>
      <c r="M902">
        <f>IFERROR(1 - PERCENTRANK(G:G,G902),0)</f>
        <v/>
      </c>
      <c r="N902">
        <f>IFERROR(1 - PERCENTRANK(H:H,H902),0)</f>
        <v/>
      </c>
      <c r="O902">
        <f>IFERROR(PERCENTRANK(I:I,I902),0)</f>
        <v/>
      </c>
      <c r="P902">
        <f>IFERROR(1 - PERCENTRANK(J:J,J902),0)</f>
        <v/>
      </c>
      <c r="Q902">
        <f>IFERROR(PERCENTRANK(K:K,K902),0)</f>
        <v/>
      </c>
      <c r="R902">
        <f>L902*weight1+M902*weight2+N902*weight3+O902*weight4+P902*weight5+Q902*weight6</f>
        <v/>
      </c>
    </row>
    <row r="903" spans="1:18">
      <c r="A903">
        <f>RANK(R903,R:R)</f>
        <v/>
      </c>
      <c r="B903" t="s">
        <v>10576</v>
      </c>
      <c r="C903">
        <f>VLOOKUP(B903,'Input - companies list'!B:L,2,FALSE)</f>
        <v/>
      </c>
      <c r="D903">
        <f>VLOOKUP(B903,'Input - companies list'!B:L,11,FALSE)</f>
        <v/>
      </c>
      <c r="E903">
        <f>VLOOKUP(B903,'Input - companies list'!B:E,4,FALSE)</f>
        <v/>
      </c>
      <c r="F903">
        <f>SUMIFS('Input - target event report'!H:H,'Input - target event report'!B:B,B903,'Input - target event report'!D:D, "Private Investment")</f>
        <v/>
      </c>
      <c r="G903">
        <f>IF(I903&lt;2, "N/A", (MAXIFS('Input - target event report'!E:E,'Input - target event report'!B:B,B:B,'Input - target event report'!D:D,"Private Investment")-MINIFS('Input - target event report'!E:E,'Input - target event report'!B:B,B:B,'Input - target event report'!D:D,"Private Investment"))/(I903-1))</f>
        <v/>
      </c>
      <c r="H903">
        <f>IF(MAXIFS('Input - target event report'!E:E,'Input - target event report'!B:B,B:B,'Input - target event report'!D:D,"Private Investment") = 0, "N/A", TODAY() - MAXIFS('Input - target event report'!E:E,'Input - target event report'!B:B,B:B,'Input - target event report'!D:D,"Private Investment"))</f>
        <v/>
      </c>
      <c r="I903">
        <f>COUNTIFS('Input - target event report'!B:B,B903,'Input - target event report'!D:D, "Private Investment")</f>
        <v/>
      </c>
      <c r="J903">
        <f>INDEX('Input - companies list'!$1:$10000,MATCH(B903,'Input - companies list'!B:B,0),MATCH("Flow",'Input - companies list'!$1:$1,0 ))</f>
        <v/>
      </c>
      <c r="K903">
        <f>INDEX('Input - companies list'!$1:$10000,MATCH(B903,'Input - companies list'!B:B,0),MATCH("Inter-Cluster Connectivity",'Input - companies list'!$1:$1,0 ))</f>
        <v/>
      </c>
      <c r="L903">
        <f>IFERROR(PERCENTRANK(F:F,F903),0)</f>
        <v/>
      </c>
      <c r="M903">
        <f>IFERROR(1 - PERCENTRANK(G:G,G903),0)</f>
        <v/>
      </c>
      <c r="N903">
        <f>IFERROR(1 - PERCENTRANK(H:H,H903),0)</f>
        <v/>
      </c>
      <c r="O903">
        <f>IFERROR(PERCENTRANK(I:I,I903),0)</f>
        <v/>
      </c>
      <c r="P903">
        <f>IFERROR(1 - PERCENTRANK(J:J,J903),0)</f>
        <v/>
      </c>
      <c r="Q903">
        <f>IFERROR(PERCENTRANK(K:K,K903),0)</f>
        <v/>
      </c>
      <c r="R903">
        <f>L903*weight1+M903*weight2+N903*weight3+O903*weight4+P903*weight5+Q903*weight6</f>
        <v/>
      </c>
    </row>
    <row r="904" spans="1:18">
      <c r="A904">
        <f>RANK(R904,R:R)</f>
        <v/>
      </c>
      <c r="B904" t="s">
        <v>10588</v>
      </c>
      <c r="C904">
        <f>VLOOKUP(B904,'Input - companies list'!B:L,2,FALSE)</f>
        <v/>
      </c>
      <c r="D904">
        <f>VLOOKUP(B904,'Input - companies list'!B:L,11,FALSE)</f>
        <v/>
      </c>
      <c r="E904">
        <f>VLOOKUP(B904,'Input - companies list'!B:E,4,FALSE)</f>
        <v/>
      </c>
      <c r="F904">
        <f>SUMIFS('Input - target event report'!H:H,'Input - target event report'!B:B,B904,'Input - target event report'!D:D, "Private Investment")</f>
        <v/>
      </c>
      <c r="G904">
        <f>IF(I904&lt;2, "N/A", (MAXIFS('Input - target event report'!E:E,'Input - target event report'!B:B,B:B,'Input - target event report'!D:D,"Private Investment")-MINIFS('Input - target event report'!E:E,'Input - target event report'!B:B,B:B,'Input - target event report'!D:D,"Private Investment"))/(I904-1))</f>
        <v/>
      </c>
      <c r="H904">
        <f>IF(MAXIFS('Input - target event report'!E:E,'Input - target event report'!B:B,B:B,'Input - target event report'!D:D,"Private Investment") = 0, "N/A", TODAY() - MAXIFS('Input - target event report'!E:E,'Input - target event report'!B:B,B:B,'Input - target event report'!D:D,"Private Investment"))</f>
        <v/>
      </c>
      <c r="I904">
        <f>COUNTIFS('Input - target event report'!B:B,B904,'Input - target event report'!D:D, "Private Investment")</f>
        <v/>
      </c>
      <c r="J904">
        <f>INDEX('Input - companies list'!$1:$10000,MATCH(B904,'Input - companies list'!B:B,0),MATCH("Flow",'Input - companies list'!$1:$1,0 ))</f>
        <v/>
      </c>
      <c r="K904">
        <f>INDEX('Input - companies list'!$1:$10000,MATCH(B904,'Input - companies list'!B:B,0),MATCH("Inter-Cluster Connectivity",'Input - companies list'!$1:$1,0 ))</f>
        <v/>
      </c>
      <c r="L904">
        <f>IFERROR(PERCENTRANK(F:F,F904),0)</f>
        <v/>
      </c>
      <c r="M904">
        <f>IFERROR(1 - PERCENTRANK(G:G,G904),0)</f>
        <v/>
      </c>
      <c r="N904">
        <f>IFERROR(1 - PERCENTRANK(H:H,H904),0)</f>
        <v/>
      </c>
      <c r="O904">
        <f>IFERROR(PERCENTRANK(I:I,I904),0)</f>
        <v/>
      </c>
      <c r="P904">
        <f>IFERROR(1 - PERCENTRANK(J:J,J904),0)</f>
        <v/>
      </c>
      <c r="Q904">
        <f>IFERROR(PERCENTRANK(K:K,K904),0)</f>
        <v/>
      </c>
      <c r="R904">
        <f>L904*weight1+M904*weight2+N904*weight3+O904*weight4+P904*weight5+Q904*weight6</f>
        <v/>
      </c>
    </row>
    <row r="905" spans="1:18">
      <c r="A905">
        <f>RANK(R905,R:R)</f>
        <v/>
      </c>
      <c r="B905" t="s">
        <v>10601</v>
      </c>
      <c r="C905">
        <f>VLOOKUP(B905,'Input - companies list'!B:L,2,FALSE)</f>
        <v/>
      </c>
      <c r="D905">
        <f>VLOOKUP(B905,'Input - companies list'!B:L,11,FALSE)</f>
        <v/>
      </c>
      <c r="E905">
        <f>VLOOKUP(B905,'Input - companies list'!B:E,4,FALSE)</f>
        <v/>
      </c>
      <c r="F905">
        <f>SUMIFS('Input - target event report'!H:H,'Input - target event report'!B:B,B905,'Input - target event report'!D:D, "Private Investment")</f>
        <v/>
      </c>
      <c r="G905">
        <f>IF(I905&lt;2, "N/A", (MAXIFS('Input - target event report'!E:E,'Input - target event report'!B:B,B:B,'Input - target event report'!D:D,"Private Investment")-MINIFS('Input - target event report'!E:E,'Input - target event report'!B:B,B:B,'Input - target event report'!D:D,"Private Investment"))/(I905-1))</f>
        <v/>
      </c>
      <c r="H905">
        <f>IF(MAXIFS('Input - target event report'!E:E,'Input - target event report'!B:B,B:B,'Input - target event report'!D:D,"Private Investment") = 0, "N/A", TODAY() - MAXIFS('Input - target event report'!E:E,'Input - target event report'!B:B,B:B,'Input - target event report'!D:D,"Private Investment"))</f>
        <v/>
      </c>
      <c r="I905">
        <f>COUNTIFS('Input - target event report'!B:B,B905,'Input - target event report'!D:D, "Private Investment")</f>
        <v/>
      </c>
      <c r="J905">
        <f>INDEX('Input - companies list'!$1:$10000,MATCH(B905,'Input - companies list'!B:B,0),MATCH("Flow",'Input - companies list'!$1:$1,0 ))</f>
        <v/>
      </c>
      <c r="K905">
        <f>INDEX('Input - companies list'!$1:$10000,MATCH(B905,'Input - companies list'!B:B,0),MATCH("Inter-Cluster Connectivity",'Input - companies list'!$1:$1,0 ))</f>
        <v/>
      </c>
      <c r="L905">
        <f>IFERROR(PERCENTRANK(F:F,F905),0)</f>
        <v/>
      </c>
      <c r="M905">
        <f>IFERROR(1 - PERCENTRANK(G:G,G905),0)</f>
        <v/>
      </c>
      <c r="N905">
        <f>IFERROR(1 - PERCENTRANK(H:H,H905),0)</f>
        <v/>
      </c>
      <c r="O905">
        <f>IFERROR(PERCENTRANK(I:I,I905),0)</f>
        <v/>
      </c>
      <c r="P905">
        <f>IFERROR(1 - PERCENTRANK(J:J,J905),0)</f>
        <v/>
      </c>
      <c r="Q905">
        <f>IFERROR(PERCENTRANK(K:K,K905),0)</f>
        <v/>
      </c>
      <c r="R905">
        <f>L905*weight1+M905*weight2+N905*weight3+O905*weight4+P905*weight5+Q905*weight6</f>
        <v/>
      </c>
    </row>
    <row r="906" spans="1:18">
      <c r="A906">
        <f>RANK(R906,R:R)</f>
        <v/>
      </c>
      <c r="B906" t="s">
        <v>10609</v>
      </c>
      <c r="C906">
        <f>VLOOKUP(B906,'Input - companies list'!B:L,2,FALSE)</f>
        <v/>
      </c>
      <c r="D906">
        <f>VLOOKUP(B906,'Input - companies list'!B:L,11,FALSE)</f>
        <v/>
      </c>
      <c r="E906">
        <f>VLOOKUP(B906,'Input - companies list'!B:E,4,FALSE)</f>
        <v/>
      </c>
      <c r="F906">
        <f>SUMIFS('Input - target event report'!H:H,'Input - target event report'!B:B,B906,'Input - target event report'!D:D, "Private Investment")</f>
        <v/>
      </c>
      <c r="G906">
        <f>IF(I906&lt;2, "N/A", (MAXIFS('Input - target event report'!E:E,'Input - target event report'!B:B,B:B,'Input - target event report'!D:D,"Private Investment")-MINIFS('Input - target event report'!E:E,'Input - target event report'!B:B,B:B,'Input - target event report'!D:D,"Private Investment"))/(I906-1))</f>
        <v/>
      </c>
      <c r="H906">
        <f>IF(MAXIFS('Input - target event report'!E:E,'Input - target event report'!B:B,B:B,'Input - target event report'!D:D,"Private Investment") = 0, "N/A", TODAY() - MAXIFS('Input - target event report'!E:E,'Input - target event report'!B:B,B:B,'Input - target event report'!D:D,"Private Investment"))</f>
        <v/>
      </c>
      <c r="I906">
        <f>COUNTIFS('Input - target event report'!B:B,B906,'Input - target event report'!D:D, "Private Investment")</f>
        <v/>
      </c>
      <c r="J906">
        <f>INDEX('Input - companies list'!$1:$10000,MATCH(B906,'Input - companies list'!B:B,0),MATCH("Flow",'Input - companies list'!$1:$1,0 ))</f>
        <v/>
      </c>
      <c r="K906">
        <f>INDEX('Input - companies list'!$1:$10000,MATCH(B906,'Input - companies list'!B:B,0),MATCH("Inter-Cluster Connectivity",'Input - companies list'!$1:$1,0 ))</f>
        <v/>
      </c>
      <c r="L906">
        <f>IFERROR(PERCENTRANK(F:F,F906),0)</f>
        <v/>
      </c>
      <c r="M906">
        <f>IFERROR(1 - PERCENTRANK(G:G,G906),0)</f>
        <v/>
      </c>
      <c r="N906">
        <f>IFERROR(1 - PERCENTRANK(H:H,H906),0)</f>
        <v/>
      </c>
      <c r="O906">
        <f>IFERROR(PERCENTRANK(I:I,I906),0)</f>
        <v/>
      </c>
      <c r="P906">
        <f>IFERROR(1 - PERCENTRANK(J:J,J906),0)</f>
        <v/>
      </c>
      <c r="Q906">
        <f>IFERROR(PERCENTRANK(K:K,K906),0)</f>
        <v/>
      </c>
      <c r="R906">
        <f>L906*weight1+M906*weight2+N906*weight3+O906*weight4+P906*weight5+Q906*weight6</f>
        <v/>
      </c>
    </row>
    <row r="907" spans="1:18">
      <c r="A907">
        <f>RANK(R907,R:R)</f>
        <v/>
      </c>
      <c r="B907" t="s">
        <v>10618</v>
      </c>
      <c r="C907">
        <f>VLOOKUP(B907,'Input - companies list'!B:L,2,FALSE)</f>
        <v/>
      </c>
      <c r="D907">
        <f>VLOOKUP(B907,'Input - companies list'!B:L,11,FALSE)</f>
        <v/>
      </c>
      <c r="E907">
        <f>VLOOKUP(B907,'Input - companies list'!B:E,4,FALSE)</f>
        <v/>
      </c>
      <c r="F907">
        <f>SUMIFS('Input - target event report'!H:H,'Input - target event report'!B:B,B907,'Input - target event report'!D:D, "Private Investment")</f>
        <v/>
      </c>
      <c r="G907">
        <f>IF(I907&lt;2, "N/A", (MAXIFS('Input - target event report'!E:E,'Input - target event report'!B:B,B:B,'Input - target event report'!D:D,"Private Investment")-MINIFS('Input - target event report'!E:E,'Input - target event report'!B:B,B:B,'Input - target event report'!D:D,"Private Investment"))/(I907-1))</f>
        <v/>
      </c>
      <c r="H907">
        <f>IF(MAXIFS('Input - target event report'!E:E,'Input - target event report'!B:B,B:B,'Input - target event report'!D:D,"Private Investment") = 0, "N/A", TODAY() - MAXIFS('Input - target event report'!E:E,'Input - target event report'!B:B,B:B,'Input - target event report'!D:D,"Private Investment"))</f>
        <v/>
      </c>
      <c r="I907">
        <f>COUNTIFS('Input - target event report'!B:B,B907,'Input - target event report'!D:D, "Private Investment")</f>
        <v/>
      </c>
      <c r="J907">
        <f>INDEX('Input - companies list'!$1:$10000,MATCH(B907,'Input - companies list'!B:B,0),MATCH("Flow",'Input - companies list'!$1:$1,0 ))</f>
        <v/>
      </c>
      <c r="K907">
        <f>INDEX('Input - companies list'!$1:$10000,MATCH(B907,'Input - companies list'!B:B,0),MATCH("Inter-Cluster Connectivity",'Input - companies list'!$1:$1,0 ))</f>
        <v/>
      </c>
      <c r="L907">
        <f>IFERROR(PERCENTRANK(F:F,F907),0)</f>
        <v/>
      </c>
      <c r="M907">
        <f>IFERROR(1 - PERCENTRANK(G:G,G907),0)</f>
        <v/>
      </c>
      <c r="N907">
        <f>IFERROR(1 - PERCENTRANK(H:H,H907),0)</f>
        <v/>
      </c>
      <c r="O907">
        <f>IFERROR(PERCENTRANK(I:I,I907),0)</f>
        <v/>
      </c>
      <c r="P907">
        <f>IFERROR(1 - PERCENTRANK(J:J,J907),0)</f>
        <v/>
      </c>
      <c r="Q907">
        <f>IFERROR(PERCENTRANK(K:K,K907),0)</f>
        <v/>
      </c>
      <c r="R907">
        <f>L907*weight1+M907*weight2+N907*weight3+O907*weight4+P907*weight5+Q907*weight6</f>
        <v/>
      </c>
    </row>
    <row r="908" spans="1:18">
      <c r="A908">
        <f>RANK(R908,R:R)</f>
        <v/>
      </c>
      <c r="B908" t="s">
        <v>10628</v>
      </c>
      <c r="C908">
        <f>VLOOKUP(B908,'Input - companies list'!B:L,2,FALSE)</f>
        <v/>
      </c>
      <c r="D908">
        <f>VLOOKUP(B908,'Input - companies list'!B:L,11,FALSE)</f>
        <v/>
      </c>
      <c r="E908">
        <f>VLOOKUP(B908,'Input - companies list'!B:E,4,FALSE)</f>
        <v/>
      </c>
      <c r="F908">
        <f>SUMIFS('Input - target event report'!H:H,'Input - target event report'!B:B,B908,'Input - target event report'!D:D, "Private Investment")</f>
        <v/>
      </c>
      <c r="G908">
        <f>IF(I908&lt;2, "N/A", (MAXIFS('Input - target event report'!E:E,'Input - target event report'!B:B,B:B,'Input - target event report'!D:D,"Private Investment")-MINIFS('Input - target event report'!E:E,'Input - target event report'!B:B,B:B,'Input - target event report'!D:D,"Private Investment"))/(I908-1))</f>
        <v/>
      </c>
      <c r="H908">
        <f>IF(MAXIFS('Input - target event report'!E:E,'Input - target event report'!B:B,B:B,'Input - target event report'!D:D,"Private Investment") = 0, "N/A", TODAY() - MAXIFS('Input - target event report'!E:E,'Input - target event report'!B:B,B:B,'Input - target event report'!D:D,"Private Investment"))</f>
        <v/>
      </c>
      <c r="I908">
        <f>COUNTIFS('Input - target event report'!B:B,B908,'Input - target event report'!D:D, "Private Investment")</f>
        <v/>
      </c>
      <c r="J908">
        <f>INDEX('Input - companies list'!$1:$10000,MATCH(B908,'Input - companies list'!B:B,0),MATCH("Flow",'Input - companies list'!$1:$1,0 ))</f>
        <v/>
      </c>
      <c r="K908">
        <f>INDEX('Input - companies list'!$1:$10000,MATCH(B908,'Input - companies list'!B:B,0),MATCH("Inter-Cluster Connectivity",'Input - companies list'!$1:$1,0 ))</f>
        <v/>
      </c>
      <c r="L908">
        <f>IFERROR(PERCENTRANK(F:F,F908),0)</f>
        <v/>
      </c>
      <c r="M908">
        <f>IFERROR(1 - PERCENTRANK(G:G,G908),0)</f>
        <v/>
      </c>
      <c r="N908">
        <f>IFERROR(1 - PERCENTRANK(H:H,H908),0)</f>
        <v/>
      </c>
      <c r="O908">
        <f>IFERROR(PERCENTRANK(I:I,I908),0)</f>
        <v/>
      </c>
      <c r="P908">
        <f>IFERROR(1 - PERCENTRANK(J:J,J908),0)</f>
        <v/>
      </c>
      <c r="Q908">
        <f>IFERROR(PERCENTRANK(K:K,K908),0)</f>
        <v/>
      </c>
      <c r="R908">
        <f>L908*weight1+M908*weight2+N908*weight3+O908*weight4+P908*weight5+Q908*weight6</f>
        <v/>
      </c>
    </row>
    <row r="909" spans="1:18">
      <c r="A909">
        <f>RANK(R909,R:R)</f>
        <v/>
      </c>
      <c r="B909" t="s">
        <v>10638</v>
      </c>
      <c r="C909">
        <f>VLOOKUP(B909,'Input - companies list'!B:L,2,FALSE)</f>
        <v/>
      </c>
      <c r="D909">
        <f>VLOOKUP(B909,'Input - companies list'!B:L,11,FALSE)</f>
        <v/>
      </c>
      <c r="E909">
        <f>VLOOKUP(B909,'Input - companies list'!B:E,4,FALSE)</f>
        <v/>
      </c>
      <c r="F909">
        <f>SUMIFS('Input - target event report'!H:H,'Input - target event report'!B:B,B909,'Input - target event report'!D:D, "Private Investment")</f>
        <v/>
      </c>
      <c r="G909">
        <f>IF(I909&lt;2, "N/A", (MAXIFS('Input - target event report'!E:E,'Input - target event report'!B:B,B:B,'Input - target event report'!D:D,"Private Investment")-MINIFS('Input - target event report'!E:E,'Input - target event report'!B:B,B:B,'Input - target event report'!D:D,"Private Investment"))/(I909-1))</f>
        <v/>
      </c>
      <c r="H909">
        <f>IF(MAXIFS('Input - target event report'!E:E,'Input - target event report'!B:B,B:B,'Input - target event report'!D:D,"Private Investment") = 0, "N/A", TODAY() - MAXIFS('Input - target event report'!E:E,'Input - target event report'!B:B,B:B,'Input - target event report'!D:D,"Private Investment"))</f>
        <v/>
      </c>
      <c r="I909">
        <f>COUNTIFS('Input - target event report'!B:B,B909,'Input - target event report'!D:D, "Private Investment")</f>
        <v/>
      </c>
      <c r="J909">
        <f>INDEX('Input - companies list'!$1:$10000,MATCH(B909,'Input - companies list'!B:B,0),MATCH("Flow",'Input - companies list'!$1:$1,0 ))</f>
        <v/>
      </c>
      <c r="K909">
        <f>INDEX('Input - companies list'!$1:$10000,MATCH(B909,'Input - companies list'!B:B,0),MATCH("Inter-Cluster Connectivity",'Input - companies list'!$1:$1,0 ))</f>
        <v/>
      </c>
      <c r="L909">
        <f>IFERROR(PERCENTRANK(F:F,F909),0)</f>
        <v/>
      </c>
      <c r="M909">
        <f>IFERROR(1 - PERCENTRANK(G:G,G909),0)</f>
        <v/>
      </c>
      <c r="N909">
        <f>IFERROR(1 - PERCENTRANK(H:H,H909),0)</f>
        <v/>
      </c>
      <c r="O909">
        <f>IFERROR(PERCENTRANK(I:I,I909),0)</f>
        <v/>
      </c>
      <c r="P909">
        <f>IFERROR(1 - PERCENTRANK(J:J,J909),0)</f>
        <v/>
      </c>
      <c r="Q909">
        <f>IFERROR(PERCENTRANK(K:K,K909),0)</f>
        <v/>
      </c>
      <c r="R909">
        <f>L909*weight1+M909*weight2+N909*weight3+O909*weight4+P909*weight5+Q909*weight6</f>
        <v/>
      </c>
    </row>
    <row r="910" spans="1:18">
      <c r="A910">
        <f>RANK(R910,R:R)</f>
        <v/>
      </c>
      <c r="B910" t="s">
        <v>10649</v>
      </c>
      <c r="C910">
        <f>VLOOKUP(B910,'Input - companies list'!B:L,2,FALSE)</f>
        <v/>
      </c>
      <c r="D910">
        <f>VLOOKUP(B910,'Input - companies list'!B:L,11,FALSE)</f>
        <v/>
      </c>
      <c r="E910">
        <f>VLOOKUP(B910,'Input - companies list'!B:E,4,FALSE)</f>
        <v/>
      </c>
      <c r="F910">
        <f>SUMIFS('Input - target event report'!H:H,'Input - target event report'!B:B,B910,'Input - target event report'!D:D, "Private Investment")</f>
        <v/>
      </c>
      <c r="G910">
        <f>IF(I910&lt;2, "N/A", (MAXIFS('Input - target event report'!E:E,'Input - target event report'!B:B,B:B,'Input - target event report'!D:D,"Private Investment")-MINIFS('Input - target event report'!E:E,'Input - target event report'!B:B,B:B,'Input - target event report'!D:D,"Private Investment"))/(I910-1))</f>
        <v/>
      </c>
      <c r="H910">
        <f>IF(MAXIFS('Input - target event report'!E:E,'Input - target event report'!B:B,B:B,'Input - target event report'!D:D,"Private Investment") = 0, "N/A", TODAY() - MAXIFS('Input - target event report'!E:E,'Input - target event report'!B:B,B:B,'Input - target event report'!D:D,"Private Investment"))</f>
        <v/>
      </c>
      <c r="I910">
        <f>COUNTIFS('Input - target event report'!B:B,B910,'Input - target event report'!D:D, "Private Investment")</f>
        <v/>
      </c>
      <c r="J910">
        <f>INDEX('Input - companies list'!$1:$10000,MATCH(B910,'Input - companies list'!B:B,0),MATCH("Flow",'Input - companies list'!$1:$1,0 ))</f>
        <v/>
      </c>
      <c r="K910">
        <f>INDEX('Input - companies list'!$1:$10000,MATCH(B910,'Input - companies list'!B:B,0),MATCH("Inter-Cluster Connectivity",'Input - companies list'!$1:$1,0 ))</f>
        <v/>
      </c>
      <c r="L910">
        <f>IFERROR(PERCENTRANK(F:F,F910),0)</f>
        <v/>
      </c>
      <c r="M910">
        <f>IFERROR(1 - PERCENTRANK(G:G,G910),0)</f>
        <v/>
      </c>
      <c r="N910">
        <f>IFERROR(1 - PERCENTRANK(H:H,H910),0)</f>
        <v/>
      </c>
      <c r="O910">
        <f>IFERROR(PERCENTRANK(I:I,I910),0)</f>
        <v/>
      </c>
      <c r="P910">
        <f>IFERROR(1 - PERCENTRANK(J:J,J910),0)</f>
        <v/>
      </c>
      <c r="Q910">
        <f>IFERROR(PERCENTRANK(K:K,K910),0)</f>
        <v/>
      </c>
      <c r="R910">
        <f>L910*weight1+M910*weight2+N910*weight3+O910*weight4+P910*weight5+Q910*weight6</f>
        <v/>
      </c>
    </row>
    <row r="911" spans="1:18">
      <c r="A911">
        <f>RANK(R911,R:R)</f>
        <v/>
      </c>
      <c r="B911" t="s">
        <v>10662</v>
      </c>
      <c r="C911">
        <f>VLOOKUP(B911,'Input - companies list'!B:L,2,FALSE)</f>
        <v/>
      </c>
      <c r="D911">
        <f>VLOOKUP(B911,'Input - companies list'!B:L,11,FALSE)</f>
        <v/>
      </c>
      <c r="E911">
        <f>VLOOKUP(B911,'Input - companies list'!B:E,4,FALSE)</f>
        <v/>
      </c>
      <c r="F911">
        <f>SUMIFS('Input - target event report'!H:H,'Input - target event report'!B:B,B911,'Input - target event report'!D:D, "Private Investment")</f>
        <v/>
      </c>
      <c r="G911">
        <f>IF(I911&lt;2, "N/A", (MAXIFS('Input - target event report'!E:E,'Input - target event report'!B:B,B:B,'Input - target event report'!D:D,"Private Investment")-MINIFS('Input - target event report'!E:E,'Input - target event report'!B:B,B:B,'Input - target event report'!D:D,"Private Investment"))/(I911-1))</f>
        <v/>
      </c>
      <c r="H911">
        <f>IF(MAXIFS('Input - target event report'!E:E,'Input - target event report'!B:B,B:B,'Input - target event report'!D:D,"Private Investment") = 0, "N/A", TODAY() - MAXIFS('Input - target event report'!E:E,'Input - target event report'!B:B,B:B,'Input - target event report'!D:D,"Private Investment"))</f>
        <v/>
      </c>
      <c r="I911">
        <f>COUNTIFS('Input - target event report'!B:B,B911,'Input - target event report'!D:D, "Private Investment")</f>
        <v/>
      </c>
      <c r="J911">
        <f>INDEX('Input - companies list'!$1:$10000,MATCH(B911,'Input - companies list'!B:B,0),MATCH("Flow",'Input - companies list'!$1:$1,0 ))</f>
        <v/>
      </c>
      <c r="K911">
        <f>INDEX('Input - companies list'!$1:$10000,MATCH(B911,'Input - companies list'!B:B,0),MATCH("Inter-Cluster Connectivity",'Input - companies list'!$1:$1,0 ))</f>
        <v/>
      </c>
      <c r="L911">
        <f>IFERROR(PERCENTRANK(F:F,F911),0)</f>
        <v/>
      </c>
      <c r="M911">
        <f>IFERROR(1 - PERCENTRANK(G:G,G911),0)</f>
        <v/>
      </c>
      <c r="N911">
        <f>IFERROR(1 - PERCENTRANK(H:H,H911),0)</f>
        <v/>
      </c>
      <c r="O911">
        <f>IFERROR(PERCENTRANK(I:I,I911),0)</f>
        <v/>
      </c>
      <c r="P911">
        <f>IFERROR(1 - PERCENTRANK(J:J,J911),0)</f>
        <v/>
      </c>
      <c r="Q911">
        <f>IFERROR(PERCENTRANK(K:K,K911),0)</f>
        <v/>
      </c>
      <c r="R911">
        <f>L911*weight1+M911*weight2+N911*weight3+O911*weight4+P911*weight5+Q911*weight6</f>
        <v/>
      </c>
    </row>
    <row r="912" spans="1:18">
      <c r="A912">
        <f>RANK(R912,R:R)</f>
        <v/>
      </c>
      <c r="B912" t="s">
        <v>10672</v>
      </c>
      <c r="C912">
        <f>VLOOKUP(B912,'Input - companies list'!B:L,2,FALSE)</f>
        <v/>
      </c>
      <c r="D912">
        <f>VLOOKUP(B912,'Input - companies list'!B:L,11,FALSE)</f>
        <v/>
      </c>
      <c r="E912">
        <f>VLOOKUP(B912,'Input - companies list'!B:E,4,FALSE)</f>
        <v/>
      </c>
      <c r="F912">
        <f>SUMIFS('Input - target event report'!H:H,'Input - target event report'!B:B,B912,'Input - target event report'!D:D, "Private Investment")</f>
        <v/>
      </c>
      <c r="G912">
        <f>IF(I912&lt;2, "N/A", (MAXIFS('Input - target event report'!E:E,'Input - target event report'!B:B,B:B,'Input - target event report'!D:D,"Private Investment")-MINIFS('Input - target event report'!E:E,'Input - target event report'!B:B,B:B,'Input - target event report'!D:D,"Private Investment"))/(I912-1))</f>
        <v/>
      </c>
      <c r="H912">
        <f>IF(MAXIFS('Input - target event report'!E:E,'Input - target event report'!B:B,B:B,'Input - target event report'!D:D,"Private Investment") = 0, "N/A", TODAY() - MAXIFS('Input - target event report'!E:E,'Input - target event report'!B:B,B:B,'Input - target event report'!D:D,"Private Investment"))</f>
        <v/>
      </c>
      <c r="I912">
        <f>COUNTIFS('Input - target event report'!B:B,B912,'Input - target event report'!D:D, "Private Investment")</f>
        <v/>
      </c>
      <c r="J912">
        <f>INDEX('Input - companies list'!$1:$10000,MATCH(B912,'Input - companies list'!B:B,0),MATCH("Flow",'Input - companies list'!$1:$1,0 ))</f>
        <v/>
      </c>
      <c r="K912">
        <f>INDEX('Input - companies list'!$1:$10000,MATCH(B912,'Input - companies list'!B:B,0),MATCH("Inter-Cluster Connectivity",'Input - companies list'!$1:$1,0 ))</f>
        <v/>
      </c>
      <c r="L912">
        <f>IFERROR(PERCENTRANK(F:F,F912),0)</f>
        <v/>
      </c>
      <c r="M912">
        <f>IFERROR(1 - PERCENTRANK(G:G,G912),0)</f>
        <v/>
      </c>
      <c r="N912">
        <f>IFERROR(1 - PERCENTRANK(H:H,H912),0)</f>
        <v/>
      </c>
      <c r="O912">
        <f>IFERROR(PERCENTRANK(I:I,I912),0)</f>
        <v/>
      </c>
      <c r="P912">
        <f>IFERROR(1 - PERCENTRANK(J:J,J912),0)</f>
        <v/>
      </c>
      <c r="Q912">
        <f>IFERROR(PERCENTRANK(K:K,K912),0)</f>
        <v/>
      </c>
      <c r="R912">
        <f>L912*weight1+M912*weight2+N912*weight3+O912*weight4+P912*weight5+Q912*weight6</f>
        <v/>
      </c>
    </row>
    <row r="913" spans="1:18">
      <c r="A913">
        <f>RANK(R913,R:R)</f>
        <v/>
      </c>
      <c r="B913" t="s">
        <v>10683</v>
      </c>
      <c r="C913">
        <f>VLOOKUP(B913,'Input - companies list'!B:L,2,FALSE)</f>
        <v/>
      </c>
      <c r="D913">
        <f>VLOOKUP(B913,'Input - companies list'!B:L,11,FALSE)</f>
        <v/>
      </c>
      <c r="E913">
        <f>VLOOKUP(B913,'Input - companies list'!B:E,4,FALSE)</f>
        <v/>
      </c>
      <c r="F913">
        <f>SUMIFS('Input - target event report'!H:H,'Input - target event report'!B:B,B913,'Input - target event report'!D:D, "Private Investment")</f>
        <v/>
      </c>
      <c r="G913">
        <f>IF(I913&lt;2, "N/A", (MAXIFS('Input - target event report'!E:E,'Input - target event report'!B:B,B:B,'Input - target event report'!D:D,"Private Investment")-MINIFS('Input - target event report'!E:E,'Input - target event report'!B:B,B:B,'Input - target event report'!D:D,"Private Investment"))/(I913-1))</f>
        <v/>
      </c>
      <c r="H913">
        <f>IF(MAXIFS('Input - target event report'!E:E,'Input - target event report'!B:B,B:B,'Input - target event report'!D:D,"Private Investment") = 0, "N/A", TODAY() - MAXIFS('Input - target event report'!E:E,'Input - target event report'!B:B,B:B,'Input - target event report'!D:D,"Private Investment"))</f>
        <v/>
      </c>
      <c r="I913">
        <f>COUNTIFS('Input - target event report'!B:B,B913,'Input - target event report'!D:D, "Private Investment")</f>
        <v/>
      </c>
      <c r="J913">
        <f>INDEX('Input - companies list'!$1:$10000,MATCH(B913,'Input - companies list'!B:B,0),MATCH("Flow",'Input - companies list'!$1:$1,0 ))</f>
        <v/>
      </c>
      <c r="K913">
        <f>INDEX('Input - companies list'!$1:$10000,MATCH(B913,'Input - companies list'!B:B,0),MATCH("Inter-Cluster Connectivity",'Input - companies list'!$1:$1,0 ))</f>
        <v/>
      </c>
      <c r="L913">
        <f>IFERROR(PERCENTRANK(F:F,F913),0)</f>
        <v/>
      </c>
      <c r="M913">
        <f>IFERROR(1 - PERCENTRANK(G:G,G913),0)</f>
        <v/>
      </c>
      <c r="N913">
        <f>IFERROR(1 - PERCENTRANK(H:H,H913),0)</f>
        <v/>
      </c>
      <c r="O913">
        <f>IFERROR(PERCENTRANK(I:I,I913),0)</f>
        <v/>
      </c>
      <c r="P913">
        <f>IFERROR(1 - PERCENTRANK(J:J,J913),0)</f>
        <v/>
      </c>
      <c r="Q913">
        <f>IFERROR(PERCENTRANK(K:K,K913),0)</f>
        <v/>
      </c>
      <c r="R913">
        <f>L913*weight1+M913*weight2+N913*weight3+O913*weight4+P913*weight5+Q913*weight6</f>
        <v/>
      </c>
    </row>
    <row r="914" spans="1:18">
      <c r="A914">
        <f>RANK(R914,R:R)</f>
        <v/>
      </c>
      <c r="B914" t="s">
        <v>10693</v>
      </c>
      <c r="C914">
        <f>VLOOKUP(B914,'Input - companies list'!B:L,2,FALSE)</f>
        <v/>
      </c>
      <c r="D914">
        <f>VLOOKUP(B914,'Input - companies list'!B:L,11,FALSE)</f>
        <v/>
      </c>
      <c r="E914">
        <f>VLOOKUP(B914,'Input - companies list'!B:E,4,FALSE)</f>
        <v/>
      </c>
      <c r="F914">
        <f>SUMIFS('Input - target event report'!H:H,'Input - target event report'!B:B,B914,'Input - target event report'!D:D, "Private Investment")</f>
        <v/>
      </c>
      <c r="G914">
        <f>IF(I914&lt;2, "N/A", (MAXIFS('Input - target event report'!E:E,'Input - target event report'!B:B,B:B,'Input - target event report'!D:D,"Private Investment")-MINIFS('Input - target event report'!E:E,'Input - target event report'!B:B,B:B,'Input - target event report'!D:D,"Private Investment"))/(I914-1))</f>
        <v/>
      </c>
      <c r="H914">
        <f>IF(MAXIFS('Input - target event report'!E:E,'Input - target event report'!B:B,B:B,'Input - target event report'!D:D,"Private Investment") = 0, "N/A", TODAY() - MAXIFS('Input - target event report'!E:E,'Input - target event report'!B:B,B:B,'Input - target event report'!D:D,"Private Investment"))</f>
        <v/>
      </c>
      <c r="I914">
        <f>COUNTIFS('Input - target event report'!B:B,B914,'Input - target event report'!D:D, "Private Investment")</f>
        <v/>
      </c>
      <c r="J914">
        <f>INDEX('Input - companies list'!$1:$10000,MATCH(B914,'Input - companies list'!B:B,0),MATCH("Flow",'Input - companies list'!$1:$1,0 ))</f>
        <v/>
      </c>
      <c r="K914">
        <f>INDEX('Input - companies list'!$1:$10000,MATCH(B914,'Input - companies list'!B:B,0),MATCH("Inter-Cluster Connectivity",'Input - companies list'!$1:$1,0 ))</f>
        <v/>
      </c>
      <c r="L914">
        <f>IFERROR(PERCENTRANK(F:F,F914),0)</f>
        <v/>
      </c>
      <c r="M914">
        <f>IFERROR(1 - PERCENTRANK(G:G,G914),0)</f>
        <v/>
      </c>
      <c r="N914">
        <f>IFERROR(1 - PERCENTRANK(H:H,H914),0)</f>
        <v/>
      </c>
      <c r="O914">
        <f>IFERROR(PERCENTRANK(I:I,I914),0)</f>
        <v/>
      </c>
      <c r="P914">
        <f>IFERROR(1 - PERCENTRANK(J:J,J914),0)</f>
        <v/>
      </c>
      <c r="Q914">
        <f>IFERROR(PERCENTRANK(K:K,K914),0)</f>
        <v/>
      </c>
      <c r="R914">
        <f>L914*weight1+M914*weight2+N914*weight3+O914*weight4+P914*weight5+Q914*weight6</f>
        <v/>
      </c>
    </row>
    <row r="915" spans="1:18">
      <c r="A915">
        <f>RANK(R915,R:R)</f>
        <v/>
      </c>
      <c r="B915" t="s">
        <v>10704</v>
      </c>
      <c r="C915">
        <f>VLOOKUP(B915,'Input - companies list'!B:L,2,FALSE)</f>
        <v/>
      </c>
      <c r="D915">
        <f>VLOOKUP(B915,'Input - companies list'!B:L,11,FALSE)</f>
        <v/>
      </c>
      <c r="E915">
        <f>VLOOKUP(B915,'Input - companies list'!B:E,4,FALSE)</f>
        <v/>
      </c>
      <c r="F915">
        <f>SUMIFS('Input - target event report'!H:H,'Input - target event report'!B:B,B915,'Input - target event report'!D:D, "Private Investment")</f>
        <v/>
      </c>
      <c r="G915">
        <f>IF(I915&lt;2, "N/A", (MAXIFS('Input - target event report'!E:E,'Input - target event report'!B:B,B:B,'Input - target event report'!D:D,"Private Investment")-MINIFS('Input - target event report'!E:E,'Input - target event report'!B:B,B:B,'Input - target event report'!D:D,"Private Investment"))/(I915-1))</f>
        <v/>
      </c>
      <c r="H915">
        <f>IF(MAXIFS('Input - target event report'!E:E,'Input - target event report'!B:B,B:B,'Input - target event report'!D:D,"Private Investment") = 0, "N/A", TODAY() - MAXIFS('Input - target event report'!E:E,'Input - target event report'!B:B,B:B,'Input - target event report'!D:D,"Private Investment"))</f>
        <v/>
      </c>
      <c r="I915">
        <f>COUNTIFS('Input - target event report'!B:B,B915,'Input - target event report'!D:D, "Private Investment")</f>
        <v/>
      </c>
      <c r="J915">
        <f>INDEX('Input - companies list'!$1:$10000,MATCH(B915,'Input - companies list'!B:B,0),MATCH("Flow",'Input - companies list'!$1:$1,0 ))</f>
        <v/>
      </c>
      <c r="K915">
        <f>INDEX('Input - companies list'!$1:$10000,MATCH(B915,'Input - companies list'!B:B,0),MATCH("Inter-Cluster Connectivity",'Input - companies list'!$1:$1,0 ))</f>
        <v/>
      </c>
      <c r="L915">
        <f>IFERROR(PERCENTRANK(F:F,F915),0)</f>
        <v/>
      </c>
      <c r="M915">
        <f>IFERROR(1 - PERCENTRANK(G:G,G915),0)</f>
        <v/>
      </c>
      <c r="N915">
        <f>IFERROR(1 - PERCENTRANK(H:H,H915),0)</f>
        <v/>
      </c>
      <c r="O915">
        <f>IFERROR(PERCENTRANK(I:I,I915),0)</f>
        <v/>
      </c>
      <c r="P915">
        <f>IFERROR(1 - PERCENTRANK(J:J,J915),0)</f>
        <v/>
      </c>
      <c r="Q915">
        <f>IFERROR(PERCENTRANK(K:K,K915),0)</f>
        <v/>
      </c>
      <c r="R915">
        <f>L915*weight1+M915*weight2+N915*weight3+O915*weight4+P915*weight5+Q915*weight6</f>
        <v/>
      </c>
    </row>
    <row r="916" spans="1:18">
      <c r="A916">
        <f>RANK(R916,R:R)</f>
        <v/>
      </c>
      <c r="B916" t="s">
        <v>10713</v>
      </c>
      <c r="C916">
        <f>VLOOKUP(B916,'Input - companies list'!B:L,2,FALSE)</f>
        <v/>
      </c>
      <c r="D916">
        <f>VLOOKUP(B916,'Input - companies list'!B:L,11,FALSE)</f>
        <v/>
      </c>
      <c r="E916">
        <f>VLOOKUP(B916,'Input - companies list'!B:E,4,FALSE)</f>
        <v/>
      </c>
      <c r="F916">
        <f>SUMIFS('Input - target event report'!H:H,'Input - target event report'!B:B,B916,'Input - target event report'!D:D, "Private Investment")</f>
        <v/>
      </c>
      <c r="G916">
        <f>IF(I916&lt;2, "N/A", (MAXIFS('Input - target event report'!E:E,'Input - target event report'!B:B,B:B,'Input - target event report'!D:D,"Private Investment")-MINIFS('Input - target event report'!E:E,'Input - target event report'!B:B,B:B,'Input - target event report'!D:D,"Private Investment"))/(I916-1))</f>
        <v/>
      </c>
      <c r="H916">
        <f>IF(MAXIFS('Input - target event report'!E:E,'Input - target event report'!B:B,B:B,'Input - target event report'!D:D,"Private Investment") = 0, "N/A", TODAY() - MAXIFS('Input - target event report'!E:E,'Input - target event report'!B:B,B:B,'Input - target event report'!D:D,"Private Investment"))</f>
        <v/>
      </c>
      <c r="I916">
        <f>COUNTIFS('Input - target event report'!B:B,B916,'Input - target event report'!D:D, "Private Investment")</f>
        <v/>
      </c>
      <c r="J916">
        <f>INDEX('Input - companies list'!$1:$10000,MATCH(B916,'Input - companies list'!B:B,0),MATCH("Flow",'Input - companies list'!$1:$1,0 ))</f>
        <v/>
      </c>
      <c r="K916">
        <f>INDEX('Input - companies list'!$1:$10000,MATCH(B916,'Input - companies list'!B:B,0),MATCH("Inter-Cluster Connectivity",'Input - companies list'!$1:$1,0 ))</f>
        <v/>
      </c>
      <c r="L916">
        <f>IFERROR(PERCENTRANK(F:F,F916),0)</f>
        <v/>
      </c>
      <c r="M916">
        <f>IFERROR(1 - PERCENTRANK(G:G,G916),0)</f>
        <v/>
      </c>
      <c r="N916">
        <f>IFERROR(1 - PERCENTRANK(H:H,H916),0)</f>
        <v/>
      </c>
      <c r="O916">
        <f>IFERROR(PERCENTRANK(I:I,I916),0)</f>
        <v/>
      </c>
      <c r="P916">
        <f>IFERROR(1 - PERCENTRANK(J:J,J916),0)</f>
        <v/>
      </c>
      <c r="Q916">
        <f>IFERROR(PERCENTRANK(K:K,K916),0)</f>
        <v/>
      </c>
      <c r="R916">
        <f>L916*weight1+M916*weight2+N916*weight3+O916*weight4+P916*weight5+Q916*weight6</f>
        <v/>
      </c>
    </row>
    <row r="917" spans="1:18">
      <c r="A917">
        <f>RANK(R917,R:R)</f>
        <v/>
      </c>
      <c r="B917" t="s">
        <v>10722</v>
      </c>
      <c r="C917">
        <f>VLOOKUP(B917,'Input - companies list'!B:L,2,FALSE)</f>
        <v/>
      </c>
      <c r="D917">
        <f>VLOOKUP(B917,'Input - companies list'!B:L,11,FALSE)</f>
        <v/>
      </c>
      <c r="E917">
        <f>VLOOKUP(B917,'Input - companies list'!B:E,4,FALSE)</f>
        <v/>
      </c>
      <c r="F917">
        <f>SUMIFS('Input - target event report'!H:H,'Input - target event report'!B:B,B917,'Input - target event report'!D:D, "Private Investment")</f>
        <v/>
      </c>
      <c r="G917">
        <f>IF(I917&lt;2, "N/A", (MAXIFS('Input - target event report'!E:E,'Input - target event report'!B:B,B:B,'Input - target event report'!D:D,"Private Investment")-MINIFS('Input - target event report'!E:E,'Input - target event report'!B:B,B:B,'Input - target event report'!D:D,"Private Investment"))/(I917-1))</f>
        <v/>
      </c>
      <c r="H917">
        <f>IF(MAXIFS('Input - target event report'!E:E,'Input - target event report'!B:B,B:B,'Input - target event report'!D:D,"Private Investment") = 0, "N/A", TODAY() - MAXIFS('Input - target event report'!E:E,'Input - target event report'!B:B,B:B,'Input - target event report'!D:D,"Private Investment"))</f>
        <v/>
      </c>
      <c r="I917">
        <f>COUNTIFS('Input - target event report'!B:B,B917,'Input - target event report'!D:D, "Private Investment")</f>
        <v/>
      </c>
      <c r="J917">
        <f>INDEX('Input - companies list'!$1:$10000,MATCH(B917,'Input - companies list'!B:B,0),MATCH("Flow",'Input - companies list'!$1:$1,0 ))</f>
        <v/>
      </c>
      <c r="K917">
        <f>INDEX('Input - companies list'!$1:$10000,MATCH(B917,'Input - companies list'!B:B,0),MATCH("Inter-Cluster Connectivity",'Input - companies list'!$1:$1,0 ))</f>
        <v/>
      </c>
      <c r="L917">
        <f>IFERROR(PERCENTRANK(F:F,F917),0)</f>
        <v/>
      </c>
      <c r="M917">
        <f>IFERROR(1 - PERCENTRANK(G:G,G917),0)</f>
        <v/>
      </c>
      <c r="N917">
        <f>IFERROR(1 - PERCENTRANK(H:H,H917),0)</f>
        <v/>
      </c>
      <c r="O917">
        <f>IFERROR(PERCENTRANK(I:I,I917),0)</f>
        <v/>
      </c>
      <c r="P917">
        <f>IFERROR(1 - PERCENTRANK(J:J,J917),0)</f>
        <v/>
      </c>
      <c r="Q917">
        <f>IFERROR(PERCENTRANK(K:K,K917),0)</f>
        <v/>
      </c>
      <c r="R917">
        <f>L917*weight1+M917*weight2+N917*weight3+O917*weight4+P917*weight5+Q917*weight6</f>
        <v/>
      </c>
    </row>
    <row r="918" spans="1:18">
      <c r="A918">
        <f>RANK(R918,R:R)</f>
        <v/>
      </c>
      <c r="B918" t="s">
        <v>10732</v>
      </c>
      <c r="C918">
        <f>VLOOKUP(B918,'Input - companies list'!B:L,2,FALSE)</f>
        <v/>
      </c>
      <c r="D918">
        <f>VLOOKUP(B918,'Input - companies list'!B:L,11,FALSE)</f>
        <v/>
      </c>
      <c r="E918">
        <f>VLOOKUP(B918,'Input - companies list'!B:E,4,FALSE)</f>
        <v/>
      </c>
      <c r="F918">
        <f>SUMIFS('Input - target event report'!H:H,'Input - target event report'!B:B,B918,'Input - target event report'!D:D, "Private Investment")</f>
        <v/>
      </c>
      <c r="G918">
        <f>IF(I918&lt;2, "N/A", (MAXIFS('Input - target event report'!E:E,'Input - target event report'!B:B,B:B,'Input - target event report'!D:D,"Private Investment")-MINIFS('Input - target event report'!E:E,'Input - target event report'!B:B,B:B,'Input - target event report'!D:D,"Private Investment"))/(I918-1))</f>
        <v/>
      </c>
      <c r="H918">
        <f>IF(MAXIFS('Input - target event report'!E:E,'Input - target event report'!B:B,B:B,'Input - target event report'!D:D,"Private Investment") = 0, "N/A", TODAY() - MAXIFS('Input - target event report'!E:E,'Input - target event report'!B:B,B:B,'Input - target event report'!D:D,"Private Investment"))</f>
        <v/>
      </c>
      <c r="I918">
        <f>COUNTIFS('Input - target event report'!B:B,B918,'Input - target event report'!D:D, "Private Investment")</f>
        <v/>
      </c>
      <c r="J918">
        <f>INDEX('Input - companies list'!$1:$10000,MATCH(B918,'Input - companies list'!B:B,0),MATCH("Flow",'Input - companies list'!$1:$1,0 ))</f>
        <v/>
      </c>
      <c r="K918">
        <f>INDEX('Input - companies list'!$1:$10000,MATCH(B918,'Input - companies list'!B:B,0),MATCH("Inter-Cluster Connectivity",'Input - companies list'!$1:$1,0 ))</f>
        <v/>
      </c>
      <c r="L918">
        <f>IFERROR(PERCENTRANK(F:F,F918),0)</f>
        <v/>
      </c>
      <c r="M918">
        <f>IFERROR(1 - PERCENTRANK(G:G,G918),0)</f>
        <v/>
      </c>
      <c r="N918">
        <f>IFERROR(1 - PERCENTRANK(H:H,H918),0)</f>
        <v/>
      </c>
      <c r="O918">
        <f>IFERROR(PERCENTRANK(I:I,I918),0)</f>
        <v/>
      </c>
      <c r="P918">
        <f>IFERROR(1 - PERCENTRANK(J:J,J918),0)</f>
        <v/>
      </c>
      <c r="Q918">
        <f>IFERROR(PERCENTRANK(K:K,K918),0)</f>
        <v/>
      </c>
      <c r="R918">
        <f>L918*weight1+M918*weight2+N918*weight3+O918*weight4+P918*weight5+Q918*weight6</f>
        <v/>
      </c>
    </row>
    <row r="919" spans="1:18">
      <c r="A919">
        <f>RANK(R919,R:R)</f>
        <v/>
      </c>
      <c r="B919" t="s">
        <v>10743</v>
      </c>
      <c r="C919">
        <f>VLOOKUP(B919,'Input - companies list'!B:L,2,FALSE)</f>
        <v/>
      </c>
      <c r="D919">
        <f>VLOOKUP(B919,'Input - companies list'!B:L,11,FALSE)</f>
        <v/>
      </c>
      <c r="E919">
        <f>VLOOKUP(B919,'Input - companies list'!B:E,4,FALSE)</f>
        <v/>
      </c>
      <c r="F919">
        <f>SUMIFS('Input - target event report'!H:H,'Input - target event report'!B:B,B919,'Input - target event report'!D:D, "Private Investment")</f>
        <v/>
      </c>
      <c r="G919">
        <f>IF(I919&lt;2, "N/A", (MAXIFS('Input - target event report'!E:E,'Input - target event report'!B:B,B:B,'Input - target event report'!D:D,"Private Investment")-MINIFS('Input - target event report'!E:E,'Input - target event report'!B:B,B:B,'Input - target event report'!D:D,"Private Investment"))/(I919-1))</f>
        <v/>
      </c>
      <c r="H919">
        <f>IF(MAXIFS('Input - target event report'!E:E,'Input - target event report'!B:B,B:B,'Input - target event report'!D:D,"Private Investment") = 0, "N/A", TODAY() - MAXIFS('Input - target event report'!E:E,'Input - target event report'!B:B,B:B,'Input - target event report'!D:D,"Private Investment"))</f>
        <v/>
      </c>
      <c r="I919">
        <f>COUNTIFS('Input - target event report'!B:B,B919,'Input - target event report'!D:D, "Private Investment")</f>
        <v/>
      </c>
      <c r="J919">
        <f>INDEX('Input - companies list'!$1:$10000,MATCH(B919,'Input - companies list'!B:B,0),MATCH("Flow",'Input - companies list'!$1:$1,0 ))</f>
        <v/>
      </c>
      <c r="K919">
        <f>INDEX('Input - companies list'!$1:$10000,MATCH(B919,'Input - companies list'!B:B,0),MATCH("Inter-Cluster Connectivity",'Input - companies list'!$1:$1,0 ))</f>
        <v/>
      </c>
      <c r="L919">
        <f>IFERROR(PERCENTRANK(F:F,F919),0)</f>
        <v/>
      </c>
      <c r="M919">
        <f>IFERROR(1 - PERCENTRANK(G:G,G919),0)</f>
        <v/>
      </c>
      <c r="N919">
        <f>IFERROR(1 - PERCENTRANK(H:H,H919),0)</f>
        <v/>
      </c>
      <c r="O919">
        <f>IFERROR(PERCENTRANK(I:I,I919),0)</f>
        <v/>
      </c>
      <c r="P919">
        <f>IFERROR(1 - PERCENTRANK(J:J,J919),0)</f>
        <v/>
      </c>
      <c r="Q919">
        <f>IFERROR(PERCENTRANK(K:K,K919),0)</f>
        <v/>
      </c>
      <c r="R919">
        <f>L919*weight1+M919*weight2+N919*weight3+O919*weight4+P919*weight5+Q919*weight6</f>
        <v/>
      </c>
    </row>
    <row r="920" spans="1:18">
      <c r="A920">
        <f>RANK(R920,R:R)</f>
        <v/>
      </c>
      <c r="B920" t="s">
        <v>10753</v>
      </c>
      <c r="C920">
        <f>VLOOKUP(B920,'Input - companies list'!B:L,2,FALSE)</f>
        <v/>
      </c>
      <c r="D920">
        <f>VLOOKUP(B920,'Input - companies list'!B:L,11,FALSE)</f>
        <v/>
      </c>
      <c r="E920">
        <f>VLOOKUP(B920,'Input - companies list'!B:E,4,FALSE)</f>
        <v/>
      </c>
      <c r="F920">
        <f>SUMIFS('Input - target event report'!H:H,'Input - target event report'!B:B,B920,'Input - target event report'!D:D, "Private Investment")</f>
        <v/>
      </c>
      <c r="G920">
        <f>IF(I920&lt;2, "N/A", (MAXIFS('Input - target event report'!E:E,'Input - target event report'!B:B,B:B,'Input - target event report'!D:D,"Private Investment")-MINIFS('Input - target event report'!E:E,'Input - target event report'!B:B,B:B,'Input - target event report'!D:D,"Private Investment"))/(I920-1))</f>
        <v/>
      </c>
      <c r="H920">
        <f>IF(MAXIFS('Input - target event report'!E:E,'Input - target event report'!B:B,B:B,'Input - target event report'!D:D,"Private Investment") = 0, "N/A", TODAY() - MAXIFS('Input - target event report'!E:E,'Input - target event report'!B:B,B:B,'Input - target event report'!D:D,"Private Investment"))</f>
        <v/>
      </c>
      <c r="I920">
        <f>COUNTIFS('Input - target event report'!B:B,B920,'Input - target event report'!D:D, "Private Investment")</f>
        <v/>
      </c>
      <c r="J920">
        <f>INDEX('Input - companies list'!$1:$10000,MATCH(B920,'Input - companies list'!B:B,0),MATCH("Flow",'Input - companies list'!$1:$1,0 ))</f>
        <v/>
      </c>
      <c r="K920">
        <f>INDEX('Input - companies list'!$1:$10000,MATCH(B920,'Input - companies list'!B:B,0),MATCH("Inter-Cluster Connectivity",'Input - companies list'!$1:$1,0 ))</f>
        <v/>
      </c>
      <c r="L920">
        <f>IFERROR(PERCENTRANK(F:F,F920),0)</f>
        <v/>
      </c>
      <c r="M920">
        <f>IFERROR(1 - PERCENTRANK(G:G,G920),0)</f>
        <v/>
      </c>
      <c r="N920">
        <f>IFERROR(1 - PERCENTRANK(H:H,H920),0)</f>
        <v/>
      </c>
      <c r="O920">
        <f>IFERROR(PERCENTRANK(I:I,I920),0)</f>
        <v/>
      </c>
      <c r="P920">
        <f>IFERROR(1 - PERCENTRANK(J:J,J920),0)</f>
        <v/>
      </c>
      <c r="Q920">
        <f>IFERROR(PERCENTRANK(K:K,K920),0)</f>
        <v/>
      </c>
      <c r="R920">
        <f>L920*weight1+M920*weight2+N920*weight3+O920*weight4+P920*weight5+Q920*weight6</f>
        <v/>
      </c>
    </row>
    <row r="921" spans="1:18">
      <c r="A921">
        <f>RANK(R921,R:R)</f>
        <v/>
      </c>
      <c r="B921" t="s">
        <v>10765</v>
      </c>
      <c r="C921">
        <f>VLOOKUP(B921,'Input - companies list'!B:L,2,FALSE)</f>
        <v/>
      </c>
      <c r="D921">
        <f>VLOOKUP(B921,'Input - companies list'!B:L,11,FALSE)</f>
        <v/>
      </c>
      <c r="E921">
        <f>VLOOKUP(B921,'Input - companies list'!B:E,4,FALSE)</f>
        <v/>
      </c>
      <c r="F921">
        <f>SUMIFS('Input - target event report'!H:H,'Input - target event report'!B:B,B921,'Input - target event report'!D:D, "Private Investment")</f>
        <v/>
      </c>
      <c r="G921">
        <f>IF(I921&lt;2, "N/A", (MAXIFS('Input - target event report'!E:E,'Input - target event report'!B:B,B:B,'Input - target event report'!D:D,"Private Investment")-MINIFS('Input - target event report'!E:E,'Input - target event report'!B:B,B:B,'Input - target event report'!D:D,"Private Investment"))/(I921-1))</f>
        <v/>
      </c>
      <c r="H921">
        <f>IF(MAXIFS('Input - target event report'!E:E,'Input - target event report'!B:B,B:B,'Input - target event report'!D:D,"Private Investment") = 0, "N/A", TODAY() - MAXIFS('Input - target event report'!E:E,'Input - target event report'!B:B,B:B,'Input - target event report'!D:D,"Private Investment"))</f>
        <v/>
      </c>
      <c r="I921">
        <f>COUNTIFS('Input - target event report'!B:B,B921,'Input - target event report'!D:D, "Private Investment")</f>
        <v/>
      </c>
      <c r="J921">
        <f>INDEX('Input - companies list'!$1:$10000,MATCH(B921,'Input - companies list'!B:B,0),MATCH("Flow",'Input - companies list'!$1:$1,0 ))</f>
        <v/>
      </c>
      <c r="K921">
        <f>INDEX('Input - companies list'!$1:$10000,MATCH(B921,'Input - companies list'!B:B,0),MATCH("Inter-Cluster Connectivity",'Input - companies list'!$1:$1,0 ))</f>
        <v/>
      </c>
      <c r="L921">
        <f>IFERROR(PERCENTRANK(F:F,F921),0)</f>
        <v/>
      </c>
      <c r="M921">
        <f>IFERROR(1 - PERCENTRANK(G:G,G921),0)</f>
        <v/>
      </c>
      <c r="N921">
        <f>IFERROR(1 - PERCENTRANK(H:H,H921),0)</f>
        <v/>
      </c>
      <c r="O921">
        <f>IFERROR(PERCENTRANK(I:I,I921),0)</f>
        <v/>
      </c>
      <c r="P921">
        <f>IFERROR(1 - PERCENTRANK(J:J,J921),0)</f>
        <v/>
      </c>
      <c r="Q921">
        <f>IFERROR(PERCENTRANK(K:K,K921),0)</f>
        <v/>
      </c>
      <c r="R921">
        <f>L921*weight1+M921*weight2+N921*weight3+O921*weight4+P921*weight5+Q921*weight6</f>
        <v/>
      </c>
    </row>
    <row r="922" spans="1:18">
      <c r="A922">
        <f>RANK(R922,R:R)</f>
        <v/>
      </c>
      <c r="B922" t="s">
        <v>10776</v>
      </c>
      <c r="C922">
        <f>VLOOKUP(B922,'Input - companies list'!B:L,2,FALSE)</f>
        <v/>
      </c>
      <c r="D922">
        <f>VLOOKUP(B922,'Input - companies list'!B:L,11,FALSE)</f>
        <v/>
      </c>
      <c r="E922">
        <f>VLOOKUP(B922,'Input - companies list'!B:E,4,FALSE)</f>
        <v/>
      </c>
      <c r="F922">
        <f>SUMIFS('Input - target event report'!H:H,'Input - target event report'!B:B,B922,'Input - target event report'!D:D, "Private Investment")</f>
        <v/>
      </c>
      <c r="G922">
        <f>IF(I922&lt;2, "N/A", (MAXIFS('Input - target event report'!E:E,'Input - target event report'!B:B,B:B,'Input - target event report'!D:D,"Private Investment")-MINIFS('Input - target event report'!E:E,'Input - target event report'!B:B,B:B,'Input - target event report'!D:D,"Private Investment"))/(I922-1))</f>
        <v/>
      </c>
      <c r="H922">
        <f>IF(MAXIFS('Input - target event report'!E:E,'Input - target event report'!B:B,B:B,'Input - target event report'!D:D,"Private Investment") = 0, "N/A", TODAY() - MAXIFS('Input - target event report'!E:E,'Input - target event report'!B:B,B:B,'Input - target event report'!D:D,"Private Investment"))</f>
        <v/>
      </c>
      <c r="I922">
        <f>COUNTIFS('Input - target event report'!B:B,B922,'Input - target event report'!D:D, "Private Investment")</f>
        <v/>
      </c>
      <c r="J922">
        <f>INDEX('Input - companies list'!$1:$10000,MATCH(B922,'Input - companies list'!B:B,0),MATCH("Flow",'Input - companies list'!$1:$1,0 ))</f>
        <v/>
      </c>
      <c r="K922">
        <f>INDEX('Input - companies list'!$1:$10000,MATCH(B922,'Input - companies list'!B:B,0),MATCH("Inter-Cluster Connectivity",'Input - companies list'!$1:$1,0 ))</f>
        <v/>
      </c>
      <c r="L922">
        <f>IFERROR(PERCENTRANK(F:F,F922),0)</f>
        <v/>
      </c>
      <c r="M922">
        <f>IFERROR(1 - PERCENTRANK(G:G,G922),0)</f>
        <v/>
      </c>
      <c r="N922">
        <f>IFERROR(1 - PERCENTRANK(H:H,H922),0)</f>
        <v/>
      </c>
      <c r="O922">
        <f>IFERROR(PERCENTRANK(I:I,I922),0)</f>
        <v/>
      </c>
      <c r="P922">
        <f>IFERROR(1 - PERCENTRANK(J:J,J922),0)</f>
        <v/>
      </c>
      <c r="Q922">
        <f>IFERROR(PERCENTRANK(K:K,K922),0)</f>
        <v/>
      </c>
      <c r="R922">
        <f>L922*weight1+M922*weight2+N922*weight3+O922*weight4+P922*weight5+Q922*weight6</f>
        <v/>
      </c>
    </row>
    <row r="923" spans="1:18">
      <c r="A923">
        <f>RANK(R923,R:R)</f>
        <v/>
      </c>
      <c r="B923" t="s">
        <v>10787</v>
      </c>
      <c r="C923">
        <f>VLOOKUP(B923,'Input - companies list'!B:L,2,FALSE)</f>
        <v/>
      </c>
      <c r="D923">
        <f>VLOOKUP(B923,'Input - companies list'!B:L,11,FALSE)</f>
        <v/>
      </c>
      <c r="E923">
        <f>VLOOKUP(B923,'Input - companies list'!B:E,4,FALSE)</f>
        <v/>
      </c>
      <c r="F923">
        <f>SUMIFS('Input - target event report'!H:H,'Input - target event report'!B:B,B923,'Input - target event report'!D:D, "Private Investment")</f>
        <v/>
      </c>
      <c r="G923">
        <f>IF(I923&lt;2, "N/A", (MAXIFS('Input - target event report'!E:E,'Input - target event report'!B:B,B:B,'Input - target event report'!D:D,"Private Investment")-MINIFS('Input - target event report'!E:E,'Input - target event report'!B:B,B:B,'Input - target event report'!D:D,"Private Investment"))/(I923-1))</f>
        <v/>
      </c>
      <c r="H923">
        <f>IF(MAXIFS('Input - target event report'!E:E,'Input - target event report'!B:B,B:B,'Input - target event report'!D:D,"Private Investment") = 0, "N/A", TODAY() - MAXIFS('Input - target event report'!E:E,'Input - target event report'!B:B,B:B,'Input - target event report'!D:D,"Private Investment"))</f>
        <v/>
      </c>
      <c r="I923">
        <f>COUNTIFS('Input - target event report'!B:B,B923,'Input - target event report'!D:D, "Private Investment")</f>
        <v/>
      </c>
      <c r="J923">
        <f>INDEX('Input - companies list'!$1:$10000,MATCH(B923,'Input - companies list'!B:B,0),MATCH("Flow",'Input - companies list'!$1:$1,0 ))</f>
        <v/>
      </c>
      <c r="K923">
        <f>INDEX('Input - companies list'!$1:$10000,MATCH(B923,'Input - companies list'!B:B,0),MATCH("Inter-Cluster Connectivity",'Input - companies list'!$1:$1,0 ))</f>
        <v/>
      </c>
      <c r="L923">
        <f>IFERROR(PERCENTRANK(F:F,F923),0)</f>
        <v/>
      </c>
      <c r="M923">
        <f>IFERROR(1 - PERCENTRANK(G:G,G923),0)</f>
        <v/>
      </c>
      <c r="N923">
        <f>IFERROR(1 - PERCENTRANK(H:H,H923),0)</f>
        <v/>
      </c>
      <c r="O923">
        <f>IFERROR(PERCENTRANK(I:I,I923),0)</f>
        <v/>
      </c>
      <c r="P923">
        <f>IFERROR(1 - PERCENTRANK(J:J,J923),0)</f>
        <v/>
      </c>
      <c r="Q923">
        <f>IFERROR(PERCENTRANK(K:K,K923),0)</f>
        <v/>
      </c>
      <c r="R923">
        <f>L923*weight1+M923*weight2+N923*weight3+O923*weight4+P923*weight5+Q923*weight6</f>
        <v/>
      </c>
    </row>
    <row r="924" spans="1:18">
      <c r="A924">
        <f>RANK(R924,R:R)</f>
        <v/>
      </c>
      <c r="B924" t="s">
        <v>10801</v>
      </c>
      <c r="C924">
        <f>VLOOKUP(B924,'Input - companies list'!B:L,2,FALSE)</f>
        <v/>
      </c>
      <c r="D924">
        <f>VLOOKUP(B924,'Input - companies list'!B:L,11,FALSE)</f>
        <v/>
      </c>
      <c r="E924">
        <f>VLOOKUP(B924,'Input - companies list'!B:E,4,FALSE)</f>
        <v/>
      </c>
      <c r="F924">
        <f>SUMIFS('Input - target event report'!H:H,'Input - target event report'!B:B,B924,'Input - target event report'!D:D, "Private Investment")</f>
        <v/>
      </c>
      <c r="G924">
        <f>IF(I924&lt;2, "N/A", (MAXIFS('Input - target event report'!E:E,'Input - target event report'!B:B,B:B,'Input - target event report'!D:D,"Private Investment")-MINIFS('Input - target event report'!E:E,'Input - target event report'!B:B,B:B,'Input - target event report'!D:D,"Private Investment"))/(I924-1))</f>
        <v/>
      </c>
      <c r="H924">
        <f>IF(MAXIFS('Input - target event report'!E:E,'Input - target event report'!B:B,B:B,'Input - target event report'!D:D,"Private Investment") = 0, "N/A", TODAY() - MAXIFS('Input - target event report'!E:E,'Input - target event report'!B:B,B:B,'Input - target event report'!D:D,"Private Investment"))</f>
        <v/>
      </c>
      <c r="I924">
        <f>COUNTIFS('Input - target event report'!B:B,B924,'Input - target event report'!D:D, "Private Investment")</f>
        <v/>
      </c>
      <c r="J924">
        <f>INDEX('Input - companies list'!$1:$10000,MATCH(B924,'Input - companies list'!B:B,0),MATCH("Flow",'Input - companies list'!$1:$1,0 ))</f>
        <v/>
      </c>
      <c r="K924">
        <f>INDEX('Input - companies list'!$1:$10000,MATCH(B924,'Input - companies list'!B:B,0),MATCH("Inter-Cluster Connectivity",'Input - companies list'!$1:$1,0 ))</f>
        <v/>
      </c>
      <c r="L924">
        <f>IFERROR(PERCENTRANK(F:F,F924),0)</f>
        <v/>
      </c>
      <c r="M924">
        <f>IFERROR(1 - PERCENTRANK(G:G,G924),0)</f>
        <v/>
      </c>
      <c r="N924">
        <f>IFERROR(1 - PERCENTRANK(H:H,H924),0)</f>
        <v/>
      </c>
      <c r="O924">
        <f>IFERROR(PERCENTRANK(I:I,I924),0)</f>
        <v/>
      </c>
      <c r="P924">
        <f>IFERROR(1 - PERCENTRANK(J:J,J924),0)</f>
        <v/>
      </c>
      <c r="Q924">
        <f>IFERROR(PERCENTRANK(K:K,K924),0)</f>
        <v/>
      </c>
      <c r="R924">
        <f>L924*weight1+M924*weight2+N924*weight3+O924*weight4+P924*weight5+Q924*weight6</f>
        <v/>
      </c>
    </row>
    <row r="925" spans="1:18">
      <c r="A925">
        <f>RANK(R925,R:R)</f>
        <v/>
      </c>
      <c r="B925" t="s">
        <v>10815</v>
      </c>
      <c r="C925">
        <f>VLOOKUP(B925,'Input - companies list'!B:L,2,FALSE)</f>
        <v/>
      </c>
      <c r="D925">
        <f>VLOOKUP(B925,'Input - companies list'!B:L,11,FALSE)</f>
        <v/>
      </c>
      <c r="E925">
        <f>VLOOKUP(B925,'Input - companies list'!B:E,4,FALSE)</f>
        <v/>
      </c>
      <c r="F925">
        <f>SUMIFS('Input - target event report'!H:H,'Input - target event report'!B:B,B925,'Input - target event report'!D:D, "Private Investment")</f>
        <v/>
      </c>
      <c r="G925">
        <f>IF(I925&lt;2, "N/A", (MAXIFS('Input - target event report'!E:E,'Input - target event report'!B:B,B:B,'Input - target event report'!D:D,"Private Investment")-MINIFS('Input - target event report'!E:E,'Input - target event report'!B:B,B:B,'Input - target event report'!D:D,"Private Investment"))/(I925-1))</f>
        <v/>
      </c>
      <c r="H925">
        <f>IF(MAXIFS('Input - target event report'!E:E,'Input - target event report'!B:B,B:B,'Input - target event report'!D:D,"Private Investment") = 0, "N/A", TODAY() - MAXIFS('Input - target event report'!E:E,'Input - target event report'!B:B,B:B,'Input - target event report'!D:D,"Private Investment"))</f>
        <v/>
      </c>
      <c r="I925">
        <f>COUNTIFS('Input - target event report'!B:B,B925,'Input - target event report'!D:D, "Private Investment")</f>
        <v/>
      </c>
      <c r="J925">
        <f>INDEX('Input - companies list'!$1:$10000,MATCH(B925,'Input - companies list'!B:B,0),MATCH("Flow",'Input - companies list'!$1:$1,0 ))</f>
        <v/>
      </c>
      <c r="K925">
        <f>INDEX('Input - companies list'!$1:$10000,MATCH(B925,'Input - companies list'!B:B,0),MATCH("Inter-Cluster Connectivity",'Input - companies list'!$1:$1,0 ))</f>
        <v/>
      </c>
      <c r="L925">
        <f>IFERROR(PERCENTRANK(F:F,F925),0)</f>
        <v/>
      </c>
      <c r="M925">
        <f>IFERROR(1 - PERCENTRANK(G:G,G925),0)</f>
        <v/>
      </c>
      <c r="N925">
        <f>IFERROR(1 - PERCENTRANK(H:H,H925),0)</f>
        <v/>
      </c>
      <c r="O925">
        <f>IFERROR(PERCENTRANK(I:I,I925),0)</f>
        <v/>
      </c>
      <c r="P925">
        <f>IFERROR(1 - PERCENTRANK(J:J,J925),0)</f>
        <v/>
      </c>
      <c r="Q925">
        <f>IFERROR(PERCENTRANK(K:K,K925),0)</f>
        <v/>
      </c>
      <c r="R925">
        <f>L925*weight1+M925*weight2+N925*weight3+O925*weight4+P925*weight5+Q925*weight6</f>
        <v/>
      </c>
    </row>
    <row r="926" spans="1:18">
      <c r="A926">
        <f>RANK(R926,R:R)</f>
        <v/>
      </c>
      <c r="B926" t="s">
        <v>10829</v>
      </c>
      <c r="C926">
        <f>VLOOKUP(B926,'Input - companies list'!B:L,2,FALSE)</f>
        <v/>
      </c>
      <c r="D926">
        <f>VLOOKUP(B926,'Input - companies list'!B:L,11,FALSE)</f>
        <v/>
      </c>
      <c r="E926">
        <f>VLOOKUP(B926,'Input - companies list'!B:E,4,FALSE)</f>
        <v/>
      </c>
      <c r="F926">
        <f>SUMIFS('Input - target event report'!H:H,'Input - target event report'!B:B,B926,'Input - target event report'!D:D, "Private Investment")</f>
        <v/>
      </c>
      <c r="G926">
        <f>IF(I926&lt;2, "N/A", (MAXIFS('Input - target event report'!E:E,'Input - target event report'!B:B,B:B,'Input - target event report'!D:D,"Private Investment")-MINIFS('Input - target event report'!E:E,'Input - target event report'!B:B,B:B,'Input - target event report'!D:D,"Private Investment"))/(I926-1))</f>
        <v/>
      </c>
      <c r="H926">
        <f>IF(MAXIFS('Input - target event report'!E:E,'Input - target event report'!B:B,B:B,'Input - target event report'!D:D,"Private Investment") = 0, "N/A", TODAY() - MAXIFS('Input - target event report'!E:E,'Input - target event report'!B:B,B:B,'Input - target event report'!D:D,"Private Investment"))</f>
        <v/>
      </c>
      <c r="I926">
        <f>COUNTIFS('Input - target event report'!B:B,B926,'Input - target event report'!D:D, "Private Investment")</f>
        <v/>
      </c>
      <c r="J926">
        <f>INDEX('Input - companies list'!$1:$10000,MATCH(B926,'Input - companies list'!B:B,0),MATCH("Flow",'Input - companies list'!$1:$1,0 ))</f>
        <v/>
      </c>
      <c r="K926">
        <f>INDEX('Input - companies list'!$1:$10000,MATCH(B926,'Input - companies list'!B:B,0),MATCH("Inter-Cluster Connectivity",'Input - companies list'!$1:$1,0 ))</f>
        <v/>
      </c>
      <c r="L926">
        <f>IFERROR(PERCENTRANK(F:F,F926),0)</f>
        <v/>
      </c>
      <c r="M926">
        <f>IFERROR(1 - PERCENTRANK(G:G,G926),0)</f>
        <v/>
      </c>
      <c r="N926">
        <f>IFERROR(1 - PERCENTRANK(H:H,H926),0)</f>
        <v/>
      </c>
      <c r="O926">
        <f>IFERROR(PERCENTRANK(I:I,I926),0)</f>
        <v/>
      </c>
      <c r="P926">
        <f>IFERROR(1 - PERCENTRANK(J:J,J926),0)</f>
        <v/>
      </c>
      <c r="Q926">
        <f>IFERROR(PERCENTRANK(K:K,K926),0)</f>
        <v/>
      </c>
      <c r="R926">
        <f>L926*weight1+M926*weight2+N926*weight3+O926*weight4+P926*weight5+Q926*weight6</f>
        <v/>
      </c>
    </row>
    <row r="927" spans="1:18">
      <c r="A927">
        <f>RANK(R927,R:R)</f>
        <v/>
      </c>
      <c r="B927" t="s">
        <v>10838</v>
      </c>
      <c r="C927">
        <f>VLOOKUP(B927,'Input - companies list'!B:L,2,FALSE)</f>
        <v/>
      </c>
      <c r="D927">
        <f>VLOOKUP(B927,'Input - companies list'!B:L,11,FALSE)</f>
        <v/>
      </c>
      <c r="E927">
        <f>VLOOKUP(B927,'Input - companies list'!B:E,4,FALSE)</f>
        <v/>
      </c>
      <c r="F927">
        <f>SUMIFS('Input - target event report'!H:H,'Input - target event report'!B:B,B927,'Input - target event report'!D:D, "Private Investment")</f>
        <v/>
      </c>
      <c r="G927">
        <f>IF(I927&lt;2, "N/A", (MAXIFS('Input - target event report'!E:E,'Input - target event report'!B:B,B:B,'Input - target event report'!D:D,"Private Investment")-MINIFS('Input - target event report'!E:E,'Input - target event report'!B:B,B:B,'Input - target event report'!D:D,"Private Investment"))/(I927-1))</f>
        <v/>
      </c>
      <c r="H927">
        <f>IF(MAXIFS('Input - target event report'!E:E,'Input - target event report'!B:B,B:B,'Input - target event report'!D:D,"Private Investment") = 0, "N/A", TODAY() - MAXIFS('Input - target event report'!E:E,'Input - target event report'!B:B,B:B,'Input - target event report'!D:D,"Private Investment"))</f>
        <v/>
      </c>
      <c r="I927">
        <f>COUNTIFS('Input - target event report'!B:B,B927,'Input - target event report'!D:D, "Private Investment")</f>
        <v/>
      </c>
      <c r="J927">
        <f>INDEX('Input - companies list'!$1:$10000,MATCH(B927,'Input - companies list'!B:B,0),MATCH("Flow",'Input - companies list'!$1:$1,0 ))</f>
        <v/>
      </c>
      <c r="K927">
        <f>INDEX('Input - companies list'!$1:$10000,MATCH(B927,'Input - companies list'!B:B,0),MATCH("Inter-Cluster Connectivity",'Input - companies list'!$1:$1,0 ))</f>
        <v/>
      </c>
      <c r="L927">
        <f>IFERROR(PERCENTRANK(F:F,F927),0)</f>
        <v/>
      </c>
      <c r="M927">
        <f>IFERROR(1 - PERCENTRANK(G:G,G927),0)</f>
        <v/>
      </c>
      <c r="N927">
        <f>IFERROR(1 - PERCENTRANK(H:H,H927),0)</f>
        <v/>
      </c>
      <c r="O927">
        <f>IFERROR(PERCENTRANK(I:I,I927),0)</f>
        <v/>
      </c>
      <c r="P927">
        <f>IFERROR(1 - PERCENTRANK(J:J,J927),0)</f>
        <v/>
      </c>
      <c r="Q927">
        <f>IFERROR(PERCENTRANK(K:K,K927),0)</f>
        <v/>
      </c>
      <c r="R927">
        <f>L927*weight1+M927*weight2+N927*weight3+O927*weight4+P927*weight5+Q927*weight6</f>
        <v/>
      </c>
    </row>
    <row r="928" spans="1:18">
      <c r="A928">
        <f>RANK(R928,R:R)</f>
        <v/>
      </c>
      <c r="B928" t="s">
        <v>10848</v>
      </c>
      <c r="C928">
        <f>VLOOKUP(B928,'Input - companies list'!B:L,2,FALSE)</f>
        <v/>
      </c>
      <c r="D928">
        <f>VLOOKUP(B928,'Input - companies list'!B:L,11,FALSE)</f>
        <v/>
      </c>
      <c r="E928">
        <f>VLOOKUP(B928,'Input - companies list'!B:E,4,FALSE)</f>
        <v/>
      </c>
      <c r="F928">
        <f>SUMIFS('Input - target event report'!H:H,'Input - target event report'!B:B,B928,'Input - target event report'!D:D, "Private Investment")</f>
        <v/>
      </c>
      <c r="G928">
        <f>IF(I928&lt;2, "N/A", (MAXIFS('Input - target event report'!E:E,'Input - target event report'!B:B,B:B,'Input - target event report'!D:D,"Private Investment")-MINIFS('Input - target event report'!E:E,'Input - target event report'!B:B,B:B,'Input - target event report'!D:D,"Private Investment"))/(I928-1))</f>
        <v/>
      </c>
      <c r="H928">
        <f>IF(MAXIFS('Input - target event report'!E:E,'Input - target event report'!B:B,B:B,'Input - target event report'!D:D,"Private Investment") = 0, "N/A", TODAY() - MAXIFS('Input - target event report'!E:E,'Input - target event report'!B:B,B:B,'Input - target event report'!D:D,"Private Investment"))</f>
        <v/>
      </c>
      <c r="I928">
        <f>COUNTIFS('Input - target event report'!B:B,B928,'Input - target event report'!D:D, "Private Investment")</f>
        <v/>
      </c>
      <c r="J928">
        <f>INDEX('Input - companies list'!$1:$10000,MATCH(B928,'Input - companies list'!B:B,0),MATCH("Flow",'Input - companies list'!$1:$1,0 ))</f>
        <v/>
      </c>
      <c r="K928">
        <f>INDEX('Input - companies list'!$1:$10000,MATCH(B928,'Input - companies list'!B:B,0),MATCH("Inter-Cluster Connectivity",'Input - companies list'!$1:$1,0 ))</f>
        <v/>
      </c>
      <c r="L928">
        <f>IFERROR(PERCENTRANK(F:F,F928),0)</f>
        <v/>
      </c>
      <c r="M928">
        <f>IFERROR(1 - PERCENTRANK(G:G,G928),0)</f>
        <v/>
      </c>
      <c r="N928">
        <f>IFERROR(1 - PERCENTRANK(H:H,H928),0)</f>
        <v/>
      </c>
      <c r="O928">
        <f>IFERROR(PERCENTRANK(I:I,I928),0)</f>
        <v/>
      </c>
      <c r="P928">
        <f>IFERROR(1 - PERCENTRANK(J:J,J928),0)</f>
        <v/>
      </c>
      <c r="Q928">
        <f>IFERROR(PERCENTRANK(K:K,K928),0)</f>
        <v/>
      </c>
      <c r="R928">
        <f>L928*weight1+M928*weight2+N928*weight3+O928*weight4+P928*weight5+Q928*weight6</f>
        <v/>
      </c>
    </row>
    <row r="929" spans="1:18">
      <c r="A929">
        <f>RANK(R929,R:R)</f>
        <v/>
      </c>
      <c r="B929" t="s">
        <v>10859</v>
      </c>
      <c r="C929">
        <f>VLOOKUP(B929,'Input - companies list'!B:L,2,FALSE)</f>
        <v/>
      </c>
      <c r="D929">
        <f>VLOOKUP(B929,'Input - companies list'!B:L,11,FALSE)</f>
        <v/>
      </c>
      <c r="E929">
        <f>VLOOKUP(B929,'Input - companies list'!B:E,4,FALSE)</f>
        <v/>
      </c>
      <c r="F929">
        <f>SUMIFS('Input - target event report'!H:H,'Input - target event report'!B:B,B929,'Input - target event report'!D:D, "Private Investment")</f>
        <v/>
      </c>
      <c r="G929">
        <f>IF(I929&lt;2, "N/A", (MAXIFS('Input - target event report'!E:E,'Input - target event report'!B:B,B:B,'Input - target event report'!D:D,"Private Investment")-MINIFS('Input - target event report'!E:E,'Input - target event report'!B:B,B:B,'Input - target event report'!D:D,"Private Investment"))/(I929-1))</f>
        <v/>
      </c>
      <c r="H929">
        <f>IF(MAXIFS('Input - target event report'!E:E,'Input - target event report'!B:B,B:B,'Input - target event report'!D:D,"Private Investment") = 0, "N/A", TODAY() - MAXIFS('Input - target event report'!E:E,'Input - target event report'!B:B,B:B,'Input - target event report'!D:D,"Private Investment"))</f>
        <v/>
      </c>
      <c r="I929">
        <f>COUNTIFS('Input - target event report'!B:B,B929,'Input - target event report'!D:D, "Private Investment")</f>
        <v/>
      </c>
      <c r="J929">
        <f>INDEX('Input - companies list'!$1:$10000,MATCH(B929,'Input - companies list'!B:B,0),MATCH("Flow",'Input - companies list'!$1:$1,0 ))</f>
        <v/>
      </c>
      <c r="K929">
        <f>INDEX('Input - companies list'!$1:$10000,MATCH(B929,'Input - companies list'!B:B,0),MATCH("Inter-Cluster Connectivity",'Input - companies list'!$1:$1,0 ))</f>
        <v/>
      </c>
      <c r="L929">
        <f>IFERROR(PERCENTRANK(F:F,F929),0)</f>
        <v/>
      </c>
      <c r="M929">
        <f>IFERROR(1 - PERCENTRANK(G:G,G929),0)</f>
        <v/>
      </c>
      <c r="N929">
        <f>IFERROR(1 - PERCENTRANK(H:H,H929),0)</f>
        <v/>
      </c>
      <c r="O929">
        <f>IFERROR(PERCENTRANK(I:I,I929),0)</f>
        <v/>
      </c>
      <c r="P929">
        <f>IFERROR(1 - PERCENTRANK(J:J,J929),0)</f>
        <v/>
      </c>
      <c r="Q929">
        <f>IFERROR(PERCENTRANK(K:K,K929),0)</f>
        <v/>
      </c>
      <c r="R929">
        <f>L929*weight1+M929*weight2+N929*weight3+O929*weight4+P929*weight5+Q929*weight6</f>
        <v/>
      </c>
    </row>
    <row r="930" spans="1:18">
      <c r="A930">
        <f>RANK(R930,R:R)</f>
        <v/>
      </c>
      <c r="B930" t="s">
        <v>10869</v>
      </c>
      <c r="C930">
        <f>VLOOKUP(B930,'Input - companies list'!B:L,2,FALSE)</f>
        <v/>
      </c>
      <c r="D930">
        <f>VLOOKUP(B930,'Input - companies list'!B:L,11,FALSE)</f>
        <v/>
      </c>
      <c r="E930">
        <f>VLOOKUP(B930,'Input - companies list'!B:E,4,FALSE)</f>
        <v/>
      </c>
      <c r="F930">
        <f>SUMIFS('Input - target event report'!H:H,'Input - target event report'!B:B,B930,'Input - target event report'!D:D, "Private Investment")</f>
        <v/>
      </c>
      <c r="G930">
        <f>IF(I930&lt;2, "N/A", (MAXIFS('Input - target event report'!E:E,'Input - target event report'!B:B,B:B,'Input - target event report'!D:D,"Private Investment")-MINIFS('Input - target event report'!E:E,'Input - target event report'!B:B,B:B,'Input - target event report'!D:D,"Private Investment"))/(I930-1))</f>
        <v/>
      </c>
      <c r="H930">
        <f>IF(MAXIFS('Input - target event report'!E:E,'Input - target event report'!B:B,B:B,'Input - target event report'!D:D,"Private Investment") = 0, "N/A", TODAY() - MAXIFS('Input - target event report'!E:E,'Input - target event report'!B:B,B:B,'Input - target event report'!D:D,"Private Investment"))</f>
        <v/>
      </c>
      <c r="I930">
        <f>COUNTIFS('Input - target event report'!B:B,B930,'Input - target event report'!D:D, "Private Investment")</f>
        <v/>
      </c>
      <c r="J930">
        <f>INDEX('Input - companies list'!$1:$10000,MATCH(B930,'Input - companies list'!B:B,0),MATCH("Flow",'Input - companies list'!$1:$1,0 ))</f>
        <v/>
      </c>
      <c r="K930">
        <f>INDEX('Input - companies list'!$1:$10000,MATCH(B930,'Input - companies list'!B:B,0),MATCH("Inter-Cluster Connectivity",'Input - companies list'!$1:$1,0 ))</f>
        <v/>
      </c>
      <c r="L930">
        <f>IFERROR(PERCENTRANK(F:F,F930),0)</f>
        <v/>
      </c>
      <c r="M930">
        <f>IFERROR(1 - PERCENTRANK(G:G,G930),0)</f>
        <v/>
      </c>
      <c r="N930">
        <f>IFERROR(1 - PERCENTRANK(H:H,H930),0)</f>
        <v/>
      </c>
      <c r="O930">
        <f>IFERROR(PERCENTRANK(I:I,I930),0)</f>
        <v/>
      </c>
      <c r="P930">
        <f>IFERROR(1 - PERCENTRANK(J:J,J930),0)</f>
        <v/>
      </c>
      <c r="Q930">
        <f>IFERROR(PERCENTRANK(K:K,K930),0)</f>
        <v/>
      </c>
      <c r="R930">
        <f>L930*weight1+M930*weight2+N930*weight3+O930*weight4+P930*weight5+Q930*weight6</f>
        <v/>
      </c>
    </row>
    <row r="931" spans="1:18">
      <c r="A931">
        <f>RANK(R931,R:R)</f>
        <v/>
      </c>
      <c r="B931" t="s">
        <v>10881</v>
      </c>
      <c r="C931">
        <f>VLOOKUP(B931,'Input - companies list'!B:L,2,FALSE)</f>
        <v/>
      </c>
      <c r="D931">
        <f>VLOOKUP(B931,'Input - companies list'!B:L,11,FALSE)</f>
        <v/>
      </c>
      <c r="E931">
        <f>VLOOKUP(B931,'Input - companies list'!B:E,4,FALSE)</f>
        <v/>
      </c>
      <c r="F931">
        <f>SUMIFS('Input - target event report'!H:H,'Input - target event report'!B:B,B931,'Input - target event report'!D:D, "Private Investment")</f>
        <v/>
      </c>
      <c r="G931">
        <f>IF(I931&lt;2, "N/A", (MAXIFS('Input - target event report'!E:E,'Input - target event report'!B:B,B:B,'Input - target event report'!D:D,"Private Investment")-MINIFS('Input - target event report'!E:E,'Input - target event report'!B:B,B:B,'Input - target event report'!D:D,"Private Investment"))/(I931-1))</f>
        <v/>
      </c>
      <c r="H931">
        <f>IF(MAXIFS('Input - target event report'!E:E,'Input - target event report'!B:B,B:B,'Input - target event report'!D:D,"Private Investment") = 0, "N/A", TODAY() - MAXIFS('Input - target event report'!E:E,'Input - target event report'!B:B,B:B,'Input - target event report'!D:D,"Private Investment"))</f>
        <v/>
      </c>
      <c r="I931">
        <f>COUNTIFS('Input - target event report'!B:B,B931,'Input - target event report'!D:D, "Private Investment")</f>
        <v/>
      </c>
      <c r="J931">
        <f>INDEX('Input - companies list'!$1:$10000,MATCH(B931,'Input - companies list'!B:B,0),MATCH("Flow",'Input - companies list'!$1:$1,0 ))</f>
        <v/>
      </c>
      <c r="K931">
        <f>INDEX('Input - companies list'!$1:$10000,MATCH(B931,'Input - companies list'!B:B,0),MATCH("Inter-Cluster Connectivity",'Input - companies list'!$1:$1,0 ))</f>
        <v/>
      </c>
      <c r="L931">
        <f>IFERROR(PERCENTRANK(F:F,F931),0)</f>
        <v/>
      </c>
      <c r="M931">
        <f>IFERROR(1 - PERCENTRANK(G:G,G931),0)</f>
        <v/>
      </c>
      <c r="N931">
        <f>IFERROR(1 - PERCENTRANK(H:H,H931),0)</f>
        <v/>
      </c>
      <c r="O931">
        <f>IFERROR(PERCENTRANK(I:I,I931),0)</f>
        <v/>
      </c>
      <c r="P931">
        <f>IFERROR(1 - PERCENTRANK(J:J,J931),0)</f>
        <v/>
      </c>
      <c r="Q931">
        <f>IFERROR(PERCENTRANK(K:K,K931),0)</f>
        <v/>
      </c>
      <c r="R931">
        <f>L931*weight1+M931*weight2+N931*weight3+O931*weight4+P931*weight5+Q931*weight6</f>
        <v/>
      </c>
    </row>
    <row r="932" spans="1:18">
      <c r="A932">
        <f>RANK(R932,R:R)</f>
        <v/>
      </c>
      <c r="B932" t="s">
        <v>10893</v>
      </c>
      <c r="C932">
        <f>VLOOKUP(B932,'Input - companies list'!B:L,2,FALSE)</f>
        <v/>
      </c>
      <c r="D932">
        <f>VLOOKUP(B932,'Input - companies list'!B:L,11,FALSE)</f>
        <v/>
      </c>
      <c r="E932">
        <f>VLOOKUP(B932,'Input - companies list'!B:E,4,FALSE)</f>
        <v/>
      </c>
      <c r="F932">
        <f>SUMIFS('Input - target event report'!H:H,'Input - target event report'!B:B,B932,'Input - target event report'!D:D, "Private Investment")</f>
        <v/>
      </c>
      <c r="G932">
        <f>IF(I932&lt;2, "N/A", (MAXIFS('Input - target event report'!E:E,'Input - target event report'!B:B,B:B,'Input - target event report'!D:D,"Private Investment")-MINIFS('Input - target event report'!E:E,'Input - target event report'!B:B,B:B,'Input - target event report'!D:D,"Private Investment"))/(I932-1))</f>
        <v/>
      </c>
      <c r="H932">
        <f>IF(MAXIFS('Input - target event report'!E:E,'Input - target event report'!B:B,B:B,'Input - target event report'!D:D,"Private Investment") = 0, "N/A", TODAY() - MAXIFS('Input - target event report'!E:E,'Input - target event report'!B:B,B:B,'Input - target event report'!D:D,"Private Investment"))</f>
        <v/>
      </c>
      <c r="I932">
        <f>COUNTIFS('Input - target event report'!B:B,B932,'Input - target event report'!D:D, "Private Investment")</f>
        <v/>
      </c>
      <c r="J932">
        <f>INDEX('Input - companies list'!$1:$10000,MATCH(B932,'Input - companies list'!B:B,0),MATCH("Flow",'Input - companies list'!$1:$1,0 ))</f>
        <v/>
      </c>
      <c r="K932">
        <f>INDEX('Input - companies list'!$1:$10000,MATCH(B932,'Input - companies list'!B:B,0),MATCH("Inter-Cluster Connectivity",'Input - companies list'!$1:$1,0 ))</f>
        <v/>
      </c>
      <c r="L932">
        <f>IFERROR(PERCENTRANK(F:F,F932),0)</f>
        <v/>
      </c>
      <c r="M932">
        <f>IFERROR(1 - PERCENTRANK(G:G,G932),0)</f>
        <v/>
      </c>
      <c r="N932">
        <f>IFERROR(1 - PERCENTRANK(H:H,H932),0)</f>
        <v/>
      </c>
      <c r="O932">
        <f>IFERROR(PERCENTRANK(I:I,I932),0)</f>
        <v/>
      </c>
      <c r="P932">
        <f>IFERROR(1 - PERCENTRANK(J:J,J932),0)</f>
        <v/>
      </c>
      <c r="Q932">
        <f>IFERROR(PERCENTRANK(K:K,K932),0)</f>
        <v/>
      </c>
      <c r="R932">
        <f>L932*weight1+M932*weight2+N932*weight3+O932*weight4+P932*weight5+Q932*weight6</f>
        <v/>
      </c>
    </row>
    <row r="933" spans="1:18">
      <c r="A933">
        <f>RANK(R933,R:R)</f>
        <v/>
      </c>
      <c r="B933" t="s">
        <v>10903</v>
      </c>
      <c r="C933">
        <f>VLOOKUP(B933,'Input - companies list'!B:L,2,FALSE)</f>
        <v/>
      </c>
      <c r="D933">
        <f>VLOOKUP(B933,'Input - companies list'!B:L,11,FALSE)</f>
        <v/>
      </c>
      <c r="E933">
        <f>VLOOKUP(B933,'Input - companies list'!B:E,4,FALSE)</f>
        <v/>
      </c>
      <c r="F933">
        <f>SUMIFS('Input - target event report'!H:H,'Input - target event report'!B:B,B933,'Input - target event report'!D:D, "Private Investment")</f>
        <v/>
      </c>
      <c r="G933">
        <f>IF(I933&lt;2, "N/A", (MAXIFS('Input - target event report'!E:E,'Input - target event report'!B:B,B:B,'Input - target event report'!D:D,"Private Investment")-MINIFS('Input - target event report'!E:E,'Input - target event report'!B:B,B:B,'Input - target event report'!D:D,"Private Investment"))/(I933-1))</f>
        <v/>
      </c>
      <c r="H933">
        <f>IF(MAXIFS('Input - target event report'!E:E,'Input - target event report'!B:B,B:B,'Input - target event report'!D:D,"Private Investment") = 0, "N/A", TODAY() - MAXIFS('Input - target event report'!E:E,'Input - target event report'!B:B,B:B,'Input - target event report'!D:D,"Private Investment"))</f>
        <v/>
      </c>
      <c r="I933">
        <f>COUNTIFS('Input - target event report'!B:B,B933,'Input - target event report'!D:D, "Private Investment")</f>
        <v/>
      </c>
      <c r="J933">
        <f>INDEX('Input - companies list'!$1:$10000,MATCH(B933,'Input - companies list'!B:B,0),MATCH("Flow",'Input - companies list'!$1:$1,0 ))</f>
        <v/>
      </c>
      <c r="K933">
        <f>INDEX('Input - companies list'!$1:$10000,MATCH(B933,'Input - companies list'!B:B,0),MATCH("Inter-Cluster Connectivity",'Input - companies list'!$1:$1,0 ))</f>
        <v/>
      </c>
      <c r="L933">
        <f>IFERROR(PERCENTRANK(F:F,F933),0)</f>
        <v/>
      </c>
      <c r="M933">
        <f>IFERROR(1 - PERCENTRANK(G:G,G933),0)</f>
        <v/>
      </c>
      <c r="N933">
        <f>IFERROR(1 - PERCENTRANK(H:H,H933),0)</f>
        <v/>
      </c>
      <c r="O933">
        <f>IFERROR(PERCENTRANK(I:I,I933),0)</f>
        <v/>
      </c>
      <c r="P933">
        <f>IFERROR(1 - PERCENTRANK(J:J,J933),0)</f>
        <v/>
      </c>
      <c r="Q933">
        <f>IFERROR(PERCENTRANK(K:K,K933),0)</f>
        <v/>
      </c>
      <c r="R933">
        <f>L933*weight1+M933*weight2+N933*weight3+O933*weight4+P933*weight5+Q933*weight6</f>
        <v/>
      </c>
    </row>
    <row r="934" spans="1:18">
      <c r="A934">
        <f>RANK(R934,R:R)</f>
        <v/>
      </c>
      <c r="B934" t="s">
        <v>10913</v>
      </c>
      <c r="C934">
        <f>VLOOKUP(B934,'Input - companies list'!B:L,2,FALSE)</f>
        <v/>
      </c>
      <c r="D934">
        <f>VLOOKUP(B934,'Input - companies list'!B:L,11,FALSE)</f>
        <v/>
      </c>
      <c r="E934">
        <f>VLOOKUP(B934,'Input - companies list'!B:E,4,FALSE)</f>
        <v/>
      </c>
      <c r="F934">
        <f>SUMIFS('Input - target event report'!H:H,'Input - target event report'!B:B,B934,'Input - target event report'!D:D, "Private Investment")</f>
        <v/>
      </c>
      <c r="G934">
        <f>IF(I934&lt;2, "N/A", (MAXIFS('Input - target event report'!E:E,'Input - target event report'!B:B,B:B,'Input - target event report'!D:D,"Private Investment")-MINIFS('Input - target event report'!E:E,'Input - target event report'!B:B,B:B,'Input - target event report'!D:D,"Private Investment"))/(I934-1))</f>
        <v/>
      </c>
      <c r="H934">
        <f>IF(MAXIFS('Input - target event report'!E:E,'Input - target event report'!B:B,B:B,'Input - target event report'!D:D,"Private Investment") = 0, "N/A", TODAY() - MAXIFS('Input - target event report'!E:E,'Input - target event report'!B:B,B:B,'Input - target event report'!D:D,"Private Investment"))</f>
        <v/>
      </c>
      <c r="I934">
        <f>COUNTIFS('Input - target event report'!B:B,B934,'Input - target event report'!D:D, "Private Investment")</f>
        <v/>
      </c>
      <c r="J934">
        <f>INDEX('Input - companies list'!$1:$10000,MATCH(B934,'Input - companies list'!B:B,0),MATCH("Flow",'Input - companies list'!$1:$1,0 ))</f>
        <v/>
      </c>
      <c r="K934">
        <f>INDEX('Input - companies list'!$1:$10000,MATCH(B934,'Input - companies list'!B:B,0),MATCH("Inter-Cluster Connectivity",'Input - companies list'!$1:$1,0 ))</f>
        <v/>
      </c>
      <c r="L934">
        <f>IFERROR(PERCENTRANK(F:F,F934),0)</f>
        <v/>
      </c>
      <c r="M934">
        <f>IFERROR(1 - PERCENTRANK(G:G,G934),0)</f>
        <v/>
      </c>
      <c r="N934">
        <f>IFERROR(1 - PERCENTRANK(H:H,H934),0)</f>
        <v/>
      </c>
      <c r="O934">
        <f>IFERROR(PERCENTRANK(I:I,I934),0)</f>
        <v/>
      </c>
      <c r="P934">
        <f>IFERROR(1 - PERCENTRANK(J:J,J934),0)</f>
        <v/>
      </c>
      <c r="Q934">
        <f>IFERROR(PERCENTRANK(K:K,K934),0)</f>
        <v/>
      </c>
      <c r="R934">
        <f>L934*weight1+M934*weight2+N934*weight3+O934*weight4+P934*weight5+Q934*weight6</f>
        <v/>
      </c>
    </row>
    <row r="935" spans="1:18">
      <c r="A935">
        <f>RANK(R935,R:R)</f>
        <v/>
      </c>
      <c r="B935" t="s">
        <v>10925</v>
      </c>
      <c r="C935">
        <f>VLOOKUP(B935,'Input - companies list'!B:L,2,FALSE)</f>
        <v/>
      </c>
      <c r="D935">
        <f>VLOOKUP(B935,'Input - companies list'!B:L,11,FALSE)</f>
        <v/>
      </c>
      <c r="E935">
        <f>VLOOKUP(B935,'Input - companies list'!B:E,4,FALSE)</f>
        <v/>
      </c>
      <c r="F935">
        <f>SUMIFS('Input - target event report'!H:H,'Input - target event report'!B:B,B935,'Input - target event report'!D:D, "Private Investment")</f>
        <v/>
      </c>
      <c r="G935">
        <f>IF(I935&lt;2, "N/A", (MAXIFS('Input - target event report'!E:E,'Input - target event report'!B:B,B:B,'Input - target event report'!D:D,"Private Investment")-MINIFS('Input - target event report'!E:E,'Input - target event report'!B:B,B:B,'Input - target event report'!D:D,"Private Investment"))/(I935-1))</f>
        <v/>
      </c>
      <c r="H935">
        <f>IF(MAXIFS('Input - target event report'!E:E,'Input - target event report'!B:B,B:B,'Input - target event report'!D:D,"Private Investment") = 0, "N/A", TODAY() - MAXIFS('Input - target event report'!E:E,'Input - target event report'!B:B,B:B,'Input - target event report'!D:D,"Private Investment"))</f>
        <v/>
      </c>
      <c r="I935">
        <f>COUNTIFS('Input - target event report'!B:B,B935,'Input - target event report'!D:D, "Private Investment")</f>
        <v/>
      </c>
      <c r="J935">
        <f>INDEX('Input - companies list'!$1:$10000,MATCH(B935,'Input - companies list'!B:B,0),MATCH("Flow",'Input - companies list'!$1:$1,0 ))</f>
        <v/>
      </c>
      <c r="K935">
        <f>INDEX('Input - companies list'!$1:$10000,MATCH(B935,'Input - companies list'!B:B,0),MATCH("Inter-Cluster Connectivity",'Input - companies list'!$1:$1,0 ))</f>
        <v/>
      </c>
      <c r="L935">
        <f>IFERROR(PERCENTRANK(F:F,F935),0)</f>
        <v/>
      </c>
      <c r="M935">
        <f>IFERROR(1 - PERCENTRANK(G:G,G935),0)</f>
        <v/>
      </c>
      <c r="N935">
        <f>IFERROR(1 - PERCENTRANK(H:H,H935),0)</f>
        <v/>
      </c>
      <c r="O935">
        <f>IFERROR(PERCENTRANK(I:I,I935),0)</f>
        <v/>
      </c>
      <c r="P935">
        <f>IFERROR(1 - PERCENTRANK(J:J,J935),0)</f>
        <v/>
      </c>
      <c r="Q935">
        <f>IFERROR(PERCENTRANK(K:K,K935),0)</f>
        <v/>
      </c>
      <c r="R935">
        <f>L935*weight1+M935*weight2+N935*weight3+O935*weight4+P935*weight5+Q935*weight6</f>
        <v/>
      </c>
    </row>
    <row r="936" spans="1:18">
      <c r="A936">
        <f>RANK(R936,R:R)</f>
        <v/>
      </c>
      <c r="B936" t="s">
        <v>10935</v>
      </c>
      <c r="C936">
        <f>VLOOKUP(B936,'Input - companies list'!B:L,2,FALSE)</f>
        <v/>
      </c>
      <c r="D936">
        <f>VLOOKUP(B936,'Input - companies list'!B:L,11,FALSE)</f>
        <v/>
      </c>
      <c r="E936">
        <f>VLOOKUP(B936,'Input - companies list'!B:E,4,FALSE)</f>
        <v/>
      </c>
      <c r="F936">
        <f>SUMIFS('Input - target event report'!H:H,'Input - target event report'!B:B,B936,'Input - target event report'!D:D, "Private Investment")</f>
        <v/>
      </c>
      <c r="G936">
        <f>IF(I936&lt;2, "N/A", (MAXIFS('Input - target event report'!E:E,'Input - target event report'!B:B,B:B,'Input - target event report'!D:D,"Private Investment")-MINIFS('Input - target event report'!E:E,'Input - target event report'!B:B,B:B,'Input - target event report'!D:D,"Private Investment"))/(I936-1))</f>
        <v/>
      </c>
      <c r="H936">
        <f>IF(MAXIFS('Input - target event report'!E:E,'Input - target event report'!B:B,B:B,'Input - target event report'!D:D,"Private Investment") = 0, "N/A", TODAY() - MAXIFS('Input - target event report'!E:E,'Input - target event report'!B:B,B:B,'Input - target event report'!D:D,"Private Investment"))</f>
        <v/>
      </c>
      <c r="I936">
        <f>COUNTIFS('Input - target event report'!B:B,B936,'Input - target event report'!D:D, "Private Investment")</f>
        <v/>
      </c>
      <c r="J936">
        <f>INDEX('Input - companies list'!$1:$10000,MATCH(B936,'Input - companies list'!B:B,0),MATCH("Flow",'Input - companies list'!$1:$1,0 ))</f>
        <v/>
      </c>
      <c r="K936">
        <f>INDEX('Input - companies list'!$1:$10000,MATCH(B936,'Input - companies list'!B:B,0),MATCH("Inter-Cluster Connectivity",'Input - companies list'!$1:$1,0 ))</f>
        <v/>
      </c>
      <c r="L936">
        <f>IFERROR(PERCENTRANK(F:F,F936),0)</f>
        <v/>
      </c>
      <c r="M936">
        <f>IFERROR(1 - PERCENTRANK(G:G,G936),0)</f>
        <v/>
      </c>
      <c r="N936">
        <f>IFERROR(1 - PERCENTRANK(H:H,H936),0)</f>
        <v/>
      </c>
      <c r="O936">
        <f>IFERROR(PERCENTRANK(I:I,I936),0)</f>
        <v/>
      </c>
      <c r="P936">
        <f>IFERROR(1 - PERCENTRANK(J:J,J936),0)</f>
        <v/>
      </c>
      <c r="Q936">
        <f>IFERROR(PERCENTRANK(K:K,K936),0)</f>
        <v/>
      </c>
      <c r="R936">
        <f>L936*weight1+M936*weight2+N936*weight3+O936*weight4+P936*weight5+Q936*weight6</f>
        <v/>
      </c>
    </row>
    <row r="937" spans="1:18">
      <c r="A937">
        <f>RANK(R937,R:R)</f>
        <v/>
      </c>
      <c r="B937" t="s">
        <v>10947</v>
      </c>
      <c r="C937">
        <f>VLOOKUP(B937,'Input - companies list'!B:L,2,FALSE)</f>
        <v/>
      </c>
      <c r="D937">
        <f>VLOOKUP(B937,'Input - companies list'!B:L,11,FALSE)</f>
        <v/>
      </c>
      <c r="E937">
        <f>VLOOKUP(B937,'Input - companies list'!B:E,4,FALSE)</f>
        <v/>
      </c>
      <c r="F937">
        <f>SUMIFS('Input - target event report'!H:H,'Input - target event report'!B:B,B937,'Input - target event report'!D:D, "Private Investment")</f>
        <v/>
      </c>
      <c r="G937">
        <f>IF(I937&lt;2, "N/A", (MAXIFS('Input - target event report'!E:E,'Input - target event report'!B:B,B:B,'Input - target event report'!D:D,"Private Investment")-MINIFS('Input - target event report'!E:E,'Input - target event report'!B:B,B:B,'Input - target event report'!D:D,"Private Investment"))/(I937-1))</f>
        <v/>
      </c>
      <c r="H937">
        <f>IF(MAXIFS('Input - target event report'!E:E,'Input - target event report'!B:B,B:B,'Input - target event report'!D:D,"Private Investment") = 0, "N/A", TODAY() - MAXIFS('Input - target event report'!E:E,'Input - target event report'!B:B,B:B,'Input - target event report'!D:D,"Private Investment"))</f>
        <v/>
      </c>
      <c r="I937">
        <f>COUNTIFS('Input - target event report'!B:B,B937,'Input - target event report'!D:D, "Private Investment")</f>
        <v/>
      </c>
      <c r="J937">
        <f>INDEX('Input - companies list'!$1:$10000,MATCH(B937,'Input - companies list'!B:B,0),MATCH("Flow",'Input - companies list'!$1:$1,0 ))</f>
        <v/>
      </c>
      <c r="K937">
        <f>INDEX('Input - companies list'!$1:$10000,MATCH(B937,'Input - companies list'!B:B,0),MATCH("Inter-Cluster Connectivity",'Input - companies list'!$1:$1,0 ))</f>
        <v/>
      </c>
      <c r="L937">
        <f>IFERROR(PERCENTRANK(F:F,F937),0)</f>
        <v/>
      </c>
      <c r="M937">
        <f>IFERROR(1 - PERCENTRANK(G:G,G937),0)</f>
        <v/>
      </c>
      <c r="N937">
        <f>IFERROR(1 - PERCENTRANK(H:H,H937),0)</f>
        <v/>
      </c>
      <c r="O937">
        <f>IFERROR(PERCENTRANK(I:I,I937),0)</f>
        <v/>
      </c>
      <c r="P937">
        <f>IFERROR(1 - PERCENTRANK(J:J,J937),0)</f>
        <v/>
      </c>
      <c r="Q937">
        <f>IFERROR(PERCENTRANK(K:K,K937),0)</f>
        <v/>
      </c>
      <c r="R937">
        <f>L937*weight1+M937*weight2+N937*weight3+O937*weight4+P937*weight5+Q937*weight6</f>
        <v/>
      </c>
    </row>
    <row r="938" spans="1:18">
      <c r="A938">
        <f>RANK(R938,R:R)</f>
        <v/>
      </c>
      <c r="B938" t="s">
        <v>10959</v>
      </c>
      <c r="C938">
        <f>VLOOKUP(B938,'Input - companies list'!B:L,2,FALSE)</f>
        <v/>
      </c>
      <c r="D938">
        <f>VLOOKUP(B938,'Input - companies list'!B:L,11,FALSE)</f>
        <v/>
      </c>
      <c r="E938">
        <f>VLOOKUP(B938,'Input - companies list'!B:E,4,FALSE)</f>
        <v/>
      </c>
      <c r="F938">
        <f>SUMIFS('Input - target event report'!H:H,'Input - target event report'!B:B,B938,'Input - target event report'!D:D, "Private Investment")</f>
        <v/>
      </c>
      <c r="G938">
        <f>IF(I938&lt;2, "N/A", (MAXIFS('Input - target event report'!E:E,'Input - target event report'!B:B,B:B,'Input - target event report'!D:D,"Private Investment")-MINIFS('Input - target event report'!E:E,'Input - target event report'!B:B,B:B,'Input - target event report'!D:D,"Private Investment"))/(I938-1))</f>
        <v/>
      </c>
      <c r="H938">
        <f>IF(MAXIFS('Input - target event report'!E:E,'Input - target event report'!B:B,B:B,'Input - target event report'!D:D,"Private Investment") = 0, "N/A", TODAY() - MAXIFS('Input - target event report'!E:E,'Input - target event report'!B:B,B:B,'Input - target event report'!D:D,"Private Investment"))</f>
        <v/>
      </c>
      <c r="I938">
        <f>COUNTIFS('Input - target event report'!B:B,B938,'Input - target event report'!D:D, "Private Investment")</f>
        <v/>
      </c>
      <c r="J938">
        <f>INDEX('Input - companies list'!$1:$10000,MATCH(B938,'Input - companies list'!B:B,0),MATCH("Flow",'Input - companies list'!$1:$1,0 ))</f>
        <v/>
      </c>
      <c r="K938">
        <f>INDEX('Input - companies list'!$1:$10000,MATCH(B938,'Input - companies list'!B:B,0),MATCH("Inter-Cluster Connectivity",'Input - companies list'!$1:$1,0 ))</f>
        <v/>
      </c>
      <c r="L938">
        <f>IFERROR(PERCENTRANK(F:F,F938),0)</f>
        <v/>
      </c>
      <c r="M938">
        <f>IFERROR(1 - PERCENTRANK(G:G,G938),0)</f>
        <v/>
      </c>
      <c r="N938">
        <f>IFERROR(1 - PERCENTRANK(H:H,H938),0)</f>
        <v/>
      </c>
      <c r="O938">
        <f>IFERROR(PERCENTRANK(I:I,I938),0)</f>
        <v/>
      </c>
      <c r="P938">
        <f>IFERROR(1 - PERCENTRANK(J:J,J938),0)</f>
        <v/>
      </c>
      <c r="Q938">
        <f>IFERROR(PERCENTRANK(K:K,K938),0)</f>
        <v/>
      </c>
      <c r="R938">
        <f>L938*weight1+M938*weight2+N938*weight3+O938*weight4+P938*weight5+Q938*weight6</f>
        <v/>
      </c>
    </row>
    <row r="939" spans="1:18">
      <c r="A939">
        <f>RANK(R939,R:R)</f>
        <v/>
      </c>
      <c r="B939" t="s">
        <v>10972</v>
      </c>
      <c r="C939">
        <f>VLOOKUP(B939,'Input - companies list'!B:L,2,FALSE)</f>
        <v/>
      </c>
      <c r="D939">
        <f>VLOOKUP(B939,'Input - companies list'!B:L,11,FALSE)</f>
        <v/>
      </c>
      <c r="E939">
        <f>VLOOKUP(B939,'Input - companies list'!B:E,4,FALSE)</f>
        <v/>
      </c>
      <c r="F939">
        <f>SUMIFS('Input - target event report'!H:H,'Input - target event report'!B:B,B939,'Input - target event report'!D:D, "Private Investment")</f>
        <v/>
      </c>
      <c r="G939">
        <f>IF(I939&lt;2, "N/A", (MAXIFS('Input - target event report'!E:E,'Input - target event report'!B:B,B:B,'Input - target event report'!D:D,"Private Investment")-MINIFS('Input - target event report'!E:E,'Input - target event report'!B:B,B:B,'Input - target event report'!D:D,"Private Investment"))/(I939-1))</f>
        <v/>
      </c>
      <c r="H939">
        <f>IF(MAXIFS('Input - target event report'!E:E,'Input - target event report'!B:B,B:B,'Input - target event report'!D:D,"Private Investment") = 0, "N/A", TODAY() - MAXIFS('Input - target event report'!E:E,'Input - target event report'!B:B,B:B,'Input - target event report'!D:D,"Private Investment"))</f>
        <v/>
      </c>
      <c r="I939">
        <f>COUNTIFS('Input - target event report'!B:B,B939,'Input - target event report'!D:D, "Private Investment")</f>
        <v/>
      </c>
      <c r="J939">
        <f>INDEX('Input - companies list'!$1:$10000,MATCH(B939,'Input - companies list'!B:B,0),MATCH("Flow",'Input - companies list'!$1:$1,0 ))</f>
        <v/>
      </c>
      <c r="K939">
        <f>INDEX('Input - companies list'!$1:$10000,MATCH(B939,'Input - companies list'!B:B,0),MATCH("Inter-Cluster Connectivity",'Input - companies list'!$1:$1,0 ))</f>
        <v/>
      </c>
      <c r="L939">
        <f>IFERROR(PERCENTRANK(F:F,F939),0)</f>
        <v/>
      </c>
      <c r="M939">
        <f>IFERROR(1 - PERCENTRANK(G:G,G939),0)</f>
        <v/>
      </c>
      <c r="N939">
        <f>IFERROR(1 - PERCENTRANK(H:H,H939),0)</f>
        <v/>
      </c>
      <c r="O939">
        <f>IFERROR(PERCENTRANK(I:I,I939),0)</f>
        <v/>
      </c>
      <c r="P939">
        <f>IFERROR(1 - PERCENTRANK(J:J,J939),0)</f>
        <v/>
      </c>
      <c r="Q939">
        <f>IFERROR(PERCENTRANK(K:K,K939),0)</f>
        <v/>
      </c>
      <c r="R939">
        <f>L939*weight1+M939*weight2+N939*weight3+O939*weight4+P939*weight5+Q939*weight6</f>
        <v/>
      </c>
    </row>
    <row r="940" spans="1:18">
      <c r="A940">
        <f>RANK(R940,R:R)</f>
        <v/>
      </c>
      <c r="B940" t="s">
        <v>10984</v>
      </c>
      <c r="C940">
        <f>VLOOKUP(B940,'Input - companies list'!B:L,2,FALSE)</f>
        <v/>
      </c>
      <c r="D940">
        <f>VLOOKUP(B940,'Input - companies list'!B:L,11,FALSE)</f>
        <v/>
      </c>
      <c r="E940">
        <f>VLOOKUP(B940,'Input - companies list'!B:E,4,FALSE)</f>
        <v/>
      </c>
      <c r="F940">
        <f>SUMIFS('Input - target event report'!H:H,'Input - target event report'!B:B,B940,'Input - target event report'!D:D, "Private Investment")</f>
        <v/>
      </c>
      <c r="G940">
        <f>IF(I940&lt;2, "N/A", (MAXIFS('Input - target event report'!E:E,'Input - target event report'!B:B,B:B,'Input - target event report'!D:D,"Private Investment")-MINIFS('Input - target event report'!E:E,'Input - target event report'!B:B,B:B,'Input - target event report'!D:D,"Private Investment"))/(I940-1))</f>
        <v/>
      </c>
      <c r="H940">
        <f>IF(MAXIFS('Input - target event report'!E:E,'Input - target event report'!B:B,B:B,'Input - target event report'!D:D,"Private Investment") = 0, "N/A", TODAY() - MAXIFS('Input - target event report'!E:E,'Input - target event report'!B:B,B:B,'Input - target event report'!D:D,"Private Investment"))</f>
        <v/>
      </c>
      <c r="I940">
        <f>COUNTIFS('Input - target event report'!B:B,B940,'Input - target event report'!D:D, "Private Investment")</f>
        <v/>
      </c>
      <c r="J940">
        <f>INDEX('Input - companies list'!$1:$10000,MATCH(B940,'Input - companies list'!B:B,0),MATCH("Flow",'Input - companies list'!$1:$1,0 ))</f>
        <v/>
      </c>
      <c r="K940">
        <f>INDEX('Input - companies list'!$1:$10000,MATCH(B940,'Input - companies list'!B:B,0),MATCH("Inter-Cluster Connectivity",'Input - companies list'!$1:$1,0 ))</f>
        <v/>
      </c>
      <c r="L940">
        <f>IFERROR(PERCENTRANK(F:F,F940),0)</f>
        <v/>
      </c>
      <c r="M940">
        <f>IFERROR(1 - PERCENTRANK(G:G,G940),0)</f>
        <v/>
      </c>
      <c r="N940">
        <f>IFERROR(1 - PERCENTRANK(H:H,H940),0)</f>
        <v/>
      </c>
      <c r="O940">
        <f>IFERROR(PERCENTRANK(I:I,I940),0)</f>
        <v/>
      </c>
      <c r="P940">
        <f>IFERROR(1 - PERCENTRANK(J:J,J940),0)</f>
        <v/>
      </c>
      <c r="Q940">
        <f>IFERROR(PERCENTRANK(K:K,K940),0)</f>
        <v/>
      </c>
      <c r="R940">
        <f>L940*weight1+M940*weight2+N940*weight3+O940*weight4+P940*weight5+Q940*weight6</f>
        <v/>
      </c>
    </row>
    <row r="941" spans="1:18">
      <c r="A941">
        <f>RANK(R941,R:R)</f>
        <v/>
      </c>
      <c r="B941" t="s">
        <v>10994</v>
      </c>
      <c r="C941">
        <f>VLOOKUP(B941,'Input - companies list'!B:L,2,FALSE)</f>
        <v/>
      </c>
      <c r="D941">
        <f>VLOOKUP(B941,'Input - companies list'!B:L,11,FALSE)</f>
        <v/>
      </c>
      <c r="E941">
        <f>VLOOKUP(B941,'Input - companies list'!B:E,4,FALSE)</f>
        <v/>
      </c>
      <c r="F941">
        <f>SUMIFS('Input - target event report'!H:H,'Input - target event report'!B:B,B941,'Input - target event report'!D:D, "Private Investment")</f>
        <v/>
      </c>
      <c r="G941">
        <f>IF(I941&lt;2, "N/A", (MAXIFS('Input - target event report'!E:E,'Input - target event report'!B:B,B:B,'Input - target event report'!D:D,"Private Investment")-MINIFS('Input - target event report'!E:E,'Input - target event report'!B:B,B:B,'Input - target event report'!D:D,"Private Investment"))/(I941-1))</f>
        <v/>
      </c>
      <c r="H941">
        <f>IF(MAXIFS('Input - target event report'!E:E,'Input - target event report'!B:B,B:B,'Input - target event report'!D:D,"Private Investment") = 0, "N/A", TODAY() - MAXIFS('Input - target event report'!E:E,'Input - target event report'!B:B,B:B,'Input - target event report'!D:D,"Private Investment"))</f>
        <v/>
      </c>
      <c r="I941">
        <f>COUNTIFS('Input - target event report'!B:B,B941,'Input - target event report'!D:D, "Private Investment")</f>
        <v/>
      </c>
      <c r="J941">
        <f>INDEX('Input - companies list'!$1:$10000,MATCH(B941,'Input - companies list'!B:B,0),MATCH("Flow",'Input - companies list'!$1:$1,0 ))</f>
        <v/>
      </c>
      <c r="K941">
        <f>INDEX('Input - companies list'!$1:$10000,MATCH(B941,'Input - companies list'!B:B,0),MATCH("Inter-Cluster Connectivity",'Input - companies list'!$1:$1,0 ))</f>
        <v/>
      </c>
      <c r="L941">
        <f>IFERROR(PERCENTRANK(F:F,F941),0)</f>
        <v/>
      </c>
      <c r="M941">
        <f>IFERROR(1 - PERCENTRANK(G:G,G941),0)</f>
        <v/>
      </c>
      <c r="N941">
        <f>IFERROR(1 - PERCENTRANK(H:H,H941),0)</f>
        <v/>
      </c>
      <c r="O941">
        <f>IFERROR(PERCENTRANK(I:I,I941),0)</f>
        <v/>
      </c>
      <c r="P941">
        <f>IFERROR(1 - PERCENTRANK(J:J,J941),0)</f>
        <v/>
      </c>
      <c r="Q941">
        <f>IFERROR(PERCENTRANK(K:K,K941),0)</f>
        <v/>
      </c>
      <c r="R941">
        <f>L941*weight1+M941*weight2+N941*weight3+O941*weight4+P941*weight5+Q941*weight6</f>
        <v/>
      </c>
    </row>
    <row r="942" spans="1:18">
      <c r="A942">
        <f>RANK(R942,R:R)</f>
        <v/>
      </c>
      <c r="B942" t="s">
        <v>11006</v>
      </c>
      <c r="C942">
        <f>VLOOKUP(B942,'Input - companies list'!B:L,2,FALSE)</f>
        <v/>
      </c>
      <c r="D942">
        <f>VLOOKUP(B942,'Input - companies list'!B:L,11,FALSE)</f>
        <v/>
      </c>
      <c r="E942">
        <f>VLOOKUP(B942,'Input - companies list'!B:E,4,FALSE)</f>
        <v/>
      </c>
      <c r="F942">
        <f>SUMIFS('Input - target event report'!H:H,'Input - target event report'!B:B,B942,'Input - target event report'!D:D, "Private Investment")</f>
        <v/>
      </c>
      <c r="G942">
        <f>IF(I942&lt;2, "N/A", (MAXIFS('Input - target event report'!E:E,'Input - target event report'!B:B,B:B,'Input - target event report'!D:D,"Private Investment")-MINIFS('Input - target event report'!E:E,'Input - target event report'!B:B,B:B,'Input - target event report'!D:D,"Private Investment"))/(I942-1))</f>
        <v/>
      </c>
      <c r="H942">
        <f>IF(MAXIFS('Input - target event report'!E:E,'Input - target event report'!B:B,B:B,'Input - target event report'!D:D,"Private Investment") = 0, "N/A", TODAY() - MAXIFS('Input - target event report'!E:E,'Input - target event report'!B:B,B:B,'Input - target event report'!D:D,"Private Investment"))</f>
        <v/>
      </c>
      <c r="I942">
        <f>COUNTIFS('Input - target event report'!B:B,B942,'Input - target event report'!D:D, "Private Investment")</f>
        <v/>
      </c>
      <c r="J942">
        <f>INDEX('Input - companies list'!$1:$10000,MATCH(B942,'Input - companies list'!B:B,0),MATCH("Flow",'Input - companies list'!$1:$1,0 ))</f>
        <v/>
      </c>
      <c r="K942">
        <f>INDEX('Input - companies list'!$1:$10000,MATCH(B942,'Input - companies list'!B:B,0),MATCH("Inter-Cluster Connectivity",'Input - companies list'!$1:$1,0 ))</f>
        <v/>
      </c>
      <c r="L942">
        <f>IFERROR(PERCENTRANK(F:F,F942),0)</f>
        <v/>
      </c>
      <c r="M942">
        <f>IFERROR(1 - PERCENTRANK(G:G,G942),0)</f>
        <v/>
      </c>
      <c r="N942">
        <f>IFERROR(1 - PERCENTRANK(H:H,H942),0)</f>
        <v/>
      </c>
      <c r="O942">
        <f>IFERROR(PERCENTRANK(I:I,I942),0)</f>
        <v/>
      </c>
      <c r="P942">
        <f>IFERROR(1 - PERCENTRANK(J:J,J942),0)</f>
        <v/>
      </c>
      <c r="Q942">
        <f>IFERROR(PERCENTRANK(K:K,K942),0)</f>
        <v/>
      </c>
      <c r="R942">
        <f>L942*weight1+M942*weight2+N942*weight3+O942*weight4+P942*weight5+Q942*weight6</f>
        <v/>
      </c>
    </row>
    <row r="943" spans="1:18">
      <c r="A943">
        <f>RANK(R943,R:R)</f>
        <v/>
      </c>
      <c r="B943" t="s">
        <v>11017</v>
      </c>
      <c r="C943">
        <f>VLOOKUP(B943,'Input - companies list'!B:L,2,FALSE)</f>
        <v/>
      </c>
      <c r="D943">
        <f>VLOOKUP(B943,'Input - companies list'!B:L,11,FALSE)</f>
        <v/>
      </c>
      <c r="E943">
        <f>VLOOKUP(B943,'Input - companies list'!B:E,4,FALSE)</f>
        <v/>
      </c>
      <c r="F943">
        <f>SUMIFS('Input - target event report'!H:H,'Input - target event report'!B:B,B943,'Input - target event report'!D:D, "Private Investment")</f>
        <v/>
      </c>
      <c r="G943">
        <f>IF(I943&lt;2, "N/A", (MAXIFS('Input - target event report'!E:E,'Input - target event report'!B:B,B:B,'Input - target event report'!D:D,"Private Investment")-MINIFS('Input - target event report'!E:E,'Input - target event report'!B:B,B:B,'Input - target event report'!D:D,"Private Investment"))/(I943-1))</f>
        <v/>
      </c>
      <c r="H943">
        <f>IF(MAXIFS('Input - target event report'!E:E,'Input - target event report'!B:B,B:B,'Input - target event report'!D:D,"Private Investment") = 0, "N/A", TODAY() - MAXIFS('Input - target event report'!E:E,'Input - target event report'!B:B,B:B,'Input - target event report'!D:D,"Private Investment"))</f>
        <v/>
      </c>
      <c r="I943">
        <f>COUNTIFS('Input - target event report'!B:B,B943,'Input - target event report'!D:D, "Private Investment")</f>
        <v/>
      </c>
      <c r="J943">
        <f>INDEX('Input - companies list'!$1:$10000,MATCH(B943,'Input - companies list'!B:B,0),MATCH("Flow",'Input - companies list'!$1:$1,0 ))</f>
        <v/>
      </c>
      <c r="K943">
        <f>INDEX('Input - companies list'!$1:$10000,MATCH(B943,'Input - companies list'!B:B,0),MATCH("Inter-Cluster Connectivity",'Input - companies list'!$1:$1,0 ))</f>
        <v/>
      </c>
      <c r="L943">
        <f>IFERROR(PERCENTRANK(F:F,F943),0)</f>
        <v/>
      </c>
      <c r="M943">
        <f>IFERROR(1 - PERCENTRANK(G:G,G943),0)</f>
        <v/>
      </c>
      <c r="N943">
        <f>IFERROR(1 - PERCENTRANK(H:H,H943),0)</f>
        <v/>
      </c>
      <c r="O943">
        <f>IFERROR(PERCENTRANK(I:I,I943),0)</f>
        <v/>
      </c>
      <c r="P943">
        <f>IFERROR(1 - PERCENTRANK(J:J,J943),0)</f>
        <v/>
      </c>
      <c r="Q943">
        <f>IFERROR(PERCENTRANK(K:K,K943),0)</f>
        <v/>
      </c>
      <c r="R943">
        <f>L943*weight1+M943*weight2+N943*weight3+O943*weight4+P943*weight5+Q943*weight6</f>
        <v/>
      </c>
    </row>
    <row r="944" spans="1:18">
      <c r="A944">
        <f>RANK(R944,R:R)</f>
        <v/>
      </c>
      <c r="B944" t="s">
        <v>11030</v>
      </c>
      <c r="C944">
        <f>VLOOKUP(B944,'Input - companies list'!B:L,2,FALSE)</f>
        <v/>
      </c>
      <c r="D944">
        <f>VLOOKUP(B944,'Input - companies list'!B:L,11,FALSE)</f>
        <v/>
      </c>
      <c r="E944">
        <f>VLOOKUP(B944,'Input - companies list'!B:E,4,FALSE)</f>
        <v/>
      </c>
      <c r="F944">
        <f>SUMIFS('Input - target event report'!H:H,'Input - target event report'!B:B,B944,'Input - target event report'!D:D, "Private Investment")</f>
        <v/>
      </c>
      <c r="G944">
        <f>IF(I944&lt;2, "N/A", (MAXIFS('Input - target event report'!E:E,'Input - target event report'!B:B,B:B,'Input - target event report'!D:D,"Private Investment")-MINIFS('Input - target event report'!E:E,'Input - target event report'!B:B,B:B,'Input - target event report'!D:D,"Private Investment"))/(I944-1))</f>
        <v/>
      </c>
      <c r="H944">
        <f>IF(MAXIFS('Input - target event report'!E:E,'Input - target event report'!B:B,B:B,'Input - target event report'!D:D,"Private Investment") = 0, "N/A", TODAY() - MAXIFS('Input - target event report'!E:E,'Input - target event report'!B:B,B:B,'Input - target event report'!D:D,"Private Investment"))</f>
        <v/>
      </c>
      <c r="I944">
        <f>COUNTIFS('Input - target event report'!B:B,B944,'Input - target event report'!D:D, "Private Investment")</f>
        <v/>
      </c>
      <c r="J944">
        <f>INDEX('Input - companies list'!$1:$10000,MATCH(B944,'Input - companies list'!B:B,0),MATCH("Flow",'Input - companies list'!$1:$1,0 ))</f>
        <v/>
      </c>
      <c r="K944">
        <f>INDEX('Input - companies list'!$1:$10000,MATCH(B944,'Input - companies list'!B:B,0),MATCH("Inter-Cluster Connectivity",'Input - companies list'!$1:$1,0 ))</f>
        <v/>
      </c>
      <c r="L944">
        <f>IFERROR(PERCENTRANK(F:F,F944),0)</f>
        <v/>
      </c>
      <c r="M944">
        <f>IFERROR(1 - PERCENTRANK(G:G,G944),0)</f>
        <v/>
      </c>
      <c r="N944">
        <f>IFERROR(1 - PERCENTRANK(H:H,H944),0)</f>
        <v/>
      </c>
      <c r="O944">
        <f>IFERROR(PERCENTRANK(I:I,I944),0)</f>
        <v/>
      </c>
      <c r="P944">
        <f>IFERROR(1 - PERCENTRANK(J:J,J944),0)</f>
        <v/>
      </c>
      <c r="Q944">
        <f>IFERROR(PERCENTRANK(K:K,K944),0)</f>
        <v/>
      </c>
      <c r="R944">
        <f>L944*weight1+M944*weight2+N944*weight3+O944*weight4+P944*weight5+Q944*weight6</f>
        <v/>
      </c>
    </row>
    <row r="945" spans="1:18">
      <c r="A945">
        <f>RANK(R945,R:R)</f>
        <v/>
      </c>
      <c r="B945" t="s">
        <v>11042</v>
      </c>
      <c r="C945">
        <f>VLOOKUP(B945,'Input - companies list'!B:L,2,FALSE)</f>
        <v/>
      </c>
      <c r="D945">
        <f>VLOOKUP(B945,'Input - companies list'!B:L,11,FALSE)</f>
        <v/>
      </c>
      <c r="E945">
        <f>VLOOKUP(B945,'Input - companies list'!B:E,4,FALSE)</f>
        <v/>
      </c>
      <c r="F945">
        <f>SUMIFS('Input - target event report'!H:H,'Input - target event report'!B:B,B945,'Input - target event report'!D:D, "Private Investment")</f>
        <v/>
      </c>
      <c r="G945">
        <f>IF(I945&lt;2, "N/A", (MAXIFS('Input - target event report'!E:E,'Input - target event report'!B:B,B:B,'Input - target event report'!D:D,"Private Investment")-MINIFS('Input - target event report'!E:E,'Input - target event report'!B:B,B:B,'Input - target event report'!D:D,"Private Investment"))/(I945-1))</f>
        <v/>
      </c>
      <c r="H945">
        <f>IF(MAXIFS('Input - target event report'!E:E,'Input - target event report'!B:B,B:B,'Input - target event report'!D:D,"Private Investment") = 0, "N/A", TODAY() - MAXIFS('Input - target event report'!E:E,'Input - target event report'!B:B,B:B,'Input - target event report'!D:D,"Private Investment"))</f>
        <v/>
      </c>
      <c r="I945">
        <f>COUNTIFS('Input - target event report'!B:B,B945,'Input - target event report'!D:D, "Private Investment")</f>
        <v/>
      </c>
      <c r="J945">
        <f>INDEX('Input - companies list'!$1:$10000,MATCH(B945,'Input - companies list'!B:B,0),MATCH("Flow",'Input - companies list'!$1:$1,0 ))</f>
        <v/>
      </c>
      <c r="K945">
        <f>INDEX('Input - companies list'!$1:$10000,MATCH(B945,'Input - companies list'!B:B,0),MATCH("Inter-Cluster Connectivity",'Input - companies list'!$1:$1,0 ))</f>
        <v/>
      </c>
      <c r="L945">
        <f>IFERROR(PERCENTRANK(F:F,F945),0)</f>
        <v/>
      </c>
      <c r="M945">
        <f>IFERROR(1 - PERCENTRANK(G:G,G945),0)</f>
        <v/>
      </c>
      <c r="N945">
        <f>IFERROR(1 - PERCENTRANK(H:H,H945),0)</f>
        <v/>
      </c>
      <c r="O945">
        <f>IFERROR(PERCENTRANK(I:I,I945),0)</f>
        <v/>
      </c>
      <c r="P945">
        <f>IFERROR(1 - PERCENTRANK(J:J,J945),0)</f>
        <v/>
      </c>
      <c r="Q945">
        <f>IFERROR(PERCENTRANK(K:K,K945),0)</f>
        <v/>
      </c>
      <c r="R945">
        <f>L945*weight1+M945*weight2+N945*weight3+O945*weight4+P945*weight5+Q945*weight6</f>
        <v/>
      </c>
    </row>
    <row r="946" spans="1:18">
      <c r="A946">
        <f>RANK(R946,R:R)</f>
        <v/>
      </c>
      <c r="B946" t="s">
        <v>11050</v>
      </c>
      <c r="C946">
        <f>VLOOKUP(B946,'Input - companies list'!B:L,2,FALSE)</f>
        <v/>
      </c>
      <c r="D946">
        <f>VLOOKUP(B946,'Input - companies list'!B:L,11,FALSE)</f>
        <v/>
      </c>
      <c r="E946">
        <f>VLOOKUP(B946,'Input - companies list'!B:E,4,FALSE)</f>
        <v/>
      </c>
      <c r="F946">
        <f>SUMIFS('Input - target event report'!H:H,'Input - target event report'!B:B,B946,'Input - target event report'!D:D, "Private Investment")</f>
        <v/>
      </c>
      <c r="G946">
        <f>IF(I946&lt;2, "N/A", (MAXIFS('Input - target event report'!E:E,'Input - target event report'!B:B,B:B,'Input - target event report'!D:D,"Private Investment")-MINIFS('Input - target event report'!E:E,'Input - target event report'!B:B,B:B,'Input - target event report'!D:D,"Private Investment"))/(I946-1))</f>
        <v/>
      </c>
      <c r="H946">
        <f>IF(MAXIFS('Input - target event report'!E:E,'Input - target event report'!B:B,B:B,'Input - target event report'!D:D,"Private Investment") = 0, "N/A", TODAY() - MAXIFS('Input - target event report'!E:E,'Input - target event report'!B:B,B:B,'Input - target event report'!D:D,"Private Investment"))</f>
        <v/>
      </c>
      <c r="I946">
        <f>COUNTIFS('Input - target event report'!B:B,B946,'Input - target event report'!D:D, "Private Investment")</f>
        <v/>
      </c>
      <c r="J946">
        <f>INDEX('Input - companies list'!$1:$10000,MATCH(B946,'Input - companies list'!B:B,0),MATCH("Flow",'Input - companies list'!$1:$1,0 ))</f>
        <v/>
      </c>
      <c r="K946">
        <f>INDEX('Input - companies list'!$1:$10000,MATCH(B946,'Input - companies list'!B:B,0),MATCH("Inter-Cluster Connectivity",'Input - companies list'!$1:$1,0 ))</f>
        <v/>
      </c>
      <c r="L946">
        <f>IFERROR(PERCENTRANK(F:F,F946),0)</f>
        <v/>
      </c>
      <c r="M946">
        <f>IFERROR(1 - PERCENTRANK(G:G,G946),0)</f>
        <v/>
      </c>
      <c r="N946">
        <f>IFERROR(1 - PERCENTRANK(H:H,H946),0)</f>
        <v/>
      </c>
      <c r="O946">
        <f>IFERROR(PERCENTRANK(I:I,I946),0)</f>
        <v/>
      </c>
      <c r="P946">
        <f>IFERROR(1 - PERCENTRANK(J:J,J946),0)</f>
        <v/>
      </c>
      <c r="Q946">
        <f>IFERROR(PERCENTRANK(K:K,K946),0)</f>
        <v/>
      </c>
      <c r="R946">
        <f>L946*weight1+M946*weight2+N946*weight3+O946*weight4+P946*weight5+Q946*weight6</f>
        <v/>
      </c>
    </row>
    <row r="947" spans="1:18">
      <c r="A947">
        <f>RANK(R947,R:R)</f>
        <v/>
      </c>
      <c r="B947" t="s">
        <v>11061</v>
      </c>
      <c r="C947">
        <f>VLOOKUP(B947,'Input - companies list'!B:L,2,FALSE)</f>
        <v/>
      </c>
      <c r="D947">
        <f>VLOOKUP(B947,'Input - companies list'!B:L,11,FALSE)</f>
        <v/>
      </c>
      <c r="E947">
        <f>VLOOKUP(B947,'Input - companies list'!B:E,4,FALSE)</f>
        <v/>
      </c>
      <c r="F947">
        <f>SUMIFS('Input - target event report'!H:H,'Input - target event report'!B:B,B947,'Input - target event report'!D:D, "Private Investment")</f>
        <v/>
      </c>
      <c r="G947">
        <f>IF(I947&lt;2, "N/A", (MAXIFS('Input - target event report'!E:E,'Input - target event report'!B:B,B:B,'Input - target event report'!D:D,"Private Investment")-MINIFS('Input - target event report'!E:E,'Input - target event report'!B:B,B:B,'Input - target event report'!D:D,"Private Investment"))/(I947-1))</f>
        <v/>
      </c>
      <c r="H947">
        <f>IF(MAXIFS('Input - target event report'!E:E,'Input - target event report'!B:B,B:B,'Input - target event report'!D:D,"Private Investment") = 0, "N/A", TODAY() - MAXIFS('Input - target event report'!E:E,'Input - target event report'!B:B,B:B,'Input - target event report'!D:D,"Private Investment"))</f>
        <v/>
      </c>
      <c r="I947">
        <f>COUNTIFS('Input - target event report'!B:B,B947,'Input - target event report'!D:D, "Private Investment")</f>
        <v/>
      </c>
      <c r="J947">
        <f>INDEX('Input - companies list'!$1:$10000,MATCH(B947,'Input - companies list'!B:B,0),MATCH("Flow",'Input - companies list'!$1:$1,0 ))</f>
        <v/>
      </c>
      <c r="K947">
        <f>INDEX('Input - companies list'!$1:$10000,MATCH(B947,'Input - companies list'!B:B,0),MATCH("Inter-Cluster Connectivity",'Input - companies list'!$1:$1,0 ))</f>
        <v/>
      </c>
      <c r="L947">
        <f>IFERROR(PERCENTRANK(F:F,F947),0)</f>
        <v/>
      </c>
      <c r="M947">
        <f>IFERROR(1 - PERCENTRANK(G:G,G947),0)</f>
        <v/>
      </c>
      <c r="N947">
        <f>IFERROR(1 - PERCENTRANK(H:H,H947),0)</f>
        <v/>
      </c>
      <c r="O947">
        <f>IFERROR(PERCENTRANK(I:I,I947),0)</f>
        <v/>
      </c>
      <c r="P947">
        <f>IFERROR(1 - PERCENTRANK(J:J,J947),0)</f>
        <v/>
      </c>
      <c r="Q947">
        <f>IFERROR(PERCENTRANK(K:K,K947),0)</f>
        <v/>
      </c>
      <c r="R947">
        <f>L947*weight1+M947*weight2+N947*weight3+O947*weight4+P947*weight5+Q947*weight6</f>
        <v/>
      </c>
    </row>
    <row r="948" spans="1:18">
      <c r="A948">
        <f>RANK(R948,R:R)</f>
        <v/>
      </c>
      <c r="B948" t="s">
        <v>11073</v>
      </c>
      <c r="C948">
        <f>VLOOKUP(B948,'Input - companies list'!B:L,2,FALSE)</f>
        <v/>
      </c>
      <c r="D948">
        <f>VLOOKUP(B948,'Input - companies list'!B:L,11,FALSE)</f>
        <v/>
      </c>
      <c r="E948">
        <f>VLOOKUP(B948,'Input - companies list'!B:E,4,FALSE)</f>
        <v/>
      </c>
      <c r="F948">
        <f>SUMIFS('Input - target event report'!H:H,'Input - target event report'!B:B,B948,'Input - target event report'!D:D, "Private Investment")</f>
        <v/>
      </c>
      <c r="G948">
        <f>IF(I948&lt;2, "N/A", (MAXIFS('Input - target event report'!E:E,'Input - target event report'!B:B,B:B,'Input - target event report'!D:D,"Private Investment")-MINIFS('Input - target event report'!E:E,'Input - target event report'!B:B,B:B,'Input - target event report'!D:D,"Private Investment"))/(I948-1))</f>
        <v/>
      </c>
      <c r="H948">
        <f>IF(MAXIFS('Input - target event report'!E:E,'Input - target event report'!B:B,B:B,'Input - target event report'!D:D,"Private Investment") = 0, "N/A", TODAY() - MAXIFS('Input - target event report'!E:E,'Input - target event report'!B:B,B:B,'Input - target event report'!D:D,"Private Investment"))</f>
        <v/>
      </c>
      <c r="I948">
        <f>COUNTIFS('Input - target event report'!B:B,B948,'Input - target event report'!D:D, "Private Investment")</f>
        <v/>
      </c>
      <c r="J948">
        <f>INDEX('Input - companies list'!$1:$10000,MATCH(B948,'Input - companies list'!B:B,0),MATCH("Flow",'Input - companies list'!$1:$1,0 ))</f>
        <v/>
      </c>
      <c r="K948">
        <f>INDEX('Input - companies list'!$1:$10000,MATCH(B948,'Input - companies list'!B:B,0),MATCH("Inter-Cluster Connectivity",'Input - companies list'!$1:$1,0 ))</f>
        <v/>
      </c>
      <c r="L948">
        <f>IFERROR(PERCENTRANK(F:F,F948),0)</f>
        <v/>
      </c>
      <c r="M948">
        <f>IFERROR(1 - PERCENTRANK(G:G,G948),0)</f>
        <v/>
      </c>
      <c r="N948">
        <f>IFERROR(1 - PERCENTRANK(H:H,H948),0)</f>
        <v/>
      </c>
      <c r="O948">
        <f>IFERROR(PERCENTRANK(I:I,I948),0)</f>
        <v/>
      </c>
      <c r="P948">
        <f>IFERROR(1 - PERCENTRANK(J:J,J948),0)</f>
        <v/>
      </c>
      <c r="Q948">
        <f>IFERROR(PERCENTRANK(K:K,K948),0)</f>
        <v/>
      </c>
      <c r="R948">
        <f>L948*weight1+M948*weight2+N948*weight3+O948*weight4+P948*weight5+Q948*weight6</f>
        <v/>
      </c>
    </row>
    <row r="949" spans="1:18">
      <c r="A949">
        <f>RANK(R949,R:R)</f>
        <v/>
      </c>
      <c r="B949" t="s">
        <v>11083</v>
      </c>
      <c r="C949">
        <f>VLOOKUP(B949,'Input - companies list'!B:L,2,FALSE)</f>
        <v/>
      </c>
      <c r="D949">
        <f>VLOOKUP(B949,'Input - companies list'!B:L,11,FALSE)</f>
        <v/>
      </c>
      <c r="E949">
        <f>VLOOKUP(B949,'Input - companies list'!B:E,4,FALSE)</f>
        <v/>
      </c>
      <c r="F949">
        <f>SUMIFS('Input - target event report'!H:H,'Input - target event report'!B:B,B949,'Input - target event report'!D:D, "Private Investment")</f>
        <v/>
      </c>
      <c r="G949">
        <f>IF(I949&lt;2, "N/A", (MAXIFS('Input - target event report'!E:E,'Input - target event report'!B:B,B:B,'Input - target event report'!D:D,"Private Investment")-MINIFS('Input - target event report'!E:E,'Input - target event report'!B:B,B:B,'Input - target event report'!D:D,"Private Investment"))/(I949-1))</f>
        <v/>
      </c>
      <c r="H949">
        <f>IF(MAXIFS('Input - target event report'!E:E,'Input - target event report'!B:B,B:B,'Input - target event report'!D:D,"Private Investment") = 0, "N/A", TODAY() - MAXIFS('Input - target event report'!E:E,'Input - target event report'!B:B,B:B,'Input - target event report'!D:D,"Private Investment"))</f>
        <v/>
      </c>
      <c r="I949">
        <f>COUNTIFS('Input - target event report'!B:B,B949,'Input - target event report'!D:D, "Private Investment")</f>
        <v/>
      </c>
      <c r="J949">
        <f>INDEX('Input - companies list'!$1:$10000,MATCH(B949,'Input - companies list'!B:B,0),MATCH("Flow",'Input - companies list'!$1:$1,0 ))</f>
        <v/>
      </c>
      <c r="K949">
        <f>INDEX('Input - companies list'!$1:$10000,MATCH(B949,'Input - companies list'!B:B,0),MATCH("Inter-Cluster Connectivity",'Input - companies list'!$1:$1,0 ))</f>
        <v/>
      </c>
      <c r="L949">
        <f>IFERROR(PERCENTRANK(F:F,F949),0)</f>
        <v/>
      </c>
      <c r="M949">
        <f>IFERROR(1 - PERCENTRANK(G:G,G949),0)</f>
        <v/>
      </c>
      <c r="N949">
        <f>IFERROR(1 - PERCENTRANK(H:H,H949),0)</f>
        <v/>
      </c>
      <c r="O949">
        <f>IFERROR(PERCENTRANK(I:I,I949),0)</f>
        <v/>
      </c>
      <c r="P949">
        <f>IFERROR(1 - PERCENTRANK(J:J,J949),0)</f>
        <v/>
      </c>
      <c r="Q949">
        <f>IFERROR(PERCENTRANK(K:K,K949),0)</f>
        <v/>
      </c>
      <c r="R949">
        <f>L949*weight1+M949*weight2+N949*weight3+O949*weight4+P949*weight5+Q949*weight6</f>
        <v/>
      </c>
    </row>
    <row r="950" spans="1:18">
      <c r="A950">
        <f>RANK(R950,R:R)</f>
        <v/>
      </c>
      <c r="B950" t="s">
        <v>11093</v>
      </c>
      <c r="C950">
        <f>VLOOKUP(B950,'Input - companies list'!B:L,2,FALSE)</f>
        <v/>
      </c>
      <c r="D950">
        <f>VLOOKUP(B950,'Input - companies list'!B:L,11,FALSE)</f>
        <v/>
      </c>
      <c r="E950">
        <f>VLOOKUP(B950,'Input - companies list'!B:E,4,FALSE)</f>
        <v/>
      </c>
      <c r="F950">
        <f>SUMIFS('Input - target event report'!H:H,'Input - target event report'!B:B,B950,'Input - target event report'!D:D, "Private Investment")</f>
        <v/>
      </c>
      <c r="G950">
        <f>IF(I950&lt;2, "N/A", (MAXIFS('Input - target event report'!E:E,'Input - target event report'!B:B,B:B,'Input - target event report'!D:D,"Private Investment")-MINIFS('Input - target event report'!E:E,'Input - target event report'!B:B,B:B,'Input - target event report'!D:D,"Private Investment"))/(I950-1))</f>
        <v/>
      </c>
      <c r="H950">
        <f>IF(MAXIFS('Input - target event report'!E:E,'Input - target event report'!B:B,B:B,'Input - target event report'!D:D,"Private Investment") = 0, "N/A", TODAY() - MAXIFS('Input - target event report'!E:E,'Input - target event report'!B:B,B:B,'Input - target event report'!D:D,"Private Investment"))</f>
        <v/>
      </c>
      <c r="I950">
        <f>COUNTIFS('Input - target event report'!B:B,B950,'Input - target event report'!D:D, "Private Investment")</f>
        <v/>
      </c>
      <c r="J950">
        <f>INDEX('Input - companies list'!$1:$10000,MATCH(B950,'Input - companies list'!B:B,0),MATCH("Flow",'Input - companies list'!$1:$1,0 ))</f>
        <v/>
      </c>
      <c r="K950">
        <f>INDEX('Input - companies list'!$1:$10000,MATCH(B950,'Input - companies list'!B:B,0),MATCH("Inter-Cluster Connectivity",'Input - companies list'!$1:$1,0 ))</f>
        <v/>
      </c>
      <c r="L950">
        <f>IFERROR(PERCENTRANK(F:F,F950),0)</f>
        <v/>
      </c>
      <c r="M950">
        <f>IFERROR(1 - PERCENTRANK(G:G,G950),0)</f>
        <v/>
      </c>
      <c r="N950">
        <f>IFERROR(1 - PERCENTRANK(H:H,H950),0)</f>
        <v/>
      </c>
      <c r="O950">
        <f>IFERROR(PERCENTRANK(I:I,I950),0)</f>
        <v/>
      </c>
      <c r="P950">
        <f>IFERROR(1 - PERCENTRANK(J:J,J950),0)</f>
        <v/>
      </c>
      <c r="Q950">
        <f>IFERROR(PERCENTRANK(K:K,K950),0)</f>
        <v/>
      </c>
      <c r="R950">
        <f>L950*weight1+M950*weight2+N950*weight3+O950*weight4+P950*weight5+Q950*weight6</f>
        <v/>
      </c>
    </row>
    <row r="951" spans="1:18">
      <c r="A951">
        <f>RANK(R951,R:R)</f>
        <v/>
      </c>
      <c r="B951" t="s">
        <v>11107</v>
      </c>
      <c r="C951">
        <f>VLOOKUP(B951,'Input - companies list'!B:L,2,FALSE)</f>
        <v/>
      </c>
      <c r="D951">
        <f>VLOOKUP(B951,'Input - companies list'!B:L,11,FALSE)</f>
        <v/>
      </c>
      <c r="E951">
        <f>VLOOKUP(B951,'Input - companies list'!B:E,4,FALSE)</f>
        <v/>
      </c>
      <c r="F951">
        <f>SUMIFS('Input - target event report'!H:H,'Input - target event report'!B:B,B951,'Input - target event report'!D:D, "Private Investment")</f>
        <v/>
      </c>
      <c r="G951">
        <f>IF(I951&lt;2, "N/A", (MAXIFS('Input - target event report'!E:E,'Input - target event report'!B:B,B:B,'Input - target event report'!D:D,"Private Investment")-MINIFS('Input - target event report'!E:E,'Input - target event report'!B:B,B:B,'Input - target event report'!D:D,"Private Investment"))/(I951-1))</f>
        <v/>
      </c>
      <c r="H951">
        <f>IF(MAXIFS('Input - target event report'!E:E,'Input - target event report'!B:B,B:B,'Input - target event report'!D:D,"Private Investment") = 0, "N/A", TODAY() - MAXIFS('Input - target event report'!E:E,'Input - target event report'!B:B,B:B,'Input - target event report'!D:D,"Private Investment"))</f>
        <v/>
      </c>
      <c r="I951">
        <f>COUNTIFS('Input - target event report'!B:B,B951,'Input - target event report'!D:D, "Private Investment")</f>
        <v/>
      </c>
      <c r="J951">
        <f>INDEX('Input - companies list'!$1:$10000,MATCH(B951,'Input - companies list'!B:B,0),MATCH("Flow",'Input - companies list'!$1:$1,0 ))</f>
        <v/>
      </c>
      <c r="K951">
        <f>INDEX('Input - companies list'!$1:$10000,MATCH(B951,'Input - companies list'!B:B,0),MATCH("Inter-Cluster Connectivity",'Input - companies list'!$1:$1,0 ))</f>
        <v/>
      </c>
      <c r="L951">
        <f>IFERROR(PERCENTRANK(F:F,F951),0)</f>
        <v/>
      </c>
      <c r="M951">
        <f>IFERROR(1 - PERCENTRANK(G:G,G951),0)</f>
        <v/>
      </c>
      <c r="N951">
        <f>IFERROR(1 - PERCENTRANK(H:H,H951),0)</f>
        <v/>
      </c>
      <c r="O951">
        <f>IFERROR(PERCENTRANK(I:I,I951),0)</f>
        <v/>
      </c>
      <c r="P951">
        <f>IFERROR(1 - PERCENTRANK(J:J,J951),0)</f>
        <v/>
      </c>
      <c r="Q951">
        <f>IFERROR(PERCENTRANK(K:K,K951),0)</f>
        <v/>
      </c>
      <c r="R951">
        <f>L951*weight1+M951*weight2+N951*weight3+O951*weight4+P951*weight5+Q951*weight6</f>
        <v/>
      </c>
    </row>
    <row r="952" spans="1:18">
      <c r="A952">
        <f>RANK(R952,R:R)</f>
        <v/>
      </c>
      <c r="B952" t="s">
        <v>11115</v>
      </c>
      <c r="C952">
        <f>VLOOKUP(B952,'Input - companies list'!B:L,2,FALSE)</f>
        <v/>
      </c>
      <c r="D952">
        <f>VLOOKUP(B952,'Input - companies list'!B:L,11,FALSE)</f>
        <v/>
      </c>
      <c r="E952">
        <f>VLOOKUP(B952,'Input - companies list'!B:E,4,FALSE)</f>
        <v/>
      </c>
      <c r="F952">
        <f>SUMIFS('Input - target event report'!H:H,'Input - target event report'!B:B,B952,'Input - target event report'!D:D, "Private Investment")</f>
        <v/>
      </c>
      <c r="G952">
        <f>IF(I952&lt;2, "N/A", (MAXIFS('Input - target event report'!E:E,'Input - target event report'!B:B,B:B,'Input - target event report'!D:D,"Private Investment")-MINIFS('Input - target event report'!E:E,'Input - target event report'!B:B,B:B,'Input - target event report'!D:D,"Private Investment"))/(I952-1))</f>
        <v/>
      </c>
      <c r="H952">
        <f>IF(MAXIFS('Input - target event report'!E:E,'Input - target event report'!B:B,B:B,'Input - target event report'!D:D,"Private Investment") = 0, "N/A", TODAY() - MAXIFS('Input - target event report'!E:E,'Input - target event report'!B:B,B:B,'Input - target event report'!D:D,"Private Investment"))</f>
        <v/>
      </c>
      <c r="I952">
        <f>COUNTIFS('Input - target event report'!B:B,B952,'Input - target event report'!D:D, "Private Investment")</f>
        <v/>
      </c>
      <c r="J952">
        <f>INDEX('Input - companies list'!$1:$10000,MATCH(B952,'Input - companies list'!B:B,0),MATCH("Flow",'Input - companies list'!$1:$1,0 ))</f>
        <v/>
      </c>
      <c r="K952">
        <f>INDEX('Input - companies list'!$1:$10000,MATCH(B952,'Input - companies list'!B:B,0),MATCH("Inter-Cluster Connectivity",'Input - companies list'!$1:$1,0 ))</f>
        <v/>
      </c>
      <c r="L952">
        <f>IFERROR(PERCENTRANK(F:F,F952),0)</f>
        <v/>
      </c>
      <c r="M952">
        <f>IFERROR(1 - PERCENTRANK(G:G,G952),0)</f>
        <v/>
      </c>
      <c r="N952">
        <f>IFERROR(1 - PERCENTRANK(H:H,H952),0)</f>
        <v/>
      </c>
      <c r="O952">
        <f>IFERROR(PERCENTRANK(I:I,I952),0)</f>
        <v/>
      </c>
      <c r="P952">
        <f>IFERROR(1 - PERCENTRANK(J:J,J952),0)</f>
        <v/>
      </c>
      <c r="Q952">
        <f>IFERROR(PERCENTRANK(K:K,K952),0)</f>
        <v/>
      </c>
      <c r="R952">
        <f>L952*weight1+M952*weight2+N952*weight3+O952*weight4+P952*weight5+Q952*weight6</f>
        <v/>
      </c>
    </row>
    <row r="953" spans="1:18">
      <c r="A953">
        <f>RANK(R953,R:R)</f>
        <v/>
      </c>
      <c r="B953" t="s">
        <v>11127</v>
      </c>
      <c r="C953">
        <f>VLOOKUP(B953,'Input - companies list'!B:L,2,FALSE)</f>
        <v/>
      </c>
      <c r="D953">
        <f>VLOOKUP(B953,'Input - companies list'!B:L,11,FALSE)</f>
        <v/>
      </c>
      <c r="E953">
        <f>VLOOKUP(B953,'Input - companies list'!B:E,4,FALSE)</f>
        <v/>
      </c>
      <c r="F953">
        <f>SUMIFS('Input - target event report'!H:H,'Input - target event report'!B:B,B953,'Input - target event report'!D:D, "Private Investment")</f>
        <v/>
      </c>
      <c r="G953">
        <f>IF(I953&lt;2, "N/A", (MAXIFS('Input - target event report'!E:E,'Input - target event report'!B:B,B:B,'Input - target event report'!D:D,"Private Investment")-MINIFS('Input - target event report'!E:E,'Input - target event report'!B:B,B:B,'Input - target event report'!D:D,"Private Investment"))/(I953-1))</f>
        <v/>
      </c>
      <c r="H953">
        <f>IF(MAXIFS('Input - target event report'!E:E,'Input - target event report'!B:B,B:B,'Input - target event report'!D:D,"Private Investment") = 0, "N/A", TODAY() - MAXIFS('Input - target event report'!E:E,'Input - target event report'!B:B,B:B,'Input - target event report'!D:D,"Private Investment"))</f>
        <v/>
      </c>
      <c r="I953">
        <f>COUNTIFS('Input - target event report'!B:B,B953,'Input - target event report'!D:D, "Private Investment")</f>
        <v/>
      </c>
      <c r="J953">
        <f>INDEX('Input - companies list'!$1:$10000,MATCH(B953,'Input - companies list'!B:B,0),MATCH("Flow",'Input - companies list'!$1:$1,0 ))</f>
        <v/>
      </c>
      <c r="K953">
        <f>INDEX('Input - companies list'!$1:$10000,MATCH(B953,'Input - companies list'!B:B,0),MATCH("Inter-Cluster Connectivity",'Input - companies list'!$1:$1,0 ))</f>
        <v/>
      </c>
      <c r="L953">
        <f>IFERROR(PERCENTRANK(F:F,F953),0)</f>
        <v/>
      </c>
      <c r="M953">
        <f>IFERROR(1 - PERCENTRANK(G:G,G953),0)</f>
        <v/>
      </c>
      <c r="N953">
        <f>IFERROR(1 - PERCENTRANK(H:H,H953),0)</f>
        <v/>
      </c>
      <c r="O953">
        <f>IFERROR(PERCENTRANK(I:I,I953),0)</f>
        <v/>
      </c>
      <c r="P953">
        <f>IFERROR(1 - PERCENTRANK(J:J,J953),0)</f>
        <v/>
      </c>
      <c r="Q953">
        <f>IFERROR(PERCENTRANK(K:K,K953),0)</f>
        <v/>
      </c>
      <c r="R953">
        <f>L953*weight1+M953*weight2+N953*weight3+O953*weight4+P953*weight5+Q953*weight6</f>
        <v/>
      </c>
    </row>
    <row r="954" spans="1:18">
      <c r="A954">
        <f>RANK(R954,R:R)</f>
        <v/>
      </c>
      <c r="B954" t="s">
        <v>11140</v>
      </c>
      <c r="C954">
        <f>VLOOKUP(B954,'Input - companies list'!B:L,2,FALSE)</f>
        <v/>
      </c>
      <c r="D954">
        <f>VLOOKUP(B954,'Input - companies list'!B:L,11,FALSE)</f>
        <v/>
      </c>
      <c r="E954">
        <f>VLOOKUP(B954,'Input - companies list'!B:E,4,FALSE)</f>
        <v/>
      </c>
      <c r="F954">
        <f>SUMIFS('Input - target event report'!H:H,'Input - target event report'!B:B,B954,'Input - target event report'!D:D, "Private Investment")</f>
        <v/>
      </c>
      <c r="G954">
        <f>IF(I954&lt;2, "N/A", (MAXIFS('Input - target event report'!E:E,'Input - target event report'!B:B,B:B,'Input - target event report'!D:D,"Private Investment")-MINIFS('Input - target event report'!E:E,'Input - target event report'!B:B,B:B,'Input - target event report'!D:D,"Private Investment"))/(I954-1))</f>
        <v/>
      </c>
      <c r="H954">
        <f>IF(MAXIFS('Input - target event report'!E:E,'Input - target event report'!B:B,B:B,'Input - target event report'!D:D,"Private Investment") = 0, "N/A", TODAY() - MAXIFS('Input - target event report'!E:E,'Input - target event report'!B:B,B:B,'Input - target event report'!D:D,"Private Investment"))</f>
        <v/>
      </c>
      <c r="I954">
        <f>COUNTIFS('Input - target event report'!B:B,B954,'Input - target event report'!D:D, "Private Investment")</f>
        <v/>
      </c>
      <c r="J954">
        <f>INDEX('Input - companies list'!$1:$10000,MATCH(B954,'Input - companies list'!B:B,0),MATCH("Flow",'Input - companies list'!$1:$1,0 ))</f>
        <v/>
      </c>
      <c r="K954">
        <f>INDEX('Input - companies list'!$1:$10000,MATCH(B954,'Input - companies list'!B:B,0),MATCH("Inter-Cluster Connectivity",'Input - companies list'!$1:$1,0 ))</f>
        <v/>
      </c>
      <c r="L954">
        <f>IFERROR(PERCENTRANK(F:F,F954),0)</f>
        <v/>
      </c>
      <c r="M954">
        <f>IFERROR(1 - PERCENTRANK(G:G,G954),0)</f>
        <v/>
      </c>
      <c r="N954">
        <f>IFERROR(1 - PERCENTRANK(H:H,H954),0)</f>
        <v/>
      </c>
      <c r="O954">
        <f>IFERROR(PERCENTRANK(I:I,I954),0)</f>
        <v/>
      </c>
      <c r="P954">
        <f>IFERROR(1 - PERCENTRANK(J:J,J954),0)</f>
        <v/>
      </c>
      <c r="Q954">
        <f>IFERROR(PERCENTRANK(K:K,K954),0)</f>
        <v/>
      </c>
      <c r="R954">
        <f>L954*weight1+M954*weight2+N954*weight3+O954*weight4+P954*weight5+Q954*weight6</f>
        <v/>
      </c>
    </row>
    <row r="955" spans="1:18">
      <c r="A955">
        <f>RANK(R955,R:R)</f>
        <v/>
      </c>
      <c r="B955" t="s">
        <v>11153</v>
      </c>
      <c r="C955">
        <f>VLOOKUP(B955,'Input - companies list'!B:L,2,FALSE)</f>
        <v/>
      </c>
      <c r="D955">
        <f>VLOOKUP(B955,'Input - companies list'!B:L,11,FALSE)</f>
        <v/>
      </c>
      <c r="E955">
        <f>VLOOKUP(B955,'Input - companies list'!B:E,4,FALSE)</f>
        <v/>
      </c>
      <c r="F955">
        <f>SUMIFS('Input - target event report'!H:H,'Input - target event report'!B:B,B955,'Input - target event report'!D:D, "Private Investment")</f>
        <v/>
      </c>
      <c r="G955">
        <f>IF(I955&lt;2, "N/A", (MAXIFS('Input - target event report'!E:E,'Input - target event report'!B:B,B:B,'Input - target event report'!D:D,"Private Investment")-MINIFS('Input - target event report'!E:E,'Input - target event report'!B:B,B:B,'Input - target event report'!D:D,"Private Investment"))/(I955-1))</f>
        <v/>
      </c>
      <c r="H955">
        <f>IF(MAXIFS('Input - target event report'!E:E,'Input - target event report'!B:B,B:B,'Input - target event report'!D:D,"Private Investment") = 0, "N/A", TODAY() - MAXIFS('Input - target event report'!E:E,'Input - target event report'!B:B,B:B,'Input - target event report'!D:D,"Private Investment"))</f>
        <v/>
      </c>
      <c r="I955">
        <f>COUNTIFS('Input - target event report'!B:B,B955,'Input - target event report'!D:D, "Private Investment")</f>
        <v/>
      </c>
      <c r="J955">
        <f>INDEX('Input - companies list'!$1:$10000,MATCH(B955,'Input - companies list'!B:B,0),MATCH("Flow",'Input - companies list'!$1:$1,0 ))</f>
        <v/>
      </c>
      <c r="K955">
        <f>INDEX('Input - companies list'!$1:$10000,MATCH(B955,'Input - companies list'!B:B,0),MATCH("Inter-Cluster Connectivity",'Input - companies list'!$1:$1,0 ))</f>
        <v/>
      </c>
      <c r="L955">
        <f>IFERROR(PERCENTRANK(F:F,F955),0)</f>
        <v/>
      </c>
      <c r="M955">
        <f>IFERROR(1 - PERCENTRANK(G:G,G955),0)</f>
        <v/>
      </c>
      <c r="N955">
        <f>IFERROR(1 - PERCENTRANK(H:H,H955),0)</f>
        <v/>
      </c>
      <c r="O955">
        <f>IFERROR(PERCENTRANK(I:I,I955),0)</f>
        <v/>
      </c>
      <c r="P955">
        <f>IFERROR(1 - PERCENTRANK(J:J,J955),0)</f>
        <v/>
      </c>
      <c r="Q955">
        <f>IFERROR(PERCENTRANK(K:K,K955),0)</f>
        <v/>
      </c>
      <c r="R955">
        <f>L955*weight1+M955*weight2+N955*weight3+O955*weight4+P955*weight5+Q955*weight6</f>
        <v/>
      </c>
    </row>
    <row r="956" spans="1:18">
      <c r="A956">
        <f>RANK(R956,R:R)</f>
        <v/>
      </c>
      <c r="B956" t="s">
        <v>11163</v>
      </c>
      <c r="C956">
        <f>VLOOKUP(B956,'Input - companies list'!B:L,2,FALSE)</f>
        <v/>
      </c>
      <c r="D956">
        <f>VLOOKUP(B956,'Input - companies list'!B:L,11,FALSE)</f>
        <v/>
      </c>
      <c r="E956">
        <f>VLOOKUP(B956,'Input - companies list'!B:E,4,FALSE)</f>
        <v/>
      </c>
      <c r="F956">
        <f>SUMIFS('Input - target event report'!H:H,'Input - target event report'!B:B,B956,'Input - target event report'!D:D, "Private Investment")</f>
        <v/>
      </c>
      <c r="G956">
        <f>IF(I956&lt;2, "N/A", (MAXIFS('Input - target event report'!E:E,'Input - target event report'!B:B,B:B,'Input - target event report'!D:D,"Private Investment")-MINIFS('Input - target event report'!E:E,'Input - target event report'!B:B,B:B,'Input - target event report'!D:D,"Private Investment"))/(I956-1))</f>
        <v/>
      </c>
      <c r="H956">
        <f>IF(MAXIFS('Input - target event report'!E:E,'Input - target event report'!B:B,B:B,'Input - target event report'!D:D,"Private Investment") = 0, "N/A", TODAY() - MAXIFS('Input - target event report'!E:E,'Input - target event report'!B:B,B:B,'Input - target event report'!D:D,"Private Investment"))</f>
        <v/>
      </c>
      <c r="I956">
        <f>COUNTIFS('Input - target event report'!B:B,B956,'Input - target event report'!D:D, "Private Investment")</f>
        <v/>
      </c>
      <c r="J956">
        <f>INDEX('Input - companies list'!$1:$10000,MATCH(B956,'Input - companies list'!B:B,0),MATCH("Flow",'Input - companies list'!$1:$1,0 ))</f>
        <v/>
      </c>
      <c r="K956">
        <f>INDEX('Input - companies list'!$1:$10000,MATCH(B956,'Input - companies list'!B:B,0),MATCH("Inter-Cluster Connectivity",'Input - companies list'!$1:$1,0 ))</f>
        <v/>
      </c>
      <c r="L956">
        <f>IFERROR(PERCENTRANK(F:F,F956),0)</f>
        <v/>
      </c>
      <c r="M956">
        <f>IFERROR(1 - PERCENTRANK(G:G,G956),0)</f>
        <v/>
      </c>
      <c r="N956">
        <f>IFERROR(1 - PERCENTRANK(H:H,H956),0)</f>
        <v/>
      </c>
      <c r="O956">
        <f>IFERROR(PERCENTRANK(I:I,I956),0)</f>
        <v/>
      </c>
      <c r="P956">
        <f>IFERROR(1 - PERCENTRANK(J:J,J956),0)</f>
        <v/>
      </c>
      <c r="Q956">
        <f>IFERROR(PERCENTRANK(K:K,K956),0)</f>
        <v/>
      </c>
      <c r="R956">
        <f>L956*weight1+M956*weight2+N956*weight3+O956*weight4+P956*weight5+Q956*weight6</f>
        <v/>
      </c>
    </row>
    <row r="957" spans="1:18">
      <c r="A957">
        <f>RANK(R957,R:R)</f>
        <v/>
      </c>
      <c r="B957" t="s">
        <v>11169</v>
      </c>
      <c r="C957">
        <f>VLOOKUP(B957,'Input - companies list'!B:L,2,FALSE)</f>
        <v/>
      </c>
      <c r="D957">
        <f>VLOOKUP(B957,'Input - companies list'!B:L,11,FALSE)</f>
        <v/>
      </c>
      <c r="E957">
        <f>VLOOKUP(B957,'Input - companies list'!B:E,4,FALSE)</f>
        <v/>
      </c>
      <c r="F957">
        <f>SUMIFS('Input - target event report'!H:H,'Input - target event report'!B:B,B957,'Input - target event report'!D:D, "Private Investment")</f>
        <v/>
      </c>
      <c r="G957">
        <f>IF(I957&lt;2, "N/A", (MAXIFS('Input - target event report'!E:E,'Input - target event report'!B:B,B:B,'Input - target event report'!D:D,"Private Investment")-MINIFS('Input - target event report'!E:E,'Input - target event report'!B:B,B:B,'Input - target event report'!D:D,"Private Investment"))/(I957-1))</f>
        <v/>
      </c>
      <c r="H957">
        <f>IF(MAXIFS('Input - target event report'!E:E,'Input - target event report'!B:B,B:B,'Input - target event report'!D:D,"Private Investment") = 0, "N/A", TODAY() - MAXIFS('Input - target event report'!E:E,'Input - target event report'!B:B,B:B,'Input - target event report'!D:D,"Private Investment"))</f>
        <v/>
      </c>
      <c r="I957">
        <f>COUNTIFS('Input - target event report'!B:B,B957,'Input - target event report'!D:D, "Private Investment")</f>
        <v/>
      </c>
      <c r="J957">
        <f>INDEX('Input - companies list'!$1:$10000,MATCH(B957,'Input - companies list'!B:B,0),MATCH("Flow",'Input - companies list'!$1:$1,0 ))</f>
        <v/>
      </c>
      <c r="K957">
        <f>INDEX('Input - companies list'!$1:$10000,MATCH(B957,'Input - companies list'!B:B,0),MATCH("Inter-Cluster Connectivity",'Input - companies list'!$1:$1,0 ))</f>
        <v/>
      </c>
      <c r="L957">
        <f>IFERROR(PERCENTRANK(F:F,F957),0)</f>
        <v/>
      </c>
      <c r="M957">
        <f>IFERROR(1 - PERCENTRANK(G:G,G957),0)</f>
        <v/>
      </c>
      <c r="N957">
        <f>IFERROR(1 - PERCENTRANK(H:H,H957),0)</f>
        <v/>
      </c>
      <c r="O957">
        <f>IFERROR(PERCENTRANK(I:I,I957),0)</f>
        <v/>
      </c>
      <c r="P957">
        <f>IFERROR(1 - PERCENTRANK(J:J,J957),0)</f>
        <v/>
      </c>
      <c r="Q957">
        <f>IFERROR(PERCENTRANK(K:K,K957),0)</f>
        <v/>
      </c>
      <c r="R957">
        <f>L957*weight1+M957*weight2+N957*weight3+O957*weight4+P957*weight5+Q957*weight6</f>
        <v/>
      </c>
    </row>
    <row r="958" spans="1:18">
      <c r="A958">
        <f>RANK(R958,R:R)</f>
        <v/>
      </c>
      <c r="B958" t="s">
        <v>11182</v>
      </c>
      <c r="C958">
        <f>VLOOKUP(B958,'Input - companies list'!B:L,2,FALSE)</f>
        <v/>
      </c>
      <c r="D958">
        <f>VLOOKUP(B958,'Input - companies list'!B:L,11,FALSE)</f>
        <v/>
      </c>
      <c r="E958">
        <f>VLOOKUP(B958,'Input - companies list'!B:E,4,FALSE)</f>
        <v/>
      </c>
      <c r="F958">
        <f>SUMIFS('Input - target event report'!H:H,'Input - target event report'!B:B,B958,'Input - target event report'!D:D, "Private Investment")</f>
        <v/>
      </c>
      <c r="G958">
        <f>IF(I958&lt;2, "N/A", (MAXIFS('Input - target event report'!E:E,'Input - target event report'!B:B,B:B,'Input - target event report'!D:D,"Private Investment")-MINIFS('Input - target event report'!E:E,'Input - target event report'!B:B,B:B,'Input - target event report'!D:D,"Private Investment"))/(I958-1))</f>
        <v/>
      </c>
      <c r="H958">
        <f>IF(MAXIFS('Input - target event report'!E:E,'Input - target event report'!B:B,B:B,'Input - target event report'!D:D,"Private Investment") = 0, "N/A", TODAY() - MAXIFS('Input - target event report'!E:E,'Input - target event report'!B:B,B:B,'Input - target event report'!D:D,"Private Investment"))</f>
        <v/>
      </c>
      <c r="I958">
        <f>COUNTIFS('Input - target event report'!B:B,B958,'Input - target event report'!D:D, "Private Investment")</f>
        <v/>
      </c>
      <c r="J958">
        <f>INDEX('Input - companies list'!$1:$10000,MATCH(B958,'Input - companies list'!B:B,0),MATCH("Flow",'Input - companies list'!$1:$1,0 ))</f>
        <v/>
      </c>
      <c r="K958">
        <f>INDEX('Input - companies list'!$1:$10000,MATCH(B958,'Input - companies list'!B:B,0),MATCH("Inter-Cluster Connectivity",'Input - companies list'!$1:$1,0 ))</f>
        <v/>
      </c>
      <c r="L958">
        <f>IFERROR(PERCENTRANK(F:F,F958),0)</f>
        <v/>
      </c>
      <c r="M958">
        <f>IFERROR(1 - PERCENTRANK(G:G,G958),0)</f>
        <v/>
      </c>
      <c r="N958">
        <f>IFERROR(1 - PERCENTRANK(H:H,H958),0)</f>
        <v/>
      </c>
      <c r="O958">
        <f>IFERROR(PERCENTRANK(I:I,I958),0)</f>
        <v/>
      </c>
      <c r="P958">
        <f>IFERROR(1 - PERCENTRANK(J:J,J958),0)</f>
        <v/>
      </c>
      <c r="Q958">
        <f>IFERROR(PERCENTRANK(K:K,K958),0)</f>
        <v/>
      </c>
      <c r="R958">
        <f>L958*weight1+M958*weight2+N958*weight3+O958*weight4+P958*weight5+Q958*weight6</f>
        <v/>
      </c>
    </row>
    <row r="959" spans="1:18">
      <c r="A959">
        <f>RANK(R959,R:R)</f>
        <v/>
      </c>
      <c r="B959" t="s">
        <v>11193</v>
      </c>
      <c r="C959">
        <f>VLOOKUP(B959,'Input - companies list'!B:L,2,FALSE)</f>
        <v/>
      </c>
      <c r="D959">
        <f>VLOOKUP(B959,'Input - companies list'!B:L,11,FALSE)</f>
        <v/>
      </c>
      <c r="E959">
        <f>VLOOKUP(B959,'Input - companies list'!B:E,4,FALSE)</f>
        <v/>
      </c>
      <c r="F959">
        <f>SUMIFS('Input - target event report'!H:H,'Input - target event report'!B:B,B959,'Input - target event report'!D:D, "Private Investment")</f>
        <v/>
      </c>
      <c r="G959">
        <f>IF(I959&lt;2, "N/A", (MAXIFS('Input - target event report'!E:E,'Input - target event report'!B:B,B:B,'Input - target event report'!D:D,"Private Investment")-MINIFS('Input - target event report'!E:E,'Input - target event report'!B:B,B:B,'Input - target event report'!D:D,"Private Investment"))/(I959-1))</f>
        <v/>
      </c>
      <c r="H959">
        <f>IF(MAXIFS('Input - target event report'!E:E,'Input - target event report'!B:B,B:B,'Input - target event report'!D:D,"Private Investment") = 0, "N/A", TODAY() - MAXIFS('Input - target event report'!E:E,'Input - target event report'!B:B,B:B,'Input - target event report'!D:D,"Private Investment"))</f>
        <v/>
      </c>
      <c r="I959">
        <f>COUNTIFS('Input - target event report'!B:B,B959,'Input - target event report'!D:D, "Private Investment")</f>
        <v/>
      </c>
      <c r="J959">
        <f>INDEX('Input - companies list'!$1:$10000,MATCH(B959,'Input - companies list'!B:B,0),MATCH("Flow",'Input - companies list'!$1:$1,0 ))</f>
        <v/>
      </c>
      <c r="K959">
        <f>INDEX('Input - companies list'!$1:$10000,MATCH(B959,'Input - companies list'!B:B,0),MATCH("Inter-Cluster Connectivity",'Input - companies list'!$1:$1,0 ))</f>
        <v/>
      </c>
      <c r="L959">
        <f>IFERROR(PERCENTRANK(F:F,F959),0)</f>
        <v/>
      </c>
      <c r="M959">
        <f>IFERROR(1 - PERCENTRANK(G:G,G959),0)</f>
        <v/>
      </c>
      <c r="N959">
        <f>IFERROR(1 - PERCENTRANK(H:H,H959),0)</f>
        <v/>
      </c>
      <c r="O959">
        <f>IFERROR(PERCENTRANK(I:I,I959),0)</f>
        <v/>
      </c>
      <c r="P959">
        <f>IFERROR(1 - PERCENTRANK(J:J,J959),0)</f>
        <v/>
      </c>
      <c r="Q959">
        <f>IFERROR(PERCENTRANK(K:K,K959),0)</f>
        <v/>
      </c>
      <c r="R959">
        <f>L959*weight1+M959*weight2+N959*weight3+O959*weight4+P959*weight5+Q959*weight6</f>
        <v/>
      </c>
    </row>
    <row r="960" spans="1:18">
      <c r="A960">
        <f>RANK(R960,R:R)</f>
        <v/>
      </c>
      <c r="B960" t="s">
        <v>11204</v>
      </c>
      <c r="C960">
        <f>VLOOKUP(B960,'Input - companies list'!B:L,2,FALSE)</f>
        <v/>
      </c>
      <c r="D960">
        <f>VLOOKUP(B960,'Input - companies list'!B:L,11,FALSE)</f>
        <v/>
      </c>
      <c r="E960">
        <f>VLOOKUP(B960,'Input - companies list'!B:E,4,FALSE)</f>
        <v/>
      </c>
      <c r="F960">
        <f>SUMIFS('Input - target event report'!H:H,'Input - target event report'!B:B,B960,'Input - target event report'!D:D, "Private Investment")</f>
        <v/>
      </c>
      <c r="G960">
        <f>IF(I960&lt;2, "N/A", (MAXIFS('Input - target event report'!E:E,'Input - target event report'!B:B,B:B,'Input - target event report'!D:D,"Private Investment")-MINIFS('Input - target event report'!E:E,'Input - target event report'!B:B,B:B,'Input - target event report'!D:D,"Private Investment"))/(I960-1))</f>
        <v/>
      </c>
      <c r="H960">
        <f>IF(MAXIFS('Input - target event report'!E:E,'Input - target event report'!B:B,B:B,'Input - target event report'!D:D,"Private Investment") = 0, "N/A", TODAY() - MAXIFS('Input - target event report'!E:E,'Input - target event report'!B:B,B:B,'Input - target event report'!D:D,"Private Investment"))</f>
        <v/>
      </c>
      <c r="I960">
        <f>COUNTIFS('Input - target event report'!B:B,B960,'Input - target event report'!D:D, "Private Investment")</f>
        <v/>
      </c>
      <c r="J960">
        <f>INDEX('Input - companies list'!$1:$10000,MATCH(B960,'Input - companies list'!B:B,0),MATCH("Flow",'Input - companies list'!$1:$1,0 ))</f>
        <v/>
      </c>
      <c r="K960">
        <f>INDEX('Input - companies list'!$1:$10000,MATCH(B960,'Input - companies list'!B:B,0),MATCH("Inter-Cluster Connectivity",'Input - companies list'!$1:$1,0 ))</f>
        <v/>
      </c>
      <c r="L960">
        <f>IFERROR(PERCENTRANK(F:F,F960),0)</f>
        <v/>
      </c>
      <c r="M960">
        <f>IFERROR(1 - PERCENTRANK(G:G,G960),0)</f>
        <v/>
      </c>
      <c r="N960">
        <f>IFERROR(1 - PERCENTRANK(H:H,H960),0)</f>
        <v/>
      </c>
      <c r="O960">
        <f>IFERROR(PERCENTRANK(I:I,I960),0)</f>
        <v/>
      </c>
      <c r="P960">
        <f>IFERROR(1 - PERCENTRANK(J:J,J960),0)</f>
        <v/>
      </c>
      <c r="Q960">
        <f>IFERROR(PERCENTRANK(K:K,K960),0)</f>
        <v/>
      </c>
      <c r="R960">
        <f>L960*weight1+M960*weight2+N960*weight3+O960*weight4+P960*weight5+Q960*weight6</f>
        <v/>
      </c>
    </row>
    <row r="961" spans="1:18">
      <c r="A961">
        <f>RANK(R961,R:R)</f>
        <v/>
      </c>
      <c r="B961" t="s">
        <v>11216</v>
      </c>
      <c r="C961">
        <f>VLOOKUP(B961,'Input - companies list'!B:L,2,FALSE)</f>
        <v/>
      </c>
      <c r="D961">
        <f>VLOOKUP(B961,'Input - companies list'!B:L,11,FALSE)</f>
        <v/>
      </c>
      <c r="E961">
        <f>VLOOKUP(B961,'Input - companies list'!B:E,4,FALSE)</f>
        <v/>
      </c>
      <c r="F961">
        <f>SUMIFS('Input - target event report'!H:H,'Input - target event report'!B:B,B961,'Input - target event report'!D:D, "Private Investment")</f>
        <v/>
      </c>
      <c r="G961">
        <f>IF(I961&lt;2, "N/A", (MAXIFS('Input - target event report'!E:E,'Input - target event report'!B:B,B:B,'Input - target event report'!D:D,"Private Investment")-MINIFS('Input - target event report'!E:E,'Input - target event report'!B:B,B:B,'Input - target event report'!D:D,"Private Investment"))/(I961-1))</f>
        <v/>
      </c>
      <c r="H961">
        <f>IF(MAXIFS('Input - target event report'!E:E,'Input - target event report'!B:B,B:B,'Input - target event report'!D:D,"Private Investment") = 0, "N/A", TODAY() - MAXIFS('Input - target event report'!E:E,'Input - target event report'!B:B,B:B,'Input - target event report'!D:D,"Private Investment"))</f>
        <v/>
      </c>
      <c r="I961">
        <f>COUNTIFS('Input - target event report'!B:B,B961,'Input - target event report'!D:D, "Private Investment")</f>
        <v/>
      </c>
      <c r="J961">
        <f>INDEX('Input - companies list'!$1:$10000,MATCH(B961,'Input - companies list'!B:B,0),MATCH("Flow",'Input - companies list'!$1:$1,0 ))</f>
        <v/>
      </c>
      <c r="K961">
        <f>INDEX('Input - companies list'!$1:$10000,MATCH(B961,'Input - companies list'!B:B,0),MATCH("Inter-Cluster Connectivity",'Input - companies list'!$1:$1,0 ))</f>
        <v/>
      </c>
      <c r="L961">
        <f>IFERROR(PERCENTRANK(F:F,F961),0)</f>
        <v/>
      </c>
      <c r="M961">
        <f>IFERROR(1 - PERCENTRANK(G:G,G961),0)</f>
        <v/>
      </c>
      <c r="N961">
        <f>IFERROR(1 - PERCENTRANK(H:H,H961),0)</f>
        <v/>
      </c>
      <c r="O961">
        <f>IFERROR(PERCENTRANK(I:I,I961),0)</f>
        <v/>
      </c>
      <c r="P961">
        <f>IFERROR(1 - PERCENTRANK(J:J,J961),0)</f>
        <v/>
      </c>
      <c r="Q961">
        <f>IFERROR(PERCENTRANK(K:K,K961),0)</f>
        <v/>
      </c>
      <c r="R961">
        <f>L961*weight1+M961*weight2+N961*weight3+O961*weight4+P961*weight5+Q961*weight6</f>
        <v/>
      </c>
    </row>
    <row r="962" spans="1:18">
      <c r="A962">
        <f>RANK(R962,R:R)</f>
        <v/>
      </c>
      <c r="B962" t="s">
        <v>11226</v>
      </c>
      <c r="C962">
        <f>VLOOKUP(B962,'Input - companies list'!B:L,2,FALSE)</f>
        <v/>
      </c>
      <c r="D962">
        <f>VLOOKUP(B962,'Input - companies list'!B:L,11,FALSE)</f>
        <v/>
      </c>
      <c r="E962">
        <f>VLOOKUP(B962,'Input - companies list'!B:E,4,FALSE)</f>
        <v/>
      </c>
      <c r="F962">
        <f>SUMIFS('Input - target event report'!H:H,'Input - target event report'!B:B,B962,'Input - target event report'!D:D, "Private Investment")</f>
        <v/>
      </c>
      <c r="G962">
        <f>IF(I962&lt;2, "N/A", (MAXIFS('Input - target event report'!E:E,'Input - target event report'!B:B,B:B,'Input - target event report'!D:D,"Private Investment")-MINIFS('Input - target event report'!E:E,'Input - target event report'!B:B,B:B,'Input - target event report'!D:D,"Private Investment"))/(I962-1))</f>
        <v/>
      </c>
      <c r="H962">
        <f>IF(MAXIFS('Input - target event report'!E:E,'Input - target event report'!B:B,B:B,'Input - target event report'!D:D,"Private Investment") = 0, "N/A", TODAY() - MAXIFS('Input - target event report'!E:E,'Input - target event report'!B:B,B:B,'Input - target event report'!D:D,"Private Investment"))</f>
        <v/>
      </c>
      <c r="I962">
        <f>COUNTIFS('Input - target event report'!B:B,B962,'Input - target event report'!D:D, "Private Investment")</f>
        <v/>
      </c>
      <c r="J962">
        <f>INDEX('Input - companies list'!$1:$10000,MATCH(B962,'Input - companies list'!B:B,0),MATCH("Flow",'Input - companies list'!$1:$1,0 ))</f>
        <v/>
      </c>
      <c r="K962">
        <f>INDEX('Input - companies list'!$1:$10000,MATCH(B962,'Input - companies list'!B:B,0),MATCH("Inter-Cluster Connectivity",'Input - companies list'!$1:$1,0 ))</f>
        <v/>
      </c>
      <c r="L962">
        <f>IFERROR(PERCENTRANK(F:F,F962),0)</f>
        <v/>
      </c>
      <c r="M962">
        <f>IFERROR(1 - PERCENTRANK(G:G,G962),0)</f>
        <v/>
      </c>
      <c r="N962">
        <f>IFERROR(1 - PERCENTRANK(H:H,H962),0)</f>
        <v/>
      </c>
      <c r="O962">
        <f>IFERROR(PERCENTRANK(I:I,I962),0)</f>
        <v/>
      </c>
      <c r="P962">
        <f>IFERROR(1 - PERCENTRANK(J:J,J962),0)</f>
        <v/>
      </c>
      <c r="Q962">
        <f>IFERROR(PERCENTRANK(K:K,K962),0)</f>
        <v/>
      </c>
      <c r="R962">
        <f>L962*weight1+M962*weight2+N962*weight3+O962*weight4+P962*weight5+Q962*weight6</f>
        <v/>
      </c>
    </row>
    <row r="963" spans="1:18">
      <c r="A963">
        <f>RANK(R963,R:R)</f>
        <v/>
      </c>
      <c r="B963" t="s">
        <v>11238</v>
      </c>
      <c r="C963">
        <f>VLOOKUP(B963,'Input - companies list'!B:L,2,FALSE)</f>
        <v/>
      </c>
      <c r="D963">
        <f>VLOOKUP(B963,'Input - companies list'!B:L,11,FALSE)</f>
        <v/>
      </c>
      <c r="E963">
        <f>VLOOKUP(B963,'Input - companies list'!B:E,4,FALSE)</f>
        <v/>
      </c>
      <c r="F963">
        <f>SUMIFS('Input - target event report'!H:H,'Input - target event report'!B:B,B963,'Input - target event report'!D:D, "Private Investment")</f>
        <v/>
      </c>
      <c r="G963">
        <f>IF(I963&lt;2, "N/A", (MAXIFS('Input - target event report'!E:E,'Input - target event report'!B:B,B:B,'Input - target event report'!D:D,"Private Investment")-MINIFS('Input - target event report'!E:E,'Input - target event report'!B:B,B:B,'Input - target event report'!D:D,"Private Investment"))/(I963-1))</f>
        <v/>
      </c>
      <c r="H963">
        <f>IF(MAXIFS('Input - target event report'!E:E,'Input - target event report'!B:B,B:B,'Input - target event report'!D:D,"Private Investment") = 0, "N/A", TODAY() - MAXIFS('Input - target event report'!E:E,'Input - target event report'!B:B,B:B,'Input - target event report'!D:D,"Private Investment"))</f>
        <v/>
      </c>
      <c r="I963">
        <f>COUNTIFS('Input - target event report'!B:B,B963,'Input - target event report'!D:D, "Private Investment")</f>
        <v/>
      </c>
      <c r="J963">
        <f>INDEX('Input - companies list'!$1:$10000,MATCH(B963,'Input - companies list'!B:B,0),MATCH("Flow",'Input - companies list'!$1:$1,0 ))</f>
        <v/>
      </c>
      <c r="K963">
        <f>INDEX('Input - companies list'!$1:$10000,MATCH(B963,'Input - companies list'!B:B,0),MATCH("Inter-Cluster Connectivity",'Input - companies list'!$1:$1,0 ))</f>
        <v/>
      </c>
      <c r="L963">
        <f>IFERROR(PERCENTRANK(F:F,F963),0)</f>
        <v/>
      </c>
      <c r="M963">
        <f>IFERROR(1 - PERCENTRANK(G:G,G963),0)</f>
        <v/>
      </c>
      <c r="N963">
        <f>IFERROR(1 - PERCENTRANK(H:H,H963),0)</f>
        <v/>
      </c>
      <c r="O963">
        <f>IFERROR(PERCENTRANK(I:I,I963),0)</f>
        <v/>
      </c>
      <c r="P963">
        <f>IFERROR(1 - PERCENTRANK(J:J,J963),0)</f>
        <v/>
      </c>
      <c r="Q963">
        <f>IFERROR(PERCENTRANK(K:K,K963),0)</f>
        <v/>
      </c>
      <c r="R963">
        <f>L963*weight1+M963*weight2+N963*weight3+O963*weight4+P963*weight5+Q963*weight6</f>
        <v/>
      </c>
    </row>
    <row r="964" spans="1:18">
      <c r="A964">
        <f>RANK(R964,R:R)</f>
        <v/>
      </c>
      <c r="B964" t="s">
        <v>11250</v>
      </c>
      <c r="C964">
        <f>VLOOKUP(B964,'Input - companies list'!B:L,2,FALSE)</f>
        <v/>
      </c>
      <c r="D964">
        <f>VLOOKUP(B964,'Input - companies list'!B:L,11,FALSE)</f>
        <v/>
      </c>
      <c r="E964">
        <f>VLOOKUP(B964,'Input - companies list'!B:E,4,FALSE)</f>
        <v/>
      </c>
      <c r="F964">
        <f>SUMIFS('Input - target event report'!H:H,'Input - target event report'!B:B,B964,'Input - target event report'!D:D, "Private Investment")</f>
        <v/>
      </c>
      <c r="G964">
        <f>IF(I964&lt;2, "N/A", (MAXIFS('Input - target event report'!E:E,'Input - target event report'!B:B,B:B,'Input - target event report'!D:D,"Private Investment")-MINIFS('Input - target event report'!E:E,'Input - target event report'!B:B,B:B,'Input - target event report'!D:D,"Private Investment"))/(I964-1))</f>
        <v/>
      </c>
      <c r="H964">
        <f>IF(MAXIFS('Input - target event report'!E:E,'Input - target event report'!B:B,B:B,'Input - target event report'!D:D,"Private Investment") = 0, "N/A", TODAY() - MAXIFS('Input - target event report'!E:E,'Input - target event report'!B:B,B:B,'Input - target event report'!D:D,"Private Investment"))</f>
        <v/>
      </c>
      <c r="I964">
        <f>COUNTIFS('Input - target event report'!B:B,B964,'Input - target event report'!D:D, "Private Investment")</f>
        <v/>
      </c>
      <c r="J964">
        <f>INDEX('Input - companies list'!$1:$10000,MATCH(B964,'Input - companies list'!B:B,0),MATCH("Flow",'Input - companies list'!$1:$1,0 ))</f>
        <v/>
      </c>
      <c r="K964">
        <f>INDEX('Input - companies list'!$1:$10000,MATCH(B964,'Input - companies list'!B:B,0),MATCH("Inter-Cluster Connectivity",'Input - companies list'!$1:$1,0 ))</f>
        <v/>
      </c>
      <c r="L964">
        <f>IFERROR(PERCENTRANK(F:F,F964),0)</f>
        <v/>
      </c>
      <c r="M964">
        <f>IFERROR(1 - PERCENTRANK(G:G,G964),0)</f>
        <v/>
      </c>
      <c r="N964">
        <f>IFERROR(1 - PERCENTRANK(H:H,H964),0)</f>
        <v/>
      </c>
      <c r="O964">
        <f>IFERROR(PERCENTRANK(I:I,I964),0)</f>
        <v/>
      </c>
      <c r="P964">
        <f>IFERROR(1 - PERCENTRANK(J:J,J964),0)</f>
        <v/>
      </c>
      <c r="Q964">
        <f>IFERROR(PERCENTRANK(K:K,K964),0)</f>
        <v/>
      </c>
      <c r="R964">
        <f>L964*weight1+M964*weight2+N964*weight3+O964*weight4+P964*weight5+Q964*weight6</f>
        <v/>
      </c>
    </row>
    <row r="965" spans="1:18">
      <c r="A965">
        <f>RANK(R965,R:R)</f>
        <v/>
      </c>
      <c r="B965" t="s">
        <v>11262</v>
      </c>
      <c r="C965">
        <f>VLOOKUP(B965,'Input - companies list'!B:L,2,FALSE)</f>
        <v/>
      </c>
      <c r="D965">
        <f>VLOOKUP(B965,'Input - companies list'!B:L,11,FALSE)</f>
        <v/>
      </c>
      <c r="E965">
        <f>VLOOKUP(B965,'Input - companies list'!B:E,4,FALSE)</f>
        <v/>
      </c>
      <c r="F965">
        <f>SUMIFS('Input - target event report'!H:H,'Input - target event report'!B:B,B965,'Input - target event report'!D:D, "Private Investment")</f>
        <v/>
      </c>
      <c r="G965">
        <f>IF(I965&lt;2, "N/A", (MAXIFS('Input - target event report'!E:E,'Input - target event report'!B:B,B:B,'Input - target event report'!D:D,"Private Investment")-MINIFS('Input - target event report'!E:E,'Input - target event report'!B:B,B:B,'Input - target event report'!D:D,"Private Investment"))/(I965-1))</f>
        <v/>
      </c>
      <c r="H965">
        <f>IF(MAXIFS('Input - target event report'!E:E,'Input - target event report'!B:B,B:B,'Input - target event report'!D:D,"Private Investment") = 0, "N/A", TODAY() - MAXIFS('Input - target event report'!E:E,'Input - target event report'!B:B,B:B,'Input - target event report'!D:D,"Private Investment"))</f>
        <v/>
      </c>
      <c r="I965">
        <f>COUNTIFS('Input - target event report'!B:B,B965,'Input - target event report'!D:D, "Private Investment")</f>
        <v/>
      </c>
      <c r="J965">
        <f>INDEX('Input - companies list'!$1:$10000,MATCH(B965,'Input - companies list'!B:B,0),MATCH("Flow",'Input - companies list'!$1:$1,0 ))</f>
        <v/>
      </c>
      <c r="K965">
        <f>INDEX('Input - companies list'!$1:$10000,MATCH(B965,'Input - companies list'!B:B,0),MATCH("Inter-Cluster Connectivity",'Input - companies list'!$1:$1,0 ))</f>
        <v/>
      </c>
      <c r="L965">
        <f>IFERROR(PERCENTRANK(F:F,F965),0)</f>
        <v/>
      </c>
      <c r="M965">
        <f>IFERROR(1 - PERCENTRANK(G:G,G965),0)</f>
        <v/>
      </c>
      <c r="N965">
        <f>IFERROR(1 - PERCENTRANK(H:H,H965),0)</f>
        <v/>
      </c>
      <c r="O965">
        <f>IFERROR(PERCENTRANK(I:I,I965),0)</f>
        <v/>
      </c>
      <c r="P965">
        <f>IFERROR(1 - PERCENTRANK(J:J,J965),0)</f>
        <v/>
      </c>
      <c r="Q965">
        <f>IFERROR(PERCENTRANK(K:K,K965),0)</f>
        <v/>
      </c>
      <c r="R965">
        <f>L965*weight1+M965*weight2+N965*weight3+O965*weight4+P965*weight5+Q965*weight6</f>
        <v/>
      </c>
    </row>
    <row r="966" spans="1:18">
      <c r="A966">
        <f>RANK(R966,R:R)</f>
        <v/>
      </c>
      <c r="B966" t="s">
        <v>11273</v>
      </c>
      <c r="C966">
        <f>VLOOKUP(B966,'Input - companies list'!B:L,2,FALSE)</f>
        <v/>
      </c>
      <c r="D966">
        <f>VLOOKUP(B966,'Input - companies list'!B:L,11,FALSE)</f>
        <v/>
      </c>
      <c r="E966">
        <f>VLOOKUP(B966,'Input - companies list'!B:E,4,FALSE)</f>
        <v/>
      </c>
      <c r="F966">
        <f>SUMIFS('Input - target event report'!H:H,'Input - target event report'!B:B,B966,'Input - target event report'!D:D, "Private Investment")</f>
        <v/>
      </c>
      <c r="G966">
        <f>IF(I966&lt;2, "N/A", (MAXIFS('Input - target event report'!E:E,'Input - target event report'!B:B,B:B,'Input - target event report'!D:D,"Private Investment")-MINIFS('Input - target event report'!E:E,'Input - target event report'!B:B,B:B,'Input - target event report'!D:D,"Private Investment"))/(I966-1))</f>
        <v/>
      </c>
      <c r="H966">
        <f>IF(MAXIFS('Input - target event report'!E:E,'Input - target event report'!B:B,B:B,'Input - target event report'!D:D,"Private Investment") = 0, "N/A", TODAY() - MAXIFS('Input - target event report'!E:E,'Input - target event report'!B:B,B:B,'Input - target event report'!D:D,"Private Investment"))</f>
        <v/>
      </c>
      <c r="I966">
        <f>COUNTIFS('Input - target event report'!B:B,B966,'Input - target event report'!D:D, "Private Investment")</f>
        <v/>
      </c>
      <c r="J966">
        <f>INDEX('Input - companies list'!$1:$10000,MATCH(B966,'Input - companies list'!B:B,0),MATCH("Flow",'Input - companies list'!$1:$1,0 ))</f>
        <v/>
      </c>
      <c r="K966">
        <f>INDEX('Input - companies list'!$1:$10000,MATCH(B966,'Input - companies list'!B:B,0),MATCH("Inter-Cluster Connectivity",'Input - companies list'!$1:$1,0 ))</f>
        <v/>
      </c>
      <c r="L966">
        <f>IFERROR(PERCENTRANK(F:F,F966),0)</f>
        <v/>
      </c>
      <c r="M966">
        <f>IFERROR(1 - PERCENTRANK(G:G,G966),0)</f>
        <v/>
      </c>
      <c r="N966">
        <f>IFERROR(1 - PERCENTRANK(H:H,H966),0)</f>
        <v/>
      </c>
      <c r="O966">
        <f>IFERROR(PERCENTRANK(I:I,I966),0)</f>
        <v/>
      </c>
      <c r="P966">
        <f>IFERROR(1 - PERCENTRANK(J:J,J966),0)</f>
        <v/>
      </c>
      <c r="Q966">
        <f>IFERROR(PERCENTRANK(K:K,K966),0)</f>
        <v/>
      </c>
      <c r="R966">
        <f>L966*weight1+M966*weight2+N966*weight3+O966*weight4+P966*weight5+Q966*weight6</f>
        <v/>
      </c>
    </row>
    <row r="967" spans="1:18">
      <c r="A967">
        <f>RANK(R967,R:R)</f>
        <v/>
      </c>
      <c r="B967" t="s">
        <v>11282</v>
      </c>
      <c r="C967">
        <f>VLOOKUP(B967,'Input - companies list'!B:L,2,FALSE)</f>
        <v/>
      </c>
      <c r="D967">
        <f>VLOOKUP(B967,'Input - companies list'!B:L,11,FALSE)</f>
        <v/>
      </c>
      <c r="E967">
        <f>VLOOKUP(B967,'Input - companies list'!B:E,4,FALSE)</f>
        <v/>
      </c>
      <c r="F967">
        <f>SUMIFS('Input - target event report'!H:H,'Input - target event report'!B:B,B967,'Input - target event report'!D:D, "Private Investment")</f>
        <v/>
      </c>
      <c r="G967">
        <f>IF(I967&lt;2, "N/A", (MAXIFS('Input - target event report'!E:E,'Input - target event report'!B:B,B:B,'Input - target event report'!D:D,"Private Investment")-MINIFS('Input - target event report'!E:E,'Input - target event report'!B:B,B:B,'Input - target event report'!D:D,"Private Investment"))/(I967-1))</f>
        <v/>
      </c>
      <c r="H967">
        <f>IF(MAXIFS('Input - target event report'!E:E,'Input - target event report'!B:B,B:B,'Input - target event report'!D:D,"Private Investment") = 0, "N/A", TODAY() - MAXIFS('Input - target event report'!E:E,'Input - target event report'!B:B,B:B,'Input - target event report'!D:D,"Private Investment"))</f>
        <v/>
      </c>
      <c r="I967">
        <f>COUNTIFS('Input - target event report'!B:B,B967,'Input - target event report'!D:D, "Private Investment")</f>
        <v/>
      </c>
      <c r="J967">
        <f>INDEX('Input - companies list'!$1:$10000,MATCH(B967,'Input - companies list'!B:B,0),MATCH("Flow",'Input - companies list'!$1:$1,0 ))</f>
        <v/>
      </c>
      <c r="K967">
        <f>INDEX('Input - companies list'!$1:$10000,MATCH(B967,'Input - companies list'!B:B,0),MATCH("Inter-Cluster Connectivity",'Input - companies list'!$1:$1,0 ))</f>
        <v/>
      </c>
      <c r="L967">
        <f>IFERROR(PERCENTRANK(F:F,F967),0)</f>
        <v/>
      </c>
      <c r="M967">
        <f>IFERROR(1 - PERCENTRANK(G:G,G967),0)</f>
        <v/>
      </c>
      <c r="N967">
        <f>IFERROR(1 - PERCENTRANK(H:H,H967),0)</f>
        <v/>
      </c>
      <c r="O967">
        <f>IFERROR(PERCENTRANK(I:I,I967),0)</f>
        <v/>
      </c>
      <c r="P967">
        <f>IFERROR(1 - PERCENTRANK(J:J,J967),0)</f>
        <v/>
      </c>
      <c r="Q967">
        <f>IFERROR(PERCENTRANK(K:K,K967),0)</f>
        <v/>
      </c>
      <c r="R967">
        <f>L967*weight1+M967*weight2+N967*weight3+O967*weight4+P967*weight5+Q967*weight6</f>
        <v/>
      </c>
    </row>
    <row r="968" spans="1:18">
      <c r="A968">
        <f>RANK(R968,R:R)</f>
        <v/>
      </c>
      <c r="B968" t="s">
        <v>11292</v>
      </c>
      <c r="C968">
        <f>VLOOKUP(B968,'Input - companies list'!B:L,2,FALSE)</f>
        <v/>
      </c>
      <c r="D968">
        <f>VLOOKUP(B968,'Input - companies list'!B:L,11,FALSE)</f>
        <v/>
      </c>
      <c r="E968">
        <f>VLOOKUP(B968,'Input - companies list'!B:E,4,FALSE)</f>
        <v/>
      </c>
      <c r="F968">
        <f>SUMIFS('Input - target event report'!H:H,'Input - target event report'!B:B,B968,'Input - target event report'!D:D, "Private Investment")</f>
        <v/>
      </c>
      <c r="G968">
        <f>IF(I968&lt;2, "N/A", (MAXIFS('Input - target event report'!E:E,'Input - target event report'!B:B,B:B,'Input - target event report'!D:D,"Private Investment")-MINIFS('Input - target event report'!E:E,'Input - target event report'!B:B,B:B,'Input - target event report'!D:D,"Private Investment"))/(I968-1))</f>
        <v/>
      </c>
      <c r="H968">
        <f>IF(MAXIFS('Input - target event report'!E:E,'Input - target event report'!B:B,B:B,'Input - target event report'!D:D,"Private Investment") = 0, "N/A", TODAY() - MAXIFS('Input - target event report'!E:E,'Input - target event report'!B:B,B:B,'Input - target event report'!D:D,"Private Investment"))</f>
        <v/>
      </c>
      <c r="I968">
        <f>COUNTIFS('Input - target event report'!B:B,B968,'Input - target event report'!D:D, "Private Investment")</f>
        <v/>
      </c>
      <c r="J968">
        <f>INDEX('Input - companies list'!$1:$10000,MATCH(B968,'Input - companies list'!B:B,0),MATCH("Flow",'Input - companies list'!$1:$1,0 ))</f>
        <v/>
      </c>
      <c r="K968">
        <f>INDEX('Input - companies list'!$1:$10000,MATCH(B968,'Input - companies list'!B:B,0),MATCH("Inter-Cluster Connectivity",'Input - companies list'!$1:$1,0 ))</f>
        <v/>
      </c>
      <c r="L968">
        <f>IFERROR(PERCENTRANK(F:F,F968),0)</f>
        <v/>
      </c>
      <c r="M968">
        <f>IFERROR(1 - PERCENTRANK(G:G,G968),0)</f>
        <v/>
      </c>
      <c r="N968">
        <f>IFERROR(1 - PERCENTRANK(H:H,H968),0)</f>
        <v/>
      </c>
      <c r="O968">
        <f>IFERROR(PERCENTRANK(I:I,I968),0)</f>
        <v/>
      </c>
      <c r="P968">
        <f>IFERROR(1 - PERCENTRANK(J:J,J968),0)</f>
        <v/>
      </c>
      <c r="Q968">
        <f>IFERROR(PERCENTRANK(K:K,K968),0)</f>
        <v/>
      </c>
      <c r="R968">
        <f>L968*weight1+M968*weight2+N968*weight3+O968*weight4+P968*weight5+Q968*weight6</f>
        <v/>
      </c>
    </row>
    <row r="969" spans="1:18">
      <c r="A969">
        <f>RANK(R969,R:R)</f>
        <v/>
      </c>
      <c r="B969" t="s">
        <v>11303</v>
      </c>
      <c r="C969">
        <f>VLOOKUP(B969,'Input - companies list'!B:L,2,FALSE)</f>
        <v/>
      </c>
      <c r="D969">
        <f>VLOOKUP(B969,'Input - companies list'!B:L,11,FALSE)</f>
        <v/>
      </c>
      <c r="E969">
        <f>VLOOKUP(B969,'Input - companies list'!B:E,4,FALSE)</f>
        <v/>
      </c>
      <c r="F969">
        <f>SUMIFS('Input - target event report'!H:H,'Input - target event report'!B:B,B969,'Input - target event report'!D:D, "Private Investment")</f>
        <v/>
      </c>
      <c r="G969">
        <f>IF(I969&lt;2, "N/A", (MAXIFS('Input - target event report'!E:E,'Input - target event report'!B:B,B:B,'Input - target event report'!D:D,"Private Investment")-MINIFS('Input - target event report'!E:E,'Input - target event report'!B:B,B:B,'Input - target event report'!D:D,"Private Investment"))/(I969-1))</f>
        <v/>
      </c>
      <c r="H969">
        <f>IF(MAXIFS('Input - target event report'!E:E,'Input - target event report'!B:B,B:B,'Input - target event report'!D:D,"Private Investment") = 0, "N/A", TODAY() - MAXIFS('Input - target event report'!E:E,'Input - target event report'!B:B,B:B,'Input - target event report'!D:D,"Private Investment"))</f>
        <v/>
      </c>
      <c r="I969">
        <f>COUNTIFS('Input - target event report'!B:B,B969,'Input - target event report'!D:D, "Private Investment")</f>
        <v/>
      </c>
      <c r="J969">
        <f>INDEX('Input - companies list'!$1:$10000,MATCH(B969,'Input - companies list'!B:B,0),MATCH("Flow",'Input - companies list'!$1:$1,0 ))</f>
        <v/>
      </c>
      <c r="K969">
        <f>INDEX('Input - companies list'!$1:$10000,MATCH(B969,'Input - companies list'!B:B,0),MATCH("Inter-Cluster Connectivity",'Input - companies list'!$1:$1,0 ))</f>
        <v/>
      </c>
      <c r="L969">
        <f>IFERROR(PERCENTRANK(F:F,F969),0)</f>
        <v/>
      </c>
      <c r="M969">
        <f>IFERROR(1 - PERCENTRANK(G:G,G969),0)</f>
        <v/>
      </c>
      <c r="N969">
        <f>IFERROR(1 - PERCENTRANK(H:H,H969),0)</f>
        <v/>
      </c>
      <c r="O969">
        <f>IFERROR(PERCENTRANK(I:I,I969),0)</f>
        <v/>
      </c>
      <c r="P969">
        <f>IFERROR(1 - PERCENTRANK(J:J,J969),0)</f>
        <v/>
      </c>
      <c r="Q969">
        <f>IFERROR(PERCENTRANK(K:K,K969),0)</f>
        <v/>
      </c>
      <c r="R969">
        <f>L969*weight1+M969*weight2+N969*weight3+O969*weight4+P969*weight5+Q969*weight6</f>
        <v/>
      </c>
    </row>
    <row r="970" spans="1:18">
      <c r="A970">
        <f>RANK(R970,R:R)</f>
        <v/>
      </c>
      <c r="B970" t="s">
        <v>11319</v>
      </c>
      <c r="C970">
        <f>VLOOKUP(B970,'Input - companies list'!B:L,2,FALSE)</f>
        <v/>
      </c>
      <c r="D970">
        <f>VLOOKUP(B970,'Input - companies list'!B:L,11,FALSE)</f>
        <v/>
      </c>
      <c r="E970">
        <f>VLOOKUP(B970,'Input - companies list'!B:E,4,FALSE)</f>
        <v/>
      </c>
      <c r="F970">
        <f>SUMIFS('Input - target event report'!H:H,'Input - target event report'!B:B,B970,'Input - target event report'!D:D, "Private Investment")</f>
        <v/>
      </c>
      <c r="G970">
        <f>IF(I970&lt;2, "N/A", (MAXIFS('Input - target event report'!E:E,'Input - target event report'!B:B,B:B,'Input - target event report'!D:D,"Private Investment")-MINIFS('Input - target event report'!E:E,'Input - target event report'!B:B,B:B,'Input - target event report'!D:D,"Private Investment"))/(I970-1))</f>
        <v/>
      </c>
      <c r="H970">
        <f>IF(MAXIFS('Input - target event report'!E:E,'Input - target event report'!B:B,B:B,'Input - target event report'!D:D,"Private Investment") = 0, "N/A", TODAY() - MAXIFS('Input - target event report'!E:E,'Input - target event report'!B:B,B:B,'Input - target event report'!D:D,"Private Investment"))</f>
        <v/>
      </c>
      <c r="I970">
        <f>COUNTIFS('Input - target event report'!B:B,B970,'Input - target event report'!D:D, "Private Investment")</f>
        <v/>
      </c>
      <c r="J970">
        <f>INDEX('Input - companies list'!$1:$10000,MATCH(B970,'Input - companies list'!B:B,0),MATCH("Flow",'Input - companies list'!$1:$1,0 ))</f>
        <v/>
      </c>
      <c r="K970">
        <f>INDEX('Input - companies list'!$1:$10000,MATCH(B970,'Input - companies list'!B:B,0),MATCH("Inter-Cluster Connectivity",'Input - companies list'!$1:$1,0 ))</f>
        <v/>
      </c>
      <c r="L970">
        <f>IFERROR(PERCENTRANK(F:F,F970),0)</f>
        <v/>
      </c>
      <c r="M970">
        <f>IFERROR(1 - PERCENTRANK(G:G,G970),0)</f>
        <v/>
      </c>
      <c r="N970">
        <f>IFERROR(1 - PERCENTRANK(H:H,H970),0)</f>
        <v/>
      </c>
      <c r="O970">
        <f>IFERROR(PERCENTRANK(I:I,I970),0)</f>
        <v/>
      </c>
      <c r="P970">
        <f>IFERROR(1 - PERCENTRANK(J:J,J970),0)</f>
        <v/>
      </c>
      <c r="Q970">
        <f>IFERROR(PERCENTRANK(K:K,K970),0)</f>
        <v/>
      </c>
      <c r="R970">
        <f>L970*weight1+M970*weight2+N970*weight3+O970*weight4+P970*weight5+Q970*weight6</f>
        <v/>
      </c>
    </row>
    <row r="971" spans="1:18">
      <c r="A971">
        <f>RANK(R971,R:R)</f>
        <v/>
      </c>
      <c r="B971" t="s">
        <v>11330</v>
      </c>
      <c r="C971">
        <f>VLOOKUP(B971,'Input - companies list'!B:L,2,FALSE)</f>
        <v/>
      </c>
      <c r="D971">
        <f>VLOOKUP(B971,'Input - companies list'!B:L,11,FALSE)</f>
        <v/>
      </c>
      <c r="E971">
        <f>VLOOKUP(B971,'Input - companies list'!B:E,4,FALSE)</f>
        <v/>
      </c>
      <c r="F971">
        <f>SUMIFS('Input - target event report'!H:H,'Input - target event report'!B:B,B971,'Input - target event report'!D:D, "Private Investment")</f>
        <v/>
      </c>
      <c r="G971">
        <f>IF(I971&lt;2, "N/A", (MAXIFS('Input - target event report'!E:E,'Input - target event report'!B:B,B:B,'Input - target event report'!D:D,"Private Investment")-MINIFS('Input - target event report'!E:E,'Input - target event report'!B:B,B:B,'Input - target event report'!D:D,"Private Investment"))/(I971-1))</f>
        <v/>
      </c>
      <c r="H971">
        <f>IF(MAXIFS('Input - target event report'!E:E,'Input - target event report'!B:B,B:B,'Input - target event report'!D:D,"Private Investment") = 0, "N/A", TODAY() - MAXIFS('Input - target event report'!E:E,'Input - target event report'!B:B,B:B,'Input - target event report'!D:D,"Private Investment"))</f>
        <v/>
      </c>
      <c r="I971">
        <f>COUNTIFS('Input - target event report'!B:B,B971,'Input - target event report'!D:D, "Private Investment")</f>
        <v/>
      </c>
      <c r="J971">
        <f>INDEX('Input - companies list'!$1:$10000,MATCH(B971,'Input - companies list'!B:B,0),MATCH("Flow",'Input - companies list'!$1:$1,0 ))</f>
        <v/>
      </c>
      <c r="K971">
        <f>INDEX('Input - companies list'!$1:$10000,MATCH(B971,'Input - companies list'!B:B,0),MATCH("Inter-Cluster Connectivity",'Input - companies list'!$1:$1,0 ))</f>
        <v/>
      </c>
      <c r="L971">
        <f>IFERROR(PERCENTRANK(F:F,F971),0)</f>
        <v/>
      </c>
      <c r="M971">
        <f>IFERROR(1 - PERCENTRANK(G:G,G971),0)</f>
        <v/>
      </c>
      <c r="N971">
        <f>IFERROR(1 - PERCENTRANK(H:H,H971),0)</f>
        <v/>
      </c>
      <c r="O971">
        <f>IFERROR(PERCENTRANK(I:I,I971),0)</f>
        <v/>
      </c>
      <c r="P971">
        <f>IFERROR(1 - PERCENTRANK(J:J,J971),0)</f>
        <v/>
      </c>
      <c r="Q971">
        <f>IFERROR(PERCENTRANK(K:K,K971),0)</f>
        <v/>
      </c>
      <c r="R971">
        <f>L971*weight1+M971*weight2+N971*weight3+O971*weight4+P971*weight5+Q971*weight6</f>
        <v/>
      </c>
    </row>
    <row r="972" spans="1:18">
      <c r="A972">
        <f>RANK(R972,R:R)</f>
        <v/>
      </c>
      <c r="B972" t="s">
        <v>11344</v>
      </c>
      <c r="C972">
        <f>VLOOKUP(B972,'Input - companies list'!B:L,2,FALSE)</f>
        <v/>
      </c>
      <c r="D972">
        <f>VLOOKUP(B972,'Input - companies list'!B:L,11,FALSE)</f>
        <v/>
      </c>
      <c r="E972">
        <f>VLOOKUP(B972,'Input - companies list'!B:E,4,FALSE)</f>
        <v/>
      </c>
      <c r="F972">
        <f>SUMIFS('Input - target event report'!H:H,'Input - target event report'!B:B,B972,'Input - target event report'!D:D, "Private Investment")</f>
        <v/>
      </c>
      <c r="G972">
        <f>IF(I972&lt;2, "N/A", (MAXIFS('Input - target event report'!E:E,'Input - target event report'!B:B,B:B,'Input - target event report'!D:D,"Private Investment")-MINIFS('Input - target event report'!E:E,'Input - target event report'!B:B,B:B,'Input - target event report'!D:D,"Private Investment"))/(I972-1))</f>
        <v/>
      </c>
      <c r="H972">
        <f>IF(MAXIFS('Input - target event report'!E:E,'Input - target event report'!B:B,B:B,'Input - target event report'!D:D,"Private Investment") = 0, "N/A", TODAY() - MAXIFS('Input - target event report'!E:E,'Input - target event report'!B:B,B:B,'Input - target event report'!D:D,"Private Investment"))</f>
        <v/>
      </c>
      <c r="I972">
        <f>COUNTIFS('Input - target event report'!B:B,B972,'Input - target event report'!D:D, "Private Investment")</f>
        <v/>
      </c>
      <c r="J972">
        <f>INDEX('Input - companies list'!$1:$10000,MATCH(B972,'Input - companies list'!B:B,0),MATCH("Flow",'Input - companies list'!$1:$1,0 ))</f>
        <v/>
      </c>
      <c r="K972">
        <f>INDEX('Input - companies list'!$1:$10000,MATCH(B972,'Input - companies list'!B:B,0),MATCH("Inter-Cluster Connectivity",'Input - companies list'!$1:$1,0 ))</f>
        <v/>
      </c>
      <c r="L972">
        <f>IFERROR(PERCENTRANK(F:F,F972),0)</f>
        <v/>
      </c>
      <c r="M972">
        <f>IFERROR(1 - PERCENTRANK(G:G,G972),0)</f>
        <v/>
      </c>
      <c r="N972">
        <f>IFERROR(1 - PERCENTRANK(H:H,H972),0)</f>
        <v/>
      </c>
      <c r="O972">
        <f>IFERROR(PERCENTRANK(I:I,I972),0)</f>
        <v/>
      </c>
      <c r="P972">
        <f>IFERROR(1 - PERCENTRANK(J:J,J972),0)</f>
        <v/>
      </c>
      <c r="Q972">
        <f>IFERROR(PERCENTRANK(K:K,K972),0)</f>
        <v/>
      </c>
      <c r="R972">
        <f>L972*weight1+M972*weight2+N972*weight3+O972*weight4+P972*weight5+Q972*weight6</f>
        <v/>
      </c>
    </row>
    <row r="973" spans="1:18">
      <c r="A973">
        <f>RANK(R973,R:R)</f>
        <v/>
      </c>
      <c r="B973" t="s">
        <v>11355</v>
      </c>
      <c r="C973">
        <f>VLOOKUP(B973,'Input - companies list'!B:L,2,FALSE)</f>
        <v/>
      </c>
      <c r="D973">
        <f>VLOOKUP(B973,'Input - companies list'!B:L,11,FALSE)</f>
        <v/>
      </c>
      <c r="E973">
        <f>VLOOKUP(B973,'Input - companies list'!B:E,4,FALSE)</f>
        <v/>
      </c>
      <c r="F973">
        <f>SUMIFS('Input - target event report'!H:H,'Input - target event report'!B:B,B973,'Input - target event report'!D:D, "Private Investment")</f>
        <v/>
      </c>
      <c r="G973">
        <f>IF(I973&lt;2, "N/A", (MAXIFS('Input - target event report'!E:E,'Input - target event report'!B:B,B:B,'Input - target event report'!D:D,"Private Investment")-MINIFS('Input - target event report'!E:E,'Input - target event report'!B:B,B:B,'Input - target event report'!D:D,"Private Investment"))/(I973-1))</f>
        <v/>
      </c>
      <c r="H973">
        <f>IF(MAXIFS('Input - target event report'!E:E,'Input - target event report'!B:B,B:B,'Input - target event report'!D:D,"Private Investment") = 0, "N/A", TODAY() - MAXIFS('Input - target event report'!E:E,'Input - target event report'!B:B,B:B,'Input - target event report'!D:D,"Private Investment"))</f>
        <v/>
      </c>
      <c r="I973">
        <f>COUNTIFS('Input - target event report'!B:B,B973,'Input - target event report'!D:D, "Private Investment")</f>
        <v/>
      </c>
      <c r="J973">
        <f>INDEX('Input - companies list'!$1:$10000,MATCH(B973,'Input - companies list'!B:B,0),MATCH("Flow",'Input - companies list'!$1:$1,0 ))</f>
        <v/>
      </c>
      <c r="K973">
        <f>INDEX('Input - companies list'!$1:$10000,MATCH(B973,'Input - companies list'!B:B,0),MATCH("Inter-Cluster Connectivity",'Input - companies list'!$1:$1,0 ))</f>
        <v/>
      </c>
      <c r="L973">
        <f>IFERROR(PERCENTRANK(F:F,F973),0)</f>
        <v/>
      </c>
      <c r="M973">
        <f>IFERROR(1 - PERCENTRANK(G:G,G973),0)</f>
        <v/>
      </c>
      <c r="N973">
        <f>IFERROR(1 - PERCENTRANK(H:H,H973),0)</f>
        <v/>
      </c>
      <c r="O973">
        <f>IFERROR(PERCENTRANK(I:I,I973),0)</f>
        <v/>
      </c>
      <c r="P973">
        <f>IFERROR(1 - PERCENTRANK(J:J,J973),0)</f>
        <v/>
      </c>
      <c r="Q973">
        <f>IFERROR(PERCENTRANK(K:K,K973),0)</f>
        <v/>
      </c>
      <c r="R973">
        <f>L973*weight1+M973*weight2+N973*weight3+O973*weight4+P973*weight5+Q973*weight6</f>
        <v/>
      </c>
    </row>
    <row r="974" spans="1:18">
      <c r="A974">
        <f>RANK(R974,R:R)</f>
        <v/>
      </c>
      <c r="B974" t="s">
        <v>11365</v>
      </c>
      <c r="C974">
        <f>VLOOKUP(B974,'Input - companies list'!B:L,2,FALSE)</f>
        <v/>
      </c>
      <c r="D974">
        <f>VLOOKUP(B974,'Input - companies list'!B:L,11,FALSE)</f>
        <v/>
      </c>
      <c r="E974">
        <f>VLOOKUP(B974,'Input - companies list'!B:E,4,FALSE)</f>
        <v/>
      </c>
      <c r="F974">
        <f>SUMIFS('Input - target event report'!H:H,'Input - target event report'!B:B,B974,'Input - target event report'!D:D, "Private Investment")</f>
        <v/>
      </c>
      <c r="G974">
        <f>IF(I974&lt;2, "N/A", (MAXIFS('Input - target event report'!E:E,'Input - target event report'!B:B,B:B,'Input - target event report'!D:D,"Private Investment")-MINIFS('Input - target event report'!E:E,'Input - target event report'!B:B,B:B,'Input - target event report'!D:D,"Private Investment"))/(I974-1))</f>
        <v/>
      </c>
      <c r="H974">
        <f>IF(MAXIFS('Input - target event report'!E:E,'Input - target event report'!B:B,B:B,'Input - target event report'!D:D,"Private Investment") = 0, "N/A", TODAY() - MAXIFS('Input - target event report'!E:E,'Input - target event report'!B:B,B:B,'Input - target event report'!D:D,"Private Investment"))</f>
        <v/>
      </c>
      <c r="I974">
        <f>COUNTIFS('Input - target event report'!B:B,B974,'Input - target event report'!D:D, "Private Investment")</f>
        <v/>
      </c>
      <c r="J974">
        <f>INDEX('Input - companies list'!$1:$10000,MATCH(B974,'Input - companies list'!B:B,0),MATCH("Flow",'Input - companies list'!$1:$1,0 ))</f>
        <v/>
      </c>
      <c r="K974">
        <f>INDEX('Input - companies list'!$1:$10000,MATCH(B974,'Input - companies list'!B:B,0),MATCH("Inter-Cluster Connectivity",'Input - companies list'!$1:$1,0 ))</f>
        <v/>
      </c>
      <c r="L974">
        <f>IFERROR(PERCENTRANK(F:F,F974),0)</f>
        <v/>
      </c>
      <c r="M974">
        <f>IFERROR(1 - PERCENTRANK(G:G,G974),0)</f>
        <v/>
      </c>
      <c r="N974">
        <f>IFERROR(1 - PERCENTRANK(H:H,H974),0)</f>
        <v/>
      </c>
      <c r="O974">
        <f>IFERROR(PERCENTRANK(I:I,I974),0)</f>
        <v/>
      </c>
      <c r="P974">
        <f>IFERROR(1 - PERCENTRANK(J:J,J974),0)</f>
        <v/>
      </c>
      <c r="Q974">
        <f>IFERROR(PERCENTRANK(K:K,K974),0)</f>
        <v/>
      </c>
      <c r="R974">
        <f>L974*weight1+M974*weight2+N974*weight3+O974*weight4+P974*weight5+Q974*weight6</f>
        <v/>
      </c>
    </row>
    <row r="975" spans="1:18">
      <c r="A975">
        <f>RANK(R975,R:R)</f>
        <v/>
      </c>
      <c r="B975" t="s">
        <v>11377</v>
      </c>
      <c r="C975">
        <f>VLOOKUP(B975,'Input - companies list'!B:L,2,FALSE)</f>
        <v/>
      </c>
      <c r="D975">
        <f>VLOOKUP(B975,'Input - companies list'!B:L,11,FALSE)</f>
        <v/>
      </c>
      <c r="E975">
        <f>VLOOKUP(B975,'Input - companies list'!B:E,4,FALSE)</f>
        <v/>
      </c>
      <c r="F975">
        <f>SUMIFS('Input - target event report'!H:H,'Input - target event report'!B:B,B975,'Input - target event report'!D:D, "Private Investment")</f>
        <v/>
      </c>
      <c r="G975">
        <f>IF(I975&lt;2, "N/A", (MAXIFS('Input - target event report'!E:E,'Input - target event report'!B:B,B:B,'Input - target event report'!D:D,"Private Investment")-MINIFS('Input - target event report'!E:E,'Input - target event report'!B:B,B:B,'Input - target event report'!D:D,"Private Investment"))/(I975-1))</f>
        <v/>
      </c>
      <c r="H975">
        <f>IF(MAXIFS('Input - target event report'!E:E,'Input - target event report'!B:B,B:B,'Input - target event report'!D:D,"Private Investment") = 0, "N/A", TODAY() - MAXIFS('Input - target event report'!E:E,'Input - target event report'!B:B,B:B,'Input - target event report'!D:D,"Private Investment"))</f>
        <v/>
      </c>
      <c r="I975">
        <f>COUNTIFS('Input - target event report'!B:B,B975,'Input - target event report'!D:D, "Private Investment")</f>
        <v/>
      </c>
      <c r="J975">
        <f>INDEX('Input - companies list'!$1:$10000,MATCH(B975,'Input - companies list'!B:B,0),MATCH("Flow",'Input - companies list'!$1:$1,0 ))</f>
        <v/>
      </c>
      <c r="K975">
        <f>INDEX('Input - companies list'!$1:$10000,MATCH(B975,'Input - companies list'!B:B,0),MATCH("Inter-Cluster Connectivity",'Input - companies list'!$1:$1,0 ))</f>
        <v/>
      </c>
      <c r="L975">
        <f>IFERROR(PERCENTRANK(F:F,F975),0)</f>
        <v/>
      </c>
      <c r="M975">
        <f>IFERROR(1 - PERCENTRANK(G:G,G975),0)</f>
        <v/>
      </c>
      <c r="N975">
        <f>IFERROR(1 - PERCENTRANK(H:H,H975),0)</f>
        <v/>
      </c>
      <c r="O975">
        <f>IFERROR(PERCENTRANK(I:I,I975),0)</f>
        <v/>
      </c>
      <c r="P975">
        <f>IFERROR(1 - PERCENTRANK(J:J,J975),0)</f>
        <v/>
      </c>
      <c r="Q975">
        <f>IFERROR(PERCENTRANK(K:K,K975),0)</f>
        <v/>
      </c>
      <c r="R975">
        <f>L975*weight1+M975*weight2+N975*weight3+O975*weight4+P975*weight5+Q975*weight6</f>
        <v/>
      </c>
    </row>
    <row r="976" spans="1:18">
      <c r="A976">
        <f>RANK(R976,R:R)</f>
        <v/>
      </c>
      <c r="B976" t="s">
        <v>11390</v>
      </c>
      <c r="C976">
        <f>VLOOKUP(B976,'Input - companies list'!B:L,2,FALSE)</f>
        <v/>
      </c>
      <c r="D976">
        <f>VLOOKUP(B976,'Input - companies list'!B:L,11,FALSE)</f>
        <v/>
      </c>
      <c r="E976">
        <f>VLOOKUP(B976,'Input - companies list'!B:E,4,FALSE)</f>
        <v/>
      </c>
      <c r="F976">
        <f>SUMIFS('Input - target event report'!H:H,'Input - target event report'!B:B,B976,'Input - target event report'!D:D, "Private Investment")</f>
        <v/>
      </c>
      <c r="G976">
        <f>IF(I976&lt;2, "N/A", (MAXIFS('Input - target event report'!E:E,'Input - target event report'!B:B,B:B,'Input - target event report'!D:D,"Private Investment")-MINIFS('Input - target event report'!E:E,'Input - target event report'!B:B,B:B,'Input - target event report'!D:D,"Private Investment"))/(I976-1))</f>
        <v/>
      </c>
      <c r="H976">
        <f>IF(MAXIFS('Input - target event report'!E:E,'Input - target event report'!B:B,B:B,'Input - target event report'!D:D,"Private Investment") = 0, "N/A", TODAY() - MAXIFS('Input - target event report'!E:E,'Input - target event report'!B:B,B:B,'Input - target event report'!D:D,"Private Investment"))</f>
        <v/>
      </c>
      <c r="I976">
        <f>COUNTIFS('Input - target event report'!B:B,B976,'Input - target event report'!D:D, "Private Investment")</f>
        <v/>
      </c>
      <c r="J976">
        <f>INDEX('Input - companies list'!$1:$10000,MATCH(B976,'Input - companies list'!B:B,0),MATCH("Flow",'Input - companies list'!$1:$1,0 ))</f>
        <v/>
      </c>
      <c r="K976">
        <f>INDEX('Input - companies list'!$1:$10000,MATCH(B976,'Input - companies list'!B:B,0),MATCH("Inter-Cluster Connectivity",'Input - companies list'!$1:$1,0 ))</f>
        <v/>
      </c>
      <c r="L976">
        <f>IFERROR(PERCENTRANK(F:F,F976),0)</f>
        <v/>
      </c>
      <c r="M976">
        <f>IFERROR(1 - PERCENTRANK(G:G,G976),0)</f>
        <v/>
      </c>
      <c r="N976">
        <f>IFERROR(1 - PERCENTRANK(H:H,H976),0)</f>
        <v/>
      </c>
      <c r="O976">
        <f>IFERROR(PERCENTRANK(I:I,I976),0)</f>
        <v/>
      </c>
      <c r="P976">
        <f>IFERROR(1 - PERCENTRANK(J:J,J976),0)</f>
        <v/>
      </c>
      <c r="Q976">
        <f>IFERROR(PERCENTRANK(K:K,K976),0)</f>
        <v/>
      </c>
      <c r="R976">
        <f>L976*weight1+M976*weight2+N976*weight3+O976*weight4+P976*weight5+Q976*weight6</f>
        <v/>
      </c>
    </row>
    <row r="977" spans="1:18">
      <c r="A977">
        <f>RANK(R977,R:R)</f>
        <v/>
      </c>
      <c r="B977" t="s">
        <v>11400</v>
      </c>
      <c r="C977">
        <f>VLOOKUP(B977,'Input - companies list'!B:L,2,FALSE)</f>
        <v/>
      </c>
      <c r="D977">
        <f>VLOOKUP(B977,'Input - companies list'!B:L,11,FALSE)</f>
        <v/>
      </c>
      <c r="E977">
        <f>VLOOKUP(B977,'Input - companies list'!B:E,4,FALSE)</f>
        <v/>
      </c>
      <c r="F977">
        <f>SUMIFS('Input - target event report'!H:H,'Input - target event report'!B:B,B977,'Input - target event report'!D:D, "Private Investment")</f>
        <v/>
      </c>
      <c r="G977">
        <f>IF(I977&lt;2, "N/A", (MAXIFS('Input - target event report'!E:E,'Input - target event report'!B:B,B:B,'Input - target event report'!D:D,"Private Investment")-MINIFS('Input - target event report'!E:E,'Input - target event report'!B:B,B:B,'Input - target event report'!D:D,"Private Investment"))/(I977-1))</f>
        <v/>
      </c>
      <c r="H977">
        <f>IF(MAXIFS('Input - target event report'!E:E,'Input - target event report'!B:B,B:B,'Input - target event report'!D:D,"Private Investment") = 0, "N/A", TODAY() - MAXIFS('Input - target event report'!E:E,'Input - target event report'!B:B,B:B,'Input - target event report'!D:D,"Private Investment"))</f>
        <v/>
      </c>
      <c r="I977">
        <f>COUNTIFS('Input - target event report'!B:B,B977,'Input - target event report'!D:D, "Private Investment")</f>
        <v/>
      </c>
      <c r="J977">
        <f>INDEX('Input - companies list'!$1:$10000,MATCH(B977,'Input - companies list'!B:B,0),MATCH("Flow",'Input - companies list'!$1:$1,0 ))</f>
        <v/>
      </c>
      <c r="K977">
        <f>INDEX('Input - companies list'!$1:$10000,MATCH(B977,'Input - companies list'!B:B,0),MATCH("Inter-Cluster Connectivity",'Input - companies list'!$1:$1,0 ))</f>
        <v/>
      </c>
      <c r="L977">
        <f>IFERROR(PERCENTRANK(F:F,F977),0)</f>
        <v/>
      </c>
      <c r="M977">
        <f>IFERROR(1 - PERCENTRANK(G:G,G977),0)</f>
        <v/>
      </c>
      <c r="N977">
        <f>IFERROR(1 - PERCENTRANK(H:H,H977),0)</f>
        <v/>
      </c>
      <c r="O977">
        <f>IFERROR(PERCENTRANK(I:I,I977),0)</f>
        <v/>
      </c>
      <c r="P977">
        <f>IFERROR(1 - PERCENTRANK(J:J,J977),0)</f>
        <v/>
      </c>
      <c r="Q977">
        <f>IFERROR(PERCENTRANK(K:K,K977),0)</f>
        <v/>
      </c>
      <c r="R977">
        <f>L977*weight1+M977*weight2+N977*weight3+O977*weight4+P977*weight5+Q977*weight6</f>
        <v/>
      </c>
    </row>
    <row r="978" spans="1:18">
      <c r="A978">
        <f>RANK(R978,R:R)</f>
        <v/>
      </c>
      <c r="B978" t="s">
        <v>11410</v>
      </c>
      <c r="C978">
        <f>VLOOKUP(B978,'Input - companies list'!B:L,2,FALSE)</f>
        <v/>
      </c>
      <c r="D978">
        <f>VLOOKUP(B978,'Input - companies list'!B:L,11,FALSE)</f>
        <v/>
      </c>
      <c r="E978">
        <f>VLOOKUP(B978,'Input - companies list'!B:E,4,FALSE)</f>
        <v/>
      </c>
      <c r="F978">
        <f>SUMIFS('Input - target event report'!H:H,'Input - target event report'!B:B,B978,'Input - target event report'!D:D, "Private Investment")</f>
        <v/>
      </c>
      <c r="G978">
        <f>IF(I978&lt;2, "N/A", (MAXIFS('Input - target event report'!E:E,'Input - target event report'!B:B,B:B,'Input - target event report'!D:D,"Private Investment")-MINIFS('Input - target event report'!E:E,'Input - target event report'!B:B,B:B,'Input - target event report'!D:D,"Private Investment"))/(I978-1))</f>
        <v/>
      </c>
      <c r="H978">
        <f>IF(MAXIFS('Input - target event report'!E:E,'Input - target event report'!B:B,B:B,'Input - target event report'!D:D,"Private Investment") = 0, "N/A", TODAY() - MAXIFS('Input - target event report'!E:E,'Input - target event report'!B:B,B:B,'Input - target event report'!D:D,"Private Investment"))</f>
        <v/>
      </c>
      <c r="I978">
        <f>COUNTIFS('Input - target event report'!B:B,B978,'Input - target event report'!D:D, "Private Investment")</f>
        <v/>
      </c>
      <c r="J978">
        <f>INDEX('Input - companies list'!$1:$10000,MATCH(B978,'Input - companies list'!B:B,0),MATCH("Flow",'Input - companies list'!$1:$1,0 ))</f>
        <v/>
      </c>
      <c r="K978">
        <f>INDEX('Input - companies list'!$1:$10000,MATCH(B978,'Input - companies list'!B:B,0),MATCH("Inter-Cluster Connectivity",'Input - companies list'!$1:$1,0 ))</f>
        <v/>
      </c>
      <c r="L978">
        <f>IFERROR(PERCENTRANK(F:F,F978),0)</f>
        <v/>
      </c>
      <c r="M978">
        <f>IFERROR(1 - PERCENTRANK(G:G,G978),0)</f>
        <v/>
      </c>
      <c r="N978">
        <f>IFERROR(1 - PERCENTRANK(H:H,H978),0)</f>
        <v/>
      </c>
      <c r="O978">
        <f>IFERROR(PERCENTRANK(I:I,I978),0)</f>
        <v/>
      </c>
      <c r="P978">
        <f>IFERROR(1 - PERCENTRANK(J:J,J978),0)</f>
        <v/>
      </c>
      <c r="Q978">
        <f>IFERROR(PERCENTRANK(K:K,K978),0)</f>
        <v/>
      </c>
      <c r="R978">
        <f>L978*weight1+M978*weight2+N978*weight3+O978*weight4+P978*weight5+Q978*weight6</f>
        <v/>
      </c>
    </row>
    <row r="979" spans="1:18">
      <c r="A979">
        <f>RANK(R979,R:R)</f>
        <v/>
      </c>
      <c r="B979" t="s">
        <v>11422</v>
      </c>
      <c r="C979">
        <f>VLOOKUP(B979,'Input - companies list'!B:L,2,FALSE)</f>
        <v/>
      </c>
      <c r="D979">
        <f>VLOOKUP(B979,'Input - companies list'!B:L,11,FALSE)</f>
        <v/>
      </c>
      <c r="E979">
        <f>VLOOKUP(B979,'Input - companies list'!B:E,4,FALSE)</f>
        <v/>
      </c>
      <c r="F979">
        <f>SUMIFS('Input - target event report'!H:H,'Input - target event report'!B:B,B979,'Input - target event report'!D:D, "Private Investment")</f>
        <v/>
      </c>
      <c r="G979">
        <f>IF(I979&lt;2, "N/A", (MAXIFS('Input - target event report'!E:E,'Input - target event report'!B:B,B:B,'Input - target event report'!D:D,"Private Investment")-MINIFS('Input - target event report'!E:E,'Input - target event report'!B:B,B:B,'Input - target event report'!D:D,"Private Investment"))/(I979-1))</f>
        <v/>
      </c>
      <c r="H979">
        <f>IF(MAXIFS('Input - target event report'!E:E,'Input - target event report'!B:B,B:B,'Input - target event report'!D:D,"Private Investment") = 0, "N/A", TODAY() - MAXIFS('Input - target event report'!E:E,'Input - target event report'!B:B,B:B,'Input - target event report'!D:D,"Private Investment"))</f>
        <v/>
      </c>
      <c r="I979">
        <f>COUNTIFS('Input - target event report'!B:B,B979,'Input - target event report'!D:D, "Private Investment")</f>
        <v/>
      </c>
      <c r="J979">
        <f>INDEX('Input - companies list'!$1:$10000,MATCH(B979,'Input - companies list'!B:B,0),MATCH("Flow",'Input - companies list'!$1:$1,0 ))</f>
        <v/>
      </c>
      <c r="K979">
        <f>INDEX('Input - companies list'!$1:$10000,MATCH(B979,'Input - companies list'!B:B,0),MATCH("Inter-Cluster Connectivity",'Input - companies list'!$1:$1,0 ))</f>
        <v/>
      </c>
      <c r="L979">
        <f>IFERROR(PERCENTRANK(F:F,F979),0)</f>
        <v/>
      </c>
      <c r="M979">
        <f>IFERROR(1 - PERCENTRANK(G:G,G979),0)</f>
        <v/>
      </c>
      <c r="N979">
        <f>IFERROR(1 - PERCENTRANK(H:H,H979),0)</f>
        <v/>
      </c>
      <c r="O979">
        <f>IFERROR(PERCENTRANK(I:I,I979),0)</f>
        <v/>
      </c>
      <c r="P979">
        <f>IFERROR(1 - PERCENTRANK(J:J,J979),0)</f>
        <v/>
      </c>
      <c r="Q979">
        <f>IFERROR(PERCENTRANK(K:K,K979),0)</f>
        <v/>
      </c>
      <c r="R979">
        <f>L979*weight1+M979*weight2+N979*weight3+O979*weight4+P979*weight5+Q979*weight6</f>
        <v/>
      </c>
    </row>
    <row r="980" spans="1:18">
      <c r="A980">
        <f>RANK(R980,R:R)</f>
        <v/>
      </c>
      <c r="B980" t="s">
        <v>11432</v>
      </c>
      <c r="C980">
        <f>VLOOKUP(B980,'Input - companies list'!B:L,2,FALSE)</f>
        <v/>
      </c>
      <c r="D980">
        <f>VLOOKUP(B980,'Input - companies list'!B:L,11,FALSE)</f>
        <v/>
      </c>
      <c r="E980">
        <f>VLOOKUP(B980,'Input - companies list'!B:E,4,FALSE)</f>
        <v/>
      </c>
      <c r="F980">
        <f>SUMIFS('Input - target event report'!H:H,'Input - target event report'!B:B,B980,'Input - target event report'!D:D, "Private Investment")</f>
        <v/>
      </c>
      <c r="G980">
        <f>IF(I980&lt;2, "N/A", (MAXIFS('Input - target event report'!E:E,'Input - target event report'!B:B,B:B,'Input - target event report'!D:D,"Private Investment")-MINIFS('Input - target event report'!E:E,'Input - target event report'!B:B,B:B,'Input - target event report'!D:D,"Private Investment"))/(I980-1))</f>
        <v/>
      </c>
      <c r="H980">
        <f>IF(MAXIFS('Input - target event report'!E:E,'Input - target event report'!B:B,B:B,'Input - target event report'!D:D,"Private Investment") = 0, "N/A", TODAY() - MAXIFS('Input - target event report'!E:E,'Input - target event report'!B:B,B:B,'Input - target event report'!D:D,"Private Investment"))</f>
        <v/>
      </c>
      <c r="I980">
        <f>COUNTIFS('Input - target event report'!B:B,B980,'Input - target event report'!D:D, "Private Investment")</f>
        <v/>
      </c>
      <c r="J980">
        <f>INDEX('Input - companies list'!$1:$10000,MATCH(B980,'Input - companies list'!B:B,0),MATCH("Flow",'Input - companies list'!$1:$1,0 ))</f>
        <v/>
      </c>
      <c r="K980">
        <f>INDEX('Input - companies list'!$1:$10000,MATCH(B980,'Input - companies list'!B:B,0),MATCH("Inter-Cluster Connectivity",'Input - companies list'!$1:$1,0 ))</f>
        <v/>
      </c>
      <c r="L980">
        <f>IFERROR(PERCENTRANK(F:F,F980),0)</f>
        <v/>
      </c>
      <c r="M980">
        <f>IFERROR(1 - PERCENTRANK(G:G,G980),0)</f>
        <v/>
      </c>
      <c r="N980">
        <f>IFERROR(1 - PERCENTRANK(H:H,H980),0)</f>
        <v/>
      </c>
      <c r="O980">
        <f>IFERROR(PERCENTRANK(I:I,I980),0)</f>
        <v/>
      </c>
      <c r="P980">
        <f>IFERROR(1 - PERCENTRANK(J:J,J980),0)</f>
        <v/>
      </c>
      <c r="Q980">
        <f>IFERROR(PERCENTRANK(K:K,K980),0)</f>
        <v/>
      </c>
      <c r="R980">
        <f>L980*weight1+M980*weight2+N980*weight3+O980*weight4+P980*weight5+Q980*weight6</f>
        <v/>
      </c>
    </row>
    <row r="981" spans="1:18">
      <c r="A981">
        <f>RANK(R981,R:R)</f>
        <v/>
      </c>
      <c r="B981" t="s">
        <v>11444</v>
      </c>
      <c r="C981">
        <f>VLOOKUP(B981,'Input - companies list'!B:L,2,FALSE)</f>
        <v/>
      </c>
      <c r="D981">
        <f>VLOOKUP(B981,'Input - companies list'!B:L,11,FALSE)</f>
        <v/>
      </c>
      <c r="E981">
        <f>VLOOKUP(B981,'Input - companies list'!B:E,4,FALSE)</f>
        <v/>
      </c>
      <c r="F981">
        <f>SUMIFS('Input - target event report'!H:H,'Input - target event report'!B:B,B981,'Input - target event report'!D:D, "Private Investment")</f>
        <v/>
      </c>
      <c r="G981">
        <f>IF(I981&lt;2, "N/A", (MAXIFS('Input - target event report'!E:E,'Input - target event report'!B:B,B:B,'Input - target event report'!D:D,"Private Investment")-MINIFS('Input - target event report'!E:E,'Input - target event report'!B:B,B:B,'Input - target event report'!D:D,"Private Investment"))/(I981-1))</f>
        <v/>
      </c>
      <c r="H981">
        <f>IF(MAXIFS('Input - target event report'!E:E,'Input - target event report'!B:B,B:B,'Input - target event report'!D:D,"Private Investment") = 0, "N/A", TODAY() - MAXIFS('Input - target event report'!E:E,'Input - target event report'!B:B,B:B,'Input - target event report'!D:D,"Private Investment"))</f>
        <v/>
      </c>
      <c r="I981">
        <f>COUNTIFS('Input - target event report'!B:B,B981,'Input - target event report'!D:D, "Private Investment")</f>
        <v/>
      </c>
      <c r="J981">
        <f>INDEX('Input - companies list'!$1:$10000,MATCH(B981,'Input - companies list'!B:B,0),MATCH("Flow",'Input - companies list'!$1:$1,0 ))</f>
        <v/>
      </c>
      <c r="K981">
        <f>INDEX('Input - companies list'!$1:$10000,MATCH(B981,'Input - companies list'!B:B,0),MATCH("Inter-Cluster Connectivity",'Input - companies list'!$1:$1,0 ))</f>
        <v/>
      </c>
      <c r="L981">
        <f>IFERROR(PERCENTRANK(F:F,F981),0)</f>
        <v/>
      </c>
      <c r="M981">
        <f>IFERROR(1 - PERCENTRANK(G:G,G981),0)</f>
        <v/>
      </c>
      <c r="N981">
        <f>IFERROR(1 - PERCENTRANK(H:H,H981),0)</f>
        <v/>
      </c>
      <c r="O981">
        <f>IFERROR(PERCENTRANK(I:I,I981),0)</f>
        <v/>
      </c>
      <c r="P981">
        <f>IFERROR(1 - PERCENTRANK(J:J,J981),0)</f>
        <v/>
      </c>
      <c r="Q981">
        <f>IFERROR(PERCENTRANK(K:K,K981),0)</f>
        <v/>
      </c>
      <c r="R981">
        <f>L981*weight1+M981*weight2+N981*weight3+O981*weight4+P981*weight5+Q981*weight6</f>
        <v/>
      </c>
    </row>
    <row r="982" spans="1:18">
      <c r="A982">
        <f>RANK(R982,R:R)</f>
        <v/>
      </c>
      <c r="B982" t="s">
        <v>11454</v>
      </c>
      <c r="C982">
        <f>VLOOKUP(B982,'Input - companies list'!B:L,2,FALSE)</f>
        <v/>
      </c>
      <c r="D982">
        <f>VLOOKUP(B982,'Input - companies list'!B:L,11,FALSE)</f>
        <v/>
      </c>
      <c r="E982">
        <f>VLOOKUP(B982,'Input - companies list'!B:E,4,FALSE)</f>
        <v/>
      </c>
      <c r="F982">
        <f>SUMIFS('Input - target event report'!H:H,'Input - target event report'!B:B,B982,'Input - target event report'!D:D, "Private Investment")</f>
        <v/>
      </c>
      <c r="G982">
        <f>IF(I982&lt;2, "N/A", (MAXIFS('Input - target event report'!E:E,'Input - target event report'!B:B,B:B,'Input - target event report'!D:D,"Private Investment")-MINIFS('Input - target event report'!E:E,'Input - target event report'!B:B,B:B,'Input - target event report'!D:D,"Private Investment"))/(I982-1))</f>
        <v/>
      </c>
      <c r="H982">
        <f>IF(MAXIFS('Input - target event report'!E:E,'Input - target event report'!B:B,B:B,'Input - target event report'!D:D,"Private Investment") = 0, "N/A", TODAY() - MAXIFS('Input - target event report'!E:E,'Input - target event report'!B:B,B:B,'Input - target event report'!D:D,"Private Investment"))</f>
        <v/>
      </c>
      <c r="I982">
        <f>COUNTIFS('Input - target event report'!B:B,B982,'Input - target event report'!D:D, "Private Investment")</f>
        <v/>
      </c>
      <c r="J982">
        <f>INDEX('Input - companies list'!$1:$10000,MATCH(B982,'Input - companies list'!B:B,0),MATCH("Flow",'Input - companies list'!$1:$1,0 ))</f>
        <v/>
      </c>
      <c r="K982">
        <f>INDEX('Input - companies list'!$1:$10000,MATCH(B982,'Input - companies list'!B:B,0),MATCH("Inter-Cluster Connectivity",'Input - companies list'!$1:$1,0 ))</f>
        <v/>
      </c>
      <c r="L982">
        <f>IFERROR(PERCENTRANK(F:F,F982),0)</f>
        <v/>
      </c>
      <c r="M982">
        <f>IFERROR(1 - PERCENTRANK(G:G,G982),0)</f>
        <v/>
      </c>
      <c r="N982">
        <f>IFERROR(1 - PERCENTRANK(H:H,H982),0)</f>
        <v/>
      </c>
      <c r="O982">
        <f>IFERROR(PERCENTRANK(I:I,I982),0)</f>
        <v/>
      </c>
      <c r="P982">
        <f>IFERROR(1 - PERCENTRANK(J:J,J982),0)</f>
        <v/>
      </c>
      <c r="Q982">
        <f>IFERROR(PERCENTRANK(K:K,K982),0)</f>
        <v/>
      </c>
      <c r="R982">
        <f>L982*weight1+M982*weight2+N982*weight3+O982*weight4+P982*weight5+Q982*weight6</f>
        <v/>
      </c>
    </row>
    <row r="983" spans="1:18">
      <c r="A983">
        <f>RANK(R983,R:R)</f>
        <v/>
      </c>
      <c r="B983" t="s">
        <v>11466</v>
      </c>
      <c r="C983">
        <f>VLOOKUP(B983,'Input - companies list'!B:L,2,FALSE)</f>
        <v/>
      </c>
      <c r="D983">
        <f>VLOOKUP(B983,'Input - companies list'!B:L,11,FALSE)</f>
        <v/>
      </c>
      <c r="E983">
        <f>VLOOKUP(B983,'Input - companies list'!B:E,4,FALSE)</f>
        <v/>
      </c>
      <c r="F983">
        <f>SUMIFS('Input - target event report'!H:H,'Input - target event report'!B:B,B983,'Input - target event report'!D:D, "Private Investment")</f>
        <v/>
      </c>
      <c r="G983">
        <f>IF(I983&lt;2, "N/A", (MAXIFS('Input - target event report'!E:E,'Input - target event report'!B:B,B:B,'Input - target event report'!D:D,"Private Investment")-MINIFS('Input - target event report'!E:E,'Input - target event report'!B:B,B:B,'Input - target event report'!D:D,"Private Investment"))/(I983-1))</f>
        <v/>
      </c>
      <c r="H983">
        <f>IF(MAXIFS('Input - target event report'!E:E,'Input - target event report'!B:B,B:B,'Input - target event report'!D:D,"Private Investment") = 0, "N/A", TODAY() - MAXIFS('Input - target event report'!E:E,'Input - target event report'!B:B,B:B,'Input - target event report'!D:D,"Private Investment"))</f>
        <v/>
      </c>
      <c r="I983">
        <f>COUNTIFS('Input - target event report'!B:B,B983,'Input - target event report'!D:D, "Private Investment")</f>
        <v/>
      </c>
      <c r="J983">
        <f>INDEX('Input - companies list'!$1:$10000,MATCH(B983,'Input - companies list'!B:B,0),MATCH("Flow",'Input - companies list'!$1:$1,0 ))</f>
        <v/>
      </c>
      <c r="K983">
        <f>INDEX('Input - companies list'!$1:$10000,MATCH(B983,'Input - companies list'!B:B,0),MATCH("Inter-Cluster Connectivity",'Input - companies list'!$1:$1,0 ))</f>
        <v/>
      </c>
      <c r="L983">
        <f>IFERROR(PERCENTRANK(F:F,F983),0)</f>
        <v/>
      </c>
      <c r="M983">
        <f>IFERROR(1 - PERCENTRANK(G:G,G983),0)</f>
        <v/>
      </c>
      <c r="N983">
        <f>IFERROR(1 - PERCENTRANK(H:H,H983),0)</f>
        <v/>
      </c>
      <c r="O983">
        <f>IFERROR(PERCENTRANK(I:I,I983),0)</f>
        <v/>
      </c>
      <c r="P983">
        <f>IFERROR(1 - PERCENTRANK(J:J,J983),0)</f>
        <v/>
      </c>
      <c r="Q983">
        <f>IFERROR(PERCENTRANK(K:K,K983),0)</f>
        <v/>
      </c>
      <c r="R983">
        <f>L983*weight1+M983*weight2+N983*weight3+O983*weight4+P983*weight5+Q983*weight6</f>
        <v/>
      </c>
    </row>
    <row r="984" spans="1:18">
      <c r="A984">
        <f>RANK(R984,R:R)</f>
        <v/>
      </c>
      <c r="B984" t="s">
        <v>11476</v>
      </c>
      <c r="C984">
        <f>VLOOKUP(B984,'Input - companies list'!B:L,2,FALSE)</f>
        <v/>
      </c>
      <c r="D984">
        <f>VLOOKUP(B984,'Input - companies list'!B:L,11,FALSE)</f>
        <v/>
      </c>
      <c r="E984">
        <f>VLOOKUP(B984,'Input - companies list'!B:E,4,FALSE)</f>
        <v/>
      </c>
      <c r="F984">
        <f>SUMIFS('Input - target event report'!H:H,'Input - target event report'!B:B,B984,'Input - target event report'!D:D, "Private Investment")</f>
        <v/>
      </c>
      <c r="G984">
        <f>IF(I984&lt;2, "N/A", (MAXIFS('Input - target event report'!E:E,'Input - target event report'!B:B,B:B,'Input - target event report'!D:D,"Private Investment")-MINIFS('Input - target event report'!E:E,'Input - target event report'!B:B,B:B,'Input - target event report'!D:D,"Private Investment"))/(I984-1))</f>
        <v/>
      </c>
      <c r="H984">
        <f>IF(MAXIFS('Input - target event report'!E:E,'Input - target event report'!B:B,B:B,'Input - target event report'!D:D,"Private Investment") = 0, "N/A", TODAY() - MAXIFS('Input - target event report'!E:E,'Input - target event report'!B:B,B:B,'Input - target event report'!D:D,"Private Investment"))</f>
        <v/>
      </c>
      <c r="I984">
        <f>COUNTIFS('Input - target event report'!B:B,B984,'Input - target event report'!D:D, "Private Investment")</f>
        <v/>
      </c>
      <c r="J984">
        <f>INDEX('Input - companies list'!$1:$10000,MATCH(B984,'Input - companies list'!B:B,0),MATCH("Flow",'Input - companies list'!$1:$1,0 ))</f>
        <v/>
      </c>
      <c r="K984">
        <f>INDEX('Input - companies list'!$1:$10000,MATCH(B984,'Input - companies list'!B:B,0),MATCH("Inter-Cluster Connectivity",'Input - companies list'!$1:$1,0 ))</f>
        <v/>
      </c>
      <c r="L984">
        <f>IFERROR(PERCENTRANK(F:F,F984),0)</f>
        <v/>
      </c>
      <c r="M984">
        <f>IFERROR(1 - PERCENTRANK(G:G,G984),0)</f>
        <v/>
      </c>
      <c r="N984">
        <f>IFERROR(1 - PERCENTRANK(H:H,H984),0)</f>
        <v/>
      </c>
      <c r="O984">
        <f>IFERROR(PERCENTRANK(I:I,I984),0)</f>
        <v/>
      </c>
      <c r="P984">
        <f>IFERROR(1 - PERCENTRANK(J:J,J984),0)</f>
        <v/>
      </c>
      <c r="Q984">
        <f>IFERROR(PERCENTRANK(K:K,K984),0)</f>
        <v/>
      </c>
      <c r="R984">
        <f>L984*weight1+M984*weight2+N984*weight3+O984*weight4+P984*weight5+Q984*weight6</f>
        <v/>
      </c>
    </row>
    <row r="985" spans="1:18">
      <c r="A985">
        <f>RANK(R985,R:R)</f>
        <v/>
      </c>
      <c r="B985" t="s">
        <v>11486</v>
      </c>
      <c r="C985">
        <f>VLOOKUP(B985,'Input - companies list'!B:L,2,FALSE)</f>
        <v/>
      </c>
      <c r="D985">
        <f>VLOOKUP(B985,'Input - companies list'!B:L,11,FALSE)</f>
        <v/>
      </c>
      <c r="E985">
        <f>VLOOKUP(B985,'Input - companies list'!B:E,4,FALSE)</f>
        <v/>
      </c>
      <c r="F985">
        <f>SUMIFS('Input - target event report'!H:H,'Input - target event report'!B:B,B985,'Input - target event report'!D:D, "Private Investment")</f>
        <v/>
      </c>
      <c r="G985">
        <f>IF(I985&lt;2, "N/A", (MAXIFS('Input - target event report'!E:E,'Input - target event report'!B:B,B:B,'Input - target event report'!D:D,"Private Investment")-MINIFS('Input - target event report'!E:E,'Input - target event report'!B:B,B:B,'Input - target event report'!D:D,"Private Investment"))/(I985-1))</f>
        <v/>
      </c>
      <c r="H985">
        <f>IF(MAXIFS('Input - target event report'!E:E,'Input - target event report'!B:B,B:B,'Input - target event report'!D:D,"Private Investment") = 0, "N/A", TODAY() - MAXIFS('Input - target event report'!E:E,'Input - target event report'!B:B,B:B,'Input - target event report'!D:D,"Private Investment"))</f>
        <v/>
      </c>
      <c r="I985">
        <f>COUNTIFS('Input - target event report'!B:B,B985,'Input - target event report'!D:D, "Private Investment")</f>
        <v/>
      </c>
      <c r="J985">
        <f>INDEX('Input - companies list'!$1:$10000,MATCH(B985,'Input - companies list'!B:B,0),MATCH("Flow",'Input - companies list'!$1:$1,0 ))</f>
        <v/>
      </c>
      <c r="K985">
        <f>INDEX('Input - companies list'!$1:$10000,MATCH(B985,'Input - companies list'!B:B,0),MATCH("Inter-Cluster Connectivity",'Input - companies list'!$1:$1,0 ))</f>
        <v/>
      </c>
      <c r="L985">
        <f>IFERROR(PERCENTRANK(F:F,F985),0)</f>
        <v/>
      </c>
      <c r="M985">
        <f>IFERROR(1 - PERCENTRANK(G:G,G985),0)</f>
        <v/>
      </c>
      <c r="N985">
        <f>IFERROR(1 - PERCENTRANK(H:H,H985),0)</f>
        <v/>
      </c>
      <c r="O985">
        <f>IFERROR(PERCENTRANK(I:I,I985),0)</f>
        <v/>
      </c>
      <c r="P985">
        <f>IFERROR(1 - PERCENTRANK(J:J,J985),0)</f>
        <v/>
      </c>
      <c r="Q985">
        <f>IFERROR(PERCENTRANK(K:K,K985),0)</f>
        <v/>
      </c>
      <c r="R985">
        <f>L985*weight1+M985*weight2+N985*weight3+O985*weight4+P985*weight5+Q985*weight6</f>
        <v/>
      </c>
    </row>
    <row r="986" spans="1:18">
      <c r="A986">
        <f>RANK(R986,R:R)</f>
        <v/>
      </c>
      <c r="B986" t="s">
        <v>11497</v>
      </c>
      <c r="C986">
        <f>VLOOKUP(B986,'Input - companies list'!B:L,2,FALSE)</f>
        <v/>
      </c>
      <c r="D986">
        <f>VLOOKUP(B986,'Input - companies list'!B:L,11,FALSE)</f>
        <v/>
      </c>
      <c r="E986">
        <f>VLOOKUP(B986,'Input - companies list'!B:E,4,FALSE)</f>
        <v/>
      </c>
      <c r="F986">
        <f>SUMIFS('Input - target event report'!H:H,'Input - target event report'!B:B,B986,'Input - target event report'!D:D, "Private Investment")</f>
        <v/>
      </c>
      <c r="G986">
        <f>IF(I986&lt;2, "N/A", (MAXIFS('Input - target event report'!E:E,'Input - target event report'!B:B,B:B,'Input - target event report'!D:D,"Private Investment")-MINIFS('Input - target event report'!E:E,'Input - target event report'!B:B,B:B,'Input - target event report'!D:D,"Private Investment"))/(I986-1))</f>
        <v/>
      </c>
      <c r="H986">
        <f>IF(MAXIFS('Input - target event report'!E:E,'Input - target event report'!B:B,B:B,'Input - target event report'!D:D,"Private Investment") = 0, "N/A", TODAY() - MAXIFS('Input - target event report'!E:E,'Input - target event report'!B:B,B:B,'Input - target event report'!D:D,"Private Investment"))</f>
        <v/>
      </c>
      <c r="I986">
        <f>COUNTIFS('Input - target event report'!B:B,B986,'Input - target event report'!D:D, "Private Investment")</f>
        <v/>
      </c>
      <c r="J986">
        <f>INDEX('Input - companies list'!$1:$10000,MATCH(B986,'Input - companies list'!B:B,0),MATCH("Flow",'Input - companies list'!$1:$1,0 ))</f>
        <v/>
      </c>
      <c r="K986">
        <f>INDEX('Input - companies list'!$1:$10000,MATCH(B986,'Input - companies list'!B:B,0),MATCH("Inter-Cluster Connectivity",'Input - companies list'!$1:$1,0 ))</f>
        <v/>
      </c>
      <c r="L986">
        <f>IFERROR(PERCENTRANK(F:F,F986),0)</f>
        <v/>
      </c>
      <c r="M986">
        <f>IFERROR(1 - PERCENTRANK(G:G,G986),0)</f>
        <v/>
      </c>
      <c r="N986">
        <f>IFERROR(1 - PERCENTRANK(H:H,H986),0)</f>
        <v/>
      </c>
      <c r="O986">
        <f>IFERROR(PERCENTRANK(I:I,I986),0)</f>
        <v/>
      </c>
      <c r="P986">
        <f>IFERROR(1 - PERCENTRANK(J:J,J986),0)</f>
        <v/>
      </c>
      <c r="Q986">
        <f>IFERROR(PERCENTRANK(K:K,K986),0)</f>
        <v/>
      </c>
      <c r="R986">
        <f>L986*weight1+M986*weight2+N986*weight3+O986*weight4+P986*weight5+Q986*weight6</f>
        <v/>
      </c>
    </row>
    <row r="987" spans="1:18">
      <c r="A987">
        <f>RANK(R987,R:R)</f>
        <v/>
      </c>
      <c r="B987" t="s">
        <v>11508</v>
      </c>
      <c r="C987">
        <f>VLOOKUP(B987,'Input - companies list'!B:L,2,FALSE)</f>
        <v/>
      </c>
      <c r="D987">
        <f>VLOOKUP(B987,'Input - companies list'!B:L,11,FALSE)</f>
        <v/>
      </c>
      <c r="E987">
        <f>VLOOKUP(B987,'Input - companies list'!B:E,4,FALSE)</f>
        <v/>
      </c>
      <c r="F987">
        <f>SUMIFS('Input - target event report'!H:H,'Input - target event report'!B:B,B987,'Input - target event report'!D:D, "Private Investment")</f>
        <v/>
      </c>
      <c r="G987">
        <f>IF(I987&lt;2, "N/A", (MAXIFS('Input - target event report'!E:E,'Input - target event report'!B:B,B:B,'Input - target event report'!D:D,"Private Investment")-MINIFS('Input - target event report'!E:E,'Input - target event report'!B:B,B:B,'Input - target event report'!D:D,"Private Investment"))/(I987-1))</f>
        <v/>
      </c>
      <c r="H987">
        <f>IF(MAXIFS('Input - target event report'!E:E,'Input - target event report'!B:B,B:B,'Input - target event report'!D:D,"Private Investment") = 0, "N/A", TODAY() - MAXIFS('Input - target event report'!E:E,'Input - target event report'!B:B,B:B,'Input - target event report'!D:D,"Private Investment"))</f>
        <v/>
      </c>
      <c r="I987">
        <f>COUNTIFS('Input - target event report'!B:B,B987,'Input - target event report'!D:D, "Private Investment")</f>
        <v/>
      </c>
      <c r="J987">
        <f>INDEX('Input - companies list'!$1:$10000,MATCH(B987,'Input - companies list'!B:B,0),MATCH("Flow",'Input - companies list'!$1:$1,0 ))</f>
        <v/>
      </c>
      <c r="K987">
        <f>INDEX('Input - companies list'!$1:$10000,MATCH(B987,'Input - companies list'!B:B,0),MATCH("Inter-Cluster Connectivity",'Input - companies list'!$1:$1,0 ))</f>
        <v/>
      </c>
      <c r="L987">
        <f>IFERROR(PERCENTRANK(F:F,F987),0)</f>
        <v/>
      </c>
      <c r="M987">
        <f>IFERROR(1 - PERCENTRANK(G:G,G987),0)</f>
        <v/>
      </c>
      <c r="N987">
        <f>IFERROR(1 - PERCENTRANK(H:H,H987),0)</f>
        <v/>
      </c>
      <c r="O987">
        <f>IFERROR(PERCENTRANK(I:I,I987),0)</f>
        <v/>
      </c>
      <c r="P987">
        <f>IFERROR(1 - PERCENTRANK(J:J,J987),0)</f>
        <v/>
      </c>
      <c r="Q987">
        <f>IFERROR(PERCENTRANK(K:K,K987),0)</f>
        <v/>
      </c>
      <c r="R987">
        <f>L987*weight1+M987*weight2+N987*weight3+O987*weight4+P987*weight5+Q987*weight6</f>
        <v/>
      </c>
    </row>
    <row r="988" spans="1:18">
      <c r="A988">
        <f>RANK(R988,R:R)</f>
        <v/>
      </c>
      <c r="B988" t="s">
        <v>11517</v>
      </c>
      <c r="C988">
        <f>VLOOKUP(B988,'Input - companies list'!B:L,2,FALSE)</f>
        <v/>
      </c>
      <c r="D988">
        <f>VLOOKUP(B988,'Input - companies list'!B:L,11,FALSE)</f>
        <v/>
      </c>
      <c r="E988">
        <f>VLOOKUP(B988,'Input - companies list'!B:E,4,FALSE)</f>
        <v/>
      </c>
      <c r="F988">
        <f>SUMIFS('Input - target event report'!H:H,'Input - target event report'!B:B,B988,'Input - target event report'!D:D, "Private Investment")</f>
        <v/>
      </c>
      <c r="G988">
        <f>IF(I988&lt;2, "N/A", (MAXIFS('Input - target event report'!E:E,'Input - target event report'!B:B,B:B,'Input - target event report'!D:D,"Private Investment")-MINIFS('Input - target event report'!E:E,'Input - target event report'!B:B,B:B,'Input - target event report'!D:D,"Private Investment"))/(I988-1))</f>
        <v/>
      </c>
      <c r="H988">
        <f>IF(MAXIFS('Input - target event report'!E:E,'Input - target event report'!B:B,B:B,'Input - target event report'!D:D,"Private Investment") = 0, "N/A", TODAY() - MAXIFS('Input - target event report'!E:E,'Input - target event report'!B:B,B:B,'Input - target event report'!D:D,"Private Investment"))</f>
        <v/>
      </c>
      <c r="I988">
        <f>COUNTIFS('Input - target event report'!B:B,B988,'Input - target event report'!D:D, "Private Investment")</f>
        <v/>
      </c>
      <c r="J988">
        <f>INDEX('Input - companies list'!$1:$10000,MATCH(B988,'Input - companies list'!B:B,0),MATCH("Flow",'Input - companies list'!$1:$1,0 ))</f>
        <v/>
      </c>
      <c r="K988">
        <f>INDEX('Input - companies list'!$1:$10000,MATCH(B988,'Input - companies list'!B:B,0),MATCH("Inter-Cluster Connectivity",'Input - companies list'!$1:$1,0 ))</f>
        <v/>
      </c>
      <c r="L988">
        <f>IFERROR(PERCENTRANK(F:F,F988),0)</f>
        <v/>
      </c>
      <c r="M988">
        <f>IFERROR(1 - PERCENTRANK(G:G,G988),0)</f>
        <v/>
      </c>
      <c r="N988">
        <f>IFERROR(1 - PERCENTRANK(H:H,H988),0)</f>
        <v/>
      </c>
      <c r="O988">
        <f>IFERROR(PERCENTRANK(I:I,I988),0)</f>
        <v/>
      </c>
      <c r="P988">
        <f>IFERROR(1 - PERCENTRANK(J:J,J988),0)</f>
        <v/>
      </c>
      <c r="Q988">
        <f>IFERROR(PERCENTRANK(K:K,K988),0)</f>
        <v/>
      </c>
      <c r="R988">
        <f>L988*weight1+M988*weight2+N988*weight3+O988*weight4+P988*weight5+Q988*weight6</f>
        <v/>
      </c>
    </row>
    <row r="989" spans="1:18">
      <c r="A989">
        <f>RANK(R989,R:R)</f>
        <v/>
      </c>
      <c r="B989" t="s">
        <v>11531</v>
      </c>
      <c r="C989">
        <f>VLOOKUP(B989,'Input - companies list'!B:L,2,FALSE)</f>
        <v/>
      </c>
      <c r="D989">
        <f>VLOOKUP(B989,'Input - companies list'!B:L,11,FALSE)</f>
        <v/>
      </c>
      <c r="E989">
        <f>VLOOKUP(B989,'Input - companies list'!B:E,4,FALSE)</f>
        <v/>
      </c>
      <c r="F989">
        <f>SUMIFS('Input - target event report'!H:H,'Input - target event report'!B:B,B989,'Input - target event report'!D:D, "Private Investment")</f>
        <v/>
      </c>
      <c r="G989">
        <f>IF(I989&lt;2, "N/A", (MAXIFS('Input - target event report'!E:E,'Input - target event report'!B:B,B:B,'Input - target event report'!D:D,"Private Investment")-MINIFS('Input - target event report'!E:E,'Input - target event report'!B:B,B:B,'Input - target event report'!D:D,"Private Investment"))/(I989-1))</f>
        <v/>
      </c>
      <c r="H989">
        <f>IF(MAXIFS('Input - target event report'!E:E,'Input - target event report'!B:B,B:B,'Input - target event report'!D:D,"Private Investment") = 0, "N/A", TODAY() - MAXIFS('Input - target event report'!E:E,'Input - target event report'!B:B,B:B,'Input - target event report'!D:D,"Private Investment"))</f>
        <v/>
      </c>
      <c r="I989">
        <f>COUNTIFS('Input - target event report'!B:B,B989,'Input - target event report'!D:D, "Private Investment")</f>
        <v/>
      </c>
      <c r="J989">
        <f>INDEX('Input - companies list'!$1:$10000,MATCH(B989,'Input - companies list'!B:B,0),MATCH("Flow",'Input - companies list'!$1:$1,0 ))</f>
        <v/>
      </c>
      <c r="K989">
        <f>INDEX('Input - companies list'!$1:$10000,MATCH(B989,'Input - companies list'!B:B,0),MATCH("Inter-Cluster Connectivity",'Input - companies list'!$1:$1,0 ))</f>
        <v/>
      </c>
      <c r="L989">
        <f>IFERROR(PERCENTRANK(F:F,F989),0)</f>
        <v/>
      </c>
      <c r="M989">
        <f>IFERROR(1 - PERCENTRANK(G:G,G989),0)</f>
        <v/>
      </c>
      <c r="N989">
        <f>IFERROR(1 - PERCENTRANK(H:H,H989),0)</f>
        <v/>
      </c>
      <c r="O989">
        <f>IFERROR(PERCENTRANK(I:I,I989),0)</f>
        <v/>
      </c>
      <c r="P989">
        <f>IFERROR(1 - PERCENTRANK(J:J,J989),0)</f>
        <v/>
      </c>
      <c r="Q989">
        <f>IFERROR(PERCENTRANK(K:K,K989),0)</f>
        <v/>
      </c>
      <c r="R989">
        <f>L989*weight1+M989*weight2+N989*weight3+O989*weight4+P989*weight5+Q989*weight6</f>
        <v/>
      </c>
    </row>
    <row r="990" spans="1:18">
      <c r="A990">
        <f>RANK(R990,R:R)</f>
        <v/>
      </c>
      <c r="B990" t="s">
        <v>11544</v>
      </c>
      <c r="C990">
        <f>VLOOKUP(B990,'Input - companies list'!B:L,2,FALSE)</f>
        <v/>
      </c>
      <c r="D990">
        <f>VLOOKUP(B990,'Input - companies list'!B:L,11,FALSE)</f>
        <v/>
      </c>
      <c r="E990">
        <f>VLOOKUP(B990,'Input - companies list'!B:E,4,FALSE)</f>
        <v/>
      </c>
      <c r="F990">
        <f>SUMIFS('Input - target event report'!H:H,'Input - target event report'!B:B,B990,'Input - target event report'!D:D, "Private Investment")</f>
        <v/>
      </c>
      <c r="G990">
        <f>IF(I990&lt;2, "N/A", (MAXIFS('Input - target event report'!E:E,'Input - target event report'!B:B,B:B,'Input - target event report'!D:D,"Private Investment")-MINIFS('Input - target event report'!E:E,'Input - target event report'!B:B,B:B,'Input - target event report'!D:D,"Private Investment"))/(I990-1))</f>
        <v/>
      </c>
      <c r="H990">
        <f>IF(MAXIFS('Input - target event report'!E:E,'Input - target event report'!B:B,B:B,'Input - target event report'!D:D,"Private Investment") = 0, "N/A", TODAY() - MAXIFS('Input - target event report'!E:E,'Input - target event report'!B:B,B:B,'Input - target event report'!D:D,"Private Investment"))</f>
        <v/>
      </c>
      <c r="I990">
        <f>COUNTIFS('Input - target event report'!B:B,B990,'Input - target event report'!D:D, "Private Investment")</f>
        <v/>
      </c>
      <c r="J990">
        <f>INDEX('Input - companies list'!$1:$10000,MATCH(B990,'Input - companies list'!B:B,0),MATCH("Flow",'Input - companies list'!$1:$1,0 ))</f>
        <v/>
      </c>
      <c r="K990">
        <f>INDEX('Input - companies list'!$1:$10000,MATCH(B990,'Input - companies list'!B:B,0),MATCH("Inter-Cluster Connectivity",'Input - companies list'!$1:$1,0 ))</f>
        <v/>
      </c>
      <c r="L990">
        <f>IFERROR(PERCENTRANK(F:F,F990),0)</f>
        <v/>
      </c>
      <c r="M990">
        <f>IFERROR(1 - PERCENTRANK(G:G,G990),0)</f>
        <v/>
      </c>
      <c r="N990">
        <f>IFERROR(1 - PERCENTRANK(H:H,H990),0)</f>
        <v/>
      </c>
      <c r="O990">
        <f>IFERROR(PERCENTRANK(I:I,I990),0)</f>
        <v/>
      </c>
      <c r="P990">
        <f>IFERROR(1 - PERCENTRANK(J:J,J990),0)</f>
        <v/>
      </c>
      <c r="Q990">
        <f>IFERROR(PERCENTRANK(K:K,K990),0)</f>
        <v/>
      </c>
      <c r="R990">
        <f>L990*weight1+M990*weight2+N990*weight3+O990*weight4+P990*weight5+Q990*weight6</f>
        <v/>
      </c>
    </row>
    <row r="991" spans="1:18">
      <c r="A991">
        <f>RANK(R991,R:R)</f>
        <v/>
      </c>
      <c r="B991" t="s">
        <v>11556</v>
      </c>
      <c r="C991">
        <f>VLOOKUP(B991,'Input - companies list'!B:L,2,FALSE)</f>
        <v/>
      </c>
      <c r="D991">
        <f>VLOOKUP(B991,'Input - companies list'!B:L,11,FALSE)</f>
        <v/>
      </c>
      <c r="E991">
        <f>VLOOKUP(B991,'Input - companies list'!B:E,4,FALSE)</f>
        <v/>
      </c>
      <c r="F991">
        <f>SUMIFS('Input - target event report'!H:H,'Input - target event report'!B:B,B991,'Input - target event report'!D:D, "Private Investment")</f>
        <v/>
      </c>
      <c r="G991">
        <f>IF(I991&lt;2, "N/A", (MAXIFS('Input - target event report'!E:E,'Input - target event report'!B:B,B:B,'Input - target event report'!D:D,"Private Investment")-MINIFS('Input - target event report'!E:E,'Input - target event report'!B:B,B:B,'Input - target event report'!D:D,"Private Investment"))/(I991-1))</f>
        <v/>
      </c>
      <c r="H991">
        <f>IF(MAXIFS('Input - target event report'!E:E,'Input - target event report'!B:B,B:B,'Input - target event report'!D:D,"Private Investment") = 0, "N/A", TODAY() - MAXIFS('Input - target event report'!E:E,'Input - target event report'!B:B,B:B,'Input - target event report'!D:D,"Private Investment"))</f>
        <v/>
      </c>
      <c r="I991">
        <f>COUNTIFS('Input - target event report'!B:B,B991,'Input - target event report'!D:D, "Private Investment")</f>
        <v/>
      </c>
      <c r="J991">
        <f>INDEX('Input - companies list'!$1:$10000,MATCH(B991,'Input - companies list'!B:B,0),MATCH("Flow",'Input - companies list'!$1:$1,0 ))</f>
        <v/>
      </c>
      <c r="K991">
        <f>INDEX('Input - companies list'!$1:$10000,MATCH(B991,'Input - companies list'!B:B,0),MATCH("Inter-Cluster Connectivity",'Input - companies list'!$1:$1,0 ))</f>
        <v/>
      </c>
      <c r="L991">
        <f>IFERROR(PERCENTRANK(F:F,F991),0)</f>
        <v/>
      </c>
      <c r="M991">
        <f>IFERROR(1 - PERCENTRANK(G:G,G991),0)</f>
        <v/>
      </c>
      <c r="N991">
        <f>IFERROR(1 - PERCENTRANK(H:H,H991),0)</f>
        <v/>
      </c>
      <c r="O991">
        <f>IFERROR(PERCENTRANK(I:I,I991),0)</f>
        <v/>
      </c>
      <c r="P991">
        <f>IFERROR(1 - PERCENTRANK(J:J,J991),0)</f>
        <v/>
      </c>
      <c r="Q991">
        <f>IFERROR(PERCENTRANK(K:K,K991),0)</f>
        <v/>
      </c>
      <c r="R991">
        <f>L991*weight1+M991*weight2+N991*weight3+O991*weight4+P991*weight5+Q991*weight6</f>
        <v/>
      </c>
    </row>
    <row r="992" spans="1:18">
      <c r="A992">
        <f>RANK(R992,R:R)</f>
        <v/>
      </c>
      <c r="B992" t="s">
        <v>11565</v>
      </c>
      <c r="C992">
        <f>VLOOKUP(B992,'Input - companies list'!B:L,2,FALSE)</f>
        <v/>
      </c>
      <c r="D992">
        <f>VLOOKUP(B992,'Input - companies list'!B:L,11,FALSE)</f>
        <v/>
      </c>
      <c r="E992">
        <f>VLOOKUP(B992,'Input - companies list'!B:E,4,FALSE)</f>
        <v/>
      </c>
      <c r="F992">
        <f>SUMIFS('Input - target event report'!H:H,'Input - target event report'!B:B,B992,'Input - target event report'!D:D, "Private Investment")</f>
        <v/>
      </c>
      <c r="G992">
        <f>IF(I992&lt;2, "N/A", (MAXIFS('Input - target event report'!E:E,'Input - target event report'!B:B,B:B,'Input - target event report'!D:D,"Private Investment")-MINIFS('Input - target event report'!E:E,'Input - target event report'!B:B,B:B,'Input - target event report'!D:D,"Private Investment"))/(I992-1))</f>
        <v/>
      </c>
      <c r="H992">
        <f>IF(MAXIFS('Input - target event report'!E:E,'Input - target event report'!B:B,B:B,'Input - target event report'!D:D,"Private Investment") = 0, "N/A", TODAY() - MAXIFS('Input - target event report'!E:E,'Input - target event report'!B:B,B:B,'Input - target event report'!D:D,"Private Investment"))</f>
        <v/>
      </c>
      <c r="I992">
        <f>COUNTIFS('Input - target event report'!B:B,B992,'Input - target event report'!D:D, "Private Investment")</f>
        <v/>
      </c>
      <c r="J992">
        <f>INDEX('Input - companies list'!$1:$10000,MATCH(B992,'Input - companies list'!B:B,0),MATCH("Flow",'Input - companies list'!$1:$1,0 ))</f>
        <v/>
      </c>
      <c r="K992">
        <f>INDEX('Input - companies list'!$1:$10000,MATCH(B992,'Input - companies list'!B:B,0),MATCH("Inter-Cluster Connectivity",'Input - companies list'!$1:$1,0 ))</f>
        <v/>
      </c>
      <c r="L992">
        <f>IFERROR(PERCENTRANK(F:F,F992),0)</f>
        <v/>
      </c>
      <c r="M992">
        <f>IFERROR(1 - PERCENTRANK(G:G,G992),0)</f>
        <v/>
      </c>
      <c r="N992">
        <f>IFERROR(1 - PERCENTRANK(H:H,H992),0)</f>
        <v/>
      </c>
      <c r="O992">
        <f>IFERROR(PERCENTRANK(I:I,I992),0)</f>
        <v/>
      </c>
      <c r="P992">
        <f>IFERROR(1 - PERCENTRANK(J:J,J992),0)</f>
        <v/>
      </c>
      <c r="Q992">
        <f>IFERROR(PERCENTRANK(K:K,K992),0)</f>
        <v/>
      </c>
      <c r="R992">
        <f>L992*weight1+M992*weight2+N992*weight3+O992*weight4+P992*weight5+Q992*weight6</f>
        <v/>
      </c>
    </row>
    <row r="993" spans="1:18">
      <c r="A993">
        <f>RANK(R993,R:R)</f>
        <v/>
      </c>
      <c r="B993" t="s">
        <v>11578</v>
      </c>
      <c r="C993">
        <f>VLOOKUP(B993,'Input - companies list'!B:L,2,FALSE)</f>
        <v/>
      </c>
      <c r="D993">
        <f>VLOOKUP(B993,'Input - companies list'!B:L,11,FALSE)</f>
        <v/>
      </c>
      <c r="E993">
        <f>VLOOKUP(B993,'Input - companies list'!B:E,4,FALSE)</f>
        <v/>
      </c>
      <c r="F993">
        <f>SUMIFS('Input - target event report'!H:H,'Input - target event report'!B:B,B993,'Input - target event report'!D:D, "Private Investment")</f>
        <v/>
      </c>
      <c r="G993">
        <f>IF(I993&lt;2, "N/A", (MAXIFS('Input - target event report'!E:E,'Input - target event report'!B:B,B:B,'Input - target event report'!D:D,"Private Investment")-MINIFS('Input - target event report'!E:E,'Input - target event report'!B:B,B:B,'Input - target event report'!D:D,"Private Investment"))/(I993-1))</f>
        <v/>
      </c>
      <c r="H993">
        <f>IF(MAXIFS('Input - target event report'!E:E,'Input - target event report'!B:B,B:B,'Input - target event report'!D:D,"Private Investment") = 0, "N/A", TODAY() - MAXIFS('Input - target event report'!E:E,'Input - target event report'!B:B,B:B,'Input - target event report'!D:D,"Private Investment"))</f>
        <v/>
      </c>
      <c r="I993">
        <f>COUNTIFS('Input - target event report'!B:B,B993,'Input - target event report'!D:D, "Private Investment")</f>
        <v/>
      </c>
      <c r="J993">
        <f>INDEX('Input - companies list'!$1:$10000,MATCH(B993,'Input - companies list'!B:B,0),MATCH("Flow",'Input - companies list'!$1:$1,0 ))</f>
        <v/>
      </c>
      <c r="K993">
        <f>INDEX('Input - companies list'!$1:$10000,MATCH(B993,'Input - companies list'!B:B,0),MATCH("Inter-Cluster Connectivity",'Input - companies list'!$1:$1,0 ))</f>
        <v/>
      </c>
      <c r="L993">
        <f>IFERROR(PERCENTRANK(F:F,F993),0)</f>
        <v/>
      </c>
      <c r="M993">
        <f>IFERROR(1 - PERCENTRANK(G:G,G993),0)</f>
        <v/>
      </c>
      <c r="N993">
        <f>IFERROR(1 - PERCENTRANK(H:H,H993),0)</f>
        <v/>
      </c>
      <c r="O993">
        <f>IFERROR(PERCENTRANK(I:I,I993),0)</f>
        <v/>
      </c>
      <c r="P993">
        <f>IFERROR(1 - PERCENTRANK(J:J,J993),0)</f>
        <v/>
      </c>
      <c r="Q993">
        <f>IFERROR(PERCENTRANK(K:K,K993),0)</f>
        <v/>
      </c>
      <c r="R993">
        <f>L993*weight1+M993*weight2+N993*weight3+O993*weight4+P993*weight5+Q993*weight6</f>
        <v/>
      </c>
    </row>
    <row r="994" spans="1:18">
      <c r="A994">
        <f>RANK(R994,R:R)</f>
        <v/>
      </c>
      <c r="B994" t="s">
        <v>11590</v>
      </c>
      <c r="C994">
        <f>VLOOKUP(B994,'Input - companies list'!B:L,2,FALSE)</f>
        <v/>
      </c>
      <c r="D994">
        <f>VLOOKUP(B994,'Input - companies list'!B:L,11,FALSE)</f>
        <v/>
      </c>
      <c r="E994">
        <f>VLOOKUP(B994,'Input - companies list'!B:E,4,FALSE)</f>
        <v/>
      </c>
      <c r="F994">
        <f>SUMIFS('Input - target event report'!H:H,'Input - target event report'!B:B,B994,'Input - target event report'!D:D, "Private Investment")</f>
        <v/>
      </c>
      <c r="G994">
        <f>IF(I994&lt;2, "N/A", (MAXIFS('Input - target event report'!E:E,'Input - target event report'!B:B,B:B,'Input - target event report'!D:D,"Private Investment")-MINIFS('Input - target event report'!E:E,'Input - target event report'!B:B,B:B,'Input - target event report'!D:D,"Private Investment"))/(I994-1))</f>
        <v/>
      </c>
      <c r="H994">
        <f>IF(MAXIFS('Input - target event report'!E:E,'Input - target event report'!B:B,B:B,'Input - target event report'!D:D,"Private Investment") = 0, "N/A", TODAY() - MAXIFS('Input - target event report'!E:E,'Input - target event report'!B:B,B:B,'Input - target event report'!D:D,"Private Investment"))</f>
        <v/>
      </c>
      <c r="I994">
        <f>COUNTIFS('Input - target event report'!B:B,B994,'Input - target event report'!D:D, "Private Investment")</f>
        <v/>
      </c>
      <c r="J994">
        <f>INDEX('Input - companies list'!$1:$10000,MATCH(B994,'Input - companies list'!B:B,0),MATCH("Flow",'Input - companies list'!$1:$1,0 ))</f>
        <v/>
      </c>
      <c r="K994">
        <f>INDEX('Input - companies list'!$1:$10000,MATCH(B994,'Input - companies list'!B:B,0),MATCH("Inter-Cluster Connectivity",'Input - companies list'!$1:$1,0 ))</f>
        <v/>
      </c>
      <c r="L994">
        <f>IFERROR(PERCENTRANK(F:F,F994),0)</f>
        <v/>
      </c>
      <c r="M994">
        <f>IFERROR(1 - PERCENTRANK(G:G,G994),0)</f>
        <v/>
      </c>
      <c r="N994">
        <f>IFERROR(1 - PERCENTRANK(H:H,H994),0)</f>
        <v/>
      </c>
      <c r="O994">
        <f>IFERROR(PERCENTRANK(I:I,I994),0)</f>
        <v/>
      </c>
      <c r="P994">
        <f>IFERROR(1 - PERCENTRANK(J:J,J994),0)</f>
        <v/>
      </c>
      <c r="Q994">
        <f>IFERROR(PERCENTRANK(K:K,K994),0)</f>
        <v/>
      </c>
      <c r="R994">
        <f>L994*weight1+M994*weight2+N994*weight3+O994*weight4+P994*weight5+Q994*weight6</f>
        <v/>
      </c>
    </row>
    <row r="995" spans="1:18">
      <c r="A995">
        <f>RANK(R995,R:R)</f>
        <v/>
      </c>
      <c r="B995" t="s">
        <v>11602</v>
      </c>
      <c r="C995">
        <f>VLOOKUP(B995,'Input - companies list'!B:L,2,FALSE)</f>
        <v/>
      </c>
      <c r="D995">
        <f>VLOOKUP(B995,'Input - companies list'!B:L,11,FALSE)</f>
        <v/>
      </c>
      <c r="E995">
        <f>VLOOKUP(B995,'Input - companies list'!B:E,4,FALSE)</f>
        <v/>
      </c>
      <c r="F995">
        <f>SUMIFS('Input - target event report'!H:H,'Input - target event report'!B:B,B995,'Input - target event report'!D:D, "Private Investment")</f>
        <v/>
      </c>
      <c r="G995">
        <f>IF(I995&lt;2, "N/A", (MAXIFS('Input - target event report'!E:E,'Input - target event report'!B:B,B:B,'Input - target event report'!D:D,"Private Investment")-MINIFS('Input - target event report'!E:E,'Input - target event report'!B:B,B:B,'Input - target event report'!D:D,"Private Investment"))/(I995-1))</f>
        <v/>
      </c>
      <c r="H995">
        <f>IF(MAXIFS('Input - target event report'!E:E,'Input - target event report'!B:B,B:B,'Input - target event report'!D:D,"Private Investment") = 0, "N/A", TODAY() - MAXIFS('Input - target event report'!E:E,'Input - target event report'!B:B,B:B,'Input - target event report'!D:D,"Private Investment"))</f>
        <v/>
      </c>
      <c r="I995">
        <f>COUNTIFS('Input - target event report'!B:B,B995,'Input - target event report'!D:D, "Private Investment")</f>
        <v/>
      </c>
      <c r="J995">
        <f>INDEX('Input - companies list'!$1:$10000,MATCH(B995,'Input - companies list'!B:B,0),MATCH("Flow",'Input - companies list'!$1:$1,0 ))</f>
        <v/>
      </c>
      <c r="K995">
        <f>INDEX('Input - companies list'!$1:$10000,MATCH(B995,'Input - companies list'!B:B,0),MATCH("Inter-Cluster Connectivity",'Input - companies list'!$1:$1,0 ))</f>
        <v/>
      </c>
      <c r="L995">
        <f>IFERROR(PERCENTRANK(F:F,F995),0)</f>
        <v/>
      </c>
      <c r="M995">
        <f>IFERROR(1 - PERCENTRANK(G:G,G995),0)</f>
        <v/>
      </c>
      <c r="N995">
        <f>IFERROR(1 - PERCENTRANK(H:H,H995),0)</f>
        <v/>
      </c>
      <c r="O995">
        <f>IFERROR(PERCENTRANK(I:I,I995),0)</f>
        <v/>
      </c>
      <c r="P995">
        <f>IFERROR(1 - PERCENTRANK(J:J,J995),0)</f>
        <v/>
      </c>
      <c r="Q995">
        <f>IFERROR(PERCENTRANK(K:K,K995),0)</f>
        <v/>
      </c>
      <c r="R995">
        <f>L995*weight1+M995*weight2+N995*weight3+O995*weight4+P995*weight5+Q995*weight6</f>
        <v/>
      </c>
    </row>
    <row r="996" spans="1:18">
      <c r="A996">
        <f>RANK(R996,R:R)</f>
        <v/>
      </c>
      <c r="B996" t="s">
        <v>11612</v>
      </c>
      <c r="C996">
        <f>VLOOKUP(B996,'Input - companies list'!B:L,2,FALSE)</f>
        <v/>
      </c>
      <c r="D996">
        <f>VLOOKUP(B996,'Input - companies list'!B:L,11,FALSE)</f>
        <v/>
      </c>
      <c r="E996">
        <f>VLOOKUP(B996,'Input - companies list'!B:E,4,FALSE)</f>
        <v/>
      </c>
      <c r="F996">
        <f>SUMIFS('Input - target event report'!H:H,'Input - target event report'!B:B,B996,'Input - target event report'!D:D, "Private Investment")</f>
        <v/>
      </c>
      <c r="G996">
        <f>IF(I996&lt;2, "N/A", (MAXIFS('Input - target event report'!E:E,'Input - target event report'!B:B,B:B,'Input - target event report'!D:D,"Private Investment")-MINIFS('Input - target event report'!E:E,'Input - target event report'!B:B,B:B,'Input - target event report'!D:D,"Private Investment"))/(I996-1))</f>
        <v/>
      </c>
      <c r="H996">
        <f>IF(MAXIFS('Input - target event report'!E:E,'Input - target event report'!B:B,B:B,'Input - target event report'!D:D,"Private Investment") = 0, "N/A", TODAY() - MAXIFS('Input - target event report'!E:E,'Input - target event report'!B:B,B:B,'Input - target event report'!D:D,"Private Investment"))</f>
        <v/>
      </c>
      <c r="I996">
        <f>COUNTIFS('Input - target event report'!B:B,B996,'Input - target event report'!D:D, "Private Investment")</f>
        <v/>
      </c>
      <c r="J996">
        <f>INDEX('Input - companies list'!$1:$10000,MATCH(B996,'Input - companies list'!B:B,0),MATCH("Flow",'Input - companies list'!$1:$1,0 ))</f>
        <v/>
      </c>
      <c r="K996">
        <f>INDEX('Input - companies list'!$1:$10000,MATCH(B996,'Input - companies list'!B:B,0),MATCH("Inter-Cluster Connectivity",'Input - companies list'!$1:$1,0 ))</f>
        <v/>
      </c>
      <c r="L996">
        <f>IFERROR(PERCENTRANK(F:F,F996),0)</f>
        <v/>
      </c>
      <c r="M996">
        <f>IFERROR(1 - PERCENTRANK(G:G,G996),0)</f>
        <v/>
      </c>
      <c r="N996">
        <f>IFERROR(1 - PERCENTRANK(H:H,H996),0)</f>
        <v/>
      </c>
      <c r="O996">
        <f>IFERROR(PERCENTRANK(I:I,I996),0)</f>
        <v/>
      </c>
      <c r="P996">
        <f>IFERROR(1 - PERCENTRANK(J:J,J996),0)</f>
        <v/>
      </c>
      <c r="Q996">
        <f>IFERROR(PERCENTRANK(K:K,K996),0)</f>
        <v/>
      </c>
      <c r="R996">
        <f>L996*weight1+M996*weight2+N996*weight3+O996*weight4+P996*weight5+Q996*weight6</f>
        <v/>
      </c>
    </row>
    <row r="997" spans="1:18">
      <c r="A997">
        <f>RANK(R997,R:R)</f>
        <v/>
      </c>
      <c r="B997" t="s">
        <v>11623</v>
      </c>
      <c r="C997">
        <f>VLOOKUP(B997,'Input - companies list'!B:L,2,FALSE)</f>
        <v/>
      </c>
      <c r="D997">
        <f>VLOOKUP(B997,'Input - companies list'!B:L,11,FALSE)</f>
        <v/>
      </c>
      <c r="E997">
        <f>VLOOKUP(B997,'Input - companies list'!B:E,4,FALSE)</f>
        <v/>
      </c>
      <c r="F997">
        <f>SUMIFS('Input - target event report'!H:H,'Input - target event report'!B:B,B997,'Input - target event report'!D:D, "Private Investment")</f>
        <v/>
      </c>
      <c r="G997">
        <f>IF(I997&lt;2, "N/A", (MAXIFS('Input - target event report'!E:E,'Input - target event report'!B:B,B:B,'Input - target event report'!D:D,"Private Investment")-MINIFS('Input - target event report'!E:E,'Input - target event report'!B:B,B:B,'Input - target event report'!D:D,"Private Investment"))/(I997-1))</f>
        <v/>
      </c>
      <c r="H997">
        <f>IF(MAXIFS('Input - target event report'!E:E,'Input - target event report'!B:B,B:B,'Input - target event report'!D:D,"Private Investment") = 0, "N/A", TODAY() - MAXIFS('Input - target event report'!E:E,'Input - target event report'!B:B,B:B,'Input - target event report'!D:D,"Private Investment"))</f>
        <v/>
      </c>
      <c r="I997">
        <f>COUNTIFS('Input - target event report'!B:B,B997,'Input - target event report'!D:D, "Private Investment")</f>
        <v/>
      </c>
      <c r="J997">
        <f>INDEX('Input - companies list'!$1:$10000,MATCH(B997,'Input - companies list'!B:B,0),MATCH("Flow",'Input - companies list'!$1:$1,0 ))</f>
        <v/>
      </c>
      <c r="K997">
        <f>INDEX('Input - companies list'!$1:$10000,MATCH(B997,'Input - companies list'!B:B,0),MATCH("Inter-Cluster Connectivity",'Input - companies list'!$1:$1,0 ))</f>
        <v/>
      </c>
      <c r="L997">
        <f>IFERROR(PERCENTRANK(F:F,F997),0)</f>
        <v/>
      </c>
      <c r="M997">
        <f>IFERROR(1 - PERCENTRANK(G:G,G997),0)</f>
        <v/>
      </c>
      <c r="N997">
        <f>IFERROR(1 - PERCENTRANK(H:H,H997),0)</f>
        <v/>
      </c>
      <c r="O997">
        <f>IFERROR(PERCENTRANK(I:I,I997),0)</f>
        <v/>
      </c>
      <c r="P997">
        <f>IFERROR(1 - PERCENTRANK(J:J,J997),0)</f>
        <v/>
      </c>
      <c r="Q997">
        <f>IFERROR(PERCENTRANK(K:K,K997),0)</f>
        <v/>
      </c>
      <c r="R997">
        <f>L997*weight1+M997*weight2+N997*weight3+O997*weight4+P997*weight5+Q997*weight6</f>
        <v/>
      </c>
    </row>
    <row r="998" spans="1:18">
      <c r="A998">
        <f>RANK(R998,R:R)</f>
        <v/>
      </c>
      <c r="B998" t="s">
        <v>11633</v>
      </c>
      <c r="C998">
        <f>VLOOKUP(B998,'Input - companies list'!B:L,2,FALSE)</f>
        <v/>
      </c>
      <c r="D998">
        <f>VLOOKUP(B998,'Input - companies list'!B:L,11,FALSE)</f>
        <v/>
      </c>
      <c r="E998">
        <f>VLOOKUP(B998,'Input - companies list'!B:E,4,FALSE)</f>
        <v/>
      </c>
      <c r="F998">
        <f>SUMIFS('Input - target event report'!H:H,'Input - target event report'!B:B,B998,'Input - target event report'!D:D, "Private Investment")</f>
        <v/>
      </c>
      <c r="G998">
        <f>IF(I998&lt;2, "N/A", (MAXIFS('Input - target event report'!E:E,'Input - target event report'!B:B,B:B,'Input - target event report'!D:D,"Private Investment")-MINIFS('Input - target event report'!E:E,'Input - target event report'!B:B,B:B,'Input - target event report'!D:D,"Private Investment"))/(I998-1))</f>
        <v/>
      </c>
      <c r="H998">
        <f>IF(MAXIFS('Input - target event report'!E:E,'Input - target event report'!B:B,B:B,'Input - target event report'!D:D,"Private Investment") = 0, "N/A", TODAY() - MAXIFS('Input - target event report'!E:E,'Input - target event report'!B:B,B:B,'Input - target event report'!D:D,"Private Investment"))</f>
        <v/>
      </c>
      <c r="I998">
        <f>COUNTIFS('Input - target event report'!B:B,B998,'Input - target event report'!D:D, "Private Investment")</f>
        <v/>
      </c>
      <c r="J998">
        <f>INDEX('Input - companies list'!$1:$10000,MATCH(B998,'Input - companies list'!B:B,0),MATCH("Flow",'Input - companies list'!$1:$1,0 ))</f>
        <v/>
      </c>
      <c r="K998">
        <f>INDEX('Input - companies list'!$1:$10000,MATCH(B998,'Input - companies list'!B:B,0),MATCH("Inter-Cluster Connectivity",'Input - companies list'!$1:$1,0 ))</f>
        <v/>
      </c>
      <c r="L998">
        <f>IFERROR(PERCENTRANK(F:F,F998),0)</f>
        <v/>
      </c>
      <c r="M998">
        <f>IFERROR(1 - PERCENTRANK(G:G,G998),0)</f>
        <v/>
      </c>
      <c r="N998">
        <f>IFERROR(1 - PERCENTRANK(H:H,H998),0)</f>
        <v/>
      </c>
      <c r="O998">
        <f>IFERROR(PERCENTRANK(I:I,I998),0)</f>
        <v/>
      </c>
      <c r="P998">
        <f>IFERROR(1 - PERCENTRANK(J:J,J998),0)</f>
        <v/>
      </c>
      <c r="Q998">
        <f>IFERROR(PERCENTRANK(K:K,K998),0)</f>
        <v/>
      </c>
      <c r="R998">
        <f>L998*weight1+M998*weight2+N998*weight3+O998*weight4+P998*weight5+Q998*weight6</f>
        <v/>
      </c>
    </row>
    <row r="999" spans="1:18">
      <c r="A999">
        <f>RANK(R999,R:R)</f>
        <v/>
      </c>
      <c r="B999" t="s">
        <v>11644</v>
      </c>
      <c r="C999">
        <f>VLOOKUP(B999,'Input - companies list'!B:L,2,FALSE)</f>
        <v/>
      </c>
      <c r="D999">
        <f>VLOOKUP(B999,'Input - companies list'!B:L,11,FALSE)</f>
        <v/>
      </c>
      <c r="E999">
        <f>VLOOKUP(B999,'Input - companies list'!B:E,4,FALSE)</f>
        <v/>
      </c>
      <c r="F999">
        <f>SUMIFS('Input - target event report'!H:H,'Input - target event report'!B:B,B999,'Input - target event report'!D:D, "Private Investment")</f>
        <v/>
      </c>
      <c r="G999">
        <f>IF(I999&lt;2, "N/A", (MAXIFS('Input - target event report'!E:E,'Input - target event report'!B:B,B:B,'Input - target event report'!D:D,"Private Investment")-MINIFS('Input - target event report'!E:E,'Input - target event report'!B:B,B:B,'Input - target event report'!D:D,"Private Investment"))/(I999-1))</f>
        <v/>
      </c>
      <c r="H999">
        <f>IF(MAXIFS('Input - target event report'!E:E,'Input - target event report'!B:B,B:B,'Input - target event report'!D:D,"Private Investment") = 0, "N/A", TODAY() - MAXIFS('Input - target event report'!E:E,'Input - target event report'!B:B,B:B,'Input - target event report'!D:D,"Private Investment"))</f>
        <v/>
      </c>
      <c r="I999">
        <f>COUNTIFS('Input - target event report'!B:B,B999,'Input - target event report'!D:D, "Private Investment")</f>
        <v/>
      </c>
      <c r="J999">
        <f>INDEX('Input - companies list'!$1:$10000,MATCH(B999,'Input - companies list'!B:B,0),MATCH("Flow",'Input - companies list'!$1:$1,0 ))</f>
        <v/>
      </c>
      <c r="K999">
        <f>INDEX('Input - companies list'!$1:$10000,MATCH(B999,'Input - companies list'!B:B,0),MATCH("Inter-Cluster Connectivity",'Input - companies list'!$1:$1,0 ))</f>
        <v/>
      </c>
      <c r="L999">
        <f>IFERROR(PERCENTRANK(F:F,F999),0)</f>
        <v/>
      </c>
      <c r="M999">
        <f>IFERROR(1 - PERCENTRANK(G:G,G999),0)</f>
        <v/>
      </c>
      <c r="N999">
        <f>IFERROR(1 - PERCENTRANK(H:H,H999),0)</f>
        <v/>
      </c>
      <c r="O999">
        <f>IFERROR(PERCENTRANK(I:I,I999),0)</f>
        <v/>
      </c>
      <c r="P999">
        <f>IFERROR(1 - PERCENTRANK(J:J,J999),0)</f>
        <v/>
      </c>
      <c r="Q999">
        <f>IFERROR(PERCENTRANK(K:K,K999),0)</f>
        <v/>
      </c>
      <c r="R999">
        <f>L999*weight1+M999*weight2+N999*weight3+O999*weight4+P999*weight5+Q999*weight6</f>
        <v/>
      </c>
    </row>
    <row r="1000" spans="1:18">
      <c r="A1000">
        <f>RANK(R1000,R:R)</f>
        <v/>
      </c>
      <c r="B1000" t="s">
        <v>11655</v>
      </c>
      <c r="C1000">
        <f>VLOOKUP(B1000,'Input - companies list'!B:L,2,FALSE)</f>
        <v/>
      </c>
      <c r="D1000">
        <f>VLOOKUP(B1000,'Input - companies list'!B:L,11,FALSE)</f>
        <v/>
      </c>
      <c r="E1000">
        <f>VLOOKUP(B1000,'Input - companies list'!B:E,4,FALSE)</f>
        <v/>
      </c>
      <c r="F1000">
        <f>SUMIFS('Input - target event report'!H:H,'Input - target event report'!B:B,B1000,'Input - target event report'!D:D, "Private Investment")</f>
        <v/>
      </c>
      <c r="G1000">
        <f>IF(I1000&lt;2, "N/A", (MAXIFS('Input - target event report'!E:E,'Input - target event report'!B:B,B:B,'Input - target event report'!D:D,"Private Investment")-MINIFS('Input - target event report'!E:E,'Input - target event report'!B:B,B:B,'Input - target event report'!D:D,"Private Investment"))/(I1000-1))</f>
        <v/>
      </c>
      <c r="H1000">
        <f>IF(MAXIFS('Input - target event report'!E:E,'Input - target event report'!B:B,B:B,'Input - target event report'!D:D,"Private Investment") = 0, "N/A", TODAY() - MAXIFS('Input - target event report'!E:E,'Input - target event report'!B:B,B:B,'Input - target event report'!D:D,"Private Investment"))</f>
        <v/>
      </c>
      <c r="I1000">
        <f>COUNTIFS('Input - target event report'!B:B,B1000,'Input - target event report'!D:D, "Private Investment")</f>
        <v/>
      </c>
      <c r="J1000">
        <f>INDEX('Input - companies list'!$1:$10000,MATCH(B1000,'Input - companies list'!B:B,0),MATCH("Flow",'Input - companies list'!$1:$1,0 ))</f>
        <v/>
      </c>
      <c r="K1000">
        <f>INDEX('Input - companies list'!$1:$10000,MATCH(B1000,'Input - companies list'!B:B,0),MATCH("Inter-Cluster Connectivity",'Input - companies list'!$1:$1,0 ))</f>
        <v/>
      </c>
      <c r="L1000">
        <f>IFERROR(PERCENTRANK(F:F,F1000),0)</f>
        <v/>
      </c>
      <c r="M1000">
        <f>IFERROR(1 - PERCENTRANK(G:G,G1000),0)</f>
        <v/>
      </c>
      <c r="N1000">
        <f>IFERROR(1 - PERCENTRANK(H:H,H1000),0)</f>
        <v/>
      </c>
      <c r="O1000">
        <f>IFERROR(PERCENTRANK(I:I,I1000),0)</f>
        <v/>
      </c>
      <c r="P1000">
        <f>IFERROR(1 - PERCENTRANK(J:J,J1000),0)</f>
        <v/>
      </c>
      <c r="Q1000">
        <f>IFERROR(PERCENTRANK(K:K,K1000),0)</f>
        <v/>
      </c>
      <c r="R1000">
        <f>L1000*weight1+M1000*weight2+N1000*weight3+O1000*weight4+P1000*weight5+Q1000*weight6</f>
        <v/>
      </c>
    </row>
    <row r="1001" spans="1:18">
      <c r="A1001">
        <f>RANK(R1001,R:R)</f>
        <v/>
      </c>
      <c r="B1001" t="s">
        <v>11665</v>
      </c>
      <c r="C1001">
        <f>VLOOKUP(B1001,'Input - companies list'!B:L,2,FALSE)</f>
        <v/>
      </c>
      <c r="D1001">
        <f>VLOOKUP(B1001,'Input - companies list'!B:L,11,FALSE)</f>
        <v/>
      </c>
      <c r="E1001">
        <f>VLOOKUP(B1001,'Input - companies list'!B:E,4,FALSE)</f>
        <v/>
      </c>
      <c r="F1001">
        <f>SUMIFS('Input - target event report'!H:H,'Input - target event report'!B:B,B1001,'Input - target event report'!D:D, "Private Investment")</f>
        <v/>
      </c>
      <c r="G1001">
        <f>IF(I1001&lt;2, "N/A", (MAXIFS('Input - target event report'!E:E,'Input - target event report'!B:B,B:B,'Input - target event report'!D:D,"Private Investment")-MINIFS('Input - target event report'!E:E,'Input - target event report'!B:B,B:B,'Input - target event report'!D:D,"Private Investment"))/(I1001-1))</f>
        <v/>
      </c>
      <c r="H1001">
        <f>IF(MAXIFS('Input - target event report'!E:E,'Input - target event report'!B:B,B:B,'Input - target event report'!D:D,"Private Investment") = 0, "N/A", TODAY() - MAXIFS('Input - target event report'!E:E,'Input - target event report'!B:B,B:B,'Input - target event report'!D:D,"Private Investment"))</f>
        <v/>
      </c>
      <c r="I1001">
        <f>COUNTIFS('Input - target event report'!B:B,B1001,'Input - target event report'!D:D, "Private Investment")</f>
        <v/>
      </c>
      <c r="J1001">
        <f>INDEX('Input - companies list'!$1:$10000,MATCH(B1001,'Input - companies list'!B:B,0),MATCH("Flow",'Input - companies list'!$1:$1,0 ))</f>
        <v/>
      </c>
      <c r="K1001">
        <f>INDEX('Input - companies list'!$1:$10000,MATCH(B1001,'Input - companies list'!B:B,0),MATCH("Inter-Cluster Connectivity",'Input - companies list'!$1:$1,0 ))</f>
        <v/>
      </c>
      <c r="L1001">
        <f>IFERROR(PERCENTRANK(F:F,F1001),0)</f>
        <v/>
      </c>
      <c r="M1001">
        <f>IFERROR(1 - PERCENTRANK(G:G,G1001),0)</f>
        <v/>
      </c>
      <c r="N1001">
        <f>IFERROR(1 - PERCENTRANK(H:H,H1001),0)</f>
        <v/>
      </c>
      <c r="O1001">
        <f>IFERROR(PERCENTRANK(I:I,I1001),0)</f>
        <v/>
      </c>
      <c r="P1001">
        <f>IFERROR(1 - PERCENTRANK(J:J,J1001),0)</f>
        <v/>
      </c>
      <c r="Q1001">
        <f>IFERROR(PERCENTRANK(K:K,K1001),0)</f>
        <v/>
      </c>
      <c r="R1001">
        <f>L1001*weight1+M1001*weight2+N1001*weight3+O1001*weight4+P1001*weight5+Q1001*weight6</f>
        <v/>
      </c>
    </row>
    <row r="1002" spans="1:18">
      <c r="A1002">
        <f>RANK(R1002,R:R)</f>
        <v/>
      </c>
      <c r="B1002" t="s">
        <v>11676</v>
      </c>
      <c r="C1002">
        <f>VLOOKUP(B1002,'Input - companies list'!B:L,2,FALSE)</f>
        <v/>
      </c>
      <c r="D1002">
        <f>VLOOKUP(B1002,'Input - companies list'!B:L,11,FALSE)</f>
        <v/>
      </c>
      <c r="E1002">
        <f>VLOOKUP(B1002,'Input - companies list'!B:E,4,FALSE)</f>
        <v/>
      </c>
      <c r="F1002">
        <f>SUMIFS('Input - target event report'!H:H,'Input - target event report'!B:B,B1002,'Input - target event report'!D:D, "Private Investment")</f>
        <v/>
      </c>
      <c r="G1002">
        <f>IF(I1002&lt;2, "N/A", (MAXIFS('Input - target event report'!E:E,'Input - target event report'!B:B,B:B,'Input - target event report'!D:D,"Private Investment")-MINIFS('Input - target event report'!E:E,'Input - target event report'!B:B,B:B,'Input - target event report'!D:D,"Private Investment"))/(I1002-1))</f>
        <v/>
      </c>
      <c r="H1002">
        <f>IF(MAXIFS('Input - target event report'!E:E,'Input - target event report'!B:B,B:B,'Input - target event report'!D:D,"Private Investment") = 0, "N/A", TODAY() - MAXIFS('Input - target event report'!E:E,'Input - target event report'!B:B,B:B,'Input - target event report'!D:D,"Private Investment"))</f>
        <v/>
      </c>
      <c r="I1002">
        <f>COUNTIFS('Input - target event report'!B:B,B1002,'Input - target event report'!D:D, "Private Investment")</f>
        <v/>
      </c>
      <c r="J1002">
        <f>INDEX('Input - companies list'!$1:$10000,MATCH(B1002,'Input - companies list'!B:B,0),MATCH("Flow",'Input - companies list'!$1:$1,0 ))</f>
        <v/>
      </c>
      <c r="K1002">
        <f>INDEX('Input - companies list'!$1:$10000,MATCH(B1002,'Input - companies list'!B:B,0),MATCH("Inter-Cluster Connectivity",'Input - companies list'!$1:$1,0 ))</f>
        <v/>
      </c>
      <c r="L1002">
        <f>IFERROR(PERCENTRANK(F:F,F1002),0)</f>
        <v/>
      </c>
      <c r="M1002">
        <f>IFERROR(1 - PERCENTRANK(G:G,G1002),0)</f>
        <v/>
      </c>
      <c r="N1002">
        <f>IFERROR(1 - PERCENTRANK(H:H,H1002),0)</f>
        <v/>
      </c>
      <c r="O1002">
        <f>IFERROR(PERCENTRANK(I:I,I1002),0)</f>
        <v/>
      </c>
      <c r="P1002">
        <f>IFERROR(1 - PERCENTRANK(J:J,J1002),0)</f>
        <v/>
      </c>
      <c r="Q1002">
        <f>IFERROR(PERCENTRANK(K:K,K1002),0)</f>
        <v/>
      </c>
      <c r="R1002">
        <f>L1002*weight1+M1002*weight2+N1002*weight3+O1002*weight4+P1002*weight5+Q1002*weight6</f>
        <v/>
      </c>
    </row>
    <row r="1003" spans="1:18">
      <c r="A1003">
        <f>RANK(R1003,R:R)</f>
        <v/>
      </c>
      <c r="B1003" t="s">
        <v>11687</v>
      </c>
      <c r="C1003">
        <f>VLOOKUP(B1003,'Input - companies list'!B:L,2,FALSE)</f>
        <v/>
      </c>
      <c r="D1003">
        <f>VLOOKUP(B1003,'Input - companies list'!B:L,11,FALSE)</f>
        <v/>
      </c>
      <c r="E1003">
        <f>VLOOKUP(B1003,'Input - companies list'!B:E,4,FALSE)</f>
        <v/>
      </c>
      <c r="F1003">
        <f>SUMIFS('Input - target event report'!H:H,'Input - target event report'!B:B,B1003,'Input - target event report'!D:D, "Private Investment")</f>
        <v/>
      </c>
      <c r="G1003">
        <f>IF(I1003&lt;2, "N/A", (MAXIFS('Input - target event report'!E:E,'Input - target event report'!B:B,B:B,'Input - target event report'!D:D,"Private Investment")-MINIFS('Input - target event report'!E:E,'Input - target event report'!B:B,B:B,'Input - target event report'!D:D,"Private Investment"))/(I1003-1))</f>
        <v/>
      </c>
      <c r="H1003">
        <f>IF(MAXIFS('Input - target event report'!E:E,'Input - target event report'!B:B,B:B,'Input - target event report'!D:D,"Private Investment") = 0, "N/A", TODAY() - MAXIFS('Input - target event report'!E:E,'Input - target event report'!B:B,B:B,'Input - target event report'!D:D,"Private Investment"))</f>
        <v/>
      </c>
      <c r="I1003">
        <f>COUNTIFS('Input - target event report'!B:B,B1003,'Input - target event report'!D:D, "Private Investment")</f>
        <v/>
      </c>
      <c r="J1003">
        <f>INDEX('Input - companies list'!$1:$10000,MATCH(B1003,'Input - companies list'!B:B,0),MATCH("Flow",'Input - companies list'!$1:$1,0 ))</f>
        <v/>
      </c>
      <c r="K1003">
        <f>INDEX('Input - companies list'!$1:$10000,MATCH(B1003,'Input - companies list'!B:B,0),MATCH("Inter-Cluster Connectivity",'Input - companies list'!$1:$1,0 ))</f>
        <v/>
      </c>
      <c r="L1003">
        <f>IFERROR(PERCENTRANK(F:F,F1003),0)</f>
        <v/>
      </c>
      <c r="M1003">
        <f>IFERROR(1 - PERCENTRANK(G:G,G1003),0)</f>
        <v/>
      </c>
      <c r="N1003">
        <f>IFERROR(1 - PERCENTRANK(H:H,H1003),0)</f>
        <v/>
      </c>
      <c r="O1003">
        <f>IFERROR(PERCENTRANK(I:I,I1003),0)</f>
        <v/>
      </c>
      <c r="P1003">
        <f>IFERROR(1 - PERCENTRANK(J:J,J1003),0)</f>
        <v/>
      </c>
      <c r="Q1003">
        <f>IFERROR(PERCENTRANK(K:K,K1003),0)</f>
        <v/>
      </c>
      <c r="R1003">
        <f>L1003*weight1+M1003*weight2+N1003*weight3+O1003*weight4+P1003*weight5+Q1003*weight6</f>
        <v/>
      </c>
    </row>
    <row r="1004" spans="1:18">
      <c r="A1004">
        <f>RANK(R1004,R:R)</f>
        <v/>
      </c>
      <c r="B1004" t="s">
        <v>11699</v>
      </c>
      <c r="C1004">
        <f>VLOOKUP(B1004,'Input - companies list'!B:L,2,FALSE)</f>
        <v/>
      </c>
      <c r="D1004">
        <f>VLOOKUP(B1004,'Input - companies list'!B:L,11,FALSE)</f>
        <v/>
      </c>
      <c r="E1004">
        <f>VLOOKUP(B1004,'Input - companies list'!B:E,4,FALSE)</f>
        <v/>
      </c>
      <c r="F1004">
        <f>SUMIFS('Input - target event report'!H:H,'Input - target event report'!B:B,B1004,'Input - target event report'!D:D, "Private Investment")</f>
        <v/>
      </c>
      <c r="G1004">
        <f>IF(I1004&lt;2, "N/A", (MAXIFS('Input - target event report'!E:E,'Input - target event report'!B:B,B:B,'Input - target event report'!D:D,"Private Investment")-MINIFS('Input - target event report'!E:E,'Input - target event report'!B:B,B:B,'Input - target event report'!D:D,"Private Investment"))/(I1004-1))</f>
        <v/>
      </c>
      <c r="H1004">
        <f>IF(MAXIFS('Input - target event report'!E:E,'Input - target event report'!B:B,B:B,'Input - target event report'!D:D,"Private Investment") = 0, "N/A", TODAY() - MAXIFS('Input - target event report'!E:E,'Input - target event report'!B:B,B:B,'Input - target event report'!D:D,"Private Investment"))</f>
        <v/>
      </c>
      <c r="I1004">
        <f>COUNTIFS('Input - target event report'!B:B,B1004,'Input - target event report'!D:D, "Private Investment")</f>
        <v/>
      </c>
      <c r="J1004">
        <f>INDEX('Input - companies list'!$1:$10000,MATCH(B1004,'Input - companies list'!B:B,0),MATCH("Flow",'Input - companies list'!$1:$1,0 ))</f>
        <v/>
      </c>
      <c r="K1004">
        <f>INDEX('Input - companies list'!$1:$10000,MATCH(B1004,'Input - companies list'!B:B,0),MATCH("Inter-Cluster Connectivity",'Input - companies list'!$1:$1,0 ))</f>
        <v/>
      </c>
      <c r="L1004">
        <f>IFERROR(PERCENTRANK(F:F,F1004),0)</f>
        <v/>
      </c>
      <c r="M1004">
        <f>IFERROR(1 - PERCENTRANK(G:G,G1004),0)</f>
        <v/>
      </c>
      <c r="N1004">
        <f>IFERROR(1 - PERCENTRANK(H:H,H1004),0)</f>
        <v/>
      </c>
      <c r="O1004">
        <f>IFERROR(PERCENTRANK(I:I,I1004),0)</f>
        <v/>
      </c>
      <c r="P1004">
        <f>IFERROR(1 - PERCENTRANK(J:J,J1004),0)</f>
        <v/>
      </c>
      <c r="Q1004">
        <f>IFERROR(PERCENTRANK(K:K,K1004),0)</f>
        <v/>
      </c>
      <c r="R1004">
        <f>L1004*weight1+M1004*weight2+N1004*weight3+O1004*weight4+P1004*weight5+Q1004*weight6</f>
        <v/>
      </c>
    </row>
    <row r="1005" spans="1:18">
      <c r="A1005">
        <f>RANK(R1005,R:R)</f>
        <v/>
      </c>
      <c r="B1005" t="s">
        <v>11710</v>
      </c>
      <c r="C1005">
        <f>VLOOKUP(B1005,'Input - companies list'!B:L,2,FALSE)</f>
        <v/>
      </c>
      <c r="D1005">
        <f>VLOOKUP(B1005,'Input - companies list'!B:L,11,FALSE)</f>
        <v/>
      </c>
      <c r="E1005">
        <f>VLOOKUP(B1005,'Input - companies list'!B:E,4,FALSE)</f>
        <v/>
      </c>
      <c r="F1005">
        <f>SUMIFS('Input - target event report'!H:H,'Input - target event report'!B:B,B1005,'Input - target event report'!D:D, "Private Investment")</f>
        <v/>
      </c>
      <c r="G1005">
        <f>IF(I1005&lt;2, "N/A", (MAXIFS('Input - target event report'!E:E,'Input - target event report'!B:B,B:B,'Input - target event report'!D:D,"Private Investment")-MINIFS('Input - target event report'!E:E,'Input - target event report'!B:B,B:B,'Input - target event report'!D:D,"Private Investment"))/(I1005-1))</f>
        <v/>
      </c>
      <c r="H1005">
        <f>IF(MAXIFS('Input - target event report'!E:E,'Input - target event report'!B:B,B:B,'Input - target event report'!D:D,"Private Investment") = 0, "N/A", TODAY() - MAXIFS('Input - target event report'!E:E,'Input - target event report'!B:B,B:B,'Input - target event report'!D:D,"Private Investment"))</f>
        <v/>
      </c>
      <c r="I1005">
        <f>COUNTIFS('Input - target event report'!B:B,B1005,'Input - target event report'!D:D, "Private Investment")</f>
        <v/>
      </c>
      <c r="J1005">
        <f>INDEX('Input - companies list'!$1:$10000,MATCH(B1005,'Input - companies list'!B:B,0),MATCH("Flow",'Input - companies list'!$1:$1,0 ))</f>
        <v/>
      </c>
      <c r="K1005">
        <f>INDEX('Input - companies list'!$1:$10000,MATCH(B1005,'Input - companies list'!B:B,0),MATCH("Inter-Cluster Connectivity",'Input - companies list'!$1:$1,0 ))</f>
        <v/>
      </c>
      <c r="L1005">
        <f>IFERROR(PERCENTRANK(F:F,F1005),0)</f>
        <v/>
      </c>
      <c r="M1005">
        <f>IFERROR(1 - PERCENTRANK(G:G,G1005),0)</f>
        <v/>
      </c>
      <c r="N1005">
        <f>IFERROR(1 - PERCENTRANK(H:H,H1005),0)</f>
        <v/>
      </c>
      <c r="O1005">
        <f>IFERROR(PERCENTRANK(I:I,I1005),0)</f>
        <v/>
      </c>
      <c r="P1005">
        <f>IFERROR(1 - PERCENTRANK(J:J,J1005),0)</f>
        <v/>
      </c>
      <c r="Q1005">
        <f>IFERROR(PERCENTRANK(K:K,K1005),0)</f>
        <v/>
      </c>
      <c r="R1005">
        <f>L1005*weight1+M1005*weight2+N1005*weight3+O1005*weight4+P1005*weight5+Q1005*weight6</f>
        <v/>
      </c>
    </row>
    <row r="1006" spans="1:18">
      <c r="A1006">
        <f>RANK(R1006,R:R)</f>
        <v/>
      </c>
      <c r="B1006" t="s">
        <v>11723</v>
      </c>
      <c r="C1006">
        <f>VLOOKUP(B1006,'Input - companies list'!B:L,2,FALSE)</f>
        <v/>
      </c>
      <c r="D1006">
        <f>VLOOKUP(B1006,'Input - companies list'!B:L,11,FALSE)</f>
        <v/>
      </c>
      <c r="E1006">
        <f>VLOOKUP(B1006,'Input - companies list'!B:E,4,FALSE)</f>
        <v/>
      </c>
      <c r="F1006">
        <f>SUMIFS('Input - target event report'!H:H,'Input - target event report'!B:B,B1006,'Input - target event report'!D:D, "Private Investment")</f>
        <v/>
      </c>
      <c r="G1006">
        <f>IF(I1006&lt;2, "N/A", (MAXIFS('Input - target event report'!E:E,'Input - target event report'!B:B,B:B,'Input - target event report'!D:D,"Private Investment")-MINIFS('Input - target event report'!E:E,'Input - target event report'!B:B,B:B,'Input - target event report'!D:D,"Private Investment"))/(I1006-1))</f>
        <v/>
      </c>
      <c r="H1006">
        <f>IF(MAXIFS('Input - target event report'!E:E,'Input - target event report'!B:B,B:B,'Input - target event report'!D:D,"Private Investment") = 0, "N/A", TODAY() - MAXIFS('Input - target event report'!E:E,'Input - target event report'!B:B,B:B,'Input - target event report'!D:D,"Private Investment"))</f>
        <v/>
      </c>
      <c r="I1006">
        <f>COUNTIFS('Input - target event report'!B:B,B1006,'Input - target event report'!D:D, "Private Investment")</f>
        <v/>
      </c>
      <c r="J1006">
        <f>INDEX('Input - companies list'!$1:$10000,MATCH(B1006,'Input - companies list'!B:B,0),MATCH("Flow",'Input - companies list'!$1:$1,0 ))</f>
        <v/>
      </c>
      <c r="K1006">
        <f>INDEX('Input - companies list'!$1:$10000,MATCH(B1006,'Input - companies list'!B:B,0),MATCH("Inter-Cluster Connectivity",'Input - companies list'!$1:$1,0 ))</f>
        <v/>
      </c>
      <c r="L1006">
        <f>IFERROR(PERCENTRANK(F:F,F1006),0)</f>
        <v/>
      </c>
      <c r="M1006">
        <f>IFERROR(1 - PERCENTRANK(G:G,G1006),0)</f>
        <v/>
      </c>
      <c r="N1006">
        <f>IFERROR(1 - PERCENTRANK(H:H,H1006),0)</f>
        <v/>
      </c>
      <c r="O1006">
        <f>IFERROR(PERCENTRANK(I:I,I1006),0)</f>
        <v/>
      </c>
      <c r="P1006">
        <f>IFERROR(1 - PERCENTRANK(J:J,J1006),0)</f>
        <v/>
      </c>
      <c r="Q1006">
        <f>IFERROR(PERCENTRANK(K:K,K1006),0)</f>
        <v/>
      </c>
      <c r="R1006">
        <f>L1006*weight1+M1006*weight2+N1006*weight3+O1006*weight4+P1006*weight5+Q1006*weight6</f>
        <v/>
      </c>
    </row>
    <row r="1007" spans="1:18">
      <c r="A1007">
        <f>RANK(R1007,R:R)</f>
        <v/>
      </c>
      <c r="B1007" t="s">
        <v>11733</v>
      </c>
      <c r="C1007">
        <f>VLOOKUP(B1007,'Input - companies list'!B:L,2,FALSE)</f>
        <v/>
      </c>
      <c r="D1007">
        <f>VLOOKUP(B1007,'Input - companies list'!B:L,11,FALSE)</f>
        <v/>
      </c>
      <c r="E1007">
        <f>VLOOKUP(B1007,'Input - companies list'!B:E,4,FALSE)</f>
        <v/>
      </c>
      <c r="F1007">
        <f>SUMIFS('Input - target event report'!H:H,'Input - target event report'!B:B,B1007,'Input - target event report'!D:D, "Private Investment")</f>
        <v/>
      </c>
      <c r="G1007">
        <f>IF(I1007&lt;2, "N/A", (MAXIFS('Input - target event report'!E:E,'Input - target event report'!B:B,B:B,'Input - target event report'!D:D,"Private Investment")-MINIFS('Input - target event report'!E:E,'Input - target event report'!B:B,B:B,'Input - target event report'!D:D,"Private Investment"))/(I1007-1))</f>
        <v/>
      </c>
      <c r="H1007">
        <f>IF(MAXIFS('Input - target event report'!E:E,'Input - target event report'!B:B,B:B,'Input - target event report'!D:D,"Private Investment") = 0, "N/A", TODAY() - MAXIFS('Input - target event report'!E:E,'Input - target event report'!B:B,B:B,'Input - target event report'!D:D,"Private Investment"))</f>
        <v/>
      </c>
      <c r="I1007">
        <f>COUNTIFS('Input - target event report'!B:B,B1007,'Input - target event report'!D:D, "Private Investment")</f>
        <v/>
      </c>
      <c r="J1007">
        <f>INDEX('Input - companies list'!$1:$10000,MATCH(B1007,'Input - companies list'!B:B,0),MATCH("Flow",'Input - companies list'!$1:$1,0 ))</f>
        <v/>
      </c>
      <c r="K1007">
        <f>INDEX('Input - companies list'!$1:$10000,MATCH(B1007,'Input - companies list'!B:B,0),MATCH("Inter-Cluster Connectivity",'Input - companies list'!$1:$1,0 ))</f>
        <v/>
      </c>
      <c r="L1007">
        <f>IFERROR(PERCENTRANK(F:F,F1007),0)</f>
        <v/>
      </c>
      <c r="M1007">
        <f>IFERROR(1 - PERCENTRANK(G:G,G1007),0)</f>
        <v/>
      </c>
      <c r="N1007">
        <f>IFERROR(1 - PERCENTRANK(H:H,H1007),0)</f>
        <v/>
      </c>
      <c r="O1007">
        <f>IFERROR(PERCENTRANK(I:I,I1007),0)</f>
        <v/>
      </c>
      <c r="P1007">
        <f>IFERROR(1 - PERCENTRANK(J:J,J1007),0)</f>
        <v/>
      </c>
      <c r="Q1007">
        <f>IFERROR(PERCENTRANK(K:K,K1007),0)</f>
        <v/>
      </c>
      <c r="R1007">
        <f>L1007*weight1+M1007*weight2+N1007*weight3+O1007*weight4+P1007*weight5+Q1007*weight6</f>
        <v/>
      </c>
    </row>
    <row r="1008" spans="1:18">
      <c r="A1008">
        <f>RANK(R1008,R:R)</f>
        <v/>
      </c>
      <c r="B1008" t="s">
        <v>11742</v>
      </c>
      <c r="C1008">
        <f>VLOOKUP(B1008,'Input - companies list'!B:L,2,FALSE)</f>
        <v/>
      </c>
      <c r="D1008">
        <f>VLOOKUP(B1008,'Input - companies list'!B:L,11,FALSE)</f>
        <v/>
      </c>
      <c r="E1008">
        <f>VLOOKUP(B1008,'Input - companies list'!B:E,4,FALSE)</f>
        <v/>
      </c>
      <c r="F1008">
        <f>SUMIFS('Input - target event report'!H:H,'Input - target event report'!B:B,B1008,'Input - target event report'!D:D, "Private Investment")</f>
        <v/>
      </c>
      <c r="G1008">
        <f>IF(I1008&lt;2, "N/A", (MAXIFS('Input - target event report'!E:E,'Input - target event report'!B:B,B:B,'Input - target event report'!D:D,"Private Investment")-MINIFS('Input - target event report'!E:E,'Input - target event report'!B:B,B:B,'Input - target event report'!D:D,"Private Investment"))/(I1008-1))</f>
        <v/>
      </c>
      <c r="H1008">
        <f>IF(MAXIFS('Input - target event report'!E:E,'Input - target event report'!B:B,B:B,'Input - target event report'!D:D,"Private Investment") = 0, "N/A", TODAY() - MAXIFS('Input - target event report'!E:E,'Input - target event report'!B:B,B:B,'Input - target event report'!D:D,"Private Investment"))</f>
        <v/>
      </c>
      <c r="I1008">
        <f>COUNTIFS('Input - target event report'!B:B,B1008,'Input - target event report'!D:D, "Private Investment")</f>
        <v/>
      </c>
      <c r="J1008">
        <f>INDEX('Input - companies list'!$1:$10000,MATCH(B1008,'Input - companies list'!B:B,0),MATCH("Flow",'Input - companies list'!$1:$1,0 ))</f>
        <v/>
      </c>
      <c r="K1008">
        <f>INDEX('Input - companies list'!$1:$10000,MATCH(B1008,'Input - companies list'!B:B,0),MATCH("Inter-Cluster Connectivity",'Input - companies list'!$1:$1,0 ))</f>
        <v/>
      </c>
      <c r="L1008">
        <f>IFERROR(PERCENTRANK(F:F,F1008),0)</f>
        <v/>
      </c>
      <c r="M1008">
        <f>IFERROR(1 - PERCENTRANK(G:G,G1008),0)</f>
        <v/>
      </c>
      <c r="N1008">
        <f>IFERROR(1 - PERCENTRANK(H:H,H1008),0)</f>
        <v/>
      </c>
      <c r="O1008">
        <f>IFERROR(PERCENTRANK(I:I,I1008),0)</f>
        <v/>
      </c>
      <c r="P1008">
        <f>IFERROR(1 - PERCENTRANK(J:J,J1008),0)</f>
        <v/>
      </c>
      <c r="Q1008">
        <f>IFERROR(PERCENTRANK(K:K,K1008),0)</f>
        <v/>
      </c>
      <c r="R1008">
        <f>L1008*weight1+M1008*weight2+N1008*weight3+O1008*weight4+P1008*weight5+Q1008*weight6</f>
        <v/>
      </c>
    </row>
    <row r="1009" spans="1:18">
      <c r="A1009">
        <f>RANK(R1009,R:R)</f>
        <v/>
      </c>
      <c r="B1009" t="s">
        <v>11751</v>
      </c>
      <c r="C1009">
        <f>VLOOKUP(B1009,'Input - companies list'!B:L,2,FALSE)</f>
        <v/>
      </c>
      <c r="D1009">
        <f>VLOOKUP(B1009,'Input - companies list'!B:L,11,FALSE)</f>
        <v/>
      </c>
      <c r="E1009">
        <f>VLOOKUP(B1009,'Input - companies list'!B:E,4,FALSE)</f>
        <v/>
      </c>
      <c r="F1009">
        <f>SUMIFS('Input - target event report'!H:H,'Input - target event report'!B:B,B1009,'Input - target event report'!D:D, "Private Investment")</f>
        <v/>
      </c>
      <c r="G1009">
        <f>IF(I1009&lt;2, "N/A", (MAXIFS('Input - target event report'!E:E,'Input - target event report'!B:B,B:B,'Input - target event report'!D:D,"Private Investment")-MINIFS('Input - target event report'!E:E,'Input - target event report'!B:B,B:B,'Input - target event report'!D:D,"Private Investment"))/(I1009-1))</f>
        <v/>
      </c>
      <c r="H1009">
        <f>IF(MAXIFS('Input - target event report'!E:E,'Input - target event report'!B:B,B:B,'Input - target event report'!D:D,"Private Investment") = 0, "N/A", TODAY() - MAXIFS('Input - target event report'!E:E,'Input - target event report'!B:B,B:B,'Input - target event report'!D:D,"Private Investment"))</f>
        <v/>
      </c>
      <c r="I1009">
        <f>COUNTIFS('Input - target event report'!B:B,B1009,'Input - target event report'!D:D, "Private Investment")</f>
        <v/>
      </c>
      <c r="J1009">
        <f>INDEX('Input - companies list'!$1:$10000,MATCH(B1009,'Input - companies list'!B:B,0),MATCH("Flow",'Input - companies list'!$1:$1,0 ))</f>
        <v/>
      </c>
      <c r="K1009">
        <f>INDEX('Input - companies list'!$1:$10000,MATCH(B1009,'Input - companies list'!B:B,0),MATCH("Inter-Cluster Connectivity",'Input - companies list'!$1:$1,0 ))</f>
        <v/>
      </c>
      <c r="L1009">
        <f>IFERROR(PERCENTRANK(F:F,F1009),0)</f>
        <v/>
      </c>
      <c r="M1009">
        <f>IFERROR(1 - PERCENTRANK(G:G,G1009),0)</f>
        <v/>
      </c>
      <c r="N1009">
        <f>IFERROR(1 - PERCENTRANK(H:H,H1009),0)</f>
        <v/>
      </c>
      <c r="O1009">
        <f>IFERROR(PERCENTRANK(I:I,I1009),0)</f>
        <v/>
      </c>
      <c r="P1009">
        <f>IFERROR(1 - PERCENTRANK(J:J,J1009),0)</f>
        <v/>
      </c>
      <c r="Q1009">
        <f>IFERROR(PERCENTRANK(K:K,K1009),0)</f>
        <v/>
      </c>
      <c r="R1009">
        <f>L1009*weight1+M1009*weight2+N1009*weight3+O1009*weight4+P1009*weight5+Q1009*weight6</f>
        <v/>
      </c>
    </row>
    <row r="1010" spans="1:18">
      <c r="A1010">
        <f>RANK(R1010,R:R)</f>
        <v/>
      </c>
      <c r="B1010" t="s">
        <v>11762</v>
      </c>
      <c r="C1010">
        <f>VLOOKUP(B1010,'Input - companies list'!B:L,2,FALSE)</f>
        <v/>
      </c>
      <c r="D1010">
        <f>VLOOKUP(B1010,'Input - companies list'!B:L,11,FALSE)</f>
        <v/>
      </c>
      <c r="E1010">
        <f>VLOOKUP(B1010,'Input - companies list'!B:E,4,FALSE)</f>
        <v/>
      </c>
      <c r="F1010">
        <f>SUMIFS('Input - target event report'!H:H,'Input - target event report'!B:B,B1010,'Input - target event report'!D:D, "Private Investment")</f>
        <v/>
      </c>
      <c r="G1010">
        <f>IF(I1010&lt;2, "N/A", (MAXIFS('Input - target event report'!E:E,'Input - target event report'!B:B,B:B,'Input - target event report'!D:D,"Private Investment")-MINIFS('Input - target event report'!E:E,'Input - target event report'!B:B,B:B,'Input - target event report'!D:D,"Private Investment"))/(I1010-1))</f>
        <v/>
      </c>
      <c r="H1010">
        <f>IF(MAXIFS('Input - target event report'!E:E,'Input - target event report'!B:B,B:B,'Input - target event report'!D:D,"Private Investment") = 0, "N/A", TODAY() - MAXIFS('Input - target event report'!E:E,'Input - target event report'!B:B,B:B,'Input - target event report'!D:D,"Private Investment"))</f>
        <v/>
      </c>
      <c r="I1010">
        <f>COUNTIFS('Input - target event report'!B:B,B1010,'Input - target event report'!D:D, "Private Investment")</f>
        <v/>
      </c>
      <c r="J1010">
        <f>INDEX('Input - companies list'!$1:$10000,MATCH(B1010,'Input - companies list'!B:B,0),MATCH("Flow",'Input - companies list'!$1:$1,0 ))</f>
        <v/>
      </c>
      <c r="K1010">
        <f>INDEX('Input - companies list'!$1:$10000,MATCH(B1010,'Input - companies list'!B:B,0),MATCH("Inter-Cluster Connectivity",'Input - companies list'!$1:$1,0 ))</f>
        <v/>
      </c>
      <c r="L1010">
        <f>IFERROR(PERCENTRANK(F:F,F1010),0)</f>
        <v/>
      </c>
      <c r="M1010">
        <f>IFERROR(1 - PERCENTRANK(G:G,G1010),0)</f>
        <v/>
      </c>
      <c r="N1010">
        <f>IFERROR(1 - PERCENTRANK(H:H,H1010),0)</f>
        <v/>
      </c>
      <c r="O1010">
        <f>IFERROR(PERCENTRANK(I:I,I1010),0)</f>
        <v/>
      </c>
      <c r="P1010">
        <f>IFERROR(1 - PERCENTRANK(J:J,J1010),0)</f>
        <v/>
      </c>
      <c r="Q1010">
        <f>IFERROR(PERCENTRANK(K:K,K1010),0)</f>
        <v/>
      </c>
      <c r="R1010">
        <f>L1010*weight1+M1010*weight2+N1010*weight3+O1010*weight4+P1010*weight5+Q1010*weight6</f>
        <v/>
      </c>
    </row>
    <row r="1011" spans="1:18">
      <c r="A1011">
        <f>RANK(R1011,R:R)</f>
        <v/>
      </c>
      <c r="B1011" t="s">
        <v>11773</v>
      </c>
      <c r="C1011">
        <f>VLOOKUP(B1011,'Input - companies list'!B:L,2,FALSE)</f>
        <v/>
      </c>
      <c r="D1011">
        <f>VLOOKUP(B1011,'Input - companies list'!B:L,11,FALSE)</f>
        <v/>
      </c>
      <c r="E1011">
        <f>VLOOKUP(B1011,'Input - companies list'!B:E,4,FALSE)</f>
        <v/>
      </c>
      <c r="F1011">
        <f>SUMIFS('Input - target event report'!H:H,'Input - target event report'!B:B,B1011,'Input - target event report'!D:D, "Private Investment")</f>
        <v/>
      </c>
      <c r="G1011">
        <f>IF(I1011&lt;2, "N/A", (MAXIFS('Input - target event report'!E:E,'Input - target event report'!B:B,B:B,'Input - target event report'!D:D,"Private Investment")-MINIFS('Input - target event report'!E:E,'Input - target event report'!B:B,B:B,'Input - target event report'!D:D,"Private Investment"))/(I1011-1))</f>
        <v/>
      </c>
      <c r="H1011">
        <f>IF(MAXIFS('Input - target event report'!E:E,'Input - target event report'!B:B,B:B,'Input - target event report'!D:D,"Private Investment") = 0, "N/A", TODAY() - MAXIFS('Input - target event report'!E:E,'Input - target event report'!B:B,B:B,'Input - target event report'!D:D,"Private Investment"))</f>
        <v/>
      </c>
      <c r="I1011">
        <f>COUNTIFS('Input - target event report'!B:B,B1011,'Input - target event report'!D:D, "Private Investment")</f>
        <v/>
      </c>
      <c r="J1011">
        <f>INDEX('Input - companies list'!$1:$10000,MATCH(B1011,'Input - companies list'!B:B,0),MATCH("Flow",'Input - companies list'!$1:$1,0 ))</f>
        <v/>
      </c>
      <c r="K1011">
        <f>INDEX('Input - companies list'!$1:$10000,MATCH(B1011,'Input - companies list'!B:B,0),MATCH("Inter-Cluster Connectivity",'Input - companies list'!$1:$1,0 ))</f>
        <v/>
      </c>
      <c r="L1011">
        <f>IFERROR(PERCENTRANK(F:F,F1011),0)</f>
        <v/>
      </c>
      <c r="M1011">
        <f>IFERROR(1 - PERCENTRANK(G:G,G1011),0)</f>
        <v/>
      </c>
      <c r="N1011">
        <f>IFERROR(1 - PERCENTRANK(H:H,H1011),0)</f>
        <v/>
      </c>
      <c r="O1011">
        <f>IFERROR(PERCENTRANK(I:I,I1011),0)</f>
        <v/>
      </c>
      <c r="P1011">
        <f>IFERROR(1 - PERCENTRANK(J:J,J1011),0)</f>
        <v/>
      </c>
      <c r="Q1011">
        <f>IFERROR(PERCENTRANK(K:K,K1011),0)</f>
        <v/>
      </c>
      <c r="R1011">
        <f>L1011*weight1+M1011*weight2+N1011*weight3+O1011*weight4+P1011*weight5+Q1011*weight6</f>
        <v/>
      </c>
    </row>
    <row r="1012" spans="1:18">
      <c r="A1012">
        <f>RANK(R1012,R:R)</f>
        <v/>
      </c>
      <c r="B1012" t="s">
        <v>11784</v>
      </c>
      <c r="C1012">
        <f>VLOOKUP(B1012,'Input - companies list'!B:L,2,FALSE)</f>
        <v/>
      </c>
      <c r="D1012">
        <f>VLOOKUP(B1012,'Input - companies list'!B:L,11,FALSE)</f>
        <v/>
      </c>
      <c r="E1012">
        <f>VLOOKUP(B1012,'Input - companies list'!B:E,4,FALSE)</f>
        <v/>
      </c>
      <c r="F1012">
        <f>SUMIFS('Input - target event report'!H:H,'Input - target event report'!B:B,B1012,'Input - target event report'!D:D, "Private Investment")</f>
        <v/>
      </c>
      <c r="G1012">
        <f>IF(I1012&lt;2, "N/A", (MAXIFS('Input - target event report'!E:E,'Input - target event report'!B:B,B:B,'Input - target event report'!D:D,"Private Investment")-MINIFS('Input - target event report'!E:E,'Input - target event report'!B:B,B:B,'Input - target event report'!D:D,"Private Investment"))/(I1012-1))</f>
        <v/>
      </c>
      <c r="H1012">
        <f>IF(MAXIFS('Input - target event report'!E:E,'Input - target event report'!B:B,B:B,'Input - target event report'!D:D,"Private Investment") = 0, "N/A", TODAY() - MAXIFS('Input - target event report'!E:E,'Input - target event report'!B:B,B:B,'Input - target event report'!D:D,"Private Investment"))</f>
        <v/>
      </c>
      <c r="I1012">
        <f>COUNTIFS('Input - target event report'!B:B,B1012,'Input - target event report'!D:D, "Private Investment")</f>
        <v/>
      </c>
      <c r="J1012">
        <f>INDEX('Input - companies list'!$1:$10000,MATCH(B1012,'Input - companies list'!B:B,0),MATCH("Flow",'Input - companies list'!$1:$1,0 ))</f>
        <v/>
      </c>
      <c r="K1012">
        <f>INDEX('Input - companies list'!$1:$10000,MATCH(B1012,'Input - companies list'!B:B,0),MATCH("Inter-Cluster Connectivity",'Input - companies list'!$1:$1,0 ))</f>
        <v/>
      </c>
      <c r="L1012">
        <f>IFERROR(PERCENTRANK(F:F,F1012),0)</f>
        <v/>
      </c>
      <c r="M1012">
        <f>IFERROR(1 - PERCENTRANK(G:G,G1012),0)</f>
        <v/>
      </c>
      <c r="N1012">
        <f>IFERROR(1 - PERCENTRANK(H:H,H1012),0)</f>
        <v/>
      </c>
      <c r="O1012">
        <f>IFERROR(PERCENTRANK(I:I,I1012),0)</f>
        <v/>
      </c>
      <c r="P1012">
        <f>IFERROR(1 - PERCENTRANK(J:J,J1012),0)</f>
        <v/>
      </c>
      <c r="Q1012">
        <f>IFERROR(PERCENTRANK(K:K,K1012),0)</f>
        <v/>
      </c>
      <c r="R1012">
        <f>L1012*weight1+M1012*weight2+N1012*weight3+O1012*weight4+P1012*weight5+Q1012*weight6</f>
        <v/>
      </c>
    </row>
    <row r="1013" spans="1:18">
      <c r="A1013">
        <f>RANK(R1013,R:R)</f>
        <v/>
      </c>
      <c r="B1013" t="s">
        <v>11796</v>
      </c>
      <c r="C1013">
        <f>VLOOKUP(B1013,'Input - companies list'!B:L,2,FALSE)</f>
        <v/>
      </c>
      <c r="D1013">
        <f>VLOOKUP(B1013,'Input - companies list'!B:L,11,FALSE)</f>
        <v/>
      </c>
      <c r="E1013">
        <f>VLOOKUP(B1013,'Input - companies list'!B:E,4,FALSE)</f>
        <v/>
      </c>
      <c r="F1013">
        <f>SUMIFS('Input - target event report'!H:H,'Input - target event report'!B:B,B1013,'Input - target event report'!D:D, "Private Investment")</f>
        <v/>
      </c>
      <c r="G1013">
        <f>IF(I1013&lt;2, "N/A", (MAXIFS('Input - target event report'!E:E,'Input - target event report'!B:B,B:B,'Input - target event report'!D:D,"Private Investment")-MINIFS('Input - target event report'!E:E,'Input - target event report'!B:B,B:B,'Input - target event report'!D:D,"Private Investment"))/(I1013-1))</f>
        <v/>
      </c>
      <c r="H1013">
        <f>IF(MAXIFS('Input - target event report'!E:E,'Input - target event report'!B:B,B:B,'Input - target event report'!D:D,"Private Investment") = 0, "N/A", TODAY() - MAXIFS('Input - target event report'!E:E,'Input - target event report'!B:B,B:B,'Input - target event report'!D:D,"Private Investment"))</f>
        <v/>
      </c>
      <c r="I1013">
        <f>COUNTIFS('Input - target event report'!B:B,B1013,'Input - target event report'!D:D, "Private Investment")</f>
        <v/>
      </c>
      <c r="J1013">
        <f>INDEX('Input - companies list'!$1:$10000,MATCH(B1013,'Input - companies list'!B:B,0),MATCH("Flow",'Input - companies list'!$1:$1,0 ))</f>
        <v/>
      </c>
      <c r="K1013">
        <f>INDEX('Input - companies list'!$1:$10000,MATCH(B1013,'Input - companies list'!B:B,0),MATCH("Inter-Cluster Connectivity",'Input - companies list'!$1:$1,0 ))</f>
        <v/>
      </c>
      <c r="L1013">
        <f>IFERROR(PERCENTRANK(F:F,F1013),0)</f>
        <v/>
      </c>
      <c r="M1013">
        <f>IFERROR(1 - PERCENTRANK(G:G,G1013),0)</f>
        <v/>
      </c>
      <c r="N1013">
        <f>IFERROR(1 - PERCENTRANK(H:H,H1013),0)</f>
        <v/>
      </c>
      <c r="O1013">
        <f>IFERROR(PERCENTRANK(I:I,I1013),0)</f>
        <v/>
      </c>
      <c r="P1013">
        <f>IFERROR(1 - PERCENTRANK(J:J,J1013),0)</f>
        <v/>
      </c>
      <c r="Q1013">
        <f>IFERROR(PERCENTRANK(K:K,K1013),0)</f>
        <v/>
      </c>
      <c r="R1013">
        <f>L1013*weight1+M1013*weight2+N1013*weight3+O1013*weight4+P1013*weight5+Q1013*weight6</f>
        <v/>
      </c>
    </row>
    <row r="1014" spans="1:18">
      <c r="A1014">
        <f>RANK(R1014,R:R)</f>
        <v/>
      </c>
      <c r="B1014" t="s">
        <v>11807</v>
      </c>
      <c r="C1014">
        <f>VLOOKUP(B1014,'Input - companies list'!B:L,2,FALSE)</f>
        <v/>
      </c>
      <c r="D1014">
        <f>VLOOKUP(B1014,'Input - companies list'!B:L,11,FALSE)</f>
        <v/>
      </c>
      <c r="E1014">
        <f>VLOOKUP(B1014,'Input - companies list'!B:E,4,FALSE)</f>
        <v/>
      </c>
      <c r="F1014">
        <f>SUMIFS('Input - target event report'!H:H,'Input - target event report'!B:B,B1014,'Input - target event report'!D:D, "Private Investment")</f>
        <v/>
      </c>
      <c r="G1014">
        <f>IF(I1014&lt;2, "N/A", (MAXIFS('Input - target event report'!E:E,'Input - target event report'!B:B,B:B,'Input - target event report'!D:D,"Private Investment")-MINIFS('Input - target event report'!E:E,'Input - target event report'!B:B,B:B,'Input - target event report'!D:D,"Private Investment"))/(I1014-1))</f>
        <v/>
      </c>
      <c r="H1014">
        <f>IF(MAXIFS('Input - target event report'!E:E,'Input - target event report'!B:B,B:B,'Input - target event report'!D:D,"Private Investment") = 0, "N/A", TODAY() - MAXIFS('Input - target event report'!E:E,'Input - target event report'!B:B,B:B,'Input - target event report'!D:D,"Private Investment"))</f>
        <v/>
      </c>
      <c r="I1014">
        <f>COUNTIFS('Input - target event report'!B:B,B1014,'Input - target event report'!D:D, "Private Investment")</f>
        <v/>
      </c>
      <c r="J1014">
        <f>INDEX('Input - companies list'!$1:$10000,MATCH(B1014,'Input - companies list'!B:B,0),MATCH("Flow",'Input - companies list'!$1:$1,0 ))</f>
        <v/>
      </c>
      <c r="K1014">
        <f>INDEX('Input - companies list'!$1:$10000,MATCH(B1014,'Input - companies list'!B:B,0),MATCH("Inter-Cluster Connectivity",'Input - companies list'!$1:$1,0 ))</f>
        <v/>
      </c>
      <c r="L1014">
        <f>IFERROR(PERCENTRANK(F:F,F1014),0)</f>
        <v/>
      </c>
      <c r="M1014">
        <f>IFERROR(1 - PERCENTRANK(G:G,G1014),0)</f>
        <v/>
      </c>
      <c r="N1014">
        <f>IFERROR(1 - PERCENTRANK(H:H,H1014),0)</f>
        <v/>
      </c>
      <c r="O1014">
        <f>IFERROR(PERCENTRANK(I:I,I1014),0)</f>
        <v/>
      </c>
      <c r="P1014">
        <f>IFERROR(1 - PERCENTRANK(J:J,J1014),0)</f>
        <v/>
      </c>
      <c r="Q1014">
        <f>IFERROR(PERCENTRANK(K:K,K1014),0)</f>
        <v/>
      </c>
      <c r="R1014">
        <f>L1014*weight1+M1014*weight2+N1014*weight3+O1014*weight4+P1014*weight5+Q1014*weight6</f>
        <v/>
      </c>
    </row>
    <row r="1015" spans="1:18">
      <c r="A1015">
        <f>RANK(R1015,R:R)</f>
        <v/>
      </c>
      <c r="B1015" t="s">
        <v>11815</v>
      </c>
      <c r="C1015">
        <f>VLOOKUP(B1015,'Input - companies list'!B:L,2,FALSE)</f>
        <v/>
      </c>
      <c r="D1015">
        <f>VLOOKUP(B1015,'Input - companies list'!B:L,11,FALSE)</f>
        <v/>
      </c>
      <c r="E1015">
        <f>VLOOKUP(B1015,'Input - companies list'!B:E,4,FALSE)</f>
        <v/>
      </c>
      <c r="F1015">
        <f>SUMIFS('Input - target event report'!H:H,'Input - target event report'!B:B,B1015,'Input - target event report'!D:D, "Private Investment")</f>
        <v/>
      </c>
      <c r="G1015">
        <f>IF(I1015&lt;2, "N/A", (MAXIFS('Input - target event report'!E:E,'Input - target event report'!B:B,B:B,'Input - target event report'!D:D,"Private Investment")-MINIFS('Input - target event report'!E:E,'Input - target event report'!B:B,B:B,'Input - target event report'!D:D,"Private Investment"))/(I1015-1))</f>
        <v/>
      </c>
      <c r="H1015">
        <f>IF(MAXIFS('Input - target event report'!E:E,'Input - target event report'!B:B,B:B,'Input - target event report'!D:D,"Private Investment") = 0, "N/A", TODAY() - MAXIFS('Input - target event report'!E:E,'Input - target event report'!B:B,B:B,'Input - target event report'!D:D,"Private Investment"))</f>
        <v/>
      </c>
      <c r="I1015">
        <f>COUNTIFS('Input - target event report'!B:B,B1015,'Input - target event report'!D:D, "Private Investment")</f>
        <v/>
      </c>
      <c r="J1015">
        <f>INDEX('Input - companies list'!$1:$10000,MATCH(B1015,'Input - companies list'!B:B,0),MATCH("Flow",'Input - companies list'!$1:$1,0 ))</f>
        <v/>
      </c>
      <c r="K1015">
        <f>INDEX('Input - companies list'!$1:$10000,MATCH(B1015,'Input - companies list'!B:B,0),MATCH("Inter-Cluster Connectivity",'Input - companies list'!$1:$1,0 ))</f>
        <v/>
      </c>
      <c r="L1015">
        <f>IFERROR(PERCENTRANK(F:F,F1015),0)</f>
        <v/>
      </c>
      <c r="M1015">
        <f>IFERROR(1 - PERCENTRANK(G:G,G1015),0)</f>
        <v/>
      </c>
      <c r="N1015">
        <f>IFERROR(1 - PERCENTRANK(H:H,H1015),0)</f>
        <v/>
      </c>
      <c r="O1015">
        <f>IFERROR(PERCENTRANK(I:I,I1015),0)</f>
        <v/>
      </c>
      <c r="P1015">
        <f>IFERROR(1 - PERCENTRANK(J:J,J1015),0)</f>
        <v/>
      </c>
      <c r="Q1015">
        <f>IFERROR(PERCENTRANK(K:K,K1015),0)</f>
        <v/>
      </c>
      <c r="R1015">
        <f>L1015*weight1+M1015*weight2+N1015*weight3+O1015*weight4+P1015*weight5+Q1015*weight6</f>
        <v/>
      </c>
    </row>
    <row r="1016" spans="1:18">
      <c r="A1016">
        <f>RANK(R1016,R:R)</f>
        <v/>
      </c>
      <c r="B1016" t="s">
        <v>11823</v>
      </c>
      <c r="C1016">
        <f>VLOOKUP(B1016,'Input - companies list'!B:L,2,FALSE)</f>
        <v/>
      </c>
      <c r="D1016">
        <f>VLOOKUP(B1016,'Input - companies list'!B:L,11,FALSE)</f>
        <v/>
      </c>
      <c r="E1016">
        <f>VLOOKUP(B1016,'Input - companies list'!B:E,4,FALSE)</f>
        <v/>
      </c>
      <c r="F1016">
        <f>SUMIFS('Input - target event report'!H:H,'Input - target event report'!B:B,B1016,'Input - target event report'!D:D, "Private Investment")</f>
        <v/>
      </c>
      <c r="G1016">
        <f>IF(I1016&lt;2, "N/A", (MAXIFS('Input - target event report'!E:E,'Input - target event report'!B:B,B:B,'Input - target event report'!D:D,"Private Investment")-MINIFS('Input - target event report'!E:E,'Input - target event report'!B:B,B:B,'Input - target event report'!D:D,"Private Investment"))/(I1016-1))</f>
        <v/>
      </c>
      <c r="H1016">
        <f>IF(MAXIFS('Input - target event report'!E:E,'Input - target event report'!B:B,B:B,'Input - target event report'!D:D,"Private Investment") = 0, "N/A", TODAY() - MAXIFS('Input - target event report'!E:E,'Input - target event report'!B:B,B:B,'Input - target event report'!D:D,"Private Investment"))</f>
        <v/>
      </c>
      <c r="I1016">
        <f>COUNTIFS('Input - target event report'!B:B,B1016,'Input - target event report'!D:D, "Private Investment")</f>
        <v/>
      </c>
      <c r="J1016">
        <f>INDEX('Input - companies list'!$1:$10000,MATCH(B1016,'Input - companies list'!B:B,0),MATCH("Flow",'Input - companies list'!$1:$1,0 ))</f>
        <v/>
      </c>
      <c r="K1016">
        <f>INDEX('Input - companies list'!$1:$10000,MATCH(B1016,'Input - companies list'!B:B,0),MATCH("Inter-Cluster Connectivity",'Input - companies list'!$1:$1,0 ))</f>
        <v/>
      </c>
      <c r="L1016">
        <f>IFERROR(PERCENTRANK(F:F,F1016),0)</f>
        <v/>
      </c>
      <c r="M1016">
        <f>IFERROR(1 - PERCENTRANK(G:G,G1016),0)</f>
        <v/>
      </c>
      <c r="N1016">
        <f>IFERROR(1 - PERCENTRANK(H:H,H1016),0)</f>
        <v/>
      </c>
      <c r="O1016">
        <f>IFERROR(PERCENTRANK(I:I,I1016),0)</f>
        <v/>
      </c>
      <c r="P1016">
        <f>IFERROR(1 - PERCENTRANK(J:J,J1016),0)</f>
        <v/>
      </c>
      <c r="Q1016">
        <f>IFERROR(PERCENTRANK(K:K,K1016),0)</f>
        <v/>
      </c>
      <c r="R1016">
        <f>L1016*weight1+M1016*weight2+N1016*weight3+O1016*weight4+P1016*weight5+Q1016*weight6</f>
        <v/>
      </c>
    </row>
    <row r="1017" spans="1:18">
      <c r="A1017">
        <f>RANK(R1017,R:R)</f>
        <v/>
      </c>
      <c r="B1017" t="s">
        <v>11832</v>
      </c>
      <c r="C1017">
        <f>VLOOKUP(B1017,'Input - companies list'!B:L,2,FALSE)</f>
        <v/>
      </c>
      <c r="D1017">
        <f>VLOOKUP(B1017,'Input - companies list'!B:L,11,FALSE)</f>
        <v/>
      </c>
      <c r="E1017">
        <f>VLOOKUP(B1017,'Input - companies list'!B:E,4,FALSE)</f>
        <v/>
      </c>
      <c r="F1017">
        <f>SUMIFS('Input - target event report'!H:H,'Input - target event report'!B:B,B1017,'Input - target event report'!D:D, "Private Investment")</f>
        <v/>
      </c>
      <c r="G1017">
        <f>IF(I1017&lt;2, "N/A", (MAXIFS('Input - target event report'!E:E,'Input - target event report'!B:B,B:B,'Input - target event report'!D:D,"Private Investment")-MINIFS('Input - target event report'!E:E,'Input - target event report'!B:B,B:B,'Input - target event report'!D:D,"Private Investment"))/(I1017-1))</f>
        <v/>
      </c>
      <c r="H1017">
        <f>IF(MAXIFS('Input - target event report'!E:E,'Input - target event report'!B:B,B:B,'Input - target event report'!D:D,"Private Investment") = 0, "N/A", TODAY() - MAXIFS('Input - target event report'!E:E,'Input - target event report'!B:B,B:B,'Input - target event report'!D:D,"Private Investment"))</f>
        <v/>
      </c>
      <c r="I1017">
        <f>COUNTIFS('Input - target event report'!B:B,B1017,'Input - target event report'!D:D, "Private Investment")</f>
        <v/>
      </c>
      <c r="J1017">
        <f>INDEX('Input - companies list'!$1:$10000,MATCH(B1017,'Input - companies list'!B:B,0),MATCH("Flow",'Input - companies list'!$1:$1,0 ))</f>
        <v/>
      </c>
      <c r="K1017">
        <f>INDEX('Input - companies list'!$1:$10000,MATCH(B1017,'Input - companies list'!B:B,0),MATCH("Inter-Cluster Connectivity",'Input - companies list'!$1:$1,0 ))</f>
        <v/>
      </c>
      <c r="L1017">
        <f>IFERROR(PERCENTRANK(F:F,F1017),0)</f>
        <v/>
      </c>
      <c r="M1017">
        <f>IFERROR(1 - PERCENTRANK(G:G,G1017),0)</f>
        <v/>
      </c>
      <c r="N1017">
        <f>IFERROR(1 - PERCENTRANK(H:H,H1017),0)</f>
        <v/>
      </c>
      <c r="O1017">
        <f>IFERROR(PERCENTRANK(I:I,I1017),0)</f>
        <v/>
      </c>
      <c r="P1017">
        <f>IFERROR(1 - PERCENTRANK(J:J,J1017),0)</f>
        <v/>
      </c>
      <c r="Q1017">
        <f>IFERROR(PERCENTRANK(K:K,K1017),0)</f>
        <v/>
      </c>
      <c r="R1017">
        <f>L1017*weight1+M1017*weight2+N1017*weight3+O1017*weight4+P1017*weight5+Q1017*weight6</f>
        <v/>
      </c>
    </row>
    <row r="1018" spans="1:18">
      <c r="A1018">
        <f>RANK(R1018,R:R)</f>
        <v/>
      </c>
      <c r="B1018" t="s">
        <v>11843</v>
      </c>
      <c r="C1018">
        <f>VLOOKUP(B1018,'Input - companies list'!B:L,2,FALSE)</f>
        <v/>
      </c>
      <c r="D1018">
        <f>VLOOKUP(B1018,'Input - companies list'!B:L,11,FALSE)</f>
        <v/>
      </c>
      <c r="E1018">
        <f>VLOOKUP(B1018,'Input - companies list'!B:E,4,FALSE)</f>
        <v/>
      </c>
      <c r="F1018">
        <f>SUMIFS('Input - target event report'!H:H,'Input - target event report'!B:B,B1018,'Input - target event report'!D:D, "Private Investment")</f>
        <v/>
      </c>
      <c r="G1018">
        <f>IF(I1018&lt;2, "N/A", (MAXIFS('Input - target event report'!E:E,'Input - target event report'!B:B,B:B,'Input - target event report'!D:D,"Private Investment")-MINIFS('Input - target event report'!E:E,'Input - target event report'!B:B,B:B,'Input - target event report'!D:D,"Private Investment"))/(I1018-1))</f>
        <v/>
      </c>
      <c r="H1018">
        <f>IF(MAXIFS('Input - target event report'!E:E,'Input - target event report'!B:B,B:B,'Input - target event report'!D:D,"Private Investment") = 0, "N/A", TODAY() - MAXIFS('Input - target event report'!E:E,'Input - target event report'!B:B,B:B,'Input - target event report'!D:D,"Private Investment"))</f>
        <v/>
      </c>
      <c r="I1018">
        <f>COUNTIFS('Input - target event report'!B:B,B1018,'Input - target event report'!D:D, "Private Investment")</f>
        <v/>
      </c>
      <c r="J1018">
        <f>INDEX('Input - companies list'!$1:$10000,MATCH(B1018,'Input - companies list'!B:B,0),MATCH("Flow",'Input - companies list'!$1:$1,0 ))</f>
        <v/>
      </c>
      <c r="K1018">
        <f>INDEX('Input - companies list'!$1:$10000,MATCH(B1018,'Input - companies list'!B:B,0),MATCH("Inter-Cluster Connectivity",'Input - companies list'!$1:$1,0 ))</f>
        <v/>
      </c>
      <c r="L1018">
        <f>IFERROR(PERCENTRANK(F:F,F1018),0)</f>
        <v/>
      </c>
      <c r="M1018">
        <f>IFERROR(1 - PERCENTRANK(G:G,G1018),0)</f>
        <v/>
      </c>
      <c r="N1018">
        <f>IFERROR(1 - PERCENTRANK(H:H,H1018),0)</f>
        <v/>
      </c>
      <c r="O1018">
        <f>IFERROR(PERCENTRANK(I:I,I1018),0)</f>
        <v/>
      </c>
      <c r="P1018">
        <f>IFERROR(1 - PERCENTRANK(J:J,J1018),0)</f>
        <v/>
      </c>
      <c r="Q1018">
        <f>IFERROR(PERCENTRANK(K:K,K1018),0)</f>
        <v/>
      </c>
      <c r="R1018">
        <f>L1018*weight1+M1018*weight2+N1018*weight3+O1018*weight4+P1018*weight5+Q1018*weight6</f>
        <v/>
      </c>
    </row>
    <row r="1019" spans="1:18">
      <c r="A1019">
        <f>RANK(R1019,R:R)</f>
        <v/>
      </c>
      <c r="B1019" t="s">
        <v>11856</v>
      </c>
      <c r="C1019">
        <f>VLOOKUP(B1019,'Input - companies list'!B:L,2,FALSE)</f>
        <v/>
      </c>
      <c r="D1019">
        <f>VLOOKUP(B1019,'Input - companies list'!B:L,11,FALSE)</f>
        <v/>
      </c>
      <c r="E1019">
        <f>VLOOKUP(B1019,'Input - companies list'!B:E,4,FALSE)</f>
        <v/>
      </c>
      <c r="F1019">
        <f>SUMIFS('Input - target event report'!H:H,'Input - target event report'!B:B,B1019,'Input - target event report'!D:D, "Private Investment")</f>
        <v/>
      </c>
      <c r="G1019">
        <f>IF(I1019&lt;2, "N/A", (MAXIFS('Input - target event report'!E:E,'Input - target event report'!B:B,B:B,'Input - target event report'!D:D,"Private Investment")-MINIFS('Input - target event report'!E:E,'Input - target event report'!B:B,B:B,'Input - target event report'!D:D,"Private Investment"))/(I1019-1))</f>
        <v/>
      </c>
      <c r="H1019">
        <f>IF(MAXIFS('Input - target event report'!E:E,'Input - target event report'!B:B,B:B,'Input - target event report'!D:D,"Private Investment") = 0, "N/A", TODAY() - MAXIFS('Input - target event report'!E:E,'Input - target event report'!B:B,B:B,'Input - target event report'!D:D,"Private Investment"))</f>
        <v/>
      </c>
      <c r="I1019">
        <f>COUNTIFS('Input - target event report'!B:B,B1019,'Input - target event report'!D:D, "Private Investment")</f>
        <v/>
      </c>
      <c r="J1019">
        <f>INDEX('Input - companies list'!$1:$10000,MATCH(B1019,'Input - companies list'!B:B,0),MATCH("Flow",'Input - companies list'!$1:$1,0 ))</f>
        <v/>
      </c>
      <c r="K1019">
        <f>INDEX('Input - companies list'!$1:$10000,MATCH(B1019,'Input - companies list'!B:B,0),MATCH("Inter-Cluster Connectivity",'Input - companies list'!$1:$1,0 ))</f>
        <v/>
      </c>
      <c r="L1019">
        <f>IFERROR(PERCENTRANK(F:F,F1019),0)</f>
        <v/>
      </c>
      <c r="M1019">
        <f>IFERROR(1 - PERCENTRANK(G:G,G1019),0)</f>
        <v/>
      </c>
      <c r="N1019">
        <f>IFERROR(1 - PERCENTRANK(H:H,H1019),0)</f>
        <v/>
      </c>
      <c r="O1019">
        <f>IFERROR(PERCENTRANK(I:I,I1019),0)</f>
        <v/>
      </c>
      <c r="P1019">
        <f>IFERROR(1 - PERCENTRANK(J:J,J1019),0)</f>
        <v/>
      </c>
      <c r="Q1019">
        <f>IFERROR(PERCENTRANK(K:K,K1019),0)</f>
        <v/>
      </c>
      <c r="R1019">
        <f>L1019*weight1+M1019*weight2+N1019*weight3+O1019*weight4+P1019*weight5+Q1019*weight6</f>
        <v/>
      </c>
    </row>
    <row r="1020" spans="1:18">
      <c r="A1020">
        <f>RANK(R1020,R:R)</f>
        <v/>
      </c>
      <c r="B1020" t="s">
        <v>11867</v>
      </c>
      <c r="C1020">
        <f>VLOOKUP(B1020,'Input - companies list'!B:L,2,FALSE)</f>
        <v/>
      </c>
      <c r="D1020">
        <f>VLOOKUP(B1020,'Input - companies list'!B:L,11,FALSE)</f>
        <v/>
      </c>
      <c r="E1020">
        <f>VLOOKUP(B1020,'Input - companies list'!B:E,4,FALSE)</f>
        <v/>
      </c>
      <c r="F1020">
        <f>SUMIFS('Input - target event report'!H:H,'Input - target event report'!B:B,B1020,'Input - target event report'!D:D, "Private Investment")</f>
        <v/>
      </c>
      <c r="G1020">
        <f>IF(I1020&lt;2, "N/A", (MAXIFS('Input - target event report'!E:E,'Input - target event report'!B:B,B:B,'Input - target event report'!D:D,"Private Investment")-MINIFS('Input - target event report'!E:E,'Input - target event report'!B:B,B:B,'Input - target event report'!D:D,"Private Investment"))/(I1020-1))</f>
        <v/>
      </c>
      <c r="H1020">
        <f>IF(MAXIFS('Input - target event report'!E:E,'Input - target event report'!B:B,B:B,'Input - target event report'!D:D,"Private Investment") = 0, "N/A", TODAY() - MAXIFS('Input - target event report'!E:E,'Input - target event report'!B:B,B:B,'Input - target event report'!D:D,"Private Investment"))</f>
        <v/>
      </c>
      <c r="I1020">
        <f>COUNTIFS('Input - target event report'!B:B,B1020,'Input - target event report'!D:D, "Private Investment")</f>
        <v/>
      </c>
      <c r="J1020">
        <f>INDEX('Input - companies list'!$1:$10000,MATCH(B1020,'Input - companies list'!B:B,0),MATCH("Flow",'Input - companies list'!$1:$1,0 ))</f>
        <v/>
      </c>
      <c r="K1020">
        <f>INDEX('Input - companies list'!$1:$10000,MATCH(B1020,'Input - companies list'!B:B,0),MATCH("Inter-Cluster Connectivity",'Input - companies list'!$1:$1,0 ))</f>
        <v/>
      </c>
      <c r="L1020">
        <f>IFERROR(PERCENTRANK(F:F,F1020),0)</f>
        <v/>
      </c>
      <c r="M1020">
        <f>IFERROR(1 - PERCENTRANK(G:G,G1020),0)</f>
        <v/>
      </c>
      <c r="N1020">
        <f>IFERROR(1 - PERCENTRANK(H:H,H1020),0)</f>
        <v/>
      </c>
      <c r="O1020">
        <f>IFERROR(PERCENTRANK(I:I,I1020),0)</f>
        <v/>
      </c>
      <c r="P1020">
        <f>IFERROR(1 - PERCENTRANK(J:J,J1020),0)</f>
        <v/>
      </c>
      <c r="Q1020">
        <f>IFERROR(PERCENTRANK(K:K,K1020),0)</f>
        <v/>
      </c>
      <c r="R1020">
        <f>L1020*weight1+M1020*weight2+N1020*weight3+O1020*weight4+P1020*weight5+Q1020*weight6</f>
        <v/>
      </c>
    </row>
    <row r="1021" spans="1:18">
      <c r="A1021">
        <f>RANK(R1021,R:R)</f>
        <v/>
      </c>
      <c r="B1021" t="s">
        <v>11876</v>
      </c>
      <c r="C1021">
        <f>VLOOKUP(B1021,'Input - companies list'!B:L,2,FALSE)</f>
        <v/>
      </c>
      <c r="D1021">
        <f>VLOOKUP(B1021,'Input - companies list'!B:L,11,FALSE)</f>
        <v/>
      </c>
      <c r="E1021">
        <f>VLOOKUP(B1021,'Input - companies list'!B:E,4,FALSE)</f>
        <v/>
      </c>
      <c r="F1021">
        <f>SUMIFS('Input - target event report'!H:H,'Input - target event report'!B:B,B1021,'Input - target event report'!D:D, "Private Investment")</f>
        <v/>
      </c>
      <c r="G1021">
        <f>IF(I1021&lt;2, "N/A", (MAXIFS('Input - target event report'!E:E,'Input - target event report'!B:B,B:B,'Input - target event report'!D:D,"Private Investment")-MINIFS('Input - target event report'!E:E,'Input - target event report'!B:B,B:B,'Input - target event report'!D:D,"Private Investment"))/(I1021-1))</f>
        <v/>
      </c>
      <c r="H1021">
        <f>IF(MAXIFS('Input - target event report'!E:E,'Input - target event report'!B:B,B:B,'Input - target event report'!D:D,"Private Investment") = 0, "N/A", TODAY() - MAXIFS('Input - target event report'!E:E,'Input - target event report'!B:B,B:B,'Input - target event report'!D:D,"Private Investment"))</f>
        <v/>
      </c>
      <c r="I1021">
        <f>COUNTIFS('Input - target event report'!B:B,B1021,'Input - target event report'!D:D, "Private Investment")</f>
        <v/>
      </c>
      <c r="J1021">
        <f>INDEX('Input - companies list'!$1:$10000,MATCH(B1021,'Input - companies list'!B:B,0),MATCH("Flow",'Input - companies list'!$1:$1,0 ))</f>
        <v/>
      </c>
      <c r="K1021">
        <f>INDEX('Input - companies list'!$1:$10000,MATCH(B1021,'Input - companies list'!B:B,0),MATCH("Inter-Cluster Connectivity",'Input - companies list'!$1:$1,0 ))</f>
        <v/>
      </c>
      <c r="L1021">
        <f>IFERROR(PERCENTRANK(F:F,F1021),0)</f>
        <v/>
      </c>
      <c r="M1021">
        <f>IFERROR(1 - PERCENTRANK(G:G,G1021),0)</f>
        <v/>
      </c>
      <c r="N1021">
        <f>IFERROR(1 - PERCENTRANK(H:H,H1021),0)</f>
        <v/>
      </c>
      <c r="O1021">
        <f>IFERROR(PERCENTRANK(I:I,I1021),0)</f>
        <v/>
      </c>
      <c r="P1021">
        <f>IFERROR(1 - PERCENTRANK(J:J,J1021),0)</f>
        <v/>
      </c>
      <c r="Q1021">
        <f>IFERROR(PERCENTRANK(K:K,K1021),0)</f>
        <v/>
      </c>
      <c r="R1021">
        <f>L1021*weight1+M1021*weight2+N1021*weight3+O1021*weight4+P1021*weight5+Q1021*weight6</f>
        <v/>
      </c>
    </row>
    <row r="1022" spans="1:18">
      <c r="A1022">
        <f>RANK(R1022,R:R)</f>
        <v/>
      </c>
      <c r="B1022" t="s">
        <v>11888</v>
      </c>
      <c r="C1022">
        <f>VLOOKUP(B1022,'Input - companies list'!B:L,2,FALSE)</f>
        <v/>
      </c>
      <c r="D1022">
        <f>VLOOKUP(B1022,'Input - companies list'!B:L,11,FALSE)</f>
        <v/>
      </c>
      <c r="E1022">
        <f>VLOOKUP(B1022,'Input - companies list'!B:E,4,FALSE)</f>
        <v/>
      </c>
      <c r="F1022">
        <f>SUMIFS('Input - target event report'!H:H,'Input - target event report'!B:B,B1022,'Input - target event report'!D:D, "Private Investment")</f>
        <v/>
      </c>
      <c r="G1022">
        <f>IF(I1022&lt;2, "N/A", (MAXIFS('Input - target event report'!E:E,'Input - target event report'!B:B,B:B,'Input - target event report'!D:D,"Private Investment")-MINIFS('Input - target event report'!E:E,'Input - target event report'!B:B,B:B,'Input - target event report'!D:D,"Private Investment"))/(I1022-1))</f>
        <v/>
      </c>
      <c r="H1022">
        <f>IF(MAXIFS('Input - target event report'!E:E,'Input - target event report'!B:B,B:B,'Input - target event report'!D:D,"Private Investment") = 0, "N/A", TODAY() - MAXIFS('Input - target event report'!E:E,'Input - target event report'!B:B,B:B,'Input - target event report'!D:D,"Private Investment"))</f>
        <v/>
      </c>
      <c r="I1022">
        <f>COUNTIFS('Input - target event report'!B:B,B1022,'Input - target event report'!D:D, "Private Investment")</f>
        <v/>
      </c>
      <c r="J1022">
        <f>INDEX('Input - companies list'!$1:$10000,MATCH(B1022,'Input - companies list'!B:B,0),MATCH("Flow",'Input - companies list'!$1:$1,0 ))</f>
        <v/>
      </c>
      <c r="K1022">
        <f>INDEX('Input - companies list'!$1:$10000,MATCH(B1022,'Input - companies list'!B:B,0),MATCH("Inter-Cluster Connectivity",'Input - companies list'!$1:$1,0 ))</f>
        <v/>
      </c>
      <c r="L1022">
        <f>IFERROR(PERCENTRANK(F:F,F1022),0)</f>
        <v/>
      </c>
      <c r="M1022">
        <f>IFERROR(1 - PERCENTRANK(G:G,G1022),0)</f>
        <v/>
      </c>
      <c r="N1022">
        <f>IFERROR(1 - PERCENTRANK(H:H,H1022),0)</f>
        <v/>
      </c>
      <c r="O1022">
        <f>IFERROR(PERCENTRANK(I:I,I1022),0)</f>
        <v/>
      </c>
      <c r="P1022">
        <f>IFERROR(1 - PERCENTRANK(J:J,J1022),0)</f>
        <v/>
      </c>
      <c r="Q1022">
        <f>IFERROR(PERCENTRANK(K:K,K1022),0)</f>
        <v/>
      </c>
      <c r="R1022">
        <f>L1022*weight1+M1022*weight2+N1022*weight3+O1022*weight4+P1022*weight5+Q1022*weight6</f>
        <v/>
      </c>
    </row>
    <row r="1023" spans="1:18">
      <c r="A1023">
        <f>RANK(R1023,R:R)</f>
        <v/>
      </c>
      <c r="B1023" t="s">
        <v>11899</v>
      </c>
      <c r="C1023">
        <f>VLOOKUP(B1023,'Input - companies list'!B:L,2,FALSE)</f>
        <v/>
      </c>
      <c r="D1023">
        <f>VLOOKUP(B1023,'Input - companies list'!B:L,11,FALSE)</f>
        <v/>
      </c>
      <c r="E1023">
        <f>VLOOKUP(B1023,'Input - companies list'!B:E,4,FALSE)</f>
        <v/>
      </c>
      <c r="F1023">
        <f>SUMIFS('Input - target event report'!H:H,'Input - target event report'!B:B,B1023,'Input - target event report'!D:D, "Private Investment")</f>
        <v/>
      </c>
      <c r="G1023">
        <f>IF(I1023&lt;2, "N/A", (MAXIFS('Input - target event report'!E:E,'Input - target event report'!B:B,B:B,'Input - target event report'!D:D,"Private Investment")-MINIFS('Input - target event report'!E:E,'Input - target event report'!B:B,B:B,'Input - target event report'!D:D,"Private Investment"))/(I1023-1))</f>
        <v/>
      </c>
      <c r="H1023">
        <f>IF(MAXIFS('Input - target event report'!E:E,'Input - target event report'!B:B,B:B,'Input - target event report'!D:D,"Private Investment") = 0, "N/A", TODAY() - MAXIFS('Input - target event report'!E:E,'Input - target event report'!B:B,B:B,'Input - target event report'!D:D,"Private Investment"))</f>
        <v/>
      </c>
      <c r="I1023">
        <f>COUNTIFS('Input - target event report'!B:B,B1023,'Input - target event report'!D:D, "Private Investment")</f>
        <v/>
      </c>
      <c r="J1023">
        <f>INDEX('Input - companies list'!$1:$10000,MATCH(B1023,'Input - companies list'!B:B,0),MATCH("Flow",'Input - companies list'!$1:$1,0 ))</f>
        <v/>
      </c>
      <c r="K1023">
        <f>INDEX('Input - companies list'!$1:$10000,MATCH(B1023,'Input - companies list'!B:B,0),MATCH("Inter-Cluster Connectivity",'Input - companies list'!$1:$1,0 ))</f>
        <v/>
      </c>
      <c r="L1023">
        <f>IFERROR(PERCENTRANK(F:F,F1023),0)</f>
        <v/>
      </c>
      <c r="M1023">
        <f>IFERROR(1 - PERCENTRANK(G:G,G1023),0)</f>
        <v/>
      </c>
      <c r="N1023">
        <f>IFERROR(1 - PERCENTRANK(H:H,H1023),0)</f>
        <v/>
      </c>
      <c r="O1023">
        <f>IFERROR(PERCENTRANK(I:I,I1023),0)</f>
        <v/>
      </c>
      <c r="P1023">
        <f>IFERROR(1 - PERCENTRANK(J:J,J1023),0)</f>
        <v/>
      </c>
      <c r="Q1023">
        <f>IFERROR(PERCENTRANK(K:K,K1023),0)</f>
        <v/>
      </c>
      <c r="R1023">
        <f>L1023*weight1+M1023*weight2+N1023*weight3+O1023*weight4+P1023*weight5+Q1023*weight6</f>
        <v/>
      </c>
    </row>
    <row r="1024" spans="1:18">
      <c r="A1024">
        <f>RANK(R1024,R:R)</f>
        <v/>
      </c>
      <c r="B1024" t="s">
        <v>11910</v>
      </c>
      <c r="C1024">
        <f>VLOOKUP(B1024,'Input - companies list'!B:L,2,FALSE)</f>
        <v/>
      </c>
      <c r="D1024">
        <f>VLOOKUP(B1024,'Input - companies list'!B:L,11,FALSE)</f>
        <v/>
      </c>
      <c r="E1024">
        <f>VLOOKUP(B1024,'Input - companies list'!B:E,4,FALSE)</f>
        <v/>
      </c>
      <c r="F1024">
        <f>SUMIFS('Input - target event report'!H:H,'Input - target event report'!B:B,B1024,'Input - target event report'!D:D, "Private Investment")</f>
        <v/>
      </c>
      <c r="G1024">
        <f>IF(I1024&lt;2, "N/A", (MAXIFS('Input - target event report'!E:E,'Input - target event report'!B:B,B:B,'Input - target event report'!D:D,"Private Investment")-MINIFS('Input - target event report'!E:E,'Input - target event report'!B:B,B:B,'Input - target event report'!D:D,"Private Investment"))/(I1024-1))</f>
        <v/>
      </c>
      <c r="H1024">
        <f>IF(MAXIFS('Input - target event report'!E:E,'Input - target event report'!B:B,B:B,'Input - target event report'!D:D,"Private Investment") = 0, "N/A", TODAY() - MAXIFS('Input - target event report'!E:E,'Input - target event report'!B:B,B:B,'Input - target event report'!D:D,"Private Investment"))</f>
        <v/>
      </c>
      <c r="I1024">
        <f>COUNTIFS('Input - target event report'!B:B,B1024,'Input - target event report'!D:D, "Private Investment")</f>
        <v/>
      </c>
      <c r="J1024">
        <f>INDEX('Input - companies list'!$1:$10000,MATCH(B1024,'Input - companies list'!B:B,0),MATCH("Flow",'Input - companies list'!$1:$1,0 ))</f>
        <v/>
      </c>
      <c r="K1024">
        <f>INDEX('Input - companies list'!$1:$10000,MATCH(B1024,'Input - companies list'!B:B,0),MATCH("Inter-Cluster Connectivity",'Input - companies list'!$1:$1,0 ))</f>
        <v/>
      </c>
      <c r="L1024">
        <f>IFERROR(PERCENTRANK(F:F,F1024),0)</f>
        <v/>
      </c>
      <c r="M1024">
        <f>IFERROR(1 - PERCENTRANK(G:G,G1024),0)</f>
        <v/>
      </c>
      <c r="N1024">
        <f>IFERROR(1 - PERCENTRANK(H:H,H1024),0)</f>
        <v/>
      </c>
      <c r="O1024">
        <f>IFERROR(PERCENTRANK(I:I,I1024),0)</f>
        <v/>
      </c>
      <c r="P1024">
        <f>IFERROR(1 - PERCENTRANK(J:J,J1024),0)</f>
        <v/>
      </c>
      <c r="Q1024">
        <f>IFERROR(PERCENTRANK(K:K,K1024),0)</f>
        <v/>
      </c>
      <c r="R1024">
        <f>L1024*weight1+M1024*weight2+N1024*weight3+O1024*weight4+P1024*weight5+Q1024*weight6</f>
        <v/>
      </c>
    </row>
    <row r="1025" spans="1:18">
      <c r="A1025">
        <f>RANK(R1025,R:R)</f>
        <v/>
      </c>
      <c r="B1025" t="s">
        <v>11920</v>
      </c>
      <c r="C1025">
        <f>VLOOKUP(B1025,'Input - companies list'!B:L,2,FALSE)</f>
        <v/>
      </c>
      <c r="D1025">
        <f>VLOOKUP(B1025,'Input - companies list'!B:L,11,FALSE)</f>
        <v/>
      </c>
      <c r="E1025">
        <f>VLOOKUP(B1025,'Input - companies list'!B:E,4,FALSE)</f>
        <v/>
      </c>
      <c r="F1025">
        <f>SUMIFS('Input - target event report'!H:H,'Input - target event report'!B:B,B1025,'Input - target event report'!D:D, "Private Investment")</f>
        <v/>
      </c>
      <c r="G1025">
        <f>IF(I1025&lt;2, "N/A", (MAXIFS('Input - target event report'!E:E,'Input - target event report'!B:B,B:B,'Input - target event report'!D:D,"Private Investment")-MINIFS('Input - target event report'!E:E,'Input - target event report'!B:B,B:B,'Input - target event report'!D:D,"Private Investment"))/(I1025-1))</f>
        <v/>
      </c>
      <c r="H1025">
        <f>IF(MAXIFS('Input - target event report'!E:E,'Input - target event report'!B:B,B:B,'Input - target event report'!D:D,"Private Investment") = 0, "N/A", TODAY() - MAXIFS('Input - target event report'!E:E,'Input - target event report'!B:B,B:B,'Input - target event report'!D:D,"Private Investment"))</f>
        <v/>
      </c>
      <c r="I1025">
        <f>COUNTIFS('Input - target event report'!B:B,B1025,'Input - target event report'!D:D, "Private Investment")</f>
        <v/>
      </c>
      <c r="J1025">
        <f>INDEX('Input - companies list'!$1:$10000,MATCH(B1025,'Input - companies list'!B:B,0),MATCH("Flow",'Input - companies list'!$1:$1,0 ))</f>
        <v/>
      </c>
      <c r="K1025">
        <f>INDEX('Input - companies list'!$1:$10000,MATCH(B1025,'Input - companies list'!B:B,0),MATCH("Inter-Cluster Connectivity",'Input - companies list'!$1:$1,0 ))</f>
        <v/>
      </c>
      <c r="L1025">
        <f>IFERROR(PERCENTRANK(F:F,F1025),0)</f>
        <v/>
      </c>
      <c r="M1025">
        <f>IFERROR(1 - PERCENTRANK(G:G,G1025),0)</f>
        <v/>
      </c>
      <c r="N1025">
        <f>IFERROR(1 - PERCENTRANK(H:H,H1025),0)</f>
        <v/>
      </c>
      <c r="O1025">
        <f>IFERROR(PERCENTRANK(I:I,I1025),0)</f>
        <v/>
      </c>
      <c r="P1025">
        <f>IFERROR(1 - PERCENTRANK(J:J,J1025),0)</f>
        <v/>
      </c>
      <c r="Q1025">
        <f>IFERROR(PERCENTRANK(K:K,K1025),0)</f>
        <v/>
      </c>
      <c r="R1025">
        <f>L1025*weight1+M1025*weight2+N1025*weight3+O1025*weight4+P1025*weight5+Q1025*weight6</f>
        <v/>
      </c>
    </row>
    <row r="1026" spans="1:18">
      <c r="A1026">
        <f>RANK(R1026,R:R)</f>
        <v/>
      </c>
      <c r="B1026" t="s">
        <v>11931</v>
      </c>
      <c r="C1026">
        <f>VLOOKUP(B1026,'Input - companies list'!B:L,2,FALSE)</f>
        <v/>
      </c>
      <c r="D1026">
        <f>VLOOKUP(B1026,'Input - companies list'!B:L,11,FALSE)</f>
        <v/>
      </c>
      <c r="E1026">
        <f>VLOOKUP(B1026,'Input - companies list'!B:E,4,FALSE)</f>
        <v/>
      </c>
      <c r="F1026">
        <f>SUMIFS('Input - target event report'!H:H,'Input - target event report'!B:B,B1026,'Input - target event report'!D:D, "Private Investment")</f>
        <v/>
      </c>
      <c r="G1026">
        <f>IF(I1026&lt;2, "N/A", (MAXIFS('Input - target event report'!E:E,'Input - target event report'!B:B,B:B,'Input - target event report'!D:D,"Private Investment")-MINIFS('Input - target event report'!E:E,'Input - target event report'!B:B,B:B,'Input - target event report'!D:D,"Private Investment"))/(I1026-1))</f>
        <v/>
      </c>
      <c r="H1026">
        <f>IF(MAXIFS('Input - target event report'!E:E,'Input - target event report'!B:B,B:B,'Input - target event report'!D:D,"Private Investment") = 0, "N/A", TODAY() - MAXIFS('Input - target event report'!E:E,'Input - target event report'!B:B,B:B,'Input - target event report'!D:D,"Private Investment"))</f>
        <v/>
      </c>
      <c r="I1026">
        <f>COUNTIFS('Input - target event report'!B:B,B1026,'Input - target event report'!D:D, "Private Investment")</f>
        <v/>
      </c>
      <c r="J1026">
        <f>INDEX('Input - companies list'!$1:$10000,MATCH(B1026,'Input - companies list'!B:B,0),MATCH("Flow",'Input - companies list'!$1:$1,0 ))</f>
        <v/>
      </c>
      <c r="K1026">
        <f>INDEX('Input - companies list'!$1:$10000,MATCH(B1026,'Input - companies list'!B:B,0),MATCH("Inter-Cluster Connectivity",'Input - companies list'!$1:$1,0 ))</f>
        <v/>
      </c>
      <c r="L1026">
        <f>IFERROR(PERCENTRANK(F:F,F1026),0)</f>
        <v/>
      </c>
      <c r="M1026">
        <f>IFERROR(1 - PERCENTRANK(G:G,G1026),0)</f>
        <v/>
      </c>
      <c r="N1026">
        <f>IFERROR(1 - PERCENTRANK(H:H,H1026),0)</f>
        <v/>
      </c>
      <c r="O1026">
        <f>IFERROR(PERCENTRANK(I:I,I1026),0)</f>
        <v/>
      </c>
      <c r="P1026">
        <f>IFERROR(1 - PERCENTRANK(J:J,J1026),0)</f>
        <v/>
      </c>
      <c r="Q1026">
        <f>IFERROR(PERCENTRANK(K:K,K1026),0)</f>
        <v/>
      </c>
      <c r="R1026">
        <f>L1026*weight1+M1026*weight2+N1026*weight3+O1026*weight4+P1026*weight5+Q1026*weight6</f>
        <v/>
      </c>
    </row>
    <row r="1027" spans="1:18">
      <c r="A1027">
        <f>RANK(R1027,R:R)</f>
        <v/>
      </c>
      <c r="B1027" t="s">
        <v>11942</v>
      </c>
      <c r="C1027">
        <f>VLOOKUP(B1027,'Input - companies list'!B:L,2,FALSE)</f>
        <v/>
      </c>
      <c r="D1027">
        <f>VLOOKUP(B1027,'Input - companies list'!B:L,11,FALSE)</f>
        <v/>
      </c>
      <c r="E1027">
        <f>VLOOKUP(B1027,'Input - companies list'!B:E,4,FALSE)</f>
        <v/>
      </c>
      <c r="F1027">
        <f>SUMIFS('Input - target event report'!H:H,'Input - target event report'!B:B,B1027,'Input - target event report'!D:D, "Private Investment")</f>
        <v/>
      </c>
      <c r="G1027">
        <f>IF(I1027&lt;2, "N/A", (MAXIFS('Input - target event report'!E:E,'Input - target event report'!B:B,B:B,'Input - target event report'!D:D,"Private Investment")-MINIFS('Input - target event report'!E:E,'Input - target event report'!B:B,B:B,'Input - target event report'!D:D,"Private Investment"))/(I1027-1))</f>
        <v/>
      </c>
      <c r="H1027">
        <f>IF(MAXIFS('Input - target event report'!E:E,'Input - target event report'!B:B,B:B,'Input - target event report'!D:D,"Private Investment") = 0, "N/A", TODAY() - MAXIFS('Input - target event report'!E:E,'Input - target event report'!B:B,B:B,'Input - target event report'!D:D,"Private Investment"))</f>
        <v/>
      </c>
      <c r="I1027">
        <f>COUNTIFS('Input - target event report'!B:B,B1027,'Input - target event report'!D:D, "Private Investment")</f>
        <v/>
      </c>
      <c r="J1027">
        <f>INDEX('Input - companies list'!$1:$10000,MATCH(B1027,'Input - companies list'!B:B,0),MATCH("Flow",'Input - companies list'!$1:$1,0 ))</f>
        <v/>
      </c>
      <c r="K1027">
        <f>INDEX('Input - companies list'!$1:$10000,MATCH(B1027,'Input - companies list'!B:B,0),MATCH("Inter-Cluster Connectivity",'Input - companies list'!$1:$1,0 ))</f>
        <v/>
      </c>
      <c r="L1027">
        <f>IFERROR(PERCENTRANK(F:F,F1027),0)</f>
        <v/>
      </c>
      <c r="M1027">
        <f>IFERROR(1 - PERCENTRANK(G:G,G1027),0)</f>
        <v/>
      </c>
      <c r="N1027">
        <f>IFERROR(1 - PERCENTRANK(H:H,H1027),0)</f>
        <v/>
      </c>
      <c r="O1027">
        <f>IFERROR(PERCENTRANK(I:I,I1027),0)</f>
        <v/>
      </c>
      <c r="P1027">
        <f>IFERROR(1 - PERCENTRANK(J:J,J1027),0)</f>
        <v/>
      </c>
      <c r="Q1027">
        <f>IFERROR(PERCENTRANK(K:K,K1027),0)</f>
        <v/>
      </c>
      <c r="R1027">
        <f>L1027*weight1+M1027*weight2+N1027*weight3+O1027*weight4+P1027*weight5+Q1027*weight6</f>
        <v/>
      </c>
    </row>
    <row r="1028" spans="1:18">
      <c r="A1028">
        <f>RANK(R1028,R:R)</f>
        <v/>
      </c>
      <c r="B1028" t="s">
        <v>11952</v>
      </c>
      <c r="C1028">
        <f>VLOOKUP(B1028,'Input - companies list'!B:L,2,FALSE)</f>
        <v/>
      </c>
      <c r="D1028">
        <f>VLOOKUP(B1028,'Input - companies list'!B:L,11,FALSE)</f>
        <v/>
      </c>
      <c r="E1028">
        <f>VLOOKUP(B1028,'Input - companies list'!B:E,4,FALSE)</f>
        <v/>
      </c>
      <c r="F1028">
        <f>SUMIFS('Input - target event report'!H:H,'Input - target event report'!B:B,B1028,'Input - target event report'!D:D, "Private Investment")</f>
        <v/>
      </c>
      <c r="G1028">
        <f>IF(I1028&lt;2, "N/A", (MAXIFS('Input - target event report'!E:E,'Input - target event report'!B:B,B:B,'Input - target event report'!D:D,"Private Investment")-MINIFS('Input - target event report'!E:E,'Input - target event report'!B:B,B:B,'Input - target event report'!D:D,"Private Investment"))/(I1028-1))</f>
        <v/>
      </c>
      <c r="H1028">
        <f>IF(MAXIFS('Input - target event report'!E:E,'Input - target event report'!B:B,B:B,'Input - target event report'!D:D,"Private Investment") = 0, "N/A", TODAY() - MAXIFS('Input - target event report'!E:E,'Input - target event report'!B:B,B:B,'Input - target event report'!D:D,"Private Investment"))</f>
        <v/>
      </c>
      <c r="I1028">
        <f>COUNTIFS('Input - target event report'!B:B,B1028,'Input - target event report'!D:D, "Private Investment")</f>
        <v/>
      </c>
      <c r="J1028">
        <f>INDEX('Input - companies list'!$1:$10000,MATCH(B1028,'Input - companies list'!B:B,0),MATCH("Flow",'Input - companies list'!$1:$1,0 ))</f>
        <v/>
      </c>
      <c r="K1028">
        <f>INDEX('Input - companies list'!$1:$10000,MATCH(B1028,'Input - companies list'!B:B,0),MATCH("Inter-Cluster Connectivity",'Input - companies list'!$1:$1,0 ))</f>
        <v/>
      </c>
      <c r="L1028">
        <f>IFERROR(PERCENTRANK(F:F,F1028),0)</f>
        <v/>
      </c>
      <c r="M1028">
        <f>IFERROR(1 - PERCENTRANK(G:G,G1028),0)</f>
        <v/>
      </c>
      <c r="N1028">
        <f>IFERROR(1 - PERCENTRANK(H:H,H1028),0)</f>
        <v/>
      </c>
      <c r="O1028">
        <f>IFERROR(PERCENTRANK(I:I,I1028),0)</f>
        <v/>
      </c>
      <c r="P1028">
        <f>IFERROR(1 - PERCENTRANK(J:J,J1028),0)</f>
        <v/>
      </c>
      <c r="Q1028">
        <f>IFERROR(PERCENTRANK(K:K,K1028),0)</f>
        <v/>
      </c>
      <c r="R1028">
        <f>L1028*weight1+M1028*weight2+N1028*weight3+O1028*weight4+P1028*weight5+Q1028*weight6</f>
        <v/>
      </c>
    </row>
    <row r="1029" spans="1:18">
      <c r="A1029">
        <f>RANK(R1029,R:R)</f>
        <v/>
      </c>
      <c r="B1029" t="s">
        <v>11963</v>
      </c>
      <c r="C1029">
        <f>VLOOKUP(B1029,'Input - companies list'!B:L,2,FALSE)</f>
        <v/>
      </c>
      <c r="D1029">
        <f>VLOOKUP(B1029,'Input - companies list'!B:L,11,FALSE)</f>
        <v/>
      </c>
      <c r="E1029">
        <f>VLOOKUP(B1029,'Input - companies list'!B:E,4,FALSE)</f>
        <v/>
      </c>
      <c r="F1029">
        <f>SUMIFS('Input - target event report'!H:H,'Input - target event report'!B:B,B1029,'Input - target event report'!D:D, "Private Investment")</f>
        <v/>
      </c>
      <c r="G1029">
        <f>IF(I1029&lt;2, "N/A", (MAXIFS('Input - target event report'!E:E,'Input - target event report'!B:B,B:B,'Input - target event report'!D:D,"Private Investment")-MINIFS('Input - target event report'!E:E,'Input - target event report'!B:B,B:B,'Input - target event report'!D:D,"Private Investment"))/(I1029-1))</f>
        <v/>
      </c>
      <c r="H1029">
        <f>IF(MAXIFS('Input - target event report'!E:E,'Input - target event report'!B:B,B:B,'Input - target event report'!D:D,"Private Investment") = 0, "N/A", TODAY() - MAXIFS('Input - target event report'!E:E,'Input - target event report'!B:B,B:B,'Input - target event report'!D:D,"Private Investment"))</f>
        <v/>
      </c>
      <c r="I1029">
        <f>COUNTIFS('Input - target event report'!B:B,B1029,'Input - target event report'!D:D, "Private Investment")</f>
        <v/>
      </c>
      <c r="J1029">
        <f>INDEX('Input - companies list'!$1:$10000,MATCH(B1029,'Input - companies list'!B:B,0),MATCH("Flow",'Input - companies list'!$1:$1,0 ))</f>
        <v/>
      </c>
      <c r="K1029">
        <f>INDEX('Input - companies list'!$1:$10000,MATCH(B1029,'Input - companies list'!B:B,0),MATCH("Inter-Cluster Connectivity",'Input - companies list'!$1:$1,0 ))</f>
        <v/>
      </c>
      <c r="L1029">
        <f>IFERROR(PERCENTRANK(F:F,F1029),0)</f>
        <v/>
      </c>
      <c r="M1029">
        <f>IFERROR(1 - PERCENTRANK(G:G,G1029),0)</f>
        <v/>
      </c>
      <c r="N1029">
        <f>IFERROR(1 - PERCENTRANK(H:H,H1029),0)</f>
        <v/>
      </c>
      <c r="O1029">
        <f>IFERROR(PERCENTRANK(I:I,I1029),0)</f>
        <v/>
      </c>
      <c r="P1029">
        <f>IFERROR(1 - PERCENTRANK(J:J,J1029),0)</f>
        <v/>
      </c>
      <c r="Q1029">
        <f>IFERROR(PERCENTRANK(K:K,K1029),0)</f>
        <v/>
      </c>
      <c r="R1029">
        <f>L1029*weight1+M1029*weight2+N1029*weight3+O1029*weight4+P1029*weight5+Q1029*weight6</f>
        <v/>
      </c>
    </row>
    <row r="1030" spans="1:18">
      <c r="A1030">
        <f>RANK(R1030,R:R)</f>
        <v/>
      </c>
      <c r="B1030" t="s">
        <v>11974</v>
      </c>
      <c r="C1030">
        <f>VLOOKUP(B1030,'Input - companies list'!B:L,2,FALSE)</f>
        <v/>
      </c>
      <c r="D1030">
        <f>VLOOKUP(B1030,'Input - companies list'!B:L,11,FALSE)</f>
        <v/>
      </c>
      <c r="E1030">
        <f>VLOOKUP(B1030,'Input - companies list'!B:E,4,FALSE)</f>
        <v/>
      </c>
      <c r="F1030">
        <f>SUMIFS('Input - target event report'!H:H,'Input - target event report'!B:B,B1030,'Input - target event report'!D:D, "Private Investment")</f>
        <v/>
      </c>
      <c r="G1030">
        <f>IF(I1030&lt;2, "N/A", (MAXIFS('Input - target event report'!E:E,'Input - target event report'!B:B,B:B,'Input - target event report'!D:D,"Private Investment")-MINIFS('Input - target event report'!E:E,'Input - target event report'!B:B,B:B,'Input - target event report'!D:D,"Private Investment"))/(I1030-1))</f>
        <v/>
      </c>
      <c r="H1030">
        <f>IF(MAXIFS('Input - target event report'!E:E,'Input - target event report'!B:B,B:B,'Input - target event report'!D:D,"Private Investment") = 0, "N/A", TODAY() - MAXIFS('Input - target event report'!E:E,'Input - target event report'!B:B,B:B,'Input - target event report'!D:D,"Private Investment"))</f>
        <v/>
      </c>
      <c r="I1030">
        <f>COUNTIFS('Input - target event report'!B:B,B1030,'Input - target event report'!D:D, "Private Investment")</f>
        <v/>
      </c>
      <c r="J1030">
        <f>INDEX('Input - companies list'!$1:$10000,MATCH(B1030,'Input - companies list'!B:B,0),MATCH("Flow",'Input - companies list'!$1:$1,0 ))</f>
        <v/>
      </c>
      <c r="K1030">
        <f>INDEX('Input - companies list'!$1:$10000,MATCH(B1030,'Input - companies list'!B:B,0),MATCH("Inter-Cluster Connectivity",'Input - companies list'!$1:$1,0 ))</f>
        <v/>
      </c>
      <c r="L1030">
        <f>IFERROR(PERCENTRANK(F:F,F1030),0)</f>
        <v/>
      </c>
      <c r="M1030">
        <f>IFERROR(1 - PERCENTRANK(G:G,G1030),0)</f>
        <v/>
      </c>
      <c r="N1030">
        <f>IFERROR(1 - PERCENTRANK(H:H,H1030),0)</f>
        <v/>
      </c>
      <c r="O1030">
        <f>IFERROR(PERCENTRANK(I:I,I1030),0)</f>
        <v/>
      </c>
      <c r="P1030">
        <f>IFERROR(1 - PERCENTRANK(J:J,J1030),0)</f>
        <v/>
      </c>
      <c r="Q1030">
        <f>IFERROR(PERCENTRANK(K:K,K1030),0)</f>
        <v/>
      </c>
      <c r="R1030">
        <f>L1030*weight1+M1030*weight2+N1030*weight3+O1030*weight4+P1030*weight5+Q1030*weight6</f>
        <v/>
      </c>
    </row>
    <row r="1031" spans="1:18">
      <c r="A1031">
        <f>RANK(R1031,R:R)</f>
        <v/>
      </c>
      <c r="B1031" t="s">
        <v>11985</v>
      </c>
      <c r="C1031">
        <f>VLOOKUP(B1031,'Input - companies list'!B:L,2,FALSE)</f>
        <v/>
      </c>
      <c r="D1031">
        <f>VLOOKUP(B1031,'Input - companies list'!B:L,11,FALSE)</f>
        <v/>
      </c>
      <c r="E1031">
        <f>VLOOKUP(B1031,'Input - companies list'!B:E,4,FALSE)</f>
        <v/>
      </c>
      <c r="F1031">
        <f>SUMIFS('Input - target event report'!H:H,'Input - target event report'!B:B,B1031,'Input - target event report'!D:D, "Private Investment")</f>
        <v/>
      </c>
      <c r="G1031">
        <f>IF(I1031&lt;2, "N/A", (MAXIFS('Input - target event report'!E:E,'Input - target event report'!B:B,B:B,'Input - target event report'!D:D,"Private Investment")-MINIFS('Input - target event report'!E:E,'Input - target event report'!B:B,B:B,'Input - target event report'!D:D,"Private Investment"))/(I1031-1))</f>
        <v/>
      </c>
      <c r="H1031">
        <f>IF(MAXIFS('Input - target event report'!E:E,'Input - target event report'!B:B,B:B,'Input - target event report'!D:D,"Private Investment") = 0, "N/A", TODAY() - MAXIFS('Input - target event report'!E:E,'Input - target event report'!B:B,B:B,'Input - target event report'!D:D,"Private Investment"))</f>
        <v/>
      </c>
      <c r="I1031">
        <f>COUNTIFS('Input - target event report'!B:B,B1031,'Input - target event report'!D:D, "Private Investment")</f>
        <v/>
      </c>
      <c r="J1031">
        <f>INDEX('Input - companies list'!$1:$10000,MATCH(B1031,'Input - companies list'!B:B,0),MATCH("Flow",'Input - companies list'!$1:$1,0 ))</f>
        <v/>
      </c>
      <c r="K1031">
        <f>INDEX('Input - companies list'!$1:$10000,MATCH(B1031,'Input - companies list'!B:B,0),MATCH("Inter-Cluster Connectivity",'Input - companies list'!$1:$1,0 ))</f>
        <v/>
      </c>
      <c r="L1031">
        <f>IFERROR(PERCENTRANK(F:F,F1031),0)</f>
        <v/>
      </c>
      <c r="M1031">
        <f>IFERROR(1 - PERCENTRANK(G:G,G1031),0)</f>
        <v/>
      </c>
      <c r="N1031">
        <f>IFERROR(1 - PERCENTRANK(H:H,H1031),0)</f>
        <v/>
      </c>
      <c r="O1031">
        <f>IFERROR(PERCENTRANK(I:I,I1031),0)</f>
        <v/>
      </c>
      <c r="P1031">
        <f>IFERROR(1 - PERCENTRANK(J:J,J1031),0)</f>
        <v/>
      </c>
      <c r="Q1031">
        <f>IFERROR(PERCENTRANK(K:K,K1031),0)</f>
        <v/>
      </c>
      <c r="R1031">
        <f>L1031*weight1+M1031*weight2+N1031*weight3+O1031*weight4+P1031*weight5+Q1031*weight6</f>
        <v/>
      </c>
    </row>
    <row r="1032" spans="1:18">
      <c r="A1032">
        <f>RANK(R1032,R:R)</f>
        <v/>
      </c>
      <c r="B1032" t="s">
        <v>11997</v>
      </c>
      <c r="C1032">
        <f>VLOOKUP(B1032,'Input - companies list'!B:L,2,FALSE)</f>
        <v/>
      </c>
      <c r="D1032">
        <f>VLOOKUP(B1032,'Input - companies list'!B:L,11,FALSE)</f>
        <v/>
      </c>
      <c r="E1032">
        <f>VLOOKUP(B1032,'Input - companies list'!B:E,4,FALSE)</f>
        <v/>
      </c>
      <c r="F1032">
        <f>SUMIFS('Input - target event report'!H:H,'Input - target event report'!B:B,B1032,'Input - target event report'!D:D, "Private Investment")</f>
        <v/>
      </c>
      <c r="G1032">
        <f>IF(I1032&lt;2, "N/A", (MAXIFS('Input - target event report'!E:E,'Input - target event report'!B:B,B:B,'Input - target event report'!D:D,"Private Investment")-MINIFS('Input - target event report'!E:E,'Input - target event report'!B:B,B:B,'Input - target event report'!D:D,"Private Investment"))/(I1032-1))</f>
        <v/>
      </c>
      <c r="H1032">
        <f>IF(MAXIFS('Input - target event report'!E:E,'Input - target event report'!B:B,B:B,'Input - target event report'!D:D,"Private Investment") = 0, "N/A", TODAY() - MAXIFS('Input - target event report'!E:E,'Input - target event report'!B:B,B:B,'Input - target event report'!D:D,"Private Investment"))</f>
        <v/>
      </c>
      <c r="I1032">
        <f>COUNTIFS('Input - target event report'!B:B,B1032,'Input - target event report'!D:D, "Private Investment")</f>
        <v/>
      </c>
      <c r="J1032">
        <f>INDEX('Input - companies list'!$1:$10000,MATCH(B1032,'Input - companies list'!B:B,0),MATCH("Flow",'Input - companies list'!$1:$1,0 ))</f>
        <v/>
      </c>
      <c r="K1032">
        <f>INDEX('Input - companies list'!$1:$10000,MATCH(B1032,'Input - companies list'!B:B,0),MATCH("Inter-Cluster Connectivity",'Input - companies list'!$1:$1,0 ))</f>
        <v/>
      </c>
      <c r="L1032">
        <f>IFERROR(PERCENTRANK(F:F,F1032),0)</f>
        <v/>
      </c>
      <c r="M1032">
        <f>IFERROR(1 - PERCENTRANK(G:G,G1032),0)</f>
        <v/>
      </c>
      <c r="N1032">
        <f>IFERROR(1 - PERCENTRANK(H:H,H1032),0)</f>
        <v/>
      </c>
      <c r="O1032">
        <f>IFERROR(PERCENTRANK(I:I,I1032),0)</f>
        <v/>
      </c>
      <c r="P1032">
        <f>IFERROR(1 - PERCENTRANK(J:J,J1032),0)</f>
        <v/>
      </c>
      <c r="Q1032">
        <f>IFERROR(PERCENTRANK(K:K,K1032),0)</f>
        <v/>
      </c>
      <c r="R1032">
        <f>L1032*weight1+M1032*weight2+N1032*weight3+O1032*weight4+P1032*weight5+Q1032*weight6</f>
        <v/>
      </c>
    </row>
    <row r="1033" spans="1:18">
      <c r="A1033">
        <f>RANK(R1033,R:R)</f>
        <v/>
      </c>
      <c r="B1033" t="s">
        <v>12006</v>
      </c>
      <c r="C1033">
        <f>VLOOKUP(B1033,'Input - companies list'!B:L,2,FALSE)</f>
        <v/>
      </c>
      <c r="D1033">
        <f>VLOOKUP(B1033,'Input - companies list'!B:L,11,FALSE)</f>
        <v/>
      </c>
      <c r="E1033">
        <f>VLOOKUP(B1033,'Input - companies list'!B:E,4,FALSE)</f>
        <v/>
      </c>
      <c r="F1033">
        <f>SUMIFS('Input - target event report'!H:H,'Input - target event report'!B:B,B1033,'Input - target event report'!D:D, "Private Investment")</f>
        <v/>
      </c>
      <c r="G1033">
        <f>IF(I1033&lt;2, "N/A", (MAXIFS('Input - target event report'!E:E,'Input - target event report'!B:B,B:B,'Input - target event report'!D:D,"Private Investment")-MINIFS('Input - target event report'!E:E,'Input - target event report'!B:B,B:B,'Input - target event report'!D:D,"Private Investment"))/(I1033-1))</f>
        <v/>
      </c>
      <c r="H1033">
        <f>IF(MAXIFS('Input - target event report'!E:E,'Input - target event report'!B:B,B:B,'Input - target event report'!D:D,"Private Investment") = 0, "N/A", TODAY() - MAXIFS('Input - target event report'!E:E,'Input - target event report'!B:B,B:B,'Input - target event report'!D:D,"Private Investment"))</f>
        <v/>
      </c>
      <c r="I1033">
        <f>COUNTIFS('Input - target event report'!B:B,B1033,'Input - target event report'!D:D, "Private Investment")</f>
        <v/>
      </c>
      <c r="J1033">
        <f>INDEX('Input - companies list'!$1:$10000,MATCH(B1033,'Input - companies list'!B:B,0),MATCH("Flow",'Input - companies list'!$1:$1,0 ))</f>
        <v/>
      </c>
      <c r="K1033">
        <f>INDEX('Input - companies list'!$1:$10000,MATCH(B1033,'Input - companies list'!B:B,0),MATCH("Inter-Cluster Connectivity",'Input - companies list'!$1:$1,0 ))</f>
        <v/>
      </c>
      <c r="L1033">
        <f>IFERROR(PERCENTRANK(F:F,F1033),0)</f>
        <v/>
      </c>
      <c r="M1033">
        <f>IFERROR(1 - PERCENTRANK(G:G,G1033),0)</f>
        <v/>
      </c>
      <c r="N1033">
        <f>IFERROR(1 - PERCENTRANK(H:H,H1033),0)</f>
        <v/>
      </c>
      <c r="O1033">
        <f>IFERROR(PERCENTRANK(I:I,I1033),0)</f>
        <v/>
      </c>
      <c r="P1033">
        <f>IFERROR(1 - PERCENTRANK(J:J,J1033),0)</f>
        <v/>
      </c>
      <c r="Q1033">
        <f>IFERROR(PERCENTRANK(K:K,K1033),0)</f>
        <v/>
      </c>
      <c r="R1033">
        <f>L1033*weight1+M1033*weight2+N1033*weight3+O1033*weight4+P1033*weight5+Q1033*weight6</f>
        <v/>
      </c>
    </row>
    <row r="1034" spans="1:18">
      <c r="A1034">
        <f>RANK(R1034,R:R)</f>
        <v/>
      </c>
      <c r="B1034" t="s">
        <v>12017</v>
      </c>
      <c r="C1034">
        <f>VLOOKUP(B1034,'Input - companies list'!B:L,2,FALSE)</f>
        <v/>
      </c>
      <c r="D1034">
        <f>VLOOKUP(B1034,'Input - companies list'!B:L,11,FALSE)</f>
        <v/>
      </c>
      <c r="E1034">
        <f>VLOOKUP(B1034,'Input - companies list'!B:E,4,FALSE)</f>
        <v/>
      </c>
      <c r="F1034">
        <f>SUMIFS('Input - target event report'!H:H,'Input - target event report'!B:B,B1034,'Input - target event report'!D:D, "Private Investment")</f>
        <v/>
      </c>
      <c r="G1034">
        <f>IF(I1034&lt;2, "N/A", (MAXIFS('Input - target event report'!E:E,'Input - target event report'!B:B,B:B,'Input - target event report'!D:D,"Private Investment")-MINIFS('Input - target event report'!E:E,'Input - target event report'!B:B,B:B,'Input - target event report'!D:D,"Private Investment"))/(I1034-1))</f>
        <v/>
      </c>
      <c r="H1034">
        <f>IF(MAXIFS('Input - target event report'!E:E,'Input - target event report'!B:B,B:B,'Input - target event report'!D:D,"Private Investment") = 0, "N/A", TODAY() - MAXIFS('Input - target event report'!E:E,'Input - target event report'!B:B,B:B,'Input - target event report'!D:D,"Private Investment"))</f>
        <v/>
      </c>
      <c r="I1034">
        <f>COUNTIFS('Input - target event report'!B:B,B1034,'Input - target event report'!D:D, "Private Investment")</f>
        <v/>
      </c>
      <c r="J1034">
        <f>INDEX('Input - companies list'!$1:$10000,MATCH(B1034,'Input - companies list'!B:B,0),MATCH("Flow",'Input - companies list'!$1:$1,0 ))</f>
        <v/>
      </c>
      <c r="K1034">
        <f>INDEX('Input - companies list'!$1:$10000,MATCH(B1034,'Input - companies list'!B:B,0),MATCH("Inter-Cluster Connectivity",'Input - companies list'!$1:$1,0 ))</f>
        <v/>
      </c>
      <c r="L1034">
        <f>IFERROR(PERCENTRANK(F:F,F1034),0)</f>
        <v/>
      </c>
      <c r="M1034">
        <f>IFERROR(1 - PERCENTRANK(G:G,G1034),0)</f>
        <v/>
      </c>
      <c r="N1034">
        <f>IFERROR(1 - PERCENTRANK(H:H,H1034),0)</f>
        <v/>
      </c>
      <c r="O1034">
        <f>IFERROR(PERCENTRANK(I:I,I1034),0)</f>
        <v/>
      </c>
      <c r="P1034">
        <f>IFERROR(1 - PERCENTRANK(J:J,J1034),0)</f>
        <v/>
      </c>
      <c r="Q1034">
        <f>IFERROR(PERCENTRANK(K:K,K1034),0)</f>
        <v/>
      </c>
      <c r="R1034">
        <f>L1034*weight1+M1034*weight2+N1034*weight3+O1034*weight4+P1034*weight5+Q1034*weight6</f>
        <v/>
      </c>
    </row>
    <row r="1035" spans="1:18">
      <c r="A1035">
        <f>RANK(R1035,R:R)</f>
        <v/>
      </c>
      <c r="B1035" t="s">
        <v>12024</v>
      </c>
      <c r="C1035">
        <f>VLOOKUP(B1035,'Input - companies list'!B:L,2,FALSE)</f>
        <v/>
      </c>
      <c r="D1035">
        <f>VLOOKUP(B1035,'Input - companies list'!B:L,11,FALSE)</f>
        <v/>
      </c>
      <c r="E1035">
        <f>VLOOKUP(B1035,'Input - companies list'!B:E,4,FALSE)</f>
        <v/>
      </c>
      <c r="F1035">
        <f>SUMIFS('Input - target event report'!H:H,'Input - target event report'!B:B,B1035,'Input - target event report'!D:D, "Private Investment")</f>
        <v/>
      </c>
      <c r="G1035">
        <f>IF(I1035&lt;2, "N/A", (MAXIFS('Input - target event report'!E:E,'Input - target event report'!B:B,B:B,'Input - target event report'!D:D,"Private Investment")-MINIFS('Input - target event report'!E:E,'Input - target event report'!B:B,B:B,'Input - target event report'!D:D,"Private Investment"))/(I1035-1))</f>
        <v/>
      </c>
      <c r="H1035">
        <f>IF(MAXIFS('Input - target event report'!E:E,'Input - target event report'!B:B,B:B,'Input - target event report'!D:D,"Private Investment") = 0, "N/A", TODAY() - MAXIFS('Input - target event report'!E:E,'Input - target event report'!B:B,B:B,'Input - target event report'!D:D,"Private Investment"))</f>
        <v/>
      </c>
      <c r="I1035">
        <f>COUNTIFS('Input - target event report'!B:B,B1035,'Input - target event report'!D:D, "Private Investment")</f>
        <v/>
      </c>
      <c r="J1035">
        <f>INDEX('Input - companies list'!$1:$10000,MATCH(B1035,'Input - companies list'!B:B,0),MATCH("Flow",'Input - companies list'!$1:$1,0 ))</f>
        <v/>
      </c>
      <c r="K1035">
        <f>INDEX('Input - companies list'!$1:$10000,MATCH(B1035,'Input - companies list'!B:B,0),MATCH("Inter-Cluster Connectivity",'Input - companies list'!$1:$1,0 ))</f>
        <v/>
      </c>
      <c r="L1035">
        <f>IFERROR(PERCENTRANK(F:F,F1035),0)</f>
        <v/>
      </c>
      <c r="M1035">
        <f>IFERROR(1 - PERCENTRANK(G:G,G1035),0)</f>
        <v/>
      </c>
      <c r="N1035">
        <f>IFERROR(1 - PERCENTRANK(H:H,H1035),0)</f>
        <v/>
      </c>
      <c r="O1035">
        <f>IFERROR(PERCENTRANK(I:I,I1035),0)</f>
        <v/>
      </c>
      <c r="P1035">
        <f>IFERROR(1 - PERCENTRANK(J:J,J1035),0)</f>
        <v/>
      </c>
      <c r="Q1035">
        <f>IFERROR(PERCENTRANK(K:K,K1035),0)</f>
        <v/>
      </c>
      <c r="R1035">
        <f>L1035*weight1+M1035*weight2+N1035*weight3+O1035*weight4+P1035*weight5+Q1035*weight6</f>
        <v/>
      </c>
    </row>
    <row r="1036" spans="1:18">
      <c r="A1036">
        <f>RANK(R1036,R:R)</f>
        <v/>
      </c>
      <c r="B1036" t="s">
        <v>12039</v>
      </c>
      <c r="C1036">
        <f>VLOOKUP(B1036,'Input - companies list'!B:L,2,FALSE)</f>
        <v/>
      </c>
      <c r="D1036">
        <f>VLOOKUP(B1036,'Input - companies list'!B:L,11,FALSE)</f>
        <v/>
      </c>
      <c r="E1036">
        <f>VLOOKUP(B1036,'Input - companies list'!B:E,4,FALSE)</f>
        <v/>
      </c>
      <c r="F1036">
        <f>SUMIFS('Input - target event report'!H:H,'Input - target event report'!B:B,B1036,'Input - target event report'!D:D, "Private Investment")</f>
        <v/>
      </c>
      <c r="G1036">
        <f>IF(I1036&lt;2, "N/A", (MAXIFS('Input - target event report'!E:E,'Input - target event report'!B:B,B:B,'Input - target event report'!D:D,"Private Investment")-MINIFS('Input - target event report'!E:E,'Input - target event report'!B:B,B:B,'Input - target event report'!D:D,"Private Investment"))/(I1036-1))</f>
        <v/>
      </c>
      <c r="H1036">
        <f>IF(MAXIFS('Input - target event report'!E:E,'Input - target event report'!B:B,B:B,'Input - target event report'!D:D,"Private Investment") = 0, "N/A", TODAY() - MAXIFS('Input - target event report'!E:E,'Input - target event report'!B:B,B:B,'Input - target event report'!D:D,"Private Investment"))</f>
        <v/>
      </c>
      <c r="I1036">
        <f>COUNTIFS('Input - target event report'!B:B,B1036,'Input - target event report'!D:D, "Private Investment")</f>
        <v/>
      </c>
      <c r="J1036">
        <f>INDEX('Input - companies list'!$1:$10000,MATCH(B1036,'Input - companies list'!B:B,0),MATCH("Flow",'Input - companies list'!$1:$1,0 ))</f>
        <v/>
      </c>
      <c r="K1036">
        <f>INDEX('Input - companies list'!$1:$10000,MATCH(B1036,'Input - companies list'!B:B,0),MATCH("Inter-Cluster Connectivity",'Input - companies list'!$1:$1,0 ))</f>
        <v/>
      </c>
      <c r="L1036">
        <f>IFERROR(PERCENTRANK(F:F,F1036),0)</f>
        <v/>
      </c>
      <c r="M1036">
        <f>IFERROR(1 - PERCENTRANK(G:G,G1036),0)</f>
        <v/>
      </c>
      <c r="N1036">
        <f>IFERROR(1 - PERCENTRANK(H:H,H1036),0)</f>
        <v/>
      </c>
      <c r="O1036">
        <f>IFERROR(PERCENTRANK(I:I,I1036),0)</f>
        <v/>
      </c>
      <c r="P1036">
        <f>IFERROR(1 - PERCENTRANK(J:J,J1036),0)</f>
        <v/>
      </c>
      <c r="Q1036">
        <f>IFERROR(PERCENTRANK(K:K,K1036),0)</f>
        <v/>
      </c>
      <c r="R1036">
        <f>L1036*weight1+M1036*weight2+N1036*weight3+O1036*weight4+P1036*weight5+Q1036*weight6</f>
        <v/>
      </c>
    </row>
    <row r="1037" spans="1:18">
      <c r="A1037">
        <f>RANK(R1037,R:R)</f>
        <v/>
      </c>
      <c r="B1037" t="s">
        <v>12049</v>
      </c>
      <c r="C1037">
        <f>VLOOKUP(B1037,'Input - companies list'!B:L,2,FALSE)</f>
        <v/>
      </c>
      <c r="D1037">
        <f>VLOOKUP(B1037,'Input - companies list'!B:L,11,FALSE)</f>
        <v/>
      </c>
      <c r="E1037">
        <f>VLOOKUP(B1037,'Input - companies list'!B:E,4,FALSE)</f>
        <v/>
      </c>
      <c r="F1037">
        <f>SUMIFS('Input - target event report'!H:H,'Input - target event report'!B:B,B1037,'Input - target event report'!D:D, "Private Investment")</f>
        <v/>
      </c>
      <c r="G1037">
        <f>IF(I1037&lt;2, "N/A", (MAXIFS('Input - target event report'!E:E,'Input - target event report'!B:B,B:B,'Input - target event report'!D:D,"Private Investment")-MINIFS('Input - target event report'!E:E,'Input - target event report'!B:B,B:B,'Input - target event report'!D:D,"Private Investment"))/(I1037-1))</f>
        <v/>
      </c>
      <c r="H1037">
        <f>IF(MAXIFS('Input - target event report'!E:E,'Input - target event report'!B:B,B:B,'Input - target event report'!D:D,"Private Investment") = 0, "N/A", TODAY() - MAXIFS('Input - target event report'!E:E,'Input - target event report'!B:B,B:B,'Input - target event report'!D:D,"Private Investment"))</f>
        <v/>
      </c>
      <c r="I1037">
        <f>COUNTIFS('Input - target event report'!B:B,B1037,'Input - target event report'!D:D, "Private Investment")</f>
        <v/>
      </c>
      <c r="J1037">
        <f>INDEX('Input - companies list'!$1:$10000,MATCH(B1037,'Input - companies list'!B:B,0),MATCH("Flow",'Input - companies list'!$1:$1,0 ))</f>
        <v/>
      </c>
      <c r="K1037">
        <f>INDEX('Input - companies list'!$1:$10000,MATCH(B1037,'Input - companies list'!B:B,0),MATCH("Inter-Cluster Connectivity",'Input - companies list'!$1:$1,0 ))</f>
        <v/>
      </c>
      <c r="L1037">
        <f>IFERROR(PERCENTRANK(F:F,F1037),0)</f>
        <v/>
      </c>
      <c r="M1037">
        <f>IFERROR(1 - PERCENTRANK(G:G,G1037),0)</f>
        <v/>
      </c>
      <c r="N1037">
        <f>IFERROR(1 - PERCENTRANK(H:H,H1037),0)</f>
        <v/>
      </c>
      <c r="O1037">
        <f>IFERROR(PERCENTRANK(I:I,I1037),0)</f>
        <v/>
      </c>
      <c r="P1037">
        <f>IFERROR(1 - PERCENTRANK(J:J,J1037),0)</f>
        <v/>
      </c>
      <c r="Q1037">
        <f>IFERROR(PERCENTRANK(K:K,K1037),0)</f>
        <v/>
      </c>
      <c r="R1037">
        <f>L1037*weight1+M1037*weight2+N1037*weight3+O1037*weight4+P1037*weight5+Q1037*weight6</f>
        <v/>
      </c>
    </row>
    <row r="1038" spans="1:18">
      <c r="A1038">
        <f>RANK(R1038,R:R)</f>
        <v/>
      </c>
      <c r="B1038" t="s">
        <v>12060</v>
      </c>
      <c r="C1038">
        <f>VLOOKUP(B1038,'Input - companies list'!B:L,2,FALSE)</f>
        <v/>
      </c>
      <c r="D1038">
        <f>VLOOKUP(B1038,'Input - companies list'!B:L,11,FALSE)</f>
        <v/>
      </c>
      <c r="E1038">
        <f>VLOOKUP(B1038,'Input - companies list'!B:E,4,FALSE)</f>
        <v/>
      </c>
      <c r="F1038">
        <f>SUMIFS('Input - target event report'!H:H,'Input - target event report'!B:B,B1038,'Input - target event report'!D:D, "Private Investment")</f>
        <v/>
      </c>
      <c r="G1038">
        <f>IF(I1038&lt;2, "N/A", (MAXIFS('Input - target event report'!E:E,'Input - target event report'!B:B,B:B,'Input - target event report'!D:D,"Private Investment")-MINIFS('Input - target event report'!E:E,'Input - target event report'!B:B,B:B,'Input - target event report'!D:D,"Private Investment"))/(I1038-1))</f>
        <v/>
      </c>
      <c r="H1038">
        <f>IF(MAXIFS('Input - target event report'!E:E,'Input - target event report'!B:B,B:B,'Input - target event report'!D:D,"Private Investment") = 0, "N/A", TODAY() - MAXIFS('Input - target event report'!E:E,'Input - target event report'!B:B,B:B,'Input - target event report'!D:D,"Private Investment"))</f>
        <v/>
      </c>
      <c r="I1038">
        <f>COUNTIFS('Input - target event report'!B:B,B1038,'Input - target event report'!D:D, "Private Investment")</f>
        <v/>
      </c>
      <c r="J1038">
        <f>INDEX('Input - companies list'!$1:$10000,MATCH(B1038,'Input - companies list'!B:B,0),MATCH("Flow",'Input - companies list'!$1:$1,0 ))</f>
        <v/>
      </c>
      <c r="K1038">
        <f>INDEX('Input - companies list'!$1:$10000,MATCH(B1038,'Input - companies list'!B:B,0),MATCH("Inter-Cluster Connectivity",'Input - companies list'!$1:$1,0 ))</f>
        <v/>
      </c>
      <c r="L1038">
        <f>IFERROR(PERCENTRANK(F:F,F1038),0)</f>
        <v/>
      </c>
      <c r="M1038">
        <f>IFERROR(1 - PERCENTRANK(G:G,G1038),0)</f>
        <v/>
      </c>
      <c r="N1038">
        <f>IFERROR(1 - PERCENTRANK(H:H,H1038),0)</f>
        <v/>
      </c>
      <c r="O1038">
        <f>IFERROR(PERCENTRANK(I:I,I1038),0)</f>
        <v/>
      </c>
      <c r="P1038">
        <f>IFERROR(1 - PERCENTRANK(J:J,J1038),0)</f>
        <v/>
      </c>
      <c r="Q1038">
        <f>IFERROR(PERCENTRANK(K:K,K1038),0)</f>
        <v/>
      </c>
      <c r="R1038">
        <f>L1038*weight1+M1038*weight2+N1038*weight3+O1038*weight4+P1038*weight5+Q1038*weight6</f>
        <v/>
      </c>
    </row>
    <row r="1039" spans="1:18">
      <c r="A1039">
        <f>RANK(R1039,R:R)</f>
        <v/>
      </c>
      <c r="B1039" t="s">
        <v>12075</v>
      </c>
      <c r="C1039">
        <f>VLOOKUP(B1039,'Input - companies list'!B:L,2,FALSE)</f>
        <v/>
      </c>
      <c r="D1039">
        <f>VLOOKUP(B1039,'Input - companies list'!B:L,11,FALSE)</f>
        <v/>
      </c>
      <c r="E1039">
        <f>VLOOKUP(B1039,'Input - companies list'!B:E,4,FALSE)</f>
        <v/>
      </c>
      <c r="F1039">
        <f>SUMIFS('Input - target event report'!H:H,'Input - target event report'!B:B,B1039,'Input - target event report'!D:D, "Private Investment")</f>
        <v/>
      </c>
      <c r="G1039">
        <f>IF(I1039&lt;2, "N/A", (MAXIFS('Input - target event report'!E:E,'Input - target event report'!B:B,B:B,'Input - target event report'!D:D,"Private Investment")-MINIFS('Input - target event report'!E:E,'Input - target event report'!B:B,B:B,'Input - target event report'!D:D,"Private Investment"))/(I1039-1))</f>
        <v/>
      </c>
      <c r="H1039">
        <f>IF(MAXIFS('Input - target event report'!E:E,'Input - target event report'!B:B,B:B,'Input - target event report'!D:D,"Private Investment") = 0, "N/A", TODAY() - MAXIFS('Input - target event report'!E:E,'Input - target event report'!B:B,B:B,'Input - target event report'!D:D,"Private Investment"))</f>
        <v/>
      </c>
      <c r="I1039">
        <f>COUNTIFS('Input - target event report'!B:B,B1039,'Input - target event report'!D:D, "Private Investment")</f>
        <v/>
      </c>
      <c r="J1039">
        <f>INDEX('Input - companies list'!$1:$10000,MATCH(B1039,'Input - companies list'!B:B,0),MATCH("Flow",'Input - companies list'!$1:$1,0 ))</f>
        <v/>
      </c>
      <c r="K1039">
        <f>INDEX('Input - companies list'!$1:$10000,MATCH(B1039,'Input - companies list'!B:B,0),MATCH("Inter-Cluster Connectivity",'Input - companies list'!$1:$1,0 ))</f>
        <v/>
      </c>
      <c r="L1039">
        <f>IFERROR(PERCENTRANK(F:F,F1039),0)</f>
        <v/>
      </c>
      <c r="M1039">
        <f>IFERROR(1 - PERCENTRANK(G:G,G1039),0)</f>
        <v/>
      </c>
      <c r="N1039">
        <f>IFERROR(1 - PERCENTRANK(H:H,H1039),0)</f>
        <v/>
      </c>
      <c r="O1039">
        <f>IFERROR(PERCENTRANK(I:I,I1039),0)</f>
        <v/>
      </c>
      <c r="P1039">
        <f>IFERROR(1 - PERCENTRANK(J:J,J1039),0)</f>
        <v/>
      </c>
      <c r="Q1039">
        <f>IFERROR(PERCENTRANK(K:K,K1039),0)</f>
        <v/>
      </c>
      <c r="R1039">
        <f>L1039*weight1+M1039*weight2+N1039*weight3+O1039*weight4+P1039*weight5+Q1039*weight6</f>
        <v/>
      </c>
    </row>
    <row r="1040" spans="1:18">
      <c r="A1040">
        <f>RANK(R1040,R:R)</f>
        <v/>
      </c>
      <c r="B1040" t="s">
        <v>12087</v>
      </c>
      <c r="C1040">
        <f>VLOOKUP(B1040,'Input - companies list'!B:L,2,FALSE)</f>
        <v/>
      </c>
      <c r="D1040">
        <f>VLOOKUP(B1040,'Input - companies list'!B:L,11,FALSE)</f>
        <v/>
      </c>
      <c r="E1040">
        <f>VLOOKUP(B1040,'Input - companies list'!B:E,4,FALSE)</f>
        <v/>
      </c>
      <c r="F1040">
        <f>SUMIFS('Input - target event report'!H:H,'Input - target event report'!B:B,B1040,'Input - target event report'!D:D, "Private Investment")</f>
        <v/>
      </c>
      <c r="G1040">
        <f>IF(I1040&lt;2, "N/A", (MAXIFS('Input - target event report'!E:E,'Input - target event report'!B:B,B:B,'Input - target event report'!D:D,"Private Investment")-MINIFS('Input - target event report'!E:E,'Input - target event report'!B:B,B:B,'Input - target event report'!D:D,"Private Investment"))/(I1040-1))</f>
        <v/>
      </c>
      <c r="H1040">
        <f>IF(MAXIFS('Input - target event report'!E:E,'Input - target event report'!B:B,B:B,'Input - target event report'!D:D,"Private Investment") = 0, "N/A", TODAY() - MAXIFS('Input - target event report'!E:E,'Input - target event report'!B:B,B:B,'Input - target event report'!D:D,"Private Investment"))</f>
        <v/>
      </c>
      <c r="I1040">
        <f>COUNTIFS('Input - target event report'!B:B,B1040,'Input - target event report'!D:D, "Private Investment")</f>
        <v/>
      </c>
      <c r="J1040">
        <f>INDEX('Input - companies list'!$1:$10000,MATCH(B1040,'Input - companies list'!B:B,0),MATCH("Flow",'Input - companies list'!$1:$1,0 ))</f>
        <v/>
      </c>
      <c r="K1040">
        <f>INDEX('Input - companies list'!$1:$10000,MATCH(B1040,'Input - companies list'!B:B,0),MATCH("Inter-Cluster Connectivity",'Input - companies list'!$1:$1,0 ))</f>
        <v/>
      </c>
      <c r="L1040">
        <f>IFERROR(PERCENTRANK(F:F,F1040),0)</f>
        <v/>
      </c>
      <c r="M1040">
        <f>IFERROR(1 - PERCENTRANK(G:G,G1040),0)</f>
        <v/>
      </c>
      <c r="N1040">
        <f>IFERROR(1 - PERCENTRANK(H:H,H1040),0)</f>
        <v/>
      </c>
      <c r="O1040">
        <f>IFERROR(PERCENTRANK(I:I,I1040),0)</f>
        <v/>
      </c>
      <c r="P1040">
        <f>IFERROR(1 - PERCENTRANK(J:J,J1040),0)</f>
        <v/>
      </c>
      <c r="Q1040">
        <f>IFERROR(PERCENTRANK(K:K,K1040),0)</f>
        <v/>
      </c>
      <c r="R1040">
        <f>L1040*weight1+M1040*weight2+N1040*weight3+O1040*weight4+P1040*weight5+Q1040*weight6</f>
        <v/>
      </c>
    </row>
    <row r="1041" spans="1:18">
      <c r="A1041">
        <f>RANK(R1041,R:R)</f>
        <v/>
      </c>
      <c r="B1041" t="s">
        <v>12096</v>
      </c>
      <c r="C1041">
        <f>VLOOKUP(B1041,'Input - companies list'!B:L,2,FALSE)</f>
        <v/>
      </c>
      <c r="D1041">
        <f>VLOOKUP(B1041,'Input - companies list'!B:L,11,FALSE)</f>
        <v/>
      </c>
      <c r="E1041">
        <f>VLOOKUP(B1041,'Input - companies list'!B:E,4,FALSE)</f>
        <v/>
      </c>
      <c r="F1041">
        <f>SUMIFS('Input - target event report'!H:H,'Input - target event report'!B:B,B1041,'Input - target event report'!D:D, "Private Investment")</f>
        <v/>
      </c>
      <c r="G1041">
        <f>IF(I1041&lt;2, "N/A", (MAXIFS('Input - target event report'!E:E,'Input - target event report'!B:B,B:B,'Input - target event report'!D:D,"Private Investment")-MINIFS('Input - target event report'!E:E,'Input - target event report'!B:B,B:B,'Input - target event report'!D:D,"Private Investment"))/(I1041-1))</f>
        <v/>
      </c>
      <c r="H1041">
        <f>IF(MAXIFS('Input - target event report'!E:E,'Input - target event report'!B:B,B:B,'Input - target event report'!D:D,"Private Investment") = 0, "N/A", TODAY() - MAXIFS('Input - target event report'!E:E,'Input - target event report'!B:B,B:B,'Input - target event report'!D:D,"Private Investment"))</f>
        <v/>
      </c>
      <c r="I1041">
        <f>COUNTIFS('Input - target event report'!B:B,B1041,'Input - target event report'!D:D, "Private Investment")</f>
        <v/>
      </c>
      <c r="J1041">
        <f>INDEX('Input - companies list'!$1:$10000,MATCH(B1041,'Input - companies list'!B:B,0),MATCH("Flow",'Input - companies list'!$1:$1,0 ))</f>
        <v/>
      </c>
      <c r="K1041">
        <f>INDEX('Input - companies list'!$1:$10000,MATCH(B1041,'Input - companies list'!B:B,0),MATCH("Inter-Cluster Connectivity",'Input - companies list'!$1:$1,0 ))</f>
        <v/>
      </c>
      <c r="L1041">
        <f>IFERROR(PERCENTRANK(F:F,F1041),0)</f>
        <v/>
      </c>
      <c r="M1041">
        <f>IFERROR(1 - PERCENTRANK(G:G,G1041),0)</f>
        <v/>
      </c>
      <c r="N1041">
        <f>IFERROR(1 - PERCENTRANK(H:H,H1041),0)</f>
        <v/>
      </c>
      <c r="O1041">
        <f>IFERROR(PERCENTRANK(I:I,I1041),0)</f>
        <v/>
      </c>
      <c r="P1041">
        <f>IFERROR(1 - PERCENTRANK(J:J,J1041),0)</f>
        <v/>
      </c>
      <c r="Q1041">
        <f>IFERROR(PERCENTRANK(K:K,K1041),0)</f>
        <v/>
      </c>
      <c r="R1041">
        <f>L1041*weight1+M1041*weight2+N1041*weight3+O1041*weight4+P1041*weight5+Q1041*weight6</f>
        <v/>
      </c>
    </row>
    <row r="1042" spans="1:18">
      <c r="A1042">
        <f>RANK(R1042,R:R)</f>
        <v/>
      </c>
      <c r="B1042" t="s">
        <v>12107</v>
      </c>
      <c r="C1042">
        <f>VLOOKUP(B1042,'Input - companies list'!B:L,2,FALSE)</f>
        <v/>
      </c>
      <c r="D1042">
        <f>VLOOKUP(B1042,'Input - companies list'!B:L,11,FALSE)</f>
        <v/>
      </c>
      <c r="E1042">
        <f>VLOOKUP(B1042,'Input - companies list'!B:E,4,FALSE)</f>
        <v/>
      </c>
      <c r="F1042">
        <f>SUMIFS('Input - target event report'!H:H,'Input - target event report'!B:B,B1042,'Input - target event report'!D:D, "Private Investment")</f>
        <v/>
      </c>
      <c r="G1042">
        <f>IF(I1042&lt;2, "N/A", (MAXIFS('Input - target event report'!E:E,'Input - target event report'!B:B,B:B,'Input - target event report'!D:D,"Private Investment")-MINIFS('Input - target event report'!E:E,'Input - target event report'!B:B,B:B,'Input - target event report'!D:D,"Private Investment"))/(I1042-1))</f>
        <v/>
      </c>
      <c r="H1042">
        <f>IF(MAXIFS('Input - target event report'!E:E,'Input - target event report'!B:B,B:B,'Input - target event report'!D:D,"Private Investment") = 0, "N/A", TODAY() - MAXIFS('Input - target event report'!E:E,'Input - target event report'!B:B,B:B,'Input - target event report'!D:D,"Private Investment"))</f>
        <v/>
      </c>
      <c r="I1042">
        <f>COUNTIFS('Input - target event report'!B:B,B1042,'Input - target event report'!D:D, "Private Investment")</f>
        <v/>
      </c>
      <c r="J1042">
        <f>INDEX('Input - companies list'!$1:$10000,MATCH(B1042,'Input - companies list'!B:B,0),MATCH("Flow",'Input - companies list'!$1:$1,0 ))</f>
        <v/>
      </c>
      <c r="K1042">
        <f>INDEX('Input - companies list'!$1:$10000,MATCH(B1042,'Input - companies list'!B:B,0),MATCH("Inter-Cluster Connectivity",'Input - companies list'!$1:$1,0 ))</f>
        <v/>
      </c>
      <c r="L1042">
        <f>IFERROR(PERCENTRANK(F:F,F1042),0)</f>
        <v/>
      </c>
      <c r="M1042">
        <f>IFERROR(1 - PERCENTRANK(G:G,G1042),0)</f>
        <v/>
      </c>
      <c r="N1042">
        <f>IFERROR(1 - PERCENTRANK(H:H,H1042),0)</f>
        <v/>
      </c>
      <c r="O1042">
        <f>IFERROR(PERCENTRANK(I:I,I1042),0)</f>
        <v/>
      </c>
      <c r="P1042">
        <f>IFERROR(1 - PERCENTRANK(J:J,J1042),0)</f>
        <v/>
      </c>
      <c r="Q1042">
        <f>IFERROR(PERCENTRANK(K:K,K1042),0)</f>
        <v/>
      </c>
      <c r="R1042">
        <f>L1042*weight1+M1042*weight2+N1042*weight3+O1042*weight4+P1042*weight5+Q1042*weight6</f>
        <v/>
      </c>
    </row>
    <row r="1043" spans="1:18">
      <c r="A1043">
        <f>RANK(R1043,R:R)</f>
        <v/>
      </c>
      <c r="B1043" t="s">
        <v>12119</v>
      </c>
      <c r="C1043">
        <f>VLOOKUP(B1043,'Input - companies list'!B:L,2,FALSE)</f>
        <v/>
      </c>
      <c r="D1043">
        <f>VLOOKUP(B1043,'Input - companies list'!B:L,11,FALSE)</f>
        <v/>
      </c>
      <c r="E1043">
        <f>VLOOKUP(B1043,'Input - companies list'!B:E,4,FALSE)</f>
        <v/>
      </c>
      <c r="F1043">
        <f>SUMIFS('Input - target event report'!H:H,'Input - target event report'!B:B,B1043,'Input - target event report'!D:D, "Private Investment")</f>
        <v/>
      </c>
      <c r="G1043">
        <f>IF(I1043&lt;2, "N/A", (MAXIFS('Input - target event report'!E:E,'Input - target event report'!B:B,B:B,'Input - target event report'!D:D,"Private Investment")-MINIFS('Input - target event report'!E:E,'Input - target event report'!B:B,B:B,'Input - target event report'!D:D,"Private Investment"))/(I1043-1))</f>
        <v/>
      </c>
      <c r="H1043">
        <f>IF(MAXIFS('Input - target event report'!E:E,'Input - target event report'!B:B,B:B,'Input - target event report'!D:D,"Private Investment") = 0, "N/A", TODAY() - MAXIFS('Input - target event report'!E:E,'Input - target event report'!B:B,B:B,'Input - target event report'!D:D,"Private Investment"))</f>
        <v/>
      </c>
      <c r="I1043">
        <f>COUNTIFS('Input - target event report'!B:B,B1043,'Input - target event report'!D:D, "Private Investment")</f>
        <v/>
      </c>
      <c r="J1043">
        <f>INDEX('Input - companies list'!$1:$10000,MATCH(B1043,'Input - companies list'!B:B,0),MATCH("Flow",'Input - companies list'!$1:$1,0 ))</f>
        <v/>
      </c>
      <c r="K1043">
        <f>INDEX('Input - companies list'!$1:$10000,MATCH(B1043,'Input - companies list'!B:B,0),MATCH("Inter-Cluster Connectivity",'Input - companies list'!$1:$1,0 ))</f>
        <v/>
      </c>
      <c r="L1043">
        <f>IFERROR(PERCENTRANK(F:F,F1043),0)</f>
        <v/>
      </c>
      <c r="M1043">
        <f>IFERROR(1 - PERCENTRANK(G:G,G1043),0)</f>
        <v/>
      </c>
      <c r="N1043">
        <f>IFERROR(1 - PERCENTRANK(H:H,H1043),0)</f>
        <v/>
      </c>
      <c r="O1043">
        <f>IFERROR(PERCENTRANK(I:I,I1043),0)</f>
        <v/>
      </c>
      <c r="P1043">
        <f>IFERROR(1 - PERCENTRANK(J:J,J1043),0)</f>
        <v/>
      </c>
      <c r="Q1043">
        <f>IFERROR(PERCENTRANK(K:K,K1043),0)</f>
        <v/>
      </c>
      <c r="R1043">
        <f>L1043*weight1+M1043*weight2+N1043*weight3+O1043*weight4+P1043*weight5+Q1043*weight6</f>
        <v/>
      </c>
    </row>
    <row r="1044" spans="1:18">
      <c r="A1044">
        <f>RANK(R1044,R:R)</f>
        <v/>
      </c>
      <c r="B1044" t="s">
        <v>12129</v>
      </c>
      <c r="C1044">
        <f>VLOOKUP(B1044,'Input - companies list'!B:L,2,FALSE)</f>
        <v/>
      </c>
      <c r="D1044">
        <f>VLOOKUP(B1044,'Input - companies list'!B:L,11,FALSE)</f>
        <v/>
      </c>
      <c r="E1044">
        <f>VLOOKUP(B1044,'Input - companies list'!B:E,4,FALSE)</f>
        <v/>
      </c>
      <c r="F1044">
        <f>SUMIFS('Input - target event report'!H:H,'Input - target event report'!B:B,B1044,'Input - target event report'!D:D, "Private Investment")</f>
        <v/>
      </c>
      <c r="G1044">
        <f>IF(I1044&lt;2, "N/A", (MAXIFS('Input - target event report'!E:E,'Input - target event report'!B:B,B:B,'Input - target event report'!D:D,"Private Investment")-MINIFS('Input - target event report'!E:E,'Input - target event report'!B:B,B:B,'Input - target event report'!D:D,"Private Investment"))/(I1044-1))</f>
        <v/>
      </c>
      <c r="H1044">
        <f>IF(MAXIFS('Input - target event report'!E:E,'Input - target event report'!B:B,B:B,'Input - target event report'!D:D,"Private Investment") = 0, "N/A", TODAY() - MAXIFS('Input - target event report'!E:E,'Input - target event report'!B:B,B:B,'Input - target event report'!D:D,"Private Investment"))</f>
        <v/>
      </c>
      <c r="I1044">
        <f>COUNTIFS('Input - target event report'!B:B,B1044,'Input - target event report'!D:D, "Private Investment")</f>
        <v/>
      </c>
      <c r="J1044">
        <f>INDEX('Input - companies list'!$1:$10000,MATCH(B1044,'Input - companies list'!B:B,0),MATCH("Flow",'Input - companies list'!$1:$1,0 ))</f>
        <v/>
      </c>
      <c r="K1044">
        <f>INDEX('Input - companies list'!$1:$10000,MATCH(B1044,'Input - companies list'!B:B,0),MATCH("Inter-Cluster Connectivity",'Input - companies list'!$1:$1,0 ))</f>
        <v/>
      </c>
      <c r="L1044">
        <f>IFERROR(PERCENTRANK(F:F,F1044),0)</f>
        <v/>
      </c>
      <c r="M1044">
        <f>IFERROR(1 - PERCENTRANK(G:G,G1044),0)</f>
        <v/>
      </c>
      <c r="N1044">
        <f>IFERROR(1 - PERCENTRANK(H:H,H1044),0)</f>
        <v/>
      </c>
      <c r="O1044">
        <f>IFERROR(PERCENTRANK(I:I,I1044),0)</f>
        <v/>
      </c>
      <c r="P1044">
        <f>IFERROR(1 - PERCENTRANK(J:J,J1044),0)</f>
        <v/>
      </c>
      <c r="Q1044">
        <f>IFERROR(PERCENTRANK(K:K,K1044),0)</f>
        <v/>
      </c>
      <c r="R1044">
        <f>L1044*weight1+M1044*weight2+N1044*weight3+O1044*weight4+P1044*weight5+Q1044*weight6</f>
        <v/>
      </c>
    </row>
    <row r="1045" spans="1:18">
      <c r="A1045">
        <f>RANK(R1045,R:R)</f>
        <v/>
      </c>
      <c r="B1045" t="s">
        <v>12141</v>
      </c>
      <c r="C1045">
        <f>VLOOKUP(B1045,'Input - companies list'!B:L,2,FALSE)</f>
        <v/>
      </c>
      <c r="D1045">
        <f>VLOOKUP(B1045,'Input - companies list'!B:L,11,FALSE)</f>
        <v/>
      </c>
      <c r="E1045">
        <f>VLOOKUP(B1045,'Input - companies list'!B:E,4,FALSE)</f>
        <v/>
      </c>
      <c r="F1045">
        <f>SUMIFS('Input - target event report'!H:H,'Input - target event report'!B:B,B1045,'Input - target event report'!D:D, "Private Investment")</f>
        <v/>
      </c>
      <c r="G1045">
        <f>IF(I1045&lt;2, "N/A", (MAXIFS('Input - target event report'!E:E,'Input - target event report'!B:B,B:B,'Input - target event report'!D:D,"Private Investment")-MINIFS('Input - target event report'!E:E,'Input - target event report'!B:B,B:B,'Input - target event report'!D:D,"Private Investment"))/(I1045-1))</f>
        <v/>
      </c>
      <c r="H1045">
        <f>IF(MAXIFS('Input - target event report'!E:E,'Input - target event report'!B:B,B:B,'Input - target event report'!D:D,"Private Investment") = 0, "N/A", TODAY() - MAXIFS('Input - target event report'!E:E,'Input - target event report'!B:B,B:B,'Input - target event report'!D:D,"Private Investment"))</f>
        <v/>
      </c>
      <c r="I1045">
        <f>COUNTIFS('Input - target event report'!B:B,B1045,'Input - target event report'!D:D, "Private Investment")</f>
        <v/>
      </c>
      <c r="J1045">
        <f>INDEX('Input - companies list'!$1:$10000,MATCH(B1045,'Input - companies list'!B:B,0),MATCH("Flow",'Input - companies list'!$1:$1,0 ))</f>
        <v/>
      </c>
      <c r="K1045">
        <f>INDEX('Input - companies list'!$1:$10000,MATCH(B1045,'Input - companies list'!B:B,0),MATCH("Inter-Cluster Connectivity",'Input - companies list'!$1:$1,0 ))</f>
        <v/>
      </c>
      <c r="L1045">
        <f>IFERROR(PERCENTRANK(F:F,F1045),0)</f>
        <v/>
      </c>
      <c r="M1045">
        <f>IFERROR(1 - PERCENTRANK(G:G,G1045),0)</f>
        <v/>
      </c>
      <c r="N1045">
        <f>IFERROR(1 - PERCENTRANK(H:H,H1045),0)</f>
        <v/>
      </c>
      <c r="O1045">
        <f>IFERROR(PERCENTRANK(I:I,I1045),0)</f>
        <v/>
      </c>
      <c r="P1045">
        <f>IFERROR(1 - PERCENTRANK(J:J,J1045),0)</f>
        <v/>
      </c>
      <c r="Q1045">
        <f>IFERROR(PERCENTRANK(K:K,K1045),0)</f>
        <v/>
      </c>
      <c r="R1045">
        <f>L1045*weight1+M1045*weight2+N1045*weight3+O1045*weight4+P1045*weight5+Q1045*weight6</f>
        <v/>
      </c>
    </row>
    <row r="1046" spans="1:18">
      <c r="A1046">
        <f>RANK(R1046,R:R)</f>
        <v/>
      </c>
      <c r="B1046" t="s">
        <v>12154</v>
      </c>
      <c r="C1046">
        <f>VLOOKUP(B1046,'Input - companies list'!B:L,2,FALSE)</f>
        <v/>
      </c>
      <c r="D1046">
        <f>VLOOKUP(B1046,'Input - companies list'!B:L,11,FALSE)</f>
        <v/>
      </c>
      <c r="E1046">
        <f>VLOOKUP(B1046,'Input - companies list'!B:E,4,FALSE)</f>
        <v/>
      </c>
      <c r="F1046">
        <f>SUMIFS('Input - target event report'!H:H,'Input - target event report'!B:B,B1046,'Input - target event report'!D:D, "Private Investment")</f>
        <v/>
      </c>
      <c r="G1046">
        <f>IF(I1046&lt;2, "N/A", (MAXIFS('Input - target event report'!E:E,'Input - target event report'!B:B,B:B,'Input - target event report'!D:D,"Private Investment")-MINIFS('Input - target event report'!E:E,'Input - target event report'!B:B,B:B,'Input - target event report'!D:D,"Private Investment"))/(I1046-1))</f>
        <v/>
      </c>
      <c r="H1046">
        <f>IF(MAXIFS('Input - target event report'!E:E,'Input - target event report'!B:B,B:B,'Input - target event report'!D:D,"Private Investment") = 0, "N/A", TODAY() - MAXIFS('Input - target event report'!E:E,'Input - target event report'!B:B,B:B,'Input - target event report'!D:D,"Private Investment"))</f>
        <v/>
      </c>
      <c r="I1046">
        <f>COUNTIFS('Input - target event report'!B:B,B1046,'Input - target event report'!D:D, "Private Investment")</f>
        <v/>
      </c>
      <c r="J1046">
        <f>INDEX('Input - companies list'!$1:$10000,MATCH(B1046,'Input - companies list'!B:B,0),MATCH("Flow",'Input - companies list'!$1:$1,0 ))</f>
        <v/>
      </c>
      <c r="K1046">
        <f>INDEX('Input - companies list'!$1:$10000,MATCH(B1046,'Input - companies list'!B:B,0),MATCH("Inter-Cluster Connectivity",'Input - companies list'!$1:$1,0 ))</f>
        <v/>
      </c>
      <c r="L1046">
        <f>IFERROR(PERCENTRANK(F:F,F1046),0)</f>
        <v/>
      </c>
      <c r="M1046">
        <f>IFERROR(1 - PERCENTRANK(G:G,G1046),0)</f>
        <v/>
      </c>
      <c r="N1046">
        <f>IFERROR(1 - PERCENTRANK(H:H,H1046),0)</f>
        <v/>
      </c>
      <c r="O1046">
        <f>IFERROR(PERCENTRANK(I:I,I1046),0)</f>
        <v/>
      </c>
      <c r="P1046">
        <f>IFERROR(1 - PERCENTRANK(J:J,J1046),0)</f>
        <v/>
      </c>
      <c r="Q1046">
        <f>IFERROR(PERCENTRANK(K:K,K1046),0)</f>
        <v/>
      </c>
      <c r="R1046">
        <f>L1046*weight1+M1046*weight2+N1046*weight3+O1046*weight4+P1046*weight5+Q1046*weight6</f>
        <v/>
      </c>
    </row>
    <row r="1047" spans="1:18">
      <c r="A1047">
        <f>RANK(R1047,R:R)</f>
        <v/>
      </c>
      <c r="B1047" t="s">
        <v>12166</v>
      </c>
      <c r="C1047">
        <f>VLOOKUP(B1047,'Input - companies list'!B:L,2,FALSE)</f>
        <v/>
      </c>
      <c r="D1047">
        <f>VLOOKUP(B1047,'Input - companies list'!B:L,11,FALSE)</f>
        <v/>
      </c>
      <c r="E1047">
        <f>VLOOKUP(B1047,'Input - companies list'!B:E,4,FALSE)</f>
        <v/>
      </c>
      <c r="F1047">
        <f>SUMIFS('Input - target event report'!H:H,'Input - target event report'!B:B,B1047,'Input - target event report'!D:D, "Private Investment")</f>
        <v/>
      </c>
      <c r="G1047">
        <f>IF(I1047&lt;2, "N/A", (MAXIFS('Input - target event report'!E:E,'Input - target event report'!B:B,B:B,'Input - target event report'!D:D,"Private Investment")-MINIFS('Input - target event report'!E:E,'Input - target event report'!B:B,B:B,'Input - target event report'!D:D,"Private Investment"))/(I1047-1))</f>
        <v/>
      </c>
      <c r="H1047">
        <f>IF(MAXIFS('Input - target event report'!E:E,'Input - target event report'!B:B,B:B,'Input - target event report'!D:D,"Private Investment") = 0, "N/A", TODAY() - MAXIFS('Input - target event report'!E:E,'Input - target event report'!B:B,B:B,'Input - target event report'!D:D,"Private Investment"))</f>
        <v/>
      </c>
      <c r="I1047">
        <f>COUNTIFS('Input - target event report'!B:B,B1047,'Input - target event report'!D:D, "Private Investment")</f>
        <v/>
      </c>
      <c r="J1047">
        <f>INDEX('Input - companies list'!$1:$10000,MATCH(B1047,'Input - companies list'!B:B,0),MATCH("Flow",'Input - companies list'!$1:$1,0 ))</f>
        <v/>
      </c>
      <c r="K1047">
        <f>INDEX('Input - companies list'!$1:$10000,MATCH(B1047,'Input - companies list'!B:B,0),MATCH("Inter-Cluster Connectivity",'Input - companies list'!$1:$1,0 ))</f>
        <v/>
      </c>
      <c r="L1047">
        <f>IFERROR(PERCENTRANK(F:F,F1047),0)</f>
        <v/>
      </c>
      <c r="M1047">
        <f>IFERROR(1 - PERCENTRANK(G:G,G1047),0)</f>
        <v/>
      </c>
      <c r="N1047">
        <f>IFERROR(1 - PERCENTRANK(H:H,H1047),0)</f>
        <v/>
      </c>
      <c r="O1047">
        <f>IFERROR(PERCENTRANK(I:I,I1047),0)</f>
        <v/>
      </c>
      <c r="P1047">
        <f>IFERROR(1 - PERCENTRANK(J:J,J1047),0)</f>
        <v/>
      </c>
      <c r="Q1047">
        <f>IFERROR(PERCENTRANK(K:K,K1047),0)</f>
        <v/>
      </c>
      <c r="R1047">
        <f>L1047*weight1+M1047*weight2+N1047*weight3+O1047*weight4+P1047*weight5+Q1047*weight6</f>
        <v/>
      </c>
    </row>
    <row r="1048" spans="1:18">
      <c r="A1048">
        <f>RANK(R1048,R:R)</f>
        <v/>
      </c>
      <c r="B1048" t="s">
        <v>12176</v>
      </c>
      <c r="C1048">
        <f>VLOOKUP(B1048,'Input - companies list'!B:L,2,FALSE)</f>
        <v/>
      </c>
      <c r="D1048">
        <f>VLOOKUP(B1048,'Input - companies list'!B:L,11,FALSE)</f>
        <v/>
      </c>
      <c r="E1048">
        <f>VLOOKUP(B1048,'Input - companies list'!B:E,4,FALSE)</f>
        <v/>
      </c>
      <c r="F1048">
        <f>SUMIFS('Input - target event report'!H:H,'Input - target event report'!B:B,B1048,'Input - target event report'!D:D, "Private Investment")</f>
        <v/>
      </c>
      <c r="G1048">
        <f>IF(I1048&lt;2, "N/A", (MAXIFS('Input - target event report'!E:E,'Input - target event report'!B:B,B:B,'Input - target event report'!D:D,"Private Investment")-MINIFS('Input - target event report'!E:E,'Input - target event report'!B:B,B:B,'Input - target event report'!D:D,"Private Investment"))/(I1048-1))</f>
        <v/>
      </c>
      <c r="H1048">
        <f>IF(MAXIFS('Input - target event report'!E:E,'Input - target event report'!B:B,B:B,'Input - target event report'!D:D,"Private Investment") = 0, "N/A", TODAY() - MAXIFS('Input - target event report'!E:E,'Input - target event report'!B:B,B:B,'Input - target event report'!D:D,"Private Investment"))</f>
        <v/>
      </c>
      <c r="I1048">
        <f>COUNTIFS('Input - target event report'!B:B,B1048,'Input - target event report'!D:D, "Private Investment")</f>
        <v/>
      </c>
      <c r="J1048">
        <f>INDEX('Input - companies list'!$1:$10000,MATCH(B1048,'Input - companies list'!B:B,0),MATCH("Flow",'Input - companies list'!$1:$1,0 ))</f>
        <v/>
      </c>
      <c r="K1048">
        <f>INDEX('Input - companies list'!$1:$10000,MATCH(B1048,'Input - companies list'!B:B,0),MATCH("Inter-Cluster Connectivity",'Input - companies list'!$1:$1,0 ))</f>
        <v/>
      </c>
      <c r="L1048">
        <f>IFERROR(PERCENTRANK(F:F,F1048),0)</f>
        <v/>
      </c>
      <c r="M1048">
        <f>IFERROR(1 - PERCENTRANK(G:G,G1048),0)</f>
        <v/>
      </c>
      <c r="N1048">
        <f>IFERROR(1 - PERCENTRANK(H:H,H1048),0)</f>
        <v/>
      </c>
      <c r="O1048">
        <f>IFERROR(PERCENTRANK(I:I,I1048),0)</f>
        <v/>
      </c>
      <c r="P1048">
        <f>IFERROR(1 - PERCENTRANK(J:J,J1048),0)</f>
        <v/>
      </c>
      <c r="Q1048">
        <f>IFERROR(PERCENTRANK(K:K,K1048),0)</f>
        <v/>
      </c>
      <c r="R1048">
        <f>L1048*weight1+M1048*weight2+N1048*weight3+O1048*weight4+P1048*weight5+Q1048*weight6</f>
        <v/>
      </c>
    </row>
    <row r="1049" spans="1:18">
      <c r="A1049">
        <f>RANK(R1049,R:R)</f>
        <v/>
      </c>
      <c r="B1049" t="s">
        <v>12184</v>
      </c>
      <c r="C1049">
        <f>VLOOKUP(B1049,'Input - companies list'!B:L,2,FALSE)</f>
        <v/>
      </c>
      <c r="D1049">
        <f>VLOOKUP(B1049,'Input - companies list'!B:L,11,FALSE)</f>
        <v/>
      </c>
      <c r="E1049">
        <f>VLOOKUP(B1049,'Input - companies list'!B:E,4,FALSE)</f>
        <v/>
      </c>
      <c r="F1049">
        <f>SUMIFS('Input - target event report'!H:H,'Input - target event report'!B:B,B1049,'Input - target event report'!D:D, "Private Investment")</f>
        <v/>
      </c>
      <c r="G1049">
        <f>IF(I1049&lt;2, "N/A", (MAXIFS('Input - target event report'!E:E,'Input - target event report'!B:B,B:B,'Input - target event report'!D:D,"Private Investment")-MINIFS('Input - target event report'!E:E,'Input - target event report'!B:B,B:B,'Input - target event report'!D:D,"Private Investment"))/(I1049-1))</f>
        <v/>
      </c>
      <c r="H1049">
        <f>IF(MAXIFS('Input - target event report'!E:E,'Input - target event report'!B:B,B:B,'Input - target event report'!D:D,"Private Investment") = 0, "N/A", TODAY() - MAXIFS('Input - target event report'!E:E,'Input - target event report'!B:B,B:B,'Input - target event report'!D:D,"Private Investment"))</f>
        <v/>
      </c>
      <c r="I1049">
        <f>COUNTIFS('Input - target event report'!B:B,B1049,'Input - target event report'!D:D, "Private Investment")</f>
        <v/>
      </c>
      <c r="J1049">
        <f>INDEX('Input - companies list'!$1:$10000,MATCH(B1049,'Input - companies list'!B:B,0),MATCH("Flow",'Input - companies list'!$1:$1,0 ))</f>
        <v/>
      </c>
      <c r="K1049">
        <f>INDEX('Input - companies list'!$1:$10000,MATCH(B1049,'Input - companies list'!B:B,0),MATCH("Inter-Cluster Connectivity",'Input - companies list'!$1:$1,0 ))</f>
        <v/>
      </c>
      <c r="L1049">
        <f>IFERROR(PERCENTRANK(F:F,F1049),0)</f>
        <v/>
      </c>
      <c r="M1049">
        <f>IFERROR(1 - PERCENTRANK(G:G,G1049),0)</f>
        <v/>
      </c>
      <c r="N1049">
        <f>IFERROR(1 - PERCENTRANK(H:H,H1049),0)</f>
        <v/>
      </c>
      <c r="O1049">
        <f>IFERROR(PERCENTRANK(I:I,I1049),0)</f>
        <v/>
      </c>
      <c r="P1049">
        <f>IFERROR(1 - PERCENTRANK(J:J,J1049),0)</f>
        <v/>
      </c>
      <c r="Q1049">
        <f>IFERROR(PERCENTRANK(K:K,K1049),0)</f>
        <v/>
      </c>
      <c r="R1049">
        <f>L1049*weight1+M1049*weight2+N1049*weight3+O1049*weight4+P1049*weight5+Q1049*weight6</f>
        <v/>
      </c>
    </row>
    <row r="1050" spans="1:18">
      <c r="A1050">
        <f>RANK(R1050,R:R)</f>
        <v/>
      </c>
      <c r="B1050" t="s">
        <v>12194</v>
      </c>
      <c r="C1050">
        <f>VLOOKUP(B1050,'Input - companies list'!B:L,2,FALSE)</f>
        <v/>
      </c>
      <c r="D1050">
        <f>VLOOKUP(B1050,'Input - companies list'!B:L,11,FALSE)</f>
        <v/>
      </c>
      <c r="E1050">
        <f>VLOOKUP(B1050,'Input - companies list'!B:E,4,FALSE)</f>
        <v/>
      </c>
      <c r="F1050">
        <f>SUMIFS('Input - target event report'!H:H,'Input - target event report'!B:B,B1050,'Input - target event report'!D:D, "Private Investment")</f>
        <v/>
      </c>
      <c r="G1050">
        <f>IF(I1050&lt;2, "N/A", (MAXIFS('Input - target event report'!E:E,'Input - target event report'!B:B,B:B,'Input - target event report'!D:D,"Private Investment")-MINIFS('Input - target event report'!E:E,'Input - target event report'!B:B,B:B,'Input - target event report'!D:D,"Private Investment"))/(I1050-1))</f>
        <v/>
      </c>
      <c r="H1050">
        <f>IF(MAXIFS('Input - target event report'!E:E,'Input - target event report'!B:B,B:B,'Input - target event report'!D:D,"Private Investment") = 0, "N/A", TODAY() - MAXIFS('Input - target event report'!E:E,'Input - target event report'!B:B,B:B,'Input - target event report'!D:D,"Private Investment"))</f>
        <v/>
      </c>
      <c r="I1050">
        <f>COUNTIFS('Input - target event report'!B:B,B1050,'Input - target event report'!D:D, "Private Investment")</f>
        <v/>
      </c>
      <c r="J1050">
        <f>INDEX('Input - companies list'!$1:$10000,MATCH(B1050,'Input - companies list'!B:B,0),MATCH("Flow",'Input - companies list'!$1:$1,0 ))</f>
        <v/>
      </c>
      <c r="K1050">
        <f>INDEX('Input - companies list'!$1:$10000,MATCH(B1050,'Input - companies list'!B:B,0),MATCH("Inter-Cluster Connectivity",'Input - companies list'!$1:$1,0 ))</f>
        <v/>
      </c>
      <c r="L1050">
        <f>IFERROR(PERCENTRANK(F:F,F1050),0)</f>
        <v/>
      </c>
      <c r="M1050">
        <f>IFERROR(1 - PERCENTRANK(G:G,G1050),0)</f>
        <v/>
      </c>
      <c r="N1050">
        <f>IFERROR(1 - PERCENTRANK(H:H,H1050),0)</f>
        <v/>
      </c>
      <c r="O1050">
        <f>IFERROR(PERCENTRANK(I:I,I1050),0)</f>
        <v/>
      </c>
      <c r="P1050">
        <f>IFERROR(1 - PERCENTRANK(J:J,J1050),0)</f>
        <v/>
      </c>
      <c r="Q1050">
        <f>IFERROR(PERCENTRANK(K:K,K1050),0)</f>
        <v/>
      </c>
      <c r="R1050">
        <f>L1050*weight1+M1050*weight2+N1050*weight3+O1050*weight4+P1050*weight5+Q1050*weight6</f>
        <v/>
      </c>
    </row>
    <row r="1051" spans="1:18">
      <c r="A1051">
        <f>RANK(R1051,R:R)</f>
        <v/>
      </c>
      <c r="B1051" t="s">
        <v>12205</v>
      </c>
      <c r="C1051">
        <f>VLOOKUP(B1051,'Input - companies list'!B:L,2,FALSE)</f>
        <v/>
      </c>
      <c r="D1051">
        <f>VLOOKUP(B1051,'Input - companies list'!B:L,11,FALSE)</f>
        <v/>
      </c>
      <c r="E1051">
        <f>VLOOKUP(B1051,'Input - companies list'!B:E,4,FALSE)</f>
        <v/>
      </c>
      <c r="F1051">
        <f>SUMIFS('Input - target event report'!H:H,'Input - target event report'!B:B,B1051,'Input - target event report'!D:D, "Private Investment")</f>
        <v/>
      </c>
      <c r="G1051">
        <f>IF(I1051&lt;2, "N/A", (MAXIFS('Input - target event report'!E:E,'Input - target event report'!B:B,B:B,'Input - target event report'!D:D,"Private Investment")-MINIFS('Input - target event report'!E:E,'Input - target event report'!B:B,B:B,'Input - target event report'!D:D,"Private Investment"))/(I1051-1))</f>
        <v/>
      </c>
      <c r="H1051">
        <f>IF(MAXIFS('Input - target event report'!E:E,'Input - target event report'!B:B,B:B,'Input - target event report'!D:D,"Private Investment") = 0, "N/A", TODAY() - MAXIFS('Input - target event report'!E:E,'Input - target event report'!B:B,B:B,'Input - target event report'!D:D,"Private Investment"))</f>
        <v/>
      </c>
      <c r="I1051">
        <f>COUNTIFS('Input - target event report'!B:B,B1051,'Input - target event report'!D:D, "Private Investment")</f>
        <v/>
      </c>
      <c r="J1051">
        <f>INDEX('Input - companies list'!$1:$10000,MATCH(B1051,'Input - companies list'!B:B,0),MATCH("Flow",'Input - companies list'!$1:$1,0 ))</f>
        <v/>
      </c>
      <c r="K1051">
        <f>INDEX('Input - companies list'!$1:$10000,MATCH(B1051,'Input - companies list'!B:B,0),MATCH("Inter-Cluster Connectivity",'Input - companies list'!$1:$1,0 ))</f>
        <v/>
      </c>
      <c r="L1051">
        <f>IFERROR(PERCENTRANK(F:F,F1051),0)</f>
        <v/>
      </c>
      <c r="M1051">
        <f>IFERROR(1 - PERCENTRANK(G:G,G1051),0)</f>
        <v/>
      </c>
      <c r="N1051">
        <f>IFERROR(1 - PERCENTRANK(H:H,H1051),0)</f>
        <v/>
      </c>
      <c r="O1051">
        <f>IFERROR(PERCENTRANK(I:I,I1051),0)</f>
        <v/>
      </c>
      <c r="P1051">
        <f>IFERROR(1 - PERCENTRANK(J:J,J1051),0)</f>
        <v/>
      </c>
      <c r="Q1051">
        <f>IFERROR(PERCENTRANK(K:K,K1051),0)</f>
        <v/>
      </c>
      <c r="R1051">
        <f>L1051*weight1+M1051*weight2+N1051*weight3+O1051*weight4+P1051*weight5+Q1051*weight6</f>
        <v/>
      </c>
    </row>
    <row r="1052" spans="1:18">
      <c r="A1052">
        <f>RANK(R1052,R:R)</f>
        <v/>
      </c>
      <c r="B1052" t="s">
        <v>12216</v>
      </c>
      <c r="C1052">
        <f>VLOOKUP(B1052,'Input - companies list'!B:L,2,FALSE)</f>
        <v/>
      </c>
      <c r="D1052">
        <f>VLOOKUP(B1052,'Input - companies list'!B:L,11,FALSE)</f>
        <v/>
      </c>
      <c r="E1052">
        <f>VLOOKUP(B1052,'Input - companies list'!B:E,4,FALSE)</f>
        <v/>
      </c>
      <c r="F1052">
        <f>SUMIFS('Input - target event report'!H:H,'Input - target event report'!B:B,B1052,'Input - target event report'!D:D, "Private Investment")</f>
        <v/>
      </c>
      <c r="G1052">
        <f>IF(I1052&lt;2, "N/A", (MAXIFS('Input - target event report'!E:E,'Input - target event report'!B:B,B:B,'Input - target event report'!D:D,"Private Investment")-MINIFS('Input - target event report'!E:E,'Input - target event report'!B:B,B:B,'Input - target event report'!D:D,"Private Investment"))/(I1052-1))</f>
        <v/>
      </c>
      <c r="H1052">
        <f>IF(MAXIFS('Input - target event report'!E:E,'Input - target event report'!B:B,B:B,'Input - target event report'!D:D,"Private Investment") = 0, "N/A", TODAY() - MAXIFS('Input - target event report'!E:E,'Input - target event report'!B:B,B:B,'Input - target event report'!D:D,"Private Investment"))</f>
        <v/>
      </c>
      <c r="I1052">
        <f>COUNTIFS('Input - target event report'!B:B,B1052,'Input - target event report'!D:D, "Private Investment")</f>
        <v/>
      </c>
      <c r="J1052">
        <f>INDEX('Input - companies list'!$1:$10000,MATCH(B1052,'Input - companies list'!B:B,0),MATCH("Flow",'Input - companies list'!$1:$1,0 ))</f>
        <v/>
      </c>
      <c r="K1052">
        <f>INDEX('Input - companies list'!$1:$10000,MATCH(B1052,'Input - companies list'!B:B,0),MATCH("Inter-Cluster Connectivity",'Input - companies list'!$1:$1,0 ))</f>
        <v/>
      </c>
      <c r="L1052">
        <f>IFERROR(PERCENTRANK(F:F,F1052),0)</f>
        <v/>
      </c>
      <c r="M1052">
        <f>IFERROR(1 - PERCENTRANK(G:G,G1052),0)</f>
        <v/>
      </c>
      <c r="N1052">
        <f>IFERROR(1 - PERCENTRANK(H:H,H1052),0)</f>
        <v/>
      </c>
      <c r="O1052">
        <f>IFERROR(PERCENTRANK(I:I,I1052),0)</f>
        <v/>
      </c>
      <c r="P1052">
        <f>IFERROR(1 - PERCENTRANK(J:J,J1052),0)</f>
        <v/>
      </c>
      <c r="Q1052">
        <f>IFERROR(PERCENTRANK(K:K,K1052),0)</f>
        <v/>
      </c>
      <c r="R1052">
        <f>L1052*weight1+M1052*weight2+N1052*weight3+O1052*weight4+P1052*weight5+Q1052*weight6</f>
        <v/>
      </c>
    </row>
    <row r="1053" spans="1:18">
      <c r="A1053">
        <f>RANK(R1053,R:R)</f>
        <v/>
      </c>
      <c r="B1053" t="s">
        <v>12230</v>
      </c>
      <c r="C1053">
        <f>VLOOKUP(B1053,'Input - companies list'!B:L,2,FALSE)</f>
        <v/>
      </c>
      <c r="D1053">
        <f>VLOOKUP(B1053,'Input - companies list'!B:L,11,FALSE)</f>
        <v/>
      </c>
      <c r="E1053">
        <f>VLOOKUP(B1053,'Input - companies list'!B:E,4,FALSE)</f>
        <v/>
      </c>
      <c r="F1053">
        <f>SUMIFS('Input - target event report'!H:H,'Input - target event report'!B:B,B1053,'Input - target event report'!D:D, "Private Investment")</f>
        <v/>
      </c>
      <c r="G1053">
        <f>IF(I1053&lt;2, "N/A", (MAXIFS('Input - target event report'!E:E,'Input - target event report'!B:B,B:B,'Input - target event report'!D:D,"Private Investment")-MINIFS('Input - target event report'!E:E,'Input - target event report'!B:B,B:B,'Input - target event report'!D:D,"Private Investment"))/(I1053-1))</f>
        <v/>
      </c>
      <c r="H1053">
        <f>IF(MAXIFS('Input - target event report'!E:E,'Input - target event report'!B:B,B:B,'Input - target event report'!D:D,"Private Investment") = 0, "N/A", TODAY() - MAXIFS('Input - target event report'!E:E,'Input - target event report'!B:B,B:B,'Input - target event report'!D:D,"Private Investment"))</f>
        <v/>
      </c>
      <c r="I1053">
        <f>COUNTIFS('Input - target event report'!B:B,B1053,'Input - target event report'!D:D, "Private Investment")</f>
        <v/>
      </c>
      <c r="J1053">
        <f>INDEX('Input - companies list'!$1:$10000,MATCH(B1053,'Input - companies list'!B:B,0),MATCH("Flow",'Input - companies list'!$1:$1,0 ))</f>
        <v/>
      </c>
      <c r="K1053">
        <f>INDEX('Input - companies list'!$1:$10000,MATCH(B1053,'Input - companies list'!B:B,0),MATCH("Inter-Cluster Connectivity",'Input - companies list'!$1:$1,0 ))</f>
        <v/>
      </c>
      <c r="L1053">
        <f>IFERROR(PERCENTRANK(F:F,F1053),0)</f>
        <v/>
      </c>
      <c r="M1053">
        <f>IFERROR(1 - PERCENTRANK(G:G,G1053),0)</f>
        <v/>
      </c>
      <c r="N1053">
        <f>IFERROR(1 - PERCENTRANK(H:H,H1053),0)</f>
        <v/>
      </c>
      <c r="O1053">
        <f>IFERROR(PERCENTRANK(I:I,I1053),0)</f>
        <v/>
      </c>
      <c r="P1053">
        <f>IFERROR(1 - PERCENTRANK(J:J,J1053),0)</f>
        <v/>
      </c>
      <c r="Q1053">
        <f>IFERROR(PERCENTRANK(K:K,K1053),0)</f>
        <v/>
      </c>
      <c r="R1053">
        <f>L1053*weight1+M1053*weight2+N1053*weight3+O1053*weight4+P1053*weight5+Q1053*weight6</f>
        <v/>
      </c>
    </row>
    <row r="1054" spans="1:18">
      <c r="A1054">
        <f>RANK(R1054,R:R)</f>
        <v/>
      </c>
      <c r="B1054" t="s">
        <v>12238</v>
      </c>
      <c r="C1054">
        <f>VLOOKUP(B1054,'Input - companies list'!B:L,2,FALSE)</f>
        <v/>
      </c>
      <c r="D1054">
        <f>VLOOKUP(B1054,'Input - companies list'!B:L,11,FALSE)</f>
        <v/>
      </c>
      <c r="E1054">
        <f>VLOOKUP(B1054,'Input - companies list'!B:E,4,FALSE)</f>
        <v/>
      </c>
      <c r="F1054">
        <f>SUMIFS('Input - target event report'!H:H,'Input - target event report'!B:B,B1054,'Input - target event report'!D:D, "Private Investment")</f>
        <v/>
      </c>
      <c r="G1054">
        <f>IF(I1054&lt;2, "N/A", (MAXIFS('Input - target event report'!E:E,'Input - target event report'!B:B,B:B,'Input - target event report'!D:D,"Private Investment")-MINIFS('Input - target event report'!E:E,'Input - target event report'!B:B,B:B,'Input - target event report'!D:D,"Private Investment"))/(I1054-1))</f>
        <v/>
      </c>
      <c r="H1054">
        <f>IF(MAXIFS('Input - target event report'!E:E,'Input - target event report'!B:B,B:B,'Input - target event report'!D:D,"Private Investment") = 0, "N/A", TODAY() - MAXIFS('Input - target event report'!E:E,'Input - target event report'!B:B,B:B,'Input - target event report'!D:D,"Private Investment"))</f>
        <v/>
      </c>
      <c r="I1054">
        <f>COUNTIFS('Input - target event report'!B:B,B1054,'Input - target event report'!D:D, "Private Investment")</f>
        <v/>
      </c>
      <c r="J1054">
        <f>INDEX('Input - companies list'!$1:$10000,MATCH(B1054,'Input - companies list'!B:B,0),MATCH("Flow",'Input - companies list'!$1:$1,0 ))</f>
        <v/>
      </c>
      <c r="K1054">
        <f>INDEX('Input - companies list'!$1:$10000,MATCH(B1054,'Input - companies list'!B:B,0),MATCH("Inter-Cluster Connectivity",'Input - companies list'!$1:$1,0 ))</f>
        <v/>
      </c>
      <c r="L1054">
        <f>IFERROR(PERCENTRANK(F:F,F1054),0)</f>
        <v/>
      </c>
      <c r="M1054">
        <f>IFERROR(1 - PERCENTRANK(G:G,G1054),0)</f>
        <v/>
      </c>
      <c r="N1054">
        <f>IFERROR(1 - PERCENTRANK(H:H,H1054),0)</f>
        <v/>
      </c>
      <c r="O1054">
        <f>IFERROR(PERCENTRANK(I:I,I1054),0)</f>
        <v/>
      </c>
      <c r="P1054">
        <f>IFERROR(1 - PERCENTRANK(J:J,J1054),0)</f>
        <v/>
      </c>
      <c r="Q1054">
        <f>IFERROR(PERCENTRANK(K:K,K1054),0)</f>
        <v/>
      </c>
      <c r="R1054">
        <f>L1054*weight1+M1054*weight2+N1054*weight3+O1054*weight4+P1054*weight5+Q1054*weight6</f>
        <v/>
      </c>
    </row>
    <row r="1055" spans="1:18">
      <c r="A1055">
        <f>RANK(R1055,R:R)</f>
        <v/>
      </c>
      <c r="B1055" t="s">
        <v>12247</v>
      </c>
      <c r="C1055">
        <f>VLOOKUP(B1055,'Input - companies list'!B:L,2,FALSE)</f>
        <v/>
      </c>
      <c r="D1055">
        <f>VLOOKUP(B1055,'Input - companies list'!B:L,11,FALSE)</f>
        <v/>
      </c>
      <c r="E1055">
        <f>VLOOKUP(B1055,'Input - companies list'!B:E,4,FALSE)</f>
        <v/>
      </c>
      <c r="F1055">
        <f>SUMIFS('Input - target event report'!H:H,'Input - target event report'!B:B,B1055,'Input - target event report'!D:D, "Private Investment")</f>
        <v/>
      </c>
      <c r="G1055">
        <f>IF(I1055&lt;2, "N/A", (MAXIFS('Input - target event report'!E:E,'Input - target event report'!B:B,B:B,'Input - target event report'!D:D,"Private Investment")-MINIFS('Input - target event report'!E:E,'Input - target event report'!B:B,B:B,'Input - target event report'!D:D,"Private Investment"))/(I1055-1))</f>
        <v/>
      </c>
      <c r="H1055">
        <f>IF(MAXIFS('Input - target event report'!E:E,'Input - target event report'!B:B,B:B,'Input - target event report'!D:D,"Private Investment") = 0, "N/A", TODAY() - MAXIFS('Input - target event report'!E:E,'Input - target event report'!B:B,B:B,'Input - target event report'!D:D,"Private Investment"))</f>
        <v/>
      </c>
      <c r="I1055">
        <f>COUNTIFS('Input - target event report'!B:B,B1055,'Input - target event report'!D:D, "Private Investment")</f>
        <v/>
      </c>
      <c r="J1055">
        <f>INDEX('Input - companies list'!$1:$10000,MATCH(B1055,'Input - companies list'!B:B,0),MATCH("Flow",'Input - companies list'!$1:$1,0 ))</f>
        <v/>
      </c>
      <c r="K1055">
        <f>INDEX('Input - companies list'!$1:$10000,MATCH(B1055,'Input - companies list'!B:B,0),MATCH("Inter-Cluster Connectivity",'Input - companies list'!$1:$1,0 ))</f>
        <v/>
      </c>
      <c r="L1055">
        <f>IFERROR(PERCENTRANK(F:F,F1055),0)</f>
        <v/>
      </c>
      <c r="M1055">
        <f>IFERROR(1 - PERCENTRANK(G:G,G1055),0)</f>
        <v/>
      </c>
      <c r="N1055">
        <f>IFERROR(1 - PERCENTRANK(H:H,H1055),0)</f>
        <v/>
      </c>
      <c r="O1055">
        <f>IFERROR(PERCENTRANK(I:I,I1055),0)</f>
        <v/>
      </c>
      <c r="P1055">
        <f>IFERROR(1 - PERCENTRANK(J:J,J1055),0)</f>
        <v/>
      </c>
      <c r="Q1055">
        <f>IFERROR(PERCENTRANK(K:K,K1055),0)</f>
        <v/>
      </c>
      <c r="R1055">
        <f>L1055*weight1+M1055*weight2+N1055*weight3+O1055*weight4+P1055*weight5+Q1055*weight6</f>
        <v/>
      </c>
    </row>
    <row r="1056" spans="1:18">
      <c r="A1056">
        <f>RANK(R1056,R:R)</f>
        <v/>
      </c>
      <c r="B1056" t="s">
        <v>12260</v>
      </c>
      <c r="C1056">
        <f>VLOOKUP(B1056,'Input - companies list'!B:L,2,FALSE)</f>
        <v/>
      </c>
      <c r="D1056">
        <f>VLOOKUP(B1056,'Input - companies list'!B:L,11,FALSE)</f>
        <v/>
      </c>
      <c r="E1056">
        <f>VLOOKUP(B1056,'Input - companies list'!B:E,4,FALSE)</f>
        <v/>
      </c>
      <c r="F1056">
        <f>SUMIFS('Input - target event report'!H:H,'Input - target event report'!B:B,B1056,'Input - target event report'!D:D, "Private Investment")</f>
        <v/>
      </c>
      <c r="G1056">
        <f>IF(I1056&lt;2, "N/A", (MAXIFS('Input - target event report'!E:E,'Input - target event report'!B:B,B:B,'Input - target event report'!D:D,"Private Investment")-MINIFS('Input - target event report'!E:E,'Input - target event report'!B:B,B:B,'Input - target event report'!D:D,"Private Investment"))/(I1056-1))</f>
        <v/>
      </c>
      <c r="H1056">
        <f>IF(MAXIFS('Input - target event report'!E:E,'Input - target event report'!B:B,B:B,'Input - target event report'!D:D,"Private Investment") = 0, "N/A", TODAY() - MAXIFS('Input - target event report'!E:E,'Input - target event report'!B:B,B:B,'Input - target event report'!D:D,"Private Investment"))</f>
        <v/>
      </c>
      <c r="I1056">
        <f>COUNTIFS('Input - target event report'!B:B,B1056,'Input - target event report'!D:D, "Private Investment")</f>
        <v/>
      </c>
      <c r="J1056">
        <f>INDEX('Input - companies list'!$1:$10000,MATCH(B1056,'Input - companies list'!B:B,0),MATCH("Flow",'Input - companies list'!$1:$1,0 ))</f>
        <v/>
      </c>
      <c r="K1056">
        <f>INDEX('Input - companies list'!$1:$10000,MATCH(B1056,'Input - companies list'!B:B,0),MATCH("Inter-Cluster Connectivity",'Input - companies list'!$1:$1,0 ))</f>
        <v/>
      </c>
      <c r="L1056">
        <f>IFERROR(PERCENTRANK(F:F,F1056),0)</f>
        <v/>
      </c>
      <c r="M1056">
        <f>IFERROR(1 - PERCENTRANK(G:G,G1056),0)</f>
        <v/>
      </c>
      <c r="N1056">
        <f>IFERROR(1 - PERCENTRANK(H:H,H1056),0)</f>
        <v/>
      </c>
      <c r="O1056">
        <f>IFERROR(PERCENTRANK(I:I,I1056),0)</f>
        <v/>
      </c>
      <c r="P1056">
        <f>IFERROR(1 - PERCENTRANK(J:J,J1056),0)</f>
        <v/>
      </c>
      <c r="Q1056">
        <f>IFERROR(PERCENTRANK(K:K,K1056),0)</f>
        <v/>
      </c>
      <c r="R1056">
        <f>L1056*weight1+M1056*weight2+N1056*weight3+O1056*weight4+P1056*weight5+Q1056*weight6</f>
        <v/>
      </c>
    </row>
    <row r="1057" spans="1:18">
      <c r="A1057">
        <f>RANK(R1057,R:R)</f>
        <v/>
      </c>
      <c r="B1057" t="s">
        <v>12270</v>
      </c>
      <c r="C1057">
        <f>VLOOKUP(B1057,'Input - companies list'!B:L,2,FALSE)</f>
        <v/>
      </c>
      <c r="D1057">
        <f>VLOOKUP(B1057,'Input - companies list'!B:L,11,FALSE)</f>
        <v/>
      </c>
      <c r="E1057">
        <f>VLOOKUP(B1057,'Input - companies list'!B:E,4,FALSE)</f>
        <v/>
      </c>
      <c r="F1057">
        <f>SUMIFS('Input - target event report'!H:H,'Input - target event report'!B:B,B1057,'Input - target event report'!D:D, "Private Investment")</f>
        <v/>
      </c>
      <c r="G1057">
        <f>IF(I1057&lt;2, "N/A", (MAXIFS('Input - target event report'!E:E,'Input - target event report'!B:B,B:B,'Input - target event report'!D:D,"Private Investment")-MINIFS('Input - target event report'!E:E,'Input - target event report'!B:B,B:B,'Input - target event report'!D:D,"Private Investment"))/(I1057-1))</f>
        <v/>
      </c>
      <c r="H1057">
        <f>IF(MAXIFS('Input - target event report'!E:E,'Input - target event report'!B:B,B:B,'Input - target event report'!D:D,"Private Investment") = 0, "N/A", TODAY() - MAXIFS('Input - target event report'!E:E,'Input - target event report'!B:B,B:B,'Input - target event report'!D:D,"Private Investment"))</f>
        <v/>
      </c>
      <c r="I1057">
        <f>COUNTIFS('Input - target event report'!B:B,B1057,'Input - target event report'!D:D, "Private Investment")</f>
        <v/>
      </c>
      <c r="J1057">
        <f>INDEX('Input - companies list'!$1:$10000,MATCH(B1057,'Input - companies list'!B:B,0),MATCH("Flow",'Input - companies list'!$1:$1,0 ))</f>
        <v/>
      </c>
      <c r="K1057">
        <f>INDEX('Input - companies list'!$1:$10000,MATCH(B1057,'Input - companies list'!B:B,0),MATCH("Inter-Cluster Connectivity",'Input - companies list'!$1:$1,0 ))</f>
        <v/>
      </c>
      <c r="L1057">
        <f>IFERROR(PERCENTRANK(F:F,F1057),0)</f>
        <v/>
      </c>
      <c r="M1057">
        <f>IFERROR(1 - PERCENTRANK(G:G,G1057),0)</f>
        <v/>
      </c>
      <c r="N1057">
        <f>IFERROR(1 - PERCENTRANK(H:H,H1057),0)</f>
        <v/>
      </c>
      <c r="O1057">
        <f>IFERROR(PERCENTRANK(I:I,I1057),0)</f>
        <v/>
      </c>
      <c r="P1057">
        <f>IFERROR(1 - PERCENTRANK(J:J,J1057),0)</f>
        <v/>
      </c>
      <c r="Q1057">
        <f>IFERROR(PERCENTRANK(K:K,K1057),0)</f>
        <v/>
      </c>
      <c r="R1057">
        <f>L1057*weight1+M1057*weight2+N1057*weight3+O1057*weight4+P1057*weight5+Q1057*weight6</f>
        <v/>
      </c>
    </row>
    <row r="1058" spans="1:18">
      <c r="A1058">
        <f>RANK(R1058,R:R)</f>
        <v/>
      </c>
      <c r="B1058" t="s">
        <v>12279</v>
      </c>
      <c r="C1058">
        <f>VLOOKUP(B1058,'Input - companies list'!B:L,2,FALSE)</f>
        <v/>
      </c>
      <c r="D1058">
        <f>VLOOKUP(B1058,'Input - companies list'!B:L,11,FALSE)</f>
        <v/>
      </c>
      <c r="E1058">
        <f>VLOOKUP(B1058,'Input - companies list'!B:E,4,FALSE)</f>
        <v/>
      </c>
      <c r="F1058">
        <f>SUMIFS('Input - target event report'!H:H,'Input - target event report'!B:B,B1058,'Input - target event report'!D:D, "Private Investment")</f>
        <v/>
      </c>
      <c r="G1058">
        <f>IF(I1058&lt;2, "N/A", (MAXIFS('Input - target event report'!E:E,'Input - target event report'!B:B,B:B,'Input - target event report'!D:D,"Private Investment")-MINIFS('Input - target event report'!E:E,'Input - target event report'!B:B,B:B,'Input - target event report'!D:D,"Private Investment"))/(I1058-1))</f>
        <v/>
      </c>
      <c r="H1058">
        <f>IF(MAXIFS('Input - target event report'!E:E,'Input - target event report'!B:B,B:B,'Input - target event report'!D:D,"Private Investment") = 0, "N/A", TODAY() - MAXIFS('Input - target event report'!E:E,'Input - target event report'!B:B,B:B,'Input - target event report'!D:D,"Private Investment"))</f>
        <v/>
      </c>
      <c r="I1058">
        <f>COUNTIFS('Input - target event report'!B:B,B1058,'Input - target event report'!D:D, "Private Investment")</f>
        <v/>
      </c>
      <c r="J1058">
        <f>INDEX('Input - companies list'!$1:$10000,MATCH(B1058,'Input - companies list'!B:B,0),MATCH("Flow",'Input - companies list'!$1:$1,0 ))</f>
        <v/>
      </c>
      <c r="K1058">
        <f>INDEX('Input - companies list'!$1:$10000,MATCH(B1058,'Input - companies list'!B:B,0),MATCH("Inter-Cluster Connectivity",'Input - companies list'!$1:$1,0 ))</f>
        <v/>
      </c>
      <c r="L1058">
        <f>IFERROR(PERCENTRANK(F:F,F1058),0)</f>
        <v/>
      </c>
      <c r="M1058">
        <f>IFERROR(1 - PERCENTRANK(G:G,G1058),0)</f>
        <v/>
      </c>
      <c r="N1058">
        <f>IFERROR(1 - PERCENTRANK(H:H,H1058),0)</f>
        <v/>
      </c>
      <c r="O1058">
        <f>IFERROR(PERCENTRANK(I:I,I1058),0)</f>
        <v/>
      </c>
      <c r="P1058">
        <f>IFERROR(1 - PERCENTRANK(J:J,J1058),0)</f>
        <v/>
      </c>
      <c r="Q1058">
        <f>IFERROR(PERCENTRANK(K:K,K1058),0)</f>
        <v/>
      </c>
      <c r="R1058">
        <f>L1058*weight1+M1058*weight2+N1058*weight3+O1058*weight4+P1058*weight5+Q1058*weight6</f>
        <v/>
      </c>
    </row>
    <row r="1059" spans="1:18">
      <c r="A1059">
        <f>RANK(R1059,R:R)</f>
        <v/>
      </c>
      <c r="B1059" t="s">
        <v>12290</v>
      </c>
      <c r="C1059">
        <f>VLOOKUP(B1059,'Input - companies list'!B:L,2,FALSE)</f>
        <v/>
      </c>
      <c r="D1059">
        <f>VLOOKUP(B1059,'Input - companies list'!B:L,11,FALSE)</f>
        <v/>
      </c>
      <c r="E1059">
        <f>VLOOKUP(B1059,'Input - companies list'!B:E,4,FALSE)</f>
        <v/>
      </c>
      <c r="F1059">
        <f>SUMIFS('Input - target event report'!H:H,'Input - target event report'!B:B,B1059,'Input - target event report'!D:D, "Private Investment")</f>
        <v/>
      </c>
      <c r="G1059">
        <f>IF(I1059&lt;2, "N/A", (MAXIFS('Input - target event report'!E:E,'Input - target event report'!B:B,B:B,'Input - target event report'!D:D,"Private Investment")-MINIFS('Input - target event report'!E:E,'Input - target event report'!B:B,B:B,'Input - target event report'!D:D,"Private Investment"))/(I1059-1))</f>
        <v/>
      </c>
      <c r="H1059">
        <f>IF(MAXIFS('Input - target event report'!E:E,'Input - target event report'!B:B,B:B,'Input - target event report'!D:D,"Private Investment") = 0, "N/A", TODAY() - MAXIFS('Input - target event report'!E:E,'Input - target event report'!B:B,B:B,'Input - target event report'!D:D,"Private Investment"))</f>
        <v/>
      </c>
      <c r="I1059">
        <f>COUNTIFS('Input - target event report'!B:B,B1059,'Input - target event report'!D:D, "Private Investment")</f>
        <v/>
      </c>
      <c r="J1059">
        <f>INDEX('Input - companies list'!$1:$10000,MATCH(B1059,'Input - companies list'!B:B,0),MATCH("Flow",'Input - companies list'!$1:$1,0 ))</f>
        <v/>
      </c>
      <c r="K1059">
        <f>INDEX('Input - companies list'!$1:$10000,MATCH(B1059,'Input - companies list'!B:B,0),MATCH("Inter-Cluster Connectivity",'Input - companies list'!$1:$1,0 ))</f>
        <v/>
      </c>
      <c r="L1059">
        <f>IFERROR(PERCENTRANK(F:F,F1059),0)</f>
        <v/>
      </c>
      <c r="M1059">
        <f>IFERROR(1 - PERCENTRANK(G:G,G1059),0)</f>
        <v/>
      </c>
      <c r="N1059">
        <f>IFERROR(1 - PERCENTRANK(H:H,H1059),0)</f>
        <v/>
      </c>
      <c r="O1059">
        <f>IFERROR(PERCENTRANK(I:I,I1059),0)</f>
        <v/>
      </c>
      <c r="P1059">
        <f>IFERROR(1 - PERCENTRANK(J:J,J1059),0)</f>
        <v/>
      </c>
      <c r="Q1059">
        <f>IFERROR(PERCENTRANK(K:K,K1059),0)</f>
        <v/>
      </c>
      <c r="R1059">
        <f>L1059*weight1+M1059*weight2+N1059*weight3+O1059*weight4+P1059*weight5+Q1059*weight6</f>
        <v/>
      </c>
    </row>
    <row r="1060" spans="1:18">
      <c r="A1060">
        <f>RANK(R1060,R:R)</f>
        <v/>
      </c>
      <c r="B1060" t="s">
        <v>12305</v>
      </c>
      <c r="C1060">
        <f>VLOOKUP(B1060,'Input - companies list'!B:L,2,FALSE)</f>
        <v/>
      </c>
      <c r="D1060">
        <f>VLOOKUP(B1060,'Input - companies list'!B:L,11,FALSE)</f>
        <v/>
      </c>
      <c r="E1060">
        <f>VLOOKUP(B1060,'Input - companies list'!B:E,4,FALSE)</f>
        <v/>
      </c>
      <c r="F1060">
        <f>SUMIFS('Input - target event report'!H:H,'Input - target event report'!B:B,B1060,'Input - target event report'!D:D, "Private Investment")</f>
        <v/>
      </c>
      <c r="G1060">
        <f>IF(I1060&lt;2, "N/A", (MAXIFS('Input - target event report'!E:E,'Input - target event report'!B:B,B:B,'Input - target event report'!D:D,"Private Investment")-MINIFS('Input - target event report'!E:E,'Input - target event report'!B:B,B:B,'Input - target event report'!D:D,"Private Investment"))/(I1060-1))</f>
        <v/>
      </c>
      <c r="H1060">
        <f>IF(MAXIFS('Input - target event report'!E:E,'Input - target event report'!B:B,B:B,'Input - target event report'!D:D,"Private Investment") = 0, "N/A", TODAY() - MAXIFS('Input - target event report'!E:E,'Input - target event report'!B:B,B:B,'Input - target event report'!D:D,"Private Investment"))</f>
        <v/>
      </c>
      <c r="I1060">
        <f>COUNTIFS('Input - target event report'!B:B,B1060,'Input - target event report'!D:D, "Private Investment")</f>
        <v/>
      </c>
      <c r="J1060">
        <f>INDEX('Input - companies list'!$1:$10000,MATCH(B1060,'Input - companies list'!B:B,0),MATCH("Flow",'Input - companies list'!$1:$1,0 ))</f>
        <v/>
      </c>
      <c r="K1060">
        <f>INDEX('Input - companies list'!$1:$10000,MATCH(B1060,'Input - companies list'!B:B,0),MATCH("Inter-Cluster Connectivity",'Input - companies list'!$1:$1,0 ))</f>
        <v/>
      </c>
      <c r="L1060">
        <f>IFERROR(PERCENTRANK(F:F,F1060),0)</f>
        <v/>
      </c>
      <c r="M1060">
        <f>IFERROR(1 - PERCENTRANK(G:G,G1060),0)</f>
        <v/>
      </c>
      <c r="N1060">
        <f>IFERROR(1 - PERCENTRANK(H:H,H1060),0)</f>
        <v/>
      </c>
      <c r="O1060">
        <f>IFERROR(PERCENTRANK(I:I,I1060),0)</f>
        <v/>
      </c>
      <c r="P1060">
        <f>IFERROR(1 - PERCENTRANK(J:J,J1060),0)</f>
        <v/>
      </c>
      <c r="Q1060">
        <f>IFERROR(PERCENTRANK(K:K,K1060),0)</f>
        <v/>
      </c>
      <c r="R1060">
        <f>L1060*weight1+M1060*weight2+N1060*weight3+O1060*weight4+P1060*weight5+Q1060*weight6</f>
        <v/>
      </c>
    </row>
    <row r="1061" spans="1:18">
      <c r="A1061">
        <f>RANK(R1061,R:R)</f>
        <v/>
      </c>
      <c r="B1061" t="s">
        <v>12315</v>
      </c>
      <c r="C1061">
        <f>VLOOKUP(B1061,'Input - companies list'!B:L,2,FALSE)</f>
        <v/>
      </c>
      <c r="D1061">
        <f>VLOOKUP(B1061,'Input - companies list'!B:L,11,FALSE)</f>
        <v/>
      </c>
      <c r="E1061">
        <f>VLOOKUP(B1061,'Input - companies list'!B:E,4,FALSE)</f>
        <v/>
      </c>
      <c r="F1061">
        <f>SUMIFS('Input - target event report'!H:H,'Input - target event report'!B:B,B1061,'Input - target event report'!D:D, "Private Investment")</f>
        <v/>
      </c>
      <c r="G1061">
        <f>IF(I1061&lt;2, "N/A", (MAXIFS('Input - target event report'!E:E,'Input - target event report'!B:B,B:B,'Input - target event report'!D:D,"Private Investment")-MINIFS('Input - target event report'!E:E,'Input - target event report'!B:B,B:B,'Input - target event report'!D:D,"Private Investment"))/(I1061-1))</f>
        <v/>
      </c>
      <c r="H1061">
        <f>IF(MAXIFS('Input - target event report'!E:E,'Input - target event report'!B:B,B:B,'Input - target event report'!D:D,"Private Investment") = 0, "N/A", TODAY() - MAXIFS('Input - target event report'!E:E,'Input - target event report'!B:B,B:B,'Input - target event report'!D:D,"Private Investment"))</f>
        <v/>
      </c>
      <c r="I1061">
        <f>COUNTIFS('Input - target event report'!B:B,B1061,'Input - target event report'!D:D, "Private Investment")</f>
        <v/>
      </c>
      <c r="J1061">
        <f>INDEX('Input - companies list'!$1:$10000,MATCH(B1061,'Input - companies list'!B:B,0),MATCH("Flow",'Input - companies list'!$1:$1,0 ))</f>
        <v/>
      </c>
      <c r="K1061">
        <f>INDEX('Input - companies list'!$1:$10000,MATCH(B1061,'Input - companies list'!B:B,0),MATCH("Inter-Cluster Connectivity",'Input - companies list'!$1:$1,0 ))</f>
        <v/>
      </c>
      <c r="L1061">
        <f>IFERROR(PERCENTRANK(F:F,F1061),0)</f>
        <v/>
      </c>
      <c r="M1061">
        <f>IFERROR(1 - PERCENTRANK(G:G,G1061),0)</f>
        <v/>
      </c>
      <c r="N1061">
        <f>IFERROR(1 - PERCENTRANK(H:H,H1061),0)</f>
        <v/>
      </c>
      <c r="O1061">
        <f>IFERROR(PERCENTRANK(I:I,I1061),0)</f>
        <v/>
      </c>
      <c r="P1061">
        <f>IFERROR(1 - PERCENTRANK(J:J,J1061),0)</f>
        <v/>
      </c>
      <c r="Q1061">
        <f>IFERROR(PERCENTRANK(K:K,K1061),0)</f>
        <v/>
      </c>
      <c r="R1061">
        <f>L1061*weight1+M1061*weight2+N1061*weight3+O1061*weight4+P1061*weight5+Q1061*weight6</f>
        <v/>
      </c>
    </row>
    <row r="1062" spans="1:18">
      <c r="A1062">
        <f>RANK(R1062,R:R)</f>
        <v/>
      </c>
      <c r="B1062" t="s">
        <v>12326</v>
      </c>
      <c r="C1062">
        <f>VLOOKUP(B1062,'Input - companies list'!B:L,2,FALSE)</f>
        <v/>
      </c>
      <c r="D1062">
        <f>VLOOKUP(B1062,'Input - companies list'!B:L,11,FALSE)</f>
        <v/>
      </c>
      <c r="E1062">
        <f>VLOOKUP(B1062,'Input - companies list'!B:E,4,FALSE)</f>
        <v/>
      </c>
      <c r="F1062">
        <f>SUMIFS('Input - target event report'!H:H,'Input - target event report'!B:B,B1062,'Input - target event report'!D:D, "Private Investment")</f>
        <v/>
      </c>
      <c r="G1062">
        <f>IF(I1062&lt;2, "N/A", (MAXIFS('Input - target event report'!E:E,'Input - target event report'!B:B,B:B,'Input - target event report'!D:D,"Private Investment")-MINIFS('Input - target event report'!E:E,'Input - target event report'!B:B,B:B,'Input - target event report'!D:D,"Private Investment"))/(I1062-1))</f>
        <v/>
      </c>
      <c r="H1062">
        <f>IF(MAXIFS('Input - target event report'!E:E,'Input - target event report'!B:B,B:B,'Input - target event report'!D:D,"Private Investment") = 0, "N/A", TODAY() - MAXIFS('Input - target event report'!E:E,'Input - target event report'!B:B,B:B,'Input - target event report'!D:D,"Private Investment"))</f>
        <v/>
      </c>
      <c r="I1062">
        <f>COUNTIFS('Input - target event report'!B:B,B1062,'Input - target event report'!D:D, "Private Investment")</f>
        <v/>
      </c>
      <c r="J1062">
        <f>INDEX('Input - companies list'!$1:$10000,MATCH(B1062,'Input - companies list'!B:B,0),MATCH("Flow",'Input - companies list'!$1:$1,0 ))</f>
        <v/>
      </c>
      <c r="K1062">
        <f>INDEX('Input - companies list'!$1:$10000,MATCH(B1062,'Input - companies list'!B:B,0),MATCH("Inter-Cluster Connectivity",'Input - companies list'!$1:$1,0 ))</f>
        <v/>
      </c>
      <c r="L1062">
        <f>IFERROR(PERCENTRANK(F:F,F1062),0)</f>
        <v/>
      </c>
      <c r="M1062">
        <f>IFERROR(1 - PERCENTRANK(G:G,G1062),0)</f>
        <v/>
      </c>
      <c r="N1062">
        <f>IFERROR(1 - PERCENTRANK(H:H,H1062),0)</f>
        <v/>
      </c>
      <c r="O1062">
        <f>IFERROR(PERCENTRANK(I:I,I1062),0)</f>
        <v/>
      </c>
      <c r="P1062">
        <f>IFERROR(1 - PERCENTRANK(J:J,J1062),0)</f>
        <v/>
      </c>
      <c r="Q1062">
        <f>IFERROR(PERCENTRANK(K:K,K1062),0)</f>
        <v/>
      </c>
      <c r="R1062">
        <f>L1062*weight1+M1062*weight2+N1062*weight3+O1062*weight4+P1062*weight5+Q1062*weight6</f>
        <v/>
      </c>
    </row>
    <row r="1063" spans="1:18">
      <c r="A1063">
        <f>RANK(R1063,R:R)</f>
        <v/>
      </c>
      <c r="B1063" t="s">
        <v>12338</v>
      </c>
      <c r="C1063">
        <f>VLOOKUP(B1063,'Input - companies list'!B:L,2,FALSE)</f>
        <v/>
      </c>
      <c r="D1063">
        <f>VLOOKUP(B1063,'Input - companies list'!B:L,11,FALSE)</f>
        <v/>
      </c>
      <c r="E1063">
        <f>VLOOKUP(B1063,'Input - companies list'!B:E,4,FALSE)</f>
        <v/>
      </c>
      <c r="F1063">
        <f>SUMIFS('Input - target event report'!H:H,'Input - target event report'!B:B,B1063,'Input - target event report'!D:D, "Private Investment")</f>
        <v/>
      </c>
      <c r="G1063">
        <f>IF(I1063&lt;2, "N/A", (MAXIFS('Input - target event report'!E:E,'Input - target event report'!B:B,B:B,'Input - target event report'!D:D,"Private Investment")-MINIFS('Input - target event report'!E:E,'Input - target event report'!B:B,B:B,'Input - target event report'!D:D,"Private Investment"))/(I1063-1))</f>
        <v/>
      </c>
      <c r="H1063">
        <f>IF(MAXIFS('Input - target event report'!E:E,'Input - target event report'!B:B,B:B,'Input - target event report'!D:D,"Private Investment") = 0, "N/A", TODAY() - MAXIFS('Input - target event report'!E:E,'Input - target event report'!B:B,B:B,'Input - target event report'!D:D,"Private Investment"))</f>
        <v/>
      </c>
      <c r="I1063">
        <f>COUNTIFS('Input - target event report'!B:B,B1063,'Input - target event report'!D:D, "Private Investment")</f>
        <v/>
      </c>
      <c r="J1063">
        <f>INDEX('Input - companies list'!$1:$10000,MATCH(B1063,'Input - companies list'!B:B,0),MATCH("Flow",'Input - companies list'!$1:$1,0 ))</f>
        <v/>
      </c>
      <c r="K1063">
        <f>INDEX('Input - companies list'!$1:$10000,MATCH(B1063,'Input - companies list'!B:B,0),MATCH("Inter-Cluster Connectivity",'Input - companies list'!$1:$1,0 ))</f>
        <v/>
      </c>
      <c r="L1063">
        <f>IFERROR(PERCENTRANK(F:F,F1063),0)</f>
        <v/>
      </c>
      <c r="M1063">
        <f>IFERROR(1 - PERCENTRANK(G:G,G1063),0)</f>
        <v/>
      </c>
      <c r="N1063">
        <f>IFERROR(1 - PERCENTRANK(H:H,H1063),0)</f>
        <v/>
      </c>
      <c r="O1063">
        <f>IFERROR(PERCENTRANK(I:I,I1063),0)</f>
        <v/>
      </c>
      <c r="P1063">
        <f>IFERROR(1 - PERCENTRANK(J:J,J1063),0)</f>
        <v/>
      </c>
      <c r="Q1063">
        <f>IFERROR(PERCENTRANK(K:K,K1063),0)</f>
        <v/>
      </c>
      <c r="R1063">
        <f>L1063*weight1+M1063*weight2+N1063*weight3+O1063*weight4+P1063*weight5+Q1063*weight6</f>
        <v/>
      </c>
    </row>
    <row r="1064" spans="1:18">
      <c r="A1064">
        <f>RANK(R1064,R:R)</f>
        <v/>
      </c>
      <c r="B1064" t="s">
        <v>12352</v>
      </c>
      <c r="C1064">
        <f>VLOOKUP(B1064,'Input - companies list'!B:L,2,FALSE)</f>
        <v/>
      </c>
      <c r="D1064">
        <f>VLOOKUP(B1064,'Input - companies list'!B:L,11,FALSE)</f>
        <v/>
      </c>
      <c r="E1064">
        <f>VLOOKUP(B1064,'Input - companies list'!B:E,4,FALSE)</f>
        <v/>
      </c>
      <c r="F1064">
        <f>SUMIFS('Input - target event report'!H:H,'Input - target event report'!B:B,B1064,'Input - target event report'!D:D, "Private Investment")</f>
        <v/>
      </c>
      <c r="G1064">
        <f>IF(I1064&lt;2, "N/A", (MAXIFS('Input - target event report'!E:E,'Input - target event report'!B:B,B:B,'Input - target event report'!D:D,"Private Investment")-MINIFS('Input - target event report'!E:E,'Input - target event report'!B:B,B:B,'Input - target event report'!D:D,"Private Investment"))/(I1064-1))</f>
        <v/>
      </c>
      <c r="H1064">
        <f>IF(MAXIFS('Input - target event report'!E:E,'Input - target event report'!B:B,B:B,'Input - target event report'!D:D,"Private Investment") = 0, "N/A", TODAY() - MAXIFS('Input - target event report'!E:E,'Input - target event report'!B:B,B:B,'Input - target event report'!D:D,"Private Investment"))</f>
        <v/>
      </c>
      <c r="I1064">
        <f>COUNTIFS('Input - target event report'!B:B,B1064,'Input - target event report'!D:D, "Private Investment")</f>
        <v/>
      </c>
      <c r="J1064">
        <f>INDEX('Input - companies list'!$1:$10000,MATCH(B1064,'Input - companies list'!B:B,0),MATCH("Flow",'Input - companies list'!$1:$1,0 ))</f>
        <v/>
      </c>
      <c r="K1064">
        <f>INDEX('Input - companies list'!$1:$10000,MATCH(B1064,'Input - companies list'!B:B,0),MATCH("Inter-Cluster Connectivity",'Input - companies list'!$1:$1,0 ))</f>
        <v/>
      </c>
      <c r="L1064">
        <f>IFERROR(PERCENTRANK(F:F,F1064),0)</f>
        <v/>
      </c>
      <c r="M1064">
        <f>IFERROR(1 - PERCENTRANK(G:G,G1064),0)</f>
        <v/>
      </c>
      <c r="N1064">
        <f>IFERROR(1 - PERCENTRANK(H:H,H1064),0)</f>
        <v/>
      </c>
      <c r="O1064">
        <f>IFERROR(PERCENTRANK(I:I,I1064),0)</f>
        <v/>
      </c>
      <c r="P1064">
        <f>IFERROR(1 - PERCENTRANK(J:J,J1064),0)</f>
        <v/>
      </c>
      <c r="Q1064">
        <f>IFERROR(PERCENTRANK(K:K,K1064),0)</f>
        <v/>
      </c>
      <c r="R1064">
        <f>L1064*weight1+M1064*weight2+N1064*weight3+O1064*weight4+P1064*weight5+Q1064*weight6</f>
        <v/>
      </c>
    </row>
    <row r="1065" spans="1:18">
      <c r="A1065">
        <f>RANK(R1065,R:R)</f>
        <v/>
      </c>
      <c r="B1065" t="s">
        <v>12364</v>
      </c>
      <c r="C1065">
        <f>VLOOKUP(B1065,'Input - companies list'!B:L,2,FALSE)</f>
        <v/>
      </c>
      <c r="D1065">
        <f>VLOOKUP(B1065,'Input - companies list'!B:L,11,FALSE)</f>
        <v/>
      </c>
      <c r="E1065">
        <f>VLOOKUP(B1065,'Input - companies list'!B:E,4,FALSE)</f>
        <v/>
      </c>
      <c r="F1065">
        <f>SUMIFS('Input - target event report'!H:H,'Input - target event report'!B:B,B1065,'Input - target event report'!D:D, "Private Investment")</f>
        <v/>
      </c>
      <c r="G1065">
        <f>IF(I1065&lt;2, "N/A", (MAXIFS('Input - target event report'!E:E,'Input - target event report'!B:B,B:B,'Input - target event report'!D:D,"Private Investment")-MINIFS('Input - target event report'!E:E,'Input - target event report'!B:B,B:B,'Input - target event report'!D:D,"Private Investment"))/(I1065-1))</f>
        <v/>
      </c>
      <c r="H1065">
        <f>IF(MAXIFS('Input - target event report'!E:E,'Input - target event report'!B:B,B:B,'Input - target event report'!D:D,"Private Investment") = 0, "N/A", TODAY() - MAXIFS('Input - target event report'!E:E,'Input - target event report'!B:B,B:B,'Input - target event report'!D:D,"Private Investment"))</f>
        <v/>
      </c>
      <c r="I1065">
        <f>COUNTIFS('Input - target event report'!B:B,B1065,'Input - target event report'!D:D, "Private Investment")</f>
        <v/>
      </c>
      <c r="J1065">
        <f>INDEX('Input - companies list'!$1:$10000,MATCH(B1065,'Input - companies list'!B:B,0),MATCH("Flow",'Input - companies list'!$1:$1,0 ))</f>
        <v/>
      </c>
      <c r="K1065">
        <f>INDEX('Input - companies list'!$1:$10000,MATCH(B1065,'Input - companies list'!B:B,0),MATCH("Inter-Cluster Connectivity",'Input - companies list'!$1:$1,0 ))</f>
        <v/>
      </c>
      <c r="L1065">
        <f>IFERROR(PERCENTRANK(F:F,F1065),0)</f>
        <v/>
      </c>
      <c r="M1065">
        <f>IFERROR(1 - PERCENTRANK(G:G,G1065),0)</f>
        <v/>
      </c>
      <c r="N1065">
        <f>IFERROR(1 - PERCENTRANK(H:H,H1065),0)</f>
        <v/>
      </c>
      <c r="O1065">
        <f>IFERROR(PERCENTRANK(I:I,I1065),0)</f>
        <v/>
      </c>
      <c r="P1065">
        <f>IFERROR(1 - PERCENTRANK(J:J,J1065),0)</f>
        <v/>
      </c>
      <c r="Q1065">
        <f>IFERROR(PERCENTRANK(K:K,K1065),0)</f>
        <v/>
      </c>
      <c r="R1065">
        <f>L1065*weight1+M1065*weight2+N1065*weight3+O1065*weight4+P1065*weight5+Q1065*weight6</f>
        <v/>
      </c>
    </row>
    <row r="1066" spans="1:18">
      <c r="A1066">
        <f>RANK(R1066,R:R)</f>
        <v/>
      </c>
      <c r="B1066" t="s">
        <v>12375</v>
      </c>
      <c r="C1066">
        <f>VLOOKUP(B1066,'Input - companies list'!B:L,2,FALSE)</f>
        <v/>
      </c>
      <c r="D1066">
        <f>VLOOKUP(B1066,'Input - companies list'!B:L,11,FALSE)</f>
        <v/>
      </c>
      <c r="E1066">
        <f>VLOOKUP(B1066,'Input - companies list'!B:E,4,FALSE)</f>
        <v/>
      </c>
      <c r="F1066">
        <f>SUMIFS('Input - target event report'!H:H,'Input - target event report'!B:B,B1066,'Input - target event report'!D:D, "Private Investment")</f>
        <v/>
      </c>
      <c r="G1066">
        <f>IF(I1066&lt;2, "N/A", (MAXIFS('Input - target event report'!E:E,'Input - target event report'!B:B,B:B,'Input - target event report'!D:D,"Private Investment")-MINIFS('Input - target event report'!E:E,'Input - target event report'!B:B,B:B,'Input - target event report'!D:D,"Private Investment"))/(I1066-1))</f>
        <v/>
      </c>
      <c r="H1066">
        <f>IF(MAXIFS('Input - target event report'!E:E,'Input - target event report'!B:B,B:B,'Input - target event report'!D:D,"Private Investment") = 0, "N/A", TODAY() - MAXIFS('Input - target event report'!E:E,'Input - target event report'!B:B,B:B,'Input - target event report'!D:D,"Private Investment"))</f>
        <v/>
      </c>
      <c r="I1066">
        <f>COUNTIFS('Input - target event report'!B:B,B1066,'Input - target event report'!D:D, "Private Investment")</f>
        <v/>
      </c>
      <c r="J1066">
        <f>INDEX('Input - companies list'!$1:$10000,MATCH(B1066,'Input - companies list'!B:B,0),MATCH("Flow",'Input - companies list'!$1:$1,0 ))</f>
        <v/>
      </c>
      <c r="K1066">
        <f>INDEX('Input - companies list'!$1:$10000,MATCH(B1066,'Input - companies list'!B:B,0),MATCH("Inter-Cluster Connectivity",'Input - companies list'!$1:$1,0 ))</f>
        <v/>
      </c>
      <c r="L1066">
        <f>IFERROR(PERCENTRANK(F:F,F1066),0)</f>
        <v/>
      </c>
      <c r="M1066">
        <f>IFERROR(1 - PERCENTRANK(G:G,G1066),0)</f>
        <v/>
      </c>
      <c r="N1066">
        <f>IFERROR(1 - PERCENTRANK(H:H,H1066),0)</f>
        <v/>
      </c>
      <c r="O1066">
        <f>IFERROR(PERCENTRANK(I:I,I1066),0)</f>
        <v/>
      </c>
      <c r="P1066">
        <f>IFERROR(1 - PERCENTRANK(J:J,J1066),0)</f>
        <v/>
      </c>
      <c r="Q1066">
        <f>IFERROR(PERCENTRANK(K:K,K1066),0)</f>
        <v/>
      </c>
      <c r="R1066">
        <f>L1066*weight1+M1066*weight2+N1066*weight3+O1066*weight4+P1066*weight5+Q1066*weight6</f>
        <v/>
      </c>
    </row>
    <row r="1067" spans="1:18">
      <c r="A1067">
        <f>RANK(R1067,R:R)</f>
        <v/>
      </c>
      <c r="B1067" t="s">
        <v>12384</v>
      </c>
      <c r="C1067">
        <f>VLOOKUP(B1067,'Input - companies list'!B:L,2,FALSE)</f>
        <v/>
      </c>
      <c r="D1067">
        <f>VLOOKUP(B1067,'Input - companies list'!B:L,11,FALSE)</f>
        <v/>
      </c>
      <c r="E1067">
        <f>VLOOKUP(B1067,'Input - companies list'!B:E,4,FALSE)</f>
        <v/>
      </c>
      <c r="F1067">
        <f>SUMIFS('Input - target event report'!H:H,'Input - target event report'!B:B,B1067,'Input - target event report'!D:D, "Private Investment")</f>
        <v/>
      </c>
      <c r="G1067">
        <f>IF(I1067&lt;2, "N/A", (MAXIFS('Input - target event report'!E:E,'Input - target event report'!B:B,B:B,'Input - target event report'!D:D,"Private Investment")-MINIFS('Input - target event report'!E:E,'Input - target event report'!B:B,B:B,'Input - target event report'!D:D,"Private Investment"))/(I1067-1))</f>
        <v/>
      </c>
      <c r="H1067">
        <f>IF(MAXIFS('Input - target event report'!E:E,'Input - target event report'!B:B,B:B,'Input - target event report'!D:D,"Private Investment") = 0, "N/A", TODAY() - MAXIFS('Input - target event report'!E:E,'Input - target event report'!B:B,B:B,'Input - target event report'!D:D,"Private Investment"))</f>
        <v/>
      </c>
      <c r="I1067">
        <f>COUNTIFS('Input - target event report'!B:B,B1067,'Input - target event report'!D:D, "Private Investment")</f>
        <v/>
      </c>
      <c r="J1067">
        <f>INDEX('Input - companies list'!$1:$10000,MATCH(B1067,'Input - companies list'!B:B,0),MATCH("Flow",'Input - companies list'!$1:$1,0 ))</f>
        <v/>
      </c>
      <c r="K1067">
        <f>INDEX('Input - companies list'!$1:$10000,MATCH(B1067,'Input - companies list'!B:B,0),MATCH("Inter-Cluster Connectivity",'Input - companies list'!$1:$1,0 ))</f>
        <v/>
      </c>
      <c r="L1067">
        <f>IFERROR(PERCENTRANK(F:F,F1067),0)</f>
        <v/>
      </c>
      <c r="M1067">
        <f>IFERROR(1 - PERCENTRANK(G:G,G1067),0)</f>
        <v/>
      </c>
      <c r="N1067">
        <f>IFERROR(1 - PERCENTRANK(H:H,H1067),0)</f>
        <v/>
      </c>
      <c r="O1067">
        <f>IFERROR(PERCENTRANK(I:I,I1067),0)</f>
        <v/>
      </c>
      <c r="P1067">
        <f>IFERROR(1 - PERCENTRANK(J:J,J1067),0)</f>
        <v/>
      </c>
      <c r="Q1067">
        <f>IFERROR(PERCENTRANK(K:K,K1067),0)</f>
        <v/>
      </c>
      <c r="R1067">
        <f>L1067*weight1+M1067*weight2+N1067*weight3+O1067*weight4+P1067*weight5+Q1067*weight6</f>
        <v/>
      </c>
    </row>
    <row r="1068" spans="1:18">
      <c r="A1068">
        <f>RANK(R1068,R:R)</f>
        <v/>
      </c>
      <c r="B1068" t="s">
        <v>12392</v>
      </c>
      <c r="C1068">
        <f>VLOOKUP(B1068,'Input - companies list'!B:L,2,FALSE)</f>
        <v/>
      </c>
      <c r="D1068">
        <f>VLOOKUP(B1068,'Input - companies list'!B:L,11,FALSE)</f>
        <v/>
      </c>
      <c r="E1068">
        <f>VLOOKUP(B1068,'Input - companies list'!B:E,4,FALSE)</f>
        <v/>
      </c>
      <c r="F1068">
        <f>SUMIFS('Input - target event report'!H:H,'Input - target event report'!B:B,B1068,'Input - target event report'!D:D, "Private Investment")</f>
        <v/>
      </c>
      <c r="G1068">
        <f>IF(I1068&lt;2, "N/A", (MAXIFS('Input - target event report'!E:E,'Input - target event report'!B:B,B:B,'Input - target event report'!D:D,"Private Investment")-MINIFS('Input - target event report'!E:E,'Input - target event report'!B:B,B:B,'Input - target event report'!D:D,"Private Investment"))/(I1068-1))</f>
        <v/>
      </c>
      <c r="H1068">
        <f>IF(MAXIFS('Input - target event report'!E:E,'Input - target event report'!B:B,B:B,'Input - target event report'!D:D,"Private Investment") = 0, "N/A", TODAY() - MAXIFS('Input - target event report'!E:E,'Input - target event report'!B:B,B:B,'Input - target event report'!D:D,"Private Investment"))</f>
        <v/>
      </c>
      <c r="I1068">
        <f>COUNTIFS('Input - target event report'!B:B,B1068,'Input - target event report'!D:D, "Private Investment")</f>
        <v/>
      </c>
      <c r="J1068">
        <f>INDEX('Input - companies list'!$1:$10000,MATCH(B1068,'Input - companies list'!B:B,0),MATCH("Flow",'Input - companies list'!$1:$1,0 ))</f>
        <v/>
      </c>
      <c r="K1068">
        <f>INDEX('Input - companies list'!$1:$10000,MATCH(B1068,'Input - companies list'!B:B,0),MATCH("Inter-Cluster Connectivity",'Input - companies list'!$1:$1,0 ))</f>
        <v/>
      </c>
      <c r="L1068">
        <f>IFERROR(PERCENTRANK(F:F,F1068),0)</f>
        <v/>
      </c>
      <c r="M1068">
        <f>IFERROR(1 - PERCENTRANK(G:G,G1068),0)</f>
        <v/>
      </c>
      <c r="N1068">
        <f>IFERROR(1 - PERCENTRANK(H:H,H1068),0)</f>
        <v/>
      </c>
      <c r="O1068">
        <f>IFERROR(PERCENTRANK(I:I,I1068),0)</f>
        <v/>
      </c>
      <c r="P1068">
        <f>IFERROR(1 - PERCENTRANK(J:J,J1068),0)</f>
        <v/>
      </c>
      <c r="Q1068">
        <f>IFERROR(PERCENTRANK(K:K,K1068),0)</f>
        <v/>
      </c>
      <c r="R1068">
        <f>L1068*weight1+M1068*weight2+N1068*weight3+O1068*weight4+P1068*weight5+Q1068*weight6</f>
        <v/>
      </c>
    </row>
    <row r="1069" spans="1:18">
      <c r="A1069">
        <f>RANK(R1069,R:R)</f>
        <v/>
      </c>
      <c r="B1069" t="s">
        <v>12404</v>
      </c>
      <c r="C1069">
        <f>VLOOKUP(B1069,'Input - companies list'!B:L,2,FALSE)</f>
        <v/>
      </c>
      <c r="D1069">
        <f>VLOOKUP(B1069,'Input - companies list'!B:L,11,FALSE)</f>
        <v/>
      </c>
      <c r="E1069">
        <f>VLOOKUP(B1069,'Input - companies list'!B:E,4,FALSE)</f>
        <v/>
      </c>
      <c r="F1069">
        <f>SUMIFS('Input - target event report'!H:H,'Input - target event report'!B:B,B1069,'Input - target event report'!D:D, "Private Investment")</f>
        <v/>
      </c>
      <c r="G1069">
        <f>IF(I1069&lt;2, "N/A", (MAXIFS('Input - target event report'!E:E,'Input - target event report'!B:B,B:B,'Input - target event report'!D:D,"Private Investment")-MINIFS('Input - target event report'!E:E,'Input - target event report'!B:B,B:B,'Input - target event report'!D:D,"Private Investment"))/(I1069-1))</f>
        <v/>
      </c>
      <c r="H1069">
        <f>IF(MAXIFS('Input - target event report'!E:E,'Input - target event report'!B:B,B:B,'Input - target event report'!D:D,"Private Investment") = 0, "N/A", TODAY() - MAXIFS('Input - target event report'!E:E,'Input - target event report'!B:B,B:B,'Input - target event report'!D:D,"Private Investment"))</f>
        <v/>
      </c>
      <c r="I1069">
        <f>COUNTIFS('Input - target event report'!B:B,B1069,'Input - target event report'!D:D, "Private Investment")</f>
        <v/>
      </c>
      <c r="J1069">
        <f>INDEX('Input - companies list'!$1:$10000,MATCH(B1069,'Input - companies list'!B:B,0),MATCH("Flow",'Input - companies list'!$1:$1,0 ))</f>
        <v/>
      </c>
      <c r="K1069">
        <f>INDEX('Input - companies list'!$1:$10000,MATCH(B1069,'Input - companies list'!B:B,0),MATCH("Inter-Cluster Connectivity",'Input - companies list'!$1:$1,0 ))</f>
        <v/>
      </c>
      <c r="L1069">
        <f>IFERROR(PERCENTRANK(F:F,F1069),0)</f>
        <v/>
      </c>
      <c r="M1069">
        <f>IFERROR(1 - PERCENTRANK(G:G,G1069),0)</f>
        <v/>
      </c>
      <c r="N1069">
        <f>IFERROR(1 - PERCENTRANK(H:H,H1069),0)</f>
        <v/>
      </c>
      <c r="O1069">
        <f>IFERROR(PERCENTRANK(I:I,I1069),0)</f>
        <v/>
      </c>
      <c r="P1069">
        <f>IFERROR(1 - PERCENTRANK(J:J,J1069),0)</f>
        <v/>
      </c>
      <c r="Q1069">
        <f>IFERROR(PERCENTRANK(K:K,K1069),0)</f>
        <v/>
      </c>
      <c r="R1069">
        <f>L1069*weight1+M1069*weight2+N1069*weight3+O1069*weight4+P1069*weight5+Q1069*weight6</f>
        <v/>
      </c>
    </row>
    <row r="1070" spans="1:18">
      <c r="A1070">
        <f>RANK(R1070,R:R)</f>
        <v/>
      </c>
      <c r="B1070" t="s">
        <v>12415</v>
      </c>
      <c r="C1070">
        <f>VLOOKUP(B1070,'Input - companies list'!B:L,2,FALSE)</f>
        <v/>
      </c>
      <c r="D1070">
        <f>VLOOKUP(B1070,'Input - companies list'!B:L,11,FALSE)</f>
        <v/>
      </c>
      <c r="E1070">
        <f>VLOOKUP(B1070,'Input - companies list'!B:E,4,FALSE)</f>
        <v/>
      </c>
      <c r="F1070">
        <f>SUMIFS('Input - target event report'!H:H,'Input - target event report'!B:B,B1070,'Input - target event report'!D:D, "Private Investment")</f>
        <v/>
      </c>
      <c r="G1070">
        <f>IF(I1070&lt;2, "N/A", (MAXIFS('Input - target event report'!E:E,'Input - target event report'!B:B,B:B,'Input - target event report'!D:D,"Private Investment")-MINIFS('Input - target event report'!E:E,'Input - target event report'!B:B,B:B,'Input - target event report'!D:D,"Private Investment"))/(I1070-1))</f>
        <v/>
      </c>
      <c r="H1070">
        <f>IF(MAXIFS('Input - target event report'!E:E,'Input - target event report'!B:B,B:B,'Input - target event report'!D:D,"Private Investment") = 0, "N/A", TODAY() - MAXIFS('Input - target event report'!E:E,'Input - target event report'!B:B,B:B,'Input - target event report'!D:D,"Private Investment"))</f>
        <v/>
      </c>
      <c r="I1070">
        <f>COUNTIFS('Input - target event report'!B:B,B1070,'Input - target event report'!D:D, "Private Investment")</f>
        <v/>
      </c>
      <c r="J1070">
        <f>INDEX('Input - companies list'!$1:$10000,MATCH(B1070,'Input - companies list'!B:B,0),MATCH("Flow",'Input - companies list'!$1:$1,0 ))</f>
        <v/>
      </c>
      <c r="K1070">
        <f>INDEX('Input - companies list'!$1:$10000,MATCH(B1070,'Input - companies list'!B:B,0),MATCH("Inter-Cluster Connectivity",'Input - companies list'!$1:$1,0 ))</f>
        <v/>
      </c>
      <c r="L1070">
        <f>IFERROR(PERCENTRANK(F:F,F1070),0)</f>
        <v/>
      </c>
      <c r="M1070">
        <f>IFERROR(1 - PERCENTRANK(G:G,G1070),0)</f>
        <v/>
      </c>
      <c r="N1070">
        <f>IFERROR(1 - PERCENTRANK(H:H,H1070),0)</f>
        <v/>
      </c>
      <c r="O1070">
        <f>IFERROR(PERCENTRANK(I:I,I1070),0)</f>
        <v/>
      </c>
      <c r="P1070">
        <f>IFERROR(1 - PERCENTRANK(J:J,J1070),0)</f>
        <v/>
      </c>
      <c r="Q1070">
        <f>IFERROR(PERCENTRANK(K:K,K1070),0)</f>
        <v/>
      </c>
      <c r="R1070">
        <f>L1070*weight1+M1070*weight2+N1070*weight3+O1070*weight4+P1070*weight5+Q1070*weight6</f>
        <v/>
      </c>
    </row>
    <row r="1071" spans="1:18">
      <c r="A1071">
        <f>RANK(R1071,R:R)</f>
        <v/>
      </c>
      <c r="B1071" t="s">
        <v>12426</v>
      </c>
      <c r="C1071">
        <f>VLOOKUP(B1071,'Input - companies list'!B:L,2,FALSE)</f>
        <v/>
      </c>
      <c r="D1071">
        <f>VLOOKUP(B1071,'Input - companies list'!B:L,11,FALSE)</f>
        <v/>
      </c>
      <c r="E1071">
        <f>VLOOKUP(B1071,'Input - companies list'!B:E,4,FALSE)</f>
        <v/>
      </c>
      <c r="F1071">
        <f>SUMIFS('Input - target event report'!H:H,'Input - target event report'!B:B,B1071,'Input - target event report'!D:D, "Private Investment")</f>
        <v/>
      </c>
      <c r="G1071">
        <f>IF(I1071&lt;2, "N/A", (MAXIFS('Input - target event report'!E:E,'Input - target event report'!B:B,B:B,'Input - target event report'!D:D,"Private Investment")-MINIFS('Input - target event report'!E:E,'Input - target event report'!B:B,B:B,'Input - target event report'!D:D,"Private Investment"))/(I1071-1))</f>
        <v/>
      </c>
      <c r="H1071">
        <f>IF(MAXIFS('Input - target event report'!E:E,'Input - target event report'!B:B,B:B,'Input - target event report'!D:D,"Private Investment") = 0, "N/A", TODAY() - MAXIFS('Input - target event report'!E:E,'Input - target event report'!B:B,B:B,'Input - target event report'!D:D,"Private Investment"))</f>
        <v/>
      </c>
      <c r="I1071">
        <f>COUNTIFS('Input - target event report'!B:B,B1071,'Input - target event report'!D:D, "Private Investment")</f>
        <v/>
      </c>
      <c r="J1071">
        <f>INDEX('Input - companies list'!$1:$10000,MATCH(B1071,'Input - companies list'!B:B,0),MATCH("Flow",'Input - companies list'!$1:$1,0 ))</f>
        <v/>
      </c>
      <c r="K1071">
        <f>INDEX('Input - companies list'!$1:$10000,MATCH(B1071,'Input - companies list'!B:B,0),MATCH("Inter-Cluster Connectivity",'Input - companies list'!$1:$1,0 ))</f>
        <v/>
      </c>
      <c r="L1071">
        <f>IFERROR(PERCENTRANK(F:F,F1071),0)</f>
        <v/>
      </c>
      <c r="M1071">
        <f>IFERROR(1 - PERCENTRANK(G:G,G1071),0)</f>
        <v/>
      </c>
      <c r="N1071">
        <f>IFERROR(1 - PERCENTRANK(H:H,H1071),0)</f>
        <v/>
      </c>
      <c r="O1071">
        <f>IFERROR(PERCENTRANK(I:I,I1071),0)</f>
        <v/>
      </c>
      <c r="P1071">
        <f>IFERROR(1 - PERCENTRANK(J:J,J1071),0)</f>
        <v/>
      </c>
      <c r="Q1071">
        <f>IFERROR(PERCENTRANK(K:K,K1071),0)</f>
        <v/>
      </c>
      <c r="R1071">
        <f>L1071*weight1+M1071*weight2+N1071*weight3+O1071*weight4+P1071*weight5+Q1071*weight6</f>
        <v/>
      </c>
    </row>
    <row r="1072" spans="1:18">
      <c r="A1072">
        <f>RANK(R1072,R:R)</f>
        <v/>
      </c>
      <c r="B1072" t="s">
        <v>12439</v>
      </c>
      <c r="C1072">
        <f>VLOOKUP(B1072,'Input - companies list'!B:L,2,FALSE)</f>
        <v/>
      </c>
      <c r="D1072">
        <f>VLOOKUP(B1072,'Input - companies list'!B:L,11,FALSE)</f>
        <v/>
      </c>
      <c r="E1072">
        <f>VLOOKUP(B1072,'Input - companies list'!B:E,4,FALSE)</f>
        <v/>
      </c>
      <c r="F1072">
        <f>SUMIFS('Input - target event report'!H:H,'Input - target event report'!B:B,B1072,'Input - target event report'!D:D, "Private Investment")</f>
        <v/>
      </c>
      <c r="G1072">
        <f>IF(I1072&lt;2, "N/A", (MAXIFS('Input - target event report'!E:E,'Input - target event report'!B:B,B:B,'Input - target event report'!D:D,"Private Investment")-MINIFS('Input - target event report'!E:E,'Input - target event report'!B:B,B:B,'Input - target event report'!D:D,"Private Investment"))/(I1072-1))</f>
        <v/>
      </c>
      <c r="H1072">
        <f>IF(MAXIFS('Input - target event report'!E:E,'Input - target event report'!B:B,B:B,'Input - target event report'!D:D,"Private Investment") = 0, "N/A", TODAY() - MAXIFS('Input - target event report'!E:E,'Input - target event report'!B:B,B:B,'Input - target event report'!D:D,"Private Investment"))</f>
        <v/>
      </c>
      <c r="I1072">
        <f>COUNTIFS('Input - target event report'!B:B,B1072,'Input - target event report'!D:D, "Private Investment")</f>
        <v/>
      </c>
      <c r="J1072">
        <f>INDEX('Input - companies list'!$1:$10000,MATCH(B1072,'Input - companies list'!B:B,0),MATCH("Flow",'Input - companies list'!$1:$1,0 ))</f>
        <v/>
      </c>
      <c r="K1072">
        <f>INDEX('Input - companies list'!$1:$10000,MATCH(B1072,'Input - companies list'!B:B,0),MATCH("Inter-Cluster Connectivity",'Input - companies list'!$1:$1,0 ))</f>
        <v/>
      </c>
      <c r="L1072">
        <f>IFERROR(PERCENTRANK(F:F,F1072),0)</f>
        <v/>
      </c>
      <c r="M1072">
        <f>IFERROR(1 - PERCENTRANK(G:G,G1072),0)</f>
        <v/>
      </c>
      <c r="N1072">
        <f>IFERROR(1 - PERCENTRANK(H:H,H1072),0)</f>
        <v/>
      </c>
      <c r="O1072">
        <f>IFERROR(PERCENTRANK(I:I,I1072),0)</f>
        <v/>
      </c>
      <c r="P1072">
        <f>IFERROR(1 - PERCENTRANK(J:J,J1072),0)</f>
        <v/>
      </c>
      <c r="Q1072">
        <f>IFERROR(PERCENTRANK(K:K,K1072),0)</f>
        <v/>
      </c>
      <c r="R1072">
        <f>L1072*weight1+M1072*weight2+N1072*weight3+O1072*weight4+P1072*weight5+Q1072*weight6</f>
        <v/>
      </c>
    </row>
    <row r="1073" spans="1:18">
      <c r="A1073">
        <f>RANK(R1073,R:R)</f>
        <v/>
      </c>
      <c r="B1073" t="s">
        <v>12449</v>
      </c>
      <c r="C1073">
        <f>VLOOKUP(B1073,'Input - companies list'!B:L,2,FALSE)</f>
        <v/>
      </c>
      <c r="D1073">
        <f>VLOOKUP(B1073,'Input - companies list'!B:L,11,FALSE)</f>
        <v/>
      </c>
      <c r="E1073">
        <f>VLOOKUP(B1073,'Input - companies list'!B:E,4,FALSE)</f>
        <v/>
      </c>
      <c r="F1073">
        <f>SUMIFS('Input - target event report'!H:H,'Input - target event report'!B:B,B1073,'Input - target event report'!D:D, "Private Investment")</f>
        <v/>
      </c>
      <c r="G1073">
        <f>IF(I1073&lt;2, "N/A", (MAXIFS('Input - target event report'!E:E,'Input - target event report'!B:B,B:B,'Input - target event report'!D:D,"Private Investment")-MINIFS('Input - target event report'!E:E,'Input - target event report'!B:B,B:B,'Input - target event report'!D:D,"Private Investment"))/(I1073-1))</f>
        <v/>
      </c>
      <c r="H1073">
        <f>IF(MAXIFS('Input - target event report'!E:E,'Input - target event report'!B:B,B:B,'Input - target event report'!D:D,"Private Investment") = 0, "N/A", TODAY() - MAXIFS('Input - target event report'!E:E,'Input - target event report'!B:B,B:B,'Input - target event report'!D:D,"Private Investment"))</f>
        <v/>
      </c>
      <c r="I1073">
        <f>COUNTIFS('Input - target event report'!B:B,B1073,'Input - target event report'!D:D, "Private Investment")</f>
        <v/>
      </c>
      <c r="J1073">
        <f>INDEX('Input - companies list'!$1:$10000,MATCH(B1073,'Input - companies list'!B:B,0),MATCH("Flow",'Input - companies list'!$1:$1,0 ))</f>
        <v/>
      </c>
      <c r="K1073">
        <f>INDEX('Input - companies list'!$1:$10000,MATCH(B1073,'Input - companies list'!B:B,0),MATCH("Inter-Cluster Connectivity",'Input - companies list'!$1:$1,0 ))</f>
        <v/>
      </c>
      <c r="L1073">
        <f>IFERROR(PERCENTRANK(F:F,F1073),0)</f>
        <v/>
      </c>
      <c r="M1073">
        <f>IFERROR(1 - PERCENTRANK(G:G,G1073),0)</f>
        <v/>
      </c>
      <c r="N1073">
        <f>IFERROR(1 - PERCENTRANK(H:H,H1073),0)</f>
        <v/>
      </c>
      <c r="O1073">
        <f>IFERROR(PERCENTRANK(I:I,I1073),0)</f>
        <v/>
      </c>
      <c r="P1073">
        <f>IFERROR(1 - PERCENTRANK(J:J,J1073),0)</f>
        <v/>
      </c>
      <c r="Q1073">
        <f>IFERROR(PERCENTRANK(K:K,K1073),0)</f>
        <v/>
      </c>
      <c r="R1073">
        <f>L1073*weight1+M1073*weight2+N1073*weight3+O1073*weight4+P1073*weight5+Q1073*weight6</f>
        <v/>
      </c>
    </row>
    <row r="1074" spans="1:18">
      <c r="A1074">
        <f>RANK(R1074,R:R)</f>
        <v/>
      </c>
      <c r="B1074" t="s">
        <v>12459</v>
      </c>
      <c r="C1074">
        <f>VLOOKUP(B1074,'Input - companies list'!B:L,2,FALSE)</f>
        <v/>
      </c>
      <c r="D1074">
        <f>VLOOKUP(B1074,'Input - companies list'!B:L,11,FALSE)</f>
        <v/>
      </c>
      <c r="E1074">
        <f>VLOOKUP(B1074,'Input - companies list'!B:E,4,FALSE)</f>
        <v/>
      </c>
      <c r="F1074">
        <f>SUMIFS('Input - target event report'!H:H,'Input - target event report'!B:B,B1074,'Input - target event report'!D:D, "Private Investment")</f>
        <v/>
      </c>
      <c r="G1074">
        <f>IF(I1074&lt;2, "N/A", (MAXIFS('Input - target event report'!E:E,'Input - target event report'!B:B,B:B,'Input - target event report'!D:D,"Private Investment")-MINIFS('Input - target event report'!E:E,'Input - target event report'!B:B,B:B,'Input - target event report'!D:D,"Private Investment"))/(I1074-1))</f>
        <v/>
      </c>
      <c r="H1074">
        <f>IF(MAXIFS('Input - target event report'!E:E,'Input - target event report'!B:B,B:B,'Input - target event report'!D:D,"Private Investment") = 0, "N/A", TODAY() - MAXIFS('Input - target event report'!E:E,'Input - target event report'!B:B,B:B,'Input - target event report'!D:D,"Private Investment"))</f>
        <v/>
      </c>
      <c r="I1074">
        <f>COUNTIFS('Input - target event report'!B:B,B1074,'Input - target event report'!D:D, "Private Investment")</f>
        <v/>
      </c>
      <c r="J1074">
        <f>INDEX('Input - companies list'!$1:$10000,MATCH(B1074,'Input - companies list'!B:B,0),MATCH("Flow",'Input - companies list'!$1:$1,0 ))</f>
        <v/>
      </c>
      <c r="K1074">
        <f>INDEX('Input - companies list'!$1:$10000,MATCH(B1074,'Input - companies list'!B:B,0),MATCH("Inter-Cluster Connectivity",'Input - companies list'!$1:$1,0 ))</f>
        <v/>
      </c>
      <c r="L1074">
        <f>IFERROR(PERCENTRANK(F:F,F1074),0)</f>
        <v/>
      </c>
      <c r="M1074">
        <f>IFERROR(1 - PERCENTRANK(G:G,G1074),0)</f>
        <v/>
      </c>
      <c r="N1074">
        <f>IFERROR(1 - PERCENTRANK(H:H,H1074),0)</f>
        <v/>
      </c>
      <c r="O1074">
        <f>IFERROR(PERCENTRANK(I:I,I1074),0)</f>
        <v/>
      </c>
      <c r="P1074">
        <f>IFERROR(1 - PERCENTRANK(J:J,J1074),0)</f>
        <v/>
      </c>
      <c r="Q1074">
        <f>IFERROR(PERCENTRANK(K:K,K1074),0)</f>
        <v/>
      </c>
      <c r="R1074">
        <f>L1074*weight1+M1074*weight2+N1074*weight3+O1074*weight4+P1074*weight5+Q1074*weight6</f>
        <v/>
      </c>
    </row>
    <row r="1075" spans="1:18">
      <c r="A1075">
        <f>RANK(R1075,R:R)</f>
        <v/>
      </c>
      <c r="B1075" t="s">
        <v>12471</v>
      </c>
      <c r="C1075">
        <f>VLOOKUP(B1075,'Input - companies list'!B:L,2,FALSE)</f>
        <v/>
      </c>
      <c r="D1075">
        <f>VLOOKUP(B1075,'Input - companies list'!B:L,11,FALSE)</f>
        <v/>
      </c>
      <c r="E1075">
        <f>VLOOKUP(B1075,'Input - companies list'!B:E,4,FALSE)</f>
        <v/>
      </c>
      <c r="F1075">
        <f>SUMIFS('Input - target event report'!H:H,'Input - target event report'!B:B,B1075,'Input - target event report'!D:D, "Private Investment")</f>
        <v/>
      </c>
      <c r="G1075">
        <f>IF(I1075&lt;2, "N/A", (MAXIFS('Input - target event report'!E:E,'Input - target event report'!B:B,B:B,'Input - target event report'!D:D,"Private Investment")-MINIFS('Input - target event report'!E:E,'Input - target event report'!B:B,B:B,'Input - target event report'!D:D,"Private Investment"))/(I1075-1))</f>
        <v/>
      </c>
      <c r="H1075">
        <f>IF(MAXIFS('Input - target event report'!E:E,'Input - target event report'!B:B,B:B,'Input - target event report'!D:D,"Private Investment") = 0, "N/A", TODAY() - MAXIFS('Input - target event report'!E:E,'Input - target event report'!B:B,B:B,'Input - target event report'!D:D,"Private Investment"))</f>
        <v/>
      </c>
      <c r="I1075">
        <f>COUNTIFS('Input - target event report'!B:B,B1075,'Input - target event report'!D:D, "Private Investment")</f>
        <v/>
      </c>
      <c r="J1075">
        <f>INDEX('Input - companies list'!$1:$10000,MATCH(B1075,'Input - companies list'!B:B,0),MATCH("Flow",'Input - companies list'!$1:$1,0 ))</f>
        <v/>
      </c>
      <c r="K1075">
        <f>INDEX('Input - companies list'!$1:$10000,MATCH(B1075,'Input - companies list'!B:B,0),MATCH("Inter-Cluster Connectivity",'Input - companies list'!$1:$1,0 ))</f>
        <v/>
      </c>
      <c r="L1075">
        <f>IFERROR(PERCENTRANK(F:F,F1075),0)</f>
        <v/>
      </c>
      <c r="M1075">
        <f>IFERROR(1 - PERCENTRANK(G:G,G1075),0)</f>
        <v/>
      </c>
      <c r="N1075">
        <f>IFERROR(1 - PERCENTRANK(H:H,H1075),0)</f>
        <v/>
      </c>
      <c r="O1075">
        <f>IFERROR(PERCENTRANK(I:I,I1075),0)</f>
        <v/>
      </c>
      <c r="P1075">
        <f>IFERROR(1 - PERCENTRANK(J:J,J1075),0)</f>
        <v/>
      </c>
      <c r="Q1075">
        <f>IFERROR(PERCENTRANK(K:K,K1075),0)</f>
        <v/>
      </c>
      <c r="R1075">
        <f>L1075*weight1+M1075*weight2+N1075*weight3+O1075*weight4+P1075*weight5+Q1075*weight6</f>
        <v/>
      </c>
    </row>
    <row r="1076" spans="1:18">
      <c r="A1076">
        <f>RANK(R1076,R:R)</f>
        <v/>
      </c>
      <c r="B1076" t="s">
        <v>12482</v>
      </c>
      <c r="C1076">
        <f>VLOOKUP(B1076,'Input - companies list'!B:L,2,FALSE)</f>
        <v/>
      </c>
      <c r="D1076">
        <f>VLOOKUP(B1076,'Input - companies list'!B:L,11,FALSE)</f>
        <v/>
      </c>
      <c r="E1076">
        <f>VLOOKUP(B1076,'Input - companies list'!B:E,4,FALSE)</f>
        <v/>
      </c>
      <c r="F1076">
        <f>SUMIFS('Input - target event report'!H:H,'Input - target event report'!B:B,B1076,'Input - target event report'!D:D, "Private Investment")</f>
        <v/>
      </c>
      <c r="G1076">
        <f>IF(I1076&lt;2, "N/A", (MAXIFS('Input - target event report'!E:E,'Input - target event report'!B:B,B:B,'Input - target event report'!D:D,"Private Investment")-MINIFS('Input - target event report'!E:E,'Input - target event report'!B:B,B:B,'Input - target event report'!D:D,"Private Investment"))/(I1076-1))</f>
        <v/>
      </c>
      <c r="H1076">
        <f>IF(MAXIFS('Input - target event report'!E:E,'Input - target event report'!B:B,B:B,'Input - target event report'!D:D,"Private Investment") = 0, "N/A", TODAY() - MAXIFS('Input - target event report'!E:E,'Input - target event report'!B:B,B:B,'Input - target event report'!D:D,"Private Investment"))</f>
        <v/>
      </c>
      <c r="I1076">
        <f>COUNTIFS('Input - target event report'!B:B,B1076,'Input - target event report'!D:D, "Private Investment")</f>
        <v/>
      </c>
      <c r="J1076">
        <f>INDEX('Input - companies list'!$1:$10000,MATCH(B1076,'Input - companies list'!B:B,0),MATCH("Flow",'Input - companies list'!$1:$1,0 ))</f>
        <v/>
      </c>
      <c r="K1076">
        <f>INDEX('Input - companies list'!$1:$10000,MATCH(B1076,'Input - companies list'!B:B,0),MATCH("Inter-Cluster Connectivity",'Input - companies list'!$1:$1,0 ))</f>
        <v/>
      </c>
      <c r="L1076">
        <f>IFERROR(PERCENTRANK(F:F,F1076),0)</f>
        <v/>
      </c>
      <c r="M1076">
        <f>IFERROR(1 - PERCENTRANK(G:G,G1076),0)</f>
        <v/>
      </c>
      <c r="N1076">
        <f>IFERROR(1 - PERCENTRANK(H:H,H1076),0)</f>
        <v/>
      </c>
      <c r="O1076">
        <f>IFERROR(PERCENTRANK(I:I,I1076),0)</f>
        <v/>
      </c>
      <c r="P1076">
        <f>IFERROR(1 - PERCENTRANK(J:J,J1076),0)</f>
        <v/>
      </c>
      <c r="Q1076">
        <f>IFERROR(PERCENTRANK(K:K,K1076),0)</f>
        <v/>
      </c>
      <c r="R1076">
        <f>L1076*weight1+M1076*weight2+N1076*weight3+O1076*weight4+P1076*weight5+Q1076*weight6</f>
        <v/>
      </c>
    </row>
    <row r="1077" spans="1:18">
      <c r="A1077">
        <f>RANK(R1077,R:R)</f>
        <v/>
      </c>
      <c r="B1077" t="s">
        <v>12494</v>
      </c>
      <c r="C1077">
        <f>VLOOKUP(B1077,'Input - companies list'!B:L,2,FALSE)</f>
        <v/>
      </c>
      <c r="D1077">
        <f>VLOOKUP(B1077,'Input - companies list'!B:L,11,FALSE)</f>
        <v/>
      </c>
      <c r="E1077">
        <f>VLOOKUP(B1077,'Input - companies list'!B:E,4,FALSE)</f>
        <v/>
      </c>
      <c r="F1077">
        <f>SUMIFS('Input - target event report'!H:H,'Input - target event report'!B:B,B1077,'Input - target event report'!D:D, "Private Investment")</f>
        <v/>
      </c>
      <c r="G1077">
        <f>IF(I1077&lt;2, "N/A", (MAXIFS('Input - target event report'!E:E,'Input - target event report'!B:B,B:B,'Input - target event report'!D:D,"Private Investment")-MINIFS('Input - target event report'!E:E,'Input - target event report'!B:B,B:B,'Input - target event report'!D:D,"Private Investment"))/(I1077-1))</f>
        <v/>
      </c>
      <c r="H1077">
        <f>IF(MAXIFS('Input - target event report'!E:E,'Input - target event report'!B:B,B:B,'Input - target event report'!D:D,"Private Investment") = 0, "N/A", TODAY() - MAXIFS('Input - target event report'!E:E,'Input - target event report'!B:B,B:B,'Input - target event report'!D:D,"Private Investment"))</f>
        <v/>
      </c>
      <c r="I1077">
        <f>COUNTIFS('Input - target event report'!B:B,B1077,'Input - target event report'!D:D, "Private Investment")</f>
        <v/>
      </c>
      <c r="J1077">
        <f>INDEX('Input - companies list'!$1:$10000,MATCH(B1077,'Input - companies list'!B:B,0),MATCH("Flow",'Input - companies list'!$1:$1,0 ))</f>
        <v/>
      </c>
      <c r="K1077">
        <f>INDEX('Input - companies list'!$1:$10000,MATCH(B1077,'Input - companies list'!B:B,0),MATCH("Inter-Cluster Connectivity",'Input - companies list'!$1:$1,0 ))</f>
        <v/>
      </c>
      <c r="L1077">
        <f>IFERROR(PERCENTRANK(F:F,F1077),0)</f>
        <v/>
      </c>
      <c r="M1077">
        <f>IFERROR(1 - PERCENTRANK(G:G,G1077),0)</f>
        <v/>
      </c>
      <c r="N1077">
        <f>IFERROR(1 - PERCENTRANK(H:H,H1077),0)</f>
        <v/>
      </c>
      <c r="O1077">
        <f>IFERROR(PERCENTRANK(I:I,I1077),0)</f>
        <v/>
      </c>
      <c r="P1077">
        <f>IFERROR(1 - PERCENTRANK(J:J,J1077),0)</f>
        <v/>
      </c>
      <c r="Q1077">
        <f>IFERROR(PERCENTRANK(K:K,K1077),0)</f>
        <v/>
      </c>
      <c r="R1077">
        <f>L1077*weight1+M1077*weight2+N1077*weight3+O1077*weight4+P1077*weight5+Q1077*weight6</f>
        <v/>
      </c>
    </row>
    <row r="1078" spans="1:18">
      <c r="A1078">
        <f>RANK(R1078,R:R)</f>
        <v/>
      </c>
      <c r="B1078" t="s">
        <v>12503</v>
      </c>
      <c r="C1078">
        <f>VLOOKUP(B1078,'Input - companies list'!B:L,2,FALSE)</f>
        <v/>
      </c>
      <c r="D1078">
        <f>VLOOKUP(B1078,'Input - companies list'!B:L,11,FALSE)</f>
        <v/>
      </c>
      <c r="E1078">
        <f>VLOOKUP(B1078,'Input - companies list'!B:E,4,FALSE)</f>
        <v/>
      </c>
      <c r="F1078">
        <f>SUMIFS('Input - target event report'!H:H,'Input - target event report'!B:B,B1078,'Input - target event report'!D:D, "Private Investment")</f>
        <v/>
      </c>
      <c r="G1078">
        <f>IF(I1078&lt;2, "N/A", (MAXIFS('Input - target event report'!E:E,'Input - target event report'!B:B,B:B,'Input - target event report'!D:D,"Private Investment")-MINIFS('Input - target event report'!E:E,'Input - target event report'!B:B,B:B,'Input - target event report'!D:D,"Private Investment"))/(I1078-1))</f>
        <v/>
      </c>
      <c r="H1078">
        <f>IF(MAXIFS('Input - target event report'!E:E,'Input - target event report'!B:B,B:B,'Input - target event report'!D:D,"Private Investment") = 0, "N/A", TODAY() - MAXIFS('Input - target event report'!E:E,'Input - target event report'!B:B,B:B,'Input - target event report'!D:D,"Private Investment"))</f>
        <v/>
      </c>
      <c r="I1078">
        <f>COUNTIFS('Input - target event report'!B:B,B1078,'Input - target event report'!D:D, "Private Investment")</f>
        <v/>
      </c>
      <c r="J1078">
        <f>INDEX('Input - companies list'!$1:$10000,MATCH(B1078,'Input - companies list'!B:B,0),MATCH("Flow",'Input - companies list'!$1:$1,0 ))</f>
        <v/>
      </c>
      <c r="K1078">
        <f>INDEX('Input - companies list'!$1:$10000,MATCH(B1078,'Input - companies list'!B:B,0),MATCH("Inter-Cluster Connectivity",'Input - companies list'!$1:$1,0 ))</f>
        <v/>
      </c>
      <c r="L1078">
        <f>IFERROR(PERCENTRANK(F:F,F1078),0)</f>
        <v/>
      </c>
      <c r="M1078">
        <f>IFERROR(1 - PERCENTRANK(G:G,G1078),0)</f>
        <v/>
      </c>
      <c r="N1078">
        <f>IFERROR(1 - PERCENTRANK(H:H,H1078),0)</f>
        <v/>
      </c>
      <c r="O1078">
        <f>IFERROR(PERCENTRANK(I:I,I1078),0)</f>
        <v/>
      </c>
      <c r="P1078">
        <f>IFERROR(1 - PERCENTRANK(J:J,J1078),0)</f>
        <v/>
      </c>
      <c r="Q1078">
        <f>IFERROR(PERCENTRANK(K:K,K1078),0)</f>
        <v/>
      </c>
      <c r="R1078">
        <f>L1078*weight1+M1078*weight2+N1078*weight3+O1078*weight4+P1078*weight5+Q1078*weight6</f>
        <v/>
      </c>
    </row>
    <row r="1079" spans="1:18">
      <c r="A1079">
        <f>RANK(R1079,R:R)</f>
        <v/>
      </c>
      <c r="B1079" t="s">
        <v>12515</v>
      </c>
      <c r="C1079">
        <f>VLOOKUP(B1079,'Input - companies list'!B:L,2,FALSE)</f>
        <v/>
      </c>
      <c r="D1079">
        <f>VLOOKUP(B1079,'Input - companies list'!B:L,11,FALSE)</f>
        <v/>
      </c>
      <c r="E1079">
        <f>VLOOKUP(B1079,'Input - companies list'!B:E,4,FALSE)</f>
        <v/>
      </c>
      <c r="F1079">
        <f>SUMIFS('Input - target event report'!H:H,'Input - target event report'!B:B,B1079,'Input - target event report'!D:D, "Private Investment")</f>
        <v/>
      </c>
      <c r="G1079">
        <f>IF(I1079&lt;2, "N/A", (MAXIFS('Input - target event report'!E:E,'Input - target event report'!B:B,B:B,'Input - target event report'!D:D,"Private Investment")-MINIFS('Input - target event report'!E:E,'Input - target event report'!B:B,B:B,'Input - target event report'!D:D,"Private Investment"))/(I1079-1))</f>
        <v/>
      </c>
      <c r="H1079">
        <f>IF(MAXIFS('Input - target event report'!E:E,'Input - target event report'!B:B,B:B,'Input - target event report'!D:D,"Private Investment") = 0, "N/A", TODAY() - MAXIFS('Input - target event report'!E:E,'Input - target event report'!B:B,B:B,'Input - target event report'!D:D,"Private Investment"))</f>
        <v/>
      </c>
      <c r="I1079">
        <f>COUNTIFS('Input - target event report'!B:B,B1079,'Input - target event report'!D:D, "Private Investment")</f>
        <v/>
      </c>
      <c r="J1079">
        <f>INDEX('Input - companies list'!$1:$10000,MATCH(B1079,'Input - companies list'!B:B,0),MATCH("Flow",'Input - companies list'!$1:$1,0 ))</f>
        <v/>
      </c>
      <c r="K1079">
        <f>INDEX('Input - companies list'!$1:$10000,MATCH(B1079,'Input - companies list'!B:B,0),MATCH("Inter-Cluster Connectivity",'Input - companies list'!$1:$1,0 ))</f>
        <v/>
      </c>
      <c r="L1079">
        <f>IFERROR(PERCENTRANK(F:F,F1079),0)</f>
        <v/>
      </c>
      <c r="M1079">
        <f>IFERROR(1 - PERCENTRANK(G:G,G1079),0)</f>
        <v/>
      </c>
      <c r="N1079">
        <f>IFERROR(1 - PERCENTRANK(H:H,H1079),0)</f>
        <v/>
      </c>
      <c r="O1079">
        <f>IFERROR(PERCENTRANK(I:I,I1079),0)</f>
        <v/>
      </c>
      <c r="P1079">
        <f>IFERROR(1 - PERCENTRANK(J:J,J1079),0)</f>
        <v/>
      </c>
      <c r="Q1079">
        <f>IFERROR(PERCENTRANK(K:K,K1079),0)</f>
        <v/>
      </c>
      <c r="R1079">
        <f>L1079*weight1+M1079*weight2+N1079*weight3+O1079*weight4+P1079*weight5+Q1079*weight6</f>
        <v/>
      </c>
    </row>
    <row r="1080" spans="1:18">
      <c r="A1080">
        <f>RANK(R1080,R:R)</f>
        <v/>
      </c>
      <c r="B1080" t="s">
        <v>12523</v>
      </c>
      <c r="C1080">
        <f>VLOOKUP(B1080,'Input - companies list'!B:L,2,FALSE)</f>
        <v/>
      </c>
      <c r="D1080">
        <f>VLOOKUP(B1080,'Input - companies list'!B:L,11,FALSE)</f>
        <v/>
      </c>
      <c r="E1080">
        <f>VLOOKUP(B1080,'Input - companies list'!B:E,4,FALSE)</f>
        <v/>
      </c>
      <c r="F1080">
        <f>SUMIFS('Input - target event report'!H:H,'Input - target event report'!B:B,B1080,'Input - target event report'!D:D, "Private Investment")</f>
        <v/>
      </c>
      <c r="G1080">
        <f>IF(I1080&lt;2, "N/A", (MAXIFS('Input - target event report'!E:E,'Input - target event report'!B:B,B:B,'Input - target event report'!D:D,"Private Investment")-MINIFS('Input - target event report'!E:E,'Input - target event report'!B:B,B:B,'Input - target event report'!D:D,"Private Investment"))/(I1080-1))</f>
        <v/>
      </c>
      <c r="H1080">
        <f>IF(MAXIFS('Input - target event report'!E:E,'Input - target event report'!B:B,B:B,'Input - target event report'!D:D,"Private Investment") = 0, "N/A", TODAY() - MAXIFS('Input - target event report'!E:E,'Input - target event report'!B:B,B:B,'Input - target event report'!D:D,"Private Investment"))</f>
        <v/>
      </c>
      <c r="I1080">
        <f>COUNTIFS('Input - target event report'!B:B,B1080,'Input - target event report'!D:D, "Private Investment")</f>
        <v/>
      </c>
      <c r="J1080">
        <f>INDEX('Input - companies list'!$1:$10000,MATCH(B1080,'Input - companies list'!B:B,0),MATCH("Flow",'Input - companies list'!$1:$1,0 ))</f>
        <v/>
      </c>
      <c r="K1080">
        <f>INDEX('Input - companies list'!$1:$10000,MATCH(B1080,'Input - companies list'!B:B,0),MATCH("Inter-Cluster Connectivity",'Input - companies list'!$1:$1,0 ))</f>
        <v/>
      </c>
      <c r="L1080">
        <f>IFERROR(PERCENTRANK(F:F,F1080),0)</f>
        <v/>
      </c>
      <c r="M1080">
        <f>IFERROR(1 - PERCENTRANK(G:G,G1080),0)</f>
        <v/>
      </c>
      <c r="N1080">
        <f>IFERROR(1 - PERCENTRANK(H:H,H1080),0)</f>
        <v/>
      </c>
      <c r="O1080">
        <f>IFERROR(PERCENTRANK(I:I,I1080),0)</f>
        <v/>
      </c>
      <c r="P1080">
        <f>IFERROR(1 - PERCENTRANK(J:J,J1080),0)</f>
        <v/>
      </c>
      <c r="Q1080">
        <f>IFERROR(PERCENTRANK(K:K,K1080),0)</f>
        <v/>
      </c>
      <c r="R1080">
        <f>L1080*weight1+M1080*weight2+N1080*weight3+O1080*weight4+P1080*weight5+Q1080*weight6</f>
        <v/>
      </c>
    </row>
    <row r="1081" spans="1:18">
      <c r="A1081">
        <f>RANK(R1081,R:R)</f>
        <v/>
      </c>
      <c r="B1081" t="s">
        <v>12533</v>
      </c>
      <c r="C1081">
        <f>VLOOKUP(B1081,'Input - companies list'!B:L,2,FALSE)</f>
        <v/>
      </c>
      <c r="D1081">
        <f>VLOOKUP(B1081,'Input - companies list'!B:L,11,FALSE)</f>
        <v/>
      </c>
      <c r="E1081">
        <f>VLOOKUP(B1081,'Input - companies list'!B:E,4,FALSE)</f>
        <v/>
      </c>
      <c r="F1081">
        <f>SUMIFS('Input - target event report'!H:H,'Input - target event report'!B:B,B1081,'Input - target event report'!D:D, "Private Investment")</f>
        <v/>
      </c>
      <c r="G1081">
        <f>IF(I1081&lt;2, "N/A", (MAXIFS('Input - target event report'!E:E,'Input - target event report'!B:B,B:B,'Input - target event report'!D:D,"Private Investment")-MINIFS('Input - target event report'!E:E,'Input - target event report'!B:B,B:B,'Input - target event report'!D:D,"Private Investment"))/(I1081-1))</f>
        <v/>
      </c>
      <c r="H1081">
        <f>IF(MAXIFS('Input - target event report'!E:E,'Input - target event report'!B:B,B:B,'Input - target event report'!D:D,"Private Investment") = 0, "N/A", TODAY() - MAXIFS('Input - target event report'!E:E,'Input - target event report'!B:B,B:B,'Input - target event report'!D:D,"Private Investment"))</f>
        <v/>
      </c>
      <c r="I1081">
        <f>COUNTIFS('Input - target event report'!B:B,B1081,'Input - target event report'!D:D, "Private Investment")</f>
        <v/>
      </c>
      <c r="J1081">
        <f>INDEX('Input - companies list'!$1:$10000,MATCH(B1081,'Input - companies list'!B:B,0),MATCH("Flow",'Input - companies list'!$1:$1,0 ))</f>
        <v/>
      </c>
      <c r="K1081">
        <f>INDEX('Input - companies list'!$1:$10000,MATCH(B1081,'Input - companies list'!B:B,0),MATCH("Inter-Cluster Connectivity",'Input - companies list'!$1:$1,0 ))</f>
        <v/>
      </c>
      <c r="L1081">
        <f>IFERROR(PERCENTRANK(F:F,F1081),0)</f>
        <v/>
      </c>
      <c r="M1081">
        <f>IFERROR(1 - PERCENTRANK(G:G,G1081),0)</f>
        <v/>
      </c>
      <c r="N1081">
        <f>IFERROR(1 - PERCENTRANK(H:H,H1081),0)</f>
        <v/>
      </c>
      <c r="O1081">
        <f>IFERROR(PERCENTRANK(I:I,I1081),0)</f>
        <v/>
      </c>
      <c r="P1081">
        <f>IFERROR(1 - PERCENTRANK(J:J,J1081),0)</f>
        <v/>
      </c>
      <c r="Q1081">
        <f>IFERROR(PERCENTRANK(K:K,K1081),0)</f>
        <v/>
      </c>
      <c r="R1081">
        <f>L1081*weight1+M1081*weight2+N1081*weight3+O1081*weight4+P1081*weight5+Q1081*weight6</f>
        <v/>
      </c>
    </row>
    <row r="1082" spans="1:18">
      <c r="A1082">
        <f>RANK(R1082,R:R)</f>
        <v/>
      </c>
      <c r="B1082" t="s">
        <v>12543</v>
      </c>
      <c r="C1082">
        <f>VLOOKUP(B1082,'Input - companies list'!B:L,2,FALSE)</f>
        <v/>
      </c>
      <c r="D1082">
        <f>VLOOKUP(B1082,'Input - companies list'!B:L,11,FALSE)</f>
        <v/>
      </c>
      <c r="E1082">
        <f>VLOOKUP(B1082,'Input - companies list'!B:E,4,FALSE)</f>
        <v/>
      </c>
      <c r="F1082">
        <f>SUMIFS('Input - target event report'!H:H,'Input - target event report'!B:B,B1082,'Input - target event report'!D:D, "Private Investment")</f>
        <v/>
      </c>
      <c r="G1082">
        <f>IF(I1082&lt;2, "N/A", (MAXIFS('Input - target event report'!E:E,'Input - target event report'!B:B,B:B,'Input - target event report'!D:D,"Private Investment")-MINIFS('Input - target event report'!E:E,'Input - target event report'!B:B,B:B,'Input - target event report'!D:D,"Private Investment"))/(I1082-1))</f>
        <v/>
      </c>
      <c r="H1082">
        <f>IF(MAXIFS('Input - target event report'!E:E,'Input - target event report'!B:B,B:B,'Input - target event report'!D:D,"Private Investment") = 0, "N/A", TODAY() - MAXIFS('Input - target event report'!E:E,'Input - target event report'!B:B,B:B,'Input - target event report'!D:D,"Private Investment"))</f>
        <v/>
      </c>
      <c r="I1082">
        <f>COUNTIFS('Input - target event report'!B:B,B1082,'Input - target event report'!D:D, "Private Investment")</f>
        <v/>
      </c>
      <c r="J1082">
        <f>INDEX('Input - companies list'!$1:$10000,MATCH(B1082,'Input - companies list'!B:B,0),MATCH("Flow",'Input - companies list'!$1:$1,0 ))</f>
        <v/>
      </c>
      <c r="K1082">
        <f>INDEX('Input - companies list'!$1:$10000,MATCH(B1082,'Input - companies list'!B:B,0),MATCH("Inter-Cluster Connectivity",'Input - companies list'!$1:$1,0 ))</f>
        <v/>
      </c>
      <c r="L1082">
        <f>IFERROR(PERCENTRANK(F:F,F1082),0)</f>
        <v/>
      </c>
      <c r="M1082">
        <f>IFERROR(1 - PERCENTRANK(G:G,G1082),0)</f>
        <v/>
      </c>
      <c r="N1082">
        <f>IFERROR(1 - PERCENTRANK(H:H,H1082),0)</f>
        <v/>
      </c>
      <c r="O1082">
        <f>IFERROR(PERCENTRANK(I:I,I1082),0)</f>
        <v/>
      </c>
      <c r="P1082">
        <f>IFERROR(1 - PERCENTRANK(J:J,J1082),0)</f>
        <v/>
      </c>
      <c r="Q1082">
        <f>IFERROR(PERCENTRANK(K:K,K1082),0)</f>
        <v/>
      </c>
      <c r="R1082">
        <f>L1082*weight1+M1082*weight2+N1082*weight3+O1082*weight4+P1082*weight5+Q1082*weight6</f>
        <v/>
      </c>
    </row>
    <row r="1083" spans="1:18">
      <c r="A1083">
        <f>RANK(R1083,R:R)</f>
        <v/>
      </c>
      <c r="B1083" t="s">
        <v>12553</v>
      </c>
      <c r="C1083">
        <f>VLOOKUP(B1083,'Input - companies list'!B:L,2,FALSE)</f>
        <v/>
      </c>
      <c r="D1083">
        <f>VLOOKUP(B1083,'Input - companies list'!B:L,11,FALSE)</f>
        <v/>
      </c>
      <c r="E1083">
        <f>VLOOKUP(B1083,'Input - companies list'!B:E,4,FALSE)</f>
        <v/>
      </c>
      <c r="F1083">
        <f>SUMIFS('Input - target event report'!H:H,'Input - target event report'!B:B,B1083,'Input - target event report'!D:D, "Private Investment")</f>
        <v/>
      </c>
      <c r="G1083">
        <f>IF(I1083&lt;2, "N/A", (MAXIFS('Input - target event report'!E:E,'Input - target event report'!B:B,B:B,'Input - target event report'!D:D,"Private Investment")-MINIFS('Input - target event report'!E:E,'Input - target event report'!B:B,B:B,'Input - target event report'!D:D,"Private Investment"))/(I1083-1))</f>
        <v/>
      </c>
      <c r="H1083">
        <f>IF(MAXIFS('Input - target event report'!E:E,'Input - target event report'!B:B,B:B,'Input - target event report'!D:D,"Private Investment") = 0, "N/A", TODAY() - MAXIFS('Input - target event report'!E:E,'Input - target event report'!B:B,B:B,'Input - target event report'!D:D,"Private Investment"))</f>
        <v/>
      </c>
      <c r="I1083">
        <f>COUNTIFS('Input - target event report'!B:B,B1083,'Input - target event report'!D:D, "Private Investment")</f>
        <v/>
      </c>
      <c r="J1083">
        <f>INDEX('Input - companies list'!$1:$10000,MATCH(B1083,'Input - companies list'!B:B,0),MATCH("Flow",'Input - companies list'!$1:$1,0 ))</f>
        <v/>
      </c>
      <c r="K1083">
        <f>INDEX('Input - companies list'!$1:$10000,MATCH(B1083,'Input - companies list'!B:B,0),MATCH("Inter-Cluster Connectivity",'Input - companies list'!$1:$1,0 ))</f>
        <v/>
      </c>
      <c r="L1083">
        <f>IFERROR(PERCENTRANK(F:F,F1083),0)</f>
        <v/>
      </c>
      <c r="M1083">
        <f>IFERROR(1 - PERCENTRANK(G:G,G1083),0)</f>
        <v/>
      </c>
      <c r="N1083">
        <f>IFERROR(1 - PERCENTRANK(H:H,H1083),0)</f>
        <v/>
      </c>
      <c r="O1083">
        <f>IFERROR(PERCENTRANK(I:I,I1083),0)</f>
        <v/>
      </c>
      <c r="P1083">
        <f>IFERROR(1 - PERCENTRANK(J:J,J1083),0)</f>
        <v/>
      </c>
      <c r="Q1083">
        <f>IFERROR(PERCENTRANK(K:K,K1083),0)</f>
        <v/>
      </c>
      <c r="R1083">
        <f>L1083*weight1+M1083*weight2+N1083*weight3+O1083*weight4+P1083*weight5+Q1083*weight6</f>
        <v/>
      </c>
    </row>
    <row r="1084" spans="1:18">
      <c r="A1084">
        <f>RANK(R1084,R:R)</f>
        <v/>
      </c>
      <c r="B1084" t="s">
        <v>12566</v>
      </c>
      <c r="C1084">
        <f>VLOOKUP(B1084,'Input - companies list'!B:L,2,FALSE)</f>
        <v/>
      </c>
      <c r="D1084">
        <f>VLOOKUP(B1084,'Input - companies list'!B:L,11,FALSE)</f>
        <v/>
      </c>
      <c r="E1084">
        <f>VLOOKUP(B1084,'Input - companies list'!B:E,4,FALSE)</f>
        <v/>
      </c>
      <c r="F1084">
        <f>SUMIFS('Input - target event report'!H:H,'Input - target event report'!B:B,B1084,'Input - target event report'!D:D, "Private Investment")</f>
        <v/>
      </c>
      <c r="G1084">
        <f>IF(I1084&lt;2, "N/A", (MAXIFS('Input - target event report'!E:E,'Input - target event report'!B:B,B:B,'Input - target event report'!D:D,"Private Investment")-MINIFS('Input - target event report'!E:E,'Input - target event report'!B:B,B:B,'Input - target event report'!D:D,"Private Investment"))/(I1084-1))</f>
        <v/>
      </c>
      <c r="H1084">
        <f>IF(MAXIFS('Input - target event report'!E:E,'Input - target event report'!B:B,B:B,'Input - target event report'!D:D,"Private Investment") = 0, "N/A", TODAY() - MAXIFS('Input - target event report'!E:E,'Input - target event report'!B:B,B:B,'Input - target event report'!D:D,"Private Investment"))</f>
        <v/>
      </c>
      <c r="I1084">
        <f>COUNTIFS('Input - target event report'!B:B,B1084,'Input - target event report'!D:D, "Private Investment")</f>
        <v/>
      </c>
      <c r="J1084">
        <f>INDEX('Input - companies list'!$1:$10000,MATCH(B1084,'Input - companies list'!B:B,0),MATCH("Flow",'Input - companies list'!$1:$1,0 ))</f>
        <v/>
      </c>
      <c r="K1084">
        <f>INDEX('Input - companies list'!$1:$10000,MATCH(B1084,'Input - companies list'!B:B,0),MATCH("Inter-Cluster Connectivity",'Input - companies list'!$1:$1,0 ))</f>
        <v/>
      </c>
      <c r="L1084">
        <f>IFERROR(PERCENTRANK(F:F,F1084),0)</f>
        <v/>
      </c>
      <c r="M1084">
        <f>IFERROR(1 - PERCENTRANK(G:G,G1084),0)</f>
        <v/>
      </c>
      <c r="N1084">
        <f>IFERROR(1 - PERCENTRANK(H:H,H1084),0)</f>
        <v/>
      </c>
      <c r="O1084">
        <f>IFERROR(PERCENTRANK(I:I,I1084),0)</f>
        <v/>
      </c>
      <c r="P1084">
        <f>IFERROR(1 - PERCENTRANK(J:J,J1084),0)</f>
        <v/>
      </c>
      <c r="Q1084">
        <f>IFERROR(PERCENTRANK(K:K,K1084),0)</f>
        <v/>
      </c>
      <c r="R1084">
        <f>L1084*weight1+M1084*weight2+N1084*weight3+O1084*weight4+P1084*weight5+Q1084*weight6</f>
        <v/>
      </c>
    </row>
    <row r="1085" spans="1:18">
      <c r="A1085">
        <f>RANK(R1085,R:R)</f>
        <v/>
      </c>
      <c r="B1085" t="s">
        <v>12578</v>
      </c>
      <c r="C1085">
        <f>VLOOKUP(B1085,'Input - companies list'!B:L,2,FALSE)</f>
        <v/>
      </c>
      <c r="D1085">
        <f>VLOOKUP(B1085,'Input - companies list'!B:L,11,FALSE)</f>
        <v/>
      </c>
      <c r="E1085">
        <f>VLOOKUP(B1085,'Input - companies list'!B:E,4,FALSE)</f>
        <v/>
      </c>
      <c r="F1085">
        <f>SUMIFS('Input - target event report'!H:H,'Input - target event report'!B:B,B1085,'Input - target event report'!D:D, "Private Investment")</f>
        <v/>
      </c>
      <c r="G1085">
        <f>IF(I1085&lt;2, "N/A", (MAXIFS('Input - target event report'!E:E,'Input - target event report'!B:B,B:B,'Input - target event report'!D:D,"Private Investment")-MINIFS('Input - target event report'!E:E,'Input - target event report'!B:B,B:B,'Input - target event report'!D:D,"Private Investment"))/(I1085-1))</f>
        <v/>
      </c>
      <c r="H1085">
        <f>IF(MAXIFS('Input - target event report'!E:E,'Input - target event report'!B:B,B:B,'Input - target event report'!D:D,"Private Investment") = 0, "N/A", TODAY() - MAXIFS('Input - target event report'!E:E,'Input - target event report'!B:B,B:B,'Input - target event report'!D:D,"Private Investment"))</f>
        <v/>
      </c>
      <c r="I1085">
        <f>COUNTIFS('Input - target event report'!B:B,B1085,'Input - target event report'!D:D, "Private Investment")</f>
        <v/>
      </c>
      <c r="J1085">
        <f>INDEX('Input - companies list'!$1:$10000,MATCH(B1085,'Input - companies list'!B:B,0),MATCH("Flow",'Input - companies list'!$1:$1,0 ))</f>
        <v/>
      </c>
      <c r="K1085">
        <f>INDEX('Input - companies list'!$1:$10000,MATCH(B1085,'Input - companies list'!B:B,0),MATCH("Inter-Cluster Connectivity",'Input - companies list'!$1:$1,0 ))</f>
        <v/>
      </c>
      <c r="L1085">
        <f>IFERROR(PERCENTRANK(F:F,F1085),0)</f>
        <v/>
      </c>
      <c r="M1085">
        <f>IFERROR(1 - PERCENTRANK(G:G,G1085),0)</f>
        <v/>
      </c>
      <c r="N1085">
        <f>IFERROR(1 - PERCENTRANK(H:H,H1085),0)</f>
        <v/>
      </c>
      <c r="O1085">
        <f>IFERROR(PERCENTRANK(I:I,I1085),0)</f>
        <v/>
      </c>
      <c r="P1085">
        <f>IFERROR(1 - PERCENTRANK(J:J,J1085),0)</f>
        <v/>
      </c>
      <c r="Q1085">
        <f>IFERROR(PERCENTRANK(K:K,K1085),0)</f>
        <v/>
      </c>
      <c r="R1085">
        <f>L1085*weight1+M1085*weight2+N1085*weight3+O1085*weight4+P1085*weight5+Q1085*weight6</f>
        <v/>
      </c>
    </row>
    <row r="1086" spans="1:18">
      <c r="A1086">
        <f>RANK(R1086,R:R)</f>
        <v/>
      </c>
      <c r="B1086" t="s">
        <v>12589</v>
      </c>
      <c r="C1086">
        <f>VLOOKUP(B1086,'Input - companies list'!B:L,2,FALSE)</f>
        <v/>
      </c>
      <c r="D1086">
        <f>VLOOKUP(B1086,'Input - companies list'!B:L,11,FALSE)</f>
        <v/>
      </c>
      <c r="E1086">
        <f>VLOOKUP(B1086,'Input - companies list'!B:E,4,FALSE)</f>
        <v/>
      </c>
      <c r="F1086">
        <f>SUMIFS('Input - target event report'!H:H,'Input - target event report'!B:B,B1086,'Input - target event report'!D:D, "Private Investment")</f>
        <v/>
      </c>
      <c r="G1086">
        <f>IF(I1086&lt;2, "N/A", (MAXIFS('Input - target event report'!E:E,'Input - target event report'!B:B,B:B,'Input - target event report'!D:D,"Private Investment")-MINIFS('Input - target event report'!E:E,'Input - target event report'!B:B,B:B,'Input - target event report'!D:D,"Private Investment"))/(I1086-1))</f>
        <v/>
      </c>
      <c r="H1086">
        <f>IF(MAXIFS('Input - target event report'!E:E,'Input - target event report'!B:B,B:B,'Input - target event report'!D:D,"Private Investment") = 0, "N/A", TODAY() - MAXIFS('Input - target event report'!E:E,'Input - target event report'!B:B,B:B,'Input - target event report'!D:D,"Private Investment"))</f>
        <v/>
      </c>
      <c r="I1086">
        <f>COUNTIFS('Input - target event report'!B:B,B1086,'Input - target event report'!D:D, "Private Investment")</f>
        <v/>
      </c>
      <c r="J1086">
        <f>INDEX('Input - companies list'!$1:$10000,MATCH(B1086,'Input - companies list'!B:B,0),MATCH("Flow",'Input - companies list'!$1:$1,0 ))</f>
        <v/>
      </c>
      <c r="K1086">
        <f>INDEX('Input - companies list'!$1:$10000,MATCH(B1086,'Input - companies list'!B:B,0),MATCH("Inter-Cluster Connectivity",'Input - companies list'!$1:$1,0 ))</f>
        <v/>
      </c>
      <c r="L1086">
        <f>IFERROR(PERCENTRANK(F:F,F1086),0)</f>
        <v/>
      </c>
      <c r="M1086">
        <f>IFERROR(1 - PERCENTRANK(G:G,G1086),0)</f>
        <v/>
      </c>
      <c r="N1086">
        <f>IFERROR(1 - PERCENTRANK(H:H,H1086),0)</f>
        <v/>
      </c>
      <c r="O1086">
        <f>IFERROR(PERCENTRANK(I:I,I1086),0)</f>
        <v/>
      </c>
      <c r="P1086">
        <f>IFERROR(1 - PERCENTRANK(J:J,J1086),0)</f>
        <v/>
      </c>
      <c r="Q1086">
        <f>IFERROR(PERCENTRANK(K:K,K1086),0)</f>
        <v/>
      </c>
      <c r="R1086">
        <f>L1086*weight1+M1086*weight2+N1086*weight3+O1086*weight4+P1086*weight5+Q1086*weight6</f>
        <v/>
      </c>
    </row>
    <row r="1087" spans="1:18">
      <c r="A1087">
        <f>RANK(R1087,R:R)</f>
        <v/>
      </c>
      <c r="B1087" t="s">
        <v>12598</v>
      </c>
      <c r="C1087">
        <f>VLOOKUP(B1087,'Input - companies list'!B:L,2,FALSE)</f>
        <v/>
      </c>
      <c r="D1087">
        <f>VLOOKUP(B1087,'Input - companies list'!B:L,11,FALSE)</f>
        <v/>
      </c>
      <c r="E1087">
        <f>VLOOKUP(B1087,'Input - companies list'!B:E,4,FALSE)</f>
        <v/>
      </c>
      <c r="F1087">
        <f>SUMIFS('Input - target event report'!H:H,'Input - target event report'!B:B,B1087,'Input - target event report'!D:D, "Private Investment")</f>
        <v/>
      </c>
      <c r="G1087">
        <f>IF(I1087&lt;2, "N/A", (MAXIFS('Input - target event report'!E:E,'Input - target event report'!B:B,B:B,'Input - target event report'!D:D,"Private Investment")-MINIFS('Input - target event report'!E:E,'Input - target event report'!B:B,B:B,'Input - target event report'!D:D,"Private Investment"))/(I1087-1))</f>
        <v/>
      </c>
      <c r="H1087">
        <f>IF(MAXIFS('Input - target event report'!E:E,'Input - target event report'!B:B,B:B,'Input - target event report'!D:D,"Private Investment") = 0, "N/A", TODAY() - MAXIFS('Input - target event report'!E:E,'Input - target event report'!B:B,B:B,'Input - target event report'!D:D,"Private Investment"))</f>
        <v/>
      </c>
      <c r="I1087">
        <f>COUNTIFS('Input - target event report'!B:B,B1087,'Input - target event report'!D:D, "Private Investment")</f>
        <v/>
      </c>
      <c r="J1087">
        <f>INDEX('Input - companies list'!$1:$10000,MATCH(B1087,'Input - companies list'!B:B,0),MATCH("Flow",'Input - companies list'!$1:$1,0 ))</f>
        <v/>
      </c>
      <c r="K1087">
        <f>INDEX('Input - companies list'!$1:$10000,MATCH(B1087,'Input - companies list'!B:B,0),MATCH("Inter-Cluster Connectivity",'Input - companies list'!$1:$1,0 ))</f>
        <v/>
      </c>
      <c r="L1087">
        <f>IFERROR(PERCENTRANK(F:F,F1087),0)</f>
        <v/>
      </c>
      <c r="M1087">
        <f>IFERROR(1 - PERCENTRANK(G:G,G1087),0)</f>
        <v/>
      </c>
      <c r="N1087">
        <f>IFERROR(1 - PERCENTRANK(H:H,H1087),0)</f>
        <v/>
      </c>
      <c r="O1087">
        <f>IFERROR(PERCENTRANK(I:I,I1087),0)</f>
        <v/>
      </c>
      <c r="P1087">
        <f>IFERROR(1 - PERCENTRANK(J:J,J1087),0)</f>
        <v/>
      </c>
      <c r="Q1087">
        <f>IFERROR(PERCENTRANK(K:K,K1087),0)</f>
        <v/>
      </c>
      <c r="R1087">
        <f>L1087*weight1+M1087*weight2+N1087*weight3+O1087*weight4+P1087*weight5+Q1087*weight6</f>
        <v/>
      </c>
    </row>
    <row r="1088" spans="1:18">
      <c r="A1088">
        <f>RANK(R1088,R:R)</f>
        <v/>
      </c>
      <c r="B1088" t="s">
        <v>12610</v>
      </c>
      <c r="C1088">
        <f>VLOOKUP(B1088,'Input - companies list'!B:L,2,FALSE)</f>
        <v/>
      </c>
      <c r="D1088">
        <f>VLOOKUP(B1088,'Input - companies list'!B:L,11,FALSE)</f>
        <v/>
      </c>
      <c r="E1088">
        <f>VLOOKUP(B1088,'Input - companies list'!B:E,4,FALSE)</f>
        <v/>
      </c>
      <c r="F1088">
        <f>SUMIFS('Input - target event report'!H:H,'Input - target event report'!B:B,B1088,'Input - target event report'!D:D, "Private Investment")</f>
        <v/>
      </c>
      <c r="G1088">
        <f>IF(I1088&lt;2, "N/A", (MAXIFS('Input - target event report'!E:E,'Input - target event report'!B:B,B:B,'Input - target event report'!D:D,"Private Investment")-MINIFS('Input - target event report'!E:E,'Input - target event report'!B:B,B:B,'Input - target event report'!D:D,"Private Investment"))/(I1088-1))</f>
        <v/>
      </c>
      <c r="H1088">
        <f>IF(MAXIFS('Input - target event report'!E:E,'Input - target event report'!B:B,B:B,'Input - target event report'!D:D,"Private Investment") = 0, "N/A", TODAY() - MAXIFS('Input - target event report'!E:E,'Input - target event report'!B:B,B:B,'Input - target event report'!D:D,"Private Investment"))</f>
        <v/>
      </c>
      <c r="I1088">
        <f>COUNTIFS('Input - target event report'!B:B,B1088,'Input - target event report'!D:D, "Private Investment")</f>
        <v/>
      </c>
      <c r="J1088">
        <f>INDEX('Input - companies list'!$1:$10000,MATCH(B1088,'Input - companies list'!B:B,0),MATCH("Flow",'Input - companies list'!$1:$1,0 ))</f>
        <v/>
      </c>
      <c r="K1088">
        <f>INDEX('Input - companies list'!$1:$10000,MATCH(B1088,'Input - companies list'!B:B,0),MATCH("Inter-Cluster Connectivity",'Input - companies list'!$1:$1,0 ))</f>
        <v/>
      </c>
      <c r="L1088">
        <f>IFERROR(PERCENTRANK(F:F,F1088),0)</f>
        <v/>
      </c>
      <c r="M1088">
        <f>IFERROR(1 - PERCENTRANK(G:G,G1088),0)</f>
        <v/>
      </c>
      <c r="N1088">
        <f>IFERROR(1 - PERCENTRANK(H:H,H1088),0)</f>
        <v/>
      </c>
      <c r="O1088">
        <f>IFERROR(PERCENTRANK(I:I,I1088),0)</f>
        <v/>
      </c>
      <c r="P1088">
        <f>IFERROR(1 - PERCENTRANK(J:J,J1088),0)</f>
        <v/>
      </c>
      <c r="Q1088">
        <f>IFERROR(PERCENTRANK(K:K,K1088),0)</f>
        <v/>
      </c>
      <c r="R1088">
        <f>L1088*weight1+M1088*weight2+N1088*weight3+O1088*weight4+P1088*weight5+Q1088*weight6</f>
        <v/>
      </c>
    </row>
    <row r="1089" spans="1:18">
      <c r="A1089">
        <f>RANK(R1089,R:R)</f>
        <v/>
      </c>
      <c r="B1089" t="s">
        <v>12620</v>
      </c>
      <c r="C1089">
        <f>VLOOKUP(B1089,'Input - companies list'!B:L,2,FALSE)</f>
        <v/>
      </c>
      <c r="D1089">
        <f>VLOOKUP(B1089,'Input - companies list'!B:L,11,FALSE)</f>
        <v/>
      </c>
      <c r="E1089">
        <f>VLOOKUP(B1089,'Input - companies list'!B:E,4,FALSE)</f>
        <v/>
      </c>
      <c r="F1089">
        <f>SUMIFS('Input - target event report'!H:H,'Input - target event report'!B:B,B1089,'Input - target event report'!D:D, "Private Investment")</f>
        <v/>
      </c>
      <c r="G1089">
        <f>IF(I1089&lt;2, "N/A", (MAXIFS('Input - target event report'!E:E,'Input - target event report'!B:B,B:B,'Input - target event report'!D:D,"Private Investment")-MINIFS('Input - target event report'!E:E,'Input - target event report'!B:B,B:B,'Input - target event report'!D:D,"Private Investment"))/(I1089-1))</f>
        <v/>
      </c>
      <c r="H1089">
        <f>IF(MAXIFS('Input - target event report'!E:E,'Input - target event report'!B:B,B:B,'Input - target event report'!D:D,"Private Investment") = 0, "N/A", TODAY() - MAXIFS('Input - target event report'!E:E,'Input - target event report'!B:B,B:B,'Input - target event report'!D:D,"Private Investment"))</f>
        <v/>
      </c>
      <c r="I1089">
        <f>COUNTIFS('Input - target event report'!B:B,B1089,'Input - target event report'!D:D, "Private Investment")</f>
        <v/>
      </c>
      <c r="J1089">
        <f>INDEX('Input - companies list'!$1:$10000,MATCH(B1089,'Input - companies list'!B:B,0),MATCH("Flow",'Input - companies list'!$1:$1,0 ))</f>
        <v/>
      </c>
      <c r="K1089">
        <f>INDEX('Input - companies list'!$1:$10000,MATCH(B1089,'Input - companies list'!B:B,0),MATCH("Inter-Cluster Connectivity",'Input - companies list'!$1:$1,0 ))</f>
        <v/>
      </c>
      <c r="L1089">
        <f>IFERROR(PERCENTRANK(F:F,F1089),0)</f>
        <v/>
      </c>
      <c r="M1089">
        <f>IFERROR(1 - PERCENTRANK(G:G,G1089),0)</f>
        <v/>
      </c>
      <c r="N1089">
        <f>IFERROR(1 - PERCENTRANK(H:H,H1089),0)</f>
        <v/>
      </c>
      <c r="O1089">
        <f>IFERROR(PERCENTRANK(I:I,I1089),0)</f>
        <v/>
      </c>
      <c r="P1089">
        <f>IFERROR(1 - PERCENTRANK(J:J,J1089),0)</f>
        <v/>
      </c>
      <c r="Q1089">
        <f>IFERROR(PERCENTRANK(K:K,K1089),0)</f>
        <v/>
      </c>
      <c r="R1089">
        <f>L1089*weight1+M1089*weight2+N1089*weight3+O1089*weight4+P1089*weight5+Q1089*weight6</f>
        <v/>
      </c>
    </row>
    <row r="1090" spans="1:18">
      <c r="A1090">
        <f>RANK(R1090,R:R)</f>
        <v/>
      </c>
      <c r="B1090" t="s">
        <v>12630</v>
      </c>
      <c r="C1090">
        <f>VLOOKUP(B1090,'Input - companies list'!B:L,2,FALSE)</f>
        <v/>
      </c>
      <c r="D1090">
        <f>VLOOKUP(B1090,'Input - companies list'!B:L,11,FALSE)</f>
        <v/>
      </c>
      <c r="E1090">
        <f>VLOOKUP(B1090,'Input - companies list'!B:E,4,FALSE)</f>
        <v/>
      </c>
      <c r="F1090">
        <f>SUMIFS('Input - target event report'!H:H,'Input - target event report'!B:B,B1090,'Input - target event report'!D:D, "Private Investment")</f>
        <v/>
      </c>
      <c r="G1090">
        <f>IF(I1090&lt;2, "N/A", (MAXIFS('Input - target event report'!E:E,'Input - target event report'!B:B,B:B,'Input - target event report'!D:D,"Private Investment")-MINIFS('Input - target event report'!E:E,'Input - target event report'!B:B,B:B,'Input - target event report'!D:D,"Private Investment"))/(I1090-1))</f>
        <v/>
      </c>
      <c r="H1090">
        <f>IF(MAXIFS('Input - target event report'!E:E,'Input - target event report'!B:B,B:B,'Input - target event report'!D:D,"Private Investment") = 0, "N/A", TODAY() - MAXIFS('Input - target event report'!E:E,'Input - target event report'!B:B,B:B,'Input - target event report'!D:D,"Private Investment"))</f>
        <v/>
      </c>
      <c r="I1090">
        <f>COUNTIFS('Input - target event report'!B:B,B1090,'Input - target event report'!D:D, "Private Investment")</f>
        <v/>
      </c>
      <c r="J1090">
        <f>INDEX('Input - companies list'!$1:$10000,MATCH(B1090,'Input - companies list'!B:B,0),MATCH("Flow",'Input - companies list'!$1:$1,0 ))</f>
        <v/>
      </c>
      <c r="K1090">
        <f>INDEX('Input - companies list'!$1:$10000,MATCH(B1090,'Input - companies list'!B:B,0),MATCH("Inter-Cluster Connectivity",'Input - companies list'!$1:$1,0 ))</f>
        <v/>
      </c>
      <c r="L1090">
        <f>IFERROR(PERCENTRANK(F:F,F1090),0)</f>
        <v/>
      </c>
      <c r="M1090">
        <f>IFERROR(1 - PERCENTRANK(G:G,G1090),0)</f>
        <v/>
      </c>
      <c r="N1090">
        <f>IFERROR(1 - PERCENTRANK(H:H,H1090),0)</f>
        <v/>
      </c>
      <c r="O1090">
        <f>IFERROR(PERCENTRANK(I:I,I1090),0)</f>
        <v/>
      </c>
      <c r="P1090">
        <f>IFERROR(1 - PERCENTRANK(J:J,J1090),0)</f>
        <v/>
      </c>
      <c r="Q1090">
        <f>IFERROR(PERCENTRANK(K:K,K1090),0)</f>
        <v/>
      </c>
      <c r="R1090">
        <f>L1090*weight1+M1090*weight2+N1090*weight3+O1090*weight4+P1090*weight5+Q1090*weight6</f>
        <v/>
      </c>
    </row>
    <row r="1091" spans="1:18">
      <c r="A1091">
        <f>RANK(R1091,R:R)</f>
        <v/>
      </c>
      <c r="B1091" t="s">
        <v>12640</v>
      </c>
      <c r="C1091">
        <f>VLOOKUP(B1091,'Input - companies list'!B:L,2,FALSE)</f>
        <v/>
      </c>
      <c r="D1091">
        <f>VLOOKUP(B1091,'Input - companies list'!B:L,11,FALSE)</f>
        <v/>
      </c>
      <c r="E1091">
        <f>VLOOKUP(B1091,'Input - companies list'!B:E,4,FALSE)</f>
        <v/>
      </c>
      <c r="F1091">
        <f>SUMIFS('Input - target event report'!H:H,'Input - target event report'!B:B,B1091,'Input - target event report'!D:D, "Private Investment")</f>
        <v/>
      </c>
      <c r="G1091">
        <f>IF(I1091&lt;2, "N/A", (MAXIFS('Input - target event report'!E:E,'Input - target event report'!B:B,B:B,'Input - target event report'!D:D,"Private Investment")-MINIFS('Input - target event report'!E:E,'Input - target event report'!B:B,B:B,'Input - target event report'!D:D,"Private Investment"))/(I1091-1))</f>
        <v/>
      </c>
      <c r="H1091">
        <f>IF(MAXIFS('Input - target event report'!E:E,'Input - target event report'!B:B,B:B,'Input - target event report'!D:D,"Private Investment") = 0, "N/A", TODAY() - MAXIFS('Input - target event report'!E:E,'Input - target event report'!B:B,B:B,'Input - target event report'!D:D,"Private Investment"))</f>
        <v/>
      </c>
      <c r="I1091">
        <f>COUNTIFS('Input - target event report'!B:B,B1091,'Input - target event report'!D:D, "Private Investment")</f>
        <v/>
      </c>
      <c r="J1091">
        <f>INDEX('Input - companies list'!$1:$10000,MATCH(B1091,'Input - companies list'!B:B,0),MATCH("Flow",'Input - companies list'!$1:$1,0 ))</f>
        <v/>
      </c>
      <c r="K1091">
        <f>INDEX('Input - companies list'!$1:$10000,MATCH(B1091,'Input - companies list'!B:B,0),MATCH("Inter-Cluster Connectivity",'Input - companies list'!$1:$1,0 ))</f>
        <v/>
      </c>
      <c r="L1091">
        <f>IFERROR(PERCENTRANK(F:F,F1091),0)</f>
        <v/>
      </c>
      <c r="M1091">
        <f>IFERROR(1 - PERCENTRANK(G:G,G1091),0)</f>
        <v/>
      </c>
      <c r="N1091">
        <f>IFERROR(1 - PERCENTRANK(H:H,H1091),0)</f>
        <v/>
      </c>
      <c r="O1091">
        <f>IFERROR(PERCENTRANK(I:I,I1091),0)</f>
        <v/>
      </c>
      <c r="P1091">
        <f>IFERROR(1 - PERCENTRANK(J:J,J1091),0)</f>
        <v/>
      </c>
      <c r="Q1091">
        <f>IFERROR(PERCENTRANK(K:K,K1091),0)</f>
        <v/>
      </c>
      <c r="R1091">
        <f>L1091*weight1+M1091*weight2+N1091*weight3+O1091*weight4+P1091*weight5+Q1091*weight6</f>
        <v/>
      </c>
    </row>
    <row r="1092" spans="1:18">
      <c r="A1092">
        <f>RANK(R1092,R:R)</f>
        <v/>
      </c>
      <c r="B1092" t="s">
        <v>12652</v>
      </c>
      <c r="C1092">
        <f>VLOOKUP(B1092,'Input - companies list'!B:L,2,FALSE)</f>
        <v/>
      </c>
      <c r="D1092">
        <f>VLOOKUP(B1092,'Input - companies list'!B:L,11,FALSE)</f>
        <v/>
      </c>
      <c r="E1092">
        <f>VLOOKUP(B1092,'Input - companies list'!B:E,4,FALSE)</f>
        <v/>
      </c>
      <c r="F1092">
        <f>SUMIFS('Input - target event report'!H:H,'Input - target event report'!B:B,B1092,'Input - target event report'!D:D, "Private Investment")</f>
        <v/>
      </c>
      <c r="G1092">
        <f>IF(I1092&lt;2, "N/A", (MAXIFS('Input - target event report'!E:E,'Input - target event report'!B:B,B:B,'Input - target event report'!D:D,"Private Investment")-MINIFS('Input - target event report'!E:E,'Input - target event report'!B:B,B:B,'Input - target event report'!D:D,"Private Investment"))/(I1092-1))</f>
        <v/>
      </c>
      <c r="H1092">
        <f>IF(MAXIFS('Input - target event report'!E:E,'Input - target event report'!B:B,B:B,'Input - target event report'!D:D,"Private Investment") = 0, "N/A", TODAY() - MAXIFS('Input - target event report'!E:E,'Input - target event report'!B:B,B:B,'Input - target event report'!D:D,"Private Investment"))</f>
        <v/>
      </c>
      <c r="I1092">
        <f>COUNTIFS('Input - target event report'!B:B,B1092,'Input - target event report'!D:D, "Private Investment")</f>
        <v/>
      </c>
      <c r="J1092">
        <f>INDEX('Input - companies list'!$1:$10000,MATCH(B1092,'Input - companies list'!B:B,0),MATCH("Flow",'Input - companies list'!$1:$1,0 ))</f>
        <v/>
      </c>
      <c r="K1092">
        <f>INDEX('Input - companies list'!$1:$10000,MATCH(B1092,'Input - companies list'!B:B,0),MATCH("Inter-Cluster Connectivity",'Input - companies list'!$1:$1,0 ))</f>
        <v/>
      </c>
      <c r="L1092">
        <f>IFERROR(PERCENTRANK(F:F,F1092),0)</f>
        <v/>
      </c>
      <c r="M1092">
        <f>IFERROR(1 - PERCENTRANK(G:G,G1092),0)</f>
        <v/>
      </c>
      <c r="N1092">
        <f>IFERROR(1 - PERCENTRANK(H:H,H1092),0)</f>
        <v/>
      </c>
      <c r="O1092">
        <f>IFERROR(PERCENTRANK(I:I,I1092),0)</f>
        <v/>
      </c>
      <c r="P1092">
        <f>IFERROR(1 - PERCENTRANK(J:J,J1092),0)</f>
        <v/>
      </c>
      <c r="Q1092">
        <f>IFERROR(PERCENTRANK(K:K,K1092),0)</f>
        <v/>
      </c>
      <c r="R1092">
        <f>L1092*weight1+M1092*weight2+N1092*weight3+O1092*weight4+P1092*weight5+Q1092*weight6</f>
        <v/>
      </c>
    </row>
    <row r="1093" spans="1:18">
      <c r="A1093">
        <f>RANK(R1093,R:R)</f>
        <v/>
      </c>
      <c r="B1093" t="s">
        <v>12664</v>
      </c>
      <c r="C1093">
        <f>VLOOKUP(B1093,'Input - companies list'!B:L,2,FALSE)</f>
        <v/>
      </c>
      <c r="D1093">
        <f>VLOOKUP(B1093,'Input - companies list'!B:L,11,FALSE)</f>
        <v/>
      </c>
      <c r="E1093">
        <f>VLOOKUP(B1093,'Input - companies list'!B:E,4,FALSE)</f>
        <v/>
      </c>
      <c r="F1093">
        <f>SUMIFS('Input - target event report'!H:H,'Input - target event report'!B:B,B1093,'Input - target event report'!D:D, "Private Investment")</f>
        <v/>
      </c>
      <c r="G1093">
        <f>IF(I1093&lt;2, "N/A", (MAXIFS('Input - target event report'!E:E,'Input - target event report'!B:B,B:B,'Input - target event report'!D:D,"Private Investment")-MINIFS('Input - target event report'!E:E,'Input - target event report'!B:B,B:B,'Input - target event report'!D:D,"Private Investment"))/(I1093-1))</f>
        <v/>
      </c>
      <c r="H1093">
        <f>IF(MAXIFS('Input - target event report'!E:E,'Input - target event report'!B:B,B:B,'Input - target event report'!D:D,"Private Investment") = 0, "N/A", TODAY() - MAXIFS('Input - target event report'!E:E,'Input - target event report'!B:B,B:B,'Input - target event report'!D:D,"Private Investment"))</f>
        <v/>
      </c>
      <c r="I1093">
        <f>COUNTIFS('Input - target event report'!B:B,B1093,'Input - target event report'!D:D, "Private Investment")</f>
        <v/>
      </c>
      <c r="J1093">
        <f>INDEX('Input - companies list'!$1:$10000,MATCH(B1093,'Input - companies list'!B:B,0),MATCH("Flow",'Input - companies list'!$1:$1,0 ))</f>
        <v/>
      </c>
      <c r="K1093">
        <f>INDEX('Input - companies list'!$1:$10000,MATCH(B1093,'Input - companies list'!B:B,0),MATCH("Inter-Cluster Connectivity",'Input - companies list'!$1:$1,0 ))</f>
        <v/>
      </c>
      <c r="L1093">
        <f>IFERROR(PERCENTRANK(F:F,F1093),0)</f>
        <v/>
      </c>
      <c r="M1093">
        <f>IFERROR(1 - PERCENTRANK(G:G,G1093),0)</f>
        <v/>
      </c>
      <c r="N1093">
        <f>IFERROR(1 - PERCENTRANK(H:H,H1093),0)</f>
        <v/>
      </c>
      <c r="O1093">
        <f>IFERROR(PERCENTRANK(I:I,I1093),0)</f>
        <v/>
      </c>
      <c r="P1093">
        <f>IFERROR(1 - PERCENTRANK(J:J,J1093),0)</f>
        <v/>
      </c>
      <c r="Q1093">
        <f>IFERROR(PERCENTRANK(K:K,K1093),0)</f>
        <v/>
      </c>
      <c r="R1093">
        <f>L1093*weight1+M1093*weight2+N1093*weight3+O1093*weight4+P1093*weight5+Q1093*weight6</f>
        <v/>
      </c>
    </row>
    <row r="1094" spans="1:18">
      <c r="A1094">
        <f>RANK(R1094,R:R)</f>
        <v/>
      </c>
      <c r="B1094" t="s">
        <v>12675</v>
      </c>
      <c r="C1094">
        <f>VLOOKUP(B1094,'Input - companies list'!B:L,2,FALSE)</f>
        <v/>
      </c>
      <c r="D1094">
        <f>VLOOKUP(B1094,'Input - companies list'!B:L,11,FALSE)</f>
        <v/>
      </c>
      <c r="E1094">
        <f>VLOOKUP(B1094,'Input - companies list'!B:E,4,FALSE)</f>
        <v/>
      </c>
      <c r="F1094">
        <f>SUMIFS('Input - target event report'!H:H,'Input - target event report'!B:B,B1094,'Input - target event report'!D:D, "Private Investment")</f>
        <v/>
      </c>
      <c r="G1094">
        <f>IF(I1094&lt;2, "N/A", (MAXIFS('Input - target event report'!E:E,'Input - target event report'!B:B,B:B,'Input - target event report'!D:D,"Private Investment")-MINIFS('Input - target event report'!E:E,'Input - target event report'!B:B,B:B,'Input - target event report'!D:D,"Private Investment"))/(I1094-1))</f>
        <v/>
      </c>
      <c r="H1094">
        <f>IF(MAXIFS('Input - target event report'!E:E,'Input - target event report'!B:B,B:B,'Input - target event report'!D:D,"Private Investment") = 0, "N/A", TODAY() - MAXIFS('Input - target event report'!E:E,'Input - target event report'!B:B,B:B,'Input - target event report'!D:D,"Private Investment"))</f>
        <v/>
      </c>
      <c r="I1094">
        <f>COUNTIFS('Input - target event report'!B:B,B1094,'Input - target event report'!D:D, "Private Investment")</f>
        <v/>
      </c>
      <c r="J1094">
        <f>INDEX('Input - companies list'!$1:$10000,MATCH(B1094,'Input - companies list'!B:B,0),MATCH("Flow",'Input - companies list'!$1:$1,0 ))</f>
        <v/>
      </c>
      <c r="K1094">
        <f>INDEX('Input - companies list'!$1:$10000,MATCH(B1094,'Input - companies list'!B:B,0),MATCH("Inter-Cluster Connectivity",'Input - companies list'!$1:$1,0 ))</f>
        <v/>
      </c>
      <c r="L1094">
        <f>IFERROR(PERCENTRANK(F:F,F1094),0)</f>
        <v/>
      </c>
      <c r="M1094">
        <f>IFERROR(1 - PERCENTRANK(G:G,G1094),0)</f>
        <v/>
      </c>
      <c r="N1094">
        <f>IFERROR(1 - PERCENTRANK(H:H,H1094),0)</f>
        <v/>
      </c>
      <c r="O1094">
        <f>IFERROR(PERCENTRANK(I:I,I1094),0)</f>
        <v/>
      </c>
      <c r="P1094">
        <f>IFERROR(1 - PERCENTRANK(J:J,J1094),0)</f>
        <v/>
      </c>
      <c r="Q1094">
        <f>IFERROR(PERCENTRANK(K:K,K1094),0)</f>
        <v/>
      </c>
      <c r="R1094">
        <f>L1094*weight1+M1094*weight2+N1094*weight3+O1094*weight4+P1094*weight5+Q1094*weight6</f>
        <v/>
      </c>
    </row>
    <row r="1095" spans="1:18">
      <c r="A1095">
        <f>RANK(R1095,R:R)</f>
        <v/>
      </c>
      <c r="B1095" t="s">
        <v>12685</v>
      </c>
      <c r="C1095">
        <f>VLOOKUP(B1095,'Input - companies list'!B:L,2,FALSE)</f>
        <v/>
      </c>
      <c r="D1095">
        <f>VLOOKUP(B1095,'Input - companies list'!B:L,11,FALSE)</f>
        <v/>
      </c>
      <c r="E1095">
        <f>VLOOKUP(B1095,'Input - companies list'!B:E,4,FALSE)</f>
        <v/>
      </c>
      <c r="F1095">
        <f>SUMIFS('Input - target event report'!H:H,'Input - target event report'!B:B,B1095,'Input - target event report'!D:D, "Private Investment")</f>
        <v/>
      </c>
      <c r="G1095">
        <f>IF(I1095&lt;2, "N/A", (MAXIFS('Input - target event report'!E:E,'Input - target event report'!B:B,B:B,'Input - target event report'!D:D,"Private Investment")-MINIFS('Input - target event report'!E:E,'Input - target event report'!B:B,B:B,'Input - target event report'!D:D,"Private Investment"))/(I1095-1))</f>
        <v/>
      </c>
      <c r="H1095">
        <f>IF(MAXIFS('Input - target event report'!E:E,'Input - target event report'!B:B,B:B,'Input - target event report'!D:D,"Private Investment") = 0, "N/A", TODAY() - MAXIFS('Input - target event report'!E:E,'Input - target event report'!B:B,B:B,'Input - target event report'!D:D,"Private Investment"))</f>
        <v/>
      </c>
      <c r="I1095">
        <f>COUNTIFS('Input - target event report'!B:B,B1095,'Input - target event report'!D:D, "Private Investment")</f>
        <v/>
      </c>
      <c r="J1095">
        <f>INDEX('Input - companies list'!$1:$10000,MATCH(B1095,'Input - companies list'!B:B,0),MATCH("Flow",'Input - companies list'!$1:$1,0 ))</f>
        <v/>
      </c>
      <c r="K1095">
        <f>INDEX('Input - companies list'!$1:$10000,MATCH(B1095,'Input - companies list'!B:B,0),MATCH("Inter-Cluster Connectivity",'Input - companies list'!$1:$1,0 ))</f>
        <v/>
      </c>
      <c r="L1095">
        <f>IFERROR(PERCENTRANK(F:F,F1095),0)</f>
        <v/>
      </c>
      <c r="M1095">
        <f>IFERROR(1 - PERCENTRANK(G:G,G1095),0)</f>
        <v/>
      </c>
      <c r="N1095">
        <f>IFERROR(1 - PERCENTRANK(H:H,H1095),0)</f>
        <v/>
      </c>
      <c r="O1095">
        <f>IFERROR(PERCENTRANK(I:I,I1095),0)</f>
        <v/>
      </c>
      <c r="P1095">
        <f>IFERROR(1 - PERCENTRANK(J:J,J1095),0)</f>
        <v/>
      </c>
      <c r="Q1095">
        <f>IFERROR(PERCENTRANK(K:K,K1095),0)</f>
        <v/>
      </c>
      <c r="R1095">
        <f>L1095*weight1+M1095*weight2+N1095*weight3+O1095*weight4+P1095*weight5+Q1095*weight6</f>
        <v/>
      </c>
    </row>
    <row r="1096" spans="1:18">
      <c r="A1096">
        <f>RANK(R1096,R:R)</f>
        <v/>
      </c>
      <c r="B1096" t="s">
        <v>12695</v>
      </c>
      <c r="C1096">
        <f>VLOOKUP(B1096,'Input - companies list'!B:L,2,FALSE)</f>
        <v/>
      </c>
      <c r="D1096">
        <f>VLOOKUP(B1096,'Input - companies list'!B:L,11,FALSE)</f>
        <v/>
      </c>
      <c r="E1096">
        <f>VLOOKUP(B1096,'Input - companies list'!B:E,4,FALSE)</f>
        <v/>
      </c>
      <c r="F1096">
        <f>SUMIFS('Input - target event report'!H:H,'Input - target event report'!B:B,B1096,'Input - target event report'!D:D, "Private Investment")</f>
        <v/>
      </c>
      <c r="G1096">
        <f>IF(I1096&lt;2, "N/A", (MAXIFS('Input - target event report'!E:E,'Input - target event report'!B:B,B:B,'Input - target event report'!D:D,"Private Investment")-MINIFS('Input - target event report'!E:E,'Input - target event report'!B:B,B:B,'Input - target event report'!D:D,"Private Investment"))/(I1096-1))</f>
        <v/>
      </c>
      <c r="H1096">
        <f>IF(MAXIFS('Input - target event report'!E:E,'Input - target event report'!B:B,B:B,'Input - target event report'!D:D,"Private Investment") = 0, "N/A", TODAY() - MAXIFS('Input - target event report'!E:E,'Input - target event report'!B:B,B:B,'Input - target event report'!D:D,"Private Investment"))</f>
        <v/>
      </c>
      <c r="I1096">
        <f>COUNTIFS('Input - target event report'!B:B,B1096,'Input - target event report'!D:D, "Private Investment")</f>
        <v/>
      </c>
      <c r="J1096">
        <f>INDEX('Input - companies list'!$1:$10000,MATCH(B1096,'Input - companies list'!B:B,0),MATCH("Flow",'Input - companies list'!$1:$1,0 ))</f>
        <v/>
      </c>
      <c r="K1096">
        <f>INDEX('Input - companies list'!$1:$10000,MATCH(B1096,'Input - companies list'!B:B,0),MATCH("Inter-Cluster Connectivity",'Input - companies list'!$1:$1,0 ))</f>
        <v/>
      </c>
      <c r="L1096">
        <f>IFERROR(PERCENTRANK(F:F,F1096),0)</f>
        <v/>
      </c>
      <c r="M1096">
        <f>IFERROR(1 - PERCENTRANK(G:G,G1096),0)</f>
        <v/>
      </c>
      <c r="N1096">
        <f>IFERROR(1 - PERCENTRANK(H:H,H1096),0)</f>
        <v/>
      </c>
      <c r="O1096">
        <f>IFERROR(PERCENTRANK(I:I,I1096),0)</f>
        <v/>
      </c>
      <c r="P1096">
        <f>IFERROR(1 - PERCENTRANK(J:J,J1096),0)</f>
        <v/>
      </c>
      <c r="Q1096">
        <f>IFERROR(PERCENTRANK(K:K,K1096),0)</f>
        <v/>
      </c>
      <c r="R1096">
        <f>L1096*weight1+M1096*weight2+N1096*weight3+O1096*weight4+P1096*weight5+Q1096*weight6</f>
        <v/>
      </c>
    </row>
    <row r="1097" spans="1:18">
      <c r="A1097">
        <f>RANK(R1097,R:R)</f>
        <v/>
      </c>
      <c r="B1097" t="s">
        <v>12707</v>
      </c>
      <c r="C1097">
        <f>VLOOKUP(B1097,'Input - companies list'!B:L,2,FALSE)</f>
        <v/>
      </c>
      <c r="D1097">
        <f>VLOOKUP(B1097,'Input - companies list'!B:L,11,FALSE)</f>
        <v/>
      </c>
      <c r="E1097">
        <f>VLOOKUP(B1097,'Input - companies list'!B:E,4,FALSE)</f>
        <v/>
      </c>
      <c r="F1097">
        <f>SUMIFS('Input - target event report'!H:H,'Input - target event report'!B:B,B1097,'Input - target event report'!D:D, "Private Investment")</f>
        <v/>
      </c>
      <c r="G1097">
        <f>IF(I1097&lt;2, "N/A", (MAXIFS('Input - target event report'!E:E,'Input - target event report'!B:B,B:B,'Input - target event report'!D:D,"Private Investment")-MINIFS('Input - target event report'!E:E,'Input - target event report'!B:B,B:B,'Input - target event report'!D:D,"Private Investment"))/(I1097-1))</f>
        <v/>
      </c>
      <c r="H1097">
        <f>IF(MAXIFS('Input - target event report'!E:E,'Input - target event report'!B:B,B:B,'Input - target event report'!D:D,"Private Investment") = 0, "N/A", TODAY() - MAXIFS('Input - target event report'!E:E,'Input - target event report'!B:B,B:B,'Input - target event report'!D:D,"Private Investment"))</f>
        <v/>
      </c>
      <c r="I1097">
        <f>COUNTIFS('Input - target event report'!B:B,B1097,'Input - target event report'!D:D, "Private Investment")</f>
        <v/>
      </c>
      <c r="J1097">
        <f>INDEX('Input - companies list'!$1:$10000,MATCH(B1097,'Input - companies list'!B:B,0),MATCH("Flow",'Input - companies list'!$1:$1,0 ))</f>
        <v/>
      </c>
      <c r="K1097">
        <f>INDEX('Input - companies list'!$1:$10000,MATCH(B1097,'Input - companies list'!B:B,0),MATCH("Inter-Cluster Connectivity",'Input - companies list'!$1:$1,0 ))</f>
        <v/>
      </c>
      <c r="L1097">
        <f>IFERROR(PERCENTRANK(F:F,F1097),0)</f>
        <v/>
      </c>
      <c r="M1097">
        <f>IFERROR(1 - PERCENTRANK(G:G,G1097),0)</f>
        <v/>
      </c>
      <c r="N1097">
        <f>IFERROR(1 - PERCENTRANK(H:H,H1097),0)</f>
        <v/>
      </c>
      <c r="O1097">
        <f>IFERROR(PERCENTRANK(I:I,I1097),0)</f>
        <v/>
      </c>
      <c r="P1097">
        <f>IFERROR(1 - PERCENTRANK(J:J,J1097),0)</f>
        <v/>
      </c>
      <c r="Q1097">
        <f>IFERROR(PERCENTRANK(K:K,K1097),0)</f>
        <v/>
      </c>
      <c r="R1097">
        <f>L1097*weight1+M1097*weight2+N1097*weight3+O1097*weight4+P1097*weight5+Q1097*weight6</f>
        <v/>
      </c>
    </row>
    <row r="1098" spans="1:18">
      <c r="A1098">
        <f>RANK(R1098,R:R)</f>
        <v/>
      </c>
      <c r="B1098" t="s">
        <v>12718</v>
      </c>
      <c r="C1098">
        <f>VLOOKUP(B1098,'Input - companies list'!B:L,2,FALSE)</f>
        <v/>
      </c>
      <c r="D1098">
        <f>VLOOKUP(B1098,'Input - companies list'!B:L,11,FALSE)</f>
        <v/>
      </c>
      <c r="E1098">
        <f>VLOOKUP(B1098,'Input - companies list'!B:E,4,FALSE)</f>
        <v/>
      </c>
      <c r="F1098">
        <f>SUMIFS('Input - target event report'!H:H,'Input - target event report'!B:B,B1098,'Input - target event report'!D:D, "Private Investment")</f>
        <v/>
      </c>
      <c r="G1098">
        <f>IF(I1098&lt;2, "N/A", (MAXIFS('Input - target event report'!E:E,'Input - target event report'!B:B,B:B,'Input - target event report'!D:D,"Private Investment")-MINIFS('Input - target event report'!E:E,'Input - target event report'!B:B,B:B,'Input - target event report'!D:D,"Private Investment"))/(I1098-1))</f>
        <v/>
      </c>
      <c r="H1098">
        <f>IF(MAXIFS('Input - target event report'!E:E,'Input - target event report'!B:B,B:B,'Input - target event report'!D:D,"Private Investment") = 0, "N/A", TODAY() - MAXIFS('Input - target event report'!E:E,'Input - target event report'!B:B,B:B,'Input - target event report'!D:D,"Private Investment"))</f>
        <v/>
      </c>
      <c r="I1098">
        <f>COUNTIFS('Input - target event report'!B:B,B1098,'Input - target event report'!D:D, "Private Investment")</f>
        <v/>
      </c>
      <c r="J1098">
        <f>INDEX('Input - companies list'!$1:$10000,MATCH(B1098,'Input - companies list'!B:B,0),MATCH("Flow",'Input - companies list'!$1:$1,0 ))</f>
        <v/>
      </c>
      <c r="K1098">
        <f>INDEX('Input - companies list'!$1:$10000,MATCH(B1098,'Input - companies list'!B:B,0),MATCH("Inter-Cluster Connectivity",'Input - companies list'!$1:$1,0 ))</f>
        <v/>
      </c>
      <c r="L1098">
        <f>IFERROR(PERCENTRANK(F:F,F1098),0)</f>
        <v/>
      </c>
      <c r="M1098">
        <f>IFERROR(1 - PERCENTRANK(G:G,G1098),0)</f>
        <v/>
      </c>
      <c r="N1098">
        <f>IFERROR(1 - PERCENTRANK(H:H,H1098),0)</f>
        <v/>
      </c>
      <c r="O1098">
        <f>IFERROR(PERCENTRANK(I:I,I1098),0)</f>
        <v/>
      </c>
      <c r="P1098">
        <f>IFERROR(1 - PERCENTRANK(J:J,J1098),0)</f>
        <v/>
      </c>
      <c r="Q1098">
        <f>IFERROR(PERCENTRANK(K:K,K1098),0)</f>
        <v/>
      </c>
      <c r="R1098">
        <f>L1098*weight1+M1098*weight2+N1098*weight3+O1098*weight4+P1098*weight5+Q1098*weight6</f>
        <v/>
      </c>
    </row>
    <row r="1099" spans="1:18">
      <c r="A1099">
        <f>RANK(R1099,R:R)</f>
        <v/>
      </c>
      <c r="B1099" t="s">
        <v>12735</v>
      </c>
      <c r="C1099">
        <f>VLOOKUP(B1099,'Input - companies list'!B:L,2,FALSE)</f>
        <v/>
      </c>
      <c r="D1099">
        <f>VLOOKUP(B1099,'Input - companies list'!B:L,11,FALSE)</f>
        <v/>
      </c>
      <c r="E1099">
        <f>VLOOKUP(B1099,'Input - companies list'!B:E,4,FALSE)</f>
        <v/>
      </c>
      <c r="F1099">
        <f>SUMIFS('Input - target event report'!H:H,'Input - target event report'!B:B,B1099,'Input - target event report'!D:D, "Private Investment")</f>
        <v/>
      </c>
      <c r="G1099">
        <f>IF(I1099&lt;2, "N/A", (MAXIFS('Input - target event report'!E:E,'Input - target event report'!B:B,B:B,'Input - target event report'!D:D,"Private Investment")-MINIFS('Input - target event report'!E:E,'Input - target event report'!B:B,B:B,'Input - target event report'!D:D,"Private Investment"))/(I1099-1))</f>
        <v/>
      </c>
      <c r="H1099">
        <f>IF(MAXIFS('Input - target event report'!E:E,'Input - target event report'!B:B,B:B,'Input - target event report'!D:D,"Private Investment") = 0, "N/A", TODAY() - MAXIFS('Input - target event report'!E:E,'Input - target event report'!B:B,B:B,'Input - target event report'!D:D,"Private Investment"))</f>
        <v/>
      </c>
      <c r="I1099">
        <f>COUNTIFS('Input - target event report'!B:B,B1099,'Input - target event report'!D:D, "Private Investment")</f>
        <v/>
      </c>
      <c r="J1099">
        <f>INDEX('Input - companies list'!$1:$10000,MATCH(B1099,'Input - companies list'!B:B,0),MATCH("Flow",'Input - companies list'!$1:$1,0 ))</f>
        <v/>
      </c>
      <c r="K1099">
        <f>INDEX('Input - companies list'!$1:$10000,MATCH(B1099,'Input - companies list'!B:B,0),MATCH("Inter-Cluster Connectivity",'Input - companies list'!$1:$1,0 ))</f>
        <v/>
      </c>
      <c r="L1099">
        <f>IFERROR(PERCENTRANK(F:F,F1099),0)</f>
        <v/>
      </c>
      <c r="M1099">
        <f>IFERROR(1 - PERCENTRANK(G:G,G1099),0)</f>
        <v/>
      </c>
      <c r="N1099">
        <f>IFERROR(1 - PERCENTRANK(H:H,H1099),0)</f>
        <v/>
      </c>
      <c r="O1099">
        <f>IFERROR(PERCENTRANK(I:I,I1099),0)</f>
        <v/>
      </c>
      <c r="P1099">
        <f>IFERROR(1 - PERCENTRANK(J:J,J1099),0)</f>
        <v/>
      </c>
      <c r="Q1099">
        <f>IFERROR(PERCENTRANK(K:K,K1099),0)</f>
        <v/>
      </c>
      <c r="R1099">
        <f>L1099*weight1+M1099*weight2+N1099*weight3+O1099*weight4+P1099*weight5+Q1099*weight6</f>
        <v/>
      </c>
    </row>
    <row r="1100" spans="1:18">
      <c r="A1100">
        <f>RANK(R1100,R:R)</f>
        <v/>
      </c>
      <c r="B1100" t="s">
        <v>12747</v>
      </c>
      <c r="C1100">
        <f>VLOOKUP(B1100,'Input - companies list'!B:L,2,FALSE)</f>
        <v/>
      </c>
      <c r="D1100">
        <f>VLOOKUP(B1100,'Input - companies list'!B:L,11,FALSE)</f>
        <v/>
      </c>
      <c r="E1100">
        <f>VLOOKUP(B1100,'Input - companies list'!B:E,4,FALSE)</f>
        <v/>
      </c>
      <c r="F1100">
        <f>SUMIFS('Input - target event report'!H:H,'Input - target event report'!B:B,B1100,'Input - target event report'!D:D, "Private Investment")</f>
        <v/>
      </c>
      <c r="G1100">
        <f>IF(I1100&lt;2, "N/A", (MAXIFS('Input - target event report'!E:E,'Input - target event report'!B:B,B:B,'Input - target event report'!D:D,"Private Investment")-MINIFS('Input - target event report'!E:E,'Input - target event report'!B:B,B:B,'Input - target event report'!D:D,"Private Investment"))/(I1100-1))</f>
        <v/>
      </c>
      <c r="H1100">
        <f>IF(MAXIFS('Input - target event report'!E:E,'Input - target event report'!B:B,B:B,'Input - target event report'!D:D,"Private Investment") = 0, "N/A", TODAY() - MAXIFS('Input - target event report'!E:E,'Input - target event report'!B:B,B:B,'Input - target event report'!D:D,"Private Investment"))</f>
        <v/>
      </c>
      <c r="I1100">
        <f>COUNTIFS('Input - target event report'!B:B,B1100,'Input - target event report'!D:D, "Private Investment")</f>
        <v/>
      </c>
      <c r="J1100">
        <f>INDEX('Input - companies list'!$1:$10000,MATCH(B1100,'Input - companies list'!B:B,0),MATCH("Flow",'Input - companies list'!$1:$1,0 ))</f>
        <v/>
      </c>
      <c r="K1100">
        <f>INDEX('Input - companies list'!$1:$10000,MATCH(B1100,'Input - companies list'!B:B,0),MATCH("Inter-Cluster Connectivity",'Input - companies list'!$1:$1,0 ))</f>
        <v/>
      </c>
      <c r="L1100">
        <f>IFERROR(PERCENTRANK(F:F,F1100),0)</f>
        <v/>
      </c>
      <c r="M1100">
        <f>IFERROR(1 - PERCENTRANK(G:G,G1100),0)</f>
        <v/>
      </c>
      <c r="N1100">
        <f>IFERROR(1 - PERCENTRANK(H:H,H1100),0)</f>
        <v/>
      </c>
      <c r="O1100">
        <f>IFERROR(PERCENTRANK(I:I,I1100),0)</f>
        <v/>
      </c>
      <c r="P1100">
        <f>IFERROR(1 - PERCENTRANK(J:J,J1100),0)</f>
        <v/>
      </c>
      <c r="Q1100">
        <f>IFERROR(PERCENTRANK(K:K,K1100),0)</f>
        <v/>
      </c>
      <c r="R1100">
        <f>L1100*weight1+M1100*weight2+N1100*weight3+O1100*weight4+P1100*weight5+Q1100*weight6</f>
        <v/>
      </c>
    </row>
    <row r="1101" spans="1:18">
      <c r="A1101">
        <f>RANK(R1101,R:R)</f>
        <v/>
      </c>
      <c r="B1101" t="s">
        <v>12757</v>
      </c>
      <c r="C1101">
        <f>VLOOKUP(B1101,'Input - companies list'!B:L,2,FALSE)</f>
        <v/>
      </c>
      <c r="D1101">
        <f>VLOOKUP(B1101,'Input - companies list'!B:L,11,FALSE)</f>
        <v/>
      </c>
      <c r="E1101">
        <f>VLOOKUP(B1101,'Input - companies list'!B:E,4,FALSE)</f>
        <v/>
      </c>
      <c r="F1101">
        <f>SUMIFS('Input - target event report'!H:H,'Input - target event report'!B:B,B1101,'Input - target event report'!D:D, "Private Investment")</f>
        <v/>
      </c>
      <c r="G1101">
        <f>IF(I1101&lt;2, "N/A", (MAXIFS('Input - target event report'!E:E,'Input - target event report'!B:B,B:B,'Input - target event report'!D:D,"Private Investment")-MINIFS('Input - target event report'!E:E,'Input - target event report'!B:B,B:B,'Input - target event report'!D:D,"Private Investment"))/(I1101-1))</f>
        <v/>
      </c>
      <c r="H1101">
        <f>IF(MAXIFS('Input - target event report'!E:E,'Input - target event report'!B:B,B:B,'Input - target event report'!D:D,"Private Investment") = 0, "N/A", TODAY() - MAXIFS('Input - target event report'!E:E,'Input - target event report'!B:B,B:B,'Input - target event report'!D:D,"Private Investment"))</f>
        <v/>
      </c>
      <c r="I1101">
        <f>COUNTIFS('Input - target event report'!B:B,B1101,'Input - target event report'!D:D, "Private Investment")</f>
        <v/>
      </c>
      <c r="J1101">
        <f>INDEX('Input - companies list'!$1:$10000,MATCH(B1101,'Input - companies list'!B:B,0),MATCH("Flow",'Input - companies list'!$1:$1,0 ))</f>
        <v/>
      </c>
      <c r="K1101">
        <f>INDEX('Input - companies list'!$1:$10000,MATCH(B1101,'Input - companies list'!B:B,0),MATCH("Inter-Cluster Connectivity",'Input - companies list'!$1:$1,0 ))</f>
        <v/>
      </c>
      <c r="L1101">
        <f>IFERROR(PERCENTRANK(F:F,F1101),0)</f>
        <v/>
      </c>
      <c r="M1101">
        <f>IFERROR(1 - PERCENTRANK(G:G,G1101),0)</f>
        <v/>
      </c>
      <c r="N1101">
        <f>IFERROR(1 - PERCENTRANK(H:H,H1101),0)</f>
        <v/>
      </c>
      <c r="O1101">
        <f>IFERROR(PERCENTRANK(I:I,I1101),0)</f>
        <v/>
      </c>
      <c r="P1101">
        <f>IFERROR(1 - PERCENTRANK(J:J,J1101),0)</f>
        <v/>
      </c>
      <c r="Q1101">
        <f>IFERROR(PERCENTRANK(K:K,K1101),0)</f>
        <v/>
      </c>
      <c r="R1101">
        <f>L1101*weight1+M1101*weight2+N1101*weight3+O1101*weight4+P1101*weight5+Q1101*weight6</f>
        <v/>
      </c>
    </row>
    <row r="1102" spans="1:18">
      <c r="A1102">
        <f>RANK(R1102,R:R)</f>
        <v/>
      </c>
      <c r="B1102" t="s">
        <v>12767</v>
      </c>
      <c r="C1102">
        <f>VLOOKUP(B1102,'Input - companies list'!B:L,2,FALSE)</f>
        <v/>
      </c>
      <c r="D1102">
        <f>VLOOKUP(B1102,'Input - companies list'!B:L,11,FALSE)</f>
        <v/>
      </c>
      <c r="E1102">
        <f>VLOOKUP(B1102,'Input - companies list'!B:E,4,FALSE)</f>
        <v/>
      </c>
      <c r="F1102">
        <f>SUMIFS('Input - target event report'!H:H,'Input - target event report'!B:B,B1102,'Input - target event report'!D:D, "Private Investment")</f>
        <v/>
      </c>
      <c r="G1102">
        <f>IF(I1102&lt;2, "N/A", (MAXIFS('Input - target event report'!E:E,'Input - target event report'!B:B,B:B,'Input - target event report'!D:D,"Private Investment")-MINIFS('Input - target event report'!E:E,'Input - target event report'!B:B,B:B,'Input - target event report'!D:D,"Private Investment"))/(I1102-1))</f>
        <v/>
      </c>
      <c r="H1102">
        <f>IF(MAXIFS('Input - target event report'!E:E,'Input - target event report'!B:B,B:B,'Input - target event report'!D:D,"Private Investment") = 0, "N/A", TODAY() - MAXIFS('Input - target event report'!E:E,'Input - target event report'!B:B,B:B,'Input - target event report'!D:D,"Private Investment"))</f>
        <v/>
      </c>
      <c r="I1102">
        <f>COUNTIFS('Input - target event report'!B:B,B1102,'Input - target event report'!D:D, "Private Investment")</f>
        <v/>
      </c>
      <c r="J1102">
        <f>INDEX('Input - companies list'!$1:$10000,MATCH(B1102,'Input - companies list'!B:B,0),MATCH("Flow",'Input - companies list'!$1:$1,0 ))</f>
        <v/>
      </c>
      <c r="K1102">
        <f>INDEX('Input - companies list'!$1:$10000,MATCH(B1102,'Input - companies list'!B:B,0),MATCH("Inter-Cluster Connectivity",'Input - companies list'!$1:$1,0 ))</f>
        <v/>
      </c>
      <c r="L1102">
        <f>IFERROR(PERCENTRANK(F:F,F1102),0)</f>
        <v/>
      </c>
      <c r="M1102">
        <f>IFERROR(1 - PERCENTRANK(G:G,G1102),0)</f>
        <v/>
      </c>
      <c r="N1102">
        <f>IFERROR(1 - PERCENTRANK(H:H,H1102),0)</f>
        <v/>
      </c>
      <c r="O1102">
        <f>IFERROR(PERCENTRANK(I:I,I1102),0)</f>
        <v/>
      </c>
      <c r="P1102">
        <f>IFERROR(1 - PERCENTRANK(J:J,J1102),0)</f>
        <v/>
      </c>
      <c r="Q1102">
        <f>IFERROR(PERCENTRANK(K:K,K1102),0)</f>
        <v/>
      </c>
      <c r="R1102">
        <f>L1102*weight1+M1102*weight2+N1102*weight3+O1102*weight4+P1102*weight5+Q1102*weight6</f>
        <v/>
      </c>
    </row>
    <row r="1103" spans="1:18">
      <c r="A1103">
        <f>RANK(R1103,R:R)</f>
        <v/>
      </c>
      <c r="B1103" t="s">
        <v>12776</v>
      </c>
      <c r="C1103">
        <f>VLOOKUP(B1103,'Input - companies list'!B:L,2,FALSE)</f>
        <v/>
      </c>
      <c r="D1103">
        <f>VLOOKUP(B1103,'Input - companies list'!B:L,11,FALSE)</f>
        <v/>
      </c>
      <c r="E1103">
        <f>VLOOKUP(B1103,'Input - companies list'!B:E,4,FALSE)</f>
        <v/>
      </c>
      <c r="F1103">
        <f>SUMIFS('Input - target event report'!H:H,'Input - target event report'!B:B,B1103,'Input - target event report'!D:D, "Private Investment")</f>
        <v/>
      </c>
      <c r="G1103">
        <f>IF(I1103&lt;2, "N/A", (MAXIFS('Input - target event report'!E:E,'Input - target event report'!B:B,B:B,'Input - target event report'!D:D,"Private Investment")-MINIFS('Input - target event report'!E:E,'Input - target event report'!B:B,B:B,'Input - target event report'!D:D,"Private Investment"))/(I1103-1))</f>
        <v/>
      </c>
      <c r="H1103">
        <f>IF(MAXIFS('Input - target event report'!E:E,'Input - target event report'!B:B,B:B,'Input - target event report'!D:D,"Private Investment") = 0, "N/A", TODAY() - MAXIFS('Input - target event report'!E:E,'Input - target event report'!B:B,B:B,'Input - target event report'!D:D,"Private Investment"))</f>
        <v/>
      </c>
      <c r="I1103">
        <f>COUNTIFS('Input - target event report'!B:B,B1103,'Input - target event report'!D:D, "Private Investment")</f>
        <v/>
      </c>
      <c r="J1103">
        <f>INDEX('Input - companies list'!$1:$10000,MATCH(B1103,'Input - companies list'!B:B,0),MATCH("Flow",'Input - companies list'!$1:$1,0 ))</f>
        <v/>
      </c>
      <c r="K1103">
        <f>INDEX('Input - companies list'!$1:$10000,MATCH(B1103,'Input - companies list'!B:B,0),MATCH("Inter-Cluster Connectivity",'Input - companies list'!$1:$1,0 ))</f>
        <v/>
      </c>
      <c r="L1103">
        <f>IFERROR(PERCENTRANK(F:F,F1103),0)</f>
        <v/>
      </c>
      <c r="M1103">
        <f>IFERROR(1 - PERCENTRANK(G:G,G1103),0)</f>
        <v/>
      </c>
      <c r="N1103">
        <f>IFERROR(1 - PERCENTRANK(H:H,H1103),0)</f>
        <v/>
      </c>
      <c r="O1103">
        <f>IFERROR(PERCENTRANK(I:I,I1103),0)</f>
        <v/>
      </c>
      <c r="P1103">
        <f>IFERROR(1 - PERCENTRANK(J:J,J1103),0)</f>
        <v/>
      </c>
      <c r="Q1103">
        <f>IFERROR(PERCENTRANK(K:K,K1103),0)</f>
        <v/>
      </c>
      <c r="R1103">
        <f>L1103*weight1+M1103*weight2+N1103*weight3+O1103*weight4+P1103*weight5+Q1103*weight6</f>
        <v/>
      </c>
    </row>
    <row r="1104" spans="1:18">
      <c r="A1104">
        <f>RANK(R1104,R:R)</f>
        <v/>
      </c>
      <c r="B1104" t="s">
        <v>12789</v>
      </c>
      <c r="C1104">
        <f>VLOOKUP(B1104,'Input - companies list'!B:L,2,FALSE)</f>
        <v/>
      </c>
      <c r="D1104">
        <f>VLOOKUP(B1104,'Input - companies list'!B:L,11,FALSE)</f>
        <v/>
      </c>
      <c r="E1104">
        <f>VLOOKUP(B1104,'Input - companies list'!B:E,4,FALSE)</f>
        <v/>
      </c>
      <c r="F1104">
        <f>SUMIFS('Input - target event report'!H:H,'Input - target event report'!B:B,B1104,'Input - target event report'!D:D, "Private Investment")</f>
        <v/>
      </c>
      <c r="G1104">
        <f>IF(I1104&lt;2, "N/A", (MAXIFS('Input - target event report'!E:E,'Input - target event report'!B:B,B:B,'Input - target event report'!D:D,"Private Investment")-MINIFS('Input - target event report'!E:E,'Input - target event report'!B:B,B:B,'Input - target event report'!D:D,"Private Investment"))/(I1104-1))</f>
        <v/>
      </c>
      <c r="H1104">
        <f>IF(MAXIFS('Input - target event report'!E:E,'Input - target event report'!B:B,B:B,'Input - target event report'!D:D,"Private Investment") = 0, "N/A", TODAY() - MAXIFS('Input - target event report'!E:E,'Input - target event report'!B:B,B:B,'Input - target event report'!D:D,"Private Investment"))</f>
        <v/>
      </c>
      <c r="I1104">
        <f>COUNTIFS('Input - target event report'!B:B,B1104,'Input - target event report'!D:D, "Private Investment")</f>
        <v/>
      </c>
      <c r="J1104">
        <f>INDEX('Input - companies list'!$1:$10000,MATCH(B1104,'Input - companies list'!B:B,0),MATCH("Flow",'Input - companies list'!$1:$1,0 ))</f>
        <v/>
      </c>
      <c r="K1104">
        <f>INDEX('Input - companies list'!$1:$10000,MATCH(B1104,'Input - companies list'!B:B,0),MATCH("Inter-Cluster Connectivity",'Input - companies list'!$1:$1,0 ))</f>
        <v/>
      </c>
      <c r="L1104">
        <f>IFERROR(PERCENTRANK(F:F,F1104),0)</f>
        <v/>
      </c>
      <c r="M1104">
        <f>IFERROR(1 - PERCENTRANK(G:G,G1104),0)</f>
        <v/>
      </c>
      <c r="N1104">
        <f>IFERROR(1 - PERCENTRANK(H:H,H1104),0)</f>
        <v/>
      </c>
      <c r="O1104">
        <f>IFERROR(PERCENTRANK(I:I,I1104),0)</f>
        <v/>
      </c>
      <c r="P1104">
        <f>IFERROR(1 - PERCENTRANK(J:J,J1104),0)</f>
        <v/>
      </c>
      <c r="Q1104">
        <f>IFERROR(PERCENTRANK(K:K,K1104),0)</f>
        <v/>
      </c>
      <c r="R1104">
        <f>L1104*weight1+M1104*weight2+N1104*weight3+O1104*weight4+P1104*weight5+Q1104*weight6</f>
        <v/>
      </c>
    </row>
    <row r="1105" spans="1:18">
      <c r="A1105">
        <f>RANK(R1105,R:R)</f>
        <v/>
      </c>
      <c r="B1105" t="s">
        <v>12799</v>
      </c>
      <c r="C1105">
        <f>VLOOKUP(B1105,'Input - companies list'!B:L,2,FALSE)</f>
        <v/>
      </c>
      <c r="D1105">
        <f>VLOOKUP(B1105,'Input - companies list'!B:L,11,FALSE)</f>
        <v/>
      </c>
      <c r="E1105">
        <f>VLOOKUP(B1105,'Input - companies list'!B:E,4,FALSE)</f>
        <v/>
      </c>
      <c r="F1105">
        <f>SUMIFS('Input - target event report'!H:H,'Input - target event report'!B:B,B1105,'Input - target event report'!D:D, "Private Investment")</f>
        <v/>
      </c>
      <c r="G1105">
        <f>IF(I1105&lt;2, "N/A", (MAXIFS('Input - target event report'!E:E,'Input - target event report'!B:B,B:B,'Input - target event report'!D:D,"Private Investment")-MINIFS('Input - target event report'!E:E,'Input - target event report'!B:B,B:B,'Input - target event report'!D:D,"Private Investment"))/(I1105-1))</f>
        <v/>
      </c>
      <c r="H1105">
        <f>IF(MAXIFS('Input - target event report'!E:E,'Input - target event report'!B:B,B:B,'Input - target event report'!D:D,"Private Investment") = 0, "N/A", TODAY() - MAXIFS('Input - target event report'!E:E,'Input - target event report'!B:B,B:B,'Input - target event report'!D:D,"Private Investment"))</f>
        <v/>
      </c>
      <c r="I1105">
        <f>COUNTIFS('Input - target event report'!B:B,B1105,'Input - target event report'!D:D, "Private Investment")</f>
        <v/>
      </c>
      <c r="J1105">
        <f>INDEX('Input - companies list'!$1:$10000,MATCH(B1105,'Input - companies list'!B:B,0),MATCH("Flow",'Input - companies list'!$1:$1,0 ))</f>
        <v/>
      </c>
      <c r="K1105">
        <f>INDEX('Input - companies list'!$1:$10000,MATCH(B1105,'Input - companies list'!B:B,0),MATCH("Inter-Cluster Connectivity",'Input - companies list'!$1:$1,0 ))</f>
        <v/>
      </c>
      <c r="L1105">
        <f>IFERROR(PERCENTRANK(F:F,F1105),0)</f>
        <v/>
      </c>
      <c r="M1105">
        <f>IFERROR(1 - PERCENTRANK(G:G,G1105),0)</f>
        <v/>
      </c>
      <c r="N1105">
        <f>IFERROR(1 - PERCENTRANK(H:H,H1105),0)</f>
        <v/>
      </c>
      <c r="O1105">
        <f>IFERROR(PERCENTRANK(I:I,I1105),0)</f>
        <v/>
      </c>
      <c r="P1105">
        <f>IFERROR(1 - PERCENTRANK(J:J,J1105),0)</f>
        <v/>
      </c>
      <c r="Q1105">
        <f>IFERROR(PERCENTRANK(K:K,K1105),0)</f>
        <v/>
      </c>
      <c r="R1105">
        <f>L1105*weight1+M1105*weight2+N1105*weight3+O1105*weight4+P1105*weight5+Q1105*weight6</f>
        <v/>
      </c>
    </row>
    <row r="1106" spans="1:18">
      <c r="A1106">
        <f>RANK(R1106,R:R)</f>
        <v/>
      </c>
      <c r="B1106" t="s">
        <v>12809</v>
      </c>
      <c r="C1106">
        <f>VLOOKUP(B1106,'Input - companies list'!B:L,2,FALSE)</f>
        <v/>
      </c>
      <c r="D1106">
        <f>VLOOKUP(B1106,'Input - companies list'!B:L,11,FALSE)</f>
        <v/>
      </c>
      <c r="E1106">
        <f>VLOOKUP(B1106,'Input - companies list'!B:E,4,FALSE)</f>
        <v/>
      </c>
      <c r="F1106">
        <f>SUMIFS('Input - target event report'!H:H,'Input - target event report'!B:B,B1106,'Input - target event report'!D:D, "Private Investment")</f>
        <v/>
      </c>
      <c r="G1106">
        <f>IF(I1106&lt;2, "N/A", (MAXIFS('Input - target event report'!E:E,'Input - target event report'!B:B,B:B,'Input - target event report'!D:D,"Private Investment")-MINIFS('Input - target event report'!E:E,'Input - target event report'!B:B,B:B,'Input - target event report'!D:D,"Private Investment"))/(I1106-1))</f>
        <v/>
      </c>
      <c r="H1106">
        <f>IF(MAXIFS('Input - target event report'!E:E,'Input - target event report'!B:B,B:B,'Input - target event report'!D:D,"Private Investment") = 0, "N/A", TODAY() - MAXIFS('Input - target event report'!E:E,'Input - target event report'!B:B,B:B,'Input - target event report'!D:D,"Private Investment"))</f>
        <v/>
      </c>
      <c r="I1106">
        <f>COUNTIFS('Input - target event report'!B:B,B1106,'Input - target event report'!D:D, "Private Investment")</f>
        <v/>
      </c>
      <c r="J1106">
        <f>INDEX('Input - companies list'!$1:$10000,MATCH(B1106,'Input - companies list'!B:B,0),MATCH("Flow",'Input - companies list'!$1:$1,0 ))</f>
        <v/>
      </c>
      <c r="K1106">
        <f>INDEX('Input - companies list'!$1:$10000,MATCH(B1106,'Input - companies list'!B:B,0),MATCH("Inter-Cluster Connectivity",'Input - companies list'!$1:$1,0 ))</f>
        <v/>
      </c>
      <c r="L1106">
        <f>IFERROR(PERCENTRANK(F:F,F1106),0)</f>
        <v/>
      </c>
      <c r="M1106">
        <f>IFERROR(1 - PERCENTRANK(G:G,G1106),0)</f>
        <v/>
      </c>
      <c r="N1106">
        <f>IFERROR(1 - PERCENTRANK(H:H,H1106),0)</f>
        <v/>
      </c>
      <c r="O1106">
        <f>IFERROR(PERCENTRANK(I:I,I1106),0)</f>
        <v/>
      </c>
      <c r="P1106">
        <f>IFERROR(1 - PERCENTRANK(J:J,J1106),0)</f>
        <v/>
      </c>
      <c r="Q1106">
        <f>IFERROR(PERCENTRANK(K:K,K1106),0)</f>
        <v/>
      </c>
      <c r="R1106">
        <f>L1106*weight1+M1106*weight2+N1106*weight3+O1106*weight4+P1106*weight5+Q1106*weight6</f>
        <v/>
      </c>
    </row>
    <row r="1107" spans="1:18">
      <c r="A1107">
        <f>RANK(R1107,R:R)</f>
        <v/>
      </c>
      <c r="B1107" t="s">
        <v>12820</v>
      </c>
      <c r="C1107">
        <f>VLOOKUP(B1107,'Input - companies list'!B:L,2,FALSE)</f>
        <v/>
      </c>
      <c r="D1107">
        <f>VLOOKUP(B1107,'Input - companies list'!B:L,11,FALSE)</f>
        <v/>
      </c>
      <c r="E1107">
        <f>VLOOKUP(B1107,'Input - companies list'!B:E,4,FALSE)</f>
        <v/>
      </c>
      <c r="F1107">
        <f>SUMIFS('Input - target event report'!H:H,'Input - target event report'!B:B,B1107,'Input - target event report'!D:D, "Private Investment")</f>
        <v/>
      </c>
      <c r="G1107">
        <f>IF(I1107&lt;2, "N/A", (MAXIFS('Input - target event report'!E:E,'Input - target event report'!B:B,B:B,'Input - target event report'!D:D,"Private Investment")-MINIFS('Input - target event report'!E:E,'Input - target event report'!B:B,B:B,'Input - target event report'!D:D,"Private Investment"))/(I1107-1))</f>
        <v/>
      </c>
      <c r="H1107">
        <f>IF(MAXIFS('Input - target event report'!E:E,'Input - target event report'!B:B,B:B,'Input - target event report'!D:D,"Private Investment") = 0, "N/A", TODAY() - MAXIFS('Input - target event report'!E:E,'Input - target event report'!B:B,B:B,'Input - target event report'!D:D,"Private Investment"))</f>
        <v/>
      </c>
      <c r="I1107">
        <f>COUNTIFS('Input - target event report'!B:B,B1107,'Input - target event report'!D:D, "Private Investment")</f>
        <v/>
      </c>
      <c r="J1107">
        <f>INDEX('Input - companies list'!$1:$10000,MATCH(B1107,'Input - companies list'!B:B,0),MATCH("Flow",'Input - companies list'!$1:$1,0 ))</f>
        <v/>
      </c>
      <c r="K1107">
        <f>INDEX('Input - companies list'!$1:$10000,MATCH(B1107,'Input - companies list'!B:B,0),MATCH("Inter-Cluster Connectivity",'Input - companies list'!$1:$1,0 ))</f>
        <v/>
      </c>
      <c r="L1107">
        <f>IFERROR(PERCENTRANK(F:F,F1107),0)</f>
        <v/>
      </c>
      <c r="M1107">
        <f>IFERROR(1 - PERCENTRANK(G:G,G1107),0)</f>
        <v/>
      </c>
      <c r="N1107">
        <f>IFERROR(1 - PERCENTRANK(H:H,H1107),0)</f>
        <v/>
      </c>
      <c r="O1107">
        <f>IFERROR(PERCENTRANK(I:I,I1107),0)</f>
        <v/>
      </c>
      <c r="P1107">
        <f>IFERROR(1 - PERCENTRANK(J:J,J1107),0)</f>
        <v/>
      </c>
      <c r="Q1107">
        <f>IFERROR(PERCENTRANK(K:K,K1107),0)</f>
        <v/>
      </c>
      <c r="R1107">
        <f>L1107*weight1+M1107*weight2+N1107*weight3+O1107*weight4+P1107*weight5+Q1107*weight6</f>
        <v/>
      </c>
    </row>
    <row r="1108" spans="1:18">
      <c r="A1108">
        <f>RANK(R1108,R:R)</f>
        <v/>
      </c>
      <c r="B1108" t="s">
        <v>12828</v>
      </c>
      <c r="C1108">
        <f>VLOOKUP(B1108,'Input - companies list'!B:L,2,FALSE)</f>
        <v/>
      </c>
      <c r="D1108">
        <f>VLOOKUP(B1108,'Input - companies list'!B:L,11,FALSE)</f>
        <v/>
      </c>
      <c r="E1108">
        <f>VLOOKUP(B1108,'Input - companies list'!B:E,4,FALSE)</f>
        <v/>
      </c>
      <c r="F1108">
        <f>SUMIFS('Input - target event report'!H:H,'Input - target event report'!B:B,B1108,'Input - target event report'!D:D, "Private Investment")</f>
        <v/>
      </c>
      <c r="G1108">
        <f>IF(I1108&lt;2, "N/A", (MAXIFS('Input - target event report'!E:E,'Input - target event report'!B:B,B:B,'Input - target event report'!D:D,"Private Investment")-MINIFS('Input - target event report'!E:E,'Input - target event report'!B:B,B:B,'Input - target event report'!D:D,"Private Investment"))/(I1108-1))</f>
        <v/>
      </c>
      <c r="H1108">
        <f>IF(MAXIFS('Input - target event report'!E:E,'Input - target event report'!B:B,B:B,'Input - target event report'!D:D,"Private Investment") = 0, "N/A", TODAY() - MAXIFS('Input - target event report'!E:E,'Input - target event report'!B:B,B:B,'Input - target event report'!D:D,"Private Investment"))</f>
        <v/>
      </c>
      <c r="I1108">
        <f>COUNTIFS('Input - target event report'!B:B,B1108,'Input - target event report'!D:D, "Private Investment")</f>
        <v/>
      </c>
      <c r="J1108">
        <f>INDEX('Input - companies list'!$1:$10000,MATCH(B1108,'Input - companies list'!B:B,0),MATCH("Flow",'Input - companies list'!$1:$1,0 ))</f>
        <v/>
      </c>
      <c r="K1108">
        <f>INDEX('Input - companies list'!$1:$10000,MATCH(B1108,'Input - companies list'!B:B,0),MATCH("Inter-Cluster Connectivity",'Input - companies list'!$1:$1,0 ))</f>
        <v/>
      </c>
      <c r="L1108">
        <f>IFERROR(PERCENTRANK(F:F,F1108),0)</f>
        <v/>
      </c>
      <c r="M1108">
        <f>IFERROR(1 - PERCENTRANK(G:G,G1108),0)</f>
        <v/>
      </c>
      <c r="N1108">
        <f>IFERROR(1 - PERCENTRANK(H:H,H1108),0)</f>
        <v/>
      </c>
      <c r="O1108">
        <f>IFERROR(PERCENTRANK(I:I,I1108),0)</f>
        <v/>
      </c>
      <c r="P1108">
        <f>IFERROR(1 - PERCENTRANK(J:J,J1108),0)</f>
        <v/>
      </c>
      <c r="Q1108">
        <f>IFERROR(PERCENTRANK(K:K,K1108),0)</f>
        <v/>
      </c>
      <c r="R1108">
        <f>L1108*weight1+M1108*weight2+N1108*weight3+O1108*weight4+P1108*weight5+Q1108*weight6</f>
        <v/>
      </c>
    </row>
    <row r="1109" spans="1:18">
      <c r="A1109">
        <f>RANK(R1109,R:R)</f>
        <v/>
      </c>
      <c r="B1109" t="s">
        <v>12839</v>
      </c>
      <c r="C1109">
        <f>VLOOKUP(B1109,'Input - companies list'!B:L,2,FALSE)</f>
        <v/>
      </c>
      <c r="D1109">
        <f>VLOOKUP(B1109,'Input - companies list'!B:L,11,FALSE)</f>
        <v/>
      </c>
      <c r="E1109">
        <f>VLOOKUP(B1109,'Input - companies list'!B:E,4,FALSE)</f>
        <v/>
      </c>
      <c r="F1109">
        <f>SUMIFS('Input - target event report'!H:H,'Input - target event report'!B:B,B1109,'Input - target event report'!D:D, "Private Investment")</f>
        <v/>
      </c>
      <c r="G1109">
        <f>IF(I1109&lt;2, "N/A", (MAXIFS('Input - target event report'!E:E,'Input - target event report'!B:B,B:B,'Input - target event report'!D:D,"Private Investment")-MINIFS('Input - target event report'!E:E,'Input - target event report'!B:B,B:B,'Input - target event report'!D:D,"Private Investment"))/(I1109-1))</f>
        <v/>
      </c>
      <c r="H1109">
        <f>IF(MAXIFS('Input - target event report'!E:E,'Input - target event report'!B:B,B:B,'Input - target event report'!D:D,"Private Investment") = 0, "N/A", TODAY() - MAXIFS('Input - target event report'!E:E,'Input - target event report'!B:B,B:B,'Input - target event report'!D:D,"Private Investment"))</f>
        <v/>
      </c>
      <c r="I1109">
        <f>COUNTIFS('Input - target event report'!B:B,B1109,'Input - target event report'!D:D, "Private Investment")</f>
        <v/>
      </c>
      <c r="J1109">
        <f>INDEX('Input - companies list'!$1:$10000,MATCH(B1109,'Input - companies list'!B:B,0),MATCH("Flow",'Input - companies list'!$1:$1,0 ))</f>
        <v/>
      </c>
      <c r="K1109">
        <f>INDEX('Input - companies list'!$1:$10000,MATCH(B1109,'Input - companies list'!B:B,0),MATCH("Inter-Cluster Connectivity",'Input - companies list'!$1:$1,0 ))</f>
        <v/>
      </c>
      <c r="L1109">
        <f>IFERROR(PERCENTRANK(F:F,F1109),0)</f>
        <v/>
      </c>
      <c r="M1109">
        <f>IFERROR(1 - PERCENTRANK(G:G,G1109),0)</f>
        <v/>
      </c>
      <c r="N1109">
        <f>IFERROR(1 - PERCENTRANK(H:H,H1109),0)</f>
        <v/>
      </c>
      <c r="O1109">
        <f>IFERROR(PERCENTRANK(I:I,I1109),0)</f>
        <v/>
      </c>
      <c r="P1109">
        <f>IFERROR(1 - PERCENTRANK(J:J,J1109),0)</f>
        <v/>
      </c>
      <c r="Q1109">
        <f>IFERROR(PERCENTRANK(K:K,K1109),0)</f>
        <v/>
      </c>
      <c r="R1109">
        <f>L1109*weight1+M1109*weight2+N1109*weight3+O1109*weight4+P1109*weight5+Q1109*weight6</f>
        <v/>
      </c>
    </row>
    <row r="1110" spans="1:18">
      <c r="A1110">
        <f>RANK(R1110,R:R)</f>
        <v/>
      </c>
      <c r="B1110" t="s">
        <v>12853</v>
      </c>
      <c r="C1110">
        <f>VLOOKUP(B1110,'Input - companies list'!B:L,2,FALSE)</f>
        <v/>
      </c>
      <c r="D1110">
        <f>VLOOKUP(B1110,'Input - companies list'!B:L,11,FALSE)</f>
        <v/>
      </c>
      <c r="E1110">
        <f>VLOOKUP(B1110,'Input - companies list'!B:E,4,FALSE)</f>
        <v/>
      </c>
      <c r="F1110">
        <f>SUMIFS('Input - target event report'!H:H,'Input - target event report'!B:B,B1110,'Input - target event report'!D:D, "Private Investment")</f>
        <v/>
      </c>
      <c r="G1110">
        <f>IF(I1110&lt;2, "N/A", (MAXIFS('Input - target event report'!E:E,'Input - target event report'!B:B,B:B,'Input - target event report'!D:D,"Private Investment")-MINIFS('Input - target event report'!E:E,'Input - target event report'!B:B,B:B,'Input - target event report'!D:D,"Private Investment"))/(I1110-1))</f>
        <v/>
      </c>
      <c r="H1110">
        <f>IF(MAXIFS('Input - target event report'!E:E,'Input - target event report'!B:B,B:B,'Input - target event report'!D:D,"Private Investment") = 0, "N/A", TODAY() - MAXIFS('Input - target event report'!E:E,'Input - target event report'!B:B,B:B,'Input - target event report'!D:D,"Private Investment"))</f>
        <v/>
      </c>
      <c r="I1110">
        <f>COUNTIFS('Input - target event report'!B:B,B1110,'Input - target event report'!D:D, "Private Investment")</f>
        <v/>
      </c>
      <c r="J1110">
        <f>INDEX('Input - companies list'!$1:$10000,MATCH(B1110,'Input - companies list'!B:B,0),MATCH("Flow",'Input - companies list'!$1:$1,0 ))</f>
        <v/>
      </c>
      <c r="K1110">
        <f>INDEX('Input - companies list'!$1:$10000,MATCH(B1110,'Input - companies list'!B:B,0),MATCH("Inter-Cluster Connectivity",'Input - companies list'!$1:$1,0 ))</f>
        <v/>
      </c>
      <c r="L1110">
        <f>IFERROR(PERCENTRANK(F:F,F1110),0)</f>
        <v/>
      </c>
      <c r="M1110">
        <f>IFERROR(1 - PERCENTRANK(G:G,G1110),0)</f>
        <v/>
      </c>
      <c r="N1110">
        <f>IFERROR(1 - PERCENTRANK(H:H,H1110),0)</f>
        <v/>
      </c>
      <c r="O1110">
        <f>IFERROR(PERCENTRANK(I:I,I1110),0)</f>
        <v/>
      </c>
      <c r="P1110">
        <f>IFERROR(1 - PERCENTRANK(J:J,J1110),0)</f>
        <v/>
      </c>
      <c r="Q1110">
        <f>IFERROR(PERCENTRANK(K:K,K1110),0)</f>
        <v/>
      </c>
      <c r="R1110">
        <f>L1110*weight1+M1110*weight2+N1110*weight3+O1110*weight4+P1110*weight5+Q1110*weight6</f>
        <v/>
      </c>
    </row>
    <row r="1111" spans="1:18">
      <c r="A1111">
        <f>RANK(R1111,R:R)</f>
        <v/>
      </c>
      <c r="B1111" t="s">
        <v>12863</v>
      </c>
      <c r="C1111">
        <f>VLOOKUP(B1111,'Input - companies list'!B:L,2,FALSE)</f>
        <v/>
      </c>
      <c r="D1111">
        <f>VLOOKUP(B1111,'Input - companies list'!B:L,11,FALSE)</f>
        <v/>
      </c>
      <c r="E1111">
        <f>VLOOKUP(B1111,'Input - companies list'!B:E,4,FALSE)</f>
        <v/>
      </c>
      <c r="F1111">
        <f>SUMIFS('Input - target event report'!H:H,'Input - target event report'!B:B,B1111,'Input - target event report'!D:D, "Private Investment")</f>
        <v/>
      </c>
      <c r="G1111">
        <f>IF(I1111&lt;2, "N/A", (MAXIFS('Input - target event report'!E:E,'Input - target event report'!B:B,B:B,'Input - target event report'!D:D,"Private Investment")-MINIFS('Input - target event report'!E:E,'Input - target event report'!B:B,B:B,'Input - target event report'!D:D,"Private Investment"))/(I1111-1))</f>
        <v/>
      </c>
      <c r="H1111">
        <f>IF(MAXIFS('Input - target event report'!E:E,'Input - target event report'!B:B,B:B,'Input - target event report'!D:D,"Private Investment") = 0, "N/A", TODAY() - MAXIFS('Input - target event report'!E:E,'Input - target event report'!B:B,B:B,'Input - target event report'!D:D,"Private Investment"))</f>
        <v/>
      </c>
      <c r="I1111">
        <f>COUNTIFS('Input - target event report'!B:B,B1111,'Input - target event report'!D:D, "Private Investment")</f>
        <v/>
      </c>
      <c r="J1111">
        <f>INDEX('Input - companies list'!$1:$10000,MATCH(B1111,'Input - companies list'!B:B,0),MATCH("Flow",'Input - companies list'!$1:$1,0 ))</f>
        <v/>
      </c>
      <c r="K1111">
        <f>INDEX('Input - companies list'!$1:$10000,MATCH(B1111,'Input - companies list'!B:B,0),MATCH("Inter-Cluster Connectivity",'Input - companies list'!$1:$1,0 ))</f>
        <v/>
      </c>
      <c r="L1111">
        <f>IFERROR(PERCENTRANK(F:F,F1111),0)</f>
        <v/>
      </c>
      <c r="M1111">
        <f>IFERROR(1 - PERCENTRANK(G:G,G1111),0)</f>
        <v/>
      </c>
      <c r="N1111">
        <f>IFERROR(1 - PERCENTRANK(H:H,H1111),0)</f>
        <v/>
      </c>
      <c r="O1111">
        <f>IFERROR(PERCENTRANK(I:I,I1111),0)</f>
        <v/>
      </c>
      <c r="P1111">
        <f>IFERROR(1 - PERCENTRANK(J:J,J1111),0)</f>
        <v/>
      </c>
      <c r="Q1111">
        <f>IFERROR(PERCENTRANK(K:K,K1111),0)</f>
        <v/>
      </c>
      <c r="R1111">
        <f>L1111*weight1+M1111*weight2+N1111*weight3+O1111*weight4+P1111*weight5+Q1111*weight6</f>
        <v/>
      </c>
    </row>
    <row r="1112" spans="1:18">
      <c r="A1112">
        <f>RANK(R1112,R:R)</f>
        <v/>
      </c>
      <c r="B1112" t="s">
        <v>12875</v>
      </c>
      <c r="C1112">
        <f>VLOOKUP(B1112,'Input - companies list'!B:L,2,FALSE)</f>
        <v/>
      </c>
      <c r="D1112">
        <f>VLOOKUP(B1112,'Input - companies list'!B:L,11,FALSE)</f>
        <v/>
      </c>
      <c r="E1112">
        <f>VLOOKUP(B1112,'Input - companies list'!B:E,4,FALSE)</f>
        <v/>
      </c>
      <c r="F1112">
        <f>SUMIFS('Input - target event report'!H:H,'Input - target event report'!B:B,B1112,'Input - target event report'!D:D, "Private Investment")</f>
        <v/>
      </c>
      <c r="G1112">
        <f>IF(I1112&lt;2, "N/A", (MAXIFS('Input - target event report'!E:E,'Input - target event report'!B:B,B:B,'Input - target event report'!D:D,"Private Investment")-MINIFS('Input - target event report'!E:E,'Input - target event report'!B:B,B:B,'Input - target event report'!D:D,"Private Investment"))/(I1112-1))</f>
        <v/>
      </c>
      <c r="H1112">
        <f>IF(MAXIFS('Input - target event report'!E:E,'Input - target event report'!B:B,B:B,'Input - target event report'!D:D,"Private Investment") = 0, "N/A", TODAY() - MAXIFS('Input - target event report'!E:E,'Input - target event report'!B:B,B:B,'Input - target event report'!D:D,"Private Investment"))</f>
        <v/>
      </c>
      <c r="I1112">
        <f>COUNTIFS('Input - target event report'!B:B,B1112,'Input - target event report'!D:D, "Private Investment")</f>
        <v/>
      </c>
      <c r="J1112">
        <f>INDEX('Input - companies list'!$1:$10000,MATCH(B1112,'Input - companies list'!B:B,0),MATCH("Flow",'Input - companies list'!$1:$1,0 ))</f>
        <v/>
      </c>
      <c r="K1112">
        <f>INDEX('Input - companies list'!$1:$10000,MATCH(B1112,'Input - companies list'!B:B,0),MATCH("Inter-Cluster Connectivity",'Input - companies list'!$1:$1,0 ))</f>
        <v/>
      </c>
      <c r="L1112">
        <f>IFERROR(PERCENTRANK(F:F,F1112),0)</f>
        <v/>
      </c>
      <c r="M1112">
        <f>IFERROR(1 - PERCENTRANK(G:G,G1112),0)</f>
        <v/>
      </c>
      <c r="N1112">
        <f>IFERROR(1 - PERCENTRANK(H:H,H1112),0)</f>
        <v/>
      </c>
      <c r="O1112">
        <f>IFERROR(PERCENTRANK(I:I,I1112),0)</f>
        <v/>
      </c>
      <c r="P1112">
        <f>IFERROR(1 - PERCENTRANK(J:J,J1112),0)</f>
        <v/>
      </c>
      <c r="Q1112">
        <f>IFERROR(PERCENTRANK(K:K,K1112),0)</f>
        <v/>
      </c>
      <c r="R1112">
        <f>L1112*weight1+M1112*weight2+N1112*weight3+O1112*weight4+P1112*weight5+Q1112*weight6</f>
        <v/>
      </c>
    </row>
    <row r="1113" spans="1:18">
      <c r="A1113">
        <f>RANK(R1113,R:R)</f>
        <v/>
      </c>
      <c r="B1113" t="s">
        <v>12885</v>
      </c>
      <c r="C1113">
        <f>VLOOKUP(B1113,'Input - companies list'!B:L,2,FALSE)</f>
        <v/>
      </c>
      <c r="D1113">
        <f>VLOOKUP(B1113,'Input - companies list'!B:L,11,FALSE)</f>
        <v/>
      </c>
      <c r="E1113">
        <f>VLOOKUP(B1113,'Input - companies list'!B:E,4,FALSE)</f>
        <v/>
      </c>
      <c r="F1113">
        <f>SUMIFS('Input - target event report'!H:H,'Input - target event report'!B:B,B1113,'Input - target event report'!D:D, "Private Investment")</f>
        <v/>
      </c>
      <c r="G1113">
        <f>IF(I1113&lt;2, "N/A", (MAXIFS('Input - target event report'!E:E,'Input - target event report'!B:B,B:B,'Input - target event report'!D:D,"Private Investment")-MINIFS('Input - target event report'!E:E,'Input - target event report'!B:B,B:B,'Input - target event report'!D:D,"Private Investment"))/(I1113-1))</f>
        <v/>
      </c>
      <c r="H1113">
        <f>IF(MAXIFS('Input - target event report'!E:E,'Input - target event report'!B:B,B:B,'Input - target event report'!D:D,"Private Investment") = 0, "N/A", TODAY() - MAXIFS('Input - target event report'!E:E,'Input - target event report'!B:B,B:B,'Input - target event report'!D:D,"Private Investment"))</f>
        <v/>
      </c>
      <c r="I1113">
        <f>COUNTIFS('Input - target event report'!B:B,B1113,'Input - target event report'!D:D, "Private Investment")</f>
        <v/>
      </c>
      <c r="J1113">
        <f>INDEX('Input - companies list'!$1:$10000,MATCH(B1113,'Input - companies list'!B:B,0),MATCH("Flow",'Input - companies list'!$1:$1,0 ))</f>
        <v/>
      </c>
      <c r="K1113">
        <f>INDEX('Input - companies list'!$1:$10000,MATCH(B1113,'Input - companies list'!B:B,0),MATCH("Inter-Cluster Connectivity",'Input - companies list'!$1:$1,0 ))</f>
        <v/>
      </c>
      <c r="L1113">
        <f>IFERROR(PERCENTRANK(F:F,F1113),0)</f>
        <v/>
      </c>
      <c r="M1113">
        <f>IFERROR(1 - PERCENTRANK(G:G,G1113),0)</f>
        <v/>
      </c>
      <c r="N1113">
        <f>IFERROR(1 - PERCENTRANK(H:H,H1113),0)</f>
        <v/>
      </c>
      <c r="O1113">
        <f>IFERROR(PERCENTRANK(I:I,I1113),0)</f>
        <v/>
      </c>
      <c r="P1113">
        <f>IFERROR(1 - PERCENTRANK(J:J,J1113),0)</f>
        <v/>
      </c>
      <c r="Q1113">
        <f>IFERROR(PERCENTRANK(K:K,K1113),0)</f>
        <v/>
      </c>
      <c r="R1113">
        <f>L1113*weight1+M1113*weight2+N1113*weight3+O1113*weight4+P1113*weight5+Q1113*weight6</f>
        <v/>
      </c>
    </row>
    <row r="1114" spans="1:18">
      <c r="A1114">
        <f>RANK(R1114,R:R)</f>
        <v/>
      </c>
      <c r="B1114" t="s">
        <v>12900</v>
      </c>
      <c r="C1114">
        <f>VLOOKUP(B1114,'Input - companies list'!B:L,2,FALSE)</f>
        <v/>
      </c>
      <c r="D1114">
        <f>VLOOKUP(B1114,'Input - companies list'!B:L,11,FALSE)</f>
        <v/>
      </c>
      <c r="E1114">
        <f>VLOOKUP(B1114,'Input - companies list'!B:E,4,FALSE)</f>
        <v/>
      </c>
      <c r="F1114">
        <f>SUMIFS('Input - target event report'!H:H,'Input - target event report'!B:B,B1114,'Input - target event report'!D:D, "Private Investment")</f>
        <v/>
      </c>
      <c r="G1114">
        <f>IF(I1114&lt;2, "N/A", (MAXIFS('Input - target event report'!E:E,'Input - target event report'!B:B,B:B,'Input - target event report'!D:D,"Private Investment")-MINIFS('Input - target event report'!E:E,'Input - target event report'!B:B,B:B,'Input - target event report'!D:D,"Private Investment"))/(I1114-1))</f>
        <v/>
      </c>
      <c r="H1114">
        <f>IF(MAXIFS('Input - target event report'!E:E,'Input - target event report'!B:B,B:B,'Input - target event report'!D:D,"Private Investment") = 0, "N/A", TODAY() - MAXIFS('Input - target event report'!E:E,'Input - target event report'!B:B,B:B,'Input - target event report'!D:D,"Private Investment"))</f>
        <v/>
      </c>
      <c r="I1114">
        <f>COUNTIFS('Input - target event report'!B:B,B1114,'Input - target event report'!D:D, "Private Investment")</f>
        <v/>
      </c>
      <c r="J1114">
        <f>INDEX('Input - companies list'!$1:$10000,MATCH(B1114,'Input - companies list'!B:B,0),MATCH("Flow",'Input - companies list'!$1:$1,0 ))</f>
        <v/>
      </c>
      <c r="K1114">
        <f>INDEX('Input - companies list'!$1:$10000,MATCH(B1114,'Input - companies list'!B:B,0),MATCH("Inter-Cluster Connectivity",'Input - companies list'!$1:$1,0 ))</f>
        <v/>
      </c>
      <c r="L1114">
        <f>IFERROR(PERCENTRANK(F:F,F1114),0)</f>
        <v/>
      </c>
      <c r="M1114">
        <f>IFERROR(1 - PERCENTRANK(G:G,G1114),0)</f>
        <v/>
      </c>
      <c r="N1114">
        <f>IFERROR(1 - PERCENTRANK(H:H,H1114),0)</f>
        <v/>
      </c>
      <c r="O1114">
        <f>IFERROR(PERCENTRANK(I:I,I1114),0)</f>
        <v/>
      </c>
      <c r="P1114">
        <f>IFERROR(1 - PERCENTRANK(J:J,J1114),0)</f>
        <v/>
      </c>
      <c r="Q1114">
        <f>IFERROR(PERCENTRANK(K:K,K1114),0)</f>
        <v/>
      </c>
      <c r="R1114">
        <f>L1114*weight1+M1114*weight2+N1114*weight3+O1114*weight4+P1114*weight5+Q1114*weight6</f>
        <v/>
      </c>
    </row>
    <row r="1115" spans="1:18">
      <c r="A1115">
        <f>RANK(R1115,R:R)</f>
        <v/>
      </c>
      <c r="B1115" t="s">
        <v>12912</v>
      </c>
      <c r="C1115">
        <f>VLOOKUP(B1115,'Input - companies list'!B:L,2,FALSE)</f>
        <v/>
      </c>
      <c r="D1115">
        <f>VLOOKUP(B1115,'Input - companies list'!B:L,11,FALSE)</f>
        <v/>
      </c>
      <c r="E1115">
        <f>VLOOKUP(B1115,'Input - companies list'!B:E,4,FALSE)</f>
        <v/>
      </c>
      <c r="F1115">
        <f>SUMIFS('Input - target event report'!H:H,'Input - target event report'!B:B,B1115,'Input - target event report'!D:D, "Private Investment")</f>
        <v/>
      </c>
      <c r="G1115">
        <f>IF(I1115&lt;2, "N/A", (MAXIFS('Input - target event report'!E:E,'Input - target event report'!B:B,B:B,'Input - target event report'!D:D,"Private Investment")-MINIFS('Input - target event report'!E:E,'Input - target event report'!B:B,B:B,'Input - target event report'!D:D,"Private Investment"))/(I1115-1))</f>
        <v/>
      </c>
      <c r="H1115">
        <f>IF(MAXIFS('Input - target event report'!E:E,'Input - target event report'!B:B,B:B,'Input - target event report'!D:D,"Private Investment") = 0, "N/A", TODAY() - MAXIFS('Input - target event report'!E:E,'Input - target event report'!B:B,B:B,'Input - target event report'!D:D,"Private Investment"))</f>
        <v/>
      </c>
      <c r="I1115">
        <f>COUNTIFS('Input - target event report'!B:B,B1115,'Input - target event report'!D:D, "Private Investment")</f>
        <v/>
      </c>
      <c r="J1115">
        <f>INDEX('Input - companies list'!$1:$10000,MATCH(B1115,'Input - companies list'!B:B,0),MATCH("Flow",'Input - companies list'!$1:$1,0 ))</f>
        <v/>
      </c>
      <c r="K1115">
        <f>INDEX('Input - companies list'!$1:$10000,MATCH(B1115,'Input - companies list'!B:B,0),MATCH("Inter-Cluster Connectivity",'Input - companies list'!$1:$1,0 ))</f>
        <v/>
      </c>
      <c r="L1115">
        <f>IFERROR(PERCENTRANK(F:F,F1115),0)</f>
        <v/>
      </c>
      <c r="M1115">
        <f>IFERROR(1 - PERCENTRANK(G:G,G1115),0)</f>
        <v/>
      </c>
      <c r="N1115">
        <f>IFERROR(1 - PERCENTRANK(H:H,H1115),0)</f>
        <v/>
      </c>
      <c r="O1115">
        <f>IFERROR(PERCENTRANK(I:I,I1115),0)</f>
        <v/>
      </c>
      <c r="P1115">
        <f>IFERROR(1 - PERCENTRANK(J:J,J1115),0)</f>
        <v/>
      </c>
      <c r="Q1115">
        <f>IFERROR(PERCENTRANK(K:K,K1115),0)</f>
        <v/>
      </c>
      <c r="R1115">
        <f>L1115*weight1+M1115*weight2+N1115*weight3+O1115*weight4+P1115*weight5+Q1115*weight6</f>
        <v/>
      </c>
    </row>
    <row r="1116" spans="1:18">
      <c r="A1116">
        <f>RANK(R1116,R:R)</f>
        <v/>
      </c>
      <c r="B1116" t="s">
        <v>12920</v>
      </c>
      <c r="C1116">
        <f>VLOOKUP(B1116,'Input - companies list'!B:L,2,FALSE)</f>
        <v/>
      </c>
      <c r="D1116">
        <f>VLOOKUP(B1116,'Input - companies list'!B:L,11,FALSE)</f>
        <v/>
      </c>
      <c r="E1116">
        <f>VLOOKUP(B1116,'Input - companies list'!B:E,4,FALSE)</f>
        <v/>
      </c>
      <c r="F1116">
        <f>SUMIFS('Input - target event report'!H:H,'Input - target event report'!B:B,B1116,'Input - target event report'!D:D, "Private Investment")</f>
        <v/>
      </c>
      <c r="G1116">
        <f>IF(I1116&lt;2, "N/A", (MAXIFS('Input - target event report'!E:E,'Input - target event report'!B:B,B:B,'Input - target event report'!D:D,"Private Investment")-MINIFS('Input - target event report'!E:E,'Input - target event report'!B:B,B:B,'Input - target event report'!D:D,"Private Investment"))/(I1116-1))</f>
        <v/>
      </c>
      <c r="H1116">
        <f>IF(MAXIFS('Input - target event report'!E:E,'Input - target event report'!B:B,B:B,'Input - target event report'!D:D,"Private Investment") = 0, "N/A", TODAY() - MAXIFS('Input - target event report'!E:E,'Input - target event report'!B:B,B:B,'Input - target event report'!D:D,"Private Investment"))</f>
        <v/>
      </c>
      <c r="I1116">
        <f>COUNTIFS('Input - target event report'!B:B,B1116,'Input - target event report'!D:D, "Private Investment")</f>
        <v/>
      </c>
      <c r="J1116">
        <f>INDEX('Input - companies list'!$1:$10000,MATCH(B1116,'Input - companies list'!B:B,0),MATCH("Flow",'Input - companies list'!$1:$1,0 ))</f>
        <v/>
      </c>
      <c r="K1116">
        <f>INDEX('Input - companies list'!$1:$10000,MATCH(B1116,'Input - companies list'!B:B,0),MATCH("Inter-Cluster Connectivity",'Input - companies list'!$1:$1,0 ))</f>
        <v/>
      </c>
      <c r="L1116">
        <f>IFERROR(PERCENTRANK(F:F,F1116),0)</f>
        <v/>
      </c>
      <c r="M1116">
        <f>IFERROR(1 - PERCENTRANK(G:G,G1116),0)</f>
        <v/>
      </c>
      <c r="N1116">
        <f>IFERROR(1 - PERCENTRANK(H:H,H1116),0)</f>
        <v/>
      </c>
      <c r="O1116">
        <f>IFERROR(PERCENTRANK(I:I,I1116),0)</f>
        <v/>
      </c>
      <c r="P1116">
        <f>IFERROR(1 - PERCENTRANK(J:J,J1116),0)</f>
        <v/>
      </c>
      <c r="Q1116">
        <f>IFERROR(PERCENTRANK(K:K,K1116),0)</f>
        <v/>
      </c>
      <c r="R1116">
        <f>L1116*weight1+M1116*weight2+N1116*weight3+O1116*weight4+P1116*weight5+Q1116*weight6</f>
        <v/>
      </c>
    </row>
    <row r="1117" spans="1:18">
      <c r="A1117">
        <f>RANK(R1117,R:R)</f>
        <v/>
      </c>
      <c r="B1117" t="s">
        <v>12935</v>
      </c>
      <c r="C1117">
        <f>VLOOKUP(B1117,'Input - companies list'!B:L,2,FALSE)</f>
        <v/>
      </c>
      <c r="D1117">
        <f>VLOOKUP(B1117,'Input - companies list'!B:L,11,FALSE)</f>
        <v/>
      </c>
      <c r="E1117">
        <f>VLOOKUP(B1117,'Input - companies list'!B:E,4,FALSE)</f>
        <v/>
      </c>
      <c r="F1117">
        <f>SUMIFS('Input - target event report'!H:H,'Input - target event report'!B:B,B1117,'Input - target event report'!D:D, "Private Investment")</f>
        <v/>
      </c>
      <c r="G1117">
        <f>IF(I1117&lt;2, "N/A", (MAXIFS('Input - target event report'!E:E,'Input - target event report'!B:B,B:B,'Input - target event report'!D:D,"Private Investment")-MINIFS('Input - target event report'!E:E,'Input - target event report'!B:B,B:B,'Input - target event report'!D:D,"Private Investment"))/(I1117-1))</f>
        <v/>
      </c>
      <c r="H1117">
        <f>IF(MAXIFS('Input - target event report'!E:E,'Input - target event report'!B:B,B:B,'Input - target event report'!D:D,"Private Investment") = 0, "N/A", TODAY() - MAXIFS('Input - target event report'!E:E,'Input - target event report'!B:B,B:B,'Input - target event report'!D:D,"Private Investment"))</f>
        <v/>
      </c>
      <c r="I1117">
        <f>COUNTIFS('Input - target event report'!B:B,B1117,'Input - target event report'!D:D, "Private Investment")</f>
        <v/>
      </c>
      <c r="J1117">
        <f>INDEX('Input - companies list'!$1:$10000,MATCH(B1117,'Input - companies list'!B:B,0),MATCH("Flow",'Input - companies list'!$1:$1,0 ))</f>
        <v/>
      </c>
      <c r="K1117">
        <f>INDEX('Input - companies list'!$1:$10000,MATCH(B1117,'Input - companies list'!B:B,0),MATCH("Inter-Cluster Connectivity",'Input - companies list'!$1:$1,0 ))</f>
        <v/>
      </c>
      <c r="L1117">
        <f>IFERROR(PERCENTRANK(F:F,F1117),0)</f>
        <v/>
      </c>
      <c r="M1117">
        <f>IFERROR(1 - PERCENTRANK(G:G,G1117),0)</f>
        <v/>
      </c>
      <c r="N1117">
        <f>IFERROR(1 - PERCENTRANK(H:H,H1117),0)</f>
        <v/>
      </c>
      <c r="O1117">
        <f>IFERROR(PERCENTRANK(I:I,I1117),0)</f>
        <v/>
      </c>
      <c r="P1117">
        <f>IFERROR(1 - PERCENTRANK(J:J,J1117),0)</f>
        <v/>
      </c>
      <c r="Q1117">
        <f>IFERROR(PERCENTRANK(K:K,K1117),0)</f>
        <v/>
      </c>
      <c r="R1117">
        <f>L1117*weight1+M1117*weight2+N1117*weight3+O1117*weight4+P1117*weight5+Q1117*weight6</f>
        <v/>
      </c>
    </row>
    <row r="1118" spans="1:18">
      <c r="A1118">
        <f>RANK(R1118,R:R)</f>
        <v/>
      </c>
      <c r="B1118" t="s">
        <v>12947</v>
      </c>
      <c r="C1118">
        <f>VLOOKUP(B1118,'Input - companies list'!B:L,2,FALSE)</f>
        <v/>
      </c>
      <c r="D1118">
        <f>VLOOKUP(B1118,'Input - companies list'!B:L,11,FALSE)</f>
        <v/>
      </c>
      <c r="E1118">
        <f>VLOOKUP(B1118,'Input - companies list'!B:E,4,FALSE)</f>
        <v/>
      </c>
      <c r="F1118">
        <f>SUMIFS('Input - target event report'!H:H,'Input - target event report'!B:B,B1118,'Input - target event report'!D:D, "Private Investment")</f>
        <v/>
      </c>
      <c r="G1118">
        <f>IF(I1118&lt;2, "N/A", (MAXIFS('Input - target event report'!E:E,'Input - target event report'!B:B,B:B,'Input - target event report'!D:D,"Private Investment")-MINIFS('Input - target event report'!E:E,'Input - target event report'!B:B,B:B,'Input - target event report'!D:D,"Private Investment"))/(I1118-1))</f>
        <v/>
      </c>
      <c r="H1118">
        <f>IF(MAXIFS('Input - target event report'!E:E,'Input - target event report'!B:B,B:B,'Input - target event report'!D:D,"Private Investment") = 0, "N/A", TODAY() - MAXIFS('Input - target event report'!E:E,'Input - target event report'!B:B,B:B,'Input - target event report'!D:D,"Private Investment"))</f>
        <v/>
      </c>
      <c r="I1118">
        <f>COUNTIFS('Input - target event report'!B:B,B1118,'Input - target event report'!D:D, "Private Investment")</f>
        <v/>
      </c>
      <c r="J1118">
        <f>INDEX('Input - companies list'!$1:$10000,MATCH(B1118,'Input - companies list'!B:B,0),MATCH("Flow",'Input - companies list'!$1:$1,0 ))</f>
        <v/>
      </c>
      <c r="K1118">
        <f>INDEX('Input - companies list'!$1:$10000,MATCH(B1118,'Input - companies list'!B:B,0),MATCH("Inter-Cluster Connectivity",'Input - companies list'!$1:$1,0 ))</f>
        <v/>
      </c>
      <c r="L1118">
        <f>IFERROR(PERCENTRANK(F:F,F1118),0)</f>
        <v/>
      </c>
      <c r="M1118">
        <f>IFERROR(1 - PERCENTRANK(G:G,G1118),0)</f>
        <v/>
      </c>
      <c r="N1118">
        <f>IFERROR(1 - PERCENTRANK(H:H,H1118),0)</f>
        <v/>
      </c>
      <c r="O1118">
        <f>IFERROR(PERCENTRANK(I:I,I1118),0)</f>
        <v/>
      </c>
      <c r="P1118">
        <f>IFERROR(1 - PERCENTRANK(J:J,J1118),0)</f>
        <v/>
      </c>
      <c r="Q1118">
        <f>IFERROR(PERCENTRANK(K:K,K1118),0)</f>
        <v/>
      </c>
      <c r="R1118">
        <f>L1118*weight1+M1118*weight2+N1118*weight3+O1118*weight4+P1118*weight5+Q1118*weight6</f>
        <v/>
      </c>
    </row>
    <row r="1119" spans="1:18">
      <c r="A1119">
        <f>RANK(R1119,R:R)</f>
        <v/>
      </c>
      <c r="B1119" t="s">
        <v>12957</v>
      </c>
      <c r="C1119">
        <f>VLOOKUP(B1119,'Input - companies list'!B:L,2,FALSE)</f>
        <v/>
      </c>
      <c r="D1119">
        <f>VLOOKUP(B1119,'Input - companies list'!B:L,11,FALSE)</f>
        <v/>
      </c>
      <c r="E1119">
        <f>VLOOKUP(B1119,'Input - companies list'!B:E,4,FALSE)</f>
        <v/>
      </c>
      <c r="F1119">
        <f>SUMIFS('Input - target event report'!H:H,'Input - target event report'!B:B,B1119,'Input - target event report'!D:D, "Private Investment")</f>
        <v/>
      </c>
      <c r="G1119">
        <f>IF(I1119&lt;2, "N/A", (MAXIFS('Input - target event report'!E:E,'Input - target event report'!B:B,B:B,'Input - target event report'!D:D,"Private Investment")-MINIFS('Input - target event report'!E:E,'Input - target event report'!B:B,B:B,'Input - target event report'!D:D,"Private Investment"))/(I1119-1))</f>
        <v/>
      </c>
      <c r="H1119">
        <f>IF(MAXIFS('Input - target event report'!E:E,'Input - target event report'!B:B,B:B,'Input - target event report'!D:D,"Private Investment") = 0, "N/A", TODAY() - MAXIFS('Input - target event report'!E:E,'Input - target event report'!B:B,B:B,'Input - target event report'!D:D,"Private Investment"))</f>
        <v/>
      </c>
      <c r="I1119">
        <f>COUNTIFS('Input - target event report'!B:B,B1119,'Input - target event report'!D:D, "Private Investment")</f>
        <v/>
      </c>
      <c r="J1119">
        <f>INDEX('Input - companies list'!$1:$10000,MATCH(B1119,'Input - companies list'!B:B,0),MATCH("Flow",'Input - companies list'!$1:$1,0 ))</f>
        <v/>
      </c>
      <c r="K1119">
        <f>INDEX('Input - companies list'!$1:$10000,MATCH(B1119,'Input - companies list'!B:B,0),MATCH("Inter-Cluster Connectivity",'Input - companies list'!$1:$1,0 ))</f>
        <v/>
      </c>
      <c r="L1119">
        <f>IFERROR(PERCENTRANK(F:F,F1119),0)</f>
        <v/>
      </c>
      <c r="M1119">
        <f>IFERROR(1 - PERCENTRANK(G:G,G1119),0)</f>
        <v/>
      </c>
      <c r="N1119">
        <f>IFERROR(1 - PERCENTRANK(H:H,H1119),0)</f>
        <v/>
      </c>
      <c r="O1119">
        <f>IFERROR(PERCENTRANK(I:I,I1119),0)</f>
        <v/>
      </c>
      <c r="P1119">
        <f>IFERROR(1 - PERCENTRANK(J:J,J1119),0)</f>
        <v/>
      </c>
      <c r="Q1119">
        <f>IFERROR(PERCENTRANK(K:K,K1119),0)</f>
        <v/>
      </c>
      <c r="R1119">
        <f>L1119*weight1+M1119*weight2+N1119*weight3+O1119*weight4+P1119*weight5+Q1119*weight6</f>
        <v/>
      </c>
    </row>
    <row r="1120" spans="1:18">
      <c r="A1120">
        <f>RANK(R1120,R:R)</f>
        <v/>
      </c>
      <c r="B1120" t="s">
        <v>12968</v>
      </c>
      <c r="C1120">
        <f>VLOOKUP(B1120,'Input - companies list'!B:L,2,FALSE)</f>
        <v/>
      </c>
      <c r="D1120">
        <f>VLOOKUP(B1120,'Input - companies list'!B:L,11,FALSE)</f>
        <v/>
      </c>
      <c r="E1120">
        <f>VLOOKUP(B1120,'Input - companies list'!B:E,4,FALSE)</f>
        <v/>
      </c>
      <c r="F1120">
        <f>SUMIFS('Input - target event report'!H:H,'Input - target event report'!B:B,B1120,'Input - target event report'!D:D, "Private Investment")</f>
        <v/>
      </c>
      <c r="G1120">
        <f>IF(I1120&lt;2, "N/A", (MAXIFS('Input - target event report'!E:E,'Input - target event report'!B:B,B:B,'Input - target event report'!D:D,"Private Investment")-MINIFS('Input - target event report'!E:E,'Input - target event report'!B:B,B:B,'Input - target event report'!D:D,"Private Investment"))/(I1120-1))</f>
        <v/>
      </c>
      <c r="H1120">
        <f>IF(MAXIFS('Input - target event report'!E:E,'Input - target event report'!B:B,B:B,'Input - target event report'!D:D,"Private Investment") = 0, "N/A", TODAY() - MAXIFS('Input - target event report'!E:E,'Input - target event report'!B:B,B:B,'Input - target event report'!D:D,"Private Investment"))</f>
        <v/>
      </c>
      <c r="I1120">
        <f>COUNTIFS('Input - target event report'!B:B,B1120,'Input - target event report'!D:D, "Private Investment")</f>
        <v/>
      </c>
      <c r="J1120">
        <f>INDEX('Input - companies list'!$1:$10000,MATCH(B1120,'Input - companies list'!B:B,0),MATCH("Flow",'Input - companies list'!$1:$1,0 ))</f>
        <v/>
      </c>
      <c r="K1120">
        <f>INDEX('Input - companies list'!$1:$10000,MATCH(B1120,'Input - companies list'!B:B,0),MATCH("Inter-Cluster Connectivity",'Input - companies list'!$1:$1,0 ))</f>
        <v/>
      </c>
      <c r="L1120">
        <f>IFERROR(PERCENTRANK(F:F,F1120),0)</f>
        <v/>
      </c>
      <c r="M1120">
        <f>IFERROR(1 - PERCENTRANK(G:G,G1120),0)</f>
        <v/>
      </c>
      <c r="N1120">
        <f>IFERROR(1 - PERCENTRANK(H:H,H1120),0)</f>
        <v/>
      </c>
      <c r="O1120">
        <f>IFERROR(PERCENTRANK(I:I,I1120),0)</f>
        <v/>
      </c>
      <c r="P1120">
        <f>IFERROR(1 - PERCENTRANK(J:J,J1120),0)</f>
        <v/>
      </c>
      <c r="Q1120">
        <f>IFERROR(PERCENTRANK(K:K,K1120),0)</f>
        <v/>
      </c>
      <c r="R1120">
        <f>L1120*weight1+M1120*weight2+N1120*weight3+O1120*weight4+P1120*weight5+Q1120*weight6</f>
        <v/>
      </c>
    </row>
    <row r="1121" spans="1:18">
      <c r="A1121">
        <f>RANK(R1121,R:R)</f>
        <v/>
      </c>
      <c r="B1121" t="s">
        <v>12980</v>
      </c>
      <c r="C1121">
        <f>VLOOKUP(B1121,'Input - companies list'!B:L,2,FALSE)</f>
        <v/>
      </c>
      <c r="D1121">
        <f>VLOOKUP(B1121,'Input - companies list'!B:L,11,FALSE)</f>
        <v/>
      </c>
      <c r="E1121">
        <f>VLOOKUP(B1121,'Input - companies list'!B:E,4,FALSE)</f>
        <v/>
      </c>
      <c r="F1121">
        <f>SUMIFS('Input - target event report'!H:H,'Input - target event report'!B:B,B1121,'Input - target event report'!D:D, "Private Investment")</f>
        <v/>
      </c>
      <c r="G1121">
        <f>IF(I1121&lt;2, "N/A", (MAXIFS('Input - target event report'!E:E,'Input - target event report'!B:B,B:B,'Input - target event report'!D:D,"Private Investment")-MINIFS('Input - target event report'!E:E,'Input - target event report'!B:B,B:B,'Input - target event report'!D:D,"Private Investment"))/(I1121-1))</f>
        <v/>
      </c>
      <c r="H1121">
        <f>IF(MAXIFS('Input - target event report'!E:E,'Input - target event report'!B:B,B:B,'Input - target event report'!D:D,"Private Investment") = 0, "N/A", TODAY() - MAXIFS('Input - target event report'!E:E,'Input - target event report'!B:B,B:B,'Input - target event report'!D:D,"Private Investment"))</f>
        <v/>
      </c>
      <c r="I1121">
        <f>COUNTIFS('Input - target event report'!B:B,B1121,'Input - target event report'!D:D, "Private Investment")</f>
        <v/>
      </c>
      <c r="J1121">
        <f>INDEX('Input - companies list'!$1:$10000,MATCH(B1121,'Input - companies list'!B:B,0),MATCH("Flow",'Input - companies list'!$1:$1,0 ))</f>
        <v/>
      </c>
      <c r="K1121">
        <f>INDEX('Input - companies list'!$1:$10000,MATCH(B1121,'Input - companies list'!B:B,0),MATCH("Inter-Cluster Connectivity",'Input - companies list'!$1:$1,0 ))</f>
        <v/>
      </c>
      <c r="L1121">
        <f>IFERROR(PERCENTRANK(F:F,F1121),0)</f>
        <v/>
      </c>
      <c r="M1121">
        <f>IFERROR(1 - PERCENTRANK(G:G,G1121),0)</f>
        <v/>
      </c>
      <c r="N1121">
        <f>IFERROR(1 - PERCENTRANK(H:H,H1121),0)</f>
        <v/>
      </c>
      <c r="O1121">
        <f>IFERROR(PERCENTRANK(I:I,I1121),0)</f>
        <v/>
      </c>
      <c r="P1121">
        <f>IFERROR(1 - PERCENTRANK(J:J,J1121),0)</f>
        <v/>
      </c>
      <c r="Q1121">
        <f>IFERROR(PERCENTRANK(K:K,K1121),0)</f>
        <v/>
      </c>
      <c r="R1121">
        <f>L1121*weight1+M1121*weight2+N1121*weight3+O1121*weight4+P1121*weight5+Q1121*weight6</f>
        <v/>
      </c>
    </row>
    <row r="1122" spans="1:18">
      <c r="A1122">
        <f>RANK(R1122,R:R)</f>
        <v/>
      </c>
      <c r="B1122" t="s">
        <v>12991</v>
      </c>
      <c r="C1122">
        <f>VLOOKUP(B1122,'Input - companies list'!B:L,2,FALSE)</f>
        <v/>
      </c>
      <c r="D1122">
        <f>VLOOKUP(B1122,'Input - companies list'!B:L,11,FALSE)</f>
        <v/>
      </c>
      <c r="E1122">
        <f>VLOOKUP(B1122,'Input - companies list'!B:E,4,FALSE)</f>
        <v/>
      </c>
      <c r="F1122">
        <f>SUMIFS('Input - target event report'!H:H,'Input - target event report'!B:B,B1122,'Input - target event report'!D:D, "Private Investment")</f>
        <v/>
      </c>
      <c r="G1122">
        <f>IF(I1122&lt;2, "N/A", (MAXIFS('Input - target event report'!E:E,'Input - target event report'!B:B,B:B,'Input - target event report'!D:D,"Private Investment")-MINIFS('Input - target event report'!E:E,'Input - target event report'!B:B,B:B,'Input - target event report'!D:D,"Private Investment"))/(I1122-1))</f>
        <v/>
      </c>
      <c r="H1122">
        <f>IF(MAXIFS('Input - target event report'!E:E,'Input - target event report'!B:B,B:B,'Input - target event report'!D:D,"Private Investment") = 0, "N/A", TODAY() - MAXIFS('Input - target event report'!E:E,'Input - target event report'!B:B,B:B,'Input - target event report'!D:D,"Private Investment"))</f>
        <v/>
      </c>
      <c r="I1122">
        <f>COUNTIFS('Input - target event report'!B:B,B1122,'Input - target event report'!D:D, "Private Investment")</f>
        <v/>
      </c>
      <c r="J1122">
        <f>INDEX('Input - companies list'!$1:$10000,MATCH(B1122,'Input - companies list'!B:B,0),MATCH("Flow",'Input - companies list'!$1:$1,0 ))</f>
        <v/>
      </c>
      <c r="K1122">
        <f>INDEX('Input - companies list'!$1:$10000,MATCH(B1122,'Input - companies list'!B:B,0),MATCH("Inter-Cluster Connectivity",'Input - companies list'!$1:$1,0 ))</f>
        <v/>
      </c>
      <c r="L1122">
        <f>IFERROR(PERCENTRANK(F:F,F1122),0)</f>
        <v/>
      </c>
      <c r="M1122">
        <f>IFERROR(1 - PERCENTRANK(G:G,G1122),0)</f>
        <v/>
      </c>
      <c r="N1122">
        <f>IFERROR(1 - PERCENTRANK(H:H,H1122),0)</f>
        <v/>
      </c>
      <c r="O1122">
        <f>IFERROR(PERCENTRANK(I:I,I1122),0)</f>
        <v/>
      </c>
      <c r="P1122">
        <f>IFERROR(1 - PERCENTRANK(J:J,J1122),0)</f>
        <v/>
      </c>
      <c r="Q1122">
        <f>IFERROR(PERCENTRANK(K:K,K1122),0)</f>
        <v/>
      </c>
      <c r="R1122">
        <f>L1122*weight1+M1122*weight2+N1122*weight3+O1122*weight4+P1122*weight5+Q1122*weight6</f>
        <v/>
      </c>
    </row>
    <row r="1123" spans="1:18">
      <c r="A1123">
        <f>RANK(R1123,R:R)</f>
        <v/>
      </c>
      <c r="B1123" t="s">
        <v>13003</v>
      </c>
      <c r="C1123">
        <f>VLOOKUP(B1123,'Input - companies list'!B:L,2,FALSE)</f>
        <v/>
      </c>
      <c r="D1123">
        <f>VLOOKUP(B1123,'Input - companies list'!B:L,11,FALSE)</f>
        <v/>
      </c>
      <c r="E1123">
        <f>VLOOKUP(B1123,'Input - companies list'!B:E,4,FALSE)</f>
        <v/>
      </c>
      <c r="F1123">
        <f>SUMIFS('Input - target event report'!H:H,'Input - target event report'!B:B,B1123,'Input - target event report'!D:D, "Private Investment")</f>
        <v/>
      </c>
      <c r="G1123">
        <f>IF(I1123&lt;2, "N/A", (MAXIFS('Input - target event report'!E:E,'Input - target event report'!B:B,B:B,'Input - target event report'!D:D,"Private Investment")-MINIFS('Input - target event report'!E:E,'Input - target event report'!B:B,B:B,'Input - target event report'!D:D,"Private Investment"))/(I1123-1))</f>
        <v/>
      </c>
      <c r="H1123">
        <f>IF(MAXIFS('Input - target event report'!E:E,'Input - target event report'!B:B,B:B,'Input - target event report'!D:D,"Private Investment") = 0, "N/A", TODAY() - MAXIFS('Input - target event report'!E:E,'Input - target event report'!B:B,B:B,'Input - target event report'!D:D,"Private Investment"))</f>
        <v/>
      </c>
      <c r="I1123">
        <f>COUNTIFS('Input - target event report'!B:B,B1123,'Input - target event report'!D:D, "Private Investment")</f>
        <v/>
      </c>
      <c r="J1123">
        <f>INDEX('Input - companies list'!$1:$10000,MATCH(B1123,'Input - companies list'!B:B,0),MATCH("Flow",'Input - companies list'!$1:$1,0 ))</f>
        <v/>
      </c>
      <c r="K1123">
        <f>INDEX('Input - companies list'!$1:$10000,MATCH(B1123,'Input - companies list'!B:B,0),MATCH("Inter-Cluster Connectivity",'Input - companies list'!$1:$1,0 ))</f>
        <v/>
      </c>
      <c r="L1123">
        <f>IFERROR(PERCENTRANK(F:F,F1123),0)</f>
        <v/>
      </c>
      <c r="M1123">
        <f>IFERROR(1 - PERCENTRANK(G:G,G1123),0)</f>
        <v/>
      </c>
      <c r="N1123">
        <f>IFERROR(1 - PERCENTRANK(H:H,H1123),0)</f>
        <v/>
      </c>
      <c r="O1123">
        <f>IFERROR(PERCENTRANK(I:I,I1123),0)</f>
        <v/>
      </c>
      <c r="P1123">
        <f>IFERROR(1 - PERCENTRANK(J:J,J1123),0)</f>
        <v/>
      </c>
      <c r="Q1123">
        <f>IFERROR(PERCENTRANK(K:K,K1123),0)</f>
        <v/>
      </c>
      <c r="R1123">
        <f>L1123*weight1+M1123*weight2+N1123*weight3+O1123*weight4+P1123*weight5+Q1123*weight6</f>
        <v/>
      </c>
    </row>
    <row r="1124" spans="1:18">
      <c r="A1124">
        <f>RANK(R1124,R:R)</f>
        <v/>
      </c>
      <c r="B1124" t="s">
        <v>13014</v>
      </c>
      <c r="C1124">
        <f>VLOOKUP(B1124,'Input - companies list'!B:L,2,FALSE)</f>
        <v/>
      </c>
      <c r="D1124">
        <f>VLOOKUP(B1124,'Input - companies list'!B:L,11,FALSE)</f>
        <v/>
      </c>
      <c r="E1124">
        <f>VLOOKUP(B1124,'Input - companies list'!B:E,4,FALSE)</f>
        <v/>
      </c>
      <c r="F1124">
        <f>SUMIFS('Input - target event report'!H:H,'Input - target event report'!B:B,B1124,'Input - target event report'!D:D, "Private Investment")</f>
        <v/>
      </c>
      <c r="G1124">
        <f>IF(I1124&lt;2, "N/A", (MAXIFS('Input - target event report'!E:E,'Input - target event report'!B:B,B:B,'Input - target event report'!D:D,"Private Investment")-MINIFS('Input - target event report'!E:E,'Input - target event report'!B:B,B:B,'Input - target event report'!D:D,"Private Investment"))/(I1124-1))</f>
        <v/>
      </c>
      <c r="H1124">
        <f>IF(MAXIFS('Input - target event report'!E:E,'Input - target event report'!B:B,B:B,'Input - target event report'!D:D,"Private Investment") = 0, "N/A", TODAY() - MAXIFS('Input - target event report'!E:E,'Input - target event report'!B:B,B:B,'Input - target event report'!D:D,"Private Investment"))</f>
        <v/>
      </c>
      <c r="I1124">
        <f>COUNTIFS('Input - target event report'!B:B,B1124,'Input - target event report'!D:D, "Private Investment")</f>
        <v/>
      </c>
      <c r="J1124">
        <f>INDEX('Input - companies list'!$1:$10000,MATCH(B1124,'Input - companies list'!B:B,0),MATCH("Flow",'Input - companies list'!$1:$1,0 ))</f>
        <v/>
      </c>
      <c r="K1124">
        <f>INDEX('Input - companies list'!$1:$10000,MATCH(B1124,'Input - companies list'!B:B,0),MATCH("Inter-Cluster Connectivity",'Input - companies list'!$1:$1,0 ))</f>
        <v/>
      </c>
      <c r="L1124">
        <f>IFERROR(PERCENTRANK(F:F,F1124),0)</f>
        <v/>
      </c>
      <c r="M1124">
        <f>IFERROR(1 - PERCENTRANK(G:G,G1124),0)</f>
        <v/>
      </c>
      <c r="N1124">
        <f>IFERROR(1 - PERCENTRANK(H:H,H1124),0)</f>
        <v/>
      </c>
      <c r="O1124">
        <f>IFERROR(PERCENTRANK(I:I,I1124),0)</f>
        <v/>
      </c>
      <c r="P1124">
        <f>IFERROR(1 - PERCENTRANK(J:J,J1124),0)</f>
        <v/>
      </c>
      <c r="Q1124">
        <f>IFERROR(PERCENTRANK(K:K,K1124),0)</f>
        <v/>
      </c>
      <c r="R1124">
        <f>L1124*weight1+M1124*weight2+N1124*weight3+O1124*weight4+P1124*weight5+Q1124*weight6</f>
        <v/>
      </c>
    </row>
    <row r="1125" spans="1:18">
      <c r="A1125">
        <f>RANK(R1125,R:R)</f>
        <v/>
      </c>
      <c r="B1125" t="s">
        <v>13027</v>
      </c>
      <c r="C1125">
        <f>VLOOKUP(B1125,'Input - companies list'!B:L,2,FALSE)</f>
        <v/>
      </c>
      <c r="D1125">
        <f>VLOOKUP(B1125,'Input - companies list'!B:L,11,FALSE)</f>
        <v/>
      </c>
      <c r="E1125">
        <f>VLOOKUP(B1125,'Input - companies list'!B:E,4,FALSE)</f>
        <v/>
      </c>
      <c r="F1125">
        <f>SUMIFS('Input - target event report'!H:H,'Input - target event report'!B:B,B1125,'Input - target event report'!D:D, "Private Investment")</f>
        <v/>
      </c>
      <c r="G1125">
        <f>IF(I1125&lt;2, "N/A", (MAXIFS('Input - target event report'!E:E,'Input - target event report'!B:B,B:B,'Input - target event report'!D:D,"Private Investment")-MINIFS('Input - target event report'!E:E,'Input - target event report'!B:B,B:B,'Input - target event report'!D:D,"Private Investment"))/(I1125-1))</f>
        <v/>
      </c>
      <c r="H1125">
        <f>IF(MAXIFS('Input - target event report'!E:E,'Input - target event report'!B:B,B:B,'Input - target event report'!D:D,"Private Investment") = 0, "N/A", TODAY() - MAXIFS('Input - target event report'!E:E,'Input - target event report'!B:B,B:B,'Input - target event report'!D:D,"Private Investment"))</f>
        <v/>
      </c>
      <c r="I1125">
        <f>COUNTIFS('Input - target event report'!B:B,B1125,'Input - target event report'!D:D, "Private Investment")</f>
        <v/>
      </c>
      <c r="J1125">
        <f>INDEX('Input - companies list'!$1:$10000,MATCH(B1125,'Input - companies list'!B:B,0),MATCH("Flow",'Input - companies list'!$1:$1,0 ))</f>
        <v/>
      </c>
      <c r="K1125">
        <f>INDEX('Input - companies list'!$1:$10000,MATCH(B1125,'Input - companies list'!B:B,0),MATCH("Inter-Cluster Connectivity",'Input - companies list'!$1:$1,0 ))</f>
        <v/>
      </c>
      <c r="L1125">
        <f>IFERROR(PERCENTRANK(F:F,F1125),0)</f>
        <v/>
      </c>
      <c r="M1125">
        <f>IFERROR(1 - PERCENTRANK(G:G,G1125),0)</f>
        <v/>
      </c>
      <c r="N1125">
        <f>IFERROR(1 - PERCENTRANK(H:H,H1125),0)</f>
        <v/>
      </c>
      <c r="O1125">
        <f>IFERROR(PERCENTRANK(I:I,I1125),0)</f>
        <v/>
      </c>
      <c r="P1125">
        <f>IFERROR(1 - PERCENTRANK(J:J,J1125),0)</f>
        <v/>
      </c>
      <c r="Q1125">
        <f>IFERROR(PERCENTRANK(K:K,K1125),0)</f>
        <v/>
      </c>
      <c r="R1125">
        <f>L1125*weight1+M1125*weight2+N1125*weight3+O1125*weight4+P1125*weight5+Q1125*weight6</f>
        <v/>
      </c>
    </row>
    <row r="1126" spans="1:18">
      <c r="A1126">
        <f>RANK(R1126,R:R)</f>
        <v/>
      </c>
      <c r="B1126" t="s">
        <v>13034</v>
      </c>
      <c r="C1126">
        <f>VLOOKUP(B1126,'Input - companies list'!B:L,2,FALSE)</f>
        <v/>
      </c>
      <c r="D1126">
        <f>VLOOKUP(B1126,'Input - companies list'!B:L,11,FALSE)</f>
        <v/>
      </c>
      <c r="E1126">
        <f>VLOOKUP(B1126,'Input - companies list'!B:E,4,FALSE)</f>
        <v/>
      </c>
      <c r="F1126">
        <f>SUMIFS('Input - target event report'!H:H,'Input - target event report'!B:B,B1126,'Input - target event report'!D:D, "Private Investment")</f>
        <v/>
      </c>
      <c r="G1126">
        <f>IF(I1126&lt;2, "N/A", (MAXIFS('Input - target event report'!E:E,'Input - target event report'!B:B,B:B,'Input - target event report'!D:D,"Private Investment")-MINIFS('Input - target event report'!E:E,'Input - target event report'!B:B,B:B,'Input - target event report'!D:D,"Private Investment"))/(I1126-1))</f>
        <v/>
      </c>
      <c r="H1126">
        <f>IF(MAXIFS('Input - target event report'!E:E,'Input - target event report'!B:B,B:B,'Input - target event report'!D:D,"Private Investment") = 0, "N/A", TODAY() - MAXIFS('Input - target event report'!E:E,'Input - target event report'!B:B,B:B,'Input - target event report'!D:D,"Private Investment"))</f>
        <v/>
      </c>
      <c r="I1126">
        <f>COUNTIFS('Input - target event report'!B:B,B1126,'Input - target event report'!D:D, "Private Investment")</f>
        <v/>
      </c>
      <c r="J1126">
        <f>INDEX('Input - companies list'!$1:$10000,MATCH(B1126,'Input - companies list'!B:B,0),MATCH("Flow",'Input - companies list'!$1:$1,0 ))</f>
        <v/>
      </c>
      <c r="K1126">
        <f>INDEX('Input - companies list'!$1:$10000,MATCH(B1126,'Input - companies list'!B:B,0),MATCH("Inter-Cluster Connectivity",'Input - companies list'!$1:$1,0 ))</f>
        <v/>
      </c>
      <c r="L1126">
        <f>IFERROR(PERCENTRANK(F:F,F1126),0)</f>
        <v/>
      </c>
      <c r="M1126">
        <f>IFERROR(1 - PERCENTRANK(G:G,G1126),0)</f>
        <v/>
      </c>
      <c r="N1126">
        <f>IFERROR(1 - PERCENTRANK(H:H,H1126),0)</f>
        <v/>
      </c>
      <c r="O1126">
        <f>IFERROR(PERCENTRANK(I:I,I1126),0)</f>
        <v/>
      </c>
      <c r="P1126">
        <f>IFERROR(1 - PERCENTRANK(J:J,J1126),0)</f>
        <v/>
      </c>
      <c r="Q1126">
        <f>IFERROR(PERCENTRANK(K:K,K1126),0)</f>
        <v/>
      </c>
      <c r="R1126">
        <f>L1126*weight1+M1126*weight2+N1126*weight3+O1126*weight4+P1126*weight5+Q1126*weight6</f>
        <v/>
      </c>
    </row>
    <row r="1127" spans="1:18">
      <c r="A1127">
        <f>RANK(R1127,R:R)</f>
        <v/>
      </c>
      <c r="B1127" t="s">
        <v>13045</v>
      </c>
      <c r="C1127">
        <f>VLOOKUP(B1127,'Input - companies list'!B:L,2,FALSE)</f>
        <v/>
      </c>
      <c r="D1127">
        <f>VLOOKUP(B1127,'Input - companies list'!B:L,11,FALSE)</f>
        <v/>
      </c>
      <c r="E1127">
        <f>VLOOKUP(B1127,'Input - companies list'!B:E,4,FALSE)</f>
        <v/>
      </c>
      <c r="F1127">
        <f>SUMIFS('Input - target event report'!H:H,'Input - target event report'!B:B,B1127,'Input - target event report'!D:D, "Private Investment")</f>
        <v/>
      </c>
      <c r="G1127">
        <f>IF(I1127&lt;2, "N/A", (MAXIFS('Input - target event report'!E:E,'Input - target event report'!B:B,B:B,'Input - target event report'!D:D,"Private Investment")-MINIFS('Input - target event report'!E:E,'Input - target event report'!B:B,B:B,'Input - target event report'!D:D,"Private Investment"))/(I1127-1))</f>
        <v/>
      </c>
      <c r="H1127">
        <f>IF(MAXIFS('Input - target event report'!E:E,'Input - target event report'!B:B,B:B,'Input - target event report'!D:D,"Private Investment") = 0, "N/A", TODAY() - MAXIFS('Input - target event report'!E:E,'Input - target event report'!B:B,B:B,'Input - target event report'!D:D,"Private Investment"))</f>
        <v/>
      </c>
      <c r="I1127">
        <f>COUNTIFS('Input - target event report'!B:B,B1127,'Input - target event report'!D:D, "Private Investment")</f>
        <v/>
      </c>
      <c r="J1127">
        <f>INDEX('Input - companies list'!$1:$10000,MATCH(B1127,'Input - companies list'!B:B,0),MATCH("Flow",'Input - companies list'!$1:$1,0 ))</f>
        <v/>
      </c>
      <c r="K1127">
        <f>INDEX('Input - companies list'!$1:$10000,MATCH(B1127,'Input - companies list'!B:B,0),MATCH("Inter-Cluster Connectivity",'Input - companies list'!$1:$1,0 ))</f>
        <v/>
      </c>
      <c r="L1127">
        <f>IFERROR(PERCENTRANK(F:F,F1127),0)</f>
        <v/>
      </c>
      <c r="M1127">
        <f>IFERROR(1 - PERCENTRANK(G:G,G1127),0)</f>
        <v/>
      </c>
      <c r="N1127">
        <f>IFERROR(1 - PERCENTRANK(H:H,H1127),0)</f>
        <v/>
      </c>
      <c r="O1127">
        <f>IFERROR(PERCENTRANK(I:I,I1127),0)</f>
        <v/>
      </c>
      <c r="P1127">
        <f>IFERROR(1 - PERCENTRANK(J:J,J1127),0)</f>
        <v/>
      </c>
      <c r="Q1127">
        <f>IFERROR(PERCENTRANK(K:K,K1127),0)</f>
        <v/>
      </c>
      <c r="R1127">
        <f>L1127*weight1+M1127*weight2+N1127*weight3+O1127*weight4+P1127*weight5+Q1127*weight6</f>
        <v/>
      </c>
    </row>
    <row r="1128" spans="1:18">
      <c r="A1128">
        <f>RANK(R1128,R:R)</f>
        <v/>
      </c>
      <c r="B1128" t="s">
        <v>13056</v>
      </c>
      <c r="C1128">
        <f>VLOOKUP(B1128,'Input - companies list'!B:L,2,FALSE)</f>
        <v/>
      </c>
      <c r="D1128">
        <f>VLOOKUP(B1128,'Input - companies list'!B:L,11,FALSE)</f>
        <v/>
      </c>
      <c r="E1128">
        <f>VLOOKUP(B1128,'Input - companies list'!B:E,4,FALSE)</f>
        <v/>
      </c>
      <c r="F1128">
        <f>SUMIFS('Input - target event report'!H:H,'Input - target event report'!B:B,B1128,'Input - target event report'!D:D, "Private Investment")</f>
        <v/>
      </c>
      <c r="G1128">
        <f>IF(I1128&lt;2, "N/A", (MAXIFS('Input - target event report'!E:E,'Input - target event report'!B:B,B:B,'Input - target event report'!D:D,"Private Investment")-MINIFS('Input - target event report'!E:E,'Input - target event report'!B:B,B:B,'Input - target event report'!D:D,"Private Investment"))/(I1128-1))</f>
        <v/>
      </c>
      <c r="H1128">
        <f>IF(MAXIFS('Input - target event report'!E:E,'Input - target event report'!B:B,B:B,'Input - target event report'!D:D,"Private Investment") = 0, "N/A", TODAY() - MAXIFS('Input - target event report'!E:E,'Input - target event report'!B:B,B:B,'Input - target event report'!D:D,"Private Investment"))</f>
        <v/>
      </c>
      <c r="I1128">
        <f>COUNTIFS('Input - target event report'!B:B,B1128,'Input - target event report'!D:D, "Private Investment")</f>
        <v/>
      </c>
      <c r="J1128">
        <f>INDEX('Input - companies list'!$1:$10000,MATCH(B1128,'Input - companies list'!B:B,0),MATCH("Flow",'Input - companies list'!$1:$1,0 ))</f>
        <v/>
      </c>
      <c r="K1128">
        <f>INDEX('Input - companies list'!$1:$10000,MATCH(B1128,'Input - companies list'!B:B,0),MATCH("Inter-Cluster Connectivity",'Input - companies list'!$1:$1,0 ))</f>
        <v/>
      </c>
      <c r="L1128">
        <f>IFERROR(PERCENTRANK(F:F,F1128),0)</f>
        <v/>
      </c>
      <c r="M1128">
        <f>IFERROR(1 - PERCENTRANK(G:G,G1128),0)</f>
        <v/>
      </c>
      <c r="N1128">
        <f>IFERROR(1 - PERCENTRANK(H:H,H1128),0)</f>
        <v/>
      </c>
      <c r="O1128">
        <f>IFERROR(PERCENTRANK(I:I,I1128),0)</f>
        <v/>
      </c>
      <c r="P1128">
        <f>IFERROR(1 - PERCENTRANK(J:J,J1128),0)</f>
        <v/>
      </c>
      <c r="Q1128">
        <f>IFERROR(PERCENTRANK(K:K,K1128),0)</f>
        <v/>
      </c>
      <c r="R1128">
        <f>L1128*weight1+M1128*weight2+N1128*weight3+O1128*weight4+P1128*weight5+Q1128*weight6</f>
        <v/>
      </c>
    </row>
    <row r="1129" spans="1:18">
      <c r="A1129">
        <f>RANK(R1129,R:R)</f>
        <v/>
      </c>
      <c r="B1129" t="s">
        <v>13069</v>
      </c>
      <c r="C1129">
        <f>VLOOKUP(B1129,'Input - companies list'!B:L,2,FALSE)</f>
        <v/>
      </c>
      <c r="D1129">
        <f>VLOOKUP(B1129,'Input - companies list'!B:L,11,FALSE)</f>
        <v/>
      </c>
      <c r="E1129">
        <f>VLOOKUP(B1129,'Input - companies list'!B:E,4,FALSE)</f>
        <v/>
      </c>
      <c r="F1129">
        <f>SUMIFS('Input - target event report'!H:H,'Input - target event report'!B:B,B1129,'Input - target event report'!D:D, "Private Investment")</f>
        <v/>
      </c>
      <c r="G1129">
        <f>IF(I1129&lt;2, "N/A", (MAXIFS('Input - target event report'!E:E,'Input - target event report'!B:B,B:B,'Input - target event report'!D:D,"Private Investment")-MINIFS('Input - target event report'!E:E,'Input - target event report'!B:B,B:B,'Input - target event report'!D:D,"Private Investment"))/(I1129-1))</f>
        <v/>
      </c>
      <c r="H1129">
        <f>IF(MAXIFS('Input - target event report'!E:E,'Input - target event report'!B:B,B:B,'Input - target event report'!D:D,"Private Investment") = 0, "N/A", TODAY() - MAXIFS('Input - target event report'!E:E,'Input - target event report'!B:B,B:B,'Input - target event report'!D:D,"Private Investment"))</f>
        <v/>
      </c>
      <c r="I1129">
        <f>COUNTIFS('Input - target event report'!B:B,B1129,'Input - target event report'!D:D, "Private Investment")</f>
        <v/>
      </c>
      <c r="J1129">
        <f>INDEX('Input - companies list'!$1:$10000,MATCH(B1129,'Input - companies list'!B:B,0),MATCH("Flow",'Input - companies list'!$1:$1,0 ))</f>
        <v/>
      </c>
      <c r="K1129">
        <f>INDEX('Input - companies list'!$1:$10000,MATCH(B1129,'Input - companies list'!B:B,0),MATCH("Inter-Cluster Connectivity",'Input - companies list'!$1:$1,0 ))</f>
        <v/>
      </c>
      <c r="L1129">
        <f>IFERROR(PERCENTRANK(F:F,F1129),0)</f>
        <v/>
      </c>
      <c r="M1129">
        <f>IFERROR(1 - PERCENTRANK(G:G,G1129),0)</f>
        <v/>
      </c>
      <c r="N1129">
        <f>IFERROR(1 - PERCENTRANK(H:H,H1129),0)</f>
        <v/>
      </c>
      <c r="O1129">
        <f>IFERROR(PERCENTRANK(I:I,I1129),0)</f>
        <v/>
      </c>
      <c r="P1129">
        <f>IFERROR(1 - PERCENTRANK(J:J,J1129),0)</f>
        <v/>
      </c>
      <c r="Q1129">
        <f>IFERROR(PERCENTRANK(K:K,K1129),0)</f>
        <v/>
      </c>
      <c r="R1129">
        <f>L1129*weight1+M1129*weight2+N1129*weight3+O1129*weight4+P1129*weight5+Q1129*weight6</f>
        <v/>
      </c>
    </row>
    <row r="1130" spans="1:18">
      <c r="A1130">
        <f>RANK(R1130,R:R)</f>
        <v/>
      </c>
      <c r="B1130" t="s">
        <v>13078</v>
      </c>
      <c r="C1130">
        <f>VLOOKUP(B1130,'Input - companies list'!B:L,2,FALSE)</f>
        <v/>
      </c>
      <c r="D1130">
        <f>VLOOKUP(B1130,'Input - companies list'!B:L,11,FALSE)</f>
        <v/>
      </c>
      <c r="E1130">
        <f>VLOOKUP(B1130,'Input - companies list'!B:E,4,FALSE)</f>
        <v/>
      </c>
      <c r="F1130">
        <f>SUMIFS('Input - target event report'!H:H,'Input - target event report'!B:B,B1130,'Input - target event report'!D:D, "Private Investment")</f>
        <v/>
      </c>
      <c r="G1130">
        <f>IF(I1130&lt;2, "N/A", (MAXIFS('Input - target event report'!E:E,'Input - target event report'!B:B,B:B,'Input - target event report'!D:D,"Private Investment")-MINIFS('Input - target event report'!E:E,'Input - target event report'!B:B,B:B,'Input - target event report'!D:D,"Private Investment"))/(I1130-1))</f>
        <v/>
      </c>
      <c r="H1130">
        <f>IF(MAXIFS('Input - target event report'!E:E,'Input - target event report'!B:B,B:B,'Input - target event report'!D:D,"Private Investment") = 0, "N/A", TODAY() - MAXIFS('Input - target event report'!E:E,'Input - target event report'!B:B,B:B,'Input - target event report'!D:D,"Private Investment"))</f>
        <v/>
      </c>
      <c r="I1130">
        <f>COUNTIFS('Input - target event report'!B:B,B1130,'Input - target event report'!D:D, "Private Investment")</f>
        <v/>
      </c>
      <c r="J1130">
        <f>INDEX('Input - companies list'!$1:$10000,MATCH(B1130,'Input - companies list'!B:B,0),MATCH("Flow",'Input - companies list'!$1:$1,0 ))</f>
        <v/>
      </c>
      <c r="K1130">
        <f>INDEX('Input - companies list'!$1:$10000,MATCH(B1130,'Input - companies list'!B:B,0),MATCH("Inter-Cluster Connectivity",'Input - companies list'!$1:$1,0 ))</f>
        <v/>
      </c>
      <c r="L1130">
        <f>IFERROR(PERCENTRANK(F:F,F1130),0)</f>
        <v/>
      </c>
      <c r="M1130">
        <f>IFERROR(1 - PERCENTRANK(G:G,G1130),0)</f>
        <v/>
      </c>
      <c r="N1130">
        <f>IFERROR(1 - PERCENTRANK(H:H,H1130),0)</f>
        <v/>
      </c>
      <c r="O1130">
        <f>IFERROR(PERCENTRANK(I:I,I1130),0)</f>
        <v/>
      </c>
      <c r="P1130">
        <f>IFERROR(1 - PERCENTRANK(J:J,J1130),0)</f>
        <v/>
      </c>
      <c r="Q1130">
        <f>IFERROR(PERCENTRANK(K:K,K1130),0)</f>
        <v/>
      </c>
      <c r="R1130">
        <f>L1130*weight1+M1130*weight2+N1130*weight3+O1130*weight4+P1130*weight5+Q1130*weight6</f>
        <v/>
      </c>
    </row>
    <row r="1131" spans="1:18">
      <c r="A1131">
        <f>RANK(R1131,R:R)</f>
        <v/>
      </c>
      <c r="B1131" t="s">
        <v>13088</v>
      </c>
      <c r="C1131">
        <f>VLOOKUP(B1131,'Input - companies list'!B:L,2,FALSE)</f>
        <v/>
      </c>
      <c r="D1131">
        <f>VLOOKUP(B1131,'Input - companies list'!B:L,11,FALSE)</f>
        <v/>
      </c>
      <c r="E1131">
        <f>VLOOKUP(B1131,'Input - companies list'!B:E,4,FALSE)</f>
        <v/>
      </c>
      <c r="F1131">
        <f>SUMIFS('Input - target event report'!H:H,'Input - target event report'!B:B,B1131,'Input - target event report'!D:D, "Private Investment")</f>
        <v/>
      </c>
      <c r="G1131">
        <f>IF(I1131&lt;2, "N/A", (MAXIFS('Input - target event report'!E:E,'Input - target event report'!B:B,B:B,'Input - target event report'!D:D,"Private Investment")-MINIFS('Input - target event report'!E:E,'Input - target event report'!B:B,B:B,'Input - target event report'!D:D,"Private Investment"))/(I1131-1))</f>
        <v/>
      </c>
      <c r="H1131">
        <f>IF(MAXIFS('Input - target event report'!E:E,'Input - target event report'!B:B,B:B,'Input - target event report'!D:D,"Private Investment") = 0, "N/A", TODAY() - MAXIFS('Input - target event report'!E:E,'Input - target event report'!B:B,B:B,'Input - target event report'!D:D,"Private Investment"))</f>
        <v/>
      </c>
      <c r="I1131">
        <f>COUNTIFS('Input - target event report'!B:B,B1131,'Input - target event report'!D:D, "Private Investment")</f>
        <v/>
      </c>
      <c r="J1131">
        <f>INDEX('Input - companies list'!$1:$10000,MATCH(B1131,'Input - companies list'!B:B,0),MATCH("Flow",'Input - companies list'!$1:$1,0 ))</f>
        <v/>
      </c>
      <c r="K1131">
        <f>INDEX('Input - companies list'!$1:$10000,MATCH(B1131,'Input - companies list'!B:B,0),MATCH("Inter-Cluster Connectivity",'Input - companies list'!$1:$1,0 ))</f>
        <v/>
      </c>
      <c r="L1131">
        <f>IFERROR(PERCENTRANK(F:F,F1131),0)</f>
        <v/>
      </c>
      <c r="M1131">
        <f>IFERROR(1 - PERCENTRANK(G:G,G1131),0)</f>
        <v/>
      </c>
      <c r="N1131">
        <f>IFERROR(1 - PERCENTRANK(H:H,H1131),0)</f>
        <v/>
      </c>
      <c r="O1131">
        <f>IFERROR(PERCENTRANK(I:I,I1131),0)</f>
        <v/>
      </c>
      <c r="P1131">
        <f>IFERROR(1 - PERCENTRANK(J:J,J1131),0)</f>
        <v/>
      </c>
      <c r="Q1131">
        <f>IFERROR(PERCENTRANK(K:K,K1131),0)</f>
        <v/>
      </c>
      <c r="R1131">
        <f>L1131*weight1+M1131*weight2+N1131*weight3+O1131*weight4+P1131*weight5+Q1131*weight6</f>
        <v/>
      </c>
    </row>
    <row r="1132" spans="1:18">
      <c r="A1132">
        <f>RANK(R1132,R:R)</f>
        <v/>
      </c>
      <c r="B1132" t="s">
        <v>13098</v>
      </c>
      <c r="C1132">
        <f>VLOOKUP(B1132,'Input - companies list'!B:L,2,FALSE)</f>
        <v/>
      </c>
      <c r="D1132">
        <f>VLOOKUP(B1132,'Input - companies list'!B:L,11,FALSE)</f>
        <v/>
      </c>
      <c r="E1132">
        <f>VLOOKUP(B1132,'Input - companies list'!B:E,4,FALSE)</f>
        <v/>
      </c>
      <c r="F1132">
        <f>SUMIFS('Input - target event report'!H:H,'Input - target event report'!B:B,B1132,'Input - target event report'!D:D, "Private Investment")</f>
        <v/>
      </c>
      <c r="G1132">
        <f>IF(I1132&lt;2, "N/A", (MAXIFS('Input - target event report'!E:E,'Input - target event report'!B:B,B:B,'Input - target event report'!D:D,"Private Investment")-MINIFS('Input - target event report'!E:E,'Input - target event report'!B:B,B:B,'Input - target event report'!D:D,"Private Investment"))/(I1132-1))</f>
        <v/>
      </c>
      <c r="H1132">
        <f>IF(MAXIFS('Input - target event report'!E:E,'Input - target event report'!B:B,B:B,'Input - target event report'!D:D,"Private Investment") = 0, "N/A", TODAY() - MAXIFS('Input - target event report'!E:E,'Input - target event report'!B:B,B:B,'Input - target event report'!D:D,"Private Investment"))</f>
        <v/>
      </c>
      <c r="I1132">
        <f>COUNTIFS('Input - target event report'!B:B,B1132,'Input - target event report'!D:D, "Private Investment")</f>
        <v/>
      </c>
      <c r="J1132">
        <f>INDEX('Input - companies list'!$1:$10000,MATCH(B1132,'Input - companies list'!B:B,0),MATCH("Flow",'Input - companies list'!$1:$1,0 ))</f>
        <v/>
      </c>
      <c r="K1132">
        <f>INDEX('Input - companies list'!$1:$10000,MATCH(B1132,'Input - companies list'!B:B,0),MATCH("Inter-Cluster Connectivity",'Input - companies list'!$1:$1,0 ))</f>
        <v/>
      </c>
      <c r="L1132">
        <f>IFERROR(PERCENTRANK(F:F,F1132),0)</f>
        <v/>
      </c>
      <c r="M1132">
        <f>IFERROR(1 - PERCENTRANK(G:G,G1132),0)</f>
        <v/>
      </c>
      <c r="N1132">
        <f>IFERROR(1 - PERCENTRANK(H:H,H1132),0)</f>
        <v/>
      </c>
      <c r="O1132">
        <f>IFERROR(PERCENTRANK(I:I,I1132),0)</f>
        <v/>
      </c>
      <c r="P1132">
        <f>IFERROR(1 - PERCENTRANK(J:J,J1132),0)</f>
        <v/>
      </c>
      <c r="Q1132">
        <f>IFERROR(PERCENTRANK(K:K,K1132),0)</f>
        <v/>
      </c>
      <c r="R1132">
        <f>L1132*weight1+M1132*weight2+N1132*weight3+O1132*weight4+P1132*weight5+Q1132*weight6</f>
        <v/>
      </c>
    </row>
    <row r="1133" spans="1:18">
      <c r="A1133">
        <f>RANK(R1133,R:R)</f>
        <v/>
      </c>
      <c r="B1133" t="s">
        <v>13110</v>
      </c>
      <c r="C1133">
        <f>VLOOKUP(B1133,'Input - companies list'!B:L,2,FALSE)</f>
        <v/>
      </c>
      <c r="D1133">
        <f>VLOOKUP(B1133,'Input - companies list'!B:L,11,FALSE)</f>
        <v/>
      </c>
      <c r="E1133">
        <f>VLOOKUP(B1133,'Input - companies list'!B:E,4,FALSE)</f>
        <v/>
      </c>
      <c r="F1133">
        <f>SUMIFS('Input - target event report'!H:H,'Input - target event report'!B:B,B1133,'Input - target event report'!D:D, "Private Investment")</f>
        <v/>
      </c>
      <c r="G1133">
        <f>IF(I1133&lt;2, "N/A", (MAXIFS('Input - target event report'!E:E,'Input - target event report'!B:B,B:B,'Input - target event report'!D:D,"Private Investment")-MINIFS('Input - target event report'!E:E,'Input - target event report'!B:B,B:B,'Input - target event report'!D:D,"Private Investment"))/(I1133-1))</f>
        <v/>
      </c>
      <c r="H1133">
        <f>IF(MAXIFS('Input - target event report'!E:E,'Input - target event report'!B:B,B:B,'Input - target event report'!D:D,"Private Investment") = 0, "N/A", TODAY() - MAXIFS('Input - target event report'!E:E,'Input - target event report'!B:B,B:B,'Input - target event report'!D:D,"Private Investment"))</f>
        <v/>
      </c>
      <c r="I1133">
        <f>COUNTIFS('Input - target event report'!B:B,B1133,'Input - target event report'!D:D, "Private Investment")</f>
        <v/>
      </c>
      <c r="J1133">
        <f>INDEX('Input - companies list'!$1:$10000,MATCH(B1133,'Input - companies list'!B:B,0),MATCH("Flow",'Input - companies list'!$1:$1,0 ))</f>
        <v/>
      </c>
      <c r="K1133">
        <f>INDEX('Input - companies list'!$1:$10000,MATCH(B1133,'Input - companies list'!B:B,0),MATCH("Inter-Cluster Connectivity",'Input - companies list'!$1:$1,0 ))</f>
        <v/>
      </c>
      <c r="L1133">
        <f>IFERROR(PERCENTRANK(F:F,F1133),0)</f>
        <v/>
      </c>
      <c r="M1133">
        <f>IFERROR(1 - PERCENTRANK(G:G,G1133),0)</f>
        <v/>
      </c>
      <c r="N1133">
        <f>IFERROR(1 - PERCENTRANK(H:H,H1133),0)</f>
        <v/>
      </c>
      <c r="O1133">
        <f>IFERROR(PERCENTRANK(I:I,I1133),0)</f>
        <v/>
      </c>
      <c r="P1133">
        <f>IFERROR(1 - PERCENTRANK(J:J,J1133),0)</f>
        <v/>
      </c>
      <c r="Q1133">
        <f>IFERROR(PERCENTRANK(K:K,K1133),0)</f>
        <v/>
      </c>
      <c r="R1133">
        <f>L1133*weight1+M1133*weight2+N1133*weight3+O1133*weight4+P1133*weight5+Q1133*weight6</f>
        <v/>
      </c>
    </row>
    <row r="1134" spans="1:18">
      <c r="A1134">
        <f>RANK(R1134,R:R)</f>
        <v/>
      </c>
      <c r="B1134" t="s">
        <v>13121</v>
      </c>
      <c r="C1134">
        <f>VLOOKUP(B1134,'Input - companies list'!B:L,2,FALSE)</f>
        <v/>
      </c>
      <c r="D1134">
        <f>VLOOKUP(B1134,'Input - companies list'!B:L,11,FALSE)</f>
        <v/>
      </c>
      <c r="E1134">
        <f>VLOOKUP(B1134,'Input - companies list'!B:E,4,FALSE)</f>
        <v/>
      </c>
      <c r="F1134">
        <f>SUMIFS('Input - target event report'!H:H,'Input - target event report'!B:B,B1134,'Input - target event report'!D:D, "Private Investment")</f>
        <v/>
      </c>
      <c r="G1134">
        <f>IF(I1134&lt;2, "N/A", (MAXIFS('Input - target event report'!E:E,'Input - target event report'!B:B,B:B,'Input - target event report'!D:D,"Private Investment")-MINIFS('Input - target event report'!E:E,'Input - target event report'!B:B,B:B,'Input - target event report'!D:D,"Private Investment"))/(I1134-1))</f>
        <v/>
      </c>
      <c r="H1134">
        <f>IF(MAXIFS('Input - target event report'!E:E,'Input - target event report'!B:B,B:B,'Input - target event report'!D:D,"Private Investment") = 0, "N/A", TODAY() - MAXIFS('Input - target event report'!E:E,'Input - target event report'!B:B,B:B,'Input - target event report'!D:D,"Private Investment"))</f>
        <v/>
      </c>
      <c r="I1134">
        <f>COUNTIFS('Input - target event report'!B:B,B1134,'Input - target event report'!D:D, "Private Investment")</f>
        <v/>
      </c>
      <c r="J1134">
        <f>INDEX('Input - companies list'!$1:$10000,MATCH(B1134,'Input - companies list'!B:B,0),MATCH("Flow",'Input - companies list'!$1:$1,0 ))</f>
        <v/>
      </c>
      <c r="K1134">
        <f>INDEX('Input - companies list'!$1:$10000,MATCH(B1134,'Input - companies list'!B:B,0),MATCH("Inter-Cluster Connectivity",'Input - companies list'!$1:$1,0 ))</f>
        <v/>
      </c>
      <c r="L1134">
        <f>IFERROR(PERCENTRANK(F:F,F1134),0)</f>
        <v/>
      </c>
      <c r="M1134">
        <f>IFERROR(1 - PERCENTRANK(G:G,G1134),0)</f>
        <v/>
      </c>
      <c r="N1134">
        <f>IFERROR(1 - PERCENTRANK(H:H,H1134),0)</f>
        <v/>
      </c>
      <c r="O1134">
        <f>IFERROR(PERCENTRANK(I:I,I1134),0)</f>
        <v/>
      </c>
      <c r="P1134">
        <f>IFERROR(1 - PERCENTRANK(J:J,J1134),0)</f>
        <v/>
      </c>
      <c r="Q1134">
        <f>IFERROR(PERCENTRANK(K:K,K1134),0)</f>
        <v/>
      </c>
      <c r="R1134">
        <f>L1134*weight1+M1134*weight2+N1134*weight3+O1134*weight4+P1134*weight5+Q1134*weight6</f>
        <v/>
      </c>
    </row>
    <row r="1135" spans="1:18">
      <c r="A1135">
        <f>RANK(R1135,R:R)</f>
        <v/>
      </c>
      <c r="B1135" t="s">
        <v>13133</v>
      </c>
      <c r="C1135">
        <f>VLOOKUP(B1135,'Input - companies list'!B:L,2,FALSE)</f>
        <v/>
      </c>
      <c r="D1135">
        <f>VLOOKUP(B1135,'Input - companies list'!B:L,11,FALSE)</f>
        <v/>
      </c>
      <c r="E1135">
        <f>VLOOKUP(B1135,'Input - companies list'!B:E,4,FALSE)</f>
        <v/>
      </c>
      <c r="F1135">
        <f>SUMIFS('Input - target event report'!H:H,'Input - target event report'!B:B,B1135,'Input - target event report'!D:D, "Private Investment")</f>
        <v/>
      </c>
      <c r="G1135">
        <f>IF(I1135&lt;2, "N/A", (MAXIFS('Input - target event report'!E:E,'Input - target event report'!B:B,B:B,'Input - target event report'!D:D,"Private Investment")-MINIFS('Input - target event report'!E:E,'Input - target event report'!B:B,B:B,'Input - target event report'!D:D,"Private Investment"))/(I1135-1))</f>
        <v/>
      </c>
      <c r="H1135">
        <f>IF(MAXIFS('Input - target event report'!E:E,'Input - target event report'!B:B,B:B,'Input - target event report'!D:D,"Private Investment") = 0, "N/A", TODAY() - MAXIFS('Input - target event report'!E:E,'Input - target event report'!B:B,B:B,'Input - target event report'!D:D,"Private Investment"))</f>
        <v/>
      </c>
      <c r="I1135">
        <f>COUNTIFS('Input - target event report'!B:B,B1135,'Input - target event report'!D:D, "Private Investment")</f>
        <v/>
      </c>
      <c r="J1135">
        <f>INDEX('Input - companies list'!$1:$10000,MATCH(B1135,'Input - companies list'!B:B,0),MATCH("Flow",'Input - companies list'!$1:$1,0 ))</f>
        <v/>
      </c>
      <c r="K1135">
        <f>INDEX('Input - companies list'!$1:$10000,MATCH(B1135,'Input - companies list'!B:B,0),MATCH("Inter-Cluster Connectivity",'Input - companies list'!$1:$1,0 ))</f>
        <v/>
      </c>
      <c r="L1135">
        <f>IFERROR(PERCENTRANK(F:F,F1135),0)</f>
        <v/>
      </c>
      <c r="M1135">
        <f>IFERROR(1 - PERCENTRANK(G:G,G1135),0)</f>
        <v/>
      </c>
      <c r="N1135">
        <f>IFERROR(1 - PERCENTRANK(H:H,H1135),0)</f>
        <v/>
      </c>
      <c r="O1135">
        <f>IFERROR(PERCENTRANK(I:I,I1135),0)</f>
        <v/>
      </c>
      <c r="P1135">
        <f>IFERROR(1 - PERCENTRANK(J:J,J1135),0)</f>
        <v/>
      </c>
      <c r="Q1135">
        <f>IFERROR(PERCENTRANK(K:K,K1135),0)</f>
        <v/>
      </c>
      <c r="R1135">
        <f>L1135*weight1+M1135*weight2+N1135*weight3+O1135*weight4+P1135*weight5+Q1135*weight6</f>
        <v/>
      </c>
    </row>
    <row r="1136" spans="1:18">
      <c r="A1136">
        <f>RANK(R1136,R:R)</f>
        <v/>
      </c>
      <c r="B1136" t="s">
        <v>13138</v>
      </c>
      <c r="C1136">
        <f>VLOOKUP(B1136,'Input - companies list'!B:L,2,FALSE)</f>
        <v/>
      </c>
      <c r="D1136">
        <f>VLOOKUP(B1136,'Input - companies list'!B:L,11,FALSE)</f>
        <v/>
      </c>
      <c r="E1136">
        <f>VLOOKUP(B1136,'Input - companies list'!B:E,4,FALSE)</f>
        <v/>
      </c>
      <c r="F1136">
        <f>SUMIFS('Input - target event report'!H:H,'Input - target event report'!B:B,B1136,'Input - target event report'!D:D, "Private Investment")</f>
        <v/>
      </c>
      <c r="G1136">
        <f>IF(I1136&lt;2, "N/A", (MAXIFS('Input - target event report'!E:E,'Input - target event report'!B:B,B:B,'Input - target event report'!D:D,"Private Investment")-MINIFS('Input - target event report'!E:E,'Input - target event report'!B:B,B:B,'Input - target event report'!D:D,"Private Investment"))/(I1136-1))</f>
        <v/>
      </c>
      <c r="H1136">
        <f>IF(MAXIFS('Input - target event report'!E:E,'Input - target event report'!B:B,B:B,'Input - target event report'!D:D,"Private Investment") = 0, "N/A", TODAY() - MAXIFS('Input - target event report'!E:E,'Input - target event report'!B:B,B:B,'Input - target event report'!D:D,"Private Investment"))</f>
        <v/>
      </c>
      <c r="I1136">
        <f>COUNTIFS('Input - target event report'!B:B,B1136,'Input - target event report'!D:D, "Private Investment")</f>
        <v/>
      </c>
      <c r="J1136">
        <f>INDEX('Input - companies list'!$1:$10000,MATCH(B1136,'Input - companies list'!B:B,0),MATCH("Flow",'Input - companies list'!$1:$1,0 ))</f>
        <v/>
      </c>
      <c r="K1136">
        <f>INDEX('Input - companies list'!$1:$10000,MATCH(B1136,'Input - companies list'!B:B,0),MATCH("Inter-Cluster Connectivity",'Input - companies list'!$1:$1,0 ))</f>
        <v/>
      </c>
      <c r="L1136">
        <f>IFERROR(PERCENTRANK(F:F,F1136),0)</f>
        <v/>
      </c>
      <c r="M1136">
        <f>IFERROR(1 - PERCENTRANK(G:G,G1136),0)</f>
        <v/>
      </c>
      <c r="N1136">
        <f>IFERROR(1 - PERCENTRANK(H:H,H1136),0)</f>
        <v/>
      </c>
      <c r="O1136">
        <f>IFERROR(PERCENTRANK(I:I,I1136),0)</f>
        <v/>
      </c>
      <c r="P1136">
        <f>IFERROR(1 - PERCENTRANK(J:J,J1136),0)</f>
        <v/>
      </c>
      <c r="Q1136">
        <f>IFERROR(PERCENTRANK(K:K,K1136),0)</f>
        <v/>
      </c>
      <c r="R1136">
        <f>L1136*weight1+M1136*weight2+N1136*weight3+O1136*weight4+P1136*weight5+Q1136*weight6</f>
        <v/>
      </c>
    </row>
    <row r="1137" spans="1:18">
      <c r="A1137">
        <f>RANK(R1137,R:R)</f>
        <v/>
      </c>
      <c r="B1137" t="s">
        <v>13152</v>
      </c>
      <c r="C1137">
        <f>VLOOKUP(B1137,'Input - companies list'!B:L,2,FALSE)</f>
        <v/>
      </c>
      <c r="D1137">
        <f>VLOOKUP(B1137,'Input - companies list'!B:L,11,FALSE)</f>
        <v/>
      </c>
      <c r="E1137">
        <f>VLOOKUP(B1137,'Input - companies list'!B:E,4,FALSE)</f>
        <v/>
      </c>
      <c r="F1137">
        <f>SUMIFS('Input - target event report'!H:H,'Input - target event report'!B:B,B1137,'Input - target event report'!D:D, "Private Investment")</f>
        <v/>
      </c>
      <c r="G1137">
        <f>IF(I1137&lt;2, "N/A", (MAXIFS('Input - target event report'!E:E,'Input - target event report'!B:B,B:B,'Input - target event report'!D:D,"Private Investment")-MINIFS('Input - target event report'!E:E,'Input - target event report'!B:B,B:B,'Input - target event report'!D:D,"Private Investment"))/(I1137-1))</f>
        <v/>
      </c>
      <c r="H1137">
        <f>IF(MAXIFS('Input - target event report'!E:E,'Input - target event report'!B:B,B:B,'Input - target event report'!D:D,"Private Investment") = 0, "N/A", TODAY() - MAXIFS('Input - target event report'!E:E,'Input - target event report'!B:B,B:B,'Input - target event report'!D:D,"Private Investment"))</f>
        <v/>
      </c>
      <c r="I1137">
        <f>COUNTIFS('Input - target event report'!B:B,B1137,'Input - target event report'!D:D, "Private Investment")</f>
        <v/>
      </c>
      <c r="J1137">
        <f>INDEX('Input - companies list'!$1:$10000,MATCH(B1137,'Input - companies list'!B:B,0),MATCH("Flow",'Input - companies list'!$1:$1,0 ))</f>
        <v/>
      </c>
      <c r="K1137">
        <f>INDEX('Input - companies list'!$1:$10000,MATCH(B1137,'Input - companies list'!B:B,0),MATCH("Inter-Cluster Connectivity",'Input - companies list'!$1:$1,0 ))</f>
        <v/>
      </c>
      <c r="L1137">
        <f>IFERROR(PERCENTRANK(F:F,F1137),0)</f>
        <v/>
      </c>
      <c r="M1137">
        <f>IFERROR(1 - PERCENTRANK(G:G,G1137),0)</f>
        <v/>
      </c>
      <c r="N1137">
        <f>IFERROR(1 - PERCENTRANK(H:H,H1137),0)</f>
        <v/>
      </c>
      <c r="O1137">
        <f>IFERROR(PERCENTRANK(I:I,I1137),0)</f>
        <v/>
      </c>
      <c r="P1137">
        <f>IFERROR(1 - PERCENTRANK(J:J,J1137),0)</f>
        <v/>
      </c>
      <c r="Q1137">
        <f>IFERROR(PERCENTRANK(K:K,K1137),0)</f>
        <v/>
      </c>
      <c r="R1137">
        <f>L1137*weight1+M1137*weight2+N1137*weight3+O1137*weight4+P1137*weight5+Q1137*weight6</f>
        <v/>
      </c>
    </row>
    <row r="1138" spans="1:18">
      <c r="A1138">
        <f>RANK(R1138,R:R)</f>
        <v/>
      </c>
      <c r="B1138" t="s">
        <v>13161</v>
      </c>
      <c r="C1138">
        <f>VLOOKUP(B1138,'Input - companies list'!B:L,2,FALSE)</f>
        <v/>
      </c>
      <c r="D1138">
        <f>VLOOKUP(B1138,'Input - companies list'!B:L,11,FALSE)</f>
        <v/>
      </c>
      <c r="E1138">
        <f>VLOOKUP(B1138,'Input - companies list'!B:E,4,FALSE)</f>
        <v/>
      </c>
      <c r="F1138">
        <f>SUMIFS('Input - target event report'!H:H,'Input - target event report'!B:B,B1138,'Input - target event report'!D:D, "Private Investment")</f>
        <v/>
      </c>
      <c r="G1138">
        <f>IF(I1138&lt;2, "N/A", (MAXIFS('Input - target event report'!E:E,'Input - target event report'!B:B,B:B,'Input - target event report'!D:D,"Private Investment")-MINIFS('Input - target event report'!E:E,'Input - target event report'!B:B,B:B,'Input - target event report'!D:D,"Private Investment"))/(I1138-1))</f>
        <v/>
      </c>
      <c r="H1138">
        <f>IF(MAXIFS('Input - target event report'!E:E,'Input - target event report'!B:B,B:B,'Input - target event report'!D:D,"Private Investment") = 0, "N/A", TODAY() - MAXIFS('Input - target event report'!E:E,'Input - target event report'!B:B,B:B,'Input - target event report'!D:D,"Private Investment"))</f>
        <v/>
      </c>
      <c r="I1138">
        <f>COUNTIFS('Input - target event report'!B:B,B1138,'Input - target event report'!D:D, "Private Investment")</f>
        <v/>
      </c>
      <c r="J1138">
        <f>INDEX('Input - companies list'!$1:$10000,MATCH(B1138,'Input - companies list'!B:B,0),MATCH("Flow",'Input - companies list'!$1:$1,0 ))</f>
        <v/>
      </c>
      <c r="K1138">
        <f>INDEX('Input - companies list'!$1:$10000,MATCH(B1138,'Input - companies list'!B:B,0),MATCH("Inter-Cluster Connectivity",'Input - companies list'!$1:$1,0 ))</f>
        <v/>
      </c>
      <c r="L1138">
        <f>IFERROR(PERCENTRANK(F:F,F1138),0)</f>
        <v/>
      </c>
      <c r="M1138">
        <f>IFERROR(1 - PERCENTRANK(G:G,G1138),0)</f>
        <v/>
      </c>
      <c r="N1138">
        <f>IFERROR(1 - PERCENTRANK(H:H,H1138),0)</f>
        <v/>
      </c>
      <c r="O1138">
        <f>IFERROR(PERCENTRANK(I:I,I1138),0)</f>
        <v/>
      </c>
      <c r="P1138">
        <f>IFERROR(1 - PERCENTRANK(J:J,J1138),0)</f>
        <v/>
      </c>
      <c r="Q1138">
        <f>IFERROR(PERCENTRANK(K:K,K1138),0)</f>
        <v/>
      </c>
      <c r="R1138">
        <f>L1138*weight1+M1138*weight2+N1138*weight3+O1138*weight4+P1138*weight5+Q1138*weight6</f>
        <v/>
      </c>
    </row>
    <row r="1139" spans="1:18">
      <c r="A1139">
        <f>RANK(R1139,R:R)</f>
        <v/>
      </c>
      <c r="B1139" t="s">
        <v>13173</v>
      </c>
      <c r="C1139">
        <f>VLOOKUP(B1139,'Input - companies list'!B:L,2,FALSE)</f>
        <v/>
      </c>
      <c r="D1139">
        <f>VLOOKUP(B1139,'Input - companies list'!B:L,11,FALSE)</f>
        <v/>
      </c>
      <c r="E1139">
        <f>VLOOKUP(B1139,'Input - companies list'!B:E,4,FALSE)</f>
        <v/>
      </c>
      <c r="F1139">
        <f>SUMIFS('Input - target event report'!H:H,'Input - target event report'!B:B,B1139,'Input - target event report'!D:D, "Private Investment")</f>
        <v/>
      </c>
      <c r="G1139">
        <f>IF(I1139&lt;2, "N/A", (MAXIFS('Input - target event report'!E:E,'Input - target event report'!B:B,B:B,'Input - target event report'!D:D,"Private Investment")-MINIFS('Input - target event report'!E:E,'Input - target event report'!B:B,B:B,'Input - target event report'!D:D,"Private Investment"))/(I1139-1))</f>
        <v/>
      </c>
      <c r="H1139">
        <f>IF(MAXIFS('Input - target event report'!E:E,'Input - target event report'!B:B,B:B,'Input - target event report'!D:D,"Private Investment") = 0, "N/A", TODAY() - MAXIFS('Input - target event report'!E:E,'Input - target event report'!B:B,B:B,'Input - target event report'!D:D,"Private Investment"))</f>
        <v/>
      </c>
      <c r="I1139">
        <f>COUNTIFS('Input - target event report'!B:B,B1139,'Input - target event report'!D:D, "Private Investment")</f>
        <v/>
      </c>
      <c r="J1139">
        <f>INDEX('Input - companies list'!$1:$10000,MATCH(B1139,'Input - companies list'!B:B,0),MATCH("Flow",'Input - companies list'!$1:$1,0 ))</f>
        <v/>
      </c>
      <c r="K1139">
        <f>INDEX('Input - companies list'!$1:$10000,MATCH(B1139,'Input - companies list'!B:B,0),MATCH("Inter-Cluster Connectivity",'Input - companies list'!$1:$1,0 ))</f>
        <v/>
      </c>
      <c r="L1139">
        <f>IFERROR(PERCENTRANK(F:F,F1139),0)</f>
        <v/>
      </c>
      <c r="M1139">
        <f>IFERROR(1 - PERCENTRANK(G:G,G1139),0)</f>
        <v/>
      </c>
      <c r="N1139">
        <f>IFERROR(1 - PERCENTRANK(H:H,H1139),0)</f>
        <v/>
      </c>
      <c r="O1139">
        <f>IFERROR(PERCENTRANK(I:I,I1139),0)</f>
        <v/>
      </c>
      <c r="P1139">
        <f>IFERROR(1 - PERCENTRANK(J:J,J1139),0)</f>
        <v/>
      </c>
      <c r="Q1139">
        <f>IFERROR(PERCENTRANK(K:K,K1139),0)</f>
        <v/>
      </c>
      <c r="R1139">
        <f>L1139*weight1+M1139*weight2+N1139*weight3+O1139*weight4+P1139*weight5+Q1139*weight6</f>
        <v/>
      </c>
    </row>
    <row r="1140" spans="1:18">
      <c r="A1140">
        <f>RANK(R1140,R:R)</f>
        <v/>
      </c>
      <c r="B1140" t="s">
        <v>13183</v>
      </c>
      <c r="C1140">
        <f>VLOOKUP(B1140,'Input - companies list'!B:L,2,FALSE)</f>
        <v/>
      </c>
      <c r="D1140">
        <f>VLOOKUP(B1140,'Input - companies list'!B:L,11,FALSE)</f>
        <v/>
      </c>
      <c r="E1140">
        <f>VLOOKUP(B1140,'Input - companies list'!B:E,4,FALSE)</f>
        <v/>
      </c>
      <c r="F1140">
        <f>SUMIFS('Input - target event report'!H:H,'Input - target event report'!B:B,B1140,'Input - target event report'!D:D, "Private Investment")</f>
        <v/>
      </c>
      <c r="G1140">
        <f>IF(I1140&lt;2, "N/A", (MAXIFS('Input - target event report'!E:E,'Input - target event report'!B:B,B:B,'Input - target event report'!D:D,"Private Investment")-MINIFS('Input - target event report'!E:E,'Input - target event report'!B:B,B:B,'Input - target event report'!D:D,"Private Investment"))/(I1140-1))</f>
        <v/>
      </c>
      <c r="H1140">
        <f>IF(MAXIFS('Input - target event report'!E:E,'Input - target event report'!B:B,B:B,'Input - target event report'!D:D,"Private Investment") = 0, "N/A", TODAY() - MAXIFS('Input - target event report'!E:E,'Input - target event report'!B:B,B:B,'Input - target event report'!D:D,"Private Investment"))</f>
        <v/>
      </c>
      <c r="I1140">
        <f>COUNTIFS('Input - target event report'!B:B,B1140,'Input - target event report'!D:D, "Private Investment")</f>
        <v/>
      </c>
      <c r="J1140">
        <f>INDEX('Input - companies list'!$1:$10000,MATCH(B1140,'Input - companies list'!B:B,0),MATCH("Flow",'Input - companies list'!$1:$1,0 ))</f>
        <v/>
      </c>
      <c r="K1140">
        <f>INDEX('Input - companies list'!$1:$10000,MATCH(B1140,'Input - companies list'!B:B,0),MATCH("Inter-Cluster Connectivity",'Input - companies list'!$1:$1,0 ))</f>
        <v/>
      </c>
      <c r="L1140">
        <f>IFERROR(PERCENTRANK(F:F,F1140),0)</f>
        <v/>
      </c>
      <c r="M1140">
        <f>IFERROR(1 - PERCENTRANK(G:G,G1140),0)</f>
        <v/>
      </c>
      <c r="N1140">
        <f>IFERROR(1 - PERCENTRANK(H:H,H1140),0)</f>
        <v/>
      </c>
      <c r="O1140">
        <f>IFERROR(PERCENTRANK(I:I,I1140),0)</f>
        <v/>
      </c>
      <c r="P1140">
        <f>IFERROR(1 - PERCENTRANK(J:J,J1140),0)</f>
        <v/>
      </c>
      <c r="Q1140">
        <f>IFERROR(PERCENTRANK(K:K,K1140),0)</f>
        <v/>
      </c>
      <c r="R1140">
        <f>L1140*weight1+M1140*weight2+N1140*weight3+O1140*weight4+P1140*weight5+Q1140*weight6</f>
        <v/>
      </c>
    </row>
    <row r="1141" spans="1:18">
      <c r="A1141">
        <f>RANK(R1141,R:R)</f>
        <v/>
      </c>
      <c r="B1141" t="s">
        <v>13196</v>
      </c>
      <c r="C1141">
        <f>VLOOKUP(B1141,'Input - companies list'!B:L,2,FALSE)</f>
        <v/>
      </c>
      <c r="D1141">
        <f>VLOOKUP(B1141,'Input - companies list'!B:L,11,FALSE)</f>
        <v/>
      </c>
      <c r="E1141">
        <f>VLOOKUP(B1141,'Input - companies list'!B:E,4,FALSE)</f>
        <v/>
      </c>
      <c r="F1141">
        <f>SUMIFS('Input - target event report'!H:H,'Input - target event report'!B:B,B1141,'Input - target event report'!D:D, "Private Investment")</f>
        <v/>
      </c>
      <c r="G1141">
        <f>IF(I1141&lt;2, "N/A", (MAXIFS('Input - target event report'!E:E,'Input - target event report'!B:B,B:B,'Input - target event report'!D:D,"Private Investment")-MINIFS('Input - target event report'!E:E,'Input - target event report'!B:B,B:B,'Input - target event report'!D:D,"Private Investment"))/(I1141-1))</f>
        <v/>
      </c>
      <c r="H1141">
        <f>IF(MAXIFS('Input - target event report'!E:E,'Input - target event report'!B:B,B:B,'Input - target event report'!D:D,"Private Investment") = 0, "N/A", TODAY() - MAXIFS('Input - target event report'!E:E,'Input - target event report'!B:B,B:B,'Input - target event report'!D:D,"Private Investment"))</f>
        <v/>
      </c>
      <c r="I1141">
        <f>COUNTIFS('Input - target event report'!B:B,B1141,'Input - target event report'!D:D, "Private Investment")</f>
        <v/>
      </c>
      <c r="J1141">
        <f>INDEX('Input - companies list'!$1:$10000,MATCH(B1141,'Input - companies list'!B:B,0),MATCH("Flow",'Input - companies list'!$1:$1,0 ))</f>
        <v/>
      </c>
      <c r="K1141">
        <f>INDEX('Input - companies list'!$1:$10000,MATCH(B1141,'Input - companies list'!B:B,0),MATCH("Inter-Cluster Connectivity",'Input - companies list'!$1:$1,0 ))</f>
        <v/>
      </c>
      <c r="L1141">
        <f>IFERROR(PERCENTRANK(F:F,F1141),0)</f>
        <v/>
      </c>
      <c r="M1141">
        <f>IFERROR(1 - PERCENTRANK(G:G,G1141),0)</f>
        <v/>
      </c>
      <c r="N1141">
        <f>IFERROR(1 - PERCENTRANK(H:H,H1141),0)</f>
        <v/>
      </c>
      <c r="O1141">
        <f>IFERROR(PERCENTRANK(I:I,I1141),0)</f>
        <v/>
      </c>
      <c r="P1141">
        <f>IFERROR(1 - PERCENTRANK(J:J,J1141),0)</f>
        <v/>
      </c>
      <c r="Q1141">
        <f>IFERROR(PERCENTRANK(K:K,K1141),0)</f>
        <v/>
      </c>
      <c r="R1141">
        <f>L1141*weight1+M1141*weight2+N1141*weight3+O1141*weight4+P1141*weight5+Q1141*weight6</f>
        <v/>
      </c>
    </row>
    <row r="1142" spans="1:18">
      <c r="A1142">
        <f>RANK(R1142,R:R)</f>
        <v/>
      </c>
      <c r="B1142" t="s">
        <v>13206</v>
      </c>
      <c r="C1142">
        <f>VLOOKUP(B1142,'Input - companies list'!B:L,2,FALSE)</f>
        <v/>
      </c>
      <c r="D1142">
        <f>VLOOKUP(B1142,'Input - companies list'!B:L,11,FALSE)</f>
        <v/>
      </c>
      <c r="E1142">
        <f>VLOOKUP(B1142,'Input - companies list'!B:E,4,FALSE)</f>
        <v/>
      </c>
      <c r="F1142">
        <f>SUMIFS('Input - target event report'!H:H,'Input - target event report'!B:B,B1142,'Input - target event report'!D:D, "Private Investment")</f>
        <v/>
      </c>
      <c r="G1142">
        <f>IF(I1142&lt;2, "N/A", (MAXIFS('Input - target event report'!E:E,'Input - target event report'!B:B,B:B,'Input - target event report'!D:D,"Private Investment")-MINIFS('Input - target event report'!E:E,'Input - target event report'!B:B,B:B,'Input - target event report'!D:D,"Private Investment"))/(I1142-1))</f>
        <v/>
      </c>
      <c r="H1142">
        <f>IF(MAXIFS('Input - target event report'!E:E,'Input - target event report'!B:B,B:B,'Input - target event report'!D:D,"Private Investment") = 0, "N/A", TODAY() - MAXIFS('Input - target event report'!E:E,'Input - target event report'!B:B,B:B,'Input - target event report'!D:D,"Private Investment"))</f>
        <v/>
      </c>
      <c r="I1142">
        <f>COUNTIFS('Input - target event report'!B:B,B1142,'Input - target event report'!D:D, "Private Investment")</f>
        <v/>
      </c>
      <c r="J1142">
        <f>INDEX('Input - companies list'!$1:$10000,MATCH(B1142,'Input - companies list'!B:B,0),MATCH("Flow",'Input - companies list'!$1:$1,0 ))</f>
        <v/>
      </c>
      <c r="K1142">
        <f>INDEX('Input - companies list'!$1:$10000,MATCH(B1142,'Input - companies list'!B:B,0),MATCH("Inter-Cluster Connectivity",'Input - companies list'!$1:$1,0 ))</f>
        <v/>
      </c>
      <c r="L1142">
        <f>IFERROR(PERCENTRANK(F:F,F1142),0)</f>
        <v/>
      </c>
      <c r="M1142">
        <f>IFERROR(1 - PERCENTRANK(G:G,G1142),0)</f>
        <v/>
      </c>
      <c r="N1142">
        <f>IFERROR(1 - PERCENTRANK(H:H,H1142),0)</f>
        <v/>
      </c>
      <c r="O1142">
        <f>IFERROR(PERCENTRANK(I:I,I1142),0)</f>
        <v/>
      </c>
      <c r="P1142">
        <f>IFERROR(1 - PERCENTRANK(J:J,J1142),0)</f>
        <v/>
      </c>
      <c r="Q1142">
        <f>IFERROR(PERCENTRANK(K:K,K1142),0)</f>
        <v/>
      </c>
      <c r="R1142">
        <f>L1142*weight1+M1142*weight2+N1142*weight3+O1142*weight4+P1142*weight5+Q1142*weight6</f>
        <v/>
      </c>
    </row>
    <row r="1143" spans="1:18">
      <c r="A1143">
        <f>RANK(R1143,R:R)</f>
        <v/>
      </c>
      <c r="B1143" t="s">
        <v>13214</v>
      </c>
      <c r="C1143">
        <f>VLOOKUP(B1143,'Input - companies list'!B:L,2,FALSE)</f>
        <v/>
      </c>
      <c r="D1143">
        <f>VLOOKUP(B1143,'Input - companies list'!B:L,11,FALSE)</f>
        <v/>
      </c>
      <c r="E1143">
        <f>VLOOKUP(B1143,'Input - companies list'!B:E,4,FALSE)</f>
        <v/>
      </c>
      <c r="F1143">
        <f>SUMIFS('Input - target event report'!H:H,'Input - target event report'!B:B,B1143,'Input - target event report'!D:D, "Private Investment")</f>
        <v/>
      </c>
      <c r="G1143">
        <f>IF(I1143&lt;2, "N/A", (MAXIFS('Input - target event report'!E:E,'Input - target event report'!B:B,B:B,'Input - target event report'!D:D,"Private Investment")-MINIFS('Input - target event report'!E:E,'Input - target event report'!B:B,B:B,'Input - target event report'!D:D,"Private Investment"))/(I1143-1))</f>
        <v/>
      </c>
      <c r="H1143">
        <f>IF(MAXIFS('Input - target event report'!E:E,'Input - target event report'!B:B,B:B,'Input - target event report'!D:D,"Private Investment") = 0, "N/A", TODAY() - MAXIFS('Input - target event report'!E:E,'Input - target event report'!B:B,B:B,'Input - target event report'!D:D,"Private Investment"))</f>
        <v/>
      </c>
      <c r="I1143">
        <f>COUNTIFS('Input - target event report'!B:B,B1143,'Input - target event report'!D:D, "Private Investment")</f>
        <v/>
      </c>
      <c r="J1143">
        <f>INDEX('Input - companies list'!$1:$10000,MATCH(B1143,'Input - companies list'!B:B,0),MATCH("Flow",'Input - companies list'!$1:$1,0 ))</f>
        <v/>
      </c>
      <c r="K1143">
        <f>INDEX('Input - companies list'!$1:$10000,MATCH(B1143,'Input - companies list'!B:B,0),MATCH("Inter-Cluster Connectivity",'Input - companies list'!$1:$1,0 ))</f>
        <v/>
      </c>
      <c r="L1143">
        <f>IFERROR(PERCENTRANK(F:F,F1143),0)</f>
        <v/>
      </c>
      <c r="M1143">
        <f>IFERROR(1 - PERCENTRANK(G:G,G1143),0)</f>
        <v/>
      </c>
      <c r="N1143">
        <f>IFERROR(1 - PERCENTRANK(H:H,H1143),0)</f>
        <v/>
      </c>
      <c r="O1143">
        <f>IFERROR(PERCENTRANK(I:I,I1143),0)</f>
        <v/>
      </c>
      <c r="P1143">
        <f>IFERROR(1 - PERCENTRANK(J:J,J1143),0)</f>
        <v/>
      </c>
      <c r="Q1143">
        <f>IFERROR(PERCENTRANK(K:K,K1143),0)</f>
        <v/>
      </c>
      <c r="R1143">
        <f>L1143*weight1+M1143*weight2+N1143*weight3+O1143*weight4+P1143*weight5+Q1143*weight6</f>
        <v/>
      </c>
    </row>
    <row r="1144" spans="1:18">
      <c r="A1144">
        <f>RANK(R1144,R:R)</f>
        <v/>
      </c>
      <c r="B1144" t="s">
        <v>13225</v>
      </c>
      <c r="C1144">
        <f>VLOOKUP(B1144,'Input - companies list'!B:L,2,FALSE)</f>
        <v/>
      </c>
      <c r="D1144">
        <f>VLOOKUP(B1144,'Input - companies list'!B:L,11,FALSE)</f>
        <v/>
      </c>
      <c r="E1144">
        <f>VLOOKUP(B1144,'Input - companies list'!B:E,4,FALSE)</f>
        <v/>
      </c>
      <c r="F1144">
        <f>SUMIFS('Input - target event report'!H:H,'Input - target event report'!B:B,B1144,'Input - target event report'!D:D, "Private Investment")</f>
        <v/>
      </c>
      <c r="G1144">
        <f>IF(I1144&lt;2, "N/A", (MAXIFS('Input - target event report'!E:E,'Input - target event report'!B:B,B:B,'Input - target event report'!D:D,"Private Investment")-MINIFS('Input - target event report'!E:E,'Input - target event report'!B:B,B:B,'Input - target event report'!D:D,"Private Investment"))/(I1144-1))</f>
        <v/>
      </c>
      <c r="H1144">
        <f>IF(MAXIFS('Input - target event report'!E:E,'Input - target event report'!B:B,B:B,'Input - target event report'!D:D,"Private Investment") = 0, "N/A", TODAY() - MAXIFS('Input - target event report'!E:E,'Input - target event report'!B:B,B:B,'Input - target event report'!D:D,"Private Investment"))</f>
        <v/>
      </c>
      <c r="I1144">
        <f>COUNTIFS('Input - target event report'!B:B,B1144,'Input - target event report'!D:D, "Private Investment")</f>
        <v/>
      </c>
      <c r="J1144">
        <f>INDEX('Input - companies list'!$1:$10000,MATCH(B1144,'Input - companies list'!B:B,0),MATCH("Flow",'Input - companies list'!$1:$1,0 ))</f>
        <v/>
      </c>
      <c r="K1144">
        <f>INDEX('Input - companies list'!$1:$10000,MATCH(B1144,'Input - companies list'!B:B,0),MATCH("Inter-Cluster Connectivity",'Input - companies list'!$1:$1,0 ))</f>
        <v/>
      </c>
      <c r="L1144">
        <f>IFERROR(PERCENTRANK(F:F,F1144),0)</f>
        <v/>
      </c>
      <c r="M1144">
        <f>IFERROR(1 - PERCENTRANK(G:G,G1144),0)</f>
        <v/>
      </c>
      <c r="N1144">
        <f>IFERROR(1 - PERCENTRANK(H:H,H1144),0)</f>
        <v/>
      </c>
      <c r="O1144">
        <f>IFERROR(PERCENTRANK(I:I,I1144),0)</f>
        <v/>
      </c>
      <c r="P1144">
        <f>IFERROR(1 - PERCENTRANK(J:J,J1144),0)</f>
        <v/>
      </c>
      <c r="Q1144">
        <f>IFERROR(PERCENTRANK(K:K,K1144),0)</f>
        <v/>
      </c>
      <c r="R1144">
        <f>L1144*weight1+M1144*weight2+N1144*weight3+O1144*weight4+P1144*weight5+Q1144*weight6</f>
        <v/>
      </c>
    </row>
    <row r="1145" spans="1:18">
      <c r="A1145">
        <f>RANK(R1145,R:R)</f>
        <v/>
      </c>
      <c r="B1145" t="s">
        <v>13237</v>
      </c>
      <c r="C1145">
        <f>VLOOKUP(B1145,'Input - companies list'!B:L,2,FALSE)</f>
        <v/>
      </c>
      <c r="D1145">
        <f>VLOOKUP(B1145,'Input - companies list'!B:L,11,FALSE)</f>
        <v/>
      </c>
      <c r="E1145">
        <f>VLOOKUP(B1145,'Input - companies list'!B:E,4,FALSE)</f>
        <v/>
      </c>
      <c r="F1145">
        <f>SUMIFS('Input - target event report'!H:H,'Input - target event report'!B:B,B1145,'Input - target event report'!D:D, "Private Investment")</f>
        <v/>
      </c>
      <c r="G1145">
        <f>IF(I1145&lt;2, "N/A", (MAXIFS('Input - target event report'!E:E,'Input - target event report'!B:B,B:B,'Input - target event report'!D:D,"Private Investment")-MINIFS('Input - target event report'!E:E,'Input - target event report'!B:B,B:B,'Input - target event report'!D:D,"Private Investment"))/(I1145-1))</f>
        <v/>
      </c>
      <c r="H1145">
        <f>IF(MAXIFS('Input - target event report'!E:E,'Input - target event report'!B:B,B:B,'Input - target event report'!D:D,"Private Investment") = 0, "N/A", TODAY() - MAXIFS('Input - target event report'!E:E,'Input - target event report'!B:B,B:B,'Input - target event report'!D:D,"Private Investment"))</f>
        <v/>
      </c>
      <c r="I1145">
        <f>COUNTIFS('Input - target event report'!B:B,B1145,'Input - target event report'!D:D, "Private Investment")</f>
        <v/>
      </c>
      <c r="J1145">
        <f>INDEX('Input - companies list'!$1:$10000,MATCH(B1145,'Input - companies list'!B:B,0),MATCH("Flow",'Input - companies list'!$1:$1,0 ))</f>
        <v/>
      </c>
      <c r="K1145">
        <f>INDEX('Input - companies list'!$1:$10000,MATCH(B1145,'Input - companies list'!B:B,0),MATCH("Inter-Cluster Connectivity",'Input - companies list'!$1:$1,0 ))</f>
        <v/>
      </c>
      <c r="L1145">
        <f>IFERROR(PERCENTRANK(F:F,F1145),0)</f>
        <v/>
      </c>
      <c r="M1145">
        <f>IFERROR(1 - PERCENTRANK(G:G,G1145),0)</f>
        <v/>
      </c>
      <c r="N1145">
        <f>IFERROR(1 - PERCENTRANK(H:H,H1145),0)</f>
        <v/>
      </c>
      <c r="O1145">
        <f>IFERROR(PERCENTRANK(I:I,I1145),0)</f>
        <v/>
      </c>
      <c r="P1145">
        <f>IFERROR(1 - PERCENTRANK(J:J,J1145),0)</f>
        <v/>
      </c>
      <c r="Q1145">
        <f>IFERROR(PERCENTRANK(K:K,K1145),0)</f>
        <v/>
      </c>
      <c r="R1145">
        <f>L1145*weight1+M1145*weight2+N1145*weight3+O1145*weight4+P1145*weight5+Q1145*weight6</f>
        <v/>
      </c>
    </row>
    <row r="1146" spans="1:18">
      <c r="A1146">
        <f>RANK(R1146,R:R)</f>
        <v/>
      </c>
      <c r="B1146" t="s">
        <v>13247</v>
      </c>
      <c r="C1146">
        <f>VLOOKUP(B1146,'Input - companies list'!B:L,2,FALSE)</f>
        <v/>
      </c>
      <c r="D1146">
        <f>VLOOKUP(B1146,'Input - companies list'!B:L,11,FALSE)</f>
        <v/>
      </c>
      <c r="E1146">
        <f>VLOOKUP(B1146,'Input - companies list'!B:E,4,FALSE)</f>
        <v/>
      </c>
      <c r="F1146">
        <f>SUMIFS('Input - target event report'!H:H,'Input - target event report'!B:B,B1146,'Input - target event report'!D:D, "Private Investment")</f>
        <v/>
      </c>
      <c r="G1146">
        <f>IF(I1146&lt;2, "N/A", (MAXIFS('Input - target event report'!E:E,'Input - target event report'!B:B,B:B,'Input - target event report'!D:D,"Private Investment")-MINIFS('Input - target event report'!E:E,'Input - target event report'!B:B,B:B,'Input - target event report'!D:D,"Private Investment"))/(I1146-1))</f>
        <v/>
      </c>
      <c r="H1146">
        <f>IF(MAXIFS('Input - target event report'!E:E,'Input - target event report'!B:B,B:B,'Input - target event report'!D:D,"Private Investment") = 0, "N/A", TODAY() - MAXIFS('Input - target event report'!E:E,'Input - target event report'!B:B,B:B,'Input - target event report'!D:D,"Private Investment"))</f>
        <v/>
      </c>
      <c r="I1146">
        <f>COUNTIFS('Input - target event report'!B:B,B1146,'Input - target event report'!D:D, "Private Investment")</f>
        <v/>
      </c>
      <c r="J1146">
        <f>INDEX('Input - companies list'!$1:$10000,MATCH(B1146,'Input - companies list'!B:B,0),MATCH("Flow",'Input - companies list'!$1:$1,0 ))</f>
        <v/>
      </c>
      <c r="K1146">
        <f>INDEX('Input - companies list'!$1:$10000,MATCH(B1146,'Input - companies list'!B:B,0),MATCH("Inter-Cluster Connectivity",'Input - companies list'!$1:$1,0 ))</f>
        <v/>
      </c>
      <c r="L1146">
        <f>IFERROR(PERCENTRANK(F:F,F1146),0)</f>
        <v/>
      </c>
      <c r="M1146">
        <f>IFERROR(1 - PERCENTRANK(G:G,G1146),0)</f>
        <v/>
      </c>
      <c r="N1146">
        <f>IFERROR(1 - PERCENTRANK(H:H,H1146),0)</f>
        <v/>
      </c>
      <c r="O1146">
        <f>IFERROR(PERCENTRANK(I:I,I1146),0)</f>
        <v/>
      </c>
      <c r="P1146">
        <f>IFERROR(1 - PERCENTRANK(J:J,J1146),0)</f>
        <v/>
      </c>
      <c r="Q1146">
        <f>IFERROR(PERCENTRANK(K:K,K1146),0)</f>
        <v/>
      </c>
      <c r="R1146">
        <f>L1146*weight1+M1146*weight2+N1146*weight3+O1146*weight4+P1146*weight5+Q1146*weight6</f>
        <v/>
      </c>
    </row>
    <row r="1147" spans="1:18">
      <c r="A1147">
        <f>RANK(R1147,R:R)</f>
        <v/>
      </c>
      <c r="B1147" t="s">
        <v>13260</v>
      </c>
      <c r="C1147">
        <f>VLOOKUP(B1147,'Input - companies list'!B:L,2,FALSE)</f>
        <v/>
      </c>
      <c r="D1147">
        <f>VLOOKUP(B1147,'Input - companies list'!B:L,11,FALSE)</f>
        <v/>
      </c>
      <c r="E1147">
        <f>VLOOKUP(B1147,'Input - companies list'!B:E,4,FALSE)</f>
        <v/>
      </c>
      <c r="F1147">
        <f>SUMIFS('Input - target event report'!H:H,'Input - target event report'!B:B,B1147,'Input - target event report'!D:D, "Private Investment")</f>
        <v/>
      </c>
      <c r="G1147">
        <f>IF(I1147&lt;2, "N/A", (MAXIFS('Input - target event report'!E:E,'Input - target event report'!B:B,B:B,'Input - target event report'!D:D,"Private Investment")-MINIFS('Input - target event report'!E:E,'Input - target event report'!B:B,B:B,'Input - target event report'!D:D,"Private Investment"))/(I1147-1))</f>
        <v/>
      </c>
      <c r="H1147">
        <f>IF(MAXIFS('Input - target event report'!E:E,'Input - target event report'!B:B,B:B,'Input - target event report'!D:D,"Private Investment") = 0, "N/A", TODAY() - MAXIFS('Input - target event report'!E:E,'Input - target event report'!B:B,B:B,'Input - target event report'!D:D,"Private Investment"))</f>
        <v/>
      </c>
      <c r="I1147">
        <f>COUNTIFS('Input - target event report'!B:B,B1147,'Input - target event report'!D:D, "Private Investment")</f>
        <v/>
      </c>
      <c r="J1147">
        <f>INDEX('Input - companies list'!$1:$10000,MATCH(B1147,'Input - companies list'!B:B,0),MATCH("Flow",'Input - companies list'!$1:$1,0 ))</f>
        <v/>
      </c>
      <c r="K1147">
        <f>INDEX('Input - companies list'!$1:$10000,MATCH(B1147,'Input - companies list'!B:B,0),MATCH("Inter-Cluster Connectivity",'Input - companies list'!$1:$1,0 ))</f>
        <v/>
      </c>
      <c r="L1147">
        <f>IFERROR(PERCENTRANK(F:F,F1147),0)</f>
        <v/>
      </c>
      <c r="M1147">
        <f>IFERROR(1 - PERCENTRANK(G:G,G1147),0)</f>
        <v/>
      </c>
      <c r="N1147">
        <f>IFERROR(1 - PERCENTRANK(H:H,H1147),0)</f>
        <v/>
      </c>
      <c r="O1147">
        <f>IFERROR(PERCENTRANK(I:I,I1147),0)</f>
        <v/>
      </c>
      <c r="P1147">
        <f>IFERROR(1 - PERCENTRANK(J:J,J1147),0)</f>
        <v/>
      </c>
      <c r="Q1147">
        <f>IFERROR(PERCENTRANK(K:K,K1147),0)</f>
        <v/>
      </c>
      <c r="R1147">
        <f>L1147*weight1+M1147*weight2+N1147*weight3+O1147*weight4+P1147*weight5+Q1147*weight6</f>
        <v/>
      </c>
    </row>
    <row r="1148" spans="1:18">
      <c r="A1148">
        <f>RANK(R1148,R:R)</f>
        <v/>
      </c>
      <c r="B1148" t="s">
        <v>13270</v>
      </c>
      <c r="C1148">
        <f>VLOOKUP(B1148,'Input - companies list'!B:L,2,FALSE)</f>
        <v/>
      </c>
      <c r="D1148">
        <f>VLOOKUP(B1148,'Input - companies list'!B:L,11,FALSE)</f>
        <v/>
      </c>
      <c r="E1148">
        <f>VLOOKUP(B1148,'Input - companies list'!B:E,4,FALSE)</f>
        <v/>
      </c>
      <c r="F1148">
        <f>SUMIFS('Input - target event report'!H:H,'Input - target event report'!B:B,B1148,'Input - target event report'!D:D, "Private Investment")</f>
        <v/>
      </c>
      <c r="G1148">
        <f>IF(I1148&lt;2, "N/A", (MAXIFS('Input - target event report'!E:E,'Input - target event report'!B:B,B:B,'Input - target event report'!D:D,"Private Investment")-MINIFS('Input - target event report'!E:E,'Input - target event report'!B:B,B:B,'Input - target event report'!D:D,"Private Investment"))/(I1148-1))</f>
        <v/>
      </c>
      <c r="H1148">
        <f>IF(MAXIFS('Input - target event report'!E:E,'Input - target event report'!B:B,B:B,'Input - target event report'!D:D,"Private Investment") = 0, "N/A", TODAY() - MAXIFS('Input - target event report'!E:E,'Input - target event report'!B:B,B:B,'Input - target event report'!D:D,"Private Investment"))</f>
        <v/>
      </c>
      <c r="I1148">
        <f>COUNTIFS('Input - target event report'!B:B,B1148,'Input - target event report'!D:D, "Private Investment")</f>
        <v/>
      </c>
      <c r="J1148">
        <f>INDEX('Input - companies list'!$1:$10000,MATCH(B1148,'Input - companies list'!B:B,0),MATCH("Flow",'Input - companies list'!$1:$1,0 ))</f>
        <v/>
      </c>
      <c r="K1148">
        <f>INDEX('Input - companies list'!$1:$10000,MATCH(B1148,'Input - companies list'!B:B,0),MATCH("Inter-Cluster Connectivity",'Input - companies list'!$1:$1,0 ))</f>
        <v/>
      </c>
      <c r="L1148">
        <f>IFERROR(PERCENTRANK(F:F,F1148),0)</f>
        <v/>
      </c>
      <c r="M1148">
        <f>IFERROR(1 - PERCENTRANK(G:G,G1148),0)</f>
        <v/>
      </c>
      <c r="N1148">
        <f>IFERROR(1 - PERCENTRANK(H:H,H1148),0)</f>
        <v/>
      </c>
      <c r="O1148">
        <f>IFERROR(PERCENTRANK(I:I,I1148),0)</f>
        <v/>
      </c>
      <c r="P1148">
        <f>IFERROR(1 - PERCENTRANK(J:J,J1148),0)</f>
        <v/>
      </c>
      <c r="Q1148">
        <f>IFERROR(PERCENTRANK(K:K,K1148),0)</f>
        <v/>
      </c>
      <c r="R1148">
        <f>L1148*weight1+M1148*weight2+N1148*weight3+O1148*weight4+P1148*weight5+Q1148*weight6</f>
        <v/>
      </c>
    </row>
    <row r="1149" spans="1:18">
      <c r="A1149">
        <f>RANK(R1149,R:R)</f>
        <v/>
      </c>
      <c r="B1149" t="s">
        <v>13281</v>
      </c>
      <c r="C1149">
        <f>VLOOKUP(B1149,'Input - companies list'!B:L,2,FALSE)</f>
        <v/>
      </c>
      <c r="D1149">
        <f>VLOOKUP(B1149,'Input - companies list'!B:L,11,FALSE)</f>
        <v/>
      </c>
      <c r="E1149">
        <f>VLOOKUP(B1149,'Input - companies list'!B:E,4,FALSE)</f>
        <v/>
      </c>
      <c r="F1149">
        <f>SUMIFS('Input - target event report'!H:H,'Input - target event report'!B:B,B1149,'Input - target event report'!D:D, "Private Investment")</f>
        <v/>
      </c>
      <c r="G1149">
        <f>IF(I1149&lt;2, "N/A", (MAXIFS('Input - target event report'!E:E,'Input - target event report'!B:B,B:B,'Input - target event report'!D:D,"Private Investment")-MINIFS('Input - target event report'!E:E,'Input - target event report'!B:B,B:B,'Input - target event report'!D:D,"Private Investment"))/(I1149-1))</f>
        <v/>
      </c>
      <c r="H1149">
        <f>IF(MAXIFS('Input - target event report'!E:E,'Input - target event report'!B:B,B:B,'Input - target event report'!D:D,"Private Investment") = 0, "N/A", TODAY() - MAXIFS('Input - target event report'!E:E,'Input - target event report'!B:B,B:B,'Input - target event report'!D:D,"Private Investment"))</f>
        <v/>
      </c>
      <c r="I1149">
        <f>COUNTIFS('Input - target event report'!B:B,B1149,'Input - target event report'!D:D, "Private Investment")</f>
        <v/>
      </c>
      <c r="J1149">
        <f>INDEX('Input - companies list'!$1:$10000,MATCH(B1149,'Input - companies list'!B:B,0),MATCH("Flow",'Input - companies list'!$1:$1,0 ))</f>
        <v/>
      </c>
      <c r="K1149">
        <f>INDEX('Input - companies list'!$1:$10000,MATCH(B1149,'Input - companies list'!B:B,0),MATCH("Inter-Cluster Connectivity",'Input - companies list'!$1:$1,0 ))</f>
        <v/>
      </c>
      <c r="L1149">
        <f>IFERROR(PERCENTRANK(F:F,F1149),0)</f>
        <v/>
      </c>
      <c r="M1149">
        <f>IFERROR(1 - PERCENTRANK(G:G,G1149),0)</f>
        <v/>
      </c>
      <c r="N1149">
        <f>IFERROR(1 - PERCENTRANK(H:H,H1149),0)</f>
        <v/>
      </c>
      <c r="O1149">
        <f>IFERROR(PERCENTRANK(I:I,I1149),0)</f>
        <v/>
      </c>
      <c r="P1149">
        <f>IFERROR(1 - PERCENTRANK(J:J,J1149),0)</f>
        <v/>
      </c>
      <c r="Q1149">
        <f>IFERROR(PERCENTRANK(K:K,K1149),0)</f>
        <v/>
      </c>
      <c r="R1149">
        <f>L1149*weight1+M1149*weight2+N1149*weight3+O1149*weight4+P1149*weight5+Q1149*weight6</f>
        <v/>
      </c>
    </row>
    <row r="1150" spans="1:18">
      <c r="A1150">
        <f>RANK(R1150,R:R)</f>
        <v/>
      </c>
      <c r="B1150" t="s">
        <v>13292</v>
      </c>
      <c r="C1150">
        <f>VLOOKUP(B1150,'Input - companies list'!B:L,2,FALSE)</f>
        <v/>
      </c>
      <c r="D1150">
        <f>VLOOKUP(B1150,'Input - companies list'!B:L,11,FALSE)</f>
        <v/>
      </c>
      <c r="E1150">
        <f>VLOOKUP(B1150,'Input - companies list'!B:E,4,FALSE)</f>
        <v/>
      </c>
      <c r="F1150">
        <f>SUMIFS('Input - target event report'!H:H,'Input - target event report'!B:B,B1150,'Input - target event report'!D:D, "Private Investment")</f>
        <v/>
      </c>
      <c r="G1150">
        <f>IF(I1150&lt;2, "N/A", (MAXIFS('Input - target event report'!E:E,'Input - target event report'!B:B,B:B,'Input - target event report'!D:D,"Private Investment")-MINIFS('Input - target event report'!E:E,'Input - target event report'!B:B,B:B,'Input - target event report'!D:D,"Private Investment"))/(I1150-1))</f>
        <v/>
      </c>
      <c r="H1150">
        <f>IF(MAXIFS('Input - target event report'!E:E,'Input - target event report'!B:B,B:B,'Input - target event report'!D:D,"Private Investment") = 0, "N/A", TODAY() - MAXIFS('Input - target event report'!E:E,'Input - target event report'!B:B,B:B,'Input - target event report'!D:D,"Private Investment"))</f>
        <v/>
      </c>
      <c r="I1150">
        <f>COUNTIFS('Input - target event report'!B:B,B1150,'Input - target event report'!D:D, "Private Investment")</f>
        <v/>
      </c>
      <c r="J1150">
        <f>INDEX('Input - companies list'!$1:$10000,MATCH(B1150,'Input - companies list'!B:B,0),MATCH("Flow",'Input - companies list'!$1:$1,0 ))</f>
        <v/>
      </c>
      <c r="K1150">
        <f>INDEX('Input - companies list'!$1:$10000,MATCH(B1150,'Input - companies list'!B:B,0),MATCH("Inter-Cluster Connectivity",'Input - companies list'!$1:$1,0 ))</f>
        <v/>
      </c>
      <c r="L1150">
        <f>IFERROR(PERCENTRANK(F:F,F1150),0)</f>
        <v/>
      </c>
      <c r="M1150">
        <f>IFERROR(1 - PERCENTRANK(G:G,G1150),0)</f>
        <v/>
      </c>
      <c r="N1150">
        <f>IFERROR(1 - PERCENTRANK(H:H,H1150),0)</f>
        <v/>
      </c>
      <c r="O1150">
        <f>IFERROR(PERCENTRANK(I:I,I1150),0)</f>
        <v/>
      </c>
      <c r="P1150">
        <f>IFERROR(1 - PERCENTRANK(J:J,J1150),0)</f>
        <v/>
      </c>
      <c r="Q1150">
        <f>IFERROR(PERCENTRANK(K:K,K1150),0)</f>
        <v/>
      </c>
      <c r="R1150">
        <f>L1150*weight1+M1150*weight2+N1150*weight3+O1150*weight4+P1150*weight5+Q1150*weight6</f>
        <v/>
      </c>
    </row>
    <row r="1151" spans="1:18">
      <c r="A1151">
        <f>RANK(R1151,R:R)</f>
        <v/>
      </c>
      <c r="B1151" t="s">
        <v>13301</v>
      </c>
      <c r="C1151">
        <f>VLOOKUP(B1151,'Input - companies list'!B:L,2,FALSE)</f>
        <v/>
      </c>
      <c r="D1151">
        <f>VLOOKUP(B1151,'Input - companies list'!B:L,11,FALSE)</f>
        <v/>
      </c>
      <c r="E1151">
        <f>VLOOKUP(B1151,'Input - companies list'!B:E,4,FALSE)</f>
        <v/>
      </c>
      <c r="F1151">
        <f>SUMIFS('Input - target event report'!H:H,'Input - target event report'!B:B,B1151,'Input - target event report'!D:D, "Private Investment")</f>
        <v/>
      </c>
      <c r="G1151">
        <f>IF(I1151&lt;2, "N/A", (MAXIFS('Input - target event report'!E:E,'Input - target event report'!B:B,B:B,'Input - target event report'!D:D,"Private Investment")-MINIFS('Input - target event report'!E:E,'Input - target event report'!B:B,B:B,'Input - target event report'!D:D,"Private Investment"))/(I1151-1))</f>
        <v/>
      </c>
      <c r="H1151">
        <f>IF(MAXIFS('Input - target event report'!E:E,'Input - target event report'!B:B,B:B,'Input - target event report'!D:D,"Private Investment") = 0, "N/A", TODAY() - MAXIFS('Input - target event report'!E:E,'Input - target event report'!B:B,B:B,'Input - target event report'!D:D,"Private Investment"))</f>
        <v/>
      </c>
      <c r="I1151">
        <f>COUNTIFS('Input - target event report'!B:B,B1151,'Input - target event report'!D:D, "Private Investment")</f>
        <v/>
      </c>
      <c r="J1151">
        <f>INDEX('Input - companies list'!$1:$10000,MATCH(B1151,'Input - companies list'!B:B,0),MATCH("Flow",'Input - companies list'!$1:$1,0 ))</f>
        <v/>
      </c>
      <c r="K1151">
        <f>INDEX('Input - companies list'!$1:$10000,MATCH(B1151,'Input - companies list'!B:B,0),MATCH("Inter-Cluster Connectivity",'Input - companies list'!$1:$1,0 ))</f>
        <v/>
      </c>
      <c r="L1151">
        <f>IFERROR(PERCENTRANK(F:F,F1151),0)</f>
        <v/>
      </c>
      <c r="M1151">
        <f>IFERROR(1 - PERCENTRANK(G:G,G1151),0)</f>
        <v/>
      </c>
      <c r="N1151">
        <f>IFERROR(1 - PERCENTRANK(H:H,H1151),0)</f>
        <v/>
      </c>
      <c r="O1151">
        <f>IFERROR(PERCENTRANK(I:I,I1151),0)</f>
        <v/>
      </c>
      <c r="P1151">
        <f>IFERROR(1 - PERCENTRANK(J:J,J1151),0)</f>
        <v/>
      </c>
      <c r="Q1151">
        <f>IFERROR(PERCENTRANK(K:K,K1151),0)</f>
        <v/>
      </c>
      <c r="R1151">
        <f>L1151*weight1+M1151*weight2+N1151*weight3+O1151*weight4+P1151*weight5+Q1151*weight6</f>
        <v/>
      </c>
    </row>
    <row r="1152" spans="1:18">
      <c r="A1152">
        <f>RANK(R1152,R:R)</f>
        <v/>
      </c>
      <c r="B1152" t="s">
        <v>13314</v>
      </c>
      <c r="C1152">
        <f>VLOOKUP(B1152,'Input - companies list'!B:L,2,FALSE)</f>
        <v/>
      </c>
      <c r="D1152">
        <f>VLOOKUP(B1152,'Input - companies list'!B:L,11,FALSE)</f>
        <v/>
      </c>
      <c r="E1152">
        <f>VLOOKUP(B1152,'Input - companies list'!B:E,4,FALSE)</f>
        <v/>
      </c>
      <c r="F1152">
        <f>SUMIFS('Input - target event report'!H:H,'Input - target event report'!B:B,B1152,'Input - target event report'!D:D, "Private Investment")</f>
        <v/>
      </c>
      <c r="G1152">
        <f>IF(I1152&lt;2, "N/A", (MAXIFS('Input - target event report'!E:E,'Input - target event report'!B:B,B:B,'Input - target event report'!D:D,"Private Investment")-MINIFS('Input - target event report'!E:E,'Input - target event report'!B:B,B:B,'Input - target event report'!D:D,"Private Investment"))/(I1152-1))</f>
        <v/>
      </c>
      <c r="H1152">
        <f>IF(MAXIFS('Input - target event report'!E:E,'Input - target event report'!B:B,B:B,'Input - target event report'!D:D,"Private Investment") = 0, "N/A", TODAY() - MAXIFS('Input - target event report'!E:E,'Input - target event report'!B:B,B:B,'Input - target event report'!D:D,"Private Investment"))</f>
        <v/>
      </c>
      <c r="I1152">
        <f>COUNTIFS('Input - target event report'!B:B,B1152,'Input - target event report'!D:D, "Private Investment")</f>
        <v/>
      </c>
      <c r="J1152">
        <f>INDEX('Input - companies list'!$1:$10000,MATCH(B1152,'Input - companies list'!B:B,0),MATCH("Flow",'Input - companies list'!$1:$1,0 ))</f>
        <v/>
      </c>
      <c r="K1152">
        <f>INDEX('Input - companies list'!$1:$10000,MATCH(B1152,'Input - companies list'!B:B,0),MATCH("Inter-Cluster Connectivity",'Input - companies list'!$1:$1,0 ))</f>
        <v/>
      </c>
      <c r="L1152">
        <f>IFERROR(PERCENTRANK(F:F,F1152),0)</f>
        <v/>
      </c>
      <c r="M1152">
        <f>IFERROR(1 - PERCENTRANK(G:G,G1152),0)</f>
        <v/>
      </c>
      <c r="N1152">
        <f>IFERROR(1 - PERCENTRANK(H:H,H1152),0)</f>
        <v/>
      </c>
      <c r="O1152">
        <f>IFERROR(PERCENTRANK(I:I,I1152),0)</f>
        <v/>
      </c>
      <c r="P1152">
        <f>IFERROR(1 - PERCENTRANK(J:J,J1152),0)</f>
        <v/>
      </c>
      <c r="Q1152">
        <f>IFERROR(PERCENTRANK(K:K,K1152),0)</f>
        <v/>
      </c>
      <c r="R1152">
        <f>L1152*weight1+M1152*weight2+N1152*weight3+O1152*weight4+P1152*weight5+Q1152*weight6</f>
        <v/>
      </c>
    </row>
    <row r="1153" spans="1:18">
      <c r="A1153">
        <f>RANK(R1153,R:R)</f>
        <v/>
      </c>
      <c r="B1153" t="s">
        <v>13324</v>
      </c>
      <c r="C1153">
        <f>VLOOKUP(B1153,'Input - companies list'!B:L,2,FALSE)</f>
        <v/>
      </c>
      <c r="D1153">
        <f>VLOOKUP(B1153,'Input - companies list'!B:L,11,FALSE)</f>
        <v/>
      </c>
      <c r="E1153">
        <f>VLOOKUP(B1153,'Input - companies list'!B:E,4,FALSE)</f>
        <v/>
      </c>
      <c r="F1153">
        <f>SUMIFS('Input - target event report'!H:H,'Input - target event report'!B:B,B1153,'Input - target event report'!D:D, "Private Investment")</f>
        <v/>
      </c>
      <c r="G1153">
        <f>IF(I1153&lt;2, "N/A", (MAXIFS('Input - target event report'!E:E,'Input - target event report'!B:B,B:B,'Input - target event report'!D:D,"Private Investment")-MINIFS('Input - target event report'!E:E,'Input - target event report'!B:B,B:B,'Input - target event report'!D:D,"Private Investment"))/(I1153-1))</f>
        <v/>
      </c>
      <c r="H1153">
        <f>IF(MAXIFS('Input - target event report'!E:E,'Input - target event report'!B:B,B:B,'Input - target event report'!D:D,"Private Investment") = 0, "N/A", TODAY() - MAXIFS('Input - target event report'!E:E,'Input - target event report'!B:B,B:B,'Input - target event report'!D:D,"Private Investment"))</f>
        <v/>
      </c>
      <c r="I1153">
        <f>COUNTIFS('Input - target event report'!B:B,B1153,'Input - target event report'!D:D, "Private Investment")</f>
        <v/>
      </c>
      <c r="J1153">
        <f>INDEX('Input - companies list'!$1:$10000,MATCH(B1153,'Input - companies list'!B:B,0),MATCH("Flow",'Input - companies list'!$1:$1,0 ))</f>
        <v/>
      </c>
      <c r="K1153">
        <f>INDEX('Input - companies list'!$1:$10000,MATCH(B1153,'Input - companies list'!B:B,0),MATCH("Inter-Cluster Connectivity",'Input - companies list'!$1:$1,0 ))</f>
        <v/>
      </c>
      <c r="L1153">
        <f>IFERROR(PERCENTRANK(F:F,F1153),0)</f>
        <v/>
      </c>
      <c r="M1153">
        <f>IFERROR(1 - PERCENTRANK(G:G,G1153),0)</f>
        <v/>
      </c>
      <c r="N1153">
        <f>IFERROR(1 - PERCENTRANK(H:H,H1153),0)</f>
        <v/>
      </c>
      <c r="O1153">
        <f>IFERROR(PERCENTRANK(I:I,I1153),0)</f>
        <v/>
      </c>
      <c r="P1153">
        <f>IFERROR(1 - PERCENTRANK(J:J,J1153),0)</f>
        <v/>
      </c>
      <c r="Q1153">
        <f>IFERROR(PERCENTRANK(K:K,K1153),0)</f>
        <v/>
      </c>
      <c r="R1153">
        <f>L1153*weight1+M1153*weight2+N1153*weight3+O1153*weight4+P1153*weight5+Q1153*weight6</f>
        <v/>
      </c>
    </row>
    <row r="1154" spans="1:18">
      <c r="A1154">
        <f>RANK(R1154,R:R)</f>
        <v/>
      </c>
      <c r="B1154" t="s">
        <v>13334</v>
      </c>
      <c r="C1154">
        <f>VLOOKUP(B1154,'Input - companies list'!B:L,2,FALSE)</f>
        <v/>
      </c>
      <c r="D1154">
        <f>VLOOKUP(B1154,'Input - companies list'!B:L,11,FALSE)</f>
        <v/>
      </c>
      <c r="E1154">
        <f>VLOOKUP(B1154,'Input - companies list'!B:E,4,FALSE)</f>
        <v/>
      </c>
      <c r="F1154">
        <f>SUMIFS('Input - target event report'!H:H,'Input - target event report'!B:B,B1154,'Input - target event report'!D:D, "Private Investment")</f>
        <v/>
      </c>
      <c r="G1154">
        <f>IF(I1154&lt;2, "N/A", (MAXIFS('Input - target event report'!E:E,'Input - target event report'!B:B,B:B,'Input - target event report'!D:D,"Private Investment")-MINIFS('Input - target event report'!E:E,'Input - target event report'!B:B,B:B,'Input - target event report'!D:D,"Private Investment"))/(I1154-1))</f>
        <v/>
      </c>
      <c r="H1154">
        <f>IF(MAXIFS('Input - target event report'!E:E,'Input - target event report'!B:B,B:B,'Input - target event report'!D:D,"Private Investment") = 0, "N/A", TODAY() - MAXIFS('Input - target event report'!E:E,'Input - target event report'!B:B,B:B,'Input - target event report'!D:D,"Private Investment"))</f>
        <v/>
      </c>
      <c r="I1154">
        <f>COUNTIFS('Input - target event report'!B:B,B1154,'Input - target event report'!D:D, "Private Investment")</f>
        <v/>
      </c>
      <c r="J1154">
        <f>INDEX('Input - companies list'!$1:$10000,MATCH(B1154,'Input - companies list'!B:B,0),MATCH("Flow",'Input - companies list'!$1:$1,0 ))</f>
        <v/>
      </c>
      <c r="K1154">
        <f>INDEX('Input - companies list'!$1:$10000,MATCH(B1154,'Input - companies list'!B:B,0),MATCH("Inter-Cluster Connectivity",'Input - companies list'!$1:$1,0 ))</f>
        <v/>
      </c>
      <c r="L1154">
        <f>IFERROR(PERCENTRANK(F:F,F1154),0)</f>
        <v/>
      </c>
      <c r="M1154">
        <f>IFERROR(1 - PERCENTRANK(G:G,G1154),0)</f>
        <v/>
      </c>
      <c r="N1154">
        <f>IFERROR(1 - PERCENTRANK(H:H,H1154),0)</f>
        <v/>
      </c>
      <c r="O1154">
        <f>IFERROR(PERCENTRANK(I:I,I1154),0)</f>
        <v/>
      </c>
      <c r="P1154">
        <f>IFERROR(1 - PERCENTRANK(J:J,J1154),0)</f>
        <v/>
      </c>
      <c r="Q1154">
        <f>IFERROR(PERCENTRANK(K:K,K1154),0)</f>
        <v/>
      </c>
      <c r="R1154">
        <f>L1154*weight1+M1154*weight2+N1154*weight3+O1154*weight4+P1154*weight5+Q1154*weight6</f>
        <v/>
      </c>
    </row>
    <row r="1155" spans="1:18">
      <c r="A1155">
        <f>RANK(R1155,R:R)</f>
        <v/>
      </c>
      <c r="B1155" t="s">
        <v>13343</v>
      </c>
      <c r="C1155">
        <f>VLOOKUP(B1155,'Input - companies list'!B:L,2,FALSE)</f>
        <v/>
      </c>
      <c r="D1155">
        <f>VLOOKUP(B1155,'Input - companies list'!B:L,11,FALSE)</f>
        <v/>
      </c>
      <c r="E1155">
        <f>VLOOKUP(B1155,'Input - companies list'!B:E,4,FALSE)</f>
        <v/>
      </c>
      <c r="F1155">
        <f>SUMIFS('Input - target event report'!H:H,'Input - target event report'!B:B,B1155,'Input - target event report'!D:D, "Private Investment")</f>
        <v/>
      </c>
      <c r="G1155">
        <f>IF(I1155&lt;2, "N/A", (MAXIFS('Input - target event report'!E:E,'Input - target event report'!B:B,B:B,'Input - target event report'!D:D,"Private Investment")-MINIFS('Input - target event report'!E:E,'Input - target event report'!B:B,B:B,'Input - target event report'!D:D,"Private Investment"))/(I1155-1))</f>
        <v/>
      </c>
      <c r="H1155">
        <f>IF(MAXIFS('Input - target event report'!E:E,'Input - target event report'!B:B,B:B,'Input - target event report'!D:D,"Private Investment") = 0, "N/A", TODAY() - MAXIFS('Input - target event report'!E:E,'Input - target event report'!B:B,B:B,'Input - target event report'!D:D,"Private Investment"))</f>
        <v/>
      </c>
      <c r="I1155">
        <f>COUNTIFS('Input - target event report'!B:B,B1155,'Input - target event report'!D:D, "Private Investment")</f>
        <v/>
      </c>
      <c r="J1155">
        <f>INDEX('Input - companies list'!$1:$10000,MATCH(B1155,'Input - companies list'!B:B,0),MATCH("Flow",'Input - companies list'!$1:$1,0 ))</f>
        <v/>
      </c>
      <c r="K1155">
        <f>INDEX('Input - companies list'!$1:$10000,MATCH(B1155,'Input - companies list'!B:B,0),MATCH("Inter-Cluster Connectivity",'Input - companies list'!$1:$1,0 ))</f>
        <v/>
      </c>
      <c r="L1155">
        <f>IFERROR(PERCENTRANK(F:F,F1155),0)</f>
        <v/>
      </c>
      <c r="M1155">
        <f>IFERROR(1 - PERCENTRANK(G:G,G1155),0)</f>
        <v/>
      </c>
      <c r="N1155">
        <f>IFERROR(1 - PERCENTRANK(H:H,H1155),0)</f>
        <v/>
      </c>
      <c r="O1155">
        <f>IFERROR(PERCENTRANK(I:I,I1155),0)</f>
        <v/>
      </c>
      <c r="P1155">
        <f>IFERROR(1 - PERCENTRANK(J:J,J1155),0)</f>
        <v/>
      </c>
      <c r="Q1155">
        <f>IFERROR(PERCENTRANK(K:K,K1155),0)</f>
        <v/>
      </c>
      <c r="R1155">
        <f>L1155*weight1+M1155*weight2+N1155*weight3+O1155*weight4+P1155*weight5+Q1155*weight6</f>
        <v/>
      </c>
    </row>
    <row r="1156" spans="1:18">
      <c r="A1156">
        <f>RANK(R1156,R:R)</f>
        <v/>
      </c>
      <c r="B1156" t="s">
        <v>13355</v>
      </c>
      <c r="C1156">
        <f>VLOOKUP(B1156,'Input - companies list'!B:L,2,FALSE)</f>
        <v/>
      </c>
      <c r="D1156">
        <f>VLOOKUP(B1156,'Input - companies list'!B:L,11,FALSE)</f>
        <v/>
      </c>
      <c r="E1156">
        <f>VLOOKUP(B1156,'Input - companies list'!B:E,4,FALSE)</f>
        <v/>
      </c>
      <c r="F1156">
        <f>SUMIFS('Input - target event report'!H:H,'Input - target event report'!B:B,B1156,'Input - target event report'!D:D, "Private Investment")</f>
        <v/>
      </c>
      <c r="G1156">
        <f>IF(I1156&lt;2, "N/A", (MAXIFS('Input - target event report'!E:E,'Input - target event report'!B:B,B:B,'Input - target event report'!D:D,"Private Investment")-MINIFS('Input - target event report'!E:E,'Input - target event report'!B:B,B:B,'Input - target event report'!D:D,"Private Investment"))/(I1156-1))</f>
        <v/>
      </c>
      <c r="H1156">
        <f>IF(MAXIFS('Input - target event report'!E:E,'Input - target event report'!B:B,B:B,'Input - target event report'!D:D,"Private Investment") = 0, "N/A", TODAY() - MAXIFS('Input - target event report'!E:E,'Input - target event report'!B:B,B:B,'Input - target event report'!D:D,"Private Investment"))</f>
        <v/>
      </c>
      <c r="I1156">
        <f>COUNTIFS('Input - target event report'!B:B,B1156,'Input - target event report'!D:D, "Private Investment")</f>
        <v/>
      </c>
      <c r="J1156">
        <f>INDEX('Input - companies list'!$1:$10000,MATCH(B1156,'Input - companies list'!B:B,0),MATCH("Flow",'Input - companies list'!$1:$1,0 ))</f>
        <v/>
      </c>
      <c r="K1156">
        <f>INDEX('Input - companies list'!$1:$10000,MATCH(B1156,'Input - companies list'!B:B,0),MATCH("Inter-Cluster Connectivity",'Input - companies list'!$1:$1,0 ))</f>
        <v/>
      </c>
      <c r="L1156">
        <f>IFERROR(PERCENTRANK(F:F,F1156),0)</f>
        <v/>
      </c>
      <c r="M1156">
        <f>IFERROR(1 - PERCENTRANK(G:G,G1156),0)</f>
        <v/>
      </c>
      <c r="N1156">
        <f>IFERROR(1 - PERCENTRANK(H:H,H1156),0)</f>
        <v/>
      </c>
      <c r="O1156">
        <f>IFERROR(PERCENTRANK(I:I,I1156),0)</f>
        <v/>
      </c>
      <c r="P1156">
        <f>IFERROR(1 - PERCENTRANK(J:J,J1156),0)</f>
        <v/>
      </c>
      <c r="Q1156">
        <f>IFERROR(PERCENTRANK(K:K,K1156),0)</f>
        <v/>
      </c>
      <c r="R1156">
        <f>L1156*weight1+M1156*weight2+N1156*weight3+O1156*weight4+P1156*weight5+Q1156*weight6</f>
        <v/>
      </c>
    </row>
    <row r="1157" spans="1:18">
      <c r="A1157">
        <f>RANK(R1157,R:R)</f>
        <v/>
      </c>
      <c r="B1157" t="s">
        <v>13368</v>
      </c>
      <c r="C1157">
        <f>VLOOKUP(B1157,'Input - companies list'!B:L,2,FALSE)</f>
        <v/>
      </c>
      <c r="D1157">
        <f>VLOOKUP(B1157,'Input - companies list'!B:L,11,FALSE)</f>
        <v/>
      </c>
      <c r="E1157">
        <f>VLOOKUP(B1157,'Input - companies list'!B:E,4,FALSE)</f>
        <v/>
      </c>
      <c r="F1157">
        <f>SUMIFS('Input - target event report'!H:H,'Input - target event report'!B:B,B1157,'Input - target event report'!D:D, "Private Investment")</f>
        <v/>
      </c>
      <c r="G1157">
        <f>IF(I1157&lt;2, "N/A", (MAXIFS('Input - target event report'!E:E,'Input - target event report'!B:B,B:B,'Input - target event report'!D:D,"Private Investment")-MINIFS('Input - target event report'!E:E,'Input - target event report'!B:B,B:B,'Input - target event report'!D:D,"Private Investment"))/(I1157-1))</f>
        <v/>
      </c>
      <c r="H1157">
        <f>IF(MAXIFS('Input - target event report'!E:E,'Input - target event report'!B:B,B:B,'Input - target event report'!D:D,"Private Investment") = 0, "N/A", TODAY() - MAXIFS('Input - target event report'!E:E,'Input - target event report'!B:B,B:B,'Input - target event report'!D:D,"Private Investment"))</f>
        <v/>
      </c>
      <c r="I1157">
        <f>COUNTIFS('Input - target event report'!B:B,B1157,'Input - target event report'!D:D, "Private Investment")</f>
        <v/>
      </c>
      <c r="J1157">
        <f>INDEX('Input - companies list'!$1:$10000,MATCH(B1157,'Input - companies list'!B:B,0),MATCH("Flow",'Input - companies list'!$1:$1,0 ))</f>
        <v/>
      </c>
      <c r="K1157">
        <f>INDEX('Input - companies list'!$1:$10000,MATCH(B1157,'Input - companies list'!B:B,0),MATCH("Inter-Cluster Connectivity",'Input - companies list'!$1:$1,0 ))</f>
        <v/>
      </c>
      <c r="L1157">
        <f>IFERROR(PERCENTRANK(F:F,F1157),0)</f>
        <v/>
      </c>
      <c r="M1157">
        <f>IFERROR(1 - PERCENTRANK(G:G,G1157),0)</f>
        <v/>
      </c>
      <c r="N1157">
        <f>IFERROR(1 - PERCENTRANK(H:H,H1157),0)</f>
        <v/>
      </c>
      <c r="O1157">
        <f>IFERROR(PERCENTRANK(I:I,I1157),0)</f>
        <v/>
      </c>
      <c r="P1157">
        <f>IFERROR(1 - PERCENTRANK(J:J,J1157),0)</f>
        <v/>
      </c>
      <c r="Q1157">
        <f>IFERROR(PERCENTRANK(K:K,K1157),0)</f>
        <v/>
      </c>
      <c r="R1157">
        <f>L1157*weight1+M1157*weight2+N1157*weight3+O1157*weight4+P1157*weight5+Q1157*weight6</f>
        <v/>
      </c>
    </row>
    <row r="1158" spans="1:18">
      <c r="A1158">
        <f>RANK(R1158,R:R)</f>
        <v/>
      </c>
      <c r="B1158" t="s">
        <v>13378</v>
      </c>
      <c r="C1158">
        <f>VLOOKUP(B1158,'Input - companies list'!B:L,2,FALSE)</f>
        <v/>
      </c>
      <c r="D1158">
        <f>VLOOKUP(B1158,'Input - companies list'!B:L,11,FALSE)</f>
        <v/>
      </c>
      <c r="E1158">
        <f>VLOOKUP(B1158,'Input - companies list'!B:E,4,FALSE)</f>
        <v/>
      </c>
      <c r="F1158">
        <f>SUMIFS('Input - target event report'!H:H,'Input - target event report'!B:B,B1158,'Input - target event report'!D:D, "Private Investment")</f>
        <v/>
      </c>
      <c r="G1158">
        <f>IF(I1158&lt;2, "N/A", (MAXIFS('Input - target event report'!E:E,'Input - target event report'!B:B,B:B,'Input - target event report'!D:D,"Private Investment")-MINIFS('Input - target event report'!E:E,'Input - target event report'!B:B,B:B,'Input - target event report'!D:D,"Private Investment"))/(I1158-1))</f>
        <v/>
      </c>
      <c r="H1158">
        <f>IF(MAXIFS('Input - target event report'!E:E,'Input - target event report'!B:B,B:B,'Input - target event report'!D:D,"Private Investment") = 0, "N/A", TODAY() - MAXIFS('Input - target event report'!E:E,'Input - target event report'!B:B,B:B,'Input - target event report'!D:D,"Private Investment"))</f>
        <v/>
      </c>
      <c r="I1158">
        <f>COUNTIFS('Input - target event report'!B:B,B1158,'Input - target event report'!D:D, "Private Investment")</f>
        <v/>
      </c>
      <c r="J1158">
        <f>INDEX('Input - companies list'!$1:$10000,MATCH(B1158,'Input - companies list'!B:B,0),MATCH("Flow",'Input - companies list'!$1:$1,0 ))</f>
        <v/>
      </c>
      <c r="K1158">
        <f>INDEX('Input - companies list'!$1:$10000,MATCH(B1158,'Input - companies list'!B:B,0),MATCH("Inter-Cluster Connectivity",'Input - companies list'!$1:$1,0 ))</f>
        <v/>
      </c>
      <c r="L1158">
        <f>IFERROR(PERCENTRANK(F:F,F1158),0)</f>
        <v/>
      </c>
      <c r="M1158">
        <f>IFERROR(1 - PERCENTRANK(G:G,G1158),0)</f>
        <v/>
      </c>
      <c r="N1158">
        <f>IFERROR(1 - PERCENTRANK(H:H,H1158),0)</f>
        <v/>
      </c>
      <c r="O1158">
        <f>IFERROR(PERCENTRANK(I:I,I1158),0)</f>
        <v/>
      </c>
      <c r="P1158">
        <f>IFERROR(1 - PERCENTRANK(J:J,J1158),0)</f>
        <v/>
      </c>
      <c r="Q1158">
        <f>IFERROR(PERCENTRANK(K:K,K1158),0)</f>
        <v/>
      </c>
      <c r="R1158">
        <f>L1158*weight1+M1158*weight2+N1158*weight3+O1158*weight4+P1158*weight5+Q1158*weight6</f>
        <v/>
      </c>
    </row>
    <row r="1159" spans="1:18">
      <c r="A1159">
        <f>RANK(R1159,R:R)</f>
        <v/>
      </c>
      <c r="B1159" t="s">
        <v>13388</v>
      </c>
      <c r="C1159">
        <f>VLOOKUP(B1159,'Input - companies list'!B:L,2,FALSE)</f>
        <v/>
      </c>
      <c r="D1159">
        <f>VLOOKUP(B1159,'Input - companies list'!B:L,11,FALSE)</f>
        <v/>
      </c>
      <c r="E1159">
        <f>VLOOKUP(B1159,'Input - companies list'!B:E,4,FALSE)</f>
        <v/>
      </c>
      <c r="F1159">
        <f>SUMIFS('Input - target event report'!H:H,'Input - target event report'!B:B,B1159,'Input - target event report'!D:D, "Private Investment")</f>
        <v/>
      </c>
      <c r="G1159">
        <f>IF(I1159&lt;2, "N/A", (MAXIFS('Input - target event report'!E:E,'Input - target event report'!B:B,B:B,'Input - target event report'!D:D,"Private Investment")-MINIFS('Input - target event report'!E:E,'Input - target event report'!B:B,B:B,'Input - target event report'!D:D,"Private Investment"))/(I1159-1))</f>
        <v/>
      </c>
      <c r="H1159">
        <f>IF(MAXIFS('Input - target event report'!E:E,'Input - target event report'!B:B,B:B,'Input - target event report'!D:D,"Private Investment") = 0, "N/A", TODAY() - MAXIFS('Input - target event report'!E:E,'Input - target event report'!B:B,B:B,'Input - target event report'!D:D,"Private Investment"))</f>
        <v/>
      </c>
      <c r="I1159">
        <f>COUNTIFS('Input - target event report'!B:B,B1159,'Input - target event report'!D:D, "Private Investment")</f>
        <v/>
      </c>
      <c r="J1159">
        <f>INDEX('Input - companies list'!$1:$10000,MATCH(B1159,'Input - companies list'!B:B,0),MATCH("Flow",'Input - companies list'!$1:$1,0 ))</f>
        <v/>
      </c>
      <c r="K1159">
        <f>INDEX('Input - companies list'!$1:$10000,MATCH(B1159,'Input - companies list'!B:B,0),MATCH("Inter-Cluster Connectivity",'Input - companies list'!$1:$1,0 ))</f>
        <v/>
      </c>
      <c r="L1159">
        <f>IFERROR(PERCENTRANK(F:F,F1159),0)</f>
        <v/>
      </c>
      <c r="M1159">
        <f>IFERROR(1 - PERCENTRANK(G:G,G1159),0)</f>
        <v/>
      </c>
      <c r="N1159">
        <f>IFERROR(1 - PERCENTRANK(H:H,H1159),0)</f>
        <v/>
      </c>
      <c r="O1159">
        <f>IFERROR(PERCENTRANK(I:I,I1159),0)</f>
        <v/>
      </c>
      <c r="P1159">
        <f>IFERROR(1 - PERCENTRANK(J:J,J1159),0)</f>
        <v/>
      </c>
      <c r="Q1159">
        <f>IFERROR(PERCENTRANK(K:K,K1159),0)</f>
        <v/>
      </c>
      <c r="R1159">
        <f>L1159*weight1+M1159*weight2+N1159*weight3+O1159*weight4+P1159*weight5+Q1159*weight6</f>
        <v/>
      </c>
    </row>
    <row r="1160" spans="1:18">
      <c r="A1160">
        <f>RANK(R1160,R:R)</f>
        <v/>
      </c>
      <c r="B1160" t="s">
        <v>13396</v>
      </c>
      <c r="C1160">
        <f>VLOOKUP(B1160,'Input - companies list'!B:L,2,FALSE)</f>
        <v/>
      </c>
      <c r="D1160">
        <f>VLOOKUP(B1160,'Input - companies list'!B:L,11,FALSE)</f>
        <v/>
      </c>
      <c r="E1160">
        <f>VLOOKUP(B1160,'Input - companies list'!B:E,4,FALSE)</f>
        <v/>
      </c>
      <c r="F1160">
        <f>SUMIFS('Input - target event report'!H:H,'Input - target event report'!B:B,B1160,'Input - target event report'!D:D, "Private Investment")</f>
        <v/>
      </c>
      <c r="G1160">
        <f>IF(I1160&lt;2, "N/A", (MAXIFS('Input - target event report'!E:E,'Input - target event report'!B:B,B:B,'Input - target event report'!D:D,"Private Investment")-MINIFS('Input - target event report'!E:E,'Input - target event report'!B:B,B:B,'Input - target event report'!D:D,"Private Investment"))/(I1160-1))</f>
        <v/>
      </c>
      <c r="H1160">
        <f>IF(MAXIFS('Input - target event report'!E:E,'Input - target event report'!B:B,B:B,'Input - target event report'!D:D,"Private Investment") = 0, "N/A", TODAY() - MAXIFS('Input - target event report'!E:E,'Input - target event report'!B:B,B:B,'Input - target event report'!D:D,"Private Investment"))</f>
        <v/>
      </c>
      <c r="I1160">
        <f>COUNTIFS('Input - target event report'!B:B,B1160,'Input - target event report'!D:D, "Private Investment")</f>
        <v/>
      </c>
      <c r="J1160">
        <f>INDEX('Input - companies list'!$1:$10000,MATCH(B1160,'Input - companies list'!B:B,0),MATCH("Flow",'Input - companies list'!$1:$1,0 ))</f>
        <v/>
      </c>
      <c r="K1160">
        <f>INDEX('Input - companies list'!$1:$10000,MATCH(B1160,'Input - companies list'!B:B,0),MATCH("Inter-Cluster Connectivity",'Input - companies list'!$1:$1,0 ))</f>
        <v/>
      </c>
      <c r="L1160">
        <f>IFERROR(PERCENTRANK(F:F,F1160),0)</f>
        <v/>
      </c>
      <c r="M1160">
        <f>IFERROR(1 - PERCENTRANK(G:G,G1160),0)</f>
        <v/>
      </c>
      <c r="N1160">
        <f>IFERROR(1 - PERCENTRANK(H:H,H1160),0)</f>
        <v/>
      </c>
      <c r="O1160">
        <f>IFERROR(PERCENTRANK(I:I,I1160),0)</f>
        <v/>
      </c>
      <c r="P1160">
        <f>IFERROR(1 - PERCENTRANK(J:J,J1160),0)</f>
        <v/>
      </c>
      <c r="Q1160">
        <f>IFERROR(PERCENTRANK(K:K,K1160),0)</f>
        <v/>
      </c>
      <c r="R1160">
        <f>L1160*weight1+M1160*weight2+N1160*weight3+O1160*weight4+P1160*weight5+Q1160*weight6</f>
        <v/>
      </c>
    </row>
    <row r="1161" spans="1:18">
      <c r="A1161">
        <f>RANK(R1161,R:R)</f>
        <v/>
      </c>
      <c r="B1161" t="s">
        <v>13407</v>
      </c>
      <c r="C1161">
        <f>VLOOKUP(B1161,'Input - companies list'!B:L,2,FALSE)</f>
        <v/>
      </c>
      <c r="D1161">
        <f>VLOOKUP(B1161,'Input - companies list'!B:L,11,FALSE)</f>
        <v/>
      </c>
      <c r="E1161">
        <f>VLOOKUP(B1161,'Input - companies list'!B:E,4,FALSE)</f>
        <v/>
      </c>
      <c r="F1161">
        <f>SUMIFS('Input - target event report'!H:H,'Input - target event report'!B:B,B1161,'Input - target event report'!D:D, "Private Investment")</f>
        <v/>
      </c>
      <c r="G1161">
        <f>IF(I1161&lt;2, "N/A", (MAXIFS('Input - target event report'!E:E,'Input - target event report'!B:B,B:B,'Input - target event report'!D:D,"Private Investment")-MINIFS('Input - target event report'!E:E,'Input - target event report'!B:B,B:B,'Input - target event report'!D:D,"Private Investment"))/(I1161-1))</f>
        <v/>
      </c>
      <c r="H1161">
        <f>IF(MAXIFS('Input - target event report'!E:E,'Input - target event report'!B:B,B:B,'Input - target event report'!D:D,"Private Investment") = 0, "N/A", TODAY() - MAXIFS('Input - target event report'!E:E,'Input - target event report'!B:B,B:B,'Input - target event report'!D:D,"Private Investment"))</f>
        <v/>
      </c>
      <c r="I1161">
        <f>COUNTIFS('Input - target event report'!B:B,B1161,'Input - target event report'!D:D, "Private Investment")</f>
        <v/>
      </c>
      <c r="J1161">
        <f>INDEX('Input - companies list'!$1:$10000,MATCH(B1161,'Input - companies list'!B:B,0),MATCH("Flow",'Input - companies list'!$1:$1,0 ))</f>
        <v/>
      </c>
      <c r="K1161">
        <f>INDEX('Input - companies list'!$1:$10000,MATCH(B1161,'Input - companies list'!B:B,0),MATCH("Inter-Cluster Connectivity",'Input - companies list'!$1:$1,0 ))</f>
        <v/>
      </c>
      <c r="L1161">
        <f>IFERROR(PERCENTRANK(F:F,F1161),0)</f>
        <v/>
      </c>
      <c r="M1161">
        <f>IFERROR(1 - PERCENTRANK(G:G,G1161),0)</f>
        <v/>
      </c>
      <c r="N1161">
        <f>IFERROR(1 - PERCENTRANK(H:H,H1161),0)</f>
        <v/>
      </c>
      <c r="O1161">
        <f>IFERROR(PERCENTRANK(I:I,I1161),0)</f>
        <v/>
      </c>
      <c r="P1161">
        <f>IFERROR(1 - PERCENTRANK(J:J,J1161),0)</f>
        <v/>
      </c>
      <c r="Q1161">
        <f>IFERROR(PERCENTRANK(K:K,K1161),0)</f>
        <v/>
      </c>
      <c r="R1161">
        <f>L1161*weight1+M1161*weight2+N1161*weight3+O1161*weight4+P1161*weight5+Q1161*weight6</f>
        <v/>
      </c>
    </row>
    <row r="1162" spans="1:18">
      <c r="A1162">
        <f>RANK(R1162,R:R)</f>
        <v/>
      </c>
      <c r="B1162" t="s">
        <v>13420</v>
      </c>
      <c r="C1162">
        <f>VLOOKUP(B1162,'Input - companies list'!B:L,2,FALSE)</f>
        <v/>
      </c>
      <c r="D1162">
        <f>VLOOKUP(B1162,'Input - companies list'!B:L,11,FALSE)</f>
        <v/>
      </c>
      <c r="E1162">
        <f>VLOOKUP(B1162,'Input - companies list'!B:E,4,FALSE)</f>
        <v/>
      </c>
      <c r="F1162">
        <f>SUMIFS('Input - target event report'!H:H,'Input - target event report'!B:B,B1162,'Input - target event report'!D:D, "Private Investment")</f>
        <v/>
      </c>
      <c r="G1162">
        <f>IF(I1162&lt;2, "N/A", (MAXIFS('Input - target event report'!E:E,'Input - target event report'!B:B,B:B,'Input - target event report'!D:D,"Private Investment")-MINIFS('Input - target event report'!E:E,'Input - target event report'!B:B,B:B,'Input - target event report'!D:D,"Private Investment"))/(I1162-1))</f>
        <v/>
      </c>
      <c r="H1162">
        <f>IF(MAXIFS('Input - target event report'!E:E,'Input - target event report'!B:B,B:B,'Input - target event report'!D:D,"Private Investment") = 0, "N/A", TODAY() - MAXIFS('Input - target event report'!E:E,'Input - target event report'!B:B,B:B,'Input - target event report'!D:D,"Private Investment"))</f>
        <v/>
      </c>
      <c r="I1162">
        <f>COUNTIFS('Input - target event report'!B:B,B1162,'Input - target event report'!D:D, "Private Investment")</f>
        <v/>
      </c>
      <c r="J1162">
        <f>INDEX('Input - companies list'!$1:$10000,MATCH(B1162,'Input - companies list'!B:B,0),MATCH("Flow",'Input - companies list'!$1:$1,0 ))</f>
        <v/>
      </c>
      <c r="K1162">
        <f>INDEX('Input - companies list'!$1:$10000,MATCH(B1162,'Input - companies list'!B:B,0),MATCH("Inter-Cluster Connectivity",'Input - companies list'!$1:$1,0 ))</f>
        <v/>
      </c>
      <c r="L1162">
        <f>IFERROR(PERCENTRANK(F:F,F1162),0)</f>
        <v/>
      </c>
      <c r="M1162">
        <f>IFERROR(1 - PERCENTRANK(G:G,G1162),0)</f>
        <v/>
      </c>
      <c r="N1162">
        <f>IFERROR(1 - PERCENTRANK(H:H,H1162),0)</f>
        <v/>
      </c>
      <c r="O1162">
        <f>IFERROR(PERCENTRANK(I:I,I1162),0)</f>
        <v/>
      </c>
      <c r="P1162">
        <f>IFERROR(1 - PERCENTRANK(J:J,J1162),0)</f>
        <v/>
      </c>
      <c r="Q1162">
        <f>IFERROR(PERCENTRANK(K:K,K1162),0)</f>
        <v/>
      </c>
      <c r="R1162">
        <f>L1162*weight1+M1162*weight2+N1162*weight3+O1162*weight4+P1162*weight5+Q1162*weight6</f>
        <v/>
      </c>
    </row>
    <row r="1163" spans="1:18">
      <c r="A1163">
        <f>RANK(R1163,R:R)</f>
        <v/>
      </c>
      <c r="B1163" t="s">
        <v>13431</v>
      </c>
      <c r="C1163">
        <f>VLOOKUP(B1163,'Input - companies list'!B:L,2,FALSE)</f>
        <v/>
      </c>
      <c r="D1163">
        <f>VLOOKUP(B1163,'Input - companies list'!B:L,11,FALSE)</f>
        <v/>
      </c>
      <c r="E1163">
        <f>VLOOKUP(B1163,'Input - companies list'!B:E,4,FALSE)</f>
        <v/>
      </c>
      <c r="F1163">
        <f>SUMIFS('Input - target event report'!H:H,'Input - target event report'!B:B,B1163,'Input - target event report'!D:D, "Private Investment")</f>
        <v/>
      </c>
      <c r="G1163">
        <f>IF(I1163&lt;2, "N/A", (MAXIFS('Input - target event report'!E:E,'Input - target event report'!B:B,B:B,'Input - target event report'!D:D,"Private Investment")-MINIFS('Input - target event report'!E:E,'Input - target event report'!B:B,B:B,'Input - target event report'!D:D,"Private Investment"))/(I1163-1))</f>
        <v/>
      </c>
      <c r="H1163">
        <f>IF(MAXIFS('Input - target event report'!E:E,'Input - target event report'!B:B,B:B,'Input - target event report'!D:D,"Private Investment") = 0, "N/A", TODAY() - MAXIFS('Input - target event report'!E:E,'Input - target event report'!B:B,B:B,'Input - target event report'!D:D,"Private Investment"))</f>
        <v/>
      </c>
      <c r="I1163">
        <f>COUNTIFS('Input - target event report'!B:B,B1163,'Input - target event report'!D:D, "Private Investment")</f>
        <v/>
      </c>
      <c r="J1163">
        <f>INDEX('Input - companies list'!$1:$10000,MATCH(B1163,'Input - companies list'!B:B,0),MATCH("Flow",'Input - companies list'!$1:$1,0 ))</f>
        <v/>
      </c>
      <c r="K1163">
        <f>INDEX('Input - companies list'!$1:$10000,MATCH(B1163,'Input - companies list'!B:B,0),MATCH("Inter-Cluster Connectivity",'Input - companies list'!$1:$1,0 ))</f>
        <v/>
      </c>
      <c r="L1163">
        <f>IFERROR(PERCENTRANK(F:F,F1163),0)</f>
        <v/>
      </c>
      <c r="M1163">
        <f>IFERROR(1 - PERCENTRANK(G:G,G1163),0)</f>
        <v/>
      </c>
      <c r="N1163">
        <f>IFERROR(1 - PERCENTRANK(H:H,H1163),0)</f>
        <v/>
      </c>
      <c r="O1163">
        <f>IFERROR(PERCENTRANK(I:I,I1163),0)</f>
        <v/>
      </c>
      <c r="P1163">
        <f>IFERROR(1 - PERCENTRANK(J:J,J1163),0)</f>
        <v/>
      </c>
      <c r="Q1163">
        <f>IFERROR(PERCENTRANK(K:K,K1163),0)</f>
        <v/>
      </c>
      <c r="R1163">
        <f>L1163*weight1+M1163*weight2+N1163*weight3+O1163*weight4+P1163*weight5+Q1163*weight6</f>
        <v/>
      </c>
    </row>
    <row r="1164" spans="1:18">
      <c r="A1164">
        <f>RANK(R1164,R:R)</f>
        <v/>
      </c>
      <c r="B1164" t="s">
        <v>13441</v>
      </c>
      <c r="C1164">
        <f>VLOOKUP(B1164,'Input - companies list'!B:L,2,FALSE)</f>
        <v/>
      </c>
      <c r="D1164">
        <f>VLOOKUP(B1164,'Input - companies list'!B:L,11,FALSE)</f>
        <v/>
      </c>
      <c r="E1164">
        <f>VLOOKUP(B1164,'Input - companies list'!B:E,4,FALSE)</f>
        <v/>
      </c>
      <c r="F1164">
        <f>SUMIFS('Input - target event report'!H:H,'Input - target event report'!B:B,B1164,'Input - target event report'!D:D, "Private Investment")</f>
        <v/>
      </c>
      <c r="G1164">
        <f>IF(I1164&lt;2, "N/A", (MAXIFS('Input - target event report'!E:E,'Input - target event report'!B:B,B:B,'Input - target event report'!D:D,"Private Investment")-MINIFS('Input - target event report'!E:E,'Input - target event report'!B:B,B:B,'Input - target event report'!D:D,"Private Investment"))/(I1164-1))</f>
        <v/>
      </c>
      <c r="H1164">
        <f>IF(MAXIFS('Input - target event report'!E:E,'Input - target event report'!B:B,B:B,'Input - target event report'!D:D,"Private Investment") = 0, "N/A", TODAY() - MAXIFS('Input - target event report'!E:E,'Input - target event report'!B:B,B:B,'Input - target event report'!D:D,"Private Investment"))</f>
        <v/>
      </c>
      <c r="I1164">
        <f>COUNTIFS('Input - target event report'!B:B,B1164,'Input - target event report'!D:D, "Private Investment")</f>
        <v/>
      </c>
      <c r="J1164">
        <f>INDEX('Input - companies list'!$1:$10000,MATCH(B1164,'Input - companies list'!B:B,0),MATCH("Flow",'Input - companies list'!$1:$1,0 ))</f>
        <v/>
      </c>
      <c r="K1164">
        <f>INDEX('Input - companies list'!$1:$10000,MATCH(B1164,'Input - companies list'!B:B,0),MATCH("Inter-Cluster Connectivity",'Input - companies list'!$1:$1,0 ))</f>
        <v/>
      </c>
      <c r="L1164">
        <f>IFERROR(PERCENTRANK(F:F,F1164),0)</f>
        <v/>
      </c>
      <c r="M1164">
        <f>IFERROR(1 - PERCENTRANK(G:G,G1164),0)</f>
        <v/>
      </c>
      <c r="N1164">
        <f>IFERROR(1 - PERCENTRANK(H:H,H1164),0)</f>
        <v/>
      </c>
      <c r="O1164">
        <f>IFERROR(PERCENTRANK(I:I,I1164),0)</f>
        <v/>
      </c>
      <c r="P1164">
        <f>IFERROR(1 - PERCENTRANK(J:J,J1164),0)</f>
        <v/>
      </c>
      <c r="Q1164">
        <f>IFERROR(PERCENTRANK(K:K,K1164),0)</f>
        <v/>
      </c>
      <c r="R1164">
        <f>L1164*weight1+M1164*weight2+N1164*weight3+O1164*weight4+P1164*weight5+Q1164*weight6</f>
        <v/>
      </c>
    </row>
    <row r="1165" spans="1:18">
      <c r="A1165">
        <f>RANK(R1165,R:R)</f>
        <v/>
      </c>
      <c r="B1165" t="s">
        <v>13450</v>
      </c>
      <c r="C1165">
        <f>VLOOKUP(B1165,'Input - companies list'!B:L,2,FALSE)</f>
        <v/>
      </c>
      <c r="D1165">
        <f>VLOOKUP(B1165,'Input - companies list'!B:L,11,FALSE)</f>
        <v/>
      </c>
      <c r="E1165">
        <f>VLOOKUP(B1165,'Input - companies list'!B:E,4,FALSE)</f>
        <v/>
      </c>
      <c r="F1165">
        <f>SUMIFS('Input - target event report'!H:H,'Input - target event report'!B:B,B1165,'Input - target event report'!D:D, "Private Investment")</f>
        <v/>
      </c>
      <c r="G1165">
        <f>IF(I1165&lt;2, "N/A", (MAXIFS('Input - target event report'!E:E,'Input - target event report'!B:B,B:B,'Input - target event report'!D:D,"Private Investment")-MINIFS('Input - target event report'!E:E,'Input - target event report'!B:B,B:B,'Input - target event report'!D:D,"Private Investment"))/(I1165-1))</f>
        <v/>
      </c>
      <c r="H1165">
        <f>IF(MAXIFS('Input - target event report'!E:E,'Input - target event report'!B:B,B:B,'Input - target event report'!D:D,"Private Investment") = 0, "N/A", TODAY() - MAXIFS('Input - target event report'!E:E,'Input - target event report'!B:B,B:B,'Input - target event report'!D:D,"Private Investment"))</f>
        <v/>
      </c>
      <c r="I1165">
        <f>COUNTIFS('Input - target event report'!B:B,B1165,'Input - target event report'!D:D, "Private Investment")</f>
        <v/>
      </c>
      <c r="J1165">
        <f>INDEX('Input - companies list'!$1:$10000,MATCH(B1165,'Input - companies list'!B:B,0),MATCH("Flow",'Input - companies list'!$1:$1,0 ))</f>
        <v/>
      </c>
      <c r="K1165">
        <f>INDEX('Input - companies list'!$1:$10000,MATCH(B1165,'Input - companies list'!B:B,0),MATCH("Inter-Cluster Connectivity",'Input - companies list'!$1:$1,0 ))</f>
        <v/>
      </c>
      <c r="L1165">
        <f>IFERROR(PERCENTRANK(F:F,F1165),0)</f>
        <v/>
      </c>
      <c r="M1165">
        <f>IFERROR(1 - PERCENTRANK(G:G,G1165),0)</f>
        <v/>
      </c>
      <c r="N1165">
        <f>IFERROR(1 - PERCENTRANK(H:H,H1165),0)</f>
        <v/>
      </c>
      <c r="O1165">
        <f>IFERROR(PERCENTRANK(I:I,I1165),0)</f>
        <v/>
      </c>
      <c r="P1165">
        <f>IFERROR(1 - PERCENTRANK(J:J,J1165),0)</f>
        <v/>
      </c>
      <c r="Q1165">
        <f>IFERROR(PERCENTRANK(K:K,K1165),0)</f>
        <v/>
      </c>
      <c r="R1165">
        <f>L1165*weight1+M1165*weight2+N1165*weight3+O1165*weight4+P1165*weight5+Q1165*weight6</f>
        <v/>
      </c>
    </row>
    <row r="1166" spans="1:18">
      <c r="A1166">
        <f>RANK(R1166,R:R)</f>
        <v/>
      </c>
      <c r="B1166" t="s">
        <v>13462</v>
      </c>
      <c r="C1166">
        <f>VLOOKUP(B1166,'Input - companies list'!B:L,2,FALSE)</f>
        <v/>
      </c>
      <c r="D1166">
        <f>VLOOKUP(B1166,'Input - companies list'!B:L,11,FALSE)</f>
        <v/>
      </c>
      <c r="E1166">
        <f>VLOOKUP(B1166,'Input - companies list'!B:E,4,FALSE)</f>
        <v/>
      </c>
      <c r="F1166">
        <f>SUMIFS('Input - target event report'!H:H,'Input - target event report'!B:B,B1166,'Input - target event report'!D:D, "Private Investment")</f>
        <v/>
      </c>
      <c r="G1166">
        <f>IF(I1166&lt;2, "N/A", (MAXIFS('Input - target event report'!E:E,'Input - target event report'!B:B,B:B,'Input - target event report'!D:D,"Private Investment")-MINIFS('Input - target event report'!E:E,'Input - target event report'!B:B,B:B,'Input - target event report'!D:D,"Private Investment"))/(I1166-1))</f>
        <v/>
      </c>
      <c r="H1166">
        <f>IF(MAXIFS('Input - target event report'!E:E,'Input - target event report'!B:B,B:B,'Input - target event report'!D:D,"Private Investment") = 0, "N/A", TODAY() - MAXIFS('Input - target event report'!E:E,'Input - target event report'!B:B,B:B,'Input - target event report'!D:D,"Private Investment"))</f>
        <v/>
      </c>
      <c r="I1166">
        <f>COUNTIFS('Input - target event report'!B:B,B1166,'Input - target event report'!D:D, "Private Investment")</f>
        <v/>
      </c>
      <c r="J1166">
        <f>INDEX('Input - companies list'!$1:$10000,MATCH(B1166,'Input - companies list'!B:B,0),MATCH("Flow",'Input - companies list'!$1:$1,0 ))</f>
        <v/>
      </c>
      <c r="K1166">
        <f>INDEX('Input - companies list'!$1:$10000,MATCH(B1166,'Input - companies list'!B:B,0),MATCH("Inter-Cluster Connectivity",'Input - companies list'!$1:$1,0 ))</f>
        <v/>
      </c>
      <c r="L1166">
        <f>IFERROR(PERCENTRANK(F:F,F1166),0)</f>
        <v/>
      </c>
      <c r="M1166">
        <f>IFERROR(1 - PERCENTRANK(G:G,G1166),0)</f>
        <v/>
      </c>
      <c r="N1166">
        <f>IFERROR(1 - PERCENTRANK(H:H,H1166),0)</f>
        <v/>
      </c>
      <c r="O1166">
        <f>IFERROR(PERCENTRANK(I:I,I1166),0)</f>
        <v/>
      </c>
      <c r="P1166">
        <f>IFERROR(1 - PERCENTRANK(J:J,J1166),0)</f>
        <v/>
      </c>
      <c r="Q1166">
        <f>IFERROR(PERCENTRANK(K:K,K1166),0)</f>
        <v/>
      </c>
      <c r="R1166">
        <f>L1166*weight1+M1166*weight2+N1166*weight3+O1166*weight4+P1166*weight5+Q1166*weight6</f>
        <v/>
      </c>
    </row>
    <row r="1167" spans="1:18">
      <c r="A1167">
        <f>RANK(R1167,R:R)</f>
        <v/>
      </c>
      <c r="B1167" t="s">
        <v>13473</v>
      </c>
      <c r="C1167">
        <f>VLOOKUP(B1167,'Input - companies list'!B:L,2,FALSE)</f>
        <v/>
      </c>
      <c r="D1167">
        <f>VLOOKUP(B1167,'Input - companies list'!B:L,11,FALSE)</f>
        <v/>
      </c>
      <c r="E1167">
        <f>VLOOKUP(B1167,'Input - companies list'!B:E,4,FALSE)</f>
        <v/>
      </c>
      <c r="F1167">
        <f>SUMIFS('Input - target event report'!H:H,'Input - target event report'!B:B,B1167,'Input - target event report'!D:D, "Private Investment")</f>
        <v/>
      </c>
      <c r="G1167">
        <f>IF(I1167&lt;2, "N/A", (MAXIFS('Input - target event report'!E:E,'Input - target event report'!B:B,B:B,'Input - target event report'!D:D,"Private Investment")-MINIFS('Input - target event report'!E:E,'Input - target event report'!B:B,B:B,'Input - target event report'!D:D,"Private Investment"))/(I1167-1))</f>
        <v/>
      </c>
      <c r="H1167">
        <f>IF(MAXIFS('Input - target event report'!E:E,'Input - target event report'!B:B,B:B,'Input - target event report'!D:D,"Private Investment") = 0, "N/A", TODAY() - MAXIFS('Input - target event report'!E:E,'Input - target event report'!B:B,B:B,'Input - target event report'!D:D,"Private Investment"))</f>
        <v/>
      </c>
      <c r="I1167">
        <f>COUNTIFS('Input - target event report'!B:B,B1167,'Input - target event report'!D:D, "Private Investment")</f>
        <v/>
      </c>
      <c r="J1167">
        <f>INDEX('Input - companies list'!$1:$10000,MATCH(B1167,'Input - companies list'!B:B,0),MATCH("Flow",'Input - companies list'!$1:$1,0 ))</f>
        <v/>
      </c>
      <c r="K1167">
        <f>INDEX('Input - companies list'!$1:$10000,MATCH(B1167,'Input - companies list'!B:B,0),MATCH("Inter-Cluster Connectivity",'Input - companies list'!$1:$1,0 ))</f>
        <v/>
      </c>
      <c r="L1167">
        <f>IFERROR(PERCENTRANK(F:F,F1167),0)</f>
        <v/>
      </c>
      <c r="M1167">
        <f>IFERROR(1 - PERCENTRANK(G:G,G1167),0)</f>
        <v/>
      </c>
      <c r="N1167">
        <f>IFERROR(1 - PERCENTRANK(H:H,H1167),0)</f>
        <v/>
      </c>
      <c r="O1167">
        <f>IFERROR(PERCENTRANK(I:I,I1167),0)</f>
        <v/>
      </c>
      <c r="P1167">
        <f>IFERROR(1 - PERCENTRANK(J:J,J1167),0)</f>
        <v/>
      </c>
      <c r="Q1167">
        <f>IFERROR(PERCENTRANK(K:K,K1167),0)</f>
        <v/>
      </c>
      <c r="R1167">
        <f>L1167*weight1+M1167*weight2+N1167*weight3+O1167*weight4+P1167*weight5+Q1167*weight6</f>
        <v/>
      </c>
    </row>
    <row r="1168" spans="1:18">
      <c r="A1168">
        <f>RANK(R1168,R:R)</f>
        <v/>
      </c>
      <c r="B1168" t="s">
        <v>13486</v>
      </c>
      <c r="C1168">
        <f>VLOOKUP(B1168,'Input - companies list'!B:L,2,FALSE)</f>
        <v/>
      </c>
      <c r="D1168">
        <f>VLOOKUP(B1168,'Input - companies list'!B:L,11,FALSE)</f>
        <v/>
      </c>
      <c r="E1168">
        <f>VLOOKUP(B1168,'Input - companies list'!B:E,4,FALSE)</f>
        <v/>
      </c>
      <c r="F1168">
        <f>SUMIFS('Input - target event report'!H:H,'Input - target event report'!B:B,B1168,'Input - target event report'!D:D, "Private Investment")</f>
        <v/>
      </c>
      <c r="G1168">
        <f>IF(I1168&lt;2, "N/A", (MAXIFS('Input - target event report'!E:E,'Input - target event report'!B:B,B:B,'Input - target event report'!D:D,"Private Investment")-MINIFS('Input - target event report'!E:E,'Input - target event report'!B:B,B:B,'Input - target event report'!D:D,"Private Investment"))/(I1168-1))</f>
        <v/>
      </c>
      <c r="H1168">
        <f>IF(MAXIFS('Input - target event report'!E:E,'Input - target event report'!B:B,B:B,'Input - target event report'!D:D,"Private Investment") = 0, "N/A", TODAY() - MAXIFS('Input - target event report'!E:E,'Input - target event report'!B:B,B:B,'Input - target event report'!D:D,"Private Investment"))</f>
        <v/>
      </c>
      <c r="I1168">
        <f>COUNTIFS('Input - target event report'!B:B,B1168,'Input - target event report'!D:D, "Private Investment")</f>
        <v/>
      </c>
      <c r="J1168">
        <f>INDEX('Input - companies list'!$1:$10000,MATCH(B1168,'Input - companies list'!B:B,0),MATCH("Flow",'Input - companies list'!$1:$1,0 ))</f>
        <v/>
      </c>
      <c r="K1168">
        <f>INDEX('Input - companies list'!$1:$10000,MATCH(B1168,'Input - companies list'!B:B,0),MATCH("Inter-Cluster Connectivity",'Input - companies list'!$1:$1,0 ))</f>
        <v/>
      </c>
      <c r="L1168">
        <f>IFERROR(PERCENTRANK(F:F,F1168),0)</f>
        <v/>
      </c>
      <c r="M1168">
        <f>IFERROR(1 - PERCENTRANK(G:G,G1168),0)</f>
        <v/>
      </c>
      <c r="N1168">
        <f>IFERROR(1 - PERCENTRANK(H:H,H1168),0)</f>
        <v/>
      </c>
      <c r="O1168">
        <f>IFERROR(PERCENTRANK(I:I,I1168),0)</f>
        <v/>
      </c>
      <c r="P1168">
        <f>IFERROR(1 - PERCENTRANK(J:J,J1168),0)</f>
        <v/>
      </c>
      <c r="Q1168">
        <f>IFERROR(PERCENTRANK(K:K,K1168),0)</f>
        <v/>
      </c>
      <c r="R1168">
        <f>L1168*weight1+M1168*weight2+N1168*weight3+O1168*weight4+P1168*weight5+Q1168*weight6</f>
        <v/>
      </c>
    </row>
    <row r="1169" spans="1:18">
      <c r="A1169">
        <f>RANK(R1169,R:R)</f>
        <v/>
      </c>
      <c r="B1169" t="s">
        <v>13500</v>
      </c>
      <c r="C1169">
        <f>VLOOKUP(B1169,'Input - companies list'!B:L,2,FALSE)</f>
        <v/>
      </c>
      <c r="D1169">
        <f>VLOOKUP(B1169,'Input - companies list'!B:L,11,FALSE)</f>
        <v/>
      </c>
      <c r="E1169">
        <f>VLOOKUP(B1169,'Input - companies list'!B:E,4,FALSE)</f>
        <v/>
      </c>
      <c r="F1169">
        <f>SUMIFS('Input - target event report'!H:H,'Input - target event report'!B:B,B1169,'Input - target event report'!D:D, "Private Investment")</f>
        <v/>
      </c>
      <c r="G1169">
        <f>IF(I1169&lt;2, "N/A", (MAXIFS('Input - target event report'!E:E,'Input - target event report'!B:B,B:B,'Input - target event report'!D:D,"Private Investment")-MINIFS('Input - target event report'!E:E,'Input - target event report'!B:B,B:B,'Input - target event report'!D:D,"Private Investment"))/(I1169-1))</f>
        <v/>
      </c>
      <c r="H1169">
        <f>IF(MAXIFS('Input - target event report'!E:E,'Input - target event report'!B:B,B:B,'Input - target event report'!D:D,"Private Investment") = 0, "N/A", TODAY() - MAXIFS('Input - target event report'!E:E,'Input - target event report'!B:B,B:B,'Input - target event report'!D:D,"Private Investment"))</f>
        <v/>
      </c>
      <c r="I1169">
        <f>COUNTIFS('Input - target event report'!B:B,B1169,'Input - target event report'!D:D, "Private Investment")</f>
        <v/>
      </c>
      <c r="J1169">
        <f>INDEX('Input - companies list'!$1:$10000,MATCH(B1169,'Input - companies list'!B:B,0),MATCH("Flow",'Input - companies list'!$1:$1,0 ))</f>
        <v/>
      </c>
      <c r="K1169">
        <f>INDEX('Input - companies list'!$1:$10000,MATCH(B1169,'Input - companies list'!B:B,0),MATCH("Inter-Cluster Connectivity",'Input - companies list'!$1:$1,0 ))</f>
        <v/>
      </c>
      <c r="L1169">
        <f>IFERROR(PERCENTRANK(F:F,F1169),0)</f>
        <v/>
      </c>
      <c r="M1169">
        <f>IFERROR(1 - PERCENTRANK(G:G,G1169),0)</f>
        <v/>
      </c>
      <c r="N1169">
        <f>IFERROR(1 - PERCENTRANK(H:H,H1169),0)</f>
        <v/>
      </c>
      <c r="O1169">
        <f>IFERROR(PERCENTRANK(I:I,I1169),0)</f>
        <v/>
      </c>
      <c r="P1169">
        <f>IFERROR(1 - PERCENTRANK(J:J,J1169),0)</f>
        <v/>
      </c>
      <c r="Q1169">
        <f>IFERROR(PERCENTRANK(K:K,K1169),0)</f>
        <v/>
      </c>
      <c r="R1169">
        <f>L1169*weight1+M1169*weight2+N1169*weight3+O1169*weight4+P1169*weight5+Q1169*weight6</f>
        <v/>
      </c>
    </row>
    <row r="1170" spans="1:18">
      <c r="A1170">
        <f>RANK(R1170,R:R)</f>
        <v/>
      </c>
      <c r="B1170" t="s">
        <v>13510</v>
      </c>
      <c r="C1170">
        <f>VLOOKUP(B1170,'Input - companies list'!B:L,2,FALSE)</f>
        <v/>
      </c>
      <c r="D1170">
        <f>VLOOKUP(B1170,'Input - companies list'!B:L,11,FALSE)</f>
        <v/>
      </c>
      <c r="E1170">
        <f>VLOOKUP(B1170,'Input - companies list'!B:E,4,FALSE)</f>
        <v/>
      </c>
      <c r="F1170">
        <f>SUMIFS('Input - target event report'!H:H,'Input - target event report'!B:B,B1170,'Input - target event report'!D:D, "Private Investment")</f>
        <v/>
      </c>
      <c r="G1170">
        <f>IF(I1170&lt;2, "N/A", (MAXIFS('Input - target event report'!E:E,'Input - target event report'!B:B,B:B,'Input - target event report'!D:D,"Private Investment")-MINIFS('Input - target event report'!E:E,'Input - target event report'!B:B,B:B,'Input - target event report'!D:D,"Private Investment"))/(I1170-1))</f>
        <v/>
      </c>
      <c r="H1170">
        <f>IF(MAXIFS('Input - target event report'!E:E,'Input - target event report'!B:B,B:B,'Input - target event report'!D:D,"Private Investment") = 0, "N/A", TODAY() - MAXIFS('Input - target event report'!E:E,'Input - target event report'!B:B,B:B,'Input - target event report'!D:D,"Private Investment"))</f>
        <v/>
      </c>
      <c r="I1170">
        <f>COUNTIFS('Input - target event report'!B:B,B1170,'Input - target event report'!D:D, "Private Investment")</f>
        <v/>
      </c>
      <c r="J1170">
        <f>INDEX('Input - companies list'!$1:$10000,MATCH(B1170,'Input - companies list'!B:B,0),MATCH("Flow",'Input - companies list'!$1:$1,0 ))</f>
        <v/>
      </c>
      <c r="K1170">
        <f>INDEX('Input - companies list'!$1:$10000,MATCH(B1170,'Input - companies list'!B:B,0),MATCH("Inter-Cluster Connectivity",'Input - companies list'!$1:$1,0 ))</f>
        <v/>
      </c>
      <c r="L1170">
        <f>IFERROR(PERCENTRANK(F:F,F1170),0)</f>
        <v/>
      </c>
      <c r="M1170">
        <f>IFERROR(1 - PERCENTRANK(G:G,G1170),0)</f>
        <v/>
      </c>
      <c r="N1170">
        <f>IFERROR(1 - PERCENTRANK(H:H,H1170),0)</f>
        <v/>
      </c>
      <c r="O1170">
        <f>IFERROR(PERCENTRANK(I:I,I1170),0)</f>
        <v/>
      </c>
      <c r="P1170">
        <f>IFERROR(1 - PERCENTRANK(J:J,J1170),0)</f>
        <v/>
      </c>
      <c r="Q1170">
        <f>IFERROR(PERCENTRANK(K:K,K1170),0)</f>
        <v/>
      </c>
      <c r="R1170">
        <f>L1170*weight1+M1170*weight2+N1170*weight3+O1170*weight4+P1170*weight5+Q1170*weight6</f>
        <v/>
      </c>
    </row>
    <row r="1171" spans="1:18">
      <c r="A1171">
        <f>RANK(R1171,R:R)</f>
        <v/>
      </c>
      <c r="B1171" t="s">
        <v>13522</v>
      </c>
      <c r="C1171">
        <f>VLOOKUP(B1171,'Input - companies list'!B:L,2,FALSE)</f>
        <v/>
      </c>
      <c r="D1171">
        <f>VLOOKUP(B1171,'Input - companies list'!B:L,11,FALSE)</f>
        <v/>
      </c>
      <c r="E1171">
        <f>VLOOKUP(B1171,'Input - companies list'!B:E,4,FALSE)</f>
        <v/>
      </c>
      <c r="F1171">
        <f>SUMIFS('Input - target event report'!H:H,'Input - target event report'!B:B,B1171,'Input - target event report'!D:D, "Private Investment")</f>
        <v/>
      </c>
      <c r="G1171">
        <f>IF(I1171&lt;2, "N/A", (MAXIFS('Input - target event report'!E:E,'Input - target event report'!B:B,B:B,'Input - target event report'!D:D,"Private Investment")-MINIFS('Input - target event report'!E:E,'Input - target event report'!B:B,B:B,'Input - target event report'!D:D,"Private Investment"))/(I1171-1))</f>
        <v/>
      </c>
      <c r="H1171">
        <f>IF(MAXIFS('Input - target event report'!E:E,'Input - target event report'!B:B,B:B,'Input - target event report'!D:D,"Private Investment") = 0, "N/A", TODAY() - MAXIFS('Input - target event report'!E:E,'Input - target event report'!B:B,B:B,'Input - target event report'!D:D,"Private Investment"))</f>
        <v/>
      </c>
      <c r="I1171">
        <f>COUNTIFS('Input - target event report'!B:B,B1171,'Input - target event report'!D:D, "Private Investment")</f>
        <v/>
      </c>
      <c r="J1171">
        <f>INDEX('Input - companies list'!$1:$10000,MATCH(B1171,'Input - companies list'!B:B,0),MATCH("Flow",'Input - companies list'!$1:$1,0 ))</f>
        <v/>
      </c>
      <c r="K1171">
        <f>INDEX('Input - companies list'!$1:$10000,MATCH(B1171,'Input - companies list'!B:B,0),MATCH("Inter-Cluster Connectivity",'Input - companies list'!$1:$1,0 ))</f>
        <v/>
      </c>
      <c r="L1171">
        <f>IFERROR(PERCENTRANK(F:F,F1171),0)</f>
        <v/>
      </c>
      <c r="M1171">
        <f>IFERROR(1 - PERCENTRANK(G:G,G1171),0)</f>
        <v/>
      </c>
      <c r="N1171">
        <f>IFERROR(1 - PERCENTRANK(H:H,H1171),0)</f>
        <v/>
      </c>
      <c r="O1171">
        <f>IFERROR(PERCENTRANK(I:I,I1171),0)</f>
        <v/>
      </c>
      <c r="P1171">
        <f>IFERROR(1 - PERCENTRANK(J:J,J1171),0)</f>
        <v/>
      </c>
      <c r="Q1171">
        <f>IFERROR(PERCENTRANK(K:K,K1171),0)</f>
        <v/>
      </c>
      <c r="R1171">
        <f>L1171*weight1+M1171*weight2+N1171*weight3+O1171*weight4+P1171*weight5+Q1171*weight6</f>
        <v/>
      </c>
    </row>
    <row r="1172" spans="1:18">
      <c r="A1172">
        <f>RANK(R1172,R:R)</f>
        <v/>
      </c>
      <c r="B1172" t="s">
        <v>13531</v>
      </c>
      <c r="C1172">
        <f>VLOOKUP(B1172,'Input - companies list'!B:L,2,FALSE)</f>
        <v/>
      </c>
      <c r="D1172">
        <f>VLOOKUP(B1172,'Input - companies list'!B:L,11,FALSE)</f>
        <v/>
      </c>
      <c r="E1172">
        <f>VLOOKUP(B1172,'Input - companies list'!B:E,4,FALSE)</f>
        <v/>
      </c>
      <c r="F1172">
        <f>SUMIFS('Input - target event report'!H:H,'Input - target event report'!B:B,B1172,'Input - target event report'!D:D, "Private Investment")</f>
        <v/>
      </c>
      <c r="G1172">
        <f>IF(I1172&lt;2, "N/A", (MAXIFS('Input - target event report'!E:E,'Input - target event report'!B:B,B:B,'Input - target event report'!D:D,"Private Investment")-MINIFS('Input - target event report'!E:E,'Input - target event report'!B:B,B:B,'Input - target event report'!D:D,"Private Investment"))/(I1172-1))</f>
        <v/>
      </c>
      <c r="H1172">
        <f>IF(MAXIFS('Input - target event report'!E:E,'Input - target event report'!B:B,B:B,'Input - target event report'!D:D,"Private Investment") = 0, "N/A", TODAY() - MAXIFS('Input - target event report'!E:E,'Input - target event report'!B:B,B:B,'Input - target event report'!D:D,"Private Investment"))</f>
        <v/>
      </c>
      <c r="I1172">
        <f>COUNTIFS('Input - target event report'!B:B,B1172,'Input - target event report'!D:D, "Private Investment")</f>
        <v/>
      </c>
      <c r="J1172">
        <f>INDEX('Input - companies list'!$1:$10000,MATCH(B1172,'Input - companies list'!B:B,0),MATCH("Flow",'Input - companies list'!$1:$1,0 ))</f>
        <v/>
      </c>
      <c r="K1172">
        <f>INDEX('Input - companies list'!$1:$10000,MATCH(B1172,'Input - companies list'!B:B,0),MATCH("Inter-Cluster Connectivity",'Input - companies list'!$1:$1,0 ))</f>
        <v/>
      </c>
      <c r="L1172">
        <f>IFERROR(PERCENTRANK(F:F,F1172),0)</f>
        <v/>
      </c>
      <c r="M1172">
        <f>IFERROR(1 - PERCENTRANK(G:G,G1172),0)</f>
        <v/>
      </c>
      <c r="N1172">
        <f>IFERROR(1 - PERCENTRANK(H:H,H1172),0)</f>
        <v/>
      </c>
      <c r="O1172">
        <f>IFERROR(PERCENTRANK(I:I,I1172),0)</f>
        <v/>
      </c>
      <c r="P1172">
        <f>IFERROR(1 - PERCENTRANK(J:J,J1172),0)</f>
        <v/>
      </c>
      <c r="Q1172">
        <f>IFERROR(PERCENTRANK(K:K,K1172),0)</f>
        <v/>
      </c>
      <c r="R1172">
        <f>L1172*weight1+M1172*weight2+N1172*weight3+O1172*weight4+P1172*weight5+Q1172*weight6</f>
        <v/>
      </c>
    </row>
    <row r="1173" spans="1:18">
      <c r="A1173">
        <f>RANK(R1173,R:R)</f>
        <v/>
      </c>
      <c r="B1173" t="s">
        <v>13543</v>
      </c>
      <c r="C1173">
        <f>VLOOKUP(B1173,'Input - companies list'!B:L,2,FALSE)</f>
        <v/>
      </c>
      <c r="D1173">
        <f>VLOOKUP(B1173,'Input - companies list'!B:L,11,FALSE)</f>
        <v/>
      </c>
      <c r="E1173">
        <f>VLOOKUP(B1173,'Input - companies list'!B:E,4,FALSE)</f>
        <v/>
      </c>
      <c r="F1173">
        <f>SUMIFS('Input - target event report'!H:H,'Input - target event report'!B:B,B1173,'Input - target event report'!D:D, "Private Investment")</f>
        <v/>
      </c>
      <c r="G1173">
        <f>IF(I1173&lt;2, "N/A", (MAXIFS('Input - target event report'!E:E,'Input - target event report'!B:B,B:B,'Input - target event report'!D:D,"Private Investment")-MINIFS('Input - target event report'!E:E,'Input - target event report'!B:B,B:B,'Input - target event report'!D:D,"Private Investment"))/(I1173-1))</f>
        <v/>
      </c>
      <c r="H1173">
        <f>IF(MAXIFS('Input - target event report'!E:E,'Input - target event report'!B:B,B:B,'Input - target event report'!D:D,"Private Investment") = 0, "N/A", TODAY() - MAXIFS('Input - target event report'!E:E,'Input - target event report'!B:B,B:B,'Input - target event report'!D:D,"Private Investment"))</f>
        <v/>
      </c>
      <c r="I1173">
        <f>COUNTIFS('Input - target event report'!B:B,B1173,'Input - target event report'!D:D, "Private Investment")</f>
        <v/>
      </c>
      <c r="J1173">
        <f>INDEX('Input - companies list'!$1:$10000,MATCH(B1173,'Input - companies list'!B:B,0),MATCH("Flow",'Input - companies list'!$1:$1,0 ))</f>
        <v/>
      </c>
      <c r="K1173">
        <f>INDEX('Input - companies list'!$1:$10000,MATCH(B1173,'Input - companies list'!B:B,0),MATCH("Inter-Cluster Connectivity",'Input - companies list'!$1:$1,0 ))</f>
        <v/>
      </c>
      <c r="L1173">
        <f>IFERROR(PERCENTRANK(F:F,F1173),0)</f>
        <v/>
      </c>
      <c r="M1173">
        <f>IFERROR(1 - PERCENTRANK(G:G,G1173),0)</f>
        <v/>
      </c>
      <c r="N1173">
        <f>IFERROR(1 - PERCENTRANK(H:H,H1173),0)</f>
        <v/>
      </c>
      <c r="O1173">
        <f>IFERROR(PERCENTRANK(I:I,I1173),0)</f>
        <v/>
      </c>
      <c r="P1173">
        <f>IFERROR(1 - PERCENTRANK(J:J,J1173),0)</f>
        <v/>
      </c>
      <c r="Q1173">
        <f>IFERROR(PERCENTRANK(K:K,K1173),0)</f>
        <v/>
      </c>
      <c r="R1173">
        <f>L1173*weight1+M1173*weight2+N1173*weight3+O1173*weight4+P1173*weight5+Q1173*weight6</f>
        <v/>
      </c>
    </row>
    <row r="1174" spans="1:18">
      <c r="A1174">
        <f>RANK(R1174,R:R)</f>
        <v/>
      </c>
      <c r="B1174" t="s">
        <v>13554</v>
      </c>
      <c r="C1174">
        <f>VLOOKUP(B1174,'Input - companies list'!B:L,2,FALSE)</f>
        <v/>
      </c>
      <c r="D1174">
        <f>VLOOKUP(B1174,'Input - companies list'!B:L,11,FALSE)</f>
        <v/>
      </c>
      <c r="E1174">
        <f>VLOOKUP(B1174,'Input - companies list'!B:E,4,FALSE)</f>
        <v/>
      </c>
      <c r="F1174">
        <f>SUMIFS('Input - target event report'!H:H,'Input - target event report'!B:B,B1174,'Input - target event report'!D:D, "Private Investment")</f>
        <v/>
      </c>
      <c r="G1174">
        <f>IF(I1174&lt;2, "N/A", (MAXIFS('Input - target event report'!E:E,'Input - target event report'!B:B,B:B,'Input - target event report'!D:D,"Private Investment")-MINIFS('Input - target event report'!E:E,'Input - target event report'!B:B,B:B,'Input - target event report'!D:D,"Private Investment"))/(I1174-1))</f>
        <v/>
      </c>
      <c r="H1174">
        <f>IF(MAXIFS('Input - target event report'!E:E,'Input - target event report'!B:B,B:B,'Input - target event report'!D:D,"Private Investment") = 0, "N/A", TODAY() - MAXIFS('Input - target event report'!E:E,'Input - target event report'!B:B,B:B,'Input - target event report'!D:D,"Private Investment"))</f>
        <v/>
      </c>
      <c r="I1174">
        <f>COUNTIFS('Input - target event report'!B:B,B1174,'Input - target event report'!D:D, "Private Investment")</f>
        <v/>
      </c>
      <c r="J1174">
        <f>INDEX('Input - companies list'!$1:$10000,MATCH(B1174,'Input - companies list'!B:B,0),MATCH("Flow",'Input - companies list'!$1:$1,0 ))</f>
        <v/>
      </c>
      <c r="K1174">
        <f>INDEX('Input - companies list'!$1:$10000,MATCH(B1174,'Input - companies list'!B:B,0),MATCH("Inter-Cluster Connectivity",'Input - companies list'!$1:$1,0 ))</f>
        <v/>
      </c>
      <c r="L1174">
        <f>IFERROR(PERCENTRANK(F:F,F1174),0)</f>
        <v/>
      </c>
      <c r="M1174">
        <f>IFERROR(1 - PERCENTRANK(G:G,G1174),0)</f>
        <v/>
      </c>
      <c r="N1174">
        <f>IFERROR(1 - PERCENTRANK(H:H,H1174),0)</f>
        <v/>
      </c>
      <c r="O1174">
        <f>IFERROR(PERCENTRANK(I:I,I1174),0)</f>
        <v/>
      </c>
      <c r="P1174">
        <f>IFERROR(1 - PERCENTRANK(J:J,J1174),0)</f>
        <v/>
      </c>
      <c r="Q1174">
        <f>IFERROR(PERCENTRANK(K:K,K1174),0)</f>
        <v/>
      </c>
      <c r="R1174">
        <f>L1174*weight1+M1174*weight2+N1174*weight3+O1174*weight4+P1174*weight5+Q1174*weight6</f>
        <v/>
      </c>
    </row>
    <row r="1175" spans="1:18">
      <c r="A1175">
        <f>RANK(R1175,R:R)</f>
        <v/>
      </c>
      <c r="B1175" t="s">
        <v>13564</v>
      </c>
      <c r="C1175">
        <f>VLOOKUP(B1175,'Input - companies list'!B:L,2,FALSE)</f>
        <v/>
      </c>
      <c r="D1175">
        <f>VLOOKUP(B1175,'Input - companies list'!B:L,11,FALSE)</f>
        <v/>
      </c>
      <c r="E1175">
        <f>VLOOKUP(B1175,'Input - companies list'!B:E,4,FALSE)</f>
        <v/>
      </c>
      <c r="F1175">
        <f>SUMIFS('Input - target event report'!H:H,'Input - target event report'!B:B,B1175,'Input - target event report'!D:D, "Private Investment")</f>
        <v/>
      </c>
      <c r="G1175">
        <f>IF(I1175&lt;2, "N/A", (MAXIFS('Input - target event report'!E:E,'Input - target event report'!B:B,B:B,'Input - target event report'!D:D,"Private Investment")-MINIFS('Input - target event report'!E:E,'Input - target event report'!B:B,B:B,'Input - target event report'!D:D,"Private Investment"))/(I1175-1))</f>
        <v/>
      </c>
      <c r="H1175">
        <f>IF(MAXIFS('Input - target event report'!E:E,'Input - target event report'!B:B,B:B,'Input - target event report'!D:D,"Private Investment") = 0, "N/A", TODAY() - MAXIFS('Input - target event report'!E:E,'Input - target event report'!B:B,B:B,'Input - target event report'!D:D,"Private Investment"))</f>
        <v/>
      </c>
      <c r="I1175">
        <f>COUNTIFS('Input - target event report'!B:B,B1175,'Input - target event report'!D:D, "Private Investment")</f>
        <v/>
      </c>
      <c r="J1175">
        <f>INDEX('Input - companies list'!$1:$10000,MATCH(B1175,'Input - companies list'!B:B,0),MATCH("Flow",'Input - companies list'!$1:$1,0 ))</f>
        <v/>
      </c>
      <c r="K1175">
        <f>INDEX('Input - companies list'!$1:$10000,MATCH(B1175,'Input - companies list'!B:B,0),MATCH("Inter-Cluster Connectivity",'Input - companies list'!$1:$1,0 ))</f>
        <v/>
      </c>
      <c r="L1175">
        <f>IFERROR(PERCENTRANK(F:F,F1175),0)</f>
        <v/>
      </c>
      <c r="M1175">
        <f>IFERROR(1 - PERCENTRANK(G:G,G1175),0)</f>
        <v/>
      </c>
      <c r="N1175">
        <f>IFERROR(1 - PERCENTRANK(H:H,H1175),0)</f>
        <v/>
      </c>
      <c r="O1175">
        <f>IFERROR(PERCENTRANK(I:I,I1175),0)</f>
        <v/>
      </c>
      <c r="P1175">
        <f>IFERROR(1 - PERCENTRANK(J:J,J1175),0)</f>
        <v/>
      </c>
      <c r="Q1175">
        <f>IFERROR(PERCENTRANK(K:K,K1175),0)</f>
        <v/>
      </c>
      <c r="R1175">
        <f>L1175*weight1+M1175*weight2+N1175*weight3+O1175*weight4+P1175*weight5+Q1175*weight6</f>
        <v/>
      </c>
    </row>
    <row r="1176" spans="1:18">
      <c r="A1176">
        <f>RANK(R1176,R:R)</f>
        <v/>
      </c>
      <c r="B1176" t="s">
        <v>13576</v>
      </c>
      <c r="C1176">
        <f>VLOOKUP(B1176,'Input - companies list'!B:L,2,FALSE)</f>
        <v/>
      </c>
      <c r="D1176">
        <f>VLOOKUP(B1176,'Input - companies list'!B:L,11,FALSE)</f>
        <v/>
      </c>
      <c r="E1176">
        <f>VLOOKUP(B1176,'Input - companies list'!B:E,4,FALSE)</f>
        <v/>
      </c>
      <c r="F1176">
        <f>SUMIFS('Input - target event report'!H:H,'Input - target event report'!B:B,B1176,'Input - target event report'!D:D, "Private Investment")</f>
        <v/>
      </c>
      <c r="G1176">
        <f>IF(I1176&lt;2, "N/A", (MAXIFS('Input - target event report'!E:E,'Input - target event report'!B:B,B:B,'Input - target event report'!D:D,"Private Investment")-MINIFS('Input - target event report'!E:E,'Input - target event report'!B:B,B:B,'Input - target event report'!D:D,"Private Investment"))/(I1176-1))</f>
        <v/>
      </c>
      <c r="H1176">
        <f>IF(MAXIFS('Input - target event report'!E:E,'Input - target event report'!B:B,B:B,'Input - target event report'!D:D,"Private Investment") = 0, "N/A", TODAY() - MAXIFS('Input - target event report'!E:E,'Input - target event report'!B:B,B:B,'Input - target event report'!D:D,"Private Investment"))</f>
        <v/>
      </c>
      <c r="I1176">
        <f>COUNTIFS('Input - target event report'!B:B,B1176,'Input - target event report'!D:D, "Private Investment")</f>
        <v/>
      </c>
      <c r="J1176">
        <f>INDEX('Input - companies list'!$1:$10000,MATCH(B1176,'Input - companies list'!B:B,0),MATCH("Flow",'Input - companies list'!$1:$1,0 ))</f>
        <v/>
      </c>
      <c r="K1176">
        <f>INDEX('Input - companies list'!$1:$10000,MATCH(B1176,'Input - companies list'!B:B,0),MATCH("Inter-Cluster Connectivity",'Input - companies list'!$1:$1,0 ))</f>
        <v/>
      </c>
      <c r="L1176">
        <f>IFERROR(PERCENTRANK(F:F,F1176),0)</f>
        <v/>
      </c>
      <c r="M1176">
        <f>IFERROR(1 - PERCENTRANK(G:G,G1176),0)</f>
        <v/>
      </c>
      <c r="N1176">
        <f>IFERROR(1 - PERCENTRANK(H:H,H1176),0)</f>
        <v/>
      </c>
      <c r="O1176">
        <f>IFERROR(PERCENTRANK(I:I,I1176),0)</f>
        <v/>
      </c>
      <c r="P1176">
        <f>IFERROR(1 - PERCENTRANK(J:J,J1176),0)</f>
        <v/>
      </c>
      <c r="Q1176">
        <f>IFERROR(PERCENTRANK(K:K,K1176),0)</f>
        <v/>
      </c>
      <c r="R1176">
        <f>L1176*weight1+M1176*weight2+N1176*weight3+O1176*weight4+P1176*weight5+Q1176*weight6</f>
        <v/>
      </c>
    </row>
    <row r="1177" spans="1:18">
      <c r="A1177">
        <f>RANK(R1177,R:R)</f>
        <v/>
      </c>
      <c r="B1177" t="s">
        <v>13585</v>
      </c>
      <c r="C1177">
        <f>VLOOKUP(B1177,'Input - companies list'!B:L,2,FALSE)</f>
        <v/>
      </c>
      <c r="D1177">
        <f>VLOOKUP(B1177,'Input - companies list'!B:L,11,FALSE)</f>
        <v/>
      </c>
      <c r="E1177">
        <f>VLOOKUP(B1177,'Input - companies list'!B:E,4,FALSE)</f>
        <v/>
      </c>
      <c r="F1177">
        <f>SUMIFS('Input - target event report'!H:H,'Input - target event report'!B:B,B1177,'Input - target event report'!D:D, "Private Investment")</f>
        <v/>
      </c>
      <c r="G1177">
        <f>IF(I1177&lt;2, "N/A", (MAXIFS('Input - target event report'!E:E,'Input - target event report'!B:B,B:B,'Input - target event report'!D:D,"Private Investment")-MINIFS('Input - target event report'!E:E,'Input - target event report'!B:B,B:B,'Input - target event report'!D:D,"Private Investment"))/(I1177-1))</f>
        <v/>
      </c>
      <c r="H1177">
        <f>IF(MAXIFS('Input - target event report'!E:E,'Input - target event report'!B:B,B:B,'Input - target event report'!D:D,"Private Investment") = 0, "N/A", TODAY() - MAXIFS('Input - target event report'!E:E,'Input - target event report'!B:B,B:B,'Input - target event report'!D:D,"Private Investment"))</f>
        <v/>
      </c>
      <c r="I1177">
        <f>COUNTIFS('Input - target event report'!B:B,B1177,'Input - target event report'!D:D, "Private Investment")</f>
        <v/>
      </c>
      <c r="J1177">
        <f>INDEX('Input - companies list'!$1:$10000,MATCH(B1177,'Input - companies list'!B:B,0),MATCH("Flow",'Input - companies list'!$1:$1,0 ))</f>
        <v/>
      </c>
      <c r="K1177">
        <f>INDEX('Input - companies list'!$1:$10000,MATCH(B1177,'Input - companies list'!B:B,0),MATCH("Inter-Cluster Connectivity",'Input - companies list'!$1:$1,0 ))</f>
        <v/>
      </c>
      <c r="L1177">
        <f>IFERROR(PERCENTRANK(F:F,F1177),0)</f>
        <v/>
      </c>
      <c r="M1177">
        <f>IFERROR(1 - PERCENTRANK(G:G,G1177),0)</f>
        <v/>
      </c>
      <c r="N1177">
        <f>IFERROR(1 - PERCENTRANK(H:H,H1177),0)</f>
        <v/>
      </c>
      <c r="O1177">
        <f>IFERROR(PERCENTRANK(I:I,I1177),0)</f>
        <v/>
      </c>
      <c r="P1177">
        <f>IFERROR(1 - PERCENTRANK(J:J,J1177),0)</f>
        <v/>
      </c>
      <c r="Q1177">
        <f>IFERROR(PERCENTRANK(K:K,K1177),0)</f>
        <v/>
      </c>
      <c r="R1177">
        <f>L1177*weight1+M1177*weight2+N1177*weight3+O1177*weight4+P1177*weight5+Q1177*weight6</f>
        <v/>
      </c>
    </row>
    <row r="1178" spans="1:18">
      <c r="A1178">
        <f>RANK(R1178,R:R)</f>
        <v/>
      </c>
      <c r="B1178" t="s">
        <v>13595</v>
      </c>
      <c r="C1178">
        <f>VLOOKUP(B1178,'Input - companies list'!B:L,2,FALSE)</f>
        <v/>
      </c>
      <c r="D1178">
        <f>VLOOKUP(B1178,'Input - companies list'!B:L,11,FALSE)</f>
        <v/>
      </c>
      <c r="E1178">
        <f>VLOOKUP(B1178,'Input - companies list'!B:E,4,FALSE)</f>
        <v/>
      </c>
      <c r="F1178">
        <f>SUMIFS('Input - target event report'!H:H,'Input - target event report'!B:B,B1178,'Input - target event report'!D:D, "Private Investment")</f>
        <v/>
      </c>
      <c r="G1178">
        <f>IF(I1178&lt;2, "N/A", (MAXIFS('Input - target event report'!E:E,'Input - target event report'!B:B,B:B,'Input - target event report'!D:D,"Private Investment")-MINIFS('Input - target event report'!E:E,'Input - target event report'!B:B,B:B,'Input - target event report'!D:D,"Private Investment"))/(I1178-1))</f>
        <v/>
      </c>
      <c r="H1178">
        <f>IF(MAXIFS('Input - target event report'!E:E,'Input - target event report'!B:B,B:B,'Input - target event report'!D:D,"Private Investment") = 0, "N/A", TODAY() - MAXIFS('Input - target event report'!E:E,'Input - target event report'!B:B,B:B,'Input - target event report'!D:D,"Private Investment"))</f>
        <v/>
      </c>
      <c r="I1178">
        <f>COUNTIFS('Input - target event report'!B:B,B1178,'Input - target event report'!D:D, "Private Investment")</f>
        <v/>
      </c>
      <c r="J1178">
        <f>INDEX('Input - companies list'!$1:$10000,MATCH(B1178,'Input - companies list'!B:B,0),MATCH("Flow",'Input - companies list'!$1:$1,0 ))</f>
        <v/>
      </c>
      <c r="K1178">
        <f>INDEX('Input - companies list'!$1:$10000,MATCH(B1178,'Input - companies list'!B:B,0),MATCH("Inter-Cluster Connectivity",'Input - companies list'!$1:$1,0 ))</f>
        <v/>
      </c>
      <c r="L1178">
        <f>IFERROR(PERCENTRANK(F:F,F1178),0)</f>
        <v/>
      </c>
      <c r="M1178">
        <f>IFERROR(1 - PERCENTRANK(G:G,G1178),0)</f>
        <v/>
      </c>
      <c r="N1178">
        <f>IFERROR(1 - PERCENTRANK(H:H,H1178),0)</f>
        <v/>
      </c>
      <c r="O1178">
        <f>IFERROR(PERCENTRANK(I:I,I1178),0)</f>
        <v/>
      </c>
      <c r="P1178">
        <f>IFERROR(1 - PERCENTRANK(J:J,J1178),0)</f>
        <v/>
      </c>
      <c r="Q1178">
        <f>IFERROR(PERCENTRANK(K:K,K1178),0)</f>
        <v/>
      </c>
      <c r="R1178">
        <f>L1178*weight1+M1178*weight2+N1178*weight3+O1178*weight4+P1178*weight5+Q1178*weight6</f>
        <v/>
      </c>
    </row>
    <row r="1179" spans="1:18">
      <c r="A1179">
        <f>RANK(R1179,R:R)</f>
        <v/>
      </c>
      <c r="B1179" t="s">
        <v>13604</v>
      </c>
      <c r="C1179">
        <f>VLOOKUP(B1179,'Input - companies list'!B:L,2,FALSE)</f>
        <v/>
      </c>
      <c r="D1179">
        <f>VLOOKUP(B1179,'Input - companies list'!B:L,11,FALSE)</f>
        <v/>
      </c>
      <c r="E1179">
        <f>VLOOKUP(B1179,'Input - companies list'!B:E,4,FALSE)</f>
        <v/>
      </c>
      <c r="F1179">
        <f>SUMIFS('Input - target event report'!H:H,'Input - target event report'!B:B,B1179,'Input - target event report'!D:D, "Private Investment")</f>
        <v/>
      </c>
      <c r="G1179">
        <f>IF(I1179&lt;2, "N/A", (MAXIFS('Input - target event report'!E:E,'Input - target event report'!B:B,B:B,'Input - target event report'!D:D,"Private Investment")-MINIFS('Input - target event report'!E:E,'Input - target event report'!B:B,B:B,'Input - target event report'!D:D,"Private Investment"))/(I1179-1))</f>
        <v/>
      </c>
      <c r="H1179">
        <f>IF(MAXIFS('Input - target event report'!E:E,'Input - target event report'!B:B,B:B,'Input - target event report'!D:D,"Private Investment") = 0, "N/A", TODAY() - MAXIFS('Input - target event report'!E:E,'Input - target event report'!B:B,B:B,'Input - target event report'!D:D,"Private Investment"))</f>
        <v/>
      </c>
      <c r="I1179">
        <f>COUNTIFS('Input - target event report'!B:B,B1179,'Input - target event report'!D:D, "Private Investment")</f>
        <v/>
      </c>
      <c r="J1179">
        <f>INDEX('Input - companies list'!$1:$10000,MATCH(B1179,'Input - companies list'!B:B,0),MATCH("Flow",'Input - companies list'!$1:$1,0 ))</f>
        <v/>
      </c>
      <c r="K1179">
        <f>INDEX('Input - companies list'!$1:$10000,MATCH(B1179,'Input - companies list'!B:B,0),MATCH("Inter-Cluster Connectivity",'Input - companies list'!$1:$1,0 ))</f>
        <v/>
      </c>
      <c r="L1179">
        <f>IFERROR(PERCENTRANK(F:F,F1179),0)</f>
        <v/>
      </c>
      <c r="M1179">
        <f>IFERROR(1 - PERCENTRANK(G:G,G1179),0)</f>
        <v/>
      </c>
      <c r="N1179">
        <f>IFERROR(1 - PERCENTRANK(H:H,H1179),0)</f>
        <v/>
      </c>
      <c r="O1179">
        <f>IFERROR(PERCENTRANK(I:I,I1179),0)</f>
        <v/>
      </c>
      <c r="P1179">
        <f>IFERROR(1 - PERCENTRANK(J:J,J1179),0)</f>
        <v/>
      </c>
      <c r="Q1179">
        <f>IFERROR(PERCENTRANK(K:K,K1179),0)</f>
        <v/>
      </c>
      <c r="R1179">
        <f>L1179*weight1+M1179*weight2+N1179*weight3+O1179*weight4+P1179*weight5+Q1179*weight6</f>
        <v/>
      </c>
    </row>
    <row r="1180" spans="1:18">
      <c r="A1180">
        <f>RANK(R1180,R:R)</f>
        <v/>
      </c>
      <c r="B1180" t="s">
        <v>13614</v>
      </c>
      <c r="C1180">
        <f>VLOOKUP(B1180,'Input - companies list'!B:L,2,FALSE)</f>
        <v/>
      </c>
      <c r="D1180">
        <f>VLOOKUP(B1180,'Input - companies list'!B:L,11,FALSE)</f>
        <v/>
      </c>
      <c r="E1180">
        <f>VLOOKUP(B1180,'Input - companies list'!B:E,4,FALSE)</f>
        <v/>
      </c>
      <c r="F1180">
        <f>SUMIFS('Input - target event report'!H:H,'Input - target event report'!B:B,B1180,'Input - target event report'!D:D, "Private Investment")</f>
        <v/>
      </c>
      <c r="G1180">
        <f>IF(I1180&lt;2, "N/A", (MAXIFS('Input - target event report'!E:E,'Input - target event report'!B:B,B:B,'Input - target event report'!D:D,"Private Investment")-MINIFS('Input - target event report'!E:E,'Input - target event report'!B:B,B:B,'Input - target event report'!D:D,"Private Investment"))/(I1180-1))</f>
        <v/>
      </c>
      <c r="H1180">
        <f>IF(MAXIFS('Input - target event report'!E:E,'Input - target event report'!B:B,B:B,'Input - target event report'!D:D,"Private Investment") = 0, "N/A", TODAY() - MAXIFS('Input - target event report'!E:E,'Input - target event report'!B:B,B:B,'Input - target event report'!D:D,"Private Investment"))</f>
        <v/>
      </c>
      <c r="I1180">
        <f>COUNTIFS('Input - target event report'!B:B,B1180,'Input - target event report'!D:D, "Private Investment")</f>
        <v/>
      </c>
      <c r="J1180">
        <f>INDEX('Input - companies list'!$1:$10000,MATCH(B1180,'Input - companies list'!B:B,0),MATCH("Flow",'Input - companies list'!$1:$1,0 ))</f>
        <v/>
      </c>
      <c r="K1180">
        <f>INDEX('Input - companies list'!$1:$10000,MATCH(B1180,'Input - companies list'!B:B,0),MATCH("Inter-Cluster Connectivity",'Input - companies list'!$1:$1,0 ))</f>
        <v/>
      </c>
      <c r="L1180">
        <f>IFERROR(PERCENTRANK(F:F,F1180),0)</f>
        <v/>
      </c>
      <c r="M1180">
        <f>IFERROR(1 - PERCENTRANK(G:G,G1180),0)</f>
        <v/>
      </c>
      <c r="N1180">
        <f>IFERROR(1 - PERCENTRANK(H:H,H1180),0)</f>
        <v/>
      </c>
      <c r="O1180">
        <f>IFERROR(PERCENTRANK(I:I,I1180),0)</f>
        <v/>
      </c>
      <c r="P1180">
        <f>IFERROR(1 - PERCENTRANK(J:J,J1180),0)</f>
        <v/>
      </c>
      <c r="Q1180">
        <f>IFERROR(PERCENTRANK(K:K,K1180),0)</f>
        <v/>
      </c>
      <c r="R1180">
        <f>L1180*weight1+M1180*weight2+N1180*weight3+O1180*weight4+P1180*weight5+Q1180*weight6</f>
        <v/>
      </c>
    </row>
    <row r="1181" spans="1:18">
      <c r="A1181">
        <f>RANK(R1181,R:R)</f>
        <v/>
      </c>
      <c r="B1181" t="s">
        <v>13625</v>
      </c>
      <c r="C1181">
        <f>VLOOKUP(B1181,'Input - companies list'!B:L,2,FALSE)</f>
        <v/>
      </c>
      <c r="D1181">
        <f>VLOOKUP(B1181,'Input - companies list'!B:L,11,FALSE)</f>
        <v/>
      </c>
      <c r="E1181">
        <f>VLOOKUP(B1181,'Input - companies list'!B:E,4,FALSE)</f>
        <v/>
      </c>
      <c r="F1181">
        <f>SUMIFS('Input - target event report'!H:H,'Input - target event report'!B:B,B1181,'Input - target event report'!D:D, "Private Investment")</f>
        <v/>
      </c>
      <c r="G1181">
        <f>IF(I1181&lt;2, "N/A", (MAXIFS('Input - target event report'!E:E,'Input - target event report'!B:B,B:B,'Input - target event report'!D:D,"Private Investment")-MINIFS('Input - target event report'!E:E,'Input - target event report'!B:B,B:B,'Input - target event report'!D:D,"Private Investment"))/(I1181-1))</f>
        <v/>
      </c>
      <c r="H1181">
        <f>IF(MAXIFS('Input - target event report'!E:E,'Input - target event report'!B:B,B:B,'Input - target event report'!D:D,"Private Investment") = 0, "N/A", TODAY() - MAXIFS('Input - target event report'!E:E,'Input - target event report'!B:B,B:B,'Input - target event report'!D:D,"Private Investment"))</f>
        <v/>
      </c>
      <c r="I1181">
        <f>COUNTIFS('Input - target event report'!B:B,B1181,'Input - target event report'!D:D, "Private Investment")</f>
        <v/>
      </c>
      <c r="J1181">
        <f>INDEX('Input - companies list'!$1:$10000,MATCH(B1181,'Input - companies list'!B:B,0),MATCH("Flow",'Input - companies list'!$1:$1,0 ))</f>
        <v/>
      </c>
      <c r="K1181">
        <f>INDEX('Input - companies list'!$1:$10000,MATCH(B1181,'Input - companies list'!B:B,0),MATCH("Inter-Cluster Connectivity",'Input - companies list'!$1:$1,0 ))</f>
        <v/>
      </c>
      <c r="L1181">
        <f>IFERROR(PERCENTRANK(F:F,F1181),0)</f>
        <v/>
      </c>
      <c r="M1181">
        <f>IFERROR(1 - PERCENTRANK(G:G,G1181),0)</f>
        <v/>
      </c>
      <c r="N1181">
        <f>IFERROR(1 - PERCENTRANK(H:H,H1181),0)</f>
        <v/>
      </c>
      <c r="O1181">
        <f>IFERROR(PERCENTRANK(I:I,I1181),0)</f>
        <v/>
      </c>
      <c r="P1181">
        <f>IFERROR(1 - PERCENTRANK(J:J,J1181),0)</f>
        <v/>
      </c>
      <c r="Q1181">
        <f>IFERROR(PERCENTRANK(K:K,K1181),0)</f>
        <v/>
      </c>
      <c r="R1181">
        <f>L1181*weight1+M1181*weight2+N1181*weight3+O1181*weight4+P1181*weight5+Q1181*weight6</f>
        <v/>
      </c>
    </row>
    <row r="1182" spans="1:18">
      <c r="A1182">
        <f>RANK(R1182,R:R)</f>
        <v/>
      </c>
      <c r="B1182" t="s">
        <v>13636</v>
      </c>
      <c r="C1182">
        <f>VLOOKUP(B1182,'Input - companies list'!B:L,2,FALSE)</f>
        <v/>
      </c>
      <c r="D1182">
        <f>VLOOKUP(B1182,'Input - companies list'!B:L,11,FALSE)</f>
        <v/>
      </c>
      <c r="E1182">
        <f>VLOOKUP(B1182,'Input - companies list'!B:E,4,FALSE)</f>
        <v/>
      </c>
      <c r="F1182">
        <f>SUMIFS('Input - target event report'!H:H,'Input - target event report'!B:B,B1182,'Input - target event report'!D:D, "Private Investment")</f>
        <v/>
      </c>
      <c r="G1182">
        <f>IF(I1182&lt;2, "N/A", (MAXIFS('Input - target event report'!E:E,'Input - target event report'!B:B,B:B,'Input - target event report'!D:D,"Private Investment")-MINIFS('Input - target event report'!E:E,'Input - target event report'!B:B,B:B,'Input - target event report'!D:D,"Private Investment"))/(I1182-1))</f>
        <v/>
      </c>
      <c r="H1182">
        <f>IF(MAXIFS('Input - target event report'!E:E,'Input - target event report'!B:B,B:B,'Input - target event report'!D:D,"Private Investment") = 0, "N/A", TODAY() - MAXIFS('Input - target event report'!E:E,'Input - target event report'!B:B,B:B,'Input - target event report'!D:D,"Private Investment"))</f>
        <v/>
      </c>
      <c r="I1182">
        <f>COUNTIFS('Input - target event report'!B:B,B1182,'Input - target event report'!D:D, "Private Investment")</f>
        <v/>
      </c>
      <c r="J1182">
        <f>INDEX('Input - companies list'!$1:$10000,MATCH(B1182,'Input - companies list'!B:B,0),MATCH("Flow",'Input - companies list'!$1:$1,0 ))</f>
        <v/>
      </c>
      <c r="K1182">
        <f>INDEX('Input - companies list'!$1:$10000,MATCH(B1182,'Input - companies list'!B:B,0),MATCH("Inter-Cluster Connectivity",'Input - companies list'!$1:$1,0 ))</f>
        <v/>
      </c>
      <c r="L1182">
        <f>IFERROR(PERCENTRANK(F:F,F1182),0)</f>
        <v/>
      </c>
      <c r="M1182">
        <f>IFERROR(1 - PERCENTRANK(G:G,G1182),0)</f>
        <v/>
      </c>
      <c r="N1182">
        <f>IFERROR(1 - PERCENTRANK(H:H,H1182),0)</f>
        <v/>
      </c>
      <c r="O1182">
        <f>IFERROR(PERCENTRANK(I:I,I1182),0)</f>
        <v/>
      </c>
      <c r="P1182">
        <f>IFERROR(1 - PERCENTRANK(J:J,J1182),0)</f>
        <v/>
      </c>
      <c r="Q1182">
        <f>IFERROR(PERCENTRANK(K:K,K1182),0)</f>
        <v/>
      </c>
      <c r="R1182">
        <f>L1182*weight1+M1182*weight2+N1182*weight3+O1182*weight4+P1182*weight5+Q1182*weight6</f>
        <v/>
      </c>
    </row>
    <row r="1183" spans="1:18">
      <c r="A1183">
        <f>RANK(R1183,R:R)</f>
        <v/>
      </c>
      <c r="B1183" t="s">
        <v>13646</v>
      </c>
      <c r="C1183">
        <f>VLOOKUP(B1183,'Input - companies list'!B:L,2,FALSE)</f>
        <v/>
      </c>
      <c r="D1183">
        <f>VLOOKUP(B1183,'Input - companies list'!B:L,11,FALSE)</f>
        <v/>
      </c>
      <c r="E1183">
        <f>VLOOKUP(B1183,'Input - companies list'!B:E,4,FALSE)</f>
        <v/>
      </c>
      <c r="F1183">
        <f>SUMIFS('Input - target event report'!H:H,'Input - target event report'!B:B,B1183,'Input - target event report'!D:D, "Private Investment")</f>
        <v/>
      </c>
      <c r="G1183">
        <f>IF(I1183&lt;2, "N/A", (MAXIFS('Input - target event report'!E:E,'Input - target event report'!B:B,B:B,'Input - target event report'!D:D,"Private Investment")-MINIFS('Input - target event report'!E:E,'Input - target event report'!B:B,B:B,'Input - target event report'!D:D,"Private Investment"))/(I1183-1))</f>
        <v/>
      </c>
      <c r="H1183">
        <f>IF(MAXIFS('Input - target event report'!E:E,'Input - target event report'!B:B,B:B,'Input - target event report'!D:D,"Private Investment") = 0, "N/A", TODAY() - MAXIFS('Input - target event report'!E:E,'Input - target event report'!B:B,B:B,'Input - target event report'!D:D,"Private Investment"))</f>
        <v/>
      </c>
      <c r="I1183">
        <f>COUNTIFS('Input - target event report'!B:B,B1183,'Input - target event report'!D:D, "Private Investment")</f>
        <v/>
      </c>
      <c r="J1183">
        <f>INDEX('Input - companies list'!$1:$10000,MATCH(B1183,'Input - companies list'!B:B,0),MATCH("Flow",'Input - companies list'!$1:$1,0 ))</f>
        <v/>
      </c>
      <c r="K1183">
        <f>INDEX('Input - companies list'!$1:$10000,MATCH(B1183,'Input - companies list'!B:B,0),MATCH("Inter-Cluster Connectivity",'Input - companies list'!$1:$1,0 ))</f>
        <v/>
      </c>
      <c r="L1183">
        <f>IFERROR(PERCENTRANK(F:F,F1183),0)</f>
        <v/>
      </c>
      <c r="M1183">
        <f>IFERROR(1 - PERCENTRANK(G:G,G1183),0)</f>
        <v/>
      </c>
      <c r="N1183">
        <f>IFERROR(1 - PERCENTRANK(H:H,H1183),0)</f>
        <v/>
      </c>
      <c r="O1183">
        <f>IFERROR(PERCENTRANK(I:I,I1183),0)</f>
        <v/>
      </c>
      <c r="P1183">
        <f>IFERROR(1 - PERCENTRANK(J:J,J1183),0)</f>
        <v/>
      </c>
      <c r="Q1183">
        <f>IFERROR(PERCENTRANK(K:K,K1183),0)</f>
        <v/>
      </c>
      <c r="R1183">
        <f>L1183*weight1+M1183*weight2+N1183*weight3+O1183*weight4+P1183*weight5+Q1183*weight6</f>
        <v/>
      </c>
    </row>
    <row r="1184" spans="1:18">
      <c r="A1184">
        <f>RANK(R1184,R:R)</f>
        <v/>
      </c>
      <c r="B1184" t="s">
        <v>13656</v>
      </c>
      <c r="C1184">
        <f>VLOOKUP(B1184,'Input - companies list'!B:L,2,FALSE)</f>
        <v/>
      </c>
      <c r="D1184">
        <f>VLOOKUP(B1184,'Input - companies list'!B:L,11,FALSE)</f>
        <v/>
      </c>
      <c r="E1184">
        <f>VLOOKUP(B1184,'Input - companies list'!B:E,4,FALSE)</f>
        <v/>
      </c>
      <c r="F1184">
        <f>SUMIFS('Input - target event report'!H:H,'Input - target event report'!B:B,B1184,'Input - target event report'!D:D, "Private Investment")</f>
        <v/>
      </c>
      <c r="G1184">
        <f>IF(I1184&lt;2, "N/A", (MAXIFS('Input - target event report'!E:E,'Input - target event report'!B:B,B:B,'Input - target event report'!D:D,"Private Investment")-MINIFS('Input - target event report'!E:E,'Input - target event report'!B:B,B:B,'Input - target event report'!D:D,"Private Investment"))/(I1184-1))</f>
        <v/>
      </c>
      <c r="H1184">
        <f>IF(MAXIFS('Input - target event report'!E:E,'Input - target event report'!B:B,B:B,'Input - target event report'!D:D,"Private Investment") = 0, "N/A", TODAY() - MAXIFS('Input - target event report'!E:E,'Input - target event report'!B:B,B:B,'Input - target event report'!D:D,"Private Investment"))</f>
        <v/>
      </c>
      <c r="I1184">
        <f>COUNTIFS('Input - target event report'!B:B,B1184,'Input - target event report'!D:D, "Private Investment")</f>
        <v/>
      </c>
      <c r="J1184">
        <f>INDEX('Input - companies list'!$1:$10000,MATCH(B1184,'Input - companies list'!B:B,0),MATCH("Flow",'Input - companies list'!$1:$1,0 ))</f>
        <v/>
      </c>
      <c r="K1184">
        <f>INDEX('Input - companies list'!$1:$10000,MATCH(B1184,'Input - companies list'!B:B,0),MATCH("Inter-Cluster Connectivity",'Input - companies list'!$1:$1,0 ))</f>
        <v/>
      </c>
      <c r="L1184">
        <f>IFERROR(PERCENTRANK(F:F,F1184),0)</f>
        <v/>
      </c>
      <c r="M1184">
        <f>IFERROR(1 - PERCENTRANK(G:G,G1184),0)</f>
        <v/>
      </c>
      <c r="N1184">
        <f>IFERROR(1 - PERCENTRANK(H:H,H1184),0)</f>
        <v/>
      </c>
      <c r="O1184">
        <f>IFERROR(PERCENTRANK(I:I,I1184),0)</f>
        <v/>
      </c>
      <c r="P1184">
        <f>IFERROR(1 - PERCENTRANK(J:J,J1184),0)</f>
        <v/>
      </c>
      <c r="Q1184">
        <f>IFERROR(PERCENTRANK(K:K,K1184),0)</f>
        <v/>
      </c>
      <c r="R1184">
        <f>L1184*weight1+M1184*weight2+N1184*weight3+O1184*weight4+P1184*weight5+Q1184*weight6</f>
        <v/>
      </c>
    </row>
    <row r="1185" spans="1:18">
      <c r="A1185">
        <f>RANK(R1185,R:R)</f>
        <v/>
      </c>
      <c r="B1185" t="s">
        <v>13668</v>
      </c>
      <c r="C1185">
        <f>VLOOKUP(B1185,'Input - companies list'!B:L,2,FALSE)</f>
        <v/>
      </c>
      <c r="D1185">
        <f>VLOOKUP(B1185,'Input - companies list'!B:L,11,FALSE)</f>
        <v/>
      </c>
      <c r="E1185">
        <f>VLOOKUP(B1185,'Input - companies list'!B:E,4,FALSE)</f>
        <v/>
      </c>
      <c r="F1185">
        <f>SUMIFS('Input - target event report'!H:H,'Input - target event report'!B:B,B1185,'Input - target event report'!D:D, "Private Investment")</f>
        <v/>
      </c>
      <c r="G1185">
        <f>IF(I1185&lt;2, "N/A", (MAXIFS('Input - target event report'!E:E,'Input - target event report'!B:B,B:B,'Input - target event report'!D:D,"Private Investment")-MINIFS('Input - target event report'!E:E,'Input - target event report'!B:B,B:B,'Input - target event report'!D:D,"Private Investment"))/(I1185-1))</f>
        <v/>
      </c>
      <c r="H1185">
        <f>IF(MAXIFS('Input - target event report'!E:E,'Input - target event report'!B:B,B:B,'Input - target event report'!D:D,"Private Investment") = 0, "N/A", TODAY() - MAXIFS('Input - target event report'!E:E,'Input - target event report'!B:B,B:B,'Input - target event report'!D:D,"Private Investment"))</f>
        <v/>
      </c>
      <c r="I1185">
        <f>COUNTIFS('Input - target event report'!B:B,B1185,'Input - target event report'!D:D, "Private Investment")</f>
        <v/>
      </c>
      <c r="J1185">
        <f>INDEX('Input - companies list'!$1:$10000,MATCH(B1185,'Input - companies list'!B:B,0),MATCH("Flow",'Input - companies list'!$1:$1,0 ))</f>
        <v/>
      </c>
      <c r="K1185">
        <f>INDEX('Input - companies list'!$1:$10000,MATCH(B1185,'Input - companies list'!B:B,0),MATCH("Inter-Cluster Connectivity",'Input - companies list'!$1:$1,0 ))</f>
        <v/>
      </c>
      <c r="L1185">
        <f>IFERROR(PERCENTRANK(F:F,F1185),0)</f>
        <v/>
      </c>
      <c r="M1185">
        <f>IFERROR(1 - PERCENTRANK(G:G,G1185),0)</f>
        <v/>
      </c>
      <c r="N1185">
        <f>IFERROR(1 - PERCENTRANK(H:H,H1185),0)</f>
        <v/>
      </c>
      <c r="O1185">
        <f>IFERROR(PERCENTRANK(I:I,I1185),0)</f>
        <v/>
      </c>
      <c r="P1185">
        <f>IFERROR(1 - PERCENTRANK(J:J,J1185),0)</f>
        <v/>
      </c>
      <c r="Q1185">
        <f>IFERROR(PERCENTRANK(K:K,K1185),0)</f>
        <v/>
      </c>
      <c r="R1185">
        <f>L1185*weight1+M1185*weight2+N1185*weight3+O1185*weight4+P1185*weight5+Q1185*weight6</f>
        <v/>
      </c>
    </row>
    <row r="1186" spans="1:18">
      <c r="A1186">
        <f>RANK(R1186,R:R)</f>
        <v/>
      </c>
      <c r="B1186" t="s">
        <v>13683</v>
      </c>
      <c r="C1186">
        <f>VLOOKUP(B1186,'Input - companies list'!B:L,2,FALSE)</f>
        <v/>
      </c>
      <c r="D1186">
        <f>VLOOKUP(B1186,'Input - companies list'!B:L,11,FALSE)</f>
        <v/>
      </c>
      <c r="E1186">
        <f>VLOOKUP(B1186,'Input - companies list'!B:E,4,FALSE)</f>
        <v/>
      </c>
      <c r="F1186">
        <f>SUMIFS('Input - target event report'!H:H,'Input - target event report'!B:B,B1186,'Input - target event report'!D:D, "Private Investment")</f>
        <v/>
      </c>
      <c r="G1186">
        <f>IF(I1186&lt;2, "N/A", (MAXIFS('Input - target event report'!E:E,'Input - target event report'!B:B,B:B,'Input - target event report'!D:D,"Private Investment")-MINIFS('Input - target event report'!E:E,'Input - target event report'!B:B,B:B,'Input - target event report'!D:D,"Private Investment"))/(I1186-1))</f>
        <v/>
      </c>
      <c r="H1186">
        <f>IF(MAXIFS('Input - target event report'!E:E,'Input - target event report'!B:B,B:B,'Input - target event report'!D:D,"Private Investment") = 0, "N/A", TODAY() - MAXIFS('Input - target event report'!E:E,'Input - target event report'!B:B,B:B,'Input - target event report'!D:D,"Private Investment"))</f>
        <v/>
      </c>
      <c r="I1186">
        <f>COUNTIFS('Input - target event report'!B:B,B1186,'Input - target event report'!D:D, "Private Investment")</f>
        <v/>
      </c>
      <c r="J1186">
        <f>INDEX('Input - companies list'!$1:$10000,MATCH(B1186,'Input - companies list'!B:B,0),MATCH("Flow",'Input - companies list'!$1:$1,0 ))</f>
        <v/>
      </c>
      <c r="K1186">
        <f>INDEX('Input - companies list'!$1:$10000,MATCH(B1186,'Input - companies list'!B:B,0),MATCH("Inter-Cluster Connectivity",'Input - companies list'!$1:$1,0 ))</f>
        <v/>
      </c>
      <c r="L1186">
        <f>IFERROR(PERCENTRANK(F:F,F1186),0)</f>
        <v/>
      </c>
      <c r="M1186">
        <f>IFERROR(1 - PERCENTRANK(G:G,G1186),0)</f>
        <v/>
      </c>
      <c r="N1186">
        <f>IFERROR(1 - PERCENTRANK(H:H,H1186),0)</f>
        <v/>
      </c>
      <c r="O1186">
        <f>IFERROR(PERCENTRANK(I:I,I1186),0)</f>
        <v/>
      </c>
      <c r="P1186">
        <f>IFERROR(1 - PERCENTRANK(J:J,J1186),0)</f>
        <v/>
      </c>
      <c r="Q1186">
        <f>IFERROR(PERCENTRANK(K:K,K1186),0)</f>
        <v/>
      </c>
      <c r="R1186">
        <f>L1186*weight1+M1186*weight2+N1186*weight3+O1186*weight4+P1186*weight5+Q1186*weight6</f>
        <v/>
      </c>
    </row>
    <row r="1187" spans="1:18">
      <c r="A1187">
        <f>RANK(R1187,R:R)</f>
        <v/>
      </c>
      <c r="B1187" t="s">
        <v>13690</v>
      </c>
      <c r="C1187">
        <f>VLOOKUP(B1187,'Input - companies list'!B:L,2,FALSE)</f>
        <v/>
      </c>
      <c r="D1187">
        <f>VLOOKUP(B1187,'Input - companies list'!B:L,11,FALSE)</f>
        <v/>
      </c>
      <c r="E1187">
        <f>VLOOKUP(B1187,'Input - companies list'!B:E,4,FALSE)</f>
        <v/>
      </c>
      <c r="F1187">
        <f>SUMIFS('Input - target event report'!H:H,'Input - target event report'!B:B,B1187,'Input - target event report'!D:D, "Private Investment")</f>
        <v/>
      </c>
      <c r="G1187">
        <f>IF(I1187&lt;2, "N/A", (MAXIFS('Input - target event report'!E:E,'Input - target event report'!B:B,B:B,'Input - target event report'!D:D,"Private Investment")-MINIFS('Input - target event report'!E:E,'Input - target event report'!B:B,B:B,'Input - target event report'!D:D,"Private Investment"))/(I1187-1))</f>
        <v/>
      </c>
      <c r="H1187">
        <f>IF(MAXIFS('Input - target event report'!E:E,'Input - target event report'!B:B,B:B,'Input - target event report'!D:D,"Private Investment") = 0, "N/A", TODAY() - MAXIFS('Input - target event report'!E:E,'Input - target event report'!B:B,B:B,'Input - target event report'!D:D,"Private Investment"))</f>
        <v/>
      </c>
      <c r="I1187">
        <f>COUNTIFS('Input - target event report'!B:B,B1187,'Input - target event report'!D:D, "Private Investment")</f>
        <v/>
      </c>
      <c r="J1187">
        <f>INDEX('Input - companies list'!$1:$10000,MATCH(B1187,'Input - companies list'!B:B,0),MATCH("Flow",'Input - companies list'!$1:$1,0 ))</f>
        <v/>
      </c>
      <c r="K1187">
        <f>INDEX('Input - companies list'!$1:$10000,MATCH(B1187,'Input - companies list'!B:B,0),MATCH("Inter-Cluster Connectivity",'Input - companies list'!$1:$1,0 ))</f>
        <v/>
      </c>
      <c r="L1187">
        <f>IFERROR(PERCENTRANK(F:F,F1187),0)</f>
        <v/>
      </c>
      <c r="M1187">
        <f>IFERROR(1 - PERCENTRANK(G:G,G1187),0)</f>
        <v/>
      </c>
      <c r="N1187">
        <f>IFERROR(1 - PERCENTRANK(H:H,H1187),0)</f>
        <v/>
      </c>
      <c r="O1187">
        <f>IFERROR(PERCENTRANK(I:I,I1187),0)</f>
        <v/>
      </c>
      <c r="P1187">
        <f>IFERROR(1 - PERCENTRANK(J:J,J1187),0)</f>
        <v/>
      </c>
      <c r="Q1187">
        <f>IFERROR(PERCENTRANK(K:K,K1187),0)</f>
        <v/>
      </c>
      <c r="R1187">
        <f>L1187*weight1+M1187*weight2+N1187*weight3+O1187*weight4+P1187*weight5+Q1187*weight6</f>
        <v/>
      </c>
    </row>
    <row r="1188" spans="1:18">
      <c r="A1188">
        <f>RANK(R1188,R:R)</f>
        <v/>
      </c>
      <c r="B1188" t="s">
        <v>13702</v>
      </c>
      <c r="C1188">
        <f>VLOOKUP(B1188,'Input - companies list'!B:L,2,FALSE)</f>
        <v/>
      </c>
      <c r="D1188">
        <f>VLOOKUP(B1188,'Input - companies list'!B:L,11,FALSE)</f>
        <v/>
      </c>
      <c r="E1188">
        <f>VLOOKUP(B1188,'Input - companies list'!B:E,4,FALSE)</f>
        <v/>
      </c>
      <c r="F1188">
        <f>SUMIFS('Input - target event report'!H:H,'Input - target event report'!B:B,B1188,'Input - target event report'!D:D, "Private Investment")</f>
        <v/>
      </c>
      <c r="G1188">
        <f>IF(I1188&lt;2, "N/A", (MAXIFS('Input - target event report'!E:E,'Input - target event report'!B:B,B:B,'Input - target event report'!D:D,"Private Investment")-MINIFS('Input - target event report'!E:E,'Input - target event report'!B:B,B:B,'Input - target event report'!D:D,"Private Investment"))/(I1188-1))</f>
        <v/>
      </c>
      <c r="H1188">
        <f>IF(MAXIFS('Input - target event report'!E:E,'Input - target event report'!B:B,B:B,'Input - target event report'!D:D,"Private Investment") = 0, "N/A", TODAY() - MAXIFS('Input - target event report'!E:E,'Input - target event report'!B:B,B:B,'Input - target event report'!D:D,"Private Investment"))</f>
        <v/>
      </c>
      <c r="I1188">
        <f>COUNTIFS('Input - target event report'!B:B,B1188,'Input - target event report'!D:D, "Private Investment")</f>
        <v/>
      </c>
      <c r="J1188">
        <f>INDEX('Input - companies list'!$1:$10000,MATCH(B1188,'Input - companies list'!B:B,0),MATCH("Flow",'Input - companies list'!$1:$1,0 ))</f>
        <v/>
      </c>
      <c r="K1188">
        <f>INDEX('Input - companies list'!$1:$10000,MATCH(B1188,'Input - companies list'!B:B,0),MATCH("Inter-Cluster Connectivity",'Input - companies list'!$1:$1,0 ))</f>
        <v/>
      </c>
      <c r="L1188">
        <f>IFERROR(PERCENTRANK(F:F,F1188),0)</f>
        <v/>
      </c>
      <c r="M1188">
        <f>IFERROR(1 - PERCENTRANK(G:G,G1188),0)</f>
        <v/>
      </c>
      <c r="N1188">
        <f>IFERROR(1 - PERCENTRANK(H:H,H1188),0)</f>
        <v/>
      </c>
      <c r="O1188">
        <f>IFERROR(PERCENTRANK(I:I,I1188),0)</f>
        <v/>
      </c>
      <c r="P1188">
        <f>IFERROR(1 - PERCENTRANK(J:J,J1188),0)</f>
        <v/>
      </c>
      <c r="Q1188">
        <f>IFERROR(PERCENTRANK(K:K,K1188),0)</f>
        <v/>
      </c>
      <c r="R1188">
        <f>L1188*weight1+M1188*weight2+N1188*weight3+O1188*weight4+P1188*weight5+Q1188*weight6</f>
        <v/>
      </c>
    </row>
    <row r="1189" spans="1:18">
      <c r="A1189">
        <f>RANK(R1189,R:R)</f>
        <v/>
      </c>
      <c r="B1189" t="s">
        <v>13711</v>
      </c>
      <c r="C1189">
        <f>VLOOKUP(B1189,'Input - companies list'!B:L,2,FALSE)</f>
        <v/>
      </c>
      <c r="D1189">
        <f>VLOOKUP(B1189,'Input - companies list'!B:L,11,FALSE)</f>
        <v/>
      </c>
      <c r="E1189">
        <f>VLOOKUP(B1189,'Input - companies list'!B:E,4,FALSE)</f>
        <v/>
      </c>
      <c r="F1189">
        <f>SUMIFS('Input - target event report'!H:H,'Input - target event report'!B:B,B1189,'Input - target event report'!D:D, "Private Investment")</f>
        <v/>
      </c>
      <c r="G1189">
        <f>IF(I1189&lt;2, "N/A", (MAXIFS('Input - target event report'!E:E,'Input - target event report'!B:B,B:B,'Input - target event report'!D:D,"Private Investment")-MINIFS('Input - target event report'!E:E,'Input - target event report'!B:B,B:B,'Input - target event report'!D:D,"Private Investment"))/(I1189-1))</f>
        <v/>
      </c>
      <c r="H1189">
        <f>IF(MAXIFS('Input - target event report'!E:E,'Input - target event report'!B:B,B:B,'Input - target event report'!D:D,"Private Investment") = 0, "N/A", TODAY() - MAXIFS('Input - target event report'!E:E,'Input - target event report'!B:B,B:B,'Input - target event report'!D:D,"Private Investment"))</f>
        <v/>
      </c>
      <c r="I1189">
        <f>COUNTIFS('Input - target event report'!B:B,B1189,'Input - target event report'!D:D, "Private Investment")</f>
        <v/>
      </c>
      <c r="J1189">
        <f>INDEX('Input - companies list'!$1:$10000,MATCH(B1189,'Input - companies list'!B:B,0),MATCH("Flow",'Input - companies list'!$1:$1,0 ))</f>
        <v/>
      </c>
      <c r="K1189">
        <f>INDEX('Input - companies list'!$1:$10000,MATCH(B1189,'Input - companies list'!B:B,0),MATCH("Inter-Cluster Connectivity",'Input - companies list'!$1:$1,0 ))</f>
        <v/>
      </c>
      <c r="L1189">
        <f>IFERROR(PERCENTRANK(F:F,F1189),0)</f>
        <v/>
      </c>
      <c r="M1189">
        <f>IFERROR(1 - PERCENTRANK(G:G,G1189),0)</f>
        <v/>
      </c>
      <c r="N1189">
        <f>IFERROR(1 - PERCENTRANK(H:H,H1189),0)</f>
        <v/>
      </c>
      <c r="O1189">
        <f>IFERROR(PERCENTRANK(I:I,I1189),0)</f>
        <v/>
      </c>
      <c r="P1189">
        <f>IFERROR(1 - PERCENTRANK(J:J,J1189),0)</f>
        <v/>
      </c>
      <c r="Q1189">
        <f>IFERROR(PERCENTRANK(K:K,K1189),0)</f>
        <v/>
      </c>
      <c r="R1189">
        <f>L1189*weight1+M1189*weight2+N1189*weight3+O1189*weight4+P1189*weight5+Q1189*weight6</f>
        <v/>
      </c>
    </row>
    <row r="1190" spans="1:18">
      <c r="A1190">
        <f>RANK(R1190,R:R)</f>
        <v/>
      </c>
      <c r="B1190" t="s">
        <v>13719</v>
      </c>
      <c r="C1190">
        <f>VLOOKUP(B1190,'Input - companies list'!B:L,2,FALSE)</f>
        <v/>
      </c>
      <c r="D1190">
        <f>VLOOKUP(B1190,'Input - companies list'!B:L,11,FALSE)</f>
        <v/>
      </c>
      <c r="E1190">
        <f>VLOOKUP(B1190,'Input - companies list'!B:E,4,FALSE)</f>
        <v/>
      </c>
      <c r="F1190">
        <f>SUMIFS('Input - target event report'!H:H,'Input - target event report'!B:B,B1190,'Input - target event report'!D:D, "Private Investment")</f>
        <v/>
      </c>
      <c r="G1190">
        <f>IF(I1190&lt;2, "N/A", (MAXIFS('Input - target event report'!E:E,'Input - target event report'!B:B,B:B,'Input - target event report'!D:D,"Private Investment")-MINIFS('Input - target event report'!E:E,'Input - target event report'!B:B,B:B,'Input - target event report'!D:D,"Private Investment"))/(I1190-1))</f>
        <v/>
      </c>
      <c r="H1190">
        <f>IF(MAXIFS('Input - target event report'!E:E,'Input - target event report'!B:B,B:B,'Input - target event report'!D:D,"Private Investment") = 0, "N/A", TODAY() - MAXIFS('Input - target event report'!E:E,'Input - target event report'!B:B,B:B,'Input - target event report'!D:D,"Private Investment"))</f>
        <v/>
      </c>
      <c r="I1190">
        <f>COUNTIFS('Input - target event report'!B:B,B1190,'Input - target event report'!D:D, "Private Investment")</f>
        <v/>
      </c>
      <c r="J1190">
        <f>INDEX('Input - companies list'!$1:$10000,MATCH(B1190,'Input - companies list'!B:B,0),MATCH("Flow",'Input - companies list'!$1:$1,0 ))</f>
        <v/>
      </c>
      <c r="K1190">
        <f>INDEX('Input - companies list'!$1:$10000,MATCH(B1190,'Input - companies list'!B:B,0),MATCH("Inter-Cluster Connectivity",'Input - companies list'!$1:$1,0 ))</f>
        <v/>
      </c>
      <c r="L1190">
        <f>IFERROR(PERCENTRANK(F:F,F1190),0)</f>
        <v/>
      </c>
      <c r="M1190">
        <f>IFERROR(1 - PERCENTRANK(G:G,G1190),0)</f>
        <v/>
      </c>
      <c r="N1190">
        <f>IFERROR(1 - PERCENTRANK(H:H,H1190),0)</f>
        <v/>
      </c>
      <c r="O1190">
        <f>IFERROR(PERCENTRANK(I:I,I1190),0)</f>
        <v/>
      </c>
      <c r="P1190">
        <f>IFERROR(1 - PERCENTRANK(J:J,J1190),0)</f>
        <v/>
      </c>
      <c r="Q1190">
        <f>IFERROR(PERCENTRANK(K:K,K1190),0)</f>
        <v/>
      </c>
      <c r="R1190">
        <f>L1190*weight1+M1190*weight2+N1190*weight3+O1190*weight4+P1190*weight5+Q1190*weight6</f>
        <v/>
      </c>
    </row>
    <row r="1191" spans="1:18">
      <c r="A1191">
        <f>RANK(R1191,R:R)</f>
        <v/>
      </c>
      <c r="B1191" t="s">
        <v>13727</v>
      </c>
      <c r="C1191">
        <f>VLOOKUP(B1191,'Input - companies list'!B:L,2,FALSE)</f>
        <v/>
      </c>
      <c r="D1191">
        <f>VLOOKUP(B1191,'Input - companies list'!B:L,11,FALSE)</f>
        <v/>
      </c>
      <c r="E1191">
        <f>VLOOKUP(B1191,'Input - companies list'!B:E,4,FALSE)</f>
        <v/>
      </c>
      <c r="F1191">
        <f>SUMIFS('Input - target event report'!H:H,'Input - target event report'!B:B,B1191,'Input - target event report'!D:D, "Private Investment")</f>
        <v/>
      </c>
      <c r="G1191">
        <f>IF(I1191&lt;2, "N/A", (MAXIFS('Input - target event report'!E:E,'Input - target event report'!B:B,B:B,'Input - target event report'!D:D,"Private Investment")-MINIFS('Input - target event report'!E:E,'Input - target event report'!B:B,B:B,'Input - target event report'!D:D,"Private Investment"))/(I1191-1))</f>
        <v/>
      </c>
      <c r="H1191">
        <f>IF(MAXIFS('Input - target event report'!E:E,'Input - target event report'!B:B,B:B,'Input - target event report'!D:D,"Private Investment") = 0, "N/A", TODAY() - MAXIFS('Input - target event report'!E:E,'Input - target event report'!B:B,B:B,'Input - target event report'!D:D,"Private Investment"))</f>
        <v/>
      </c>
      <c r="I1191">
        <f>COUNTIFS('Input - target event report'!B:B,B1191,'Input - target event report'!D:D, "Private Investment")</f>
        <v/>
      </c>
      <c r="J1191">
        <f>INDEX('Input - companies list'!$1:$10000,MATCH(B1191,'Input - companies list'!B:B,0),MATCH("Flow",'Input - companies list'!$1:$1,0 ))</f>
        <v/>
      </c>
      <c r="K1191">
        <f>INDEX('Input - companies list'!$1:$10000,MATCH(B1191,'Input - companies list'!B:B,0),MATCH("Inter-Cluster Connectivity",'Input - companies list'!$1:$1,0 ))</f>
        <v/>
      </c>
      <c r="L1191">
        <f>IFERROR(PERCENTRANK(F:F,F1191),0)</f>
        <v/>
      </c>
      <c r="M1191">
        <f>IFERROR(1 - PERCENTRANK(G:G,G1191),0)</f>
        <v/>
      </c>
      <c r="N1191">
        <f>IFERROR(1 - PERCENTRANK(H:H,H1191),0)</f>
        <v/>
      </c>
      <c r="O1191">
        <f>IFERROR(PERCENTRANK(I:I,I1191),0)</f>
        <v/>
      </c>
      <c r="P1191">
        <f>IFERROR(1 - PERCENTRANK(J:J,J1191),0)</f>
        <v/>
      </c>
      <c r="Q1191">
        <f>IFERROR(PERCENTRANK(K:K,K1191),0)</f>
        <v/>
      </c>
      <c r="R1191">
        <f>L1191*weight1+M1191*weight2+N1191*weight3+O1191*weight4+P1191*weight5+Q1191*weight6</f>
        <v/>
      </c>
    </row>
    <row r="1192" spans="1:18">
      <c r="A1192">
        <f>RANK(R1192,R:R)</f>
        <v/>
      </c>
      <c r="B1192" t="s">
        <v>13738</v>
      </c>
      <c r="C1192">
        <f>VLOOKUP(B1192,'Input - companies list'!B:L,2,FALSE)</f>
        <v/>
      </c>
      <c r="D1192">
        <f>VLOOKUP(B1192,'Input - companies list'!B:L,11,FALSE)</f>
        <v/>
      </c>
      <c r="E1192">
        <f>VLOOKUP(B1192,'Input - companies list'!B:E,4,FALSE)</f>
        <v/>
      </c>
      <c r="F1192">
        <f>SUMIFS('Input - target event report'!H:H,'Input - target event report'!B:B,B1192,'Input - target event report'!D:D, "Private Investment")</f>
        <v/>
      </c>
      <c r="G1192">
        <f>IF(I1192&lt;2, "N/A", (MAXIFS('Input - target event report'!E:E,'Input - target event report'!B:B,B:B,'Input - target event report'!D:D,"Private Investment")-MINIFS('Input - target event report'!E:E,'Input - target event report'!B:B,B:B,'Input - target event report'!D:D,"Private Investment"))/(I1192-1))</f>
        <v/>
      </c>
      <c r="H1192">
        <f>IF(MAXIFS('Input - target event report'!E:E,'Input - target event report'!B:B,B:B,'Input - target event report'!D:D,"Private Investment") = 0, "N/A", TODAY() - MAXIFS('Input - target event report'!E:E,'Input - target event report'!B:B,B:B,'Input - target event report'!D:D,"Private Investment"))</f>
        <v/>
      </c>
      <c r="I1192">
        <f>COUNTIFS('Input - target event report'!B:B,B1192,'Input - target event report'!D:D, "Private Investment")</f>
        <v/>
      </c>
      <c r="J1192">
        <f>INDEX('Input - companies list'!$1:$10000,MATCH(B1192,'Input - companies list'!B:B,0),MATCH("Flow",'Input - companies list'!$1:$1,0 ))</f>
        <v/>
      </c>
      <c r="K1192">
        <f>INDEX('Input - companies list'!$1:$10000,MATCH(B1192,'Input - companies list'!B:B,0),MATCH("Inter-Cluster Connectivity",'Input - companies list'!$1:$1,0 ))</f>
        <v/>
      </c>
      <c r="L1192">
        <f>IFERROR(PERCENTRANK(F:F,F1192),0)</f>
        <v/>
      </c>
      <c r="M1192">
        <f>IFERROR(1 - PERCENTRANK(G:G,G1192),0)</f>
        <v/>
      </c>
      <c r="N1192">
        <f>IFERROR(1 - PERCENTRANK(H:H,H1192),0)</f>
        <v/>
      </c>
      <c r="O1192">
        <f>IFERROR(PERCENTRANK(I:I,I1192),0)</f>
        <v/>
      </c>
      <c r="P1192">
        <f>IFERROR(1 - PERCENTRANK(J:J,J1192),0)</f>
        <v/>
      </c>
      <c r="Q1192">
        <f>IFERROR(PERCENTRANK(K:K,K1192),0)</f>
        <v/>
      </c>
      <c r="R1192">
        <f>L1192*weight1+M1192*weight2+N1192*weight3+O1192*weight4+P1192*weight5+Q1192*weight6</f>
        <v/>
      </c>
    </row>
    <row r="1193" spans="1:18">
      <c r="A1193">
        <f>RANK(R1193,R:R)</f>
        <v/>
      </c>
      <c r="B1193" t="s">
        <v>13743</v>
      </c>
      <c r="C1193">
        <f>VLOOKUP(B1193,'Input - companies list'!B:L,2,FALSE)</f>
        <v/>
      </c>
      <c r="D1193">
        <f>VLOOKUP(B1193,'Input - companies list'!B:L,11,FALSE)</f>
        <v/>
      </c>
      <c r="E1193">
        <f>VLOOKUP(B1193,'Input - companies list'!B:E,4,FALSE)</f>
        <v/>
      </c>
      <c r="F1193">
        <f>SUMIFS('Input - target event report'!H:H,'Input - target event report'!B:B,B1193,'Input - target event report'!D:D, "Private Investment")</f>
        <v/>
      </c>
      <c r="G1193">
        <f>IF(I1193&lt;2, "N/A", (MAXIFS('Input - target event report'!E:E,'Input - target event report'!B:B,B:B,'Input - target event report'!D:D,"Private Investment")-MINIFS('Input - target event report'!E:E,'Input - target event report'!B:B,B:B,'Input - target event report'!D:D,"Private Investment"))/(I1193-1))</f>
        <v/>
      </c>
      <c r="H1193">
        <f>IF(MAXIFS('Input - target event report'!E:E,'Input - target event report'!B:B,B:B,'Input - target event report'!D:D,"Private Investment") = 0, "N/A", TODAY() - MAXIFS('Input - target event report'!E:E,'Input - target event report'!B:B,B:B,'Input - target event report'!D:D,"Private Investment"))</f>
        <v/>
      </c>
      <c r="I1193">
        <f>COUNTIFS('Input - target event report'!B:B,B1193,'Input - target event report'!D:D, "Private Investment")</f>
        <v/>
      </c>
      <c r="J1193">
        <f>INDEX('Input - companies list'!$1:$10000,MATCH(B1193,'Input - companies list'!B:B,0),MATCH("Flow",'Input - companies list'!$1:$1,0 ))</f>
        <v/>
      </c>
      <c r="K1193">
        <f>INDEX('Input - companies list'!$1:$10000,MATCH(B1193,'Input - companies list'!B:B,0),MATCH("Inter-Cluster Connectivity",'Input - companies list'!$1:$1,0 ))</f>
        <v/>
      </c>
      <c r="L1193">
        <f>IFERROR(PERCENTRANK(F:F,F1193),0)</f>
        <v/>
      </c>
      <c r="M1193">
        <f>IFERROR(1 - PERCENTRANK(G:G,G1193),0)</f>
        <v/>
      </c>
      <c r="N1193">
        <f>IFERROR(1 - PERCENTRANK(H:H,H1193),0)</f>
        <v/>
      </c>
      <c r="O1193">
        <f>IFERROR(PERCENTRANK(I:I,I1193),0)</f>
        <v/>
      </c>
      <c r="P1193">
        <f>IFERROR(1 - PERCENTRANK(J:J,J1193),0)</f>
        <v/>
      </c>
      <c r="Q1193">
        <f>IFERROR(PERCENTRANK(K:K,K1193),0)</f>
        <v/>
      </c>
      <c r="R1193">
        <f>L1193*weight1+M1193*weight2+N1193*weight3+O1193*weight4+P1193*weight5+Q1193*weight6</f>
        <v/>
      </c>
    </row>
    <row r="1194" spans="1:18">
      <c r="A1194">
        <f>RANK(R1194,R:R)</f>
        <v/>
      </c>
      <c r="B1194" t="s">
        <v>13753</v>
      </c>
      <c r="C1194">
        <f>VLOOKUP(B1194,'Input - companies list'!B:L,2,FALSE)</f>
        <v/>
      </c>
      <c r="D1194">
        <f>VLOOKUP(B1194,'Input - companies list'!B:L,11,FALSE)</f>
        <v/>
      </c>
      <c r="E1194">
        <f>VLOOKUP(B1194,'Input - companies list'!B:E,4,FALSE)</f>
        <v/>
      </c>
      <c r="F1194">
        <f>SUMIFS('Input - target event report'!H:H,'Input - target event report'!B:B,B1194,'Input - target event report'!D:D, "Private Investment")</f>
        <v/>
      </c>
      <c r="G1194">
        <f>IF(I1194&lt;2, "N/A", (MAXIFS('Input - target event report'!E:E,'Input - target event report'!B:B,B:B,'Input - target event report'!D:D,"Private Investment")-MINIFS('Input - target event report'!E:E,'Input - target event report'!B:B,B:B,'Input - target event report'!D:D,"Private Investment"))/(I1194-1))</f>
        <v/>
      </c>
      <c r="H1194">
        <f>IF(MAXIFS('Input - target event report'!E:E,'Input - target event report'!B:B,B:B,'Input - target event report'!D:D,"Private Investment") = 0, "N/A", TODAY() - MAXIFS('Input - target event report'!E:E,'Input - target event report'!B:B,B:B,'Input - target event report'!D:D,"Private Investment"))</f>
        <v/>
      </c>
      <c r="I1194">
        <f>COUNTIFS('Input - target event report'!B:B,B1194,'Input - target event report'!D:D, "Private Investment")</f>
        <v/>
      </c>
      <c r="J1194">
        <f>INDEX('Input - companies list'!$1:$10000,MATCH(B1194,'Input - companies list'!B:B,0),MATCH("Flow",'Input - companies list'!$1:$1,0 ))</f>
        <v/>
      </c>
      <c r="K1194">
        <f>INDEX('Input - companies list'!$1:$10000,MATCH(B1194,'Input - companies list'!B:B,0),MATCH("Inter-Cluster Connectivity",'Input - companies list'!$1:$1,0 ))</f>
        <v/>
      </c>
      <c r="L1194">
        <f>IFERROR(PERCENTRANK(F:F,F1194),0)</f>
        <v/>
      </c>
      <c r="M1194">
        <f>IFERROR(1 - PERCENTRANK(G:G,G1194),0)</f>
        <v/>
      </c>
      <c r="N1194">
        <f>IFERROR(1 - PERCENTRANK(H:H,H1194),0)</f>
        <v/>
      </c>
      <c r="O1194">
        <f>IFERROR(PERCENTRANK(I:I,I1194),0)</f>
        <v/>
      </c>
      <c r="P1194">
        <f>IFERROR(1 - PERCENTRANK(J:J,J1194),0)</f>
        <v/>
      </c>
      <c r="Q1194">
        <f>IFERROR(PERCENTRANK(K:K,K1194),0)</f>
        <v/>
      </c>
      <c r="R1194">
        <f>L1194*weight1+M1194*weight2+N1194*weight3+O1194*weight4+P1194*weight5+Q1194*weight6</f>
        <v/>
      </c>
    </row>
    <row r="1195" spans="1:18">
      <c r="A1195">
        <f>RANK(R1195,R:R)</f>
        <v/>
      </c>
      <c r="B1195" t="s">
        <v>13766</v>
      </c>
      <c r="C1195">
        <f>VLOOKUP(B1195,'Input - companies list'!B:L,2,FALSE)</f>
        <v/>
      </c>
      <c r="D1195">
        <f>VLOOKUP(B1195,'Input - companies list'!B:L,11,FALSE)</f>
        <v/>
      </c>
      <c r="E1195">
        <f>VLOOKUP(B1195,'Input - companies list'!B:E,4,FALSE)</f>
        <v/>
      </c>
      <c r="F1195">
        <f>SUMIFS('Input - target event report'!H:H,'Input - target event report'!B:B,B1195,'Input - target event report'!D:D, "Private Investment")</f>
        <v/>
      </c>
      <c r="G1195">
        <f>IF(I1195&lt;2, "N/A", (MAXIFS('Input - target event report'!E:E,'Input - target event report'!B:B,B:B,'Input - target event report'!D:D,"Private Investment")-MINIFS('Input - target event report'!E:E,'Input - target event report'!B:B,B:B,'Input - target event report'!D:D,"Private Investment"))/(I1195-1))</f>
        <v/>
      </c>
      <c r="H1195">
        <f>IF(MAXIFS('Input - target event report'!E:E,'Input - target event report'!B:B,B:B,'Input - target event report'!D:D,"Private Investment") = 0, "N/A", TODAY() - MAXIFS('Input - target event report'!E:E,'Input - target event report'!B:B,B:B,'Input - target event report'!D:D,"Private Investment"))</f>
        <v/>
      </c>
      <c r="I1195">
        <f>COUNTIFS('Input - target event report'!B:B,B1195,'Input - target event report'!D:D, "Private Investment")</f>
        <v/>
      </c>
      <c r="J1195">
        <f>INDEX('Input - companies list'!$1:$10000,MATCH(B1195,'Input - companies list'!B:B,0),MATCH("Flow",'Input - companies list'!$1:$1,0 ))</f>
        <v/>
      </c>
      <c r="K1195">
        <f>INDEX('Input - companies list'!$1:$10000,MATCH(B1195,'Input - companies list'!B:B,0),MATCH("Inter-Cluster Connectivity",'Input - companies list'!$1:$1,0 ))</f>
        <v/>
      </c>
      <c r="L1195">
        <f>IFERROR(PERCENTRANK(F:F,F1195),0)</f>
        <v/>
      </c>
      <c r="M1195">
        <f>IFERROR(1 - PERCENTRANK(G:G,G1195),0)</f>
        <v/>
      </c>
      <c r="N1195">
        <f>IFERROR(1 - PERCENTRANK(H:H,H1195),0)</f>
        <v/>
      </c>
      <c r="O1195">
        <f>IFERROR(PERCENTRANK(I:I,I1195),0)</f>
        <v/>
      </c>
      <c r="P1195">
        <f>IFERROR(1 - PERCENTRANK(J:J,J1195),0)</f>
        <v/>
      </c>
      <c r="Q1195">
        <f>IFERROR(PERCENTRANK(K:K,K1195),0)</f>
        <v/>
      </c>
      <c r="R1195">
        <f>L1195*weight1+M1195*weight2+N1195*weight3+O1195*weight4+P1195*weight5+Q1195*weight6</f>
        <v/>
      </c>
    </row>
    <row r="1196" spans="1:18">
      <c r="A1196">
        <f>RANK(R1196,R:R)</f>
        <v/>
      </c>
      <c r="B1196" t="s">
        <v>13774</v>
      </c>
      <c r="C1196">
        <f>VLOOKUP(B1196,'Input - companies list'!B:L,2,FALSE)</f>
        <v/>
      </c>
      <c r="D1196">
        <f>VLOOKUP(B1196,'Input - companies list'!B:L,11,FALSE)</f>
        <v/>
      </c>
      <c r="E1196">
        <f>VLOOKUP(B1196,'Input - companies list'!B:E,4,FALSE)</f>
        <v/>
      </c>
      <c r="F1196">
        <f>SUMIFS('Input - target event report'!H:H,'Input - target event report'!B:B,B1196,'Input - target event report'!D:D, "Private Investment")</f>
        <v/>
      </c>
      <c r="G1196">
        <f>IF(I1196&lt;2, "N/A", (MAXIFS('Input - target event report'!E:E,'Input - target event report'!B:B,B:B,'Input - target event report'!D:D,"Private Investment")-MINIFS('Input - target event report'!E:E,'Input - target event report'!B:B,B:B,'Input - target event report'!D:D,"Private Investment"))/(I1196-1))</f>
        <v/>
      </c>
      <c r="H1196">
        <f>IF(MAXIFS('Input - target event report'!E:E,'Input - target event report'!B:B,B:B,'Input - target event report'!D:D,"Private Investment") = 0, "N/A", TODAY() - MAXIFS('Input - target event report'!E:E,'Input - target event report'!B:B,B:B,'Input - target event report'!D:D,"Private Investment"))</f>
        <v/>
      </c>
      <c r="I1196">
        <f>COUNTIFS('Input - target event report'!B:B,B1196,'Input - target event report'!D:D, "Private Investment")</f>
        <v/>
      </c>
      <c r="J1196">
        <f>INDEX('Input - companies list'!$1:$10000,MATCH(B1196,'Input - companies list'!B:B,0),MATCH("Flow",'Input - companies list'!$1:$1,0 ))</f>
        <v/>
      </c>
      <c r="K1196">
        <f>INDEX('Input - companies list'!$1:$10000,MATCH(B1196,'Input - companies list'!B:B,0),MATCH("Inter-Cluster Connectivity",'Input - companies list'!$1:$1,0 ))</f>
        <v/>
      </c>
      <c r="L1196">
        <f>IFERROR(PERCENTRANK(F:F,F1196),0)</f>
        <v/>
      </c>
      <c r="M1196">
        <f>IFERROR(1 - PERCENTRANK(G:G,G1196),0)</f>
        <v/>
      </c>
      <c r="N1196">
        <f>IFERROR(1 - PERCENTRANK(H:H,H1196),0)</f>
        <v/>
      </c>
      <c r="O1196">
        <f>IFERROR(PERCENTRANK(I:I,I1196),0)</f>
        <v/>
      </c>
      <c r="P1196">
        <f>IFERROR(1 - PERCENTRANK(J:J,J1196),0)</f>
        <v/>
      </c>
      <c r="Q1196">
        <f>IFERROR(PERCENTRANK(K:K,K1196),0)</f>
        <v/>
      </c>
      <c r="R1196">
        <f>L1196*weight1+M1196*weight2+N1196*weight3+O1196*weight4+P1196*weight5+Q1196*weight6</f>
        <v/>
      </c>
    </row>
    <row r="1197" spans="1:18">
      <c r="A1197">
        <f>RANK(R1197,R:R)</f>
        <v/>
      </c>
      <c r="B1197" t="s">
        <v>13784</v>
      </c>
      <c r="C1197">
        <f>VLOOKUP(B1197,'Input - companies list'!B:L,2,FALSE)</f>
        <v/>
      </c>
      <c r="D1197">
        <f>VLOOKUP(B1197,'Input - companies list'!B:L,11,FALSE)</f>
        <v/>
      </c>
      <c r="E1197">
        <f>VLOOKUP(B1197,'Input - companies list'!B:E,4,FALSE)</f>
        <v/>
      </c>
      <c r="F1197">
        <f>SUMIFS('Input - target event report'!H:H,'Input - target event report'!B:B,B1197,'Input - target event report'!D:D, "Private Investment")</f>
        <v/>
      </c>
      <c r="G1197">
        <f>IF(I1197&lt;2, "N/A", (MAXIFS('Input - target event report'!E:E,'Input - target event report'!B:B,B:B,'Input - target event report'!D:D,"Private Investment")-MINIFS('Input - target event report'!E:E,'Input - target event report'!B:B,B:B,'Input - target event report'!D:D,"Private Investment"))/(I1197-1))</f>
        <v/>
      </c>
      <c r="H1197">
        <f>IF(MAXIFS('Input - target event report'!E:E,'Input - target event report'!B:B,B:B,'Input - target event report'!D:D,"Private Investment") = 0, "N/A", TODAY() - MAXIFS('Input - target event report'!E:E,'Input - target event report'!B:B,B:B,'Input - target event report'!D:D,"Private Investment"))</f>
        <v/>
      </c>
      <c r="I1197">
        <f>COUNTIFS('Input - target event report'!B:B,B1197,'Input - target event report'!D:D, "Private Investment")</f>
        <v/>
      </c>
      <c r="J1197">
        <f>INDEX('Input - companies list'!$1:$10000,MATCH(B1197,'Input - companies list'!B:B,0),MATCH("Flow",'Input - companies list'!$1:$1,0 ))</f>
        <v/>
      </c>
      <c r="K1197">
        <f>INDEX('Input - companies list'!$1:$10000,MATCH(B1197,'Input - companies list'!B:B,0),MATCH("Inter-Cluster Connectivity",'Input - companies list'!$1:$1,0 ))</f>
        <v/>
      </c>
      <c r="L1197">
        <f>IFERROR(PERCENTRANK(F:F,F1197),0)</f>
        <v/>
      </c>
      <c r="M1197">
        <f>IFERROR(1 - PERCENTRANK(G:G,G1197),0)</f>
        <v/>
      </c>
      <c r="N1197">
        <f>IFERROR(1 - PERCENTRANK(H:H,H1197),0)</f>
        <v/>
      </c>
      <c r="O1197">
        <f>IFERROR(PERCENTRANK(I:I,I1197),0)</f>
        <v/>
      </c>
      <c r="P1197">
        <f>IFERROR(1 - PERCENTRANK(J:J,J1197),0)</f>
        <v/>
      </c>
      <c r="Q1197">
        <f>IFERROR(PERCENTRANK(K:K,K1197),0)</f>
        <v/>
      </c>
      <c r="R1197">
        <f>L1197*weight1+M1197*weight2+N1197*weight3+O1197*weight4+P1197*weight5+Q1197*weight6</f>
        <v/>
      </c>
    </row>
    <row r="1198" spans="1:18">
      <c r="A1198">
        <f>RANK(R1198,R:R)</f>
        <v/>
      </c>
      <c r="B1198" t="s">
        <v>13794</v>
      </c>
      <c r="C1198">
        <f>VLOOKUP(B1198,'Input - companies list'!B:L,2,FALSE)</f>
        <v/>
      </c>
      <c r="D1198">
        <f>VLOOKUP(B1198,'Input - companies list'!B:L,11,FALSE)</f>
        <v/>
      </c>
      <c r="E1198">
        <f>VLOOKUP(B1198,'Input - companies list'!B:E,4,FALSE)</f>
        <v/>
      </c>
      <c r="F1198">
        <f>SUMIFS('Input - target event report'!H:H,'Input - target event report'!B:B,B1198,'Input - target event report'!D:D, "Private Investment")</f>
        <v/>
      </c>
      <c r="G1198">
        <f>IF(I1198&lt;2, "N/A", (MAXIFS('Input - target event report'!E:E,'Input - target event report'!B:B,B:B,'Input - target event report'!D:D,"Private Investment")-MINIFS('Input - target event report'!E:E,'Input - target event report'!B:B,B:B,'Input - target event report'!D:D,"Private Investment"))/(I1198-1))</f>
        <v/>
      </c>
      <c r="H1198">
        <f>IF(MAXIFS('Input - target event report'!E:E,'Input - target event report'!B:B,B:B,'Input - target event report'!D:D,"Private Investment") = 0, "N/A", TODAY() - MAXIFS('Input - target event report'!E:E,'Input - target event report'!B:B,B:B,'Input - target event report'!D:D,"Private Investment"))</f>
        <v/>
      </c>
      <c r="I1198">
        <f>COUNTIFS('Input - target event report'!B:B,B1198,'Input - target event report'!D:D, "Private Investment")</f>
        <v/>
      </c>
      <c r="J1198">
        <f>INDEX('Input - companies list'!$1:$10000,MATCH(B1198,'Input - companies list'!B:B,0),MATCH("Flow",'Input - companies list'!$1:$1,0 ))</f>
        <v/>
      </c>
      <c r="K1198">
        <f>INDEX('Input - companies list'!$1:$10000,MATCH(B1198,'Input - companies list'!B:B,0),MATCH("Inter-Cluster Connectivity",'Input - companies list'!$1:$1,0 ))</f>
        <v/>
      </c>
      <c r="L1198">
        <f>IFERROR(PERCENTRANK(F:F,F1198),0)</f>
        <v/>
      </c>
      <c r="M1198">
        <f>IFERROR(1 - PERCENTRANK(G:G,G1198),0)</f>
        <v/>
      </c>
      <c r="N1198">
        <f>IFERROR(1 - PERCENTRANK(H:H,H1198),0)</f>
        <v/>
      </c>
      <c r="O1198">
        <f>IFERROR(PERCENTRANK(I:I,I1198),0)</f>
        <v/>
      </c>
      <c r="P1198">
        <f>IFERROR(1 - PERCENTRANK(J:J,J1198),0)</f>
        <v/>
      </c>
      <c r="Q1198">
        <f>IFERROR(PERCENTRANK(K:K,K1198),0)</f>
        <v/>
      </c>
      <c r="R1198">
        <f>L1198*weight1+M1198*weight2+N1198*weight3+O1198*weight4+P1198*weight5+Q1198*weight6</f>
        <v/>
      </c>
    </row>
    <row r="1199" spans="1:18">
      <c r="A1199">
        <f>RANK(R1199,R:R)</f>
        <v/>
      </c>
      <c r="B1199" t="s">
        <v>13806</v>
      </c>
      <c r="C1199">
        <f>VLOOKUP(B1199,'Input - companies list'!B:L,2,FALSE)</f>
        <v/>
      </c>
      <c r="D1199">
        <f>VLOOKUP(B1199,'Input - companies list'!B:L,11,FALSE)</f>
        <v/>
      </c>
      <c r="E1199">
        <f>VLOOKUP(B1199,'Input - companies list'!B:E,4,FALSE)</f>
        <v/>
      </c>
      <c r="F1199">
        <f>SUMIFS('Input - target event report'!H:H,'Input - target event report'!B:B,B1199,'Input - target event report'!D:D, "Private Investment")</f>
        <v/>
      </c>
      <c r="G1199">
        <f>IF(I1199&lt;2, "N/A", (MAXIFS('Input - target event report'!E:E,'Input - target event report'!B:B,B:B,'Input - target event report'!D:D,"Private Investment")-MINIFS('Input - target event report'!E:E,'Input - target event report'!B:B,B:B,'Input - target event report'!D:D,"Private Investment"))/(I1199-1))</f>
        <v/>
      </c>
      <c r="H1199">
        <f>IF(MAXIFS('Input - target event report'!E:E,'Input - target event report'!B:B,B:B,'Input - target event report'!D:D,"Private Investment") = 0, "N/A", TODAY() - MAXIFS('Input - target event report'!E:E,'Input - target event report'!B:B,B:B,'Input - target event report'!D:D,"Private Investment"))</f>
        <v/>
      </c>
      <c r="I1199">
        <f>COUNTIFS('Input - target event report'!B:B,B1199,'Input - target event report'!D:D, "Private Investment")</f>
        <v/>
      </c>
      <c r="J1199">
        <f>INDEX('Input - companies list'!$1:$10000,MATCH(B1199,'Input - companies list'!B:B,0),MATCH("Flow",'Input - companies list'!$1:$1,0 ))</f>
        <v/>
      </c>
      <c r="K1199">
        <f>INDEX('Input - companies list'!$1:$10000,MATCH(B1199,'Input - companies list'!B:B,0),MATCH("Inter-Cluster Connectivity",'Input - companies list'!$1:$1,0 ))</f>
        <v/>
      </c>
      <c r="L1199">
        <f>IFERROR(PERCENTRANK(F:F,F1199),0)</f>
        <v/>
      </c>
      <c r="M1199">
        <f>IFERROR(1 - PERCENTRANK(G:G,G1199),0)</f>
        <v/>
      </c>
      <c r="N1199">
        <f>IFERROR(1 - PERCENTRANK(H:H,H1199),0)</f>
        <v/>
      </c>
      <c r="O1199">
        <f>IFERROR(PERCENTRANK(I:I,I1199),0)</f>
        <v/>
      </c>
      <c r="P1199">
        <f>IFERROR(1 - PERCENTRANK(J:J,J1199),0)</f>
        <v/>
      </c>
      <c r="Q1199">
        <f>IFERROR(PERCENTRANK(K:K,K1199),0)</f>
        <v/>
      </c>
      <c r="R1199">
        <f>L1199*weight1+M1199*weight2+N1199*weight3+O1199*weight4+P1199*weight5+Q1199*weight6</f>
        <v/>
      </c>
    </row>
    <row r="1200" spans="1:18">
      <c r="A1200">
        <f>RANK(R1200,R:R)</f>
        <v/>
      </c>
      <c r="B1200" t="s">
        <v>13816</v>
      </c>
      <c r="C1200">
        <f>VLOOKUP(B1200,'Input - companies list'!B:L,2,FALSE)</f>
        <v/>
      </c>
      <c r="D1200">
        <f>VLOOKUP(B1200,'Input - companies list'!B:L,11,FALSE)</f>
        <v/>
      </c>
      <c r="E1200">
        <f>VLOOKUP(B1200,'Input - companies list'!B:E,4,FALSE)</f>
        <v/>
      </c>
      <c r="F1200">
        <f>SUMIFS('Input - target event report'!H:H,'Input - target event report'!B:B,B1200,'Input - target event report'!D:D, "Private Investment")</f>
        <v/>
      </c>
      <c r="G1200">
        <f>IF(I1200&lt;2, "N/A", (MAXIFS('Input - target event report'!E:E,'Input - target event report'!B:B,B:B,'Input - target event report'!D:D,"Private Investment")-MINIFS('Input - target event report'!E:E,'Input - target event report'!B:B,B:B,'Input - target event report'!D:D,"Private Investment"))/(I1200-1))</f>
        <v/>
      </c>
      <c r="H1200">
        <f>IF(MAXIFS('Input - target event report'!E:E,'Input - target event report'!B:B,B:B,'Input - target event report'!D:D,"Private Investment") = 0, "N/A", TODAY() - MAXIFS('Input - target event report'!E:E,'Input - target event report'!B:B,B:B,'Input - target event report'!D:D,"Private Investment"))</f>
        <v/>
      </c>
      <c r="I1200">
        <f>COUNTIFS('Input - target event report'!B:B,B1200,'Input - target event report'!D:D, "Private Investment")</f>
        <v/>
      </c>
      <c r="J1200">
        <f>INDEX('Input - companies list'!$1:$10000,MATCH(B1200,'Input - companies list'!B:B,0),MATCH("Flow",'Input - companies list'!$1:$1,0 ))</f>
        <v/>
      </c>
      <c r="K1200">
        <f>INDEX('Input - companies list'!$1:$10000,MATCH(B1200,'Input - companies list'!B:B,0),MATCH("Inter-Cluster Connectivity",'Input - companies list'!$1:$1,0 ))</f>
        <v/>
      </c>
      <c r="L1200">
        <f>IFERROR(PERCENTRANK(F:F,F1200),0)</f>
        <v/>
      </c>
      <c r="M1200">
        <f>IFERROR(1 - PERCENTRANK(G:G,G1200),0)</f>
        <v/>
      </c>
      <c r="N1200">
        <f>IFERROR(1 - PERCENTRANK(H:H,H1200),0)</f>
        <v/>
      </c>
      <c r="O1200">
        <f>IFERROR(PERCENTRANK(I:I,I1200),0)</f>
        <v/>
      </c>
      <c r="P1200">
        <f>IFERROR(1 - PERCENTRANK(J:J,J1200),0)</f>
        <v/>
      </c>
      <c r="Q1200">
        <f>IFERROR(PERCENTRANK(K:K,K1200),0)</f>
        <v/>
      </c>
      <c r="R1200">
        <f>L1200*weight1+M1200*weight2+N1200*weight3+O1200*weight4+P1200*weight5+Q1200*weight6</f>
        <v/>
      </c>
    </row>
    <row r="1201" spans="1:18">
      <c r="A1201">
        <f>RANK(R1201,R:R)</f>
        <v/>
      </c>
      <c r="B1201" t="s">
        <v>13826</v>
      </c>
      <c r="C1201">
        <f>VLOOKUP(B1201,'Input - companies list'!B:L,2,FALSE)</f>
        <v/>
      </c>
      <c r="D1201">
        <f>VLOOKUP(B1201,'Input - companies list'!B:L,11,FALSE)</f>
        <v/>
      </c>
      <c r="E1201">
        <f>VLOOKUP(B1201,'Input - companies list'!B:E,4,FALSE)</f>
        <v/>
      </c>
      <c r="F1201">
        <f>SUMIFS('Input - target event report'!H:H,'Input - target event report'!B:B,B1201,'Input - target event report'!D:D, "Private Investment")</f>
        <v/>
      </c>
      <c r="G1201">
        <f>IF(I1201&lt;2, "N/A", (MAXIFS('Input - target event report'!E:E,'Input - target event report'!B:B,B:B,'Input - target event report'!D:D,"Private Investment")-MINIFS('Input - target event report'!E:E,'Input - target event report'!B:B,B:B,'Input - target event report'!D:D,"Private Investment"))/(I1201-1))</f>
        <v/>
      </c>
      <c r="H1201">
        <f>IF(MAXIFS('Input - target event report'!E:E,'Input - target event report'!B:B,B:B,'Input - target event report'!D:D,"Private Investment") = 0, "N/A", TODAY() - MAXIFS('Input - target event report'!E:E,'Input - target event report'!B:B,B:B,'Input - target event report'!D:D,"Private Investment"))</f>
        <v/>
      </c>
      <c r="I1201">
        <f>COUNTIFS('Input - target event report'!B:B,B1201,'Input - target event report'!D:D, "Private Investment")</f>
        <v/>
      </c>
      <c r="J1201">
        <f>INDEX('Input - companies list'!$1:$10000,MATCH(B1201,'Input - companies list'!B:B,0),MATCH("Flow",'Input - companies list'!$1:$1,0 ))</f>
        <v/>
      </c>
      <c r="K1201">
        <f>INDEX('Input - companies list'!$1:$10000,MATCH(B1201,'Input - companies list'!B:B,0),MATCH("Inter-Cluster Connectivity",'Input - companies list'!$1:$1,0 ))</f>
        <v/>
      </c>
      <c r="L1201">
        <f>IFERROR(PERCENTRANK(F:F,F1201),0)</f>
        <v/>
      </c>
      <c r="M1201">
        <f>IFERROR(1 - PERCENTRANK(G:G,G1201),0)</f>
        <v/>
      </c>
      <c r="N1201">
        <f>IFERROR(1 - PERCENTRANK(H:H,H1201),0)</f>
        <v/>
      </c>
      <c r="O1201">
        <f>IFERROR(PERCENTRANK(I:I,I1201),0)</f>
        <v/>
      </c>
      <c r="P1201">
        <f>IFERROR(1 - PERCENTRANK(J:J,J1201),0)</f>
        <v/>
      </c>
      <c r="Q1201">
        <f>IFERROR(PERCENTRANK(K:K,K1201),0)</f>
        <v/>
      </c>
      <c r="R1201">
        <f>L1201*weight1+M1201*weight2+N1201*weight3+O1201*weight4+P1201*weight5+Q1201*weight6</f>
        <v/>
      </c>
    </row>
    <row r="1202" spans="1:18">
      <c r="A1202">
        <f>RANK(R1202,R:R)</f>
        <v/>
      </c>
      <c r="B1202" t="s">
        <v>13836</v>
      </c>
      <c r="C1202">
        <f>VLOOKUP(B1202,'Input - companies list'!B:L,2,FALSE)</f>
        <v/>
      </c>
      <c r="D1202">
        <f>VLOOKUP(B1202,'Input - companies list'!B:L,11,FALSE)</f>
        <v/>
      </c>
      <c r="E1202">
        <f>VLOOKUP(B1202,'Input - companies list'!B:E,4,FALSE)</f>
        <v/>
      </c>
      <c r="F1202">
        <f>SUMIFS('Input - target event report'!H:H,'Input - target event report'!B:B,B1202,'Input - target event report'!D:D, "Private Investment")</f>
        <v/>
      </c>
      <c r="G1202">
        <f>IF(I1202&lt;2, "N/A", (MAXIFS('Input - target event report'!E:E,'Input - target event report'!B:B,B:B,'Input - target event report'!D:D,"Private Investment")-MINIFS('Input - target event report'!E:E,'Input - target event report'!B:B,B:B,'Input - target event report'!D:D,"Private Investment"))/(I1202-1))</f>
        <v/>
      </c>
      <c r="H1202">
        <f>IF(MAXIFS('Input - target event report'!E:E,'Input - target event report'!B:B,B:B,'Input - target event report'!D:D,"Private Investment") = 0, "N/A", TODAY() - MAXIFS('Input - target event report'!E:E,'Input - target event report'!B:B,B:B,'Input - target event report'!D:D,"Private Investment"))</f>
        <v/>
      </c>
      <c r="I1202">
        <f>COUNTIFS('Input - target event report'!B:B,B1202,'Input - target event report'!D:D, "Private Investment")</f>
        <v/>
      </c>
      <c r="J1202">
        <f>INDEX('Input - companies list'!$1:$10000,MATCH(B1202,'Input - companies list'!B:B,0),MATCH("Flow",'Input - companies list'!$1:$1,0 ))</f>
        <v/>
      </c>
      <c r="K1202">
        <f>INDEX('Input - companies list'!$1:$10000,MATCH(B1202,'Input - companies list'!B:B,0),MATCH("Inter-Cluster Connectivity",'Input - companies list'!$1:$1,0 ))</f>
        <v/>
      </c>
      <c r="L1202">
        <f>IFERROR(PERCENTRANK(F:F,F1202),0)</f>
        <v/>
      </c>
      <c r="M1202">
        <f>IFERROR(1 - PERCENTRANK(G:G,G1202),0)</f>
        <v/>
      </c>
      <c r="N1202">
        <f>IFERROR(1 - PERCENTRANK(H:H,H1202),0)</f>
        <v/>
      </c>
      <c r="O1202">
        <f>IFERROR(PERCENTRANK(I:I,I1202),0)</f>
        <v/>
      </c>
      <c r="P1202">
        <f>IFERROR(1 - PERCENTRANK(J:J,J1202),0)</f>
        <v/>
      </c>
      <c r="Q1202">
        <f>IFERROR(PERCENTRANK(K:K,K1202),0)</f>
        <v/>
      </c>
      <c r="R1202">
        <f>L1202*weight1+M1202*weight2+N1202*weight3+O1202*weight4+P1202*weight5+Q1202*weight6</f>
        <v/>
      </c>
    </row>
    <row r="1203" spans="1:18">
      <c r="A1203">
        <f>RANK(R1203,R:R)</f>
        <v/>
      </c>
      <c r="B1203" t="s">
        <v>13847</v>
      </c>
      <c r="C1203">
        <f>VLOOKUP(B1203,'Input - companies list'!B:L,2,FALSE)</f>
        <v/>
      </c>
      <c r="D1203">
        <f>VLOOKUP(B1203,'Input - companies list'!B:L,11,FALSE)</f>
        <v/>
      </c>
      <c r="E1203">
        <f>VLOOKUP(B1203,'Input - companies list'!B:E,4,FALSE)</f>
        <v/>
      </c>
      <c r="F1203">
        <f>SUMIFS('Input - target event report'!H:H,'Input - target event report'!B:B,B1203,'Input - target event report'!D:D, "Private Investment")</f>
        <v/>
      </c>
      <c r="G1203">
        <f>IF(I1203&lt;2, "N/A", (MAXIFS('Input - target event report'!E:E,'Input - target event report'!B:B,B:B,'Input - target event report'!D:D,"Private Investment")-MINIFS('Input - target event report'!E:E,'Input - target event report'!B:B,B:B,'Input - target event report'!D:D,"Private Investment"))/(I1203-1))</f>
        <v/>
      </c>
      <c r="H1203">
        <f>IF(MAXIFS('Input - target event report'!E:E,'Input - target event report'!B:B,B:B,'Input - target event report'!D:D,"Private Investment") = 0, "N/A", TODAY() - MAXIFS('Input - target event report'!E:E,'Input - target event report'!B:B,B:B,'Input - target event report'!D:D,"Private Investment"))</f>
        <v/>
      </c>
      <c r="I1203">
        <f>COUNTIFS('Input - target event report'!B:B,B1203,'Input - target event report'!D:D, "Private Investment")</f>
        <v/>
      </c>
      <c r="J1203">
        <f>INDEX('Input - companies list'!$1:$10000,MATCH(B1203,'Input - companies list'!B:B,0),MATCH("Flow",'Input - companies list'!$1:$1,0 ))</f>
        <v/>
      </c>
      <c r="K1203">
        <f>INDEX('Input - companies list'!$1:$10000,MATCH(B1203,'Input - companies list'!B:B,0),MATCH("Inter-Cluster Connectivity",'Input - companies list'!$1:$1,0 ))</f>
        <v/>
      </c>
      <c r="L1203">
        <f>IFERROR(PERCENTRANK(F:F,F1203),0)</f>
        <v/>
      </c>
      <c r="M1203">
        <f>IFERROR(1 - PERCENTRANK(G:G,G1203),0)</f>
        <v/>
      </c>
      <c r="N1203">
        <f>IFERROR(1 - PERCENTRANK(H:H,H1203),0)</f>
        <v/>
      </c>
      <c r="O1203">
        <f>IFERROR(PERCENTRANK(I:I,I1203),0)</f>
        <v/>
      </c>
      <c r="P1203">
        <f>IFERROR(1 - PERCENTRANK(J:J,J1203),0)</f>
        <v/>
      </c>
      <c r="Q1203">
        <f>IFERROR(PERCENTRANK(K:K,K1203),0)</f>
        <v/>
      </c>
      <c r="R1203">
        <f>L1203*weight1+M1203*weight2+N1203*weight3+O1203*weight4+P1203*weight5+Q1203*weight6</f>
        <v/>
      </c>
    </row>
    <row r="1204" spans="1:18">
      <c r="A1204">
        <f>RANK(R1204,R:R)</f>
        <v/>
      </c>
      <c r="B1204" t="s">
        <v>13857</v>
      </c>
      <c r="C1204">
        <f>VLOOKUP(B1204,'Input - companies list'!B:L,2,FALSE)</f>
        <v/>
      </c>
      <c r="D1204">
        <f>VLOOKUP(B1204,'Input - companies list'!B:L,11,FALSE)</f>
        <v/>
      </c>
      <c r="E1204">
        <f>VLOOKUP(B1204,'Input - companies list'!B:E,4,FALSE)</f>
        <v/>
      </c>
      <c r="F1204">
        <f>SUMIFS('Input - target event report'!H:H,'Input - target event report'!B:B,B1204,'Input - target event report'!D:D, "Private Investment")</f>
        <v/>
      </c>
      <c r="G1204">
        <f>IF(I1204&lt;2, "N/A", (MAXIFS('Input - target event report'!E:E,'Input - target event report'!B:B,B:B,'Input - target event report'!D:D,"Private Investment")-MINIFS('Input - target event report'!E:E,'Input - target event report'!B:B,B:B,'Input - target event report'!D:D,"Private Investment"))/(I1204-1))</f>
        <v/>
      </c>
      <c r="H1204">
        <f>IF(MAXIFS('Input - target event report'!E:E,'Input - target event report'!B:B,B:B,'Input - target event report'!D:D,"Private Investment") = 0, "N/A", TODAY() - MAXIFS('Input - target event report'!E:E,'Input - target event report'!B:B,B:B,'Input - target event report'!D:D,"Private Investment"))</f>
        <v/>
      </c>
      <c r="I1204">
        <f>COUNTIFS('Input - target event report'!B:B,B1204,'Input - target event report'!D:D, "Private Investment")</f>
        <v/>
      </c>
      <c r="J1204">
        <f>INDEX('Input - companies list'!$1:$10000,MATCH(B1204,'Input - companies list'!B:B,0),MATCH("Flow",'Input - companies list'!$1:$1,0 ))</f>
        <v/>
      </c>
      <c r="K1204">
        <f>INDEX('Input - companies list'!$1:$10000,MATCH(B1204,'Input - companies list'!B:B,0),MATCH("Inter-Cluster Connectivity",'Input - companies list'!$1:$1,0 ))</f>
        <v/>
      </c>
      <c r="L1204">
        <f>IFERROR(PERCENTRANK(F:F,F1204),0)</f>
        <v/>
      </c>
      <c r="M1204">
        <f>IFERROR(1 - PERCENTRANK(G:G,G1204),0)</f>
        <v/>
      </c>
      <c r="N1204">
        <f>IFERROR(1 - PERCENTRANK(H:H,H1204),0)</f>
        <v/>
      </c>
      <c r="O1204">
        <f>IFERROR(PERCENTRANK(I:I,I1204),0)</f>
        <v/>
      </c>
      <c r="P1204">
        <f>IFERROR(1 - PERCENTRANK(J:J,J1204),0)</f>
        <v/>
      </c>
      <c r="Q1204">
        <f>IFERROR(PERCENTRANK(K:K,K1204),0)</f>
        <v/>
      </c>
      <c r="R1204">
        <f>L1204*weight1+M1204*weight2+N1204*weight3+O1204*weight4+P1204*weight5+Q1204*weight6</f>
        <v/>
      </c>
    </row>
    <row r="1205" spans="1:18">
      <c r="A1205">
        <f>RANK(R1205,R:R)</f>
        <v/>
      </c>
      <c r="B1205" t="s">
        <v>13867</v>
      </c>
      <c r="C1205">
        <f>VLOOKUP(B1205,'Input - companies list'!B:L,2,FALSE)</f>
        <v/>
      </c>
      <c r="D1205">
        <f>VLOOKUP(B1205,'Input - companies list'!B:L,11,FALSE)</f>
        <v/>
      </c>
      <c r="E1205">
        <f>VLOOKUP(B1205,'Input - companies list'!B:E,4,FALSE)</f>
        <v/>
      </c>
      <c r="F1205">
        <f>SUMIFS('Input - target event report'!H:H,'Input - target event report'!B:B,B1205,'Input - target event report'!D:D, "Private Investment")</f>
        <v/>
      </c>
      <c r="G1205">
        <f>IF(I1205&lt;2, "N/A", (MAXIFS('Input - target event report'!E:E,'Input - target event report'!B:B,B:B,'Input - target event report'!D:D,"Private Investment")-MINIFS('Input - target event report'!E:E,'Input - target event report'!B:B,B:B,'Input - target event report'!D:D,"Private Investment"))/(I1205-1))</f>
        <v/>
      </c>
      <c r="H1205">
        <f>IF(MAXIFS('Input - target event report'!E:E,'Input - target event report'!B:B,B:B,'Input - target event report'!D:D,"Private Investment") = 0, "N/A", TODAY() - MAXIFS('Input - target event report'!E:E,'Input - target event report'!B:B,B:B,'Input - target event report'!D:D,"Private Investment"))</f>
        <v/>
      </c>
      <c r="I1205">
        <f>COUNTIFS('Input - target event report'!B:B,B1205,'Input - target event report'!D:D, "Private Investment")</f>
        <v/>
      </c>
      <c r="J1205">
        <f>INDEX('Input - companies list'!$1:$10000,MATCH(B1205,'Input - companies list'!B:B,0),MATCH("Flow",'Input - companies list'!$1:$1,0 ))</f>
        <v/>
      </c>
      <c r="K1205">
        <f>INDEX('Input - companies list'!$1:$10000,MATCH(B1205,'Input - companies list'!B:B,0),MATCH("Inter-Cluster Connectivity",'Input - companies list'!$1:$1,0 ))</f>
        <v/>
      </c>
      <c r="L1205">
        <f>IFERROR(PERCENTRANK(F:F,F1205),0)</f>
        <v/>
      </c>
      <c r="M1205">
        <f>IFERROR(1 - PERCENTRANK(G:G,G1205),0)</f>
        <v/>
      </c>
      <c r="N1205">
        <f>IFERROR(1 - PERCENTRANK(H:H,H1205),0)</f>
        <v/>
      </c>
      <c r="O1205">
        <f>IFERROR(PERCENTRANK(I:I,I1205),0)</f>
        <v/>
      </c>
      <c r="P1205">
        <f>IFERROR(1 - PERCENTRANK(J:J,J1205),0)</f>
        <v/>
      </c>
      <c r="Q1205">
        <f>IFERROR(PERCENTRANK(K:K,K1205),0)</f>
        <v/>
      </c>
      <c r="R1205">
        <f>L1205*weight1+M1205*weight2+N1205*weight3+O1205*weight4+P1205*weight5+Q1205*weight6</f>
        <v/>
      </c>
    </row>
    <row r="1206" spans="1:18">
      <c r="A1206">
        <f>RANK(R1206,R:R)</f>
        <v/>
      </c>
      <c r="B1206" t="s">
        <v>13878</v>
      </c>
      <c r="C1206">
        <f>VLOOKUP(B1206,'Input - companies list'!B:L,2,FALSE)</f>
        <v/>
      </c>
      <c r="D1206">
        <f>VLOOKUP(B1206,'Input - companies list'!B:L,11,FALSE)</f>
        <v/>
      </c>
      <c r="E1206">
        <f>VLOOKUP(B1206,'Input - companies list'!B:E,4,FALSE)</f>
        <v/>
      </c>
      <c r="F1206">
        <f>SUMIFS('Input - target event report'!H:H,'Input - target event report'!B:B,B1206,'Input - target event report'!D:D, "Private Investment")</f>
        <v/>
      </c>
      <c r="G1206">
        <f>IF(I1206&lt;2, "N/A", (MAXIFS('Input - target event report'!E:E,'Input - target event report'!B:B,B:B,'Input - target event report'!D:D,"Private Investment")-MINIFS('Input - target event report'!E:E,'Input - target event report'!B:B,B:B,'Input - target event report'!D:D,"Private Investment"))/(I1206-1))</f>
        <v/>
      </c>
      <c r="H1206">
        <f>IF(MAXIFS('Input - target event report'!E:E,'Input - target event report'!B:B,B:B,'Input - target event report'!D:D,"Private Investment") = 0, "N/A", TODAY() - MAXIFS('Input - target event report'!E:E,'Input - target event report'!B:B,B:B,'Input - target event report'!D:D,"Private Investment"))</f>
        <v/>
      </c>
      <c r="I1206">
        <f>COUNTIFS('Input - target event report'!B:B,B1206,'Input - target event report'!D:D, "Private Investment")</f>
        <v/>
      </c>
      <c r="J1206">
        <f>INDEX('Input - companies list'!$1:$10000,MATCH(B1206,'Input - companies list'!B:B,0),MATCH("Flow",'Input - companies list'!$1:$1,0 ))</f>
        <v/>
      </c>
      <c r="K1206">
        <f>INDEX('Input - companies list'!$1:$10000,MATCH(B1206,'Input - companies list'!B:B,0),MATCH("Inter-Cluster Connectivity",'Input - companies list'!$1:$1,0 ))</f>
        <v/>
      </c>
      <c r="L1206">
        <f>IFERROR(PERCENTRANK(F:F,F1206),0)</f>
        <v/>
      </c>
      <c r="M1206">
        <f>IFERROR(1 - PERCENTRANK(G:G,G1206),0)</f>
        <v/>
      </c>
      <c r="N1206">
        <f>IFERROR(1 - PERCENTRANK(H:H,H1206),0)</f>
        <v/>
      </c>
      <c r="O1206">
        <f>IFERROR(PERCENTRANK(I:I,I1206),0)</f>
        <v/>
      </c>
      <c r="P1206">
        <f>IFERROR(1 - PERCENTRANK(J:J,J1206),0)</f>
        <v/>
      </c>
      <c r="Q1206">
        <f>IFERROR(PERCENTRANK(K:K,K1206),0)</f>
        <v/>
      </c>
      <c r="R1206">
        <f>L1206*weight1+M1206*weight2+N1206*weight3+O1206*weight4+P1206*weight5+Q1206*weight6</f>
        <v/>
      </c>
    </row>
    <row r="1207" spans="1:18">
      <c r="A1207">
        <f>RANK(R1207,R:R)</f>
        <v/>
      </c>
      <c r="B1207" t="s">
        <v>13888</v>
      </c>
      <c r="C1207">
        <f>VLOOKUP(B1207,'Input - companies list'!B:L,2,FALSE)</f>
        <v/>
      </c>
      <c r="D1207">
        <f>VLOOKUP(B1207,'Input - companies list'!B:L,11,FALSE)</f>
        <v/>
      </c>
      <c r="E1207">
        <f>VLOOKUP(B1207,'Input - companies list'!B:E,4,FALSE)</f>
        <v/>
      </c>
      <c r="F1207">
        <f>SUMIFS('Input - target event report'!H:H,'Input - target event report'!B:B,B1207,'Input - target event report'!D:D, "Private Investment")</f>
        <v/>
      </c>
      <c r="G1207">
        <f>IF(I1207&lt;2, "N/A", (MAXIFS('Input - target event report'!E:E,'Input - target event report'!B:B,B:B,'Input - target event report'!D:D,"Private Investment")-MINIFS('Input - target event report'!E:E,'Input - target event report'!B:B,B:B,'Input - target event report'!D:D,"Private Investment"))/(I1207-1))</f>
        <v/>
      </c>
      <c r="H1207">
        <f>IF(MAXIFS('Input - target event report'!E:E,'Input - target event report'!B:B,B:B,'Input - target event report'!D:D,"Private Investment") = 0, "N/A", TODAY() - MAXIFS('Input - target event report'!E:E,'Input - target event report'!B:B,B:B,'Input - target event report'!D:D,"Private Investment"))</f>
        <v/>
      </c>
      <c r="I1207">
        <f>COUNTIFS('Input - target event report'!B:B,B1207,'Input - target event report'!D:D, "Private Investment")</f>
        <v/>
      </c>
      <c r="J1207">
        <f>INDEX('Input - companies list'!$1:$10000,MATCH(B1207,'Input - companies list'!B:B,0),MATCH("Flow",'Input - companies list'!$1:$1,0 ))</f>
        <v/>
      </c>
      <c r="K1207">
        <f>INDEX('Input - companies list'!$1:$10000,MATCH(B1207,'Input - companies list'!B:B,0),MATCH("Inter-Cluster Connectivity",'Input - companies list'!$1:$1,0 ))</f>
        <v/>
      </c>
      <c r="L1207">
        <f>IFERROR(PERCENTRANK(F:F,F1207),0)</f>
        <v/>
      </c>
      <c r="M1207">
        <f>IFERROR(1 - PERCENTRANK(G:G,G1207),0)</f>
        <v/>
      </c>
      <c r="N1207">
        <f>IFERROR(1 - PERCENTRANK(H:H,H1207),0)</f>
        <v/>
      </c>
      <c r="O1207">
        <f>IFERROR(PERCENTRANK(I:I,I1207),0)</f>
        <v/>
      </c>
      <c r="P1207">
        <f>IFERROR(1 - PERCENTRANK(J:J,J1207),0)</f>
        <v/>
      </c>
      <c r="Q1207">
        <f>IFERROR(PERCENTRANK(K:K,K1207),0)</f>
        <v/>
      </c>
      <c r="R1207">
        <f>L1207*weight1+M1207*weight2+N1207*weight3+O1207*weight4+P1207*weight5+Q1207*weight6</f>
        <v/>
      </c>
    </row>
    <row r="1208" spans="1:18">
      <c r="A1208">
        <f>RANK(R1208,R:R)</f>
        <v/>
      </c>
      <c r="B1208" t="s">
        <v>13897</v>
      </c>
      <c r="C1208">
        <f>VLOOKUP(B1208,'Input - companies list'!B:L,2,FALSE)</f>
        <v/>
      </c>
      <c r="D1208">
        <f>VLOOKUP(B1208,'Input - companies list'!B:L,11,FALSE)</f>
        <v/>
      </c>
      <c r="E1208">
        <f>VLOOKUP(B1208,'Input - companies list'!B:E,4,FALSE)</f>
        <v/>
      </c>
      <c r="F1208">
        <f>SUMIFS('Input - target event report'!H:H,'Input - target event report'!B:B,B1208,'Input - target event report'!D:D, "Private Investment")</f>
        <v/>
      </c>
      <c r="G1208">
        <f>IF(I1208&lt;2, "N/A", (MAXIFS('Input - target event report'!E:E,'Input - target event report'!B:B,B:B,'Input - target event report'!D:D,"Private Investment")-MINIFS('Input - target event report'!E:E,'Input - target event report'!B:B,B:B,'Input - target event report'!D:D,"Private Investment"))/(I1208-1))</f>
        <v/>
      </c>
      <c r="H1208">
        <f>IF(MAXIFS('Input - target event report'!E:E,'Input - target event report'!B:B,B:B,'Input - target event report'!D:D,"Private Investment") = 0, "N/A", TODAY() - MAXIFS('Input - target event report'!E:E,'Input - target event report'!B:B,B:B,'Input - target event report'!D:D,"Private Investment"))</f>
        <v/>
      </c>
      <c r="I1208">
        <f>COUNTIFS('Input - target event report'!B:B,B1208,'Input - target event report'!D:D, "Private Investment")</f>
        <v/>
      </c>
      <c r="J1208">
        <f>INDEX('Input - companies list'!$1:$10000,MATCH(B1208,'Input - companies list'!B:B,0),MATCH("Flow",'Input - companies list'!$1:$1,0 ))</f>
        <v/>
      </c>
      <c r="K1208">
        <f>INDEX('Input - companies list'!$1:$10000,MATCH(B1208,'Input - companies list'!B:B,0),MATCH("Inter-Cluster Connectivity",'Input - companies list'!$1:$1,0 ))</f>
        <v/>
      </c>
      <c r="L1208">
        <f>IFERROR(PERCENTRANK(F:F,F1208),0)</f>
        <v/>
      </c>
      <c r="M1208">
        <f>IFERROR(1 - PERCENTRANK(G:G,G1208),0)</f>
        <v/>
      </c>
      <c r="N1208">
        <f>IFERROR(1 - PERCENTRANK(H:H,H1208),0)</f>
        <v/>
      </c>
      <c r="O1208">
        <f>IFERROR(PERCENTRANK(I:I,I1208),0)</f>
        <v/>
      </c>
      <c r="P1208">
        <f>IFERROR(1 - PERCENTRANK(J:J,J1208),0)</f>
        <v/>
      </c>
      <c r="Q1208">
        <f>IFERROR(PERCENTRANK(K:K,K1208),0)</f>
        <v/>
      </c>
      <c r="R1208">
        <f>L1208*weight1+M1208*weight2+N1208*weight3+O1208*weight4+P1208*weight5+Q1208*weight6</f>
        <v/>
      </c>
    </row>
    <row r="1209" spans="1:18">
      <c r="A1209">
        <f>RANK(R1209,R:R)</f>
        <v/>
      </c>
      <c r="B1209" t="s">
        <v>13907</v>
      </c>
      <c r="C1209">
        <f>VLOOKUP(B1209,'Input - companies list'!B:L,2,FALSE)</f>
        <v/>
      </c>
      <c r="D1209">
        <f>VLOOKUP(B1209,'Input - companies list'!B:L,11,FALSE)</f>
        <v/>
      </c>
      <c r="E1209">
        <f>VLOOKUP(B1209,'Input - companies list'!B:E,4,FALSE)</f>
        <v/>
      </c>
      <c r="F1209">
        <f>SUMIFS('Input - target event report'!H:H,'Input - target event report'!B:B,B1209,'Input - target event report'!D:D, "Private Investment")</f>
        <v/>
      </c>
      <c r="G1209">
        <f>IF(I1209&lt;2, "N/A", (MAXIFS('Input - target event report'!E:E,'Input - target event report'!B:B,B:B,'Input - target event report'!D:D,"Private Investment")-MINIFS('Input - target event report'!E:E,'Input - target event report'!B:B,B:B,'Input - target event report'!D:D,"Private Investment"))/(I1209-1))</f>
        <v/>
      </c>
      <c r="H1209">
        <f>IF(MAXIFS('Input - target event report'!E:E,'Input - target event report'!B:B,B:B,'Input - target event report'!D:D,"Private Investment") = 0, "N/A", TODAY() - MAXIFS('Input - target event report'!E:E,'Input - target event report'!B:B,B:B,'Input - target event report'!D:D,"Private Investment"))</f>
        <v/>
      </c>
      <c r="I1209">
        <f>COUNTIFS('Input - target event report'!B:B,B1209,'Input - target event report'!D:D, "Private Investment")</f>
        <v/>
      </c>
      <c r="J1209">
        <f>INDEX('Input - companies list'!$1:$10000,MATCH(B1209,'Input - companies list'!B:B,0),MATCH("Flow",'Input - companies list'!$1:$1,0 ))</f>
        <v/>
      </c>
      <c r="K1209">
        <f>INDEX('Input - companies list'!$1:$10000,MATCH(B1209,'Input - companies list'!B:B,0),MATCH("Inter-Cluster Connectivity",'Input - companies list'!$1:$1,0 ))</f>
        <v/>
      </c>
      <c r="L1209">
        <f>IFERROR(PERCENTRANK(F:F,F1209),0)</f>
        <v/>
      </c>
      <c r="M1209">
        <f>IFERROR(1 - PERCENTRANK(G:G,G1209),0)</f>
        <v/>
      </c>
      <c r="N1209">
        <f>IFERROR(1 - PERCENTRANK(H:H,H1209),0)</f>
        <v/>
      </c>
      <c r="O1209">
        <f>IFERROR(PERCENTRANK(I:I,I1209),0)</f>
        <v/>
      </c>
      <c r="P1209">
        <f>IFERROR(1 - PERCENTRANK(J:J,J1209),0)</f>
        <v/>
      </c>
      <c r="Q1209">
        <f>IFERROR(PERCENTRANK(K:K,K1209),0)</f>
        <v/>
      </c>
      <c r="R1209">
        <f>L1209*weight1+M1209*weight2+N1209*weight3+O1209*weight4+P1209*weight5+Q1209*weight6</f>
        <v/>
      </c>
    </row>
    <row r="1210" spans="1:18">
      <c r="A1210">
        <f>RANK(R1210,R:R)</f>
        <v/>
      </c>
      <c r="B1210" t="s">
        <v>13920</v>
      </c>
      <c r="C1210">
        <f>VLOOKUP(B1210,'Input - companies list'!B:L,2,FALSE)</f>
        <v/>
      </c>
      <c r="D1210">
        <f>VLOOKUP(B1210,'Input - companies list'!B:L,11,FALSE)</f>
        <v/>
      </c>
      <c r="E1210">
        <f>VLOOKUP(B1210,'Input - companies list'!B:E,4,FALSE)</f>
        <v/>
      </c>
      <c r="F1210">
        <f>SUMIFS('Input - target event report'!H:H,'Input - target event report'!B:B,B1210,'Input - target event report'!D:D, "Private Investment")</f>
        <v/>
      </c>
      <c r="G1210">
        <f>IF(I1210&lt;2, "N/A", (MAXIFS('Input - target event report'!E:E,'Input - target event report'!B:B,B:B,'Input - target event report'!D:D,"Private Investment")-MINIFS('Input - target event report'!E:E,'Input - target event report'!B:B,B:B,'Input - target event report'!D:D,"Private Investment"))/(I1210-1))</f>
        <v/>
      </c>
      <c r="H1210">
        <f>IF(MAXIFS('Input - target event report'!E:E,'Input - target event report'!B:B,B:B,'Input - target event report'!D:D,"Private Investment") = 0, "N/A", TODAY() - MAXIFS('Input - target event report'!E:E,'Input - target event report'!B:B,B:B,'Input - target event report'!D:D,"Private Investment"))</f>
        <v/>
      </c>
      <c r="I1210">
        <f>COUNTIFS('Input - target event report'!B:B,B1210,'Input - target event report'!D:D, "Private Investment")</f>
        <v/>
      </c>
      <c r="J1210">
        <f>INDEX('Input - companies list'!$1:$10000,MATCH(B1210,'Input - companies list'!B:B,0),MATCH("Flow",'Input - companies list'!$1:$1,0 ))</f>
        <v/>
      </c>
      <c r="K1210">
        <f>INDEX('Input - companies list'!$1:$10000,MATCH(B1210,'Input - companies list'!B:B,0),MATCH("Inter-Cluster Connectivity",'Input - companies list'!$1:$1,0 ))</f>
        <v/>
      </c>
      <c r="L1210">
        <f>IFERROR(PERCENTRANK(F:F,F1210),0)</f>
        <v/>
      </c>
      <c r="M1210">
        <f>IFERROR(1 - PERCENTRANK(G:G,G1210),0)</f>
        <v/>
      </c>
      <c r="N1210">
        <f>IFERROR(1 - PERCENTRANK(H:H,H1210),0)</f>
        <v/>
      </c>
      <c r="O1210">
        <f>IFERROR(PERCENTRANK(I:I,I1210),0)</f>
        <v/>
      </c>
      <c r="P1210">
        <f>IFERROR(1 - PERCENTRANK(J:J,J1210),0)</f>
        <v/>
      </c>
      <c r="Q1210">
        <f>IFERROR(PERCENTRANK(K:K,K1210),0)</f>
        <v/>
      </c>
      <c r="R1210">
        <f>L1210*weight1+M1210*weight2+N1210*weight3+O1210*weight4+P1210*weight5+Q1210*weight6</f>
        <v/>
      </c>
    </row>
    <row r="1211" spans="1:18">
      <c r="A1211">
        <f>RANK(R1211,R:R)</f>
        <v/>
      </c>
      <c r="B1211" t="s">
        <v>13926</v>
      </c>
      <c r="C1211">
        <f>VLOOKUP(B1211,'Input - companies list'!B:L,2,FALSE)</f>
        <v/>
      </c>
      <c r="D1211">
        <f>VLOOKUP(B1211,'Input - companies list'!B:L,11,FALSE)</f>
        <v/>
      </c>
      <c r="E1211">
        <f>VLOOKUP(B1211,'Input - companies list'!B:E,4,FALSE)</f>
        <v/>
      </c>
      <c r="F1211">
        <f>SUMIFS('Input - target event report'!H:H,'Input - target event report'!B:B,B1211,'Input - target event report'!D:D, "Private Investment")</f>
        <v/>
      </c>
      <c r="G1211">
        <f>IF(I1211&lt;2, "N/A", (MAXIFS('Input - target event report'!E:E,'Input - target event report'!B:B,B:B,'Input - target event report'!D:D,"Private Investment")-MINIFS('Input - target event report'!E:E,'Input - target event report'!B:B,B:B,'Input - target event report'!D:D,"Private Investment"))/(I1211-1))</f>
        <v/>
      </c>
      <c r="H1211">
        <f>IF(MAXIFS('Input - target event report'!E:E,'Input - target event report'!B:B,B:B,'Input - target event report'!D:D,"Private Investment") = 0, "N/A", TODAY() - MAXIFS('Input - target event report'!E:E,'Input - target event report'!B:B,B:B,'Input - target event report'!D:D,"Private Investment"))</f>
        <v/>
      </c>
      <c r="I1211">
        <f>COUNTIFS('Input - target event report'!B:B,B1211,'Input - target event report'!D:D, "Private Investment")</f>
        <v/>
      </c>
      <c r="J1211">
        <f>INDEX('Input - companies list'!$1:$10000,MATCH(B1211,'Input - companies list'!B:B,0),MATCH("Flow",'Input - companies list'!$1:$1,0 ))</f>
        <v/>
      </c>
      <c r="K1211">
        <f>INDEX('Input - companies list'!$1:$10000,MATCH(B1211,'Input - companies list'!B:B,0),MATCH("Inter-Cluster Connectivity",'Input - companies list'!$1:$1,0 ))</f>
        <v/>
      </c>
      <c r="L1211">
        <f>IFERROR(PERCENTRANK(F:F,F1211),0)</f>
        <v/>
      </c>
      <c r="M1211">
        <f>IFERROR(1 - PERCENTRANK(G:G,G1211),0)</f>
        <v/>
      </c>
      <c r="N1211">
        <f>IFERROR(1 - PERCENTRANK(H:H,H1211),0)</f>
        <v/>
      </c>
      <c r="O1211">
        <f>IFERROR(PERCENTRANK(I:I,I1211),0)</f>
        <v/>
      </c>
      <c r="P1211">
        <f>IFERROR(1 - PERCENTRANK(J:J,J1211),0)</f>
        <v/>
      </c>
      <c r="Q1211">
        <f>IFERROR(PERCENTRANK(K:K,K1211),0)</f>
        <v/>
      </c>
      <c r="R1211">
        <f>L1211*weight1+M1211*weight2+N1211*weight3+O1211*weight4+P1211*weight5+Q1211*weight6</f>
        <v/>
      </c>
    </row>
    <row r="1212" spans="1:18">
      <c r="A1212">
        <f>RANK(R1212,R:R)</f>
        <v/>
      </c>
      <c r="B1212" t="s">
        <v>13936</v>
      </c>
      <c r="C1212">
        <f>VLOOKUP(B1212,'Input - companies list'!B:L,2,FALSE)</f>
        <v/>
      </c>
      <c r="D1212">
        <f>VLOOKUP(B1212,'Input - companies list'!B:L,11,FALSE)</f>
        <v/>
      </c>
      <c r="E1212">
        <f>VLOOKUP(B1212,'Input - companies list'!B:E,4,FALSE)</f>
        <v/>
      </c>
      <c r="F1212">
        <f>SUMIFS('Input - target event report'!H:H,'Input - target event report'!B:B,B1212,'Input - target event report'!D:D, "Private Investment")</f>
        <v/>
      </c>
      <c r="G1212">
        <f>IF(I1212&lt;2, "N/A", (MAXIFS('Input - target event report'!E:E,'Input - target event report'!B:B,B:B,'Input - target event report'!D:D,"Private Investment")-MINIFS('Input - target event report'!E:E,'Input - target event report'!B:B,B:B,'Input - target event report'!D:D,"Private Investment"))/(I1212-1))</f>
        <v/>
      </c>
      <c r="H1212">
        <f>IF(MAXIFS('Input - target event report'!E:E,'Input - target event report'!B:B,B:B,'Input - target event report'!D:D,"Private Investment") = 0, "N/A", TODAY() - MAXIFS('Input - target event report'!E:E,'Input - target event report'!B:B,B:B,'Input - target event report'!D:D,"Private Investment"))</f>
        <v/>
      </c>
      <c r="I1212">
        <f>COUNTIFS('Input - target event report'!B:B,B1212,'Input - target event report'!D:D, "Private Investment")</f>
        <v/>
      </c>
      <c r="J1212">
        <f>INDEX('Input - companies list'!$1:$10000,MATCH(B1212,'Input - companies list'!B:B,0),MATCH("Flow",'Input - companies list'!$1:$1,0 ))</f>
        <v/>
      </c>
      <c r="K1212">
        <f>INDEX('Input - companies list'!$1:$10000,MATCH(B1212,'Input - companies list'!B:B,0),MATCH("Inter-Cluster Connectivity",'Input - companies list'!$1:$1,0 ))</f>
        <v/>
      </c>
      <c r="L1212">
        <f>IFERROR(PERCENTRANK(F:F,F1212),0)</f>
        <v/>
      </c>
      <c r="M1212">
        <f>IFERROR(1 - PERCENTRANK(G:G,G1212),0)</f>
        <v/>
      </c>
      <c r="N1212">
        <f>IFERROR(1 - PERCENTRANK(H:H,H1212),0)</f>
        <v/>
      </c>
      <c r="O1212">
        <f>IFERROR(PERCENTRANK(I:I,I1212),0)</f>
        <v/>
      </c>
      <c r="P1212">
        <f>IFERROR(1 - PERCENTRANK(J:J,J1212),0)</f>
        <v/>
      </c>
      <c r="Q1212">
        <f>IFERROR(PERCENTRANK(K:K,K1212),0)</f>
        <v/>
      </c>
      <c r="R1212">
        <f>L1212*weight1+M1212*weight2+N1212*weight3+O1212*weight4+P1212*weight5+Q1212*weight6</f>
        <v/>
      </c>
    </row>
    <row r="1213" spans="1:18">
      <c r="A1213">
        <f>RANK(R1213,R:R)</f>
        <v/>
      </c>
      <c r="B1213" t="s">
        <v>13950</v>
      </c>
      <c r="C1213">
        <f>VLOOKUP(B1213,'Input - companies list'!B:L,2,FALSE)</f>
        <v/>
      </c>
      <c r="D1213">
        <f>VLOOKUP(B1213,'Input - companies list'!B:L,11,FALSE)</f>
        <v/>
      </c>
      <c r="E1213">
        <f>VLOOKUP(B1213,'Input - companies list'!B:E,4,FALSE)</f>
        <v/>
      </c>
      <c r="F1213">
        <f>SUMIFS('Input - target event report'!H:H,'Input - target event report'!B:B,B1213,'Input - target event report'!D:D, "Private Investment")</f>
        <v/>
      </c>
      <c r="G1213">
        <f>IF(I1213&lt;2, "N/A", (MAXIFS('Input - target event report'!E:E,'Input - target event report'!B:B,B:B,'Input - target event report'!D:D,"Private Investment")-MINIFS('Input - target event report'!E:E,'Input - target event report'!B:B,B:B,'Input - target event report'!D:D,"Private Investment"))/(I1213-1))</f>
        <v/>
      </c>
      <c r="H1213">
        <f>IF(MAXIFS('Input - target event report'!E:E,'Input - target event report'!B:B,B:B,'Input - target event report'!D:D,"Private Investment") = 0, "N/A", TODAY() - MAXIFS('Input - target event report'!E:E,'Input - target event report'!B:B,B:B,'Input - target event report'!D:D,"Private Investment"))</f>
        <v/>
      </c>
      <c r="I1213">
        <f>COUNTIFS('Input - target event report'!B:B,B1213,'Input - target event report'!D:D, "Private Investment")</f>
        <v/>
      </c>
      <c r="J1213">
        <f>INDEX('Input - companies list'!$1:$10000,MATCH(B1213,'Input - companies list'!B:B,0),MATCH("Flow",'Input - companies list'!$1:$1,0 ))</f>
        <v/>
      </c>
      <c r="K1213">
        <f>INDEX('Input - companies list'!$1:$10000,MATCH(B1213,'Input - companies list'!B:B,0),MATCH("Inter-Cluster Connectivity",'Input - companies list'!$1:$1,0 ))</f>
        <v/>
      </c>
      <c r="L1213">
        <f>IFERROR(PERCENTRANK(F:F,F1213),0)</f>
        <v/>
      </c>
      <c r="M1213">
        <f>IFERROR(1 - PERCENTRANK(G:G,G1213),0)</f>
        <v/>
      </c>
      <c r="N1213">
        <f>IFERROR(1 - PERCENTRANK(H:H,H1213),0)</f>
        <v/>
      </c>
      <c r="O1213">
        <f>IFERROR(PERCENTRANK(I:I,I1213),0)</f>
        <v/>
      </c>
      <c r="P1213">
        <f>IFERROR(1 - PERCENTRANK(J:J,J1213),0)</f>
        <v/>
      </c>
      <c r="Q1213">
        <f>IFERROR(PERCENTRANK(K:K,K1213),0)</f>
        <v/>
      </c>
      <c r="R1213">
        <f>L1213*weight1+M1213*weight2+N1213*weight3+O1213*weight4+P1213*weight5+Q1213*weight6</f>
        <v/>
      </c>
    </row>
    <row r="1214" spans="1:18">
      <c r="A1214">
        <f>RANK(R1214,R:R)</f>
        <v/>
      </c>
      <c r="B1214" t="s">
        <v>13962</v>
      </c>
      <c r="C1214">
        <f>VLOOKUP(B1214,'Input - companies list'!B:L,2,FALSE)</f>
        <v/>
      </c>
      <c r="D1214">
        <f>VLOOKUP(B1214,'Input - companies list'!B:L,11,FALSE)</f>
        <v/>
      </c>
      <c r="E1214">
        <f>VLOOKUP(B1214,'Input - companies list'!B:E,4,FALSE)</f>
        <v/>
      </c>
      <c r="F1214">
        <f>SUMIFS('Input - target event report'!H:H,'Input - target event report'!B:B,B1214,'Input - target event report'!D:D, "Private Investment")</f>
        <v/>
      </c>
      <c r="G1214">
        <f>IF(I1214&lt;2, "N/A", (MAXIFS('Input - target event report'!E:E,'Input - target event report'!B:B,B:B,'Input - target event report'!D:D,"Private Investment")-MINIFS('Input - target event report'!E:E,'Input - target event report'!B:B,B:B,'Input - target event report'!D:D,"Private Investment"))/(I1214-1))</f>
        <v/>
      </c>
      <c r="H1214">
        <f>IF(MAXIFS('Input - target event report'!E:E,'Input - target event report'!B:B,B:B,'Input - target event report'!D:D,"Private Investment") = 0, "N/A", TODAY() - MAXIFS('Input - target event report'!E:E,'Input - target event report'!B:B,B:B,'Input - target event report'!D:D,"Private Investment"))</f>
        <v/>
      </c>
      <c r="I1214">
        <f>COUNTIFS('Input - target event report'!B:B,B1214,'Input - target event report'!D:D, "Private Investment")</f>
        <v/>
      </c>
      <c r="J1214">
        <f>INDEX('Input - companies list'!$1:$10000,MATCH(B1214,'Input - companies list'!B:B,0),MATCH("Flow",'Input - companies list'!$1:$1,0 ))</f>
        <v/>
      </c>
      <c r="K1214">
        <f>INDEX('Input - companies list'!$1:$10000,MATCH(B1214,'Input - companies list'!B:B,0),MATCH("Inter-Cluster Connectivity",'Input - companies list'!$1:$1,0 ))</f>
        <v/>
      </c>
      <c r="L1214">
        <f>IFERROR(PERCENTRANK(F:F,F1214),0)</f>
        <v/>
      </c>
      <c r="M1214">
        <f>IFERROR(1 - PERCENTRANK(G:G,G1214),0)</f>
        <v/>
      </c>
      <c r="N1214">
        <f>IFERROR(1 - PERCENTRANK(H:H,H1214),0)</f>
        <v/>
      </c>
      <c r="O1214">
        <f>IFERROR(PERCENTRANK(I:I,I1214),0)</f>
        <v/>
      </c>
      <c r="P1214">
        <f>IFERROR(1 - PERCENTRANK(J:J,J1214),0)</f>
        <v/>
      </c>
      <c r="Q1214">
        <f>IFERROR(PERCENTRANK(K:K,K1214),0)</f>
        <v/>
      </c>
      <c r="R1214">
        <f>L1214*weight1+M1214*weight2+N1214*weight3+O1214*weight4+P1214*weight5+Q1214*weight6</f>
        <v/>
      </c>
    </row>
    <row r="1215" spans="1:18">
      <c r="A1215">
        <f>RANK(R1215,R:R)</f>
        <v/>
      </c>
      <c r="B1215" t="s">
        <v>13972</v>
      </c>
      <c r="C1215">
        <f>VLOOKUP(B1215,'Input - companies list'!B:L,2,FALSE)</f>
        <v/>
      </c>
      <c r="D1215">
        <f>VLOOKUP(B1215,'Input - companies list'!B:L,11,FALSE)</f>
        <v/>
      </c>
      <c r="E1215">
        <f>VLOOKUP(B1215,'Input - companies list'!B:E,4,FALSE)</f>
        <v/>
      </c>
      <c r="F1215">
        <f>SUMIFS('Input - target event report'!H:H,'Input - target event report'!B:B,B1215,'Input - target event report'!D:D, "Private Investment")</f>
        <v/>
      </c>
      <c r="G1215">
        <f>IF(I1215&lt;2, "N/A", (MAXIFS('Input - target event report'!E:E,'Input - target event report'!B:B,B:B,'Input - target event report'!D:D,"Private Investment")-MINIFS('Input - target event report'!E:E,'Input - target event report'!B:B,B:B,'Input - target event report'!D:D,"Private Investment"))/(I1215-1))</f>
        <v/>
      </c>
      <c r="H1215">
        <f>IF(MAXIFS('Input - target event report'!E:E,'Input - target event report'!B:B,B:B,'Input - target event report'!D:D,"Private Investment") = 0, "N/A", TODAY() - MAXIFS('Input - target event report'!E:E,'Input - target event report'!B:B,B:B,'Input - target event report'!D:D,"Private Investment"))</f>
        <v/>
      </c>
      <c r="I1215">
        <f>COUNTIFS('Input - target event report'!B:B,B1215,'Input - target event report'!D:D, "Private Investment")</f>
        <v/>
      </c>
      <c r="J1215">
        <f>INDEX('Input - companies list'!$1:$10000,MATCH(B1215,'Input - companies list'!B:B,0),MATCH("Flow",'Input - companies list'!$1:$1,0 ))</f>
        <v/>
      </c>
      <c r="K1215">
        <f>INDEX('Input - companies list'!$1:$10000,MATCH(B1215,'Input - companies list'!B:B,0),MATCH("Inter-Cluster Connectivity",'Input - companies list'!$1:$1,0 ))</f>
        <v/>
      </c>
      <c r="L1215">
        <f>IFERROR(PERCENTRANK(F:F,F1215),0)</f>
        <v/>
      </c>
      <c r="M1215">
        <f>IFERROR(1 - PERCENTRANK(G:G,G1215),0)</f>
        <v/>
      </c>
      <c r="N1215">
        <f>IFERROR(1 - PERCENTRANK(H:H,H1215),0)</f>
        <v/>
      </c>
      <c r="O1215">
        <f>IFERROR(PERCENTRANK(I:I,I1215),0)</f>
        <v/>
      </c>
      <c r="P1215">
        <f>IFERROR(1 - PERCENTRANK(J:J,J1215),0)</f>
        <v/>
      </c>
      <c r="Q1215">
        <f>IFERROR(PERCENTRANK(K:K,K1215),0)</f>
        <v/>
      </c>
      <c r="R1215">
        <f>L1215*weight1+M1215*weight2+N1215*weight3+O1215*weight4+P1215*weight5+Q1215*weight6</f>
        <v/>
      </c>
    </row>
    <row r="1216" spans="1:18">
      <c r="A1216">
        <f>RANK(R1216,R:R)</f>
        <v/>
      </c>
      <c r="B1216" t="s">
        <v>13982</v>
      </c>
      <c r="C1216">
        <f>VLOOKUP(B1216,'Input - companies list'!B:L,2,FALSE)</f>
        <v/>
      </c>
      <c r="D1216">
        <f>VLOOKUP(B1216,'Input - companies list'!B:L,11,FALSE)</f>
        <v/>
      </c>
      <c r="E1216">
        <f>VLOOKUP(B1216,'Input - companies list'!B:E,4,FALSE)</f>
        <v/>
      </c>
      <c r="F1216">
        <f>SUMIFS('Input - target event report'!H:H,'Input - target event report'!B:B,B1216,'Input - target event report'!D:D, "Private Investment")</f>
        <v/>
      </c>
      <c r="G1216">
        <f>IF(I1216&lt;2, "N/A", (MAXIFS('Input - target event report'!E:E,'Input - target event report'!B:B,B:B,'Input - target event report'!D:D,"Private Investment")-MINIFS('Input - target event report'!E:E,'Input - target event report'!B:B,B:B,'Input - target event report'!D:D,"Private Investment"))/(I1216-1))</f>
        <v/>
      </c>
      <c r="H1216">
        <f>IF(MAXIFS('Input - target event report'!E:E,'Input - target event report'!B:B,B:B,'Input - target event report'!D:D,"Private Investment") = 0, "N/A", TODAY() - MAXIFS('Input - target event report'!E:E,'Input - target event report'!B:B,B:B,'Input - target event report'!D:D,"Private Investment"))</f>
        <v/>
      </c>
      <c r="I1216">
        <f>COUNTIFS('Input - target event report'!B:B,B1216,'Input - target event report'!D:D, "Private Investment")</f>
        <v/>
      </c>
      <c r="J1216">
        <f>INDEX('Input - companies list'!$1:$10000,MATCH(B1216,'Input - companies list'!B:B,0),MATCH("Flow",'Input - companies list'!$1:$1,0 ))</f>
        <v/>
      </c>
      <c r="K1216">
        <f>INDEX('Input - companies list'!$1:$10000,MATCH(B1216,'Input - companies list'!B:B,0),MATCH("Inter-Cluster Connectivity",'Input - companies list'!$1:$1,0 ))</f>
        <v/>
      </c>
      <c r="L1216">
        <f>IFERROR(PERCENTRANK(F:F,F1216),0)</f>
        <v/>
      </c>
      <c r="M1216">
        <f>IFERROR(1 - PERCENTRANK(G:G,G1216),0)</f>
        <v/>
      </c>
      <c r="N1216">
        <f>IFERROR(1 - PERCENTRANK(H:H,H1216),0)</f>
        <v/>
      </c>
      <c r="O1216">
        <f>IFERROR(PERCENTRANK(I:I,I1216),0)</f>
        <v/>
      </c>
      <c r="P1216">
        <f>IFERROR(1 - PERCENTRANK(J:J,J1216),0)</f>
        <v/>
      </c>
      <c r="Q1216">
        <f>IFERROR(PERCENTRANK(K:K,K1216),0)</f>
        <v/>
      </c>
      <c r="R1216">
        <f>L1216*weight1+M1216*weight2+N1216*weight3+O1216*weight4+P1216*weight5+Q1216*weight6</f>
        <v/>
      </c>
    </row>
    <row r="1217" spans="1:18">
      <c r="A1217">
        <f>RANK(R1217,R:R)</f>
        <v/>
      </c>
      <c r="B1217" t="s">
        <v>13992</v>
      </c>
      <c r="C1217">
        <f>VLOOKUP(B1217,'Input - companies list'!B:L,2,FALSE)</f>
        <v/>
      </c>
      <c r="D1217">
        <f>VLOOKUP(B1217,'Input - companies list'!B:L,11,FALSE)</f>
        <v/>
      </c>
      <c r="E1217">
        <f>VLOOKUP(B1217,'Input - companies list'!B:E,4,FALSE)</f>
        <v/>
      </c>
      <c r="F1217">
        <f>SUMIFS('Input - target event report'!H:H,'Input - target event report'!B:B,B1217,'Input - target event report'!D:D, "Private Investment")</f>
        <v/>
      </c>
      <c r="G1217">
        <f>IF(I1217&lt;2, "N/A", (MAXIFS('Input - target event report'!E:E,'Input - target event report'!B:B,B:B,'Input - target event report'!D:D,"Private Investment")-MINIFS('Input - target event report'!E:E,'Input - target event report'!B:B,B:B,'Input - target event report'!D:D,"Private Investment"))/(I1217-1))</f>
        <v/>
      </c>
      <c r="H1217">
        <f>IF(MAXIFS('Input - target event report'!E:E,'Input - target event report'!B:B,B:B,'Input - target event report'!D:D,"Private Investment") = 0, "N/A", TODAY() - MAXIFS('Input - target event report'!E:E,'Input - target event report'!B:B,B:B,'Input - target event report'!D:D,"Private Investment"))</f>
        <v/>
      </c>
      <c r="I1217">
        <f>COUNTIFS('Input - target event report'!B:B,B1217,'Input - target event report'!D:D, "Private Investment")</f>
        <v/>
      </c>
      <c r="J1217">
        <f>INDEX('Input - companies list'!$1:$10000,MATCH(B1217,'Input - companies list'!B:B,0),MATCH("Flow",'Input - companies list'!$1:$1,0 ))</f>
        <v/>
      </c>
      <c r="K1217">
        <f>INDEX('Input - companies list'!$1:$10000,MATCH(B1217,'Input - companies list'!B:B,0),MATCH("Inter-Cluster Connectivity",'Input - companies list'!$1:$1,0 ))</f>
        <v/>
      </c>
      <c r="L1217">
        <f>IFERROR(PERCENTRANK(F:F,F1217),0)</f>
        <v/>
      </c>
      <c r="M1217">
        <f>IFERROR(1 - PERCENTRANK(G:G,G1217),0)</f>
        <v/>
      </c>
      <c r="N1217">
        <f>IFERROR(1 - PERCENTRANK(H:H,H1217),0)</f>
        <v/>
      </c>
      <c r="O1217">
        <f>IFERROR(PERCENTRANK(I:I,I1217),0)</f>
        <v/>
      </c>
      <c r="P1217">
        <f>IFERROR(1 - PERCENTRANK(J:J,J1217),0)</f>
        <v/>
      </c>
      <c r="Q1217">
        <f>IFERROR(PERCENTRANK(K:K,K1217),0)</f>
        <v/>
      </c>
      <c r="R1217">
        <f>L1217*weight1+M1217*weight2+N1217*weight3+O1217*weight4+P1217*weight5+Q1217*weight6</f>
        <v/>
      </c>
    </row>
    <row r="1218" spans="1:18">
      <c r="A1218">
        <f>RANK(R1218,R:R)</f>
        <v/>
      </c>
      <c r="B1218" t="s">
        <v>14002</v>
      </c>
      <c r="C1218">
        <f>VLOOKUP(B1218,'Input - companies list'!B:L,2,FALSE)</f>
        <v/>
      </c>
      <c r="D1218">
        <f>VLOOKUP(B1218,'Input - companies list'!B:L,11,FALSE)</f>
        <v/>
      </c>
      <c r="E1218">
        <f>VLOOKUP(B1218,'Input - companies list'!B:E,4,FALSE)</f>
        <v/>
      </c>
      <c r="F1218">
        <f>SUMIFS('Input - target event report'!H:H,'Input - target event report'!B:B,B1218,'Input - target event report'!D:D, "Private Investment")</f>
        <v/>
      </c>
      <c r="G1218">
        <f>IF(I1218&lt;2, "N/A", (MAXIFS('Input - target event report'!E:E,'Input - target event report'!B:B,B:B,'Input - target event report'!D:D,"Private Investment")-MINIFS('Input - target event report'!E:E,'Input - target event report'!B:B,B:B,'Input - target event report'!D:D,"Private Investment"))/(I1218-1))</f>
        <v/>
      </c>
      <c r="H1218">
        <f>IF(MAXIFS('Input - target event report'!E:E,'Input - target event report'!B:B,B:B,'Input - target event report'!D:D,"Private Investment") = 0, "N/A", TODAY() - MAXIFS('Input - target event report'!E:E,'Input - target event report'!B:B,B:B,'Input - target event report'!D:D,"Private Investment"))</f>
        <v/>
      </c>
      <c r="I1218">
        <f>COUNTIFS('Input - target event report'!B:B,B1218,'Input - target event report'!D:D, "Private Investment")</f>
        <v/>
      </c>
      <c r="J1218">
        <f>INDEX('Input - companies list'!$1:$10000,MATCH(B1218,'Input - companies list'!B:B,0),MATCH("Flow",'Input - companies list'!$1:$1,0 ))</f>
        <v/>
      </c>
      <c r="K1218">
        <f>INDEX('Input - companies list'!$1:$10000,MATCH(B1218,'Input - companies list'!B:B,0),MATCH("Inter-Cluster Connectivity",'Input - companies list'!$1:$1,0 ))</f>
        <v/>
      </c>
      <c r="L1218">
        <f>IFERROR(PERCENTRANK(F:F,F1218),0)</f>
        <v/>
      </c>
      <c r="M1218">
        <f>IFERROR(1 - PERCENTRANK(G:G,G1218),0)</f>
        <v/>
      </c>
      <c r="N1218">
        <f>IFERROR(1 - PERCENTRANK(H:H,H1218),0)</f>
        <v/>
      </c>
      <c r="O1218">
        <f>IFERROR(PERCENTRANK(I:I,I1218),0)</f>
        <v/>
      </c>
      <c r="P1218">
        <f>IFERROR(1 - PERCENTRANK(J:J,J1218),0)</f>
        <v/>
      </c>
      <c r="Q1218">
        <f>IFERROR(PERCENTRANK(K:K,K1218),0)</f>
        <v/>
      </c>
      <c r="R1218">
        <f>L1218*weight1+M1218*weight2+N1218*weight3+O1218*weight4+P1218*weight5+Q1218*weight6</f>
        <v/>
      </c>
    </row>
    <row r="1219" spans="1:18">
      <c r="A1219">
        <f>RANK(R1219,R:R)</f>
        <v/>
      </c>
      <c r="B1219" t="s">
        <v>14014</v>
      </c>
      <c r="C1219">
        <f>VLOOKUP(B1219,'Input - companies list'!B:L,2,FALSE)</f>
        <v/>
      </c>
      <c r="D1219">
        <f>VLOOKUP(B1219,'Input - companies list'!B:L,11,FALSE)</f>
        <v/>
      </c>
      <c r="E1219">
        <f>VLOOKUP(B1219,'Input - companies list'!B:E,4,FALSE)</f>
        <v/>
      </c>
      <c r="F1219">
        <f>SUMIFS('Input - target event report'!H:H,'Input - target event report'!B:B,B1219,'Input - target event report'!D:D, "Private Investment")</f>
        <v/>
      </c>
      <c r="G1219">
        <f>IF(I1219&lt;2, "N/A", (MAXIFS('Input - target event report'!E:E,'Input - target event report'!B:B,B:B,'Input - target event report'!D:D,"Private Investment")-MINIFS('Input - target event report'!E:E,'Input - target event report'!B:B,B:B,'Input - target event report'!D:D,"Private Investment"))/(I1219-1))</f>
        <v/>
      </c>
      <c r="H1219">
        <f>IF(MAXIFS('Input - target event report'!E:E,'Input - target event report'!B:B,B:B,'Input - target event report'!D:D,"Private Investment") = 0, "N/A", TODAY() - MAXIFS('Input - target event report'!E:E,'Input - target event report'!B:B,B:B,'Input - target event report'!D:D,"Private Investment"))</f>
        <v/>
      </c>
      <c r="I1219">
        <f>COUNTIFS('Input - target event report'!B:B,B1219,'Input - target event report'!D:D, "Private Investment")</f>
        <v/>
      </c>
      <c r="J1219">
        <f>INDEX('Input - companies list'!$1:$10000,MATCH(B1219,'Input - companies list'!B:B,0),MATCH("Flow",'Input - companies list'!$1:$1,0 ))</f>
        <v/>
      </c>
      <c r="K1219">
        <f>INDEX('Input - companies list'!$1:$10000,MATCH(B1219,'Input - companies list'!B:B,0),MATCH("Inter-Cluster Connectivity",'Input - companies list'!$1:$1,0 ))</f>
        <v/>
      </c>
      <c r="L1219">
        <f>IFERROR(PERCENTRANK(F:F,F1219),0)</f>
        <v/>
      </c>
      <c r="M1219">
        <f>IFERROR(1 - PERCENTRANK(G:G,G1219),0)</f>
        <v/>
      </c>
      <c r="N1219">
        <f>IFERROR(1 - PERCENTRANK(H:H,H1219),0)</f>
        <v/>
      </c>
      <c r="O1219">
        <f>IFERROR(PERCENTRANK(I:I,I1219),0)</f>
        <v/>
      </c>
      <c r="P1219">
        <f>IFERROR(1 - PERCENTRANK(J:J,J1219),0)</f>
        <v/>
      </c>
      <c r="Q1219">
        <f>IFERROR(PERCENTRANK(K:K,K1219),0)</f>
        <v/>
      </c>
      <c r="R1219">
        <f>L1219*weight1+M1219*weight2+N1219*weight3+O1219*weight4+P1219*weight5+Q1219*weight6</f>
        <v/>
      </c>
    </row>
    <row r="1220" spans="1:18">
      <c r="A1220">
        <f>RANK(R1220,R:R)</f>
        <v/>
      </c>
      <c r="B1220" t="s">
        <v>14024</v>
      </c>
      <c r="C1220">
        <f>VLOOKUP(B1220,'Input - companies list'!B:L,2,FALSE)</f>
        <v/>
      </c>
      <c r="D1220">
        <f>VLOOKUP(B1220,'Input - companies list'!B:L,11,FALSE)</f>
        <v/>
      </c>
      <c r="E1220">
        <f>VLOOKUP(B1220,'Input - companies list'!B:E,4,FALSE)</f>
        <v/>
      </c>
      <c r="F1220">
        <f>SUMIFS('Input - target event report'!H:H,'Input - target event report'!B:B,B1220,'Input - target event report'!D:D, "Private Investment")</f>
        <v/>
      </c>
      <c r="G1220">
        <f>IF(I1220&lt;2, "N/A", (MAXIFS('Input - target event report'!E:E,'Input - target event report'!B:B,B:B,'Input - target event report'!D:D,"Private Investment")-MINIFS('Input - target event report'!E:E,'Input - target event report'!B:B,B:B,'Input - target event report'!D:D,"Private Investment"))/(I1220-1))</f>
        <v/>
      </c>
      <c r="H1220">
        <f>IF(MAXIFS('Input - target event report'!E:E,'Input - target event report'!B:B,B:B,'Input - target event report'!D:D,"Private Investment") = 0, "N/A", TODAY() - MAXIFS('Input - target event report'!E:E,'Input - target event report'!B:B,B:B,'Input - target event report'!D:D,"Private Investment"))</f>
        <v/>
      </c>
      <c r="I1220">
        <f>COUNTIFS('Input - target event report'!B:B,B1220,'Input - target event report'!D:D, "Private Investment")</f>
        <v/>
      </c>
      <c r="J1220">
        <f>INDEX('Input - companies list'!$1:$10000,MATCH(B1220,'Input - companies list'!B:B,0),MATCH("Flow",'Input - companies list'!$1:$1,0 ))</f>
        <v/>
      </c>
      <c r="K1220">
        <f>INDEX('Input - companies list'!$1:$10000,MATCH(B1220,'Input - companies list'!B:B,0),MATCH("Inter-Cluster Connectivity",'Input - companies list'!$1:$1,0 ))</f>
        <v/>
      </c>
      <c r="L1220">
        <f>IFERROR(PERCENTRANK(F:F,F1220),0)</f>
        <v/>
      </c>
      <c r="M1220">
        <f>IFERROR(1 - PERCENTRANK(G:G,G1220),0)</f>
        <v/>
      </c>
      <c r="N1220">
        <f>IFERROR(1 - PERCENTRANK(H:H,H1220),0)</f>
        <v/>
      </c>
      <c r="O1220">
        <f>IFERROR(PERCENTRANK(I:I,I1220),0)</f>
        <v/>
      </c>
      <c r="P1220">
        <f>IFERROR(1 - PERCENTRANK(J:J,J1220),0)</f>
        <v/>
      </c>
      <c r="Q1220">
        <f>IFERROR(PERCENTRANK(K:K,K1220),0)</f>
        <v/>
      </c>
      <c r="R1220">
        <f>L1220*weight1+M1220*weight2+N1220*weight3+O1220*weight4+P1220*weight5+Q1220*weight6</f>
        <v/>
      </c>
    </row>
    <row r="1221" spans="1:18">
      <c r="A1221">
        <f>RANK(R1221,R:R)</f>
        <v/>
      </c>
      <c r="B1221" t="s">
        <v>14035</v>
      </c>
      <c r="C1221">
        <f>VLOOKUP(B1221,'Input - companies list'!B:L,2,FALSE)</f>
        <v/>
      </c>
      <c r="D1221">
        <f>VLOOKUP(B1221,'Input - companies list'!B:L,11,FALSE)</f>
        <v/>
      </c>
      <c r="E1221">
        <f>VLOOKUP(B1221,'Input - companies list'!B:E,4,FALSE)</f>
        <v/>
      </c>
      <c r="F1221">
        <f>SUMIFS('Input - target event report'!H:H,'Input - target event report'!B:B,B1221,'Input - target event report'!D:D, "Private Investment")</f>
        <v/>
      </c>
      <c r="G1221">
        <f>IF(I1221&lt;2, "N/A", (MAXIFS('Input - target event report'!E:E,'Input - target event report'!B:B,B:B,'Input - target event report'!D:D,"Private Investment")-MINIFS('Input - target event report'!E:E,'Input - target event report'!B:B,B:B,'Input - target event report'!D:D,"Private Investment"))/(I1221-1))</f>
        <v/>
      </c>
      <c r="H1221">
        <f>IF(MAXIFS('Input - target event report'!E:E,'Input - target event report'!B:B,B:B,'Input - target event report'!D:D,"Private Investment") = 0, "N/A", TODAY() - MAXIFS('Input - target event report'!E:E,'Input - target event report'!B:B,B:B,'Input - target event report'!D:D,"Private Investment"))</f>
        <v/>
      </c>
      <c r="I1221">
        <f>COUNTIFS('Input - target event report'!B:B,B1221,'Input - target event report'!D:D, "Private Investment")</f>
        <v/>
      </c>
      <c r="J1221">
        <f>INDEX('Input - companies list'!$1:$10000,MATCH(B1221,'Input - companies list'!B:B,0),MATCH("Flow",'Input - companies list'!$1:$1,0 ))</f>
        <v/>
      </c>
      <c r="K1221">
        <f>INDEX('Input - companies list'!$1:$10000,MATCH(B1221,'Input - companies list'!B:B,0),MATCH("Inter-Cluster Connectivity",'Input - companies list'!$1:$1,0 ))</f>
        <v/>
      </c>
      <c r="L1221">
        <f>IFERROR(PERCENTRANK(F:F,F1221),0)</f>
        <v/>
      </c>
      <c r="M1221">
        <f>IFERROR(1 - PERCENTRANK(G:G,G1221),0)</f>
        <v/>
      </c>
      <c r="N1221">
        <f>IFERROR(1 - PERCENTRANK(H:H,H1221),0)</f>
        <v/>
      </c>
      <c r="O1221">
        <f>IFERROR(PERCENTRANK(I:I,I1221),0)</f>
        <v/>
      </c>
      <c r="P1221">
        <f>IFERROR(1 - PERCENTRANK(J:J,J1221),0)</f>
        <v/>
      </c>
      <c r="Q1221">
        <f>IFERROR(PERCENTRANK(K:K,K1221),0)</f>
        <v/>
      </c>
      <c r="R1221">
        <f>L1221*weight1+M1221*weight2+N1221*weight3+O1221*weight4+P1221*weight5+Q1221*weight6</f>
        <v/>
      </c>
    </row>
    <row r="1222" spans="1:18">
      <c r="A1222">
        <f>RANK(R1222,R:R)</f>
        <v/>
      </c>
      <c r="B1222" t="s">
        <v>14045</v>
      </c>
      <c r="C1222">
        <f>VLOOKUP(B1222,'Input - companies list'!B:L,2,FALSE)</f>
        <v/>
      </c>
      <c r="D1222">
        <f>VLOOKUP(B1222,'Input - companies list'!B:L,11,FALSE)</f>
        <v/>
      </c>
      <c r="E1222">
        <f>VLOOKUP(B1222,'Input - companies list'!B:E,4,FALSE)</f>
        <v/>
      </c>
      <c r="F1222">
        <f>SUMIFS('Input - target event report'!H:H,'Input - target event report'!B:B,B1222,'Input - target event report'!D:D, "Private Investment")</f>
        <v/>
      </c>
      <c r="G1222">
        <f>IF(I1222&lt;2, "N/A", (MAXIFS('Input - target event report'!E:E,'Input - target event report'!B:B,B:B,'Input - target event report'!D:D,"Private Investment")-MINIFS('Input - target event report'!E:E,'Input - target event report'!B:B,B:B,'Input - target event report'!D:D,"Private Investment"))/(I1222-1))</f>
        <v/>
      </c>
      <c r="H1222">
        <f>IF(MAXIFS('Input - target event report'!E:E,'Input - target event report'!B:B,B:B,'Input - target event report'!D:D,"Private Investment") = 0, "N/A", TODAY() - MAXIFS('Input - target event report'!E:E,'Input - target event report'!B:B,B:B,'Input - target event report'!D:D,"Private Investment"))</f>
        <v/>
      </c>
      <c r="I1222">
        <f>COUNTIFS('Input - target event report'!B:B,B1222,'Input - target event report'!D:D, "Private Investment")</f>
        <v/>
      </c>
      <c r="J1222">
        <f>INDEX('Input - companies list'!$1:$10000,MATCH(B1222,'Input - companies list'!B:B,0),MATCH("Flow",'Input - companies list'!$1:$1,0 ))</f>
        <v/>
      </c>
      <c r="K1222">
        <f>INDEX('Input - companies list'!$1:$10000,MATCH(B1222,'Input - companies list'!B:B,0),MATCH("Inter-Cluster Connectivity",'Input - companies list'!$1:$1,0 ))</f>
        <v/>
      </c>
      <c r="L1222">
        <f>IFERROR(PERCENTRANK(F:F,F1222),0)</f>
        <v/>
      </c>
      <c r="M1222">
        <f>IFERROR(1 - PERCENTRANK(G:G,G1222),0)</f>
        <v/>
      </c>
      <c r="N1222">
        <f>IFERROR(1 - PERCENTRANK(H:H,H1222),0)</f>
        <v/>
      </c>
      <c r="O1222">
        <f>IFERROR(PERCENTRANK(I:I,I1222),0)</f>
        <v/>
      </c>
      <c r="P1222">
        <f>IFERROR(1 - PERCENTRANK(J:J,J1222),0)</f>
        <v/>
      </c>
      <c r="Q1222">
        <f>IFERROR(PERCENTRANK(K:K,K1222),0)</f>
        <v/>
      </c>
      <c r="R1222">
        <f>L1222*weight1+M1222*weight2+N1222*weight3+O1222*weight4+P1222*weight5+Q1222*weight6</f>
        <v/>
      </c>
    </row>
    <row r="1223" spans="1:18">
      <c r="A1223">
        <f>RANK(R1223,R:R)</f>
        <v/>
      </c>
      <c r="B1223" t="s">
        <v>14056</v>
      </c>
      <c r="C1223">
        <f>VLOOKUP(B1223,'Input - companies list'!B:L,2,FALSE)</f>
        <v/>
      </c>
      <c r="D1223">
        <f>VLOOKUP(B1223,'Input - companies list'!B:L,11,FALSE)</f>
        <v/>
      </c>
      <c r="E1223">
        <f>VLOOKUP(B1223,'Input - companies list'!B:E,4,FALSE)</f>
        <v/>
      </c>
      <c r="F1223">
        <f>SUMIFS('Input - target event report'!H:H,'Input - target event report'!B:B,B1223,'Input - target event report'!D:D, "Private Investment")</f>
        <v/>
      </c>
      <c r="G1223">
        <f>IF(I1223&lt;2, "N/A", (MAXIFS('Input - target event report'!E:E,'Input - target event report'!B:B,B:B,'Input - target event report'!D:D,"Private Investment")-MINIFS('Input - target event report'!E:E,'Input - target event report'!B:B,B:B,'Input - target event report'!D:D,"Private Investment"))/(I1223-1))</f>
        <v/>
      </c>
      <c r="H1223">
        <f>IF(MAXIFS('Input - target event report'!E:E,'Input - target event report'!B:B,B:B,'Input - target event report'!D:D,"Private Investment") = 0, "N/A", TODAY() - MAXIFS('Input - target event report'!E:E,'Input - target event report'!B:B,B:B,'Input - target event report'!D:D,"Private Investment"))</f>
        <v/>
      </c>
      <c r="I1223">
        <f>COUNTIFS('Input - target event report'!B:B,B1223,'Input - target event report'!D:D, "Private Investment")</f>
        <v/>
      </c>
      <c r="J1223">
        <f>INDEX('Input - companies list'!$1:$10000,MATCH(B1223,'Input - companies list'!B:B,0),MATCH("Flow",'Input - companies list'!$1:$1,0 ))</f>
        <v/>
      </c>
      <c r="K1223">
        <f>INDEX('Input - companies list'!$1:$10000,MATCH(B1223,'Input - companies list'!B:B,0),MATCH("Inter-Cluster Connectivity",'Input - companies list'!$1:$1,0 ))</f>
        <v/>
      </c>
      <c r="L1223">
        <f>IFERROR(PERCENTRANK(F:F,F1223),0)</f>
        <v/>
      </c>
      <c r="M1223">
        <f>IFERROR(1 - PERCENTRANK(G:G,G1223),0)</f>
        <v/>
      </c>
      <c r="N1223">
        <f>IFERROR(1 - PERCENTRANK(H:H,H1223),0)</f>
        <v/>
      </c>
      <c r="O1223">
        <f>IFERROR(PERCENTRANK(I:I,I1223),0)</f>
        <v/>
      </c>
      <c r="P1223">
        <f>IFERROR(1 - PERCENTRANK(J:J,J1223),0)</f>
        <v/>
      </c>
      <c r="Q1223">
        <f>IFERROR(PERCENTRANK(K:K,K1223),0)</f>
        <v/>
      </c>
      <c r="R1223">
        <f>L1223*weight1+M1223*weight2+N1223*weight3+O1223*weight4+P1223*weight5+Q1223*weight6</f>
        <v/>
      </c>
    </row>
    <row r="1224" spans="1:18">
      <c r="A1224">
        <f>RANK(R1224,R:R)</f>
        <v/>
      </c>
      <c r="B1224" t="s">
        <v>14068</v>
      </c>
      <c r="C1224">
        <f>VLOOKUP(B1224,'Input - companies list'!B:L,2,FALSE)</f>
        <v/>
      </c>
      <c r="D1224">
        <f>VLOOKUP(B1224,'Input - companies list'!B:L,11,FALSE)</f>
        <v/>
      </c>
      <c r="E1224">
        <f>VLOOKUP(B1224,'Input - companies list'!B:E,4,FALSE)</f>
        <v/>
      </c>
      <c r="F1224">
        <f>SUMIFS('Input - target event report'!H:H,'Input - target event report'!B:B,B1224,'Input - target event report'!D:D, "Private Investment")</f>
        <v/>
      </c>
      <c r="G1224">
        <f>IF(I1224&lt;2, "N/A", (MAXIFS('Input - target event report'!E:E,'Input - target event report'!B:B,B:B,'Input - target event report'!D:D,"Private Investment")-MINIFS('Input - target event report'!E:E,'Input - target event report'!B:B,B:B,'Input - target event report'!D:D,"Private Investment"))/(I1224-1))</f>
        <v/>
      </c>
      <c r="H1224">
        <f>IF(MAXIFS('Input - target event report'!E:E,'Input - target event report'!B:B,B:B,'Input - target event report'!D:D,"Private Investment") = 0, "N/A", TODAY() - MAXIFS('Input - target event report'!E:E,'Input - target event report'!B:B,B:B,'Input - target event report'!D:D,"Private Investment"))</f>
        <v/>
      </c>
      <c r="I1224">
        <f>COUNTIFS('Input - target event report'!B:B,B1224,'Input - target event report'!D:D, "Private Investment")</f>
        <v/>
      </c>
      <c r="J1224">
        <f>INDEX('Input - companies list'!$1:$10000,MATCH(B1224,'Input - companies list'!B:B,0),MATCH("Flow",'Input - companies list'!$1:$1,0 ))</f>
        <v/>
      </c>
      <c r="K1224">
        <f>INDEX('Input - companies list'!$1:$10000,MATCH(B1224,'Input - companies list'!B:B,0),MATCH("Inter-Cluster Connectivity",'Input - companies list'!$1:$1,0 ))</f>
        <v/>
      </c>
      <c r="L1224">
        <f>IFERROR(PERCENTRANK(F:F,F1224),0)</f>
        <v/>
      </c>
      <c r="M1224">
        <f>IFERROR(1 - PERCENTRANK(G:G,G1224),0)</f>
        <v/>
      </c>
      <c r="N1224">
        <f>IFERROR(1 - PERCENTRANK(H:H,H1224),0)</f>
        <v/>
      </c>
      <c r="O1224">
        <f>IFERROR(PERCENTRANK(I:I,I1224),0)</f>
        <v/>
      </c>
      <c r="P1224">
        <f>IFERROR(1 - PERCENTRANK(J:J,J1224),0)</f>
        <v/>
      </c>
      <c r="Q1224">
        <f>IFERROR(PERCENTRANK(K:K,K1224),0)</f>
        <v/>
      </c>
      <c r="R1224">
        <f>L1224*weight1+M1224*weight2+N1224*weight3+O1224*weight4+P1224*weight5+Q1224*weight6</f>
        <v/>
      </c>
    </row>
    <row r="1225" spans="1:18">
      <c r="A1225">
        <f>RANK(R1225,R:R)</f>
        <v/>
      </c>
      <c r="B1225" t="s">
        <v>14077</v>
      </c>
      <c r="C1225">
        <f>VLOOKUP(B1225,'Input - companies list'!B:L,2,FALSE)</f>
        <v/>
      </c>
      <c r="D1225">
        <f>VLOOKUP(B1225,'Input - companies list'!B:L,11,FALSE)</f>
        <v/>
      </c>
      <c r="E1225">
        <f>VLOOKUP(B1225,'Input - companies list'!B:E,4,FALSE)</f>
        <v/>
      </c>
      <c r="F1225">
        <f>SUMIFS('Input - target event report'!H:H,'Input - target event report'!B:B,B1225,'Input - target event report'!D:D, "Private Investment")</f>
        <v/>
      </c>
      <c r="G1225">
        <f>IF(I1225&lt;2, "N/A", (MAXIFS('Input - target event report'!E:E,'Input - target event report'!B:B,B:B,'Input - target event report'!D:D,"Private Investment")-MINIFS('Input - target event report'!E:E,'Input - target event report'!B:B,B:B,'Input - target event report'!D:D,"Private Investment"))/(I1225-1))</f>
        <v/>
      </c>
      <c r="H1225">
        <f>IF(MAXIFS('Input - target event report'!E:E,'Input - target event report'!B:B,B:B,'Input - target event report'!D:D,"Private Investment") = 0, "N/A", TODAY() - MAXIFS('Input - target event report'!E:E,'Input - target event report'!B:B,B:B,'Input - target event report'!D:D,"Private Investment"))</f>
        <v/>
      </c>
      <c r="I1225">
        <f>COUNTIFS('Input - target event report'!B:B,B1225,'Input - target event report'!D:D, "Private Investment")</f>
        <v/>
      </c>
      <c r="J1225">
        <f>INDEX('Input - companies list'!$1:$10000,MATCH(B1225,'Input - companies list'!B:B,0),MATCH("Flow",'Input - companies list'!$1:$1,0 ))</f>
        <v/>
      </c>
      <c r="K1225">
        <f>INDEX('Input - companies list'!$1:$10000,MATCH(B1225,'Input - companies list'!B:B,0),MATCH("Inter-Cluster Connectivity",'Input - companies list'!$1:$1,0 ))</f>
        <v/>
      </c>
      <c r="L1225">
        <f>IFERROR(PERCENTRANK(F:F,F1225),0)</f>
        <v/>
      </c>
      <c r="M1225">
        <f>IFERROR(1 - PERCENTRANK(G:G,G1225),0)</f>
        <v/>
      </c>
      <c r="N1225">
        <f>IFERROR(1 - PERCENTRANK(H:H,H1225),0)</f>
        <v/>
      </c>
      <c r="O1225">
        <f>IFERROR(PERCENTRANK(I:I,I1225),0)</f>
        <v/>
      </c>
      <c r="P1225">
        <f>IFERROR(1 - PERCENTRANK(J:J,J1225),0)</f>
        <v/>
      </c>
      <c r="Q1225">
        <f>IFERROR(PERCENTRANK(K:K,K1225),0)</f>
        <v/>
      </c>
      <c r="R1225">
        <f>L1225*weight1+M1225*weight2+N1225*weight3+O1225*weight4+P1225*weight5+Q1225*weight6</f>
        <v/>
      </c>
    </row>
    <row r="1226" spans="1:18">
      <c r="A1226">
        <f>RANK(R1226,R:R)</f>
        <v/>
      </c>
      <c r="B1226" t="s">
        <v>14087</v>
      </c>
      <c r="C1226">
        <f>VLOOKUP(B1226,'Input - companies list'!B:L,2,FALSE)</f>
        <v/>
      </c>
      <c r="D1226">
        <f>VLOOKUP(B1226,'Input - companies list'!B:L,11,FALSE)</f>
        <v/>
      </c>
      <c r="E1226">
        <f>VLOOKUP(B1226,'Input - companies list'!B:E,4,FALSE)</f>
        <v/>
      </c>
      <c r="F1226">
        <f>SUMIFS('Input - target event report'!H:H,'Input - target event report'!B:B,B1226,'Input - target event report'!D:D, "Private Investment")</f>
        <v/>
      </c>
      <c r="G1226">
        <f>IF(I1226&lt;2, "N/A", (MAXIFS('Input - target event report'!E:E,'Input - target event report'!B:B,B:B,'Input - target event report'!D:D,"Private Investment")-MINIFS('Input - target event report'!E:E,'Input - target event report'!B:B,B:B,'Input - target event report'!D:D,"Private Investment"))/(I1226-1))</f>
        <v/>
      </c>
      <c r="H1226">
        <f>IF(MAXIFS('Input - target event report'!E:E,'Input - target event report'!B:B,B:B,'Input - target event report'!D:D,"Private Investment") = 0, "N/A", TODAY() - MAXIFS('Input - target event report'!E:E,'Input - target event report'!B:B,B:B,'Input - target event report'!D:D,"Private Investment"))</f>
        <v/>
      </c>
      <c r="I1226">
        <f>COUNTIFS('Input - target event report'!B:B,B1226,'Input - target event report'!D:D, "Private Investment")</f>
        <v/>
      </c>
      <c r="J1226">
        <f>INDEX('Input - companies list'!$1:$10000,MATCH(B1226,'Input - companies list'!B:B,0),MATCH("Flow",'Input - companies list'!$1:$1,0 ))</f>
        <v/>
      </c>
      <c r="K1226">
        <f>INDEX('Input - companies list'!$1:$10000,MATCH(B1226,'Input - companies list'!B:B,0),MATCH("Inter-Cluster Connectivity",'Input - companies list'!$1:$1,0 ))</f>
        <v/>
      </c>
      <c r="L1226">
        <f>IFERROR(PERCENTRANK(F:F,F1226),0)</f>
        <v/>
      </c>
      <c r="M1226">
        <f>IFERROR(1 - PERCENTRANK(G:G,G1226),0)</f>
        <v/>
      </c>
      <c r="N1226">
        <f>IFERROR(1 - PERCENTRANK(H:H,H1226),0)</f>
        <v/>
      </c>
      <c r="O1226">
        <f>IFERROR(PERCENTRANK(I:I,I1226),0)</f>
        <v/>
      </c>
      <c r="P1226">
        <f>IFERROR(1 - PERCENTRANK(J:J,J1226),0)</f>
        <v/>
      </c>
      <c r="Q1226">
        <f>IFERROR(PERCENTRANK(K:K,K1226),0)</f>
        <v/>
      </c>
      <c r="R1226">
        <f>L1226*weight1+M1226*weight2+N1226*weight3+O1226*weight4+P1226*weight5+Q1226*weight6</f>
        <v/>
      </c>
    </row>
    <row r="1227" spans="1:18">
      <c r="A1227">
        <f>RANK(R1227,R:R)</f>
        <v/>
      </c>
      <c r="B1227" t="s">
        <v>14098</v>
      </c>
      <c r="C1227">
        <f>VLOOKUP(B1227,'Input - companies list'!B:L,2,FALSE)</f>
        <v/>
      </c>
      <c r="D1227">
        <f>VLOOKUP(B1227,'Input - companies list'!B:L,11,FALSE)</f>
        <v/>
      </c>
      <c r="E1227">
        <f>VLOOKUP(B1227,'Input - companies list'!B:E,4,FALSE)</f>
        <v/>
      </c>
      <c r="F1227">
        <f>SUMIFS('Input - target event report'!H:H,'Input - target event report'!B:B,B1227,'Input - target event report'!D:D, "Private Investment")</f>
        <v/>
      </c>
      <c r="G1227">
        <f>IF(I1227&lt;2, "N/A", (MAXIFS('Input - target event report'!E:E,'Input - target event report'!B:B,B:B,'Input - target event report'!D:D,"Private Investment")-MINIFS('Input - target event report'!E:E,'Input - target event report'!B:B,B:B,'Input - target event report'!D:D,"Private Investment"))/(I1227-1))</f>
        <v/>
      </c>
      <c r="H1227">
        <f>IF(MAXIFS('Input - target event report'!E:E,'Input - target event report'!B:B,B:B,'Input - target event report'!D:D,"Private Investment") = 0, "N/A", TODAY() - MAXIFS('Input - target event report'!E:E,'Input - target event report'!B:B,B:B,'Input - target event report'!D:D,"Private Investment"))</f>
        <v/>
      </c>
      <c r="I1227">
        <f>COUNTIFS('Input - target event report'!B:B,B1227,'Input - target event report'!D:D, "Private Investment")</f>
        <v/>
      </c>
      <c r="J1227">
        <f>INDEX('Input - companies list'!$1:$10000,MATCH(B1227,'Input - companies list'!B:B,0),MATCH("Flow",'Input - companies list'!$1:$1,0 ))</f>
        <v/>
      </c>
      <c r="K1227">
        <f>INDEX('Input - companies list'!$1:$10000,MATCH(B1227,'Input - companies list'!B:B,0),MATCH("Inter-Cluster Connectivity",'Input - companies list'!$1:$1,0 ))</f>
        <v/>
      </c>
      <c r="L1227">
        <f>IFERROR(PERCENTRANK(F:F,F1227),0)</f>
        <v/>
      </c>
      <c r="M1227">
        <f>IFERROR(1 - PERCENTRANK(G:G,G1227),0)</f>
        <v/>
      </c>
      <c r="N1227">
        <f>IFERROR(1 - PERCENTRANK(H:H,H1227),0)</f>
        <v/>
      </c>
      <c r="O1227">
        <f>IFERROR(PERCENTRANK(I:I,I1227),0)</f>
        <v/>
      </c>
      <c r="P1227">
        <f>IFERROR(1 - PERCENTRANK(J:J,J1227),0)</f>
        <v/>
      </c>
      <c r="Q1227">
        <f>IFERROR(PERCENTRANK(K:K,K1227),0)</f>
        <v/>
      </c>
      <c r="R1227">
        <f>L1227*weight1+M1227*weight2+N1227*weight3+O1227*weight4+P1227*weight5+Q1227*weight6</f>
        <v/>
      </c>
    </row>
    <row r="1228" spans="1:18">
      <c r="A1228">
        <f>RANK(R1228,R:R)</f>
        <v/>
      </c>
      <c r="B1228" t="s">
        <v>14108</v>
      </c>
      <c r="C1228">
        <f>VLOOKUP(B1228,'Input - companies list'!B:L,2,FALSE)</f>
        <v/>
      </c>
      <c r="D1228">
        <f>VLOOKUP(B1228,'Input - companies list'!B:L,11,FALSE)</f>
        <v/>
      </c>
      <c r="E1228">
        <f>VLOOKUP(B1228,'Input - companies list'!B:E,4,FALSE)</f>
        <v/>
      </c>
      <c r="F1228">
        <f>SUMIFS('Input - target event report'!H:H,'Input - target event report'!B:B,B1228,'Input - target event report'!D:D, "Private Investment")</f>
        <v/>
      </c>
      <c r="G1228">
        <f>IF(I1228&lt;2, "N/A", (MAXIFS('Input - target event report'!E:E,'Input - target event report'!B:B,B:B,'Input - target event report'!D:D,"Private Investment")-MINIFS('Input - target event report'!E:E,'Input - target event report'!B:B,B:B,'Input - target event report'!D:D,"Private Investment"))/(I1228-1))</f>
        <v/>
      </c>
      <c r="H1228">
        <f>IF(MAXIFS('Input - target event report'!E:E,'Input - target event report'!B:B,B:B,'Input - target event report'!D:D,"Private Investment") = 0, "N/A", TODAY() - MAXIFS('Input - target event report'!E:E,'Input - target event report'!B:B,B:B,'Input - target event report'!D:D,"Private Investment"))</f>
        <v/>
      </c>
      <c r="I1228">
        <f>COUNTIFS('Input - target event report'!B:B,B1228,'Input - target event report'!D:D, "Private Investment")</f>
        <v/>
      </c>
      <c r="J1228">
        <f>INDEX('Input - companies list'!$1:$10000,MATCH(B1228,'Input - companies list'!B:B,0),MATCH("Flow",'Input - companies list'!$1:$1,0 ))</f>
        <v/>
      </c>
      <c r="K1228">
        <f>INDEX('Input - companies list'!$1:$10000,MATCH(B1228,'Input - companies list'!B:B,0),MATCH("Inter-Cluster Connectivity",'Input - companies list'!$1:$1,0 ))</f>
        <v/>
      </c>
      <c r="L1228">
        <f>IFERROR(PERCENTRANK(F:F,F1228),0)</f>
        <v/>
      </c>
      <c r="M1228">
        <f>IFERROR(1 - PERCENTRANK(G:G,G1228),0)</f>
        <v/>
      </c>
      <c r="N1228">
        <f>IFERROR(1 - PERCENTRANK(H:H,H1228),0)</f>
        <v/>
      </c>
      <c r="O1228">
        <f>IFERROR(PERCENTRANK(I:I,I1228),0)</f>
        <v/>
      </c>
      <c r="P1228">
        <f>IFERROR(1 - PERCENTRANK(J:J,J1228),0)</f>
        <v/>
      </c>
      <c r="Q1228">
        <f>IFERROR(PERCENTRANK(K:K,K1228),0)</f>
        <v/>
      </c>
      <c r="R1228">
        <f>L1228*weight1+M1228*weight2+N1228*weight3+O1228*weight4+P1228*weight5+Q1228*weight6</f>
        <v/>
      </c>
    </row>
    <row r="1229" spans="1:18">
      <c r="A1229">
        <f>RANK(R1229,R:R)</f>
        <v/>
      </c>
      <c r="B1229" t="s">
        <v>14121</v>
      </c>
      <c r="C1229">
        <f>VLOOKUP(B1229,'Input - companies list'!B:L,2,FALSE)</f>
        <v/>
      </c>
      <c r="D1229">
        <f>VLOOKUP(B1229,'Input - companies list'!B:L,11,FALSE)</f>
        <v/>
      </c>
      <c r="E1229">
        <f>VLOOKUP(B1229,'Input - companies list'!B:E,4,FALSE)</f>
        <v/>
      </c>
      <c r="F1229">
        <f>SUMIFS('Input - target event report'!H:H,'Input - target event report'!B:B,B1229,'Input - target event report'!D:D, "Private Investment")</f>
        <v/>
      </c>
      <c r="G1229">
        <f>IF(I1229&lt;2, "N/A", (MAXIFS('Input - target event report'!E:E,'Input - target event report'!B:B,B:B,'Input - target event report'!D:D,"Private Investment")-MINIFS('Input - target event report'!E:E,'Input - target event report'!B:B,B:B,'Input - target event report'!D:D,"Private Investment"))/(I1229-1))</f>
        <v/>
      </c>
      <c r="H1229">
        <f>IF(MAXIFS('Input - target event report'!E:E,'Input - target event report'!B:B,B:B,'Input - target event report'!D:D,"Private Investment") = 0, "N/A", TODAY() - MAXIFS('Input - target event report'!E:E,'Input - target event report'!B:B,B:B,'Input - target event report'!D:D,"Private Investment"))</f>
        <v/>
      </c>
      <c r="I1229">
        <f>COUNTIFS('Input - target event report'!B:B,B1229,'Input - target event report'!D:D, "Private Investment")</f>
        <v/>
      </c>
      <c r="J1229">
        <f>INDEX('Input - companies list'!$1:$10000,MATCH(B1229,'Input - companies list'!B:B,0),MATCH("Flow",'Input - companies list'!$1:$1,0 ))</f>
        <v/>
      </c>
      <c r="K1229">
        <f>INDEX('Input - companies list'!$1:$10000,MATCH(B1229,'Input - companies list'!B:B,0),MATCH("Inter-Cluster Connectivity",'Input - companies list'!$1:$1,0 ))</f>
        <v/>
      </c>
      <c r="L1229">
        <f>IFERROR(PERCENTRANK(F:F,F1229),0)</f>
        <v/>
      </c>
      <c r="M1229">
        <f>IFERROR(1 - PERCENTRANK(G:G,G1229),0)</f>
        <v/>
      </c>
      <c r="N1229">
        <f>IFERROR(1 - PERCENTRANK(H:H,H1229),0)</f>
        <v/>
      </c>
      <c r="O1229">
        <f>IFERROR(PERCENTRANK(I:I,I1229),0)</f>
        <v/>
      </c>
      <c r="P1229">
        <f>IFERROR(1 - PERCENTRANK(J:J,J1229),0)</f>
        <v/>
      </c>
      <c r="Q1229">
        <f>IFERROR(PERCENTRANK(K:K,K1229),0)</f>
        <v/>
      </c>
      <c r="R1229">
        <f>L1229*weight1+M1229*weight2+N1229*weight3+O1229*weight4+P1229*weight5+Q1229*weight6</f>
        <v/>
      </c>
    </row>
    <row r="1230" spans="1:18">
      <c r="A1230">
        <f>RANK(R1230,R:R)</f>
        <v/>
      </c>
      <c r="B1230" t="s">
        <v>14133</v>
      </c>
      <c r="C1230">
        <f>VLOOKUP(B1230,'Input - companies list'!B:L,2,FALSE)</f>
        <v/>
      </c>
      <c r="D1230">
        <f>VLOOKUP(B1230,'Input - companies list'!B:L,11,FALSE)</f>
        <v/>
      </c>
      <c r="E1230">
        <f>VLOOKUP(B1230,'Input - companies list'!B:E,4,FALSE)</f>
        <v/>
      </c>
      <c r="F1230">
        <f>SUMIFS('Input - target event report'!H:H,'Input - target event report'!B:B,B1230,'Input - target event report'!D:D, "Private Investment")</f>
        <v/>
      </c>
      <c r="G1230">
        <f>IF(I1230&lt;2, "N/A", (MAXIFS('Input - target event report'!E:E,'Input - target event report'!B:B,B:B,'Input - target event report'!D:D,"Private Investment")-MINIFS('Input - target event report'!E:E,'Input - target event report'!B:B,B:B,'Input - target event report'!D:D,"Private Investment"))/(I1230-1))</f>
        <v/>
      </c>
      <c r="H1230">
        <f>IF(MAXIFS('Input - target event report'!E:E,'Input - target event report'!B:B,B:B,'Input - target event report'!D:D,"Private Investment") = 0, "N/A", TODAY() - MAXIFS('Input - target event report'!E:E,'Input - target event report'!B:B,B:B,'Input - target event report'!D:D,"Private Investment"))</f>
        <v/>
      </c>
      <c r="I1230">
        <f>COUNTIFS('Input - target event report'!B:B,B1230,'Input - target event report'!D:D, "Private Investment")</f>
        <v/>
      </c>
      <c r="J1230">
        <f>INDEX('Input - companies list'!$1:$10000,MATCH(B1230,'Input - companies list'!B:B,0),MATCH("Flow",'Input - companies list'!$1:$1,0 ))</f>
        <v/>
      </c>
      <c r="K1230">
        <f>INDEX('Input - companies list'!$1:$10000,MATCH(B1230,'Input - companies list'!B:B,0),MATCH("Inter-Cluster Connectivity",'Input - companies list'!$1:$1,0 ))</f>
        <v/>
      </c>
      <c r="L1230">
        <f>IFERROR(PERCENTRANK(F:F,F1230),0)</f>
        <v/>
      </c>
      <c r="M1230">
        <f>IFERROR(1 - PERCENTRANK(G:G,G1230),0)</f>
        <v/>
      </c>
      <c r="N1230">
        <f>IFERROR(1 - PERCENTRANK(H:H,H1230),0)</f>
        <v/>
      </c>
      <c r="O1230">
        <f>IFERROR(PERCENTRANK(I:I,I1230),0)</f>
        <v/>
      </c>
      <c r="P1230">
        <f>IFERROR(1 - PERCENTRANK(J:J,J1230),0)</f>
        <v/>
      </c>
      <c r="Q1230">
        <f>IFERROR(PERCENTRANK(K:K,K1230),0)</f>
        <v/>
      </c>
      <c r="R1230">
        <f>L1230*weight1+M1230*weight2+N1230*weight3+O1230*weight4+P1230*weight5+Q1230*weight6</f>
        <v/>
      </c>
    </row>
    <row r="1231" spans="1:18">
      <c r="A1231">
        <f>RANK(R1231,R:R)</f>
        <v/>
      </c>
      <c r="B1231" t="s">
        <v>14145</v>
      </c>
      <c r="C1231">
        <f>VLOOKUP(B1231,'Input - companies list'!B:L,2,FALSE)</f>
        <v/>
      </c>
      <c r="D1231">
        <f>VLOOKUP(B1231,'Input - companies list'!B:L,11,FALSE)</f>
        <v/>
      </c>
      <c r="E1231">
        <f>VLOOKUP(B1231,'Input - companies list'!B:E,4,FALSE)</f>
        <v/>
      </c>
      <c r="F1231">
        <f>SUMIFS('Input - target event report'!H:H,'Input - target event report'!B:B,B1231,'Input - target event report'!D:D, "Private Investment")</f>
        <v/>
      </c>
      <c r="G1231">
        <f>IF(I1231&lt;2, "N/A", (MAXIFS('Input - target event report'!E:E,'Input - target event report'!B:B,B:B,'Input - target event report'!D:D,"Private Investment")-MINIFS('Input - target event report'!E:E,'Input - target event report'!B:B,B:B,'Input - target event report'!D:D,"Private Investment"))/(I1231-1))</f>
        <v/>
      </c>
      <c r="H1231">
        <f>IF(MAXIFS('Input - target event report'!E:E,'Input - target event report'!B:B,B:B,'Input - target event report'!D:D,"Private Investment") = 0, "N/A", TODAY() - MAXIFS('Input - target event report'!E:E,'Input - target event report'!B:B,B:B,'Input - target event report'!D:D,"Private Investment"))</f>
        <v/>
      </c>
      <c r="I1231">
        <f>COUNTIFS('Input - target event report'!B:B,B1231,'Input - target event report'!D:D, "Private Investment")</f>
        <v/>
      </c>
      <c r="J1231">
        <f>INDEX('Input - companies list'!$1:$10000,MATCH(B1231,'Input - companies list'!B:B,0),MATCH("Flow",'Input - companies list'!$1:$1,0 ))</f>
        <v/>
      </c>
      <c r="K1231">
        <f>INDEX('Input - companies list'!$1:$10000,MATCH(B1231,'Input - companies list'!B:B,0),MATCH("Inter-Cluster Connectivity",'Input - companies list'!$1:$1,0 ))</f>
        <v/>
      </c>
      <c r="L1231">
        <f>IFERROR(PERCENTRANK(F:F,F1231),0)</f>
        <v/>
      </c>
      <c r="M1231">
        <f>IFERROR(1 - PERCENTRANK(G:G,G1231),0)</f>
        <v/>
      </c>
      <c r="N1231">
        <f>IFERROR(1 - PERCENTRANK(H:H,H1231),0)</f>
        <v/>
      </c>
      <c r="O1231">
        <f>IFERROR(PERCENTRANK(I:I,I1231),0)</f>
        <v/>
      </c>
      <c r="P1231">
        <f>IFERROR(1 - PERCENTRANK(J:J,J1231),0)</f>
        <v/>
      </c>
      <c r="Q1231">
        <f>IFERROR(PERCENTRANK(K:K,K1231),0)</f>
        <v/>
      </c>
      <c r="R1231">
        <f>L1231*weight1+M1231*weight2+N1231*weight3+O1231*weight4+P1231*weight5+Q1231*weight6</f>
        <v/>
      </c>
    </row>
    <row r="1232" spans="1:18">
      <c r="A1232">
        <f>RANK(R1232,R:R)</f>
        <v/>
      </c>
      <c r="B1232" t="s">
        <v>14157</v>
      </c>
      <c r="C1232">
        <f>VLOOKUP(B1232,'Input - companies list'!B:L,2,FALSE)</f>
        <v/>
      </c>
      <c r="D1232">
        <f>VLOOKUP(B1232,'Input - companies list'!B:L,11,FALSE)</f>
        <v/>
      </c>
      <c r="E1232">
        <f>VLOOKUP(B1232,'Input - companies list'!B:E,4,FALSE)</f>
        <v/>
      </c>
      <c r="F1232">
        <f>SUMIFS('Input - target event report'!H:H,'Input - target event report'!B:B,B1232,'Input - target event report'!D:D, "Private Investment")</f>
        <v/>
      </c>
      <c r="G1232">
        <f>IF(I1232&lt;2, "N/A", (MAXIFS('Input - target event report'!E:E,'Input - target event report'!B:B,B:B,'Input - target event report'!D:D,"Private Investment")-MINIFS('Input - target event report'!E:E,'Input - target event report'!B:B,B:B,'Input - target event report'!D:D,"Private Investment"))/(I1232-1))</f>
        <v/>
      </c>
      <c r="H1232">
        <f>IF(MAXIFS('Input - target event report'!E:E,'Input - target event report'!B:B,B:B,'Input - target event report'!D:D,"Private Investment") = 0, "N/A", TODAY() - MAXIFS('Input - target event report'!E:E,'Input - target event report'!B:B,B:B,'Input - target event report'!D:D,"Private Investment"))</f>
        <v/>
      </c>
      <c r="I1232">
        <f>COUNTIFS('Input - target event report'!B:B,B1232,'Input - target event report'!D:D, "Private Investment")</f>
        <v/>
      </c>
      <c r="J1232">
        <f>INDEX('Input - companies list'!$1:$10000,MATCH(B1232,'Input - companies list'!B:B,0),MATCH("Flow",'Input - companies list'!$1:$1,0 ))</f>
        <v/>
      </c>
      <c r="K1232">
        <f>INDEX('Input - companies list'!$1:$10000,MATCH(B1232,'Input - companies list'!B:B,0),MATCH("Inter-Cluster Connectivity",'Input - companies list'!$1:$1,0 ))</f>
        <v/>
      </c>
      <c r="L1232">
        <f>IFERROR(PERCENTRANK(F:F,F1232),0)</f>
        <v/>
      </c>
      <c r="M1232">
        <f>IFERROR(1 - PERCENTRANK(G:G,G1232),0)</f>
        <v/>
      </c>
      <c r="N1232">
        <f>IFERROR(1 - PERCENTRANK(H:H,H1232),0)</f>
        <v/>
      </c>
      <c r="O1232">
        <f>IFERROR(PERCENTRANK(I:I,I1232),0)</f>
        <v/>
      </c>
      <c r="P1232">
        <f>IFERROR(1 - PERCENTRANK(J:J,J1232),0)</f>
        <v/>
      </c>
      <c r="Q1232">
        <f>IFERROR(PERCENTRANK(K:K,K1232),0)</f>
        <v/>
      </c>
      <c r="R1232">
        <f>L1232*weight1+M1232*weight2+N1232*weight3+O1232*weight4+P1232*weight5+Q1232*weight6</f>
        <v/>
      </c>
    </row>
    <row r="1233" spans="1:18">
      <c r="A1233">
        <f>RANK(R1233,R:R)</f>
        <v/>
      </c>
      <c r="B1233" t="s">
        <v>14167</v>
      </c>
      <c r="C1233">
        <f>VLOOKUP(B1233,'Input - companies list'!B:L,2,FALSE)</f>
        <v/>
      </c>
      <c r="D1233">
        <f>VLOOKUP(B1233,'Input - companies list'!B:L,11,FALSE)</f>
        <v/>
      </c>
      <c r="E1233">
        <f>VLOOKUP(B1233,'Input - companies list'!B:E,4,FALSE)</f>
        <v/>
      </c>
      <c r="F1233">
        <f>SUMIFS('Input - target event report'!H:H,'Input - target event report'!B:B,B1233,'Input - target event report'!D:D, "Private Investment")</f>
        <v/>
      </c>
      <c r="G1233">
        <f>IF(I1233&lt;2, "N/A", (MAXIFS('Input - target event report'!E:E,'Input - target event report'!B:B,B:B,'Input - target event report'!D:D,"Private Investment")-MINIFS('Input - target event report'!E:E,'Input - target event report'!B:B,B:B,'Input - target event report'!D:D,"Private Investment"))/(I1233-1))</f>
        <v/>
      </c>
      <c r="H1233">
        <f>IF(MAXIFS('Input - target event report'!E:E,'Input - target event report'!B:B,B:B,'Input - target event report'!D:D,"Private Investment") = 0, "N/A", TODAY() - MAXIFS('Input - target event report'!E:E,'Input - target event report'!B:B,B:B,'Input - target event report'!D:D,"Private Investment"))</f>
        <v/>
      </c>
      <c r="I1233">
        <f>COUNTIFS('Input - target event report'!B:B,B1233,'Input - target event report'!D:D, "Private Investment")</f>
        <v/>
      </c>
      <c r="J1233">
        <f>INDEX('Input - companies list'!$1:$10000,MATCH(B1233,'Input - companies list'!B:B,0),MATCH("Flow",'Input - companies list'!$1:$1,0 ))</f>
        <v/>
      </c>
      <c r="K1233">
        <f>INDEX('Input - companies list'!$1:$10000,MATCH(B1233,'Input - companies list'!B:B,0),MATCH("Inter-Cluster Connectivity",'Input - companies list'!$1:$1,0 ))</f>
        <v/>
      </c>
      <c r="L1233">
        <f>IFERROR(PERCENTRANK(F:F,F1233),0)</f>
        <v/>
      </c>
      <c r="M1233">
        <f>IFERROR(1 - PERCENTRANK(G:G,G1233),0)</f>
        <v/>
      </c>
      <c r="N1233">
        <f>IFERROR(1 - PERCENTRANK(H:H,H1233),0)</f>
        <v/>
      </c>
      <c r="O1233">
        <f>IFERROR(PERCENTRANK(I:I,I1233),0)</f>
        <v/>
      </c>
      <c r="P1233">
        <f>IFERROR(1 - PERCENTRANK(J:J,J1233),0)</f>
        <v/>
      </c>
      <c r="Q1233">
        <f>IFERROR(PERCENTRANK(K:K,K1233),0)</f>
        <v/>
      </c>
      <c r="R1233">
        <f>L1233*weight1+M1233*weight2+N1233*weight3+O1233*weight4+P1233*weight5+Q1233*weight6</f>
        <v/>
      </c>
    </row>
    <row r="1234" spans="1:18">
      <c r="A1234">
        <f>RANK(R1234,R:R)</f>
        <v/>
      </c>
      <c r="B1234" t="s">
        <v>14179</v>
      </c>
      <c r="C1234">
        <f>VLOOKUP(B1234,'Input - companies list'!B:L,2,FALSE)</f>
        <v/>
      </c>
      <c r="D1234">
        <f>VLOOKUP(B1234,'Input - companies list'!B:L,11,FALSE)</f>
        <v/>
      </c>
      <c r="E1234">
        <f>VLOOKUP(B1234,'Input - companies list'!B:E,4,FALSE)</f>
        <v/>
      </c>
      <c r="F1234">
        <f>SUMIFS('Input - target event report'!H:H,'Input - target event report'!B:B,B1234,'Input - target event report'!D:D, "Private Investment")</f>
        <v/>
      </c>
      <c r="G1234">
        <f>IF(I1234&lt;2, "N/A", (MAXIFS('Input - target event report'!E:E,'Input - target event report'!B:B,B:B,'Input - target event report'!D:D,"Private Investment")-MINIFS('Input - target event report'!E:E,'Input - target event report'!B:B,B:B,'Input - target event report'!D:D,"Private Investment"))/(I1234-1))</f>
        <v/>
      </c>
      <c r="H1234">
        <f>IF(MAXIFS('Input - target event report'!E:E,'Input - target event report'!B:B,B:B,'Input - target event report'!D:D,"Private Investment") = 0, "N/A", TODAY() - MAXIFS('Input - target event report'!E:E,'Input - target event report'!B:B,B:B,'Input - target event report'!D:D,"Private Investment"))</f>
        <v/>
      </c>
      <c r="I1234">
        <f>COUNTIFS('Input - target event report'!B:B,B1234,'Input - target event report'!D:D, "Private Investment")</f>
        <v/>
      </c>
      <c r="J1234">
        <f>INDEX('Input - companies list'!$1:$10000,MATCH(B1234,'Input - companies list'!B:B,0),MATCH("Flow",'Input - companies list'!$1:$1,0 ))</f>
        <v/>
      </c>
      <c r="K1234">
        <f>INDEX('Input - companies list'!$1:$10000,MATCH(B1234,'Input - companies list'!B:B,0),MATCH("Inter-Cluster Connectivity",'Input - companies list'!$1:$1,0 ))</f>
        <v/>
      </c>
      <c r="L1234">
        <f>IFERROR(PERCENTRANK(F:F,F1234),0)</f>
        <v/>
      </c>
      <c r="M1234">
        <f>IFERROR(1 - PERCENTRANK(G:G,G1234),0)</f>
        <v/>
      </c>
      <c r="N1234">
        <f>IFERROR(1 - PERCENTRANK(H:H,H1234),0)</f>
        <v/>
      </c>
      <c r="O1234">
        <f>IFERROR(PERCENTRANK(I:I,I1234),0)</f>
        <v/>
      </c>
      <c r="P1234">
        <f>IFERROR(1 - PERCENTRANK(J:J,J1234),0)</f>
        <v/>
      </c>
      <c r="Q1234">
        <f>IFERROR(PERCENTRANK(K:K,K1234),0)</f>
        <v/>
      </c>
      <c r="R1234">
        <f>L1234*weight1+M1234*weight2+N1234*weight3+O1234*weight4+P1234*weight5+Q1234*weight6</f>
        <v/>
      </c>
    </row>
    <row r="1235" spans="1:18">
      <c r="A1235">
        <f>RANK(R1235,R:R)</f>
        <v/>
      </c>
      <c r="B1235" t="s">
        <v>14187</v>
      </c>
      <c r="C1235">
        <f>VLOOKUP(B1235,'Input - companies list'!B:L,2,FALSE)</f>
        <v/>
      </c>
      <c r="D1235">
        <f>VLOOKUP(B1235,'Input - companies list'!B:L,11,FALSE)</f>
        <v/>
      </c>
      <c r="E1235">
        <f>VLOOKUP(B1235,'Input - companies list'!B:E,4,FALSE)</f>
        <v/>
      </c>
      <c r="F1235">
        <f>SUMIFS('Input - target event report'!H:H,'Input - target event report'!B:B,B1235,'Input - target event report'!D:D, "Private Investment")</f>
        <v/>
      </c>
      <c r="G1235">
        <f>IF(I1235&lt;2, "N/A", (MAXIFS('Input - target event report'!E:E,'Input - target event report'!B:B,B:B,'Input - target event report'!D:D,"Private Investment")-MINIFS('Input - target event report'!E:E,'Input - target event report'!B:B,B:B,'Input - target event report'!D:D,"Private Investment"))/(I1235-1))</f>
        <v/>
      </c>
      <c r="H1235">
        <f>IF(MAXIFS('Input - target event report'!E:E,'Input - target event report'!B:B,B:B,'Input - target event report'!D:D,"Private Investment") = 0, "N/A", TODAY() - MAXIFS('Input - target event report'!E:E,'Input - target event report'!B:B,B:B,'Input - target event report'!D:D,"Private Investment"))</f>
        <v/>
      </c>
      <c r="I1235">
        <f>COUNTIFS('Input - target event report'!B:B,B1235,'Input - target event report'!D:D, "Private Investment")</f>
        <v/>
      </c>
      <c r="J1235">
        <f>INDEX('Input - companies list'!$1:$10000,MATCH(B1235,'Input - companies list'!B:B,0),MATCH("Flow",'Input - companies list'!$1:$1,0 ))</f>
        <v/>
      </c>
      <c r="K1235">
        <f>INDEX('Input - companies list'!$1:$10000,MATCH(B1235,'Input - companies list'!B:B,0),MATCH("Inter-Cluster Connectivity",'Input - companies list'!$1:$1,0 ))</f>
        <v/>
      </c>
      <c r="L1235">
        <f>IFERROR(PERCENTRANK(F:F,F1235),0)</f>
        <v/>
      </c>
      <c r="M1235">
        <f>IFERROR(1 - PERCENTRANK(G:G,G1235),0)</f>
        <v/>
      </c>
      <c r="N1235">
        <f>IFERROR(1 - PERCENTRANK(H:H,H1235),0)</f>
        <v/>
      </c>
      <c r="O1235">
        <f>IFERROR(PERCENTRANK(I:I,I1235),0)</f>
        <v/>
      </c>
      <c r="P1235">
        <f>IFERROR(1 - PERCENTRANK(J:J,J1235),0)</f>
        <v/>
      </c>
      <c r="Q1235">
        <f>IFERROR(PERCENTRANK(K:K,K1235),0)</f>
        <v/>
      </c>
      <c r="R1235">
        <f>L1235*weight1+M1235*weight2+N1235*weight3+O1235*weight4+P1235*weight5+Q1235*weight6</f>
        <v/>
      </c>
    </row>
    <row r="1236" spans="1:18">
      <c r="A1236">
        <f>RANK(R1236,R:R)</f>
        <v/>
      </c>
      <c r="B1236" t="s">
        <v>14197</v>
      </c>
      <c r="C1236">
        <f>VLOOKUP(B1236,'Input - companies list'!B:L,2,FALSE)</f>
        <v/>
      </c>
      <c r="D1236">
        <f>VLOOKUP(B1236,'Input - companies list'!B:L,11,FALSE)</f>
        <v/>
      </c>
      <c r="E1236">
        <f>VLOOKUP(B1236,'Input - companies list'!B:E,4,FALSE)</f>
        <v/>
      </c>
      <c r="F1236">
        <f>SUMIFS('Input - target event report'!H:H,'Input - target event report'!B:B,B1236,'Input - target event report'!D:D, "Private Investment")</f>
        <v/>
      </c>
      <c r="G1236">
        <f>IF(I1236&lt;2, "N/A", (MAXIFS('Input - target event report'!E:E,'Input - target event report'!B:B,B:B,'Input - target event report'!D:D,"Private Investment")-MINIFS('Input - target event report'!E:E,'Input - target event report'!B:B,B:B,'Input - target event report'!D:D,"Private Investment"))/(I1236-1))</f>
        <v/>
      </c>
      <c r="H1236">
        <f>IF(MAXIFS('Input - target event report'!E:E,'Input - target event report'!B:B,B:B,'Input - target event report'!D:D,"Private Investment") = 0, "N/A", TODAY() - MAXIFS('Input - target event report'!E:E,'Input - target event report'!B:B,B:B,'Input - target event report'!D:D,"Private Investment"))</f>
        <v/>
      </c>
      <c r="I1236">
        <f>COUNTIFS('Input - target event report'!B:B,B1236,'Input - target event report'!D:D, "Private Investment")</f>
        <v/>
      </c>
      <c r="J1236">
        <f>INDEX('Input - companies list'!$1:$10000,MATCH(B1236,'Input - companies list'!B:B,0),MATCH("Flow",'Input - companies list'!$1:$1,0 ))</f>
        <v/>
      </c>
      <c r="K1236">
        <f>INDEX('Input - companies list'!$1:$10000,MATCH(B1236,'Input - companies list'!B:B,0),MATCH("Inter-Cluster Connectivity",'Input - companies list'!$1:$1,0 ))</f>
        <v/>
      </c>
      <c r="L1236">
        <f>IFERROR(PERCENTRANK(F:F,F1236),0)</f>
        <v/>
      </c>
      <c r="M1236">
        <f>IFERROR(1 - PERCENTRANK(G:G,G1236),0)</f>
        <v/>
      </c>
      <c r="N1236">
        <f>IFERROR(1 - PERCENTRANK(H:H,H1236),0)</f>
        <v/>
      </c>
      <c r="O1236">
        <f>IFERROR(PERCENTRANK(I:I,I1236),0)</f>
        <v/>
      </c>
      <c r="P1236">
        <f>IFERROR(1 - PERCENTRANK(J:J,J1236),0)</f>
        <v/>
      </c>
      <c r="Q1236">
        <f>IFERROR(PERCENTRANK(K:K,K1236),0)</f>
        <v/>
      </c>
      <c r="R1236">
        <f>L1236*weight1+M1236*weight2+N1236*weight3+O1236*weight4+P1236*weight5+Q1236*weight6</f>
        <v/>
      </c>
    </row>
    <row r="1237" spans="1:18">
      <c r="A1237">
        <f>RANK(R1237,R:R)</f>
        <v/>
      </c>
      <c r="B1237" t="s">
        <v>14207</v>
      </c>
      <c r="C1237">
        <f>VLOOKUP(B1237,'Input - companies list'!B:L,2,FALSE)</f>
        <v/>
      </c>
      <c r="D1237">
        <f>VLOOKUP(B1237,'Input - companies list'!B:L,11,FALSE)</f>
        <v/>
      </c>
      <c r="E1237">
        <f>VLOOKUP(B1237,'Input - companies list'!B:E,4,FALSE)</f>
        <v/>
      </c>
      <c r="F1237">
        <f>SUMIFS('Input - target event report'!H:H,'Input - target event report'!B:B,B1237,'Input - target event report'!D:D, "Private Investment")</f>
        <v/>
      </c>
      <c r="G1237">
        <f>IF(I1237&lt;2, "N/A", (MAXIFS('Input - target event report'!E:E,'Input - target event report'!B:B,B:B,'Input - target event report'!D:D,"Private Investment")-MINIFS('Input - target event report'!E:E,'Input - target event report'!B:B,B:B,'Input - target event report'!D:D,"Private Investment"))/(I1237-1))</f>
        <v/>
      </c>
      <c r="H1237">
        <f>IF(MAXIFS('Input - target event report'!E:E,'Input - target event report'!B:B,B:B,'Input - target event report'!D:D,"Private Investment") = 0, "N/A", TODAY() - MAXIFS('Input - target event report'!E:E,'Input - target event report'!B:B,B:B,'Input - target event report'!D:D,"Private Investment"))</f>
        <v/>
      </c>
      <c r="I1237">
        <f>COUNTIFS('Input - target event report'!B:B,B1237,'Input - target event report'!D:D, "Private Investment")</f>
        <v/>
      </c>
      <c r="J1237">
        <f>INDEX('Input - companies list'!$1:$10000,MATCH(B1237,'Input - companies list'!B:B,0),MATCH("Flow",'Input - companies list'!$1:$1,0 ))</f>
        <v/>
      </c>
      <c r="K1237">
        <f>INDEX('Input - companies list'!$1:$10000,MATCH(B1237,'Input - companies list'!B:B,0),MATCH("Inter-Cluster Connectivity",'Input - companies list'!$1:$1,0 ))</f>
        <v/>
      </c>
      <c r="L1237">
        <f>IFERROR(PERCENTRANK(F:F,F1237),0)</f>
        <v/>
      </c>
      <c r="M1237">
        <f>IFERROR(1 - PERCENTRANK(G:G,G1237),0)</f>
        <v/>
      </c>
      <c r="N1237">
        <f>IFERROR(1 - PERCENTRANK(H:H,H1237),0)</f>
        <v/>
      </c>
      <c r="O1237">
        <f>IFERROR(PERCENTRANK(I:I,I1237),0)</f>
        <v/>
      </c>
      <c r="P1237">
        <f>IFERROR(1 - PERCENTRANK(J:J,J1237),0)</f>
        <v/>
      </c>
      <c r="Q1237">
        <f>IFERROR(PERCENTRANK(K:K,K1237),0)</f>
        <v/>
      </c>
      <c r="R1237">
        <f>L1237*weight1+M1237*weight2+N1237*weight3+O1237*weight4+P1237*weight5+Q1237*weight6</f>
        <v/>
      </c>
    </row>
    <row r="1238" spans="1:18">
      <c r="A1238">
        <f>RANK(R1238,R:R)</f>
        <v/>
      </c>
      <c r="B1238" t="s">
        <v>14217</v>
      </c>
      <c r="C1238">
        <f>VLOOKUP(B1238,'Input - companies list'!B:L,2,FALSE)</f>
        <v/>
      </c>
      <c r="D1238">
        <f>VLOOKUP(B1238,'Input - companies list'!B:L,11,FALSE)</f>
        <v/>
      </c>
      <c r="E1238">
        <f>VLOOKUP(B1238,'Input - companies list'!B:E,4,FALSE)</f>
        <v/>
      </c>
      <c r="F1238">
        <f>SUMIFS('Input - target event report'!H:H,'Input - target event report'!B:B,B1238,'Input - target event report'!D:D, "Private Investment")</f>
        <v/>
      </c>
      <c r="G1238">
        <f>IF(I1238&lt;2, "N/A", (MAXIFS('Input - target event report'!E:E,'Input - target event report'!B:B,B:B,'Input - target event report'!D:D,"Private Investment")-MINIFS('Input - target event report'!E:E,'Input - target event report'!B:B,B:B,'Input - target event report'!D:D,"Private Investment"))/(I1238-1))</f>
        <v/>
      </c>
      <c r="H1238">
        <f>IF(MAXIFS('Input - target event report'!E:E,'Input - target event report'!B:B,B:B,'Input - target event report'!D:D,"Private Investment") = 0, "N/A", TODAY() - MAXIFS('Input - target event report'!E:E,'Input - target event report'!B:B,B:B,'Input - target event report'!D:D,"Private Investment"))</f>
        <v/>
      </c>
      <c r="I1238">
        <f>COUNTIFS('Input - target event report'!B:B,B1238,'Input - target event report'!D:D, "Private Investment")</f>
        <v/>
      </c>
      <c r="J1238">
        <f>INDEX('Input - companies list'!$1:$10000,MATCH(B1238,'Input - companies list'!B:B,0),MATCH("Flow",'Input - companies list'!$1:$1,0 ))</f>
        <v/>
      </c>
      <c r="K1238">
        <f>INDEX('Input - companies list'!$1:$10000,MATCH(B1238,'Input - companies list'!B:B,0),MATCH("Inter-Cluster Connectivity",'Input - companies list'!$1:$1,0 ))</f>
        <v/>
      </c>
      <c r="L1238">
        <f>IFERROR(PERCENTRANK(F:F,F1238),0)</f>
        <v/>
      </c>
      <c r="M1238">
        <f>IFERROR(1 - PERCENTRANK(G:G,G1238),0)</f>
        <v/>
      </c>
      <c r="N1238">
        <f>IFERROR(1 - PERCENTRANK(H:H,H1238),0)</f>
        <v/>
      </c>
      <c r="O1238">
        <f>IFERROR(PERCENTRANK(I:I,I1238),0)</f>
        <v/>
      </c>
      <c r="P1238">
        <f>IFERROR(1 - PERCENTRANK(J:J,J1238),0)</f>
        <v/>
      </c>
      <c r="Q1238">
        <f>IFERROR(PERCENTRANK(K:K,K1238),0)</f>
        <v/>
      </c>
      <c r="R1238">
        <f>L1238*weight1+M1238*weight2+N1238*weight3+O1238*weight4+P1238*weight5+Q1238*weight6</f>
        <v/>
      </c>
    </row>
    <row r="1239" spans="1:18">
      <c r="A1239">
        <f>RANK(R1239,R:R)</f>
        <v/>
      </c>
      <c r="B1239" t="s">
        <v>14225</v>
      </c>
      <c r="C1239">
        <f>VLOOKUP(B1239,'Input - companies list'!B:L,2,FALSE)</f>
        <v/>
      </c>
      <c r="D1239">
        <f>VLOOKUP(B1239,'Input - companies list'!B:L,11,FALSE)</f>
        <v/>
      </c>
      <c r="E1239">
        <f>VLOOKUP(B1239,'Input - companies list'!B:E,4,FALSE)</f>
        <v/>
      </c>
      <c r="F1239">
        <f>SUMIFS('Input - target event report'!H:H,'Input - target event report'!B:B,B1239,'Input - target event report'!D:D, "Private Investment")</f>
        <v/>
      </c>
      <c r="G1239">
        <f>IF(I1239&lt;2, "N/A", (MAXIFS('Input - target event report'!E:E,'Input - target event report'!B:B,B:B,'Input - target event report'!D:D,"Private Investment")-MINIFS('Input - target event report'!E:E,'Input - target event report'!B:B,B:B,'Input - target event report'!D:D,"Private Investment"))/(I1239-1))</f>
        <v/>
      </c>
      <c r="H1239">
        <f>IF(MAXIFS('Input - target event report'!E:E,'Input - target event report'!B:B,B:B,'Input - target event report'!D:D,"Private Investment") = 0, "N/A", TODAY() - MAXIFS('Input - target event report'!E:E,'Input - target event report'!B:B,B:B,'Input - target event report'!D:D,"Private Investment"))</f>
        <v/>
      </c>
      <c r="I1239">
        <f>COUNTIFS('Input - target event report'!B:B,B1239,'Input - target event report'!D:D, "Private Investment")</f>
        <v/>
      </c>
      <c r="J1239">
        <f>INDEX('Input - companies list'!$1:$10000,MATCH(B1239,'Input - companies list'!B:B,0),MATCH("Flow",'Input - companies list'!$1:$1,0 ))</f>
        <v/>
      </c>
      <c r="K1239">
        <f>INDEX('Input - companies list'!$1:$10000,MATCH(B1239,'Input - companies list'!B:B,0),MATCH("Inter-Cluster Connectivity",'Input - companies list'!$1:$1,0 ))</f>
        <v/>
      </c>
      <c r="L1239">
        <f>IFERROR(PERCENTRANK(F:F,F1239),0)</f>
        <v/>
      </c>
      <c r="M1239">
        <f>IFERROR(1 - PERCENTRANK(G:G,G1239),0)</f>
        <v/>
      </c>
      <c r="N1239">
        <f>IFERROR(1 - PERCENTRANK(H:H,H1239),0)</f>
        <v/>
      </c>
      <c r="O1239">
        <f>IFERROR(PERCENTRANK(I:I,I1239),0)</f>
        <v/>
      </c>
      <c r="P1239">
        <f>IFERROR(1 - PERCENTRANK(J:J,J1239),0)</f>
        <v/>
      </c>
      <c r="Q1239">
        <f>IFERROR(PERCENTRANK(K:K,K1239),0)</f>
        <v/>
      </c>
      <c r="R1239">
        <f>L1239*weight1+M1239*weight2+N1239*weight3+O1239*weight4+P1239*weight5+Q1239*weight6</f>
        <v/>
      </c>
    </row>
    <row r="1240" spans="1:18">
      <c r="A1240">
        <f>RANK(R1240,R:R)</f>
        <v/>
      </c>
      <c r="B1240" t="s">
        <v>14237</v>
      </c>
      <c r="C1240">
        <f>VLOOKUP(B1240,'Input - companies list'!B:L,2,FALSE)</f>
        <v/>
      </c>
      <c r="D1240">
        <f>VLOOKUP(B1240,'Input - companies list'!B:L,11,FALSE)</f>
        <v/>
      </c>
      <c r="E1240">
        <f>VLOOKUP(B1240,'Input - companies list'!B:E,4,FALSE)</f>
        <v/>
      </c>
      <c r="F1240">
        <f>SUMIFS('Input - target event report'!H:H,'Input - target event report'!B:B,B1240,'Input - target event report'!D:D, "Private Investment")</f>
        <v/>
      </c>
      <c r="G1240">
        <f>IF(I1240&lt;2, "N/A", (MAXIFS('Input - target event report'!E:E,'Input - target event report'!B:B,B:B,'Input - target event report'!D:D,"Private Investment")-MINIFS('Input - target event report'!E:E,'Input - target event report'!B:B,B:B,'Input - target event report'!D:D,"Private Investment"))/(I1240-1))</f>
        <v/>
      </c>
      <c r="H1240">
        <f>IF(MAXIFS('Input - target event report'!E:E,'Input - target event report'!B:B,B:B,'Input - target event report'!D:D,"Private Investment") = 0, "N/A", TODAY() - MAXIFS('Input - target event report'!E:E,'Input - target event report'!B:B,B:B,'Input - target event report'!D:D,"Private Investment"))</f>
        <v/>
      </c>
      <c r="I1240">
        <f>COUNTIFS('Input - target event report'!B:B,B1240,'Input - target event report'!D:D, "Private Investment")</f>
        <v/>
      </c>
      <c r="J1240">
        <f>INDEX('Input - companies list'!$1:$10000,MATCH(B1240,'Input - companies list'!B:B,0),MATCH("Flow",'Input - companies list'!$1:$1,0 ))</f>
        <v/>
      </c>
      <c r="K1240">
        <f>INDEX('Input - companies list'!$1:$10000,MATCH(B1240,'Input - companies list'!B:B,0),MATCH("Inter-Cluster Connectivity",'Input - companies list'!$1:$1,0 ))</f>
        <v/>
      </c>
      <c r="L1240">
        <f>IFERROR(PERCENTRANK(F:F,F1240),0)</f>
        <v/>
      </c>
      <c r="M1240">
        <f>IFERROR(1 - PERCENTRANK(G:G,G1240),0)</f>
        <v/>
      </c>
      <c r="N1240">
        <f>IFERROR(1 - PERCENTRANK(H:H,H1240),0)</f>
        <v/>
      </c>
      <c r="O1240">
        <f>IFERROR(PERCENTRANK(I:I,I1240),0)</f>
        <v/>
      </c>
      <c r="P1240">
        <f>IFERROR(1 - PERCENTRANK(J:J,J1240),0)</f>
        <v/>
      </c>
      <c r="Q1240">
        <f>IFERROR(PERCENTRANK(K:K,K1240),0)</f>
        <v/>
      </c>
      <c r="R1240">
        <f>L1240*weight1+M1240*weight2+N1240*weight3+O1240*weight4+P1240*weight5+Q1240*weight6</f>
        <v/>
      </c>
    </row>
    <row r="1241" spans="1:18">
      <c r="A1241">
        <f>RANK(R1241,R:R)</f>
        <v/>
      </c>
      <c r="B1241" t="s">
        <v>14250</v>
      </c>
      <c r="C1241">
        <f>VLOOKUP(B1241,'Input - companies list'!B:L,2,FALSE)</f>
        <v/>
      </c>
      <c r="D1241">
        <f>VLOOKUP(B1241,'Input - companies list'!B:L,11,FALSE)</f>
        <v/>
      </c>
      <c r="E1241">
        <f>VLOOKUP(B1241,'Input - companies list'!B:E,4,FALSE)</f>
        <v/>
      </c>
      <c r="F1241">
        <f>SUMIFS('Input - target event report'!H:H,'Input - target event report'!B:B,B1241,'Input - target event report'!D:D, "Private Investment")</f>
        <v/>
      </c>
      <c r="G1241">
        <f>IF(I1241&lt;2, "N/A", (MAXIFS('Input - target event report'!E:E,'Input - target event report'!B:B,B:B,'Input - target event report'!D:D,"Private Investment")-MINIFS('Input - target event report'!E:E,'Input - target event report'!B:B,B:B,'Input - target event report'!D:D,"Private Investment"))/(I1241-1))</f>
        <v/>
      </c>
      <c r="H1241">
        <f>IF(MAXIFS('Input - target event report'!E:E,'Input - target event report'!B:B,B:B,'Input - target event report'!D:D,"Private Investment") = 0, "N/A", TODAY() - MAXIFS('Input - target event report'!E:E,'Input - target event report'!B:B,B:B,'Input - target event report'!D:D,"Private Investment"))</f>
        <v/>
      </c>
      <c r="I1241">
        <f>COUNTIFS('Input - target event report'!B:B,B1241,'Input - target event report'!D:D, "Private Investment")</f>
        <v/>
      </c>
      <c r="J1241">
        <f>INDEX('Input - companies list'!$1:$10000,MATCH(B1241,'Input - companies list'!B:B,0),MATCH("Flow",'Input - companies list'!$1:$1,0 ))</f>
        <v/>
      </c>
      <c r="K1241">
        <f>INDEX('Input - companies list'!$1:$10000,MATCH(B1241,'Input - companies list'!B:B,0),MATCH("Inter-Cluster Connectivity",'Input - companies list'!$1:$1,0 ))</f>
        <v/>
      </c>
      <c r="L1241">
        <f>IFERROR(PERCENTRANK(F:F,F1241),0)</f>
        <v/>
      </c>
      <c r="M1241">
        <f>IFERROR(1 - PERCENTRANK(G:G,G1241),0)</f>
        <v/>
      </c>
      <c r="N1241">
        <f>IFERROR(1 - PERCENTRANK(H:H,H1241),0)</f>
        <v/>
      </c>
      <c r="O1241">
        <f>IFERROR(PERCENTRANK(I:I,I1241),0)</f>
        <v/>
      </c>
      <c r="P1241">
        <f>IFERROR(1 - PERCENTRANK(J:J,J1241),0)</f>
        <v/>
      </c>
      <c r="Q1241">
        <f>IFERROR(PERCENTRANK(K:K,K1241),0)</f>
        <v/>
      </c>
      <c r="R1241">
        <f>L1241*weight1+M1241*weight2+N1241*weight3+O1241*weight4+P1241*weight5+Q1241*weight6</f>
        <v/>
      </c>
    </row>
    <row r="1242" spans="1:18">
      <c r="A1242">
        <f>RANK(R1242,R:R)</f>
        <v/>
      </c>
      <c r="B1242" t="s">
        <v>14260</v>
      </c>
      <c r="C1242">
        <f>VLOOKUP(B1242,'Input - companies list'!B:L,2,FALSE)</f>
        <v/>
      </c>
      <c r="D1242">
        <f>VLOOKUP(B1242,'Input - companies list'!B:L,11,FALSE)</f>
        <v/>
      </c>
      <c r="E1242">
        <f>VLOOKUP(B1242,'Input - companies list'!B:E,4,FALSE)</f>
        <v/>
      </c>
      <c r="F1242">
        <f>SUMIFS('Input - target event report'!H:H,'Input - target event report'!B:B,B1242,'Input - target event report'!D:D, "Private Investment")</f>
        <v/>
      </c>
      <c r="G1242">
        <f>IF(I1242&lt;2, "N/A", (MAXIFS('Input - target event report'!E:E,'Input - target event report'!B:B,B:B,'Input - target event report'!D:D,"Private Investment")-MINIFS('Input - target event report'!E:E,'Input - target event report'!B:B,B:B,'Input - target event report'!D:D,"Private Investment"))/(I1242-1))</f>
        <v/>
      </c>
      <c r="H1242">
        <f>IF(MAXIFS('Input - target event report'!E:E,'Input - target event report'!B:B,B:B,'Input - target event report'!D:D,"Private Investment") = 0, "N/A", TODAY() - MAXIFS('Input - target event report'!E:E,'Input - target event report'!B:B,B:B,'Input - target event report'!D:D,"Private Investment"))</f>
        <v/>
      </c>
      <c r="I1242">
        <f>COUNTIFS('Input - target event report'!B:B,B1242,'Input - target event report'!D:D, "Private Investment")</f>
        <v/>
      </c>
      <c r="J1242">
        <f>INDEX('Input - companies list'!$1:$10000,MATCH(B1242,'Input - companies list'!B:B,0),MATCH("Flow",'Input - companies list'!$1:$1,0 ))</f>
        <v/>
      </c>
      <c r="K1242">
        <f>INDEX('Input - companies list'!$1:$10000,MATCH(B1242,'Input - companies list'!B:B,0),MATCH("Inter-Cluster Connectivity",'Input - companies list'!$1:$1,0 ))</f>
        <v/>
      </c>
      <c r="L1242">
        <f>IFERROR(PERCENTRANK(F:F,F1242),0)</f>
        <v/>
      </c>
      <c r="M1242">
        <f>IFERROR(1 - PERCENTRANK(G:G,G1242),0)</f>
        <v/>
      </c>
      <c r="N1242">
        <f>IFERROR(1 - PERCENTRANK(H:H,H1242),0)</f>
        <v/>
      </c>
      <c r="O1242">
        <f>IFERROR(PERCENTRANK(I:I,I1242),0)</f>
        <v/>
      </c>
      <c r="P1242">
        <f>IFERROR(1 - PERCENTRANK(J:J,J1242),0)</f>
        <v/>
      </c>
      <c r="Q1242">
        <f>IFERROR(PERCENTRANK(K:K,K1242),0)</f>
        <v/>
      </c>
      <c r="R1242">
        <f>L1242*weight1+M1242*weight2+N1242*weight3+O1242*weight4+P1242*weight5+Q1242*weight6</f>
        <v/>
      </c>
    </row>
    <row r="1243" spans="1:18">
      <c r="A1243">
        <f>RANK(R1243,R:R)</f>
        <v/>
      </c>
      <c r="B1243" t="s">
        <v>14270</v>
      </c>
      <c r="C1243">
        <f>VLOOKUP(B1243,'Input - companies list'!B:L,2,FALSE)</f>
        <v/>
      </c>
      <c r="D1243">
        <f>VLOOKUP(B1243,'Input - companies list'!B:L,11,FALSE)</f>
        <v/>
      </c>
      <c r="E1243">
        <f>VLOOKUP(B1243,'Input - companies list'!B:E,4,FALSE)</f>
        <v/>
      </c>
      <c r="F1243">
        <f>SUMIFS('Input - target event report'!H:H,'Input - target event report'!B:B,B1243,'Input - target event report'!D:D, "Private Investment")</f>
        <v/>
      </c>
      <c r="G1243">
        <f>IF(I1243&lt;2, "N/A", (MAXIFS('Input - target event report'!E:E,'Input - target event report'!B:B,B:B,'Input - target event report'!D:D,"Private Investment")-MINIFS('Input - target event report'!E:E,'Input - target event report'!B:B,B:B,'Input - target event report'!D:D,"Private Investment"))/(I1243-1))</f>
        <v/>
      </c>
      <c r="H1243">
        <f>IF(MAXIFS('Input - target event report'!E:E,'Input - target event report'!B:B,B:B,'Input - target event report'!D:D,"Private Investment") = 0, "N/A", TODAY() - MAXIFS('Input - target event report'!E:E,'Input - target event report'!B:B,B:B,'Input - target event report'!D:D,"Private Investment"))</f>
        <v/>
      </c>
      <c r="I1243">
        <f>COUNTIFS('Input - target event report'!B:B,B1243,'Input - target event report'!D:D, "Private Investment")</f>
        <v/>
      </c>
      <c r="J1243">
        <f>INDEX('Input - companies list'!$1:$10000,MATCH(B1243,'Input - companies list'!B:B,0),MATCH("Flow",'Input - companies list'!$1:$1,0 ))</f>
        <v/>
      </c>
      <c r="K1243">
        <f>INDEX('Input - companies list'!$1:$10000,MATCH(B1243,'Input - companies list'!B:B,0),MATCH("Inter-Cluster Connectivity",'Input - companies list'!$1:$1,0 ))</f>
        <v/>
      </c>
      <c r="L1243">
        <f>IFERROR(PERCENTRANK(F:F,F1243),0)</f>
        <v/>
      </c>
      <c r="M1243">
        <f>IFERROR(1 - PERCENTRANK(G:G,G1243),0)</f>
        <v/>
      </c>
      <c r="N1243">
        <f>IFERROR(1 - PERCENTRANK(H:H,H1243),0)</f>
        <v/>
      </c>
      <c r="O1243">
        <f>IFERROR(PERCENTRANK(I:I,I1243),0)</f>
        <v/>
      </c>
      <c r="P1243">
        <f>IFERROR(1 - PERCENTRANK(J:J,J1243),0)</f>
        <v/>
      </c>
      <c r="Q1243">
        <f>IFERROR(PERCENTRANK(K:K,K1243),0)</f>
        <v/>
      </c>
      <c r="R1243">
        <f>L1243*weight1+M1243*weight2+N1243*weight3+O1243*weight4+P1243*weight5+Q1243*weight6</f>
        <v/>
      </c>
    </row>
    <row r="1244" spans="1:18">
      <c r="A1244">
        <f>RANK(R1244,R:R)</f>
        <v/>
      </c>
      <c r="B1244" t="s">
        <v>14282</v>
      </c>
      <c r="C1244">
        <f>VLOOKUP(B1244,'Input - companies list'!B:L,2,FALSE)</f>
        <v/>
      </c>
      <c r="D1244">
        <f>VLOOKUP(B1244,'Input - companies list'!B:L,11,FALSE)</f>
        <v/>
      </c>
      <c r="E1244">
        <f>VLOOKUP(B1244,'Input - companies list'!B:E,4,FALSE)</f>
        <v/>
      </c>
      <c r="F1244">
        <f>SUMIFS('Input - target event report'!H:H,'Input - target event report'!B:B,B1244,'Input - target event report'!D:D, "Private Investment")</f>
        <v/>
      </c>
      <c r="G1244">
        <f>IF(I1244&lt;2, "N/A", (MAXIFS('Input - target event report'!E:E,'Input - target event report'!B:B,B:B,'Input - target event report'!D:D,"Private Investment")-MINIFS('Input - target event report'!E:E,'Input - target event report'!B:B,B:B,'Input - target event report'!D:D,"Private Investment"))/(I1244-1))</f>
        <v/>
      </c>
      <c r="H1244">
        <f>IF(MAXIFS('Input - target event report'!E:E,'Input - target event report'!B:B,B:B,'Input - target event report'!D:D,"Private Investment") = 0, "N/A", TODAY() - MAXIFS('Input - target event report'!E:E,'Input - target event report'!B:B,B:B,'Input - target event report'!D:D,"Private Investment"))</f>
        <v/>
      </c>
      <c r="I1244">
        <f>COUNTIFS('Input - target event report'!B:B,B1244,'Input - target event report'!D:D, "Private Investment")</f>
        <v/>
      </c>
      <c r="J1244">
        <f>INDEX('Input - companies list'!$1:$10000,MATCH(B1244,'Input - companies list'!B:B,0),MATCH("Flow",'Input - companies list'!$1:$1,0 ))</f>
        <v/>
      </c>
      <c r="K1244">
        <f>INDEX('Input - companies list'!$1:$10000,MATCH(B1244,'Input - companies list'!B:B,0),MATCH("Inter-Cluster Connectivity",'Input - companies list'!$1:$1,0 ))</f>
        <v/>
      </c>
      <c r="L1244">
        <f>IFERROR(PERCENTRANK(F:F,F1244),0)</f>
        <v/>
      </c>
      <c r="M1244">
        <f>IFERROR(1 - PERCENTRANK(G:G,G1244),0)</f>
        <v/>
      </c>
      <c r="N1244">
        <f>IFERROR(1 - PERCENTRANK(H:H,H1244),0)</f>
        <v/>
      </c>
      <c r="O1244">
        <f>IFERROR(PERCENTRANK(I:I,I1244),0)</f>
        <v/>
      </c>
      <c r="P1244">
        <f>IFERROR(1 - PERCENTRANK(J:J,J1244),0)</f>
        <v/>
      </c>
      <c r="Q1244">
        <f>IFERROR(PERCENTRANK(K:K,K1244),0)</f>
        <v/>
      </c>
      <c r="R1244">
        <f>L1244*weight1+M1244*weight2+N1244*weight3+O1244*weight4+P1244*weight5+Q1244*weight6</f>
        <v/>
      </c>
    </row>
    <row r="1245" spans="1:18">
      <c r="A1245">
        <f>RANK(R1245,R:R)</f>
        <v/>
      </c>
      <c r="B1245" t="s">
        <v>14295</v>
      </c>
      <c r="C1245">
        <f>VLOOKUP(B1245,'Input - companies list'!B:L,2,FALSE)</f>
        <v/>
      </c>
      <c r="D1245">
        <f>VLOOKUP(B1245,'Input - companies list'!B:L,11,FALSE)</f>
        <v/>
      </c>
      <c r="E1245">
        <f>VLOOKUP(B1245,'Input - companies list'!B:E,4,FALSE)</f>
        <v/>
      </c>
      <c r="F1245">
        <f>SUMIFS('Input - target event report'!H:H,'Input - target event report'!B:B,B1245,'Input - target event report'!D:D, "Private Investment")</f>
        <v/>
      </c>
      <c r="G1245">
        <f>IF(I1245&lt;2, "N/A", (MAXIFS('Input - target event report'!E:E,'Input - target event report'!B:B,B:B,'Input - target event report'!D:D,"Private Investment")-MINIFS('Input - target event report'!E:E,'Input - target event report'!B:B,B:B,'Input - target event report'!D:D,"Private Investment"))/(I1245-1))</f>
        <v/>
      </c>
      <c r="H1245">
        <f>IF(MAXIFS('Input - target event report'!E:E,'Input - target event report'!B:B,B:B,'Input - target event report'!D:D,"Private Investment") = 0, "N/A", TODAY() - MAXIFS('Input - target event report'!E:E,'Input - target event report'!B:B,B:B,'Input - target event report'!D:D,"Private Investment"))</f>
        <v/>
      </c>
      <c r="I1245">
        <f>COUNTIFS('Input - target event report'!B:B,B1245,'Input - target event report'!D:D, "Private Investment")</f>
        <v/>
      </c>
      <c r="J1245">
        <f>INDEX('Input - companies list'!$1:$10000,MATCH(B1245,'Input - companies list'!B:B,0),MATCH("Flow",'Input - companies list'!$1:$1,0 ))</f>
        <v/>
      </c>
      <c r="K1245">
        <f>INDEX('Input - companies list'!$1:$10000,MATCH(B1245,'Input - companies list'!B:B,0),MATCH("Inter-Cluster Connectivity",'Input - companies list'!$1:$1,0 ))</f>
        <v/>
      </c>
      <c r="L1245">
        <f>IFERROR(PERCENTRANK(F:F,F1245),0)</f>
        <v/>
      </c>
      <c r="M1245">
        <f>IFERROR(1 - PERCENTRANK(G:G,G1245),0)</f>
        <v/>
      </c>
      <c r="N1245">
        <f>IFERROR(1 - PERCENTRANK(H:H,H1245),0)</f>
        <v/>
      </c>
      <c r="O1245">
        <f>IFERROR(PERCENTRANK(I:I,I1245),0)</f>
        <v/>
      </c>
      <c r="P1245">
        <f>IFERROR(1 - PERCENTRANK(J:J,J1245),0)</f>
        <v/>
      </c>
      <c r="Q1245">
        <f>IFERROR(PERCENTRANK(K:K,K1245),0)</f>
        <v/>
      </c>
      <c r="R1245">
        <f>L1245*weight1+M1245*weight2+N1245*weight3+O1245*weight4+P1245*weight5+Q1245*weight6</f>
        <v/>
      </c>
    </row>
    <row r="1246" spans="1:18">
      <c r="A1246">
        <f>RANK(R1246,R:R)</f>
        <v/>
      </c>
      <c r="B1246" t="s">
        <v>14307</v>
      </c>
      <c r="C1246">
        <f>VLOOKUP(B1246,'Input - companies list'!B:L,2,FALSE)</f>
        <v/>
      </c>
      <c r="D1246">
        <f>VLOOKUP(B1246,'Input - companies list'!B:L,11,FALSE)</f>
        <v/>
      </c>
      <c r="E1246">
        <f>VLOOKUP(B1246,'Input - companies list'!B:E,4,FALSE)</f>
        <v/>
      </c>
      <c r="F1246">
        <f>SUMIFS('Input - target event report'!H:H,'Input - target event report'!B:B,B1246,'Input - target event report'!D:D, "Private Investment")</f>
        <v/>
      </c>
      <c r="G1246">
        <f>IF(I1246&lt;2, "N/A", (MAXIFS('Input - target event report'!E:E,'Input - target event report'!B:B,B:B,'Input - target event report'!D:D,"Private Investment")-MINIFS('Input - target event report'!E:E,'Input - target event report'!B:B,B:B,'Input - target event report'!D:D,"Private Investment"))/(I1246-1))</f>
        <v/>
      </c>
      <c r="H1246">
        <f>IF(MAXIFS('Input - target event report'!E:E,'Input - target event report'!B:B,B:B,'Input - target event report'!D:D,"Private Investment") = 0, "N/A", TODAY() - MAXIFS('Input - target event report'!E:E,'Input - target event report'!B:B,B:B,'Input - target event report'!D:D,"Private Investment"))</f>
        <v/>
      </c>
      <c r="I1246">
        <f>COUNTIFS('Input - target event report'!B:B,B1246,'Input - target event report'!D:D, "Private Investment")</f>
        <v/>
      </c>
      <c r="J1246">
        <f>INDEX('Input - companies list'!$1:$10000,MATCH(B1246,'Input - companies list'!B:B,0),MATCH("Flow",'Input - companies list'!$1:$1,0 ))</f>
        <v/>
      </c>
      <c r="K1246">
        <f>INDEX('Input - companies list'!$1:$10000,MATCH(B1246,'Input - companies list'!B:B,0),MATCH("Inter-Cluster Connectivity",'Input - companies list'!$1:$1,0 ))</f>
        <v/>
      </c>
      <c r="L1246">
        <f>IFERROR(PERCENTRANK(F:F,F1246),0)</f>
        <v/>
      </c>
      <c r="M1246">
        <f>IFERROR(1 - PERCENTRANK(G:G,G1246),0)</f>
        <v/>
      </c>
      <c r="N1246">
        <f>IFERROR(1 - PERCENTRANK(H:H,H1246),0)</f>
        <v/>
      </c>
      <c r="O1246">
        <f>IFERROR(PERCENTRANK(I:I,I1246),0)</f>
        <v/>
      </c>
      <c r="P1246">
        <f>IFERROR(1 - PERCENTRANK(J:J,J1246),0)</f>
        <v/>
      </c>
      <c r="Q1246">
        <f>IFERROR(PERCENTRANK(K:K,K1246),0)</f>
        <v/>
      </c>
      <c r="R1246">
        <f>L1246*weight1+M1246*weight2+N1246*weight3+O1246*weight4+P1246*weight5+Q1246*weight6</f>
        <v/>
      </c>
    </row>
    <row r="1247" spans="1:18">
      <c r="A1247">
        <f>RANK(R1247,R:R)</f>
        <v/>
      </c>
      <c r="B1247" t="s">
        <v>14317</v>
      </c>
      <c r="C1247">
        <f>VLOOKUP(B1247,'Input - companies list'!B:L,2,FALSE)</f>
        <v/>
      </c>
      <c r="D1247">
        <f>VLOOKUP(B1247,'Input - companies list'!B:L,11,FALSE)</f>
        <v/>
      </c>
      <c r="E1247">
        <f>VLOOKUP(B1247,'Input - companies list'!B:E,4,FALSE)</f>
        <v/>
      </c>
      <c r="F1247">
        <f>SUMIFS('Input - target event report'!H:H,'Input - target event report'!B:B,B1247,'Input - target event report'!D:D, "Private Investment")</f>
        <v/>
      </c>
      <c r="G1247">
        <f>IF(I1247&lt;2, "N/A", (MAXIFS('Input - target event report'!E:E,'Input - target event report'!B:B,B:B,'Input - target event report'!D:D,"Private Investment")-MINIFS('Input - target event report'!E:E,'Input - target event report'!B:B,B:B,'Input - target event report'!D:D,"Private Investment"))/(I1247-1))</f>
        <v/>
      </c>
      <c r="H1247">
        <f>IF(MAXIFS('Input - target event report'!E:E,'Input - target event report'!B:B,B:B,'Input - target event report'!D:D,"Private Investment") = 0, "N/A", TODAY() - MAXIFS('Input - target event report'!E:E,'Input - target event report'!B:B,B:B,'Input - target event report'!D:D,"Private Investment"))</f>
        <v/>
      </c>
      <c r="I1247">
        <f>COUNTIFS('Input - target event report'!B:B,B1247,'Input - target event report'!D:D, "Private Investment")</f>
        <v/>
      </c>
      <c r="J1247">
        <f>INDEX('Input - companies list'!$1:$10000,MATCH(B1247,'Input - companies list'!B:B,0),MATCH("Flow",'Input - companies list'!$1:$1,0 ))</f>
        <v/>
      </c>
      <c r="K1247">
        <f>INDEX('Input - companies list'!$1:$10000,MATCH(B1247,'Input - companies list'!B:B,0),MATCH("Inter-Cluster Connectivity",'Input - companies list'!$1:$1,0 ))</f>
        <v/>
      </c>
      <c r="L1247">
        <f>IFERROR(PERCENTRANK(F:F,F1247),0)</f>
        <v/>
      </c>
      <c r="M1247">
        <f>IFERROR(1 - PERCENTRANK(G:G,G1247),0)</f>
        <v/>
      </c>
      <c r="N1247">
        <f>IFERROR(1 - PERCENTRANK(H:H,H1247),0)</f>
        <v/>
      </c>
      <c r="O1247">
        <f>IFERROR(PERCENTRANK(I:I,I1247),0)</f>
        <v/>
      </c>
      <c r="P1247">
        <f>IFERROR(1 - PERCENTRANK(J:J,J1247),0)</f>
        <v/>
      </c>
      <c r="Q1247">
        <f>IFERROR(PERCENTRANK(K:K,K1247),0)</f>
        <v/>
      </c>
      <c r="R1247">
        <f>L1247*weight1+M1247*weight2+N1247*weight3+O1247*weight4+P1247*weight5+Q1247*weight6</f>
        <v/>
      </c>
    </row>
    <row r="1248" spans="1:18">
      <c r="A1248">
        <f>RANK(R1248,R:R)</f>
        <v/>
      </c>
      <c r="B1248" t="s">
        <v>14327</v>
      </c>
      <c r="C1248">
        <f>VLOOKUP(B1248,'Input - companies list'!B:L,2,FALSE)</f>
        <v/>
      </c>
      <c r="D1248">
        <f>VLOOKUP(B1248,'Input - companies list'!B:L,11,FALSE)</f>
        <v/>
      </c>
      <c r="E1248">
        <f>VLOOKUP(B1248,'Input - companies list'!B:E,4,FALSE)</f>
        <v/>
      </c>
      <c r="F1248">
        <f>SUMIFS('Input - target event report'!H:H,'Input - target event report'!B:B,B1248,'Input - target event report'!D:D, "Private Investment")</f>
        <v/>
      </c>
      <c r="G1248">
        <f>IF(I1248&lt;2, "N/A", (MAXIFS('Input - target event report'!E:E,'Input - target event report'!B:B,B:B,'Input - target event report'!D:D,"Private Investment")-MINIFS('Input - target event report'!E:E,'Input - target event report'!B:B,B:B,'Input - target event report'!D:D,"Private Investment"))/(I1248-1))</f>
        <v/>
      </c>
      <c r="H1248">
        <f>IF(MAXIFS('Input - target event report'!E:E,'Input - target event report'!B:B,B:B,'Input - target event report'!D:D,"Private Investment") = 0, "N/A", TODAY() - MAXIFS('Input - target event report'!E:E,'Input - target event report'!B:B,B:B,'Input - target event report'!D:D,"Private Investment"))</f>
        <v/>
      </c>
      <c r="I1248">
        <f>COUNTIFS('Input - target event report'!B:B,B1248,'Input - target event report'!D:D, "Private Investment")</f>
        <v/>
      </c>
      <c r="J1248">
        <f>INDEX('Input - companies list'!$1:$10000,MATCH(B1248,'Input - companies list'!B:B,0),MATCH("Flow",'Input - companies list'!$1:$1,0 ))</f>
        <v/>
      </c>
      <c r="K1248">
        <f>INDEX('Input - companies list'!$1:$10000,MATCH(B1248,'Input - companies list'!B:B,0),MATCH("Inter-Cluster Connectivity",'Input - companies list'!$1:$1,0 ))</f>
        <v/>
      </c>
      <c r="L1248">
        <f>IFERROR(PERCENTRANK(F:F,F1248),0)</f>
        <v/>
      </c>
      <c r="M1248">
        <f>IFERROR(1 - PERCENTRANK(G:G,G1248),0)</f>
        <v/>
      </c>
      <c r="N1248">
        <f>IFERROR(1 - PERCENTRANK(H:H,H1248),0)</f>
        <v/>
      </c>
      <c r="O1248">
        <f>IFERROR(PERCENTRANK(I:I,I1248),0)</f>
        <v/>
      </c>
      <c r="P1248">
        <f>IFERROR(1 - PERCENTRANK(J:J,J1248),0)</f>
        <v/>
      </c>
      <c r="Q1248">
        <f>IFERROR(PERCENTRANK(K:K,K1248),0)</f>
        <v/>
      </c>
      <c r="R1248">
        <f>L1248*weight1+M1248*weight2+N1248*weight3+O1248*weight4+P1248*weight5+Q1248*weight6</f>
        <v/>
      </c>
    </row>
    <row r="1249" spans="1:18">
      <c r="A1249">
        <f>RANK(R1249,R:R)</f>
        <v/>
      </c>
      <c r="B1249" t="s">
        <v>14336</v>
      </c>
      <c r="C1249">
        <f>VLOOKUP(B1249,'Input - companies list'!B:L,2,FALSE)</f>
        <v/>
      </c>
      <c r="D1249">
        <f>VLOOKUP(B1249,'Input - companies list'!B:L,11,FALSE)</f>
        <v/>
      </c>
      <c r="E1249">
        <f>VLOOKUP(B1249,'Input - companies list'!B:E,4,FALSE)</f>
        <v/>
      </c>
      <c r="F1249">
        <f>SUMIFS('Input - target event report'!H:H,'Input - target event report'!B:B,B1249,'Input - target event report'!D:D, "Private Investment")</f>
        <v/>
      </c>
      <c r="G1249">
        <f>IF(I1249&lt;2, "N/A", (MAXIFS('Input - target event report'!E:E,'Input - target event report'!B:B,B:B,'Input - target event report'!D:D,"Private Investment")-MINIFS('Input - target event report'!E:E,'Input - target event report'!B:B,B:B,'Input - target event report'!D:D,"Private Investment"))/(I1249-1))</f>
        <v/>
      </c>
      <c r="H1249">
        <f>IF(MAXIFS('Input - target event report'!E:E,'Input - target event report'!B:B,B:B,'Input - target event report'!D:D,"Private Investment") = 0, "N/A", TODAY() - MAXIFS('Input - target event report'!E:E,'Input - target event report'!B:B,B:B,'Input - target event report'!D:D,"Private Investment"))</f>
        <v/>
      </c>
      <c r="I1249">
        <f>COUNTIFS('Input - target event report'!B:B,B1249,'Input - target event report'!D:D, "Private Investment")</f>
        <v/>
      </c>
      <c r="J1249">
        <f>INDEX('Input - companies list'!$1:$10000,MATCH(B1249,'Input - companies list'!B:B,0),MATCH("Flow",'Input - companies list'!$1:$1,0 ))</f>
        <v/>
      </c>
      <c r="K1249">
        <f>INDEX('Input - companies list'!$1:$10000,MATCH(B1249,'Input - companies list'!B:B,0),MATCH("Inter-Cluster Connectivity",'Input - companies list'!$1:$1,0 ))</f>
        <v/>
      </c>
      <c r="L1249">
        <f>IFERROR(PERCENTRANK(F:F,F1249),0)</f>
        <v/>
      </c>
      <c r="M1249">
        <f>IFERROR(1 - PERCENTRANK(G:G,G1249),0)</f>
        <v/>
      </c>
      <c r="N1249">
        <f>IFERROR(1 - PERCENTRANK(H:H,H1249),0)</f>
        <v/>
      </c>
      <c r="O1249">
        <f>IFERROR(PERCENTRANK(I:I,I1249),0)</f>
        <v/>
      </c>
      <c r="P1249">
        <f>IFERROR(1 - PERCENTRANK(J:J,J1249),0)</f>
        <v/>
      </c>
      <c r="Q1249">
        <f>IFERROR(PERCENTRANK(K:K,K1249),0)</f>
        <v/>
      </c>
      <c r="R1249">
        <f>L1249*weight1+M1249*weight2+N1249*weight3+O1249*weight4+P1249*weight5+Q1249*weight6</f>
        <v/>
      </c>
    </row>
    <row r="1250" spans="1:18">
      <c r="A1250">
        <f>RANK(R1250,R:R)</f>
        <v/>
      </c>
      <c r="B1250" t="s">
        <v>14343</v>
      </c>
      <c r="C1250">
        <f>VLOOKUP(B1250,'Input - companies list'!B:L,2,FALSE)</f>
        <v/>
      </c>
      <c r="D1250">
        <f>VLOOKUP(B1250,'Input - companies list'!B:L,11,FALSE)</f>
        <v/>
      </c>
      <c r="E1250">
        <f>VLOOKUP(B1250,'Input - companies list'!B:E,4,FALSE)</f>
        <v/>
      </c>
      <c r="F1250">
        <f>SUMIFS('Input - target event report'!H:H,'Input - target event report'!B:B,B1250,'Input - target event report'!D:D, "Private Investment")</f>
        <v/>
      </c>
      <c r="G1250">
        <f>IF(I1250&lt;2, "N/A", (MAXIFS('Input - target event report'!E:E,'Input - target event report'!B:B,B:B,'Input - target event report'!D:D,"Private Investment")-MINIFS('Input - target event report'!E:E,'Input - target event report'!B:B,B:B,'Input - target event report'!D:D,"Private Investment"))/(I1250-1))</f>
        <v/>
      </c>
      <c r="H1250">
        <f>IF(MAXIFS('Input - target event report'!E:E,'Input - target event report'!B:B,B:B,'Input - target event report'!D:D,"Private Investment") = 0, "N/A", TODAY() - MAXIFS('Input - target event report'!E:E,'Input - target event report'!B:B,B:B,'Input - target event report'!D:D,"Private Investment"))</f>
        <v/>
      </c>
      <c r="I1250">
        <f>COUNTIFS('Input - target event report'!B:B,B1250,'Input - target event report'!D:D, "Private Investment")</f>
        <v/>
      </c>
      <c r="J1250">
        <f>INDEX('Input - companies list'!$1:$10000,MATCH(B1250,'Input - companies list'!B:B,0),MATCH("Flow",'Input - companies list'!$1:$1,0 ))</f>
        <v/>
      </c>
      <c r="K1250">
        <f>INDEX('Input - companies list'!$1:$10000,MATCH(B1250,'Input - companies list'!B:B,0),MATCH("Inter-Cluster Connectivity",'Input - companies list'!$1:$1,0 ))</f>
        <v/>
      </c>
      <c r="L1250">
        <f>IFERROR(PERCENTRANK(F:F,F1250),0)</f>
        <v/>
      </c>
      <c r="M1250">
        <f>IFERROR(1 - PERCENTRANK(G:G,G1250),0)</f>
        <v/>
      </c>
      <c r="N1250">
        <f>IFERROR(1 - PERCENTRANK(H:H,H1250),0)</f>
        <v/>
      </c>
      <c r="O1250">
        <f>IFERROR(PERCENTRANK(I:I,I1250),0)</f>
        <v/>
      </c>
      <c r="P1250">
        <f>IFERROR(1 - PERCENTRANK(J:J,J1250),0)</f>
        <v/>
      </c>
      <c r="Q1250">
        <f>IFERROR(PERCENTRANK(K:K,K1250),0)</f>
        <v/>
      </c>
      <c r="R1250">
        <f>L1250*weight1+M1250*weight2+N1250*weight3+O1250*weight4+P1250*weight5+Q1250*weight6</f>
        <v/>
      </c>
    </row>
    <row r="1251" spans="1:18">
      <c r="A1251">
        <f>RANK(R1251,R:R)</f>
        <v/>
      </c>
      <c r="B1251" t="s">
        <v>14354</v>
      </c>
      <c r="C1251">
        <f>VLOOKUP(B1251,'Input - companies list'!B:L,2,FALSE)</f>
        <v/>
      </c>
      <c r="D1251">
        <f>VLOOKUP(B1251,'Input - companies list'!B:L,11,FALSE)</f>
        <v/>
      </c>
      <c r="E1251">
        <f>VLOOKUP(B1251,'Input - companies list'!B:E,4,FALSE)</f>
        <v/>
      </c>
      <c r="F1251">
        <f>SUMIFS('Input - target event report'!H:H,'Input - target event report'!B:B,B1251,'Input - target event report'!D:D, "Private Investment")</f>
        <v/>
      </c>
      <c r="G1251">
        <f>IF(I1251&lt;2, "N/A", (MAXIFS('Input - target event report'!E:E,'Input - target event report'!B:B,B:B,'Input - target event report'!D:D,"Private Investment")-MINIFS('Input - target event report'!E:E,'Input - target event report'!B:B,B:B,'Input - target event report'!D:D,"Private Investment"))/(I1251-1))</f>
        <v/>
      </c>
      <c r="H1251">
        <f>IF(MAXIFS('Input - target event report'!E:E,'Input - target event report'!B:B,B:B,'Input - target event report'!D:D,"Private Investment") = 0, "N/A", TODAY() - MAXIFS('Input - target event report'!E:E,'Input - target event report'!B:B,B:B,'Input - target event report'!D:D,"Private Investment"))</f>
        <v/>
      </c>
      <c r="I1251">
        <f>COUNTIFS('Input - target event report'!B:B,B1251,'Input - target event report'!D:D, "Private Investment")</f>
        <v/>
      </c>
      <c r="J1251">
        <f>INDEX('Input - companies list'!$1:$10000,MATCH(B1251,'Input - companies list'!B:B,0),MATCH("Flow",'Input - companies list'!$1:$1,0 ))</f>
        <v/>
      </c>
      <c r="K1251">
        <f>INDEX('Input - companies list'!$1:$10000,MATCH(B1251,'Input - companies list'!B:B,0),MATCH("Inter-Cluster Connectivity",'Input - companies list'!$1:$1,0 ))</f>
        <v/>
      </c>
      <c r="L1251">
        <f>IFERROR(PERCENTRANK(F:F,F1251),0)</f>
        <v/>
      </c>
      <c r="M1251">
        <f>IFERROR(1 - PERCENTRANK(G:G,G1251),0)</f>
        <v/>
      </c>
      <c r="N1251">
        <f>IFERROR(1 - PERCENTRANK(H:H,H1251),0)</f>
        <v/>
      </c>
      <c r="O1251">
        <f>IFERROR(PERCENTRANK(I:I,I1251),0)</f>
        <v/>
      </c>
      <c r="P1251">
        <f>IFERROR(1 - PERCENTRANK(J:J,J1251),0)</f>
        <v/>
      </c>
      <c r="Q1251">
        <f>IFERROR(PERCENTRANK(K:K,K1251),0)</f>
        <v/>
      </c>
      <c r="R1251">
        <f>L1251*weight1+M1251*weight2+N1251*weight3+O1251*weight4+P1251*weight5+Q1251*weight6</f>
        <v/>
      </c>
    </row>
    <row r="1252" spans="1:18">
      <c r="A1252">
        <f>RANK(R1252,R:R)</f>
        <v/>
      </c>
      <c r="B1252" t="s">
        <v>14364</v>
      </c>
      <c r="C1252">
        <f>VLOOKUP(B1252,'Input - companies list'!B:L,2,FALSE)</f>
        <v/>
      </c>
      <c r="D1252">
        <f>VLOOKUP(B1252,'Input - companies list'!B:L,11,FALSE)</f>
        <v/>
      </c>
      <c r="E1252">
        <f>VLOOKUP(B1252,'Input - companies list'!B:E,4,FALSE)</f>
        <v/>
      </c>
      <c r="F1252">
        <f>SUMIFS('Input - target event report'!H:H,'Input - target event report'!B:B,B1252,'Input - target event report'!D:D, "Private Investment")</f>
        <v/>
      </c>
      <c r="G1252">
        <f>IF(I1252&lt;2, "N/A", (MAXIFS('Input - target event report'!E:E,'Input - target event report'!B:B,B:B,'Input - target event report'!D:D,"Private Investment")-MINIFS('Input - target event report'!E:E,'Input - target event report'!B:B,B:B,'Input - target event report'!D:D,"Private Investment"))/(I1252-1))</f>
        <v/>
      </c>
      <c r="H1252">
        <f>IF(MAXIFS('Input - target event report'!E:E,'Input - target event report'!B:B,B:B,'Input - target event report'!D:D,"Private Investment") = 0, "N/A", TODAY() - MAXIFS('Input - target event report'!E:E,'Input - target event report'!B:B,B:B,'Input - target event report'!D:D,"Private Investment"))</f>
        <v/>
      </c>
      <c r="I1252">
        <f>COUNTIFS('Input - target event report'!B:B,B1252,'Input - target event report'!D:D, "Private Investment")</f>
        <v/>
      </c>
      <c r="J1252">
        <f>INDEX('Input - companies list'!$1:$10000,MATCH(B1252,'Input - companies list'!B:B,0),MATCH("Flow",'Input - companies list'!$1:$1,0 ))</f>
        <v/>
      </c>
      <c r="K1252">
        <f>INDEX('Input - companies list'!$1:$10000,MATCH(B1252,'Input - companies list'!B:B,0),MATCH("Inter-Cluster Connectivity",'Input - companies list'!$1:$1,0 ))</f>
        <v/>
      </c>
      <c r="L1252">
        <f>IFERROR(PERCENTRANK(F:F,F1252),0)</f>
        <v/>
      </c>
      <c r="M1252">
        <f>IFERROR(1 - PERCENTRANK(G:G,G1252),0)</f>
        <v/>
      </c>
      <c r="N1252">
        <f>IFERROR(1 - PERCENTRANK(H:H,H1252),0)</f>
        <v/>
      </c>
      <c r="O1252">
        <f>IFERROR(PERCENTRANK(I:I,I1252),0)</f>
        <v/>
      </c>
      <c r="P1252">
        <f>IFERROR(1 - PERCENTRANK(J:J,J1252),0)</f>
        <v/>
      </c>
      <c r="Q1252">
        <f>IFERROR(PERCENTRANK(K:K,K1252),0)</f>
        <v/>
      </c>
      <c r="R1252">
        <f>L1252*weight1+M1252*weight2+N1252*weight3+O1252*weight4+P1252*weight5+Q1252*weight6</f>
        <v/>
      </c>
    </row>
    <row r="1253" spans="1:18">
      <c r="A1253">
        <f>RANK(R1253,R:R)</f>
        <v/>
      </c>
      <c r="B1253" t="s">
        <v>14373</v>
      </c>
      <c r="C1253">
        <f>VLOOKUP(B1253,'Input - companies list'!B:L,2,FALSE)</f>
        <v/>
      </c>
      <c r="D1253">
        <f>VLOOKUP(B1253,'Input - companies list'!B:L,11,FALSE)</f>
        <v/>
      </c>
      <c r="E1253">
        <f>VLOOKUP(B1253,'Input - companies list'!B:E,4,FALSE)</f>
        <v/>
      </c>
      <c r="F1253">
        <f>SUMIFS('Input - target event report'!H:H,'Input - target event report'!B:B,B1253,'Input - target event report'!D:D, "Private Investment")</f>
        <v/>
      </c>
      <c r="G1253">
        <f>IF(I1253&lt;2, "N/A", (MAXIFS('Input - target event report'!E:E,'Input - target event report'!B:B,B:B,'Input - target event report'!D:D,"Private Investment")-MINIFS('Input - target event report'!E:E,'Input - target event report'!B:B,B:B,'Input - target event report'!D:D,"Private Investment"))/(I1253-1))</f>
        <v/>
      </c>
      <c r="H1253">
        <f>IF(MAXIFS('Input - target event report'!E:E,'Input - target event report'!B:B,B:B,'Input - target event report'!D:D,"Private Investment") = 0, "N/A", TODAY() - MAXIFS('Input - target event report'!E:E,'Input - target event report'!B:B,B:B,'Input - target event report'!D:D,"Private Investment"))</f>
        <v/>
      </c>
      <c r="I1253">
        <f>COUNTIFS('Input - target event report'!B:B,B1253,'Input - target event report'!D:D, "Private Investment")</f>
        <v/>
      </c>
      <c r="J1253">
        <f>INDEX('Input - companies list'!$1:$10000,MATCH(B1253,'Input - companies list'!B:B,0),MATCH("Flow",'Input - companies list'!$1:$1,0 ))</f>
        <v/>
      </c>
      <c r="K1253">
        <f>INDEX('Input - companies list'!$1:$10000,MATCH(B1253,'Input - companies list'!B:B,0),MATCH("Inter-Cluster Connectivity",'Input - companies list'!$1:$1,0 ))</f>
        <v/>
      </c>
      <c r="L1253">
        <f>IFERROR(PERCENTRANK(F:F,F1253),0)</f>
        <v/>
      </c>
      <c r="M1253">
        <f>IFERROR(1 - PERCENTRANK(G:G,G1253),0)</f>
        <v/>
      </c>
      <c r="N1253">
        <f>IFERROR(1 - PERCENTRANK(H:H,H1253),0)</f>
        <v/>
      </c>
      <c r="O1253">
        <f>IFERROR(PERCENTRANK(I:I,I1253),0)</f>
        <v/>
      </c>
      <c r="P1253">
        <f>IFERROR(1 - PERCENTRANK(J:J,J1253),0)</f>
        <v/>
      </c>
      <c r="Q1253">
        <f>IFERROR(PERCENTRANK(K:K,K1253),0)</f>
        <v/>
      </c>
      <c r="R1253">
        <f>L1253*weight1+M1253*weight2+N1253*weight3+O1253*weight4+P1253*weight5+Q1253*weight6</f>
        <v/>
      </c>
    </row>
    <row r="1254" spans="1:18">
      <c r="A1254">
        <f>RANK(R1254,R:R)</f>
        <v/>
      </c>
      <c r="B1254" t="s">
        <v>14384</v>
      </c>
      <c r="C1254">
        <f>VLOOKUP(B1254,'Input - companies list'!B:L,2,FALSE)</f>
        <v/>
      </c>
      <c r="D1254">
        <f>VLOOKUP(B1254,'Input - companies list'!B:L,11,FALSE)</f>
        <v/>
      </c>
      <c r="E1254">
        <f>VLOOKUP(B1254,'Input - companies list'!B:E,4,FALSE)</f>
        <v/>
      </c>
      <c r="F1254">
        <f>SUMIFS('Input - target event report'!H:H,'Input - target event report'!B:B,B1254,'Input - target event report'!D:D, "Private Investment")</f>
        <v/>
      </c>
      <c r="G1254">
        <f>IF(I1254&lt;2, "N/A", (MAXIFS('Input - target event report'!E:E,'Input - target event report'!B:B,B:B,'Input - target event report'!D:D,"Private Investment")-MINIFS('Input - target event report'!E:E,'Input - target event report'!B:B,B:B,'Input - target event report'!D:D,"Private Investment"))/(I1254-1))</f>
        <v/>
      </c>
      <c r="H1254">
        <f>IF(MAXIFS('Input - target event report'!E:E,'Input - target event report'!B:B,B:B,'Input - target event report'!D:D,"Private Investment") = 0, "N/A", TODAY() - MAXIFS('Input - target event report'!E:E,'Input - target event report'!B:B,B:B,'Input - target event report'!D:D,"Private Investment"))</f>
        <v/>
      </c>
      <c r="I1254">
        <f>COUNTIFS('Input - target event report'!B:B,B1254,'Input - target event report'!D:D, "Private Investment")</f>
        <v/>
      </c>
      <c r="J1254">
        <f>INDEX('Input - companies list'!$1:$10000,MATCH(B1254,'Input - companies list'!B:B,0),MATCH("Flow",'Input - companies list'!$1:$1,0 ))</f>
        <v/>
      </c>
      <c r="K1254">
        <f>INDEX('Input - companies list'!$1:$10000,MATCH(B1254,'Input - companies list'!B:B,0),MATCH("Inter-Cluster Connectivity",'Input - companies list'!$1:$1,0 ))</f>
        <v/>
      </c>
      <c r="L1254">
        <f>IFERROR(PERCENTRANK(F:F,F1254),0)</f>
        <v/>
      </c>
      <c r="M1254">
        <f>IFERROR(1 - PERCENTRANK(G:G,G1254),0)</f>
        <v/>
      </c>
      <c r="N1254">
        <f>IFERROR(1 - PERCENTRANK(H:H,H1254),0)</f>
        <v/>
      </c>
      <c r="O1254">
        <f>IFERROR(PERCENTRANK(I:I,I1254),0)</f>
        <v/>
      </c>
      <c r="P1254">
        <f>IFERROR(1 - PERCENTRANK(J:J,J1254),0)</f>
        <v/>
      </c>
      <c r="Q1254">
        <f>IFERROR(PERCENTRANK(K:K,K1254),0)</f>
        <v/>
      </c>
      <c r="R1254">
        <f>L1254*weight1+M1254*weight2+N1254*weight3+O1254*weight4+P1254*weight5+Q1254*weight6</f>
        <v/>
      </c>
    </row>
    <row r="1255" spans="1:18">
      <c r="A1255">
        <f>RANK(R1255,R:R)</f>
        <v/>
      </c>
      <c r="B1255" t="s">
        <v>14396</v>
      </c>
      <c r="C1255">
        <f>VLOOKUP(B1255,'Input - companies list'!B:L,2,FALSE)</f>
        <v/>
      </c>
      <c r="D1255">
        <f>VLOOKUP(B1255,'Input - companies list'!B:L,11,FALSE)</f>
        <v/>
      </c>
      <c r="E1255">
        <f>VLOOKUP(B1255,'Input - companies list'!B:E,4,FALSE)</f>
        <v/>
      </c>
      <c r="F1255">
        <f>SUMIFS('Input - target event report'!H:H,'Input - target event report'!B:B,B1255,'Input - target event report'!D:D, "Private Investment")</f>
        <v/>
      </c>
      <c r="G1255">
        <f>IF(I1255&lt;2, "N/A", (MAXIFS('Input - target event report'!E:E,'Input - target event report'!B:B,B:B,'Input - target event report'!D:D,"Private Investment")-MINIFS('Input - target event report'!E:E,'Input - target event report'!B:B,B:B,'Input - target event report'!D:D,"Private Investment"))/(I1255-1))</f>
        <v/>
      </c>
      <c r="H1255">
        <f>IF(MAXIFS('Input - target event report'!E:E,'Input - target event report'!B:B,B:B,'Input - target event report'!D:D,"Private Investment") = 0, "N/A", TODAY() - MAXIFS('Input - target event report'!E:E,'Input - target event report'!B:B,B:B,'Input - target event report'!D:D,"Private Investment"))</f>
        <v/>
      </c>
      <c r="I1255">
        <f>COUNTIFS('Input - target event report'!B:B,B1255,'Input - target event report'!D:D, "Private Investment")</f>
        <v/>
      </c>
      <c r="J1255">
        <f>INDEX('Input - companies list'!$1:$10000,MATCH(B1255,'Input - companies list'!B:B,0),MATCH("Flow",'Input - companies list'!$1:$1,0 ))</f>
        <v/>
      </c>
      <c r="K1255">
        <f>INDEX('Input - companies list'!$1:$10000,MATCH(B1255,'Input - companies list'!B:B,0),MATCH("Inter-Cluster Connectivity",'Input - companies list'!$1:$1,0 ))</f>
        <v/>
      </c>
      <c r="L1255">
        <f>IFERROR(PERCENTRANK(F:F,F1255),0)</f>
        <v/>
      </c>
      <c r="M1255">
        <f>IFERROR(1 - PERCENTRANK(G:G,G1255),0)</f>
        <v/>
      </c>
      <c r="N1255">
        <f>IFERROR(1 - PERCENTRANK(H:H,H1255),0)</f>
        <v/>
      </c>
      <c r="O1255">
        <f>IFERROR(PERCENTRANK(I:I,I1255),0)</f>
        <v/>
      </c>
      <c r="P1255">
        <f>IFERROR(1 - PERCENTRANK(J:J,J1255),0)</f>
        <v/>
      </c>
      <c r="Q1255">
        <f>IFERROR(PERCENTRANK(K:K,K1255),0)</f>
        <v/>
      </c>
      <c r="R1255">
        <f>L1255*weight1+M1255*weight2+N1255*weight3+O1255*weight4+P1255*weight5+Q1255*weight6</f>
        <v/>
      </c>
    </row>
    <row r="1256" spans="1:18">
      <c r="A1256">
        <f>RANK(R1256,R:R)</f>
        <v/>
      </c>
      <c r="B1256" t="s">
        <v>14410</v>
      </c>
      <c r="C1256">
        <f>VLOOKUP(B1256,'Input - companies list'!B:L,2,FALSE)</f>
        <v/>
      </c>
      <c r="D1256">
        <f>VLOOKUP(B1256,'Input - companies list'!B:L,11,FALSE)</f>
        <v/>
      </c>
      <c r="E1256">
        <f>VLOOKUP(B1256,'Input - companies list'!B:E,4,FALSE)</f>
        <v/>
      </c>
      <c r="F1256">
        <f>SUMIFS('Input - target event report'!H:H,'Input - target event report'!B:B,B1256,'Input - target event report'!D:D, "Private Investment")</f>
        <v/>
      </c>
      <c r="G1256">
        <f>IF(I1256&lt;2, "N/A", (MAXIFS('Input - target event report'!E:E,'Input - target event report'!B:B,B:B,'Input - target event report'!D:D,"Private Investment")-MINIFS('Input - target event report'!E:E,'Input - target event report'!B:B,B:B,'Input - target event report'!D:D,"Private Investment"))/(I1256-1))</f>
        <v/>
      </c>
      <c r="H1256">
        <f>IF(MAXIFS('Input - target event report'!E:E,'Input - target event report'!B:B,B:B,'Input - target event report'!D:D,"Private Investment") = 0, "N/A", TODAY() - MAXIFS('Input - target event report'!E:E,'Input - target event report'!B:B,B:B,'Input - target event report'!D:D,"Private Investment"))</f>
        <v/>
      </c>
      <c r="I1256">
        <f>COUNTIFS('Input - target event report'!B:B,B1256,'Input - target event report'!D:D, "Private Investment")</f>
        <v/>
      </c>
      <c r="J1256">
        <f>INDEX('Input - companies list'!$1:$10000,MATCH(B1256,'Input - companies list'!B:B,0),MATCH("Flow",'Input - companies list'!$1:$1,0 ))</f>
        <v/>
      </c>
      <c r="K1256">
        <f>INDEX('Input - companies list'!$1:$10000,MATCH(B1256,'Input - companies list'!B:B,0),MATCH("Inter-Cluster Connectivity",'Input - companies list'!$1:$1,0 ))</f>
        <v/>
      </c>
      <c r="L1256">
        <f>IFERROR(PERCENTRANK(F:F,F1256),0)</f>
        <v/>
      </c>
      <c r="M1256">
        <f>IFERROR(1 - PERCENTRANK(G:G,G1256),0)</f>
        <v/>
      </c>
      <c r="N1256">
        <f>IFERROR(1 - PERCENTRANK(H:H,H1256),0)</f>
        <v/>
      </c>
      <c r="O1256">
        <f>IFERROR(PERCENTRANK(I:I,I1256),0)</f>
        <v/>
      </c>
      <c r="P1256">
        <f>IFERROR(1 - PERCENTRANK(J:J,J1256),0)</f>
        <v/>
      </c>
      <c r="Q1256">
        <f>IFERROR(PERCENTRANK(K:K,K1256),0)</f>
        <v/>
      </c>
      <c r="R1256">
        <f>L1256*weight1+M1256*weight2+N1256*weight3+O1256*weight4+P1256*weight5+Q1256*weight6</f>
        <v/>
      </c>
    </row>
    <row r="1257" spans="1:18">
      <c r="A1257">
        <f>RANK(R1257,R:R)</f>
        <v/>
      </c>
      <c r="B1257" t="s">
        <v>14424</v>
      </c>
      <c r="C1257">
        <f>VLOOKUP(B1257,'Input - companies list'!B:L,2,FALSE)</f>
        <v/>
      </c>
      <c r="D1257">
        <f>VLOOKUP(B1257,'Input - companies list'!B:L,11,FALSE)</f>
        <v/>
      </c>
      <c r="E1257">
        <f>VLOOKUP(B1257,'Input - companies list'!B:E,4,FALSE)</f>
        <v/>
      </c>
      <c r="F1257">
        <f>SUMIFS('Input - target event report'!H:H,'Input - target event report'!B:B,B1257,'Input - target event report'!D:D, "Private Investment")</f>
        <v/>
      </c>
      <c r="G1257">
        <f>IF(I1257&lt;2, "N/A", (MAXIFS('Input - target event report'!E:E,'Input - target event report'!B:B,B:B,'Input - target event report'!D:D,"Private Investment")-MINIFS('Input - target event report'!E:E,'Input - target event report'!B:B,B:B,'Input - target event report'!D:D,"Private Investment"))/(I1257-1))</f>
        <v/>
      </c>
      <c r="H1257">
        <f>IF(MAXIFS('Input - target event report'!E:E,'Input - target event report'!B:B,B:B,'Input - target event report'!D:D,"Private Investment") = 0, "N/A", TODAY() - MAXIFS('Input - target event report'!E:E,'Input - target event report'!B:B,B:B,'Input - target event report'!D:D,"Private Investment"))</f>
        <v/>
      </c>
      <c r="I1257">
        <f>COUNTIFS('Input - target event report'!B:B,B1257,'Input - target event report'!D:D, "Private Investment")</f>
        <v/>
      </c>
      <c r="J1257">
        <f>INDEX('Input - companies list'!$1:$10000,MATCH(B1257,'Input - companies list'!B:B,0),MATCH("Flow",'Input - companies list'!$1:$1,0 ))</f>
        <v/>
      </c>
      <c r="K1257">
        <f>INDEX('Input - companies list'!$1:$10000,MATCH(B1257,'Input - companies list'!B:B,0),MATCH("Inter-Cluster Connectivity",'Input - companies list'!$1:$1,0 ))</f>
        <v/>
      </c>
      <c r="L1257">
        <f>IFERROR(PERCENTRANK(F:F,F1257),0)</f>
        <v/>
      </c>
      <c r="M1257">
        <f>IFERROR(1 - PERCENTRANK(G:G,G1257),0)</f>
        <v/>
      </c>
      <c r="N1257">
        <f>IFERROR(1 - PERCENTRANK(H:H,H1257),0)</f>
        <v/>
      </c>
      <c r="O1257">
        <f>IFERROR(PERCENTRANK(I:I,I1257),0)</f>
        <v/>
      </c>
      <c r="P1257">
        <f>IFERROR(1 - PERCENTRANK(J:J,J1257),0)</f>
        <v/>
      </c>
      <c r="Q1257">
        <f>IFERROR(PERCENTRANK(K:K,K1257),0)</f>
        <v/>
      </c>
      <c r="R1257">
        <f>L1257*weight1+M1257*weight2+N1257*weight3+O1257*weight4+P1257*weight5+Q1257*weight6</f>
        <v/>
      </c>
    </row>
    <row r="1258" spans="1:18">
      <c r="A1258">
        <f>RANK(R1258,R:R)</f>
        <v/>
      </c>
      <c r="B1258" t="s">
        <v>14434</v>
      </c>
      <c r="C1258">
        <f>VLOOKUP(B1258,'Input - companies list'!B:L,2,FALSE)</f>
        <v/>
      </c>
      <c r="D1258">
        <f>VLOOKUP(B1258,'Input - companies list'!B:L,11,FALSE)</f>
        <v/>
      </c>
      <c r="E1258">
        <f>VLOOKUP(B1258,'Input - companies list'!B:E,4,FALSE)</f>
        <v/>
      </c>
      <c r="F1258">
        <f>SUMIFS('Input - target event report'!H:H,'Input - target event report'!B:B,B1258,'Input - target event report'!D:D, "Private Investment")</f>
        <v/>
      </c>
      <c r="G1258">
        <f>IF(I1258&lt;2, "N/A", (MAXIFS('Input - target event report'!E:E,'Input - target event report'!B:B,B:B,'Input - target event report'!D:D,"Private Investment")-MINIFS('Input - target event report'!E:E,'Input - target event report'!B:B,B:B,'Input - target event report'!D:D,"Private Investment"))/(I1258-1))</f>
        <v/>
      </c>
      <c r="H1258">
        <f>IF(MAXIFS('Input - target event report'!E:E,'Input - target event report'!B:B,B:B,'Input - target event report'!D:D,"Private Investment") = 0, "N/A", TODAY() - MAXIFS('Input - target event report'!E:E,'Input - target event report'!B:B,B:B,'Input - target event report'!D:D,"Private Investment"))</f>
        <v/>
      </c>
      <c r="I1258">
        <f>COUNTIFS('Input - target event report'!B:B,B1258,'Input - target event report'!D:D, "Private Investment")</f>
        <v/>
      </c>
      <c r="J1258">
        <f>INDEX('Input - companies list'!$1:$10000,MATCH(B1258,'Input - companies list'!B:B,0),MATCH("Flow",'Input - companies list'!$1:$1,0 ))</f>
        <v/>
      </c>
      <c r="K1258">
        <f>INDEX('Input - companies list'!$1:$10000,MATCH(B1258,'Input - companies list'!B:B,0),MATCH("Inter-Cluster Connectivity",'Input - companies list'!$1:$1,0 ))</f>
        <v/>
      </c>
      <c r="L1258">
        <f>IFERROR(PERCENTRANK(F:F,F1258),0)</f>
        <v/>
      </c>
      <c r="M1258">
        <f>IFERROR(1 - PERCENTRANK(G:G,G1258),0)</f>
        <v/>
      </c>
      <c r="N1258">
        <f>IFERROR(1 - PERCENTRANK(H:H,H1258),0)</f>
        <v/>
      </c>
      <c r="O1258">
        <f>IFERROR(PERCENTRANK(I:I,I1258),0)</f>
        <v/>
      </c>
      <c r="P1258">
        <f>IFERROR(1 - PERCENTRANK(J:J,J1258),0)</f>
        <v/>
      </c>
      <c r="Q1258">
        <f>IFERROR(PERCENTRANK(K:K,K1258),0)</f>
        <v/>
      </c>
      <c r="R1258">
        <f>L1258*weight1+M1258*weight2+N1258*weight3+O1258*weight4+P1258*weight5+Q1258*weight6</f>
        <v/>
      </c>
    </row>
    <row r="1259" spans="1:18">
      <c r="A1259">
        <f>RANK(R1259,R:R)</f>
        <v/>
      </c>
      <c r="B1259" t="s">
        <v>14444</v>
      </c>
      <c r="C1259">
        <f>VLOOKUP(B1259,'Input - companies list'!B:L,2,FALSE)</f>
        <v/>
      </c>
      <c r="D1259">
        <f>VLOOKUP(B1259,'Input - companies list'!B:L,11,FALSE)</f>
        <v/>
      </c>
      <c r="E1259">
        <f>VLOOKUP(B1259,'Input - companies list'!B:E,4,FALSE)</f>
        <v/>
      </c>
      <c r="F1259">
        <f>SUMIFS('Input - target event report'!H:H,'Input - target event report'!B:B,B1259,'Input - target event report'!D:D, "Private Investment")</f>
        <v/>
      </c>
      <c r="G1259">
        <f>IF(I1259&lt;2, "N/A", (MAXIFS('Input - target event report'!E:E,'Input - target event report'!B:B,B:B,'Input - target event report'!D:D,"Private Investment")-MINIFS('Input - target event report'!E:E,'Input - target event report'!B:B,B:B,'Input - target event report'!D:D,"Private Investment"))/(I1259-1))</f>
        <v/>
      </c>
      <c r="H1259">
        <f>IF(MAXIFS('Input - target event report'!E:E,'Input - target event report'!B:B,B:B,'Input - target event report'!D:D,"Private Investment") = 0, "N/A", TODAY() - MAXIFS('Input - target event report'!E:E,'Input - target event report'!B:B,B:B,'Input - target event report'!D:D,"Private Investment"))</f>
        <v/>
      </c>
      <c r="I1259">
        <f>COUNTIFS('Input - target event report'!B:B,B1259,'Input - target event report'!D:D, "Private Investment")</f>
        <v/>
      </c>
      <c r="J1259">
        <f>INDEX('Input - companies list'!$1:$10000,MATCH(B1259,'Input - companies list'!B:B,0),MATCH("Flow",'Input - companies list'!$1:$1,0 ))</f>
        <v/>
      </c>
      <c r="K1259">
        <f>INDEX('Input - companies list'!$1:$10000,MATCH(B1259,'Input - companies list'!B:B,0),MATCH("Inter-Cluster Connectivity",'Input - companies list'!$1:$1,0 ))</f>
        <v/>
      </c>
      <c r="L1259">
        <f>IFERROR(PERCENTRANK(F:F,F1259),0)</f>
        <v/>
      </c>
      <c r="M1259">
        <f>IFERROR(1 - PERCENTRANK(G:G,G1259),0)</f>
        <v/>
      </c>
      <c r="N1259">
        <f>IFERROR(1 - PERCENTRANK(H:H,H1259),0)</f>
        <v/>
      </c>
      <c r="O1259">
        <f>IFERROR(PERCENTRANK(I:I,I1259),0)</f>
        <v/>
      </c>
      <c r="P1259">
        <f>IFERROR(1 - PERCENTRANK(J:J,J1259),0)</f>
        <v/>
      </c>
      <c r="Q1259">
        <f>IFERROR(PERCENTRANK(K:K,K1259),0)</f>
        <v/>
      </c>
      <c r="R1259">
        <f>L1259*weight1+M1259*weight2+N1259*weight3+O1259*weight4+P1259*weight5+Q1259*weight6</f>
        <v/>
      </c>
    </row>
    <row r="1260" spans="1:18">
      <c r="A1260">
        <f>RANK(R1260,R:R)</f>
        <v/>
      </c>
      <c r="B1260" t="s">
        <v>14454</v>
      </c>
      <c r="C1260">
        <f>VLOOKUP(B1260,'Input - companies list'!B:L,2,FALSE)</f>
        <v/>
      </c>
      <c r="D1260">
        <f>VLOOKUP(B1260,'Input - companies list'!B:L,11,FALSE)</f>
        <v/>
      </c>
      <c r="E1260">
        <f>VLOOKUP(B1260,'Input - companies list'!B:E,4,FALSE)</f>
        <v/>
      </c>
      <c r="F1260">
        <f>SUMIFS('Input - target event report'!H:H,'Input - target event report'!B:B,B1260,'Input - target event report'!D:D, "Private Investment")</f>
        <v/>
      </c>
      <c r="G1260">
        <f>IF(I1260&lt;2, "N/A", (MAXIFS('Input - target event report'!E:E,'Input - target event report'!B:B,B:B,'Input - target event report'!D:D,"Private Investment")-MINIFS('Input - target event report'!E:E,'Input - target event report'!B:B,B:B,'Input - target event report'!D:D,"Private Investment"))/(I1260-1))</f>
        <v/>
      </c>
      <c r="H1260">
        <f>IF(MAXIFS('Input - target event report'!E:E,'Input - target event report'!B:B,B:B,'Input - target event report'!D:D,"Private Investment") = 0, "N/A", TODAY() - MAXIFS('Input - target event report'!E:E,'Input - target event report'!B:B,B:B,'Input - target event report'!D:D,"Private Investment"))</f>
        <v/>
      </c>
      <c r="I1260">
        <f>COUNTIFS('Input - target event report'!B:B,B1260,'Input - target event report'!D:D, "Private Investment")</f>
        <v/>
      </c>
      <c r="J1260">
        <f>INDEX('Input - companies list'!$1:$10000,MATCH(B1260,'Input - companies list'!B:B,0),MATCH("Flow",'Input - companies list'!$1:$1,0 ))</f>
        <v/>
      </c>
      <c r="K1260">
        <f>INDEX('Input - companies list'!$1:$10000,MATCH(B1260,'Input - companies list'!B:B,0),MATCH("Inter-Cluster Connectivity",'Input - companies list'!$1:$1,0 ))</f>
        <v/>
      </c>
      <c r="L1260">
        <f>IFERROR(PERCENTRANK(F:F,F1260),0)</f>
        <v/>
      </c>
      <c r="M1260">
        <f>IFERROR(1 - PERCENTRANK(G:G,G1260),0)</f>
        <v/>
      </c>
      <c r="N1260">
        <f>IFERROR(1 - PERCENTRANK(H:H,H1260),0)</f>
        <v/>
      </c>
      <c r="O1260">
        <f>IFERROR(PERCENTRANK(I:I,I1260),0)</f>
        <v/>
      </c>
      <c r="P1260">
        <f>IFERROR(1 - PERCENTRANK(J:J,J1260),0)</f>
        <v/>
      </c>
      <c r="Q1260">
        <f>IFERROR(PERCENTRANK(K:K,K1260),0)</f>
        <v/>
      </c>
      <c r="R1260">
        <f>L1260*weight1+M1260*weight2+N1260*weight3+O1260*weight4+P1260*weight5+Q1260*weight6</f>
        <v/>
      </c>
    </row>
    <row r="1261" spans="1:18">
      <c r="A1261">
        <f>RANK(R1261,R:R)</f>
        <v/>
      </c>
      <c r="B1261" t="s">
        <v>14464</v>
      </c>
      <c r="C1261">
        <f>VLOOKUP(B1261,'Input - companies list'!B:L,2,FALSE)</f>
        <v/>
      </c>
      <c r="D1261">
        <f>VLOOKUP(B1261,'Input - companies list'!B:L,11,FALSE)</f>
        <v/>
      </c>
      <c r="E1261">
        <f>VLOOKUP(B1261,'Input - companies list'!B:E,4,FALSE)</f>
        <v/>
      </c>
      <c r="F1261">
        <f>SUMIFS('Input - target event report'!H:H,'Input - target event report'!B:B,B1261,'Input - target event report'!D:D, "Private Investment")</f>
        <v/>
      </c>
      <c r="G1261">
        <f>IF(I1261&lt;2, "N/A", (MAXIFS('Input - target event report'!E:E,'Input - target event report'!B:B,B:B,'Input - target event report'!D:D,"Private Investment")-MINIFS('Input - target event report'!E:E,'Input - target event report'!B:B,B:B,'Input - target event report'!D:D,"Private Investment"))/(I1261-1))</f>
        <v/>
      </c>
      <c r="H1261">
        <f>IF(MAXIFS('Input - target event report'!E:E,'Input - target event report'!B:B,B:B,'Input - target event report'!D:D,"Private Investment") = 0, "N/A", TODAY() - MAXIFS('Input - target event report'!E:E,'Input - target event report'!B:B,B:B,'Input - target event report'!D:D,"Private Investment"))</f>
        <v/>
      </c>
      <c r="I1261">
        <f>COUNTIFS('Input - target event report'!B:B,B1261,'Input - target event report'!D:D, "Private Investment")</f>
        <v/>
      </c>
      <c r="J1261">
        <f>INDEX('Input - companies list'!$1:$10000,MATCH(B1261,'Input - companies list'!B:B,0),MATCH("Flow",'Input - companies list'!$1:$1,0 ))</f>
        <v/>
      </c>
      <c r="K1261">
        <f>INDEX('Input - companies list'!$1:$10000,MATCH(B1261,'Input - companies list'!B:B,0),MATCH("Inter-Cluster Connectivity",'Input - companies list'!$1:$1,0 ))</f>
        <v/>
      </c>
      <c r="L1261">
        <f>IFERROR(PERCENTRANK(F:F,F1261),0)</f>
        <v/>
      </c>
      <c r="M1261">
        <f>IFERROR(1 - PERCENTRANK(G:G,G1261),0)</f>
        <v/>
      </c>
      <c r="N1261">
        <f>IFERROR(1 - PERCENTRANK(H:H,H1261),0)</f>
        <v/>
      </c>
      <c r="O1261">
        <f>IFERROR(PERCENTRANK(I:I,I1261),0)</f>
        <v/>
      </c>
      <c r="P1261">
        <f>IFERROR(1 - PERCENTRANK(J:J,J1261),0)</f>
        <v/>
      </c>
      <c r="Q1261">
        <f>IFERROR(PERCENTRANK(K:K,K1261),0)</f>
        <v/>
      </c>
      <c r="R1261">
        <f>L1261*weight1+M1261*weight2+N1261*weight3+O1261*weight4+P1261*weight5+Q1261*weight6</f>
        <v/>
      </c>
    </row>
    <row r="1262" spans="1:18">
      <c r="A1262">
        <f>RANK(R1262,R:R)</f>
        <v/>
      </c>
      <c r="B1262" t="s">
        <v>14475</v>
      </c>
      <c r="C1262">
        <f>VLOOKUP(B1262,'Input - companies list'!B:L,2,FALSE)</f>
        <v/>
      </c>
      <c r="D1262">
        <f>VLOOKUP(B1262,'Input - companies list'!B:L,11,FALSE)</f>
        <v/>
      </c>
      <c r="E1262">
        <f>VLOOKUP(B1262,'Input - companies list'!B:E,4,FALSE)</f>
        <v/>
      </c>
      <c r="F1262">
        <f>SUMIFS('Input - target event report'!H:H,'Input - target event report'!B:B,B1262,'Input - target event report'!D:D, "Private Investment")</f>
        <v/>
      </c>
      <c r="G1262">
        <f>IF(I1262&lt;2, "N/A", (MAXIFS('Input - target event report'!E:E,'Input - target event report'!B:B,B:B,'Input - target event report'!D:D,"Private Investment")-MINIFS('Input - target event report'!E:E,'Input - target event report'!B:B,B:B,'Input - target event report'!D:D,"Private Investment"))/(I1262-1))</f>
        <v/>
      </c>
      <c r="H1262">
        <f>IF(MAXIFS('Input - target event report'!E:E,'Input - target event report'!B:B,B:B,'Input - target event report'!D:D,"Private Investment") = 0, "N/A", TODAY() - MAXIFS('Input - target event report'!E:E,'Input - target event report'!B:B,B:B,'Input - target event report'!D:D,"Private Investment"))</f>
        <v/>
      </c>
      <c r="I1262">
        <f>COUNTIFS('Input - target event report'!B:B,B1262,'Input - target event report'!D:D, "Private Investment")</f>
        <v/>
      </c>
      <c r="J1262">
        <f>INDEX('Input - companies list'!$1:$10000,MATCH(B1262,'Input - companies list'!B:B,0),MATCH("Flow",'Input - companies list'!$1:$1,0 ))</f>
        <v/>
      </c>
      <c r="K1262">
        <f>INDEX('Input - companies list'!$1:$10000,MATCH(B1262,'Input - companies list'!B:B,0),MATCH("Inter-Cluster Connectivity",'Input - companies list'!$1:$1,0 ))</f>
        <v/>
      </c>
      <c r="L1262">
        <f>IFERROR(PERCENTRANK(F:F,F1262),0)</f>
        <v/>
      </c>
      <c r="M1262">
        <f>IFERROR(1 - PERCENTRANK(G:G,G1262),0)</f>
        <v/>
      </c>
      <c r="N1262">
        <f>IFERROR(1 - PERCENTRANK(H:H,H1262),0)</f>
        <v/>
      </c>
      <c r="O1262">
        <f>IFERROR(PERCENTRANK(I:I,I1262),0)</f>
        <v/>
      </c>
      <c r="P1262">
        <f>IFERROR(1 - PERCENTRANK(J:J,J1262),0)</f>
        <v/>
      </c>
      <c r="Q1262">
        <f>IFERROR(PERCENTRANK(K:K,K1262),0)</f>
        <v/>
      </c>
      <c r="R1262">
        <f>L1262*weight1+M1262*weight2+N1262*weight3+O1262*weight4+P1262*weight5+Q1262*weight6</f>
        <v/>
      </c>
    </row>
    <row r="1263" spans="1:18">
      <c r="A1263">
        <f>RANK(R1263,R:R)</f>
        <v/>
      </c>
      <c r="B1263" t="s">
        <v>14487</v>
      </c>
      <c r="C1263">
        <f>VLOOKUP(B1263,'Input - companies list'!B:L,2,FALSE)</f>
        <v/>
      </c>
      <c r="D1263">
        <f>VLOOKUP(B1263,'Input - companies list'!B:L,11,FALSE)</f>
        <v/>
      </c>
      <c r="E1263">
        <f>VLOOKUP(B1263,'Input - companies list'!B:E,4,FALSE)</f>
        <v/>
      </c>
      <c r="F1263">
        <f>SUMIFS('Input - target event report'!H:H,'Input - target event report'!B:B,B1263,'Input - target event report'!D:D, "Private Investment")</f>
        <v/>
      </c>
      <c r="G1263">
        <f>IF(I1263&lt;2, "N/A", (MAXIFS('Input - target event report'!E:E,'Input - target event report'!B:B,B:B,'Input - target event report'!D:D,"Private Investment")-MINIFS('Input - target event report'!E:E,'Input - target event report'!B:B,B:B,'Input - target event report'!D:D,"Private Investment"))/(I1263-1))</f>
        <v/>
      </c>
      <c r="H1263">
        <f>IF(MAXIFS('Input - target event report'!E:E,'Input - target event report'!B:B,B:B,'Input - target event report'!D:D,"Private Investment") = 0, "N/A", TODAY() - MAXIFS('Input - target event report'!E:E,'Input - target event report'!B:B,B:B,'Input - target event report'!D:D,"Private Investment"))</f>
        <v/>
      </c>
      <c r="I1263">
        <f>COUNTIFS('Input - target event report'!B:B,B1263,'Input - target event report'!D:D, "Private Investment")</f>
        <v/>
      </c>
      <c r="J1263">
        <f>INDEX('Input - companies list'!$1:$10000,MATCH(B1263,'Input - companies list'!B:B,0),MATCH("Flow",'Input - companies list'!$1:$1,0 ))</f>
        <v/>
      </c>
      <c r="K1263">
        <f>INDEX('Input - companies list'!$1:$10000,MATCH(B1263,'Input - companies list'!B:B,0),MATCH("Inter-Cluster Connectivity",'Input - companies list'!$1:$1,0 ))</f>
        <v/>
      </c>
      <c r="L1263">
        <f>IFERROR(PERCENTRANK(F:F,F1263),0)</f>
        <v/>
      </c>
      <c r="M1263">
        <f>IFERROR(1 - PERCENTRANK(G:G,G1263),0)</f>
        <v/>
      </c>
      <c r="N1263">
        <f>IFERROR(1 - PERCENTRANK(H:H,H1263),0)</f>
        <v/>
      </c>
      <c r="O1263">
        <f>IFERROR(PERCENTRANK(I:I,I1263),0)</f>
        <v/>
      </c>
      <c r="P1263">
        <f>IFERROR(1 - PERCENTRANK(J:J,J1263),0)</f>
        <v/>
      </c>
      <c r="Q1263">
        <f>IFERROR(PERCENTRANK(K:K,K1263),0)</f>
        <v/>
      </c>
      <c r="R1263">
        <f>L1263*weight1+M1263*weight2+N1263*weight3+O1263*weight4+P1263*weight5+Q1263*weight6</f>
        <v/>
      </c>
    </row>
    <row r="1264" spans="1:18">
      <c r="A1264">
        <f>RANK(R1264,R:R)</f>
        <v/>
      </c>
      <c r="B1264" t="s">
        <v>14500</v>
      </c>
      <c r="C1264">
        <f>VLOOKUP(B1264,'Input - companies list'!B:L,2,FALSE)</f>
        <v/>
      </c>
      <c r="D1264">
        <f>VLOOKUP(B1264,'Input - companies list'!B:L,11,FALSE)</f>
        <v/>
      </c>
      <c r="E1264">
        <f>VLOOKUP(B1264,'Input - companies list'!B:E,4,FALSE)</f>
        <v/>
      </c>
      <c r="F1264">
        <f>SUMIFS('Input - target event report'!H:H,'Input - target event report'!B:B,B1264,'Input - target event report'!D:D, "Private Investment")</f>
        <v/>
      </c>
      <c r="G1264">
        <f>IF(I1264&lt;2, "N/A", (MAXIFS('Input - target event report'!E:E,'Input - target event report'!B:B,B:B,'Input - target event report'!D:D,"Private Investment")-MINIFS('Input - target event report'!E:E,'Input - target event report'!B:B,B:B,'Input - target event report'!D:D,"Private Investment"))/(I1264-1))</f>
        <v/>
      </c>
      <c r="H1264">
        <f>IF(MAXIFS('Input - target event report'!E:E,'Input - target event report'!B:B,B:B,'Input - target event report'!D:D,"Private Investment") = 0, "N/A", TODAY() - MAXIFS('Input - target event report'!E:E,'Input - target event report'!B:B,B:B,'Input - target event report'!D:D,"Private Investment"))</f>
        <v/>
      </c>
      <c r="I1264">
        <f>COUNTIFS('Input - target event report'!B:B,B1264,'Input - target event report'!D:D, "Private Investment")</f>
        <v/>
      </c>
      <c r="J1264">
        <f>INDEX('Input - companies list'!$1:$10000,MATCH(B1264,'Input - companies list'!B:B,0),MATCH("Flow",'Input - companies list'!$1:$1,0 ))</f>
        <v/>
      </c>
      <c r="K1264">
        <f>INDEX('Input - companies list'!$1:$10000,MATCH(B1264,'Input - companies list'!B:B,0),MATCH("Inter-Cluster Connectivity",'Input - companies list'!$1:$1,0 ))</f>
        <v/>
      </c>
      <c r="L1264">
        <f>IFERROR(PERCENTRANK(F:F,F1264),0)</f>
        <v/>
      </c>
      <c r="M1264">
        <f>IFERROR(1 - PERCENTRANK(G:G,G1264),0)</f>
        <v/>
      </c>
      <c r="N1264">
        <f>IFERROR(1 - PERCENTRANK(H:H,H1264),0)</f>
        <v/>
      </c>
      <c r="O1264">
        <f>IFERROR(PERCENTRANK(I:I,I1264),0)</f>
        <v/>
      </c>
      <c r="P1264">
        <f>IFERROR(1 - PERCENTRANK(J:J,J1264),0)</f>
        <v/>
      </c>
      <c r="Q1264">
        <f>IFERROR(PERCENTRANK(K:K,K1264),0)</f>
        <v/>
      </c>
      <c r="R1264">
        <f>L1264*weight1+M1264*weight2+N1264*weight3+O1264*weight4+P1264*weight5+Q1264*weight6</f>
        <v/>
      </c>
    </row>
    <row r="1265" spans="1:18">
      <c r="A1265">
        <f>RANK(R1265,R:R)</f>
        <v/>
      </c>
      <c r="B1265" t="s">
        <v>14511</v>
      </c>
      <c r="C1265">
        <f>VLOOKUP(B1265,'Input - companies list'!B:L,2,FALSE)</f>
        <v/>
      </c>
      <c r="D1265">
        <f>VLOOKUP(B1265,'Input - companies list'!B:L,11,FALSE)</f>
        <v/>
      </c>
      <c r="E1265">
        <f>VLOOKUP(B1265,'Input - companies list'!B:E,4,FALSE)</f>
        <v/>
      </c>
      <c r="F1265">
        <f>SUMIFS('Input - target event report'!H:H,'Input - target event report'!B:B,B1265,'Input - target event report'!D:D, "Private Investment")</f>
        <v/>
      </c>
      <c r="G1265">
        <f>IF(I1265&lt;2, "N/A", (MAXIFS('Input - target event report'!E:E,'Input - target event report'!B:B,B:B,'Input - target event report'!D:D,"Private Investment")-MINIFS('Input - target event report'!E:E,'Input - target event report'!B:B,B:B,'Input - target event report'!D:D,"Private Investment"))/(I1265-1))</f>
        <v/>
      </c>
      <c r="H1265">
        <f>IF(MAXIFS('Input - target event report'!E:E,'Input - target event report'!B:B,B:B,'Input - target event report'!D:D,"Private Investment") = 0, "N/A", TODAY() - MAXIFS('Input - target event report'!E:E,'Input - target event report'!B:B,B:B,'Input - target event report'!D:D,"Private Investment"))</f>
        <v/>
      </c>
      <c r="I1265">
        <f>COUNTIFS('Input - target event report'!B:B,B1265,'Input - target event report'!D:D, "Private Investment")</f>
        <v/>
      </c>
      <c r="J1265">
        <f>INDEX('Input - companies list'!$1:$10000,MATCH(B1265,'Input - companies list'!B:B,0),MATCH("Flow",'Input - companies list'!$1:$1,0 ))</f>
        <v/>
      </c>
      <c r="K1265">
        <f>INDEX('Input - companies list'!$1:$10000,MATCH(B1265,'Input - companies list'!B:B,0),MATCH("Inter-Cluster Connectivity",'Input - companies list'!$1:$1,0 ))</f>
        <v/>
      </c>
      <c r="L1265">
        <f>IFERROR(PERCENTRANK(F:F,F1265),0)</f>
        <v/>
      </c>
      <c r="M1265">
        <f>IFERROR(1 - PERCENTRANK(G:G,G1265),0)</f>
        <v/>
      </c>
      <c r="N1265">
        <f>IFERROR(1 - PERCENTRANK(H:H,H1265),0)</f>
        <v/>
      </c>
      <c r="O1265">
        <f>IFERROR(PERCENTRANK(I:I,I1265),0)</f>
        <v/>
      </c>
      <c r="P1265">
        <f>IFERROR(1 - PERCENTRANK(J:J,J1265),0)</f>
        <v/>
      </c>
      <c r="Q1265">
        <f>IFERROR(PERCENTRANK(K:K,K1265),0)</f>
        <v/>
      </c>
      <c r="R1265">
        <f>L1265*weight1+M1265*weight2+N1265*weight3+O1265*weight4+P1265*weight5+Q1265*weight6</f>
        <v/>
      </c>
    </row>
    <row r="1266" spans="1:18">
      <c r="A1266">
        <f>RANK(R1266,R:R)</f>
        <v/>
      </c>
      <c r="B1266" t="s">
        <v>14523</v>
      </c>
      <c r="C1266">
        <f>VLOOKUP(B1266,'Input - companies list'!B:L,2,FALSE)</f>
        <v/>
      </c>
      <c r="D1266">
        <f>VLOOKUP(B1266,'Input - companies list'!B:L,11,FALSE)</f>
        <v/>
      </c>
      <c r="E1266">
        <f>VLOOKUP(B1266,'Input - companies list'!B:E,4,FALSE)</f>
        <v/>
      </c>
      <c r="F1266">
        <f>SUMIFS('Input - target event report'!H:H,'Input - target event report'!B:B,B1266,'Input - target event report'!D:D, "Private Investment")</f>
        <v/>
      </c>
      <c r="G1266">
        <f>IF(I1266&lt;2, "N/A", (MAXIFS('Input - target event report'!E:E,'Input - target event report'!B:B,B:B,'Input - target event report'!D:D,"Private Investment")-MINIFS('Input - target event report'!E:E,'Input - target event report'!B:B,B:B,'Input - target event report'!D:D,"Private Investment"))/(I1266-1))</f>
        <v/>
      </c>
      <c r="H1266">
        <f>IF(MAXIFS('Input - target event report'!E:E,'Input - target event report'!B:B,B:B,'Input - target event report'!D:D,"Private Investment") = 0, "N/A", TODAY() - MAXIFS('Input - target event report'!E:E,'Input - target event report'!B:B,B:B,'Input - target event report'!D:D,"Private Investment"))</f>
        <v/>
      </c>
      <c r="I1266">
        <f>COUNTIFS('Input - target event report'!B:B,B1266,'Input - target event report'!D:D, "Private Investment")</f>
        <v/>
      </c>
      <c r="J1266">
        <f>INDEX('Input - companies list'!$1:$10000,MATCH(B1266,'Input - companies list'!B:B,0),MATCH("Flow",'Input - companies list'!$1:$1,0 ))</f>
        <v/>
      </c>
      <c r="K1266">
        <f>INDEX('Input - companies list'!$1:$10000,MATCH(B1266,'Input - companies list'!B:B,0),MATCH("Inter-Cluster Connectivity",'Input - companies list'!$1:$1,0 ))</f>
        <v/>
      </c>
      <c r="L1266">
        <f>IFERROR(PERCENTRANK(F:F,F1266),0)</f>
        <v/>
      </c>
      <c r="M1266">
        <f>IFERROR(1 - PERCENTRANK(G:G,G1266),0)</f>
        <v/>
      </c>
      <c r="N1266">
        <f>IFERROR(1 - PERCENTRANK(H:H,H1266),0)</f>
        <v/>
      </c>
      <c r="O1266">
        <f>IFERROR(PERCENTRANK(I:I,I1266),0)</f>
        <v/>
      </c>
      <c r="P1266">
        <f>IFERROR(1 - PERCENTRANK(J:J,J1266),0)</f>
        <v/>
      </c>
      <c r="Q1266">
        <f>IFERROR(PERCENTRANK(K:K,K1266),0)</f>
        <v/>
      </c>
      <c r="R1266">
        <f>L1266*weight1+M1266*weight2+N1266*weight3+O1266*weight4+P1266*weight5+Q1266*weight6</f>
        <v/>
      </c>
    </row>
    <row r="1267" spans="1:18">
      <c r="A1267">
        <f>RANK(R1267,R:R)</f>
        <v/>
      </c>
      <c r="B1267" t="s">
        <v>14534</v>
      </c>
      <c r="C1267">
        <f>VLOOKUP(B1267,'Input - companies list'!B:L,2,FALSE)</f>
        <v/>
      </c>
      <c r="D1267">
        <f>VLOOKUP(B1267,'Input - companies list'!B:L,11,FALSE)</f>
        <v/>
      </c>
      <c r="E1267">
        <f>VLOOKUP(B1267,'Input - companies list'!B:E,4,FALSE)</f>
        <v/>
      </c>
      <c r="F1267">
        <f>SUMIFS('Input - target event report'!H:H,'Input - target event report'!B:B,B1267,'Input - target event report'!D:D, "Private Investment")</f>
        <v/>
      </c>
      <c r="G1267">
        <f>IF(I1267&lt;2, "N/A", (MAXIFS('Input - target event report'!E:E,'Input - target event report'!B:B,B:B,'Input - target event report'!D:D,"Private Investment")-MINIFS('Input - target event report'!E:E,'Input - target event report'!B:B,B:B,'Input - target event report'!D:D,"Private Investment"))/(I1267-1))</f>
        <v/>
      </c>
      <c r="H1267">
        <f>IF(MAXIFS('Input - target event report'!E:E,'Input - target event report'!B:B,B:B,'Input - target event report'!D:D,"Private Investment") = 0, "N/A", TODAY() - MAXIFS('Input - target event report'!E:E,'Input - target event report'!B:B,B:B,'Input - target event report'!D:D,"Private Investment"))</f>
        <v/>
      </c>
      <c r="I1267">
        <f>COUNTIFS('Input - target event report'!B:B,B1267,'Input - target event report'!D:D, "Private Investment")</f>
        <v/>
      </c>
      <c r="J1267">
        <f>INDEX('Input - companies list'!$1:$10000,MATCH(B1267,'Input - companies list'!B:B,0),MATCH("Flow",'Input - companies list'!$1:$1,0 ))</f>
        <v/>
      </c>
      <c r="K1267">
        <f>INDEX('Input - companies list'!$1:$10000,MATCH(B1267,'Input - companies list'!B:B,0),MATCH("Inter-Cluster Connectivity",'Input - companies list'!$1:$1,0 ))</f>
        <v/>
      </c>
      <c r="L1267">
        <f>IFERROR(PERCENTRANK(F:F,F1267),0)</f>
        <v/>
      </c>
      <c r="M1267">
        <f>IFERROR(1 - PERCENTRANK(G:G,G1267),0)</f>
        <v/>
      </c>
      <c r="N1267">
        <f>IFERROR(1 - PERCENTRANK(H:H,H1267),0)</f>
        <v/>
      </c>
      <c r="O1267">
        <f>IFERROR(PERCENTRANK(I:I,I1267),0)</f>
        <v/>
      </c>
      <c r="P1267">
        <f>IFERROR(1 - PERCENTRANK(J:J,J1267),0)</f>
        <v/>
      </c>
      <c r="Q1267">
        <f>IFERROR(PERCENTRANK(K:K,K1267),0)</f>
        <v/>
      </c>
      <c r="R1267">
        <f>L1267*weight1+M1267*weight2+N1267*weight3+O1267*weight4+P1267*weight5+Q1267*weight6</f>
        <v/>
      </c>
    </row>
    <row r="1268" spans="1:18">
      <c r="A1268">
        <f>RANK(R1268,R:R)</f>
        <v/>
      </c>
      <c r="B1268" t="s">
        <v>14542</v>
      </c>
      <c r="C1268">
        <f>VLOOKUP(B1268,'Input - companies list'!B:L,2,FALSE)</f>
        <v/>
      </c>
      <c r="D1268">
        <f>VLOOKUP(B1268,'Input - companies list'!B:L,11,FALSE)</f>
        <v/>
      </c>
      <c r="E1268">
        <f>VLOOKUP(B1268,'Input - companies list'!B:E,4,FALSE)</f>
        <v/>
      </c>
      <c r="F1268">
        <f>SUMIFS('Input - target event report'!H:H,'Input - target event report'!B:B,B1268,'Input - target event report'!D:D, "Private Investment")</f>
        <v/>
      </c>
      <c r="G1268">
        <f>IF(I1268&lt;2, "N/A", (MAXIFS('Input - target event report'!E:E,'Input - target event report'!B:B,B:B,'Input - target event report'!D:D,"Private Investment")-MINIFS('Input - target event report'!E:E,'Input - target event report'!B:B,B:B,'Input - target event report'!D:D,"Private Investment"))/(I1268-1))</f>
        <v/>
      </c>
      <c r="H1268">
        <f>IF(MAXIFS('Input - target event report'!E:E,'Input - target event report'!B:B,B:B,'Input - target event report'!D:D,"Private Investment") = 0, "N/A", TODAY() - MAXIFS('Input - target event report'!E:E,'Input - target event report'!B:B,B:B,'Input - target event report'!D:D,"Private Investment"))</f>
        <v/>
      </c>
      <c r="I1268">
        <f>COUNTIFS('Input - target event report'!B:B,B1268,'Input - target event report'!D:D, "Private Investment")</f>
        <v/>
      </c>
      <c r="J1268">
        <f>INDEX('Input - companies list'!$1:$10000,MATCH(B1268,'Input - companies list'!B:B,0),MATCH("Flow",'Input - companies list'!$1:$1,0 ))</f>
        <v/>
      </c>
      <c r="K1268">
        <f>INDEX('Input - companies list'!$1:$10000,MATCH(B1268,'Input - companies list'!B:B,0),MATCH("Inter-Cluster Connectivity",'Input - companies list'!$1:$1,0 ))</f>
        <v/>
      </c>
      <c r="L1268">
        <f>IFERROR(PERCENTRANK(F:F,F1268),0)</f>
        <v/>
      </c>
      <c r="M1268">
        <f>IFERROR(1 - PERCENTRANK(G:G,G1268),0)</f>
        <v/>
      </c>
      <c r="N1268">
        <f>IFERROR(1 - PERCENTRANK(H:H,H1268),0)</f>
        <v/>
      </c>
      <c r="O1268">
        <f>IFERROR(PERCENTRANK(I:I,I1268),0)</f>
        <v/>
      </c>
      <c r="P1268">
        <f>IFERROR(1 - PERCENTRANK(J:J,J1268),0)</f>
        <v/>
      </c>
      <c r="Q1268">
        <f>IFERROR(PERCENTRANK(K:K,K1268),0)</f>
        <v/>
      </c>
      <c r="R1268">
        <f>L1268*weight1+M1268*weight2+N1268*weight3+O1268*weight4+P1268*weight5+Q1268*weight6</f>
        <v/>
      </c>
    </row>
    <row r="1269" spans="1:18">
      <c r="A1269">
        <f>RANK(R1269,R:R)</f>
        <v/>
      </c>
      <c r="B1269" t="s">
        <v>14553</v>
      </c>
      <c r="C1269">
        <f>VLOOKUP(B1269,'Input - companies list'!B:L,2,FALSE)</f>
        <v/>
      </c>
      <c r="D1269">
        <f>VLOOKUP(B1269,'Input - companies list'!B:L,11,FALSE)</f>
        <v/>
      </c>
      <c r="E1269">
        <f>VLOOKUP(B1269,'Input - companies list'!B:E,4,FALSE)</f>
        <v/>
      </c>
      <c r="F1269">
        <f>SUMIFS('Input - target event report'!H:H,'Input - target event report'!B:B,B1269,'Input - target event report'!D:D, "Private Investment")</f>
        <v/>
      </c>
      <c r="G1269">
        <f>IF(I1269&lt;2, "N/A", (MAXIFS('Input - target event report'!E:E,'Input - target event report'!B:B,B:B,'Input - target event report'!D:D,"Private Investment")-MINIFS('Input - target event report'!E:E,'Input - target event report'!B:B,B:B,'Input - target event report'!D:D,"Private Investment"))/(I1269-1))</f>
        <v/>
      </c>
      <c r="H1269">
        <f>IF(MAXIFS('Input - target event report'!E:E,'Input - target event report'!B:B,B:B,'Input - target event report'!D:D,"Private Investment") = 0, "N/A", TODAY() - MAXIFS('Input - target event report'!E:E,'Input - target event report'!B:B,B:B,'Input - target event report'!D:D,"Private Investment"))</f>
        <v/>
      </c>
      <c r="I1269">
        <f>COUNTIFS('Input - target event report'!B:B,B1269,'Input - target event report'!D:D, "Private Investment")</f>
        <v/>
      </c>
      <c r="J1269">
        <f>INDEX('Input - companies list'!$1:$10000,MATCH(B1269,'Input - companies list'!B:B,0),MATCH("Flow",'Input - companies list'!$1:$1,0 ))</f>
        <v/>
      </c>
      <c r="K1269">
        <f>INDEX('Input - companies list'!$1:$10000,MATCH(B1269,'Input - companies list'!B:B,0),MATCH("Inter-Cluster Connectivity",'Input - companies list'!$1:$1,0 ))</f>
        <v/>
      </c>
      <c r="L1269">
        <f>IFERROR(PERCENTRANK(F:F,F1269),0)</f>
        <v/>
      </c>
      <c r="M1269">
        <f>IFERROR(1 - PERCENTRANK(G:G,G1269),0)</f>
        <v/>
      </c>
      <c r="N1269">
        <f>IFERROR(1 - PERCENTRANK(H:H,H1269),0)</f>
        <v/>
      </c>
      <c r="O1269">
        <f>IFERROR(PERCENTRANK(I:I,I1269),0)</f>
        <v/>
      </c>
      <c r="P1269">
        <f>IFERROR(1 - PERCENTRANK(J:J,J1269),0)</f>
        <v/>
      </c>
      <c r="Q1269">
        <f>IFERROR(PERCENTRANK(K:K,K1269),0)</f>
        <v/>
      </c>
      <c r="R1269">
        <f>L1269*weight1+M1269*weight2+N1269*weight3+O1269*weight4+P1269*weight5+Q1269*weight6</f>
        <v/>
      </c>
    </row>
    <row r="1270" spans="1:18">
      <c r="A1270">
        <f>RANK(R1270,R:R)</f>
        <v/>
      </c>
      <c r="B1270" t="s">
        <v>14564</v>
      </c>
      <c r="C1270">
        <f>VLOOKUP(B1270,'Input - companies list'!B:L,2,FALSE)</f>
        <v/>
      </c>
      <c r="D1270">
        <f>VLOOKUP(B1270,'Input - companies list'!B:L,11,FALSE)</f>
        <v/>
      </c>
      <c r="E1270">
        <f>VLOOKUP(B1270,'Input - companies list'!B:E,4,FALSE)</f>
        <v/>
      </c>
      <c r="F1270">
        <f>SUMIFS('Input - target event report'!H:H,'Input - target event report'!B:B,B1270,'Input - target event report'!D:D, "Private Investment")</f>
        <v/>
      </c>
      <c r="G1270">
        <f>IF(I1270&lt;2, "N/A", (MAXIFS('Input - target event report'!E:E,'Input - target event report'!B:B,B:B,'Input - target event report'!D:D,"Private Investment")-MINIFS('Input - target event report'!E:E,'Input - target event report'!B:B,B:B,'Input - target event report'!D:D,"Private Investment"))/(I1270-1))</f>
        <v/>
      </c>
      <c r="H1270">
        <f>IF(MAXIFS('Input - target event report'!E:E,'Input - target event report'!B:B,B:B,'Input - target event report'!D:D,"Private Investment") = 0, "N/A", TODAY() - MAXIFS('Input - target event report'!E:E,'Input - target event report'!B:B,B:B,'Input - target event report'!D:D,"Private Investment"))</f>
        <v/>
      </c>
      <c r="I1270">
        <f>COUNTIFS('Input - target event report'!B:B,B1270,'Input - target event report'!D:D, "Private Investment")</f>
        <v/>
      </c>
      <c r="J1270">
        <f>INDEX('Input - companies list'!$1:$10000,MATCH(B1270,'Input - companies list'!B:B,0),MATCH("Flow",'Input - companies list'!$1:$1,0 ))</f>
        <v/>
      </c>
      <c r="K1270">
        <f>INDEX('Input - companies list'!$1:$10000,MATCH(B1270,'Input - companies list'!B:B,0),MATCH("Inter-Cluster Connectivity",'Input - companies list'!$1:$1,0 ))</f>
        <v/>
      </c>
      <c r="L1270">
        <f>IFERROR(PERCENTRANK(F:F,F1270),0)</f>
        <v/>
      </c>
      <c r="M1270">
        <f>IFERROR(1 - PERCENTRANK(G:G,G1270),0)</f>
        <v/>
      </c>
      <c r="N1270">
        <f>IFERROR(1 - PERCENTRANK(H:H,H1270),0)</f>
        <v/>
      </c>
      <c r="O1270">
        <f>IFERROR(PERCENTRANK(I:I,I1270),0)</f>
        <v/>
      </c>
      <c r="P1270">
        <f>IFERROR(1 - PERCENTRANK(J:J,J1270),0)</f>
        <v/>
      </c>
      <c r="Q1270">
        <f>IFERROR(PERCENTRANK(K:K,K1270),0)</f>
        <v/>
      </c>
      <c r="R1270">
        <f>L1270*weight1+M1270*weight2+N1270*weight3+O1270*weight4+P1270*weight5+Q1270*weight6</f>
        <v/>
      </c>
    </row>
    <row r="1271" spans="1:18">
      <c r="A1271">
        <f>RANK(R1271,R:R)</f>
        <v/>
      </c>
      <c r="B1271" t="s">
        <v>14576</v>
      </c>
      <c r="C1271">
        <f>VLOOKUP(B1271,'Input - companies list'!B:L,2,FALSE)</f>
        <v/>
      </c>
      <c r="D1271">
        <f>VLOOKUP(B1271,'Input - companies list'!B:L,11,FALSE)</f>
        <v/>
      </c>
      <c r="E1271">
        <f>VLOOKUP(B1271,'Input - companies list'!B:E,4,FALSE)</f>
        <v/>
      </c>
      <c r="F1271">
        <f>SUMIFS('Input - target event report'!H:H,'Input - target event report'!B:B,B1271,'Input - target event report'!D:D, "Private Investment")</f>
        <v/>
      </c>
      <c r="G1271">
        <f>IF(I1271&lt;2, "N/A", (MAXIFS('Input - target event report'!E:E,'Input - target event report'!B:B,B:B,'Input - target event report'!D:D,"Private Investment")-MINIFS('Input - target event report'!E:E,'Input - target event report'!B:B,B:B,'Input - target event report'!D:D,"Private Investment"))/(I1271-1))</f>
        <v/>
      </c>
      <c r="H1271">
        <f>IF(MAXIFS('Input - target event report'!E:E,'Input - target event report'!B:B,B:B,'Input - target event report'!D:D,"Private Investment") = 0, "N/A", TODAY() - MAXIFS('Input - target event report'!E:E,'Input - target event report'!B:B,B:B,'Input - target event report'!D:D,"Private Investment"))</f>
        <v/>
      </c>
      <c r="I1271">
        <f>COUNTIFS('Input - target event report'!B:B,B1271,'Input - target event report'!D:D, "Private Investment")</f>
        <v/>
      </c>
      <c r="J1271">
        <f>INDEX('Input - companies list'!$1:$10000,MATCH(B1271,'Input - companies list'!B:B,0),MATCH("Flow",'Input - companies list'!$1:$1,0 ))</f>
        <v/>
      </c>
      <c r="K1271">
        <f>INDEX('Input - companies list'!$1:$10000,MATCH(B1271,'Input - companies list'!B:B,0),MATCH("Inter-Cluster Connectivity",'Input - companies list'!$1:$1,0 ))</f>
        <v/>
      </c>
      <c r="L1271">
        <f>IFERROR(PERCENTRANK(F:F,F1271),0)</f>
        <v/>
      </c>
      <c r="M1271">
        <f>IFERROR(1 - PERCENTRANK(G:G,G1271),0)</f>
        <v/>
      </c>
      <c r="N1271">
        <f>IFERROR(1 - PERCENTRANK(H:H,H1271),0)</f>
        <v/>
      </c>
      <c r="O1271">
        <f>IFERROR(PERCENTRANK(I:I,I1271),0)</f>
        <v/>
      </c>
      <c r="P1271">
        <f>IFERROR(1 - PERCENTRANK(J:J,J1271),0)</f>
        <v/>
      </c>
      <c r="Q1271">
        <f>IFERROR(PERCENTRANK(K:K,K1271),0)</f>
        <v/>
      </c>
      <c r="R1271">
        <f>L1271*weight1+M1271*weight2+N1271*weight3+O1271*weight4+P1271*weight5+Q1271*weight6</f>
        <v/>
      </c>
    </row>
    <row r="1272" spans="1:18">
      <c r="A1272">
        <f>RANK(R1272,R:R)</f>
        <v/>
      </c>
      <c r="B1272" t="s">
        <v>14585</v>
      </c>
      <c r="C1272">
        <f>VLOOKUP(B1272,'Input - companies list'!B:L,2,FALSE)</f>
        <v/>
      </c>
      <c r="D1272">
        <f>VLOOKUP(B1272,'Input - companies list'!B:L,11,FALSE)</f>
        <v/>
      </c>
      <c r="E1272">
        <f>VLOOKUP(B1272,'Input - companies list'!B:E,4,FALSE)</f>
        <v/>
      </c>
      <c r="F1272">
        <f>SUMIFS('Input - target event report'!H:H,'Input - target event report'!B:B,B1272,'Input - target event report'!D:D, "Private Investment")</f>
        <v/>
      </c>
      <c r="G1272">
        <f>IF(I1272&lt;2, "N/A", (MAXIFS('Input - target event report'!E:E,'Input - target event report'!B:B,B:B,'Input - target event report'!D:D,"Private Investment")-MINIFS('Input - target event report'!E:E,'Input - target event report'!B:B,B:B,'Input - target event report'!D:D,"Private Investment"))/(I1272-1))</f>
        <v/>
      </c>
      <c r="H1272">
        <f>IF(MAXIFS('Input - target event report'!E:E,'Input - target event report'!B:B,B:B,'Input - target event report'!D:D,"Private Investment") = 0, "N/A", TODAY() - MAXIFS('Input - target event report'!E:E,'Input - target event report'!B:B,B:B,'Input - target event report'!D:D,"Private Investment"))</f>
        <v/>
      </c>
      <c r="I1272">
        <f>COUNTIFS('Input - target event report'!B:B,B1272,'Input - target event report'!D:D, "Private Investment")</f>
        <v/>
      </c>
      <c r="J1272">
        <f>INDEX('Input - companies list'!$1:$10000,MATCH(B1272,'Input - companies list'!B:B,0),MATCH("Flow",'Input - companies list'!$1:$1,0 ))</f>
        <v/>
      </c>
      <c r="K1272">
        <f>INDEX('Input - companies list'!$1:$10000,MATCH(B1272,'Input - companies list'!B:B,0),MATCH("Inter-Cluster Connectivity",'Input - companies list'!$1:$1,0 ))</f>
        <v/>
      </c>
      <c r="L1272">
        <f>IFERROR(PERCENTRANK(F:F,F1272),0)</f>
        <v/>
      </c>
      <c r="M1272">
        <f>IFERROR(1 - PERCENTRANK(G:G,G1272),0)</f>
        <v/>
      </c>
      <c r="N1272">
        <f>IFERROR(1 - PERCENTRANK(H:H,H1272),0)</f>
        <v/>
      </c>
      <c r="O1272">
        <f>IFERROR(PERCENTRANK(I:I,I1272),0)</f>
        <v/>
      </c>
      <c r="P1272">
        <f>IFERROR(1 - PERCENTRANK(J:J,J1272),0)</f>
        <v/>
      </c>
      <c r="Q1272">
        <f>IFERROR(PERCENTRANK(K:K,K1272),0)</f>
        <v/>
      </c>
      <c r="R1272">
        <f>L1272*weight1+M1272*weight2+N1272*weight3+O1272*weight4+P1272*weight5+Q1272*weight6</f>
        <v/>
      </c>
    </row>
    <row r="1273" spans="1:18">
      <c r="A1273">
        <f>RANK(R1273,R:R)</f>
        <v/>
      </c>
      <c r="B1273" t="s">
        <v>14596</v>
      </c>
      <c r="C1273">
        <f>VLOOKUP(B1273,'Input - companies list'!B:L,2,FALSE)</f>
        <v/>
      </c>
      <c r="D1273">
        <f>VLOOKUP(B1273,'Input - companies list'!B:L,11,FALSE)</f>
        <v/>
      </c>
      <c r="E1273">
        <f>VLOOKUP(B1273,'Input - companies list'!B:E,4,FALSE)</f>
        <v/>
      </c>
      <c r="F1273">
        <f>SUMIFS('Input - target event report'!H:H,'Input - target event report'!B:B,B1273,'Input - target event report'!D:D, "Private Investment")</f>
        <v/>
      </c>
      <c r="G1273">
        <f>IF(I1273&lt;2, "N/A", (MAXIFS('Input - target event report'!E:E,'Input - target event report'!B:B,B:B,'Input - target event report'!D:D,"Private Investment")-MINIFS('Input - target event report'!E:E,'Input - target event report'!B:B,B:B,'Input - target event report'!D:D,"Private Investment"))/(I1273-1))</f>
        <v/>
      </c>
      <c r="H1273">
        <f>IF(MAXIFS('Input - target event report'!E:E,'Input - target event report'!B:B,B:B,'Input - target event report'!D:D,"Private Investment") = 0, "N/A", TODAY() - MAXIFS('Input - target event report'!E:E,'Input - target event report'!B:B,B:B,'Input - target event report'!D:D,"Private Investment"))</f>
        <v/>
      </c>
      <c r="I1273">
        <f>COUNTIFS('Input - target event report'!B:B,B1273,'Input - target event report'!D:D, "Private Investment")</f>
        <v/>
      </c>
      <c r="J1273">
        <f>INDEX('Input - companies list'!$1:$10000,MATCH(B1273,'Input - companies list'!B:B,0),MATCH("Flow",'Input - companies list'!$1:$1,0 ))</f>
        <v/>
      </c>
      <c r="K1273">
        <f>INDEX('Input - companies list'!$1:$10000,MATCH(B1273,'Input - companies list'!B:B,0),MATCH("Inter-Cluster Connectivity",'Input - companies list'!$1:$1,0 ))</f>
        <v/>
      </c>
      <c r="L1273">
        <f>IFERROR(PERCENTRANK(F:F,F1273),0)</f>
        <v/>
      </c>
      <c r="M1273">
        <f>IFERROR(1 - PERCENTRANK(G:G,G1273),0)</f>
        <v/>
      </c>
      <c r="N1273">
        <f>IFERROR(1 - PERCENTRANK(H:H,H1273),0)</f>
        <v/>
      </c>
      <c r="O1273">
        <f>IFERROR(PERCENTRANK(I:I,I1273),0)</f>
        <v/>
      </c>
      <c r="P1273">
        <f>IFERROR(1 - PERCENTRANK(J:J,J1273),0)</f>
        <v/>
      </c>
      <c r="Q1273">
        <f>IFERROR(PERCENTRANK(K:K,K1273),0)</f>
        <v/>
      </c>
      <c r="R1273">
        <f>L1273*weight1+M1273*weight2+N1273*weight3+O1273*weight4+P1273*weight5+Q1273*weight6</f>
        <v/>
      </c>
    </row>
    <row r="1274" spans="1:18">
      <c r="A1274">
        <f>RANK(R1274,R:R)</f>
        <v/>
      </c>
      <c r="B1274" t="s">
        <v>14609</v>
      </c>
      <c r="C1274">
        <f>VLOOKUP(B1274,'Input - companies list'!B:L,2,FALSE)</f>
        <v/>
      </c>
      <c r="D1274">
        <f>VLOOKUP(B1274,'Input - companies list'!B:L,11,FALSE)</f>
        <v/>
      </c>
      <c r="E1274">
        <f>VLOOKUP(B1274,'Input - companies list'!B:E,4,FALSE)</f>
        <v/>
      </c>
      <c r="F1274">
        <f>SUMIFS('Input - target event report'!H:H,'Input - target event report'!B:B,B1274,'Input - target event report'!D:D, "Private Investment")</f>
        <v/>
      </c>
      <c r="G1274">
        <f>IF(I1274&lt;2, "N/A", (MAXIFS('Input - target event report'!E:E,'Input - target event report'!B:B,B:B,'Input - target event report'!D:D,"Private Investment")-MINIFS('Input - target event report'!E:E,'Input - target event report'!B:B,B:B,'Input - target event report'!D:D,"Private Investment"))/(I1274-1))</f>
        <v/>
      </c>
      <c r="H1274">
        <f>IF(MAXIFS('Input - target event report'!E:E,'Input - target event report'!B:B,B:B,'Input - target event report'!D:D,"Private Investment") = 0, "N/A", TODAY() - MAXIFS('Input - target event report'!E:E,'Input - target event report'!B:B,B:B,'Input - target event report'!D:D,"Private Investment"))</f>
        <v/>
      </c>
      <c r="I1274">
        <f>COUNTIFS('Input - target event report'!B:B,B1274,'Input - target event report'!D:D, "Private Investment")</f>
        <v/>
      </c>
      <c r="J1274">
        <f>INDEX('Input - companies list'!$1:$10000,MATCH(B1274,'Input - companies list'!B:B,0),MATCH("Flow",'Input - companies list'!$1:$1,0 ))</f>
        <v/>
      </c>
      <c r="K1274">
        <f>INDEX('Input - companies list'!$1:$10000,MATCH(B1274,'Input - companies list'!B:B,0),MATCH("Inter-Cluster Connectivity",'Input - companies list'!$1:$1,0 ))</f>
        <v/>
      </c>
      <c r="L1274">
        <f>IFERROR(PERCENTRANK(F:F,F1274),0)</f>
        <v/>
      </c>
      <c r="M1274">
        <f>IFERROR(1 - PERCENTRANK(G:G,G1274),0)</f>
        <v/>
      </c>
      <c r="N1274">
        <f>IFERROR(1 - PERCENTRANK(H:H,H1274),0)</f>
        <v/>
      </c>
      <c r="O1274">
        <f>IFERROR(PERCENTRANK(I:I,I1274),0)</f>
        <v/>
      </c>
      <c r="P1274">
        <f>IFERROR(1 - PERCENTRANK(J:J,J1274),0)</f>
        <v/>
      </c>
      <c r="Q1274">
        <f>IFERROR(PERCENTRANK(K:K,K1274),0)</f>
        <v/>
      </c>
      <c r="R1274">
        <f>L1274*weight1+M1274*weight2+N1274*weight3+O1274*weight4+P1274*weight5+Q1274*weight6</f>
        <v/>
      </c>
    </row>
    <row r="1275" spans="1:18">
      <c r="A1275">
        <f>RANK(R1275,R:R)</f>
        <v/>
      </c>
      <c r="B1275" t="s">
        <v>14621</v>
      </c>
      <c r="C1275">
        <f>VLOOKUP(B1275,'Input - companies list'!B:L,2,FALSE)</f>
        <v/>
      </c>
      <c r="D1275">
        <f>VLOOKUP(B1275,'Input - companies list'!B:L,11,FALSE)</f>
        <v/>
      </c>
      <c r="E1275">
        <f>VLOOKUP(B1275,'Input - companies list'!B:E,4,FALSE)</f>
        <v/>
      </c>
      <c r="F1275">
        <f>SUMIFS('Input - target event report'!H:H,'Input - target event report'!B:B,B1275,'Input - target event report'!D:D, "Private Investment")</f>
        <v/>
      </c>
      <c r="G1275">
        <f>IF(I1275&lt;2, "N/A", (MAXIFS('Input - target event report'!E:E,'Input - target event report'!B:B,B:B,'Input - target event report'!D:D,"Private Investment")-MINIFS('Input - target event report'!E:E,'Input - target event report'!B:B,B:B,'Input - target event report'!D:D,"Private Investment"))/(I1275-1))</f>
        <v/>
      </c>
      <c r="H1275">
        <f>IF(MAXIFS('Input - target event report'!E:E,'Input - target event report'!B:B,B:B,'Input - target event report'!D:D,"Private Investment") = 0, "N/A", TODAY() - MAXIFS('Input - target event report'!E:E,'Input - target event report'!B:B,B:B,'Input - target event report'!D:D,"Private Investment"))</f>
        <v/>
      </c>
      <c r="I1275">
        <f>COUNTIFS('Input - target event report'!B:B,B1275,'Input - target event report'!D:D, "Private Investment")</f>
        <v/>
      </c>
      <c r="J1275">
        <f>INDEX('Input - companies list'!$1:$10000,MATCH(B1275,'Input - companies list'!B:B,0),MATCH("Flow",'Input - companies list'!$1:$1,0 ))</f>
        <v/>
      </c>
      <c r="K1275">
        <f>INDEX('Input - companies list'!$1:$10000,MATCH(B1275,'Input - companies list'!B:B,0),MATCH("Inter-Cluster Connectivity",'Input - companies list'!$1:$1,0 ))</f>
        <v/>
      </c>
      <c r="L1275">
        <f>IFERROR(PERCENTRANK(F:F,F1275),0)</f>
        <v/>
      </c>
      <c r="M1275">
        <f>IFERROR(1 - PERCENTRANK(G:G,G1275),0)</f>
        <v/>
      </c>
      <c r="N1275">
        <f>IFERROR(1 - PERCENTRANK(H:H,H1275),0)</f>
        <v/>
      </c>
      <c r="O1275">
        <f>IFERROR(PERCENTRANK(I:I,I1275),0)</f>
        <v/>
      </c>
      <c r="P1275">
        <f>IFERROR(1 - PERCENTRANK(J:J,J1275),0)</f>
        <v/>
      </c>
      <c r="Q1275">
        <f>IFERROR(PERCENTRANK(K:K,K1275),0)</f>
        <v/>
      </c>
      <c r="R1275">
        <f>L1275*weight1+M1275*weight2+N1275*weight3+O1275*weight4+P1275*weight5+Q1275*weight6</f>
        <v/>
      </c>
    </row>
    <row r="1276" spans="1:18">
      <c r="A1276">
        <f>RANK(R1276,R:R)</f>
        <v/>
      </c>
      <c r="B1276" t="s">
        <v>14632</v>
      </c>
      <c r="C1276">
        <f>VLOOKUP(B1276,'Input - companies list'!B:L,2,FALSE)</f>
        <v/>
      </c>
      <c r="D1276">
        <f>VLOOKUP(B1276,'Input - companies list'!B:L,11,FALSE)</f>
        <v/>
      </c>
      <c r="E1276">
        <f>VLOOKUP(B1276,'Input - companies list'!B:E,4,FALSE)</f>
        <v/>
      </c>
      <c r="F1276">
        <f>SUMIFS('Input - target event report'!H:H,'Input - target event report'!B:B,B1276,'Input - target event report'!D:D, "Private Investment")</f>
        <v/>
      </c>
      <c r="G1276">
        <f>IF(I1276&lt;2, "N/A", (MAXIFS('Input - target event report'!E:E,'Input - target event report'!B:B,B:B,'Input - target event report'!D:D,"Private Investment")-MINIFS('Input - target event report'!E:E,'Input - target event report'!B:B,B:B,'Input - target event report'!D:D,"Private Investment"))/(I1276-1))</f>
        <v/>
      </c>
      <c r="H1276">
        <f>IF(MAXIFS('Input - target event report'!E:E,'Input - target event report'!B:B,B:B,'Input - target event report'!D:D,"Private Investment") = 0, "N/A", TODAY() - MAXIFS('Input - target event report'!E:E,'Input - target event report'!B:B,B:B,'Input - target event report'!D:D,"Private Investment"))</f>
        <v/>
      </c>
      <c r="I1276">
        <f>COUNTIFS('Input - target event report'!B:B,B1276,'Input - target event report'!D:D, "Private Investment")</f>
        <v/>
      </c>
      <c r="J1276">
        <f>INDEX('Input - companies list'!$1:$10000,MATCH(B1276,'Input - companies list'!B:B,0),MATCH("Flow",'Input - companies list'!$1:$1,0 ))</f>
        <v/>
      </c>
      <c r="K1276">
        <f>INDEX('Input - companies list'!$1:$10000,MATCH(B1276,'Input - companies list'!B:B,0),MATCH("Inter-Cluster Connectivity",'Input - companies list'!$1:$1,0 ))</f>
        <v/>
      </c>
      <c r="L1276">
        <f>IFERROR(PERCENTRANK(F:F,F1276),0)</f>
        <v/>
      </c>
      <c r="M1276">
        <f>IFERROR(1 - PERCENTRANK(G:G,G1276),0)</f>
        <v/>
      </c>
      <c r="N1276">
        <f>IFERROR(1 - PERCENTRANK(H:H,H1276),0)</f>
        <v/>
      </c>
      <c r="O1276">
        <f>IFERROR(PERCENTRANK(I:I,I1276),0)</f>
        <v/>
      </c>
      <c r="P1276">
        <f>IFERROR(1 - PERCENTRANK(J:J,J1276),0)</f>
        <v/>
      </c>
      <c r="Q1276">
        <f>IFERROR(PERCENTRANK(K:K,K1276),0)</f>
        <v/>
      </c>
      <c r="R1276">
        <f>L1276*weight1+M1276*weight2+N1276*weight3+O1276*weight4+P1276*weight5+Q1276*weight6</f>
        <v/>
      </c>
    </row>
    <row r="1277" spans="1:18">
      <c r="A1277">
        <f>RANK(R1277,R:R)</f>
        <v/>
      </c>
      <c r="B1277" t="s">
        <v>14641</v>
      </c>
      <c r="C1277">
        <f>VLOOKUP(B1277,'Input - companies list'!B:L,2,FALSE)</f>
        <v/>
      </c>
      <c r="D1277">
        <f>VLOOKUP(B1277,'Input - companies list'!B:L,11,FALSE)</f>
        <v/>
      </c>
      <c r="E1277">
        <f>VLOOKUP(B1277,'Input - companies list'!B:E,4,FALSE)</f>
        <v/>
      </c>
      <c r="F1277">
        <f>SUMIFS('Input - target event report'!H:H,'Input - target event report'!B:B,B1277,'Input - target event report'!D:D, "Private Investment")</f>
        <v/>
      </c>
      <c r="G1277">
        <f>IF(I1277&lt;2, "N/A", (MAXIFS('Input - target event report'!E:E,'Input - target event report'!B:B,B:B,'Input - target event report'!D:D,"Private Investment")-MINIFS('Input - target event report'!E:E,'Input - target event report'!B:B,B:B,'Input - target event report'!D:D,"Private Investment"))/(I1277-1))</f>
        <v/>
      </c>
      <c r="H1277">
        <f>IF(MAXIFS('Input - target event report'!E:E,'Input - target event report'!B:B,B:B,'Input - target event report'!D:D,"Private Investment") = 0, "N/A", TODAY() - MAXIFS('Input - target event report'!E:E,'Input - target event report'!B:B,B:B,'Input - target event report'!D:D,"Private Investment"))</f>
        <v/>
      </c>
      <c r="I1277">
        <f>COUNTIFS('Input - target event report'!B:B,B1277,'Input - target event report'!D:D, "Private Investment")</f>
        <v/>
      </c>
      <c r="J1277">
        <f>INDEX('Input - companies list'!$1:$10000,MATCH(B1277,'Input - companies list'!B:B,0),MATCH("Flow",'Input - companies list'!$1:$1,0 ))</f>
        <v/>
      </c>
      <c r="K1277">
        <f>INDEX('Input - companies list'!$1:$10000,MATCH(B1277,'Input - companies list'!B:B,0),MATCH("Inter-Cluster Connectivity",'Input - companies list'!$1:$1,0 ))</f>
        <v/>
      </c>
      <c r="L1277">
        <f>IFERROR(PERCENTRANK(F:F,F1277),0)</f>
        <v/>
      </c>
      <c r="M1277">
        <f>IFERROR(1 - PERCENTRANK(G:G,G1277),0)</f>
        <v/>
      </c>
      <c r="N1277">
        <f>IFERROR(1 - PERCENTRANK(H:H,H1277),0)</f>
        <v/>
      </c>
      <c r="O1277">
        <f>IFERROR(PERCENTRANK(I:I,I1277),0)</f>
        <v/>
      </c>
      <c r="P1277">
        <f>IFERROR(1 - PERCENTRANK(J:J,J1277),0)</f>
        <v/>
      </c>
      <c r="Q1277">
        <f>IFERROR(PERCENTRANK(K:K,K1277),0)</f>
        <v/>
      </c>
      <c r="R1277">
        <f>L1277*weight1+M1277*weight2+N1277*weight3+O1277*weight4+P1277*weight5+Q1277*weight6</f>
        <v/>
      </c>
    </row>
    <row r="1278" spans="1:18">
      <c r="A1278">
        <f>RANK(R1278,R:R)</f>
        <v/>
      </c>
      <c r="B1278" t="s">
        <v>14650</v>
      </c>
      <c r="C1278">
        <f>VLOOKUP(B1278,'Input - companies list'!B:L,2,FALSE)</f>
        <v/>
      </c>
      <c r="D1278">
        <f>VLOOKUP(B1278,'Input - companies list'!B:L,11,FALSE)</f>
        <v/>
      </c>
      <c r="E1278">
        <f>VLOOKUP(B1278,'Input - companies list'!B:E,4,FALSE)</f>
        <v/>
      </c>
      <c r="F1278">
        <f>SUMIFS('Input - target event report'!H:H,'Input - target event report'!B:B,B1278,'Input - target event report'!D:D, "Private Investment")</f>
        <v/>
      </c>
      <c r="G1278">
        <f>IF(I1278&lt;2, "N/A", (MAXIFS('Input - target event report'!E:E,'Input - target event report'!B:B,B:B,'Input - target event report'!D:D,"Private Investment")-MINIFS('Input - target event report'!E:E,'Input - target event report'!B:B,B:B,'Input - target event report'!D:D,"Private Investment"))/(I1278-1))</f>
        <v/>
      </c>
      <c r="H1278">
        <f>IF(MAXIFS('Input - target event report'!E:E,'Input - target event report'!B:B,B:B,'Input - target event report'!D:D,"Private Investment") = 0, "N/A", TODAY() - MAXIFS('Input - target event report'!E:E,'Input - target event report'!B:B,B:B,'Input - target event report'!D:D,"Private Investment"))</f>
        <v/>
      </c>
      <c r="I1278">
        <f>COUNTIFS('Input - target event report'!B:B,B1278,'Input - target event report'!D:D, "Private Investment")</f>
        <v/>
      </c>
      <c r="J1278">
        <f>INDEX('Input - companies list'!$1:$10000,MATCH(B1278,'Input - companies list'!B:B,0),MATCH("Flow",'Input - companies list'!$1:$1,0 ))</f>
        <v/>
      </c>
      <c r="K1278">
        <f>INDEX('Input - companies list'!$1:$10000,MATCH(B1278,'Input - companies list'!B:B,0),MATCH("Inter-Cluster Connectivity",'Input - companies list'!$1:$1,0 ))</f>
        <v/>
      </c>
      <c r="L1278">
        <f>IFERROR(PERCENTRANK(F:F,F1278),0)</f>
        <v/>
      </c>
      <c r="M1278">
        <f>IFERROR(1 - PERCENTRANK(G:G,G1278),0)</f>
        <v/>
      </c>
      <c r="N1278">
        <f>IFERROR(1 - PERCENTRANK(H:H,H1278),0)</f>
        <v/>
      </c>
      <c r="O1278">
        <f>IFERROR(PERCENTRANK(I:I,I1278),0)</f>
        <v/>
      </c>
      <c r="P1278">
        <f>IFERROR(1 - PERCENTRANK(J:J,J1278),0)</f>
        <v/>
      </c>
      <c r="Q1278">
        <f>IFERROR(PERCENTRANK(K:K,K1278),0)</f>
        <v/>
      </c>
      <c r="R1278">
        <f>L1278*weight1+M1278*weight2+N1278*weight3+O1278*weight4+P1278*weight5+Q1278*weight6</f>
        <v/>
      </c>
    </row>
    <row r="1279" spans="1:18">
      <c r="A1279">
        <f>RANK(R1279,R:R)</f>
        <v/>
      </c>
      <c r="B1279" t="s">
        <v>14660</v>
      </c>
      <c r="C1279">
        <f>VLOOKUP(B1279,'Input - companies list'!B:L,2,FALSE)</f>
        <v/>
      </c>
      <c r="D1279">
        <f>VLOOKUP(B1279,'Input - companies list'!B:L,11,FALSE)</f>
        <v/>
      </c>
      <c r="E1279">
        <f>VLOOKUP(B1279,'Input - companies list'!B:E,4,FALSE)</f>
        <v/>
      </c>
      <c r="F1279">
        <f>SUMIFS('Input - target event report'!H:H,'Input - target event report'!B:B,B1279,'Input - target event report'!D:D, "Private Investment")</f>
        <v/>
      </c>
      <c r="G1279">
        <f>IF(I1279&lt;2, "N/A", (MAXIFS('Input - target event report'!E:E,'Input - target event report'!B:B,B:B,'Input - target event report'!D:D,"Private Investment")-MINIFS('Input - target event report'!E:E,'Input - target event report'!B:B,B:B,'Input - target event report'!D:D,"Private Investment"))/(I1279-1))</f>
        <v/>
      </c>
      <c r="H1279">
        <f>IF(MAXIFS('Input - target event report'!E:E,'Input - target event report'!B:B,B:B,'Input - target event report'!D:D,"Private Investment") = 0, "N/A", TODAY() - MAXIFS('Input - target event report'!E:E,'Input - target event report'!B:B,B:B,'Input - target event report'!D:D,"Private Investment"))</f>
        <v/>
      </c>
      <c r="I1279">
        <f>COUNTIFS('Input - target event report'!B:B,B1279,'Input - target event report'!D:D, "Private Investment")</f>
        <v/>
      </c>
      <c r="J1279">
        <f>INDEX('Input - companies list'!$1:$10000,MATCH(B1279,'Input - companies list'!B:B,0),MATCH("Flow",'Input - companies list'!$1:$1,0 ))</f>
        <v/>
      </c>
      <c r="K1279">
        <f>INDEX('Input - companies list'!$1:$10000,MATCH(B1279,'Input - companies list'!B:B,0),MATCH("Inter-Cluster Connectivity",'Input - companies list'!$1:$1,0 ))</f>
        <v/>
      </c>
      <c r="L1279">
        <f>IFERROR(PERCENTRANK(F:F,F1279),0)</f>
        <v/>
      </c>
      <c r="M1279">
        <f>IFERROR(1 - PERCENTRANK(G:G,G1279),0)</f>
        <v/>
      </c>
      <c r="N1279">
        <f>IFERROR(1 - PERCENTRANK(H:H,H1279),0)</f>
        <v/>
      </c>
      <c r="O1279">
        <f>IFERROR(PERCENTRANK(I:I,I1279),0)</f>
        <v/>
      </c>
      <c r="P1279">
        <f>IFERROR(1 - PERCENTRANK(J:J,J1279),0)</f>
        <v/>
      </c>
      <c r="Q1279">
        <f>IFERROR(PERCENTRANK(K:K,K1279),0)</f>
        <v/>
      </c>
      <c r="R1279">
        <f>L1279*weight1+M1279*weight2+N1279*weight3+O1279*weight4+P1279*weight5+Q1279*weight6</f>
        <v/>
      </c>
    </row>
    <row r="1280" spans="1:18">
      <c r="A1280">
        <f>RANK(R1280,R:R)</f>
        <v/>
      </c>
      <c r="B1280" t="s">
        <v>14668</v>
      </c>
      <c r="C1280">
        <f>VLOOKUP(B1280,'Input - companies list'!B:L,2,FALSE)</f>
        <v/>
      </c>
      <c r="D1280">
        <f>VLOOKUP(B1280,'Input - companies list'!B:L,11,FALSE)</f>
        <v/>
      </c>
      <c r="E1280">
        <f>VLOOKUP(B1280,'Input - companies list'!B:E,4,FALSE)</f>
        <v/>
      </c>
      <c r="F1280">
        <f>SUMIFS('Input - target event report'!H:H,'Input - target event report'!B:B,B1280,'Input - target event report'!D:D, "Private Investment")</f>
        <v/>
      </c>
      <c r="G1280">
        <f>IF(I1280&lt;2, "N/A", (MAXIFS('Input - target event report'!E:E,'Input - target event report'!B:B,B:B,'Input - target event report'!D:D,"Private Investment")-MINIFS('Input - target event report'!E:E,'Input - target event report'!B:B,B:B,'Input - target event report'!D:D,"Private Investment"))/(I1280-1))</f>
        <v/>
      </c>
      <c r="H1280">
        <f>IF(MAXIFS('Input - target event report'!E:E,'Input - target event report'!B:B,B:B,'Input - target event report'!D:D,"Private Investment") = 0, "N/A", TODAY() - MAXIFS('Input - target event report'!E:E,'Input - target event report'!B:B,B:B,'Input - target event report'!D:D,"Private Investment"))</f>
        <v/>
      </c>
      <c r="I1280">
        <f>COUNTIFS('Input - target event report'!B:B,B1280,'Input - target event report'!D:D, "Private Investment")</f>
        <v/>
      </c>
      <c r="J1280">
        <f>INDEX('Input - companies list'!$1:$10000,MATCH(B1280,'Input - companies list'!B:B,0),MATCH("Flow",'Input - companies list'!$1:$1,0 ))</f>
        <v/>
      </c>
      <c r="K1280">
        <f>INDEX('Input - companies list'!$1:$10000,MATCH(B1280,'Input - companies list'!B:B,0),MATCH("Inter-Cluster Connectivity",'Input - companies list'!$1:$1,0 ))</f>
        <v/>
      </c>
      <c r="L1280">
        <f>IFERROR(PERCENTRANK(F:F,F1280),0)</f>
        <v/>
      </c>
      <c r="M1280">
        <f>IFERROR(1 - PERCENTRANK(G:G,G1280),0)</f>
        <v/>
      </c>
      <c r="N1280">
        <f>IFERROR(1 - PERCENTRANK(H:H,H1280),0)</f>
        <v/>
      </c>
      <c r="O1280">
        <f>IFERROR(PERCENTRANK(I:I,I1280),0)</f>
        <v/>
      </c>
      <c r="P1280">
        <f>IFERROR(1 - PERCENTRANK(J:J,J1280),0)</f>
        <v/>
      </c>
      <c r="Q1280">
        <f>IFERROR(PERCENTRANK(K:K,K1280),0)</f>
        <v/>
      </c>
      <c r="R1280">
        <f>L1280*weight1+M1280*weight2+N1280*weight3+O1280*weight4+P1280*weight5+Q1280*weight6</f>
        <v/>
      </c>
    </row>
    <row r="1281" spans="1:18">
      <c r="A1281">
        <f>RANK(R1281,R:R)</f>
        <v/>
      </c>
      <c r="B1281" t="s">
        <v>14677</v>
      </c>
      <c r="C1281">
        <f>VLOOKUP(B1281,'Input - companies list'!B:L,2,FALSE)</f>
        <v/>
      </c>
      <c r="D1281">
        <f>VLOOKUP(B1281,'Input - companies list'!B:L,11,FALSE)</f>
        <v/>
      </c>
      <c r="E1281">
        <f>VLOOKUP(B1281,'Input - companies list'!B:E,4,FALSE)</f>
        <v/>
      </c>
      <c r="F1281">
        <f>SUMIFS('Input - target event report'!H:H,'Input - target event report'!B:B,B1281,'Input - target event report'!D:D, "Private Investment")</f>
        <v/>
      </c>
      <c r="G1281">
        <f>IF(I1281&lt;2, "N/A", (MAXIFS('Input - target event report'!E:E,'Input - target event report'!B:B,B:B,'Input - target event report'!D:D,"Private Investment")-MINIFS('Input - target event report'!E:E,'Input - target event report'!B:B,B:B,'Input - target event report'!D:D,"Private Investment"))/(I1281-1))</f>
        <v/>
      </c>
      <c r="H1281">
        <f>IF(MAXIFS('Input - target event report'!E:E,'Input - target event report'!B:B,B:B,'Input - target event report'!D:D,"Private Investment") = 0, "N/A", TODAY() - MAXIFS('Input - target event report'!E:E,'Input - target event report'!B:B,B:B,'Input - target event report'!D:D,"Private Investment"))</f>
        <v/>
      </c>
      <c r="I1281">
        <f>COUNTIFS('Input - target event report'!B:B,B1281,'Input - target event report'!D:D, "Private Investment")</f>
        <v/>
      </c>
      <c r="J1281">
        <f>INDEX('Input - companies list'!$1:$10000,MATCH(B1281,'Input - companies list'!B:B,0),MATCH("Flow",'Input - companies list'!$1:$1,0 ))</f>
        <v/>
      </c>
      <c r="K1281">
        <f>INDEX('Input - companies list'!$1:$10000,MATCH(B1281,'Input - companies list'!B:B,0),MATCH("Inter-Cluster Connectivity",'Input - companies list'!$1:$1,0 ))</f>
        <v/>
      </c>
      <c r="L1281">
        <f>IFERROR(PERCENTRANK(F:F,F1281),0)</f>
        <v/>
      </c>
      <c r="M1281">
        <f>IFERROR(1 - PERCENTRANK(G:G,G1281),0)</f>
        <v/>
      </c>
      <c r="N1281">
        <f>IFERROR(1 - PERCENTRANK(H:H,H1281),0)</f>
        <v/>
      </c>
      <c r="O1281">
        <f>IFERROR(PERCENTRANK(I:I,I1281),0)</f>
        <v/>
      </c>
      <c r="P1281">
        <f>IFERROR(1 - PERCENTRANK(J:J,J1281),0)</f>
        <v/>
      </c>
      <c r="Q1281">
        <f>IFERROR(PERCENTRANK(K:K,K1281),0)</f>
        <v/>
      </c>
      <c r="R1281">
        <f>L1281*weight1+M1281*weight2+N1281*weight3+O1281*weight4+P1281*weight5+Q1281*weight6</f>
        <v/>
      </c>
    </row>
    <row r="1282" spans="1:18">
      <c r="A1282">
        <f>RANK(R1282,R:R)</f>
        <v/>
      </c>
      <c r="B1282" t="s">
        <v>14687</v>
      </c>
      <c r="C1282">
        <f>VLOOKUP(B1282,'Input - companies list'!B:L,2,FALSE)</f>
        <v/>
      </c>
      <c r="D1282">
        <f>VLOOKUP(B1282,'Input - companies list'!B:L,11,FALSE)</f>
        <v/>
      </c>
      <c r="E1282">
        <f>VLOOKUP(B1282,'Input - companies list'!B:E,4,FALSE)</f>
        <v/>
      </c>
      <c r="F1282">
        <f>SUMIFS('Input - target event report'!H:H,'Input - target event report'!B:B,B1282,'Input - target event report'!D:D, "Private Investment")</f>
        <v/>
      </c>
      <c r="G1282">
        <f>IF(I1282&lt;2, "N/A", (MAXIFS('Input - target event report'!E:E,'Input - target event report'!B:B,B:B,'Input - target event report'!D:D,"Private Investment")-MINIFS('Input - target event report'!E:E,'Input - target event report'!B:B,B:B,'Input - target event report'!D:D,"Private Investment"))/(I1282-1))</f>
        <v/>
      </c>
      <c r="H1282">
        <f>IF(MAXIFS('Input - target event report'!E:E,'Input - target event report'!B:B,B:B,'Input - target event report'!D:D,"Private Investment") = 0, "N/A", TODAY() - MAXIFS('Input - target event report'!E:E,'Input - target event report'!B:B,B:B,'Input - target event report'!D:D,"Private Investment"))</f>
        <v/>
      </c>
      <c r="I1282">
        <f>COUNTIFS('Input - target event report'!B:B,B1282,'Input - target event report'!D:D, "Private Investment")</f>
        <v/>
      </c>
      <c r="J1282">
        <f>INDEX('Input - companies list'!$1:$10000,MATCH(B1282,'Input - companies list'!B:B,0),MATCH("Flow",'Input - companies list'!$1:$1,0 ))</f>
        <v/>
      </c>
      <c r="K1282">
        <f>INDEX('Input - companies list'!$1:$10000,MATCH(B1282,'Input - companies list'!B:B,0),MATCH("Inter-Cluster Connectivity",'Input - companies list'!$1:$1,0 ))</f>
        <v/>
      </c>
      <c r="L1282">
        <f>IFERROR(PERCENTRANK(F:F,F1282),0)</f>
        <v/>
      </c>
      <c r="M1282">
        <f>IFERROR(1 - PERCENTRANK(G:G,G1282),0)</f>
        <v/>
      </c>
      <c r="N1282">
        <f>IFERROR(1 - PERCENTRANK(H:H,H1282),0)</f>
        <v/>
      </c>
      <c r="O1282">
        <f>IFERROR(PERCENTRANK(I:I,I1282),0)</f>
        <v/>
      </c>
      <c r="P1282">
        <f>IFERROR(1 - PERCENTRANK(J:J,J1282),0)</f>
        <v/>
      </c>
      <c r="Q1282">
        <f>IFERROR(PERCENTRANK(K:K,K1282),0)</f>
        <v/>
      </c>
      <c r="R1282">
        <f>L1282*weight1+M1282*weight2+N1282*weight3+O1282*weight4+P1282*weight5+Q1282*weight6</f>
        <v/>
      </c>
    </row>
    <row r="1283" spans="1:18">
      <c r="A1283">
        <f>RANK(R1283,R:R)</f>
        <v/>
      </c>
      <c r="B1283" t="s">
        <v>14698</v>
      </c>
      <c r="C1283">
        <f>VLOOKUP(B1283,'Input - companies list'!B:L,2,FALSE)</f>
        <v/>
      </c>
      <c r="D1283">
        <f>VLOOKUP(B1283,'Input - companies list'!B:L,11,FALSE)</f>
        <v/>
      </c>
      <c r="E1283">
        <f>VLOOKUP(B1283,'Input - companies list'!B:E,4,FALSE)</f>
        <v/>
      </c>
      <c r="F1283">
        <f>SUMIFS('Input - target event report'!H:H,'Input - target event report'!B:B,B1283,'Input - target event report'!D:D, "Private Investment")</f>
        <v/>
      </c>
      <c r="G1283">
        <f>IF(I1283&lt;2, "N/A", (MAXIFS('Input - target event report'!E:E,'Input - target event report'!B:B,B:B,'Input - target event report'!D:D,"Private Investment")-MINIFS('Input - target event report'!E:E,'Input - target event report'!B:B,B:B,'Input - target event report'!D:D,"Private Investment"))/(I1283-1))</f>
        <v/>
      </c>
      <c r="H1283">
        <f>IF(MAXIFS('Input - target event report'!E:E,'Input - target event report'!B:B,B:B,'Input - target event report'!D:D,"Private Investment") = 0, "N/A", TODAY() - MAXIFS('Input - target event report'!E:E,'Input - target event report'!B:B,B:B,'Input - target event report'!D:D,"Private Investment"))</f>
        <v/>
      </c>
      <c r="I1283">
        <f>COUNTIFS('Input - target event report'!B:B,B1283,'Input - target event report'!D:D, "Private Investment")</f>
        <v/>
      </c>
      <c r="J1283">
        <f>INDEX('Input - companies list'!$1:$10000,MATCH(B1283,'Input - companies list'!B:B,0),MATCH("Flow",'Input - companies list'!$1:$1,0 ))</f>
        <v/>
      </c>
      <c r="K1283">
        <f>INDEX('Input - companies list'!$1:$10000,MATCH(B1283,'Input - companies list'!B:B,0),MATCH("Inter-Cluster Connectivity",'Input - companies list'!$1:$1,0 ))</f>
        <v/>
      </c>
      <c r="L1283">
        <f>IFERROR(PERCENTRANK(F:F,F1283),0)</f>
        <v/>
      </c>
      <c r="M1283">
        <f>IFERROR(1 - PERCENTRANK(G:G,G1283),0)</f>
        <v/>
      </c>
      <c r="N1283">
        <f>IFERROR(1 - PERCENTRANK(H:H,H1283),0)</f>
        <v/>
      </c>
      <c r="O1283">
        <f>IFERROR(PERCENTRANK(I:I,I1283),0)</f>
        <v/>
      </c>
      <c r="P1283">
        <f>IFERROR(1 - PERCENTRANK(J:J,J1283),0)</f>
        <v/>
      </c>
      <c r="Q1283">
        <f>IFERROR(PERCENTRANK(K:K,K1283),0)</f>
        <v/>
      </c>
      <c r="R1283">
        <f>L1283*weight1+M1283*weight2+N1283*weight3+O1283*weight4+P1283*weight5+Q1283*weight6</f>
        <v/>
      </c>
    </row>
    <row r="1284" spans="1:18">
      <c r="A1284">
        <f>RANK(R1284,R:R)</f>
        <v/>
      </c>
      <c r="B1284" t="s">
        <v>14710</v>
      </c>
      <c r="C1284">
        <f>VLOOKUP(B1284,'Input - companies list'!B:L,2,FALSE)</f>
        <v/>
      </c>
      <c r="D1284">
        <f>VLOOKUP(B1284,'Input - companies list'!B:L,11,FALSE)</f>
        <v/>
      </c>
      <c r="E1284">
        <f>VLOOKUP(B1284,'Input - companies list'!B:E,4,FALSE)</f>
        <v/>
      </c>
      <c r="F1284">
        <f>SUMIFS('Input - target event report'!H:H,'Input - target event report'!B:B,B1284,'Input - target event report'!D:D, "Private Investment")</f>
        <v/>
      </c>
      <c r="G1284">
        <f>IF(I1284&lt;2, "N/A", (MAXIFS('Input - target event report'!E:E,'Input - target event report'!B:B,B:B,'Input - target event report'!D:D,"Private Investment")-MINIFS('Input - target event report'!E:E,'Input - target event report'!B:B,B:B,'Input - target event report'!D:D,"Private Investment"))/(I1284-1))</f>
        <v/>
      </c>
      <c r="H1284">
        <f>IF(MAXIFS('Input - target event report'!E:E,'Input - target event report'!B:B,B:B,'Input - target event report'!D:D,"Private Investment") = 0, "N/A", TODAY() - MAXIFS('Input - target event report'!E:E,'Input - target event report'!B:B,B:B,'Input - target event report'!D:D,"Private Investment"))</f>
        <v/>
      </c>
      <c r="I1284">
        <f>COUNTIFS('Input - target event report'!B:B,B1284,'Input - target event report'!D:D, "Private Investment")</f>
        <v/>
      </c>
      <c r="J1284">
        <f>INDEX('Input - companies list'!$1:$10000,MATCH(B1284,'Input - companies list'!B:B,0),MATCH("Flow",'Input - companies list'!$1:$1,0 ))</f>
        <v/>
      </c>
      <c r="K1284">
        <f>INDEX('Input - companies list'!$1:$10000,MATCH(B1284,'Input - companies list'!B:B,0),MATCH("Inter-Cluster Connectivity",'Input - companies list'!$1:$1,0 ))</f>
        <v/>
      </c>
      <c r="L1284">
        <f>IFERROR(PERCENTRANK(F:F,F1284),0)</f>
        <v/>
      </c>
      <c r="M1284">
        <f>IFERROR(1 - PERCENTRANK(G:G,G1284),0)</f>
        <v/>
      </c>
      <c r="N1284">
        <f>IFERROR(1 - PERCENTRANK(H:H,H1284),0)</f>
        <v/>
      </c>
      <c r="O1284">
        <f>IFERROR(PERCENTRANK(I:I,I1284),0)</f>
        <v/>
      </c>
      <c r="P1284">
        <f>IFERROR(1 - PERCENTRANK(J:J,J1284),0)</f>
        <v/>
      </c>
      <c r="Q1284">
        <f>IFERROR(PERCENTRANK(K:K,K1284),0)</f>
        <v/>
      </c>
      <c r="R1284">
        <f>L1284*weight1+M1284*weight2+N1284*weight3+O1284*weight4+P1284*weight5+Q1284*weight6</f>
        <v/>
      </c>
    </row>
    <row r="1285" spans="1:18">
      <c r="A1285">
        <f>RANK(R1285,R:R)</f>
        <v/>
      </c>
      <c r="B1285" t="s">
        <v>14718</v>
      </c>
      <c r="C1285">
        <f>VLOOKUP(B1285,'Input - companies list'!B:L,2,FALSE)</f>
        <v/>
      </c>
      <c r="D1285">
        <f>VLOOKUP(B1285,'Input - companies list'!B:L,11,FALSE)</f>
        <v/>
      </c>
      <c r="E1285">
        <f>VLOOKUP(B1285,'Input - companies list'!B:E,4,FALSE)</f>
        <v/>
      </c>
      <c r="F1285">
        <f>SUMIFS('Input - target event report'!H:H,'Input - target event report'!B:B,B1285,'Input - target event report'!D:D, "Private Investment")</f>
        <v/>
      </c>
      <c r="G1285">
        <f>IF(I1285&lt;2, "N/A", (MAXIFS('Input - target event report'!E:E,'Input - target event report'!B:B,B:B,'Input - target event report'!D:D,"Private Investment")-MINIFS('Input - target event report'!E:E,'Input - target event report'!B:B,B:B,'Input - target event report'!D:D,"Private Investment"))/(I1285-1))</f>
        <v/>
      </c>
      <c r="H1285">
        <f>IF(MAXIFS('Input - target event report'!E:E,'Input - target event report'!B:B,B:B,'Input - target event report'!D:D,"Private Investment") = 0, "N/A", TODAY() - MAXIFS('Input - target event report'!E:E,'Input - target event report'!B:B,B:B,'Input - target event report'!D:D,"Private Investment"))</f>
        <v/>
      </c>
      <c r="I1285">
        <f>COUNTIFS('Input - target event report'!B:B,B1285,'Input - target event report'!D:D, "Private Investment")</f>
        <v/>
      </c>
      <c r="J1285">
        <f>INDEX('Input - companies list'!$1:$10000,MATCH(B1285,'Input - companies list'!B:B,0),MATCH("Flow",'Input - companies list'!$1:$1,0 ))</f>
        <v/>
      </c>
      <c r="K1285">
        <f>INDEX('Input - companies list'!$1:$10000,MATCH(B1285,'Input - companies list'!B:B,0),MATCH("Inter-Cluster Connectivity",'Input - companies list'!$1:$1,0 ))</f>
        <v/>
      </c>
      <c r="L1285">
        <f>IFERROR(PERCENTRANK(F:F,F1285),0)</f>
        <v/>
      </c>
      <c r="M1285">
        <f>IFERROR(1 - PERCENTRANK(G:G,G1285),0)</f>
        <v/>
      </c>
      <c r="N1285">
        <f>IFERROR(1 - PERCENTRANK(H:H,H1285),0)</f>
        <v/>
      </c>
      <c r="O1285">
        <f>IFERROR(PERCENTRANK(I:I,I1285),0)</f>
        <v/>
      </c>
      <c r="P1285">
        <f>IFERROR(1 - PERCENTRANK(J:J,J1285),0)</f>
        <v/>
      </c>
      <c r="Q1285">
        <f>IFERROR(PERCENTRANK(K:K,K1285),0)</f>
        <v/>
      </c>
      <c r="R1285">
        <f>L1285*weight1+M1285*weight2+N1285*weight3+O1285*weight4+P1285*weight5+Q1285*weight6</f>
        <v/>
      </c>
    </row>
    <row r="1286" spans="1:18">
      <c r="A1286">
        <f>RANK(R1286,R:R)</f>
        <v/>
      </c>
      <c r="B1286" t="s">
        <v>14729</v>
      </c>
      <c r="C1286">
        <f>VLOOKUP(B1286,'Input - companies list'!B:L,2,FALSE)</f>
        <v/>
      </c>
      <c r="D1286">
        <f>VLOOKUP(B1286,'Input - companies list'!B:L,11,FALSE)</f>
        <v/>
      </c>
      <c r="E1286">
        <f>VLOOKUP(B1286,'Input - companies list'!B:E,4,FALSE)</f>
        <v/>
      </c>
      <c r="F1286">
        <f>SUMIFS('Input - target event report'!H:H,'Input - target event report'!B:B,B1286,'Input - target event report'!D:D, "Private Investment")</f>
        <v/>
      </c>
      <c r="G1286">
        <f>IF(I1286&lt;2, "N/A", (MAXIFS('Input - target event report'!E:E,'Input - target event report'!B:B,B:B,'Input - target event report'!D:D,"Private Investment")-MINIFS('Input - target event report'!E:E,'Input - target event report'!B:B,B:B,'Input - target event report'!D:D,"Private Investment"))/(I1286-1))</f>
        <v/>
      </c>
      <c r="H1286">
        <f>IF(MAXIFS('Input - target event report'!E:E,'Input - target event report'!B:B,B:B,'Input - target event report'!D:D,"Private Investment") = 0, "N/A", TODAY() - MAXIFS('Input - target event report'!E:E,'Input - target event report'!B:B,B:B,'Input - target event report'!D:D,"Private Investment"))</f>
        <v/>
      </c>
      <c r="I1286">
        <f>COUNTIFS('Input - target event report'!B:B,B1286,'Input - target event report'!D:D, "Private Investment")</f>
        <v/>
      </c>
      <c r="J1286">
        <f>INDEX('Input - companies list'!$1:$10000,MATCH(B1286,'Input - companies list'!B:B,0),MATCH("Flow",'Input - companies list'!$1:$1,0 ))</f>
        <v/>
      </c>
      <c r="K1286">
        <f>INDEX('Input - companies list'!$1:$10000,MATCH(B1286,'Input - companies list'!B:B,0),MATCH("Inter-Cluster Connectivity",'Input - companies list'!$1:$1,0 ))</f>
        <v/>
      </c>
      <c r="L1286">
        <f>IFERROR(PERCENTRANK(F:F,F1286),0)</f>
        <v/>
      </c>
      <c r="M1286">
        <f>IFERROR(1 - PERCENTRANK(G:G,G1286),0)</f>
        <v/>
      </c>
      <c r="N1286">
        <f>IFERROR(1 - PERCENTRANK(H:H,H1286),0)</f>
        <v/>
      </c>
      <c r="O1286">
        <f>IFERROR(PERCENTRANK(I:I,I1286),0)</f>
        <v/>
      </c>
      <c r="P1286">
        <f>IFERROR(1 - PERCENTRANK(J:J,J1286),0)</f>
        <v/>
      </c>
      <c r="Q1286">
        <f>IFERROR(PERCENTRANK(K:K,K1286),0)</f>
        <v/>
      </c>
      <c r="R1286">
        <f>L1286*weight1+M1286*weight2+N1286*weight3+O1286*weight4+P1286*weight5+Q1286*weight6</f>
        <v/>
      </c>
    </row>
    <row r="1287" spans="1:18">
      <c r="A1287">
        <f>RANK(R1287,R:R)</f>
        <v/>
      </c>
      <c r="B1287" t="s">
        <v>14741</v>
      </c>
      <c r="C1287">
        <f>VLOOKUP(B1287,'Input - companies list'!B:L,2,FALSE)</f>
        <v/>
      </c>
      <c r="D1287">
        <f>VLOOKUP(B1287,'Input - companies list'!B:L,11,FALSE)</f>
        <v/>
      </c>
      <c r="E1287">
        <f>VLOOKUP(B1287,'Input - companies list'!B:E,4,FALSE)</f>
        <v/>
      </c>
      <c r="F1287">
        <f>SUMIFS('Input - target event report'!H:H,'Input - target event report'!B:B,B1287,'Input - target event report'!D:D, "Private Investment")</f>
        <v/>
      </c>
      <c r="G1287">
        <f>IF(I1287&lt;2, "N/A", (MAXIFS('Input - target event report'!E:E,'Input - target event report'!B:B,B:B,'Input - target event report'!D:D,"Private Investment")-MINIFS('Input - target event report'!E:E,'Input - target event report'!B:B,B:B,'Input - target event report'!D:D,"Private Investment"))/(I1287-1))</f>
        <v/>
      </c>
      <c r="H1287">
        <f>IF(MAXIFS('Input - target event report'!E:E,'Input - target event report'!B:B,B:B,'Input - target event report'!D:D,"Private Investment") = 0, "N/A", TODAY() - MAXIFS('Input - target event report'!E:E,'Input - target event report'!B:B,B:B,'Input - target event report'!D:D,"Private Investment"))</f>
        <v/>
      </c>
      <c r="I1287">
        <f>COUNTIFS('Input - target event report'!B:B,B1287,'Input - target event report'!D:D, "Private Investment")</f>
        <v/>
      </c>
      <c r="J1287">
        <f>INDEX('Input - companies list'!$1:$10000,MATCH(B1287,'Input - companies list'!B:B,0),MATCH("Flow",'Input - companies list'!$1:$1,0 ))</f>
        <v/>
      </c>
      <c r="K1287">
        <f>INDEX('Input - companies list'!$1:$10000,MATCH(B1287,'Input - companies list'!B:B,0),MATCH("Inter-Cluster Connectivity",'Input - companies list'!$1:$1,0 ))</f>
        <v/>
      </c>
      <c r="L1287">
        <f>IFERROR(PERCENTRANK(F:F,F1287),0)</f>
        <v/>
      </c>
      <c r="M1287">
        <f>IFERROR(1 - PERCENTRANK(G:G,G1287),0)</f>
        <v/>
      </c>
      <c r="N1287">
        <f>IFERROR(1 - PERCENTRANK(H:H,H1287),0)</f>
        <v/>
      </c>
      <c r="O1287">
        <f>IFERROR(PERCENTRANK(I:I,I1287),0)</f>
        <v/>
      </c>
      <c r="P1287">
        <f>IFERROR(1 - PERCENTRANK(J:J,J1287),0)</f>
        <v/>
      </c>
      <c r="Q1287">
        <f>IFERROR(PERCENTRANK(K:K,K1287),0)</f>
        <v/>
      </c>
      <c r="R1287">
        <f>L1287*weight1+M1287*weight2+N1287*weight3+O1287*weight4+P1287*weight5+Q1287*weight6</f>
        <v/>
      </c>
    </row>
    <row r="1288" spans="1:18">
      <c r="A1288">
        <f>RANK(R1288,R:R)</f>
        <v/>
      </c>
      <c r="B1288" t="s">
        <v>14753</v>
      </c>
      <c r="C1288">
        <f>VLOOKUP(B1288,'Input - companies list'!B:L,2,FALSE)</f>
        <v/>
      </c>
      <c r="D1288">
        <f>VLOOKUP(B1288,'Input - companies list'!B:L,11,FALSE)</f>
        <v/>
      </c>
      <c r="E1288">
        <f>VLOOKUP(B1288,'Input - companies list'!B:E,4,FALSE)</f>
        <v/>
      </c>
      <c r="F1288">
        <f>SUMIFS('Input - target event report'!H:H,'Input - target event report'!B:B,B1288,'Input - target event report'!D:D, "Private Investment")</f>
        <v/>
      </c>
      <c r="G1288">
        <f>IF(I1288&lt;2, "N/A", (MAXIFS('Input - target event report'!E:E,'Input - target event report'!B:B,B:B,'Input - target event report'!D:D,"Private Investment")-MINIFS('Input - target event report'!E:E,'Input - target event report'!B:B,B:B,'Input - target event report'!D:D,"Private Investment"))/(I1288-1))</f>
        <v/>
      </c>
      <c r="H1288">
        <f>IF(MAXIFS('Input - target event report'!E:E,'Input - target event report'!B:B,B:B,'Input - target event report'!D:D,"Private Investment") = 0, "N/A", TODAY() - MAXIFS('Input - target event report'!E:E,'Input - target event report'!B:B,B:B,'Input - target event report'!D:D,"Private Investment"))</f>
        <v/>
      </c>
      <c r="I1288">
        <f>COUNTIFS('Input - target event report'!B:B,B1288,'Input - target event report'!D:D, "Private Investment")</f>
        <v/>
      </c>
      <c r="J1288">
        <f>INDEX('Input - companies list'!$1:$10000,MATCH(B1288,'Input - companies list'!B:B,0),MATCH("Flow",'Input - companies list'!$1:$1,0 ))</f>
        <v/>
      </c>
      <c r="K1288">
        <f>INDEX('Input - companies list'!$1:$10000,MATCH(B1288,'Input - companies list'!B:B,0),MATCH("Inter-Cluster Connectivity",'Input - companies list'!$1:$1,0 ))</f>
        <v/>
      </c>
      <c r="L1288">
        <f>IFERROR(PERCENTRANK(F:F,F1288),0)</f>
        <v/>
      </c>
      <c r="M1288">
        <f>IFERROR(1 - PERCENTRANK(G:G,G1288),0)</f>
        <v/>
      </c>
      <c r="N1288">
        <f>IFERROR(1 - PERCENTRANK(H:H,H1288),0)</f>
        <v/>
      </c>
      <c r="O1288">
        <f>IFERROR(PERCENTRANK(I:I,I1288),0)</f>
        <v/>
      </c>
      <c r="P1288">
        <f>IFERROR(1 - PERCENTRANK(J:J,J1288),0)</f>
        <v/>
      </c>
      <c r="Q1288">
        <f>IFERROR(PERCENTRANK(K:K,K1288),0)</f>
        <v/>
      </c>
      <c r="R1288">
        <f>L1288*weight1+M1288*weight2+N1288*weight3+O1288*weight4+P1288*weight5+Q1288*weight6</f>
        <v/>
      </c>
    </row>
    <row r="1289" spans="1:18">
      <c r="A1289">
        <f>RANK(R1289,R:R)</f>
        <v/>
      </c>
      <c r="B1289" t="s">
        <v>14766</v>
      </c>
      <c r="C1289">
        <f>VLOOKUP(B1289,'Input - companies list'!B:L,2,FALSE)</f>
        <v/>
      </c>
      <c r="D1289">
        <f>VLOOKUP(B1289,'Input - companies list'!B:L,11,FALSE)</f>
        <v/>
      </c>
      <c r="E1289">
        <f>VLOOKUP(B1289,'Input - companies list'!B:E,4,FALSE)</f>
        <v/>
      </c>
      <c r="F1289">
        <f>SUMIFS('Input - target event report'!H:H,'Input - target event report'!B:B,B1289,'Input - target event report'!D:D, "Private Investment")</f>
        <v/>
      </c>
      <c r="G1289">
        <f>IF(I1289&lt;2, "N/A", (MAXIFS('Input - target event report'!E:E,'Input - target event report'!B:B,B:B,'Input - target event report'!D:D,"Private Investment")-MINIFS('Input - target event report'!E:E,'Input - target event report'!B:B,B:B,'Input - target event report'!D:D,"Private Investment"))/(I1289-1))</f>
        <v/>
      </c>
      <c r="H1289">
        <f>IF(MAXIFS('Input - target event report'!E:E,'Input - target event report'!B:B,B:B,'Input - target event report'!D:D,"Private Investment") = 0, "N/A", TODAY() - MAXIFS('Input - target event report'!E:E,'Input - target event report'!B:B,B:B,'Input - target event report'!D:D,"Private Investment"))</f>
        <v/>
      </c>
      <c r="I1289">
        <f>COUNTIFS('Input - target event report'!B:B,B1289,'Input - target event report'!D:D, "Private Investment")</f>
        <v/>
      </c>
      <c r="J1289">
        <f>INDEX('Input - companies list'!$1:$10000,MATCH(B1289,'Input - companies list'!B:B,0),MATCH("Flow",'Input - companies list'!$1:$1,0 ))</f>
        <v/>
      </c>
      <c r="K1289">
        <f>INDEX('Input - companies list'!$1:$10000,MATCH(B1289,'Input - companies list'!B:B,0),MATCH("Inter-Cluster Connectivity",'Input - companies list'!$1:$1,0 ))</f>
        <v/>
      </c>
      <c r="L1289">
        <f>IFERROR(PERCENTRANK(F:F,F1289),0)</f>
        <v/>
      </c>
      <c r="M1289">
        <f>IFERROR(1 - PERCENTRANK(G:G,G1289),0)</f>
        <v/>
      </c>
      <c r="N1289">
        <f>IFERROR(1 - PERCENTRANK(H:H,H1289),0)</f>
        <v/>
      </c>
      <c r="O1289">
        <f>IFERROR(PERCENTRANK(I:I,I1289),0)</f>
        <v/>
      </c>
      <c r="P1289">
        <f>IFERROR(1 - PERCENTRANK(J:J,J1289),0)</f>
        <v/>
      </c>
      <c r="Q1289">
        <f>IFERROR(PERCENTRANK(K:K,K1289),0)</f>
        <v/>
      </c>
      <c r="R1289">
        <f>L1289*weight1+M1289*weight2+N1289*weight3+O1289*weight4+P1289*weight5+Q1289*weight6</f>
        <v/>
      </c>
    </row>
    <row r="1290" spans="1:18">
      <c r="A1290">
        <f>RANK(R1290,R:R)</f>
        <v/>
      </c>
      <c r="B1290" t="s">
        <v>14775</v>
      </c>
      <c r="C1290">
        <f>VLOOKUP(B1290,'Input - companies list'!B:L,2,FALSE)</f>
        <v/>
      </c>
      <c r="D1290">
        <f>VLOOKUP(B1290,'Input - companies list'!B:L,11,FALSE)</f>
        <v/>
      </c>
      <c r="E1290">
        <f>VLOOKUP(B1290,'Input - companies list'!B:E,4,FALSE)</f>
        <v/>
      </c>
      <c r="F1290">
        <f>SUMIFS('Input - target event report'!H:H,'Input - target event report'!B:B,B1290,'Input - target event report'!D:D, "Private Investment")</f>
        <v/>
      </c>
      <c r="G1290">
        <f>IF(I1290&lt;2, "N/A", (MAXIFS('Input - target event report'!E:E,'Input - target event report'!B:B,B:B,'Input - target event report'!D:D,"Private Investment")-MINIFS('Input - target event report'!E:E,'Input - target event report'!B:B,B:B,'Input - target event report'!D:D,"Private Investment"))/(I1290-1))</f>
        <v/>
      </c>
      <c r="H1290">
        <f>IF(MAXIFS('Input - target event report'!E:E,'Input - target event report'!B:B,B:B,'Input - target event report'!D:D,"Private Investment") = 0, "N/A", TODAY() - MAXIFS('Input - target event report'!E:E,'Input - target event report'!B:B,B:B,'Input - target event report'!D:D,"Private Investment"))</f>
        <v/>
      </c>
      <c r="I1290">
        <f>COUNTIFS('Input - target event report'!B:B,B1290,'Input - target event report'!D:D, "Private Investment")</f>
        <v/>
      </c>
      <c r="J1290">
        <f>INDEX('Input - companies list'!$1:$10000,MATCH(B1290,'Input - companies list'!B:B,0),MATCH("Flow",'Input - companies list'!$1:$1,0 ))</f>
        <v/>
      </c>
      <c r="K1290">
        <f>INDEX('Input - companies list'!$1:$10000,MATCH(B1290,'Input - companies list'!B:B,0),MATCH("Inter-Cluster Connectivity",'Input - companies list'!$1:$1,0 ))</f>
        <v/>
      </c>
      <c r="L1290">
        <f>IFERROR(PERCENTRANK(F:F,F1290),0)</f>
        <v/>
      </c>
      <c r="M1290">
        <f>IFERROR(1 - PERCENTRANK(G:G,G1290),0)</f>
        <v/>
      </c>
      <c r="N1290">
        <f>IFERROR(1 - PERCENTRANK(H:H,H1290),0)</f>
        <v/>
      </c>
      <c r="O1290">
        <f>IFERROR(PERCENTRANK(I:I,I1290),0)</f>
        <v/>
      </c>
      <c r="P1290">
        <f>IFERROR(1 - PERCENTRANK(J:J,J1290),0)</f>
        <v/>
      </c>
      <c r="Q1290">
        <f>IFERROR(PERCENTRANK(K:K,K1290),0)</f>
        <v/>
      </c>
      <c r="R1290">
        <f>L1290*weight1+M1290*weight2+N1290*weight3+O1290*weight4+P1290*weight5+Q1290*weight6</f>
        <v/>
      </c>
    </row>
    <row r="1291" spans="1:18">
      <c r="A1291">
        <f>RANK(R1291,R:R)</f>
        <v/>
      </c>
      <c r="B1291" t="s">
        <v>14786</v>
      </c>
      <c r="C1291">
        <f>VLOOKUP(B1291,'Input - companies list'!B:L,2,FALSE)</f>
        <v/>
      </c>
      <c r="D1291">
        <f>VLOOKUP(B1291,'Input - companies list'!B:L,11,FALSE)</f>
        <v/>
      </c>
      <c r="E1291">
        <f>VLOOKUP(B1291,'Input - companies list'!B:E,4,FALSE)</f>
        <v/>
      </c>
      <c r="F1291">
        <f>SUMIFS('Input - target event report'!H:H,'Input - target event report'!B:B,B1291,'Input - target event report'!D:D, "Private Investment")</f>
        <v/>
      </c>
      <c r="G1291">
        <f>IF(I1291&lt;2, "N/A", (MAXIFS('Input - target event report'!E:E,'Input - target event report'!B:B,B:B,'Input - target event report'!D:D,"Private Investment")-MINIFS('Input - target event report'!E:E,'Input - target event report'!B:B,B:B,'Input - target event report'!D:D,"Private Investment"))/(I1291-1))</f>
        <v/>
      </c>
      <c r="H1291">
        <f>IF(MAXIFS('Input - target event report'!E:E,'Input - target event report'!B:B,B:B,'Input - target event report'!D:D,"Private Investment") = 0, "N/A", TODAY() - MAXIFS('Input - target event report'!E:E,'Input - target event report'!B:B,B:B,'Input - target event report'!D:D,"Private Investment"))</f>
        <v/>
      </c>
      <c r="I1291">
        <f>COUNTIFS('Input - target event report'!B:B,B1291,'Input - target event report'!D:D, "Private Investment")</f>
        <v/>
      </c>
      <c r="J1291">
        <f>INDEX('Input - companies list'!$1:$10000,MATCH(B1291,'Input - companies list'!B:B,0),MATCH("Flow",'Input - companies list'!$1:$1,0 ))</f>
        <v/>
      </c>
      <c r="K1291">
        <f>INDEX('Input - companies list'!$1:$10000,MATCH(B1291,'Input - companies list'!B:B,0),MATCH("Inter-Cluster Connectivity",'Input - companies list'!$1:$1,0 ))</f>
        <v/>
      </c>
      <c r="L1291">
        <f>IFERROR(PERCENTRANK(F:F,F1291),0)</f>
        <v/>
      </c>
      <c r="M1291">
        <f>IFERROR(1 - PERCENTRANK(G:G,G1291),0)</f>
        <v/>
      </c>
      <c r="N1291">
        <f>IFERROR(1 - PERCENTRANK(H:H,H1291),0)</f>
        <v/>
      </c>
      <c r="O1291">
        <f>IFERROR(PERCENTRANK(I:I,I1291),0)</f>
        <v/>
      </c>
      <c r="P1291">
        <f>IFERROR(1 - PERCENTRANK(J:J,J1291),0)</f>
        <v/>
      </c>
      <c r="Q1291">
        <f>IFERROR(PERCENTRANK(K:K,K1291),0)</f>
        <v/>
      </c>
      <c r="R1291">
        <f>L1291*weight1+M1291*weight2+N1291*weight3+O1291*weight4+P1291*weight5+Q1291*weight6</f>
        <v/>
      </c>
    </row>
    <row r="1292" spans="1:18">
      <c r="A1292">
        <f>RANK(R1292,R:R)</f>
        <v/>
      </c>
      <c r="B1292" t="s">
        <v>14796</v>
      </c>
      <c r="C1292">
        <f>VLOOKUP(B1292,'Input - companies list'!B:L,2,FALSE)</f>
        <v/>
      </c>
      <c r="D1292">
        <f>VLOOKUP(B1292,'Input - companies list'!B:L,11,FALSE)</f>
        <v/>
      </c>
      <c r="E1292">
        <f>VLOOKUP(B1292,'Input - companies list'!B:E,4,FALSE)</f>
        <v/>
      </c>
      <c r="F1292">
        <f>SUMIFS('Input - target event report'!H:H,'Input - target event report'!B:B,B1292,'Input - target event report'!D:D, "Private Investment")</f>
        <v/>
      </c>
      <c r="G1292">
        <f>IF(I1292&lt;2, "N/A", (MAXIFS('Input - target event report'!E:E,'Input - target event report'!B:B,B:B,'Input - target event report'!D:D,"Private Investment")-MINIFS('Input - target event report'!E:E,'Input - target event report'!B:B,B:B,'Input - target event report'!D:D,"Private Investment"))/(I1292-1))</f>
        <v/>
      </c>
      <c r="H1292">
        <f>IF(MAXIFS('Input - target event report'!E:E,'Input - target event report'!B:B,B:B,'Input - target event report'!D:D,"Private Investment") = 0, "N/A", TODAY() - MAXIFS('Input - target event report'!E:E,'Input - target event report'!B:B,B:B,'Input - target event report'!D:D,"Private Investment"))</f>
        <v/>
      </c>
      <c r="I1292">
        <f>COUNTIFS('Input - target event report'!B:B,B1292,'Input - target event report'!D:D, "Private Investment")</f>
        <v/>
      </c>
      <c r="J1292">
        <f>INDEX('Input - companies list'!$1:$10000,MATCH(B1292,'Input - companies list'!B:B,0),MATCH("Flow",'Input - companies list'!$1:$1,0 ))</f>
        <v/>
      </c>
      <c r="K1292">
        <f>INDEX('Input - companies list'!$1:$10000,MATCH(B1292,'Input - companies list'!B:B,0),MATCH("Inter-Cluster Connectivity",'Input - companies list'!$1:$1,0 ))</f>
        <v/>
      </c>
      <c r="L1292">
        <f>IFERROR(PERCENTRANK(F:F,F1292),0)</f>
        <v/>
      </c>
      <c r="M1292">
        <f>IFERROR(1 - PERCENTRANK(G:G,G1292),0)</f>
        <v/>
      </c>
      <c r="N1292">
        <f>IFERROR(1 - PERCENTRANK(H:H,H1292),0)</f>
        <v/>
      </c>
      <c r="O1292">
        <f>IFERROR(PERCENTRANK(I:I,I1292),0)</f>
        <v/>
      </c>
      <c r="P1292">
        <f>IFERROR(1 - PERCENTRANK(J:J,J1292),0)</f>
        <v/>
      </c>
      <c r="Q1292">
        <f>IFERROR(PERCENTRANK(K:K,K1292),0)</f>
        <v/>
      </c>
      <c r="R1292">
        <f>L1292*weight1+M1292*weight2+N1292*weight3+O1292*weight4+P1292*weight5+Q1292*weight6</f>
        <v/>
      </c>
    </row>
    <row r="1293" spans="1:18">
      <c r="A1293">
        <f>RANK(R1293,R:R)</f>
        <v/>
      </c>
      <c r="B1293" t="s">
        <v>14809</v>
      </c>
      <c r="C1293">
        <f>VLOOKUP(B1293,'Input - companies list'!B:L,2,FALSE)</f>
        <v/>
      </c>
      <c r="D1293">
        <f>VLOOKUP(B1293,'Input - companies list'!B:L,11,FALSE)</f>
        <v/>
      </c>
      <c r="E1293">
        <f>VLOOKUP(B1293,'Input - companies list'!B:E,4,FALSE)</f>
        <v/>
      </c>
      <c r="F1293">
        <f>SUMIFS('Input - target event report'!H:H,'Input - target event report'!B:B,B1293,'Input - target event report'!D:D, "Private Investment")</f>
        <v/>
      </c>
      <c r="G1293">
        <f>IF(I1293&lt;2, "N/A", (MAXIFS('Input - target event report'!E:E,'Input - target event report'!B:B,B:B,'Input - target event report'!D:D,"Private Investment")-MINIFS('Input - target event report'!E:E,'Input - target event report'!B:B,B:B,'Input - target event report'!D:D,"Private Investment"))/(I1293-1))</f>
        <v/>
      </c>
      <c r="H1293">
        <f>IF(MAXIFS('Input - target event report'!E:E,'Input - target event report'!B:B,B:B,'Input - target event report'!D:D,"Private Investment") = 0, "N/A", TODAY() - MAXIFS('Input - target event report'!E:E,'Input - target event report'!B:B,B:B,'Input - target event report'!D:D,"Private Investment"))</f>
        <v/>
      </c>
      <c r="I1293">
        <f>COUNTIFS('Input - target event report'!B:B,B1293,'Input - target event report'!D:D, "Private Investment")</f>
        <v/>
      </c>
      <c r="J1293">
        <f>INDEX('Input - companies list'!$1:$10000,MATCH(B1293,'Input - companies list'!B:B,0),MATCH("Flow",'Input - companies list'!$1:$1,0 ))</f>
        <v/>
      </c>
      <c r="K1293">
        <f>INDEX('Input - companies list'!$1:$10000,MATCH(B1293,'Input - companies list'!B:B,0),MATCH("Inter-Cluster Connectivity",'Input - companies list'!$1:$1,0 ))</f>
        <v/>
      </c>
      <c r="L1293">
        <f>IFERROR(PERCENTRANK(F:F,F1293),0)</f>
        <v/>
      </c>
      <c r="M1293">
        <f>IFERROR(1 - PERCENTRANK(G:G,G1293),0)</f>
        <v/>
      </c>
      <c r="N1293">
        <f>IFERROR(1 - PERCENTRANK(H:H,H1293),0)</f>
        <v/>
      </c>
      <c r="O1293">
        <f>IFERROR(PERCENTRANK(I:I,I1293),0)</f>
        <v/>
      </c>
      <c r="P1293">
        <f>IFERROR(1 - PERCENTRANK(J:J,J1293),0)</f>
        <v/>
      </c>
      <c r="Q1293">
        <f>IFERROR(PERCENTRANK(K:K,K1293),0)</f>
        <v/>
      </c>
      <c r="R1293">
        <f>L1293*weight1+M1293*weight2+N1293*weight3+O1293*weight4+P1293*weight5+Q1293*weight6</f>
        <v/>
      </c>
    </row>
    <row r="1294" spans="1:18">
      <c r="A1294">
        <f>RANK(R1294,R:R)</f>
        <v/>
      </c>
      <c r="B1294" t="s">
        <v>14820</v>
      </c>
      <c r="C1294">
        <f>VLOOKUP(B1294,'Input - companies list'!B:L,2,FALSE)</f>
        <v/>
      </c>
      <c r="D1294">
        <f>VLOOKUP(B1294,'Input - companies list'!B:L,11,FALSE)</f>
        <v/>
      </c>
      <c r="E1294">
        <f>VLOOKUP(B1294,'Input - companies list'!B:E,4,FALSE)</f>
        <v/>
      </c>
      <c r="F1294">
        <f>SUMIFS('Input - target event report'!H:H,'Input - target event report'!B:B,B1294,'Input - target event report'!D:D, "Private Investment")</f>
        <v/>
      </c>
      <c r="G1294">
        <f>IF(I1294&lt;2, "N/A", (MAXIFS('Input - target event report'!E:E,'Input - target event report'!B:B,B:B,'Input - target event report'!D:D,"Private Investment")-MINIFS('Input - target event report'!E:E,'Input - target event report'!B:B,B:B,'Input - target event report'!D:D,"Private Investment"))/(I1294-1))</f>
        <v/>
      </c>
      <c r="H1294">
        <f>IF(MAXIFS('Input - target event report'!E:E,'Input - target event report'!B:B,B:B,'Input - target event report'!D:D,"Private Investment") = 0, "N/A", TODAY() - MAXIFS('Input - target event report'!E:E,'Input - target event report'!B:B,B:B,'Input - target event report'!D:D,"Private Investment"))</f>
        <v/>
      </c>
      <c r="I1294">
        <f>COUNTIFS('Input - target event report'!B:B,B1294,'Input - target event report'!D:D, "Private Investment")</f>
        <v/>
      </c>
      <c r="J1294">
        <f>INDEX('Input - companies list'!$1:$10000,MATCH(B1294,'Input - companies list'!B:B,0),MATCH("Flow",'Input - companies list'!$1:$1,0 ))</f>
        <v/>
      </c>
      <c r="K1294">
        <f>INDEX('Input - companies list'!$1:$10000,MATCH(B1294,'Input - companies list'!B:B,0),MATCH("Inter-Cluster Connectivity",'Input - companies list'!$1:$1,0 ))</f>
        <v/>
      </c>
      <c r="L1294">
        <f>IFERROR(PERCENTRANK(F:F,F1294),0)</f>
        <v/>
      </c>
      <c r="M1294">
        <f>IFERROR(1 - PERCENTRANK(G:G,G1294),0)</f>
        <v/>
      </c>
      <c r="N1294">
        <f>IFERROR(1 - PERCENTRANK(H:H,H1294),0)</f>
        <v/>
      </c>
      <c r="O1294">
        <f>IFERROR(PERCENTRANK(I:I,I1294),0)</f>
        <v/>
      </c>
      <c r="P1294">
        <f>IFERROR(1 - PERCENTRANK(J:J,J1294),0)</f>
        <v/>
      </c>
      <c r="Q1294">
        <f>IFERROR(PERCENTRANK(K:K,K1294),0)</f>
        <v/>
      </c>
      <c r="R1294">
        <f>L1294*weight1+M1294*weight2+N1294*weight3+O1294*weight4+P1294*weight5+Q1294*weight6</f>
        <v/>
      </c>
    </row>
    <row r="1295" spans="1:18">
      <c r="A1295">
        <f>RANK(R1295,R:R)</f>
        <v/>
      </c>
      <c r="B1295" t="s">
        <v>14829</v>
      </c>
      <c r="C1295">
        <f>VLOOKUP(B1295,'Input - companies list'!B:L,2,FALSE)</f>
        <v/>
      </c>
      <c r="D1295">
        <f>VLOOKUP(B1295,'Input - companies list'!B:L,11,FALSE)</f>
        <v/>
      </c>
      <c r="E1295">
        <f>VLOOKUP(B1295,'Input - companies list'!B:E,4,FALSE)</f>
        <v/>
      </c>
      <c r="F1295">
        <f>SUMIFS('Input - target event report'!H:H,'Input - target event report'!B:B,B1295,'Input - target event report'!D:D, "Private Investment")</f>
        <v/>
      </c>
      <c r="G1295">
        <f>IF(I1295&lt;2, "N/A", (MAXIFS('Input - target event report'!E:E,'Input - target event report'!B:B,B:B,'Input - target event report'!D:D,"Private Investment")-MINIFS('Input - target event report'!E:E,'Input - target event report'!B:B,B:B,'Input - target event report'!D:D,"Private Investment"))/(I1295-1))</f>
        <v/>
      </c>
      <c r="H1295">
        <f>IF(MAXIFS('Input - target event report'!E:E,'Input - target event report'!B:B,B:B,'Input - target event report'!D:D,"Private Investment") = 0, "N/A", TODAY() - MAXIFS('Input - target event report'!E:E,'Input - target event report'!B:B,B:B,'Input - target event report'!D:D,"Private Investment"))</f>
        <v/>
      </c>
      <c r="I1295">
        <f>COUNTIFS('Input - target event report'!B:B,B1295,'Input - target event report'!D:D, "Private Investment")</f>
        <v/>
      </c>
      <c r="J1295">
        <f>INDEX('Input - companies list'!$1:$10000,MATCH(B1295,'Input - companies list'!B:B,0),MATCH("Flow",'Input - companies list'!$1:$1,0 ))</f>
        <v/>
      </c>
      <c r="K1295">
        <f>INDEX('Input - companies list'!$1:$10000,MATCH(B1295,'Input - companies list'!B:B,0),MATCH("Inter-Cluster Connectivity",'Input - companies list'!$1:$1,0 ))</f>
        <v/>
      </c>
      <c r="L1295">
        <f>IFERROR(PERCENTRANK(F:F,F1295),0)</f>
        <v/>
      </c>
      <c r="M1295">
        <f>IFERROR(1 - PERCENTRANK(G:G,G1295),0)</f>
        <v/>
      </c>
      <c r="N1295">
        <f>IFERROR(1 - PERCENTRANK(H:H,H1295),0)</f>
        <v/>
      </c>
      <c r="O1295">
        <f>IFERROR(PERCENTRANK(I:I,I1295),0)</f>
        <v/>
      </c>
      <c r="P1295">
        <f>IFERROR(1 - PERCENTRANK(J:J,J1295),0)</f>
        <v/>
      </c>
      <c r="Q1295">
        <f>IFERROR(PERCENTRANK(K:K,K1295),0)</f>
        <v/>
      </c>
      <c r="R1295">
        <f>L1295*weight1+M1295*weight2+N1295*weight3+O1295*weight4+P1295*weight5+Q1295*weight6</f>
        <v/>
      </c>
    </row>
    <row r="1296" spans="1:18">
      <c r="A1296">
        <f>RANK(R1296,R:R)</f>
        <v/>
      </c>
      <c r="B1296" t="s">
        <v>14843</v>
      </c>
      <c r="C1296">
        <f>VLOOKUP(B1296,'Input - companies list'!B:L,2,FALSE)</f>
        <v/>
      </c>
      <c r="D1296">
        <f>VLOOKUP(B1296,'Input - companies list'!B:L,11,FALSE)</f>
        <v/>
      </c>
      <c r="E1296">
        <f>VLOOKUP(B1296,'Input - companies list'!B:E,4,FALSE)</f>
        <v/>
      </c>
      <c r="F1296">
        <f>SUMIFS('Input - target event report'!H:H,'Input - target event report'!B:B,B1296,'Input - target event report'!D:D, "Private Investment")</f>
        <v/>
      </c>
      <c r="G1296">
        <f>IF(I1296&lt;2, "N/A", (MAXIFS('Input - target event report'!E:E,'Input - target event report'!B:B,B:B,'Input - target event report'!D:D,"Private Investment")-MINIFS('Input - target event report'!E:E,'Input - target event report'!B:B,B:B,'Input - target event report'!D:D,"Private Investment"))/(I1296-1))</f>
        <v/>
      </c>
      <c r="H1296">
        <f>IF(MAXIFS('Input - target event report'!E:E,'Input - target event report'!B:B,B:B,'Input - target event report'!D:D,"Private Investment") = 0, "N/A", TODAY() - MAXIFS('Input - target event report'!E:E,'Input - target event report'!B:B,B:B,'Input - target event report'!D:D,"Private Investment"))</f>
        <v/>
      </c>
      <c r="I1296">
        <f>COUNTIFS('Input - target event report'!B:B,B1296,'Input - target event report'!D:D, "Private Investment")</f>
        <v/>
      </c>
      <c r="J1296">
        <f>INDEX('Input - companies list'!$1:$10000,MATCH(B1296,'Input - companies list'!B:B,0),MATCH("Flow",'Input - companies list'!$1:$1,0 ))</f>
        <v/>
      </c>
      <c r="K1296">
        <f>INDEX('Input - companies list'!$1:$10000,MATCH(B1296,'Input - companies list'!B:B,0),MATCH("Inter-Cluster Connectivity",'Input - companies list'!$1:$1,0 ))</f>
        <v/>
      </c>
      <c r="L1296">
        <f>IFERROR(PERCENTRANK(F:F,F1296),0)</f>
        <v/>
      </c>
      <c r="M1296">
        <f>IFERROR(1 - PERCENTRANK(G:G,G1296),0)</f>
        <v/>
      </c>
      <c r="N1296">
        <f>IFERROR(1 - PERCENTRANK(H:H,H1296),0)</f>
        <v/>
      </c>
      <c r="O1296">
        <f>IFERROR(PERCENTRANK(I:I,I1296),0)</f>
        <v/>
      </c>
      <c r="P1296">
        <f>IFERROR(1 - PERCENTRANK(J:J,J1296),0)</f>
        <v/>
      </c>
      <c r="Q1296">
        <f>IFERROR(PERCENTRANK(K:K,K1296),0)</f>
        <v/>
      </c>
      <c r="R1296">
        <f>L1296*weight1+M1296*weight2+N1296*weight3+O1296*weight4+P1296*weight5+Q1296*weight6</f>
        <v/>
      </c>
    </row>
    <row r="1297" spans="1:18">
      <c r="A1297">
        <f>RANK(R1297,R:R)</f>
        <v/>
      </c>
      <c r="B1297" t="s">
        <v>14854</v>
      </c>
      <c r="C1297">
        <f>VLOOKUP(B1297,'Input - companies list'!B:L,2,FALSE)</f>
        <v/>
      </c>
      <c r="D1297">
        <f>VLOOKUP(B1297,'Input - companies list'!B:L,11,FALSE)</f>
        <v/>
      </c>
      <c r="E1297">
        <f>VLOOKUP(B1297,'Input - companies list'!B:E,4,FALSE)</f>
        <v/>
      </c>
      <c r="F1297">
        <f>SUMIFS('Input - target event report'!H:H,'Input - target event report'!B:B,B1297,'Input - target event report'!D:D, "Private Investment")</f>
        <v/>
      </c>
      <c r="G1297">
        <f>IF(I1297&lt;2, "N/A", (MAXIFS('Input - target event report'!E:E,'Input - target event report'!B:B,B:B,'Input - target event report'!D:D,"Private Investment")-MINIFS('Input - target event report'!E:E,'Input - target event report'!B:B,B:B,'Input - target event report'!D:D,"Private Investment"))/(I1297-1))</f>
        <v/>
      </c>
      <c r="H1297">
        <f>IF(MAXIFS('Input - target event report'!E:E,'Input - target event report'!B:B,B:B,'Input - target event report'!D:D,"Private Investment") = 0, "N/A", TODAY() - MAXIFS('Input - target event report'!E:E,'Input - target event report'!B:B,B:B,'Input - target event report'!D:D,"Private Investment"))</f>
        <v/>
      </c>
      <c r="I1297">
        <f>COUNTIFS('Input - target event report'!B:B,B1297,'Input - target event report'!D:D, "Private Investment")</f>
        <v/>
      </c>
      <c r="J1297">
        <f>INDEX('Input - companies list'!$1:$10000,MATCH(B1297,'Input - companies list'!B:B,0),MATCH("Flow",'Input - companies list'!$1:$1,0 ))</f>
        <v/>
      </c>
      <c r="K1297">
        <f>INDEX('Input - companies list'!$1:$10000,MATCH(B1297,'Input - companies list'!B:B,0),MATCH("Inter-Cluster Connectivity",'Input - companies list'!$1:$1,0 ))</f>
        <v/>
      </c>
      <c r="L1297">
        <f>IFERROR(PERCENTRANK(F:F,F1297),0)</f>
        <v/>
      </c>
      <c r="M1297">
        <f>IFERROR(1 - PERCENTRANK(G:G,G1297),0)</f>
        <v/>
      </c>
      <c r="N1297">
        <f>IFERROR(1 - PERCENTRANK(H:H,H1297),0)</f>
        <v/>
      </c>
      <c r="O1297">
        <f>IFERROR(PERCENTRANK(I:I,I1297),0)</f>
        <v/>
      </c>
      <c r="P1297">
        <f>IFERROR(1 - PERCENTRANK(J:J,J1297),0)</f>
        <v/>
      </c>
      <c r="Q1297">
        <f>IFERROR(PERCENTRANK(K:K,K1297),0)</f>
        <v/>
      </c>
      <c r="R1297">
        <f>L1297*weight1+M1297*weight2+N1297*weight3+O1297*weight4+P1297*weight5+Q1297*weight6</f>
        <v/>
      </c>
    </row>
    <row r="1298" spans="1:18">
      <c r="A1298">
        <f>RANK(R1298,R:R)</f>
        <v/>
      </c>
      <c r="B1298" t="s">
        <v>14865</v>
      </c>
      <c r="C1298">
        <f>VLOOKUP(B1298,'Input - companies list'!B:L,2,FALSE)</f>
        <v/>
      </c>
      <c r="D1298">
        <f>VLOOKUP(B1298,'Input - companies list'!B:L,11,FALSE)</f>
        <v/>
      </c>
      <c r="E1298">
        <f>VLOOKUP(B1298,'Input - companies list'!B:E,4,FALSE)</f>
        <v/>
      </c>
      <c r="F1298">
        <f>SUMIFS('Input - target event report'!H:H,'Input - target event report'!B:B,B1298,'Input - target event report'!D:D, "Private Investment")</f>
        <v/>
      </c>
      <c r="G1298">
        <f>IF(I1298&lt;2, "N/A", (MAXIFS('Input - target event report'!E:E,'Input - target event report'!B:B,B:B,'Input - target event report'!D:D,"Private Investment")-MINIFS('Input - target event report'!E:E,'Input - target event report'!B:B,B:B,'Input - target event report'!D:D,"Private Investment"))/(I1298-1))</f>
        <v/>
      </c>
      <c r="H1298">
        <f>IF(MAXIFS('Input - target event report'!E:E,'Input - target event report'!B:B,B:B,'Input - target event report'!D:D,"Private Investment") = 0, "N/A", TODAY() - MAXIFS('Input - target event report'!E:E,'Input - target event report'!B:B,B:B,'Input - target event report'!D:D,"Private Investment"))</f>
        <v/>
      </c>
      <c r="I1298">
        <f>COUNTIFS('Input - target event report'!B:B,B1298,'Input - target event report'!D:D, "Private Investment")</f>
        <v/>
      </c>
      <c r="J1298">
        <f>INDEX('Input - companies list'!$1:$10000,MATCH(B1298,'Input - companies list'!B:B,0),MATCH("Flow",'Input - companies list'!$1:$1,0 ))</f>
        <v/>
      </c>
      <c r="K1298">
        <f>INDEX('Input - companies list'!$1:$10000,MATCH(B1298,'Input - companies list'!B:B,0),MATCH("Inter-Cluster Connectivity",'Input - companies list'!$1:$1,0 ))</f>
        <v/>
      </c>
      <c r="L1298">
        <f>IFERROR(PERCENTRANK(F:F,F1298),0)</f>
        <v/>
      </c>
      <c r="M1298">
        <f>IFERROR(1 - PERCENTRANK(G:G,G1298),0)</f>
        <v/>
      </c>
      <c r="N1298">
        <f>IFERROR(1 - PERCENTRANK(H:H,H1298),0)</f>
        <v/>
      </c>
      <c r="O1298">
        <f>IFERROR(PERCENTRANK(I:I,I1298),0)</f>
        <v/>
      </c>
      <c r="P1298">
        <f>IFERROR(1 - PERCENTRANK(J:J,J1298),0)</f>
        <v/>
      </c>
      <c r="Q1298">
        <f>IFERROR(PERCENTRANK(K:K,K1298),0)</f>
        <v/>
      </c>
      <c r="R1298">
        <f>L1298*weight1+M1298*weight2+N1298*weight3+O1298*weight4+P1298*weight5+Q1298*weight6</f>
        <v/>
      </c>
    </row>
    <row r="1299" spans="1:18">
      <c r="A1299">
        <f>RANK(R1299,R:R)</f>
        <v/>
      </c>
      <c r="B1299" t="s">
        <v>14875</v>
      </c>
      <c r="C1299">
        <f>VLOOKUP(B1299,'Input - companies list'!B:L,2,FALSE)</f>
        <v/>
      </c>
      <c r="D1299">
        <f>VLOOKUP(B1299,'Input - companies list'!B:L,11,FALSE)</f>
        <v/>
      </c>
      <c r="E1299">
        <f>VLOOKUP(B1299,'Input - companies list'!B:E,4,FALSE)</f>
        <v/>
      </c>
      <c r="F1299">
        <f>SUMIFS('Input - target event report'!H:H,'Input - target event report'!B:B,B1299,'Input - target event report'!D:D, "Private Investment")</f>
        <v/>
      </c>
      <c r="G1299">
        <f>IF(I1299&lt;2, "N/A", (MAXIFS('Input - target event report'!E:E,'Input - target event report'!B:B,B:B,'Input - target event report'!D:D,"Private Investment")-MINIFS('Input - target event report'!E:E,'Input - target event report'!B:B,B:B,'Input - target event report'!D:D,"Private Investment"))/(I1299-1))</f>
        <v/>
      </c>
      <c r="H1299">
        <f>IF(MAXIFS('Input - target event report'!E:E,'Input - target event report'!B:B,B:B,'Input - target event report'!D:D,"Private Investment") = 0, "N/A", TODAY() - MAXIFS('Input - target event report'!E:E,'Input - target event report'!B:B,B:B,'Input - target event report'!D:D,"Private Investment"))</f>
        <v/>
      </c>
      <c r="I1299">
        <f>COUNTIFS('Input - target event report'!B:B,B1299,'Input - target event report'!D:D, "Private Investment")</f>
        <v/>
      </c>
      <c r="J1299">
        <f>INDEX('Input - companies list'!$1:$10000,MATCH(B1299,'Input - companies list'!B:B,0),MATCH("Flow",'Input - companies list'!$1:$1,0 ))</f>
        <v/>
      </c>
      <c r="K1299">
        <f>INDEX('Input - companies list'!$1:$10000,MATCH(B1299,'Input - companies list'!B:B,0),MATCH("Inter-Cluster Connectivity",'Input - companies list'!$1:$1,0 ))</f>
        <v/>
      </c>
      <c r="L1299">
        <f>IFERROR(PERCENTRANK(F:F,F1299),0)</f>
        <v/>
      </c>
      <c r="M1299">
        <f>IFERROR(1 - PERCENTRANK(G:G,G1299),0)</f>
        <v/>
      </c>
      <c r="N1299">
        <f>IFERROR(1 - PERCENTRANK(H:H,H1299),0)</f>
        <v/>
      </c>
      <c r="O1299">
        <f>IFERROR(PERCENTRANK(I:I,I1299),0)</f>
        <v/>
      </c>
      <c r="P1299">
        <f>IFERROR(1 - PERCENTRANK(J:J,J1299),0)</f>
        <v/>
      </c>
      <c r="Q1299">
        <f>IFERROR(PERCENTRANK(K:K,K1299),0)</f>
        <v/>
      </c>
      <c r="R1299">
        <f>L1299*weight1+M1299*weight2+N1299*weight3+O1299*weight4+P1299*weight5+Q1299*weight6</f>
        <v/>
      </c>
    </row>
    <row r="1300" spans="1:18">
      <c r="A1300">
        <f>RANK(R1300,R:R)</f>
        <v/>
      </c>
      <c r="B1300" t="s">
        <v>14887</v>
      </c>
      <c r="C1300">
        <f>VLOOKUP(B1300,'Input - companies list'!B:L,2,FALSE)</f>
        <v/>
      </c>
      <c r="D1300">
        <f>VLOOKUP(B1300,'Input - companies list'!B:L,11,FALSE)</f>
        <v/>
      </c>
      <c r="E1300">
        <f>VLOOKUP(B1300,'Input - companies list'!B:E,4,FALSE)</f>
        <v/>
      </c>
      <c r="F1300">
        <f>SUMIFS('Input - target event report'!H:H,'Input - target event report'!B:B,B1300,'Input - target event report'!D:D, "Private Investment")</f>
        <v/>
      </c>
      <c r="G1300">
        <f>IF(I1300&lt;2, "N/A", (MAXIFS('Input - target event report'!E:E,'Input - target event report'!B:B,B:B,'Input - target event report'!D:D,"Private Investment")-MINIFS('Input - target event report'!E:E,'Input - target event report'!B:B,B:B,'Input - target event report'!D:D,"Private Investment"))/(I1300-1))</f>
        <v/>
      </c>
      <c r="H1300">
        <f>IF(MAXIFS('Input - target event report'!E:E,'Input - target event report'!B:B,B:B,'Input - target event report'!D:D,"Private Investment") = 0, "N/A", TODAY() - MAXIFS('Input - target event report'!E:E,'Input - target event report'!B:B,B:B,'Input - target event report'!D:D,"Private Investment"))</f>
        <v/>
      </c>
      <c r="I1300">
        <f>COUNTIFS('Input - target event report'!B:B,B1300,'Input - target event report'!D:D, "Private Investment")</f>
        <v/>
      </c>
      <c r="J1300">
        <f>INDEX('Input - companies list'!$1:$10000,MATCH(B1300,'Input - companies list'!B:B,0),MATCH("Flow",'Input - companies list'!$1:$1,0 ))</f>
        <v/>
      </c>
      <c r="K1300">
        <f>INDEX('Input - companies list'!$1:$10000,MATCH(B1300,'Input - companies list'!B:B,0),MATCH("Inter-Cluster Connectivity",'Input - companies list'!$1:$1,0 ))</f>
        <v/>
      </c>
      <c r="L1300">
        <f>IFERROR(PERCENTRANK(F:F,F1300),0)</f>
        <v/>
      </c>
      <c r="M1300">
        <f>IFERROR(1 - PERCENTRANK(G:G,G1300),0)</f>
        <v/>
      </c>
      <c r="N1300">
        <f>IFERROR(1 - PERCENTRANK(H:H,H1300),0)</f>
        <v/>
      </c>
      <c r="O1300">
        <f>IFERROR(PERCENTRANK(I:I,I1300),0)</f>
        <v/>
      </c>
      <c r="P1300">
        <f>IFERROR(1 - PERCENTRANK(J:J,J1300),0)</f>
        <v/>
      </c>
      <c r="Q1300">
        <f>IFERROR(PERCENTRANK(K:K,K1300),0)</f>
        <v/>
      </c>
      <c r="R1300">
        <f>L1300*weight1+M1300*weight2+N1300*weight3+O1300*weight4+P1300*weight5+Q1300*weight6</f>
        <v/>
      </c>
    </row>
    <row r="1301" spans="1:18">
      <c r="A1301">
        <f>RANK(R1301,R:R)</f>
        <v/>
      </c>
      <c r="B1301" t="s">
        <v>14899</v>
      </c>
      <c r="C1301">
        <f>VLOOKUP(B1301,'Input - companies list'!B:L,2,FALSE)</f>
        <v/>
      </c>
      <c r="D1301">
        <f>VLOOKUP(B1301,'Input - companies list'!B:L,11,FALSE)</f>
        <v/>
      </c>
      <c r="E1301">
        <f>VLOOKUP(B1301,'Input - companies list'!B:E,4,FALSE)</f>
        <v/>
      </c>
      <c r="F1301">
        <f>SUMIFS('Input - target event report'!H:H,'Input - target event report'!B:B,B1301,'Input - target event report'!D:D, "Private Investment")</f>
        <v/>
      </c>
      <c r="G1301">
        <f>IF(I1301&lt;2, "N/A", (MAXIFS('Input - target event report'!E:E,'Input - target event report'!B:B,B:B,'Input - target event report'!D:D,"Private Investment")-MINIFS('Input - target event report'!E:E,'Input - target event report'!B:B,B:B,'Input - target event report'!D:D,"Private Investment"))/(I1301-1))</f>
        <v/>
      </c>
      <c r="H1301">
        <f>IF(MAXIFS('Input - target event report'!E:E,'Input - target event report'!B:B,B:B,'Input - target event report'!D:D,"Private Investment") = 0, "N/A", TODAY() - MAXIFS('Input - target event report'!E:E,'Input - target event report'!B:B,B:B,'Input - target event report'!D:D,"Private Investment"))</f>
        <v/>
      </c>
      <c r="I1301">
        <f>COUNTIFS('Input - target event report'!B:B,B1301,'Input - target event report'!D:D, "Private Investment")</f>
        <v/>
      </c>
      <c r="J1301">
        <f>INDEX('Input - companies list'!$1:$10000,MATCH(B1301,'Input - companies list'!B:B,0),MATCH("Flow",'Input - companies list'!$1:$1,0 ))</f>
        <v/>
      </c>
      <c r="K1301">
        <f>INDEX('Input - companies list'!$1:$10000,MATCH(B1301,'Input - companies list'!B:B,0),MATCH("Inter-Cluster Connectivity",'Input - companies list'!$1:$1,0 ))</f>
        <v/>
      </c>
      <c r="L1301">
        <f>IFERROR(PERCENTRANK(F:F,F1301),0)</f>
        <v/>
      </c>
      <c r="M1301">
        <f>IFERROR(1 - PERCENTRANK(G:G,G1301),0)</f>
        <v/>
      </c>
      <c r="N1301">
        <f>IFERROR(1 - PERCENTRANK(H:H,H1301),0)</f>
        <v/>
      </c>
      <c r="O1301">
        <f>IFERROR(PERCENTRANK(I:I,I1301),0)</f>
        <v/>
      </c>
      <c r="P1301">
        <f>IFERROR(1 - PERCENTRANK(J:J,J1301),0)</f>
        <v/>
      </c>
      <c r="Q1301">
        <f>IFERROR(PERCENTRANK(K:K,K1301),0)</f>
        <v/>
      </c>
      <c r="R1301">
        <f>L1301*weight1+M1301*weight2+N1301*weight3+O1301*weight4+P1301*weight5+Q1301*weight6</f>
        <v/>
      </c>
    </row>
    <row r="1302" spans="1:18">
      <c r="A1302">
        <f>RANK(R1302,R:R)</f>
        <v/>
      </c>
      <c r="B1302" t="s">
        <v>14908</v>
      </c>
      <c r="C1302">
        <f>VLOOKUP(B1302,'Input - companies list'!B:L,2,FALSE)</f>
        <v/>
      </c>
      <c r="D1302">
        <f>VLOOKUP(B1302,'Input - companies list'!B:L,11,FALSE)</f>
        <v/>
      </c>
      <c r="E1302">
        <f>VLOOKUP(B1302,'Input - companies list'!B:E,4,FALSE)</f>
        <v/>
      </c>
      <c r="F1302">
        <f>SUMIFS('Input - target event report'!H:H,'Input - target event report'!B:B,B1302,'Input - target event report'!D:D, "Private Investment")</f>
        <v/>
      </c>
      <c r="G1302">
        <f>IF(I1302&lt;2, "N/A", (MAXIFS('Input - target event report'!E:E,'Input - target event report'!B:B,B:B,'Input - target event report'!D:D,"Private Investment")-MINIFS('Input - target event report'!E:E,'Input - target event report'!B:B,B:B,'Input - target event report'!D:D,"Private Investment"))/(I1302-1))</f>
        <v/>
      </c>
      <c r="H1302">
        <f>IF(MAXIFS('Input - target event report'!E:E,'Input - target event report'!B:B,B:B,'Input - target event report'!D:D,"Private Investment") = 0, "N/A", TODAY() - MAXIFS('Input - target event report'!E:E,'Input - target event report'!B:B,B:B,'Input - target event report'!D:D,"Private Investment"))</f>
        <v/>
      </c>
      <c r="I1302">
        <f>COUNTIFS('Input - target event report'!B:B,B1302,'Input - target event report'!D:D, "Private Investment")</f>
        <v/>
      </c>
      <c r="J1302">
        <f>INDEX('Input - companies list'!$1:$10000,MATCH(B1302,'Input - companies list'!B:B,0),MATCH("Flow",'Input - companies list'!$1:$1,0 ))</f>
        <v/>
      </c>
      <c r="K1302">
        <f>INDEX('Input - companies list'!$1:$10000,MATCH(B1302,'Input - companies list'!B:B,0),MATCH("Inter-Cluster Connectivity",'Input - companies list'!$1:$1,0 ))</f>
        <v/>
      </c>
      <c r="L1302">
        <f>IFERROR(PERCENTRANK(F:F,F1302),0)</f>
        <v/>
      </c>
      <c r="M1302">
        <f>IFERROR(1 - PERCENTRANK(G:G,G1302),0)</f>
        <v/>
      </c>
      <c r="N1302">
        <f>IFERROR(1 - PERCENTRANK(H:H,H1302),0)</f>
        <v/>
      </c>
      <c r="O1302">
        <f>IFERROR(PERCENTRANK(I:I,I1302),0)</f>
        <v/>
      </c>
      <c r="P1302">
        <f>IFERROR(1 - PERCENTRANK(J:J,J1302),0)</f>
        <v/>
      </c>
      <c r="Q1302">
        <f>IFERROR(PERCENTRANK(K:K,K1302),0)</f>
        <v/>
      </c>
      <c r="R1302">
        <f>L1302*weight1+M1302*weight2+N1302*weight3+O1302*weight4+P1302*weight5+Q1302*weight6</f>
        <v/>
      </c>
    </row>
    <row r="1303" spans="1:18">
      <c r="A1303">
        <f>RANK(R1303,R:R)</f>
        <v/>
      </c>
      <c r="B1303" t="s">
        <v>14918</v>
      </c>
      <c r="C1303">
        <f>VLOOKUP(B1303,'Input - companies list'!B:L,2,FALSE)</f>
        <v/>
      </c>
      <c r="D1303">
        <f>VLOOKUP(B1303,'Input - companies list'!B:L,11,FALSE)</f>
        <v/>
      </c>
      <c r="E1303">
        <f>VLOOKUP(B1303,'Input - companies list'!B:E,4,FALSE)</f>
        <v/>
      </c>
      <c r="F1303">
        <f>SUMIFS('Input - target event report'!H:H,'Input - target event report'!B:B,B1303,'Input - target event report'!D:D, "Private Investment")</f>
        <v/>
      </c>
      <c r="G1303">
        <f>IF(I1303&lt;2, "N/A", (MAXIFS('Input - target event report'!E:E,'Input - target event report'!B:B,B:B,'Input - target event report'!D:D,"Private Investment")-MINIFS('Input - target event report'!E:E,'Input - target event report'!B:B,B:B,'Input - target event report'!D:D,"Private Investment"))/(I1303-1))</f>
        <v/>
      </c>
      <c r="H1303">
        <f>IF(MAXIFS('Input - target event report'!E:E,'Input - target event report'!B:B,B:B,'Input - target event report'!D:D,"Private Investment") = 0, "N/A", TODAY() - MAXIFS('Input - target event report'!E:E,'Input - target event report'!B:B,B:B,'Input - target event report'!D:D,"Private Investment"))</f>
        <v/>
      </c>
      <c r="I1303">
        <f>COUNTIFS('Input - target event report'!B:B,B1303,'Input - target event report'!D:D, "Private Investment")</f>
        <v/>
      </c>
      <c r="J1303">
        <f>INDEX('Input - companies list'!$1:$10000,MATCH(B1303,'Input - companies list'!B:B,0),MATCH("Flow",'Input - companies list'!$1:$1,0 ))</f>
        <v/>
      </c>
      <c r="K1303">
        <f>INDEX('Input - companies list'!$1:$10000,MATCH(B1303,'Input - companies list'!B:B,0),MATCH("Inter-Cluster Connectivity",'Input - companies list'!$1:$1,0 ))</f>
        <v/>
      </c>
      <c r="L1303">
        <f>IFERROR(PERCENTRANK(F:F,F1303),0)</f>
        <v/>
      </c>
      <c r="M1303">
        <f>IFERROR(1 - PERCENTRANK(G:G,G1303),0)</f>
        <v/>
      </c>
      <c r="N1303">
        <f>IFERROR(1 - PERCENTRANK(H:H,H1303),0)</f>
        <v/>
      </c>
      <c r="O1303">
        <f>IFERROR(PERCENTRANK(I:I,I1303),0)</f>
        <v/>
      </c>
      <c r="P1303">
        <f>IFERROR(1 - PERCENTRANK(J:J,J1303),0)</f>
        <v/>
      </c>
      <c r="Q1303">
        <f>IFERROR(PERCENTRANK(K:K,K1303),0)</f>
        <v/>
      </c>
      <c r="R1303">
        <f>L1303*weight1+M1303*weight2+N1303*weight3+O1303*weight4+P1303*weight5+Q1303*weight6</f>
        <v/>
      </c>
    </row>
    <row r="1304" spans="1:18">
      <c r="A1304">
        <f>RANK(R1304,R:R)</f>
        <v/>
      </c>
      <c r="B1304" t="s">
        <v>14927</v>
      </c>
      <c r="C1304">
        <f>VLOOKUP(B1304,'Input - companies list'!B:L,2,FALSE)</f>
        <v/>
      </c>
      <c r="D1304">
        <f>VLOOKUP(B1304,'Input - companies list'!B:L,11,FALSE)</f>
        <v/>
      </c>
      <c r="E1304">
        <f>VLOOKUP(B1304,'Input - companies list'!B:E,4,FALSE)</f>
        <v/>
      </c>
      <c r="F1304">
        <f>SUMIFS('Input - target event report'!H:H,'Input - target event report'!B:B,B1304,'Input - target event report'!D:D, "Private Investment")</f>
        <v/>
      </c>
      <c r="G1304">
        <f>IF(I1304&lt;2, "N/A", (MAXIFS('Input - target event report'!E:E,'Input - target event report'!B:B,B:B,'Input - target event report'!D:D,"Private Investment")-MINIFS('Input - target event report'!E:E,'Input - target event report'!B:B,B:B,'Input - target event report'!D:D,"Private Investment"))/(I1304-1))</f>
        <v/>
      </c>
      <c r="H1304">
        <f>IF(MAXIFS('Input - target event report'!E:E,'Input - target event report'!B:B,B:B,'Input - target event report'!D:D,"Private Investment") = 0, "N/A", TODAY() - MAXIFS('Input - target event report'!E:E,'Input - target event report'!B:B,B:B,'Input - target event report'!D:D,"Private Investment"))</f>
        <v/>
      </c>
      <c r="I1304">
        <f>COUNTIFS('Input - target event report'!B:B,B1304,'Input - target event report'!D:D, "Private Investment")</f>
        <v/>
      </c>
      <c r="J1304">
        <f>INDEX('Input - companies list'!$1:$10000,MATCH(B1304,'Input - companies list'!B:B,0),MATCH("Flow",'Input - companies list'!$1:$1,0 ))</f>
        <v/>
      </c>
      <c r="K1304">
        <f>INDEX('Input - companies list'!$1:$10000,MATCH(B1304,'Input - companies list'!B:B,0),MATCH("Inter-Cluster Connectivity",'Input - companies list'!$1:$1,0 ))</f>
        <v/>
      </c>
      <c r="L1304">
        <f>IFERROR(PERCENTRANK(F:F,F1304),0)</f>
        <v/>
      </c>
      <c r="M1304">
        <f>IFERROR(1 - PERCENTRANK(G:G,G1304),0)</f>
        <v/>
      </c>
      <c r="N1304">
        <f>IFERROR(1 - PERCENTRANK(H:H,H1304),0)</f>
        <v/>
      </c>
      <c r="O1304">
        <f>IFERROR(PERCENTRANK(I:I,I1304),0)</f>
        <v/>
      </c>
      <c r="P1304">
        <f>IFERROR(1 - PERCENTRANK(J:J,J1304),0)</f>
        <v/>
      </c>
      <c r="Q1304">
        <f>IFERROR(PERCENTRANK(K:K,K1304),0)</f>
        <v/>
      </c>
      <c r="R1304">
        <f>L1304*weight1+M1304*weight2+N1304*weight3+O1304*weight4+P1304*weight5+Q1304*weight6</f>
        <v/>
      </c>
    </row>
    <row r="1305" spans="1:18">
      <c r="A1305">
        <f>RANK(R1305,R:R)</f>
        <v/>
      </c>
      <c r="B1305" t="s">
        <v>14935</v>
      </c>
      <c r="C1305">
        <f>VLOOKUP(B1305,'Input - companies list'!B:L,2,FALSE)</f>
        <v/>
      </c>
      <c r="D1305">
        <f>VLOOKUP(B1305,'Input - companies list'!B:L,11,FALSE)</f>
        <v/>
      </c>
      <c r="E1305">
        <f>VLOOKUP(B1305,'Input - companies list'!B:E,4,FALSE)</f>
        <v/>
      </c>
      <c r="F1305">
        <f>SUMIFS('Input - target event report'!H:H,'Input - target event report'!B:B,B1305,'Input - target event report'!D:D, "Private Investment")</f>
        <v/>
      </c>
      <c r="G1305">
        <f>IF(I1305&lt;2, "N/A", (MAXIFS('Input - target event report'!E:E,'Input - target event report'!B:B,B:B,'Input - target event report'!D:D,"Private Investment")-MINIFS('Input - target event report'!E:E,'Input - target event report'!B:B,B:B,'Input - target event report'!D:D,"Private Investment"))/(I1305-1))</f>
        <v/>
      </c>
      <c r="H1305">
        <f>IF(MAXIFS('Input - target event report'!E:E,'Input - target event report'!B:B,B:B,'Input - target event report'!D:D,"Private Investment") = 0, "N/A", TODAY() - MAXIFS('Input - target event report'!E:E,'Input - target event report'!B:B,B:B,'Input - target event report'!D:D,"Private Investment"))</f>
        <v/>
      </c>
      <c r="I1305">
        <f>COUNTIFS('Input - target event report'!B:B,B1305,'Input - target event report'!D:D, "Private Investment")</f>
        <v/>
      </c>
      <c r="J1305">
        <f>INDEX('Input - companies list'!$1:$10000,MATCH(B1305,'Input - companies list'!B:B,0),MATCH("Flow",'Input - companies list'!$1:$1,0 ))</f>
        <v/>
      </c>
      <c r="K1305">
        <f>INDEX('Input - companies list'!$1:$10000,MATCH(B1305,'Input - companies list'!B:B,0),MATCH("Inter-Cluster Connectivity",'Input - companies list'!$1:$1,0 ))</f>
        <v/>
      </c>
      <c r="L1305">
        <f>IFERROR(PERCENTRANK(F:F,F1305),0)</f>
        <v/>
      </c>
      <c r="M1305">
        <f>IFERROR(1 - PERCENTRANK(G:G,G1305),0)</f>
        <v/>
      </c>
      <c r="N1305">
        <f>IFERROR(1 - PERCENTRANK(H:H,H1305),0)</f>
        <v/>
      </c>
      <c r="O1305">
        <f>IFERROR(PERCENTRANK(I:I,I1305),0)</f>
        <v/>
      </c>
      <c r="P1305">
        <f>IFERROR(1 - PERCENTRANK(J:J,J1305),0)</f>
        <v/>
      </c>
      <c r="Q1305">
        <f>IFERROR(PERCENTRANK(K:K,K1305),0)</f>
        <v/>
      </c>
      <c r="R1305">
        <f>L1305*weight1+M1305*weight2+N1305*weight3+O1305*weight4+P1305*weight5+Q1305*weight6</f>
        <v/>
      </c>
    </row>
    <row r="1306" spans="1:18">
      <c r="A1306">
        <f>RANK(R1306,R:R)</f>
        <v/>
      </c>
      <c r="B1306" t="s">
        <v>14945</v>
      </c>
      <c r="C1306">
        <f>VLOOKUP(B1306,'Input - companies list'!B:L,2,FALSE)</f>
        <v/>
      </c>
      <c r="D1306">
        <f>VLOOKUP(B1306,'Input - companies list'!B:L,11,FALSE)</f>
        <v/>
      </c>
      <c r="E1306">
        <f>VLOOKUP(B1306,'Input - companies list'!B:E,4,FALSE)</f>
        <v/>
      </c>
      <c r="F1306">
        <f>SUMIFS('Input - target event report'!H:H,'Input - target event report'!B:B,B1306,'Input - target event report'!D:D, "Private Investment")</f>
        <v/>
      </c>
      <c r="G1306">
        <f>IF(I1306&lt;2, "N/A", (MAXIFS('Input - target event report'!E:E,'Input - target event report'!B:B,B:B,'Input - target event report'!D:D,"Private Investment")-MINIFS('Input - target event report'!E:E,'Input - target event report'!B:B,B:B,'Input - target event report'!D:D,"Private Investment"))/(I1306-1))</f>
        <v/>
      </c>
      <c r="H1306">
        <f>IF(MAXIFS('Input - target event report'!E:E,'Input - target event report'!B:B,B:B,'Input - target event report'!D:D,"Private Investment") = 0, "N/A", TODAY() - MAXIFS('Input - target event report'!E:E,'Input - target event report'!B:B,B:B,'Input - target event report'!D:D,"Private Investment"))</f>
        <v/>
      </c>
      <c r="I1306">
        <f>COUNTIFS('Input - target event report'!B:B,B1306,'Input - target event report'!D:D, "Private Investment")</f>
        <v/>
      </c>
      <c r="J1306">
        <f>INDEX('Input - companies list'!$1:$10000,MATCH(B1306,'Input - companies list'!B:B,0),MATCH("Flow",'Input - companies list'!$1:$1,0 ))</f>
        <v/>
      </c>
      <c r="K1306">
        <f>INDEX('Input - companies list'!$1:$10000,MATCH(B1306,'Input - companies list'!B:B,0),MATCH("Inter-Cluster Connectivity",'Input - companies list'!$1:$1,0 ))</f>
        <v/>
      </c>
      <c r="L1306">
        <f>IFERROR(PERCENTRANK(F:F,F1306),0)</f>
        <v/>
      </c>
      <c r="M1306">
        <f>IFERROR(1 - PERCENTRANK(G:G,G1306),0)</f>
        <v/>
      </c>
      <c r="N1306">
        <f>IFERROR(1 - PERCENTRANK(H:H,H1306),0)</f>
        <v/>
      </c>
      <c r="O1306">
        <f>IFERROR(PERCENTRANK(I:I,I1306),0)</f>
        <v/>
      </c>
      <c r="P1306">
        <f>IFERROR(1 - PERCENTRANK(J:J,J1306),0)</f>
        <v/>
      </c>
      <c r="Q1306">
        <f>IFERROR(PERCENTRANK(K:K,K1306),0)</f>
        <v/>
      </c>
      <c r="R1306">
        <f>L1306*weight1+M1306*weight2+N1306*weight3+O1306*weight4+P1306*weight5+Q1306*weight6</f>
        <v/>
      </c>
    </row>
    <row r="1307" spans="1:18">
      <c r="A1307">
        <f>RANK(R1307,R:R)</f>
        <v/>
      </c>
      <c r="B1307" t="s">
        <v>14956</v>
      </c>
      <c r="C1307">
        <f>VLOOKUP(B1307,'Input - companies list'!B:L,2,FALSE)</f>
        <v/>
      </c>
      <c r="D1307">
        <f>VLOOKUP(B1307,'Input - companies list'!B:L,11,FALSE)</f>
        <v/>
      </c>
      <c r="E1307">
        <f>VLOOKUP(B1307,'Input - companies list'!B:E,4,FALSE)</f>
        <v/>
      </c>
      <c r="F1307">
        <f>SUMIFS('Input - target event report'!H:H,'Input - target event report'!B:B,B1307,'Input - target event report'!D:D, "Private Investment")</f>
        <v/>
      </c>
      <c r="G1307">
        <f>IF(I1307&lt;2, "N/A", (MAXIFS('Input - target event report'!E:E,'Input - target event report'!B:B,B:B,'Input - target event report'!D:D,"Private Investment")-MINIFS('Input - target event report'!E:E,'Input - target event report'!B:B,B:B,'Input - target event report'!D:D,"Private Investment"))/(I1307-1))</f>
        <v/>
      </c>
      <c r="H1307">
        <f>IF(MAXIFS('Input - target event report'!E:E,'Input - target event report'!B:B,B:B,'Input - target event report'!D:D,"Private Investment") = 0, "N/A", TODAY() - MAXIFS('Input - target event report'!E:E,'Input - target event report'!B:B,B:B,'Input - target event report'!D:D,"Private Investment"))</f>
        <v/>
      </c>
      <c r="I1307">
        <f>COUNTIFS('Input - target event report'!B:B,B1307,'Input - target event report'!D:D, "Private Investment")</f>
        <v/>
      </c>
      <c r="J1307">
        <f>INDEX('Input - companies list'!$1:$10000,MATCH(B1307,'Input - companies list'!B:B,0),MATCH("Flow",'Input - companies list'!$1:$1,0 ))</f>
        <v/>
      </c>
      <c r="K1307">
        <f>INDEX('Input - companies list'!$1:$10000,MATCH(B1307,'Input - companies list'!B:B,0),MATCH("Inter-Cluster Connectivity",'Input - companies list'!$1:$1,0 ))</f>
        <v/>
      </c>
      <c r="L1307">
        <f>IFERROR(PERCENTRANK(F:F,F1307),0)</f>
        <v/>
      </c>
      <c r="M1307">
        <f>IFERROR(1 - PERCENTRANK(G:G,G1307),0)</f>
        <v/>
      </c>
      <c r="N1307">
        <f>IFERROR(1 - PERCENTRANK(H:H,H1307),0)</f>
        <v/>
      </c>
      <c r="O1307">
        <f>IFERROR(PERCENTRANK(I:I,I1307),0)</f>
        <v/>
      </c>
      <c r="P1307">
        <f>IFERROR(1 - PERCENTRANK(J:J,J1307),0)</f>
        <v/>
      </c>
      <c r="Q1307">
        <f>IFERROR(PERCENTRANK(K:K,K1307),0)</f>
        <v/>
      </c>
      <c r="R1307">
        <f>L1307*weight1+M1307*weight2+N1307*weight3+O1307*weight4+P1307*weight5+Q1307*weight6</f>
        <v/>
      </c>
    </row>
    <row r="1308" spans="1:18">
      <c r="A1308">
        <f>RANK(R1308,R:R)</f>
        <v/>
      </c>
      <c r="B1308" t="s">
        <v>14966</v>
      </c>
      <c r="C1308">
        <f>VLOOKUP(B1308,'Input - companies list'!B:L,2,FALSE)</f>
        <v/>
      </c>
      <c r="D1308">
        <f>VLOOKUP(B1308,'Input - companies list'!B:L,11,FALSE)</f>
        <v/>
      </c>
      <c r="E1308">
        <f>VLOOKUP(B1308,'Input - companies list'!B:E,4,FALSE)</f>
        <v/>
      </c>
      <c r="F1308">
        <f>SUMIFS('Input - target event report'!H:H,'Input - target event report'!B:B,B1308,'Input - target event report'!D:D, "Private Investment")</f>
        <v/>
      </c>
      <c r="G1308">
        <f>IF(I1308&lt;2, "N/A", (MAXIFS('Input - target event report'!E:E,'Input - target event report'!B:B,B:B,'Input - target event report'!D:D,"Private Investment")-MINIFS('Input - target event report'!E:E,'Input - target event report'!B:B,B:B,'Input - target event report'!D:D,"Private Investment"))/(I1308-1))</f>
        <v/>
      </c>
      <c r="H1308">
        <f>IF(MAXIFS('Input - target event report'!E:E,'Input - target event report'!B:B,B:B,'Input - target event report'!D:D,"Private Investment") = 0, "N/A", TODAY() - MAXIFS('Input - target event report'!E:E,'Input - target event report'!B:B,B:B,'Input - target event report'!D:D,"Private Investment"))</f>
        <v/>
      </c>
      <c r="I1308">
        <f>COUNTIFS('Input - target event report'!B:B,B1308,'Input - target event report'!D:D, "Private Investment")</f>
        <v/>
      </c>
      <c r="J1308">
        <f>INDEX('Input - companies list'!$1:$10000,MATCH(B1308,'Input - companies list'!B:B,0),MATCH("Flow",'Input - companies list'!$1:$1,0 ))</f>
        <v/>
      </c>
      <c r="K1308">
        <f>INDEX('Input - companies list'!$1:$10000,MATCH(B1308,'Input - companies list'!B:B,0),MATCH("Inter-Cluster Connectivity",'Input - companies list'!$1:$1,0 ))</f>
        <v/>
      </c>
      <c r="L1308">
        <f>IFERROR(PERCENTRANK(F:F,F1308),0)</f>
        <v/>
      </c>
      <c r="M1308">
        <f>IFERROR(1 - PERCENTRANK(G:G,G1308),0)</f>
        <v/>
      </c>
      <c r="N1308">
        <f>IFERROR(1 - PERCENTRANK(H:H,H1308),0)</f>
        <v/>
      </c>
      <c r="O1308">
        <f>IFERROR(PERCENTRANK(I:I,I1308),0)</f>
        <v/>
      </c>
      <c r="P1308">
        <f>IFERROR(1 - PERCENTRANK(J:J,J1308),0)</f>
        <v/>
      </c>
      <c r="Q1308">
        <f>IFERROR(PERCENTRANK(K:K,K1308),0)</f>
        <v/>
      </c>
      <c r="R1308">
        <f>L1308*weight1+M1308*weight2+N1308*weight3+O1308*weight4+P1308*weight5+Q1308*weight6</f>
        <v/>
      </c>
    </row>
    <row r="1309" spans="1:18">
      <c r="A1309">
        <f>RANK(R1309,R:R)</f>
        <v/>
      </c>
      <c r="B1309" t="s">
        <v>14974</v>
      </c>
      <c r="C1309">
        <f>VLOOKUP(B1309,'Input - companies list'!B:L,2,FALSE)</f>
        <v/>
      </c>
      <c r="D1309">
        <f>VLOOKUP(B1309,'Input - companies list'!B:L,11,FALSE)</f>
        <v/>
      </c>
      <c r="E1309">
        <f>VLOOKUP(B1309,'Input - companies list'!B:E,4,FALSE)</f>
        <v/>
      </c>
      <c r="F1309">
        <f>SUMIFS('Input - target event report'!H:H,'Input - target event report'!B:B,B1309,'Input - target event report'!D:D, "Private Investment")</f>
        <v/>
      </c>
      <c r="G1309">
        <f>IF(I1309&lt;2, "N/A", (MAXIFS('Input - target event report'!E:E,'Input - target event report'!B:B,B:B,'Input - target event report'!D:D,"Private Investment")-MINIFS('Input - target event report'!E:E,'Input - target event report'!B:B,B:B,'Input - target event report'!D:D,"Private Investment"))/(I1309-1))</f>
        <v/>
      </c>
      <c r="H1309">
        <f>IF(MAXIFS('Input - target event report'!E:E,'Input - target event report'!B:B,B:B,'Input - target event report'!D:D,"Private Investment") = 0, "N/A", TODAY() - MAXIFS('Input - target event report'!E:E,'Input - target event report'!B:B,B:B,'Input - target event report'!D:D,"Private Investment"))</f>
        <v/>
      </c>
      <c r="I1309">
        <f>COUNTIFS('Input - target event report'!B:B,B1309,'Input - target event report'!D:D, "Private Investment")</f>
        <v/>
      </c>
      <c r="J1309">
        <f>INDEX('Input - companies list'!$1:$10000,MATCH(B1309,'Input - companies list'!B:B,0),MATCH("Flow",'Input - companies list'!$1:$1,0 ))</f>
        <v/>
      </c>
      <c r="K1309">
        <f>INDEX('Input - companies list'!$1:$10000,MATCH(B1309,'Input - companies list'!B:B,0),MATCH("Inter-Cluster Connectivity",'Input - companies list'!$1:$1,0 ))</f>
        <v/>
      </c>
      <c r="L1309">
        <f>IFERROR(PERCENTRANK(F:F,F1309),0)</f>
        <v/>
      </c>
      <c r="M1309">
        <f>IFERROR(1 - PERCENTRANK(G:G,G1309),0)</f>
        <v/>
      </c>
      <c r="N1309">
        <f>IFERROR(1 - PERCENTRANK(H:H,H1309),0)</f>
        <v/>
      </c>
      <c r="O1309">
        <f>IFERROR(PERCENTRANK(I:I,I1309),0)</f>
        <v/>
      </c>
      <c r="P1309">
        <f>IFERROR(1 - PERCENTRANK(J:J,J1309),0)</f>
        <v/>
      </c>
      <c r="Q1309">
        <f>IFERROR(PERCENTRANK(K:K,K1309),0)</f>
        <v/>
      </c>
      <c r="R1309">
        <f>L1309*weight1+M1309*weight2+N1309*weight3+O1309*weight4+P1309*weight5+Q1309*weight6</f>
        <v/>
      </c>
    </row>
    <row r="1310" spans="1:18">
      <c r="A1310">
        <f>RANK(R1310,R:R)</f>
        <v/>
      </c>
      <c r="B1310" t="s">
        <v>14985</v>
      </c>
      <c r="C1310">
        <f>VLOOKUP(B1310,'Input - companies list'!B:L,2,FALSE)</f>
        <v/>
      </c>
      <c r="D1310">
        <f>VLOOKUP(B1310,'Input - companies list'!B:L,11,FALSE)</f>
        <v/>
      </c>
      <c r="E1310">
        <f>VLOOKUP(B1310,'Input - companies list'!B:E,4,FALSE)</f>
        <v/>
      </c>
      <c r="F1310">
        <f>SUMIFS('Input - target event report'!H:H,'Input - target event report'!B:B,B1310,'Input - target event report'!D:D, "Private Investment")</f>
        <v/>
      </c>
      <c r="G1310">
        <f>IF(I1310&lt;2, "N/A", (MAXIFS('Input - target event report'!E:E,'Input - target event report'!B:B,B:B,'Input - target event report'!D:D,"Private Investment")-MINIFS('Input - target event report'!E:E,'Input - target event report'!B:B,B:B,'Input - target event report'!D:D,"Private Investment"))/(I1310-1))</f>
        <v/>
      </c>
      <c r="H1310">
        <f>IF(MAXIFS('Input - target event report'!E:E,'Input - target event report'!B:B,B:B,'Input - target event report'!D:D,"Private Investment") = 0, "N/A", TODAY() - MAXIFS('Input - target event report'!E:E,'Input - target event report'!B:B,B:B,'Input - target event report'!D:D,"Private Investment"))</f>
        <v/>
      </c>
      <c r="I1310">
        <f>COUNTIFS('Input - target event report'!B:B,B1310,'Input - target event report'!D:D, "Private Investment")</f>
        <v/>
      </c>
      <c r="J1310">
        <f>INDEX('Input - companies list'!$1:$10000,MATCH(B1310,'Input - companies list'!B:B,0),MATCH("Flow",'Input - companies list'!$1:$1,0 ))</f>
        <v/>
      </c>
      <c r="K1310">
        <f>INDEX('Input - companies list'!$1:$10000,MATCH(B1310,'Input - companies list'!B:B,0),MATCH("Inter-Cluster Connectivity",'Input - companies list'!$1:$1,0 ))</f>
        <v/>
      </c>
      <c r="L1310">
        <f>IFERROR(PERCENTRANK(F:F,F1310),0)</f>
        <v/>
      </c>
      <c r="M1310">
        <f>IFERROR(1 - PERCENTRANK(G:G,G1310),0)</f>
        <v/>
      </c>
      <c r="N1310">
        <f>IFERROR(1 - PERCENTRANK(H:H,H1310),0)</f>
        <v/>
      </c>
      <c r="O1310">
        <f>IFERROR(PERCENTRANK(I:I,I1310),0)</f>
        <v/>
      </c>
      <c r="P1310">
        <f>IFERROR(1 - PERCENTRANK(J:J,J1310),0)</f>
        <v/>
      </c>
      <c r="Q1310">
        <f>IFERROR(PERCENTRANK(K:K,K1310),0)</f>
        <v/>
      </c>
      <c r="R1310">
        <f>L1310*weight1+M1310*weight2+N1310*weight3+O1310*weight4+P1310*weight5+Q1310*weight6</f>
        <v/>
      </c>
    </row>
    <row r="1311" spans="1:18">
      <c r="A1311">
        <f>RANK(R1311,R:R)</f>
        <v/>
      </c>
      <c r="B1311" t="s">
        <v>14995</v>
      </c>
      <c r="C1311">
        <f>VLOOKUP(B1311,'Input - companies list'!B:L,2,FALSE)</f>
        <v/>
      </c>
      <c r="D1311">
        <f>VLOOKUP(B1311,'Input - companies list'!B:L,11,FALSE)</f>
        <v/>
      </c>
      <c r="E1311">
        <f>VLOOKUP(B1311,'Input - companies list'!B:E,4,FALSE)</f>
        <v/>
      </c>
      <c r="F1311">
        <f>SUMIFS('Input - target event report'!H:H,'Input - target event report'!B:B,B1311,'Input - target event report'!D:D, "Private Investment")</f>
        <v/>
      </c>
      <c r="G1311">
        <f>IF(I1311&lt;2, "N/A", (MAXIFS('Input - target event report'!E:E,'Input - target event report'!B:B,B:B,'Input - target event report'!D:D,"Private Investment")-MINIFS('Input - target event report'!E:E,'Input - target event report'!B:B,B:B,'Input - target event report'!D:D,"Private Investment"))/(I1311-1))</f>
        <v/>
      </c>
      <c r="H1311">
        <f>IF(MAXIFS('Input - target event report'!E:E,'Input - target event report'!B:B,B:B,'Input - target event report'!D:D,"Private Investment") = 0, "N/A", TODAY() - MAXIFS('Input - target event report'!E:E,'Input - target event report'!B:B,B:B,'Input - target event report'!D:D,"Private Investment"))</f>
        <v/>
      </c>
      <c r="I1311">
        <f>COUNTIFS('Input - target event report'!B:B,B1311,'Input - target event report'!D:D, "Private Investment")</f>
        <v/>
      </c>
      <c r="J1311">
        <f>INDEX('Input - companies list'!$1:$10000,MATCH(B1311,'Input - companies list'!B:B,0),MATCH("Flow",'Input - companies list'!$1:$1,0 ))</f>
        <v/>
      </c>
      <c r="K1311">
        <f>INDEX('Input - companies list'!$1:$10000,MATCH(B1311,'Input - companies list'!B:B,0),MATCH("Inter-Cluster Connectivity",'Input - companies list'!$1:$1,0 ))</f>
        <v/>
      </c>
      <c r="L1311">
        <f>IFERROR(PERCENTRANK(F:F,F1311),0)</f>
        <v/>
      </c>
      <c r="M1311">
        <f>IFERROR(1 - PERCENTRANK(G:G,G1311),0)</f>
        <v/>
      </c>
      <c r="N1311">
        <f>IFERROR(1 - PERCENTRANK(H:H,H1311),0)</f>
        <v/>
      </c>
      <c r="O1311">
        <f>IFERROR(PERCENTRANK(I:I,I1311),0)</f>
        <v/>
      </c>
      <c r="P1311">
        <f>IFERROR(1 - PERCENTRANK(J:J,J1311),0)</f>
        <v/>
      </c>
      <c r="Q1311">
        <f>IFERROR(PERCENTRANK(K:K,K1311),0)</f>
        <v/>
      </c>
      <c r="R1311">
        <f>L1311*weight1+M1311*weight2+N1311*weight3+O1311*weight4+P1311*weight5+Q1311*weight6</f>
        <v/>
      </c>
    </row>
    <row r="1312" spans="1:18">
      <c r="A1312">
        <f>RANK(R1312,R:R)</f>
        <v/>
      </c>
      <c r="B1312" t="s">
        <v>15003</v>
      </c>
      <c r="C1312">
        <f>VLOOKUP(B1312,'Input - companies list'!B:L,2,FALSE)</f>
        <v/>
      </c>
      <c r="D1312">
        <f>VLOOKUP(B1312,'Input - companies list'!B:L,11,FALSE)</f>
        <v/>
      </c>
      <c r="E1312">
        <f>VLOOKUP(B1312,'Input - companies list'!B:E,4,FALSE)</f>
        <v/>
      </c>
      <c r="F1312">
        <f>SUMIFS('Input - target event report'!H:H,'Input - target event report'!B:B,B1312,'Input - target event report'!D:D, "Private Investment")</f>
        <v/>
      </c>
      <c r="G1312">
        <f>IF(I1312&lt;2, "N/A", (MAXIFS('Input - target event report'!E:E,'Input - target event report'!B:B,B:B,'Input - target event report'!D:D,"Private Investment")-MINIFS('Input - target event report'!E:E,'Input - target event report'!B:B,B:B,'Input - target event report'!D:D,"Private Investment"))/(I1312-1))</f>
        <v/>
      </c>
      <c r="H1312">
        <f>IF(MAXIFS('Input - target event report'!E:E,'Input - target event report'!B:B,B:B,'Input - target event report'!D:D,"Private Investment") = 0, "N/A", TODAY() - MAXIFS('Input - target event report'!E:E,'Input - target event report'!B:B,B:B,'Input - target event report'!D:D,"Private Investment"))</f>
        <v/>
      </c>
      <c r="I1312">
        <f>COUNTIFS('Input - target event report'!B:B,B1312,'Input - target event report'!D:D, "Private Investment")</f>
        <v/>
      </c>
      <c r="J1312">
        <f>INDEX('Input - companies list'!$1:$10000,MATCH(B1312,'Input - companies list'!B:B,0),MATCH("Flow",'Input - companies list'!$1:$1,0 ))</f>
        <v/>
      </c>
      <c r="K1312">
        <f>INDEX('Input - companies list'!$1:$10000,MATCH(B1312,'Input - companies list'!B:B,0),MATCH("Inter-Cluster Connectivity",'Input - companies list'!$1:$1,0 ))</f>
        <v/>
      </c>
      <c r="L1312">
        <f>IFERROR(PERCENTRANK(F:F,F1312),0)</f>
        <v/>
      </c>
      <c r="M1312">
        <f>IFERROR(1 - PERCENTRANK(G:G,G1312),0)</f>
        <v/>
      </c>
      <c r="N1312">
        <f>IFERROR(1 - PERCENTRANK(H:H,H1312),0)</f>
        <v/>
      </c>
      <c r="O1312">
        <f>IFERROR(PERCENTRANK(I:I,I1312),0)</f>
        <v/>
      </c>
      <c r="P1312">
        <f>IFERROR(1 - PERCENTRANK(J:J,J1312),0)</f>
        <v/>
      </c>
      <c r="Q1312">
        <f>IFERROR(PERCENTRANK(K:K,K1312),0)</f>
        <v/>
      </c>
      <c r="R1312">
        <f>L1312*weight1+M1312*weight2+N1312*weight3+O1312*weight4+P1312*weight5+Q1312*weight6</f>
        <v/>
      </c>
    </row>
    <row r="1313" spans="1:18">
      <c r="A1313">
        <f>RANK(R1313,R:R)</f>
        <v/>
      </c>
      <c r="B1313" t="s">
        <v>15013</v>
      </c>
      <c r="C1313">
        <f>VLOOKUP(B1313,'Input - companies list'!B:L,2,FALSE)</f>
        <v/>
      </c>
      <c r="D1313">
        <f>VLOOKUP(B1313,'Input - companies list'!B:L,11,FALSE)</f>
        <v/>
      </c>
      <c r="E1313">
        <f>VLOOKUP(B1313,'Input - companies list'!B:E,4,FALSE)</f>
        <v/>
      </c>
      <c r="F1313">
        <f>SUMIFS('Input - target event report'!H:H,'Input - target event report'!B:B,B1313,'Input - target event report'!D:D, "Private Investment")</f>
        <v/>
      </c>
      <c r="G1313">
        <f>IF(I1313&lt;2, "N/A", (MAXIFS('Input - target event report'!E:E,'Input - target event report'!B:B,B:B,'Input - target event report'!D:D,"Private Investment")-MINIFS('Input - target event report'!E:E,'Input - target event report'!B:B,B:B,'Input - target event report'!D:D,"Private Investment"))/(I1313-1))</f>
        <v/>
      </c>
      <c r="H1313">
        <f>IF(MAXIFS('Input - target event report'!E:E,'Input - target event report'!B:B,B:B,'Input - target event report'!D:D,"Private Investment") = 0, "N/A", TODAY() - MAXIFS('Input - target event report'!E:E,'Input - target event report'!B:B,B:B,'Input - target event report'!D:D,"Private Investment"))</f>
        <v/>
      </c>
      <c r="I1313">
        <f>COUNTIFS('Input - target event report'!B:B,B1313,'Input - target event report'!D:D, "Private Investment")</f>
        <v/>
      </c>
      <c r="J1313">
        <f>INDEX('Input - companies list'!$1:$10000,MATCH(B1313,'Input - companies list'!B:B,0),MATCH("Flow",'Input - companies list'!$1:$1,0 ))</f>
        <v/>
      </c>
      <c r="K1313">
        <f>INDEX('Input - companies list'!$1:$10000,MATCH(B1313,'Input - companies list'!B:B,0),MATCH("Inter-Cluster Connectivity",'Input - companies list'!$1:$1,0 ))</f>
        <v/>
      </c>
      <c r="L1313">
        <f>IFERROR(PERCENTRANK(F:F,F1313),0)</f>
        <v/>
      </c>
      <c r="M1313">
        <f>IFERROR(1 - PERCENTRANK(G:G,G1313),0)</f>
        <v/>
      </c>
      <c r="N1313">
        <f>IFERROR(1 - PERCENTRANK(H:H,H1313),0)</f>
        <v/>
      </c>
      <c r="O1313">
        <f>IFERROR(PERCENTRANK(I:I,I1313),0)</f>
        <v/>
      </c>
      <c r="P1313">
        <f>IFERROR(1 - PERCENTRANK(J:J,J1313),0)</f>
        <v/>
      </c>
      <c r="Q1313">
        <f>IFERROR(PERCENTRANK(K:K,K1313),0)</f>
        <v/>
      </c>
      <c r="R1313">
        <f>L1313*weight1+M1313*weight2+N1313*weight3+O1313*weight4+P1313*weight5+Q1313*weight6</f>
        <v/>
      </c>
    </row>
    <row r="1314" spans="1:18">
      <c r="A1314">
        <f>RANK(R1314,R:R)</f>
        <v/>
      </c>
      <c r="B1314" t="s">
        <v>15022</v>
      </c>
      <c r="C1314">
        <f>VLOOKUP(B1314,'Input - companies list'!B:L,2,FALSE)</f>
        <v/>
      </c>
      <c r="D1314">
        <f>VLOOKUP(B1314,'Input - companies list'!B:L,11,FALSE)</f>
        <v/>
      </c>
      <c r="E1314">
        <f>VLOOKUP(B1314,'Input - companies list'!B:E,4,FALSE)</f>
        <v/>
      </c>
      <c r="F1314">
        <f>SUMIFS('Input - target event report'!H:H,'Input - target event report'!B:B,B1314,'Input - target event report'!D:D, "Private Investment")</f>
        <v/>
      </c>
      <c r="G1314">
        <f>IF(I1314&lt;2, "N/A", (MAXIFS('Input - target event report'!E:E,'Input - target event report'!B:B,B:B,'Input - target event report'!D:D,"Private Investment")-MINIFS('Input - target event report'!E:E,'Input - target event report'!B:B,B:B,'Input - target event report'!D:D,"Private Investment"))/(I1314-1))</f>
        <v/>
      </c>
      <c r="H1314">
        <f>IF(MAXIFS('Input - target event report'!E:E,'Input - target event report'!B:B,B:B,'Input - target event report'!D:D,"Private Investment") = 0, "N/A", TODAY() - MAXIFS('Input - target event report'!E:E,'Input - target event report'!B:B,B:B,'Input - target event report'!D:D,"Private Investment"))</f>
        <v/>
      </c>
      <c r="I1314">
        <f>COUNTIFS('Input - target event report'!B:B,B1314,'Input - target event report'!D:D, "Private Investment")</f>
        <v/>
      </c>
      <c r="J1314">
        <f>INDEX('Input - companies list'!$1:$10000,MATCH(B1314,'Input - companies list'!B:B,0),MATCH("Flow",'Input - companies list'!$1:$1,0 ))</f>
        <v/>
      </c>
      <c r="K1314">
        <f>INDEX('Input - companies list'!$1:$10000,MATCH(B1314,'Input - companies list'!B:B,0),MATCH("Inter-Cluster Connectivity",'Input - companies list'!$1:$1,0 ))</f>
        <v/>
      </c>
      <c r="L1314">
        <f>IFERROR(PERCENTRANK(F:F,F1314),0)</f>
        <v/>
      </c>
      <c r="M1314">
        <f>IFERROR(1 - PERCENTRANK(G:G,G1314),0)</f>
        <v/>
      </c>
      <c r="N1314">
        <f>IFERROR(1 - PERCENTRANK(H:H,H1314),0)</f>
        <v/>
      </c>
      <c r="O1314">
        <f>IFERROR(PERCENTRANK(I:I,I1314),0)</f>
        <v/>
      </c>
      <c r="P1314">
        <f>IFERROR(1 - PERCENTRANK(J:J,J1314),0)</f>
        <v/>
      </c>
      <c r="Q1314">
        <f>IFERROR(PERCENTRANK(K:K,K1314),0)</f>
        <v/>
      </c>
      <c r="R1314">
        <f>L1314*weight1+M1314*weight2+N1314*weight3+O1314*weight4+P1314*weight5+Q1314*weight6</f>
        <v/>
      </c>
    </row>
    <row r="1315" spans="1:18">
      <c r="A1315">
        <f>RANK(R1315,R:R)</f>
        <v/>
      </c>
      <c r="B1315" t="s">
        <v>15032</v>
      </c>
      <c r="C1315">
        <f>VLOOKUP(B1315,'Input - companies list'!B:L,2,FALSE)</f>
        <v/>
      </c>
      <c r="D1315">
        <f>VLOOKUP(B1315,'Input - companies list'!B:L,11,FALSE)</f>
        <v/>
      </c>
      <c r="E1315">
        <f>VLOOKUP(B1315,'Input - companies list'!B:E,4,FALSE)</f>
        <v/>
      </c>
      <c r="F1315">
        <f>SUMIFS('Input - target event report'!H:H,'Input - target event report'!B:B,B1315,'Input - target event report'!D:D, "Private Investment")</f>
        <v/>
      </c>
      <c r="G1315">
        <f>IF(I1315&lt;2, "N/A", (MAXIFS('Input - target event report'!E:E,'Input - target event report'!B:B,B:B,'Input - target event report'!D:D,"Private Investment")-MINIFS('Input - target event report'!E:E,'Input - target event report'!B:B,B:B,'Input - target event report'!D:D,"Private Investment"))/(I1315-1))</f>
        <v/>
      </c>
      <c r="H1315">
        <f>IF(MAXIFS('Input - target event report'!E:E,'Input - target event report'!B:B,B:B,'Input - target event report'!D:D,"Private Investment") = 0, "N/A", TODAY() - MAXIFS('Input - target event report'!E:E,'Input - target event report'!B:B,B:B,'Input - target event report'!D:D,"Private Investment"))</f>
        <v/>
      </c>
      <c r="I1315">
        <f>COUNTIFS('Input - target event report'!B:B,B1315,'Input - target event report'!D:D, "Private Investment")</f>
        <v/>
      </c>
      <c r="J1315">
        <f>INDEX('Input - companies list'!$1:$10000,MATCH(B1315,'Input - companies list'!B:B,0),MATCH("Flow",'Input - companies list'!$1:$1,0 ))</f>
        <v/>
      </c>
      <c r="K1315">
        <f>INDEX('Input - companies list'!$1:$10000,MATCH(B1315,'Input - companies list'!B:B,0),MATCH("Inter-Cluster Connectivity",'Input - companies list'!$1:$1,0 ))</f>
        <v/>
      </c>
      <c r="L1315">
        <f>IFERROR(PERCENTRANK(F:F,F1315),0)</f>
        <v/>
      </c>
      <c r="M1315">
        <f>IFERROR(1 - PERCENTRANK(G:G,G1315),0)</f>
        <v/>
      </c>
      <c r="N1315">
        <f>IFERROR(1 - PERCENTRANK(H:H,H1315),0)</f>
        <v/>
      </c>
      <c r="O1315">
        <f>IFERROR(PERCENTRANK(I:I,I1315),0)</f>
        <v/>
      </c>
      <c r="P1315">
        <f>IFERROR(1 - PERCENTRANK(J:J,J1315),0)</f>
        <v/>
      </c>
      <c r="Q1315">
        <f>IFERROR(PERCENTRANK(K:K,K1315),0)</f>
        <v/>
      </c>
      <c r="R1315">
        <f>L1315*weight1+M1315*weight2+N1315*weight3+O1315*weight4+P1315*weight5+Q1315*weight6</f>
        <v/>
      </c>
    </row>
    <row r="1316" spans="1:18">
      <c r="A1316">
        <f>RANK(R1316,R:R)</f>
        <v/>
      </c>
      <c r="B1316" t="s">
        <v>15042</v>
      </c>
      <c r="C1316">
        <f>VLOOKUP(B1316,'Input - companies list'!B:L,2,FALSE)</f>
        <v/>
      </c>
      <c r="D1316">
        <f>VLOOKUP(B1316,'Input - companies list'!B:L,11,FALSE)</f>
        <v/>
      </c>
      <c r="E1316">
        <f>VLOOKUP(B1316,'Input - companies list'!B:E,4,FALSE)</f>
        <v/>
      </c>
      <c r="F1316">
        <f>SUMIFS('Input - target event report'!H:H,'Input - target event report'!B:B,B1316,'Input - target event report'!D:D, "Private Investment")</f>
        <v/>
      </c>
      <c r="G1316">
        <f>IF(I1316&lt;2, "N/A", (MAXIFS('Input - target event report'!E:E,'Input - target event report'!B:B,B:B,'Input - target event report'!D:D,"Private Investment")-MINIFS('Input - target event report'!E:E,'Input - target event report'!B:B,B:B,'Input - target event report'!D:D,"Private Investment"))/(I1316-1))</f>
        <v/>
      </c>
      <c r="H1316">
        <f>IF(MAXIFS('Input - target event report'!E:E,'Input - target event report'!B:B,B:B,'Input - target event report'!D:D,"Private Investment") = 0, "N/A", TODAY() - MAXIFS('Input - target event report'!E:E,'Input - target event report'!B:B,B:B,'Input - target event report'!D:D,"Private Investment"))</f>
        <v/>
      </c>
      <c r="I1316">
        <f>COUNTIFS('Input - target event report'!B:B,B1316,'Input - target event report'!D:D, "Private Investment")</f>
        <v/>
      </c>
      <c r="J1316">
        <f>INDEX('Input - companies list'!$1:$10000,MATCH(B1316,'Input - companies list'!B:B,0),MATCH("Flow",'Input - companies list'!$1:$1,0 ))</f>
        <v/>
      </c>
      <c r="K1316">
        <f>INDEX('Input - companies list'!$1:$10000,MATCH(B1316,'Input - companies list'!B:B,0),MATCH("Inter-Cluster Connectivity",'Input - companies list'!$1:$1,0 ))</f>
        <v/>
      </c>
      <c r="L1316">
        <f>IFERROR(PERCENTRANK(F:F,F1316),0)</f>
        <v/>
      </c>
      <c r="M1316">
        <f>IFERROR(1 - PERCENTRANK(G:G,G1316),0)</f>
        <v/>
      </c>
      <c r="N1316">
        <f>IFERROR(1 - PERCENTRANK(H:H,H1316),0)</f>
        <v/>
      </c>
      <c r="O1316">
        <f>IFERROR(PERCENTRANK(I:I,I1316),0)</f>
        <v/>
      </c>
      <c r="P1316">
        <f>IFERROR(1 - PERCENTRANK(J:J,J1316),0)</f>
        <v/>
      </c>
      <c r="Q1316">
        <f>IFERROR(PERCENTRANK(K:K,K1316),0)</f>
        <v/>
      </c>
      <c r="R1316">
        <f>L1316*weight1+M1316*weight2+N1316*weight3+O1316*weight4+P1316*weight5+Q1316*weight6</f>
        <v/>
      </c>
    </row>
    <row r="1317" spans="1:18">
      <c r="A1317">
        <f>RANK(R1317,R:R)</f>
        <v/>
      </c>
      <c r="B1317" t="s">
        <v>15052</v>
      </c>
      <c r="C1317">
        <f>VLOOKUP(B1317,'Input - companies list'!B:L,2,FALSE)</f>
        <v/>
      </c>
      <c r="D1317">
        <f>VLOOKUP(B1317,'Input - companies list'!B:L,11,FALSE)</f>
        <v/>
      </c>
      <c r="E1317">
        <f>VLOOKUP(B1317,'Input - companies list'!B:E,4,FALSE)</f>
        <v/>
      </c>
      <c r="F1317">
        <f>SUMIFS('Input - target event report'!H:H,'Input - target event report'!B:B,B1317,'Input - target event report'!D:D, "Private Investment")</f>
        <v/>
      </c>
      <c r="G1317">
        <f>IF(I1317&lt;2, "N/A", (MAXIFS('Input - target event report'!E:E,'Input - target event report'!B:B,B:B,'Input - target event report'!D:D,"Private Investment")-MINIFS('Input - target event report'!E:E,'Input - target event report'!B:B,B:B,'Input - target event report'!D:D,"Private Investment"))/(I1317-1))</f>
        <v/>
      </c>
      <c r="H1317">
        <f>IF(MAXIFS('Input - target event report'!E:E,'Input - target event report'!B:B,B:B,'Input - target event report'!D:D,"Private Investment") = 0, "N/A", TODAY() - MAXIFS('Input - target event report'!E:E,'Input - target event report'!B:B,B:B,'Input - target event report'!D:D,"Private Investment"))</f>
        <v/>
      </c>
      <c r="I1317">
        <f>COUNTIFS('Input - target event report'!B:B,B1317,'Input - target event report'!D:D, "Private Investment")</f>
        <v/>
      </c>
      <c r="J1317">
        <f>INDEX('Input - companies list'!$1:$10000,MATCH(B1317,'Input - companies list'!B:B,0),MATCH("Flow",'Input - companies list'!$1:$1,0 ))</f>
        <v/>
      </c>
      <c r="K1317">
        <f>INDEX('Input - companies list'!$1:$10000,MATCH(B1317,'Input - companies list'!B:B,0),MATCH("Inter-Cluster Connectivity",'Input - companies list'!$1:$1,0 ))</f>
        <v/>
      </c>
      <c r="L1317">
        <f>IFERROR(PERCENTRANK(F:F,F1317),0)</f>
        <v/>
      </c>
      <c r="M1317">
        <f>IFERROR(1 - PERCENTRANK(G:G,G1317),0)</f>
        <v/>
      </c>
      <c r="N1317">
        <f>IFERROR(1 - PERCENTRANK(H:H,H1317),0)</f>
        <v/>
      </c>
      <c r="O1317">
        <f>IFERROR(PERCENTRANK(I:I,I1317),0)</f>
        <v/>
      </c>
      <c r="P1317">
        <f>IFERROR(1 - PERCENTRANK(J:J,J1317),0)</f>
        <v/>
      </c>
      <c r="Q1317">
        <f>IFERROR(PERCENTRANK(K:K,K1317),0)</f>
        <v/>
      </c>
      <c r="R1317">
        <f>L1317*weight1+M1317*weight2+N1317*weight3+O1317*weight4+P1317*weight5+Q1317*weight6</f>
        <v/>
      </c>
    </row>
    <row r="1318" spans="1:18">
      <c r="A1318">
        <f>RANK(R1318,R:R)</f>
        <v/>
      </c>
      <c r="B1318" t="s">
        <v>15062</v>
      </c>
      <c r="C1318">
        <f>VLOOKUP(B1318,'Input - companies list'!B:L,2,FALSE)</f>
        <v/>
      </c>
      <c r="D1318">
        <f>VLOOKUP(B1318,'Input - companies list'!B:L,11,FALSE)</f>
        <v/>
      </c>
      <c r="E1318">
        <f>VLOOKUP(B1318,'Input - companies list'!B:E,4,FALSE)</f>
        <v/>
      </c>
      <c r="F1318">
        <f>SUMIFS('Input - target event report'!H:H,'Input - target event report'!B:B,B1318,'Input - target event report'!D:D, "Private Investment")</f>
        <v/>
      </c>
      <c r="G1318">
        <f>IF(I1318&lt;2, "N/A", (MAXIFS('Input - target event report'!E:E,'Input - target event report'!B:B,B:B,'Input - target event report'!D:D,"Private Investment")-MINIFS('Input - target event report'!E:E,'Input - target event report'!B:B,B:B,'Input - target event report'!D:D,"Private Investment"))/(I1318-1))</f>
        <v/>
      </c>
      <c r="H1318">
        <f>IF(MAXIFS('Input - target event report'!E:E,'Input - target event report'!B:B,B:B,'Input - target event report'!D:D,"Private Investment") = 0, "N/A", TODAY() - MAXIFS('Input - target event report'!E:E,'Input - target event report'!B:B,B:B,'Input - target event report'!D:D,"Private Investment"))</f>
        <v/>
      </c>
      <c r="I1318">
        <f>COUNTIFS('Input - target event report'!B:B,B1318,'Input - target event report'!D:D, "Private Investment")</f>
        <v/>
      </c>
      <c r="J1318">
        <f>INDEX('Input - companies list'!$1:$10000,MATCH(B1318,'Input - companies list'!B:B,0),MATCH("Flow",'Input - companies list'!$1:$1,0 ))</f>
        <v/>
      </c>
      <c r="K1318">
        <f>INDEX('Input - companies list'!$1:$10000,MATCH(B1318,'Input - companies list'!B:B,0),MATCH("Inter-Cluster Connectivity",'Input - companies list'!$1:$1,0 ))</f>
        <v/>
      </c>
      <c r="L1318">
        <f>IFERROR(PERCENTRANK(F:F,F1318),0)</f>
        <v/>
      </c>
      <c r="M1318">
        <f>IFERROR(1 - PERCENTRANK(G:G,G1318),0)</f>
        <v/>
      </c>
      <c r="N1318">
        <f>IFERROR(1 - PERCENTRANK(H:H,H1318),0)</f>
        <v/>
      </c>
      <c r="O1318">
        <f>IFERROR(PERCENTRANK(I:I,I1318),0)</f>
        <v/>
      </c>
      <c r="P1318">
        <f>IFERROR(1 - PERCENTRANK(J:J,J1318),0)</f>
        <v/>
      </c>
      <c r="Q1318">
        <f>IFERROR(PERCENTRANK(K:K,K1318),0)</f>
        <v/>
      </c>
      <c r="R1318">
        <f>L1318*weight1+M1318*weight2+N1318*weight3+O1318*weight4+P1318*weight5+Q1318*weight6</f>
        <v/>
      </c>
    </row>
    <row r="1319" spans="1:18">
      <c r="A1319">
        <f>RANK(R1319,R:R)</f>
        <v/>
      </c>
      <c r="B1319" t="s">
        <v>15076</v>
      </c>
      <c r="C1319">
        <f>VLOOKUP(B1319,'Input - companies list'!B:L,2,FALSE)</f>
        <v/>
      </c>
      <c r="D1319">
        <f>VLOOKUP(B1319,'Input - companies list'!B:L,11,FALSE)</f>
        <v/>
      </c>
      <c r="E1319">
        <f>VLOOKUP(B1319,'Input - companies list'!B:E,4,FALSE)</f>
        <v/>
      </c>
      <c r="F1319">
        <f>SUMIFS('Input - target event report'!H:H,'Input - target event report'!B:B,B1319,'Input - target event report'!D:D, "Private Investment")</f>
        <v/>
      </c>
      <c r="G1319">
        <f>IF(I1319&lt;2, "N/A", (MAXIFS('Input - target event report'!E:E,'Input - target event report'!B:B,B:B,'Input - target event report'!D:D,"Private Investment")-MINIFS('Input - target event report'!E:E,'Input - target event report'!B:B,B:B,'Input - target event report'!D:D,"Private Investment"))/(I1319-1))</f>
        <v/>
      </c>
      <c r="H1319">
        <f>IF(MAXIFS('Input - target event report'!E:E,'Input - target event report'!B:B,B:B,'Input - target event report'!D:D,"Private Investment") = 0, "N/A", TODAY() - MAXIFS('Input - target event report'!E:E,'Input - target event report'!B:B,B:B,'Input - target event report'!D:D,"Private Investment"))</f>
        <v/>
      </c>
      <c r="I1319">
        <f>COUNTIFS('Input - target event report'!B:B,B1319,'Input - target event report'!D:D, "Private Investment")</f>
        <v/>
      </c>
      <c r="J1319">
        <f>INDEX('Input - companies list'!$1:$10000,MATCH(B1319,'Input - companies list'!B:B,0),MATCH("Flow",'Input - companies list'!$1:$1,0 ))</f>
        <v/>
      </c>
      <c r="K1319">
        <f>INDEX('Input - companies list'!$1:$10000,MATCH(B1319,'Input - companies list'!B:B,0),MATCH("Inter-Cluster Connectivity",'Input - companies list'!$1:$1,0 ))</f>
        <v/>
      </c>
      <c r="L1319">
        <f>IFERROR(PERCENTRANK(F:F,F1319),0)</f>
        <v/>
      </c>
      <c r="M1319">
        <f>IFERROR(1 - PERCENTRANK(G:G,G1319),0)</f>
        <v/>
      </c>
      <c r="N1319">
        <f>IFERROR(1 - PERCENTRANK(H:H,H1319),0)</f>
        <v/>
      </c>
      <c r="O1319">
        <f>IFERROR(PERCENTRANK(I:I,I1319),0)</f>
        <v/>
      </c>
      <c r="P1319">
        <f>IFERROR(1 - PERCENTRANK(J:J,J1319),0)</f>
        <v/>
      </c>
      <c r="Q1319">
        <f>IFERROR(PERCENTRANK(K:K,K1319),0)</f>
        <v/>
      </c>
      <c r="R1319">
        <f>L1319*weight1+M1319*weight2+N1319*weight3+O1319*weight4+P1319*weight5+Q1319*weight6</f>
        <v/>
      </c>
    </row>
    <row r="1320" spans="1:18">
      <c r="A1320">
        <f>RANK(R1320,R:R)</f>
        <v/>
      </c>
      <c r="B1320" t="s">
        <v>15086</v>
      </c>
      <c r="C1320">
        <f>VLOOKUP(B1320,'Input - companies list'!B:L,2,FALSE)</f>
        <v/>
      </c>
      <c r="D1320">
        <f>VLOOKUP(B1320,'Input - companies list'!B:L,11,FALSE)</f>
        <v/>
      </c>
      <c r="E1320">
        <f>VLOOKUP(B1320,'Input - companies list'!B:E,4,FALSE)</f>
        <v/>
      </c>
      <c r="F1320">
        <f>SUMIFS('Input - target event report'!H:H,'Input - target event report'!B:B,B1320,'Input - target event report'!D:D, "Private Investment")</f>
        <v/>
      </c>
      <c r="G1320">
        <f>IF(I1320&lt;2, "N/A", (MAXIFS('Input - target event report'!E:E,'Input - target event report'!B:B,B:B,'Input - target event report'!D:D,"Private Investment")-MINIFS('Input - target event report'!E:E,'Input - target event report'!B:B,B:B,'Input - target event report'!D:D,"Private Investment"))/(I1320-1))</f>
        <v/>
      </c>
      <c r="H1320">
        <f>IF(MAXIFS('Input - target event report'!E:E,'Input - target event report'!B:B,B:B,'Input - target event report'!D:D,"Private Investment") = 0, "N/A", TODAY() - MAXIFS('Input - target event report'!E:E,'Input - target event report'!B:B,B:B,'Input - target event report'!D:D,"Private Investment"))</f>
        <v/>
      </c>
      <c r="I1320">
        <f>COUNTIFS('Input - target event report'!B:B,B1320,'Input - target event report'!D:D, "Private Investment")</f>
        <v/>
      </c>
      <c r="J1320">
        <f>INDEX('Input - companies list'!$1:$10000,MATCH(B1320,'Input - companies list'!B:B,0),MATCH("Flow",'Input - companies list'!$1:$1,0 ))</f>
        <v/>
      </c>
      <c r="K1320">
        <f>INDEX('Input - companies list'!$1:$10000,MATCH(B1320,'Input - companies list'!B:B,0),MATCH("Inter-Cluster Connectivity",'Input - companies list'!$1:$1,0 ))</f>
        <v/>
      </c>
      <c r="L1320">
        <f>IFERROR(PERCENTRANK(F:F,F1320),0)</f>
        <v/>
      </c>
      <c r="M1320">
        <f>IFERROR(1 - PERCENTRANK(G:G,G1320),0)</f>
        <v/>
      </c>
      <c r="N1320">
        <f>IFERROR(1 - PERCENTRANK(H:H,H1320),0)</f>
        <v/>
      </c>
      <c r="O1320">
        <f>IFERROR(PERCENTRANK(I:I,I1320),0)</f>
        <v/>
      </c>
      <c r="P1320">
        <f>IFERROR(1 - PERCENTRANK(J:J,J1320),0)</f>
        <v/>
      </c>
      <c r="Q1320">
        <f>IFERROR(PERCENTRANK(K:K,K1320),0)</f>
        <v/>
      </c>
      <c r="R1320">
        <f>L1320*weight1+M1320*weight2+N1320*weight3+O1320*weight4+P1320*weight5+Q1320*weight6</f>
        <v/>
      </c>
    </row>
    <row r="1321" spans="1:18">
      <c r="A1321">
        <f>RANK(R1321,R:R)</f>
        <v/>
      </c>
      <c r="B1321" t="s">
        <v>15095</v>
      </c>
      <c r="C1321">
        <f>VLOOKUP(B1321,'Input - companies list'!B:L,2,FALSE)</f>
        <v/>
      </c>
      <c r="D1321">
        <f>VLOOKUP(B1321,'Input - companies list'!B:L,11,FALSE)</f>
        <v/>
      </c>
      <c r="E1321">
        <f>VLOOKUP(B1321,'Input - companies list'!B:E,4,FALSE)</f>
        <v/>
      </c>
      <c r="F1321">
        <f>SUMIFS('Input - target event report'!H:H,'Input - target event report'!B:B,B1321,'Input - target event report'!D:D, "Private Investment")</f>
        <v/>
      </c>
      <c r="G1321">
        <f>IF(I1321&lt;2, "N/A", (MAXIFS('Input - target event report'!E:E,'Input - target event report'!B:B,B:B,'Input - target event report'!D:D,"Private Investment")-MINIFS('Input - target event report'!E:E,'Input - target event report'!B:B,B:B,'Input - target event report'!D:D,"Private Investment"))/(I1321-1))</f>
        <v/>
      </c>
      <c r="H1321">
        <f>IF(MAXIFS('Input - target event report'!E:E,'Input - target event report'!B:B,B:B,'Input - target event report'!D:D,"Private Investment") = 0, "N/A", TODAY() - MAXIFS('Input - target event report'!E:E,'Input - target event report'!B:B,B:B,'Input - target event report'!D:D,"Private Investment"))</f>
        <v/>
      </c>
      <c r="I1321">
        <f>COUNTIFS('Input - target event report'!B:B,B1321,'Input - target event report'!D:D, "Private Investment")</f>
        <v/>
      </c>
      <c r="J1321">
        <f>INDEX('Input - companies list'!$1:$10000,MATCH(B1321,'Input - companies list'!B:B,0),MATCH("Flow",'Input - companies list'!$1:$1,0 ))</f>
        <v/>
      </c>
      <c r="K1321">
        <f>INDEX('Input - companies list'!$1:$10000,MATCH(B1321,'Input - companies list'!B:B,0),MATCH("Inter-Cluster Connectivity",'Input - companies list'!$1:$1,0 ))</f>
        <v/>
      </c>
      <c r="L1321">
        <f>IFERROR(PERCENTRANK(F:F,F1321),0)</f>
        <v/>
      </c>
      <c r="M1321">
        <f>IFERROR(1 - PERCENTRANK(G:G,G1321),0)</f>
        <v/>
      </c>
      <c r="N1321">
        <f>IFERROR(1 - PERCENTRANK(H:H,H1321),0)</f>
        <v/>
      </c>
      <c r="O1321">
        <f>IFERROR(PERCENTRANK(I:I,I1321),0)</f>
        <v/>
      </c>
      <c r="P1321">
        <f>IFERROR(1 - PERCENTRANK(J:J,J1321),0)</f>
        <v/>
      </c>
      <c r="Q1321">
        <f>IFERROR(PERCENTRANK(K:K,K1321),0)</f>
        <v/>
      </c>
      <c r="R1321">
        <f>L1321*weight1+M1321*weight2+N1321*weight3+O1321*weight4+P1321*weight5+Q1321*weight6</f>
        <v/>
      </c>
    </row>
    <row r="1322" spans="1:18">
      <c r="A1322">
        <f>RANK(R1322,R:R)</f>
        <v/>
      </c>
      <c r="B1322" t="s">
        <v>15106</v>
      </c>
      <c r="C1322">
        <f>VLOOKUP(B1322,'Input - companies list'!B:L,2,FALSE)</f>
        <v/>
      </c>
      <c r="D1322">
        <f>VLOOKUP(B1322,'Input - companies list'!B:L,11,FALSE)</f>
        <v/>
      </c>
      <c r="E1322">
        <f>VLOOKUP(B1322,'Input - companies list'!B:E,4,FALSE)</f>
        <v/>
      </c>
      <c r="F1322">
        <f>SUMIFS('Input - target event report'!H:H,'Input - target event report'!B:B,B1322,'Input - target event report'!D:D, "Private Investment")</f>
        <v/>
      </c>
      <c r="G1322">
        <f>IF(I1322&lt;2, "N/A", (MAXIFS('Input - target event report'!E:E,'Input - target event report'!B:B,B:B,'Input - target event report'!D:D,"Private Investment")-MINIFS('Input - target event report'!E:E,'Input - target event report'!B:B,B:B,'Input - target event report'!D:D,"Private Investment"))/(I1322-1))</f>
        <v/>
      </c>
      <c r="H1322">
        <f>IF(MAXIFS('Input - target event report'!E:E,'Input - target event report'!B:B,B:B,'Input - target event report'!D:D,"Private Investment") = 0, "N/A", TODAY() - MAXIFS('Input - target event report'!E:E,'Input - target event report'!B:B,B:B,'Input - target event report'!D:D,"Private Investment"))</f>
        <v/>
      </c>
      <c r="I1322">
        <f>COUNTIFS('Input - target event report'!B:B,B1322,'Input - target event report'!D:D, "Private Investment")</f>
        <v/>
      </c>
      <c r="J1322">
        <f>INDEX('Input - companies list'!$1:$10000,MATCH(B1322,'Input - companies list'!B:B,0),MATCH("Flow",'Input - companies list'!$1:$1,0 ))</f>
        <v/>
      </c>
      <c r="K1322">
        <f>INDEX('Input - companies list'!$1:$10000,MATCH(B1322,'Input - companies list'!B:B,0),MATCH("Inter-Cluster Connectivity",'Input - companies list'!$1:$1,0 ))</f>
        <v/>
      </c>
      <c r="L1322">
        <f>IFERROR(PERCENTRANK(F:F,F1322),0)</f>
        <v/>
      </c>
      <c r="M1322">
        <f>IFERROR(1 - PERCENTRANK(G:G,G1322),0)</f>
        <v/>
      </c>
      <c r="N1322">
        <f>IFERROR(1 - PERCENTRANK(H:H,H1322),0)</f>
        <v/>
      </c>
      <c r="O1322">
        <f>IFERROR(PERCENTRANK(I:I,I1322),0)</f>
        <v/>
      </c>
      <c r="P1322">
        <f>IFERROR(1 - PERCENTRANK(J:J,J1322),0)</f>
        <v/>
      </c>
      <c r="Q1322">
        <f>IFERROR(PERCENTRANK(K:K,K1322),0)</f>
        <v/>
      </c>
      <c r="R1322">
        <f>L1322*weight1+M1322*weight2+N1322*weight3+O1322*weight4+P1322*weight5+Q1322*weight6</f>
        <v/>
      </c>
    </row>
    <row r="1323" spans="1:18">
      <c r="A1323">
        <f>RANK(R1323,R:R)</f>
        <v/>
      </c>
      <c r="B1323" t="s">
        <v>15116</v>
      </c>
      <c r="C1323">
        <f>VLOOKUP(B1323,'Input - companies list'!B:L,2,FALSE)</f>
        <v/>
      </c>
      <c r="D1323">
        <f>VLOOKUP(B1323,'Input - companies list'!B:L,11,FALSE)</f>
        <v/>
      </c>
      <c r="E1323">
        <f>VLOOKUP(B1323,'Input - companies list'!B:E,4,FALSE)</f>
        <v/>
      </c>
      <c r="F1323">
        <f>SUMIFS('Input - target event report'!H:H,'Input - target event report'!B:B,B1323,'Input - target event report'!D:D, "Private Investment")</f>
        <v/>
      </c>
      <c r="G1323">
        <f>IF(I1323&lt;2, "N/A", (MAXIFS('Input - target event report'!E:E,'Input - target event report'!B:B,B:B,'Input - target event report'!D:D,"Private Investment")-MINIFS('Input - target event report'!E:E,'Input - target event report'!B:B,B:B,'Input - target event report'!D:D,"Private Investment"))/(I1323-1))</f>
        <v/>
      </c>
      <c r="H1323">
        <f>IF(MAXIFS('Input - target event report'!E:E,'Input - target event report'!B:B,B:B,'Input - target event report'!D:D,"Private Investment") = 0, "N/A", TODAY() - MAXIFS('Input - target event report'!E:E,'Input - target event report'!B:B,B:B,'Input - target event report'!D:D,"Private Investment"))</f>
        <v/>
      </c>
      <c r="I1323">
        <f>COUNTIFS('Input - target event report'!B:B,B1323,'Input - target event report'!D:D, "Private Investment")</f>
        <v/>
      </c>
      <c r="J1323">
        <f>INDEX('Input - companies list'!$1:$10000,MATCH(B1323,'Input - companies list'!B:B,0),MATCH("Flow",'Input - companies list'!$1:$1,0 ))</f>
        <v/>
      </c>
      <c r="K1323">
        <f>INDEX('Input - companies list'!$1:$10000,MATCH(B1323,'Input - companies list'!B:B,0),MATCH("Inter-Cluster Connectivity",'Input - companies list'!$1:$1,0 ))</f>
        <v/>
      </c>
      <c r="L1323">
        <f>IFERROR(PERCENTRANK(F:F,F1323),0)</f>
        <v/>
      </c>
      <c r="M1323">
        <f>IFERROR(1 - PERCENTRANK(G:G,G1323),0)</f>
        <v/>
      </c>
      <c r="N1323">
        <f>IFERROR(1 - PERCENTRANK(H:H,H1323),0)</f>
        <v/>
      </c>
      <c r="O1323">
        <f>IFERROR(PERCENTRANK(I:I,I1323),0)</f>
        <v/>
      </c>
      <c r="P1323">
        <f>IFERROR(1 - PERCENTRANK(J:J,J1323),0)</f>
        <v/>
      </c>
      <c r="Q1323">
        <f>IFERROR(PERCENTRANK(K:K,K1323),0)</f>
        <v/>
      </c>
      <c r="R1323">
        <f>L1323*weight1+M1323*weight2+N1323*weight3+O1323*weight4+P1323*weight5+Q1323*weight6</f>
        <v/>
      </c>
    </row>
    <row r="1324" spans="1:18">
      <c r="A1324">
        <f>RANK(R1324,R:R)</f>
        <v/>
      </c>
      <c r="B1324" t="s">
        <v>15128</v>
      </c>
      <c r="C1324">
        <f>VLOOKUP(B1324,'Input - companies list'!B:L,2,FALSE)</f>
        <v/>
      </c>
      <c r="D1324">
        <f>VLOOKUP(B1324,'Input - companies list'!B:L,11,FALSE)</f>
        <v/>
      </c>
      <c r="E1324">
        <f>VLOOKUP(B1324,'Input - companies list'!B:E,4,FALSE)</f>
        <v/>
      </c>
      <c r="F1324">
        <f>SUMIFS('Input - target event report'!H:H,'Input - target event report'!B:B,B1324,'Input - target event report'!D:D, "Private Investment")</f>
        <v/>
      </c>
      <c r="G1324">
        <f>IF(I1324&lt;2, "N/A", (MAXIFS('Input - target event report'!E:E,'Input - target event report'!B:B,B:B,'Input - target event report'!D:D,"Private Investment")-MINIFS('Input - target event report'!E:E,'Input - target event report'!B:B,B:B,'Input - target event report'!D:D,"Private Investment"))/(I1324-1))</f>
        <v/>
      </c>
      <c r="H1324">
        <f>IF(MAXIFS('Input - target event report'!E:E,'Input - target event report'!B:B,B:B,'Input - target event report'!D:D,"Private Investment") = 0, "N/A", TODAY() - MAXIFS('Input - target event report'!E:E,'Input - target event report'!B:B,B:B,'Input - target event report'!D:D,"Private Investment"))</f>
        <v/>
      </c>
      <c r="I1324">
        <f>COUNTIFS('Input - target event report'!B:B,B1324,'Input - target event report'!D:D, "Private Investment")</f>
        <v/>
      </c>
      <c r="J1324">
        <f>INDEX('Input - companies list'!$1:$10000,MATCH(B1324,'Input - companies list'!B:B,0),MATCH("Flow",'Input - companies list'!$1:$1,0 ))</f>
        <v/>
      </c>
      <c r="K1324">
        <f>INDEX('Input - companies list'!$1:$10000,MATCH(B1324,'Input - companies list'!B:B,0),MATCH("Inter-Cluster Connectivity",'Input - companies list'!$1:$1,0 ))</f>
        <v/>
      </c>
      <c r="L1324">
        <f>IFERROR(PERCENTRANK(F:F,F1324),0)</f>
        <v/>
      </c>
      <c r="M1324">
        <f>IFERROR(1 - PERCENTRANK(G:G,G1324),0)</f>
        <v/>
      </c>
      <c r="N1324">
        <f>IFERROR(1 - PERCENTRANK(H:H,H1324),0)</f>
        <v/>
      </c>
      <c r="O1324">
        <f>IFERROR(PERCENTRANK(I:I,I1324),0)</f>
        <v/>
      </c>
      <c r="P1324">
        <f>IFERROR(1 - PERCENTRANK(J:J,J1324),0)</f>
        <v/>
      </c>
      <c r="Q1324">
        <f>IFERROR(PERCENTRANK(K:K,K1324),0)</f>
        <v/>
      </c>
      <c r="R1324">
        <f>L1324*weight1+M1324*weight2+N1324*weight3+O1324*weight4+P1324*weight5+Q1324*weight6</f>
        <v/>
      </c>
    </row>
    <row r="1325" spans="1:18">
      <c r="A1325">
        <f>RANK(R1325,R:R)</f>
        <v/>
      </c>
      <c r="B1325" t="s">
        <v>15140</v>
      </c>
      <c r="C1325">
        <f>VLOOKUP(B1325,'Input - companies list'!B:L,2,FALSE)</f>
        <v/>
      </c>
      <c r="D1325">
        <f>VLOOKUP(B1325,'Input - companies list'!B:L,11,FALSE)</f>
        <v/>
      </c>
      <c r="E1325">
        <f>VLOOKUP(B1325,'Input - companies list'!B:E,4,FALSE)</f>
        <v/>
      </c>
      <c r="F1325">
        <f>SUMIFS('Input - target event report'!H:H,'Input - target event report'!B:B,B1325,'Input - target event report'!D:D, "Private Investment")</f>
        <v/>
      </c>
      <c r="G1325">
        <f>IF(I1325&lt;2, "N/A", (MAXIFS('Input - target event report'!E:E,'Input - target event report'!B:B,B:B,'Input - target event report'!D:D,"Private Investment")-MINIFS('Input - target event report'!E:E,'Input - target event report'!B:B,B:B,'Input - target event report'!D:D,"Private Investment"))/(I1325-1))</f>
        <v/>
      </c>
      <c r="H1325">
        <f>IF(MAXIFS('Input - target event report'!E:E,'Input - target event report'!B:B,B:B,'Input - target event report'!D:D,"Private Investment") = 0, "N/A", TODAY() - MAXIFS('Input - target event report'!E:E,'Input - target event report'!B:B,B:B,'Input - target event report'!D:D,"Private Investment"))</f>
        <v/>
      </c>
      <c r="I1325">
        <f>COUNTIFS('Input - target event report'!B:B,B1325,'Input - target event report'!D:D, "Private Investment")</f>
        <v/>
      </c>
      <c r="J1325">
        <f>INDEX('Input - companies list'!$1:$10000,MATCH(B1325,'Input - companies list'!B:B,0),MATCH("Flow",'Input - companies list'!$1:$1,0 ))</f>
        <v/>
      </c>
      <c r="K1325">
        <f>INDEX('Input - companies list'!$1:$10000,MATCH(B1325,'Input - companies list'!B:B,0),MATCH("Inter-Cluster Connectivity",'Input - companies list'!$1:$1,0 ))</f>
        <v/>
      </c>
      <c r="L1325">
        <f>IFERROR(PERCENTRANK(F:F,F1325),0)</f>
        <v/>
      </c>
      <c r="M1325">
        <f>IFERROR(1 - PERCENTRANK(G:G,G1325),0)</f>
        <v/>
      </c>
      <c r="N1325">
        <f>IFERROR(1 - PERCENTRANK(H:H,H1325),0)</f>
        <v/>
      </c>
      <c r="O1325">
        <f>IFERROR(PERCENTRANK(I:I,I1325),0)</f>
        <v/>
      </c>
      <c r="P1325">
        <f>IFERROR(1 - PERCENTRANK(J:J,J1325),0)</f>
        <v/>
      </c>
      <c r="Q1325">
        <f>IFERROR(PERCENTRANK(K:K,K1325),0)</f>
        <v/>
      </c>
      <c r="R1325">
        <f>L1325*weight1+M1325*weight2+N1325*weight3+O1325*weight4+P1325*weight5+Q1325*weight6</f>
        <v/>
      </c>
    </row>
    <row r="1326" spans="1:18">
      <c r="A1326">
        <f>RANK(R1326,R:R)</f>
        <v/>
      </c>
      <c r="B1326" t="s">
        <v>15151</v>
      </c>
      <c r="C1326">
        <f>VLOOKUP(B1326,'Input - companies list'!B:L,2,FALSE)</f>
        <v/>
      </c>
      <c r="D1326">
        <f>VLOOKUP(B1326,'Input - companies list'!B:L,11,FALSE)</f>
        <v/>
      </c>
      <c r="E1326">
        <f>VLOOKUP(B1326,'Input - companies list'!B:E,4,FALSE)</f>
        <v/>
      </c>
      <c r="F1326">
        <f>SUMIFS('Input - target event report'!H:H,'Input - target event report'!B:B,B1326,'Input - target event report'!D:D, "Private Investment")</f>
        <v/>
      </c>
      <c r="G1326">
        <f>IF(I1326&lt;2, "N/A", (MAXIFS('Input - target event report'!E:E,'Input - target event report'!B:B,B:B,'Input - target event report'!D:D,"Private Investment")-MINIFS('Input - target event report'!E:E,'Input - target event report'!B:B,B:B,'Input - target event report'!D:D,"Private Investment"))/(I1326-1))</f>
        <v/>
      </c>
      <c r="H1326">
        <f>IF(MAXIFS('Input - target event report'!E:E,'Input - target event report'!B:B,B:B,'Input - target event report'!D:D,"Private Investment") = 0, "N/A", TODAY() - MAXIFS('Input - target event report'!E:E,'Input - target event report'!B:B,B:B,'Input - target event report'!D:D,"Private Investment"))</f>
        <v/>
      </c>
      <c r="I1326">
        <f>COUNTIFS('Input - target event report'!B:B,B1326,'Input - target event report'!D:D, "Private Investment")</f>
        <v/>
      </c>
      <c r="J1326">
        <f>INDEX('Input - companies list'!$1:$10000,MATCH(B1326,'Input - companies list'!B:B,0),MATCH("Flow",'Input - companies list'!$1:$1,0 ))</f>
        <v/>
      </c>
      <c r="K1326">
        <f>INDEX('Input - companies list'!$1:$10000,MATCH(B1326,'Input - companies list'!B:B,0),MATCH("Inter-Cluster Connectivity",'Input - companies list'!$1:$1,0 ))</f>
        <v/>
      </c>
      <c r="L1326">
        <f>IFERROR(PERCENTRANK(F:F,F1326),0)</f>
        <v/>
      </c>
      <c r="M1326">
        <f>IFERROR(1 - PERCENTRANK(G:G,G1326),0)</f>
        <v/>
      </c>
      <c r="N1326">
        <f>IFERROR(1 - PERCENTRANK(H:H,H1326),0)</f>
        <v/>
      </c>
      <c r="O1326">
        <f>IFERROR(PERCENTRANK(I:I,I1326),0)</f>
        <v/>
      </c>
      <c r="P1326">
        <f>IFERROR(1 - PERCENTRANK(J:J,J1326),0)</f>
        <v/>
      </c>
      <c r="Q1326">
        <f>IFERROR(PERCENTRANK(K:K,K1326),0)</f>
        <v/>
      </c>
      <c r="R1326">
        <f>L1326*weight1+M1326*weight2+N1326*weight3+O1326*weight4+P1326*weight5+Q1326*weight6</f>
        <v/>
      </c>
    </row>
    <row r="1327" spans="1:18">
      <c r="A1327">
        <f>RANK(R1327,R:R)</f>
        <v/>
      </c>
      <c r="B1327" t="s">
        <v>15163</v>
      </c>
      <c r="C1327">
        <f>VLOOKUP(B1327,'Input - companies list'!B:L,2,FALSE)</f>
        <v/>
      </c>
      <c r="D1327">
        <f>VLOOKUP(B1327,'Input - companies list'!B:L,11,FALSE)</f>
        <v/>
      </c>
      <c r="E1327">
        <f>VLOOKUP(B1327,'Input - companies list'!B:E,4,FALSE)</f>
        <v/>
      </c>
      <c r="F1327">
        <f>SUMIFS('Input - target event report'!H:H,'Input - target event report'!B:B,B1327,'Input - target event report'!D:D, "Private Investment")</f>
        <v/>
      </c>
      <c r="G1327">
        <f>IF(I1327&lt;2, "N/A", (MAXIFS('Input - target event report'!E:E,'Input - target event report'!B:B,B:B,'Input - target event report'!D:D,"Private Investment")-MINIFS('Input - target event report'!E:E,'Input - target event report'!B:B,B:B,'Input - target event report'!D:D,"Private Investment"))/(I1327-1))</f>
        <v/>
      </c>
      <c r="H1327">
        <f>IF(MAXIFS('Input - target event report'!E:E,'Input - target event report'!B:B,B:B,'Input - target event report'!D:D,"Private Investment") = 0, "N/A", TODAY() - MAXIFS('Input - target event report'!E:E,'Input - target event report'!B:B,B:B,'Input - target event report'!D:D,"Private Investment"))</f>
        <v/>
      </c>
      <c r="I1327">
        <f>COUNTIFS('Input - target event report'!B:B,B1327,'Input - target event report'!D:D, "Private Investment")</f>
        <v/>
      </c>
      <c r="J1327">
        <f>INDEX('Input - companies list'!$1:$10000,MATCH(B1327,'Input - companies list'!B:B,0),MATCH("Flow",'Input - companies list'!$1:$1,0 ))</f>
        <v/>
      </c>
      <c r="K1327">
        <f>INDEX('Input - companies list'!$1:$10000,MATCH(B1327,'Input - companies list'!B:B,0),MATCH("Inter-Cluster Connectivity",'Input - companies list'!$1:$1,0 ))</f>
        <v/>
      </c>
      <c r="L1327">
        <f>IFERROR(PERCENTRANK(F:F,F1327),0)</f>
        <v/>
      </c>
      <c r="M1327">
        <f>IFERROR(1 - PERCENTRANK(G:G,G1327),0)</f>
        <v/>
      </c>
      <c r="N1327">
        <f>IFERROR(1 - PERCENTRANK(H:H,H1327),0)</f>
        <v/>
      </c>
      <c r="O1327">
        <f>IFERROR(PERCENTRANK(I:I,I1327),0)</f>
        <v/>
      </c>
      <c r="P1327">
        <f>IFERROR(1 - PERCENTRANK(J:J,J1327),0)</f>
        <v/>
      </c>
      <c r="Q1327">
        <f>IFERROR(PERCENTRANK(K:K,K1327),0)</f>
        <v/>
      </c>
      <c r="R1327">
        <f>L1327*weight1+M1327*weight2+N1327*weight3+O1327*weight4+P1327*weight5+Q1327*weight6</f>
        <v/>
      </c>
    </row>
    <row r="1328" spans="1:18">
      <c r="A1328">
        <f>RANK(R1328,R:R)</f>
        <v/>
      </c>
      <c r="B1328" t="s">
        <v>15173</v>
      </c>
      <c r="C1328">
        <f>VLOOKUP(B1328,'Input - companies list'!B:L,2,FALSE)</f>
        <v/>
      </c>
      <c r="D1328">
        <f>VLOOKUP(B1328,'Input - companies list'!B:L,11,FALSE)</f>
        <v/>
      </c>
      <c r="E1328">
        <f>VLOOKUP(B1328,'Input - companies list'!B:E,4,FALSE)</f>
        <v/>
      </c>
      <c r="F1328">
        <f>SUMIFS('Input - target event report'!H:H,'Input - target event report'!B:B,B1328,'Input - target event report'!D:D, "Private Investment")</f>
        <v/>
      </c>
      <c r="G1328">
        <f>IF(I1328&lt;2, "N/A", (MAXIFS('Input - target event report'!E:E,'Input - target event report'!B:B,B:B,'Input - target event report'!D:D,"Private Investment")-MINIFS('Input - target event report'!E:E,'Input - target event report'!B:B,B:B,'Input - target event report'!D:D,"Private Investment"))/(I1328-1))</f>
        <v/>
      </c>
      <c r="H1328">
        <f>IF(MAXIFS('Input - target event report'!E:E,'Input - target event report'!B:B,B:B,'Input - target event report'!D:D,"Private Investment") = 0, "N/A", TODAY() - MAXIFS('Input - target event report'!E:E,'Input - target event report'!B:B,B:B,'Input - target event report'!D:D,"Private Investment"))</f>
        <v/>
      </c>
      <c r="I1328">
        <f>COUNTIFS('Input - target event report'!B:B,B1328,'Input - target event report'!D:D, "Private Investment")</f>
        <v/>
      </c>
      <c r="J1328">
        <f>INDEX('Input - companies list'!$1:$10000,MATCH(B1328,'Input - companies list'!B:B,0),MATCH("Flow",'Input - companies list'!$1:$1,0 ))</f>
        <v/>
      </c>
      <c r="K1328">
        <f>INDEX('Input - companies list'!$1:$10000,MATCH(B1328,'Input - companies list'!B:B,0),MATCH("Inter-Cluster Connectivity",'Input - companies list'!$1:$1,0 ))</f>
        <v/>
      </c>
      <c r="L1328">
        <f>IFERROR(PERCENTRANK(F:F,F1328),0)</f>
        <v/>
      </c>
      <c r="M1328">
        <f>IFERROR(1 - PERCENTRANK(G:G,G1328),0)</f>
        <v/>
      </c>
      <c r="N1328">
        <f>IFERROR(1 - PERCENTRANK(H:H,H1328),0)</f>
        <v/>
      </c>
      <c r="O1328">
        <f>IFERROR(PERCENTRANK(I:I,I1328),0)</f>
        <v/>
      </c>
      <c r="P1328">
        <f>IFERROR(1 - PERCENTRANK(J:J,J1328),0)</f>
        <v/>
      </c>
      <c r="Q1328">
        <f>IFERROR(PERCENTRANK(K:K,K1328),0)</f>
        <v/>
      </c>
      <c r="R1328">
        <f>L1328*weight1+M1328*weight2+N1328*weight3+O1328*weight4+P1328*weight5+Q1328*weight6</f>
        <v/>
      </c>
    </row>
    <row r="1329" spans="1:18">
      <c r="A1329">
        <f>RANK(R1329,R:R)</f>
        <v/>
      </c>
      <c r="B1329" t="s">
        <v>15185</v>
      </c>
      <c r="C1329">
        <f>VLOOKUP(B1329,'Input - companies list'!B:L,2,FALSE)</f>
        <v/>
      </c>
      <c r="D1329">
        <f>VLOOKUP(B1329,'Input - companies list'!B:L,11,FALSE)</f>
        <v/>
      </c>
      <c r="E1329">
        <f>VLOOKUP(B1329,'Input - companies list'!B:E,4,FALSE)</f>
        <v/>
      </c>
      <c r="F1329">
        <f>SUMIFS('Input - target event report'!H:H,'Input - target event report'!B:B,B1329,'Input - target event report'!D:D, "Private Investment")</f>
        <v/>
      </c>
      <c r="G1329">
        <f>IF(I1329&lt;2, "N/A", (MAXIFS('Input - target event report'!E:E,'Input - target event report'!B:B,B:B,'Input - target event report'!D:D,"Private Investment")-MINIFS('Input - target event report'!E:E,'Input - target event report'!B:B,B:B,'Input - target event report'!D:D,"Private Investment"))/(I1329-1))</f>
        <v/>
      </c>
      <c r="H1329">
        <f>IF(MAXIFS('Input - target event report'!E:E,'Input - target event report'!B:B,B:B,'Input - target event report'!D:D,"Private Investment") = 0, "N/A", TODAY() - MAXIFS('Input - target event report'!E:E,'Input - target event report'!B:B,B:B,'Input - target event report'!D:D,"Private Investment"))</f>
        <v/>
      </c>
      <c r="I1329">
        <f>COUNTIFS('Input - target event report'!B:B,B1329,'Input - target event report'!D:D, "Private Investment")</f>
        <v/>
      </c>
      <c r="J1329">
        <f>INDEX('Input - companies list'!$1:$10000,MATCH(B1329,'Input - companies list'!B:B,0),MATCH("Flow",'Input - companies list'!$1:$1,0 ))</f>
        <v/>
      </c>
      <c r="K1329">
        <f>INDEX('Input - companies list'!$1:$10000,MATCH(B1329,'Input - companies list'!B:B,0),MATCH("Inter-Cluster Connectivity",'Input - companies list'!$1:$1,0 ))</f>
        <v/>
      </c>
      <c r="L1329">
        <f>IFERROR(PERCENTRANK(F:F,F1329),0)</f>
        <v/>
      </c>
      <c r="M1329">
        <f>IFERROR(1 - PERCENTRANK(G:G,G1329),0)</f>
        <v/>
      </c>
      <c r="N1329">
        <f>IFERROR(1 - PERCENTRANK(H:H,H1329),0)</f>
        <v/>
      </c>
      <c r="O1329">
        <f>IFERROR(PERCENTRANK(I:I,I1329),0)</f>
        <v/>
      </c>
      <c r="P1329">
        <f>IFERROR(1 - PERCENTRANK(J:J,J1329),0)</f>
        <v/>
      </c>
      <c r="Q1329">
        <f>IFERROR(PERCENTRANK(K:K,K1329),0)</f>
        <v/>
      </c>
      <c r="R1329">
        <f>L1329*weight1+M1329*weight2+N1329*weight3+O1329*weight4+P1329*weight5+Q1329*weight6</f>
        <v/>
      </c>
    </row>
    <row r="1330" spans="1:18">
      <c r="A1330">
        <f>RANK(R1330,R:R)</f>
        <v/>
      </c>
      <c r="B1330" t="s">
        <v>15193</v>
      </c>
      <c r="C1330">
        <f>VLOOKUP(B1330,'Input - companies list'!B:L,2,FALSE)</f>
        <v/>
      </c>
      <c r="D1330">
        <f>VLOOKUP(B1330,'Input - companies list'!B:L,11,FALSE)</f>
        <v/>
      </c>
      <c r="E1330">
        <f>VLOOKUP(B1330,'Input - companies list'!B:E,4,FALSE)</f>
        <v/>
      </c>
      <c r="F1330">
        <f>SUMIFS('Input - target event report'!H:H,'Input - target event report'!B:B,B1330,'Input - target event report'!D:D, "Private Investment")</f>
        <v/>
      </c>
      <c r="G1330">
        <f>IF(I1330&lt;2, "N/A", (MAXIFS('Input - target event report'!E:E,'Input - target event report'!B:B,B:B,'Input - target event report'!D:D,"Private Investment")-MINIFS('Input - target event report'!E:E,'Input - target event report'!B:B,B:B,'Input - target event report'!D:D,"Private Investment"))/(I1330-1))</f>
        <v/>
      </c>
      <c r="H1330">
        <f>IF(MAXIFS('Input - target event report'!E:E,'Input - target event report'!B:B,B:B,'Input - target event report'!D:D,"Private Investment") = 0, "N/A", TODAY() - MAXIFS('Input - target event report'!E:E,'Input - target event report'!B:B,B:B,'Input - target event report'!D:D,"Private Investment"))</f>
        <v/>
      </c>
      <c r="I1330">
        <f>COUNTIFS('Input - target event report'!B:B,B1330,'Input - target event report'!D:D, "Private Investment")</f>
        <v/>
      </c>
      <c r="J1330">
        <f>INDEX('Input - companies list'!$1:$10000,MATCH(B1330,'Input - companies list'!B:B,0),MATCH("Flow",'Input - companies list'!$1:$1,0 ))</f>
        <v/>
      </c>
      <c r="K1330">
        <f>INDEX('Input - companies list'!$1:$10000,MATCH(B1330,'Input - companies list'!B:B,0),MATCH("Inter-Cluster Connectivity",'Input - companies list'!$1:$1,0 ))</f>
        <v/>
      </c>
      <c r="L1330">
        <f>IFERROR(PERCENTRANK(F:F,F1330),0)</f>
        <v/>
      </c>
      <c r="M1330">
        <f>IFERROR(1 - PERCENTRANK(G:G,G1330),0)</f>
        <v/>
      </c>
      <c r="N1330">
        <f>IFERROR(1 - PERCENTRANK(H:H,H1330),0)</f>
        <v/>
      </c>
      <c r="O1330">
        <f>IFERROR(PERCENTRANK(I:I,I1330),0)</f>
        <v/>
      </c>
      <c r="P1330">
        <f>IFERROR(1 - PERCENTRANK(J:J,J1330),0)</f>
        <v/>
      </c>
      <c r="Q1330">
        <f>IFERROR(PERCENTRANK(K:K,K1330),0)</f>
        <v/>
      </c>
      <c r="R1330">
        <f>L1330*weight1+M1330*weight2+N1330*weight3+O1330*weight4+P1330*weight5+Q1330*weight6</f>
        <v/>
      </c>
    </row>
    <row r="1331" spans="1:18">
      <c r="A1331">
        <f>RANK(R1331,R:R)</f>
        <v/>
      </c>
      <c r="B1331" t="s">
        <v>15202</v>
      </c>
      <c r="C1331">
        <f>VLOOKUP(B1331,'Input - companies list'!B:L,2,FALSE)</f>
        <v/>
      </c>
      <c r="D1331">
        <f>VLOOKUP(B1331,'Input - companies list'!B:L,11,FALSE)</f>
        <v/>
      </c>
      <c r="E1331">
        <f>VLOOKUP(B1331,'Input - companies list'!B:E,4,FALSE)</f>
        <v/>
      </c>
      <c r="F1331">
        <f>SUMIFS('Input - target event report'!H:H,'Input - target event report'!B:B,B1331,'Input - target event report'!D:D, "Private Investment")</f>
        <v/>
      </c>
      <c r="G1331">
        <f>IF(I1331&lt;2, "N/A", (MAXIFS('Input - target event report'!E:E,'Input - target event report'!B:B,B:B,'Input - target event report'!D:D,"Private Investment")-MINIFS('Input - target event report'!E:E,'Input - target event report'!B:B,B:B,'Input - target event report'!D:D,"Private Investment"))/(I1331-1))</f>
        <v/>
      </c>
      <c r="H1331">
        <f>IF(MAXIFS('Input - target event report'!E:E,'Input - target event report'!B:B,B:B,'Input - target event report'!D:D,"Private Investment") = 0, "N/A", TODAY() - MAXIFS('Input - target event report'!E:E,'Input - target event report'!B:B,B:B,'Input - target event report'!D:D,"Private Investment"))</f>
        <v/>
      </c>
      <c r="I1331">
        <f>COUNTIFS('Input - target event report'!B:B,B1331,'Input - target event report'!D:D, "Private Investment")</f>
        <v/>
      </c>
      <c r="J1331">
        <f>INDEX('Input - companies list'!$1:$10000,MATCH(B1331,'Input - companies list'!B:B,0),MATCH("Flow",'Input - companies list'!$1:$1,0 ))</f>
        <v/>
      </c>
      <c r="K1331">
        <f>INDEX('Input - companies list'!$1:$10000,MATCH(B1331,'Input - companies list'!B:B,0),MATCH("Inter-Cluster Connectivity",'Input - companies list'!$1:$1,0 ))</f>
        <v/>
      </c>
      <c r="L1331">
        <f>IFERROR(PERCENTRANK(F:F,F1331),0)</f>
        <v/>
      </c>
      <c r="M1331">
        <f>IFERROR(1 - PERCENTRANK(G:G,G1331),0)</f>
        <v/>
      </c>
      <c r="N1331">
        <f>IFERROR(1 - PERCENTRANK(H:H,H1331),0)</f>
        <v/>
      </c>
      <c r="O1331">
        <f>IFERROR(PERCENTRANK(I:I,I1331),0)</f>
        <v/>
      </c>
      <c r="P1331">
        <f>IFERROR(1 - PERCENTRANK(J:J,J1331),0)</f>
        <v/>
      </c>
      <c r="Q1331">
        <f>IFERROR(PERCENTRANK(K:K,K1331),0)</f>
        <v/>
      </c>
      <c r="R1331">
        <f>L1331*weight1+M1331*weight2+N1331*weight3+O1331*weight4+P1331*weight5+Q1331*weight6</f>
        <v/>
      </c>
    </row>
    <row r="1332" spans="1:18">
      <c r="A1332">
        <f>RANK(R1332,R:R)</f>
        <v/>
      </c>
      <c r="B1332" t="s">
        <v>15214</v>
      </c>
      <c r="C1332">
        <f>VLOOKUP(B1332,'Input - companies list'!B:L,2,FALSE)</f>
        <v/>
      </c>
      <c r="D1332">
        <f>VLOOKUP(B1332,'Input - companies list'!B:L,11,FALSE)</f>
        <v/>
      </c>
      <c r="E1332">
        <f>VLOOKUP(B1332,'Input - companies list'!B:E,4,FALSE)</f>
        <v/>
      </c>
      <c r="F1332">
        <f>SUMIFS('Input - target event report'!H:H,'Input - target event report'!B:B,B1332,'Input - target event report'!D:D, "Private Investment")</f>
        <v/>
      </c>
      <c r="G1332">
        <f>IF(I1332&lt;2, "N/A", (MAXIFS('Input - target event report'!E:E,'Input - target event report'!B:B,B:B,'Input - target event report'!D:D,"Private Investment")-MINIFS('Input - target event report'!E:E,'Input - target event report'!B:B,B:B,'Input - target event report'!D:D,"Private Investment"))/(I1332-1))</f>
        <v/>
      </c>
      <c r="H1332">
        <f>IF(MAXIFS('Input - target event report'!E:E,'Input - target event report'!B:B,B:B,'Input - target event report'!D:D,"Private Investment") = 0, "N/A", TODAY() - MAXIFS('Input - target event report'!E:E,'Input - target event report'!B:B,B:B,'Input - target event report'!D:D,"Private Investment"))</f>
        <v/>
      </c>
      <c r="I1332">
        <f>COUNTIFS('Input - target event report'!B:B,B1332,'Input - target event report'!D:D, "Private Investment")</f>
        <v/>
      </c>
      <c r="J1332">
        <f>INDEX('Input - companies list'!$1:$10000,MATCH(B1332,'Input - companies list'!B:B,0),MATCH("Flow",'Input - companies list'!$1:$1,0 ))</f>
        <v/>
      </c>
      <c r="K1332">
        <f>INDEX('Input - companies list'!$1:$10000,MATCH(B1332,'Input - companies list'!B:B,0),MATCH("Inter-Cluster Connectivity",'Input - companies list'!$1:$1,0 ))</f>
        <v/>
      </c>
      <c r="L1332">
        <f>IFERROR(PERCENTRANK(F:F,F1332),0)</f>
        <v/>
      </c>
      <c r="M1332">
        <f>IFERROR(1 - PERCENTRANK(G:G,G1332),0)</f>
        <v/>
      </c>
      <c r="N1332">
        <f>IFERROR(1 - PERCENTRANK(H:H,H1332),0)</f>
        <v/>
      </c>
      <c r="O1332">
        <f>IFERROR(PERCENTRANK(I:I,I1332),0)</f>
        <v/>
      </c>
      <c r="P1332">
        <f>IFERROR(1 - PERCENTRANK(J:J,J1332),0)</f>
        <v/>
      </c>
      <c r="Q1332">
        <f>IFERROR(PERCENTRANK(K:K,K1332),0)</f>
        <v/>
      </c>
      <c r="R1332">
        <f>L1332*weight1+M1332*weight2+N1332*weight3+O1332*weight4+P1332*weight5+Q1332*weight6</f>
        <v/>
      </c>
    </row>
    <row r="1333" spans="1:18">
      <c r="A1333">
        <f>RANK(R1333,R:R)</f>
        <v/>
      </c>
      <c r="B1333" t="s">
        <v>15226</v>
      </c>
      <c r="C1333">
        <f>VLOOKUP(B1333,'Input - companies list'!B:L,2,FALSE)</f>
        <v/>
      </c>
      <c r="D1333">
        <f>VLOOKUP(B1333,'Input - companies list'!B:L,11,FALSE)</f>
        <v/>
      </c>
      <c r="E1333">
        <f>VLOOKUP(B1333,'Input - companies list'!B:E,4,FALSE)</f>
        <v/>
      </c>
      <c r="F1333">
        <f>SUMIFS('Input - target event report'!H:H,'Input - target event report'!B:B,B1333,'Input - target event report'!D:D, "Private Investment")</f>
        <v/>
      </c>
      <c r="G1333">
        <f>IF(I1333&lt;2, "N/A", (MAXIFS('Input - target event report'!E:E,'Input - target event report'!B:B,B:B,'Input - target event report'!D:D,"Private Investment")-MINIFS('Input - target event report'!E:E,'Input - target event report'!B:B,B:B,'Input - target event report'!D:D,"Private Investment"))/(I1333-1))</f>
        <v/>
      </c>
      <c r="H1333">
        <f>IF(MAXIFS('Input - target event report'!E:E,'Input - target event report'!B:B,B:B,'Input - target event report'!D:D,"Private Investment") = 0, "N/A", TODAY() - MAXIFS('Input - target event report'!E:E,'Input - target event report'!B:B,B:B,'Input - target event report'!D:D,"Private Investment"))</f>
        <v/>
      </c>
      <c r="I1333">
        <f>COUNTIFS('Input - target event report'!B:B,B1333,'Input - target event report'!D:D, "Private Investment")</f>
        <v/>
      </c>
      <c r="J1333">
        <f>INDEX('Input - companies list'!$1:$10000,MATCH(B1333,'Input - companies list'!B:B,0),MATCH("Flow",'Input - companies list'!$1:$1,0 ))</f>
        <v/>
      </c>
      <c r="K1333">
        <f>INDEX('Input - companies list'!$1:$10000,MATCH(B1333,'Input - companies list'!B:B,0),MATCH("Inter-Cluster Connectivity",'Input - companies list'!$1:$1,0 ))</f>
        <v/>
      </c>
      <c r="L1333">
        <f>IFERROR(PERCENTRANK(F:F,F1333),0)</f>
        <v/>
      </c>
      <c r="M1333">
        <f>IFERROR(1 - PERCENTRANK(G:G,G1333),0)</f>
        <v/>
      </c>
      <c r="N1333">
        <f>IFERROR(1 - PERCENTRANK(H:H,H1333),0)</f>
        <v/>
      </c>
      <c r="O1333">
        <f>IFERROR(PERCENTRANK(I:I,I1333),0)</f>
        <v/>
      </c>
      <c r="P1333">
        <f>IFERROR(1 - PERCENTRANK(J:J,J1333),0)</f>
        <v/>
      </c>
      <c r="Q1333">
        <f>IFERROR(PERCENTRANK(K:K,K1333),0)</f>
        <v/>
      </c>
      <c r="R1333">
        <f>L1333*weight1+M1333*weight2+N1333*weight3+O1333*weight4+P1333*weight5+Q1333*weight6</f>
        <v/>
      </c>
    </row>
    <row r="1334" spans="1:18">
      <c r="A1334">
        <f>RANK(R1334,R:R)</f>
        <v/>
      </c>
      <c r="B1334" t="s">
        <v>15237</v>
      </c>
      <c r="C1334">
        <f>VLOOKUP(B1334,'Input - companies list'!B:L,2,FALSE)</f>
        <v/>
      </c>
      <c r="D1334">
        <f>VLOOKUP(B1334,'Input - companies list'!B:L,11,FALSE)</f>
        <v/>
      </c>
      <c r="E1334">
        <f>VLOOKUP(B1334,'Input - companies list'!B:E,4,FALSE)</f>
        <v/>
      </c>
      <c r="F1334">
        <f>SUMIFS('Input - target event report'!H:H,'Input - target event report'!B:B,B1334,'Input - target event report'!D:D, "Private Investment")</f>
        <v/>
      </c>
      <c r="G1334">
        <f>IF(I1334&lt;2, "N/A", (MAXIFS('Input - target event report'!E:E,'Input - target event report'!B:B,B:B,'Input - target event report'!D:D,"Private Investment")-MINIFS('Input - target event report'!E:E,'Input - target event report'!B:B,B:B,'Input - target event report'!D:D,"Private Investment"))/(I1334-1))</f>
        <v/>
      </c>
      <c r="H1334">
        <f>IF(MAXIFS('Input - target event report'!E:E,'Input - target event report'!B:B,B:B,'Input - target event report'!D:D,"Private Investment") = 0, "N/A", TODAY() - MAXIFS('Input - target event report'!E:E,'Input - target event report'!B:B,B:B,'Input - target event report'!D:D,"Private Investment"))</f>
        <v/>
      </c>
      <c r="I1334">
        <f>COUNTIFS('Input - target event report'!B:B,B1334,'Input - target event report'!D:D, "Private Investment")</f>
        <v/>
      </c>
      <c r="J1334">
        <f>INDEX('Input - companies list'!$1:$10000,MATCH(B1334,'Input - companies list'!B:B,0),MATCH("Flow",'Input - companies list'!$1:$1,0 ))</f>
        <v/>
      </c>
      <c r="K1334">
        <f>INDEX('Input - companies list'!$1:$10000,MATCH(B1334,'Input - companies list'!B:B,0),MATCH("Inter-Cluster Connectivity",'Input - companies list'!$1:$1,0 ))</f>
        <v/>
      </c>
      <c r="L1334">
        <f>IFERROR(PERCENTRANK(F:F,F1334),0)</f>
        <v/>
      </c>
      <c r="M1334">
        <f>IFERROR(1 - PERCENTRANK(G:G,G1334),0)</f>
        <v/>
      </c>
      <c r="N1334">
        <f>IFERROR(1 - PERCENTRANK(H:H,H1334),0)</f>
        <v/>
      </c>
      <c r="O1334">
        <f>IFERROR(PERCENTRANK(I:I,I1334),0)</f>
        <v/>
      </c>
      <c r="P1334">
        <f>IFERROR(1 - PERCENTRANK(J:J,J1334),0)</f>
        <v/>
      </c>
      <c r="Q1334">
        <f>IFERROR(PERCENTRANK(K:K,K1334),0)</f>
        <v/>
      </c>
      <c r="R1334">
        <f>L1334*weight1+M1334*weight2+N1334*weight3+O1334*weight4+P1334*weight5+Q1334*weight6</f>
        <v/>
      </c>
    </row>
    <row r="1335" spans="1:18">
      <c r="A1335">
        <f>RANK(R1335,R:R)</f>
        <v/>
      </c>
      <c r="B1335" t="s">
        <v>15247</v>
      </c>
      <c r="C1335">
        <f>VLOOKUP(B1335,'Input - companies list'!B:L,2,FALSE)</f>
        <v/>
      </c>
      <c r="D1335">
        <f>VLOOKUP(B1335,'Input - companies list'!B:L,11,FALSE)</f>
        <v/>
      </c>
      <c r="E1335">
        <f>VLOOKUP(B1335,'Input - companies list'!B:E,4,FALSE)</f>
        <v/>
      </c>
      <c r="F1335">
        <f>SUMIFS('Input - target event report'!H:H,'Input - target event report'!B:B,B1335,'Input - target event report'!D:D, "Private Investment")</f>
        <v/>
      </c>
      <c r="G1335">
        <f>IF(I1335&lt;2, "N/A", (MAXIFS('Input - target event report'!E:E,'Input - target event report'!B:B,B:B,'Input - target event report'!D:D,"Private Investment")-MINIFS('Input - target event report'!E:E,'Input - target event report'!B:B,B:B,'Input - target event report'!D:D,"Private Investment"))/(I1335-1))</f>
        <v/>
      </c>
      <c r="H1335">
        <f>IF(MAXIFS('Input - target event report'!E:E,'Input - target event report'!B:B,B:B,'Input - target event report'!D:D,"Private Investment") = 0, "N/A", TODAY() - MAXIFS('Input - target event report'!E:E,'Input - target event report'!B:B,B:B,'Input - target event report'!D:D,"Private Investment"))</f>
        <v/>
      </c>
      <c r="I1335">
        <f>COUNTIFS('Input - target event report'!B:B,B1335,'Input - target event report'!D:D, "Private Investment")</f>
        <v/>
      </c>
      <c r="J1335">
        <f>INDEX('Input - companies list'!$1:$10000,MATCH(B1335,'Input - companies list'!B:B,0),MATCH("Flow",'Input - companies list'!$1:$1,0 ))</f>
        <v/>
      </c>
      <c r="K1335">
        <f>INDEX('Input - companies list'!$1:$10000,MATCH(B1335,'Input - companies list'!B:B,0),MATCH("Inter-Cluster Connectivity",'Input - companies list'!$1:$1,0 ))</f>
        <v/>
      </c>
      <c r="L1335">
        <f>IFERROR(PERCENTRANK(F:F,F1335),0)</f>
        <v/>
      </c>
      <c r="M1335">
        <f>IFERROR(1 - PERCENTRANK(G:G,G1335),0)</f>
        <v/>
      </c>
      <c r="N1335">
        <f>IFERROR(1 - PERCENTRANK(H:H,H1335),0)</f>
        <v/>
      </c>
      <c r="O1335">
        <f>IFERROR(PERCENTRANK(I:I,I1335),0)</f>
        <v/>
      </c>
      <c r="P1335">
        <f>IFERROR(1 - PERCENTRANK(J:J,J1335),0)</f>
        <v/>
      </c>
      <c r="Q1335">
        <f>IFERROR(PERCENTRANK(K:K,K1335),0)</f>
        <v/>
      </c>
      <c r="R1335">
        <f>L1335*weight1+M1335*weight2+N1335*weight3+O1335*weight4+P1335*weight5+Q1335*weight6</f>
        <v/>
      </c>
    </row>
    <row r="1336" spans="1:18">
      <c r="A1336">
        <f>RANK(R1336,R:R)</f>
        <v/>
      </c>
      <c r="B1336" t="s">
        <v>15259</v>
      </c>
      <c r="C1336">
        <f>VLOOKUP(B1336,'Input - companies list'!B:L,2,FALSE)</f>
        <v/>
      </c>
      <c r="D1336">
        <f>VLOOKUP(B1336,'Input - companies list'!B:L,11,FALSE)</f>
        <v/>
      </c>
      <c r="E1336">
        <f>VLOOKUP(B1336,'Input - companies list'!B:E,4,FALSE)</f>
        <v/>
      </c>
      <c r="F1336">
        <f>SUMIFS('Input - target event report'!H:H,'Input - target event report'!B:B,B1336,'Input - target event report'!D:D, "Private Investment")</f>
        <v/>
      </c>
      <c r="G1336">
        <f>IF(I1336&lt;2, "N/A", (MAXIFS('Input - target event report'!E:E,'Input - target event report'!B:B,B:B,'Input - target event report'!D:D,"Private Investment")-MINIFS('Input - target event report'!E:E,'Input - target event report'!B:B,B:B,'Input - target event report'!D:D,"Private Investment"))/(I1336-1))</f>
        <v/>
      </c>
      <c r="H1336">
        <f>IF(MAXIFS('Input - target event report'!E:E,'Input - target event report'!B:B,B:B,'Input - target event report'!D:D,"Private Investment") = 0, "N/A", TODAY() - MAXIFS('Input - target event report'!E:E,'Input - target event report'!B:B,B:B,'Input - target event report'!D:D,"Private Investment"))</f>
        <v/>
      </c>
      <c r="I1336">
        <f>COUNTIFS('Input - target event report'!B:B,B1336,'Input - target event report'!D:D, "Private Investment")</f>
        <v/>
      </c>
      <c r="J1336">
        <f>INDEX('Input - companies list'!$1:$10000,MATCH(B1336,'Input - companies list'!B:B,0),MATCH("Flow",'Input - companies list'!$1:$1,0 ))</f>
        <v/>
      </c>
      <c r="K1336">
        <f>INDEX('Input - companies list'!$1:$10000,MATCH(B1336,'Input - companies list'!B:B,0),MATCH("Inter-Cluster Connectivity",'Input - companies list'!$1:$1,0 ))</f>
        <v/>
      </c>
      <c r="L1336">
        <f>IFERROR(PERCENTRANK(F:F,F1336),0)</f>
        <v/>
      </c>
      <c r="M1336">
        <f>IFERROR(1 - PERCENTRANK(G:G,G1336),0)</f>
        <v/>
      </c>
      <c r="N1336">
        <f>IFERROR(1 - PERCENTRANK(H:H,H1336),0)</f>
        <v/>
      </c>
      <c r="O1336">
        <f>IFERROR(PERCENTRANK(I:I,I1336),0)</f>
        <v/>
      </c>
      <c r="P1336">
        <f>IFERROR(1 - PERCENTRANK(J:J,J1336),0)</f>
        <v/>
      </c>
      <c r="Q1336">
        <f>IFERROR(PERCENTRANK(K:K,K1336),0)</f>
        <v/>
      </c>
      <c r="R1336">
        <f>L1336*weight1+M1336*weight2+N1336*weight3+O1336*weight4+P1336*weight5+Q1336*weight6</f>
        <v/>
      </c>
    </row>
    <row r="1337" spans="1:18">
      <c r="A1337">
        <f>RANK(R1337,R:R)</f>
        <v/>
      </c>
      <c r="B1337" t="s">
        <v>15267</v>
      </c>
      <c r="C1337">
        <f>VLOOKUP(B1337,'Input - companies list'!B:L,2,FALSE)</f>
        <v/>
      </c>
      <c r="D1337">
        <f>VLOOKUP(B1337,'Input - companies list'!B:L,11,FALSE)</f>
        <v/>
      </c>
      <c r="E1337">
        <f>VLOOKUP(B1337,'Input - companies list'!B:E,4,FALSE)</f>
        <v/>
      </c>
      <c r="F1337">
        <f>SUMIFS('Input - target event report'!H:H,'Input - target event report'!B:B,B1337,'Input - target event report'!D:D, "Private Investment")</f>
        <v/>
      </c>
      <c r="G1337">
        <f>IF(I1337&lt;2, "N/A", (MAXIFS('Input - target event report'!E:E,'Input - target event report'!B:B,B:B,'Input - target event report'!D:D,"Private Investment")-MINIFS('Input - target event report'!E:E,'Input - target event report'!B:B,B:B,'Input - target event report'!D:D,"Private Investment"))/(I1337-1))</f>
        <v/>
      </c>
      <c r="H1337">
        <f>IF(MAXIFS('Input - target event report'!E:E,'Input - target event report'!B:B,B:B,'Input - target event report'!D:D,"Private Investment") = 0, "N/A", TODAY() - MAXIFS('Input - target event report'!E:E,'Input - target event report'!B:B,B:B,'Input - target event report'!D:D,"Private Investment"))</f>
        <v/>
      </c>
      <c r="I1337">
        <f>COUNTIFS('Input - target event report'!B:B,B1337,'Input - target event report'!D:D, "Private Investment")</f>
        <v/>
      </c>
      <c r="J1337">
        <f>INDEX('Input - companies list'!$1:$10000,MATCH(B1337,'Input - companies list'!B:B,0),MATCH("Flow",'Input - companies list'!$1:$1,0 ))</f>
        <v/>
      </c>
      <c r="K1337">
        <f>INDEX('Input - companies list'!$1:$10000,MATCH(B1337,'Input - companies list'!B:B,0),MATCH("Inter-Cluster Connectivity",'Input - companies list'!$1:$1,0 ))</f>
        <v/>
      </c>
      <c r="L1337">
        <f>IFERROR(PERCENTRANK(F:F,F1337),0)</f>
        <v/>
      </c>
      <c r="M1337">
        <f>IFERROR(1 - PERCENTRANK(G:G,G1337),0)</f>
        <v/>
      </c>
      <c r="N1337">
        <f>IFERROR(1 - PERCENTRANK(H:H,H1337),0)</f>
        <v/>
      </c>
      <c r="O1337">
        <f>IFERROR(PERCENTRANK(I:I,I1337),0)</f>
        <v/>
      </c>
      <c r="P1337">
        <f>IFERROR(1 - PERCENTRANK(J:J,J1337),0)</f>
        <v/>
      </c>
      <c r="Q1337">
        <f>IFERROR(PERCENTRANK(K:K,K1337),0)</f>
        <v/>
      </c>
      <c r="R1337">
        <f>L1337*weight1+M1337*weight2+N1337*weight3+O1337*weight4+P1337*weight5+Q1337*weight6</f>
        <v/>
      </c>
    </row>
    <row r="1338" spans="1:18">
      <c r="A1338">
        <f>RANK(R1338,R:R)</f>
        <v/>
      </c>
      <c r="B1338" t="s">
        <v>15280</v>
      </c>
      <c r="C1338">
        <f>VLOOKUP(B1338,'Input - companies list'!B:L,2,FALSE)</f>
        <v/>
      </c>
      <c r="D1338">
        <f>VLOOKUP(B1338,'Input - companies list'!B:L,11,FALSE)</f>
        <v/>
      </c>
      <c r="E1338">
        <f>VLOOKUP(B1338,'Input - companies list'!B:E,4,FALSE)</f>
        <v/>
      </c>
      <c r="F1338">
        <f>SUMIFS('Input - target event report'!H:H,'Input - target event report'!B:B,B1338,'Input - target event report'!D:D, "Private Investment")</f>
        <v/>
      </c>
      <c r="G1338">
        <f>IF(I1338&lt;2, "N/A", (MAXIFS('Input - target event report'!E:E,'Input - target event report'!B:B,B:B,'Input - target event report'!D:D,"Private Investment")-MINIFS('Input - target event report'!E:E,'Input - target event report'!B:B,B:B,'Input - target event report'!D:D,"Private Investment"))/(I1338-1))</f>
        <v/>
      </c>
      <c r="H1338">
        <f>IF(MAXIFS('Input - target event report'!E:E,'Input - target event report'!B:B,B:B,'Input - target event report'!D:D,"Private Investment") = 0, "N/A", TODAY() - MAXIFS('Input - target event report'!E:E,'Input - target event report'!B:B,B:B,'Input - target event report'!D:D,"Private Investment"))</f>
        <v/>
      </c>
      <c r="I1338">
        <f>COUNTIFS('Input - target event report'!B:B,B1338,'Input - target event report'!D:D, "Private Investment")</f>
        <v/>
      </c>
      <c r="J1338">
        <f>INDEX('Input - companies list'!$1:$10000,MATCH(B1338,'Input - companies list'!B:B,0),MATCH("Flow",'Input - companies list'!$1:$1,0 ))</f>
        <v/>
      </c>
      <c r="K1338">
        <f>INDEX('Input - companies list'!$1:$10000,MATCH(B1338,'Input - companies list'!B:B,0),MATCH("Inter-Cluster Connectivity",'Input - companies list'!$1:$1,0 ))</f>
        <v/>
      </c>
      <c r="L1338">
        <f>IFERROR(PERCENTRANK(F:F,F1338),0)</f>
        <v/>
      </c>
      <c r="M1338">
        <f>IFERROR(1 - PERCENTRANK(G:G,G1338),0)</f>
        <v/>
      </c>
      <c r="N1338">
        <f>IFERROR(1 - PERCENTRANK(H:H,H1338),0)</f>
        <v/>
      </c>
      <c r="O1338">
        <f>IFERROR(PERCENTRANK(I:I,I1338),0)</f>
        <v/>
      </c>
      <c r="P1338">
        <f>IFERROR(1 - PERCENTRANK(J:J,J1338),0)</f>
        <v/>
      </c>
      <c r="Q1338">
        <f>IFERROR(PERCENTRANK(K:K,K1338),0)</f>
        <v/>
      </c>
      <c r="R1338">
        <f>L1338*weight1+M1338*weight2+N1338*weight3+O1338*weight4+P1338*weight5+Q1338*weight6</f>
        <v/>
      </c>
    </row>
    <row r="1339" spans="1:18">
      <c r="A1339">
        <f>RANK(R1339,R:R)</f>
        <v/>
      </c>
      <c r="B1339" t="s">
        <v>15289</v>
      </c>
      <c r="C1339">
        <f>VLOOKUP(B1339,'Input - companies list'!B:L,2,FALSE)</f>
        <v/>
      </c>
      <c r="D1339">
        <f>VLOOKUP(B1339,'Input - companies list'!B:L,11,FALSE)</f>
        <v/>
      </c>
      <c r="E1339">
        <f>VLOOKUP(B1339,'Input - companies list'!B:E,4,FALSE)</f>
        <v/>
      </c>
      <c r="F1339">
        <f>SUMIFS('Input - target event report'!H:H,'Input - target event report'!B:B,B1339,'Input - target event report'!D:D, "Private Investment")</f>
        <v/>
      </c>
      <c r="G1339">
        <f>IF(I1339&lt;2, "N/A", (MAXIFS('Input - target event report'!E:E,'Input - target event report'!B:B,B:B,'Input - target event report'!D:D,"Private Investment")-MINIFS('Input - target event report'!E:E,'Input - target event report'!B:B,B:B,'Input - target event report'!D:D,"Private Investment"))/(I1339-1))</f>
        <v/>
      </c>
      <c r="H1339">
        <f>IF(MAXIFS('Input - target event report'!E:E,'Input - target event report'!B:B,B:B,'Input - target event report'!D:D,"Private Investment") = 0, "N/A", TODAY() - MAXIFS('Input - target event report'!E:E,'Input - target event report'!B:B,B:B,'Input - target event report'!D:D,"Private Investment"))</f>
        <v/>
      </c>
      <c r="I1339">
        <f>COUNTIFS('Input - target event report'!B:B,B1339,'Input - target event report'!D:D, "Private Investment")</f>
        <v/>
      </c>
      <c r="J1339">
        <f>INDEX('Input - companies list'!$1:$10000,MATCH(B1339,'Input - companies list'!B:B,0),MATCH("Flow",'Input - companies list'!$1:$1,0 ))</f>
        <v/>
      </c>
      <c r="K1339">
        <f>INDEX('Input - companies list'!$1:$10000,MATCH(B1339,'Input - companies list'!B:B,0),MATCH("Inter-Cluster Connectivity",'Input - companies list'!$1:$1,0 ))</f>
        <v/>
      </c>
      <c r="L1339">
        <f>IFERROR(PERCENTRANK(F:F,F1339),0)</f>
        <v/>
      </c>
      <c r="M1339">
        <f>IFERROR(1 - PERCENTRANK(G:G,G1339),0)</f>
        <v/>
      </c>
      <c r="N1339">
        <f>IFERROR(1 - PERCENTRANK(H:H,H1339),0)</f>
        <v/>
      </c>
      <c r="O1339">
        <f>IFERROR(PERCENTRANK(I:I,I1339),0)</f>
        <v/>
      </c>
      <c r="P1339">
        <f>IFERROR(1 - PERCENTRANK(J:J,J1339),0)</f>
        <v/>
      </c>
      <c r="Q1339">
        <f>IFERROR(PERCENTRANK(K:K,K1339),0)</f>
        <v/>
      </c>
      <c r="R1339">
        <f>L1339*weight1+M1339*weight2+N1339*weight3+O1339*weight4+P1339*weight5+Q1339*weight6</f>
        <v/>
      </c>
    </row>
    <row r="1340" spans="1:18">
      <c r="A1340">
        <f>RANK(R1340,R:R)</f>
        <v/>
      </c>
      <c r="B1340" t="s">
        <v>15298</v>
      </c>
      <c r="C1340">
        <f>VLOOKUP(B1340,'Input - companies list'!B:L,2,FALSE)</f>
        <v/>
      </c>
      <c r="D1340">
        <f>VLOOKUP(B1340,'Input - companies list'!B:L,11,FALSE)</f>
        <v/>
      </c>
      <c r="E1340">
        <f>VLOOKUP(B1340,'Input - companies list'!B:E,4,FALSE)</f>
        <v/>
      </c>
      <c r="F1340">
        <f>SUMIFS('Input - target event report'!H:H,'Input - target event report'!B:B,B1340,'Input - target event report'!D:D, "Private Investment")</f>
        <v/>
      </c>
      <c r="G1340">
        <f>IF(I1340&lt;2, "N/A", (MAXIFS('Input - target event report'!E:E,'Input - target event report'!B:B,B:B,'Input - target event report'!D:D,"Private Investment")-MINIFS('Input - target event report'!E:E,'Input - target event report'!B:B,B:B,'Input - target event report'!D:D,"Private Investment"))/(I1340-1))</f>
        <v/>
      </c>
      <c r="H1340">
        <f>IF(MAXIFS('Input - target event report'!E:E,'Input - target event report'!B:B,B:B,'Input - target event report'!D:D,"Private Investment") = 0, "N/A", TODAY() - MAXIFS('Input - target event report'!E:E,'Input - target event report'!B:B,B:B,'Input - target event report'!D:D,"Private Investment"))</f>
        <v/>
      </c>
      <c r="I1340">
        <f>COUNTIFS('Input - target event report'!B:B,B1340,'Input - target event report'!D:D, "Private Investment")</f>
        <v/>
      </c>
      <c r="J1340">
        <f>INDEX('Input - companies list'!$1:$10000,MATCH(B1340,'Input - companies list'!B:B,0),MATCH("Flow",'Input - companies list'!$1:$1,0 ))</f>
        <v/>
      </c>
      <c r="K1340">
        <f>INDEX('Input - companies list'!$1:$10000,MATCH(B1340,'Input - companies list'!B:B,0),MATCH("Inter-Cluster Connectivity",'Input - companies list'!$1:$1,0 ))</f>
        <v/>
      </c>
      <c r="L1340">
        <f>IFERROR(PERCENTRANK(F:F,F1340),0)</f>
        <v/>
      </c>
      <c r="M1340">
        <f>IFERROR(1 - PERCENTRANK(G:G,G1340),0)</f>
        <v/>
      </c>
      <c r="N1340">
        <f>IFERROR(1 - PERCENTRANK(H:H,H1340),0)</f>
        <v/>
      </c>
      <c r="O1340">
        <f>IFERROR(PERCENTRANK(I:I,I1340),0)</f>
        <v/>
      </c>
      <c r="P1340">
        <f>IFERROR(1 - PERCENTRANK(J:J,J1340),0)</f>
        <v/>
      </c>
      <c r="Q1340">
        <f>IFERROR(PERCENTRANK(K:K,K1340),0)</f>
        <v/>
      </c>
      <c r="R1340">
        <f>L1340*weight1+M1340*weight2+N1340*weight3+O1340*weight4+P1340*weight5+Q1340*weight6</f>
        <v/>
      </c>
    </row>
    <row r="1341" spans="1:18">
      <c r="A1341">
        <f>RANK(R1341,R:R)</f>
        <v/>
      </c>
      <c r="B1341" t="s">
        <v>15307</v>
      </c>
      <c r="C1341">
        <f>VLOOKUP(B1341,'Input - companies list'!B:L,2,FALSE)</f>
        <v/>
      </c>
      <c r="D1341">
        <f>VLOOKUP(B1341,'Input - companies list'!B:L,11,FALSE)</f>
        <v/>
      </c>
      <c r="E1341">
        <f>VLOOKUP(B1341,'Input - companies list'!B:E,4,FALSE)</f>
        <v/>
      </c>
      <c r="F1341">
        <f>SUMIFS('Input - target event report'!H:H,'Input - target event report'!B:B,B1341,'Input - target event report'!D:D, "Private Investment")</f>
        <v/>
      </c>
      <c r="G1341">
        <f>IF(I1341&lt;2, "N/A", (MAXIFS('Input - target event report'!E:E,'Input - target event report'!B:B,B:B,'Input - target event report'!D:D,"Private Investment")-MINIFS('Input - target event report'!E:E,'Input - target event report'!B:B,B:B,'Input - target event report'!D:D,"Private Investment"))/(I1341-1))</f>
        <v/>
      </c>
      <c r="H1341">
        <f>IF(MAXIFS('Input - target event report'!E:E,'Input - target event report'!B:B,B:B,'Input - target event report'!D:D,"Private Investment") = 0, "N/A", TODAY() - MAXIFS('Input - target event report'!E:E,'Input - target event report'!B:B,B:B,'Input - target event report'!D:D,"Private Investment"))</f>
        <v/>
      </c>
      <c r="I1341">
        <f>COUNTIFS('Input - target event report'!B:B,B1341,'Input - target event report'!D:D, "Private Investment")</f>
        <v/>
      </c>
      <c r="J1341">
        <f>INDEX('Input - companies list'!$1:$10000,MATCH(B1341,'Input - companies list'!B:B,0),MATCH("Flow",'Input - companies list'!$1:$1,0 ))</f>
        <v/>
      </c>
      <c r="K1341">
        <f>INDEX('Input - companies list'!$1:$10000,MATCH(B1341,'Input - companies list'!B:B,0),MATCH("Inter-Cluster Connectivity",'Input - companies list'!$1:$1,0 ))</f>
        <v/>
      </c>
      <c r="L1341">
        <f>IFERROR(PERCENTRANK(F:F,F1341),0)</f>
        <v/>
      </c>
      <c r="M1341">
        <f>IFERROR(1 - PERCENTRANK(G:G,G1341),0)</f>
        <v/>
      </c>
      <c r="N1341">
        <f>IFERROR(1 - PERCENTRANK(H:H,H1341),0)</f>
        <v/>
      </c>
      <c r="O1341">
        <f>IFERROR(PERCENTRANK(I:I,I1341),0)</f>
        <v/>
      </c>
      <c r="P1341">
        <f>IFERROR(1 - PERCENTRANK(J:J,J1341),0)</f>
        <v/>
      </c>
      <c r="Q1341">
        <f>IFERROR(PERCENTRANK(K:K,K1341),0)</f>
        <v/>
      </c>
      <c r="R1341">
        <f>L1341*weight1+M1341*weight2+N1341*weight3+O1341*weight4+P1341*weight5+Q1341*weight6</f>
        <v/>
      </c>
    </row>
    <row r="1342" spans="1:18">
      <c r="A1342">
        <f>RANK(R1342,R:R)</f>
        <v/>
      </c>
      <c r="B1342" t="s">
        <v>15317</v>
      </c>
      <c r="C1342">
        <f>VLOOKUP(B1342,'Input - companies list'!B:L,2,FALSE)</f>
        <v/>
      </c>
      <c r="D1342">
        <f>VLOOKUP(B1342,'Input - companies list'!B:L,11,FALSE)</f>
        <v/>
      </c>
      <c r="E1342">
        <f>VLOOKUP(B1342,'Input - companies list'!B:E,4,FALSE)</f>
        <v/>
      </c>
      <c r="F1342">
        <f>SUMIFS('Input - target event report'!H:H,'Input - target event report'!B:B,B1342,'Input - target event report'!D:D, "Private Investment")</f>
        <v/>
      </c>
      <c r="G1342">
        <f>IF(I1342&lt;2, "N/A", (MAXIFS('Input - target event report'!E:E,'Input - target event report'!B:B,B:B,'Input - target event report'!D:D,"Private Investment")-MINIFS('Input - target event report'!E:E,'Input - target event report'!B:B,B:B,'Input - target event report'!D:D,"Private Investment"))/(I1342-1))</f>
        <v/>
      </c>
      <c r="H1342">
        <f>IF(MAXIFS('Input - target event report'!E:E,'Input - target event report'!B:B,B:B,'Input - target event report'!D:D,"Private Investment") = 0, "N/A", TODAY() - MAXIFS('Input - target event report'!E:E,'Input - target event report'!B:B,B:B,'Input - target event report'!D:D,"Private Investment"))</f>
        <v/>
      </c>
      <c r="I1342">
        <f>COUNTIFS('Input - target event report'!B:B,B1342,'Input - target event report'!D:D, "Private Investment")</f>
        <v/>
      </c>
      <c r="J1342">
        <f>INDEX('Input - companies list'!$1:$10000,MATCH(B1342,'Input - companies list'!B:B,0),MATCH("Flow",'Input - companies list'!$1:$1,0 ))</f>
        <v/>
      </c>
      <c r="K1342">
        <f>INDEX('Input - companies list'!$1:$10000,MATCH(B1342,'Input - companies list'!B:B,0),MATCH("Inter-Cluster Connectivity",'Input - companies list'!$1:$1,0 ))</f>
        <v/>
      </c>
      <c r="L1342">
        <f>IFERROR(PERCENTRANK(F:F,F1342),0)</f>
        <v/>
      </c>
      <c r="M1342">
        <f>IFERROR(1 - PERCENTRANK(G:G,G1342),0)</f>
        <v/>
      </c>
      <c r="N1342">
        <f>IFERROR(1 - PERCENTRANK(H:H,H1342),0)</f>
        <v/>
      </c>
      <c r="O1342">
        <f>IFERROR(PERCENTRANK(I:I,I1342),0)</f>
        <v/>
      </c>
      <c r="P1342">
        <f>IFERROR(1 - PERCENTRANK(J:J,J1342),0)</f>
        <v/>
      </c>
      <c r="Q1342">
        <f>IFERROR(PERCENTRANK(K:K,K1342),0)</f>
        <v/>
      </c>
      <c r="R1342">
        <f>L1342*weight1+M1342*weight2+N1342*weight3+O1342*weight4+P1342*weight5+Q1342*weight6</f>
        <v/>
      </c>
    </row>
    <row r="1343" spans="1:18">
      <c r="A1343">
        <f>RANK(R1343,R:R)</f>
        <v/>
      </c>
      <c r="B1343" t="s">
        <v>15325</v>
      </c>
      <c r="C1343">
        <f>VLOOKUP(B1343,'Input - companies list'!B:L,2,FALSE)</f>
        <v/>
      </c>
      <c r="D1343">
        <f>VLOOKUP(B1343,'Input - companies list'!B:L,11,FALSE)</f>
        <v/>
      </c>
      <c r="E1343">
        <f>VLOOKUP(B1343,'Input - companies list'!B:E,4,FALSE)</f>
        <v/>
      </c>
      <c r="F1343">
        <f>SUMIFS('Input - target event report'!H:H,'Input - target event report'!B:B,B1343,'Input - target event report'!D:D, "Private Investment")</f>
        <v/>
      </c>
      <c r="G1343">
        <f>IF(I1343&lt;2, "N/A", (MAXIFS('Input - target event report'!E:E,'Input - target event report'!B:B,B:B,'Input - target event report'!D:D,"Private Investment")-MINIFS('Input - target event report'!E:E,'Input - target event report'!B:B,B:B,'Input - target event report'!D:D,"Private Investment"))/(I1343-1))</f>
        <v/>
      </c>
      <c r="H1343">
        <f>IF(MAXIFS('Input - target event report'!E:E,'Input - target event report'!B:B,B:B,'Input - target event report'!D:D,"Private Investment") = 0, "N/A", TODAY() - MAXIFS('Input - target event report'!E:E,'Input - target event report'!B:B,B:B,'Input - target event report'!D:D,"Private Investment"))</f>
        <v/>
      </c>
      <c r="I1343">
        <f>COUNTIFS('Input - target event report'!B:B,B1343,'Input - target event report'!D:D, "Private Investment")</f>
        <v/>
      </c>
      <c r="J1343">
        <f>INDEX('Input - companies list'!$1:$10000,MATCH(B1343,'Input - companies list'!B:B,0),MATCH("Flow",'Input - companies list'!$1:$1,0 ))</f>
        <v/>
      </c>
      <c r="K1343">
        <f>INDEX('Input - companies list'!$1:$10000,MATCH(B1343,'Input - companies list'!B:B,0),MATCH("Inter-Cluster Connectivity",'Input - companies list'!$1:$1,0 ))</f>
        <v/>
      </c>
      <c r="L1343">
        <f>IFERROR(PERCENTRANK(F:F,F1343),0)</f>
        <v/>
      </c>
      <c r="M1343">
        <f>IFERROR(1 - PERCENTRANK(G:G,G1343),0)</f>
        <v/>
      </c>
      <c r="N1343">
        <f>IFERROR(1 - PERCENTRANK(H:H,H1343),0)</f>
        <v/>
      </c>
      <c r="O1343">
        <f>IFERROR(PERCENTRANK(I:I,I1343),0)</f>
        <v/>
      </c>
      <c r="P1343">
        <f>IFERROR(1 - PERCENTRANK(J:J,J1343),0)</f>
        <v/>
      </c>
      <c r="Q1343">
        <f>IFERROR(PERCENTRANK(K:K,K1343),0)</f>
        <v/>
      </c>
      <c r="R1343">
        <f>L1343*weight1+M1343*weight2+N1343*weight3+O1343*weight4+P1343*weight5+Q1343*weight6</f>
        <v/>
      </c>
    </row>
    <row r="1344" spans="1:18">
      <c r="A1344">
        <f>RANK(R1344,R:R)</f>
        <v/>
      </c>
      <c r="B1344" t="s">
        <v>15335</v>
      </c>
      <c r="C1344">
        <f>VLOOKUP(B1344,'Input - companies list'!B:L,2,FALSE)</f>
        <v/>
      </c>
      <c r="D1344">
        <f>VLOOKUP(B1344,'Input - companies list'!B:L,11,FALSE)</f>
        <v/>
      </c>
      <c r="E1344">
        <f>VLOOKUP(B1344,'Input - companies list'!B:E,4,FALSE)</f>
        <v/>
      </c>
      <c r="F1344">
        <f>SUMIFS('Input - target event report'!H:H,'Input - target event report'!B:B,B1344,'Input - target event report'!D:D, "Private Investment")</f>
        <v/>
      </c>
      <c r="G1344">
        <f>IF(I1344&lt;2, "N/A", (MAXIFS('Input - target event report'!E:E,'Input - target event report'!B:B,B:B,'Input - target event report'!D:D,"Private Investment")-MINIFS('Input - target event report'!E:E,'Input - target event report'!B:B,B:B,'Input - target event report'!D:D,"Private Investment"))/(I1344-1))</f>
        <v/>
      </c>
      <c r="H1344">
        <f>IF(MAXIFS('Input - target event report'!E:E,'Input - target event report'!B:B,B:B,'Input - target event report'!D:D,"Private Investment") = 0, "N/A", TODAY() - MAXIFS('Input - target event report'!E:E,'Input - target event report'!B:B,B:B,'Input - target event report'!D:D,"Private Investment"))</f>
        <v/>
      </c>
      <c r="I1344">
        <f>COUNTIFS('Input - target event report'!B:B,B1344,'Input - target event report'!D:D, "Private Investment")</f>
        <v/>
      </c>
      <c r="J1344">
        <f>INDEX('Input - companies list'!$1:$10000,MATCH(B1344,'Input - companies list'!B:B,0),MATCH("Flow",'Input - companies list'!$1:$1,0 ))</f>
        <v/>
      </c>
      <c r="K1344">
        <f>INDEX('Input - companies list'!$1:$10000,MATCH(B1344,'Input - companies list'!B:B,0),MATCH("Inter-Cluster Connectivity",'Input - companies list'!$1:$1,0 ))</f>
        <v/>
      </c>
      <c r="L1344">
        <f>IFERROR(PERCENTRANK(F:F,F1344),0)</f>
        <v/>
      </c>
      <c r="M1344">
        <f>IFERROR(1 - PERCENTRANK(G:G,G1344),0)</f>
        <v/>
      </c>
      <c r="N1344">
        <f>IFERROR(1 - PERCENTRANK(H:H,H1344),0)</f>
        <v/>
      </c>
      <c r="O1344">
        <f>IFERROR(PERCENTRANK(I:I,I1344),0)</f>
        <v/>
      </c>
      <c r="P1344">
        <f>IFERROR(1 - PERCENTRANK(J:J,J1344),0)</f>
        <v/>
      </c>
      <c r="Q1344">
        <f>IFERROR(PERCENTRANK(K:K,K1344),0)</f>
        <v/>
      </c>
      <c r="R1344">
        <f>L1344*weight1+M1344*weight2+N1344*weight3+O1344*weight4+P1344*weight5+Q1344*weight6</f>
        <v/>
      </c>
    </row>
    <row r="1345" spans="1:18">
      <c r="A1345">
        <f>RANK(R1345,R:R)</f>
        <v/>
      </c>
      <c r="B1345" t="s">
        <v>15346</v>
      </c>
      <c r="C1345">
        <f>VLOOKUP(B1345,'Input - companies list'!B:L,2,FALSE)</f>
        <v/>
      </c>
      <c r="D1345">
        <f>VLOOKUP(B1345,'Input - companies list'!B:L,11,FALSE)</f>
        <v/>
      </c>
      <c r="E1345">
        <f>VLOOKUP(B1345,'Input - companies list'!B:E,4,FALSE)</f>
        <v/>
      </c>
      <c r="F1345">
        <f>SUMIFS('Input - target event report'!H:H,'Input - target event report'!B:B,B1345,'Input - target event report'!D:D, "Private Investment")</f>
        <v/>
      </c>
      <c r="G1345">
        <f>IF(I1345&lt;2, "N/A", (MAXIFS('Input - target event report'!E:E,'Input - target event report'!B:B,B:B,'Input - target event report'!D:D,"Private Investment")-MINIFS('Input - target event report'!E:E,'Input - target event report'!B:B,B:B,'Input - target event report'!D:D,"Private Investment"))/(I1345-1))</f>
        <v/>
      </c>
      <c r="H1345">
        <f>IF(MAXIFS('Input - target event report'!E:E,'Input - target event report'!B:B,B:B,'Input - target event report'!D:D,"Private Investment") = 0, "N/A", TODAY() - MAXIFS('Input - target event report'!E:E,'Input - target event report'!B:B,B:B,'Input - target event report'!D:D,"Private Investment"))</f>
        <v/>
      </c>
      <c r="I1345">
        <f>COUNTIFS('Input - target event report'!B:B,B1345,'Input - target event report'!D:D, "Private Investment")</f>
        <v/>
      </c>
      <c r="J1345">
        <f>INDEX('Input - companies list'!$1:$10000,MATCH(B1345,'Input - companies list'!B:B,0),MATCH("Flow",'Input - companies list'!$1:$1,0 ))</f>
        <v/>
      </c>
      <c r="K1345">
        <f>INDEX('Input - companies list'!$1:$10000,MATCH(B1345,'Input - companies list'!B:B,0),MATCH("Inter-Cluster Connectivity",'Input - companies list'!$1:$1,0 ))</f>
        <v/>
      </c>
      <c r="L1345">
        <f>IFERROR(PERCENTRANK(F:F,F1345),0)</f>
        <v/>
      </c>
      <c r="M1345">
        <f>IFERROR(1 - PERCENTRANK(G:G,G1345),0)</f>
        <v/>
      </c>
      <c r="N1345">
        <f>IFERROR(1 - PERCENTRANK(H:H,H1345),0)</f>
        <v/>
      </c>
      <c r="O1345">
        <f>IFERROR(PERCENTRANK(I:I,I1345),0)</f>
        <v/>
      </c>
      <c r="P1345">
        <f>IFERROR(1 - PERCENTRANK(J:J,J1345),0)</f>
        <v/>
      </c>
      <c r="Q1345">
        <f>IFERROR(PERCENTRANK(K:K,K1345),0)</f>
        <v/>
      </c>
      <c r="R1345">
        <f>L1345*weight1+M1345*weight2+N1345*weight3+O1345*weight4+P1345*weight5+Q1345*weight6</f>
        <v/>
      </c>
    </row>
    <row r="1346" spans="1:18">
      <c r="A1346">
        <f>RANK(R1346,R:R)</f>
        <v/>
      </c>
      <c r="B1346" t="s">
        <v>15358</v>
      </c>
      <c r="C1346">
        <f>VLOOKUP(B1346,'Input - companies list'!B:L,2,FALSE)</f>
        <v/>
      </c>
      <c r="D1346">
        <f>VLOOKUP(B1346,'Input - companies list'!B:L,11,FALSE)</f>
        <v/>
      </c>
      <c r="E1346">
        <f>VLOOKUP(B1346,'Input - companies list'!B:E,4,FALSE)</f>
        <v/>
      </c>
      <c r="F1346">
        <f>SUMIFS('Input - target event report'!H:H,'Input - target event report'!B:B,B1346,'Input - target event report'!D:D, "Private Investment")</f>
        <v/>
      </c>
      <c r="G1346">
        <f>IF(I1346&lt;2, "N/A", (MAXIFS('Input - target event report'!E:E,'Input - target event report'!B:B,B:B,'Input - target event report'!D:D,"Private Investment")-MINIFS('Input - target event report'!E:E,'Input - target event report'!B:B,B:B,'Input - target event report'!D:D,"Private Investment"))/(I1346-1))</f>
        <v/>
      </c>
      <c r="H1346">
        <f>IF(MAXIFS('Input - target event report'!E:E,'Input - target event report'!B:B,B:B,'Input - target event report'!D:D,"Private Investment") = 0, "N/A", TODAY() - MAXIFS('Input - target event report'!E:E,'Input - target event report'!B:B,B:B,'Input - target event report'!D:D,"Private Investment"))</f>
        <v/>
      </c>
      <c r="I1346">
        <f>COUNTIFS('Input - target event report'!B:B,B1346,'Input - target event report'!D:D, "Private Investment")</f>
        <v/>
      </c>
      <c r="J1346">
        <f>INDEX('Input - companies list'!$1:$10000,MATCH(B1346,'Input - companies list'!B:B,0),MATCH("Flow",'Input - companies list'!$1:$1,0 ))</f>
        <v/>
      </c>
      <c r="K1346">
        <f>INDEX('Input - companies list'!$1:$10000,MATCH(B1346,'Input - companies list'!B:B,0),MATCH("Inter-Cluster Connectivity",'Input - companies list'!$1:$1,0 ))</f>
        <v/>
      </c>
      <c r="L1346">
        <f>IFERROR(PERCENTRANK(F:F,F1346),0)</f>
        <v/>
      </c>
      <c r="M1346">
        <f>IFERROR(1 - PERCENTRANK(G:G,G1346),0)</f>
        <v/>
      </c>
      <c r="N1346">
        <f>IFERROR(1 - PERCENTRANK(H:H,H1346),0)</f>
        <v/>
      </c>
      <c r="O1346">
        <f>IFERROR(PERCENTRANK(I:I,I1346),0)</f>
        <v/>
      </c>
      <c r="P1346">
        <f>IFERROR(1 - PERCENTRANK(J:J,J1346),0)</f>
        <v/>
      </c>
      <c r="Q1346">
        <f>IFERROR(PERCENTRANK(K:K,K1346),0)</f>
        <v/>
      </c>
      <c r="R1346">
        <f>L1346*weight1+M1346*weight2+N1346*weight3+O1346*weight4+P1346*weight5+Q1346*weight6</f>
        <v/>
      </c>
    </row>
    <row r="1347" spans="1:18">
      <c r="A1347">
        <f>RANK(R1347,R:R)</f>
        <v/>
      </c>
      <c r="B1347" t="s">
        <v>15370</v>
      </c>
      <c r="C1347">
        <f>VLOOKUP(B1347,'Input - companies list'!B:L,2,FALSE)</f>
        <v/>
      </c>
      <c r="D1347">
        <f>VLOOKUP(B1347,'Input - companies list'!B:L,11,FALSE)</f>
        <v/>
      </c>
      <c r="E1347">
        <f>VLOOKUP(B1347,'Input - companies list'!B:E,4,FALSE)</f>
        <v/>
      </c>
      <c r="F1347">
        <f>SUMIFS('Input - target event report'!H:H,'Input - target event report'!B:B,B1347,'Input - target event report'!D:D, "Private Investment")</f>
        <v/>
      </c>
      <c r="G1347">
        <f>IF(I1347&lt;2, "N/A", (MAXIFS('Input - target event report'!E:E,'Input - target event report'!B:B,B:B,'Input - target event report'!D:D,"Private Investment")-MINIFS('Input - target event report'!E:E,'Input - target event report'!B:B,B:B,'Input - target event report'!D:D,"Private Investment"))/(I1347-1))</f>
        <v/>
      </c>
      <c r="H1347">
        <f>IF(MAXIFS('Input - target event report'!E:E,'Input - target event report'!B:B,B:B,'Input - target event report'!D:D,"Private Investment") = 0, "N/A", TODAY() - MAXIFS('Input - target event report'!E:E,'Input - target event report'!B:B,B:B,'Input - target event report'!D:D,"Private Investment"))</f>
        <v/>
      </c>
      <c r="I1347">
        <f>COUNTIFS('Input - target event report'!B:B,B1347,'Input - target event report'!D:D, "Private Investment")</f>
        <v/>
      </c>
      <c r="J1347">
        <f>INDEX('Input - companies list'!$1:$10000,MATCH(B1347,'Input - companies list'!B:B,0),MATCH("Flow",'Input - companies list'!$1:$1,0 ))</f>
        <v/>
      </c>
      <c r="K1347">
        <f>INDEX('Input - companies list'!$1:$10000,MATCH(B1347,'Input - companies list'!B:B,0),MATCH("Inter-Cluster Connectivity",'Input - companies list'!$1:$1,0 ))</f>
        <v/>
      </c>
      <c r="L1347">
        <f>IFERROR(PERCENTRANK(F:F,F1347),0)</f>
        <v/>
      </c>
      <c r="M1347">
        <f>IFERROR(1 - PERCENTRANK(G:G,G1347),0)</f>
        <v/>
      </c>
      <c r="N1347">
        <f>IFERROR(1 - PERCENTRANK(H:H,H1347),0)</f>
        <v/>
      </c>
      <c r="O1347">
        <f>IFERROR(PERCENTRANK(I:I,I1347),0)</f>
        <v/>
      </c>
      <c r="P1347">
        <f>IFERROR(1 - PERCENTRANK(J:J,J1347),0)</f>
        <v/>
      </c>
      <c r="Q1347">
        <f>IFERROR(PERCENTRANK(K:K,K1347),0)</f>
        <v/>
      </c>
      <c r="R1347">
        <f>L1347*weight1+M1347*weight2+N1347*weight3+O1347*weight4+P1347*weight5+Q1347*weight6</f>
        <v/>
      </c>
    </row>
    <row r="1348" spans="1:18">
      <c r="A1348">
        <f>RANK(R1348,R:R)</f>
        <v/>
      </c>
      <c r="B1348" t="s">
        <v>15383</v>
      </c>
      <c r="C1348">
        <f>VLOOKUP(B1348,'Input - companies list'!B:L,2,FALSE)</f>
        <v/>
      </c>
      <c r="D1348">
        <f>VLOOKUP(B1348,'Input - companies list'!B:L,11,FALSE)</f>
        <v/>
      </c>
      <c r="E1348">
        <f>VLOOKUP(B1348,'Input - companies list'!B:E,4,FALSE)</f>
        <v/>
      </c>
      <c r="F1348">
        <f>SUMIFS('Input - target event report'!H:H,'Input - target event report'!B:B,B1348,'Input - target event report'!D:D, "Private Investment")</f>
        <v/>
      </c>
      <c r="G1348">
        <f>IF(I1348&lt;2, "N/A", (MAXIFS('Input - target event report'!E:E,'Input - target event report'!B:B,B:B,'Input - target event report'!D:D,"Private Investment")-MINIFS('Input - target event report'!E:E,'Input - target event report'!B:B,B:B,'Input - target event report'!D:D,"Private Investment"))/(I1348-1))</f>
        <v/>
      </c>
      <c r="H1348">
        <f>IF(MAXIFS('Input - target event report'!E:E,'Input - target event report'!B:B,B:B,'Input - target event report'!D:D,"Private Investment") = 0, "N/A", TODAY() - MAXIFS('Input - target event report'!E:E,'Input - target event report'!B:B,B:B,'Input - target event report'!D:D,"Private Investment"))</f>
        <v/>
      </c>
      <c r="I1348">
        <f>COUNTIFS('Input - target event report'!B:B,B1348,'Input - target event report'!D:D, "Private Investment")</f>
        <v/>
      </c>
      <c r="J1348">
        <f>INDEX('Input - companies list'!$1:$10000,MATCH(B1348,'Input - companies list'!B:B,0),MATCH("Flow",'Input - companies list'!$1:$1,0 ))</f>
        <v/>
      </c>
      <c r="K1348">
        <f>INDEX('Input - companies list'!$1:$10000,MATCH(B1348,'Input - companies list'!B:B,0),MATCH("Inter-Cluster Connectivity",'Input - companies list'!$1:$1,0 ))</f>
        <v/>
      </c>
      <c r="L1348">
        <f>IFERROR(PERCENTRANK(F:F,F1348),0)</f>
        <v/>
      </c>
      <c r="M1348">
        <f>IFERROR(1 - PERCENTRANK(G:G,G1348),0)</f>
        <v/>
      </c>
      <c r="N1348">
        <f>IFERROR(1 - PERCENTRANK(H:H,H1348),0)</f>
        <v/>
      </c>
      <c r="O1348">
        <f>IFERROR(PERCENTRANK(I:I,I1348),0)</f>
        <v/>
      </c>
      <c r="P1348">
        <f>IFERROR(1 - PERCENTRANK(J:J,J1348),0)</f>
        <v/>
      </c>
      <c r="Q1348">
        <f>IFERROR(PERCENTRANK(K:K,K1348),0)</f>
        <v/>
      </c>
      <c r="R1348">
        <f>L1348*weight1+M1348*weight2+N1348*weight3+O1348*weight4+P1348*weight5+Q1348*weight6</f>
        <v/>
      </c>
    </row>
    <row r="1349" spans="1:18">
      <c r="A1349">
        <f>RANK(R1349,R:R)</f>
        <v/>
      </c>
      <c r="B1349" t="s">
        <v>15391</v>
      </c>
      <c r="C1349">
        <f>VLOOKUP(B1349,'Input - companies list'!B:L,2,FALSE)</f>
        <v/>
      </c>
      <c r="D1349">
        <f>VLOOKUP(B1349,'Input - companies list'!B:L,11,FALSE)</f>
        <v/>
      </c>
      <c r="E1349">
        <f>VLOOKUP(B1349,'Input - companies list'!B:E,4,FALSE)</f>
        <v/>
      </c>
      <c r="F1349">
        <f>SUMIFS('Input - target event report'!H:H,'Input - target event report'!B:B,B1349,'Input - target event report'!D:D, "Private Investment")</f>
        <v/>
      </c>
      <c r="G1349">
        <f>IF(I1349&lt;2, "N/A", (MAXIFS('Input - target event report'!E:E,'Input - target event report'!B:B,B:B,'Input - target event report'!D:D,"Private Investment")-MINIFS('Input - target event report'!E:E,'Input - target event report'!B:B,B:B,'Input - target event report'!D:D,"Private Investment"))/(I1349-1))</f>
        <v/>
      </c>
      <c r="H1349">
        <f>IF(MAXIFS('Input - target event report'!E:E,'Input - target event report'!B:B,B:B,'Input - target event report'!D:D,"Private Investment") = 0, "N/A", TODAY() - MAXIFS('Input - target event report'!E:E,'Input - target event report'!B:B,B:B,'Input - target event report'!D:D,"Private Investment"))</f>
        <v/>
      </c>
      <c r="I1349">
        <f>COUNTIFS('Input - target event report'!B:B,B1349,'Input - target event report'!D:D, "Private Investment")</f>
        <v/>
      </c>
      <c r="J1349">
        <f>INDEX('Input - companies list'!$1:$10000,MATCH(B1349,'Input - companies list'!B:B,0),MATCH("Flow",'Input - companies list'!$1:$1,0 ))</f>
        <v/>
      </c>
      <c r="K1349">
        <f>INDEX('Input - companies list'!$1:$10000,MATCH(B1349,'Input - companies list'!B:B,0),MATCH("Inter-Cluster Connectivity",'Input - companies list'!$1:$1,0 ))</f>
        <v/>
      </c>
      <c r="L1349">
        <f>IFERROR(PERCENTRANK(F:F,F1349),0)</f>
        <v/>
      </c>
      <c r="M1349">
        <f>IFERROR(1 - PERCENTRANK(G:G,G1349),0)</f>
        <v/>
      </c>
      <c r="N1349">
        <f>IFERROR(1 - PERCENTRANK(H:H,H1349),0)</f>
        <v/>
      </c>
      <c r="O1349">
        <f>IFERROR(PERCENTRANK(I:I,I1349),0)</f>
        <v/>
      </c>
      <c r="P1349">
        <f>IFERROR(1 - PERCENTRANK(J:J,J1349),0)</f>
        <v/>
      </c>
      <c r="Q1349">
        <f>IFERROR(PERCENTRANK(K:K,K1349),0)</f>
        <v/>
      </c>
      <c r="R1349">
        <f>L1349*weight1+M1349*weight2+N1349*weight3+O1349*weight4+P1349*weight5+Q1349*weight6</f>
        <v/>
      </c>
    </row>
    <row r="1350" spans="1:18">
      <c r="A1350">
        <f>RANK(R1350,R:R)</f>
        <v/>
      </c>
      <c r="B1350" t="s">
        <v>15402</v>
      </c>
      <c r="C1350">
        <f>VLOOKUP(B1350,'Input - companies list'!B:L,2,FALSE)</f>
        <v/>
      </c>
      <c r="D1350">
        <f>VLOOKUP(B1350,'Input - companies list'!B:L,11,FALSE)</f>
        <v/>
      </c>
      <c r="E1350">
        <f>VLOOKUP(B1350,'Input - companies list'!B:E,4,FALSE)</f>
        <v/>
      </c>
      <c r="F1350">
        <f>SUMIFS('Input - target event report'!H:H,'Input - target event report'!B:B,B1350,'Input - target event report'!D:D, "Private Investment")</f>
        <v/>
      </c>
      <c r="G1350">
        <f>IF(I1350&lt;2, "N/A", (MAXIFS('Input - target event report'!E:E,'Input - target event report'!B:B,B:B,'Input - target event report'!D:D,"Private Investment")-MINIFS('Input - target event report'!E:E,'Input - target event report'!B:B,B:B,'Input - target event report'!D:D,"Private Investment"))/(I1350-1))</f>
        <v/>
      </c>
      <c r="H1350">
        <f>IF(MAXIFS('Input - target event report'!E:E,'Input - target event report'!B:B,B:B,'Input - target event report'!D:D,"Private Investment") = 0, "N/A", TODAY() - MAXIFS('Input - target event report'!E:E,'Input - target event report'!B:B,B:B,'Input - target event report'!D:D,"Private Investment"))</f>
        <v/>
      </c>
      <c r="I1350">
        <f>COUNTIFS('Input - target event report'!B:B,B1350,'Input - target event report'!D:D, "Private Investment")</f>
        <v/>
      </c>
      <c r="J1350">
        <f>INDEX('Input - companies list'!$1:$10000,MATCH(B1350,'Input - companies list'!B:B,0),MATCH("Flow",'Input - companies list'!$1:$1,0 ))</f>
        <v/>
      </c>
      <c r="K1350">
        <f>INDEX('Input - companies list'!$1:$10000,MATCH(B1350,'Input - companies list'!B:B,0),MATCH("Inter-Cluster Connectivity",'Input - companies list'!$1:$1,0 ))</f>
        <v/>
      </c>
      <c r="L1350">
        <f>IFERROR(PERCENTRANK(F:F,F1350),0)</f>
        <v/>
      </c>
      <c r="M1350">
        <f>IFERROR(1 - PERCENTRANK(G:G,G1350),0)</f>
        <v/>
      </c>
      <c r="N1350">
        <f>IFERROR(1 - PERCENTRANK(H:H,H1350),0)</f>
        <v/>
      </c>
      <c r="O1350">
        <f>IFERROR(PERCENTRANK(I:I,I1350),0)</f>
        <v/>
      </c>
      <c r="P1350">
        <f>IFERROR(1 - PERCENTRANK(J:J,J1350),0)</f>
        <v/>
      </c>
      <c r="Q1350">
        <f>IFERROR(PERCENTRANK(K:K,K1350),0)</f>
        <v/>
      </c>
      <c r="R1350">
        <f>L1350*weight1+M1350*weight2+N1350*weight3+O1350*weight4+P1350*weight5+Q1350*weight6</f>
        <v/>
      </c>
    </row>
    <row r="1351" spans="1:18">
      <c r="A1351">
        <f>RANK(R1351,R:R)</f>
        <v/>
      </c>
      <c r="B1351" t="s">
        <v>15413</v>
      </c>
      <c r="C1351">
        <f>VLOOKUP(B1351,'Input - companies list'!B:L,2,FALSE)</f>
        <v/>
      </c>
      <c r="D1351">
        <f>VLOOKUP(B1351,'Input - companies list'!B:L,11,FALSE)</f>
        <v/>
      </c>
      <c r="E1351">
        <f>VLOOKUP(B1351,'Input - companies list'!B:E,4,FALSE)</f>
        <v/>
      </c>
      <c r="F1351">
        <f>SUMIFS('Input - target event report'!H:H,'Input - target event report'!B:B,B1351,'Input - target event report'!D:D, "Private Investment")</f>
        <v/>
      </c>
      <c r="G1351">
        <f>IF(I1351&lt;2, "N/A", (MAXIFS('Input - target event report'!E:E,'Input - target event report'!B:B,B:B,'Input - target event report'!D:D,"Private Investment")-MINIFS('Input - target event report'!E:E,'Input - target event report'!B:B,B:B,'Input - target event report'!D:D,"Private Investment"))/(I1351-1))</f>
        <v/>
      </c>
      <c r="H1351">
        <f>IF(MAXIFS('Input - target event report'!E:E,'Input - target event report'!B:B,B:B,'Input - target event report'!D:D,"Private Investment") = 0, "N/A", TODAY() - MAXIFS('Input - target event report'!E:E,'Input - target event report'!B:B,B:B,'Input - target event report'!D:D,"Private Investment"))</f>
        <v/>
      </c>
      <c r="I1351">
        <f>COUNTIFS('Input - target event report'!B:B,B1351,'Input - target event report'!D:D, "Private Investment")</f>
        <v/>
      </c>
      <c r="J1351">
        <f>INDEX('Input - companies list'!$1:$10000,MATCH(B1351,'Input - companies list'!B:B,0),MATCH("Flow",'Input - companies list'!$1:$1,0 ))</f>
        <v/>
      </c>
      <c r="K1351">
        <f>INDEX('Input - companies list'!$1:$10000,MATCH(B1351,'Input - companies list'!B:B,0),MATCH("Inter-Cluster Connectivity",'Input - companies list'!$1:$1,0 ))</f>
        <v/>
      </c>
      <c r="L1351">
        <f>IFERROR(PERCENTRANK(F:F,F1351),0)</f>
        <v/>
      </c>
      <c r="M1351">
        <f>IFERROR(1 - PERCENTRANK(G:G,G1351),0)</f>
        <v/>
      </c>
      <c r="N1351">
        <f>IFERROR(1 - PERCENTRANK(H:H,H1351),0)</f>
        <v/>
      </c>
      <c r="O1351">
        <f>IFERROR(PERCENTRANK(I:I,I1351),0)</f>
        <v/>
      </c>
      <c r="P1351">
        <f>IFERROR(1 - PERCENTRANK(J:J,J1351),0)</f>
        <v/>
      </c>
      <c r="Q1351">
        <f>IFERROR(PERCENTRANK(K:K,K1351),0)</f>
        <v/>
      </c>
      <c r="R1351">
        <f>L1351*weight1+M1351*weight2+N1351*weight3+O1351*weight4+P1351*weight5+Q1351*weight6</f>
        <v/>
      </c>
    </row>
    <row r="1352" spans="1:18">
      <c r="A1352">
        <f>RANK(R1352,R:R)</f>
        <v/>
      </c>
      <c r="B1352" t="s">
        <v>15423</v>
      </c>
      <c r="C1352">
        <f>VLOOKUP(B1352,'Input - companies list'!B:L,2,FALSE)</f>
        <v/>
      </c>
      <c r="D1352">
        <f>VLOOKUP(B1352,'Input - companies list'!B:L,11,FALSE)</f>
        <v/>
      </c>
      <c r="E1352">
        <f>VLOOKUP(B1352,'Input - companies list'!B:E,4,FALSE)</f>
        <v/>
      </c>
      <c r="F1352">
        <f>SUMIFS('Input - target event report'!H:H,'Input - target event report'!B:B,B1352,'Input - target event report'!D:D, "Private Investment")</f>
        <v/>
      </c>
      <c r="G1352">
        <f>IF(I1352&lt;2, "N/A", (MAXIFS('Input - target event report'!E:E,'Input - target event report'!B:B,B:B,'Input - target event report'!D:D,"Private Investment")-MINIFS('Input - target event report'!E:E,'Input - target event report'!B:B,B:B,'Input - target event report'!D:D,"Private Investment"))/(I1352-1))</f>
        <v/>
      </c>
      <c r="H1352">
        <f>IF(MAXIFS('Input - target event report'!E:E,'Input - target event report'!B:B,B:B,'Input - target event report'!D:D,"Private Investment") = 0, "N/A", TODAY() - MAXIFS('Input - target event report'!E:E,'Input - target event report'!B:B,B:B,'Input - target event report'!D:D,"Private Investment"))</f>
        <v/>
      </c>
      <c r="I1352">
        <f>COUNTIFS('Input - target event report'!B:B,B1352,'Input - target event report'!D:D, "Private Investment")</f>
        <v/>
      </c>
      <c r="J1352">
        <f>INDEX('Input - companies list'!$1:$10000,MATCH(B1352,'Input - companies list'!B:B,0),MATCH("Flow",'Input - companies list'!$1:$1,0 ))</f>
        <v/>
      </c>
      <c r="K1352">
        <f>INDEX('Input - companies list'!$1:$10000,MATCH(B1352,'Input - companies list'!B:B,0),MATCH("Inter-Cluster Connectivity",'Input - companies list'!$1:$1,0 ))</f>
        <v/>
      </c>
      <c r="L1352">
        <f>IFERROR(PERCENTRANK(F:F,F1352),0)</f>
        <v/>
      </c>
      <c r="M1352">
        <f>IFERROR(1 - PERCENTRANK(G:G,G1352),0)</f>
        <v/>
      </c>
      <c r="N1352">
        <f>IFERROR(1 - PERCENTRANK(H:H,H1352),0)</f>
        <v/>
      </c>
      <c r="O1352">
        <f>IFERROR(PERCENTRANK(I:I,I1352),0)</f>
        <v/>
      </c>
      <c r="P1352">
        <f>IFERROR(1 - PERCENTRANK(J:J,J1352),0)</f>
        <v/>
      </c>
      <c r="Q1352">
        <f>IFERROR(PERCENTRANK(K:K,K1352),0)</f>
        <v/>
      </c>
      <c r="R1352">
        <f>L1352*weight1+M1352*weight2+N1352*weight3+O1352*weight4+P1352*weight5+Q1352*weight6</f>
        <v/>
      </c>
    </row>
    <row r="1353" spans="1:18">
      <c r="A1353">
        <f>RANK(R1353,R:R)</f>
        <v/>
      </c>
      <c r="B1353" t="s">
        <v>15434</v>
      </c>
      <c r="C1353">
        <f>VLOOKUP(B1353,'Input - companies list'!B:L,2,FALSE)</f>
        <v/>
      </c>
      <c r="D1353">
        <f>VLOOKUP(B1353,'Input - companies list'!B:L,11,FALSE)</f>
        <v/>
      </c>
      <c r="E1353">
        <f>VLOOKUP(B1353,'Input - companies list'!B:E,4,FALSE)</f>
        <v/>
      </c>
      <c r="F1353">
        <f>SUMIFS('Input - target event report'!H:H,'Input - target event report'!B:B,B1353,'Input - target event report'!D:D, "Private Investment")</f>
        <v/>
      </c>
      <c r="G1353">
        <f>IF(I1353&lt;2, "N/A", (MAXIFS('Input - target event report'!E:E,'Input - target event report'!B:B,B:B,'Input - target event report'!D:D,"Private Investment")-MINIFS('Input - target event report'!E:E,'Input - target event report'!B:B,B:B,'Input - target event report'!D:D,"Private Investment"))/(I1353-1))</f>
        <v/>
      </c>
      <c r="H1353">
        <f>IF(MAXIFS('Input - target event report'!E:E,'Input - target event report'!B:B,B:B,'Input - target event report'!D:D,"Private Investment") = 0, "N/A", TODAY() - MAXIFS('Input - target event report'!E:E,'Input - target event report'!B:B,B:B,'Input - target event report'!D:D,"Private Investment"))</f>
        <v/>
      </c>
      <c r="I1353">
        <f>COUNTIFS('Input - target event report'!B:B,B1353,'Input - target event report'!D:D, "Private Investment")</f>
        <v/>
      </c>
      <c r="J1353">
        <f>INDEX('Input - companies list'!$1:$10000,MATCH(B1353,'Input - companies list'!B:B,0),MATCH("Flow",'Input - companies list'!$1:$1,0 ))</f>
        <v/>
      </c>
      <c r="K1353">
        <f>INDEX('Input - companies list'!$1:$10000,MATCH(B1353,'Input - companies list'!B:B,0),MATCH("Inter-Cluster Connectivity",'Input - companies list'!$1:$1,0 ))</f>
        <v/>
      </c>
      <c r="L1353">
        <f>IFERROR(PERCENTRANK(F:F,F1353),0)</f>
        <v/>
      </c>
      <c r="M1353">
        <f>IFERROR(1 - PERCENTRANK(G:G,G1353),0)</f>
        <v/>
      </c>
      <c r="N1353">
        <f>IFERROR(1 - PERCENTRANK(H:H,H1353),0)</f>
        <v/>
      </c>
      <c r="O1353">
        <f>IFERROR(PERCENTRANK(I:I,I1353),0)</f>
        <v/>
      </c>
      <c r="P1353">
        <f>IFERROR(1 - PERCENTRANK(J:J,J1353),0)</f>
        <v/>
      </c>
      <c r="Q1353">
        <f>IFERROR(PERCENTRANK(K:K,K1353),0)</f>
        <v/>
      </c>
      <c r="R1353">
        <f>L1353*weight1+M1353*weight2+N1353*weight3+O1353*weight4+P1353*weight5+Q1353*weight6</f>
        <v/>
      </c>
    </row>
    <row r="1354" spans="1:18">
      <c r="A1354">
        <f>RANK(R1354,R:R)</f>
        <v/>
      </c>
      <c r="B1354" t="s">
        <v>15444</v>
      </c>
      <c r="C1354">
        <f>VLOOKUP(B1354,'Input - companies list'!B:L,2,FALSE)</f>
        <v/>
      </c>
      <c r="D1354">
        <f>VLOOKUP(B1354,'Input - companies list'!B:L,11,FALSE)</f>
        <v/>
      </c>
      <c r="E1354">
        <f>VLOOKUP(B1354,'Input - companies list'!B:E,4,FALSE)</f>
        <v/>
      </c>
      <c r="F1354">
        <f>SUMIFS('Input - target event report'!H:H,'Input - target event report'!B:B,B1354,'Input - target event report'!D:D, "Private Investment")</f>
        <v/>
      </c>
      <c r="G1354">
        <f>IF(I1354&lt;2, "N/A", (MAXIFS('Input - target event report'!E:E,'Input - target event report'!B:B,B:B,'Input - target event report'!D:D,"Private Investment")-MINIFS('Input - target event report'!E:E,'Input - target event report'!B:B,B:B,'Input - target event report'!D:D,"Private Investment"))/(I1354-1))</f>
        <v/>
      </c>
      <c r="H1354">
        <f>IF(MAXIFS('Input - target event report'!E:E,'Input - target event report'!B:B,B:B,'Input - target event report'!D:D,"Private Investment") = 0, "N/A", TODAY() - MAXIFS('Input - target event report'!E:E,'Input - target event report'!B:B,B:B,'Input - target event report'!D:D,"Private Investment"))</f>
        <v/>
      </c>
      <c r="I1354">
        <f>COUNTIFS('Input - target event report'!B:B,B1354,'Input - target event report'!D:D, "Private Investment")</f>
        <v/>
      </c>
      <c r="J1354">
        <f>INDEX('Input - companies list'!$1:$10000,MATCH(B1354,'Input - companies list'!B:B,0),MATCH("Flow",'Input - companies list'!$1:$1,0 ))</f>
        <v/>
      </c>
      <c r="K1354">
        <f>INDEX('Input - companies list'!$1:$10000,MATCH(B1354,'Input - companies list'!B:B,0),MATCH("Inter-Cluster Connectivity",'Input - companies list'!$1:$1,0 ))</f>
        <v/>
      </c>
      <c r="L1354">
        <f>IFERROR(PERCENTRANK(F:F,F1354),0)</f>
        <v/>
      </c>
      <c r="M1354">
        <f>IFERROR(1 - PERCENTRANK(G:G,G1354),0)</f>
        <v/>
      </c>
      <c r="N1354">
        <f>IFERROR(1 - PERCENTRANK(H:H,H1354),0)</f>
        <v/>
      </c>
      <c r="O1354">
        <f>IFERROR(PERCENTRANK(I:I,I1354),0)</f>
        <v/>
      </c>
      <c r="P1354">
        <f>IFERROR(1 - PERCENTRANK(J:J,J1354),0)</f>
        <v/>
      </c>
      <c r="Q1354">
        <f>IFERROR(PERCENTRANK(K:K,K1354),0)</f>
        <v/>
      </c>
      <c r="R1354">
        <f>L1354*weight1+M1354*weight2+N1354*weight3+O1354*weight4+P1354*weight5+Q1354*weight6</f>
        <v/>
      </c>
    </row>
    <row r="1355" spans="1:18">
      <c r="A1355">
        <f>RANK(R1355,R:R)</f>
        <v/>
      </c>
      <c r="B1355" t="s">
        <v>15451</v>
      </c>
      <c r="C1355">
        <f>VLOOKUP(B1355,'Input - companies list'!B:L,2,FALSE)</f>
        <v/>
      </c>
      <c r="D1355">
        <f>VLOOKUP(B1355,'Input - companies list'!B:L,11,FALSE)</f>
        <v/>
      </c>
      <c r="E1355">
        <f>VLOOKUP(B1355,'Input - companies list'!B:E,4,FALSE)</f>
        <v/>
      </c>
      <c r="F1355">
        <f>SUMIFS('Input - target event report'!H:H,'Input - target event report'!B:B,B1355,'Input - target event report'!D:D, "Private Investment")</f>
        <v/>
      </c>
      <c r="G1355">
        <f>IF(I1355&lt;2, "N/A", (MAXIFS('Input - target event report'!E:E,'Input - target event report'!B:B,B:B,'Input - target event report'!D:D,"Private Investment")-MINIFS('Input - target event report'!E:E,'Input - target event report'!B:B,B:B,'Input - target event report'!D:D,"Private Investment"))/(I1355-1))</f>
        <v/>
      </c>
      <c r="H1355">
        <f>IF(MAXIFS('Input - target event report'!E:E,'Input - target event report'!B:B,B:B,'Input - target event report'!D:D,"Private Investment") = 0, "N/A", TODAY() - MAXIFS('Input - target event report'!E:E,'Input - target event report'!B:B,B:B,'Input - target event report'!D:D,"Private Investment"))</f>
        <v/>
      </c>
      <c r="I1355">
        <f>COUNTIFS('Input - target event report'!B:B,B1355,'Input - target event report'!D:D, "Private Investment")</f>
        <v/>
      </c>
      <c r="J1355">
        <f>INDEX('Input - companies list'!$1:$10000,MATCH(B1355,'Input - companies list'!B:B,0),MATCH("Flow",'Input - companies list'!$1:$1,0 ))</f>
        <v/>
      </c>
      <c r="K1355">
        <f>INDEX('Input - companies list'!$1:$10000,MATCH(B1355,'Input - companies list'!B:B,0),MATCH("Inter-Cluster Connectivity",'Input - companies list'!$1:$1,0 ))</f>
        <v/>
      </c>
      <c r="L1355">
        <f>IFERROR(PERCENTRANK(F:F,F1355),0)</f>
        <v/>
      </c>
      <c r="M1355">
        <f>IFERROR(1 - PERCENTRANK(G:G,G1355),0)</f>
        <v/>
      </c>
      <c r="N1355">
        <f>IFERROR(1 - PERCENTRANK(H:H,H1355),0)</f>
        <v/>
      </c>
      <c r="O1355">
        <f>IFERROR(PERCENTRANK(I:I,I1355),0)</f>
        <v/>
      </c>
      <c r="P1355">
        <f>IFERROR(1 - PERCENTRANK(J:J,J1355),0)</f>
        <v/>
      </c>
      <c r="Q1355">
        <f>IFERROR(PERCENTRANK(K:K,K1355),0)</f>
        <v/>
      </c>
      <c r="R1355">
        <f>L1355*weight1+M1355*weight2+N1355*weight3+O1355*weight4+P1355*weight5+Q1355*weight6</f>
        <v/>
      </c>
    </row>
    <row r="1356" spans="1:18">
      <c r="A1356">
        <f>RANK(R1356,R:R)</f>
        <v/>
      </c>
      <c r="B1356" t="s">
        <v>15460</v>
      </c>
      <c r="C1356">
        <f>VLOOKUP(B1356,'Input - companies list'!B:L,2,FALSE)</f>
        <v/>
      </c>
      <c r="D1356">
        <f>VLOOKUP(B1356,'Input - companies list'!B:L,11,FALSE)</f>
        <v/>
      </c>
      <c r="E1356">
        <f>VLOOKUP(B1356,'Input - companies list'!B:E,4,FALSE)</f>
        <v/>
      </c>
      <c r="F1356">
        <f>SUMIFS('Input - target event report'!H:H,'Input - target event report'!B:B,B1356,'Input - target event report'!D:D, "Private Investment")</f>
        <v/>
      </c>
      <c r="G1356">
        <f>IF(I1356&lt;2, "N/A", (MAXIFS('Input - target event report'!E:E,'Input - target event report'!B:B,B:B,'Input - target event report'!D:D,"Private Investment")-MINIFS('Input - target event report'!E:E,'Input - target event report'!B:B,B:B,'Input - target event report'!D:D,"Private Investment"))/(I1356-1))</f>
        <v/>
      </c>
      <c r="H1356">
        <f>IF(MAXIFS('Input - target event report'!E:E,'Input - target event report'!B:B,B:B,'Input - target event report'!D:D,"Private Investment") = 0, "N/A", TODAY() - MAXIFS('Input - target event report'!E:E,'Input - target event report'!B:B,B:B,'Input - target event report'!D:D,"Private Investment"))</f>
        <v/>
      </c>
      <c r="I1356">
        <f>COUNTIFS('Input - target event report'!B:B,B1356,'Input - target event report'!D:D, "Private Investment")</f>
        <v/>
      </c>
      <c r="J1356">
        <f>INDEX('Input - companies list'!$1:$10000,MATCH(B1356,'Input - companies list'!B:B,0),MATCH("Flow",'Input - companies list'!$1:$1,0 ))</f>
        <v/>
      </c>
      <c r="K1356">
        <f>INDEX('Input - companies list'!$1:$10000,MATCH(B1356,'Input - companies list'!B:B,0),MATCH("Inter-Cluster Connectivity",'Input - companies list'!$1:$1,0 ))</f>
        <v/>
      </c>
      <c r="L1356">
        <f>IFERROR(PERCENTRANK(F:F,F1356),0)</f>
        <v/>
      </c>
      <c r="M1356">
        <f>IFERROR(1 - PERCENTRANK(G:G,G1356),0)</f>
        <v/>
      </c>
      <c r="N1356">
        <f>IFERROR(1 - PERCENTRANK(H:H,H1356),0)</f>
        <v/>
      </c>
      <c r="O1356">
        <f>IFERROR(PERCENTRANK(I:I,I1356),0)</f>
        <v/>
      </c>
      <c r="P1356">
        <f>IFERROR(1 - PERCENTRANK(J:J,J1356),0)</f>
        <v/>
      </c>
      <c r="Q1356">
        <f>IFERROR(PERCENTRANK(K:K,K1356),0)</f>
        <v/>
      </c>
      <c r="R1356">
        <f>L1356*weight1+M1356*weight2+N1356*weight3+O1356*weight4+P1356*weight5+Q1356*weight6</f>
        <v/>
      </c>
    </row>
    <row r="1357" spans="1:18">
      <c r="A1357">
        <f>RANK(R1357,R:R)</f>
        <v/>
      </c>
      <c r="B1357" t="s">
        <v>15471</v>
      </c>
      <c r="C1357">
        <f>VLOOKUP(B1357,'Input - companies list'!B:L,2,FALSE)</f>
        <v/>
      </c>
      <c r="D1357">
        <f>VLOOKUP(B1357,'Input - companies list'!B:L,11,FALSE)</f>
        <v/>
      </c>
      <c r="E1357">
        <f>VLOOKUP(B1357,'Input - companies list'!B:E,4,FALSE)</f>
        <v/>
      </c>
      <c r="F1357">
        <f>SUMIFS('Input - target event report'!H:H,'Input - target event report'!B:B,B1357,'Input - target event report'!D:D, "Private Investment")</f>
        <v/>
      </c>
      <c r="G1357">
        <f>IF(I1357&lt;2, "N/A", (MAXIFS('Input - target event report'!E:E,'Input - target event report'!B:B,B:B,'Input - target event report'!D:D,"Private Investment")-MINIFS('Input - target event report'!E:E,'Input - target event report'!B:B,B:B,'Input - target event report'!D:D,"Private Investment"))/(I1357-1))</f>
        <v/>
      </c>
      <c r="H1357">
        <f>IF(MAXIFS('Input - target event report'!E:E,'Input - target event report'!B:B,B:B,'Input - target event report'!D:D,"Private Investment") = 0, "N/A", TODAY() - MAXIFS('Input - target event report'!E:E,'Input - target event report'!B:B,B:B,'Input - target event report'!D:D,"Private Investment"))</f>
        <v/>
      </c>
      <c r="I1357">
        <f>COUNTIFS('Input - target event report'!B:B,B1357,'Input - target event report'!D:D, "Private Investment")</f>
        <v/>
      </c>
      <c r="J1357">
        <f>INDEX('Input - companies list'!$1:$10000,MATCH(B1357,'Input - companies list'!B:B,0),MATCH("Flow",'Input - companies list'!$1:$1,0 ))</f>
        <v/>
      </c>
      <c r="K1357">
        <f>INDEX('Input - companies list'!$1:$10000,MATCH(B1357,'Input - companies list'!B:B,0),MATCH("Inter-Cluster Connectivity",'Input - companies list'!$1:$1,0 ))</f>
        <v/>
      </c>
      <c r="L1357">
        <f>IFERROR(PERCENTRANK(F:F,F1357),0)</f>
        <v/>
      </c>
      <c r="M1357">
        <f>IFERROR(1 - PERCENTRANK(G:G,G1357),0)</f>
        <v/>
      </c>
      <c r="N1357">
        <f>IFERROR(1 - PERCENTRANK(H:H,H1357),0)</f>
        <v/>
      </c>
      <c r="O1357">
        <f>IFERROR(PERCENTRANK(I:I,I1357),0)</f>
        <v/>
      </c>
      <c r="P1357">
        <f>IFERROR(1 - PERCENTRANK(J:J,J1357),0)</f>
        <v/>
      </c>
      <c r="Q1357">
        <f>IFERROR(PERCENTRANK(K:K,K1357),0)</f>
        <v/>
      </c>
      <c r="R1357">
        <f>L1357*weight1+M1357*weight2+N1357*weight3+O1357*weight4+P1357*weight5+Q1357*weight6</f>
        <v/>
      </c>
    </row>
    <row r="1358" spans="1:18">
      <c r="A1358">
        <f>RANK(R1358,R:R)</f>
        <v/>
      </c>
      <c r="B1358" t="s">
        <v>15482</v>
      </c>
      <c r="C1358">
        <f>VLOOKUP(B1358,'Input - companies list'!B:L,2,FALSE)</f>
        <v/>
      </c>
      <c r="D1358">
        <f>VLOOKUP(B1358,'Input - companies list'!B:L,11,FALSE)</f>
        <v/>
      </c>
      <c r="E1358">
        <f>VLOOKUP(B1358,'Input - companies list'!B:E,4,FALSE)</f>
        <v/>
      </c>
      <c r="F1358">
        <f>SUMIFS('Input - target event report'!H:H,'Input - target event report'!B:B,B1358,'Input - target event report'!D:D, "Private Investment")</f>
        <v/>
      </c>
      <c r="G1358">
        <f>IF(I1358&lt;2, "N/A", (MAXIFS('Input - target event report'!E:E,'Input - target event report'!B:B,B:B,'Input - target event report'!D:D,"Private Investment")-MINIFS('Input - target event report'!E:E,'Input - target event report'!B:B,B:B,'Input - target event report'!D:D,"Private Investment"))/(I1358-1))</f>
        <v/>
      </c>
      <c r="H1358">
        <f>IF(MAXIFS('Input - target event report'!E:E,'Input - target event report'!B:B,B:B,'Input - target event report'!D:D,"Private Investment") = 0, "N/A", TODAY() - MAXIFS('Input - target event report'!E:E,'Input - target event report'!B:B,B:B,'Input - target event report'!D:D,"Private Investment"))</f>
        <v/>
      </c>
      <c r="I1358">
        <f>COUNTIFS('Input - target event report'!B:B,B1358,'Input - target event report'!D:D, "Private Investment")</f>
        <v/>
      </c>
      <c r="J1358">
        <f>INDEX('Input - companies list'!$1:$10000,MATCH(B1358,'Input - companies list'!B:B,0),MATCH("Flow",'Input - companies list'!$1:$1,0 ))</f>
        <v/>
      </c>
      <c r="K1358">
        <f>INDEX('Input - companies list'!$1:$10000,MATCH(B1358,'Input - companies list'!B:B,0),MATCH("Inter-Cluster Connectivity",'Input - companies list'!$1:$1,0 ))</f>
        <v/>
      </c>
      <c r="L1358">
        <f>IFERROR(PERCENTRANK(F:F,F1358),0)</f>
        <v/>
      </c>
      <c r="M1358">
        <f>IFERROR(1 - PERCENTRANK(G:G,G1358),0)</f>
        <v/>
      </c>
      <c r="N1358">
        <f>IFERROR(1 - PERCENTRANK(H:H,H1358),0)</f>
        <v/>
      </c>
      <c r="O1358">
        <f>IFERROR(PERCENTRANK(I:I,I1358),0)</f>
        <v/>
      </c>
      <c r="P1358">
        <f>IFERROR(1 - PERCENTRANK(J:J,J1358),0)</f>
        <v/>
      </c>
      <c r="Q1358">
        <f>IFERROR(PERCENTRANK(K:K,K1358),0)</f>
        <v/>
      </c>
      <c r="R1358">
        <f>L1358*weight1+M1358*weight2+N1358*weight3+O1358*weight4+P1358*weight5+Q1358*weight6</f>
        <v/>
      </c>
    </row>
    <row r="1359" spans="1:18">
      <c r="A1359">
        <f>RANK(R1359,R:R)</f>
        <v/>
      </c>
      <c r="B1359" t="s">
        <v>15489</v>
      </c>
      <c r="C1359">
        <f>VLOOKUP(B1359,'Input - companies list'!B:L,2,FALSE)</f>
        <v/>
      </c>
      <c r="D1359">
        <f>VLOOKUP(B1359,'Input - companies list'!B:L,11,FALSE)</f>
        <v/>
      </c>
      <c r="E1359">
        <f>VLOOKUP(B1359,'Input - companies list'!B:E,4,FALSE)</f>
        <v/>
      </c>
      <c r="F1359">
        <f>SUMIFS('Input - target event report'!H:H,'Input - target event report'!B:B,B1359,'Input - target event report'!D:D, "Private Investment")</f>
        <v/>
      </c>
      <c r="G1359">
        <f>IF(I1359&lt;2, "N/A", (MAXIFS('Input - target event report'!E:E,'Input - target event report'!B:B,B:B,'Input - target event report'!D:D,"Private Investment")-MINIFS('Input - target event report'!E:E,'Input - target event report'!B:B,B:B,'Input - target event report'!D:D,"Private Investment"))/(I1359-1))</f>
        <v/>
      </c>
      <c r="H1359">
        <f>IF(MAXIFS('Input - target event report'!E:E,'Input - target event report'!B:B,B:B,'Input - target event report'!D:D,"Private Investment") = 0, "N/A", TODAY() - MAXIFS('Input - target event report'!E:E,'Input - target event report'!B:B,B:B,'Input - target event report'!D:D,"Private Investment"))</f>
        <v/>
      </c>
      <c r="I1359">
        <f>COUNTIFS('Input - target event report'!B:B,B1359,'Input - target event report'!D:D, "Private Investment")</f>
        <v/>
      </c>
      <c r="J1359">
        <f>INDEX('Input - companies list'!$1:$10000,MATCH(B1359,'Input - companies list'!B:B,0),MATCH("Flow",'Input - companies list'!$1:$1,0 ))</f>
        <v/>
      </c>
      <c r="K1359">
        <f>INDEX('Input - companies list'!$1:$10000,MATCH(B1359,'Input - companies list'!B:B,0),MATCH("Inter-Cluster Connectivity",'Input - companies list'!$1:$1,0 ))</f>
        <v/>
      </c>
      <c r="L1359">
        <f>IFERROR(PERCENTRANK(F:F,F1359),0)</f>
        <v/>
      </c>
      <c r="M1359">
        <f>IFERROR(1 - PERCENTRANK(G:G,G1359),0)</f>
        <v/>
      </c>
      <c r="N1359">
        <f>IFERROR(1 - PERCENTRANK(H:H,H1359),0)</f>
        <v/>
      </c>
      <c r="O1359">
        <f>IFERROR(PERCENTRANK(I:I,I1359),0)</f>
        <v/>
      </c>
      <c r="P1359">
        <f>IFERROR(1 - PERCENTRANK(J:J,J1359),0)</f>
        <v/>
      </c>
      <c r="Q1359">
        <f>IFERROR(PERCENTRANK(K:K,K1359),0)</f>
        <v/>
      </c>
      <c r="R1359">
        <f>L1359*weight1+M1359*weight2+N1359*weight3+O1359*weight4+P1359*weight5+Q1359*weight6</f>
        <v/>
      </c>
    </row>
    <row r="1360" spans="1:18">
      <c r="A1360">
        <f>RANK(R1360,R:R)</f>
        <v/>
      </c>
      <c r="B1360" t="s">
        <v>15495</v>
      </c>
      <c r="C1360">
        <f>VLOOKUP(B1360,'Input - companies list'!B:L,2,FALSE)</f>
        <v/>
      </c>
      <c r="D1360">
        <f>VLOOKUP(B1360,'Input - companies list'!B:L,11,FALSE)</f>
        <v/>
      </c>
      <c r="E1360">
        <f>VLOOKUP(B1360,'Input - companies list'!B:E,4,FALSE)</f>
        <v/>
      </c>
      <c r="F1360">
        <f>SUMIFS('Input - target event report'!H:H,'Input - target event report'!B:B,B1360,'Input - target event report'!D:D, "Private Investment")</f>
        <v/>
      </c>
      <c r="G1360">
        <f>IF(I1360&lt;2, "N/A", (MAXIFS('Input - target event report'!E:E,'Input - target event report'!B:B,B:B,'Input - target event report'!D:D,"Private Investment")-MINIFS('Input - target event report'!E:E,'Input - target event report'!B:B,B:B,'Input - target event report'!D:D,"Private Investment"))/(I1360-1))</f>
        <v/>
      </c>
      <c r="H1360">
        <f>IF(MAXIFS('Input - target event report'!E:E,'Input - target event report'!B:B,B:B,'Input - target event report'!D:D,"Private Investment") = 0, "N/A", TODAY() - MAXIFS('Input - target event report'!E:E,'Input - target event report'!B:B,B:B,'Input - target event report'!D:D,"Private Investment"))</f>
        <v/>
      </c>
      <c r="I1360">
        <f>COUNTIFS('Input - target event report'!B:B,B1360,'Input - target event report'!D:D, "Private Investment")</f>
        <v/>
      </c>
      <c r="J1360">
        <f>INDEX('Input - companies list'!$1:$10000,MATCH(B1360,'Input - companies list'!B:B,0),MATCH("Flow",'Input - companies list'!$1:$1,0 ))</f>
        <v/>
      </c>
      <c r="K1360">
        <f>INDEX('Input - companies list'!$1:$10000,MATCH(B1360,'Input - companies list'!B:B,0),MATCH("Inter-Cluster Connectivity",'Input - companies list'!$1:$1,0 ))</f>
        <v/>
      </c>
      <c r="L1360">
        <f>IFERROR(PERCENTRANK(F:F,F1360),0)</f>
        <v/>
      </c>
      <c r="M1360">
        <f>IFERROR(1 - PERCENTRANK(G:G,G1360),0)</f>
        <v/>
      </c>
      <c r="N1360">
        <f>IFERROR(1 - PERCENTRANK(H:H,H1360),0)</f>
        <v/>
      </c>
      <c r="O1360">
        <f>IFERROR(PERCENTRANK(I:I,I1360),0)</f>
        <v/>
      </c>
      <c r="P1360">
        <f>IFERROR(1 - PERCENTRANK(J:J,J1360),0)</f>
        <v/>
      </c>
      <c r="Q1360">
        <f>IFERROR(PERCENTRANK(K:K,K1360),0)</f>
        <v/>
      </c>
      <c r="R1360">
        <f>L1360*weight1+M1360*weight2+N1360*weight3+O1360*weight4+P1360*weight5+Q1360*weight6</f>
        <v/>
      </c>
    </row>
    <row r="1361" spans="1:18">
      <c r="A1361">
        <f>RANK(R1361,R:R)</f>
        <v/>
      </c>
      <c r="B1361" t="s">
        <v>15507</v>
      </c>
      <c r="C1361">
        <f>VLOOKUP(B1361,'Input - companies list'!B:L,2,FALSE)</f>
        <v/>
      </c>
      <c r="D1361">
        <f>VLOOKUP(B1361,'Input - companies list'!B:L,11,FALSE)</f>
        <v/>
      </c>
      <c r="E1361">
        <f>VLOOKUP(B1361,'Input - companies list'!B:E,4,FALSE)</f>
        <v/>
      </c>
      <c r="F1361">
        <f>SUMIFS('Input - target event report'!H:H,'Input - target event report'!B:B,B1361,'Input - target event report'!D:D, "Private Investment")</f>
        <v/>
      </c>
      <c r="G1361">
        <f>IF(I1361&lt;2, "N/A", (MAXIFS('Input - target event report'!E:E,'Input - target event report'!B:B,B:B,'Input - target event report'!D:D,"Private Investment")-MINIFS('Input - target event report'!E:E,'Input - target event report'!B:B,B:B,'Input - target event report'!D:D,"Private Investment"))/(I1361-1))</f>
        <v/>
      </c>
      <c r="H1361">
        <f>IF(MAXIFS('Input - target event report'!E:E,'Input - target event report'!B:B,B:B,'Input - target event report'!D:D,"Private Investment") = 0, "N/A", TODAY() - MAXIFS('Input - target event report'!E:E,'Input - target event report'!B:B,B:B,'Input - target event report'!D:D,"Private Investment"))</f>
        <v/>
      </c>
      <c r="I1361">
        <f>COUNTIFS('Input - target event report'!B:B,B1361,'Input - target event report'!D:D, "Private Investment")</f>
        <v/>
      </c>
      <c r="J1361">
        <f>INDEX('Input - companies list'!$1:$10000,MATCH(B1361,'Input - companies list'!B:B,0),MATCH("Flow",'Input - companies list'!$1:$1,0 ))</f>
        <v/>
      </c>
      <c r="K1361">
        <f>INDEX('Input - companies list'!$1:$10000,MATCH(B1361,'Input - companies list'!B:B,0),MATCH("Inter-Cluster Connectivity",'Input - companies list'!$1:$1,0 ))</f>
        <v/>
      </c>
      <c r="L1361">
        <f>IFERROR(PERCENTRANK(F:F,F1361),0)</f>
        <v/>
      </c>
      <c r="M1361">
        <f>IFERROR(1 - PERCENTRANK(G:G,G1361),0)</f>
        <v/>
      </c>
      <c r="N1361">
        <f>IFERROR(1 - PERCENTRANK(H:H,H1361),0)</f>
        <v/>
      </c>
      <c r="O1361">
        <f>IFERROR(PERCENTRANK(I:I,I1361),0)</f>
        <v/>
      </c>
      <c r="P1361">
        <f>IFERROR(1 - PERCENTRANK(J:J,J1361),0)</f>
        <v/>
      </c>
      <c r="Q1361">
        <f>IFERROR(PERCENTRANK(K:K,K1361),0)</f>
        <v/>
      </c>
      <c r="R1361">
        <f>L1361*weight1+M1361*weight2+N1361*weight3+O1361*weight4+P1361*weight5+Q1361*weight6</f>
        <v/>
      </c>
    </row>
    <row r="1362" spans="1:18">
      <c r="A1362">
        <f>RANK(R1362,R:R)</f>
        <v/>
      </c>
      <c r="B1362" t="s">
        <v>15515</v>
      </c>
      <c r="C1362">
        <f>VLOOKUP(B1362,'Input - companies list'!B:L,2,FALSE)</f>
        <v/>
      </c>
      <c r="D1362">
        <f>VLOOKUP(B1362,'Input - companies list'!B:L,11,FALSE)</f>
        <v/>
      </c>
      <c r="E1362">
        <f>VLOOKUP(B1362,'Input - companies list'!B:E,4,FALSE)</f>
        <v/>
      </c>
      <c r="F1362">
        <f>SUMIFS('Input - target event report'!H:H,'Input - target event report'!B:B,B1362,'Input - target event report'!D:D, "Private Investment")</f>
        <v/>
      </c>
      <c r="G1362">
        <f>IF(I1362&lt;2, "N/A", (MAXIFS('Input - target event report'!E:E,'Input - target event report'!B:B,B:B,'Input - target event report'!D:D,"Private Investment")-MINIFS('Input - target event report'!E:E,'Input - target event report'!B:B,B:B,'Input - target event report'!D:D,"Private Investment"))/(I1362-1))</f>
        <v/>
      </c>
      <c r="H1362">
        <f>IF(MAXIFS('Input - target event report'!E:E,'Input - target event report'!B:B,B:B,'Input - target event report'!D:D,"Private Investment") = 0, "N/A", TODAY() - MAXIFS('Input - target event report'!E:E,'Input - target event report'!B:B,B:B,'Input - target event report'!D:D,"Private Investment"))</f>
        <v/>
      </c>
      <c r="I1362">
        <f>COUNTIFS('Input - target event report'!B:B,B1362,'Input - target event report'!D:D, "Private Investment")</f>
        <v/>
      </c>
      <c r="J1362">
        <f>INDEX('Input - companies list'!$1:$10000,MATCH(B1362,'Input - companies list'!B:B,0),MATCH("Flow",'Input - companies list'!$1:$1,0 ))</f>
        <v/>
      </c>
      <c r="K1362">
        <f>INDEX('Input - companies list'!$1:$10000,MATCH(B1362,'Input - companies list'!B:B,0),MATCH("Inter-Cluster Connectivity",'Input - companies list'!$1:$1,0 ))</f>
        <v/>
      </c>
      <c r="L1362">
        <f>IFERROR(PERCENTRANK(F:F,F1362),0)</f>
        <v/>
      </c>
      <c r="M1362">
        <f>IFERROR(1 - PERCENTRANK(G:G,G1362),0)</f>
        <v/>
      </c>
      <c r="N1362">
        <f>IFERROR(1 - PERCENTRANK(H:H,H1362),0)</f>
        <v/>
      </c>
      <c r="O1362">
        <f>IFERROR(PERCENTRANK(I:I,I1362),0)</f>
        <v/>
      </c>
      <c r="P1362">
        <f>IFERROR(1 - PERCENTRANK(J:J,J1362),0)</f>
        <v/>
      </c>
      <c r="Q1362">
        <f>IFERROR(PERCENTRANK(K:K,K1362),0)</f>
        <v/>
      </c>
      <c r="R1362">
        <f>L1362*weight1+M1362*weight2+N1362*weight3+O1362*weight4+P1362*weight5+Q1362*weight6</f>
        <v/>
      </c>
    </row>
    <row r="1363" spans="1:18">
      <c r="A1363">
        <f>RANK(R1363,R:R)</f>
        <v/>
      </c>
      <c r="B1363" t="s">
        <v>15526</v>
      </c>
      <c r="C1363">
        <f>VLOOKUP(B1363,'Input - companies list'!B:L,2,FALSE)</f>
        <v/>
      </c>
      <c r="D1363">
        <f>VLOOKUP(B1363,'Input - companies list'!B:L,11,FALSE)</f>
        <v/>
      </c>
      <c r="E1363">
        <f>VLOOKUP(B1363,'Input - companies list'!B:E,4,FALSE)</f>
        <v/>
      </c>
      <c r="F1363">
        <f>SUMIFS('Input - target event report'!H:H,'Input - target event report'!B:B,B1363,'Input - target event report'!D:D, "Private Investment")</f>
        <v/>
      </c>
      <c r="G1363">
        <f>IF(I1363&lt;2, "N/A", (MAXIFS('Input - target event report'!E:E,'Input - target event report'!B:B,B:B,'Input - target event report'!D:D,"Private Investment")-MINIFS('Input - target event report'!E:E,'Input - target event report'!B:B,B:B,'Input - target event report'!D:D,"Private Investment"))/(I1363-1))</f>
        <v/>
      </c>
      <c r="H1363">
        <f>IF(MAXIFS('Input - target event report'!E:E,'Input - target event report'!B:B,B:B,'Input - target event report'!D:D,"Private Investment") = 0, "N/A", TODAY() - MAXIFS('Input - target event report'!E:E,'Input - target event report'!B:B,B:B,'Input - target event report'!D:D,"Private Investment"))</f>
        <v/>
      </c>
      <c r="I1363">
        <f>COUNTIFS('Input - target event report'!B:B,B1363,'Input - target event report'!D:D, "Private Investment")</f>
        <v/>
      </c>
      <c r="J1363">
        <f>INDEX('Input - companies list'!$1:$10000,MATCH(B1363,'Input - companies list'!B:B,0),MATCH("Flow",'Input - companies list'!$1:$1,0 ))</f>
        <v/>
      </c>
      <c r="K1363">
        <f>INDEX('Input - companies list'!$1:$10000,MATCH(B1363,'Input - companies list'!B:B,0),MATCH("Inter-Cluster Connectivity",'Input - companies list'!$1:$1,0 ))</f>
        <v/>
      </c>
      <c r="L1363">
        <f>IFERROR(PERCENTRANK(F:F,F1363),0)</f>
        <v/>
      </c>
      <c r="M1363">
        <f>IFERROR(1 - PERCENTRANK(G:G,G1363),0)</f>
        <v/>
      </c>
      <c r="N1363">
        <f>IFERROR(1 - PERCENTRANK(H:H,H1363),0)</f>
        <v/>
      </c>
      <c r="O1363">
        <f>IFERROR(PERCENTRANK(I:I,I1363),0)</f>
        <v/>
      </c>
      <c r="P1363">
        <f>IFERROR(1 - PERCENTRANK(J:J,J1363),0)</f>
        <v/>
      </c>
      <c r="Q1363">
        <f>IFERROR(PERCENTRANK(K:K,K1363),0)</f>
        <v/>
      </c>
      <c r="R1363">
        <f>L1363*weight1+M1363*weight2+N1363*weight3+O1363*weight4+P1363*weight5+Q1363*weight6</f>
        <v/>
      </c>
    </row>
    <row r="1364" spans="1:18">
      <c r="A1364">
        <f>RANK(R1364,R:R)</f>
        <v/>
      </c>
      <c r="B1364" t="s">
        <v>15535</v>
      </c>
      <c r="C1364">
        <f>VLOOKUP(B1364,'Input - companies list'!B:L,2,FALSE)</f>
        <v/>
      </c>
      <c r="D1364">
        <f>VLOOKUP(B1364,'Input - companies list'!B:L,11,FALSE)</f>
        <v/>
      </c>
      <c r="E1364">
        <f>VLOOKUP(B1364,'Input - companies list'!B:E,4,FALSE)</f>
        <v/>
      </c>
      <c r="F1364">
        <f>SUMIFS('Input - target event report'!H:H,'Input - target event report'!B:B,B1364,'Input - target event report'!D:D, "Private Investment")</f>
        <v/>
      </c>
      <c r="G1364">
        <f>IF(I1364&lt;2, "N/A", (MAXIFS('Input - target event report'!E:E,'Input - target event report'!B:B,B:B,'Input - target event report'!D:D,"Private Investment")-MINIFS('Input - target event report'!E:E,'Input - target event report'!B:B,B:B,'Input - target event report'!D:D,"Private Investment"))/(I1364-1))</f>
        <v/>
      </c>
      <c r="H1364">
        <f>IF(MAXIFS('Input - target event report'!E:E,'Input - target event report'!B:B,B:B,'Input - target event report'!D:D,"Private Investment") = 0, "N/A", TODAY() - MAXIFS('Input - target event report'!E:E,'Input - target event report'!B:B,B:B,'Input - target event report'!D:D,"Private Investment"))</f>
        <v/>
      </c>
      <c r="I1364">
        <f>COUNTIFS('Input - target event report'!B:B,B1364,'Input - target event report'!D:D, "Private Investment")</f>
        <v/>
      </c>
      <c r="J1364">
        <f>INDEX('Input - companies list'!$1:$10000,MATCH(B1364,'Input - companies list'!B:B,0),MATCH("Flow",'Input - companies list'!$1:$1,0 ))</f>
        <v/>
      </c>
      <c r="K1364">
        <f>INDEX('Input - companies list'!$1:$10000,MATCH(B1364,'Input - companies list'!B:B,0),MATCH("Inter-Cluster Connectivity",'Input - companies list'!$1:$1,0 ))</f>
        <v/>
      </c>
      <c r="L1364">
        <f>IFERROR(PERCENTRANK(F:F,F1364),0)</f>
        <v/>
      </c>
      <c r="M1364">
        <f>IFERROR(1 - PERCENTRANK(G:G,G1364),0)</f>
        <v/>
      </c>
      <c r="N1364">
        <f>IFERROR(1 - PERCENTRANK(H:H,H1364),0)</f>
        <v/>
      </c>
      <c r="O1364">
        <f>IFERROR(PERCENTRANK(I:I,I1364),0)</f>
        <v/>
      </c>
      <c r="P1364">
        <f>IFERROR(1 - PERCENTRANK(J:J,J1364),0)</f>
        <v/>
      </c>
      <c r="Q1364">
        <f>IFERROR(PERCENTRANK(K:K,K1364),0)</f>
        <v/>
      </c>
      <c r="R1364">
        <f>L1364*weight1+M1364*weight2+N1364*weight3+O1364*weight4+P1364*weight5+Q1364*weight6</f>
        <v/>
      </c>
    </row>
    <row r="1365" spans="1:18">
      <c r="A1365">
        <f>RANK(R1365,R:R)</f>
        <v/>
      </c>
      <c r="B1365" t="s">
        <v>15546</v>
      </c>
      <c r="C1365">
        <f>VLOOKUP(B1365,'Input - companies list'!B:L,2,FALSE)</f>
        <v/>
      </c>
      <c r="D1365">
        <f>VLOOKUP(B1365,'Input - companies list'!B:L,11,FALSE)</f>
        <v/>
      </c>
      <c r="E1365">
        <f>VLOOKUP(B1365,'Input - companies list'!B:E,4,FALSE)</f>
        <v/>
      </c>
      <c r="F1365">
        <f>SUMIFS('Input - target event report'!H:H,'Input - target event report'!B:B,B1365,'Input - target event report'!D:D, "Private Investment")</f>
        <v/>
      </c>
      <c r="G1365">
        <f>IF(I1365&lt;2, "N/A", (MAXIFS('Input - target event report'!E:E,'Input - target event report'!B:B,B:B,'Input - target event report'!D:D,"Private Investment")-MINIFS('Input - target event report'!E:E,'Input - target event report'!B:B,B:B,'Input - target event report'!D:D,"Private Investment"))/(I1365-1))</f>
        <v/>
      </c>
      <c r="H1365">
        <f>IF(MAXIFS('Input - target event report'!E:E,'Input - target event report'!B:B,B:B,'Input - target event report'!D:D,"Private Investment") = 0, "N/A", TODAY() - MAXIFS('Input - target event report'!E:E,'Input - target event report'!B:B,B:B,'Input - target event report'!D:D,"Private Investment"))</f>
        <v/>
      </c>
      <c r="I1365">
        <f>COUNTIFS('Input - target event report'!B:B,B1365,'Input - target event report'!D:D, "Private Investment")</f>
        <v/>
      </c>
      <c r="J1365">
        <f>INDEX('Input - companies list'!$1:$10000,MATCH(B1365,'Input - companies list'!B:B,0),MATCH("Flow",'Input - companies list'!$1:$1,0 ))</f>
        <v/>
      </c>
      <c r="K1365">
        <f>INDEX('Input - companies list'!$1:$10000,MATCH(B1365,'Input - companies list'!B:B,0),MATCH("Inter-Cluster Connectivity",'Input - companies list'!$1:$1,0 ))</f>
        <v/>
      </c>
      <c r="L1365">
        <f>IFERROR(PERCENTRANK(F:F,F1365),0)</f>
        <v/>
      </c>
      <c r="M1365">
        <f>IFERROR(1 - PERCENTRANK(G:G,G1365),0)</f>
        <v/>
      </c>
      <c r="N1365">
        <f>IFERROR(1 - PERCENTRANK(H:H,H1365),0)</f>
        <v/>
      </c>
      <c r="O1365">
        <f>IFERROR(PERCENTRANK(I:I,I1365),0)</f>
        <v/>
      </c>
      <c r="P1365">
        <f>IFERROR(1 - PERCENTRANK(J:J,J1365),0)</f>
        <v/>
      </c>
      <c r="Q1365">
        <f>IFERROR(PERCENTRANK(K:K,K1365),0)</f>
        <v/>
      </c>
      <c r="R1365">
        <f>L1365*weight1+M1365*weight2+N1365*weight3+O1365*weight4+P1365*weight5+Q1365*weight6</f>
        <v/>
      </c>
    </row>
    <row r="1366" spans="1:18">
      <c r="A1366">
        <f>RANK(R1366,R:R)</f>
        <v/>
      </c>
      <c r="B1366" t="s">
        <v>15557</v>
      </c>
      <c r="C1366">
        <f>VLOOKUP(B1366,'Input - companies list'!B:L,2,FALSE)</f>
        <v/>
      </c>
      <c r="D1366">
        <f>VLOOKUP(B1366,'Input - companies list'!B:L,11,FALSE)</f>
        <v/>
      </c>
      <c r="E1366">
        <f>VLOOKUP(B1366,'Input - companies list'!B:E,4,FALSE)</f>
        <v/>
      </c>
      <c r="F1366">
        <f>SUMIFS('Input - target event report'!H:H,'Input - target event report'!B:B,B1366,'Input - target event report'!D:D, "Private Investment")</f>
        <v/>
      </c>
      <c r="G1366">
        <f>IF(I1366&lt;2, "N/A", (MAXIFS('Input - target event report'!E:E,'Input - target event report'!B:B,B:B,'Input - target event report'!D:D,"Private Investment")-MINIFS('Input - target event report'!E:E,'Input - target event report'!B:B,B:B,'Input - target event report'!D:D,"Private Investment"))/(I1366-1))</f>
        <v/>
      </c>
      <c r="H1366">
        <f>IF(MAXIFS('Input - target event report'!E:E,'Input - target event report'!B:B,B:B,'Input - target event report'!D:D,"Private Investment") = 0, "N/A", TODAY() - MAXIFS('Input - target event report'!E:E,'Input - target event report'!B:B,B:B,'Input - target event report'!D:D,"Private Investment"))</f>
        <v/>
      </c>
      <c r="I1366">
        <f>COUNTIFS('Input - target event report'!B:B,B1366,'Input - target event report'!D:D, "Private Investment")</f>
        <v/>
      </c>
      <c r="J1366">
        <f>INDEX('Input - companies list'!$1:$10000,MATCH(B1366,'Input - companies list'!B:B,0),MATCH("Flow",'Input - companies list'!$1:$1,0 ))</f>
        <v/>
      </c>
      <c r="K1366">
        <f>INDEX('Input - companies list'!$1:$10000,MATCH(B1366,'Input - companies list'!B:B,0),MATCH("Inter-Cluster Connectivity",'Input - companies list'!$1:$1,0 ))</f>
        <v/>
      </c>
      <c r="L1366">
        <f>IFERROR(PERCENTRANK(F:F,F1366),0)</f>
        <v/>
      </c>
      <c r="M1366">
        <f>IFERROR(1 - PERCENTRANK(G:G,G1366),0)</f>
        <v/>
      </c>
      <c r="N1366">
        <f>IFERROR(1 - PERCENTRANK(H:H,H1366),0)</f>
        <v/>
      </c>
      <c r="O1366">
        <f>IFERROR(PERCENTRANK(I:I,I1366),0)</f>
        <v/>
      </c>
      <c r="P1366">
        <f>IFERROR(1 - PERCENTRANK(J:J,J1366),0)</f>
        <v/>
      </c>
      <c r="Q1366">
        <f>IFERROR(PERCENTRANK(K:K,K1366),0)</f>
        <v/>
      </c>
      <c r="R1366">
        <f>L1366*weight1+M1366*weight2+N1366*weight3+O1366*weight4+P1366*weight5+Q1366*weight6</f>
        <v/>
      </c>
    </row>
    <row r="1367" spans="1:18">
      <c r="A1367">
        <f>RANK(R1367,R:R)</f>
        <v/>
      </c>
      <c r="B1367" t="s">
        <v>15568</v>
      </c>
      <c r="C1367">
        <f>VLOOKUP(B1367,'Input - companies list'!B:L,2,FALSE)</f>
        <v/>
      </c>
      <c r="D1367">
        <f>VLOOKUP(B1367,'Input - companies list'!B:L,11,FALSE)</f>
        <v/>
      </c>
      <c r="E1367">
        <f>VLOOKUP(B1367,'Input - companies list'!B:E,4,FALSE)</f>
        <v/>
      </c>
      <c r="F1367">
        <f>SUMIFS('Input - target event report'!H:H,'Input - target event report'!B:B,B1367,'Input - target event report'!D:D, "Private Investment")</f>
        <v/>
      </c>
      <c r="G1367">
        <f>IF(I1367&lt;2, "N/A", (MAXIFS('Input - target event report'!E:E,'Input - target event report'!B:B,B:B,'Input - target event report'!D:D,"Private Investment")-MINIFS('Input - target event report'!E:E,'Input - target event report'!B:B,B:B,'Input - target event report'!D:D,"Private Investment"))/(I1367-1))</f>
        <v/>
      </c>
      <c r="H1367">
        <f>IF(MAXIFS('Input - target event report'!E:E,'Input - target event report'!B:B,B:B,'Input - target event report'!D:D,"Private Investment") = 0, "N/A", TODAY() - MAXIFS('Input - target event report'!E:E,'Input - target event report'!B:B,B:B,'Input - target event report'!D:D,"Private Investment"))</f>
        <v/>
      </c>
      <c r="I1367">
        <f>COUNTIFS('Input - target event report'!B:B,B1367,'Input - target event report'!D:D, "Private Investment")</f>
        <v/>
      </c>
      <c r="J1367">
        <f>INDEX('Input - companies list'!$1:$10000,MATCH(B1367,'Input - companies list'!B:B,0),MATCH("Flow",'Input - companies list'!$1:$1,0 ))</f>
        <v/>
      </c>
      <c r="K1367">
        <f>INDEX('Input - companies list'!$1:$10000,MATCH(B1367,'Input - companies list'!B:B,0),MATCH("Inter-Cluster Connectivity",'Input - companies list'!$1:$1,0 ))</f>
        <v/>
      </c>
      <c r="L1367">
        <f>IFERROR(PERCENTRANK(F:F,F1367),0)</f>
        <v/>
      </c>
      <c r="M1367">
        <f>IFERROR(1 - PERCENTRANK(G:G,G1367),0)</f>
        <v/>
      </c>
      <c r="N1367">
        <f>IFERROR(1 - PERCENTRANK(H:H,H1367),0)</f>
        <v/>
      </c>
      <c r="O1367">
        <f>IFERROR(PERCENTRANK(I:I,I1367),0)</f>
        <v/>
      </c>
      <c r="P1367">
        <f>IFERROR(1 - PERCENTRANK(J:J,J1367),0)</f>
        <v/>
      </c>
      <c r="Q1367">
        <f>IFERROR(PERCENTRANK(K:K,K1367),0)</f>
        <v/>
      </c>
      <c r="R1367">
        <f>L1367*weight1+M1367*weight2+N1367*weight3+O1367*weight4+P1367*weight5+Q1367*weight6</f>
        <v/>
      </c>
    </row>
    <row r="1368" spans="1:18">
      <c r="A1368">
        <f>RANK(R1368,R:R)</f>
        <v/>
      </c>
      <c r="B1368" t="s">
        <v>15575</v>
      </c>
      <c r="C1368">
        <f>VLOOKUP(B1368,'Input - companies list'!B:L,2,FALSE)</f>
        <v/>
      </c>
      <c r="D1368">
        <f>VLOOKUP(B1368,'Input - companies list'!B:L,11,FALSE)</f>
        <v/>
      </c>
      <c r="E1368">
        <f>VLOOKUP(B1368,'Input - companies list'!B:E,4,FALSE)</f>
        <v/>
      </c>
      <c r="F1368">
        <f>SUMIFS('Input - target event report'!H:H,'Input - target event report'!B:B,B1368,'Input - target event report'!D:D, "Private Investment")</f>
        <v/>
      </c>
      <c r="G1368">
        <f>IF(I1368&lt;2, "N/A", (MAXIFS('Input - target event report'!E:E,'Input - target event report'!B:B,B:B,'Input - target event report'!D:D,"Private Investment")-MINIFS('Input - target event report'!E:E,'Input - target event report'!B:B,B:B,'Input - target event report'!D:D,"Private Investment"))/(I1368-1))</f>
        <v/>
      </c>
      <c r="H1368">
        <f>IF(MAXIFS('Input - target event report'!E:E,'Input - target event report'!B:B,B:B,'Input - target event report'!D:D,"Private Investment") = 0, "N/A", TODAY() - MAXIFS('Input - target event report'!E:E,'Input - target event report'!B:B,B:B,'Input - target event report'!D:D,"Private Investment"))</f>
        <v/>
      </c>
      <c r="I1368">
        <f>COUNTIFS('Input - target event report'!B:B,B1368,'Input - target event report'!D:D, "Private Investment")</f>
        <v/>
      </c>
      <c r="J1368">
        <f>INDEX('Input - companies list'!$1:$10000,MATCH(B1368,'Input - companies list'!B:B,0),MATCH("Flow",'Input - companies list'!$1:$1,0 ))</f>
        <v/>
      </c>
      <c r="K1368">
        <f>INDEX('Input - companies list'!$1:$10000,MATCH(B1368,'Input - companies list'!B:B,0),MATCH("Inter-Cluster Connectivity",'Input - companies list'!$1:$1,0 ))</f>
        <v/>
      </c>
      <c r="L1368">
        <f>IFERROR(PERCENTRANK(F:F,F1368),0)</f>
        <v/>
      </c>
      <c r="M1368">
        <f>IFERROR(1 - PERCENTRANK(G:G,G1368),0)</f>
        <v/>
      </c>
      <c r="N1368">
        <f>IFERROR(1 - PERCENTRANK(H:H,H1368),0)</f>
        <v/>
      </c>
      <c r="O1368">
        <f>IFERROR(PERCENTRANK(I:I,I1368),0)</f>
        <v/>
      </c>
      <c r="P1368">
        <f>IFERROR(1 - PERCENTRANK(J:J,J1368),0)</f>
        <v/>
      </c>
      <c r="Q1368">
        <f>IFERROR(PERCENTRANK(K:K,K1368),0)</f>
        <v/>
      </c>
      <c r="R1368">
        <f>L1368*weight1+M1368*weight2+N1368*weight3+O1368*weight4+P1368*weight5+Q1368*weight6</f>
        <v/>
      </c>
    </row>
    <row r="1369" spans="1:18">
      <c r="A1369">
        <f>RANK(R1369,R:R)</f>
        <v/>
      </c>
      <c r="B1369" t="s">
        <v>15586</v>
      </c>
      <c r="C1369">
        <f>VLOOKUP(B1369,'Input - companies list'!B:L,2,FALSE)</f>
        <v/>
      </c>
      <c r="D1369">
        <f>VLOOKUP(B1369,'Input - companies list'!B:L,11,FALSE)</f>
        <v/>
      </c>
      <c r="E1369">
        <f>VLOOKUP(B1369,'Input - companies list'!B:E,4,FALSE)</f>
        <v/>
      </c>
      <c r="F1369">
        <f>SUMIFS('Input - target event report'!H:H,'Input - target event report'!B:B,B1369,'Input - target event report'!D:D, "Private Investment")</f>
        <v/>
      </c>
      <c r="G1369">
        <f>IF(I1369&lt;2, "N/A", (MAXIFS('Input - target event report'!E:E,'Input - target event report'!B:B,B:B,'Input - target event report'!D:D,"Private Investment")-MINIFS('Input - target event report'!E:E,'Input - target event report'!B:B,B:B,'Input - target event report'!D:D,"Private Investment"))/(I1369-1))</f>
        <v/>
      </c>
      <c r="H1369">
        <f>IF(MAXIFS('Input - target event report'!E:E,'Input - target event report'!B:B,B:B,'Input - target event report'!D:D,"Private Investment") = 0, "N/A", TODAY() - MAXIFS('Input - target event report'!E:E,'Input - target event report'!B:B,B:B,'Input - target event report'!D:D,"Private Investment"))</f>
        <v/>
      </c>
      <c r="I1369">
        <f>COUNTIFS('Input - target event report'!B:B,B1369,'Input - target event report'!D:D, "Private Investment")</f>
        <v/>
      </c>
      <c r="J1369">
        <f>INDEX('Input - companies list'!$1:$10000,MATCH(B1369,'Input - companies list'!B:B,0),MATCH("Flow",'Input - companies list'!$1:$1,0 ))</f>
        <v/>
      </c>
      <c r="K1369">
        <f>INDEX('Input - companies list'!$1:$10000,MATCH(B1369,'Input - companies list'!B:B,0),MATCH("Inter-Cluster Connectivity",'Input - companies list'!$1:$1,0 ))</f>
        <v/>
      </c>
      <c r="L1369">
        <f>IFERROR(PERCENTRANK(F:F,F1369),0)</f>
        <v/>
      </c>
      <c r="M1369">
        <f>IFERROR(1 - PERCENTRANK(G:G,G1369),0)</f>
        <v/>
      </c>
      <c r="N1369">
        <f>IFERROR(1 - PERCENTRANK(H:H,H1369),0)</f>
        <v/>
      </c>
      <c r="O1369">
        <f>IFERROR(PERCENTRANK(I:I,I1369),0)</f>
        <v/>
      </c>
      <c r="P1369">
        <f>IFERROR(1 - PERCENTRANK(J:J,J1369),0)</f>
        <v/>
      </c>
      <c r="Q1369">
        <f>IFERROR(PERCENTRANK(K:K,K1369),0)</f>
        <v/>
      </c>
      <c r="R1369">
        <f>L1369*weight1+M1369*weight2+N1369*weight3+O1369*weight4+P1369*weight5+Q1369*weight6</f>
        <v/>
      </c>
    </row>
    <row r="1370" spans="1:18">
      <c r="A1370">
        <f>RANK(R1370,R:R)</f>
        <v/>
      </c>
      <c r="B1370" t="s">
        <v>15597</v>
      </c>
      <c r="C1370">
        <f>VLOOKUP(B1370,'Input - companies list'!B:L,2,FALSE)</f>
        <v/>
      </c>
      <c r="D1370">
        <f>VLOOKUP(B1370,'Input - companies list'!B:L,11,FALSE)</f>
        <v/>
      </c>
      <c r="E1370">
        <f>VLOOKUP(B1370,'Input - companies list'!B:E,4,FALSE)</f>
        <v/>
      </c>
      <c r="F1370">
        <f>SUMIFS('Input - target event report'!H:H,'Input - target event report'!B:B,B1370,'Input - target event report'!D:D, "Private Investment")</f>
        <v/>
      </c>
      <c r="G1370">
        <f>IF(I1370&lt;2, "N/A", (MAXIFS('Input - target event report'!E:E,'Input - target event report'!B:B,B:B,'Input - target event report'!D:D,"Private Investment")-MINIFS('Input - target event report'!E:E,'Input - target event report'!B:B,B:B,'Input - target event report'!D:D,"Private Investment"))/(I1370-1))</f>
        <v/>
      </c>
      <c r="H1370">
        <f>IF(MAXIFS('Input - target event report'!E:E,'Input - target event report'!B:B,B:B,'Input - target event report'!D:D,"Private Investment") = 0, "N/A", TODAY() - MAXIFS('Input - target event report'!E:E,'Input - target event report'!B:B,B:B,'Input - target event report'!D:D,"Private Investment"))</f>
        <v/>
      </c>
      <c r="I1370">
        <f>COUNTIFS('Input - target event report'!B:B,B1370,'Input - target event report'!D:D, "Private Investment")</f>
        <v/>
      </c>
      <c r="J1370">
        <f>INDEX('Input - companies list'!$1:$10000,MATCH(B1370,'Input - companies list'!B:B,0),MATCH("Flow",'Input - companies list'!$1:$1,0 ))</f>
        <v/>
      </c>
      <c r="K1370">
        <f>INDEX('Input - companies list'!$1:$10000,MATCH(B1370,'Input - companies list'!B:B,0),MATCH("Inter-Cluster Connectivity",'Input - companies list'!$1:$1,0 ))</f>
        <v/>
      </c>
      <c r="L1370">
        <f>IFERROR(PERCENTRANK(F:F,F1370),0)</f>
        <v/>
      </c>
      <c r="M1370">
        <f>IFERROR(1 - PERCENTRANK(G:G,G1370),0)</f>
        <v/>
      </c>
      <c r="N1370">
        <f>IFERROR(1 - PERCENTRANK(H:H,H1370),0)</f>
        <v/>
      </c>
      <c r="O1370">
        <f>IFERROR(PERCENTRANK(I:I,I1370),0)</f>
        <v/>
      </c>
      <c r="P1370">
        <f>IFERROR(1 - PERCENTRANK(J:J,J1370),0)</f>
        <v/>
      </c>
      <c r="Q1370">
        <f>IFERROR(PERCENTRANK(K:K,K1370),0)</f>
        <v/>
      </c>
      <c r="R1370">
        <f>L1370*weight1+M1370*weight2+N1370*weight3+O1370*weight4+P1370*weight5+Q1370*weight6</f>
        <v/>
      </c>
    </row>
    <row r="1371" spans="1:18">
      <c r="A1371">
        <f>RANK(R1371,R:R)</f>
        <v/>
      </c>
      <c r="B1371" t="s">
        <v>15607</v>
      </c>
      <c r="C1371">
        <f>VLOOKUP(B1371,'Input - companies list'!B:L,2,FALSE)</f>
        <v/>
      </c>
      <c r="D1371">
        <f>VLOOKUP(B1371,'Input - companies list'!B:L,11,FALSE)</f>
        <v/>
      </c>
      <c r="E1371">
        <f>VLOOKUP(B1371,'Input - companies list'!B:E,4,FALSE)</f>
        <v/>
      </c>
      <c r="F1371">
        <f>SUMIFS('Input - target event report'!H:H,'Input - target event report'!B:B,B1371,'Input - target event report'!D:D, "Private Investment")</f>
        <v/>
      </c>
      <c r="G1371">
        <f>IF(I1371&lt;2, "N/A", (MAXIFS('Input - target event report'!E:E,'Input - target event report'!B:B,B:B,'Input - target event report'!D:D,"Private Investment")-MINIFS('Input - target event report'!E:E,'Input - target event report'!B:B,B:B,'Input - target event report'!D:D,"Private Investment"))/(I1371-1))</f>
        <v/>
      </c>
      <c r="H1371">
        <f>IF(MAXIFS('Input - target event report'!E:E,'Input - target event report'!B:B,B:B,'Input - target event report'!D:D,"Private Investment") = 0, "N/A", TODAY() - MAXIFS('Input - target event report'!E:E,'Input - target event report'!B:B,B:B,'Input - target event report'!D:D,"Private Investment"))</f>
        <v/>
      </c>
      <c r="I1371">
        <f>COUNTIFS('Input - target event report'!B:B,B1371,'Input - target event report'!D:D, "Private Investment")</f>
        <v/>
      </c>
      <c r="J1371">
        <f>INDEX('Input - companies list'!$1:$10000,MATCH(B1371,'Input - companies list'!B:B,0),MATCH("Flow",'Input - companies list'!$1:$1,0 ))</f>
        <v/>
      </c>
      <c r="K1371">
        <f>INDEX('Input - companies list'!$1:$10000,MATCH(B1371,'Input - companies list'!B:B,0),MATCH("Inter-Cluster Connectivity",'Input - companies list'!$1:$1,0 ))</f>
        <v/>
      </c>
      <c r="L1371">
        <f>IFERROR(PERCENTRANK(F:F,F1371),0)</f>
        <v/>
      </c>
      <c r="M1371">
        <f>IFERROR(1 - PERCENTRANK(G:G,G1371),0)</f>
        <v/>
      </c>
      <c r="N1371">
        <f>IFERROR(1 - PERCENTRANK(H:H,H1371),0)</f>
        <v/>
      </c>
      <c r="O1371">
        <f>IFERROR(PERCENTRANK(I:I,I1371),0)</f>
        <v/>
      </c>
      <c r="P1371">
        <f>IFERROR(1 - PERCENTRANK(J:J,J1371),0)</f>
        <v/>
      </c>
      <c r="Q1371">
        <f>IFERROR(PERCENTRANK(K:K,K1371),0)</f>
        <v/>
      </c>
      <c r="R1371">
        <f>L1371*weight1+M1371*weight2+N1371*weight3+O1371*weight4+P1371*weight5+Q1371*weight6</f>
        <v/>
      </c>
    </row>
    <row r="1372" spans="1:18">
      <c r="A1372">
        <f>RANK(R1372,R:R)</f>
        <v/>
      </c>
      <c r="B1372" t="s">
        <v>15620</v>
      </c>
      <c r="C1372">
        <f>VLOOKUP(B1372,'Input - companies list'!B:L,2,FALSE)</f>
        <v/>
      </c>
      <c r="D1372">
        <f>VLOOKUP(B1372,'Input - companies list'!B:L,11,FALSE)</f>
        <v/>
      </c>
      <c r="E1372">
        <f>VLOOKUP(B1372,'Input - companies list'!B:E,4,FALSE)</f>
        <v/>
      </c>
      <c r="F1372">
        <f>SUMIFS('Input - target event report'!H:H,'Input - target event report'!B:B,B1372,'Input - target event report'!D:D, "Private Investment")</f>
        <v/>
      </c>
      <c r="G1372">
        <f>IF(I1372&lt;2, "N/A", (MAXIFS('Input - target event report'!E:E,'Input - target event report'!B:B,B:B,'Input - target event report'!D:D,"Private Investment")-MINIFS('Input - target event report'!E:E,'Input - target event report'!B:B,B:B,'Input - target event report'!D:D,"Private Investment"))/(I1372-1))</f>
        <v/>
      </c>
      <c r="H1372">
        <f>IF(MAXIFS('Input - target event report'!E:E,'Input - target event report'!B:B,B:B,'Input - target event report'!D:D,"Private Investment") = 0, "N/A", TODAY() - MAXIFS('Input - target event report'!E:E,'Input - target event report'!B:B,B:B,'Input - target event report'!D:D,"Private Investment"))</f>
        <v/>
      </c>
      <c r="I1372">
        <f>COUNTIFS('Input - target event report'!B:B,B1372,'Input - target event report'!D:D, "Private Investment")</f>
        <v/>
      </c>
      <c r="J1372">
        <f>INDEX('Input - companies list'!$1:$10000,MATCH(B1372,'Input - companies list'!B:B,0),MATCH("Flow",'Input - companies list'!$1:$1,0 ))</f>
        <v/>
      </c>
      <c r="K1372">
        <f>INDEX('Input - companies list'!$1:$10000,MATCH(B1372,'Input - companies list'!B:B,0),MATCH("Inter-Cluster Connectivity",'Input - companies list'!$1:$1,0 ))</f>
        <v/>
      </c>
      <c r="L1372">
        <f>IFERROR(PERCENTRANK(F:F,F1372),0)</f>
        <v/>
      </c>
      <c r="M1372">
        <f>IFERROR(1 - PERCENTRANK(G:G,G1372),0)</f>
        <v/>
      </c>
      <c r="N1372">
        <f>IFERROR(1 - PERCENTRANK(H:H,H1372),0)</f>
        <v/>
      </c>
      <c r="O1372">
        <f>IFERROR(PERCENTRANK(I:I,I1372),0)</f>
        <v/>
      </c>
      <c r="P1372">
        <f>IFERROR(1 - PERCENTRANK(J:J,J1372),0)</f>
        <v/>
      </c>
      <c r="Q1372">
        <f>IFERROR(PERCENTRANK(K:K,K1372),0)</f>
        <v/>
      </c>
      <c r="R1372">
        <f>L1372*weight1+M1372*weight2+N1372*weight3+O1372*weight4+P1372*weight5+Q1372*weight6</f>
        <v/>
      </c>
    </row>
    <row r="1373" spans="1:18">
      <c r="A1373">
        <f>RANK(R1373,R:R)</f>
        <v/>
      </c>
      <c r="B1373" t="s">
        <v>15632</v>
      </c>
      <c r="C1373">
        <f>VLOOKUP(B1373,'Input - companies list'!B:L,2,FALSE)</f>
        <v/>
      </c>
      <c r="D1373">
        <f>VLOOKUP(B1373,'Input - companies list'!B:L,11,FALSE)</f>
        <v/>
      </c>
      <c r="E1373">
        <f>VLOOKUP(B1373,'Input - companies list'!B:E,4,FALSE)</f>
        <v/>
      </c>
      <c r="F1373">
        <f>SUMIFS('Input - target event report'!H:H,'Input - target event report'!B:B,B1373,'Input - target event report'!D:D, "Private Investment")</f>
        <v/>
      </c>
      <c r="G1373">
        <f>IF(I1373&lt;2, "N/A", (MAXIFS('Input - target event report'!E:E,'Input - target event report'!B:B,B:B,'Input - target event report'!D:D,"Private Investment")-MINIFS('Input - target event report'!E:E,'Input - target event report'!B:B,B:B,'Input - target event report'!D:D,"Private Investment"))/(I1373-1))</f>
        <v/>
      </c>
      <c r="H1373">
        <f>IF(MAXIFS('Input - target event report'!E:E,'Input - target event report'!B:B,B:B,'Input - target event report'!D:D,"Private Investment") = 0, "N/A", TODAY() - MAXIFS('Input - target event report'!E:E,'Input - target event report'!B:B,B:B,'Input - target event report'!D:D,"Private Investment"))</f>
        <v/>
      </c>
      <c r="I1373">
        <f>COUNTIFS('Input - target event report'!B:B,B1373,'Input - target event report'!D:D, "Private Investment")</f>
        <v/>
      </c>
      <c r="J1373">
        <f>INDEX('Input - companies list'!$1:$10000,MATCH(B1373,'Input - companies list'!B:B,0),MATCH("Flow",'Input - companies list'!$1:$1,0 ))</f>
        <v/>
      </c>
      <c r="K1373">
        <f>INDEX('Input - companies list'!$1:$10000,MATCH(B1373,'Input - companies list'!B:B,0),MATCH("Inter-Cluster Connectivity",'Input - companies list'!$1:$1,0 ))</f>
        <v/>
      </c>
      <c r="L1373">
        <f>IFERROR(PERCENTRANK(F:F,F1373),0)</f>
        <v/>
      </c>
      <c r="M1373">
        <f>IFERROR(1 - PERCENTRANK(G:G,G1373),0)</f>
        <v/>
      </c>
      <c r="N1373">
        <f>IFERROR(1 - PERCENTRANK(H:H,H1373),0)</f>
        <v/>
      </c>
      <c r="O1373">
        <f>IFERROR(PERCENTRANK(I:I,I1373),0)</f>
        <v/>
      </c>
      <c r="P1373">
        <f>IFERROR(1 - PERCENTRANK(J:J,J1373),0)</f>
        <v/>
      </c>
      <c r="Q1373">
        <f>IFERROR(PERCENTRANK(K:K,K1373),0)</f>
        <v/>
      </c>
      <c r="R1373">
        <f>L1373*weight1+M1373*weight2+N1373*weight3+O1373*weight4+P1373*weight5+Q1373*weight6</f>
        <v/>
      </c>
    </row>
    <row r="1374" spans="1:18">
      <c r="A1374">
        <f>RANK(R1374,R:R)</f>
        <v/>
      </c>
      <c r="B1374" t="s">
        <v>15644</v>
      </c>
      <c r="C1374">
        <f>VLOOKUP(B1374,'Input - companies list'!B:L,2,FALSE)</f>
        <v/>
      </c>
      <c r="D1374">
        <f>VLOOKUP(B1374,'Input - companies list'!B:L,11,FALSE)</f>
        <v/>
      </c>
      <c r="E1374">
        <f>VLOOKUP(B1374,'Input - companies list'!B:E,4,FALSE)</f>
        <v/>
      </c>
      <c r="F1374">
        <f>SUMIFS('Input - target event report'!H:H,'Input - target event report'!B:B,B1374,'Input - target event report'!D:D, "Private Investment")</f>
        <v/>
      </c>
      <c r="G1374">
        <f>IF(I1374&lt;2, "N/A", (MAXIFS('Input - target event report'!E:E,'Input - target event report'!B:B,B:B,'Input - target event report'!D:D,"Private Investment")-MINIFS('Input - target event report'!E:E,'Input - target event report'!B:B,B:B,'Input - target event report'!D:D,"Private Investment"))/(I1374-1))</f>
        <v/>
      </c>
      <c r="H1374">
        <f>IF(MAXIFS('Input - target event report'!E:E,'Input - target event report'!B:B,B:B,'Input - target event report'!D:D,"Private Investment") = 0, "N/A", TODAY() - MAXIFS('Input - target event report'!E:E,'Input - target event report'!B:B,B:B,'Input - target event report'!D:D,"Private Investment"))</f>
        <v/>
      </c>
      <c r="I1374">
        <f>COUNTIFS('Input - target event report'!B:B,B1374,'Input - target event report'!D:D, "Private Investment")</f>
        <v/>
      </c>
      <c r="J1374">
        <f>INDEX('Input - companies list'!$1:$10000,MATCH(B1374,'Input - companies list'!B:B,0),MATCH("Flow",'Input - companies list'!$1:$1,0 ))</f>
        <v/>
      </c>
      <c r="K1374">
        <f>INDEX('Input - companies list'!$1:$10000,MATCH(B1374,'Input - companies list'!B:B,0),MATCH("Inter-Cluster Connectivity",'Input - companies list'!$1:$1,0 ))</f>
        <v/>
      </c>
      <c r="L1374">
        <f>IFERROR(PERCENTRANK(F:F,F1374),0)</f>
        <v/>
      </c>
      <c r="M1374">
        <f>IFERROR(1 - PERCENTRANK(G:G,G1374),0)</f>
        <v/>
      </c>
      <c r="N1374">
        <f>IFERROR(1 - PERCENTRANK(H:H,H1374),0)</f>
        <v/>
      </c>
      <c r="O1374">
        <f>IFERROR(PERCENTRANK(I:I,I1374),0)</f>
        <v/>
      </c>
      <c r="P1374">
        <f>IFERROR(1 - PERCENTRANK(J:J,J1374),0)</f>
        <v/>
      </c>
      <c r="Q1374">
        <f>IFERROR(PERCENTRANK(K:K,K1374),0)</f>
        <v/>
      </c>
      <c r="R1374">
        <f>L1374*weight1+M1374*weight2+N1374*weight3+O1374*weight4+P1374*weight5+Q1374*weight6</f>
        <v/>
      </c>
    </row>
    <row r="1375" spans="1:18">
      <c r="A1375">
        <f>RANK(R1375,R:R)</f>
        <v/>
      </c>
      <c r="B1375" t="s">
        <v>15656</v>
      </c>
      <c r="C1375">
        <f>VLOOKUP(B1375,'Input - companies list'!B:L,2,FALSE)</f>
        <v/>
      </c>
      <c r="D1375">
        <f>VLOOKUP(B1375,'Input - companies list'!B:L,11,FALSE)</f>
        <v/>
      </c>
      <c r="E1375">
        <f>VLOOKUP(B1375,'Input - companies list'!B:E,4,FALSE)</f>
        <v/>
      </c>
      <c r="F1375">
        <f>SUMIFS('Input - target event report'!H:H,'Input - target event report'!B:B,B1375,'Input - target event report'!D:D, "Private Investment")</f>
        <v/>
      </c>
      <c r="G1375">
        <f>IF(I1375&lt;2, "N/A", (MAXIFS('Input - target event report'!E:E,'Input - target event report'!B:B,B:B,'Input - target event report'!D:D,"Private Investment")-MINIFS('Input - target event report'!E:E,'Input - target event report'!B:B,B:B,'Input - target event report'!D:D,"Private Investment"))/(I1375-1))</f>
        <v/>
      </c>
      <c r="H1375">
        <f>IF(MAXIFS('Input - target event report'!E:E,'Input - target event report'!B:B,B:B,'Input - target event report'!D:D,"Private Investment") = 0, "N/A", TODAY() - MAXIFS('Input - target event report'!E:E,'Input - target event report'!B:B,B:B,'Input - target event report'!D:D,"Private Investment"))</f>
        <v/>
      </c>
      <c r="I1375">
        <f>COUNTIFS('Input - target event report'!B:B,B1375,'Input - target event report'!D:D, "Private Investment")</f>
        <v/>
      </c>
      <c r="J1375">
        <f>INDEX('Input - companies list'!$1:$10000,MATCH(B1375,'Input - companies list'!B:B,0),MATCH("Flow",'Input - companies list'!$1:$1,0 ))</f>
        <v/>
      </c>
      <c r="K1375">
        <f>INDEX('Input - companies list'!$1:$10000,MATCH(B1375,'Input - companies list'!B:B,0),MATCH("Inter-Cluster Connectivity",'Input - companies list'!$1:$1,0 ))</f>
        <v/>
      </c>
      <c r="L1375">
        <f>IFERROR(PERCENTRANK(F:F,F1375),0)</f>
        <v/>
      </c>
      <c r="M1375">
        <f>IFERROR(1 - PERCENTRANK(G:G,G1375),0)</f>
        <v/>
      </c>
      <c r="N1375">
        <f>IFERROR(1 - PERCENTRANK(H:H,H1375),0)</f>
        <v/>
      </c>
      <c r="O1375">
        <f>IFERROR(PERCENTRANK(I:I,I1375),0)</f>
        <v/>
      </c>
      <c r="P1375">
        <f>IFERROR(1 - PERCENTRANK(J:J,J1375),0)</f>
        <v/>
      </c>
      <c r="Q1375">
        <f>IFERROR(PERCENTRANK(K:K,K1375),0)</f>
        <v/>
      </c>
      <c r="R1375">
        <f>L1375*weight1+M1375*weight2+N1375*weight3+O1375*weight4+P1375*weight5+Q1375*weight6</f>
        <v/>
      </c>
    </row>
    <row r="1376" spans="1:18">
      <c r="A1376">
        <f>RANK(R1376,R:R)</f>
        <v/>
      </c>
      <c r="B1376" t="s">
        <v>15669</v>
      </c>
      <c r="C1376">
        <f>VLOOKUP(B1376,'Input - companies list'!B:L,2,FALSE)</f>
        <v/>
      </c>
      <c r="D1376">
        <f>VLOOKUP(B1376,'Input - companies list'!B:L,11,FALSE)</f>
        <v/>
      </c>
      <c r="E1376">
        <f>VLOOKUP(B1376,'Input - companies list'!B:E,4,FALSE)</f>
        <v/>
      </c>
      <c r="F1376">
        <f>SUMIFS('Input - target event report'!H:H,'Input - target event report'!B:B,B1376,'Input - target event report'!D:D, "Private Investment")</f>
        <v/>
      </c>
      <c r="G1376">
        <f>IF(I1376&lt;2, "N/A", (MAXIFS('Input - target event report'!E:E,'Input - target event report'!B:B,B:B,'Input - target event report'!D:D,"Private Investment")-MINIFS('Input - target event report'!E:E,'Input - target event report'!B:B,B:B,'Input - target event report'!D:D,"Private Investment"))/(I1376-1))</f>
        <v/>
      </c>
      <c r="H1376">
        <f>IF(MAXIFS('Input - target event report'!E:E,'Input - target event report'!B:B,B:B,'Input - target event report'!D:D,"Private Investment") = 0, "N/A", TODAY() - MAXIFS('Input - target event report'!E:E,'Input - target event report'!B:B,B:B,'Input - target event report'!D:D,"Private Investment"))</f>
        <v/>
      </c>
      <c r="I1376">
        <f>COUNTIFS('Input - target event report'!B:B,B1376,'Input - target event report'!D:D, "Private Investment")</f>
        <v/>
      </c>
      <c r="J1376">
        <f>INDEX('Input - companies list'!$1:$10000,MATCH(B1376,'Input - companies list'!B:B,0),MATCH("Flow",'Input - companies list'!$1:$1,0 ))</f>
        <v/>
      </c>
      <c r="K1376">
        <f>INDEX('Input - companies list'!$1:$10000,MATCH(B1376,'Input - companies list'!B:B,0),MATCH("Inter-Cluster Connectivity",'Input - companies list'!$1:$1,0 ))</f>
        <v/>
      </c>
      <c r="L1376">
        <f>IFERROR(PERCENTRANK(F:F,F1376),0)</f>
        <v/>
      </c>
      <c r="M1376">
        <f>IFERROR(1 - PERCENTRANK(G:G,G1376),0)</f>
        <v/>
      </c>
      <c r="N1376">
        <f>IFERROR(1 - PERCENTRANK(H:H,H1376),0)</f>
        <v/>
      </c>
      <c r="O1376">
        <f>IFERROR(PERCENTRANK(I:I,I1376),0)</f>
        <v/>
      </c>
      <c r="P1376">
        <f>IFERROR(1 - PERCENTRANK(J:J,J1376),0)</f>
        <v/>
      </c>
      <c r="Q1376">
        <f>IFERROR(PERCENTRANK(K:K,K1376),0)</f>
        <v/>
      </c>
      <c r="R1376">
        <f>L1376*weight1+M1376*weight2+N1376*weight3+O1376*weight4+P1376*weight5+Q1376*weight6</f>
        <v/>
      </c>
    </row>
    <row r="1377" spans="1:18">
      <c r="A1377">
        <f>RANK(R1377,R:R)</f>
        <v/>
      </c>
      <c r="B1377" t="s">
        <v>15679</v>
      </c>
      <c r="C1377">
        <f>VLOOKUP(B1377,'Input - companies list'!B:L,2,FALSE)</f>
        <v/>
      </c>
      <c r="D1377">
        <f>VLOOKUP(B1377,'Input - companies list'!B:L,11,FALSE)</f>
        <v/>
      </c>
      <c r="E1377">
        <f>VLOOKUP(B1377,'Input - companies list'!B:E,4,FALSE)</f>
        <v/>
      </c>
      <c r="F1377">
        <f>SUMIFS('Input - target event report'!H:H,'Input - target event report'!B:B,B1377,'Input - target event report'!D:D, "Private Investment")</f>
        <v/>
      </c>
      <c r="G1377">
        <f>IF(I1377&lt;2, "N/A", (MAXIFS('Input - target event report'!E:E,'Input - target event report'!B:B,B:B,'Input - target event report'!D:D,"Private Investment")-MINIFS('Input - target event report'!E:E,'Input - target event report'!B:B,B:B,'Input - target event report'!D:D,"Private Investment"))/(I1377-1))</f>
        <v/>
      </c>
      <c r="H1377">
        <f>IF(MAXIFS('Input - target event report'!E:E,'Input - target event report'!B:B,B:B,'Input - target event report'!D:D,"Private Investment") = 0, "N/A", TODAY() - MAXIFS('Input - target event report'!E:E,'Input - target event report'!B:B,B:B,'Input - target event report'!D:D,"Private Investment"))</f>
        <v/>
      </c>
      <c r="I1377">
        <f>COUNTIFS('Input - target event report'!B:B,B1377,'Input - target event report'!D:D, "Private Investment")</f>
        <v/>
      </c>
      <c r="J1377">
        <f>INDEX('Input - companies list'!$1:$10000,MATCH(B1377,'Input - companies list'!B:B,0),MATCH("Flow",'Input - companies list'!$1:$1,0 ))</f>
        <v/>
      </c>
      <c r="K1377">
        <f>INDEX('Input - companies list'!$1:$10000,MATCH(B1377,'Input - companies list'!B:B,0),MATCH("Inter-Cluster Connectivity",'Input - companies list'!$1:$1,0 ))</f>
        <v/>
      </c>
      <c r="L1377">
        <f>IFERROR(PERCENTRANK(F:F,F1377),0)</f>
        <v/>
      </c>
      <c r="M1377">
        <f>IFERROR(1 - PERCENTRANK(G:G,G1377),0)</f>
        <v/>
      </c>
      <c r="N1377">
        <f>IFERROR(1 - PERCENTRANK(H:H,H1377),0)</f>
        <v/>
      </c>
      <c r="O1377">
        <f>IFERROR(PERCENTRANK(I:I,I1377),0)</f>
        <v/>
      </c>
      <c r="P1377">
        <f>IFERROR(1 - PERCENTRANK(J:J,J1377),0)</f>
        <v/>
      </c>
      <c r="Q1377">
        <f>IFERROR(PERCENTRANK(K:K,K1377),0)</f>
        <v/>
      </c>
      <c r="R1377">
        <f>L1377*weight1+M1377*weight2+N1377*weight3+O1377*weight4+P1377*weight5+Q1377*weight6</f>
        <v/>
      </c>
    </row>
    <row r="1378" spans="1:18">
      <c r="A1378">
        <f>RANK(R1378,R:R)</f>
        <v/>
      </c>
      <c r="B1378" t="s">
        <v>15691</v>
      </c>
      <c r="C1378">
        <f>VLOOKUP(B1378,'Input - companies list'!B:L,2,FALSE)</f>
        <v/>
      </c>
      <c r="D1378">
        <f>VLOOKUP(B1378,'Input - companies list'!B:L,11,FALSE)</f>
        <v/>
      </c>
      <c r="E1378">
        <f>VLOOKUP(B1378,'Input - companies list'!B:E,4,FALSE)</f>
        <v/>
      </c>
      <c r="F1378">
        <f>SUMIFS('Input - target event report'!H:H,'Input - target event report'!B:B,B1378,'Input - target event report'!D:D, "Private Investment")</f>
        <v/>
      </c>
      <c r="G1378">
        <f>IF(I1378&lt;2, "N/A", (MAXIFS('Input - target event report'!E:E,'Input - target event report'!B:B,B:B,'Input - target event report'!D:D,"Private Investment")-MINIFS('Input - target event report'!E:E,'Input - target event report'!B:B,B:B,'Input - target event report'!D:D,"Private Investment"))/(I1378-1))</f>
        <v/>
      </c>
      <c r="H1378">
        <f>IF(MAXIFS('Input - target event report'!E:E,'Input - target event report'!B:B,B:B,'Input - target event report'!D:D,"Private Investment") = 0, "N/A", TODAY() - MAXIFS('Input - target event report'!E:E,'Input - target event report'!B:B,B:B,'Input - target event report'!D:D,"Private Investment"))</f>
        <v/>
      </c>
      <c r="I1378">
        <f>COUNTIFS('Input - target event report'!B:B,B1378,'Input - target event report'!D:D, "Private Investment")</f>
        <v/>
      </c>
      <c r="J1378">
        <f>INDEX('Input - companies list'!$1:$10000,MATCH(B1378,'Input - companies list'!B:B,0),MATCH("Flow",'Input - companies list'!$1:$1,0 ))</f>
        <v/>
      </c>
      <c r="K1378">
        <f>INDEX('Input - companies list'!$1:$10000,MATCH(B1378,'Input - companies list'!B:B,0),MATCH("Inter-Cluster Connectivity",'Input - companies list'!$1:$1,0 ))</f>
        <v/>
      </c>
      <c r="L1378">
        <f>IFERROR(PERCENTRANK(F:F,F1378),0)</f>
        <v/>
      </c>
      <c r="M1378">
        <f>IFERROR(1 - PERCENTRANK(G:G,G1378),0)</f>
        <v/>
      </c>
      <c r="N1378">
        <f>IFERROR(1 - PERCENTRANK(H:H,H1378),0)</f>
        <v/>
      </c>
      <c r="O1378">
        <f>IFERROR(PERCENTRANK(I:I,I1378),0)</f>
        <v/>
      </c>
      <c r="P1378">
        <f>IFERROR(1 - PERCENTRANK(J:J,J1378),0)</f>
        <v/>
      </c>
      <c r="Q1378">
        <f>IFERROR(PERCENTRANK(K:K,K1378),0)</f>
        <v/>
      </c>
      <c r="R1378">
        <f>L1378*weight1+M1378*weight2+N1378*weight3+O1378*weight4+P1378*weight5+Q1378*weight6</f>
        <v/>
      </c>
    </row>
    <row r="1379" spans="1:18">
      <c r="A1379">
        <f>RANK(R1379,R:R)</f>
        <v/>
      </c>
      <c r="B1379" t="s">
        <v>15703</v>
      </c>
      <c r="C1379">
        <f>VLOOKUP(B1379,'Input - companies list'!B:L,2,FALSE)</f>
        <v/>
      </c>
      <c r="D1379">
        <f>VLOOKUP(B1379,'Input - companies list'!B:L,11,FALSE)</f>
        <v/>
      </c>
      <c r="E1379">
        <f>VLOOKUP(B1379,'Input - companies list'!B:E,4,FALSE)</f>
        <v/>
      </c>
      <c r="F1379">
        <f>SUMIFS('Input - target event report'!H:H,'Input - target event report'!B:B,B1379,'Input - target event report'!D:D, "Private Investment")</f>
        <v/>
      </c>
      <c r="G1379">
        <f>IF(I1379&lt;2, "N/A", (MAXIFS('Input - target event report'!E:E,'Input - target event report'!B:B,B:B,'Input - target event report'!D:D,"Private Investment")-MINIFS('Input - target event report'!E:E,'Input - target event report'!B:B,B:B,'Input - target event report'!D:D,"Private Investment"))/(I1379-1))</f>
        <v/>
      </c>
      <c r="H1379">
        <f>IF(MAXIFS('Input - target event report'!E:E,'Input - target event report'!B:B,B:B,'Input - target event report'!D:D,"Private Investment") = 0, "N/A", TODAY() - MAXIFS('Input - target event report'!E:E,'Input - target event report'!B:B,B:B,'Input - target event report'!D:D,"Private Investment"))</f>
        <v/>
      </c>
      <c r="I1379">
        <f>COUNTIFS('Input - target event report'!B:B,B1379,'Input - target event report'!D:D, "Private Investment")</f>
        <v/>
      </c>
      <c r="J1379">
        <f>INDEX('Input - companies list'!$1:$10000,MATCH(B1379,'Input - companies list'!B:B,0),MATCH("Flow",'Input - companies list'!$1:$1,0 ))</f>
        <v/>
      </c>
      <c r="K1379">
        <f>INDEX('Input - companies list'!$1:$10000,MATCH(B1379,'Input - companies list'!B:B,0),MATCH("Inter-Cluster Connectivity",'Input - companies list'!$1:$1,0 ))</f>
        <v/>
      </c>
      <c r="L1379">
        <f>IFERROR(PERCENTRANK(F:F,F1379),0)</f>
        <v/>
      </c>
      <c r="M1379">
        <f>IFERROR(1 - PERCENTRANK(G:G,G1379),0)</f>
        <v/>
      </c>
      <c r="N1379">
        <f>IFERROR(1 - PERCENTRANK(H:H,H1379),0)</f>
        <v/>
      </c>
      <c r="O1379">
        <f>IFERROR(PERCENTRANK(I:I,I1379),0)</f>
        <v/>
      </c>
      <c r="P1379">
        <f>IFERROR(1 - PERCENTRANK(J:J,J1379),0)</f>
        <v/>
      </c>
      <c r="Q1379">
        <f>IFERROR(PERCENTRANK(K:K,K1379),0)</f>
        <v/>
      </c>
      <c r="R1379">
        <f>L1379*weight1+M1379*weight2+N1379*weight3+O1379*weight4+P1379*weight5+Q1379*weight6</f>
        <v/>
      </c>
    </row>
    <row r="1380" spans="1:18">
      <c r="A1380">
        <f>RANK(R1380,R:R)</f>
        <v/>
      </c>
      <c r="B1380" t="s">
        <v>15712</v>
      </c>
      <c r="C1380">
        <f>VLOOKUP(B1380,'Input - companies list'!B:L,2,FALSE)</f>
        <v/>
      </c>
      <c r="D1380">
        <f>VLOOKUP(B1380,'Input - companies list'!B:L,11,FALSE)</f>
        <v/>
      </c>
      <c r="E1380">
        <f>VLOOKUP(B1380,'Input - companies list'!B:E,4,FALSE)</f>
        <v/>
      </c>
      <c r="F1380">
        <f>SUMIFS('Input - target event report'!H:H,'Input - target event report'!B:B,B1380,'Input - target event report'!D:D, "Private Investment")</f>
        <v/>
      </c>
      <c r="G1380">
        <f>IF(I1380&lt;2, "N/A", (MAXIFS('Input - target event report'!E:E,'Input - target event report'!B:B,B:B,'Input - target event report'!D:D,"Private Investment")-MINIFS('Input - target event report'!E:E,'Input - target event report'!B:B,B:B,'Input - target event report'!D:D,"Private Investment"))/(I1380-1))</f>
        <v/>
      </c>
      <c r="H1380">
        <f>IF(MAXIFS('Input - target event report'!E:E,'Input - target event report'!B:B,B:B,'Input - target event report'!D:D,"Private Investment") = 0, "N/A", TODAY() - MAXIFS('Input - target event report'!E:E,'Input - target event report'!B:B,B:B,'Input - target event report'!D:D,"Private Investment"))</f>
        <v/>
      </c>
      <c r="I1380">
        <f>COUNTIFS('Input - target event report'!B:B,B1380,'Input - target event report'!D:D, "Private Investment")</f>
        <v/>
      </c>
      <c r="J1380">
        <f>INDEX('Input - companies list'!$1:$10000,MATCH(B1380,'Input - companies list'!B:B,0),MATCH("Flow",'Input - companies list'!$1:$1,0 ))</f>
        <v/>
      </c>
      <c r="K1380">
        <f>INDEX('Input - companies list'!$1:$10000,MATCH(B1380,'Input - companies list'!B:B,0),MATCH("Inter-Cluster Connectivity",'Input - companies list'!$1:$1,0 ))</f>
        <v/>
      </c>
      <c r="L1380">
        <f>IFERROR(PERCENTRANK(F:F,F1380),0)</f>
        <v/>
      </c>
      <c r="M1380">
        <f>IFERROR(1 - PERCENTRANK(G:G,G1380),0)</f>
        <v/>
      </c>
      <c r="N1380">
        <f>IFERROR(1 - PERCENTRANK(H:H,H1380),0)</f>
        <v/>
      </c>
      <c r="O1380">
        <f>IFERROR(PERCENTRANK(I:I,I1380),0)</f>
        <v/>
      </c>
      <c r="P1380">
        <f>IFERROR(1 - PERCENTRANK(J:J,J1380),0)</f>
        <v/>
      </c>
      <c r="Q1380">
        <f>IFERROR(PERCENTRANK(K:K,K1380),0)</f>
        <v/>
      </c>
      <c r="R1380">
        <f>L1380*weight1+M1380*weight2+N1380*weight3+O1380*weight4+P1380*weight5+Q1380*weight6</f>
        <v/>
      </c>
    </row>
    <row r="1381" spans="1:18">
      <c r="A1381">
        <f>RANK(R1381,R:R)</f>
        <v/>
      </c>
      <c r="B1381" t="s">
        <v>15720</v>
      </c>
      <c r="C1381">
        <f>VLOOKUP(B1381,'Input - companies list'!B:L,2,FALSE)</f>
        <v/>
      </c>
      <c r="D1381">
        <f>VLOOKUP(B1381,'Input - companies list'!B:L,11,FALSE)</f>
        <v/>
      </c>
      <c r="E1381">
        <f>VLOOKUP(B1381,'Input - companies list'!B:E,4,FALSE)</f>
        <v/>
      </c>
      <c r="F1381">
        <f>SUMIFS('Input - target event report'!H:H,'Input - target event report'!B:B,B1381,'Input - target event report'!D:D, "Private Investment")</f>
        <v/>
      </c>
      <c r="G1381">
        <f>IF(I1381&lt;2, "N/A", (MAXIFS('Input - target event report'!E:E,'Input - target event report'!B:B,B:B,'Input - target event report'!D:D,"Private Investment")-MINIFS('Input - target event report'!E:E,'Input - target event report'!B:B,B:B,'Input - target event report'!D:D,"Private Investment"))/(I1381-1))</f>
        <v/>
      </c>
      <c r="H1381">
        <f>IF(MAXIFS('Input - target event report'!E:E,'Input - target event report'!B:B,B:B,'Input - target event report'!D:D,"Private Investment") = 0, "N/A", TODAY() - MAXIFS('Input - target event report'!E:E,'Input - target event report'!B:B,B:B,'Input - target event report'!D:D,"Private Investment"))</f>
        <v/>
      </c>
      <c r="I1381">
        <f>COUNTIFS('Input - target event report'!B:B,B1381,'Input - target event report'!D:D, "Private Investment")</f>
        <v/>
      </c>
      <c r="J1381">
        <f>INDEX('Input - companies list'!$1:$10000,MATCH(B1381,'Input - companies list'!B:B,0),MATCH("Flow",'Input - companies list'!$1:$1,0 ))</f>
        <v/>
      </c>
      <c r="K1381">
        <f>INDEX('Input - companies list'!$1:$10000,MATCH(B1381,'Input - companies list'!B:B,0),MATCH("Inter-Cluster Connectivity",'Input - companies list'!$1:$1,0 ))</f>
        <v/>
      </c>
      <c r="L1381">
        <f>IFERROR(PERCENTRANK(F:F,F1381),0)</f>
        <v/>
      </c>
      <c r="M1381">
        <f>IFERROR(1 - PERCENTRANK(G:G,G1381),0)</f>
        <v/>
      </c>
      <c r="N1381">
        <f>IFERROR(1 - PERCENTRANK(H:H,H1381),0)</f>
        <v/>
      </c>
      <c r="O1381">
        <f>IFERROR(PERCENTRANK(I:I,I1381),0)</f>
        <v/>
      </c>
      <c r="P1381">
        <f>IFERROR(1 - PERCENTRANK(J:J,J1381),0)</f>
        <v/>
      </c>
      <c r="Q1381">
        <f>IFERROR(PERCENTRANK(K:K,K1381),0)</f>
        <v/>
      </c>
      <c r="R1381">
        <f>L1381*weight1+M1381*weight2+N1381*weight3+O1381*weight4+P1381*weight5+Q1381*weight6</f>
        <v/>
      </c>
    </row>
    <row r="1382" spans="1:18">
      <c r="A1382">
        <f>RANK(R1382,R:R)</f>
        <v/>
      </c>
      <c r="B1382" t="s">
        <v>15729</v>
      </c>
      <c r="C1382">
        <f>VLOOKUP(B1382,'Input - companies list'!B:L,2,FALSE)</f>
        <v/>
      </c>
      <c r="D1382">
        <f>VLOOKUP(B1382,'Input - companies list'!B:L,11,FALSE)</f>
        <v/>
      </c>
      <c r="E1382">
        <f>VLOOKUP(B1382,'Input - companies list'!B:E,4,FALSE)</f>
        <v/>
      </c>
      <c r="F1382">
        <f>SUMIFS('Input - target event report'!H:H,'Input - target event report'!B:B,B1382,'Input - target event report'!D:D, "Private Investment")</f>
        <v/>
      </c>
      <c r="G1382">
        <f>IF(I1382&lt;2, "N/A", (MAXIFS('Input - target event report'!E:E,'Input - target event report'!B:B,B:B,'Input - target event report'!D:D,"Private Investment")-MINIFS('Input - target event report'!E:E,'Input - target event report'!B:B,B:B,'Input - target event report'!D:D,"Private Investment"))/(I1382-1))</f>
        <v/>
      </c>
      <c r="H1382">
        <f>IF(MAXIFS('Input - target event report'!E:E,'Input - target event report'!B:B,B:B,'Input - target event report'!D:D,"Private Investment") = 0, "N/A", TODAY() - MAXIFS('Input - target event report'!E:E,'Input - target event report'!B:B,B:B,'Input - target event report'!D:D,"Private Investment"))</f>
        <v/>
      </c>
      <c r="I1382">
        <f>COUNTIFS('Input - target event report'!B:B,B1382,'Input - target event report'!D:D, "Private Investment")</f>
        <v/>
      </c>
      <c r="J1382">
        <f>INDEX('Input - companies list'!$1:$10000,MATCH(B1382,'Input - companies list'!B:B,0),MATCH("Flow",'Input - companies list'!$1:$1,0 ))</f>
        <v/>
      </c>
      <c r="K1382">
        <f>INDEX('Input - companies list'!$1:$10000,MATCH(B1382,'Input - companies list'!B:B,0),MATCH("Inter-Cluster Connectivity",'Input - companies list'!$1:$1,0 ))</f>
        <v/>
      </c>
      <c r="L1382">
        <f>IFERROR(PERCENTRANK(F:F,F1382),0)</f>
        <v/>
      </c>
      <c r="M1382">
        <f>IFERROR(1 - PERCENTRANK(G:G,G1382),0)</f>
        <v/>
      </c>
      <c r="N1382">
        <f>IFERROR(1 - PERCENTRANK(H:H,H1382),0)</f>
        <v/>
      </c>
      <c r="O1382">
        <f>IFERROR(PERCENTRANK(I:I,I1382),0)</f>
        <v/>
      </c>
      <c r="P1382">
        <f>IFERROR(1 - PERCENTRANK(J:J,J1382),0)</f>
        <v/>
      </c>
      <c r="Q1382">
        <f>IFERROR(PERCENTRANK(K:K,K1382),0)</f>
        <v/>
      </c>
      <c r="R1382">
        <f>L1382*weight1+M1382*weight2+N1382*weight3+O1382*weight4+P1382*weight5+Q1382*weight6</f>
        <v/>
      </c>
    </row>
    <row r="1383" spans="1:18">
      <c r="A1383">
        <f>RANK(R1383,R:R)</f>
        <v/>
      </c>
      <c r="B1383" t="s">
        <v>15740</v>
      </c>
      <c r="C1383">
        <f>VLOOKUP(B1383,'Input - companies list'!B:L,2,FALSE)</f>
        <v/>
      </c>
      <c r="D1383">
        <f>VLOOKUP(B1383,'Input - companies list'!B:L,11,FALSE)</f>
        <v/>
      </c>
      <c r="E1383">
        <f>VLOOKUP(B1383,'Input - companies list'!B:E,4,FALSE)</f>
        <v/>
      </c>
      <c r="F1383">
        <f>SUMIFS('Input - target event report'!H:H,'Input - target event report'!B:B,B1383,'Input - target event report'!D:D, "Private Investment")</f>
        <v/>
      </c>
      <c r="G1383">
        <f>IF(I1383&lt;2, "N/A", (MAXIFS('Input - target event report'!E:E,'Input - target event report'!B:B,B:B,'Input - target event report'!D:D,"Private Investment")-MINIFS('Input - target event report'!E:E,'Input - target event report'!B:B,B:B,'Input - target event report'!D:D,"Private Investment"))/(I1383-1))</f>
        <v/>
      </c>
      <c r="H1383">
        <f>IF(MAXIFS('Input - target event report'!E:E,'Input - target event report'!B:B,B:B,'Input - target event report'!D:D,"Private Investment") = 0, "N/A", TODAY() - MAXIFS('Input - target event report'!E:E,'Input - target event report'!B:B,B:B,'Input - target event report'!D:D,"Private Investment"))</f>
        <v/>
      </c>
      <c r="I1383">
        <f>COUNTIFS('Input - target event report'!B:B,B1383,'Input - target event report'!D:D, "Private Investment")</f>
        <v/>
      </c>
      <c r="J1383">
        <f>INDEX('Input - companies list'!$1:$10000,MATCH(B1383,'Input - companies list'!B:B,0),MATCH("Flow",'Input - companies list'!$1:$1,0 ))</f>
        <v/>
      </c>
      <c r="K1383">
        <f>INDEX('Input - companies list'!$1:$10000,MATCH(B1383,'Input - companies list'!B:B,0),MATCH("Inter-Cluster Connectivity",'Input - companies list'!$1:$1,0 ))</f>
        <v/>
      </c>
      <c r="L1383">
        <f>IFERROR(PERCENTRANK(F:F,F1383),0)</f>
        <v/>
      </c>
      <c r="M1383">
        <f>IFERROR(1 - PERCENTRANK(G:G,G1383),0)</f>
        <v/>
      </c>
      <c r="N1383">
        <f>IFERROR(1 - PERCENTRANK(H:H,H1383),0)</f>
        <v/>
      </c>
      <c r="O1383">
        <f>IFERROR(PERCENTRANK(I:I,I1383),0)</f>
        <v/>
      </c>
      <c r="P1383">
        <f>IFERROR(1 - PERCENTRANK(J:J,J1383),0)</f>
        <v/>
      </c>
      <c r="Q1383">
        <f>IFERROR(PERCENTRANK(K:K,K1383),0)</f>
        <v/>
      </c>
      <c r="R1383">
        <f>L1383*weight1+M1383*weight2+N1383*weight3+O1383*weight4+P1383*weight5+Q1383*weight6</f>
        <v/>
      </c>
    </row>
    <row r="1384" spans="1:18">
      <c r="A1384">
        <f>RANK(R1384,R:R)</f>
        <v/>
      </c>
      <c r="B1384" t="s">
        <v>15751</v>
      </c>
      <c r="C1384">
        <f>VLOOKUP(B1384,'Input - companies list'!B:L,2,FALSE)</f>
        <v/>
      </c>
      <c r="D1384">
        <f>VLOOKUP(B1384,'Input - companies list'!B:L,11,FALSE)</f>
        <v/>
      </c>
      <c r="E1384">
        <f>VLOOKUP(B1384,'Input - companies list'!B:E,4,FALSE)</f>
        <v/>
      </c>
      <c r="F1384">
        <f>SUMIFS('Input - target event report'!H:H,'Input - target event report'!B:B,B1384,'Input - target event report'!D:D, "Private Investment")</f>
        <v/>
      </c>
      <c r="G1384">
        <f>IF(I1384&lt;2, "N/A", (MAXIFS('Input - target event report'!E:E,'Input - target event report'!B:B,B:B,'Input - target event report'!D:D,"Private Investment")-MINIFS('Input - target event report'!E:E,'Input - target event report'!B:B,B:B,'Input - target event report'!D:D,"Private Investment"))/(I1384-1))</f>
        <v/>
      </c>
      <c r="H1384">
        <f>IF(MAXIFS('Input - target event report'!E:E,'Input - target event report'!B:B,B:B,'Input - target event report'!D:D,"Private Investment") = 0, "N/A", TODAY() - MAXIFS('Input - target event report'!E:E,'Input - target event report'!B:B,B:B,'Input - target event report'!D:D,"Private Investment"))</f>
        <v/>
      </c>
      <c r="I1384">
        <f>COUNTIFS('Input - target event report'!B:B,B1384,'Input - target event report'!D:D, "Private Investment")</f>
        <v/>
      </c>
      <c r="J1384">
        <f>INDEX('Input - companies list'!$1:$10000,MATCH(B1384,'Input - companies list'!B:B,0),MATCH("Flow",'Input - companies list'!$1:$1,0 ))</f>
        <v/>
      </c>
      <c r="K1384">
        <f>INDEX('Input - companies list'!$1:$10000,MATCH(B1384,'Input - companies list'!B:B,0),MATCH("Inter-Cluster Connectivity",'Input - companies list'!$1:$1,0 ))</f>
        <v/>
      </c>
      <c r="L1384">
        <f>IFERROR(PERCENTRANK(F:F,F1384),0)</f>
        <v/>
      </c>
      <c r="M1384">
        <f>IFERROR(1 - PERCENTRANK(G:G,G1384),0)</f>
        <v/>
      </c>
      <c r="N1384">
        <f>IFERROR(1 - PERCENTRANK(H:H,H1384),0)</f>
        <v/>
      </c>
      <c r="O1384">
        <f>IFERROR(PERCENTRANK(I:I,I1384),0)</f>
        <v/>
      </c>
      <c r="P1384">
        <f>IFERROR(1 - PERCENTRANK(J:J,J1384),0)</f>
        <v/>
      </c>
      <c r="Q1384">
        <f>IFERROR(PERCENTRANK(K:K,K1384),0)</f>
        <v/>
      </c>
      <c r="R1384">
        <f>L1384*weight1+M1384*weight2+N1384*weight3+O1384*weight4+P1384*weight5+Q1384*weight6</f>
        <v/>
      </c>
    </row>
    <row r="1385" spans="1:18">
      <c r="A1385">
        <f>RANK(R1385,R:R)</f>
        <v/>
      </c>
      <c r="B1385" t="s">
        <v>15761</v>
      </c>
      <c r="C1385">
        <f>VLOOKUP(B1385,'Input - companies list'!B:L,2,FALSE)</f>
        <v/>
      </c>
      <c r="D1385">
        <f>VLOOKUP(B1385,'Input - companies list'!B:L,11,FALSE)</f>
        <v/>
      </c>
      <c r="E1385">
        <f>VLOOKUP(B1385,'Input - companies list'!B:E,4,FALSE)</f>
        <v/>
      </c>
      <c r="F1385">
        <f>SUMIFS('Input - target event report'!H:H,'Input - target event report'!B:B,B1385,'Input - target event report'!D:D, "Private Investment")</f>
        <v/>
      </c>
      <c r="G1385">
        <f>IF(I1385&lt;2, "N/A", (MAXIFS('Input - target event report'!E:E,'Input - target event report'!B:B,B:B,'Input - target event report'!D:D,"Private Investment")-MINIFS('Input - target event report'!E:E,'Input - target event report'!B:B,B:B,'Input - target event report'!D:D,"Private Investment"))/(I1385-1))</f>
        <v/>
      </c>
      <c r="H1385">
        <f>IF(MAXIFS('Input - target event report'!E:E,'Input - target event report'!B:B,B:B,'Input - target event report'!D:D,"Private Investment") = 0, "N/A", TODAY() - MAXIFS('Input - target event report'!E:E,'Input - target event report'!B:B,B:B,'Input - target event report'!D:D,"Private Investment"))</f>
        <v/>
      </c>
      <c r="I1385">
        <f>COUNTIFS('Input - target event report'!B:B,B1385,'Input - target event report'!D:D, "Private Investment")</f>
        <v/>
      </c>
      <c r="J1385">
        <f>INDEX('Input - companies list'!$1:$10000,MATCH(B1385,'Input - companies list'!B:B,0),MATCH("Flow",'Input - companies list'!$1:$1,0 ))</f>
        <v/>
      </c>
      <c r="K1385">
        <f>INDEX('Input - companies list'!$1:$10000,MATCH(B1385,'Input - companies list'!B:B,0),MATCH("Inter-Cluster Connectivity",'Input - companies list'!$1:$1,0 ))</f>
        <v/>
      </c>
      <c r="L1385">
        <f>IFERROR(PERCENTRANK(F:F,F1385),0)</f>
        <v/>
      </c>
      <c r="M1385">
        <f>IFERROR(1 - PERCENTRANK(G:G,G1385),0)</f>
        <v/>
      </c>
      <c r="N1385">
        <f>IFERROR(1 - PERCENTRANK(H:H,H1385),0)</f>
        <v/>
      </c>
      <c r="O1385">
        <f>IFERROR(PERCENTRANK(I:I,I1385),0)</f>
        <v/>
      </c>
      <c r="P1385">
        <f>IFERROR(1 - PERCENTRANK(J:J,J1385),0)</f>
        <v/>
      </c>
      <c r="Q1385">
        <f>IFERROR(PERCENTRANK(K:K,K1385),0)</f>
        <v/>
      </c>
      <c r="R1385">
        <f>L1385*weight1+M1385*weight2+N1385*weight3+O1385*weight4+P1385*weight5+Q1385*weight6</f>
        <v/>
      </c>
    </row>
    <row r="1386" spans="1:18">
      <c r="A1386">
        <f>RANK(R1386,R:R)</f>
        <v/>
      </c>
      <c r="B1386" t="s">
        <v>15771</v>
      </c>
      <c r="C1386">
        <f>VLOOKUP(B1386,'Input - companies list'!B:L,2,FALSE)</f>
        <v/>
      </c>
      <c r="D1386">
        <f>VLOOKUP(B1386,'Input - companies list'!B:L,11,FALSE)</f>
        <v/>
      </c>
      <c r="E1386">
        <f>VLOOKUP(B1386,'Input - companies list'!B:E,4,FALSE)</f>
        <v/>
      </c>
      <c r="F1386">
        <f>SUMIFS('Input - target event report'!H:H,'Input - target event report'!B:B,B1386,'Input - target event report'!D:D, "Private Investment")</f>
        <v/>
      </c>
      <c r="G1386">
        <f>IF(I1386&lt;2, "N/A", (MAXIFS('Input - target event report'!E:E,'Input - target event report'!B:B,B:B,'Input - target event report'!D:D,"Private Investment")-MINIFS('Input - target event report'!E:E,'Input - target event report'!B:B,B:B,'Input - target event report'!D:D,"Private Investment"))/(I1386-1))</f>
        <v/>
      </c>
      <c r="H1386">
        <f>IF(MAXIFS('Input - target event report'!E:E,'Input - target event report'!B:B,B:B,'Input - target event report'!D:D,"Private Investment") = 0, "N/A", TODAY() - MAXIFS('Input - target event report'!E:E,'Input - target event report'!B:B,B:B,'Input - target event report'!D:D,"Private Investment"))</f>
        <v/>
      </c>
      <c r="I1386">
        <f>COUNTIFS('Input - target event report'!B:B,B1386,'Input - target event report'!D:D, "Private Investment")</f>
        <v/>
      </c>
      <c r="J1386">
        <f>INDEX('Input - companies list'!$1:$10000,MATCH(B1386,'Input - companies list'!B:B,0),MATCH("Flow",'Input - companies list'!$1:$1,0 ))</f>
        <v/>
      </c>
      <c r="K1386">
        <f>INDEX('Input - companies list'!$1:$10000,MATCH(B1386,'Input - companies list'!B:B,0),MATCH("Inter-Cluster Connectivity",'Input - companies list'!$1:$1,0 ))</f>
        <v/>
      </c>
      <c r="L1386">
        <f>IFERROR(PERCENTRANK(F:F,F1386),0)</f>
        <v/>
      </c>
      <c r="M1386">
        <f>IFERROR(1 - PERCENTRANK(G:G,G1386),0)</f>
        <v/>
      </c>
      <c r="N1386">
        <f>IFERROR(1 - PERCENTRANK(H:H,H1386),0)</f>
        <v/>
      </c>
      <c r="O1386">
        <f>IFERROR(PERCENTRANK(I:I,I1386),0)</f>
        <v/>
      </c>
      <c r="P1386">
        <f>IFERROR(1 - PERCENTRANK(J:J,J1386),0)</f>
        <v/>
      </c>
      <c r="Q1386">
        <f>IFERROR(PERCENTRANK(K:K,K1386),0)</f>
        <v/>
      </c>
      <c r="R1386">
        <f>L1386*weight1+M1386*weight2+N1386*weight3+O1386*weight4+P1386*weight5+Q1386*weight6</f>
        <v/>
      </c>
    </row>
    <row r="1387" spans="1:18">
      <c r="A1387">
        <f>RANK(R1387,R:R)</f>
        <v/>
      </c>
      <c r="B1387" t="s">
        <v>15782</v>
      </c>
      <c r="C1387">
        <f>VLOOKUP(B1387,'Input - companies list'!B:L,2,FALSE)</f>
        <v/>
      </c>
      <c r="D1387">
        <f>VLOOKUP(B1387,'Input - companies list'!B:L,11,FALSE)</f>
        <v/>
      </c>
      <c r="E1387">
        <f>VLOOKUP(B1387,'Input - companies list'!B:E,4,FALSE)</f>
        <v/>
      </c>
      <c r="F1387">
        <f>SUMIFS('Input - target event report'!H:H,'Input - target event report'!B:B,B1387,'Input - target event report'!D:D, "Private Investment")</f>
        <v/>
      </c>
      <c r="G1387">
        <f>IF(I1387&lt;2, "N/A", (MAXIFS('Input - target event report'!E:E,'Input - target event report'!B:B,B:B,'Input - target event report'!D:D,"Private Investment")-MINIFS('Input - target event report'!E:E,'Input - target event report'!B:B,B:B,'Input - target event report'!D:D,"Private Investment"))/(I1387-1))</f>
        <v/>
      </c>
      <c r="H1387">
        <f>IF(MAXIFS('Input - target event report'!E:E,'Input - target event report'!B:B,B:B,'Input - target event report'!D:D,"Private Investment") = 0, "N/A", TODAY() - MAXIFS('Input - target event report'!E:E,'Input - target event report'!B:B,B:B,'Input - target event report'!D:D,"Private Investment"))</f>
        <v/>
      </c>
      <c r="I1387">
        <f>COUNTIFS('Input - target event report'!B:B,B1387,'Input - target event report'!D:D, "Private Investment")</f>
        <v/>
      </c>
      <c r="J1387">
        <f>INDEX('Input - companies list'!$1:$10000,MATCH(B1387,'Input - companies list'!B:B,0),MATCH("Flow",'Input - companies list'!$1:$1,0 ))</f>
        <v/>
      </c>
      <c r="K1387">
        <f>INDEX('Input - companies list'!$1:$10000,MATCH(B1387,'Input - companies list'!B:B,0),MATCH("Inter-Cluster Connectivity",'Input - companies list'!$1:$1,0 ))</f>
        <v/>
      </c>
      <c r="L1387">
        <f>IFERROR(PERCENTRANK(F:F,F1387),0)</f>
        <v/>
      </c>
      <c r="M1387">
        <f>IFERROR(1 - PERCENTRANK(G:G,G1387),0)</f>
        <v/>
      </c>
      <c r="N1387">
        <f>IFERROR(1 - PERCENTRANK(H:H,H1387),0)</f>
        <v/>
      </c>
      <c r="O1387">
        <f>IFERROR(PERCENTRANK(I:I,I1387),0)</f>
        <v/>
      </c>
      <c r="P1387">
        <f>IFERROR(1 - PERCENTRANK(J:J,J1387),0)</f>
        <v/>
      </c>
      <c r="Q1387">
        <f>IFERROR(PERCENTRANK(K:K,K1387),0)</f>
        <v/>
      </c>
      <c r="R1387">
        <f>L1387*weight1+M1387*weight2+N1387*weight3+O1387*weight4+P1387*weight5+Q1387*weight6</f>
        <v/>
      </c>
    </row>
    <row r="1388" spans="1:18">
      <c r="A1388">
        <f>RANK(R1388,R:R)</f>
        <v/>
      </c>
      <c r="B1388" t="s">
        <v>15794</v>
      </c>
      <c r="C1388">
        <f>VLOOKUP(B1388,'Input - companies list'!B:L,2,FALSE)</f>
        <v/>
      </c>
      <c r="D1388">
        <f>VLOOKUP(B1388,'Input - companies list'!B:L,11,FALSE)</f>
        <v/>
      </c>
      <c r="E1388">
        <f>VLOOKUP(B1388,'Input - companies list'!B:E,4,FALSE)</f>
        <v/>
      </c>
      <c r="F1388">
        <f>SUMIFS('Input - target event report'!H:H,'Input - target event report'!B:B,B1388,'Input - target event report'!D:D, "Private Investment")</f>
        <v/>
      </c>
      <c r="G1388">
        <f>IF(I1388&lt;2, "N/A", (MAXIFS('Input - target event report'!E:E,'Input - target event report'!B:B,B:B,'Input - target event report'!D:D,"Private Investment")-MINIFS('Input - target event report'!E:E,'Input - target event report'!B:B,B:B,'Input - target event report'!D:D,"Private Investment"))/(I1388-1))</f>
        <v/>
      </c>
      <c r="H1388">
        <f>IF(MAXIFS('Input - target event report'!E:E,'Input - target event report'!B:B,B:B,'Input - target event report'!D:D,"Private Investment") = 0, "N/A", TODAY() - MAXIFS('Input - target event report'!E:E,'Input - target event report'!B:B,B:B,'Input - target event report'!D:D,"Private Investment"))</f>
        <v/>
      </c>
      <c r="I1388">
        <f>COUNTIFS('Input - target event report'!B:B,B1388,'Input - target event report'!D:D, "Private Investment")</f>
        <v/>
      </c>
      <c r="J1388">
        <f>INDEX('Input - companies list'!$1:$10000,MATCH(B1388,'Input - companies list'!B:B,0),MATCH("Flow",'Input - companies list'!$1:$1,0 ))</f>
        <v/>
      </c>
      <c r="K1388">
        <f>INDEX('Input - companies list'!$1:$10000,MATCH(B1388,'Input - companies list'!B:B,0),MATCH("Inter-Cluster Connectivity",'Input - companies list'!$1:$1,0 ))</f>
        <v/>
      </c>
      <c r="L1388">
        <f>IFERROR(PERCENTRANK(F:F,F1388),0)</f>
        <v/>
      </c>
      <c r="M1388">
        <f>IFERROR(1 - PERCENTRANK(G:G,G1388),0)</f>
        <v/>
      </c>
      <c r="N1388">
        <f>IFERROR(1 - PERCENTRANK(H:H,H1388),0)</f>
        <v/>
      </c>
      <c r="O1388">
        <f>IFERROR(PERCENTRANK(I:I,I1388),0)</f>
        <v/>
      </c>
      <c r="P1388">
        <f>IFERROR(1 - PERCENTRANK(J:J,J1388),0)</f>
        <v/>
      </c>
      <c r="Q1388">
        <f>IFERROR(PERCENTRANK(K:K,K1388),0)</f>
        <v/>
      </c>
      <c r="R1388">
        <f>L1388*weight1+M1388*weight2+N1388*weight3+O1388*weight4+P1388*weight5+Q1388*weight6</f>
        <v/>
      </c>
    </row>
    <row r="1389" spans="1:18">
      <c r="A1389">
        <f>RANK(R1389,R:R)</f>
        <v/>
      </c>
      <c r="B1389" t="s">
        <v>15805</v>
      </c>
      <c r="C1389">
        <f>VLOOKUP(B1389,'Input - companies list'!B:L,2,FALSE)</f>
        <v/>
      </c>
      <c r="D1389">
        <f>VLOOKUP(B1389,'Input - companies list'!B:L,11,FALSE)</f>
        <v/>
      </c>
      <c r="E1389">
        <f>VLOOKUP(B1389,'Input - companies list'!B:E,4,FALSE)</f>
        <v/>
      </c>
      <c r="F1389">
        <f>SUMIFS('Input - target event report'!H:H,'Input - target event report'!B:B,B1389,'Input - target event report'!D:D, "Private Investment")</f>
        <v/>
      </c>
      <c r="G1389">
        <f>IF(I1389&lt;2, "N/A", (MAXIFS('Input - target event report'!E:E,'Input - target event report'!B:B,B:B,'Input - target event report'!D:D,"Private Investment")-MINIFS('Input - target event report'!E:E,'Input - target event report'!B:B,B:B,'Input - target event report'!D:D,"Private Investment"))/(I1389-1))</f>
        <v/>
      </c>
      <c r="H1389">
        <f>IF(MAXIFS('Input - target event report'!E:E,'Input - target event report'!B:B,B:B,'Input - target event report'!D:D,"Private Investment") = 0, "N/A", TODAY() - MAXIFS('Input - target event report'!E:E,'Input - target event report'!B:B,B:B,'Input - target event report'!D:D,"Private Investment"))</f>
        <v/>
      </c>
      <c r="I1389">
        <f>COUNTIFS('Input - target event report'!B:B,B1389,'Input - target event report'!D:D, "Private Investment")</f>
        <v/>
      </c>
      <c r="J1389">
        <f>INDEX('Input - companies list'!$1:$10000,MATCH(B1389,'Input - companies list'!B:B,0),MATCH("Flow",'Input - companies list'!$1:$1,0 ))</f>
        <v/>
      </c>
      <c r="K1389">
        <f>INDEX('Input - companies list'!$1:$10000,MATCH(B1389,'Input - companies list'!B:B,0),MATCH("Inter-Cluster Connectivity",'Input - companies list'!$1:$1,0 ))</f>
        <v/>
      </c>
      <c r="L1389">
        <f>IFERROR(PERCENTRANK(F:F,F1389),0)</f>
        <v/>
      </c>
      <c r="M1389">
        <f>IFERROR(1 - PERCENTRANK(G:G,G1389),0)</f>
        <v/>
      </c>
      <c r="N1389">
        <f>IFERROR(1 - PERCENTRANK(H:H,H1389),0)</f>
        <v/>
      </c>
      <c r="O1389">
        <f>IFERROR(PERCENTRANK(I:I,I1389),0)</f>
        <v/>
      </c>
      <c r="P1389">
        <f>IFERROR(1 - PERCENTRANK(J:J,J1389),0)</f>
        <v/>
      </c>
      <c r="Q1389">
        <f>IFERROR(PERCENTRANK(K:K,K1389),0)</f>
        <v/>
      </c>
      <c r="R1389">
        <f>L1389*weight1+M1389*weight2+N1389*weight3+O1389*weight4+P1389*weight5+Q1389*weight6</f>
        <v/>
      </c>
    </row>
    <row r="1390" spans="1:18">
      <c r="A1390">
        <f>RANK(R1390,R:R)</f>
        <v/>
      </c>
      <c r="B1390" t="s">
        <v>15813</v>
      </c>
      <c r="C1390">
        <f>VLOOKUP(B1390,'Input - companies list'!B:L,2,FALSE)</f>
        <v/>
      </c>
      <c r="D1390">
        <f>VLOOKUP(B1390,'Input - companies list'!B:L,11,FALSE)</f>
        <v/>
      </c>
      <c r="E1390">
        <f>VLOOKUP(B1390,'Input - companies list'!B:E,4,FALSE)</f>
        <v/>
      </c>
      <c r="F1390">
        <f>SUMIFS('Input - target event report'!H:H,'Input - target event report'!B:B,B1390,'Input - target event report'!D:D, "Private Investment")</f>
        <v/>
      </c>
      <c r="G1390">
        <f>IF(I1390&lt;2, "N/A", (MAXIFS('Input - target event report'!E:E,'Input - target event report'!B:B,B:B,'Input - target event report'!D:D,"Private Investment")-MINIFS('Input - target event report'!E:E,'Input - target event report'!B:B,B:B,'Input - target event report'!D:D,"Private Investment"))/(I1390-1))</f>
        <v/>
      </c>
      <c r="H1390">
        <f>IF(MAXIFS('Input - target event report'!E:E,'Input - target event report'!B:B,B:B,'Input - target event report'!D:D,"Private Investment") = 0, "N/A", TODAY() - MAXIFS('Input - target event report'!E:E,'Input - target event report'!B:B,B:B,'Input - target event report'!D:D,"Private Investment"))</f>
        <v/>
      </c>
      <c r="I1390">
        <f>COUNTIFS('Input - target event report'!B:B,B1390,'Input - target event report'!D:D, "Private Investment")</f>
        <v/>
      </c>
      <c r="J1390">
        <f>INDEX('Input - companies list'!$1:$10000,MATCH(B1390,'Input - companies list'!B:B,0),MATCH("Flow",'Input - companies list'!$1:$1,0 ))</f>
        <v/>
      </c>
      <c r="K1390">
        <f>INDEX('Input - companies list'!$1:$10000,MATCH(B1390,'Input - companies list'!B:B,0),MATCH("Inter-Cluster Connectivity",'Input - companies list'!$1:$1,0 ))</f>
        <v/>
      </c>
      <c r="L1390">
        <f>IFERROR(PERCENTRANK(F:F,F1390),0)</f>
        <v/>
      </c>
      <c r="M1390">
        <f>IFERROR(1 - PERCENTRANK(G:G,G1390),0)</f>
        <v/>
      </c>
      <c r="N1390">
        <f>IFERROR(1 - PERCENTRANK(H:H,H1390),0)</f>
        <v/>
      </c>
      <c r="O1390">
        <f>IFERROR(PERCENTRANK(I:I,I1390),0)</f>
        <v/>
      </c>
      <c r="P1390">
        <f>IFERROR(1 - PERCENTRANK(J:J,J1390),0)</f>
        <v/>
      </c>
      <c r="Q1390">
        <f>IFERROR(PERCENTRANK(K:K,K1390),0)</f>
        <v/>
      </c>
      <c r="R1390">
        <f>L1390*weight1+M1390*weight2+N1390*weight3+O1390*weight4+P1390*weight5+Q1390*weight6</f>
        <v/>
      </c>
    </row>
    <row r="1391" spans="1:18">
      <c r="A1391">
        <f>RANK(R1391,R:R)</f>
        <v/>
      </c>
      <c r="B1391" t="s">
        <v>15822</v>
      </c>
      <c r="C1391">
        <f>VLOOKUP(B1391,'Input - companies list'!B:L,2,FALSE)</f>
        <v/>
      </c>
      <c r="D1391">
        <f>VLOOKUP(B1391,'Input - companies list'!B:L,11,FALSE)</f>
        <v/>
      </c>
      <c r="E1391">
        <f>VLOOKUP(B1391,'Input - companies list'!B:E,4,FALSE)</f>
        <v/>
      </c>
      <c r="F1391">
        <f>SUMIFS('Input - target event report'!H:H,'Input - target event report'!B:B,B1391,'Input - target event report'!D:D, "Private Investment")</f>
        <v/>
      </c>
      <c r="G1391">
        <f>IF(I1391&lt;2, "N/A", (MAXIFS('Input - target event report'!E:E,'Input - target event report'!B:B,B:B,'Input - target event report'!D:D,"Private Investment")-MINIFS('Input - target event report'!E:E,'Input - target event report'!B:B,B:B,'Input - target event report'!D:D,"Private Investment"))/(I1391-1))</f>
        <v/>
      </c>
      <c r="H1391">
        <f>IF(MAXIFS('Input - target event report'!E:E,'Input - target event report'!B:B,B:B,'Input - target event report'!D:D,"Private Investment") = 0, "N/A", TODAY() - MAXIFS('Input - target event report'!E:E,'Input - target event report'!B:B,B:B,'Input - target event report'!D:D,"Private Investment"))</f>
        <v/>
      </c>
      <c r="I1391">
        <f>COUNTIFS('Input - target event report'!B:B,B1391,'Input - target event report'!D:D, "Private Investment")</f>
        <v/>
      </c>
      <c r="J1391">
        <f>INDEX('Input - companies list'!$1:$10000,MATCH(B1391,'Input - companies list'!B:B,0),MATCH("Flow",'Input - companies list'!$1:$1,0 ))</f>
        <v/>
      </c>
      <c r="K1391">
        <f>INDEX('Input - companies list'!$1:$10000,MATCH(B1391,'Input - companies list'!B:B,0),MATCH("Inter-Cluster Connectivity",'Input - companies list'!$1:$1,0 ))</f>
        <v/>
      </c>
      <c r="L1391">
        <f>IFERROR(PERCENTRANK(F:F,F1391),0)</f>
        <v/>
      </c>
      <c r="M1391">
        <f>IFERROR(1 - PERCENTRANK(G:G,G1391),0)</f>
        <v/>
      </c>
      <c r="N1391">
        <f>IFERROR(1 - PERCENTRANK(H:H,H1391),0)</f>
        <v/>
      </c>
      <c r="O1391">
        <f>IFERROR(PERCENTRANK(I:I,I1391),0)</f>
        <v/>
      </c>
      <c r="P1391">
        <f>IFERROR(1 - PERCENTRANK(J:J,J1391),0)</f>
        <v/>
      </c>
      <c r="Q1391">
        <f>IFERROR(PERCENTRANK(K:K,K1391),0)</f>
        <v/>
      </c>
      <c r="R1391">
        <f>L1391*weight1+M1391*weight2+N1391*weight3+O1391*weight4+P1391*weight5+Q1391*weight6</f>
        <v/>
      </c>
    </row>
    <row r="1392" spans="1:18">
      <c r="A1392">
        <f>RANK(R1392,R:R)</f>
        <v/>
      </c>
      <c r="B1392" t="s">
        <v>15834</v>
      </c>
      <c r="C1392">
        <f>VLOOKUP(B1392,'Input - companies list'!B:L,2,FALSE)</f>
        <v/>
      </c>
      <c r="D1392">
        <f>VLOOKUP(B1392,'Input - companies list'!B:L,11,FALSE)</f>
        <v/>
      </c>
      <c r="E1392">
        <f>VLOOKUP(B1392,'Input - companies list'!B:E,4,FALSE)</f>
        <v/>
      </c>
      <c r="F1392">
        <f>SUMIFS('Input - target event report'!H:H,'Input - target event report'!B:B,B1392,'Input - target event report'!D:D, "Private Investment")</f>
        <v/>
      </c>
      <c r="G1392">
        <f>IF(I1392&lt;2, "N/A", (MAXIFS('Input - target event report'!E:E,'Input - target event report'!B:B,B:B,'Input - target event report'!D:D,"Private Investment")-MINIFS('Input - target event report'!E:E,'Input - target event report'!B:B,B:B,'Input - target event report'!D:D,"Private Investment"))/(I1392-1))</f>
        <v/>
      </c>
      <c r="H1392">
        <f>IF(MAXIFS('Input - target event report'!E:E,'Input - target event report'!B:B,B:B,'Input - target event report'!D:D,"Private Investment") = 0, "N/A", TODAY() - MAXIFS('Input - target event report'!E:E,'Input - target event report'!B:B,B:B,'Input - target event report'!D:D,"Private Investment"))</f>
        <v/>
      </c>
      <c r="I1392">
        <f>COUNTIFS('Input - target event report'!B:B,B1392,'Input - target event report'!D:D, "Private Investment")</f>
        <v/>
      </c>
      <c r="J1392">
        <f>INDEX('Input - companies list'!$1:$10000,MATCH(B1392,'Input - companies list'!B:B,0),MATCH("Flow",'Input - companies list'!$1:$1,0 ))</f>
        <v/>
      </c>
      <c r="K1392">
        <f>INDEX('Input - companies list'!$1:$10000,MATCH(B1392,'Input - companies list'!B:B,0),MATCH("Inter-Cluster Connectivity",'Input - companies list'!$1:$1,0 ))</f>
        <v/>
      </c>
      <c r="L1392">
        <f>IFERROR(PERCENTRANK(F:F,F1392),0)</f>
        <v/>
      </c>
      <c r="M1392">
        <f>IFERROR(1 - PERCENTRANK(G:G,G1392),0)</f>
        <v/>
      </c>
      <c r="N1392">
        <f>IFERROR(1 - PERCENTRANK(H:H,H1392),0)</f>
        <v/>
      </c>
      <c r="O1392">
        <f>IFERROR(PERCENTRANK(I:I,I1392),0)</f>
        <v/>
      </c>
      <c r="P1392">
        <f>IFERROR(1 - PERCENTRANK(J:J,J1392),0)</f>
        <v/>
      </c>
      <c r="Q1392">
        <f>IFERROR(PERCENTRANK(K:K,K1392),0)</f>
        <v/>
      </c>
      <c r="R1392">
        <f>L1392*weight1+M1392*weight2+N1392*weight3+O1392*weight4+P1392*weight5+Q1392*weight6</f>
        <v/>
      </c>
    </row>
    <row r="1393" spans="1:18">
      <c r="A1393">
        <f>RANK(R1393,R:R)</f>
        <v/>
      </c>
      <c r="B1393" t="s">
        <v>15846</v>
      </c>
      <c r="C1393">
        <f>VLOOKUP(B1393,'Input - companies list'!B:L,2,FALSE)</f>
        <v/>
      </c>
      <c r="D1393">
        <f>VLOOKUP(B1393,'Input - companies list'!B:L,11,FALSE)</f>
        <v/>
      </c>
      <c r="E1393">
        <f>VLOOKUP(B1393,'Input - companies list'!B:E,4,FALSE)</f>
        <v/>
      </c>
      <c r="F1393">
        <f>SUMIFS('Input - target event report'!H:H,'Input - target event report'!B:B,B1393,'Input - target event report'!D:D, "Private Investment")</f>
        <v/>
      </c>
      <c r="G1393">
        <f>IF(I1393&lt;2, "N/A", (MAXIFS('Input - target event report'!E:E,'Input - target event report'!B:B,B:B,'Input - target event report'!D:D,"Private Investment")-MINIFS('Input - target event report'!E:E,'Input - target event report'!B:B,B:B,'Input - target event report'!D:D,"Private Investment"))/(I1393-1))</f>
        <v/>
      </c>
      <c r="H1393">
        <f>IF(MAXIFS('Input - target event report'!E:E,'Input - target event report'!B:B,B:B,'Input - target event report'!D:D,"Private Investment") = 0, "N/A", TODAY() - MAXIFS('Input - target event report'!E:E,'Input - target event report'!B:B,B:B,'Input - target event report'!D:D,"Private Investment"))</f>
        <v/>
      </c>
      <c r="I1393">
        <f>COUNTIFS('Input - target event report'!B:B,B1393,'Input - target event report'!D:D, "Private Investment")</f>
        <v/>
      </c>
      <c r="J1393">
        <f>INDEX('Input - companies list'!$1:$10000,MATCH(B1393,'Input - companies list'!B:B,0),MATCH("Flow",'Input - companies list'!$1:$1,0 ))</f>
        <v/>
      </c>
      <c r="K1393">
        <f>INDEX('Input - companies list'!$1:$10000,MATCH(B1393,'Input - companies list'!B:B,0),MATCH("Inter-Cluster Connectivity",'Input - companies list'!$1:$1,0 ))</f>
        <v/>
      </c>
      <c r="L1393">
        <f>IFERROR(PERCENTRANK(F:F,F1393),0)</f>
        <v/>
      </c>
      <c r="M1393">
        <f>IFERROR(1 - PERCENTRANK(G:G,G1393),0)</f>
        <v/>
      </c>
      <c r="N1393">
        <f>IFERROR(1 - PERCENTRANK(H:H,H1393),0)</f>
        <v/>
      </c>
      <c r="O1393">
        <f>IFERROR(PERCENTRANK(I:I,I1393),0)</f>
        <v/>
      </c>
      <c r="P1393">
        <f>IFERROR(1 - PERCENTRANK(J:J,J1393),0)</f>
        <v/>
      </c>
      <c r="Q1393">
        <f>IFERROR(PERCENTRANK(K:K,K1393),0)</f>
        <v/>
      </c>
      <c r="R1393">
        <f>L1393*weight1+M1393*weight2+N1393*weight3+O1393*weight4+P1393*weight5+Q1393*weight6</f>
        <v/>
      </c>
    </row>
    <row r="1394" spans="1:18">
      <c r="A1394">
        <f>RANK(R1394,R:R)</f>
        <v/>
      </c>
      <c r="B1394" t="s">
        <v>15854</v>
      </c>
      <c r="C1394">
        <f>VLOOKUP(B1394,'Input - companies list'!B:L,2,FALSE)</f>
        <v/>
      </c>
      <c r="D1394">
        <f>VLOOKUP(B1394,'Input - companies list'!B:L,11,FALSE)</f>
        <v/>
      </c>
      <c r="E1394">
        <f>VLOOKUP(B1394,'Input - companies list'!B:E,4,FALSE)</f>
        <v/>
      </c>
      <c r="F1394">
        <f>SUMIFS('Input - target event report'!H:H,'Input - target event report'!B:B,B1394,'Input - target event report'!D:D, "Private Investment")</f>
        <v/>
      </c>
      <c r="G1394">
        <f>IF(I1394&lt;2, "N/A", (MAXIFS('Input - target event report'!E:E,'Input - target event report'!B:B,B:B,'Input - target event report'!D:D,"Private Investment")-MINIFS('Input - target event report'!E:E,'Input - target event report'!B:B,B:B,'Input - target event report'!D:D,"Private Investment"))/(I1394-1))</f>
        <v/>
      </c>
      <c r="H1394">
        <f>IF(MAXIFS('Input - target event report'!E:E,'Input - target event report'!B:B,B:B,'Input - target event report'!D:D,"Private Investment") = 0, "N/A", TODAY() - MAXIFS('Input - target event report'!E:E,'Input - target event report'!B:B,B:B,'Input - target event report'!D:D,"Private Investment"))</f>
        <v/>
      </c>
      <c r="I1394">
        <f>COUNTIFS('Input - target event report'!B:B,B1394,'Input - target event report'!D:D, "Private Investment")</f>
        <v/>
      </c>
      <c r="J1394">
        <f>INDEX('Input - companies list'!$1:$10000,MATCH(B1394,'Input - companies list'!B:B,0),MATCH("Flow",'Input - companies list'!$1:$1,0 ))</f>
        <v/>
      </c>
      <c r="K1394">
        <f>INDEX('Input - companies list'!$1:$10000,MATCH(B1394,'Input - companies list'!B:B,0),MATCH("Inter-Cluster Connectivity",'Input - companies list'!$1:$1,0 ))</f>
        <v/>
      </c>
      <c r="L1394">
        <f>IFERROR(PERCENTRANK(F:F,F1394),0)</f>
        <v/>
      </c>
      <c r="M1394">
        <f>IFERROR(1 - PERCENTRANK(G:G,G1394),0)</f>
        <v/>
      </c>
      <c r="N1394">
        <f>IFERROR(1 - PERCENTRANK(H:H,H1394),0)</f>
        <v/>
      </c>
      <c r="O1394">
        <f>IFERROR(PERCENTRANK(I:I,I1394),0)</f>
        <v/>
      </c>
      <c r="P1394">
        <f>IFERROR(1 - PERCENTRANK(J:J,J1394),0)</f>
        <v/>
      </c>
      <c r="Q1394">
        <f>IFERROR(PERCENTRANK(K:K,K1394),0)</f>
        <v/>
      </c>
      <c r="R1394">
        <f>L1394*weight1+M1394*weight2+N1394*weight3+O1394*weight4+P1394*weight5+Q1394*weight6</f>
        <v/>
      </c>
    </row>
    <row r="1395" spans="1:18">
      <c r="A1395">
        <f>RANK(R1395,R:R)</f>
        <v/>
      </c>
      <c r="B1395" t="s">
        <v>15865</v>
      </c>
      <c r="C1395">
        <f>VLOOKUP(B1395,'Input - companies list'!B:L,2,FALSE)</f>
        <v/>
      </c>
      <c r="D1395">
        <f>VLOOKUP(B1395,'Input - companies list'!B:L,11,FALSE)</f>
        <v/>
      </c>
      <c r="E1395">
        <f>VLOOKUP(B1395,'Input - companies list'!B:E,4,FALSE)</f>
        <v/>
      </c>
      <c r="F1395">
        <f>SUMIFS('Input - target event report'!H:H,'Input - target event report'!B:B,B1395,'Input - target event report'!D:D, "Private Investment")</f>
        <v/>
      </c>
      <c r="G1395">
        <f>IF(I1395&lt;2, "N/A", (MAXIFS('Input - target event report'!E:E,'Input - target event report'!B:B,B:B,'Input - target event report'!D:D,"Private Investment")-MINIFS('Input - target event report'!E:E,'Input - target event report'!B:B,B:B,'Input - target event report'!D:D,"Private Investment"))/(I1395-1))</f>
        <v/>
      </c>
      <c r="H1395">
        <f>IF(MAXIFS('Input - target event report'!E:E,'Input - target event report'!B:B,B:B,'Input - target event report'!D:D,"Private Investment") = 0, "N/A", TODAY() - MAXIFS('Input - target event report'!E:E,'Input - target event report'!B:B,B:B,'Input - target event report'!D:D,"Private Investment"))</f>
        <v/>
      </c>
      <c r="I1395">
        <f>COUNTIFS('Input - target event report'!B:B,B1395,'Input - target event report'!D:D, "Private Investment")</f>
        <v/>
      </c>
      <c r="J1395">
        <f>INDEX('Input - companies list'!$1:$10000,MATCH(B1395,'Input - companies list'!B:B,0),MATCH("Flow",'Input - companies list'!$1:$1,0 ))</f>
        <v/>
      </c>
      <c r="K1395">
        <f>INDEX('Input - companies list'!$1:$10000,MATCH(B1395,'Input - companies list'!B:B,0),MATCH("Inter-Cluster Connectivity",'Input - companies list'!$1:$1,0 ))</f>
        <v/>
      </c>
      <c r="L1395">
        <f>IFERROR(PERCENTRANK(F:F,F1395),0)</f>
        <v/>
      </c>
      <c r="M1395">
        <f>IFERROR(1 - PERCENTRANK(G:G,G1395),0)</f>
        <v/>
      </c>
      <c r="N1395">
        <f>IFERROR(1 - PERCENTRANK(H:H,H1395),0)</f>
        <v/>
      </c>
      <c r="O1395">
        <f>IFERROR(PERCENTRANK(I:I,I1395),0)</f>
        <v/>
      </c>
      <c r="P1395">
        <f>IFERROR(1 - PERCENTRANK(J:J,J1395),0)</f>
        <v/>
      </c>
      <c r="Q1395">
        <f>IFERROR(PERCENTRANK(K:K,K1395),0)</f>
        <v/>
      </c>
      <c r="R1395">
        <f>L1395*weight1+M1395*weight2+N1395*weight3+O1395*weight4+P1395*weight5+Q1395*weight6</f>
        <v/>
      </c>
    </row>
    <row r="1396" spans="1:18">
      <c r="A1396">
        <f>RANK(R1396,R:R)</f>
        <v/>
      </c>
      <c r="B1396" t="s">
        <v>15876</v>
      </c>
      <c r="C1396">
        <f>VLOOKUP(B1396,'Input - companies list'!B:L,2,FALSE)</f>
        <v/>
      </c>
      <c r="D1396">
        <f>VLOOKUP(B1396,'Input - companies list'!B:L,11,FALSE)</f>
        <v/>
      </c>
      <c r="E1396">
        <f>VLOOKUP(B1396,'Input - companies list'!B:E,4,FALSE)</f>
        <v/>
      </c>
      <c r="F1396">
        <f>SUMIFS('Input - target event report'!H:H,'Input - target event report'!B:B,B1396,'Input - target event report'!D:D, "Private Investment")</f>
        <v/>
      </c>
      <c r="G1396">
        <f>IF(I1396&lt;2, "N/A", (MAXIFS('Input - target event report'!E:E,'Input - target event report'!B:B,B:B,'Input - target event report'!D:D,"Private Investment")-MINIFS('Input - target event report'!E:E,'Input - target event report'!B:B,B:B,'Input - target event report'!D:D,"Private Investment"))/(I1396-1))</f>
        <v/>
      </c>
      <c r="H1396">
        <f>IF(MAXIFS('Input - target event report'!E:E,'Input - target event report'!B:B,B:B,'Input - target event report'!D:D,"Private Investment") = 0, "N/A", TODAY() - MAXIFS('Input - target event report'!E:E,'Input - target event report'!B:B,B:B,'Input - target event report'!D:D,"Private Investment"))</f>
        <v/>
      </c>
      <c r="I1396">
        <f>COUNTIFS('Input - target event report'!B:B,B1396,'Input - target event report'!D:D, "Private Investment")</f>
        <v/>
      </c>
      <c r="J1396">
        <f>INDEX('Input - companies list'!$1:$10000,MATCH(B1396,'Input - companies list'!B:B,0),MATCH("Flow",'Input - companies list'!$1:$1,0 ))</f>
        <v/>
      </c>
      <c r="K1396">
        <f>INDEX('Input - companies list'!$1:$10000,MATCH(B1396,'Input - companies list'!B:B,0),MATCH("Inter-Cluster Connectivity",'Input - companies list'!$1:$1,0 ))</f>
        <v/>
      </c>
      <c r="L1396">
        <f>IFERROR(PERCENTRANK(F:F,F1396),0)</f>
        <v/>
      </c>
      <c r="M1396">
        <f>IFERROR(1 - PERCENTRANK(G:G,G1396),0)</f>
        <v/>
      </c>
      <c r="N1396">
        <f>IFERROR(1 - PERCENTRANK(H:H,H1396),0)</f>
        <v/>
      </c>
      <c r="O1396">
        <f>IFERROR(PERCENTRANK(I:I,I1396),0)</f>
        <v/>
      </c>
      <c r="P1396">
        <f>IFERROR(1 - PERCENTRANK(J:J,J1396),0)</f>
        <v/>
      </c>
      <c r="Q1396">
        <f>IFERROR(PERCENTRANK(K:K,K1396),0)</f>
        <v/>
      </c>
      <c r="R1396">
        <f>L1396*weight1+M1396*weight2+N1396*weight3+O1396*weight4+P1396*weight5+Q1396*weight6</f>
        <v/>
      </c>
    </row>
    <row r="1397" spans="1:18">
      <c r="A1397">
        <f>RANK(R1397,R:R)</f>
        <v/>
      </c>
      <c r="B1397" t="s">
        <v>15887</v>
      </c>
      <c r="C1397">
        <f>VLOOKUP(B1397,'Input - companies list'!B:L,2,FALSE)</f>
        <v/>
      </c>
      <c r="D1397">
        <f>VLOOKUP(B1397,'Input - companies list'!B:L,11,FALSE)</f>
        <v/>
      </c>
      <c r="E1397">
        <f>VLOOKUP(B1397,'Input - companies list'!B:E,4,FALSE)</f>
        <v/>
      </c>
      <c r="F1397">
        <f>SUMIFS('Input - target event report'!H:H,'Input - target event report'!B:B,B1397,'Input - target event report'!D:D, "Private Investment")</f>
        <v/>
      </c>
      <c r="G1397">
        <f>IF(I1397&lt;2, "N/A", (MAXIFS('Input - target event report'!E:E,'Input - target event report'!B:B,B:B,'Input - target event report'!D:D,"Private Investment")-MINIFS('Input - target event report'!E:E,'Input - target event report'!B:B,B:B,'Input - target event report'!D:D,"Private Investment"))/(I1397-1))</f>
        <v/>
      </c>
      <c r="H1397">
        <f>IF(MAXIFS('Input - target event report'!E:E,'Input - target event report'!B:B,B:B,'Input - target event report'!D:D,"Private Investment") = 0, "N/A", TODAY() - MAXIFS('Input - target event report'!E:E,'Input - target event report'!B:B,B:B,'Input - target event report'!D:D,"Private Investment"))</f>
        <v/>
      </c>
      <c r="I1397">
        <f>COUNTIFS('Input - target event report'!B:B,B1397,'Input - target event report'!D:D, "Private Investment")</f>
        <v/>
      </c>
      <c r="J1397">
        <f>INDEX('Input - companies list'!$1:$10000,MATCH(B1397,'Input - companies list'!B:B,0),MATCH("Flow",'Input - companies list'!$1:$1,0 ))</f>
        <v/>
      </c>
      <c r="K1397">
        <f>INDEX('Input - companies list'!$1:$10000,MATCH(B1397,'Input - companies list'!B:B,0),MATCH("Inter-Cluster Connectivity",'Input - companies list'!$1:$1,0 ))</f>
        <v/>
      </c>
      <c r="L1397">
        <f>IFERROR(PERCENTRANK(F:F,F1397),0)</f>
        <v/>
      </c>
      <c r="M1397">
        <f>IFERROR(1 - PERCENTRANK(G:G,G1397),0)</f>
        <v/>
      </c>
      <c r="N1397">
        <f>IFERROR(1 - PERCENTRANK(H:H,H1397),0)</f>
        <v/>
      </c>
      <c r="O1397">
        <f>IFERROR(PERCENTRANK(I:I,I1397),0)</f>
        <v/>
      </c>
      <c r="P1397">
        <f>IFERROR(1 - PERCENTRANK(J:J,J1397),0)</f>
        <v/>
      </c>
      <c r="Q1397">
        <f>IFERROR(PERCENTRANK(K:K,K1397),0)</f>
        <v/>
      </c>
      <c r="R1397">
        <f>L1397*weight1+M1397*weight2+N1397*weight3+O1397*weight4+P1397*weight5+Q1397*weight6</f>
        <v/>
      </c>
    </row>
    <row r="1398" spans="1:18">
      <c r="A1398">
        <f>RANK(R1398,R:R)</f>
        <v/>
      </c>
      <c r="B1398" t="s">
        <v>15899</v>
      </c>
      <c r="C1398">
        <f>VLOOKUP(B1398,'Input - companies list'!B:L,2,FALSE)</f>
        <v/>
      </c>
      <c r="D1398">
        <f>VLOOKUP(B1398,'Input - companies list'!B:L,11,FALSE)</f>
        <v/>
      </c>
      <c r="E1398">
        <f>VLOOKUP(B1398,'Input - companies list'!B:E,4,FALSE)</f>
        <v/>
      </c>
      <c r="F1398">
        <f>SUMIFS('Input - target event report'!H:H,'Input - target event report'!B:B,B1398,'Input - target event report'!D:D, "Private Investment")</f>
        <v/>
      </c>
      <c r="G1398">
        <f>IF(I1398&lt;2, "N/A", (MAXIFS('Input - target event report'!E:E,'Input - target event report'!B:B,B:B,'Input - target event report'!D:D,"Private Investment")-MINIFS('Input - target event report'!E:E,'Input - target event report'!B:B,B:B,'Input - target event report'!D:D,"Private Investment"))/(I1398-1))</f>
        <v/>
      </c>
      <c r="H1398">
        <f>IF(MAXIFS('Input - target event report'!E:E,'Input - target event report'!B:B,B:B,'Input - target event report'!D:D,"Private Investment") = 0, "N/A", TODAY() - MAXIFS('Input - target event report'!E:E,'Input - target event report'!B:B,B:B,'Input - target event report'!D:D,"Private Investment"))</f>
        <v/>
      </c>
      <c r="I1398">
        <f>COUNTIFS('Input - target event report'!B:B,B1398,'Input - target event report'!D:D, "Private Investment")</f>
        <v/>
      </c>
      <c r="J1398">
        <f>INDEX('Input - companies list'!$1:$10000,MATCH(B1398,'Input - companies list'!B:B,0),MATCH("Flow",'Input - companies list'!$1:$1,0 ))</f>
        <v/>
      </c>
      <c r="K1398">
        <f>INDEX('Input - companies list'!$1:$10000,MATCH(B1398,'Input - companies list'!B:B,0),MATCH("Inter-Cluster Connectivity",'Input - companies list'!$1:$1,0 ))</f>
        <v/>
      </c>
      <c r="L1398">
        <f>IFERROR(PERCENTRANK(F:F,F1398),0)</f>
        <v/>
      </c>
      <c r="M1398">
        <f>IFERROR(1 - PERCENTRANK(G:G,G1398),0)</f>
        <v/>
      </c>
      <c r="N1398">
        <f>IFERROR(1 - PERCENTRANK(H:H,H1398),0)</f>
        <v/>
      </c>
      <c r="O1398">
        <f>IFERROR(PERCENTRANK(I:I,I1398),0)</f>
        <v/>
      </c>
      <c r="P1398">
        <f>IFERROR(1 - PERCENTRANK(J:J,J1398),0)</f>
        <v/>
      </c>
      <c r="Q1398">
        <f>IFERROR(PERCENTRANK(K:K,K1398),0)</f>
        <v/>
      </c>
      <c r="R1398">
        <f>L1398*weight1+M1398*weight2+N1398*weight3+O1398*weight4+P1398*weight5+Q1398*weight6</f>
        <v/>
      </c>
    </row>
    <row r="1399" spans="1:18">
      <c r="A1399">
        <f>RANK(R1399,R:R)</f>
        <v/>
      </c>
      <c r="B1399" t="s">
        <v>15909</v>
      </c>
      <c r="C1399">
        <f>VLOOKUP(B1399,'Input - companies list'!B:L,2,FALSE)</f>
        <v/>
      </c>
      <c r="D1399">
        <f>VLOOKUP(B1399,'Input - companies list'!B:L,11,FALSE)</f>
        <v/>
      </c>
      <c r="E1399">
        <f>VLOOKUP(B1399,'Input - companies list'!B:E,4,FALSE)</f>
        <v/>
      </c>
      <c r="F1399">
        <f>SUMIFS('Input - target event report'!H:H,'Input - target event report'!B:B,B1399,'Input - target event report'!D:D, "Private Investment")</f>
        <v/>
      </c>
      <c r="G1399">
        <f>IF(I1399&lt;2, "N/A", (MAXIFS('Input - target event report'!E:E,'Input - target event report'!B:B,B:B,'Input - target event report'!D:D,"Private Investment")-MINIFS('Input - target event report'!E:E,'Input - target event report'!B:B,B:B,'Input - target event report'!D:D,"Private Investment"))/(I1399-1))</f>
        <v/>
      </c>
      <c r="H1399">
        <f>IF(MAXIFS('Input - target event report'!E:E,'Input - target event report'!B:B,B:B,'Input - target event report'!D:D,"Private Investment") = 0, "N/A", TODAY() - MAXIFS('Input - target event report'!E:E,'Input - target event report'!B:B,B:B,'Input - target event report'!D:D,"Private Investment"))</f>
        <v/>
      </c>
      <c r="I1399">
        <f>COUNTIFS('Input - target event report'!B:B,B1399,'Input - target event report'!D:D, "Private Investment")</f>
        <v/>
      </c>
      <c r="J1399">
        <f>INDEX('Input - companies list'!$1:$10000,MATCH(B1399,'Input - companies list'!B:B,0),MATCH("Flow",'Input - companies list'!$1:$1,0 ))</f>
        <v/>
      </c>
      <c r="K1399">
        <f>INDEX('Input - companies list'!$1:$10000,MATCH(B1399,'Input - companies list'!B:B,0),MATCH("Inter-Cluster Connectivity",'Input - companies list'!$1:$1,0 ))</f>
        <v/>
      </c>
      <c r="L1399">
        <f>IFERROR(PERCENTRANK(F:F,F1399),0)</f>
        <v/>
      </c>
      <c r="M1399">
        <f>IFERROR(1 - PERCENTRANK(G:G,G1399),0)</f>
        <v/>
      </c>
      <c r="N1399">
        <f>IFERROR(1 - PERCENTRANK(H:H,H1399),0)</f>
        <v/>
      </c>
      <c r="O1399">
        <f>IFERROR(PERCENTRANK(I:I,I1399),0)</f>
        <v/>
      </c>
      <c r="P1399">
        <f>IFERROR(1 - PERCENTRANK(J:J,J1399),0)</f>
        <v/>
      </c>
      <c r="Q1399">
        <f>IFERROR(PERCENTRANK(K:K,K1399),0)</f>
        <v/>
      </c>
      <c r="R1399">
        <f>L1399*weight1+M1399*weight2+N1399*weight3+O1399*weight4+P1399*weight5+Q1399*weight6</f>
        <v/>
      </c>
    </row>
    <row r="1400" spans="1:18">
      <c r="A1400">
        <f>RANK(R1400,R:R)</f>
        <v/>
      </c>
      <c r="B1400" t="s">
        <v>15921</v>
      </c>
      <c r="C1400">
        <f>VLOOKUP(B1400,'Input - companies list'!B:L,2,FALSE)</f>
        <v/>
      </c>
      <c r="D1400">
        <f>VLOOKUP(B1400,'Input - companies list'!B:L,11,FALSE)</f>
        <v/>
      </c>
      <c r="E1400">
        <f>VLOOKUP(B1400,'Input - companies list'!B:E,4,FALSE)</f>
        <v/>
      </c>
      <c r="F1400">
        <f>SUMIFS('Input - target event report'!H:H,'Input - target event report'!B:B,B1400,'Input - target event report'!D:D, "Private Investment")</f>
        <v/>
      </c>
      <c r="G1400">
        <f>IF(I1400&lt;2, "N/A", (MAXIFS('Input - target event report'!E:E,'Input - target event report'!B:B,B:B,'Input - target event report'!D:D,"Private Investment")-MINIFS('Input - target event report'!E:E,'Input - target event report'!B:B,B:B,'Input - target event report'!D:D,"Private Investment"))/(I1400-1))</f>
        <v/>
      </c>
      <c r="H1400">
        <f>IF(MAXIFS('Input - target event report'!E:E,'Input - target event report'!B:B,B:B,'Input - target event report'!D:D,"Private Investment") = 0, "N/A", TODAY() - MAXIFS('Input - target event report'!E:E,'Input - target event report'!B:B,B:B,'Input - target event report'!D:D,"Private Investment"))</f>
        <v/>
      </c>
      <c r="I1400">
        <f>COUNTIFS('Input - target event report'!B:B,B1400,'Input - target event report'!D:D, "Private Investment")</f>
        <v/>
      </c>
      <c r="J1400">
        <f>INDEX('Input - companies list'!$1:$10000,MATCH(B1400,'Input - companies list'!B:B,0),MATCH("Flow",'Input - companies list'!$1:$1,0 ))</f>
        <v/>
      </c>
      <c r="K1400">
        <f>INDEX('Input - companies list'!$1:$10000,MATCH(B1400,'Input - companies list'!B:B,0),MATCH("Inter-Cluster Connectivity",'Input - companies list'!$1:$1,0 ))</f>
        <v/>
      </c>
      <c r="L1400">
        <f>IFERROR(PERCENTRANK(F:F,F1400),0)</f>
        <v/>
      </c>
      <c r="M1400">
        <f>IFERROR(1 - PERCENTRANK(G:G,G1400),0)</f>
        <v/>
      </c>
      <c r="N1400">
        <f>IFERROR(1 - PERCENTRANK(H:H,H1400),0)</f>
        <v/>
      </c>
      <c r="O1400">
        <f>IFERROR(PERCENTRANK(I:I,I1400),0)</f>
        <v/>
      </c>
      <c r="P1400">
        <f>IFERROR(1 - PERCENTRANK(J:J,J1400),0)</f>
        <v/>
      </c>
      <c r="Q1400">
        <f>IFERROR(PERCENTRANK(K:K,K1400),0)</f>
        <v/>
      </c>
      <c r="R1400">
        <f>L1400*weight1+M1400*weight2+N1400*weight3+O1400*weight4+P1400*weight5+Q1400*weight6</f>
        <v/>
      </c>
    </row>
    <row r="1401" spans="1:18">
      <c r="A1401">
        <f>RANK(R1401,R:R)</f>
        <v/>
      </c>
      <c r="B1401" t="s">
        <v>15933</v>
      </c>
      <c r="C1401">
        <f>VLOOKUP(B1401,'Input - companies list'!B:L,2,FALSE)</f>
        <v/>
      </c>
      <c r="D1401">
        <f>VLOOKUP(B1401,'Input - companies list'!B:L,11,FALSE)</f>
        <v/>
      </c>
      <c r="E1401">
        <f>VLOOKUP(B1401,'Input - companies list'!B:E,4,FALSE)</f>
        <v/>
      </c>
      <c r="F1401">
        <f>SUMIFS('Input - target event report'!H:H,'Input - target event report'!B:B,B1401,'Input - target event report'!D:D, "Private Investment")</f>
        <v/>
      </c>
      <c r="G1401">
        <f>IF(I1401&lt;2, "N/A", (MAXIFS('Input - target event report'!E:E,'Input - target event report'!B:B,B:B,'Input - target event report'!D:D,"Private Investment")-MINIFS('Input - target event report'!E:E,'Input - target event report'!B:B,B:B,'Input - target event report'!D:D,"Private Investment"))/(I1401-1))</f>
        <v/>
      </c>
      <c r="H1401">
        <f>IF(MAXIFS('Input - target event report'!E:E,'Input - target event report'!B:B,B:B,'Input - target event report'!D:D,"Private Investment") = 0, "N/A", TODAY() - MAXIFS('Input - target event report'!E:E,'Input - target event report'!B:B,B:B,'Input - target event report'!D:D,"Private Investment"))</f>
        <v/>
      </c>
      <c r="I1401">
        <f>COUNTIFS('Input - target event report'!B:B,B1401,'Input - target event report'!D:D, "Private Investment")</f>
        <v/>
      </c>
      <c r="J1401">
        <f>INDEX('Input - companies list'!$1:$10000,MATCH(B1401,'Input - companies list'!B:B,0),MATCH("Flow",'Input - companies list'!$1:$1,0 ))</f>
        <v/>
      </c>
      <c r="K1401">
        <f>INDEX('Input - companies list'!$1:$10000,MATCH(B1401,'Input - companies list'!B:B,0),MATCH("Inter-Cluster Connectivity",'Input - companies list'!$1:$1,0 ))</f>
        <v/>
      </c>
      <c r="L1401">
        <f>IFERROR(PERCENTRANK(F:F,F1401),0)</f>
        <v/>
      </c>
      <c r="M1401">
        <f>IFERROR(1 - PERCENTRANK(G:G,G1401),0)</f>
        <v/>
      </c>
      <c r="N1401">
        <f>IFERROR(1 - PERCENTRANK(H:H,H1401),0)</f>
        <v/>
      </c>
      <c r="O1401">
        <f>IFERROR(PERCENTRANK(I:I,I1401),0)</f>
        <v/>
      </c>
      <c r="P1401">
        <f>IFERROR(1 - PERCENTRANK(J:J,J1401),0)</f>
        <v/>
      </c>
      <c r="Q1401">
        <f>IFERROR(PERCENTRANK(K:K,K1401),0)</f>
        <v/>
      </c>
      <c r="R1401">
        <f>L1401*weight1+M1401*weight2+N1401*weight3+O1401*weight4+P1401*weight5+Q1401*weight6</f>
        <v/>
      </c>
    </row>
    <row r="1402" spans="1:18">
      <c r="A1402">
        <f>RANK(R1402,R:R)</f>
        <v/>
      </c>
      <c r="B1402" t="s">
        <v>15943</v>
      </c>
      <c r="C1402">
        <f>VLOOKUP(B1402,'Input - companies list'!B:L,2,FALSE)</f>
        <v/>
      </c>
      <c r="D1402">
        <f>VLOOKUP(B1402,'Input - companies list'!B:L,11,FALSE)</f>
        <v/>
      </c>
      <c r="E1402">
        <f>VLOOKUP(B1402,'Input - companies list'!B:E,4,FALSE)</f>
        <v/>
      </c>
      <c r="F1402">
        <f>SUMIFS('Input - target event report'!H:H,'Input - target event report'!B:B,B1402,'Input - target event report'!D:D, "Private Investment")</f>
        <v/>
      </c>
      <c r="G1402">
        <f>IF(I1402&lt;2, "N/A", (MAXIFS('Input - target event report'!E:E,'Input - target event report'!B:B,B:B,'Input - target event report'!D:D,"Private Investment")-MINIFS('Input - target event report'!E:E,'Input - target event report'!B:B,B:B,'Input - target event report'!D:D,"Private Investment"))/(I1402-1))</f>
        <v/>
      </c>
      <c r="H1402">
        <f>IF(MAXIFS('Input - target event report'!E:E,'Input - target event report'!B:B,B:B,'Input - target event report'!D:D,"Private Investment") = 0, "N/A", TODAY() - MAXIFS('Input - target event report'!E:E,'Input - target event report'!B:B,B:B,'Input - target event report'!D:D,"Private Investment"))</f>
        <v/>
      </c>
      <c r="I1402">
        <f>COUNTIFS('Input - target event report'!B:B,B1402,'Input - target event report'!D:D, "Private Investment")</f>
        <v/>
      </c>
      <c r="J1402">
        <f>INDEX('Input - companies list'!$1:$10000,MATCH(B1402,'Input - companies list'!B:B,0),MATCH("Flow",'Input - companies list'!$1:$1,0 ))</f>
        <v/>
      </c>
      <c r="K1402">
        <f>INDEX('Input - companies list'!$1:$10000,MATCH(B1402,'Input - companies list'!B:B,0),MATCH("Inter-Cluster Connectivity",'Input - companies list'!$1:$1,0 ))</f>
        <v/>
      </c>
      <c r="L1402">
        <f>IFERROR(PERCENTRANK(F:F,F1402),0)</f>
        <v/>
      </c>
      <c r="M1402">
        <f>IFERROR(1 - PERCENTRANK(G:G,G1402),0)</f>
        <v/>
      </c>
      <c r="N1402">
        <f>IFERROR(1 - PERCENTRANK(H:H,H1402),0)</f>
        <v/>
      </c>
      <c r="O1402">
        <f>IFERROR(PERCENTRANK(I:I,I1402),0)</f>
        <v/>
      </c>
      <c r="P1402">
        <f>IFERROR(1 - PERCENTRANK(J:J,J1402),0)</f>
        <v/>
      </c>
      <c r="Q1402">
        <f>IFERROR(PERCENTRANK(K:K,K1402),0)</f>
        <v/>
      </c>
      <c r="R1402">
        <f>L1402*weight1+M1402*weight2+N1402*weight3+O1402*weight4+P1402*weight5+Q1402*weight6</f>
        <v/>
      </c>
    </row>
    <row r="1403" spans="1:18">
      <c r="A1403">
        <f>RANK(R1403,R:R)</f>
        <v/>
      </c>
      <c r="B1403" t="s">
        <v>15955</v>
      </c>
      <c r="C1403">
        <f>VLOOKUP(B1403,'Input - companies list'!B:L,2,FALSE)</f>
        <v/>
      </c>
      <c r="D1403">
        <f>VLOOKUP(B1403,'Input - companies list'!B:L,11,FALSE)</f>
        <v/>
      </c>
      <c r="E1403">
        <f>VLOOKUP(B1403,'Input - companies list'!B:E,4,FALSE)</f>
        <v/>
      </c>
      <c r="F1403">
        <f>SUMIFS('Input - target event report'!H:H,'Input - target event report'!B:B,B1403,'Input - target event report'!D:D, "Private Investment")</f>
        <v/>
      </c>
      <c r="G1403">
        <f>IF(I1403&lt;2, "N/A", (MAXIFS('Input - target event report'!E:E,'Input - target event report'!B:B,B:B,'Input - target event report'!D:D,"Private Investment")-MINIFS('Input - target event report'!E:E,'Input - target event report'!B:B,B:B,'Input - target event report'!D:D,"Private Investment"))/(I1403-1))</f>
        <v/>
      </c>
      <c r="H1403">
        <f>IF(MAXIFS('Input - target event report'!E:E,'Input - target event report'!B:B,B:B,'Input - target event report'!D:D,"Private Investment") = 0, "N/A", TODAY() - MAXIFS('Input - target event report'!E:E,'Input - target event report'!B:B,B:B,'Input - target event report'!D:D,"Private Investment"))</f>
        <v/>
      </c>
      <c r="I1403">
        <f>COUNTIFS('Input - target event report'!B:B,B1403,'Input - target event report'!D:D, "Private Investment")</f>
        <v/>
      </c>
      <c r="J1403">
        <f>INDEX('Input - companies list'!$1:$10000,MATCH(B1403,'Input - companies list'!B:B,0),MATCH("Flow",'Input - companies list'!$1:$1,0 ))</f>
        <v/>
      </c>
      <c r="K1403">
        <f>INDEX('Input - companies list'!$1:$10000,MATCH(B1403,'Input - companies list'!B:B,0),MATCH("Inter-Cluster Connectivity",'Input - companies list'!$1:$1,0 ))</f>
        <v/>
      </c>
      <c r="L1403">
        <f>IFERROR(PERCENTRANK(F:F,F1403),0)</f>
        <v/>
      </c>
      <c r="M1403">
        <f>IFERROR(1 - PERCENTRANK(G:G,G1403),0)</f>
        <v/>
      </c>
      <c r="N1403">
        <f>IFERROR(1 - PERCENTRANK(H:H,H1403),0)</f>
        <v/>
      </c>
      <c r="O1403">
        <f>IFERROR(PERCENTRANK(I:I,I1403),0)</f>
        <v/>
      </c>
      <c r="P1403">
        <f>IFERROR(1 - PERCENTRANK(J:J,J1403),0)</f>
        <v/>
      </c>
      <c r="Q1403">
        <f>IFERROR(PERCENTRANK(K:K,K1403),0)</f>
        <v/>
      </c>
      <c r="R1403">
        <f>L1403*weight1+M1403*weight2+N1403*weight3+O1403*weight4+P1403*weight5+Q1403*weight6</f>
        <v/>
      </c>
    </row>
    <row r="1404" spans="1:18">
      <c r="A1404">
        <f>RANK(R1404,R:R)</f>
        <v/>
      </c>
      <c r="B1404" t="s">
        <v>15966</v>
      </c>
      <c r="C1404">
        <f>VLOOKUP(B1404,'Input - companies list'!B:L,2,FALSE)</f>
        <v/>
      </c>
      <c r="D1404">
        <f>VLOOKUP(B1404,'Input - companies list'!B:L,11,FALSE)</f>
        <v/>
      </c>
      <c r="E1404">
        <f>VLOOKUP(B1404,'Input - companies list'!B:E,4,FALSE)</f>
        <v/>
      </c>
      <c r="F1404">
        <f>SUMIFS('Input - target event report'!H:H,'Input - target event report'!B:B,B1404,'Input - target event report'!D:D, "Private Investment")</f>
        <v/>
      </c>
      <c r="G1404">
        <f>IF(I1404&lt;2, "N/A", (MAXIFS('Input - target event report'!E:E,'Input - target event report'!B:B,B:B,'Input - target event report'!D:D,"Private Investment")-MINIFS('Input - target event report'!E:E,'Input - target event report'!B:B,B:B,'Input - target event report'!D:D,"Private Investment"))/(I1404-1))</f>
        <v/>
      </c>
      <c r="H1404">
        <f>IF(MAXIFS('Input - target event report'!E:E,'Input - target event report'!B:B,B:B,'Input - target event report'!D:D,"Private Investment") = 0, "N/A", TODAY() - MAXIFS('Input - target event report'!E:E,'Input - target event report'!B:B,B:B,'Input - target event report'!D:D,"Private Investment"))</f>
        <v/>
      </c>
      <c r="I1404">
        <f>COUNTIFS('Input - target event report'!B:B,B1404,'Input - target event report'!D:D, "Private Investment")</f>
        <v/>
      </c>
      <c r="J1404">
        <f>INDEX('Input - companies list'!$1:$10000,MATCH(B1404,'Input - companies list'!B:B,0),MATCH("Flow",'Input - companies list'!$1:$1,0 ))</f>
        <v/>
      </c>
      <c r="K1404">
        <f>INDEX('Input - companies list'!$1:$10000,MATCH(B1404,'Input - companies list'!B:B,0),MATCH("Inter-Cluster Connectivity",'Input - companies list'!$1:$1,0 ))</f>
        <v/>
      </c>
      <c r="L1404">
        <f>IFERROR(PERCENTRANK(F:F,F1404),0)</f>
        <v/>
      </c>
      <c r="M1404">
        <f>IFERROR(1 - PERCENTRANK(G:G,G1404),0)</f>
        <v/>
      </c>
      <c r="N1404">
        <f>IFERROR(1 - PERCENTRANK(H:H,H1404),0)</f>
        <v/>
      </c>
      <c r="O1404">
        <f>IFERROR(PERCENTRANK(I:I,I1404),0)</f>
        <v/>
      </c>
      <c r="P1404">
        <f>IFERROR(1 - PERCENTRANK(J:J,J1404),0)</f>
        <v/>
      </c>
      <c r="Q1404">
        <f>IFERROR(PERCENTRANK(K:K,K1404),0)</f>
        <v/>
      </c>
      <c r="R1404">
        <f>L1404*weight1+M1404*weight2+N1404*weight3+O1404*weight4+P1404*weight5+Q1404*weight6</f>
        <v/>
      </c>
    </row>
    <row r="1405" spans="1:18">
      <c r="A1405">
        <f>RANK(R1405,R:R)</f>
        <v/>
      </c>
      <c r="B1405" t="s">
        <v>15976</v>
      </c>
      <c r="C1405">
        <f>VLOOKUP(B1405,'Input - companies list'!B:L,2,FALSE)</f>
        <v/>
      </c>
      <c r="D1405">
        <f>VLOOKUP(B1405,'Input - companies list'!B:L,11,FALSE)</f>
        <v/>
      </c>
      <c r="E1405">
        <f>VLOOKUP(B1405,'Input - companies list'!B:E,4,FALSE)</f>
        <v/>
      </c>
      <c r="F1405">
        <f>SUMIFS('Input - target event report'!H:H,'Input - target event report'!B:B,B1405,'Input - target event report'!D:D, "Private Investment")</f>
        <v/>
      </c>
      <c r="G1405">
        <f>IF(I1405&lt;2, "N/A", (MAXIFS('Input - target event report'!E:E,'Input - target event report'!B:B,B:B,'Input - target event report'!D:D,"Private Investment")-MINIFS('Input - target event report'!E:E,'Input - target event report'!B:B,B:B,'Input - target event report'!D:D,"Private Investment"))/(I1405-1))</f>
        <v/>
      </c>
      <c r="H1405">
        <f>IF(MAXIFS('Input - target event report'!E:E,'Input - target event report'!B:B,B:B,'Input - target event report'!D:D,"Private Investment") = 0, "N/A", TODAY() - MAXIFS('Input - target event report'!E:E,'Input - target event report'!B:B,B:B,'Input - target event report'!D:D,"Private Investment"))</f>
        <v/>
      </c>
      <c r="I1405">
        <f>COUNTIFS('Input - target event report'!B:B,B1405,'Input - target event report'!D:D, "Private Investment")</f>
        <v/>
      </c>
      <c r="J1405">
        <f>INDEX('Input - companies list'!$1:$10000,MATCH(B1405,'Input - companies list'!B:B,0),MATCH("Flow",'Input - companies list'!$1:$1,0 ))</f>
        <v/>
      </c>
      <c r="K1405">
        <f>INDEX('Input - companies list'!$1:$10000,MATCH(B1405,'Input - companies list'!B:B,0),MATCH("Inter-Cluster Connectivity",'Input - companies list'!$1:$1,0 ))</f>
        <v/>
      </c>
      <c r="L1405">
        <f>IFERROR(PERCENTRANK(F:F,F1405),0)</f>
        <v/>
      </c>
      <c r="M1405">
        <f>IFERROR(1 - PERCENTRANK(G:G,G1405),0)</f>
        <v/>
      </c>
      <c r="N1405">
        <f>IFERROR(1 - PERCENTRANK(H:H,H1405),0)</f>
        <v/>
      </c>
      <c r="O1405">
        <f>IFERROR(PERCENTRANK(I:I,I1405),0)</f>
        <v/>
      </c>
      <c r="P1405">
        <f>IFERROR(1 - PERCENTRANK(J:J,J1405),0)</f>
        <v/>
      </c>
      <c r="Q1405">
        <f>IFERROR(PERCENTRANK(K:K,K1405),0)</f>
        <v/>
      </c>
      <c r="R1405">
        <f>L1405*weight1+M1405*weight2+N1405*weight3+O1405*weight4+P1405*weight5+Q1405*weight6</f>
        <v/>
      </c>
    </row>
    <row r="1406" spans="1:18">
      <c r="A1406">
        <f>RANK(R1406,R:R)</f>
        <v/>
      </c>
      <c r="B1406" t="s">
        <v>15985</v>
      </c>
      <c r="C1406">
        <f>VLOOKUP(B1406,'Input - companies list'!B:L,2,FALSE)</f>
        <v/>
      </c>
      <c r="D1406">
        <f>VLOOKUP(B1406,'Input - companies list'!B:L,11,FALSE)</f>
        <v/>
      </c>
      <c r="E1406">
        <f>VLOOKUP(B1406,'Input - companies list'!B:E,4,FALSE)</f>
        <v/>
      </c>
      <c r="F1406">
        <f>SUMIFS('Input - target event report'!H:H,'Input - target event report'!B:B,B1406,'Input - target event report'!D:D, "Private Investment")</f>
        <v/>
      </c>
      <c r="G1406">
        <f>IF(I1406&lt;2, "N/A", (MAXIFS('Input - target event report'!E:E,'Input - target event report'!B:B,B:B,'Input - target event report'!D:D,"Private Investment")-MINIFS('Input - target event report'!E:E,'Input - target event report'!B:B,B:B,'Input - target event report'!D:D,"Private Investment"))/(I1406-1))</f>
        <v/>
      </c>
      <c r="H1406">
        <f>IF(MAXIFS('Input - target event report'!E:E,'Input - target event report'!B:B,B:B,'Input - target event report'!D:D,"Private Investment") = 0, "N/A", TODAY() - MAXIFS('Input - target event report'!E:E,'Input - target event report'!B:B,B:B,'Input - target event report'!D:D,"Private Investment"))</f>
        <v/>
      </c>
      <c r="I1406">
        <f>COUNTIFS('Input - target event report'!B:B,B1406,'Input - target event report'!D:D, "Private Investment")</f>
        <v/>
      </c>
      <c r="J1406">
        <f>INDEX('Input - companies list'!$1:$10000,MATCH(B1406,'Input - companies list'!B:B,0),MATCH("Flow",'Input - companies list'!$1:$1,0 ))</f>
        <v/>
      </c>
      <c r="K1406">
        <f>INDEX('Input - companies list'!$1:$10000,MATCH(B1406,'Input - companies list'!B:B,0),MATCH("Inter-Cluster Connectivity",'Input - companies list'!$1:$1,0 ))</f>
        <v/>
      </c>
      <c r="L1406">
        <f>IFERROR(PERCENTRANK(F:F,F1406),0)</f>
        <v/>
      </c>
      <c r="M1406">
        <f>IFERROR(1 - PERCENTRANK(G:G,G1406),0)</f>
        <v/>
      </c>
      <c r="N1406">
        <f>IFERROR(1 - PERCENTRANK(H:H,H1406),0)</f>
        <v/>
      </c>
      <c r="O1406">
        <f>IFERROR(PERCENTRANK(I:I,I1406),0)</f>
        <v/>
      </c>
      <c r="P1406">
        <f>IFERROR(1 - PERCENTRANK(J:J,J1406),0)</f>
        <v/>
      </c>
      <c r="Q1406">
        <f>IFERROR(PERCENTRANK(K:K,K1406),0)</f>
        <v/>
      </c>
      <c r="R1406">
        <f>L1406*weight1+M1406*weight2+N1406*weight3+O1406*weight4+P1406*weight5+Q1406*weight6</f>
        <v/>
      </c>
    </row>
    <row r="1407" spans="1:18">
      <c r="A1407">
        <f>RANK(R1407,R:R)</f>
        <v/>
      </c>
      <c r="B1407" t="s">
        <v>15996</v>
      </c>
      <c r="C1407">
        <f>VLOOKUP(B1407,'Input - companies list'!B:L,2,FALSE)</f>
        <v/>
      </c>
      <c r="D1407">
        <f>VLOOKUP(B1407,'Input - companies list'!B:L,11,FALSE)</f>
        <v/>
      </c>
      <c r="E1407">
        <f>VLOOKUP(B1407,'Input - companies list'!B:E,4,FALSE)</f>
        <v/>
      </c>
      <c r="F1407">
        <f>SUMIFS('Input - target event report'!H:H,'Input - target event report'!B:B,B1407,'Input - target event report'!D:D, "Private Investment")</f>
        <v/>
      </c>
      <c r="G1407">
        <f>IF(I1407&lt;2, "N/A", (MAXIFS('Input - target event report'!E:E,'Input - target event report'!B:B,B:B,'Input - target event report'!D:D,"Private Investment")-MINIFS('Input - target event report'!E:E,'Input - target event report'!B:B,B:B,'Input - target event report'!D:D,"Private Investment"))/(I1407-1))</f>
        <v/>
      </c>
      <c r="H1407">
        <f>IF(MAXIFS('Input - target event report'!E:E,'Input - target event report'!B:B,B:B,'Input - target event report'!D:D,"Private Investment") = 0, "N/A", TODAY() - MAXIFS('Input - target event report'!E:E,'Input - target event report'!B:B,B:B,'Input - target event report'!D:D,"Private Investment"))</f>
        <v/>
      </c>
      <c r="I1407">
        <f>COUNTIFS('Input - target event report'!B:B,B1407,'Input - target event report'!D:D, "Private Investment")</f>
        <v/>
      </c>
      <c r="J1407">
        <f>INDEX('Input - companies list'!$1:$10000,MATCH(B1407,'Input - companies list'!B:B,0),MATCH("Flow",'Input - companies list'!$1:$1,0 ))</f>
        <v/>
      </c>
      <c r="K1407">
        <f>INDEX('Input - companies list'!$1:$10000,MATCH(B1407,'Input - companies list'!B:B,0),MATCH("Inter-Cluster Connectivity",'Input - companies list'!$1:$1,0 ))</f>
        <v/>
      </c>
      <c r="L1407">
        <f>IFERROR(PERCENTRANK(F:F,F1407),0)</f>
        <v/>
      </c>
      <c r="M1407">
        <f>IFERROR(1 - PERCENTRANK(G:G,G1407),0)</f>
        <v/>
      </c>
      <c r="N1407">
        <f>IFERROR(1 - PERCENTRANK(H:H,H1407),0)</f>
        <v/>
      </c>
      <c r="O1407">
        <f>IFERROR(PERCENTRANK(I:I,I1407),0)</f>
        <v/>
      </c>
      <c r="P1407">
        <f>IFERROR(1 - PERCENTRANK(J:J,J1407),0)</f>
        <v/>
      </c>
      <c r="Q1407">
        <f>IFERROR(PERCENTRANK(K:K,K1407),0)</f>
        <v/>
      </c>
      <c r="R1407">
        <f>L1407*weight1+M1407*weight2+N1407*weight3+O1407*weight4+P1407*weight5+Q1407*weight6</f>
        <v/>
      </c>
    </row>
    <row r="1408" spans="1:18">
      <c r="A1408">
        <f>RANK(R1408,R:R)</f>
        <v/>
      </c>
      <c r="B1408" t="s">
        <v>16006</v>
      </c>
      <c r="C1408">
        <f>VLOOKUP(B1408,'Input - companies list'!B:L,2,FALSE)</f>
        <v/>
      </c>
      <c r="D1408">
        <f>VLOOKUP(B1408,'Input - companies list'!B:L,11,FALSE)</f>
        <v/>
      </c>
      <c r="E1408">
        <f>VLOOKUP(B1408,'Input - companies list'!B:E,4,FALSE)</f>
        <v/>
      </c>
      <c r="F1408">
        <f>SUMIFS('Input - target event report'!H:H,'Input - target event report'!B:B,B1408,'Input - target event report'!D:D, "Private Investment")</f>
        <v/>
      </c>
      <c r="G1408">
        <f>IF(I1408&lt;2, "N/A", (MAXIFS('Input - target event report'!E:E,'Input - target event report'!B:B,B:B,'Input - target event report'!D:D,"Private Investment")-MINIFS('Input - target event report'!E:E,'Input - target event report'!B:B,B:B,'Input - target event report'!D:D,"Private Investment"))/(I1408-1))</f>
        <v/>
      </c>
      <c r="H1408">
        <f>IF(MAXIFS('Input - target event report'!E:E,'Input - target event report'!B:B,B:B,'Input - target event report'!D:D,"Private Investment") = 0, "N/A", TODAY() - MAXIFS('Input - target event report'!E:E,'Input - target event report'!B:B,B:B,'Input - target event report'!D:D,"Private Investment"))</f>
        <v/>
      </c>
      <c r="I1408">
        <f>COUNTIFS('Input - target event report'!B:B,B1408,'Input - target event report'!D:D, "Private Investment")</f>
        <v/>
      </c>
      <c r="J1408">
        <f>INDEX('Input - companies list'!$1:$10000,MATCH(B1408,'Input - companies list'!B:B,0),MATCH("Flow",'Input - companies list'!$1:$1,0 ))</f>
        <v/>
      </c>
      <c r="K1408">
        <f>INDEX('Input - companies list'!$1:$10000,MATCH(B1408,'Input - companies list'!B:B,0),MATCH("Inter-Cluster Connectivity",'Input - companies list'!$1:$1,0 ))</f>
        <v/>
      </c>
      <c r="L1408">
        <f>IFERROR(PERCENTRANK(F:F,F1408),0)</f>
        <v/>
      </c>
      <c r="M1408">
        <f>IFERROR(1 - PERCENTRANK(G:G,G1408),0)</f>
        <v/>
      </c>
      <c r="N1408">
        <f>IFERROR(1 - PERCENTRANK(H:H,H1408),0)</f>
        <v/>
      </c>
      <c r="O1408">
        <f>IFERROR(PERCENTRANK(I:I,I1408),0)</f>
        <v/>
      </c>
      <c r="P1408">
        <f>IFERROR(1 - PERCENTRANK(J:J,J1408),0)</f>
        <v/>
      </c>
      <c r="Q1408">
        <f>IFERROR(PERCENTRANK(K:K,K1408),0)</f>
        <v/>
      </c>
      <c r="R1408">
        <f>L1408*weight1+M1408*weight2+N1408*weight3+O1408*weight4+P1408*weight5+Q1408*weight6</f>
        <v/>
      </c>
    </row>
    <row r="1409" spans="1:18">
      <c r="A1409">
        <f>RANK(R1409,R:R)</f>
        <v/>
      </c>
      <c r="B1409" t="s">
        <v>16018</v>
      </c>
      <c r="C1409">
        <f>VLOOKUP(B1409,'Input - companies list'!B:L,2,FALSE)</f>
        <v/>
      </c>
      <c r="D1409">
        <f>VLOOKUP(B1409,'Input - companies list'!B:L,11,FALSE)</f>
        <v/>
      </c>
      <c r="E1409">
        <f>VLOOKUP(B1409,'Input - companies list'!B:E,4,FALSE)</f>
        <v/>
      </c>
      <c r="F1409">
        <f>SUMIFS('Input - target event report'!H:H,'Input - target event report'!B:B,B1409,'Input - target event report'!D:D, "Private Investment")</f>
        <v/>
      </c>
      <c r="G1409">
        <f>IF(I1409&lt;2, "N/A", (MAXIFS('Input - target event report'!E:E,'Input - target event report'!B:B,B:B,'Input - target event report'!D:D,"Private Investment")-MINIFS('Input - target event report'!E:E,'Input - target event report'!B:B,B:B,'Input - target event report'!D:D,"Private Investment"))/(I1409-1))</f>
        <v/>
      </c>
      <c r="H1409">
        <f>IF(MAXIFS('Input - target event report'!E:E,'Input - target event report'!B:B,B:B,'Input - target event report'!D:D,"Private Investment") = 0, "N/A", TODAY() - MAXIFS('Input - target event report'!E:E,'Input - target event report'!B:B,B:B,'Input - target event report'!D:D,"Private Investment"))</f>
        <v/>
      </c>
      <c r="I1409">
        <f>COUNTIFS('Input - target event report'!B:B,B1409,'Input - target event report'!D:D, "Private Investment")</f>
        <v/>
      </c>
      <c r="J1409">
        <f>INDEX('Input - companies list'!$1:$10000,MATCH(B1409,'Input - companies list'!B:B,0),MATCH("Flow",'Input - companies list'!$1:$1,0 ))</f>
        <v/>
      </c>
      <c r="K1409">
        <f>INDEX('Input - companies list'!$1:$10000,MATCH(B1409,'Input - companies list'!B:B,0),MATCH("Inter-Cluster Connectivity",'Input - companies list'!$1:$1,0 ))</f>
        <v/>
      </c>
      <c r="L1409">
        <f>IFERROR(PERCENTRANK(F:F,F1409),0)</f>
        <v/>
      </c>
      <c r="M1409">
        <f>IFERROR(1 - PERCENTRANK(G:G,G1409),0)</f>
        <v/>
      </c>
      <c r="N1409">
        <f>IFERROR(1 - PERCENTRANK(H:H,H1409),0)</f>
        <v/>
      </c>
      <c r="O1409">
        <f>IFERROR(PERCENTRANK(I:I,I1409),0)</f>
        <v/>
      </c>
      <c r="P1409">
        <f>IFERROR(1 - PERCENTRANK(J:J,J1409),0)</f>
        <v/>
      </c>
      <c r="Q1409">
        <f>IFERROR(PERCENTRANK(K:K,K1409),0)</f>
        <v/>
      </c>
      <c r="R1409">
        <f>L1409*weight1+M1409*weight2+N1409*weight3+O1409*weight4+P1409*weight5+Q1409*weight6</f>
        <v/>
      </c>
    </row>
    <row r="1410" spans="1:18">
      <c r="A1410">
        <f>RANK(R1410,R:R)</f>
        <v/>
      </c>
      <c r="B1410" t="s">
        <v>16027</v>
      </c>
      <c r="C1410">
        <f>VLOOKUP(B1410,'Input - companies list'!B:L,2,FALSE)</f>
        <v/>
      </c>
      <c r="D1410">
        <f>VLOOKUP(B1410,'Input - companies list'!B:L,11,FALSE)</f>
        <v/>
      </c>
      <c r="E1410">
        <f>VLOOKUP(B1410,'Input - companies list'!B:E,4,FALSE)</f>
        <v/>
      </c>
      <c r="F1410">
        <f>SUMIFS('Input - target event report'!H:H,'Input - target event report'!B:B,B1410,'Input - target event report'!D:D, "Private Investment")</f>
        <v/>
      </c>
      <c r="G1410">
        <f>IF(I1410&lt;2, "N/A", (MAXIFS('Input - target event report'!E:E,'Input - target event report'!B:B,B:B,'Input - target event report'!D:D,"Private Investment")-MINIFS('Input - target event report'!E:E,'Input - target event report'!B:B,B:B,'Input - target event report'!D:D,"Private Investment"))/(I1410-1))</f>
        <v/>
      </c>
      <c r="H1410">
        <f>IF(MAXIFS('Input - target event report'!E:E,'Input - target event report'!B:B,B:B,'Input - target event report'!D:D,"Private Investment") = 0, "N/A", TODAY() - MAXIFS('Input - target event report'!E:E,'Input - target event report'!B:B,B:B,'Input - target event report'!D:D,"Private Investment"))</f>
        <v/>
      </c>
      <c r="I1410">
        <f>COUNTIFS('Input - target event report'!B:B,B1410,'Input - target event report'!D:D, "Private Investment")</f>
        <v/>
      </c>
      <c r="J1410">
        <f>INDEX('Input - companies list'!$1:$10000,MATCH(B1410,'Input - companies list'!B:B,0),MATCH("Flow",'Input - companies list'!$1:$1,0 ))</f>
        <v/>
      </c>
      <c r="K1410">
        <f>INDEX('Input - companies list'!$1:$10000,MATCH(B1410,'Input - companies list'!B:B,0),MATCH("Inter-Cluster Connectivity",'Input - companies list'!$1:$1,0 ))</f>
        <v/>
      </c>
      <c r="L1410">
        <f>IFERROR(PERCENTRANK(F:F,F1410),0)</f>
        <v/>
      </c>
      <c r="M1410">
        <f>IFERROR(1 - PERCENTRANK(G:G,G1410),0)</f>
        <v/>
      </c>
      <c r="N1410">
        <f>IFERROR(1 - PERCENTRANK(H:H,H1410),0)</f>
        <v/>
      </c>
      <c r="O1410">
        <f>IFERROR(PERCENTRANK(I:I,I1410),0)</f>
        <v/>
      </c>
      <c r="P1410">
        <f>IFERROR(1 - PERCENTRANK(J:J,J1410),0)</f>
        <v/>
      </c>
      <c r="Q1410">
        <f>IFERROR(PERCENTRANK(K:K,K1410),0)</f>
        <v/>
      </c>
      <c r="R1410">
        <f>L1410*weight1+M1410*weight2+N1410*weight3+O1410*weight4+P1410*weight5+Q1410*weight6</f>
        <v/>
      </c>
    </row>
    <row r="1411" spans="1:18">
      <c r="A1411">
        <f>RANK(R1411,R:R)</f>
        <v/>
      </c>
      <c r="B1411" t="s">
        <v>16038</v>
      </c>
      <c r="C1411">
        <f>VLOOKUP(B1411,'Input - companies list'!B:L,2,FALSE)</f>
        <v/>
      </c>
      <c r="D1411">
        <f>VLOOKUP(B1411,'Input - companies list'!B:L,11,FALSE)</f>
        <v/>
      </c>
      <c r="E1411">
        <f>VLOOKUP(B1411,'Input - companies list'!B:E,4,FALSE)</f>
        <v/>
      </c>
      <c r="F1411">
        <f>SUMIFS('Input - target event report'!H:H,'Input - target event report'!B:B,B1411,'Input - target event report'!D:D, "Private Investment")</f>
        <v/>
      </c>
      <c r="G1411">
        <f>IF(I1411&lt;2, "N/A", (MAXIFS('Input - target event report'!E:E,'Input - target event report'!B:B,B:B,'Input - target event report'!D:D,"Private Investment")-MINIFS('Input - target event report'!E:E,'Input - target event report'!B:B,B:B,'Input - target event report'!D:D,"Private Investment"))/(I1411-1))</f>
        <v/>
      </c>
      <c r="H1411">
        <f>IF(MAXIFS('Input - target event report'!E:E,'Input - target event report'!B:B,B:B,'Input - target event report'!D:D,"Private Investment") = 0, "N/A", TODAY() - MAXIFS('Input - target event report'!E:E,'Input - target event report'!B:B,B:B,'Input - target event report'!D:D,"Private Investment"))</f>
        <v/>
      </c>
      <c r="I1411">
        <f>COUNTIFS('Input - target event report'!B:B,B1411,'Input - target event report'!D:D, "Private Investment")</f>
        <v/>
      </c>
      <c r="J1411">
        <f>INDEX('Input - companies list'!$1:$10000,MATCH(B1411,'Input - companies list'!B:B,0),MATCH("Flow",'Input - companies list'!$1:$1,0 ))</f>
        <v/>
      </c>
      <c r="K1411">
        <f>INDEX('Input - companies list'!$1:$10000,MATCH(B1411,'Input - companies list'!B:B,0),MATCH("Inter-Cluster Connectivity",'Input - companies list'!$1:$1,0 ))</f>
        <v/>
      </c>
      <c r="L1411">
        <f>IFERROR(PERCENTRANK(F:F,F1411),0)</f>
        <v/>
      </c>
      <c r="M1411">
        <f>IFERROR(1 - PERCENTRANK(G:G,G1411),0)</f>
        <v/>
      </c>
      <c r="N1411">
        <f>IFERROR(1 - PERCENTRANK(H:H,H1411),0)</f>
        <v/>
      </c>
      <c r="O1411">
        <f>IFERROR(PERCENTRANK(I:I,I1411),0)</f>
        <v/>
      </c>
      <c r="P1411">
        <f>IFERROR(1 - PERCENTRANK(J:J,J1411),0)</f>
        <v/>
      </c>
      <c r="Q1411">
        <f>IFERROR(PERCENTRANK(K:K,K1411),0)</f>
        <v/>
      </c>
      <c r="R1411">
        <f>L1411*weight1+M1411*weight2+N1411*weight3+O1411*weight4+P1411*weight5+Q1411*weight6</f>
        <v/>
      </c>
    </row>
    <row r="1412" spans="1:18">
      <c r="A1412">
        <f>RANK(R1412,R:R)</f>
        <v/>
      </c>
      <c r="B1412" t="s">
        <v>16047</v>
      </c>
      <c r="C1412">
        <f>VLOOKUP(B1412,'Input - companies list'!B:L,2,FALSE)</f>
        <v/>
      </c>
      <c r="D1412">
        <f>VLOOKUP(B1412,'Input - companies list'!B:L,11,FALSE)</f>
        <v/>
      </c>
      <c r="E1412">
        <f>VLOOKUP(B1412,'Input - companies list'!B:E,4,FALSE)</f>
        <v/>
      </c>
      <c r="F1412">
        <f>SUMIFS('Input - target event report'!H:H,'Input - target event report'!B:B,B1412,'Input - target event report'!D:D, "Private Investment")</f>
        <v/>
      </c>
      <c r="G1412">
        <f>IF(I1412&lt;2, "N/A", (MAXIFS('Input - target event report'!E:E,'Input - target event report'!B:B,B:B,'Input - target event report'!D:D,"Private Investment")-MINIFS('Input - target event report'!E:E,'Input - target event report'!B:B,B:B,'Input - target event report'!D:D,"Private Investment"))/(I1412-1))</f>
        <v/>
      </c>
      <c r="H1412">
        <f>IF(MAXIFS('Input - target event report'!E:E,'Input - target event report'!B:B,B:B,'Input - target event report'!D:D,"Private Investment") = 0, "N/A", TODAY() - MAXIFS('Input - target event report'!E:E,'Input - target event report'!B:B,B:B,'Input - target event report'!D:D,"Private Investment"))</f>
        <v/>
      </c>
      <c r="I1412">
        <f>COUNTIFS('Input - target event report'!B:B,B1412,'Input - target event report'!D:D, "Private Investment")</f>
        <v/>
      </c>
      <c r="J1412">
        <f>INDEX('Input - companies list'!$1:$10000,MATCH(B1412,'Input - companies list'!B:B,0),MATCH("Flow",'Input - companies list'!$1:$1,0 ))</f>
        <v/>
      </c>
      <c r="K1412">
        <f>INDEX('Input - companies list'!$1:$10000,MATCH(B1412,'Input - companies list'!B:B,0),MATCH("Inter-Cluster Connectivity",'Input - companies list'!$1:$1,0 ))</f>
        <v/>
      </c>
      <c r="L1412">
        <f>IFERROR(PERCENTRANK(F:F,F1412),0)</f>
        <v/>
      </c>
      <c r="M1412">
        <f>IFERROR(1 - PERCENTRANK(G:G,G1412),0)</f>
        <v/>
      </c>
      <c r="N1412">
        <f>IFERROR(1 - PERCENTRANK(H:H,H1412),0)</f>
        <v/>
      </c>
      <c r="O1412">
        <f>IFERROR(PERCENTRANK(I:I,I1412),0)</f>
        <v/>
      </c>
      <c r="P1412">
        <f>IFERROR(1 - PERCENTRANK(J:J,J1412),0)</f>
        <v/>
      </c>
      <c r="Q1412">
        <f>IFERROR(PERCENTRANK(K:K,K1412),0)</f>
        <v/>
      </c>
      <c r="R1412">
        <f>L1412*weight1+M1412*weight2+N1412*weight3+O1412*weight4+P1412*weight5+Q1412*weight6</f>
        <v/>
      </c>
    </row>
    <row r="1413" spans="1:18">
      <c r="A1413">
        <f>RANK(R1413,R:R)</f>
        <v/>
      </c>
      <c r="B1413" t="s">
        <v>16056</v>
      </c>
      <c r="C1413">
        <f>VLOOKUP(B1413,'Input - companies list'!B:L,2,FALSE)</f>
        <v/>
      </c>
      <c r="D1413">
        <f>VLOOKUP(B1413,'Input - companies list'!B:L,11,FALSE)</f>
        <v/>
      </c>
      <c r="E1413">
        <f>VLOOKUP(B1413,'Input - companies list'!B:E,4,FALSE)</f>
        <v/>
      </c>
      <c r="F1413">
        <f>SUMIFS('Input - target event report'!H:H,'Input - target event report'!B:B,B1413,'Input - target event report'!D:D, "Private Investment")</f>
        <v/>
      </c>
      <c r="G1413">
        <f>IF(I1413&lt;2, "N/A", (MAXIFS('Input - target event report'!E:E,'Input - target event report'!B:B,B:B,'Input - target event report'!D:D,"Private Investment")-MINIFS('Input - target event report'!E:E,'Input - target event report'!B:B,B:B,'Input - target event report'!D:D,"Private Investment"))/(I1413-1))</f>
        <v/>
      </c>
      <c r="H1413">
        <f>IF(MAXIFS('Input - target event report'!E:E,'Input - target event report'!B:B,B:B,'Input - target event report'!D:D,"Private Investment") = 0, "N/A", TODAY() - MAXIFS('Input - target event report'!E:E,'Input - target event report'!B:B,B:B,'Input - target event report'!D:D,"Private Investment"))</f>
        <v/>
      </c>
      <c r="I1413">
        <f>COUNTIFS('Input - target event report'!B:B,B1413,'Input - target event report'!D:D, "Private Investment")</f>
        <v/>
      </c>
      <c r="J1413">
        <f>INDEX('Input - companies list'!$1:$10000,MATCH(B1413,'Input - companies list'!B:B,0),MATCH("Flow",'Input - companies list'!$1:$1,0 ))</f>
        <v/>
      </c>
      <c r="K1413">
        <f>INDEX('Input - companies list'!$1:$10000,MATCH(B1413,'Input - companies list'!B:B,0),MATCH("Inter-Cluster Connectivity",'Input - companies list'!$1:$1,0 ))</f>
        <v/>
      </c>
      <c r="L1413">
        <f>IFERROR(PERCENTRANK(F:F,F1413),0)</f>
        <v/>
      </c>
      <c r="M1413">
        <f>IFERROR(1 - PERCENTRANK(G:G,G1413),0)</f>
        <v/>
      </c>
      <c r="N1413">
        <f>IFERROR(1 - PERCENTRANK(H:H,H1413),0)</f>
        <v/>
      </c>
      <c r="O1413">
        <f>IFERROR(PERCENTRANK(I:I,I1413),0)</f>
        <v/>
      </c>
      <c r="P1413">
        <f>IFERROR(1 - PERCENTRANK(J:J,J1413),0)</f>
        <v/>
      </c>
      <c r="Q1413">
        <f>IFERROR(PERCENTRANK(K:K,K1413),0)</f>
        <v/>
      </c>
      <c r="R1413">
        <f>L1413*weight1+M1413*weight2+N1413*weight3+O1413*weight4+P1413*weight5+Q1413*weight6</f>
        <v/>
      </c>
    </row>
    <row r="1414" spans="1:18">
      <c r="A1414">
        <f>RANK(R1414,R:R)</f>
        <v/>
      </c>
      <c r="B1414" t="s">
        <v>16068</v>
      </c>
      <c r="C1414">
        <f>VLOOKUP(B1414,'Input - companies list'!B:L,2,FALSE)</f>
        <v/>
      </c>
      <c r="D1414">
        <f>VLOOKUP(B1414,'Input - companies list'!B:L,11,FALSE)</f>
        <v/>
      </c>
      <c r="E1414">
        <f>VLOOKUP(B1414,'Input - companies list'!B:E,4,FALSE)</f>
        <v/>
      </c>
      <c r="F1414">
        <f>SUMIFS('Input - target event report'!H:H,'Input - target event report'!B:B,B1414,'Input - target event report'!D:D, "Private Investment")</f>
        <v/>
      </c>
      <c r="G1414">
        <f>IF(I1414&lt;2, "N/A", (MAXIFS('Input - target event report'!E:E,'Input - target event report'!B:B,B:B,'Input - target event report'!D:D,"Private Investment")-MINIFS('Input - target event report'!E:E,'Input - target event report'!B:B,B:B,'Input - target event report'!D:D,"Private Investment"))/(I1414-1))</f>
        <v/>
      </c>
      <c r="H1414">
        <f>IF(MAXIFS('Input - target event report'!E:E,'Input - target event report'!B:B,B:B,'Input - target event report'!D:D,"Private Investment") = 0, "N/A", TODAY() - MAXIFS('Input - target event report'!E:E,'Input - target event report'!B:B,B:B,'Input - target event report'!D:D,"Private Investment"))</f>
        <v/>
      </c>
      <c r="I1414">
        <f>COUNTIFS('Input - target event report'!B:B,B1414,'Input - target event report'!D:D, "Private Investment")</f>
        <v/>
      </c>
      <c r="J1414">
        <f>INDEX('Input - companies list'!$1:$10000,MATCH(B1414,'Input - companies list'!B:B,0),MATCH("Flow",'Input - companies list'!$1:$1,0 ))</f>
        <v/>
      </c>
      <c r="K1414">
        <f>INDEX('Input - companies list'!$1:$10000,MATCH(B1414,'Input - companies list'!B:B,0),MATCH("Inter-Cluster Connectivity",'Input - companies list'!$1:$1,0 ))</f>
        <v/>
      </c>
      <c r="L1414">
        <f>IFERROR(PERCENTRANK(F:F,F1414),0)</f>
        <v/>
      </c>
      <c r="M1414">
        <f>IFERROR(1 - PERCENTRANK(G:G,G1414),0)</f>
        <v/>
      </c>
      <c r="N1414">
        <f>IFERROR(1 - PERCENTRANK(H:H,H1414),0)</f>
        <v/>
      </c>
      <c r="O1414">
        <f>IFERROR(PERCENTRANK(I:I,I1414),0)</f>
        <v/>
      </c>
      <c r="P1414">
        <f>IFERROR(1 - PERCENTRANK(J:J,J1414),0)</f>
        <v/>
      </c>
      <c r="Q1414">
        <f>IFERROR(PERCENTRANK(K:K,K1414),0)</f>
        <v/>
      </c>
      <c r="R1414">
        <f>L1414*weight1+M1414*weight2+N1414*weight3+O1414*weight4+P1414*weight5+Q1414*weight6</f>
        <v/>
      </c>
    </row>
    <row r="1415" spans="1:18">
      <c r="A1415">
        <f>RANK(R1415,R:R)</f>
        <v/>
      </c>
      <c r="B1415" t="s">
        <v>16083</v>
      </c>
      <c r="C1415">
        <f>VLOOKUP(B1415,'Input - companies list'!B:L,2,FALSE)</f>
        <v/>
      </c>
      <c r="D1415">
        <f>VLOOKUP(B1415,'Input - companies list'!B:L,11,FALSE)</f>
        <v/>
      </c>
      <c r="E1415">
        <f>VLOOKUP(B1415,'Input - companies list'!B:E,4,FALSE)</f>
        <v/>
      </c>
      <c r="F1415">
        <f>SUMIFS('Input - target event report'!H:H,'Input - target event report'!B:B,B1415,'Input - target event report'!D:D, "Private Investment")</f>
        <v/>
      </c>
      <c r="G1415">
        <f>IF(I1415&lt;2, "N/A", (MAXIFS('Input - target event report'!E:E,'Input - target event report'!B:B,B:B,'Input - target event report'!D:D,"Private Investment")-MINIFS('Input - target event report'!E:E,'Input - target event report'!B:B,B:B,'Input - target event report'!D:D,"Private Investment"))/(I1415-1))</f>
        <v/>
      </c>
      <c r="H1415">
        <f>IF(MAXIFS('Input - target event report'!E:E,'Input - target event report'!B:B,B:B,'Input - target event report'!D:D,"Private Investment") = 0, "N/A", TODAY() - MAXIFS('Input - target event report'!E:E,'Input - target event report'!B:B,B:B,'Input - target event report'!D:D,"Private Investment"))</f>
        <v/>
      </c>
      <c r="I1415">
        <f>COUNTIFS('Input - target event report'!B:B,B1415,'Input - target event report'!D:D, "Private Investment")</f>
        <v/>
      </c>
      <c r="J1415">
        <f>INDEX('Input - companies list'!$1:$10000,MATCH(B1415,'Input - companies list'!B:B,0),MATCH("Flow",'Input - companies list'!$1:$1,0 ))</f>
        <v/>
      </c>
      <c r="K1415">
        <f>INDEX('Input - companies list'!$1:$10000,MATCH(B1415,'Input - companies list'!B:B,0),MATCH("Inter-Cluster Connectivity",'Input - companies list'!$1:$1,0 ))</f>
        <v/>
      </c>
      <c r="L1415">
        <f>IFERROR(PERCENTRANK(F:F,F1415),0)</f>
        <v/>
      </c>
      <c r="M1415">
        <f>IFERROR(1 - PERCENTRANK(G:G,G1415),0)</f>
        <v/>
      </c>
      <c r="N1415">
        <f>IFERROR(1 - PERCENTRANK(H:H,H1415),0)</f>
        <v/>
      </c>
      <c r="O1415">
        <f>IFERROR(PERCENTRANK(I:I,I1415),0)</f>
        <v/>
      </c>
      <c r="P1415">
        <f>IFERROR(1 - PERCENTRANK(J:J,J1415),0)</f>
        <v/>
      </c>
      <c r="Q1415">
        <f>IFERROR(PERCENTRANK(K:K,K1415),0)</f>
        <v/>
      </c>
      <c r="R1415">
        <f>L1415*weight1+M1415*weight2+N1415*weight3+O1415*weight4+P1415*weight5+Q1415*weight6</f>
        <v/>
      </c>
    </row>
    <row r="1416" spans="1:18">
      <c r="A1416">
        <f>RANK(R1416,R:R)</f>
        <v/>
      </c>
      <c r="B1416" t="s">
        <v>16094</v>
      </c>
      <c r="C1416">
        <f>VLOOKUP(B1416,'Input - companies list'!B:L,2,FALSE)</f>
        <v/>
      </c>
      <c r="D1416">
        <f>VLOOKUP(B1416,'Input - companies list'!B:L,11,FALSE)</f>
        <v/>
      </c>
      <c r="E1416">
        <f>VLOOKUP(B1416,'Input - companies list'!B:E,4,FALSE)</f>
        <v/>
      </c>
      <c r="F1416">
        <f>SUMIFS('Input - target event report'!H:H,'Input - target event report'!B:B,B1416,'Input - target event report'!D:D, "Private Investment")</f>
        <v/>
      </c>
      <c r="G1416">
        <f>IF(I1416&lt;2, "N/A", (MAXIFS('Input - target event report'!E:E,'Input - target event report'!B:B,B:B,'Input - target event report'!D:D,"Private Investment")-MINIFS('Input - target event report'!E:E,'Input - target event report'!B:B,B:B,'Input - target event report'!D:D,"Private Investment"))/(I1416-1))</f>
        <v/>
      </c>
      <c r="H1416">
        <f>IF(MAXIFS('Input - target event report'!E:E,'Input - target event report'!B:B,B:B,'Input - target event report'!D:D,"Private Investment") = 0, "N/A", TODAY() - MAXIFS('Input - target event report'!E:E,'Input - target event report'!B:B,B:B,'Input - target event report'!D:D,"Private Investment"))</f>
        <v/>
      </c>
      <c r="I1416">
        <f>COUNTIFS('Input - target event report'!B:B,B1416,'Input - target event report'!D:D, "Private Investment")</f>
        <v/>
      </c>
      <c r="J1416">
        <f>INDEX('Input - companies list'!$1:$10000,MATCH(B1416,'Input - companies list'!B:B,0),MATCH("Flow",'Input - companies list'!$1:$1,0 ))</f>
        <v/>
      </c>
      <c r="K1416">
        <f>INDEX('Input - companies list'!$1:$10000,MATCH(B1416,'Input - companies list'!B:B,0),MATCH("Inter-Cluster Connectivity",'Input - companies list'!$1:$1,0 ))</f>
        <v/>
      </c>
      <c r="L1416">
        <f>IFERROR(PERCENTRANK(F:F,F1416),0)</f>
        <v/>
      </c>
      <c r="M1416">
        <f>IFERROR(1 - PERCENTRANK(G:G,G1416),0)</f>
        <v/>
      </c>
      <c r="N1416">
        <f>IFERROR(1 - PERCENTRANK(H:H,H1416),0)</f>
        <v/>
      </c>
      <c r="O1416">
        <f>IFERROR(PERCENTRANK(I:I,I1416),0)</f>
        <v/>
      </c>
      <c r="P1416">
        <f>IFERROR(1 - PERCENTRANK(J:J,J1416),0)</f>
        <v/>
      </c>
      <c r="Q1416">
        <f>IFERROR(PERCENTRANK(K:K,K1416),0)</f>
        <v/>
      </c>
      <c r="R1416">
        <f>L1416*weight1+M1416*weight2+N1416*weight3+O1416*weight4+P1416*weight5+Q1416*weight6</f>
        <v/>
      </c>
    </row>
    <row r="1417" spans="1:18">
      <c r="A1417">
        <f>RANK(R1417,R:R)</f>
        <v/>
      </c>
      <c r="B1417" t="s">
        <v>16106</v>
      </c>
      <c r="C1417">
        <f>VLOOKUP(B1417,'Input - companies list'!B:L,2,FALSE)</f>
        <v/>
      </c>
      <c r="D1417">
        <f>VLOOKUP(B1417,'Input - companies list'!B:L,11,FALSE)</f>
        <v/>
      </c>
      <c r="E1417">
        <f>VLOOKUP(B1417,'Input - companies list'!B:E,4,FALSE)</f>
        <v/>
      </c>
      <c r="F1417">
        <f>SUMIFS('Input - target event report'!H:H,'Input - target event report'!B:B,B1417,'Input - target event report'!D:D, "Private Investment")</f>
        <v/>
      </c>
      <c r="G1417">
        <f>IF(I1417&lt;2, "N/A", (MAXIFS('Input - target event report'!E:E,'Input - target event report'!B:B,B:B,'Input - target event report'!D:D,"Private Investment")-MINIFS('Input - target event report'!E:E,'Input - target event report'!B:B,B:B,'Input - target event report'!D:D,"Private Investment"))/(I1417-1))</f>
        <v/>
      </c>
      <c r="H1417">
        <f>IF(MAXIFS('Input - target event report'!E:E,'Input - target event report'!B:B,B:B,'Input - target event report'!D:D,"Private Investment") = 0, "N/A", TODAY() - MAXIFS('Input - target event report'!E:E,'Input - target event report'!B:B,B:B,'Input - target event report'!D:D,"Private Investment"))</f>
        <v/>
      </c>
      <c r="I1417">
        <f>COUNTIFS('Input - target event report'!B:B,B1417,'Input - target event report'!D:D, "Private Investment")</f>
        <v/>
      </c>
      <c r="J1417">
        <f>INDEX('Input - companies list'!$1:$10000,MATCH(B1417,'Input - companies list'!B:B,0),MATCH("Flow",'Input - companies list'!$1:$1,0 ))</f>
        <v/>
      </c>
      <c r="K1417">
        <f>INDEX('Input - companies list'!$1:$10000,MATCH(B1417,'Input - companies list'!B:B,0),MATCH("Inter-Cluster Connectivity",'Input - companies list'!$1:$1,0 ))</f>
        <v/>
      </c>
      <c r="L1417">
        <f>IFERROR(PERCENTRANK(F:F,F1417),0)</f>
        <v/>
      </c>
      <c r="M1417">
        <f>IFERROR(1 - PERCENTRANK(G:G,G1417),0)</f>
        <v/>
      </c>
      <c r="N1417">
        <f>IFERROR(1 - PERCENTRANK(H:H,H1417),0)</f>
        <v/>
      </c>
      <c r="O1417">
        <f>IFERROR(PERCENTRANK(I:I,I1417),0)</f>
        <v/>
      </c>
      <c r="P1417">
        <f>IFERROR(1 - PERCENTRANK(J:J,J1417),0)</f>
        <v/>
      </c>
      <c r="Q1417">
        <f>IFERROR(PERCENTRANK(K:K,K1417),0)</f>
        <v/>
      </c>
      <c r="R1417">
        <f>L1417*weight1+M1417*weight2+N1417*weight3+O1417*weight4+P1417*weight5+Q1417*weight6</f>
        <v/>
      </c>
    </row>
    <row r="1418" spans="1:18">
      <c r="A1418">
        <f>RANK(R1418,R:R)</f>
        <v/>
      </c>
      <c r="B1418" t="s">
        <v>16116</v>
      </c>
      <c r="C1418">
        <f>VLOOKUP(B1418,'Input - companies list'!B:L,2,FALSE)</f>
        <v/>
      </c>
      <c r="D1418">
        <f>VLOOKUP(B1418,'Input - companies list'!B:L,11,FALSE)</f>
        <v/>
      </c>
      <c r="E1418">
        <f>VLOOKUP(B1418,'Input - companies list'!B:E,4,FALSE)</f>
        <v/>
      </c>
      <c r="F1418">
        <f>SUMIFS('Input - target event report'!H:H,'Input - target event report'!B:B,B1418,'Input - target event report'!D:D, "Private Investment")</f>
        <v/>
      </c>
      <c r="G1418">
        <f>IF(I1418&lt;2, "N/A", (MAXIFS('Input - target event report'!E:E,'Input - target event report'!B:B,B:B,'Input - target event report'!D:D,"Private Investment")-MINIFS('Input - target event report'!E:E,'Input - target event report'!B:B,B:B,'Input - target event report'!D:D,"Private Investment"))/(I1418-1))</f>
        <v/>
      </c>
      <c r="H1418">
        <f>IF(MAXIFS('Input - target event report'!E:E,'Input - target event report'!B:B,B:B,'Input - target event report'!D:D,"Private Investment") = 0, "N/A", TODAY() - MAXIFS('Input - target event report'!E:E,'Input - target event report'!B:B,B:B,'Input - target event report'!D:D,"Private Investment"))</f>
        <v/>
      </c>
      <c r="I1418">
        <f>COUNTIFS('Input - target event report'!B:B,B1418,'Input - target event report'!D:D, "Private Investment")</f>
        <v/>
      </c>
      <c r="J1418">
        <f>INDEX('Input - companies list'!$1:$10000,MATCH(B1418,'Input - companies list'!B:B,0),MATCH("Flow",'Input - companies list'!$1:$1,0 ))</f>
        <v/>
      </c>
      <c r="K1418">
        <f>INDEX('Input - companies list'!$1:$10000,MATCH(B1418,'Input - companies list'!B:B,0),MATCH("Inter-Cluster Connectivity",'Input - companies list'!$1:$1,0 ))</f>
        <v/>
      </c>
      <c r="L1418">
        <f>IFERROR(PERCENTRANK(F:F,F1418),0)</f>
        <v/>
      </c>
      <c r="M1418">
        <f>IFERROR(1 - PERCENTRANK(G:G,G1418),0)</f>
        <v/>
      </c>
      <c r="N1418">
        <f>IFERROR(1 - PERCENTRANK(H:H,H1418),0)</f>
        <v/>
      </c>
      <c r="O1418">
        <f>IFERROR(PERCENTRANK(I:I,I1418),0)</f>
        <v/>
      </c>
      <c r="P1418">
        <f>IFERROR(1 - PERCENTRANK(J:J,J1418),0)</f>
        <v/>
      </c>
      <c r="Q1418">
        <f>IFERROR(PERCENTRANK(K:K,K1418),0)</f>
        <v/>
      </c>
      <c r="R1418">
        <f>L1418*weight1+M1418*weight2+N1418*weight3+O1418*weight4+P1418*weight5+Q1418*weight6</f>
        <v/>
      </c>
    </row>
    <row r="1419" spans="1:18">
      <c r="A1419">
        <f>RANK(R1419,R:R)</f>
        <v/>
      </c>
      <c r="B1419" t="s">
        <v>16126</v>
      </c>
      <c r="C1419">
        <f>VLOOKUP(B1419,'Input - companies list'!B:L,2,FALSE)</f>
        <v/>
      </c>
      <c r="D1419">
        <f>VLOOKUP(B1419,'Input - companies list'!B:L,11,FALSE)</f>
        <v/>
      </c>
      <c r="E1419">
        <f>VLOOKUP(B1419,'Input - companies list'!B:E,4,FALSE)</f>
        <v/>
      </c>
      <c r="F1419">
        <f>SUMIFS('Input - target event report'!H:H,'Input - target event report'!B:B,B1419,'Input - target event report'!D:D, "Private Investment")</f>
        <v/>
      </c>
      <c r="G1419">
        <f>IF(I1419&lt;2, "N/A", (MAXIFS('Input - target event report'!E:E,'Input - target event report'!B:B,B:B,'Input - target event report'!D:D,"Private Investment")-MINIFS('Input - target event report'!E:E,'Input - target event report'!B:B,B:B,'Input - target event report'!D:D,"Private Investment"))/(I1419-1))</f>
        <v/>
      </c>
      <c r="H1419">
        <f>IF(MAXIFS('Input - target event report'!E:E,'Input - target event report'!B:B,B:B,'Input - target event report'!D:D,"Private Investment") = 0, "N/A", TODAY() - MAXIFS('Input - target event report'!E:E,'Input - target event report'!B:B,B:B,'Input - target event report'!D:D,"Private Investment"))</f>
        <v/>
      </c>
      <c r="I1419">
        <f>COUNTIFS('Input - target event report'!B:B,B1419,'Input - target event report'!D:D, "Private Investment")</f>
        <v/>
      </c>
      <c r="J1419">
        <f>INDEX('Input - companies list'!$1:$10000,MATCH(B1419,'Input - companies list'!B:B,0),MATCH("Flow",'Input - companies list'!$1:$1,0 ))</f>
        <v/>
      </c>
      <c r="K1419">
        <f>INDEX('Input - companies list'!$1:$10000,MATCH(B1419,'Input - companies list'!B:B,0),MATCH("Inter-Cluster Connectivity",'Input - companies list'!$1:$1,0 ))</f>
        <v/>
      </c>
      <c r="L1419">
        <f>IFERROR(PERCENTRANK(F:F,F1419),0)</f>
        <v/>
      </c>
      <c r="M1419">
        <f>IFERROR(1 - PERCENTRANK(G:G,G1419),0)</f>
        <v/>
      </c>
      <c r="N1419">
        <f>IFERROR(1 - PERCENTRANK(H:H,H1419),0)</f>
        <v/>
      </c>
      <c r="O1419">
        <f>IFERROR(PERCENTRANK(I:I,I1419),0)</f>
        <v/>
      </c>
      <c r="P1419">
        <f>IFERROR(1 - PERCENTRANK(J:J,J1419),0)</f>
        <v/>
      </c>
      <c r="Q1419">
        <f>IFERROR(PERCENTRANK(K:K,K1419),0)</f>
        <v/>
      </c>
      <c r="R1419">
        <f>L1419*weight1+M1419*weight2+N1419*weight3+O1419*weight4+P1419*weight5+Q1419*weight6</f>
        <v/>
      </c>
    </row>
    <row r="1420" spans="1:18">
      <c r="A1420">
        <f>RANK(R1420,R:R)</f>
        <v/>
      </c>
      <c r="B1420" t="s">
        <v>16141</v>
      </c>
      <c r="C1420">
        <f>VLOOKUP(B1420,'Input - companies list'!B:L,2,FALSE)</f>
        <v/>
      </c>
      <c r="D1420">
        <f>VLOOKUP(B1420,'Input - companies list'!B:L,11,FALSE)</f>
        <v/>
      </c>
      <c r="E1420">
        <f>VLOOKUP(B1420,'Input - companies list'!B:E,4,FALSE)</f>
        <v/>
      </c>
      <c r="F1420">
        <f>SUMIFS('Input - target event report'!H:H,'Input - target event report'!B:B,B1420,'Input - target event report'!D:D, "Private Investment")</f>
        <v/>
      </c>
      <c r="G1420">
        <f>IF(I1420&lt;2, "N/A", (MAXIFS('Input - target event report'!E:E,'Input - target event report'!B:B,B:B,'Input - target event report'!D:D,"Private Investment")-MINIFS('Input - target event report'!E:E,'Input - target event report'!B:B,B:B,'Input - target event report'!D:D,"Private Investment"))/(I1420-1))</f>
        <v/>
      </c>
      <c r="H1420">
        <f>IF(MAXIFS('Input - target event report'!E:E,'Input - target event report'!B:B,B:B,'Input - target event report'!D:D,"Private Investment") = 0, "N/A", TODAY() - MAXIFS('Input - target event report'!E:E,'Input - target event report'!B:B,B:B,'Input - target event report'!D:D,"Private Investment"))</f>
        <v/>
      </c>
      <c r="I1420">
        <f>COUNTIFS('Input - target event report'!B:B,B1420,'Input - target event report'!D:D, "Private Investment")</f>
        <v/>
      </c>
      <c r="J1420">
        <f>INDEX('Input - companies list'!$1:$10000,MATCH(B1420,'Input - companies list'!B:B,0),MATCH("Flow",'Input - companies list'!$1:$1,0 ))</f>
        <v/>
      </c>
      <c r="K1420">
        <f>INDEX('Input - companies list'!$1:$10000,MATCH(B1420,'Input - companies list'!B:B,0),MATCH("Inter-Cluster Connectivity",'Input - companies list'!$1:$1,0 ))</f>
        <v/>
      </c>
      <c r="L1420">
        <f>IFERROR(PERCENTRANK(F:F,F1420),0)</f>
        <v/>
      </c>
      <c r="M1420">
        <f>IFERROR(1 - PERCENTRANK(G:G,G1420),0)</f>
        <v/>
      </c>
      <c r="N1420">
        <f>IFERROR(1 - PERCENTRANK(H:H,H1420),0)</f>
        <v/>
      </c>
      <c r="O1420">
        <f>IFERROR(PERCENTRANK(I:I,I1420),0)</f>
        <v/>
      </c>
      <c r="P1420">
        <f>IFERROR(1 - PERCENTRANK(J:J,J1420),0)</f>
        <v/>
      </c>
      <c r="Q1420">
        <f>IFERROR(PERCENTRANK(K:K,K1420),0)</f>
        <v/>
      </c>
      <c r="R1420">
        <f>L1420*weight1+M1420*weight2+N1420*weight3+O1420*weight4+P1420*weight5+Q1420*weight6</f>
        <v/>
      </c>
    </row>
    <row r="1421" spans="1:18">
      <c r="A1421">
        <f>RANK(R1421,R:R)</f>
        <v/>
      </c>
      <c r="B1421" t="s">
        <v>16153</v>
      </c>
      <c r="C1421">
        <f>VLOOKUP(B1421,'Input - companies list'!B:L,2,FALSE)</f>
        <v/>
      </c>
      <c r="D1421">
        <f>VLOOKUP(B1421,'Input - companies list'!B:L,11,FALSE)</f>
        <v/>
      </c>
      <c r="E1421">
        <f>VLOOKUP(B1421,'Input - companies list'!B:E,4,FALSE)</f>
        <v/>
      </c>
      <c r="F1421">
        <f>SUMIFS('Input - target event report'!H:H,'Input - target event report'!B:B,B1421,'Input - target event report'!D:D, "Private Investment")</f>
        <v/>
      </c>
      <c r="G1421">
        <f>IF(I1421&lt;2, "N/A", (MAXIFS('Input - target event report'!E:E,'Input - target event report'!B:B,B:B,'Input - target event report'!D:D,"Private Investment")-MINIFS('Input - target event report'!E:E,'Input - target event report'!B:B,B:B,'Input - target event report'!D:D,"Private Investment"))/(I1421-1))</f>
        <v/>
      </c>
      <c r="H1421">
        <f>IF(MAXIFS('Input - target event report'!E:E,'Input - target event report'!B:B,B:B,'Input - target event report'!D:D,"Private Investment") = 0, "N/A", TODAY() - MAXIFS('Input - target event report'!E:E,'Input - target event report'!B:B,B:B,'Input - target event report'!D:D,"Private Investment"))</f>
        <v/>
      </c>
      <c r="I1421">
        <f>COUNTIFS('Input - target event report'!B:B,B1421,'Input - target event report'!D:D, "Private Investment")</f>
        <v/>
      </c>
      <c r="J1421">
        <f>INDEX('Input - companies list'!$1:$10000,MATCH(B1421,'Input - companies list'!B:B,0),MATCH("Flow",'Input - companies list'!$1:$1,0 ))</f>
        <v/>
      </c>
      <c r="K1421">
        <f>INDEX('Input - companies list'!$1:$10000,MATCH(B1421,'Input - companies list'!B:B,0),MATCH("Inter-Cluster Connectivity",'Input - companies list'!$1:$1,0 ))</f>
        <v/>
      </c>
      <c r="L1421">
        <f>IFERROR(PERCENTRANK(F:F,F1421),0)</f>
        <v/>
      </c>
      <c r="M1421">
        <f>IFERROR(1 - PERCENTRANK(G:G,G1421),0)</f>
        <v/>
      </c>
      <c r="N1421">
        <f>IFERROR(1 - PERCENTRANK(H:H,H1421),0)</f>
        <v/>
      </c>
      <c r="O1421">
        <f>IFERROR(PERCENTRANK(I:I,I1421),0)</f>
        <v/>
      </c>
      <c r="P1421">
        <f>IFERROR(1 - PERCENTRANK(J:J,J1421),0)</f>
        <v/>
      </c>
      <c r="Q1421">
        <f>IFERROR(PERCENTRANK(K:K,K1421),0)</f>
        <v/>
      </c>
      <c r="R1421">
        <f>L1421*weight1+M1421*weight2+N1421*weight3+O1421*weight4+P1421*weight5+Q1421*weight6</f>
        <v/>
      </c>
    </row>
    <row r="1422" spans="1:18">
      <c r="A1422">
        <f>RANK(R1422,R:R)</f>
        <v/>
      </c>
      <c r="B1422" t="s">
        <v>16163</v>
      </c>
      <c r="C1422">
        <f>VLOOKUP(B1422,'Input - companies list'!B:L,2,FALSE)</f>
        <v/>
      </c>
      <c r="D1422">
        <f>VLOOKUP(B1422,'Input - companies list'!B:L,11,FALSE)</f>
        <v/>
      </c>
      <c r="E1422">
        <f>VLOOKUP(B1422,'Input - companies list'!B:E,4,FALSE)</f>
        <v/>
      </c>
      <c r="F1422">
        <f>SUMIFS('Input - target event report'!H:H,'Input - target event report'!B:B,B1422,'Input - target event report'!D:D, "Private Investment")</f>
        <v/>
      </c>
      <c r="G1422">
        <f>IF(I1422&lt;2, "N/A", (MAXIFS('Input - target event report'!E:E,'Input - target event report'!B:B,B:B,'Input - target event report'!D:D,"Private Investment")-MINIFS('Input - target event report'!E:E,'Input - target event report'!B:B,B:B,'Input - target event report'!D:D,"Private Investment"))/(I1422-1))</f>
        <v/>
      </c>
      <c r="H1422">
        <f>IF(MAXIFS('Input - target event report'!E:E,'Input - target event report'!B:B,B:B,'Input - target event report'!D:D,"Private Investment") = 0, "N/A", TODAY() - MAXIFS('Input - target event report'!E:E,'Input - target event report'!B:B,B:B,'Input - target event report'!D:D,"Private Investment"))</f>
        <v/>
      </c>
      <c r="I1422">
        <f>COUNTIFS('Input - target event report'!B:B,B1422,'Input - target event report'!D:D, "Private Investment")</f>
        <v/>
      </c>
      <c r="J1422">
        <f>INDEX('Input - companies list'!$1:$10000,MATCH(B1422,'Input - companies list'!B:B,0),MATCH("Flow",'Input - companies list'!$1:$1,0 ))</f>
        <v/>
      </c>
      <c r="K1422">
        <f>INDEX('Input - companies list'!$1:$10000,MATCH(B1422,'Input - companies list'!B:B,0),MATCH("Inter-Cluster Connectivity",'Input - companies list'!$1:$1,0 ))</f>
        <v/>
      </c>
      <c r="L1422">
        <f>IFERROR(PERCENTRANK(F:F,F1422),0)</f>
        <v/>
      </c>
      <c r="M1422">
        <f>IFERROR(1 - PERCENTRANK(G:G,G1422),0)</f>
        <v/>
      </c>
      <c r="N1422">
        <f>IFERROR(1 - PERCENTRANK(H:H,H1422),0)</f>
        <v/>
      </c>
      <c r="O1422">
        <f>IFERROR(PERCENTRANK(I:I,I1422),0)</f>
        <v/>
      </c>
      <c r="P1422">
        <f>IFERROR(1 - PERCENTRANK(J:J,J1422),0)</f>
        <v/>
      </c>
      <c r="Q1422">
        <f>IFERROR(PERCENTRANK(K:K,K1422),0)</f>
        <v/>
      </c>
      <c r="R1422">
        <f>L1422*weight1+M1422*weight2+N1422*weight3+O1422*weight4+P1422*weight5+Q1422*weight6</f>
        <v/>
      </c>
    </row>
    <row r="1423" spans="1:18">
      <c r="A1423">
        <f>RANK(R1423,R:R)</f>
        <v/>
      </c>
      <c r="B1423" t="s">
        <v>16175</v>
      </c>
      <c r="C1423">
        <f>VLOOKUP(B1423,'Input - companies list'!B:L,2,FALSE)</f>
        <v/>
      </c>
      <c r="D1423">
        <f>VLOOKUP(B1423,'Input - companies list'!B:L,11,FALSE)</f>
        <v/>
      </c>
      <c r="E1423">
        <f>VLOOKUP(B1423,'Input - companies list'!B:E,4,FALSE)</f>
        <v/>
      </c>
      <c r="F1423">
        <f>SUMIFS('Input - target event report'!H:H,'Input - target event report'!B:B,B1423,'Input - target event report'!D:D, "Private Investment")</f>
        <v/>
      </c>
      <c r="G1423">
        <f>IF(I1423&lt;2, "N/A", (MAXIFS('Input - target event report'!E:E,'Input - target event report'!B:B,B:B,'Input - target event report'!D:D,"Private Investment")-MINIFS('Input - target event report'!E:E,'Input - target event report'!B:B,B:B,'Input - target event report'!D:D,"Private Investment"))/(I1423-1))</f>
        <v/>
      </c>
      <c r="H1423">
        <f>IF(MAXIFS('Input - target event report'!E:E,'Input - target event report'!B:B,B:B,'Input - target event report'!D:D,"Private Investment") = 0, "N/A", TODAY() - MAXIFS('Input - target event report'!E:E,'Input - target event report'!B:B,B:B,'Input - target event report'!D:D,"Private Investment"))</f>
        <v/>
      </c>
      <c r="I1423">
        <f>COUNTIFS('Input - target event report'!B:B,B1423,'Input - target event report'!D:D, "Private Investment")</f>
        <v/>
      </c>
      <c r="J1423">
        <f>INDEX('Input - companies list'!$1:$10000,MATCH(B1423,'Input - companies list'!B:B,0),MATCH("Flow",'Input - companies list'!$1:$1,0 ))</f>
        <v/>
      </c>
      <c r="K1423">
        <f>INDEX('Input - companies list'!$1:$10000,MATCH(B1423,'Input - companies list'!B:B,0),MATCH("Inter-Cluster Connectivity",'Input - companies list'!$1:$1,0 ))</f>
        <v/>
      </c>
      <c r="L1423">
        <f>IFERROR(PERCENTRANK(F:F,F1423),0)</f>
        <v/>
      </c>
      <c r="M1423">
        <f>IFERROR(1 - PERCENTRANK(G:G,G1423),0)</f>
        <v/>
      </c>
      <c r="N1423">
        <f>IFERROR(1 - PERCENTRANK(H:H,H1423),0)</f>
        <v/>
      </c>
      <c r="O1423">
        <f>IFERROR(PERCENTRANK(I:I,I1423),0)</f>
        <v/>
      </c>
      <c r="P1423">
        <f>IFERROR(1 - PERCENTRANK(J:J,J1423),0)</f>
        <v/>
      </c>
      <c r="Q1423">
        <f>IFERROR(PERCENTRANK(K:K,K1423),0)</f>
        <v/>
      </c>
      <c r="R1423">
        <f>L1423*weight1+M1423*weight2+N1423*weight3+O1423*weight4+P1423*weight5+Q1423*weight6</f>
        <v/>
      </c>
    </row>
    <row r="1424" spans="1:18">
      <c r="A1424">
        <f>RANK(R1424,R:R)</f>
        <v/>
      </c>
      <c r="B1424" t="s">
        <v>16185</v>
      </c>
      <c r="C1424">
        <f>VLOOKUP(B1424,'Input - companies list'!B:L,2,FALSE)</f>
        <v/>
      </c>
      <c r="D1424">
        <f>VLOOKUP(B1424,'Input - companies list'!B:L,11,FALSE)</f>
        <v/>
      </c>
      <c r="E1424">
        <f>VLOOKUP(B1424,'Input - companies list'!B:E,4,FALSE)</f>
        <v/>
      </c>
      <c r="F1424">
        <f>SUMIFS('Input - target event report'!H:H,'Input - target event report'!B:B,B1424,'Input - target event report'!D:D, "Private Investment")</f>
        <v/>
      </c>
      <c r="G1424">
        <f>IF(I1424&lt;2, "N/A", (MAXIFS('Input - target event report'!E:E,'Input - target event report'!B:B,B:B,'Input - target event report'!D:D,"Private Investment")-MINIFS('Input - target event report'!E:E,'Input - target event report'!B:B,B:B,'Input - target event report'!D:D,"Private Investment"))/(I1424-1))</f>
        <v/>
      </c>
      <c r="H1424">
        <f>IF(MAXIFS('Input - target event report'!E:E,'Input - target event report'!B:B,B:B,'Input - target event report'!D:D,"Private Investment") = 0, "N/A", TODAY() - MAXIFS('Input - target event report'!E:E,'Input - target event report'!B:B,B:B,'Input - target event report'!D:D,"Private Investment"))</f>
        <v/>
      </c>
      <c r="I1424">
        <f>COUNTIFS('Input - target event report'!B:B,B1424,'Input - target event report'!D:D, "Private Investment")</f>
        <v/>
      </c>
      <c r="J1424">
        <f>INDEX('Input - companies list'!$1:$10000,MATCH(B1424,'Input - companies list'!B:B,0),MATCH("Flow",'Input - companies list'!$1:$1,0 ))</f>
        <v/>
      </c>
      <c r="K1424">
        <f>INDEX('Input - companies list'!$1:$10000,MATCH(B1424,'Input - companies list'!B:B,0),MATCH("Inter-Cluster Connectivity",'Input - companies list'!$1:$1,0 ))</f>
        <v/>
      </c>
      <c r="L1424">
        <f>IFERROR(PERCENTRANK(F:F,F1424),0)</f>
        <v/>
      </c>
      <c r="M1424">
        <f>IFERROR(1 - PERCENTRANK(G:G,G1424),0)</f>
        <v/>
      </c>
      <c r="N1424">
        <f>IFERROR(1 - PERCENTRANK(H:H,H1424),0)</f>
        <v/>
      </c>
      <c r="O1424">
        <f>IFERROR(PERCENTRANK(I:I,I1424),0)</f>
        <v/>
      </c>
      <c r="P1424">
        <f>IFERROR(1 - PERCENTRANK(J:J,J1424),0)</f>
        <v/>
      </c>
      <c r="Q1424">
        <f>IFERROR(PERCENTRANK(K:K,K1424),0)</f>
        <v/>
      </c>
      <c r="R1424">
        <f>L1424*weight1+M1424*weight2+N1424*weight3+O1424*weight4+P1424*weight5+Q1424*weight6</f>
        <v/>
      </c>
    </row>
    <row r="1425" spans="1:18">
      <c r="A1425">
        <f>RANK(R1425,R:R)</f>
        <v/>
      </c>
      <c r="B1425" t="s">
        <v>16197</v>
      </c>
      <c r="C1425">
        <f>VLOOKUP(B1425,'Input - companies list'!B:L,2,FALSE)</f>
        <v/>
      </c>
      <c r="D1425">
        <f>VLOOKUP(B1425,'Input - companies list'!B:L,11,FALSE)</f>
        <v/>
      </c>
      <c r="E1425">
        <f>VLOOKUP(B1425,'Input - companies list'!B:E,4,FALSE)</f>
        <v/>
      </c>
      <c r="F1425">
        <f>SUMIFS('Input - target event report'!H:H,'Input - target event report'!B:B,B1425,'Input - target event report'!D:D, "Private Investment")</f>
        <v/>
      </c>
      <c r="G1425">
        <f>IF(I1425&lt;2, "N/A", (MAXIFS('Input - target event report'!E:E,'Input - target event report'!B:B,B:B,'Input - target event report'!D:D,"Private Investment")-MINIFS('Input - target event report'!E:E,'Input - target event report'!B:B,B:B,'Input - target event report'!D:D,"Private Investment"))/(I1425-1))</f>
        <v/>
      </c>
      <c r="H1425">
        <f>IF(MAXIFS('Input - target event report'!E:E,'Input - target event report'!B:B,B:B,'Input - target event report'!D:D,"Private Investment") = 0, "N/A", TODAY() - MAXIFS('Input - target event report'!E:E,'Input - target event report'!B:B,B:B,'Input - target event report'!D:D,"Private Investment"))</f>
        <v/>
      </c>
      <c r="I1425">
        <f>COUNTIFS('Input - target event report'!B:B,B1425,'Input - target event report'!D:D, "Private Investment")</f>
        <v/>
      </c>
      <c r="J1425">
        <f>INDEX('Input - companies list'!$1:$10000,MATCH(B1425,'Input - companies list'!B:B,0),MATCH("Flow",'Input - companies list'!$1:$1,0 ))</f>
        <v/>
      </c>
      <c r="K1425">
        <f>INDEX('Input - companies list'!$1:$10000,MATCH(B1425,'Input - companies list'!B:B,0),MATCH("Inter-Cluster Connectivity",'Input - companies list'!$1:$1,0 ))</f>
        <v/>
      </c>
      <c r="L1425">
        <f>IFERROR(PERCENTRANK(F:F,F1425),0)</f>
        <v/>
      </c>
      <c r="M1425">
        <f>IFERROR(1 - PERCENTRANK(G:G,G1425),0)</f>
        <v/>
      </c>
      <c r="N1425">
        <f>IFERROR(1 - PERCENTRANK(H:H,H1425),0)</f>
        <v/>
      </c>
      <c r="O1425">
        <f>IFERROR(PERCENTRANK(I:I,I1425),0)</f>
        <v/>
      </c>
      <c r="P1425">
        <f>IFERROR(1 - PERCENTRANK(J:J,J1425),0)</f>
        <v/>
      </c>
      <c r="Q1425">
        <f>IFERROR(PERCENTRANK(K:K,K1425),0)</f>
        <v/>
      </c>
      <c r="R1425">
        <f>L1425*weight1+M1425*weight2+N1425*weight3+O1425*weight4+P1425*weight5+Q1425*weight6</f>
        <v/>
      </c>
    </row>
    <row r="1426" spans="1:18">
      <c r="A1426">
        <f>RANK(R1426,R:R)</f>
        <v/>
      </c>
      <c r="B1426" t="s">
        <v>16208</v>
      </c>
      <c r="C1426">
        <f>VLOOKUP(B1426,'Input - companies list'!B:L,2,FALSE)</f>
        <v/>
      </c>
      <c r="D1426">
        <f>VLOOKUP(B1426,'Input - companies list'!B:L,11,FALSE)</f>
        <v/>
      </c>
      <c r="E1426">
        <f>VLOOKUP(B1426,'Input - companies list'!B:E,4,FALSE)</f>
        <v/>
      </c>
      <c r="F1426">
        <f>SUMIFS('Input - target event report'!H:H,'Input - target event report'!B:B,B1426,'Input - target event report'!D:D, "Private Investment")</f>
        <v/>
      </c>
      <c r="G1426">
        <f>IF(I1426&lt;2, "N/A", (MAXIFS('Input - target event report'!E:E,'Input - target event report'!B:B,B:B,'Input - target event report'!D:D,"Private Investment")-MINIFS('Input - target event report'!E:E,'Input - target event report'!B:B,B:B,'Input - target event report'!D:D,"Private Investment"))/(I1426-1))</f>
        <v/>
      </c>
      <c r="H1426">
        <f>IF(MAXIFS('Input - target event report'!E:E,'Input - target event report'!B:B,B:B,'Input - target event report'!D:D,"Private Investment") = 0, "N/A", TODAY() - MAXIFS('Input - target event report'!E:E,'Input - target event report'!B:B,B:B,'Input - target event report'!D:D,"Private Investment"))</f>
        <v/>
      </c>
      <c r="I1426">
        <f>COUNTIFS('Input - target event report'!B:B,B1426,'Input - target event report'!D:D, "Private Investment")</f>
        <v/>
      </c>
      <c r="J1426">
        <f>INDEX('Input - companies list'!$1:$10000,MATCH(B1426,'Input - companies list'!B:B,0),MATCH("Flow",'Input - companies list'!$1:$1,0 ))</f>
        <v/>
      </c>
      <c r="K1426">
        <f>INDEX('Input - companies list'!$1:$10000,MATCH(B1426,'Input - companies list'!B:B,0),MATCH("Inter-Cluster Connectivity",'Input - companies list'!$1:$1,0 ))</f>
        <v/>
      </c>
      <c r="L1426">
        <f>IFERROR(PERCENTRANK(F:F,F1426),0)</f>
        <v/>
      </c>
      <c r="M1426">
        <f>IFERROR(1 - PERCENTRANK(G:G,G1426),0)</f>
        <v/>
      </c>
      <c r="N1426">
        <f>IFERROR(1 - PERCENTRANK(H:H,H1426),0)</f>
        <v/>
      </c>
      <c r="O1426">
        <f>IFERROR(PERCENTRANK(I:I,I1426),0)</f>
        <v/>
      </c>
      <c r="P1426">
        <f>IFERROR(1 - PERCENTRANK(J:J,J1426),0)</f>
        <v/>
      </c>
      <c r="Q1426">
        <f>IFERROR(PERCENTRANK(K:K,K1426),0)</f>
        <v/>
      </c>
      <c r="R1426">
        <f>L1426*weight1+M1426*weight2+N1426*weight3+O1426*weight4+P1426*weight5+Q1426*weight6</f>
        <v/>
      </c>
    </row>
    <row r="1427" spans="1:18">
      <c r="A1427">
        <f>RANK(R1427,R:R)</f>
        <v/>
      </c>
      <c r="B1427" t="s">
        <v>16220</v>
      </c>
      <c r="C1427">
        <f>VLOOKUP(B1427,'Input - companies list'!B:L,2,FALSE)</f>
        <v/>
      </c>
      <c r="D1427">
        <f>VLOOKUP(B1427,'Input - companies list'!B:L,11,FALSE)</f>
        <v/>
      </c>
      <c r="E1427">
        <f>VLOOKUP(B1427,'Input - companies list'!B:E,4,FALSE)</f>
        <v/>
      </c>
      <c r="F1427">
        <f>SUMIFS('Input - target event report'!H:H,'Input - target event report'!B:B,B1427,'Input - target event report'!D:D, "Private Investment")</f>
        <v/>
      </c>
      <c r="G1427">
        <f>IF(I1427&lt;2, "N/A", (MAXIFS('Input - target event report'!E:E,'Input - target event report'!B:B,B:B,'Input - target event report'!D:D,"Private Investment")-MINIFS('Input - target event report'!E:E,'Input - target event report'!B:B,B:B,'Input - target event report'!D:D,"Private Investment"))/(I1427-1))</f>
        <v/>
      </c>
      <c r="H1427">
        <f>IF(MAXIFS('Input - target event report'!E:E,'Input - target event report'!B:B,B:B,'Input - target event report'!D:D,"Private Investment") = 0, "N/A", TODAY() - MAXIFS('Input - target event report'!E:E,'Input - target event report'!B:B,B:B,'Input - target event report'!D:D,"Private Investment"))</f>
        <v/>
      </c>
      <c r="I1427">
        <f>COUNTIFS('Input - target event report'!B:B,B1427,'Input - target event report'!D:D, "Private Investment")</f>
        <v/>
      </c>
      <c r="J1427">
        <f>INDEX('Input - companies list'!$1:$10000,MATCH(B1427,'Input - companies list'!B:B,0),MATCH("Flow",'Input - companies list'!$1:$1,0 ))</f>
        <v/>
      </c>
      <c r="K1427">
        <f>INDEX('Input - companies list'!$1:$10000,MATCH(B1427,'Input - companies list'!B:B,0),MATCH("Inter-Cluster Connectivity",'Input - companies list'!$1:$1,0 ))</f>
        <v/>
      </c>
      <c r="L1427">
        <f>IFERROR(PERCENTRANK(F:F,F1427),0)</f>
        <v/>
      </c>
      <c r="M1427">
        <f>IFERROR(1 - PERCENTRANK(G:G,G1427),0)</f>
        <v/>
      </c>
      <c r="N1427">
        <f>IFERROR(1 - PERCENTRANK(H:H,H1427),0)</f>
        <v/>
      </c>
      <c r="O1427">
        <f>IFERROR(PERCENTRANK(I:I,I1427),0)</f>
        <v/>
      </c>
      <c r="P1427">
        <f>IFERROR(1 - PERCENTRANK(J:J,J1427),0)</f>
        <v/>
      </c>
      <c r="Q1427">
        <f>IFERROR(PERCENTRANK(K:K,K1427),0)</f>
        <v/>
      </c>
      <c r="R1427">
        <f>L1427*weight1+M1427*weight2+N1427*weight3+O1427*weight4+P1427*weight5+Q1427*weight6</f>
        <v/>
      </c>
    </row>
    <row r="1428" spans="1:18">
      <c r="A1428">
        <f>RANK(R1428,R:R)</f>
        <v/>
      </c>
      <c r="B1428" t="s">
        <v>16231</v>
      </c>
      <c r="C1428">
        <f>VLOOKUP(B1428,'Input - companies list'!B:L,2,FALSE)</f>
        <v/>
      </c>
      <c r="D1428">
        <f>VLOOKUP(B1428,'Input - companies list'!B:L,11,FALSE)</f>
        <v/>
      </c>
      <c r="E1428">
        <f>VLOOKUP(B1428,'Input - companies list'!B:E,4,FALSE)</f>
        <v/>
      </c>
      <c r="F1428">
        <f>SUMIFS('Input - target event report'!H:H,'Input - target event report'!B:B,B1428,'Input - target event report'!D:D, "Private Investment")</f>
        <v/>
      </c>
      <c r="G1428">
        <f>IF(I1428&lt;2, "N/A", (MAXIFS('Input - target event report'!E:E,'Input - target event report'!B:B,B:B,'Input - target event report'!D:D,"Private Investment")-MINIFS('Input - target event report'!E:E,'Input - target event report'!B:B,B:B,'Input - target event report'!D:D,"Private Investment"))/(I1428-1))</f>
        <v/>
      </c>
      <c r="H1428">
        <f>IF(MAXIFS('Input - target event report'!E:E,'Input - target event report'!B:B,B:B,'Input - target event report'!D:D,"Private Investment") = 0, "N/A", TODAY() - MAXIFS('Input - target event report'!E:E,'Input - target event report'!B:B,B:B,'Input - target event report'!D:D,"Private Investment"))</f>
        <v/>
      </c>
      <c r="I1428">
        <f>COUNTIFS('Input - target event report'!B:B,B1428,'Input - target event report'!D:D, "Private Investment")</f>
        <v/>
      </c>
      <c r="J1428">
        <f>INDEX('Input - companies list'!$1:$10000,MATCH(B1428,'Input - companies list'!B:B,0),MATCH("Flow",'Input - companies list'!$1:$1,0 ))</f>
        <v/>
      </c>
      <c r="K1428">
        <f>INDEX('Input - companies list'!$1:$10000,MATCH(B1428,'Input - companies list'!B:B,0),MATCH("Inter-Cluster Connectivity",'Input - companies list'!$1:$1,0 ))</f>
        <v/>
      </c>
      <c r="L1428">
        <f>IFERROR(PERCENTRANK(F:F,F1428),0)</f>
        <v/>
      </c>
      <c r="M1428">
        <f>IFERROR(1 - PERCENTRANK(G:G,G1428),0)</f>
        <v/>
      </c>
      <c r="N1428">
        <f>IFERROR(1 - PERCENTRANK(H:H,H1428),0)</f>
        <v/>
      </c>
      <c r="O1428">
        <f>IFERROR(PERCENTRANK(I:I,I1428),0)</f>
        <v/>
      </c>
      <c r="P1428">
        <f>IFERROR(1 - PERCENTRANK(J:J,J1428),0)</f>
        <v/>
      </c>
      <c r="Q1428">
        <f>IFERROR(PERCENTRANK(K:K,K1428),0)</f>
        <v/>
      </c>
      <c r="R1428">
        <f>L1428*weight1+M1428*weight2+N1428*weight3+O1428*weight4+P1428*weight5+Q1428*weight6</f>
        <v/>
      </c>
    </row>
    <row r="1429" spans="1:18">
      <c r="A1429">
        <f>RANK(R1429,R:R)</f>
        <v/>
      </c>
      <c r="B1429" t="s">
        <v>16242</v>
      </c>
      <c r="C1429">
        <f>VLOOKUP(B1429,'Input - companies list'!B:L,2,FALSE)</f>
        <v/>
      </c>
      <c r="D1429">
        <f>VLOOKUP(B1429,'Input - companies list'!B:L,11,FALSE)</f>
        <v/>
      </c>
      <c r="E1429">
        <f>VLOOKUP(B1429,'Input - companies list'!B:E,4,FALSE)</f>
        <v/>
      </c>
      <c r="F1429">
        <f>SUMIFS('Input - target event report'!H:H,'Input - target event report'!B:B,B1429,'Input - target event report'!D:D, "Private Investment")</f>
        <v/>
      </c>
      <c r="G1429">
        <f>IF(I1429&lt;2, "N/A", (MAXIFS('Input - target event report'!E:E,'Input - target event report'!B:B,B:B,'Input - target event report'!D:D,"Private Investment")-MINIFS('Input - target event report'!E:E,'Input - target event report'!B:B,B:B,'Input - target event report'!D:D,"Private Investment"))/(I1429-1))</f>
        <v/>
      </c>
      <c r="H1429">
        <f>IF(MAXIFS('Input - target event report'!E:E,'Input - target event report'!B:B,B:B,'Input - target event report'!D:D,"Private Investment") = 0, "N/A", TODAY() - MAXIFS('Input - target event report'!E:E,'Input - target event report'!B:B,B:B,'Input - target event report'!D:D,"Private Investment"))</f>
        <v/>
      </c>
      <c r="I1429">
        <f>COUNTIFS('Input - target event report'!B:B,B1429,'Input - target event report'!D:D, "Private Investment")</f>
        <v/>
      </c>
      <c r="J1429">
        <f>INDEX('Input - companies list'!$1:$10000,MATCH(B1429,'Input - companies list'!B:B,0),MATCH("Flow",'Input - companies list'!$1:$1,0 ))</f>
        <v/>
      </c>
      <c r="K1429">
        <f>INDEX('Input - companies list'!$1:$10000,MATCH(B1429,'Input - companies list'!B:B,0),MATCH("Inter-Cluster Connectivity",'Input - companies list'!$1:$1,0 ))</f>
        <v/>
      </c>
      <c r="L1429">
        <f>IFERROR(PERCENTRANK(F:F,F1429),0)</f>
        <v/>
      </c>
      <c r="M1429">
        <f>IFERROR(1 - PERCENTRANK(G:G,G1429),0)</f>
        <v/>
      </c>
      <c r="N1429">
        <f>IFERROR(1 - PERCENTRANK(H:H,H1429),0)</f>
        <v/>
      </c>
      <c r="O1429">
        <f>IFERROR(PERCENTRANK(I:I,I1429),0)</f>
        <v/>
      </c>
      <c r="P1429">
        <f>IFERROR(1 - PERCENTRANK(J:J,J1429),0)</f>
        <v/>
      </c>
      <c r="Q1429">
        <f>IFERROR(PERCENTRANK(K:K,K1429),0)</f>
        <v/>
      </c>
      <c r="R1429">
        <f>L1429*weight1+M1429*weight2+N1429*weight3+O1429*weight4+P1429*weight5+Q1429*weight6</f>
        <v/>
      </c>
    </row>
    <row r="1430" spans="1:18">
      <c r="A1430">
        <f>RANK(R1430,R:R)</f>
        <v/>
      </c>
      <c r="B1430" t="s">
        <v>16252</v>
      </c>
      <c r="C1430">
        <f>VLOOKUP(B1430,'Input - companies list'!B:L,2,FALSE)</f>
        <v/>
      </c>
      <c r="D1430">
        <f>VLOOKUP(B1430,'Input - companies list'!B:L,11,FALSE)</f>
        <v/>
      </c>
      <c r="E1430">
        <f>VLOOKUP(B1430,'Input - companies list'!B:E,4,FALSE)</f>
        <v/>
      </c>
      <c r="F1430">
        <f>SUMIFS('Input - target event report'!H:H,'Input - target event report'!B:B,B1430,'Input - target event report'!D:D, "Private Investment")</f>
        <v/>
      </c>
      <c r="G1430">
        <f>IF(I1430&lt;2, "N/A", (MAXIFS('Input - target event report'!E:E,'Input - target event report'!B:B,B:B,'Input - target event report'!D:D,"Private Investment")-MINIFS('Input - target event report'!E:E,'Input - target event report'!B:B,B:B,'Input - target event report'!D:D,"Private Investment"))/(I1430-1))</f>
        <v/>
      </c>
      <c r="H1430">
        <f>IF(MAXIFS('Input - target event report'!E:E,'Input - target event report'!B:B,B:B,'Input - target event report'!D:D,"Private Investment") = 0, "N/A", TODAY() - MAXIFS('Input - target event report'!E:E,'Input - target event report'!B:B,B:B,'Input - target event report'!D:D,"Private Investment"))</f>
        <v/>
      </c>
      <c r="I1430">
        <f>COUNTIFS('Input - target event report'!B:B,B1430,'Input - target event report'!D:D, "Private Investment")</f>
        <v/>
      </c>
      <c r="J1430">
        <f>INDEX('Input - companies list'!$1:$10000,MATCH(B1430,'Input - companies list'!B:B,0),MATCH("Flow",'Input - companies list'!$1:$1,0 ))</f>
        <v/>
      </c>
      <c r="K1430">
        <f>INDEX('Input - companies list'!$1:$10000,MATCH(B1430,'Input - companies list'!B:B,0),MATCH("Inter-Cluster Connectivity",'Input - companies list'!$1:$1,0 ))</f>
        <v/>
      </c>
      <c r="L1430">
        <f>IFERROR(PERCENTRANK(F:F,F1430),0)</f>
        <v/>
      </c>
      <c r="M1430">
        <f>IFERROR(1 - PERCENTRANK(G:G,G1430),0)</f>
        <v/>
      </c>
      <c r="N1430">
        <f>IFERROR(1 - PERCENTRANK(H:H,H1430),0)</f>
        <v/>
      </c>
      <c r="O1430">
        <f>IFERROR(PERCENTRANK(I:I,I1430),0)</f>
        <v/>
      </c>
      <c r="P1430">
        <f>IFERROR(1 - PERCENTRANK(J:J,J1430),0)</f>
        <v/>
      </c>
      <c r="Q1430">
        <f>IFERROR(PERCENTRANK(K:K,K1430),0)</f>
        <v/>
      </c>
      <c r="R1430">
        <f>L1430*weight1+M1430*weight2+N1430*weight3+O1430*weight4+P1430*weight5+Q1430*weight6</f>
        <v/>
      </c>
    </row>
    <row r="1431" spans="1:18">
      <c r="A1431">
        <f>RANK(R1431,R:R)</f>
        <v/>
      </c>
      <c r="B1431" t="s">
        <v>16263</v>
      </c>
      <c r="C1431">
        <f>VLOOKUP(B1431,'Input - companies list'!B:L,2,FALSE)</f>
        <v/>
      </c>
      <c r="D1431">
        <f>VLOOKUP(B1431,'Input - companies list'!B:L,11,FALSE)</f>
        <v/>
      </c>
      <c r="E1431">
        <f>VLOOKUP(B1431,'Input - companies list'!B:E,4,FALSE)</f>
        <v/>
      </c>
      <c r="F1431">
        <f>SUMIFS('Input - target event report'!H:H,'Input - target event report'!B:B,B1431,'Input - target event report'!D:D, "Private Investment")</f>
        <v/>
      </c>
      <c r="G1431">
        <f>IF(I1431&lt;2, "N/A", (MAXIFS('Input - target event report'!E:E,'Input - target event report'!B:B,B:B,'Input - target event report'!D:D,"Private Investment")-MINIFS('Input - target event report'!E:E,'Input - target event report'!B:B,B:B,'Input - target event report'!D:D,"Private Investment"))/(I1431-1))</f>
        <v/>
      </c>
      <c r="H1431">
        <f>IF(MAXIFS('Input - target event report'!E:E,'Input - target event report'!B:B,B:B,'Input - target event report'!D:D,"Private Investment") = 0, "N/A", TODAY() - MAXIFS('Input - target event report'!E:E,'Input - target event report'!B:B,B:B,'Input - target event report'!D:D,"Private Investment"))</f>
        <v/>
      </c>
      <c r="I1431">
        <f>COUNTIFS('Input - target event report'!B:B,B1431,'Input - target event report'!D:D, "Private Investment")</f>
        <v/>
      </c>
      <c r="J1431">
        <f>INDEX('Input - companies list'!$1:$10000,MATCH(B1431,'Input - companies list'!B:B,0),MATCH("Flow",'Input - companies list'!$1:$1,0 ))</f>
        <v/>
      </c>
      <c r="K1431">
        <f>INDEX('Input - companies list'!$1:$10000,MATCH(B1431,'Input - companies list'!B:B,0),MATCH("Inter-Cluster Connectivity",'Input - companies list'!$1:$1,0 ))</f>
        <v/>
      </c>
      <c r="L1431">
        <f>IFERROR(PERCENTRANK(F:F,F1431),0)</f>
        <v/>
      </c>
      <c r="M1431">
        <f>IFERROR(1 - PERCENTRANK(G:G,G1431),0)</f>
        <v/>
      </c>
      <c r="N1431">
        <f>IFERROR(1 - PERCENTRANK(H:H,H1431),0)</f>
        <v/>
      </c>
      <c r="O1431">
        <f>IFERROR(PERCENTRANK(I:I,I1431),0)</f>
        <v/>
      </c>
      <c r="P1431">
        <f>IFERROR(1 - PERCENTRANK(J:J,J1431),0)</f>
        <v/>
      </c>
      <c r="Q1431">
        <f>IFERROR(PERCENTRANK(K:K,K1431),0)</f>
        <v/>
      </c>
      <c r="R1431">
        <f>L1431*weight1+M1431*weight2+N1431*weight3+O1431*weight4+P1431*weight5+Q1431*weight6</f>
        <v/>
      </c>
    </row>
    <row r="1432" spans="1:18">
      <c r="A1432">
        <f>RANK(R1432,R:R)</f>
        <v/>
      </c>
      <c r="B1432" t="s">
        <v>16277</v>
      </c>
      <c r="C1432">
        <f>VLOOKUP(B1432,'Input - companies list'!B:L,2,FALSE)</f>
        <v/>
      </c>
      <c r="D1432">
        <f>VLOOKUP(B1432,'Input - companies list'!B:L,11,FALSE)</f>
        <v/>
      </c>
      <c r="E1432">
        <f>VLOOKUP(B1432,'Input - companies list'!B:E,4,FALSE)</f>
        <v/>
      </c>
      <c r="F1432">
        <f>SUMIFS('Input - target event report'!H:H,'Input - target event report'!B:B,B1432,'Input - target event report'!D:D, "Private Investment")</f>
        <v/>
      </c>
      <c r="G1432">
        <f>IF(I1432&lt;2, "N/A", (MAXIFS('Input - target event report'!E:E,'Input - target event report'!B:B,B:B,'Input - target event report'!D:D,"Private Investment")-MINIFS('Input - target event report'!E:E,'Input - target event report'!B:B,B:B,'Input - target event report'!D:D,"Private Investment"))/(I1432-1))</f>
        <v/>
      </c>
      <c r="H1432">
        <f>IF(MAXIFS('Input - target event report'!E:E,'Input - target event report'!B:B,B:B,'Input - target event report'!D:D,"Private Investment") = 0, "N/A", TODAY() - MAXIFS('Input - target event report'!E:E,'Input - target event report'!B:B,B:B,'Input - target event report'!D:D,"Private Investment"))</f>
        <v/>
      </c>
      <c r="I1432">
        <f>COUNTIFS('Input - target event report'!B:B,B1432,'Input - target event report'!D:D, "Private Investment")</f>
        <v/>
      </c>
      <c r="J1432">
        <f>INDEX('Input - companies list'!$1:$10000,MATCH(B1432,'Input - companies list'!B:B,0),MATCH("Flow",'Input - companies list'!$1:$1,0 ))</f>
        <v/>
      </c>
      <c r="K1432">
        <f>INDEX('Input - companies list'!$1:$10000,MATCH(B1432,'Input - companies list'!B:B,0),MATCH("Inter-Cluster Connectivity",'Input - companies list'!$1:$1,0 ))</f>
        <v/>
      </c>
      <c r="L1432">
        <f>IFERROR(PERCENTRANK(F:F,F1432),0)</f>
        <v/>
      </c>
      <c r="M1432">
        <f>IFERROR(1 - PERCENTRANK(G:G,G1432),0)</f>
        <v/>
      </c>
      <c r="N1432">
        <f>IFERROR(1 - PERCENTRANK(H:H,H1432),0)</f>
        <v/>
      </c>
      <c r="O1432">
        <f>IFERROR(PERCENTRANK(I:I,I1432),0)</f>
        <v/>
      </c>
      <c r="P1432">
        <f>IFERROR(1 - PERCENTRANK(J:J,J1432),0)</f>
        <v/>
      </c>
      <c r="Q1432">
        <f>IFERROR(PERCENTRANK(K:K,K1432),0)</f>
        <v/>
      </c>
      <c r="R1432">
        <f>L1432*weight1+M1432*weight2+N1432*weight3+O1432*weight4+P1432*weight5+Q1432*weight6</f>
        <v/>
      </c>
    </row>
    <row r="1433" spans="1:18">
      <c r="A1433">
        <f>RANK(R1433,R:R)</f>
        <v/>
      </c>
      <c r="B1433" t="s">
        <v>16286</v>
      </c>
      <c r="C1433">
        <f>VLOOKUP(B1433,'Input - companies list'!B:L,2,FALSE)</f>
        <v/>
      </c>
      <c r="D1433">
        <f>VLOOKUP(B1433,'Input - companies list'!B:L,11,FALSE)</f>
        <v/>
      </c>
      <c r="E1433">
        <f>VLOOKUP(B1433,'Input - companies list'!B:E,4,FALSE)</f>
        <v/>
      </c>
      <c r="F1433">
        <f>SUMIFS('Input - target event report'!H:H,'Input - target event report'!B:B,B1433,'Input - target event report'!D:D, "Private Investment")</f>
        <v/>
      </c>
      <c r="G1433">
        <f>IF(I1433&lt;2, "N/A", (MAXIFS('Input - target event report'!E:E,'Input - target event report'!B:B,B:B,'Input - target event report'!D:D,"Private Investment")-MINIFS('Input - target event report'!E:E,'Input - target event report'!B:B,B:B,'Input - target event report'!D:D,"Private Investment"))/(I1433-1))</f>
        <v/>
      </c>
      <c r="H1433">
        <f>IF(MAXIFS('Input - target event report'!E:E,'Input - target event report'!B:B,B:B,'Input - target event report'!D:D,"Private Investment") = 0, "N/A", TODAY() - MAXIFS('Input - target event report'!E:E,'Input - target event report'!B:B,B:B,'Input - target event report'!D:D,"Private Investment"))</f>
        <v/>
      </c>
      <c r="I1433">
        <f>COUNTIFS('Input - target event report'!B:B,B1433,'Input - target event report'!D:D, "Private Investment")</f>
        <v/>
      </c>
      <c r="J1433">
        <f>INDEX('Input - companies list'!$1:$10000,MATCH(B1433,'Input - companies list'!B:B,0),MATCH("Flow",'Input - companies list'!$1:$1,0 ))</f>
        <v/>
      </c>
      <c r="K1433">
        <f>INDEX('Input - companies list'!$1:$10000,MATCH(B1433,'Input - companies list'!B:B,0),MATCH("Inter-Cluster Connectivity",'Input - companies list'!$1:$1,0 ))</f>
        <v/>
      </c>
      <c r="L1433">
        <f>IFERROR(PERCENTRANK(F:F,F1433),0)</f>
        <v/>
      </c>
      <c r="M1433">
        <f>IFERROR(1 - PERCENTRANK(G:G,G1433),0)</f>
        <v/>
      </c>
      <c r="N1433">
        <f>IFERROR(1 - PERCENTRANK(H:H,H1433),0)</f>
        <v/>
      </c>
      <c r="O1433">
        <f>IFERROR(PERCENTRANK(I:I,I1433),0)</f>
        <v/>
      </c>
      <c r="P1433">
        <f>IFERROR(1 - PERCENTRANK(J:J,J1433),0)</f>
        <v/>
      </c>
      <c r="Q1433">
        <f>IFERROR(PERCENTRANK(K:K,K1433),0)</f>
        <v/>
      </c>
      <c r="R1433">
        <f>L1433*weight1+M1433*weight2+N1433*weight3+O1433*weight4+P1433*weight5+Q1433*weight6</f>
        <v/>
      </c>
    </row>
    <row r="1434" spans="1:18">
      <c r="A1434">
        <f>RANK(R1434,R:R)</f>
        <v/>
      </c>
      <c r="B1434" t="s">
        <v>16297</v>
      </c>
      <c r="C1434">
        <f>VLOOKUP(B1434,'Input - companies list'!B:L,2,FALSE)</f>
        <v/>
      </c>
      <c r="D1434">
        <f>VLOOKUP(B1434,'Input - companies list'!B:L,11,FALSE)</f>
        <v/>
      </c>
      <c r="E1434">
        <f>VLOOKUP(B1434,'Input - companies list'!B:E,4,FALSE)</f>
        <v/>
      </c>
      <c r="F1434">
        <f>SUMIFS('Input - target event report'!H:H,'Input - target event report'!B:B,B1434,'Input - target event report'!D:D, "Private Investment")</f>
        <v/>
      </c>
      <c r="G1434">
        <f>IF(I1434&lt;2, "N/A", (MAXIFS('Input - target event report'!E:E,'Input - target event report'!B:B,B:B,'Input - target event report'!D:D,"Private Investment")-MINIFS('Input - target event report'!E:E,'Input - target event report'!B:B,B:B,'Input - target event report'!D:D,"Private Investment"))/(I1434-1))</f>
        <v/>
      </c>
      <c r="H1434">
        <f>IF(MAXIFS('Input - target event report'!E:E,'Input - target event report'!B:B,B:B,'Input - target event report'!D:D,"Private Investment") = 0, "N/A", TODAY() - MAXIFS('Input - target event report'!E:E,'Input - target event report'!B:B,B:B,'Input - target event report'!D:D,"Private Investment"))</f>
        <v/>
      </c>
      <c r="I1434">
        <f>COUNTIFS('Input - target event report'!B:B,B1434,'Input - target event report'!D:D, "Private Investment")</f>
        <v/>
      </c>
      <c r="J1434">
        <f>INDEX('Input - companies list'!$1:$10000,MATCH(B1434,'Input - companies list'!B:B,0),MATCH("Flow",'Input - companies list'!$1:$1,0 ))</f>
        <v/>
      </c>
      <c r="K1434">
        <f>INDEX('Input - companies list'!$1:$10000,MATCH(B1434,'Input - companies list'!B:B,0),MATCH("Inter-Cluster Connectivity",'Input - companies list'!$1:$1,0 ))</f>
        <v/>
      </c>
      <c r="L1434">
        <f>IFERROR(PERCENTRANK(F:F,F1434),0)</f>
        <v/>
      </c>
      <c r="M1434">
        <f>IFERROR(1 - PERCENTRANK(G:G,G1434),0)</f>
        <v/>
      </c>
      <c r="N1434">
        <f>IFERROR(1 - PERCENTRANK(H:H,H1434),0)</f>
        <v/>
      </c>
      <c r="O1434">
        <f>IFERROR(PERCENTRANK(I:I,I1434),0)</f>
        <v/>
      </c>
      <c r="P1434">
        <f>IFERROR(1 - PERCENTRANK(J:J,J1434),0)</f>
        <v/>
      </c>
      <c r="Q1434">
        <f>IFERROR(PERCENTRANK(K:K,K1434),0)</f>
        <v/>
      </c>
      <c r="R1434">
        <f>L1434*weight1+M1434*weight2+N1434*weight3+O1434*weight4+P1434*weight5+Q1434*weight6</f>
        <v/>
      </c>
    </row>
    <row r="1435" spans="1:18">
      <c r="A1435">
        <f>RANK(R1435,R:R)</f>
        <v/>
      </c>
      <c r="B1435" t="s">
        <v>16308</v>
      </c>
      <c r="C1435">
        <f>VLOOKUP(B1435,'Input - companies list'!B:L,2,FALSE)</f>
        <v/>
      </c>
      <c r="D1435">
        <f>VLOOKUP(B1435,'Input - companies list'!B:L,11,FALSE)</f>
        <v/>
      </c>
      <c r="E1435">
        <f>VLOOKUP(B1435,'Input - companies list'!B:E,4,FALSE)</f>
        <v/>
      </c>
      <c r="F1435">
        <f>SUMIFS('Input - target event report'!H:H,'Input - target event report'!B:B,B1435,'Input - target event report'!D:D, "Private Investment")</f>
        <v/>
      </c>
      <c r="G1435">
        <f>IF(I1435&lt;2, "N/A", (MAXIFS('Input - target event report'!E:E,'Input - target event report'!B:B,B:B,'Input - target event report'!D:D,"Private Investment")-MINIFS('Input - target event report'!E:E,'Input - target event report'!B:B,B:B,'Input - target event report'!D:D,"Private Investment"))/(I1435-1))</f>
        <v/>
      </c>
      <c r="H1435">
        <f>IF(MAXIFS('Input - target event report'!E:E,'Input - target event report'!B:B,B:B,'Input - target event report'!D:D,"Private Investment") = 0, "N/A", TODAY() - MAXIFS('Input - target event report'!E:E,'Input - target event report'!B:B,B:B,'Input - target event report'!D:D,"Private Investment"))</f>
        <v/>
      </c>
      <c r="I1435">
        <f>COUNTIFS('Input - target event report'!B:B,B1435,'Input - target event report'!D:D, "Private Investment")</f>
        <v/>
      </c>
      <c r="J1435">
        <f>INDEX('Input - companies list'!$1:$10000,MATCH(B1435,'Input - companies list'!B:B,0),MATCH("Flow",'Input - companies list'!$1:$1,0 ))</f>
        <v/>
      </c>
      <c r="K1435">
        <f>INDEX('Input - companies list'!$1:$10000,MATCH(B1435,'Input - companies list'!B:B,0),MATCH("Inter-Cluster Connectivity",'Input - companies list'!$1:$1,0 ))</f>
        <v/>
      </c>
      <c r="L1435">
        <f>IFERROR(PERCENTRANK(F:F,F1435),0)</f>
        <v/>
      </c>
      <c r="M1435">
        <f>IFERROR(1 - PERCENTRANK(G:G,G1435),0)</f>
        <v/>
      </c>
      <c r="N1435">
        <f>IFERROR(1 - PERCENTRANK(H:H,H1435),0)</f>
        <v/>
      </c>
      <c r="O1435">
        <f>IFERROR(PERCENTRANK(I:I,I1435),0)</f>
        <v/>
      </c>
      <c r="P1435">
        <f>IFERROR(1 - PERCENTRANK(J:J,J1435),0)</f>
        <v/>
      </c>
      <c r="Q1435">
        <f>IFERROR(PERCENTRANK(K:K,K1435),0)</f>
        <v/>
      </c>
      <c r="R1435">
        <f>L1435*weight1+M1435*weight2+N1435*weight3+O1435*weight4+P1435*weight5+Q1435*weight6</f>
        <v/>
      </c>
    </row>
    <row r="1436" spans="1:18">
      <c r="A1436">
        <f>RANK(R1436,R:R)</f>
        <v/>
      </c>
      <c r="B1436" t="s">
        <v>16320</v>
      </c>
      <c r="C1436">
        <f>VLOOKUP(B1436,'Input - companies list'!B:L,2,FALSE)</f>
        <v/>
      </c>
      <c r="D1436">
        <f>VLOOKUP(B1436,'Input - companies list'!B:L,11,FALSE)</f>
        <v/>
      </c>
      <c r="E1436">
        <f>VLOOKUP(B1436,'Input - companies list'!B:E,4,FALSE)</f>
        <v/>
      </c>
      <c r="F1436">
        <f>SUMIFS('Input - target event report'!H:H,'Input - target event report'!B:B,B1436,'Input - target event report'!D:D, "Private Investment")</f>
        <v/>
      </c>
      <c r="G1436">
        <f>IF(I1436&lt;2, "N/A", (MAXIFS('Input - target event report'!E:E,'Input - target event report'!B:B,B:B,'Input - target event report'!D:D,"Private Investment")-MINIFS('Input - target event report'!E:E,'Input - target event report'!B:B,B:B,'Input - target event report'!D:D,"Private Investment"))/(I1436-1))</f>
        <v/>
      </c>
      <c r="H1436">
        <f>IF(MAXIFS('Input - target event report'!E:E,'Input - target event report'!B:B,B:B,'Input - target event report'!D:D,"Private Investment") = 0, "N/A", TODAY() - MAXIFS('Input - target event report'!E:E,'Input - target event report'!B:B,B:B,'Input - target event report'!D:D,"Private Investment"))</f>
        <v/>
      </c>
      <c r="I1436">
        <f>COUNTIFS('Input - target event report'!B:B,B1436,'Input - target event report'!D:D, "Private Investment")</f>
        <v/>
      </c>
      <c r="J1436">
        <f>INDEX('Input - companies list'!$1:$10000,MATCH(B1436,'Input - companies list'!B:B,0),MATCH("Flow",'Input - companies list'!$1:$1,0 ))</f>
        <v/>
      </c>
      <c r="K1436">
        <f>INDEX('Input - companies list'!$1:$10000,MATCH(B1436,'Input - companies list'!B:B,0),MATCH("Inter-Cluster Connectivity",'Input - companies list'!$1:$1,0 ))</f>
        <v/>
      </c>
      <c r="L1436">
        <f>IFERROR(PERCENTRANK(F:F,F1436),0)</f>
        <v/>
      </c>
      <c r="M1436">
        <f>IFERROR(1 - PERCENTRANK(G:G,G1436),0)</f>
        <v/>
      </c>
      <c r="N1436">
        <f>IFERROR(1 - PERCENTRANK(H:H,H1436),0)</f>
        <v/>
      </c>
      <c r="O1436">
        <f>IFERROR(PERCENTRANK(I:I,I1436),0)</f>
        <v/>
      </c>
      <c r="P1436">
        <f>IFERROR(1 - PERCENTRANK(J:J,J1436),0)</f>
        <v/>
      </c>
      <c r="Q1436">
        <f>IFERROR(PERCENTRANK(K:K,K1436),0)</f>
        <v/>
      </c>
      <c r="R1436">
        <f>L1436*weight1+M1436*weight2+N1436*weight3+O1436*weight4+P1436*weight5+Q1436*weight6</f>
        <v/>
      </c>
    </row>
    <row r="1437" spans="1:18">
      <c r="A1437">
        <f>RANK(R1437,R:R)</f>
        <v/>
      </c>
      <c r="B1437" t="s">
        <v>16327</v>
      </c>
      <c r="C1437">
        <f>VLOOKUP(B1437,'Input - companies list'!B:L,2,FALSE)</f>
        <v/>
      </c>
      <c r="D1437">
        <f>VLOOKUP(B1437,'Input - companies list'!B:L,11,FALSE)</f>
        <v/>
      </c>
      <c r="E1437">
        <f>VLOOKUP(B1437,'Input - companies list'!B:E,4,FALSE)</f>
        <v/>
      </c>
      <c r="F1437">
        <f>SUMIFS('Input - target event report'!H:H,'Input - target event report'!B:B,B1437,'Input - target event report'!D:D, "Private Investment")</f>
        <v/>
      </c>
      <c r="G1437">
        <f>IF(I1437&lt;2, "N/A", (MAXIFS('Input - target event report'!E:E,'Input - target event report'!B:B,B:B,'Input - target event report'!D:D,"Private Investment")-MINIFS('Input - target event report'!E:E,'Input - target event report'!B:B,B:B,'Input - target event report'!D:D,"Private Investment"))/(I1437-1))</f>
        <v/>
      </c>
      <c r="H1437">
        <f>IF(MAXIFS('Input - target event report'!E:E,'Input - target event report'!B:B,B:B,'Input - target event report'!D:D,"Private Investment") = 0, "N/A", TODAY() - MAXIFS('Input - target event report'!E:E,'Input - target event report'!B:B,B:B,'Input - target event report'!D:D,"Private Investment"))</f>
        <v/>
      </c>
      <c r="I1437">
        <f>COUNTIFS('Input - target event report'!B:B,B1437,'Input - target event report'!D:D, "Private Investment")</f>
        <v/>
      </c>
      <c r="J1437">
        <f>INDEX('Input - companies list'!$1:$10000,MATCH(B1437,'Input - companies list'!B:B,0),MATCH("Flow",'Input - companies list'!$1:$1,0 ))</f>
        <v/>
      </c>
      <c r="K1437">
        <f>INDEX('Input - companies list'!$1:$10000,MATCH(B1437,'Input - companies list'!B:B,0),MATCH("Inter-Cluster Connectivity",'Input - companies list'!$1:$1,0 ))</f>
        <v/>
      </c>
      <c r="L1437">
        <f>IFERROR(PERCENTRANK(F:F,F1437),0)</f>
        <v/>
      </c>
      <c r="M1437">
        <f>IFERROR(1 - PERCENTRANK(G:G,G1437),0)</f>
        <v/>
      </c>
      <c r="N1437">
        <f>IFERROR(1 - PERCENTRANK(H:H,H1437),0)</f>
        <v/>
      </c>
      <c r="O1437">
        <f>IFERROR(PERCENTRANK(I:I,I1437),0)</f>
        <v/>
      </c>
      <c r="P1437">
        <f>IFERROR(1 - PERCENTRANK(J:J,J1437),0)</f>
        <v/>
      </c>
      <c r="Q1437">
        <f>IFERROR(PERCENTRANK(K:K,K1437),0)</f>
        <v/>
      </c>
      <c r="R1437">
        <f>L1437*weight1+M1437*weight2+N1437*weight3+O1437*weight4+P1437*weight5+Q1437*weight6</f>
        <v/>
      </c>
    </row>
    <row r="1438" spans="1:18">
      <c r="A1438">
        <f>RANK(R1438,R:R)</f>
        <v/>
      </c>
      <c r="B1438" t="s">
        <v>16338</v>
      </c>
      <c r="C1438">
        <f>VLOOKUP(B1438,'Input - companies list'!B:L,2,FALSE)</f>
        <v/>
      </c>
      <c r="D1438">
        <f>VLOOKUP(B1438,'Input - companies list'!B:L,11,FALSE)</f>
        <v/>
      </c>
      <c r="E1438">
        <f>VLOOKUP(B1438,'Input - companies list'!B:E,4,FALSE)</f>
        <v/>
      </c>
      <c r="F1438">
        <f>SUMIFS('Input - target event report'!H:H,'Input - target event report'!B:B,B1438,'Input - target event report'!D:D, "Private Investment")</f>
        <v/>
      </c>
      <c r="G1438">
        <f>IF(I1438&lt;2, "N/A", (MAXIFS('Input - target event report'!E:E,'Input - target event report'!B:B,B:B,'Input - target event report'!D:D,"Private Investment")-MINIFS('Input - target event report'!E:E,'Input - target event report'!B:B,B:B,'Input - target event report'!D:D,"Private Investment"))/(I1438-1))</f>
        <v/>
      </c>
      <c r="H1438">
        <f>IF(MAXIFS('Input - target event report'!E:E,'Input - target event report'!B:B,B:B,'Input - target event report'!D:D,"Private Investment") = 0, "N/A", TODAY() - MAXIFS('Input - target event report'!E:E,'Input - target event report'!B:B,B:B,'Input - target event report'!D:D,"Private Investment"))</f>
        <v/>
      </c>
      <c r="I1438">
        <f>COUNTIFS('Input - target event report'!B:B,B1438,'Input - target event report'!D:D, "Private Investment")</f>
        <v/>
      </c>
      <c r="J1438">
        <f>INDEX('Input - companies list'!$1:$10000,MATCH(B1438,'Input - companies list'!B:B,0),MATCH("Flow",'Input - companies list'!$1:$1,0 ))</f>
        <v/>
      </c>
      <c r="K1438">
        <f>INDEX('Input - companies list'!$1:$10000,MATCH(B1438,'Input - companies list'!B:B,0),MATCH("Inter-Cluster Connectivity",'Input - companies list'!$1:$1,0 ))</f>
        <v/>
      </c>
      <c r="L1438">
        <f>IFERROR(PERCENTRANK(F:F,F1438),0)</f>
        <v/>
      </c>
      <c r="M1438">
        <f>IFERROR(1 - PERCENTRANK(G:G,G1438),0)</f>
        <v/>
      </c>
      <c r="N1438">
        <f>IFERROR(1 - PERCENTRANK(H:H,H1438),0)</f>
        <v/>
      </c>
      <c r="O1438">
        <f>IFERROR(PERCENTRANK(I:I,I1438),0)</f>
        <v/>
      </c>
      <c r="P1438">
        <f>IFERROR(1 - PERCENTRANK(J:J,J1438),0)</f>
        <v/>
      </c>
      <c r="Q1438">
        <f>IFERROR(PERCENTRANK(K:K,K1438),0)</f>
        <v/>
      </c>
      <c r="R1438">
        <f>L1438*weight1+M1438*weight2+N1438*weight3+O1438*weight4+P1438*weight5+Q1438*weight6</f>
        <v/>
      </c>
    </row>
    <row r="1439" spans="1:18">
      <c r="A1439">
        <f>RANK(R1439,R:R)</f>
        <v/>
      </c>
      <c r="B1439" t="s">
        <v>16350</v>
      </c>
      <c r="C1439">
        <f>VLOOKUP(B1439,'Input - companies list'!B:L,2,FALSE)</f>
        <v/>
      </c>
      <c r="D1439">
        <f>VLOOKUP(B1439,'Input - companies list'!B:L,11,FALSE)</f>
        <v/>
      </c>
      <c r="E1439">
        <f>VLOOKUP(B1439,'Input - companies list'!B:E,4,FALSE)</f>
        <v/>
      </c>
      <c r="F1439">
        <f>SUMIFS('Input - target event report'!H:H,'Input - target event report'!B:B,B1439,'Input - target event report'!D:D, "Private Investment")</f>
        <v/>
      </c>
      <c r="G1439">
        <f>IF(I1439&lt;2, "N/A", (MAXIFS('Input - target event report'!E:E,'Input - target event report'!B:B,B:B,'Input - target event report'!D:D,"Private Investment")-MINIFS('Input - target event report'!E:E,'Input - target event report'!B:B,B:B,'Input - target event report'!D:D,"Private Investment"))/(I1439-1))</f>
        <v/>
      </c>
      <c r="H1439">
        <f>IF(MAXIFS('Input - target event report'!E:E,'Input - target event report'!B:B,B:B,'Input - target event report'!D:D,"Private Investment") = 0, "N/A", TODAY() - MAXIFS('Input - target event report'!E:E,'Input - target event report'!B:B,B:B,'Input - target event report'!D:D,"Private Investment"))</f>
        <v/>
      </c>
      <c r="I1439">
        <f>COUNTIFS('Input - target event report'!B:B,B1439,'Input - target event report'!D:D, "Private Investment")</f>
        <v/>
      </c>
      <c r="J1439">
        <f>INDEX('Input - companies list'!$1:$10000,MATCH(B1439,'Input - companies list'!B:B,0),MATCH("Flow",'Input - companies list'!$1:$1,0 ))</f>
        <v/>
      </c>
      <c r="K1439">
        <f>INDEX('Input - companies list'!$1:$10000,MATCH(B1439,'Input - companies list'!B:B,0),MATCH("Inter-Cluster Connectivity",'Input - companies list'!$1:$1,0 ))</f>
        <v/>
      </c>
      <c r="L1439">
        <f>IFERROR(PERCENTRANK(F:F,F1439),0)</f>
        <v/>
      </c>
      <c r="M1439">
        <f>IFERROR(1 - PERCENTRANK(G:G,G1439),0)</f>
        <v/>
      </c>
      <c r="N1439">
        <f>IFERROR(1 - PERCENTRANK(H:H,H1439),0)</f>
        <v/>
      </c>
      <c r="O1439">
        <f>IFERROR(PERCENTRANK(I:I,I1439),0)</f>
        <v/>
      </c>
      <c r="P1439">
        <f>IFERROR(1 - PERCENTRANK(J:J,J1439),0)</f>
        <v/>
      </c>
      <c r="Q1439">
        <f>IFERROR(PERCENTRANK(K:K,K1439),0)</f>
        <v/>
      </c>
      <c r="R1439">
        <f>L1439*weight1+M1439*weight2+N1439*weight3+O1439*weight4+P1439*weight5+Q1439*weight6</f>
        <v/>
      </c>
    </row>
    <row r="1440" spans="1:18">
      <c r="A1440">
        <f>RANK(R1440,R:R)</f>
        <v/>
      </c>
      <c r="B1440" t="s">
        <v>16358</v>
      </c>
      <c r="C1440">
        <f>VLOOKUP(B1440,'Input - companies list'!B:L,2,FALSE)</f>
        <v/>
      </c>
      <c r="D1440">
        <f>VLOOKUP(B1440,'Input - companies list'!B:L,11,FALSE)</f>
        <v/>
      </c>
      <c r="E1440">
        <f>VLOOKUP(B1440,'Input - companies list'!B:E,4,FALSE)</f>
        <v/>
      </c>
      <c r="F1440">
        <f>SUMIFS('Input - target event report'!H:H,'Input - target event report'!B:B,B1440,'Input - target event report'!D:D, "Private Investment")</f>
        <v/>
      </c>
      <c r="G1440">
        <f>IF(I1440&lt;2, "N/A", (MAXIFS('Input - target event report'!E:E,'Input - target event report'!B:B,B:B,'Input - target event report'!D:D,"Private Investment")-MINIFS('Input - target event report'!E:E,'Input - target event report'!B:B,B:B,'Input - target event report'!D:D,"Private Investment"))/(I1440-1))</f>
        <v/>
      </c>
      <c r="H1440">
        <f>IF(MAXIFS('Input - target event report'!E:E,'Input - target event report'!B:B,B:B,'Input - target event report'!D:D,"Private Investment") = 0, "N/A", TODAY() - MAXIFS('Input - target event report'!E:E,'Input - target event report'!B:B,B:B,'Input - target event report'!D:D,"Private Investment"))</f>
        <v/>
      </c>
      <c r="I1440">
        <f>COUNTIFS('Input - target event report'!B:B,B1440,'Input - target event report'!D:D, "Private Investment")</f>
        <v/>
      </c>
      <c r="J1440">
        <f>INDEX('Input - companies list'!$1:$10000,MATCH(B1440,'Input - companies list'!B:B,0),MATCH("Flow",'Input - companies list'!$1:$1,0 ))</f>
        <v/>
      </c>
      <c r="K1440">
        <f>INDEX('Input - companies list'!$1:$10000,MATCH(B1440,'Input - companies list'!B:B,0),MATCH("Inter-Cluster Connectivity",'Input - companies list'!$1:$1,0 ))</f>
        <v/>
      </c>
      <c r="L1440">
        <f>IFERROR(PERCENTRANK(F:F,F1440),0)</f>
        <v/>
      </c>
      <c r="M1440">
        <f>IFERROR(1 - PERCENTRANK(G:G,G1440),0)</f>
        <v/>
      </c>
      <c r="N1440">
        <f>IFERROR(1 - PERCENTRANK(H:H,H1440),0)</f>
        <v/>
      </c>
      <c r="O1440">
        <f>IFERROR(PERCENTRANK(I:I,I1440),0)</f>
        <v/>
      </c>
      <c r="P1440">
        <f>IFERROR(1 - PERCENTRANK(J:J,J1440),0)</f>
        <v/>
      </c>
      <c r="Q1440">
        <f>IFERROR(PERCENTRANK(K:K,K1440),0)</f>
        <v/>
      </c>
      <c r="R1440">
        <f>L1440*weight1+M1440*weight2+N1440*weight3+O1440*weight4+P1440*weight5+Q1440*weight6</f>
        <v/>
      </c>
    </row>
    <row r="1441" spans="1:18">
      <c r="A1441">
        <f>RANK(R1441,R:R)</f>
        <v/>
      </c>
      <c r="B1441" t="s">
        <v>16369</v>
      </c>
      <c r="C1441">
        <f>VLOOKUP(B1441,'Input - companies list'!B:L,2,FALSE)</f>
        <v/>
      </c>
      <c r="D1441">
        <f>VLOOKUP(B1441,'Input - companies list'!B:L,11,FALSE)</f>
        <v/>
      </c>
      <c r="E1441">
        <f>VLOOKUP(B1441,'Input - companies list'!B:E,4,FALSE)</f>
        <v/>
      </c>
      <c r="F1441">
        <f>SUMIFS('Input - target event report'!H:H,'Input - target event report'!B:B,B1441,'Input - target event report'!D:D, "Private Investment")</f>
        <v/>
      </c>
      <c r="G1441">
        <f>IF(I1441&lt;2, "N/A", (MAXIFS('Input - target event report'!E:E,'Input - target event report'!B:B,B:B,'Input - target event report'!D:D,"Private Investment")-MINIFS('Input - target event report'!E:E,'Input - target event report'!B:B,B:B,'Input - target event report'!D:D,"Private Investment"))/(I1441-1))</f>
        <v/>
      </c>
      <c r="H1441">
        <f>IF(MAXIFS('Input - target event report'!E:E,'Input - target event report'!B:B,B:B,'Input - target event report'!D:D,"Private Investment") = 0, "N/A", TODAY() - MAXIFS('Input - target event report'!E:E,'Input - target event report'!B:B,B:B,'Input - target event report'!D:D,"Private Investment"))</f>
        <v/>
      </c>
      <c r="I1441">
        <f>COUNTIFS('Input - target event report'!B:B,B1441,'Input - target event report'!D:D, "Private Investment")</f>
        <v/>
      </c>
      <c r="J1441">
        <f>INDEX('Input - companies list'!$1:$10000,MATCH(B1441,'Input - companies list'!B:B,0),MATCH("Flow",'Input - companies list'!$1:$1,0 ))</f>
        <v/>
      </c>
      <c r="K1441">
        <f>INDEX('Input - companies list'!$1:$10000,MATCH(B1441,'Input - companies list'!B:B,0),MATCH("Inter-Cluster Connectivity",'Input - companies list'!$1:$1,0 ))</f>
        <v/>
      </c>
      <c r="L1441">
        <f>IFERROR(PERCENTRANK(F:F,F1441),0)</f>
        <v/>
      </c>
      <c r="M1441">
        <f>IFERROR(1 - PERCENTRANK(G:G,G1441),0)</f>
        <v/>
      </c>
      <c r="N1441">
        <f>IFERROR(1 - PERCENTRANK(H:H,H1441),0)</f>
        <v/>
      </c>
      <c r="O1441">
        <f>IFERROR(PERCENTRANK(I:I,I1441),0)</f>
        <v/>
      </c>
      <c r="P1441">
        <f>IFERROR(1 - PERCENTRANK(J:J,J1441),0)</f>
        <v/>
      </c>
      <c r="Q1441">
        <f>IFERROR(PERCENTRANK(K:K,K1441),0)</f>
        <v/>
      </c>
      <c r="R1441">
        <f>L1441*weight1+M1441*weight2+N1441*weight3+O1441*weight4+P1441*weight5+Q1441*weight6</f>
        <v/>
      </c>
    </row>
    <row r="1442" spans="1:18">
      <c r="A1442">
        <f>RANK(R1442,R:R)</f>
        <v/>
      </c>
      <c r="B1442" t="s">
        <v>16378</v>
      </c>
      <c r="C1442">
        <f>VLOOKUP(B1442,'Input - companies list'!B:L,2,FALSE)</f>
        <v/>
      </c>
      <c r="D1442">
        <f>VLOOKUP(B1442,'Input - companies list'!B:L,11,FALSE)</f>
        <v/>
      </c>
      <c r="E1442">
        <f>VLOOKUP(B1442,'Input - companies list'!B:E,4,FALSE)</f>
        <v/>
      </c>
      <c r="F1442">
        <f>SUMIFS('Input - target event report'!H:H,'Input - target event report'!B:B,B1442,'Input - target event report'!D:D, "Private Investment")</f>
        <v/>
      </c>
      <c r="G1442">
        <f>IF(I1442&lt;2, "N/A", (MAXIFS('Input - target event report'!E:E,'Input - target event report'!B:B,B:B,'Input - target event report'!D:D,"Private Investment")-MINIFS('Input - target event report'!E:E,'Input - target event report'!B:B,B:B,'Input - target event report'!D:D,"Private Investment"))/(I1442-1))</f>
        <v/>
      </c>
      <c r="H1442">
        <f>IF(MAXIFS('Input - target event report'!E:E,'Input - target event report'!B:B,B:B,'Input - target event report'!D:D,"Private Investment") = 0, "N/A", TODAY() - MAXIFS('Input - target event report'!E:E,'Input - target event report'!B:B,B:B,'Input - target event report'!D:D,"Private Investment"))</f>
        <v/>
      </c>
      <c r="I1442">
        <f>COUNTIFS('Input - target event report'!B:B,B1442,'Input - target event report'!D:D, "Private Investment")</f>
        <v/>
      </c>
      <c r="J1442">
        <f>INDEX('Input - companies list'!$1:$10000,MATCH(B1442,'Input - companies list'!B:B,0),MATCH("Flow",'Input - companies list'!$1:$1,0 ))</f>
        <v/>
      </c>
      <c r="K1442">
        <f>INDEX('Input - companies list'!$1:$10000,MATCH(B1442,'Input - companies list'!B:B,0),MATCH("Inter-Cluster Connectivity",'Input - companies list'!$1:$1,0 ))</f>
        <v/>
      </c>
      <c r="L1442">
        <f>IFERROR(PERCENTRANK(F:F,F1442),0)</f>
        <v/>
      </c>
      <c r="M1442">
        <f>IFERROR(1 - PERCENTRANK(G:G,G1442),0)</f>
        <v/>
      </c>
      <c r="N1442">
        <f>IFERROR(1 - PERCENTRANK(H:H,H1442),0)</f>
        <v/>
      </c>
      <c r="O1442">
        <f>IFERROR(PERCENTRANK(I:I,I1442),0)</f>
        <v/>
      </c>
      <c r="P1442">
        <f>IFERROR(1 - PERCENTRANK(J:J,J1442),0)</f>
        <v/>
      </c>
      <c r="Q1442">
        <f>IFERROR(PERCENTRANK(K:K,K1442),0)</f>
        <v/>
      </c>
      <c r="R1442">
        <f>L1442*weight1+M1442*weight2+N1442*weight3+O1442*weight4+P1442*weight5+Q1442*weight6</f>
        <v/>
      </c>
    </row>
    <row r="1443" spans="1:18">
      <c r="A1443">
        <f>RANK(R1443,R:R)</f>
        <v/>
      </c>
      <c r="B1443" t="s">
        <v>16387</v>
      </c>
      <c r="C1443">
        <f>VLOOKUP(B1443,'Input - companies list'!B:L,2,FALSE)</f>
        <v/>
      </c>
      <c r="D1443">
        <f>VLOOKUP(B1443,'Input - companies list'!B:L,11,FALSE)</f>
        <v/>
      </c>
      <c r="E1443">
        <f>VLOOKUP(B1443,'Input - companies list'!B:E,4,FALSE)</f>
        <v/>
      </c>
      <c r="F1443">
        <f>SUMIFS('Input - target event report'!H:H,'Input - target event report'!B:B,B1443,'Input - target event report'!D:D, "Private Investment")</f>
        <v/>
      </c>
      <c r="G1443">
        <f>IF(I1443&lt;2, "N/A", (MAXIFS('Input - target event report'!E:E,'Input - target event report'!B:B,B:B,'Input - target event report'!D:D,"Private Investment")-MINIFS('Input - target event report'!E:E,'Input - target event report'!B:B,B:B,'Input - target event report'!D:D,"Private Investment"))/(I1443-1))</f>
        <v/>
      </c>
      <c r="H1443">
        <f>IF(MAXIFS('Input - target event report'!E:E,'Input - target event report'!B:B,B:B,'Input - target event report'!D:D,"Private Investment") = 0, "N/A", TODAY() - MAXIFS('Input - target event report'!E:E,'Input - target event report'!B:B,B:B,'Input - target event report'!D:D,"Private Investment"))</f>
        <v/>
      </c>
      <c r="I1443">
        <f>COUNTIFS('Input - target event report'!B:B,B1443,'Input - target event report'!D:D, "Private Investment")</f>
        <v/>
      </c>
      <c r="J1443">
        <f>INDEX('Input - companies list'!$1:$10000,MATCH(B1443,'Input - companies list'!B:B,0),MATCH("Flow",'Input - companies list'!$1:$1,0 ))</f>
        <v/>
      </c>
      <c r="K1443">
        <f>INDEX('Input - companies list'!$1:$10000,MATCH(B1443,'Input - companies list'!B:B,0),MATCH("Inter-Cluster Connectivity",'Input - companies list'!$1:$1,0 ))</f>
        <v/>
      </c>
      <c r="L1443">
        <f>IFERROR(PERCENTRANK(F:F,F1443),0)</f>
        <v/>
      </c>
      <c r="M1443">
        <f>IFERROR(1 - PERCENTRANK(G:G,G1443),0)</f>
        <v/>
      </c>
      <c r="N1443">
        <f>IFERROR(1 - PERCENTRANK(H:H,H1443),0)</f>
        <v/>
      </c>
      <c r="O1443">
        <f>IFERROR(PERCENTRANK(I:I,I1443),0)</f>
        <v/>
      </c>
      <c r="P1443">
        <f>IFERROR(1 - PERCENTRANK(J:J,J1443),0)</f>
        <v/>
      </c>
      <c r="Q1443">
        <f>IFERROR(PERCENTRANK(K:K,K1443),0)</f>
        <v/>
      </c>
      <c r="R1443">
        <f>L1443*weight1+M1443*weight2+N1443*weight3+O1443*weight4+P1443*weight5+Q1443*weight6</f>
        <v/>
      </c>
    </row>
    <row r="1444" spans="1:18">
      <c r="A1444">
        <f>RANK(R1444,R:R)</f>
        <v/>
      </c>
      <c r="B1444" t="s">
        <v>16397</v>
      </c>
      <c r="C1444">
        <f>VLOOKUP(B1444,'Input - companies list'!B:L,2,FALSE)</f>
        <v/>
      </c>
      <c r="D1444">
        <f>VLOOKUP(B1444,'Input - companies list'!B:L,11,FALSE)</f>
        <v/>
      </c>
      <c r="E1444">
        <f>VLOOKUP(B1444,'Input - companies list'!B:E,4,FALSE)</f>
        <v/>
      </c>
      <c r="F1444">
        <f>SUMIFS('Input - target event report'!H:H,'Input - target event report'!B:B,B1444,'Input - target event report'!D:D, "Private Investment")</f>
        <v/>
      </c>
      <c r="G1444">
        <f>IF(I1444&lt;2, "N/A", (MAXIFS('Input - target event report'!E:E,'Input - target event report'!B:B,B:B,'Input - target event report'!D:D,"Private Investment")-MINIFS('Input - target event report'!E:E,'Input - target event report'!B:B,B:B,'Input - target event report'!D:D,"Private Investment"))/(I1444-1))</f>
        <v/>
      </c>
      <c r="H1444">
        <f>IF(MAXIFS('Input - target event report'!E:E,'Input - target event report'!B:B,B:B,'Input - target event report'!D:D,"Private Investment") = 0, "N/A", TODAY() - MAXIFS('Input - target event report'!E:E,'Input - target event report'!B:B,B:B,'Input - target event report'!D:D,"Private Investment"))</f>
        <v/>
      </c>
      <c r="I1444">
        <f>COUNTIFS('Input - target event report'!B:B,B1444,'Input - target event report'!D:D, "Private Investment")</f>
        <v/>
      </c>
      <c r="J1444">
        <f>INDEX('Input - companies list'!$1:$10000,MATCH(B1444,'Input - companies list'!B:B,0),MATCH("Flow",'Input - companies list'!$1:$1,0 ))</f>
        <v/>
      </c>
      <c r="K1444">
        <f>INDEX('Input - companies list'!$1:$10000,MATCH(B1444,'Input - companies list'!B:B,0),MATCH("Inter-Cluster Connectivity",'Input - companies list'!$1:$1,0 ))</f>
        <v/>
      </c>
      <c r="L1444">
        <f>IFERROR(PERCENTRANK(F:F,F1444),0)</f>
        <v/>
      </c>
      <c r="M1444">
        <f>IFERROR(1 - PERCENTRANK(G:G,G1444),0)</f>
        <v/>
      </c>
      <c r="N1444">
        <f>IFERROR(1 - PERCENTRANK(H:H,H1444),0)</f>
        <v/>
      </c>
      <c r="O1444">
        <f>IFERROR(PERCENTRANK(I:I,I1444),0)</f>
        <v/>
      </c>
      <c r="P1444">
        <f>IFERROR(1 - PERCENTRANK(J:J,J1444),0)</f>
        <v/>
      </c>
      <c r="Q1444">
        <f>IFERROR(PERCENTRANK(K:K,K1444),0)</f>
        <v/>
      </c>
      <c r="R1444">
        <f>L1444*weight1+M1444*weight2+N1444*weight3+O1444*weight4+P1444*weight5+Q1444*weight6</f>
        <v/>
      </c>
    </row>
    <row r="1445" spans="1:18">
      <c r="A1445">
        <f>RANK(R1445,R:R)</f>
        <v/>
      </c>
      <c r="B1445" t="s">
        <v>16407</v>
      </c>
      <c r="C1445">
        <f>VLOOKUP(B1445,'Input - companies list'!B:L,2,FALSE)</f>
        <v/>
      </c>
      <c r="D1445">
        <f>VLOOKUP(B1445,'Input - companies list'!B:L,11,FALSE)</f>
        <v/>
      </c>
      <c r="E1445">
        <f>VLOOKUP(B1445,'Input - companies list'!B:E,4,FALSE)</f>
        <v/>
      </c>
      <c r="F1445">
        <f>SUMIFS('Input - target event report'!H:H,'Input - target event report'!B:B,B1445,'Input - target event report'!D:D, "Private Investment")</f>
        <v/>
      </c>
      <c r="G1445">
        <f>IF(I1445&lt;2, "N/A", (MAXIFS('Input - target event report'!E:E,'Input - target event report'!B:B,B:B,'Input - target event report'!D:D,"Private Investment")-MINIFS('Input - target event report'!E:E,'Input - target event report'!B:B,B:B,'Input - target event report'!D:D,"Private Investment"))/(I1445-1))</f>
        <v/>
      </c>
      <c r="H1445">
        <f>IF(MAXIFS('Input - target event report'!E:E,'Input - target event report'!B:B,B:B,'Input - target event report'!D:D,"Private Investment") = 0, "N/A", TODAY() - MAXIFS('Input - target event report'!E:E,'Input - target event report'!B:B,B:B,'Input - target event report'!D:D,"Private Investment"))</f>
        <v/>
      </c>
      <c r="I1445">
        <f>COUNTIFS('Input - target event report'!B:B,B1445,'Input - target event report'!D:D, "Private Investment")</f>
        <v/>
      </c>
      <c r="J1445">
        <f>INDEX('Input - companies list'!$1:$10000,MATCH(B1445,'Input - companies list'!B:B,0),MATCH("Flow",'Input - companies list'!$1:$1,0 ))</f>
        <v/>
      </c>
      <c r="K1445">
        <f>INDEX('Input - companies list'!$1:$10000,MATCH(B1445,'Input - companies list'!B:B,0),MATCH("Inter-Cluster Connectivity",'Input - companies list'!$1:$1,0 ))</f>
        <v/>
      </c>
      <c r="L1445">
        <f>IFERROR(PERCENTRANK(F:F,F1445),0)</f>
        <v/>
      </c>
      <c r="M1445">
        <f>IFERROR(1 - PERCENTRANK(G:G,G1445),0)</f>
        <v/>
      </c>
      <c r="N1445">
        <f>IFERROR(1 - PERCENTRANK(H:H,H1445),0)</f>
        <v/>
      </c>
      <c r="O1445">
        <f>IFERROR(PERCENTRANK(I:I,I1445),0)</f>
        <v/>
      </c>
      <c r="P1445">
        <f>IFERROR(1 - PERCENTRANK(J:J,J1445),0)</f>
        <v/>
      </c>
      <c r="Q1445">
        <f>IFERROR(PERCENTRANK(K:K,K1445),0)</f>
        <v/>
      </c>
      <c r="R1445">
        <f>L1445*weight1+M1445*weight2+N1445*weight3+O1445*weight4+P1445*weight5+Q1445*weight6</f>
        <v/>
      </c>
    </row>
    <row r="1446" spans="1:18">
      <c r="A1446">
        <f>RANK(R1446,R:R)</f>
        <v/>
      </c>
      <c r="B1446" t="s">
        <v>16418</v>
      </c>
      <c r="C1446">
        <f>VLOOKUP(B1446,'Input - companies list'!B:L,2,FALSE)</f>
        <v/>
      </c>
      <c r="D1446">
        <f>VLOOKUP(B1446,'Input - companies list'!B:L,11,FALSE)</f>
        <v/>
      </c>
      <c r="E1446">
        <f>VLOOKUP(B1446,'Input - companies list'!B:E,4,FALSE)</f>
        <v/>
      </c>
      <c r="F1446">
        <f>SUMIFS('Input - target event report'!H:H,'Input - target event report'!B:B,B1446,'Input - target event report'!D:D, "Private Investment")</f>
        <v/>
      </c>
      <c r="G1446">
        <f>IF(I1446&lt;2, "N/A", (MAXIFS('Input - target event report'!E:E,'Input - target event report'!B:B,B:B,'Input - target event report'!D:D,"Private Investment")-MINIFS('Input - target event report'!E:E,'Input - target event report'!B:B,B:B,'Input - target event report'!D:D,"Private Investment"))/(I1446-1))</f>
        <v/>
      </c>
      <c r="H1446">
        <f>IF(MAXIFS('Input - target event report'!E:E,'Input - target event report'!B:B,B:B,'Input - target event report'!D:D,"Private Investment") = 0, "N/A", TODAY() - MAXIFS('Input - target event report'!E:E,'Input - target event report'!B:B,B:B,'Input - target event report'!D:D,"Private Investment"))</f>
        <v/>
      </c>
      <c r="I1446">
        <f>COUNTIFS('Input - target event report'!B:B,B1446,'Input - target event report'!D:D, "Private Investment")</f>
        <v/>
      </c>
      <c r="J1446">
        <f>INDEX('Input - companies list'!$1:$10000,MATCH(B1446,'Input - companies list'!B:B,0),MATCH("Flow",'Input - companies list'!$1:$1,0 ))</f>
        <v/>
      </c>
      <c r="K1446">
        <f>INDEX('Input - companies list'!$1:$10000,MATCH(B1446,'Input - companies list'!B:B,0),MATCH("Inter-Cluster Connectivity",'Input - companies list'!$1:$1,0 ))</f>
        <v/>
      </c>
      <c r="L1446">
        <f>IFERROR(PERCENTRANK(F:F,F1446),0)</f>
        <v/>
      </c>
      <c r="M1446">
        <f>IFERROR(1 - PERCENTRANK(G:G,G1446),0)</f>
        <v/>
      </c>
      <c r="N1446">
        <f>IFERROR(1 - PERCENTRANK(H:H,H1446),0)</f>
        <v/>
      </c>
      <c r="O1446">
        <f>IFERROR(PERCENTRANK(I:I,I1446),0)</f>
        <v/>
      </c>
      <c r="P1446">
        <f>IFERROR(1 - PERCENTRANK(J:J,J1446),0)</f>
        <v/>
      </c>
      <c r="Q1446">
        <f>IFERROR(PERCENTRANK(K:K,K1446),0)</f>
        <v/>
      </c>
      <c r="R1446">
        <f>L1446*weight1+M1446*weight2+N1446*weight3+O1446*weight4+P1446*weight5+Q1446*weight6</f>
        <v/>
      </c>
    </row>
    <row r="1447" spans="1:18">
      <c r="A1447">
        <f>RANK(R1447,R:R)</f>
        <v/>
      </c>
      <c r="B1447" t="s">
        <v>16430</v>
      </c>
      <c r="C1447">
        <f>VLOOKUP(B1447,'Input - companies list'!B:L,2,FALSE)</f>
        <v/>
      </c>
      <c r="D1447">
        <f>VLOOKUP(B1447,'Input - companies list'!B:L,11,FALSE)</f>
        <v/>
      </c>
      <c r="E1447">
        <f>VLOOKUP(B1447,'Input - companies list'!B:E,4,FALSE)</f>
        <v/>
      </c>
      <c r="F1447">
        <f>SUMIFS('Input - target event report'!H:H,'Input - target event report'!B:B,B1447,'Input - target event report'!D:D, "Private Investment")</f>
        <v/>
      </c>
      <c r="G1447">
        <f>IF(I1447&lt;2, "N/A", (MAXIFS('Input - target event report'!E:E,'Input - target event report'!B:B,B:B,'Input - target event report'!D:D,"Private Investment")-MINIFS('Input - target event report'!E:E,'Input - target event report'!B:B,B:B,'Input - target event report'!D:D,"Private Investment"))/(I1447-1))</f>
        <v/>
      </c>
      <c r="H1447">
        <f>IF(MAXIFS('Input - target event report'!E:E,'Input - target event report'!B:B,B:B,'Input - target event report'!D:D,"Private Investment") = 0, "N/A", TODAY() - MAXIFS('Input - target event report'!E:E,'Input - target event report'!B:B,B:B,'Input - target event report'!D:D,"Private Investment"))</f>
        <v/>
      </c>
      <c r="I1447">
        <f>COUNTIFS('Input - target event report'!B:B,B1447,'Input - target event report'!D:D, "Private Investment")</f>
        <v/>
      </c>
      <c r="J1447">
        <f>INDEX('Input - companies list'!$1:$10000,MATCH(B1447,'Input - companies list'!B:B,0),MATCH("Flow",'Input - companies list'!$1:$1,0 ))</f>
        <v/>
      </c>
      <c r="K1447">
        <f>INDEX('Input - companies list'!$1:$10000,MATCH(B1447,'Input - companies list'!B:B,0),MATCH("Inter-Cluster Connectivity",'Input - companies list'!$1:$1,0 ))</f>
        <v/>
      </c>
      <c r="L1447">
        <f>IFERROR(PERCENTRANK(F:F,F1447),0)</f>
        <v/>
      </c>
      <c r="M1447">
        <f>IFERROR(1 - PERCENTRANK(G:G,G1447),0)</f>
        <v/>
      </c>
      <c r="N1447">
        <f>IFERROR(1 - PERCENTRANK(H:H,H1447),0)</f>
        <v/>
      </c>
      <c r="O1447">
        <f>IFERROR(PERCENTRANK(I:I,I1447),0)</f>
        <v/>
      </c>
      <c r="P1447">
        <f>IFERROR(1 - PERCENTRANK(J:J,J1447),0)</f>
        <v/>
      </c>
      <c r="Q1447">
        <f>IFERROR(PERCENTRANK(K:K,K1447),0)</f>
        <v/>
      </c>
      <c r="R1447">
        <f>L1447*weight1+M1447*weight2+N1447*weight3+O1447*weight4+P1447*weight5+Q1447*weight6</f>
        <v/>
      </c>
    </row>
    <row r="1448" spans="1:18">
      <c r="A1448">
        <f>RANK(R1448,R:R)</f>
        <v/>
      </c>
      <c r="B1448" t="s">
        <v>16441</v>
      </c>
      <c r="C1448">
        <f>VLOOKUP(B1448,'Input - companies list'!B:L,2,FALSE)</f>
        <v/>
      </c>
      <c r="D1448">
        <f>VLOOKUP(B1448,'Input - companies list'!B:L,11,FALSE)</f>
        <v/>
      </c>
      <c r="E1448">
        <f>VLOOKUP(B1448,'Input - companies list'!B:E,4,FALSE)</f>
        <v/>
      </c>
      <c r="F1448">
        <f>SUMIFS('Input - target event report'!H:H,'Input - target event report'!B:B,B1448,'Input - target event report'!D:D, "Private Investment")</f>
        <v/>
      </c>
      <c r="G1448">
        <f>IF(I1448&lt;2, "N/A", (MAXIFS('Input - target event report'!E:E,'Input - target event report'!B:B,B:B,'Input - target event report'!D:D,"Private Investment")-MINIFS('Input - target event report'!E:E,'Input - target event report'!B:B,B:B,'Input - target event report'!D:D,"Private Investment"))/(I1448-1))</f>
        <v/>
      </c>
      <c r="H1448">
        <f>IF(MAXIFS('Input - target event report'!E:E,'Input - target event report'!B:B,B:B,'Input - target event report'!D:D,"Private Investment") = 0, "N/A", TODAY() - MAXIFS('Input - target event report'!E:E,'Input - target event report'!B:B,B:B,'Input - target event report'!D:D,"Private Investment"))</f>
        <v/>
      </c>
      <c r="I1448">
        <f>COUNTIFS('Input - target event report'!B:B,B1448,'Input - target event report'!D:D, "Private Investment")</f>
        <v/>
      </c>
      <c r="J1448">
        <f>INDEX('Input - companies list'!$1:$10000,MATCH(B1448,'Input - companies list'!B:B,0),MATCH("Flow",'Input - companies list'!$1:$1,0 ))</f>
        <v/>
      </c>
      <c r="K1448">
        <f>INDEX('Input - companies list'!$1:$10000,MATCH(B1448,'Input - companies list'!B:B,0),MATCH("Inter-Cluster Connectivity",'Input - companies list'!$1:$1,0 ))</f>
        <v/>
      </c>
      <c r="L1448">
        <f>IFERROR(PERCENTRANK(F:F,F1448),0)</f>
        <v/>
      </c>
      <c r="M1448">
        <f>IFERROR(1 - PERCENTRANK(G:G,G1448),0)</f>
        <v/>
      </c>
      <c r="N1448">
        <f>IFERROR(1 - PERCENTRANK(H:H,H1448),0)</f>
        <v/>
      </c>
      <c r="O1448">
        <f>IFERROR(PERCENTRANK(I:I,I1448),0)</f>
        <v/>
      </c>
      <c r="P1448">
        <f>IFERROR(1 - PERCENTRANK(J:J,J1448),0)</f>
        <v/>
      </c>
      <c r="Q1448">
        <f>IFERROR(PERCENTRANK(K:K,K1448),0)</f>
        <v/>
      </c>
      <c r="R1448">
        <f>L1448*weight1+M1448*weight2+N1448*weight3+O1448*weight4+P1448*weight5+Q1448*weight6</f>
        <v/>
      </c>
    </row>
    <row r="1449" spans="1:18">
      <c r="A1449">
        <f>RANK(R1449,R:R)</f>
        <v/>
      </c>
      <c r="B1449" t="s">
        <v>16450</v>
      </c>
      <c r="C1449">
        <f>VLOOKUP(B1449,'Input - companies list'!B:L,2,FALSE)</f>
        <v/>
      </c>
      <c r="D1449">
        <f>VLOOKUP(B1449,'Input - companies list'!B:L,11,FALSE)</f>
        <v/>
      </c>
      <c r="E1449">
        <f>VLOOKUP(B1449,'Input - companies list'!B:E,4,FALSE)</f>
        <v/>
      </c>
      <c r="F1449">
        <f>SUMIFS('Input - target event report'!H:H,'Input - target event report'!B:B,B1449,'Input - target event report'!D:D, "Private Investment")</f>
        <v/>
      </c>
      <c r="G1449">
        <f>IF(I1449&lt;2, "N/A", (MAXIFS('Input - target event report'!E:E,'Input - target event report'!B:B,B:B,'Input - target event report'!D:D,"Private Investment")-MINIFS('Input - target event report'!E:E,'Input - target event report'!B:B,B:B,'Input - target event report'!D:D,"Private Investment"))/(I1449-1))</f>
        <v/>
      </c>
      <c r="H1449">
        <f>IF(MAXIFS('Input - target event report'!E:E,'Input - target event report'!B:B,B:B,'Input - target event report'!D:D,"Private Investment") = 0, "N/A", TODAY() - MAXIFS('Input - target event report'!E:E,'Input - target event report'!B:B,B:B,'Input - target event report'!D:D,"Private Investment"))</f>
        <v/>
      </c>
      <c r="I1449">
        <f>COUNTIFS('Input - target event report'!B:B,B1449,'Input - target event report'!D:D, "Private Investment")</f>
        <v/>
      </c>
      <c r="J1449">
        <f>INDEX('Input - companies list'!$1:$10000,MATCH(B1449,'Input - companies list'!B:B,0),MATCH("Flow",'Input - companies list'!$1:$1,0 ))</f>
        <v/>
      </c>
      <c r="K1449">
        <f>INDEX('Input - companies list'!$1:$10000,MATCH(B1449,'Input - companies list'!B:B,0),MATCH("Inter-Cluster Connectivity",'Input - companies list'!$1:$1,0 ))</f>
        <v/>
      </c>
      <c r="L1449">
        <f>IFERROR(PERCENTRANK(F:F,F1449),0)</f>
        <v/>
      </c>
      <c r="M1449">
        <f>IFERROR(1 - PERCENTRANK(G:G,G1449),0)</f>
        <v/>
      </c>
      <c r="N1449">
        <f>IFERROR(1 - PERCENTRANK(H:H,H1449),0)</f>
        <v/>
      </c>
      <c r="O1449">
        <f>IFERROR(PERCENTRANK(I:I,I1449),0)</f>
        <v/>
      </c>
      <c r="P1449">
        <f>IFERROR(1 - PERCENTRANK(J:J,J1449),0)</f>
        <v/>
      </c>
      <c r="Q1449">
        <f>IFERROR(PERCENTRANK(K:K,K1449),0)</f>
        <v/>
      </c>
      <c r="R1449">
        <f>L1449*weight1+M1449*weight2+N1449*weight3+O1449*weight4+P1449*weight5+Q1449*weight6</f>
        <v/>
      </c>
    </row>
    <row r="1450" spans="1:18">
      <c r="A1450">
        <f>RANK(R1450,R:R)</f>
        <v/>
      </c>
      <c r="B1450" t="s">
        <v>16459</v>
      </c>
      <c r="C1450">
        <f>VLOOKUP(B1450,'Input - companies list'!B:L,2,FALSE)</f>
        <v/>
      </c>
      <c r="D1450">
        <f>VLOOKUP(B1450,'Input - companies list'!B:L,11,FALSE)</f>
        <v/>
      </c>
      <c r="E1450">
        <f>VLOOKUP(B1450,'Input - companies list'!B:E,4,FALSE)</f>
        <v/>
      </c>
      <c r="F1450">
        <f>SUMIFS('Input - target event report'!H:H,'Input - target event report'!B:B,B1450,'Input - target event report'!D:D, "Private Investment")</f>
        <v/>
      </c>
      <c r="G1450">
        <f>IF(I1450&lt;2, "N/A", (MAXIFS('Input - target event report'!E:E,'Input - target event report'!B:B,B:B,'Input - target event report'!D:D,"Private Investment")-MINIFS('Input - target event report'!E:E,'Input - target event report'!B:B,B:B,'Input - target event report'!D:D,"Private Investment"))/(I1450-1))</f>
        <v/>
      </c>
      <c r="H1450">
        <f>IF(MAXIFS('Input - target event report'!E:E,'Input - target event report'!B:B,B:B,'Input - target event report'!D:D,"Private Investment") = 0, "N/A", TODAY() - MAXIFS('Input - target event report'!E:E,'Input - target event report'!B:B,B:B,'Input - target event report'!D:D,"Private Investment"))</f>
        <v/>
      </c>
      <c r="I1450">
        <f>COUNTIFS('Input - target event report'!B:B,B1450,'Input - target event report'!D:D, "Private Investment")</f>
        <v/>
      </c>
      <c r="J1450">
        <f>INDEX('Input - companies list'!$1:$10000,MATCH(B1450,'Input - companies list'!B:B,0),MATCH("Flow",'Input - companies list'!$1:$1,0 ))</f>
        <v/>
      </c>
      <c r="K1450">
        <f>INDEX('Input - companies list'!$1:$10000,MATCH(B1450,'Input - companies list'!B:B,0),MATCH("Inter-Cluster Connectivity",'Input - companies list'!$1:$1,0 ))</f>
        <v/>
      </c>
      <c r="L1450">
        <f>IFERROR(PERCENTRANK(F:F,F1450),0)</f>
        <v/>
      </c>
      <c r="M1450">
        <f>IFERROR(1 - PERCENTRANK(G:G,G1450),0)</f>
        <v/>
      </c>
      <c r="N1450">
        <f>IFERROR(1 - PERCENTRANK(H:H,H1450),0)</f>
        <v/>
      </c>
      <c r="O1450">
        <f>IFERROR(PERCENTRANK(I:I,I1450),0)</f>
        <v/>
      </c>
      <c r="P1450">
        <f>IFERROR(1 - PERCENTRANK(J:J,J1450),0)</f>
        <v/>
      </c>
      <c r="Q1450">
        <f>IFERROR(PERCENTRANK(K:K,K1450),0)</f>
        <v/>
      </c>
      <c r="R1450">
        <f>L1450*weight1+M1450*weight2+N1450*weight3+O1450*weight4+P1450*weight5+Q1450*weight6</f>
        <v/>
      </c>
    </row>
    <row r="1451" spans="1:18">
      <c r="A1451">
        <f>RANK(R1451,R:R)</f>
        <v/>
      </c>
      <c r="B1451" t="s">
        <v>16470</v>
      </c>
      <c r="C1451">
        <f>VLOOKUP(B1451,'Input - companies list'!B:L,2,FALSE)</f>
        <v/>
      </c>
      <c r="D1451">
        <f>VLOOKUP(B1451,'Input - companies list'!B:L,11,FALSE)</f>
        <v/>
      </c>
      <c r="E1451">
        <f>VLOOKUP(B1451,'Input - companies list'!B:E,4,FALSE)</f>
        <v/>
      </c>
      <c r="F1451">
        <f>SUMIFS('Input - target event report'!H:H,'Input - target event report'!B:B,B1451,'Input - target event report'!D:D, "Private Investment")</f>
        <v/>
      </c>
      <c r="G1451">
        <f>IF(I1451&lt;2, "N/A", (MAXIFS('Input - target event report'!E:E,'Input - target event report'!B:B,B:B,'Input - target event report'!D:D,"Private Investment")-MINIFS('Input - target event report'!E:E,'Input - target event report'!B:B,B:B,'Input - target event report'!D:D,"Private Investment"))/(I1451-1))</f>
        <v/>
      </c>
      <c r="H1451">
        <f>IF(MAXIFS('Input - target event report'!E:E,'Input - target event report'!B:B,B:B,'Input - target event report'!D:D,"Private Investment") = 0, "N/A", TODAY() - MAXIFS('Input - target event report'!E:E,'Input - target event report'!B:B,B:B,'Input - target event report'!D:D,"Private Investment"))</f>
        <v/>
      </c>
      <c r="I1451">
        <f>COUNTIFS('Input - target event report'!B:B,B1451,'Input - target event report'!D:D, "Private Investment")</f>
        <v/>
      </c>
      <c r="J1451">
        <f>INDEX('Input - companies list'!$1:$10000,MATCH(B1451,'Input - companies list'!B:B,0),MATCH("Flow",'Input - companies list'!$1:$1,0 ))</f>
        <v/>
      </c>
      <c r="K1451">
        <f>INDEX('Input - companies list'!$1:$10000,MATCH(B1451,'Input - companies list'!B:B,0),MATCH("Inter-Cluster Connectivity",'Input - companies list'!$1:$1,0 ))</f>
        <v/>
      </c>
      <c r="L1451">
        <f>IFERROR(PERCENTRANK(F:F,F1451),0)</f>
        <v/>
      </c>
      <c r="M1451">
        <f>IFERROR(1 - PERCENTRANK(G:G,G1451),0)</f>
        <v/>
      </c>
      <c r="N1451">
        <f>IFERROR(1 - PERCENTRANK(H:H,H1451),0)</f>
        <v/>
      </c>
      <c r="O1451">
        <f>IFERROR(PERCENTRANK(I:I,I1451),0)</f>
        <v/>
      </c>
      <c r="P1451">
        <f>IFERROR(1 - PERCENTRANK(J:J,J1451),0)</f>
        <v/>
      </c>
      <c r="Q1451">
        <f>IFERROR(PERCENTRANK(K:K,K1451),0)</f>
        <v/>
      </c>
      <c r="R1451">
        <f>L1451*weight1+M1451*weight2+N1451*weight3+O1451*weight4+P1451*weight5+Q1451*weight6</f>
        <v/>
      </c>
    </row>
    <row r="1452" spans="1:18">
      <c r="A1452">
        <f>RANK(R1452,R:R)</f>
        <v/>
      </c>
      <c r="B1452" t="s">
        <v>16480</v>
      </c>
      <c r="C1452">
        <f>VLOOKUP(B1452,'Input - companies list'!B:L,2,FALSE)</f>
        <v/>
      </c>
      <c r="D1452">
        <f>VLOOKUP(B1452,'Input - companies list'!B:L,11,FALSE)</f>
        <v/>
      </c>
      <c r="E1452">
        <f>VLOOKUP(B1452,'Input - companies list'!B:E,4,FALSE)</f>
        <v/>
      </c>
      <c r="F1452">
        <f>SUMIFS('Input - target event report'!H:H,'Input - target event report'!B:B,B1452,'Input - target event report'!D:D, "Private Investment")</f>
        <v/>
      </c>
      <c r="G1452">
        <f>IF(I1452&lt;2, "N/A", (MAXIFS('Input - target event report'!E:E,'Input - target event report'!B:B,B:B,'Input - target event report'!D:D,"Private Investment")-MINIFS('Input - target event report'!E:E,'Input - target event report'!B:B,B:B,'Input - target event report'!D:D,"Private Investment"))/(I1452-1))</f>
        <v/>
      </c>
      <c r="H1452">
        <f>IF(MAXIFS('Input - target event report'!E:E,'Input - target event report'!B:B,B:B,'Input - target event report'!D:D,"Private Investment") = 0, "N/A", TODAY() - MAXIFS('Input - target event report'!E:E,'Input - target event report'!B:B,B:B,'Input - target event report'!D:D,"Private Investment"))</f>
        <v/>
      </c>
      <c r="I1452">
        <f>COUNTIFS('Input - target event report'!B:B,B1452,'Input - target event report'!D:D, "Private Investment")</f>
        <v/>
      </c>
      <c r="J1452">
        <f>INDEX('Input - companies list'!$1:$10000,MATCH(B1452,'Input - companies list'!B:B,0),MATCH("Flow",'Input - companies list'!$1:$1,0 ))</f>
        <v/>
      </c>
      <c r="K1452">
        <f>INDEX('Input - companies list'!$1:$10000,MATCH(B1452,'Input - companies list'!B:B,0),MATCH("Inter-Cluster Connectivity",'Input - companies list'!$1:$1,0 ))</f>
        <v/>
      </c>
      <c r="L1452">
        <f>IFERROR(PERCENTRANK(F:F,F1452),0)</f>
        <v/>
      </c>
      <c r="M1452">
        <f>IFERROR(1 - PERCENTRANK(G:G,G1452),0)</f>
        <v/>
      </c>
      <c r="N1452">
        <f>IFERROR(1 - PERCENTRANK(H:H,H1452),0)</f>
        <v/>
      </c>
      <c r="O1452">
        <f>IFERROR(PERCENTRANK(I:I,I1452),0)</f>
        <v/>
      </c>
      <c r="P1452">
        <f>IFERROR(1 - PERCENTRANK(J:J,J1452),0)</f>
        <v/>
      </c>
      <c r="Q1452">
        <f>IFERROR(PERCENTRANK(K:K,K1452),0)</f>
        <v/>
      </c>
      <c r="R1452">
        <f>L1452*weight1+M1452*weight2+N1452*weight3+O1452*weight4+P1452*weight5+Q1452*weight6</f>
        <v/>
      </c>
    </row>
    <row r="1453" spans="1:18">
      <c r="A1453">
        <f>RANK(R1453,R:R)</f>
        <v/>
      </c>
      <c r="B1453" t="s">
        <v>16494</v>
      </c>
      <c r="C1453">
        <f>VLOOKUP(B1453,'Input - companies list'!B:L,2,FALSE)</f>
        <v/>
      </c>
      <c r="D1453">
        <f>VLOOKUP(B1453,'Input - companies list'!B:L,11,FALSE)</f>
        <v/>
      </c>
      <c r="E1453">
        <f>VLOOKUP(B1453,'Input - companies list'!B:E,4,FALSE)</f>
        <v/>
      </c>
      <c r="F1453">
        <f>SUMIFS('Input - target event report'!H:H,'Input - target event report'!B:B,B1453,'Input - target event report'!D:D, "Private Investment")</f>
        <v/>
      </c>
      <c r="G1453">
        <f>IF(I1453&lt;2, "N/A", (MAXIFS('Input - target event report'!E:E,'Input - target event report'!B:B,B:B,'Input - target event report'!D:D,"Private Investment")-MINIFS('Input - target event report'!E:E,'Input - target event report'!B:B,B:B,'Input - target event report'!D:D,"Private Investment"))/(I1453-1))</f>
        <v/>
      </c>
      <c r="H1453">
        <f>IF(MAXIFS('Input - target event report'!E:E,'Input - target event report'!B:B,B:B,'Input - target event report'!D:D,"Private Investment") = 0, "N/A", TODAY() - MAXIFS('Input - target event report'!E:E,'Input - target event report'!B:B,B:B,'Input - target event report'!D:D,"Private Investment"))</f>
        <v/>
      </c>
      <c r="I1453">
        <f>COUNTIFS('Input - target event report'!B:B,B1453,'Input - target event report'!D:D, "Private Investment")</f>
        <v/>
      </c>
      <c r="J1453">
        <f>INDEX('Input - companies list'!$1:$10000,MATCH(B1453,'Input - companies list'!B:B,0),MATCH("Flow",'Input - companies list'!$1:$1,0 ))</f>
        <v/>
      </c>
      <c r="K1453">
        <f>INDEX('Input - companies list'!$1:$10000,MATCH(B1453,'Input - companies list'!B:B,0),MATCH("Inter-Cluster Connectivity",'Input - companies list'!$1:$1,0 ))</f>
        <v/>
      </c>
      <c r="L1453">
        <f>IFERROR(PERCENTRANK(F:F,F1453),0)</f>
        <v/>
      </c>
      <c r="M1453">
        <f>IFERROR(1 - PERCENTRANK(G:G,G1453),0)</f>
        <v/>
      </c>
      <c r="N1453">
        <f>IFERROR(1 - PERCENTRANK(H:H,H1453),0)</f>
        <v/>
      </c>
      <c r="O1453">
        <f>IFERROR(PERCENTRANK(I:I,I1453),0)</f>
        <v/>
      </c>
      <c r="P1453">
        <f>IFERROR(1 - PERCENTRANK(J:J,J1453),0)</f>
        <v/>
      </c>
      <c r="Q1453">
        <f>IFERROR(PERCENTRANK(K:K,K1453),0)</f>
        <v/>
      </c>
      <c r="R1453">
        <f>L1453*weight1+M1453*weight2+N1453*weight3+O1453*weight4+P1453*weight5+Q1453*weight6</f>
        <v/>
      </c>
    </row>
    <row r="1454" spans="1:18">
      <c r="A1454">
        <f>RANK(R1454,R:R)</f>
        <v/>
      </c>
      <c r="B1454" t="s">
        <v>16506</v>
      </c>
      <c r="C1454">
        <f>VLOOKUP(B1454,'Input - companies list'!B:L,2,FALSE)</f>
        <v/>
      </c>
      <c r="D1454">
        <f>VLOOKUP(B1454,'Input - companies list'!B:L,11,FALSE)</f>
        <v/>
      </c>
      <c r="E1454">
        <f>VLOOKUP(B1454,'Input - companies list'!B:E,4,FALSE)</f>
        <v/>
      </c>
      <c r="F1454">
        <f>SUMIFS('Input - target event report'!H:H,'Input - target event report'!B:B,B1454,'Input - target event report'!D:D, "Private Investment")</f>
        <v/>
      </c>
      <c r="G1454">
        <f>IF(I1454&lt;2, "N/A", (MAXIFS('Input - target event report'!E:E,'Input - target event report'!B:B,B:B,'Input - target event report'!D:D,"Private Investment")-MINIFS('Input - target event report'!E:E,'Input - target event report'!B:B,B:B,'Input - target event report'!D:D,"Private Investment"))/(I1454-1))</f>
        <v/>
      </c>
      <c r="H1454">
        <f>IF(MAXIFS('Input - target event report'!E:E,'Input - target event report'!B:B,B:B,'Input - target event report'!D:D,"Private Investment") = 0, "N/A", TODAY() - MAXIFS('Input - target event report'!E:E,'Input - target event report'!B:B,B:B,'Input - target event report'!D:D,"Private Investment"))</f>
        <v/>
      </c>
      <c r="I1454">
        <f>COUNTIFS('Input - target event report'!B:B,B1454,'Input - target event report'!D:D, "Private Investment")</f>
        <v/>
      </c>
      <c r="J1454">
        <f>INDEX('Input - companies list'!$1:$10000,MATCH(B1454,'Input - companies list'!B:B,0),MATCH("Flow",'Input - companies list'!$1:$1,0 ))</f>
        <v/>
      </c>
      <c r="K1454">
        <f>INDEX('Input - companies list'!$1:$10000,MATCH(B1454,'Input - companies list'!B:B,0),MATCH("Inter-Cluster Connectivity",'Input - companies list'!$1:$1,0 ))</f>
        <v/>
      </c>
      <c r="L1454">
        <f>IFERROR(PERCENTRANK(F:F,F1454),0)</f>
        <v/>
      </c>
      <c r="M1454">
        <f>IFERROR(1 - PERCENTRANK(G:G,G1454),0)</f>
        <v/>
      </c>
      <c r="N1454">
        <f>IFERROR(1 - PERCENTRANK(H:H,H1454),0)</f>
        <v/>
      </c>
      <c r="O1454">
        <f>IFERROR(PERCENTRANK(I:I,I1454),0)</f>
        <v/>
      </c>
      <c r="P1454">
        <f>IFERROR(1 - PERCENTRANK(J:J,J1454),0)</f>
        <v/>
      </c>
      <c r="Q1454">
        <f>IFERROR(PERCENTRANK(K:K,K1454),0)</f>
        <v/>
      </c>
      <c r="R1454">
        <f>L1454*weight1+M1454*weight2+N1454*weight3+O1454*weight4+P1454*weight5+Q1454*weight6</f>
        <v/>
      </c>
    </row>
    <row r="1455" spans="1:18">
      <c r="A1455">
        <f>RANK(R1455,R:R)</f>
        <v/>
      </c>
      <c r="B1455" t="s">
        <v>16515</v>
      </c>
      <c r="C1455">
        <f>VLOOKUP(B1455,'Input - companies list'!B:L,2,FALSE)</f>
        <v/>
      </c>
      <c r="D1455">
        <f>VLOOKUP(B1455,'Input - companies list'!B:L,11,FALSE)</f>
        <v/>
      </c>
      <c r="E1455">
        <f>VLOOKUP(B1455,'Input - companies list'!B:E,4,FALSE)</f>
        <v/>
      </c>
      <c r="F1455">
        <f>SUMIFS('Input - target event report'!H:H,'Input - target event report'!B:B,B1455,'Input - target event report'!D:D, "Private Investment")</f>
        <v/>
      </c>
      <c r="G1455">
        <f>IF(I1455&lt;2, "N/A", (MAXIFS('Input - target event report'!E:E,'Input - target event report'!B:B,B:B,'Input - target event report'!D:D,"Private Investment")-MINIFS('Input - target event report'!E:E,'Input - target event report'!B:B,B:B,'Input - target event report'!D:D,"Private Investment"))/(I1455-1))</f>
        <v/>
      </c>
      <c r="H1455">
        <f>IF(MAXIFS('Input - target event report'!E:E,'Input - target event report'!B:B,B:B,'Input - target event report'!D:D,"Private Investment") = 0, "N/A", TODAY() - MAXIFS('Input - target event report'!E:E,'Input - target event report'!B:B,B:B,'Input - target event report'!D:D,"Private Investment"))</f>
        <v/>
      </c>
      <c r="I1455">
        <f>COUNTIFS('Input - target event report'!B:B,B1455,'Input - target event report'!D:D, "Private Investment")</f>
        <v/>
      </c>
      <c r="J1455">
        <f>INDEX('Input - companies list'!$1:$10000,MATCH(B1455,'Input - companies list'!B:B,0),MATCH("Flow",'Input - companies list'!$1:$1,0 ))</f>
        <v/>
      </c>
      <c r="K1455">
        <f>INDEX('Input - companies list'!$1:$10000,MATCH(B1455,'Input - companies list'!B:B,0),MATCH("Inter-Cluster Connectivity",'Input - companies list'!$1:$1,0 ))</f>
        <v/>
      </c>
      <c r="L1455">
        <f>IFERROR(PERCENTRANK(F:F,F1455),0)</f>
        <v/>
      </c>
      <c r="M1455">
        <f>IFERROR(1 - PERCENTRANK(G:G,G1455),0)</f>
        <v/>
      </c>
      <c r="N1455">
        <f>IFERROR(1 - PERCENTRANK(H:H,H1455),0)</f>
        <v/>
      </c>
      <c r="O1455">
        <f>IFERROR(PERCENTRANK(I:I,I1455),0)</f>
        <v/>
      </c>
      <c r="P1455">
        <f>IFERROR(1 - PERCENTRANK(J:J,J1455),0)</f>
        <v/>
      </c>
      <c r="Q1455">
        <f>IFERROR(PERCENTRANK(K:K,K1455),0)</f>
        <v/>
      </c>
      <c r="R1455">
        <f>L1455*weight1+M1455*weight2+N1455*weight3+O1455*weight4+P1455*weight5+Q1455*weight6</f>
        <v/>
      </c>
    </row>
    <row r="1456" spans="1:18">
      <c r="A1456">
        <f>RANK(R1456,R:R)</f>
        <v/>
      </c>
      <c r="B1456" t="s">
        <v>16527</v>
      </c>
      <c r="C1456">
        <f>VLOOKUP(B1456,'Input - companies list'!B:L,2,FALSE)</f>
        <v/>
      </c>
      <c r="D1456">
        <f>VLOOKUP(B1456,'Input - companies list'!B:L,11,FALSE)</f>
        <v/>
      </c>
      <c r="E1456">
        <f>VLOOKUP(B1456,'Input - companies list'!B:E,4,FALSE)</f>
        <v/>
      </c>
      <c r="F1456">
        <f>SUMIFS('Input - target event report'!H:H,'Input - target event report'!B:B,B1456,'Input - target event report'!D:D, "Private Investment")</f>
        <v/>
      </c>
      <c r="G1456">
        <f>IF(I1456&lt;2, "N/A", (MAXIFS('Input - target event report'!E:E,'Input - target event report'!B:B,B:B,'Input - target event report'!D:D,"Private Investment")-MINIFS('Input - target event report'!E:E,'Input - target event report'!B:B,B:B,'Input - target event report'!D:D,"Private Investment"))/(I1456-1))</f>
        <v/>
      </c>
      <c r="H1456">
        <f>IF(MAXIFS('Input - target event report'!E:E,'Input - target event report'!B:B,B:B,'Input - target event report'!D:D,"Private Investment") = 0, "N/A", TODAY() - MAXIFS('Input - target event report'!E:E,'Input - target event report'!B:B,B:B,'Input - target event report'!D:D,"Private Investment"))</f>
        <v/>
      </c>
      <c r="I1456">
        <f>COUNTIFS('Input - target event report'!B:B,B1456,'Input - target event report'!D:D, "Private Investment")</f>
        <v/>
      </c>
      <c r="J1456">
        <f>INDEX('Input - companies list'!$1:$10000,MATCH(B1456,'Input - companies list'!B:B,0),MATCH("Flow",'Input - companies list'!$1:$1,0 ))</f>
        <v/>
      </c>
      <c r="K1456">
        <f>INDEX('Input - companies list'!$1:$10000,MATCH(B1456,'Input - companies list'!B:B,0),MATCH("Inter-Cluster Connectivity",'Input - companies list'!$1:$1,0 ))</f>
        <v/>
      </c>
      <c r="L1456">
        <f>IFERROR(PERCENTRANK(F:F,F1456),0)</f>
        <v/>
      </c>
      <c r="M1456">
        <f>IFERROR(1 - PERCENTRANK(G:G,G1456),0)</f>
        <v/>
      </c>
      <c r="N1456">
        <f>IFERROR(1 - PERCENTRANK(H:H,H1456),0)</f>
        <v/>
      </c>
      <c r="O1456">
        <f>IFERROR(PERCENTRANK(I:I,I1456),0)</f>
        <v/>
      </c>
      <c r="P1456">
        <f>IFERROR(1 - PERCENTRANK(J:J,J1456),0)</f>
        <v/>
      </c>
      <c r="Q1456">
        <f>IFERROR(PERCENTRANK(K:K,K1456),0)</f>
        <v/>
      </c>
      <c r="R1456">
        <f>L1456*weight1+M1456*weight2+N1456*weight3+O1456*weight4+P1456*weight5+Q1456*weight6</f>
        <v/>
      </c>
    </row>
    <row r="1457" spans="1:18">
      <c r="A1457">
        <f>RANK(R1457,R:R)</f>
        <v/>
      </c>
      <c r="B1457" t="s">
        <v>16538</v>
      </c>
      <c r="C1457">
        <f>VLOOKUP(B1457,'Input - companies list'!B:L,2,FALSE)</f>
        <v/>
      </c>
      <c r="D1457">
        <f>VLOOKUP(B1457,'Input - companies list'!B:L,11,FALSE)</f>
        <v/>
      </c>
      <c r="E1457">
        <f>VLOOKUP(B1457,'Input - companies list'!B:E,4,FALSE)</f>
        <v/>
      </c>
      <c r="F1457">
        <f>SUMIFS('Input - target event report'!H:H,'Input - target event report'!B:B,B1457,'Input - target event report'!D:D, "Private Investment")</f>
        <v/>
      </c>
      <c r="G1457">
        <f>IF(I1457&lt;2, "N/A", (MAXIFS('Input - target event report'!E:E,'Input - target event report'!B:B,B:B,'Input - target event report'!D:D,"Private Investment")-MINIFS('Input - target event report'!E:E,'Input - target event report'!B:B,B:B,'Input - target event report'!D:D,"Private Investment"))/(I1457-1))</f>
        <v/>
      </c>
      <c r="H1457">
        <f>IF(MAXIFS('Input - target event report'!E:E,'Input - target event report'!B:B,B:B,'Input - target event report'!D:D,"Private Investment") = 0, "N/A", TODAY() - MAXIFS('Input - target event report'!E:E,'Input - target event report'!B:B,B:B,'Input - target event report'!D:D,"Private Investment"))</f>
        <v/>
      </c>
      <c r="I1457">
        <f>COUNTIFS('Input - target event report'!B:B,B1457,'Input - target event report'!D:D, "Private Investment")</f>
        <v/>
      </c>
      <c r="J1457">
        <f>INDEX('Input - companies list'!$1:$10000,MATCH(B1457,'Input - companies list'!B:B,0),MATCH("Flow",'Input - companies list'!$1:$1,0 ))</f>
        <v/>
      </c>
      <c r="K1457">
        <f>INDEX('Input - companies list'!$1:$10000,MATCH(B1457,'Input - companies list'!B:B,0),MATCH("Inter-Cluster Connectivity",'Input - companies list'!$1:$1,0 ))</f>
        <v/>
      </c>
      <c r="L1457">
        <f>IFERROR(PERCENTRANK(F:F,F1457),0)</f>
        <v/>
      </c>
      <c r="M1457">
        <f>IFERROR(1 - PERCENTRANK(G:G,G1457),0)</f>
        <v/>
      </c>
      <c r="N1457">
        <f>IFERROR(1 - PERCENTRANK(H:H,H1457),0)</f>
        <v/>
      </c>
      <c r="O1457">
        <f>IFERROR(PERCENTRANK(I:I,I1457),0)</f>
        <v/>
      </c>
      <c r="P1457">
        <f>IFERROR(1 - PERCENTRANK(J:J,J1457),0)</f>
        <v/>
      </c>
      <c r="Q1457">
        <f>IFERROR(PERCENTRANK(K:K,K1457),0)</f>
        <v/>
      </c>
      <c r="R1457">
        <f>L1457*weight1+M1457*weight2+N1457*weight3+O1457*weight4+P1457*weight5+Q1457*weight6</f>
        <v/>
      </c>
    </row>
    <row r="1458" spans="1:18">
      <c r="A1458">
        <f>RANK(R1458,R:R)</f>
        <v/>
      </c>
      <c r="B1458" t="s">
        <v>16548</v>
      </c>
      <c r="C1458">
        <f>VLOOKUP(B1458,'Input - companies list'!B:L,2,FALSE)</f>
        <v/>
      </c>
      <c r="D1458">
        <f>VLOOKUP(B1458,'Input - companies list'!B:L,11,FALSE)</f>
        <v/>
      </c>
      <c r="E1458">
        <f>VLOOKUP(B1458,'Input - companies list'!B:E,4,FALSE)</f>
        <v/>
      </c>
      <c r="F1458">
        <f>SUMIFS('Input - target event report'!H:H,'Input - target event report'!B:B,B1458,'Input - target event report'!D:D, "Private Investment")</f>
        <v/>
      </c>
      <c r="G1458">
        <f>IF(I1458&lt;2, "N/A", (MAXIFS('Input - target event report'!E:E,'Input - target event report'!B:B,B:B,'Input - target event report'!D:D,"Private Investment")-MINIFS('Input - target event report'!E:E,'Input - target event report'!B:B,B:B,'Input - target event report'!D:D,"Private Investment"))/(I1458-1))</f>
        <v/>
      </c>
      <c r="H1458">
        <f>IF(MAXIFS('Input - target event report'!E:E,'Input - target event report'!B:B,B:B,'Input - target event report'!D:D,"Private Investment") = 0, "N/A", TODAY() - MAXIFS('Input - target event report'!E:E,'Input - target event report'!B:B,B:B,'Input - target event report'!D:D,"Private Investment"))</f>
        <v/>
      </c>
      <c r="I1458">
        <f>COUNTIFS('Input - target event report'!B:B,B1458,'Input - target event report'!D:D, "Private Investment")</f>
        <v/>
      </c>
      <c r="J1458">
        <f>INDEX('Input - companies list'!$1:$10000,MATCH(B1458,'Input - companies list'!B:B,0),MATCH("Flow",'Input - companies list'!$1:$1,0 ))</f>
        <v/>
      </c>
      <c r="K1458">
        <f>INDEX('Input - companies list'!$1:$10000,MATCH(B1458,'Input - companies list'!B:B,0),MATCH("Inter-Cluster Connectivity",'Input - companies list'!$1:$1,0 ))</f>
        <v/>
      </c>
      <c r="L1458">
        <f>IFERROR(PERCENTRANK(F:F,F1458),0)</f>
        <v/>
      </c>
      <c r="M1458">
        <f>IFERROR(1 - PERCENTRANK(G:G,G1458),0)</f>
        <v/>
      </c>
      <c r="N1458">
        <f>IFERROR(1 - PERCENTRANK(H:H,H1458),0)</f>
        <v/>
      </c>
      <c r="O1458">
        <f>IFERROR(PERCENTRANK(I:I,I1458),0)</f>
        <v/>
      </c>
      <c r="P1458">
        <f>IFERROR(1 - PERCENTRANK(J:J,J1458),0)</f>
        <v/>
      </c>
      <c r="Q1458">
        <f>IFERROR(PERCENTRANK(K:K,K1458),0)</f>
        <v/>
      </c>
      <c r="R1458">
        <f>L1458*weight1+M1458*weight2+N1458*weight3+O1458*weight4+P1458*weight5+Q1458*weight6</f>
        <v/>
      </c>
    </row>
    <row r="1459" spans="1:18">
      <c r="A1459">
        <f>RANK(R1459,R:R)</f>
        <v/>
      </c>
      <c r="B1459" t="s">
        <v>16559</v>
      </c>
      <c r="C1459">
        <f>VLOOKUP(B1459,'Input - companies list'!B:L,2,FALSE)</f>
        <v/>
      </c>
      <c r="D1459">
        <f>VLOOKUP(B1459,'Input - companies list'!B:L,11,FALSE)</f>
        <v/>
      </c>
      <c r="E1459">
        <f>VLOOKUP(B1459,'Input - companies list'!B:E,4,FALSE)</f>
        <v/>
      </c>
      <c r="F1459">
        <f>SUMIFS('Input - target event report'!H:H,'Input - target event report'!B:B,B1459,'Input - target event report'!D:D, "Private Investment")</f>
        <v/>
      </c>
      <c r="G1459">
        <f>IF(I1459&lt;2, "N/A", (MAXIFS('Input - target event report'!E:E,'Input - target event report'!B:B,B:B,'Input - target event report'!D:D,"Private Investment")-MINIFS('Input - target event report'!E:E,'Input - target event report'!B:B,B:B,'Input - target event report'!D:D,"Private Investment"))/(I1459-1))</f>
        <v/>
      </c>
      <c r="H1459">
        <f>IF(MAXIFS('Input - target event report'!E:E,'Input - target event report'!B:B,B:B,'Input - target event report'!D:D,"Private Investment") = 0, "N/A", TODAY() - MAXIFS('Input - target event report'!E:E,'Input - target event report'!B:B,B:B,'Input - target event report'!D:D,"Private Investment"))</f>
        <v/>
      </c>
      <c r="I1459">
        <f>COUNTIFS('Input - target event report'!B:B,B1459,'Input - target event report'!D:D, "Private Investment")</f>
        <v/>
      </c>
      <c r="J1459">
        <f>INDEX('Input - companies list'!$1:$10000,MATCH(B1459,'Input - companies list'!B:B,0),MATCH("Flow",'Input - companies list'!$1:$1,0 ))</f>
        <v/>
      </c>
      <c r="K1459">
        <f>INDEX('Input - companies list'!$1:$10000,MATCH(B1459,'Input - companies list'!B:B,0),MATCH("Inter-Cluster Connectivity",'Input - companies list'!$1:$1,0 ))</f>
        <v/>
      </c>
      <c r="L1459">
        <f>IFERROR(PERCENTRANK(F:F,F1459),0)</f>
        <v/>
      </c>
      <c r="M1459">
        <f>IFERROR(1 - PERCENTRANK(G:G,G1459),0)</f>
        <v/>
      </c>
      <c r="N1459">
        <f>IFERROR(1 - PERCENTRANK(H:H,H1459),0)</f>
        <v/>
      </c>
      <c r="O1459">
        <f>IFERROR(PERCENTRANK(I:I,I1459),0)</f>
        <v/>
      </c>
      <c r="P1459">
        <f>IFERROR(1 - PERCENTRANK(J:J,J1459),0)</f>
        <v/>
      </c>
      <c r="Q1459">
        <f>IFERROR(PERCENTRANK(K:K,K1459),0)</f>
        <v/>
      </c>
      <c r="R1459">
        <f>L1459*weight1+M1459*weight2+N1459*weight3+O1459*weight4+P1459*weight5+Q1459*weight6</f>
        <v/>
      </c>
    </row>
    <row r="1460" spans="1:18">
      <c r="A1460">
        <f>RANK(R1460,R:R)</f>
        <v/>
      </c>
      <c r="B1460" t="s">
        <v>16571</v>
      </c>
      <c r="C1460">
        <f>VLOOKUP(B1460,'Input - companies list'!B:L,2,FALSE)</f>
        <v/>
      </c>
      <c r="D1460">
        <f>VLOOKUP(B1460,'Input - companies list'!B:L,11,FALSE)</f>
        <v/>
      </c>
      <c r="E1460">
        <f>VLOOKUP(B1460,'Input - companies list'!B:E,4,FALSE)</f>
        <v/>
      </c>
      <c r="F1460">
        <f>SUMIFS('Input - target event report'!H:H,'Input - target event report'!B:B,B1460,'Input - target event report'!D:D, "Private Investment")</f>
        <v/>
      </c>
      <c r="G1460">
        <f>IF(I1460&lt;2, "N/A", (MAXIFS('Input - target event report'!E:E,'Input - target event report'!B:B,B:B,'Input - target event report'!D:D,"Private Investment")-MINIFS('Input - target event report'!E:E,'Input - target event report'!B:B,B:B,'Input - target event report'!D:D,"Private Investment"))/(I1460-1))</f>
        <v/>
      </c>
      <c r="H1460">
        <f>IF(MAXIFS('Input - target event report'!E:E,'Input - target event report'!B:B,B:B,'Input - target event report'!D:D,"Private Investment") = 0, "N/A", TODAY() - MAXIFS('Input - target event report'!E:E,'Input - target event report'!B:B,B:B,'Input - target event report'!D:D,"Private Investment"))</f>
        <v/>
      </c>
      <c r="I1460">
        <f>COUNTIFS('Input - target event report'!B:B,B1460,'Input - target event report'!D:D, "Private Investment")</f>
        <v/>
      </c>
      <c r="J1460">
        <f>INDEX('Input - companies list'!$1:$10000,MATCH(B1460,'Input - companies list'!B:B,0),MATCH("Flow",'Input - companies list'!$1:$1,0 ))</f>
        <v/>
      </c>
      <c r="K1460">
        <f>INDEX('Input - companies list'!$1:$10000,MATCH(B1460,'Input - companies list'!B:B,0),MATCH("Inter-Cluster Connectivity",'Input - companies list'!$1:$1,0 ))</f>
        <v/>
      </c>
      <c r="L1460">
        <f>IFERROR(PERCENTRANK(F:F,F1460),0)</f>
        <v/>
      </c>
      <c r="M1460">
        <f>IFERROR(1 - PERCENTRANK(G:G,G1460),0)</f>
        <v/>
      </c>
      <c r="N1460">
        <f>IFERROR(1 - PERCENTRANK(H:H,H1460),0)</f>
        <v/>
      </c>
      <c r="O1460">
        <f>IFERROR(PERCENTRANK(I:I,I1460),0)</f>
        <v/>
      </c>
      <c r="P1460">
        <f>IFERROR(1 - PERCENTRANK(J:J,J1460),0)</f>
        <v/>
      </c>
      <c r="Q1460">
        <f>IFERROR(PERCENTRANK(K:K,K1460),0)</f>
        <v/>
      </c>
      <c r="R1460">
        <f>L1460*weight1+M1460*weight2+N1460*weight3+O1460*weight4+P1460*weight5+Q1460*weight6</f>
        <v/>
      </c>
    </row>
    <row r="1461" spans="1:18">
      <c r="A1461">
        <f>RANK(R1461,R:R)</f>
        <v/>
      </c>
      <c r="B1461" t="s">
        <v>16583</v>
      </c>
      <c r="C1461">
        <f>VLOOKUP(B1461,'Input - companies list'!B:L,2,FALSE)</f>
        <v/>
      </c>
      <c r="D1461">
        <f>VLOOKUP(B1461,'Input - companies list'!B:L,11,FALSE)</f>
        <v/>
      </c>
      <c r="E1461">
        <f>VLOOKUP(B1461,'Input - companies list'!B:E,4,FALSE)</f>
        <v/>
      </c>
      <c r="F1461">
        <f>SUMIFS('Input - target event report'!H:H,'Input - target event report'!B:B,B1461,'Input - target event report'!D:D, "Private Investment")</f>
        <v/>
      </c>
      <c r="G1461">
        <f>IF(I1461&lt;2, "N/A", (MAXIFS('Input - target event report'!E:E,'Input - target event report'!B:B,B:B,'Input - target event report'!D:D,"Private Investment")-MINIFS('Input - target event report'!E:E,'Input - target event report'!B:B,B:B,'Input - target event report'!D:D,"Private Investment"))/(I1461-1))</f>
        <v/>
      </c>
      <c r="H1461">
        <f>IF(MAXIFS('Input - target event report'!E:E,'Input - target event report'!B:B,B:B,'Input - target event report'!D:D,"Private Investment") = 0, "N/A", TODAY() - MAXIFS('Input - target event report'!E:E,'Input - target event report'!B:B,B:B,'Input - target event report'!D:D,"Private Investment"))</f>
        <v/>
      </c>
      <c r="I1461">
        <f>COUNTIFS('Input - target event report'!B:B,B1461,'Input - target event report'!D:D, "Private Investment")</f>
        <v/>
      </c>
      <c r="J1461">
        <f>INDEX('Input - companies list'!$1:$10000,MATCH(B1461,'Input - companies list'!B:B,0),MATCH("Flow",'Input - companies list'!$1:$1,0 ))</f>
        <v/>
      </c>
      <c r="K1461">
        <f>INDEX('Input - companies list'!$1:$10000,MATCH(B1461,'Input - companies list'!B:B,0),MATCH("Inter-Cluster Connectivity",'Input - companies list'!$1:$1,0 ))</f>
        <v/>
      </c>
      <c r="L1461">
        <f>IFERROR(PERCENTRANK(F:F,F1461),0)</f>
        <v/>
      </c>
      <c r="M1461">
        <f>IFERROR(1 - PERCENTRANK(G:G,G1461),0)</f>
        <v/>
      </c>
      <c r="N1461">
        <f>IFERROR(1 - PERCENTRANK(H:H,H1461),0)</f>
        <v/>
      </c>
      <c r="O1461">
        <f>IFERROR(PERCENTRANK(I:I,I1461),0)</f>
        <v/>
      </c>
      <c r="P1461">
        <f>IFERROR(1 - PERCENTRANK(J:J,J1461),0)</f>
        <v/>
      </c>
      <c r="Q1461">
        <f>IFERROR(PERCENTRANK(K:K,K1461),0)</f>
        <v/>
      </c>
      <c r="R1461">
        <f>L1461*weight1+M1461*weight2+N1461*weight3+O1461*weight4+P1461*weight5+Q1461*weight6</f>
        <v/>
      </c>
    </row>
    <row r="1462" spans="1:18">
      <c r="A1462">
        <f>RANK(R1462,R:R)</f>
        <v/>
      </c>
      <c r="B1462" t="s">
        <v>16596</v>
      </c>
      <c r="C1462">
        <f>VLOOKUP(B1462,'Input - companies list'!B:L,2,FALSE)</f>
        <v/>
      </c>
      <c r="D1462">
        <f>VLOOKUP(B1462,'Input - companies list'!B:L,11,FALSE)</f>
        <v/>
      </c>
      <c r="E1462">
        <f>VLOOKUP(B1462,'Input - companies list'!B:E,4,FALSE)</f>
        <v/>
      </c>
      <c r="F1462">
        <f>SUMIFS('Input - target event report'!H:H,'Input - target event report'!B:B,B1462,'Input - target event report'!D:D, "Private Investment")</f>
        <v/>
      </c>
      <c r="G1462">
        <f>IF(I1462&lt;2, "N/A", (MAXIFS('Input - target event report'!E:E,'Input - target event report'!B:B,B:B,'Input - target event report'!D:D,"Private Investment")-MINIFS('Input - target event report'!E:E,'Input - target event report'!B:B,B:B,'Input - target event report'!D:D,"Private Investment"))/(I1462-1))</f>
        <v/>
      </c>
      <c r="H1462">
        <f>IF(MAXIFS('Input - target event report'!E:E,'Input - target event report'!B:B,B:B,'Input - target event report'!D:D,"Private Investment") = 0, "N/A", TODAY() - MAXIFS('Input - target event report'!E:E,'Input - target event report'!B:B,B:B,'Input - target event report'!D:D,"Private Investment"))</f>
        <v/>
      </c>
      <c r="I1462">
        <f>COUNTIFS('Input - target event report'!B:B,B1462,'Input - target event report'!D:D, "Private Investment")</f>
        <v/>
      </c>
      <c r="J1462">
        <f>INDEX('Input - companies list'!$1:$10000,MATCH(B1462,'Input - companies list'!B:B,0),MATCH("Flow",'Input - companies list'!$1:$1,0 ))</f>
        <v/>
      </c>
      <c r="K1462">
        <f>INDEX('Input - companies list'!$1:$10000,MATCH(B1462,'Input - companies list'!B:B,0),MATCH("Inter-Cluster Connectivity",'Input - companies list'!$1:$1,0 ))</f>
        <v/>
      </c>
      <c r="L1462">
        <f>IFERROR(PERCENTRANK(F:F,F1462),0)</f>
        <v/>
      </c>
      <c r="M1462">
        <f>IFERROR(1 - PERCENTRANK(G:G,G1462),0)</f>
        <v/>
      </c>
      <c r="N1462">
        <f>IFERROR(1 - PERCENTRANK(H:H,H1462),0)</f>
        <v/>
      </c>
      <c r="O1462">
        <f>IFERROR(PERCENTRANK(I:I,I1462),0)</f>
        <v/>
      </c>
      <c r="P1462">
        <f>IFERROR(1 - PERCENTRANK(J:J,J1462),0)</f>
        <v/>
      </c>
      <c r="Q1462">
        <f>IFERROR(PERCENTRANK(K:K,K1462),0)</f>
        <v/>
      </c>
      <c r="R1462">
        <f>L1462*weight1+M1462*weight2+N1462*weight3+O1462*weight4+P1462*weight5+Q1462*weight6</f>
        <v/>
      </c>
    </row>
    <row r="1463" spans="1:18">
      <c r="A1463">
        <f>RANK(R1463,R:R)</f>
        <v/>
      </c>
      <c r="B1463" t="s">
        <v>16606</v>
      </c>
      <c r="C1463">
        <f>VLOOKUP(B1463,'Input - companies list'!B:L,2,FALSE)</f>
        <v/>
      </c>
      <c r="D1463">
        <f>VLOOKUP(B1463,'Input - companies list'!B:L,11,FALSE)</f>
        <v/>
      </c>
      <c r="E1463">
        <f>VLOOKUP(B1463,'Input - companies list'!B:E,4,FALSE)</f>
        <v/>
      </c>
      <c r="F1463">
        <f>SUMIFS('Input - target event report'!H:H,'Input - target event report'!B:B,B1463,'Input - target event report'!D:D, "Private Investment")</f>
        <v/>
      </c>
      <c r="G1463">
        <f>IF(I1463&lt;2, "N/A", (MAXIFS('Input - target event report'!E:E,'Input - target event report'!B:B,B:B,'Input - target event report'!D:D,"Private Investment")-MINIFS('Input - target event report'!E:E,'Input - target event report'!B:B,B:B,'Input - target event report'!D:D,"Private Investment"))/(I1463-1))</f>
        <v/>
      </c>
      <c r="H1463">
        <f>IF(MAXIFS('Input - target event report'!E:E,'Input - target event report'!B:B,B:B,'Input - target event report'!D:D,"Private Investment") = 0, "N/A", TODAY() - MAXIFS('Input - target event report'!E:E,'Input - target event report'!B:B,B:B,'Input - target event report'!D:D,"Private Investment"))</f>
        <v/>
      </c>
      <c r="I1463">
        <f>COUNTIFS('Input - target event report'!B:B,B1463,'Input - target event report'!D:D, "Private Investment")</f>
        <v/>
      </c>
      <c r="J1463">
        <f>INDEX('Input - companies list'!$1:$10000,MATCH(B1463,'Input - companies list'!B:B,0),MATCH("Flow",'Input - companies list'!$1:$1,0 ))</f>
        <v/>
      </c>
      <c r="K1463">
        <f>INDEX('Input - companies list'!$1:$10000,MATCH(B1463,'Input - companies list'!B:B,0),MATCH("Inter-Cluster Connectivity",'Input - companies list'!$1:$1,0 ))</f>
        <v/>
      </c>
      <c r="L1463">
        <f>IFERROR(PERCENTRANK(F:F,F1463),0)</f>
        <v/>
      </c>
      <c r="M1463">
        <f>IFERROR(1 - PERCENTRANK(G:G,G1463),0)</f>
        <v/>
      </c>
      <c r="N1463">
        <f>IFERROR(1 - PERCENTRANK(H:H,H1463),0)</f>
        <v/>
      </c>
      <c r="O1463">
        <f>IFERROR(PERCENTRANK(I:I,I1463),0)</f>
        <v/>
      </c>
      <c r="P1463">
        <f>IFERROR(1 - PERCENTRANK(J:J,J1463),0)</f>
        <v/>
      </c>
      <c r="Q1463">
        <f>IFERROR(PERCENTRANK(K:K,K1463),0)</f>
        <v/>
      </c>
      <c r="R1463">
        <f>L1463*weight1+M1463*weight2+N1463*weight3+O1463*weight4+P1463*weight5+Q1463*weight6</f>
        <v/>
      </c>
    </row>
    <row r="1464" spans="1:18">
      <c r="A1464">
        <f>RANK(R1464,R:R)</f>
        <v/>
      </c>
      <c r="B1464" t="s">
        <v>16616</v>
      </c>
      <c r="C1464">
        <f>VLOOKUP(B1464,'Input - companies list'!B:L,2,FALSE)</f>
        <v/>
      </c>
      <c r="D1464">
        <f>VLOOKUP(B1464,'Input - companies list'!B:L,11,FALSE)</f>
        <v/>
      </c>
      <c r="E1464">
        <f>VLOOKUP(B1464,'Input - companies list'!B:E,4,FALSE)</f>
        <v/>
      </c>
      <c r="F1464">
        <f>SUMIFS('Input - target event report'!H:H,'Input - target event report'!B:B,B1464,'Input - target event report'!D:D, "Private Investment")</f>
        <v/>
      </c>
      <c r="G1464">
        <f>IF(I1464&lt;2, "N/A", (MAXIFS('Input - target event report'!E:E,'Input - target event report'!B:B,B:B,'Input - target event report'!D:D,"Private Investment")-MINIFS('Input - target event report'!E:E,'Input - target event report'!B:B,B:B,'Input - target event report'!D:D,"Private Investment"))/(I1464-1))</f>
        <v/>
      </c>
      <c r="H1464">
        <f>IF(MAXIFS('Input - target event report'!E:E,'Input - target event report'!B:B,B:B,'Input - target event report'!D:D,"Private Investment") = 0, "N/A", TODAY() - MAXIFS('Input - target event report'!E:E,'Input - target event report'!B:B,B:B,'Input - target event report'!D:D,"Private Investment"))</f>
        <v/>
      </c>
      <c r="I1464">
        <f>COUNTIFS('Input - target event report'!B:B,B1464,'Input - target event report'!D:D, "Private Investment")</f>
        <v/>
      </c>
      <c r="J1464">
        <f>INDEX('Input - companies list'!$1:$10000,MATCH(B1464,'Input - companies list'!B:B,0),MATCH("Flow",'Input - companies list'!$1:$1,0 ))</f>
        <v/>
      </c>
      <c r="K1464">
        <f>INDEX('Input - companies list'!$1:$10000,MATCH(B1464,'Input - companies list'!B:B,0),MATCH("Inter-Cluster Connectivity",'Input - companies list'!$1:$1,0 ))</f>
        <v/>
      </c>
      <c r="L1464">
        <f>IFERROR(PERCENTRANK(F:F,F1464),0)</f>
        <v/>
      </c>
      <c r="M1464">
        <f>IFERROR(1 - PERCENTRANK(G:G,G1464),0)</f>
        <v/>
      </c>
      <c r="N1464">
        <f>IFERROR(1 - PERCENTRANK(H:H,H1464),0)</f>
        <v/>
      </c>
      <c r="O1464">
        <f>IFERROR(PERCENTRANK(I:I,I1464),0)</f>
        <v/>
      </c>
      <c r="P1464">
        <f>IFERROR(1 - PERCENTRANK(J:J,J1464),0)</f>
        <v/>
      </c>
      <c r="Q1464">
        <f>IFERROR(PERCENTRANK(K:K,K1464),0)</f>
        <v/>
      </c>
      <c r="R1464">
        <f>L1464*weight1+M1464*weight2+N1464*weight3+O1464*weight4+P1464*weight5+Q1464*weight6</f>
        <v/>
      </c>
    </row>
    <row r="1465" spans="1:18">
      <c r="A1465">
        <f>RANK(R1465,R:R)</f>
        <v/>
      </c>
      <c r="B1465" t="s">
        <v>16624</v>
      </c>
      <c r="C1465">
        <f>VLOOKUP(B1465,'Input - companies list'!B:L,2,FALSE)</f>
        <v/>
      </c>
      <c r="D1465">
        <f>VLOOKUP(B1465,'Input - companies list'!B:L,11,FALSE)</f>
        <v/>
      </c>
      <c r="E1465">
        <f>VLOOKUP(B1465,'Input - companies list'!B:E,4,FALSE)</f>
        <v/>
      </c>
      <c r="F1465">
        <f>SUMIFS('Input - target event report'!H:H,'Input - target event report'!B:B,B1465,'Input - target event report'!D:D, "Private Investment")</f>
        <v/>
      </c>
      <c r="G1465">
        <f>IF(I1465&lt;2, "N/A", (MAXIFS('Input - target event report'!E:E,'Input - target event report'!B:B,B:B,'Input - target event report'!D:D,"Private Investment")-MINIFS('Input - target event report'!E:E,'Input - target event report'!B:B,B:B,'Input - target event report'!D:D,"Private Investment"))/(I1465-1))</f>
        <v/>
      </c>
      <c r="H1465">
        <f>IF(MAXIFS('Input - target event report'!E:E,'Input - target event report'!B:B,B:B,'Input - target event report'!D:D,"Private Investment") = 0, "N/A", TODAY() - MAXIFS('Input - target event report'!E:E,'Input - target event report'!B:B,B:B,'Input - target event report'!D:D,"Private Investment"))</f>
        <v/>
      </c>
      <c r="I1465">
        <f>COUNTIFS('Input - target event report'!B:B,B1465,'Input - target event report'!D:D, "Private Investment")</f>
        <v/>
      </c>
      <c r="J1465">
        <f>INDEX('Input - companies list'!$1:$10000,MATCH(B1465,'Input - companies list'!B:B,0),MATCH("Flow",'Input - companies list'!$1:$1,0 ))</f>
        <v/>
      </c>
      <c r="K1465">
        <f>INDEX('Input - companies list'!$1:$10000,MATCH(B1465,'Input - companies list'!B:B,0),MATCH("Inter-Cluster Connectivity",'Input - companies list'!$1:$1,0 ))</f>
        <v/>
      </c>
      <c r="L1465">
        <f>IFERROR(PERCENTRANK(F:F,F1465),0)</f>
        <v/>
      </c>
      <c r="M1465">
        <f>IFERROR(1 - PERCENTRANK(G:G,G1465),0)</f>
        <v/>
      </c>
      <c r="N1465">
        <f>IFERROR(1 - PERCENTRANK(H:H,H1465),0)</f>
        <v/>
      </c>
      <c r="O1465">
        <f>IFERROR(PERCENTRANK(I:I,I1465),0)</f>
        <v/>
      </c>
      <c r="P1465">
        <f>IFERROR(1 - PERCENTRANK(J:J,J1465),0)</f>
        <v/>
      </c>
      <c r="Q1465">
        <f>IFERROR(PERCENTRANK(K:K,K1465),0)</f>
        <v/>
      </c>
      <c r="R1465">
        <f>L1465*weight1+M1465*weight2+N1465*weight3+O1465*weight4+P1465*weight5+Q1465*weight6</f>
        <v/>
      </c>
    </row>
    <row r="1466" spans="1:18">
      <c r="A1466">
        <f>RANK(R1466,R:R)</f>
        <v/>
      </c>
      <c r="B1466" t="s">
        <v>16635</v>
      </c>
      <c r="C1466">
        <f>VLOOKUP(B1466,'Input - companies list'!B:L,2,FALSE)</f>
        <v/>
      </c>
      <c r="D1466">
        <f>VLOOKUP(B1466,'Input - companies list'!B:L,11,FALSE)</f>
        <v/>
      </c>
      <c r="E1466">
        <f>VLOOKUP(B1466,'Input - companies list'!B:E,4,FALSE)</f>
        <v/>
      </c>
      <c r="F1466">
        <f>SUMIFS('Input - target event report'!H:H,'Input - target event report'!B:B,B1466,'Input - target event report'!D:D, "Private Investment")</f>
        <v/>
      </c>
      <c r="G1466">
        <f>IF(I1466&lt;2, "N/A", (MAXIFS('Input - target event report'!E:E,'Input - target event report'!B:B,B:B,'Input - target event report'!D:D,"Private Investment")-MINIFS('Input - target event report'!E:E,'Input - target event report'!B:B,B:B,'Input - target event report'!D:D,"Private Investment"))/(I1466-1))</f>
        <v/>
      </c>
      <c r="H1466">
        <f>IF(MAXIFS('Input - target event report'!E:E,'Input - target event report'!B:B,B:B,'Input - target event report'!D:D,"Private Investment") = 0, "N/A", TODAY() - MAXIFS('Input - target event report'!E:E,'Input - target event report'!B:B,B:B,'Input - target event report'!D:D,"Private Investment"))</f>
        <v/>
      </c>
      <c r="I1466">
        <f>COUNTIFS('Input - target event report'!B:B,B1466,'Input - target event report'!D:D, "Private Investment")</f>
        <v/>
      </c>
      <c r="J1466">
        <f>INDEX('Input - companies list'!$1:$10000,MATCH(B1466,'Input - companies list'!B:B,0),MATCH("Flow",'Input - companies list'!$1:$1,0 ))</f>
        <v/>
      </c>
      <c r="K1466">
        <f>INDEX('Input - companies list'!$1:$10000,MATCH(B1466,'Input - companies list'!B:B,0),MATCH("Inter-Cluster Connectivity",'Input - companies list'!$1:$1,0 ))</f>
        <v/>
      </c>
      <c r="L1466">
        <f>IFERROR(PERCENTRANK(F:F,F1466),0)</f>
        <v/>
      </c>
      <c r="M1466">
        <f>IFERROR(1 - PERCENTRANK(G:G,G1466),0)</f>
        <v/>
      </c>
      <c r="N1466">
        <f>IFERROR(1 - PERCENTRANK(H:H,H1466),0)</f>
        <v/>
      </c>
      <c r="O1466">
        <f>IFERROR(PERCENTRANK(I:I,I1466),0)</f>
        <v/>
      </c>
      <c r="P1466">
        <f>IFERROR(1 - PERCENTRANK(J:J,J1466),0)</f>
        <v/>
      </c>
      <c r="Q1466">
        <f>IFERROR(PERCENTRANK(K:K,K1466),0)</f>
        <v/>
      </c>
      <c r="R1466">
        <f>L1466*weight1+M1466*weight2+N1466*weight3+O1466*weight4+P1466*weight5+Q1466*weight6</f>
        <v/>
      </c>
    </row>
    <row r="1467" spans="1:18">
      <c r="A1467">
        <f>RANK(R1467,R:R)</f>
        <v/>
      </c>
      <c r="B1467" t="s">
        <v>16647</v>
      </c>
      <c r="C1467">
        <f>VLOOKUP(B1467,'Input - companies list'!B:L,2,FALSE)</f>
        <v/>
      </c>
      <c r="D1467">
        <f>VLOOKUP(B1467,'Input - companies list'!B:L,11,FALSE)</f>
        <v/>
      </c>
      <c r="E1467">
        <f>VLOOKUP(B1467,'Input - companies list'!B:E,4,FALSE)</f>
        <v/>
      </c>
      <c r="F1467">
        <f>SUMIFS('Input - target event report'!H:H,'Input - target event report'!B:B,B1467,'Input - target event report'!D:D, "Private Investment")</f>
        <v/>
      </c>
      <c r="G1467">
        <f>IF(I1467&lt;2, "N/A", (MAXIFS('Input - target event report'!E:E,'Input - target event report'!B:B,B:B,'Input - target event report'!D:D,"Private Investment")-MINIFS('Input - target event report'!E:E,'Input - target event report'!B:B,B:B,'Input - target event report'!D:D,"Private Investment"))/(I1467-1))</f>
        <v/>
      </c>
      <c r="H1467">
        <f>IF(MAXIFS('Input - target event report'!E:E,'Input - target event report'!B:B,B:B,'Input - target event report'!D:D,"Private Investment") = 0, "N/A", TODAY() - MAXIFS('Input - target event report'!E:E,'Input - target event report'!B:B,B:B,'Input - target event report'!D:D,"Private Investment"))</f>
        <v/>
      </c>
      <c r="I1467">
        <f>COUNTIFS('Input - target event report'!B:B,B1467,'Input - target event report'!D:D, "Private Investment")</f>
        <v/>
      </c>
      <c r="J1467">
        <f>INDEX('Input - companies list'!$1:$10000,MATCH(B1467,'Input - companies list'!B:B,0),MATCH("Flow",'Input - companies list'!$1:$1,0 ))</f>
        <v/>
      </c>
      <c r="K1467">
        <f>INDEX('Input - companies list'!$1:$10000,MATCH(B1467,'Input - companies list'!B:B,0),MATCH("Inter-Cluster Connectivity",'Input - companies list'!$1:$1,0 ))</f>
        <v/>
      </c>
      <c r="L1467">
        <f>IFERROR(PERCENTRANK(F:F,F1467),0)</f>
        <v/>
      </c>
      <c r="M1467">
        <f>IFERROR(1 - PERCENTRANK(G:G,G1467),0)</f>
        <v/>
      </c>
      <c r="N1467">
        <f>IFERROR(1 - PERCENTRANK(H:H,H1467),0)</f>
        <v/>
      </c>
      <c r="O1467">
        <f>IFERROR(PERCENTRANK(I:I,I1467),0)</f>
        <v/>
      </c>
      <c r="P1467">
        <f>IFERROR(1 - PERCENTRANK(J:J,J1467),0)</f>
        <v/>
      </c>
      <c r="Q1467">
        <f>IFERROR(PERCENTRANK(K:K,K1467),0)</f>
        <v/>
      </c>
      <c r="R1467">
        <f>L1467*weight1+M1467*weight2+N1467*weight3+O1467*weight4+P1467*weight5+Q1467*weight6</f>
        <v/>
      </c>
    </row>
    <row r="1468" spans="1:18">
      <c r="A1468">
        <f>RANK(R1468,R:R)</f>
        <v/>
      </c>
      <c r="B1468" t="s">
        <v>16656</v>
      </c>
      <c r="C1468">
        <f>VLOOKUP(B1468,'Input - companies list'!B:L,2,FALSE)</f>
        <v/>
      </c>
      <c r="D1468">
        <f>VLOOKUP(B1468,'Input - companies list'!B:L,11,FALSE)</f>
        <v/>
      </c>
      <c r="E1468">
        <f>VLOOKUP(B1468,'Input - companies list'!B:E,4,FALSE)</f>
        <v/>
      </c>
      <c r="F1468">
        <f>SUMIFS('Input - target event report'!H:H,'Input - target event report'!B:B,B1468,'Input - target event report'!D:D, "Private Investment")</f>
        <v/>
      </c>
      <c r="G1468">
        <f>IF(I1468&lt;2, "N/A", (MAXIFS('Input - target event report'!E:E,'Input - target event report'!B:B,B:B,'Input - target event report'!D:D,"Private Investment")-MINIFS('Input - target event report'!E:E,'Input - target event report'!B:B,B:B,'Input - target event report'!D:D,"Private Investment"))/(I1468-1))</f>
        <v/>
      </c>
      <c r="H1468">
        <f>IF(MAXIFS('Input - target event report'!E:E,'Input - target event report'!B:B,B:B,'Input - target event report'!D:D,"Private Investment") = 0, "N/A", TODAY() - MAXIFS('Input - target event report'!E:E,'Input - target event report'!B:B,B:B,'Input - target event report'!D:D,"Private Investment"))</f>
        <v/>
      </c>
      <c r="I1468">
        <f>COUNTIFS('Input - target event report'!B:B,B1468,'Input - target event report'!D:D, "Private Investment")</f>
        <v/>
      </c>
      <c r="J1468">
        <f>INDEX('Input - companies list'!$1:$10000,MATCH(B1468,'Input - companies list'!B:B,0),MATCH("Flow",'Input - companies list'!$1:$1,0 ))</f>
        <v/>
      </c>
      <c r="K1468">
        <f>INDEX('Input - companies list'!$1:$10000,MATCH(B1468,'Input - companies list'!B:B,0),MATCH("Inter-Cluster Connectivity",'Input - companies list'!$1:$1,0 ))</f>
        <v/>
      </c>
      <c r="L1468">
        <f>IFERROR(PERCENTRANK(F:F,F1468),0)</f>
        <v/>
      </c>
      <c r="M1468">
        <f>IFERROR(1 - PERCENTRANK(G:G,G1468),0)</f>
        <v/>
      </c>
      <c r="N1468">
        <f>IFERROR(1 - PERCENTRANK(H:H,H1468),0)</f>
        <v/>
      </c>
      <c r="O1468">
        <f>IFERROR(PERCENTRANK(I:I,I1468),0)</f>
        <v/>
      </c>
      <c r="P1468">
        <f>IFERROR(1 - PERCENTRANK(J:J,J1468),0)</f>
        <v/>
      </c>
      <c r="Q1468">
        <f>IFERROR(PERCENTRANK(K:K,K1468),0)</f>
        <v/>
      </c>
      <c r="R1468">
        <f>L1468*weight1+M1468*weight2+N1468*weight3+O1468*weight4+P1468*weight5+Q1468*weight6</f>
        <v/>
      </c>
    </row>
    <row r="1469" spans="1:18">
      <c r="A1469">
        <f>RANK(R1469,R:R)</f>
        <v/>
      </c>
      <c r="B1469" t="s">
        <v>16666</v>
      </c>
      <c r="C1469">
        <f>VLOOKUP(B1469,'Input - companies list'!B:L,2,FALSE)</f>
        <v/>
      </c>
      <c r="D1469">
        <f>VLOOKUP(B1469,'Input - companies list'!B:L,11,FALSE)</f>
        <v/>
      </c>
      <c r="E1469">
        <f>VLOOKUP(B1469,'Input - companies list'!B:E,4,FALSE)</f>
        <v/>
      </c>
      <c r="F1469">
        <f>SUMIFS('Input - target event report'!H:H,'Input - target event report'!B:B,B1469,'Input - target event report'!D:D, "Private Investment")</f>
        <v/>
      </c>
      <c r="G1469">
        <f>IF(I1469&lt;2, "N/A", (MAXIFS('Input - target event report'!E:E,'Input - target event report'!B:B,B:B,'Input - target event report'!D:D,"Private Investment")-MINIFS('Input - target event report'!E:E,'Input - target event report'!B:B,B:B,'Input - target event report'!D:D,"Private Investment"))/(I1469-1))</f>
        <v/>
      </c>
      <c r="H1469">
        <f>IF(MAXIFS('Input - target event report'!E:E,'Input - target event report'!B:B,B:B,'Input - target event report'!D:D,"Private Investment") = 0, "N/A", TODAY() - MAXIFS('Input - target event report'!E:E,'Input - target event report'!B:B,B:B,'Input - target event report'!D:D,"Private Investment"))</f>
        <v/>
      </c>
      <c r="I1469">
        <f>COUNTIFS('Input - target event report'!B:B,B1469,'Input - target event report'!D:D, "Private Investment")</f>
        <v/>
      </c>
      <c r="J1469">
        <f>INDEX('Input - companies list'!$1:$10000,MATCH(B1469,'Input - companies list'!B:B,0),MATCH("Flow",'Input - companies list'!$1:$1,0 ))</f>
        <v/>
      </c>
      <c r="K1469">
        <f>INDEX('Input - companies list'!$1:$10000,MATCH(B1469,'Input - companies list'!B:B,0),MATCH("Inter-Cluster Connectivity",'Input - companies list'!$1:$1,0 ))</f>
        <v/>
      </c>
      <c r="L1469">
        <f>IFERROR(PERCENTRANK(F:F,F1469),0)</f>
        <v/>
      </c>
      <c r="M1469">
        <f>IFERROR(1 - PERCENTRANK(G:G,G1469),0)</f>
        <v/>
      </c>
      <c r="N1469">
        <f>IFERROR(1 - PERCENTRANK(H:H,H1469),0)</f>
        <v/>
      </c>
      <c r="O1469">
        <f>IFERROR(PERCENTRANK(I:I,I1469),0)</f>
        <v/>
      </c>
      <c r="P1469">
        <f>IFERROR(1 - PERCENTRANK(J:J,J1469),0)</f>
        <v/>
      </c>
      <c r="Q1469">
        <f>IFERROR(PERCENTRANK(K:K,K1469),0)</f>
        <v/>
      </c>
      <c r="R1469">
        <f>L1469*weight1+M1469*weight2+N1469*weight3+O1469*weight4+P1469*weight5+Q1469*weight6</f>
        <v/>
      </c>
    </row>
    <row r="1470" spans="1:18">
      <c r="A1470">
        <f>RANK(R1470,R:R)</f>
        <v/>
      </c>
      <c r="B1470" t="s">
        <v>16678</v>
      </c>
      <c r="C1470">
        <f>VLOOKUP(B1470,'Input - companies list'!B:L,2,FALSE)</f>
        <v/>
      </c>
      <c r="D1470">
        <f>VLOOKUP(B1470,'Input - companies list'!B:L,11,FALSE)</f>
        <v/>
      </c>
      <c r="E1470">
        <f>VLOOKUP(B1470,'Input - companies list'!B:E,4,FALSE)</f>
        <v/>
      </c>
      <c r="F1470">
        <f>SUMIFS('Input - target event report'!H:H,'Input - target event report'!B:B,B1470,'Input - target event report'!D:D, "Private Investment")</f>
        <v/>
      </c>
      <c r="G1470">
        <f>IF(I1470&lt;2, "N/A", (MAXIFS('Input - target event report'!E:E,'Input - target event report'!B:B,B:B,'Input - target event report'!D:D,"Private Investment")-MINIFS('Input - target event report'!E:E,'Input - target event report'!B:B,B:B,'Input - target event report'!D:D,"Private Investment"))/(I1470-1))</f>
        <v/>
      </c>
      <c r="H1470">
        <f>IF(MAXIFS('Input - target event report'!E:E,'Input - target event report'!B:B,B:B,'Input - target event report'!D:D,"Private Investment") = 0, "N/A", TODAY() - MAXIFS('Input - target event report'!E:E,'Input - target event report'!B:B,B:B,'Input - target event report'!D:D,"Private Investment"))</f>
        <v/>
      </c>
      <c r="I1470">
        <f>COUNTIFS('Input - target event report'!B:B,B1470,'Input - target event report'!D:D, "Private Investment")</f>
        <v/>
      </c>
      <c r="J1470">
        <f>INDEX('Input - companies list'!$1:$10000,MATCH(B1470,'Input - companies list'!B:B,0),MATCH("Flow",'Input - companies list'!$1:$1,0 ))</f>
        <v/>
      </c>
      <c r="K1470">
        <f>INDEX('Input - companies list'!$1:$10000,MATCH(B1470,'Input - companies list'!B:B,0),MATCH("Inter-Cluster Connectivity",'Input - companies list'!$1:$1,0 ))</f>
        <v/>
      </c>
      <c r="L1470">
        <f>IFERROR(PERCENTRANK(F:F,F1470),0)</f>
        <v/>
      </c>
      <c r="M1470">
        <f>IFERROR(1 - PERCENTRANK(G:G,G1470),0)</f>
        <v/>
      </c>
      <c r="N1470">
        <f>IFERROR(1 - PERCENTRANK(H:H,H1470),0)</f>
        <v/>
      </c>
      <c r="O1470">
        <f>IFERROR(PERCENTRANK(I:I,I1470),0)</f>
        <v/>
      </c>
      <c r="P1470">
        <f>IFERROR(1 - PERCENTRANK(J:J,J1470),0)</f>
        <v/>
      </c>
      <c r="Q1470">
        <f>IFERROR(PERCENTRANK(K:K,K1470),0)</f>
        <v/>
      </c>
      <c r="R1470">
        <f>L1470*weight1+M1470*weight2+N1470*weight3+O1470*weight4+P1470*weight5+Q1470*weight6</f>
        <v/>
      </c>
    </row>
    <row r="1471" spans="1:18">
      <c r="A1471">
        <f>RANK(R1471,R:R)</f>
        <v/>
      </c>
      <c r="B1471" t="s">
        <v>16690</v>
      </c>
      <c r="C1471">
        <f>VLOOKUP(B1471,'Input - companies list'!B:L,2,FALSE)</f>
        <v/>
      </c>
      <c r="D1471">
        <f>VLOOKUP(B1471,'Input - companies list'!B:L,11,FALSE)</f>
        <v/>
      </c>
      <c r="E1471">
        <f>VLOOKUP(B1471,'Input - companies list'!B:E,4,FALSE)</f>
        <v/>
      </c>
      <c r="F1471">
        <f>SUMIFS('Input - target event report'!H:H,'Input - target event report'!B:B,B1471,'Input - target event report'!D:D, "Private Investment")</f>
        <v/>
      </c>
      <c r="G1471">
        <f>IF(I1471&lt;2, "N/A", (MAXIFS('Input - target event report'!E:E,'Input - target event report'!B:B,B:B,'Input - target event report'!D:D,"Private Investment")-MINIFS('Input - target event report'!E:E,'Input - target event report'!B:B,B:B,'Input - target event report'!D:D,"Private Investment"))/(I1471-1))</f>
        <v/>
      </c>
      <c r="H1471">
        <f>IF(MAXIFS('Input - target event report'!E:E,'Input - target event report'!B:B,B:B,'Input - target event report'!D:D,"Private Investment") = 0, "N/A", TODAY() - MAXIFS('Input - target event report'!E:E,'Input - target event report'!B:B,B:B,'Input - target event report'!D:D,"Private Investment"))</f>
        <v/>
      </c>
      <c r="I1471">
        <f>COUNTIFS('Input - target event report'!B:B,B1471,'Input - target event report'!D:D, "Private Investment")</f>
        <v/>
      </c>
      <c r="J1471">
        <f>INDEX('Input - companies list'!$1:$10000,MATCH(B1471,'Input - companies list'!B:B,0),MATCH("Flow",'Input - companies list'!$1:$1,0 ))</f>
        <v/>
      </c>
      <c r="K1471">
        <f>INDEX('Input - companies list'!$1:$10000,MATCH(B1471,'Input - companies list'!B:B,0),MATCH("Inter-Cluster Connectivity",'Input - companies list'!$1:$1,0 ))</f>
        <v/>
      </c>
      <c r="L1471">
        <f>IFERROR(PERCENTRANK(F:F,F1471),0)</f>
        <v/>
      </c>
      <c r="M1471">
        <f>IFERROR(1 - PERCENTRANK(G:G,G1471),0)</f>
        <v/>
      </c>
      <c r="N1471">
        <f>IFERROR(1 - PERCENTRANK(H:H,H1471),0)</f>
        <v/>
      </c>
      <c r="O1471">
        <f>IFERROR(PERCENTRANK(I:I,I1471),0)</f>
        <v/>
      </c>
      <c r="P1471">
        <f>IFERROR(1 - PERCENTRANK(J:J,J1471),0)</f>
        <v/>
      </c>
      <c r="Q1471">
        <f>IFERROR(PERCENTRANK(K:K,K1471),0)</f>
        <v/>
      </c>
      <c r="R1471">
        <f>L1471*weight1+M1471*weight2+N1471*weight3+O1471*weight4+P1471*weight5+Q1471*weight6</f>
        <v/>
      </c>
    </row>
    <row r="1472" spans="1:18">
      <c r="A1472">
        <f>RANK(R1472,R:R)</f>
        <v/>
      </c>
      <c r="B1472" t="s">
        <v>16699</v>
      </c>
      <c r="C1472">
        <f>VLOOKUP(B1472,'Input - companies list'!B:L,2,FALSE)</f>
        <v/>
      </c>
      <c r="D1472">
        <f>VLOOKUP(B1472,'Input - companies list'!B:L,11,FALSE)</f>
        <v/>
      </c>
      <c r="E1472">
        <f>VLOOKUP(B1472,'Input - companies list'!B:E,4,FALSE)</f>
        <v/>
      </c>
      <c r="F1472">
        <f>SUMIFS('Input - target event report'!H:H,'Input - target event report'!B:B,B1472,'Input - target event report'!D:D, "Private Investment")</f>
        <v/>
      </c>
      <c r="G1472">
        <f>IF(I1472&lt;2, "N/A", (MAXIFS('Input - target event report'!E:E,'Input - target event report'!B:B,B:B,'Input - target event report'!D:D,"Private Investment")-MINIFS('Input - target event report'!E:E,'Input - target event report'!B:B,B:B,'Input - target event report'!D:D,"Private Investment"))/(I1472-1))</f>
        <v/>
      </c>
      <c r="H1472">
        <f>IF(MAXIFS('Input - target event report'!E:E,'Input - target event report'!B:B,B:B,'Input - target event report'!D:D,"Private Investment") = 0, "N/A", TODAY() - MAXIFS('Input - target event report'!E:E,'Input - target event report'!B:B,B:B,'Input - target event report'!D:D,"Private Investment"))</f>
        <v/>
      </c>
      <c r="I1472">
        <f>COUNTIFS('Input - target event report'!B:B,B1472,'Input - target event report'!D:D, "Private Investment")</f>
        <v/>
      </c>
      <c r="J1472">
        <f>INDEX('Input - companies list'!$1:$10000,MATCH(B1472,'Input - companies list'!B:B,0),MATCH("Flow",'Input - companies list'!$1:$1,0 ))</f>
        <v/>
      </c>
      <c r="K1472">
        <f>INDEX('Input - companies list'!$1:$10000,MATCH(B1472,'Input - companies list'!B:B,0),MATCH("Inter-Cluster Connectivity",'Input - companies list'!$1:$1,0 ))</f>
        <v/>
      </c>
      <c r="L1472">
        <f>IFERROR(PERCENTRANK(F:F,F1472),0)</f>
        <v/>
      </c>
      <c r="M1472">
        <f>IFERROR(1 - PERCENTRANK(G:G,G1472),0)</f>
        <v/>
      </c>
      <c r="N1472">
        <f>IFERROR(1 - PERCENTRANK(H:H,H1472),0)</f>
        <v/>
      </c>
      <c r="O1472">
        <f>IFERROR(PERCENTRANK(I:I,I1472),0)</f>
        <v/>
      </c>
      <c r="P1472">
        <f>IFERROR(1 - PERCENTRANK(J:J,J1472),0)</f>
        <v/>
      </c>
      <c r="Q1472">
        <f>IFERROR(PERCENTRANK(K:K,K1472),0)</f>
        <v/>
      </c>
      <c r="R1472">
        <f>L1472*weight1+M1472*weight2+N1472*weight3+O1472*weight4+P1472*weight5+Q1472*weight6</f>
        <v/>
      </c>
    </row>
    <row r="1473" spans="1:18">
      <c r="A1473">
        <f>RANK(R1473,R:R)</f>
        <v/>
      </c>
      <c r="B1473" t="s">
        <v>16712</v>
      </c>
      <c r="C1473">
        <f>VLOOKUP(B1473,'Input - companies list'!B:L,2,FALSE)</f>
        <v/>
      </c>
      <c r="D1473">
        <f>VLOOKUP(B1473,'Input - companies list'!B:L,11,FALSE)</f>
        <v/>
      </c>
      <c r="E1473">
        <f>VLOOKUP(B1473,'Input - companies list'!B:E,4,FALSE)</f>
        <v/>
      </c>
      <c r="F1473">
        <f>SUMIFS('Input - target event report'!H:H,'Input - target event report'!B:B,B1473,'Input - target event report'!D:D, "Private Investment")</f>
        <v/>
      </c>
      <c r="G1473">
        <f>IF(I1473&lt;2, "N/A", (MAXIFS('Input - target event report'!E:E,'Input - target event report'!B:B,B:B,'Input - target event report'!D:D,"Private Investment")-MINIFS('Input - target event report'!E:E,'Input - target event report'!B:B,B:B,'Input - target event report'!D:D,"Private Investment"))/(I1473-1))</f>
        <v/>
      </c>
      <c r="H1473">
        <f>IF(MAXIFS('Input - target event report'!E:E,'Input - target event report'!B:B,B:B,'Input - target event report'!D:D,"Private Investment") = 0, "N/A", TODAY() - MAXIFS('Input - target event report'!E:E,'Input - target event report'!B:B,B:B,'Input - target event report'!D:D,"Private Investment"))</f>
        <v/>
      </c>
      <c r="I1473">
        <f>COUNTIFS('Input - target event report'!B:B,B1473,'Input - target event report'!D:D, "Private Investment")</f>
        <v/>
      </c>
      <c r="J1473">
        <f>INDEX('Input - companies list'!$1:$10000,MATCH(B1473,'Input - companies list'!B:B,0),MATCH("Flow",'Input - companies list'!$1:$1,0 ))</f>
        <v/>
      </c>
      <c r="K1473">
        <f>INDEX('Input - companies list'!$1:$10000,MATCH(B1473,'Input - companies list'!B:B,0),MATCH("Inter-Cluster Connectivity",'Input - companies list'!$1:$1,0 ))</f>
        <v/>
      </c>
      <c r="L1473">
        <f>IFERROR(PERCENTRANK(F:F,F1473),0)</f>
        <v/>
      </c>
      <c r="M1473">
        <f>IFERROR(1 - PERCENTRANK(G:G,G1473),0)</f>
        <v/>
      </c>
      <c r="N1473">
        <f>IFERROR(1 - PERCENTRANK(H:H,H1473),0)</f>
        <v/>
      </c>
      <c r="O1473">
        <f>IFERROR(PERCENTRANK(I:I,I1473),0)</f>
        <v/>
      </c>
      <c r="P1473">
        <f>IFERROR(1 - PERCENTRANK(J:J,J1473),0)</f>
        <v/>
      </c>
      <c r="Q1473">
        <f>IFERROR(PERCENTRANK(K:K,K1473),0)</f>
        <v/>
      </c>
      <c r="R1473">
        <f>L1473*weight1+M1473*weight2+N1473*weight3+O1473*weight4+P1473*weight5+Q1473*weight6</f>
        <v/>
      </c>
    </row>
    <row r="1474" spans="1:18">
      <c r="A1474">
        <f>RANK(R1474,R:R)</f>
        <v/>
      </c>
      <c r="B1474" t="s">
        <v>16722</v>
      </c>
      <c r="C1474">
        <f>VLOOKUP(B1474,'Input - companies list'!B:L,2,FALSE)</f>
        <v/>
      </c>
      <c r="D1474">
        <f>VLOOKUP(B1474,'Input - companies list'!B:L,11,FALSE)</f>
        <v/>
      </c>
      <c r="E1474">
        <f>VLOOKUP(B1474,'Input - companies list'!B:E,4,FALSE)</f>
        <v/>
      </c>
      <c r="F1474">
        <f>SUMIFS('Input - target event report'!H:H,'Input - target event report'!B:B,B1474,'Input - target event report'!D:D, "Private Investment")</f>
        <v/>
      </c>
      <c r="G1474">
        <f>IF(I1474&lt;2, "N/A", (MAXIFS('Input - target event report'!E:E,'Input - target event report'!B:B,B:B,'Input - target event report'!D:D,"Private Investment")-MINIFS('Input - target event report'!E:E,'Input - target event report'!B:B,B:B,'Input - target event report'!D:D,"Private Investment"))/(I1474-1))</f>
        <v/>
      </c>
      <c r="H1474">
        <f>IF(MAXIFS('Input - target event report'!E:E,'Input - target event report'!B:B,B:B,'Input - target event report'!D:D,"Private Investment") = 0, "N/A", TODAY() - MAXIFS('Input - target event report'!E:E,'Input - target event report'!B:B,B:B,'Input - target event report'!D:D,"Private Investment"))</f>
        <v/>
      </c>
      <c r="I1474">
        <f>COUNTIFS('Input - target event report'!B:B,B1474,'Input - target event report'!D:D, "Private Investment")</f>
        <v/>
      </c>
      <c r="J1474">
        <f>INDEX('Input - companies list'!$1:$10000,MATCH(B1474,'Input - companies list'!B:B,0),MATCH("Flow",'Input - companies list'!$1:$1,0 ))</f>
        <v/>
      </c>
      <c r="K1474">
        <f>INDEX('Input - companies list'!$1:$10000,MATCH(B1474,'Input - companies list'!B:B,0),MATCH("Inter-Cluster Connectivity",'Input - companies list'!$1:$1,0 ))</f>
        <v/>
      </c>
      <c r="L1474">
        <f>IFERROR(PERCENTRANK(F:F,F1474),0)</f>
        <v/>
      </c>
      <c r="M1474">
        <f>IFERROR(1 - PERCENTRANK(G:G,G1474),0)</f>
        <v/>
      </c>
      <c r="N1474">
        <f>IFERROR(1 - PERCENTRANK(H:H,H1474),0)</f>
        <v/>
      </c>
      <c r="O1474">
        <f>IFERROR(PERCENTRANK(I:I,I1474),0)</f>
        <v/>
      </c>
      <c r="P1474">
        <f>IFERROR(1 - PERCENTRANK(J:J,J1474),0)</f>
        <v/>
      </c>
      <c r="Q1474">
        <f>IFERROR(PERCENTRANK(K:K,K1474),0)</f>
        <v/>
      </c>
      <c r="R1474">
        <f>L1474*weight1+M1474*weight2+N1474*weight3+O1474*weight4+P1474*weight5+Q1474*weight6</f>
        <v/>
      </c>
    </row>
    <row r="1475" spans="1:18">
      <c r="A1475">
        <f>RANK(R1475,R:R)</f>
        <v/>
      </c>
      <c r="B1475" t="s">
        <v>16730</v>
      </c>
      <c r="C1475">
        <f>VLOOKUP(B1475,'Input - companies list'!B:L,2,FALSE)</f>
        <v/>
      </c>
      <c r="D1475">
        <f>VLOOKUP(B1475,'Input - companies list'!B:L,11,FALSE)</f>
        <v/>
      </c>
      <c r="E1475">
        <f>VLOOKUP(B1475,'Input - companies list'!B:E,4,FALSE)</f>
        <v/>
      </c>
      <c r="F1475">
        <f>SUMIFS('Input - target event report'!H:H,'Input - target event report'!B:B,B1475,'Input - target event report'!D:D, "Private Investment")</f>
        <v/>
      </c>
      <c r="G1475">
        <f>IF(I1475&lt;2, "N/A", (MAXIFS('Input - target event report'!E:E,'Input - target event report'!B:B,B:B,'Input - target event report'!D:D,"Private Investment")-MINIFS('Input - target event report'!E:E,'Input - target event report'!B:B,B:B,'Input - target event report'!D:D,"Private Investment"))/(I1475-1))</f>
        <v/>
      </c>
      <c r="H1475">
        <f>IF(MAXIFS('Input - target event report'!E:E,'Input - target event report'!B:B,B:B,'Input - target event report'!D:D,"Private Investment") = 0, "N/A", TODAY() - MAXIFS('Input - target event report'!E:E,'Input - target event report'!B:B,B:B,'Input - target event report'!D:D,"Private Investment"))</f>
        <v/>
      </c>
      <c r="I1475">
        <f>COUNTIFS('Input - target event report'!B:B,B1475,'Input - target event report'!D:D, "Private Investment")</f>
        <v/>
      </c>
      <c r="J1475">
        <f>INDEX('Input - companies list'!$1:$10000,MATCH(B1475,'Input - companies list'!B:B,0),MATCH("Flow",'Input - companies list'!$1:$1,0 ))</f>
        <v/>
      </c>
      <c r="K1475">
        <f>INDEX('Input - companies list'!$1:$10000,MATCH(B1475,'Input - companies list'!B:B,0),MATCH("Inter-Cluster Connectivity",'Input - companies list'!$1:$1,0 ))</f>
        <v/>
      </c>
      <c r="L1475">
        <f>IFERROR(PERCENTRANK(F:F,F1475),0)</f>
        <v/>
      </c>
      <c r="M1475">
        <f>IFERROR(1 - PERCENTRANK(G:G,G1475),0)</f>
        <v/>
      </c>
      <c r="N1475">
        <f>IFERROR(1 - PERCENTRANK(H:H,H1475),0)</f>
        <v/>
      </c>
      <c r="O1475">
        <f>IFERROR(PERCENTRANK(I:I,I1475),0)</f>
        <v/>
      </c>
      <c r="P1475">
        <f>IFERROR(1 - PERCENTRANK(J:J,J1475),0)</f>
        <v/>
      </c>
      <c r="Q1475">
        <f>IFERROR(PERCENTRANK(K:K,K1475),0)</f>
        <v/>
      </c>
      <c r="R1475">
        <f>L1475*weight1+M1475*weight2+N1475*weight3+O1475*weight4+P1475*weight5+Q1475*weight6</f>
        <v/>
      </c>
    </row>
    <row r="1476" spans="1:18">
      <c r="A1476">
        <f>RANK(R1476,R:R)</f>
        <v/>
      </c>
      <c r="B1476" t="s">
        <v>16743</v>
      </c>
      <c r="C1476">
        <f>VLOOKUP(B1476,'Input - companies list'!B:L,2,FALSE)</f>
        <v/>
      </c>
      <c r="D1476">
        <f>VLOOKUP(B1476,'Input - companies list'!B:L,11,FALSE)</f>
        <v/>
      </c>
      <c r="E1476">
        <f>VLOOKUP(B1476,'Input - companies list'!B:E,4,FALSE)</f>
        <v/>
      </c>
      <c r="F1476">
        <f>SUMIFS('Input - target event report'!H:H,'Input - target event report'!B:B,B1476,'Input - target event report'!D:D, "Private Investment")</f>
        <v/>
      </c>
      <c r="G1476">
        <f>IF(I1476&lt;2, "N/A", (MAXIFS('Input - target event report'!E:E,'Input - target event report'!B:B,B:B,'Input - target event report'!D:D,"Private Investment")-MINIFS('Input - target event report'!E:E,'Input - target event report'!B:B,B:B,'Input - target event report'!D:D,"Private Investment"))/(I1476-1))</f>
        <v/>
      </c>
      <c r="H1476">
        <f>IF(MAXIFS('Input - target event report'!E:E,'Input - target event report'!B:B,B:B,'Input - target event report'!D:D,"Private Investment") = 0, "N/A", TODAY() - MAXIFS('Input - target event report'!E:E,'Input - target event report'!B:B,B:B,'Input - target event report'!D:D,"Private Investment"))</f>
        <v/>
      </c>
      <c r="I1476">
        <f>COUNTIFS('Input - target event report'!B:B,B1476,'Input - target event report'!D:D, "Private Investment")</f>
        <v/>
      </c>
      <c r="J1476">
        <f>INDEX('Input - companies list'!$1:$10000,MATCH(B1476,'Input - companies list'!B:B,0),MATCH("Flow",'Input - companies list'!$1:$1,0 ))</f>
        <v/>
      </c>
      <c r="K1476">
        <f>INDEX('Input - companies list'!$1:$10000,MATCH(B1476,'Input - companies list'!B:B,0),MATCH("Inter-Cluster Connectivity",'Input - companies list'!$1:$1,0 ))</f>
        <v/>
      </c>
      <c r="L1476">
        <f>IFERROR(PERCENTRANK(F:F,F1476),0)</f>
        <v/>
      </c>
      <c r="M1476">
        <f>IFERROR(1 - PERCENTRANK(G:G,G1476),0)</f>
        <v/>
      </c>
      <c r="N1476">
        <f>IFERROR(1 - PERCENTRANK(H:H,H1476),0)</f>
        <v/>
      </c>
      <c r="O1476">
        <f>IFERROR(PERCENTRANK(I:I,I1476),0)</f>
        <v/>
      </c>
      <c r="P1476">
        <f>IFERROR(1 - PERCENTRANK(J:J,J1476),0)</f>
        <v/>
      </c>
      <c r="Q1476">
        <f>IFERROR(PERCENTRANK(K:K,K1476),0)</f>
        <v/>
      </c>
      <c r="R1476">
        <f>L1476*weight1+M1476*weight2+N1476*weight3+O1476*weight4+P1476*weight5+Q1476*weight6</f>
        <v/>
      </c>
    </row>
    <row r="1477" spans="1:18">
      <c r="A1477">
        <f>RANK(R1477,R:R)</f>
        <v/>
      </c>
      <c r="B1477" t="s">
        <v>16753</v>
      </c>
      <c r="C1477">
        <f>VLOOKUP(B1477,'Input - companies list'!B:L,2,FALSE)</f>
        <v/>
      </c>
      <c r="D1477">
        <f>VLOOKUP(B1477,'Input - companies list'!B:L,11,FALSE)</f>
        <v/>
      </c>
      <c r="E1477">
        <f>VLOOKUP(B1477,'Input - companies list'!B:E,4,FALSE)</f>
        <v/>
      </c>
      <c r="F1477">
        <f>SUMIFS('Input - target event report'!H:H,'Input - target event report'!B:B,B1477,'Input - target event report'!D:D, "Private Investment")</f>
        <v/>
      </c>
      <c r="G1477">
        <f>IF(I1477&lt;2, "N/A", (MAXIFS('Input - target event report'!E:E,'Input - target event report'!B:B,B:B,'Input - target event report'!D:D,"Private Investment")-MINIFS('Input - target event report'!E:E,'Input - target event report'!B:B,B:B,'Input - target event report'!D:D,"Private Investment"))/(I1477-1))</f>
        <v/>
      </c>
      <c r="H1477">
        <f>IF(MAXIFS('Input - target event report'!E:E,'Input - target event report'!B:B,B:B,'Input - target event report'!D:D,"Private Investment") = 0, "N/A", TODAY() - MAXIFS('Input - target event report'!E:E,'Input - target event report'!B:B,B:B,'Input - target event report'!D:D,"Private Investment"))</f>
        <v/>
      </c>
      <c r="I1477">
        <f>COUNTIFS('Input - target event report'!B:B,B1477,'Input - target event report'!D:D, "Private Investment")</f>
        <v/>
      </c>
      <c r="J1477">
        <f>INDEX('Input - companies list'!$1:$10000,MATCH(B1477,'Input - companies list'!B:B,0),MATCH("Flow",'Input - companies list'!$1:$1,0 ))</f>
        <v/>
      </c>
      <c r="K1477">
        <f>INDEX('Input - companies list'!$1:$10000,MATCH(B1477,'Input - companies list'!B:B,0),MATCH("Inter-Cluster Connectivity",'Input - companies list'!$1:$1,0 ))</f>
        <v/>
      </c>
      <c r="L1477">
        <f>IFERROR(PERCENTRANK(F:F,F1477),0)</f>
        <v/>
      </c>
      <c r="M1477">
        <f>IFERROR(1 - PERCENTRANK(G:G,G1477),0)</f>
        <v/>
      </c>
      <c r="N1477">
        <f>IFERROR(1 - PERCENTRANK(H:H,H1477),0)</f>
        <v/>
      </c>
      <c r="O1477">
        <f>IFERROR(PERCENTRANK(I:I,I1477),0)</f>
        <v/>
      </c>
      <c r="P1477">
        <f>IFERROR(1 - PERCENTRANK(J:J,J1477),0)</f>
        <v/>
      </c>
      <c r="Q1477">
        <f>IFERROR(PERCENTRANK(K:K,K1477),0)</f>
        <v/>
      </c>
      <c r="R1477">
        <f>L1477*weight1+M1477*weight2+N1477*weight3+O1477*weight4+P1477*weight5+Q1477*weight6</f>
        <v/>
      </c>
    </row>
    <row r="1478" spans="1:18">
      <c r="A1478">
        <f>RANK(R1478,R:R)</f>
        <v/>
      </c>
      <c r="B1478" t="s">
        <v>16762</v>
      </c>
      <c r="C1478">
        <f>VLOOKUP(B1478,'Input - companies list'!B:L,2,FALSE)</f>
        <v/>
      </c>
      <c r="D1478">
        <f>VLOOKUP(B1478,'Input - companies list'!B:L,11,FALSE)</f>
        <v/>
      </c>
      <c r="E1478">
        <f>VLOOKUP(B1478,'Input - companies list'!B:E,4,FALSE)</f>
        <v/>
      </c>
      <c r="F1478">
        <f>SUMIFS('Input - target event report'!H:H,'Input - target event report'!B:B,B1478,'Input - target event report'!D:D, "Private Investment")</f>
        <v/>
      </c>
      <c r="G1478">
        <f>IF(I1478&lt;2, "N/A", (MAXIFS('Input - target event report'!E:E,'Input - target event report'!B:B,B:B,'Input - target event report'!D:D,"Private Investment")-MINIFS('Input - target event report'!E:E,'Input - target event report'!B:B,B:B,'Input - target event report'!D:D,"Private Investment"))/(I1478-1))</f>
        <v/>
      </c>
      <c r="H1478">
        <f>IF(MAXIFS('Input - target event report'!E:E,'Input - target event report'!B:B,B:B,'Input - target event report'!D:D,"Private Investment") = 0, "N/A", TODAY() - MAXIFS('Input - target event report'!E:E,'Input - target event report'!B:B,B:B,'Input - target event report'!D:D,"Private Investment"))</f>
        <v/>
      </c>
      <c r="I1478">
        <f>COUNTIFS('Input - target event report'!B:B,B1478,'Input - target event report'!D:D, "Private Investment")</f>
        <v/>
      </c>
      <c r="J1478">
        <f>INDEX('Input - companies list'!$1:$10000,MATCH(B1478,'Input - companies list'!B:B,0),MATCH("Flow",'Input - companies list'!$1:$1,0 ))</f>
        <v/>
      </c>
      <c r="K1478">
        <f>INDEX('Input - companies list'!$1:$10000,MATCH(B1478,'Input - companies list'!B:B,0),MATCH("Inter-Cluster Connectivity",'Input - companies list'!$1:$1,0 ))</f>
        <v/>
      </c>
      <c r="L1478">
        <f>IFERROR(PERCENTRANK(F:F,F1478),0)</f>
        <v/>
      </c>
      <c r="M1478">
        <f>IFERROR(1 - PERCENTRANK(G:G,G1478),0)</f>
        <v/>
      </c>
      <c r="N1478">
        <f>IFERROR(1 - PERCENTRANK(H:H,H1478),0)</f>
        <v/>
      </c>
      <c r="O1478">
        <f>IFERROR(PERCENTRANK(I:I,I1478),0)</f>
        <v/>
      </c>
      <c r="P1478">
        <f>IFERROR(1 - PERCENTRANK(J:J,J1478),0)</f>
        <v/>
      </c>
      <c r="Q1478">
        <f>IFERROR(PERCENTRANK(K:K,K1478),0)</f>
        <v/>
      </c>
      <c r="R1478">
        <f>L1478*weight1+M1478*weight2+N1478*weight3+O1478*weight4+P1478*weight5+Q1478*weight6</f>
        <v/>
      </c>
    </row>
    <row r="1479" spans="1:18">
      <c r="A1479">
        <f>RANK(R1479,R:R)</f>
        <v/>
      </c>
      <c r="B1479" t="s">
        <v>16775</v>
      </c>
      <c r="C1479">
        <f>VLOOKUP(B1479,'Input - companies list'!B:L,2,FALSE)</f>
        <v/>
      </c>
      <c r="D1479">
        <f>VLOOKUP(B1479,'Input - companies list'!B:L,11,FALSE)</f>
        <v/>
      </c>
      <c r="E1479">
        <f>VLOOKUP(B1479,'Input - companies list'!B:E,4,FALSE)</f>
        <v/>
      </c>
      <c r="F1479">
        <f>SUMIFS('Input - target event report'!H:H,'Input - target event report'!B:B,B1479,'Input - target event report'!D:D, "Private Investment")</f>
        <v/>
      </c>
      <c r="G1479">
        <f>IF(I1479&lt;2, "N/A", (MAXIFS('Input - target event report'!E:E,'Input - target event report'!B:B,B:B,'Input - target event report'!D:D,"Private Investment")-MINIFS('Input - target event report'!E:E,'Input - target event report'!B:B,B:B,'Input - target event report'!D:D,"Private Investment"))/(I1479-1))</f>
        <v/>
      </c>
      <c r="H1479">
        <f>IF(MAXIFS('Input - target event report'!E:E,'Input - target event report'!B:B,B:B,'Input - target event report'!D:D,"Private Investment") = 0, "N/A", TODAY() - MAXIFS('Input - target event report'!E:E,'Input - target event report'!B:B,B:B,'Input - target event report'!D:D,"Private Investment"))</f>
        <v/>
      </c>
      <c r="I1479">
        <f>COUNTIFS('Input - target event report'!B:B,B1479,'Input - target event report'!D:D, "Private Investment")</f>
        <v/>
      </c>
      <c r="J1479">
        <f>INDEX('Input - companies list'!$1:$10000,MATCH(B1479,'Input - companies list'!B:B,0),MATCH("Flow",'Input - companies list'!$1:$1,0 ))</f>
        <v/>
      </c>
      <c r="K1479">
        <f>INDEX('Input - companies list'!$1:$10000,MATCH(B1479,'Input - companies list'!B:B,0),MATCH("Inter-Cluster Connectivity",'Input - companies list'!$1:$1,0 ))</f>
        <v/>
      </c>
      <c r="L1479">
        <f>IFERROR(PERCENTRANK(F:F,F1479),0)</f>
        <v/>
      </c>
      <c r="M1479">
        <f>IFERROR(1 - PERCENTRANK(G:G,G1479),0)</f>
        <v/>
      </c>
      <c r="N1479">
        <f>IFERROR(1 - PERCENTRANK(H:H,H1479),0)</f>
        <v/>
      </c>
      <c r="O1479">
        <f>IFERROR(PERCENTRANK(I:I,I1479),0)</f>
        <v/>
      </c>
      <c r="P1479">
        <f>IFERROR(1 - PERCENTRANK(J:J,J1479),0)</f>
        <v/>
      </c>
      <c r="Q1479">
        <f>IFERROR(PERCENTRANK(K:K,K1479),0)</f>
        <v/>
      </c>
      <c r="R1479">
        <f>L1479*weight1+M1479*weight2+N1479*weight3+O1479*weight4+P1479*weight5+Q1479*weight6</f>
        <v/>
      </c>
    </row>
    <row r="1480" spans="1:18">
      <c r="A1480">
        <f>RANK(R1480,R:R)</f>
        <v/>
      </c>
      <c r="B1480" t="s">
        <v>16786</v>
      </c>
      <c r="C1480">
        <f>VLOOKUP(B1480,'Input - companies list'!B:L,2,FALSE)</f>
        <v/>
      </c>
      <c r="D1480">
        <f>VLOOKUP(B1480,'Input - companies list'!B:L,11,FALSE)</f>
        <v/>
      </c>
      <c r="E1480">
        <f>VLOOKUP(B1480,'Input - companies list'!B:E,4,FALSE)</f>
        <v/>
      </c>
      <c r="F1480">
        <f>SUMIFS('Input - target event report'!H:H,'Input - target event report'!B:B,B1480,'Input - target event report'!D:D, "Private Investment")</f>
        <v/>
      </c>
      <c r="G1480">
        <f>IF(I1480&lt;2, "N/A", (MAXIFS('Input - target event report'!E:E,'Input - target event report'!B:B,B:B,'Input - target event report'!D:D,"Private Investment")-MINIFS('Input - target event report'!E:E,'Input - target event report'!B:B,B:B,'Input - target event report'!D:D,"Private Investment"))/(I1480-1))</f>
        <v/>
      </c>
      <c r="H1480">
        <f>IF(MAXIFS('Input - target event report'!E:E,'Input - target event report'!B:B,B:B,'Input - target event report'!D:D,"Private Investment") = 0, "N/A", TODAY() - MAXIFS('Input - target event report'!E:E,'Input - target event report'!B:B,B:B,'Input - target event report'!D:D,"Private Investment"))</f>
        <v/>
      </c>
      <c r="I1480">
        <f>COUNTIFS('Input - target event report'!B:B,B1480,'Input - target event report'!D:D, "Private Investment")</f>
        <v/>
      </c>
      <c r="J1480">
        <f>INDEX('Input - companies list'!$1:$10000,MATCH(B1480,'Input - companies list'!B:B,0),MATCH("Flow",'Input - companies list'!$1:$1,0 ))</f>
        <v/>
      </c>
      <c r="K1480">
        <f>INDEX('Input - companies list'!$1:$10000,MATCH(B1480,'Input - companies list'!B:B,0),MATCH("Inter-Cluster Connectivity",'Input - companies list'!$1:$1,0 ))</f>
        <v/>
      </c>
      <c r="L1480">
        <f>IFERROR(PERCENTRANK(F:F,F1480),0)</f>
        <v/>
      </c>
      <c r="M1480">
        <f>IFERROR(1 - PERCENTRANK(G:G,G1480),0)</f>
        <v/>
      </c>
      <c r="N1480">
        <f>IFERROR(1 - PERCENTRANK(H:H,H1480),0)</f>
        <v/>
      </c>
      <c r="O1480">
        <f>IFERROR(PERCENTRANK(I:I,I1480),0)</f>
        <v/>
      </c>
      <c r="P1480">
        <f>IFERROR(1 - PERCENTRANK(J:J,J1480),0)</f>
        <v/>
      </c>
      <c r="Q1480">
        <f>IFERROR(PERCENTRANK(K:K,K1480),0)</f>
        <v/>
      </c>
      <c r="R1480">
        <f>L1480*weight1+M1480*weight2+N1480*weight3+O1480*weight4+P1480*weight5+Q1480*weight6</f>
        <v/>
      </c>
    </row>
    <row r="1481" spans="1:18">
      <c r="A1481">
        <f>RANK(R1481,R:R)</f>
        <v/>
      </c>
      <c r="B1481" t="s">
        <v>16798</v>
      </c>
      <c r="C1481">
        <f>VLOOKUP(B1481,'Input - companies list'!B:L,2,FALSE)</f>
        <v/>
      </c>
      <c r="D1481">
        <f>VLOOKUP(B1481,'Input - companies list'!B:L,11,FALSE)</f>
        <v/>
      </c>
      <c r="E1481">
        <f>VLOOKUP(B1481,'Input - companies list'!B:E,4,FALSE)</f>
        <v/>
      </c>
      <c r="F1481">
        <f>SUMIFS('Input - target event report'!H:H,'Input - target event report'!B:B,B1481,'Input - target event report'!D:D, "Private Investment")</f>
        <v/>
      </c>
      <c r="G1481">
        <f>IF(I1481&lt;2, "N/A", (MAXIFS('Input - target event report'!E:E,'Input - target event report'!B:B,B:B,'Input - target event report'!D:D,"Private Investment")-MINIFS('Input - target event report'!E:E,'Input - target event report'!B:B,B:B,'Input - target event report'!D:D,"Private Investment"))/(I1481-1))</f>
        <v/>
      </c>
      <c r="H1481">
        <f>IF(MAXIFS('Input - target event report'!E:E,'Input - target event report'!B:B,B:B,'Input - target event report'!D:D,"Private Investment") = 0, "N/A", TODAY() - MAXIFS('Input - target event report'!E:E,'Input - target event report'!B:B,B:B,'Input - target event report'!D:D,"Private Investment"))</f>
        <v/>
      </c>
      <c r="I1481">
        <f>COUNTIFS('Input - target event report'!B:B,B1481,'Input - target event report'!D:D, "Private Investment")</f>
        <v/>
      </c>
      <c r="J1481">
        <f>INDEX('Input - companies list'!$1:$10000,MATCH(B1481,'Input - companies list'!B:B,0),MATCH("Flow",'Input - companies list'!$1:$1,0 ))</f>
        <v/>
      </c>
      <c r="K1481">
        <f>INDEX('Input - companies list'!$1:$10000,MATCH(B1481,'Input - companies list'!B:B,0),MATCH("Inter-Cluster Connectivity",'Input - companies list'!$1:$1,0 ))</f>
        <v/>
      </c>
      <c r="L1481">
        <f>IFERROR(PERCENTRANK(F:F,F1481),0)</f>
        <v/>
      </c>
      <c r="M1481">
        <f>IFERROR(1 - PERCENTRANK(G:G,G1481),0)</f>
        <v/>
      </c>
      <c r="N1481">
        <f>IFERROR(1 - PERCENTRANK(H:H,H1481),0)</f>
        <v/>
      </c>
      <c r="O1481">
        <f>IFERROR(PERCENTRANK(I:I,I1481),0)</f>
        <v/>
      </c>
      <c r="P1481">
        <f>IFERROR(1 - PERCENTRANK(J:J,J1481),0)</f>
        <v/>
      </c>
      <c r="Q1481">
        <f>IFERROR(PERCENTRANK(K:K,K1481),0)</f>
        <v/>
      </c>
      <c r="R1481">
        <f>L1481*weight1+M1481*weight2+N1481*weight3+O1481*weight4+P1481*weight5+Q1481*weight6</f>
        <v/>
      </c>
    </row>
    <row r="1482" spans="1:18">
      <c r="A1482">
        <f>RANK(R1482,R:R)</f>
        <v/>
      </c>
      <c r="B1482" t="s">
        <v>16808</v>
      </c>
      <c r="C1482">
        <f>VLOOKUP(B1482,'Input - companies list'!B:L,2,FALSE)</f>
        <v/>
      </c>
      <c r="D1482">
        <f>VLOOKUP(B1482,'Input - companies list'!B:L,11,FALSE)</f>
        <v/>
      </c>
      <c r="E1482">
        <f>VLOOKUP(B1482,'Input - companies list'!B:E,4,FALSE)</f>
        <v/>
      </c>
      <c r="F1482">
        <f>SUMIFS('Input - target event report'!H:H,'Input - target event report'!B:B,B1482,'Input - target event report'!D:D, "Private Investment")</f>
        <v/>
      </c>
      <c r="G1482">
        <f>IF(I1482&lt;2, "N/A", (MAXIFS('Input - target event report'!E:E,'Input - target event report'!B:B,B:B,'Input - target event report'!D:D,"Private Investment")-MINIFS('Input - target event report'!E:E,'Input - target event report'!B:B,B:B,'Input - target event report'!D:D,"Private Investment"))/(I1482-1))</f>
        <v/>
      </c>
      <c r="H1482">
        <f>IF(MAXIFS('Input - target event report'!E:E,'Input - target event report'!B:B,B:B,'Input - target event report'!D:D,"Private Investment") = 0, "N/A", TODAY() - MAXIFS('Input - target event report'!E:E,'Input - target event report'!B:B,B:B,'Input - target event report'!D:D,"Private Investment"))</f>
        <v/>
      </c>
      <c r="I1482">
        <f>COUNTIFS('Input - target event report'!B:B,B1482,'Input - target event report'!D:D, "Private Investment")</f>
        <v/>
      </c>
      <c r="J1482">
        <f>INDEX('Input - companies list'!$1:$10000,MATCH(B1482,'Input - companies list'!B:B,0),MATCH("Flow",'Input - companies list'!$1:$1,0 ))</f>
        <v/>
      </c>
      <c r="K1482">
        <f>INDEX('Input - companies list'!$1:$10000,MATCH(B1482,'Input - companies list'!B:B,0),MATCH("Inter-Cluster Connectivity",'Input - companies list'!$1:$1,0 ))</f>
        <v/>
      </c>
      <c r="L1482">
        <f>IFERROR(PERCENTRANK(F:F,F1482),0)</f>
        <v/>
      </c>
      <c r="M1482">
        <f>IFERROR(1 - PERCENTRANK(G:G,G1482),0)</f>
        <v/>
      </c>
      <c r="N1482">
        <f>IFERROR(1 - PERCENTRANK(H:H,H1482),0)</f>
        <v/>
      </c>
      <c r="O1482">
        <f>IFERROR(PERCENTRANK(I:I,I1482),0)</f>
        <v/>
      </c>
      <c r="P1482">
        <f>IFERROR(1 - PERCENTRANK(J:J,J1482),0)</f>
        <v/>
      </c>
      <c r="Q1482">
        <f>IFERROR(PERCENTRANK(K:K,K1482),0)</f>
        <v/>
      </c>
      <c r="R1482">
        <f>L1482*weight1+M1482*weight2+N1482*weight3+O1482*weight4+P1482*weight5+Q1482*weight6</f>
        <v/>
      </c>
    </row>
    <row r="1483" spans="1:18">
      <c r="A1483">
        <f>RANK(R1483,R:R)</f>
        <v/>
      </c>
      <c r="B1483" t="s">
        <v>16819</v>
      </c>
      <c r="C1483">
        <f>VLOOKUP(B1483,'Input - companies list'!B:L,2,FALSE)</f>
        <v/>
      </c>
      <c r="D1483">
        <f>VLOOKUP(B1483,'Input - companies list'!B:L,11,FALSE)</f>
        <v/>
      </c>
      <c r="E1483">
        <f>VLOOKUP(B1483,'Input - companies list'!B:E,4,FALSE)</f>
        <v/>
      </c>
      <c r="F1483">
        <f>SUMIFS('Input - target event report'!H:H,'Input - target event report'!B:B,B1483,'Input - target event report'!D:D, "Private Investment")</f>
        <v/>
      </c>
      <c r="G1483">
        <f>IF(I1483&lt;2, "N/A", (MAXIFS('Input - target event report'!E:E,'Input - target event report'!B:B,B:B,'Input - target event report'!D:D,"Private Investment")-MINIFS('Input - target event report'!E:E,'Input - target event report'!B:B,B:B,'Input - target event report'!D:D,"Private Investment"))/(I1483-1))</f>
        <v/>
      </c>
      <c r="H1483">
        <f>IF(MAXIFS('Input - target event report'!E:E,'Input - target event report'!B:B,B:B,'Input - target event report'!D:D,"Private Investment") = 0, "N/A", TODAY() - MAXIFS('Input - target event report'!E:E,'Input - target event report'!B:B,B:B,'Input - target event report'!D:D,"Private Investment"))</f>
        <v/>
      </c>
      <c r="I1483">
        <f>COUNTIFS('Input - target event report'!B:B,B1483,'Input - target event report'!D:D, "Private Investment")</f>
        <v/>
      </c>
      <c r="J1483">
        <f>INDEX('Input - companies list'!$1:$10000,MATCH(B1483,'Input - companies list'!B:B,0),MATCH("Flow",'Input - companies list'!$1:$1,0 ))</f>
        <v/>
      </c>
      <c r="K1483">
        <f>INDEX('Input - companies list'!$1:$10000,MATCH(B1483,'Input - companies list'!B:B,0),MATCH("Inter-Cluster Connectivity",'Input - companies list'!$1:$1,0 ))</f>
        <v/>
      </c>
      <c r="L1483">
        <f>IFERROR(PERCENTRANK(F:F,F1483),0)</f>
        <v/>
      </c>
      <c r="M1483">
        <f>IFERROR(1 - PERCENTRANK(G:G,G1483),0)</f>
        <v/>
      </c>
      <c r="N1483">
        <f>IFERROR(1 - PERCENTRANK(H:H,H1483),0)</f>
        <v/>
      </c>
      <c r="O1483">
        <f>IFERROR(PERCENTRANK(I:I,I1483),0)</f>
        <v/>
      </c>
      <c r="P1483">
        <f>IFERROR(1 - PERCENTRANK(J:J,J1483),0)</f>
        <v/>
      </c>
      <c r="Q1483">
        <f>IFERROR(PERCENTRANK(K:K,K1483),0)</f>
        <v/>
      </c>
      <c r="R1483">
        <f>L1483*weight1+M1483*weight2+N1483*weight3+O1483*weight4+P1483*weight5+Q1483*weight6</f>
        <v/>
      </c>
    </row>
    <row r="1484" spans="1:18">
      <c r="A1484">
        <f>RANK(R1484,R:R)</f>
        <v/>
      </c>
      <c r="B1484" t="s">
        <v>16830</v>
      </c>
      <c r="C1484">
        <f>VLOOKUP(B1484,'Input - companies list'!B:L,2,FALSE)</f>
        <v/>
      </c>
      <c r="D1484">
        <f>VLOOKUP(B1484,'Input - companies list'!B:L,11,FALSE)</f>
        <v/>
      </c>
      <c r="E1484">
        <f>VLOOKUP(B1484,'Input - companies list'!B:E,4,FALSE)</f>
        <v/>
      </c>
      <c r="F1484">
        <f>SUMIFS('Input - target event report'!H:H,'Input - target event report'!B:B,B1484,'Input - target event report'!D:D, "Private Investment")</f>
        <v/>
      </c>
      <c r="G1484">
        <f>IF(I1484&lt;2, "N/A", (MAXIFS('Input - target event report'!E:E,'Input - target event report'!B:B,B:B,'Input - target event report'!D:D,"Private Investment")-MINIFS('Input - target event report'!E:E,'Input - target event report'!B:B,B:B,'Input - target event report'!D:D,"Private Investment"))/(I1484-1))</f>
        <v/>
      </c>
      <c r="H1484">
        <f>IF(MAXIFS('Input - target event report'!E:E,'Input - target event report'!B:B,B:B,'Input - target event report'!D:D,"Private Investment") = 0, "N/A", TODAY() - MAXIFS('Input - target event report'!E:E,'Input - target event report'!B:B,B:B,'Input - target event report'!D:D,"Private Investment"))</f>
        <v/>
      </c>
      <c r="I1484">
        <f>COUNTIFS('Input - target event report'!B:B,B1484,'Input - target event report'!D:D, "Private Investment")</f>
        <v/>
      </c>
      <c r="J1484">
        <f>INDEX('Input - companies list'!$1:$10000,MATCH(B1484,'Input - companies list'!B:B,0),MATCH("Flow",'Input - companies list'!$1:$1,0 ))</f>
        <v/>
      </c>
      <c r="K1484">
        <f>INDEX('Input - companies list'!$1:$10000,MATCH(B1484,'Input - companies list'!B:B,0),MATCH("Inter-Cluster Connectivity",'Input - companies list'!$1:$1,0 ))</f>
        <v/>
      </c>
      <c r="L1484">
        <f>IFERROR(PERCENTRANK(F:F,F1484),0)</f>
        <v/>
      </c>
      <c r="M1484">
        <f>IFERROR(1 - PERCENTRANK(G:G,G1484),0)</f>
        <v/>
      </c>
      <c r="N1484">
        <f>IFERROR(1 - PERCENTRANK(H:H,H1484),0)</f>
        <v/>
      </c>
      <c r="O1484">
        <f>IFERROR(PERCENTRANK(I:I,I1484),0)</f>
        <v/>
      </c>
      <c r="P1484">
        <f>IFERROR(1 - PERCENTRANK(J:J,J1484),0)</f>
        <v/>
      </c>
      <c r="Q1484">
        <f>IFERROR(PERCENTRANK(K:K,K1484),0)</f>
        <v/>
      </c>
      <c r="R1484">
        <f>L1484*weight1+M1484*weight2+N1484*weight3+O1484*weight4+P1484*weight5+Q1484*weight6</f>
        <v/>
      </c>
    </row>
    <row r="1485" spans="1:18">
      <c r="A1485">
        <f>RANK(R1485,R:R)</f>
        <v/>
      </c>
      <c r="B1485" t="s">
        <v>16841</v>
      </c>
      <c r="C1485">
        <f>VLOOKUP(B1485,'Input - companies list'!B:L,2,FALSE)</f>
        <v/>
      </c>
      <c r="D1485">
        <f>VLOOKUP(B1485,'Input - companies list'!B:L,11,FALSE)</f>
        <v/>
      </c>
      <c r="E1485">
        <f>VLOOKUP(B1485,'Input - companies list'!B:E,4,FALSE)</f>
        <v/>
      </c>
      <c r="F1485">
        <f>SUMIFS('Input - target event report'!H:H,'Input - target event report'!B:B,B1485,'Input - target event report'!D:D, "Private Investment")</f>
        <v/>
      </c>
      <c r="G1485">
        <f>IF(I1485&lt;2, "N/A", (MAXIFS('Input - target event report'!E:E,'Input - target event report'!B:B,B:B,'Input - target event report'!D:D,"Private Investment")-MINIFS('Input - target event report'!E:E,'Input - target event report'!B:B,B:B,'Input - target event report'!D:D,"Private Investment"))/(I1485-1))</f>
        <v/>
      </c>
      <c r="H1485">
        <f>IF(MAXIFS('Input - target event report'!E:E,'Input - target event report'!B:B,B:B,'Input - target event report'!D:D,"Private Investment") = 0, "N/A", TODAY() - MAXIFS('Input - target event report'!E:E,'Input - target event report'!B:B,B:B,'Input - target event report'!D:D,"Private Investment"))</f>
        <v/>
      </c>
      <c r="I1485">
        <f>COUNTIFS('Input - target event report'!B:B,B1485,'Input - target event report'!D:D, "Private Investment")</f>
        <v/>
      </c>
      <c r="J1485">
        <f>INDEX('Input - companies list'!$1:$10000,MATCH(B1485,'Input - companies list'!B:B,0),MATCH("Flow",'Input - companies list'!$1:$1,0 ))</f>
        <v/>
      </c>
      <c r="K1485">
        <f>INDEX('Input - companies list'!$1:$10000,MATCH(B1485,'Input - companies list'!B:B,0),MATCH("Inter-Cluster Connectivity",'Input - companies list'!$1:$1,0 ))</f>
        <v/>
      </c>
      <c r="L1485">
        <f>IFERROR(PERCENTRANK(F:F,F1485),0)</f>
        <v/>
      </c>
      <c r="M1485">
        <f>IFERROR(1 - PERCENTRANK(G:G,G1485),0)</f>
        <v/>
      </c>
      <c r="N1485">
        <f>IFERROR(1 - PERCENTRANK(H:H,H1485),0)</f>
        <v/>
      </c>
      <c r="O1485">
        <f>IFERROR(PERCENTRANK(I:I,I1485),0)</f>
        <v/>
      </c>
      <c r="P1485">
        <f>IFERROR(1 - PERCENTRANK(J:J,J1485),0)</f>
        <v/>
      </c>
      <c r="Q1485">
        <f>IFERROR(PERCENTRANK(K:K,K1485),0)</f>
        <v/>
      </c>
      <c r="R1485">
        <f>L1485*weight1+M1485*weight2+N1485*weight3+O1485*weight4+P1485*weight5+Q1485*weight6</f>
        <v/>
      </c>
    </row>
    <row r="1486" spans="1:18">
      <c r="A1486">
        <f>RANK(R1486,R:R)</f>
        <v/>
      </c>
      <c r="B1486" t="s">
        <v>16853</v>
      </c>
      <c r="C1486">
        <f>VLOOKUP(B1486,'Input - companies list'!B:L,2,FALSE)</f>
        <v/>
      </c>
      <c r="D1486">
        <f>VLOOKUP(B1486,'Input - companies list'!B:L,11,FALSE)</f>
        <v/>
      </c>
      <c r="E1486">
        <f>VLOOKUP(B1486,'Input - companies list'!B:E,4,FALSE)</f>
        <v/>
      </c>
      <c r="F1486">
        <f>SUMIFS('Input - target event report'!H:H,'Input - target event report'!B:B,B1486,'Input - target event report'!D:D, "Private Investment")</f>
        <v/>
      </c>
      <c r="G1486">
        <f>IF(I1486&lt;2, "N/A", (MAXIFS('Input - target event report'!E:E,'Input - target event report'!B:B,B:B,'Input - target event report'!D:D,"Private Investment")-MINIFS('Input - target event report'!E:E,'Input - target event report'!B:B,B:B,'Input - target event report'!D:D,"Private Investment"))/(I1486-1))</f>
        <v/>
      </c>
      <c r="H1486">
        <f>IF(MAXIFS('Input - target event report'!E:E,'Input - target event report'!B:B,B:B,'Input - target event report'!D:D,"Private Investment") = 0, "N/A", TODAY() - MAXIFS('Input - target event report'!E:E,'Input - target event report'!B:B,B:B,'Input - target event report'!D:D,"Private Investment"))</f>
        <v/>
      </c>
      <c r="I1486">
        <f>COUNTIFS('Input - target event report'!B:B,B1486,'Input - target event report'!D:D, "Private Investment")</f>
        <v/>
      </c>
      <c r="J1486">
        <f>INDEX('Input - companies list'!$1:$10000,MATCH(B1486,'Input - companies list'!B:B,0),MATCH("Flow",'Input - companies list'!$1:$1,0 ))</f>
        <v/>
      </c>
      <c r="K1486">
        <f>INDEX('Input - companies list'!$1:$10000,MATCH(B1486,'Input - companies list'!B:B,0),MATCH("Inter-Cluster Connectivity",'Input - companies list'!$1:$1,0 ))</f>
        <v/>
      </c>
      <c r="L1486">
        <f>IFERROR(PERCENTRANK(F:F,F1486),0)</f>
        <v/>
      </c>
      <c r="M1486">
        <f>IFERROR(1 - PERCENTRANK(G:G,G1486),0)</f>
        <v/>
      </c>
      <c r="N1486">
        <f>IFERROR(1 - PERCENTRANK(H:H,H1486),0)</f>
        <v/>
      </c>
      <c r="O1486">
        <f>IFERROR(PERCENTRANK(I:I,I1486),0)</f>
        <v/>
      </c>
      <c r="P1486">
        <f>IFERROR(1 - PERCENTRANK(J:J,J1486),0)</f>
        <v/>
      </c>
      <c r="Q1486">
        <f>IFERROR(PERCENTRANK(K:K,K1486),0)</f>
        <v/>
      </c>
      <c r="R1486">
        <f>L1486*weight1+M1486*weight2+N1486*weight3+O1486*weight4+P1486*weight5+Q1486*weight6</f>
        <v/>
      </c>
    </row>
    <row r="1487" spans="1:18">
      <c r="A1487">
        <f>RANK(R1487,R:R)</f>
        <v/>
      </c>
      <c r="B1487" t="s">
        <v>16862</v>
      </c>
      <c r="C1487">
        <f>VLOOKUP(B1487,'Input - companies list'!B:L,2,FALSE)</f>
        <v/>
      </c>
      <c r="D1487">
        <f>VLOOKUP(B1487,'Input - companies list'!B:L,11,FALSE)</f>
        <v/>
      </c>
      <c r="E1487">
        <f>VLOOKUP(B1487,'Input - companies list'!B:E,4,FALSE)</f>
        <v/>
      </c>
      <c r="F1487">
        <f>SUMIFS('Input - target event report'!H:H,'Input - target event report'!B:B,B1487,'Input - target event report'!D:D, "Private Investment")</f>
        <v/>
      </c>
      <c r="G1487">
        <f>IF(I1487&lt;2, "N/A", (MAXIFS('Input - target event report'!E:E,'Input - target event report'!B:B,B:B,'Input - target event report'!D:D,"Private Investment")-MINIFS('Input - target event report'!E:E,'Input - target event report'!B:B,B:B,'Input - target event report'!D:D,"Private Investment"))/(I1487-1))</f>
        <v/>
      </c>
      <c r="H1487">
        <f>IF(MAXIFS('Input - target event report'!E:E,'Input - target event report'!B:B,B:B,'Input - target event report'!D:D,"Private Investment") = 0, "N/A", TODAY() - MAXIFS('Input - target event report'!E:E,'Input - target event report'!B:B,B:B,'Input - target event report'!D:D,"Private Investment"))</f>
        <v/>
      </c>
      <c r="I1487">
        <f>COUNTIFS('Input - target event report'!B:B,B1487,'Input - target event report'!D:D, "Private Investment")</f>
        <v/>
      </c>
      <c r="J1487">
        <f>INDEX('Input - companies list'!$1:$10000,MATCH(B1487,'Input - companies list'!B:B,0),MATCH("Flow",'Input - companies list'!$1:$1,0 ))</f>
        <v/>
      </c>
      <c r="K1487">
        <f>INDEX('Input - companies list'!$1:$10000,MATCH(B1487,'Input - companies list'!B:B,0),MATCH("Inter-Cluster Connectivity",'Input - companies list'!$1:$1,0 ))</f>
        <v/>
      </c>
      <c r="L1487">
        <f>IFERROR(PERCENTRANK(F:F,F1487),0)</f>
        <v/>
      </c>
      <c r="M1487">
        <f>IFERROR(1 - PERCENTRANK(G:G,G1487),0)</f>
        <v/>
      </c>
      <c r="N1487">
        <f>IFERROR(1 - PERCENTRANK(H:H,H1487),0)</f>
        <v/>
      </c>
      <c r="O1487">
        <f>IFERROR(PERCENTRANK(I:I,I1487),0)</f>
        <v/>
      </c>
      <c r="P1487">
        <f>IFERROR(1 - PERCENTRANK(J:J,J1487),0)</f>
        <v/>
      </c>
      <c r="Q1487">
        <f>IFERROR(PERCENTRANK(K:K,K1487),0)</f>
        <v/>
      </c>
      <c r="R1487">
        <f>L1487*weight1+M1487*weight2+N1487*weight3+O1487*weight4+P1487*weight5+Q1487*weight6</f>
        <v/>
      </c>
    </row>
    <row r="1488" spans="1:18">
      <c r="A1488">
        <f>RANK(R1488,R:R)</f>
        <v/>
      </c>
      <c r="B1488" t="s">
        <v>16872</v>
      </c>
      <c r="C1488">
        <f>VLOOKUP(B1488,'Input - companies list'!B:L,2,FALSE)</f>
        <v/>
      </c>
      <c r="D1488">
        <f>VLOOKUP(B1488,'Input - companies list'!B:L,11,FALSE)</f>
        <v/>
      </c>
      <c r="E1488">
        <f>VLOOKUP(B1488,'Input - companies list'!B:E,4,FALSE)</f>
        <v/>
      </c>
      <c r="F1488">
        <f>SUMIFS('Input - target event report'!H:H,'Input - target event report'!B:B,B1488,'Input - target event report'!D:D, "Private Investment")</f>
        <v/>
      </c>
      <c r="G1488">
        <f>IF(I1488&lt;2, "N/A", (MAXIFS('Input - target event report'!E:E,'Input - target event report'!B:B,B:B,'Input - target event report'!D:D,"Private Investment")-MINIFS('Input - target event report'!E:E,'Input - target event report'!B:B,B:B,'Input - target event report'!D:D,"Private Investment"))/(I1488-1))</f>
        <v/>
      </c>
      <c r="H1488">
        <f>IF(MAXIFS('Input - target event report'!E:E,'Input - target event report'!B:B,B:B,'Input - target event report'!D:D,"Private Investment") = 0, "N/A", TODAY() - MAXIFS('Input - target event report'!E:E,'Input - target event report'!B:B,B:B,'Input - target event report'!D:D,"Private Investment"))</f>
        <v/>
      </c>
      <c r="I1488">
        <f>COUNTIFS('Input - target event report'!B:B,B1488,'Input - target event report'!D:D, "Private Investment")</f>
        <v/>
      </c>
      <c r="J1488">
        <f>INDEX('Input - companies list'!$1:$10000,MATCH(B1488,'Input - companies list'!B:B,0),MATCH("Flow",'Input - companies list'!$1:$1,0 ))</f>
        <v/>
      </c>
      <c r="K1488">
        <f>INDEX('Input - companies list'!$1:$10000,MATCH(B1488,'Input - companies list'!B:B,0),MATCH("Inter-Cluster Connectivity",'Input - companies list'!$1:$1,0 ))</f>
        <v/>
      </c>
      <c r="L1488">
        <f>IFERROR(PERCENTRANK(F:F,F1488),0)</f>
        <v/>
      </c>
      <c r="M1488">
        <f>IFERROR(1 - PERCENTRANK(G:G,G1488),0)</f>
        <v/>
      </c>
      <c r="N1488">
        <f>IFERROR(1 - PERCENTRANK(H:H,H1488),0)</f>
        <v/>
      </c>
      <c r="O1488">
        <f>IFERROR(PERCENTRANK(I:I,I1488),0)</f>
        <v/>
      </c>
      <c r="P1488">
        <f>IFERROR(1 - PERCENTRANK(J:J,J1488),0)</f>
        <v/>
      </c>
      <c r="Q1488">
        <f>IFERROR(PERCENTRANK(K:K,K1488),0)</f>
        <v/>
      </c>
      <c r="R1488">
        <f>L1488*weight1+M1488*weight2+N1488*weight3+O1488*weight4+P1488*weight5+Q1488*weight6</f>
        <v/>
      </c>
    </row>
    <row r="1489" spans="1:18">
      <c r="A1489">
        <f>RANK(R1489,R:R)</f>
        <v/>
      </c>
      <c r="B1489" t="s">
        <v>16882</v>
      </c>
      <c r="C1489">
        <f>VLOOKUP(B1489,'Input - companies list'!B:L,2,FALSE)</f>
        <v/>
      </c>
      <c r="D1489">
        <f>VLOOKUP(B1489,'Input - companies list'!B:L,11,FALSE)</f>
        <v/>
      </c>
      <c r="E1489">
        <f>VLOOKUP(B1489,'Input - companies list'!B:E,4,FALSE)</f>
        <v/>
      </c>
      <c r="F1489">
        <f>SUMIFS('Input - target event report'!H:H,'Input - target event report'!B:B,B1489,'Input - target event report'!D:D, "Private Investment")</f>
        <v/>
      </c>
      <c r="G1489">
        <f>IF(I1489&lt;2, "N/A", (MAXIFS('Input - target event report'!E:E,'Input - target event report'!B:B,B:B,'Input - target event report'!D:D,"Private Investment")-MINIFS('Input - target event report'!E:E,'Input - target event report'!B:B,B:B,'Input - target event report'!D:D,"Private Investment"))/(I1489-1))</f>
        <v/>
      </c>
      <c r="H1489">
        <f>IF(MAXIFS('Input - target event report'!E:E,'Input - target event report'!B:B,B:B,'Input - target event report'!D:D,"Private Investment") = 0, "N/A", TODAY() - MAXIFS('Input - target event report'!E:E,'Input - target event report'!B:B,B:B,'Input - target event report'!D:D,"Private Investment"))</f>
        <v/>
      </c>
      <c r="I1489">
        <f>COUNTIFS('Input - target event report'!B:B,B1489,'Input - target event report'!D:D, "Private Investment")</f>
        <v/>
      </c>
      <c r="J1489">
        <f>INDEX('Input - companies list'!$1:$10000,MATCH(B1489,'Input - companies list'!B:B,0),MATCH("Flow",'Input - companies list'!$1:$1,0 ))</f>
        <v/>
      </c>
      <c r="K1489">
        <f>INDEX('Input - companies list'!$1:$10000,MATCH(B1489,'Input - companies list'!B:B,0),MATCH("Inter-Cluster Connectivity",'Input - companies list'!$1:$1,0 ))</f>
        <v/>
      </c>
      <c r="L1489">
        <f>IFERROR(PERCENTRANK(F:F,F1489),0)</f>
        <v/>
      </c>
      <c r="M1489">
        <f>IFERROR(1 - PERCENTRANK(G:G,G1489),0)</f>
        <v/>
      </c>
      <c r="N1489">
        <f>IFERROR(1 - PERCENTRANK(H:H,H1489),0)</f>
        <v/>
      </c>
      <c r="O1489">
        <f>IFERROR(PERCENTRANK(I:I,I1489),0)</f>
        <v/>
      </c>
      <c r="P1489">
        <f>IFERROR(1 - PERCENTRANK(J:J,J1489),0)</f>
        <v/>
      </c>
      <c r="Q1489">
        <f>IFERROR(PERCENTRANK(K:K,K1489),0)</f>
        <v/>
      </c>
      <c r="R1489">
        <f>L1489*weight1+M1489*weight2+N1489*weight3+O1489*weight4+P1489*weight5+Q1489*weight6</f>
        <v/>
      </c>
    </row>
    <row r="1490" spans="1:18">
      <c r="A1490">
        <f>RANK(R1490,R:R)</f>
        <v/>
      </c>
      <c r="B1490" t="s">
        <v>16891</v>
      </c>
      <c r="C1490">
        <f>VLOOKUP(B1490,'Input - companies list'!B:L,2,FALSE)</f>
        <v/>
      </c>
      <c r="D1490">
        <f>VLOOKUP(B1490,'Input - companies list'!B:L,11,FALSE)</f>
        <v/>
      </c>
      <c r="E1490">
        <f>VLOOKUP(B1490,'Input - companies list'!B:E,4,FALSE)</f>
        <v/>
      </c>
      <c r="F1490">
        <f>SUMIFS('Input - target event report'!H:H,'Input - target event report'!B:B,B1490,'Input - target event report'!D:D, "Private Investment")</f>
        <v/>
      </c>
      <c r="G1490">
        <f>IF(I1490&lt;2, "N/A", (MAXIFS('Input - target event report'!E:E,'Input - target event report'!B:B,B:B,'Input - target event report'!D:D,"Private Investment")-MINIFS('Input - target event report'!E:E,'Input - target event report'!B:B,B:B,'Input - target event report'!D:D,"Private Investment"))/(I1490-1))</f>
        <v/>
      </c>
      <c r="H1490">
        <f>IF(MAXIFS('Input - target event report'!E:E,'Input - target event report'!B:B,B:B,'Input - target event report'!D:D,"Private Investment") = 0, "N/A", TODAY() - MAXIFS('Input - target event report'!E:E,'Input - target event report'!B:B,B:B,'Input - target event report'!D:D,"Private Investment"))</f>
        <v/>
      </c>
      <c r="I1490">
        <f>COUNTIFS('Input - target event report'!B:B,B1490,'Input - target event report'!D:D, "Private Investment")</f>
        <v/>
      </c>
      <c r="J1490">
        <f>INDEX('Input - companies list'!$1:$10000,MATCH(B1490,'Input - companies list'!B:B,0),MATCH("Flow",'Input - companies list'!$1:$1,0 ))</f>
        <v/>
      </c>
      <c r="K1490">
        <f>INDEX('Input - companies list'!$1:$10000,MATCH(B1490,'Input - companies list'!B:B,0),MATCH("Inter-Cluster Connectivity",'Input - companies list'!$1:$1,0 ))</f>
        <v/>
      </c>
      <c r="L1490">
        <f>IFERROR(PERCENTRANK(F:F,F1490),0)</f>
        <v/>
      </c>
      <c r="M1490">
        <f>IFERROR(1 - PERCENTRANK(G:G,G1490),0)</f>
        <v/>
      </c>
      <c r="N1490">
        <f>IFERROR(1 - PERCENTRANK(H:H,H1490),0)</f>
        <v/>
      </c>
      <c r="O1490">
        <f>IFERROR(PERCENTRANK(I:I,I1490),0)</f>
        <v/>
      </c>
      <c r="P1490">
        <f>IFERROR(1 - PERCENTRANK(J:J,J1490),0)</f>
        <v/>
      </c>
      <c r="Q1490">
        <f>IFERROR(PERCENTRANK(K:K,K1490),0)</f>
        <v/>
      </c>
      <c r="R1490">
        <f>L1490*weight1+M1490*weight2+N1490*weight3+O1490*weight4+P1490*weight5+Q1490*weight6</f>
        <v/>
      </c>
    </row>
    <row r="1491" spans="1:18">
      <c r="A1491">
        <f>RANK(R1491,R:R)</f>
        <v/>
      </c>
      <c r="B1491" t="s">
        <v>16902</v>
      </c>
      <c r="C1491">
        <f>VLOOKUP(B1491,'Input - companies list'!B:L,2,FALSE)</f>
        <v/>
      </c>
      <c r="D1491">
        <f>VLOOKUP(B1491,'Input - companies list'!B:L,11,FALSE)</f>
        <v/>
      </c>
      <c r="E1491">
        <f>VLOOKUP(B1491,'Input - companies list'!B:E,4,FALSE)</f>
        <v/>
      </c>
      <c r="F1491">
        <f>SUMIFS('Input - target event report'!H:H,'Input - target event report'!B:B,B1491,'Input - target event report'!D:D, "Private Investment")</f>
        <v/>
      </c>
      <c r="G1491">
        <f>IF(I1491&lt;2, "N/A", (MAXIFS('Input - target event report'!E:E,'Input - target event report'!B:B,B:B,'Input - target event report'!D:D,"Private Investment")-MINIFS('Input - target event report'!E:E,'Input - target event report'!B:B,B:B,'Input - target event report'!D:D,"Private Investment"))/(I1491-1))</f>
        <v/>
      </c>
      <c r="H1491">
        <f>IF(MAXIFS('Input - target event report'!E:E,'Input - target event report'!B:B,B:B,'Input - target event report'!D:D,"Private Investment") = 0, "N/A", TODAY() - MAXIFS('Input - target event report'!E:E,'Input - target event report'!B:B,B:B,'Input - target event report'!D:D,"Private Investment"))</f>
        <v/>
      </c>
      <c r="I1491">
        <f>COUNTIFS('Input - target event report'!B:B,B1491,'Input - target event report'!D:D, "Private Investment")</f>
        <v/>
      </c>
      <c r="J1491">
        <f>INDEX('Input - companies list'!$1:$10000,MATCH(B1491,'Input - companies list'!B:B,0),MATCH("Flow",'Input - companies list'!$1:$1,0 ))</f>
        <v/>
      </c>
      <c r="K1491">
        <f>INDEX('Input - companies list'!$1:$10000,MATCH(B1491,'Input - companies list'!B:B,0),MATCH("Inter-Cluster Connectivity",'Input - companies list'!$1:$1,0 ))</f>
        <v/>
      </c>
      <c r="L1491">
        <f>IFERROR(PERCENTRANK(F:F,F1491),0)</f>
        <v/>
      </c>
      <c r="M1491">
        <f>IFERROR(1 - PERCENTRANK(G:G,G1491),0)</f>
        <v/>
      </c>
      <c r="N1491">
        <f>IFERROR(1 - PERCENTRANK(H:H,H1491),0)</f>
        <v/>
      </c>
      <c r="O1491">
        <f>IFERROR(PERCENTRANK(I:I,I1491),0)</f>
        <v/>
      </c>
      <c r="P1491">
        <f>IFERROR(1 - PERCENTRANK(J:J,J1491),0)</f>
        <v/>
      </c>
      <c r="Q1491">
        <f>IFERROR(PERCENTRANK(K:K,K1491),0)</f>
        <v/>
      </c>
      <c r="R1491">
        <f>L1491*weight1+M1491*weight2+N1491*weight3+O1491*weight4+P1491*weight5+Q1491*weight6</f>
        <v/>
      </c>
    </row>
    <row r="1492" spans="1:18">
      <c r="A1492">
        <f>RANK(R1492,R:R)</f>
        <v/>
      </c>
      <c r="B1492" t="s">
        <v>16912</v>
      </c>
      <c r="C1492">
        <f>VLOOKUP(B1492,'Input - companies list'!B:L,2,FALSE)</f>
        <v/>
      </c>
      <c r="D1492">
        <f>VLOOKUP(B1492,'Input - companies list'!B:L,11,FALSE)</f>
        <v/>
      </c>
      <c r="E1492">
        <f>VLOOKUP(B1492,'Input - companies list'!B:E,4,FALSE)</f>
        <v/>
      </c>
      <c r="F1492">
        <f>SUMIFS('Input - target event report'!H:H,'Input - target event report'!B:B,B1492,'Input - target event report'!D:D, "Private Investment")</f>
        <v/>
      </c>
      <c r="G1492">
        <f>IF(I1492&lt;2, "N/A", (MAXIFS('Input - target event report'!E:E,'Input - target event report'!B:B,B:B,'Input - target event report'!D:D,"Private Investment")-MINIFS('Input - target event report'!E:E,'Input - target event report'!B:B,B:B,'Input - target event report'!D:D,"Private Investment"))/(I1492-1))</f>
        <v/>
      </c>
      <c r="H1492">
        <f>IF(MAXIFS('Input - target event report'!E:E,'Input - target event report'!B:B,B:B,'Input - target event report'!D:D,"Private Investment") = 0, "N/A", TODAY() - MAXIFS('Input - target event report'!E:E,'Input - target event report'!B:B,B:B,'Input - target event report'!D:D,"Private Investment"))</f>
        <v/>
      </c>
      <c r="I1492">
        <f>COUNTIFS('Input - target event report'!B:B,B1492,'Input - target event report'!D:D, "Private Investment")</f>
        <v/>
      </c>
      <c r="J1492">
        <f>INDEX('Input - companies list'!$1:$10000,MATCH(B1492,'Input - companies list'!B:B,0),MATCH("Flow",'Input - companies list'!$1:$1,0 ))</f>
        <v/>
      </c>
      <c r="K1492">
        <f>INDEX('Input - companies list'!$1:$10000,MATCH(B1492,'Input - companies list'!B:B,0),MATCH("Inter-Cluster Connectivity",'Input - companies list'!$1:$1,0 ))</f>
        <v/>
      </c>
      <c r="L1492">
        <f>IFERROR(PERCENTRANK(F:F,F1492),0)</f>
        <v/>
      </c>
      <c r="M1492">
        <f>IFERROR(1 - PERCENTRANK(G:G,G1492),0)</f>
        <v/>
      </c>
      <c r="N1492">
        <f>IFERROR(1 - PERCENTRANK(H:H,H1492),0)</f>
        <v/>
      </c>
      <c r="O1492">
        <f>IFERROR(PERCENTRANK(I:I,I1492),0)</f>
        <v/>
      </c>
      <c r="P1492">
        <f>IFERROR(1 - PERCENTRANK(J:J,J1492),0)</f>
        <v/>
      </c>
      <c r="Q1492">
        <f>IFERROR(PERCENTRANK(K:K,K1492),0)</f>
        <v/>
      </c>
      <c r="R1492">
        <f>L1492*weight1+M1492*weight2+N1492*weight3+O1492*weight4+P1492*weight5+Q1492*weight6</f>
        <v/>
      </c>
    </row>
    <row r="1493" spans="1:18">
      <c r="A1493">
        <f>RANK(R1493,R:R)</f>
        <v/>
      </c>
      <c r="B1493" t="s">
        <v>16925</v>
      </c>
      <c r="C1493">
        <f>VLOOKUP(B1493,'Input - companies list'!B:L,2,FALSE)</f>
        <v/>
      </c>
      <c r="D1493">
        <f>VLOOKUP(B1493,'Input - companies list'!B:L,11,FALSE)</f>
        <v/>
      </c>
      <c r="E1493">
        <f>VLOOKUP(B1493,'Input - companies list'!B:E,4,FALSE)</f>
        <v/>
      </c>
      <c r="F1493">
        <f>SUMIFS('Input - target event report'!H:H,'Input - target event report'!B:B,B1493,'Input - target event report'!D:D, "Private Investment")</f>
        <v/>
      </c>
      <c r="G1493">
        <f>IF(I1493&lt;2, "N/A", (MAXIFS('Input - target event report'!E:E,'Input - target event report'!B:B,B:B,'Input - target event report'!D:D,"Private Investment")-MINIFS('Input - target event report'!E:E,'Input - target event report'!B:B,B:B,'Input - target event report'!D:D,"Private Investment"))/(I1493-1))</f>
        <v/>
      </c>
      <c r="H1493">
        <f>IF(MAXIFS('Input - target event report'!E:E,'Input - target event report'!B:B,B:B,'Input - target event report'!D:D,"Private Investment") = 0, "N/A", TODAY() - MAXIFS('Input - target event report'!E:E,'Input - target event report'!B:B,B:B,'Input - target event report'!D:D,"Private Investment"))</f>
        <v/>
      </c>
      <c r="I1493">
        <f>COUNTIFS('Input - target event report'!B:B,B1493,'Input - target event report'!D:D, "Private Investment")</f>
        <v/>
      </c>
      <c r="J1493">
        <f>INDEX('Input - companies list'!$1:$10000,MATCH(B1493,'Input - companies list'!B:B,0),MATCH("Flow",'Input - companies list'!$1:$1,0 ))</f>
        <v/>
      </c>
      <c r="K1493">
        <f>INDEX('Input - companies list'!$1:$10000,MATCH(B1493,'Input - companies list'!B:B,0),MATCH("Inter-Cluster Connectivity",'Input - companies list'!$1:$1,0 ))</f>
        <v/>
      </c>
      <c r="L1493">
        <f>IFERROR(PERCENTRANK(F:F,F1493),0)</f>
        <v/>
      </c>
      <c r="M1493">
        <f>IFERROR(1 - PERCENTRANK(G:G,G1493),0)</f>
        <v/>
      </c>
      <c r="N1493">
        <f>IFERROR(1 - PERCENTRANK(H:H,H1493),0)</f>
        <v/>
      </c>
      <c r="O1493">
        <f>IFERROR(PERCENTRANK(I:I,I1493),0)</f>
        <v/>
      </c>
      <c r="P1493">
        <f>IFERROR(1 - PERCENTRANK(J:J,J1493),0)</f>
        <v/>
      </c>
      <c r="Q1493">
        <f>IFERROR(PERCENTRANK(K:K,K1493),0)</f>
        <v/>
      </c>
      <c r="R1493">
        <f>L1493*weight1+M1493*weight2+N1493*weight3+O1493*weight4+P1493*weight5+Q1493*weight6</f>
        <v/>
      </c>
    </row>
    <row r="1494" spans="1:18">
      <c r="A1494">
        <f>RANK(R1494,R:R)</f>
        <v/>
      </c>
      <c r="B1494" t="s">
        <v>16935</v>
      </c>
      <c r="C1494">
        <f>VLOOKUP(B1494,'Input - companies list'!B:L,2,FALSE)</f>
        <v/>
      </c>
      <c r="D1494">
        <f>VLOOKUP(B1494,'Input - companies list'!B:L,11,FALSE)</f>
        <v/>
      </c>
      <c r="E1494">
        <f>VLOOKUP(B1494,'Input - companies list'!B:E,4,FALSE)</f>
        <v/>
      </c>
      <c r="F1494">
        <f>SUMIFS('Input - target event report'!H:H,'Input - target event report'!B:B,B1494,'Input - target event report'!D:D, "Private Investment")</f>
        <v/>
      </c>
      <c r="G1494">
        <f>IF(I1494&lt;2, "N/A", (MAXIFS('Input - target event report'!E:E,'Input - target event report'!B:B,B:B,'Input - target event report'!D:D,"Private Investment")-MINIFS('Input - target event report'!E:E,'Input - target event report'!B:B,B:B,'Input - target event report'!D:D,"Private Investment"))/(I1494-1))</f>
        <v/>
      </c>
      <c r="H1494">
        <f>IF(MAXIFS('Input - target event report'!E:E,'Input - target event report'!B:B,B:B,'Input - target event report'!D:D,"Private Investment") = 0, "N/A", TODAY() - MAXIFS('Input - target event report'!E:E,'Input - target event report'!B:B,B:B,'Input - target event report'!D:D,"Private Investment"))</f>
        <v/>
      </c>
      <c r="I1494">
        <f>COUNTIFS('Input - target event report'!B:B,B1494,'Input - target event report'!D:D, "Private Investment")</f>
        <v/>
      </c>
      <c r="J1494">
        <f>INDEX('Input - companies list'!$1:$10000,MATCH(B1494,'Input - companies list'!B:B,0),MATCH("Flow",'Input - companies list'!$1:$1,0 ))</f>
        <v/>
      </c>
      <c r="K1494">
        <f>INDEX('Input - companies list'!$1:$10000,MATCH(B1494,'Input - companies list'!B:B,0),MATCH("Inter-Cluster Connectivity",'Input - companies list'!$1:$1,0 ))</f>
        <v/>
      </c>
      <c r="L1494">
        <f>IFERROR(PERCENTRANK(F:F,F1494),0)</f>
        <v/>
      </c>
      <c r="M1494">
        <f>IFERROR(1 - PERCENTRANK(G:G,G1494),0)</f>
        <v/>
      </c>
      <c r="N1494">
        <f>IFERROR(1 - PERCENTRANK(H:H,H1494),0)</f>
        <v/>
      </c>
      <c r="O1494">
        <f>IFERROR(PERCENTRANK(I:I,I1494),0)</f>
        <v/>
      </c>
      <c r="P1494">
        <f>IFERROR(1 - PERCENTRANK(J:J,J1494),0)</f>
        <v/>
      </c>
      <c r="Q1494">
        <f>IFERROR(PERCENTRANK(K:K,K1494),0)</f>
        <v/>
      </c>
      <c r="R1494">
        <f>L1494*weight1+M1494*weight2+N1494*weight3+O1494*weight4+P1494*weight5+Q1494*weight6</f>
        <v/>
      </c>
    </row>
    <row r="1495" spans="1:18">
      <c r="A1495">
        <f>RANK(R1495,R:R)</f>
        <v/>
      </c>
      <c r="B1495" t="s">
        <v>16945</v>
      </c>
      <c r="C1495">
        <f>VLOOKUP(B1495,'Input - companies list'!B:L,2,FALSE)</f>
        <v/>
      </c>
      <c r="D1495">
        <f>VLOOKUP(B1495,'Input - companies list'!B:L,11,FALSE)</f>
        <v/>
      </c>
      <c r="E1495">
        <f>VLOOKUP(B1495,'Input - companies list'!B:E,4,FALSE)</f>
        <v/>
      </c>
      <c r="F1495">
        <f>SUMIFS('Input - target event report'!H:H,'Input - target event report'!B:B,B1495,'Input - target event report'!D:D, "Private Investment")</f>
        <v/>
      </c>
      <c r="G1495">
        <f>IF(I1495&lt;2, "N/A", (MAXIFS('Input - target event report'!E:E,'Input - target event report'!B:B,B:B,'Input - target event report'!D:D,"Private Investment")-MINIFS('Input - target event report'!E:E,'Input - target event report'!B:B,B:B,'Input - target event report'!D:D,"Private Investment"))/(I1495-1))</f>
        <v/>
      </c>
      <c r="H1495">
        <f>IF(MAXIFS('Input - target event report'!E:E,'Input - target event report'!B:B,B:B,'Input - target event report'!D:D,"Private Investment") = 0, "N/A", TODAY() - MAXIFS('Input - target event report'!E:E,'Input - target event report'!B:B,B:B,'Input - target event report'!D:D,"Private Investment"))</f>
        <v/>
      </c>
      <c r="I1495">
        <f>COUNTIFS('Input - target event report'!B:B,B1495,'Input - target event report'!D:D, "Private Investment")</f>
        <v/>
      </c>
      <c r="J1495">
        <f>INDEX('Input - companies list'!$1:$10000,MATCH(B1495,'Input - companies list'!B:B,0),MATCH("Flow",'Input - companies list'!$1:$1,0 ))</f>
        <v/>
      </c>
      <c r="K1495">
        <f>INDEX('Input - companies list'!$1:$10000,MATCH(B1495,'Input - companies list'!B:B,0),MATCH("Inter-Cluster Connectivity",'Input - companies list'!$1:$1,0 ))</f>
        <v/>
      </c>
      <c r="L1495">
        <f>IFERROR(PERCENTRANK(F:F,F1495),0)</f>
        <v/>
      </c>
      <c r="M1495">
        <f>IFERROR(1 - PERCENTRANK(G:G,G1495),0)</f>
        <v/>
      </c>
      <c r="N1495">
        <f>IFERROR(1 - PERCENTRANK(H:H,H1495),0)</f>
        <v/>
      </c>
      <c r="O1495">
        <f>IFERROR(PERCENTRANK(I:I,I1495),0)</f>
        <v/>
      </c>
      <c r="P1495">
        <f>IFERROR(1 - PERCENTRANK(J:J,J1495),0)</f>
        <v/>
      </c>
      <c r="Q1495">
        <f>IFERROR(PERCENTRANK(K:K,K1495),0)</f>
        <v/>
      </c>
      <c r="R1495">
        <f>L1495*weight1+M1495*weight2+N1495*weight3+O1495*weight4+P1495*weight5+Q1495*weight6</f>
        <v/>
      </c>
    </row>
    <row r="1496" spans="1:18">
      <c r="A1496">
        <f>RANK(R1496,R:R)</f>
        <v/>
      </c>
      <c r="B1496" t="s">
        <v>16955</v>
      </c>
      <c r="C1496">
        <f>VLOOKUP(B1496,'Input - companies list'!B:L,2,FALSE)</f>
        <v/>
      </c>
      <c r="D1496">
        <f>VLOOKUP(B1496,'Input - companies list'!B:L,11,FALSE)</f>
        <v/>
      </c>
      <c r="E1496">
        <f>VLOOKUP(B1496,'Input - companies list'!B:E,4,FALSE)</f>
        <v/>
      </c>
      <c r="F1496">
        <f>SUMIFS('Input - target event report'!H:H,'Input - target event report'!B:B,B1496,'Input - target event report'!D:D, "Private Investment")</f>
        <v/>
      </c>
      <c r="G1496">
        <f>IF(I1496&lt;2, "N/A", (MAXIFS('Input - target event report'!E:E,'Input - target event report'!B:B,B:B,'Input - target event report'!D:D,"Private Investment")-MINIFS('Input - target event report'!E:E,'Input - target event report'!B:B,B:B,'Input - target event report'!D:D,"Private Investment"))/(I1496-1))</f>
        <v/>
      </c>
      <c r="H1496">
        <f>IF(MAXIFS('Input - target event report'!E:E,'Input - target event report'!B:B,B:B,'Input - target event report'!D:D,"Private Investment") = 0, "N/A", TODAY() - MAXIFS('Input - target event report'!E:E,'Input - target event report'!B:B,B:B,'Input - target event report'!D:D,"Private Investment"))</f>
        <v/>
      </c>
      <c r="I1496">
        <f>COUNTIFS('Input - target event report'!B:B,B1496,'Input - target event report'!D:D, "Private Investment")</f>
        <v/>
      </c>
      <c r="J1496">
        <f>INDEX('Input - companies list'!$1:$10000,MATCH(B1496,'Input - companies list'!B:B,0),MATCH("Flow",'Input - companies list'!$1:$1,0 ))</f>
        <v/>
      </c>
      <c r="K1496">
        <f>INDEX('Input - companies list'!$1:$10000,MATCH(B1496,'Input - companies list'!B:B,0),MATCH("Inter-Cluster Connectivity",'Input - companies list'!$1:$1,0 ))</f>
        <v/>
      </c>
      <c r="L1496">
        <f>IFERROR(PERCENTRANK(F:F,F1496),0)</f>
        <v/>
      </c>
      <c r="M1496">
        <f>IFERROR(1 - PERCENTRANK(G:G,G1496),0)</f>
        <v/>
      </c>
      <c r="N1496">
        <f>IFERROR(1 - PERCENTRANK(H:H,H1496),0)</f>
        <v/>
      </c>
      <c r="O1496">
        <f>IFERROR(PERCENTRANK(I:I,I1496),0)</f>
        <v/>
      </c>
      <c r="P1496">
        <f>IFERROR(1 - PERCENTRANK(J:J,J1496),0)</f>
        <v/>
      </c>
      <c r="Q1496">
        <f>IFERROR(PERCENTRANK(K:K,K1496),0)</f>
        <v/>
      </c>
      <c r="R1496">
        <f>L1496*weight1+M1496*weight2+N1496*weight3+O1496*weight4+P1496*weight5+Q1496*weight6</f>
        <v/>
      </c>
    </row>
    <row r="1497" spans="1:18">
      <c r="A1497">
        <f>RANK(R1497,R:R)</f>
        <v/>
      </c>
      <c r="B1497" t="s">
        <v>16966</v>
      </c>
      <c r="C1497">
        <f>VLOOKUP(B1497,'Input - companies list'!B:L,2,FALSE)</f>
        <v/>
      </c>
      <c r="D1497">
        <f>VLOOKUP(B1497,'Input - companies list'!B:L,11,FALSE)</f>
        <v/>
      </c>
      <c r="E1497">
        <f>VLOOKUP(B1497,'Input - companies list'!B:E,4,FALSE)</f>
        <v/>
      </c>
      <c r="F1497">
        <f>SUMIFS('Input - target event report'!H:H,'Input - target event report'!B:B,B1497,'Input - target event report'!D:D, "Private Investment")</f>
        <v/>
      </c>
      <c r="G1497">
        <f>IF(I1497&lt;2, "N/A", (MAXIFS('Input - target event report'!E:E,'Input - target event report'!B:B,B:B,'Input - target event report'!D:D,"Private Investment")-MINIFS('Input - target event report'!E:E,'Input - target event report'!B:B,B:B,'Input - target event report'!D:D,"Private Investment"))/(I1497-1))</f>
        <v/>
      </c>
      <c r="H1497">
        <f>IF(MAXIFS('Input - target event report'!E:E,'Input - target event report'!B:B,B:B,'Input - target event report'!D:D,"Private Investment") = 0, "N/A", TODAY() - MAXIFS('Input - target event report'!E:E,'Input - target event report'!B:B,B:B,'Input - target event report'!D:D,"Private Investment"))</f>
        <v/>
      </c>
      <c r="I1497">
        <f>COUNTIFS('Input - target event report'!B:B,B1497,'Input - target event report'!D:D, "Private Investment")</f>
        <v/>
      </c>
      <c r="J1497">
        <f>INDEX('Input - companies list'!$1:$10000,MATCH(B1497,'Input - companies list'!B:B,0),MATCH("Flow",'Input - companies list'!$1:$1,0 ))</f>
        <v/>
      </c>
      <c r="K1497">
        <f>INDEX('Input - companies list'!$1:$10000,MATCH(B1497,'Input - companies list'!B:B,0),MATCH("Inter-Cluster Connectivity",'Input - companies list'!$1:$1,0 ))</f>
        <v/>
      </c>
      <c r="L1497">
        <f>IFERROR(PERCENTRANK(F:F,F1497),0)</f>
        <v/>
      </c>
      <c r="M1497">
        <f>IFERROR(1 - PERCENTRANK(G:G,G1497),0)</f>
        <v/>
      </c>
      <c r="N1497">
        <f>IFERROR(1 - PERCENTRANK(H:H,H1497),0)</f>
        <v/>
      </c>
      <c r="O1497">
        <f>IFERROR(PERCENTRANK(I:I,I1497),0)</f>
        <v/>
      </c>
      <c r="P1497">
        <f>IFERROR(1 - PERCENTRANK(J:J,J1497),0)</f>
        <v/>
      </c>
      <c r="Q1497">
        <f>IFERROR(PERCENTRANK(K:K,K1497),0)</f>
        <v/>
      </c>
      <c r="R1497">
        <f>L1497*weight1+M1497*weight2+N1497*weight3+O1497*weight4+P1497*weight5+Q1497*weight6</f>
        <v/>
      </c>
    </row>
    <row r="1498" spans="1:18">
      <c r="A1498">
        <f>RANK(R1498,R:R)</f>
        <v/>
      </c>
      <c r="B1498" t="s">
        <v>16977</v>
      </c>
      <c r="C1498">
        <f>VLOOKUP(B1498,'Input - companies list'!B:L,2,FALSE)</f>
        <v/>
      </c>
      <c r="D1498">
        <f>VLOOKUP(B1498,'Input - companies list'!B:L,11,FALSE)</f>
        <v/>
      </c>
      <c r="E1498">
        <f>VLOOKUP(B1498,'Input - companies list'!B:E,4,FALSE)</f>
        <v/>
      </c>
      <c r="F1498">
        <f>SUMIFS('Input - target event report'!H:H,'Input - target event report'!B:B,B1498,'Input - target event report'!D:D, "Private Investment")</f>
        <v/>
      </c>
      <c r="G1498">
        <f>IF(I1498&lt;2, "N/A", (MAXIFS('Input - target event report'!E:E,'Input - target event report'!B:B,B:B,'Input - target event report'!D:D,"Private Investment")-MINIFS('Input - target event report'!E:E,'Input - target event report'!B:B,B:B,'Input - target event report'!D:D,"Private Investment"))/(I1498-1))</f>
        <v/>
      </c>
      <c r="H1498">
        <f>IF(MAXIFS('Input - target event report'!E:E,'Input - target event report'!B:B,B:B,'Input - target event report'!D:D,"Private Investment") = 0, "N/A", TODAY() - MAXIFS('Input - target event report'!E:E,'Input - target event report'!B:B,B:B,'Input - target event report'!D:D,"Private Investment"))</f>
        <v/>
      </c>
      <c r="I1498">
        <f>COUNTIFS('Input - target event report'!B:B,B1498,'Input - target event report'!D:D, "Private Investment")</f>
        <v/>
      </c>
      <c r="J1498">
        <f>INDEX('Input - companies list'!$1:$10000,MATCH(B1498,'Input - companies list'!B:B,0),MATCH("Flow",'Input - companies list'!$1:$1,0 ))</f>
        <v/>
      </c>
      <c r="K1498">
        <f>INDEX('Input - companies list'!$1:$10000,MATCH(B1498,'Input - companies list'!B:B,0),MATCH("Inter-Cluster Connectivity",'Input - companies list'!$1:$1,0 ))</f>
        <v/>
      </c>
      <c r="L1498">
        <f>IFERROR(PERCENTRANK(F:F,F1498),0)</f>
        <v/>
      </c>
      <c r="M1498">
        <f>IFERROR(1 - PERCENTRANK(G:G,G1498),0)</f>
        <v/>
      </c>
      <c r="N1498">
        <f>IFERROR(1 - PERCENTRANK(H:H,H1498),0)</f>
        <v/>
      </c>
      <c r="O1498">
        <f>IFERROR(PERCENTRANK(I:I,I1498),0)</f>
        <v/>
      </c>
      <c r="P1498">
        <f>IFERROR(1 - PERCENTRANK(J:J,J1498),0)</f>
        <v/>
      </c>
      <c r="Q1498">
        <f>IFERROR(PERCENTRANK(K:K,K1498),0)</f>
        <v/>
      </c>
      <c r="R1498">
        <f>L1498*weight1+M1498*weight2+N1498*weight3+O1498*weight4+P1498*weight5+Q1498*weight6</f>
        <v/>
      </c>
    </row>
    <row r="1499" spans="1:18">
      <c r="A1499">
        <f>RANK(R1499,R:R)</f>
        <v/>
      </c>
      <c r="B1499" t="s">
        <v>16987</v>
      </c>
      <c r="C1499">
        <f>VLOOKUP(B1499,'Input - companies list'!B:L,2,FALSE)</f>
        <v/>
      </c>
      <c r="D1499">
        <f>VLOOKUP(B1499,'Input - companies list'!B:L,11,FALSE)</f>
        <v/>
      </c>
      <c r="E1499">
        <f>VLOOKUP(B1499,'Input - companies list'!B:E,4,FALSE)</f>
        <v/>
      </c>
      <c r="F1499">
        <f>SUMIFS('Input - target event report'!H:H,'Input - target event report'!B:B,B1499,'Input - target event report'!D:D, "Private Investment")</f>
        <v/>
      </c>
      <c r="G1499">
        <f>IF(I1499&lt;2, "N/A", (MAXIFS('Input - target event report'!E:E,'Input - target event report'!B:B,B:B,'Input - target event report'!D:D,"Private Investment")-MINIFS('Input - target event report'!E:E,'Input - target event report'!B:B,B:B,'Input - target event report'!D:D,"Private Investment"))/(I1499-1))</f>
        <v/>
      </c>
      <c r="H1499">
        <f>IF(MAXIFS('Input - target event report'!E:E,'Input - target event report'!B:B,B:B,'Input - target event report'!D:D,"Private Investment") = 0, "N/A", TODAY() - MAXIFS('Input - target event report'!E:E,'Input - target event report'!B:B,B:B,'Input - target event report'!D:D,"Private Investment"))</f>
        <v/>
      </c>
      <c r="I1499">
        <f>COUNTIFS('Input - target event report'!B:B,B1499,'Input - target event report'!D:D, "Private Investment")</f>
        <v/>
      </c>
      <c r="J1499">
        <f>INDEX('Input - companies list'!$1:$10000,MATCH(B1499,'Input - companies list'!B:B,0),MATCH("Flow",'Input - companies list'!$1:$1,0 ))</f>
        <v/>
      </c>
      <c r="K1499">
        <f>INDEX('Input - companies list'!$1:$10000,MATCH(B1499,'Input - companies list'!B:B,0),MATCH("Inter-Cluster Connectivity",'Input - companies list'!$1:$1,0 ))</f>
        <v/>
      </c>
      <c r="L1499">
        <f>IFERROR(PERCENTRANK(F:F,F1499),0)</f>
        <v/>
      </c>
      <c r="M1499">
        <f>IFERROR(1 - PERCENTRANK(G:G,G1499),0)</f>
        <v/>
      </c>
      <c r="N1499">
        <f>IFERROR(1 - PERCENTRANK(H:H,H1499),0)</f>
        <v/>
      </c>
      <c r="O1499">
        <f>IFERROR(PERCENTRANK(I:I,I1499),0)</f>
        <v/>
      </c>
      <c r="P1499">
        <f>IFERROR(1 - PERCENTRANK(J:J,J1499),0)</f>
        <v/>
      </c>
      <c r="Q1499">
        <f>IFERROR(PERCENTRANK(K:K,K1499),0)</f>
        <v/>
      </c>
      <c r="R1499">
        <f>L1499*weight1+M1499*weight2+N1499*weight3+O1499*weight4+P1499*weight5+Q1499*weight6</f>
        <v/>
      </c>
    </row>
    <row r="1500" spans="1:18">
      <c r="A1500">
        <f>RANK(R1500,R:R)</f>
        <v/>
      </c>
      <c r="B1500" t="s">
        <v>16996</v>
      </c>
      <c r="C1500">
        <f>VLOOKUP(B1500,'Input - companies list'!B:L,2,FALSE)</f>
        <v/>
      </c>
      <c r="D1500">
        <f>VLOOKUP(B1500,'Input - companies list'!B:L,11,FALSE)</f>
        <v/>
      </c>
      <c r="E1500">
        <f>VLOOKUP(B1500,'Input - companies list'!B:E,4,FALSE)</f>
        <v/>
      </c>
      <c r="F1500">
        <f>SUMIFS('Input - target event report'!H:H,'Input - target event report'!B:B,B1500,'Input - target event report'!D:D, "Private Investment")</f>
        <v/>
      </c>
      <c r="G1500">
        <f>IF(I1500&lt;2, "N/A", (MAXIFS('Input - target event report'!E:E,'Input - target event report'!B:B,B:B,'Input - target event report'!D:D,"Private Investment")-MINIFS('Input - target event report'!E:E,'Input - target event report'!B:B,B:B,'Input - target event report'!D:D,"Private Investment"))/(I1500-1))</f>
        <v/>
      </c>
      <c r="H1500">
        <f>IF(MAXIFS('Input - target event report'!E:E,'Input - target event report'!B:B,B:B,'Input - target event report'!D:D,"Private Investment") = 0, "N/A", TODAY() - MAXIFS('Input - target event report'!E:E,'Input - target event report'!B:B,B:B,'Input - target event report'!D:D,"Private Investment"))</f>
        <v/>
      </c>
      <c r="I1500">
        <f>COUNTIFS('Input - target event report'!B:B,B1500,'Input - target event report'!D:D, "Private Investment")</f>
        <v/>
      </c>
      <c r="J1500">
        <f>INDEX('Input - companies list'!$1:$10000,MATCH(B1500,'Input - companies list'!B:B,0),MATCH("Flow",'Input - companies list'!$1:$1,0 ))</f>
        <v/>
      </c>
      <c r="K1500">
        <f>INDEX('Input - companies list'!$1:$10000,MATCH(B1500,'Input - companies list'!B:B,0),MATCH("Inter-Cluster Connectivity",'Input - companies list'!$1:$1,0 ))</f>
        <v/>
      </c>
      <c r="L1500">
        <f>IFERROR(PERCENTRANK(F:F,F1500),0)</f>
        <v/>
      </c>
      <c r="M1500">
        <f>IFERROR(1 - PERCENTRANK(G:G,G1500),0)</f>
        <v/>
      </c>
      <c r="N1500">
        <f>IFERROR(1 - PERCENTRANK(H:H,H1500),0)</f>
        <v/>
      </c>
      <c r="O1500">
        <f>IFERROR(PERCENTRANK(I:I,I1500),0)</f>
        <v/>
      </c>
      <c r="P1500">
        <f>IFERROR(1 - PERCENTRANK(J:J,J1500),0)</f>
        <v/>
      </c>
      <c r="Q1500">
        <f>IFERROR(PERCENTRANK(K:K,K1500),0)</f>
        <v/>
      </c>
      <c r="R1500">
        <f>L1500*weight1+M1500*weight2+N1500*weight3+O1500*weight4+P1500*weight5+Q1500*weight6</f>
        <v/>
      </c>
    </row>
    <row r="1501" spans="1:18">
      <c r="A1501">
        <f>RANK(R1501,R:R)</f>
        <v/>
      </c>
      <c r="B1501" t="s">
        <v>17006</v>
      </c>
      <c r="C1501">
        <f>VLOOKUP(B1501,'Input - companies list'!B:L,2,FALSE)</f>
        <v/>
      </c>
      <c r="D1501">
        <f>VLOOKUP(B1501,'Input - companies list'!B:L,11,FALSE)</f>
        <v/>
      </c>
      <c r="E1501">
        <f>VLOOKUP(B1501,'Input - companies list'!B:E,4,FALSE)</f>
        <v/>
      </c>
      <c r="F1501">
        <f>SUMIFS('Input - target event report'!H:H,'Input - target event report'!B:B,B1501,'Input - target event report'!D:D, "Private Investment")</f>
        <v/>
      </c>
      <c r="G1501">
        <f>IF(I1501&lt;2, "N/A", (MAXIFS('Input - target event report'!E:E,'Input - target event report'!B:B,B:B,'Input - target event report'!D:D,"Private Investment")-MINIFS('Input - target event report'!E:E,'Input - target event report'!B:B,B:B,'Input - target event report'!D:D,"Private Investment"))/(I1501-1))</f>
        <v/>
      </c>
      <c r="H1501">
        <f>IF(MAXIFS('Input - target event report'!E:E,'Input - target event report'!B:B,B:B,'Input - target event report'!D:D,"Private Investment") = 0, "N/A", TODAY() - MAXIFS('Input - target event report'!E:E,'Input - target event report'!B:B,B:B,'Input - target event report'!D:D,"Private Investment"))</f>
        <v/>
      </c>
      <c r="I1501">
        <f>COUNTIFS('Input - target event report'!B:B,B1501,'Input - target event report'!D:D, "Private Investment")</f>
        <v/>
      </c>
      <c r="J1501">
        <f>INDEX('Input - companies list'!$1:$10000,MATCH(B1501,'Input - companies list'!B:B,0),MATCH("Flow",'Input - companies list'!$1:$1,0 ))</f>
        <v/>
      </c>
      <c r="K1501">
        <f>INDEX('Input - companies list'!$1:$10000,MATCH(B1501,'Input - companies list'!B:B,0),MATCH("Inter-Cluster Connectivity",'Input - companies list'!$1:$1,0 ))</f>
        <v/>
      </c>
      <c r="L1501">
        <f>IFERROR(PERCENTRANK(F:F,F1501),0)</f>
        <v/>
      </c>
      <c r="M1501">
        <f>IFERROR(1 - PERCENTRANK(G:G,G1501),0)</f>
        <v/>
      </c>
      <c r="N1501">
        <f>IFERROR(1 - PERCENTRANK(H:H,H1501),0)</f>
        <v/>
      </c>
      <c r="O1501">
        <f>IFERROR(PERCENTRANK(I:I,I1501),0)</f>
        <v/>
      </c>
      <c r="P1501">
        <f>IFERROR(1 - PERCENTRANK(J:J,J1501),0)</f>
        <v/>
      </c>
      <c r="Q1501">
        <f>IFERROR(PERCENTRANK(K:K,K1501),0)</f>
        <v/>
      </c>
      <c r="R1501">
        <f>L1501*weight1+M1501*weight2+N1501*weight3+O1501*weight4+P1501*weight5+Q1501*weight6</f>
        <v/>
      </c>
    </row>
    <row r="1502" spans="1:18">
      <c r="A1502">
        <f>RANK(R1502,R:R)</f>
        <v/>
      </c>
      <c r="B1502" t="s">
        <v>17015</v>
      </c>
      <c r="C1502">
        <f>VLOOKUP(B1502,'Input - companies list'!B:L,2,FALSE)</f>
        <v/>
      </c>
      <c r="D1502">
        <f>VLOOKUP(B1502,'Input - companies list'!B:L,11,FALSE)</f>
        <v/>
      </c>
      <c r="E1502">
        <f>VLOOKUP(B1502,'Input - companies list'!B:E,4,FALSE)</f>
        <v/>
      </c>
      <c r="F1502">
        <f>SUMIFS('Input - target event report'!H:H,'Input - target event report'!B:B,B1502,'Input - target event report'!D:D, "Private Investment")</f>
        <v/>
      </c>
      <c r="G1502">
        <f>IF(I1502&lt;2, "N/A", (MAXIFS('Input - target event report'!E:E,'Input - target event report'!B:B,B:B,'Input - target event report'!D:D,"Private Investment")-MINIFS('Input - target event report'!E:E,'Input - target event report'!B:B,B:B,'Input - target event report'!D:D,"Private Investment"))/(I1502-1))</f>
        <v/>
      </c>
      <c r="H1502">
        <f>IF(MAXIFS('Input - target event report'!E:E,'Input - target event report'!B:B,B:B,'Input - target event report'!D:D,"Private Investment") = 0, "N/A", TODAY() - MAXIFS('Input - target event report'!E:E,'Input - target event report'!B:B,B:B,'Input - target event report'!D:D,"Private Investment"))</f>
        <v/>
      </c>
      <c r="I1502">
        <f>COUNTIFS('Input - target event report'!B:B,B1502,'Input - target event report'!D:D, "Private Investment")</f>
        <v/>
      </c>
      <c r="J1502">
        <f>INDEX('Input - companies list'!$1:$10000,MATCH(B1502,'Input - companies list'!B:B,0),MATCH("Flow",'Input - companies list'!$1:$1,0 ))</f>
        <v/>
      </c>
      <c r="K1502">
        <f>INDEX('Input - companies list'!$1:$10000,MATCH(B1502,'Input - companies list'!B:B,0),MATCH("Inter-Cluster Connectivity",'Input - companies list'!$1:$1,0 ))</f>
        <v/>
      </c>
      <c r="L1502">
        <f>IFERROR(PERCENTRANK(F:F,F1502),0)</f>
        <v/>
      </c>
      <c r="M1502">
        <f>IFERROR(1 - PERCENTRANK(G:G,G1502),0)</f>
        <v/>
      </c>
      <c r="N1502">
        <f>IFERROR(1 - PERCENTRANK(H:H,H1502),0)</f>
        <v/>
      </c>
      <c r="O1502">
        <f>IFERROR(PERCENTRANK(I:I,I1502),0)</f>
        <v/>
      </c>
      <c r="P1502">
        <f>IFERROR(1 - PERCENTRANK(J:J,J1502),0)</f>
        <v/>
      </c>
      <c r="Q1502">
        <f>IFERROR(PERCENTRANK(K:K,K1502),0)</f>
        <v/>
      </c>
      <c r="R1502">
        <f>L1502*weight1+M1502*weight2+N1502*weight3+O1502*weight4+P1502*weight5+Q1502*weight6</f>
        <v/>
      </c>
    </row>
    <row r="1503" spans="1:18">
      <c r="A1503">
        <f>RANK(R1503,R:R)</f>
        <v/>
      </c>
      <c r="B1503" t="s">
        <v>17027</v>
      </c>
      <c r="C1503">
        <f>VLOOKUP(B1503,'Input - companies list'!B:L,2,FALSE)</f>
        <v/>
      </c>
      <c r="D1503">
        <f>VLOOKUP(B1503,'Input - companies list'!B:L,11,FALSE)</f>
        <v/>
      </c>
      <c r="E1503">
        <f>VLOOKUP(B1503,'Input - companies list'!B:E,4,FALSE)</f>
        <v/>
      </c>
      <c r="F1503">
        <f>SUMIFS('Input - target event report'!H:H,'Input - target event report'!B:B,B1503,'Input - target event report'!D:D, "Private Investment")</f>
        <v/>
      </c>
      <c r="G1503">
        <f>IF(I1503&lt;2, "N/A", (MAXIFS('Input - target event report'!E:E,'Input - target event report'!B:B,B:B,'Input - target event report'!D:D,"Private Investment")-MINIFS('Input - target event report'!E:E,'Input - target event report'!B:B,B:B,'Input - target event report'!D:D,"Private Investment"))/(I1503-1))</f>
        <v/>
      </c>
      <c r="H1503">
        <f>IF(MAXIFS('Input - target event report'!E:E,'Input - target event report'!B:B,B:B,'Input - target event report'!D:D,"Private Investment") = 0, "N/A", TODAY() - MAXIFS('Input - target event report'!E:E,'Input - target event report'!B:B,B:B,'Input - target event report'!D:D,"Private Investment"))</f>
        <v/>
      </c>
      <c r="I1503">
        <f>COUNTIFS('Input - target event report'!B:B,B1503,'Input - target event report'!D:D, "Private Investment")</f>
        <v/>
      </c>
      <c r="J1503">
        <f>INDEX('Input - companies list'!$1:$10000,MATCH(B1503,'Input - companies list'!B:B,0),MATCH("Flow",'Input - companies list'!$1:$1,0 ))</f>
        <v/>
      </c>
      <c r="K1503">
        <f>INDEX('Input - companies list'!$1:$10000,MATCH(B1503,'Input - companies list'!B:B,0),MATCH("Inter-Cluster Connectivity",'Input - companies list'!$1:$1,0 ))</f>
        <v/>
      </c>
      <c r="L1503">
        <f>IFERROR(PERCENTRANK(F:F,F1503),0)</f>
        <v/>
      </c>
      <c r="M1503">
        <f>IFERROR(1 - PERCENTRANK(G:G,G1503),0)</f>
        <v/>
      </c>
      <c r="N1503">
        <f>IFERROR(1 - PERCENTRANK(H:H,H1503),0)</f>
        <v/>
      </c>
      <c r="O1503">
        <f>IFERROR(PERCENTRANK(I:I,I1503),0)</f>
        <v/>
      </c>
      <c r="P1503">
        <f>IFERROR(1 - PERCENTRANK(J:J,J1503),0)</f>
        <v/>
      </c>
      <c r="Q1503">
        <f>IFERROR(PERCENTRANK(K:K,K1503),0)</f>
        <v/>
      </c>
      <c r="R1503">
        <f>L1503*weight1+M1503*weight2+N1503*weight3+O1503*weight4+P1503*weight5+Q1503*weight6</f>
        <v/>
      </c>
    </row>
    <row r="1504" spans="1:18">
      <c r="A1504">
        <f>RANK(R1504,R:R)</f>
        <v/>
      </c>
      <c r="B1504" t="s">
        <v>17036</v>
      </c>
      <c r="C1504">
        <f>VLOOKUP(B1504,'Input - companies list'!B:L,2,FALSE)</f>
        <v/>
      </c>
      <c r="D1504">
        <f>VLOOKUP(B1504,'Input - companies list'!B:L,11,FALSE)</f>
        <v/>
      </c>
      <c r="E1504">
        <f>VLOOKUP(B1504,'Input - companies list'!B:E,4,FALSE)</f>
        <v/>
      </c>
      <c r="F1504">
        <f>SUMIFS('Input - target event report'!H:H,'Input - target event report'!B:B,B1504,'Input - target event report'!D:D, "Private Investment")</f>
        <v/>
      </c>
      <c r="G1504">
        <f>IF(I1504&lt;2, "N/A", (MAXIFS('Input - target event report'!E:E,'Input - target event report'!B:B,B:B,'Input - target event report'!D:D,"Private Investment")-MINIFS('Input - target event report'!E:E,'Input - target event report'!B:B,B:B,'Input - target event report'!D:D,"Private Investment"))/(I1504-1))</f>
        <v/>
      </c>
      <c r="H1504">
        <f>IF(MAXIFS('Input - target event report'!E:E,'Input - target event report'!B:B,B:B,'Input - target event report'!D:D,"Private Investment") = 0, "N/A", TODAY() - MAXIFS('Input - target event report'!E:E,'Input - target event report'!B:B,B:B,'Input - target event report'!D:D,"Private Investment"))</f>
        <v/>
      </c>
      <c r="I1504">
        <f>COUNTIFS('Input - target event report'!B:B,B1504,'Input - target event report'!D:D, "Private Investment")</f>
        <v/>
      </c>
      <c r="J1504">
        <f>INDEX('Input - companies list'!$1:$10000,MATCH(B1504,'Input - companies list'!B:B,0),MATCH("Flow",'Input - companies list'!$1:$1,0 ))</f>
        <v/>
      </c>
      <c r="K1504">
        <f>INDEX('Input - companies list'!$1:$10000,MATCH(B1504,'Input - companies list'!B:B,0),MATCH("Inter-Cluster Connectivity",'Input - companies list'!$1:$1,0 ))</f>
        <v/>
      </c>
      <c r="L1504">
        <f>IFERROR(PERCENTRANK(F:F,F1504),0)</f>
        <v/>
      </c>
      <c r="M1504">
        <f>IFERROR(1 - PERCENTRANK(G:G,G1504),0)</f>
        <v/>
      </c>
      <c r="N1504">
        <f>IFERROR(1 - PERCENTRANK(H:H,H1504),0)</f>
        <v/>
      </c>
      <c r="O1504">
        <f>IFERROR(PERCENTRANK(I:I,I1504),0)</f>
        <v/>
      </c>
      <c r="P1504">
        <f>IFERROR(1 - PERCENTRANK(J:J,J1504),0)</f>
        <v/>
      </c>
      <c r="Q1504">
        <f>IFERROR(PERCENTRANK(K:K,K1504),0)</f>
        <v/>
      </c>
      <c r="R1504">
        <f>L1504*weight1+M1504*weight2+N1504*weight3+O1504*weight4+P1504*weight5+Q1504*weight6</f>
        <v/>
      </c>
    </row>
    <row r="1505" spans="1:18">
      <c r="A1505">
        <f>RANK(R1505,R:R)</f>
        <v/>
      </c>
      <c r="B1505" t="s">
        <v>17047</v>
      </c>
      <c r="C1505">
        <f>VLOOKUP(B1505,'Input - companies list'!B:L,2,FALSE)</f>
        <v/>
      </c>
      <c r="D1505">
        <f>VLOOKUP(B1505,'Input - companies list'!B:L,11,FALSE)</f>
        <v/>
      </c>
      <c r="E1505">
        <f>VLOOKUP(B1505,'Input - companies list'!B:E,4,FALSE)</f>
        <v/>
      </c>
      <c r="F1505">
        <f>SUMIFS('Input - target event report'!H:H,'Input - target event report'!B:B,B1505,'Input - target event report'!D:D, "Private Investment")</f>
        <v/>
      </c>
      <c r="G1505">
        <f>IF(I1505&lt;2, "N/A", (MAXIFS('Input - target event report'!E:E,'Input - target event report'!B:B,B:B,'Input - target event report'!D:D,"Private Investment")-MINIFS('Input - target event report'!E:E,'Input - target event report'!B:B,B:B,'Input - target event report'!D:D,"Private Investment"))/(I1505-1))</f>
        <v/>
      </c>
      <c r="H1505">
        <f>IF(MAXIFS('Input - target event report'!E:E,'Input - target event report'!B:B,B:B,'Input - target event report'!D:D,"Private Investment") = 0, "N/A", TODAY() - MAXIFS('Input - target event report'!E:E,'Input - target event report'!B:B,B:B,'Input - target event report'!D:D,"Private Investment"))</f>
        <v/>
      </c>
      <c r="I1505">
        <f>COUNTIFS('Input - target event report'!B:B,B1505,'Input - target event report'!D:D, "Private Investment")</f>
        <v/>
      </c>
      <c r="J1505">
        <f>INDEX('Input - companies list'!$1:$10000,MATCH(B1505,'Input - companies list'!B:B,0),MATCH("Flow",'Input - companies list'!$1:$1,0 ))</f>
        <v/>
      </c>
      <c r="K1505">
        <f>INDEX('Input - companies list'!$1:$10000,MATCH(B1505,'Input - companies list'!B:B,0),MATCH("Inter-Cluster Connectivity",'Input - companies list'!$1:$1,0 ))</f>
        <v/>
      </c>
      <c r="L1505">
        <f>IFERROR(PERCENTRANK(F:F,F1505),0)</f>
        <v/>
      </c>
      <c r="M1505">
        <f>IFERROR(1 - PERCENTRANK(G:G,G1505),0)</f>
        <v/>
      </c>
      <c r="N1505">
        <f>IFERROR(1 - PERCENTRANK(H:H,H1505),0)</f>
        <v/>
      </c>
      <c r="O1505">
        <f>IFERROR(PERCENTRANK(I:I,I1505),0)</f>
        <v/>
      </c>
      <c r="P1505">
        <f>IFERROR(1 - PERCENTRANK(J:J,J1505),0)</f>
        <v/>
      </c>
      <c r="Q1505">
        <f>IFERROR(PERCENTRANK(K:K,K1505),0)</f>
        <v/>
      </c>
      <c r="R1505">
        <f>L1505*weight1+M1505*weight2+N1505*weight3+O1505*weight4+P1505*weight5+Q1505*weight6</f>
        <v/>
      </c>
    </row>
    <row r="1506" spans="1:18">
      <c r="A1506">
        <f>RANK(R1506,R:R)</f>
        <v/>
      </c>
      <c r="B1506" t="s">
        <v>17056</v>
      </c>
      <c r="C1506">
        <f>VLOOKUP(B1506,'Input - companies list'!B:L,2,FALSE)</f>
        <v/>
      </c>
      <c r="D1506">
        <f>VLOOKUP(B1506,'Input - companies list'!B:L,11,FALSE)</f>
        <v/>
      </c>
      <c r="E1506">
        <f>VLOOKUP(B1506,'Input - companies list'!B:E,4,FALSE)</f>
        <v/>
      </c>
      <c r="F1506">
        <f>SUMIFS('Input - target event report'!H:H,'Input - target event report'!B:B,B1506,'Input - target event report'!D:D, "Private Investment")</f>
        <v/>
      </c>
      <c r="G1506">
        <f>IF(I1506&lt;2, "N/A", (MAXIFS('Input - target event report'!E:E,'Input - target event report'!B:B,B:B,'Input - target event report'!D:D,"Private Investment")-MINIFS('Input - target event report'!E:E,'Input - target event report'!B:B,B:B,'Input - target event report'!D:D,"Private Investment"))/(I1506-1))</f>
        <v/>
      </c>
      <c r="H1506">
        <f>IF(MAXIFS('Input - target event report'!E:E,'Input - target event report'!B:B,B:B,'Input - target event report'!D:D,"Private Investment") = 0, "N/A", TODAY() - MAXIFS('Input - target event report'!E:E,'Input - target event report'!B:B,B:B,'Input - target event report'!D:D,"Private Investment"))</f>
        <v/>
      </c>
      <c r="I1506">
        <f>COUNTIFS('Input - target event report'!B:B,B1506,'Input - target event report'!D:D, "Private Investment")</f>
        <v/>
      </c>
      <c r="J1506">
        <f>INDEX('Input - companies list'!$1:$10000,MATCH(B1506,'Input - companies list'!B:B,0),MATCH("Flow",'Input - companies list'!$1:$1,0 ))</f>
        <v/>
      </c>
      <c r="K1506">
        <f>INDEX('Input - companies list'!$1:$10000,MATCH(B1506,'Input - companies list'!B:B,0),MATCH("Inter-Cluster Connectivity",'Input - companies list'!$1:$1,0 ))</f>
        <v/>
      </c>
      <c r="L1506">
        <f>IFERROR(PERCENTRANK(F:F,F1506),0)</f>
        <v/>
      </c>
      <c r="M1506">
        <f>IFERROR(1 - PERCENTRANK(G:G,G1506),0)</f>
        <v/>
      </c>
      <c r="N1506">
        <f>IFERROR(1 - PERCENTRANK(H:H,H1506),0)</f>
        <v/>
      </c>
      <c r="O1506">
        <f>IFERROR(PERCENTRANK(I:I,I1506),0)</f>
        <v/>
      </c>
      <c r="P1506">
        <f>IFERROR(1 - PERCENTRANK(J:J,J1506),0)</f>
        <v/>
      </c>
      <c r="Q1506">
        <f>IFERROR(PERCENTRANK(K:K,K1506),0)</f>
        <v/>
      </c>
      <c r="R1506">
        <f>L1506*weight1+M1506*weight2+N1506*weight3+O1506*weight4+P1506*weight5+Q1506*weight6</f>
        <v/>
      </c>
    </row>
    <row r="1507" spans="1:18">
      <c r="A1507">
        <f>RANK(R1507,R:R)</f>
        <v/>
      </c>
      <c r="B1507" t="s">
        <v>17066</v>
      </c>
      <c r="C1507">
        <f>VLOOKUP(B1507,'Input - companies list'!B:L,2,FALSE)</f>
        <v/>
      </c>
      <c r="D1507">
        <f>VLOOKUP(B1507,'Input - companies list'!B:L,11,FALSE)</f>
        <v/>
      </c>
      <c r="E1507">
        <f>VLOOKUP(B1507,'Input - companies list'!B:E,4,FALSE)</f>
        <v/>
      </c>
      <c r="F1507">
        <f>SUMIFS('Input - target event report'!H:H,'Input - target event report'!B:B,B1507,'Input - target event report'!D:D, "Private Investment")</f>
        <v/>
      </c>
      <c r="G1507">
        <f>IF(I1507&lt;2, "N/A", (MAXIFS('Input - target event report'!E:E,'Input - target event report'!B:B,B:B,'Input - target event report'!D:D,"Private Investment")-MINIFS('Input - target event report'!E:E,'Input - target event report'!B:B,B:B,'Input - target event report'!D:D,"Private Investment"))/(I1507-1))</f>
        <v/>
      </c>
      <c r="H1507">
        <f>IF(MAXIFS('Input - target event report'!E:E,'Input - target event report'!B:B,B:B,'Input - target event report'!D:D,"Private Investment") = 0, "N/A", TODAY() - MAXIFS('Input - target event report'!E:E,'Input - target event report'!B:B,B:B,'Input - target event report'!D:D,"Private Investment"))</f>
        <v/>
      </c>
      <c r="I1507">
        <f>COUNTIFS('Input - target event report'!B:B,B1507,'Input - target event report'!D:D, "Private Investment")</f>
        <v/>
      </c>
      <c r="J1507">
        <f>INDEX('Input - companies list'!$1:$10000,MATCH(B1507,'Input - companies list'!B:B,0),MATCH("Flow",'Input - companies list'!$1:$1,0 ))</f>
        <v/>
      </c>
      <c r="K1507">
        <f>INDEX('Input - companies list'!$1:$10000,MATCH(B1507,'Input - companies list'!B:B,0),MATCH("Inter-Cluster Connectivity",'Input - companies list'!$1:$1,0 ))</f>
        <v/>
      </c>
      <c r="L1507">
        <f>IFERROR(PERCENTRANK(F:F,F1507),0)</f>
        <v/>
      </c>
      <c r="M1507">
        <f>IFERROR(1 - PERCENTRANK(G:G,G1507),0)</f>
        <v/>
      </c>
      <c r="N1507">
        <f>IFERROR(1 - PERCENTRANK(H:H,H1507),0)</f>
        <v/>
      </c>
      <c r="O1507">
        <f>IFERROR(PERCENTRANK(I:I,I1507),0)</f>
        <v/>
      </c>
      <c r="P1507">
        <f>IFERROR(1 - PERCENTRANK(J:J,J1507),0)</f>
        <v/>
      </c>
      <c r="Q1507">
        <f>IFERROR(PERCENTRANK(K:K,K1507),0)</f>
        <v/>
      </c>
      <c r="R1507">
        <f>L1507*weight1+M1507*weight2+N1507*weight3+O1507*weight4+P1507*weight5+Q1507*weight6</f>
        <v/>
      </c>
    </row>
    <row r="1508" spans="1:18">
      <c r="A1508">
        <f>RANK(R1508,R:R)</f>
        <v/>
      </c>
      <c r="B1508" t="s">
        <v>17077</v>
      </c>
      <c r="C1508">
        <f>VLOOKUP(B1508,'Input - companies list'!B:L,2,FALSE)</f>
        <v/>
      </c>
      <c r="D1508">
        <f>VLOOKUP(B1508,'Input - companies list'!B:L,11,FALSE)</f>
        <v/>
      </c>
      <c r="E1508">
        <f>VLOOKUP(B1508,'Input - companies list'!B:E,4,FALSE)</f>
        <v/>
      </c>
      <c r="F1508">
        <f>SUMIFS('Input - target event report'!H:H,'Input - target event report'!B:B,B1508,'Input - target event report'!D:D, "Private Investment")</f>
        <v/>
      </c>
      <c r="G1508">
        <f>IF(I1508&lt;2, "N/A", (MAXIFS('Input - target event report'!E:E,'Input - target event report'!B:B,B:B,'Input - target event report'!D:D,"Private Investment")-MINIFS('Input - target event report'!E:E,'Input - target event report'!B:B,B:B,'Input - target event report'!D:D,"Private Investment"))/(I1508-1))</f>
        <v/>
      </c>
      <c r="H1508">
        <f>IF(MAXIFS('Input - target event report'!E:E,'Input - target event report'!B:B,B:B,'Input - target event report'!D:D,"Private Investment") = 0, "N/A", TODAY() - MAXIFS('Input - target event report'!E:E,'Input - target event report'!B:B,B:B,'Input - target event report'!D:D,"Private Investment"))</f>
        <v/>
      </c>
      <c r="I1508">
        <f>COUNTIFS('Input - target event report'!B:B,B1508,'Input - target event report'!D:D, "Private Investment")</f>
        <v/>
      </c>
      <c r="J1508">
        <f>INDEX('Input - companies list'!$1:$10000,MATCH(B1508,'Input - companies list'!B:B,0),MATCH("Flow",'Input - companies list'!$1:$1,0 ))</f>
        <v/>
      </c>
      <c r="K1508">
        <f>INDEX('Input - companies list'!$1:$10000,MATCH(B1508,'Input - companies list'!B:B,0),MATCH("Inter-Cluster Connectivity",'Input - companies list'!$1:$1,0 ))</f>
        <v/>
      </c>
      <c r="L1508">
        <f>IFERROR(PERCENTRANK(F:F,F1508),0)</f>
        <v/>
      </c>
      <c r="M1508">
        <f>IFERROR(1 - PERCENTRANK(G:G,G1508),0)</f>
        <v/>
      </c>
      <c r="N1508">
        <f>IFERROR(1 - PERCENTRANK(H:H,H1508),0)</f>
        <v/>
      </c>
      <c r="O1508">
        <f>IFERROR(PERCENTRANK(I:I,I1508),0)</f>
        <v/>
      </c>
      <c r="P1508">
        <f>IFERROR(1 - PERCENTRANK(J:J,J1508),0)</f>
        <v/>
      </c>
      <c r="Q1508">
        <f>IFERROR(PERCENTRANK(K:K,K1508),0)</f>
        <v/>
      </c>
      <c r="R1508">
        <f>L1508*weight1+M1508*weight2+N1508*weight3+O1508*weight4+P1508*weight5+Q1508*weight6</f>
        <v/>
      </c>
    </row>
    <row r="1509" spans="1:18">
      <c r="A1509">
        <f>RANK(R1509,R:R)</f>
        <v/>
      </c>
      <c r="B1509" t="s">
        <v>17086</v>
      </c>
      <c r="C1509">
        <f>VLOOKUP(B1509,'Input - companies list'!B:L,2,FALSE)</f>
        <v/>
      </c>
      <c r="D1509">
        <f>VLOOKUP(B1509,'Input - companies list'!B:L,11,FALSE)</f>
        <v/>
      </c>
      <c r="E1509">
        <f>VLOOKUP(B1509,'Input - companies list'!B:E,4,FALSE)</f>
        <v/>
      </c>
      <c r="F1509">
        <f>SUMIFS('Input - target event report'!H:H,'Input - target event report'!B:B,B1509,'Input - target event report'!D:D, "Private Investment")</f>
        <v/>
      </c>
      <c r="G1509">
        <f>IF(I1509&lt;2, "N/A", (MAXIFS('Input - target event report'!E:E,'Input - target event report'!B:B,B:B,'Input - target event report'!D:D,"Private Investment")-MINIFS('Input - target event report'!E:E,'Input - target event report'!B:B,B:B,'Input - target event report'!D:D,"Private Investment"))/(I1509-1))</f>
        <v/>
      </c>
      <c r="H1509">
        <f>IF(MAXIFS('Input - target event report'!E:E,'Input - target event report'!B:B,B:B,'Input - target event report'!D:D,"Private Investment") = 0, "N/A", TODAY() - MAXIFS('Input - target event report'!E:E,'Input - target event report'!B:B,B:B,'Input - target event report'!D:D,"Private Investment"))</f>
        <v/>
      </c>
      <c r="I1509">
        <f>COUNTIFS('Input - target event report'!B:B,B1509,'Input - target event report'!D:D, "Private Investment")</f>
        <v/>
      </c>
      <c r="J1509">
        <f>INDEX('Input - companies list'!$1:$10000,MATCH(B1509,'Input - companies list'!B:B,0),MATCH("Flow",'Input - companies list'!$1:$1,0 ))</f>
        <v/>
      </c>
      <c r="K1509">
        <f>INDEX('Input - companies list'!$1:$10000,MATCH(B1509,'Input - companies list'!B:B,0),MATCH("Inter-Cluster Connectivity",'Input - companies list'!$1:$1,0 ))</f>
        <v/>
      </c>
      <c r="L1509">
        <f>IFERROR(PERCENTRANK(F:F,F1509),0)</f>
        <v/>
      </c>
      <c r="M1509">
        <f>IFERROR(1 - PERCENTRANK(G:G,G1509),0)</f>
        <v/>
      </c>
      <c r="N1509">
        <f>IFERROR(1 - PERCENTRANK(H:H,H1509),0)</f>
        <v/>
      </c>
      <c r="O1509">
        <f>IFERROR(PERCENTRANK(I:I,I1509),0)</f>
        <v/>
      </c>
      <c r="P1509">
        <f>IFERROR(1 - PERCENTRANK(J:J,J1509),0)</f>
        <v/>
      </c>
      <c r="Q1509">
        <f>IFERROR(PERCENTRANK(K:K,K1509),0)</f>
        <v/>
      </c>
      <c r="R1509">
        <f>L1509*weight1+M1509*weight2+N1509*weight3+O1509*weight4+P1509*weight5+Q1509*weight6</f>
        <v/>
      </c>
    </row>
    <row r="1510" spans="1:18">
      <c r="A1510">
        <f>RANK(R1510,R:R)</f>
        <v/>
      </c>
      <c r="B1510" t="s">
        <v>17097</v>
      </c>
      <c r="C1510">
        <f>VLOOKUP(B1510,'Input - companies list'!B:L,2,FALSE)</f>
        <v/>
      </c>
      <c r="D1510">
        <f>VLOOKUP(B1510,'Input - companies list'!B:L,11,FALSE)</f>
        <v/>
      </c>
      <c r="E1510">
        <f>VLOOKUP(B1510,'Input - companies list'!B:E,4,FALSE)</f>
        <v/>
      </c>
      <c r="F1510">
        <f>SUMIFS('Input - target event report'!H:H,'Input - target event report'!B:B,B1510,'Input - target event report'!D:D, "Private Investment")</f>
        <v/>
      </c>
      <c r="G1510">
        <f>IF(I1510&lt;2, "N/A", (MAXIFS('Input - target event report'!E:E,'Input - target event report'!B:B,B:B,'Input - target event report'!D:D,"Private Investment")-MINIFS('Input - target event report'!E:E,'Input - target event report'!B:B,B:B,'Input - target event report'!D:D,"Private Investment"))/(I1510-1))</f>
        <v/>
      </c>
      <c r="H1510">
        <f>IF(MAXIFS('Input - target event report'!E:E,'Input - target event report'!B:B,B:B,'Input - target event report'!D:D,"Private Investment") = 0, "N/A", TODAY() - MAXIFS('Input - target event report'!E:E,'Input - target event report'!B:B,B:B,'Input - target event report'!D:D,"Private Investment"))</f>
        <v/>
      </c>
      <c r="I1510">
        <f>COUNTIFS('Input - target event report'!B:B,B1510,'Input - target event report'!D:D, "Private Investment")</f>
        <v/>
      </c>
      <c r="J1510">
        <f>INDEX('Input - companies list'!$1:$10000,MATCH(B1510,'Input - companies list'!B:B,0),MATCH("Flow",'Input - companies list'!$1:$1,0 ))</f>
        <v/>
      </c>
      <c r="K1510">
        <f>INDEX('Input - companies list'!$1:$10000,MATCH(B1510,'Input - companies list'!B:B,0),MATCH("Inter-Cluster Connectivity",'Input - companies list'!$1:$1,0 ))</f>
        <v/>
      </c>
      <c r="L1510">
        <f>IFERROR(PERCENTRANK(F:F,F1510),0)</f>
        <v/>
      </c>
      <c r="M1510">
        <f>IFERROR(1 - PERCENTRANK(G:G,G1510),0)</f>
        <v/>
      </c>
      <c r="N1510">
        <f>IFERROR(1 - PERCENTRANK(H:H,H1510),0)</f>
        <v/>
      </c>
      <c r="O1510">
        <f>IFERROR(PERCENTRANK(I:I,I1510),0)</f>
        <v/>
      </c>
      <c r="P1510">
        <f>IFERROR(1 - PERCENTRANK(J:J,J1510),0)</f>
        <v/>
      </c>
      <c r="Q1510">
        <f>IFERROR(PERCENTRANK(K:K,K1510),0)</f>
        <v/>
      </c>
      <c r="R1510">
        <f>L1510*weight1+M1510*weight2+N1510*weight3+O1510*weight4+P1510*weight5+Q1510*weight6</f>
        <v/>
      </c>
    </row>
    <row r="1511" spans="1:18">
      <c r="A1511">
        <f>RANK(R1511,R:R)</f>
        <v/>
      </c>
      <c r="B1511" t="s">
        <v>17106</v>
      </c>
      <c r="C1511">
        <f>VLOOKUP(B1511,'Input - companies list'!B:L,2,FALSE)</f>
        <v/>
      </c>
      <c r="D1511">
        <f>VLOOKUP(B1511,'Input - companies list'!B:L,11,FALSE)</f>
        <v/>
      </c>
      <c r="E1511">
        <f>VLOOKUP(B1511,'Input - companies list'!B:E,4,FALSE)</f>
        <v/>
      </c>
      <c r="F1511">
        <f>SUMIFS('Input - target event report'!H:H,'Input - target event report'!B:B,B1511,'Input - target event report'!D:D, "Private Investment")</f>
        <v/>
      </c>
      <c r="G1511">
        <f>IF(I1511&lt;2, "N/A", (MAXIFS('Input - target event report'!E:E,'Input - target event report'!B:B,B:B,'Input - target event report'!D:D,"Private Investment")-MINIFS('Input - target event report'!E:E,'Input - target event report'!B:B,B:B,'Input - target event report'!D:D,"Private Investment"))/(I1511-1))</f>
        <v/>
      </c>
      <c r="H1511">
        <f>IF(MAXIFS('Input - target event report'!E:E,'Input - target event report'!B:B,B:B,'Input - target event report'!D:D,"Private Investment") = 0, "N/A", TODAY() - MAXIFS('Input - target event report'!E:E,'Input - target event report'!B:B,B:B,'Input - target event report'!D:D,"Private Investment"))</f>
        <v/>
      </c>
      <c r="I1511">
        <f>COUNTIFS('Input - target event report'!B:B,B1511,'Input - target event report'!D:D, "Private Investment")</f>
        <v/>
      </c>
      <c r="J1511">
        <f>INDEX('Input - companies list'!$1:$10000,MATCH(B1511,'Input - companies list'!B:B,0),MATCH("Flow",'Input - companies list'!$1:$1,0 ))</f>
        <v/>
      </c>
      <c r="K1511">
        <f>INDEX('Input - companies list'!$1:$10000,MATCH(B1511,'Input - companies list'!B:B,0),MATCH("Inter-Cluster Connectivity",'Input - companies list'!$1:$1,0 ))</f>
        <v/>
      </c>
      <c r="L1511">
        <f>IFERROR(PERCENTRANK(F:F,F1511),0)</f>
        <v/>
      </c>
      <c r="M1511">
        <f>IFERROR(1 - PERCENTRANK(G:G,G1511),0)</f>
        <v/>
      </c>
      <c r="N1511">
        <f>IFERROR(1 - PERCENTRANK(H:H,H1511),0)</f>
        <v/>
      </c>
      <c r="O1511">
        <f>IFERROR(PERCENTRANK(I:I,I1511),0)</f>
        <v/>
      </c>
      <c r="P1511">
        <f>IFERROR(1 - PERCENTRANK(J:J,J1511),0)</f>
        <v/>
      </c>
      <c r="Q1511">
        <f>IFERROR(PERCENTRANK(K:K,K1511),0)</f>
        <v/>
      </c>
      <c r="R1511">
        <f>L1511*weight1+M1511*weight2+N1511*weight3+O1511*weight4+P1511*weight5+Q1511*weight6</f>
        <v/>
      </c>
    </row>
    <row r="1512" spans="1:18">
      <c r="A1512">
        <f>RANK(R1512,R:R)</f>
        <v/>
      </c>
      <c r="B1512" t="s">
        <v>17118</v>
      </c>
      <c r="C1512">
        <f>VLOOKUP(B1512,'Input - companies list'!B:L,2,FALSE)</f>
        <v/>
      </c>
      <c r="D1512">
        <f>VLOOKUP(B1512,'Input - companies list'!B:L,11,FALSE)</f>
        <v/>
      </c>
      <c r="E1512">
        <f>VLOOKUP(B1512,'Input - companies list'!B:E,4,FALSE)</f>
        <v/>
      </c>
      <c r="F1512">
        <f>SUMIFS('Input - target event report'!H:H,'Input - target event report'!B:B,B1512,'Input - target event report'!D:D, "Private Investment")</f>
        <v/>
      </c>
      <c r="G1512">
        <f>IF(I1512&lt;2, "N/A", (MAXIFS('Input - target event report'!E:E,'Input - target event report'!B:B,B:B,'Input - target event report'!D:D,"Private Investment")-MINIFS('Input - target event report'!E:E,'Input - target event report'!B:B,B:B,'Input - target event report'!D:D,"Private Investment"))/(I1512-1))</f>
        <v/>
      </c>
      <c r="H1512">
        <f>IF(MAXIFS('Input - target event report'!E:E,'Input - target event report'!B:B,B:B,'Input - target event report'!D:D,"Private Investment") = 0, "N/A", TODAY() - MAXIFS('Input - target event report'!E:E,'Input - target event report'!B:B,B:B,'Input - target event report'!D:D,"Private Investment"))</f>
        <v/>
      </c>
      <c r="I1512">
        <f>COUNTIFS('Input - target event report'!B:B,B1512,'Input - target event report'!D:D, "Private Investment")</f>
        <v/>
      </c>
      <c r="J1512">
        <f>INDEX('Input - companies list'!$1:$10000,MATCH(B1512,'Input - companies list'!B:B,0),MATCH("Flow",'Input - companies list'!$1:$1,0 ))</f>
        <v/>
      </c>
      <c r="K1512">
        <f>INDEX('Input - companies list'!$1:$10000,MATCH(B1512,'Input - companies list'!B:B,0),MATCH("Inter-Cluster Connectivity",'Input - companies list'!$1:$1,0 ))</f>
        <v/>
      </c>
      <c r="L1512">
        <f>IFERROR(PERCENTRANK(F:F,F1512),0)</f>
        <v/>
      </c>
      <c r="M1512">
        <f>IFERROR(1 - PERCENTRANK(G:G,G1512),0)</f>
        <v/>
      </c>
      <c r="N1512">
        <f>IFERROR(1 - PERCENTRANK(H:H,H1512),0)</f>
        <v/>
      </c>
      <c r="O1512">
        <f>IFERROR(PERCENTRANK(I:I,I1512),0)</f>
        <v/>
      </c>
      <c r="P1512">
        <f>IFERROR(1 - PERCENTRANK(J:J,J1512),0)</f>
        <v/>
      </c>
      <c r="Q1512">
        <f>IFERROR(PERCENTRANK(K:K,K1512),0)</f>
        <v/>
      </c>
      <c r="R1512">
        <f>L1512*weight1+M1512*weight2+N1512*weight3+O1512*weight4+P1512*weight5+Q1512*weight6</f>
        <v/>
      </c>
    </row>
    <row r="1513" spans="1:18">
      <c r="A1513">
        <f>RANK(R1513,R:R)</f>
        <v/>
      </c>
      <c r="B1513" t="s">
        <v>17127</v>
      </c>
      <c r="C1513">
        <f>VLOOKUP(B1513,'Input - companies list'!B:L,2,FALSE)</f>
        <v/>
      </c>
      <c r="D1513">
        <f>VLOOKUP(B1513,'Input - companies list'!B:L,11,FALSE)</f>
        <v/>
      </c>
      <c r="E1513">
        <f>VLOOKUP(B1513,'Input - companies list'!B:E,4,FALSE)</f>
        <v/>
      </c>
      <c r="F1513">
        <f>SUMIFS('Input - target event report'!H:H,'Input - target event report'!B:B,B1513,'Input - target event report'!D:D, "Private Investment")</f>
        <v/>
      </c>
      <c r="G1513">
        <f>IF(I1513&lt;2, "N/A", (MAXIFS('Input - target event report'!E:E,'Input - target event report'!B:B,B:B,'Input - target event report'!D:D,"Private Investment")-MINIFS('Input - target event report'!E:E,'Input - target event report'!B:B,B:B,'Input - target event report'!D:D,"Private Investment"))/(I1513-1))</f>
        <v/>
      </c>
      <c r="H1513">
        <f>IF(MAXIFS('Input - target event report'!E:E,'Input - target event report'!B:B,B:B,'Input - target event report'!D:D,"Private Investment") = 0, "N/A", TODAY() - MAXIFS('Input - target event report'!E:E,'Input - target event report'!B:B,B:B,'Input - target event report'!D:D,"Private Investment"))</f>
        <v/>
      </c>
      <c r="I1513">
        <f>COUNTIFS('Input - target event report'!B:B,B1513,'Input - target event report'!D:D, "Private Investment")</f>
        <v/>
      </c>
      <c r="J1513">
        <f>INDEX('Input - companies list'!$1:$10000,MATCH(B1513,'Input - companies list'!B:B,0),MATCH("Flow",'Input - companies list'!$1:$1,0 ))</f>
        <v/>
      </c>
      <c r="K1513">
        <f>INDEX('Input - companies list'!$1:$10000,MATCH(B1513,'Input - companies list'!B:B,0),MATCH("Inter-Cluster Connectivity",'Input - companies list'!$1:$1,0 ))</f>
        <v/>
      </c>
      <c r="L1513">
        <f>IFERROR(PERCENTRANK(F:F,F1513),0)</f>
        <v/>
      </c>
      <c r="M1513">
        <f>IFERROR(1 - PERCENTRANK(G:G,G1513),0)</f>
        <v/>
      </c>
      <c r="N1513">
        <f>IFERROR(1 - PERCENTRANK(H:H,H1513),0)</f>
        <v/>
      </c>
      <c r="O1513">
        <f>IFERROR(PERCENTRANK(I:I,I1513),0)</f>
        <v/>
      </c>
      <c r="P1513">
        <f>IFERROR(1 - PERCENTRANK(J:J,J1513),0)</f>
        <v/>
      </c>
      <c r="Q1513">
        <f>IFERROR(PERCENTRANK(K:K,K1513),0)</f>
        <v/>
      </c>
      <c r="R1513">
        <f>L1513*weight1+M1513*weight2+N1513*weight3+O1513*weight4+P1513*weight5+Q1513*weight6</f>
        <v/>
      </c>
    </row>
    <row r="1514" spans="1:18">
      <c r="A1514">
        <f>RANK(R1514,R:R)</f>
        <v/>
      </c>
      <c r="B1514" t="s">
        <v>17139</v>
      </c>
      <c r="C1514">
        <f>VLOOKUP(B1514,'Input - companies list'!B:L,2,FALSE)</f>
        <v/>
      </c>
      <c r="D1514">
        <f>VLOOKUP(B1514,'Input - companies list'!B:L,11,FALSE)</f>
        <v/>
      </c>
      <c r="E1514">
        <f>VLOOKUP(B1514,'Input - companies list'!B:E,4,FALSE)</f>
        <v/>
      </c>
      <c r="F1514">
        <f>SUMIFS('Input - target event report'!H:H,'Input - target event report'!B:B,B1514,'Input - target event report'!D:D, "Private Investment")</f>
        <v/>
      </c>
      <c r="G1514">
        <f>IF(I1514&lt;2, "N/A", (MAXIFS('Input - target event report'!E:E,'Input - target event report'!B:B,B:B,'Input - target event report'!D:D,"Private Investment")-MINIFS('Input - target event report'!E:E,'Input - target event report'!B:B,B:B,'Input - target event report'!D:D,"Private Investment"))/(I1514-1))</f>
        <v/>
      </c>
      <c r="H1514">
        <f>IF(MAXIFS('Input - target event report'!E:E,'Input - target event report'!B:B,B:B,'Input - target event report'!D:D,"Private Investment") = 0, "N/A", TODAY() - MAXIFS('Input - target event report'!E:E,'Input - target event report'!B:B,B:B,'Input - target event report'!D:D,"Private Investment"))</f>
        <v/>
      </c>
      <c r="I1514">
        <f>COUNTIFS('Input - target event report'!B:B,B1514,'Input - target event report'!D:D, "Private Investment")</f>
        <v/>
      </c>
      <c r="J1514">
        <f>INDEX('Input - companies list'!$1:$10000,MATCH(B1514,'Input - companies list'!B:B,0),MATCH("Flow",'Input - companies list'!$1:$1,0 ))</f>
        <v/>
      </c>
      <c r="K1514">
        <f>INDEX('Input - companies list'!$1:$10000,MATCH(B1514,'Input - companies list'!B:B,0),MATCH("Inter-Cluster Connectivity",'Input - companies list'!$1:$1,0 ))</f>
        <v/>
      </c>
      <c r="L1514">
        <f>IFERROR(PERCENTRANK(F:F,F1514),0)</f>
        <v/>
      </c>
      <c r="M1514">
        <f>IFERROR(1 - PERCENTRANK(G:G,G1514),0)</f>
        <v/>
      </c>
      <c r="N1514">
        <f>IFERROR(1 - PERCENTRANK(H:H,H1514),0)</f>
        <v/>
      </c>
      <c r="O1514">
        <f>IFERROR(PERCENTRANK(I:I,I1514),0)</f>
        <v/>
      </c>
      <c r="P1514">
        <f>IFERROR(1 - PERCENTRANK(J:J,J1514),0)</f>
        <v/>
      </c>
      <c r="Q1514">
        <f>IFERROR(PERCENTRANK(K:K,K1514),0)</f>
        <v/>
      </c>
      <c r="R1514">
        <f>L1514*weight1+M1514*weight2+N1514*weight3+O1514*weight4+P1514*weight5+Q1514*weight6</f>
        <v/>
      </c>
    </row>
    <row r="1515" spans="1:18">
      <c r="A1515">
        <f>RANK(R1515,R:R)</f>
        <v/>
      </c>
      <c r="B1515" t="s">
        <v>17151</v>
      </c>
      <c r="C1515">
        <f>VLOOKUP(B1515,'Input - companies list'!B:L,2,FALSE)</f>
        <v/>
      </c>
      <c r="D1515">
        <f>VLOOKUP(B1515,'Input - companies list'!B:L,11,FALSE)</f>
        <v/>
      </c>
      <c r="E1515">
        <f>VLOOKUP(B1515,'Input - companies list'!B:E,4,FALSE)</f>
        <v/>
      </c>
      <c r="F1515">
        <f>SUMIFS('Input - target event report'!H:H,'Input - target event report'!B:B,B1515,'Input - target event report'!D:D, "Private Investment")</f>
        <v/>
      </c>
      <c r="G1515">
        <f>IF(I1515&lt;2, "N/A", (MAXIFS('Input - target event report'!E:E,'Input - target event report'!B:B,B:B,'Input - target event report'!D:D,"Private Investment")-MINIFS('Input - target event report'!E:E,'Input - target event report'!B:B,B:B,'Input - target event report'!D:D,"Private Investment"))/(I1515-1))</f>
        <v/>
      </c>
      <c r="H1515">
        <f>IF(MAXIFS('Input - target event report'!E:E,'Input - target event report'!B:B,B:B,'Input - target event report'!D:D,"Private Investment") = 0, "N/A", TODAY() - MAXIFS('Input - target event report'!E:E,'Input - target event report'!B:B,B:B,'Input - target event report'!D:D,"Private Investment"))</f>
        <v/>
      </c>
      <c r="I1515">
        <f>COUNTIFS('Input - target event report'!B:B,B1515,'Input - target event report'!D:D, "Private Investment")</f>
        <v/>
      </c>
      <c r="J1515">
        <f>INDEX('Input - companies list'!$1:$10000,MATCH(B1515,'Input - companies list'!B:B,0),MATCH("Flow",'Input - companies list'!$1:$1,0 ))</f>
        <v/>
      </c>
      <c r="K1515">
        <f>INDEX('Input - companies list'!$1:$10000,MATCH(B1515,'Input - companies list'!B:B,0),MATCH("Inter-Cluster Connectivity",'Input - companies list'!$1:$1,0 ))</f>
        <v/>
      </c>
      <c r="L1515">
        <f>IFERROR(PERCENTRANK(F:F,F1515),0)</f>
        <v/>
      </c>
      <c r="M1515">
        <f>IFERROR(1 - PERCENTRANK(G:G,G1515),0)</f>
        <v/>
      </c>
      <c r="N1515">
        <f>IFERROR(1 - PERCENTRANK(H:H,H1515),0)</f>
        <v/>
      </c>
      <c r="O1515">
        <f>IFERROR(PERCENTRANK(I:I,I1515),0)</f>
        <v/>
      </c>
      <c r="P1515">
        <f>IFERROR(1 - PERCENTRANK(J:J,J1515),0)</f>
        <v/>
      </c>
      <c r="Q1515">
        <f>IFERROR(PERCENTRANK(K:K,K1515),0)</f>
        <v/>
      </c>
      <c r="R1515">
        <f>L1515*weight1+M1515*weight2+N1515*weight3+O1515*weight4+P1515*weight5+Q1515*weight6</f>
        <v/>
      </c>
    </row>
    <row r="1516" spans="1:18">
      <c r="A1516">
        <f>RANK(R1516,R:R)</f>
        <v/>
      </c>
      <c r="B1516" t="s">
        <v>17162</v>
      </c>
      <c r="C1516">
        <f>VLOOKUP(B1516,'Input - companies list'!B:L,2,FALSE)</f>
        <v/>
      </c>
      <c r="D1516">
        <f>VLOOKUP(B1516,'Input - companies list'!B:L,11,FALSE)</f>
        <v/>
      </c>
      <c r="E1516">
        <f>VLOOKUP(B1516,'Input - companies list'!B:E,4,FALSE)</f>
        <v/>
      </c>
      <c r="F1516">
        <f>SUMIFS('Input - target event report'!H:H,'Input - target event report'!B:B,B1516,'Input - target event report'!D:D, "Private Investment")</f>
        <v/>
      </c>
      <c r="G1516">
        <f>IF(I1516&lt;2, "N/A", (MAXIFS('Input - target event report'!E:E,'Input - target event report'!B:B,B:B,'Input - target event report'!D:D,"Private Investment")-MINIFS('Input - target event report'!E:E,'Input - target event report'!B:B,B:B,'Input - target event report'!D:D,"Private Investment"))/(I1516-1))</f>
        <v/>
      </c>
      <c r="H1516">
        <f>IF(MAXIFS('Input - target event report'!E:E,'Input - target event report'!B:B,B:B,'Input - target event report'!D:D,"Private Investment") = 0, "N/A", TODAY() - MAXIFS('Input - target event report'!E:E,'Input - target event report'!B:B,B:B,'Input - target event report'!D:D,"Private Investment"))</f>
        <v/>
      </c>
      <c r="I1516">
        <f>COUNTIFS('Input - target event report'!B:B,B1516,'Input - target event report'!D:D, "Private Investment")</f>
        <v/>
      </c>
      <c r="J1516">
        <f>INDEX('Input - companies list'!$1:$10000,MATCH(B1516,'Input - companies list'!B:B,0),MATCH("Flow",'Input - companies list'!$1:$1,0 ))</f>
        <v/>
      </c>
      <c r="K1516">
        <f>INDEX('Input - companies list'!$1:$10000,MATCH(B1516,'Input - companies list'!B:B,0),MATCH("Inter-Cluster Connectivity",'Input - companies list'!$1:$1,0 ))</f>
        <v/>
      </c>
      <c r="L1516">
        <f>IFERROR(PERCENTRANK(F:F,F1516),0)</f>
        <v/>
      </c>
      <c r="M1516">
        <f>IFERROR(1 - PERCENTRANK(G:G,G1516),0)</f>
        <v/>
      </c>
      <c r="N1516">
        <f>IFERROR(1 - PERCENTRANK(H:H,H1516),0)</f>
        <v/>
      </c>
      <c r="O1516">
        <f>IFERROR(PERCENTRANK(I:I,I1516),0)</f>
        <v/>
      </c>
      <c r="P1516">
        <f>IFERROR(1 - PERCENTRANK(J:J,J1516),0)</f>
        <v/>
      </c>
      <c r="Q1516">
        <f>IFERROR(PERCENTRANK(K:K,K1516),0)</f>
        <v/>
      </c>
      <c r="R1516">
        <f>L1516*weight1+M1516*weight2+N1516*weight3+O1516*weight4+P1516*weight5+Q1516*weight6</f>
        <v/>
      </c>
    </row>
    <row r="1517" spans="1:18">
      <c r="A1517">
        <f>RANK(R1517,R:R)</f>
        <v/>
      </c>
      <c r="B1517" t="s">
        <v>17171</v>
      </c>
      <c r="C1517">
        <f>VLOOKUP(B1517,'Input - companies list'!B:L,2,FALSE)</f>
        <v/>
      </c>
      <c r="D1517">
        <f>VLOOKUP(B1517,'Input - companies list'!B:L,11,FALSE)</f>
        <v/>
      </c>
      <c r="E1517">
        <f>VLOOKUP(B1517,'Input - companies list'!B:E,4,FALSE)</f>
        <v/>
      </c>
      <c r="F1517">
        <f>SUMIFS('Input - target event report'!H:H,'Input - target event report'!B:B,B1517,'Input - target event report'!D:D, "Private Investment")</f>
        <v/>
      </c>
      <c r="G1517">
        <f>IF(I1517&lt;2, "N/A", (MAXIFS('Input - target event report'!E:E,'Input - target event report'!B:B,B:B,'Input - target event report'!D:D,"Private Investment")-MINIFS('Input - target event report'!E:E,'Input - target event report'!B:B,B:B,'Input - target event report'!D:D,"Private Investment"))/(I1517-1))</f>
        <v/>
      </c>
      <c r="H1517">
        <f>IF(MAXIFS('Input - target event report'!E:E,'Input - target event report'!B:B,B:B,'Input - target event report'!D:D,"Private Investment") = 0, "N/A", TODAY() - MAXIFS('Input - target event report'!E:E,'Input - target event report'!B:B,B:B,'Input - target event report'!D:D,"Private Investment"))</f>
        <v/>
      </c>
      <c r="I1517">
        <f>COUNTIFS('Input - target event report'!B:B,B1517,'Input - target event report'!D:D, "Private Investment")</f>
        <v/>
      </c>
      <c r="J1517">
        <f>INDEX('Input - companies list'!$1:$10000,MATCH(B1517,'Input - companies list'!B:B,0),MATCH("Flow",'Input - companies list'!$1:$1,0 ))</f>
        <v/>
      </c>
      <c r="K1517">
        <f>INDEX('Input - companies list'!$1:$10000,MATCH(B1517,'Input - companies list'!B:B,0),MATCH("Inter-Cluster Connectivity",'Input - companies list'!$1:$1,0 ))</f>
        <v/>
      </c>
      <c r="L1517">
        <f>IFERROR(PERCENTRANK(F:F,F1517),0)</f>
        <v/>
      </c>
      <c r="M1517">
        <f>IFERROR(1 - PERCENTRANK(G:G,G1517),0)</f>
        <v/>
      </c>
      <c r="N1517">
        <f>IFERROR(1 - PERCENTRANK(H:H,H1517),0)</f>
        <v/>
      </c>
      <c r="O1517">
        <f>IFERROR(PERCENTRANK(I:I,I1517),0)</f>
        <v/>
      </c>
      <c r="P1517">
        <f>IFERROR(1 - PERCENTRANK(J:J,J1517),0)</f>
        <v/>
      </c>
      <c r="Q1517">
        <f>IFERROR(PERCENTRANK(K:K,K1517),0)</f>
        <v/>
      </c>
      <c r="R1517">
        <f>L1517*weight1+M1517*weight2+N1517*weight3+O1517*weight4+P1517*weight5+Q1517*weight6</f>
        <v/>
      </c>
    </row>
    <row r="1518" spans="1:18">
      <c r="A1518">
        <f>RANK(R1518,R:R)</f>
        <v/>
      </c>
      <c r="B1518" t="s">
        <v>17181</v>
      </c>
      <c r="C1518">
        <f>VLOOKUP(B1518,'Input - companies list'!B:L,2,FALSE)</f>
        <v/>
      </c>
      <c r="D1518">
        <f>VLOOKUP(B1518,'Input - companies list'!B:L,11,FALSE)</f>
        <v/>
      </c>
      <c r="E1518">
        <f>VLOOKUP(B1518,'Input - companies list'!B:E,4,FALSE)</f>
        <v/>
      </c>
      <c r="F1518">
        <f>SUMIFS('Input - target event report'!H:H,'Input - target event report'!B:B,B1518,'Input - target event report'!D:D, "Private Investment")</f>
        <v/>
      </c>
      <c r="G1518">
        <f>IF(I1518&lt;2, "N/A", (MAXIFS('Input - target event report'!E:E,'Input - target event report'!B:B,B:B,'Input - target event report'!D:D,"Private Investment")-MINIFS('Input - target event report'!E:E,'Input - target event report'!B:B,B:B,'Input - target event report'!D:D,"Private Investment"))/(I1518-1))</f>
        <v/>
      </c>
      <c r="H1518">
        <f>IF(MAXIFS('Input - target event report'!E:E,'Input - target event report'!B:B,B:B,'Input - target event report'!D:D,"Private Investment") = 0, "N/A", TODAY() - MAXIFS('Input - target event report'!E:E,'Input - target event report'!B:B,B:B,'Input - target event report'!D:D,"Private Investment"))</f>
        <v/>
      </c>
      <c r="I1518">
        <f>COUNTIFS('Input - target event report'!B:B,B1518,'Input - target event report'!D:D, "Private Investment")</f>
        <v/>
      </c>
      <c r="J1518">
        <f>INDEX('Input - companies list'!$1:$10000,MATCH(B1518,'Input - companies list'!B:B,0),MATCH("Flow",'Input - companies list'!$1:$1,0 ))</f>
        <v/>
      </c>
      <c r="K1518">
        <f>INDEX('Input - companies list'!$1:$10000,MATCH(B1518,'Input - companies list'!B:B,0),MATCH("Inter-Cluster Connectivity",'Input - companies list'!$1:$1,0 ))</f>
        <v/>
      </c>
      <c r="L1518">
        <f>IFERROR(PERCENTRANK(F:F,F1518),0)</f>
        <v/>
      </c>
      <c r="M1518">
        <f>IFERROR(1 - PERCENTRANK(G:G,G1518),0)</f>
        <v/>
      </c>
      <c r="N1518">
        <f>IFERROR(1 - PERCENTRANK(H:H,H1518),0)</f>
        <v/>
      </c>
      <c r="O1518">
        <f>IFERROR(PERCENTRANK(I:I,I1518),0)</f>
        <v/>
      </c>
      <c r="P1518">
        <f>IFERROR(1 - PERCENTRANK(J:J,J1518),0)</f>
        <v/>
      </c>
      <c r="Q1518">
        <f>IFERROR(PERCENTRANK(K:K,K1518),0)</f>
        <v/>
      </c>
      <c r="R1518">
        <f>L1518*weight1+M1518*weight2+N1518*weight3+O1518*weight4+P1518*weight5+Q1518*weight6</f>
        <v/>
      </c>
    </row>
    <row r="1519" spans="1:18">
      <c r="A1519">
        <f>RANK(R1519,R:R)</f>
        <v/>
      </c>
      <c r="B1519" t="s">
        <v>17193</v>
      </c>
      <c r="C1519">
        <f>VLOOKUP(B1519,'Input - companies list'!B:L,2,FALSE)</f>
        <v/>
      </c>
      <c r="D1519">
        <f>VLOOKUP(B1519,'Input - companies list'!B:L,11,FALSE)</f>
        <v/>
      </c>
      <c r="E1519">
        <f>VLOOKUP(B1519,'Input - companies list'!B:E,4,FALSE)</f>
        <v/>
      </c>
      <c r="F1519">
        <f>SUMIFS('Input - target event report'!H:H,'Input - target event report'!B:B,B1519,'Input - target event report'!D:D, "Private Investment")</f>
        <v/>
      </c>
      <c r="G1519">
        <f>IF(I1519&lt;2, "N/A", (MAXIFS('Input - target event report'!E:E,'Input - target event report'!B:B,B:B,'Input - target event report'!D:D,"Private Investment")-MINIFS('Input - target event report'!E:E,'Input - target event report'!B:B,B:B,'Input - target event report'!D:D,"Private Investment"))/(I1519-1))</f>
        <v/>
      </c>
      <c r="H1519">
        <f>IF(MAXIFS('Input - target event report'!E:E,'Input - target event report'!B:B,B:B,'Input - target event report'!D:D,"Private Investment") = 0, "N/A", TODAY() - MAXIFS('Input - target event report'!E:E,'Input - target event report'!B:B,B:B,'Input - target event report'!D:D,"Private Investment"))</f>
        <v/>
      </c>
      <c r="I1519">
        <f>COUNTIFS('Input - target event report'!B:B,B1519,'Input - target event report'!D:D, "Private Investment")</f>
        <v/>
      </c>
      <c r="J1519">
        <f>INDEX('Input - companies list'!$1:$10000,MATCH(B1519,'Input - companies list'!B:B,0),MATCH("Flow",'Input - companies list'!$1:$1,0 ))</f>
        <v/>
      </c>
      <c r="K1519">
        <f>INDEX('Input - companies list'!$1:$10000,MATCH(B1519,'Input - companies list'!B:B,0),MATCH("Inter-Cluster Connectivity",'Input - companies list'!$1:$1,0 ))</f>
        <v/>
      </c>
      <c r="L1519">
        <f>IFERROR(PERCENTRANK(F:F,F1519),0)</f>
        <v/>
      </c>
      <c r="M1519">
        <f>IFERROR(1 - PERCENTRANK(G:G,G1519),0)</f>
        <v/>
      </c>
      <c r="N1519">
        <f>IFERROR(1 - PERCENTRANK(H:H,H1519),0)</f>
        <v/>
      </c>
      <c r="O1519">
        <f>IFERROR(PERCENTRANK(I:I,I1519),0)</f>
        <v/>
      </c>
      <c r="P1519">
        <f>IFERROR(1 - PERCENTRANK(J:J,J1519),0)</f>
        <v/>
      </c>
      <c r="Q1519">
        <f>IFERROR(PERCENTRANK(K:K,K1519),0)</f>
        <v/>
      </c>
      <c r="R1519">
        <f>L1519*weight1+M1519*weight2+N1519*weight3+O1519*weight4+P1519*weight5+Q1519*weight6</f>
        <v/>
      </c>
    </row>
    <row r="1520" spans="1:18">
      <c r="A1520">
        <f>RANK(R1520,R:R)</f>
        <v/>
      </c>
      <c r="B1520" t="s">
        <v>17204</v>
      </c>
      <c r="C1520">
        <f>VLOOKUP(B1520,'Input - companies list'!B:L,2,FALSE)</f>
        <v/>
      </c>
      <c r="D1520">
        <f>VLOOKUP(B1520,'Input - companies list'!B:L,11,FALSE)</f>
        <v/>
      </c>
      <c r="E1520">
        <f>VLOOKUP(B1520,'Input - companies list'!B:E,4,FALSE)</f>
        <v/>
      </c>
      <c r="F1520">
        <f>SUMIFS('Input - target event report'!H:H,'Input - target event report'!B:B,B1520,'Input - target event report'!D:D, "Private Investment")</f>
        <v/>
      </c>
      <c r="G1520">
        <f>IF(I1520&lt;2, "N/A", (MAXIFS('Input - target event report'!E:E,'Input - target event report'!B:B,B:B,'Input - target event report'!D:D,"Private Investment")-MINIFS('Input - target event report'!E:E,'Input - target event report'!B:B,B:B,'Input - target event report'!D:D,"Private Investment"))/(I1520-1))</f>
        <v/>
      </c>
      <c r="H1520">
        <f>IF(MAXIFS('Input - target event report'!E:E,'Input - target event report'!B:B,B:B,'Input - target event report'!D:D,"Private Investment") = 0, "N/A", TODAY() - MAXIFS('Input - target event report'!E:E,'Input - target event report'!B:B,B:B,'Input - target event report'!D:D,"Private Investment"))</f>
        <v/>
      </c>
      <c r="I1520">
        <f>COUNTIFS('Input - target event report'!B:B,B1520,'Input - target event report'!D:D, "Private Investment")</f>
        <v/>
      </c>
      <c r="J1520">
        <f>INDEX('Input - companies list'!$1:$10000,MATCH(B1520,'Input - companies list'!B:B,0),MATCH("Flow",'Input - companies list'!$1:$1,0 ))</f>
        <v/>
      </c>
      <c r="K1520">
        <f>INDEX('Input - companies list'!$1:$10000,MATCH(B1520,'Input - companies list'!B:B,0),MATCH("Inter-Cluster Connectivity",'Input - companies list'!$1:$1,0 ))</f>
        <v/>
      </c>
      <c r="L1520">
        <f>IFERROR(PERCENTRANK(F:F,F1520),0)</f>
        <v/>
      </c>
      <c r="M1520">
        <f>IFERROR(1 - PERCENTRANK(G:G,G1520),0)</f>
        <v/>
      </c>
      <c r="N1520">
        <f>IFERROR(1 - PERCENTRANK(H:H,H1520),0)</f>
        <v/>
      </c>
      <c r="O1520">
        <f>IFERROR(PERCENTRANK(I:I,I1520),0)</f>
        <v/>
      </c>
      <c r="P1520">
        <f>IFERROR(1 - PERCENTRANK(J:J,J1520),0)</f>
        <v/>
      </c>
      <c r="Q1520">
        <f>IFERROR(PERCENTRANK(K:K,K1520),0)</f>
        <v/>
      </c>
      <c r="R1520">
        <f>L1520*weight1+M1520*weight2+N1520*weight3+O1520*weight4+P1520*weight5+Q1520*weight6</f>
        <v/>
      </c>
    </row>
    <row r="1521" spans="1:18">
      <c r="A1521">
        <f>RANK(R1521,R:R)</f>
        <v/>
      </c>
      <c r="B1521" t="s">
        <v>17213</v>
      </c>
      <c r="C1521">
        <f>VLOOKUP(B1521,'Input - companies list'!B:L,2,FALSE)</f>
        <v/>
      </c>
      <c r="D1521">
        <f>VLOOKUP(B1521,'Input - companies list'!B:L,11,FALSE)</f>
        <v/>
      </c>
      <c r="E1521">
        <f>VLOOKUP(B1521,'Input - companies list'!B:E,4,FALSE)</f>
        <v/>
      </c>
      <c r="F1521">
        <f>SUMIFS('Input - target event report'!H:H,'Input - target event report'!B:B,B1521,'Input - target event report'!D:D, "Private Investment")</f>
        <v/>
      </c>
      <c r="G1521">
        <f>IF(I1521&lt;2, "N/A", (MAXIFS('Input - target event report'!E:E,'Input - target event report'!B:B,B:B,'Input - target event report'!D:D,"Private Investment")-MINIFS('Input - target event report'!E:E,'Input - target event report'!B:B,B:B,'Input - target event report'!D:D,"Private Investment"))/(I1521-1))</f>
        <v/>
      </c>
      <c r="H1521">
        <f>IF(MAXIFS('Input - target event report'!E:E,'Input - target event report'!B:B,B:B,'Input - target event report'!D:D,"Private Investment") = 0, "N/A", TODAY() - MAXIFS('Input - target event report'!E:E,'Input - target event report'!B:B,B:B,'Input - target event report'!D:D,"Private Investment"))</f>
        <v/>
      </c>
      <c r="I1521">
        <f>COUNTIFS('Input - target event report'!B:B,B1521,'Input - target event report'!D:D, "Private Investment")</f>
        <v/>
      </c>
      <c r="J1521">
        <f>INDEX('Input - companies list'!$1:$10000,MATCH(B1521,'Input - companies list'!B:B,0),MATCH("Flow",'Input - companies list'!$1:$1,0 ))</f>
        <v/>
      </c>
      <c r="K1521">
        <f>INDEX('Input - companies list'!$1:$10000,MATCH(B1521,'Input - companies list'!B:B,0),MATCH("Inter-Cluster Connectivity",'Input - companies list'!$1:$1,0 ))</f>
        <v/>
      </c>
      <c r="L1521">
        <f>IFERROR(PERCENTRANK(F:F,F1521),0)</f>
        <v/>
      </c>
      <c r="M1521">
        <f>IFERROR(1 - PERCENTRANK(G:G,G1521),0)</f>
        <v/>
      </c>
      <c r="N1521">
        <f>IFERROR(1 - PERCENTRANK(H:H,H1521),0)</f>
        <v/>
      </c>
      <c r="O1521">
        <f>IFERROR(PERCENTRANK(I:I,I1521),0)</f>
        <v/>
      </c>
      <c r="P1521">
        <f>IFERROR(1 - PERCENTRANK(J:J,J1521),0)</f>
        <v/>
      </c>
      <c r="Q1521">
        <f>IFERROR(PERCENTRANK(K:K,K1521),0)</f>
        <v/>
      </c>
      <c r="R1521">
        <f>L1521*weight1+M1521*weight2+N1521*weight3+O1521*weight4+P1521*weight5+Q1521*weight6</f>
        <v/>
      </c>
    </row>
    <row r="1522" spans="1:18">
      <c r="A1522">
        <f>RANK(R1522,R:R)</f>
        <v/>
      </c>
      <c r="B1522" t="s">
        <v>17221</v>
      </c>
      <c r="C1522">
        <f>VLOOKUP(B1522,'Input - companies list'!B:L,2,FALSE)</f>
        <v/>
      </c>
      <c r="D1522">
        <f>VLOOKUP(B1522,'Input - companies list'!B:L,11,FALSE)</f>
        <v/>
      </c>
      <c r="E1522">
        <f>VLOOKUP(B1522,'Input - companies list'!B:E,4,FALSE)</f>
        <v/>
      </c>
      <c r="F1522">
        <f>SUMIFS('Input - target event report'!H:H,'Input - target event report'!B:B,B1522,'Input - target event report'!D:D, "Private Investment")</f>
        <v/>
      </c>
      <c r="G1522">
        <f>IF(I1522&lt;2, "N/A", (MAXIFS('Input - target event report'!E:E,'Input - target event report'!B:B,B:B,'Input - target event report'!D:D,"Private Investment")-MINIFS('Input - target event report'!E:E,'Input - target event report'!B:B,B:B,'Input - target event report'!D:D,"Private Investment"))/(I1522-1))</f>
        <v/>
      </c>
      <c r="H1522">
        <f>IF(MAXIFS('Input - target event report'!E:E,'Input - target event report'!B:B,B:B,'Input - target event report'!D:D,"Private Investment") = 0, "N/A", TODAY() - MAXIFS('Input - target event report'!E:E,'Input - target event report'!B:B,B:B,'Input - target event report'!D:D,"Private Investment"))</f>
        <v/>
      </c>
      <c r="I1522">
        <f>COUNTIFS('Input - target event report'!B:B,B1522,'Input - target event report'!D:D, "Private Investment")</f>
        <v/>
      </c>
      <c r="J1522">
        <f>INDEX('Input - companies list'!$1:$10000,MATCH(B1522,'Input - companies list'!B:B,0),MATCH("Flow",'Input - companies list'!$1:$1,0 ))</f>
        <v/>
      </c>
      <c r="K1522">
        <f>INDEX('Input - companies list'!$1:$10000,MATCH(B1522,'Input - companies list'!B:B,0),MATCH("Inter-Cluster Connectivity",'Input - companies list'!$1:$1,0 ))</f>
        <v/>
      </c>
      <c r="L1522">
        <f>IFERROR(PERCENTRANK(F:F,F1522),0)</f>
        <v/>
      </c>
      <c r="M1522">
        <f>IFERROR(1 - PERCENTRANK(G:G,G1522),0)</f>
        <v/>
      </c>
      <c r="N1522">
        <f>IFERROR(1 - PERCENTRANK(H:H,H1522),0)</f>
        <v/>
      </c>
      <c r="O1522">
        <f>IFERROR(PERCENTRANK(I:I,I1522),0)</f>
        <v/>
      </c>
      <c r="P1522">
        <f>IFERROR(1 - PERCENTRANK(J:J,J1522),0)</f>
        <v/>
      </c>
      <c r="Q1522">
        <f>IFERROR(PERCENTRANK(K:K,K1522),0)</f>
        <v/>
      </c>
      <c r="R1522">
        <f>L1522*weight1+M1522*weight2+N1522*weight3+O1522*weight4+P1522*weight5+Q1522*weight6</f>
        <v/>
      </c>
    </row>
    <row r="1523" spans="1:18">
      <c r="A1523">
        <f>RANK(R1523,R:R)</f>
        <v/>
      </c>
      <c r="B1523" t="s">
        <v>17232</v>
      </c>
      <c r="C1523">
        <f>VLOOKUP(B1523,'Input - companies list'!B:L,2,FALSE)</f>
        <v/>
      </c>
      <c r="D1523">
        <f>VLOOKUP(B1523,'Input - companies list'!B:L,11,FALSE)</f>
        <v/>
      </c>
      <c r="E1523">
        <f>VLOOKUP(B1523,'Input - companies list'!B:E,4,FALSE)</f>
        <v/>
      </c>
      <c r="F1523">
        <f>SUMIFS('Input - target event report'!H:H,'Input - target event report'!B:B,B1523,'Input - target event report'!D:D, "Private Investment")</f>
        <v/>
      </c>
      <c r="G1523">
        <f>IF(I1523&lt;2, "N/A", (MAXIFS('Input - target event report'!E:E,'Input - target event report'!B:B,B:B,'Input - target event report'!D:D,"Private Investment")-MINIFS('Input - target event report'!E:E,'Input - target event report'!B:B,B:B,'Input - target event report'!D:D,"Private Investment"))/(I1523-1))</f>
        <v/>
      </c>
      <c r="H1523">
        <f>IF(MAXIFS('Input - target event report'!E:E,'Input - target event report'!B:B,B:B,'Input - target event report'!D:D,"Private Investment") = 0, "N/A", TODAY() - MAXIFS('Input - target event report'!E:E,'Input - target event report'!B:B,B:B,'Input - target event report'!D:D,"Private Investment"))</f>
        <v/>
      </c>
      <c r="I1523">
        <f>COUNTIFS('Input - target event report'!B:B,B1523,'Input - target event report'!D:D, "Private Investment")</f>
        <v/>
      </c>
      <c r="J1523">
        <f>INDEX('Input - companies list'!$1:$10000,MATCH(B1523,'Input - companies list'!B:B,0),MATCH("Flow",'Input - companies list'!$1:$1,0 ))</f>
        <v/>
      </c>
      <c r="K1523">
        <f>INDEX('Input - companies list'!$1:$10000,MATCH(B1523,'Input - companies list'!B:B,0),MATCH("Inter-Cluster Connectivity",'Input - companies list'!$1:$1,0 ))</f>
        <v/>
      </c>
      <c r="L1523">
        <f>IFERROR(PERCENTRANK(F:F,F1523),0)</f>
        <v/>
      </c>
      <c r="M1523">
        <f>IFERROR(1 - PERCENTRANK(G:G,G1523),0)</f>
        <v/>
      </c>
      <c r="N1523">
        <f>IFERROR(1 - PERCENTRANK(H:H,H1523),0)</f>
        <v/>
      </c>
      <c r="O1523">
        <f>IFERROR(PERCENTRANK(I:I,I1523),0)</f>
        <v/>
      </c>
      <c r="P1523">
        <f>IFERROR(1 - PERCENTRANK(J:J,J1523),0)</f>
        <v/>
      </c>
      <c r="Q1523">
        <f>IFERROR(PERCENTRANK(K:K,K1523),0)</f>
        <v/>
      </c>
      <c r="R1523">
        <f>L1523*weight1+M1523*weight2+N1523*weight3+O1523*weight4+P1523*weight5+Q1523*weight6</f>
        <v/>
      </c>
    </row>
    <row r="1524" spans="1:18">
      <c r="A1524">
        <f>RANK(R1524,R:R)</f>
        <v/>
      </c>
      <c r="B1524" t="s">
        <v>17241</v>
      </c>
      <c r="C1524">
        <f>VLOOKUP(B1524,'Input - companies list'!B:L,2,FALSE)</f>
        <v/>
      </c>
      <c r="D1524">
        <f>VLOOKUP(B1524,'Input - companies list'!B:L,11,FALSE)</f>
        <v/>
      </c>
      <c r="E1524">
        <f>VLOOKUP(B1524,'Input - companies list'!B:E,4,FALSE)</f>
        <v/>
      </c>
      <c r="F1524">
        <f>SUMIFS('Input - target event report'!H:H,'Input - target event report'!B:B,B1524,'Input - target event report'!D:D, "Private Investment")</f>
        <v/>
      </c>
      <c r="G1524">
        <f>IF(I1524&lt;2, "N/A", (MAXIFS('Input - target event report'!E:E,'Input - target event report'!B:B,B:B,'Input - target event report'!D:D,"Private Investment")-MINIFS('Input - target event report'!E:E,'Input - target event report'!B:B,B:B,'Input - target event report'!D:D,"Private Investment"))/(I1524-1))</f>
        <v/>
      </c>
      <c r="H1524">
        <f>IF(MAXIFS('Input - target event report'!E:E,'Input - target event report'!B:B,B:B,'Input - target event report'!D:D,"Private Investment") = 0, "N/A", TODAY() - MAXIFS('Input - target event report'!E:E,'Input - target event report'!B:B,B:B,'Input - target event report'!D:D,"Private Investment"))</f>
        <v/>
      </c>
      <c r="I1524">
        <f>COUNTIFS('Input - target event report'!B:B,B1524,'Input - target event report'!D:D, "Private Investment")</f>
        <v/>
      </c>
      <c r="J1524">
        <f>INDEX('Input - companies list'!$1:$10000,MATCH(B1524,'Input - companies list'!B:B,0),MATCH("Flow",'Input - companies list'!$1:$1,0 ))</f>
        <v/>
      </c>
      <c r="K1524">
        <f>INDEX('Input - companies list'!$1:$10000,MATCH(B1524,'Input - companies list'!B:B,0),MATCH("Inter-Cluster Connectivity",'Input - companies list'!$1:$1,0 ))</f>
        <v/>
      </c>
      <c r="L1524">
        <f>IFERROR(PERCENTRANK(F:F,F1524),0)</f>
        <v/>
      </c>
      <c r="M1524">
        <f>IFERROR(1 - PERCENTRANK(G:G,G1524),0)</f>
        <v/>
      </c>
      <c r="N1524">
        <f>IFERROR(1 - PERCENTRANK(H:H,H1524),0)</f>
        <v/>
      </c>
      <c r="O1524">
        <f>IFERROR(PERCENTRANK(I:I,I1524),0)</f>
        <v/>
      </c>
      <c r="P1524">
        <f>IFERROR(1 - PERCENTRANK(J:J,J1524),0)</f>
        <v/>
      </c>
      <c r="Q1524">
        <f>IFERROR(PERCENTRANK(K:K,K1524),0)</f>
        <v/>
      </c>
      <c r="R1524">
        <f>L1524*weight1+M1524*weight2+N1524*weight3+O1524*weight4+P1524*weight5+Q1524*weight6</f>
        <v/>
      </c>
    </row>
    <row r="1525" spans="1:18">
      <c r="A1525">
        <f>RANK(R1525,R:R)</f>
        <v/>
      </c>
      <c r="B1525" t="s">
        <v>17252</v>
      </c>
      <c r="C1525">
        <f>VLOOKUP(B1525,'Input - companies list'!B:L,2,FALSE)</f>
        <v/>
      </c>
      <c r="D1525">
        <f>VLOOKUP(B1525,'Input - companies list'!B:L,11,FALSE)</f>
        <v/>
      </c>
      <c r="E1525">
        <f>VLOOKUP(B1525,'Input - companies list'!B:E,4,FALSE)</f>
        <v/>
      </c>
      <c r="F1525">
        <f>SUMIFS('Input - target event report'!H:H,'Input - target event report'!B:B,B1525,'Input - target event report'!D:D, "Private Investment")</f>
        <v/>
      </c>
      <c r="G1525">
        <f>IF(I1525&lt;2, "N/A", (MAXIFS('Input - target event report'!E:E,'Input - target event report'!B:B,B:B,'Input - target event report'!D:D,"Private Investment")-MINIFS('Input - target event report'!E:E,'Input - target event report'!B:B,B:B,'Input - target event report'!D:D,"Private Investment"))/(I1525-1))</f>
        <v/>
      </c>
      <c r="H1525">
        <f>IF(MAXIFS('Input - target event report'!E:E,'Input - target event report'!B:B,B:B,'Input - target event report'!D:D,"Private Investment") = 0, "N/A", TODAY() - MAXIFS('Input - target event report'!E:E,'Input - target event report'!B:B,B:B,'Input - target event report'!D:D,"Private Investment"))</f>
        <v/>
      </c>
      <c r="I1525">
        <f>COUNTIFS('Input - target event report'!B:B,B1525,'Input - target event report'!D:D, "Private Investment")</f>
        <v/>
      </c>
      <c r="J1525">
        <f>INDEX('Input - companies list'!$1:$10000,MATCH(B1525,'Input - companies list'!B:B,0),MATCH("Flow",'Input - companies list'!$1:$1,0 ))</f>
        <v/>
      </c>
      <c r="K1525">
        <f>INDEX('Input - companies list'!$1:$10000,MATCH(B1525,'Input - companies list'!B:B,0),MATCH("Inter-Cluster Connectivity",'Input - companies list'!$1:$1,0 ))</f>
        <v/>
      </c>
      <c r="L1525">
        <f>IFERROR(PERCENTRANK(F:F,F1525),0)</f>
        <v/>
      </c>
      <c r="M1525">
        <f>IFERROR(1 - PERCENTRANK(G:G,G1525),0)</f>
        <v/>
      </c>
      <c r="N1525">
        <f>IFERROR(1 - PERCENTRANK(H:H,H1525),0)</f>
        <v/>
      </c>
      <c r="O1525">
        <f>IFERROR(PERCENTRANK(I:I,I1525),0)</f>
        <v/>
      </c>
      <c r="P1525">
        <f>IFERROR(1 - PERCENTRANK(J:J,J1525),0)</f>
        <v/>
      </c>
      <c r="Q1525">
        <f>IFERROR(PERCENTRANK(K:K,K1525),0)</f>
        <v/>
      </c>
      <c r="R1525">
        <f>L1525*weight1+M1525*weight2+N1525*weight3+O1525*weight4+P1525*weight5+Q1525*weight6</f>
        <v/>
      </c>
    </row>
    <row r="1526" spans="1:18">
      <c r="A1526">
        <f>RANK(R1526,R:R)</f>
        <v/>
      </c>
      <c r="B1526" t="s">
        <v>17262</v>
      </c>
      <c r="C1526">
        <f>VLOOKUP(B1526,'Input - companies list'!B:L,2,FALSE)</f>
        <v/>
      </c>
      <c r="D1526">
        <f>VLOOKUP(B1526,'Input - companies list'!B:L,11,FALSE)</f>
        <v/>
      </c>
      <c r="E1526">
        <f>VLOOKUP(B1526,'Input - companies list'!B:E,4,FALSE)</f>
        <v/>
      </c>
      <c r="F1526">
        <f>SUMIFS('Input - target event report'!H:H,'Input - target event report'!B:B,B1526,'Input - target event report'!D:D, "Private Investment")</f>
        <v/>
      </c>
      <c r="G1526">
        <f>IF(I1526&lt;2, "N/A", (MAXIFS('Input - target event report'!E:E,'Input - target event report'!B:B,B:B,'Input - target event report'!D:D,"Private Investment")-MINIFS('Input - target event report'!E:E,'Input - target event report'!B:B,B:B,'Input - target event report'!D:D,"Private Investment"))/(I1526-1))</f>
        <v/>
      </c>
      <c r="H1526">
        <f>IF(MAXIFS('Input - target event report'!E:E,'Input - target event report'!B:B,B:B,'Input - target event report'!D:D,"Private Investment") = 0, "N/A", TODAY() - MAXIFS('Input - target event report'!E:E,'Input - target event report'!B:B,B:B,'Input - target event report'!D:D,"Private Investment"))</f>
        <v/>
      </c>
      <c r="I1526">
        <f>COUNTIFS('Input - target event report'!B:B,B1526,'Input - target event report'!D:D, "Private Investment")</f>
        <v/>
      </c>
      <c r="J1526">
        <f>INDEX('Input - companies list'!$1:$10000,MATCH(B1526,'Input - companies list'!B:B,0),MATCH("Flow",'Input - companies list'!$1:$1,0 ))</f>
        <v/>
      </c>
      <c r="K1526">
        <f>INDEX('Input - companies list'!$1:$10000,MATCH(B1526,'Input - companies list'!B:B,0),MATCH("Inter-Cluster Connectivity",'Input - companies list'!$1:$1,0 ))</f>
        <v/>
      </c>
      <c r="L1526">
        <f>IFERROR(PERCENTRANK(F:F,F1526),0)</f>
        <v/>
      </c>
      <c r="M1526">
        <f>IFERROR(1 - PERCENTRANK(G:G,G1526),0)</f>
        <v/>
      </c>
      <c r="N1526">
        <f>IFERROR(1 - PERCENTRANK(H:H,H1526),0)</f>
        <v/>
      </c>
      <c r="O1526">
        <f>IFERROR(PERCENTRANK(I:I,I1526),0)</f>
        <v/>
      </c>
      <c r="P1526">
        <f>IFERROR(1 - PERCENTRANK(J:J,J1526),0)</f>
        <v/>
      </c>
      <c r="Q1526">
        <f>IFERROR(PERCENTRANK(K:K,K1526),0)</f>
        <v/>
      </c>
      <c r="R1526">
        <f>L1526*weight1+M1526*weight2+N1526*weight3+O1526*weight4+P1526*weight5+Q1526*weight6</f>
        <v/>
      </c>
    </row>
    <row r="1527" spans="1:18">
      <c r="A1527">
        <f>RANK(R1527,R:R)</f>
        <v/>
      </c>
      <c r="B1527" t="s">
        <v>17273</v>
      </c>
      <c r="C1527">
        <f>VLOOKUP(B1527,'Input - companies list'!B:L,2,FALSE)</f>
        <v/>
      </c>
      <c r="D1527">
        <f>VLOOKUP(B1527,'Input - companies list'!B:L,11,FALSE)</f>
        <v/>
      </c>
      <c r="E1527">
        <f>VLOOKUP(B1527,'Input - companies list'!B:E,4,FALSE)</f>
        <v/>
      </c>
      <c r="F1527">
        <f>SUMIFS('Input - target event report'!H:H,'Input - target event report'!B:B,B1527,'Input - target event report'!D:D, "Private Investment")</f>
        <v/>
      </c>
      <c r="G1527">
        <f>IF(I1527&lt;2, "N/A", (MAXIFS('Input - target event report'!E:E,'Input - target event report'!B:B,B:B,'Input - target event report'!D:D,"Private Investment")-MINIFS('Input - target event report'!E:E,'Input - target event report'!B:B,B:B,'Input - target event report'!D:D,"Private Investment"))/(I1527-1))</f>
        <v/>
      </c>
      <c r="H1527">
        <f>IF(MAXIFS('Input - target event report'!E:E,'Input - target event report'!B:B,B:B,'Input - target event report'!D:D,"Private Investment") = 0, "N/A", TODAY() - MAXIFS('Input - target event report'!E:E,'Input - target event report'!B:B,B:B,'Input - target event report'!D:D,"Private Investment"))</f>
        <v/>
      </c>
      <c r="I1527">
        <f>COUNTIFS('Input - target event report'!B:B,B1527,'Input - target event report'!D:D, "Private Investment")</f>
        <v/>
      </c>
      <c r="J1527">
        <f>INDEX('Input - companies list'!$1:$10000,MATCH(B1527,'Input - companies list'!B:B,0),MATCH("Flow",'Input - companies list'!$1:$1,0 ))</f>
        <v/>
      </c>
      <c r="K1527">
        <f>INDEX('Input - companies list'!$1:$10000,MATCH(B1527,'Input - companies list'!B:B,0),MATCH("Inter-Cluster Connectivity",'Input - companies list'!$1:$1,0 ))</f>
        <v/>
      </c>
      <c r="L1527">
        <f>IFERROR(PERCENTRANK(F:F,F1527),0)</f>
        <v/>
      </c>
      <c r="M1527">
        <f>IFERROR(1 - PERCENTRANK(G:G,G1527),0)</f>
        <v/>
      </c>
      <c r="N1527">
        <f>IFERROR(1 - PERCENTRANK(H:H,H1527),0)</f>
        <v/>
      </c>
      <c r="O1527">
        <f>IFERROR(PERCENTRANK(I:I,I1527),0)</f>
        <v/>
      </c>
      <c r="P1527">
        <f>IFERROR(1 - PERCENTRANK(J:J,J1527),0)</f>
        <v/>
      </c>
      <c r="Q1527">
        <f>IFERROR(PERCENTRANK(K:K,K1527),0)</f>
        <v/>
      </c>
      <c r="R1527">
        <f>L1527*weight1+M1527*weight2+N1527*weight3+O1527*weight4+P1527*weight5+Q1527*weight6</f>
        <v/>
      </c>
    </row>
    <row r="1528" spans="1:18">
      <c r="A1528">
        <f>RANK(R1528,R:R)</f>
        <v/>
      </c>
      <c r="B1528" t="s">
        <v>17283</v>
      </c>
      <c r="C1528">
        <f>VLOOKUP(B1528,'Input - companies list'!B:L,2,FALSE)</f>
        <v/>
      </c>
      <c r="D1528">
        <f>VLOOKUP(B1528,'Input - companies list'!B:L,11,FALSE)</f>
        <v/>
      </c>
      <c r="E1528">
        <f>VLOOKUP(B1528,'Input - companies list'!B:E,4,FALSE)</f>
        <v/>
      </c>
      <c r="F1528">
        <f>SUMIFS('Input - target event report'!H:H,'Input - target event report'!B:B,B1528,'Input - target event report'!D:D, "Private Investment")</f>
        <v/>
      </c>
      <c r="G1528">
        <f>IF(I1528&lt;2, "N/A", (MAXIFS('Input - target event report'!E:E,'Input - target event report'!B:B,B:B,'Input - target event report'!D:D,"Private Investment")-MINIFS('Input - target event report'!E:E,'Input - target event report'!B:B,B:B,'Input - target event report'!D:D,"Private Investment"))/(I1528-1))</f>
        <v/>
      </c>
      <c r="H1528">
        <f>IF(MAXIFS('Input - target event report'!E:E,'Input - target event report'!B:B,B:B,'Input - target event report'!D:D,"Private Investment") = 0, "N/A", TODAY() - MAXIFS('Input - target event report'!E:E,'Input - target event report'!B:B,B:B,'Input - target event report'!D:D,"Private Investment"))</f>
        <v/>
      </c>
      <c r="I1528">
        <f>COUNTIFS('Input - target event report'!B:B,B1528,'Input - target event report'!D:D, "Private Investment")</f>
        <v/>
      </c>
      <c r="J1528">
        <f>INDEX('Input - companies list'!$1:$10000,MATCH(B1528,'Input - companies list'!B:B,0),MATCH("Flow",'Input - companies list'!$1:$1,0 ))</f>
        <v/>
      </c>
      <c r="K1528">
        <f>INDEX('Input - companies list'!$1:$10000,MATCH(B1528,'Input - companies list'!B:B,0),MATCH("Inter-Cluster Connectivity",'Input - companies list'!$1:$1,0 ))</f>
        <v/>
      </c>
      <c r="L1528">
        <f>IFERROR(PERCENTRANK(F:F,F1528),0)</f>
        <v/>
      </c>
      <c r="M1528">
        <f>IFERROR(1 - PERCENTRANK(G:G,G1528),0)</f>
        <v/>
      </c>
      <c r="N1528">
        <f>IFERROR(1 - PERCENTRANK(H:H,H1528),0)</f>
        <v/>
      </c>
      <c r="O1528">
        <f>IFERROR(PERCENTRANK(I:I,I1528),0)</f>
        <v/>
      </c>
      <c r="P1528">
        <f>IFERROR(1 - PERCENTRANK(J:J,J1528),0)</f>
        <v/>
      </c>
      <c r="Q1528">
        <f>IFERROR(PERCENTRANK(K:K,K1528),0)</f>
        <v/>
      </c>
      <c r="R1528">
        <f>L1528*weight1+M1528*weight2+N1528*weight3+O1528*weight4+P1528*weight5+Q1528*weight6</f>
        <v/>
      </c>
    </row>
    <row r="1529" spans="1:18">
      <c r="A1529">
        <f>RANK(R1529,R:R)</f>
        <v/>
      </c>
      <c r="B1529" t="s">
        <v>17293</v>
      </c>
      <c r="C1529">
        <f>VLOOKUP(B1529,'Input - companies list'!B:L,2,FALSE)</f>
        <v/>
      </c>
      <c r="D1529">
        <f>VLOOKUP(B1529,'Input - companies list'!B:L,11,FALSE)</f>
        <v/>
      </c>
      <c r="E1529">
        <f>VLOOKUP(B1529,'Input - companies list'!B:E,4,FALSE)</f>
        <v/>
      </c>
      <c r="F1529">
        <f>SUMIFS('Input - target event report'!H:H,'Input - target event report'!B:B,B1529,'Input - target event report'!D:D, "Private Investment")</f>
        <v/>
      </c>
      <c r="G1529">
        <f>IF(I1529&lt;2, "N/A", (MAXIFS('Input - target event report'!E:E,'Input - target event report'!B:B,B:B,'Input - target event report'!D:D,"Private Investment")-MINIFS('Input - target event report'!E:E,'Input - target event report'!B:B,B:B,'Input - target event report'!D:D,"Private Investment"))/(I1529-1))</f>
        <v/>
      </c>
      <c r="H1529">
        <f>IF(MAXIFS('Input - target event report'!E:E,'Input - target event report'!B:B,B:B,'Input - target event report'!D:D,"Private Investment") = 0, "N/A", TODAY() - MAXIFS('Input - target event report'!E:E,'Input - target event report'!B:B,B:B,'Input - target event report'!D:D,"Private Investment"))</f>
        <v/>
      </c>
      <c r="I1529">
        <f>COUNTIFS('Input - target event report'!B:B,B1529,'Input - target event report'!D:D, "Private Investment")</f>
        <v/>
      </c>
      <c r="J1529">
        <f>INDEX('Input - companies list'!$1:$10000,MATCH(B1529,'Input - companies list'!B:B,0),MATCH("Flow",'Input - companies list'!$1:$1,0 ))</f>
        <v/>
      </c>
      <c r="K1529">
        <f>INDEX('Input - companies list'!$1:$10000,MATCH(B1529,'Input - companies list'!B:B,0),MATCH("Inter-Cluster Connectivity",'Input - companies list'!$1:$1,0 ))</f>
        <v/>
      </c>
      <c r="L1529">
        <f>IFERROR(PERCENTRANK(F:F,F1529),0)</f>
        <v/>
      </c>
      <c r="M1529">
        <f>IFERROR(1 - PERCENTRANK(G:G,G1529),0)</f>
        <v/>
      </c>
      <c r="N1529">
        <f>IFERROR(1 - PERCENTRANK(H:H,H1529),0)</f>
        <v/>
      </c>
      <c r="O1529">
        <f>IFERROR(PERCENTRANK(I:I,I1529),0)</f>
        <v/>
      </c>
      <c r="P1529">
        <f>IFERROR(1 - PERCENTRANK(J:J,J1529),0)</f>
        <v/>
      </c>
      <c r="Q1529">
        <f>IFERROR(PERCENTRANK(K:K,K1529),0)</f>
        <v/>
      </c>
      <c r="R1529">
        <f>L1529*weight1+M1529*weight2+N1529*weight3+O1529*weight4+P1529*weight5+Q1529*weight6</f>
        <v/>
      </c>
    </row>
    <row r="1530" spans="1:18">
      <c r="A1530">
        <f>RANK(R1530,R:R)</f>
        <v/>
      </c>
      <c r="B1530" t="s">
        <v>17305</v>
      </c>
      <c r="C1530">
        <f>VLOOKUP(B1530,'Input - companies list'!B:L,2,FALSE)</f>
        <v/>
      </c>
      <c r="D1530">
        <f>VLOOKUP(B1530,'Input - companies list'!B:L,11,FALSE)</f>
        <v/>
      </c>
      <c r="E1530">
        <f>VLOOKUP(B1530,'Input - companies list'!B:E,4,FALSE)</f>
        <v/>
      </c>
      <c r="F1530">
        <f>SUMIFS('Input - target event report'!H:H,'Input - target event report'!B:B,B1530,'Input - target event report'!D:D, "Private Investment")</f>
        <v/>
      </c>
      <c r="G1530">
        <f>IF(I1530&lt;2, "N/A", (MAXIFS('Input - target event report'!E:E,'Input - target event report'!B:B,B:B,'Input - target event report'!D:D,"Private Investment")-MINIFS('Input - target event report'!E:E,'Input - target event report'!B:B,B:B,'Input - target event report'!D:D,"Private Investment"))/(I1530-1))</f>
        <v/>
      </c>
      <c r="H1530">
        <f>IF(MAXIFS('Input - target event report'!E:E,'Input - target event report'!B:B,B:B,'Input - target event report'!D:D,"Private Investment") = 0, "N/A", TODAY() - MAXIFS('Input - target event report'!E:E,'Input - target event report'!B:B,B:B,'Input - target event report'!D:D,"Private Investment"))</f>
        <v/>
      </c>
      <c r="I1530">
        <f>COUNTIFS('Input - target event report'!B:B,B1530,'Input - target event report'!D:D, "Private Investment")</f>
        <v/>
      </c>
      <c r="J1530">
        <f>INDEX('Input - companies list'!$1:$10000,MATCH(B1530,'Input - companies list'!B:B,0),MATCH("Flow",'Input - companies list'!$1:$1,0 ))</f>
        <v/>
      </c>
      <c r="K1530">
        <f>INDEX('Input - companies list'!$1:$10000,MATCH(B1530,'Input - companies list'!B:B,0),MATCH("Inter-Cluster Connectivity",'Input - companies list'!$1:$1,0 ))</f>
        <v/>
      </c>
      <c r="L1530">
        <f>IFERROR(PERCENTRANK(F:F,F1530),0)</f>
        <v/>
      </c>
      <c r="M1530">
        <f>IFERROR(1 - PERCENTRANK(G:G,G1530),0)</f>
        <v/>
      </c>
      <c r="N1530">
        <f>IFERROR(1 - PERCENTRANK(H:H,H1530),0)</f>
        <v/>
      </c>
      <c r="O1530">
        <f>IFERROR(PERCENTRANK(I:I,I1530),0)</f>
        <v/>
      </c>
      <c r="P1530">
        <f>IFERROR(1 - PERCENTRANK(J:J,J1530),0)</f>
        <v/>
      </c>
      <c r="Q1530">
        <f>IFERROR(PERCENTRANK(K:K,K1530),0)</f>
        <v/>
      </c>
      <c r="R1530">
        <f>L1530*weight1+M1530*weight2+N1530*weight3+O1530*weight4+P1530*weight5+Q1530*weight6</f>
        <v/>
      </c>
    </row>
    <row r="1531" spans="1:18">
      <c r="A1531">
        <f>RANK(R1531,R:R)</f>
        <v/>
      </c>
      <c r="B1531" t="s">
        <v>17316</v>
      </c>
      <c r="C1531">
        <f>VLOOKUP(B1531,'Input - companies list'!B:L,2,FALSE)</f>
        <v/>
      </c>
      <c r="D1531">
        <f>VLOOKUP(B1531,'Input - companies list'!B:L,11,FALSE)</f>
        <v/>
      </c>
      <c r="E1531">
        <f>VLOOKUP(B1531,'Input - companies list'!B:E,4,FALSE)</f>
        <v/>
      </c>
      <c r="F1531">
        <f>SUMIFS('Input - target event report'!H:H,'Input - target event report'!B:B,B1531,'Input - target event report'!D:D, "Private Investment")</f>
        <v/>
      </c>
      <c r="G1531">
        <f>IF(I1531&lt;2, "N/A", (MAXIFS('Input - target event report'!E:E,'Input - target event report'!B:B,B:B,'Input - target event report'!D:D,"Private Investment")-MINIFS('Input - target event report'!E:E,'Input - target event report'!B:B,B:B,'Input - target event report'!D:D,"Private Investment"))/(I1531-1))</f>
        <v/>
      </c>
      <c r="H1531">
        <f>IF(MAXIFS('Input - target event report'!E:E,'Input - target event report'!B:B,B:B,'Input - target event report'!D:D,"Private Investment") = 0, "N/A", TODAY() - MAXIFS('Input - target event report'!E:E,'Input - target event report'!B:B,B:B,'Input - target event report'!D:D,"Private Investment"))</f>
        <v/>
      </c>
      <c r="I1531">
        <f>COUNTIFS('Input - target event report'!B:B,B1531,'Input - target event report'!D:D, "Private Investment")</f>
        <v/>
      </c>
      <c r="J1531">
        <f>INDEX('Input - companies list'!$1:$10000,MATCH(B1531,'Input - companies list'!B:B,0),MATCH("Flow",'Input - companies list'!$1:$1,0 ))</f>
        <v/>
      </c>
      <c r="K1531">
        <f>INDEX('Input - companies list'!$1:$10000,MATCH(B1531,'Input - companies list'!B:B,0),MATCH("Inter-Cluster Connectivity",'Input - companies list'!$1:$1,0 ))</f>
        <v/>
      </c>
      <c r="L1531">
        <f>IFERROR(PERCENTRANK(F:F,F1531),0)</f>
        <v/>
      </c>
      <c r="M1531">
        <f>IFERROR(1 - PERCENTRANK(G:G,G1531),0)</f>
        <v/>
      </c>
      <c r="N1531">
        <f>IFERROR(1 - PERCENTRANK(H:H,H1531),0)</f>
        <v/>
      </c>
      <c r="O1531">
        <f>IFERROR(PERCENTRANK(I:I,I1531),0)</f>
        <v/>
      </c>
      <c r="P1531">
        <f>IFERROR(1 - PERCENTRANK(J:J,J1531),0)</f>
        <v/>
      </c>
      <c r="Q1531">
        <f>IFERROR(PERCENTRANK(K:K,K1531),0)</f>
        <v/>
      </c>
      <c r="R1531">
        <f>L1531*weight1+M1531*weight2+N1531*weight3+O1531*weight4+P1531*weight5+Q1531*weight6</f>
        <v/>
      </c>
    </row>
    <row r="1532" spans="1:18">
      <c r="A1532">
        <f>RANK(R1532,R:R)</f>
        <v/>
      </c>
      <c r="B1532" t="s">
        <v>17329</v>
      </c>
      <c r="C1532">
        <f>VLOOKUP(B1532,'Input - companies list'!B:L,2,FALSE)</f>
        <v/>
      </c>
      <c r="D1532">
        <f>VLOOKUP(B1532,'Input - companies list'!B:L,11,FALSE)</f>
        <v/>
      </c>
      <c r="E1532">
        <f>VLOOKUP(B1532,'Input - companies list'!B:E,4,FALSE)</f>
        <v/>
      </c>
      <c r="F1532">
        <f>SUMIFS('Input - target event report'!H:H,'Input - target event report'!B:B,B1532,'Input - target event report'!D:D, "Private Investment")</f>
        <v/>
      </c>
      <c r="G1532">
        <f>IF(I1532&lt;2, "N/A", (MAXIFS('Input - target event report'!E:E,'Input - target event report'!B:B,B:B,'Input - target event report'!D:D,"Private Investment")-MINIFS('Input - target event report'!E:E,'Input - target event report'!B:B,B:B,'Input - target event report'!D:D,"Private Investment"))/(I1532-1))</f>
        <v/>
      </c>
      <c r="H1532">
        <f>IF(MAXIFS('Input - target event report'!E:E,'Input - target event report'!B:B,B:B,'Input - target event report'!D:D,"Private Investment") = 0, "N/A", TODAY() - MAXIFS('Input - target event report'!E:E,'Input - target event report'!B:B,B:B,'Input - target event report'!D:D,"Private Investment"))</f>
        <v/>
      </c>
      <c r="I1532">
        <f>COUNTIFS('Input - target event report'!B:B,B1532,'Input - target event report'!D:D, "Private Investment")</f>
        <v/>
      </c>
      <c r="J1532">
        <f>INDEX('Input - companies list'!$1:$10000,MATCH(B1532,'Input - companies list'!B:B,0),MATCH("Flow",'Input - companies list'!$1:$1,0 ))</f>
        <v/>
      </c>
      <c r="K1532">
        <f>INDEX('Input - companies list'!$1:$10000,MATCH(B1532,'Input - companies list'!B:B,0),MATCH("Inter-Cluster Connectivity",'Input - companies list'!$1:$1,0 ))</f>
        <v/>
      </c>
      <c r="L1532">
        <f>IFERROR(PERCENTRANK(F:F,F1532),0)</f>
        <v/>
      </c>
      <c r="M1532">
        <f>IFERROR(1 - PERCENTRANK(G:G,G1532),0)</f>
        <v/>
      </c>
      <c r="N1532">
        <f>IFERROR(1 - PERCENTRANK(H:H,H1532),0)</f>
        <v/>
      </c>
      <c r="O1532">
        <f>IFERROR(PERCENTRANK(I:I,I1532),0)</f>
        <v/>
      </c>
      <c r="P1532">
        <f>IFERROR(1 - PERCENTRANK(J:J,J1532),0)</f>
        <v/>
      </c>
      <c r="Q1532">
        <f>IFERROR(PERCENTRANK(K:K,K1532),0)</f>
        <v/>
      </c>
      <c r="R1532">
        <f>L1532*weight1+M1532*weight2+N1532*weight3+O1532*weight4+P1532*weight5+Q1532*weight6</f>
        <v/>
      </c>
    </row>
    <row r="1533" spans="1:18">
      <c r="A1533">
        <f>RANK(R1533,R:R)</f>
        <v/>
      </c>
      <c r="B1533" t="s">
        <v>17339</v>
      </c>
      <c r="C1533">
        <f>VLOOKUP(B1533,'Input - companies list'!B:L,2,FALSE)</f>
        <v/>
      </c>
      <c r="D1533">
        <f>VLOOKUP(B1533,'Input - companies list'!B:L,11,FALSE)</f>
        <v/>
      </c>
      <c r="E1533">
        <f>VLOOKUP(B1533,'Input - companies list'!B:E,4,FALSE)</f>
        <v/>
      </c>
      <c r="F1533">
        <f>SUMIFS('Input - target event report'!H:H,'Input - target event report'!B:B,B1533,'Input - target event report'!D:D, "Private Investment")</f>
        <v/>
      </c>
      <c r="G1533">
        <f>IF(I1533&lt;2, "N/A", (MAXIFS('Input - target event report'!E:E,'Input - target event report'!B:B,B:B,'Input - target event report'!D:D,"Private Investment")-MINIFS('Input - target event report'!E:E,'Input - target event report'!B:B,B:B,'Input - target event report'!D:D,"Private Investment"))/(I1533-1))</f>
        <v/>
      </c>
      <c r="H1533">
        <f>IF(MAXIFS('Input - target event report'!E:E,'Input - target event report'!B:B,B:B,'Input - target event report'!D:D,"Private Investment") = 0, "N/A", TODAY() - MAXIFS('Input - target event report'!E:E,'Input - target event report'!B:B,B:B,'Input - target event report'!D:D,"Private Investment"))</f>
        <v/>
      </c>
      <c r="I1533">
        <f>COUNTIFS('Input - target event report'!B:B,B1533,'Input - target event report'!D:D, "Private Investment")</f>
        <v/>
      </c>
      <c r="J1533">
        <f>INDEX('Input - companies list'!$1:$10000,MATCH(B1533,'Input - companies list'!B:B,0),MATCH("Flow",'Input - companies list'!$1:$1,0 ))</f>
        <v/>
      </c>
      <c r="K1533">
        <f>INDEX('Input - companies list'!$1:$10000,MATCH(B1533,'Input - companies list'!B:B,0),MATCH("Inter-Cluster Connectivity",'Input - companies list'!$1:$1,0 ))</f>
        <v/>
      </c>
      <c r="L1533">
        <f>IFERROR(PERCENTRANK(F:F,F1533),0)</f>
        <v/>
      </c>
      <c r="M1533">
        <f>IFERROR(1 - PERCENTRANK(G:G,G1533),0)</f>
        <v/>
      </c>
      <c r="N1533">
        <f>IFERROR(1 - PERCENTRANK(H:H,H1533),0)</f>
        <v/>
      </c>
      <c r="O1533">
        <f>IFERROR(PERCENTRANK(I:I,I1533),0)</f>
        <v/>
      </c>
      <c r="P1533">
        <f>IFERROR(1 - PERCENTRANK(J:J,J1533),0)</f>
        <v/>
      </c>
      <c r="Q1533">
        <f>IFERROR(PERCENTRANK(K:K,K1533),0)</f>
        <v/>
      </c>
      <c r="R1533">
        <f>L1533*weight1+M1533*weight2+N1533*weight3+O1533*weight4+P1533*weight5+Q1533*weight6</f>
        <v/>
      </c>
    </row>
    <row r="1534" spans="1:18">
      <c r="A1534">
        <f>RANK(R1534,R:R)</f>
        <v/>
      </c>
      <c r="B1534" t="s">
        <v>17352</v>
      </c>
      <c r="C1534">
        <f>VLOOKUP(B1534,'Input - companies list'!B:L,2,FALSE)</f>
        <v/>
      </c>
      <c r="D1534">
        <f>VLOOKUP(B1534,'Input - companies list'!B:L,11,FALSE)</f>
        <v/>
      </c>
      <c r="E1534">
        <f>VLOOKUP(B1534,'Input - companies list'!B:E,4,FALSE)</f>
        <v/>
      </c>
      <c r="F1534">
        <f>SUMIFS('Input - target event report'!H:H,'Input - target event report'!B:B,B1534,'Input - target event report'!D:D, "Private Investment")</f>
        <v/>
      </c>
      <c r="G1534">
        <f>IF(I1534&lt;2, "N/A", (MAXIFS('Input - target event report'!E:E,'Input - target event report'!B:B,B:B,'Input - target event report'!D:D,"Private Investment")-MINIFS('Input - target event report'!E:E,'Input - target event report'!B:B,B:B,'Input - target event report'!D:D,"Private Investment"))/(I1534-1))</f>
        <v/>
      </c>
      <c r="H1534">
        <f>IF(MAXIFS('Input - target event report'!E:E,'Input - target event report'!B:B,B:B,'Input - target event report'!D:D,"Private Investment") = 0, "N/A", TODAY() - MAXIFS('Input - target event report'!E:E,'Input - target event report'!B:B,B:B,'Input - target event report'!D:D,"Private Investment"))</f>
        <v/>
      </c>
      <c r="I1534">
        <f>COUNTIFS('Input - target event report'!B:B,B1534,'Input - target event report'!D:D, "Private Investment")</f>
        <v/>
      </c>
      <c r="J1534">
        <f>INDEX('Input - companies list'!$1:$10000,MATCH(B1534,'Input - companies list'!B:B,0),MATCH("Flow",'Input - companies list'!$1:$1,0 ))</f>
        <v/>
      </c>
      <c r="K1534">
        <f>INDEX('Input - companies list'!$1:$10000,MATCH(B1534,'Input - companies list'!B:B,0),MATCH("Inter-Cluster Connectivity",'Input - companies list'!$1:$1,0 ))</f>
        <v/>
      </c>
      <c r="L1534">
        <f>IFERROR(PERCENTRANK(F:F,F1534),0)</f>
        <v/>
      </c>
      <c r="M1534">
        <f>IFERROR(1 - PERCENTRANK(G:G,G1534),0)</f>
        <v/>
      </c>
      <c r="N1534">
        <f>IFERROR(1 - PERCENTRANK(H:H,H1534),0)</f>
        <v/>
      </c>
      <c r="O1534">
        <f>IFERROR(PERCENTRANK(I:I,I1534),0)</f>
        <v/>
      </c>
      <c r="P1534">
        <f>IFERROR(1 - PERCENTRANK(J:J,J1534),0)</f>
        <v/>
      </c>
      <c r="Q1534">
        <f>IFERROR(PERCENTRANK(K:K,K1534),0)</f>
        <v/>
      </c>
      <c r="R1534">
        <f>L1534*weight1+M1534*weight2+N1534*weight3+O1534*weight4+P1534*weight5+Q1534*weight6</f>
        <v/>
      </c>
    </row>
    <row r="1535" spans="1:18">
      <c r="A1535">
        <f>RANK(R1535,R:R)</f>
        <v/>
      </c>
      <c r="B1535" t="s">
        <v>17363</v>
      </c>
      <c r="C1535">
        <f>VLOOKUP(B1535,'Input - companies list'!B:L,2,FALSE)</f>
        <v/>
      </c>
      <c r="D1535">
        <f>VLOOKUP(B1535,'Input - companies list'!B:L,11,FALSE)</f>
        <v/>
      </c>
      <c r="E1535">
        <f>VLOOKUP(B1535,'Input - companies list'!B:E,4,FALSE)</f>
        <v/>
      </c>
      <c r="F1535">
        <f>SUMIFS('Input - target event report'!H:H,'Input - target event report'!B:B,B1535,'Input - target event report'!D:D, "Private Investment")</f>
        <v/>
      </c>
      <c r="G1535">
        <f>IF(I1535&lt;2, "N/A", (MAXIFS('Input - target event report'!E:E,'Input - target event report'!B:B,B:B,'Input - target event report'!D:D,"Private Investment")-MINIFS('Input - target event report'!E:E,'Input - target event report'!B:B,B:B,'Input - target event report'!D:D,"Private Investment"))/(I1535-1))</f>
        <v/>
      </c>
      <c r="H1535">
        <f>IF(MAXIFS('Input - target event report'!E:E,'Input - target event report'!B:B,B:B,'Input - target event report'!D:D,"Private Investment") = 0, "N/A", TODAY() - MAXIFS('Input - target event report'!E:E,'Input - target event report'!B:B,B:B,'Input - target event report'!D:D,"Private Investment"))</f>
        <v/>
      </c>
      <c r="I1535">
        <f>COUNTIFS('Input - target event report'!B:B,B1535,'Input - target event report'!D:D, "Private Investment")</f>
        <v/>
      </c>
      <c r="J1535">
        <f>INDEX('Input - companies list'!$1:$10000,MATCH(B1535,'Input - companies list'!B:B,0),MATCH("Flow",'Input - companies list'!$1:$1,0 ))</f>
        <v/>
      </c>
      <c r="K1535">
        <f>INDEX('Input - companies list'!$1:$10000,MATCH(B1535,'Input - companies list'!B:B,0),MATCH("Inter-Cluster Connectivity",'Input - companies list'!$1:$1,0 ))</f>
        <v/>
      </c>
      <c r="L1535">
        <f>IFERROR(PERCENTRANK(F:F,F1535),0)</f>
        <v/>
      </c>
      <c r="M1535">
        <f>IFERROR(1 - PERCENTRANK(G:G,G1535),0)</f>
        <v/>
      </c>
      <c r="N1535">
        <f>IFERROR(1 - PERCENTRANK(H:H,H1535),0)</f>
        <v/>
      </c>
      <c r="O1535">
        <f>IFERROR(PERCENTRANK(I:I,I1535),0)</f>
        <v/>
      </c>
      <c r="P1535">
        <f>IFERROR(1 - PERCENTRANK(J:J,J1535),0)</f>
        <v/>
      </c>
      <c r="Q1535">
        <f>IFERROR(PERCENTRANK(K:K,K1535),0)</f>
        <v/>
      </c>
      <c r="R1535">
        <f>L1535*weight1+M1535*weight2+N1535*weight3+O1535*weight4+P1535*weight5+Q1535*weight6</f>
        <v/>
      </c>
    </row>
    <row r="1536" spans="1:18">
      <c r="A1536">
        <f>RANK(R1536,R:R)</f>
        <v/>
      </c>
      <c r="B1536" t="s">
        <v>17372</v>
      </c>
      <c r="C1536">
        <f>VLOOKUP(B1536,'Input - companies list'!B:L,2,FALSE)</f>
        <v/>
      </c>
      <c r="D1536">
        <f>VLOOKUP(B1536,'Input - companies list'!B:L,11,FALSE)</f>
        <v/>
      </c>
      <c r="E1536">
        <f>VLOOKUP(B1536,'Input - companies list'!B:E,4,FALSE)</f>
        <v/>
      </c>
      <c r="F1536">
        <f>SUMIFS('Input - target event report'!H:H,'Input - target event report'!B:B,B1536,'Input - target event report'!D:D, "Private Investment")</f>
        <v/>
      </c>
      <c r="G1536">
        <f>IF(I1536&lt;2, "N/A", (MAXIFS('Input - target event report'!E:E,'Input - target event report'!B:B,B:B,'Input - target event report'!D:D,"Private Investment")-MINIFS('Input - target event report'!E:E,'Input - target event report'!B:B,B:B,'Input - target event report'!D:D,"Private Investment"))/(I1536-1))</f>
        <v/>
      </c>
      <c r="H1536">
        <f>IF(MAXIFS('Input - target event report'!E:E,'Input - target event report'!B:B,B:B,'Input - target event report'!D:D,"Private Investment") = 0, "N/A", TODAY() - MAXIFS('Input - target event report'!E:E,'Input - target event report'!B:B,B:B,'Input - target event report'!D:D,"Private Investment"))</f>
        <v/>
      </c>
      <c r="I1536">
        <f>COUNTIFS('Input - target event report'!B:B,B1536,'Input - target event report'!D:D, "Private Investment")</f>
        <v/>
      </c>
      <c r="J1536">
        <f>INDEX('Input - companies list'!$1:$10000,MATCH(B1536,'Input - companies list'!B:B,0),MATCH("Flow",'Input - companies list'!$1:$1,0 ))</f>
        <v/>
      </c>
      <c r="K1536">
        <f>INDEX('Input - companies list'!$1:$10000,MATCH(B1536,'Input - companies list'!B:B,0),MATCH("Inter-Cluster Connectivity",'Input - companies list'!$1:$1,0 ))</f>
        <v/>
      </c>
      <c r="L1536">
        <f>IFERROR(PERCENTRANK(F:F,F1536),0)</f>
        <v/>
      </c>
      <c r="M1536">
        <f>IFERROR(1 - PERCENTRANK(G:G,G1536),0)</f>
        <v/>
      </c>
      <c r="N1536">
        <f>IFERROR(1 - PERCENTRANK(H:H,H1536),0)</f>
        <v/>
      </c>
      <c r="O1536">
        <f>IFERROR(PERCENTRANK(I:I,I1536),0)</f>
        <v/>
      </c>
      <c r="P1536">
        <f>IFERROR(1 - PERCENTRANK(J:J,J1536),0)</f>
        <v/>
      </c>
      <c r="Q1536">
        <f>IFERROR(PERCENTRANK(K:K,K1536),0)</f>
        <v/>
      </c>
      <c r="R1536">
        <f>L1536*weight1+M1536*weight2+N1536*weight3+O1536*weight4+P1536*weight5+Q1536*weight6</f>
        <v/>
      </c>
    </row>
    <row r="1537" spans="1:18">
      <c r="A1537">
        <f>RANK(R1537,R:R)</f>
        <v/>
      </c>
      <c r="B1537" t="s">
        <v>17385</v>
      </c>
      <c r="C1537">
        <f>VLOOKUP(B1537,'Input - companies list'!B:L,2,FALSE)</f>
        <v/>
      </c>
      <c r="D1537">
        <f>VLOOKUP(B1537,'Input - companies list'!B:L,11,FALSE)</f>
        <v/>
      </c>
      <c r="E1537">
        <f>VLOOKUP(B1537,'Input - companies list'!B:E,4,FALSE)</f>
        <v/>
      </c>
      <c r="F1537">
        <f>SUMIFS('Input - target event report'!H:H,'Input - target event report'!B:B,B1537,'Input - target event report'!D:D, "Private Investment")</f>
        <v/>
      </c>
      <c r="G1537">
        <f>IF(I1537&lt;2, "N/A", (MAXIFS('Input - target event report'!E:E,'Input - target event report'!B:B,B:B,'Input - target event report'!D:D,"Private Investment")-MINIFS('Input - target event report'!E:E,'Input - target event report'!B:B,B:B,'Input - target event report'!D:D,"Private Investment"))/(I1537-1))</f>
        <v/>
      </c>
      <c r="H1537">
        <f>IF(MAXIFS('Input - target event report'!E:E,'Input - target event report'!B:B,B:B,'Input - target event report'!D:D,"Private Investment") = 0, "N/A", TODAY() - MAXIFS('Input - target event report'!E:E,'Input - target event report'!B:B,B:B,'Input - target event report'!D:D,"Private Investment"))</f>
        <v/>
      </c>
      <c r="I1537">
        <f>COUNTIFS('Input - target event report'!B:B,B1537,'Input - target event report'!D:D, "Private Investment")</f>
        <v/>
      </c>
      <c r="J1537">
        <f>INDEX('Input - companies list'!$1:$10000,MATCH(B1537,'Input - companies list'!B:B,0),MATCH("Flow",'Input - companies list'!$1:$1,0 ))</f>
        <v/>
      </c>
      <c r="K1537">
        <f>INDEX('Input - companies list'!$1:$10000,MATCH(B1537,'Input - companies list'!B:B,0),MATCH("Inter-Cluster Connectivity",'Input - companies list'!$1:$1,0 ))</f>
        <v/>
      </c>
      <c r="L1537">
        <f>IFERROR(PERCENTRANK(F:F,F1537),0)</f>
        <v/>
      </c>
      <c r="M1537">
        <f>IFERROR(1 - PERCENTRANK(G:G,G1537),0)</f>
        <v/>
      </c>
      <c r="N1537">
        <f>IFERROR(1 - PERCENTRANK(H:H,H1537),0)</f>
        <v/>
      </c>
      <c r="O1537">
        <f>IFERROR(PERCENTRANK(I:I,I1537),0)</f>
        <v/>
      </c>
      <c r="P1537">
        <f>IFERROR(1 - PERCENTRANK(J:J,J1537),0)</f>
        <v/>
      </c>
      <c r="Q1537">
        <f>IFERROR(PERCENTRANK(K:K,K1537),0)</f>
        <v/>
      </c>
      <c r="R1537">
        <f>L1537*weight1+M1537*weight2+N1537*weight3+O1537*weight4+P1537*weight5+Q1537*weight6</f>
        <v/>
      </c>
    </row>
    <row r="1538" spans="1:18">
      <c r="A1538">
        <f>RANK(R1538,R:R)</f>
        <v/>
      </c>
      <c r="B1538" t="s">
        <v>17394</v>
      </c>
      <c r="C1538">
        <f>VLOOKUP(B1538,'Input - companies list'!B:L,2,FALSE)</f>
        <v/>
      </c>
      <c r="D1538">
        <f>VLOOKUP(B1538,'Input - companies list'!B:L,11,FALSE)</f>
        <v/>
      </c>
      <c r="E1538">
        <f>VLOOKUP(B1538,'Input - companies list'!B:E,4,FALSE)</f>
        <v/>
      </c>
      <c r="F1538">
        <f>SUMIFS('Input - target event report'!H:H,'Input - target event report'!B:B,B1538,'Input - target event report'!D:D, "Private Investment")</f>
        <v/>
      </c>
      <c r="G1538">
        <f>IF(I1538&lt;2, "N/A", (MAXIFS('Input - target event report'!E:E,'Input - target event report'!B:B,B:B,'Input - target event report'!D:D,"Private Investment")-MINIFS('Input - target event report'!E:E,'Input - target event report'!B:B,B:B,'Input - target event report'!D:D,"Private Investment"))/(I1538-1))</f>
        <v/>
      </c>
      <c r="H1538">
        <f>IF(MAXIFS('Input - target event report'!E:E,'Input - target event report'!B:B,B:B,'Input - target event report'!D:D,"Private Investment") = 0, "N/A", TODAY() - MAXIFS('Input - target event report'!E:E,'Input - target event report'!B:B,B:B,'Input - target event report'!D:D,"Private Investment"))</f>
        <v/>
      </c>
      <c r="I1538">
        <f>COUNTIFS('Input - target event report'!B:B,B1538,'Input - target event report'!D:D, "Private Investment")</f>
        <v/>
      </c>
      <c r="J1538">
        <f>INDEX('Input - companies list'!$1:$10000,MATCH(B1538,'Input - companies list'!B:B,0),MATCH("Flow",'Input - companies list'!$1:$1,0 ))</f>
        <v/>
      </c>
      <c r="K1538">
        <f>INDEX('Input - companies list'!$1:$10000,MATCH(B1538,'Input - companies list'!B:B,0),MATCH("Inter-Cluster Connectivity",'Input - companies list'!$1:$1,0 ))</f>
        <v/>
      </c>
      <c r="L1538">
        <f>IFERROR(PERCENTRANK(F:F,F1538),0)</f>
        <v/>
      </c>
      <c r="M1538">
        <f>IFERROR(1 - PERCENTRANK(G:G,G1538),0)</f>
        <v/>
      </c>
      <c r="N1538">
        <f>IFERROR(1 - PERCENTRANK(H:H,H1538),0)</f>
        <v/>
      </c>
      <c r="O1538">
        <f>IFERROR(PERCENTRANK(I:I,I1538),0)</f>
        <v/>
      </c>
      <c r="P1538">
        <f>IFERROR(1 - PERCENTRANK(J:J,J1538),0)</f>
        <v/>
      </c>
      <c r="Q1538">
        <f>IFERROR(PERCENTRANK(K:K,K1538),0)</f>
        <v/>
      </c>
      <c r="R1538">
        <f>L1538*weight1+M1538*weight2+N1538*weight3+O1538*weight4+P1538*weight5+Q1538*weight6</f>
        <v/>
      </c>
    </row>
    <row r="1539" spans="1:18">
      <c r="A1539">
        <f>RANK(R1539,R:R)</f>
        <v/>
      </c>
      <c r="B1539" t="s">
        <v>17406</v>
      </c>
      <c r="C1539">
        <f>VLOOKUP(B1539,'Input - companies list'!B:L,2,FALSE)</f>
        <v/>
      </c>
      <c r="D1539">
        <f>VLOOKUP(B1539,'Input - companies list'!B:L,11,FALSE)</f>
        <v/>
      </c>
      <c r="E1539">
        <f>VLOOKUP(B1539,'Input - companies list'!B:E,4,FALSE)</f>
        <v/>
      </c>
      <c r="F1539">
        <f>SUMIFS('Input - target event report'!H:H,'Input - target event report'!B:B,B1539,'Input - target event report'!D:D, "Private Investment")</f>
        <v/>
      </c>
      <c r="G1539">
        <f>IF(I1539&lt;2, "N/A", (MAXIFS('Input - target event report'!E:E,'Input - target event report'!B:B,B:B,'Input - target event report'!D:D,"Private Investment")-MINIFS('Input - target event report'!E:E,'Input - target event report'!B:B,B:B,'Input - target event report'!D:D,"Private Investment"))/(I1539-1))</f>
        <v/>
      </c>
      <c r="H1539">
        <f>IF(MAXIFS('Input - target event report'!E:E,'Input - target event report'!B:B,B:B,'Input - target event report'!D:D,"Private Investment") = 0, "N/A", TODAY() - MAXIFS('Input - target event report'!E:E,'Input - target event report'!B:B,B:B,'Input - target event report'!D:D,"Private Investment"))</f>
        <v/>
      </c>
      <c r="I1539">
        <f>COUNTIFS('Input - target event report'!B:B,B1539,'Input - target event report'!D:D, "Private Investment")</f>
        <v/>
      </c>
      <c r="J1539">
        <f>INDEX('Input - companies list'!$1:$10000,MATCH(B1539,'Input - companies list'!B:B,0),MATCH("Flow",'Input - companies list'!$1:$1,0 ))</f>
        <v/>
      </c>
      <c r="K1539">
        <f>INDEX('Input - companies list'!$1:$10000,MATCH(B1539,'Input - companies list'!B:B,0),MATCH("Inter-Cluster Connectivity",'Input - companies list'!$1:$1,0 ))</f>
        <v/>
      </c>
      <c r="L1539">
        <f>IFERROR(PERCENTRANK(F:F,F1539),0)</f>
        <v/>
      </c>
      <c r="M1539">
        <f>IFERROR(1 - PERCENTRANK(G:G,G1539),0)</f>
        <v/>
      </c>
      <c r="N1539">
        <f>IFERROR(1 - PERCENTRANK(H:H,H1539),0)</f>
        <v/>
      </c>
      <c r="O1539">
        <f>IFERROR(PERCENTRANK(I:I,I1539),0)</f>
        <v/>
      </c>
      <c r="P1539">
        <f>IFERROR(1 - PERCENTRANK(J:J,J1539),0)</f>
        <v/>
      </c>
      <c r="Q1539">
        <f>IFERROR(PERCENTRANK(K:K,K1539),0)</f>
        <v/>
      </c>
      <c r="R1539">
        <f>L1539*weight1+M1539*weight2+N1539*weight3+O1539*weight4+P1539*weight5+Q1539*weight6</f>
        <v/>
      </c>
    </row>
    <row r="1540" spans="1:18">
      <c r="A1540">
        <f>RANK(R1540,R:R)</f>
        <v/>
      </c>
      <c r="B1540" t="s">
        <v>17417</v>
      </c>
      <c r="C1540">
        <f>VLOOKUP(B1540,'Input - companies list'!B:L,2,FALSE)</f>
        <v/>
      </c>
      <c r="D1540">
        <f>VLOOKUP(B1540,'Input - companies list'!B:L,11,FALSE)</f>
        <v/>
      </c>
      <c r="E1540">
        <f>VLOOKUP(B1540,'Input - companies list'!B:E,4,FALSE)</f>
        <v/>
      </c>
      <c r="F1540">
        <f>SUMIFS('Input - target event report'!H:H,'Input - target event report'!B:B,B1540,'Input - target event report'!D:D, "Private Investment")</f>
        <v/>
      </c>
      <c r="G1540">
        <f>IF(I1540&lt;2, "N/A", (MAXIFS('Input - target event report'!E:E,'Input - target event report'!B:B,B:B,'Input - target event report'!D:D,"Private Investment")-MINIFS('Input - target event report'!E:E,'Input - target event report'!B:B,B:B,'Input - target event report'!D:D,"Private Investment"))/(I1540-1))</f>
        <v/>
      </c>
      <c r="H1540">
        <f>IF(MAXIFS('Input - target event report'!E:E,'Input - target event report'!B:B,B:B,'Input - target event report'!D:D,"Private Investment") = 0, "N/A", TODAY() - MAXIFS('Input - target event report'!E:E,'Input - target event report'!B:B,B:B,'Input - target event report'!D:D,"Private Investment"))</f>
        <v/>
      </c>
      <c r="I1540">
        <f>COUNTIFS('Input - target event report'!B:B,B1540,'Input - target event report'!D:D, "Private Investment")</f>
        <v/>
      </c>
      <c r="J1540">
        <f>INDEX('Input - companies list'!$1:$10000,MATCH(B1540,'Input - companies list'!B:B,0),MATCH("Flow",'Input - companies list'!$1:$1,0 ))</f>
        <v/>
      </c>
      <c r="K1540">
        <f>INDEX('Input - companies list'!$1:$10000,MATCH(B1540,'Input - companies list'!B:B,0),MATCH("Inter-Cluster Connectivity",'Input - companies list'!$1:$1,0 ))</f>
        <v/>
      </c>
      <c r="L1540">
        <f>IFERROR(PERCENTRANK(F:F,F1540),0)</f>
        <v/>
      </c>
      <c r="M1540">
        <f>IFERROR(1 - PERCENTRANK(G:G,G1540),0)</f>
        <v/>
      </c>
      <c r="N1540">
        <f>IFERROR(1 - PERCENTRANK(H:H,H1540),0)</f>
        <v/>
      </c>
      <c r="O1540">
        <f>IFERROR(PERCENTRANK(I:I,I1540),0)</f>
        <v/>
      </c>
      <c r="P1540">
        <f>IFERROR(1 - PERCENTRANK(J:J,J1540),0)</f>
        <v/>
      </c>
      <c r="Q1540">
        <f>IFERROR(PERCENTRANK(K:K,K1540),0)</f>
        <v/>
      </c>
      <c r="R1540">
        <f>L1540*weight1+M1540*weight2+N1540*weight3+O1540*weight4+P1540*weight5+Q1540*weight6</f>
        <v/>
      </c>
    </row>
    <row r="1541" spans="1:18">
      <c r="A1541">
        <f>RANK(R1541,R:R)</f>
        <v/>
      </c>
      <c r="B1541" t="s">
        <v>17427</v>
      </c>
      <c r="C1541">
        <f>VLOOKUP(B1541,'Input - companies list'!B:L,2,FALSE)</f>
        <v/>
      </c>
      <c r="D1541">
        <f>VLOOKUP(B1541,'Input - companies list'!B:L,11,FALSE)</f>
        <v/>
      </c>
      <c r="E1541">
        <f>VLOOKUP(B1541,'Input - companies list'!B:E,4,FALSE)</f>
        <v/>
      </c>
      <c r="F1541">
        <f>SUMIFS('Input - target event report'!H:H,'Input - target event report'!B:B,B1541,'Input - target event report'!D:D, "Private Investment")</f>
        <v/>
      </c>
      <c r="G1541">
        <f>IF(I1541&lt;2, "N/A", (MAXIFS('Input - target event report'!E:E,'Input - target event report'!B:B,B:B,'Input - target event report'!D:D,"Private Investment")-MINIFS('Input - target event report'!E:E,'Input - target event report'!B:B,B:B,'Input - target event report'!D:D,"Private Investment"))/(I1541-1))</f>
        <v/>
      </c>
      <c r="H1541">
        <f>IF(MAXIFS('Input - target event report'!E:E,'Input - target event report'!B:B,B:B,'Input - target event report'!D:D,"Private Investment") = 0, "N/A", TODAY() - MAXIFS('Input - target event report'!E:E,'Input - target event report'!B:B,B:B,'Input - target event report'!D:D,"Private Investment"))</f>
        <v/>
      </c>
      <c r="I1541">
        <f>COUNTIFS('Input - target event report'!B:B,B1541,'Input - target event report'!D:D, "Private Investment")</f>
        <v/>
      </c>
      <c r="J1541">
        <f>INDEX('Input - companies list'!$1:$10000,MATCH(B1541,'Input - companies list'!B:B,0),MATCH("Flow",'Input - companies list'!$1:$1,0 ))</f>
        <v/>
      </c>
      <c r="K1541">
        <f>INDEX('Input - companies list'!$1:$10000,MATCH(B1541,'Input - companies list'!B:B,0),MATCH("Inter-Cluster Connectivity",'Input - companies list'!$1:$1,0 ))</f>
        <v/>
      </c>
      <c r="L1541">
        <f>IFERROR(PERCENTRANK(F:F,F1541),0)</f>
        <v/>
      </c>
      <c r="M1541">
        <f>IFERROR(1 - PERCENTRANK(G:G,G1541),0)</f>
        <v/>
      </c>
      <c r="N1541">
        <f>IFERROR(1 - PERCENTRANK(H:H,H1541),0)</f>
        <v/>
      </c>
      <c r="O1541">
        <f>IFERROR(PERCENTRANK(I:I,I1541),0)</f>
        <v/>
      </c>
      <c r="P1541">
        <f>IFERROR(1 - PERCENTRANK(J:J,J1541),0)</f>
        <v/>
      </c>
      <c r="Q1541">
        <f>IFERROR(PERCENTRANK(K:K,K1541),0)</f>
        <v/>
      </c>
      <c r="R1541">
        <f>L1541*weight1+M1541*weight2+N1541*weight3+O1541*weight4+P1541*weight5+Q1541*weight6</f>
        <v/>
      </c>
    </row>
    <row r="1542" spans="1:18">
      <c r="A1542">
        <f>RANK(R1542,R:R)</f>
        <v/>
      </c>
      <c r="B1542" t="s">
        <v>17439</v>
      </c>
      <c r="C1542">
        <f>VLOOKUP(B1542,'Input - companies list'!B:L,2,FALSE)</f>
        <v/>
      </c>
      <c r="D1542">
        <f>VLOOKUP(B1542,'Input - companies list'!B:L,11,FALSE)</f>
        <v/>
      </c>
      <c r="E1542">
        <f>VLOOKUP(B1542,'Input - companies list'!B:E,4,FALSE)</f>
        <v/>
      </c>
      <c r="F1542">
        <f>SUMIFS('Input - target event report'!H:H,'Input - target event report'!B:B,B1542,'Input - target event report'!D:D, "Private Investment")</f>
        <v/>
      </c>
      <c r="G1542">
        <f>IF(I1542&lt;2, "N/A", (MAXIFS('Input - target event report'!E:E,'Input - target event report'!B:B,B:B,'Input - target event report'!D:D,"Private Investment")-MINIFS('Input - target event report'!E:E,'Input - target event report'!B:B,B:B,'Input - target event report'!D:D,"Private Investment"))/(I1542-1))</f>
        <v/>
      </c>
      <c r="H1542">
        <f>IF(MAXIFS('Input - target event report'!E:E,'Input - target event report'!B:B,B:B,'Input - target event report'!D:D,"Private Investment") = 0, "N/A", TODAY() - MAXIFS('Input - target event report'!E:E,'Input - target event report'!B:B,B:B,'Input - target event report'!D:D,"Private Investment"))</f>
        <v/>
      </c>
      <c r="I1542">
        <f>COUNTIFS('Input - target event report'!B:B,B1542,'Input - target event report'!D:D, "Private Investment")</f>
        <v/>
      </c>
      <c r="J1542">
        <f>INDEX('Input - companies list'!$1:$10000,MATCH(B1542,'Input - companies list'!B:B,0),MATCH("Flow",'Input - companies list'!$1:$1,0 ))</f>
        <v/>
      </c>
      <c r="K1542">
        <f>INDEX('Input - companies list'!$1:$10000,MATCH(B1542,'Input - companies list'!B:B,0),MATCH("Inter-Cluster Connectivity",'Input - companies list'!$1:$1,0 ))</f>
        <v/>
      </c>
      <c r="L1542">
        <f>IFERROR(PERCENTRANK(F:F,F1542),0)</f>
        <v/>
      </c>
      <c r="M1542">
        <f>IFERROR(1 - PERCENTRANK(G:G,G1542),0)</f>
        <v/>
      </c>
      <c r="N1542">
        <f>IFERROR(1 - PERCENTRANK(H:H,H1542),0)</f>
        <v/>
      </c>
      <c r="O1542">
        <f>IFERROR(PERCENTRANK(I:I,I1542),0)</f>
        <v/>
      </c>
      <c r="P1542">
        <f>IFERROR(1 - PERCENTRANK(J:J,J1542),0)</f>
        <v/>
      </c>
      <c r="Q1542">
        <f>IFERROR(PERCENTRANK(K:K,K1542),0)</f>
        <v/>
      </c>
      <c r="R1542">
        <f>L1542*weight1+M1542*weight2+N1542*weight3+O1542*weight4+P1542*weight5+Q1542*weight6</f>
        <v/>
      </c>
    </row>
    <row r="1543" spans="1:18">
      <c r="A1543">
        <f>RANK(R1543,R:R)</f>
        <v/>
      </c>
      <c r="B1543" t="s">
        <v>17449</v>
      </c>
      <c r="C1543">
        <f>VLOOKUP(B1543,'Input - companies list'!B:L,2,FALSE)</f>
        <v/>
      </c>
      <c r="D1543">
        <f>VLOOKUP(B1543,'Input - companies list'!B:L,11,FALSE)</f>
        <v/>
      </c>
      <c r="E1543">
        <f>VLOOKUP(B1543,'Input - companies list'!B:E,4,FALSE)</f>
        <v/>
      </c>
      <c r="F1543">
        <f>SUMIFS('Input - target event report'!H:H,'Input - target event report'!B:B,B1543,'Input - target event report'!D:D, "Private Investment")</f>
        <v/>
      </c>
      <c r="G1543">
        <f>IF(I1543&lt;2, "N/A", (MAXIFS('Input - target event report'!E:E,'Input - target event report'!B:B,B:B,'Input - target event report'!D:D,"Private Investment")-MINIFS('Input - target event report'!E:E,'Input - target event report'!B:B,B:B,'Input - target event report'!D:D,"Private Investment"))/(I1543-1))</f>
        <v/>
      </c>
      <c r="H1543">
        <f>IF(MAXIFS('Input - target event report'!E:E,'Input - target event report'!B:B,B:B,'Input - target event report'!D:D,"Private Investment") = 0, "N/A", TODAY() - MAXIFS('Input - target event report'!E:E,'Input - target event report'!B:B,B:B,'Input - target event report'!D:D,"Private Investment"))</f>
        <v/>
      </c>
      <c r="I1543">
        <f>COUNTIFS('Input - target event report'!B:B,B1543,'Input - target event report'!D:D, "Private Investment")</f>
        <v/>
      </c>
      <c r="J1543">
        <f>INDEX('Input - companies list'!$1:$10000,MATCH(B1543,'Input - companies list'!B:B,0),MATCH("Flow",'Input - companies list'!$1:$1,0 ))</f>
        <v/>
      </c>
      <c r="K1543">
        <f>INDEX('Input - companies list'!$1:$10000,MATCH(B1543,'Input - companies list'!B:B,0),MATCH("Inter-Cluster Connectivity",'Input - companies list'!$1:$1,0 ))</f>
        <v/>
      </c>
      <c r="L1543">
        <f>IFERROR(PERCENTRANK(F:F,F1543),0)</f>
        <v/>
      </c>
      <c r="M1543">
        <f>IFERROR(1 - PERCENTRANK(G:G,G1543),0)</f>
        <v/>
      </c>
      <c r="N1543">
        <f>IFERROR(1 - PERCENTRANK(H:H,H1543),0)</f>
        <v/>
      </c>
      <c r="O1543">
        <f>IFERROR(PERCENTRANK(I:I,I1543),0)</f>
        <v/>
      </c>
      <c r="P1543">
        <f>IFERROR(1 - PERCENTRANK(J:J,J1543),0)</f>
        <v/>
      </c>
      <c r="Q1543">
        <f>IFERROR(PERCENTRANK(K:K,K1543),0)</f>
        <v/>
      </c>
      <c r="R1543">
        <f>L1543*weight1+M1543*weight2+N1543*weight3+O1543*weight4+P1543*weight5+Q1543*weight6</f>
        <v/>
      </c>
    </row>
    <row r="1544" spans="1:18">
      <c r="A1544">
        <f>RANK(R1544,R:R)</f>
        <v/>
      </c>
      <c r="B1544" t="s">
        <v>17459</v>
      </c>
      <c r="C1544">
        <f>VLOOKUP(B1544,'Input - companies list'!B:L,2,FALSE)</f>
        <v/>
      </c>
      <c r="D1544">
        <f>VLOOKUP(B1544,'Input - companies list'!B:L,11,FALSE)</f>
        <v/>
      </c>
      <c r="E1544">
        <f>VLOOKUP(B1544,'Input - companies list'!B:E,4,FALSE)</f>
        <v/>
      </c>
      <c r="F1544">
        <f>SUMIFS('Input - target event report'!H:H,'Input - target event report'!B:B,B1544,'Input - target event report'!D:D, "Private Investment")</f>
        <v/>
      </c>
      <c r="G1544">
        <f>IF(I1544&lt;2, "N/A", (MAXIFS('Input - target event report'!E:E,'Input - target event report'!B:B,B:B,'Input - target event report'!D:D,"Private Investment")-MINIFS('Input - target event report'!E:E,'Input - target event report'!B:B,B:B,'Input - target event report'!D:D,"Private Investment"))/(I1544-1))</f>
        <v/>
      </c>
      <c r="H1544">
        <f>IF(MAXIFS('Input - target event report'!E:E,'Input - target event report'!B:B,B:B,'Input - target event report'!D:D,"Private Investment") = 0, "N/A", TODAY() - MAXIFS('Input - target event report'!E:E,'Input - target event report'!B:B,B:B,'Input - target event report'!D:D,"Private Investment"))</f>
        <v/>
      </c>
      <c r="I1544">
        <f>COUNTIFS('Input - target event report'!B:B,B1544,'Input - target event report'!D:D, "Private Investment")</f>
        <v/>
      </c>
      <c r="J1544">
        <f>INDEX('Input - companies list'!$1:$10000,MATCH(B1544,'Input - companies list'!B:B,0),MATCH("Flow",'Input - companies list'!$1:$1,0 ))</f>
        <v/>
      </c>
      <c r="K1544">
        <f>INDEX('Input - companies list'!$1:$10000,MATCH(B1544,'Input - companies list'!B:B,0),MATCH("Inter-Cluster Connectivity",'Input - companies list'!$1:$1,0 ))</f>
        <v/>
      </c>
      <c r="L1544">
        <f>IFERROR(PERCENTRANK(F:F,F1544),0)</f>
        <v/>
      </c>
      <c r="M1544">
        <f>IFERROR(1 - PERCENTRANK(G:G,G1544),0)</f>
        <v/>
      </c>
      <c r="N1544">
        <f>IFERROR(1 - PERCENTRANK(H:H,H1544),0)</f>
        <v/>
      </c>
      <c r="O1544">
        <f>IFERROR(PERCENTRANK(I:I,I1544),0)</f>
        <v/>
      </c>
      <c r="P1544">
        <f>IFERROR(1 - PERCENTRANK(J:J,J1544),0)</f>
        <v/>
      </c>
      <c r="Q1544">
        <f>IFERROR(PERCENTRANK(K:K,K1544),0)</f>
        <v/>
      </c>
      <c r="R1544">
        <f>L1544*weight1+M1544*weight2+N1544*weight3+O1544*weight4+P1544*weight5+Q1544*weight6</f>
        <v/>
      </c>
    </row>
    <row r="1545" spans="1:18">
      <c r="A1545">
        <f>RANK(R1545,R:R)</f>
        <v/>
      </c>
      <c r="B1545" t="s">
        <v>17467</v>
      </c>
      <c r="C1545">
        <f>VLOOKUP(B1545,'Input - companies list'!B:L,2,FALSE)</f>
        <v/>
      </c>
      <c r="D1545">
        <f>VLOOKUP(B1545,'Input - companies list'!B:L,11,FALSE)</f>
        <v/>
      </c>
      <c r="E1545">
        <f>VLOOKUP(B1545,'Input - companies list'!B:E,4,FALSE)</f>
        <v/>
      </c>
      <c r="F1545">
        <f>SUMIFS('Input - target event report'!H:H,'Input - target event report'!B:B,B1545,'Input - target event report'!D:D, "Private Investment")</f>
        <v/>
      </c>
      <c r="G1545">
        <f>IF(I1545&lt;2, "N/A", (MAXIFS('Input - target event report'!E:E,'Input - target event report'!B:B,B:B,'Input - target event report'!D:D,"Private Investment")-MINIFS('Input - target event report'!E:E,'Input - target event report'!B:B,B:B,'Input - target event report'!D:D,"Private Investment"))/(I1545-1))</f>
        <v/>
      </c>
      <c r="H1545">
        <f>IF(MAXIFS('Input - target event report'!E:E,'Input - target event report'!B:B,B:B,'Input - target event report'!D:D,"Private Investment") = 0, "N/A", TODAY() - MAXIFS('Input - target event report'!E:E,'Input - target event report'!B:B,B:B,'Input - target event report'!D:D,"Private Investment"))</f>
        <v/>
      </c>
      <c r="I1545">
        <f>COUNTIFS('Input - target event report'!B:B,B1545,'Input - target event report'!D:D, "Private Investment")</f>
        <v/>
      </c>
      <c r="J1545">
        <f>INDEX('Input - companies list'!$1:$10000,MATCH(B1545,'Input - companies list'!B:B,0),MATCH("Flow",'Input - companies list'!$1:$1,0 ))</f>
        <v/>
      </c>
      <c r="K1545">
        <f>INDEX('Input - companies list'!$1:$10000,MATCH(B1545,'Input - companies list'!B:B,0),MATCH("Inter-Cluster Connectivity",'Input - companies list'!$1:$1,0 ))</f>
        <v/>
      </c>
      <c r="L1545">
        <f>IFERROR(PERCENTRANK(F:F,F1545),0)</f>
        <v/>
      </c>
      <c r="M1545">
        <f>IFERROR(1 - PERCENTRANK(G:G,G1545),0)</f>
        <v/>
      </c>
      <c r="N1545">
        <f>IFERROR(1 - PERCENTRANK(H:H,H1545),0)</f>
        <v/>
      </c>
      <c r="O1545">
        <f>IFERROR(PERCENTRANK(I:I,I1545),0)</f>
        <v/>
      </c>
      <c r="P1545">
        <f>IFERROR(1 - PERCENTRANK(J:J,J1545),0)</f>
        <v/>
      </c>
      <c r="Q1545">
        <f>IFERROR(PERCENTRANK(K:K,K1545),0)</f>
        <v/>
      </c>
      <c r="R1545">
        <f>L1545*weight1+M1545*weight2+N1545*weight3+O1545*weight4+P1545*weight5+Q1545*weight6</f>
        <v/>
      </c>
    </row>
    <row r="1546" spans="1:18">
      <c r="A1546">
        <f>RANK(R1546,R:R)</f>
        <v/>
      </c>
      <c r="B1546" t="s">
        <v>17479</v>
      </c>
      <c r="C1546">
        <f>VLOOKUP(B1546,'Input - companies list'!B:L,2,FALSE)</f>
        <v/>
      </c>
      <c r="D1546">
        <f>VLOOKUP(B1546,'Input - companies list'!B:L,11,FALSE)</f>
        <v/>
      </c>
      <c r="E1546">
        <f>VLOOKUP(B1546,'Input - companies list'!B:E,4,FALSE)</f>
        <v/>
      </c>
      <c r="F1546">
        <f>SUMIFS('Input - target event report'!H:H,'Input - target event report'!B:B,B1546,'Input - target event report'!D:D, "Private Investment")</f>
        <v/>
      </c>
      <c r="G1546">
        <f>IF(I1546&lt;2, "N/A", (MAXIFS('Input - target event report'!E:E,'Input - target event report'!B:B,B:B,'Input - target event report'!D:D,"Private Investment")-MINIFS('Input - target event report'!E:E,'Input - target event report'!B:B,B:B,'Input - target event report'!D:D,"Private Investment"))/(I1546-1))</f>
        <v/>
      </c>
      <c r="H1546">
        <f>IF(MAXIFS('Input - target event report'!E:E,'Input - target event report'!B:B,B:B,'Input - target event report'!D:D,"Private Investment") = 0, "N/A", TODAY() - MAXIFS('Input - target event report'!E:E,'Input - target event report'!B:B,B:B,'Input - target event report'!D:D,"Private Investment"))</f>
        <v/>
      </c>
      <c r="I1546">
        <f>COUNTIFS('Input - target event report'!B:B,B1546,'Input - target event report'!D:D, "Private Investment")</f>
        <v/>
      </c>
      <c r="J1546">
        <f>INDEX('Input - companies list'!$1:$10000,MATCH(B1546,'Input - companies list'!B:B,0),MATCH("Flow",'Input - companies list'!$1:$1,0 ))</f>
        <v/>
      </c>
      <c r="K1546">
        <f>INDEX('Input - companies list'!$1:$10000,MATCH(B1546,'Input - companies list'!B:B,0),MATCH("Inter-Cluster Connectivity",'Input - companies list'!$1:$1,0 ))</f>
        <v/>
      </c>
      <c r="L1546">
        <f>IFERROR(PERCENTRANK(F:F,F1546),0)</f>
        <v/>
      </c>
      <c r="M1546">
        <f>IFERROR(1 - PERCENTRANK(G:G,G1546),0)</f>
        <v/>
      </c>
      <c r="N1546">
        <f>IFERROR(1 - PERCENTRANK(H:H,H1546),0)</f>
        <v/>
      </c>
      <c r="O1546">
        <f>IFERROR(PERCENTRANK(I:I,I1546),0)</f>
        <v/>
      </c>
      <c r="P1546">
        <f>IFERROR(1 - PERCENTRANK(J:J,J1546),0)</f>
        <v/>
      </c>
      <c r="Q1546">
        <f>IFERROR(PERCENTRANK(K:K,K1546),0)</f>
        <v/>
      </c>
      <c r="R1546">
        <f>L1546*weight1+M1546*weight2+N1546*weight3+O1546*weight4+P1546*weight5+Q1546*weight6</f>
        <v/>
      </c>
    </row>
    <row r="1547" spans="1:18">
      <c r="A1547">
        <f>RANK(R1547,R:R)</f>
        <v/>
      </c>
      <c r="B1547" t="s">
        <v>17488</v>
      </c>
      <c r="C1547">
        <f>VLOOKUP(B1547,'Input - companies list'!B:L,2,FALSE)</f>
        <v/>
      </c>
      <c r="D1547">
        <f>VLOOKUP(B1547,'Input - companies list'!B:L,11,FALSE)</f>
        <v/>
      </c>
      <c r="E1547">
        <f>VLOOKUP(B1547,'Input - companies list'!B:E,4,FALSE)</f>
        <v/>
      </c>
      <c r="F1547">
        <f>SUMIFS('Input - target event report'!H:H,'Input - target event report'!B:B,B1547,'Input - target event report'!D:D, "Private Investment")</f>
        <v/>
      </c>
      <c r="G1547">
        <f>IF(I1547&lt;2, "N/A", (MAXIFS('Input - target event report'!E:E,'Input - target event report'!B:B,B:B,'Input - target event report'!D:D,"Private Investment")-MINIFS('Input - target event report'!E:E,'Input - target event report'!B:B,B:B,'Input - target event report'!D:D,"Private Investment"))/(I1547-1))</f>
        <v/>
      </c>
      <c r="H1547">
        <f>IF(MAXIFS('Input - target event report'!E:E,'Input - target event report'!B:B,B:B,'Input - target event report'!D:D,"Private Investment") = 0, "N/A", TODAY() - MAXIFS('Input - target event report'!E:E,'Input - target event report'!B:B,B:B,'Input - target event report'!D:D,"Private Investment"))</f>
        <v/>
      </c>
      <c r="I1547">
        <f>COUNTIFS('Input - target event report'!B:B,B1547,'Input - target event report'!D:D, "Private Investment")</f>
        <v/>
      </c>
      <c r="J1547">
        <f>INDEX('Input - companies list'!$1:$10000,MATCH(B1547,'Input - companies list'!B:B,0),MATCH("Flow",'Input - companies list'!$1:$1,0 ))</f>
        <v/>
      </c>
      <c r="K1547">
        <f>INDEX('Input - companies list'!$1:$10000,MATCH(B1547,'Input - companies list'!B:B,0),MATCH("Inter-Cluster Connectivity",'Input - companies list'!$1:$1,0 ))</f>
        <v/>
      </c>
      <c r="L1547">
        <f>IFERROR(PERCENTRANK(F:F,F1547),0)</f>
        <v/>
      </c>
      <c r="M1547">
        <f>IFERROR(1 - PERCENTRANK(G:G,G1547),0)</f>
        <v/>
      </c>
      <c r="N1547">
        <f>IFERROR(1 - PERCENTRANK(H:H,H1547),0)</f>
        <v/>
      </c>
      <c r="O1547">
        <f>IFERROR(PERCENTRANK(I:I,I1547),0)</f>
        <v/>
      </c>
      <c r="P1547">
        <f>IFERROR(1 - PERCENTRANK(J:J,J1547),0)</f>
        <v/>
      </c>
      <c r="Q1547">
        <f>IFERROR(PERCENTRANK(K:K,K1547),0)</f>
        <v/>
      </c>
      <c r="R1547">
        <f>L1547*weight1+M1547*weight2+N1547*weight3+O1547*weight4+P1547*weight5+Q1547*weight6</f>
        <v/>
      </c>
    </row>
    <row r="1548" spans="1:18">
      <c r="A1548">
        <f>RANK(R1548,R:R)</f>
        <v/>
      </c>
      <c r="B1548" t="s">
        <v>17499</v>
      </c>
      <c r="C1548">
        <f>VLOOKUP(B1548,'Input - companies list'!B:L,2,FALSE)</f>
        <v/>
      </c>
      <c r="D1548">
        <f>VLOOKUP(B1548,'Input - companies list'!B:L,11,FALSE)</f>
        <v/>
      </c>
      <c r="E1548">
        <f>VLOOKUP(B1548,'Input - companies list'!B:E,4,FALSE)</f>
        <v/>
      </c>
      <c r="F1548">
        <f>SUMIFS('Input - target event report'!H:H,'Input - target event report'!B:B,B1548,'Input - target event report'!D:D, "Private Investment")</f>
        <v/>
      </c>
      <c r="G1548">
        <f>IF(I1548&lt;2, "N/A", (MAXIFS('Input - target event report'!E:E,'Input - target event report'!B:B,B:B,'Input - target event report'!D:D,"Private Investment")-MINIFS('Input - target event report'!E:E,'Input - target event report'!B:B,B:B,'Input - target event report'!D:D,"Private Investment"))/(I1548-1))</f>
        <v/>
      </c>
      <c r="H1548">
        <f>IF(MAXIFS('Input - target event report'!E:E,'Input - target event report'!B:B,B:B,'Input - target event report'!D:D,"Private Investment") = 0, "N/A", TODAY() - MAXIFS('Input - target event report'!E:E,'Input - target event report'!B:B,B:B,'Input - target event report'!D:D,"Private Investment"))</f>
        <v/>
      </c>
      <c r="I1548">
        <f>COUNTIFS('Input - target event report'!B:B,B1548,'Input - target event report'!D:D, "Private Investment")</f>
        <v/>
      </c>
      <c r="J1548">
        <f>INDEX('Input - companies list'!$1:$10000,MATCH(B1548,'Input - companies list'!B:B,0),MATCH("Flow",'Input - companies list'!$1:$1,0 ))</f>
        <v/>
      </c>
      <c r="K1548">
        <f>INDEX('Input - companies list'!$1:$10000,MATCH(B1548,'Input - companies list'!B:B,0),MATCH("Inter-Cluster Connectivity",'Input - companies list'!$1:$1,0 ))</f>
        <v/>
      </c>
      <c r="L1548">
        <f>IFERROR(PERCENTRANK(F:F,F1548),0)</f>
        <v/>
      </c>
      <c r="M1548">
        <f>IFERROR(1 - PERCENTRANK(G:G,G1548),0)</f>
        <v/>
      </c>
      <c r="N1548">
        <f>IFERROR(1 - PERCENTRANK(H:H,H1548),0)</f>
        <v/>
      </c>
      <c r="O1548">
        <f>IFERROR(PERCENTRANK(I:I,I1548),0)</f>
        <v/>
      </c>
      <c r="P1548">
        <f>IFERROR(1 - PERCENTRANK(J:J,J1548),0)</f>
        <v/>
      </c>
      <c r="Q1548">
        <f>IFERROR(PERCENTRANK(K:K,K1548),0)</f>
        <v/>
      </c>
      <c r="R1548">
        <f>L1548*weight1+M1548*weight2+N1548*weight3+O1548*weight4+P1548*weight5+Q1548*weight6</f>
        <v/>
      </c>
    </row>
    <row r="1549" spans="1:18">
      <c r="A1549">
        <f>RANK(R1549,R:R)</f>
        <v/>
      </c>
      <c r="B1549" t="s">
        <v>17510</v>
      </c>
      <c r="C1549">
        <f>VLOOKUP(B1549,'Input - companies list'!B:L,2,FALSE)</f>
        <v/>
      </c>
      <c r="D1549">
        <f>VLOOKUP(B1549,'Input - companies list'!B:L,11,FALSE)</f>
        <v/>
      </c>
      <c r="E1549">
        <f>VLOOKUP(B1549,'Input - companies list'!B:E,4,FALSE)</f>
        <v/>
      </c>
      <c r="F1549">
        <f>SUMIFS('Input - target event report'!H:H,'Input - target event report'!B:B,B1549,'Input - target event report'!D:D, "Private Investment")</f>
        <v/>
      </c>
      <c r="G1549">
        <f>IF(I1549&lt;2, "N/A", (MAXIFS('Input - target event report'!E:E,'Input - target event report'!B:B,B:B,'Input - target event report'!D:D,"Private Investment")-MINIFS('Input - target event report'!E:E,'Input - target event report'!B:B,B:B,'Input - target event report'!D:D,"Private Investment"))/(I1549-1))</f>
        <v/>
      </c>
      <c r="H1549">
        <f>IF(MAXIFS('Input - target event report'!E:E,'Input - target event report'!B:B,B:B,'Input - target event report'!D:D,"Private Investment") = 0, "N/A", TODAY() - MAXIFS('Input - target event report'!E:E,'Input - target event report'!B:B,B:B,'Input - target event report'!D:D,"Private Investment"))</f>
        <v/>
      </c>
      <c r="I1549">
        <f>COUNTIFS('Input - target event report'!B:B,B1549,'Input - target event report'!D:D, "Private Investment")</f>
        <v/>
      </c>
      <c r="J1549">
        <f>INDEX('Input - companies list'!$1:$10000,MATCH(B1549,'Input - companies list'!B:B,0),MATCH("Flow",'Input - companies list'!$1:$1,0 ))</f>
        <v/>
      </c>
      <c r="K1549">
        <f>INDEX('Input - companies list'!$1:$10000,MATCH(B1549,'Input - companies list'!B:B,0),MATCH("Inter-Cluster Connectivity",'Input - companies list'!$1:$1,0 ))</f>
        <v/>
      </c>
      <c r="L1549">
        <f>IFERROR(PERCENTRANK(F:F,F1549),0)</f>
        <v/>
      </c>
      <c r="M1549">
        <f>IFERROR(1 - PERCENTRANK(G:G,G1549),0)</f>
        <v/>
      </c>
      <c r="N1549">
        <f>IFERROR(1 - PERCENTRANK(H:H,H1549),0)</f>
        <v/>
      </c>
      <c r="O1549">
        <f>IFERROR(PERCENTRANK(I:I,I1549),0)</f>
        <v/>
      </c>
      <c r="P1549">
        <f>IFERROR(1 - PERCENTRANK(J:J,J1549),0)</f>
        <v/>
      </c>
      <c r="Q1549">
        <f>IFERROR(PERCENTRANK(K:K,K1549),0)</f>
        <v/>
      </c>
      <c r="R1549">
        <f>L1549*weight1+M1549*weight2+N1549*weight3+O1549*weight4+P1549*weight5+Q1549*weight6</f>
        <v/>
      </c>
    </row>
    <row r="1550" spans="1:18">
      <c r="A1550">
        <f>RANK(R1550,R:R)</f>
        <v/>
      </c>
      <c r="B1550" t="s">
        <v>17520</v>
      </c>
      <c r="C1550">
        <f>VLOOKUP(B1550,'Input - companies list'!B:L,2,FALSE)</f>
        <v/>
      </c>
      <c r="D1550">
        <f>VLOOKUP(B1550,'Input - companies list'!B:L,11,FALSE)</f>
        <v/>
      </c>
      <c r="E1550">
        <f>VLOOKUP(B1550,'Input - companies list'!B:E,4,FALSE)</f>
        <v/>
      </c>
      <c r="F1550">
        <f>SUMIFS('Input - target event report'!H:H,'Input - target event report'!B:B,B1550,'Input - target event report'!D:D, "Private Investment")</f>
        <v/>
      </c>
      <c r="G1550">
        <f>IF(I1550&lt;2, "N/A", (MAXIFS('Input - target event report'!E:E,'Input - target event report'!B:B,B:B,'Input - target event report'!D:D,"Private Investment")-MINIFS('Input - target event report'!E:E,'Input - target event report'!B:B,B:B,'Input - target event report'!D:D,"Private Investment"))/(I1550-1))</f>
        <v/>
      </c>
      <c r="H1550">
        <f>IF(MAXIFS('Input - target event report'!E:E,'Input - target event report'!B:B,B:B,'Input - target event report'!D:D,"Private Investment") = 0, "N/A", TODAY() - MAXIFS('Input - target event report'!E:E,'Input - target event report'!B:B,B:B,'Input - target event report'!D:D,"Private Investment"))</f>
        <v/>
      </c>
      <c r="I1550">
        <f>COUNTIFS('Input - target event report'!B:B,B1550,'Input - target event report'!D:D, "Private Investment")</f>
        <v/>
      </c>
      <c r="J1550">
        <f>INDEX('Input - companies list'!$1:$10000,MATCH(B1550,'Input - companies list'!B:B,0),MATCH("Flow",'Input - companies list'!$1:$1,0 ))</f>
        <v/>
      </c>
      <c r="K1550">
        <f>INDEX('Input - companies list'!$1:$10000,MATCH(B1550,'Input - companies list'!B:B,0),MATCH("Inter-Cluster Connectivity",'Input - companies list'!$1:$1,0 ))</f>
        <v/>
      </c>
      <c r="L1550">
        <f>IFERROR(PERCENTRANK(F:F,F1550),0)</f>
        <v/>
      </c>
      <c r="M1550">
        <f>IFERROR(1 - PERCENTRANK(G:G,G1550),0)</f>
        <v/>
      </c>
      <c r="N1550">
        <f>IFERROR(1 - PERCENTRANK(H:H,H1550),0)</f>
        <v/>
      </c>
      <c r="O1550">
        <f>IFERROR(PERCENTRANK(I:I,I1550),0)</f>
        <v/>
      </c>
      <c r="P1550">
        <f>IFERROR(1 - PERCENTRANK(J:J,J1550),0)</f>
        <v/>
      </c>
      <c r="Q1550">
        <f>IFERROR(PERCENTRANK(K:K,K1550),0)</f>
        <v/>
      </c>
      <c r="R1550">
        <f>L1550*weight1+M1550*weight2+N1550*weight3+O1550*weight4+P1550*weight5+Q1550*weight6</f>
        <v/>
      </c>
    </row>
    <row r="1551" spans="1:18">
      <c r="A1551">
        <f>RANK(R1551,R:R)</f>
        <v/>
      </c>
      <c r="B1551" t="s">
        <v>17532</v>
      </c>
      <c r="C1551">
        <f>VLOOKUP(B1551,'Input - companies list'!B:L,2,FALSE)</f>
        <v/>
      </c>
      <c r="D1551">
        <f>VLOOKUP(B1551,'Input - companies list'!B:L,11,FALSE)</f>
        <v/>
      </c>
      <c r="E1551">
        <f>VLOOKUP(B1551,'Input - companies list'!B:E,4,FALSE)</f>
        <v/>
      </c>
      <c r="F1551">
        <f>SUMIFS('Input - target event report'!H:H,'Input - target event report'!B:B,B1551,'Input - target event report'!D:D, "Private Investment")</f>
        <v/>
      </c>
      <c r="G1551">
        <f>IF(I1551&lt;2, "N/A", (MAXIFS('Input - target event report'!E:E,'Input - target event report'!B:B,B:B,'Input - target event report'!D:D,"Private Investment")-MINIFS('Input - target event report'!E:E,'Input - target event report'!B:B,B:B,'Input - target event report'!D:D,"Private Investment"))/(I1551-1))</f>
        <v/>
      </c>
      <c r="H1551">
        <f>IF(MAXIFS('Input - target event report'!E:E,'Input - target event report'!B:B,B:B,'Input - target event report'!D:D,"Private Investment") = 0, "N/A", TODAY() - MAXIFS('Input - target event report'!E:E,'Input - target event report'!B:B,B:B,'Input - target event report'!D:D,"Private Investment"))</f>
        <v/>
      </c>
      <c r="I1551">
        <f>COUNTIFS('Input - target event report'!B:B,B1551,'Input - target event report'!D:D, "Private Investment")</f>
        <v/>
      </c>
      <c r="J1551">
        <f>INDEX('Input - companies list'!$1:$10000,MATCH(B1551,'Input - companies list'!B:B,0),MATCH("Flow",'Input - companies list'!$1:$1,0 ))</f>
        <v/>
      </c>
      <c r="K1551">
        <f>INDEX('Input - companies list'!$1:$10000,MATCH(B1551,'Input - companies list'!B:B,0),MATCH("Inter-Cluster Connectivity",'Input - companies list'!$1:$1,0 ))</f>
        <v/>
      </c>
      <c r="L1551">
        <f>IFERROR(PERCENTRANK(F:F,F1551),0)</f>
        <v/>
      </c>
      <c r="M1551">
        <f>IFERROR(1 - PERCENTRANK(G:G,G1551),0)</f>
        <v/>
      </c>
      <c r="N1551">
        <f>IFERROR(1 - PERCENTRANK(H:H,H1551),0)</f>
        <v/>
      </c>
      <c r="O1551">
        <f>IFERROR(PERCENTRANK(I:I,I1551),0)</f>
        <v/>
      </c>
      <c r="P1551">
        <f>IFERROR(1 - PERCENTRANK(J:J,J1551),0)</f>
        <v/>
      </c>
      <c r="Q1551">
        <f>IFERROR(PERCENTRANK(K:K,K1551),0)</f>
        <v/>
      </c>
      <c r="R1551">
        <f>L1551*weight1+M1551*weight2+N1551*weight3+O1551*weight4+P1551*weight5+Q1551*weight6</f>
        <v/>
      </c>
    </row>
    <row r="1552" spans="1:18">
      <c r="A1552">
        <f>RANK(R1552,R:R)</f>
        <v/>
      </c>
      <c r="B1552" t="s">
        <v>17542</v>
      </c>
      <c r="C1552">
        <f>VLOOKUP(B1552,'Input - companies list'!B:L,2,FALSE)</f>
        <v/>
      </c>
      <c r="D1552">
        <f>VLOOKUP(B1552,'Input - companies list'!B:L,11,FALSE)</f>
        <v/>
      </c>
      <c r="E1552">
        <f>VLOOKUP(B1552,'Input - companies list'!B:E,4,FALSE)</f>
        <v/>
      </c>
      <c r="F1552">
        <f>SUMIFS('Input - target event report'!H:H,'Input - target event report'!B:B,B1552,'Input - target event report'!D:D, "Private Investment")</f>
        <v/>
      </c>
      <c r="G1552">
        <f>IF(I1552&lt;2, "N/A", (MAXIFS('Input - target event report'!E:E,'Input - target event report'!B:B,B:B,'Input - target event report'!D:D,"Private Investment")-MINIFS('Input - target event report'!E:E,'Input - target event report'!B:B,B:B,'Input - target event report'!D:D,"Private Investment"))/(I1552-1))</f>
        <v/>
      </c>
      <c r="H1552">
        <f>IF(MAXIFS('Input - target event report'!E:E,'Input - target event report'!B:B,B:B,'Input - target event report'!D:D,"Private Investment") = 0, "N/A", TODAY() - MAXIFS('Input - target event report'!E:E,'Input - target event report'!B:B,B:B,'Input - target event report'!D:D,"Private Investment"))</f>
        <v/>
      </c>
      <c r="I1552">
        <f>COUNTIFS('Input - target event report'!B:B,B1552,'Input - target event report'!D:D, "Private Investment")</f>
        <v/>
      </c>
      <c r="J1552">
        <f>INDEX('Input - companies list'!$1:$10000,MATCH(B1552,'Input - companies list'!B:B,0),MATCH("Flow",'Input - companies list'!$1:$1,0 ))</f>
        <v/>
      </c>
      <c r="K1552">
        <f>INDEX('Input - companies list'!$1:$10000,MATCH(B1552,'Input - companies list'!B:B,0),MATCH("Inter-Cluster Connectivity",'Input - companies list'!$1:$1,0 ))</f>
        <v/>
      </c>
      <c r="L1552">
        <f>IFERROR(PERCENTRANK(F:F,F1552),0)</f>
        <v/>
      </c>
      <c r="M1552">
        <f>IFERROR(1 - PERCENTRANK(G:G,G1552),0)</f>
        <v/>
      </c>
      <c r="N1552">
        <f>IFERROR(1 - PERCENTRANK(H:H,H1552),0)</f>
        <v/>
      </c>
      <c r="O1552">
        <f>IFERROR(PERCENTRANK(I:I,I1552),0)</f>
        <v/>
      </c>
      <c r="P1552">
        <f>IFERROR(1 - PERCENTRANK(J:J,J1552),0)</f>
        <v/>
      </c>
      <c r="Q1552">
        <f>IFERROR(PERCENTRANK(K:K,K1552),0)</f>
        <v/>
      </c>
      <c r="R1552">
        <f>L1552*weight1+M1552*weight2+N1552*weight3+O1552*weight4+P1552*weight5+Q1552*weight6</f>
        <v/>
      </c>
    </row>
    <row r="1553" spans="1:18">
      <c r="A1553">
        <f>RANK(R1553,R:R)</f>
        <v/>
      </c>
      <c r="B1553" t="s">
        <v>17553</v>
      </c>
      <c r="C1553">
        <f>VLOOKUP(B1553,'Input - companies list'!B:L,2,FALSE)</f>
        <v/>
      </c>
      <c r="D1553">
        <f>VLOOKUP(B1553,'Input - companies list'!B:L,11,FALSE)</f>
        <v/>
      </c>
      <c r="E1553">
        <f>VLOOKUP(B1553,'Input - companies list'!B:E,4,FALSE)</f>
        <v/>
      </c>
      <c r="F1553">
        <f>SUMIFS('Input - target event report'!H:H,'Input - target event report'!B:B,B1553,'Input - target event report'!D:D, "Private Investment")</f>
        <v/>
      </c>
      <c r="G1553">
        <f>IF(I1553&lt;2, "N/A", (MAXIFS('Input - target event report'!E:E,'Input - target event report'!B:B,B:B,'Input - target event report'!D:D,"Private Investment")-MINIFS('Input - target event report'!E:E,'Input - target event report'!B:B,B:B,'Input - target event report'!D:D,"Private Investment"))/(I1553-1))</f>
        <v/>
      </c>
      <c r="H1553">
        <f>IF(MAXIFS('Input - target event report'!E:E,'Input - target event report'!B:B,B:B,'Input - target event report'!D:D,"Private Investment") = 0, "N/A", TODAY() - MAXIFS('Input - target event report'!E:E,'Input - target event report'!B:B,B:B,'Input - target event report'!D:D,"Private Investment"))</f>
        <v/>
      </c>
      <c r="I1553">
        <f>COUNTIFS('Input - target event report'!B:B,B1553,'Input - target event report'!D:D, "Private Investment")</f>
        <v/>
      </c>
      <c r="J1553">
        <f>INDEX('Input - companies list'!$1:$10000,MATCH(B1553,'Input - companies list'!B:B,0),MATCH("Flow",'Input - companies list'!$1:$1,0 ))</f>
        <v/>
      </c>
      <c r="K1553">
        <f>INDEX('Input - companies list'!$1:$10000,MATCH(B1553,'Input - companies list'!B:B,0),MATCH("Inter-Cluster Connectivity",'Input - companies list'!$1:$1,0 ))</f>
        <v/>
      </c>
      <c r="L1553">
        <f>IFERROR(PERCENTRANK(F:F,F1553),0)</f>
        <v/>
      </c>
      <c r="M1553">
        <f>IFERROR(1 - PERCENTRANK(G:G,G1553),0)</f>
        <v/>
      </c>
      <c r="N1553">
        <f>IFERROR(1 - PERCENTRANK(H:H,H1553),0)</f>
        <v/>
      </c>
      <c r="O1553">
        <f>IFERROR(PERCENTRANK(I:I,I1553),0)</f>
        <v/>
      </c>
      <c r="P1553">
        <f>IFERROR(1 - PERCENTRANK(J:J,J1553),0)</f>
        <v/>
      </c>
      <c r="Q1553">
        <f>IFERROR(PERCENTRANK(K:K,K1553),0)</f>
        <v/>
      </c>
      <c r="R1553">
        <f>L1553*weight1+M1553*weight2+N1553*weight3+O1553*weight4+P1553*weight5+Q1553*weight6</f>
        <v/>
      </c>
    </row>
    <row r="1554" spans="1:18">
      <c r="A1554">
        <f>RANK(R1554,R:R)</f>
        <v/>
      </c>
      <c r="B1554" t="s">
        <v>17563</v>
      </c>
      <c r="C1554">
        <f>VLOOKUP(B1554,'Input - companies list'!B:L,2,FALSE)</f>
        <v/>
      </c>
      <c r="D1554">
        <f>VLOOKUP(B1554,'Input - companies list'!B:L,11,FALSE)</f>
        <v/>
      </c>
      <c r="E1554">
        <f>VLOOKUP(B1554,'Input - companies list'!B:E,4,FALSE)</f>
        <v/>
      </c>
      <c r="F1554">
        <f>SUMIFS('Input - target event report'!H:H,'Input - target event report'!B:B,B1554,'Input - target event report'!D:D, "Private Investment")</f>
        <v/>
      </c>
      <c r="G1554">
        <f>IF(I1554&lt;2, "N/A", (MAXIFS('Input - target event report'!E:E,'Input - target event report'!B:B,B:B,'Input - target event report'!D:D,"Private Investment")-MINIFS('Input - target event report'!E:E,'Input - target event report'!B:B,B:B,'Input - target event report'!D:D,"Private Investment"))/(I1554-1))</f>
        <v/>
      </c>
      <c r="H1554">
        <f>IF(MAXIFS('Input - target event report'!E:E,'Input - target event report'!B:B,B:B,'Input - target event report'!D:D,"Private Investment") = 0, "N/A", TODAY() - MAXIFS('Input - target event report'!E:E,'Input - target event report'!B:B,B:B,'Input - target event report'!D:D,"Private Investment"))</f>
        <v/>
      </c>
      <c r="I1554">
        <f>COUNTIFS('Input - target event report'!B:B,B1554,'Input - target event report'!D:D, "Private Investment")</f>
        <v/>
      </c>
      <c r="J1554">
        <f>INDEX('Input - companies list'!$1:$10000,MATCH(B1554,'Input - companies list'!B:B,0),MATCH("Flow",'Input - companies list'!$1:$1,0 ))</f>
        <v/>
      </c>
      <c r="K1554">
        <f>INDEX('Input - companies list'!$1:$10000,MATCH(B1554,'Input - companies list'!B:B,0),MATCH("Inter-Cluster Connectivity",'Input - companies list'!$1:$1,0 ))</f>
        <v/>
      </c>
      <c r="L1554">
        <f>IFERROR(PERCENTRANK(F:F,F1554),0)</f>
        <v/>
      </c>
      <c r="M1554">
        <f>IFERROR(1 - PERCENTRANK(G:G,G1554),0)</f>
        <v/>
      </c>
      <c r="N1554">
        <f>IFERROR(1 - PERCENTRANK(H:H,H1554),0)</f>
        <v/>
      </c>
      <c r="O1554">
        <f>IFERROR(PERCENTRANK(I:I,I1554),0)</f>
        <v/>
      </c>
      <c r="P1554">
        <f>IFERROR(1 - PERCENTRANK(J:J,J1554),0)</f>
        <v/>
      </c>
      <c r="Q1554">
        <f>IFERROR(PERCENTRANK(K:K,K1554),0)</f>
        <v/>
      </c>
      <c r="R1554">
        <f>L1554*weight1+M1554*weight2+N1554*weight3+O1554*weight4+P1554*weight5+Q1554*weight6</f>
        <v/>
      </c>
    </row>
    <row r="1555" spans="1:18">
      <c r="A1555">
        <f>RANK(R1555,R:R)</f>
        <v/>
      </c>
      <c r="B1555" t="s">
        <v>17573</v>
      </c>
      <c r="C1555">
        <f>VLOOKUP(B1555,'Input - companies list'!B:L,2,FALSE)</f>
        <v/>
      </c>
      <c r="D1555">
        <f>VLOOKUP(B1555,'Input - companies list'!B:L,11,FALSE)</f>
        <v/>
      </c>
      <c r="E1555">
        <f>VLOOKUP(B1555,'Input - companies list'!B:E,4,FALSE)</f>
        <v/>
      </c>
      <c r="F1555">
        <f>SUMIFS('Input - target event report'!H:H,'Input - target event report'!B:B,B1555,'Input - target event report'!D:D, "Private Investment")</f>
        <v/>
      </c>
      <c r="G1555">
        <f>IF(I1555&lt;2, "N/A", (MAXIFS('Input - target event report'!E:E,'Input - target event report'!B:B,B:B,'Input - target event report'!D:D,"Private Investment")-MINIFS('Input - target event report'!E:E,'Input - target event report'!B:B,B:B,'Input - target event report'!D:D,"Private Investment"))/(I1555-1))</f>
        <v/>
      </c>
      <c r="H1555">
        <f>IF(MAXIFS('Input - target event report'!E:E,'Input - target event report'!B:B,B:B,'Input - target event report'!D:D,"Private Investment") = 0, "N/A", TODAY() - MAXIFS('Input - target event report'!E:E,'Input - target event report'!B:B,B:B,'Input - target event report'!D:D,"Private Investment"))</f>
        <v/>
      </c>
      <c r="I1555">
        <f>COUNTIFS('Input - target event report'!B:B,B1555,'Input - target event report'!D:D, "Private Investment")</f>
        <v/>
      </c>
      <c r="J1555">
        <f>INDEX('Input - companies list'!$1:$10000,MATCH(B1555,'Input - companies list'!B:B,0),MATCH("Flow",'Input - companies list'!$1:$1,0 ))</f>
        <v/>
      </c>
      <c r="K1555">
        <f>INDEX('Input - companies list'!$1:$10000,MATCH(B1555,'Input - companies list'!B:B,0),MATCH("Inter-Cluster Connectivity",'Input - companies list'!$1:$1,0 ))</f>
        <v/>
      </c>
      <c r="L1555">
        <f>IFERROR(PERCENTRANK(F:F,F1555),0)</f>
        <v/>
      </c>
      <c r="M1555">
        <f>IFERROR(1 - PERCENTRANK(G:G,G1555),0)</f>
        <v/>
      </c>
      <c r="N1555">
        <f>IFERROR(1 - PERCENTRANK(H:H,H1555),0)</f>
        <v/>
      </c>
      <c r="O1555">
        <f>IFERROR(PERCENTRANK(I:I,I1555),0)</f>
        <v/>
      </c>
      <c r="P1555">
        <f>IFERROR(1 - PERCENTRANK(J:J,J1555),0)</f>
        <v/>
      </c>
      <c r="Q1555">
        <f>IFERROR(PERCENTRANK(K:K,K1555),0)</f>
        <v/>
      </c>
      <c r="R1555">
        <f>L1555*weight1+M1555*weight2+N1555*weight3+O1555*weight4+P1555*weight5+Q1555*weight6</f>
        <v/>
      </c>
    </row>
    <row r="1556" spans="1:18">
      <c r="A1556">
        <f>RANK(R1556,R:R)</f>
        <v/>
      </c>
      <c r="B1556" t="s">
        <v>17584</v>
      </c>
      <c r="C1556">
        <f>VLOOKUP(B1556,'Input - companies list'!B:L,2,FALSE)</f>
        <v/>
      </c>
      <c r="D1556">
        <f>VLOOKUP(B1556,'Input - companies list'!B:L,11,FALSE)</f>
        <v/>
      </c>
      <c r="E1556">
        <f>VLOOKUP(B1556,'Input - companies list'!B:E,4,FALSE)</f>
        <v/>
      </c>
      <c r="F1556">
        <f>SUMIFS('Input - target event report'!H:H,'Input - target event report'!B:B,B1556,'Input - target event report'!D:D, "Private Investment")</f>
        <v/>
      </c>
      <c r="G1556">
        <f>IF(I1556&lt;2, "N/A", (MAXIFS('Input - target event report'!E:E,'Input - target event report'!B:B,B:B,'Input - target event report'!D:D,"Private Investment")-MINIFS('Input - target event report'!E:E,'Input - target event report'!B:B,B:B,'Input - target event report'!D:D,"Private Investment"))/(I1556-1))</f>
        <v/>
      </c>
      <c r="H1556">
        <f>IF(MAXIFS('Input - target event report'!E:E,'Input - target event report'!B:B,B:B,'Input - target event report'!D:D,"Private Investment") = 0, "N/A", TODAY() - MAXIFS('Input - target event report'!E:E,'Input - target event report'!B:B,B:B,'Input - target event report'!D:D,"Private Investment"))</f>
        <v/>
      </c>
      <c r="I1556">
        <f>COUNTIFS('Input - target event report'!B:B,B1556,'Input - target event report'!D:D, "Private Investment")</f>
        <v/>
      </c>
      <c r="J1556">
        <f>INDEX('Input - companies list'!$1:$10000,MATCH(B1556,'Input - companies list'!B:B,0),MATCH("Flow",'Input - companies list'!$1:$1,0 ))</f>
        <v/>
      </c>
      <c r="K1556">
        <f>INDEX('Input - companies list'!$1:$10000,MATCH(B1556,'Input - companies list'!B:B,0),MATCH("Inter-Cluster Connectivity",'Input - companies list'!$1:$1,0 ))</f>
        <v/>
      </c>
      <c r="L1556">
        <f>IFERROR(PERCENTRANK(F:F,F1556),0)</f>
        <v/>
      </c>
      <c r="M1556">
        <f>IFERROR(1 - PERCENTRANK(G:G,G1556),0)</f>
        <v/>
      </c>
      <c r="N1556">
        <f>IFERROR(1 - PERCENTRANK(H:H,H1556),0)</f>
        <v/>
      </c>
      <c r="O1556">
        <f>IFERROR(PERCENTRANK(I:I,I1556),0)</f>
        <v/>
      </c>
      <c r="P1556">
        <f>IFERROR(1 - PERCENTRANK(J:J,J1556),0)</f>
        <v/>
      </c>
      <c r="Q1556">
        <f>IFERROR(PERCENTRANK(K:K,K1556),0)</f>
        <v/>
      </c>
      <c r="R1556">
        <f>L1556*weight1+M1556*weight2+N1556*weight3+O1556*weight4+P1556*weight5+Q1556*weight6</f>
        <v/>
      </c>
    </row>
    <row r="1557" spans="1:18">
      <c r="A1557">
        <f>RANK(R1557,R:R)</f>
        <v/>
      </c>
      <c r="B1557" t="s">
        <v>17595</v>
      </c>
      <c r="C1557">
        <f>VLOOKUP(B1557,'Input - companies list'!B:L,2,FALSE)</f>
        <v/>
      </c>
      <c r="D1557">
        <f>VLOOKUP(B1557,'Input - companies list'!B:L,11,FALSE)</f>
        <v/>
      </c>
      <c r="E1557">
        <f>VLOOKUP(B1557,'Input - companies list'!B:E,4,FALSE)</f>
        <v/>
      </c>
      <c r="F1557">
        <f>SUMIFS('Input - target event report'!H:H,'Input - target event report'!B:B,B1557,'Input - target event report'!D:D, "Private Investment")</f>
        <v/>
      </c>
      <c r="G1557">
        <f>IF(I1557&lt;2, "N/A", (MAXIFS('Input - target event report'!E:E,'Input - target event report'!B:B,B:B,'Input - target event report'!D:D,"Private Investment")-MINIFS('Input - target event report'!E:E,'Input - target event report'!B:B,B:B,'Input - target event report'!D:D,"Private Investment"))/(I1557-1))</f>
        <v/>
      </c>
      <c r="H1557">
        <f>IF(MAXIFS('Input - target event report'!E:E,'Input - target event report'!B:B,B:B,'Input - target event report'!D:D,"Private Investment") = 0, "N/A", TODAY() - MAXIFS('Input - target event report'!E:E,'Input - target event report'!B:B,B:B,'Input - target event report'!D:D,"Private Investment"))</f>
        <v/>
      </c>
      <c r="I1557">
        <f>COUNTIFS('Input - target event report'!B:B,B1557,'Input - target event report'!D:D, "Private Investment")</f>
        <v/>
      </c>
      <c r="J1557">
        <f>INDEX('Input - companies list'!$1:$10000,MATCH(B1557,'Input - companies list'!B:B,0),MATCH("Flow",'Input - companies list'!$1:$1,0 ))</f>
        <v/>
      </c>
      <c r="K1557">
        <f>INDEX('Input - companies list'!$1:$10000,MATCH(B1557,'Input - companies list'!B:B,0),MATCH("Inter-Cluster Connectivity",'Input - companies list'!$1:$1,0 ))</f>
        <v/>
      </c>
      <c r="L1557">
        <f>IFERROR(PERCENTRANK(F:F,F1557),0)</f>
        <v/>
      </c>
      <c r="M1557">
        <f>IFERROR(1 - PERCENTRANK(G:G,G1557),0)</f>
        <v/>
      </c>
      <c r="N1557">
        <f>IFERROR(1 - PERCENTRANK(H:H,H1557),0)</f>
        <v/>
      </c>
      <c r="O1557">
        <f>IFERROR(PERCENTRANK(I:I,I1557),0)</f>
        <v/>
      </c>
      <c r="P1557">
        <f>IFERROR(1 - PERCENTRANK(J:J,J1557),0)</f>
        <v/>
      </c>
      <c r="Q1557">
        <f>IFERROR(PERCENTRANK(K:K,K1557),0)</f>
        <v/>
      </c>
      <c r="R1557">
        <f>L1557*weight1+M1557*weight2+N1557*weight3+O1557*weight4+P1557*weight5+Q1557*weight6</f>
        <v/>
      </c>
    </row>
    <row r="1558" spans="1:18">
      <c r="A1558">
        <f>RANK(R1558,R:R)</f>
        <v/>
      </c>
      <c r="B1558" t="s">
        <v>17605</v>
      </c>
      <c r="C1558">
        <f>VLOOKUP(B1558,'Input - companies list'!B:L,2,FALSE)</f>
        <v/>
      </c>
      <c r="D1558">
        <f>VLOOKUP(B1558,'Input - companies list'!B:L,11,FALSE)</f>
        <v/>
      </c>
      <c r="E1558">
        <f>VLOOKUP(B1558,'Input - companies list'!B:E,4,FALSE)</f>
        <v/>
      </c>
      <c r="F1558">
        <f>SUMIFS('Input - target event report'!H:H,'Input - target event report'!B:B,B1558,'Input - target event report'!D:D, "Private Investment")</f>
        <v/>
      </c>
      <c r="G1558">
        <f>IF(I1558&lt;2, "N/A", (MAXIFS('Input - target event report'!E:E,'Input - target event report'!B:B,B:B,'Input - target event report'!D:D,"Private Investment")-MINIFS('Input - target event report'!E:E,'Input - target event report'!B:B,B:B,'Input - target event report'!D:D,"Private Investment"))/(I1558-1))</f>
        <v/>
      </c>
      <c r="H1558">
        <f>IF(MAXIFS('Input - target event report'!E:E,'Input - target event report'!B:B,B:B,'Input - target event report'!D:D,"Private Investment") = 0, "N/A", TODAY() - MAXIFS('Input - target event report'!E:E,'Input - target event report'!B:B,B:B,'Input - target event report'!D:D,"Private Investment"))</f>
        <v/>
      </c>
      <c r="I1558">
        <f>COUNTIFS('Input - target event report'!B:B,B1558,'Input - target event report'!D:D, "Private Investment")</f>
        <v/>
      </c>
      <c r="J1558">
        <f>INDEX('Input - companies list'!$1:$10000,MATCH(B1558,'Input - companies list'!B:B,0),MATCH("Flow",'Input - companies list'!$1:$1,0 ))</f>
        <v/>
      </c>
      <c r="K1558">
        <f>INDEX('Input - companies list'!$1:$10000,MATCH(B1558,'Input - companies list'!B:B,0),MATCH("Inter-Cluster Connectivity",'Input - companies list'!$1:$1,0 ))</f>
        <v/>
      </c>
      <c r="L1558">
        <f>IFERROR(PERCENTRANK(F:F,F1558),0)</f>
        <v/>
      </c>
      <c r="M1558">
        <f>IFERROR(1 - PERCENTRANK(G:G,G1558),0)</f>
        <v/>
      </c>
      <c r="N1558">
        <f>IFERROR(1 - PERCENTRANK(H:H,H1558),0)</f>
        <v/>
      </c>
      <c r="O1558">
        <f>IFERROR(PERCENTRANK(I:I,I1558),0)</f>
        <v/>
      </c>
      <c r="P1558">
        <f>IFERROR(1 - PERCENTRANK(J:J,J1558),0)</f>
        <v/>
      </c>
      <c r="Q1558">
        <f>IFERROR(PERCENTRANK(K:K,K1558),0)</f>
        <v/>
      </c>
      <c r="R1558">
        <f>L1558*weight1+M1558*weight2+N1558*weight3+O1558*weight4+P1558*weight5+Q1558*weight6</f>
        <v/>
      </c>
    </row>
    <row r="1559" spans="1:18">
      <c r="A1559">
        <f>RANK(R1559,R:R)</f>
        <v/>
      </c>
      <c r="B1559" t="s">
        <v>17614</v>
      </c>
      <c r="C1559">
        <f>VLOOKUP(B1559,'Input - companies list'!B:L,2,FALSE)</f>
        <v/>
      </c>
      <c r="D1559">
        <f>VLOOKUP(B1559,'Input - companies list'!B:L,11,FALSE)</f>
        <v/>
      </c>
      <c r="E1559">
        <f>VLOOKUP(B1559,'Input - companies list'!B:E,4,FALSE)</f>
        <v/>
      </c>
      <c r="F1559">
        <f>SUMIFS('Input - target event report'!H:H,'Input - target event report'!B:B,B1559,'Input - target event report'!D:D, "Private Investment")</f>
        <v/>
      </c>
      <c r="G1559">
        <f>IF(I1559&lt;2, "N/A", (MAXIFS('Input - target event report'!E:E,'Input - target event report'!B:B,B:B,'Input - target event report'!D:D,"Private Investment")-MINIFS('Input - target event report'!E:E,'Input - target event report'!B:B,B:B,'Input - target event report'!D:D,"Private Investment"))/(I1559-1))</f>
        <v/>
      </c>
      <c r="H1559">
        <f>IF(MAXIFS('Input - target event report'!E:E,'Input - target event report'!B:B,B:B,'Input - target event report'!D:D,"Private Investment") = 0, "N/A", TODAY() - MAXIFS('Input - target event report'!E:E,'Input - target event report'!B:B,B:B,'Input - target event report'!D:D,"Private Investment"))</f>
        <v/>
      </c>
      <c r="I1559">
        <f>COUNTIFS('Input - target event report'!B:B,B1559,'Input - target event report'!D:D, "Private Investment")</f>
        <v/>
      </c>
      <c r="J1559">
        <f>INDEX('Input - companies list'!$1:$10000,MATCH(B1559,'Input - companies list'!B:B,0),MATCH("Flow",'Input - companies list'!$1:$1,0 ))</f>
        <v/>
      </c>
      <c r="K1559">
        <f>INDEX('Input - companies list'!$1:$10000,MATCH(B1559,'Input - companies list'!B:B,0),MATCH("Inter-Cluster Connectivity",'Input - companies list'!$1:$1,0 ))</f>
        <v/>
      </c>
      <c r="L1559">
        <f>IFERROR(PERCENTRANK(F:F,F1559),0)</f>
        <v/>
      </c>
      <c r="M1559">
        <f>IFERROR(1 - PERCENTRANK(G:G,G1559),0)</f>
        <v/>
      </c>
      <c r="N1559">
        <f>IFERROR(1 - PERCENTRANK(H:H,H1559),0)</f>
        <v/>
      </c>
      <c r="O1559">
        <f>IFERROR(PERCENTRANK(I:I,I1559),0)</f>
        <v/>
      </c>
      <c r="P1559">
        <f>IFERROR(1 - PERCENTRANK(J:J,J1559),0)</f>
        <v/>
      </c>
      <c r="Q1559">
        <f>IFERROR(PERCENTRANK(K:K,K1559),0)</f>
        <v/>
      </c>
      <c r="R1559">
        <f>L1559*weight1+M1559*weight2+N1559*weight3+O1559*weight4+P1559*weight5+Q1559*weight6</f>
        <v/>
      </c>
    </row>
    <row r="1560" spans="1:18">
      <c r="A1560">
        <f>RANK(R1560,R:R)</f>
        <v/>
      </c>
      <c r="B1560" t="s">
        <v>17623</v>
      </c>
      <c r="C1560">
        <f>VLOOKUP(B1560,'Input - companies list'!B:L,2,FALSE)</f>
        <v/>
      </c>
      <c r="D1560">
        <f>VLOOKUP(B1560,'Input - companies list'!B:L,11,FALSE)</f>
        <v/>
      </c>
      <c r="E1560">
        <f>VLOOKUP(B1560,'Input - companies list'!B:E,4,FALSE)</f>
        <v/>
      </c>
      <c r="F1560">
        <f>SUMIFS('Input - target event report'!H:H,'Input - target event report'!B:B,B1560,'Input - target event report'!D:D, "Private Investment")</f>
        <v/>
      </c>
      <c r="G1560">
        <f>IF(I1560&lt;2, "N/A", (MAXIFS('Input - target event report'!E:E,'Input - target event report'!B:B,B:B,'Input - target event report'!D:D,"Private Investment")-MINIFS('Input - target event report'!E:E,'Input - target event report'!B:B,B:B,'Input - target event report'!D:D,"Private Investment"))/(I1560-1))</f>
        <v/>
      </c>
      <c r="H1560">
        <f>IF(MAXIFS('Input - target event report'!E:E,'Input - target event report'!B:B,B:B,'Input - target event report'!D:D,"Private Investment") = 0, "N/A", TODAY() - MAXIFS('Input - target event report'!E:E,'Input - target event report'!B:B,B:B,'Input - target event report'!D:D,"Private Investment"))</f>
        <v/>
      </c>
      <c r="I1560">
        <f>COUNTIFS('Input - target event report'!B:B,B1560,'Input - target event report'!D:D, "Private Investment")</f>
        <v/>
      </c>
      <c r="J1560">
        <f>INDEX('Input - companies list'!$1:$10000,MATCH(B1560,'Input - companies list'!B:B,0),MATCH("Flow",'Input - companies list'!$1:$1,0 ))</f>
        <v/>
      </c>
      <c r="K1560">
        <f>INDEX('Input - companies list'!$1:$10000,MATCH(B1560,'Input - companies list'!B:B,0),MATCH("Inter-Cluster Connectivity",'Input - companies list'!$1:$1,0 ))</f>
        <v/>
      </c>
      <c r="L1560">
        <f>IFERROR(PERCENTRANK(F:F,F1560),0)</f>
        <v/>
      </c>
      <c r="M1560">
        <f>IFERROR(1 - PERCENTRANK(G:G,G1560),0)</f>
        <v/>
      </c>
      <c r="N1560">
        <f>IFERROR(1 - PERCENTRANK(H:H,H1560),0)</f>
        <v/>
      </c>
      <c r="O1560">
        <f>IFERROR(PERCENTRANK(I:I,I1560),0)</f>
        <v/>
      </c>
      <c r="P1560">
        <f>IFERROR(1 - PERCENTRANK(J:J,J1560),0)</f>
        <v/>
      </c>
      <c r="Q1560">
        <f>IFERROR(PERCENTRANK(K:K,K1560),0)</f>
        <v/>
      </c>
      <c r="R1560">
        <f>L1560*weight1+M1560*weight2+N1560*weight3+O1560*weight4+P1560*weight5+Q1560*weight6</f>
        <v/>
      </c>
    </row>
    <row r="1561" spans="1:18">
      <c r="A1561">
        <f>RANK(R1561,R:R)</f>
        <v/>
      </c>
      <c r="B1561" t="s">
        <v>17635</v>
      </c>
      <c r="C1561">
        <f>VLOOKUP(B1561,'Input - companies list'!B:L,2,FALSE)</f>
        <v/>
      </c>
      <c r="D1561">
        <f>VLOOKUP(B1561,'Input - companies list'!B:L,11,FALSE)</f>
        <v/>
      </c>
      <c r="E1561">
        <f>VLOOKUP(B1561,'Input - companies list'!B:E,4,FALSE)</f>
        <v/>
      </c>
      <c r="F1561">
        <f>SUMIFS('Input - target event report'!H:H,'Input - target event report'!B:B,B1561,'Input - target event report'!D:D, "Private Investment")</f>
        <v/>
      </c>
      <c r="G1561">
        <f>IF(I1561&lt;2, "N/A", (MAXIFS('Input - target event report'!E:E,'Input - target event report'!B:B,B:B,'Input - target event report'!D:D,"Private Investment")-MINIFS('Input - target event report'!E:E,'Input - target event report'!B:B,B:B,'Input - target event report'!D:D,"Private Investment"))/(I1561-1))</f>
        <v/>
      </c>
      <c r="H1561">
        <f>IF(MAXIFS('Input - target event report'!E:E,'Input - target event report'!B:B,B:B,'Input - target event report'!D:D,"Private Investment") = 0, "N/A", TODAY() - MAXIFS('Input - target event report'!E:E,'Input - target event report'!B:B,B:B,'Input - target event report'!D:D,"Private Investment"))</f>
        <v/>
      </c>
      <c r="I1561">
        <f>COUNTIFS('Input - target event report'!B:B,B1561,'Input - target event report'!D:D, "Private Investment")</f>
        <v/>
      </c>
      <c r="J1561">
        <f>INDEX('Input - companies list'!$1:$10000,MATCH(B1561,'Input - companies list'!B:B,0),MATCH("Flow",'Input - companies list'!$1:$1,0 ))</f>
        <v/>
      </c>
      <c r="K1561">
        <f>INDEX('Input - companies list'!$1:$10000,MATCH(B1561,'Input - companies list'!B:B,0),MATCH("Inter-Cluster Connectivity",'Input - companies list'!$1:$1,0 ))</f>
        <v/>
      </c>
      <c r="L1561">
        <f>IFERROR(PERCENTRANK(F:F,F1561),0)</f>
        <v/>
      </c>
      <c r="M1561">
        <f>IFERROR(1 - PERCENTRANK(G:G,G1561),0)</f>
        <v/>
      </c>
      <c r="N1561">
        <f>IFERROR(1 - PERCENTRANK(H:H,H1561),0)</f>
        <v/>
      </c>
      <c r="O1561">
        <f>IFERROR(PERCENTRANK(I:I,I1561),0)</f>
        <v/>
      </c>
      <c r="P1561">
        <f>IFERROR(1 - PERCENTRANK(J:J,J1561),0)</f>
        <v/>
      </c>
      <c r="Q1561">
        <f>IFERROR(PERCENTRANK(K:K,K1561),0)</f>
        <v/>
      </c>
      <c r="R1561">
        <f>L1561*weight1+M1561*weight2+N1561*weight3+O1561*weight4+P1561*weight5+Q1561*weight6</f>
        <v/>
      </c>
    </row>
    <row r="1562" spans="1:18">
      <c r="A1562">
        <f>RANK(R1562,R:R)</f>
        <v/>
      </c>
      <c r="B1562" t="s">
        <v>17647</v>
      </c>
      <c r="C1562">
        <f>VLOOKUP(B1562,'Input - companies list'!B:L,2,FALSE)</f>
        <v/>
      </c>
      <c r="D1562">
        <f>VLOOKUP(B1562,'Input - companies list'!B:L,11,FALSE)</f>
        <v/>
      </c>
      <c r="E1562">
        <f>VLOOKUP(B1562,'Input - companies list'!B:E,4,FALSE)</f>
        <v/>
      </c>
      <c r="F1562">
        <f>SUMIFS('Input - target event report'!H:H,'Input - target event report'!B:B,B1562,'Input - target event report'!D:D, "Private Investment")</f>
        <v/>
      </c>
      <c r="G1562">
        <f>IF(I1562&lt;2, "N/A", (MAXIFS('Input - target event report'!E:E,'Input - target event report'!B:B,B:B,'Input - target event report'!D:D,"Private Investment")-MINIFS('Input - target event report'!E:E,'Input - target event report'!B:B,B:B,'Input - target event report'!D:D,"Private Investment"))/(I1562-1))</f>
        <v/>
      </c>
      <c r="H1562">
        <f>IF(MAXIFS('Input - target event report'!E:E,'Input - target event report'!B:B,B:B,'Input - target event report'!D:D,"Private Investment") = 0, "N/A", TODAY() - MAXIFS('Input - target event report'!E:E,'Input - target event report'!B:B,B:B,'Input - target event report'!D:D,"Private Investment"))</f>
        <v/>
      </c>
      <c r="I1562">
        <f>COUNTIFS('Input - target event report'!B:B,B1562,'Input - target event report'!D:D, "Private Investment")</f>
        <v/>
      </c>
      <c r="J1562">
        <f>INDEX('Input - companies list'!$1:$10000,MATCH(B1562,'Input - companies list'!B:B,0),MATCH("Flow",'Input - companies list'!$1:$1,0 ))</f>
        <v/>
      </c>
      <c r="K1562">
        <f>INDEX('Input - companies list'!$1:$10000,MATCH(B1562,'Input - companies list'!B:B,0),MATCH("Inter-Cluster Connectivity",'Input - companies list'!$1:$1,0 ))</f>
        <v/>
      </c>
      <c r="L1562">
        <f>IFERROR(PERCENTRANK(F:F,F1562),0)</f>
        <v/>
      </c>
      <c r="M1562">
        <f>IFERROR(1 - PERCENTRANK(G:G,G1562),0)</f>
        <v/>
      </c>
      <c r="N1562">
        <f>IFERROR(1 - PERCENTRANK(H:H,H1562),0)</f>
        <v/>
      </c>
      <c r="O1562">
        <f>IFERROR(PERCENTRANK(I:I,I1562),0)</f>
        <v/>
      </c>
      <c r="P1562">
        <f>IFERROR(1 - PERCENTRANK(J:J,J1562),0)</f>
        <v/>
      </c>
      <c r="Q1562">
        <f>IFERROR(PERCENTRANK(K:K,K1562),0)</f>
        <v/>
      </c>
      <c r="R1562">
        <f>L1562*weight1+M1562*weight2+N1562*weight3+O1562*weight4+P1562*weight5+Q1562*weight6</f>
        <v/>
      </c>
    </row>
    <row r="1563" spans="1:18">
      <c r="A1563">
        <f>RANK(R1563,R:R)</f>
        <v/>
      </c>
      <c r="B1563" t="s">
        <v>17657</v>
      </c>
      <c r="C1563">
        <f>VLOOKUP(B1563,'Input - companies list'!B:L,2,FALSE)</f>
        <v/>
      </c>
      <c r="D1563">
        <f>VLOOKUP(B1563,'Input - companies list'!B:L,11,FALSE)</f>
        <v/>
      </c>
      <c r="E1563">
        <f>VLOOKUP(B1563,'Input - companies list'!B:E,4,FALSE)</f>
        <v/>
      </c>
      <c r="F1563">
        <f>SUMIFS('Input - target event report'!H:H,'Input - target event report'!B:B,B1563,'Input - target event report'!D:D, "Private Investment")</f>
        <v/>
      </c>
      <c r="G1563">
        <f>IF(I1563&lt;2, "N/A", (MAXIFS('Input - target event report'!E:E,'Input - target event report'!B:B,B:B,'Input - target event report'!D:D,"Private Investment")-MINIFS('Input - target event report'!E:E,'Input - target event report'!B:B,B:B,'Input - target event report'!D:D,"Private Investment"))/(I1563-1))</f>
        <v/>
      </c>
      <c r="H1563">
        <f>IF(MAXIFS('Input - target event report'!E:E,'Input - target event report'!B:B,B:B,'Input - target event report'!D:D,"Private Investment") = 0, "N/A", TODAY() - MAXIFS('Input - target event report'!E:E,'Input - target event report'!B:B,B:B,'Input - target event report'!D:D,"Private Investment"))</f>
        <v/>
      </c>
      <c r="I1563">
        <f>COUNTIFS('Input - target event report'!B:B,B1563,'Input - target event report'!D:D, "Private Investment")</f>
        <v/>
      </c>
      <c r="J1563">
        <f>INDEX('Input - companies list'!$1:$10000,MATCH(B1563,'Input - companies list'!B:B,0),MATCH("Flow",'Input - companies list'!$1:$1,0 ))</f>
        <v/>
      </c>
      <c r="K1563">
        <f>INDEX('Input - companies list'!$1:$10000,MATCH(B1563,'Input - companies list'!B:B,0),MATCH("Inter-Cluster Connectivity",'Input - companies list'!$1:$1,0 ))</f>
        <v/>
      </c>
      <c r="L1563">
        <f>IFERROR(PERCENTRANK(F:F,F1563),0)</f>
        <v/>
      </c>
      <c r="M1563">
        <f>IFERROR(1 - PERCENTRANK(G:G,G1563),0)</f>
        <v/>
      </c>
      <c r="N1563">
        <f>IFERROR(1 - PERCENTRANK(H:H,H1563),0)</f>
        <v/>
      </c>
      <c r="O1563">
        <f>IFERROR(PERCENTRANK(I:I,I1563),0)</f>
        <v/>
      </c>
      <c r="P1563">
        <f>IFERROR(1 - PERCENTRANK(J:J,J1563),0)</f>
        <v/>
      </c>
      <c r="Q1563">
        <f>IFERROR(PERCENTRANK(K:K,K1563),0)</f>
        <v/>
      </c>
      <c r="R1563">
        <f>L1563*weight1+M1563*weight2+N1563*weight3+O1563*weight4+P1563*weight5+Q1563*weight6</f>
        <v/>
      </c>
    </row>
    <row r="1564" spans="1:18">
      <c r="A1564">
        <f>RANK(R1564,R:R)</f>
        <v/>
      </c>
      <c r="B1564" t="s">
        <v>17667</v>
      </c>
      <c r="C1564">
        <f>VLOOKUP(B1564,'Input - companies list'!B:L,2,FALSE)</f>
        <v/>
      </c>
      <c r="D1564">
        <f>VLOOKUP(B1564,'Input - companies list'!B:L,11,FALSE)</f>
        <v/>
      </c>
      <c r="E1564">
        <f>VLOOKUP(B1564,'Input - companies list'!B:E,4,FALSE)</f>
        <v/>
      </c>
      <c r="F1564">
        <f>SUMIFS('Input - target event report'!H:H,'Input - target event report'!B:B,B1564,'Input - target event report'!D:D, "Private Investment")</f>
        <v/>
      </c>
      <c r="G1564">
        <f>IF(I1564&lt;2, "N/A", (MAXIFS('Input - target event report'!E:E,'Input - target event report'!B:B,B:B,'Input - target event report'!D:D,"Private Investment")-MINIFS('Input - target event report'!E:E,'Input - target event report'!B:B,B:B,'Input - target event report'!D:D,"Private Investment"))/(I1564-1))</f>
        <v/>
      </c>
      <c r="H1564">
        <f>IF(MAXIFS('Input - target event report'!E:E,'Input - target event report'!B:B,B:B,'Input - target event report'!D:D,"Private Investment") = 0, "N/A", TODAY() - MAXIFS('Input - target event report'!E:E,'Input - target event report'!B:B,B:B,'Input - target event report'!D:D,"Private Investment"))</f>
        <v/>
      </c>
      <c r="I1564">
        <f>COUNTIFS('Input - target event report'!B:B,B1564,'Input - target event report'!D:D, "Private Investment")</f>
        <v/>
      </c>
      <c r="J1564">
        <f>INDEX('Input - companies list'!$1:$10000,MATCH(B1564,'Input - companies list'!B:B,0),MATCH("Flow",'Input - companies list'!$1:$1,0 ))</f>
        <v/>
      </c>
      <c r="K1564">
        <f>INDEX('Input - companies list'!$1:$10000,MATCH(B1564,'Input - companies list'!B:B,0),MATCH("Inter-Cluster Connectivity",'Input - companies list'!$1:$1,0 ))</f>
        <v/>
      </c>
      <c r="L1564">
        <f>IFERROR(PERCENTRANK(F:F,F1564),0)</f>
        <v/>
      </c>
      <c r="M1564">
        <f>IFERROR(1 - PERCENTRANK(G:G,G1564),0)</f>
        <v/>
      </c>
      <c r="N1564">
        <f>IFERROR(1 - PERCENTRANK(H:H,H1564),0)</f>
        <v/>
      </c>
      <c r="O1564">
        <f>IFERROR(PERCENTRANK(I:I,I1564),0)</f>
        <v/>
      </c>
      <c r="P1564">
        <f>IFERROR(1 - PERCENTRANK(J:J,J1564),0)</f>
        <v/>
      </c>
      <c r="Q1564">
        <f>IFERROR(PERCENTRANK(K:K,K1564),0)</f>
        <v/>
      </c>
      <c r="R1564">
        <f>L1564*weight1+M1564*weight2+N1564*weight3+O1564*weight4+P1564*weight5+Q1564*weight6</f>
        <v/>
      </c>
    </row>
    <row r="1565" spans="1:18">
      <c r="A1565">
        <f>RANK(R1565,R:R)</f>
        <v/>
      </c>
      <c r="B1565" t="s">
        <v>17677</v>
      </c>
      <c r="C1565">
        <f>VLOOKUP(B1565,'Input - companies list'!B:L,2,FALSE)</f>
        <v/>
      </c>
      <c r="D1565">
        <f>VLOOKUP(B1565,'Input - companies list'!B:L,11,FALSE)</f>
        <v/>
      </c>
      <c r="E1565">
        <f>VLOOKUP(B1565,'Input - companies list'!B:E,4,FALSE)</f>
        <v/>
      </c>
      <c r="F1565">
        <f>SUMIFS('Input - target event report'!H:H,'Input - target event report'!B:B,B1565,'Input - target event report'!D:D, "Private Investment")</f>
        <v/>
      </c>
      <c r="G1565">
        <f>IF(I1565&lt;2, "N/A", (MAXIFS('Input - target event report'!E:E,'Input - target event report'!B:B,B:B,'Input - target event report'!D:D,"Private Investment")-MINIFS('Input - target event report'!E:E,'Input - target event report'!B:B,B:B,'Input - target event report'!D:D,"Private Investment"))/(I1565-1))</f>
        <v/>
      </c>
      <c r="H1565">
        <f>IF(MAXIFS('Input - target event report'!E:E,'Input - target event report'!B:B,B:B,'Input - target event report'!D:D,"Private Investment") = 0, "N/A", TODAY() - MAXIFS('Input - target event report'!E:E,'Input - target event report'!B:B,B:B,'Input - target event report'!D:D,"Private Investment"))</f>
        <v/>
      </c>
      <c r="I1565">
        <f>COUNTIFS('Input - target event report'!B:B,B1565,'Input - target event report'!D:D, "Private Investment")</f>
        <v/>
      </c>
      <c r="J1565">
        <f>INDEX('Input - companies list'!$1:$10000,MATCH(B1565,'Input - companies list'!B:B,0),MATCH("Flow",'Input - companies list'!$1:$1,0 ))</f>
        <v/>
      </c>
      <c r="K1565">
        <f>INDEX('Input - companies list'!$1:$10000,MATCH(B1565,'Input - companies list'!B:B,0),MATCH("Inter-Cluster Connectivity",'Input - companies list'!$1:$1,0 ))</f>
        <v/>
      </c>
      <c r="L1565">
        <f>IFERROR(PERCENTRANK(F:F,F1565),0)</f>
        <v/>
      </c>
      <c r="M1565">
        <f>IFERROR(1 - PERCENTRANK(G:G,G1565),0)</f>
        <v/>
      </c>
      <c r="N1565">
        <f>IFERROR(1 - PERCENTRANK(H:H,H1565),0)</f>
        <v/>
      </c>
      <c r="O1565">
        <f>IFERROR(PERCENTRANK(I:I,I1565),0)</f>
        <v/>
      </c>
      <c r="P1565">
        <f>IFERROR(1 - PERCENTRANK(J:J,J1565),0)</f>
        <v/>
      </c>
      <c r="Q1565">
        <f>IFERROR(PERCENTRANK(K:K,K1565),0)</f>
        <v/>
      </c>
      <c r="R1565">
        <f>L1565*weight1+M1565*weight2+N1565*weight3+O1565*weight4+P1565*weight5+Q1565*weight6</f>
        <v/>
      </c>
    </row>
    <row r="1566" spans="1:18">
      <c r="A1566">
        <f>RANK(R1566,R:R)</f>
        <v/>
      </c>
      <c r="B1566" t="s">
        <v>17686</v>
      </c>
      <c r="C1566">
        <f>VLOOKUP(B1566,'Input - companies list'!B:L,2,FALSE)</f>
        <v/>
      </c>
      <c r="D1566">
        <f>VLOOKUP(B1566,'Input - companies list'!B:L,11,FALSE)</f>
        <v/>
      </c>
      <c r="E1566">
        <f>VLOOKUP(B1566,'Input - companies list'!B:E,4,FALSE)</f>
        <v/>
      </c>
      <c r="F1566">
        <f>SUMIFS('Input - target event report'!H:H,'Input - target event report'!B:B,B1566,'Input - target event report'!D:D, "Private Investment")</f>
        <v/>
      </c>
      <c r="G1566">
        <f>IF(I1566&lt;2, "N/A", (MAXIFS('Input - target event report'!E:E,'Input - target event report'!B:B,B:B,'Input - target event report'!D:D,"Private Investment")-MINIFS('Input - target event report'!E:E,'Input - target event report'!B:B,B:B,'Input - target event report'!D:D,"Private Investment"))/(I1566-1))</f>
        <v/>
      </c>
      <c r="H1566">
        <f>IF(MAXIFS('Input - target event report'!E:E,'Input - target event report'!B:B,B:B,'Input - target event report'!D:D,"Private Investment") = 0, "N/A", TODAY() - MAXIFS('Input - target event report'!E:E,'Input - target event report'!B:B,B:B,'Input - target event report'!D:D,"Private Investment"))</f>
        <v/>
      </c>
      <c r="I1566">
        <f>COUNTIFS('Input - target event report'!B:B,B1566,'Input - target event report'!D:D, "Private Investment")</f>
        <v/>
      </c>
      <c r="J1566">
        <f>INDEX('Input - companies list'!$1:$10000,MATCH(B1566,'Input - companies list'!B:B,0),MATCH("Flow",'Input - companies list'!$1:$1,0 ))</f>
        <v/>
      </c>
      <c r="K1566">
        <f>INDEX('Input - companies list'!$1:$10000,MATCH(B1566,'Input - companies list'!B:B,0),MATCH("Inter-Cluster Connectivity",'Input - companies list'!$1:$1,0 ))</f>
        <v/>
      </c>
      <c r="L1566">
        <f>IFERROR(PERCENTRANK(F:F,F1566),0)</f>
        <v/>
      </c>
      <c r="M1566">
        <f>IFERROR(1 - PERCENTRANK(G:G,G1566),0)</f>
        <v/>
      </c>
      <c r="N1566">
        <f>IFERROR(1 - PERCENTRANK(H:H,H1566),0)</f>
        <v/>
      </c>
      <c r="O1566">
        <f>IFERROR(PERCENTRANK(I:I,I1566),0)</f>
        <v/>
      </c>
      <c r="P1566">
        <f>IFERROR(1 - PERCENTRANK(J:J,J1566),0)</f>
        <v/>
      </c>
      <c r="Q1566">
        <f>IFERROR(PERCENTRANK(K:K,K1566),0)</f>
        <v/>
      </c>
      <c r="R1566">
        <f>L1566*weight1+M1566*weight2+N1566*weight3+O1566*weight4+P1566*weight5+Q1566*weight6</f>
        <v/>
      </c>
    </row>
    <row r="1567" spans="1:18">
      <c r="A1567">
        <f>RANK(R1567,R:R)</f>
        <v/>
      </c>
      <c r="B1567" t="s">
        <v>17698</v>
      </c>
      <c r="C1567">
        <f>VLOOKUP(B1567,'Input - companies list'!B:L,2,FALSE)</f>
        <v/>
      </c>
      <c r="D1567">
        <f>VLOOKUP(B1567,'Input - companies list'!B:L,11,FALSE)</f>
        <v/>
      </c>
      <c r="E1567">
        <f>VLOOKUP(B1567,'Input - companies list'!B:E,4,FALSE)</f>
        <v/>
      </c>
      <c r="F1567">
        <f>SUMIFS('Input - target event report'!H:H,'Input - target event report'!B:B,B1567,'Input - target event report'!D:D, "Private Investment")</f>
        <v/>
      </c>
      <c r="G1567">
        <f>IF(I1567&lt;2, "N/A", (MAXIFS('Input - target event report'!E:E,'Input - target event report'!B:B,B:B,'Input - target event report'!D:D,"Private Investment")-MINIFS('Input - target event report'!E:E,'Input - target event report'!B:B,B:B,'Input - target event report'!D:D,"Private Investment"))/(I1567-1))</f>
        <v/>
      </c>
      <c r="H1567">
        <f>IF(MAXIFS('Input - target event report'!E:E,'Input - target event report'!B:B,B:B,'Input - target event report'!D:D,"Private Investment") = 0, "N/A", TODAY() - MAXIFS('Input - target event report'!E:E,'Input - target event report'!B:B,B:B,'Input - target event report'!D:D,"Private Investment"))</f>
        <v/>
      </c>
      <c r="I1567">
        <f>COUNTIFS('Input - target event report'!B:B,B1567,'Input - target event report'!D:D, "Private Investment")</f>
        <v/>
      </c>
      <c r="J1567">
        <f>INDEX('Input - companies list'!$1:$10000,MATCH(B1567,'Input - companies list'!B:B,0),MATCH("Flow",'Input - companies list'!$1:$1,0 ))</f>
        <v/>
      </c>
      <c r="K1567">
        <f>INDEX('Input - companies list'!$1:$10000,MATCH(B1567,'Input - companies list'!B:B,0),MATCH("Inter-Cluster Connectivity",'Input - companies list'!$1:$1,0 ))</f>
        <v/>
      </c>
      <c r="L1567">
        <f>IFERROR(PERCENTRANK(F:F,F1567),0)</f>
        <v/>
      </c>
      <c r="M1567">
        <f>IFERROR(1 - PERCENTRANK(G:G,G1567),0)</f>
        <v/>
      </c>
      <c r="N1567">
        <f>IFERROR(1 - PERCENTRANK(H:H,H1567),0)</f>
        <v/>
      </c>
      <c r="O1567">
        <f>IFERROR(PERCENTRANK(I:I,I1567),0)</f>
        <v/>
      </c>
      <c r="P1567">
        <f>IFERROR(1 - PERCENTRANK(J:J,J1567),0)</f>
        <v/>
      </c>
      <c r="Q1567">
        <f>IFERROR(PERCENTRANK(K:K,K1567),0)</f>
        <v/>
      </c>
      <c r="R1567">
        <f>L1567*weight1+M1567*weight2+N1567*weight3+O1567*weight4+P1567*weight5+Q1567*weight6</f>
        <v/>
      </c>
    </row>
    <row r="1568" spans="1:18">
      <c r="A1568">
        <f>RANK(R1568,R:R)</f>
        <v/>
      </c>
      <c r="B1568" t="s">
        <v>17709</v>
      </c>
      <c r="C1568">
        <f>VLOOKUP(B1568,'Input - companies list'!B:L,2,FALSE)</f>
        <v/>
      </c>
      <c r="D1568">
        <f>VLOOKUP(B1568,'Input - companies list'!B:L,11,FALSE)</f>
        <v/>
      </c>
      <c r="E1568">
        <f>VLOOKUP(B1568,'Input - companies list'!B:E,4,FALSE)</f>
        <v/>
      </c>
      <c r="F1568">
        <f>SUMIFS('Input - target event report'!H:H,'Input - target event report'!B:B,B1568,'Input - target event report'!D:D, "Private Investment")</f>
        <v/>
      </c>
      <c r="G1568">
        <f>IF(I1568&lt;2, "N/A", (MAXIFS('Input - target event report'!E:E,'Input - target event report'!B:B,B:B,'Input - target event report'!D:D,"Private Investment")-MINIFS('Input - target event report'!E:E,'Input - target event report'!B:B,B:B,'Input - target event report'!D:D,"Private Investment"))/(I1568-1))</f>
        <v/>
      </c>
      <c r="H1568">
        <f>IF(MAXIFS('Input - target event report'!E:E,'Input - target event report'!B:B,B:B,'Input - target event report'!D:D,"Private Investment") = 0, "N/A", TODAY() - MAXIFS('Input - target event report'!E:E,'Input - target event report'!B:B,B:B,'Input - target event report'!D:D,"Private Investment"))</f>
        <v/>
      </c>
      <c r="I1568">
        <f>COUNTIFS('Input - target event report'!B:B,B1568,'Input - target event report'!D:D, "Private Investment")</f>
        <v/>
      </c>
      <c r="J1568">
        <f>INDEX('Input - companies list'!$1:$10000,MATCH(B1568,'Input - companies list'!B:B,0),MATCH("Flow",'Input - companies list'!$1:$1,0 ))</f>
        <v/>
      </c>
      <c r="K1568">
        <f>INDEX('Input - companies list'!$1:$10000,MATCH(B1568,'Input - companies list'!B:B,0),MATCH("Inter-Cluster Connectivity",'Input - companies list'!$1:$1,0 ))</f>
        <v/>
      </c>
      <c r="L1568">
        <f>IFERROR(PERCENTRANK(F:F,F1568),0)</f>
        <v/>
      </c>
      <c r="M1568">
        <f>IFERROR(1 - PERCENTRANK(G:G,G1568),0)</f>
        <v/>
      </c>
      <c r="N1568">
        <f>IFERROR(1 - PERCENTRANK(H:H,H1568),0)</f>
        <v/>
      </c>
      <c r="O1568">
        <f>IFERROR(PERCENTRANK(I:I,I1568),0)</f>
        <v/>
      </c>
      <c r="P1568">
        <f>IFERROR(1 - PERCENTRANK(J:J,J1568),0)</f>
        <v/>
      </c>
      <c r="Q1568">
        <f>IFERROR(PERCENTRANK(K:K,K1568),0)</f>
        <v/>
      </c>
      <c r="R1568">
        <f>L1568*weight1+M1568*weight2+N1568*weight3+O1568*weight4+P1568*weight5+Q1568*weight6</f>
        <v/>
      </c>
    </row>
    <row r="1569" spans="1:18">
      <c r="A1569">
        <f>RANK(R1569,R:R)</f>
        <v/>
      </c>
      <c r="B1569" t="s">
        <v>17719</v>
      </c>
      <c r="C1569">
        <f>VLOOKUP(B1569,'Input - companies list'!B:L,2,FALSE)</f>
        <v/>
      </c>
      <c r="D1569">
        <f>VLOOKUP(B1569,'Input - companies list'!B:L,11,FALSE)</f>
        <v/>
      </c>
      <c r="E1569">
        <f>VLOOKUP(B1569,'Input - companies list'!B:E,4,FALSE)</f>
        <v/>
      </c>
      <c r="F1569">
        <f>SUMIFS('Input - target event report'!H:H,'Input - target event report'!B:B,B1569,'Input - target event report'!D:D, "Private Investment")</f>
        <v/>
      </c>
      <c r="G1569">
        <f>IF(I1569&lt;2, "N/A", (MAXIFS('Input - target event report'!E:E,'Input - target event report'!B:B,B:B,'Input - target event report'!D:D,"Private Investment")-MINIFS('Input - target event report'!E:E,'Input - target event report'!B:B,B:B,'Input - target event report'!D:D,"Private Investment"))/(I1569-1))</f>
        <v/>
      </c>
      <c r="H1569">
        <f>IF(MAXIFS('Input - target event report'!E:E,'Input - target event report'!B:B,B:B,'Input - target event report'!D:D,"Private Investment") = 0, "N/A", TODAY() - MAXIFS('Input - target event report'!E:E,'Input - target event report'!B:B,B:B,'Input - target event report'!D:D,"Private Investment"))</f>
        <v/>
      </c>
      <c r="I1569">
        <f>COUNTIFS('Input - target event report'!B:B,B1569,'Input - target event report'!D:D, "Private Investment")</f>
        <v/>
      </c>
      <c r="J1569">
        <f>INDEX('Input - companies list'!$1:$10000,MATCH(B1569,'Input - companies list'!B:B,0),MATCH("Flow",'Input - companies list'!$1:$1,0 ))</f>
        <v/>
      </c>
      <c r="K1569">
        <f>INDEX('Input - companies list'!$1:$10000,MATCH(B1569,'Input - companies list'!B:B,0),MATCH("Inter-Cluster Connectivity",'Input - companies list'!$1:$1,0 ))</f>
        <v/>
      </c>
      <c r="L1569">
        <f>IFERROR(PERCENTRANK(F:F,F1569),0)</f>
        <v/>
      </c>
      <c r="M1569">
        <f>IFERROR(1 - PERCENTRANK(G:G,G1569),0)</f>
        <v/>
      </c>
      <c r="N1569">
        <f>IFERROR(1 - PERCENTRANK(H:H,H1569),0)</f>
        <v/>
      </c>
      <c r="O1569">
        <f>IFERROR(PERCENTRANK(I:I,I1569),0)</f>
        <v/>
      </c>
      <c r="P1569">
        <f>IFERROR(1 - PERCENTRANK(J:J,J1569),0)</f>
        <v/>
      </c>
      <c r="Q1569">
        <f>IFERROR(PERCENTRANK(K:K,K1569),0)</f>
        <v/>
      </c>
      <c r="R1569">
        <f>L1569*weight1+M1569*weight2+N1569*weight3+O1569*weight4+P1569*weight5+Q1569*weight6</f>
        <v/>
      </c>
    </row>
    <row r="1570" spans="1:18">
      <c r="A1570">
        <f>RANK(R1570,R:R)</f>
        <v/>
      </c>
      <c r="B1570" t="s">
        <v>17728</v>
      </c>
      <c r="C1570">
        <f>VLOOKUP(B1570,'Input - companies list'!B:L,2,FALSE)</f>
        <v/>
      </c>
      <c r="D1570">
        <f>VLOOKUP(B1570,'Input - companies list'!B:L,11,FALSE)</f>
        <v/>
      </c>
      <c r="E1570">
        <f>VLOOKUP(B1570,'Input - companies list'!B:E,4,FALSE)</f>
        <v/>
      </c>
      <c r="F1570">
        <f>SUMIFS('Input - target event report'!H:H,'Input - target event report'!B:B,B1570,'Input - target event report'!D:D, "Private Investment")</f>
        <v/>
      </c>
      <c r="G1570">
        <f>IF(I1570&lt;2, "N/A", (MAXIFS('Input - target event report'!E:E,'Input - target event report'!B:B,B:B,'Input - target event report'!D:D,"Private Investment")-MINIFS('Input - target event report'!E:E,'Input - target event report'!B:B,B:B,'Input - target event report'!D:D,"Private Investment"))/(I1570-1))</f>
        <v/>
      </c>
      <c r="H1570">
        <f>IF(MAXIFS('Input - target event report'!E:E,'Input - target event report'!B:B,B:B,'Input - target event report'!D:D,"Private Investment") = 0, "N/A", TODAY() - MAXIFS('Input - target event report'!E:E,'Input - target event report'!B:B,B:B,'Input - target event report'!D:D,"Private Investment"))</f>
        <v/>
      </c>
      <c r="I1570">
        <f>COUNTIFS('Input - target event report'!B:B,B1570,'Input - target event report'!D:D, "Private Investment")</f>
        <v/>
      </c>
      <c r="J1570">
        <f>INDEX('Input - companies list'!$1:$10000,MATCH(B1570,'Input - companies list'!B:B,0),MATCH("Flow",'Input - companies list'!$1:$1,0 ))</f>
        <v/>
      </c>
      <c r="K1570">
        <f>INDEX('Input - companies list'!$1:$10000,MATCH(B1570,'Input - companies list'!B:B,0),MATCH("Inter-Cluster Connectivity",'Input - companies list'!$1:$1,0 ))</f>
        <v/>
      </c>
      <c r="L1570">
        <f>IFERROR(PERCENTRANK(F:F,F1570),0)</f>
        <v/>
      </c>
      <c r="M1570">
        <f>IFERROR(1 - PERCENTRANK(G:G,G1570),0)</f>
        <v/>
      </c>
      <c r="N1570">
        <f>IFERROR(1 - PERCENTRANK(H:H,H1570),0)</f>
        <v/>
      </c>
      <c r="O1570">
        <f>IFERROR(PERCENTRANK(I:I,I1570),0)</f>
        <v/>
      </c>
      <c r="P1570">
        <f>IFERROR(1 - PERCENTRANK(J:J,J1570),0)</f>
        <v/>
      </c>
      <c r="Q1570">
        <f>IFERROR(PERCENTRANK(K:K,K1570),0)</f>
        <v/>
      </c>
      <c r="R1570">
        <f>L1570*weight1+M1570*weight2+N1570*weight3+O1570*weight4+P1570*weight5+Q1570*weight6</f>
        <v/>
      </c>
    </row>
    <row r="1571" spans="1:18">
      <c r="A1571">
        <f>RANK(R1571,R:R)</f>
        <v/>
      </c>
      <c r="B1571" t="s">
        <v>17743</v>
      </c>
      <c r="C1571">
        <f>VLOOKUP(B1571,'Input - companies list'!B:L,2,FALSE)</f>
        <v/>
      </c>
      <c r="D1571">
        <f>VLOOKUP(B1571,'Input - companies list'!B:L,11,FALSE)</f>
        <v/>
      </c>
      <c r="E1571">
        <f>VLOOKUP(B1571,'Input - companies list'!B:E,4,FALSE)</f>
        <v/>
      </c>
      <c r="F1571">
        <f>SUMIFS('Input - target event report'!H:H,'Input - target event report'!B:B,B1571,'Input - target event report'!D:D, "Private Investment")</f>
        <v/>
      </c>
      <c r="G1571">
        <f>IF(I1571&lt;2, "N/A", (MAXIFS('Input - target event report'!E:E,'Input - target event report'!B:B,B:B,'Input - target event report'!D:D,"Private Investment")-MINIFS('Input - target event report'!E:E,'Input - target event report'!B:B,B:B,'Input - target event report'!D:D,"Private Investment"))/(I1571-1))</f>
        <v/>
      </c>
      <c r="H1571">
        <f>IF(MAXIFS('Input - target event report'!E:E,'Input - target event report'!B:B,B:B,'Input - target event report'!D:D,"Private Investment") = 0, "N/A", TODAY() - MAXIFS('Input - target event report'!E:E,'Input - target event report'!B:B,B:B,'Input - target event report'!D:D,"Private Investment"))</f>
        <v/>
      </c>
      <c r="I1571">
        <f>COUNTIFS('Input - target event report'!B:B,B1571,'Input - target event report'!D:D, "Private Investment")</f>
        <v/>
      </c>
      <c r="J1571">
        <f>INDEX('Input - companies list'!$1:$10000,MATCH(B1571,'Input - companies list'!B:B,0),MATCH("Flow",'Input - companies list'!$1:$1,0 ))</f>
        <v/>
      </c>
      <c r="K1571">
        <f>INDEX('Input - companies list'!$1:$10000,MATCH(B1571,'Input - companies list'!B:B,0),MATCH("Inter-Cluster Connectivity",'Input - companies list'!$1:$1,0 ))</f>
        <v/>
      </c>
      <c r="L1571">
        <f>IFERROR(PERCENTRANK(F:F,F1571),0)</f>
        <v/>
      </c>
      <c r="M1571">
        <f>IFERROR(1 - PERCENTRANK(G:G,G1571),0)</f>
        <v/>
      </c>
      <c r="N1571">
        <f>IFERROR(1 - PERCENTRANK(H:H,H1571),0)</f>
        <v/>
      </c>
      <c r="O1571">
        <f>IFERROR(PERCENTRANK(I:I,I1571),0)</f>
        <v/>
      </c>
      <c r="P1571">
        <f>IFERROR(1 - PERCENTRANK(J:J,J1571),0)</f>
        <v/>
      </c>
      <c r="Q1571">
        <f>IFERROR(PERCENTRANK(K:K,K1571),0)</f>
        <v/>
      </c>
      <c r="R1571">
        <f>L1571*weight1+M1571*weight2+N1571*weight3+O1571*weight4+P1571*weight5+Q1571*weight6</f>
        <v/>
      </c>
    </row>
    <row r="1572" spans="1:18">
      <c r="A1572">
        <f>RANK(R1572,R:R)</f>
        <v/>
      </c>
      <c r="B1572" t="s">
        <v>17753</v>
      </c>
      <c r="C1572">
        <f>VLOOKUP(B1572,'Input - companies list'!B:L,2,FALSE)</f>
        <v/>
      </c>
      <c r="D1572">
        <f>VLOOKUP(B1572,'Input - companies list'!B:L,11,FALSE)</f>
        <v/>
      </c>
      <c r="E1572">
        <f>VLOOKUP(B1572,'Input - companies list'!B:E,4,FALSE)</f>
        <v/>
      </c>
      <c r="F1572">
        <f>SUMIFS('Input - target event report'!H:H,'Input - target event report'!B:B,B1572,'Input - target event report'!D:D, "Private Investment")</f>
        <v/>
      </c>
      <c r="G1572">
        <f>IF(I1572&lt;2, "N/A", (MAXIFS('Input - target event report'!E:E,'Input - target event report'!B:B,B:B,'Input - target event report'!D:D,"Private Investment")-MINIFS('Input - target event report'!E:E,'Input - target event report'!B:B,B:B,'Input - target event report'!D:D,"Private Investment"))/(I1572-1))</f>
        <v/>
      </c>
      <c r="H1572">
        <f>IF(MAXIFS('Input - target event report'!E:E,'Input - target event report'!B:B,B:B,'Input - target event report'!D:D,"Private Investment") = 0, "N/A", TODAY() - MAXIFS('Input - target event report'!E:E,'Input - target event report'!B:B,B:B,'Input - target event report'!D:D,"Private Investment"))</f>
        <v/>
      </c>
      <c r="I1572">
        <f>COUNTIFS('Input - target event report'!B:B,B1572,'Input - target event report'!D:D, "Private Investment")</f>
        <v/>
      </c>
      <c r="J1572">
        <f>INDEX('Input - companies list'!$1:$10000,MATCH(B1572,'Input - companies list'!B:B,0),MATCH("Flow",'Input - companies list'!$1:$1,0 ))</f>
        <v/>
      </c>
      <c r="K1572">
        <f>INDEX('Input - companies list'!$1:$10000,MATCH(B1572,'Input - companies list'!B:B,0),MATCH("Inter-Cluster Connectivity",'Input - companies list'!$1:$1,0 ))</f>
        <v/>
      </c>
      <c r="L1572">
        <f>IFERROR(PERCENTRANK(F:F,F1572),0)</f>
        <v/>
      </c>
      <c r="M1572">
        <f>IFERROR(1 - PERCENTRANK(G:G,G1572),0)</f>
        <v/>
      </c>
      <c r="N1572">
        <f>IFERROR(1 - PERCENTRANK(H:H,H1572),0)</f>
        <v/>
      </c>
      <c r="O1572">
        <f>IFERROR(PERCENTRANK(I:I,I1572),0)</f>
        <v/>
      </c>
      <c r="P1572">
        <f>IFERROR(1 - PERCENTRANK(J:J,J1572),0)</f>
        <v/>
      </c>
      <c r="Q1572">
        <f>IFERROR(PERCENTRANK(K:K,K1572),0)</f>
        <v/>
      </c>
      <c r="R1572">
        <f>L1572*weight1+M1572*weight2+N1572*weight3+O1572*weight4+P1572*weight5+Q1572*weight6</f>
        <v/>
      </c>
    </row>
    <row r="1573" spans="1:18">
      <c r="A1573">
        <f>RANK(R1573,R:R)</f>
        <v/>
      </c>
      <c r="B1573" t="s">
        <v>17765</v>
      </c>
      <c r="C1573">
        <f>VLOOKUP(B1573,'Input - companies list'!B:L,2,FALSE)</f>
        <v/>
      </c>
      <c r="D1573">
        <f>VLOOKUP(B1573,'Input - companies list'!B:L,11,FALSE)</f>
        <v/>
      </c>
      <c r="E1573">
        <f>VLOOKUP(B1573,'Input - companies list'!B:E,4,FALSE)</f>
        <v/>
      </c>
      <c r="F1573">
        <f>SUMIFS('Input - target event report'!H:H,'Input - target event report'!B:B,B1573,'Input - target event report'!D:D, "Private Investment")</f>
        <v/>
      </c>
      <c r="G1573">
        <f>IF(I1573&lt;2, "N/A", (MAXIFS('Input - target event report'!E:E,'Input - target event report'!B:B,B:B,'Input - target event report'!D:D,"Private Investment")-MINIFS('Input - target event report'!E:E,'Input - target event report'!B:B,B:B,'Input - target event report'!D:D,"Private Investment"))/(I1573-1))</f>
        <v/>
      </c>
      <c r="H1573">
        <f>IF(MAXIFS('Input - target event report'!E:E,'Input - target event report'!B:B,B:B,'Input - target event report'!D:D,"Private Investment") = 0, "N/A", TODAY() - MAXIFS('Input - target event report'!E:E,'Input - target event report'!B:B,B:B,'Input - target event report'!D:D,"Private Investment"))</f>
        <v/>
      </c>
      <c r="I1573">
        <f>COUNTIFS('Input - target event report'!B:B,B1573,'Input - target event report'!D:D, "Private Investment")</f>
        <v/>
      </c>
      <c r="J1573">
        <f>INDEX('Input - companies list'!$1:$10000,MATCH(B1573,'Input - companies list'!B:B,0),MATCH("Flow",'Input - companies list'!$1:$1,0 ))</f>
        <v/>
      </c>
      <c r="K1573">
        <f>INDEX('Input - companies list'!$1:$10000,MATCH(B1573,'Input - companies list'!B:B,0),MATCH("Inter-Cluster Connectivity",'Input - companies list'!$1:$1,0 ))</f>
        <v/>
      </c>
      <c r="L1573">
        <f>IFERROR(PERCENTRANK(F:F,F1573),0)</f>
        <v/>
      </c>
      <c r="M1573">
        <f>IFERROR(1 - PERCENTRANK(G:G,G1573),0)</f>
        <v/>
      </c>
      <c r="N1573">
        <f>IFERROR(1 - PERCENTRANK(H:H,H1573),0)</f>
        <v/>
      </c>
      <c r="O1573">
        <f>IFERROR(PERCENTRANK(I:I,I1573),0)</f>
        <v/>
      </c>
      <c r="P1573">
        <f>IFERROR(1 - PERCENTRANK(J:J,J1573),0)</f>
        <v/>
      </c>
      <c r="Q1573">
        <f>IFERROR(PERCENTRANK(K:K,K1573),0)</f>
        <v/>
      </c>
      <c r="R1573">
        <f>L1573*weight1+M1573*weight2+N1573*weight3+O1573*weight4+P1573*weight5+Q1573*weight6</f>
        <v/>
      </c>
    </row>
    <row r="1574" spans="1:18">
      <c r="A1574">
        <f>RANK(R1574,R:R)</f>
        <v/>
      </c>
      <c r="B1574" t="s">
        <v>17777</v>
      </c>
      <c r="C1574">
        <f>VLOOKUP(B1574,'Input - companies list'!B:L,2,FALSE)</f>
        <v/>
      </c>
      <c r="D1574">
        <f>VLOOKUP(B1574,'Input - companies list'!B:L,11,FALSE)</f>
        <v/>
      </c>
      <c r="E1574">
        <f>VLOOKUP(B1574,'Input - companies list'!B:E,4,FALSE)</f>
        <v/>
      </c>
      <c r="F1574">
        <f>SUMIFS('Input - target event report'!H:H,'Input - target event report'!B:B,B1574,'Input - target event report'!D:D, "Private Investment")</f>
        <v/>
      </c>
      <c r="G1574">
        <f>IF(I1574&lt;2, "N/A", (MAXIFS('Input - target event report'!E:E,'Input - target event report'!B:B,B:B,'Input - target event report'!D:D,"Private Investment")-MINIFS('Input - target event report'!E:E,'Input - target event report'!B:B,B:B,'Input - target event report'!D:D,"Private Investment"))/(I1574-1))</f>
        <v/>
      </c>
      <c r="H1574">
        <f>IF(MAXIFS('Input - target event report'!E:E,'Input - target event report'!B:B,B:B,'Input - target event report'!D:D,"Private Investment") = 0, "N/A", TODAY() - MAXIFS('Input - target event report'!E:E,'Input - target event report'!B:B,B:B,'Input - target event report'!D:D,"Private Investment"))</f>
        <v/>
      </c>
      <c r="I1574">
        <f>COUNTIFS('Input - target event report'!B:B,B1574,'Input - target event report'!D:D, "Private Investment")</f>
        <v/>
      </c>
      <c r="J1574">
        <f>INDEX('Input - companies list'!$1:$10000,MATCH(B1574,'Input - companies list'!B:B,0),MATCH("Flow",'Input - companies list'!$1:$1,0 ))</f>
        <v/>
      </c>
      <c r="K1574">
        <f>INDEX('Input - companies list'!$1:$10000,MATCH(B1574,'Input - companies list'!B:B,0),MATCH("Inter-Cluster Connectivity",'Input - companies list'!$1:$1,0 ))</f>
        <v/>
      </c>
      <c r="L1574">
        <f>IFERROR(PERCENTRANK(F:F,F1574),0)</f>
        <v/>
      </c>
      <c r="M1574">
        <f>IFERROR(1 - PERCENTRANK(G:G,G1574),0)</f>
        <v/>
      </c>
      <c r="N1574">
        <f>IFERROR(1 - PERCENTRANK(H:H,H1574),0)</f>
        <v/>
      </c>
      <c r="O1574">
        <f>IFERROR(PERCENTRANK(I:I,I1574),0)</f>
        <v/>
      </c>
      <c r="P1574">
        <f>IFERROR(1 - PERCENTRANK(J:J,J1574),0)</f>
        <v/>
      </c>
      <c r="Q1574">
        <f>IFERROR(PERCENTRANK(K:K,K1574),0)</f>
        <v/>
      </c>
      <c r="R1574">
        <f>L1574*weight1+M1574*weight2+N1574*weight3+O1574*weight4+P1574*weight5+Q1574*weight6</f>
        <v/>
      </c>
    </row>
    <row r="1575" spans="1:18">
      <c r="A1575">
        <f>RANK(R1575,R:R)</f>
        <v/>
      </c>
      <c r="B1575" t="s">
        <v>17788</v>
      </c>
      <c r="C1575">
        <f>VLOOKUP(B1575,'Input - companies list'!B:L,2,FALSE)</f>
        <v/>
      </c>
      <c r="D1575">
        <f>VLOOKUP(B1575,'Input - companies list'!B:L,11,FALSE)</f>
        <v/>
      </c>
      <c r="E1575">
        <f>VLOOKUP(B1575,'Input - companies list'!B:E,4,FALSE)</f>
        <v/>
      </c>
      <c r="F1575">
        <f>SUMIFS('Input - target event report'!H:H,'Input - target event report'!B:B,B1575,'Input - target event report'!D:D, "Private Investment")</f>
        <v/>
      </c>
      <c r="G1575">
        <f>IF(I1575&lt;2, "N/A", (MAXIFS('Input - target event report'!E:E,'Input - target event report'!B:B,B:B,'Input - target event report'!D:D,"Private Investment")-MINIFS('Input - target event report'!E:E,'Input - target event report'!B:B,B:B,'Input - target event report'!D:D,"Private Investment"))/(I1575-1))</f>
        <v/>
      </c>
      <c r="H1575">
        <f>IF(MAXIFS('Input - target event report'!E:E,'Input - target event report'!B:B,B:B,'Input - target event report'!D:D,"Private Investment") = 0, "N/A", TODAY() - MAXIFS('Input - target event report'!E:E,'Input - target event report'!B:B,B:B,'Input - target event report'!D:D,"Private Investment"))</f>
        <v/>
      </c>
      <c r="I1575">
        <f>COUNTIFS('Input - target event report'!B:B,B1575,'Input - target event report'!D:D, "Private Investment")</f>
        <v/>
      </c>
      <c r="J1575">
        <f>INDEX('Input - companies list'!$1:$10000,MATCH(B1575,'Input - companies list'!B:B,0),MATCH("Flow",'Input - companies list'!$1:$1,0 ))</f>
        <v/>
      </c>
      <c r="K1575">
        <f>INDEX('Input - companies list'!$1:$10000,MATCH(B1575,'Input - companies list'!B:B,0),MATCH("Inter-Cluster Connectivity",'Input - companies list'!$1:$1,0 ))</f>
        <v/>
      </c>
      <c r="L1575">
        <f>IFERROR(PERCENTRANK(F:F,F1575),0)</f>
        <v/>
      </c>
      <c r="M1575">
        <f>IFERROR(1 - PERCENTRANK(G:G,G1575),0)</f>
        <v/>
      </c>
      <c r="N1575">
        <f>IFERROR(1 - PERCENTRANK(H:H,H1575),0)</f>
        <v/>
      </c>
      <c r="O1575">
        <f>IFERROR(PERCENTRANK(I:I,I1575),0)</f>
        <v/>
      </c>
      <c r="P1575">
        <f>IFERROR(1 - PERCENTRANK(J:J,J1575),0)</f>
        <v/>
      </c>
      <c r="Q1575">
        <f>IFERROR(PERCENTRANK(K:K,K1575),0)</f>
        <v/>
      </c>
      <c r="R1575">
        <f>L1575*weight1+M1575*weight2+N1575*weight3+O1575*weight4+P1575*weight5+Q1575*weight6</f>
        <v/>
      </c>
    </row>
    <row r="1576" spans="1:18">
      <c r="A1576">
        <f>RANK(R1576,R:R)</f>
        <v/>
      </c>
      <c r="B1576" t="s">
        <v>17799</v>
      </c>
      <c r="C1576">
        <f>VLOOKUP(B1576,'Input - companies list'!B:L,2,FALSE)</f>
        <v/>
      </c>
      <c r="D1576">
        <f>VLOOKUP(B1576,'Input - companies list'!B:L,11,FALSE)</f>
        <v/>
      </c>
      <c r="E1576">
        <f>VLOOKUP(B1576,'Input - companies list'!B:E,4,FALSE)</f>
        <v/>
      </c>
      <c r="F1576">
        <f>SUMIFS('Input - target event report'!H:H,'Input - target event report'!B:B,B1576,'Input - target event report'!D:D, "Private Investment")</f>
        <v/>
      </c>
      <c r="G1576">
        <f>IF(I1576&lt;2, "N/A", (MAXIFS('Input - target event report'!E:E,'Input - target event report'!B:B,B:B,'Input - target event report'!D:D,"Private Investment")-MINIFS('Input - target event report'!E:E,'Input - target event report'!B:B,B:B,'Input - target event report'!D:D,"Private Investment"))/(I1576-1))</f>
        <v/>
      </c>
      <c r="H1576">
        <f>IF(MAXIFS('Input - target event report'!E:E,'Input - target event report'!B:B,B:B,'Input - target event report'!D:D,"Private Investment") = 0, "N/A", TODAY() - MAXIFS('Input - target event report'!E:E,'Input - target event report'!B:B,B:B,'Input - target event report'!D:D,"Private Investment"))</f>
        <v/>
      </c>
      <c r="I1576">
        <f>COUNTIFS('Input - target event report'!B:B,B1576,'Input - target event report'!D:D, "Private Investment")</f>
        <v/>
      </c>
      <c r="J1576">
        <f>INDEX('Input - companies list'!$1:$10000,MATCH(B1576,'Input - companies list'!B:B,0),MATCH("Flow",'Input - companies list'!$1:$1,0 ))</f>
        <v/>
      </c>
      <c r="K1576">
        <f>INDEX('Input - companies list'!$1:$10000,MATCH(B1576,'Input - companies list'!B:B,0),MATCH("Inter-Cluster Connectivity",'Input - companies list'!$1:$1,0 ))</f>
        <v/>
      </c>
      <c r="L1576">
        <f>IFERROR(PERCENTRANK(F:F,F1576),0)</f>
        <v/>
      </c>
      <c r="M1576">
        <f>IFERROR(1 - PERCENTRANK(G:G,G1576),0)</f>
        <v/>
      </c>
      <c r="N1576">
        <f>IFERROR(1 - PERCENTRANK(H:H,H1576),0)</f>
        <v/>
      </c>
      <c r="O1576">
        <f>IFERROR(PERCENTRANK(I:I,I1576),0)</f>
        <v/>
      </c>
      <c r="P1576">
        <f>IFERROR(1 - PERCENTRANK(J:J,J1576),0)</f>
        <v/>
      </c>
      <c r="Q1576">
        <f>IFERROR(PERCENTRANK(K:K,K1576),0)</f>
        <v/>
      </c>
      <c r="R1576">
        <f>L1576*weight1+M1576*weight2+N1576*weight3+O1576*weight4+P1576*weight5+Q1576*weight6</f>
        <v/>
      </c>
    </row>
    <row r="1577" spans="1:18">
      <c r="A1577">
        <f>RANK(R1577,R:R)</f>
        <v/>
      </c>
      <c r="B1577" t="s">
        <v>17809</v>
      </c>
      <c r="C1577">
        <f>VLOOKUP(B1577,'Input - companies list'!B:L,2,FALSE)</f>
        <v/>
      </c>
      <c r="D1577">
        <f>VLOOKUP(B1577,'Input - companies list'!B:L,11,FALSE)</f>
        <v/>
      </c>
      <c r="E1577">
        <f>VLOOKUP(B1577,'Input - companies list'!B:E,4,FALSE)</f>
        <v/>
      </c>
      <c r="F1577">
        <f>SUMIFS('Input - target event report'!H:H,'Input - target event report'!B:B,B1577,'Input - target event report'!D:D, "Private Investment")</f>
        <v/>
      </c>
      <c r="G1577">
        <f>IF(I1577&lt;2, "N/A", (MAXIFS('Input - target event report'!E:E,'Input - target event report'!B:B,B:B,'Input - target event report'!D:D,"Private Investment")-MINIFS('Input - target event report'!E:E,'Input - target event report'!B:B,B:B,'Input - target event report'!D:D,"Private Investment"))/(I1577-1))</f>
        <v/>
      </c>
      <c r="H1577">
        <f>IF(MAXIFS('Input - target event report'!E:E,'Input - target event report'!B:B,B:B,'Input - target event report'!D:D,"Private Investment") = 0, "N/A", TODAY() - MAXIFS('Input - target event report'!E:E,'Input - target event report'!B:B,B:B,'Input - target event report'!D:D,"Private Investment"))</f>
        <v/>
      </c>
      <c r="I1577">
        <f>COUNTIFS('Input - target event report'!B:B,B1577,'Input - target event report'!D:D, "Private Investment")</f>
        <v/>
      </c>
      <c r="J1577">
        <f>INDEX('Input - companies list'!$1:$10000,MATCH(B1577,'Input - companies list'!B:B,0),MATCH("Flow",'Input - companies list'!$1:$1,0 ))</f>
        <v/>
      </c>
      <c r="K1577">
        <f>INDEX('Input - companies list'!$1:$10000,MATCH(B1577,'Input - companies list'!B:B,0),MATCH("Inter-Cluster Connectivity",'Input - companies list'!$1:$1,0 ))</f>
        <v/>
      </c>
      <c r="L1577">
        <f>IFERROR(PERCENTRANK(F:F,F1577),0)</f>
        <v/>
      </c>
      <c r="M1577">
        <f>IFERROR(1 - PERCENTRANK(G:G,G1577),0)</f>
        <v/>
      </c>
      <c r="N1577">
        <f>IFERROR(1 - PERCENTRANK(H:H,H1577),0)</f>
        <v/>
      </c>
      <c r="O1577">
        <f>IFERROR(PERCENTRANK(I:I,I1577),0)</f>
        <v/>
      </c>
      <c r="P1577">
        <f>IFERROR(1 - PERCENTRANK(J:J,J1577),0)</f>
        <v/>
      </c>
      <c r="Q1577">
        <f>IFERROR(PERCENTRANK(K:K,K1577),0)</f>
        <v/>
      </c>
      <c r="R1577">
        <f>L1577*weight1+M1577*weight2+N1577*weight3+O1577*weight4+P1577*weight5+Q1577*weight6</f>
        <v/>
      </c>
    </row>
    <row r="1578" spans="1:18">
      <c r="A1578">
        <f>RANK(R1578,R:R)</f>
        <v/>
      </c>
      <c r="B1578" t="s">
        <v>17818</v>
      </c>
      <c r="C1578">
        <f>VLOOKUP(B1578,'Input - companies list'!B:L,2,FALSE)</f>
        <v/>
      </c>
      <c r="D1578">
        <f>VLOOKUP(B1578,'Input - companies list'!B:L,11,FALSE)</f>
        <v/>
      </c>
      <c r="E1578">
        <f>VLOOKUP(B1578,'Input - companies list'!B:E,4,FALSE)</f>
        <v/>
      </c>
      <c r="F1578">
        <f>SUMIFS('Input - target event report'!H:H,'Input - target event report'!B:B,B1578,'Input - target event report'!D:D, "Private Investment")</f>
        <v/>
      </c>
      <c r="G1578">
        <f>IF(I1578&lt;2, "N/A", (MAXIFS('Input - target event report'!E:E,'Input - target event report'!B:B,B:B,'Input - target event report'!D:D,"Private Investment")-MINIFS('Input - target event report'!E:E,'Input - target event report'!B:B,B:B,'Input - target event report'!D:D,"Private Investment"))/(I1578-1))</f>
        <v/>
      </c>
      <c r="H1578">
        <f>IF(MAXIFS('Input - target event report'!E:E,'Input - target event report'!B:B,B:B,'Input - target event report'!D:D,"Private Investment") = 0, "N/A", TODAY() - MAXIFS('Input - target event report'!E:E,'Input - target event report'!B:B,B:B,'Input - target event report'!D:D,"Private Investment"))</f>
        <v/>
      </c>
      <c r="I1578">
        <f>COUNTIFS('Input - target event report'!B:B,B1578,'Input - target event report'!D:D, "Private Investment")</f>
        <v/>
      </c>
      <c r="J1578">
        <f>INDEX('Input - companies list'!$1:$10000,MATCH(B1578,'Input - companies list'!B:B,0),MATCH("Flow",'Input - companies list'!$1:$1,0 ))</f>
        <v/>
      </c>
      <c r="K1578">
        <f>INDEX('Input - companies list'!$1:$10000,MATCH(B1578,'Input - companies list'!B:B,0),MATCH("Inter-Cluster Connectivity",'Input - companies list'!$1:$1,0 ))</f>
        <v/>
      </c>
      <c r="L1578">
        <f>IFERROR(PERCENTRANK(F:F,F1578),0)</f>
        <v/>
      </c>
      <c r="M1578">
        <f>IFERROR(1 - PERCENTRANK(G:G,G1578),0)</f>
        <v/>
      </c>
      <c r="N1578">
        <f>IFERROR(1 - PERCENTRANK(H:H,H1578),0)</f>
        <v/>
      </c>
      <c r="O1578">
        <f>IFERROR(PERCENTRANK(I:I,I1578),0)</f>
        <v/>
      </c>
      <c r="P1578">
        <f>IFERROR(1 - PERCENTRANK(J:J,J1578),0)</f>
        <v/>
      </c>
      <c r="Q1578">
        <f>IFERROR(PERCENTRANK(K:K,K1578),0)</f>
        <v/>
      </c>
      <c r="R1578">
        <f>L1578*weight1+M1578*weight2+N1578*weight3+O1578*weight4+P1578*weight5+Q1578*weight6</f>
        <v/>
      </c>
    </row>
    <row r="1579" spans="1:18">
      <c r="A1579">
        <f>RANK(R1579,R:R)</f>
        <v/>
      </c>
      <c r="B1579" t="s">
        <v>17830</v>
      </c>
      <c r="C1579">
        <f>VLOOKUP(B1579,'Input - companies list'!B:L,2,FALSE)</f>
        <v/>
      </c>
      <c r="D1579">
        <f>VLOOKUP(B1579,'Input - companies list'!B:L,11,FALSE)</f>
        <v/>
      </c>
      <c r="E1579">
        <f>VLOOKUP(B1579,'Input - companies list'!B:E,4,FALSE)</f>
        <v/>
      </c>
      <c r="F1579">
        <f>SUMIFS('Input - target event report'!H:H,'Input - target event report'!B:B,B1579,'Input - target event report'!D:D, "Private Investment")</f>
        <v/>
      </c>
      <c r="G1579">
        <f>IF(I1579&lt;2, "N/A", (MAXIFS('Input - target event report'!E:E,'Input - target event report'!B:B,B:B,'Input - target event report'!D:D,"Private Investment")-MINIFS('Input - target event report'!E:E,'Input - target event report'!B:B,B:B,'Input - target event report'!D:D,"Private Investment"))/(I1579-1))</f>
        <v/>
      </c>
      <c r="H1579">
        <f>IF(MAXIFS('Input - target event report'!E:E,'Input - target event report'!B:B,B:B,'Input - target event report'!D:D,"Private Investment") = 0, "N/A", TODAY() - MAXIFS('Input - target event report'!E:E,'Input - target event report'!B:B,B:B,'Input - target event report'!D:D,"Private Investment"))</f>
        <v/>
      </c>
      <c r="I1579">
        <f>COUNTIFS('Input - target event report'!B:B,B1579,'Input - target event report'!D:D, "Private Investment")</f>
        <v/>
      </c>
      <c r="J1579">
        <f>INDEX('Input - companies list'!$1:$10000,MATCH(B1579,'Input - companies list'!B:B,0),MATCH("Flow",'Input - companies list'!$1:$1,0 ))</f>
        <v/>
      </c>
      <c r="K1579">
        <f>INDEX('Input - companies list'!$1:$10000,MATCH(B1579,'Input - companies list'!B:B,0),MATCH("Inter-Cluster Connectivity",'Input - companies list'!$1:$1,0 ))</f>
        <v/>
      </c>
      <c r="L1579">
        <f>IFERROR(PERCENTRANK(F:F,F1579),0)</f>
        <v/>
      </c>
      <c r="M1579">
        <f>IFERROR(1 - PERCENTRANK(G:G,G1579),0)</f>
        <v/>
      </c>
      <c r="N1579">
        <f>IFERROR(1 - PERCENTRANK(H:H,H1579),0)</f>
        <v/>
      </c>
      <c r="O1579">
        <f>IFERROR(PERCENTRANK(I:I,I1579),0)</f>
        <v/>
      </c>
      <c r="P1579">
        <f>IFERROR(1 - PERCENTRANK(J:J,J1579),0)</f>
        <v/>
      </c>
      <c r="Q1579">
        <f>IFERROR(PERCENTRANK(K:K,K1579),0)</f>
        <v/>
      </c>
      <c r="R1579">
        <f>L1579*weight1+M1579*weight2+N1579*weight3+O1579*weight4+P1579*weight5+Q1579*weight6</f>
        <v/>
      </c>
    </row>
    <row r="1580" spans="1:18">
      <c r="A1580">
        <f>RANK(R1580,R:R)</f>
        <v/>
      </c>
      <c r="B1580" t="s">
        <v>17841</v>
      </c>
      <c r="C1580">
        <f>VLOOKUP(B1580,'Input - companies list'!B:L,2,FALSE)</f>
        <v/>
      </c>
      <c r="D1580">
        <f>VLOOKUP(B1580,'Input - companies list'!B:L,11,FALSE)</f>
        <v/>
      </c>
      <c r="E1580">
        <f>VLOOKUP(B1580,'Input - companies list'!B:E,4,FALSE)</f>
        <v/>
      </c>
      <c r="F1580">
        <f>SUMIFS('Input - target event report'!H:H,'Input - target event report'!B:B,B1580,'Input - target event report'!D:D, "Private Investment")</f>
        <v/>
      </c>
      <c r="G1580">
        <f>IF(I1580&lt;2, "N/A", (MAXIFS('Input - target event report'!E:E,'Input - target event report'!B:B,B:B,'Input - target event report'!D:D,"Private Investment")-MINIFS('Input - target event report'!E:E,'Input - target event report'!B:B,B:B,'Input - target event report'!D:D,"Private Investment"))/(I1580-1))</f>
        <v/>
      </c>
      <c r="H1580">
        <f>IF(MAXIFS('Input - target event report'!E:E,'Input - target event report'!B:B,B:B,'Input - target event report'!D:D,"Private Investment") = 0, "N/A", TODAY() - MAXIFS('Input - target event report'!E:E,'Input - target event report'!B:B,B:B,'Input - target event report'!D:D,"Private Investment"))</f>
        <v/>
      </c>
      <c r="I1580">
        <f>COUNTIFS('Input - target event report'!B:B,B1580,'Input - target event report'!D:D, "Private Investment")</f>
        <v/>
      </c>
      <c r="J1580">
        <f>INDEX('Input - companies list'!$1:$10000,MATCH(B1580,'Input - companies list'!B:B,0),MATCH("Flow",'Input - companies list'!$1:$1,0 ))</f>
        <v/>
      </c>
      <c r="K1580">
        <f>INDEX('Input - companies list'!$1:$10000,MATCH(B1580,'Input - companies list'!B:B,0),MATCH("Inter-Cluster Connectivity",'Input - companies list'!$1:$1,0 ))</f>
        <v/>
      </c>
      <c r="L1580">
        <f>IFERROR(PERCENTRANK(F:F,F1580),0)</f>
        <v/>
      </c>
      <c r="M1580">
        <f>IFERROR(1 - PERCENTRANK(G:G,G1580),0)</f>
        <v/>
      </c>
      <c r="N1580">
        <f>IFERROR(1 - PERCENTRANK(H:H,H1580),0)</f>
        <v/>
      </c>
      <c r="O1580">
        <f>IFERROR(PERCENTRANK(I:I,I1580),0)</f>
        <v/>
      </c>
      <c r="P1580">
        <f>IFERROR(1 - PERCENTRANK(J:J,J1580),0)</f>
        <v/>
      </c>
      <c r="Q1580">
        <f>IFERROR(PERCENTRANK(K:K,K1580),0)</f>
        <v/>
      </c>
      <c r="R1580">
        <f>L1580*weight1+M1580*weight2+N1580*weight3+O1580*weight4+P1580*weight5+Q1580*weight6</f>
        <v/>
      </c>
    </row>
    <row r="1581" spans="1:18">
      <c r="A1581">
        <f>RANK(R1581,R:R)</f>
        <v/>
      </c>
      <c r="B1581" t="s">
        <v>17851</v>
      </c>
      <c r="C1581">
        <f>VLOOKUP(B1581,'Input - companies list'!B:L,2,FALSE)</f>
        <v/>
      </c>
      <c r="D1581">
        <f>VLOOKUP(B1581,'Input - companies list'!B:L,11,FALSE)</f>
        <v/>
      </c>
      <c r="E1581">
        <f>VLOOKUP(B1581,'Input - companies list'!B:E,4,FALSE)</f>
        <v/>
      </c>
      <c r="F1581">
        <f>SUMIFS('Input - target event report'!H:H,'Input - target event report'!B:B,B1581,'Input - target event report'!D:D, "Private Investment")</f>
        <v/>
      </c>
      <c r="G1581">
        <f>IF(I1581&lt;2, "N/A", (MAXIFS('Input - target event report'!E:E,'Input - target event report'!B:B,B:B,'Input - target event report'!D:D,"Private Investment")-MINIFS('Input - target event report'!E:E,'Input - target event report'!B:B,B:B,'Input - target event report'!D:D,"Private Investment"))/(I1581-1))</f>
        <v/>
      </c>
      <c r="H1581">
        <f>IF(MAXIFS('Input - target event report'!E:E,'Input - target event report'!B:B,B:B,'Input - target event report'!D:D,"Private Investment") = 0, "N/A", TODAY() - MAXIFS('Input - target event report'!E:E,'Input - target event report'!B:B,B:B,'Input - target event report'!D:D,"Private Investment"))</f>
        <v/>
      </c>
      <c r="I1581">
        <f>COUNTIFS('Input - target event report'!B:B,B1581,'Input - target event report'!D:D, "Private Investment")</f>
        <v/>
      </c>
      <c r="J1581">
        <f>INDEX('Input - companies list'!$1:$10000,MATCH(B1581,'Input - companies list'!B:B,0),MATCH("Flow",'Input - companies list'!$1:$1,0 ))</f>
        <v/>
      </c>
      <c r="K1581">
        <f>INDEX('Input - companies list'!$1:$10000,MATCH(B1581,'Input - companies list'!B:B,0),MATCH("Inter-Cluster Connectivity",'Input - companies list'!$1:$1,0 ))</f>
        <v/>
      </c>
      <c r="L1581">
        <f>IFERROR(PERCENTRANK(F:F,F1581),0)</f>
        <v/>
      </c>
      <c r="M1581">
        <f>IFERROR(1 - PERCENTRANK(G:G,G1581),0)</f>
        <v/>
      </c>
      <c r="N1581">
        <f>IFERROR(1 - PERCENTRANK(H:H,H1581),0)</f>
        <v/>
      </c>
      <c r="O1581">
        <f>IFERROR(PERCENTRANK(I:I,I1581),0)</f>
        <v/>
      </c>
      <c r="P1581">
        <f>IFERROR(1 - PERCENTRANK(J:J,J1581),0)</f>
        <v/>
      </c>
      <c r="Q1581">
        <f>IFERROR(PERCENTRANK(K:K,K1581),0)</f>
        <v/>
      </c>
      <c r="R1581">
        <f>L1581*weight1+M1581*weight2+N1581*weight3+O1581*weight4+P1581*weight5+Q1581*weight6</f>
        <v/>
      </c>
    </row>
    <row r="1582" spans="1:18">
      <c r="A1582">
        <f>RANK(R1582,R:R)</f>
        <v/>
      </c>
      <c r="B1582" t="s">
        <v>17863</v>
      </c>
      <c r="C1582">
        <f>VLOOKUP(B1582,'Input - companies list'!B:L,2,FALSE)</f>
        <v/>
      </c>
      <c r="D1582">
        <f>VLOOKUP(B1582,'Input - companies list'!B:L,11,FALSE)</f>
        <v/>
      </c>
      <c r="E1582">
        <f>VLOOKUP(B1582,'Input - companies list'!B:E,4,FALSE)</f>
        <v/>
      </c>
      <c r="F1582">
        <f>SUMIFS('Input - target event report'!H:H,'Input - target event report'!B:B,B1582,'Input - target event report'!D:D, "Private Investment")</f>
        <v/>
      </c>
      <c r="G1582">
        <f>IF(I1582&lt;2, "N/A", (MAXIFS('Input - target event report'!E:E,'Input - target event report'!B:B,B:B,'Input - target event report'!D:D,"Private Investment")-MINIFS('Input - target event report'!E:E,'Input - target event report'!B:B,B:B,'Input - target event report'!D:D,"Private Investment"))/(I1582-1))</f>
        <v/>
      </c>
      <c r="H1582">
        <f>IF(MAXIFS('Input - target event report'!E:E,'Input - target event report'!B:B,B:B,'Input - target event report'!D:D,"Private Investment") = 0, "N/A", TODAY() - MAXIFS('Input - target event report'!E:E,'Input - target event report'!B:B,B:B,'Input - target event report'!D:D,"Private Investment"))</f>
        <v/>
      </c>
      <c r="I1582">
        <f>COUNTIFS('Input - target event report'!B:B,B1582,'Input - target event report'!D:D, "Private Investment")</f>
        <v/>
      </c>
      <c r="J1582">
        <f>INDEX('Input - companies list'!$1:$10000,MATCH(B1582,'Input - companies list'!B:B,0),MATCH("Flow",'Input - companies list'!$1:$1,0 ))</f>
        <v/>
      </c>
      <c r="K1582">
        <f>INDEX('Input - companies list'!$1:$10000,MATCH(B1582,'Input - companies list'!B:B,0),MATCH("Inter-Cluster Connectivity",'Input - companies list'!$1:$1,0 ))</f>
        <v/>
      </c>
      <c r="L1582">
        <f>IFERROR(PERCENTRANK(F:F,F1582),0)</f>
        <v/>
      </c>
      <c r="M1582">
        <f>IFERROR(1 - PERCENTRANK(G:G,G1582),0)</f>
        <v/>
      </c>
      <c r="N1582">
        <f>IFERROR(1 - PERCENTRANK(H:H,H1582),0)</f>
        <v/>
      </c>
      <c r="O1582">
        <f>IFERROR(PERCENTRANK(I:I,I1582),0)</f>
        <v/>
      </c>
      <c r="P1582">
        <f>IFERROR(1 - PERCENTRANK(J:J,J1582),0)</f>
        <v/>
      </c>
      <c r="Q1582">
        <f>IFERROR(PERCENTRANK(K:K,K1582),0)</f>
        <v/>
      </c>
      <c r="R1582">
        <f>L1582*weight1+M1582*weight2+N1582*weight3+O1582*weight4+P1582*weight5+Q1582*weight6</f>
        <v/>
      </c>
    </row>
    <row r="1583" spans="1:18">
      <c r="A1583">
        <f>RANK(R1583,R:R)</f>
        <v/>
      </c>
      <c r="B1583" t="s">
        <v>17872</v>
      </c>
      <c r="C1583">
        <f>VLOOKUP(B1583,'Input - companies list'!B:L,2,FALSE)</f>
        <v/>
      </c>
      <c r="D1583">
        <f>VLOOKUP(B1583,'Input - companies list'!B:L,11,FALSE)</f>
        <v/>
      </c>
      <c r="E1583">
        <f>VLOOKUP(B1583,'Input - companies list'!B:E,4,FALSE)</f>
        <v/>
      </c>
      <c r="F1583">
        <f>SUMIFS('Input - target event report'!H:H,'Input - target event report'!B:B,B1583,'Input - target event report'!D:D, "Private Investment")</f>
        <v/>
      </c>
      <c r="G1583">
        <f>IF(I1583&lt;2, "N/A", (MAXIFS('Input - target event report'!E:E,'Input - target event report'!B:B,B:B,'Input - target event report'!D:D,"Private Investment")-MINIFS('Input - target event report'!E:E,'Input - target event report'!B:B,B:B,'Input - target event report'!D:D,"Private Investment"))/(I1583-1))</f>
        <v/>
      </c>
      <c r="H1583">
        <f>IF(MAXIFS('Input - target event report'!E:E,'Input - target event report'!B:B,B:B,'Input - target event report'!D:D,"Private Investment") = 0, "N/A", TODAY() - MAXIFS('Input - target event report'!E:E,'Input - target event report'!B:B,B:B,'Input - target event report'!D:D,"Private Investment"))</f>
        <v/>
      </c>
      <c r="I1583">
        <f>COUNTIFS('Input - target event report'!B:B,B1583,'Input - target event report'!D:D, "Private Investment")</f>
        <v/>
      </c>
      <c r="J1583">
        <f>INDEX('Input - companies list'!$1:$10000,MATCH(B1583,'Input - companies list'!B:B,0),MATCH("Flow",'Input - companies list'!$1:$1,0 ))</f>
        <v/>
      </c>
      <c r="K1583">
        <f>INDEX('Input - companies list'!$1:$10000,MATCH(B1583,'Input - companies list'!B:B,0),MATCH("Inter-Cluster Connectivity",'Input - companies list'!$1:$1,0 ))</f>
        <v/>
      </c>
      <c r="L1583">
        <f>IFERROR(PERCENTRANK(F:F,F1583),0)</f>
        <v/>
      </c>
      <c r="M1583">
        <f>IFERROR(1 - PERCENTRANK(G:G,G1583),0)</f>
        <v/>
      </c>
      <c r="N1583">
        <f>IFERROR(1 - PERCENTRANK(H:H,H1583),0)</f>
        <v/>
      </c>
      <c r="O1583">
        <f>IFERROR(PERCENTRANK(I:I,I1583),0)</f>
        <v/>
      </c>
      <c r="P1583">
        <f>IFERROR(1 - PERCENTRANK(J:J,J1583),0)</f>
        <v/>
      </c>
      <c r="Q1583">
        <f>IFERROR(PERCENTRANK(K:K,K1583),0)</f>
        <v/>
      </c>
      <c r="R1583">
        <f>L1583*weight1+M1583*weight2+N1583*weight3+O1583*weight4+P1583*weight5+Q1583*weight6</f>
        <v/>
      </c>
    </row>
    <row r="1584" spans="1:18">
      <c r="A1584">
        <f>RANK(R1584,R:R)</f>
        <v/>
      </c>
      <c r="B1584" t="s">
        <v>17881</v>
      </c>
      <c r="C1584">
        <f>VLOOKUP(B1584,'Input - companies list'!B:L,2,FALSE)</f>
        <v/>
      </c>
      <c r="D1584">
        <f>VLOOKUP(B1584,'Input - companies list'!B:L,11,FALSE)</f>
        <v/>
      </c>
      <c r="E1584">
        <f>VLOOKUP(B1584,'Input - companies list'!B:E,4,FALSE)</f>
        <v/>
      </c>
      <c r="F1584">
        <f>SUMIFS('Input - target event report'!H:H,'Input - target event report'!B:B,B1584,'Input - target event report'!D:D, "Private Investment")</f>
        <v/>
      </c>
      <c r="G1584">
        <f>IF(I1584&lt;2, "N/A", (MAXIFS('Input - target event report'!E:E,'Input - target event report'!B:B,B:B,'Input - target event report'!D:D,"Private Investment")-MINIFS('Input - target event report'!E:E,'Input - target event report'!B:B,B:B,'Input - target event report'!D:D,"Private Investment"))/(I1584-1))</f>
        <v/>
      </c>
      <c r="H1584">
        <f>IF(MAXIFS('Input - target event report'!E:E,'Input - target event report'!B:B,B:B,'Input - target event report'!D:D,"Private Investment") = 0, "N/A", TODAY() - MAXIFS('Input - target event report'!E:E,'Input - target event report'!B:B,B:B,'Input - target event report'!D:D,"Private Investment"))</f>
        <v/>
      </c>
      <c r="I1584">
        <f>COUNTIFS('Input - target event report'!B:B,B1584,'Input - target event report'!D:D, "Private Investment")</f>
        <v/>
      </c>
      <c r="J1584">
        <f>INDEX('Input - companies list'!$1:$10000,MATCH(B1584,'Input - companies list'!B:B,0),MATCH("Flow",'Input - companies list'!$1:$1,0 ))</f>
        <v/>
      </c>
      <c r="K1584">
        <f>INDEX('Input - companies list'!$1:$10000,MATCH(B1584,'Input - companies list'!B:B,0),MATCH("Inter-Cluster Connectivity",'Input - companies list'!$1:$1,0 ))</f>
        <v/>
      </c>
      <c r="L1584">
        <f>IFERROR(PERCENTRANK(F:F,F1584),0)</f>
        <v/>
      </c>
      <c r="M1584">
        <f>IFERROR(1 - PERCENTRANK(G:G,G1584),0)</f>
        <v/>
      </c>
      <c r="N1584">
        <f>IFERROR(1 - PERCENTRANK(H:H,H1584),0)</f>
        <v/>
      </c>
      <c r="O1584">
        <f>IFERROR(PERCENTRANK(I:I,I1584),0)</f>
        <v/>
      </c>
      <c r="P1584">
        <f>IFERROR(1 - PERCENTRANK(J:J,J1584),0)</f>
        <v/>
      </c>
      <c r="Q1584">
        <f>IFERROR(PERCENTRANK(K:K,K1584),0)</f>
        <v/>
      </c>
      <c r="R1584">
        <f>L1584*weight1+M1584*weight2+N1584*weight3+O1584*weight4+P1584*weight5+Q1584*weight6</f>
        <v/>
      </c>
    </row>
    <row r="1585" spans="1:18">
      <c r="A1585">
        <f>RANK(R1585,R:R)</f>
        <v/>
      </c>
      <c r="B1585" t="s">
        <v>17892</v>
      </c>
      <c r="C1585">
        <f>VLOOKUP(B1585,'Input - companies list'!B:L,2,FALSE)</f>
        <v/>
      </c>
      <c r="D1585">
        <f>VLOOKUP(B1585,'Input - companies list'!B:L,11,FALSE)</f>
        <v/>
      </c>
      <c r="E1585">
        <f>VLOOKUP(B1585,'Input - companies list'!B:E,4,FALSE)</f>
        <v/>
      </c>
      <c r="F1585">
        <f>SUMIFS('Input - target event report'!H:H,'Input - target event report'!B:B,B1585,'Input - target event report'!D:D, "Private Investment")</f>
        <v/>
      </c>
      <c r="G1585">
        <f>IF(I1585&lt;2, "N/A", (MAXIFS('Input - target event report'!E:E,'Input - target event report'!B:B,B:B,'Input - target event report'!D:D,"Private Investment")-MINIFS('Input - target event report'!E:E,'Input - target event report'!B:B,B:B,'Input - target event report'!D:D,"Private Investment"))/(I1585-1))</f>
        <v/>
      </c>
      <c r="H1585">
        <f>IF(MAXIFS('Input - target event report'!E:E,'Input - target event report'!B:B,B:B,'Input - target event report'!D:D,"Private Investment") = 0, "N/A", TODAY() - MAXIFS('Input - target event report'!E:E,'Input - target event report'!B:B,B:B,'Input - target event report'!D:D,"Private Investment"))</f>
        <v/>
      </c>
      <c r="I1585">
        <f>COUNTIFS('Input - target event report'!B:B,B1585,'Input - target event report'!D:D, "Private Investment")</f>
        <v/>
      </c>
      <c r="J1585">
        <f>INDEX('Input - companies list'!$1:$10000,MATCH(B1585,'Input - companies list'!B:B,0),MATCH("Flow",'Input - companies list'!$1:$1,0 ))</f>
        <v/>
      </c>
      <c r="K1585">
        <f>INDEX('Input - companies list'!$1:$10000,MATCH(B1585,'Input - companies list'!B:B,0),MATCH("Inter-Cluster Connectivity",'Input - companies list'!$1:$1,0 ))</f>
        <v/>
      </c>
      <c r="L1585">
        <f>IFERROR(PERCENTRANK(F:F,F1585),0)</f>
        <v/>
      </c>
      <c r="M1585">
        <f>IFERROR(1 - PERCENTRANK(G:G,G1585),0)</f>
        <v/>
      </c>
      <c r="N1585">
        <f>IFERROR(1 - PERCENTRANK(H:H,H1585),0)</f>
        <v/>
      </c>
      <c r="O1585">
        <f>IFERROR(PERCENTRANK(I:I,I1585),0)</f>
        <v/>
      </c>
      <c r="P1585">
        <f>IFERROR(1 - PERCENTRANK(J:J,J1585),0)</f>
        <v/>
      </c>
      <c r="Q1585">
        <f>IFERROR(PERCENTRANK(K:K,K1585),0)</f>
        <v/>
      </c>
      <c r="R1585">
        <f>L1585*weight1+M1585*weight2+N1585*weight3+O1585*weight4+P1585*weight5+Q1585*weight6</f>
        <v/>
      </c>
    </row>
    <row r="1586" spans="1:18">
      <c r="A1586">
        <f>RANK(R1586,R:R)</f>
        <v/>
      </c>
      <c r="B1586" t="s">
        <v>17903</v>
      </c>
      <c r="C1586">
        <f>VLOOKUP(B1586,'Input - companies list'!B:L,2,FALSE)</f>
        <v/>
      </c>
      <c r="D1586">
        <f>VLOOKUP(B1586,'Input - companies list'!B:L,11,FALSE)</f>
        <v/>
      </c>
      <c r="E1586">
        <f>VLOOKUP(B1586,'Input - companies list'!B:E,4,FALSE)</f>
        <v/>
      </c>
      <c r="F1586">
        <f>SUMIFS('Input - target event report'!H:H,'Input - target event report'!B:B,B1586,'Input - target event report'!D:D, "Private Investment")</f>
        <v/>
      </c>
      <c r="G1586">
        <f>IF(I1586&lt;2, "N/A", (MAXIFS('Input - target event report'!E:E,'Input - target event report'!B:B,B:B,'Input - target event report'!D:D,"Private Investment")-MINIFS('Input - target event report'!E:E,'Input - target event report'!B:B,B:B,'Input - target event report'!D:D,"Private Investment"))/(I1586-1))</f>
        <v/>
      </c>
      <c r="H1586">
        <f>IF(MAXIFS('Input - target event report'!E:E,'Input - target event report'!B:B,B:B,'Input - target event report'!D:D,"Private Investment") = 0, "N/A", TODAY() - MAXIFS('Input - target event report'!E:E,'Input - target event report'!B:B,B:B,'Input - target event report'!D:D,"Private Investment"))</f>
        <v/>
      </c>
      <c r="I1586">
        <f>COUNTIFS('Input - target event report'!B:B,B1586,'Input - target event report'!D:D, "Private Investment")</f>
        <v/>
      </c>
      <c r="J1586">
        <f>INDEX('Input - companies list'!$1:$10000,MATCH(B1586,'Input - companies list'!B:B,0),MATCH("Flow",'Input - companies list'!$1:$1,0 ))</f>
        <v/>
      </c>
      <c r="K1586">
        <f>INDEX('Input - companies list'!$1:$10000,MATCH(B1586,'Input - companies list'!B:B,0),MATCH("Inter-Cluster Connectivity",'Input - companies list'!$1:$1,0 ))</f>
        <v/>
      </c>
      <c r="L1586">
        <f>IFERROR(PERCENTRANK(F:F,F1586),0)</f>
        <v/>
      </c>
      <c r="M1586">
        <f>IFERROR(1 - PERCENTRANK(G:G,G1586),0)</f>
        <v/>
      </c>
      <c r="N1586">
        <f>IFERROR(1 - PERCENTRANK(H:H,H1586),0)</f>
        <v/>
      </c>
      <c r="O1586">
        <f>IFERROR(PERCENTRANK(I:I,I1586),0)</f>
        <v/>
      </c>
      <c r="P1586">
        <f>IFERROR(1 - PERCENTRANK(J:J,J1586),0)</f>
        <v/>
      </c>
      <c r="Q1586">
        <f>IFERROR(PERCENTRANK(K:K,K1586),0)</f>
        <v/>
      </c>
      <c r="R1586">
        <f>L1586*weight1+M1586*weight2+N1586*weight3+O1586*weight4+P1586*weight5+Q1586*weight6</f>
        <v/>
      </c>
    </row>
    <row r="1587" spans="1:18">
      <c r="A1587">
        <f>RANK(R1587,R:R)</f>
        <v/>
      </c>
      <c r="B1587" t="s">
        <v>17914</v>
      </c>
      <c r="C1587">
        <f>VLOOKUP(B1587,'Input - companies list'!B:L,2,FALSE)</f>
        <v/>
      </c>
      <c r="D1587">
        <f>VLOOKUP(B1587,'Input - companies list'!B:L,11,FALSE)</f>
        <v/>
      </c>
      <c r="E1587">
        <f>VLOOKUP(B1587,'Input - companies list'!B:E,4,FALSE)</f>
        <v/>
      </c>
      <c r="F1587">
        <f>SUMIFS('Input - target event report'!H:H,'Input - target event report'!B:B,B1587,'Input - target event report'!D:D, "Private Investment")</f>
        <v/>
      </c>
      <c r="G1587">
        <f>IF(I1587&lt;2, "N/A", (MAXIFS('Input - target event report'!E:E,'Input - target event report'!B:B,B:B,'Input - target event report'!D:D,"Private Investment")-MINIFS('Input - target event report'!E:E,'Input - target event report'!B:B,B:B,'Input - target event report'!D:D,"Private Investment"))/(I1587-1))</f>
        <v/>
      </c>
      <c r="H1587">
        <f>IF(MAXIFS('Input - target event report'!E:E,'Input - target event report'!B:B,B:B,'Input - target event report'!D:D,"Private Investment") = 0, "N/A", TODAY() - MAXIFS('Input - target event report'!E:E,'Input - target event report'!B:B,B:B,'Input - target event report'!D:D,"Private Investment"))</f>
        <v/>
      </c>
      <c r="I1587">
        <f>COUNTIFS('Input - target event report'!B:B,B1587,'Input - target event report'!D:D, "Private Investment")</f>
        <v/>
      </c>
      <c r="J1587">
        <f>INDEX('Input - companies list'!$1:$10000,MATCH(B1587,'Input - companies list'!B:B,0),MATCH("Flow",'Input - companies list'!$1:$1,0 ))</f>
        <v/>
      </c>
      <c r="K1587">
        <f>INDEX('Input - companies list'!$1:$10000,MATCH(B1587,'Input - companies list'!B:B,0),MATCH("Inter-Cluster Connectivity",'Input - companies list'!$1:$1,0 ))</f>
        <v/>
      </c>
      <c r="L1587">
        <f>IFERROR(PERCENTRANK(F:F,F1587),0)</f>
        <v/>
      </c>
      <c r="M1587">
        <f>IFERROR(1 - PERCENTRANK(G:G,G1587),0)</f>
        <v/>
      </c>
      <c r="N1587">
        <f>IFERROR(1 - PERCENTRANK(H:H,H1587),0)</f>
        <v/>
      </c>
      <c r="O1587">
        <f>IFERROR(PERCENTRANK(I:I,I1587),0)</f>
        <v/>
      </c>
      <c r="P1587">
        <f>IFERROR(1 - PERCENTRANK(J:J,J1587),0)</f>
        <v/>
      </c>
      <c r="Q1587">
        <f>IFERROR(PERCENTRANK(K:K,K1587),0)</f>
        <v/>
      </c>
      <c r="R1587">
        <f>L1587*weight1+M1587*weight2+N1587*weight3+O1587*weight4+P1587*weight5+Q1587*weight6</f>
        <v/>
      </c>
    </row>
    <row r="1588" spans="1:18">
      <c r="A1588">
        <f>RANK(R1588,R:R)</f>
        <v/>
      </c>
      <c r="B1588" t="s">
        <v>17923</v>
      </c>
      <c r="C1588">
        <f>VLOOKUP(B1588,'Input - companies list'!B:L,2,FALSE)</f>
        <v/>
      </c>
      <c r="D1588">
        <f>VLOOKUP(B1588,'Input - companies list'!B:L,11,FALSE)</f>
        <v/>
      </c>
      <c r="E1588">
        <f>VLOOKUP(B1588,'Input - companies list'!B:E,4,FALSE)</f>
        <v/>
      </c>
      <c r="F1588">
        <f>SUMIFS('Input - target event report'!H:H,'Input - target event report'!B:B,B1588,'Input - target event report'!D:D, "Private Investment")</f>
        <v/>
      </c>
      <c r="G1588">
        <f>IF(I1588&lt;2, "N/A", (MAXIFS('Input - target event report'!E:E,'Input - target event report'!B:B,B:B,'Input - target event report'!D:D,"Private Investment")-MINIFS('Input - target event report'!E:E,'Input - target event report'!B:B,B:B,'Input - target event report'!D:D,"Private Investment"))/(I1588-1))</f>
        <v/>
      </c>
      <c r="H1588">
        <f>IF(MAXIFS('Input - target event report'!E:E,'Input - target event report'!B:B,B:B,'Input - target event report'!D:D,"Private Investment") = 0, "N/A", TODAY() - MAXIFS('Input - target event report'!E:E,'Input - target event report'!B:B,B:B,'Input - target event report'!D:D,"Private Investment"))</f>
        <v/>
      </c>
      <c r="I1588">
        <f>COUNTIFS('Input - target event report'!B:B,B1588,'Input - target event report'!D:D, "Private Investment")</f>
        <v/>
      </c>
      <c r="J1588">
        <f>INDEX('Input - companies list'!$1:$10000,MATCH(B1588,'Input - companies list'!B:B,0),MATCH("Flow",'Input - companies list'!$1:$1,0 ))</f>
        <v/>
      </c>
      <c r="K1588">
        <f>INDEX('Input - companies list'!$1:$10000,MATCH(B1588,'Input - companies list'!B:B,0),MATCH("Inter-Cluster Connectivity",'Input - companies list'!$1:$1,0 ))</f>
        <v/>
      </c>
      <c r="L1588">
        <f>IFERROR(PERCENTRANK(F:F,F1588),0)</f>
        <v/>
      </c>
      <c r="M1588">
        <f>IFERROR(1 - PERCENTRANK(G:G,G1588),0)</f>
        <v/>
      </c>
      <c r="N1588">
        <f>IFERROR(1 - PERCENTRANK(H:H,H1588),0)</f>
        <v/>
      </c>
      <c r="O1588">
        <f>IFERROR(PERCENTRANK(I:I,I1588),0)</f>
        <v/>
      </c>
      <c r="P1588">
        <f>IFERROR(1 - PERCENTRANK(J:J,J1588),0)</f>
        <v/>
      </c>
      <c r="Q1588">
        <f>IFERROR(PERCENTRANK(K:K,K1588),0)</f>
        <v/>
      </c>
      <c r="R1588">
        <f>L1588*weight1+M1588*weight2+N1588*weight3+O1588*weight4+P1588*weight5+Q1588*weight6</f>
        <v/>
      </c>
    </row>
    <row r="1589" spans="1:18">
      <c r="A1589">
        <f>RANK(R1589,R:R)</f>
        <v/>
      </c>
      <c r="B1589" t="s">
        <v>17934</v>
      </c>
      <c r="C1589">
        <f>VLOOKUP(B1589,'Input - companies list'!B:L,2,FALSE)</f>
        <v/>
      </c>
      <c r="D1589">
        <f>VLOOKUP(B1589,'Input - companies list'!B:L,11,FALSE)</f>
        <v/>
      </c>
      <c r="E1589">
        <f>VLOOKUP(B1589,'Input - companies list'!B:E,4,FALSE)</f>
        <v/>
      </c>
      <c r="F1589">
        <f>SUMIFS('Input - target event report'!H:H,'Input - target event report'!B:B,B1589,'Input - target event report'!D:D, "Private Investment")</f>
        <v/>
      </c>
      <c r="G1589">
        <f>IF(I1589&lt;2, "N/A", (MAXIFS('Input - target event report'!E:E,'Input - target event report'!B:B,B:B,'Input - target event report'!D:D,"Private Investment")-MINIFS('Input - target event report'!E:E,'Input - target event report'!B:B,B:B,'Input - target event report'!D:D,"Private Investment"))/(I1589-1))</f>
        <v/>
      </c>
      <c r="H1589">
        <f>IF(MAXIFS('Input - target event report'!E:E,'Input - target event report'!B:B,B:B,'Input - target event report'!D:D,"Private Investment") = 0, "N/A", TODAY() - MAXIFS('Input - target event report'!E:E,'Input - target event report'!B:B,B:B,'Input - target event report'!D:D,"Private Investment"))</f>
        <v/>
      </c>
      <c r="I1589">
        <f>COUNTIFS('Input - target event report'!B:B,B1589,'Input - target event report'!D:D, "Private Investment")</f>
        <v/>
      </c>
      <c r="J1589">
        <f>INDEX('Input - companies list'!$1:$10000,MATCH(B1589,'Input - companies list'!B:B,0),MATCH("Flow",'Input - companies list'!$1:$1,0 ))</f>
        <v/>
      </c>
      <c r="K1589">
        <f>INDEX('Input - companies list'!$1:$10000,MATCH(B1589,'Input - companies list'!B:B,0),MATCH("Inter-Cluster Connectivity",'Input - companies list'!$1:$1,0 ))</f>
        <v/>
      </c>
      <c r="L1589">
        <f>IFERROR(PERCENTRANK(F:F,F1589),0)</f>
        <v/>
      </c>
      <c r="M1589">
        <f>IFERROR(1 - PERCENTRANK(G:G,G1589),0)</f>
        <v/>
      </c>
      <c r="N1589">
        <f>IFERROR(1 - PERCENTRANK(H:H,H1589),0)</f>
        <v/>
      </c>
      <c r="O1589">
        <f>IFERROR(PERCENTRANK(I:I,I1589),0)</f>
        <v/>
      </c>
      <c r="P1589">
        <f>IFERROR(1 - PERCENTRANK(J:J,J1589),0)</f>
        <v/>
      </c>
      <c r="Q1589">
        <f>IFERROR(PERCENTRANK(K:K,K1589),0)</f>
        <v/>
      </c>
      <c r="R1589">
        <f>L1589*weight1+M1589*weight2+N1589*weight3+O1589*weight4+P1589*weight5+Q1589*weight6</f>
        <v/>
      </c>
    </row>
    <row r="1590" spans="1:18">
      <c r="A1590">
        <f>RANK(R1590,R:R)</f>
        <v/>
      </c>
      <c r="B1590" t="s">
        <v>17946</v>
      </c>
      <c r="C1590">
        <f>VLOOKUP(B1590,'Input - companies list'!B:L,2,FALSE)</f>
        <v/>
      </c>
      <c r="D1590">
        <f>VLOOKUP(B1590,'Input - companies list'!B:L,11,FALSE)</f>
        <v/>
      </c>
      <c r="E1590">
        <f>VLOOKUP(B1590,'Input - companies list'!B:E,4,FALSE)</f>
        <v/>
      </c>
      <c r="F1590">
        <f>SUMIFS('Input - target event report'!H:H,'Input - target event report'!B:B,B1590,'Input - target event report'!D:D, "Private Investment")</f>
        <v/>
      </c>
      <c r="G1590">
        <f>IF(I1590&lt;2, "N/A", (MAXIFS('Input - target event report'!E:E,'Input - target event report'!B:B,B:B,'Input - target event report'!D:D,"Private Investment")-MINIFS('Input - target event report'!E:E,'Input - target event report'!B:B,B:B,'Input - target event report'!D:D,"Private Investment"))/(I1590-1))</f>
        <v/>
      </c>
      <c r="H1590">
        <f>IF(MAXIFS('Input - target event report'!E:E,'Input - target event report'!B:B,B:B,'Input - target event report'!D:D,"Private Investment") = 0, "N/A", TODAY() - MAXIFS('Input - target event report'!E:E,'Input - target event report'!B:B,B:B,'Input - target event report'!D:D,"Private Investment"))</f>
        <v/>
      </c>
      <c r="I1590">
        <f>COUNTIFS('Input - target event report'!B:B,B1590,'Input - target event report'!D:D, "Private Investment")</f>
        <v/>
      </c>
      <c r="J1590">
        <f>INDEX('Input - companies list'!$1:$10000,MATCH(B1590,'Input - companies list'!B:B,0),MATCH("Flow",'Input - companies list'!$1:$1,0 ))</f>
        <v/>
      </c>
      <c r="K1590">
        <f>INDEX('Input - companies list'!$1:$10000,MATCH(B1590,'Input - companies list'!B:B,0),MATCH("Inter-Cluster Connectivity",'Input - companies list'!$1:$1,0 ))</f>
        <v/>
      </c>
      <c r="L1590">
        <f>IFERROR(PERCENTRANK(F:F,F1590),0)</f>
        <v/>
      </c>
      <c r="M1590">
        <f>IFERROR(1 - PERCENTRANK(G:G,G1590),0)</f>
        <v/>
      </c>
      <c r="N1590">
        <f>IFERROR(1 - PERCENTRANK(H:H,H1590),0)</f>
        <v/>
      </c>
      <c r="O1590">
        <f>IFERROR(PERCENTRANK(I:I,I1590),0)</f>
        <v/>
      </c>
      <c r="P1590">
        <f>IFERROR(1 - PERCENTRANK(J:J,J1590),0)</f>
        <v/>
      </c>
      <c r="Q1590">
        <f>IFERROR(PERCENTRANK(K:K,K1590),0)</f>
        <v/>
      </c>
      <c r="R1590">
        <f>L1590*weight1+M1590*weight2+N1590*weight3+O1590*weight4+P1590*weight5+Q1590*weight6</f>
        <v/>
      </c>
    </row>
    <row r="1591" spans="1:18">
      <c r="A1591">
        <f>RANK(R1591,R:R)</f>
        <v/>
      </c>
      <c r="B1591" t="s">
        <v>17957</v>
      </c>
      <c r="C1591">
        <f>VLOOKUP(B1591,'Input - companies list'!B:L,2,FALSE)</f>
        <v/>
      </c>
      <c r="D1591">
        <f>VLOOKUP(B1591,'Input - companies list'!B:L,11,FALSE)</f>
        <v/>
      </c>
      <c r="E1591">
        <f>VLOOKUP(B1591,'Input - companies list'!B:E,4,FALSE)</f>
        <v/>
      </c>
      <c r="F1591">
        <f>SUMIFS('Input - target event report'!H:H,'Input - target event report'!B:B,B1591,'Input - target event report'!D:D, "Private Investment")</f>
        <v/>
      </c>
      <c r="G1591">
        <f>IF(I1591&lt;2, "N/A", (MAXIFS('Input - target event report'!E:E,'Input - target event report'!B:B,B:B,'Input - target event report'!D:D,"Private Investment")-MINIFS('Input - target event report'!E:E,'Input - target event report'!B:B,B:B,'Input - target event report'!D:D,"Private Investment"))/(I1591-1))</f>
        <v/>
      </c>
      <c r="H1591">
        <f>IF(MAXIFS('Input - target event report'!E:E,'Input - target event report'!B:B,B:B,'Input - target event report'!D:D,"Private Investment") = 0, "N/A", TODAY() - MAXIFS('Input - target event report'!E:E,'Input - target event report'!B:B,B:B,'Input - target event report'!D:D,"Private Investment"))</f>
        <v/>
      </c>
      <c r="I1591">
        <f>COUNTIFS('Input - target event report'!B:B,B1591,'Input - target event report'!D:D, "Private Investment")</f>
        <v/>
      </c>
      <c r="J1591">
        <f>INDEX('Input - companies list'!$1:$10000,MATCH(B1591,'Input - companies list'!B:B,0),MATCH("Flow",'Input - companies list'!$1:$1,0 ))</f>
        <v/>
      </c>
      <c r="K1591">
        <f>INDEX('Input - companies list'!$1:$10000,MATCH(B1591,'Input - companies list'!B:B,0),MATCH("Inter-Cluster Connectivity",'Input - companies list'!$1:$1,0 ))</f>
        <v/>
      </c>
      <c r="L1591">
        <f>IFERROR(PERCENTRANK(F:F,F1591),0)</f>
        <v/>
      </c>
      <c r="M1591">
        <f>IFERROR(1 - PERCENTRANK(G:G,G1591),0)</f>
        <v/>
      </c>
      <c r="N1591">
        <f>IFERROR(1 - PERCENTRANK(H:H,H1591),0)</f>
        <v/>
      </c>
      <c r="O1591">
        <f>IFERROR(PERCENTRANK(I:I,I1591),0)</f>
        <v/>
      </c>
      <c r="P1591">
        <f>IFERROR(1 - PERCENTRANK(J:J,J1591),0)</f>
        <v/>
      </c>
      <c r="Q1591">
        <f>IFERROR(PERCENTRANK(K:K,K1591),0)</f>
        <v/>
      </c>
      <c r="R1591">
        <f>L1591*weight1+M1591*weight2+N1591*weight3+O1591*weight4+P1591*weight5+Q1591*weight6</f>
        <v/>
      </c>
    </row>
    <row r="1592" spans="1:18">
      <c r="A1592">
        <f>RANK(R1592,R:R)</f>
        <v/>
      </c>
      <c r="B1592" t="s">
        <v>17965</v>
      </c>
      <c r="C1592">
        <f>VLOOKUP(B1592,'Input - companies list'!B:L,2,FALSE)</f>
        <v/>
      </c>
      <c r="D1592">
        <f>VLOOKUP(B1592,'Input - companies list'!B:L,11,FALSE)</f>
        <v/>
      </c>
      <c r="E1592">
        <f>VLOOKUP(B1592,'Input - companies list'!B:E,4,FALSE)</f>
        <v/>
      </c>
      <c r="F1592">
        <f>SUMIFS('Input - target event report'!H:H,'Input - target event report'!B:B,B1592,'Input - target event report'!D:D, "Private Investment")</f>
        <v/>
      </c>
      <c r="G1592">
        <f>IF(I1592&lt;2, "N/A", (MAXIFS('Input - target event report'!E:E,'Input - target event report'!B:B,B:B,'Input - target event report'!D:D,"Private Investment")-MINIFS('Input - target event report'!E:E,'Input - target event report'!B:B,B:B,'Input - target event report'!D:D,"Private Investment"))/(I1592-1))</f>
        <v/>
      </c>
      <c r="H1592">
        <f>IF(MAXIFS('Input - target event report'!E:E,'Input - target event report'!B:B,B:B,'Input - target event report'!D:D,"Private Investment") = 0, "N/A", TODAY() - MAXIFS('Input - target event report'!E:E,'Input - target event report'!B:B,B:B,'Input - target event report'!D:D,"Private Investment"))</f>
        <v/>
      </c>
      <c r="I1592">
        <f>COUNTIFS('Input - target event report'!B:B,B1592,'Input - target event report'!D:D, "Private Investment")</f>
        <v/>
      </c>
      <c r="J1592">
        <f>INDEX('Input - companies list'!$1:$10000,MATCH(B1592,'Input - companies list'!B:B,0),MATCH("Flow",'Input - companies list'!$1:$1,0 ))</f>
        <v/>
      </c>
      <c r="K1592">
        <f>INDEX('Input - companies list'!$1:$10000,MATCH(B1592,'Input - companies list'!B:B,0),MATCH("Inter-Cluster Connectivity",'Input - companies list'!$1:$1,0 ))</f>
        <v/>
      </c>
      <c r="L1592">
        <f>IFERROR(PERCENTRANK(F:F,F1592),0)</f>
        <v/>
      </c>
      <c r="M1592">
        <f>IFERROR(1 - PERCENTRANK(G:G,G1592),0)</f>
        <v/>
      </c>
      <c r="N1592">
        <f>IFERROR(1 - PERCENTRANK(H:H,H1592),0)</f>
        <v/>
      </c>
      <c r="O1592">
        <f>IFERROR(PERCENTRANK(I:I,I1592),0)</f>
        <v/>
      </c>
      <c r="P1592">
        <f>IFERROR(1 - PERCENTRANK(J:J,J1592),0)</f>
        <v/>
      </c>
      <c r="Q1592">
        <f>IFERROR(PERCENTRANK(K:K,K1592),0)</f>
        <v/>
      </c>
      <c r="R1592">
        <f>L1592*weight1+M1592*weight2+N1592*weight3+O1592*weight4+P1592*weight5+Q1592*weight6</f>
        <v/>
      </c>
    </row>
    <row r="1593" spans="1:18">
      <c r="A1593">
        <f>RANK(R1593,R:R)</f>
        <v/>
      </c>
      <c r="B1593" t="s">
        <v>17972</v>
      </c>
      <c r="C1593">
        <f>VLOOKUP(B1593,'Input - companies list'!B:L,2,FALSE)</f>
        <v/>
      </c>
      <c r="D1593">
        <f>VLOOKUP(B1593,'Input - companies list'!B:L,11,FALSE)</f>
        <v/>
      </c>
      <c r="E1593">
        <f>VLOOKUP(B1593,'Input - companies list'!B:E,4,FALSE)</f>
        <v/>
      </c>
      <c r="F1593">
        <f>SUMIFS('Input - target event report'!H:H,'Input - target event report'!B:B,B1593,'Input - target event report'!D:D, "Private Investment")</f>
        <v/>
      </c>
      <c r="G1593">
        <f>IF(I1593&lt;2, "N/A", (MAXIFS('Input - target event report'!E:E,'Input - target event report'!B:B,B:B,'Input - target event report'!D:D,"Private Investment")-MINIFS('Input - target event report'!E:E,'Input - target event report'!B:B,B:B,'Input - target event report'!D:D,"Private Investment"))/(I1593-1))</f>
        <v/>
      </c>
      <c r="H1593">
        <f>IF(MAXIFS('Input - target event report'!E:E,'Input - target event report'!B:B,B:B,'Input - target event report'!D:D,"Private Investment") = 0, "N/A", TODAY() - MAXIFS('Input - target event report'!E:E,'Input - target event report'!B:B,B:B,'Input - target event report'!D:D,"Private Investment"))</f>
        <v/>
      </c>
      <c r="I1593">
        <f>COUNTIFS('Input - target event report'!B:B,B1593,'Input - target event report'!D:D, "Private Investment")</f>
        <v/>
      </c>
      <c r="J1593">
        <f>INDEX('Input - companies list'!$1:$10000,MATCH(B1593,'Input - companies list'!B:B,0),MATCH("Flow",'Input - companies list'!$1:$1,0 ))</f>
        <v/>
      </c>
      <c r="K1593">
        <f>INDEX('Input - companies list'!$1:$10000,MATCH(B1593,'Input - companies list'!B:B,0),MATCH("Inter-Cluster Connectivity",'Input - companies list'!$1:$1,0 ))</f>
        <v/>
      </c>
      <c r="L1593">
        <f>IFERROR(PERCENTRANK(F:F,F1593),0)</f>
        <v/>
      </c>
      <c r="M1593">
        <f>IFERROR(1 - PERCENTRANK(G:G,G1593),0)</f>
        <v/>
      </c>
      <c r="N1593">
        <f>IFERROR(1 - PERCENTRANK(H:H,H1593),0)</f>
        <v/>
      </c>
      <c r="O1593">
        <f>IFERROR(PERCENTRANK(I:I,I1593),0)</f>
        <v/>
      </c>
      <c r="P1593">
        <f>IFERROR(1 - PERCENTRANK(J:J,J1593),0)</f>
        <v/>
      </c>
      <c r="Q1593">
        <f>IFERROR(PERCENTRANK(K:K,K1593),0)</f>
        <v/>
      </c>
      <c r="R1593">
        <f>L1593*weight1+M1593*weight2+N1593*weight3+O1593*weight4+P1593*weight5+Q1593*weight6</f>
        <v/>
      </c>
    </row>
    <row r="1594" spans="1:18">
      <c r="A1594">
        <f>RANK(R1594,R:R)</f>
        <v/>
      </c>
      <c r="B1594" t="s">
        <v>17981</v>
      </c>
      <c r="C1594">
        <f>VLOOKUP(B1594,'Input - companies list'!B:L,2,FALSE)</f>
        <v/>
      </c>
      <c r="D1594">
        <f>VLOOKUP(B1594,'Input - companies list'!B:L,11,FALSE)</f>
        <v/>
      </c>
      <c r="E1594">
        <f>VLOOKUP(B1594,'Input - companies list'!B:E,4,FALSE)</f>
        <v/>
      </c>
      <c r="F1594">
        <f>SUMIFS('Input - target event report'!H:H,'Input - target event report'!B:B,B1594,'Input - target event report'!D:D, "Private Investment")</f>
        <v/>
      </c>
      <c r="G1594">
        <f>IF(I1594&lt;2, "N/A", (MAXIFS('Input - target event report'!E:E,'Input - target event report'!B:B,B:B,'Input - target event report'!D:D,"Private Investment")-MINIFS('Input - target event report'!E:E,'Input - target event report'!B:B,B:B,'Input - target event report'!D:D,"Private Investment"))/(I1594-1))</f>
        <v/>
      </c>
      <c r="H1594">
        <f>IF(MAXIFS('Input - target event report'!E:E,'Input - target event report'!B:B,B:B,'Input - target event report'!D:D,"Private Investment") = 0, "N/A", TODAY() - MAXIFS('Input - target event report'!E:E,'Input - target event report'!B:B,B:B,'Input - target event report'!D:D,"Private Investment"))</f>
        <v/>
      </c>
      <c r="I1594">
        <f>COUNTIFS('Input - target event report'!B:B,B1594,'Input - target event report'!D:D, "Private Investment")</f>
        <v/>
      </c>
      <c r="J1594">
        <f>INDEX('Input - companies list'!$1:$10000,MATCH(B1594,'Input - companies list'!B:B,0),MATCH("Flow",'Input - companies list'!$1:$1,0 ))</f>
        <v/>
      </c>
      <c r="K1594">
        <f>INDEX('Input - companies list'!$1:$10000,MATCH(B1594,'Input - companies list'!B:B,0),MATCH("Inter-Cluster Connectivity",'Input - companies list'!$1:$1,0 ))</f>
        <v/>
      </c>
      <c r="L1594">
        <f>IFERROR(PERCENTRANK(F:F,F1594),0)</f>
        <v/>
      </c>
      <c r="M1594">
        <f>IFERROR(1 - PERCENTRANK(G:G,G1594),0)</f>
        <v/>
      </c>
      <c r="N1594">
        <f>IFERROR(1 - PERCENTRANK(H:H,H1594),0)</f>
        <v/>
      </c>
      <c r="O1594">
        <f>IFERROR(PERCENTRANK(I:I,I1594),0)</f>
        <v/>
      </c>
      <c r="P1594">
        <f>IFERROR(1 - PERCENTRANK(J:J,J1594),0)</f>
        <v/>
      </c>
      <c r="Q1594">
        <f>IFERROR(PERCENTRANK(K:K,K1594),0)</f>
        <v/>
      </c>
      <c r="R1594">
        <f>L1594*weight1+M1594*weight2+N1594*weight3+O1594*weight4+P1594*weight5+Q1594*weight6</f>
        <v/>
      </c>
    </row>
    <row r="1595" spans="1:18">
      <c r="A1595">
        <f>RANK(R1595,R:R)</f>
        <v/>
      </c>
      <c r="B1595" t="s">
        <v>17991</v>
      </c>
      <c r="C1595">
        <f>VLOOKUP(B1595,'Input - companies list'!B:L,2,FALSE)</f>
        <v/>
      </c>
      <c r="D1595">
        <f>VLOOKUP(B1595,'Input - companies list'!B:L,11,FALSE)</f>
        <v/>
      </c>
      <c r="E1595">
        <f>VLOOKUP(B1595,'Input - companies list'!B:E,4,FALSE)</f>
        <v/>
      </c>
      <c r="F1595">
        <f>SUMIFS('Input - target event report'!H:H,'Input - target event report'!B:B,B1595,'Input - target event report'!D:D, "Private Investment")</f>
        <v/>
      </c>
      <c r="G1595">
        <f>IF(I1595&lt;2, "N/A", (MAXIFS('Input - target event report'!E:E,'Input - target event report'!B:B,B:B,'Input - target event report'!D:D,"Private Investment")-MINIFS('Input - target event report'!E:E,'Input - target event report'!B:B,B:B,'Input - target event report'!D:D,"Private Investment"))/(I1595-1))</f>
        <v/>
      </c>
      <c r="H1595">
        <f>IF(MAXIFS('Input - target event report'!E:E,'Input - target event report'!B:B,B:B,'Input - target event report'!D:D,"Private Investment") = 0, "N/A", TODAY() - MAXIFS('Input - target event report'!E:E,'Input - target event report'!B:B,B:B,'Input - target event report'!D:D,"Private Investment"))</f>
        <v/>
      </c>
      <c r="I1595">
        <f>COUNTIFS('Input - target event report'!B:B,B1595,'Input - target event report'!D:D, "Private Investment")</f>
        <v/>
      </c>
      <c r="J1595">
        <f>INDEX('Input - companies list'!$1:$10000,MATCH(B1595,'Input - companies list'!B:B,0),MATCH("Flow",'Input - companies list'!$1:$1,0 ))</f>
        <v/>
      </c>
      <c r="K1595">
        <f>INDEX('Input - companies list'!$1:$10000,MATCH(B1595,'Input - companies list'!B:B,0),MATCH("Inter-Cluster Connectivity",'Input - companies list'!$1:$1,0 ))</f>
        <v/>
      </c>
      <c r="L1595">
        <f>IFERROR(PERCENTRANK(F:F,F1595),0)</f>
        <v/>
      </c>
      <c r="M1595">
        <f>IFERROR(1 - PERCENTRANK(G:G,G1595),0)</f>
        <v/>
      </c>
      <c r="N1595">
        <f>IFERROR(1 - PERCENTRANK(H:H,H1595),0)</f>
        <v/>
      </c>
      <c r="O1595">
        <f>IFERROR(PERCENTRANK(I:I,I1595),0)</f>
        <v/>
      </c>
      <c r="P1595">
        <f>IFERROR(1 - PERCENTRANK(J:J,J1595),0)</f>
        <v/>
      </c>
      <c r="Q1595">
        <f>IFERROR(PERCENTRANK(K:K,K1595),0)</f>
        <v/>
      </c>
      <c r="R1595">
        <f>L1595*weight1+M1595*weight2+N1595*weight3+O1595*weight4+P1595*weight5+Q1595*weight6</f>
        <v/>
      </c>
    </row>
    <row r="1596" spans="1:18">
      <c r="A1596">
        <f>RANK(R1596,R:R)</f>
        <v/>
      </c>
      <c r="B1596" t="s">
        <v>18003</v>
      </c>
      <c r="C1596">
        <f>VLOOKUP(B1596,'Input - companies list'!B:L,2,FALSE)</f>
        <v/>
      </c>
      <c r="D1596">
        <f>VLOOKUP(B1596,'Input - companies list'!B:L,11,FALSE)</f>
        <v/>
      </c>
      <c r="E1596">
        <f>VLOOKUP(B1596,'Input - companies list'!B:E,4,FALSE)</f>
        <v/>
      </c>
      <c r="F1596">
        <f>SUMIFS('Input - target event report'!H:H,'Input - target event report'!B:B,B1596,'Input - target event report'!D:D, "Private Investment")</f>
        <v/>
      </c>
      <c r="G1596">
        <f>IF(I1596&lt;2, "N/A", (MAXIFS('Input - target event report'!E:E,'Input - target event report'!B:B,B:B,'Input - target event report'!D:D,"Private Investment")-MINIFS('Input - target event report'!E:E,'Input - target event report'!B:B,B:B,'Input - target event report'!D:D,"Private Investment"))/(I1596-1))</f>
        <v/>
      </c>
      <c r="H1596">
        <f>IF(MAXIFS('Input - target event report'!E:E,'Input - target event report'!B:B,B:B,'Input - target event report'!D:D,"Private Investment") = 0, "N/A", TODAY() - MAXIFS('Input - target event report'!E:E,'Input - target event report'!B:B,B:B,'Input - target event report'!D:D,"Private Investment"))</f>
        <v/>
      </c>
      <c r="I1596">
        <f>COUNTIFS('Input - target event report'!B:B,B1596,'Input - target event report'!D:D, "Private Investment")</f>
        <v/>
      </c>
      <c r="J1596">
        <f>INDEX('Input - companies list'!$1:$10000,MATCH(B1596,'Input - companies list'!B:B,0),MATCH("Flow",'Input - companies list'!$1:$1,0 ))</f>
        <v/>
      </c>
      <c r="K1596">
        <f>INDEX('Input - companies list'!$1:$10000,MATCH(B1596,'Input - companies list'!B:B,0),MATCH("Inter-Cluster Connectivity",'Input - companies list'!$1:$1,0 ))</f>
        <v/>
      </c>
      <c r="L1596">
        <f>IFERROR(PERCENTRANK(F:F,F1596),0)</f>
        <v/>
      </c>
      <c r="M1596">
        <f>IFERROR(1 - PERCENTRANK(G:G,G1596),0)</f>
        <v/>
      </c>
      <c r="N1596">
        <f>IFERROR(1 - PERCENTRANK(H:H,H1596),0)</f>
        <v/>
      </c>
      <c r="O1596">
        <f>IFERROR(PERCENTRANK(I:I,I1596),0)</f>
        <v/>
      </c>
      <c r="P1596">
        <f>IFERROR(1 - PERCENTRANK(J:J,J1596),0)</f>
        <v/>
      </c>
      <c r="Q1596">
        <f>IFERROR(PERCENTRANK(K:K,K1596),0)</f>
        <v/>
      </c>
      <c r="R1596">
        <f>L1596*weight1+M1596*weight2+N1596*weight3+O1596*weight4+P1596*weight5+Q1596*weight6</f>
        <v/>
      </c>
    </row>
    <row r="1597" spans="1:18">
      <c r="A1597">
        <f>RANK(R1597,R:R)</f>
        <v/>
      </c>
      <c r="B1597" t="s">
        <v>18013</v>
      </c>
      <c r="C1597">
        <f>VLOOKUP(B1597,'Input - companies list'!B:L,2,FALSE)</f>
        <v/>
      </c>
      <c r="D1597">
        <f>VLOOKUP(B1597,'Input - companies list'!B:L,11,FALSE)</f>
        <v/>
      </c>
      <c r="E1597">
        <f>VLOOKUP(B1597,'Input - companies list'!B:E,4,FALSE)</f>
        <v/>
      </c>
      <c r="F1597">
        <f>SUMIFS('Input - target event report'!H:H,'Input - target event report'!B:B,B1597,'Input - target event report'!D:D, "Private Investment")</f>
        <v/>
      </c>
      <c r="G1597">
        <f>IF(I1597&lt;2, "N/A", (MAXIFS('Input - target event report'!E:E,'Input - target event report'!B:B,B:B,'Input - target event report'!D:D,"Private Investment")-MINIFS('Input - target event report'!E:E,'Input - target event report'!B:B,B:B,'Input - target event report'!D:D,"Private Investment"))/(I1597-1))</f>
        <v/>
      </c>
      <c r="H1597">
        <f>IF(MAXIFS('Input - target event report'!E:E,'Input - target event report'!B:B,B:B,'Input - target event report'!D:D,"Private Investment") = 0, "N/A", TODAY() - MAXIFS('Input - target event report'!E:E,'Input - target event report'!B:B,B:B,'Input - target event report'!D:D,"Private Investment"))</f>
        <v/>
      </c>
      <c r="I1597">
        <f>COUNTIFS('Input - target event report'!B:B,B1597,'Input - target event report'!D:D, "Private Investment")</f>
        <v/>
      </c>
      <c r="J1597">
        <f>INDEX('Input - companies list'!$1:$10000,MATCH(B1597,'Input - companies list'!B:B,0),MATCH("Flow",'Input - companies list'!$1:$1,0 ))</f>
        <v/>
      </c>
      <c r="K1597">
        <f>INDEX('Input - companies list'!$1:$10000,MATCH(B1597,'Input - companies list'!B:B,0),MATCH("Inter-Cluster Connectivity",'Input - companies list'!$1:$1,0 ))</f>
        <v/>
      </c>
      <c r="L1597">
        <f>IFERROR(PERCENTRANK(F:F,F1597),0)</f>
        <v/>
      </c>
      <c r="M1597">
        <f>IFERROR(1 - PERCENTRANK(G:G,G1597),0)</f>
        <v/>
      </c>
      <c r="N1597">
        <f>IFERROR(1 - PERCENTRANK(H:H,H1597),0)</f>
        <v/>
      </c>
      <c r="O1597">
        <f>IFERROR(PERCENTRANK(I:I,I1597),0)</f>
        <v/>
      </c>
      <c r="P1597">
        <f>IFERROR(1 - PERCENTRANK(J:J,J1597),0)</f>
        <v/>
      </c>
      <c r="Q1597">
        <f>IFERROR(PERCENTRANK(K:K,K1597),0)</f>
        <v/>
      </c>
      <c r="R1597">
        <f>L1597*weight1+M1597*weight2+N1597*weight3+O1597*weight4+P1597*weight5+Q1597*weight6</f>
        <v/>
      </c>
    </row>
    <row r="1598" spans="1:18">
      <c r="A1598">
        <f>RANK(R1598,R:R)</f>
        <v/>
      </c>
      <c r="B1598" t="s">
        <v>18022</v>
      </c>
      <c r="C1598">
        <f>VLOOKUP(B1598,'Input - companies list'!B:L,2,FALSE)</f>
        <v/>
      </c>
      <c r="D1598">
        <f>VLOOKUP(B1598,'Input - companies list'!B:L,11,FALSE)</f>
        <v/>
      </c>
      <c r="E1598">
        <f>VLOOKUP(B1598,'Input - companies list'!B:E,4,FALSE)</f>
        <v/>
      </c>
      <c r="F1598">
        <f>SUMIFS('Input - target event report'!H:H,'Input - target event report'!B:B,B1598,'Input - target event report'!D:D, "Private Investment")</f>
        <v/>
      </c>
      <c r="G1598">
        <f>IF(I1598&lt;2, "N/A", (MAXIFS('Input - target event report'!E:E,'Input - target event report'!B:B,B:B,'Input - target event report'!D:D,"Private Investment")-MINIFS('Input - target event report'!E:E,'Input - target event report'!B:B,B:B,'Input - target event report'!D:D,"Private Investment"))/(I1598-1))</f>
        <v/>
      </c>
      <c r="H1598">
        <f>IF(MAXIFS('Input - target event report'!E:E,'Input - target event report'!B:B,B:B,'Input - target event report'!D:D,"Private Investment") = 0, "N/A", TODAY() - MAXIFS('Input - target event report'!E:E,'Input - target event report'!B:B,B:B,'Input - target event report'!D:D,"Private Investment"))</f>
        <v/>
      </c>
      <c r="I1598">
        <f>COUNTIFS('Input - target event report'!B:B,B1598,'Input - target event report'!D:D, "Private Investment")</f>
        <v/>
      </c>
      <c r="J1598">
        <f>INDEX('Input - companies list'!$1:$10000,MATCH(B1598,'Input - companies list'!B:B,0),MATCH("Flow",'Input - companies list'!$1:$1,0 ))</f>
        <v/>
      </c>
      <c r="K1598">
        <f>INDEX('Input - companies list'!$1:$10000,MATCH(B1598,'Input - companies list'!B:B,0),MATCH("Inter-Cluster Connectivity",'Input - companies list'!$1:$1,0 ))</f>
        <v/>
      </c>
      <c r="L1598">
        <f>IFERROR(PERCENTRANK(F:F,F1598),0)</f>
        <v/>
      </c>
      <c r="M1598">
        <f>IFERROR(1 - PERCENTRANK(G:G,G1598),0)</f>
        <v/>
      </c>
      <c r="N1598">
        <f>IFERROR(1 - PERCENTRANK(H:H,H1598),0)</f>
        <v/>
      </c>
      <c r="O1598">
        <f>IFERROR(PERCENTRANK(I:I,I1598),0)</f>
        <v/>
      </c>
      <c r="P1598">
        <f>IFERROR(1 - PERCENTRANK(J:J,J1598),0)</f>
        <v/>
      </c>
      <c r="Q1598">
        <f>IFERROR(PERCENTRANK(K:K,K1598),0)</f>
        <v/>
      </c>
      <c r="R1598">
        <f>L1598*weight1+M1598*weight2+N1598*weight3+O1598*weight4+P1598*weight5+Q1598*weight6</f>
        <v/>
      </c>
    </row>
    <row r="1599" spans="1:18">
      <c r="A1599">
        <f>RANK(R1599,R:R)</f>
        <v/>
      </c>
      <c r="B1599" t="s">
        <v>18035</v>
      </c>
      <c r="C1599">
        <f>VLOOKUP(B1599,'Input - companies list'!B:L,2,FALSE)</f>
        <v/>
      </c>
      <c r="D1599">
        <f>VLOOKUP(B1599,'Input - companies list'!B:L,11,FALSE)</f>
        <v/>
      </c>
      <c r="E1599">
        <f>VLOOKUP(B1599,'Input - companies list'!B:E,4,FALSE)</f>
        <v/>
      </c>
      <c r="F1599">
        <f>SUMIFS('Input - target event report'!H:H,'Input - target event report'!B:B,B1599,'Input - target event report'!D:D, "Private Investment")</f>
        <v/>
      </c>
      <c r="G1599">
        <f>IF(I1599&lt;2, "N/A", (MAXIFS('Input - target event report'!E:E,'Input - target event report'!B:B,B:B,'Input - target event report'!D:D,"Private Investment")-MINIFS('Input - target event report'!E:E,'Input - target event report'!B:B,B:B,'Input - target event report'!D:D,"Private Investment"))/(I1599-1))</f>
        <v/>
      </c>
      <c r="H1599">
        <f>IF(MAXIFS('Input - target event report'!E:E,'Input - target event report'!B:B,B:B,'Input - target event report'!D:D,"Private Investment") = 0, "N/A", TODAY() - MAXIFS('Input - target event report'!E:E,'Input - target event report'!B:B,B:B,'Input - target event report'!D:D,"Private Investment"))</f>
        <v/>
      </c>
      <c r="I1599">
        <f>COUNTIFS('Input - target event report'!B:B,B1599,'Input - target event report'!D:D, "Private Investment")</f>
        <v/>
      </c>
      <c r="J1599">
        <f>INDEX('Input - companies list'!$1:$10000,MATCH(B1599,'Input - companies list'!B:B,0),MATCH("Flow",'Input - companies list'!$1:$1,0 ))</f>
        <v/>
      </c>
      <c r="K1599">
        <f>INDEX('Input - companies list'!$1:$10000,MATCH(B1599,'Input - companies list'!B:B,0),MATCH("Inter-Cluster Connectivity",'Input - companies list'!$1:$1,0 ))</f>
        <v/>
      </c>
      <c r="L1599">
        <f>IFERROR(PERCENTRANK(F:F,F1599),0)</f>
        <v/>
      </c>
      <c r="M1599">
        <f>IFERROR(1 - PERCENTRANK(G:G,G1599),0)</f>
        <v/>
      </c>
      <c r="N1599">
        <f>IFERROR(1 - PERCENTRANK(H:H,H1599),0)</f>
        <v/>
      </c>
      <c r="O1599">
        <f>IFERROR(PERCENTRANK(I:I,I1599),0)</f>
        <v/>
      </c>
      <c r="P1599">
        <f>IFERROR(1 - PERCENTRANK(J:J,J1599),0)</f>
        <v/>
      </c>
      <c r="Q1599">
        <f>IFERROR(PERCENTRANK(K:K,K1599),0)</f>
        <v/>
      </c>
      <c r="R1599">
        <f>L1599*weight1+M1599*weight2+N1599*weight3+O1599*weight4+P1599*weight5+Q1599*weight6</f>
        <v/>
      </c>
    </row>
    <row r="1600" spans="1:18">
      <c r="A1600">
        <f>RANK(R1600,R:R)</f>
        <v/>
      </c>
      <c r="B1600" t="s">
        <v>18046</v>
      </c>
      <c r="C1600">
        <f>VLOOKUP(B1600,'Input - companies list'!B:L,2,FALSE)</f>
        <v/>
      </c>
      <c r="D1600">
        <f>VLOOKUP(B1600,'Input - companies list'!B:L,11,FALSE)</f>
        <v/>
      </c>
      <c r="E1600">
        <f>VLOOKUP(B1600,'Input - companies list'!B:E,4,FALSE)</f>
        <v/>
      </c>
      <c r="F1600">
        <f>SUMIFS('Input - target event report'!H:H,'Input - target event report'!B:B,B1600,'Input - target event report'!D:D, "Private Investment")</f>
        <v/>
      </c>
      <c r="G1600">
        <f>IF(I1600&lt;2, "N/A", (MAXIFS('Input - target event report'!E:E,'Input - target event report'!B:B,B:B,'Input - target event report'!D:D,"Private Investment")-MINIFS('Input - target event report'!E:E,'Input - target event report'!B:B,B:B,'Input - target event report'!D:D,"Private Investment"))/(I1600-1))</f>
        <v/>
      </c>
      <c r="H1600">
        <f>IF(MAXIFS('Input - target event report'!E:E,'Input - target event report'!B:B,B:B,'Input - target event report'!D:D,"Private Investment") = 0, "N/A", TODAY() - MAXIFS('Input - target event report'!E:E,'Input - target event report'!B:B,B:B,'Input - target event report'!D:D,"Private Investment"))</f>
        <v/>
      </c>
      <c r="I1600">
        <f>COUNTIFS('Input - target event report'!B:B,B1600,'Input - target event report'!D:D, "Private Investment")</f>
        <v/>
      </c>
      <c r="J1600">
        <f>INDEX('Input - companies list'!$1:$10000,MATCH(B1600,'Input - companies list'!B:B,0),MATCH("Flow",'Input - companies list'!$1:$1,0 ))</f>
        <v/>
      </c>
      <c r="K1600">
        <f>INDEX('Input - companies list'!$1:$10000,MATCH(B1600,'Input - companies list'!B:B,0),MATCH("Inter-Cluster Connectivity",'Input - companies list'!$1:$1,0 ))</f>
        <v/>
      </c>
      <c r="L1600">
        <f>IFERROR(PERCENTRANK(F:F,F1600),0)</f>
        <v/>
      </c>
      <c r="M1600">
        <f>IFERROR(1 - PERCENTRANK(G:G,G1600),0)</f>
        <v/>
      </c>
      <c r="N1600">
        <f>IFERROR(1 - PERCENTRANK(H:H,H1600),0)</f>
        <v/>
      </c>
      <c r="O1600">
        <f>IFERROR(PERCENTRANK(I:I,I1600),0)</f>
        <v/>
      </c>
      <c r="P1600">
        <f>IFERROR(1 - PERCENTRANK(J:J,J1600),0)</f>
        <v/>
      </c>
      <c r="Q1600">
        <f>IFERROR(PERCENTRANK(K:K,K1600),0)</f>
        <v/>
      </c>
      <c r="R1600">
        <f>L1600*weight1+M1600*weight2+N1600*weight3+O1600*weight4+P1600*weight5+Q1600*weight6</f>
        <v/>
      </c>
    </row>
    <row r="1601" spans="1:18">
      <c r="A1601">
        <f>RANK(R1601,R:R)</f>
        <v/>
      </c>
      <c r="B1601" t="s">
        <v>18060</v>
      </c>
      <c r="C1601">
        <f>VLOOKUP(B1601,'Input - companies list'!B:L,2,FALSE)</f>
        <v/>
      </c>
      <c r="D1601">
        <f>VLOOKUP(B1601,'Input - companies list'!B:L,11,FALSE)</f>
        <v/>
      </c>
      <c r="E1601">
        <f>VLOOKUP(B1601,'Input - companies list'!B:E,4,FALSE)</f>
        <v/>
      </c>
      <c r="F1601">
        <f>SUMIFS('Input - target event report'!H:H,'Input - target event report'!B:B,B1601,'Input - target event report'!D:D, "Private Investment")</f>
        <v/>
      </c>
      <c r="G1601">
        <f>IF(I1601&lt;2, "N/A", (MAXIFS('Input - target event report'!E:E,'Input - target event report'!B:B,B:B,'Input - target event report'!D:D,"Private Investment")-MINIFS('Input - target event report'!E:E,'Input - target event report'!B:B,B:B,'Input - target event report'!D:D,"Private Investment"))/(I1601-1))</f>
        <v/>
      </c>
      <c r="H1601">
        <f>IF(MAXIFS('Input - target event report'!E:E,'Input - target event report'!B:B,B:B,'Input - target event report'!D:D,"Private Investment") = 0, "N/A", TODAY() - MAXIFS('Input - target event report'!E:E,'Input - target event report'!B:B,B:B,'Input - target event report'!D:D,"Private Investment"))</f>
        <v/>
      </c>
      <c r="I1601">
        <f>COUNTIFS('Input - target event report'!B:B,B1601,'Input - target event report'!D:D, "Private Investment")</f>
        <v/>
      </c>
      <c r="J1601">
        <f>INDEX('Input - companies list'!$1:$10000,MATCH(B1601,'Input - companies list'!B:B,0),MATCH("Flow",'Input - companies list'!$1:$1,0 ))</f>
        <v/>
      </c>
      <c r="K1601">
        <f>INDEX('Input - companies list'!$1:$10000,MATCH(B1601,'Input - companies list'!B:B,0),MATCH("Inter-Cluster Connectivity",'Input - companies list'!$1:$1,0 ))</f>
        <v/>
      </c>
      <c r="L1601">
        <f>IFERROR(PERCENTRANK(F:F,F1601),0)</f>
        <v/>
      </c>
      <c r="M1601">
        <f>IFERROR(1 - PERCENTRANK(G:G,G1601),0)</f>
        <v/>
      </c>
      <c r="N1601">
        <f>IFERROR(1 - PERCENTRANK(H:H,H1601),0)</f>
        <v/>
      </c>
      <c r="O1601">
        <f>IFERROR(PERCENTRANK(I:I,I1601),0)</f>
        <v/>
      </c>
      <c r="P1601">
        <f>IFERROR(1 - PERCENTRANK(J:J,J1601),0)</f>
        <v/>
      </c>
      <c r="Q1601">
        <f>IFERROR(PERCENTRANK(K:K,K1601),0)</f>
        <v/>
      </c>
      <c r="R1601">
        <f>L1601*weight1+M1601*weight2+N1601*weight3+O1601*weight4+P1601*weight5+Q1601*weight6</f>
        <v/>
      </c>
    </row>
    <row r="1602" spans="1:18">
      <c r="A1602">
        <f>RANK(R1602,R:R)</f>
        <v/>
      </c>
      <c r="B1602" t="s">
        <v>18069</v>
      </c>
      <c r="C1602">
        <f>VLOOKUP(B1602,'Input - companies list'!B:L,2,FALSE)</f>
        <v/>
      </c>
      <c r="D1602">
        <f>VLOOKUP(B1602,'Input - companies list'!B:L,11,FALSE)</f>
        <v/>
      </c>
      <c r="E1602">
        <f>VLOOKUP(B1602,'Input - companies list'!B:E,4,FALSE)</f>
        <v/>
      </c>
      <c r="F1602">
        <f>SUMIFS('Input - target event report'!H:H,'Input - target event report'!B:B,B1602,'Input - target event report'!D:D, "Private Investment")</f>
        <v/>
      </c>
      <c r="G1602">
        <f>IF(I1602&lt;2, "N/A", (MAXIFS('Input - target event report'!E:E,'Input - target event report'!B:B,B:B,'Input - target event report'!D:D,"Private Investment")-MINIFS('Input - target event report'!E:E,'Input - target event report'!B:B,B:B,'Input - target event report'!D:D,"Private Investment"))/(I1602-1))</f>
        <v/>
      </c>
      <c r="H1602">
        <f>IF(MAXIFS('Input - target event report'!E:E,'Input - target event report'!B:B,B:B,'Input - target event report'!D:D,"Private Investment") = 0, "N/A", TODAY() - MAXIFS('Input - target event report'!E:E,'Input - target event report'!B:B,B:B,'Input - target event report'!D:D,"Private Investment"))</f>
        <v/>
      </c>
      <c r="I1602">
        <f>COUNTIFS('Input - target event report'!B:B,B1602,'Input - target event report'!D:D, "Private Investment")</f>
        <v/>
      </c>
      <c r="J1602">
        <f>INDEX('Input - companies list'!$1:$10000,MATCH(B1602,'Input - companies list'!B:B,0),MATCH("Flow",'Input - companies list'!$1:$1,0 ))</f>
        <v/>
      </c>
      <c r="K1602">
        <f>INDEX('Input - companies list'!$1:$10000,MATCH(B1602,'Input - companies list'!B:B,0),MATCH("Inter-Cluster Connectivity",'Input - companies list'!$1:$1,0 ))</f>
        <v/>
      </c>
      <c r="L1602">
        <f>IFERROR(PERCENTRANK(F:F,F1602),0)</f>
        <v/>
      </c>
      <c r="M1602">
        <f>IFERROR(1 - PERCENTRANK(G:G,G1602),0)</f>
        <v/>
      </c>
      <c r="N1602">
        <f>IFERROR(1 - PERCENTRANK(H:H,H1602),0)</f>
        <v/>
      </c>
      <c r="O1602">
        <f>IFERROR(PERCENTRANK(I:I,I1602),0)</f>
        <v/>
      </c>
      <c r="P1602">
        <f>IFERROR(1 - PERCENTRANK(J:J,J1602),0)</f>
        <v/>
      </c>
      <c r="Q1602">
        <f>IFERROR(PERCENTRANK(K:K,K1602),0)</f>
        <v/>
      </c>
      <c r="R1602">
        <f>L1602*weight1+M1602*weight2+N1602*weight3+O1602*weight4+P1602*weight5+Q1602*weight6</f>
        <v/>
      </c>
    </row>
    <row r="1603" spans="1:18">
      <c r="A1603">
        <f>RANK(R1603,R:R)</f>
        <v/>
      </c>
      <c r="B1603" t="s">
        <v>18082</v>
      </c>
      <c r="C1603">
        <f>VLOOKUP(B1603,'Input - companies list'!B:L,2,FALSE)</f>
        <v/>
      </c>
      <c r="D1603">
        <f>VLOOKUP(B1603,'Input - companies list'!B:L,11,FALSE)</f>
        <v/>
      </c>
      <c r="E1603">
        <f>VLOOKUP(B1603,'Input - companies list'!B:E,4,FALSE)</f>
        <v/>
      </c>
      <c r="F1603">
        <f>SUMIFS('Input - target event report'!H:H,'Input - target event report'!B:B,B1603,'Input - target event report'!D:D, "Private Investment")</f>
        <v/>
      </c>
      <c r="G1603">
        <f>IF(I1603&lt;2, "N/A", (MAXIFS('Input - target event report'!E:E,'Input - target event report'!B:B,B:B,'Input - target event report'!D:D,"Private Investment")-MINIFS('Input - target event report'!E:E,'Input - target event report'!B:B,B:B,'Input - target event report'!D:D,"Private Investment"))/(I1603-1))</f>
        <v/>
      </c>
      <c r="H1603">
        <f>IF(MAXIFS('Input - target event report'!E:E,'Input - target event report'!B:B,B:B,'Input - target event report'!D:D,"Private Investment") = 0, "N/A", TODAY() - MAXIFS('Input - target event report'!E:E,'Input - target event report'!B:B,B:B,'Input - target event report'!D:D,"Private Investment"))</f>
        <v/>
      </c>
      <c r="I1603">
        <f>COUNTIFS('Input - target event report'!B:B,B1603,'Input - target event report'!D:D, "Private Investment")</f>
        <v/>
      </c>
      <c r="J1603">
        <f>INDEX('Input - companies list'!$1:$10000,MATCH(B1603,'Input - companies list'!B:B,0),MATCH("Flow",'Input - companies list'!$1:$1,0 ))</f>
        <v/>
      </c>
      <c r="K1603">
        <f>INDEX('Input - companies list'!$1:$10000,MATCH(B1603,'Input - companies list'!B:B,0),MATCH("Inter-Cluster Connectivity",'Input - companies list'!$1:$1,0 ))</f>
        <v/>
      </c>
      <c r="L1603">
        <f>IFERROR(PERCENTRANK(F:F,F1603),0)</f>
        <v/>
      </c>
      <c r="M1603">
        <f>IFERROR(1 - PERCENTRANK(G:G,G1603),0)</f>
        <v/>
      </c>
      <c r="N1603">
        <f>IFERROR(1 - PERCENTRANK(H:H,H1603),0)</f>
        <v/>
      </c>
      <c r="O1603">
        <f>IFERROR(PERCENTRANK(I:I,I1603),0)</f>
        <v/>
      </c>
      <c r="P1603">
        <f>IFERROR(1 - PERCENTRANK(J:J,J1603),0)</f>
        <v/>
      </c>
      <c r="Q1603">
        <f>IFERROR(PERCENTRANK(K:K,K1603),0)</f>
        <v/>
      </c>
      <c r="R1603">
        <f>L1603*weight1+M1603*weight2+N1603*weight3+O1603*weight4+P1603*weight5+Q1603*weight6</f>
        <v/>
      </c>
    </row>
    <row r="1604" spans="1:18">
      <c r="A1604">
        <f>RANK(R1604,R:R)</f>
        <v/>
      </c>
      <c r="B1604" t="s">
        <v>18092</v>
      </c>
      <c r="C1604">
        <f>VLOOKUP(B1604,'Input - companies list'!B:L,2,FALSE)</f>
        <v/>
      </c>
      <c r="D1604">
        <f>VLOOKUP(B1604,'Input - companies list'!B:L,11,FALSE)</f>
        <v/>
      </c>
      <c r="E1604">
        <f>VLOOKUP(B1604,'Input - companies list'!B:E,4,FALSE)</f>
        <v/>
      </c>
      <c r="F1604">
        <f>SUMIFS('Input - target event report'!H:H,'Input - target event report'!B:B,B1604,'Input - target event report'!D:D, "Private Investment")</f>
        <v/>
      </c>
      <c r="G1604">
        <f>IF(I1604&lt;2, "N/A", (MAXIFS('Input - target event report'!E:E,'Input - target event report'!B:B,B:B,'Input - target event report'!D:D,"Private Investment")-MINIFS('Input - target event report'!E:E,'Input - target event report'!B:B,B:B,'Input - target event report'!D:D,"Private Investment"))/(I1604-1))</f>
        <v/>
      </c>
      <c r="H1604">
        <f>IF(MAXIFS('Input - target event report'!E:E,'Input - target event report'!B:B,B:B,'Input - target event report'!D:D,"Private Investment") = 0, "N/A", TODAY() - MAXIFS('Input - target event report'!E:E,'Input - target event report'!B:B,B:B,'Input - target event report'!D:D,"Private Investment"))</f>
        <v/>
      </c>
      <c r="I1604">
        <f>COUNTIFS('Input - target event report'!B:B,B1604,'Input - target event report'!D:D, "Private Investment")</f>
        <v/>
      </c>
      <c r="J1604">
        <f>INDEX('Input - companies list'!$1:$10000,MATCH(B1604,'Input - companies list'!B:B,0),MATCH("Flow",'Input - companies list'!$1:$1,0 ))</f>
        <v/>
      </c>
      <c r="K1604">
        <f>INDEX('Input - companies list'!$1:$10000,MATCH(B1604,'Input - companies list'!B:B,0),MATCH("Inter-Cluster Connectivity",'Input - companies list'!$1:$1,0 ))</f>
        <v/>
      </c>
      <c r="L1604">
        <f>IFERROR(PERCENTRANK(F:F,F1604),0)</f>
        <v/>
      </c>
      <c r="M1604">
        <f>IFERROR(1 - PERCENTRANK(G:G,G1604),0)</f>
        <v/>
      </c>
      <c r="N1604">
        <f>IFERROR(1 - PERCENTRANK(H:H,H1604),0)</f>
        <v/>
      </c>
      <c r="O1604">
        <f>IFERROR(PERCENTRANK(I:I,I1604),0)</f>
        <v/>
      </c>
      <c r="P1604">
        <f>IFERROR(1 - PERCENTRANK(J:J,J1604),0)</f>
        <v/>
      </c>
      <c r="Q1604">
        <f>IFERROR(PERCENTRANK(K:K,K1604),0)</f>
        <v/>
      </c>
      <c r="R1604">
        <f>L1604*weight1+M1604*weight2+N1604*weight3+O1604*weight4+P1604*weight5+Q1604*weight6</f>
        <v/>
      </c>
    </row>
    <row r="1605" spans="1:18">
      <c r="A1605">
        <f>RANK(R1605,R:R)</f>
        <v/>
      </c>
      <c r="B1605" t="s">
        <v>18103</v>
      </c>
      <c r="C1605">
        <f>VLOOKUP(B1605,'Input - companies list'!B:L,2,FALSE)</f>
        <v/>
      </c>
      <c r="D1605">
        <f>VLOOKUP(B1605,'Input - companies list'!B:L,11,FALSE)</f>
        <v/>
      </c>
      <c r="E1605">
        <f>VLOOKUP(B1605,'Input - companies list'!B:E,4,FALSE)</f>
        <v/>
      </c>
      <c r="F1605">
        <f>SUMIFS('Input - target event report'!H:H,'Input - target event report'!B:B,B1605,'Input - target event report'!D:D, "Private Investment")</f>
        <v/>
      </c>
      <c r="G1605">
        <f>IF(I1605&lt;2, "N/A", (MAXIFS('Input - target event report'!E:E,'Input - target event report'!B:B,B:B,'Input - target event report'!D:D,"Private Investment")-MINIFS('Input - target event report'!E:E,'Input - target event report'!B:B,B:B,'Input - target event report'!D:D,"Private Investment"))/(I1605-1))</f>
        <v/>
      </c>
      <c r="H1605">
        <f>IF(MAXIFS('Input - target event report'!E:E,'Input - target event report'!B:B,B:B,'Input - target event report'!D:D,"Private Investment") = 0, "N/A", TODAY() - MAXIFS('Input - target event report'!E:E,'Input - target event report'!B:B,B:B,'Input - target event report'!D:D,"Private Investment"))</f>
        <v/>
      </c>
      <c r="I1605">
        <f>COUNTIFS('Input - target event report'!B:B,B1605,'Input - target event report'!D:D, "Private Investment")</f>
        <v/>
      </c>
      <c r="J1605">
        <f>INDEX('Input - companies list'!$1:$10000,MATCH(B1605,'Input - companies list'!B:B,0),MATCH("Flow",'Input - companies list'!$1:$1,0 ))</f>
        <v/>
      </c>
      <c r="K1605">
        <f>INDEX('Input - companies list'!$1:$10000,MATCH(B1605,'Input - companies list'!B:B,0),MATCH("Inter-Cluster Connectivity",'Input - companies list'!$1:$1,0 ))</f>
        <v/>
      </c>
      <c r="L1605">
        <f>IFERROR(PERCENTRANK(F:F,F1605),0)</f>
        <v/>
      </c>
      <c r="M1605">
        <f>IFERROR(1 - PERCENTRANK(G:G,G1605),0)</f>
        <v/>
      </c>
      <c r="N1605">
        <f>IFERROR(1 - PERCENTRANK(H:H,H1605),0)</f>
        <v/>
      </c>
      <c r="O1605">
        <f>IFERROR(PERCENTRANK(I:I,I1605),0)</f>
        <v/>
      </c>
      <c r="P1605">
        <f>IFERROR(1 - PERCENTRANK(J:J,J1605),0)</f>
        <v/>
      </c>
      <c r="Q1605">
        <f>IFERROR(PERCENTRANK(K:K,K1605),0)</f>
        <v/>
      </c>
      <c r="R1605">
        <f>L1605*weight1+M1605*weight2+N1605*weight3+O1605*weight4+P1605*weight5+Q1605*weight6</f>
        <v/>
      </c>
    </row>
    <row r="1606" spans="1:18">
      <c r="A1606">
        <f>RANK(R1606,R:R)</f>
        <v/>
      </c>
      <c r="B1606" t="s">
        <v>18114</v>
      </c>
      <c r="C1606">
        <f>VLOOKUP(B1606,'Input - companies list'!B:L,2,FALSE)</f>
        <v/>
      </c>
      <c r="D1606">
        <f>VLOOKUP(B1606,'Input - companies list'!B:L,11,FALSE)</f>
        <v/>
      </c>
      <c r="E1606">
        <f>VLOOKUP(B1606,'Input - companies list'!B:E,4,FALSE)</f>
        <v/>
      </c>
      <c r="F1606">
        <f>SUMIFS('Input - target event report'!H:H,'Input - target event report'!B:B,B1606,'Input - target event report'!D:D, "Private Investment")</f>
        <v/>
      </c>
      <c r="G1606">
        <f>IF(I1606&lt;2, "N/A", (MAXIFS('Input - target event report'!E:E,'Input - target event report'!B:B,B:B,'Input - target event report'!D:D,"Private Investment")-MINIFS('Input - target event report'!E:E,'Input - target event report'!B:B,B:B,'Input - target event report'!D:D,"Private Investment"))/(I1606-1))</f>
        <v/>
      </c>
      <c r="H1606">
        <f>IF(MAXIFS('Input - target event report'!E:E,'Input - target event report'!B:B,B:B,'Input - target event report'!D:D,"Private Investment") = 0, "N/A", TODAY() - MAXIFS('Input - target event report'!E:E,'Input - target event report'!B:B,B:B,'Input - target event report'!D:D,"Private Investment"))</f>
        <v/>
      </c>
      <c r="I1606">
        <f>COUNTIFS('Input - target event report'!B:B,B1606,'Input - target event report'!D:D, "Private Investment")</f>
        <v/>
      </c>
      <c r="J1606">
        <f>INDEX('Input - companies list'!$1:$10000,MATCH(B1606,'Input - companies list'!B:B,0),MATCH("Flow",'Input - companies list'!$1:$1,0 ))</f>
        <v/>
      </c>
      <c r="K1606">
        <f>INDEX('Input - companies list'!$1:$10000,MATCH(B1606,'Input - companies list'!B:B,0),MATCH("Inter-Cluster Connectivity",'Input - companies list'!$1:$1,0 ))</f>
        <v/>
      </c>
      <c r="L1606">
        <f>IFERROR(PERCENTRANK(F:F,F1606),0)</f>
        <v/>
      </c>
      <c r="M1606">
        <f>IFERROR(1 - PERCENTRANK(G:G,G1606),0)</f>
        <v/>
      </c>
      <c r="N1606">
        <f>IFERROR(1 - PERCENTRANK(H:H,H1606),0)</f>
        <v/>
      </c>
      <c r="O1606">
        <f>IFERROR(PERCENTRANK(I:I,I1606),0)</f>
        <v/>
      </c>
      <c r="P1606">
        <f>IFERROR(1 - PERCENTRANK(J:J,J1606),0)</f>
        <v/>
      </c>
      <c r="Q1606">
        <f>IFERROR(PERCENTRANK(K:K,K1606),0)</f>
        <v/>
      </c>
      <c r="R1606">
        <f>L1606*weight1+M1606*weight2+N1606*weight3+O1606*weight4+P1606*weight5+Q1606*weight6</f>
        <v/>
      </c>
    </row>
    <row r="1607" spans="1:18">
      <c r="A1607">
        <f>RANK(R1607,R:R)</f>
        <v/>
      </c>
      <c r="B1607" t="s">
        <v>18127</v>
      </c>
      <c r="C1607">
        <f>VLOOKUP(B1607,'Input - companies list'!B:L,2,FALSE)</f>
        <v/>
      </c>
      <c r="D1607">
        <f>VLOOKUP(B1607,'Input - companies list'!B:L,11,FALSE)</f>
        <v/>
      </c>
      <c r="E1607">
        <f>VLOOKUP(B1607,'Input - companies list'!B:E,4,FALSE)</f>
        <v/>
      </c>
      <c r="F1607">
        <f>SUMIFS('Input - target event report'!H:H,'Input - target event report'!B:B,B1607,'Input - target event report'!D:D, "Private Investment")</f>
        <v/>
      </c>
      <c r="G1607">
        <f>IF(I1607&lt;2, "N/A", (MAXIFS('Input - target event report'!E:E,'Input - target event report'!B:B,B:B,'Input - target event report'!D:D,"Private Investment")-MINIFS('Input - target event report'!E:E,'Input - target event report'!B:B,B:B,'Input - target event report'!D:D,"Private Investment"))/(I1607-1))</f>
        <v/>
      </c>
      <c r="H1607">
        <f>IF(MAXIFS('Input - target event report'!E:E,'Input - target event report'!B:B,B:B,'Input - target event report'!D:D,"Private Investment") = 0, "N/A", TODAY() - MAXIFS('Input - target event report'!E:E,'Input - target event report'!B:B,B:B,'Input - target event report'!D:D,"Private Investment"))</f>
        <v/>
      </c>
      <c r="I1607">
        <f>COUNTIFS('Input - target event report'!B:B,B1607,'Input - target event report'!D:D, "Private Investment")</f>
        <v/>
      </c>
      <c r="J1607">
        <f>INDEX('Input - companies list'!$1:$10000,MATCH(B1607,'Input - companies list'!B:B,0),MATCH("Flow",'Input - companies list'!$1:$1,0 ))</f>
        <v/>
      </c>
      <c r="K1607">
        <f>INDEX('Input - companies list'!$1:$10000,MATCH(B1607,'Input - companies list'!B:B,0),MATCH("Inter-Cluster Connectivity",'Input - companies list'!$1:$1,0 ))</f>
        <v/>
      </c>
      <c r="L1607">
        <f>IFERROR(PERCENTRANK(F:F,F1607),0)</f>
        <v/>
      </c>
      <c r="M1607">
        <f>IFERROR(1 - PERCENTRANK(G:G,G1607),0)</f>
        <v/>
      </c>
      <c r="N1607">
        <f>IFERROR(1 - PERCENTRANK(H:H,H1607),0)</f>
        <v/>
      </c>
      <c r="O1607">
        <f>IFERROR(PERCENTRANK(I:I,I1607),0)</f>
        <v/>
      </c>
      <c r="P1607">
        <f>IFERROR(1 - PERCENTRANK(J:J,J1607),0)</f>
        <v/>
      </c>
      <c r="Q1607">
        <f>IFERROR(PERCENTRANK(K:K,K1607),0)</f>
        <v/>
      </c>
      <c r="R1607">
        <f>L1607*weight1+M1607*weight2+N1607*weight3+O1607*weight4+P1607*weight5+Q1607*weight6</f>
        <v/>
      </c>
    </row>
    <row r="1608" spans="1:18">
      <c r="A1608">
        <f>RANK(R1608,R:R)</f>
        <v/>
      </c>
      <c r="B1608" t="s">
        <v>18137</v>
      </c>
      <c r="C1608">
        <f>VLOOKUP(B1608,'Input - companies list'!B:L,2,FALSE)</f>
        <v/>
      </c>
      <c r="D1608">
        <f>VLOOKUP(B1608,'Input - companies list'!B:L,11,FALSE)</f>
        <v/>
      </c>
      <c r="E1608">
        <f>VLOOKUP(B1608,'Input - companies list'!B:E,4,FALSE)</f>
        <v/>
      </c>
      <c r="F1608">
        <f>SUMIFS('Input - target event report'!H:H,'Input - target event report'!B:B,B1608,'Input - target event report'!D:D, "Private Investment")</f>
        <v/>
      </c>
      <c r="G1608">
        <f>IF(I1608&lt;2, "N/A", (MAXIFS('Input - target event report'!E:E,'Input - target event report'!B:B,B:B,'Input - target event report'!D:D,"Private Investment")-MINIFS('Input - target event report'!E:E,'Input - target event report'!B:B,B:B,'Input - target event report'!D:D,"Private Investment"))/(I1608-1))</f>
        <v/>
      </c>
      <c r="H1608">
        <f>IF(MAXIFS('Input - target event report'!E:E,'Input - target event report'!B:B,B:B,'Input - target event report'!D:D,"Private Investment") = 0, "N/A", TODAY() - MAXIFS('Input - target event report'!E:E,'Input - target event report'!B:B,B:B,'Input - target event report'!D:D,"Private Investment"))</f>
        <v/>
      </c>
      <c r="I1608">
        <f>COUNTIFS('Input - target event report'!B:B,B1608,'Input - target event report'!D:D, "Private Investment")</f>
        <v/>
      </c>
      <c r="J1608">
        <f>INDEX('Input - companies list'!$1:$10000,MATCH(B1608,'Input - companies list'!B:B,0),MATCH("Flow",'Input - companies list'!$1:$1,0 ))</f>
        <v/>
      </c>
      <c r="K1608">
        <f>INDEX('Input - companies list'!$1:$10000,MATCH(B1608,'Input - companies list'!B:B,0),MATCH("Inter-Cluster Connectivity",'Input - companies list'!$1:$1,0 ))</f>
        <v/>
      </c>
      <c r="L1608">
        <f>IFERROR(PERCENTRANK(F:F,F1608),0)</f>
        <v/>
      </c>
      <c r="M1608">
        <f>IFERROR(1 - PERCENTRANK(G:G,G1608),0)</f>
        <v/>
      </c>
      <c r="N1608">
        <f>IFERROR(1 - PERCENTRANK(H:H,H1608),0)</f>
        <v/>
      </c>
      <c r="O1608">
        <f>IFERROR(PERCENTRANK(I:I,I1608),0)</f>
        <v/>
      </c>
      <c r="P1608">
        <f>IFERROR(1 - PERCENTRANK(J:J,J1608),0)</f>
        <v/>
      </c>
      <c r="Q1608">
        <f>IFERROR(PERCENTRANK(K:K,K1608),0)</f>
        <v/>
      </c>
      <c r="R1608">
        <f>L1608*weight1+M1608*weight2+N1608*weight3+O1608*weight4+P1608*weight5+Q1608*weight6</f>
        <v/>
      </c>
    </row>
    <row r="1609" spans="1:18">
      <c r="A1609">
        <f>RANK(R1609,R:R)</f>
        <v/>
      </c>
      <c r="B1609" t="s">
        <v>18146</v>
      </c>
      <c r="C1609">
        <f>VLOOKUP(B1609,'Input - companies list'!B:L,2,FALSE)</f>
        <v/>
      </c>
      <c r="D1609">
        <f>VLOOKUP(B1609,'Input - companies list'!B:L,11,FALSE)</f>
        <v/>
      </c>
      <c r="E1609">
        <f>VLOOKUP(B1609,'Input - companies list'!B:E,4,FALSE)</f>
        <v/>
      </c>
      <c r="F1609">
        <f>SUMIFS('Input - target event report'!H:H,'Input - target event report'!B:B,B1609,'Input - target event report'!D:D, "Private Investment")</f>
        <v/>
      </c>
      <c r="G1609">
        <f>IF(I1609&lt;2, "N/A", (MAXIFS('Input - target event report'!E:E,'Input - target event report'!B:B,B:B,'Input - target event report'!D:D,"Private Investment")-MINIFS('Input - target event report'!E:E,'Input - target event report'!B:B,B:B,'Input - target event report'!D:D,"Private Investment"))/(I1609-1))</f>
        <v/>
      </c>
      <c r="H1609">
        <f>IF(MAXIFS('Input - target event report'!E:E,'Input - target event report'!B:B,B:B,'Input - target event report'!D:D,"Private Investment") = 0, "N/A", TODAY() - MAXIFS('Input - target event report'!E:E,'Input - target event report'!B:B,B:B,'Input - target event report'!D:D,"Private Investment"))</f>
        <v/>
      </c>
      <c r="I1609">
        <f>COUNTIFS('Input - target event report'!B:B,B1609,'Input - target event report'!D:D, "Private Investment")</f>
        <v/>
      </c>
      <c r="J1609">
        <f>INDEX('Input - companies list'!$1:$10000,MATCH(B1609,'Input - companies list'!B:B,0),MATCH("Flow",'Input - companies list'!$1:$1,0 ))</f>
        <v/>
      </c>
      <c r="K1609">
        <f>INDEX('Input - companies list'!$1:$10000,MATCH(B1609,'Input - companies list'!B:B,0),MATCH("Inter-Cluster Connectivity",'Input - companies list'!$1:$1,0 ))</f>
        <v/>
      </c>
      <c r="L1609">
        <f>IFERROR(PERCENTRANK(F:F,F1609),0)</f>
        <v/>
      </c>
      <c r="M1609">
        <f>IFERROR(1 - PERCENTRANK(G:G,G1609),0)</f>
        <v/>
      </c>
      <c r="N1609">
        <f>IFERROR(1 - PERCENTRANK(H:H,H1609),0)</f>
        <v/>
      </c>
      <c r="O1609">
        <f>IFERROR(PERCENTRANK(I:I,I1609),0)</f>
        <v/>
      </c>
      <c r="P1609">
        <f>IFERROR(1 - PERCENTRANK(J:J,J1609),0)</f>
        <v/>
      </c>
      <c r="Q1609">
        <f>IFERROR(PERCENTRANK(K:K,K1609),0)</f>
        <v/>
      </c>
      <c r="R1609">
        <f>L1609*weight1+M1609*weight2+N1609*weight3+O1609*weight4+P1609*weight5+Q1609*weight6</f>
        <v/>
      </c>
    </row>
    <row r="1610" spans="1:18">
      <c r="A1610">
        <f>RANK(R1610,R:R)</f>
        <v/>
      </c>
      <c r="B1610" t="s">
        <v>18159</v>
      </c>
      <c r="C1610">
        <f>VLOOKUP(B1610,'Input - companies list'!B:L,2,FALSE)</f>
        <v/>
      </c>
      <c r="D1610">
        <f>VLOOKUP(B1610,'Input - companies list'!B:L,11,FALSE)</f>
        <v/>
      </c>
      <c r="E1610">
        <f>VLOOKUP(B1610,'Input - companies list'!B:E,4,FALSE)</f>
        <v/>
      </c>
      <c r="F1610">
        <f>SUMIFS('Input - target event report'!H:H,'Input - target event report'!B:B,B1610,'Input - target event report'!D:D, "Private Investment")</f>
        <v/>
      </c>
      <c r="G1610">
        <f>IF(I1610&lt;2, "N/A", (MAXIFS('Input - target event report'!E:E,'Input - target event report'!B:B,B:B,'Input - target event report'!D:D,"Private Investment")-MINIFS('Input - target event report'!E:E,'Input - target event report'!B:B,B:B,'Input - target event report'!D:D,"Private Investment"))/(I1610-1))</f>
        <v/>
      </c>
      <c r="H1610">
        <f>IF(MAXIFS('Input - target event report'!E:E,'Input - target event report'!B:B,B:B,'Input - target event report'!D:D,"Private Investment") = 0, "N/A", TODAY() - MAXIFS('Input - target event report'!E:E,'Input - target event report'!B:B,B:B,'Input - target event report'!D:D,"Private Investment"))</f>
        <v/>
      </c>
      <c r="I1610">
        <f>COUNTIFS('Input - target event report'!B:B,B1610,'Input - target event report'!D:D, "Private Investment")</f>
        <v/>
      </c>
      <c r="J1610">
        <f>INDEX('Input - companies list'!$1:$10000,MATCH(B1610,'Input - companies list'!B:B,0),MATCH("Flow",'Input - companies list'!$1:$1,0 ))</f>
        <v/>
      </c>
      <c r="K1610">
        <f>INDEX('Input - companies list'!$1:$10000,MATCH(B1610,'Input - companies list'!B:B,0),MATCH("Inter-Cluster Connectivity",'Input - companies list'!$1:$1,0 ))</f>
        <v/>
      </c>
      <c r="L1610">
        <f>IFERROR(PERCENTRANK(F:F,F1610),0)</f>
        <v/>
      </c>
      <c r="M1610">
        <f>IFERROR(1 - PERCENTRANK(G:G,G1610),0)</f>
        <v/>
      </c>
      <c r="N1610">
        <f>IFERROR(1 - PERCENTRANK(H:H,H1610),0)</f>
        <v/>
      </c>
      <c r="O1610">
        <f>IFERROR(PERCENTRANK(I:I,I1610),0)</f>
        <v/>
      </c>
      <c r="P1610">
        <f>IFERROR(1 - PERCENTRANK(J:J,J1610),0)</f>
        <v/>
      </c>
      <c r="Q1610">
        <f>IFERROR(PERCENTRANK(K:K,K1610),0)</f>
        <v/>
      </c>
      <c r="R1610">
        <f>L1610*weight1+M1610*weight2+N1610*weight3+O1610*weight4+P1610*weight5+Q1610*weight6</f>
        <v/>
      </c>
    </row>
    <row r="1611" spans="1:18">
      <c r="A1611">
        <f>RANK(R1611,R:R)</f>
        <v/>
      </c>
      <c r="B1611" t="s">
        <v>18171</v>
      </c>
      <c r="C1611">
        <f>VLOOKUP(B1611,'Input - companies list'!B:L,2,FALSE)</f>
        <v/>
      </c>
      <c r="D1611">
        <f>VLOOKUP(B1611,'Input - companies list'!B:L,11,FALSE)</f>
        <v/>
      </c>
      <c r="E1611">
        <f>VLOOKUP(B1611,'Input - companies list'!B:E,4,FALSE)</f>
        <v/>
      </c>
      <c r="F1611">
        <f>SUMIFS('Input - target event report'!H:H,'Input - target event report'!B:B,B1611,'Input - target event report'!D:D, "Private Investment")</f>
        <v/>
      </c>
      <c r="G1611">
        <f>IF(I1611&lt;2, "N/A", (MAXIFS('Input - target event report'!E:E,'Input - target event report'!B:B,B:B,'Input - target event report'!D:D,"Private Investment")-MINIFS('Input - target event report'!E:E,'Input - target event report'!B:B,B:B,'Input - target event report'!D:D,"Private Investment"))/(I1611-1))</f>
        <v/>
      </c>
      <c r="H1611">
        <f>IF(MAXIFS('Input - target event report'!E:E,'Input - target event report'!B:B,B:B,'Input - target event report'!D:D,"Private Investment") = 0, "N/A", TODAY() - MAXIFS('Input - target event report'!E:E,'Input - target event report'!B:B,B:B,'Input - target event report'!D:D,"Private Investment"))</f>
        <v/>
      </c>
      <c r="I1611">
        <f>COUNTIFS('Input - target event report'!B:B,B1611,'Input - target event report'!D:D, "Private Investment")</f>
        <v/>
      </c>
      <c r="J1611">
        <f>INDEX('Input - companies list'!$1:$10000,MATCH(B1611,'Input - companies list'!B:B,0),MATCH("Flow",'Input - companies list'!$1:$1,0 ))</f>
        <v/>
      </c>
      <c r="K1611">
        <f>INDEX('Input - companies list'!$1:$10000,MATCH(B1611,'Input - companies list'!B:B,0),MATCH("Inter-Cluster Connectivity",'Input - companies list'!$1:$1,0 ))</f>
        <v/>
      </c>
      <c r="L1611">
        <f>IFERROR(PERCENTRANK(F:F,F1611),0)</f>
        <v/>
      </c>
      <c r="M1611">
        <f>IFERROR(1 - PERCENTRANK(G:G,G1611),0)</f>
        <v/>
      </c>
      <c r="N1611">
        <f>IFERROR(1 - PERCENTRANK(H:H,H1611),0)</f>
        <v/>
      </c>
      <c r="O1611">
        <f>IFERROR(PERCENTRANK(I:I,I1611),0)</f>
        <v/>
      </c>
      <c r="P1611">
        <f>IFERROR(1 - PERCENTRANK(J:J,J1611),0)</f>
        <v/>
      </c>
      <c r="Q1611">
        <f>IFERROR(PERCENTRANK(K:K,K1611),0)</f>
        <v/>
      </c>
      <c r="R1611">
        <f>L1611*weight1+M1611*weight2+N1611*weight3+O1611*weight4+P1611*weight5+Q1611*weight6</f>
        <v/>
      </c>
    </row>
    <row r="1612" spans="1:18">
      <c r="A1612">
        <f>RANK(R1612,R:R)</f>
        <v/>
      </c>
      <c r="B1612" t="s">
        <v>18183</v>
      </c>
      <c r="C1612">
        <f>VLOOKUP(B1612,'Input - companies list'!B:L,2,FALSE)</f>
        <v/>
      </c>
      <c r="D1612">
        <f>VLOOKUP(B1612,'Input - companies list'!B:L,11,FALSE)</f>
        <v/>
      </c>
      <c r="E1612">
        <f>VLOOKUP(B1612,'Input - companies list'!B:E,4,FALSE)</f>
        <v/>
      </c>
      <c r="F1612">
        <f>SUMIFS('Input - target event report'!H:H,'Input - target event report'!B:B,B1612,'Input - target event report'!D:D, "Private Investment")</f>
        <v/>
      </c>
      <c r="G1612">
        <f>IF(I1612&lt;2, "N/A", (MAXIFS('Input - target event report'!E:E,'Input - target event report'!B:B,B:B,'Input - target event report'!D:D,"Private Investment")-MINIFS('Input - target event report'!E:E,'Input - target event report'!B:B,B:B,'Input - target event report'!D:D,"Private Investment"))/(I1612-1))</f>
        <v/>
      </c>
      <c r="H1612">
        <f>IF(MAXIFS('Input - target event report'!E:E,'Input - target event report'!B:B,B:B,'Input - target event report'!D:D,"Private Investment") = 0, "N/A", TODAY() - MAXIFS('Input - target event report'!E:E,'Input - target event report'!B:B,B:B,'Input - target event report'!D:D,"Private Investment"))</f>
        <v/>
      </c>
      <c r="I1612">
        <f>COUNTIFS('Input - target event report'!B:B,B1612,'Input - target event report'!D:D, "Private Investment")</f>
        <v/>
      </c>
      <c r="J1612">
        <f>INDEX('Input - companies list'!$1:$10000,MATCH(B1612,'Input - companies list'!B:B,0),MATCH("Flow",'Input - companies list'!$1:$1,0 ))</f>
        <v/>
      </c>
      <c r="K1612">
        <f>INDEX('Input - companies list'!$1:$10000,MATCH(B1612,'Input - companies list'!B:B,0),MATCH("Inter-Cluster Connectivity",'Input - companies list'!$1:$1,0 ))</f>
        <v/>
      </c>
      <c r="L1612">
        <f>IFERROR(PERCENTRANK(F:F,F1612),0)</f>
        <v/>
      </c>
      <c r="M1612">
        <f>IFERROR(1 - PERCENTRANK(G:G,G1612),0)</f>
        <v/>
      </c>
      <c r="N1612">
        <f>IFERROR(1 - PERCENTRANK(H:H,H1612),0)</f>
        <v/>
      </c>
      <c r="O1612">
        <f>IFERROR(PERCENTRANK(I:I,I1612),0)</f>
        <v/>
      </c>
      <c r="P1612">
        <f>IFERROR(1 - PERCENTRANK(J:J,J1612),0)</f>
        <v/>
      </c>
      <c r="Q1612">
        <f>IFERROR(PERCENTRANK(K:K,K1612),0)</f>
        <v/>
      </c>
      <c r="R1612">
        <f>L1612*weight1+M1612*weight2+N1612*weight3+O1612*weight4+P1612*weight5+Q1612*weight6</f>
        <v/>
      </c>
    </row>
    <row r="1613" spans="1:18">
      <c r="A1613">
        <f>RANK(R1613,R:R)</f>
        <v/>
      </c>
      <c r="B1613" t="s">
        <v>18194</v>
      </c>
      <c r="C1613">
        <f>VLOOKUP(B1613,'Input - companies list'!B:L,2,FALSE)</f>
        <v/>
      </c>
      <c r="D1613">
        <f>VLOOKUP(B1613,'Input - companies list'!B:L,11,FALSE)</f>
        <v/>
      </c>
      <c r="E1613">
        <f>VLOOKUP(B1613,'Input - companies list'!B:E,4,FALSE)</f>
        <v/>
      </c>
      <c r="F1613">
        <f>SUMIFS('Input - target event report'!H:H,'Input - target event report'!B:B,B1613,'Input - target event report'!D:D, "Private Investment")</f>
        <v/>
      </c>
      <c r="G1613">
        <f>IF(I1613&lt;2, "N/A", (MAXIFS('Input - target event report'!E:E,'Input - target event report'!B:B,B:B,'Input - target event report'!D:D,"Private Investment")-MINIFS('Input - target event report'!E:E,'Input - target event report'!B:B,B:B,'Input - target event report'!D:D,"Private Investment"))/(I1613-1))</f>
        <v/>
      </c>
      <c r="H1613">
        <f>IF(MAXIFS('Input - target event report'!E:E,'Input - target event report'!B:B,B:B,'Input - target event report'!D:D,"Private Investment") = 0, "N/A", TODAY() - MAXIFS('Input - target event report'!E:E,'Input - target event report'!B:B,B:B,'Input - target event report'!D:D,"Private Investment"))</f>
        <v/>
      </c>
      <c r="I1613">
        <f>COUNTIFS('Input - target event report'!B:B,B1613,'Input - target event report'!D:D, "Private Investment")</f>
        <v/>
      </c>
      <c r="J1613">
        <f>INDEX('Input - companies list'!$1:$10000,MATCH(B1613,'Input - companies list'!B:B,0),MATCH("Flow",'Input - companies list'!$1:$1,0 ))</f>
        <v/>
      </c>
      <c r="K1613">
        <f>INDEX('Input - companies list'!$1:$10000,MATCH(B1613,'Input - companies list'!B:B,0),MATCH("Inter-Cluster Connectivity",'Input - companies list'!$1:$1,0 ))</f>
        <v/>
      </c>
      <c r="L1613">
        <f>IFERROR(PERCENTRANK(F:F,F1613),0)</f>
        <v/>
      </c>
      <c r="M1613">
        <f>IFERROR(1 - PERCENTRANK(G:G,G1613),0)</f>
        <v/>
      </c>
      <c r="N1613">
        <f>IFERROR(1 - PERCENTRANK(H:H,H1613),0)</f>
        <v/>
      </c>
      <c r="O1613">
        <f>IFERROR(PERCENTRANK(I:I,I1613),0)</f>
        <v/>
      </c>
      <c r="P1613">
        <f>IFERROR(1 - PERCENTRANK(J:J,J1613),0)</f>
        <v/>
      </c>
      <c r="Q1613">
        <f>IFERROR(PERCENTRANK(K:K,K1613),0)</f>
        <v/>
      </c>
      <c r="R1613">
        <f>L1613*weight1+M1613*weight2+N1613*weight3+O1613*weight4+P1613*weight5+Q1613*weight6</f>
        <v/>
      </c>
    </row>
    <row r="1614" spans="1:18">
      <c r="A1614">
        <f>RANK(R1614,R:R)</f>
        <v/>
      </c>
      <c r="B1614" t="s">
        <v>18204</v>
      </c>
      <c r="C1614">
        <f>VLOOKUP(B1614,'Input - companies list'!B:L,2,FALSE)</f>
        <v/>
      </c>
      <c r="D1614">
        <f>VLOOKUP(B1614,'Input - companies list'!B:L,11,FALSE)</f>
        <v/>
      </c>
      <c r="E1614">
        <f>VLOOKUP(B1614,'Input - companies list'!B:E,4,FALSE)</f>
        <v/>
      </c>
      <c r="F1614">
        <f>SUMIFS('Input - target event report'!H:H,'Input - target event report'!B:B,B1614,'Input - target event report'!D:D, "Private Investment")</f>
        <v/>
      </c>
      <c r="G1614">
        <f>IF(I1614&lt;2, "N/A", (MAXIFS('Input - target event report'!E:E,'Input - target event report'!B:B,B:B,'Input - target event report'!D:D,"Private Investment")-MINIFS('Input - target event report'!E:E,'Input - target event report'!B:B,B:B,'Input - target event report'!D:D,"Private Investment"))/(I1614-1))</f>
        <v/>
      </c>
      <c r="H1614">
        <f>IF(MAXIFS('Input - target event report'!E:E,'Input - target event report'!B:B,B:B,'Input - target event report'!D:D,"Private Investment") = 0, "N/A", TODAY() - MAXIFS('Input - target event report'!E:E,'Input - target event report'!B:B,B:B,'Input - target event report'!D:D,"Private Investment"))</f>
        <v/>
      </c>
      <c r="I1614">
        <f>COUNTIFS('Input - target event report'!B:B,B1614,'Input - target event report'!D:D, "Private Investment")</f>
        <v/>
      </c>
      <c r="J1614">
        <f>INDEX('Input - companies list'!$1:$10000,MATCH(B1614,'Input - companies list'!B:B,0),MATCH("Flow",'Input - companies list'!$1:$1,0 ))</f>
        <v/>
      </c>
      <c r="K1614">
        <f>INDEX('Input - companies list'!$1:$10000,MATCH(B1614,'Input - companies list'!B:B,0),MATCH("Inter-Cluster Connectivity",'Input - companies list'!$1:$1,0 ))</f>
        <v/>
      </c>
      <c r="L1614">
        <f>IFERROR(PERCENTRANK(F:F,F1614),0)</f>
        <v/>
      </c>
      <c r="M1614">
        <f>IFERROR(1 - PERCENTRANK(G:G,G1614),0)</f>
        <v/>
      </c>
      <c r="N1614">
        <f>IFERROR(1 - PERCENTRANK(H:H,H1614),0)</f>
        <v/>
      </c>
      <c r="O1614">
        <f>IFERROR(PERCENTRANK(I:I,I1614),0)</f>
        <v/>
      </c>
      <c r="P1614">
        <f>IFERROR(1 - PERCENTRANK(J:J,J1614),0)</f>
        <v/>
      </c>
      <c r="Q1614">
        <f>IFERROR(PERCENTRANK(K:K,K1614),0)</f>
        <v/>
      </c>
      <c r="R1614">
        <f>L1614*weight1+M1614*weight2+N1614*weight3+O1614*weight4+P1614*weight5+Q1614*weight6</f>
        <v/>
      </c>
    </row>
    <row r="1615" spans="1:18">
      <c r="A1615">
        <f>RANK(R1615,R:R)</f>
        <v/>
      </c>
      <c r="B1615" t="s">
        <v>18215</v>
      </c>
      <c r="C1615">
        <f>VLOOKUP(B1615,'Input - companies list'!B:L,2,FALSE)</f>
        <v/>
      </c>
      <c r="D1615">
        <f>VLOOKUP(B1615,'Input - companies list'!B:L,11,FALSE)</f>
        <v/>
      </c>
      <c r="E1615">
        <f>VLOOKUP(B1615,'Input - companies list'!B:E,4,FALSE)</f>
        <v/>
      </c>
      <c r="F1615">
        <f>SUMIFS('Input - target event report'!H:H,'Input - target event report'!B:B,B1615,'Input - target event report'!D:D, "Private Investment")</f>
        <v/>
      </c>
      <c r="G1615">
        <f>IF(I1615&lt;2, "N/A", (MAXIFS('Input - target event report'!E:E,'Input - target event report'!B:B,B:B,'Input - target event report'!D:D,"Private Investment")-MINIFS('Input - target event report'!E:E,'Input - target event report'!B:B,B:B,'Input - target event report'!D:D,"Private Investment"))/(I1615-1))</f>
        <v/>
      </c>
      <c r="H1615">
        <f>IF(MAXIFS('Input - target event report'!E:E,'Input - target event report'!B:B,B:B,'Input - target event report'!D:D,"Private Investment") = 0, "N/A", TODAY() - MAXIFS('Input - target event report'!E:E,'Input - target event report'!B:B,B:B,'Input - target event report'!D:D,"Private Investment"))</f>
        <v/>
      </c>
      <c r="I1615">
        <f>COUNTIFS('Input - target event report'!B:B,B1615,'Input - target event report'!D:D, "Private Investment")</f>
        <v/>
      </c>
      <c r="J1615">
        <f>INDEX('Input - companies list'!$1:$10000,MATCH(B1615,'Input - companies list'!B:B,0),MATCH("Flow",'Input - companies list'!$1:$1,0 ))</f>
        <v/>
      </c>
      <c r="K1615">
        <f>INDEX('Input - companies list'!$1:$10000,MATCH(B1615,'Input - companies list'!B:B,0),MATCH("Inter-Cluster Connectivity",'Input - companies list'!$1:$1,0 ))</f>
        <v/>
      </c>
      <c r="L1615">
        <f>IFERROR(PERCENTRANK(F:F,F1615),0)</f>
        <v/>
      </c>
      <c r="M1615">
        <f>IFERROR(1 - PERCENTRANK(G:G,G1615),0)</f>
        <v/>
      </c>
      <c r="N1615">
        <f>IFERROR(1 - PERCENTRANK(H:H,H1615),0)</f>
        <v/>
      </c>
      <c r="O1615">
        <f>IFERROR(PERCENTRANK(I:I,I1615),0)</f>
        <v/>
      </c>
      <c r="P1615">
        <f>IFERROR(1 - PERCENTRANK(J:J,J1615),0)</f>
        <v/>
      </c>
      <c r="Q1615">
        <f>IFERROR(PERCENTRANK(K:K,K1615),0)</f>
        <v/>
      </c>
      <c r="R1615">
        <f>L1615*weight1+M1615*weight2+N1615*weight3+O1615*weight4+P1615*weight5+Q1615*weight6</f>
        <v/>
      </c>
    </row>
    <row r="1616" spans="1:18">
      <c r="A1616">
        <f>RANK(R1616,R:R)</f>
        <v/>
      </c>
      <c r="B1616" t="s">
        <v>18225</v>
      </c>
      <c r="C1616">
        <f>VLOOKUP(B1616,'Input - companies list'!B:L,2,FALSE)</f>
        <v/>
      </c>
      <c r="D1616">
        <f>VLOOKUP(B1616,'Input - companies list'!B:L,11,FALSE)</f>
        <v/>
      </c>
      <c r="E1616">
        <f>VLOOKUP(B1616,'Input - companies list'!B:E,4,FALSE)</f>
        <v/>
      </c>
      <c r="F1616">
        <f>SUMIFS('Input - target event report'!H:H,'Input - target event report'!B:B,B1616,'Input - target event report'!D:D, "Private Investment")</f>
        <v/>
      </c>
      <c r="G1616">
        <f>IF(I1616&lt;2, "N/A", (MAXIFS('Input - target event report'!E:E,'Input - target event report'!B:B,B:B,'Input - target event report'!D:D,"Private Investment")-MINIFS('Input - target event report'!E:E,'Input - target event report'!B:B,B:B,'Input - target event report'!D:D,"Private Investment"))/(I1616-1))</f>
        <v/>
      </c>
      <c r="H1616">
        <f>IF(MAXIFS('Input - target event report'!E:E,'Input - target event report'!B:B,B:B,'Input - target event report'!D:D,"Private Investment") = 0, "N/A", TODAY() - MAXIFS('Input - target event report'!E:E,'Input - target event report'!B:B,B:B,'Input - target event report'!D:D,"Private Investment"))</f>
        <v/>
      </c>
      <c r="I1616">
        <f>COUNTIFS('Input - target event report'!B:B,B1616,'Input - target event report'!D:D, "Private Investment")</f>
        <v/>
      </c>
      <c r="J1616">
        <f>INDEX('Input - companies list'!$1:$10000,MATCH(B1616,'Input - companies list'!B:B,0),MATCH("Flow",'Input - companies list'!$1:$1,0 ))</f>
        <v/>
      </c>
      <c r="K1616">
        <f>INDEX('Input - companies list'!$1:$10000,MATCH(B1616,'Input - companies list'!B:B,0),MATCH("Inter-Cluster Connectivity",'Input - companies list'!$1:$1,0 ))</f>
        <v/>
      </c>
      <c r="L1616">
        <f>IFERROR(PERCENTRANK(F:F,F1616),0)</f>
        <v/>
      </c>
      <c r="M1616">
        <f>IFERROR(1 - PERCENTRANK(G:G,G1616),0)</f>
        <v/>
      </c>
      <c r="N1616">
        <f>IFERROR(1 - PERCENTRANK(H:H,H1616),0)</f>
        <v/>
      </c>
      <c r="O1616">
        <f>IFERROR(PERCENTRANK(I:I,I1616),0)</f>
        <v/>
      </c>
      <c r="P1616">
        <f>IFERROR(1 - PERCENTRANK(J:J,J1616),0)</f>
        <v/>
      </c>
      <c r="Q1616">
        <f>IFERROR(PERCENTRANK(K:K,K1616),0)</f>
        <v/>
      </c>
      <c r="R1616">
        <f>L1616*weight1+M1616*weight2+N1616*weight3+O1616*weight4+P1616*weight5+Q1616*weight6</f>
        <v/>
      </c>
    </row>
    <row r="1617" spans="1:18">
      <c r="A1617">
        <f>RANK(R1617,R:R)</f>
        <v/>
      </c>
      <c r="B1617" t="s">
        <v>18233</v>
      </c>
      <c r="C1617">
        <f>VLOOKUP(B1617,'Input - companies list'!B:L,2,FALSE)</f>
        <v/>
      </c>
      <c r="D1617">
        <f>VLOOKUP(B1617,'Input - companies list'!B:L,11,FALSE)</f>
        <v/>
      </c>
      <c r="E1617">
        <f>VLOOKUP(B1617,'Input - companies list'!B:E,4,FALSE)</f>
        <v/>
      </c>
      <c r="F1617">
        <f>SUMIFS('Input - target event report'!H:H,'Input - target event report'!B:B,B1617,'Input - target event report'!D:D, "Private Investment")</f>
        <v/>
      </c>
      <c r="G1617">
        <f>IF(I1617&lt;2, "N/A", (MAXIFS('Input - target event report'!E:E,'Input - target event report'!B:B,B:B,'Input - target event report'!D:D,"Private Investment")-MINIFS('Input - target event report'!E:E,'Input - target event report'!B:B,B:B,'Input - target event report'!D:D,"Private Investment"))/(I1617-1))</f>
        <v/>
      </c>
      <c r="H1617">
        <f>IF(MAXIFS('Input - target event report'!E:E,'Input - target event report'!B:B,B:B,'Input - target event report'!D:D,"Private Investment") = 0, "N/A", TODAY() - MAXIFS('Input - target event report'!E:E,'Input - target event report'!B:B,B:B,'Input - target event report'!D:D,"Private Investment"))</f>
        <v/>
      </c>
      <c r="I1617">
        <f>COUNTIFS('Input - target event report'!B:B,B1617,'Input - target event report'!D:D, "Private Investment")</f>
        <v/>
      </c>
      <c r="J1617">
        <f>INDEX('Input - companies list'!$1:$10000,MATCH(B1617,'Input - companies list'!B:B,0),MATCH("Flow",'Input - companies list'!$1:$1,0 ))</f>
        <v/>
      </c>
      <c r="K1617">
        <f>INDEX('Input - companies list'!$1:$10000,MATCH(B1617,'Input - companies list'!B:B,0),MATCH("Inter-Cluster Connectivity",'Input - companies list'!$1:$1,0 ))</f>
        <v/>
      </c>
      <c r="L1617">
        <f>IFERROR(PERCENTRANK(F:F,F1617),0)</f>
        <v/>
      </c>
      <c r="M1617">
        <f>IFERROR(1 - PERCENTRANK(G:G,G1617),0)</f>
        <v/>
      </c>
      <c r="N1617">
        <f>IFERROR(1 - PERCENTRANK(H:H,H1617),0)</f>
        <v/>
      </c>
      <c r="O1617">
        <f>IFERROR(PERCENTRANK(I:I,I1617),0)</f>
        <v/>
      </c>
      <c r="P1617">
        <f>IFERROR(1 - PERCENTRANK(J:J,J1617),0)</f>
        <v/>
      </c>
      <c r="Q1617">
        <f>IFERROR(PERCENTRANK(K:K,K1617),0)</f>
        <v/>
      </c>
      <c r="R1617">
        <f>L1617*weight1+M1617*weight2+N1617*weight3+O1617*weight4+P1617*weight5+Q1617*weight6</f>
        <v/>
      </c>
    </row>
    <row r="1618" spans="1:18">
      <c r="A1618">
        <f>RANK(R1618,R:R)</f>
        <v/>
      </c>
      <c r="B1618" t="s">
        <v>18245</v>
      </c>
      <c r="C1618">
        <f>VLOOKUP(B1618,'Input - companies list'!B:L,2,FALSE)</f>
        <v/>
      </c>
      <c r="D1618">
        <f>VLOOKUP(B1618,'Input - companies list'!B:L,11,FALSE)</f>
        <v/>
      </c>
      <c r="E1618">
        <f>VLOOKUP(B1618,'Input - companies list'!B:E,4,FALSE)</f>
        <v/>
      </c>
      <c r="F1618">
        <f>SUMIFS('Input - target event report'!H:H,'Input - target event report'!B:B,B1618,'Input - target event report'!D:D, "Private Investment")</f>
        <v/>
      </c>
      <c r="G1618">
        <f>IF(I1618&lt;2, "N/A", (MAXIFS('Input - target event report'!E:E,'Input - target event report'!B:B,B:B,'Input - target event report'!D:D,"Private Investment")-MINIFS('Input - target event report'!E:E,'Input - target event report'!B:B,B:B,'Input - target event report'!D:D,"Private Investment"))/(I1618-1))</f>
        <v/>
      </c>
      <c r="H1618">
        <f>IF(MAXIFS('Input - target event report'!E:E,'Input - target event report'!B:B,B:B,'Input - target event report'!D:D,"Private Investment") = 0, "N/A", TODAY() - MAXIFS('Input - target event report'!E:E,'Input - target event report'!B:B,B:B,'Input - target event report'!D:D,"Private Investment"))</f>
        <v/>
      </c>
      <c r="I1618">
        <f>COUNTIFS('Input - target event report'!B:B,B1618,'Input - target event report'!D:D, "Private Investment")</f>
        <v/>
      </c>
      <c r="J1618">
        <f>INDEX('Input - companies list'!$1:$10000,MATCH(B1618,'Input - companies list'!B:B,0),MATCH("Flow",'Input - companies list'!$1:$1,0 ))</f>
        <v/>
      </c>
      <c r="K1618">
        <f>INDEX('Input - companies list'!$1:$10000,MATCH(B1618,'Input - companies list'!B:B,0),MATCH("Inter-Cluster Connectivity",'Input - companies list'!$1:$1,0 ))</f>
        <v/>
      </c>
      <c r="L1618">
        <f>IFERROR(PERCENTRANK(F:F,F1618),0)</f>
        <v/>
      </c>
      <c r="M1618">
        <f>IFERROR(1 - PERCENTRANK(G:G,G1618),0)</f>
        <v/>
      </c>
      <c r="N1618">
        <f>IFERROR(1 - PERCENTRANK(H:H,H1618),0)</f>
        <v/>
      </c>
      <c r="O1618">
        <f>IFERROR(PERCENTRANK(I:I,I1618),0)</f>
        <v/>
      </c>
      <c r="P1618">
        <f>IFERROR(1 - PERCENTRANK(J:J,J1618),0)</f>
        <v/>
      </c>
      <c r="Q1618">
        <f>IFERROR(PERCENTRANK(K:K,K1618),0)</f>
        <v/>
      </c>
      <c r="R1618">
        <f>L1618*weight1+M1618*weight2+N1618*weight3+O1618*weight4+P1618*weight5+Q1618*weight6</f>
        <v/>
      </c>
    </row>
    <row r="1619" spans="1:18">
      <c r="A1619">
        <f>RANK(R1619,R:R)</f>
        <v/>
      </c>
      <c r="B1619" t="s">
        <v>18255</v>
      </c>
      <c r="C1619">
        <f>VLOOKUP(B1619,'Input - companies list'!B:L,2,FALSE)</f>
        <v/>
      </c>
      <c r="D1619">
        <f>VLOOKUP(B1619,'Input - companies list'!B:L,11,FALSE)</f>
        <v/>
      </c>
      <c r="E1619">
        <f>VLOOKUP(B1619,'Input - companies list'!B:E,4,FALSE)</f>
        <v/>
      </c>
      <c r="F1619">
        <f>SUMIFS('Input - target event report'!H:H,'Input - target event report'!B:B,B1619,'Input - target event report'!D:D, "Private Investment")</f>
        <v/>
      </c>
      <c r="G1619">
        <f>IF(I1619&lt;2, "N/A", (MAXIFS('Input - target event report'!E:E,'Input - target event report'!B:B,B:B,'Input - target event report'!D:D,"Private Investment")-MINIFS('Input - target event report'!E:E,'Input - target event report'!B:B,B:B,'Input - target event report'!D:D,"Private Investment"))/(I1619-1))</f>
        <v/>
      </c>
      <c r="H1619">
        <f>IF(MAXIFS('Input - target event report'!E:E,'Input - target event report'!B:B,B:B,'Input - target event report'!D:D,"Private Investment") = 0, "N/A", TODAY() - MAXIFS('Input - target event report'!E:E,'Input - target event report'!B:B,B:B,'Input - target event report'!D:D,"Private Investment"))</f>
        <v/>
      </c>
      <c r="I1619">
        <f>COUNTIFS('Input - target event report'!B:B,B1619,'Input - target event report'!D:D, "Private Investment")</f>
        <v/>
      </c>
      <c r="J1619">
        <f>INDEX('Input - companies list'!$1:$10000,MATCH(B1619,'Input - companies list'!B:B,0),MATCH("Flow",'Input - companies list'!$1:$1,0 ))</f>
        <v/>
      </c>
      <c r="K1619">
        <f>INDEX('Input - companies list'!$1:$10000,MATCH(B1619,'Input - companies list'!B:B,0),MATCH("Inter-Cluster Connectivity",'Input - companies list'!$1:$1,0 ))</f>
        <v/>
      </c>
      <c r="L1619">
        <f>IFERROR(PERCENTRANK(F:F,F1619),0)</f>
        <v/>
      </c>
      <c r="M1619">
        <f>IFERROR(1 - PERCENTRANK(G:G,G1619),0)</f>
        <v/>
      </c>
      <c r="N1619">
        <f>IFERROR(1 - PERCENTRANK(H:H,H1619),0)</f>
        <v/>
      </c>
      <c r="O1619">
        <f>IFERROR(PERCENTRANK(I:I,I1619),0)</f>
        <v/>
      </c>
      <c r="P1619">
        <f>IFERROR(1 - PERCENTRANK(J:J,J1619),0)</f>
        <v/>
      </c>
      <c r="Q1619">
        <f>IFERROR(PERCENTRANK(K:K,K1619),0)</f>
        <v/>
      </c>
      <c r="R1619">
        <f>L1619*weight1+M1619*weight2+N1619*weight3+O1619*weight4+P1619*weight5+Q1619*weight6</f>
        <v/>
      </c>
    </row>
    <row r="1620" spans="1:18">
      <c r="A1620">
        <f>RANK(R1620,R:R)</f>
        <v/>
      </c>
      <c r="B1620" t="s">
        <v>18266</v>
      </c>
      <c r="C1620">
        <f>VLOOKUP(B1620,'Input - companies list'!B:L,2,FALSE)</f>
        <v/>
      </c>
      <c r="D1620">
        <f>VLOOKUP(B1620,'Input - companies list'!B:L,11,FALSE)</f>
        <v/>
      </c>
      <c r="E1620">
        <f>VLOOKUP(B1620,'Input - companies list'!B:E,4,FALSE)</f>
        <v/>
      </c>
      <c r="F1620">
        <f>SUMIFS('Input - target event report'!H:H,'Input - target event report'!B:B,B1620,'Input - target event report'!D:D, "Private Investment")</f>
        <v/>
      </c>
      <c r="G1620">
        <f>IF(I1620&lt;2, "N/A", (MAXIFS('Input - target event report'!E:E,'Input - target event report'!B:B,B:B,'Input - target event report'!D:D,"Private Investment")-MINIFS('Input - target event report'!E:E,'Input - target event report'!B:B,B:B,'Input - target event report'!D:D,"Private Investment"))/(I1620-1))</f>
        <v/>
      </c>
      <c r="H1620">
        <f>IF(MAXIFS('Input - target event report'!E:E,'Input - target event report'!B:B,B:B,'Input - target event report'!D:D,"Private Investment") = 0, "N/A", TODAY() - MAXIFS('Input - target event report'!E:E,'Input - target event report'!B:B,B:B,'Input - target event report'!D:D,"Private Investment"))</f>
        <v/>
      </c>
      <c r="I1620">
        <f>COUNTIFS('Input - target event report'!B:B,B1620,'Input - target event report'!D:D, "Private Investment")</f>
        <v/>
      </c>
      <c r="J1620">
        <f>INDEX('Input - companies list'!$1:$10000,MATCH(B1620,'Input - companies list'!B:B,0),MATCH("Flow",'Input - companies list'!$1:$1,0 ))</f>
        <v/>
      </c>
      <c r="K1620">
        <f>INDEX('Input - companies list'!$1:$10000,MATCH(B1620,'Input - companies list'!B:B,0),MATCH("Inter-Cluster Connectivity",'Input - companies list'!$1:$1,0 ))</f>
        <v/>
      </c>
      <c r="L1620">
        <f>IFERROR(PERCENTRANK(F:F,F1620),0)</f>
        <v/>
      </c>
      <c r="M1620">
        <f>IFERROR(1 - PERCENTRANK(G:G,G1620),0)</f>
        <v/>
      </c>
      <c r="N1620">
        <f>IFERROR(1 - PERCENTRANK(H:H,H1620),0)</f>
        <v/>
      </c>
      <c r="O1620">
        <f>IFERROR(PERCENTRANK(I:I,I1620),0)</f>
        <v/>
      </c>
      <c r="P1620">
        <f>IFERROR(1 - PERCENTRANK(J:J,J1620),0)</f>
        <v/>
      </c>
      <c r="Q1620">
        <f>IFERROR(PERCENTRANK(K:K,K1620),0)</f>
        <v/>
      </c>
      <c r="R1620">
        <f>L1620*weight1+M1620*weight2+N1620*weight3+O1620*weight4+P1620*weight5+Q1620*weight6</f>
        <v/>
      </c>
    </row>
    <row r="1621" spans="1:18">
      <c r="A1621">
        <f>RANK(R1621,R:R)</f>
        <v/>
      </c>
      <c r="B1621" t="s">
        <v>18278</v>
      </c>
      <c r="C1621">
        <f>VLOOKUP(B1621,'Input - companies list'!B:L,2,FALSE)</f>
        <v/>
      </c>
      <c r="D1621">
        <f>VLOOKUP(B1621,'Input - companies list'!B:L,11,FALSE)</f>
        <v/>
      </c>
      <c r="E1621">
        <f>VLOOKUP(B1621,'Input - companies list'!B:E,4,FALSE)</f>
        <v/>
      </c>
      <c r="F1621">
        <f>SUMIFS('Input - target event report'!H:H,'Input - target event report'!B:B,B1621,'Input - target event report'!D:D, "Private Investment")</f>
        <v/>
      </c>
      <c r="G1621">
        <f>IF(I1621&lt;2, "N/A", (MAXIFS('Input - target event report'!E:E,'Input - target event report'!B:B,B:B,'Input - target event report'!D:D,"Private Investment")-MINIFS('Input - target event report'!E:E,'Input - target event report'!B:B,B:B,'Input - target event report'!D:D,"Private Investment"))/(I1621-1))</f>
        <v/>
      </c>
      <c r="H1621">
        <f>IF(MAXIFS('Input - target event report'!E:E,'Input - target event report'!B:B,B:B,'Input - target event report'!D:D,"Private Investment") = 0, "N/A", TODAY() - MAXIFS('Input - target event report'!E:E,'Input - target event report'!B:B,B:B,'Input - target event report'!D:D,"Private Investment"))</f>
        <v/>
      </c>
      <c r="I1621">
        <f>COUNTIFS('Input - target event report'!B:B,B1621,'Input - target event report'!D:D, "Private Investment")</f>
        <v/>
      </c>
      <c r="J1621">
        <f>INDEX('Input - companies list'!$1:$10000,MATCH(B1621,'Input - companies list'!B:B,0),MATCH("Flow",'Input - companies list'!$1:$1,0 ))</f>
        <v/>
      </c>
      <c r="K1621">
        <f>INDEX('Input - companies list'!$1:$10000,MATCH(B1621,'Input - companies list'!B:B,0),MATCH("Inter-Cluster Connectivity",'Input - companies list'!$1:$1,0 ))</f>
        <v/>
      </c>
      <c r="L1621">
        <f>IFERROR(PERCENTRANK(F:F,F1621),0)</f>
        <v/>
      </c>
      <c r="M1621">
        <f>IFERROR(1 - PERCENTRANK(G:G,G1621),0)</f>
        <v/>
      </c>
      <c r="N1621">
        <f>IFERROR(1 - PERCENTRANK(H:H,H1621),0)</f>
        <v/>
      </c>
      <c r="O1621">
        <f>IFERROR(PERCENTRANK(I:I,I1621),0)</f>
        <v/>
      </c>
      <c r="P1621">
        <f>IFERROR(1 - PERCENTRANK(J:J,J1621),0)</f>
        <v/>
      </c>
      <c r="Q1621">
        <f>IFERROR(PERCENTRANK(K:K,K1621),0)</f>
        <v/>
      </c>
      <c r="R1621">
        <f>L1621*weight1+M1621*weight2+N1621*weight3+O1621*weight4+P1621*weight5+Q1621*weight6</f>
        <v/>
      </c>
    </row>
    <row r="1622" spans="1:18">
      <c r="A1622">
        <f>RANK(R1622,R:R)</f>
        <v/>
      </c>
      <c r="B1622" t="s">
        <v>18290</v>
      </c>
      <c r="C1622">
        <f>VLOOKUP(B1622,'Input - companies list'!B:L,2,FALSE)</f>
        <v/>
      </c>
      <c r="D1622">
        <f>VLOOKUP(B1622,'Input - companies list'!B:L,11,FALSE)</f>
        <v/>
      </c>
      <c r="E1622">
        <f>VLOOKUP(B1622,'Input - companies list'!B:E,4,FALSE)</f>
        <v/>
      </c>
      <c r="F1622">
        <f>SUMIFS('Input - target event report'!H:H,'Input - target event report'!B:B,B1622,'Input - target event report'!D:D, "Private Investment")</f>
        <v/>
      </c>
      <c r="G1622">
        <f>IF(I1622&lt;2, "N/A", (MAXIFS('Input - target event report'!E:E,'Input - target event report'!B:B,B:B,'Input - target event report'!D:D,"Private Investment")-MINIFS('Input - target event report'!E:E,'Input - target event report'!B:B,B:B,'Input - target event report'!D:D,"Private Investment"))/(I1622-1))</f>
        <v/>
      </c>
      <c r="H1622">
        <f>IF(MAXIFS('Input - target event report'!E:E,'Input - target event report'!B:B,B:B,'Input - target event report'!D:D,"Private Investment") = 0, "N/A", TODAY() - MAXIFS('Input - target event report'!E:E,'Input - target event report'!B:B,B:B,'Input - target event report'!D:D,"Private Investment"))</f>
        <v/>
      </c>
      <c r="I1622">
        <f>COUNTIFS('Input - target event report'!B:B,B1622,'Input - target event report'!D:D, "Private Investment")</f>
        <v/>
      </c>
      <c r="J1622">
        <f>INDEX('Input - companies list'!$1:$10000,MATCH(B1622,'Input - companies list'!B:B,0),MATCH("Flow",'Input - companies list'!$1:$1,0 ))</f>
        <v/>
      </c>
      <c r="K1622">
        <f>INDEX('Input - companies list'!$1:$10000,MATCH(B1622,'Input - companies list'!B:B,0),MATCH("Inter-Cluster Connectivity",'Input - companies list'!$1:$1,0 ))</f>
        <v/>
      </c>
      <c r="L1622">
        <f>IFERROR(PERCENTRANK(F:F,F1622),0)</f>
        <v/>
      </c>
      <c r="M1622">
        <f>IFERROR(1 - PERCENTRANK(G:G,G1622),0)</f>
        <v/>
      </c>
      <c r="N1622">
        <f>IFERROR(1 - PERCENTRANK(H:H,H1622),0)</f>
        <v/>
      </c>
      <c r="O1622">
        <f>IFERROR(PERCENTRANK(I:I,I1622),0)</f>
        <v/>
      </c>
      <c r="P1622">
        <f>IFERROR(1 - PERCENTRANK(J:J,J1622),0)</f>
        <v/>
      </c>
      <c r="Q1622">
        <f>IFERROR(PERCENTRANK(K:K,K1622),0)</f>
        <v/>
      </c>
      <c r="R1622">
        <f>L1622*weight1+M1622*weight2+N1622*weight3+O1622*weight4+P1622*weight5+Q1622*weight6</f>
        <v/>
      </c>
    </row>
    <row r="1623" spans="1:18">
      <c r="A1623">
        <f>RANK(R1623,R:R)</f>
        <v/>
      </c>
      <c r="B1623" t="s">
        <v>18302</v>
      </c>
      <c r="C1623">
        <f>VLOOKUP(B1623,'Input - companies list'!B:L,2,FALSE)</f>
        <v/>
      </c>
      <c r="D1623">
        <f>VLOOKUP(B1623,'Input - companies list'!B:L,11,FALSE)</f>
        <v/>
      </c>
      <c r="E1623">
        <f>VLOOKUP(B1623,'Input - companies list'!B:E,4,FALSE)</f>
        <v/>
      </c>
      <c r="F1623">
        <f>SUMIFS('Input - target event report'!H:H,'Input - target event report'!B:B,B1623,'Input - target event report'!D:D, "Private Investment")</f>
        <v/>
      </c>
      <c r="G1623">
        <f>IF(I1623&lt;2, "N/A", (MAXIFS('Input - target event report'!E:E,'Input - target event report'!B:B,B:B,'Input - target event report'!D:D,"Private Investment")-MINIFS('Input - target event report'!E:E,'Input - target event report'!B:B,B:B,'Input - target event report'!D:D,"Private Investment"))/(I1623-1))</f>
        <v/>
      </c>
      <c r="H1623">
        <f>IF(MAXIFS('Input - target event report'!E:E,'Input - target event report'!B:B,B:B,'Input - target event report'!D:D,"Private Investment") = 0, "N/A", TODAY() - MAXIFS('Input - target event report'!E:E,'Input - target event report'!B:B,B:B,'Input - target event report'!D:D,"Private Investment"))</f>
        <v/>
      </c>
      <c r="I1623">
        <f>COUNTIFS('Input - target event report'!B:B,B1623,'Input - target event report'!D:D, "Private Investment")</f>
        <v/>
      </c>
      <c r="J1623">
        <f>INDEX('Input - companies list'!$1:$10000,MATCH(B1623,'Input - companies list'!B:B,0),MATCH("Flow",'Input - companies list'!$1:$1,0 ))</f>
        <v/>
      </c>
      <c r="K1623">
        <f>INDEX('Input - companies list'!$1:$10000,MATCH(B1623,'Input - companies list'!B:B,0),MATCH("Inter-Cluster Connectivity",'Input - companies list'!$1:$1,0 ))</f>
        <v/>
      </c>
      <c r="L1623">
        <f>IFERROR(PERCENTRANK(F:F,F1623),0)</f>
        <v/>
      </c>
      <c r="M1623">
        <f>IFERROR(1 - PERCENTRANK(G:G,G1623),0)</f>
        <v/>
      </c>
      <c r="N1623">
        <f>IFERROR(1 - PERCENTRANK(H:H,H1623),0)</f>
        <v/>
      </c>
      <c r="O1623">
        <f>IFERROR(PERCENTRANK(I:I,I1623),0)</f>
        <v/>
      </c>
      <c r="P1623">
        <f>IFERROR(1 - PERCENTRANK(J:J,J1623),0)</f>
        <v/>
      </c>
      <c r="Q1623">
        <f>IFERROR(PERCENTRANK(K:K,K1623),0)</f>
        <v/>
      </c>
      <c r="R1623">
        <f>L1623*weight1+M1623*weight2+N1623*weight3+O1623*weight4+P1623*weight5+Q1623*weight6</f>
        <v/>
      </c>
    </row>
    <row r="1624" spans="1:18">
      <c r="A1624">
        <f>RANK(R1624,R:R)</f>
        <v/>
      </c>
      <c r="B1624" t="s">
        <v>18313</v>
      </c>
      <c r="C1624">
        <f>VLOOKUP(B1624,'Input - companies list'!B:L,2,FALSE)</f>
        <v/>
      </c>
      <c r="D1624">
        <f>VLOOKUP(B1624,'Input - companies list'!B:L,11,FALSE)</f>
        <v/>
      </c>
      <c r="E1624">
        <f>VLOOKUP(B1624,'Input - companies list'!B:E,4,FALSE)</f>
        <v/>
      </c>
      <c r="F1624">
        <f>SUMIFS('Input - target event report'!H:H,'Input - target event report'!B:B,B1624,'Input - target event report'!D:D, "Private Investment")</f>
        <v/>
      </c>
      <c r="G1624">
        <f>IF(I1624&lt;2, "N/A", (MAXIFS('Input - target event report'!E:E,'Input - target event report'!B:B,B:B,'Input - target event report'!D:D,"Private Investment")-MINIFS('Input - target event report'!E:E,'Input - target event report'!B:B,B:B,'Input - target event report'!D:D,"Private Investment"))/(I1624-1))</f>
        <v/>
      </c>
      <c r="H1624">
        <f>IF(MAXIFS('Input - target event report'!E:E,'Input - target event report'!B:B,B:B,'Input - target event report'!D:D,"Private Investment") = 0, "N/A", TODAY() - MAXIFS('Input - target event report'!E:E,'Input - target event report'!B:B,B:B,'Input - target event report'!D:D,"Private Investment"))</f>
        <v/>
      </c>
      <c r="I1624">
        <f>COUNTIFS('Input - target event report'!B:B,B1624,'Input - target event report'!D:D, "Private Investment")</f>
        <v/>
      </c>
      <c r="J1624">
        <f>INDEX('Input - companies list'!$1:$10000,MATCH(B1624,'Input - companies list'!B:B,0),MATCH("Flow",'Input - companies list'!$1:$1,0 ))</f>
        <v/>
      </c>
      <c r="K1624">
        <f>INDEX('Input - companies list'!$1:$10000,MATCH(B1624,'Input - companies list'!B:B,0),MATCH("Inter-Cluster Connectivity",'Input - companies list'!$1:$1,0 ))</f>
        <v/>
      </c>
      <c r="L1624">
        <f>IFERROR(PERCENTRANK(F:F,F1624),0)</f>
        <v/>
      </c>
      <c r="M1624">
        <f>IFERROR(1 - PERCENTRANK(G:G,G1624),0)</f>
        <v/>
      </c>
      <c r="N1624">
        <f>IFERROR(1 - PERCENTRANK(H:H,H1624),0)</f>
        <v/>
      </c>
      <c r="O1624">
        <f>IFERROR(PERCENTRANK(I:I,I1624),0)</f>
        <v/>
      </c>
      <c r="P1624">
        <f>IFERROR(1 - PERCENTRANK(J:J,J1624),0)</f>
        <v/>
      </c>
      <c r="Q1624">
        <f>IFERROR(PERCENTRANK(K:K,K1624),0)</f>
        <v/>
      </c>
      <c r="R1624">
        <f>L1624*weight1+M1624*weight2+N1624*weight3+O1624*weight4+P1624*weight5+Q1624*weight6</f>
        <v/>
      </c>
    </row>
    <row r="1625" spans="1:18">
      <c r="A1625">
        <f>RANK(R1625,R:R)</f>
        <v/>
      </c>
      <c r="B1625" t="s">
        <v>18323</v>
      </c>
      <c r="C1625">
        <f>VLOOKUP(B1625,'Input - companies list'!B:L,2,FALSE)</f>
        <v/>
      </c>
      <c r="D1625">
        <f>VLOOKUP(B1625,'Input - companies list'!B:L,11,FALSE)</f>
        <v/>
      </c>
      <c r="E1625">
        <f>VLOOKUP(B1625,'Input - companies list'!B:E,4,FALSE)</f>
        <v/>
      </c>
      <c r="F1625">
        <f>SUMIFS('Input - target event report'!H:H,'Input - target event report'!B:B,B1625,'Input - target event report'!D:D, "Private Investment")</f>
        <v/>
      </c>
      <c r="G1625">
        <f>IF(I1625&lt;2, "N/A", (MAXIFS('Input - target event report'!E:E,'Input - target event report'!B:B,B:B,'Input - target event report'!D:D,"Private Investment")-MINIFS('Input - target event report'!E:E,'Input - target event report'!B:B,B:B,'Input - target event report'!D:D,"Private Investment"))/(I1625-1))</f>
        <v/>
      </c>
      <c r="H1625">
        <f>IF(MAXIFS('Input - target event report'!E:E,'Input - target event report'!B:B,B:B,'Input - target event report'!D:D,"Private Investment") = 0, "N/A", TODAY() - MAXIFS('Input - target event report'!E:E,'Input - target event report'!B:B,B:B,'Input - target event report'!D:D,"Private Investment"))</f>
        <v/>
      </c>
      <c r="I1625">
        <f>COUNTIFS('Input - target event report'!B:B,B1625,'Input - target event report'!D:D, "Private Investment")</f>
        <v/>
      </c>
      <c r="J1625">
        <f>INDEX('Input - companies list'!$1:$10000,MATCH(B1625,'Input - companies list'!B:B,0),MATCH("Flow",'Input - companies list'!$1:$1,0 ))</f>
        <v/>
      </c>
      <c r="K1625">
        <f>INDEX('Input - companies list'!$1:$10000,MATCH(B1625,'Input - companies list'!B:B,0),MATCH("Inter-Cluster Connectivity",'Input - companies list'!$1:$1,0 ))</f>
        <v/>
      </c>
      <c r="L1625">
        <f>IFERROR(PERCENTRANK(F:F,F1625),0)</f>
        <v/>
      </c>
      <c r="M1625">
        <f>IFERROR(1 - PERCENTRANK(G:G,G1625),0)</f>
        <v/>
      </c>
      <c r="N1625">
        <f>IFERROR(1 - PERCENTRANK(H:H,H1625),0)</f>
        <v/>
      </c>
      <c r="O1625">
        <f>IFERROR(PERCENTRANK(I:I,I1625),0)</f>
        <v/>
      </c>
      <c r="P1625">
        <f>IFERROR(1 - PERCENTRANK(J:J,J1625),0)</f>
        <v/>
      </c>
      <c r="Q1625">
        <f>IFERROR(PERCENTRANK(K:K,K1625),0)</f>
        <v/>
      </c>
      <c r="R1625">
        <f>L1625*weight1+M1625*weight2+N1625*weight3+O1625*weight4+P1625*weight5+Q1625*weight6</f>
        <v/>
      </c>
    </row>
    <row r="1626" spans="1:18">
      <c r="A1626">
        <f>RANK(R1626,R:R)</f>
        <v/>
      </c>
      <c r="B1626" t="s">
        <v>18334</v>
      </c>
      <c r="C1626">
        <f>VLOOKUP(B1626,'Input - companies list'!B:L,2,FALSE)</f>
        <v/>
      </c>
      <c r="D1626">
        <f>VLOOKUP(B1626,'Input - companies list'!B:L,11,FALSE)</f>
        <v/>
      </c>
      <c r="E1626">
        <f>VLOOKUP(B1626,'Input - companies list'!B:E,4,FALSE)</f>
        <v/>
      </c>
      <c r="F1626">
        <f>SUMIFS('Input - target event report'!H:H,'Input - target event report'!B:B,B1626,'Input - target event report'!D:D, "Private Investment")</f>
        <v/>
      </c>
      <c r="G1626">
        <f>IF(I1626&lt;2, "N/A", (MAXIFS('Input - target event report'!E:E,'Input - target event report'!B:B,B:B,'Input - target event report'!D:D,"Private Investment")-MINIFS('Input - target event report'!E:E,'Input - target event report'!B:B,B:B,'Input - target event report'!D:D,"Private Investment"))/(I1626-1))</f>
        <v/>
      </c>
      <c r="H1626">
        <f>IF(MAXIFS('Input - target event report'!E:E,'Input - target event report'!B:B,B:B,'Input - target event report'!D:D,"Private Investment") = 0, "N/A", TODAY() - MAXIFS('Input - target event report'!E:E,'Input - target event report'!B:B,B:B,'Input - target event report'!D:D,"Private Investment"))</f>
        <v/>
      </c>
      <c r="I1626">
        <f>COUNTIFS('Input - target event report'!B:B,B1626,'Input - target event report'!D:D, "Private Investment")</f>
        <v/>
      </c>
      <c r="J1626">
        <f>INDEX('Input - companies list'!$1:$10000,MATCH(B1626,'Input - companies list'!B:B,0),MATCH("Flow",'Input - companies list'!$1:$1,0 ))</f>
        <v/>
      </c>
      <c r="K1626">
        <f>INDEX('Input - companies list'!$1:$10000,MATCH(B1626,'Input - companies list'!B:B,0),MATCH("Inter-Cluster Connectivity",'Input - companies list'!$1:$1,0 ))</f>
        <v/>
      </c>
      <c r="L1626">
        <f>IFERROR(PERCENTRANK(F:F,F1626),0)</f>
        <v/>
      </c>
      <c r="M1626">
        <f>IFERROR(1 - PERCENTRANK(G:G,G1626),0)</f>
        <v/>
      </c>
      <c r="N1626">
        <f>IFERROR(1 - PERCENTRANK(H:H,H1626),0)</f>
        <v/>
      </c>
      <c r="O1626">
        <f>IFERROR(PERCENTRANK(I:I,I1626),0)</f>
        <v/>
      </c>
      <c r="P1626">
        <f>IFERROR(1 - PERCENTRANK(J:J,J1626),0)</f>
        <v/>
      </c>
      <c r="Q1626">
        <f>IFERROR(PERCENTRANK(K:K,K1626),0)</f>
        <v/>
      </c>
      <c r="R1626">
        <f>L1626*weight1+M1626*weight2+N1626*weight3+O1626*weight4+P1626*weight5+Q1626*weight6</f>
        <v/>
      </c>
    </row>
    <row r="1627" spans="1:18">
      <c r="A1627">
        <f>RANK(R1627,R:R)</f>
        <v/>
      </c>
      <c r="B1627" t="s">
        <v>18341</v>
      </c>
      <c r="C1627">
        <f>VLOOKUP(B1627,'Input - companies list'!B:L,2,FALSE)</f>
        <v/>
      </c>
      <c r="D1627">
        <f>VLOOKUP(B1627,'Input - companies list'!B:L,11,FALSE)</f>
        <v/>
      </c>
      <c r="E1627">
        <f>VLOOKUP(B1627,'Input - companies list'!B:E,4,FALSE)</f>
        <v/>
      </c>
      <c r="F1627">
        <f>SUMIFS('Input - target event report'!H:H,'Input - target event report'!B:B,B1627,'Input - target event report'!D:D, "Private Investment")</f>
        <v/>
      </c>
      <c r="G1627">
        <f>IF(I1627&lt;2, "N/A", (MAXIFS('Input - target event report'!E:E,'Input - target event report'!B:B,B:B,'Input - target event report'!D:D,"Private Investment")-MINIFS('Input - target event report'!E:E,'Input - target event report'!B:B,B:B,'Input - target event report'!D:D,"Private Investment"))/(I1627-1))</f>
        <v/>
      </c>
      <c r="H1627">
        <f>IF(MAXIFS('Input - target event report'!E:E,'Input - target event report'!B:B,B:B,'Input - target event report'!D:D,"Private Investment") = 0, "N/A", TODAY() - MAXIFS('Input - target event report'!E:E,'Input - target event report'!B:B,B:B,'Input - target event report'!D:D,"Private Investment"))</f>
        <v/>
      </c>
      <c r="I1627">
        <f>COUNTIFS('Input - target event report'!B:B,B1627,'Input - target event report'!D:D, "Private Investment")</f>
        <v/>
      </c>
      <c r="J1627">
        <f>INDEX('Input - companies list'!$1:$10000,MATCH(B1627,'Input - companies list'!B:B,0),MATCH("Flow",'Input - companies list'!$1:$1,0 ))</f>
        <v/>
      </c>
      <c r="K1627">
        <f>INDEX('Input - companies list'!$1:$10000,MATCH(B1627,'Input - companies list'!B:B,0),MATCH("Inter-Cluster Connectivity",'Input - companies list'!$1:$1,0 ))</f>
        <v/>
      </c>
      <c r="L1627">
        <f>IFERROR(PERCENTRANK(F:F,F1627),0)</f>
        <v/>
      </c>
      <c r="M1627">
        <f>IFERROR(1 - PERCENTRANK(G:G,G1627),0)</f>
        <v/>
      </c>
      <c r="N1627">
        <f>IFERROR(1 - PERCENTRANK(H:H,H1627),0)</f>
        <v/>
      </c>
      <c r="O1627">
        <f>IFERROR(PERCENTRANK(I:I,I1627),0)</f>
        <v/>
      </c>
      <c r="P1627">
        <f>IFERROR(1 - PERCENTRANK(J:J,J1627),0)</f>
        <v/>
      </c>
      <c r="Q1627">
        <f>IFERROR(PERCENTRANK(K:K,K1627),0)</f>
        <v/>
      </c>
      <c r="R1627">
        <f>L1627*weight1+M1627*weight2+N1627*weight3+O1627*weight4+P1627*weight5+Q1627*weight6</f>
        <v/>
      </c>
    </row>
    <row r="1628" spans="1:18">
      <c r="A1628">
        <f>RANK(R1628,R:R)</f>
        <v/>
      </c>
      <c r="B1628" t="s">
        <v>18351</v>
      </c>
      <c r="C1628">
        <f>VLOOKUP(B1628,'Input - companies list'!B:L,2,FALSE)</f>
        <v/>
      </c>
      <c r="D1628">
        <f>VLOOKUP(B1628,'Input - companies list'!B:L,11,FALSE)</f>
        <v/>
      </c>
      <c r="E1628">
        <f>VLOOKUP(B1628,'Input - companies list'!B:E,4,FALSE)</f>
        <v/>
      </c>
      <c r="F1628">
        <f>SUMIFS('Input - target event report'!H:H,'Input - target event report'!B:B,B1628,'Input - target event report'!D:D, "Private Investment")</f>
        <v/>
      </c>
      <c r="G1628">
        <f>IF(I1628&lt;2, "N/A", (MAXIFS('Input - target event report'!E:E,'Input - target event report'!B:B,B:B,'Input - target event report'!D:D,"Private Investment")-MINIFS('Input - target event report'!E:E,'Input - target event report'!B:B,B:B,'Input - target event report'!D:D,"Private Investment"))/(I1628-1))</f>
        <v/>
      </c>
      <c r="H1628">
        <f>IF(MAXIFS('Input - target event report'!E:E,'Input - target event report'!B:B,B:B,'Input - target event report'!D:D,"Private Investment") = 0, "N/A", TODAY() - MAXIFS('Input - target event report'!E:E,'Input - target event report'!B:B,B:B,'Input - target event report'!D:D,"Private Investment"))</f>
        <v/>
      </c>
      <c r="I1628">
        <f>COUNTIFS('Input - target event report'!B:B,B1628,'Input - target event report'!D:D, "Private Investment")</f>
        <v/>
      </c>
      <c r="J1628">
        <f>INDEX('Input - companies list'!$1:$10000,MATCH(B1628,'Input - companies list'!B:B,0),MATCH("Flow",'Input - companies list'!$1:$1,0 ))</f>
        <v/>
      </c>
      <c r="K1628">
        <f>INDEX('Input - companies list'!$1:$10000,MATCH(B1628,'Input - companies list'!B:B,0),MATCH("Inter-Cluster Connectivity",'Input - companies list'!$1:$1,0 ))</f>
        <v/>
      </c>
      <c r="L1628">
        <f>IFERROR(PERCENTRANK(F:F,F1628),0)</f>
        <v/>
      </c>
      <c r="M1628">
        <f>IFERROR(1 - PERCENTRANK(G:G,G1628),0)</f>
        <v/>
      </c>
      <c r="N1628">
        <f>IFERROR(1 - PERCENTRANK(H:H,H1628),0)</f>
        <v/>
      </c>
      <c r="O1628">
        <f>IFERROR(PERCENTRANK(I:I,I1628),0)</f>
        <v/>
      </c>
      <c r="P1628">
        <f>IFERROR(1 - PERCENTRANK(J:J,J1628),0)</f>
        <v/>
      </c>
      <c r="Q1628">
        <f>IFERROR(PERCENTRANK(K:K,K1628),0)</f>
        <v/>
      </c>
      <c r="R1628">
        <f>L1628*weight1+M1628*weight2+N1628*weight3+O1628*weight4+P1628*weight5+Q1628*weight6</f>
        <v/>
      </c>
    </row>
    <row r="1629" spans="1:18">
      <c r="A1629">
        <f>RANK(R1629,R:R)</f>
        <v/>
      </c>
      <c r="B1629" t="s">
        <v>18364</v>
      </c>
      <c r="C1629">
        <f>VLOOKUP(B1629,'Input - companies list'!B:L,2,FALSE)</f>
        <v/>
      </c>
      <c r="D1629">
        <f>VLOOKUP(B1629,'Input - companies list'!B:L,11,FALSE)</f>
        <v/>
      </c>
      <c r="E1629">
        <f>VLOOKUP(B1629,'Input - companies list'!B:E,4,FALSE)</f>
        <v/>
      </c>
      <c r="F1629">
        <f>SUMIFS('Input - target event report'!H:H,'Input - target event report'!B:B,B1629,'Input - target event report'!D:D, "Private Investment")</f>
        <v/>
      </c>
      <c r="G1629">
        <f>IF(I1629&lt;2, "N/A", (MAXIFS('Input - target event report'!E:E,'Input - target event report'!B:B,B:B,'Input - target event report'!D:D,"Private Investment")-MINIFS('Input - target event report'!E:E,'Input - target event report'!B:B,B:B,'Input - target event report'!D:D,"Private Investment"))/(I1629-1))</f>
        <v/>
      </c>
      <c r="H1629">
        <f>IF(MAXIFS('Input - target event report'!E:E,'Input - target event report'!B:B,B:B,'Input - target event report'!D:D,"Private Investment") = 0, "N/A", TODAY() - MAXIFS('Input - target event report'!E:E,'Input - target event report'!B:B,B:B,'Input - target event report'!D:D,"Private Investment"))</f>
        <v/>
      </c>
      <c r="I1629">
        <f>COUNTIFS('Input - target event report'!B:B,B1629,'Input - target event report'!D:D, "Private Investment")</f>
        <v/>
      </c>
      <c r="J1629">
        <f>INDEX('Input - companies list'!$1:$10000,MATCH(B1629,'Input - companies list'!B:B,0),MATCH("Flow",'Input - companies list'!$1:$1,0 ))</f>
        <v/>
      </c>
      <c r="K1629">
        <f>INDEX('Input - companies list'!$1:$10000,MATCH(B1629,'Input - companies list'!B:B,0),MATCH("Inter-Cluster Connectivity",'Input - companies list'!$1:$1,0 ))</f>
        <v/>
      </c>
      <c r="L1629">
        <f>IFERROR(PERCENTRANK(F:F,F1629),0)</f>
        <v/>
      </c>
      <c r="M1629">
        <f>IFERROR(1 - PERCENTRANK(G:G,G1629),0)</f>
        <v/>
      </c>
      <c r="N1629">
        <f>IFERROR(1 - PERCENTRANK(H:H,H1629),0)</f>
        <v/>
      </c>
      <c r="O1629">
        <f>IFERROR(PERCENTRANK(I:I,I1629),0)</f>
        <v/>
      </c>
      <c r="P1629">
        <f>IFERROR(1 - PERCENTRANK(J:J,J1629),0)</f>
        <v/>
      </c>
      <c r="Q1629">
        <f>IFERROR(PERCENTRANK(K:K,K1629),0)</f>
        <v/>
      </c>
      <c r="R1629">
        <f>L1629*weight1+M1629*weight2+N1629*weight3+O1629*weight4+P1629*weight5+Q1629*weight6</f>
        <v/>
      </c>
    </row>
    <row r="1630" spans="1:18">
      <c r="A1630">
        <f>RANK(R1630,R:R)</f>
        <v/>
      </c>
      <c r="B1630" t="s">
        <v>18375</v>
      </c>
      <c r="C1630">
        <f>VLOOKUP(B1630,'Input - companies list'!B:L,2,FALSE)</f>
        <v/>
      </c>
      <c r="D1630">
        <f>VLOOKUP(B1630,'Input - companies list'!B:L,11,FALSE)</f>
        <v/>
      </c>
      <c r="E1630">
        <f>VLOOKUP(B1630,'Input - companies list'!B:E,4,FALSE)</f>
        <v/>
      </c>
      <c r="F1630">
        <f>SUMIFS('Input - target event report'!H:H,'Input - target event report'!B:B,B1630,'Input - target event report'!D:D, "Private Investment")</f>
        <v/>
      </c>
      <c r="G1630">
        <f>IF(I1630&lt;2, "N/A", (MAXIFS('Input - target event report'!E:E,'Input - target event report'!B:B,B:B,'Input - target event report'!D:D,"Private Investment")-MINIFS('Input - target event report'!E:E,'Input - target event report'!B:B,B:B,'Input - target event report'!D:D,"Private Investment"))/(I1630-1))</f>
        <v/>
      </c>
      <c r="H1630">
        <f>IF(MAXIFS('Input - target event report'!E:E,'Input - target event report'!B:B,B:B,'Input - target event report'!D:D,"Private Investment") = 0, "N/A", TODAY() - MAXIFS('Input - target event report'!E:E,'Input - target event report'!B:B,B:B,'Input - target event report'!D:D,"Private Investment"))</f>
        <v/>
      </c>
      <c r="I1630">
        <f>COUNTIFS('Input - target event report'!B:B,B1630,'Input - target event report'!D:D, "Private Investment")</f>
        <v/>
      </c>
      <c r="J1630">
        <f>INDEX('Input - companies list'!$1:$10000,MATCH(B1630,'Input - companies list'!B:B,0),MATCH("Flow",'Input - companies list'!$1:$1,0 ))</f>
        <v/>
      </c>
      <c r="K1630">
        <f>INDEX('Input - companies list'!$1:$10000,MATCH(B1630,'Input - companies list'!B:B,0),MATCH("Inter-Cluster Connectivity",'Input - companies list'!$1:$1,0 ))</f>
        <v/>
      </c>
      <c r="L1630">
        <f>IFERROR(PERCENTRANK(F:F,F1630),0)</f>
        <v/>
      </c>
      <c r="M1630">
        <f>IFERROR(1 - PERCENTRANK(G:G,G1630),0)</f>
        <v/>
      </c>
      <c r="N1630">
        <f>IFERROR(1 - PERCENTRANK(H:H,H1630),0)</f>
        <v/>
      </c>
      <c r="O1630">
        <f>IFERROR(PERCENTRANK(I:I,I1630),0)</f>
        <v/>
      </c>
      <c r="P1630">
        <f>IFERROR(1 - PERCENTRANK(J:J,J1630),0)</f>
        <v/>
      </c>
      <c r="Q1630">
        <f>IFERROR(PERCENTRANK(K:K,K1630),0)</f>
        <v/>
      </c>
      <c r="R1630">
        <f>L1630*weight1+M1630*weight2+N1630*weight3+O1630*weight4+P1630*weight5+Q1630*weight6</f>
        <v/>
      </c>
    </row>
    <row r="1631" spans="1:18">
      <c r="A1631">
        <f>RANK(R1631,R:R)</f>
        <v/>
      </c>
      <c r="B1631" t="s">
        <v>18382</v>
      </c>
      <c r="C1631">
        <f>VLOOKUP(B1631,'Input - companies list'!B:L,2,FALSE)</f>
        <v/>
      </c>
      <c r="D1631">
        <f>VLOOKUP(B1631,'Input - companies list'!B:L,11,FALSE)</f>
        <v/>
      </c>
      <c r="E1631">
        <f>VLOOKUP(B1631,'Input - companies list'!B:E,4,FALSE)</f>
        <v/>
      </c>
      <c r="F1631">
        <f>SUMIFS('Input - target event report'!H:H,'Input - target event report'!B:B,B1631,'Input - target event report'!D:D, "Private Investment")</f>
        <v/>
      </c>
      <c r="G1631">
        <f>IF(I1631&lt;2, "N/A", (MAXIFS('Input - target event report'!E:E,'Input - target event report'!B:B,B:B,'Input - target event report'!D:D,"Private Investment")-MINIFS('Input - target event report'!E:E,'Input - target event report'!B:B,B:B,'Input - target event report'!D:D,"Private Investment"))/(I1631-1))</f>
        <v/>
      </c>
      <c r="H1631">
        <f>IF(MAXIFS('Input - target event report'!E:E,'Input - target event report'!B:B,B:B,'Input - target event report'!D:D,"Private Investment") = 0, "N/A", TODAY() - MAXIFS('Input - target event report'!E:E,'Input - target event report'!B:B,B:B,'Input - target event report'!D:D,"Private Investment"))</f>
        <v/>
      </c>
      <c r="I1631">
        <f>COUNTIFS('Input - target event report'!B:B,B1631,'Input - target event report'!D:D, "Private Investment")</f>
        <v/>
      </c>
      <c r="J1631">
        <f>INDEX('Input - companies list'!$1:$10000,MATCH(B1631,'Input - companies list'!B:B,0),MATCH("Flow",'Input - companies list'!$1:$1,0 ))</f>
        <v/>
      </c>
      <c r="K1631">
        <f>INDEX('Input - companies list'!$1:$10000,MATCH(B1631,'Input - companies list'!B:B,0),MATCH("Inter-Cluster Connectivity",'Input - companies list'!$1:$1,0 ))</f>
        <v/>
      </c>
      <c r="L1631">
        <f>IFERROR(PERCENTRANK(F:F,F1631),0)</f>
        <v/>
      </c>
      <c r="M1631">
        <f>IFERROR(1 - PERCENTRANK(G:G,G1631),0)</f>
        <v/>
      </c>
      <c r="N1631">
        <f>IFERROR(1 - PERCENTRANK(H:H,H1631),0)</f>
        <v/>
      </c>
      <c r="O1631">
        <f>IFERROR(PERCENTRANK(I:I,I1631),0)</f>
        <v/>
      </c>
      <c r="P1631">
        <f>IFERROR(1 - PERCENTRANK(J:J,J1631),0)</f>
        <v/>
      </c>
      <c r="Q1631">
        <f>IFERROR(PERCENTRANK(K:K,K1631),0)</f>
        <v/>
      </c>
      <c r="R1631">
        <f>L1631*weight1+M1631*weight2+N1631*weight3+O1631*weight4+P1631*weight5+Q1631*weight6</f>
        <v/>
      </c>
    </row>
    <row r="1632" spans="1:18">
      <c r="A1632">
        <f>RANK(R1632,R:R)</f>
        <v/>
      </c>
      <c r="B1632" t="s">
        <v>18393</v>
      </c>
      <c r="C1632">
        <f>VLOOKUP(B1632,'Input - companies list'!B:L,2,FALSE)</f>
        <v/>
      </c>
      <c r="D1632">
        <f>VLOOKUP(B1632,'Input - companies list'!B:L,11,FALSE)</f>
        <v/>
      </c>
      <c r="E1632">
        <f>VLOOKUP(B1632,'Input - companies list'!B:E,4,FALSE)</f>
        <v/>
      </c>
      <c r="F1632">
        <f>SUMIFS('Input - target event report'!H:H,'Input - target event report'!B:B,B1632,'Input - target event report'!D:D, "Private Investment")</f>
        <v/>
      </c>
      <c r="G1632">
        <f>IF(I1632&lt;2, "N/A", (MAXIFS('Input - target event report'!E:E,'Input - target event report'!B:B,B:B,'Input - target event report'!D:D,"Private Investment")-MINIFS('Input - target event report'!E:E,'Input - target event report'!B:B,B:B,'Input - target event report'!D:D,"Private Investment"))/(I1632-1))</f>
        <v/>
      </c>
      <c r="H1632">
        <f>IF(MAXIFS('Input - target event report'!E:E,'Input - target event report'!B:B,B:B,'Input - target event report'!D:D,"Private Investment") = 0, "N/A", TODAY() - MAXIFS('Input - target event report'!E:E,'Input - target event report'!B:B,B:B,'Input - target event report'!D:D,"Private Investment"))</f>
        <v/>
      </c>
      <c r="I1632">
        <f>COUNTIFS('Input - target event report'!B:B,B1632,'Input - target event report'!D:D, "Private Investment")</f>
        <v/>
      </c>
      <c r="J1632">
        <f>INDEX('Input - companies list'!$1:$10000,MATCH(B1632,'Input - companies list'!B:B,0),MATCH("Flow",'Input - companies list'!$1:$1,0 ))</f>
        <v/>
      </c>
      <c r="K1632">
        <f>INDEX('Input - companies list'!$1:$10000,MATCH(B1632,'Input - companies list'!B:B,0),MATCH("Inter-Cluster Connectivity",'Input - companies list'!$1:$1,0 ))</f>
        <v/>
      </c>
      <c r="L1632">
        <f>IFERROR(PERCENTRANK(F:F,F1632),0)</f>
        <v/>
      </c>
      <c r="M1632">
        <f>IFERROR(1 - PERCENTRANK(G:G,G1632),0)</f>
        <v/>
      </c>
      <c r="N1632">
        <f>IFERROR(1 - PERCENTRANK(H:H,H1632),0)</f>
        <v/>
      </c>
      <c r="O1632">
        <f>IFERROR(PERCENTRANK(I:I,I1632),0)</f>
        <v/>
      </c>
      <c r="P1632">
        <f>IFERROR(1 - PERCENTRANK(J:J,J1632),0)</f>
        <v/>
      </c>
      <c r="Q1632">
        <f>IFERROR(PERCENTRANK(K:K,K1632),0)</f>
        <v/>
      </c>
      <c r="R1632">
        <f>L1632*weight1+M1632*weight2+N1632*weight3+O1632*weight4+P1632*weight5+Q1632*weight6</f>
        <v/>
      </c>
    </row>
    <row r="1633" spans="1:18">
      <c r="A1633">
        <f>RANK(R1633,R:R)</f>
        <v/>
      </c>
      <c r="B1633" t="s">
        <v>18401</v>
      </c>
      <c r="C1633">
        <f>VLOOKUP(B1633,'Input - companies list'!B:L,2,FALSE)</f>
        <v/>
      </c>
      <c r="D1633">
        <f>VLOOKUP(B1633,'Input - companies list'!B:L,11,FALSE)</f>
        <v/>
      </c>
      <c r="E1633">
        <f>VLOOKUP(B1633,'Input - companies list'!B:E,4,FALSE)</f>
        <v/>
      </c>
      <c r="F1633">
        <f>SUMIFS('Input - target event report'!H:H,'Input - target event report'!B:B,B1633,'Input - target event report'!D:D, "Private Investment")</f>
        <v/>
      </c>
      <c r="G1633">
        <f>IF(I1633&lt;2, "N/A", (MAXIFS('Input - target event report'!E:E,'Input - target event report'!B:B,B:B,'Input - target event report'!D:D,"Private Investment")-MINIFS('Input - target event report'!E:E,'Input - target event report'!B:B,B:B,'Input - target event report'!D:D,"Private Investment"))/(I1633-1))</f>
        <v/>
      </c>
      <c r="H1633">
        <f>IF(MAXIFS('Input - target event report'!E:E,'Input - target event report'!B:B,B:B,'Input - target event report'!D:D,"Private Investment") = 0, "N/A", TODAY() - MAXIFS('Input - target event report'!E:E,'Input - target event report'!B:B,B:B,'Input - target event report'!D:D,"Private Investment"))</f>
        <v/>
      </c>
      <c r="I1633">
        <f>COUNTIFS('Input - target event report'!B:B,B1633,'Input - target event report'!D:D, "Private Investment")</f>
        <v/>
      </c>
      <c r="J1633">
        <f>INDEX('Input - companies list'!$1:$10000,MATCH(B1633,'Input - companies list'!B:B,0),MATCH("Flow",'Input - companies list'!$1:$1,0 ))</f>
        <v/>
      </c>
      <c r="K1633">
        <f>INDEX('Input - companies list'!$1:$10000,MATCH(B1633,'Input - companies list'!B:B,0),MATCH("Inter-Cluster Connectivity",'Input - companies list'!$1:$1,0 ))</f>
        <v/>
      </c>
      <c r="L1633">
        <f>IFERROR(PERCENTRANK(F:F,F1633),0)</f>
        <v/>
      </c>
      <c r="M1633">
        <f>IFERROR(1 - PERCENTRANK(G:G,G1633),0)</f>
        <v/>
      </c>
      <c r="N1633">
        <f>IFERROR(1 - PERCENTRANK(H:H,H1633),0)</f>
        <v/>
      </c>
      <c r="O1633">
        <f>IFERROR(PERCENTRANK(I:I,I1633),0)</f>
        <v/>
      </c>
      <c r="P1633">
        <f>IFERROR(1 - PERCENTRANK(J:J,J1633),0)</f>
        <v/>
      </c>
      <c r="Q1633">
        <f>IFERROR(PERCENTRANK(K:K,K1633),0)</f>
        <v/>
      </c>
      <c r="R1633">
        <f>L1633*weight1+M1633*weight2+N1633*weight3+O1633*weight4+P1633*weight5+Q1633*weight6</f>
        <v/>
      </c>
    </row>
    <row r="1634" spans="1:18">
      <c r="A1634">
        <f>RANK(R1634,R:R)</f>
        <v/>
      </c>
      <c r="B1634" t="s">
        <v>18413</v>
      </c>
      <c r="C1634">
        <f>VLOOKUP(B1634,'Input - companies list'!B:L,2,FALSE)</f>
        <v/>
      </c>
      <c r="D1634">
        <f>VLOOKUP(B1634,'Input - companies list'!B:L,11,FALSE)</f>
        <v/>
      </c>
      <c r="E1634">
        <f>VLOOKUP(B1634,'Input - companies list'!B:E,4,FALSE)</f>
        <v/>
      </c>
      <c r="F1634">
        <f>SUMIFS('Input - target event report'!H:H,'Input - target event report'!B:B,B1634,'Input - target event report'!D:D, "Private Investment")</f>
        <v/>
      </c>
      <c r="G1634">
        <f>IF(I1634&lt;2, "N/A", (MAXIFS('Input - target event report'!E:E,'Input - target event report'!B:B,B:B,'Input - target event report'!D:D,"Private Investment")-MINIFS('Input - target event report'!E:E,'Input - target event report'!B:B,B:B,'Input - target event report'!D:D,"Private Investment"))/(I1634-1))</f>
        <v/>
      </c>
      <c r="H1634">
        <f>IF(MAXIFS('Input - target event report'!E:E,'Input - target event report'!B:B,B:B,'Input - target event report'!D:D,"Private Investment") = 0, "N/A", TODAY() - MAXIFS('Input - target event report'!E:E,'Input - target event report'!B:B,B:B,'Input - target event report'!D:D,"Private Investment"))</f>
        <v/>
      </c>
      <c r="I1634">
        <f>COUNTIFS('Input - target event report'!B:B,B1634,'Input - target event report'!D:D, "Private Investment")</f>
        <v/>
      </c>
      <c r="J1634">
        <f>INDEX('Input - companies list'!$1:$10000,MATCH(B1634,'Input - companies list'!B:B,0),MATCH("Flow",'Input - companies list'!$1:$1,0 ))</f>
        <v/>
      </c>
      <c r="K1634">
        <f>INDEX('Input - companies list'!$1:$10000,MATCH(B1634,'Input - companies list'!B:B,0),MATCH("Inter-Cluster Connectivity",'Input - companies list'!$1:$1,0 ))</f>
        <v/>
      </c>
      <c r="L1634">
        <f>IFERROR(PERCENTRANK(F:F,F1634),0)</f>
        <v/>
      </c>
      <c r="M1634">
        <f>IFERROR(1 - PERCENTRANK(G:G,G1634),0)</f>
        <v/>
      </c>
      <c r="N1634">
        <f>IFERROR(1 - PERCENTRANK(H:H,H1634),0)</f>
        <v/>
      </c>
      <c r="O1634">
        <f>IFERROR(PERCENTRANK(I:I,I1634),0)</f>
        <v/>
      </c>
      <c r="P1634">
        <f>IFERROR(1 - PERCENTRANK(J:J,J1634),0)</f>
        <v/>
      </c>
      <c r="Q1634">
        <f>IFERROR(PERCENTRANK(K:K,K1634),0)</f>
        <v/>
      </c>
      <c r="R1634">
        <f>L1634*weight1+M1634*weight2+N1634*weight3+O1634*weight4+P1634*weight5+Q1634*weight6</f>
        <v/>
      </c>
    </row>
    <row r="1635" spans="1:18">
      <c r="A1635">
        <f>RANK(R1635,R:R)</f>
        <v/>
      </c>
      <c r="B1635" t="s">
        <v>18423</v>
      </c>
      <c r="C1635">
        <f>VLOOKUP(B1635,'Input - companies list'!B:L,2,FALSE)</f>
        <v/>
      </c>
      <c r="D1635">
        <f>VLOOKUP(B1635,'Input - companies list'!B:L,11,FALSE)</f>
        <v/>
      </c>
      <c r="E1635">
        <f>VLOOKUP(B1635,'Input - companies list'!B:E,4,FALSE)</f>
        <v/>
      </c>
      <c r="F1635">
        <f>SUMIFS('Input - target event report'!H:H,'Input - target event report'!B:B,B1635,'Input - target event report'!D:D, "Private Investment")</f>
        <v/>
      </c>
      <c r="G1635">
        <f>IF(I1635&lt;2, "N/A", (MAXIFS('Input - target event report'!E:E,'Input - target event report'!B:B,B:B,'Input - target event report'!D:D,"Private Investment")-MINIFS('Input - target event report'!E:E,'Input - target event report'!B:B,B:B,'Input - target event report'!D:D,"Private Investment"))/(I1635-1))</f>
        <v/>
      </c>
      <c r="H1635">
        <f>IF(MAXIFS('Input - target event report'!E:E,'Input - target event report'!B:B,B:B,'Input - target event report'!D:D,"Private Investment") = 0, "N/A", TODAY() - MAXIFS('Input - target event report'!E:E,'Input - target event report'!B:B,B:B,'Input - target event report'!D:D,"Private Investment"))</f>
        <v/>
      </c>
      <c r="I1635">
        <f>COUNTIFS('Input - target event report'!B:B,B1635,'Input - target event report'!D:D, "Private Investment")</f>
        <v/>
      </c>
      <c r="J1635">
        <f>INDEX('Input - companies list'!$1:$10000,MATCH(B1635,'Input - companies list'!B:B,0),MATCH("Flow",'Input - companies list'!$1:$1,0 ))</f>
        <v/>
      </c>
      <c r="K1635">
        <f>INDEX('Input - companies list'!$1:$10000,MATCH(B1635,'Input - companies list'!B:B,0),MATCH("Inter-Cluster Connectivity",'Input - companies list'!$1:$1,0 ))</f>
        <v/>
      </c>
      <c r="L1635">
        <f>IFERROR(PERCENTRANK(F:F,F1635),0)</f>
        <v/>
      </c>
      <c r="M1635">
        <f>IFERROR(1 - PERCENTRANK(G:G,G1635),0)</f>
        <v/>
      </c>
      <c r="N1635">
        <f>IFERROR(1 - PERCENTRANK(H:H,H1635),0)</f>
        <v/>
      </c>
      <c r="O1635">
        <f>IFERROR(PERCENTRANK(I:I,I1635),0)</f>
        <v/>
      </c>
      <c r="P1635">
        <f>IFERROR(1 - PERCENTRANK(J:J,J1635),0)</f>
        <v/>
      </c>
      <c r="Q1635">
        <f>IFERROR(PERCENTRANK(K:K,K1635),0)</f>
        <v/>
      </c>
      <c r="R1635">
        <f>L1635*weight1+M1635*weight2+N1635*weight3+O1635*weight4+P1635*weight5+Q1635*weight6</f>
        <v/>
      </c>
    </row>
    <row r="1636" spans="1:18">
      <c r="A1636">
        <f>RANK(R1636,R:R)</f>
        <v/>
      </c>
      <c r="B1636" t="s">
        <v>18434</v>
      </c>
      <c r="C1636">
        <f>VLOOKUP(B1636,'Input - companies list'!B:L,2,FALSE)</f>
        <v/>
      </c>
      <c r="D1636">
        <f>VLOOKUP(B1636,'Input - companies list'!B:L,11,FALSE)</f>
        <v/>
      </c>
      <c r="E1636">
        <f>VLOOKUP(B1636,'Input - companies list'!B:E,4,FALSE)</f>
        <v/>
      </c>
      <c r="F1636">
        <f>SUMIFS('Input - target event report'!H:H,'Input - target event report'!B:B,B1636,'Input - target event report'!D:D, "Private Investment")</f>
        <v/>
      </c>
      <c r="G1636">
        <f>IF(I1636&lt;2, "N/A", (MAXIFS('Input - target event report'!E:E,'Input - target event report'!B:B,B:B,'Input - target event report'!D:D,"Private Investment")-MINIFS('Input - target event report'!E:E,'Input - target event report'!B:B,B:B,'Input - target event report'!D:D,"Private Investment"))/(I1636-1))</f>
        <v/>
      </c>
      <c r="H1636">
        <f>IF(MAXIFS('Input - target event report'!E:E,'Input - target event report'!B:B,B:B,'Input - target event report'!D:D,"Private Investment") = 0, "N/A", TODAY() - MAXIFS('Input - target event report'!E:E,'Input - target event report'!B:B,B:B,'Input - target event report'!D:D,"Private Investment"))</f>
        <v/>
      </c>
      <c r="I1636">
        <f>COUNTIFS('Input - target event report'!B:B,B1636,'Input - target event report'!D:D, "Private Investment")</f>
        <v/>
      </c>
      <c r="J1636">
        <f>INDEX('Input - companies list'!$1:$10000,MATCH(B1636,'Input - companies list'!B:B,0),MATCH("Flow",'Input - companies list'!$1:$1,0 ))</f>
        <v/>
      </c>
      <c r="K1636">
        <f>INDEX('Input - companies list'!$1:$10000,MATCH(B1636,'Input - companies list'!B:B,0),MATCH("Inter-Cluster Connectivity",'Input - companies list'!$1:$1,0 ))</f>
        <v/>
      </c>
      <c r="L1636">
        <f>IFERROR(PERCENTRANK(F:F,F1636),0)</f>
        <v/>
      </c>
      <c r="M1636">
        <f>IFERROR(1 - PERCENTRANK(G:G,G1636),0)</f>
        <v/>
      </c>
      <c r="N1636">
        <f>IFERROR(1 - PERCENTRANK(H:H,H1636),0)</f>
        <v/>
      </c>
      <c r="O1636">
        <f>IFERROR(PERCENTRANK(I:I,I1636),0)</f>
        <v/>
      </c>
      <c r="P1636">
        <f>IFERROR(1 - PERCENTRANK(J:J,J1636),0)</f>
        <v/>
      </c>
      <c r="Q1636">
        <f>IFERROR(PERCENTRANK(K:K,K1636),0)</f>
        <v/>
      </c>
      <c r="R1636">
        <f>L1636*weight1+M1636*weight2+N1636*weight3+O1636*weight4+P1636*weight5+Q1636*weight6</f>
        <v/>
      </c>
    </row>
    <row r="1637" spans="1:18">
      <c r="A1637">
        <f>RANK(R1637,R:R)</f>
        <v/>
      </c>
      <c r="B1637" t="s">
        <v>18445</v>
      </c>
      <c r="C1637">
        <f>VLOOKUP(B1637,'Input - companies list'!B:L,2,FALSE)</f>
        <v/>
      </c>
      <c r="D1637">
        <f>VLOOKUP(B1637,'Input - companies list'!B:L,11,FALSE)</f>
        <v/>
      </c>
      <c r="E1637">
        <f>VLOOKUP(B1637,'Input - companies list'!B:E,4,FALSE)</f>
        <v/>
      </c>
      <c r="F1637">
        <f>SUMIFS('Input - target event report'!H:H,'Input - target event report'!B:B,B1637,'Input - target event report'!D:D, "Private Investment")</f>
        <v/>
      </c>
      <c r="G1637">
        <f>IF(I1637&lt;2, "N/A", (MAXIFS('Input - target event report'!E:E,'Input - target event report'!B:B,B:B,'Input - target event report'!D:D,"Private Investment")-MINIFS('Input - target event report'!E:E,'Input - target event report'!B:B,B:B,'Input - target event report'!D:D,"Private Investment"))/(I1637-1))</f>
        <v/>
      </c>
      <c r="H1637">
        <f>IF(MAXIFS('Input - target event report'!E:E,'Input - target event report'!B:B,B:B,'Input - target event report'!D:D,"Private Investment") = 0, "N/A", TODAY() - MAXIFS('Input - target event report'!E:E,'Input - target event report'!B:B,B:B,'Input - target event report'!D:D,"Private Investment"))</f>
        <v/>
      </c>
      <c r="I1637">
        <f>COUNTIFS('Input - target event report'!B:B,B1637,'Input - target event report'!D:D, "Private Investment")</f>
        <v/>
      </c>
      <c r="J1637">
        <f>INDEX('Input - companies list'!$1:$10000,MATCH(B1637,'Input - companies list'!B:B,0),MATCH("Flow",'Input - companies list'!$1:$1,0 ))</f>
        <v/>
      </c>
      <c r="K1637">
        <f>INDEX('Input - companies list'!$1:$10000,MATCH(B1637,'Input - companies list'!B:B,0),MATCH("Inter-Cluster Connectivity",'Input - companies list'!$1:$1,0 ))</f>
        <v/>
      </c>
      <c r="L1637">
        <f>IFERROR(PERCENTRANK(F:F,F1637),0)</f>
        <v/>
      </c>
      <c r="M1637">
        <f>IFERROR(1 - PERCENTRANK(G:G,G1637),0)</f>
        <v/>
      </c>
      <c r="N1637">
        <f>IFERROR(1 - PERCENTRANK(H:H,H1637),0)</f>
        <v/>
      </c>
      <c r="O1637">
        <f>IFERROR(PERCENTRANK(I:I,I1637),0)</f>
        <v/>
      </c>
      <c r="P1637">
        <f>IFERROR(1 - PERCENTRANK(J:J,J1637),0)</f>
        <v/>
      </c>
      <c r="Q1637">
        <f>IFERROR(PERCENTRANK(K:K,K1637),0)</f>
        <v/>
      </c>
      <c r="R1637">
        <f>L1637*weight1+M1637*weight2+N1637*weight3+O1637*weight4+P1637*weight5+Q1637*weight6</f>
        <v/>
      </c>
    </row>
    <row r="1638" spans="1:18">
      <c r="A1638">
        <f>RANK(R1638,R:R)</f>
        <v/>
      </c>
      <c r="B1638" t="s">
        <v>18458</v>
      </c>
      <c r="C1638">
        <f>VLOOKUP(B1638,'Input - companies list'!B:L,2,FALSE)</f>
        <v/>
      </c>
      <c r="D1638">
        <f>VLOOKUP(B1638,'Input - companies list'!B:L,11,FALSE)</f>
        <v/>
      </c>
      <c r="E1638">
        <f>VLOOKUP(B1638,'Input - companies list'!B:E,4,FALSE)</f>
        <v/>
      </c>
      <c r="F1638">
        <f>SUMIFS('Input - target event report'!H:H,'Input - target event report'!B:B,B1638,'Input - target event report'!D:D, "Private Investment")</f>
        <v/>
      </c>
      <c r="G1638">
        <f>IF(I1638&lt;2, "N/A", (MAXIFS('Input - target event report'!E:E,'Input - target event report'!B:B,B:B,'Input - target event report'!D:D,"Private Investment")-MINIFS('Input - target event report'!E:E,'Input - target event report'!B:B,B:B,'Input - target event report'!D:D,"Private Investment"))/(I1638-1))</f>
        <v/>
      </c>
      <c r="H1638">
        <f>IF(MAXIFS('Input - target event report'!E:E,'Input - target event report'!B:B,B:B,'Input - target event report'!D:D,"Private Investment") = 0, "N/A", TODAY() - MAXIFS('Input - target event report'!E:E,'Input - target event report'!B:B,B:B,'Input - target event report'!D:D,"Private Investment"))</f>
        <v/>
      </c>
      <c r="I1638">
        <f>COUNTIFS('Input - target event report'!B:B,B1638,'Input - target event report'!D:D, "Private Investment")</f>
        <v/>
      </c>
      <c r="J1638">
        <f>INDEX('Input - companies list'!$1:$10000,MATCH(B1638,'Input - companies list'!B:B,0),MATCH("Flow",'Input - companies list'!$1:$1,0 ))</f>
        <v/>
      </c>
      <c r="K1638">
        <f>INDEX('Input - companies list'!$1:$10000,MATCH(B1638,'Input - companies list'!B:B,0),MATCH("Inter-Cluster Connectivity",'Input - companies list'!$1:$1,0 ))</f>
        <v/>
      </c>
      <c r="L1638">
        <f>IFERROR(PERCENTRANK(F:F,F1638),0)</f>
        <v/>
      </c>
      <c r="M1638">
        <f>IFERROR(1 - PERCENTRANK(G:G,G1638),0)</f>
        <v/>
      </c>
      <c r="N1638">
        <f>IFERROR(1 - PERCENTRANK(H:H,H1638),0)</f>
        <v/>
      </c>
      <c r="O1638">
        <f>IFERROR(PERCENTRANK(I:I,I1638),0)</f>
        <v/>
      </c>
      <c r="P1638">
        <f>IFERROR(1 - PERCENTRANK(J:J,J1638),0)</f>
        <v/>
      </c>
      <c r="Q1638">
        <f>IFERROR(PERCENTRANK(K:K,K1638),0)</f>
        <v/>
      </c>
      <c r="R1638">
        <f>L1638*weight1+M1638*weight2+N1638*weight3+O1638*weight4+P1638*weight5+Q1638*weight6</f>
        <v/>
      </c>
    </row>
    <row r="1639" spans="1:18">
      <c r="A1639">
        <f>RANK(R1639,R:R)</f>
        <v/>
      </c>
      <c r="B1639" t="s">
        <v>18471</v>
      </c>
      <c r="C1639">
        <f>VLOOKUP(B1639,'Input - companies list'!B:L,2,FALSE)</f>
        <v/>
      </c>
      <c r="D1639">
        <f>VLOOKUP(B1639,'Input - companies list'!B:L,11,FALSE)</f>
        <v/>
      </c>
      <c r="E1639">
        <f>VLOOKUP(B1639,'Input - companies list'!B:E,4,FALSE)</f>
        <v/>
      </c>
      <c r="F1639">
        <f>SUMIFS('Input - target event report'!H:H,'Input - target event report'!B:B,B1639,'Input - target event report'!D:D, "Private Investment")</f>
        <v/>
      </c>
      <c r="G1639">
        <f>IF(I1639&lt;2, "N/A", (MAXIFS('Input - target event report'!E:E,'Input - target event report'!B:B,B:B,'Input - target event report'!D:D,"Private Investment")-MINIFS('Input - target event report'!E:E,'Input - target event report'!B:B,B:B,'Input - target event report'!D:D,"Private Investment"))/(I1639-1))</f>
        <v/>
      </c>
      <c r="H1639">
        <f>IF(MAXIFS('Input - target event report'!E:E,'Input - target event report'!B:B,B:B,'Input - target event report'!D:D,"Private Investment") = 0, "N/A", TODAY() - MAXIFS('Input - target event report'!E:E,'Input - target event report'!B:B,B:B,'Input - target event report'!D:D,"Private Investment"))</f>
        <v/>
      </c>
      <c r="I1639">
        <f>COUNTIFS('Input - target event report'!B:B,B1639,'Input - target event report'!D:D, "Private Investment")</f>
        <v/>
      </c>
      <c r="J1639">
        <f>INDEX('Input - companies list'!$1:$10000,MATCH(B1639,'Input - companies list'!B:B,0),MATCH("Flow",'Input - companies list'!$1:$1,0 ))</f>
        <v/>
      </c>
      <c r="K1639">
        <f>INDEX('Input - companies list'!$1:$10000,MATCH(B1639,'Input - companies list'!B:B,0),MATCH("Inter-Cluster Connectivity",'Input - companies list'!$1:$1,0 ))</f>
        <v/>
      </c>
      <c r="L1639">
        <f>IFERROR(PERCENTRANK(F:F,F1639),0)</f>
        <v/>
      </c>
      <c r="M1639">
        <f>IFERROR(1 - PERCENTRANK(G:G,G1639),0)</f>
        <v/>
      </c>
      <c r="N1639">
        <f>IFERROR(1 - PERCENTRANK(H:H,H1639),0)</f>
        <v/>
      </c>
      <c r="O1639">
        <f>IFERROR(PERCENTRANK(I:I,I1639),0)</f>
        <v/>
      </c>
      <c r="P1639">
        <f>IFERROR(1 - PERCENTRANK(J:J,J1639),0)</f>
        <v/>
      </c>
      <c r="Q1639">
        <f>IFERROR(PERCENTRANK(K:K,K1639),0)</f>
        <v/>
      </c>
      <c r="R1639">
        <f>L1639*weight1+M1639*weight2+N1639*weight3+O1639*weight4+P1639*weight5+Q1639*weight6</f>
        <v/>
      </c>
    </row>
    <row r="1640" spans="1:18">
      <c r="A1640">
        <f>RANK(R1640,R:R)</f>
        <v/>
      </c>
      <c r="B1640" t="s">
        <v>18481</v>
      </c>
      <c r="C1640">
        <f>VLOOKUP(B1640,'Input - companies list'!B:L,2,FALSE)</f>
        <v/>
      </c>
      <c r="D1640">
        <f>VLOOKUP(B1640,'Input - companies list'!B:L,11,FALSE)</f>
        <v/>
      </c>
      <c r="E1640">
        <f>VLOOKUP(B1640,'Input - companies list'!B:E,4,FALSE)</f>
        <v/>
      </c>
      <c r="F1640">
        <f>SUMIFS('Input - target event report'!H:H,'Input - target event report'!B:B,B1640,'Input - target event report'!D:D, "Private Investment")</f>
        <v/>
      </c>
      <c r="G1640">
        <f>IF(I1640&lt;2, "N/A", (MAXIFS('Input - target event report'!E:E,'Input - target event report'!B:B,B:B,'Input - target event report'!D:D,"Private Investment")-MINIFS('Input - target event report'!E:E,'Input - target event report'!B:B,B:B,'Input - target event report'!D:D,"Private Investment"))/(I1640-1))</f>
        <v/>
      </c>
      <c r="H1640">
        <f>IF(MAXIFS('Input - target event report'!E:E,'Input - target event report'!B:B,B:B,'Input - target event report'!D:D,"Private Investment") = 0, "N/A", TODAY() - MAXIFS('Input - target event report'!E:E,'Input - target event report'!B:B,B:B,'Input - target event report'!D:D,"Private Investment"))</f>
        <v/>
      </c>
      <c r="I1640">
        <f>COUNTIFS('Input - target event report'!B:B,B1640,'Input - target event report'!D:D, "Private Investment")</f>
        <v/>
      </c>
      <c r="J1640">
        <f>INDEX('Input - companies list'!$1:$10000,MATCH(B1640,'Input - companies list'!B:B,0),MATCH("Flow",'Input - companies list'!$1:$1,0 ))</f>
        <v/>
      </c>
      <c r="K1640">
        <f>INDEX('Input - companies list'!$1:$10000,MATCH(B1640,'Input - companies list'!B:B,0),MATCH("Inter-Cluster Connectivity",'Input - companies list'!$1:$1,0 ))</f>
        <v/>
      </c>
      <c r="L1640">
        <f>IFERROR(PERCENTRANK(F:F,F1640),0)</f>
        <v/>
      </c>
      <c r="M1640">
        <f>IFERROR(1 - PERCENTRANK(G:G,G1640),0)</f>
        <v/>
      </c>
      <c r="N1640">
        <f>IFERROR(1 - PERCENTRANK(H:H,H1640),0)</f>
        <v/>
      </c>
      <c r="O1640">
        <f>IFERROR(PERCENTRANK(I:I,I1640),0)</f>
        <v/>
      </c>
      <c r="P1640">
        <f>IFERROR(1 - PERCENTRANK(J:J,J1640),0)</f>
        <v/>
      </c>
      <c r="Q1640">
        <f>IFERROR(PERCENTRANK(K:K,K1640),0)</f>
        <v/>
      </c>
      <c r="R1640">
        <f>L1640*weight1+M1640*weight2+N1640*weight3+O1640*weight4+P1640*weight5+Q1640*weight6</f>
        <v/>
      </c>
    </row>
    <row r="1641" spans="1:18">
      <c r="A1641">
        <f>RANK(R1641,R:R)</f>
        <v/>
      </c>
      <c r="B1641" t="s">
        <v>18492</v>
      </c>
      <c r="C1641">
        <f>VLOOKUP(B1641,'Input - companies list'!B:L,2,FALSE)</f>
        <v/>
      </c>
      <c r="D1641">
        <f>VLOOKUP(B1641,'Input - companies list'!B:L,11,FALSE)</f>
        <v/>
      </c>
      <c r="E1641">
        <f>VLOOKUP(B1641,'Input - companies list'!B:E,4,FALSE)</f>
        <v/>
      </c>
      <c r="F1641">
        <f>SUMIFS('Input - target event report'!H:H,'Input - target event report'!B:B,B1641,'Input - target event report'!D:D, "Private Investment")</f>
        <v/>
      </c>
      <c r="G1641">
        <f>IF(I1641&lt;2, "N/A", (MAXIFS('Input - target event report'!E:E,'Input - target event report'!B:B,B:B,'Input - target event report'!D:D,"Private Investment")-MINIFS('Input - target event report'!E:E,'Input - target event report'!B:B,B:B,'Input - target event report'!D:D,"Private Investment"))/(I1641-1))</f>
        <v/>
      </c>
      <c r="H1641">
        <f>IF(MAXIFS('Input - target event report'!E:E,'Input - target event report'!B:B,B:B,'Input - target event report'!D:D,"Private Investment") = 0, "N/A", TODAY() - MAXIFS('Input - target event report'!E:E,'Input - target event report'!B:B,B:B,'Input - target event report'!D:D,"Private Investment"))</f>
        <v/>
      </c>
      <c r="I1641">
        <f>COUNTIFS('Input - target event report'!B:B,B1641,'Input - target event report'!D:D, "Private Investment")</f>
        <v/>
      </c>
      <c r="J1641">
        <f>INDEX('Input - companies list'!$1:$10000,MATCH(B1641,'Input - companies list'!B:B,0),MATCH("Flow",'Input - companies list'!$1:$1,0 ))</f>
        <v/>
      </c>
      <c r="K1641">
        <f>INDEX('Input - companies list'!$1:$10000,MATCH(B1641,'Input - companies list'!B:B,0),MATCH("Inter-Cluster Connectivity",'Input - companies list'!$1:$1,0 ))</f>
        <v/>
      </c>
      <c r="L1641">
        <f>IFERROR(PERCENTRANK(F:F,F1641),0)</f>
        <v/>
      </c>
      <c r="M1641">
        <f>IFERROR(1 - PERCENTRANK(G:G,G1641),0)</f>
        <v/>
      </c>
      <c r="N1641">
        <f>IFERROR(1 - PERCENTRANK(H:H,H1641),0)</f>
        <v/>
      </c>
      <c r="O1641">
        <f>IFERROR(PERCENTRANK(I:I,I1641),0)</f>
        <v/>
      </c>
      <c r="P1641">
        <f>IFERROR(1 - PERCENTRANK(J:J,J1641),0)</f>
        <v/>
      </c>
      <c r="Q1641">
        <f>IFERROR(PERCENTRANK(K:K,K1641),0)</f>
        <v/>
      </c>
      <c r="R1641">
        <f>L1641*weight1+M1641*weight2+N1641*weight3+O1641*weight4+P1641*weight5+Q1641*weight6</f>
        <v/>
      </c>
    </row>
    <row r="1642" spans="1:18">
      <c r="A1642">
        <f>RANK(R1642,R:R)</f>
        <v/>
      </c>
      <c r="B1642" t="s">
        <v>18502</v>
      </c>
      <c r="C1642">
        <f>VLOOKUP(B1642,'Input - companies list'!B:L,2,FALSE)</f>
        <v/>
      </c>
      <c r="D1642">
        <f>VLOOKUP(B1642,'Input - companies list'!B:L,11,FALSE)</f>
        <v/>
      </c>
      <c r="E1642">
        <f>VLOOKUP(B1642,'Input - companies list'!B:E,4,FALSE)</f>
        <v/>
      </c>
      <c r="F1642">
        <f>SUMIFS('Input - target event report'!H:H,'Input - target event report'!B:B,B1642,'Input - target event report'!D:D, "Private Investment")</f>
        <v/>
      </c>
      <c r="G1642">
        <f>IF(I1642&lt;2, "N/A", (MAXIFS('Input - target event report'!E:E,'Input - target event report'!B:B,B:B,'Input - target event report'!D:D,"Private Investment")-MINIFS('Input - target event report'!E:E,'Input - target event report'!B:B,B:B,'Input - target event report'!D:D,"Private Investment"))/(I1642-1))</f>
        <v/>
      </c>
      <c r="H1642">
        <f>IF(MAXIFS('Input - target event report'!E:E,'Input - target event report'!B:B,B:B,'Input - target event report'!D:D,"Private Investment") = 0, "N/A", TODAY() - MAXIFS('Input - target event report'!E:E,'Input - target event report'!B:B,B:B,'Input - target event report'!D:D,"Private Investment"))</f>
        <v/>
      </c>
      <c r="I1642">
        <f>COUNTIFS('Input - target event report'!B:B,B1642,'Input - target event report'!D:D, "Private Investment")</f>
        <v/>
      </c>
      <c r="J1642">
        <f>INDEX('Input - companies list'!$1:$10000,MATCH(B1642,'Input - companies list'!B:B,0),MATCH("Flow",'Input - companies list'!$1:$1,0 ))</f>
        <v/>
      </c>
      <c r="K1642">
        <f>INDEX('Input - companies list'!$1:$10000,MATCH(B1642,'Input - companies list'!B:B,0),MATCH("Inter-Cluster Connectivity",'Input - companies list'!$1:$1,0 ))</f>
        <v/>
      </c>
      <c r="L1642">
        <f>IFERROR(PERCENTRANK(F:F,F1642),0)</f>
        <v/>
      </c>
      <c r="M1642">
        <f>IFERROR(1 - PERCENTRANK(G:G,G1642),0)</f>
        <v/>
      </c>
      <c r="N1642">
        <f>IFERROR(1 - PERCENTRANK(H:H,H1642),0)</f>
        <v/>
      </c>
      <c r="O1642">
        <f>IFERROR(PERCENTRANK(I:I,I1642),0)</f>
        <v/>
      </c>
      <c r="P1642">
        <f>IFERROR(1 - PERCENTRANK(J:J,J1642),0)</f>
        <v/>
      </c>
      <c r="Q1642">
        <f>IFERROR(PERCENTRANK(K:K,K1642),0)</f>
        <v/>
      </c>
      <c r="R1642">
        <f>L1642*weight1+M1642*weight2+N1642*weight3+O1642*weight4+P1642*weight5+Q1642*weight6</f>
        <v/>
      </c>
    </row>
    <row r="1643" spans="1:18">
      <c r="A1643">
        <f>RANK(R1643,R:R)</f>
        <v/>
      </c>
      <c r="B1643" t="s">
        <v>18513</v>
      </c>
      <c r="C1643">
        <f>VLOOKUP(B1643,'Input - companies list'!B:L,2,FALSE)</f>
        <v/>
      </c>
      <c r="D1643">
        <f>VLOOKUP(B1643,'Input - companies list'!B:L,11,FALSE)</f>
        <v/>
      </c>
      <c r="E1643">
        <f>VLOOKUP(B1643,'Input - companies list'!B:E,4,FALSE)</f>
        <v/>
      </c>
      <c r="F1643">
        <f>SUMIFS('Input - target event report'!H:H,'Input - target event report'!B:B,B1643,'Input - target event report'!D:D, "Private Investment")</f>
        <v/>
      </c>
      <c r="G1643">
        <f>IF(I1643&lt;2, "N/A", (MAXIFS('Input - target event report'!E:E,'Input - target event report'!B:B,B:B,'Input - target event report'!D:D,"Private Investment")-MINIFS('Input - target event report'!E:E,'Input - target event report'!B:B,B:B,'Input - target event report'!D:D,"Private Investment"))/(I1643-1))</f>
        <v/>
      </c>
      <c r="H1643">
        <f>IF(MAXIFS('Input - target event report'!E:E,'Input - target event report'!B:B,B:B,'Input - target event report'!D:D,"Private Investment") = 0, "N/A", TODAY() - MAXIFS('Input - target event report'!E:E,'Input - target event report'!B:B,B:B,'Input - target event report'!D:D,"Private Investment"))</f>
        <v/>
      </c>
      <c r="I1643">
        <f>COUNTIFS('Input - target event report'!B:B,B1643,'Input - target event report'!D:D, "Private Investment")</f>
        <v/>
      </c>
      <c r="J1643">
        <f>INDEX('Input - companies list'!$1:$10000,MATCH(B1643,'Input - companies list'!B:B,0),MATCH("Flow",'Input - companies list'!$1:$1,0 ))</f>
        <v/>
      </c>
      <c r="K1643">
        <f>INDEX('Input - companies list'!$1:$10000,MATCH(B1643,'Input - companies list'!B:B,0),MATCH("Inter-Cluster Connectivity",'Input - companies list'!$1:$1,0 ))</f>
        <v/>
      </c>
      <c r="L1643">
        <f>IFERROR(PERCENTRANK(F:F,F1643),0)</f>
        <v/>
      </c>
      <c r="M1643">
        <f>IFERROR(1 - PERCENTRANK(G:G,G1643),0)</f>
        <v/>
      </c>
      <c r="N1643">
        <f>IFERROR(1 - PERCENTRANK(H:H,H1643),0)</f>
        <v/>
      </c>
      <c r="O1643">
        <f>IFERROR(PERCENTRANK(I:I,I1643),0)</f>
        <v/>
      </c>
      <c r="P1643">
        <f>IFERROR(1 - PERCENTRANK(J:J,J1643),0)</f>
        <v/>
      </c>
      <c r="Q1643">
        <f>IFERROR(PERCENTRANK(K:K,K1643),0)</f>
        <v/>
      </c>
      <c r="R1643">
        <f>L1643*weight1+M1643*weight2+N1643*weight3+O1643*weight4+P1643*weight5+Q1643*weight6</f>
        <v/>
      </c>
    </row>
    <row r="1644" spans="1:18">
      <c r="A1644">
        <f>RANK(R1644,R:R)</f>
        <v/>
      </c>
      <c r="B1644" t="s">
        <v>18526</v>
      </c>
      <c r="C1644">
        <f>VLOOKUP(B1644,'Input - companies list'!B:L,2,FALSE)</f>
        <v/>
      </c>
      <c r="D1644">
        <f>VLOOKUP(B1644,'Input - companies list'!B:L,11,FALSE)</f>
        <v/>
      </c>
      <c r="E1644">
        <f>VLOOKUP(B1644,'Input - companies list'!B:E,4,FALSE)</f>
        <v/>
      </c>
      <c r="F1644">
        <f>SUMIFS('Input - target event report'!H:H,'Input - target event report'!B:B,B1644,'Input - target event report'!D:D, "Private Investment")</f>
        <v/>
      </c>
      <c r="G1644">
        <f>IF(I1644&lt;2, "N/A", (MAXIFS('Input - target event report'!E:E,'Input - target event report'!B:B,B:B,'Input - target event report'!D:D,"Private Investment")-MINIFS('Input - target event report'!E:E,'Input - target event report'!B:B,B:B,'Input - target event report'!D:D,"Private Investment"))/(I1644-1))</f>
        <v/>
      </c>
      <c r="H1644">
        <f>IF(MAXIFS('Input - target event report'!E:E,'Input - target event report'!B:B,B:B,'Input - target event report'!D:D,"Private Investment") = 0, "N/A", TODAY() - MAXIFS('Input - target event report'!E:E,'Input - target event report'!B:B,B:B,'Input - target event report'!D:D,"Private Investment"))</f>
        <v/>
      </c>
      <c r="I1644">
        <f>COUNTIFS('Input - target event report'!B:B,B1644,'Input - target event report'!D:D, "Private Investment")</f>
        <v/>
      </c>
      <c r="J1644">
        <f>INDEX('Input - companies list'!$1:$10000,MATCH(B1644,'Input - companies list'!B:B,0),MATCH("Flow",'Input - companies list'!$1:$1,0 ))</f>
        <v/>
      </c>
      <c r="K1644">
        <f>INDEX('Input - companies list'!$1:$10000,MATCH(B1644,'Input - companies list'!B:B,0),MATCH("Inter-Cluster Connectivity",'Input - companies list'!$1:$1,0 ))</f>
        <v/>
      </c>
      <c r="L1644">
        <f>IFERROR(PERCENTRANK(F:F,F1644),0)</f>
        <v/>
      </c>
      <c r="M1644">
        <f>IFERROR(1 - PERCENTRANK(G:G,G1644),0)</f>
        <v/>
      </c>
      <c r="N1644">
        <f>IFERROR(1 - PERCENTRANK(H:H,H1644),0)</f>
        <v/>
      </c>
      <c r="O1644">
        <f>IFERROR(PERCENTRANK(I:I,I1644),0)</f>
        <v/>
      </c>
      <c r="P1644">
        <f>IFERROR(1 - PERCENTRANK(J:J,J1644),0)</f>
        <v/>
      </c>
      <c r="Q1644">
        <f>IFERROR(PERCENTRANK(K:K,K1644),0)</f>
        <v/>
      </c>
      <c r="R1644">
        <f>L1644*weight1+M1644*weight2+N1644*weight3+O1644*weight4+P1644*weight5+Q1644*weight6</f>
        <v/>
      </c>
    </row>
    <row r="1645" spans="1:18">
      <c r="A1645">
        <f>RANK(R1645,R:R)</f>
        <v/>
      </c>
      <c r="B1645" t="s">
        <v>18535</v>
      </c>
      <c r="C1645">
        <f>VLOOKUP(B1645,'Input - companies list'!B:L,2,FALSE)</f>
        <v/>
      </c>
      <c r="D1645">
        <f>VLOOKUP(B1645,'Input - companies list'!B:L,11,FALSE)</f>
        <v/>
      </c>
      <c r="E1645">
        <f>VLOOKUP(B1645,'Input - companies list'!B:E,4,FALSE)</f>
        <v/>
      </c>
      <c r="F1645">
        <f>SUMIFS('Input - target event report'!H:H,'Input - target event report'!B:B,B1645,'Input - target event report'!D:D, "Private Investment")</f>
        <v/>
      </c>
      <c r="G1645">
        <f>IF(I1645&lt;2, "N/A", (MAXIFS('Input - target event report'!E:E,'Input - target event report'!B:B,B:B,'Input - target event report'!D:D,"Private Investment")-MINIFS('Input - target event report'!E:E,'Input - target event report'!B:B,B:B,'Input - target event report'!D:D,"Private Investment"))/(I1645-1))</f>
        <v/>
      </c>
      <c r="H1645">
        <f>IF(MAXIFS('Input - target event report'!E:E,'Input - target event report'!B:B,B:B,'Input - target event report'!D:D,"Private Investment") = 0, "N/A", TODAY() - MAXIFS('Input - target event report'!E:E,'Input - target event report'!B:B,B:B,'Input - target event report'!D:D,"Private Investment"))</f>
        <v/>
      </c>
      <c r="I1645">
        <f>COUNTIFS('Input - target event report'!B:B,B1645,'Input - target event report'!D:D, "Private Investment")</f>
        <v/>
      </c>
      <c r="J1645">
        <f>INDEX('Input - companies list'!$1:$10000,MATCH(B1645,'Input - companies list'!B:B,0),MATCH("Flow",'Input - companies list'!$1:$1,0 ))</f>
        <v/>
      </c>
      <c r="K1645">
        <f>INDEX('Input - companies list'!$1:$10000,MATCH(B1645,'Input - companies list'!B:B,0),MATCH("Inter-Cluster Connectivity",'Input - companies list'!$1:$1,0 ))</f>
        <v/>
      </c>
      <c r="L1645">
        <f>IFERROR(PERCENTRANK(F:F,F1645),0)</f>
        <v/>
      </c>
      <c r="M1645">
        <f>IFERROR(1 - PERCENTRANK(G:G,G1645),0)</f>
        <v/>
      </c>
      <c r="N1645">
        <f>IFERROR(1 - PERCENTRANK(H:H,H1645),0)</f>
        <v/>
      </c>
      <c r="O1645">
        <f>IFERROR(PERCENTRANK(I:I,I1645),0)</f>
        <v/>
      </c>
      <c r="P1645">
        <f>IFERROR(1 - PERCENTRANK(J:J,J1645),0)</f>
        <v/>
      </c>
      <c r="Q1645">
        <f>IFERROR(PERCENTRANK(K:K,K1645),0)</f>
        <v/>
      </c>
      <c r="R1645">
        <f>L1645*weight1+M1645*weight2+N1645*weight3+O1645*weight4+P1645*weight5+Q1645*weight6</f>
        <v/>
      </c>
    </row>
    <row r="1646" spans="1:18">
      <c r="A1646">
        <f>RANK(R1646,R:R)</f>
        <v/>
      </c>
      <c r="B1646" t="s">
        <v>18544</v>
      </c>
      <c r="C1646">
        <f>VLOOKUP(B1646,'Input - companies list'!B:L,2,FALSE)</f>
        <v/>
      </c>
      <c r="D1646">
        <f>VLOOKUP(B1646,'Input - companies list'!B:L,11,FALSE)</f>
        <v/>
      </c>
      <c r="E1646">
        <f>VLOOKUP(B1646,'Input - companies list'!B:E,4,FALSE)</f>
        <v/>
      </c>
      <c r="F1646">
        <f>SUMIFS('Input - target event report'!H:H,'Input - target event report'!B:B,B1646,'Input - target event report'!D:D, "Private Investment")</f>
        <v/>
      </c>
      <c r="G1646">
        <f>IF(I1646&lt;2, "N/A", (MAXIFS('Input - target event report'!E:E,'Input - target event report'!B:B,B:B,'Input - target event report'!D:D,"Private Investment")-MINIFS('Input - target event report'!E:E,'Input - target event report'!B:B,B:B,'Input - target event report'!D:D,"Private Investment"))/(I1646-1))</f>
        <v/>
      </c>
      <c r="H1646">
        <f>IF(MAXIFS('Input - target event report'!E:E,'Input - target event report'!B:B,B:B,'Input - target event report'!D:D,"Private Investment") = 0, "N/A", TODAY() - MAXIFS('Input - target event report'!E:E,'Input - target event report'!B:B,B:B,'Input - target event report'!D:D,"Private Investment"))</f>
        <v/>
      </c>
      <c r="I1646">
        <f>COUNTIFS('Input - target event report'!B:B,B1646,'Input - target event report'!D:D, "Private Investment")</f>
        <v/>
      </c>
      <c r="J1646">
        <f>INDEX('Input - companies list'!$1:$10000,MATCH(B1646,'Input - companies list'!B:B,0),MATCH("Flow",'Input - companies list'!$1:$1,0 ))</f>
        <v/>
      </c>
      <c r="K1646">
        <f>INDEX('Input - companies list'!$1:$10000,MATCH(B1646,'Input - companies list'!B:B,0),MATCH("Inter-Cluster Connectivity",'Input - companies list'!$1:$1,0 ))</f>
        <v/>
      </c>
      <c r="L1646">
        <f>IFERROR(PERCENTRANK(F:F,F1646),0)</f>
        <v/>
      </c>
      <c r="M1646">
        <f>IFERROR(1 - PERCENTRANK(G:G,G1646),0)</f>
        <v/>
      </c>
      <c r="N1646">
        <f>IFERROR(1 - PERCENTRANK(H:H,H1646),0)</f>
        <v/>
      </c>
      <c r="O1646">
        <f>IFERROR(PERCENTRANK(I:I,I1646),0)</f>
        <v/>
      </c>
      <c r="P1646">
        <f>IFERROR(1 - PERCENTRANK(J:J,J1646),0)</f>
        <v/>
      </c>
      <c r="Q1646">
        <f>IFERROR(PERCENTRANK(K:K,K1646),0)</f>
        <v/>
      </c>
      <c r="R1646">
        <f>L1646*weight1+M1646*weight2+N1646*weight3+O1646*weight4+P1646*weight5+Q1646*weight6</f>
        <v/>
      </c>
    </row>
    <row r="1647" spans="1:18">
      <c r="A1647">
        <f>RANK(R1647,R:R)</f>
        <v/>
      </c>
      <c r="B1647" t="s">
        <v>18555</v>
      </c>
      <c r="C1647">
        <f>VLOOKUP(B1647,'Input - companies list'!B:L,2,FALSE)</f>
        <v/>
      </c>
      <c r="D1647">
        <f>VLOOKUP(B1647,'Input - companies list'!B:L,11,FALSE)</f>
        <v/>
      </c>
      <c r="E1647">
        <f>VLOOKUP(B1647,'Input - companies list'!B:E,4,FALSE)</f>
        <v/>
      </c>
      <c r="F1647">
        <f>SUMIFS('Input - target event report'!H:H,'Input - target event report'!B:B,B1647,'Input - target event report'!D:D, "Private Investment")</f>
        <v/>
      </c>
      <c r="G1647">
        <f>IF(I1647&lt;2, "N/A", (MAXIFS('Input - target event report'!E:E,'Input - target event report'!B:B,B:B,'Input - target event report'!D:D,"Private Investment")-MINIFS('Input - target event report'!E:E,'Input - target event report'!B:B,B:B,'Input - target event report'!D:D,"Private Investment"))/(I1647-1))</f>
        <v/>
      </c>
      <c r="H1647">
        <f>IF(MAXIFS('Input - target event report'!E:E,'Input - target event report'!B:B,B:B,'Input - target event report'!D:D,"Private Investment") = 0, "N/A", TODAY() - MAXIFS('Input - target event report'!E:E,'Input - target event report'!B:B,B:B,'Input - target event report'!D:D,"Private Investment"))</f>
        <v/>
      </c>
      <c r="I1647">
        <f>COUNTIFS('Input - target event report'!B:B,B1647,'Input - target event report'!D:D, "Private Investment")</f>
        <v/>
      </c>
      <c r="J1647">
        <f>INDEX('Input - companies list'!$1:$10000,MATCH(B1647,'Input - companies list'!B:B,0),MATCH("Flow",'Input - companies list'!$1:$1,0 ))</f>
        <v/>
      </c>
      <c r="K1647">
        <f>INDEX('Input - companies list'!$1:$10000,MATCH(B1647,'Input - companies list'!B:B,0),MATCH("Inter-Cluster Connectivity",'Input - companies list'!$1:$1,0 ))</f>
        <v/>
      </c>
      <c r="L1647">
        <f>IFERROR(PERCENTRANK(F:F,F1647),0)</f>
        <v/>
      </c>
      <c r="M1647">
        <f>IFERROR(1 - PERCENTRANK(G:G,G1647),0)</f>
        <v/>
      </c>
      <c r="N1647">
        <f>IFERROR(1 - PERCENTRANK(H:H,H1647),0)</f>
        <v/>
      </c>
      <c r="O1647">
        <f>IFERROR(PERCENTRANK(I:I,I1647),0)</f>
        <v/>
      </c>
      <c r="P1647">
        <f>IFERROR(1 - PERCENTRANK(J:J,J1647),0)</f>
        <v/>
      </c>
      <c r="Q1647">
        <f>IFERROR(PERCENTRANK(K:K,K1647),0)</f>
        <v/>
      </c>
      <c r="R1647">
        <f>L1647*weight1+M1647*weight2+N1647*weight3+O1647*weight4+P1647*weight5+Q1647*weight6</f>
        <v/>
      </c>
    </row>
    <row r="1648" spans="1:18">
      <c r="A1648">
        <f>RANK(R1648,R:R)</f>
        <v/>
      </c>
      <c r="B1648" t="s">
        <v>18568</v>
      </c>
      <c r="C1648">
        <f>VLOOKUP(B1648,'Input - companies list'!B:L,2,FALSE)</f>
        <v/>
      </c>
      <c r="D1648">
        <f>VLOOKUP(B1648,'Input - companies list'!B:L,11,FALSE)</f>
        <v/>
      </c>
      <c r="E1648">
        <f>VLOOKUP(B1648,'Input - companies list'!B:E,4,FALSE)</f>
        <v/>
      </c>
      <c r="F1648">
        <f>SUMIFS('Input - target event report'!H:H,'Input - target event report'!B:B,B1648,'Input - target event report'!D:D, "Private Investment")</f>
        <v/>
      </c>
      <c r="G1648">
        <f>IF(I1648&lt;2, "N/A", (MAXIFS('Input - target event report'!E:E,'Input - target event report'!B:B,B:B,'Input - target event report'!D:D,"Private Investment")-MINIFS('Input - target event report'!E:E,'Input - target event report'!B:B,B:B,'Input - target event report'!D:D,"Private Investment"))/(I1648-1))</f>
        <v/>
      </c>
      <c r="H1648">
        <f>IF(MAXIFS('Input - target event report'!E:E,'Input - target event report'!B:B,B:B,'Input - target event report'!D:D,"Private Investment") = 0, "N/A", TODAY() - MAXIFS('Input - target event report'!E:E,'Input - target event report'!B:B,B:B,'Input - target event report'!D:D,"Private Investment"))</f>
        <v/>
      </c>
      <c r="I1648">
        <f>COUNTIFS('Input - target event report'!B:B,B1648,'Input - target event report'!D:D, "Private Investment")</f>
        <v/>
      </c>
      <c r="J1648">
        <f>INDEX('Input - companies list'!$1:$10000,MATCH(B1648,'Input - companies list'!B:B,0),MATCH("Flow",'Input - companies list'!$1:$1,0 ))</f>
        <v/>
      </c>
      <c r="K1648">
        <f>INDEX('Input - companies list'!$1:$10000,MATCH(B1648,'Input - companies list'!B:B,0),MATCH("Inter-Cluster Connectivity",'Input - companies list'!$1:$1,0 ))</f>
        <v/>
      </c>
      <c r="L1648">
        <f>IFERROR(PERCENTRANK(F:F,F1648),0)</f>
        <v/>
      </c>
      <c r="M1648">
        <f>IFERROR(1 - PERCENTRANK(G:G,G1648),0)</f>
        <v/>
      </c>
      <c r="N1648">
        <f>IFERROR(1 - PERCENTRANK(H:H,H1648),0)</f>
        <v/>
      </c>
      <c r="O1648">
        <f>IFERROR(PERCENTRANK(I:I,I1648),0)</f>
        <v/>
      </c>
      <c r="P1648">
        <f>IFERROR(1 - PERCENTRANK(J:J,J1648),0)</f>
        <v/>
      </c>
      <c r="Q1648">
        <f>IFERROR(PERCENTRANK(K:K,K1648),0)</f>
        <v/>
      </c>
      <c r="R1648">
        <f>L1648*weight1+M1648*weight2+N1648*weight3+O1648*weight4+P1648*weight5+Q1648*weight6</f>
        <v/>
      </c>
    </row>
    <row r="1649" spans="1:18">
      <c r="A1649">
        <f>RANK(R1649,R:R)</f>
        <v/>
      </c>
      <c r="B1649" t="s">
        <v>18578</v>
      </c>
      <c r="C1649">
        <f>VLOOKUP(B1649,'Input - companies list'!B:L,2,FALSE)</f>
        <v/>
      </c>
      <c r="D1649">
        <f>VLOOKUP(B1649,'Input - companies list'!B:L,11,FALSE)</f>
        <v/>
      </c>
      <c r="E1649">
        <f>VLOOKUP(B1649,'Input - companies list'!B:E,4,FALSE)</f>
        <v/>
      </c>
      <c r="F1649">
        <f>SUMIFS('Input - target event report'!H:H,'Input - target event report'!B:B,B1649,'Input - target event report'!D:D, "Private Investment")</f>
        <v/>
      </c>
      <c r="G1649">
        <f>IF(I1649&lt;2, "N/A", (MAXIFS('Input - target event report'!E:E,'Input - target event report'!B:B,B:B,'Input - target event report'!D:D,"Private Investment")-MINIFS('Input - target event report'!E:E,'Input - target event report'!B:B,B:B,'Input - target event report'!D:D,"Private Investment"))/(I1649-1))</f>
        <v/>
      </c>
      <c r="H1649">
        <f>IF(MAXIFS('Input - target event report'!E:E,'Input - target event report'!B:B,B:B,'Input - target event report'!D:D,"Private Investment") = 0, "N/A", TODAY() - MAXIFS('Input - target event report'!E:E,'Input - target event report'!B:B,B:B,'Input - target event report'!D:D,"Private Investment"))</f>
        <v/>
      </c>
      <c r="I1649">
        <f>COUNTIFS('Input - target event report'!B:B,B1649,'Input - target event report'!D:D, "Private Investment")</f>
        <v/>
      </c>
      <c r="J1649">
        <f>INDEX('Input - companies list'!$1:$10000,MATCH(B1649,'Input - companies list'!B:B,0),MATCH("Flow",'Input - companies list'!$1:$1,0 ))</f>
        <v/>
      </c>
      <c r="K1649">
        <f>INDEX('Input - companies list'!$1:$10000,MATCH(B1649,'Input - companies list'!B:B,0),MATCH("Inter-Cluster Connectivity",'Input - companies list'!$1:$1,0 ))</f>
        <v/>
      </c>
      <c r="L1649">
        <f>IFERROR(PERCENTRANK(F:F,F1649),0)</f>
        <v/>
      </c>
      <c r="M1649">
        <f>IFERROR(1 - PERCENTRANK(G:G,G1649),0)</f>
        <v/>
      </c>
      <c r="N1649">
        <f>IFERROR(1 - PERCENTRANK(H:H,H1649),0)</f>
        <v/>
      </c>
      <c r="O1649">
        <f>IFERROR(PERCENTRANK(I:I,I1649),0)</f>
        <v/>
      </c>
      <c r="P1649">
        <f>IFERROR(1 - PERCENTRANK(J:J,J1649),0)</f>
        <v/>
      </c>
      <c r="Q1649">
        <f>IFERROR(PERCENTRANK(K:K,K1649),0)</f>
        <v/>
      </c>
      <c r="R1649">
        <f>L1649*weight1+M1649*weight2+N1649*weight3+O1649*weight4+P1649*weight5+Q1649*weight6</f>
        <v/>
      </c>
    </row>
    <row r="1650" spans="1:18">
      <c r="A1650">
        <f>RANK(R1650,R:R)</f>
        <v/>
      </c>
      <c r="B1650" t="s">
        <v>18588</v>
      </c>
      <c r="C1650">
        <f>VLOOKUP(B1650,'Input - companies list'!B:L,2,FALSE)</f>
        <v/>
      </c>
      <c r="D1650">
        <f>VLOOKUP(B1650,'Input - companies list'!B:L,11,FALSE)</f>
        <v/>
      </c>
      <c r="E1650">
        <f>VLOOKUP(B1650,'Input - companies list'!B:E,4,FALSE)</f>
        <v/>
      </c>
      <c r="F1650">
        <f>SUMIFS('Input - target event report'!H:H,'Input - target event report'!B:B,B1650,'Input - target event report'!D:D, "Private Investment")</f>
        <v/>
      </c>
      <c r="G1650">
        <f>IF(I1650&lt;2, "N/A", (MAXIFS('Input - target event report'!E:E,'Input - target event report'!B:B,B:B,'Input - target event report'!D:D,"Private Investment")-MINIFS('Input - target event report'!E:E,'Input - target event report'!B:B,B:B,'Input - target event report'!D:D,"Private Investment"))/(I1650-1))</f>
        <v/>
      </c>
      <c r="H1650">
        <f>IF(MAXIFS('Input - target event report'!E:E,'Input - target event report'!B:B,B:B,'Input - target event report'!D:D,"Private Investment") = 0, "N/A", TODAY() - MAXIFS('Input - target event report'!E:E,'Input - target event report'!B:B,B:B,'Input - target event report'!D:D,"Private Investment"))</f>
        <v/>
      </c>
      <c r="I1650">
        <f>COUNTIFS('Input - target event report'!B:B,B1650,'Input - target event report'!D:D, "Private Investment")</f>
        <v/>
      </c>
      <c r="J1650">
        <f>INDEX('Input - companies list'!$1:$10000,MATCH(B1650,'Input - companies list'!B:B,0),MATCH("Flow",'Input - companies list'!$1:$1,0 ))</f>
        <v/>
      </c>
      <c r="K1650">
        <f>INDEX('Input - companies list'!$1:$10000,MATCH(B1650,'Input - companies list'!B:B,0),MATCH("Inter-Cluster Connectivity",'Input - companies list'!$1:$1,0 ))</f>
        <v/>
      </c>
      <c r="L1650">
        <f>IFERROR(PERCENTRANK(F:F,F1650),0)</f>
        <v/>
      </c>
      <c r="M1650">
        <f>IFERROR(1 - PERCENTRANK(G:G,G1650),0)</f>
        <v/>
      </c>
      <c r="N1650">
        <f>IFERROR(1 - PERCENTRANK(H:H,H1650),0)</f>
        <v/>
      </c>
      <c r="O1650">
        <f>IFERROR(PERCENTRANK(I:I,I1650),0)</f>
        <v/>
      </c>
      <c r="P1650">
        <f>IFERROR(1 - PERCENTRANK(J:J,J1650),0)</f>
        <v/>
      </c>
      <c r="Q1650">
        <f>IFERROR(PERCENTRANK(K:K,K1650),0)</f>
        <v/>
      </c>
      <c r="R1650">
        <f>L1650*weight1+M1650*weight2+N1650*weight3+O1650*weight4+P1650*weight5+Q1650*weight6</f>
        <v/>
      </c>
    </row>
    <row r="1651" spans="1:18">
      <c r="A1651">
        <f>RANK(R1651,R:R)</f>
        <v/>
      </c>
      <c r="B1651" t="s">
        <v>18599</v>
      </c>
      <c r="C1651">
        <f>VLOOKUP(B1651,'Input - companies list'!B:L,2,FALSE)</f>
        <v/>
      </c>
      <c r="D1651">
        <f>VLOOKUP(B1651,'Input - companies list'!B:L,11,FALSE)</f>
        <v/>
      </c>
      <c r="E1651">
        <f>VLOOKUP(B1651,'Input - companies list'!B:E,4,FALSE)</f>
        <v/>
      </c>
      <c r="F1651">
        <f>SUMIFS('Input - target event report'!H:H,'Input - target event report'!B:B,B1651,'Input - target event report'!D:D, "Private Investment")</f>
        <v/>
      </c>
      <c r="G1651">
        <f>IF(I1651&lt;2, "N/A", (MAXIFS('Input - target event report'!E:E,'Input - target event report'!B:B,B:B,'Input - target event report'!D:D,"Private Investment")-MINIFS('Input - target event report'!E:E,'Input - target event report'!B:B,B:B,'Input - target event report'!D:D,"Private Investment"))/(I1651-1))</f>
        <v/>
      </c>
      <c r="H1651">
        <f>IF(MAXIFS('Input - target event report'!E:E,'Input - target event report'!B:B,B:B,'Input - target event report'!D:D,"Private Investment") = 0, "N/A", TODAY() - MAXIFS('Input - target event report'!E:E,'Input - target event report'!B:B,B:B,'Input - target event report'!D:D,"Private Investment"))</f>
        <v/>
      </c>
      <c r="I1651">
        <f>COUNTIFS('Input - target event report'!B:B,B1651,'Input - target event report'!D:D, "Private Investment")</f>
        <v/>
      </c>
      <c r="J1651">
        <f>INDEX('Input - companies list'!$1:$10000,MATCH(B1651,'Input - companies list'!B:B,0),MATCH("Flow",'Input - companies list'!$1:$1,0 ))</f>
        <v/>
      </c>
      <c r="K1651">
        <f>INDEX('Input - companies list'!$1:$10000,MATCH(B1651,'Input - companies list'!B:B,0),MATCH("Inter-Cluster Connectivity",'Input - companies list'!$1:$1,0 ))</f>
        <v/>
      </c>
      <c r="L1651">
        <f>IFERROR(PERCENTRANK(F:F,F1651),0)</f>
        <v/>
      </c>
      <c r="M1651">
        <f>IFERROR(1 - PERCENTRANK(G:G,G1651),0)</f>
        <v/>
      </c>
      <c r="N1651">
        <f>IFERROR(1 - PERCENTRANK(H:H,H1651),0)</f>
        <v/>
      </c>
      <c r="O1651">
        <f>IFERROR(PERCENTRANK(I:I,I1651),0)</f>
        <v/>
      </c>
      <c r="P1651">
        <f>IFERROR(1 - PERCENTRANK(J:J,J1651),0)</f>
        <v/>
      </c>
      <c r="Q1651">
        <f>IFERROR(PERCENTRANK(K:K,K1651),0)</f>
        <v/>
      </c>
      <c r="R1651">
        <f>L1651*weight1+M1651*weight2+N1651*weight3+O1651*weight4+P1651*weight5+Q1651*weight6</f>
        <v/>
      </c>
    </row>
    <row r="1652" spans="1:18">
      <c r="A1652">
        <f>RANK(R1652,R:R)</f>
        <v/>
      </c>
      <c r="B1652" t="s">
        <v>18611</v>
      </c>
      <c r="C1652">
        <f>VLOOKUP(B1652,'Input - companies list'!B:L,2,FALSE)</f>
        <v/>
      </c>
      <c r="D1652">
        <f>VLOOKUP(B1652,'Input - companies list'!B:L,11,FALSE)</f>
        <v/>
      </c>
      <c r="E1652">
        <f>VLOOKUP(B1652,'Input - companies list'!B:E,4,FALSE)</f>
        <v/>
      </c>
      <c r="F1652">
        <f>SUMIFS('Input - target event report'!H:H,'Input - target event report'!B:B,B1652,'Input - target event report'!D:D, "Private Investment")</f>
        <v/>
      </c>
      <c r="G1652">
        <f>IF(I1652&lt;2, "N/A", (MAXIFS('Input - target event report'!E:E,'Input - target event report'!B:B,B:B,'Input - target event report'!D:D,"Private Investment")-MINIFS('Input - target event report'!E:E,'Input - target event report'!B:B,B:B,'Input - target event report'!D:D,"Private Investment"))/(I1652-1))</f>
        <v/>
      </c>
      <c r="H1652">
        <f>IF(MAXIFS('Input - target event report'!E:E,'Input - target event report'!B:B,B:B,'Input - target event report'!D:D,"Private Investment") = 0, "N/A", TODAY() - MAXIFS('Input - target event report'!E:E,'Input - target event report'!B:B,B:B,'Input - target event report'!D:D,"Private Investment"))</f>
        <v/>
      </c>
      <c r="I1652">
        <f>COUNTIFS('Input - target event report'!B:B,B1652,'Input - target event report'!D:D, "Private Investment")</f>
        <v/>
      </c>
      <c r="J1652">
        <f>INDEX('Input - companies list'!$1:$10000,MATCH(B1652,'Input - companies list'!B:B,0),MATCH("Flow",'Input - companies list'!$1:$1,0 ))</f>
        <v/>
      </c>
      <c r="K1652">
        <f>INDEX('Input - companies list'!$1:$10000,MATCH(B1652,'Input - companies list'!B:B,0),MATCH("Inter-Cluster Connectivity",'Input - companies list'!$1:$1,0 ))</f>
        <v/>
      </c>
      <c r="L1652">
        <f>IFERROR(PERCENTRANK(F:F,F1652),0)</f>
        <v/>
      </c>
      <c r="M1652">
        <f>IFERROR(1 - PERCENTRANK(G:G,G1652),0)</f>
        <v/>
      </c>
      <c r="N1652">
        <f>IFERROR(1 - PERCENTRANK(H:H,H1652),0)</f>
        <v/>
      </c>
      <c r="O1652">
        <f>IFERROR(PERCENTRANK(I:I,I1652),0)</f>
        <v/>
      </c>
      <c r="P1652">
        <f>IFERROR(1 - PERCENTRANK(J:J,J1652),0)</f>
        <v/>
      </c>
      <c r="Q1652">
        <f>IFERROR(PERCENTRANK(K:K,K1652),0)</f>
        <v/>
      </c>
      <c r="R1652">
        <f>L1652*weight1+M1652*weight2+N1652*weight3+O1652*weight4+P1652*weight5+Q1652*weight6</f>
        <v/>
      </c>
    </row>
    <row r="1653" spans="1:18">
      <c r="A1653">
        <f>RANK(R1653,R:R)</f>
        <v/>
      </c>
      <c r="B1653" t="s">
        <v>18622</v>
      </c>
      <c r="C1653">
        <f>VLOOKUP(B1653,'Input - companies list'!B:L,2,FALSE)</f>
        <v/>
      </c>
      <c r="D1653">
        <f>VLOOKUP(B1653,'Input - companies list'!B:L,11,FALSE)</f>
        <v/>
      </c>
      <c r="E1653">
        <f>VLOOKUP(B1653,'Input - companies list'!B:E,4,FALSE)</f>
        <v/>
      </c>
      <c r="F1653">
        <f>SUMIFS('Input - target event report'!H:H,'Input - target event report'!B:B,B1653,'Input - target event report'!D:D, "Private Investment")</f>
        <v/>
      </c>
      <c r="G1653">
        <f>IF(I1653&lt;2, "N/A", (MAXIFS('Input - target event report'!E:E,'Input - target event report'!B:B,B:B,'Input - target event report'!D:D,"Private Investment")-MINIFS('Input - target event report'!E:E,'Input - target event report'!B:B,B:B,'Input - target event report'!D:D,"Private Investment"))/(I1653-1))</f>
        <v/>
      </c>
      <c r="H1653">
        <f>IF(MAXIFS('Input - target event report'!E:E,'Input - target event report'!B:B,B:B,'Input - target event report'!D:D,"Private Investment") = 0, "N/A", TODAY() - MAXIFS('Input - target event report'!E:E,'Input - target event report'!B:B,B:B,'Input - target event report'!D:D,"Private Investment"))</f>
        <v/>
      </c>
      <c r="I1653">
        <f>COUNTIFS('Input - target event report'!B:B,B1653,'Input - target event report'!D:D, "Private Investment")</f>
        <v/>
      </c>
      <c r="J1653">
        <f>INDEX('Input - companies list'!$1:$10000,MATCH(B1653,'Input - companies list'!B:B,0),MATCH("Flow",'Input - companies list'!$1:$1,0 ))</f>
        <v/>
      </c>
      <c r="K1653">
        <f>INDEX('Input - companies list'!$1:$10000,MATCH(B1653,'Input - companies list'!B:B,0),MATCH("Inter-Cluster Connectivity",'Input - companies list'!$1:$1,0 ))</f>
        <v/>
      </c>
      <c r="L1653">
        <f>IFERROR(PERCENTRANK(F:F,F1653),0)</f>
        <v/>
      </c>
      <c r="M1653">
        <f>IFERROR(1 - PERCENTRANK(G:G,G1653),0)</f>
        <v/>
      </c>
      <c r="N1653">
        <f>IFERROR(1 - PERCENTRANK(H:H,H1653),0)</f>
        <v/>
      </c>
      <c r="O1653">
        <f>IFERROR(PERCENTRANK(I:I,I1653),0)</f>
        <v/>
      </c>
      <c r="P1653">
        <f>IFERROR(1 - PERCENTRANK(J:J,J1653),0)</f>
        <v/>
      </c>
      <c r="Q1653">
        <f>IFERROR(PERCENTRANK(K:K,K1653),0)</f>
        <v/>
      </c>
      <c r="R1653">
        <f>L1653*weight1+M1653*weight2+N1653*weight3+O1653*weight4+P1653*weight5+Q1653*weight6</f>
        <v/>
      </c>
    </row>
    <row r="1654" spans="1:18">
      <c r="A1654">
        <f>RANK(R1654,R:R)</f>
        <v/>
      </c>
      <c r="B1654" t="s">
        <v>18634</v>
      </c>
      <c r="C1654">
        <f>VLOOKUP(B1654,'Input - companies list'!B:L,2,FALSE)</f>
        <v/>
      </c>
      <c r="D1654">
        <f>VLOOKUP(B1654,'Input - companies list'!B:L,11,FALSE)</f>
        <v/>
      </c>
      <c r="E1654">
        <f>VLOOKUP(B1654,'Input - companies list'!B:E,4,FALSE)</f>
        <v/>
      </c>
      <c r="F1654">
        <f>SUMIFS('Input - target event report'!H:H,'Input - target event report'!B:B,B1654,'Input - target event report'!D:D, "Private Investment")</f>
        <v/>
      </c>
      <c r="G1654">
        <f>IF(I1654&lt;2, "N/A", (MAXIFS('Input - target event report'!E:E,'Input - target event report'!B:B,B:B,'Input - target event report'!D:D,"Private Investment")-MINIFS('Input - target event report'!E:E,'Input - target event report'!B:B,B:B,'Input - target event report'!D:D,"Private Investment"))/(I1654-1))</f>
        <v/>
      </c>
      <c r="H1654">
        <f>IF(MAXIFS('Input - target event report'!E:E,'Input - target event report'!B:B,B:B,'Input - target event report'!D:D,"Private Investment") = 0, "N/A", TODAY() - MAXIFS('Input - target event report'!E:E,'Input - target event report'!B:B,B:B,'Input - target event report'!D:D,"Private Investment"))</f>
        <v/>
      </c>
      <c r="I1654">
        <f>COUNTIFS('Input - target event report'!B:B,B1654,'Input - target event report'!D:D, "Private Investment")</f>
        <v/>
      </c>
      <c r="J1654">
        <f>INDEX('Input - companies list'!$1:$10000,MATCH(B1654,'Input - companies list'!B:B,0),MATCH("Flow",'Input - companies list'!$1:$1,0 ))</f>
        <v/>
      </c>
      <c r="K1654">
        <f>INDEX('Input - companies list'!$1:$10000,MATCH(B1654,'Input - companies list'!B:B,0),MATCH("Inter-Cluster Connectivity",'Input - companies list'!$1:$1,0 ))</f>
        <v/>
      </c>
      <c r="L1654">
        <f>IFERROR(PERCENTRANK(F:F,F1654),0)</f>
        <v/>
      </c>
      <c r="M1654">
        <f>IFERROR(1 - PERCENTRANK(G:G,G1654),0)</f>
        <v/>
      </c>
      <c r="N1654">
        <f>IFERROR(1 - PERCENTRANK(H:H,H1654),0)</f>
        <v/>
      </c>
      <c r="O1654">
        <f>IFERROR(PERCENTRANK(I:I,I1654),0)</f>
        <v/>
      </c>
      <c r="P1654">
        <f>IFERROR(1 - PERCENTRANK(J:J,J1654),0)</f>
        <v/>
      </c>
      <c r="Q1654">
        <f>IFERROR(PERCENTRANK(K:K,K1654),0)</f>
        <v/>
      </c>
      <c r="R1654">
        <f>L1654*weight1+M1654*weight2+N1654*weight3+O1654*weight4+P1654*weight5+Q1654*weight6</f>
        <v/>
      </c>
    </row>
    <row r="1655" spans="1:18">
      <c r="A1655">
        <f>RANK(R1655,R:R)</f>
        <v/>
      </c>
      <c r="B1655" t="s">
        <v>18643</v>
      </c>
      <c r="C1655">
        <f>VLOOKUP(B1655,'Input - companies list'!B:L,2,FALSE)</f>
        <v/>
      </c>
      <c r="D1655">
        <f>VLOOKUP(B1655,'Input - companies list'!B:L,11,FALSE)</f>
        <v/>
      </c>
      <c r="E1655">
        <f>VLOOKUP(B1655,'Input - companies list'!B:E,4,FALSE)</f>
        <v/>
      </c>
      <c r="F1655">
        <f>SUMIFS('Input - target event report'!H:H,'Input - target event report'!B:B,B1655,'Input - target event report'!D:D, "Private Investment")</f>
        <v/>
      </c>
      <c r="G1655">
        <f>IF(I1655&lt;2, "N/A", (MAXIFS('Input - target event report'!E:E,'Input - target event report'!B:B,B:B,'Input - target event report'!D:D,"Private Investment")-MINIFS('Input - target event report'!E:E,'Input - target event report'!B:B,B:B,'Input - target event report'!D:D,"Private Investment"))/(I1655-1))</f>
        <v/>
      </c>
      <c r="H1655">
        <f>IF(MAXIFS('Input - target event report'!E:E,'Input - target event report'!B:B,B:B,'Input - target event report'!D:D,"Private Investment") = 0, "N/A", TODAY() - MAXIFS('Input - target event report'!E:E,'Input - target event report'!B:B,B:B,'Input - target event report'!D:D,"Private Investment"))</f>
        <v/>
      </c>
      <c r="I1655">
        <f>COUNTIFS('Input - target event report'!B:B,B1655,'Input - target event report'!D:D, "Private Investment")</f>
        <v/>
      </c>
      <c r="J1655">
        <f>INDEX('Input - companies list'!$1:$10000,MATCH(B1655,'Input - companies list'!B:B,0),MATCH("Flow",'Input - companies list'!$1:$1,0 ))</f>
        <v/>
      </c>
      <c r="K1655">
        <f>INDEX('Input - companies list'!$1:$10000,MATCH(B1655,'Input - companies list'!B:B,0),MATCH("Inter-Cluster Connectivity",'Input - companies list'!$1:$1,0 ))</f>
        <v/>
      </c>
      <c r="L1655">
        <f>IFERROR(PERCENTRANK(F:F,F1655),0)</f>
        <v/>
      </c>
      <c r="M1655">
        <f>IFERROR(1 - PERCENTRANK(G:G,G1655),0)</f>
        <v/>
      </c>
      <c r="N1655">
        <f>IFERROR(1 - PERCENTRANK(H:H,H1655),0)</f>
        <v/>
      </c>
      <c r="O1655">
        <f>IFERROR(PERCENTRANK(I:I,I1655),0)</f>
        <v/>
      </c>
      <c r="P1655">
        <f>IFERROR(1 - PERCENTRANK(J:J,J1655),0)</f>
        <v/>
      </c>
      <c r="Q1655">
        <f>IFERROR(PERCENTRANK(K:K,K1655),0)</f>
        <v/>
      </c>
      <c r="R1655">
        <f>L1655*weight1+M1655*weight2+N1655*weight3+O1655*weight4+P1655*weight5+Q1655*weight6</f>
        <v/>
      </c>
    </row>
    <row r="1656" spans="1:18">
      <c r="A1656">
        <f>RANK(R1656,R:R)</f>
        <v/>
      </c>
      <c r="B1656" t="s">
        <v>18655</v>
      </c>
      <c r="C1656">
        <f>VLOOKUP(B1656,'Input - companies list'!B:L,2,FALSE)</f>
        <v/>
      </c>
      <c r="D1656">
        <f>VLOOKUP(B1656,'Input - companies list'!B:L,11,FALSE)</f>
        <v/>
      </c>
      <c r="E1656">
        <f>VLOOKUP(B1656,'Input - companies list'!B:E,4,FALSE)</f>
        <v/>
      </c>
      <c r="F1656">
        <f>SUMIFS('Input - target event report'!H:H,'Input - target event report'!B:B,B1656,'Input - target event report'!D:D, "Private Investment")</f>
        <v/>
      </c>
      <c r="G1656">
        <f>IF(I1656&lt;2, "N/A", (MAXIFS('Input - target event report'!E:E,'Input - target event report'!B:B,B:B,'Input - target event report'!D:D,"Private Investment")-MINIFS('Input - target event report'!E:E,'Input - target event report'!B:B,B:B,'Input - target event report'!D:D,"Private Investment"))/(I1656-1))</f>
        <v/>
      </c>
      <c r="H1656">
        <f>IF(MAXIFS('Input - target event report'!E:E,'Input - target event report'!B:B,B:B,'Input - target event report'!D:D,"Private Investment") = 0, "N/A", TODAY() - MAXIFS('Input - target event report'!E:E,'Input - target event report'!B:B,B:B,'Input - target event report'!D:D,"Private Investment"))</f>
        <v/>
      </c>
      <c r="I1656">
        <f>COUNTIFS('Input - target event report'!B:B,B1656,'Input - target event report'!D:D, "Private Investment")</f>
        <v/>
      </c>
      <c r="J1656">
        <f>INDEX('Input - companies list'!$1:$10000,MATCH(B1656,'Input - companies list'!B:B,0),MATCH("Flow",'Input - companies list'!$1:$1,0 ))</f>
        <v/>
      </c>
      <c r="K1656">
        <f>INDEX('Input - companies list'!$1:$10000,MATCH(B1656,'Input - companies list'!B:B,0),MATCH("Inter-Cluster Connectivity",'Input - companies list'!$1:$1,0 ))</f>
        <v/>
      </c>
      <c r="L1656">
        <f>IFERROR(PERCENTRANK(F:F,F1656),0)</f>
        <v/>
      </c>
      <c r="M1656">
        <f>IFERROR(1 - PERCENTRANK(G:G,G1656),0)</f>
        <v/>
      </c>
      <c r="N1656">
        <f>IFERROR(1 - PERCENTRANK(H:H,H1656),0)</f>
        <v/>
      </c>
      <c r="O1656">
        <f>IFERROR(PERCENTRANK(I:I,I1656),0)</f>
        <v/>
      </c>
      <c r="P1656">
        <f>IFERROR(1 - PERCENTRANK(J:J,J1656),0)</f>
        <v/>
      </c>
      <c r="Q1656">
        <f>IFERROR(PERCENTRANK(K:K,K1656),0)</f>
        <v/>
      </c>
      <c r="R1656">
        <f>L1656*weight1+M1656*weight2+N1656*weight3+O1656*weight4+P1656*weight5+Q1656*weight6</f>
        <v/>
      </c>
    </row>
    <row r="1657" spans="1:18">
      <c r="A1657">
        <f>RANK(R1657,R:R)</f>
        <v/>
      </c>
      <c r="B1657" t="s">
        <v>18663</v>
      </c>
      <c r="C1657">
        <f>VLOOKUP(B1657,'Input - companies list'!B:L,2,FALSE)</f>
        <v/>
      </c>
      <c r="D1657">
        <f>VLOOKUP(B1657,'Input - companies list'!B:L,11,FALSE)</f>
        <v/>
      </c>
      <c r="E1657">
        <f>VLOOKUP(B1657,'Input - companies list'!B:E,4,FALSE)</f>
        <v/>
      </c>
      <c r="F1657">
        <f>SUMIFS('Input - target event report'!H:H,'Input - target event report'!B:B,B1657,'Input - target event report'!D:D, "Private Investment")</f>
        <v/>
      </c>
      <c r="G1657">
        <f>IF(I1657&lt;2, "N/A", (MAXIFS('Input - target event report'!E:E,'Input - target event report'!B:B,B:B,'Input - target event report'!D:D,"Private Investment")-MINIFS('Input - target event report'!E:E,'Input - target event report'!B:B,B:B,'Input - target event report'!D:D,"Private Investment"))/(I1657-1))</f>
        <v/>
      </c>
      <c r="H1657">
        <f>IF(MAXIFS('Input - target event report'!E:E,'Input - target event report'!B:B,B:B,'Input - target event report'!D:D,"Private Investment") = 0, "N/A", TODAY() - MAXIFS('Input - target event report'!E:E,'Input - target event report'!B:B,B:B,'Input - target event report'!D:D,"Private Investment"))</f>
        <v/>
      </c>
      <c r="I1657">
        <f>COUNTIFS('Input - target event report'!B:B,B1657,'Input - target event report'!D:D, "Private Investment")</f>
        <v/>
      </c>
      <c r="J1657">
        <f>INDEX('Input - companies list'!$1:$10000,MATCH(B1657,'Input - companies list'!B:B,0),MATCH("Flow",'Input - companies list'!$1:$1,0 ))</f>
        <v/>
      </c>
      <c r="K1657">
        <f>INDEX('Input - companies list'!$1:$10000,MATCH(B1657,'Input - companies list'!B:B,0),MATCH("Inter-Cluster Connectivity",'Input - companies list'!$1:$1,0 ))</f>
        <v/>
      </c>
      <c r="L1657">
        <f>IFERROR(PERCENTRANK(F:F,F1657),0)</f>
        <v/>
      </c>
      <c r="M1657">
        <f>IFERROR(1 - PERCENTRANK(G:G,G1657),0)</f>
        <v/>
      </c>
      <c r="N1657">
        <f>IFERROR(1 - PERCENTRANK(H:H,H1657),0)</f>
        <v/>
      </c>
      <c r="O1657">
        <f>IFERROR(PERCENTRANK(I:I,I1657),0)</f>
        <v/>
      </c>
      <c r="P1657">
        <f>IFERROR(1 - PERCENTRANK(J:J,J1657),0)</f>
        <v/>
      </c>
      <c r="Q1657">
        <f>IFERROR(PERCENTRANK(K:K,K1657),0)</f>
        <v/>
      </c>
      <c r="R1657">
        <f>L1657*weight1+M1657*weight2+N1657*weight3+O1657*weight4+P1657*weight5+Q1657*weight6</f>
        <v/>
      </c>
    </row>
    <row r="1658" spans="1:18">
      <c r="A1658">
        <f>RANK(R1658,R:R)</f>
        <v/>
      </c>
      <c r="B1658" t="s">
        <v>18673</v>
      </c>
      <c r="C1658">
        <f>VLOOKUP(B1658,'Input - companies list'!B:L,2,FALSE)</f>
        <v/>
      </c>
      <c r="D1658">
        <f>VLOOKUP(B1658,'Input - companies list'!B:L,11,FALSE)</f>
        <v/>
      </c>
      <c r="E1658">
        <f>VLOOKUP(B1658,'Input - companies list'!B:E,4,FALSE)</f>
        <v/>
      </c>
      <c r="F1658">
        <f>SUMIFS('Input - target event report'!H:H,'Input - target event report'!B:B,B1658,'Input - target event report'!D:D, "Private Investment")</f>
        <v/>
      </c>
      <c r="G1658">
        <f>IF(I1658&lt;2, "N/A", (MAXIFS('Input - target event report'!E:E,'Input - target event report'!B:B,B:B,'Input - target event report'!D:D,"Private Investment")-MINIFS('Input - target event report'!E:E,'Input - target event report'!B:B,B:B,'Input - target event report'!D:D,"Private Investment"))/(I1658-1))</f>
        <v/>
      </c>
      <c r="H1658">
        <f>IF(MAXIFS('Input - target event report'!E:E,'Input - target event report'!B:B,B:B,'Input - target event report'!D:D,"Private Investment") = 0, "N/A", TODAY() - MAXIFS('Input - target event report'!E:E,'Input - target event report'!B:B,B:B,'Input - target event report'!D:D,"Private Investment"))</f>
        <v/>
      </c>
      <c r="I1658">
        <f>COUNTIFS('Input - target event report'!B:B,B1658,'Input - target event report'!D:D, "Private Investment")</f>
        <v/>
      </c>
      <c r="J1658">
        <f>INDEX('Input - companies list'!$1:$10000,MATCH(B1658,'Input - companies list'!B:B,0),MATCH("Flow",'Input - companies list'!$1:$1,0 ))</f>
        <v/>
      </c>
      <c r="K1658">
        <f>INDEX('Input - companies list'!$1:$10000,MATCH(B1658,'Input - companies list'!B:B,0),MATCH("Inter-Cluster Connectivity",'Input - companies list'!$1:$1,0 ))</f>
        <v/>
      </c>
      <c r="L1658">
        <f>IFERROR(PERCENTRANK(F:F,F1658),0)</f>
        <v/>
      </c>
      <c r="M1658">
        <f>IFERROR(1 - PERCENTRANK(G:G,G1658),0)</f>
        <v/>
      </c>
      <c r="N1658">
        <f>IFERROR(1 - PERCENTRANK(H:H,H1658),0)</f>
        <v/>
      </c>
      <c r="O1658">
        <f>IFERROR(PERCENTRANK(I:I,I1658),0)</f>
        <v/>
      </c>
      <c r="P1658">
        <f>IFERROR(1 - PERCENTRANK(J:J,J1658),0)</f>
        <v/>
      </c>
      <c r="Q1658">
        <f>IFERROR(PERCENTRANK(K:K,K1658),0)</f>
        <v/>
      </c>
      <c r="R1658">
        <f>L1658*weight1+M1658*weight2+N1658*weight3+O1658*weight4+P1658*weight5+Q1658*weight6</f>
        <v/>
      </c>
    </row>
    <row r="1659" spans="1:18">
      <c r="A1659">
        <f>RANK(R1659,R:R)</f>
        <v/>
      </c>
      <c r="B1659" t="s">
        <v>18684</v>
      </c>
      <c r="C1659">
        <f>VLOOKUP(B1659,'Input - companies list'!B:L,2,FALSE)</f>
        <v/>
      </c>
      <c r="D1659">
        <f>VLOOKUP(B1659,'Input - companies list'!B:L,11,FALSE)</f>
        <v/>
      </c>
      <c r="E1659">
        <f>VLOOKUP(B1659,'Input - companies list'!B:E,4,FALSE)</f>
        <v/>
      </c>
      <c r="F1659">
        <f>SUMIFS('Input - target event report'!H:H,'Input - target event report'!B:B,B1659,'Input - target event report'!D:D, "Private Investment")</f>
        <v/>
      </c>
      <c r="G1659">
        <f>IF(I1659&lt;2, "N/A", (MAXIFS('Input - target event report'!E:E,'Input - target event report'!B:B,B:B,'Input - target event report'!D:D,"Private Investment")-MINIFS('Input - target event report'!E:E,'Input - target event report'!B:B,B:B,'Input - target event report'!D:D,"Private Investment"))/(I1659-1))</f>
        <v/>
      </c>
      <c r="H1659">
        <f>IF(MAXIFS('Input - target event report'!E:E,'Input - target event report'!B:B,B:B,'Input - target event report'!D:D,"Private Investment") = 0, "N/A", TODAY() - MAXIFS('Input - target event report'!E:E,'Input - target event report'!B:B,B:B,'Input - target event report'!D:D,"Private Investment"))</f>
        <v/>
      </c>
      <c r="I1659">
        <f>COUNTIFS('Input - target event report'!B:B,B1659,'Input - target event report'!D:D, "Private Investment")</f>
        <v/>
      </c>
      <c r="J1659">
        <f>INDEX('Input - companies list'!$1:$10000,MATCH(B1659,'Input - companies list'!B:B,0),MATCH("Flow",'Input - companies list'!$1:$1,0 ))</f>
        <v/>
      </c>
      <c r="K1659">
        <f>INDEX('Input - companies list'!$1:$10000,MATCH(B1659,'Input - companies list'!B:B,0),MATCH("Inter-Cluster Connectivity",'Input - companies list'!$1:$1,0 ))</f>
        <v/>
      </c>
      <c r="L1659">
        <f>IFERROR(PERCENTRANK(F:F,F1659),0)</f>
        <v/>
      </c>
      <c r="M1659">
        <f>IFERROR(1 - PERCENTRANK(G:G,G1659),0)</f>
        <v/>
      </c>
      <c r="N1659">
        <f>IFERROR(1 - PERCENTRANK(H:H,H1659),0)</f>
        <v/>
      </c>
      <c r="O1659">
        <f>IFERROR(PERCENTRANK(I:I,I1659),0)</f>
        <v/>
      </c>
      <c r="P1659">
        <f>IFERROR(1 - PERCENTRANK(J:J,J1659),0)</f>
        <v/>
      </c>
      <c r="Q1659">
        <f>IFERROR(PERCENTRANK(K:K,K1659),0)</f>
        <v/>
      </c>
      <c r="R1659">
        <f>L1659*weight1+M1659*weight2+N1659*weight3+O1659*weight4+P1659*weight5+Q1659*weight6</f>
        <v/>
      </c>
    </row>
    <row r="1660" spans="1:18">
      <c r="A1660">
        <f>RANK(R1660,R:R)</f>
        <v/>
      </c>
      <c r="B1660" t="s">
        <v>18694</v>
      </c>
      <c r="C1660">
        <f>VLOOKUP(B1660,'Input - companies list'!B:L,2,FALSE)</f>
        <v/>
      </c>
      <c r="D1660">
        <f>VLOOKUP(B1660,'Input - companies list'!B:L,11,FALSE)</f>
        <v/>
      </c>
      <c r="E1660">
        <f>VLOOKUP(B1660,'Input - companies list'!B:E,4,FALSE)</f>
        <v/>
      </c>
      <c r="F1660">
        <f>SUMIFS('Input - target event report'!H:H,'Input - target event report'!B:B,B1660,'Input - target event report'!D:D, "Private Investment")</f>
        <v/>
      </c>
      <c r="G1660">
        <f>IF(I1660&lt;2, "N/A", (MAXIFS('Input - target event report'!E:E,'Input - target event report'!B:B,B:B,'Input - target event report'!D:D,"Private Investment")-MINIFS('Input - target event report'!E:E,'Input - target event report'!B:B,B:B,'Input - target event report'!D:D,"Private Investment"))/(I1660-1))</f>
        <v/>
      </c>
      <c r="H1660">
        <f>IF(MAXIFS('Input - target event report'!E:E,'Input - target event report'!B:B,B:B,'Input - target event report'!D:D,"Private Investment") = 0, "N/A", TODAY() - MAXIFS('Input - target event report'!E:E,'Input - target event report'!B:B,B:B,'Input - target event report'!D:D,"Private Investment"))</f>
        <v/>
      </c>
      <c r="I1660">
        <f>COUNTIFS('Input - target event report'!B:B,B1660,'Input - target event report'!D:D, "Private Investment")</f>
        <v/>
      </c>
      <c r="J1660">
        <f>INDEX('Input - companies list'!$1:$10000,MATCH(B1660,'Input - companies list'!B:B,0),MATCH("Flow",'Input - companies list'!$1:$1,0 ))</f>
        <v/>
      </c>
      <c r="K1660">
        <f>INDEX('Input - companies list'!$1:$10000,MATCH(B1660,'Input - companies list'!B:B,0),MATCH("Inter-Cluster Connectivity",'Input - companies list'!$1:$1,0 ))</f>
        <v/>
      </c>
      <c r="L1660">
        <f>IFERROR(PERCENTRANK(F:F,F1660),0)</f>
        <v/>
      </c>
      <c r="M1660">
        <f>IFERROR(1 - PERCENTRANK(G:G,G1660),0)</f>
        <v/>
      </c>
      <c r="N1660">
        <f>IFERROR(1 - PERCENTRANK(H:H,H1660),0)</f>
        <v/>
      </c>
      <c r="O1660">
        <f>IFERROR(PERCENTRANK(I:I,I1660),0)</f>
        <v/>
      </c>
      <c r="P1660">
        <f>IFERROR(1 - PERCENTRANK(J:J,J1660),0)</f>
        <v/>
      </c>
      <c r="Q1660">
        <f>IFERROR(PERCENTRANK(K:K,K1660),0)</f>
        <v/>
      </c>
      <c r="R1660">
        <f>L1660*weight1+M1660*weight2+N1660*weight3+O1660*weight4+P1660*weight5+Q1660*weight6</f>
        <v/>
      </c>
    </row>
    <row r="1661" spans="1:18">
      <c r="A1661">
        <f>RANK(R1661,R:R)</f>
        <v/>
      </c>
      <c r="B1661" t="s">
        <v>18704</v>
      </c>
      <c r="C1661">
        <f>VLOOKUP(B1661,'Input - companies list'!B:L,2,FALSE)</f>
        <v/>
      </c>
      <c r="D1661">
        <f>VLOOKUP(B1661,'Input - companies list'!B:L,11,FALSE)</f>
        <v/>
      </c>
      <c r="E1661">
        <f>VLOOKUP(B1661,'Input - companies list'!B:E,4,FALSE)</f>
        <v/>
      </c>
      <c r="F1661">
        <f>SUMIFS('Input - target event report'!H:H,'Input - target event report'!B:B,B1661,'Input - target event report'!D:D, "Private Investment")</f>
        <v/>
      </c>
      <c r="G1661">
        <f>IF(I1661&lt;2, "N/A", (MAXIFS('Input - target event report'!E:E,'Input - target event report'!B:B,B:B,'Input - target event report'!D:D,"Private Investment")-MINIFS('Input - target event report'!E:E,'Input - target event report'!B:B,B:B,'Input - target event report'!D:D,"Private Investment"))/(I1661-1))</f>
        <v/>
      </c>
      <c r="H1661">
        <f>IF(MAXIFS('Input - target event report'!E:E,'Input - target event report'!B:B,B:B,'Input - target event report'!D:D,"Private Investment") = 0, "N/A", TODAY() - MAXIFS('Input - target event report'!E:E,'Input - target event report'!B:B,B:B,'Input - target event report'!D:D,"Private Investment"))</f>
        <v/>
      </c>
      <c r="I1661">
        <f>COUNTIFS('Input - target event report'!B:B,B1661,'Input - target event report'!D:D, "Private Investment")</f>
        <v/>
      </c>
      <c r="J1661">
        <f>INDEX('Input - companies list'!$1:$10000,MATCH(B1661,'Input - companies list'!B:B,0),MATCH("Flow",'Input - companies list'!$1:$1,0 ))</f>
        <v/>
      </c>
      <c r="K1661">
        <f>INDEX('Input - companies list'!$1:$10000,MATCH(B1661,'Input - companies list'!B:B,0),MATCH("Inter-Cluster Connectivity",'Input - companies list'!$1:$1,0 ))</f>
        <v/>
      </c>
      <c r="L1661">
        <f>IFERROR(PERCENTRANK(F:F,F1661),0)</f>
        <v/>
      </c>
      <c r="M1661">
        <f>IFERROR(1 - PERCENTRANK(G:G,G1661),0)</f>
        <v/>
      </c>
      <c r="N1661">
        <f>IFERROR(1 - PERCENTRANK(H:H,H1661),0)</f>
        <v/>
      </c>
      <c r="O1661">
        <f>IFERROR(PERCENTRANK(I:I,I1661),0)</f>
        <v/>
      </c>
      <c r="P1661">
        <f>IFERROR(1 - PERCENTRANK(J:J,J1661),0)</f>
        <v/>
      </c>
      <c r="Q1661">
        <f>IFERROR(PERCENTRANK(K:K,K1661),0)</f>
        <v/>
      </c>
      <c r="R1661">
        <f>L1661*weight1+M1661*weight2+N1661*weight3+O1661*weight4+P1661*weight5+Q1661*weight6</f>
        <v/>
      </c>
    </row>
    <row r="1662" spans="1:18">
      <c r="A1662">
        <f>RANK(R1662,R:R)</f>
        <v/>
      </c>
      <c r="B1662" t="s">
        <v>18716</v>
      </c>
      <c r="C1662">
        <f>VLOOKUP(B1662,'Input - companies list'!B:L,2,FALSE)</f>
        <v/>
      </c>
      <c r="D1662">
        <f>VLOOKUP(B1662,'Input - companies list'!B:L,11,FALSE)</f>
        <v/>
      </c>
      <c r="E1662">
        <f>VLOOKUP(B1662,'Input - companies list'!B:E,4,FALSE)</f>
        <v/>
      </c>
      <c r="F1662">
        <f>SUMIFS('Input - target event report'!H:H,'Input - target event report'!B:B,B1662,'Input - target event report'!D:D, "Private Investment")</f>
        <v/>
      </c>
      <c r="G1662">
        <f>IF(I1662&lt;2, "N/A", (MAXIFS('Input - target event report'!E:E,'Input - target event report'!B:B,B:B,'Input - target event report'!D:D,"Private Investment")-MINIFS('Input - target event report'!E:E,'Input - target event report'!B:B,B:B,'Input - target event report'!D:D,"Private Investment"))/(I1662-1))</f>
        <v/>
      </c>
      <c r="H1662">
        <f>IF(MAXIFS('Input - target event report'!E:E,'Input - target event report'!B:B,B:B,'Input - target event report'!D:D,"Private Investment") = 0, "N/A", TODAY() - MAXIFS('Input - target event report'!E:E,'Input - target event report'!B:B,B:B,'Input - target event report'!D:D,"Private Investment"))</f>
        <v/>
      </c>
      <c r="I1662">
        <f>COUNTIFS('Input - target event report'!B:B,B1662,'Input - target event report'!D:D, "Private Investment")</f>
        <v/>
      </c>
      <c r="J1662">
        <f>INDEX('Input - companies list'!$1:$10000,MATCH(B1662,'Input - companies list'!B:B,0),MATCH("Flow",'Input - companies list'!$1:$1,0 ))</f>
        <v/>
      </c>
      <c r="K1662">
        <f>INDEX('Input - companies list'!$1:$10000,MATCH(B1662,'Input - companies list'!B:B,0),MATCH("Inter-Cluster Connectivity",'Input - companies list'!$1:$1,0 ))</f>
        <v/>
      </c>
      <c r="L1662">
        <f>IFERROR(PERCENTRANK(F:F,F1662),0)</f>
        <v/>
      </c>
      <c r="M1662">
        <f>IFERROR(1 - PERCENTRANK(G:G,G1662),0)</f>
        <v/>
      </c>
      <c r="N1662">
        <f>IFERROR(1 - PERCENTRANK(H:H,H1662),0)</f>
        <v/>
      </c>
      <c r="O1662">
        <f>IFERROR(PERCENTRANK(I:I,I1662),0)</f>
        <v/>
      </c>
      <c r="P1662">
        <f>IFERROR(1 - PERCENTRANK(J:J,J1662),0)</f>
        <v/>
      </c>
      <c r="Q1662">
        <f>IFERROR(PERCENTRANK(K:K,K1662),0)</f>
        <v/>
      </c>
      <c r="R1662">
        <f>L1662*weight1+M1662*weight2+N1662*weight3+O1662*weight4+P1662*weight5+Q1662*weight6</f>
        <v/>
      </c>
    </row>
    <row r="1663" spans="1:18">
      <c r="A1663">
        <f>RANK(R1663,R:R)</f>
        <v/>
      </c>
      <c r="B1663" t="s">
        <v>18728</v>
      </c>
      <c r="C1663">
        <f>VLOOKUP(B1663,'Input - companies list'!B:L,2,FALSE)</f>
        <v/>
      </c>
      <c r="D1663">
        <f>VLOOKUP(B1663,'Input - companies list'!B:L,11,FALSE)</f>
        <v/>
      </c>
      <c r="E1663">
        <f>VLOOKUP(B1663,'Input - companies list'!B:E,4,FALSE)</f>
        <v/>
      </c>
      <c r="F1663">
        <f>SUMIFS('Input - target event report'!H:H,'Input - target event report'!B:B,B1663,'Input - target event report'!D:D, "Private Investment")</f>
        <v/>
      </c>
      <c r="G1663">
        <f>IF(I1663&lt;2, "N/A", (MAXIFS('Input - target event report'!E:E,'Input - target event report'!B:B,B:B,'Input - target event report'!D:D,"Private Investment")-MINIFS('Input - target event report'!E:E,'Input - target event report'!B:B,B:B,'Input - target event report'!D:D,"Private Investment"))/(I1663-1))</f>
        <v/>
      </c>
      <c r="H1663">
        <f>IF(MAXIFS('Input - target event report'!E:E,'Input - target event report'!B:B,B:B,'Input - target event report'!D:D,"Private Investment") = 0, "N/A", TODAY() - MAXIFS('Input - target event report'!E:E,'Input - target event report'!B:B,B:B,'Input - target event report'!D:D,"Private Investment"))</f>
        <v/>
      </c>
      <c r="I1663">
        <f>COUNTIFS('Input - target event report'!B:B,B1663,'Input - target event report'!D:D, "Private Investment")</f>
        <v/>
      </c>
      <c r="J1663">
        <f>INDEX('Input - companies list'!$1:$10000,MATCH(B1663,'Input - companies list'!B:B,0),MATCH("Flow",'Input - companies list'!$1:$1,0 ))</f>
        <v/>
      </c>
      <c r="K1663">
        <f>INDEX('Input - companies list'!$1:$10000,MATCH(B1663,'Input - companies list'!B:B,0),MATCH("Inter-Cluster Connectivity",'Input - companies list'!$1:$1,0 ))</f>
        <v/>
      </c>
      <c r="L1663">
        <f>IFERROR(PERCENTRANK(F:F,F1663),0)</f>
        <v/>
      </c>
      <c r="M1663">
        <f>IFERROR(1 - PERCENTRANK(G:G,G1663),0)</f>
        <v/>
      </c>
      <c r="N1663">
        <f>IFERROR(1 - PERCENTRANK(H:H,H1663),0)</f>
        <v/>
      </c>
      <c r="O1663">
        <f>IFERROR(PERCENTRANK(I:I,I1663),0)</f>
        <v/>
      </c>
      <c r="P1663">
        <f>IFERROR(1 - PERCENTRANK(J:J,J1663),0)</f>
        <v/>
      </c>
      <c r="Q1663">
        <f>IFERROR(PERCENTRANK(K:K,K1663),0)</f>
        <v/>
      </c>
      <c r="R1663">
        <f>L1663*weight1+M1663*weight2+N1663*weight3+O1663*weight4+P1663*weight5+Q1663*weight6</f>
        <v/>
      </c>
    </row>
    <row r="1664" spans="1:18">
      <c r="A1664">
        <f>RANK(R1664,R:R)</f>
        <v/>
      </c>
      <c r="B1664" t="s">
        <v>18738</v>
      </c>
      <c r="C1664">
        <f>VLOOKUP(B1664,'Input - companies list'!B:L,2,FALSE)</f>
        <v/>
      </c>
      <c r="D1664">
        <f>VLOOKUP(B1664,'Input - companies list'!B:L,11,FALSE)</f>
        <v/>
      </c>
      <c r="E1664">
        <f>VLOOKUP(B1664,'Input - companies list'!B:E,4,FALSE)</f>
        <v/>
      </c>
      <c r="F1664">
        <f>SUMIFS('Input - target event report'!H:H,'Input - target event report'!B:B,B1664,'Input - target event report'!D:D, "Private Investment")</f>
        <v/>
      </c>
      <c r="G1664">
        <f>IF(I1664&lt;2, "N/A", (MAXIFS('Input - target event report'!E:E,'Input - target event report'!B:B,B:B,'Input - target event report'!D:D,"Private Investment")-MINIFS('Input - target event report'!E:E,'Input - target event report'!B:B,B:B,'Input - target event report'!D:D,"Private Investment"))/(I1664-1))</f>
        <v/>
      </c>
      <c r="H1664">
        <f>IF(MAXIFS('Input - target event report'!E:E,'Input - target event report'!B:B,B:B,'Input - target event report'!D:D,"Private Investment") = 0, "N/A", TODAY() - MAXIFS('Input - target event report'!E:E,'Input - target event report'!B:B,B:B,'Input - target event report'!D:D,"Private Investment"))</f>
        <v/>
      </c>
      <c r="I1664">
        <f>COUNTIFS('Input - target event report'!B:B,B1664,'Input - target event report'!D:D, "Private Investment")</f>
        <v/>
      </c>
      <c r="J1664">
        <f>INDEX('Input - companies list'!$1:$10000,MATCH(B1664,'Input - companies list'!B:B,0),MATCH("Flow",'Input - companies list'!$1:$1,0 ))</f>
        <v/>
      </c>
      <c r="K1664">
        <f>INDEX('Input - companies list'!$1:$10000,MATCH(B1664,'Input - companies list'!B:B,0),MATCH("Inter-Cluster Connectivity",'Input - companies list'!$1:$1,0 ))</f>
        <v/>
      </c>
      <c r="L1664">
        <f>IFERROR(PERCENTRANK(F:F,F1664),0)</f>
        <v/>
      </c>
      <c r="M1664">
        <f>IFERROR(1 - PERCENTRANK(G:G,G1664),0)</f>
        <v/>
      </c>
      <c r="N1664">
        <f>IFERROR(1 - PERCENTRANK(H:H,H1664),0)</f>
        <v/>
      </c>
      <c r="O1664">
        <f>IFERROR(PERCENTRANK(I:I,I1664),0)</f>
        <v/>
      </c>
      <c r="P1664">
        <f>IFERROR(1 - PERCENTRANK(J:J,J1664),0)</f>
        <v/>
      </c>
      <c r="Q1664">
        <f>IFERROR(PERCENTRANK(K:K,K1664),0)</f>
        <v/>
      </c>
      <c r="R1664">
        <f>L1664*weight1+M1664*weight2+N1664*weight3+O1664*weight4+P1664*weight5+Q1664*weight6</f>
        <v/>
      </c>
    </row>
    <row r="1665" spans="1:18">
      <c r="A1665">
        <f>RANK(R1665,R:R)</f>
        <v/>
      </c>
      <c r="B1665" t="s">
        <v>18748</v>
      </c>
      <c r="C1665">
        <f>VLOOKUP(B1665,'Input - companies list'!B:L,2,FALSE)</f>
        <v/>
      </c>
      <c r="D1665">
        <f>VLOOKUP(B1665,'Input - companies list'!B:L,11,FALSE)</f>
        <v/>
      </c>
      <c r="E1665">
        <f>VLOOKUP(B1665,'Input - companies list'!B:E,4,FALSE)</f>
        <v/>
      </c>
      <c r="F1665">
        <f>SUMIFS('Input - target event report'!H:H,'Input - target event report'!B:B,B1665,'Input - target event report'!D:D, "Private Investment")</f>
        <v/>
      </c>
      <c r="G1665">
        <f>IF(I1665&lt;2, "N/A", (MAXIFS('Input - target event report'!E:E,'Input - target event report'!B:B,B:B,'Input - target event report'!D:D,"Private Investment")-MINIFS('Input - target event report'!E:E,'Input - target event report'!B:B,B:B,'Input - target event report'!D:D,"Private Investment"))/(I1665-1))</f>
        <v/>
      </c>
      <c r="H1665">
        <f>IF(MAXIFS('Input - target event report'!E:E,'Input - target event report'!B:B,B:B,'Input - target event report'!D:D,"Private Investment") = 0, "N/A", TODAY() - MAXIFS('Input - target event report'!E:E,'Input - target event report'!B:B,B:B,'Input - target event report'!D:D,"Private Investment"))</f>
        <v/>
      </c>
      <c r="I1665">
        <f>COUNTIFS('Input - target event report'!B:B,B1665,'Input - target event report'!D:D, "Private Investment")</f>
        <v/>
      </c>
      <c r="J1665">
        <f>INDEX('Input - companies list'!$1:$10000,MATCH(B1665,'Input - companies list'!B:B,0),MATCH("Flow",'Input - companies list'!$1:$1,0 ))</f>
        <v/>
      </c>
      <c r="K1665">
        <f>INDEX('Input - companies list'!$1:$10000,MATCH(B1665,'Input - companies list'!B:B,0),MATCH("Inter-Cluster Connectivity",'Input - companies list'!$1:$1,0 ))</f>
        <v/>
      </c>
      <c r="L1665">
        <f>IFERROR(PERCENTRANK(F:F,F1665),0)</f>
        <v/>
      </c>
      <c r="M1665">
        <f>IFERROR(1 - PERCENTRANK(G:G,G1665),0)</f>
        <v/>
      </c>
      <c r="N1665">
        <f>IFERROR(1 - PERCENTRANK(H:H,H1665),0)</f>
        <v/>
      </c>
      <c r="O1665">
        <f>IFERROR(PERCENTRANK(I:I,I1665),0)</f>
        <v/>
      </c>
      <c r="P1665">
        <f>IFERROR(1 - PERCENTRANK(J:J,J1665),0)</f>
        <v/>
      </c>
      <c r="Q1665">
        <f>IFERROR(PERCENTRANK(K:K,K1665),0)</f>
        <v/>
      </c>
      <c r="R1665">
        <f>L1665*weight1+M1665*weight2+N1665*weight3+O1665*weight4+P1665*weight5+Q1665*weight6</f>
        <v/>
      </c>
    </row>
    <row r="1666" spans="1:18">
      <c r="A1666">
        <f>RANK(R1666,R:R)</f>
        <v/>
      </c>
      <c r="B1666" t="s">
        <v>18759</v>
      </c>
      <c r="C1666">
        <f>VLOOKUP(B1666,'Input - companies list'!B:L,2,FALSE)</f>
        <v/>
      </c>
      <c r="D1666">
        <f>VLOOKUP(B1666,'Input - companies list'!B:L,11,FALSE)</f>
        <v/>
      </c>
      <c r="E1666">
        <f>VLOOKUP(B1666,'Input - companies list'!B:E,4,FALSE)</f>
        <v/>
      </c>
      <c r="F1666">
        <f>SUMIFS('Input - target event report'!H:H,'Input - target event report'!B:B,B1666,'Input - target event report'!D:D, "Private Investment")</f>
        <v/>
      </c>
      <c r="G1666">
        <f>IF(I1666&lt;2, "N/A", (MAXIFS('Input - target event report'!E:E,'Input - target event report'!B:B,B:B,'Input - target event report'!D:D,"Private Investment")-MINIFS('Input - target event report'!E:E,'Input - target event report'!B:B,B:B,'Input - target event report'!D:D,"Private Investment"))/(I1666-1))</f>
        <v/>
      </c>
      <c r="H1666">
        <f>IF(MAXIFS('Input - target event report'!E:E,'Input - target event report'!B:B,B:B,'Input - target event report'!D:D,"Private Investment") = 0, "N/A", TODAY() - MAXIFS('Input - target event report'!E:E,'Input - target event report'!B:B,B:B,'Input - target event report'!D:D,"Private Investment"))</f>
        <v/>
      </c>
      <c r="I1666">
        <f>COUNTIFS('Input - target event report'!B:B,B1666,'Input - target event report'!D:D, "Private Investment")</f>
        <v/>
      </c>
      <c r="J1666">
        <f>INDEX('Input - companies list'!$1:$10000,MATCH(B1666,'Input - companies list'!B:B,0),MATCH("Flow",'Input - companies list'!$1:$1,0 ))</f>
        <v/>
      </c>
      <c r="K1666">
        <f>INDEX('Input - companies list'!$1:$10000,MATCH(B1666,'Input - companies list'!B:B,0),MATCH("Inter-Cluster Connectivity",'Input - companies list'!$1:$1,0 ))</f>
        <v/>
      </c>
      <c r="L1666">
        <f>IFERROR(PERCENTRANK(F:F,F1666),0)</f>
        <v/>
      </c>
      <c r="M1666">
        <f>IFERROR(1 - PERCENTRANK(G:G,G1666),0)</f>
        <v/>
      </c>
      <c r="N1666">
        <f>IFERROR(1 - PERCENTRANK(H:H,H1666),0)</f>
        <v/>
      </c>
      <c r="O1666">
        <f>IFERROR(PERCENTRANK(I:I,I1666),0)</f>
        <v/>
      </c>
      <c r="P1666">
        <f>IFERROR(1 - PERCENTRANK(J:J,J1666),0)</f>
        <v/>
      </c>
      <c r="Q1666">
        <f>IFERROR(PERCENTRANK(K:K,K1666),0)</f>
        <v/>
      </c>
      <c r="R1666">
        <f>L1666*weight1+M1666*weight2+N1666*weight3+O1666*weight4+P1666*weight5+Q1666*weight6</f>
        <v/>
      </c>
    </row>
    <row r="1667" spans="1:18">
      <c r="A1667">
        <f>RANK(R1667,R:R)</f>
        <v/>
      </c>
      <c r="B1667" t="s">
        <v>18770</v>
      </c>
      <c r="C1667">
        <f>VLOOKUP(B1667,'Input - companies list'!B:L,2,FALSE)</f>
        <v/>
      </c>
      <c r="D1667">
        <f>VLOOKUP(B1667,'Input - companies list'!B:L,11,FALSE)</f>
        <v/>
      </c>
      <c r="E1667">
        <f>VLOOKUP(B1667,'Input - companies list'!B:E,4,FALSE)</f>
        <v/>
      </c>
      <c r="F1667">
        <f>SUMIFS('Input - target event report'!H:H,'Input - target event report'!B:B,B1667,'Input - target event report'!D:D, "Private Investment")</f>
        <v/>
      </c>
      <c r="G1667">
        <f>IF(I1667&lt;2, "N/A", (MAXIFS('Input - target event report'!E:E,'Input - target event report'!B:B,B:B,'Input - target event report'!D:D,"Private Investment")-MINIFS('Input - target event report'!E:E,'Input - target event report'!B:B,B:B,'Input - target event report'!D:D,"Private Investment"))/(I1667-1))</f>
        <v/>
      </c>
      <c r="H1667">
        <f>IF(MAXIFS('Input - target event report'!E:E,'Input - target event report'!B:B,B:B,'Input - target event report'!D:D,"Private Investment") = 0, "N/A", TODAY() - MAXIFS('Input - target event report'!E:E,'Input - target event report'!B:B,B:B,'Input - target event report'!D:D,"Private Investment"))</f>
        <v/>
      </c>
      <c r="I1667">
        <f>COUNTIFS('Input - target event report'!B:B,B1667,'Input - target event report'!D:D, "Private Investment")</f>
        <v/>
      </c>
      <c r="J1667">
        <f>INDEX('Input - companies list'!$1:$10000,MATCH(B1667,'Input - companies list'!B:B,0),MATCH("Flow",'Input - companies list'!$1:$1,0 ))</f>
        <v/>
      </c>
      <c r="K1667">
        <f>INDEX('Input - companies list'!$1:$10000,MATCH(B1667,'Input - companies list'!B:B,0),MATCH("Inter-Cluster Connectivity",'Input - companies list'!$1:$1,0 ))</f>
        <v/>
      </c>
      <c r="L1667">
        <f>IFERROR(PERCENTRANK(F:F,F1667),0)</f>
        <v/>
      </c>
      <c r="M1667">
        <f>IFERROR(1 - PERCENTRANK(G:G,G1667),0)</f>
        <v/>
      </c>
      <c r="N1667">
        <f>IFERROR(1 - PERCENTRANK(H:H,H1667),0)</f>
        <v/>
      </c>
      <c r="O1667">
        <f>IFERROR(PERCENTRANK(I:I,I1667),0)</f>
        <v/>
      </c>
      <c r="P1667">
        <f>IFERROR(1 - PERCENTRANK(J:J,J1667),0)</f>
        <v/>
      </c>
      <c r="Q1667">
        <f>IFERROR(PERCENTRANK(K:K,K1667),0)</f>
        <v/>
      </c>
      <c r="R1667">
        <f>L1667*weight1+M1667*weight2+N1667*weight3+O1667*weight4+P1667*weight5+Q1667*weight6</f>
        <v/>
      </c>
    </row>
    <row r="1668" spans="1:18">
      <c r="A1668">
        <f>RANK(R1668,R:R)</f>
        <v/>
      </c>
      <c r="B1668" t="s">
        <v>18779</v>
      </c>
      <c r="C1668">
        <f>VLOOKUP(B1668,'Input - companies list'!B:L,2,FALSE)</f>
        <v/>
      </c>
      <c r="D1668">
        <f>VLOOKUP(B1668,'Input - companies list'!B:L,11,FALSE)</f>
        <v/>
      </c>
      <c r="E1668">
        <f>VLOOKUP(B1668,'Input - companies list'!B:E,4,FALSE)</f>
        <v/>
      </c>
      <c r="F1668">
        <f>SUMIFS('Input - target event report'!H:H,'Input - target event report'!B:B,B1668,'Input - target event report'!D:D, "Private Investment")</f>
        <v/>
      </c>
      <c r="G1668">
        <f>IF(I1668&lt;2, "N/A", (MAXIFS('Input - target event report'!E:E,'Input - target event report'!B:B,B:B,'Input - target event report'!D:D,"Private Investment")-MINIFS('Input - target event report'!E:E,'Input - target event report'!B:B,B:B,'Input - target event report'!D:D,"Private Investment"))/(I1668-1))</f>
        <v/>
      </c>
      <c r="H1668">
        <f>IF(MAXIFS('Input - target event report'!E:E,'Input - target event report'!B:B,B:B,'Input - target event report'!D:D,"Private Investment") = 0, "N/A", TODAY() - MAXIFS('Input - target event report'!E:E,'Input - target event report'!B:B,B:B,'Input - target event report'!D:D,"Private Investment"))</f>
        <v/>
      </c>
      <c r="I1668">
        <f>COUNTIFS('Input - target event report'!B:B,B1668,'Input - target event report'!D:D, "Private Investment")</f>
        <v/>
      </c>
      <c r="J1668">
        <f>INDEX('Input - companies list'!$1:$10000,MATCH(B1668,'Input - companies list'!B:B,0),MATCH("Flow",'Input - companies list'!$1:$1,0 ))</f>
        <v/>
      </c>
      <c r="K1668">
        <f>INDEX('Input - companies list'!$1:$10000,MATCH(B1668,'Input - companies list'!B:B,0),MATCH("Inter-Cluster Connectivity",'Input - companies list'!$1:$1,0 ))</f>
        <v/>
      </c>
      <c r="L1668">
        <f>IFERROR(PERCENTRANK(F:F,F1668),0)</f>
        <v/>
      </c>
      <c r="M1668">
        <f>IFERROR(1 - PERCENTRANK(G:G,G1668),0)</f>
        <v/>
      </c>
      <c r="N1668">
        <f>IFERROR(1 - PERCENTRANK(H:H,H1668),0)</f>
        <v/>
      </c>
      <c r="O1668">
        <f>IFERROR(PERCENTRANK(I:I,I1668),0)</f>
        <v/>
      </c>
      <c r="P1668">
        <f>IFERROR(1 - PERCENTRANK(J:J,J1668),0)</f>
        <v/>
      </c>
      <c r="Q1668">
        <f>IFERROR(PERCENTRANK(K:K,K1668),0)</f>
        <v/>
      </c>
      <c r="R1668">
        <f>L1668*weight1+M1668*weight2+N1668*weight3+O1668*weight4+P1668*weight5+Q1668*weight6</f>
        <v/>
      </c>
    </row>
    <row r="1669" spans="1:18">
      <c r="A1669">
        <f>RANK(R1669,R:R)</f>
        <v/>
      </c>
      <c r="B1669" t="s">
        <v>18790</v>
      </c>
      <c r="C1669">
        <f>VLOOKUP(B1669,'Input - companies list'!B:L,2,FALSE)</f>
        <v/>
      </c>
      <c r="D1669">
        <f>VLOOKUP(B1669,'Input - companies list'!B:L,11,FALSE)</f>
        <v/>
      </c>
      <c r="E1669">
        <f>VLOOKUP(B1669,'Input - companies list'!B:E,4,FALSE)</f>
        <v/>
      </c>
      <c r="F1669">
        <f>SUMIFS('Input - target event report'!H:H,'Input - target event report'!B:B,B1669,'Input - target event report'!D:D, "Private Investment")</f>
        <v/>
      </c>
      <c r="G1669">
        <f>IF(I1669&lt;2, "N/A", (MAXIFS('Input - target event report'!E:E,'Input - target event report'!B:B,B:B,'Input - target event report'!D:D,"Private Investment")-MINIFS('Input - target event report'!E:E,'Input - target event report'!B:B,B:B,'Input - target event report'!D:D,"Private Investment"))/(I1669-1))</f>
        <v/>
      </c>
      <c r="H1669">
        <f>IF(MAXIFS('Input - target event report'!E:E,'Input - target event report'!B:B,B:B,'Input - target event report'!D:D,"Private Investment") = 0, "N/A", TODAY() - MAXIFS('Input - target event report'!E:E,'Input - target event report'!B:B,B:B,'Input - target event report'!D:D,"Private Investment"))</f>
        <v/>
      </c>
      <c r="I1669">
        <f>COUNTIFS('Input - target event report'!B:B,B1669,'Input - target event report'!D:D, "Private Investment")</f>
        <v/>
      </c>
      <c r="J1669">
        <f>INDEX('Input - companies list'!$1:$10000,MATCH(B1669,'Input - companies list'!B:B,0),MATCH("Flow",'Input - companies list'!$1:$1,0 ))</f>
        <v/>
      </c>
      <c r="K1669">
        <f>INDEX('Input - companies list'!$1:$10000,MATCH(B1669,'Input - companies list'!B:B,0),MATCH("Inter-Cluster Connectivity",'Input - companies list'!$1:$1,0 ))</f>
        <v/>
      </c>
      <c r="L1669">
        <f>IFERROR(PERCENTRANK(F:F,F1669),0)</f>
        <v/>
      </c>
      <c r="M1669">
        <f>IFERROR(1 - PERCENTRANK(G:G,G1669),0)</f>
        <v/>
      </c>
      <c r="N1669">
        <f>IFERROR(1 - PERCENTRANK(H:H,H1669),0)</f>
        <v/>
      </c>
      <c r="O1669">
        <f>IFERROR(PERCENTRANK(I:I,I1669),0)</f>
        <v/>
      </c>
      <c r="P1669">
        <f>IFERROR(1 - PERCENTRANK(J:J,J1669),0)</f>
        <v/>
      </c>
      <c r="Q1669">
        <f>IFERROR(PERCENTRANK(K:K,K1669),0)</f>
        <v/>
      </c>
      <c r="R1669">
        <f>L1669*weight1+M1669*weight2+N1669*weight3+O1669*weight4+P1669*weight5+Q1669*weight6</f>
        <v/>
      </c>
    </row>
    <row r="1670" spans="1:18">
      <c r="A1670">
        <f>RANK(R1670,R:R)</f>
        <v/>
      </c>
      <c r="B1670" t="s">
        <v>18800</v>
      </c>
      <c r="C1670">
        <f>VLOOKUP(B1670,'Input - companies list'!B:L,2,FALSE)</f>
        <v/>
      </c>
      <c r="D1670">
        <f>VLOOKUP(B1670,'Input - companies list'!B:L,11,FALSE)</f>
        <v/>
      </c>
      <c r="E1670">
        <f>VLOOKUP(B1670,'Input - companies list'!B:E,4,FALSE)</f>
        <v/>
      </c>
      <c r="F1670">
        <f>SUMIFS('Input - target event report'!H:H,'Input - target event report'!B:B,B1670,'Input - target event report'!D:D, "Private Investment")</f>
        <v/>
      </c>
      <c r="G1670">
        <f>IF(I1670&lt;2, "N/A", (MAXIFS('Input - target event report'!E:E,'Input - target event report'!B:B,B:B,'Input - target event report'!D:D,"Private Investment")-MINIFS('Input - target event report'!E:E,'Input - target event report'!B:B,B:B,'Input - target event report'!D:D,"Private Investment"))/(I1670-1))</f>
        <v/>
      </c>
      <c r="H1670">
        <f>IF(MAXIFS('Input - target event report'!E:E,'Input - target event report'!B:B,B:B,'Input - target event report'!D:D,"Private Investment") = 0, "N/A", TODAY() - MAXIFS('Input - target event report'!E:E,'Input - target event report'!B:B,B:B,'Input - target event report'!D:D,"Private Investment"))</f>
        <v/>
      </c>
      <c r="I1670">
        <f>COUNTIFS('Input - target event report'!B:B,B1670,'Input - target event report'!D:D, "Private Investment")</f>
        <v/>
      </c>
      <c r="J1670">
        <f>INDEX('Input - companies list'!$1:$10000,MATCH(B1670,'Input - companies list'!B:B,0),MATCH("Flow",'Input - companies list'!$1:$1,0 ))</f>
        <v/>
      </c>
      <c r="K1670">
        <f>INDEX('Input - companies list'!$1:$10000,MATCH(B1670,'Input - companies list'!B:B,0),MATCH("Inter-Cluster Connectivity",'Input - companies list'!$1:$1,0 ))</f>
        <v/>
      </c>
      <c r="L1670">
        <f>IFERROR(PERCENTRANK(F:F,F1670),0)</f>
        <v/>
      </c>
      <c r="M1670">
        <f>IFERROR(1 - PERCENTRANK(G:G,G1670),0)</f>
        <v/>
      </c>
      <c r="N1670">
        <f>IFERROR(1 - PERCENTRANK(H:H,H1670),0)</f>
        <v/>
      </c>
      <c r="O1670">
        <f>IFERROR(PERCENTRANK(I:I,I1670),0)</f>
        <v/>
      </c>
      <c r="P1670">
        <f>IFERROR(1 - PERCENTRANK(J:J,J1670),0)</f>
        <v/>
      </c>
      <c r="Q1670">
        <f>IFERROR(PERCENTRANK(K:K,K1670),0)</f>
        <v/>
      </c>
      <c r="R1670">
        <f>L1670*weight1+M1670*weight2+N1670*weight3+O1670*weight4+P1670*weight5+Q1670*weight6</f>
        <v/>
      </c>
    </row>
    <row r="1671" spans="1:18">
      <c r="A1671">
        <f>RANK(R1671,R:R)</f>
        <v/>
      </c>
      <c r="B1671" t="s">
        <v>18810</v>
      </c>
      <c r="C1671">
        <f>VLOOKUP(B1671,'Input - companies list'!B:L,2,FALSE)</f>
        <v/>
      </c>
      <c r="D1671">
        <f>VLOOKUP(B1671,'Input - companies list'!B:L,11,FALSE)</f>
        <v/>
      </c>
      <c r="E1671">
        <f>VLOOKUP(B1671,'Input - companies list'!B:E,4,FALSE)</f>
        <v/>
      </c>
      <c r="F1671">
        <f>SUMIFS('Input - target event report'!H:H,'Input - target event report'!B:B,B1671,'Input - target event report'!D:D, "Private Investment")</f>
        <v/>
      </c>
      <c r="G1671">
        <f>IF(I1671&lt;2, "N/A", (MAXIFS('Input - target event report'!E:E,'Input - target event report'!B:B,B:B,'Input - target event report'!D:D,"Private Investment")-MINIFS('Input - target event report'!E:E,'Input - target event report'!B:B,B:B,'Input - target event report'!D:D,"Private Investment"))/(I1671-1))</f>
        <v/>
      </c>
      <c r="H1671">
        <f>IF(MAXIFS('Input - target event report'!E:E,'Input - target event report'!B:B,B:B,'Input - target event report'!D:D,"Private Investment") = 0, "N/A", TODAY() - MAXIFS('Input - target event report'!E:E,'Input - target event report'!B:B,B:B,'Input - target event report'!D:D,"Private Investment"))</f>
        <v/>
      </c>
      <c r="I1671">
        <f>COUNTIFS('Input - target event report'!B:B,B1671,'Input - target event report'!D:D, "Private Investment")</f>
        <v/>
      </c>
      <c r="J1671">
        <f>INDEX('Input - companies list'!$1:$10000,MATCH(B1671,'Input - companies list'!B:B,0),MATCH("Flow",'Input - companies list'!$1:$1,0 ))</f>
        <v/>
      </c>
      <c r="K1671">
        <f>INDEX('Input - companies list'!$1:$10000,MATCH(B1671,'Input - companies list'!B:B,0),MATCH("Inter-Cluster Connectivity",'Input - companies list'!$1:$1,0 ))</f>
        <v/>
      </c>
      <c r="L1671">
        <f>IFERROR(PERCENTRANK(F:F,F1671),0)</f>
        <v/>
      </c>
      <c r="M1671">
        <f>IFERROR(1 - PERCENTRANK(G:G,G1671),0)</f>
        <v/>
      </c>
      <c r="N1671">
        <f>IFERROR(1 - PERCENTRANK(H:H,H1671),0)</f>
        <v/>
      </c>
      <c r="O1671">
        <f>IFERROR(PERCENTRANK(I:I,I1671),0)</f>
        <v/>
      </c>
      <c r="P1671">
        <f>IFERROR(1 - PERCENTRANK(J:J,J1671),0)</f>
        <v/>
      </c>
      <c r="Q1671">
        <f>IFERROR(PERCENTRANK(K:K,K1671),0)</f>
        <v/>
      </c>
      <c r="R1671">
        <f>L1671*weight1+M1671*weight2+N1671*weight3+O1671*weight4+P1671*weight5+Q1671*weight6</f>
        <v/>
      </c>
    </row>
    <row r="1672" spans="1:18">
      <c r="A1672">
        <f>RANK(R1672,R:R)</f>
        <v/>
      </c>
      <c r="B1672" t="s">
        <v>18819</v>
      </c>
      <c r="C1672">
        <f>VLOOKUP(B1672,'Input - companies list'!B:L,2,FALSE)</f>
        <v/>
      </c>
      <c r="D1672">
        <f>VLOOKUP(B1672,'Input - companies list'!B:L,11,FALSE)</f>
        <v/>
      </c>
      <c r="E1672">
        <f>VLOOKUP(B1672,'Input - companies list'!B:E,4,FALSE)</f>
        <v/>
      </c>
      <c r="F1672">
        <f>SUMIFS('Input - target event report'!H:H,'Input - target event report'!B:B,B1672,'Input - target event report'!D:D, "Private Investment")</f>
        <v/>
      </c>
      <c r="G1672">
        <f>IF(I1672&lt;2, "N/A", (MAXIFS('Input - target event report'!E:E,'Input - target event report'!B:B,B:B,'Input - target event report'!D:D,"Private Investment")-MINIFS('Input - target event report'!E:E,'Input - target event report'!B:B,B:B,'Input - target event report'!D:D,"Private Investment"))/(I1672-1))</f>
        <v/>
      </c>
      <c r="H1672">
        <f>IF(MAXIFS('Input - target event report'!E:E,'Input - target event report'!B:B,B:B,'Input - target event report'!D:D,"Private Investment") = 0, "N/A", TODAY() - MAXIFS('Input - target event report'!E:E,'Input - target event report'!B:B,B:B,'Input - target event report'!D:D,"Private Investment"))</f>
        <v/>
      </c>
      <c r="I1672">
        <f>COUNTIFS('Input - target event report'!B:B,B1672,'Input - target event report'!D:D, "Private Investment")</f>
        <v/>
      </c>
      <c r="J1672">
        <f>INDEX('Input - companies list'!$1:$10000,MATCH(B1672,'Input - companies list'!B:B,0),MATCH("Flow",'Input - companies list'!$1:$1,0 ))</f>
        <v/>
      </c>
      <c r="K1672">
        <f>INDEX('Input - companies list'!$1:$10000,MATCH(B1672,'Input - companies list'!B:B,0),MATCH("Inter-Cluster Connectivity",'Input - companies list'!$1:$1,0 ))</f>
        <v/>
      </c>
      <c r="L1672">
        <f>IFERROR(PERCENTRANK(F:F,F1672),0)</f>
        <v/>
      </c>
      <c r="M1672">
        <f>IFERROR(1 - PERCENTRANK(G:G,G1672),0)</f>
        <v/>
      </c>
      <c r="N1672">
        <f>IFERROR(1 - PERCENTRANK(H:H,H1672),0)</f>
        <v/>
      </c>
      <c r="O1672">
        <f>IFERROR(PERCENTRANK(I:I,I1672),0)</f>
        <v/>
      </c>
      <c r="P1672">
        <f>IFERROR(1 - PERCENTRANK(J:J,J1672),0)</f>
        <v/>
      </c>
      <c r="Q1672">
        <f>IFERROR(PERCENTRANK(K:K,K1672),0)</f>
        <v/>
      </c>
      <c r="R1672">
        <f>L1672*weight1+M1672*weight2+N1672*weight3+O1672*weight4+P1672*weight5+Q1672*weight6</f>
        <v/>
      </c>
    </row>
    <row r="1673" spans="1:18">
      <c r="A1673">
        <f>RANK(R1673,R:R)</f>
        <v/>
      </c>
      <c r="B1673" t="s">
        <v>18832</v>
      </c>
      <c r="C1673">
        <f>VLOOKUP(B1673,'Input - companies list'!B:L,2,FALSE)</f>
        <v/>
      </c>
      <c r="D1673">
        <f>VLOOKUP(B1673,'Input - companies list'!B:L,11,FALSE)</f>
        <v/>
      </c>
      <c r="E1673">
        <f>VLOOKUP(B1673,'Input - companies list'!B:E,4,FALSE)</f>
        <v/>
      </c>
      <c r="F1673">
        <f>SUMIFS('Input - target event report'!H:H,'Input - target event report'!B:B,B1673,'Input - target event report'!D:D, "Private Investment")</f>
        <v/>
      </c>
      <c r="G1673">
        <f>IF(I1673&lt;2, "N/A", (MAXIFS('Input - target event report'!E:E,'Input - target event report'!B:B,B:B,'Input - target event report'!D:D,"Private Investment")-MINIFS('Input - target event report'!E:E,'Input - target event report'!B:B,B:B,'Input - target event report'!D:D,"Private Investment"))/(I1673-1))</f>
        <v/>
      </c>
      <c r="H1673">
        <f>IF(MAXIFS('Input - target event report'!E:E,'Input - target event report'!B:B,B:B,'Input - target event report'!D:D,"Private Investment") = 0, "N/A", TODAY() - MAXIFS('Input - target event report'!E:E,'Input - target event report'!B:B,B:B,'Input - target event report'!D:D,"Private Investment"))</f>
        <v/>
      </c>
      <c r="I1673">
        <f>COUNTIFS('Input - target event report'!B:B,B1673,'Input - target event report'!D:D, "Private Investment")</f>
        <v/>
      </c>
      <c r="J1673">
        <f>INDEX('Input - companies list'!$1:$10000,MATCH(B1673,'Input - companies list'!B:B,0),MATCH("Flow",'Input - companies list'!$1:$1,0 ))</f>
        <v/>
      </c>
      <c r="K1673">
        <f>INDEX('Input - companies list'!$1:$10000,MATCH(B1673,'Input - companies list'!B:B,0),MATCH("Inter-Cluster Connectivity",'Input - companies list'!$1:$1,0 ))</f>
        <v/>
      </c>
      <c r="L1673">
        <f>IFERROR(PERCENTRANK(F:F,F1673),0)</f>
        <v/>
      </c>
      <c r="M1673">
        <f>IFERROR(1 - PERCENTRANK(G:G,G1673),0)</f>
        <v/>
      </c>
      <c r="N1673">
        <f>IFERROR(1 - PERCENTRANK(H:H,H1673),0)</f>
        <v/>
      </c>
      <c r="O1673">
        <f>IFERROR(PERCENTRANK(I:I,I1673),0)</f>
        <v/>
      </c>
      <c r="P1673">
        <f>IFERROR(1 - PERCENTRANK(J:J,J1673),0)</f>
        <v/>
      </c>
      <c r="Q1673">
        <f>IFERROR(PERCENTRANK(K:K,K1673),0)</f>
        <v/>
      </c>
      <c r="R1673">
        <f>L1673*weight1+M1673*weight2+N1673*weight3+O1673*weight4+P1673*weight5+Q1673*weight6</f>
        <v/>
      </c>
    </row>
    <row r="1674" spans="1:18">
      <c r="A1674">
        <f>RANK(R1674,R:R)</f>
        <v/>
      </c>
      <c r="B1674" t="s">
        <v>18844</v>
      </c>
      <c r="C1674">
        <f>VLOOKUP(B1674,'Input - companies list'!B:L,2,FALSE)</f>
        <v/>
      </c>
      <c r="D1674">
        <f>VLOOKUP(B1674,'Input - companies list'!B:L,11,FALSE)</f>
        <v/>
      </c>
      <c r="E1674">
        <f>VLOOKUP(B1674,'Input - companies list'!B:E,4,FALSE)</f>
        <v/>
      </c>
      <c r="F1674">
        <f>SUMIFS('Input - target event report'!H:H,'Input - target event report'!B:B,B1674,'Input - target event report'!D:D, "Private Investment")</f>
        <v/>
      </c>
      <c r="G1674">
        <f>IF(I1674&lt;2, "N/A", (MAXIFS('Input - target event report'!E:E,'Input - target event report'!B:B,B:B,'Input - target event report'!D:D,"Private Investment")-MINIFS('Input - target event report'!E:E,'Input - target event report'!B:B,B:B,'Input - target event report'!D:D,"Private Investment"))/(I1674-1))</f>
        <v/>
      </c>
      <c r="H1674">
        <f>IF(MAXIFS('Input - target event report'!E:E,'Input - target event report'!B:B,B:B,'Input - target event report'!D:D,"Private Investment") = 0, "N/A", TODAY() - MAXIFS('Input - target event report'!E:E,'Input - target event report'!B:B,B:B,'Input - target event report'!D:D,"Private Investment"))</f>
        <v/>
      </c>
      <c r="I1674">
        <f>COUNTIFS('Input - target event report'!B:B,B1674,'Input - target event report'!D:D, "Private Investment")</f>
        <v/>
      </c>
      <c r="J1674">
        <f>INDEX('Input - companies list'!$1:$10000,MATCH(B1674,'Input - companies list'!B:B,0),MATCH("Flow",'Input - companies list'!$1:$1,0 ))</f>
        <v/>
      </c>
      <c r="K1674">
        <f>INDEX('Input - companies list'!$1:$10000,MATCH(B1674,'Input - companies list'!B:B,0),MATCH("Inter-Cluster Connectivity",'Input - companies list'!$1:$1,0 ))</f>
        <v/>
      </c>
      <c r="L1674">
        <f>IFERROR(PERCENTRANK(F:F,F1674),0)</f>
        <v/>
      </c>
      <c r="M1674">
        <f>IFERROR(1 - PERCENTRANK(G:G,G1674),0)</f>
        <v/>
      </c>
      <c r="N1674">
        <f>IFERROR(1 - PERCENTRANK(H:H,H1674),0)</f>
        <v/>
      </c>
      <c r="O1674">
        <f>IFERROR(PERCENTRANK(I:I,I1674),0)</f>
        <v/>
      </c>
      <c r="P1674">
        <f>IFERROR(1 - PERCENTRANK(J:J,J1674),0)</f>
        <v/>
      </c>
      <c r="Q1674">
        <f>IFERROR(PERCENTRANK(K:K,K1674),0)</f>
        <v/>
      </c>
      <c r="R1674">
        <f>L1674*weight1+M1674*weight2+N1674*weight3+O1674*weight4+P1674*weight5+Q1674*weight6</f>
        <v/>
      </c>
    </row>
    <row r="1675" spans="1:18">
      <c r="A1675">
        <f>RANK(R1675,R:R)</f>
        <v/>
      </c>
      <c r="B1675" t="s">
        <v>18854</v>
      </c>
      <c r="C1675">
        <f>VLOOKUP(B1675,'Input - companies list'!B:L,2,FALSE)</f>
        <v/>
      </c>
      <c r="D1675">
        <f>VLOOKUP(B1675,'Input - companies list'!B:L,11,FALSE)</f>
        <v/>
      </c>
      <c r="E1675">
        <f>VLOOKUP(B1675,'Input - companies list'!B:E,4,FALSE)</f>
        <v/>
      </c>
      <c r="F1675">
        <f>SUMIFS('Input - target event report'!H:H,'Input - target event report'!B:B,B1675,'Input - target event report'!D:D, "Private Investment")</f>
        <v/>
      </c>
      <c r="G1675">
        <f>IF(I1675&lt;2, "N/A", (MAXIFS('Input - target event report'!E:E,'Input - target event report'!B:B,B:B,'Input - target event report'!D:D,"Private Investment")-MINIFS('Input - target event report'!E:E,'Input - target event report'!B:B,B:B,'Input - target event report'!D:D,"Private Investment"))/(I1675-1))</f>
        <v/>
      </c>
      <c r="H1675">
        <f>IF(MAXIFS('Input - target event report'!E:E,'Input - target event report'!B:B,B:B,'Input - target event report'!D:D,"Private Investment") = 0, "N/A", TODAY() - MAXIFS('Input - target event report'!E:E,'Input - target event report'!B:B,B:B,'Input - target event report'!D:D,"Private Investment"))</f>
        <v/>
      </c>
      <c r="I1675">
        <f>COUNTIFS('Input - target event report'!B:B,B1675,'Input - target event report'!D:D, "Private Investment")</f>
        <v/>
      </c>
      <c r="J1675">
        <f>INDEX('Input - companies list'!$1:$10000,MATCH(B1675,'Input - companies list'!B:B,0),MATCH("Flow",'Input - companies list'!$1:$1,0 ))</f>
        <v/>
      </c>
      <c r="K1675">
        <f>INDEX('Input - companies list'!$1:$10000,MATCH(B1675,'Input - companies list'!B:B,0),MATCH("Inter-Cluster Connectivity",'Input - companies list'!$1:$1,0 ))</f>
        <v/>
      </c>
      <c r="L1675">
        <f>IFERROR(PERCENTRANK(F:F,F1675),0)</f>
        <v/>
      </c>
      <c r="M1675">
        <f>IFERROR(1 - PERCENTRANK(G:G,G1675),0)</f>
        <v/>
      </c>
      <c r="N1675">
        <f>IFERROR(1 - PERCENTRANK(H:H,H1675),0)</f>
        <v/>
      </c>
      <c r="O1675">
        <f>IFERROR(PERCENTRANK(I:I,I1675),0)</f>
        <v/>
      </c>
      <c r="P1675">
        <f>IFERROR(1 - PERCENTRANK(J:J,J1675),0)</f>
        <v/>
      </c>
      <c r="Q1675">
        <f>IFERROR(PERCENTRANK(K:K,K1675),0)</f>
        <v/>
      </c>
      <c r="R1675">
        <f>L1675*weight1+M1675*weight2+N1675*weight3+O1675*weight4+P1675*weight5+Q1675*weight6</f>
        <v/>
      </c>
    </row>
    <row r="1676" spans="1:18">
      <c r="A1676">
        <f>RANK(R1676,R:R)</f>
        <v/>
      </c>
      <c r="B1676" t="s">
        <v>18866</v>
      </c>
      <c r="C1676">
        <f>VLOOKUP(B1676,'Input - companies list'!B:L,2,FALSE)</f>
        <v/>
      </c>
      <c r="D1676">
        <f>VLOOKUP(B1676,'Input - companies list'!B:L,11,FALSE)</f>
        <v/>
      </c>
      <c r="E1676">
        <f>VLOOKUP(B1676,'Input - companies list'!B:E,4,FALSE)</f>
        <v/>
      </c>
      <c r="F1676">
        <f>SUMIFS('Input - target event report'!H:H,'Input - target event report'!B:B,B1676,'Input - target event report'!D:D, "Private Investment")</f>
        <v/>
      </c>
      <c r="G1676">
        <f>IF(I1676&lt;2, "N/A", (MAXIFS('Input - target event report'!E:E,'Input - target event report'!B:B,B:B,'Input - target event report'!D:D,"Private Investment")-MINIFS('Input - target event report'!E:E,'Input - target event report'!B:B,B:B,'Input - target event report'!D:D,"Private Investment"))/(I1676-1))</f>
        <v/>
      </c>
      <c r="H1676">
        <f>IF(MAXIFS('Input - target event report'!E:E,'Input - target event report'!B:B,B:B,'Input - target event report'!D:D,"Private Investment") = 0, "N/A", TODAY() - MAXIFS('Input - target event report'!E:E,'Input - target event report'!B:B,B:B,'Input - target event report'!D:D,"Private Investment"))</f>
        <v/>
      </c>
      <c r="I1676">
        <f>COUNTIFS('Input - target event report'!B:B,B1676,'Input - target event report'!D:D, "Private Investment")</f>
        <v/>
      </c>
      <c r="J1676">
        <f>INDEX('Input - companies list'!$1:$10000,MATCH(B1676,'Input - companies list'!B:B,0),MATCH("Flow",'Input - companies list'!$1:$1,0 ))</f>
        <v/>
      </c>
      <c r="K1676">
        <f>INDEX('Input - companies list'!$1:$10000,MATCH(B1676,'Input - companies list'!B:B,0),MATCH("Inter-Cluster Connectivity",'Input - companies list'!$1:$1,0 ))</f>
        <v/>
      </c>
      <c r="L1676">
        <f>IFERROR(PERCENTRANK(F:F,F1676),0)</f>
        <v/>
      </c>
      <c r="M1676">
        <f>IFERROR(1 - PERCENTRANK(G:G,G1676),0)</f>
        <v/>
      </c>
      <c r="N1676">
        <f>IFERROR(1 - PERCENTRANK(H:H,H1676),0)</f>
        <v/>
      </c>
      <c r="O1676">
        <f>IFERROR(PERCENTRANK(I:I,I1676),0)</f>
        <v/>
      </c>
      <c r="P1676">
        <f>IFERROR(1 - PERCENTRANK(J:J,J1676),0)</f>
        <v/>
      </c>
      <c r="Q1676">
        <f>IFERROR(PERCENTRANK(K:K,K1676),0)</f>
        <v/>
      </c>
      <c r="R1676">
        <f>L1676*weight1+M1676*weight2+N1676*weight3+O1676*weight4+P1676*weight5+Q1676*weight6</f>
        <v/>
      </c>
    </row>
    <row r="1677" spans="1:18">
      <c r="A1677">
        <f>RANK(R1677,R:R)</f>
        <v/>
      </c>
      <c r="B1677" t="s">
        <v>18878</v>
      </c>
      <c r="C1677">
        <f>VLOOKUP(B1677,'Input - companies list'!B:L,2,FALSE)</f>
        <v/>
      </c>
      <c r="D1677">
        <f>VLOOKUP(B1677,'Input - companies list'!B:L,11,FALSE)</f>
        <v/>
      </c>
      <c r="E1677">
        <f>VLOOKUP(B1677,'Input - companies list'!B:E,4,FALSE)</f>
        <v/>
      </c>
      <c r="F1677">
        <f>SUMIFS('Input - target event report'!H:H,'Input - target event report'!B:B,B1677,'Input - target event report'!D:D, "Private Investment")</f>
        <v/>
      </c>
      <c r="G1677">
        <f>IF(I1677&lt;2, "N/A", (MAXIFS('Input - target event report'!E:E,'Input - target event report'!B:B,B:B,'Input - target event report'!D:D,"Private Investment")-MINIFS('Input - target event report'!E:E,'Input - target event report'!B:B,B:B,'Input - target event report'!D:D,"Private Investment"))/(I1677-1))</f>
        <v/>
      </c>
      <c r="H1677">
        <f>IF(MAXIFS('Input - target event report'!E:E,'Input - target event report'!B:B,B:B,'Input - target event report'!D:D,"Private Investment") = 0, "N/A", TODAY() - MAXIFS('Input - target event report'!E:E,'Input - target event report'!B:B,B:B,'Input - target event report'!D:D,"Private Investment"))</f>
        <v/>
      </c>
      <c r="I1677">
        <f>COUNTIFS('Input - target event report'!B:B,B1677,'Input - target event report'!D:D, "Private Investment")</f>
        <v/>
      </c>
      <c r="J1677">
        <f>INDEX('Input - companies list'!$1:$10000,MATCH(B1677,'Input - companies list'!B:B,0),MATCH("Flow",'Input - companies list'!$1:$1,0 ))</f>
        <v/>
      </c>
      <c r="K1677">
        <f>INDEX('Input - companies list'!$1:$10000,MATCH(B1677,'Input - companies list'!B:B,0),MATCH("Inter-Cluster Connectivity",'Input - companies list'!$1:$1,0 ))</f>
        <v/>
      </c>
      <c r="L1677">
        <f>IFERROR(PERCENTRANK(F:F,F1677),0)</f>
        <v/>
      </c>
      <c r="M1677">
        <f>IFERROR(1 - PERCENTRANK(G:G,G1677),0)</f>
        <v/>
      </c>
      <c r="N1677">
        <f>IFERROR(1 - PERCENTRANK(H:H,H1677),0)</f>
        <v/>
      </c>
      <c r="O1677">
        <f>IFERROR(PERCENTRANK(I:I,I1677),0)</f>
        <v/>
      </c>
      <c r="P1677">
        <f>IFERROR(1 - PERCENTRANK(J:J,J1677),0)</f>
        <v/>
      </c>
      <c r="Q1677">
        <f>IFERROR(PERCENTRANK(K:K,K1677),0)</f>
        <v/>
      </c>
      <c r="R1677">
        <f>L1677*weight1+M1677*weight2+N1677*weight3+O1677*weight4+P1677*weight5+Q1677*weight6</f>
        <v/>
      </c>
    </row>
    <row r="1678" spans="1:18">
      <c r="A1678">
        <f>RANK(R1678,R:R)</f>
        <v/>
      </c>
      <c r="B1678" t="s">
        <v>18892</v>
      </c>
      <c r="C1678">
        <f>VLOOKUP(B1678,'Input - companies list'!B:L,2,FALSE)</f>
        <v/>
      </c>
      <c r="D1678">
        <f>VLOOKUP(B1678,'Input - companies list'!B:L,11,FALSE)</f>
        <v/>
      </c>
      <c r="E1678">
        <f>VLOOKUP(B1678,'Input - companies list'!B:E,4,FALSE)</f>
        <v/>
      </c>
      <c r="F1678">
        <f>SUMIFS('Input - target event report'!H:H,'Input - target event report'!B:B,B1678,'Input - target event report'!D:D, "Private Investment")</f>
        <v/>
      </c>
      <c r="G1678">
        <f>IF(I1678&lt;2, "N/A", (MAXIFS('Input - target event report'!E:E,'Input - target event report'!B:B,B:B,'Input - target event report'!D:D,"Private Investment")-MINIFS('Input - target event report'!E:E,'Input - target event report'!B:B,B:B,'Input - target event report'!D:D,"Private Investment"))/(I1678-1))</f>
        <v/>
      </c>
      <c r="H1678">
        <f>IF(MAXIFS('Input - target event report'!E:E,'Input - target event report'!B:B,B:B,'Input - target event report'!D:D,"Private Investment") = 0, "N/A", TODAY() - MAXIFS('Input - target event report'!E:E,'Input - target event report'!B:B,B:B,'Input - target event report'!D:D,"Private Investment"))</f>
        <v/>
      </c>
      <c r="I1678">
        <f>COUNTIFS('Input - target event report'!B:B,B1678,'Input - target event report'!D:D, "Private Investment")</f>
        <v/>
      </c>
      <c r="J1678">
        <f>INDEX('Input - companies list'!$1:$10000,MATCH(B1678,'Input - companies list'!B:B,0),MATCH("Flow",'Input - companies list'!$1:$1,0 ))</f>
        <v/>
      </c>
      <c r="K1678">
        <f>INDEX('Input - companies list'!$1:$10000,MATCH(B1678,'Input - companies list'!B:B,0),MATCH("Inter-Cluster Connectivity",'Input - companies list'!$1:$1,0 ))</f>
        <v/>
      </c>
      <c r="L1678">
        <f>IFERROR(PERCENTRANK(F:F,F1678),0)</f>
        <v/>
      </c>
      <c r="M1678">
        <f>IFERROR(1 - PERCENTRANK(G:G,G1678),0)</f>
        <v/>
      </c>
      <c r="N1678">
        <f>IFERROR(1 - PERCENTRANK(H:H,H1678),0)</f>
        <v/>
      </c>
      <c r="O1678">
        <f>IFERROR(PERCENTRANK(I:I,I1678),0)</f>
        <v/>
      </c>
      <c r="P1678">
        <f>IFERROR(1 - PERCENTRANK(J:J,J1678),0)</f>
        <v/>
      </c>
      <c r="Q1678">
        <f>IFERROR(PERCENTRANK(K:K,K1678),0)</f>
        <v/>
      </c>
      <c r="R1678">
        <f>L1678*weight1+M1678*weight2+N1678*weight3+O1678*weight4+P1678*weight5+Q1678*weight6</f>
        <v/>
      </c>
    </row>
    <row r="1679" spans="1:18">
      <c r="A1679">
        <f>RANK(R1679,R:R)</f>
        <v/>
      </c>
      <c r="B1679" t="s">
        <v>18902</v>
      </c>
      <c r="C1679">
        <f>VLOOKUP(B1679,'Input - companies list'!B:L,2,FALSE)</f>
        <v/>
      </c>
      <c r="D1679">
        <f>VLOOKUP(B1679,'Input - companies list'!B:L,11,FALSE)</f>
        <v/>
      </c>
      <c r="E1679">
        <f>VLOOKUP(B1679,'Input - companies list'!B:E,4,FALSE)</f>
        <v/>
      </c>
      <c r="F1679">
        <f>SUMIFS('Input - target event report'!H:H,'Input - target event report'!B:B,B1679,'Input - target event report'!D:D, "Private Investment")</f>
        <v/>
      </c>
      <c r="G1679">
        <f>IF(I1679&lt;2, "N/A", (MAXIFS('Input - target event report'!E:E,'Input - target event report'!B:B,B:B,'Input - target event report'!D:D,"Private Investment")-MINIFS('Input - target event report'!E:E,'Input - target event report'!B:B,B:B,'Input - target event report'!D:D,"Private Investment"))/(I1679-1))</f>
        <v/>
      </c>
      <c r="H1679">
        <f>IF(MAXIFS('Input - target event report'!E:E,'Input - target event report'!B:B,B:B,'Input - target event report'!D:D,"Private Investment") = 0, "N/A", TODAY() - MAXIFS('Input - target event report'!E:E,'Input - target event report'!B:B,B:B,'Input - target event report'!D:D,"Private Investment"))</f>
        <v/>
      </c>
      <c r="I1679">
        <f>COUNTIFS('Input - target event report'!B:B,B1679,'Input - target event report'!D:D, "Private Investment")</f>
        <v/>
      </c>
      <c r="J1679">
        <f>INDEX('Input - companies list'!$1:$10000,MATCH(B1679,'Input - companies list'!B:B,0),MATCH("Flow",'Input - companies list'!$1:$1,0 ))</f>
        <v/>
      </c>
      <c r="K1679">
        <f>INDEX('Input - companies list'!$1:$10000,MATCH(B1679,'Input - companies list'!B:B,0),MATCH("Inter-Cluster Connectivity",'Input - companies list'!$1:$1,0 ))</f>
        <v/>
      </c>
      <c r="L1679">
        <f>IFERROR(PERCENTRANK(F:F,F1679),0)</f>
        <v/>
      </c>
      <c r="M1679">
        <f>IFERROR(1 - PERCENTRANK(G:G,G1679),0)</f>
        <v/>
      </c>
      <c r="N1679">
        <f>IFERROR(1 - PERCENTRANK(H:H,H1679),0)</f>
        <v/>
      </c>
      <c r="O1679">
        <f>IFERROR(PERCENTRANK(I:I,I1679),0)</f>
        <v/>
      </c>
      <c r="P1679">
        <f>IFERROR(1 - PERCENTRANK(J:J,J1679),0)</f>
        <v/>
      </c>
      <c r="Q1679">
        <f>IFERROR(PERCENTRANK(K:K,K1679),0)</f>
        <v/>
      </c>
      <c r="R1679">
        <f>L1679*weight1+M1679*weight2+N1679*weight3+O1679*weight4+P1679*weight5+Q1679*weight6</f>
        <v/>
      </c>
    </row>
    <row r="1680" spans="1:18">
      <c r="A1680">
        <f>RANK(R1680,R:R)</f>
        <v/>
      </c>
      <c r="B1680" t="s">
        <v>18912</v>
      </c>
      <c r="C1680">
        <f>VLOOKUP(B1680,'Input - companies list'!B:L,2,FALSE)</f>
        <v/>
      </c>
      <c r="D1680">
        <f>VLOOKUP(B1680,'Input - companies list'!B:L,11,FALSE)</f>
        <v/>
      </c>
      <c r="E1680">
        <f>VLOOKUP(B1680,'Input - companies list'!B:E,4,FALSE)</f>
        <v/>
      </c>
      <c r="F1680">
        <f>SUMIFS('Input - target event report'!H:H,'Input - target event report'!B:B,B1680,'Input - target event report'!D:D, "Private Investment")</f>
        <v/>
      </c>
      <c r="G1680">
        <f>IF(I1680&lt;2, "N/A", (MAXIFS('Input - target event report'!E:E,'Input - target event report'!B:B,B:B,'Input - target event report'!D:D,"Private Investment")-MINIFS('Input - target event report'!E:E,'Input - target event report'!B:B,B:B,'Input - target event report'!D:D,"Private Investment"))/(I1680-1))</f>
        <v/>
      </c>
      <c r="H1680">
        <f>IF(MAXIFS('Input - target event report'!E:E,'Input - target event report'!B:B,B:B,'Input - target event report'!D:D,"Private Investment") = 0, "N/A", TODAY() - MAXIFS('Input - target event report'!E:E,'Input - target event report'!B:B,B:B,'Input - target event report'!D:D,"Private Investment"))</f>
        <v/>
      </c>
      <c r="I1680">
        <f>COUNTIFS('Input - target event report'!B:B,B1680,'Input - target event report'!D:D, "Private Investment")</f>
        <v/>
      </c>
      <c r="J1680">
        <f>INDEX('Input - companies list'!$1:$10000,MATCH(B1680,'Input - companies list'!B:B,0),MATCH("Flow",'Input - companies list'!$1:$1,0 ))</f>
        <v/>
      </c>
      <c r="K1680">
        <f>INDEX('Input - companies list'!$1:$10000,MATCH(B1680,'Input - companies list'!B:B,0),MATCH("Inter-Cluster Connectivity",'Input - companies list'!$1:$1,0 ))</f>
        <v/>
      </c>
      <c r="L1680">
        <f>IFERROR(PERCENTRANK(F:F,F1680),0)</f>
        <v/>
      </c>
      <c r="M1680">
        <f>IFERROR(1 - PERCENTRANK(G:G,G1680),0)</f>
        <v/>
      </c>
      <c r="N1680">
        <f>IFERROR(1 - PERCENTRANK(H:H,H1680),0)</f>
        <v/>
      </c>
      <c r="O1680">
        <f>IFERROR(PERCENTRANK(I:I,I1680),0)</f>
        <v/>
      </c>
      <c r="P1680">
        <f>IFERROR(1 - PERCENTRANK(J:J,J1680),0)</f>
        <v/>
      </c>
      <c r="Q1680">
        <f>IFERROR(PERCENTRANK(K:K,K1680),0)</f>
        <v/>
      </c>
      <c r="R1680">
        <f>L1680*weight1+M1680*weight2+N1680*weight3+O1680*weight4+P1680*weight5+Q1680*weight6</f>
        <v/>
      </c>
    </row>
    <row r="1681" spans="1:18">
      <c r="A1681">
        <f>RANK(R1681,R:R)</f>
        <v/>
      </c>
      <c r="B1681" t="s">
        <v>18922</v>
      </c>
      <c r="C1681">
        <f>VLOOKUP(B1681,'Input - companies list'!B:L,2,FALSE)</f>
        <v/>
      </c>
      <c r="D1681">
        <f>VLOOKUP(B1681,'Input - companies list'!B:L,11,FALSE)</f>
        <v/>
      </c>
      <c r="E1681">
        <f>VLOOKUP(B1681,'Input - companies list'!B:E,4,FALSE)</f>
        <v/>
      </c>
      <c r="F1681">
        <f>SUMIFS('Input - target event report'!H:H,'Input - target event report'!B:B,B1681,'Input - target event report'!D:D, "Private Investment")</f>
        <v/>
      </c>
      <c r="G1681">
        <f>IF(I1681&lt;2, "N/A", (MAXIFS('Input - target event report'!E:E,'Input - target event report'!B:B,B:B,'Input - target event report'!D:D,"Private Investment")-MINIFS('Input - target event report'!E:E,'Input - target event report'!B:B,B:B,'Input - target event report'!D:D,"Private Investment"))/(I1681-1))</f>
        <v/>
      </c>
      <c r="H1681">
        <f>IF(MAXIFS('Input - target event report'!E:E,'Input - target event report'!B:B,B:B,'Input - target event report'!D:D,"Private Investment") = 0, "N/A", TODAY() - MAXIFS('Input - target event report'!E:E,'Input - target event report'!B:B,B:B,'Input - target event report'!D:D,"Private Investment"))</f>
        <v/>
      </c>
      <c r="I1681">
        <f>COUNTIFS('Input - target event report'!B:B,B1681,'Input - target event report'!D:D, "Private Investment")</f>
        <v/>
      </c>
      <c r="J1681">
        <f>INDEX('Input - companies list'!$1:$10000,MATCH(B1681,'Input - companies list'!B:B,0),MATCH("Flow",'Input - companies list'!$1:$1,0 ))</f>
        <v/>
      </c>
      <c r="K1681">
        <f>INDEX('Input - companies list'!$1:$10000,MATCH(B1681,'Input - companies list'!B:B,0),MATCH("Inter-Cluster Connectivity",'Input - companies list'!$1:$1,0 ))</f>
        <v/>
      </c>
      <c r="L1681">
        <f>IFERROR(PERCENTRANK(F:F,F1681),0)</f>
        <v/>
      </c>
      <c r="M1681">
        <f>IFERROR(1 - PERCENTRANK(G:G,G1681),0)</f>
        <v/>
      </c>
      <c r="N1681">
        <f>IFERROR(1 - PERCENTRANK(H:H,H1681),0)</f>
        <v/>
      </c>
      <c r="O1681">
        <f>IFERROR(PERCENTRANK(I:I,I1681),0)</f>
        <v/>
      </c>
      <c r="P1681">
        <f>IFERROR(1 - PERCENTRANK(J:J,J1681),0)</f>
        <v/>
      </c>
      <c r="Q1681">
        <f>IFERROR(PERCENTRANK(K:K,K1681),0)</f>
        <v/>
      </c>
      <c r="R1681">
        <f>L1681*weight1+M1681*weight2+N1681*weight3+O1681*weight4+P1681*weight5+Q1681*weight6</f>
        <v/>
      </c>
    </row>
    <row r="1682" spans="1:18">
      <c r="A1682">
        <f>RANK(R1682,R:R)</f>
        <v/>
      </c>
      <c r="B1682" t="s">
        <v>18936</v>
      </c>
      <c r="C1682">
        <f>VLOOKUP(B1682,'Input - companies list'!B:L,2,FALSE)</f>
        <v/>
      </c>
      <c r="D1682">
        <f>VLOOKUP(B1682,'Input - companies list'!B:L,11,FALSE)</f>
        <v/>
      </c>
      <c r="E1682">
        <f>VLOOKUP(B1682,'Input - companies list'!B:E,4,FALSE)</f>
        <v/>
      </c>
      <c r="F1682">
        <f>SUMIFS('Input - target event report'!H:H,'Input - target event report'!B:B,B1682,'Input - target event report'!D:D, "Private Investment")</f>
        <v/>
      </c>
      <c r="G1682">
        <f>IF(I1682&lt;2, "N/A", (MAXIFS('Input - target event report'!E:E,'Input - target event report'!B:B,B:B,'Input - target event report'!D:D,"Private Investment")-MINIFS('Input - target event report'!E:E,'Input - target event report'!B:B,B:B,'Input - target event report'!D:D,"Private Investment"))/(I1682-1))</f>
        <v/>
      </c>
      <c r="H1682">
        <f>IF(MAXIFS('Input - target event report'!E:E,'Input - target event report'!B:B,B:B,'Input - target event report'!D:D,"Private Investment") = 0, "N/A", TODAY() - MAXIFS('Input - target event report'!E:E,'Input - target event report'!B:B,B:B,'Input - target event report'!D:D,"Private Investment"))</f>
        <v/>
      </c>
      <c r="I1682">
        <f>COUNTIFS('Input - target event report'!B:B,B1682,'Input - target event report'!D:D, "Private Investment")</f>
        <v/>
      </c>
      <c r="J1682">
        <f>INDEX('Input - companies list'!$1:$10000,MATCH(B1682,'Input - companies list'!B:B,0),MATCH("Flow",'Input - companies list'!$1:$1,0 ))</f>
        <v/>
      </c>
      <c r="K1682">
        <f>INDEX('Input - companies list'!$1:$10000,MATCH(B1682,'Input - companies list'!B:B,0),MATCH("Inter-Cluster Connectivity",'Input - companies list'!$1:$1,0 ))</f>
        <v/>
      </c>
      <c r="L1682">
        <f>IFERROR(PERCENTRANK(F:F,F1682),0)</f>
        <v/>
      </c>
      <c r="M1682">
        <f>IFERROR(1 - PERCENTRANK(G:G,G1682),0)</f>
        <v/>
      </c>
      <c r="N1682">
        <f>IFERROR(1 - PERCENTRANK(H:H,H1682),0)</f>
        <v/>
      </c>
      <c r="O1682">
        <f>IFERROR(PERCENTRANK(I:I,I1682),0)</f>
        <v/>
      </c>
      <c r="P1682">
        <f>IFERROR(1 - PERCENTRANK(J:J,J1682),0)</f>
        <v/>
      </c>
      <c r="Q1682">
        <f>IFERROR(PERCENTRANK(K:K,K1682),0)</f>
        <v/>
      </c>
      <c r="R1682">
        <f>L1682*weight1+M1682*weight2+N1682*weight3+O1682*weight4+P1682*weight5+Q1682*weight6</f>
        <v/>
      </c>
    </row>
    <row r="1683" spans="1:18">
      <c r="A1683">
        <f>RANK(R1683,R:R)</f>
        <v/>
      </c>
      <c r="B1683" t="s">
        <v>18946</v>
      </c>
      <c r="C1683">
        <f>VLOOKUP(B1683,'Input - companies list'!B:L,2,FALSE)</f>
        <v/>
      </c>
      <c r="D1683">
        <f>VLOOKUP(B1683,'Input - companies list'!B:L,11,FALSE)</f>
        <v/>
      </c>
      <c r="E1683">
        <f>VLOOKUP(B1683,'Input - companies list'!B:E,4,FALSE)</f>
        <v/>
      </c>
      <c r="F1683">
        <f>SUMIFS('Input - target event report'!H:H,'Input - target event report'!B:B,B1683,'Input - target event report'!D:D, "Private Investment")</f>
        <v/>
      </c>
      <c r="G1683">
        <f>IF(I1683&lt;2, "N/A", (MAXIFS('Input - target event report'!E:E,'Input - target event report'!B:B,B:B,'Input - target event report'!D:D,"Private Investment")-MINIFS('Input - target event report'!E:E,'Input - target event report'!B:B,B:B,'Input - target event report'!D:D,"Private Investment"))/(I1683-1))</f>
        <v/>
      </c>
      <c r="H1683">
        <f>IF(MAXIFS('Input - target event report'!E:E,'Input - target event report'!B:B,B:B,'Input - target event report'!D:D,"Private Investment") = 0, "N/A", TODAY() - MAXIFS('Input - target event report'!E:E,'Input - target event report'!B:B,B:B,'Input - target event report'!D:D,"Private Investment"))</f>
        <v/>
      </c>
      <c r="I1683">
        <f>COUNTIFS('Input - target event report'!B:B,B1683,'Input - target event report'!D:D, "Private Investment")</f>
        <v/>
      </c>
      <c r="J1683">
        <f>INDEX('Input - companies list'!$1:$10000,MATCH(B1683,'Input - companies list'!B:B,0),MATCH("Flow",'Input - companies list'!$1:$1,0 ))</f>
        <v/>
      </c>
      <c r="K1683">
        <f>INDEX('Input - companies list'!$1:$10000,MATCH(B1683,'Input - companies list'!B:B,0),MATCH("Inter-Cluster Connectivity",'Input - companies list'!$1:$1,0 ))</f>
        <v/>
      </c>
      <c r="L1683">
        <f>IFERROR(PERCENTRANK(F:F,F1683),0)</f>
        <v/>
      </c>
      <c r="M1683">
        <f>IFERROR(1 - PERCENTRANK(G:G,G1683),0)</f>
        <v/>
      </c>
      <c r="N1683">
        <f>IFERROR(1 - PERCENTRANK(H:H,H1683),0)</f>
        <v/>
      </c>
      <c r="O1683">
        <f>IFERROR(PERCENTRANK(I:I,I1683),0)</f>
        <v/>
      </c>
      <c r="P1683">
        <f>IFERROR(1 - PERCENTRANK(J:J,J1683),0)</f>
        <v/>
      </c>
      <c r="Q1683">
        <f>IFERROR(PERCENTRANK(K:K,K1683),0)</f>
        <v/>
      </c>
      <c r="R1683">
        <f>L1683*weight1+M1683*weight2+N1683*weight3+O1683*weight4+P1683*weight5+Q1683*weight6</f>
        <v/>
      </c>
    </row>
    <row r="1684" spans="1:18">
      <c r="A1684">
        <f>RANK(R1684,R:R)</f>
        <v/>
      </c>
      <c r="B1684" t="s">
        <v>18958</v>
      </c>
      <c r="C1684">
        <f>VLOOKUP(B1684,'Input - companies list'!B:L,2,FALSE)</f>
        <v/>
      </c>
      <c r="D1684">
        <f>VLOOKUP(B1684,'Input - companies list'!B:L,11,FALSE)</f>
        <v/>
      </c>
      <c r="E1684">
        <f>VLOOKUP(B1684,'Input - companies list'!B:E,4,FALSE)</f>
        <v/>
      </c>
      <c r="F1684">
        <f>SUMIFS('Input - target event report'!H:H,'Input - target event report'!B:B,B1684,'Input - target event report'!D:D, "Private Investment")</f>
        <v/>
      </c>
      <c r="G1684">
        <f>IF(I1684&lt;2, "N/A", (MAXIFS('Input - target event report'!E:E,'Input - target event report'!B:B,B:B,'Input - target event report'!D:D,"Private Investment")-MINIFS('Input - target event report'!E:E,'Input - target event report'!B:B,B:B,'Input - target event report'!D:D,"Private Investment"))/(I1684-1))</f>
        <v/>
      </c>
      <c r="H1684">
        <f>IF(MAXIFS('Input - target event report'!E:E,'Input - target event report'!B:B,B:B,'Input - target event report'!D:D,"Private Investment") = 0, "N/A", TODAY() - MAXIFS('Input - target event report'!E:E,'Input - target event report'!B:B,B:B,'Input - target event report'!D:D,"Private Investment"))</f>
        <v/>
      </c>
      <c r="I1684">
        <f>COUNTIFS('Input - target event report'!B:B,B1684,'Input - target event report'!D:D, "Private Investment")</f>
        <v/>
      </c>
      <c r="J1684">
        <f>INDEX('Input - companies list'!$1:$10000,MATCH(B1684,'Input - companies list'!B:B,0),MATCH("Flow",'Input - companies list'!$1:$1,0 ))</f>
        <v/>
      </c>
      <c r="K1684">
        <f>INDEX('Input - companies list'!$1:$10000,MATCH(B1684,'Input - companies list'!B:B,0),MATCH("Inter-Cluster Connectivity",'Input - companies list'!$1:$1,0 ))</f>
        <v/>
      </c>
      <c r="L1684">
        <f>IFERROR(PERCENTRANK(F:F,F1684),0)</f>
        <v/>
      </c>
      <c r="M1684">
        <f>IFERROR(1 - PERCENTRANK(G:G,G1684),0)</f>
        <v/>
      </c>
      <c r="N1684">
        <f>IFERROR(1 - PERCENTRANK(H:H,H1684),0)</f>
        <v/>
      </c>
      <c r="O1684">
        <f>IFERROR(PERCENTRANK(I:I,I1684),0)</f>
        <v/>
      </c>
      <c r="P1684">
        <f>IFERROR(1 - PERCENTRANK(J:J,J1684),0)</f>
        <v/>
      </c>
      <c r="Q1684">
        <f>IFERROR(PERCENTRANK(K:K,K1684),0)</f>
        <v/>
      </c>
      <c r="R1684">
        <f>L1684*weight1+M1684*weight2+N1684*weight3+O1684*weight4+P1684*weight5+Q1684*weight6</f>
        <v/>
      </c>
    </row>
    <row r="1685" spans="1:18">
      <c r="A1685">
        <f>RANK(R1685,R:R)</f>
        <v/>
      </c>
      <c r="B1685" t="s">
        <v>18967</v>
      </c>
      <c r="C1685">
        <f>VLOOKUP(B1685,'Input - companies list'!B:L,2,FALSE)</f>
        <v/>
      </c>
      <c r="D1685">
        <f>VLOOKUP(B1685,'Input - companies list'!B:L,11,FALSE)</f>
        <v/>
      </c>
      <c r="E1685">
        <f>VLOOKUP(B1685,'Input - companies list'!B:E,4,FALSE)</f>
        <v/>
      </c>
      <c r="F1685">
        <f>SUMIFS('Input - target event report'!H:H,'Input - target event report'!B:B,B1685,'Input - target event report'!D:D, "Private Investment")</f>
        <v/>
      </c>
      <c r="G1685">
        <f>IF(I1685&lt;2, "N/A", (MAXIFS('Input - target event report'!E:E,'Input - target event report'!B:B,B:B,'Input - target event report'!D:D,"Private Investment")-MINIFS('Input - target event report'!E:E,'Input - target event report'!B:B,B:B,'Input - target event report'!D:D,"Private Investment"))/(I1685-1))</f>
        <v/>
      </c>
      <c r="H1685">
        <f>IF(MAXIFS('Input - target event report'!E:E,'Input - target event report'!B:B,B:B,'Input - target event report'!D:D,"Private Investment") = 0, "N/A", TODAY() - MAXIFS('Input - target event report'!E:E,'Input - target event report'!B:B,B:B,'Input - target event report'!D:D,"Private Investment"))</f>
        <v/>
      </c>
      <c r="I1685">
        <f>COUNTIFS('Input - target event report'!B:B,B1685,'Input - target event report'!D:D, "Private Investment")</f>
        <v/>
      </c>
      <c r="J1685">
        <f>INDEX('Input - companies list'!$1:$10000,MATCH(B1685,'Input - companies list'!B:B,0),MATCH("Flow",'Input - companies list'!$1:$1,0 ))</f>
        <v/>
      </c>
      <c r="K1685">
        <f>INDEX('Input - companies list'!$1:$10000,MATCH(B1685,'Input - companies list'!B:B,0),MATCH("Inter-Cluster Connectivity",'Input - companies list'!$1:$1,0 ))</f>
        <v/>
      </c>
      <c r="L1685">
        <f>IFERROR(PERCENTRANK(F:F,F1685),0)</f>
        <v/>
      </c>
      <c r="M1685">
        <f>IFERROR(1 - PERCENTRANK(G:G,G1685),0)</f>
        <v/>
      </c>
      <c r="N1685">
        <f>IFERROR(1 - PERCENTRANK(H:H,H1685),0)</f>
        <v/>
      </c>
      <c r="O1685">
        <f>IFERROR(PERCENTRANK(I:I,I1685),0)</f>
        <v/>
      </c>
      <c r="P1685">
        <f>IFERROR(1 - PERCENTRANK(J:J,J1685),0)</f>
        <v/>
      </c>
      <c r="Q1685">
        <f>IFERROR(PERCENTRANK(K:K,K1685),0)</f>
        <v/>
      </c>
      <c r="R1685">
        <f>L1685*weight1+M1685*weight2+N1685*weight3+O1685*weight4+P1685*weight5+Q1685*weight6</f>
        <v/>
      </c>
    </row>
    <row r="1686" spans="1:18">
      <c r="A1686">
        <f>RANK(R1686,R:R)</f>
        <v/>
      </c>
      <c r="B1686" t="s">
        <v>18977</v>
      </c>
      <c r="C1686">
        <f>VLOOKUP(B1686,'Input - companies list'!B:L,2,FALSE)</f>
        <v/>
      </c>
      <c r="D1686">
        <f>VLOOKUP(B1686,'Input - companies list'!B:L,11,FALSE)</f>
        <v/>
      </c>
      <c r="E1686">
        <f>VLOOKUP(B1686,'Input - companies list'!B:E,4,FALSE)</f>
        <v/>
      </c>
      <c r="F1686">
        <f>SUMIFS('Input - target event report'!H:H,'Input - target event report'!B:B,B1686,'Input - target event report'!D:D, "Private Investment")</f>
        <v/>
      </c>
      <c r="G1686">
        <f>IF(I1686&lt;2, "N/A", (MAXIFS('Input - target event report'!E:E,'Input - target event report'!B:B,B:B,'Input - target event report'!D:D,"Private Investment")-MINIFS('Input - target event report'!E:E,'Input - target event report'!B:B,B:B,'Input - target event report'!D:D,"Private Investment"))/(I1686-1))</f>
        <v/>
      </c>
      <c r="H1686">
        <f>IF(MAXIFS('Input - target event report'!E:E,'Input - target event report'!B:B,B:B,'Input - target event report'!D:D,"Private Investment") = 0, "N/A", TODAY() - MAXIFS('Input - target event report'!E:E,'Input - target event report'!B:B,B:B,'Input - target event report'!D:D,"Private Investment"))</f>
        <v/>
      </c>
      <c r="I1686">
        <f>COUNTIFS('Input - target event report'!B:B,B1686,'Input - target event report'!D:D, "Private Investment")</f>
        <v/>
      </c>
      <c r="J1686">
        <f>INDEX('Input - companies list'!$1:$10000,MATCH(B1686,'Input - companies list'!B:B,0),MATCH("Flow",'Input - companies list'!$1:$1,0 ))</f>
        <v/>
      </c>
      <c r="K1686">
        <f>INDEX('Input - companies list'!$1:$10000,MATCH(B1686,'Input - companies list'!B:B,0),MATCH("Inter-Cluster Connectivity",'Input - companies list'!$1:$1,0 ))</f>
        <v/>
      </c>
      <c r="L1686">
        <f>IFERROR(PERCENTRANK(F:F,F1686),0)</f>
        <v/>
      </c>
      <c r="M1686">
        <f>IFERROR(1 - PERCENTRANK(G:G,G1686),0)</f>
        <v/>
      </c>
      <c r="N1686">
        <f>IFERROR(1 - PERCENTRANK(H:H,H1686),0)</f>
        <v/>
      </c>
      <c r="O1686">
        <f>IFERROR(PERCENTRANK(I:I,I1686),0)</f>
        <v/>
      </c>
      <c r="P1686">
        <f>IFERROR(1 - PERCENTRANK(J:J,J1686),0)</f>
        <v/>
      </c>
      <c r="Q1686">
        <f>IFERROR(PERCENTRANK(K:K,K1686),0)</f>
        <v/>
      </c>
      <c r="R1686">
        <f>L1686*weight1+M1686*weight2+N1686*weight3+O1686*weight4+P1686*weight5+Q1686*weight6</f>
        <v/>
      </c>
    </row>
    <row r="1687" spans="1:18">
      <c r="A1687">
        <f>RANK(R1687,R:R)</f>
        <v/>
      </c>
      <c r="B1687" t="s">
        <v>18987</v>
      </c>
      <c r="C1687">
        <f>VLOOKUP(B1687,'Input - companies list'!B:L,2,FALSE)</f>
        <v/>
      </c>
      <c r="D1687">
        <f>VLOOKUP(B1687,'Input - companies list'!B:L,11,FALSE)</f>
        <v/>
      </c>
      <c r="E1687">
        <f>VLOOKUP(B1687,'Input - companies list'!B:E,4,FALSE)</f>
        <v/>
      </c>
      <c r="F1687">
        <f>SUMIFS('Input - target event report'!H:H,'Input - target event report'!B:B,B1687,'Input - target event report'!D:D, "Private Investment")</f>
        <v/>
      </c>
      <c r="G1687">
        <f>IF(I1687&lt;2, "N/A", (MAXIFS('Input - target event report'!E:E,'Input - target event report'!B:B,B:B,'Input - target event report'!D:D,"Private Investment")-MINIFS('Input - target event report'!E:E,'Input - target event report'!B:B,B:B,'Input - target event report'!D:D,"Private Investment"))/(I1687-1))</f>
        <v/>
      </c>
      <c r="H1687">
        <f>IF(MAXIFS('Input - target event report'!E:E,'Input - target event report'!B:B,B:B,'Input - target event report'!D:D,"Private Investment") = 0, "N/A", TODAY() - MAXIFS('Input - target event report'!E:E,'Input - target event report'!B:B,B:B,'Input - target event report'!D:D,"Private Investment"))</f>
        <v/>
      </c>
      <c r="I1687">
        <f>COUNTIFS('Input - target event report'!B:B,B1687,'Input - target event report'!D:D, "Private Investment")</f>
        <v/>
      </c>
      <c r="J1687">
        <f>INDEX('Input - companies list'!$1:$10000,MATCH(B1687,'Input - companies list'!B:B,0),MATCH("Flow",'Input - companies list'!$1:$1,0 ))</f>
        <v/>
      </c>
      <c r="K1687">
        <f>INDEX('Input - companies list'!$1:$10000,MATCH(B1687,'Input - companies list'!B:B,0),MATCH("Inter-Cluster Connectivity",'Input - companies list'!$1:$1,0 ))</f>
        <v/>
      </c>
      <c r="L1687">
        <f>IFERROR(PERCENTRANK(F:F,F1687),0)</f>
        <v/>
      </c>
      <c r="M1687">
        <f>IFERROR(1 - PERCENTRANK(G:G,G1687),0)</f>
        <v/>
      </c>
      <c r="N1687">
        <f>IFERROR(1 - PERCENTRANK(H:H,H1687),0)</f>
        <v/>
      </c>
      <c r="O1687">
        <f>IFERROR(PERCENTRANK(I:I,I1687),0)</f>
        <v/>
      </c>
      <c r="P1687">
        <f>IFERROR(1 - PERCENTRANK(J:J,J1687),0)</f>
        <v/>
      </c>
      <c r="Q1687">
        <f>IFERROR(PERCENTRANK(K:K,K1687),0)</f>
        <v/>
      </c>
      <c r="R1687">
        <f>L1687*weight1+M1687*weight2+N1687*weight3+O1687*weight4+P1687*weight5+Q1687*weight6</f>
        <v/>
      </c>
    </row>
    <row r="1688" spans="1:18">
      <c r="A1688">
        <f>RANK(R1688,R:R)</f>
        <v/>
      </c>
      <c r="B1688" t="s">
        <v>18999</v>
      </c>
      <c r="C1688">
        <f>VLOOKUP(B1688,'Input - companies list'!B:L,2,FALSE)</f>
        <v/>
      </c>
      <c r="D1688">
        <f>VLOOKUP(B1688,'Input - companies list'!B:L,11,FALSE)</f>
        <v/>
      </c>
      <c r="E1688">
        <f>VLOOKUP(B1688,'Input - companies list'!B:E,4,FALSE)</f>
        <v/>
      </c>
      <c r="F1688">
        <f>SUMIFS('Input - target event report'!H:H,'Input - target event report'!B:B,B1688,'Input - target event report'!D:D, "Private Investment")</f>
        <v/>
      </c>
      <c r="G1688">
        <f>IF(I1688&lt;2, "N/A", (MAXIFS('Input - target event report'!E:E,'Input - target event report'!B:B,B:B,'Input - target event report'!D:D,"Private Investment")-MINIFS('Input - target event report'!E:E,'Input - target event report'!B:B,B:B,'Input - target event report'!D:D,"Private Investment"))/(I1688-1))</f>
        <v/>
      </c>
      <c r="H1688">
        <f>IF(MAXIFS('Input - target event report'!E:E,'Input - target event report'!B:B,B:B,'Input - target event report'!D:D,"Private Investment") = 0, "N/A", TODAY() - MAXIFS('Input - target event report'!E:E,'Input - target event report'!B:B,B:B,'Input - target event report'!D:D,"Private Investment"))</f>
        <v/>
      </c>
      <c r="I1688">
        <f>COUNTIFS('Input - target event report'!B:B,B1688,'Input - target event report'!D:D, "Private Investment")</f>
        <v/>
      </c>
      <c r="J1688">
        <f>INDEX('Input - companies list'!$1:$10000,MATCH(B1688,'Input - companies list'!B:B,0),MATCH("Flow",'Input - companies list'!$1:$1,0 ))</f>
        <v/>
      </c>
      <c r="K1688">
        <f>INDEX('Input - companies list'!$1:$10000,MATCH(B1688,'Input - companies list'!B:B,0),MATCH("Inter-Cluster Connectivity",'Input - companies list'!$1:$1,0 ))</f>
        <v/>
      </c>
      <c r="L1688">
        <f>IFERROR(PERCENTRANK(F:F,F1688),0)</f>
        <v/>
      </c>
      <c r="M1688">
        <f>IFERROR(1 - PERCENTRANK(G:G,G1688),0)</f>
        <v/>
      </c>
      <c r="N1688">
        <f>IFERROR(1 - PERCENTRANK(H:H,H1688),0)</f>
        <v/>
      </c>
      <c r="O1688">
        <f>IFERROR(PERCENTRANK(I:I,I1688),0)</f>
        <v/>
      </c>
      <c r="P1688">
        <f>IFERROR(1 - PERCENTRANK(J:J,J1688),0)</f>
        <v/>
      </c>
      <c r="Q1688">
        <f>IFERROR(PERCENTRANK(K:K,K1688),0)</f>
        <v/>
      </c>
      <c r="R1688">
        <f>L1688*weight1+M1688*weight2+N1688*weight3+O1688*weight4+P1688*weight5+Q1688*weight6</f>
        <v/>
      </c>
    </row>
    <row r="1689" spans="1:18">
      <c r="A1689">
        <f>RANK(R1689,R:R)</f>
        <v/>
      </c>
      <c r="B1689" t="s">
        <v>19015</v>
      </c>
      <c r="C1689">
        <f>VLOOKUP(B1689,'Input - companies list'!B:L,2,FALSE)</f>
        <v/>
      </c>
      <c r="D1689">
        <f>VLOOKUP(B1689,'Input - companies list'!B:L,11,FALSE)</f>
        <v/>
      </c>
      <c r="E1689">
        <f>VLOOKUP(B1689,'Input - companies list'!B:E,4,FALSE)</f>
        <v/>
      </c>
      <c r="F1689">
        <f>SUMIFS('Input - target event report'!H:H,'Input - target event report'!B:B,B1689,'Input - target event report'!D:D, "Private Investment")</f>
        <v/>
      </c>
      <c r="G1689">
        <f>IF(I1689&lt;2, "N/A", (MAXIFS('Input - target event report'!E:E,'Input - target event report'!B:B,B:B,'Input - target event report'!D:D,"Private Investment")-MINIFS('Input - target event report'!E:E,'Input - target event report'!B:B,B:B,'Input - target event report'!D:D,"Private Investment"))/(I1689-1))</f>
        <v/>
      </c>
      <c r="H1689">
        <f>IF(MAXIFS('Input - target event report'!E:E,'Input - target event report'!B:B,B:B,'Input - target event report'!D:D,"Private Investment") = 0, "N/A", TODAY() - MAXIFS('Input - target event report'!E:E,'Input - target event report'!B:B,B:B,'Input - target event report'!D:D,"Private Investment"))</f>
        <v/>
      </c>
      <c r="I1689">
        <f>COUNTIFS('Input - target event report'!B:B,B1689,'Input - target event report'!D:D, "Private Investment")</f>
        <v/>
      </c>
      <c r="J1689">
        <f>INDEX('Input - companies list'!$1:$10000,MATCH(B1689,'Input - companies list'!B:B,0),MATCH("Flow",'Input - companies list'!$1:$1,0 ))</f>
        <v/>
      </c>
      <c r="K1689">
        <f>INDEX('Input - companies list'!$1:$10000,MATCH(B1689,'Input - companies list'!B:B,0),MATCH("Inter-Cluster Connectivity",'Input - companies list'!$1:$1,0 ))</f>
        <v/>
      </c>
      <c r="L1689">
        <f>IFERROR(PERCENTRANK(F:F,F1689),0)</f>
        <v/>
      </c>
      <c r="M1689">
        <f>IFERROR(1 - PERCENTRANK(G:G,G1689),0)</f>
        <v/>
      </c>
      <c r="N1689">
        <f>IFERROR(1 - PERCENTRANK(H:H,H1689),0)</f>
        <v/>
      </c>
      <c r="O1689">
        <f>IFERROR(PERCENTRANK(I:I,I1689),0)</f>
        <v/>
      </c>
      <c r="P1689">
        <f>IFERROR(1 - PERCENTRANK(J:J,J1689),0)</f>
        <v/>
      </c>
      <c r="Q1689">
        <f>IFERROR(PERCENTRANK(K:K,K1689),0)</f>
        <v/>
      </c>
      <c r="R1689">
        <f>L1689*weight1+M1689*weight2+N1689*weight3+O1689*weight4+P1689*weight5+Q1689*weight6</f>
        <v/>
      </c>
    </row>
    <row r="1690" spans="1:18">
      <c r="A1690">
        <f>RANK(R1690,R:R)</f>
        <v/>
      </c>
      <c r="B1690" t="s">
        <v>19025</v>
      </c>
      <c r="C1690">
        <f>VLOOKUP(B1690,'Input - companies list'!B:L,2,FALSE)</f>
        <v/>
      </c>
      <c r="D1690">
        <f>VLOOKUP(B1690,'Input - companies list'!B:L,11,FALSE)</f>
        <v/>
      </c>
      <c r="E1690">
        <f>VLOOKUP(B1690,'Input - companies list'!B:E,4,FALSE)</f>
        <v/>
      </c>
      <c r="F1690">
        <f>SUMIFS('Input - target event report'!H:H,'Input - target event report'!B:B,B1690,'Input - target event report'!D:D, "Private Investment")</f>
        <v/>
      </c>
      <c r="G1690">
        <f>IF(I1690&lt;2, "N/A", (MAXIFS('Input - target event report'!E:E,'Input - target event report'!B:B,B:B,'Input - target event report'!D:D,"Private Investment")-MINIFS('Input - target event report'!E:E,'Input - target event report'!B:B,B:B,'Input - target event report'!D:D,"Private Investment"))/(I1690-1))</f>
        <v/>
      </c>
      <c r="H1690">
        <f>IF(MAXIFS('Input - target event report'!E:E,'Input - target event report'!B:B,B:B,'Input - target event report'!D:D,"Private Investment") = 0, "N/A", TODAY() - MAXIFS('Input - target event report'!E:E,'Input - target event report'!B:B,B:B,'Input - target event report'!D:D,"Private Investment"))</f>
        <v/>
      </c>
      <c r="I1690">
        <f>COUNTIFS('Input - target event report'!B:B,B1690,'Input - target event report'!D:D, "Private Investment")</f>
        <v/>
      </c>
      <c r="J1690">
        <f>INDEX('Input - companies list'!$1:$10000,MATCH(B1690,'Input - companies list'!B:B,0),MATCH("Flow",'Input - companies list'!$1:$1,0 ))</f>
        <v/>
      </c>
      <c r="K1690">
        <f>INDEX('Input - companies list'!$1:$10000,MATCH(B1690,'Input - companies list'!B:B,0),MATCH("Inter-Cluster Connectivity",'Input - companies list'!$1:$1,0 ))</f>
        <v/>
      </c>
      <c r="L1690">
        <f>IFERROR(PERCENTRANK(F:F,F1690),0)</f>
        <v/>
      </c>
      <c r="M1690">
        <f>IFERROR(1 - PERCENTRANK(G:G,G1690),0)</f>
        <v/>
      </c>
      <c r="N1690">
        <f>IFERROR(1 - PERCENTRANK(H:H,H1690),0)</f>
        <v/>
      </c>
      <c r="O1690">
        <f>IFERROR(PERCENTRANK(I:I,I1690),0)</f>
        <v/>
      </c>
      <c r="P1690">
        <f>IFERROR(1 - PERCENTRANK(J:J,J1690),0)</f>
        <v/>
      </c>
      <c r="Q1690">
        <f>IFERROR(PERCENTRANK(K:K,K1690),0)</f>
        <v/>
      </c>
      <c r="R1690">
        <f>L1690*weight1+M1690*weight2+N1690*weight3+O1690*weight4+P1690*weight5+Q1690*weight6</f>
        <v/>
      </c>
    </row>
    <row r="1691" spans="1:18">
      <c r="A1691">
        <f>RANK(R1691,R:R)</f>
        <v/>
      </c>
      <c r="B1691" t="s">
        <v>19038</v>
      </c>
      <c r="C1691">
        <f>VLOOKUP(B1691,'Input - companies list'!B:L,2,FALSE)</f>
        <v/>
      </c>
      <c r="D1691">
        <f>VLOOKUP(B1691,'Input - companies list'!B:L,11,FALSE)</f>
        <v/>
      </c>
      <c r="E1691">
        <f>VLOOKUP(B1691,'Input - companies list'!B:E,4,FALSE)</f>
        <v/>
      </c>
      <c r="F1691">
        <f>SUMIFS('Input - target event report'!H:H,'Input - target event report'!B:B,B1691,'Input - target event report'!D:D, "Private Investment")</f>
        <v/>
      </c>
      <c r="G1691">
        <f>IF(I1691&lt;2, "N/A", (MAXIFS('Input - target event report'!E:E,'Input - target event report'!B:B,B:B,'Input - target event report'!D:D,"Private Investment")-MINIFS('Input - target event report'!E:E,'Input - target event report'!B:B,B:B,'Input - target event report'!D:D,"Private Investment"))/(I1691-1))</f>
        <v/>
      </c>
      <c r="H1691">
        <f>IF(MAXIFS('Input - target event report'!E:E,'Input - target event report'!B:B,B:B,'Input - target event report'!D:D,"Private Investment") = 0, "N/A", TODAY() - MAXIFS('Input - target event report'!E:E,'Input - target event report'!B:B,B:B,'Input - target event report'!D:D,"Private Investment"))</f>
        <v/>
      </c>
      <c r="I1691">
        <f>COUNTIFS('Input - target event report'!B:B,B1691,'Input - target event report'!D:D, "Private Investment")</f>
        <v/>
      </c>
      <c r="J1691">
        <f>INDEX('Input - companies list'!$1:$10000,MATCH(B1691,'Input - companies list'!B:B,0),MATCH("Flow",'Input - companies list'!$1:$1,0 ))</f>
        <v/>
      </c>
      <c r="K1691">
        <f>INDEX('Input - companies list'!$1:$10000,MATCH(B1691,'Input - companies list'!B:B,0),MATCH("Inter-Cluster Connectivity",'Input - companies list'!$1:$1,0 ))</f>
        <v/>
      </c>
      <c r="L1691">
        <f>IFERROR(PERCENTRANK(F:F,F1691),0)</f>
        <v/>
      </c>
      <c r="M1691">
        <f>IFERROR(1 - PERCENTRANK(G:G,G1691),0)</f>
        <v/>
      </c>
      <c r="N1691">
        <f>IFERROR(1 - PERCENTRANK(H:H,H1691),0)</f>
        <v/>
      </c>
      <c r="O1691">
        <f>IFERROR(PERCENTRANK(I:I,I1691),0)</f>
        <v/>
      </c>
      <c r="P1691">
        <f>IFERROR(1 - PERCENTRANK(J:J,J1691),0)</f>
        <v/>
      </c>
      <c r="Q1691">
        <f>IFERROR(PERCENTRANK(K:K,K1691),0)</f>
        <v/>
      </c>
      <c r="R1691">
        <f>L1691*weight1+M1691*weight2+N1691*weight3+O1691*weight4+P1691*weight5+Q1691*weight6</f>
        <v/>
      </c>
    </row>
    <row r="1692" spans="1:18">
      <c r="A1692">
        <f>RANK(R1692,R:R)</f>
        <v/>
      </c>
      <c r="B1692" t="s">
        <v>19048</v>
      </c>
      <c r="C1692">
        <f>VLOOKUP(B1692,'Input - companies list'!B:L,2,FALSE)</f>
        <v/>
      </c>
      <c r="D1692">
        <f>VLOOKUP(B1692,'Input - companies list'!B:L,11,FALSE)</f>
        <v/>
      </c>
      <c r="E1692">
        <f>VLOOKUP(B1692,'Input - companies list'!B:E,4,FALSE)</f>
        <v/>
      </c>
      <c r="F1692">
        <f>SUMIFS('Input - target event report'!H:H,'Input - target event report'!B:B,B1692,'Input - target event report'!D:D, "Private Investment")</f>
        <v/>
      </c>
      <c r="G1692">
        <f>IF(I1692&lt;2, "N/A", (MAXIFS('Input - target event report'!E:E,'Input - target event report'!B:B,B:B,'Input - target event report'!D:D,"Private Investment")-MINIFS('Input - target event report'!E:E,'Input - target event report'!B:B,B:B,'Input - target event report'!D:D,"Private Investment"))/(I1692-1))</f>
        <v/>
      </c>
      <c r="H1692">
        <f>IF(MAXIFS('Input - target event report'!E:E,'Input - target event report'!B:B,B:B,'Input - target event report'!D:D,"Private Investment") = 0, "N/A", TODAY() - MAXIFS('Input - target event report'!E:E,'Input - target event report'!B:B,B:B,'Input - target event report'!D:D,"Private Investment"))</f>
        <v/>
      </c>
      <c r="I1692">
        <f>COUNTIFS('Input - target event report'!B:B,B1692,'Input - target event report'!D:D, "Private Investment")</f>
        <v/>
      </c>
      <c r="J1692">
        <f>INDEX('Input - companies list'!$1:$10000,MATCH(B1692,'Input - companies list'!B:B,0),MATCH("Flow",'Input - companies list'!$1:$1,0 ))</f>
        <v/>
      </c>
      <c r="K1692">
        <f>INDEX('Input - companies list'!$1:$10000,MATCH(B1692,'Input - companies list'!B:B,0),MATCH("Inter-Cluster Connectivity",'Input - companies list'!$1:$1,0 ))</f>
        <v/>
      </c>
      <c r="L1692">
        <f>IFERROR(PERCENTRANK(F:F,F1692),0)</f>
        <v/>
      </c>
      <c r="M1692">
        <f>IFERROR(1 - PERCENTRANK(G:G,G1692),0)</f>
        <v/>
      </c>
      <c r="N1692">
        <f>IFERROR(1 - PERCENTRANK(H:H,H1692),0)</f>
        <v/>
      </c>
      <c r="O1692">
        <f>IFERROR(PERCENTRANK(I:I,I1692),0)</f>
        <v/>
      </c>
      <c r="P1692">
        <f>IFERROR(1 - PERCENTRANK(J:J,J1692),0)</f>
        <v/>
      </c>
      <c r="Q1692">
        <f>IFERROR(PERCENTRANK(K:K,K1692),0)</f>
        <v/>
      </c>
      <c r="R1692">
        <f>L1692*weight1+M1692*weight2+N1692*weight3+O1692*weight4+P1692*weight5+Q1692*weight6</f>
        <v/>
      </c>
    </row>
    <row r="1693" spans="1:18">
      <c r="A1693">
        <f>RANK(R1693,R:R)</f>
        <v/>
      </c>
      <c r="B1693" t="s">
        <v>19058</v>
      </c>
      <c r="C1693">
        <f>VLOOKUP(B1693,'Input - companies list'!B:L,2,FALSE)</f>
        <v/>
      </c>
      <c r="D1693">
        <f>VLOOKUP(B1693,'Input - companies list'!B:L,11,FALSE)</f>
        <v/>
      </c>
      <c r="E1693">
        <f>VLOOKUP(B1693,'Input - companies list'!B:E,4,FALSE)</f>
        <v/>
      </c>
      <c r="F1693">
        <f>SUMIFS('Input - target event report'!H:H,'Input - target event report'!B:B,B1693,'Input - target event report'!D:D, "Private Investment")</f>
        <v/>
      </c>
      <c r="G1693">
        <f>IF(I1693&lt;2, "N/A", (MAXIFS('Input - target event report'!E:E,'Input - target event report'!B:B,B:B,'Input - target event report'!D:D,"Private Investment")-MINIFS('Input - target event report'!E:E,'Input - target event report'!B:B,B:B,'Input - target event report'!D:D,"Private Investment"))/(I1693-1))</f>
        <v/>
      </c>
      <c r="H1693">
        <f>IF(MAXIFS('Input - target event report'!E:E,'Input - target event report'!B:B,B:B,'Input - target event report'!D:D,"Private Investment") = 0, "N/A", TODAY() - MAXIFS('Input - target event report'!E:E,'Input - target event report'!B:B,B:B,'Input - target event report'!D:D,"Private Investment"))</f>
        <v/>
      </c>
      <c r="I1693">
        <f>COUNTIFS('Input - target event report'!B:B,B1693,'Input - target event report'!D:D, "Private Investment")</f>
        <v/>
      </c>
      <c r="J1693">
        <f>INDEX('Input - companies list'!$1:$10000,MATCH(B1693,'Input - companies list'!B:B,0),MATCH("Flow",'Input - companies list'!$1:$1,0 ))</f>
        <v/>
      </c>
      <c r="K1693">
        <f>INDEX('Input - companies list'!$1:$10000,MATCH(B1693,'Input - companies list'!B:B,0),MATCH("Inter-Cluster Connectivity",'Input - companies list'!$1:$1,0 ))</f>
        <v/>
      </c>
      <c r="L1693">
        <f>IFERROR(PERCENTRANK(F:F,F1693),0)</f>
        <v/>
      </c>
      <c r="M1693">
        <f>IFERROR(1 - PERCENTRANK(G:G,G1693),0)</f>
        <v/>
      </c>
      <c r="N1693">
        <f>IFERROR(1 - PERCENTRANK(H:H,H1693),0)</f>
        <v/>
      </c>
      <c r="O1693">
        <f>IFERROR(PERCENTRANK(I:I,I1693),0)</f>
        <v/>
      </c>
      <c r="P1693">
        <f>IFERROR(1 - PERCENTRANK(J:J,J1693),0)</f>
        <v/>
      </c>
      <c r="Q1693">
        <f>IFERROR(PERCENTRANK(K:K,K1693),0)</f>
        <v/>
      </c>
      <c r="R1693">
        <f>L1693*weight1+M1693*weight2+N1693*weight3+O1693*weight4+P1693*weight5+Q1693*weight6</f>
        <v/>
      </c>
    </row>
    <row r="1694" spans="1:18">
      <c r="A1694">
        <f>RANK(R1694,R:R)</f>
        <v/>
      </c>
      <c r="B1694" t="s">
        <v>19068</v>
      </c>
      <c r="C1694">
        <f>VLOOKUP(B1694,'Input - companies list'!B:L,2,FALSE)</f>
        <v/>
      </c>
      <c r="D1694">
        <f>VLOOKUP(B1694,'Input - companies list'!B:L,11,FALSE)</f>
        <v/>
      </c>
      <c r="E1694">
        <f>VLOOKUP(B1694,'Input - companies list'!B:E,4,FALSE)</f>
        <v/>
      </c>
      <c r="F1694">
        <f>SUMIFS('Input - target event report'!H:H,'Input - target event report'!B:B,B1694,'Input - target event report'!D:D, "Private Investment")</f>
        <v/>
      </c>
      <c r="G1694">
        <f>IF(I1694&lt;2, "N/A", (MAXIFS('Input - target event report'!E:E,'Input - target event report'!B:B,B:B,'Input - target event report'!D:D,"Private Investment")-MINIFS('Input - target event report'!E:E,'Input - target event report'!B:B,B:B,'Input - target event report'!D:D,"Private Investment"))/(I1694-1))</f>
        <v/>
      </c>
      <c r="H1694">
        <f>IF(MAXIFS('Input - target event report'!E:E,'Input - target event report'!B:B,B:B,'Input - target event report'!D:D,"Private Investment") = 0, "N/A", TODAY() - MAXIFS('Input - target event report'!E:E,'Input - target event report'!B:B,B:B,'Input - target event report'!D:D,"Private Investment"))</f>
        <v/>
      </c>
      <c r="I1694">
        <f>COUNTIFS('Input - target event report'!B:B,B1694,'Input - target event report'!D:D, "Private Investment")</f>
        <v/>
      </c>
      <c r="J1694">
        <f>INDEX('Input - companies list'!$1:$10000,MATCH(B1694,'Input - companies list'!B:B,0),MATCH("Flow",'Input - companies list'!$1:$1,0 ))</f>
        <v/>
      </c>
      <c r="K1694">
        <f>INDEX('Input - companies list'!$1:$10000,MATCH(B1694,'Input - companies list'!B:B,0),MATCH("Inter-Cluster Connectivity",'Input - companies list'!$1:$1,0 ))</f>
        <v/>
      </c>
      <c r="L1694">
        <f>IFERROR(PERCENTRANK(F:F,F1694),0)</f>
        <v/>
      </c>
      <c r="M1694">
        <f>IFERROR(1 - PERCENTRANK(G:G,G1694),0)</f>
        <v/>
      </c>
      <c r="N1694">
        <f>IFERROR(1 - PERCENTRANK(H:H,H1694),0)</f>
        <v/>
      </c>
      <c r="O1694">
        <f>IFERROR(PERCENTRANK(I:I,I1694),0)</f>
        <v/>
      </c>
      <c r="P1694">
        <f>IFERROR(1 - PERCENTRANK(J:J,J1694),0)</f>
        <v/>
      </c>
      <c r="Q1694">
        <f>IFERROR(PERCENTRANK(K:K,K1694),0)</f>
        <v/>
      </c>
      <c r="R1694">
        <f>L1694*weight1+M1694*weight2+N1694*weight3+O1694*weight4+P1694*weight5+Q1694*weight6</f>
        <v/>
      </c>
    </row>
    <row r="1695" spans="1:18">
      <c r="A1695">
        <f>RANK(R1695,R:R)</f>
        <v/>
      </c>
      <c r="B1695" t="s">
        <v>19076</v>
      </c>
      <c r="C1695">
        <f>VLOOKUP(B1695,'Input - companies list'!B:L,2,FALSE)</f>
        <v/>
      </c>
      <c r="D1695">
        <f>VLOOKUP(B1695,'Input - companies list'!B:L,11,FALSE)</f>
        <v/>
      </c>
      <c r="E1695">
        <f>VLOOKUP(B1695,'Input - companies list'!B:E,4,FALSE)</f>
        <v/>
      </c>
      <c r="F1695">
        <f>SUMIFS('Input - target event report'!H:H,'Input - target event report'!B:B,B1695,'Input - target event report'!D:D, "Private Investment")</f>
        <v/>
      </c>
      <c r="G1695">
        <f>IF(I1695&lt;2, "N/A", (MAXIFS('Input - target event report'!E:E,'Input - target event report'!B:B,B:B,'Input - target event report'!D:D,"Private Investment")-MINIFS('Input - target event report'!E:E,'Input - target event report'!B:B,B:B,'Input - target event report'!D:D,"Private Investment"))/(I1695-1))</f>
        <v/>
      </c>
      <c r="H1695">
        <f>IF(MAXIFS('Input - target event report'!E:E,'Input - target event report'!B:B,B:B,'Input - target event report'!D:D,"Private Investment") = 0, "N/A", TODAY() - MAXIFS('Input - target event report'!E:E,'Input - target event report'!B:B,B:B,'Input - target event report'!D:D,"Private Investment"))</f>
        <v/>
      </c>
      <c r="I1695">
        <f>COUNTIFS('Input - target event report'!B:B,B1695,'Input - target event report'!D:D, "Private Investment")</f>
        <v/>
      </c>
      <c r="J1695">
        <f>INDEX('Input - companies list'!$1:$10000,MATCH(B1695,'Input - companies list'!B:B,0),MATCH("Flow",'Input - companies list'!$1:$1,0 ))</f>
        <v/>
      </c>
      <c r="K1695">
        <f>INDEX('Input - companies list'!$1:$10000,MATCH(B1695,'Input - companies list'!B:B,0),MATCH("Inter-Cluster Connectivity",'Input - companies list'!$1:$1,0 ))</f>
        <v/>
      </c>
      <c r="L1695">
        <f>IFERROR(PERCENTRANK(F:F,F1695),0)</f>
        <v/>
      </c>
      <c r="M1695">
        <f>IFERROR(1 - PERCENTRANK(G:G,G1695),0)</f>
        <v/>
      </c>
      <c r="N1695">
        <f>IFERROR(1 - PERCENTRANK(H:H,H1695),0)</f>
        <v/>
      </c>
      <c r="O1695">
        <f>IFERROR(PERCENTRANK(I:I,I1695),0)</f>
        <v/>
      </c>
      <c r="P1695">
        <f>IFERROR(1 - PERCENTRANK(J:J,J1695),0)</f>
        <v/>
      </c>
      <c r="Q1695">
        <f>IFERROR(PERCENTRANK(K:K,K1695),0)</f>
        <v/>
      </c>
      <c r="R1695">
        <f>L1695*weight1+M1695*weight2+N1695*weight3+O1695*weight4+P1695*weight5+Q1695*weight6</f>
        <v/>
      </c>
    </row>
    <row r="1696" spans="1:18">
      <c r="A1696">
        <f>RANK(R1696,R:R)</f>
        <v/>
      </c>
      <c r="B1696" t="s">
        <v>19086</v>
      </c>
      <c r="C1696">
        <f>VLOOKUP(B1696,'Input - companies list'!B:L,2,FALSE)</f>
        <v/>
      </c>
      <c r="D1696">
        <f>VLOOKUP(B1696,'Input - companies list'!B:L,11,FALSE)</f>
        <v/>
      </c>
      <c r="E1696">
        <f>VLOOKUP(B1696,'Input - companies list'!B:E,4,FALSE)</f>
        <v/>
      </c>
      <c r="F1696">
        <f>SUMIFS('Input - target event report'!H:H,'Input - target event report'!B:B,B1696,'Input - target event report'!D:D, "Private Investment")</f>
        <v/>
      </c>
      <c r="G1696">
        <f>IF(I1696&lt;2, "N/A", (MAXIFS('Input - target event report'!E:E,'Input - target event report'!B:B,B:B,'Input - target event report'!D:D,"Private Investment")-MINIFS('Input - target event report'!E:E,'Input - target event report'!B:B,B:B,'Input - target event report'!D:D,"Private Investment"))/(I1696-1))</f>
        <v/>
      </c>
      <c r="H1696">
        <f>IF(MAXIFS('Input - target event report'!E:E,'Input - target event report'!B:B,B:B,'Input - target event report'!D:D,"Private Investment") = 0, "N/A", TODAY() - MAXIFS('Input - target event report'!E:E,'Input - target event report'!B:B,B:B,'Input - target event report'!D:D,"Private Investment"))</f>
        <v/>
      </c>
      <c r="I1696">
        <f>COUNTIFS('Input - target event report'!B:B,B1696,'Input - target event report'!D:D, "Private Investment")</f>
        <v/>
      </c>
      <c r="J1696">
        <f>INDEX('Input - companies list'!$1:$10000,MATCH(B1696,'Input - companies list'!B:B,0),MATCH("Flow",'Input - companies list'!$1:$1,0 ))</f>
        <v/>
      </c>
      <c r="K1696">
        <f>INDEX('Input - companies list'!$1:$10000,MATCH(B1696,'Input - companies list'!B:B,0),MATCH("Inter-Cluster Connectivity",'Input - companies list'!$1:$1,0 ))</f>
        <v/>
      </c>
      <c r="L1696">
        <f>IFERROR(PERCENTRANK(F:F,F1696),0)</f>
        <v/>
      </c>
      <c r="M1696">
        <f>IFERROR(1 - PERCENTRANK(G:G,G1696),0)</f>
        <v/>
      </c>
      <c r="N1696">
        <f>IFERROR(1 - PERCENTRANK(H:H,H1696),0)</f>
        <v/>
      </c>
      <c r="O1696">
        <f>IFERROR(PERCENTRANK(I:I,I1696),0)</f>
        <v/>
      </c>
      <c r="P1696">
        <f>IFERROR(1 - PERCENTRANK(J:J,J1696),0)</f>
        <v/>
      </c>
      <c r="Q1696">
        <f>IFERROR(PERCENTRANK(K:K,K1696),0)</f>
        <v/>
      </c>
      <c r="R1696">
        <f>L1696*weight1+M1696*weight2+N1696*weight3+O1696*weight4+P1696*weight5+Q1696*weight6</f>
        <v/>
      </c>
    </row>
    <row r="1697" spans="1:18">
      <c r="A1697">
        <f>RANK(R1697,R:R)</f>
        <v/>
      </c>
      <c r="B1697" t="s">
        <v>19095</v>
      </c>
      <c r="C1697">
        <f>VLOOKUP(B1697,'Input - companies list'!B:L,2,FALSE)</f>
        <v/>
      </c>
      <c r="D1697">
        <f>VLOOKUP(B1697,'Input - companies list'!B:L,11,FALSE)</f>
        <v/>
      </c>
      <c r="E1697">
        <f>VLOOKUP(B1697,'Input - companies list'!B:E,4,FALSE)</f>
        <v/>
      </c>
      <c r="F1697">
        <f>SUMIFS('Input - target event report'!H:H,'Input - target event report'!B:B,B1697,'Input - target event report'!D:D, "Private Investment")</f>
        <v/>
      </c>
      <c r="G1697">
        <f>IF(I1697&lt;2, "N/A", (MAXIFS('Input - target event report'!E:E,'Input - target event report'!B:B,B:B,'Input - target event report'!D:D,"Private Investment")-MINIFS('Input - target event report'!E:E,'Input - target event report'!B:B,B:B,'Input - target event report'!D:D,"Private Investment"))/(I1697-1))</f>
        <v/>
      </c>
      <c r="H1697">
        <f>IF(MAXIFS('Input - target event report'!E:E,'Input - target event report'!B:B,B:B,'Input - target event report'!D:D,"Private Investment") = 0, "N/A", TODAY() - MAXIFS('Input - target event report'!E:E,'Input - target event report'!B:B,B:B,'Input - target event report'!D:D,"Private Investment"))</f>
        <v/>
      </c>
      <c r="I1697">
        <f>COUNTIFS('Input - target event report'!B:B,B1697,'Input - target event report'!D:D, "Private Investment")</f>
        <v/>
      </c>
      <c r="J1697">
        <f>INDEX('Input - companies list'!$1:$10000,MATCH(B1697,'Input - companies list'!B:B,0),MATCH("Flow",'Input - companies list'!$1:$1,0 ))</f>
        <v/>
      </c>
      <c r="K1697">
        <f>INDEX('Input - companies list'!$1:$10000,MATCH(B1697,'Input - companies list'!B:B,0),MATCH("Inter-Cluster Connectivity",'Input - companies list'!$1:$1,0 ))</f>
        <v/>
      </c>
      <c r="L1697">
        <f>IFERROR(PERCENTRANK(F:F,F1697),0)</f>
        <v/>
      </c>
      <c r="M1697">
        <f>IFERROR(1 - PERCENTRANK(G:G,G1697),0)</f>
        <v/>
      </c>
      <c r="N1697">
        <f>IFERROR(1 - PERCENTRANK(H:H,H1697),0)</f>
        <v/>
      </c>
      <c r="O1697">
        <f>IFERROR(PERCENTRANK(I:I,I1697),0)</f>
        <v/>
      </c>
      <c r="P1697">
        <f>IFERROR(1 - PERCENTRANK(J:J,J1697),0)</f>
        <v/>
      </c>
      <c r="Q1697">
        <f>IFERROR(PERCENTRANK(K:K,K1697),0)</f>
        <v/>
      </c>
      <c r="R1697">
        <f>L1697*weight1+M1697*weight2+N1697*weight3+O1697*weight4+P1697*weight5+Q1697*weight6</f>
        <v/>
      </c>
    </row>
    <row r="1698" spans="1:18">
      <c r="A1698">
        <f>RANK(R1698,R:R)</f>
        <v/>
      </c>
      <c r="B1698" t="s">
        <v>19106</v>
      </c>
      <c r="C1698">
        <f>VLOOKUP(B1698,'Input - companies list'!B:L,2,FALSE)</f>
        <v/>
      </c>
      <c r="D1698">
        <f>VLOOKUP(B1698,'Input - companies list'!B:L,11,FALSE)</f>
        <v/>
      </c>
      <c r="E1698">
        <f>VLOOKUP(B1698,'Input - companies list'!B:E,4,FALSE)</f>
        <v/>
      </c>
      <c r="F1698">
        <f>SUMIFS('Input - target event report'!H:H,'Input - target event report'!B:B,B1698,'Input - target event report'!D:D, "Private Investment")</f>
        <v/>
      </c>
      <c r="G1698">
        <f>IF(I1698&lt;2, "N/A", (MAXIFS('Input - target event report'!E:E,'Input - target event report'!B:B,B:B,'Input - target event report'!D:D,"Private Investment")-MINIFS('Input - target event report'!E:E,'Input - target event report'!B:B,B:B,'Input - target event report'!D:D,"Private Investment"))/(I1698-1))</f>
        <v/>
      </c>
      <c r="H1698">
        <f>IF(MAXIFS('Input - target event report'!E:E,'Input - target event report'!B:B,B:B,'Input - target event report'!D:D,"Private Investment") = 0, "N/A", TODAY() - MAXIFS('Input - target event report'!E:E,'Input - target event report'!B:B,B:B,'Input - target event report'!D:D,"Private Investment"))</f>
        <v/>
      </c>
      <c r="I1698">
        <f>COUNTIFS('Input - target event report'!B:B,B1698,'Input - target event report'!D:D, "Private Investment")</f>
        <v/>
      </c>
      <c r="J1698">
        <f>INDEX('Input - companies list'!$1:$10000,MATCH(B1698,'Input - companies list'!B:B,0),MATCH("Flow",'Input - companies list'!$1:$1,0 ))</f>
        <v/>
      </c>
      <c r="K1698">
        <f>INDEX('Input - companies list'!$1:$10000,MATCH(B1698,'Input - companies list'!B:B,0),MATCH("Inter-Cluster Connectivity",'Input - companies list'!$1:$1,0 ))</f>
        <v/>
      </c>
      <c r="L1698">
        <f>IFERROR(PERCENTRANK(F:F,F1698),0)</f>
        <v/>
      </c>
      <c r="M1698">
        <f>IFERROR(1 - PERCENTRANK(G:G,G1698),0)</f>
        <v/>
      </c>
      <c r="N1698">
        <f>IFERROR(1 - PERCENTRANK(H:H,H1698),0)</f>
        <v/>
      </c>
      <c r="O1698">
        <f>IFERROR(PERCENTRANK(I:I,I1698),0)</f>
        <v/>
      </c>
      <c r="P1698">
        <f>IFERROR(1 - PERCENTRANK(J:J,J1698),0)</f>
        <v/>
      </c>
      <c r="Q1698">
        <f>IFERROR(PERCENTRANK(K:K,K1698),0)</f>
        <v/>
      </c>
      <c r="R1698">
        <f>L1698*weight1+M1698*weight2+N1698*weight3+O1698*weight4+P1698*weight5+Q1698*weight6</f>
        <v/>
      </c>
    </row>
    <row r="1699" spans="1:18">
      <c r="A1699">
        <f>RANK(R1699,R:R)</f>
        <v/>
      </c>
      <c r="B1699" t="s">
        <v>19116</v>
      </c>
      <c r="C1699">
        <f>VLOOKUP(B1699,'Input - companies list'!B:L,2,FALSE)</f>
        <v/>
      </c>
      <c r="D1699">
        <f>VLOOKUP(B1699,'Input - companies list'!B:L,11,FALSE)</f>
        <v/>
      </c>
      <c r="E1699">
        <f>VLOOKUP(B1699,'Input - companies list'!B:E,4,FALSE)</f>
        <v/>
      </c>
      <c r="F1699">
        <f>SUMIFS('Input - target event report'!H:H,'Input - target event report'!B:B,B1699,'Input - target event report'!D:D, "Private Investment")</f>
        <v/>
      </c>
      <c r="G1699">
        <f>IF(I1699&lt;2, "N/A", (MAXIFS('Input - target event report'!E:E,'Input - target event report'!B:B,B:B,'Input - target event report'!D:D,"Private Investment")-MINIFS('Input - target event report'!E:E,'Input - target event report'!B:B,B:B,'Input - target event report'!D:D,"Private Investment"))/(I1699-1))</f>
        <v/>
      </c>
      <c r="H1699">
        <f>IF(MAXIFS('Input - target event report'!E:E,'Input - target event report'!B:B,B:B,'Input - target event report'!D:D,"Private Investment") = 0, "N/A", TODAY() - MAXIFS('Input - target event report'!E:E,'Input - target event report'!B:B,B:B,'Input - target event report'!D:D,"Private Investment"))</f>
        <v/>
      </c>
      <c r="I1699">
        <f>COUNTIFS('Input - target event report'!B:B,B1699,'Input - target event report'!D:D, "Private Investment")</f>
        <v/>
      </c>
      <c r="J1699">
        <f>INDEX('Input - companies list'!$1:$10000,MATCH(B1699,'Input - companies list'!B:B,0),MATCH("Flow",'Input - companies list'!$1:$1,0 ))</f>
        <v/>
      </c>
      <c r="K1699">
        <f>INDEX('Input - companies list'!$1:$10000,MATCH(B1699,'Input - companies list'!B:B,0),MATCH("Inter-Cluster Connectivity",'Input - companies list'!$1:$1,0 ))</f>
        <v/>
      </c>
      <c r="L1699">
        <f>IFERROR(PERCENTRANK(F:F,F1699),0)</f>
        <v/>
      </c>
      <c r="M1699">
        <f>IFERROR(1 - PERCENTRANK(G:G,G1699),0)</f>
        <v/>
      </c>
      <c r="N1699">
        <f>IFERROR(1 - PERCENTRANK(H:H,H1699),0)</f>
        <v/>
      </c>
      <c r="O1699">
        <f>IFERROR(PERCENTRANK(I:I,I1699),0)</f>
        <v/>
      </c>
      <c r="P1699">
        <f>IFERROR(1 - PERCENTRANK(J:J,J1699),0)</f>
        <v/>
      </c>
      <c r="Q1699">
        <f>IFERROR(PERCENTRANK(K:K,K1699),0)</f>
        <v/>
      </c>
      <c r="R1699">
        <f>L1699*weight1+M1699*weight2+N1699*weight3+O1699*weight4+P1699*weight5+Q1699*weight6</f>
        <v/>
      </c>
    </row>
    <row r="1700" spans="1:18">
      <c r="A1700">
        <f>RANK(R1700,R:R)</f>
        <v/>
      </c>
      <c r="B1700" t="s">
        <v>19127</v>
      </c>
      <c r="C1700">
        <f>VLOOKUP(B1700,'Input - companies list'!B:L,2,FALSE)</f>
        <v/>
      </c>
      <c r="D1700">
        <f>VLOOKUP(B1700,'Input - companies list'!B:L,11,FALSE)</f>
        <v/>
      </c>
      <c r="E1700">
        <f>VLOOKUP(B1700,'Input - companies list'!B:E,4,FALSE)</f>
        <v/>
      </c>
      <c r="F1700">
        <f>SUMIFS('Input - target event report'!H:H,'Input - target event report'!B:B,B1700,'Input - target event report'!D:D, "Private Investment")</f>
        <v/>
      </c>
      <c r="G1700">
        <f>IF(I1700&lt;2, "N/A", (MAXIFS('Input - target event report'!E:E,'Input - target event report'!B:B,B:B,'Input - target event report'!D:D,"Private Investment")-MINIFS('Input - target event report'!E:E,'Input - target event report'!B:B,B:B,'Input - target event report'!D:D,"Private Investment"))/(I1700-1))</f>
        <v/>
      </c>
      <c r="H1700">
        <f>IF(MAXIFS('Input - target event report'!E:E,'Input - target event report'!B:B,B:B,'Input - target event report'!D:D,"Private Investment") = 0, "N/A", TODAY() - MAXIFS('Input - target event report'!E:E,'Input - target event report'!B:B,B:B,'Input - target event report'!D:D,"Private Investment"))</f>
        <v/>
      </c>
      <c r="I1700">
        <f>COUNTIFS('Input - target event report'!B:B,B1700,'Input - target event report'!D:D, "Private Investment")</f>
        <v/>
      </c>
      <c r="J1700">
        <f>INDEX('Input - companies list'!$1:$10000,MATCH(B1700,'Input - companies list'!B:B,0),MATCH("Flow",'Input - companies list'!$1:$1,0 ))</f>
        <v/>
      </c>
      <c r="K1700">
        <f>INDEX('Input - companies list'!$1:$10000,MATCH(B1700,'Input - companies list'!B:B,0),MATCH("Inter-Cluster Connectivity",'Input - companies list'!$1:$1,0 ))</f>
        <v/>
      </c>
      <c r="L1700">
        <f>IFERROR(PERCENTRANK(F:F,F1700),0)</f>
        <v/>
      </c>
      <c r="M1700">
        <f>IFERROR(1 - PERCENTRANK(G:G,G1700),0)</f>
        <v/>
      </c>
      <c r="N1700">
        <f>IFERROR(1 - PERCENTRANK(H:H,H1700),0)</f>
        <v/>
      </c>
      <c r="O1700">
        <f>IFERROR(PERCENTRANK(I:I,I1700),0)</f>
        <v/>
      </c>
      <c r="P1700">
        <f>IFERROR(1 - PERCENTRANK(J:J,J1700),0)</f>
        <v/>
      </c>
      <c r="Q1700">
        <f>IFERROR(PERCENTRANK(K:K,K1700),0)</f>
        <v/>
      </c>
      <c r="R1700">
        <f>L1700*weight1+M1700*weight2+N1700*weight3+O1700*weight4+P1700*weight5+Q1700*weight6</f>
        <v/>
      </c>
    </row>
    <row r="1701" spans="1:18">
      <c r="A1701">
        <f>RANK(R1701,R:R)</f>
        <v/>
      </c>
      <c r="B1701" t="s">
        <v>19138</v>
      </c>
      <c r="C1701">
        <f>VLOOKUP(B1701,'Input - companies list'!B:L,2,FALSE)</f>
        <v/>
      </c>
      <c r="D1701">
        <f>VLOOKUP(B1701,'Input - companies list'!B:L,11,FALSE)</f>
        <v/>
      </c>
      <c r="E1701">
        <f>VLOOKUP(B1701,'Input - companies list'!B:E,4,FALSE)</f>
        <v/>
      </c>
      <c r="F1701">
        <f>SUMIFS('Input - target event report'!H:H,'Input - target event report'!B:B,B1701,'Input - target event report'!D:D, "Private Investment")</f>
        <v/>
      </c>
      <c r="G1701">
        <f>IF(I1701&lt;2, "N/A", (MAXIFS('Input - target event report'!E:E,'Input - target event report'!B:B,B:B,'Input - target event report'!D:D,"Private Investment")-MINIFS('Input - target event report'!E:E,'Input - target event report'!B:B,B:B,'Input - target event report'!D:D,"Private Investment"))/(I1701-1))</f>
        <v/>
      </c>
      <c r="H1701">
        <f>IF(MAXIFS('Input - target event report'!E:E,'Input - target event report'!B:B,B:B,'Input - target event report'!D:D,"Private Investment") = 0, "N/A", TODAY() - MAXIFS('Input - target event report'!E:E,'Input - target event report'!B:B,B:B,'Input - target event report'!D:D,"Private Investment"))</f>
        <v/>
      </c>
      <c r="I1701">
        <f>COUNTIFS('Input - target event report'!B:B,B1701,'Input - target event report'!D:D, "Private Investment")</f>
        <v/>
      </c>
      <c r="J1701">
        <f>INDEX('Input - companies list'!$1:$10000,MATCH(B1701,'Input - companies list'!B:B,0),MATCH("Flow",'Input - companies list'!$1:$1,0 ))</f>
        <v/>
      </c>
      <c r="K1701">
        <f>INDEX('Input - companies list'!$1:$10000,MATCH(B1701,'Input - companies list'!B:B,0),MATCH("Inter-Cluster Connectivity",'Input - companies list'!$1:$1,0 ))</f>
        <v/>
      </c>
      <c r="L1701">
        <f>IFERROR(PERCENTRANK(F:F,F1701),0)</f>
        <v/>
      </c>
      <c r="M1701">
        <f>IFERROR(1 - PERCENTRANK(G:G,G1701),0)</f>
        <v/>
      </c>
      <c r="N1701">
        <f>IFERROR(1 - PERCENTRANK(H:H,H1701),0)</f>
        <v/>
      </c>
      <c r="O1701">
        <f>IFERROR(PERCENTRANK(I:I,I1701),0)</f>
        <v/>
      </c>
      <c r="P1701">
        <f>IFERROR(1 - PERCENTRANK(J:J,J1701),0)</f>
        <v/>
      </c>
      <c r="Q1701">
        <f>IFERROR(PERCENTRANK(K:K,K1701),0)</f>
        <v/>
      </c>
      <c r="R1701">
        <f>L1701*weight1+M1701*weight2+N1701*weight3+O1701*weight4+P1701*weight5+Q1701*weight6</f>
        <v/>
      </c>
    </row>
    <row r="1702" spans="1:18">
      <c r="A1702">
        <f>RANK(R1702,R:R)</f>
        <v/>
      </c>
      <c r="B1702" t="s">
        <v>19146</v>
      </c>
      <c r="C1702">
        <f>VLOOKUP(B1702,'Input - companies list'!B:L,2,FALSE)</f>
        <v/>
      </c>
      <c r="D1702">
        <f>VLOOKUP(B1702,'Input - companies list'!B:L,11,FALSE)</f>
        <v/>
      </c>
      <c r="E1702">
        <f>VLOOKUP(B1702,'Input - companies list'!B:E,4,FALSE)</f>
        <v/>
      </c>
      <c r="F1702">
        <f>SUMIFS('Input - target event report'!H:H,'Input - target event report'!B:B,B1702,'Input - target event report'!D:D, "Private Investment")</f>
        <v/>
      </c>
      <c r="G1702">
        <f>IF(I1702&lt;2, "N/A", (MAXIFS('Input - target event report'!E:E,'Input - target event report'!B:B,B:B,'Input - target event report'!D:D,"Private Investment")-MINIFS('Input - target event report'!E:E,'Input - target event report'!B:B,B:B,'Input - target event report'!D:D,"Private Investment"))/(I1702-1))</f>
        <v/>
      </c>
      <c r="H1702">
        <f>IF(MAXIFS('Input - target event report'!E:E,'Input - target event report'!B:B,B:B,'Input - target event report'!D:D,"Private Investment") = 0, "N/A", TODAY() - MAXIFS('Input - target event report'!E:E,'Input - target event report'!B:B,B:B,'Input - target event report'!D:D,"Private Investment"))</f>
        <v/>
      </c>
      <c r="I1702">
        <f>COUNTIFS('Input - target event report'!B:B,B1702,'Input - target event report'!D:D, "Private Investment")</f>
        <v/>
      </c>
      <c r="J1702">
        <f>INDEX('Input - companies list'!$1:$10000,MATCH(B1702,'Input - companies list'!B:B,0),MATCH("Flow",'Input - companies list'!$1:$1,0 ))</f>
        <v/>
      </c>
      <c r="K1702">
        <f>INDEX('Input - companies list'!$1:$10000,MATCH(B1702,'Input - companies list'!B:B,0),MATCH("Inter-Cluster Connectivity",'Input - companies list'!$1:$1,0 ))</f>
        <v/>
      </c>
      <c r="L1702">
        <f>IFERROR(PERCENTRANK(F:F,F1702),0)</f>
        <v/>
      </c>
      <c r="M1702">
        <f>IFERROR(1 - PERCENTRANK(G:G,G1702),0)</f>
        <v/>
      </c>
      <c r="N1702">
        <f>IFERROR(1 - PERCENTRANK(H:H,H1702),0)</f>
        <v/>
      </c>
      <c r="O1702">
        <f>IFERROR(PERCENTRANK(I:I,I1702),0)</f>
        <v/>
      </c>
      <c r="P1702">
        <f>IFERROR(1 - PERCENTRANK(J:J,J1702),0)</f>
        <v/>
      </c>
      <c r="Q1702">
        <f>IFERROR(PERCENTRANK(K:K,K1702),0)</f>
        <v/>
      </c>
      <c r="R1702">
        <f>L1702*weight1+M1702*weight2+N1702*weight3+O1702*weight4+P1702*weight5+Q1702*weight6</f>
        <v/>
      </c>
    </row>
    <row r="1703" spans="1:18">
      <c r="A1703">
        <f>RANK(R1703,R:R)</f>
        <v/>
      </c>
      <c r="B1703" t="s">
        <v>19153</v>
      </c>
      <c r="C1703">
        <f>VLOOKUP(B1703,'Input - companies list'!B:L,2,FALSE)</f>
        <v/>
      </c>
      <c r="D1703">
        <f>VLOOKUP(B1703,'Input - companies list'!B:L,11,FALSE)</f>
        <v/>
      </c>
      <c r="E1703">
        <f>VLOOKUP(B1703,'Input - companies list'!B:E,4,FALSE)</f>
        <v/>
      </c>
      <c r="F1703">
        <f>SUMIFS('Input - target event report'!H:H,'Input - target event report'!B:B,B1703,'Input - target event report'!D:D, "Private Investment")</f>
        <v/>
      </c>
      <c r="G1703">
        <f>IF(I1703&lt;2, "N/A", (MAXIFS('Input - target event report'!E:E,'Input - target event report'!B:B,B:B,'Input - target event report'!D:D,"Private Investment")-MINIFS('Input - target event report'!E:E,'Input - target event report'!B:B,B:B,'Input - target event report'!D:D,"Private Investment"))/(I1703-1))</f>
        <v/>
      </c>
      <c r="H1703">
        <f>IF(MAXIFS('Input - target event report'!E:E,'Input - target event report'!B:B,B:B,'Input - target event report'!D:D,"Private Investment") = 0, "N/A", TODAY() - MAXIFS('Input - target event report'!E:E,'Input - target event report'!B:B,B:B,'Input - target event report'!D:D,"Private Investment"))</f>
        <v/>
      </c>
      <c r="I1703">
        <f>COUNTIFS('Input - target event report'!B:B,B1703,'Input - target event report'!D:D, "Private Investment")</f>
        <v/>
      </c>
      <c r="J1703">
        <f>INDEX('Input - companies list'!$1:$10000,MATCH(B1703,'Input - companies list'!B:B,0),MATCH("Flow",'Input - companies list'!$1:$1,0 ))</f>
        <v/>
      </c>
      <c r="K1703">
        <f>INDEX('Input - companies list'!$1:$10000,MATCH(B1703,'Input - companies list'!B:B,0),MATCH("Inter-Cluster Connectivity",'Input - companies list'!$1:$1,0 ))</f>
        <v/>
      </c>
      <c r="L1703">
        <f>IFERROR(PERCENTRANK(F:F,F1703),0)</f>
        <v/>
      </c>
      <c r="M1703">
        <f>IFERROR(1 - PERCENTRANK(G:G,G1703),0)</f>
        <v/>
      </c>
      <c r="N1703">
        <f>IFERROR(1 - PERCENTRANK(H:H,H1703),0)</f>
        <v/>
      </c>
      <c r="O1703">
        <f>IFERROR(PERCENTRANK(I:I,I1703),0)</f>
        <v/>
      </c>
      <c r="P1703">
        <f>IFERROR(1 - PERCENTRANK(J:J,J1703),0)</f>
        <v/>
      </c>
      <c r="Q1703">
        <f>IFERROR(PERCENTRANK(K:K,K1703),0)</f>
        <v/>
      </c>
      <c r="R1703">
        <f>L1703*weight1+M1703*weight2+N1703*weight3+O1703*weight4+P1703*weight5+Q1703*weight6</f>
        <v/>
      </c>
    </row>
    <row r="1704" spans="1:18">
      <c r="A1704">
        <f>RANK(R1704,R:R)</f>
        <v/>
      </c>
      <c r="B1704" t="s">
        <v>19165</v>
      </c>
      <c r="C1704">
        <f>VLOOKUP(B1704,'Input - companies list'!B:L,2,FALSE)</f>
        <v/>
      </c>
      <c r="D1704">
        <f>VLOOKUP(B1704,'Input - companies list'!B:L,11,FALSE)</f>
        <v/>
      </c>
      <c r="E1704">
        <f>VLOOKUP(B1704,'Input - companies list'!B:E,4,FALSE)</f>
        <v/>
      </c>
      <c r="F1704">
        <f>SUMIFS('Input - target event report'!H:H,'Input - target event report'!B:B,B1704,'Input - target event report'!D:D, "Private Investment")</f>
        <v/>
      </c>
      <c r="G1704">
        <f>IF(I1704&lt;2, "N/A", (MAXIFS('Input - target event report'!E:E,'Input - target event report'!B:B,B:B,'Input - target event report'!D:D,"Private Investment")-MINIFS('Input - target event report'!E:E,'Input - target event report'!B:B,B:B,'Input - target event report'!D:D,"Private Investment"))/(I1704-1))</f>
        <v/>
      </c>
      <c r="H1704">
        <f>IF(MAXIFS('Input - target event report'!E:E,'Input - target event report'!B:B,B:B,'Input - target event report'!D:D,"Private Investment") = 0, "N/A", TODAY() - MAXIFS('Input - target event report'!E:E,'Input - target event report'!B:B,B:B,'Input - target event report'!D:D,"Private Investment"))</f>
        <v/>
      </c>
      <c r="I1704">
        <f>COUNTIFS('Input - target event report'!B:B,B1704,'Input - target event report'!D:D, "Private Investment")</f>
        <v/>
      </c>
      <c r="J1704">
        <f>INDEX('Input - companies list'!$1:$10000,MATCH(B1704,'Input - companies list'!B:B,0),MATCH("Flow",'Input - companies list'!$1:$1,0 ))</f>
        <v/>
      </c>
      <c r="K1704">
        <f>INDEX('Input - companies list'!$1:$10000,MATCH(B1704,'Input - companies list'!B:B,0),MATCH("Inter-Cluster Connectivity",'Input - companies list'!$1:$1,0 ))</f>
        <v/>
      </c>
      <c r="L1704">
        <f>IFERROR(PERCENTRANK(F:F,F1704),0)</f>
        <v/>
      </c>
      <c r="M1704">
        <f>IFERROR(1 - PERCENTRANK(G:G,G1704),0)</f>
        <v/>
      </c>
      <c r="N1704">
        <f>IFERROR(1 - PERCENTRANK(H:H,H1704),0)</f>
        <v/>
      </c>
      <c r="O1704">
        <f>IFERROR(PERCENTRANK(I:I,I1704),0)</f>
        <v/>
      </c>
      <c r="P1704">
        <f>IFERROR(1 - PERCENTRANK(J:J,J1704),0)</f>
        <v/>
      </c>
      <c r="Q1704">
        <f>IFERROR(PERCENTRANK(K:K,K1704),0)</f>
        <v/>
      </c>
      <c r="R1704">
        <f>L1704*weight1+M1704*weight2+N1704*weight3+O1704*weight4+P1704*weight5+Q1704*weight6</f>
        <v/>
      </c>
    </row>
    <row r="1705" spans="1:18">
      <c r="A1705">
        <f>RANK(R1705,R:R)</f>
        <v/>
      </c>
      <c r="B1705" t="s">
        <v>19175</v>
      </c>
      <c r="C1705">
        <f>VLOOKUP(B1705,'Input - companies list'!B:L,2,FALSE)</f>
        <v/>
      </c>
      <c r="D1705">
        <f>VLOOKUP(B1705,'Input - companies list'!B:L,11,FALSE)</f>
        <v/>
      </c>
      <c r="E1705">
        <f>VLOOKUP(B1705,'Input - companies list'!B:E,4,FALSE)</f>
        <v/>
      </c>
      <c r="F1705">
        <f>SUMIFS('Input - target event report'!H:H,'Input - target event report'!B:B,B1705,'Input - target event report'!D:D, "Private Investment")</f>
        <v/>
      </c>
      <c r="G1705">
        <f>IF(I1705&lt;2, "N/A", (MAXIFS('Input - target event report'!E:E,'Input - target event report'!B:B,B:B,'Input - target event report'!D:D,"Private Investment")-MINIFS('Input - target event report'!E:E,'Input - target event report'!B:B,B:B,'Input - target event report'!D:D,"Private Investment"))/(I1705-1))</f>
        <v/>
      </c>
      <c r="H1705">
        <f>IF(MAXIFS('Input - target event report'!E:E,'Input - target event report'!B:B,B:B,'Input - target event report'!D:D,"Private Investment") = 0, "N/A", TODAY() - MAXIFS('Input - target event report'!E:E,'Input - target event report'!B:B,B:B,'Input - target event report'!D:D,"Private Investment"))</f>
        <v/>
      </c>
      <c r="I1705">
        <f>COUNTIFS('Input - target event report'!B:B,B1705,'Input - target event report'!D:D, "Private Investment")</f>
        <v/>
      </c>
      <c r="J1705">
        <f>INDEX('Input - companies list'!$1:$10000,MATCH(B1705,'Input - companies list'!B:B,0),MATCH("Flow",'Input - companies list'!$1:$1,0 ))</f>
        <v/>
      </c>
      <c r="K1705">
        <f>INDEX('Input - companies list'!$1:$10000,MATCH(B1705,'Input - companies list'!B:B,0),MATCH("Inter-Cluster Connectivity",'Input - companies list'!$1:$1,0 ))</f>
        <v/>
      </c>
      <c r="L1705">
        <f>IFERROR(PERCENTRANK(F:F,F1705),0)</f>
        <v/>
      </c>
      <c r="M1705">
        <f>IFERROR(1 - PERCENTRANK(G:G,G1705),0)</f>
        <v/>
      </c>
      <c r="N1705">
        <f>IFERROR(1 - PERCENTRANK(H:H,H1705),0)</f>
        <v/>
      </c>
      <c r="O1705">
        <f>IFERROR(PERCENTRANK(I:I,I1705),0)</f>
        <v/>
      </c>
      <c r="P1705">
        <f>IFERROR(1 - PERCENTRANK(J:J,J1705),0)</f>
        <v/>
      </c>
      <c r="Q1705">
        <f>IFERROR(PERCENTRANK(K:K,K1705),0)</f>
        <v/>
      </c>
      <c r="R1705">
        <f>L1705*weight1+M1705*weight2+N1705*weight3+O1705*weight4+P1705*weight5+Q1705*weight6</f>
        <v/>
      </c>
    </row>
    <row r="1706" spans="1:18">
      <c r="A1706">
        <f>RANK(R1706,R:R)</f>
        <v/>
      </c>
      <c r="B1706" t="s">
        <v>19185</v>
      </c>
      <c r="C1706">
        <f>VLOOKUP(B1706,'Input - companies list'!B:L,2,FALSE)</f>
        <v/>
      </c>
      <c r="D1706">
        <f>VLOOKUP(B1706,'Input - companies list'!B:L,11,FALSE)</f>
        <v/>
      </c>
      <c r="E1706">
        <f>VLOOKUP(B1706,'Input - companies list'!B:E,4,FALSE)</f>
        <v/>
      </c>
      <c r="F1706">
        <f>SUMIFS('Input - target event report'!H:H,'Input - target event report'!B:B,B1706,'Input - target event report'!D:D, "Private Investment")</f>
        <v/>
      </c>
      <c r="G1706">
        <f>IF(I1706&lt;2, "N/A", (MAXIFS('Input - target event report'!E:E,'Input - target event report'!B:B,B:B,'Input - target event report'!D:D,"Private Investment")-MINIFS('Input - target event report'!E:E,'Input - target event report'!B:B,B:B,'Input - target event report'!D:D,"Private Investment"))/(I1706-1))</f>
        <v/>
      </c>
      <c r="H1706">
        <f>IF(MAXIFS('Input - target event report'!E:E,'Input - target event report'!B:B,B:B,'Input - target event report'!D:D,"Private Investment") = 0, "N/A", TODAY() - MAXIFS('Input - target event report'!E:E,'Input - target event report'!B:B,B:B,'Input - target event report'!D:D,"Private Investment"))</f>
        <v/>
      </c>
      <c r="I1706">
        <f>COUNTIFS('Input - target event report'!B:B,B1706,'Input - target event report'!D:D, "Private Investment")</f>
        <v/>
      </c>
      <c r="J1706">
        <f>INDEX('Input - companies list'!$1:$10000,MATCH(B1706,'Input - companies list'!B:B,0),MATCH("Flow",'Input - companies list'!$1:$1,0 ))</f>
        <v/>
      </c>
      <c r="K1706">
        <f>INDEX('Input - companies list'!$1:$10000,MATCH(B1706,'Input - companies list'!B:B,0),MATCH("Inter-Cluster Connectivity",'Input - companies list'!$1:$1,0 ))</f>
        <v/>
      </c>
      <c r="L1706">
        <f>IFERROR(PERCENTRANK(F:F,F1706),0)</f>
        <v/>
      </c>
      <c r="M1706">
        <f>IFERROR(1 - PERCENTRANK(G:G,G1706),0)</f>
        <v/>
      </c>
      <c r="N1706">
        <f>IFERROR(1 - PERCENTRANK(H:H,H1706),0)</f>
        <v/>
      </c>
      <c r="O1706">
        <f>IFERROR(PERCENTRANK(I:I,I1706),0)</f>
        <v/>
      </c>
      <c r="P1706">
        <f>IFERROR(1 - PERCENTRANK(J:J,J1706),0)</f>
        <v/>
      </c>
      <c r="Q1706">
        <f>IFERROR(PERCENTRANK(K:K,K1706),0)</f>
        <v/>
      </c>
      <c r="R1706">
        <f>L1706*weight1+M1706*weight2+N1706*weight3+O1706*weight4+P1706*weight5+Q1706*weight6</f>
        <v/>
      </c>
    </row>
    <row r="1707" spans="1:18">
      <c r="A1707">
        <f>RANK(R1707,R:R)</f>
        <v/>
      </c>
      <c r="B1707" t="s">
        <v>19197</v>
      </c>
      <c r="C1707">
        <f>VLOOKUP(B1707,'Input - companies list'!B:L,2,FALSE)</f>
        <v/>
      </c>
      <c r="D1707">
        <f>VLOOKUP(B1707,'Input - companies list'!B:L,11,FALSE)</f>
        <v/>
      </c>
      <c r="E1707">
        <f>VLOOKUP(B1707,'Input - companies list'!B:E,4,FALSE)</f>
        <v/>
      </c>
      <c r="F1707">
        <f>SUMIFS('Input - target event report'!H:H,'Input - target event report'!B:B,B1707,'Input - target event report'!D:D, "Private Investment")</f>
        <v/>
      </c>
      <c r="G1707">
        <f>IF(I1707&lt;2, "N/A", (MAXIFS('Input - target event report'!E:E,'Input - target event report'!B:B,B:B,'Input - target event report'!D:D,"Private Investment")-MINIFS('Input - target event report'!E:E,'Input - target event report'!B:B,B:B,'Input - target event report'!D:D,"Private Investment"))/(I1707-1))</f>
        <v/>
      </c>
      <c r="H1707">
        <f>IF(MAXIFS('Input - target event report'!E:E,'Input - target event report'!B:B,B:B,'Input - target event report'!D:D,"Private Investment") = 0, "N/A", TODAY() - MAXIFS('Input - target event report'!E:E,'Input - target event report'!B:B,B:B,'Input - target event report'!D:D,"Private Investment"))</f>
        <v/>
      </c>
      <c r="I1707">
        <f>COUNTIFS('Input - target event report'!B:B,B1707,'Input - target event report'!D:D, "Private Investment")</f>
        <v/>
      </c>
      <c r="J1707">
        <f>INDEX('Input - companies list'!$1:$10000,MATCH(B1707,'Input - companies list'!B:B,0),MATCH("Flow",'Input - companies list'!$1:$1,0 ))</f>
        <v/>
      </c>
      <c r="K1707">
        <f>INDEX('Input - companies list'!$1:$10000,MATCH(B1707,'Input - companies list'!B:B,0),MATCH("Inter-Cluster Connectivity",'Input - companies list'!$1:$1,0 ))</f>
        <v/>
      </c>
      <c r="L1707">
        <f>IFERROR(PERCENTRANK(F:F,F1707),0)</f>
        <v/>
      </c>
      <c r="M1707">
        <f>IFERROR(1 - PERCENTRANK(G:G,G1707),0)</f>
        <v/>
      </c>
      <c r="N1707">
        <f>IFERROR(1 - PERCENTRANK(H:H,H1707),0)</f>
        <v/>
      </c>
      <c r="O1707">
        <f>IFERROR(PERCENTRANK(I:I,I1707),0)</f>
        <v/>
      </c>
      <c r="P1707">
        <f>IFERROR(1 - PERCENTRANK(J:J,J1707),0)</f>
        <v/>
      </c>
      <c r="Q1707">
        <f>IFERROR(PERCENTRANK(K:K,K1707),0)</f>
        <v/>
      </c>
      <c r="R1707">
        <f>L1707*weight1+M1707*weight2+N1707*weight3+O1707*weight4+P1707*weight5+Q1707*weight6</f>
        <v/>
      </c>
    </row>
    <row r="1708" spans="1:18">
      <c r="A1708">
        <f>RANK(R1708,R:R)</f>
        <v/>
      </c>
      <c r="B1708" t="s">
        <v>19207</v>
      </c>
      <c r="C1708">
        <f>VLOOKUP(B1708,'Input - companies list'!B:L,2,FALSE)</f>
        <v/>
      </c>
      <c r="D1708">
        <f>VLOOKUP(B1708,'Input - companies list'!B:L,11,FALSE)</f>
        <v/>
      </c>
      <c r="E1708">
        <f>VLOOKUP(B1708,'Input - companies list'!B:E,4,FALSE)</f>
        <v/>
      </c>
      <c r="F1708">
        <f>SUMIFS('Input - target event report'!H:H,'Input - target event report'!B:B,B1708,'Input - target event report'!D:D, "Private Investment")</f>
        <v/>
      </c>
      <c r="G1708">
        <f>IF(I1708&lt;2, "N/A", (MAXIFS('Input - target event report'!E:E,'Input - target event report'!B:B,B:B,'Input - target event report'!D:D,"Private Investment")-MINIFS('Input - target event report'!E:E,'Input - target event report'!B:B,B:B,'Input - target event report'!D:D,"Private Investment"))/(I1708-1))</f>
        <v/>
      </c>
      <c r="H1708">
        <f>IF(MAXIFS('Input - target event report'!E:E,'Input - target event report'!B:B,B:B,'Input - target event report'!D:D,"Private Investment") = 0, "N/A", TODAY() - MAXIFS('Input - target event report'!E:E,'Input - target event report'!B:B,B:B,'Input - target event report'!D:D,"Private Investment"))</f>
        <v/>
      </c>
      <c r="I1708">
        <f>COUNTIFS('Input - target event report'!B:B,B1708,'Input - target event report'!D:D, "Private Investment")</f>
        <v/>
      </c>
      <c r="J1708">
        <f>INDEX('Input - companies list'!$1:$10000,MATCH(B1708,'Input - companies list'!B:B,0),MATCH("Flow",'Input - companies list'!$1:$1,0 ))</f>
        <v/>
      </c>
      <c r="K1708">
        <f>INDEX('Input - companies list'!$1:$10000,MATCH(B1708,'Input - companies list'!B:B,0),MATCH("Inter-Cluster Connectivity",'Input - companies list'!$1:$1,0 ))</f>
        <v/>
      </c>
      <c r="L1708">
        <f>IFERROR(PERCENTRANK(F:F,F1708),0)</f>
        <v/>
      </c>
      <c r="M1708">
        <f>IFERROR(1 - PERCENTRANK(G:G,G1708),0)</f>
        <v/>
      </c>
      <c r="N1708">
        <f>IFERROR(1 - PERCENTRANK(H:H,H1708),0)</f>
        <v/>
      </c>
      <c r="O1708">
        <f>IFERROR(PERCENTRANK(I:I,I1708),0)</f>
        <v/>
      </c>
      <c r="P1708">
        <f>IFERROR(1 - PERCENTRANK(J:J,J1708),0)</f>
        <v/>
      </c>
      <c r="Q1708">
        <f>IFERROR(PERCENTRANK(K:K,K1708),0)</f>
        <v/>
      </c>
      <c r="R1708">
        <f>L1708*weight1+M1708*weight2+N1708*weight3+O1708*weight4+P1708*weight5+Q1708*weight6</f>
        <v/>
      </c>
    </row>
    <row r="1709" spans="1:18">
      <c r="A1709">
        <f>RANK(R1709,R:R)</f>
        <v/>
      </c>
      <c r="B1709" t="s">
        <v>19216</v>
      </c>
      <c r="C1709">
        <f>VLOOKUP(B1709,'Input - companies list'!B:L,2,FALSE)</f>
        <v/>
      </c>
      <c r="D1709">
        <f>VLOOKUP(B1709,'Input - companies list'!B:L,11,FALSE)</f>
        <v/>
      </c>
      <c r="E1709">
        <f>VLOOKUP(B1709,'Input - companies list'!B:E,4,FALSE)</f>
        <v/>
      </c>
      <c r="F1709">
        <f>SUMIFS('Input - target event report'!H:H,'Input - target event report'!B:B,B1709,'Input - target event report'!D:D, "Private Investment")</f>
        <v/>
      </c>
      <c r="G1709">
        <f>IF(I1709&lt;2, "N/A", (MAXIFS('Input - target event report'!E:E,'Input - target event report'!B:B,B:B,'Input - target event report'!D:D,"Private Investment")-MINIFS('Input - target event report'!E:E,'Input - target event report'!B:B,B:B,'Input - target event report'!D:D,"Private Investment"))/(I1709-1))</f>
        <v/>
      </c>
      <c r="H1709">
        <f>IF(MAXIFS('Input - target event report'!E:E,'Input - target event report'!B:B,B:B,'Input - target event report'!D:D,"Private Investment") = 0, "N/A", TODAY() - MAXIFS('Input - target event report'!E:E,'Input - target event report'!B:B,B:B,'Input - target event report'!D:D,"Private Investment"))</f>
        <v/>
      </c>
      <c r="I1709">
        <f>COUNTIFS('Input - target event report'!B:B,B1709,'Input - target event report'!D:D, "Private Investment")</f>
        <v/>
      </c>
      <c r="J1709">
        <f>INDEX('Input - companies list'!$1:$10000,MATCH(B1709,'Input - companies list'!B:B,0),MATCH("Flow",'Input - companies list'!$1:$1,0 ))</f>
        <v/>
      </c>
      <c r="K1709">
        <f>INDEX('Input - companies list'!$1:$10000,MATCH(B1709,'Input - companies list'!B:B,0),MATCH("Inter-Cluster Connectivity",'Input - companies list'!$1:$1,0 ))</f>
        <v/>
      </c>
      <c r="L1709">
        <f>IFERROR(PERCENTRANK(F:F,F1709),0)</f>
        <v/>
      </c>
      <c r="M1709">
        <f>IFERROR(1 - PERCENTRANK(G:G,G1709),0)</f>
        <v/>
      </c>
      <c r="N1709">
        <f>IFERROR(1 - PERCENTRANK(H:H,H1709),0)</f>
        <v/>
      </c>
      <c r="O1709">
        <f>IFERROR(PERCENTRANK(I:I,I1709),0)</f>
        <v/>
      </c>
      <c r="P1709">
        <f>IFERROR(1 - PERCENTRANK(J:J,J1709),0)</f>
        <v/>
      </c>
      <c r="Q1709">
        <f>IFERROR(PERCENTRANK(K:K,K1709),0)</f>
        <v/>
      </c>
      <c r="R1709">
        <f>L1709*weight1+M1709*weight2+N1709*weight3+O1709*weight4+P1709*weight5+Q1709*weight6</f>
        <v/>
      </c>
    </row>
    <row r="1710" spans="1:18">
      <c r="A1710">
        <f>RANK(R1710,R:R)</f>
        <v/>
      </c>
      <c r="B1710" t="s">
        <v>19226</v>
      </c>
      <c r="C1710">
        <f>VLOOKUP(B1710,'Input - companies list'!B:L,2,FALSE)</f>
        <v/>
      </c>
      <c r="D1710">
        <f>VLOOKUP(B1710,'Input - companies list'!B:L,11,FALSE)</f>
        <v/>
      </c>
      <c r="E1710">
        <f>VLOOKUP(B1710,'Input - companies list'!B:E,4,FALSE)</f>
        <v/>
      </c>
      <c r="F1710">
        <f>SUMIFS('Input - target event report'!H:H,'Input - target event report'!B:B,B1710,'Input - target event report'!D:D, "Private Investment")</f>
        <v/>
      </c>
      <c r="G1710">
        <f>IF(I1710&lt;2, "N/A", (MAXIFS('Input - target event report'!E:E,'Input - target event report'!B:B,B:B,'Input - target event report'!D:D,"Private Investment")-MINIFS('Input - target event report'!E:E,'Input - target event report'!B:B,B:B,'Input - target event report'!D:D,"Private Investment"))/(I1710-1))</f>
        <v/>
      </c>
      <c r="H1710">
        <f>IF(MAXIFS('Input - target event report'!E:E,'Input - target event report'!B:B,B:B,'Input - target event report'!D:D,"Private Investment") = 0, "N/A", TODAY() - MAXIFS('Input - target event report'!E:E,'Input - target event report'!B:B,B:B,'Input - target event report'!D:D,"Private Investment"))</f>
        <v/>
      </c>
      <c r="I1710">
        <f>COUNTIFS('Input - target event report'!B:B,B1710,'Input - target event report'!D:D, "Private Investment")</f>
        <v/>
      </c>
      <c r="J1710">
        <f>INDEX('Input - companies list'!$1:$10000,MATCH(B1710,'Input - companies list'!B:B,0),MATCH("Flow",'Input - companies list'!$1:$1,0 ))</f>
        <v/>
      </c>
      <c r="K1710">
        <f>INDEX('Input - companies list'!$1:$10000,MATCH(B1710,'Input - companies list'!B:B,0),MATCH("Inter-Cluster Connectivity",'Input - companies list'!$1:$1,0 ))</f>
        <v/>
      </c>
      <c r="L1710">
        <f>IFERROR(PERCENTRANK(F:F,F1710),0)</f>
        <v/>
      </c>
      <c r="M1710">
        <f>IFERROR(1 - PERCENTRANK(G:G,G1710),0)</f>
        <v/>
      </c>
      <c r="N1710">
        <f>IFERROR(1 - PERCENTRANK(H:H,H1710),0)</f>
        <v/>
      </c>
      <c r="O1710">
        <f>IFERROR(PERCENTRANK(I:I,I1710),0)</f>
        <v/>
      </c>
      <c r="P1710">
        <f>IFERROR(1 - PERCENTRANK(J:J,J1710),0)</f>
        <v/>
      </c>
      <c r="Q1710">
        <f>IFERROR(PERCENTRANK(K:K,K1710),0)</f>
        <v/>
      </c>
      <c r="R1710">
        <f>L1710*weight1+M1710*weight2+N1710*weight3+O1710*weight4+P1710*weight5+Q1710*weight6</f>
        <v/>
      </c>
    </row>
    <row r="1711" spans="1:18">
      <c r="A1711">
        <f>RANK(R1711,R:R)</f>
        <v/>
      </c>
      <c r="B1711" t="s">
        <v>19237</v>
      </c>
      <c r="C1711">
        <f>VLOOKUP(B1711,'Input - companies list'!B:L,2,FALSE)</f>
        <v/>
      </c>
      <c r="D1711">
        <f>VLOOKUP(B1711,'Input - companies list'!B:L,11,FALSE)</f>
        <v/>
      </c>
      <c r="E1711">
        <f>VLOOKUP(B1711,'Input - companies list'!B:E,4,FALSE)</f>
        <v/>
      </c>
      <c r="F1711">
        <f>SUMIFS('Input - target event report'!H:H,'Input - target event report'!B:B,B1711,'Input - target event report'!D:D, "Private Investment")</f>
        <v/>
      </c>
      <c r="G1711">
        <f>IF(I1711&lt;2, "N/A", (MAXIFS('Input - target event report'!E:E,'Input - target event report'!B:B,B:B,'Input - target event report'!D:D,"Private Investment")-MINIFS('Input - target event report'!E:E,'Input - target event report'!B:B,B:B,'Input - target event report'!D:D,"Private Investment"))/(I1711-1))</f>
        <v/>
      </c>
      <c r="H1711">
        <f>IF(MAXIFS('Input - target event report'!E:E,'Input - target event report'!B:B,B:B,'Input - target event report'!D:D,"Private Investment") = 0, "N/A", TODAY() - MAXIFS('Input - target event report'!E:E,'Input - target event report'!B:B,B:B,'Input - target event report'!D:D,"Private Investment"))</f>
        <v/>
      </c>
      <c r="I1711">
        <f>COUNTIFS('Input - target event report'!B:B,B1711,'Input - target event report'!D:D, "Private Investment")</f>
        <v/>
      </c>
      <c r="J1711">
        <f>INDEX('Input - companies list'!$1:$10000,MATCH(B1711,'Input - companies list'!B:B,0),MATCH("Flow",'Input - companies list'!$1:$1,0 ))</f>
        <v/>
      </c>
      <c r="K1711">
        <f>INDEX('Input - companies list'!$1:$10000,MATCH(B1711,'Input - companies list'!B:B,0),MATCH("Inter-Cluster Connectivity",'Input - companies list'!$1:$1,0 ))</f>
        <v/>
      </c>
      <c r="L1711">
        <f>IFERROR(PERCENTRANK(F:F,F1711),0)</f>
        <v/>
      </c>
      <c r="M1711">
        <f>IFERROR(1 - PERCENTRANK(G:G,G1711),0)</f>
        <v/>
      </c>
      <c r="N1711">
        <f>IFERROR(1 - PERCENTRANK(H:H,H1711),0)</f>
        <v/>
      </c>
      <c r="O1711">
        <f>IFERROR(PERCENTRANK(I:I,I1711),0)</f>
        <v/>
      </c>
      <c r="P1711">
        <f>IFERROR(1 - PERCENTRANK(J:J,J1711),0)</f>
        <v/>
      </c>
      <c r="Q1711">
        <f>IFERROR(PERCENTRANK(K:K,K1711),0)</f>
        <v/>
      </c>
      <c r="R1711">
        <f>L1711*weight1+M1711*weight2+N1711*weight3+O1711*weight4+P1711*weight5+Q1711*weight6</f>
        <v/>
      </c>
    </row>
    <row r="1712" spans="1:18">
      <c r="A1712">
        <f>RANK(R1712,R:R)</f>
        <v/>
      </c>
      <c r="B1712" t="s">
        <v>19247</v>
      </c>
      <c r="C1712">
        <f>VLOOKUP(B1712,'Input - companies list'!B:L,2,FALSE)</f>
        <v/>
      </c>
      <c r="D1712">
        <f>VLOOKUP(B1712,'Input - companies list'!B:L,11,FALSE)</f>
        <v/>
      </c>
      <c r="E1712">
        <f>VLOOKUP(B1712,'Input - companies list'!B:E,4,FALSE)</f>
        <v/>
      </c>
      <c r="F1712">
        <f>SUMIFS('Input - target event report'!H:H,'Input - target event report'!B:B,B1712,'Input - target event report'!D:D, "Private Investment")</f>
        <v/>
      </c>
      <c r="G1712">
        <f>IF(I1712&lt;2, "N/A", (MAXIFS('Input - target event report'!E:E,'Input - target event report'!B:B,B:B,'Input - target event report'!D:D,"Private Investment")-MINIFS('Input - target event report'!E:E,'Input - target event report'!B:B,B:B,'Input - target event report'!D:D,"Private Investment"))/(I1712-1))</f>
        <v/>
      </c>
      <c r="H1712">
        <f>IF(MAXIFS('Input - target event report'!E:E,'Input - target event report'!B:B,B:B,'Input - target event report'!D:D,"Private Investment") = 0, "N/A", TODAY() - MAXIFS('Input - target event report'!E:E,'Input - target event report'!B:B,B:B,'Input - target event report'!D:D,"Private Investment"))</f>
        <v/>
      </c>
      <c r="I1712">
        <f>COUNTIFS('Input - target event report'!B:B,B1712,'Input - target event report'!D:D, "Private Investment")</f>
        <v/>
      </c>
      <c r="J1712">
        <f>INDEX('Input - companies list'!$1:$10000,MATCH(B1712,'Input - companies list'!B:B,0),MATCH("Flow",'Input - companies list'!$1:$1,0 ))</f>
        <v/>
      </c>
      <c r="K1712">
        <f>INDEX('Input - companies list'!$1:$10000,MATCH(B1712,'Input - companies list'!B:B,0),MATCH("Inter-Cluster Connectivity",'Input - companies list'!$1:$1,0 ))</f>
        <v/>
      </c>
      <c r="L1712">
        <f>IFERROR(PERCENTRANK(F:F,F1712),0)</f>
        <v/>
      </c>
      <c r="M1712">
        <f>IFERROR(1 - PERCENTRANK(G:G,G1712),0)</f>
        <v/>
      </c>
      <c r="N1712">
        <f>IFERROR(1 - PERCENTRANK(H:H,H1712),0)</f>
        <v/>
      </c>
      <c r="O1712">
        <f>IFERROR(PERCENTRANK(I:I,I1712),0)</f>
        <v/>
      </c>
      <c r="P1712">
        <f>IFERROR(1 - PERCENTRANK(J:J,J1712),0)</f>
        <v/>
      </c>
      <c r="Q1712">
        <f>IFERROR(PERCENTRANK(K:K,K1712),0)</f>
        <v/>
      </c>
      <c r="R1712">
        <f>L1712*weight1+M1712*weight2+N1712*weight3+O1712*weight4+P1712*weight5+Q1712*weight6</f>
        <v/>
      </c>
    </row>
    <row r="1713" spans="1:18">
      <c r="A1713">
        <f>RANK(R1713,R:R)</f>
        <v/>
      </c>
      <c r="B1713" t="s">
        <v>19255</v>
      </c>
      <c r="C1713">
        <f>VLOOKUP(B1713,'Input - companies list'!B:L,2,FALSE)</f>
        <v/>
      </c>
      <c r="D1713">
        <f>VLOOKUP(B1713,'Input - companies list'!B:L,11,FALSE)</f>
        <v/>
      </c>
      <c r="E1713">
        <f>VLOOKUP(B1713,'Input - companies list'!B:E,4,FALSE)</f>
        <v/>
      </c>
      <c r="F1713">
        <f>SUMIFS('Input - target event report'!H:H,'Input - target event report'!B:B,B1713,'Input - target event report'!D:D, "Private Investment")</f>
        <v/>
      </c>
      <c r="G1713">
        <f>IF(I1713&lt;2, "N/A", (MAXIFS('Input - target event report'!E:E,'Input - target event report'!B:B,B:B,'Input - target event report'!D:D,"Private Investment")-MINIFS('Input - target event report'!E:E,'Input - target event report'!B:B,B:B,'Input - target event report'!D:D,"Private Investment"))/(I1713-1))</f>
        <v/>
      </c>
      <c r="H1713">
        <f>IF(MAXIFS('Input - target event report'!E:E,'Input - target event report'!B:B,B:B,'Input - target event report'!D:D,"Private Investment") = 0, "N/A", TODAY() - MAXIFS('Input - target event report'!E:E,'Input - target event report'!B:B,B:B,'Input - target event report'!D:D,"Private Investment"))</f>
        <v/>
      </c>
      <c r="I1713">
        <f>COUNTIFS('Input - target event report'!B:B,B1713,'Input - target event report'!D:D, "Private Investment")</f>
        <v/>
      </c>
      <c r="J1713">
        <f>INDEX('Input - companies list'!$1:$10000,MATCH(B1713,'Input - companies list'!B:B,0),MATCH("Flow",'Input - companies list'!$1:$1,0 ))</f>
        <v/>
      </c>
      <c r="K1713">
        <f>INDEX('Input - companies list'!$1:$10000,MATCH(B1713,'Input - companies list'!B:B,0),MATCH("Inter-Cluster Connectivity",'Input - companies list'!$1:$1,0 ))</f>
        <v/>
      </c>
      <c r="L1713">
        <f>IFERROR(PERCENTRANK(F:F,F1713),0)</f>
        <v/>
      </c>
      <c r="M1713">
        <f>IFERROR(1 - PERCENTRANK(G:G,G1713),0)</f>
        <v/>
      </c>
      <c r="N1713">
        <f>IFERROR(1 - PERCENTRANK(H:H,H1713),0)</f>
        <v/>
      </c>
      <c r="O1713">
        <f>IFERROR(PERCENTRANK(I:I,I1713),0)</f>
        <v/>
      </c>
      <c r="P1713">
        <f>IFERROR(1 - PERCENTRANK(J:J,J1713),0)</f>
        <v/>
      </c>
      <c r="Q1713">
        <f>IFERROR(PERCENTRANK(K:K,K1713),0)</f>
        <v/>
      </c>
      <c r="R1713">
        <f>L1713*weight1+M1713*weight2+N1713*weight3+O1713*weight4+P1713*weight5+Q1713*weight6</f>
        <v/>
      </c>
    </row>
    <row r="1714" spans="1:18">
      <c r="A1714">
        <f>RANK(R1714,R:R)</f>
        <v/>
      </c>
      <c r="B1714" t="s">
        <v>19264</v>
      </c>
      <c r="C1714">
        <f>VLOOKUP(B1714,'Input - companies list'!B:L,2,FALSE)</f>
        <v/>
      </c>
      <c r="D1714">
        <f>VLOOKUP(B1714,'Input - companies list'!B:L,11,FALSE)</f>
        <v/>
      </c>
      <c r="E1714">
        <f>VLOOKUP(B1714,'Input - companies list'!B:E,4,FALSE)</f>
        <v/>
      </c>
      <c r="F1714">
        <f>SUMIFS('Input - target event report'!H:H,'Input - target event report'!B:B,B1714,'Input - target event report'!D:D, "Private Investment")</f>
        <v/>
      </c>
      <c r="G1714">
        <f>IF(I1714&lt;2, "N/A", (MAXIFS('Input - target event report'!E:E,'Input - target event report'!B:B,B:B,'Input - target event report'!D:D,"Private Investment")-MINIFS('Input - target event report'!E:E,'Input - target event report'!B:B,B:B,'Input - target event report'!D:D,"Private Investment"))/(I1714-1))</f>
        <v/>
      </c>
      <c r="H1714">
        <f>IF(MAXIFS('Input - target event report'!E:E,'Input - target event report'!B:B,B:B,'Input - target event report'!D:D,"Private Investment") = 0, "N/A", TODAY() - MAXIFS('Input - target event report'!E:E,'Input - target event report'!B:B,B:B,'Input - target event report'!D:D,"Private Investment"))</f>
        <v/>
      </c>
      <c r="I1714">
        <f>COUNTIFS('Input - target event report'!B:B,B1714,'Input - target event report'!D:D, "Private Investment")</f>
        <v/>
      </c>
      <c r="J1714">
        <f>INDEX('Input - companies list'!$1:$10000,MATCH(B1714,'Input - companies list'!B:B,0),MATCH("Flow",'Input - companies list'!$1:$1,0 ))</f>
        <v/>
      </c>
      <c r="K1714">
        <f>INDEX('Input - companies list'!$1:$10000,MATCH(B1714,'Input - companies list'!B:B,0),MATCH("Inter-Cluster Connectivity",'Input - companies list'!$1:$1,0 ))</f>
        <v/>
      </c>
      <c r="L1714">
        <f>IFERROR(PERCENTRANK(F:F,F1714),0)</f>
        <v/>
      </c>
      <c r="M1714">
        <f>IFERROR(1 - PERCENTRANK(G:G,G1714),0)</f>
        <v/>
      </c>
      <c r="N1714">
        <f>IFERROR(1 - PERCENTRANK(H:H,H1714),0)</f>
        <v/>
      </c>
      <c r="O1714">
        <f>IFERROR(PERCENTRANK(I:I,I1714),0)</f>
        <v/>
      </c>
      <c r="P1714">
        <f>IFERROR(1 - PERCENTRANK(J:J,J1714),0)</f>
        <v/>
      </c>
      <c r="Q1714">
        <f>IFERROR(PERCENTRANK(K:K,K1714),0)</f>
        <v/>
      </c>
      <c r="R1714">
        <f>L1714*weight1+M1714*weight2+N1714*weight3+O1714*weight4+P1714*weight5+Q1714*weight6</f>
        <v/>
      </c>
    </row>
    <row r="1715" spans="1:18">
      <c r="A1715">
        <f>RANK(R1715,R:R)</f>
        <v/>
      </c>
      <c r="B1715" t="s">
        <v>19276</v>
      </c>
      <c r="C1715">
        <f>VLOOKUP(B1715,'Input - companies list'!B:L,2,FALSE)</f>
        <v/>
      </c>
      <c r="D1715">
        <f>VLOOKUP(B1715,'Input - companies list'!B:L,11,FALSE)</f>
        <v/>
      </c>
      <c r="E1715">
        <f>VLOOKUP(B1715,'Input - companies list'!B:E,4,FALSE)</f>
        <v/>
      </c>
      <c r="F1715">
        <f>SUMIFS('Input - target event report'!H:H,'Input - target event report'!B:B,B1715,'Input - target event report'!D:D, "Private Investment")</f>
        <v/>
      </c>
      <c r="G1715">
        <f>IF(I1715&lt;2, "N/A", (MAXIFS('Input - target event report'!E:E,'Input - target event report'!B:B,B:B,'Input - target event report'!D:D,"Private Investment")-MINIFS('Input - target event report'!E:E,'Input - target event report'!B:B,B:B,'Input - target event report'!D:D,"Private Investment"))/(I1715-1))</f>
        <v/>
      </c>
      <c r="H1715">
        <f>IF(MAXIFS('Input - target event report'!E:E,'Input - target event report'!B:B,B:B,'Input - target event report'!D:D,"Private Investment") = 0, "N/A", TODAY() - MAXIFS('Input - target event report'!E:E,'Input - target event report'!B:B,B:B,'Input - target event report'!D:D,"Private Investment"))</f>
        <v/>
      </c>
      <c r="I1715">
        <f>COUNTIFS('Input - target event report'!B:B,B1715,'Input - target event report'!D:D, "Private Investment")</f>
        <v/>
      </c>
      <c r="J1715">
        <f>INDEX('Input - companies list'!$1:$10000,MATCH(B1715,'Input - companies list'!B:B,0),MATCH("Flow",'Input - companies list'!$1:$1,0 ))</f>
        <v/>
      </c>
      <c r="K1715">
        <f>INDEX('Input - companies list'!$1:$10000,MATCH(B1715,'Input - companies list'!B:B,0),MATCH("Inter-Cluster Connectivity",'Input - companies list'!$1:$1,0 ))</f>
        <v/>
      </c>
      <c r="L1715">
        <f>IFERROR(PERCENTRANK(F:F,F1715),0)</f>
        <v/>
      </c>
      <c r="M1715">
        <f>IFERROR(1 - PERCENTRANK(G:G,G1715),0)</f>
        <v/>
      </c>
      <c r="N1715">
        <f>IFERROR(1 - PERCENTRANK(H:H,H1715),0)</f>
        <v/>
      </c>
      <c r="O1715">
        <f>IFERROR(PERCENTRANK(I:I,I1715),0)</f>
        <v/>
      </c>
      <c r="P1715">
        <f>IFERROR(1 - PERCENTRANK(J:J,J1715),0)</f>
        <v/>
      </c>
      <c r="Q1715">
        <f>IFERROR(PERCENTRANK(K:K,K1715),0)</f>
        <v/>
      </c>
      <c r="R1715">
        <f>L1715*weight1+M1715*weight2+N1715*weight3+O1715*weight4+P1715*weight5+Q1715*weight6</f>
        <v/>
      </c>
    </row>
    <row r="1716" spans="1:18">
      <c r="A1716">
        <f>RANK(R1716,R:R)</f>
        <v/>
      </c>
      <c r="B1716" t="s">
        <v>19286</v>
      </c>
      <c r="C1716">
        <f>VLOOKUP(B1716,'Input - companies list'!B:L,2,FALSE)</f>
        <v/>
      </c>
      <c r="D1716">
        <f>VLOOKUP(B1716,'Input - companies list'!B:L,11,FALSE)</f>
        <v/>
      </c>
      <c r="E1716">
        <f>VLOOKUP(B1716,'Input - companies list'!B:E,4,FALSE)</f>
        <v/>
      </c>
      <c r="F1716">
        <f>SUMIFS('Input - target event report'!H:H,'Input - target event report'!B:B,B1716,'Input - target event report'!D:D, "Private Investment")</f>
        <v/>
      </c>
      <c r="G1716">
        <f>IF(I1716&lt;2, "N/A", (MAXIFS('Input - target event report'!E:E,'Input - target event report'!B:B,B:B,'Input - target event report'!D:D,"Private Investment")-MINIFS('Input - target event report'!E:E,'Input - target event report'!B:B,B:B,'Input - target event report'!D:D,"Private Investment"))/(I1716-1))</f>
        <v/>
      </c>
      <c r="H1716">
        <f>IF(MAXIFS('Input - target event report'!E:E,'Input - target event report'!B:B,B:B,'Input - target event report'!D:D,"Private Investment") = 0, "N/A", TODAY() - MAXIFS('Input - target event report'!E:E,'Input - target event report'!B:B,B:B,'Input - target event report'!D:D,"Private Investment"))</f>
        <v/>
      </c>
      <c r="I1716">
        <f>COUNTIFS('Input - target event report'!B:B,B1716,'Input - target event report'!D:D, "Private Investment")</f>
        <v/>
      </c>
      <c r="J1716">
        <f>INDEX('Input - companies list'!$1:$10000,MATCH(B1716,'Input - companies list'!B:B,0),MATCH("Flow",'Input - companies list'!$1:$1,0 ))</f>
        <v/>
      </c>
      <c r="K1716">
        <f>INDEX('Input - companies list'!$1:$10000,MATCH(B1716,'Input - companies list'!B:B,0),MATCH("Inter-Cluster Connectivity",'Input - companies list'!$1:$1,0 ))</f>
        <v/>
      </c>
      <c r="L1716">
        <f>IFERROR(PERCENTRANK(F:F,F1716),0)</f>
        <v/>
      </c>
      <c r="M1716">
        <f>IFERROR(1 - PERCENTRANK(G:G,G1716),0)</f>
        <v/>
      </c>
      <c r="N1716">
        <f>IFERROR(1 - PERCENTRANK(H:H,H1716),0)</f>
        <v/>
      </c>
      <c r="O1716">
        <f>IFERROR(PERCENTRANK(I:I,I1716),0)</f>
        <v/>
      </c>
      <c r="P1716">
        <f>IFERROR(1 - PERCENTRANK(J:J,J1716),0)</f>
        <v/>
      </c>
      <c r="Q1716">
        <f>IFERROR(PERCENTRANK(K:K,K1716),0)</f>
        <v/>
      </c>
      <c r="R1716">
        <f>L1716*weight1+M1716*weight2+N1716*weight3+O1716*weight4+P1716*weight5+Q1716*weight6</f>
        <v/>
      </c>
    </row>
    <row r="1717" spans="1:18">
      <c r="A1717">
        <f>RANK(R1717,R:R)</f>
        <v/>
      </c>
      <c r="B1717" t="s">
        <v>19296</v>
      </c>
      <c r="C1717">
        <f>VLOOKUP(B1717,'Input - companies list'!B:L,2,FALSE)</f>
        <v/>
      </c>
      <c r="D1717">
        <f>VLOOKUP(B1717,'Input - companies list'!B:L,11,FALSE)</f>
        <v/>
      </c>
      <c r="E1717">
        <f>VLOOKUP(B1717,'Input - companies list'!B:E,4,FALSE)</f>
        <v/>
      </c>
      <c r="F1717">
        <f>SUMIFS('Input - target event report'!H:H,'Input - target event report'!B:B,B1717,'Input - target event report'!D:D, "Private Investment")</f>
        <v/>
      </c>
      <c r="G1717">
        <f>IF(I1717&lt;2, "N/A", (MAXIFS('Input - target event report'!E:E,'Input - target event report'!B:B,B:B,'Input - target event report'!D:D,"Private Investment")-MINIFS('Input - target event report'!E:E,'Input - target event report'!B:B,B:B,'Input - target event report'!D:D,"Private Investment"))/(I1717-1))</f>
        <v/>
      </c>
      <c r="H1717">
        <f>IF(MAXIFS('Input - target event report'!E:E,'Input - target event report'!B:B,B:B,'Input - target event report'!D:D,"Private Investment") = 0, "N/A", TODAY() - MAXIFS('Input - target event report'!E:E,'Input - target event report'!B:B,B:B,'Input - target event report'!D:D,"Private Investment"))</f>
        <v/>
      </c>
      <c r="I1717">
        <f>COUNTIFS('Input - target event report'!B:B,B1717,'Input - target event report'!D:D, "Private Investment")</f>
        <v/>
      </c>
      <c r="J1717">
        <f>INDEX('Input - companies list'!$1:$10000,MATCH(B1717,'Input - companies list'!B:B,0),MATCH("Flow",'Input - companies list'!$1:$1,0 ))</f>
        <v/>
      </c>
      <c r="K1717">
        <f>INDEX('Input - companies list'!$1:$10000,MATCH(B1717,'Input - companies list'!B:B,0),MATCH("Inter-Cluster Connectivity",'Input - companies list'!$1:$1,0 ))</f>
        <v/>
      </c>
      <c r="L1717">
        <f>IFERROR(PERCENTRANK(F:F,F1717),0)</f>
        <v/>
      </c>
      <c r="M1717">
        <f>IFERROR(1 - PERCENTRANK(G:G,G1717),0)</f>
        <v/>
      </c>
      <c r="N1717">
        <f>IFERROR(1 - PERCENTRANK(H:H,H1717),0)</f>
        <v/>
      </c>
      <c r="O1717">
        <f>IFERROR(PERCENTRANK(I:I,I1717),0)</f>
        <v/>
      </c>
      <c r="P1717">
        <f>IFERROR(1 - PERCENTRANK(J:J,J1717),0)</f>
        <v/>
      </c>
      <c r="Q1717">
        <f>IFERROR(PERCENTRANK(K:K,K1717),0)</f>
        <v/>
      </c>
      <c r="R1717">
        <f>L1717*weight1+M1717*weight2+N1717*weight3+O1717*weight4+P1717*weight5+Q1717*weight6</f>
        <v/>
      </c>
    </row>
    <row r="1718" spans="1:18">
      <c r="A1718">
        <f>RANK(R1718,R:R)</f>
        <v/>
      </c>
      <c r="B1718" t="s">
        <v>19304</v>
      </c>
      <c r="C1718">
        <f>VLOOKUP(B1718,'Input - companies list'!B:L,2,FALSE)</f>
        <v/>
      </c>
      <c r="D1718">
        <f>VLOOKUP(B1718,'Input - companies list'!B:L,11,FALSE)</f>
        <v/>
      </c>
      <c r="E1718">
        <f>VLOOKUP(B1718,'Input - companies list'!B:E,4,FALSE)</f>
        <v/>
      </c>
      <c r="F1718">
        <f>SUMIFS('Input - target event report'!H:H,'Input - target event report'!B:B,B1718,'Input - target event report'!D:D, "Private Investment")</f>
        <v/>
      </c>
      <c r="G1718">
        <f>IF(I1718&lt;2, "N/A", (MAXIFS('Input - target event report'!E:E,'Input - target event report'!B:B,B:B,'Input - target event report'!D:D,"Private Investment")-MINIFS('Input - target event report'!E:E,'Input - target event report'!B:B,B:B,'Input - target event report'!D:D,"Private Investment"))/(I1718-1))</f>
        <v/>
      </c>
      <c r="H1718">
        <f>IF(MAXIFS('Input - target event report'!E:E,'Input - target event report'!B:B,B:B,'Input - target event report'!D:D,"Private Investment") = 0, "N/A", TODAY() - MAXIFS('Input - target event report'!E:E,'Input - target event report'!B:B,B:B,'Input - target event report'!D:D,"Private Investment"))</f>
        <v/>
      </c>
      <c r="I1718">
        <f>COUNTIFS('Input - target event report'!B:B,B1718,'Input - target event report'!D:D, "Private Investment")</f>
        <v/>
      </c>
      <c r="J1718">
        <f>INDEX('Input - companies list'!$1:$10000,MATCH(B1718,'Input - companies list'!B:B,0),MATCH("Flow",'Input - companies list'!$1:$1,0 ))</f>
        <v/>
      </c>
      <c r="K1718">
        <f>INDEX('Input - companies list'!$1:$10000,MATCH(B1718,'Input - companies list'!B:B,0),MATCH("Inter-Cluster Connectivity",'Input - companies list'!$1:$1,0 ))</f>
        <v/>
      </c>
      <c r="L1718">
        <f>IFERROR(PERCENTRANK(F:F,F1718),0)</f>
        <v/>
      </c>
      <c r="M1718">
        <f>IFERROR(1 - PERCENTRANK(G:G,G1718),0)</f>
        <v/>
      </c>
      <c r="N1718">
        <f>IFERROR(1 - PERCENTRANK(H:H,H1718),0)</f>
        <v/>
      </c>
      <c r="O1718">
        <f>IFERROR(PERCENTRANK(I:I,I1718),0)</f>
        <v/>
      </c>
      <c r="P1718">
        <f>IFERROR(1 - PERCENTRANK(J:J,J1718),0)</f>
        <v/>
      </c>
      <c r="Q1718">
        <f>IFERROR(PERCENTRANK(K:K,K1718),0)</f>
        <v/>
      </c>
      <c r="R1718">
        <f>L1718*weight1+M1718*weight2+N1718*weight3+O1718*weight4+P1718*weight5+Q1718*weight6</f>
        <v/>
      </c>
    </row>
    <row r="1719" spans="1:18">
      <c r="A1719">
        <f>RANK(R1719,R:R)</f>
        <v/>
      </c>
      <c r="B1719" t="s">
        <v>19315</v>
      </c>
      <c r="C1719">
        <f>VLOOKUP(B1719,'Input - companies list'!B:L,2,FALSE)</f>
        <v/>
      </c>
      <c r="D1719">
        <f>VLOOKUP(B1719,'Input - companies list'!B:L,11,FALSE)</f>
        <v/>
      </c>
      <c r="E1719">
        <f>VLOOKUP(B1719,'Input - companies list'!B:E,4,FALSE)</f>
        <v/>
      </c>
      <c r="F1719">
        <f>SUMIFS('Input - target event report'!H:H,'Input - target event report'!B:B,B1719,'Input - target event report'!D:D, "Private Investment")</f>
        <v/>
      </c>
      <c r="G1719">
        <f>IF(I1719&lt;2, "N/A", (MAXIFS('Input - target event report'!E:E,'Input - target event report'!B:B,B:B,'Input - target event report'!D:D,"Private Investment")-MINIFS('Input - target event report'!E:E,'Input - target event report'!B:B,B:B,'Input - target event report'!D:D,"Private Investment"))/(I1719-1))</f>
        <v/>
      </c>
      <c r="H1719">
        <f>IF(MAXIFS('Input - target event report'!E:E,'Input - target event report'!B:B,B:B,'Input - target event report'!D:D,"Private Investment") = 0, "N/A", TODAY() - MAXIFS('Input - target event report'!E:E,'Input - target event report'!B:B,B:B,'Input - target event report'!D:D,"Private Investment"))</f>
        <v/>
      </c>
      <c r="I1719">
        <f>COUNTIFS('Input - target event report'!B:B,B1719,'Input - target event report'!D:D, "Private Investment")</f>
        <v/>
      </c>
      <c r="J1719">
        <f>INDEX('Input - companies list'!$1:$10000,MATCH(B1719,'Input - companies list'!B:B,0),MATCH("Flow",'Input - companies list'!$1:$1,0 ))</f>
        <v/>
      </c>
      <c r="K1719">
        <f>INDEX('Input - companies list'!$1:$10000,MATCH(B1719,'Input - companies list'!B:B,0),MATCH("Inter-Cluster Connectivity",'Input - companies list'!$1:$1,0 ))</f>
        <v/>
      </c>
      <c r="L1719">
        <f>IFERROR(PERCENTRANK(F:F,F1719),0)</f>
        <v/>
      </c>
      <c r="M1719">
        <f>IFERROR(1 - PERCENTRANK(G:G,G1719),0)</f>
        <v/>
      </c>
      <c r="N1719">
        <f>IFERROR(1 - PERCENTRANK(H:H,H1719),0)</f>
        <v/>
      </c>
      <c r="O1719">
        <f>IFERROR(PERCENTRANK(I:I,I1719),0)</f>
        <v/>
      </c>
      <c r="P1719">
        <f>IFERROR(1 - PERCENTRANK(J:J,J1719),0)</f>
        <v/>
      </c>
      <c r="Q1719">
        <f>IFERROR(PERCENTRANK(K:K,K1719),0)</f>
        <v/>
      </c>
      <c r="R1719">
        <f>L1719*weight1+M1719*weight2+N1719*weight3+O1719*weight4+P1719*weight5+Q1719*weight6</f>
        <v/>
      </c>
    </row>
    <row r="1720" spans="1:18">
      <c r="A1720">
        <f>RANK(R1720,R:R)</f>
        <v/>
      </c>
      <c r="B1720" t="s">
        <v>19323</v>
      </c>
      <c r="C1720">
        <f>VLOOKUP(B1720,'Input - companies list'!B:L,2,FALSE)</f>
        <v/>
      </c>
      <c r="D1720">
        <f>VLOOKUP(B1720,'Input - companies list'!B:L,11,FALSE)</f>
        <v/>
      </c>
      <c r="E1720">
        <f>VLOOKUP(B1720,'Input - companies list'!B:E,4,FALSE)</f>
        <v/>
      </c>
      <c r="F1720">
        <f>SUMIFS('Input - target event report'!H:H,'Input - target event report'!B:B,B1720,'Input - target event report'!D:D, "Private Investment")</f>
        <v/>
      </c>
      <c r="G1720">
        <f>IF(I1720&lt;2, "N/A", (MAXIFS('Input - target event report'!E:E,'Input - target event report'!B:B,B:B,'Input - target event report'!D:D,"Private Investment")-MINIFS('Input - target event report'!E:E,'Input - target event report'!B:B,B:B,'Input - target event report'!D:D,"Private Investment"))/(I1720-1))</f>
        <v/>
      </c>
      <c r="H1720">
        <f>IF(MAXIFS('Input - target event report'!E:E,'Input - target event report'!B:B,B:B,'Input - target event report'!D:D,"Private Investment") = 0, "N/A", TODAY() - MAXIFS('Input - target event report'!E:E,'Input - target event report'!B:B,B:B,'Input - target event report'!D:D,"Private Investment"))</f>
        <v/>
      </c>
      <c r="I1720">
        <f>COUNTIFS('Input - target event report'!B:B,B1720,'Input - target event report'!D:D, "Private Investment")</f>
        <v/>
      </c>
      <c r="J1720">
        <f>INDEX('Input - companies list'!$1:$10000,MATCH(B1720,'Input - companies list'!B:B,0),MATCH("Flow",'Input - companies list'!$1:$1,0 ))</f>
        <v/>
      </c>
      <c r="K1720">
        <f>INDEX('Input - companies list'!$1:$10000,MATCH(B1720,'Input - companies list'!B:B,0),MATCH("Inter-Cluster Connectivity",'Input - companies list'!$1:$1,0 ))</f>
        <v/>
      </c>
      <c r="L1720">
        <f>IFERROR(PERCENTRANK(F:F,F1720),0)</f>
        <v/>
      </c>
      <c r="M1720">
        <f>IFERROR(1 - PERCENTRANK(G:G,G1720),0)</f>
        <v/>
      </c>
      <c r="N1720">
        <f>IFERROR(1 - PERCENTRANK(H:H,H1720),0)</f>
        <v/>
      </c>
      <c r="O1720">
        <f>IFERROR(PERCENTRANK(I:I,I1720),0)</f>
        <v/>
      </c>
      <c r="P1720">
        <f>IFERROR(1 - PERCENTRANK(J:J,J1720),0)</f>
        <v/>
      </c>
      <c r="Q1720">
        <f>IFERROR(PERCENTRANK(K:K,K1720),0)</f>
        <v/>
      </c>
      <c r="R1720">
        <f>L1720*weight1+M1720*weight2+N1720*weight3+O1720*weight4+P1720*weight5+Q1720*weight6</f>
        <v/>
      </c>
    </row>
    <row r="1721" spans="1:18">
      <c r="A1721">
        <f>RANK(R1721,R:R)</f>
        <v/>
      </c>
      <c r="B1721" t="s">
        <v>19333</v>
      </c>
      <c r="C1721">
        <f>VLOOKUP(B1721,'Input - companies list'!B:L,2,FALSE)</f>
        <v/>
      </c>
      <c r="D1721">
        <f>VLOOKUP(B1721,'Input - companies list'!B:L,11,FALSE)</f>
        <v/>
      </c>
      <c r="E1721">
        <f>VLOOKUP(B1721,'Input - companies list'!B:E,4,FALSE)</f>
        <v/>
      </c>
      <c r="F1721">
        <f>SUMIFS('Input - target event report'!H:H,'Input - target event report'!B:B,B1721,'Input - target event report'!D:D, "Private Investment")</f>
        <v/>
      </c>
      <c r="G1721">
        <f>IF(I1721&lt;2, "N/A", (MAXIFS('Input - target event report'!E:E,'Input - target event report'!B:B,B:B,'Input - target event report'!D:D,"Private Investment")-MINIFS('Input - target event report'!E:E,'Input - target event report'!B:B,B:B,'Input - target event report'!D:D,"Private Investment"))/(I1721-1))</f>
        <v/>
      </c>
      <c r="H1721">
        <f>IF(MAXIFS('Input - target event report'!E:E,'Input - target event report'!B:B,B:B,'Input - target event report'!D:D,"Private Investment") = 0, "N/A", TODAY() - MAXIFS('Input - target event report'!E:E,'Input - target event report'!B:B,B:B,'Input - target event report'!D:D,"Private Investment"))</f>
        <v/>
      </c>
      <c r="I1721">
        <f>COUNTIFS('Input - target event report'!B:B,B1721,'Input - target event report'!D:D, "Private Investment")</f>
        <v/>
      </c>
      <c r="J1721">
        <f>INDEX('Input - companies list'!$1:$10000,MATCH(B1721,'Input - companies list'!B:B,0),MATCH("Flow",'Input - companies list'!$1:$1,0 ))</f>
        <v/>
      </c>
      <c r="K1721">
        <f>INDEX('Input - companies list'!$1:$10000,MATCH(B1721,'Input - companies list'!B:B,0),MATCH("Inter-Cluster Connectivity",'Input - companies list'!$1:$1,0 ))</f>
        <v/>
      </c>
      <c r="L1721">
        <f>IFERROR(PERCENTRANK(F:F,F1721),0)</f>
        <v/>
      </c>
      <c r="M1721">
        <f>IFERROR(1 - PERCENTRANK(G:G,G1721),0)</f>
        <v/>
      </c>
      <c r="N1721">
        <f>IFERROR(1 - PERCENTRANK(H:H,H1721),0)</f>
        <v/>
      </c>
      <c r="O1721">
        <f>IFERROR(PERCENTRANK(I:I,I1721),0)</f>
        <v/>
      </c>
      <c r="P1721">
        <f>IFERROR(1 - PERCENTRANK(J:J,J1721),0)</f>
        <v/>
      </c>
      <c r="Q1721">
        <f>IFERROR(PERCENTRANK(K:K,K1721),0)</f>
        <v/>
      </c>
      <c r="R1721">
        <f>L1721*weight1+M1721*weight2+N1721*weight3+O1721*weight4+P1721*weight5+Q1721*weight6</f>
        <v/>
      </c>
    </row>
    <row r="1722" spans="1:18">
      <c r="A1722">
        <f>RANK(R1722,R:R)</f>
        <v/>
      </c>
      <c r="B1722" t="s">
        <v>19347</v>
      </c>
      <c r="C1722">
        <f>VLOOKUP(B1722,'Input - companies list'!B:L,2,FALSE)</f>
        <v/>
      </c>
      <c r="D1722">
        <f>VLOOKUP(B1722,'Input - companies list'!B:L,11,FALSE)</f>
        <v/>
      </c>
      <c r="E1722">
        <f>VLOOKUP(B1722,'Input - companies list'!B:E,4,FALSE)</f>
        <v/>
      </c>
      <c r="F1722">
        <f>SUMIFS('Input - target event report'!H:H,'Input - target event report'!B:B,B1722,'Input - target event report'!D:D, "Private Investment")</f>
        <v/>
      </c>
      <c r="G1722">
        <f>IF(I1722&lt;2, "N/A", (MAXIFS('Input - target event report'!E:E,'Input - target event report'!B:B,B:B,'Input - target event report'!D:D,"Private Investment")-MINIFS('Input - target event report'!E:E,'Input - target event report'!B:B,B:B,'Input - target event report'!D:D,"Private Investment"))/(I1722-1))</f>
        <v/>
      </c>
      <c r="H1722">
        <f>IF(MAXIFS('Input - target event report'!E:E,'Input - target event report'!B:B,B:B,'Input - target event report'!D:D,"Private Investment") = 0, "N/A", TODAY() - MAXIFS('Input - target event report'!E:E,'Input - target event report'!B:B,B:B,'Input - target event report'!D:D,"Private Investment"))</f>
        <v/>
      </c>
      <c r="I1722">
        <f>COUNTIFS('Input - target event report'!B:B,B1722,'Input - target event report'!D:D, "Private Investment")</f>
        <v/>
      </c>
      <c r="J1722">
        <f>INDEX('Input - companies list'!$1:$10000,MATCH(B1722,'Input - companies list'!B:B,0),MATCH("Flow",'Input - companies list'!$1:$1,0 ))</f>
        <v/>
      </c>
      <c r="K1722">
        <f>INDEX('Input - companies list'!$1:$10000,MATCH(B1722,'Input - companies list'!B:B,0),MATCH("Inter-Cluster Connectivity",'Input - companies list'!$1:$1,0 ))</f>
        <v/>
      </c>
      <c r="L1722">
        <f>IFERROR(PERCENTRANK(F:F,F1722),0)</f>
        <v/>
      </c>
      <c r="M1722">
        <f>IFERROR(1 - PERCENTRANK(G:G,G1722),0)</f>
        <v/>
      </c>
      <c r="N1722">
        <f>IFERROR(1 - PERCENTRANK(H:H,H1722),0)</f>
        <v/>
      </c>
      <c r="O1722">
        <f>IFERROR(PERCENTRANK(I:I,I1722),0)</f>
        <v/>
      </c>
      <c r="P1722">
        <f>IFERROR(1 - PERCENTRANK(J:J,J1722),0)</f>
        <v/>
      </c>
      <c r="Q1722">
        <f>IFERROR(PERCENTRANK(K:K,K1722),0)</f>
        <v/>
      </c>
      <c r="R1722">
        <f>L1722*weight1+M1722*weight2+N1722*weight3+O1722*weight4+P1722*weight5+Q1722*weight6</f>
        <v/>
      </c>
    </row>
    <row r="1723" spans="1:18">
      <c r="A1723">
        <f>RANK(R1723,R:R)</f>
        <v/>
      </c>
      <c r="B1723" t="s">
        <v>19358</v>
      </c>
      <c r="C1723">
        <f>VLOOKUP(B1723,'Input - companies list'!B:L,2,FALSE)</f>
        <v/>
      </c>
      <c r="D1723">
        <f>VLOOKUP(B1723,'Input - companies list'!B:L,11,FALSE)</f>
        <v/>
      </c>
      <c r="E1723">
        <f>VLOOKUP(B1723,'Input - companies list'!B:E,4,FALSE)</f>
        <v/>
      </c>
      <c r="F1723">
        <f>SUMIFS('Input - target event report'!H:H,'Input - target event report'!B:B,B1723,'Input - target event report'!D:D, "Private Investment")</f>
        <v/>
      </c>
      <c r="G1723">
        <f>IF(I1723&lt;2, "N/A", (MAXIFS('Input - target event report'!E:E,'Input - target event report'!B:B,B:B,'Input - target event report'!D:D,"Private Investment")-MINIFS('Input - target event report'!E:E,'Input - target event report'!B:B,B:B,'Input - target event report'!D:D,"Private Investment"))/(I1723-1))</f>
        <v/>
      </c>
      <c r="H1723">
        <f>IF(MAXIFS('Input - target event report'!E:E,'Input - target event report'!B:B,B:B,'Input - target event report'!D:D,"Private Investment") = 0, "N/A", TODAY() - MAXIFS('Input - target event report'!E:E,'Input - target event report'!B:B,B:B,'Input - target event report'!D:D,"Private Investment"))</f>
        <v/>
      </c>
      <c r="I1723">
        <f>COUNTIFS('Input - target event report'!B:B,B1723,'Input - target event report'!D:D, "Private Investment")</f>
        <v/>
      </c>
      <c r="J1723">
        <f>INDEX('Input - companies list'!$1:$10000,MATCH(B1723,'Input - companies list'!B:B,0),MATCH("Flow",'Input - companies list'!$1:$1,0 ))</f>
        <v/>
      </c>
      <c r="K1723">
        <f>INDEX('Input - companies list'!$1:$10000,MATCH(B1723,'Input - companies list'!B:B,0),MATCH("Inter-Cluster Connectivity",'Input - companies list'!$1:$1,0 ))</f>
        <v/>
      </c>
      <c r="L1723">
        <f>IFERROR(PERCENTRANK(F:F,F1723),0)</f>
        <v/>
      </c>
      <c r="M1723">
        <f>IFERROR(1 - PERCENTRANK(G:G,G1723),0)</f>
        <v/>
      </c>
      <c r="N1723">
        <f>IFERROR(1 - PERCENTRANK(H:H,H1723),0)</f>
        <v/>
      </c>
      <c r="O1723">
        <f>IFERROR(PERCENTRANK(I:I,I1723),0)</f>
        <v/>
      </c>
      <c r="P1723">
        <f>IFERROR(1 - PERCENTRANK(J:J,J1723),0)</f>
        <v/>
      </c>
      <c r="Q1723">
        <f>IFERROR(PERCENTRANK(K:K,K1723),0)</f>
        <v/>
      </c>
      <c r="R1723">
        <f>L1723*weight1+M1723*weight2+N1723*weight3+O1723*weight4+P1723*weight5+Q1723*weight6</f>
        <v/>
      </c>
    </row>
    <row r="1724" spans="1:18">
      <c r="A1724">
        <f>RANK(R1724,R:R)</f>
        <v/>
      </c>
      <c r="B1724" t="s">
        <v>19366</v>
      </c>
      <c r="C1724">
        <f>VLOOKUP(B1724,'Input - companies list'!B:L,2,FALSE)</f>
        <v/>
      </c>
      <c r="D1724">
        <f>VLOOKUP(B1724,'Input - companies list'!B:L,11,FALSE)</f>
        <v/>
      </c>
      <c r="E1724">
        <f>VLOOKUP(B1724,'Input - companies list'!B:E,4,FALSE)</f>
        <v/>
      </c>
      <c r="F1724">
        <f>SUMIFS('Input - target event report'!H:H,'Input - target event report'!B:B,B1724,'Input - target event report'!D:D, "Private Investment")</f>
        <v/>
      </c>
      <c r="G1724">
        <f>IF(I1724&lt;2, "N/A", (MAXIFS('Input - target event report'!E:E,'Input - target event report'!B:B,B:B,'Input - target event report'!D:D,"Private Investment")-MINIFS('Input - target event report'!E:E,'Input - target event report'!B:B,B:B,'Input - target event report'!D:D,"Private Investment"))/(I1724-1))</f>
        <v/>
      </c>
      <c r="H1724">
        <f>IF(MAXIFS('Input - target event report'!E:E,'Input - target event report'!B:B,B:B,'Input - target event report'!D:D,"Private Investment") = 0, "N/A", TODAY() - MAXIFS('Input - target event report'!E:E,'Input - target event report'!B:B,B:B,'Input - target event report'!D:D,"Private Investment"))</f>
        <v/>
      </c>
      <c r="I1724">
        <f>COUNTIFS('Input - target event report'!B:B,B1724,'Input - target event report'!D:D, "Private Investment")</f>
        <v/>
      </c>
      <c r="J1724">
        <f>INDEX('Input - companies list'!$1:$10000,MATCH(B1724,'Input - companies list'!B:B,0),MATCH("Flow",'Input - companies list'!$1:$1,0 ))</f>
        <v/>
      </c>
      <c r="K1724">
        <f>INDEX('Input - companies list'!$1:$10000,MATCH(B1724,'Input - companies list'!B:B,0),MATCH("Inter-Cluster Connectivity",'Input - companies list'!$1:$1,0 ))</f>
        <v/>
      </c>
      <c r="L1724">
        <f>IFERROR(PERCENTRANK(F:F,F1724),0)</f>
        <v/>
      </c>
      <c r="M1724">
        <f>IFERROR(1 - PERCENTRANK(G:G,G1724),0)</f>
        <v/>
      </c>
      <c r="N1724">
        <f>IFERROR(1 - PERCENTRANK(H:H,H1724),0)</f>
        <v/>
      </c>
      <c r="O1724">
        <f>IFERROR(PERCENTRANK(I:I,I1724),0)</f>
        <v/>
      </c>
      <c r="P1724">
        <f>IFERROR(1 - PERCENTRANK(J:J,J1724),0)</f>
        <v/>
      </c>
      <c r="Q1724">
        <f>IFERROR(PERCENTRANK(K:K,K1724),0)</f>
        <v/>
      </c>
      <c r="R1724">
        <f>L1724*weight1+M1724*weight2+N1724*weight3+O1724*weight4+P1724*weight5+Q1724*weight6</f>
        <v/>
      </c>
    </row>
    <row r="1725" spans="1:18">
      <c r="A1725">
        <f>RANK(R1725,R:R)</f>
        <v/>
      </c>
      <c r="B1725" t="s">
        <v>19376</v>
      </c>
      <c r="C1725">
        <f>VLOOKUP(B1725,'Input - companies list'!B:L,2,FALSE)</f>
        <v/>
      </c>
      <c r="D1725">
        <f>VLOOKUP(B1725,'Input - companies list'!B:L,11,FALSE)</f>
        <v/>
      </c>
      <c r="E1725">
        <f>VLOOKUP(B1725,'Input - companies list'!B:E,4,FALSE)</f>
        <v/>
      </c>
      <c r="F1725">
        <f>SUMIFS('Input - target event report'!H:H,'Input - target event report'!B:B,B1725,'Input - target event report'!D:D, "Private Investment")</f>
        <v/>
      </c>
      <c r="G1725">
        <f>IF(I1725&lt;2, "N/A", (MAXIFS('Input - target event report'!E:E,'Input - target event report'!B:B,B:B,'Input - target event report'!D:D,"Private Investment")-MINIFS('Input - target event report'!E:E,'Input - target event report'!B:B,B:B,'Input - target event report'!D:D,"Private Investment"))/(I1725-1))</f>
        <v/>
      </c>
      <c r="H1725">
        <f>IF(MAXIFS('Input - target event report'!E:E,'Input - target event report'!B:B,B:B,'Input - target event report'!D:D,"Private Investment") = 0, "N/A", TODAY() - MAXIFS('Input - target event report'!E:E,'Input - target event report'!B:B,B:B,'Input - target event report'!D:D,"Private Investment"))</f>
        <v/>
      </c>
      <c r="I1725">
        <f>COUNTIFS('Input - target event report'!B:B,B1725,'Input - target event report'!D:D, "Private Investment")</f>
        <v/>
      </c>
      <c r="J1725">
        <f>INDEX('Input - companies list'!$1:$10000,MATCH(B1725,'Input - companies list'!B:B,0),MATCH("Flow",'Input - companies list'!$1:$1,0 ))</f>
        <v/>
      </c>
      <c r="K1725">
        <f>INDEX('Input - companies list'!$1:$10000,MATCH(B1725,'Input - companies list'!B:B,0),MATCH("Inter-Cluster Connectivity",'Input - companies list'!$1:$1,0 ))</f>
        <v/>
      </c>
      <c r="L1725">
        <f>IFERROR(PERCENTRANK(F:F,F1725),0)</f>
        <v/>
      </c>
      <c r="M1725">
        <f>IFERROR(1 - PERCENTRANK(G:G,G1725),0)</f>
        <v/>
      </c>
      <c r="N1725">
        <f>IFERROR(1 - PERCENTRANK(H:H,H1725),0)</f>
        <v/>
      </c>
      <c r="O1725">
        <f>IFERROR(PERCENTRANK(I:I,I1725),0)</f>
        <v/>
      </c>
      <c r="P1725">
        <f>IFERROR(1 - PERCENTRANK(J:J,J1725),0)</f>
        <v/>
      </c>
      <c r="Q1725">
        <f>IFERROR(PERCENTRANK(K:K,K1725),0)</f>
        <v/>
      </c>
      <c r="R1725">
        <f>L1725*weight1+M1725*weight2+N1725*weight3+O1725*weight4+P1725*weight5+Q1725*weight6</f>
        <v/>
      </c>
    </row>
    <row r="1726" spans="1:18">
      <c r="A1726">
        <f>RANK(R1726,R:R)</f>
        <v/>
      </c>
      <c r="B1726" t="s">
        <v>19389</v>
      </c>
      <c r="C1726">
        <f>VLOOKUP(B1726,'Input - companies list'!B:L,2,FALSE)</f>
        <v/>
      </c>
      <c r="D1726">
        <f>VLOOKUP(B1726,'Input - companies list'!B:L,11,FALSE)</f>
        <v/>
      </c>
      <c r="E1726">
        <f>VLOOKUP(B1726,'Input - companies list'!B:E,4,FALSE)</f>
        <v/>
      </c>
      <c r="F1726">
        <f>SUMIFS('Input - target event report'!H:H,'Input - target event report'!B:B,B1726,'Input - target event report'!D:D, "Private Investment")</f>
        <v/>
      </c>
      <c r="G1726">
        <f>IF(I1726&lt;2, "N/A", (MAXIFS('Input - target event report'!E:E,'Input - target event report'!B:B,B:B,'Input - target event report'!D:D,"Private Investment")-MINIFS('Input - target event report'!E:E,'Input - target event report'!B:B,B:B,'Input - target event report'!D:D,"Private Investment"))/(I1726-1))</f>
        <v/>
      </c>
      <c r="H1726">
        <f>IF(MAXIFS('Input - target event report'!E:E,'Input - target event report'!B:B,B:B,'Input - target event report'!D:D,"Private Investment") = 0, "N/A", TODAY() - MAXIFS('Input - target event report'!E:E,'Input - target event report'!B:B,B:B,'Input - target event report'!D:D,"Private Investment"))</f>
        <v/>
      </c>
      <c r="I1726">
        <f>COUNTIFS('Input - target event report'!B:B,B1726,'Input - target event report'!D:D, "Private Investment")</f>
        <v/>
      </c>
      <c r="J1726">
        <f>INDEX('Input - companies list'!$1:$10000,MATCH(B1726,'Input - companies list'!B:B,0),MATCH("Flow",'Input - companies list'!$1:$1,0 ))</f>
        <v/>
      </c>
      <c r="K1726">
        <f>INDEX('Input - companies list'!$1:$10000,MATCH(B1726,'Input - companies list'!B:B,0),MATCH("Inter-Cluster Connectivity",'Input - companies list'!$1:$1,0 ))</f>
        <v/>
      </c>
      <c r="L1726">
        <f>IFERROR(PERCENTRANK(F:F,F1726),0)</f>
        <v/>
      </c>
      <c r="M1726">
        <f>IFERROR(1 - PERCENTRANK(G:G,G1726),0)</f>
        <v/>
      </c>
      <c r="N1726">
        <f>IFERROR(1 - PERCENTRANK(H:H,H1726),0)</f>
        <v/>
      </c>
      <c r="O1726">
        <f>IFERROR(PERCENTRANK(I:I,I1726),0)</f>
        <v/>
      </c>
      <c r="P1726">
        <f>IFERROR(1 - PERCENTRANK(J:J,J1726),0)</f>
        <v/>
      </c>
      <c r="Q1726">
        <f>IFERROR(PERCENTRANK(K:K,K1726),0)</f>
        <v/>
      </c>
      <c r="R1726">
        <f>L1726*weight1+M1726*weight2+N1726*weight3+O1726*weight4+P1726*weight5+Q1726*weight6</f>
        <v/>
      </c>
    </row>
    <row r="1727" spans="1:18">
      <c r="A1727">
        <f>RANK(R1727,R:R)</f>
        <v/>
      </c>
      <c r="B1727" t="s">
        <v>19403</v>
      </c>
      <c r="C1727">
        <f>VLOOKUP(B1727,'Input - companies list'!B:L,2,FALSE)</f>
        <v/>
      </c>
      <c r="D1727">
        <f>VLOOKUP(B1727,'Input - companies list'!B:L,11,FALSE)</f>
        <v/>
      </c>
      <c r="E1727">
        <f>VLOOKUP(B1727,'Input - companies list'!B:E,4,FALSE)</f>
        <v/>
      </c>
      <c r="F1727">
        <f>SUMIFS('Input - target event report'!H:H,'Input - target event report'!B:B,B1727,'Input - target event report'!D:D, "Private Investment")</f>
        <v/>
      </c>
      <c r="G1727">
        <f>IF(I1727&lt;2, "N/A", (MAXIFS('Input - target event report'!E:E,'Input - target event report'!B:B,B:B,'Input - target event report'!D:D,"Private Investment")-MINIFS('Input - target event report'!E:E,'Input - target event report'!B:B,B:B,'Input - target event report'!D:D,"Private Investment"))/(I1727-1))</f>
        <v/>
      </c>
      <c r="H1727">
        <f>IF(MAXIFS('Input - target event report'!E:E,'Input - target event report'!B:B,B:B,'Input - target event report'!D:D,"Private Investment") = 0, "N/A", TODAY() - MAXIFS('Input - target event report'!E:E,'Input - target event report'!B:B,B:B,'Input - target event report'!D:D,"Private Investment"))</f>
        <v/>
      </c>
      <c r="I1727">
        <f>COUNTIFS('Input - target event report'!B:B,B1727,'Input - target event report'!D:D, "Private Investment")</f>
        <v/>
      </c>
      <c r="J1727">
        <f>INDEX('Input - companies list'!$1:$10000,MATCH(B1727,'Input - companies list'!B:B,0),MATCH("Flow",'Input - companies list'!$1:$1,0 ))</f>
        <v/>
      </c>
      <c r="K1727">
        <f>INDEX('Input - companies list'!$1:$10000,MATCH(B1727,'Input - companies list'!B:B,0),MATCH("Inter-Cluster Connectivity",'Input - companies list'!$1:$1,0 ))</f>
        <v/>
      </c>
      <c r="L1727">
        <f>IFERROR(PERCENTRANK(F:F,F1727),0)</f>
        <v/>
      </c>
      <c r="M1727">
        <f>IFERROR(1 - PERCENTRANK(G:G,G1727),0)</f>
        <v/>
      </c>
      <c r="N1727">
        <f>IFERROR(1 - PERCENTRANK(H:H,H1727),0)</f>
        <v/>
      </c>
      <c r="O1727">
        <f>IFERROR(PERCENTRANK(I:I,I1727),0)</f>
        <v/>
      </c>
      <c r="P1727">
        <f>IFERROR(1 - PERCENTRANK(J:J,J1727),0)</f>
        <v/>
      </c>
      <c r="Q1727">
        <f>IFERROR(PERCENTRANK(K:K,K1727),0)</f>
        <v/>
      </c>
      <c r="R1727">
        <f>L1727*weight1+M1727*weight2+N1727*weight3+O1727*weight4+P1727*weight5+Q1727*weight6</f>
        <v/>
      </c>
    </row>
    <row r="1728" spans="1:18">
      <c r="A1728">
        <f>RANK(R1728,R:R)</f>
        <v/>
      </c>
      <c r="B1728" t="s">
        <v>19416</v>
      </c>
      <c r="C1728">
        <f>VLOOKUP(B1728,'Input - companies list'!B:L,2,FALSE)</f>
        <v/>
      </c>
      <c r="D1728">
        <f>VLOOKUP(B1728,'Input - companies list'!B:L,11,FALSE)</f>
        <v/>
      </c>
      <c r="E1728">
        <f>VLOOKUP(B1728,'Input - companies list'!B:E,4,FALSE)</f>
        <v/>
      </c>
      <c r="F1728">
        <f>SUMIFS('Input - target event report'!H:H,'Input - target event report'!B:B,B1728,'Input - target event report'!D:D, "Private Investment")</f>
        <v/>
      </c>
      <c r="G1728">
        <f>IF(I1728&lt;2, "N/A", (MAXIFS('Input - target event report'!E:E,'Input - target event report'!B:B,B:B,'Input - target event report'!D:D,"Private Investment")-MINIFS('Input - target event report'!E:E,'Input - target event report'!B:B,B:B,'Input - target event report'!D:D,"Private Investment"))/(I1728-1))</f>
        <v/>
      </c>
      <c r="H1728">
        <f>IF(MAXIFS('Input - target event report'!E:E,'Input - target event report'!B:B,B:B,'Input - target event report'!D:D,"Private Investment") = 0, "N/A", TODAY() - MAXIFS('Input - target event report'!E:E,'Input - target event report'!B:B,B:B,'Input - target event report'!D:D,"Private Investment"))</f>
        <v/>
      </c>
      <c r="I1728">
        <f>COUNTIFS('Input - target event report'!B:B,B1728,'Input - target event report'!D:D, "Private Investment")</f>
        <v/>
      </c>
      <c r="J1728">
        <f>INDEX('Input - companies list'!$1:$10000,MATCH(B1728,'Input - companies list'!B:B,0),MATCH("Flow",'Input - companies list'!$1:$1,0 ))</f>
        <v/>
      </c>
      <c r="K1728">
        <f>INDEX('Input - companies list'!$1:$10000,MATCH(B1728,'Input - companies list'!B:B,0),MATCH("Inter-Cluster Connectivity",'Input - companies list'!$1:$1,0 ))</f>
        <v/>
      </c>
      <c r="L1728">
        <f>IFERROR(PERCENTRANK(F:F,F1728),0)</f>
        <v/>
      </c>
      <c r="M1728">
        <f>IFERROR(1 - PERCENTRANK(G:G,G1728),0)</f>
        <v/>
      </c>
      <c r="N1728">
        <f>IFERROR(1 - PERCENTRANK(H:H,H1728),0)</f>
        <v/>
      </c>
      <c r="O1728">
        <f>IFERROR(PERCENTRANK(I:I,I1728),0)</f>
        <v/>
      </c>
      <c r="P1728">
        <f>IFERROR(1 - PERCENTRANK(J:J,J1728),0)</f>
        <v/>
      </c>
      <c r="Q1728">
        <f>IFERROR(PERCENTRANK(K:K,K1728),0)</f>
        <v/>
      </c>
      <c r="R1728">
        <f>L1728*weight1+M1728*weight2+N1728*weight3+O1728*weight4+P1728*weight5+Q1728*weight6</f>
        <v/>
      </c>
    </row>
    <row r="1729" spans="1:18">
      <c r="A1729">
        <f>RANK(R1729,R:R)</f>
        <v/>
      </c>
      <c r="B1729" t="s">
        <v>19426</v>
      </c>
      <c r="C1729">
        <f>VLOOKUP(B1729,'Input - companies list'!B:L,2,FALSE)</f>
        <v/>
      </c>
      <c r="D1729">
        <f>VLOOKUP(B1729,'Input - companies list'!B:L,11,FALSE)</f>
        <v/>
      </c>
      <c r="E1729">
        <f>VLOOKUP(B1729,'Input - companies list'!B:E,4,FALSE)</f>
        <v/>
      </c>
      <c r="F1729">
        <f>SUMIFS('Input - target event report'!H:H,'Input - target event report'!B:B,B1729,'Input - target event report'!D:D, "Private Investment")</f>
        <v/>
      </c>
      <c r="G1729">
        <f>IF(I1729&lt;2, "N/A", (MAXIFS('Input - target event report'!E:E,'Input - target event report'!B:B,B:B,'Input - target event report'!D:D,"Private Investment")-MINIFS('Input - target event report'!E:E,'Input - target event report'!B:B,B:B,'Input - target event report'!D:D,"Private Investment"))/(I1729-1))</f>
        <v/>
      </c>
      <c r="H1729">
        <f>IF(MAXIFS('Input - target event report'!E:E,'Input - target event report'!B:B,B:B,'Input - target event report'!D:D,"Private Investment") = 0, "N/A", TODAY() - MAXIFS('Input - target event report'!E:E,'Input - target event report'!B:B,B:B,'Input - target event report'!D:D,"Private Investment"))</f>
        <v/>
      </c>
      <c r="I1729">
        <f>COUNTIFS('Input - target event report'!B:B,B1729,'Input - target event report'!D:D, "Private Investment")</f>
        <v/>
      </c>
      <c r="J1729">
        <f>INDEX('Input - companies list'!$1:$10000,MATCH(B1729,'Input - companies list'!B:B,0),MATCH("Flow",'Input - companies list'!$1:$1,0 ))</f>
        <v/>
      </c>
      <c r="K1729">
        <f>INDEX('Input - companies list'!$1:$10000,MATCH(B1729,'Input - companies list'!B:B,0),MATCH("Inter-Cluster Connectivity",'Input - companies list'!$1:$1,0 ))</f>
        <v/>
      </c>
      <c r="L1729">
        <f>IFERROR(PERCENTRANK(F:F,F1729),0)</f>
        <v/>
      </c>
      <c r="M1729">
        <f>IFERROR(1 - PERCENTRANK(G:G,G1729),0)</f>
        <v/>
      </c>
      <c r="N1729">
        <f>IFERROR(1 - PERCENTRANK(H:H,H1729),0)</f>
        <v/>
      </c>
      <c r="O1729">
        <f>IFERROR(PERCENTRANK(I:I,I1729),0)</f>
        <v/>
      </c>
      <c r="P1729">
        <f>IFERROR(1 - PERCENTRANK(J:J,J1729),0)</f>
        <v/>
      </c>
      <c r="Q1729">
        <f>IFERROR(PERCENTRANK(K:K,K1729),0)</f>
        <v/>
      </c>
      <c r="R1729">
        <f>L1729*weight1+M1729*weight2+N1729*weight3+O1729*weight4+P1729*weight5+Q1729*weight6</f>
        <v/>
      </c>
    </row>
    <row r="1730" spans="1:18">
      <c r="A1730">
        <f>RANK(R1730,R:R)</f>
        <v/>
      </c>
      <c r="B1730" t="s">
        <v>19435</v>
      </c>
      <c r="C1730">
        <f>VLOOKUP(B1730,'Input - companies list'!B:L,2,FALSE)</f>
        <v/>
      </c>
      <c r="D1730">
        <f>VLOOKUP(B1730,'Input - companies list'!B:L,11,FALSE)</f>
        <v/>
      </c>
      <c r="E1730">
        <f>VLOOKUP(B1730,'Input - companies list'!B:E,4,FALSE)</f>
        <v/>
      </c>
      <c r="F1730">
        <f>SUMIFS('Input - target event report'!H:H,'Input - target event report'!B:B,B1730,'Input - target event report'!D:D, "Private Investment")</f>
        <v/>
      </c>
      <c r="G1730">
        <f>IF(I1730&lt;2, "N/A", (MAXIFS('Input - target event report'!E:E,'Input - target event report'!B:B,B:B,'Input - target event report'!D:D,"Private Investment")-MINIFS('Input - target event report'!E:E,'Input - target event report'!B:B,B:B,'Input - target event report'!D:D,"Private Investment"))/(I1730-1))</f>
        <v/>
      </c>
      <c r="H1730">
        <f>IF(MAXIFS('Input - target event report'!E:E,'Input - target event report'!B:B,B:B,'Input - target event report'!D:D,"Private Investment") = 0, "N/A", TODAY() - MAXIFS('Input - target event report'!E:E,'Input - target event report'!B:B,B:B,'Input - target event report'!D:D,"Private Investment"))</f>
        <v/>
      </c>
      <c r="I1730">
        <f>COUNTIFS('Input - target event report'!B:B,B1730,'Input - target event report'!D:D, "Private Investment")</f>
        <v/>
      </c>
      <c r="J1730">
        <f>INDEX('Input - companies list'!$1:$10000,MATCH(B1730,'Input - companies list'!B:B,0),MATCH("Flow",'Input - companies list'!$1:$1,0 ))</f>
        <v/>
      </c>
      <c r="K1730">
        <f>INDEX('Input - companies list'!$1:$10000,MATCH(B1730,'Input - companies list'!B:B,0),MATCH("Inter-Cluster Connectivity",'Input - companies list'!$1:$1,0 ))</f>
        <v/>
      </c>
      <c r="L1730">
        <f>IFERROR(PERCENTRANK(F:F,F1730),0)</f>
        <v/>
      </c>
      <c r="M1730">
        <f>IFERROR(1 - PERCENTRANK(G:G,G1730),0)</f>
        <v/>
      </c>
      <c r="N1730">
        <f>IFERROR(1 - PERCENTRANK(H:H,H1730),0)</f>
        <v/>
      </c>
      <c r="O1730">
        <f>IFERROR(PERCENTRANK(I:I,I1730),0)</f>
        <v/>
      </c>
      <c r="P1730">
        <f>IFERROR(1 - PERCENTRANK(J:J,J1730),0)</f>
        <v/>
      </c>
      <c r="Q1730">
        <f>IFERROR(PERCENTRANK(K:K,K1730),0)</f>
        <v/>
      </c>
      <c r="R1730">
        <f>L1730*weight1+M1730*weight2+N1730*weight3+O1730*weight4+P1730*weight5+Q1730*weight6</f>
        <v/>
      </c>
    </row>
    <row r="1731" spans="1:18">
      <c r="A1731">
        <f>RANK(R1731,R:R)</f>
        <v/>
      </c>
      <c r="B1731" t="s">
        <v>19446</v>
      </c>
      <c r="C1731">
        <f>VLOOKUP(B1731,'Input - companies list'!B:L,2,FALSE)</f>
        <v/>
      </c>
      <c r="D1731">
        <f>VLOOKUP(B1731,'Input - companies list'!B:L,11,FALSE)</f>
        <v/>
      </c>
      <c r="E1731">
        <f>VLOOKUP(B1731,'Input - companies list'!B:E,4,FALSE)</f>
        <v/>
      </c>
      <c r="F1731">
        <f>SUMIFS('Input - target event report'!H:H,'Input - target event report'!B:B,B1731,'Input - target event report'!D:D, "Private Investment")</f>
        <v/>
      </c>
      <c r="G1731">
        <f>IF(I1731&lt;2, "N/A", (MAXIFS('Input - target event report'!E:E,'Input - target event report'!B:B,B:B,'Input - target event report'!D:D,"Private Investment")-MINIFS('Input - target event report'!E:E,'Input - target event report'!B:B,B:B,'Input - target event report'!D:D,"Private Investment"))/(I1731-1))</f>
        <v/>
      </c>
      <c r="H1731">
        <f>IF(MAXIFS('Input - target event report'!E:E,'Input - target event report'!B:B,B:B,'Input - target event report'!D:D,"Private Investment") = 0, "N/A", TODAY() - MAXIFS('Input - target event report'!E:E,'Input - target event report'!B:B,B:B,'Input - target event report'!D:D,"Private Investment"))</f>
        <v/>
      </c>
      <c r="I1731">
        <f>COUNTIFS('Input - target event report'!B:B,B1731,'Input - target event report'!D:D, "Private Investment")</f>
        <v/>
      </c>
      <c r="J1731">
        <f>INDEX('Input - companies list'!$1:$10000,MATCH(B1731,'Input - companies list'!B:B,0),MATCH("Flow",'Input - companies list'!$1:$1,0 ))</f>
        <v/>
      </c>
      <c r="K1731">
        <f>INDEX('Input - companies list'!$1:$10000,MATCH(B1731,'Input - companies list'!B:B,0),MATCH("Inter-Cluster Connectivity",'Input - companies list'!$1:$1,0 ))</f>
        <v/>
      </c>
      <c r="L1731">
        <f>IFERROR(PERCENTRANK(F:F,F1731),0)</f>
        <v/>
      </c>
      <c r="M1731">
        <f>IFERROR(1 - PERCENTRANK(G:G,G1731),0)</f>
        <v/>
      </c>
      <c r="N1731">
        <f>IFERROR(1 - PERCENTRANK(H:H,H1731),0)</f>
        <v/>
      </c>
      <c r="O1731">
        <f>IFERROR(PERCENTRANK(I:I,I1731),0)</f>
        <v/>
      </c>
      <c r="P1731">
        <f>IFERROR(1 - PERCENTRANK(J:J,J1731),0)</f>
        <v/>
      </c>
      <c r="Q1731">
        <f>IFERROR(PERCENTRANK(K:K,K1731),0)</f>
        <v/>
      </c>
      <c r="R1731">
        <f>L1731*weight1+M1731*weight2+N1731*weight3+O1731*weight4+P1731*weight5+Q1731*weight6</f>
        <v/>
      </c>
    </row>
    <row r="1732" spans="1:18">
      <c r="A1732">
        <f>RANK(R1732,R:R)</f>
        <v/>
      </c>
      <c r="B1732" t="s">
        <v>19457</v>
      </c>
      <c r="C1732">
        <f>VLOOKUP(B1732,'Input - companies list'!B:L,2,FALSE)</f>
        <v/>
      </c>
      <c r="D1732">
        <f>VLOOKUP(B1732,'Input - companies list'!B:L,11,FALSE)</f>
        <v/>
      </c>
      <c r="E1732">
        <f>VLOOKUP(B1732,'Input - companies list'!B:E,4,FALSE)</f>
        <v/>
      </c>
      <c r="F1732">
        <f>SUMIFS('Input - target event report'!H:H,'Input - target event report'!B:B,B1732,'Input - target event report'!D:D, "Private Investment")</f>
        <v/>
      </c>
      <c r="G1732">
        <f>IF(I1732&lt;2, "N/A", (MAXIFS('Input - target event report'!E:E,'Input - target event report'!B:B,B:B,'Input - target event report'!D:D,"Private Investment")-MINIFS('Input - target event report'!E:E,'Input - target event report'!B:B,B:B,'Input - target event report'!D:D,"Private Investment"))/(I1732-1))</f>
        <v/>
      </c>
      <c r="H1732">
        <f>IF(MAXIFS('Input - target event report'!E:E,'Input - target event report'!B:B,B:B,'Input - target event report'!D:D,"Private Investment") = 0, "N/A", TODAY() - MAXIFS('Input - target event report'!E:E,'Input - target event report'!B:B,B:B,'Input - target event report'!D:D,"Private Investment"))</f>
        <v/>
      </c>
      <c r="I1732">
        <f>COUNTIFS('Input - target event report'!B:B,B1732,'Input - target event report'!D:D, "Private Investment")</f>
        <v/>
      </c>
      <c r="J1732">
        <f>INDEX('Input - companies list'!$1:$10000,MATCH(B1732,'Input - companies list'!B:B,0),MATCH("Flow",'Input - companies list'!$1:$1,0 ))</f>
        <v/>
      </c>
      <c r="K1732">
        <f>INDEX('Input - companies list'!$1:$10000,MATCH(B1732,'Input - companies list'!B:B,0),MATCH("Inter-Cluster Connectivity",'Input - companies list'!$1:$1,0 ))</f>
        <v/>
      </c>
      <c r="L1732">
        <f>IFERROR(PERCENTRANK(F:F,F1732),0)</f>
        <v/>
      </c>
      <c r="M1732">
        <f>IFERROR(1 - PERCENTRANK(G:G,G1732),0)</f>
        <v/>
      </c>
      <c r="N1732">
        <f>IFERROR(1 - PERCENTRANK(H:H,H1732),0)</f>
        <v/>
      </c>
      <c r="O1732">
        <f>IFERROR(PERCENTRANK(I:I,I1732),0)</f>
        <v/>
      </c>
      <c r="P1732">
        <f>IFERROR(1 - PERCENTRANK(J:J,J1732),0)</f>
        <v/>
      </c>
      <c r="Q1732">
        <f>IFERROR(PERCENTRANK(K:K,K1732),0)</f>
        <v/>
      </c>
      <c r="R1732">
        <f>L1732*weight1+M1732*weight2+N1732*weight3+O1732*weight4+P1732*weight5+Q1732*weight6</f>
        <v/>
      </c>
    </row>
    <row r="1733" spans="1:18">
      <c r="A1733">
        <f>RANK(R1733,R:R)</f>
        <v/>
      </c>
      <c r="B1733" t="s">
        <v>19468</v>
      </c>
      <c r="C1733">
        <f>VLOOKUP(B1733,'Input - companies list'!B:L,2,FALSE)</f>
        <v/>
      </c>
      <c r="D1733">
        <f>VLOOKUP(B1733,'Input - companies list'!B:L,11,FALSE)</f>
        <v/>
      </c>
      <c r="E1733">
        <f>VLOOKUP(B1733,'Input - companies list'!B:E,4,FALSE)</f>
        <v/>
      </c>
      <c r="F1733">
        <f>SUMIFS('Input - target event report'!H:H,'Input - target event report'!B:B,B1733,'Input - target event report'!D:D, "Private Investment")</f>
        <v/>
      </c>
      <c r="G1733">
        <f>IF(I1733&lt;2, "N/A", (MAXIFS('Input - target event report'!E:E,'Input - target event report'!B:B,B:B,'Input - target event report'!D:D,"Private Investment")-MINIFS('Input - target event report'!E:E,'Input - target event report'!B:B,B:B,'Input - target event report'!D:D,"Private Investment"))/(I1733-1))</f>
        <v/>
      </c>
      <c r="H1733">
        <f>IF(MAXIFS('Input - target event report'!E:E,'Input - target event report'!B:B,B:B,'Input - target event report'!D:D,"Private Investment") = 0, "N/A", TODAY() - MAXIFS('Input - target event report'!E:E,'Input - target event report'!B:B,B:B,'Input - target event report'!D:D,"Private Investment"))</f>
        <v/>
      </c>
      <c r="I1733">
        <f>COUNTIFS('Input - target event report'!B:B,B1733,'Input - target event report'!D:D, "Private Investment")</f>
        <v/>
      </c>
      <c r="J1733">
        <f>INDEX('Input - companies list'!$1:$10000,MATCH(B1733,'Input - companies list'!B:B,0),MATCH("Flow",'Input - companies list'!$1:$1,0 ))</f>
        <v/>
      </c>
      <c r="K1733">
        <f>INDEX('Input - companies list'!$1:$10000,MATCH(B1733,'Input - companies list'!B:B,0),MATCH("Inter-Cluster Connectivity",'Input - companies list'!$1:$1,0 ))</f>
        <v/>
      </c>
      <c r="L1733">
        <f>IFERROR(PERCENTRANK(F:F,F1733),0)</f>
        <v/>
      </c>
      <c r="M1733">
        <f>IFERROR(1 - PERCENTRANK(G:G,G1733),0)</f>
        <v/>
      </c>
      <c r="N1733">
        <f>IFERROR(1 - PERCENTRANK(H:H,H1733),0)</f>
        <v/>
      </c>
      <c r="O1733">
        <f>IFERROR(PERCENTRANK(I:I,I1733),0)</f>
        <v/>
      </c>
      <c r="P1733">
        <f>IFERROR(1 - PERCENTRANK(J:J,J1733),0)</f>
        <v/>
      </c>
      <c r="Q1733">
        <f>IFERROR(PERCENTRANK(K:K,K1733),0)</f>
        <v/>
      </c>
      <c r="R1733">
        <f>L1733*weight1+M1733*weight2+N1733*weight3+O1733*weight4+P1733*weight5+Q1733*weight6</f>
        <v/>
      </c>
    </row>
    <row r="1734" spans="1:18">
      <c r="A1734">
        <f>RANK(R1734,R:R)</f>
        <v/>
      </c>
      <c r="B1734" t="s">
        <v>19479</v>
      </c>
      <c r="C1734">
        <f>VLOOKUP(B1734,'Input - companies list'!B:L,2,FALSE)</f>
        <v/>
      </c>
      <c r="D1734">
        <f>VLOOKUP(B1734,'Input - companies list'!B:L,11,FALSE)</f>
        <v/>
      </c>
      <c r="E1734">
        <f>VLOOKUP(B1734,'Input - companies list'!B:E,4,FALSE)</f>
        <v/>
      </c>
      <c r="F1734">
        <f>SUMIFS('Input - target event report'!H:H,'Input - target event report'!B:B,B1734,'Input - target event report'!D:D, "Private Investment")</f>
        <v/>
      </c>
      <c r="G1734">
        <f>IF(I1734&lt;2, "N/A", (MAXIFS('Input - target event report'!E:E,'Input - target event report'!B:B,B:B,'Input - target event report'!D:D,"Private Investment")-MINIFS('Input - target event report'!E:E,'Input - target event report'!B:B,B:B,'Input - target event report'!D:D,"Private Investment"))/(I1734-1))</f>
        <v/>
      </c>
      <c r="H1734">
        <f>IF(MAXIFS('Input - target event report'!E:E,'Input - target event report'!B:B,B:B,'Input - target event report'!D:D,"Private Investment") = 0, "N/A", TODAY() - MAXIFS('Input - target event report'!E:E,'Input - target event report'!B:B,B:B,'Input - target event report'!D:D,"Private Investment"))</f>
        <v/>
      </c>
      <c r="I1734">
        <f>COUNTIFS('Input - target event report'!B:B,B1734,'Input - target event report'!D:D, "Private Investment")</f>
        <v/>
      </c>
      <c r="J1734">
        <f>INDEX('Input - companies list'!$1:$10000,MATCH(B1734,'Input - companies list'!B:B,0),MATCH("Flow",'Input - companies list'!$1:$1,0 ))</f>
        <v/>
      </c>
      <c r="K1734">
        <f>INDEX('Input - companies list'!$1:$10000,MATCH(B1734,'Input - companies list'!B:B,0),MATCH("Inter-Cluster Connectivity",'Input - companies list'!$1:$1,0 ))</f>
        <v/>
      </c>
      <c r="L1734">
        <f>IFERROR(PERCENTRANK(F:F,F1734),0)</f>
        <v/>
      </c>
      <c r="M1734">
        <f>IFERROR(1 - PERCENTRANK(G:G,G1734),0)</f>
        <v/>
      </c>
      <c r="N1734">
        <f>IFERROR(1 - PERCENTRANK(H:H,H1734),0)</f>
        <v/>
      </c>
      <c r="O1734">
        <f>IFERROR(PERCENTRANK(I:I,I1734),0)</f>
        <v/>
      </c>
      <c r="P1734">
        <f>IFERROR(1 - PERCENTRANK(J:J,J1734),0)</f>
        <v/>
      </c>
      <c r="Q1734">
        <f>IFERROR(PERCENTRANK(K:K,K1734),0)</f>
        <v/>
      </c>
      <c r="R1734">
        <f>L1734*weight1+M1734*weight2+N1734*weight3+O1734*weight4+P1734*weight5+Q1734*weight6</f>
        <v/>
      </c>
    </row>
    <row r="1735" spans="1:18">
      <c r="A1735">
        <f>RANK(R1735,R:R)</f>
        <v/>
      </c>
      <c r="B1735" t="s">
        <v>19487</v>
      </c>
      <c r="C1735">
        <f>VLOOKUP(B1735,'Input - companies list'!B:L,2,FALSE)</f>
        <v/>
      </c>
      <c r="D1735">
        <f>VLOOKUP(B1735,'Input - companies list'!B:L,11,FALSE)</f>
        <v/>
      </c>
      <c r="E1735">
        <f>VLOOKUP(B1735,'Input - companies list'!B:E,4,FALSE)</f>
        <v/>
      </c>
      <c r="F1735">
        <f>SUMIFS('Input - target event report'!H:H,'Input - target event report'!B:B,B1735,'Input - target event report'!D:D, "Private Investment")</f>
        <v/>
      </c>
      <c r="G1735">
        <f>IF(I1735&lt;2, "N/A", (MAXIFS('Input - target event report'!E:E,'Input - target event report'!B:B,B:B,'Input - target event report'!D:D,"Private Investment")-MINIFS('Input - target event report'!E:E,'Input - target event report'!B:B,B:B,'Input - target event report'!D:D,"Private Investment"))/(I1735-1))</f>
        <v/>
      </c>
      <c r="H1735">
        <f>IF(MAXIFS('Input - target event report'!E:E,'Input - target event report'!B:B,B:B,'Input - target event report'!D:D,"Private Investment") = 0, "N/A", TODAY() - MAXIFS('Input - target event report'!E:E,'Input - target event report'!B:B,B:B,'Input - target event report'!D:D,"Private Investment"))</f>
        <v/>
      </c>
      <c r="I1735">
        <f>COUNTIFS('Input - target event report'!B:B,B1735,'Input - target event report'!D:D, "Private Investment")</f>
        <v/>
      </c>
      <c r="J1735">
        <f>INDEX('Input - companies list'!$1:$10000,MATCH(B1735,'Input - companies list'!B:B,0),MATCH("Flow",'Input - companies list'!$1:$1,0 ))</f>
        <v/>
      </c>
      <c r="K1735">
        <f>INDEX('Input - companies list'!$1:$10000,MATCH(B1735,'Input - companies list'!B:B,0),MATCH("Inter-Cluster Connectivity",'Input - companies list'!$1:$1,0 ))</f>
        <v/>
      </c>
      <c r="L1735">
        <f>IFERROR(PERCENTRANK(F:F,F1735),0)</f>
        <v/>
      </c>
      <c r="M1735">
        <f>IFERROR(1 - PERCENTRANK(G:G,G1735),0)</f>
        <v/>
      </c>
      <c r="N1735">
        <f>IFERROR(1 - PERCENTRANK(H:H,H1735),0)</f>
        <v/>
      </c>
      <c r="O1735">
        <f>IFERROR(PERCENTRANK(I:I,I1735),0)</f>
        <v/>
      </c>
      <c r="P1735">
        <f>IFERROR(1 - PERCENTRANK(J:J,J1735),0)</f>
        <v/>
      </c>
      <c r="Q1735">
        <f>IFERROR(PERCENTRANK(K:K,K1735),0)</f>
        <v/>
      </c>
      <c r="R1735">
        <f>L1735*weight1+M1735*weight2+N1735*weight3+O1735*weight4+P1735*weight5+Q1735*weight6</f>
        <v/>
      </c>
    </row>
    <row r="1736" spans="1:18">
      <c r="A1736">
        <f>RANK(R1736,R:R)</f>
        <v/>
      </c>
      <c r="B1736" t="s">
        <v>19498</v>
      </c>
      <c r="C1736">
        <f>VLOOKUP(B1736,'Input - companies list'!B:L,2,FALSE)</f>
        <v/>
      </c>
      <c r="D1736">
        <f>VLOOKUP(B1736,'Input - companies list'!B:L,11,FALSE)</f>
        <v/>
      </c>
      <c r="E1736">
        <f>VLOOKUP(B1736,'Input - companies list'!B:E,4,FALSE)</f>
        <v/>
      </c>
      <c r="F1736">
        <f>SUMIFS('Input - target event report'!H:H,'Input - target event report'!B:B,B1736,'Input - target event report'!D:D, "Private Investment")</f>
        <v/>
      </c>
      <c r="G1736">
        <f>IF(I1736&lt;2, "N/A", (MAXIFS('Input - target event report'!E:E,'Input - target event report'!B:B,B:B,'Input - target event report'!D:D,"Private Investment")-MINIFS('Input - target event report'!E:E,'Input - target event report'!B:B,B:B,'Input - target event report'!D:D,"Private Investment"))/(I1736-1))</f>
        <v/>
      </c>
      <c r="H1736">
        <f>IF(MAXIFS('Input - target event report'!E:E,'Input - target event report'!B:B,B:B,'Input - target event report'!D:D,"Private Investment") = 0, "N/A", TODAY() - MAXIFS('Input - target event report'!E:E,'Input - target event report'!B:B,B:B,'Input - target event report'!D:D,"Private Investment"))</f>
        <v/>
      </c>
      <c r="I1736">
        <f>COUNTIFS('Input - target event report'!B:B,B1736,'Input - target event report'!D:D, "Private Investment")</f>
        <v/>
      </c>
      <c r="J1736">
        <f>INDEX('Input - companies list'!$1:$10000,MATCH(B1736,'Input - companies list'!B:B,0),MATCH("Flow",'Input - companies list'!$1:$1,0 ))</f>
        <v/>
      </c>
      <c r="K1736">
        <f>INDEX('Input - companies list'!$1:$10000,MATCH(B1736,'Input - companies list'!B:B,0),MATCH("Inter-Cluster Connectivity",'Input - companies list'!$1:$1,0 ))</f>
        <v/>
      </c>
      <c r="L1736">
        <f>IFERROR(PERCENTRANK(F:F,F1736),0)</f>
        <v/>
      </c>
      <c r="M1736">
        <f>IFERROR(1 - PERCENTRANK(G:G,G1736),0)</f>
        <v/>
      </c>
      <c r="N1736">
        <f>IFERROR(1 - PERCENTRANK(H:H,H1736),0)</f>
        <v/>
      </c>
      <c r="O1736">
        <f>IFERROR(PERCENTRANK(I:I,I1736),0)</f>
        <v/>
      </c>
      <c r="P1736">
        <f>IFERROR(1 - PERCENTRANK(J:J,J1736),0)</f>
        <v/>
      </c>
      <c r="Q1736">
        <f>IFERROR(PERCENTRANK(K:K,K1736),0)</f>
        <v/>
      </c>
      <c r="R1736">
        <f>L1736*weight1+M1736*weight2+N1736*weight3+O1736*weight4+P1736*weight5+Q1736*weight6</f>
        <v/>
      </c>
    </row>
    <row r="1737" spans="1:18">
      <c r="A1737">
        <f>RANK(R1737,R:R)</f>
        <v/>
      </c>
      <c r="B1737" t="s">
        <v>19507</v>
      </c>
      <c r="C1737">
        <f>VLOOKUP(B1737,'Input - companies list'!B:L,2,FALSE)</f>
        <v/>
      </c>
      <c r="D1737">
        <f>VLOOKUP(B1737,'Input - companies list'!B:L,11,FALSE)</f>
        <v/>
      </c>
      <c r="E1737">
        <f>VLOOKUP(B1737,'Input - companies list'!B:E,4,FALSE)</f>
        <v/>
      </c>
      <c r="F1737">
        <f>SUMIFS('Input - target event report'!H:H,'Input - target event report'!B:B,B1737,'Input - target event report'!D:D, "Private Investment")</f>
        <v/>
      </c>
      <c r="G1737">
        <f>IF(I1737&lt;2, "N/A", (MAXIFS('Input - target event report'!E:E,'Input - target event report'!B:B,B:B,'Input - target event report'!D:D,"Private Investment")-MINIFS('Input - target event report'!E:E,'Input - target event report'!B:B,B:B,'Input - target event report'!D:D,"Private Investment"))/(I1737-1))</f>
        <v/>
      </c>
      <c r="H1737">
        <f>IF(MAXIFS('Input - target event report'!E:E,'Input - target event report'!B:B,B:B,'Input - target event report'!D:D,"Private Investment") = 0, "N/A", TODAY() - MAXIFS('Input - target event report'!E:E,'Input - target event report'!B:B,B:B,'Input - target event report'!D:D,"Private Investment"))</f>
        <v/>
      </c>
      <c r="I1737">
        <f>COUNTIFS('Input - target event report'!B:B,B1737,'Input - target event report'!D:D, "Private Investment")</f>
        <v/>
      </c>
      <c r="J1737">
        <f>INDEX('Input - companies list'!$1:$10000,MATCH(B1737,'Input - companies list'!B:B,0),MATCH("Flow",'Input - companies list'!$1:$1,0 ))</f>
        <v/>
      </c>
      <c r="K1737">
        <f>INDEX('Input - companies list'!$1:$10000,MATCH(B1737,'Input - companies list'!B:B,0),MATCH("Inter-Cluster Connectivity",'Input - companies list'!$1:$1,0 ))</f>
        <v/>
      </c>
      <c r="L1737">
        <f>IFERROR(PERCENTRANK(F:F,F1737),0)</f>
        <v/>
      </c>
      <c r="M1737">
        <f>IFERROR(1 - PERCENTRANK(G:G,G1737),0)</f>
        <v/>
      </c>
      <c r="N1737">
        <f>IFERROR(1 - PERCENTRANK(H:H,H1737),0)</f>
        <v/>
      </c>
      <c r="O1737">
        <f>IFERROR(PERCENTRANK(I:I,I1737),0)</f>
        <v/>
      </c>
      <c r="P1737">
        <f>IFERROR(1 - PERCENTRANK(J:J,J1737),0)</f>
        <v/>
      </c>
      <c r="Q1737">
        <f>IFERROR(PERCENTRANK(K:K,K1737),0)</f>
        <v/>
      </c>
      <c r="R1737">
        <f>L1737*weight1+M1737*weight2+N1737*weight3+O1737*weight4+P1737*weight5+Q1737*weight6</f>
        <v/>
      </c>
    </row>
    <row r="1738" spans="1:18">
      <c r="A1738">
        <f>RANK(R1738,R:R)</f>
        <v/>
      </c>
      <c r="B1738" t="s">
        <v>19516</v>
      </c>
      <c r="C1738">
        <f>VLOOKUP(B1738,'Input - companies list'!B:L,2,FALSE)</f>
        <v/>
      </c>
      <c r="D1738">
        <f>VLOOKUP(B1738,'Input - companies list'!B:L,11,FALSE)</f>
        <v/>
      </c>
      <c r="E1738">
        <f>VLOOKUP(B1738,'Input - companies list'!B:E,4,FALSE)</f>
        <v/>
      </c>
      <c r="F1738">
        <f>SUMIFS('Input - target event report'!H:H,'Input - target event report'!B:B,B1738,'Input - target event report'!D:D, "Private Investment")</f>
        <v/>
      </c>
      <c r="G1738">
        <f>IF(I1738&lt;2, "N/A", (MAXIFS('Input - target event report'!E:E,'Input - target event report'!B:B,B:B,'Input - target event report'!D:D,"Private Investment")-MINIFS('Input - target event report'!E:E,'Input - target event report'!B:B,B:B,'Input - target event report'!D:D,"Private Investment"))/(I1738-1))</f>
        <v/>
      </c>
      <c r="H1738">
        <f>IF(MAXIFS('Input - target event report'!E:E,'Input - target event report'!B:B,B:B,'Input - target event report'!D:D,"Private Investment") = 0, "N/A", TODAY() - MAXIFS('Input - target event report'!E:E,'Input - target event report'!B:B,B:B,'Input - target event report'!D:D,"Private Investment"))</f>
        <v/>
      </c>
      <c r="I1738">
        <f>COUNTIFS('Input - target event report'!B:B,B1738,'Input - target event report'!D:D, "Private Investment")</f>
        <v/>
      </c>
      <c r="J1738">
        <f>INDEX('Input - companies list'!$1:$10000,MATCH(B1738,'Input - companies list'!B:B,0),MATCH("Flow",'Input - companies list'!$1:$1,0 ))</f>
        <v/>
      </c>
      <c r="K1738">
        <f>INDEX('Input - companies list'!$1:$10000,MATCH(B1738,'Input - companies list'!B:B,0),MATCH("Inter-Cluster Connectivity",'Input - companies list'!$1:$1,0 ))</f>
        <v/>
      </c>
      <c r="L1738">
        <f>IFERROR(PERCENTRANK(F:F,F1738),0)</f>
        <v/>
      </c>
      <c r="M1738">
        <f>IFERROR(1 - PERCENTRANK(G:G,G1738),0)</f>
        <v/>
      </c>
      <c r="N1738">
        <f>IFERROR(1 - PERCENTRANK(H:H,H1738),0)</f>
        <v/>
      </c>
      <c r="O1738">
        <f>IFERROR(PERCENTRANK(I:I,I1738),0)</f>
        <v/>
      </c>
      <c r="P1738">
        <f>IFERROR(1 - PERCENTRANK(J:J,J1738),0)</f>
        <v/>
      </c>
      <c r="Q1738">
        <f>IFERROR(PERCENTRANK(K:K,K1738),0)</f>
        <v/>
      </c>
      <c r="R1738">
        <f>L1738*weight1+M1738*weight2+N1738*weight3+O1738*weight4+P1738*weight5+Q1738*weight6</f>
        <v/>
      </c>
    </row>
    <row r="1739" spans="1:18">
      <c r="A1739">
        <f>RANK(R1739,R:R)</f>
        <v/>
      </c>
      <c r="B1739" t="s">
        <v>19527</v>
      </c>
      <c r="C1739">
        <f>VLOOKUP(B1739,'Input - companies list'!B:L,2,FALSE)</f>
        <v/>
      </c>
      <c r="D1739">
        <f>VLOOKUP(B1739,'Input - companies list'!B:L,11,FALSE)</f>
        <v/>
      </c>
      <c r="E1739">
        <f>VLOOKUP(B1739,'Input - companies list'!B:E,4,FALSE)</f>
        <v/>
      </c>
      <c r="F1739">
        <f>SUMIFS('Input - target event report'!H:H,'Input - target event report'!B:B,B1739,'Input - target event report'!D:D, "Private Investment")</f>
        <v/>
      </c>
      <c r="G1739">
        <f>IF(I1739&lt;2, "N/A", (MAXIFS('Input - target event report'!E:E,'Input - target event report'!B:B,B:B,'Input - target event report'!D:D,"Private Investment")-MINIFS('Input - target event report'!E:E,'Input - target event report'!B:B,B:B,'Input - target event report'!D:D,"Private Investment"))/(I1739-1))</f>
        <v/>
      </c>
      <c r="H1739">
        <f>IF(MAXIFS('Input - target event report'!E:E,'Input - target event report'!B:B,B:B,'Input - target event report'!D:D,"Private Investment") = 0, "N/A", TODAY() - MAXIFS('Input - target event report'!E:E,'Input - target event report'!B:B,B:B,'Input - target event report'!D:D,"Private Investment"))</f>
        <v/>
      </c>
      <c r="I1739">
        <f>COUNTIFS('Input - target event report'!B:B,B1739,'Input - target event report'!D:D, "Private Investment")</f>
        <v/>
      </c>
      <c r="J1739">
        <f>INDEX('Input - companies list'!$1:$10000,MATCH(B1739,'Input - companies list'!B:B,0),MATCH("Flow",'Input - companies list'!$1:$1,0 ))</f>
        <v/>
      </c>
      <c r="K1739">
        <f>INDEX('Input - companies list'!$1:$10000,MATCH(B1739,'Input - companies list'!B:B,0),MATCH("Inter-Cluster Connectivity",'Input - companies list'!$1:$1,0 ))</f>
        <v/>
      </c>
      <c r="L1739">
        <f>IFERROR(PERCENTRANK(F:F,F1739),0)</f>
        <v/>
      </c>
      <c r="M1739">
        <f>IFERROR(1 - PERCENTRANK(G:G,G1739),0)</f>
        <v/>
      </c>
      <c r="N1739">
        <f>IFERROR(1 - PERCENTRANK(H:H,H1739),0)</f>
        <v/>
      </c>
      <c r="O1739">
        <f>IFERROR(PERCENTRANK(I:I,I1739),0)</f>
        <v/>
      </c>
      <c r="P1739">
        <f>IFERROR(1 - PERCENTRANK(J:J,J1739),0)</f>
        <v/>
      </c>
      <c r="Q1739">
        <f>IFERROR(PERCENTRANK(K:K,K1739),0)</f>
        <v/>
      </c>
      <c r="R1739">
        <f>L1739*weight1+M1739*weight2+N1739*weight3+O1739*weight4+P1739*weight5+Q1739*weight6</f>
        <v/>
      </c>
    </row>
    <row r="1740" spans="1:18">
      <c r="A1740">
        <f>RANK(R1740,R:R)</f>
        <v/>
      </c>
      <c r="B1740" t="s">
        <v>19538</v>
      </c>
      <c r="C1740">
        <f>VLOOKUP(B1740,'Input - companies list'!B:L,2,FALSE)</f>
        <v/>
      </c>
      <c r="D1740">
        <f>VLOOKUP(B1740,'Input - companies list'!B:L,11,FALSE)</f>
        <v/>
      </c>
      <c r="E1740">
        <f>VLOOKUP(B1740,'Input - companies list'!B:E,4,FALSE)</f>
        <v/>
      </c>
      <c r="F1740">
        <f>SUMIFS('Input - target event report'!H:H,'Input - target event report'!B:B,B1740,'Input - target event report'!D:D, "Private Investment")</f>
        <v/>
      </c>
      <c r="G1740">
        <f>IF(I1740&lt;2, "N/A", (MAXIFS('Input - target event report'!E:E,'Input - target event report'!B:B,B:B,'Input - target event report'!D:D,"Private Investment")-MINIFS('Input - target event report'!E:E,'Input - target event report'!B:B,B:B,'Input - target event report'!D:D,"Private Investment"))/(I1740-1))</f>
        <v/>
      </c>
      <c r="H1740">
        <f>IF(MAXIFS('Input - target event report'!E:E,'Input - target event report'!B:B,B:B,'Input - target event report'!D:D,"Private Investment") = 0, "N/A", TODAY() - MAXIFS('Input - target event report'!E:E,'Input - target event report'!B:B,B:B,'Input - target event report'!D:D,"Private Investment"))</f>
        <v/>
      </c>
      <c r="I1740">
        <f>COUNTIFS('Input - target event report'!B:B,B1740,'Input - target event report'!D:D, "Private Investment")</f>
        <v/>
      </c>
      <c r="J1740">
        <f>INDEX('Input - companies list'!$1:$10000,MATCH(B1740,'Input - companies list'!B:B,0),MATCH("Flow",'Input - companies list'!$1:$1,0 ))</f>
        <v/>
      </c>
      <c r="K1740">
        <f>INDEX('Input - companies list'!$1:$10000,MATCH(B1740,'Input - companies list'!B:B,0),MATCH("Inter-Cluster Connectivity",'Input - companies list'!$1:$1,0 ))</f>
        <v/>
      </c>
      <c r="L1740">
        <f>IFERROR(PERCENTRANK(F:F,F1740),0)</f>
        <v/>
      </c>
      <c r="M1740">
        <f>IFERROR(1 - PERCENTRANK(G:G,G1740),0)</f>
        <v/>
      </c>
      <c r="N1740">
        <f>IFERROR(1 - PERCENTRANK(H:H,H1740),0)</f>
        <v/>
      </c>
      <c r="O1740">
        <f>IFERROR(PERCENTRANK(I:I,I1740),0)</f>
        <v/>
      </c>
      <c r="P1740">
        <f>IFERROR(1 - PERCENTRANK(J:J,J1740),0)</f>
        <v/>
      </c>
      <c r="Q1740">
        <f>IFERROR(PERCENTRANK(K:K,K1740),0)</f>
        <v/>
      </c>
      <c r="R1740">
        <f>L1740*weight1+M1740*weight2+N1740*weight3+O1740*weight4+P1740*weight5+Q1740*weight6</f>
        <v/>
      </c>
    </row>
    <row r="1741" spans="1:18">
      <c r="A1741">
        <f>RANK(R1741,R:R)</f>
        <v/>
      </c>
      <c r="B1741" t="s">
        <v>19551</v>
      </c>
      <c r="C1741">
        <f>VLOOKUP(B1741,'Input - companies list'!B:L,2,FALSE)</f>
        <v/>
      </c>
      <c r="D1741">
        <f>VLOOKUP(B1741,'Input - companies list'!B:L,11,FALSE)</f>
        <v/>
      </c>
      <c r="E1741">
        <f>VLOOKUP(B1741,'Input - companies list'!B:E,4,FALSE)</f>
        <v/>
      </c>
      <c r="F1741">
        <f>SUMIFS('Input - target event report'!H:H,'Input - target event report'!B:B,B1741,'Input - target event report'!D:D, "Private Investment")</f>
        <v/>
      </c>
      <c r="G1741">
        <f>IF(I1741&lt;2, "N/A", (MAXIFS('Input - target event report'!E:E,'Input - target event report'!B:B,B:B,'Input - target event report'!D:D,"Private Investment")-MINIFS('Input - target event report'!E:E,'Input - target event report'!B:B,B:B,'Input - target event report'!D:D,"Private Investment"))/(I1741-1))</f>
        <v/>
      </c>
      <c r="H1741">
        <f>IF(MAXIFS('Input - target event report'!E:E,'Input - target event report'!B:B,B:B,'Input - target event report'!D:D,"Private Investment") = 0, "N/A", TODAY() - MAXIFS('Input - target event report'!E:E,'Input - target event report'!B:B,B:B,'Input - target event report'!D:D,"Private Investment"))</f>
        <v/>
      </c>
      <c r="I1741">
        <f>COUNTIFS('Input - target event report'!B:B,B1741,'Input - target event report'!D:D, "Private Investment")</f>
        <v/>
      </c>
      <c r="J1741">
        <f>INDEX('Input - companies list'!$1:$10000,MATCH(B1741,'Input - companies list'!B:B,0),MATCH("Flow",'Input - companies list'!$1:$1,0 ))</f>
        <v/>
      </c>
      <c r="K1741">
        <f>INDEX('Input - companies list'!$1:$10000,MATCH(B1741,'Input - companies list'!B:B,0),MATCH("Inter-Cluster Connectivity",'Input - companies list'!$1:$1,0 ))</f>
        <v/>
      </c>
      <c r="L1741">
        <f>IFERROR(PERCENTRANK(F:F,F1741),0)</f>
        <v/>
      </c>
      <c r="M1741">
        <f>IFERROR(1 - PERCENTRANK(G:G,G1741),0)</f>
        <v/>
      </c>
      <c r="N1741">
        <f>IFERROR(1 - PERCENTRANK(H:H,H1741),0)</f>
        <v/>
      </c>
      <c r="O1741">
        <f>IFERROR(PERCENTRANK(I:I,I1741),0)</f>
        <v/>
      </c>
      <c r="P1741">
        <f>IFERROR(1 - PERCENTRANK(J:J,J1741),0)</f>
        <v/>
      </c>
      <c r="Q1741">
        <f>IFERROR(PERCENTRANK(K:K,K1741),0)</f>
        <v/>
      </c>
      <c r="R1741">
        <f>L1741*weight1+M1741*weight2+N1741*weight3+O1741*weight4+P1741*weight5+Q1741*weight6</f>
        <v/>
      </c>
    </row>
    <row r="1742" spans="1:18">
      <c r="A1742">
        <f>RANK(R1742,R:R)</f>
        <v/>
      </c>
      <c r="B1742" t="s">
        <v>19562</v>
      </c>
      <c r="C1742">
        <f>VLOOKUP(B1742,'Input - companies list'!B:L,2,FALSE)</f>
        <v/>
      </c>
      <c r="D1742">
        <f>VLOOKUP(B1742,'Input - companies list'!B:L,11,FALSE)</f>
        <v/>
      </c>
      <c r="E1742">
        <f>VLOOKUP(B1742,'Input - companies list'!B:E,4,FALSE)</f>
        <v/>
      </c>
      <c r="F1742">
        <f>SUMIFS('Input - target event report'!H:H,'Input - target event report'!B:B,B1742,'Input - target event report'!D:D, "Private Investment")</f>
        <v/>
      </c>
      <c r="G1742">
        <f>IF(I1742&lt;2, "N/A", (MAXIFS('Input - target event report'!E:E,'Input - target event report'!B:B,B:B,'Input - target event report'!D:D,"Private Investment")-MINIFS('Input - target event report'!E:E,'Input - target event report'!B:B,B:B,'Input - target event report'!D:D,"Private Investment"))/(I1742-1))</f>
        <v/>
      </c>
      <c r="H1742">
        <f>IF(MAXIFS('Input - target event report'!E:E,'Input - target event report'!B:B,B:B,'Input - target event report'!D:D,"Private Investment") = 0, "N/A", TODAY() - MAXIFS('Input - target event report'!E:E,'Input - target event report'!B:B,B:B,'Input - target event report'!D:D,"Private Investment"))</f>
        <v/>
      </c>
      <c r="I1742">
        <f>COUNTIFS('Input - target event report'!B:B,B1742,'Input - target event report'!D:D, "Private Investment")</f>
        <v/>
      </c>
      <c r="J1742">
        <f>INDEX('Input - companies list'!$1:$10000,MATCH(B1742,'Input - companies list'!B:B,0),MATCH("Flow",'Input - companies list'!$1:$1,0 ))</f>
        <v/>
      </c>
      <c r="K1742">
        <f>INDEX('Input - companies list'!$1:$10000,MATCH(B1742,'Input - companies list'!B:B,0),MATCH("Inter-Cluster Connectivity",'Input - companies list'!$1:$1,0 ))</f>
        <v/>
      </c>
      <c r="L1742">
        <f>IFERROR(PERCENTRANK(F:F,F1742),0)</f>
        <v/>
      </c>
      <c r="M1742">
        <f>IFERROR(1 - PERCENTRANK(G:G,G1742),0)</f>
        <v/>
      </c>
      <c r="N1742">
        <f>IFERROR(1 - PERCENTRANK(H:H,H1742),0)</f>
        <v/>
      </c>
      <c r="O1742">
        <f>IFERROR(PERCENTRANK(I:I,I1742),0)</f>
        <v/>
      </c>
      <c r="P1742">
        <f>IFERROR(1 - PERCENTRANK(J:J,J1742),0)</f>
        <v/>
      </c>
      <c r="Q1742">
        <f>IFERROR(PERCENTRANK(K:K,K1742),0)</f>
        <v/>
      </c>
      <c r="R1742">
        <f>L1742*weight1+M1742*weight2+N1742*weight3+O1742*weight4+P1742*weight5+Q1742*weight6</f>
        <v/>
      </c>
    </row>
    <row r="1743" spans="1:18">
      <c r="A1743">
        <f>RANK(R1743,R:R)</f>
        <v/>
      </c>
      <c r="B1743" t="s">
        <v>19572</v>
      </c>
      <c r="C1743">
        <f>VLOOKUP(B1743,'Input - companies list'!B:L,2,FALSE)</f>
        <v/>
      </c>
      <c r="D1743">
        <f>VLOOKUP(B1743,'Input - companies list'!B:L,11,FALSE)</f>
        <v/>
      </c>
      <c r="E1743">
        <f>VLOOKUP(B1743,'Input - companies list'!B:E,4,FALSE)</f>
        <v/>
      </c>
      <c r="F1743">
        <f>SUMIFS('Input - target event report'!H:H,'Input - target event report'!B:B,B1743,'Input - target event report'!D:D, "Private Investment")</f>
        <v/>
      </c>
      <c r="G1743">
        <f>IF(I1743&lt;2, "N/A", (MAXIFS('Input - target event report'!E:E,'Input - target event report'!B:B,B:B,'Input - target event report'!D:D,"Private Investment")-MINIFS('Input - target event report'!E:E,'Input - target event report'!B:B,B:B,'Input - target event report'!D:D,"Private Investment"))/(I1743-1))</f>
        <v/>
      </c>
      <c r="H1743">
        <f>IF(MAXIFS('Input - target event report'!E:E,'Input - target event report'!B:B,B:B,'Input - target event report'!D:D,"Private Investment") = 0, "N/A", TODAY() - MAXIFS('Input - target event report'!E:E,'Input - target event report'!B:B,B:B,'Input - target event report'!D:D,"Private Investment"))</f>
        <v/>
      </c>
      <c r="I1743">
        <f>COUNTIFS('Input - target event report'!B:B,B1743,'Input - target event report'!D:D, "Private Investment")</f>
        <v/>
      </c>
      <c r="J1743">
        <f>INDEX('Input - companies list'!$1:$10000,MATCH(B1743,'Input - companies list'!B:B,0),MATCH("Flow",'Input - companies list'!$1:$1,0 ))</f>
        <v/>
      </c>
      <c r="K1743">
        <f>INDEX('Input - companies list'!$1:$10000,MATCH(B1743,'Input - companies list'!B:B,0),MATCH("Inter-Cluster Connectivity",'Input - companies list'!$1:$1,0 ))</f>
        <v/>
      </c>
      <c r="L1743">
        <f>IFERROR(PERCENTRANK(F:F,F1743),0)</f>
        <v/>
      </c>
      <c r="M1743">
        <f>IFERROR(1 - PERCENTRANK(G:G,G1743),0)</f>
        <v/>
      </c>
      <c r="N1743">
        <f>IFERROR(1 - PERCENTRANK(H:H,H1743),0)</f>
        <v/>
      </c>
      <c r="O1743">
        <f>IFERROR(PERCENTRANK(I:I,I1743),0)</f>
        <v/>
      </c>
      <c r="P1743">
        <f>IFERROR(1 - PERCENTRANK(J:J,J1743),0)</f>
        <v/>
      </c>
      <c r="Q1743">
        <f>IFERROR(PERCENTRANK(K:K,K1743),0)</f>
        <v/>
      </c>
      <c r="R1743">
        <f>L1743*weight1+M1743*weight2+N1743*weight3+O1743*weight4+P1743*weight5+Q1743*weight6</f>
        <v/>
      </c>
    </row>
    <row r="1744" spans="1:18">
      <c r="A1744">
        <f>RANK(R1744,R:R)</f>
        <v/>
      </c>
      <c r="B1744" t="s">
        <v>19584</v>
      </c>
      <c r="C1744">
        <f>VLOOKUP(B1744,'Input - companies list'!B:L,2,FALSE)</f>
        <v/>
      </c>
      <c r="D1744">
        <f>VLOOKUP(B1744,'Input - companies list'!B:L,11,FALSE)</f>
        <v/>
      </c>
      <c r="E1744">
        <f>VLOOKUP(B1744,'Input - companies list'!B:E,4,FALSE)</f>
        <v/>
      </c>
      <c r="F1744">
        <f>SUMIFS('Input - target event report'!H:H,'Input - target event report'!B:B,B1744,'Input - target event report'!D:D, "Private Investment")</f>
        <v/>
      </c>
      <c r="G1744">
        <f>IF(I1744&lt;2, "N/A", (MAXIFS('Input - target event report'!E:E,'Input - target event report'!B:B,B:B,'Input - target event report'!D:D,"Private Investment")-MINIFS('Input - target event report'!E:E,'Input - target event report'!B:B,B:B,'Input - target event report'!D:D,"Private Investment"))/(I1744-1))</f>
        <v/>
      </c>
      <c r="H1744">
        <f>IF(MAXIFS('Input - target event report'!E:E,'Input - target event report'!B:B,B:B,'Input - target event report'!D:D,"Private Investment") = 0, "N/A", TODAY() - MAXIFS('Input - target event report'!E:E,'Input - target event report'!B:B,B:B,'Input - target event report'!D:D,"Private Investment"))</f>
        <v/>
      </c>
      <c r="I1744">
        <f>COUNTIFS('Input - target event report'!B:B,B1744,'Input - target event report'!D:D, "Private Investment")</f>
        <v/>
      </c>
      <c r="J1744">
        <f>INDEX('Input - companies list'!$1:$10000,MATCH(B1744,'Input - companies list'!B:B,0),MATCH("Flow",'Input - companies list'!$1:$1,0 ))</f>
        <v/>
      </c>
      <c r="K1744">
        <f>INDEX('Input - companies list'!$1:$10000,MATCH(B1744,'Input - companies list'!B:B,0),MATCH("Inter-Cluster Connectivity",'Input - companies list'!$1:$1,0 ))</f>
        <v/>
      </c>
      <c r="L1744">
        <f>IFERROR(PERCENTRANK(F:F,F1744),0)</f>
        <v/>
      </c>
      <c r="M1744">
        <f>IFERROR(1 - PERCENTRANK(G:G,G1744),0)</f>
        <v/>
      </c>
      <c r="N1744">
        <f>IFERROR(1 - PERCENTRANK(H:H,H1744),0)</f>
        <v/>
      </c>
      <c r="O1744">
        <f>IFERROR(PERCENTRANK(I:I,I1744),0)</f>
        <v/>
      </c>
      <c r="P1744">
        <f>IFERROR(1 - PERCENTRANK(J:J,J1744),0)</f>
        <v/>
      </c>
      <c r="Q1744">
        <f>IFERROR(PERCENTRANK(K:K,K1744),0)</f>
        <v/>
      </c>
      <c r="R1744">
        <f>L1744*weight1+M1744*weight2+N1744*weight3+O1744*weight4+P1744*weight5+Q1744*weight6</f>
        <v/>
      </c>
    </row>
    <row r="1745" spans="1:18">
      <c r="A1745">
        <f>RANK(R1745,R:R)</f>
        <v/>
      </c>
      <c r="B1745" t="s">
        <v>19593</v>
      </c>
      <c r="C1745">
        <f>VLOOKUP(B1745,'Input - companies list'!B:L,2,FALSE)</f>
        <v/>
      </c>
      <c r="D1745">
        <f>VLOOKUP(B1745,'Input - companies list'!B:L,11,FALSE)</f>
        <v/>
      </c>
      <c r="E1745">
        <f>VLOOKUP(B1745,'Input - companies list'!B:E,4,FALSE)</f>
        <v/>
      </c>
      <c r="F1745">
        <f>SUMIFS('Input - target event report'!H:H,'Input - target event report'!B:B,B1745,'Input - target event report'!D:D, "Private Investment")</f>
        <v/>
      </c>
      <c r="G1745">
        <f>IF(I1745&lt;2, "N/A", (MAXIFS('Input - target event report'!E:E,'Input - target event report'!B:B,B:B,'Input - target event report'!D:D,"Private Investment")-MINIFS('Input - target event report'!E:E,'Input - target event report'!B:B,B:B,'Input - target event report'!D:D,"Private Investment"))/(I1745-1))</f>
        <v/>
      </c>
      <c r="H1745">
        <f>IF(MAXIFS('Input - target event report'!E:E,'Input - target event report'!B:B,B:B,'Input - target event report'!D:D,"Private Investment") = 0, "N/A", TODAY() - MAXIFS('Input - target event report'!E:E,'Input - target event report'!B:B,B:B,'Input - target event report'!D:D,"Private Investment"))</f>
        <v/>
      </c>
      <c r="I1745">
        <f>COUNTIFS('Input - target event report'!B:B,B1745,'Input - target event report'!D:D, "Private Investment")</f>
        <v/>
      </c>
      <c r="J1745">
        <f>INDEX('Input - companies list'!$1:$10000,MATCH(B1745,'Input - companies list'!B:B,0),MATCH("Flow",'Input - companies list'!$1:$1,0 ))</f>
        <v/>
      </c>
      <c r="K1745">
        <f>INDEX('Input - companies list'!$1:$10000,MATCH(B1745,'Input - companies list'!B:B,0),MATCH("Inter-Cluster Connectivity",'Input - companies list'!$1:$1,0 ))</f>
        <v/>
      </c>
      <c r="L1745">
        <f>IFERROR(PERCENTRANK(F:F,F1745),0)</f>
        <v/>
      </c>
      <c r="M1745">
        <f>IFERROR(1 - PERCENTRANK(G:G,G1745),0)</f>
        <v/>
      </c>
      <c r="N1745">
        <f>IFERROR(1 - PERCENTRANK(H:H,H1745),0)</f>
        <v/>
      </c>
      <c r="O1745">
        <f>IFERROR(PERCENTRANK(I:I,I1745),0)</f>
        <v/>
      </c>
      <c r="P1745">
        <f>IFERROR(1 - PERCENTRANK(J:J,J1745),0)</f>
        <v/>
      </c>
      <c r="Q1745">
        <f>IFERROR(PERCENTRANK(K:K,K1745),0)</f>
        <v/>
      </c>
      <c r="R1745">
        <f>L1745*weight1+M1745*weight2+N1745*weight3+O1745*weight4+P1745*weight5+Q1745*weight6</f>
        <v/>
      </c>
    </row>
    <row r="1746" spans="1:18">
      <c r="A1746">
        <f>RANK(R1746,R:R)</f>
        <v/>
      </c>
      <c r="B1746" t="s">
        <v>19603</v>
      </c>
      <c r="C1746">
        <f>VLOOKUP(B1746,'Input - companies list'!B:L,2,FALSE)</f>
        <v/>
      </c>
      <c r="D1746">
        <f>VLOOKUP(B1746,'Input - companies list'!B:L,11,FALSE)</f>
        <v/>
      </c>
      <c r="E1746">
        <f>VLOOKUP(B1746,'Input - companies list'!B:E,4,FALSE)</f>
        <v/>
      </c>
      <c r="F1746">
        <f>SUMIFS('Input - target event report'!H:H,'Input - target event report'!B:B,B1746,'Input - target event report'!D:D, "Private Investment")</f>
        <v/>
      </c>
      <c r="G1746">
        <f>IF(I1746&lt;2, "N/A", (MAXIFS('Input - target event report'!E:E,'Input - target event report'!B:B,B:B,'Input - target event report'!D:D,"Private Investment")-MINIFS('Input - target event report'!E:E,'Input - target event report'!B:B,B:B,'Input - target event report'!D:D,"Private Investment"))/(I1746-1))</f>
        <v/>
      </c>
      <c r="H1746">
        <f>IF(MAXIFS('Input - target event report'!E:E,'Input - target event report'!B:B,B:B,'Input - target event report'!D:D,"Private Investment") = 0, "N/A", TODAY() - MAXIFS('Input - target event report'!E:E,'Input - target event report'!B:B,B:B,'Input - target event report'!D:D,"Private Investment"))</f>
        <v/>
      </c>
      <c r="I1746">
        <f>COUNTIFS('Input - target event report'!B:B,B1746,'Input - target event report'!D:D, "Private Investment")</f>
        <v/>
      </c>
      <c r="J1746">
        <f>INDEX('Input - companies list'!$1:$10000,MATCH(B1746,'Input - companies list'!B:B,0),MATCH("Flow",'Input - companies list'!$1:$1,0 ))</f>
        <v/>
      </c>
      <c r="K1746">
        <f>INDEX('Input - companies list'!$1:$10000,MATCH(B1746,'Input - companies list'!B:B,0),MATCH("Inter-Cluster Connectivity",'Input - companies list'!$1:$1,0 ))</f>
        <v/>
      </c>
      <c r="L1746">
        <f>IFERROR(PERCENTRANK(F:F,F1746),0)</f>
        <v/>
      </c>
      <c r="M1746">
        <f>IFERROR(1 - PERCENTRANK(G:G,G1746),0)</f>
        <v/>
      </c>
      <c r="N1746">
        <f>IFERROR(1 - PERCENTRANK(H:H,H1746),0)</f>
        <v/>
      </c>
      <c r="O1746">
        <f>IFERROR(PERCENTRANK(I:I,I1746),0)</f>
        <v/>
      </c>
      <c r="P1746">
        <f>IFERROR(1 - PERCENTRANK(J:J,J1746),0)</f>
        <v/>
      </c>
      <c r="Q1746">
        <f>IFERROR(PERCENTRANK(K:K,K1746),0)</f>
        <v/>
      </c>
      <c r="R1746">
        <f>L1746*weight1+M1746*weight2+N1746*weight3+O1746*weight4+P1746*weight5+Q1746*weight6</f>
        <v/>
      </c>
    </row>
    <row r="1747" spans="1:18">
      <c r="A1747">
        <f>RANK(R1747,R:R)</f>
        <v/>
      </c>
      <c r="B1747" t="s">
        <v>19613</v>
      </c>
      <c r="C1747">
        <f>VLOOKUP(B1747,'Input - companies list'!B:L,2,FALSE)</f>
        <v/>
      </c>
      <c r="D1747">
        <f>VLOOKUP(B1747,'Input - companies list'!B:L,11,FALSE)</f>
        <v/>
      </c>
      <c r="E1747">
        <f>VLOOKUP(B1747,'Input - companies list'!B:E,4,FALSE)</f>
        <v/>
      </c>
      <c r="F1747">
        <f>SUMIFS('Input - target event report'!H:H,'Input - target event report'!B:B,B1747,'Input - target event report'!D:D, "Private Investment")</f>
        <v/>
      </c>
      <c r="G1747">
        <f>IF(I1747&lt;2, "N/A", (MAXIFS('Input - target event report'!E:E,'Input - target event report'!B:B,B:B,'Input - target event report'!D:D,"Private Investment")-MINIFS('Input - target event report'!E:E,'Input - target event report'!B:B,B:B,'Input - target event report'!D:D,"Private Investment"))/(I1747-1))</f>
        <v/>
      </c>
      <c r="H1747">
        <f>IF(MAXIFS('Input - target event report'!E:E,'Input - target event report'!B:B,B:B,'Input - target event report'!D:D,"Private Investment") = 0, "N/A", TODAY() - MAXIFS('Input - target event report'!E:E,'Input - target event report'!B:B,B:B,'Input - target event report'!D:D,"Private Investment"))</f>
        <v/>
      </c>
      <c r="I1747">
        <f>COUNTIFS('Input - target event report'!B:B,B1747,'Input - target event report'!D:D, "Private Investment")</f>
        <v/>
      </c>
      <c r="J1747">
        <f>INDEX('Input - companies list'!$1:$10000,MATCH(B1747,'Input - companies list'!B:B,0),MATCH("Flow",'Input - companies list'!$1:$1,0 ))</f>
        <v/>
      </c>
      <c r="K1747">
        <f>INDEX('Input - companies list'!$1:$10000,MATCH(B1747,'Input - companies list'!B:B,0),MATCH("Inter-Cluster Connectivity",'Input - companies list'!$1:$1,0 ))</f>
        <v/>
      </c>
      <c r="L1747">
        <f>IFERROR(PERCENTRANK(F:F,F1747),0)</f>
        <v/>
      </c>
      <c r="M1747">
        <f>IFERROR(1 - PERCENTRANK(G:G,G1747),0)</f>
        <v/>
      </c>
      <c r="N1747">
        <f>IFERROR(1 - PERCENTRANK(H:H,H1747),0)</f>
        <v/>
      </c>
      <c r="O1747">
        <f>IFERROR(PERCENTRANK(I:I,I1747),0)</f>
        <v/>
      </c>
      <c r="P1747">
        <f>IFERROR(1 - PERCENTRANK(J:J,J1747),0)</f>
        <v/>
      </c>
      <c r="Q1747">
        <f>IFERROR(PERCENTRANK(K:K,K1747),0)</f>
        <v/>
      </c>
      <c r="R1747">
        <f>L1747*weight1+M1747*weight2+N1747*weight3+O1747*weight4+P1747*weight5+Q1747*weight6</f>
        <v/>
      </c>
    </row>
    <row r="1748" spans="1:18">
      <c r="A1748">
        <f>RANK(R1748,R:R)</f>
        <v/>
      </c>
      <c r="B1748" t="s">
        <v>19623</v>
      </c>
      <c r="C1748">
        <f>VLOOKUP(B1748,'Input - companies list'!B:L,2,FALSE)</f>
        <v/>
      </c>
      <c r="D1748">
        <f>VLOOKUP(B1748,'Input - companies list'!B:L,11,FALSE)</f>
        <v/>
      </c>
      <c r="E1748">
        <f>VLOOKUP(B1748,'Input - companies list'!B:E,4,FALSE)</f>
        <v/>
      </c>
      <c r="F1748">
        <f>SUMIFS('Input - target event report'!H:H,'Input - target event report'!B:B,B1748,'Input - target event report'!D:D, "Private Investment")</f>
        <v/>
      </c>
      <c r="G1748">
        <f>IF(I1748&lt;2, "N/A", (MAXIFS('Input - target event report'!E:E,'Input - target event report'!B:B,B:B,'Input - target event report'!D:D,"Private Investment")-MINIFS('Input - target event report'!E:E,'Input - target event report'!B:B,B:B,'Input - target event report'!D:D,"Private Investment"))/(I1748-1))</f>
        <v/>
      </c>
      <c r="H1748">
        <f>IF(MAXIFS('Input - target event report'!E:E,'Input - target event report'!B:B,B:B,'Input - target event report'!D:D,"Private Investment") = 0, "N/A", TODAY() - MAXIFS('Input - target event report'!E:E,'Input - target event report'!B:B,B:B,'Input - target event report'!D:D,"Private Investment"))</f>
        <v/>
      </c>
      <c r="I1748">
        <f>COUNTIFS('Input - target event report'!B:B,B1748,'Input - target event report'!D:D, "Private Investment")</f>
        <v/>
      </c>
      <c r="J1748">
        <f>INDEX('Input - companies list'!$1:$10000,MATCH(B1748,'Input - companies list'!B:B,0),MATCH("Flow",'Input - companies list'!$1:$1,0 ))</f>
        <v/>
      </c>
      <c r="K1748">
        <f>INDEX('Input - companies list'!$1:$10000,MATCH(B1748,'Input - companies list'!B:B,0),MATCH("Inter-Cluster Connectivity",'Input - companies list'!$1:$1,0 ))</f>
        <v/>
      </c>
      <c r="L1748">
        <f>IFERROR(PERCENTRANK(F:F,F1748),0)</f>
        <v/>
      </c>
      <c r="M1748">
        <f>IFERROR(1 - PERCENTRANK(G:G,G1748),0)</f>
        <v/>
      </c>
      <c r="N1748">
        <f>IFERROR(1 - PERCENTRANK(H:H,H1748),0)</f>
        <v/>
      </c>
      <c r="O1748">
        <f>IFERROR(PERCENTRANK(I:I,I1748),0)</f>
        <v/>
      </c>
      <c r="P1748">
        <f>IFERROR(1 - PERCENTRANK(J:J,J1748),0)</f>
        <v/>
      </c>
      <c r="Q1748">
        <f>IFERROR(PERCENTRANK(K:K,K1748),0)</f>
        <v/>
      </c>
      <c r="R1748">
        <f>L1748*weight1+M1748*weight2+N1748*weight3+O1748*weight4+P1748*weight5+Q1748*weight6</f>
        <v/>
      </c>
    </row>
    <row r="1749" spans="1:18">
      <c r="A1749">
        <f>RANK(R1749,R:R)</f>
        <v/>
      </c>
      <c r="B1749" t="s">
        <v>19631</v>
      </c>
      <c r="C1749">
        <f>VLOOKUP(B1749,'Input - companies list'!B:L,2,FALSE)</f>
        <v/>
      </c>
      <c r="D1749">
        <f>VLOOKUP(B1749,'Input - companies list'!B:L,11,FALSE)</f>
        <v/>
      </c>
      <c r="E1749">
        <f>VLOOKUP(B1749,'Input - companies list'!B:E,4,FALSE)</f>
        <v/>
      </c>
      <c r="F1749">
        <f>SUMIFS('Input - target event report'!H:H,'Input - target event report'!B:B,B1749,'Input - target event report'!D:D, "Private Investment")</f>
        <v/>
      </c>
      <c r="G1749">
        <f>IF(I1749&lt;2, "N/A", (MAXIFS('Input - target event report'!E:E,'Input - target event report'!B:B,B:B,'Input - target event report'!D:D,"Private Investment")-MINIFS('Input - target event report'!E:E,'Input - target event report'!B:B,B:B,'Input - target event report'!D:D,"Private Investment"))/(I1749-1))</f>
        <v/>
      </c>
      <c r="H1749">
        <f>IF(MAXIFS('Input - target event report'!E:E,'Input - target event report'!B:B,B:B,'Input - target event report'!D:D,"Private Investment") = 0, "N/A", TODAY() - MAXIFS('Input - target event report'!E:E,'Input - target event report'!B:B,B:B,'Input - target event report'!D:D,"Private Investment"))</f>
        <v/>
      </c>
      <c r="I1749">
        <f>COUNTIFS('Input - target event report'!B:B,B1749,'Input - target event report'!D:D, "Private Investment")</f>
        <v/>
      </c>
      <c r="J1749">
        <f>INDEX('Input - companies list'!$1:$10000,MATCH(B1749,'Input - companies list'!B:B,0),MATCH("Flow",'Input - companies list'!$1:$1,0 ))</f>
        <v/>
      </c>
      <c r="K1749">
        <f>INDEX('Input - companies list'!$1:$10000,MATCH(B1749,'Input - companies list'!B:B,0),MATCH("Inter-Cluster Connectivity",'Input - companies list'!$1:$1,0 ))</f>
        <v/>
      </c>
      <c r="L1749">
        <f>IFERROR(PERCENTRANK(F:F,F1749),0)</f>
        <v/>
      </c>
      <c r="M1749">
        <f>IFERROR(1 - PERCENTRANK(G:G,G1749),0)</f>
        <v/>
      </c>
      <c r="N1749">
        <f>IFERROR(1 - PERCENTRANK(H:H,H1749),0)</f>
        <v/>
      </c>
      <c r="O1749">
        <f>IFERROR(PERCENTRANK(I:I,I1749),0)</f>
        <v/>
      </c>
      <c r="P1749">
        <f>IFERROR(1 - PERCENTRANK(J:J,J1749),0)</f>
        <v/>
      </c>
      <c r="Q1749">
        <f>IFERROR(PERCENTRANK(K:K,K1749),0)</f>
        <v/>
      </c>
      <c r="R1749">
        <f>L1749*weight1+M1749*weight2+N1749*weight3+O1749*weight4+P1749*weight5+Q1749*weight6</f>
        <v/>
      </c>
    </row>
    <row r="1750" spans="1:18">
      <c r="A1750">
        <f>RANK(R1750,R:R)</f>
        <v/>
      </c>
      <c r="B1750" t="s">
        <v>19643</v>
      </c>
      <c r="C1750">
        <f>VLOOKUP(B1750,'Input - companies list'!B:L,2,FALSE)</f>
        <v/>
      </c>
      <c r="D1750">
        <f>VLOOKUP(B1750,'Input - companies list'!B:L,11,FALSE)</f>
        <v/>
      </c>
      <c r="E1750">
        <f>VLOOKUP(B1750,'Input - companies list'!B:E,4,FALSE)</f>
        <v/>
      </c>
      <c r="F1750">
        <f>SUMIFS('Input - target event report'!H:H,'Input - target event report'!B:B,B1750,'Input - target event report'!D:D, "Private Investment")</f>
        <v/>
      </c>
      <c r="G1750">
        <f>IF(I1750&lt;2, "N/A", (MAXIFS('Input - target event report'!E:E,'Input - target event report'!B:B,B:B,'Input - target event report'!D:D,"Private Investment")-MINIFS('Input - target event report'!E:E,'Input - target event report'!B:B,B:B,'Input - target event report'!D:D,"Private Investment"))/(I1750-1))</f>
        <v/>
      </c>
      <c r="H1750">
        <f>IF(MAXIFS('Input - target event report'!E:E,'Input - target event report'!B:B,B:B,'Input - target event report'!D:D,"Private Investment") = 0, "N/A", TODAY() - MAXIFS('Input - target event report'!E:E,'Input - target event report'!B:B,B:B,'Input - target event report'!D:D,"Private Investment"))</f>
        <v/>
      </c>
      <c r="I1750">
        <f>COUNTIFS('Input - target event report'!B:B,B1750,'Input - target event report'!D:D, "Private Investment")</f>
        <v/>
      </c>
      <c r="J1750">
        <f>INDEX('Input - companies list'!$1:$10000,MATCH(B1750,'Input - companies list'!B:B,0),MATCH("Flow",'Input - companies list'!$1:$1,0 ))</f>
        <v/>
      </c>
      <c r="K1750">
        <f>INDEX('Input - companies list'!$1:$10000,MATCH(B1750,'Input - companies list'!B:B,0),MATCH("Inter-Cluster Connectivity",'Input - companies list'!$1:$1,0 ))</f>
        <v/>
      </c>
      <c r="L1750">
        <f>IFERROR(PERCENTRANK(F:F,F1750),0)</f>
        <v/>
      </c>
      <c r="M1750">
        <f>IFERROR(1 - PERCENTRANK(G:G,G1750),0)</f>
        <v/>
      </c>
      <c r="N1750">
        <f>IFERROR(1 - PERCENTRANK(H:H,H1750),0)</f>
        <v/>
      </c>
      <c r="O1750">
        <f>IFERROR(PERCENTRANK(I:I,I1750),0)</f>
        <v/>
      </c>
      <c r="P1750">
        <f>IFERROR(1 - PERCENTRANK(J:J,J1750),0)</f>
        <v/>
      </c>
      <c r="Q1750">
        <f>IFERROR(PERCENTRANK(K:K,K1750),0)</f>
        <v/>
      </c>
      <c r="R1750">
        <f>L1750*weight1+M1750*weight2+N1750*weight3+O1750*weight4+P1750*weight5+Q1750*weight6</f>
        <v/>
      </c>
    </row>
    <row r="1751" spans="1:18">
      <c r="A1751">
        <f>RANK(R1751,R:R)</f>
        <v/>
      </c>
      <c r="B1751" t="s">
        <v>19655</v>
      </c>
      <c r="C1751">
        <f>VLOOKUP(B1751,'Input - companies list'!B:L,2,FALSE)</f>
        <v/>
      </c>
      <c r="D1751">
        <f>VLOOKUP(B1751,'Input - companies list'!B:L,11,FALSE)</f>
        <v/>
      </c>
      <c r="E1751">
        <f>VLOOKUP(B1751,'Input - companies list'!B:E,4,FALSE)</f>
        <v/>
      </c>
      <c r="F1751">
        <f>SUMIFS('Input - target event report'!H:H,'Input - target event report'!B:B,B1751,'Input - target event report'!D:D, "Private Investment")</f>
        <v/>
      </c>
      <c r="G1751">
        <f>IF(I1751&lt;2, "N/A", (MAXIFS('Input - target event report'!E:E,'Input - target event report'!B:B,B:B,'Input - target event report'!D:D,"Private Investment")-MINIFS('Input - target event report'!E:E,'Input - target event report'!B:B,B:B,'Input - target event report'!D:D,"Private Investment"))/(I1751-1))</f>
        <v/>
      </c>
      <c r="H1751">
        <f>IF(MAXIFS('Input - target event report'!E:E,'Input - target event report'!B:B,B:B,'Input - target event report'!D:D,"Private Investment") = 0, "N/A", TODAY() - MAXIFS('Input - target event report'!E:E,'Input - target event report'!B:B,B:B,'Input - target event report'!D:D,"Private Investment"))</f>
        <v/>
      </c>
      <c r="I1751">
        <f>COUNTIFS('Input - target event report'!B:B,B1751,'Input - target event report'!D:D, "Private Investment")</f>
        <v/>
      </c>
      <c r="J1751">
        <f>INDEX('Input - companies list'!$1:$10000,MATCH(B1751,'Input - companies list'!B:B,0),MATCH("Flow",'Input - companies list'!$1:$1,0 ))</f>
        <v/>
      </c>
      <c r="K1751">
        <f>INDEX('Input - companies list'!$1:$10000,MATCH(B1751,'Input - companies list'!B:B,0),MATCH("Inter-Cluster Connectivity",'Input - companies list'!$1:$1,0 ))</f>
        <v/>
      </c>
      <c r="L1751">
        <f>IFERROR(PERCENTRANK(F:F,F1751),0)</f>
        <v/>
      </c>
      <c r="M1751">
        <f>IFERROR(1 - PERCENTRANK(G:G,G1751),0)</f>
        <v/>
      </c>
      <c r="N1751">
        <f>IFERROR(1 - PERCENTRANK(H:H,H1751),0)</f>
        <v/>
      </c>
      <c r="O1751">
        <f>IFERROR(PERCENTRANK(I:I,I1751),0)</f>
        <v/>
      </c>
      <c r="P1751">
        <f>IFERROR(1 - PERCENTRANK(J:J,J1751),0)</f>
        <v/>
      </c>
      <c r="Q1751">
        <f>IFERROR(PERCENTRANK(K:K,K1751),0)</f>
        <v/>
      </c>
      <c r="R1751">
        <f>L1751*weight1+M1751*weight2+N1751*weight3+O1751*weight4+P1751*weight5+Q1751*weight6</f>
        <v/>
      </c>
    </row>
    <row r="1752" spans="1:18">
      <c r="A1752">
        <f>RANK(R1752,R:R)</f>
        <v/>
      </c>
      <c r="B1752" t="s">
        <v>19668</v>
      </c>
      <c r="C1752">
        <f>VLOOKUP(B1752,'Input - companies list'!B:L,2,FALSE)</f>
        <v/>
      </c>
      <c r="D1752">
        <f>VLOOKUP(B1752,'Input - companies list'!B:L,11,FALSE)</f>
        <v/>
      </c>
      <c r="E1752">
        <f>VLOOKUP(B1752,'Input - companies list'!B:E,4,FALSE)</f>
        <v/>
      </c>
      <c r="F1752">
        <f>SUMIFS('Input - target event report'!H:H,'Input - target event report'!B:B,B1752,'Input - target event report'!D:D, "Private Investment")</f>
        <v/>
      </c>
      <c r="G1752">
        <f>IF(I1752&lt;2, "N/A", (MAXIFS('Input - target event report'!E:E,'Input - target event report'!B:B,B:B,'Input - target event report'!D:D,"Private Investment")-MINIFS('Input - target event report'!E:E,'Input - target event report'!B:B,B:B,'Input - target event report'!D:D,"Private Investment"))/(I1752-1))</f>
        <v/>
      </c>
      <c r="H1752">
        <f>IF(MAXIFS('Input - target event report'!E:E,'Input - target event report'!B:B,B:B,'Input - target event report'!D:D,"Private Investment") = 0, "N/A", TODAY() - MAXIFS('Input - target event report'!E:E,'Input - target event report'!B:B,B:B,'Input - target event report'!D:D,"Private Investment"))</f>
        <v/>
      </c>
      <c r="I1752">
        <f>COUNTIFS('Input - target event report'!B:B,B1752,'Input - target event report'!D:D, "Private Investment")</f>
        <v/>
      </c>
      <c r="J1752">
        <f>INDEX('Input - companies list'!$1:$10000,MATCH(B1752,'Input - companies list'!B:B,0),MATCH("Flow",'Input - companies list'!$1:$1,0 ))</f>
        <v/>
      </c>
      <c r="K1752">
        <f>INDEX('Input - companies list'!$1:$10000,MATCH(B1752,'Input - companies list'!B:B,0),MATCH("Inter-Cluster Connectivity",'Input - companies list'!$1:$1,0 ))</f>
        <v/>
      </c>
      <c r="L1752">
        <f>IFERROR(PERCENTRANK(F:F,F1752),0)</f>
        <v/>
      </c>
      <c r="M1752">
        <f>IFERROR(1 - PERCENTRANK(G:G,G1752),0)</f>
        <v/>
      </c>
      <c r="N1752">
        <f>IFERROR(1 - PERCENTRANK(H:H,H1752),0)</f>
        <v/>
      </c>
      <c r="O1752">
        <f>IFERROR(PERCENTRANK(I:I,I1752),0)</f>
        <v/>
      </c>
      <c r="P1752">
        <f>IFERROR(1 - PERCENTRANK(J:J,J1752),0)</f>
        <v/>
      </c>
      <c r="Q1752">
        <f>IFERROR(PERCENTRANK(K:K,K1752),0)</f>
        <v/>
      </c>
      <c r="R1752">
        <f>L1752*weight1+M1752*weight2+N1752*weight3+O1752*weight4+P1752*weight5+Q1752*weight6</f>
        <v/>
      </c>
    </row>
    <row r="1753" spans="1:18">
      <c r="A1753">
        <f>RANK(R1753,R:R)</f>
        <v/>
      </c>
      <c r="B1753" t="s">
        <v>19678</v>
      </c>
      <c r="C1753">
        <f>VLOOKUP(B1753,'Input - companies list'!B:L,2,FALSE)</f>
        <v/>
      </c>
      <c r="D1753">
        <f>VLOOKUP(B1753,'Input - companies list'!B:L,11,FALSE)</f>
        <v/>
      </c>
      <c r="E1753">
        <f>VLOOKUP(B1753,'Input - companies list'!B:E,4,FALSE)</f>
        <v/>
      </c>
      <c r="F1753">
        <f>SUMIFS('Input - target event report'!H:H,'Input - target event report'!B:B,B1753,'Input - target event report'!D:D, "Private Investment")</f>
        <v/>
      </c>
      <c r="G1753">
        <f>IF(I1753&lt;2, "N/A", (MAXIFS('Input - target event report'!E:E,'Input - target event report'!B:B,B:B,'Input - target event report'!D:D,"Private Investment")-MINIFS('Input - target event report'!E:E,'Input - target event report'!B:B,B:B,'Input - target event report'!D:D,"Private Investment"))/(I1753-1))</f>
        <v/>
      </c>
      <c r="H1753">
        <f>IF(MAXIFS('Input - target event report'!E:E,'Input - target event report'!B:B,B:B,'Input - target event report'!D:D,"Private Investment") = 0, "N/A", TODAY() - MAXIFS('Input - target event report'!E:E,'Input - target event report'!B:B,B:B,'Input - target event report'!D:D,"Private Investment"))</f>
        <v/>
      </c>
      <c r="I1753">
        <f>COUNTIFS('Input - target event report'!B:B,B1753,'Input - target event report'!D:D, "Private Investment")</f>
        <v/>
      </c>
      <c r="J1753">
        <f>INDEX('Input - companies list'!$1:$10000,MATCH(B1753,'Input - companies list'!B:B,0),MATCH("Flow",'Input - companies list'!$1:$1,0 ))</f>
        <v/>
      </c>
      <c r="K1753">
        <f>INDEX('Input - companies list'!$1:$10000,MATCH(B1753,'Input - companies list'!B:B,0),MATCH("Inter-Cluster Connectivity",'Input - companies list'!$1:$1,0 ))</f>
        <v/>
      </c>
      <c r="L1753">
        <f>IFERROR(PERCENTRANK(F:F,F1753),0)</f>
        <v/>
      </c>
      <c r="M1753">
        <f>IFERROR(1 - PERCENTRANK(G:G,G1753),0)</f>
        <v/>
      </c>
      <c r="N1753">
        <f>IFERROR(1 - PERCENTRANK(H:H,H1753),0)</f>
        <v/>
      </c>
      <c r="O1753">
        <f>IFERROR(PERCENTRANK(I:I,I1753),0)</f>
        <v/>
      </c>
      <c r="P1753">
        <f>IFERROR(1 - PERCENTRANK(J:J,J1753),0)</f>
        <v/>
      </c>
      <c r="Q1753">
        <f>IFERROR(PERCENTRANK(K:K,K1753),0)</f>
        <v/>
      </c>
      <c r="R1753">
        <f>L1753*weight1+M1753*weight2+N1753*weight3+O1753*weight4+P1753*weight5+Q1753*weight6</f>
        <v/>
      </c>
    </row>
    <row r="1754" spans="1:18">
      <c r="A1754">
        <f>RANK(R1754,R:R)</f>
        <v/>
      </c>
      <c r="B1754" t="s">
        <v>19688</v>
      </c>
      <c r="C1754">
        <f>VLOOKUP(B1754,'Input - companies list'!B:L,2,FALSE)</f>
        <v/>
      </c>
      <c r="D1754">
        <f>VLOOKUP(B1754,'Input - companies list'!B:L,11,FALSE)</f>
        <v/>
      </c>
      <c r="E1754">
        <f>VLOOKUP(B1754,'Input - companies list'!B:E,4,FALSE)</f>
        <v/>
      </c>
      <c r="F1754">
        <f>SUMIFS('Input - target event report'!H:H,'Input - target event report'!B:B,B1754,'Input - target event report'!D:D, "Private Investment")</f>
        <v/>
      </c>
      <c r="G1754">
        <f>IF(I1754&lt;2, "N/A", (MAXIFS('Input - target event report'!E:E,'Input - target event report'!B:B,B:B,'Input - target event report'!D:D,"Private Investment")-MINIFS('Input - target event report'!E:E,'Input - target event report'!B:B,B:B,'Input - target event report'!D:D,"Private Investment"))/(I1754-1))</f>
        <v/>
      </c>
      <c r="H1754">
        <f>IF(MAXIFS('Input - target event report'!E:E,'Input - target event report'!B:B,B:B,'Input - target event report'!D:D,"Private Investment") = 0, "N/A", TODAY() - MAXIFS('Input - target event report'!E:E,'Input - target event report'!B:B,B:B,'Input - target event report'!D:D,"Private Investment"))</f>
        <v/>
      </c>
      <c r="I1754">
        <f>COUNTIFS('Input - target event report'!B:B,B1754,'Input - target event report'!D:D, "Private Investment")</f>
        <v/>
      </c>
      <c r="J1754">
        <f>INDEX('Input - companies list'!$1:$10000,MATCH(B1754,'Input - companies list'!B:B,0),MATCH("Flow",'Input - companies list'!$1:$1,0 ))</f>
        <v/>
      </c>
      <c r="K1754">
        <f>INDEX('Input - companies list'!$1:$10000,MATCH(B1754,'Input - companies list'!B:B,0),MATCH("Inter-Cluster Connectivity",'Input - companies list'!$1:$1,0 ))</f>
        <v/>
      </c>
      <c r="L1754">
        <f>IFERROR(PERCENTRANK(F:F,F1754),0)</f>
        <v/>
      </c>
      <c r="M1754">
        <f>IFERROR(1 - PERCENTRANK(G:G,G1754),0)</f>
        <v/>
      </c>
      <c r="N1754">
        <f>IFERROR(1 - PERCENTRANK(H:H,H1754),0)</f>
        <v/>
      </c>
      <c r="O1754">
        <f>IFERROR(PERCENTRANK(I:I,I1754),0)</f>
        <v/>
      </c>
      <c r="P1754">
        <f>IFERROR(1 - PERCENTRANK(J:J,J1754),0)</f>
        <v/>
      </c>
      <c r="Q1754">
        <f>IFERROR(PERCENTRANK(K:K,K1754),0)</f>
        <v/>
      </c>
      <c r="R1754">
        <f>L1754*weight1+M1754*weight2+N1754*weight3+O1754*weight4+P1754*weight5+Q1754*weight6</f>
        <v/>
      </c>
    </row>
    <row r="1755" spans="1:18">
      <c r="A1755">
        <f>RANK(R1755,R:R)</f>
        <v/>
      </c>
      <c r="B1755" t="s">
        <v>19701</v>
      </c>
      <c r="C1755">
        <f>VLOOKUP(B1755,'Input - companies list'!B:L,2,FALSE)</f>
        <v/>
      </c>
      <c r="D1755">
        <f>VLOOKUP(B1755,'Input - companies list'!B:L,11,FALSE)</f>
        <v/>
      </c>
      <c r="E1755">
        <f>VLOOKUP(B1755,'Input - companies list'!B:E,4,FALSE)</f>
        <v/>
      </c>
      <c r="F1755">
        <f>SUMIFS('Input - target event report'!H:H,'Input - target event report'!B:B,B1755,'Input - target event report'!D:D, "Private Investment")</f>
        <v/>
      </c>
      <c r="G1755">
        <f>IF(I1755&lt;2, "N/A", (MAXIFS('Input - target event report'!E:E,'Input - target event report'!B:B,B:B,'Input - target event report'!D:D,"Private Investment")-MINIFS('Input - target event report'!E:E,'Input - target event report'!B:B,B:B,'Input - target event report'!D:D,"Private Investment"))/(I1755-1))</f>
        <v/>
      </c>
      <c r="H1755">
        <f>IF(MAXIFS('Input - target event report'!E:E,'Input - target event report'!B:B,B:B,'Input - target event report'!D:D,"Private Investment") = 0, "N/A", TODAY() - MAXIFS('Input - target event report'!E:E,'Input - target event report'!B:B,B:B,'Input - target event report'!D:D,"Private Investment"))</f>
        <v/>
      </c>
      <c r="I1755">
        <f>COUNTIFS('Input - target event report'!B:B,B1755,'Input - target event report'!D:D, "Private Investment")</f>
        <v/>
      </c>
      <c r="J1755">
        <f>INDEX('Input - companies list'!$1:$10000,MATCH(B1755,'Input - companies list'!B:B,0),MATCH("Flow",'Input - companies list'!$1:$1,0 ))</f>
        <v/>
      </c>
      <c r="K1755">
        <f>INDEX('Input - companies list'!$1:$10000,MATCH(B1755,'Input - companies list'!B:B,0),MATCH("Inter-Cluster Connectivity",'Input - companies list'!$1:$1,0 ))</f>
        <v/>
      </c>
      <c r="L1755">
        <f>IFERROR(PERCENTRANK(F:F,F1755),0)</f>
        <v/>
      </c>
      <c r="M1755">
        <f>IFERROR(1 - PERCENTRANK(G:G,G1755),0)</f>
        <v/>
      </c>
      <c r="N1755">
        <f>IFERROR(1 - PERCENTRANK(H:H,H1755),0)</f>
        <v/>
      </c>
      <c r="O1755">
        <f>IFERROR(PERCENTRANK(I:I,I1755),0)</f>
        <v/>
      </c>
      <c r="P1755">
        <f>IFERROR(1 - PERCENTRANK(J:J,J1755),0)</f>
        <v/>
      </c>
      <c r="Q1755">
        <f>IFERROR(PERCENTRANK(K:K,K1755),0)</f>
        <v/>
      </c>
      <c r="R1755">
        <f>L1755*weight1+M1755*weight2+N1755*weight3+O1755*weight4+P1755*weight5+Q1755*weight6</f>
        <v/>
      </c>
    </row>
    <row r="1756" spans="1:18">
      <c r="A1756">
        <f>RANK(R1756,R:R)</f>
        <v/>
      </c>
      <c r="B1756" t="s">
        <v>19712</v>
      </c>
      <c r="C1756">
        <f>VLOOKUP(B1756,'Input - companies list'!B:L,2,FALSE)</f>
        <v/>
      </c>
      <c r="D1756">
        <f>VLOOKUP(B1756,'Input - companies list'!B:L,11,FALSE)</f>
        <v/>
      </c>
      <c r="E1756">
        <f>VLOOKUP(B1756,'Input - companies list'!B:E,4,FALSE)</f>
        <v/>
      </c>
      <c r="F1756">
        <f>SUMIFS('Input - target event report'!H:H,'Input - target event report'!B:B,B1756,'Input - target event report'!D:D, "Private Investment")</f>
        <v/>
      </c>
      <c r="G1756">
        <f>IF(I1756&lt;2, "N/A", (MAXIFS('Input - target event report'!E:E,'Input - target event report'!B:B,B:B,'Input - target event report'!D:D,"Private Investment")-MINIFS('Input - target event report'!E:E,'Input - target event report'!B:B,B:B,'Input - target event report'!D:D,"Private Investment"))/(I1756-1))</f>
        <v/>
      </c>
      <c r="H1756">
        <f>IF(MAXIFS('Input - target event report'!E:E,'Input - target event report'!B:B,B:B,'Input - target event report'!D:D,"Private Investment") = 0, "N/A", TODAY() - MAXIFS('Input - target event report'!E:E,'Input - target event report'!B:B,B:B,'Input - target event report'!D:D,"Private Investment"))</f>
        <v/>
      </c>
      <c r="I1756">
        <f>COUNTIFS('Input - target event report'!B:B,B1756,'Input - target event report'!D:D, "Private Investment")</f>
        <v/>
      </c>
      <c r="J1756">
        <f>INDEX('Input - companies list'!$1:$10000,MATCH(B1756,'Input - companies list'!B:B,0),MATCH("Flow",'Input - companies list'!$1:$1,0 ))</f>
        <v/>
      </c>
      <c r="K1756">
        <f>INDEX('Input - companies list'!$1:$10000,MATCH(B1756,'Input - companies list'!B:B,0),MATCH("Inter-Cluster Connectivity",'Input - companies list'!$1:$1,0 ))</f>
        <v/>
      </c>
      <c r="L1756">
        <f>IFERROR(PERCENTRANK(F:F,F1756),0)</f>
        <v/>
      </c>
      <c r="M1756">
        <f>IFERROR(1 - PERCENTRANK(G:G,G1756),0)</f>
        <v/>
      </c>
      <c r="N1756">
        <f>IFERROR(1 - PERCENTRANK(H:H,H1756),0)</f>
        <v/>
      </c>
      <c r="O1756">
        <f>IFERROR(PERCENTRANK(I:I,I1756),0)</f>
        <v/>
      </c>
      <c r="P1756">
        <f>IFERROR(1 - PERCENTRANK(J:J,J1756),0)</f>
        <v/>
      </c>
      <c r="Q1756">
        <f>IFERROR(PERCENTRANK(K:K,K1756),0)</f>
        <v/>
      </c>
      <c r="R1756">
        <f>L1756*weight1+M1756*weight2+N1756*weight3+O1756*weight4+P1756*weight5+Q1756*weight6</f>
        <v/>
      </c>
    </row>
    <row r="1757" spans="1:18">
      <c r="A1757">
        <f>RANK(R1757,R:R)</f>
        <v/>
      </c>
      <c r="B1757" t="s">
        <v>19724</v>
      </c>
      <c r="C1757">
        <f>VLOOKUP(B1757,'Input - companies list'!B:L,2,FALSE)</f>
        <v/>
      </c>
      <c r="D1757">
        <f>VLOOKUP(B1757,'Input - companies list'!B:L,11,FALSE)</f>
        <v/>
      </c>
      <c r="E1757">
        <f>VLOOKUP(B1757,'Input - companies list'!B:E,4,FALSE)</f>
        <v/>
      </c>
      <c r="F1757">
        <f>SUMIFS('Input - target event report'!H:H,'Input - target event report'!B:B,B1757,'Input - target event report'!D:D, "Private Investment")</f>
        <v/>
      </c>
      <c r="G1757">
        <f>IF(I1757&lt;2, "N/A", (MAXIFS('Input - target event report'!E:E,'Input - target event report'!B:B,B:B,'Input - target event report'!D:D,"Private Investment")-MINIFS('Input - target event report'!E:E,'Input - target event report'!B:B,B:B,'Input - target event report'!D:D,"Private Investment"))/(I1757-1))</f>
        <v/>
      </c>
      <c r="H1757">
        <f>IF(MAXIFS('Input - target event report'!E:E,'Input - target event report'!B:B,B:B,'Input - target event report'!D:D,"Private Investment") = 0, "N/A", TODAY() - MAXIFS('Input - target event report'!E:E,'Input - target event report'!B:B,B:B,'Input - target event report'!D:D,"Private Investment"))</f>
        <v/>
      </c>
      <c r="I1757">
        <f>COUNTIFS('Input - target event report'!B:B,B1757,'Input - target event report'!D:D, "Private Investment")</f>
        <v/>
      </c>
      <c r="J1757">
        <f>INDEX('Input - companies list'!$1:$10000,MATCH(B1757,'Input - companies list'!B:B,0),MATCH("Flow",'Input - companies list'!$1:$1,0 ))</f>
        <v/>
      </c>
      <c r="K1757">
        <f>INDEX('Input - companies list'!$1:$10000,MATCH(B1757,'Input - companies list'!B:B,0),MATCH("Inter-Cluster Connectivity",'Input - companies list'!$1:$1,0 ))</f>
        <v/>
      </c>
      <c r="L1757">
        <f>IFERROR(PERCENTRANK(F:F,F1757),0)</f>
        <v/>
      </c>
      <c r="M1757">
        <f>IFERROR(1 - PERCENTRANK(G:G,G1757),0)</f>
        <v/>
      </c>
      <c r="N1757">
        <f>IFERROR(1 - PERCENTRANK(H:H,H1757),0)</f>
        <v/>
      </c>
      <c r="O1757">
        <f>IFERROR(PERCENTRANK(I:I,I1757),0)</f>
        <v/>
      </c>
      <c r="P1757">
        <f>IFERROR(1 - PERCENTRANK(J:J,J1757),0)</f>
        <v/>
      </c>
      <c r="Q1757">
        <f>IFERROR(PERCENTRANK(K:K,K1757),0)</f>
        <v/>
      </c>
      <c r="R1757">
        <f>L1757*weight1+M1757*weight2+N1757*weight3+O1757*weight4+P1757*weight5+Q1757*weight6</f>
        <v/>
      </c>
    </row>
    <row r="1758" spans="1:18">
      <c r="A1758">
        <f>RANK(R1758,R:R)</f>
        <v/>
      </c>
      <c r="B1758" t="s">
        <v>19733</v>
      </c>
      <c r="C1758">
        <f>VLOOKUP(B1758,'Input - companies list'!B:L,2,FALSE)</f>
        <v/>
      </c>
      <c r="D1758">
        <f>VLOOKUP(B1758,'Input - companies list'!B:L,11,FALSE)</f>
        <v/>
      </c>
      <c r="E1758">
        <f>VLOOKUP(B1758,'Input - companies list'!B:E,4,FALSE)</f>
        <v/>
      </c>
      <c r="F1758">
        <f>SUMIFS('Input - target event report'!H:H,'Input - target event report'!B:B,B1758,'Input - target event report'!D:D, "Private Investment")</f>
        <v/>
      </c>
      <c r="G1758">
        <f>IF(I1758&lt;2, "N/A", (MAXIFS('Input - target event report'!E:E,'Input - target event report'!B:B,B:B,'Input - target event report'!D:D,"Private Investment")-MINIFS('Input - target event report'!E:E,'Input - target event report'!B:B,B:B,'Input - target event report'!D:D,"Private Investment"))/(I1758-1))</f>
        <v/>
      </c>
      <c r="H1758">
        <f>IF(MAXIFS('Input - target event report'!E:E,'Input - target event report'!B:B,B:B,'Input - target event report'!D:D,"Private Investment") = 0, "N/A", TODAY() - MAXIFS('Input - target event report'!E:E,'Input - target event report'!B:B,B:B,'Input - target event report'!D:D,"Private Investment"))</f>
        <v/>
      </c>
      <c r="I1758">
        <f>COUNTIFS('Input - target event report'!B:B,B1758,'Input - target event report'!D:D, "Private Investment")</f>
        <v/>
      </c>
      <c r="J1758">
        <f>INDEX('Input - companies list'!$1:$10000,MATCH(B1758,'Input - companies list'!B:B,0),MATCH("Flow",'Input - companies list'!$1:$1,0 ))</f>
        <v/>
      </c>
      <c r="K1758">
        <f>INDEX('Input - companies list'!$1:$10000,MATCH(B1758,'Input - companies list'!B:B,0),MATCH("Inter-Cluster Connectivity",'Input - companies list'!$1:$1,0 ))</f>
        <v/>
      </c>
      <c r="L1758">
        <f>IFERROR(PERCENTRANK(F:F,F1758),0)</f>
        <v/>
      </c>
      <c r="M1758">
        <f>IFERROR(1 - PERCENTRANK(G:G,G1758),0)</f>
        <v/>
      </c>
      <c r="N1758">
        <f>IFERROR(1 - PERCENTRANK(H:H,H1758),0)</f>
        <v/>
      </c>
      <c r="O1758">
        <f>IFERROR(PERCENTRANK(I:I,I1758),0)</f>
        <v/>
      </c>
      <c r="P1758">
        <f>IFERROR(1 - PERCENTRANK(J:J,J1758),0)</f>
        <v/>
      </c>
      <c r="Q1758">
        <f>IFERROR(PERCENTRANK(K:K,K1758),0)</f>
        <v/>
      </c>
      <c r="R1758">
        <f>L1758*weight1+M1758*weight2+N1758*weight3+O1758*weight4+P1758*weight5+Q1758*weight6</f>
        <v/>
      </c>
    </row>
    <row r="1759" spans="1:18">
      <c r="A1759">
        <f>RANK(R1759,R:R)</f>
        <v/>
      </c>
      <c r="B1759" t="s">
        <v>19742</v>
      </c>
      <c r="C1759">
        <f>VLOOKUP(B1759,'Input - companies list'!B:L,2,FALSE)</f>
        <v/>
      </c>
      <c r="D1759">
        <f>VLOOKUP(B1759,'Input - companies list'!B:L,11,FALSE)</f>
        <v/>
      </c>
      <c r="E1759">
        <f>VLOOKUP(B1759,'Input - companies list'!B:E,4,FALSE)</f>
        <v/>
      </c>
      <c r="F1759">
        <f>SUMIFS('Input - target event report'!H:H,'Input - target event report'!B:B,B1759,'Input - target event report'!D:D, "Private Investment")</f>
        <v/>
      </c>
      <c r="G1759">
        <f>IF(I1759&lt;2, "N/A", (MAXIFS('Input - target event report'!E:E,'Input - target event report'!B:B,B:B,'Input - target event report'!D:D,"Private Investment")-MINIFS('Input - target event report'!E:E,'Input - target event report'!B:B,B:B,'Input - target event report'!D:D,"Private Investment"))/(I1759-1))</f>
        <v/>
      </c>
      <c r="H1759">
        <f>IF(MAXIFS('Input - target event report'!E:E,'Input - target event report'!B:B,B:B,'Input - target event report'!D:D,"Private Investment") = 0, "N/A", TODAY() - MAXIFS('Input - target event report'!E:E,'Input - target event report'!B:B,B:B,'Input - target event report'!D:D,"Private Investment"))</f>
        <v/>
      </c>
      <c r="I1759">
        <f>COUNTIFS('Input - target event report'!B:B,B1759,'Input - target event report'!D:D, "Private Investment")</f>
        <v/>
      </c>
      <c r="J1759">
        <f>INDEX('Input - companies list'!$1:$10000,MATCH(B1759,'Input - companies list'!B:B,0),MATCH("Flow",'Input - companies list'!$1:$1,0 ))</f>
        <v/>
      </c>
      <c r="K1759">
        <f>INDEX('Input - companies list'!$1:$10000,MATCH(B1759,'Input - companies list'!B:B,0),MATCH("Inter-Cluster Connectivity",'Input - companies list'!$1:$1,0 ))</f>
        <v/>
      </c>
      <c r="L1759">
        <f>IFERROR(PERCENTRANK(F:F,F1759),0)</f>
        <v/>
      </c>
      <c r="M1759">
        <f>IFERROR(1 - PERCENTRANK(G:G,G1759),0)</f>
        <v/>
      </c>
      <c r="N1759">
        <f>IFERROR(1 - PERCENTRANK(H:H,H1759),0)</f>
        <v/>
      </c>
      <c r="O1759">
        <f>IFERROR(PERCENTRANK(I:I,I1759),0)</f>
        <v/>
      </c>
      <c r="P1759">
        <f>IFERROR(1 - PERCENTRANK(J:J,J1759),0)</f>
        <v/>
      </c>
      <c r="Q1759">
        <f>IFERROR(PERCENTRANK(K:K,K1759),0)</f>
        <v/>
      </c>
      <c r="R1759">
        <f>L1759*weight1+M1759*weight2+N1759*weight3+O1759*weight4+P1759*weight5+Q1759*weight6</f>
        <v/>
      </c>
    </row>
    <row r="1760" spans="1:18">
      <c r="A1760">
        <f>RANK(R1760,R:R)</f>
        <v/>
      </c>
      <c r="B1760" t="s">
        <v>19753</v>
      </c>
      <c r="C1760">
        <f>VLOOKUP(B1760,'Input - companies list'!B:L,2,FALSE)</f>
        <v/>
      </c>
      <c r="D1760">
        <f>VLOOKUP(B1760,'Input - companies list'!B:L,11,FALSE)</f>
        <v/>
      </c>
      <c r="E1760">
        <f>VLOOKUP(B1760,'Input - companies list'!B:E,4,FALSE)</f>
        <v/>
      </c>
      <c r="F1760">
        <f>SUMIFS('Input - target event report'!H:H,'Input - target event report'!B:B,B1760,'Input - target event report'!D:D, "Private Investment")</f>
        <v/>
      </c>
      <c r="G1760">
        <f>IF(I1760&lt;2, "N/A", (MAXIFS('Input - target event report'!E:E,'Input - target event report'!B:B,B:B,'Input - target event report'!D:D,"Private Investment")-MINIFS('Input - target event report'!E:E,'Input - target event report'!B:B,B:B,'Input - target event report'!D:D,"Private Investment"))/(I1760-1))</f>
        <v/>
      </c>
      <c r="H1760">
        <f>IF(MAXIFS('Input - target event report'!E:E,'Input - target event report'!B:B,B:B,'Input - target event report'!D:D,"Private Investment") = 0, "N/A", TODAY() - MAXIFS('Input - target event report'!E:E,'Input - target event report'!B:B,B:B,'Input - target event report'!D:D,"Private Investment"))</f>
        <v/>
      </c>
      <c r="I1760">
        <f>COUNTIFS('Input - target event report'!B:B,B1760,'Input - target event report'!D:D, "Private Investment")</f>
        <v/>
      </c>
      <c r="J1760">
        <f>INDEX('Input - companies list'!$1:$10000,MATCH(B1760,'Input - companies list'!B:B,0),MATCH("Flow",'Input - companies list'!$1:$1,0 ))</f>
        <v/>
      </c>
      <c r="K1760">
        <f>INDEX('Input - companies list'!$1:$10000,MATCH(B1760,'Input - companies list'!B:B,0),MATCH("Inter-Cluster Connectivity",'Input - companies list'!$1:$1,0 ))</f>
        <v/>
      </c>
      <c r="L1760">
        <f>IFERROR(PERCENTRANK(F:F,F1760),0)</f>
        <v/>
      </c>
      <c r="M1760">
        <f>IFERROR(1 - PERCENTRANK(G:G,G1760),0)</f>
        <v/>
      </c>
      <c r="N1760">
        <f>IFERROR(1 - PERCENTRANK(H:H,H1760),0)</f>
        <v/>
      </c>
      <c r="O1760">
        <f>IFERROR(PERCENTRANK(I:I,I1760),0)</f>
        <v/>
      </c>
      <c r="P1760">
        <f>IFERROR(1 - PERCENTRANK(J:J,J1760),0)</f>
        <v/>
      </c>
      <c r="Q1760">
        <f>IFERROR(PERCENTRANK(K:K,K1760),0)</f>
        <v/>
      </c>
      <c r="R1760">
        <f>L1760*weight1+M1760*weight2+N1760*weight3+O1760*weight4+P1760*weight5+Q1760*weight6</f>
        <v/>
      </c>
    </row>
    <row r="1761" spans="1:18">
      <c r="A1761">
        <f>RANK(R1761,R:R)</f>
        <v/>
      </c>
      <c r="B1761" t="s">
        <v>19764</v>
      </c>
      <c r="C1761">
        <f>VLOOKUP(B1761,'Input - companies list'!B:L,2,FALSE)</f>
        <v/>
      </c>
      <c r="D1761">
        <f>VLOOKUP(B1761,'Input - companies list'!B:L,11,FALSE)</f>
        <v/>
      </c>
      <c r="E1761">
        <f>VLOOKUP(B1761,'Input - companies list'!B:E,4,FALSE)</f>
        <v/>
      </c>
      <c r="F1761">
        <f>SUMIFS('Input - target event report'!H:H,'Input - target event report'!B:B,B1761,'Input - target event report'!D:D, "Private Investment")</f>
        <v/>
      </c>
      <c r="G1761">
        <f>IF(I1761&lt;2, "N/A", (MAXIFS('Input - target event report'!E:E,'Input - target event report'!B:B,B:B,'Input - target event report'!D:D,"Private Investment")-MINIFS('Input - target event report'!E:E,'Input - target event report'!B:B,B:B,'Input - target event report'!D:D,"Private Investment"))/(I1761-1))</f>
        <v/>
      </c>
      <c r="H1761">
        <f>IF(MAXIFS('Input - target event report'!E:E,'Input - target event report'!B:B,B:B,'Input - target event report'!D:D,"Private Investment") = 0, "N/A", TODAY() - MAXIFS('Input - target event report'!E:E,'Input - target event report'!B:B,B:B,'Input - target event report'!D:D,"Private Investment"))</f>
        <v/>
      </c>
      <c r="I1761">
        <f>COUNTIFS('Input - target event report'!B:B,B1761,'Input - target event report'!D:D, "Private Investment")</f>
        <v/>
      </c>
      <c r="J1761">
        <f>INDEX('Input - companies list'!$1:$10000,MATCH(B1761,'Input - companies list'!B:B,0),MATCH("Flow",'Input - companies list'!$1:$1,0 ))</f>
        <v/>
      </c>
      <c r="K1761">
        <f>INDEX('Input - companies list'!$1:$10000,MATCH(B1761,'Input - companies list'!B:B,0),MATCH("Inter-Cluster Connectivity",'Input - companies list'!$1:$1,0 ))</f>
        <v/>
      </c>
      <c r="L1761">
        <f>IFERROR(PERCENTRANK(F:F,F1761),0)</f>
        <v/>
      </c>
      <c r="M1761">
        <f>IFERROR(1 - PERCENTRANK(G:G,G1761),0)</f>
        <v/>
      </c>
      <c r="N1761">
        <f>IFERROR(1 - PERCENTRANK(H:H,H1761),0)</f>
        <v/>
      </c>
      <c r="O1761">
        <f>IFERROR(PERCENTRANK(I:I,I1761),0)</f>
        <v/>
      </c>
      <c r="P1761">
        <f>IFERROR(1 - PERCENTRANK(J:J,J1761),0)</f>
        <v/>
      </c>
      <c r="Q1761">
        <f>IFERROR(PERCENTRANK(K:K,K1761),0)</f>
        <v/>
      </c>
      <c r="R1761">
        <f>L1761*weight1+M1761*weight2+N1761*weight3+O1761*weight4+P1761*weight5+Q1761*weight6</f>
        <v/>
      </c>
    </row>
    <row r="1762" spans="1:18">
      <c r="A1762">
        <f>RANK(R1762,R:R)</f>
        <v/>
      </c>
      <c r="B1762" t="s">
        <v>19776</v>
      </c>
      <c r="C1762">
        <f>VLOOKUP(B1762,'Input - companies list'!B:L,2,FALSE)</f>
        <v/>
      </c>
      <c r="D1762">
        <f>VLOOKUP(B1762,'Input - companies list'!B:L,11,FALSE)</f>
        <v/>
      </c>
      <c r="E1762">
        <f>VLOOKUP(B1762,'Input - companies list'!B:E,4,FALSE)</f>
        <v/>
      </c>
      <c r="F1762">
        <f>SUMIFS('Input - target event report'!H:H,'Input - target event report'!B:B,B1762,'Input - target event report'!D:D, "Private Investment")</f>
        <v/>
      </c>
      <c r="G1762">
        <f>IF(I1762&lt;2, "N/A", (MAXIFS('Input - target event report'!E:E,'Input - target event report'!B:B,B:B,'Input - target event report'!D:D,"Private Investment")-MINIFS('Input - target event report'!E:E,'Input - target event report'!B:B,B:B,'Input - target event report'!D:D,"Private Investment"))/(I1762-1))</f>
        <v/>
      </c>
      <c r="H1762">
        <f>IF(MAXIFS('Input - target event report'!E:E,'Input - target event report'!B:B,B:B,'Input - target event report'!D:D,"Private Investment") = 0, "N/A", TODAY() - MAXIFS('Input - target event report'!E:E,'Input - target event report'!B:B,B:B,'Input - target event report'!D:D,"Private Investment"))</f>
        <v/>
      </c>
      <c r="I1762">
        <f>COUNTIFS('Input - target event report'!B:B,B1762,'Input - target event report'!D:D, "Private Investment")</f>
        <v/>
      </c>
      <c r="J1762">
        <f>INDEX('Input - companies list'!$1:$10000,MATCH(B1762,'Input - companies list'!B:B,0),MATCH("Flow",'Input - companies list'!$1:$1,0 ))</f>
        <v/>
      </c>
      <c r="K1762">
        <f>INDEX('Input - companies list'!$1:$10000,MATCH(B1762,'Input - companies list'!B:B,0),MATCH("Inter-Cluster Connectivity",'Input - companies list'!$1:$1,0 ))</f>
        <v/>
      </c>
      <c r="L1762">
        <f>IFERROR(PERCENTRANK(F:F,F1762),0)</f>
        <v/>
      </c>
      <c r="M1762">
        <f>IFERROR(1 - PERCENTRANK(G:G,G1762),0)</f>
        <v/>
      </c>
      <c r="N1762">
        <f>IFERROR(1 - PERCENTRANK(H:H,H1762),0)</f>
        <v/>
      </c>
      <c r="O1762">
        <f>IFERROR(PERCENTRANK(I:I,I1762),0)</f>
        <v/>
      </c>
      <c r="P1762">
        <f>IFERROR(1 - PERCENTRANK(J:J,J1762),0)</f>
        <v/>
      </c>
      <c r="Q1762">
        <f>IFERROR(PERCENTRANK(K:K,K1762),0)</f>
        <v/>
      </c>
      <c r="R1762">
        <f>L1762*weight1+M1762*weight2+N1762*weight3+O1762*weight4+P1762*weight5+Q1762*weight6</f>
        <v/>
      </c>
    </row>
    <row r="1763" spans="1:18">
      <c r="A1763">
        <f>RANK(R1763,R:R)</f>
        <v/>
      </c>
      <c r="B1763" t="s">
        <v>19786</v>
      </c>
      <c r="C1763">
        <f>VLOOKUP(B1763,'Input - companies list'!B:L,2,FALSE)</f>
        <v/>
      </c>
      <c r="D1763">
        <f>VLOOKUP(B1763,'Input - companies list'!B:L,11,FALSE)</f>
        <v/>
      </c>
      <c r="E1763">
        <f>VLOOKUP(B1763,'Input - companies list'!B:E,4,FALSE)</f>
        <v/>
      </c>
      <c r="F1763">
        <f>SUMIFS('Input - target event report'!H:H,'Input - target event report'!B:B,B1763,'Input - target event report'!D:D, "Private Investment")</f>
        <v/>
      </c>
      <c r="G1763">
        <f>IF(I1763&lt;2, "N/A", (MAXIFS('Input - target event report'!E:E,'Input - target event report'!B:B,B:B,'Input - target event report'!D:D,"Private Investment")-MINIFS('Input - target event report'!E:E,'Input - target event report'!B:B,B:B,'Input - target event report'!D:D,"Private Investment"))/(I1763-1))</f>
        <v/>
      </c>
      <c r="H1763">
        <f>IF(MAXIFS('Input - target event report'!E:E,'Input - target event report'!B:B,B:B,'Input - target event report'!D:D,"Private Investment") = 0, "N/A", TODAY() - MAXIFS('Input - target event report'!E:E,'Input - target event report'!B:B,B:B,'Input - target event report'!D:D,"Private Investment"))</f>
        <v/>
      </c>
      <c r="I1763">
        <f>COUNTIFS('Input - target event report'!B:B,B1763,'Input - target event report'!D:D, "Private Investment")</f>
        <v/>
      </c>
      <c r="J1763">
        <f>INDEX('Input - companies list'!$1:$10000,MATCH(B1763,'Input - companies list'!B:B,0),MATCH("Flow",'Input - companies list'!$1:$1,0 ))</f>
        <v/>
      </c>
      <c r="K1763">
        <f>INDEX('Input - companies list'!$1:$10000,MATCH(B1763,'Input - companies list'!B:B,0),MATCH("Inter-Cluster Connectivity",'Input - companies list'!$1:$1,0 ))</f>
        <v/>
      </c>
      <c r="L1763">
        <f>IFERROR(PERCENTRANK(F:F,F1763),0)</f>
        <v/>
      </c>
      <c r="M1763">
        <f>IFERROR(1 - PERCENTRANK(G:G,G1763),0)</f>
        <v/>
      </c>
      <c r="N1763">
        <f>IFERROR(1 - PERCENTRANK(H:H,H1763),0)</f>
        <v/>
      </c>
      <c r="O1763">
        <f>IFERROR(PERCENTRANK(I:I,I1763),0)</f>
        <v/>
      </c>
      <c r="P1763">
        <f>IFERROR(1 - PERCENTRANK(J:J,J1763),0)</f>
        <v/>
      </c>
      <c r="Q1763">
        <f>IFERROR(PERCENTRANK(K:K,K1763),0)</f>
        <v/>
      </c>
      <c r="R1763">
        <f>L1763*weight1+M1763*weight2+N1763*weight3+O1763*weight4+P1763*weight5+Q1763*weight6</f>
        <v/>
      </c>
    </row>
    <row r="1764" spans="1:18">
      <c r="A1764">
        <f>RANK(R1764,R:R)</f>
        <v/>
      </c>
      <c r="B1764" t="s">
        <v>19799</v>
      </c>
      <c r="C1764">
        <f>VLOOKUP(B1764,'Input - companies list'!B:L,2,FALSE)</f>
        <v/>
      </c>
      <c r="D1764">
        <f>VLOOKUP(B1764,'Input - companies list'!B:L,11,FALSE)</f>
        <v/>
      </c>
      <c r="E1764">
        <f>VLOOKUP(B1764,'Input - companies list'!B:E,4,FALSE)</f>
        <v/>
      </c>
      <c r="F1764">
        <f>SUMIFS('Input - target event report'!H:H,'Input - target event report'!B:B,B1764,'Input - target event report'!D:D, "Private Investment")</f>
        <v/>
      </c>
      <c r="G1764">
        <f>IF(I1764&lt;2, "N/A", (MAXIFS('Input - target event report'!E:E,'Input - target event report'!B:B,B:B,'Input - target event report'!D:D,"Private Investment")-MINIFS('Input - target event report'!E:E,'Input - target event report'!B:B,B:B,'Input - target event report'!D:D,"Private Investment"))/(I1764-1))</f>
        <v/>
      </c>
      <c r="H1764">
        <f>IF(MAXIFS('Input - target event report'!E:E,'Input - target event report'!B:B,B:B,'Input - target event report'!D:D,"Private Investment") = 0, "N/A", TODAY() - MAXIFS('Input - target event report'!E:E,'Input - target event report'!B:B,B:B,'Input - target event report'!D:D,"Private Investment"))</f>
        <v/>
      </c>
      <c r="I1764">
        <f>COUNTIFS('Input - target event report'!B:B,B1764,'Input - target event report'!D:D, "Private Investment")</f>
        <v/>
      </c>
      <c r="J1764">
        <f>INDEX('Input - companies list'!$1:$10000,MATCH(B1764,'Input - companies list'!B:B,0),MATCH("Flow",'Input - companies list'!$1:$1,0 ))</f>
        <v/>
      </c>
      <c r="K1764">
        <f>INDEX('Input - companies list'!$1:$10000,MATCH(B1764,'Input - companies list'!B:B,0),MATCH("Inter-Cluster Connectivity",'Input - companies list'!$1:$1,0 ))</f>
        <v/>
      </c>
      <c r="L1764">
        <f>IFERROR(PERCENTRANK(F:F,F1764),0)</f>
        <v/>
      </c>
      <c r="M1764">
        <f>IFERROR(1 - PERCENTRANK(G:G,G1764),0)</f>
        <v/>
      </c>
      <c r="N1764">
        <f>IFERROR(1 - PERCENTRANK(H:H,H1764),0)</f>
        <v/>
      </c>
      <c r="O1764">
        <f>IFERROR(PERCENTRANK(I:I,I1764),0)</f>
        <v/>
      </c>
      <c r="P1764">
        <f>IFERROR(1 - PERCENTRANK(J:J,J1764),0)</f>
        <v/>
      </c>
      <c r="Q1764">
        <f>IFERROR(PERCENTRANK(K:K,K1764),0)</f>
        <v/>
      </c>
      <c r="R1764">
        <f>L1764*weight1+M1764*weight2+N1764*weight3+O1764*weight4+P1764*weight5+Q1764*weight6</f>
        <v/>
      </c>
    </row>
    <row r="1765" spans="1:18">
      <c r="A1765">
        <f>RANK(R1765,R:R)</f>
        <v/>
      </c>
      <c r="B1765" t="s">
        <v>19809</v>
      </c>
      <c r="C1765">
        <f>VLOOKUP(B1765,'Input - companies list'!B:L,2,FALSE)</f>
        <v/>
      </c>
      <c r="D1765">
        <f>VLOOKUP(B1765,'Input - companies list'!B:L,11,FALSE)</f>
        <v/>
      </c>
      <c r="E1765">
        <f>VLOOKUP(B1765,'Input - companies list'!B:E,4,FALSE)</f>
        <v/>
      </c>
      <c r="F1765">
        <f>SUMIFS('Input - target event report'!H:H,'Input - target event report'!B:B,B1765,'Input - target event report'!D:D, "Private Investment")</f>
        <v/>
      </c>
      <c r="G1765">
        <f>IF(I1765&lt;2, "N/A", (MAXIFS('Input - target event report'!E:E,'Input - target event report'!B:B,B:B,'Input - target event report'!D:D,"Private Investment")-MINIFS('Input - target event report'!E:E,'Input - target event report'!B:B,B:B,'Input - target event report'!D:D,"Private Investment"))/(I1765-1))</f>
        <v/>
      </c>
      <c r="H1765">
        <f>IF(MAXIFS('Input - target event report'!E:E,'Input - target event report'!B:B,B:B,'Input - target event report'!D:D,"Private Investment") = 0, "N/A", TODAY() - MAXIFS('Input - target event report'!E:E,'Input - target event report'!B:B,B:B,'Input - target event report'!D:D,"Private Investment"))</f>
        <v/>
      </c>
      <c r="I1765">
        <f>COUNTIFS('Input - target event report'!B:B,B1765,'Input - target event report'!D:D, "Private Investment")</f>
        <v/>
      </c>
      <c r="J1765">
        <f>INDEX('Input - companies list'!$1:$10000,MATCH(B1765,'Input - companies list'!B:B,0),MATCH("Flow",'Input - companies list'!$1:$1,0 ))</f>
        <v/>
      </c>
      <c r="K1765">
        <f>INDEX('Input - companies list'!$1:$10000,MATCH(B1765,'Input - companies list'!B:B,0),MATCH("Inter-Cluster Connectivity",'Input - companies list'!$1:$1,0 ))</f>
        <v/>
      </c>
      <c r="L1765">
        <f>IFERROR(PERCENTRANK(F:F,F1765),0)</f>
        <v/>
      </c>
      <c r="M1765">
        <f>IFERROR(1 - PERCENTRANK(G:G,G1765),0)</f>
        <v/>
      </c>
      <c r="N1765">
        <f>IFERROR(1 - PERCENTRANK(H:H,H1765),0)</f>
        <v/>
      </c>
      <c r="O1765">
        <f>IFERROR(PERCENTRANK(I:I,I1765),0)</f>
        <v/>
      </c>
      <c r="P1765">
        <f>IFERROR(1 - PERCENTRANK(J:J,J1765),0)</f>
        <v/>
      </c>
      <c r="Q1765">
        <f>IFERROR(PERCENTRANK(K:K,K1765),0)</f>
        <v/>
      </c>
      <c r="R1765">
        <f>L1765*weight1+M1765*weight2+N1765*weight3+O1765*weight4+P1765*weight5+Q1765*weight6</f>
        <v/>
      </c>
    </row>
    <row r="1766" spans="1:18">
      <c r="A1766">
        <f>RANK(R1766,R:R)</f>
        <v/>
      </c>
      <c r="B1766" t="s">
        <v>19819</v>
      </c>
      <c r="C1766">
        <f>VLOOKUP(B1766,'Input - companies list'!B:L,2,FALSE)</f>
        <v/>
      </c>
      <c r="D1766">
        <f>VLOOKUP(B1766,'Input - companies list'!B:L,11,FALSE)</f>
        <v/>
      </c>
      <c r="E1766">
        <f>VLOOKUP(B1766,'Input - companies list'!B:E,4,FALSE)</f>
        <v/>
      </c>
      <c r="F1766">
        <f>SUMIFS('Input - target event report'!H:H,'Input - target event report'!B:B,B1766,'Input - target event report'!D:D, "Private Investment")</f>
        <v/>
      </c>
      <c r="G1766">
        <f>IF(I1766&lt;2, "N/A", (MAXIFS('Input - target event report'!E:E,'Input - target event report'!B:B,B:B,'Input - target event report'!D:D,"Private Investment")-MINIFS('Input - target event report'!E:E,'Input - target event report'!B:B,B:B,'Input - target event report'!D:D,"Private Investment"))/(I1766-1))</f>
        <v/>
      </c>
      <c r="H1766">
        <f>IF(MAXIFS('Input - target event report'!E:E,'Input - target event report'!B:B,B:B,'Input - target event report'!D:D,"Private Investment") = 0, "N/A", TODAY() - MAXIFS('Input - target event report'!E:E,'Input - target event report'!B:B,B:B,'Input - target event report'!D:D,"Private Investment"))</f>
        <v/>
      </c>
      <c r="I1766">
        <f>COUNTIFS('Input - target event report'!B:B,B1766,'Input - target event report'!D:D, "Private Investment")</f>
        <v/>
      </c>
      <c r="J1766">
        <f>INDEX('Input - companies list'!$1:$10000,MATCH(B1766,'Input - companies list'!B:B,0),MATCH("Flow",'Input - companies list'!$1:$1,0 ))</f>
        <v/>
      </c>
      <c r="K1766">
        <f>INDEX('Input - companies list'!$1:$10000,MATCH(B1766,'Input - companies list'!B:B,0),MATCH("Inter-Cluster Connectivity",'Input - companies list'!$1:$1,0 ))</f>
        <v/>
      </c>
      <c r="L1766">
        <f>IFERROR(PERCENTRANK(F:F,F1766),0)</f>
        <v/>
      </c>
      <c r="M1766">
        <f>IFERROR(1 - PERCENTRANK(G:G,G1766),0)</f>
        <v/>
      </c>
      <c r="N1766">
        <f>IFERROR(1 - PERCENTRANK(H:H,H1766),0)</f>
        <v/>
      </c>
      <c r="O1766">
        <f>IFERROR(PERCENTRANK(I:I,I1766),0)</f>
        <v/>
      </c>
      <c r="P1766">
        <f>IFERROR(1 - PERCENTRANK(J:J,J1766),0)</f>
        <v/>
      </c>
      <c r="Q1766">
        <f>IFERROR(PERCENTRANK(K:K,K1766),0)</f>
        <v/>
      </c>
      <c r="R1766">
        <f>L1766*weight1+M1766*weight2+N1766*weight3+O1766*weight4+P1766*weight5+Q1766*weight6</f>
        <v/>
      </c>
    </row>
    <row r="1767" spans="1:18">
      <c r="A1767">
        <f>RANK(R1767,R:R)</f>
        <v/>
      </c>
      <c r="B1767" t="s">
        <v>19831</v>
      </c>
      <c r="C1767">
        <f>VLOOKUP(B1767,'Input - companies list'!B:L,2,FALSE)</f>
        <v/>
      </c>
      <c r="D1767">
        <f>VLOOKUP(B1767,'Input - companies list'!B:L,11,FALSE)</f>
        <v/>
      </c>
      <c r="E1767">
        <f>VLOOKUP(B1767,'Input - companies list'!B:E,4,FALSE)</f>
        <v/>
      </c>
      <c r="F1767">
        <f>SUMIFS('Input - target event report'!H:H,'Input - target event report'!B:B,B1767,'Input - target event report'!D:D, "Private Investment")</f>
        <v/>
      </c>
      <c r="G1767">
        <f>IF(I1767&lt;2, "N/A", (MAXIFS('Input - target event report'!E:E,'Input - target event report'!B:B,B:B,'Input - target event report'!D:D,"Private Investment")-MINIFS('Input - target event report'!E:E,'Input - target event report'!B:B,B:B,'Input - target event report'!D:D,"Private Investment"))/(I1767-1))</f>
        <v/>
      </c>
      <c r="H1767">
        <f>IF(MAXIFS('Input - target event report'!E:E,'Input - target event report'!B:B,B:B,'Input - target event report'!D:D,"Private Investment") = 0, "N/A", TODAY() - MAXIFS('Input - target event report'!E:E,'Input - target event report'!B:B,B:B,'Input - target event report'!D:D,"Private Investment"))</f>
        <v/>
      </c>
      <c r="I1767">
        <f>COUNTIFS('Input - target event report'!B:B,B1767,'Input - target event report'!D:D, "Private Investment")</f>
        <v/>
      </c>
      <c r="J1767">
        <f>INDEX('Input - companies list'!$1:$10000,MATCH(B1767,'Input - companies list'!B:B,0),MATCH("Flow",'Input - companies list'!$1:$1,0 ))</f>
        <v/>
      </c>
      <c r="K1767">
        <f>INDEX('Input - companies list'!$1:$10000,MATCH(B1767,'Input - companies list'!B:B,0),MATCH("Inter-Cluster Connectivity",'Input - companies list'!$1:$1,0 ))</f>
        <v/>
      </c>
      <c r="L1767">
        <f>IFERROR(PERCENTRANK(F:F,F1767),0)</f>
        <v/>
      </c>
      <c r="M1767">
        <f>IFERROR(1 - PERCENTRANK(G:G,G1767),0)</f>
        <v/>
      </c>
      <c r="N1767">
        <f>IFERROR(1 - PERCENTRANK(H:H,H1767),0)</f>
        <v/>
      </c>
      <c r="O1767">
        <f>IFERROR(PERCENTRANK(I:I,I1767),0)</f>
        <v/>
      </c>
      <c r="P1767">
        <f>IFERROR(1 - PERCENTRANK(J:J,J1767),0)</f>
        <v/>
      </c>
      <c r="Q1767">
        <f>IFERROR(PERCENTRANK(K:K,K1767),0)</f>
        <v/>
      </c>
      <c r="R1767">
        <f>L1767*weight1+M1767*weight2+N1767*weight3+O1767*weight4+P1767*weight5+Q1767*weight6</f>
        <v/>
      </c>
    </row>
    <row r="1768" spans="1:18">
      <c r="A1768">
        <f>RANK(R1768,R:R)</f>
        <v/>
      </c>
      <c r="B1768" t="s">
        <v>19840</v>
      </c>
      <c r="C1768">
        <f>VLOOKUP(B1768,'Input - companies list'!B:L,2,FALSE)</f>
        <v/>
      </c>
      <c r="D1768">
        <f>VLOOKUP(B1768,'Input - companies list'!B:L,11,FALSE)</f>
        <v/>
      </c>
      <c r="E1768">
        <f>VLOOKUP(B1768,'Input - companies list'!B:E,4,FALSE)</f>
        <v/>
      </c>
      <c r="F1768">
        <f>SUMIFS('Input - target event report'!H:H,'Input - target event report'!B:B,B1768,'Input - target event report'!D:D, "Private Investment")</f>
        <v/>
      </c>
      <c r="G1768">
        <f>IF(I1768&lt;2, "N/A", (MAXIFS('Input - target event report'!E:E,'Input - target event report'!B:B,B:B,'Input - target event report'!D:D,"Private Investment")-MINIFS('Input - target event report'!E:E,'Input - target event report'!B:B,B:B,'Input - target event report'!D:D,"Private Investment"))/(I1768-1))</f>
        <v/>
      </c>
      <c r="H1768">
        <f>IF(MAXIFS('Input - target event report'!E:E,'Input - target event report'!B:B,B:B,'Input - target event report'!D:D,"Private Investment") = 0, "N/A", TODAY() - MAXIFS('Input - target event report'!E:E,'Input - target event report'!B:B,B:B,'Input - target event report'!D:D,"Private Investment"))</f>
        <v/>
      </c>
      <c r="I1768">
        <f>COUNTIFS('Input - target event report'!B:B,B1768,'Input - target event report'!D:D, "Private Investment")</f>
        <v/>
      </c>
      <c r="J1768">
        <f>INDEX('Input - companies list'!$1:$10000,MATCH(B1768,'Input - companies list'!B:B,0),MATCH("Flow",'Input - companies list'!$1:$1,0 ))</f>
        <v/>
      </c>
      <c r="K1768">
        <f>INDEX('Input - companies list'!$1:$10000,MATCH(B1768,'Input - companies list'!B:B,0),MATCH("Inter-Cluster Connectivity",'Input - companies list'!$1:$1,0 ))</f>
        <v/>
      </c>
      <c r="L1768">
        <f>IFERROR(PERCENTRANK(F:F,F1768),0)</f>
        <v/>
      </c>
      <c r="M1768">
        <f>IFERROR(1 - PERCENTRANK(G:G,G1768),0)</f>
        <v/>
      </c>
      <c r="N1768">
        <f>IFERROR(1 - PERCENTRANK(H:H,H1768),0)</f>
        <v/>
      </c>
      <c r="O1768">
        <f>IFERROR(PERCENTRANK(I:I,I1768),0)</f>
        <v/>
      </c>
      <c r="P1768">
        <f>IFERROR(1 - PERCENTRANK(J:J,J1768),0)</f>
        <v/>
      </c>
      <c r="Q1768">
        <f>IFERROR(PERCENTRANK(K:K,K1768),0)</f>
        <v/>
      </c>
      <c r="R1768">
        <f>L1768*weight1+M1768*weight2+N1768*weight3+O1768*weight4+P1768*weight5+Q1768*weight6</f>
        <v/>
      </c>
    </row>
    <row r="1769" spans="1:18">
      <c r="A1769">
        <f>RANK(R1769,R:R)</f>
        <v/>
      </c>
      <c r="B1769" t="s">
        <v>19852</v>
      </c>
      <c r="C1769">
        <f>VLOOKUP(B1769,'Input - companies list'!B:L,2,FALSE)</f>
        <v/>
      </c>
      <c r="D1769">
        <f>VLOOKUP(B1769,'Input - companies list'!B:L,11,FALSE)</f>
        <v/>
      </c>
      <c r="E1769">
        <f>VLOOKUP(B1769,'Input - companies list'!B:E,4,FALSE)</f>
        <v/>
      </c>
      <c r="F1769">
        <f>SUMIFS('Input - target event report'!H:H,'Input - target event report'!B:B,B1769,'Input - target event report'!D:D, "Private Investment")</f>
        <v/>
      </c>
      <c r="G1769">
        <f>IF(I1769&lt;2, "N/A", (MAXIFS('Input - target event report'!E:E,'Input - target event report'!B:B,B:B,'Input - target event report'!D:D,"Private Investment")-MINIFS('Input - target event report'!E:E,'Input - target event report'!B:B,B:B,'Input - target event report'!D:D,"Private Investment"))/(I1769-1))</f>
        <v/>
      </c>
      <c r="H1769">
        <f>IF(MAXIFS('Input - target event report'!E:E,'Input - target event report'!B:B,B:B,'Input - target event report'!D:D,"Private Investment") = 0, "N/A", TODAY() - MAXIFS('Input - target event report'!E:E,'Input - target event report'!B:B,B:B,'Input - target event report'!D:D,"Private Investment"))</f>
        <v/>
      </c>
      <c r="I1769">
        <f>COUNTIFS('Input - target event report'!B:B,B1769,'Input - target event report'!D:D, "Private Investment")</f>
        <v/>
      </c>
      <c r="J1769">
        <f>INDEX('Input - companies list'!$1:$10000,MATCH(B1769,'Input - companies list'!B:B,0),MATCH("Flow",'Input - companies list'!$1:$1,0 ))</f>
        <v/>
      </c>
      <c r="K1769">
        <f>INDEX('Input - companies list'!$1:$10000,MATCH(B1769,'Input - companies list'!B:B,0),MATCH("Inter-Cluster Connectivity",'Input - companies list'!$1:$1,0 ))</f>
        <v/>
      </c>
      <c r="L1769">
        <f>IFERROR(PERCENTRANK(F:F,F1769),0)</f>
        <v/>
      </c>
      <c r="M1769">
        <f>IFERROR(1 - PERCENTRANK(G:G,G1769),0)</f>
        <v/>
      </c>
      <c r="N1769">
        <f>IFERROR(1 - PERCENTRANK(H:H,H1769),0)</f>
        <v/>
      </c>
      <c r="O1769">
        <f>IFERROR(PERCENTRANK(I:I,I1769),0)</f>
        <v/>
      </c>
      <c r="P1769">
        <f>IFERROR(1 - PERCENTRANK(J:J,J1769),0)</f>
        <v/>
      </c>
      <c r="Q1769">
        <f>IFERROR(PERCENTRANK(K:K,K1769),0)</f>
        <v/>
      </c>
      <c r="R1769">
        <f>L1769*weight1+M1769*weight2+N1769*weight3+O1769*weight4+P1769*weight5+Q1769*weight6</f>
        <v/>
      </c>
    </row>
    <row r="1770" spans="1:18">
      <c r="A1770">
        <f>RANK(R1770,R:R)</f>
        <v/>
      </c>
      <c r="B1770" t="s">
        <v>19860</v>
      </c>
      <c r="C1770">
        <f>VLOOKUP(B1770,'Input - companies list'!B:L,2,FALSE)</f>
        <v/>
      </c>
      <c r="D1770">
        <f>VLOOKUP(B1770,'Input - companies list'!B:L,11,FALSE)</f>
        <v/>
      </c>
      <c r="E1770">
        <f>VLOOKUP(B1770,'Input - companies list'!B:E,4,FALSE)</f>
        <v/>
      </c>
      <c r="F1770">
        <f>SUMIFS('Input - target event report'!H:H,'Input - target event report'!B:B,B1770,'Input - target event report'!D:D, "Private Investment")</f>
        <v/>
      </c>
      <c r="G1770">
        <f>IF(I1770&lt;2, "N/A", (MAXIFS('Input - target event report'!E:E,'Input - target event report'!B:B,B:B,'Input - target event report'!D:D,"Private Investment")-MINIFS('Input - target event report'!E:E,'Input - target event report'!B:B,B:B,'Input - target event report'!D:D,"Private Investment"))/(I1770-1))</f>
        <v/>
      </c>
      <c r="H1770">
        <f>IF(MAXIFS('Input - target event report'!E:E,'Input - target event report'!B:B,B:B,'Input - target event report'!D:D,"Private Investment") = 0, "N/A", TODAY() - MAXIFS('Input - target event report'!E:E,'Input - target event report'!B:B,B:B,'Input - target event report'!D:D,"Private Investment"))</f>
        <v/>
      </c>
      <c r="I1770">
        <f>COUNTIFS('Input - target event report'!B:B,B1770,'Input - target event report'!D:D, "Private Investment")</f>
        <v/>
      </c>
      <c r="J1770">
        <f>INDEX('Input - companies list'!$1:$10000,MATCH(B1770,'Input - companies list'!B:B,0),MATCH("Flow",'Input - companies list'!$1:$1,0 ))</f>
        <v/>
      </c>
      <c r="K1770">
        <f>INDEX('Input - companies list'!$1:$10000,MATCH(B1770,'Input - companies list'!B:B,0),MATCH("Inter-Cluster Connectivity",'Input - companies list'!$1:$1,0 ))</f>
        <v/>
      </c>
      <c r="L1770">
        <f>IFERROR(PERCENTRANK(F:F,F1770),0)</f>
        <v/>
      </c>
      <c r="M1770">
        <f>IFERROR(1 - PERCENTRANK(G:G,G1770),0)</f>
        <v/>
      </c>
      <c r="N1770">
        <f>IFERROR(1 - PERCENTRANK(H:H,H1770),0)</f>
        <v/>
      </c>
      <c r="O1770">
        <f>IFERROR(PERCENTRANK(I:I,I1770),0)</f>
        <v/>
      </c>
      <c r="P1770">
        <f>IFERROR(1 - PERCENTRANK(J:J,J1770),0)</f>
        <v/>
      </c>
      <c r="Q1770">
        <f>IFERROR(PERCENTRANK(K:K,K1770),0)</f>
        <v/>
      </c>
      <c r="R1770">
        <f>L1770*weight1+M1770*weight2+N1770*weight3+O1770*weight4+P1770*weight5+Q1770*weight6</f>
        <v/>
      </c>
    </row>
    <row r="1771" spans="1:18">
      <c r="A1771">
        <f>RANK(R1771,R:R)</f>
        <v/>
      </c>
      <c r="B1771" t="s">
        <v>19870</v>
      </c>
      <c r="C1771">
        <f>VLOOKUP(B1771,'Input - companies list'!B:L,2,FALSE)</f>
        <v/>
      </c>
      <c r="D1771">
        <f>VLOOKUP(B1771,'Input - companies list'!B:L,11,FALSE)</f>
        <v/>
      </c>
      <c r="E1771">
        <f>VLOOKUP(B1771,'Input - companies list'!B:E,4,FALSE)</f>
        <v/>
      </c>
      <c r="F1771">
        <f>SUMIFS('Input - target event report'!H:H,'Input - target event report'!B:B,B1771,'Input - target event report'!D:D, "Private Investment")</f>
        <v/>
      </c>
      <c r="G1771">
        <f>IF(I1771&lt;2, "N/A", (MAXIFS('Input - target event report'!E:E,'Input - target event report'!B:B,B:B,'Input - target event report'!D:D,"Private Investment")-MINIFS('Input - target event report'!E:E,'Input - target event report'!B:B,B:B,'Input - target event report'!D:D,"Private Investment"))/(I1771-1))</f>
        <v/>
      </c>
      <c r="H1771">
        <f>IF(MAXIFS('Input - target event report'!E:E,'Input - target event report'!B:B,B:B,'Input - target event report'!D:D,"Private Investment") = 0, "N/A", TODAY() - MAXIFS('Input - target event report'!E:E,'Input - target event report'!B:B,B:B,'Input - target event report'!D:D,"Private Investment"))</f>
        <v/>
      </c>
      <c r="I1771">
        <f>COUNTIFS('Input - target event report'!B:B,B1771,'Input - target event report'!D:D, "Private Investment")</f>
        <v/>
      </c>
      <c r="J1771">
        <f>INDEX('Input - companies list'!$1:$10000,MATCH(B1771,'Input - companies list'!B:B,0),MATCH("Flow",'Input - companies list'!$1:$1,0 ))</f>
        <v/>
      </c>
      <c r="K1771">
        <f>INDEX('Input - companies list'!$1:$10000,MATCH(B1771,'Input - companies list'!B:B,0),MATCH("Inter-Cluster Connectivity",'Input - companies list'!$1:$1,0 ))</f>
        <v/>
      </c>
      <c r="L1771">
        <f>IFERROR(PERCENTRANK(F:F,F1771),0)</f>
        <v/>
      </c>
      <c r="M1771">
        <f>IFERROR(1 - PERCENTRANK(G:G,G1771),0)</f>
        <v/>
      </c>
      <c r="N1771">
        <f>IFERROR(1 - PERCENTRANK(H:H,H1771),0)</f>
        <v/>
      </c>
      <c r="O1771">
        <f>IFERROR(PERCENTRANK(I:I,I1771),0)</f>
        <v/>
      </c>
      <c r="P1771">
        <f>IFERROR(1 - PERCENTRANK(J:J,J1771),0)</f>
        <v/>
      </c>
      <c r="Q1771">
        <f>IFERROR(PERCENTRANK(K:K,K1771),0)</f>
        <v/>
      </c>
      <c r="R1771">
        <f>L1771*weight1+M1771*weight2+N1771*weight3+O1771*weight4+P1771*weight5+Q1771*weight6</f>
        <v/>
      </c>
    </row>
    <row r="1772" spans="1:18">
      <c r="A1772">
        <f>RANK(R1772,R:R)</f>
        <v/>
      </c>
      <c r="B1772" t="s">
        <v>19883</v>
      </c>
      <c r="C1772">
        <f>VLOOKUP(B1772,'Input - companies list'!B:L,2,FALSE)</f>
        <v/>
      </c>
      <c r="D1772">
        <f>VLOOKUP(B1772,'Input - companies list'!B:L,11,FALSE)</f>
        <v/>
      </c>
      <c r="E1772">
        <f>VLOOKUP(B1772,'Input - companies list'!B:E,4,FALSE)</f>
        <v/>
      </c>
      <c r="F1772">
        <f>SUMIFS('Input - target event report'!H:H,'Input - target event report'!B:B,B1772,'Input - target event report'!D:D, "Private Investment")</f>
        <v/>
      </c>
      <c r="G1772">
        <f>IF(I1772&lt;2, "N/A", (MAXIFS('Input - target event report'!E:E,'Input - target event report'!B:B,B:B,'Input - target event report'!D:D,"Private Investment")-MINIFS('Input - target event report'!E:E,'Input - target event report'!B:B,B:B,'Input - target event report'!D:D,"Private Investment"))/(I1772-1))</f>
        <v/>
      </c>
      <c r="H1772">
        <f>IF(MAXIFS('Input - target event report'!E:E,'Input - target event report'!B:B,B:B,'Input - target event report'!D:D,"Private Investment") = 0, "N/A", TODAY() - MAXIFS('Input - target event report'!E:E,'Input - target event report'!B:B,B:B,'Input - target event report'!D:D,"Private Investment"))</f>
        <v/>
      </c>
      <c r="I1772">
        <f>COUNTIFS('Input - target event report'!B:B,B1772,'Input - target event report'!D:D, "Private Investment")</f>
        <v/>
      </c>
      <c r="J1772">
        <f>INDEX('Input - companies list'!$1:$10000,MATCH(B1772,'Input - companies list'!B:B,0),MATCH("Flow",'Input - companies list'!$1:$1,0 ))</f>
        <v/>
      </c>
      <c r="K1772">
        <f>INDEX('Input - companies list'!$1:$10000,MATCH(B1772,'Input - companies list'!B:B,0),MATCH("Inter-Cluster Connectivity",'Input - companies list'!$1:$1,0 ))</f>
        <v/>
      </c>
      <c r="L1772">
        <f>IFERROR(PERCENTRANK(F:F,F1772),0)</f>
        <v/>
      </c>
      <c r="M1772">
        <f>IFERROR(1 - PERCENTRANK(G:G,G1772),0)</f>
        <v/>
      </c>
      <c r="N1772">
        <f>IFERROR(1 - PERCENTRANK(H:H,H1772),0)</f>
        <v/>
      </c>
      <c r="O1772">
        <f>IFERROR(PERCENTRANK(I:I,I1772),0)</f>
        <v/>
      </c>
      <c r="P1772">
        <f>IFERROR(1 - PERCENTRANK(J:J,J1772),0)</f>
        <v/>
      </c>
      <c r="Q1772">
        <f>IFERROR(PERCENTRANK(K:K,K1772),0)</f>
        <v/>
      </c>
      <c r="R1772">
        <f>L1772*weight1+M1772*weight2+N1772*weight3+O1772*weight4+P1772*weight5+Q1772*weight6</f>
        <v/>
      </c>
    </row>
    <row r="1773" spans="1:18">
      <c r="A1773">
        <f>RANK(R1773,R:R)</f>
        <v/>
      </c>
      <c r="B1773" t="s">
        <v>19894</v>
      </c>
      <c r="C1773">
        <f>VLOOKUP(B1773,'Input - companies list'!B:L,2,FALSE)</f>
        <v/>
      </c>
      <c r="D1773">
        <f>VLOOKUP(B1773,'Input - companies list'!B:L,11,FALSE)</f>
        <v/>
      </c>
      <c r="E1773">
        <f>VLOOKUP(B1773,'Input - companies list'!B:E,4,FALSE)</f>
        <v/>
      </c>
      <c r="F1773">
        <f>SUMIFS('Input - target event report'!H:H,'Input - target event report'!B:B,B1773,'Input - target event report'!D:D, "Private Investment")</f>
        <v/>
      </c>
      <c r="G1773">
        <f>IF(I1773&lt;2, "N/A", (MAXIFS('Input - target event report'!E:E,'Input - target event report'!B:B,B:B,'Input - target event report'!D:D,"Private Investment")-MINIFS('Input - target event report'!E:E,'Input - target event report'!B:B,B:B,'Input - target event report'!D:D,"Private Investment"))/(I1773-1))</f>
        <v/>
      </c>
      <c r="H1773">
        <f>IF(MAXIFS('Input - target event report'!E:E,'Input - target event report'!B:B,B:B,'Input - target event report'!D:D,"Private Investment") = 0, "N/A", TODAY() - MAXIFS('Input - target event report'!E:E,'Input - target event report'!B:B,B:B,'Input - target event report'!D:D,"Private Investment"))</f>
        <v/>
      </c>
      <c r="I1773">
        <f>COUNTIFS('Input - target event report'!B:B,B1773,'Input - target event report'!D:D, "Private Investment")</f>
        <v/>
      </c>
      <c r="J1773">
        <f>INDEX('Input - companies list'!$1:$10000,MATCH(B1773,'Input - companies list'!B:B,0),MATCH("Flow",'Input - companies list'!$1:$1,0 ))</f>
        <v/>
      </c>
      <c r="K1773">
        <f>INDEX('Input - companies list'!$1:$10000,MATCH(B1773,'Input - companies list'!B:B,0),MATCH("Inter-Cluster Connectivity",'Input - companies list'!$1:$1,0 ))</f>
        <v/>
      </c>
      <c r="L1773">
        <f>IFERROR(PERCENTRANK(F:F,F1773),0)</f>
        <v/>
      </c>
      <c r="M1773">
        <f>IFERROR(1 - PERCENTRANK(G:G,G1773),0)</f>
        <v/>
      </c>
      <c r="N1773">
        <f>IFERROR(1 - PERCENTRANK(H:H,H1773),0)</f>
        <v/>
      </c>
      <c r="O1773">
        <f>IFERROR(PERCENTRANK(I:I,I1773),0)</f>
        <v/>
      </c>
      <c r="P1773">
        <f>IFERROR(1 - PERCENTRANK(J:J,J1773),0)</f>
        <v/>
      </c>
      <c r="Q1773">
        <f>IFERROR(PERCENTRANK(K:K,K1773),0)</f>
        <v/>
      </c>
      <c r="R1773">
        <f>L1773*weight1+M1773*weight2+N1773*weight3+O1773*weight4+P1773*weight5+Q1773*weight6</f>
        <v/>
      </c>
    </row>
    <row r="1774" spans="1:18">
      <c r="A1774">
        <f>RANK(R1774,R:R)</f>
        <v/>
      </c>
      <c r="B1774" t="s">
        <v>19905</v>
      </c>
      <c r="C1774">
        <f>VLOOKUP(B1774,'Input - companies list'!B:L,2,FALSE)</f>
        <v/>
      </c>
      <c r="D1774">
        <f>VLOOKUP(B1774,'Input - companies list'!B:L,11,FALSE)</f>
        <v/>
      </c>
      <c r="E1774">
        <f>VLOOKUP(B1774,'Input - companies list'!B:E,4,FALSE)</f>
        <v/>
      </c>
      <c r="F1774">
        <f>SUMIFS('Input - target event report'!H:H,'Input - target event report'!B:B,B1774,'Input - target event report'!D:D, "Private Investment")</f>
        <v/>
      </c>
      <c r="G1774">
        <f>IF(I1774&lt;2, "N/A", (MAXIFS('Input - target event report'!E:E,'Input - target event report'!B:B,B:B,'Input - target event report'!D:D,"Private Investment")-MINIFS('Input - target event report'!E:E,'Input - target event report'!B:B,B:B,'Input - target event report'!D:D,"Private Investment"))/(I1774-1))</f>
        <v/>
      </c>
      <c r="H1774">
        <f>IF(MAXIFS('Input - target event report'!E:E,'Input - target event report'!B:B,B:B,'Input - target event report'!D:D,"Private Investment") = 0, "N/A", TODAY() - MAXIFS('Input - target event report'!E:E,'Input - target event report'!B:B,B:B,'Input - target event report'!D:D,"Private Investment"))</f>
        <v/>
      </c>
      <c r="I1774">
        <f>COUNTIFS('Input - target event report'!B:B,B1774,'Input - target event report'!D:D, "Private Investment")</f>
        <v/>
      </c>
      <c r="J1774">
        <f>INDEX('Input - companies list'!$1:$10000,MATCH(B1774,'Input - companies list'!B:B,0),MATCH("Flow",'Input - companies list'!$1:$1,0 ))</f>
        <v/>
      </c>
      <c r="K1774">
        <f>INDEX('Input - companies list'!$1:$10000,MATCH(B1774,'Input - companies list'!B:B,0),MATCH("Inter-Cluster Connectivity",'Input - companies list'!$1:$1,0 ))</f>
        <v/>
      </c>
      <c r="L1774">
        <f>IFERROR(PERCENTRANK(F:F,F1774),0)</f>
        <v/>
      </c>
      <c r="M1774">
        <f>IFERROR(1 - PERCENTRANK(G:G,G1774),0)</f>
        <v/>
      </c>
      <c r="N1774">
        <f>IFERROR(1 - PERCENTRANK(H:H,H1774),0)</f>
        <v/>
      </c>
      <c r="O1774">
        <f>IFERROR(PERCENTRANK(I:I,I1774),0)</f>
        <v/>
      </c>
      <c r="P1774">
        <f>IFERROR(1 - PERCENTRANK(J:J,J1774),0)</f>
        <v/>
      </c>
      <c r="Q1774">
        <f>IFERROR(PERCENTRANK(K:K,K1774),0)</f>
        <v/>
      </c>
      <c r="R1774">
        <f>L1774*weight1+M1774*weight2+N1774*weight3+O1774*weight4+P1774*weight5+Q1774*weight6</f>
        <v/>
      </c>
    </row>
    <row r="1775" spans="1:18">
      <c r="A1775">
        <f>RANK(R1775,R:R)</f>
        <v/>
      </c>
      <c r="B1775" t="s">
        <v>19917</v>
      </c>
      <c r="C1775">
        <f>VLOOKUP(B1775,'Input - companies list'!B:L,2,FALSE)</f>
        <v/>
      </c>
      <c r="D1775">
        <f>VLOOKUP(B1775,'Input - companies list'!B:L,11,FALSE)</f>
        <v/>
      </c>
      <c r="E1775">
        <f>VLOOKUP(B1775,'Input - companies list'!B:E,4,FALSE)</f>
        <v/>
      </c>
      <c r="F1775">
        <f>SUMIFS('Input - target event report'!H:H,'Input - target event report'!B:B,B1775,'Input - target event report'!D:D, "Private Investment")</f>
        <v/>
      </c>
      <c r="G1775">
        <f>IF(I1775&lt;2, "N/A", (MAXIFS('Input - target event report'!E:E,'Input - target event report'!B:B,B:B,'Input - target event report'!D:D,"Private Investment")-MINIFS('Input - target event report'!E:E,'Input - target event report'!B:B,B:B,'Input - target event report'!D:D,"Private Investment"))/(I1775-1))</f>
        <v/>
      </c>
      <c r="H1775">
        <f>IF(MAXIFS('Input - target event report'!E:E,'Input - target event report'!B:B,B:B,'Input - target event report'!D:D,"Private Investment") = 0, "N/A", TODAY() - MAXIFS('Input - target event report'!E:E,'Input - target event report'!B:B,B:B,'Input - target event report'!D:D,"Private Investment"))</f>
        <v/>
      </c>
      <c r="I1775">
        <f>COUNTIFS('Input - target event report'!B:B,B1775,'Input - target event report'!D:D, "Private Investment")</f>
        <v/>
      </c>
      <c r="J1775">
        <f>INDEX('Input - companies list'!$1:$10000,MATCH(B1775,'Input - companies list'!B:B,0),MATCH("Flow",'Input - companies list'!$1:$1,0 ))</f>
        <v/>
      </c>
      <c r="K1775">
        <f>INDEX('Input - companies list'!$1:$10000,MATCH(B1775,'Input - companies list'!B:B,0),MATCH("Inter-Cluster Connectivity",'Input - companies list'!$1:$1,0 ))</f>
        <v/>
      </c>
      <c r="L1775">
        <f>IFERROR(PERCENTRANK(F:F,F1775),0)</f>
        <v/>
      </c>
      <c r="M1775">
        <f>IFERROR(1 - PERCENTRANK(G:G,G1775),0)</f>
        <v/>
      </c>
      <c r="N1775">
        <f>IFERROR(1 - PERCENTRANK(H:H,H1775),0)</f>
        <v/>
      </c>
      <c r="O1775">
        <f>IFERROR(PERCENTRANK(I:I,I1775),0)</f>
        <v/>
      </c>
      <c r="P1775">
        <f>IFERROR(1 - PERCENTRANK(J:J,J1775),0)</f>
        <v/>
      </c>
      <c r="Q1775">
        <f>IFERROR(PERCENTRANK(K:K,K1775),0)</f>
        <v/>
      </c>
      <c r="R1775">
        <f>L1775*weight1+M1775*weight2+N1775*weight3+O1775*weight4+P1775*weight5+Q1775*weight6</f>
        <v/>
      </c>
    </row>
    <row r="1776" spans="1:18">
      <c r="A1776">
        <f>RANK(R1776,R:R)</f>
        <v/>
      </c>
      <c r="B1776" t="s">
        <v>19928</v>
      </c>
      <c r="C1776">
        <f>VLOOKUP(B1776,'Input - companies list'!B:L,2,FALSE)</f>
        <v/>
      </c>
      <c r="D1776">
        <f>VLOOKUP(B1776,'Input - companies list'!B:L,11,FALSE)</f>
        <v/>
      </c>
      <c r="E1776">
        <f>VLOOKUP(B1776,'Input - companies list'!B:E,4,FALSE)</f>
        <v/>
      </c>
      <c r="F1776">
        <f>SUMIFS('Input - target event report'!H:H,'Input - target event report'!B:B,B1776,'Input - target event report'!D:D, "Private Investment")</f>
        <v/>
      </c>
      <c r="G1776">
        <f>IF(I1776&lt;2, "N/A", (MAXIFS('Input - target event report'!E:E,'Input - target event report'!B:B,B:B,'Input - target event report'!D:D,"Private Investment")-MINIFS('Input - target event report'!E:E,'Input - target event report'!B:B,B:B,'Input - target event report'!D:D,"Private Investment"))/(I1776-1))</f>
        <v/>
      </c>
      <c r="H1776">
        <f>IF(MAXIFS('Input - target event report'!E:E,'Input - target event report'!B:B,B:B,'Input - target event report'!D:D,"Private Investment") = 0, "N/A", TODAY() - MAXIFS('Input - target event report'!E:E,'Input - target event report'!B:B,B:B,'Input - target event report'!D:D,"Private Investment"))</f>
        <v/>
      </c>
      <c r="I1776">
        <f>COUNTIFS('Input - target event report'!B:B,B1776,'Input - target event report'!D:D, "Private Investment")</f>
        <v/>
      </c>
      <c r="J1776">
        <f>INDEX('Input - companies list'!$1:$10000,MATCH(B1776,'Input - companies list'!B:B,0),MATCH("Flow",'Input - companies list'!$1:$1,0 ))</f>
        <v/>
      </c>
      <c r="K1776">
        <f>INDEX('Input - companies list'!$1:$10000,MATCH(B1776,'Input - companies list'!B:B,0),MATCH("Inter-Cluster Connectivity",'Input - companies list'!$1:$1,0 ))</f>
        <v/>
      </c>
      <c r="L1776">
        <f>IFERROR(PERCENTRANK(F:F,F1776),0)</f>
        <v/>
      </c>
      <c r="M1776">
        <f>IFERROR(1 - PERCENTRANK(G:G,G1776),0)</f>
        <v/>
      </c>
      <c r="N1776">
        <f>IFERROR(1 - PERCENTRANK(H:H,H1776),0)</f>
        <v/>
      </c>
      <c r="O1776">
        <f>IFERROR(PERCENTRANK(I:I,I1776),0)</f>
        <v/>
      </c>
      <c r="P1776">
        <f>IFERROR(1 - PERCENTRANK(J:J,J1776),0)</f>
        <v/>
      </c>
      <c r="Q1776">
        <f>IFERROR(PERCENTRANK(K:K,K1776),0)</f>
        <v/>
      </c>
      <c r="R1776">
        <f>L1776*weight1+M1776*weight2+N1776*weight3+O1776*weight4+P1776*weight5+Q1776*weight6</f>
        <v/>
      </c>
    </row>
    <row r="1777" spans="1:18">
      <c r="A1777">
        <f>RANK(R1777,R:R)</f>
        <v/>
      </c>
      <c r="B1777" t="s">
        <v>19938</v>
      </c>
      <c r="C1777">
        <f>VLOOKUP(B1777,'Input - companies list'!B:L,2,FALSE)</f>
        <v/>
      </c>
      <c r="D1777">
        <f>VLOOKUP(B1777,'Input - companies list'!B:L,11,FALSE)</f>
        <v/>
      </c>
      <c r="E1777">
        <f>VLOOKUP(B1777,'Input - companies list'!B:E,4,FALSE)</f>
        <v/>
      </c>
      <c r="F1777">
        <f>SUMIFS('Input - target event report'!H:H,'Input - target event report'!B:B,B1777,'Input - target event report'!D:D, "Private Investment")</f>
        <v/>
      </c>
      <c r="G1777">
        <f>IF(I1777&lt;2, "N/A", (MAXIFS('Input - target event report'!E:E,'Input - target event report'!B:B,B:B,'Input - target event report'!D:D,"Private Investment")-MINIFS('Input - target event report'!E:E,'Input - target event report'!B:B,B:B,'Input - target event report'!D:D,"Private Investment"))/(I1777-1))</f>
        <v/>
      </c>
      <c r="H1777">
        <f>IF(MAXIFS('Input - target event report'!E:E,'Input - target event report'!B:B,B:B,'Input - target event report'!D:D,"Private Investment") = 0, "N/A", TODAY() - MAXIFS('Input - target event report'!E:E,'Input - target event report'!B:B,B:B,'Input - target event report'!D:D,"Private Investment"))</f>
        <v/>
      </c>
      <c r="I1777">
        <f>COUNTIFS('Input - target event report'!B:B,B1777,'Input - target event report'!D:D, "Private Investment")</f>
        <v/>
      </c>
      <c r="J1777">
        <f>INDEX('Input - companies list'!$1:$10000,MATCH(B1777,'Input - companies list'!B:B,0),MATCH("Flow",'Input - companies list'!$1:$1,0 ))</f>
        <v/>
      </c>
      <c r="K1777">
        <f>INDEX('Input - companies list'!$1:$10000,MATCH(B1777,'Input - companies list'!B:B,0),MATCH("Inter-Cluster Connectivity",'Input - companies list'!$1:$1,0 ))</f>
        <v/>
      </c>
      <c r="L1777">
        <f>IFERROR(PERCENTRANK(F:F,F1777),0)</f>
        <v/>
      </c>
      <c r="M1777">
        <f>IFERROR(1 - PERCENTRANK(G:G,G1777),0)</f>
        <v/>
      </c>
      <c r="N1777">
        <f>IFERROR(1 - PERCENTRANK(H:H,H1777),0)</f>
        <v/>
      </c>
      <c r="O1777">
        <f>IFERROR(PERCENTRANK(I:I,I1777),0)</f>
        <v/>
      </c>
      <c r="P1777">
        <f>IFERROR(1 - PERCENTRANK(J:J,J1777),0)</f>
        <v/>
      </c>
      <c r="Q1777">
        <f>IFERROR(PERCENTRANK(K:K,K1777),0)</f>
        <v/>
      </c>
      <c r="R1777">
        <f>L1777*weight1+M1777*weight2+N1777*weight3+O1777*weight4+P1777*weight5+Q1777*weight6</f>
        <v/>
      </c>
    </row>
    <row r="1778" spans="1:18">
      <c r="A1778">
        <f>RANK(R1778,R:R)</f>
        <v/>
      </c>
      <c r="B1778" t="s">
        <v>19950</v>
      </c>
      <c r="C1778">
        <f>VLOOKUP(B1778,'Input - companies list'!B:L,2,FALSE)</f>
        <v/>
      </c>
      <c r="D1778">
        <f>VLOOKUP(B1778,'Input - companies list'!B:L,11,FALSE)</f>
        <v/>
      </c>
      <c r="E1778">
        <f>VLOOKUP(B1778,'Input - companies list'!B:E,4,FALSE)</f>
        <v/>
      </c>
      <c r="F1778">
        <f>SUMIFS('Input - target event report'!H:H,'Input - target event report'!B:B,B1778,'Input - target event report'!D:D, "Private Investment")</f>
        <v/>
      </c>
      <c r="G1778">
        <f>IF(I1778&lt;2, "N/A", (MAXIFS('Input - target event report'!E:E,'Input - target event report'!B:B,B:B,'Input - target event report'!D:D,"Private Investment")-MINIFS('Input - target event report'!E:E,'Input - target event report'!B:B,B:B,'Input - target event report'!D:D,"Private Investment"))/(I1778-1))</f>
        <v/>
      </c>
      <c r="H1778">
        <f>IF(MAXIFS('Input - target event report'!E:E,'Input - target event report'!B:B,B:B,'Input - target event report'!D:D,"Private Investment") = 0, "N/A", TODAY() - MAXIFS('Input - target event report'!E:E,'Input - target event report'!B:B,B:B,'Input - target event report'!D:D,"Private Investment"))</f>
        <v/>
      </c>
      <c r="I1778">
        <f>COUNTIFS('Input - target event report'!B:B,B1778,'Input - target event report'!D:D, "Private Investment")</f>
        <v/>
      </c>
      <c r="J1778">
        <f>INDEX('Input - companies list'!$1:$10000,MATCH(B1778,'Input - companies list'!B:B,0),MATCH("Flow",'Input - companies list'!$1:$1,0 ))</f>
        <v/>
      </c>
      <c r="K1778">
        <f>INDEX('Input - companies list'!$1:$10000,MATCH(B1778,'Input - companies list'!B:B,0),MATCH("Inter-Cluster Connectivity",'Input - companies list'!$1:$1,0 ))</f>
        <v/>
      </c>
      <c r="L1778">
        <f>IFERROR(PERCENTRANK(F:F,F1778),0)</f>
        <v/>
      </c>
      <c r="M1778">
        <f>IFERROR(1 - PERCENTRANK(G:G,G1778),0)</f>
        <v/>
      </c>
      <c r="N1778">
        <f>IFERROR(1 - PERCENTRANK(H:H,H1778),0)</f>
        <v/>
      </c>
      <c r="O1778">
        <f>IFERROR(PERCENTRANK(I:I,I1778),0)</f>
        <v/>
      </c>
      <c r="P1778">
        <f>IFERROR(1 - PERCENTRANK(J:J,J1778),0)</f>
        <v/>
      </c>
      <c r="Q1778">
        <f>IFERROR(PERCENTRANK(K:K,K1778),0)</f>
        <v/>
      </c>
      <c r="R1778">
        <f>L1778*weight1+M1778*weight2+N1778*weight3+O1778*weight4+P1778*weight5+Q1778*weight6</f>
        <v/>
      </c>
    </row>
    <row r="1779" spans="1:18">
      <c r="A1779">
        <f>RANK(R1779,R:R)</f>
        <v/>
      </c>
      <c r="B1779" t="s">
        <v>19959</v>
      </c>
      <c r="C1779">
        <f>VLOOKUP(B1779,'Input - companies list'!B:L,2,FALSE)</f>
        <v/>
      </c>
      <c r="D1779">
        <f>VLOOKUP(B1779,'Input - companies list'!B:L,11,FALSE)</f>
        <v/>
      </c>
      <c r="E1779">
        <f>VLOOKUP(B1779,'Input - companies list'!B:E,4,FALSE)</f>
        <v/>
      </c>
      <c r="F1779">
        <f>SUMIFS('Input - target event report'!H:H,'Input - target event report'!B:B,B1779,'Input - target event report'!D:D, "Private Investment")</f>
        <v/>
      </c>
      <c r="G1779">
        <f>IF(I1779&lt;2, "N/A", (MAXIFS('Input - target event report'!E:E,'Input - target event report'!B:B,B:B,'Input - target event report'!D:D,"Private Investment")-MINIFS('Input - target event report'!E:E,'Input - target event report'!B:B,B:B,'Input - target event report'!D:D,"Private Investment"))/(I1779-1))</f>
        <v/>
      </c>
      <c r="H1779">
        <f>IF(MAXIFS('Input - target event report'!E:E,'Input - target event report'!B:B,B:B,'Input - target event report'!D:D,"Private Investment") = 0, "N/A", TODAY() - MAXIFS('Input - target event report'!E:E,'Input - target event report'!B:B,B:B,'Input - target event report'!D:D,"Private Investment"))</f>
        <v/>
      </c>
      <c r="I1779">
        <f>COUNTIFS('Input - target event report'!B:B,B1779,'Input - target event report'!D:D, "Private Investment")</f>
        <v/>
      </c>
      <c r="J1779">
        <f>INDEX('Input - companies list'!$1:$10000,MATCH(B1779,'Input - companies list'!B:B,0),MATCH("Flow",'Input - companies list'!$1:$1,0 ))</f>
        <v/>
      </c>
      <c r="K1779">
        <f>INDEX('Input - companies list'!$1:$10000,MATCH(B1779,'Input - companies list'!B:B,0),MATCH("Inter-Cluster Connectivity",'Input - companies list'!$1:$1,0 ))</f>
        <v/>
      </c>
      <c r="L1779">
        <f>IFERROR(PERCENTRANK(F:F,F1779),0)</f>
        <v/>
      </c>
      <c r="M1779">
        <f>IFERROR(1 - PERCENTRANK(G:G,G1779),0)</f>
        <v/>
      </c>
      <c r="N1779">
        <f>IFERROR(1 - PERCENTRANK(H:H,H1779),0)</f>
        <v/>
      </c>
      <c r="O1779">
        <f>IFERROR(PERCENTRANK(I:I,I1779),0)</f>
        <v/>
      </c>
      <c r="P1779">
        <f>IFERROR(1 - PERCENTRANK(J:J,J1779),0)</f>
        <v/>
      </c>
      <c r="Q1779">
        <f>IFERROR(PERCENTRANK(K:K,K1779),0)</f>
        <v/>
      </c>
      <c r="R1779">
        <f>L1779*weight1+M1779*weight2+N1779*weight3+O1779*weight4+P1779*weight5+Q1779*weight6</f>
        <v/>
      </c>
    </row>
    <row r="1780" spans="1:18">
      <c r="A1780">
        <f>RANK(R1780,R:R)</f>
        <v/>
      </c>
      <c r="B1780" t="s">
        <v>19970</v>
      </c>
      <c r="C1780">
        <f>VLOOKUP(B1780,'Input - companies list'!B:L,2,FALSE)</f>
        <v/>
      </c>
      <c r="D1780">
        <f>VLOOKUP(B1780,'Input - companies list'!B:L,11,FALSE)</f>
        <v/>
      </c>
      <c r="E1780">
        <f>VLOOKUP(B1780,'Input - companies list'!B:E,4,FALSE)</f>
        <v/>
      </c>
      <c r="F1780">
        <f>SUMIFS('Input - target event report'!H:H,'Input - target event report'!B:B,B1780,'Input - target event report'!D:D, "Private Investment")</f>
        <v/>
      </c>
      <c r="G1780">
        <f>IF(I1780&lt;2, "N/A", (MAXIFS('Input - target event report'!E:E,'Input - target event report'!B:B,B:B,'Input - target event report'!D:D,"Private Investment")-MINIFS('Input - target event report'!E:E,'Input - target event report'!B:B,B:B,'Input - target event report'!D:D,"Private Investment"))/(I1780-1))</f>
        <v/>
      </c>
      <c r="H1780">
        <f>IF(MAXIFS('Input - target event report'!E:E,'Input - target event report'!B:B,B:B,'Input - target event report'!D:D,"Private Investment") = 0, "N/A", TODAY() - MAXIFS('Input - target event report'!E:E,'Input - target event report'!B:B,B:B,'Input - target event report'!D:D,"Private Investment"))</f>
        <v/>
      </c>
      <c r="I1780">
        <f>COUNTIFS('Input - target event report'!B:B,B1780,'Input - target event report'!D:D, "Private Investment")</f>
        <v/>
      </c>
      <c r="J1780">
        <f>INDEX('Input - companies list'!$1:$10000,MATCH(B1780,'Input - companies list'!B:B,0),MATCH("Flow",'Input - companies list'!$1:$1,0 ))</f>
        <v/>
      </c>
      <c r="K1780">
        <f>INDEX('Input - companies list'!$1:$10000,MATCH(B1780,'Input - companies list'!B:B,0),MATCH("Inter-Cluster Connectivity",'Input - companies list'!$1:$1,0 ))</f>
        <v/>
      </c>
      <c r="L1780">
        <f>IFERROR(PERCENTRANK(F:F,F1780),0)</f>
        <v/>
      </c>
      <c r="M1780">
        <f>IFERROR(1 - PERCENTRANK(G:G,G1780),0)</f>
        <v/>
      </c>
      <c r="N1780">
        <f>IFERROR(1 - PERCENTRANK(H:H,H1780),0)</f>
        <v/>
      </c>
      <c r="O1780">
        <f>IFERROR(PERCENTRANK(I:I,I1780),0)</f>
        <v/>
      </c>
      <c r="P1780">
        <f>IFERROR(1 - PERCENTRANK(J:J,J1780),0)</f>
        <v/>
      </c>
      <c r="Q1780">
        <f>IFERROR(PERCENTRANK(K:K,K1780),0)</f>
        <v/>
      </c>
      <c r="R1780">
        <f>L1780*weight1+M1780*weight2+N1780*weight3+O1780*weight4+P1780*weight5+Q1780*weight6</f>
        <v/>
      </c>
    </row>
    <row r="1781" spans="1:18">
      <c r="A1781">
        <f>RANK(R1781,R:R)</f>
        <v/>
      </c>
      <c r="B1781" t="s">
        <v>19980</v>
      </c>
      <c r="C1781">
        <f>VLOOKUP(B1781,'Input - companies list'!B:L,2,FALSE)</f>
        <v/>
      </c>
      <c r="D1781">
        <f>VLOOKUP(B1781,'Input - companies list'!B:L,11,FALSE)</f>
        <v/>
      </c>
      <c r="E1781">
        <f>VLOOKUP(B1781,'Input - companies list'!B:E,4,FALSE)</f>
        <v/>
      </c>
      <c r="F1781">
        <f>SUMIFS('Input - target event report'!H:H,'Input - target event report'!B:B,B1781,'Input - target event report'!D:D, "Private Investment")</f>
        <v/>
      </c>
      <c r="G1781">
        <f>IF(I1781&lt;2, "N/A", (MAXIFS('Input - target event report'!E:E,'Input - target event report'!B:B,B:B,'Input - target event report'!D:D,"Private Investment")-MINIFS('Input - target event report'!E:E,'Input - target event report'!B:B,B:B,'Input - target event report'!D:D,"Private Investment"))/(I1781-1))</f>
        <v/>
      </c>
      <c r="H1781">
        <f>IF(MAXIFS('Input - target event report'!E:E,'Input - target event report'!B:B,B:B,'Input - target event report'!D:D,"Private Investment") = 0, "N/A", TODAY() - MAXIFS('Input - target event report'!E:E,'Input - target event report'!B:B,B:B,'Input - target event report'!D:D,"Private Investment"))</f>
        <v/>
      </c>
      <c r="I1781">
        <f>COUNTIFS('Input - target event report'!B:B,B1781,'Input - target event report'!D:D, "Private Investment")</f>
        <v/>
      </c>
      <c r="J1781">
        <f>INDEX('Input - companies list'!$1:$10000,MATCH(B1781,'Input - companies list'!B:B,0),MATCH("Flow",'Input - companies list'!$1:$1,0 ))</f>
        <v/>
      </c>
      <c r="K1781">
        <f>INDEX('Input - companies list'!$1:$10000,MATCH(B1781,'Input - companies list'!B:B,0),MATCH("Inter-Cluster Connectivity",'Input - companies list'!$1:$1,0 ))</f>
        <v/>
      </c>
      <c r="L1781">
        <f>IFERROR(PERCENTRANK(F:F,F1781),0)</f>
        <v/>
      </c>
      <c r="M1781">
        <f>IFERROR(1 - PERCENTRANK(G:G,G1781),0)</f>
        <v/>
      </c>
      <c r="N1781">
        <f>IFERROR(1 - PERCENTRANK(H:H,H1781),0)</f>
        <v/>
      </c>
      <c r="O1781">
        <f>IFERROR(PERCENTRANK(I:I,I1781),0)</f>
        <v/>
      </c>
      <c r="P1781">
        <f>IFERROR(1 - PERCENTRANK(J:J,J1781),0)</f>
        <v/>
      </c>
      <c r="Q1781">
        <f>IFERROR(PERCENTRANK(K:K,K1781),0)</f>
        <v/>
      </c>
      <c r="R1781">
        <f>L1781*weight1+M1781*weight2+N1781*weight3+O1781*weight4+P1781*weight5+Q1781*weight6</f>
        <v/>
      </c>
    </row>
    <row r="1782" spans="1:18">
      <c r="A1782">
        <f>RANK(R1782,R:R)</f>
        <v/>
      </c>
      <c r="B1782" t="s">
        <v>19993</v>
      </c>
      <c r="C1782">
        <f>VLOOKUP(B1782,'Input - companies list'!B:L,2,FALSE)</f>
        <v/>
      </c>
      <c r="D1782">
        <f>VLOOKUP(B1782,'Input - companies list'!B:L,11,FALSE)</f>
        <v/>
      </c>
      <c r="E1782">
        <f>VLOOKUP(B1782,'Input - companies list'!B:E,4,FALSE)</f>
        <v/>
      </c>
      <c r="F1782">
        <f>SUMIFS('Input - target event report'!H:H,'Input - target event report'!B:B,B1782,'Input - target event report'!D:D, "Private Investment")</f>
        <v/>
      </c>
      <c r="G1782">
        <f>IF(I1782&lt;2, "N/A", (MAXIFS('Input - target event report'!E:E,'Input - target event report'!B:B,B:B,'Input - target event report'!D:D,"Private Investment")-MINIFS('Input - target event report'!E:E,'Input - target event report'!B:B,B:B,'Input - target event report'!D:D,"Private Investment"))/(I1782-1))</f>
        <v/>
      </c>
      <c r="H1782">
        <f>IF(MAXIFS('Input - target event report'!E:E,'Input - target event report'!B:B,B:B,'Input - target event report'!D:D,"Private Investment") = 0, "N/A", TODAY() - MAXIFS('Input - target event report'!E:E,'Input - target event report'!B:B,B:B,'Input - target event report'!D:D,"Private Investment"))</f>
        <v/>
      </c>
      <c r="I1782">
        <f>COUNTIFS('Input - target event report'!B:B,B1782,'Input - target event report'!D:D, "Private Investment")</f>
        <v/>
      </c>
      <c r="J1782">
        <f>INDEX('Input - companies list'!$1:$10000,MATCH(B1782,'Input - companies list'!B:B,0),MATCH("Flow",'Input - companies list'!$1:$1,0 ))</f>
        <v/>
      </c>
      <c r="K1782">
        <f>INDEX('Input - companies list'!$1:$10000,MATCH(B1782,'Input - companies list'!B:B,0),MATCH("Inter-Cluster Connectivity",'Input - companies list'!$1:$1,0 ))</f>
        <v/>
      </c>
      <c r="L1782">
        <f>IFERROR(PERCENTRANK(F:F,F1782),0)</f>
        <v/>
      </c>
      <c r="M1782">
        <f>IFERROR(1 - PERCENTRANK(G:G,G1782),0)</f>
        <v/>
      </c>
      <c r="N1782">
        <f>IFERROR(1 - PERCENTRANK(H:H,H1782),0)</f>
        <v/>
      </c>
      <c r="O1782">
        <f>IFERROR(PERCENTRANK(I:I,I1782),0)</f>
        <v/>
      </c>
      <c r="P1782">
        <f>IFERROR(1 - PERCENTRANK(J:J,J1782),0)</f>
        <v/>
      </c>
      <c r="Q1782">
        <f>IFERROR(PERCENTRANK(K:K,K1782),0)</f>
        <v/>
      </c>
      <c r="R1782">
        <f>L1782*weight1+M1782*weight2+N1782*weight3+O1782*weight4+P1782*weight5+Q1782*weight6</f>
        <v/>
      </c>
    </row>
    <row r="1783" spans="1:18">
      <c r="A1783">
        <f>RANK(R1783,R:R)</f>
        <v/>
      </c>
      <c r="B1783" t="s">
        <v>20008</v>
      </c>
      <c r="C1783">
        <f>VLOOKUP(B1783,'Input - companies list'!B:L,2,FALSE)</f>
        <v/>
      </c>
      <c r="D1783">
        <f>VLOOKUP(B1783,'Input - companies list'!B:L,11,FALSE)</f>
        <v/>
      </c>
      <c r="E1783">
        <f>VLOOKUP(B1783,'Input - companies list'!B:E,4,FALSE)</f>
        <v/>
      </c>
      <c r="F1783">
        <f>SUMIFS('Input - target event report'!H:H,'Input - target event report'!B:B,B1783,'Input - target event report'!D:D, "Private Investment")</f>
        <v/>
      </c>
      <c r="G1783">
        <f>IF(I1783&lt;2, "N/A", (MAXIFS('Input - target event report'!E:E,'Input - target event report'!B:B,B:B,'Input - target event report'!D:D,"Private Investment")-MINIFS('Input - target event report'!E:E,'Input - target event report'!B:B,B:B,'Input - target event report'!D:D,"Private Investment"))/(I1783-1))</f>
        <v/>
      </c>
      <c r="H1783">
        <f>IF(MAXIFS('Input - target event report'!E:E,'Input - target event report'!B:B,B:B,'Input - target event report'!D:D,"Private Investment") = 0, "N/A", TODAY() - MAXIFS('Input - target event report'!E:E,'Input - target event report'!B:B,B:B,'Input - target event report'!D:D,"Private Investment"))</f>
        <v/>
      </c>
      <c r="I1783">
        <f>COUNTIFS('Input - target event report'!B:B,B1783,'Input - target event report'!D:D, "Private Investment")</f>
        <v/>
      </c>
      <c r="J1783">
        <f>INDEX('Input - companies list'!$1:$10000,MATCH(B1783,'Input - companies list'!B:B,0),MATCH("Flow",'Input - companies list'!$1:$1,0 ))</f>
        <v/>
      </c>
      <c r="K1783">
        <f>INDEX('Input - companies list'!$1:$10000,MATCH(B1783,'Input - companies list'!B:B,0),MATCH("Inter-Cluster Connectivity",'Input - companies list'!$1:$1,0 ))</f>
        <v/>
      </c>
      <c r="L1783">
        <f>IFERROR(PERCENTRANK(F:F,F1783),0)</f>
        <v/>
      </c>
      <c r="M1783">
        <f>IFERROR(1 - PERCENTRANK(G:G,G1783),0)</f>
        <v/>
      </c>
      <c r="N1783">
        <f>IFERROR(1 - PERCENTRANK(H:H,H1783),0)</f>
        <v/>
      </c>
      <c r="O1783">
        <f>IFERROR(PERCENTRANK(I:I,I1783),0)</f>
        <v/>
      </c>
      <c r="P1783">
        <f>IFERROR(1 - PERCENTRANK(J:J,J1783),0)</f>
        <v/>
      </c>
      <c r="Q1783">
        <f>IFERROR(PERCENTRANK(K:K,K1783),0)</f>
        <v/>
      </c>
      <c r="R1783">
        <f>L1783*weight1+M1783*weight2+N1783*weight3+O1783*weight4+P1783*weight5+Q1783*weight6</f>
        <v/>
      </c>
    </row>
    <row r="1784" spans="1:18">
      <c r="A1784">
        <f>RANK(R1784,R:R)</f>
        <v/>
      </c>
      <c r="B1784" t="s">
        <v>20019</v>
      </c>
      <c r="C1784">
        <f>VLOOKUP(B1784,'Input - companies list'!B:L,2,FALSE)</f>
        <v/>
      </c>
      <c r="D1784">
        <f>VLOOKUP(B1784,'Input - companies list'!B:L,11,FALSE)</f>
        <v/>
      </c>
      <c r="E1784">
        <f>VLOOKUP(B1784,'Input - companies list'!B:E,4,FALSE)</f>
        <v/>
      </c>
      <c r="F1784">
        <f>SUMIFS('Input - target event report'!H:H,'Input - target event report'!B:B,B1784,'Input - target event report'!D:D, "Private Investment")</f>
        <v/>
      </c>
      <c r="G1784">
        <f>IF(I1784&lt;2, "N/A", (MAXIFS('Input - target event report'!E:E,'Input - target event report'!B:B,B:B,'Input - target event report'!D:D,"Private Investment")-MINIFS('Input - target event report'!E:E,'Input - target event report'!B:B,B:B,'Input - target event report'!D:D,"Private Investment"))/(I1784-1))</f>
        <v/>
      </c>
      <c r="H1784">
        <f>IF(MAXIFS('Input - target event report'!E:E,'Input - target event report'!B:B,B:B,'Input - target event report'!D:D,"Private Investment") = 0, "N/A", TODAY() - MAXIFS('Input - target event report'!E:E,'Input - target event report'!B:B,B:B,'Input - target event report'!D:D,"Private Investment"))</f>
        <v/>
      </c>
      <c r="I1784">
        <f>COUNTIFS('Input - target event report'!B:B,B1784,'Input - target event report'!D:D, "Private Investment")</f>
        <v/>
      </c>
      <c r="J1784">
        <f>INDEX('Input - companies list'!$1:$10000,MATCH(B1784,'Input - companies list'!B:B,0),MATCH("Flow",'Input - companies list'!$1:$1,0 ))</f>
        <v/>
      </c>
      <c r="K1784">
        <f>INDEX('Input - companies list'!$1:$10000,MATCH(B1784,'Input - companies list'!B:B,0),MATCH("Inter-Cluster Connectivity",'Input - companies list'!$1:$1,0 ))</f>
        <v/>
      </c>
      <c r="L1784">
        <f>IFERROR(PERCENTRANK(F:F,F1784),0)</f>
        <v/>
      </c>
      <c r="M1784">
        <f>IFERROR(1 - PERCENTRANK(G:G,G1784),0)</f>
        <v/>
      </c>
      <c r="N1784">
        <f>IFERROR(1 - PERCENTRANK(H:H,H1784),0)</f>
        <v/>
      </c>
      <c r="O1784">
        <f>IFERROR(PERCENTRANK(I:I,I1784),0)</f>
        <v/>
      </c>
      <c r="P1784">
        <f>IFERROR(1 - PERCENTRANK(J:J,J1784),0)</f>
        <v/>
      </c>
      <c r="Q1784">
        <f>IFERROR(PERCENTRANK(K:K,K1784),0)</f>
        <v/>
      </c>
      <c r="R1784">
        <f>L1784*weight1+M1784*weight2+N1784*weight3+O1784*weight4+P1784*weight5+Q1784*weight6</f>
        <v/>
      </c>
    </row>
    <row r="1785" spans="1:18">
      <c r="A1785">
        <f>RANK(R1785,R:R)</f>
        <v/>
      </c>
      <c r="B1785" t="s">
        <v>20028</v>
      </c>
      <c r="C1785">
        <f>VLOOKUP(B1785,'Input - companies list'!B:L,2,FALSE)</f>
        <v/>
      </c>
      <c r="D1785">
        <f>VLOOKUP(B1785,'Input - companies list'!B:L,11,FALSE)</f>
        <v/>
      </c>
      <c r="E1785">
        <f>VLOOKUP(B1785,'Input - companies list'!B:E,4,FALSE)</f>
        <v/>
      </c>
      <c r="F1785">
        <f>SUMIFS('Input - target event report'!H:H,'Input - target event report'!B:B,B1785,'Input - target event report'!D:D, "Private Investment")</f>
        <v/>
      </c>
      <c r="G1785">
        <f>IF(I1785&lt;2, "N/A", (MAXIFS('Input - target event report'!E:E,'Input - target event report'!B:B,B:B,'Input - target event report'!D:D,"Private Investment")-MINIFS('Input - target event report'!E:E,'Input - target event report'!B:B,B:B,'Input - target event report'!D:D,"Private Investment"))/(I1785-1))</f>
        <v/>
      </c>
      <c r="H1785">
        <f>IF(MAXIFS('Input - target event report'!E:E,'Input - target event report'!B:B,B:B,'Input - target event report'!D:D,"Private Investment") = 0, "N/A", TODAY() - MAXIFS('Input - target event report'!E:E,'Input - target event report'!B:B,B:B,'Input - target event report'!D:D,"Private Investment"))</f>
        <v/>
      </c>
      <c r="I1785">
        <f>COUNTIFS('Input - target event report'!B:B,B1785,'Input - target event report'!D:D, "Private Investment")</f>
        <v/>
      </c>
      <c r="J1785">
        <f>INDEX('Input - companies list'!$1:$10000,MATCH(B1785,'Input - companies list'!B:B,0),MATCH("Flow",'Input - companies list'!$1:$1,0 ))</f>
        <v/>
      </c>
      <c r="K1785">
        <f>INDEX('Input - companies list'!$1:$10000,MATCH(B1785,'Input - companies list'!B:B,0),MATCH("Inter-Cluster Connectivity",'Input - companies list'!$1:$1,0 ))</f>
        <v/>
      </c>
      <c r="L1785">
        <f>IFERROR(PERCENTRANK(F:F,F1785),0)</f>
        <v/>
      </c>
      <c r="M1785">
        <f>IFERROR(1 - PERCENTRANK(G:G,G1785),0)</f>
        <v/>
      </c>
      <c r="N1785">
        <f>IFERROR(1 - PERCENTRANK(H:H,H1785),0)</f>
        <v/>
      </c>
      <c r="O1785">
        <f>IFERROR(PERCENTRANK(I:I,I1785),0)</f>
        <v/>
      </c>
      <c r="P1785">
        <f>IFERROR(1 - PERCENTRANK(J:J,J1785),0)</f>
        <v/>
      </c>
      <c r="Q1785">
        <f>IFERROR(PERCENTRANK(K:K,K1785),0)</f>
        <v/>
      </c>
      <c r="R1785">
        <f>L1785*weight1+M1785*weight2+N1785*weight3+O1785*weight4+P1785*weight5+Q1785*weight6</f>
        <v/>
      </c>
    </row>
    <row r="1786" spans="1:18">
      <c r="A1786">
        <f>RANK(R1786,R:R)</f>
        <v/>
      </c>
      <c r="B1786" t="s">
        <v>20039</v>
      </c>
      <c r="C1786">
        <f>VLOOKUP(B1786,'Input - companies list'!B:L,2,FALSE)</f>
        <v/>
      </c>
      <c r="D1786">
        <f>VLOOKUP(B1786,'Input - companies list'!B:L,11,FALSE)</f>
        <v/>
      </c>
      <c r="E1786">
        <f>VLOOKUP(B1786,'Input - companies list'!B:E,4,FALSE)</f>
        <v/>
      </c>
      <c r="F1786">
        <f>SUMIFS('Input - target event report'!H:H,'Input - target event report'!B:B,B1786,'Input - target event report'!D:D, "Private Investment")</f>
        <v/>
      </c>
      <c r="G1786">
        <f>IF(I1786&lt;2, "N/A", (MAXIFS('Input - target event report'!E:E,'Input - target event report'!B:B,B:B,'Input - target event report'!D:D,"Private Investment")-MINIFS('Input - target event report'!E:E,'Input - target event report'!B:B,B:B,'Input - target event report'!D:D,"Private Investment"))/(I1786-1))</f>
        <v/>
      </c>
      <c r="H1786">
        <f>IF(MAXIFS('Input - target event report'!E:E,'Input - target event report'!B:B,B:B,'Input - target event report'!D:D,"Private Investment") = 0, "N/A", TODAY() - MAXIFS('Input - target event report'!E:E,'Input - target event report'!B:B,B:B,'Input - target event report'!D:D,"Private Investment"))</f>
        <v/>
      </c>
      <c r="I1786">
        <f>COUNTIFS('Input - target event report'!B:B,B1786,'Input - target event report'!D:D, "Private Investment")</f>
        <v/>
      </c>
      <c r="J1786">
        <f>INDEX('Input - companies list'!$1:$10000,MATCH(B1786,'Input - companies list'!B:B,0),MATCH("Flow",'Input - companies list'!$1:$1,0 ))</f>
        <v/>
      </c>
      <c r="K1786">
        <f>INDEX('Input - companies list'!$1:$10000,MATCH(B1786,'Input - companies list'!B:B,0),MATCH("Inter-Cluster Connectivity",'Input - companies list'!$1:$1,0 ))</f>
        <v/>
      </c>
      <c r="L1786">
        <f>IFERROR(PERCENTRANK(F:F,F1786),0)</f>
        <v/>
      </c>
      <c r="M1786">
        <f>IFERROR(1 - PERCENTRANK(G:G,G1786),0)</f>
        <v/>
      </c>
      <c r="N1786">
        <f>IFERROR(1 - PERCENTRANK(H:H,H1786),0)</f>
        <v/>
      </c>
      <c r="O1786">
        <f>IFERROR(PERCENTRANK(I:I,I1786),0)</f>
        <v/>
      </c>
      <c r="P1786">
        <f>IFERROR(1 - PERCENTRANK(J:J,J1786),0)</f>
        <v/>
      </c>
      <c r="Q1786">
        <f>IFERROR(PERCENTRANK(K:K,K1786),0)</f>
        <v/>
      </c>
      <c r="R1786">
        <f>L1786*weight1+M1786*weight2+N1786*weight3+O1786*weight4+P1786*weight5+Q1786*weight6</f>
        <v/>
      </c>
    </row>
    <row r="1787" spans="1:18">
      <c r="A1787">
        <f>RANK(R1787,R:R)</f>
        <v/>
      </c>
      <c r="B1787" t="s">
        <v>20049</v>
      </c>
      <c r="C1787">
        <f>VLOOKUP(B1787,'Input - companies list'!B:L,2,FALSE)</f>
        <v/>
      </c>
      <c r="D1787">
        <f>VLOOKUP(B1787,'Input - companies list'!B:L,11,FALSE)</f>
        <v/>
      </c>
      <c r="E1787">
        <f>VLOOKUP(B1787,'Input - companies list'!B:E,4,FALSE)</f>
        <v/>
      </c>
      <c r="F1787">
        <f>SUMIFS('Input - target event report'!H:H,'Input - target event report'!B:B,B1787,'Input - target event report'!D:D, "Private Investment")</f>
        <v/>
      </c>
      <c r="G1787">
        <f>IF(I1787&lt;2, "N/A", (MAXIFS('Input - target event report'!E:E,'Input - target event report'!B:B,B:B,'Input - target event report'!D:D,"Private Investment")-MINIFS('Input - target event report'!E:E,'Input - target event report'!B:B,B:B,'Input - target event report'!D:D,"Private Investment"))/(I1787-1))</f>
        <v/>
      </c>
      <c r="H1787">
        <f>IF(MAXIFS('Input - target event report'!E:E,'Input - target event report'!B:B,B:B,'Input - target event report'!D:D,"Private Investment") = 0, "N/A", TODAY() - MAXIFS('Input - target event report'!E:E,'Input - target event report'!B:B,B:B,'Input - target event report'!D:D,"Private Investment"))</f>
        <v/>
      </c>
      <c r="I1787">
        <f>COUNTIFS('Input - target event report'!B:B,B1787,'Input - target event report'!D:D, "Private Investment")</f>
        <v/>
      </c>
      <c r="J1787">
        <f>INDEX('Input - companies list'!$1:$10000,MATCH(B1787,'Input - companies list'!B:B,0),MATCH("Flow",'Input - companies list'!$1:$1,0 ))</f>
        <v/>
      </c>
      <c r="K1787">
        <f>INDEX('Input - companies list'!$1:$10000,MATCH(B1787,'Input - companies list'!B:B,0),MATCH("Inter-Cluster Connectivity",'Input - companies list'!$1:$1,0 ))</f>
        <v/>
      </c>
      <c r="L1787">
        <f>IFERROR(PERCENTRANK(F:F,F1787),0)</f>
        <v/>
      </c>
      <c r="M1787">
        <f>IFERROR(1 - PERCENTRANK(G:G,G1787),0)</f>
        <v/>
      </c>
      <c r="N1787">
        <f>IFERROR(1 - PERCENTRANK(H:H,H1787),0)</f>
        <v/>
      </c>
      <c r="O1787">
        <f>IFERROR(PERCENTRANK(I:I,I1787),0)</f>
        <v/>
      </c>
      <c r="P1787">
        <f>IFERROR(1 - PERCENTRANK(J:J,J1787),0)</f>
        <v/>
      </c>
      <c r="Q1787">
        <f>IFERROR(PERCENTRANK(K:K,K1787),0)</f>
        <v/>
      </c>
      <c r="R1787">
        <f>L1787*weight1+M1787*weight2+N1787*weight3+O1787*weight4+P1787*weight5+Q1787*weight6</f>
        <v/>
      </c>
    </row>
    <row r="1788" spans="1:18">
      <c r="A1788">
        <f>RANK(R1788,R:R)</f>
        <v/>
      </c>
      <c r="B1788" t="s">
        <v>20060</v>
      </c>
      <c r="C1788">
        <f>VLOOKUP(B1788,'Input - companies list'!B:L,2,FALSE)</f>
        <v/>
      </c>
      <c r="D1788">
        <f>VLOOKUP(B1788,'Input - companies list'!B:L,11,FALSE)</f>
        <v/>
      </c>
      <c r="E1788">
        <f>VLOOKUP(B1788,'Input - companies list'!B:E,4,FALSE)</f>
        <v/>
      </c>
      <c r="F1788">
        <f>SUMIFS('Input - target event report'!H:H,'Input - target event report'!B:B,B1788,'Input - target event report'!D:D, "Private Investment")</f>
        <v/>
      </c>
      <c r="G1788">
        <f>IF(I1788&lt;2, "N/A", (MAXIFS('Input - target event report'!E:E,'Input - target event report'!B:B,B:B,'Input - target event report'!D:D,"Private Investment")-MINIFS('Input - target event report'!E:E,'Input - target event report'!B:B,B:B,'Input - target event report'!D:D,"Private Investment"))/(I1788-1))</f>
        <v/>
      </c>
      <c r="H1788">
        <f>IF(MAXIFS('Input - target event report'!E:E,'Input - target event report'!B:B,B:B,'Input - target event report'!D:D,"Private Investment") = 0, "N/A", TODAY() - MAXIFS('Input - target event report'!E:E,'Input - target event report'!B:B,B:B,'Input - target event report'!D:D,"Private Investment"))</f>
        <v/>
      </c>
      <c r="I1788">
        <f>COUNTIFS('Input - target event report'!B:B,B1788,'Input - target event report'!D:D, "Private Investment")</f>
        <v/>
      </c>
      <c r="J1788">
        <f>INDEX('Input - companies list'!$1:$10000,MATCH(B1788,'Input - companies list'!B:B,0),MATCH("Flow",'Input - companies list'!$1:$1,0 ))</f>
        <v/>
      </c>
      <c r="K1788">
        <f>INDEX('Input - companies list'!$1:$10000,MATCH(B1788,'Input - companies list'!B:B,0),MATCH("Inter-Cluster Connectivity",'Input - companies list'!$1:$1,0 ))</f>
        <v/>
      </c>
      <c r="L1788">
        <f>IFERROR(PERCENTRANK(F:F,F1788),0)</f>
        <v/>
      </c>
      <c r="M1788">
        <f>IFERROR(1 - PERCENTRANK(G:G,G1788),0)</f>
        <v/>
      </c>
      <c r="N1788">
        <f>IFERROR(1 - PERCENTRANK(H:H,H1788),0)</f>
        <v/>
      </c>
      <c r="O1788">
        <f>IFERROR(PERCENTRANK(I:I,I1788),0)</f>
        <v/>
      </c>
      <c r="P1788">
        <f>IFERROR(1 - PERCENTRANK(J:J,J1788),0)</f>
        <v/>
      </c>
      <c r="Q1788">
        <f>IFERROR(PERCENTRANK(K:K,K1788),0)</f>
        <v/>
      </c>
      <c r="R1788">
        <f>L1788*weight1+M1788*weight2+N1788*weight3+O1788*weight4+P1788*weight5+Q1788*weight6</f>
        <v/>
      </c>
    </row>
    <row r="1789" spans="1:18">
      <c r="A1789">
        <f>RANK(R1789,R:R)</f>
        <v/>
      </c>
      <c r="B1789" t="s">
        <v>20072</v>
      </c>
      <c r="C1789">
        <f>VLOOKUP(B1789,'Input - companies list'!B:L,2,FALSE)</f>
        <v/>
      </c>
      <c r="D1789">
        <f>VLOOKUP(B1789,'Input - companies list'!B:L,11,FALSE)</f>
        <v/>
      </c>
      <c r="E1789">
        <f>VLOOKUP(B1789,'Input - companies list'!B:E,4,FALSE)</f>
        <v/>
      </c>
      <c r="F1789">
        <f>SUMIFS('Input - target event report'!H:H,'Input - target event report'!B:B,B1789,'Input - target event report'!D:D, "Private Investment")</f>
        <v/>
      </c>
      <c r="G1789">
        <f>IF(I1789&lt;2, "N/A", (MAXIFS('Input - target event report'!E:E,'Input - target event report'!B:B,B:B,'Input - target event report'!D:D,"Private Investment")-MINIFS('Input - target event report'!E:E,'Input - target event report'!B:B,B:B,'Input - target event report'!D:D,"Private Investment"))/(I1789-1))</f>
        <v/>
      </c>
      <c r="H1789">
        <f>IF(MAXIFS('Input - target event report'!E:E,'Input - target event report'!B:B,B:B,'Input - target event report'!D:D,"Private Investment") = 0, "N/A", TODAY() - MAXIFS('Input - target event report'!E:E,'Input - target event report'!B:B,B:B,'Input - target event report'!D:D,"Private Investment"))</f>
        <v/>
      </c>
      <c r="I1789">
        <f>COUNTIFS('Input - target event report'!B:B,B1789,'Input - target event report'!D:D, "Private Investment")</f>
        <v/>
      </c>
      <c r="J1789">
        <f>INDEX('Input - companies list'!$1:$10000,MATCH(B1789,'Input - companies list'!B:B,0),MATCH("Flow",'Input - companies list'!$1:$1,0 ))</f>
        <v/>
      </c>
      <c r="K1789">
        <f>INDEX('Input - companies list'!$1:$10000,MATCH(B1789,'Input - companies list'!B:B,0),MATCH("Inter-Cluster Connectivity",'Input - companies list'!$1:$1,0 ))</f>
        <v/>
      </c>
      <c r="L1789">
        <f>IFERROR(PERCENTRANK(F:F,F1789),0)</f>
        <v/>
      </c>
      <c r="M1789">
        <f>IFERROR(1 - PERCENTRANK(G:G,G1789),0)</f>
        <v/>
      </c>
      <c r="N1789">
        <f>IFERROR(1 - PERCENTRANK(H:H,H1789),0)</f>
        <v/>
      </c>
      <c r="O1789">
        <f>IFERROR(PERCENTRANK(I:I,I1789),0)</f>
        <v/>
      </c>
      <c r="P1789">
        <f>IFERROR(1 - PERCENTRANK(J:J,J1789),0)</f>
        <v/>
      </c>
      <c r="Q1789">
        <f>IFERROR(PERCENTRANK(K:K,K1789),0)</f>
        <v/>
      </c>
      <c r="R1789">
        <f>L1789*weight1+M1789*weight2+N1789*weight3+O1789*weight4+P1789*weight5+Q1789*weight6</f>
        <v/>
      </c>
    </row>
    <row r="1790" spans="1:18">
      <c r="A1790">
        <f>RANK(R1790,R:R)</f>
        <v/>
      </c>
      <c r="B1790" t="s">
        <v>20083</v>
      </c>
      <c r="C1790">
        <f>VLOOKUP(B1790,'Input - companies list'!B:L,2,FALSE)</f>
        <v/>
      </c>
      <c r="D1790">
        <f>VLOOKUP(B1790,'Input - companies list'!B:L,11,FALSE)</f>
        <v/>
      </c>
      <c r="E1790">
        <f>VLOOKUP(B1790,'Input - companies list'!B:E,4,FALSE)</f>
        <v/>
      </c>
      <c r="F1790">
        <f>SUMIFS('Input - target event report'!H:H,'Input - target event report'!B:B,B1790,'Input - target event report'!D:D, "Private Investment")</f>
        <v/>
      </c>
      <c r="G1790">
        <f>IF(I1790&lt;2, "N/A", (MAXIFS('Input - target event report'!E:E,'Input - target event report'!B:B,B:B,'Input - target event report'!D:D,"Private Investment")-MINIFS('Input - target event report'!E:E,'Input - target event report'!B:B,B:B,'Input - target event report'!D:D,"Private Investment"))/(I1790-1))</f>
        <v/>
      </c>
      <c r="H1790">
        <f>IF(MAXIFS('Input - target event report'!E:E,'Input - target event report'!B:B,B:B,'Input - target event report'!D:D,"Private Investment") = 0, "N/A", TODAY() - MAXIFS('Input - target event report'!E:E,'Input - target event report'!B:B,B:B,'Input - target event report'!D:D,"Private Investment"))</f>
        <v/>
      </c>
      <c r="I1790">
        <f>COUNTIFS('Input - target event report'!B:B,B1790,'Input - target event report'!D:D, "Private Investment")</f>
        <v/>
      </c>
      <c r="J1790">
        <f>INDEX('Input - companies list'!$1:$10000,MATCH(B1790,'Input - companies list'!B:B,0),MATCH("Flow",'Input - companies list'!$1:$1,0 ))</f>
        <v/>
      </c>
      <c r="K1790">
        <f>INDEX('Input - companies list'!$1:$10000,MATCH(B1790,'Input - companies list'!B:B,0),MATCH("Inter-Cluster Connectivity",'Input - companies list'!$1:$1,0 ))</f>
        <v/>
      </c>
      <c r="L1790">
        <f>IFERROR(PERCENTRANK(F:F,F1790),0)</f>
        <v/>
      </c>
      <c r="M1790">
        <f>IFERROR(1 - PERCENTRANK(G:G,G1790),0)</f>
        <v/>
      </c>
      <c r="N1790">
        <f>IFERROR(1 - PERCENTRANK(H:H,H1790),0)</f>
        <v/>
      </c>
      <c r="O1790">
        <f>IFERROR(PERCENTRANK(I:I,I1790),0)</f>
        <v/>
      </c>
      <c r="P1790">
        <f>IFERROR(1 - PERCENTRANK(J:J,J1790),0)</f>
        <v/>
      </c>
      <c r="Q1790">
        <f>IFERROR(PERCENTRANK(K:K,K1790),0)</f>
        <v/>
      </c>
      <c r="R1790">
        <f>L1790*weight1+M1790*weight2+N1790*weight3+O1790*weight4+P1790*weight5+Q1790*weight6</f>
        <v/>
      </c>
    </row>
    <row r="1791" spans="1:18">
      <c r="A1791">
        <f>RANK(R1791,R:R)</f>
        <v/>
      </c>
      <c r="B1791" t="s">
        <v>20093</v>
      </c>
      <c r="C1791">
        <f>VLOOKUP(B1791,'Input - companies list'!B:L,2,FALSE)</f>
        <v/>
      </c>
      <c r="D1791">
        <f>VLOOKUP(B1791,'Input - companies list'!B:L,11,FALSE)</f>
        <v/>
      </c>
      <c r="E1791">
        <f>VLOOKUP(B1791,'Input - companies list'!B:E,4,FALSE)</f>
        <v/>
      </c>
      <c r="F1791">
        <f>SUMIFS('Input - target event report'!H:H,'Input - target event report'!B:B,B1791,'Input - target event report'!D:D, "Private Investment")</f>
        <v/>
      </c>
      <c r="G1791">
        <f>IF(I1791&lt;2, "N/A", (MAXIFS('Input - target event report'!E:E,'Input - target event report'!B:B,B:B,'Input - target event report'!D:D,"Private Investment")-MINIFS('Input - target event report'!E:E,'Input - target event report'!B:B,B:B,'Input - target event report'!D:D,"Private Investment"))/(I1791-1))</f>
        <v/>
      </c>
      <c r="H1791">
        <f>IF(MAXIFS('Input - target event report'!E:E,'Input - target event report'!B:B,B:B,'Input - target event report'!D:D,"Private Investment") = 0, "N/A", TODAY() - MAXIFS('Input - target event report'!E:E,'Input - target event report'!B:B,B:B,'Input - target event report'!D:D,"Private Investment"))</f>
        <v/>
      </c>
      <c r="I1791">
        <f>COUNTIFS('Input - target event report'!B:B,B1791,'Input - target event report'!D:D, "Private Investment")</f>
        <v/>
      </c>
      <c r="J1791">
        <f>INDEX('Input - companies list'!$1:$10000,MATCH(B1791,'Input - companies list'!B:B,0),MATCH("Flow",'Input - companies list'!$1:$1,0 ))</f>
        <v/>
      </c>
      <c r="K1791">
        <f>INDEX('Input - companies list'!$1:$10000,MATCH(B1791,'Input - companies list'!B:B,0),MATCH("Inter-Cluster Connectivity",'Input - companies list'!$1:$1,0 ))</f>
        <v/>
      </c>
      <c r="L1791">
        <f>IFERROR(PERCENTRANK(F:F,F1791),0)</f>
        <v/>
      </c>
      <c r="M1791">
        <f>IFERROR(1 - PERCENTRANK(G:G,G1791),0)</f>
        <v/>
      </c>
      <c r="N1791">
        <f>IFERROR(1 - PERCENTRANK(H:H,H1791),0)</f>
        <v/>
      </c>
      <c r="O1791">
        <f>IFERROR(PERCENTRANK(I:I,I1791),0)</f>
        <v/>
      </c>
      <c r="P1791">
        <f>IFERROR(1 - PERCENTRANK(J:J,J1791),0)</f>
        <v/>
      </c>
      <c r="Q1791">
        <f>IFERROR(PERCENTRANK(K:K,K1791),0)</f>
        <v/>
      </c>
      <c r="R1791">
        <f>L1791*weight1+M1791*weight2+N1791*weight3+O1791*weight4+P1791*weight5+Q1791*weight6</f>
        <v/>
      </c>
    </row>
    <row r="1792" spans="1:18">
      <c r="A1792">
        <f>RANK(R1792,R:R)</f>
        <v/>
      </c>
      <c r="B1792" t="s">
        <v>20105</v>
      </c>
      <c r="C1792">
        <f>VLOOKUP(B1792,'Input - companies list'!B:L,2,FALSE)</f>
        <v/>
      </c>
      <c r="D1792">
        <f>VLOOKUP(B1792,'Input - companies list'!B:L,11,FALSE)</f>
        <v/>
      </c>
      <c r="E1792">
        <f>VLOOKUP(B1792,'Input - companies list'!B:E,4,FALSE)</f>
        <v/>
      </c>
      <c r="F1792">
        <f>SUMIFS('Input - target event report'!H:H,'Input - target event report'!B:B,B1792,'Input - target event report'!D:D, "Private Investment")</f>
        <v/>
      </c>
      <c r="G1792">
        <f>IF(I1792&lt;2, "N/A", (MAXIFS('Input - target event report'!E:E,'Input - target event report'!B:B,B:B,'Input - target event report'!D:D,"Private Investment")-MINIFS('Input - target event report'!E:E,'Input - target event report'!B:B,B:B,'Input - target event report'!D:D,"Private Investment"))/(I1792-1))</f>
        <v/>
      </c>
      <c r="H1792">
        <f>IF(MAXIFS('Input - target event report'!E:E,'Input - target event report'!B:B,B:B,'Input - target event report'!D:D,"Private Investment") = 0, "N/A", TODAY() - MAXIFS('Input - target event report'!E:E,'Input - target event report'!B:B,B:B,'Input - target event report'!D:D,"Private Investment"))</f>
        <v/>
      </c>
      <c r="I1792">
        <f>COUNTIFS('Input - target event report'!B:B,B1792,'Input - target event report'!D:D, "Private Investment")</f>
        <v/>
      </c>
      <c r="J1792">
        <f>INDEX('Input - companies list'!$1:$10000,MATCH(B1792,'Input - companies list'!B:B,0),MATCH("Flow",'Input - companies list'!$1:$1,0 ))</f>
        <v/>
      </c>
      <c r="K1792">
        <f>INDEX('Input - companies list'!$1:$10000,MATCH(B1792,'Input - companies list'!B:B,0),MATCH("Inter-Cluster Connectivity",'Input - companies list'!$1:$1,0 ))</f>
        <v/>
      </c>
      <c r="L1792">
        <f>IFERROR(PERCENTRANK(F:F,F1792),0)</f>
        <v/>
      </c>
      <c r="M1792">
        <f>IFERROR(1 - PERCENTRANK(G:G,G1792),0)</f>
        <v/>
      </c>
      <c r="N1792">
        <f>IFERROR(1 - PERCENTRANK(H:H,H1792),0)</f>
        <v/>
      </c>
      <c r="O1792">
        <f>IFERROR(PERCENTRANK(I:I,I1792),0)</f>
        <v/>
      </c>
      <c r="P1792">
        <f>IFERROR(1 - PERCENTRANK(J:J,J1792),0)</f>
        <v/>
      </c>
      <c r="Q1792">
        <f>IFERROR(PERCENTRANK(K:K,K1792),0)</f>
        <v/>
      </c>
      <c r="R1792">
        <f>L1792*weight1+M1792*weight2+N1792*weight3+O1792*weight4+P1792*weight5+Q1792*weight6</f>
        <v/>
      </c>
    </row>
    <row r="1793" spans="1:18">
      <c r="A1793">
        <f>RANK(R1793,R:R)</f>
        <v/>
      </c>
      <c r="B1793" t="s">
        <v>20118</v>
      </c>
      <c r="C1793">
        <f>VLOOKUP(B1793,'Input - companies list'!B:L,2,FALSE)</f>
        <v/>
      </c>
      <c r="D1793">
        <f>VLOOKUP(B1793,'Input - companies list'!B:L,11,FALSE)</f>
        <v/>
      </c>
      <c r="E1793">
        <f>VLOOKUP(B1793,'Input - companies list'!B:E,4,FALSE)</f>
        <v/>
      </c>
      <c r="F1793">
        <f>SUMIFS('Input - target event report'!H:H,'Input - target event report'!B:B,B1793,'Input - target event report'!D:D, "Private Investment")</f>
        <v/>
      </c>
      <c r="G1793">
        <f>IF(I1793&lt;2, "N/A", (MAXIFS('Input - target event report'!E:E,'Input - target event report'!B:B,B:B,'Input - target event report'!D:D,"Private Investment")-MINIFS('Input - target event report'!E:E,'Input - target event report'!B:B,B:B,'Input - target event report'!D:D,"Private Investment"))/(I1793-1))</f>
        <v/>
      </c>
      <c r="H1793">
        <f>IF(MAXIFS('Input - target event report'!E:E,'Input - target event report'!B:B,B:B,'Input - target event report'!D:D,"Private Investment") = 0, "N/A", TODAY() - MAXIFS('Input - target event report'!E:E,'Input - target event report'!B:B,B:B,'Input - target event report'!D:D,"Private Investment"))</f>
        <v/>
      </c>
      <c r="I1793">
        <f>COUNTIFS('Input - target event report'!B:B,B1793,'Input - target event report'!D:D, "Private Investment")</f>
        <v/>
      </c>
      <c r="J1793">
        <f>INDEX('Input - companies list'!$1:$10000,MATCH(B1793,'Input - companies list'!B:B,0),MATCH("Flow",'Input - companies list'!$1:$1,0 ))</f>
        <v/>
      </c>
      <c r="K1793">
        <f>INDEX('Input - companies list'!$1:$10000,MATCH(B1793,'Input - companies list'!B:B,0),MATCH("Inter-Cluster Connectivity",'Input - companies list'!$1:$1,0 ))</f>
        <v/>
      </c>
      <c r="L1793">
        <f>IFERROR(PERCENTRANK(F:F,F1793),0)</f>
        <v/>
      </c>
      <c r="M1793">
        <f>IFERROR(1 - PERCENTRANK(G:G,G1793),0)</f>
        <v/>
      </c>
      <c r="N1793">
        <f>IFERROR(1 - PERCENTRANK(H:H,H1793),0)</f>
        <v/>
      </c>
      <c r="O1793">
        <f>IFERROR(PERCENTRANK(I:I,I1793),0)</f>
        <v/>
      </c>
      <c r="P1793">
        <f>IFERROR(1 - PERCENTRANK(J:J,J1793),0)</f>
        <v/>
      </c>
      <c r="Q1793">
        <f>IFERROR(PERCENTRANK(K:K,K1793),0)</f>
        <v/>
      </c>
      <c r="R1793">
        <f>L1793*weight1+M1793*weight2+N1793*weight3+O1793*weight4+P1793*weight5+Q1793*weight6</f>
        <v/>
      </c>
    </row>
    <row r="1794" spans="1:18">
      <c r="A1794">
        <f>RANK(R1794,R:R)</f>
        <v/>
      </c>
      <c r="B1794" t="s">
        <v>20132</v>
      </c>
      <c r="C1794">
        <f>VLOOKUP(B1794,'Input - companies list'!B:L,2,FALSE)</f>
        <v/>
      </c>
      <c r="D1794">
        <f>VLOOKUP(B1794,'Input - companies list'!B:L,11,FALSE)</f>
        <v/>
      </c>
      <c r="E1794">
        <f>VLOOKUP(B1794,'Input - companies list'!B:E,4,FALSE)</f>
        <v/>
      </c>
      <c r="F1794">
        <f>SUMIFS('Input - target event report'!H:H,'Input - target event report'!B:B,B1794,'Input - target event report'!D:D, "Private Investment")</f>
        <v/>
      </c>
      <c r="G1794">
        <f>IF(I1794&lt;2, "N/A", (MAXIFS('Input - target event report'!E:E,'Input - target event report'!B:B,B:B,'Input - target event report'!D:D,"Private Investment")-MINIFS('Input - target event report'!E:E,'Input - target event report'!B:B,B:B,'Input - target event report'!D:D,"Private Investment"))/(I1794-1))</f>
        <v/>
      </c>
      <c r="H1794">
        <f>IF(MAXIFS('Input - target event report'!E:E,'Input - target event report'!B:B,B:B,'Input - target event report'!D:D,"Private Investment") = 0, "N/A", TODAY() - MAXIFS('Input - target event report'!E:E,'Input - target event report'!B:B,B:B,'Input - target event report'!D:D,"Private Investment"))</f>
        <v/>
      </c>
      <c r="I1794">
        <f>COUNTIFS('Input - target event report'!B:B,B1794,'Input - target event report'!D:D, "Private Investment")</f>
        <v/>
      </c>
      <c r="J1794">
        <f>INDEX('Input - companies list'!$1:$10000,MATCH(B1794,'Input - companies list'!B:B,0),MATCH("Flow",'Input - companies list'!$1:$1,0 ))</f>
        <v/>
      </c>
      <c r="K1794">
        <f>INDEX('Input - companies list'!$1:$10000,MATCH(B1794,'Input - companies list'!B:B,0),MATCH("Inter-Cluster Connectivity",'Input - companies list'!$1:$1,0 ))</f>
        <v/>
      </c>
      <c r="L1794">
        <f>IFERROR(PERCENTRANK(F:F,F1794),0)</f>
        <v/>
      </c>
      <c r="M1794">
        <f>IFERROR(1 - PERCENTRANK(G:G,G1794),0)</f>
        <v/>
      </c>
      <c r="N1794">
        <f>IFERROR(1 - PERCENTRANK(H:H,H1794),0)</f>
        <v/>
      </c>
      <c r="O1794">
        <f>IFERROR(PERCENTRANK(I:I,I1794),0)</f>
        <v/>
      </c>
      <c r="P1794">
        <f>IFERROR(1 - PERCENTRANK(J:J,J1794),0)</f>
        <v/>
      </c>
      <c r="Q1794">
        <f>IFERROR(PERCENTRANK(K:K,K1794),0)</f>
        <v/>
      </c>
      <c r="R1794">
        <f>L1794*weight1+M1794*weight2+N1794*weight3+O1794*weight4+P1794*weight5+Q1794*weight6</f>
        <v/>
      </c>
    </row>
    <row r="1795" spans="1:18">
      <c r="A1795">
        <f>RANK(R1795,R:R)</f>
        <v/>
      </c>
      <c r="B1795" t="s">
        <v>20143</v>
      </c>
      <c r="C1795">
        <f>VLOOKUP(B1795,'Input - companies list'!B:L,2,FALSE)</f>
        <v/>
      </c>
      <c r="D1795">
        <f>VLOOKUP(B1795,'Input - companies list'!B:L,11,FALSE)</f>
        <v/>
      </c>
      <c r="E1795">
        <f>VLOOKUP(B1795,'Input - companies list'!B:E,4,FALSE)</f>
        <v/>
      </c>
      <c r="F1795">
        <f>SUMIFS('Input - target event report'!H:H,'Input - target event report'!B:B,B1795,'Input - target event report'!D:D, "Private Investment")</f>
        <v/>
      </c>
      <c r="G1795">
        <f>IF(I1795&lt;2, "N/A", (MAXIFS('Input - target event report'!E:E,'Input - target event report'!B:B,B:B,'Input - target event report'!D:D,"Private Investment")-MINIFS('Input - target event report'!E:E,'Input - target event report'!B:B,B:B,'Input - target event report'!D:D,"Private Investment"))/(I1795-1))</f>
        <v/>
      </c>
      <c r="H1795">
        <f>IF(MAXIFS('Input - target event report'!E:E,'Input - target event report'!B:B,B:B,'Input - target event report'!D:D,"Private Investment") = 0, "N/A", TODAY() - MAXIFS('Input - target event report'!E:E,'Input - target event report'!B:B,B:B,'Input - target event report'!D:D,"Private Investment"))</f>
        <v/>
      </c>
      <c r="I1795">
        <f>COUNTIFS('Input - target event report'!B:B,B1795,'Input - target event report'!D:D, "Private Investment")</f>
        <v/>
      </c>
      <c r="J1795">
        <f>INDEX('Input - companies list'!$1:$10000,MATCH(B1795,'Input - companies list'!B:B,0),MATCH("Flow",'Input - companies list'!$1:$1,0 ))</f>
        <v/>
      </c>
      <c r="K1795">
        <f>INDEX('Input - companies list'!$1:$10000,MATCH(B1795,'Input - companies list'!B:B,0),MATCH("Inter-Cluster Connectivity",'Input - companies list'!$1:$1,0 ))</f>
        <v/>
      </c>
      <c r="L1795">
        <f>IFERROR(PERCENTRANK(F:F,F1795),0)</f>
        <v/>
      </c>
      <c r="M1795">
        <f>IFERROR(1 - PERCENTRANK(G:G,G1795),0)</f>
        <v/>
      </c>
      <c r="N1795">
        <f>IFERROR(1 - PERCENTRANK(H:H,H1795),0)</f>
        <v/>
      </c>
      <c r="O1795">
        <f>IFERROR(PERCENTRANK(I:I,I1795),0)</f>
        <v/>
      </c>
      <c r="P1795">
        <f>IFERROR(1 - PERCENTRANK(J:J,J1795),0)</f>
        <v/>
      </c>
      <c r="Q1795">
        <f>IFERROR(PERCENTRANK(K:K,K1795),0)</f>
        <v/>
      </c>
      <c r="R1795">
        <f>L1795*weight1+M1795*weight2+N1795*weight3+O1795*weight4+P1795*weight5+Q1795*weight6</f>
        <v/>
      </c>
    </row>
    <row r="1796" spans="1:18">
      <c r="A1796">
        <f>RANK(R1796,R:R)</f>
        <v/>
      </c>
      <c r="B1796" t="s">
        <v>20155</v>
      </c>
      <c r="C1796">
        <f>VLOOKUP(B1796,'Input - companies list'!B:L,2,FALSE)</f>
        <v/>
      </c>
      <c r="D1796">
        <f>VLOOKUP(B1796,'Input - companies list'!B:L,11,FALSE)</f>
        <v/>
      </c>
      <c r="E1796">
        <f>VLOOKUP(B1796,'Input - companies list'!B:E,4,FALSE)</f>
        <v/>
      </c>
      <c r="F1796">
        <f>SUMIFS('Input - target event report'!H:H,'Input - target event report'!B:B,B1796,'Input - target event report'!D:D, "Private Investment")</f>
        <v/>
      </c>
      <c r="G1796">
        <f>IF(I1796&lt;2, "N/A", (MAXIFS('Input - target event report'!E:E,'Input - target event report'!B:B,B:B,'Input - target event report'!D:D,"Private Investment")-MINIFS('Input - target event report'!E:E,'Input - target event report'!B:B,B:B,'Input - target event report'!D:D,"Private Investment"))/(I1796-1))</f>
        <v/>
      </c>
      <c r="H1796">
        <f>IF(MAXIFS('Input - target event report'!E:E,'Input - target event report'!B:B,B:B,'Input - target event report'!D:D,"Private Investment") = 0, "N/A", TODAY() - MAXIFS('Input - target event report'!E:E,'Input - target event report'!B:B,B:B,'Input - target event report'!D:D,"Private Investment"))</f>
        <v/>
      </c>
      <c r="I1796">
        <f>COUNTIFS('Input - target event report'!B:B,B1796,'Input - target event report'!D:D, "Private Investment")</f>
        <v/>
      </c>
      <c r="J1796">
        <f>INDEX('Input - companies list'!$1:$10000,MATCH(B1796,'Input - companies list'!B:B,0),MATCH("Flow",'Input - companies list'!$1:$1,0 ))</f>
        <v/>
      </c>
      <c r="K1796">
        <f>INDEX('Input - companies list'!$1:$10000,MATCH(B1796,'Input - companies list'!B:B,0),MATCH("Inter-Cluster Connectivity",'Input - companies list'!$1:$1,0 ))</f>
        <v/>
      </c>
      <c r="L1796">
        <f>IFERROR(PERCENTRANK(F:F,F1796),0)</f>
        <v/>
      </c>
      <c r="M1796">
        <f>IFERROR(1 - PERCENTRANK(G:G,G1796),0)</f>
        <v/>
      </c>
      <c r="N1796">
        <f>IFERROR(1 - PERCENTRANK(H:H,H1796),0)</f>
        <v/>
      </c>
      <c r="O1796">
        <f>IFERROR(PERCENTRANK(I:I,I1796),0)</f>
        <v/>
      </c>
      <c r="P1796">
        <f>IFERROR(1 - PERCENTRANK(J:J,J1796),0)</f>
        <v/>
      </c>
      <c r="Q1796">
        <f>IFERROR(PERCENTRANK(K:K,K1796),0)</f>
        <v/>
      </c>
      <c r="R1796">
        <f>L1796*weight1+M1796*weight2+N1796*weight3+O1796*weight4+P1796*weight5+Q1796*weight6</f>
        <v/>
      </c>
    </row>
    <row r="1797" spans="1:18">
      <c r="A1797">
        <f>RANK(R1797,R:R)</f>
        <v/>
      </c>
      <c r="B1797" t="s">
        <v>20166</v>
      </c>
      <c r="C1797">
        <f>VLOOKUP(B1797,'Input - companies list'!B:L,2,FALSE)</f>
        <v/>
      </c>
      <c r="D1797">
        <f>VLOOKUP(B1797,'Input - companies list'!B:L,11,FALSE)</f>
        <v/>
      </c>
      <c r="E1797">
        <f>VLOOKUP(B1797,'Input - companies list'!B:E,4,FALSE)</f>
        <v/>
      </c>
      <c r="F1797">
        <f>SUMIFS('Input - target event report'!H:H,'Input - target event report'!B:B,B1797,'Input - target event report'!D:D, "Private Investment")</f>
        <v/>
      </c>
      <c r="G1797">
        <f>IF(I1797&lt;2, "N/A", (MAXIFS('Input - target event report'!E:E,'Input - target event report'!B:B,B:B,'Input - target event report'!D:D,"Private Investment")-MINIFS('Input - target event report'!E:E,'Input - target event report'!B:B,B:B,'Input - target event report'!D:D,"Private Investment"))/(I1797-1))</f>
        <v/>
      </c>
      <c r="H1797">
        <f>IF(MAXIFS('Input - target event report'!E:E,'Input - target event report'!B:B,B:B,'Input - target event report'!D:D,"Private Investment") = 0, "N/A", TODAY() - MAXIFS('Input - target event report'!E:E,'Input - target event report'!B:B,B:B,'Input - target event report'!D:D,"Private Investment"))</f>
        <v/>
      </c>
      <c r="I1797">
        <f>COUNTIFS('Input - target event report'!B:B,B1797,'Input - target event report'!D:D, "Private Investment")</f>
        <v/>
      </c>
      <c r="J1797">
        <f>INDEX('Input - companies list'!$1:$10000,MATCH(B1797,'Input - companies list'!B:B,0),MATCH("Flow",'Input - companies list'!$1:$1,0 ))</f>
        <v/>
      </c>
      <c r="K1797">
        <f>INDEX('Input - companies list'!$1:$10000,MATCH(B1797,'Input - companies list'!B:B,0),MATCH("Inter-Cluster Connectivity",'Input - companies list'!$1:$1,0 ))</f>
        <v/>
      </c>
      <c r="L1797">
        <f>IFERROR(PERCENTRANK(F:F,F1797),0)</f>
        <v/>
      </c>
      <c r="M1797">
        <f>IFERROR(1 - PERCENTRANK(G:G,G1797),0)</f>
        <v/>
      </c>
      <c r="N1797">
        <f>IFERROR(1 - PERCENTRANK(H:H,H1797),0)</f>
        <v/>
      </c>
      <c r="O1797">
        <f>IFERROR(PERCENTRANK(I:I,I1797),0)</f>
        <v/>
      </c>
      <c r="P1797">
        <f>IFERROR(1 - PERCENTRANK(J:J,J1797),0)</f>
        <v/>
      </c>
      <c r="Q1797">
        <f>IFERROR(PERCENTRANK(K:K,K1797),0)</f>
        <v/>
      </c>
      <c r="R1797">
        <f>L1797*weight1+M1797*weight2+N1797*weight3+O1797*weight4+P1797*weight5+Q1797*weight6</f>
        <v/>
      </c>
    </row>
    <row r="1798" spans="1:18">
      <c r="A1798">
        <f>RANK(R1798,R:R)</f>
        <v/>
      </c>
      <c r="B1798" t="s">
        <v>20174</v>
      </c>
      <c r="C1798">
        <f>VLOOKUP(B1798,'Input - companies list'!B:L,2,FALSE)</f>
        <v/>
      </c>
      <c r="D1798">
        <f>VLOOKUP(B1798,'Input - companies list'!B:L,11,FALSE)</f>
        <v/>
      </c>
      <c r="E1798">
        <f>VLOOKUP(B1798,'Input - companies list'!B:E,4,FALSE)</f>
        <v/>
      </c>
      <c r="F1798">
        <f>SUMIFS('Input - target event report'!H:H,'Input - target event report'!B:B,B1798,'Input - target event report'!D:D, "Private Investment")</f>
        <v/>
      </c>
      <c r="G1798">
        <f>IF(I1798&lt;2, "N/A", (MAXIFS('Input - target event report'!E:E,'Input - target event report'!B:B,B:B,'Input - target event report'!D:D,"Private Investment")-MINIFS('Input - target event report'!E:E,'Input - target event report'!B:B,B:B,'Input - target event report'!D:D,"Private Investment"))/(I1798-1))</f>
        <v/>
      </c>
      <c r="H1798">
        <f>IF(MAXIFS('Input - target event report'!E:E,'Input - target event report'!B:B,B:B,'Input - target event report'!D:D,"Private Investment") = 0, "N/A", TODAY() - MAXIFS('Input - target event report'!E:E,'Input - target event report'!B:B,B:B,'Input - target event report'!D:D,"Private Investment"))</f>
        <v/>
      </c>
      <c r="I1798">
        <f>COUNTIFS('Input - target event report'!B:B,B1798,'Input - target event report'!D:D, "Private Investment")</f>
        <v/>
      </c>
      <c r="J1798">
        <f>INDEX('Input - companies list'!$1:$10000,MATCH(B1798,'Input - companies list'!B:B,0),MATCH("Flow",'Input - companies list'!$1:$1,0 ))</f>
        <v/>
      </c>
      <c r="K1798">
        <f>INDEX('Input - companies list'!$1:$10000,MATCH(B1798,'Input - companies list'!B:B,0),MATCH("Inter-Cluster Connectivity",'Input - companies list'!$1:$1,0 ))</f>
        <v/>
      </c>
      <c r="L1798">
        <f>IFERROR(PERCENTRANK(F:F,F1798),0)</f>
        <v/>
      </c>
      <c r="M1798">
        <f>IFERROR(1 - PERCENTRANK(G:G,G1798),0)</f>
        <v/>
      </c>
      <c r="N1798">
        <f>IFERROR(1 - PERCENTRANK(H:H,H1798),0)</f>
        <v/>
      </c>
      <c r="O1798">
        <f>IFERROR(PERCENTRANK(I:I,I1798),0)</f>
        <v/>
      </c>
      <c r="P1798">
        <f>IFERROR(1 - PERCENTRANK(J:J,J1798),0)</f>
        <v/>
      </c>
      <c r="Q1798">
        <f>IFERROR(PERCENTRANK(K:K,K1798),0)</f>
        <v/>
      </c>
      <c r="R1798">
        <f>L1798*weight1+M1798*weight2+N1798*weight3+O1798*weight4+P1798*weight5+Q1798*weight6</f>
        <v/>
      </c>
    </row>
    <row r="1799" spans="1:18">
      <c r="A1799">
        <f>RANK(R1799,R:R)</f>
        <v/>
      </c>
      <c r="B1799" t="s">
        <v>20184</v>
      </c>
      <c r="C1799">
        <f>VLOOKUP(B1799,'Input - companies list'!B:L,2,FALSE)</f>
        <v/>
      </c>
      <c r="D1799">
        <f>VLOOKUP(B1799,'Input - companies list'!B:L,11,FALSE)</f>
        <v/>
      </c>
      <c r="E1799">
        <f>VLOOKUP(B1799,'Input - companies list'!B:E,4,FALSE)</f>
        <v/>
      </c>
      <c r="F1799">
        <f>SUMIFS('Input - target event report'!H:H,'Input - target event report'!B:B,B1799,'Input - target event report'!D:D, "Private Investment")</f>
        <v/>
      </c>
      <c r="G1799">
        <f>IF(I1799&lt;2, "N/A", (MAXIFS('Input - target event report'!E:E,'Input - target event report'!B:B,B:B,'Input - target event report'!D:D,"Private Investment")-MINIFS('Input - target event report'!E:E,'Input - target event report'!B:B,B:B,'Input - target event report'!D:D,"Private Investment"))/(I1799-1))</f>
        <v/>
      </c>
      <c r="H1799">
        <f>IF(MAXIFS('Input - target event report'!E:E,'Input - target event report'!B:B,B:B,'Input - target event report'!D:D,"Private Investment") = 0, "N/A", TODAY() - MAXIFS('Input - target event report'!E:E,'Input - target event report'!B:B,B:B,'Input - target event report'!D:D,"Private Investment"))</f>
        <v/>
      </c>
      <c r="I1799">
        <f>COUNTIFS('Input - target event report'!B:B,B1799,'Input - target event report'!D:D, "Private Investment")</f>
        <v/>
      </c>
      <c r="J1799">
        <f>INDEX('Input - companies list'!$1:$10000,MATCH(B1799,'Input - companies list'!B:B,0),MATCH("Flow",'Input - companies list'!$1:$1,0 ))</f>
        <v/>
      </c>
      <c r="K1799">
        <f>INDEX('Input - companies list'!$1:$10000,MATCH(B1799,'Input - companies list'!B:B,0),MATCH("Inter-Cluster Connectivity",'Input - companies list'!$1:$1,0 ))</f>
        <v/>
      </c>
      <c r="L1799">
        <f>IFERROR(PERCENTRANK(F:F,F1799),0)</f>
        <v/>
      </c>
      <c r="M1799">
        <f>IFERROR(1 - PERCENTRANK(G:G,G1799),0)</f>
        <v/>
      </c>
      <c r="N1799">
        <f>IFERROR(1 - PERCENTRANK(H:H,H1799),0)</f>
        <v/>
      </c>
      <c r="O1799">
        <f>IFERROR(PERCENTRANK(I:I,I1799),0)</f>
        <v/>
      </c>
      <c r="P1799">
        <f>IFERROR(1 - PERCENTRANK(J:J,J1799),0)</f>
        <v/>
      </c>
      <c r="Q1799">
        <f>IFERROR(PERCENTRANK(K:K,K1799),0)</f>
        <v/>
      </c>
      <c r="R1799">
        <f>L1799*weight1+M1799*weight2+N1799*weight3+O1799*weight4+P1799*weight5+Q1799*weight6</f>
        <v/>
      </c>
    </row>
    <row r="1800" spans="1:18">
      <c r="A1800">
        <f>RANK(R1800,R:R)</f>
        <v/>
      </c>
      <c r="B1800" t="s">
        <v>20194</v>
      </c>
      <c r="C1800">
        <f>VLOOKUP(B1800,'Input - companies list'!B:L,2,FALSE)</f>
        <v/>
      </c>
      <c r="D1800">
        <f>VLOOKUP(B1800,'Input - companies list'!B:L,11,FALSE)</f>
        <v/>
      </c>
      <c r="E1800">
        <f>VLOOKUP(B1800,'Input - companies list'!B:E,4,FALSE)</f>
        <v/>
      </c>
      <c r="F1800">
        <f>SUMIFS('Input - target event report'!H:H,'Input - target event report'!B:B,B1800,'Input - target event report'!D:D, "Private Investment")</f>
        <v/>
      </c>
      <c r="G1800">
        <f>IF(I1800&lt;2, "N/A", (MAXIFS('Input - target event report'!E:E,'Input - target event report'!B:B,B:B,'Input - target event report'!D:D,"Private Investment")-MINIFS('Input - target event report'!E:E,'Input - target event report'!B:B,B:B,'Input - target event report'!D:D,"Private Investment"))/(I1800-1))</f>
        <v/>
      </c>
      <c r="H1800">
        <f>IF(MAXIFS('Input - target event report'!E:E,'Input - target event report'!B:B,B:B,'Input - target event report'!D:D,"Private Investment") = 0, "N/A", TODAY() - MAXIFS('Input - target event report'!E:E,'Input - target event report'!B:B,B:B,'Input - target event report'!D:D,"Private Investment"))</f>
        <v/>
      </c>
      <c r="I1800">
        <f>COUNTIFS('Input - target event report'!B:B,B1800,'Input - target event report'!D:D, "Private Investment")</f>
        <v/>
      </c>
      <c r="J1800">
        <f>INDEX('Input - companies list'!$1:$10000,MATCH(B1800,'Input - companies list'!B:B,0),MATCH("Flow",'Input - companies list'!$1:$1,0 ))</f>
        <v/>
      </c>
      <c r="K1800">
        <f>INDEX('Input - companies list'!$1:$10000,MATCH(B1800,'Input - companies list'!B:B,0),MATCH("Inter-Cluster Connectivity",'Input - companies list'!$1:$1,0 ))</f>
        <v/>
      </c>
      <c r="L1800">
        <f>IFERROR(PERCENTRANK(F:F,F1800),0)</f>
        <v/>
      </c>
      <c r="M1800">
        <f>IFERROR(1 - PERCENTRANK(G:G,G1800),0)</f>
        <v/>
      </c>
      <c r="N1800">
        <f>IFERROR(1 - PERCENTRANK(H:H,H1800),0)</f>
        <v/>
      </c>
      <c r="O1800">
        <f>IFERROR(PERCENTRANK(I:I,I1800),0)</f>
        <v/>
      </c>
      <c r="P1800">
        <f>IFERROR(1 - PERCENTRANK(J:J,J1800),0)</f>
        <v/>
      </c>
      <c r="Q1800">
        <f>IFERROR(PERCENTRANK(K:K,K1800),0)</f>
        <v/>
      </c>
      <c r="R1800">
        <f>L1800*weight1+M1800*weight2+N1800*weight3+O1800*weight4+P1800*weight5+Q1800*weight6</f>
        <v/>
      </c>
    </row>
    <row r="1801" spans="1:18">
      <c r="A1801">
        <f>RANK(R1801,R:R)</f>
        <v/>
      </c>
      <c r="B1801" t="s">
        <v>20205</v>
      </c>
      <c r="C1801">
        <f>VLOOKUP(B1801,'Input - companies list'!B:L,2,FALSE)</f>
        <v/>
      </c>
      <c r="D1801">
        <f>VLOOKUP(B1801,'Input - companies list'!B:L,11,FALSE)</f>
        <v/>
      </c>
      <c r="E1801">
        <f>VLOOKUP(B1801,'Input - companies list'!B:E,4,FALSE)</f>
        <v/>
      </c>
      <c r="F1801">
        <f>SUMIFS('Input - target event report'!H:H,'Input - target event report'!B:B,B1801,'Input - target event report'!D:D, "Private Investment")</f>
        <v/>
      </c>
      <c r="G1801">
        <f>IF(I1801&lt;2, "N/A", (MAXIFS('Input - target event report'!E:E,'Input - target event report'!B:B,B:B,'Input - target event report'!D:D,"Private Investment")-MINIFS('Input - target event report'!E:E,'Input - target event report'!B:B,B:B,'Input - target event report'!D:D,"Private Investment"))/(I1801-1))</f>
        <v/>
      </c>
      <c r="H1801">
        <f>IF(MAXIFS('Input - target event report'!E:E,'Input - target event report'!B:B,B:B,'Input - target event report'!D:D,"Private Investment") = 0, "N/A", TODAY() - MAXIFS('Input - target event report'!E:E,'Input - target event report'!B:B,B:B,'Input - target event report'!D:D,"Private Investment"))</f>
        <v/>
      </c>
      <c r="I1801">
        <f>COUNTIFS('Input - target event report'!B:B,B1801,'Input - target event report'!D:D, "Private Investment")</f>
        <v/>
      </c>
      <c r="J1801">
        <f>INDEX('Input - companies list'!$1:$10000,MATCH(B1801,'Input - companies list'!B:B,0),MATCH("Flow",'Input - companies list'!$1:$1,0 ))</f>
        <v/>
      </c>
      <c r="K1801">
        <f>INDEX('Input - companies list'!$1:$10000,MATCH(B1801,'Input - companies list'!B:B,0),MATCH("Inter-Cluster Connectivity",'Input - companies list'!$1:$1,0 ))</f>
        <v/>
      </c>
      <c r="L1801">
        <f>IFERROR(PERCENTRANK(F:F,F1801),0)</f>
        <v/>
      </c>
      <c r="M1801">
        <f>IFERROR(1 - PERCENTRANK(G:G,G1801),0)</f>
        <v/>
      </c>
      <c r="N1801">
        <f>IFERROR(1 - PERCENTRANK(H:H,H1801),0)</f>
        <v/>
      </c>
      <c r="O1801">
        <f>IFERROR(PERCENTRANK(I:I,I1801),0)</f>
        <v/>
      </c>
      <c r="P1801">
        <f>IFERROR(1 - PERCENTRANK(J:J,J1801),0)</f>
        <v/>
      </c>
      <c r="Q1801">
        <f>IFERROR(PERCENTRANK(K:K,K1801),0)</f>
        <v/>
      </c>
      <c r="R1801">
        <f>L1801*weight1+M1801*weight2+N1801*weight3+O1801*weight4+P1801*weight5+Q1801*weight6</f>
        <v/>
      </c>
    </row>
    <row r="1802" spans="1:18">
      <c r="A1802">
        <f>RANK(R1802,R:R)</f>
        <v/>
      </c>
      <c r="B1802" t="s">
        <v>20216</v>
      </c>
      <c r="C1802">
        <f>VLOOKUP(B1802,'Input - companies list'!B:L,2,FALSE)</f>
        <v/>
      </c>
      <c r="D1802">
        <f>VLOOKUP(B1802,'Input - companies list'!B:L,11,FALSE)</f>
        <v/>
      </c>
      <c r="E1802">
        <f>VLOOKUP(B1802,'Input - companies list'!B:E,4,FALSE)</f>
        <v/>
      </c>
      <c r="F1802">
        <f>SUMIFS('Input - target event report'!H:H,'Input - target event report'!B:B,B1802,'Input - target event report'!D:D, "Private Investment")</f>
        <v/>
      </c>
      <c r="G1802">
        <f>IF(I1802&lt;2, "N/A", (MAXIFS('Input - target event report'!E:E,'Input - target event report'!B:B,B:B,'Input - target event report'!D:D,"Private Investment")-MINIFS('Input - target event report'!E:E,'Input - target event report'!B:B,B:B,'Input - target event report'!D:D,"Private Investment"))/(I1802-1))</f>
        <v/>
      </c>
      <c r="H1802">
        <f>IF(MAXIFS('Input - target event report'!E:E,'Input - target event report'!B:B,B:B,'Input - target event report'!D:D,"Private Investment") = 0, "N/A", TODAY() - MAXIFS('Input - target event report'!E:E,'Input - target event report'!B:B,B:B,'Input - target event report'!D:D,"Private Investment"))</f>
        <v/>
      </c>
      <c r="I1802">
        <f>COUNTIFS('Input - target event report'!B:B,B1802,'Input - target event report'!D:D, "Private Investment")</f>
        <v/>
      </c>
      <c r="J1802">
        <f>INDEX('Input - companies list'!$1:$10000,MATCH(B1802,'Input - companies list'!B:B,0),MATCH("Flow",'Input - companies list'!$1:$1,0 ))</f>
        <v/>
      </c>
      <c r="K1802">
        <f>INDEX('Input - companies list'!$1:$10000,MATCH(B1802,'Input - companies list'!B:B,0),MATCH("Inter-Cluster Connectivity",'Input - companies list'!$1:$1,0 ))</f>
        <v/>
      </c>
      <c r="L1802">
        <f>IFERROR(PERCENTRANK(F:F,F1802),0)</f>
        <v/>
      </c>
      <c r="M1802">
        <f>IFERROR(1 - PERCENTRANK(G:G,G1802),0)</f>
        <v/>
      </c>
      <c r="N1802">
        <f>IFERROR(1 - PERCENTRANK(H:H,H1802),0)</f>
        <v/>
      </c>
      <c r="O1802">
        <f>IFERROR(PERCENTRANK(I:I,I1802),0)</f>
        <v/>
      </c>
      <c r="P1802">
        <f>IFERROR(1 - PERCENTRANK(J:J,J1802),0)</f>
        <v/>
      </c>
      <c r="Q1802">
        <f>IFERROR(PERCENTRANK(K:K,K1802),0)</f>
        <v/>
      </c>
      <c r="R1802">
        <f>L1802*weight1+M1802*weight2+N1802*weight3+O1802*weight4+P1802*weight5+Q1802*weight6</f>
        <v/>
      </c>
    </row>
    <row r="1803" spans="1:18">
      <c r="A1803">
        <f>RANK(R1803,R:R)</f>
        <v/>
      </c>
      <c r="B1803" t="s">
        <v>20226</v>
      </c>
      <c r="C1803">
        <f>VLOOKUP(B1803,'Input - companies list'!B:L,2,FALSE)</f>
        <v/>
      </c>
      <c r="D1803">
        <f>VLOOKUP(B1803,'Input - companies list'!B:L,11,FALSE)</f>
        <v/>
      </c>
      <c r="E1803">
        <f>VLOOKUP(B1803,'Input - companies list'!B:E,4,FALSE)</f>
        <v/>
      </c>
      <c r="F1803">
        <f>SUMIFS('Input - target event report'!H:H,'Input - target event report'!B:B,B1803,'Input - target event report'!D:D, "Private Investment")</f>
        <v/>
      </c>
      <c r="G1803">
        <f>IF(I1803&lt;2, "N/A", (MAXIFS('Input - target event report'!E:E,'Input - target event report'!B:B,B:B,'Input - target event report'!D:D,"Private Investment")-MINIFS('Input - target event report'!E:E,'Input - target event report'!B:B,B:B,'Input - target event report'!D:D,"Private Investment"))/(I1803-1))</f>
        <v/>
      </c>
      <c r="H1803">
        <f>IF(MAXIFS('Input - target event report'!E:E,'Input - target event report'!B:B,B:B,'Input - target event report'!D:D,"Private Investment") = 0, "N/A", TODAY() - MAXIFS('Input - target event report'!E:E,'Input - target event report'!B:B,B:B,'Input - target event report'!D:D,"Private Investment"))</f>
        <v/>
      </c>
      <c r="I1803">
        <f>COUNTIFS('Input - target event report'!B:B,B1803,'Input - target event report'!D:D, "Private Investment")</f>
        <v/>
      </c>
      <c r="J1803">
        <f>INDEX('Input - companies list'!$1:$10000,MATCH(B1803,'Input - companies list'!B:B,0),MATCH("Flow",'Input - companies list'!$1:$1,0 ))</f>
        <v/>
      </c>
      <c r="K1803">
        <f>INDEX('Input - companies list'!$1:$10000,MATCH(B1803,'Input - companies list'!B:B,0),MATCH("Inter-Cluster Connectivity",'Input - companies list'!$1:$1,0 ))</f>
        <v/>
      </c>
      <c r="L1803">
        <f>IFERROR(PERCENTRANK(F:F,F1803),0)</f>
        <v/>
      </c>
      <c r="M1803">
        <f>IFERROR(1 - PERCENTRANK(G:G,G1803),0)</f>
        <v/>
      </c>
      <c r="N1803">
        <f>IFERROR(1 - PERCENTRANK(H:H,H1803),0)</f>
        <v/>
      </c>
      <c r="O1803">
        <f>IFERROR(PERCENTRANK(I:I,I1803),0)</f>
        <v/>
      </c>
      <c r="P1803">
        <f>IFERROR(1 - PERCENTRANK(J:J,J1803),0)</f>
        <v/>
      </c>
      <c r="Q1803">
        <f>IFERROR(PERCENTRANK(K:K,K1803),0)</f>
        <v/>
      </c>
      <c r="R1803">
        <f>L1803*weight1+M1803*weight2+N1803*weight3+O1803*weight4+P1803*weight5+Q1803*weight6</f>
        <v/>
      </c>
    </row>
    <row r="1804" spans="1:18">
      <c r="A1804">
        <f>RANK(R1804,R:R)</f>
        <v/>
      </c>
      <c r="B1804" t="s">
        <v>20236</v>
      </c>
      <c r="C1804">
        <f>VLOOKUP(B1804,'Input - companies list'!B:L,2,FALSE)</f>
        <v/>
      </c>
      <c r="D1804">
        <f>VLOOKUP(B1804,'Input - companies list'!B:L,11,FALSE)</f>
        <v/>
      </c>
      <c r="E1804">
        <f>VLOOKUP(B1804,'Input - companies list'!B:E,4,FALSE)</f>
        <v/>
      </c>
      <c r="F1804">
        <f>SUMIFS('Input - target event report'!H:H,'Input - target event report'!B:B,B1804,'Input - target event report'!D:D, "Private Investment")</f>
        <v/>
      </c>
      <c r="G1804">
        <f>IF(I1804&lt;2, "N/A", (MAXIFS('Input - target event report'!E:E,'Input - target event report'!B:B,B:B,'Input - target event report'!D:D,"Private Investment")-MINIFS('Input - target event report'!E:E,'Input - target event report'!B:B,B:B,'Input - target event report'!D:D,"Private Investment"))/(I1804-1))</f>
        <v/>
      </c>
      <c r="H1804">
        <f>IF(MAXIFS('Input - target event report'!E:E,'Input - target event report'!B:B,B:B,'Input - target event report'!D:D,"Private Investment") = 0, "N/A", TODAY() - MAXIFS('Input - target event report'!E:E,'Input - target event report'!B:B,B:B,'Input - target event report'!D:D,"Private Investment"))</f>
        <v/>
      </c>
      <c r="I1804">
        <f>COUNTIFS('Input - target event report'!B:B,B1804,'Input - target event report'!D:D, "Private Investment")</f>
        <v/>
      </c>
      <c r="J1804">
        <f>INDEX('Input - companies list'!$1:$10000,MATCH(B1804,'Input - companies list'!B:B,0),MATCH("Flow",'Input - companies list'!$1:$1,0 ))</f>
        <v/>
      </c>
      <c r="K1804">
        <f>INDEX('Input - companies list'!$1:$10000,MATCH(B1804,'Input - companies list'!B:B,0),MATCH("Inter-Cluster Connectivity",'Input - companies list'!$1:$1,0 ))</f>
        <v/>
      </c>
      <c r="L1804">
        <f>IFERROR(PERCENTRANK(F:F,F1804),0)</f>
        <v/>
      </c>
      <c r="M1804">
        <f>IFERROR(1 - PERCENTRANK(G:G,G1804),0)</f>
        <v/>
      </c>
      <c r="N1804">
        <f>IFERROR(1 - PERCENTRANK(H:H,H1804),0)</f>
        <v/>
      </c>
      <c r="O1804">
        <f>IFERROR(PERCENTRANK(I:I,I1804),0)</f>
        <v/>
      </c>
      <c r="P1804">
        <f>IFERROR(1 - PERCENTRANK(J:J,J1804),0)</f>
        <v/>
      </c>
      <c r="Q1804">
        <f>IFERROR(PERCENTRANK(K:K,K1804),0)</f>
        <v/>
      </c>
      <c r="R1804">
        <f>L1804*weight1+M1804*weight2+N1804*weight3+O1804*weight4+P1804*weight5+Q1804*weight6</f>
        <v/>
      </c>
    </row>
    <row r="1805" spans="1:18">
      <c r="A1805">
        <f>RANK(R1805,R:R)</f>
        <v/>
      </c>
      <c r="B1805" t="s">
        <v>20245</v>
      </c>
      <c r="C1805">
        <f>VLOOKUP(B1805,'Input - companies list'!B:L,2,FALSE)</f>
        <v/>
      </c>
      <c r="D1805">
        <f>VLOOKUP(B1805,'Input - companies list'!B:L,11,FALSE)</f>
        <v/>
      </c>
      <c r="E1805">
        <f>VLOOKUP(B1805,'Input - companies list'!B:E,4,FALSE)</f>
        <v/>
      </c>
      <c r="F1805">
        <f>SUMIFS('Input - target event report'!H:H,'Input - target event report'!B:B,B1805,'Input - target event report'!D:D, "Private Investment")</f>
        <v/>
      </c>
      <c r="G1805">
        <f>IF(I1805&lt;2, "N/A", (MAXIFS('Input - target event report'!E:E,'Input - target event report'!B:B,B:B,'Input - target event report'!D:D,"Private Investment")-MINIFS('Input - target event report'!E:E,'Input - target event report'!B:B,B:B,'Input - target event report'!D:D,"Private Investment"))/(I1805-1))</f>
        <v/>
      </c>
      <c r="H1805">
        <f>IF(MAXIFS('Input - target event report'!E:E,'Input - target event report'!B:B,B:B,'Input - target event report'!D:D,"Private Investment") = 0, "N/A", TODAY() - MAXIFS('Input - target event report'!E:E,'Input - target event report'!B:B,B:B,'Input - target event report'!D:D,"Private Investment"))</f>
        <v/>
      </c>
      <c r="I1805">
        <f>COUNTIFS('Input - target event report'!B:B,B1805,'Input - target event report'!D:D, "Private Investment")</f>
        <v/>
      </c>
      <c r="J1805">
        <f>INDEX('Input - companies list'!$1:$10000,MATCH(B1805,'Input - companies list'!B:B,0),MATCH("Flow",'Input - companies list'!$1:$1,0 ))</f>
        <v/>
      </c>
      <c r="K1805">
        <f>INDEX('Input - companies list'!$1:$10000,MATCH(B1805,'Input - companies list'!B:B,0),MATCH("Inter-Cluster Connectivity",'Input - companies list'!$1:$1,0 ))</f>
        <v/>
      </c>
      <c r="L1805">
        <f>IFERROR(PERCENTRANK(F:F,F1805),0)</f>
        <v/>
      </c>
      <c r="M1805">
        <f>IFERROR(1 - PERCENTRANK(G:G,G1805),0)</f>
        <v/>
      </c>
      <c r="N1805">
        <f>IFERROR(1 - PERCENTRANK(H:H,H1805),0)</f>
        <v/>
      </c>
      <c r="O1805">
        <f>IFERROR(PERCENTRANK(I:I,I1805),0)</f>
        <v/>
      </c>
      <c r="P1805">
        <f>IFERROR(1 - PERCENTRANK(J:J,J1805),0)</f>
        <v/>
      </c>
      <c r="Q1805">
        <f>IFERROR(PERCENTRANK(K:K,K1805),0)</f>
        <v/>
      </c>
      <c r="R1805">
        <f>L1805*weight1+M1805*weight2+N1805*weight3+O1805*weight4+P1805*weight5+Q1805*weight6</f>
        <v/>
      </c>
    </row>
    <row r="1806" spans="1:18">
      <c r="A1806">
        <f>RANK(R1806,R:R)</f>
        <v/>
      </c>
      <c r="B1806" t="s">
        <v>20256</v>
      </c>
      <c r="C1806">
        <f>VLOOKUP(B1806,'Input - companies list'!B:L,2,FALSE)</f>
        <v/>
      </c>
      <c r="D1806">
        <f>VLOOKUP(B1806,'Input - companies list'!B:L,11,FALSE)</f>
        <v/>
      </c>
      <c r="E1806">
        <f>VLOOKUP(B1806,'Input - companies list'!B:E,4,FALSE)</f>
        <v/>
      </c>
      <c r="F1806">
        <f>SUMIFS('Input - target event report'!H:H,'Input - target event report'!B:B,B1806,'Input - target event report'!D:D, "Private Investment")</f>
        <v/>
      </c>
      <c r="G1806">
        <f>IF(I1806&lt;2, "N/A", (MAXIFS('Input - target event report'!E:E,'Input - target event report'!B:B,B:B,'Input - target event report'!D:D,"Private Investment")-MINIFS('Input - target event report'!E:E,'Input - target event report'!B:B,B:B,'Input - target event report'!D:D,"Private Investment"))/(I1806-1))</f>
        <v/>
      </c>
      <c r="H1806">
        <f>IF(MAXIFS('Input - target event report'!E:E,'Input - target event report'!B:B,B:B,'Input - target event report'!D:D,"Private Investment") = 0, "N/A", TODAY() - MAXIFS('Input - target event report'!E:E,'Input - target event report'!B:B,B:B,'Input - target event report'!D:D,"Private Investment"))</f>
        <v/>
      </c>
      <c r="I1806">
        <f>COUNTIFS('Input - target event report'!B:B,B1806,'Input - target event report'!D:D, "Private Investment")</f>
        <v/>
      </c>
      <c r="J1806">
        <f>INDEX('Input - companies list'!$1:$10000,MATCH(B1806,'Input - companies list'!B:B,0),MATCH("Flow",'Input - companies list'!$1:$1,0 ))</f>
        <v/>
      </c>
      <c r="K1806">
        <f>INDEX('Input - companies list'!$1:$10000,MATCH(B1806,'Input - companies list'!B:B,0),MATCH("Inter-Cluster Connectivity",'Input - companies list'!$1:$1,0 ))</f>
        <v/>
      </c>
      <c r="L1806">
        <f>IFERROR(PERCENTRANK(F:F,F1806),0)</f>
        <v/>
      </c>
      <c r="M1806">
        <f>IFERROR(1 - PERCENTRANK(G:G,G1806),0)</f>
        <v/>
      </c>
      <c r="N1806">
        <f>IFERROR(1 - PERCENTRANK(H:H,H1806),0)</f>
        <v/>
      </c>
      <c r="O1806">
        <f>IFERROR(PERCENTRANK(I:I,I1806),0)</f>
        <v/>
      </c>
      <c r="P1806">
        <f>IFERROR(1 - PERCENTRANK(J:J,J1806),0)</f>
        <v/>
      </c>
      <c r="Q1806">
        <f>IFERROR(PERCENTRANK(K:K,K1806),0)</f>
        <v/>
      </c>
      <c r="R1806">
        <f>L1806*weight1+M1806*weight2+N1806*weight3+O1806*weight4+P1806*weight5+Q1806*weight6</f>
        <v/>
      </c>
    </row>
    <row r="1807" spans="1:18">
      <c r="A1807">
        <f>RANK(R1807,R:R)</f>
        <v/>
      </c>
      <c r="B1807" t="s">
        <v>20268</v>
      </c>
      <c r="C1807">
        <f>VLOOKUP(B1807,'Input - companies list'!B:L,2,FALSE)</f>
        <v/>
      </c>
      <c r="D1807">
        <f>VLOOKUP(B1807,'Input - companies list'!B:L,11,FALSE)</f>
        <v/>
      </c>
      <c r="E1807">
        <f>VLOOKUP(B1807,'Input - companies list'!B:E,4,FALSE)</f>
        <v/>
      </c>
      <c r="F1807">
        <f>SUMIFS('Input - target event report'!H:H,'Input - target event report'!B:B,B1807,'Input - target event report'!D:D, "Private Investment")</f>
        <v/>
      </c>
      <c r="G1807">
        <f>IF(I1807&lt;2, "N/A", (MAXIFS('Input - target event report'!E:E,'Input - target event report'!B:B,B:B,'Input - target event report'!D:D,"Private Investment")-MINIFS('Input - target event report'!E:E,'Input - target event report'!B:B,B:B,'Input - target event report'!D:D,"Private Investment"))/(I1807-1))</f>
        <v/>
      </c>
      <c r="H1807">
        <f>IF(MAXIFS('Input - target event report'!E:E,'Input - target event report'!B:B,B:B,'Input - target event report'!D:D,"Private Investment") = 0, "N/A", TODAY() - MAXIFS('Input - target event report'!E:E,'Input - target event report'!B:B,B:B,'Input - target event report'!D:D,"Private Investment"))</f>
        <v/>
      </c>
      <c r="I1807">
        <f>COUNTIFS('Input - target event report'!B:B,B1807,'Input - target event report'!D:D, "Private Investment")</f>
        <v/>
      </c>
      <c r="J1807">
        <f>INDEX('Input - companies list'!$1:$10000,MATCH(B1807,'Input - companies list'!B:B,0),MATCH("Flow",'Input - companies list'!$1:$1,0 ))</f>
        <v/>
      </c>
      <c r="K1807">
        <f>INDEX('Input - companies list'!$1:$10000,MATCH(B1807,'Input - companies list'!B:B,0),MATCH("Inter-Cluster Connectivity",'Input - companies list'!$1:$1,0 ))</f>
        <v/>
      </c>
      <c r="L1807">
        <f>IFERROR(PERCENTRANK(F:F,F1807),0)</f>
        <v/>
      </c>
      <c r="M1807">
        <f>IFERROR(1 - PERCENTRANK(G:G,G1807),0)</f>
        <v/>
      </c>
      <c r="N1807">
        <f>IFERROR(1 - PERCENTRANK(H:H,H1807),0)</f>
        <v/>
      </c>
      <c r="O1807">
        <f>IFERROR(PERCENTRANK(I:I,I1807),0)</f>
        <v/>
      </c>
      <c r="P1807">
        <f>IFERROR(1 - PERCENTRANK(J:J,J1807),0)</f>
        <v/>
      </c>
      <c r="Q1807">
        <f>IFERROR(PERCENTRANK(K:K,K1807),0)</f>
        <v/>
      </c>
      <c r="R1807">
        <f>L1807*weight1+M1807*weight2+N1807*weight3+O1807*weight4+P1807*weight5+Q1807*weight6</f>
        <v/>
      </c>
    </row>
    <row r="1808" spans="1:18">
      <c r="A1808">
        <f>RANK(R1808,R:R)</f>
        <v/>
      </c>
      <c r="B1808" t="s">
        <v>20280</v>
      </c>
      <c r="C1808">
        <f>VLOOKUP(B1808,'Input - companies list'!B:L,2,FALSE)</f>
        <v/>
      </c>
      <c r="D1808">
        <f>VLOOKUP(B1808,'Input - companies list'!B:L,11,FALSE)</f>
        <v/>
      </c>
      <c r="E1808">
        <f>VLOOKUP(B1808,'Input - companies list'!B:E,4,FALSE)</f>
        <v/>
      </c>
      <c r="F1808">
        <f>SUMIFS('Input - target event report'!H:H,'Input - target event report'!B:B,B1808,'Input - target event report'!D:D, "Private Investment")</f>
        <v/>
      </c>
      <c r="G1808">
        <f>IF(I1808&lt;2, "N/A", (MAXIFS('Input - target event report'!E:E,'Input - target event report'!B:B,B:B,'Input - target event report'!D:D,"Private Investment")-MINIFS('Input - target event report'!E:E,'Input - target event report'!B:B,B:B,'Input - target event report'!D:D,"Private Investment"))/(I1808-1))</f>
        <v/>
      </c>
      <c r="H1808">
        <f>IF(MAXIFS('Input - target event report'!E:E,'Input - target event report'!B:B,B:B,'Input - target event report'!D:D,"Private Investment") = 0, "N/A", TODAY() - MAXIFS('Input - target event report'!E:E,'Input - target event report'!B:B,B:B,'Input - target event report'!D:D,"Private Investment"))</f>
        <v/>
      </c>
      <c r="I1808">
        <f>COUNTIFS('Input - target event report'!B:B,B1808,'Input - target event report'!D:D, "Private Investment")</f>
        <v/>
      </c>
      <c r="J1808">
        <f>INDEX('Input - companies list'!$1:$10000,MATCH(B1808,'Input - companies list'!B:B,0),MATCH("Flow",'Input - companies list'!$1:$1,0 ))</f>
        <v/>
      </c>
      <c r="K1808">
        <f>INDEX('Input - companies list'!$1:$10000,MATCH(B1808,'Input - companies list'!B:B,0),MATCH("Inter-Cluster Connectivity",'Input - companies list'!$1:$1,0 ))</f>
        <v/>
      </c>
      <c r="L1808">
        <f>IFERROR(PERCENTRANK(F:F,F1808),0)</f>
        <v/>
      </c>
      <c r="M1808">
        <f>IFERROR(1 - PERCENTRANK(G:G,G1808),0)</f>
        <v/>
      </c>
      <c r="N1808">
        <f>IFERROR(1 - PERCENTRANK(H:H,H1808),0)</f>
        <v/>
      </c>
      <c r="O1808">
        <f>IFERROR(PERCENTRANK(I:I,I1808),0)</f>
        <v/>
      </c>
      <c r="P1808">
        <f>IFERROR(1 - PERCENTRANK(J:J,J1808),0)</f>
        <v/>
      </c>
      <c r="Q1808">
        <f>IFERROR(PERCENTRANK(K:K,K1808),0)</f>
        <v/>
      </c>
      <c r="R1808">
        <f>L1808*weight1+M1808*weight2+N1808*weight3+O1808*weight4+P1808*weight5+Q1808*weight6</f>
        <v/>
      </c>
    </row>
    <row r="1809" spans="1:18">
      <c r="A1809">
        <f>RANK(R1809,R:R)</f>
        <v/>
      </c>
      <c r="B1809" t="s">
        <v>20291</v>
      </c>
      <c r="C1809">
        <f>VLOOKUP(B1809,'Input - companies list'!B:L,2,FALSE)</f>
        <v/>
      </c>
      <c r="D1809">
        <f>VLOOKUP(B1809,'Input - companies list'!B:L,11,FALSE)</f>
        <v/>
      </c>
      <c r="E1809">
        <f>VLOOKUP(B1809,'Input - companies list'!B:E,4,FALSE)</f>
        <v/>
      </c>
      <c r="F1809">
        <f>SUMIFS('Input - target event report'!H:H,'Input - target event report'!B:B,B1809,'Input - target event report'!D:D, "Private Investment")</f>
        <v/>
      </c>
      <c r="G1809">
        <f>IF(I1809&lt;2, "N/A", (MAXIFS('Input - target event report'!E:E,'Input - target event report'!B:B,B:B,'Input - target event report'!D:D,"Private Investment")-MINIFS('Input - target event report'!E:E,'Input - target event report'!B:B,B:B,'Input - target event report'!D:D,"Private Investment"))/(I1809-1))</f>
        <v/>
      </c>
      <c r="H1809">
        <f>IF(MAXIFS('Input - target event report'!E:E,'Input - target event report'!B:B,B:B,'Input - target event report'!D:D,"Private Investment") = 0, "N/A", TODAY() - MAXIFS('Input - target event report'!E:E,'Input - target event report'!B:B,B:B,'Input - target event report'!D:D,"Private Investment"))</f>
        <v/>
      </c>
      <c r="I1809">
        <f>COUNTIFS('Input - target event report'!B:B,B1809,'Input - target event report'!D:D, "Private Investment")</f>
        <v/>
      </c>
      <c r="J1809">
        <f>INDEX('Input - companies list'!$1:$10000,MATCH(B1809,'Input - companies list'!B:B,0),MATCH("Flow",'Input - companies list'!$1:$1,0 ))</f>
        <v/>
      </c>
      <c r="K1809">
        <f>INDEX('Input - companies list'!$1:$10000,MATCH(B1809,'Input - companies list'!B:B,0),MATCH("Inter-Cluster Connectivity",'Input - companies list'!$1:$1,0 ))</f>
        <v/>
      </c>
      <c r="L1809">
        <f>IFERROR(PERCENTRANK(F:F,F1809),0)</f>
        <v/>
      </c>
      <c r="M1809">
        <f>IFERROR(1 - PERCENTRANK(G:G,G1809),0)</f>
        <v/>
      </c>
      <c r="N1809">
        <f>IFERROR(1 - PERCENTRANK(H:H,H1809),0)</f>
        <v/>
      </c>
      <c r="O1809">
        <f>IFERROR(PERCENTRANK(I:I,I1809),0)</f>
        <v/>
      </c>
      <c r="P1809">
        <f>IFERROR(1 - PERCENTRANK(J:J,J1809),0)</f>
        <v/>
      </c>
      <c r="Q1809">
        <f>IFERROR(PERCENTRANK(K:K,K1809),0)</f>
        <v/>
      </c>
      <c r="R1809">
        <f>L1809*weight1+M1809*weight2+N1809*weight3+O1809*weight4+P1809*weight5+Q1809*weight6</f>
        <v/>
      </c>
    </row>
    <row r="1810" spans="1:18">
      <c r="A1810">
        <f>RANK(R1810,R:R)</f>
        <v/>
      </c>
      <c r="B1810" t="s">
        <v>20300</v>
      </c>
      <c r="C1810">
        <f>VLOOKUP(B1810,'Input - companies list'!B:L,2,FALSE)</f>
        <v/>
      </c>
      <c r="D1810">
        <f>VLOOKUP(B1810,'Input - companies list'!B:L,11,FALSE)</f>
        <v/>
      </c>
      <c r="E1810">
        <f>VLOOKUP(B1810,'Input - companies list'!B:E,4,FALSE)</f>
        <v/>
      </c>
      <c r="F1810">
        <f>SUMIFS('Input - target event report'!H:H,'Input - target event report'!B:B,B1810,'Input - target event report'!D:D, "Private Investment")</f>
        <v/>
      </c>
      <c r="G1810">
        <f>IF(I1810&lt;2, "N/A", (MAXIFS('Input - target event report'!E:E,'Input - target event report'!B:B,B:B,'Input - target event report'!D:D,"Private Investment")-MINIFS('Input - target event report'!E:E,'Input - target event report'!B:B,B:B,'Input - target event report'!D:D,"Private Investment"))/(I1810-1))</f>
        <v/>
      </c>
      <c r="H1810">
        <f>IF(MAXIFS('Input - target event report'!E:E,'Input - target event report'!B:B,B:B,'Input - target event report'!D:D,"Private Investment") = 0, "N/A", TODAY() - MAXIFS('Input - target event report'!E:E,'Input - target event report'!B:B,B:B,'Input - target event report'!D:D,"Private Investment"))</f>
        <v/>
      </c>
      <c r="I1810">
        <f>COUNTIFS('Input - target event report'!B:B,B1810,'Input - target event report'!D:D, "Private Investment")</f>
        <v/>
      </c>
      <c r="J1810">
        <f>INDEX('Input - companies list'!$1:$10000,MATCH(B1810,'Input - companies list'!B:B,0),MATCH("Flow",'Input - companies list'!$1:$1,0 ))</f>
        <v/>
      </c>
      <c r="K1810">
        <f>INDEX('Input - companies list'!$1:$10000,MATCH(B1810,'Input - companies list'!B:B,0),MATCH("Inter-Cluster Connectivity",'Input - companies list'!$1:$1,0 ))</f>
        <v/>
      </c>
      <c r="L1810">
        <f>IFERROR(PERCENTRANK(F:F,F1810),0)</f>
        <v/>
      </c>
      <c r="M1810">
        <f>IFERROR(1 - PERCENTRANK(G:G,G1810),0)</f>
        <v/>
      </c>
      <c r="N1810">
        <f>IFERROR(1 - PERCENTRANK(H:H,H1810),0)</f>
        <v/>
      </c>
      <c r="O1810">
        <f>IFERROR(PERCENTRANK(I:I,I1810),0)</f>
        <v/>
      </c>
      <c r="P1810">
        <f>IFERROR(1 - PERCENTRANK(J:J,J1810),0)</f>
        <v/>
      </c>
      <c r="Q1810">
        <f>IFERROR(PERCENTRANK(K:K,K1810),0)</f>
        <v/>
      </c>
      <c r="R1810">
        <f>L1810*weight1+M1810*weight2+N1810*weight3+O1810*weight4+P1810*weight5+Q1810*weight6</f>
        <v/>
      </c>
    </row>
    <row r="1811" spans="1:18">
      <c r="A1811">
        <f>RANK(R1811,R:R)</f>
        <v/>
      </c>
      <c r="B1811" t="s">
        <v>20311</v>
      </c>
      <c r="C1811">
        <f>VLOOKUP(B1811,'Input - companies list'!B:L,2,FALSE)</f>
        <v/>
      </c>
      <c r="D1811">
        <f>VLOOKUP(B1811,'Input - companies list'!B:L,11,FALSE)</f>
        <v/>
      </c>
      <c r="E1811">
        <f>VLOOKUP(B1811,'Input - companies list'!B:E,4,FALSE)</f>
        <v/>
      </c>
      <c r="F1811">
        <f>SUMIFS('Input - target event report'!H:H,'Input - target event report'!B:B,B1811,'Input - target event report'!D:D, "Private Investment")</f>
        <v/>
      </c>
      <c r="G1811">
        <f>IF(I1811&lt;2, "N/A", (MAXIFS('Input - target event report'!E:E,'Input - target event report'!B:B,B:B,'Input - target event report'!D:D,"Private Investment")-MINIFS('Input - target event report'!E:E,'Input - target event report'!B:B,B:B,'Input - target event report'!D:D,"Private Investment"))/(I1811-1))</f>
        <v/>
      </c>
      <c r="H1811">
        <f>IF(MAXIFS('Input - target event report'!E:E,'Input - target event report'!B:B,B:B,'Input - target event report'!D:D,"Private Investment") = 0, "N/A", TODAY() - MAXIFS('Input - target event report'!E:E,'Input - target event report'!B:B,B:B,'Input - target event report'!D:D,"Private Investment"))</f>
        <v/>
      </c>
      <c r="I1811">
        <f>COUNTIFS('Input - target event report'!B:B,B1811,'Input - target event report'!D:D, "Private Investment")</f>
        <v/>
      </c>
      <c r="J1811">
        <f>INDEX('Input - companies list'!$1:$10000,MATCH(B1811,'Input - companies list'!B:B,0),MATCH("Flow",'Input - companies list'!$1:$1,0 ))</f>
        <v/>
      </c>
      <c r="K1811">
        <f>INDEX('Input - companies list'!$1:$10000,MATCH(B1811,'Input - companies list'!B:B,0),MATCH("Inter-Cluster Connectivity",'Input - companies list'!$1:$1,0 ))</f>
        <v/>
      </c>
      <c r="L1811">
        <f>IFERROR(PERCENTRANK(F:F,F1811),0)</f>
        <v/>
      </c>
      <c r="M1811">
        <f>IFERROR(1 - PERCENTRANK(G:G,G1811),0)</f>
        <v/>
      </c>
      <c r="N1811">
        <f>IFERROR(1 - PERCENTRANK(H:H,H1811),0)</f>
        <v/>
      </c>
      <c r="O1811">
        <f>IFERROR(PERCENTRANK(I:I,I1811),0)</f>
        <v/>
      </c>
      <c r="P1811">
        <f>IFERROR(1 - PERCENTRANK(J:J,J1811),0)</f>
        <v/>
      </c>
      <c r="Q1811">
        <f>IFERROR(PERCENTRANK(K:K,K1811),0)</f>
        <v/>
      </c>
      <c r="R1811">
        <f>L1811*weight1+M1811*weight2+N1811*weight3+O1811*weight4+P1811*weight5+Q1811*weight6</f>
        <v/>
      </c>
    </row>
    <row r="1812" spans="1:18">
      <c r="A1812">
        <f>RANK(R1812,R:R)</f>
        <v/>
      </c>
      <c r="B1812" t="s">
        <v>20322</v>
      </c>
      <c r="C1812">
        <f>VLOOKUP(B1812,'Input - companies list'!B:L,2,FALSE)</f>
        <v/>
      </c>
      <c r="D1812">
        <f>VLOOKUP(B1812,'Input - companies list'!B:L,11,FALSE)</f>
        <v/>
      </c>
      <c r="E1812">
        <f>VLOOKUP(B1812,'Input - companies list'!B:E,4,FALSE)</f>
        <v/>
      </c>
      <c r="F1812">
        <f>SUMIFS('Input - target event report'!H:H,'Input - target event report'!B:B,B1812,'Input - target event report'!D:D, "Private Investment")</f>
        <v/>
      </c>
      <c r="G1812">
        <f>IF(I1812&lt;2, "N/A", (MAXIFS('Input - target event report'!E:E,'Input - target event report'!B:B,B:B,'Input - target event report'!D:D,"Private Investment")-MINIFS('Input - target event report'!E:E,'Input - target event report'!B:B,B:B,'Input - target event report'!D:D,"Private Investment"))/(I1812-1))</f>
        <v/>
      </c>
      <c r="H1812">
        <f>IF(MAXIFS('Input - target event report'!E:E,'Input - target event report'!B:B,B:B,'Input - target event report'!D:D,"Private Investment") = 0, "N/A", TODAY() - MAXIFS('Input - target event report'!E:E,'Input - target event report'!B:B,B:B,'Input - target event report'!D:D,"Private Investment"))</f>
        <v/>
      </c>
      <c r="I1812">
        <f>COUNTIFS('Input - target event report'!B:B,B1812,'Input - target event report'!D:D, "Private Investment")</f>
        <v/>
      </c>
      <c r="J1812">
        <f>INDEX('Input - companies list'!$1:$10000,MATCH(B1812,'Input - companies list'!B:B,0),MATCH("Flow",'Input - companies list'!$1:$1,0 ))</f>
        <v/>
      </c>
      <c r="K1812">
        <f>INDEX('Input - companies list'!$1:$10000,MATCH(B1812,'Input - companies list'!B:B,0),MATCH("Inter-Cluster Connectivity",'Input - companies list'!$1:$1,0 ))</f>
        <v/>
      </c>
      <c r="L1812">
        <f>IFERROR(PERCENTRANK(F:F,F1812),0)</f>
        <v/>
      </c>
      <c r="M1812">
        <f>IFERROR(1 - PERCENTRANK(G:G,G1812),0)</f>
        <v/>
      </c>
      <c r="N1812">
        <f>IFERROR(1 - PERCENTRANK(H:H,H1812),0)</f>
        <v/>
      </c>
      <c r="O1812">
        <f>IFERROR(PERCENTRANK(I:I,I1812),0)</f>
        <v/>
      </c>
      <c r="P1812">
        <f>IFERROR(1 - PERCENTRANK(J:J,J1812),0)</f>
        <v/>
      </c>
      <c r="Q1812">
        <f>IFERROR(PERCENTRANK(K:K,K1812),0)</f>
        <v/>
      </c>
      <c r="R1812">
        <f>L1812*weight1+M1812*weight2+N1812*weight3+O1812*weight4+P1812*weight5+Q1812*weight6</f>
        <v/>
      </c>
    </row>
    <row r="1813" spans="1:18">
      <c r="A1813">
        <f>RANK(R1813,R:R)</f>
        <v/>
      </c>
      <c r="B1813" t="s">
        <v>20336</v>
      </c>
      <c r="C1813">
        <f>VLOOKUP(B1813,'Input - companies list'!B:L,2,FALSE)</f>
        <v/>
      </c>
      <c r="D1813">
        <f>VLOOKUP(B1813,'Input - companies list'!B:L,11,FALSE)</f>
        <v/>
      </c>
      <c r="E1813">
        <f>VLOOKUP(B1813,'Input - companies list'!B:E,4,FALSE)</f>
        <v/>
      </c>
      <c r="F1813">
        <f>SUMIFS('Input - target event report'!H:H,'Input - target event report'!B:B,B1813,'Input - target event report'!D:D, "Private Investment")</f>
        <v/>
      </c>
      <c r="G1813">
        <f>IF(I1813&lt;2, "N/A", (MAXIFS('Input - target event report'!E:E,'Input - target event report'!B:B,B:B,'Input - target event report'!D:D,"Private Investment")-MINIFS('Input - target event report'!E:E,'Input - target event report'!B:B,B:B,'Input - target event report'!D:D,"Private Investment"))/(I1813-1))</f>
        <v/>
      </c>
      <c r="H1813">
        <f>IF(MAXIFS('Input - target event report'!E:E,'Input - target event report'!B:B,B:B,'Input - target event report'!D:D,"Private Investment") = 0, "N/A", TODAY() - MAXIFS('Input - target event report'!E:E,'Input - target event report'!B:B,B:B,'Input - target event report'!D:D,"Private Investment"))</f>
        <v/>
      </c>
      <c r="I1813">
        <f>COUNTIFS('Input - target event report'!B:B,B1813,'Input - target event report'!D:D, "Private Investment")</f>
        <v/>
      </c>
      <c r="J1813">
        <f>INDEX('Input - companies list'!$1:$10000,MATCH(B1813,'Input - companies list'!B:B,0),MATCH("Flow",'Input - companies list'!$1:$1,0 ))</f>
        <v/>
      </c>
      <c r="K1813">
        <f>INDEX('Input - companies list'!$1:$10000,MATCH(B1813,'Input - companies list'!B:B,0),MATCH("Inter-Cluster Connectivity",'Input - companies list'!$1:$1,0 ))</f>
        <v/>
      </c>
      <c r="L1813">
        <f>IFERROR(PERCENTRANK(F:F,F1813),0)</f>
        <v/>
      </c>
      <c r="M1813">
        <f>IFERROR(1 - PERCENTRANK(G:G,G1813),0)</f>
        <v/>
      </c>
      <c r="N1813">
        <f>IFERROR(1 - PERCENTRANK(H:H,H1813),0)</f>
        <v/>
      </c>
      <c r="O1813">
        <f>IFERROR(PERCENTRANK(I:I,I1813),0)</f>
        <v/>
      </c>
      <c r="P1813">
        <f>IFERROR(1 - PERCENTRANK(J:J,J1813),0)</f>
        <v/>
      </c>
      <c r="Q1813">
        <f>IFERROR(PERCENTRANK(K:K,K1813),0)</f>
        <v/>
      </c>
      <c r="R1813">
        <f>L1813*weight1+M1813*weight2+N1813*weight3+O1813*weight4+P1813*weight5+Q1813*weight6</f>
        <v/>
      </c>
    </row>
    <row r="1814" spans="1:18">
      <c r="A1814">
        <f>RANK(R1814,R:R)</f>
        <v/>
      </c>
      <c r="B1814" t="s">
        <v>20345</v>
      </c>
      <c r="C1814">
        <f>VLOOKUP(B1814,'Input - companies list'!B:L,2,FALSE)</f>
        <v/>
      </c>
      <c r="D1814">
        <f>VLOOKUP(B1814,'Input - companies list'!B:L,11,FALSE)</f>
        <v/>
      </c>
      <c r="E1814">
        <f>VLOOKUP(B1814,'Input - companies list'!B:E,4,FALSE)</f>
        <v/>
      </c>
      <c r="F1814">
        <f>SUMIFS('Input - target event report'!H:H,'Input - target event report'!B:B,B1814,'Input - target event report'!D:D, "Private Investment")</f>
        <v/>
      </c>
      <c r="G1814">
        <f>IF(I1814&lt;2, "N/A", (MAXIFS('Input - target event report'!E:E,'Input - target event report'!B:B,B:B,'Input - target event report'!D:D,"Private Investment")-MINIFS('Input - target event report'!E:E,'Input - target event report'!B:B,B:B,'Input - target event report'!D:D,"Private Investment"))/(I1814-1))</f>
        <v/>
      </c>
      <c r="H1814">
        <f>IF(MAXIFS('Input - target event report'!E:E,'Input - target event report'!B:B,B:B,'Input - target event report'!D:D,"Private Investment") = 0, "N/A", TODAY() - MAXIFS('Input - target event report'!E:E,'Input - target event report'!B:B,B:B,'Input - target event report'!D:D,"Private Investment"))</f>
        <v/>
      </c>
      <c r="I1814">
        <f>COUNTIFS('Input - target event report'!B:B,B1814,'Input - target event report'!D:D, "Private Investment")</f>
        <v/>
      </c>
      <c r="J1814">
        <f>INDEX('Input - companies list'!$1:$10000,MATCH(B1814,'Input - companies list'!B:B,0),MATCH("Flow",'Input - companies list'!$1:$1,0 ))</f>
        <v/>
      </c>
      <c r="K1814">
        <f>INDEX('Input - companies list'!$1:$10000,MATCH(B1814,'Input - companies list'!B:B,0),MATCH("Inter-Cluster Connectivity",'Input - companies list'!$1:$1,0 ))</f>
        <v/>
      </c>
      <c r="L1814">
        <f>IFERROR(PERCENTRANK(F:F,F1814),0)</f>
        <v/>
      </c>
      <c r="M1814">
        <f>IFERROR(1 - PERCENTRANK(G:G,G1814),0)</f>
        <v/>
      </c>
      <c r="N1814">
        <f>IFERROR(1 - PERCENTRANK(H:H,H1814),0)</f>
        <v/>
      </c>
      <c r="O1814">
        <f>IFERROR(PERCENTRANK(I:I,I1814),0)</f>
        <v/>
      </c>
      <c r="P1814">
        <f>IFERROR(1 - PERCENTRANK(J:J,J1814),0)</f>
        <v/>
      </c>
      <c r="Q1814">
        <f>IFERROR(PERCENTRANK(K:K,K1814),0)</f>
        <v/>
      </c>
      <c r="R1814">
        <f>L1814*weight1+M1814*weight2+N1814*weight3+O1814*weight4+P1814*weight5+Q1814*weight6</f>
        <v/>
      </c>
    </row>
    <row r="1815" spans="1:18">
      <c r="A1815">
        <f>RANK(R1815,R:R)</f>
        <v/>
      </c>
      <c r="B1815" t="s">
        <v>20356</v>
      </c>
      <c r="C1815">
        <f>VLOOKUP(B1815,'Input - companies list'!B:L,2,FALSE)</f>
        <v/>
      </c>
      <c r="D1815">
        <f>VLOOKUP(B1815,'Input - companies list'!B:L,11,FALSE)</f>
        <v/>
      </c>
      <c r="E1815">
        <f>VLOOKUP(B1815,'Input - companies list'!B:E,4,FALSE)</f>
        <v/>
      </c>
      <c r="F1815">
        <f>SUMIFS('Input - target event report'!H:H,'Input - target event report'!B:B,B1815,'Input - target event report'!D:D, "Private Investment")</f>
        <v/>
      </c>
      <c r="G1815">
        <f>IF(I1815&lt;2, "N/A", (MAXIFS('Input - target event report'!E:E,'Input - target event report'!B:B,B:B,'Input - target event report'!D:D,"Private Investment")-MINIFS('Input - target event report'!E:E,'Input - target event report'!B:B,B:B,'Input - target event report'!D:D,"Private Investment"))/(I1815-1))</f>
        <v/>
      </c>
      <c r="H1815">
        <f>IF(MAXIFS('Input - target event report'!E:E,'Input - target event report'!B:B,B:B,'Input - target event report'!D:D,"Private Investment") = 0, "N/A", TODAY() - MAXIFS('Input - target event report'!E:E,'Input - target event report'!B:B,B:B,'Input - target event report'!D:D,"Private Investment"))</f>
        <v/>
      </c>
      <c r="I1815">
        <f>COUNTIFS('Input - target event report'!B:B,B1815,'Input - target event report'!D:D, "Private Investment")</f>
        <v/>
      </c>
      <c r="J1815">
        <f>INDEX('Input - companies list'!$1:$10000,MATCH(B1815,'Input - companies list'!B:B,0),MATCH("Flow",'Input - companies list'!$1:$1,0 ))</f>
        <v/>
      </c>
      <c r="K1815">
        <f>INDEX('Input - companies list'!$1:$10000,MATCH(B1815,'Input - companies list'!B:B,0),MATCH("Inter-Cluster Connectivity",'Input - companies list'!$1:$1,0 ))</f>
        <v/>
      </c>
      <c r="L1815">
        <f>IFERROR(PERCENTRANK(F:F,F1815),0)</f>
        <v/>
      </c>
      <c r="M1815">
        <f>IFERROR(1 - PERCENTRANK(G:G,G1815),0)</f>
        <v/>
      </c>
      <c r="N1815">
        <f>IFERROR(1 - PERCENTRANK(H:H,H1815),0)</f>
        <v/>
      </c>
      <c r="O1815">
        <f>IFERROR(PERCENTRANK(I:I,I1815),0)</f>
        <v/>
      </c>
      <c r="P1815">
        <f>IFERROR(1 - PERCENTRANK(J:J,J1815),0)</f>
        <v/>
      </c>
      <c r="Q1815">
        <f>IFERROR(PERCENTRANK(K:K,K1815),0)</f>
        <v/>
      </c>
      <c r="R1815">
        <f>L1815*weight1+M1815*weight2+N1815*weight3+O1815*weight4+P1815*weight5+Q1815*weight6</f>
        <v/>
      </c>
    </row>
    <row r="1816" spans="1:18">
      <c r="A1816">
        <f>RANK(R1816,R:R)</f>
        <v/>
      </c>
      <c r="B1816" t="s">
        <v>20364</v>
      </c>
      <c r="C1816">
        <f>VLOOKUP(B1816,'Input - companies list'!B:L,2,FALSE)</f>
        <v/>
      </c>
      <c r="D1816">
        <f>VLOOKUP(B1816,'Input - companies list'!B:L,11,FALSE)</f>
        <v/>
      </c>
      <c r="E1816">
        <f>VLOOKUP(B1816,'Input - companies list'!B:E,4,FALSE)</f>
        <v/>
      </c>
      <c r="F1816">
        <f>SUMIFS('Input - target event report'!H:H,'Input - target event report'!B:B,B1816,'Input - target event report'!D:D, "Private Investment")</f>
        <v/>
      </c>
      <c r="G1816">
        <f>IF(I1816&lt;2, "N/A", (MAXIFS('Input - target event report'!E:E,'Input - target event report'!B:B,B:B,'Input - target event report'!D:D,"Private Investment")-MINIFS('Input - target event report'!E:E,'Input - target event report'!B:B,B:B,'Input - target event report'!D:D,"Private Investment"))/(I1816-1))</f>
        <v/>
      </c>
      <c r="H1816">
        <f>IF(MAXIFS('Input - target event report'!E:E,'Input - target event report'!B:B,B:B,'Input - target event report'!D:D,"Private Investment") = 0, "N/A", TODAY() - MAXIFS('Input - target event report'!E:E,'Input - target event report'!B:B,B:B,'Input - target event report'!D:D,"Private Investment"))</f>
        <v/>
      </c>
      <c r="I1816">
        <f>COUNTIFS('Input - target event report'!B:B,B1816,'Input - target event report'!D:D, "Private Investment")</f>
        <v/>
      </c>
      <c r="J1816">
        <f>INDEX('Input - companies list'!$1:$10000,MATCH(B1816,'Input - companies list'!B:B,0),MATCH("Flow",'Input - companies list'!$1:$1,0 ))</f>
        <v/>
      </c>
      <c r="K1816">
        <f>INDEX('Input - companies list'!$1:$10000,MATCH(B1816,'Input - companies list'!B:B,0),MATCH("Inter-Cluster Connectivity",'Input - companies list'!$1:$1,0 ))</f>
        <v/>
      </c>
      <c r="L1816">
        <f>IFERROR(PERCENTRANK(F:F,F1816),0)</f>
        <v/>
      </c>
      <c r="M1816">
        <f>IFERROR(1 - PERCENTRANK(G:G,G1816),0)</f>
        <v/>
      </c>
      <c r="N1816">
        <f>IFERROR(1 - PERCENTRANK(H:H,H1816),0)</f>
        <v/>
      </c>
      <c r="O1816">
        <f>IFERROR(PERCENTRANK(I:I,I1816),0)</f>
        <v/>
      </c>
      <c r="P1816">
        <f>IFERROR(1 - PERCENTRANK(J:J,J1816),0)</f>
        <v/>
      </c>
      <c r="Q1816">
        <f>IFERROR(PERCENTRANK(K:K,K1816),0)</f>
        <v/>
      </c>
      <c r="R1816">
        <f>L1816*weight1+M1816*weight2+N1816*weight3+O1816*weight4+P1816*weight5+Q1816*weight6</f>
        <v/>
      </c>
    </row>
    <row r="1817" spans="1:18">
      <c r="A1817">
        <f>RANK(R1817,R:R)</f>
        <v/>
      </c>
      <c r="B1817" t="s">
        <v>20373</v>
      </c>
      <c r="C1817">
        <f>VLOOKUP(B1817,'Input - companies list'!B:L,2,FALSE)</f>
        <v/>
      </c>
      <c r="D1817">
        <f>VLOOKUP(B1817,'Input - companies list'!B:L,11,FALSE)</f>
        <v/>
      </c>
      <c r="E1817">
        <f>VLOOKUP(B1817,'Input - companies list'!B:E,4,FALSE)</f>
        <v/>
      </c>
      <c r="F1817">
        <f>SUMIFS('Input - target event report'!H:H,'Input - target event report'!B:B,B1817,'Input - target event report'!D:D, "Private Investment")</f>
        <v/>
      </c>
      <c r="G1817">
        <f>IF(I1817&lt;2, "N/A", (MAXIFS('Input - target event report'!E:E,'Input - target event report'!B:B,B:B,'Input - target event report'!D:D,"Private Investment")-MINIFS('Input - target event report'!E:E,'Input - target event report'!B:B,B:B,'Input - target event report'!D:D,"Private Investment"))/(I1817-1))</f>
        <v/>
      </c>
      <c r="H1817">
        <f>IF(MAXIFS('Input - target event report'!E:E,'Input - target event report'!B:B,B:B,'Input - target event report'!D:D,"Private Investment") = 0, "N/A", TODAY() - MAXIFS('Input - target event report'!E:E,'Input - target event report'!B:B,B:B,'Input - target event report'!D:D,"Private Investment"))</f>
        <v/>
      </c>
      <c r="I1817">
        <f>COUNTIFS('Input - target event report'!B:B,B1817,'Input - target event report'!D:D, "Private Investment")</f>
        <v/>
      </c>
      <c r="J1817">
        <f>INDEX('Input - companies list'!$1:$10000,MATCH(B1817,'Input - companies list'!B:B,0),MATCH("Flow",'Input - companies list'!$1:$1,0 ))</f>
        <v/>
      </c>
      <c r="K1817">
        <f>INDEX('Input - companies list'!$1:$10000,MATCH(B1817,'Input - companies list'!B:B,0),MATCH("Inter-Cluster Connectivity",'Input - companies list'!$1:$1,0 ))</f>
        <v/>
      </c>
      <c r="L1817">
        <f>IFERROR(PERCENTRANK(F:F,F1817),0)</f>
        <v/>
      </c>
      <c r="M1817">
        <f>IFERROR(1 - PERCENTRANK(G:G,G1817),0)</f>
        <v/>
      </c>
      <c r="N1817">
        <f>IFERROR(1 - PERCENTRANK(H:H,H1817),0)</f>
        <v/>
      </c>
      <c r="O1817">
        <f>IFERROR(PERCENTRANK(I:I,I1817),0)</f>
        <v/>
      </c>
      <c r="P1817">
        <f>IFERROR(1 - PERCENTRANK(J:J,J1817),0)</f>
        <v/>
      </c>
      <c r="Q1817">
        <f>IFERROR(PERCENTRANK(K:K,K1817),0)</f>
        <v/>
      </c>
      <c r="R1817">
        <f>L1817*weight1+M1817*weight2+N1817*weight3+O1817*weight4+P1817*weight5+Q1817*weight6</f>
        <v/>
      </c>
    </row>
    <row r="1818" spans="1:18">
      <c r="A1818">
        <f>RANK(R1818,R:R)</f>
        <v/>
      </c>
      <c r="B1818" t="s">
        <v>20378</v>
      </c>
      <c r="C1818">
        <f>VLOOKUP(B1818,'Input - companies list'!B:L,2,FALSE)</f>
        <v/>
      </c>
      <c r="D1818">
        <f>VLOOKUP(B1818,'Input - companies list'!B:L,11,FALSE)</f>
        <v/>
      </c>
      <c r="E1818">
        <f>VLOOKUP(B1818,'Input - companies list'!B:E,4,FALSE)</f>
        <v/>
      </c>
      <c r="F1818">
        <f>SUMIFS('Input - target event report'!H:H,'Input - target event report'!B:B,B1818,'Input - target event report'!D:D, "Private Investment")</f>
        <v/>
      </c>
      <c r="G1818">
        <f>IF(I1818&lt;2, "N/A", (MAXIFS('Input - target event report'!E:E,'Input - target event report'!B:B,B:B,'Input - target event report'!D:D,"Private Investment")-MINIFS('Input - target event report'!E:E,'Input - target event report'!B:B,B:B,'Input - target event report'!D:D,"Private Investment"))/(I1818-1))</f>
        <v/>
      </c>
      <c r="H1818">
        <f>IF(MAXIFS('Input - target event report'!E:E,'Input - target event report'!B:B,B:B,'Input - target event report'!D:D,"Private Investment") = 0, "N/A", TODAY() - MAXIFS('Input - target event report'!E:E,'Input - target event report'!B:B,B:B,'Input - target event report'!D:D,"Private Investment"))</f>
        <v/>
      </c>
      <c r="I1818">
        <f>COUNTIFS('Input - target event report'!B:B,B1818,'Input - target event report'!D:D, "Private Investment")</f>
        <v/>
      </c>
      <c r="J1818">
        <f>INDEX('Input - companies list'!$1:$10000,MATCH(B1818,'Input - companies list'!B:B,0),MATCH("Flow",'Input - companies list'!$1:$1,0 ))</f>
        <v/>
      </c>
      <c r="K1818">
        <f>INDEX('Input - companies list'!$1:$10000,MATCH(B1818,'Input - companies list'!B:B,0),MATCH("Inter-Cluster Connectivity",'Input - companies list'!$1:$1,0 ))</f>
        <v/>
      </c>
      <c r="L1818">
        <f>IFERROR(PERCENTRANK(F:F,F1818),0)</f>
        <v/>
      </c>
      <c r="M1818">
        <f>IFERROR(1 - PERCENTRANK(G:G,G1818),0)</f>
        <v/>
      </c>
      <c r="N1818">
        <f>IFERROR(1 - PERCENTRANK(H:H,H1818),0)</f>
        <v/>
      </c>
      <c r="O1818">
        <f>IFERROR(PERCENTRANK(I:I,I1818),0)</f>
        <v/>
      </c>
      <c r="P1818">
        <f>IFERROR(1 - PERCENTRANK(J:J,J1818),0)</f>
        <v/>
      </c>
      <c r="Q1818">
        <f>IFERROR(PERCENTRANK(K:K,K1818),0)</f>
        <v/>
      </c>
      <c r="R1818">
        <f>L1818*weight1+M1818*weight2+N1818*weight3+O1818*weight4+P1818*weight5+Q1818*weight6</f>
        <v/>
      </c>
    </row>
    <row r="1819" spans="1:18">
      <c r="A1819">
        <f>RANK(R1819,R:R)</f>
        <v/>
      </c>
      <c r="B1819" t="s">
        <v>20388</v>
      </c>
      <c r="C1819">
        <f>VLOOKUP(B1819,'Input - companies list'!B:L,2,FALSE)</f>
        <v/>
      </c>
      <c r="D1819">
        <f>VLOOKUP(B1819,'Input - companies list'!B:L,11,FALSE)</f>
        <v/>
      </c>
      <c r="E1819">
        <f>VLOOKUP(B1819,'Input - companies list'!B:E,4,FALSE)</f>
        <v/>
      </c>
      <c r="F1819">
        <f>SUMIFS('Input - target event report'!H:H,'Input - target event report'!B:B,B1819,'Input - target event report'!D:D, "Private Investment")</f>
        <v/>
      </c>
      <c r="G1819">
        <f>IF(I1819&lt;2, "N/A", (MAXIFS('Input - target event report'!E:E,'Input - target event report'!B:B,B:B,'Input - target event report'!D:D,"Private Investment")-MINIFS('Input - target event report'!E:E,'Input - target event report'!B:B,B:B,'Input - target event report'!D:D,"Private Investment"))/(I1819-1))</f>
        <v/>
      </c>
      <c r="H1819">
        <f>IF(MAXIFS('Input - target event report'!E:E,'Input - target event report'!B:B,B:B,'Input - target event report'!D:D,"Private Investment") = 0, "N/A", TODAY() - MAXIFS('Input - target event report'!E:E,'Input - target event report'!B:B,B:B,'Input - target event report'!D:D,"Private Investment"))</f>
        <v/>
      </c>
      <c r="I1819">
        <f>COUNTIFS('Input - target event report'!B:B,B1819,'Input - target event report'!D:D, "Private Investment")</f>
        <v/>
      </c>
      <c r="J1819">
        <f>INDEX('Input - companies list'!$1:$10000,MATCH(B1819,'Input - companies list'!B:B,0),MATCH("Flow",'Input - companies list'!$1:$1,0 ))</f>
        <v/>
      </c>
      <c r="K1819">
        <f>INDEX('Input - companies list'!$1:$10000,MATCH(B1819,'Input - companies list'!B:B,0),MATCH("Inter-Cluster Connectivity",'Input - companies list'!$1:$1,0 ))</f>
        <v/>
      </c>
      <c r="L1819">
        <f>IFERROR(PERCENTRANK(F:F,F1819),0)</f>
        <v/>
      </c>
      <c r="M1819">
        <f>IFERROR(1 - PERCENTRANK(G:G,G1819),0)</f>
        <v/>
      </c>
      <c r="N1819">
        <f>IFERROR(1 - PERCENTRANK(H:H,H1819),0)</f>
        <v/>
      </c>
      <c r="O1819">
        <f>IFERROR(PERCENTRANK(I:I,I1819),0)</f>
        <v/>
      </c>
      <c r="P1819">
        <f>IFERROR(1 - PERCENTRANK(J:J,J1819),0)</f>
        <v/>
      </c>
      <c r="Q1819">
        <f>IFERROR(PERCENTRANK(K:K,K1819),0)</f>
        <v/>
      </c>
      <c r="R1819">
        <f>L1819*weight1+M1819*weight2+N1819*weight3+O1819*weight4+P1819*weight5+Q1819*weight6</f>
        <v/>
      </c>
    </row>
    <row r="1820" spans="1:18">
      <c r="A1820">
        <f>RANK(R1820,R:R)</f>
        <v/>
      </c>
      <c r="B1820" t="s">
        <v>20399</v>
      </c>
      <c r="C1820">
        <f>VLOOKUP(B1820,'Input - companies list'!B:L,2,FALSE)</f>
        <v/>
      </c>
      <c r="D1820">
        <f>VLOOKUP(B1820,'Input - companies list'!B:L,11,FALSE)</f>
        <v/>
      </c>
      <c r="E1820">
        <f>VLOOKUP(B1820,'Input - companies list'!B:E,4,FALSE)</f>
        <v/>
      </c>
      <c r="F1820">
        <f>SUMIFS('Input - target event report'!H:H,'Input - target event report'!B:B,B1820,'Input - target event report'!D:D, "Private Investment")</f>
        <v/>
      </c>
      <c r="G1820">
        <f>IF(I1820&lt;2, "N/A", (MAXIFS('Input - target event report'!E:E,'Input - target event report'!B:B,B:B,'Input - target event report'!D:D,"Private Investment")-MINIFS('Input - target event report'!E:E,'Input - target event report'!B:B,B:B,'Input - target event report'!D:D,"Private Investment"))/(I1820-1))</f>
        <v/>
      </c>
      <c r="H1820">
        <f>IF(MAXIFS('Input - target event report'!E:E,'Input - target event report'!B:B,B:B,'Input - target event report'!D:D,"Private Investment") = 0, "N/A", TODAY() - MAXIFS('Input - target event report'!E:E,'Input - target event report'!B:B,B:B,'Input - target event report'!D:D,"Private Investment"))</f>
        <v/>
      </c>
      <c r="I1820">
        <f>COUNTIFS('Input - target event report'!B:B,B1820,'Input - target event report'!D:D, "Private Investment")</f>
        <v/>
      </c>
      <c r="J1820">
        <f>INDEX('Input - companies list'!$1:$10000,MATCH(B1820,'Input - companies list'!B:B,0),MATCH("Flow",'Input - companies list'!$1:$1,0 ))</f>
        <v/>
      </c>
      <c r="K1820">
        <f>INDEX('Input - companies list'!$1:$10000,MATCH(B1820,'Input - companies list'!B:B,0),MATCH("Inter-Cluster Connectivity",'Input - companies list'!$1:$1,0 ))</f>
        <v/>
      </c>
      <c r="L1820">
        <f>IFERROR(PERCENTRANK(F:F,F1820),0)</f>
        <v/>
      </c>
      <c r="M1820">
        <f>IFERROR(1 - PERCENTRANK(G:G,G1820),0)</f>
        <v/>
      </c>
      <c r="N1820">
        <f>IFERROR(1 - PERCENTRANK(H:H,H1820),0)</f>
        <v/>
      </c>
      <c r="O1820">
        <f>IFERROR(PERCENTRANK(I:I,I1820),0)</f>
        <v/>
      </c>
      <c r="P1820">
        <f>IFERROR(1 - PERCENTRANK(J:J,J1820),0)</f>
        <v/>
      </c>
      <c r="Q1820">
        <f>IFERROR(PERCENTRANK(K:K,K1820),0)</f>
        <v/>
      </c>
      <c r="R1820">
        <f>L1820*weight1+M1820*weight2+N1820*weight3+O1820*weight4+P1820*weight5+Q1820*weight6</f>
        <v/>
      </c>
    </row>
    <row r="1821" spans="1:18">
      <c r="A1821">
        <f>RANK(R1821,R:R)</f>
        <v/>
      </c>
      <c r="B1821" t="s">
        <v>20404</v>
      </c>
      <c r="C1821">
        <f>VLOOKUP(B1821,'Input - companies list'!B:L,2,FALSE)</f>
        <v/>
      </c>
      <c r="D1821">
        <f>VLOOKUP(B1821,'Input - companies list'!B:L,11,FALSE)</f>
        <v/>
      </c>
      <c r="E1821">
        <f>VLOOKUP(B1821,'Input - companies list'!B:E,4,FALSE)</f>
        <v/>
      </c>
      <c r="F1821">
        <f>SUMIFS('Input - target event report'!H:H,'Input - target event report'!B:B,B1821,'Input - target event report'!D:D, "Private Investment")</f>
        <v/>
      </c>
      <c r="G1821">
        <f>IF(I1821&lt;2, "N/A", (MAXIFS('Input - target event report'!E:E,'Input - target event report'!B:B,B:B,'Input - target event report'!D:D,"Private Investment")-MINIFS('Input - target event report'!E:E,'Input - target event report'!B:B,B:B,'Input - target event report'!D:D,"Private Investment"))/(I1821-1))</f>
        <v/>
      </c>
      <c r="H1821">
        <f>IF(MAXIFS('Input - target event report'!E:E,'Input - target event report'!B:B,B:B,'Input - target event report'!D:D,"Private Investment") = 0, "N/A", TODAY() - MAXIFS('Input - target event report'!E:E,'Input - target event report'!B:B,B:B,'Input - target event report'!D:D,"Private Investment"))</f>
        <v/>
      </c>
      <c r="I1821">
        <f>COUNTIFS('Input - target event report'!B:B,B1821,'Input - target event report'!D:D, "Private Investment")</f>
        <v/>
      </c>
      <c r="J1821">
        <f>INDEX('Input - companies list'!$1:$10000,MATCH(B1821,'Input - companies list'!B:B,0),MATCH("Flow",'Input - companies list'!$1:$1,0 ))</f>
        <v/>
      </c>
      <c r="K1821">
        <f>INDEX('Input - companies list'!$1:$10000,MATCH(B1821,'Input - companies list'!B:B,0),MATCH("Inter-Cluster Connectivity",'Input - companies list'!$1:$1,0 ))</f>
        <v/>
      </c>
      <c r="L1821">
        <f>IFERROR(PERCENTRANK(F:F,F1821),0)</f>
        <v/>
      </c>
      <c r="M1821">
        <f>IFERROR(1 - PERCENTRANK(G:G,G1821),0)</f>
        <v/>
      </c>
      <c r="N1821">
        <f>IFERROR(1 - PERCENTRANK(H:H,H1821),0)</f>
        <v/>
      </c>
      <c r="O1821">
        <f>IFERROR(PERCENTRANK(I:I,I1821),0)</f>
        <v/>
      </c>
      <c r="P1821">
        <f>IFERROR(1 - PERCENTRANK(J:J,J1821),0)</f>
        <v/>
      </c>
      <c r="Q1821">
        <f>IFERROR(PERCENTRANK(K:K,K1821),0)</f>
        <v/>
      </c>
      <c r="R1821">
        <f>L1821*weight1+M1821*weight2+N1821*weight3+O1821*weight4+P1821*weight5+Q1821*weight6</f>
        <v/>
      </c>
    </row>
    <row r="1822" spans="1:18">
      <c r="A1822">
        <f>RANK(R1822,R:R)</f>
        <v/>
      </c>
      <c r="B1822" t="s">
        <v>20413</v>
      </c>
      <c r="C1822">
        <f>VLOOKUP(B1822,'Input - companies list'!B:L,2,FALSE)</f>
        <v/>
      </c>
      <c r="D1822">
        <f>VLOOKUP(B1822,'Input - companies list'!B:L,11,FALSE)</f>
        <v/>
      </c>
      <c r="E1822">
        <f>VLOOKUP(B1822,'Input - companies list'!B:E,4,FALSE)</f>
        <v/>
      </c>
      <c r="F1822">
        <f>SUMIFS('Input - target event report'!H:H,'Input - target event report'!B:B,B1822,'Input - target event report'!D:D, "Private Investment")</f>
        <v/>
      </c>
      <c r="G1822">
        <f>IF(I1822&lt;2, "N/A", (MAXIFS('Input - target event report'!E:E,'Input - target event report'!B:B,B:B,'Input - target event report'!D:D,"Private Investment")-MINIFS('Input - target event report'!E:E,'Input - target event report'!B:B,B:B,'Input - target event report'!D:D,"Private Investment"))/(I1822-1))</f>
        <v/>
      </c>
      <c r="H1822">
        <f>IF(MAXIFS('Input - target event report'!E:E,'Input - target event report'!B:B,B:B,'Input - target event report'!D:D,"Private Investment") = 0, "N/A", TODAY() - MAXIFS('Input - target event report'!E:E,'Input - target event report'!B:B,B:B,'Input - target event report'!D:D,"Private Investment"))</f>
        <v/>
      </c>
      <c r="I1822">
        <f>COUNTIFS('Input - target event report'!B:B,B1822,'Input - target event report'!D:D, "Private Investment")</f>
        <v/>
      </c>
      <c r="J1822">
        <f>INDEX('Input - companies list'!$1:$10000,MATCH(B1822,'Input - companies list'!B:B,0),MATCH("Flow",'Input - companies list'!$1:$1,0 ))</f>
        <v/>
      </c>
      <c r="K1822">
        <f>INDEX('Input - companies list'!$1:$10000,MATCH(B1822,'Input - companies list'!B:B,0),MATCH("Inter-Cluster Connectivity",'Input - companies list'!$1:$1,0 ))</f>
        <v/>
      </c>
      <c r="L1822">
        <f>IFERROR(PERCENTRANK(F:F,F1822),0)</f>
        <v/>
      </c>
      <c r="M1822">
        <f>IFERROR(1 - PERCENTRANK(G:G,G1822),0)</f>
        <v/>
      </c>
      <c r="N1822">
        <f>IFERROR(1 - PERCENTRANK(H:H,H1822),0)</f>
        <v/>
      </c>
      <c r="O1822">
        <f>IFERROR(PERCENTRANK(I:I,I1822),0)</f>
        <v/>
      </c>
      <c r="P1822">
        <f>IFERROR(1 - PERCENTRANK(J:J,J1822),0)</f>
        <v/>
      </c>
      <c r="Q1822">
        <f>IFERROR(PERCENTRANK(K:K,K1822),0)</f>
        <v/>
      </c>
      <c r="R1822">
        <f>L1822*weight1+M1822*weight2+N1822*weight3+O1822*weight4+P1822*weight5+Q1822*weight6</f>
        <v/>
      </c>
    </row>
    <row r="1823" spans="1:18">
      <c r="A1823">
        <f>RANK(R1823,R:R)</f>
        <v/>
      </c>
      <c r="B1823" t="s">
        <v>20425</v>
      </c>
      <c r="C1823">
        <f>VLOOKUP(B1823,'Input - companies list'!B:L,2,FALSE)</f>
        <v/>
      </c>
      <c r="D1823">
        <f>VLOOKUP(B1823,'Input - companies list'!B:L,11,FALSE)</f>
        <v/>
      </c>
      <c r="E1823">
        <f>VLOOKUP(B1823,'Input - companies list'!B:E,4,FALSE)</f>
        <v/>
      </c>
      <c r="F1823">
        <f>SUMIFS('Input - target event report'!H:H,'Input - target event report'!B:B,B1823,'Input - target event report'!D:D, "Private Investment")</f>
        <v/>
      </c>
      <c r="G1823">
        <f>IF(I1823&lt;2, "N/A", (MAXIFS('Input - target event report'!E:E,'Input - target event report'!B:B,B:B,'Input - target event report'!D:D,"Private Investment")-MINIFS('Input - target event report'!E:E,'Input - target event report'!B:B,B:B,'Input - target event report'!D:D,"Private Investment"))/(I1823-1))</f>
        <v/>
      </c>
      <c r="H1823">
        <f>IF(MAXIFS('Input - target event report'!E:E,'Input - target event report'!B:B,B:B,'Input - target event report'!D:D,"Private Investment") = 0, "N/A", TODAY() - MAXIFS('Input - target event report'!E:E,'Input - target event report'!B:B,B:B,'Input - target event report'!D:D,"Private Investment"))</f>
        <v/>
      </c>
      <c r="I1823">
        <f>COUNTIFS('Input - target event report'!B:B,B1823,'Input - target event report'!D:D, "Private Investment")</f>
        <v/>
      </c>
      <c r="J1823">
        <f>INDEX('Input - companies list'!$1:$10000,MATCH(B1823,'Input - companies list'!B:B,0),MATCH("Flow",'Input - companies list'!$1:$1,0 ))</f>
        <v/>
      </c>
      <c r="K1823">
        <f>INDEX('Input - companies list'!$1:$10000,MATCH(B1823,'Input - companies list'!B:B,0),MATCH("Inter-Cluster Connectivity",'Input - companies list'!$1:$1,0 ))</f>
        <v/>
      </c>
      <c r="L1823">
        <f>IFERROR(PERCENTRANK(F:F,F1823),0)</f>
        <v/>
      </c>
      <c r="M1823">
        <f>IFERROR(1 - PERCENTRANK(G:G,G1823),0)</f>
        <v/>
      </c>
      <c r="N1823">
        <f>IFERROR(1 - PERCENTRANK(H:H,H1823),0)</f>
        <v/>
      </c>
      <c r="O1823">
        <f>IFERROR(PERCENTRANK(I:I,I1823),0)</f>
        <v/>
      </c>
      <c r="P1823">
        <f>IFERROR(1 - PERCENTRANK(J:J,J1823),0)</f>
        <v/>
      </c>
      <c r="Q1823">
        <f>IFERROR(PERCENTRANK(K:K,K1823),0)</f>
        <v/>
      </c>
      <c r="R1823">
        <f>L1823*weight1+M1823*weight2+N1823*weight3+O1823*weight4+P1823*weight5+Q1823*weight6</f>
        <v/>
      </c>
    </row>
    <row r="1824" spans="1:18">
      <c r="A1824">
        <f>RANK(R1824,R:R)</f>
        <v/>
      </c>
      <c r="B1824" t="s">
        <v>20436</v>
      </c>
      <c r="C1824">
        <f>VLOOKUP(B1824,'Input - companies list'!B:L,2,FALSE)</f>
        <v/>
      </c>
      <c r="D1824">
        <f>VLOOKUP(B1824,'Input - companies list'!B:L,11,FALSE)</f>
        <v/>
      </c>
      <c r="E1824">
        <f>VLOOKUP(B1824,'Input - companies list'!B:E,4,FALSE)</f>
        <v/>
      </c>
      <c r="F1824">
        <f>SUMIFS('Input - target event report'!H:H,'Input - target event report'!B:B,B1824,'Input - target event report'!D:D, "Private Investment")</f>
        <v/>
      </c>
      <c r="G1824">
        <f>IF(I1824&lt;2, "N/A", (MAXIFS('Input - target event report'!E:E,'Input - target event report'!B:B,B:B,'Input - target event report'!D:D,"Private Investment")-MINIFS('Input - target event report'!E:E,'Input - target event report'!B:B,B:B,'Input - target event report'!D:D,"Private Investment"))/(I1824-1))</f>
        <v/>
      </c>
      <c r="H1824">
        <f>IF(MAXIFS('Input - target event report'!E:E,'Input - target event report'!B:B,B:B,'Input - target event report'!D:D,"Private Investment") = 0, "N/A", TODAY() - MAXIFS('Input - target event report'!E:E,'Input - target event report'!B:B,B:B,'Input - target event report'!D:D,"Private Investment"))</f>
        <v/>
      </c>
      <c r="I1824">
        <f>COUNTIFS('Input - target event report'!B:B,B1824,'Input - target event report'!D:D, "Private Investment")</f>
        <v/>
      </c>
      <c r="J1824">
        <f>INDEX('Input - companies list'!$1:$10000,MATCH(B1824,'Input - companies list'!B:B,0),MATCH("Flow",'Input - companies list'!$1:$1,0 ))</f>
        <v/>
      </c>
      <c r="K1824">
        <f>INDEX('Input - companies list'!$1:$10000,MATCH(B1824,'Input - companies list'!B:B,0),MATCH("Inter-Cluster Connectivity",'Input - companies list'!$1:$1,0 ))</f>
        <v/>
      </c>
      <c r="L1824">
        <f>IFERROR(PERCENTRANK(F:F,F1824),0)</f>
        <v/>
      </c>
      <c r="M1824">
        <f>IFERROR(1 - PERCENTRANK(G:G,G1824),0)</f>
        <v/>
      </c>
      <c r="N1824">
        <f>IFERROR(1 - PERCENTRANK(H:H,H1824),0)</f>
        <v/>
      </c>
      <c r="O1824">
        <f>IFERROR(PERCENTRANK(I:I,I1824),0)</f>
        <v/>
      </c>
      <c r="P1824">
        <f>IFERROR(1 - PERCENTRANK(J:J,J1824),0)</f>
        <v/>
      </c>
      <c r="Q1824">
        <f>IFERROR(PERCENTRANK(K:K,K1824),0)</f>
        <v/>
      </c>
      <c r="R1824">
        <f>L1824*weight1+M1824*weight2+N1824*weight3+O1824*weight4+P1824*weight5+Q1824*weight6</f>
        <v/>
      </c>
    </row>
    <row r="1825" spans="1:18">
      <c r="A1825">
        <f>RANK(R1825,R:R)</f>
        <v/>
      </c>
      <c r="B1825" t="s">
        <v>20446</v>
      </c>
      <c r="C1825">
        <f>VLOOKUP(B1825,'Input - companies list'!B:L,2,FALSE)</f>
        <v/>
      </c>
      <c r="D1825">
        <f>VLOOKUP(B1825,'Input - companies list'!B:L,11,FALSE)</f>
        <v/>
      </c>
      <c r="E1825">
        <f>VLOOKUP(B1825,'Input - companies list'!B:E,4,FALSE)</f>
        <v/>
      </c>
      <c r="F1825">
        <f>SUMIFS('Input - target event report'!H:H,'Input - target event report'!B:B,B1825,'Input - target event report'!D:D, "Private Investment")</f>
        <v/>
      </c>
      <c r="G1825">
        <f>IF(I1825&lt;2, "N/A", (MAXIFS('Input - target event report'!E:E,'Input - target event report'!B:B,B:B,'Input - target event report'!D:D,"Private Investment")-MINIFS('Input - target event report'!E:E,'Input - target event report'!B:B,B:B,'Input - target event report'!D:D,"Private Investment"))/(I1825-1))</f>
        <v/>
      </c>
      <c r="H1825">
        <f>IF(MAXIFS('Input - target event report'!E:E,'Input - target event report'!B:B,B:B,'Input - target event report'!D:D,"Private Investment") = 0, "N/A", TODAY() - MAXIFS('Input - target event report'!E:E,'Input - target event report'!B:B,B:B,'Input - target event report'!D:D,"Private Investment"))</f>
        <v/>
      </c>
      <c r="I1825">
        <f>COUNTIFS('Input - target event report'!B:B,B1825,'Input - target event report'!D:D, "Private Investment")</f>
        <v/>
      </c>
      <c r="J1825">
        <f>INDEX('Input - companies list'!$1:$10000,MATCH(B1825,'Input - companies list'!B:B,0),MATCH("Flow",'Input - companies list'!$1:$1,0 ))</f>
        <v/>
      </c>
      <c r="K1825">
        <f>INDEX('Input - companies list'!$1:$10000,MATCH(B1825,'Input - companies list'!B:B,0),MATCH("Inter-Cluster Connectivity",'Input - companies list'!$1:$1,0 ))</f>
        <v/>
      </c>
      <c r="L1825">
        <f>IFERROR(PERCENTRANK(F:F,F1825),0)</f>
        <v/>
      </c>
      <c r="M1825">
        <f>IFERROR(1 - PERCENTRANK(G:G,G1825),0)</f>
        <v/>
      </c>
      <c r="N1825">
        <f>IFERROR(1 - PERCENTRANK(H:H,H1825),0)</f>
        <v/>
      </c>
      <c r="O1825">
        <f>IFERROR(PERCENTRANK(I:I,I1825),0)</f>
        <v/>
      </c>
      <c r="P1825">
        <f>IFERROR(1 - PERCENTRANK(J:J,J1825),0)</f>
        <v/>
      </c>
      <c r="Q1825">
        <f>IFERROR(PERCENTRANK(K:K,K1825),0)</f>
        <v/>
      </c>
      <c r="R1825">
        <f>L1825*weight1+M1825*weight2+N1825*weight3+O1825*weight4+P1825*weight5+Q1825*weight6</f>
        <v/>
      </c>
    </row>
    <row r="1826" spans="1:18">
      <c r="A1826">
        <f>RANK(R1826,R:R)</f>
        <v/>
      </c>
      <c r="B1826" t="s">
        <v>20459</v>
      </c>
      <c r="C1826">
        <f>VLOOKUP(B1826,'Input - companies list'!B:L,2,FALSE)</f>
        <v/>
      </c>
      <c r="D1826">
        <f>VLOOKUP(B1826,'Input - companies list'!B:L,11,FALSE)</f>
        <v/>
      </c>
      <c r="E1826">
        <f>VLOOKUP(B1826,'Input - companies list'!B:E,4,FALSE)</f>
        <v/>
      </c>
      <c r="F1826">
        <f>SUMIFS('Input - target event report'!H:H,'Input - target event report'!B:B,B1826,'Input - target event report'!D:D, "Private Investment")</f>
        <v/>
      </c>
      <c r="G1826">
        <f>IF(I1826&lt;2, "N/A", (MAXIFS('Input - target event report'!E:E,'Input - target event report'!B:B,B:B,'Input - target event report'!D:D,"Private Investment")-MINIFS('Input - target event report'!E:E,'Input - target event report'!B:B,B:B,'Input - target event report'!D:D,"Private Investment"))/(I1826-1))</f>
        <v/>
      </c>
      <c r="H1826">
        <f>IF(MAXIFS('Input - target event report'!E:E,'Input - target event report'!B:B,B:B,'Input - target event report'!D:D,"Private Investment") = 0, "N/A", TODAY() - MAXIFS('Input - target event report'!E:E,'Input - target event report'!B:B,B:B,'Input - target event report'!D:D,"Private Investment"))</f>
        <v/>
      </c>
      <c r="I1826">
        <f>COUNTIFS('Input - target event report'!B:B,B1826,'Input - target event report'!D:D, "Private Investment")</f>
        <v/>
      </c>
      <c r="J1826">
        <f>INDEX('Input - companies list'!$1:$10000,MATCH(B1826,'Input - companies list'!B:B,0),MATCH("Flow",'Input - companies list'!$1:$1,0 ))</f>
        <v/>
      </c>
      <c r="K1826">
        <f>INDEX('Input - companies list'!$1:$10000,MATCH(B1826,'Input - companies list'!B:B,0),MATCH("Inter-Cluster Connectivity",'Input - companies list'!$1:$1,0 ))</f>
        <v/>
      </c>
      <c r="L1826">
        <f>IFERROR(PERCENTRANK(F:F,F1826),0)</f>
        <v/>
      </c>
      <c r="M1826">
        <f>IFERROR(1 - PERCENTRANK(G:G,G1826),0)</f>
        <v/>
      </c>
      <c r="N1826">
        <f>IFERROR(1 - PERCENTRANK(H:H,H1826),0)</f>
        <v/>
      </c>
      <c r="O1826">
        <f>IFERROR(PERCENTRANK(I:I,I1826),0)</f>
        <v/>
      </c>
      <c r="P1826">
        <f>IFERROR(1 - PERCENTRANK(J:J,J1826),0)</f>
        <v/>
      </c>
      <c r="Q1826">
        <f>IFERROR(PERCENTRANK(K:K,K1826),0)</f>
        <v/>
      </c>
      <c r="R1826">
        <f>L1826*weight1+M1826*weight2+N1826*weight3+O1826*weight4+P1826*weight5+Q1826*weight6</f>
        <v/>
      </c>
    </row>
    <row r="1827" spans="1:18">
      <c r="A1827">
        <f>RANK(R1827,R:R)</f>
        <v/>
      </c>
      <c r="B1827" t="s">
        <v>20468</v>
      </c>
      <c r="C1827">
        <f>VLOOKUP(B1827,'Input - companies list'!B:L,2,FALSE)</f>
        <v/>
      </c>
      <c r="D1827">
        <f>VLOOKUP(B1827,'Input - companies list'!B:L,11,FALSE)</f>
        <v/>
      </c>
      <c r="E1827">
        <f>VLOOKUP(B1827,'Input - companies list'!B:E,4,FALSE)</f>
        <v/>
      </c>
      <c r="F1827">
        <f>SUMIFS('Input - target event report'!H:H,'Input - target event report'!B:B,B1827,'Input - target event report'!D:D, "Private Investment")</f>
        <v/>
      </c>
      <c r="G1827">
        <f>IF(I1827&lt;2, "N/A", (MAXIFS('Input - target event report'!E:E,'Input - target event report'!B:B,B:B,'Input - target event report'!D:D,"Private Investment")-MINIFS('Input - target event report'!E:E,'Input - target event report'!B:B,B:B,'Input - target event report'!D:D,"Private Investment"))/(I1827-1))</f>
        <v/>
      </c>
      <c r="H1827">
        <f>IF(MAXIFS('Input - target event report'!E:E,'Input - target event report'!B:B,B:B,'Input - target event report'!D:D,"Private Investment") = 0, "N/A", TODAY() - MAXIFS('Input - target event report'!E:E,'Input - target event report'!B:B,B:B,'Input - target event report'!D:D,"Private Investment"))</f>
        <v/>
      </c>
      <c r="I1827">
        <f>COUNTIFS('Input - target event report'!B:B,B1827,'Input - target event report'!D:D, "Private Investment")</f>
        <v/>
      </c>
      <c r="J1827">
        <f>INDEX('Input - companies list'!$1:$10000,MATCH(B1827,'Input - companies list'!B:B,0),MATCH("Flow",'Input - companies list'!$1:$1,0 ))</f>
        <v/>
      </c>
      <c r="K1827">
        <f>INDEX('Input - companies list'!$1:$10000,MATCH(B1827,'Input - companies list'!B:B,0),MATCH("Inter-Cluster Connectivity",'Input - companies list'!$1:$1,0 ))</f>
        <v/>
      </c>
      <c r="L1827">
        <f>IFERROR(PERCENTRANK(F:F,F1827),0)</f>
        <v/>
      </c>
      <c r="M1827">
        <f>IFERROR(1 - PERCENTRANK(G:G,G1827),0)</f>
        <v/>
      </c>
      <c r="N1827">
        <f>IFERROR(1 - PERCENTRANK(H:H,H1827),0)</f>
        <v/>
      </c>
      <c r="O1827">
        <f>IFERROR(PERCENTRANK(I:I,I1827),0)</f>
        <v/>
      </c>
      <c r="P1827">
        <f>IFERROR(1 - PERCENTRANK(J:J,J1827),0)</f>
        <v/>
      </c>
      <c r="Q1827">
        <f>IFERROR(PERCENTRANK(K:K,K1827),0)</f>
        <v/>
      </c>
      <c r="R1827">
        <f>L1827*weight1+M1827*weight2+N1827*weight3+O1827*weight4+P1827*weight5+Q1827*weight6</f>
        <v/>
      </c>
    </row>
    <row r="1828" spans="1:18">
      <c r="A1828">
        <f>RANK(R1828,R:R)</f>
        <v/>
      </c>
      <c r="B1828" t="s">
        <v>20478</v>
      </c>
      <c r="C1828">
        <f>VLOOKUP(B1828,'Input - companies list'!B:L,2,FALSE)</f>
        <v/>
      </c>
      <c r="D1828">
        <f>VLOOKUP(B1828,'Input - companies list'!B:L,11,FALSE)</f>
        <v/>
      </c>
      <c r="E1828">
        <f>VLOOKUP(B1828,'Input - companies list'!B:E,4,FALSE)</f>
        <v/>
      </c>
      <c r="F1828">
        <f>SUMIFS('Input - target event report'!H:H,'Input - target event report'!B:B,B1828,'Input - target event report'!D:D, "Private Investment")</f>
        <v/>
      </c>
      <c r="G1828">
        <f>IF(I1828&lt;2, "N/A", (MAXIFS('Input - target event report'!E:E,'Input - target event report'!B:B,B:B,'Input - target event report'!D:D,"Private Investment")-MINIFS('Input - target event report'!E:E,'Input - target event report'!B:B,B:B,'Input - target event report'!D:D,"Private Investment"))/(I1828-1))</f>
        <v/>
      </c>
      <c r="H1828">
        <f>IF(MAXIFS('Input - target event report'!E:E,'Input - target event report'!B:B,B:B,'Input - target event report'!D:D,"Private Investment") = 0, "N/A", TODAY() - MAXIFS('Input - target event report'!E:E,'Input - target event report'!B:B,B:B,'Input - target event report'!D:D,"Private Investment"))</f>
        <v/>
      </c>
      <c r="I1828">
        <f>COUNTIFS('Input - target event report'!B:B,B1828,'Input - target event report'!D:D, "Private Investment")</f>
        <v/>
      </c>
      <c r="J1828">
        <f>INDEX('Input - companies list'!$1:$10000,MATCH(B1828,'Input - companies list'!B:B,0),MATCH("Flow",'Input - companies list'!$1:$1,0 ))</f>
        <v/>
      </c>
      <c r="K1828">
        <f>INDEX('Input - companies list'!$1:$10000,MATCH(B1828,'Input - companies list'!B:B,0),MATCH("Inter-Cluster Connectivity",'Input - companies list'!$1:$1,0 ))</f>
        <v/>
      </c>
      <c r="L1828">
        <f>IFERROR(PERCENTRANK(F:F,F1828),0)</f>
        <v/>
      </c>
      <c r="M1828">
        <f>IFERROR(1 - PERCENTRANK(G:G,G1828),0)</f>
        <v/>
      </c>
      <c r="N1828">
        <f>IFERROR(1 - PERCENTRANK(H:H,H1828),0)</f>
        <v/>
      </c>
      <c r="O1828">
        <f>IFERROR(PERCENTRANK(I:I,I1828),0)</f>
        <v/>
      </c>
      <c r="P1828">
        <f>IFERROR(1 - PERCENTRANK(J:J,J1828),0)</f>
        <v/>
      </c>
      <c r="Q1828">
        <f>IFERROR(PERCENTRANK(K:K,K1828),0)</f>
        <v/>
      </c>
      <c r="R1828">
        <f>L1828*weight1+M1828*weight2+N1828*weight3+O1828*weight4+P1828*weight5+Q1828*weight6</f>
        <v/>
      </c>
    </row>
    <row r="1829" spans="1:18">
      <c r="A1829">
        <f>RANK(R1829,R:R)</f>
        <v/>
      </c>
      <c r="B1829" t="s">
        <v>20488</v>
      </c>
      <c r="C1829">
        <f>VLOOKUP(B1829,'Input - companies list'!B:L,2,FALSE)</f>
        <v/>
      </c>
      <c r="D1829">
        <f>VLOOKUP(B1829,'Input - companies list'!B:L,11,FALSE)</f>
        <v/>
      </c>
      <c r="E1829">
        <f>VLOOKUP(B1829,'Input - companies list'!B:E,4,FALSE)</f>
        <v/>
      </c>
      <c r="F1829">
        <f>SUMIFS('Input - target event report'!H:H,'Input - target event report'!B:B,B1829,'Input - target event report'!D:D, "Private Investment")</f>
        <v/>
      </c>
      <c r="G1829">
        <f>IF(I1829&lt;2, "N/A", (MAXIFS('Input - target event report'!E:E,'Input - target event report'!B:B,B:B,'Input - target event report'!D:D,"Private Investment")-MINIFS('Input - target event report'!E:E,'Input - target event report'!B:B,B:B,'Input - target event report'!D:D,"Private Investment"))/(I1829-1))</f>
        <v/>
      </c>
      <c r="H1829">
        <f>IF(MAXIFS('Input - target event report'!E:E,'Input - target event report'!B:B,B:B,'Input - target event report'!D:D,"Private Investment") = 0, "N/A", TODAY() - MAXIFS('Input - target event report'!E:E,'Input - target event report'!B:B,B:B,'Input - target event report'!D:D,"Private Investment"))</f>
        <v/>
      </c>
      <c r="I1829">
        <f>COUNTIFS('Input - target event report'!B:B,B1829,'Input - target event report'!D:D, "Private Investment")</f>
        <v/>
      </c>
      <c r="J1829">
        <f>INDEX('Input - companies list'!$1:$10000,MATCH(B1829,'Input - companies list'!B:B,0),MATCH("Flow",'Input - companies list'!$1:$1,0 ))</f>
        <v/>
      </c>
      <c r="K1829">
        <f>INDEX('Input - companies list'!$1:$10000,MATCH(B1829,'Input - companies list'!B:B,0),MATCH("Inter-Cluster Connectivity",'Input - companies list'!$1:$1,0 ))</f>
        <v/>
      </c>
      <c r="L1829">
        <f>IFERROR(PERCENTRANK(F:F,F1829),0)</f>
        <v/>
      </c>
      <c r="M1829">
        <f>IFERROR(1 - PERCENTRANK(G:G,G1829),0)</f>
        <v/>
      </c>
      <c r="N1829">
        <f>IFERROR(1 - PERCENTRANK(H:H,H1829),0)</f>
        <v/>
      </c>
      <c r="O1829">
        <f>IFERROR(PERCENTRANK(I:I,I1829),0)</f>
        <v/>
      </c>
      <c r="P1829">
        <f>IFERROR(1 - PERCENTRANK(J:J,J1829),0)</f>
        <v/>
      </c>
      <c r="Q1829">
        <f>IFERROR(PERCENTRANK(K:K,K1829),0)</f>
        <v/>
      </c>
      <c r="R1829">
        <f>L1829*weight1+M1829*weight2+N1829*weight3+O1829*weight4+P1829*weight5+Q1829*weight6</f>
        <v/>
      </c>
    </row>
    <row r="1830" spans="1:18">
      <c r="A1830">
        <f>RANK(R1830,R:R)</f>
        <v/>
      </c>
      <c r="B1830" t="s">
        <v>20500</v>
      </c>
      <c r="C1830">
        <f>VLOOKUP(B1830,'Input - companies list'!B:L,2,FALSE)</f>
        <v/>
      </c>
      <c r="D1830">
        <f>VLOOKUP(B1830,'Input - companies list'!B:L,11,FALSE)</f>
        <v/>
      </c>
      <c r="E1830">
        <f>VLOOKUP(B1830,'Input - companies list'!B:E,4,FALSE)</f>
        <v/>
      </c>
      <c r="F1830">
        <f>SUMIFS('Input - target event report'!H:H,'Input - target event report'!B:B,B1830,'Input - target event report'!D:D, "Private Investment")</f>
        <v/>
      </c>
      <c r="G1830">
        <f>IF(I1830&lt;2, "N/A", (MAXIFS('Input - target event report'!E:E,'Input - target event report'!B:B,B:B,'Input - target event report'!D:D,"Private Investment")-MINIFS('Input - target event report'!E:E,'Input - target event report'!B:B,B:B,'Input - target event report'!D:D,"Private Investment"))/(I1830-1))</f>
        <v/>
      </c>
      <c r="H1830">
        <f>IF(MAXIFS('Input - target event report'!E:E,'Input - target event report'!B:B,B:B,'Input - target event report'!D:D,"Private Investment") = 0, "N/A", TODAY() - MAXIFS('Input - target event report'!E:E,'Input - target event report'!B:B,B:B,'Input - target event report'!D:D,"Private Investment"))</f>
        <v/>
      </c>
      <c r="I1830">
        <f>COUNTIFS('Input - target event report'!B:B,B1830,'Input - target event report'!D:D, "Private Investment")</f>
        <v/>
      </c>
      <c r="J1830">
        <f>INDEX('Input - companies list'!$1:$10000,MATCH(B1830,'Input - companies list'!B:B,0),MATCH("Flow",'Input - companies list'!$1:$1,0 ))</f>
        <v/>
      </c>
      <c r="K1830">
        <f>INDEX('Input - companies list'!$1:$10000,MATCH(B1830,'Input - companies list'!B:B,0),MATCH("Inter-Cluster Connectivity",'Input - companies list'!$1:$1,0 ))</f>
        <v/>
      </c>
      <c r="L1830">
        <f>IFERROR(PERCENTRANK(F:F,F1830),0)</f>
        <v/>
      </c>
      <c r="M1830">
        <f>IFERROR(1 - PERCENTRANK(G:G,G1830),0)</f>
        <v/>
      </c>
      <c r="N1830">
        <f>IFERROR(1 - PERCENTRANK(H:H,H1830),0)</f>
        <v/>
      </c>
      <c r="O1830">
        <f>IFERROR(PERCENTRANK(I:I,I1830),0)</f>
        <v/>
      </c>
      <c r="P1830">
        <f>IFERROR(1 - PERCENTRANK(J:J,J1830),0)</f>
        <v/>
      </c>
      <c r="Q1830">
        <f>IFERROR(PERCENTRANK(K:K,K1830),0)</f>
        <v/>
      </c>
      <c r="R1830">
        <f>L1830*weight1+M1830*weight2+N1830*weight3+O1830*weight4+P1830*weight5+Q1830*weight6</f>
        <v/>
      </c>
    </row>
    <row r="1831" spans="1:18">
      <c r="A1831">
        <f>RANK(R1831,R:R)</f>
        <v/>
      </c>
      <c r="B1831" t="s">
        <v>20511</v>
      </c>
      <c r="C1831">
        <f>VLOOKUP(B1831,'Input - companies list'!B:L,2,FALSE)</f>
        <v/>
      </c>
      <c r="D1831">
        <f>VLOOKUP(B1831,'Input - companies list'!B:L,11,FALSE)</f>
        <v/>
      </c>
      <c r="E1831">
        <f>VLOOKUP(B1831,'Input - companies list'!B:E,4,FALSE)</f>
        <v/>
      </c>
      <c r="F1831">
        <f>SUMIFS('Input - target event report'!H:H,'Input - target event report'!B:B,B1831,'Input - target event report'!D:D, "Private Investment")</f>
        <v/>
      </c>
      <c r="G1831">
        <f>IF(I1831&lt;2, "N/A", (MAXIFS('Input - target event report'!E:E,'Input - target event report'!B:B,B:B,'Input - target event report'!D:D,"Private Investment")-MINIFS('Input - target event report'!E:E,'Input - target event report'!B:B,B:B,'Input - target event report'!D:D,"Private Investment"))/(I1831-1))</f>
        <v/>
      </c>
      <c r="H1831">
        <f>IF(MAXIFS('Input - target event report'!E:E,'Input - target event report'!B:B,B:B,'Input - target event report'!D:D,"Private Investment") = 0, "N/A", TODAY() - MAXIFS('Input - target event report'!E:E,'Input - target event report'!B:B,B:B,'Input - target event report'!D:D,"Private Investment"))</f>
        <v/>
      </c>
      <c r="I1831">
        <f>COUNTIFS('Input - target event report'!B:B,B1831,'Input - target event report'!D:D, "Private Investment")</f>
        <v/>
      </c>
      <c r="J1831">
        <f>INDEX('Input - companies list'!$1:$10000,MATCH(B1831,'Input - companies list'!B:B,0),MATCH("Flow",'Input - companies list'!$1:$1,0 ))</f>
        <v/>
      </c>
      <c r="K1831">
        <f>INDEX('Input - companies list'!$1:$10000,MATCH(B1831,'Input - companies list'!B:B,0),MATCH("Inter-Cluster Connectivity",'Input - companies list'!$1:$1,0 ))</f>
        <v/>
      </c>
      <c r="L1831">
        <f>IFERROR(PERCENTRANK(F:F,F1831),0)</f>
        <v/>
      </c>
      <c r="M1831">
        <f>IFERROR(1 - PERCENTRANK(G:G,G1831),0)</f>
        <v/>
      </c>
      <c r="N1831">
        <f>IFERROR(1 - PERCENTRANK(H:H,H1831),0)</f>
        <v/>
      </c>
      <c r="O1831">
        <f>IFERROR(PERCENTRANK(I:I,I1831),0)</f>
        <v/>
      </c>
      <c r="P1831">
        <f>IFERROR(1 - PERCENTRANK(J:J,J1831),0)</f>
        <v/>
      </c>
      <c r="Q1831">
        <f>IFERROR(PERCENTRANK(K:K,K1831),0)</f>
        <v/>
      </c>
      <c r="R1831">
        <f>L1831*weight1+M1831*weight2+N1831*weight3+O1831*weight4+P1831*weight5+Q1831*weight6</f>
        <v/>
      </c>
    </row>
    <row r="1832" spans="1:18">
      <c r="A1832">
        <f>RANK(R1832,R:R)</f>
        <v/>
      </c>
      <c r="B1832" t="s">
        <v>20524</v>
      </c>
      <c r="C1832">
        <f>VLOOKUP(B1832,'Input - companies list'!B:L,2,FALSE)</f>
        <v/>
      </c>
      <c r="D1832">
        <f>VLOOKUP(B1832,'Input - companies list'!B:L,11,FALSE)</f>
        <v/>
      </c>
      <c r="E1832">
        <f>VLOOKUP(B1832,'Input - companies list'!B:E,4,FALSE)</f>
        <v/>
      </c>
      <c r="F1832">
        <f>SUMIFS('Input - target event report'!H:H,'Input - target event report'!B:B,B1832,'Input - target event report'!D:D, "Private Investment")</f>
        <v/>
      </c>
      <c r="G1832">
        <f>IF(I1832&lt;2, "N/A", (MAXIFS('Input - target event report'!E:E,'Input - target event report'!B:B,B:B,'Input - target event report'!D:D,"Private Investment")-MINIFS('Input - target event report'!E:E,'Input - target event report'!B:B,B:B,'Input - target event report'!D:D,"Private Investment"))/(I1832-1))</f>
        <v/>
      </c>
      <c r="H1832">
        <f>IF(MAXIFS('Input - target event report'!E:E,'Input - target event report'!B:B,B:B,'Input - target event report'!D:D,"Private Investment") = 0, "N/A", TODAY() - MAXIFS('Input - target event report'!E:E,'Input - target event report'!B:B,B:B,'Input - target event report'!D:D,"Private Investment"))</f>
        <v/>
      </c>
      <c r="I1832">
        <f>COUNTIFS('Input - target event report'!B:B,B1832,'Input - target event report'!D:D, "Private Investment")</f>
        <v/>
      </c>
      <c r="J1832">
        <f>INDEX('Input - companies list'!$1:$10000,MATCH(B1832,'Input - companies list'!B:B,0),MATCH("Flow",'Input - companies list'!$1:$1,0 ))</f>
        <v/>
      </c>
      <c r="K1832">
        <f>INDEX('Input - companies list'!$1:$10000,MATCH(B1832,'Input - companies list'!B:B,0),MATCH("Inter-Cluster Connectivity",'Input - companies list'!$1:$1,0 ))</f>
        <v/>
      </c>
      <c r="L1832">
        <f>IFERROR(PERCENTRANK(F:F,F1832),0)</f>
        <v/>
      </c>
      <c r="M1832">
        <f>IFERROR(1 - PERCENTRANK(G:G,G1832),0)</f>
        <v/>
      </c>
      <c r="N1832">
        <f>IFERROR(1 - PERCENTRANK(H:H,H1832),0)</f>
        <v/>
      </c>
      <c r="O1832">
        <f>IFERROR(PERCENTRANK(I:I,I1832),0)</f>
        <v/>
      </c>
      <c r="P1832">
        <f>IFERROR(1 - PERCENTRANK(J:J,J1832),0)</f>
        <v/>
      </c>
      <c r="Q1832">
        <f>IFERROR(PERCENTRANK(K:K,K1832),0)</f>
        <v/>
      </c>
      <c r="R1832">
        <f>L1832*weight1+M1832*weight2+N1832*weight3+O1832*weight4+P1832*weight5+Q1832*weight6</f>
        <v/>
      </c>
    </row>
    <row r="1833" spans="1:18">
      <c r="A1833">
        <f>RANK(R1833,R:R)</f>
        <v/>
      </c>
      <c r="B1833" t="s">
        <v>20534</v>
      </c>
      <c r="C1833">
        <f>VLOOKUP(B1833,'Input - companies list'!B:L,2,FALSE)</f>
        <v/>
      </c>
      <c r="D1833">
        <f>VLOOKUP(B1833,'Input - companies list'!B:L,11,FALSE)</f>
        <v/>
      </c>
      <c r="E1833">
        <f>VLOOKUP(B1833,'Input - companies list'!B:E,4,FALSE)</f>
        <v/>
      </c>
      <c r="F1833">
        <f>SUMIFS('Input - target event report'!H:H,'Input - target event report'!B:B,B1833,'Input - target event report'!D:D, "Private Investment")</f>
        <v/>
      </c>
      <c r="G1833">
        <f>IF(I1833&lt;2, "N/A", (MAXIFS('Input - target event report'!E:E,'Input - target event report'!B:B,B:B,'Input - target event report'!D:D,"Private Investment")-MINIFS('Input - target event report'!E:E,'Input - target event report'!B:B,B:B,'Input - target event report'!D:D,"Private Investment"))/(I1833-1))</f>
        <v/>
      </c>
      <c r="H1833">
        <f>IF(MAXIFS('Input - target event report'!E:E,'Input - target event report'!B:B,B:B,'Input - target event report'!D:D,"Private Investment") = 0, "N/A", TODAY() - MAXIFS('Input - target event report'!E:E,'Input - target event report'!B:B,B:B,'Input - target event report'!D:D,"Private Investment"))</f>
        <v/>
      </c>
      <c r="I1833">
        <f>COUNTIFS('Input - target event report'!B:B,B1833,'Input - target event report'!D:D, "Private Investment")</f>
        <v/>
      </c>
      <c r="J1833">
        <f>INDEX('Input - companies list'!$1:$10000,MATCH(B1833,'Input - companies list'!B:B,0),MATCH("Flow",'Input - companies list'!$1:$1,0 ))</f>
        <v/>
      </c>
      <c r="K1833">
        <f>INDEX('Input - companies list'!$1:$10000,MATCH(B1833,'Input - companies list'!B:B,0),MATCH("Inter-Cluster Connectivity",'Input - companies list'!$1:$1,0 ))</f>
        <v/>
      </c>
      <c r="L1833">
        <f>IFERROR(PERCENTRANK(F:F,F1833),0)</f>
        <v/>
      </c>
      <c r="M1833">
        <f>IFERROR(1 - PERCENTRANK(G:G,G1833),0)</f>
        <v/>
      </c>
      <c r="N1833">
        <f>IFERROR(1 - PERCENTRANK(H:H,H1833),0)</f>
        <v/>
      </c>
      <c r="O1833">
        <f>IFERROR(PERCENTRANK(I:I,I1833),0)</f>
        <v/>
      </c>
      <c r="P1833">
        <f>IFERROR(1 - PERCENTRANK(J:J,J1833),0)</f>
        <v/>
      </c>
      <c r="Q1833">
        <f>IFERROR(PERCENTRANK(K:K,K1833),0)</f>
        <v/>
      </c>
      <c r="R1833">
        <f>L1833*weight1+M1833*weight2+N1833*weight3+O1833*weight4+P1833*weight5+Q1833*weight6</f>
        <v/>
      </c>
    </row>
    <row r="1834" spans="1:18">
      <c r="A1834">
        <f>RANK(R1834,R:R)</f>
        <v/>
      </c>
      <c r="B1834" t="s">
        <v>20544</v>
      </c>
      <c r="C1834">
        <f>VLOOKUP(B1834,'Input - companies list'!B:L,2,FALSE)</f>
        <v/>
      </c>
      <c r="D1834">
        <f>VLOOKUP(B1834,'Input - companies list'!B:L,11,FALSE)</f>
        <v/>
      </c>
      <c r="E1834">
        <f>VLOOKUP(B1834,'Input - companies list'!B:E,4,FALSE)</f>
        <v/>
      </c>
      <c r="F1834">
        <f>SUMIFS('Input - target event report'!H:H,'Input - target event report'!B:B,B1834,'Input - target event report'!D:D, "Private Investment")</f>
        <v/>
      </c>
      <c r="G1834">
        <f>IF(I1834&lt;2, "N/A", (MAXIFS('Input - target event report'!E:E,'Input - target event report'!B:B,B:B,'Input - target event report'!D:D,"Private Investment")-MINIFS('Input - target event report'!E:E,'Input - target event report'!B:B,B:B,'Input - target event report'!D:D,"Private Investment"))/(I1834-1))</f>
        <v/>
      </c>
      <c r="H1834">
        <f>IF(MAXIFS('Input - target event report'!E:E,'Input - target event report'!B:B,B:B,'Input - target event report'!D:D,"Private Investment") = 0, "N/A", TODAY() - MAXIFS('Input - target event report'!E:E,'Input - target event report'!B:B,B:B,'Input - target event report'!D:D,"Private Investment"))</f>
        <v/>
      </c>
      <c r="I1834">
        <f>COUNTIFS('Input - target event report'!B:B,B1834,'Input - target event report'!D:D, "Private Investment")</f>
        <v/>
      </c>
      <c r="J1834">
        <f>INDEX('Input - companies list'!$1:$10000,MATCH(B1834,'Input - companies list'!B:B,0),MATCH("Flow",'Input - companies list'!$1:$1,0 ))</f>
        <v/>
      </c>
      <c r="K1834">
        <f>INDEX('Input - companies list'!$1:$10000,MATCH(B1834,'Input - companies list'!B:B,0),MATCH("Inter-Cluster Connectivity",'Input - companies list'!$1:$1,0 ))</f>
        <v/>
      </c>
      <c r="L1834">
        <f>IFERROR(PERCENTRANK(F:F,F1834),0)</f>
        <v/>
      </c>
      <c r="M1834">
        <f>IFERROR(1 - PERCENTRANK(G:G,G1834),0)</f>
        <v/>
      </c>
      <c r="N1834">
        <f>IFERROR(1 - PERCENTRANK(H:H,H1834),0)</f>
        <v/>
      </c>
      <c r="O1834">
        <f>IFERROR(PERCENTRANK(I:I,I1834),0)</f>
        <v/>
      </c>
      <c r="P1834">
        <f>IFERROR(1 - PERCENTRANK(J:J,J1834),0)</f>
        <v/>
      </c>
      <c r="Q1834">
        <f>IFERROR(PERCENTRANK(K:K,K1834),0)</f>
        <v/>
      </c>
      <c r="R1834">
        <f>L1834*weight1+M1834*weight2+N1834*weight3+O1834*weight4+P1834*weight5+Q1834*weight6</f>
        <v/>
      </c>
    </row>
    <row r="1835" spans="1:18">
      <c r="A1835">
        <f>RANK(R1835,R:R)</f>
        <v/>
      </c>
      <c r="B1835" t="s">
        <v>20555</v>
      </c>
      <c r="C1835">
        <f>VLOOKUP(B1835,'Input - companies list'!B:L,2,FALSE)</f>
        <v/>
      </c>
      <c r="D1835">
        <f>VLOOKUP(B1835,'Input - companies list'!B:L,11,FALSE)</f>
        <v/>
      </c>
      <c r="E1835">
        <f>VLOOKUP(B1835,'Input - companies list'!B:E,4,FALSE)</f>
        <v/>
      </c>
      <c r="F1835">
        <f>SUMIFS('Input - target event report'!H:H,'Input - target event report'!B:B,B1835,'Input - target event report'!D:D, "Private Investment")</f>
        <v/>
      </c>
      <c r="G1835">
        <f>IF(I1835&lt;2, "N/A", (MAXIFS('Input - target event report'!E:E,'Input - target event report'!B:B,B:B,'Input - target event report'!D:D,"Private Investment")-MINIFS('Input - target event report'!E:E,'Input - target event report'!B:B,B:B,'Input - target event report'!D:D,"Private Investment"))/(I1835-1))</f>
        <v/>
      </c>
      <c r="H1835">
        <f>IF(MAXIFS('Input - target event report'!E:E,'Input - target event report'!B:B,B:B,'Input - target event report'!D:D,"Private Investment") = 0, "N/A", TODAY() - MAXIFS('Input - target event report'!E:E,'Input - target event report'!B:B,B:B,'Input - target event report'!D:D,"Private Investment"))</f>
        <v/>
      </c>
      <c r="I1835">
        <f>COUNTIFS('Input - target event report'!B:B,B1835,'Input - target event report'!D:D, "Private Investment")</f>
        <v/>
      </c>
      <c r="J1835">
        <f>INDEX('Input - companies list'!$1:$10000,MATCH(B1835,'Input - companies list'!B:B,0),MATCH("Flow",'Input - companies list'!$1:$1,0 ))</f>
        <v/>
      </c>
      <c r="K1835">
        <f>INDEX('Input - companies list'!$1:$10000,MATCH(B1835,'Input - companies list'!B:B,0),MATCH("Inter-Cluster Connectivity",'Input - companies list'!$1:$1,0 ))</f>
        <v/>
      </c>
      <c r="L1835">
        <f>IFERROR(PERCENTRANK(F:F,F1835),0)</f>
        <v/>
      </c>
      <c r="M1835">
        <f>IFERROR(1 - PERCENTRANK(G:G,G1835),0)</f>
        <v/>
      </c>
      <c r="N1835">
        <f>IFERROR(1 - PERCENTRANK(H:H,H1835),0)</f>
        <v/>
      </c>
      <c r="O1835">
        <f>IFERROR(PERCENTRANK(I:I,I1835),0)</f>
        <v/>
      </c>
      <c r="P1835">
        <f>IFERROR(1 - PERCENTRANK(J:J,J1835),0)</f>
        <v/>
      </c>
      <c r="Q1835">
        <f>IFERROR(PERCENTRANK(K:K,K1835),0)</f>
        <v/>
      </c>
      <c r="R1835">
        <f>L1835*weight1+M1835*weight2+N1835*weight3+O1835*weight4+P1835*weight5+Q1835*weight6</f>
        <v/>
      </c>
    </row>
    <row r="1836" spans="1:18">
      <c r="A1836">
        <f>RANK(R1836,R:R)</f>
        <v/>
      </c>
      <c r="B1836" t="s">
        <v>20560</v>
      </c>
      <c r="C1836">
        <f>VLOOKUP(B1836,'Input - companies list'!B:L,2,FALSE)</f>
        <v/>
      </c>
      <c r="D1836">
        <f>VLOOKUP(B1836,'Input - companies list'!B:L,11,FALSE)</f>
        <v/>
      </c>
      <c r="E1836">
        <f>VLOOKUP(B1836,'Input - companies list'!B:E,4,FALSE)</f>
        <v/>
      </c>
      <c r="F1836">
        <f>SUMIFS('Input - target event report'!H:H,'Input - target event report'!B:B,B1836,'Input - target event report'!D:D, "Private Investment")</f>
        <v/>
      </c>
      <c r="G1836">
        <f>IF(I1836&lt;2, "N/A", (MAXIFS('Input - target event report'!E:E,'Input - target event report'!B:B,B:B,'Input - target event report'!D:D,"Private Investment")-MINIFS('Input - target event report'!E:E,'Input - target event report'!B:B,B:B,'Input - target event report'!D:D,"Private Investment"))/(I1836-1))</f>
        <v/>
      </c>
      <c r="H1836">
        <f>IF(MAXIFS('Input - target event report'!E:E,'Input - target event report'!B:B,B:B,'Input - target event report'!D:D,"Private Investment") = 0, "N/A", TODAY() - MAXIFS('Input - target event report'!E:E,'Input - target event report'!B:B,B:B,'Input - target event report'!D:D,"Private Investment"))</f>
        <v/>
      </c>
      <c r="I1836">
        <f>COUNTIFS('Input - target event report'!B:B,B1836,'Input - target event report'!D:D, "Private Investment")</f>
        <v/>
      </c>
      <c r="J1836">
        <f>INDEX('Input - companies list'!$1:$10000,MATCH(B1836,'Input - companies list'!B:B,0),MATCH("Flow",'Input - companies list'!$1:$1,0 ))</f>
        <v/>
      </c>
      <c r="K1836">
        <f>INDEX('Input - companies list'!$1:$10000,MATCH(B1836,'Input - companies list'!B:B,0),MATCH("Inter-Cluster Connectivity",'Input - companies list'!$1:$1,0 ))</f>
        <v/>
      </c>
      <c r="L1836">
        <f>IFERROR(PERCENTRANK(F:F,F1836),0)</f>
        <v/>
      </c>
      <c r="M1836">
        <f>IFERROR(1 - PERCENTRANK(G:G,G1836),0)</f>
        <v/>
      </c>
      <c r="N1836">
        <f>IFERROR(1 - PERCENTRANK(H:H,H1836),0)</f>
        <v/>
      </c>
      <c r="O1836">
        <f>IFERROR(PERCENTRANK(I:I,I1836),0)</f>
        <v/>
      </c>
      <c r="P1836">
        <f>IFERROR(1 - PERCENTRANK(J:J,J1836),0)</f>
        <v/>
      </c>
      <c r="Q1836">
        <f>IFERROR(PERCENTRANK(K:K,K1836),0)</f>
        <v/>
      </c>
      <c r="R1836">
        <f>L1836*weight1+M1836*weight2+N1836*weight3+O1836*weight4+P1836*weight5+Q1836*weight6</f>
        <v/>
      </c>
    </row>
    <row r="1837" spans="1:18">
      <c r="A1837">
        <f>RANK(R1837,R:R)</f>
        <v/>
      </c>
      <c r="B1837" t="s">
        <v>20570</v>
      </c>
      <c r="C1837">
        <f>VLOOKUP(B1837,'Input - companies list'!B:L,2,FALSE)</f>
        <v/>
      </c>
      <c r="D1837">
        <f>VLOOKUP(B1837,'Input - companies list'!B:L,11,FALSE)</f>
        <v/>
      </c>
      <c r="E1837">
        <f>VLOOKUP(B1837,'Input - companies list'!B:E,4,FALSE)</f>
        <v/>
      </c>
      <c r="F1837">
        <f>SUMIFS('Input - target event report'!H:H,'Input - target event report'!B:B,B1837,'Input - target event report'!D:D, "Private Investment")</f>
        <v/>
      </c>
      <c r="G1837">
        <f>IF(I1837&lt;2, "N/A", (MAXIFS('Input - target event report'!E:E,'Input - target event report'!B:B,B:B,'Input - target event report'!D:D,"Private Investment")-MINIFS('Input - target event report'!E:E,'Input - target event report'!B:B,B:B,'Input - target event report'!D:D,"Private Investment"))/(I1837-1))</f>
        <v/>
      </c>
      <c r="H1837">
        <f>IF(MAXIFS('Input - target event report'!E:E,'Input - target event report'!B:B,B:B,'Input - target event report'!D:D,"Private Investment") = 0, "N/A", TODAY() - MAXIFS('Input - target event report'!E:E,'Input - target event report'!B:B,B:B,'Input - target event report'!D:D,"Private Investment"))</f>
        <v/>
      </c>
      <c r="I1837">
        <f>COUNTIFS('Input - target event report'!B:B,B1837,'Input - target event report'!D:D, "Private Investment")</f>
        <v/>
      </c>
      <c r="J1837">
        <f>INDEX('Input - companies list'!$1:$10000,MATCH(B1837,'Input - companies list'!B:B,0),MATCH("Flow",'Input - companies list'!$1:$1,0 ))</f>
        <v/>
      </c>
      <c r="K1837">
        <f>INDEX('Input - companies list'!$1:$10000,MATCH(B1837,'Input - companies list'!B:B,0),MATCH("Inter-Cluster Connectivity",'Input - companies list'!$1:$1,0 ))</f>
        <v/>
      </c>
      <c r="L1837">
        <f>IFERROR(PERCENTRANK(F:F,F1837),0)</f>
        <v/>
      </c>
      <c r="M1837">
        <f>IFERROR(1 - PERCENTRANK(G:G,G1837),0)</f>
        <v/>
      </c>
      <c r="N1837">
        <f>IFERROR(1 - PERCENTRANK(H:H,H1837),0)</f>
        <v/>
      </c>
      <c r="O1837">
        <f>IFERROR(PERCENTRANK(I:I,I1837),0)</f>
        <v/>
      </c>
      <c r="P1837">
        <f>IFERROR(1 - PERCENTRANK(J:J,J1837),0)</f>
        <v/>
      </c>
      <c r="Q1837">
        <f>IFERROR(PERCENTRANK(K:K,K1837),0)</f>
        <v/>
      </c>
      <c r="R1837">
        <f>L1837*weight1+M1837*weight2+N1837*weight3+O1837*weight4+P1837*weight5+Q1837*weight6</f>
        <v/>
      </c>
    </row>
    <row r="1838" spans="1:18">
      <c r="A1838">
        <f>RANK(R1838,R:R)</f>
        <v/>
      </c>
      <c r="B1838" t="s">
        <v>20581</v>
      </c>
      <c r="C1838">
        <f>VLOOKUP(B1838,'Input - companies list'!B:L,2,FALSE)</f>
        <v/>
      </c>
      <c r="D1838">
        <f>VLOOKUP(B1838,'Input - companies list'!B:L,11,FALSE)</f>
        <v/>
      </c>
      <c r="E1838">
        <f>VLOOKUP(B1838,'Input - companies list'!B:E,4,FALSE)</f>
        <v/>
      </c>
      <c r="F1838">
        <f>SUMIFS('Input - target event report'!H:H,'Input - target event report'!B:B,B1838,'Input - target event report'!D:D, "Private Investment")</f>
        <v/>
      </c>
      <c r="G1838">
        <f>IF(I1838&lt;2, "N/A", (MAXIFS('Input - target event report'!E:E,'Input - target event report'!B:B,B:B,'Input - target event report'!D:D,"Private Investment")-MINIFS('Input - target event report'!E:E,'Input - target event report'!B:B,B:B,'Input - target event report'!D:D,"Private Investment"))/(I1838-1))</f>
        <v/>
      </c>
      <c r="H1838">
        <f>IF(MAXIFS('Input - target event report'!E:E,'Input - target event report'!B:B,B:B,'Input - target event report'!D:D,"Private Investment") = 0, "N/A", TODAY() - MAXIFS('Input - target event report'!E:E,'Input - target event report'!B:B,B:B,'Input - target event report'!D:D,"Private Investment"))</f>
        <v/>
      </c>
      <c r="I1838">
        <f>COUNTIFS('Input - target event report'!B:B,B1838,'Input - target event report'!D:D, "Private Investment")</f>
        <v/>
      </c>
      <c r="J1838">
        <f>INDEX('Input - companies list'!$1:$10000,MATCH(B1838,'Input - companies list'!B:B,0),MATCH("Flow",'Input - companies list'!$1:$1,0 ))</f>
        <v/>
      </c>
      <c r="K1838">
        <f>INDEX('Input - companies list'!$1:$10000,MATCH(B1838,'Input - companies list'!B:B,0),MATCH("Inter-Cluster Connectivity",'Input - companies list'!$1:$1,0 ))</f>
        <v/>
      </c>
      <c r="L1838">
        <f>IFERROR(PERCENTRANK(F:F,F1838),0)</f>
        <v/>
      </c>
      <c r="M1838">
        <f>IFERROR(1 - PERCENTRANK(G:G,G1838),0)</f>
        <v/>
      </c>
      <c r="N1838">
        <f>IFERROR(1 - PERCENTRANK(H:H,H1838),0)</f>
        <v/>
      </c>
      <c r="O1838">
        <f>IFERROR(PERCENTRANK(I:I,I1838),0)</f>
        <v/>
      </c>
      <c r="P1838">
        <f>IFERROR(1 - PERCENTRANK(J:J,J1838),0)</f>
        <v/>
      </c>
      <c r="Q1838">
        <f>IFERROR(PERCENTRANK(K:K,K1838),0)</f>
        <v/>
      </c>
      <c r="R1838">
        <f>L1838*weight1+M1838*weight2+N1838*weight3+O1838*weight4+P1838*weight5+Q1838*weight6</f>
        <v/>
      </c>
    </row>
    <row r="1839" spans="1:18">
      <c r="A1839">
        <f>RANK(R1839,R:R)</f>
        <v/>
      </c>
      <c r="B1839" t="s">
        <v>20591</v>
      </c>
      <c r="C1839">
        <f>VLOOKUP(B1839,'Input - companies list'!B:L,2,FALSE)</f>
        <v/>
      </c>
      <c r="D1839">
        <f>VLOOKUP(B1839,'Input - companies list'!B:L,11,FALSE)</f>
        <v/>
      </c>
      <c r="E1839">
        <f>VLOOKUP(B1839,'Input - companies list'!B:E,4,FALSE)</f>
        <v/>
      </c>
      <c r="F1839">
        <f>SUMIFS('Input - target event report'!H:H,'Input - target event report'!B:B,B1839,'Input - target event report'!D:D, "Private Investment")</f>
        <v/>
      </c>
      <c r="G1839">
        <f>IF(I1839&lt;2, "N/A", (MAXIFS('Input - target event report'!E:E,'Input - target event report'!B:B,B:B,'Input - target event report'!D:D,"Private Investment")-MINIFS('Input - target event report'!E:E,'Input - target event report'!B:B,B:B,'Input - target event report'!D:D,"Private Investment"))/(I1839-1))</f>
        <v/>
      </c>
      <c r="H1839">
        <f>IF(MAXIFS('Input - target event report'!E:E,'Input - target event report'!B:B,B:B,'Input - target event report'!D:D,"Private Investment") = 0, "N/A", TODAY() - MAXIFS('Input - target event report'!E:E,'Input - target event report'!B:B,B:B,'Input - target event report'!D:D,"Private Investment"))</f>
        <v/>
      </c>
      <c r="I1839">
        <f>COUNTIFS('Input - target event report'!B:B,B1839,'Input - target event report'!D:D, "Private Investment")</f>
        <v/>
      </c>
      <c r="J1839">
        <f>INDEX('Input - companies list'!$1:$10000,MATCH(B1839,'Input - companies list'!B:B,0),MATCH("Flow",'Input - companies list'!$1:$1,0 ))</f>
        <v/>
      </c>
      <c r="K1839">
        <f>INDEX('Input - companies list'!$1:$10000,MATCH(B1839,'Input - companies list'!B:B,0),MATCH("Inter-Cluster Connectivity",'Input - companies list'!$1:$1,0 ))</f>
        <v/>
      </c>
      <c r="L1839">
        <f>IFERROR(PERCENTRANK(F:F,F1839),0)</f>
        <v/>
      </c>
      <c r="M1839">
        <f>IFERROR(1 - PERCENTRANK(G:G,G1839),0)</f>
        <v/>
      </c>
      <c r="N1839">
        <f>IFERROR(1 - PERCENTRANK(H:H,H1839),0)</f>
        <v/>
      </c>
      <c r="O1839">
        <f>IFERROR(PERCENTRANK(I:I,I1839),0)</f>
        <v/>
      </c>
      <c r="P1839">
        <f>IFERROR(1 - PERCENTRANK(J:J,J1839),0)</f>
        <v/>
      </c>
      <c r="Q1839">
        <f>IFERROR(PERCENTRANK(K:K,K1839),0)</f>
        <v/>
      </c>
      <c r="R1839">
        <f>L1839*weight1+M1839*weight2+N1839*weight3+O1839*weight4+P1839*weight5+Q1839*weight6</f>
        <v/>
      </c>
    </row>
    <row r="1840" spans="1:18">
      <c r="A1840">
        <f>RANK(R1840,R:R)</f>
        <v/>
      </c>
      <c r="B1840" t="s">
        <v>20600</v>
      </c>
      <c r="C1840">
        <f>VLOOKUP(B1840,'Input - companies list'!B:L,2,FALSE)</f>
        <v/>
      </c>
      <c r="D1840">
        <f>VLOOKUP(B1840,'Input - companies list'!B:L,11,FALSE)</f>
        <v/>
      </c>
      <c r="E1840">
        <f>VLOOKUP(B1840,'Input - companies list'!B:E,4,FALSE)</f>
        <v/>
      </c>
      <c r="F1840">
        <f>SUMIFS('Input - target event report'!H:H,'Input - target event report'!B:B,B1840,'Input - target event report'!D:D, "Private Investment")</f>
        <v/>
      </c>
      <c r="G1840">
        <f>IF(I1840&lt;2, "N/A", (MAXIFS('Input - target event report'!E:E,'Input - target event report'!B:B,B:B,'Input - target event report'!D:D,"Private Investment")-MINIFS('Input - target event report'!E:E,'Input - target event report'!B:B,B:B,'Input - target event report'!D:D,"Private Investment"))/(I1840-1))</f>
        <v/>
      </c>
      <c r="H1840">
        <f>IF(MAXIFS('Input - target event report'!E:E,'Input - target event report'!B:B,B:B,'Input - target event report'!D:D,"Private Investment") = 0, "N/A", TODAY() - MAXIFS('Input - target event report'!E:E,'Input - target event report'!B:B,B:B,'Input - target event report'!D:D,"Private Investment"))</f>
        <v/>
      </c>
      <c r="I1840">
        <f>COUNTIFS('Input - target event report'!B:B,B1840,'Input - target event report'!D:D, "Private Investment")</f>
        <v/>
      </c>
      <c r="J1840">
        <f>INDEX('Input - companies list'!$1:$10000,MATCH(B1840,'Input - companies list'!B:B,0),MATCH("Flow",'Input - companies list'!$1:$1,0 ))</f>
        <v/>
      </c>
      <c r="K1840">
        <f>INDEX('Input - companies list'!$1:$10000,MATCH(B1840,'Input - companies list'!B:B,0),MATCH("Inter-Cluster Connectivity",'Input - companies list'!$1:$1,0 ))</f>
        <v/>
      </c>
      <c r="L1840">
        <f>IFERROR(PERCENTRANK(F:F,F1840),0)</f>
        <v/>
      </c>
      <c r="M1840">
        <f>IFERROR(1 - PERCENTRANK(G:G,G1840),0)</f>
        <v/>
      </c>
      <c r="N1840">
        <f>IFERROR(1 - PERCENTRANK(H:H,H1840),0)</f>
        <v/>
      </c>
      <c r="O1840">
        <f>IFERROR(PERCENTRANK(I:I,I1840),0)</f>
        <v/>
      </c>
      <c r="P1840">
        <f>IFERROR(1 - PERCENTRANK(J:J,J1840),0)</f>
        <v/>
      </c>
      <c r="Q1840">
        <f>IFERROR(PERCENTRANK(K:K,K1840),0)</f>
        <v/>
      </c>
      <c r="R1840">
        <f>L1840*weight1+M1840*weight2+N1840*weight3+O1840*weight4+P1840*weight5+Q1840*weight6</f>
        <v/>
      </c>
    </row>
    <row r="1841" spans="1:18">
      <c r="A1841">
        <f>RANK(R1841,R:R)</f>
        <v/>
      </c>
      <c r="B1841" t="s">
        <v>20609</v>
      </c>
      <c r="C1841">
        <f>VLOOKUP(B1841,'Input - companies list'!B:L,2,FALSE)</f>
        <v/>
      </c>
      <c r="D1841">
        <f>VLOOKUP(B1841,'Input - companies list'!B:L,11,FALSE)</f>
        <v/>
      </c>
      <c r="E1841">
        <f>VLOOKUP(B1841,'Input - companies list'!B:E,4,FALSE)</f>
        <v/>
      </c>
      <c r="F1841">
        <f>SUMIFS('Input - target event report'!H:H,'Input - target event report'!B:B,B1841,'Input - target event report'!D:D, "Private Investment")</f>
        <v/>
      </c>
      <c r="G1841">
        <f>IF(I1841&lt;2, "N/A", (MAXIFS('Input - target event report'!E:E,'Input - target event report'!B:B,B:B,'Input - target event report'!D:D,"Private Investment")-MINIFS('Input - target event report'!E:E,'Input - target event report'!B:B,B:B,'Input - target event report'!D:D,"Private Investment"))/(I1841-1))</f>
        <v/>
      </c>
      <c r="H1841">
        <f>IF(MAXIFS('Input - target event report'!E:E,'Input - target event report'!B:B,B:B,'Input - target event report'!D:D,"Private Investment") = 0, "N/A", TODAY() - MAXIFS('Input - target event report'!E:E,'Input - target event report'!B:B,B:B,'Input - target event report'!D:D,"Private Investment"))</f>
        <v/>
      </c>
      <c r="I1841">
        <f>COUNTIFS('Input - target event report'!B:B,B1841,'Input - target event report'!D:D, "Private Investment")</f>
        <v/>
      </c>
      <c r="J1841">
        <f>INDEX('Input - companies list'!$1:$10000,MATCH(B1841,'Input - companies list'!B:B,0),MATCH("Flow",'Input - companies list'!$1:$1,0 ))</f>
        <v/>
      </c>
      <c r="K1841">
        <f>INDEX('Input - companies list'!$1:$10000,MATCH(B1841,'Input - companies list'!B:B,0),MATCH("Inter-Cluster Connectivity",'Input - companies list'!$1:$1,0 ))</f>
        <v/>
      </c>
      <c r="L1841">
        <f>IFERROR(PERCENTRANK(F:F,F1841),0)</f>
        <v/>
      </c>
      <c r="M1841">
        <f>IFERROR(1 - PERCENTRANK(G:G,G1841),0)</f>
        <v/>
      </c>
      <c r="N1841">
        <f>IFERROR(1 - PERCENTRANK(H:H,H1841),0)</f>
        <v/>
      </c>
      <c r="O1841">
        <f>IFERROR(PERCENTRANK(I:I,I1841),0)</f>
        <v/>
      </c>
      <c r="P1841">
        <f>IFERROR(1 - PERCENTRANK(J:J,J1841),0)</f>
        <v/>
      </c>
      <c r="Q1841">
        <f>IFERROR(PERCENTRANK(K:K,K1841),0)</f>
        <v/>
      </c>
      <c r="R1841">
        <f>L1841*weight1+M1841*weight2+N1841*weight3+O1841*weight4+P1841*weight5+Q1841*weight6</f>
        <v/>
      </c>
    </row>
    <row r="1842" spans="1:18">
      <c r="A1842">
        <f>RANK(R1842,R:R)</f>
        <v/>
      </c>
      <c r="B1842" t="s">
        <v>20619</v>
      </c>
      <c r="C1842">
        <f>VLOOKUP(B1842,'Input - companies list'!B:L,2,FALSE)</f>
        <v/>
      </c>
      <c r="D1842">
        <f>VLOOKUP(B1842,'Input - companies list'!B:L,11,FALSE)</f>
        <v/>
      </c>
      <c r="E1842">
        <f>VLOOKUP(B1842,'Input - companies list'!B:E,4,FALSE)</f>
        <v/>
      </c>
      <c r="F1842">
        <f>SUMIFS('Input - target event report'!H:H,'Input - target event report'!B:B,B1842,'Input - target event report'!D:D, "Private Investment")</f>
        <v/>
      </c>
      <c r="G1842">
        <f>IF(I1842&lt;2, "N/A", (MAXIFS('Input - target event report'!E:E,'Input - target event report'!B:B,B:B,'Input - target event report'!D:D,"Private Investment")-MINIFS('Input - target event report'!E:E,'Input - target event report'!B:B,B:B,'Input - target event report'!D:D,"Private Investment"))/(I1842-1))</f>
        <v/>
      </c>
      <c r="H1842">
        <f>IF(MAXIFS('Input - target event report'!E:E,'Input - target event report'!B:B,B:B,'Input - target event report'!D:D,"Private Investment") = 0, "N/A", TODAY() - MAXIFS('Input - target event report'!E:E,'Input - target event report'!B:B,B:B,'Input - target event report'!D:D,"Private Investment"))</f>
        <v/>
      </c>
      <c r="I1842">
        <f>COUNTIFS('Input - target event report'!B:B,B1842,'Input - target event report'!D:D, "Private Investment")</f>
        <v/>
      </c>
      <c r="J1842">
        <f>INDEX('Input - companies list'!$1:$10000,MATCH(B1842,'Input - companies list'!B:B,0),MATCH("Flow",'Input - companies list'!$1:$1,0 ))</f>
        <v/>
      </c>
      <c r="K1842">
        <f>INDEX('Input - companies list'!$1:$10000,MATCH(B1842,'Input - companies list'!B:B,0),MATCH("Inter-Cluster Connectivity",'Input - companies list'!$1:$1,0 ))</f>
        <v/>
      </c>
      <c r="L1842">
        <f>IFERROR(PERCENTRANK(F:F,F1842),0)</f>
        <v/>
      </c>
      <c r="M1842">
        <f>IFERROR(1 - PERCENTRANK(G:G,G1842),0)</f>
        <v/>
      </c>
      <c r="N1842">
        <f>IFERROR(1 - PERCENTRANK(H:H,H1842),0)</f>
        <v/>
      </c>
      <c r="O1842">
        <f>IFERROR(PERCENTRANK(I:I,I1842),0)</f>
        <v/>
      </c>
      <c r="P1842">
        <f>IFERROR(1 - PERCENTRANK(J:J,J1842),0)</f>
        <v/>
      </c>
      <c r="Q1842">
        <f>IFERROR(PERCENTRANK(K:K,K1842),0)</f>
        <v/>
      </c>
      <c r="R1842">
        <f>L1842*weight1+M1842*weight2+N1842*weight3+O1842*weight4+P1842*weight5+Q1842*weight6</f>
        <v/>
      </c>
    </row>
    <row r="1843" spans="1:18">
      <c r="A1843">
        <f>RANK(R1843,R:R)</f>
        <v/>
      </c>
      <c r="B1843" t="s">
        <v>20630</v>
      </c>
      <c r="C1843">
        <f>VLOOKUP(B1843,'Input - companies list'!B:L,2,FALSE)</f>
        <v/>
      </c>
      <c r="D1843">
        <f>VLOOKUP(B1843,'Input - companies list'!B:L,11,FALSE)</f>
        <v/>
      </c>
      <c r="E1843">
        <f>VLOOKUP(B1843,'Input - companies list'!B:E,4,FALSE)</f>
        <v/>
      </c>
      <c r="F1843">
        <f>SUMIFS('Input - target event report'!H:H,'Input - target event report'!B:B,B1843,'Input - target event report'!D:D, "Private Investment")</f>
        <v/>
      </c>
      <c r="G1843">
        <f>IF(I1843&lt;2, "N/A", (MAXIFS('Input - target event report'!E:E,'Input - target event report'!B:B,B:B,'Input - target event report'!D:D,"Private Investment")-MINIFS('Input - target event report'!E:E,'Input - target event report'!B:B,B:B,'Input - target event report'!D:D,"Private Investment"))/(I1843-1))</f>
        <v/>
      </c>
      <c r="H1843">
        <f>IF(MAXIFS('Input - target event report'!E:E,'Input - target event report'!B:B,B:B,'Input - target event report'!D:D,"Private Investment") = 0, "N/A", TODAY() - MAXIFS('Input - target event report'!E:E,'Input - target event report'!B:B,B:B,'Input - target event report'!D:D,"Private Investment"))</f>
        <v/>
      </c>
      <c r="I1843">
        <f>COUNTIFS('Input - target event report'!B:B,B1843,'Input - target event report'!D:D, "Private Investment")</f>
        <v/>
      </c>
      <c r="J1843">
        <f>INDEX('Input - companies list'!$1:$10000,MATCH(B1843,'Input - companies list'!B:B,0),MATCH("Flow",'Input - companies list'!$1:$1,0 ))</f>
        <v/>
      </c>
      <c r="K1843">
        <f>INDEX('Input - companies list'!$1:$10000,MATCH(B1843,'Input - companies list'!B:B,0),MATCH("Inter-Cluster Connectivity",'Input - companies list'!$1:$1,0 ))</f>
        <v/>
      </c>
      <c r="L1843">
        <f>IFERROR(PERCENTRANK(F:F,F1843),0)</f>
        <v/>
      </c>
      <c r="M1843">
        <f>IFERROR(1 - PERCENTRANK(G:G,G1843),0)</f>
        <v/>
      </c>
      <c r="N1843">
        <f>IFERROR(1 - PERCENTRANK(H:H,H1843),0)</f>
        <v/>
      </c>
      <c r="O1843">
        <f>IFERROR(PERCENTRANK(I:I,I1843),0)</f>
        <v/>
      </c>
      <c r="P1843">
        <f>IFERROR(1 - PERCENTRANK(J:J,J1843),0)</f>
        <v/>
      </c>
      <c r="Q1843">
        <f>IFERROR(PERCENTRANK(K:K,K1843),0)</f>
        <v/>
      </c>
      <c r="R1843">
        <f>L1843*weight1+M1843*weight2+N1843*weight3+O1843*weight4+P1843*weight5+Q1843*weight6</f>
        <v/>
      </c>
    </row>
    <row r="1844" spans="1:18">
      <c r="A1844">
        <f>RANK(R1844,R:R)</f>
        <v/>
      </c>
      <c r="B1844" t="s">
        <v>20639</v>
      </c>
      <c r="C1844">
        <f>VLOOKUP(B1844,'Input - companies list'!B:L,2,FALSE)</f>
        <v/>
      </c>
      <c r="D1844">
        <f>VLOOKUP(B1844,'Input - companies list'!B:L,11,FALSE)</f>
        <v/>
      </c>
      <c r="E1844">
        <f>VLOOKUP(B1844,'Input - companies list'!B:E,4,FALSE)</f>
        <v/>
      </c>
      <c r="F1844">
        <f>SUMIFS('Input - target event report'!H:H,'Input - target event report'!B:B,B1844,'Input - target event report'!D:D, "Private Investment")</f>
        <v/>
      </c>
      <c r="G1844">
        <f>IF(I1844&lt;2, "N/A", (MAXIFS('Input - target event report'!E:E,'Input - target event report'!B:B,B:B,'Input - target event report'!D:D,"Private Investment")-MINIFS('Input - target event report'!E:E,'Input - target event report'!B:B,B:B,'Input - target event report'!D:D,"Private Investment"))/(I1844-1))</f>
        <v/>
      </c>
      <c r="H1844">
        <f>IF(MAXIFS('Input - target event report'!E:E,'Input - target event report'!B:B,B:B,'Input - target event report'!D:D,"Private Investment") = 0, "N/A", TODAY() - MAXIFS('Input - target event report'!E:E,'Input - target event report'!B:B,B:B,'Input - target event report'!D:D,"Private Investment"))</f>
        <v/>
      </c>
      <c r="I1844">
        <f>COUNTIFS('Input - target event report'!B:B,B1844,'Input - target event report'!D:D, "Private Investment")</f>
        <v/>
      </c>
      <c r="J1844">
        <f>INDEX('Input - companies list'!$1:$10000,MATCH(B1844,'Input - companies list'!B:B,0),MATCH("Flow",'Input - companies list'!$1:$1,0 ))</f>
        <v/>
      </c>
      <c r="K1844">
        <f>INDEX('Input - companies list'!$1:$10000,MATCH(B1844,'Input - companies list'!B:B,0),MATCH("Inter-Cluster Connectivity",'Input - companies list'!$1:$1,0 ))</f>
        <v/>
      </c>
      <c r="L1844">
        <f>IFERROR(PERCENTRANK(F:F,F1844),0)</f>
        <v/>
      </c>
      <c r="M1844">
        <f>IFERROR(1 - PERCENTRANK(G:G,G1844),0)</f>
        <v/>
      </c>
      <c r="N1844">
        <f>IFERROR(1 - PERCENTRANK(H:H,H1844),0)</f>
        <v/>
      </c>
      <c r="O1844">
        <f>IFERROR(PERCENTRANK(I:I,I1844),0)</f>
        <v/>
      </c>
      <c r="P1844">
        <f>IFERROR(1 - PERCENTRANK(J:J,J1844),0)</f>
        <v/>
      </c>
      <c r="Q1844">
        <f>IFERROR(PERCENTRANK(K:K,K1844),0)</f>
        <v/>
      </c>
      <c r="R1844">
        <f>L1844*weight1+M1844*weight2+N1844*weight3+O1844*weight4+P1844*weight5+Q1844*weight6</f>
        <v/>
      </c>
    </row>
    <row r="1845" spans="1:18">
      <c r="A1845">
        <f>RANK(R1845,R:R)</f>
        <v/>
      </c>
      <c r="B1845" t="s">
        <v>20649</v>
      </c>
      <c r="C1845">
        <f>VLOOKUP(B1845,'Input - companies list'!B:L,2,FALSE)</f>
        <v/>
      </c>
      <c r="D1845">
        <f>VLOOKUP(B1845,'Input - companies list'!B:L,11,FALSE)</f>
        <v/>
      </c>
      <c r="E1845">
        <f>VLOOKUP(B1845,'Input - companies list'!B:E,4,FALSE)</f>
        <v/>
      </c>
      <c r="F1845">
        <f>SUMIFS('Input - target event report'!H:H,'Input - target event report'!B:B,B1845,'Input - target event report'!D:D, "Private Investment")</f>
        <v/>
      </c>
      <c r="G1845">
        <f>IF(I1845&lt;2, "N/A", (MAXIFS('Input - target event report'!E:E,'Input - target event report'!B:B,B:B,'Input - target event report'!D:D,"Private Investment")-MINIFS('Input - target event report'!E:E,'Input - target event report'!B:B,B:B,'Input - target event report'!D:D,"Private Investment"))/(I1845-1))</f>
        <v/>
      </c>
      <c r="H1845">
        <f>IF(MAXIFS('Input - target event report'!E:E,'Input - target event report'!B:B,B:B,'Input - target event report'!D:D,"Private Investment") = 0, "N/A", TODAY() - MAXIFS('Input - target event report'!E:E,'Input - target event report'!B:B,B:B,'Input - target event report'!D:D,"Private Investment"))</f>
        <v/>
      </c>
      <c r="I1845">
        <f>COUNTIFS('Input - target event report'!B:B,B1845,'Input - target event report'!D:D, "Private Investment")</f>
        <v/>
      </c>
      <c r="J1845">
        <f>INDEX('Input - companies list'!$1:$10000,MATCH(B1845,'Input - companies list'!B:B,0),MATCH("Flow",'Input - companies list'!$1:$1,0 ))</f>
        <v/>
      </c>
      <c r="K1845">
        <f>INDEX('Input - companies list'!$1:$10000,MATCH(B1845,'Input - companies list'!B:B,0),MATCH("Inter-Cluster Connectivity",'Input - companies list'!$1:$1,0 ))</f>
        <v/>
      </c>
      <c r="L1845">
        <f>IFERROR(PERCENTRANK(F:F,F1845),0)</f>
        <v/>
      </c>
      <c r="M1845">
        <f>IFERROR(1 - PERCENTRANK(G:G,G1845),0)</f>
        <v/>
      </c>
      <c r="N1845">
        <f>IFERROR(1 - PERCENTRANK(H:H,H1845),0)</f>
        <v/>
      </c>
      <c r="O1845">
        <f>IFERROR(PERCENTRANK(I:I,I1845),0)</f>
        <v/>
      </c>
      <c r="P1845">
        <f>IFERROR(1 - PERCENTRANK(J:J,J1845),0)</f>
        <v/>
      </c>
      <c r="Q1845">
        <f>IFERROR(PERCENTRANK(K:K,K1845),0)</f>
        <v/>
      </c>
      <c r="R1845">
        <f>L1845*weight1+M1845*weight2+N1845*weight3+O1845*weight4+P1845*weight5+Q1845*weight6</f>
        <v/>
      </c>
    </row>
    <row r="1846" spans="1:18">
      <c r="A1846">
        <f>RANK(R1846,R:R)</f>
        <v/>
      </c>
      <c r="B1846" t="s">
        <v>20660</v>
      </c>
      <c r="C1846">
        <f>VLOOKUP(B1846,'Input - companies list'!B:L,2,FALSE)</f>
        <v/>
      </c>
      <c r="D1846">
        <f>VLOOKUP(B1846,'Input - companies list'!B:L,11,FALSE)</f>
        <v/>
      </c>
      <c r="E1846">
        <f>VLOOKUP(B1846,'Input - companies list'!B:E,4,FALSE)</f>
        <v/>
      </c>
      <c r="F1846">
        <f>SUMIFS('Input - target event report'!H:H,'Input - target event report'!B:B,B1846,'Input - target event report'!D:D, "Private Investment")</f>
        <v/>
      </c>
      <c r="G1846">
        <f>IF(I1846&lt;2, "N/A", (MAXIFS('Input - target event report'!E:E,'Input - target event report'!B:B,B:B,'Input - target event report'!D:D,"Private Investment")-MINIFS('Input - target event report'!E:E,'Input - target event report'!B:B,B:B,'Input - target event report'!D:D,"Private Investment"))/(I1846-1))</f>
        <v/>
      </c>
      <c r="H1846">
        <f>IF(MAXIFS('Input - target event report'!E:E,'Input - target event report'!B:B,B:B,'Input - target event report'!D:D,"Private Investment") = 0, "N/A", TODAY() - MAXIFS('Input - target event report'!E:E,'Input - target event report'!B:B,B:B,'Input - target event report'!D:D,"Private Investment"))</f>
        <v/>
      </c>
      <c r="I1846">
        <f>COUNTIFS('Input - target event report'!B:B,B1846,'Input - target event report'!D:D, "Private Investment")</f>
        <v/>
      </c>
      <c r="J1846">
        <f>INDEX('Input - companies list'!$1:$10000,MATCH(B1846,'Input - companies list'!B:B,0),MATCH("Flow",'Input - companies list'!$1:$1,0 ))</f>
        <v/>
      </c>
      <c r="K1846">
        <f>INDEX('Input - companies list'!$1:$10000,MATCH(B1846,'Input - companies list'!B:B,0),MATCH("Inter-Cluster Connectivity",'Input - companies list'!$1:$1,0 ))</f>
        <v/>
      </c>
      <c r="L1846">
        <f>IFERROR(PERCENTRANK(F:F,F1846),0)</f>
        <v/>
      </c>
      <c r="M1846">
        <f>IFERROR(1 - PERCENTRANK(G:G,G1846),0)</f>
        <v/>
      </c>
      <c r="N1846">
        <f>IFERROR(1 - PERCENTRANK(H:H,H1846),0)</f>
        <v/>
      </c>
      <c r="O1846">
        <f>IFERROR(PERCENTRANK(I:I,I1846),0)</f>
        <v/>
      </c>
      <c r="P1846">
        <f>IFERROR(1 - PERCENTRANK(J:J,J1846),0)</f>
        <v/>
      </c>
      <c r="Q1846">
        <f>IFERROR(PERCENTRANK(K:K,K1846),0)</f>
        <v/>
      </c>
      <c r="R1846">
        <f>L1846*weight1+M1846*weight2+N1846*weight3+O1846*weight4+P1846*weight5+Q1846*weight6</f>
        <v/>
      </c>
    </row>
    <row r="1847" spans="1:18">
      <c r="A1847">
        <f>RANK(R1847,R:R)</f>
        <v/>
      </c>
      <c r="B1847" t="s">
        <v>20672</v>
      </c>
      <c r="C1847">
        <f>VLOOKUP(B1847,'Input - companies list'!B:L,2,FALSE)</f>
        <v/>
      </c>
      <c r="D1847">
        <f>VLOOKUP(B1847,'Input - companies list'!B:L,11,FALSE)</f>
        <v/>
      </c>
      <c r="E1847">
        <f>VLOOKUP(B1847,'Input - companies list'!B:E,4,FALSE)</f>
        <v/>
      </c>
      <c r="F1847">
        <f>SUMIFS('Input - target event report'!H:H,'Input - target event report'!B:B,B1847,'Input - target event report'!D:D, "Private Investment")</f>
        <v/>
      </c>
      <c r="G1847">
        <f>IF(I1847&lt;2, "N/A", (MAXIFS('Input - target event report'!E:E,'Input - target event report'!B:B,B:B,'Input - target event report'!D:D,"Private Investment")-MINIFS('Input - target event report'!E:E,'Input - target event report'!B:B,B:B,'Input - target event report'!D:D,"Private Investment"))/(I1847-1))</f>
        <v/>
      </c>
      <c r="H1847">
        <f>IF(MAXIFS('Input - target event report'!E:E,'Input - target event report'!B:B,B:B,'Input - target event report'!D:D,"Private Investment") = 0, "N/A", TODAY() - MAXIFS('Input - target event report'!E:E,'Input - target event report'!B:B,B:B,'Input - target event report'!D:D,"Private Investment"))</f>
        <v/>
      </c>
      <c r="I1847">
        <f>COUNTIFS('Input - target event report'!B:B,B1847,'Input - target event report'!D:D, "Private Investment")</f>
        <v/>
      </c>
      <c r="J1847">
        <f>INDEX('Input - companies list'!$1:$10000,MATCH(B1847,'Input - companies list'!B:B,0),MATCH("Flow",'Input - companies list'!$1:$1,0 ))</f>
        <v/>
      </c>
      <c r="K1847">
        <f>INDEX('Input - companies list'!$1:$10000,MATCH(B1847,'Input - companies list'!B:B,0),MATCH("Inter-Cluster Connectivity",'Input - companies list'!$1:$1,0 ))</f>
        <v/>
      </c>
      <c r="L1847">
        <f>IFERROR(PERCENTRANK(F:F,F1847),0)</f>
        <v/>
      </c>
      <c r="M1847">
        <f>IFERROR(1 - PERCENTRANK(G:G,G1847),0)</f>
        <v/>
      </c>
      <c r="N1847">
        <f>IFERROR(1 - PERCENTRANK(H:H,H1847),0)</f>
        <v/>
      </c>
      <c r="O1847">
        <f>IFERROR(PERCENTRANK(I:I,I1847),0)</f>
        <v/>
      </c>
      <c r="P1847">
        <f>IFERROR(1 - PERCENTRANK(J:J,J1847),0)</f>
        <v/>
      </c>
      <c r="Q1847">
        <f>IFERROR(PERCENTRANK(K:K,K1847),0)</f>
        <v/>
      </c>
      <c r="R1847">
        <f>L1847*weight1+M1847*weight2+N1847*weight3+O1847*weight4+P1847*weight5+Q1847*weight6</f>
        <v/>
      </c>
    </row>
    <row r="1848" spans="1:18">
      <c r="A1848">
        <f>RANK(R1848,R:R)</f>
        <v/>
      </c>
      <c r="B1848" t="s">
        <v>20683</v>
      </c>
      <c r="C1848">
        <f>VLOOKUP(B1848,'Input - companies list'!B:L,2,FALSE)</f>
        <v/>
      </c>
      <c r="D1848">
        <f>VLOOKUP(B1848,'Input - companies list'!B:L,11,FALSE)</f>
        <v/>
      </c>
      <c r="E1848">
        <f>VLOOKUP(B1848,'Input - companies list'!B:E,4,FALSE)</f>
        <v/>
      </c>
      <c r="F1848">
        <f>SUMIFS('Input - target event report'!H:H,'Input - target event report'!B:B,B1848,'Input - target event report'!D:D, "Private Investment")</f>
        <v/>
      </c>
      <c r="G1848">
        <f>IF(I1848&lt;2, "N/A", (MAXIFS('Input - target event report'!E:E,'Input - target event report'!B:B,B:B,'Input - target event report'!D:D,"Private Investment")-MINIFS('Input - target event report'!E:E,'Input - target event report'!B:B,B:B,'Input - target event report'!D:D,"Private Investment"))/(I1848-1))</f>
        <v/>
      </c>
      <c r="H1848">
        <f>IF(MAXIFS('Input - target event report'!E:E,'Input - target event report'!B:B,B:B,'Input - target event report'!D:D,"Private Investment") = 0, "N/A", TODAY() - MAXIFS('Input - target event report'!E:E,'Input - target event report'!B:B,B:B,'Input - target event report'!D:D,"Private Investment"))</f>
        <v/>
      </c>
      <c r="I1848">
        <f>COUNTIFS('Input - target event report'!B:B,B1848,'Input - target event report'!D:D, "Private Investment")</f>
        <v/>
      </c>
      <c r="J1848">
        <f>INDEX('Input - companies list'!$1:$10000,MATCH(B1848,'Input - companies list'!B:B,0),MATCH("Flow",'Input - companies list'!$1:$1,0 ))</f>
        <v/>
      </c>
      <c r="K1848">
        <f>INDEX('Input - companies list'!$1:$10000,MATCH(B1848,'Input - companies list'!B:B,0),MATCH("Inter-Cluster Connectivity",'Input - companies list'!$1:$1,0 ))</f>
        <v/>
      </c>
      <c r="L1848">
        <f>IFERROR(PERCENTRANK(F:F,F1848),0)</f>
        <v/>
      </c>
      <c r="M1848">
        <f>IFERROR(1 - PERCENTRANK(G:G,G1848),0)</f>
        <v/>
      </c>
      <c r="N1848">
        <f>IFERROR(1 - PERCENTRANK(H:H,H1848),0)</f>
        <v/>
      </c>
      <c r="O1848">
        <f>IFERROR(PERCENTRANK(I:I,I1848),0)</f>
        <v/>
      </c>
      <c r="P1848">
        <f>IFERROR(1 - PERCENTRANK(J:J,J1848),0)</f>
        <v/>
      </c>
      <c r="Q1848">
        <f>IFERROR(PERCENTRANK(K:K,K1848),0)</f>
        <v/>
      </c>
      <c r="R1848">
        <f>L1848*weight1+M1848*weight2+N1848*weight3+O1848*weight4+P1848*weight5+Q1848*weight6</f>
        <v/>
      </c>
    </row>
    <row r="1849" spans="1:18">
      <c r="A1849">
        <f>RANK(R1849,R:R)</f>
        <v/>
      </c>
      <c r="B1849" t="s">
        <v>20693</v>
      </c>
      <c r="C1849">
        <f>VLOOKUP(B1849,'Input - companies list'!B:L,2,FALSE)</f>
        <v/>
      </c>
      <c r="D1849">
        <f>VLOOKUP(B1849,'Input - companies list'!B:L,11,FALSE)</f>
        <v/>
      </c>
      <c r="E1849">
        <f>VLOOKUP(B1849,'Input - companies list'!B:E,4,FALSE)</f>
        <v/>
      </c>
      <c r="F1849">
        <f>SUMIFS('Input - target event report'!H:H,'Input - target event report'!B:B,B1849,'Input - target event report'!D:D, "Private Investment")</f>
        <v/>
      </c>
      <c r="G1849">
        <f>IF(I1849&lt;2, "N/A", (MAXIFS('Input - target event report'!E:E,'Input - target event report'!B:B,B:B,'Input - target event report'!D:D,"Private Investment")-MINIFS('Input - target event report'!E:E,'Input - target event report'!B:B,B:B,'Input - target event report'!D:D,"Private Investment"))/(I1849-1))</f>
        <v/>
      </c>
      <c r="H1849">
        <f>IF(MAXIFS('Input - target event report'!E:E,'Input - target event report'!B:B,B:B,'Input - target event report'!D:D,"Private Investment") = 0, "N/A", TODAY() - MAXIFS('Input - target event report'!E:E,'Input - target event report'!B:B,B:B,'Input - target event report'!D:D,"Private Investment"))</f>
        <v/>
      </c>
      <c r="I1849">
        <f>COUNTIFS('Input - target event report'!B:B,B1849,'Input - target event report'!D:D, "Private Investment")</f>
        <v/>
      </c>
      <c r="J1849">
        <f>INDEX('Input - companies list'!$1:$10000,MATCH(B1849,'Input - companies list'!B:B,0),MATCH("Flow",'Input - companies list'!$1:$1,0 ))</f>
        <v/>
      </c>
      <c r="K1849">
        <f>INDEX('Input - companies list'!$1:$10000,MATCH(B1849,'Input - companies list'!B:B,0),MATCH("Inter-Cluster Connectivity",'Input - companies list'!$1:$1,0 ))</f>
        <v/>
      </c>
      <c r="L1849">
        <f>IFERROR(PERCENTRANK(F:F,F1849),0)</f>
        <v/>
      </c>
      <c r="M1849">
        <f>IFERROR(1 - PERCENTRANK(G:G,G1849),0)</f>
        <v/>
      </c>
      <c r="N1849">
        <f>IFERROR(1 - PERCENTRANK(H:H,H1849),0)</f>
        <v/>
      </c>
      <c r="O1849">
        <f>IFERROR(PERCENTRANK(I:I,I1849),0)</f>
        <v/>
      </c>
      <c r="P1849">
        <f>IFERROR(1 - PERCENTRANK(J:J,J1849),0)</f>
        <v/>
      </c>
      <c r="Q1849">
        <f>IFERROR(PERCENTRANK(K:K,K1849),0)</f>
        <v/>
      </c>
      <c r="R1849">
        <f>L1849*weight1+M1849*weight2+N1849*weight3+O1849*weight4+P1849*weight5+Q1849*weight6</f>
        <v/>
      </c>
    </row>
    <row r="1850" spans="1:18">
      <c r="A1850">
        <f>RANK(R1850,R:R)</f>
        <v/>
      </c>
      <c r="B1850" t="s">
        <v>20702</v>
      </c>
      <c r="C1850">
        <f>VLOOKUP(B1850,'Input - companies list'!B:L,2,FALSE)</f>
        <v/>
      </c>
      <c r="D1850">
        <f>VLOOKUP(B1850,'Input - companies list'!B:L,11,FALSE)</f>
        <v/>
      </c>
      <c r="E1850">
        <f>VLOOKUP(B1850,'Input - companies list'!B:E,4,FALSE)</f>
        <v/>
      </c>
      <c r="F1850">
        <f>SUMIFS('Input - target event report'!H:H,'Input - target event report'!B:B,B1850,'Input - target event report'!D:D, "Private Investment")</f>
        <v/>
      </c>
      <c r="G1850">
        <f>IF(I1850&lt;2, "N/A", (MAXIFS('Input - target event report'!E:E,'Input - target event report'!B:B,B:B,'Input - target event report'!D:D,"Private Investment")-MINIFS('Input - target event report'!E:E,'Input - target event report'!B:B,B:B,'Input - target event report'!D:D,"Private Investment"))/(I1850-1))</f>
        <v/>
      </c>
      <c r="H1850">
        <f>IF(MAXIFS('Input - target event report'!E:E,'Input - target event report'!B:B,B:B,'Input - target event report'!D:D,"Private Investment") = 0, "N/A", TODAY() - MAXIFS('Input - target event report'!E:E,'Input - target event report'!B:B,B:B,'Input - target event report'!D:D,"Private Investment"))</f>
        <v/>
      </c>
      <c r="I1850">
        <f>COUNTIFS('Input - target event report'!B:B,B1850,'Input - target event report'!D:D, "Private Investment")</f>
        <v/>
      </c>
      <c r="J1850">
        <f>INDEX('Input - companies list'!$1:$10000,MATCH(B1850,'Input - companies list'!B:B,0),MATCH("Flow",'Input - companies list'!$1:$1,0 ))</f>
        <v/>
      </c>
      <c r="K1850">
        <f>INDEX('Input - companies list'!$1:$10000,MATCH(B1850,'Input - companies list'!B:B,0),MATCH("Inter-Cluster Connectivity",'Input - companies list'!$1:$1,0 ))</f>
        <v/>
      </c>
      <c r="L1850">
        <f>IFERROR(PERCENTRANK(F:F,F1850),0)</f>
        <v/>
      </c>
      <c r="M1850">
        <f>IFERROR(1 - PERCENTRANK(G:G,G1850),0)</f>
        <v/>
      </c>
      <c r="N1850">
        <f>IFERROR(1 - PERCENTRANK(H:H,H1850),0)</f>
        <v/>
      </c>
      <c r="O1850">
        <f>IFERROR(PERCENTRANK(I:I,I1850),0)</f>
        <v/>
      </c>
      <c r="P1850">
        <f>IFERROR(1 - PERCENTRANK(J:J,J1850),0)</f>
        <v/>
      </c>
      <c r="Q1850">
        <f>IFERROR(PERCENTRANK(K:K,K1850),0)</f>
        <v/>
      </c>
      <c r="R1850">
        <f>L1850*weight1+M1850*weight2+N1850*weight3+O1850*weight4+P1850*weight5+Q1850*weight6</f>
        <v/>
      </c>
    </row>
    <row r="1851" spans="1:18">
      <c r="A1851">
        <f>RANK(R1851,R:R)</f>
        <v/>
      </c>
      <c r="B1851" t="s">
        <v>20712</v>
      </c>
      <c r="C1851">
        <f>VLOOKUP(B1851,'Input - companies list'!B:L,2,FALSE)</f>
        <v/>
      </c>
      <c r="D1851">
        <f>VLOOKUP(B1851,'Input - companies list'!B:L,11,FALSE)</f>
        <v/>
      </c>
      <c r="E1851">
        <f>VLOOKUP(B1851,'Input - companies list'!B:E,4,FALSE)</f>
        <v/>
      </c>
      <c r="F1851">
        <f>SUMIFS('Input - target event report'!H:H,'Input - target event report'!B:B,B1851,'Input - target event report'!D:D, "Private Investment")</f>
        <v/>
      </c>
      <c r="G1851">
        <f>IF(I1851&lt;2, "N/A", (MAXIFS('Input - target event report'!E:E,'Input - target event report'!B:B,B:B,'Input - target event report'!D:D,"Private Investment")-MINIFS('Input - target event report'!E:E,'Input - target event report'!B:B,B:B,'Input - target event report'!D:D,"Private Investment"))/(I1851-1))</f>
        <v/>
      </c>
      <c r="H1851">
        <f>IF(MAXIFS('Input - target event report'!E:E,'Input - target event report'!B:B,B:B,'Input - target event report'!D:D,"Private Investment") = 0, "N/A", TODAY() - MAXIFS('Input - target event report'!E:E,'Input - target event report'!B:B,B:B,'Input - target event report'!D:D,"Private Investment"))</f>
        <v/>
      </c>
      <c r="I1851">
        <f>COUNTIFS('Input - target event report'!B:B,B1851,'Input - target event report'!D:D, "Private Investment")</f>
        <v/>
      </c>
      <c r="J1851">
        <f>INDEX('Input - companies list'!$1:$10000,MATCH(B1851,'Input - companies list'!B:B,0),MATCH("Flow",'Input - companies list'!$1:$1,0 ))</f>
        <v/>
      </c>
      <c r="K1851">
        <f>INDEX('Input - companies list'!$1:$10000,MATCH(B1851,'Input - companies list'!B:B,0),MATCH("Inter-Cluster Connectivity",'Input - companies list'!$1:$1,0 ))</f>
        <v/>
      </c>
      <c r="L1851">
        <f>IFERROR(PERCENTRANK(F:F,F1851),0)</f>
        <v/>
      </c>
      <c r="M1851">
        <f>IFERROR(1 - PERCENTRANK(G:G,G1851),0)</f>
        <v/>
      </c>
      <c r="N1851">
        <f>IFERROR(1 - PERCENTRANK(H:H,H1851),0)</f>
        <v/>
      </c>
      <c r="O1851">
        <f>IFERROR(PERCENTRANK(I:I,I1851),0)</f>
        <v/>
      </c>
      <c r="P1851">
        <f>IFERROR(1 - PERCENTRANK(J:J,J1851),0)</f>
        <v/>
      </c>
      <c r="Q1851">
        <f>IFERROR(PERCENTRANK(K:K,K1851),0)</f>
        <v/>
      </c>
      <c r="R1851">
        <f>L1851*weight1+M1851*weight2+N1851*weight3+O1851*weight4+P1851*weight5+Q1851*weight6</f>
        <v/>
      </c>
    </row>
    <row r="1852" spans="1:18">
      <c r="A1852">
        <f>RANK(R1852,R:R)</f>
        <v/>
      </c>
      <c r="B1852" t="s">
        <v>20721</v>
      </c>
      <c r="C1852">
        <f>VLOOKUP(B1852,'Input - companies list'!B:L,2,FALSE)</f>
        <v/>
      </c>
      <c r="D1852">
        <f>VLOOKUP(B1852,'Input - companies list'!B:L,11,FALSE)</f>
        <v/>
      </c>
      <c r="E1852">
        <f>VLOOKUP(B1852,'Input - companies list'!B:E,4,FALSE)</f>
        <v/>
      </c>
      <c r="F1852">
        <f>SUMIFS('Input - target event report'!H:H,'Input - target event report'!B:B,B1852,'Input - target event report'!D:D, "Private Investment")</f>
        <v/>
      </c>
      <c r="G1852">
        <f>IF(I1852&lt;2, "N/A", (MAXIFS('Input - target event report'!E:E,'Input - target event report'!B:B,B:B,'Input - target event report'!D:D,"Private Investment")-MINIFS('Input - target event report'!E:E,'Input - target event report'!B:B,B:B,'Input - target event report'!D:D,"Private Investment"))/(I1852-1))</f>
        <v/>
      </c>
      <c r="H1852">
        <f>IF(MAXIFS('Input - target event report'!E:E,'Input - target event report'!B:B,B:B,'Input - target event report'!D:D,"Private Investment") = 0, "N/A", TODAY() - MAXIFS('Input - target event report'!E:E,'Input - target event report'!B:B,B:B,'Input - target event report'!D:D,"Private Investment"))</f>
        <v/>
      </c>
      <c r="I1852">
        <f>COUNTIFS('Input - target event report'!B:B,B1852,'Input - target event report'!D:D, "Private Investment")</f>
        <v/>
      </c>
      <c r="J1852">
        <f>INDEX('Input - companies list'!$1:$10000,MATCH(B1852,'Input - companies list'!B:B,0),MATCH("Flow",'Input - companies list'!$1:$1,0 ))</f>
        <v/>
      </c>
      <c r="K1852">
        <f>INDEX('Input - companies list'!$1:$10000,MATCH(B1852,'Input - companies list'!B:B,0),MATCH("Inter-Cluster Connectivity",'Input - companies list'!$1:$1,0 ))</f>
        <v/>
      </c>
      <c r="L1852">
        <f>IFERROR(PERCENTRANK(F:F,F1852),0)</f>
        <v/>
      </c>
      <c r="M1852">
        <f>IFERROR(1 - PERCENTRANK(G:G,G1852),0)</f>
        <v/>
      </c>
      <c r="N1852">
        <f>IFERROR(1 - PERCENTRANK(H:H,H1852),0)</f>
        <v/>
      </c>
      <c r="O1852">
        <f>IFERROR(PERCENTRANK(I:I,I1852),0)</f>
        <v/>
      </c>
      <c r="P1852">
        <f>IFERROR(1 - PERCENTRANK(J:J,J1852),0)</f>
        <v/>
      </c>
      <c r="Q1852">
        <f>IFERROR(PERCENTRANK(K:K,K1852),0)</f>
        <v/>
      </c>
      <c r="R1852">
        <f>L1852*weight1+M1852*weight2+N1852*weight3+O1852*weight4+P1852*weight5+Q1852*weight6</f>
        <v/>
      </c>
    </row>
    <row r="1853" spans="1:18">
      <c r="A1853">
        <f>RANK(R1853,R:R)</f>
        <v/>
      </c>
      <c r="B1853" t="s">
        <v>20735</v>
      </c>
      <c r="C1853">
        <f>VLOOKUP(B1853,'Input - companies list'!B:L,2,FALSE)</f>
        <v/>
      </c>
      <c r="D1853">
        <f>VLOOKUP(B1853,'Input - companies list'!B:L,11,FALSE)</f>
        <v/>
      </c>
      <c r="E1853">
        <f>VLOOKUP(B1853,'Input - companies list'!B:E,4,FALSE)</f>
        <v/>
      </c>
      <c r="F1853">
        <f>SUMIFS('Input - target event report'!H:H,'Input - target event report'!B:B,B1853,'Input - target event report'!D:D, "Private Investment")</f>
        <v/>
      </c>
      <c r="G1853">
        <f>IF(I1853&lt;2, "N/A", (MAXIFS('Input - target event report'!E:E,'Input - target event report'!B:B,B:B,'Input - target event report'!D:D,"Private Investment")-MINIFS('Input - target event report'!E:E,'Input - target event report'!B:B,B:B,'Input - target event report'!D:D,"Private Investment"))/(I1853-1))</f>
        <v/>
      </c>
      <c r="H1853">
        <f>IF(MAXIFS('Input - target event report'!E:E,'Input - target event report'!B:B,B:B,'Input - target event report'!D:D,"Private Investment") = 0, "N/A", TODAY() - MAXIFS('Input - target event report'!E:E,'Input - target event report'!B:B,B:B,'Input - target event report'!D:D,"Private Investment"))</f>
        <v/>
      </c>
      <c r="I1853">
        <f>COUNTIFS('Input - target event report'!B:B,B1853,'Input - target event report'!D:D, "Private Investment")</f>
        <v/>
      </c>
      <c r="J1853">
        <f>INDEX('Input - companies list'!$1:$10000,MATCH(B1853,'Input - companies list'!B:B,0),MATCH("Flow",'Input - companies list'!$1:$1,0 ))</f>
        <v/>
      </c>
      <c r="K1853">
        <f>INDEX('Input - companies list'!$1:$10000,MATCH(B1853,'Input - companies list'!B:B,0),MATCH("Inter-Cluster Connectivity",'Input - companies list'!$1:$1,0 ))</f>
        <v/>
      </c>
      <c r="L1853">
        <f>IFERROR(PERCENTRANK(F:F,F1853),0)</f>
        <v/>
      </c>
      <c r="M1853">
        <f>IFERROR(1 - PERCENTRANK(G:G,G1853),0)</f>
        <v/>
      </c>
      <c r="N1853">
        <f>IFERROR(1 - PERCENTRANK(H:H,H1853),0)</f>
        <v/>
      </c>
      <c r="O1853">
        <f>IFERROR(PERCENTRANK(I:I,I1853),0)</f>
        <v/>
      </c>
      <c r="P1853">
        <f>IFERROR(1 - PERCENTRANK(J:J,J1853),0)</f>
        <v/>
      </c>
      <c r="Q1853">
        <f>IFERROR(PERCENTRANK(K:K,K1853),0)</f>
        <v/>
      </c>
      <c r="R1853">
        <f>L1853*weight1+M1853*weight2+N1853*weight3+O1853*weight4+P1853*weight5+Q1853*weight6</f>
        <v/>
      </c>
    </row>
    <row r="1854" spans="1:18">
      <c r="A1854">
        <f>RANK(R1854,R:R)</f>
        <v/>
      </c>
      <c r="B1854" t="s">
        <v>20745</v>
      </c>
      <c r="C1854">
        <f>VLOOKUP(B1854,'Input - companies list'!B:L,2,FALSE)</f>
        <v/>
      </c>
      <c r="D1854">
        <f>VLOOKUP(B1854,'Input - companies list'!B:L,11,FALSE)</f>
        <v/>
      </c>
      <c r="E1854">
        <f>VLOOKUP(B1854,'Input - companies list'!B:E,4,FALSE)</f>
        <v/>
      </c>
      <c r="F1854">
        <f>SUMIFS('Input - target event report'!H:H,'Input - target event report'!B:B,B1854,'Input - target event report'!D:D, "Private Investment")</f>
        <v/>
      </c>
      <c r="G1854">
        <f>IF(I1854&lt;2, "N/A", (MAXIFS('Input - target event report'!E:E,'Input - target event report'!B:B,B:B,'Input - target event report'!D:D,"Private Investment")-MINIFS('Input - target event report'!E:E,'Input - target event report'!B:B,B:B,'Input - target event report'!D:D,"Private Investment"))/(I1854-1))</f>
        <v/>
      </c>
      <c r="H1854">
        <f>IF(MAXIFS('Input - target event report'!E:E,'Input - target event report'!B:B,B:B,'Input - target event report'!D:D,"Private Investment") = 0, "N/A", TODAY() - MAXIFS('Input - target event report'!E:E,'Input - target event report'!B:B,B:B,'Input - target event report'!D:D,"Private Investment"))</f>
        <v/>
      </c>
      <c r="I1854">
        <f>COUNTIFS('Input - target event report'!B:B,B1854,'Input - target event report'!D:D, "Private Investment")</f>
        <v/>
      </c>
      <c r="J1854">
        <f>INDEX('Input - companies list'!$1:$10000,MATCH(B1854,'Input - companies list'!B:B,0),MATCH("Flow",'Input - companies list'!$1:$1,0 ))</f>
        <v/>
      </c>
      <c r="K1854">
        <f>INDEX('Input - companies list'!$1:$10000,MATCH(B1854,'Input - companies list'!B:B,0),MATCH("Inter-Cluster Connectivity",'Input - companies list'!$1:$1,0 ))</f>
        <v/>
      </c>
      <c r="L1854">
        <f>IFERROR(PERCENTRANK(F:F,F1854),0)</f>
        <v/>
      </c>
      <c r="M1854">
        <f>IFERROR(1 - PERCENTRANK(G:G,G1854),0)</f>
        <v/>
      </c>
      <c r="N1854">
        <f>IFERROR(1 - PERCENTRANK(H:H,H1854),0)</f>
        <v/>
      </c>
      <c r="O1854">
        <f>IFERROR(PERCENTRANK(I:I,I1854),0)</f>
        <v/>
      </c>
      <c r="P1854">
        <f>IFERROR(1 - PERCENTRANK(J:J,J1854),0)</f>
        <v/>
      </c>
      <c r="Q1854">
        <f>IFERROR(PERCENTRANK(K:K,K1854),0)</f>
        <v/>
      </c>
      <c r="R1854">
        <f>L1854*weight1+M1854*weight2+N1854*weight3+O1854*weight4+P1854*weight5+Q1854*weight6</f>
        <v/>
      </c>
    </row>
    <row r="1855" spans="1:18">
      <c r="A1855">
        <f>RANK(R1855,R:R)</f>
        <v/>
      </c>
      <c r="B1855" t="s">
        <v>20755</v>
      </c>
      <c r="C1855">
        <f>VLOOKUP(B1855,'Input - companies list'!B:L,2,FALSE)</f>
        <v/>
      </c>
      <c r="D1855">
        <f>VLOOKUP(B1855,'Input - companies list'!B:L,11,FALSE)</f>
        <v/>
      </c>
      <c r="E1855">
        <f>VLOOKUP(B1855,'Input - companies list'!B:E,4,FALSE)</f>
        <v/>
      </c>
      <c r="F1855">
        <f>SUMIFS('Input - target event report'!H:H,'Input - target event report'!B:B,B1855,'Input - target event report'!D:D, "Private Investment")</f>
        <v/>
      </c>
      <c r="G1855">
        <f>IF(I1855&lt;2, "N/A", (MAXIFS('Input - target event report'!E:E,'Input - target event report'!B:B,B:B,'Input - target event report'!D:D,"Private Investment")-MINIFS('Input - target event report'!E:E,'Input - target event report'!B:B,B:B,'Input - target event report'!D:D,"Private Investment"))/(I1855-1))</f>
        <v/>
      </c>
      <c r="H1855">
        <f>IF(MAXIFS('Input - target event report'!E:E,'Input - target event report'!B:B,B:B,'Input - target event report'!D:D,"Private Investment") = 0, "N/A", TODAY() - MAXIFS('Input - target event report'!E:E,'Input - target event report'!B:B,B:B,'Input - target event report'!D:D,"Private Investment"))</f>
        <v/>
      </c>
      <c r="I1855">
        <f>COUNTIFS('Input - target event report'!B:B,B1855,'Input - target event report'!D:D, "Private Investment")</f>
        <v/>
      </c>
      <c r="J1855">
        <f>INDEX('Input - companies list'!$1:$10000,MATCH(B1855,'Input - companies list'!B:B,0),MATCH("Flow",'Input - companies list'!$1:$1,0 ))</f>
        <v/>
      </c>
      <c r="K1855">
        <f>INDEX('Input - companies list'!$1:$10000,MATCH(B1855,'Input - companies list'!B:B,0),MATCH("Inter-Cluster Connectivity",'Input - companies list'!$1:$1,0 ))</f>
        <v/>
      </c>
      <c r="L1855">
        <f>IFERROR(PERCENTRANK(F:F,F1855),0)</f>
        <v/>
      </c>
      <c r="M1855">
        <f>IFERROR(1 - PERCENTRANK(G:G,G1855),0)</f>
        <v/>
      </c>
      <c r="N1855">
        <f>IFERROR(1 - PERCENTRANK(H:H,H1855),0)</f>
        <v/>
      </c>
      <c r="O1855">
        <f>IFERROR(PERCENTRANK(I:I,I1855),0)</f>
        <v/>
      </c>
      <c r="P1855">
        <f>IFERROR(1 - PERCENTRANK(J:J,J1855),0)</f>
        <v/>
      </c>
      <c r="Q1855">
        <f>IFERROR(PERCENTRANK(K:K,K1855),0)</f>
        <v/>
      </c>
      <c r="R1855">
        <f>L1855*weight1+M1855*weight2+N1855*weight3+O1855*weight4+P1855*weight5+Q1855*weight6</f>
        <v/>
      </c>
    </row>
    <row r="1856" spans="1:18">
      <c r="A1856">
        <f>RANK(R1856,R:R)</f>
        <v/>
      </c>
      <c r="B1856" t="s">
        <v>20765</v>
      </c>
      <c r="C1856">
        <f>VLOOKUP(B1856,'Input - companies list'!B:L,2,FALSE)</f>
        <v/>
      </c>
      <c r="D1856">
        <f>VLOOKUP(B1856,'Input - companies list'!B:L,11,FALSE)</f>
        <v/>
      </c>
      <c r="E1856">
        <f>VLOOKUP(B1856,'Input - companies list'!B:E,4,FALSE)</f>
        <v/>
      </c>
      <c r="F1856">
        <f>SUMIFS('Input - target event report'!H:H,'Input - target event report'!B:B,B1856,'Input - target event report'!D:D, "Private Investment")</f>
        <v/>
      </c>
      <c r="G1856">
        <f>IF(I1856&lt;2, "N/A", (MAXIFS('Input - target event report'!E:E,'Input - target event report'!B:B,B:B,'Input - target event report'!D:D,"Private Investment")-MINIFS('Input - target event report'!E:E,'Input - target event report'!B:B,B:B,'Input - target event report'!D:D,"Private Investment"))/(I1856-1))</f>
        <v/>
      </c>
      <c r="H1856">
        <f>IF(MAXIFS('Input - target event report'!E:E,'Input - target event report'!B:B,B:B,'Input - target event report'!D:D,"Private Investment") = 0, "N/A", TODAY() - MAXIFS('Input - target event report'!E:E,'Input - target event report'!B:B,B:B,'Input - target event report'!D:D,"Private Investment"))</f>
        <v/>
      </c>
      <c r="I1856">
        <f>COUNTIFS('Input - target event report'!B:B,B1856,'Input - target event report'!D:D, "Private Investment")</f>
        <v/>
      </c>
      <c r="J1856">
        <f>INDEX('Input - companies list'!$1:$10000,MATCH(B1856,'Input - companies list'!B:B,0),MATCH("Flow",'Input - companies list'!$1:$1,0 ))</f>
        <v/>
      </c>
      <c r="K1856">
        <f>INDEX('Input - companies list'!$1:$10000,MATCH(B1856,'Input - companies list'!B:B,0),MATCH("Inter-Cluster Connectivity",'Input - companies list'!$1:$1,0 ))</f>
        <v/>
      </c>
      <c r="L1856">
        <f>IFERROR(PERCENTRANK(F:F,F1856),0)</f>
        <v/>
      </c>
      <c r="M1856">
        <f>IFERROR(1 - PERCENTRANK(G:G,G1856),0)</f>
        <v/>
      </c>
      <c r="N1856">
        <f>IFERROR(1 - PERCENTRANK(H:H,H1856),0)</f>
        <v/>
      </c>
      <c r="O1856">
        <f>IFERROR(PERCENTRANK(I:I,I1856),0)</f>
        <v/>
      </c>
      <c r="P1856">
        <f>IFERROR(1 - PERCENTRANK(J:J,J1856),0)</f>
        <v/>
      </c>
      <c r="Q1856">
        <f>IFERROR(PERCENTRANK(K:K,K1856),0)</f>
        <v/>
      </c>
      <c r="R1856">
        <f>L1856*weight1+M1856*weight2+N1856*weight3+O1856*weight4+P1856*weight5+Q1856*weight6</f>
        <v/>
      </c>
    </row>
    <row r="1857" spans="1:18">
      <c r="A1857">
        <f>RANK(R1857,R:R)</f>
        <v/>
      </c>
      <c r="B1857" t="s">
        <v>20775</v>
      </c>
      <c r="C1857">
        <f>VLOOKUP(B1857,'Input - companies list'!B:L,2,FALSE)</f>
        <v/>
      </c>
      <c r="D1857">
        <f>VLOOKUP(B1857,'Input - companies list'!B:L,11,FALSE)</f>
        <v/>
      </c>
      <c r="E1857">
        <f>VLOOKUP(B1857,'Input - companies list'!B:E,4,FALSE)</f>
        <v/>
      </c>
      <c r="F1857">
        <f>SUMIFS('Input - target event report'!H:H,'Input - target event report'!B:B,B1857,'Input - target event report'!D:D, "Private Investment")</f>
        <v/>
      </c>
      <c r="G1857">
        <f>IF(I1857&lt;2, "N/A", (MAXIFS('Input - target event report'!E:E,'Input - target event report'!B:B,B:B,'Input - target event report'!D:D,"Private Investment")-MINIFS('Input - target event report'!E:E,'Input - target event report'!B:B,B:B,'Input - target event report'!D:D,"Private Investment"))/(I1857-1))</f>
        <v/>
      </c>
      <c r="H1857">
        <f>IF(MAXIFS('Input - target event report'!E:E,'Input - target event report'!B:B,B:B,'Input - target event report'!D:D,"Private Investment") = 0, "N/A", TODAY() - MAXIFS('Input - target event report'!E:E,'Input - target event report'!B:B,B:B,'Input - target event report'!D:D,"Private Investment"))</f>
        <v/>
      </c>
      <c r="I1857">
        <f>COUNTIFS('Input - target event report'!B:B,B1857,'Input - target event report'!D:D, "Private Investment")</f>
        <v/>
      </c>
      <c r="J1857">
        <f>INDEX('Input - companies list'!$1:$10000,MATCH(B1857,'Input - companies list'!B:B,0),MATCH("Flow",'Input - companies list'!$1:$1,0 ))</f>
        <v/>
      </c>
      <c r="K1857">
        <f>INDEX('Input - companies list'!$1:$10000,MATCH(B1857,'Input - companies list'!B:B,0),MATCH("Inter-Cluster Connectivity",'Input - companies list'!$1:$1,0 ))</f>
        <v/>
      </c>
      <c r="L1857">
        <f>IFERROR(PERCENTRANK(F:F,F1857),0)</f>
        <v/>
      </c>
      <c r="M1857">
        <f>IFERROR(1 - PERCENTRANK(G:G,G1857),0)</f>
        <v/>
      </c>
      <c r="N1857">
        <f>IFERROR(1 - PERCENTRANK(H:H,H1857),0)</f>
        <v/>
      </c>
      <c r="O1857">
        <f>IFERROR(PERCENTRANK(I:I,I1857),0)</f>
        <v/>
      </c>
      <c r="P1857">
        <f>IFERROR(1 - PERCENTRANK(J:J,J1857),0)</f>
        <v/>
      </c>
      <c r="Q1857">
        <f>IFERROR(PERCENTRANK(K:K,K1857),0)</f>
        <v/>
      </c>
      <c r="R1857">
        <f>L1857*weight1+M1857*weight2+N1857*weight3+O1857*weight4+P1857*weight5+Q1857*weight6</f>
        <v/>
      </c>
    </row>
    <row r="1858" spans="1:18">
      <c r="A1858">
        <f>RANK(R1858,R:R)</f>
        <v/>
      </c>
      <c r="B1858" t="s">
        <v>20787</v>
      </c>
      <c r="C1858">
        <f>VLOOKUP(B1858,'Input - companies list'!B:L,2,FALSE)</f>
        <v/>
      </c>
      <c r="D1858">
        <f>VLOOKUP(B1858,'Input - companies list'!B:L,11,FALSE)</f>
        <v/>
      </c>
      <c r="E1858">
        <f>VLOOKUP(B1858,'Input - companies list'!B:E,4,FALSE)</f>
        <v/>
      </c>
      <c r="F1858">
        <f>SUMIFS('Input - target event report'!H:H,'Input - target event report'!B:B,B1858,'Input - target event report'!D:D, "Private Investment")</f>
        <v/>
      </c>
      <c r="G1858">
        <f>IF(I1858&lt;2, "N/A", (MAXIFS('Input - target event report'!E:E,'Input - target event report'!B:B,B:B,'Input - target event report'!D:D,"Private Investment")-MINIFS('Input - target event report'!E:E,'Input - target event report'!B:B,B:B,'Input - target event report'!D:D,"Private Investment"))/(I1858-1))</f>
        <v/>
      </c>
      <c r="H1858">
        <f>IF(MAXIFS('Input - target event report'!E:E,'Input - target event report'!B:B,B:B,'Input - target event report'!D:D,"Private Investment") = 0, "N/A", TODAY() - MAXIFS('Input - target event report'!E:E,'Input - target event report'!B:B,B:B,'Input - target event report'!D:D,"Private Investment"))</f>
        <v/>
      </c>
      <c r="I1858">
        <f>COUNTIFS('Input - target event report'!B:B,B1858,'Input - target event report'!D:D, "Private Investment")</f>
        <v/>
      </c>
      <c r="J1858">
        <f>INDEX('Input - companies list'!$1:$10000,MATCH(B1858,'Input - companies list'!B:B,0),MATCH("Flow",'Input - companies list'!$1:$1,0 ))</f>
        <v/>
      </c>
      <c r="K1858">
        <f>INDEX('Input - companies list'!$1:$10000,MATCH(B1858,'Input - companies list'!B:B,0),MATCH("Inter-Cluster Connectivity",'Input - companies list'!$1:$1,0 ))</f>
        <v/>
      </c>
      <c r="L1858">
        <f>IFERROR(PERCENTRANK(F:F,F1858),0)</f>
        <v/>
      </c>
      <c r="M1858">
        <f>IFERROR(1 - PERCENTRANK(G:G,G1858),0)</f>
        <v/>
      </c>
      <c r="N1858">
        <f>IFERROR(1 - PERCENTRANK(H:H,H1858),0)</f>
        <v/>
      </c>
      <c r="O1858">
        <f>IFERROR(PERCENTRANK(I:I,I1858),0)</f>
        <v/>
      </c>
      <c r="P1858">
        <f>IFERROR(1 - PERCENTRANK(J:J,J1858),0)</f>
        <v/>
      </c>
      <c r="Q1858">
        <f>IFERROR(PERCENTRANK(K:K,K1858),0)</f>
        <v/>
      </c>
      <c r="R1858">
        <f>L1858*weight1+M1858*weight2+N1858*weight3+O1858*weight4+P1858*weight5+Q1858*weight6</f>
        <v/>
      </c>
    </row>
    <row r="1859" spans="1:18">
      <c r="A1859">
        <f>RANK(R1859,R:R)</f>
        <v/>
      </c>
      <c r="B1859" t="s">
        <v>20797</v>
      </c>
      <c r="C1859">
        <f>VLOOKUP(B1859,'Input - companies list'!B:L,2,FALSE)</f>
        <v/>
      </c>
      <c r="D1859">
        <f>VLOOKUP(B1859,'Input - companies list'!B:L,11,FALSE)</f>
        <v/>
      </c>
      <c r="E1859">
        <f>VLOOKUP(B1859,'Input - companies list'!B:E,4,FALSE)</f>
        <v/>
      </c>
      <c r="F1859">
        <f>SUMIFS('Input - target event report'!H:H,'Input - target event report'!B:B,B1859,'Input - target event report'!D:D, "Private Investment")</f>
        <v/>
      </c>
      <c r="G1859">
        <f>IF(I1859&lt;2, "N/A", (MAXIFS('Input - target event report'!E:E,'Input - target event report'!B:B,B:B,'Input - target event report'!D:D,"Private Investment")-MINIFS('Input - target event report'!E:E,'Input - target event report'!B:B,B:B,'Input - target event report'!D:D,"Private Investment"))/(I1859-1))</f>
        <v/>
      </c>
      <c r="H1859">
        <f>IF(MAXIFS('Input - target event report'!E:E,'Input - target event report'!B:B,B:B,'Input - target event report'!D:D,"Private Investment") = 0, "N/A", TODAY() - MAXIFS('Input - target event report'!E:E,'Input - target event report'!B:B,B:B,'Input - target event report'!D:D,"Private Investment"))</f>
        <v/>
      </c>
      <c r="I1859">
        <f>COUNTIFS('Input - target event report'!B:B,B1859,'Input - target event report'!D:D, "Private Investment")</f>
        <v/>
      </c>
      <c r="J1859">
        <f>INDEX('Input - companies list'!$1:$10000,MATCH(B1859,'Input - companies list'!B:B,0),MATCH("Flow",'Input - companies list'!$1:$1,0 ))</f>
        <v/>
      </c>
      <c r="K1859">
        <f>INDEX('Input - companies list'!$1:$10000,MATCH(B1859,'Input - companies list'!B:B,0),MATCH("Inter-Cluster Connectivity",'Input - companies list'!$1:$1,0 ))</f>
        <v/>
      </c>
      <c r="L1859">
        <f>IFERROR(PERCENTRANK(F:F,F1859),0)</f>
        <v/>
      </c>
      <c r="M1859">
        <f>IFERROR(1 - PERCENTRANK(G:G,G1859),0)</f>
        <v/>
      </c>
      <c r="N1859">
        <f>IFERROR(1 - PERCENTRANK(H:H,H1859),0)</f>
        <v/>
      </c>
      <c r="O1859">
        <f>IFERROR(PERCENTRANK(I:I,I1859),0)</f>
        <v/>
      </c>
      <c r="P1859">
        <f>IFERROR(1 - PERCENTRANK(J:J,J1859),0)</f>
        <v/>
      </c>
      <c r="Q1859">
        <f>IFERROR(PERCENTRANK(K:K,K1859),0)</f>
        <v/>
      </c>
      <c r="R1859">
        <f>L1859*weight1+M1859*weight2+N1859*weight3+O1859*weight4+P1859*weight5+Q1859*weight6</f>
        <v/>
      </c>
    </row>
    <row r="1860" spans="1:18">
      <c r="A1860">
        <f>RANK(R1860,R:R)</f>
        <v/>
      </c>
      <c r="B1860" t="s">
        <v>20809</v>
      </c>
      <c r="C1860">
        <f>VLOOKUP(B1860,'Input - companies list'!B:L,2,FALSE)</f>
        <v/>
      </c>
      <c r="D1860">
        <f>VLOOKUP(B1860,'Input - companies list'!B:L,11,FALSE)</f>
        <v/>
      </c>
      <c r="E1860">
        <f>VLOOKUP(B1860,'Input - companies list'!B:E,4,FALSE)</f>
        <v/>
      </c>
      <c r="F1860">
        <f>SUMIFS('Input - target event report'!H:H,'Input - target event report'!B:B,B1860,'Input - target event report'!D:D, "Private Investment")</f>
        <v/>
      </c>
      <c r="G1860">
        <f>IF(I1860&lt;2, "N/A", (MAXIFS('Input - target event report'!E:E,'Input - target event report'!B:B,B:B,'Input - target event report'!D:D,"Private Investment")-MINIFS('Input - target event report'!E:E,'Input - target event report'!B:B,B:B,'Input - target event report'!D:D,"Private Investment"))/(I1860-1))</f>
        <v/>
      </c>
      <c r="H1860">
        <f>IF(MAXIFS('Input - target event report'!E:E,'Input - target event report'!B:B,B:B,'Input - target event report'!D:D,"Private Investment") = 0, "N/A", TODAY() - MAXIFS('Input - target event report'!E:E,'Input - target event report'!B:B,B:B,'Input - target event report'!D:D,"Private Investment"))</f>
        <v/>
      </c>
      <c r="I1860">
        <f>COUNTIFS('Input - target event report'!B:B,B1860,'Input - target event report'!D:D, "Private Investment")</f>
        <v/>
      </c>
      <c r="J1860">
        <f>INDEX('Input - companies list'!$1:$10000,MATCH(B1860,'Input - companies list'!B:B,0),MATCH("Flow",'Input - companies list'!$1:$1,0 ))</f>
        <v/>
      </c>
      <c r="K1860">
        <f>INDEX('Input - companies list'!$1:$10000,MATCH(B1860,'Input - companies list'!B:B,0),MATCH("Inter-Cluster Connectivity",'Input - companies list'!$1:$1,0 ))</f>
        <v/>
      </c>
      <c r="L1860">
        <f>IFERROR(PERCENTRANK(F:F,F1860),0)</f>
        <v/>
      </c>
      <c r="M1860">
        <f>IFERROR(1 - PERCENTRANK(G:G,G1860),0)</f>
        <v/>
      </c>
      <c r="N1860">
        <f>IFERROR(1 - PERCENTRANK(H:H,H1860),0)</f>
        <v/>
      </c>
      <c r="O1860">
        <f>IFERROR(PERCENTRANK(I:I,I1860),0)</f>
        <v/>
      </c>
      <c r="P1860">
        <f>IFERROR(1 - PERCENTRANK(J:J,J1860),0)</f>
        <v/>
      </c>
      <c r="Q1860">
        <f>IFERROR(PERCENTRANK(K:K,K1860),0)</f>
        <v/>
      </c>
      <c r="R1860">
        <f>L1860*weight1+M1860*weight2+N1860*weight3+O1860*weight4+P1860*weight5+Q1860*weight6</f>
        <v/>
      </c>
    </row>
    <row r="1861" spans="1:18">
      <c r="A1861">
        <f>RANK(R1861,R:R)</f>
        <v/>
      </c>
      <c r="B1861" t="s">
        <v>20812</v>
      </c>
      <c r="C1861">
        <f>VLOOKUP(B1861,'Input - companies list'!B:L,2,FALSE)</f>
        <v/>
      </c>
      <c r="D1861">
        <f>VLOOKUP(B1861,'Input - companies list'!B:L,11,FALSE)</f>
        <v/>
      </c>
      <c r="E1861">
        <f>VLOOKUP(B1861,'Input - companies list'!B:E,4,FALSE)</f>
        <v/>
      </c>
      <c r="F1861">
        <f>SUMIFS('Input - target event report'!H:H,'Input - target event report'!B:B,B1861,'Input - target event report'!D:D, "Private Investment")</f>
        <v/>
      </c>
      <c r="G1861">
        <f>IF(I1861&lt;2, "N/A", (MAXIFS('Input - target event report'!E:E,'Input - target event report'!B:B,B:B,'Input - target event report'!D:D,"Private Investment")-MINIFS('Input - target event report'!E:E,'Input - target event report'!B:B,B:B,'Input - target event report'!D:D,"Private Investment"))/(I1861-1))</f>
        <v/>
      </c>
      <c r="H1861">
        <f>IF(MAXIFS('Input - target event report'!E:E,'Input - target event report'!B:B,B:B,'Input - target event report'!D:D,"Private Investment") = 0, "N/A", TODAY() - MAXIFS('Input - target event report'!E:E,'Input - target event report'!B:B,B:B,'Input - target event report'!D:D,"Private Investment"))</f>
        <v/>
      </c>
      <c r="I1861">
        <f>COUNTIFS('Input - target event report'!B:B,B1861,'Input - target event report'!D:D, "Private Investment")</f>
        <v/>
      </c>
      <c r="J1861">
        <f>INDEX('Input - companies list'!$1:$10000,MATCH(B1861,'Input - companies list'!B:B,0),MATCH("Flow",'Input - companies list'!$1:$1,0 ))</f>
        <v/>
      </c>
      <c r="K1861">
        <f>INDEX('Input - companies list'!$1:$10000,MATCH(B1861,'Input - companies list'!B:B,0),MATCH("Inter-Cluster Connectivity",'Input - companies list'!$1:$1,0 ))</f>
        <v/>
      </c>
      <c r="L1861">
        <f>IFERROR(PERCENTRANK(F:F,F1861),0)</f>
        <v/>
      </c>
      <c r="M1861">
        <f>IFERROR(1 - PERCENTRANK(G:G,G1861),0)</f>
        <v/>
      </c>
      <c r="N1861">
        <f>IFERROR(1 - PERCENTRANK(H:H,H1861),0)</f>
        <v/>
      </c>
      <c r="O1861">
        <f>IFERROR(PERCENTRANK(I:I,I1861),0)</f>
        <v/>
      </c>
      <c r="P1861">
        <f>IFERROR(1 - PERCENTRANK(J:J,J1861),0)</f>
        <v/>
      </c>
      <c r="Q1861">
        <f>IFERROR(PERCENTRANK(K:K,K1861),0)</f>
        <v/>
      </c>
      <c r="R1861">
        <f>L1861*weight1+M1861*weight2+N1861*weight3+O1861*weight4+P1861*weight5+Q1861*weight6</f>
        <v/>
      </c>
    </row>
    <row r="1862" spans="1:18">
      <c r="A1862">
        <f>RANK(R1862,R:R)</f>
        <v/>
      </c>
      <c r="B1862" t="s">
        <v>20822</v>
      </c>
      <c r="C1862">
        <f>VLOOKUP(B1862,'Input - companies list'!B:L,2,FALSE)</f>
        <v/>
      </c>
      <c r="D1862">
        <f>VLOOKUP(B1862,'Input - companies list'!B:L,11,FALSE)</f>
        <v/>
      </c>
      <c r="E1862">
        <f>VLOOKUP(B1862,'Input - companies list'!B:E,4,FALSE)</f>
        <v/>
      </c>
      <c r="F1862">
        <f>SUMIFS('Input - target event report'!H:H,'Input - target event report'!B:B,B1862,'Input - target event report'!D:D, "Private Investment")</f>
        <v/>
      </c>
      <c r="G1862">
        <f>IF(I1862&lt;2, "N/A", (MAXIFS('Input - target event report'!E:E,'Input - target event report'!B:B,B:B,'Input - target event report'!D:D,"Private Investment")-MINIFS('Input - target event report'!E:E,'Input - target event report'!B:B,B:B,'Input - target event report'!D:D,"Private Investment"))/(I1862-1))</f>
        <v/>
      </c>
      <c r="H1862">
        <f>IF(MAXIFS('Input - target event report'!E:E,'Input - target event report'!B:B,B:B,'Input - target event report'!D:D,"Private Investment") = 0, "N/A", TODAY() - MAXIFS('Input - target event report'!E:E,'Input - target event report'!B:B,B:B,'Input - target event report'!D:D,"Private Investment"))</f>
        <v/>
      </c>
      <c r="I1862">
        <f>COUNTIFS('Input - target event report'!B:B,B1862,'Input - target event report'!D:D, "Private Investment")</f>
        <v/>
      </c>
      <c r="J1862">
        <f>INDEX('Input - companies list'!$1:$10000,MATCH(B1862,'Input - companies list'!B:B,0),MATCH("Flow",'Input - companies list'!$1:$1,0 ))</f>
        <v/>
      </c>
      <c r="K1862">
        <f>INDEX('Input - companies list'!$1:$10000,MATCH(B1862,'Input - companies list'!B:B,0),MATCH("Inter-Cluster Connectivity",'Input - companies list'!$1:$1,0 ))</f>
        <v/>
      </c>
      <c r="L1862">
        <f>IFERROR(PERCENTRANK(F:F,F1862),0)</f>
        <v/>
      </c>
      <c r="M1862">
        <f>IFERROR(1 - PERCENTRANK(G:G,G1862),0)</f>
        <v/>
      </c>
      <c r="N1862">
        <f>IFERROR(1 - PERCENTRANK(H:H,H1862),0)</f>
        <v/>
      </c>
      <c r="O1862">
        <f>IFERROR(PERCENTRANK(I:I,I1862),0)</f>
        <v/>
      </c>
      <c r="P1862">
        <f>IFERROR(1 - PERCENTRANK(J:J,J1862),0)</f>
        <v/>
      </c>
      <c r="Q1862">
        <f>IFERROR(PERCENTRANK(K:K,K1862),0)</f>
        <v/>
      </c>
      <c r="R1862">
        <f>L1862*weight1+M1862*weight2+N1862*weight3+O1862*weight4+P1862*weight5+Q1862*weight6</f>
        <v/>
      </c>
    </row>
    <row r="1863" spans="1:18">
      <c r="A1863">
        <f>RANK(R1863,R:R)</f>
        <v/>
      </c>
      <c r="B1863" t="s">
        <v>20832</v>
      </c>
      <c r="C1863">
        <f>VLOOKUP(B1863,'Input - companies list'!B:L,2,FALSE)</f>
        <v/>
      </c>
      <c r="D1863">
        <f>VLOOKUP(B1863,'Input - companies list'!B:L,11,FALSE)</f>
        <v/>
      </c>
      <c r="E1863">
        <f>VLOOKUP(B1863,'Input - companies list'!B:E,4,FALSE)</f>
        <v/>
      </c>
      <c r="F1863">
        <f>SUMIFS('Input - target event report'!H:H,'Input - target event report'!B:B,B1863,'Input - target event report'!D:D, "Private Investment")</f>
        <v/>
      </c>
      <c r="G1863">
        <f>IF(I1863&lt;2, "N/A", (MAXIFS('Input - target event report'!E:E,'Input - target event report'!B:B,B:B,'Input - target event report'!D:D,"Private Investment")-MINIFS('Input - target event report'!E:E,'Input - target event report'!B:B,B:B,'Input - target event report'!D:D,"Private Investment"))/(I1863-1))</f>
        <v/>
      </c>
      <c r="H1863">
        <f>IF(MAXIFS('Input - target event report'!E:E,'Input - target event report'!B:B,B:B,'Input - target event report'!D:D,"Private Investment") = 0, "N/A", TODAY() - MAXIFS('Input - target event report'!E:E,'Input - target event report'!B:B,B:B,'Input - target event report'!D:D,"Private Investment"))</f>
        <v/>
      </c>
      <c r="I1863">
        <f>COUNTIFS('Input - target event report'!B:B,B1863,'Input - target event report'!D:D, "Private Investment")</f>
        <v/>
      </c>
      <c r="J1863">
        <f>INDEX('Input - companies list'!$1:$10000,MATCH(B1863,'Input - companies list'!B:B,0),MATCH("Flow",'Input - companies list'!$1:$1,0 ))</f>
        <v/>
      </c>
      <c r="K1863">
        <f>INDEX('Input - companies list'!$1:$10000,MATCH(B1863,'Input - companies list'!B:B,0),MATCH("Inter-Cluster Connectivity",'Input - companies list'!$1:$1,0 ))</f>
        <v/>
      </c>
      <c r="L1863">
        <f>IFERROR(PERCENTRANK(F:F,F1863),0)</f>
        <v/>
      </c>
      <c r="M1863">
        <f>IFERROR(1 - PERCENTRANK(G:G,G1863),0)</f>
        <v/>
      </c>
      <c r="N1863">
        <f>IFERROR(1 - PERCENTRANK(H:H,H1863),0)</f>
        <v/>
      </c>
      <c r="O1863">
        <f>IFERROR(PERCENTRANK(I:I,I1863),0)</f>
        <v/>
      </c>
      <c r="P1863">
        <f>IFERROR(1 - PERCENTRANK(J:J,J1863),0)</f>
        <v/>
      </c>
      <c r="Q1863">
        <f>IFERROR(PERCENTRANK(K:K,K1863),0)</f>
        <v/>
      </c>
      <c r="R1863">
        <f>L1863*weight1+M1863*weight2+N1863*weight3+O1863*weight4+P1863*weight5+Q1863*weight6</f>
        <v/>
      </c>
    </row>
    <row r="1864" spans="1:18">
      <c r="A1864">
        <f>RANK(R1864,R:R)</f>
        <v/>
      </c>
      <c r="B1864" t="s">
        <v>20841</v>
      </c>
      <c r="C1864">
        <f>VLOOKUP(B1864,'Input - companies list'!B:L,2,FALSE)</f>
        <v/>
      </c>
      <c r="D1864">
        <f>VLOOKUP(B1864,'Input - companies list'!B:L,11,FALSE)</f>
        <v/>
      </c>
      <c r="E1864">
        <f>VLOOKUP(B1864,'Input - companies list'!B:E,4,FALSE)</f>
        <v/>
      </c>
      <c r="F1864">
        <f>SUMIFS('Input - target event report'!H:H,'Input - target event report'!B:B,B1864,'Input - target event report'!D:D, "Private Investment")</f>
        <v/>
      </c>
      <c r="G1864">
        <f>IF(I1864&lt;2, "N/A", (MAXIFS('Input - target event report'!E:E,'Input - target event report'!B:B,B:B,'Input - target event report'!D:D,"Private Investment")-MINIFS('Input - target event report'!E:E,'Input - target event report'!B:B,B:B,'Input - target event report'!D:D,"Private Investment"))/(I1864-1))</f>
        <v/>
      </c>
      <c r="H1864">
        <f>IF(MAXIFS('Input - target event report'!E:E,'Input - target event report'!B:B,B:B,'Input - target event report'!D:D,"Private Investment") = 0, "N/A", TODAY() - MAXIFS('Input - target event report'!E:E,'Input - target event report'!B:B,B:B,'Input - target event report'!D:D,"Private Investment"))</f>
        <v/>
      </c>
      <c r="I1864">
        <f>COUNTIFS('Input - target event report'!B:B,B1864,'Input - target event report'!D:D, "Private Investment")</f>
        <v/>
      </c>
      <c r="J1864">
        <f>INDEX('Input - companies list'!$1:$10000,MATCH(B1864,'Input - companies list'!B:B,0),MATCH("Flow",'Input - companies list'!$1:$1,0 ))</f>
        <v/>
      </c>
      <c r="K1864">
        <f>INDEX('Input - companies list'!$1:$10000,MATCH(B1864,'Input - companies list'!B:B,0),MATCH("Inter-Cluster Connectivity",'Input - companies list'!$1:$1,0 ))</f>
        <v/>
      </c>
      <c r="L1864">
        <f>IFERROR(PERCENTRANK(F:F,F1864),0)</f>
        <v/>
      </c>
      <c r="M1864">
        <f>IFERROR(1 - PERCENTRANK(G:G,G1864),0)</f>
        <v/>
      </c>
      <c r="N1864">
        <f>IFERROR(1 - PERCENTRANK(H:H,H1864),0)</f>
        <v/>
      </c>
      <c r="O1864">
        <f>IFERROR(PERCENTRANK(I:I,I1864),0)</f>
        <v/>
      </c>
      <c r="P1864">
        <f>IFERROR(1 - PERCENTRANK(J:J,J1864),0)</f>
        <v/>
      </c>
      <c r="Q1864">
        <f>IFERROR(PERCENTRANK(K:K,K1864),0)</f>
        <v/>
      </c>
      <c r="R1864">
        <f>L1864*weight1+M1864*weight2+N1864*weight3+O1864*weight4+P1864*weight5+Q1864*weight6</f>
        <v/>
      </c>
    </row>
    <row r="1865" spans="1:18">
      <c r="A1865">
        <f>RANK(R1865,R:R)</f>
        <v/>
      </c>
      <c r="B1865" t="s">
        <v>20851</v>
      </c>
      <c r="C1865">
        <f>VLOOKUP(B1865,'Input - companies list'!B:L,2,FALSE)</f>
        <v/>
      </c>
      <c r="D1865">
        <f>VLOOKUP(B1865,'Input - companies list'!B:L,11,FALSE)</f>
        <v/>
      </c>
      <c r="E1865">
        <f>VLOOKUP(B1865,'Input - companies list'!B:E,4,FALSE)</f>
        <v/>
      </c>
      <c r="F1865">
        <f>SUMIFS('Input - target event report'!H:H,'Input - target event report'!B:B,B1865,'Input - target event report'!D:D, "Private Investment")</f>
        <v/>
      </c>
      <c r="G1865">
        <f>IF(I1865&lt;2, "N/A", (MAXIFS('Input - target event report'!E:E,'Input - target event report'!B:B,B:B,'Input - target event report'!D:D,"Private Investment")-MINIFS('Input - target event report'!E:E,'Input - target event report'!B:B,B:B,'Input - target event report'!D:D,"Private Investment"))/(I1865-1))</f>
        <v/>
      </c>
      <c r="H1865">
        <f>IF(MAXIFS('Input - target event report'!E:E,'Input - target event report'!B:B,B:B,'Input - target event report'!D:D,"Private Investment") = 0, "N/A", TODAY() - MAXIFS('Input - target event report'!E:E,'Input - target event report'!B:B,B:B,'Input - target event report'!D:D,"Private Investment"))</f>
        <v/>
      </c>
      <c r="I1865">
        <f>COUNTIFS('Input - target event report'!B:B,B1865,'Input - target event report'!D:D, "Private Investment")</f>
        <v/>
      </c>
      <c r="J1865">
        <f>INDEX('Input - companies list'!$1:$10000,MATCH(B1865,'Input - companies list'!B:B,0),MATCH("Flow",'Input - companies list'!$1:$1,0 ))</f>
        <v/>
      </c>
      <c r="K1865">
        <f>INDEX('Input - companies list'!$1:$10000,MATCH(B1865,'Input - companies list'!B:B,0),MATCH("Inter-Cluster Connectivity",'Input - companies list'!$1:$1,0 ))</f>
        <v/>
      </c>
      <c r="L1865">
        <f>IFERROR(PERCENTRANK(F:F,F1865),0)</f>
        <v/>
      </c>
      <c r="M1865">
        <f>IFERROR(1 - PERCENTRANK(G:G,G1865),0)</f>
        <v/>
      </c>
      <c r="N1865">
        <f>IFERROR(1 - PERCENTRANK(H:H,H1865),0)</f>
        <v/>
      </c>
      <c r="O1865">
        <f>IFERROR(PERCENTRANK(I:I,I1865),0)</f>
        <v/>
      </c>
      <c r="P1865">
        <f>IFERROR(1 - PERCENTRANK(J:J,J1865),0)</f>
        <v/>
      </c>
      <c r="Q1865">
        <f>IFERROR(PERCENTRANK(K:K,K1865),0)</f>
        <v/>
      </c>
      <c r="R1865">
        <f>L1865*weight1+M1865*weight2+N1865*weight3+O1865*weight4+P1865*weight5+Q1865*weight6</f>
        <v/>
      </c>
    </row>
    <row r="1866" spans="1:18">
      <c r="A1866">
        <f>RANK(R1866,R:R)</f>
        <v/>
      </c>
      <c r="B1866" t="s">
        <v>20862</v>
      </c>
      <c r="C1866">
        <f>VLOOKUP(B1866,'Input - companies list'!B:L,2,FALSE)</f>
        <v/>
      </c>
      <c r="D1866">
        <f>VLOOKUP(B1866,'Input - companies list'!B:L,11,FALSE)</f>
        <v/>
      </c>
      <c r="E1866">
        <f>VLOOKUP(B1866,'Input - companies list'!B:E,4,FALSE)</f>
        <v/>
      </c>
      <c r="F1866">
        <f>SUMIFS('Input - target event report'!H:H,'Input - target event report'!B:B,B1866,'Input - target event report'!D:D, "Private Investment")</f>
        <v/>
      </c>
      <c r="G1866">
        <f>IF(I1866&lt;2, "N/A", (MAXIFS('Input - target event report'!E:E,'Input - target event report'!B:B,B:B,'Input - target event report'!D:D,"Private Investment")-MINIFS('Input - target event report'!E:E,'Input - target event report'!B:B,B:B,'Input - target event report'!D:D,"Private Investment"))/(I1866-1))</f>
        <v/>
      </c>
      <c r="H1866">
        <f>IF(MAXIFS('Input - target event report'!E:E,'Input - target event report'!B:B,B:B,'Input - target event report'!D:D,"Private Investment") = 0, "N/A", TODAY() - MAXIFS('Input - target event report'!E:E,'Input - target event report'!B:B,B:B,'Input - target event report'!D:D,"Private Investment"))</f>
        <v/>
      </c>
      <c r="I1866">
        <f>COUNTIFS('Input - target event report'!B:B,B1866,'Input - target event report'!D:D, "Private Investment")</f>
        <v/>
      </c>
      <c r="J1866">
        <f>INDEX('Input - companies list'!$1:$10000,MATCH(B1866,'Input - companies list'!B:B,0),MATCH("Flow",'Input - companies list'!$1:$1,0 ))</f>
        <v/>
      </c>
      <c r="K1866">
        <f>INDEX('Input - companies list'!$1:$10000,MATCH(B1866,'Input - companies list'!B:B,0),MATCH("Inter-Cluster Connectivity",'Input - companies list'!$1:$1,0 ))</f>
        <v/>
      </c>
      <c r="L1866">
        <f>IFERROR(PERCENTRANK(F:F,F1866),0)</f>
        <v/>
      </c>
      <c r="M1866">
        <f>IFERROR(1 - PERCENTRANK(G:G,G1866),0)</f>
        <v/>
      </c>
      <c r="N1866">
        <f>IFERROR(1 - PERCENTRANK(H:H,H1866),0)</f>
        <v/>
      </c>
      <c r="O1866">
        <f>IFERROR(PERCENTRANK(I:I,I1866),0)</f>
        <v/>
      </c>
      <c r="P1866">
        <f>IFERROR(1 - PERCENTRANK(J:J,J1866),0)</f>
        <v/>
      </c>
      <c r="Q1866">
        <f>IFERROR(PERCENTRANK(K:K,K1866),0)</f>
        <v/>
      </c>
      <c r="R1866">
        <f>L1866*weight1+M1866*weight2+N1866*weight3+O1866*weight4+P1866*weight5+Q1866*weight6</f>
        <v/>
      </c>
    </row>
    <row r="1867" spans="1:18">
      <c r="A1867">
        <f>RANK(R1867,R:R)</f>
        <v/>
      </c>
      <c r="B1867" t="s">
        <v>20872</v>
      </c>
      <c r="C1867">
        <f>VLOOKUP(B1867,'Input - companies list'!B:L,2,FALSE)</f>
        <v/>
      </c>
      <c r="D1867">
        <f>VLOOKUP(B1867,'Input - companies list'!B:L,11,FALSE)</f>
        <v/>
      </c>
      <c r="E1867">
        <f>VLOOKUP(B1867,'Input - companies list'!B:E,4,FALSE)</f>
        <v/>
      </c>
      <c r="F1867">
        <f>SUMIFS('Input - target event report'!H:H,'Input - target event report'!B:B,B1867,'Input - target event report'!D:D, "Private Investment")</f>
        <v/>
      </c>
      <c r="G1867">
        <f>IF(I1867&lt;2, "N/A", (MAXIFS('Input - target event report'!E:E,'Input - target event report'!B:B,B:B,'Input - target event report'!D:D,"Private Investment")-MINIFS('Input - target event report'!E:E,'Input - target event report'!B:B,B:B,'Input - target event report'!D:D,"Private Investment"))/(I1867-1))</f>
        <v/>
      </c>
      <c r="H1867">
        <f>IF(MAXIFS('Input - target event report'!E:E,'Input - target event report'!B:B,B:B,'Input - target event report'!D:D,"Private Investment") = 0, "N/A", TODAY() - MAXIFS('Input - target event report'!E:E,'Input - target event report'!B:B,B:B,'Input - target event report'!D:D,"Private Investment"))</f>
        <v/>
      </c>
      <c r="I1867">
        <f>COUNTIFS('Input - target event report'!B:B,B1867,'Input - target event report'!D:D, "Private Investment")</f>
        <v/>
      </c>
      <c r="J1867">
        <f>INDEX('Input - companies list'!$1:$10000,MATCH(B1867,'Input - companies list'!B:B,0),MATCH("Flow",'Input - companies list'!$1:$1,0 ))</f>
        <v/>
      </c>
      <c r="K1867">
        <f>INDEX('Input - companies list'!$1:$10000,MATCH(B1867,'Input - companies list'!B:B,0),MATCH("Inter-Cluster Connectivity",'Input - companies list'!$1:$1,0 ))</f>
        <v/>
      </c>
      <c r="L1867">
        <f>IFERROR(PERCENTRANK(F:F,F1867),0)</f>
        <v/>
      </c>
      <c r="M1867">
        <f>IFERROR(1 - PERCENTRANK(G:G,G1867),0)</f>
        <v/>
      </c>
      <c r="N1867">
        <f>IFERROR(1 - PERCENTRANK(H:H,H1867),0)</f>
        <v/>
      </c>
      <c r="O1867">
        <f>IFERROR(PERCENTRANK(I:I,I1867),0)</f>
        <v/>
      </c>
      <c r="P1867">
        <f>IFERROR(1 - PERCENTRANK(J:J,J1867),0)</f>
        <v/>
      </c>
      <c r="Q1867">
        <f>IFERROR(PERCENTRANK(K:K,K1867),0)</f>
        <v/>
      </c>
      <c r="R1867">
        <f>L1867*weight1+M1867*weight2+N1867*weight3+O1867*weight4+P1867*weight5+Q1867*weight6</f>
        <v/>
      </c>
    </row>
    <row r="1868" spans="1:18">
      <c r="A1868">
        <f>RANK(R1868,R:R)</f>
        <v/>
      </c>
      <c r="B1868" t="s">
        <v>20883</v>
      </c>
      <c r="C1868">
        <f>VLOOKUP(B1868,'Input - companies list'!B:L,2,FALSE)</f>
        <v/>
      </c>
      <c r="D1868">
        <f>VLOOKUP(B1868,'Input - companies list'!B:L,11,FALSE)</f>
        <v/>
      </c>
      <c r="E1868">
        <f>VLOOKUP(B1868,'Input - companies list'!B:E,4,FALSE)</f>
        <v/>
      </c>
      <c r="F1868">
        <f>SUMIFS('Input - target event report'!H:H,'Input - target event report'!B:B,B1868,'Input - target event report'!D:D, "Private Investment")</f>
        <v/>
      </c>
      <c r="G1868">
        <f>IF(I1868&lt;2, "N/A", (MAXIFS('Input - target event report'!E:E,'Input - target event report'!B:B,B:B,'Input - target event report'!D:D,"Private Investment")-MINIFS('Input - target event report'!E:E,'Input - target event report'!B:B,B:B,'Input - target event report'!D:D,"Private Investment"))/(I1868-1))</f>
        <v/>
      </c>
      <c r="H1868">
        <f>IF(MAXIFS('Input - target event report'!E:E,'Input - target event report'!B:B,B:B,'Input - target event report'!D:D,"Private Investment") = 0, "N/A", TODAY() - MAXIFS('Input - target event report'!E:E,'Input - target event report'!B:B,B:B,'Input - target event report'!D:D,"Private Investment"))</f>
        <v/>
      </c>
      <c r="I1868">
        <f>COUNTIFS('Input - target event report'!B:B,B1868,'Input - target event report'!D:D, "Private Investment")</f>
        <v/>
      </c>
      <c r="J1868">
        <f>INDEX('Input - companies list'!$1:$10000,MATCH(B1868,'Input - companies list'!B:B,0),MATCH("Flow",'Input - companies list'!$1:$1,0 ))</f>
        <v/>
      </c>
      <c r="K1868">
        <f>INDEX('Input - companies list'!$1:$10000,MATCH(B1868,'Input - companies list'!B:B,0),MATCH("Inter-Cluster Connectivity",'Input - companies list'!$1:$1,0 ))</f>
        <v/>
      </c>
      <c r="L1868">
        <f>IFERROR(PERCENTRANK(F:F,F1868),0)</f>
        <v/>
      </c>
      <c r="M1868">
        <f>IFERROR(1 - PERCENTRANK(G:G,G1868),0)</f>
        <v/>
      </c>
      <c r="N1868">
        <f>IFERROR(1 - PERCENTRANK(H:H,H1868),0)</f>
        <v/>
      </c>
      <c r="O1868">
        <f>IFERROR(PERCENTRANK(I:I,I1868),0)</f>
        <v/>
      </c>
      <c r="P1868">
        <f>IFERROR(1 - PERCENTRANK(J:J,J1868),0)</f>
        <v/>
      </c>
      <c r="Q1868">
        <f>IFERROR(PERCENTRANK(K:K,K1868),0)</f>
        <v/>
      </c>
      <c r="R1868">
        <f>L1868*weight1+M1868*weight2+N1868*weight3+O1868*weight4+P1868*weight5+Q1868*weight6</f>
        <v/>
      </c>
    </row>
    <row r="1869" spans="1:18">
      <c r="A1869">
        <f>RANK(R1869,R:R)</f>
        <v/>
      </c>
      <c r="B1869" t="s">
        <v>20893</v>
      </c>
      <c r="C1869">
        <f>VLOOKUP(B1869,'Input - companies list'!B:L,2,FALSE)</f>
        <v/>
      </c>
      <c r="D1869">
        <f>VLOOKUP(B1869,'Input - companies list'!B:L,11,FALSE)</f>
        <v/>
      </c>
      <c r="E1869">
        <f>VLOOKUP(B1869,'Input - companies list'!B:E,4,FALSE)</f>
        <v/>
      </c>
      <c r="F1869">
        <f>SUMIFS('Input - target event report'!H:H,'Input - target event report'!B:B,B1869,'Input - target event report'!D:D, "Private Investment")</f>
        <v/>
      </c>
      <c r="G1869">
        <f>IF(I1869&lt;2, "N/A", (MAXIFS('Input - target event report'!E:E,'Input - target event report'!B:B,B:B,'Input - target event report'!D:D,"Private Investment")-MINIFS('Input - target event report'!E:E,'Input - target event report'!B:B,B:B,'Input - target event report'!D:D,"Private Investment"))/(I1869-1))</f>
        <v/>
      </c>
      <c r="H1869">
        <f>IF(MAXIFS('Input - target event report'!E:E,'Input - target event report'!B:B,B:B,'Input - target event report'!D:D,"Private Investment") = 0, "N/A", TODAY() - MAXIFS('Input - target event report'!E:E,'Input - target event report'!B:B,B:B,'Input - target event report'!D:D,"Private Investment"))</f>
        <v/>
      </c>
      <c r="I1869">
        <f>COUNTIFS('Input - target event report'!B:B,B1869,'Input - target event report'!D:D, "Private Investment")</f>
        <v/>
      </c>
      <c r="J1869">
        <f>INDEX('Input - companies list'!$1:$10000,MATCH(B1869,'Input - companies list'!B:B,0),MATCH("Flow",'Input - companies list'!$1:$1,0 ))</f>
        <v/>
      </c>
      <c r="K1869">
        <f>INDEX('Input - companies list'!$1:$10000,MATCH(B1869,'Input - companies list'!B:B,0),MATCH("Inter-Cluster Connectivity",'Input - companies list'!$1:$1,0 ))</f>
        <v/>
      </c>
      <c r="L1869">
        <f>IFERROR(PERCENTRANK(F:F,F1869),0)</f>
        <v/>
      </c>
      <c r="M1869">
        <f>IFERROR(1 - PERCENTRANK(G:G,G1869),0)</f>
        <v/>
      </c>
      <c r="N1869">
        <f>IFERROR(1 - PERCENTRANK(H:H,H1869),0)</f>
        <v/>
      </c>
      <c r="O1869">
        <f>IFERROR(PERCENTRANK(I:I,I1869),0)</f>
        <v/>
      </c>
      <c r="P1869">
        <f>IFERROR(1 - PERCENTRANK(J:J,J1869),0)</f>
        <v/>
      </c>
      <c r="Q1869">
        <f>IFERROR(PERCENTRANK(K:K,K1869),0)</f>
        <v/>
      </c>
      <c r="R1869">
        <f>L1869*weight1+M1869*weight2+N1869*weight3+O1869*weight4+P1869*weight5+Q1869*weight6</f>
        <v/>
      </c>
    </row>
    <row r="1870" spans="1:18">
      <c r="A1870">
        <f>RANK(R1870,R:R)</f>
        <v/>
      </c>
      <c r="B1870" t="s">
        <v>20904</v>
      </c>
      <c r="C1870">
        <f>VLOOKUP(B1870,'Input - companies list'!B:L,2,FALSE)</f>
        <v/>
      </c>
      <c r="D1870">
        <f>VLOOKUP(B1870,'Input - companies list'!B:L,11,FALSE)</f>
        <v/>
      </c>
      <c r="E1870">
        <f>VLOOKUP(B1870,'Input - companies list'!B:E,4,FALSE)</f>
        <v/>
      </c>
      <c r="F1870">
        <f>SUMIFS('Input - target event report'!H:H,'Input - target event report'!B:B,B1870,'Input - target event report'!D:D, "Private Investment")</f>
        <v/>
      </c>
      <c r="G1870">
        <f>IF(I1870&lt;2, "N/A", (MAXIFS('Input - target event report'!E:E,'Input - target event report'!B:B,B:B,'Input - target event report'!D:D,"Private Investment")-MINIFS('Input - target event report'!E:E,'Input - target event report'!B:B,B:B,'Input - target event report'!D:D,"Private Investment"))/(I1870-1))</f>
        <v/>
      </c>
      <c r="H1870">
        <f>IF(MAXIFS('Input - target event report'!E:E,'Input - target event report'!B:B,B:B,'Input - target event report'!D:D,"Private Investment") = 0, "N/A", TODAY() - MAXIFS('Input - target event report'!E:E,'Input - target event report'!B:B,B:B,'Input - target event report'!D:D,"Private Investment"))</f>
        <v/>
      </c>
      <c r="I1870">
        <f>COUNTIFS('Input - target event report'!B:B,B1870,'Input - target event report'!D:D, "Private Investment")</f>
        <v/>
      </c>
      <c r="J1870">
        <f>INDEX('Input - companies list'!$1:$10000,MATCH(B1870,'Input - companies list'!B:B,0),MATCH("Flow",'Input - companies list'!$1:$1,0 ))</f>
        <v/>
      </c>
      <c r="K1870">
        <f>INDEX('Input - companies list'!$1:$10000,MATCH(B1870,'Input - companies list'!B:B,0),MATCH("Inter-Cluster Connectivity",'Input - companies list'!$1:$1,0 ))</f>
        <v/>
      </c>
      <c r="L1870">
        <f>IFERROR(PERCENTRANK(F:F,F1870),0)</f>
        <v/>
      </c>
      <c r="M1870">
        <f>IFERROR(1 - PERCENTRANK(G:G,G1870),0)</f>
        <v/>
      </c>
      <c r="N1870">
        <f>IFERROR(1 - PERCENTRANK(H:H,H1870),0)</f>
        <v/>
      </c>
      <c r="O1870">
        <f>IFERROR(PERCENTRANK(I:I,I1870),0)</f>
        <v/>
      </c>
      <c r="P1870">
        <f>IFERROR(1 - PERCENTRANK(J:J,J1870),0)</f>
        <v/>
      </c>
      <c r="Q1870">
        <f>IFERROR(PERCENTRANK(K:K,K1870),0)</f>
        <v/>
      </c>
      <c r="R1870">
        <f>L1870*weight1+M1870*weight2+N1870*weight3+O1870*weight4+P1870*weight5+Q1870*weight6</f>
        <v/>
      </c>
    </row>
    <row r="1871" spans="1:18">
      <c r="A1871">
        <f>RANK(R1871,R:R)</f>
        <v/>
      </c>
      <c r="B1871" t="s">
        <v>20914</v>
      </c>
      <c r="C1871">
        <f>VLOOKUP(B1871,'Input - companies list'!B:L,2,FALSE)</f>
        <v/>
      </c>
      <c r="D1871">
        <f>VLOOKUP(B1871,'Input - companies list'!B:L,11,FALSE)</f>
        <v/>
      </c>
      <c r="E1871">
        <f>VLOOKUP(B1871,'Input - companies list'!B:E,4,FALSE)</f>
        <v/>
      </c>
      <c r="F1871">
        <f>SUMIFS('Input - target event report'!H:H,'Input - target event report'!B:B,B1871,'Input - target event report'!D:D, "Private Investment")</f>
        <v/>
      </c>
      <c r="G1871">
        <f>IF(I1871&lt;2, "N/A", (MAXIFS('Input - target event report'!E:E,'Input - target event report'!B:B,B:B,'Input - target event report'!D:D,"Private Investment")-MINIFS('Input - target event report'!E:E,'Input - target event report'!B:B,B:B,'Input - target event report'!D:D,"Private Investment"))/(I1871-1))</f>
        <v/>
      </c>
      <c r="H1871">
        <f>IF(MAXIFS('Input - target event report'!E:E,'Input - target event report'!B:B,B:B,'Input - target event report'!D:D,"Private Investment") = 0, "N/A", TODAY() - MAXIFS('Input - target event report'!E:E,'Input - target event report'!B:B,B:B,'Input - target event report'!D:D,"Private Investment"))</f>
        <v/>
      </c>
      <c r="I1871">
        <f>COUNTIFS('Input - target event report'!B:B,B1871,'Input - target event report'!D:D, "Private Investment")</f>
        <v/>
      </c>
      <c r="J1871">
        <f>INDEX('Input - companies list'!$1:$10000,MATCH(B1871,'Input - companies list'!B:B,0),MATCH("Flow",'Input - companies list'!$1:$1,0 ))</f>
        <v/>
      </c>
      <c r="K1871">
        <f>INDEX('Input - companies list'!$1:$10000,MATCH(B1871,'Input - companies list'!B:B,0),MATCH("Inter-Cluster Connectivity",'Input - companies list'!$1:$1,0 ))</f>
        <v/>
      </c>
      <c r="L1871">
        <f>IFERROR(PERCENTRANK(F:F,F1871),0)</f>
        <v/>
      </c>
      <c r="M1871">
        <f>IFERROR(1 - PERCENTRANK(G:G,G1871),0)</f>
        <v/>
      </c>
      <c r="N1871">
        <f>IFERROR(1 - PERCENTRANK(H:H,H1871),0)</f>
        <v/>
      </c>
      <c r="O1871">
        <f>IFERROR(PERCENTRANK(I:I,I1871),0)</f>
        <v/>
      </c>
      <c r="P1871">
        <f>IFERROR(1 - PERCENTRANK(J:J,J1871),0)</f>
        <v/>
      </c>
      <c r="Q1871">
        <f>IFERROR(PERCENTRANK(K:K,K1871),0)</f>
        <v/>
      </c>
      <c r="R1871">
        <f>L1871*weight1+M1871*weight2+N1871*weight3+O1871*weight4+P1871*weight5+Q1871*weight6</f>
        <v/>
      </c>
    </row>
    <row r="1872" spans="1:18">
      <c r="A1872">
        <f>RANK(R1872,R:R)</f>
        <v/>
      </c>
      <c r="B1872" t="s">
        <v>20925</v>
      </c>
      <c r="C1872">
        <f>VLOOKUP(B1872,'Input - companies list'!B:L,2,FALSE)</f>
        <v/>
      </c>
      <c r="D1872">
        <f>VLOOKUP(B1872,'Input - companies list'!B:L,11,FALSE)</f>
        <v/>
      </c>
      <c r="E1872">
        <f>VLOOKUP(B1872,'Input - companies list'!B:E,4,FALSE)</f>
        <v/>
      </c>
      <c r="F1872">
        <f>SUMIFS('Input - target event report'!H:H,'Input - target event report'!B:B,B1872,'Input - target event report'!D:D, "Private Investment")</f>
        <v/>
      </c>
      <c r="G1872">
        <f>IF(I1872&lt;2, "N/A", (MAXIFS('Input - target event report'!E:E,'Input - target event report'!B:B,B:B,'Input - target event report'!D:D,"Private Investment")-MINIFS('Input - target event report'!E:E,'Input - target event report'!B:B,B:B,'Input - target event report'!D:D,"Private Investment"))/(I1872-1))</f>
        <v/>
      </c>
      <c r="H1872">
        <f>IF(MAXIFS('Input - target event report'!E:E,'Input - target event report'!B:B,B:B,'Input - target event report'!D:D,"Private Investment") = 0, "N/A", TODAY() - MAXIFS('Input - target event report'!E:E,'Input - target event report'!B:B,B:B,'Input - target event report'!D:D,"Private Investment"))</f>
        <v/>
      </c>
      <c r="I1872">
        <f>COUNTIFS('Input - target event report'!B:B,B1872,'Input - target event report'!D:D, "Private Investment")</f>
        <v/>
      </c>
      <c r="J1872">
        <f>INDEX('Input - companies list'!$1:$10000,MATCH(B1872,'Input - companies list'!B:B,0),MATCH("Flow",'Input - companies list'!$1:$1,0 ))</f>
        <v/>
      </c>
      <c r="K1872">
        <f>INDEX('Input - companies list'!$1:$10000,MATCH(B1872,'Input - companies list'!B:B,0),MATCH("Inter-Cluster Connectivity",'Input - companies list'!$1:$1,0 ))</f>
        <v/>
      </c>
      <c r="L1872">
        <f>IFERROR(PERCENTRANK(F:F,F1872),0)</f>
        <v/>
      </c>
      <c r="M1872">
        <f>IFERROR(1 - PERCENTRANK(G:G,G1872),0)</f>
        <v/>
      </c>
      <c r="N1872">
        <f>IFERROR(1 - PERCENTRANK(H:H,H1872),0)</f>
        <v/>
      </c>
      <c r="O1872">
        <f>IFERROR(PERCENTRANK(I:I,I1872),0)</f>
        <v/>
      </c>
      <c r="P1872">
        <f>IFERROR(1 - PERCENTRANK(J:J,J1872),0)</f>
        <v/>
      </c>
      <c r="Q1872">
        <f>IFERROR(PERCENTRANK(K:K,K1872),0)</f>
        <v/>
      </c>
      <c r="R1872">
        <f>L1872*weight1+M1872*weight2+N1872*weight3+O1872*weight4+P1872*weight5+Q1872*weight6</f>
        <v/>
      </c>
    </row>
    <row r="1873" spans="1:18">
      <c r="A1873">
        <f>RANK(R1873,R:R)</f>
        <v/>
      </c>
      <c r="B1873" t="s">
        <v>20935</v>
      </c>
      <c r="C1873">
        <f>VLOOKUP(B1873,'Input - companies list'!B:L,2,FALSE)</f>
        <v/>
      </c>
      <c r="D1873">
        <f>VLOOKUP(B1873,'Input - companies list'!B:L,11,FALSE)</f>
        <v/>
      </c>
      <c r="E1873">
        <f>VLOOKUP(B1873,'Input - companies list'!B:E,4,FALSE)</f>
        <v/>
      </c>
      <c r="F1873">
        <f>SUMIFS('Input - target event report'!H:H,'Input - target event report'!B:B,B1873,'Input - target event report'!D:D, "Private Investment")</f>
        <v/>
      </c>
      <c r="G1873">
        <f>IF(I1873&lt;2, "N/A", (MAXIFS('Input - target event report'!E:E,'Input - target event report'!B:B,B:B,'Input - target event report'!D:D,"Private Investment")-MINIFS('Input - target event report'!E:E,'Input - target event report'!B:B,B:B,'Input - target event report'!D:D,"Private Investment"))/(I1873-1))</f>
        <v/>
      </c>
      <c r="H1873">
        <f>IF(MAXIFS('Input - target event report'!E:E,'Input - target event report'!B:B,B:B,'Input - target event report'!D:D,"Private Investment") = 0, "N/A", TODAY() - MAXIFS('Input - target event report'!E:E,'Input - target event report'!B:B,B:B,'Input - target event report'!D:D,"Private Investment"))</f>
        <v/>
      </c>
      <c r="I1873">
        <f>COUNTIFS('Input - target event report'!B:B,B1873,'Input - target event report'!D:D, "Private Investment")</f>
        <v/>
      </c>
      <c r="J1873">
        <f>INDEX('Input - companies list'!$1:$10000,MATCH(B1873,'Input - companies list'!B:B,0),MATCH("Flow",'Input - companies list'!$1:$1,0 ))</f>
        <v/>
      </c>
      <c r="K1873">
        <f>INDEX('Input - companies list'!$1:$10000,MATCH(B1873,'Input - companies list'!B:B,0),MATCH("Inter-Cluster Connectivity",'Input - companies list'!$1:$1,0 ))</f>
        <v/>
      </c>
      <c r="L1873">
        <f>IFERROR(PERCENTRANK(F:F,F1873),0)</f>
        <v/>
      </c>
      <c r="M1873">
        <f>IFERROR(1 - PERCENTRANK(G:G,G1873),0)</f>
        <v/>
      </c>
      <c r="N1873">
        <f>IFERROR(1 - PERCENTRANK(H:H,H1873),0)</f>
        <v/>
      </c>
      <c r="O1873">
        <f>IFERROR(PERCENTRANK(I:I,I1873),0)</f>
        <v/>
      </c>
      <c r="P1873">
        <f>IFERROR(1 - PERCENTRANK(J:J,J1873),0)</f>
        <v/>
      </c>
      <c r="Q1873">
        <f>IFERROR(PERCENTRANK(K:K,K1873),0)</f>
        <v/>
      </c>
      <c r="R1873">
        <f>L1873*weight1+M1873*weight2+N1873*weight3+O1873*weight4+P1873*weight5+Q1873*weight6</f>
        <v/>
      </c>
    </row>
    <row r="1874" spans="1:18">
      <c r="A1874">
        <f>RANK(R1874,R:R)</f>
        <v/>
      </c>
      <c r="B1874" t="s">
        <v>20944</v>
      </c>
      <c r="C1874">
        <f>VLOOKUP(B1874,'Input - companies list'!B:L,2,FALSE)</f>
        <v/>
      </c>
      <c r="D1874">
        <f>VLOOKUP(B1874,'Input - companies list'!B:L,11,FALSE)</f>
        <v/>
      </c>
      <c r="E1874">
        <f>VLOOKUP(B1874,'Input - companies list'!B:E,4,FALSE)</f>
        <v/>
      </c>
      <c r="F1874">
        <f>SUMIFS('Input - target event report'!H:H,'Input - target event report'!B:B,B1874,'Input - target event report'!D:D, "Private Investment")</f>
        <v/>
      </c>
      <c r="G1874">
        <f>IF(I1874&lt;2, "N/A", (MAXIFS('Input - target event report'!E:E,'Input - target event report'!B:B,B:B,'Input - target event report'!D:D,"Private Investment")-MINIFS('Input - target event report'!E:E,'Input - target event report'!B:B,B:B,'Input - target event report'!D:D,"Private Investment"))/(I1874-1))</f>
        <v/>
      </c>
      <c r="H1874">
        <f>IF(MAXIFS('Input - target event report'!E:E,'Input - target event report'!B:B,B:B,'Input - target event report'!D:D,"Private Investment") = 0, "N/A", TODAY() - MAXIFS('Input - target event report'!E:E,'Input - target event report'!B:B,B:B,'Input - target event report'!D:D,"Private Investment"))</f>
        <v/>
      </c>
      <c r="I1874">
        <f>COUNTIFS('Input - target event report'!B:B,B1874,'Input - target event report'!D:D, "Private Investment")</f>
        <v/>
      </c>
      <c r="J1874">
        <f>INDEX('Input - companies list'!$1:$10000,MATCH(B1874,'Input - companies list'!B:B,0),MATCH("Flow",'Input - companies list'!$1:$1,0 ))</f>
        <v/>
      </c>
      <c r="K1874">
        <f>INDEX('Input - companies list'!$1:$10000,MATCH(B1874,'Input - companies list'!B:B,0),MATCH("Inter-Cluster Connectivity",'Input - companies list'!$1:$1,0 ))</f>
        <v/>
      </c>
      <c r="L1874">
        <f>IFERROR(PERCENTRANK(F:F,F1874),0)</f>
        <v/>
      </c>
      <c r="M1874">
        <f>IFERROR(1 - PERCENTRANK(G:G,G1874),0)</f>
        <v/>
      </c>
      <c r="N1874">
        <f>IFERROR(1 - PERCENTRANK(H:H,H1874),0)</f>
        <v/>
      </c>
      <c r="O1874">
        <f>IFERROR(PERCENTRANK(I:I,I1874),0)</f>
        <v/>
      </c>
      <c r="P1874">
        <f>IFERROR(1 - PERCENTRANK(J:J,J1874),0)</f>
        <v/>
      </c>
      <c r="Q1874">
        <f>IFERROR(PERCENTRANK(K:K,K1874),0)</f>
        <v/>
      </c>
      <c r="R1874">
        <f>L1874*weight1+M1874*weight2+N1874*weight3+O1874*weight4+P1874*weight5+Q1874*weight6</f>
        <v/>
      </c>
    </row>
    <row r="1875" spans="1:18">
      <c r="A1875">
        <f>RANK(R1875,R:R)</f>
        <v/>
      </c>
      <c r="B1875" t="s">
        <v>20955</v>
      </c>
      <c r="C1875">
        <f>VLOOKUP(B1875,'Input - companies list'!B:L,2,FALSE)</f>
        <v/>
      </c>
      <c r="D1875">
        <f>VLOOKUP(B1875,'Input - companies list'!B:L,11,FALSE)</f>
        <v/>
      </c>
      <c r="E1875">
        <f>VLOOKUP(B1875,'Input - companies list'!B:E,4,FALSE)</f>
        <v/>
      </c>
      <c r="F1875">
        <f>SUMIFS('Input - target event report'!H:H,'Input - target event report'!B:B,B1875,'Input - target event report'!D:D, "Private Investment")</f>
        <v/>
      </c>
      <c r="G1875">
        <f>IF(I1875&lt;2, "N/A", (MAXIFS('Input - target event report'!E:E,'Input - target event report'!B:B,B:B,'Input - target event report'!D:D,"Private Investment")-MINIFS('Input - target event report'!E:E,'Input - target event report'!B:B,B:B,'Input - target event report'!D:D,"Private Investment"))/(I1875-1))</f>
        <v/>
      </c>
      <c r="H1875">
        <f>IF(MAXIFS('Input - target event report'!E:E,'Input - target event report'!B:B,B:B,'Input - target event report'!D:D,"Private Investment") = 0, "N/A", TODAY() - MAXIFS('Input - target event report'!E:E,'Input - target event report'!B:B,B:B,'Input - target event report'!D:D,"Private Investment"))</f>
        <v/>
      </c>
      <c r="I1875">
        <f>COUNTIFS('Input - target event report'!B:B,B1875,'Input - target event report'!D:D, "Private Investment")</f>
        <v/>
      </c>
      <c r="J1875">
        <f>INDEX('Input - companies list'!$1:$10000,MATCH(B1875,'Input - companies list'!B:B,0),MATCH("Flow",'Input - companies list'!$1:$1,0 ))</f>
        <v/>
      </c>
      <c r="K1875">
        <f>INDEX('Input - companies list'!$1:$10000,MATCH(B1875,'Input - companies list'!B:B,0),MATCH("Inter-Cluster Connectivity",'Input - companies list'!$1:$1,0 ))</f>
        <v/>
      </c>
      <c r="L1875">
        <f>IFERROR(PERCENTRANK(F:F,F1875),0)</f>
        <v/>
      </c>
      <c r="M1875">
        <f>IFERROR(1 - PERCENTRANK(G:G,G1875),0)</f>
        <v/>
      </c>
      <c r="N1875">
        <f>IFERROR(1 - PERCENTRANK(H:H,H1875),0)</f>
        <v/>
      </c>
      <c r="O1875">
        <f>IFERROR(PERCENTRANK(I:I,I1875),0)</f>
        <v/>
      </c>
      <c r="P1875">
        <f>IFERROR(1 - PERCENTRANK(J:J,J1875),0)</f>
        <v/>
      </c>
      <c r="Q1875">
        <f>IFERROR(PERCENTRANK(K:K,K1875),0)</f>
        <v/>
      </c>
      <c r="R1875">
        <f>L1875*weight1+M1875*weight2+N1875*weight3+O1875*weight4+P1875*weight5+Q1875*weight6</f>
        <v/>
      </c>
    </row>
    <row r="1876" spans="1:18">
      <c r="A1876">
        <f>RANK(R1876,R:R)</f>
        <v/>
      </c>
      <c r="B1876" t="s">
        <v>20962</v>
      </c>
      <c r="C1876">
        <f>VLOOKUP(B1876,'Input - companies list'!B:L,2,FALSE)</f>
        <v/>
      </c>
      <c r="D1876">
        <f>VLOOKUP(B1876,'Input - companies list'!B:L,11,FALSE)</f>
        <v/>
      </c>
      <c r="E1876">
        <f>VLOOKUP(B1876,'Input - companies list'!B:E,4,FALSE)</f>
        <v/>
      </c>
      <c r="F1876">
        <f>SUMIFS('Input - target event report'!H:H,'Input - target event report'!B:B,B1876,'Input - target event report'!D:D, "Private Investment")</f>
        <v/>
      </c>
      <c r="G1876">
        <f>IF(I1876&lt;2, "N/A", (MAXIFS('Input - target event report'!E:E,'Input - target event report'!B:B,B:B,'Input - target event report'!D:D,"Private Investment")-MINIFS('Input - target event report'!E:E,'Input - target event report'!B:B,B:B,'Input - target event report'!D:D,"Private Investment"))/(I1876-1))</f>
        <v/>
      </c>
      <c r="H1876">
        <f>IF(MAXIFS('Input - target event report'!E:E,'Input - target event report'!B:B,B:B,'Input - target event report'!D:D,"Private Investment") = 0, "N/A", TODAY() - MAXIFS('Input - target event report'!E:E,'Input - target event report'!B:B,B:B,'Input - target event report'!D:D,"Private Investment"))</f>
        <v/>
      </c>
      <c r="I1876">
        <f>COUNTIFS('Input - target event report'!B:B,B1876,'Input - target event report'!D:D, "Private Investment")</f>
        <v/>
      </c>
      <c r="J1876">
        <f>INDEX('Input - companies list'!$1:$10000,MATCH(B1876,'Input - companies list'!B:B,0),MATCH("Flow",'Input - companies list'!$1:$1,0 ))</f>
        <v/>
      </c>
      <c r="K1876">
        <f>INDEX('Input - companies list'!$1:$10000,MATCH(B1876,'Input - companies list'!B:B,0),MATCH("Inter-Cluster Connectivity",'Input - companies list'!$1:$1,0 ))</f>
        <v/>
      </c>
      <c r="L1876">
        <f>IFERROR(PERCENTRANK(F:F,F1876),0)</f>
        <v/>
      </c>
      <c r="M1876">
        <f>IFERROR(1 - PERCENTRANK(G:G,G1876),0)</f>
        <v/>
      </c>
      <c r="N1876">
        <f>IFERROR(1 - PERCENTRANK(H:H,H1876),0)</f>
        <v/>
      </c>
      <c r="O1876">
        <f>IFERROR(PERCENTRANK(I:I,I1876),0)</f>
        <v/>
      </c>
      <c r="P1876">
        <f>IFERROR(1 - PERCENTRANK(J:J,J1876),0)</f>
        <v/>
      </c>
      <c r="Q1876">
        <f>IFERROR(PERCENTRANK(K:K,K1876),0)</f>
        <v/>
      </c>
      <c r="R1876">
        <f>L1876*weight1+M1876*weight2+N1876*weight3+O1876*weight4+P1876*weight5+Q1876*weight6</f>
        <v/>
      </c>
    </row>
    <row r="1877" spans="1:18">
      <c r="A1877">
        <f>RANK(R1877,R:R)</f>
        <v/>
      </c>
      <c r="B1877" t="s">
        <v>20972</v>
      </c>
      <c r="C1877">
        <f>VLOOKUP(B1877,'Input - companies list'!B:L,2,FALSE)</f>
        <v/>
      </c>
      <c r="D1877">
        <f>VLOOKUP(B1877,'Input - companies list'!B:L,11,FALSE)</f>
        <v/>
      </c>
      <c r="E1877">
        <f>VLOOKUP(B1877,'Input - companies list'!B:E,4,FALSE)</f>
        <v/>
      </c>
      <c r="F1877">
        <f>SUMIFS('Input - target event report'!H:H,'Input - target event report'!B:B,B1877,'Input - target event report'!D:D, "Private Investment")</f>
        <v/>
      </c>
      <c r="G1877">
        <f>IF(I1877&lt;2, "N/A", (MAXIFS('Input - target event report'!E:E,'Input - target event report'!B:B,B:B,'Input - target event report'!D:D,"Private Investment")-MINIFS('Input - target event report'!E:E,'Input - target event report'!B:B,B:B,'Input - target event report'!D:D,"Private Investment"))/(I1877-1))</f>
        <v/>
      </c>
      <c r="H1877">
        <f>IF(MAXIFS('Input - target event report'!E:E,'Input - target event report'!B:B,B:B,'Input - target event report'!D:D,"Private Investment") = 0, "N/A", TODAY() - MAXIFS('Input - target event report'!E:E,'Input - target event report'!B:B,B:B,'Input - target event report'!D:D,"Private Investment"))</f>
        <v/>
      </c>
      <c r="I1877">
        <f>COUNTIFS('Input - target event report'!B:B,B1877,'Input - target event report'!D:D, "Private Investment")</f>
        <v/>
      </c>
      <c r="J1877">
        <f>INDEX('Input - companies list'!$1:$10000,MATCH(B1877,'Input - companies list'!B:B,0),MATCH("Flow",'Input - companies list'!$1:$1,0 ))</f>
        <v/>
      </c>
      <c r="K1877">
        <f>INDEX('Input - companies list'!$1:$10000,MATCH(B1877,'Input - companies list'!B:B,0),MATCH("Inter-Cluster Connectivity",'Input - companies list'!$1:$1,0 ))</f>
        <v/>
      </c>
      <c r="L1877">
        <f>IFERROR(PERCENTRANK(F:F,F1877),0)</f>
        <v/>
      </c>
      <c r="M1877">
        <f>IFERROR(1 - PERCENTRANK(G:G,G1877),0)</f>
        <v/>
      </c>
      <c r="N1877">
        <f>IFERROR(1 - PERCENTRANK(H:H,H1877),0)</f>
        <v/>
      </c>
      <c r="O1877">
        <f>IFERROR(PERCENTRANK(I:I,I1877),0)</f>
        <v/>
      </c>
      <c r="P1877">
        <f>IFERROR(1 - PERCENTRANK(J:J,J1877),0)</f>
        <v/>
      </c>
      <c r="Q1877">
        <f>IFERROR(PERCENTRANK(K:K,K1877),0)</f>
        <v/>
      </c>
      <c r="R1877">
        <f>L1877*weight1+M1877*weight2+N1877*weight3+O1877*weight4+P1877*weight5+Q1877*weight6</f>
        <v/>
      </c>
    </row>
    <row r="1878" spans="1:18">
      <c r="A1878">
        <f>RANK(R1878,R:R)</f>
        <v/>
      </c>
      <c r="B1878" t="s">
        <v>20983</v>
      </c>
      <c r="C1878">
        <f>VLOOKUP(B1878,'Input - companies list'!B:L,2,FALSE)</f>
        <v/>
      </c>
      <c r="D1878">
        <f>VLOOKUP(B1878,'Input - companies list'!B:L,11,FALSE)</f>
        <v/>
      </c>
      <c r="E1878">
        <f>VLOOKUP(B1878,'Input - companies list'!B:E,4,FALSE)</f>
        <v/>
      </c>
      <c r="F1878">
        <f>SUMIFS('Input - target event report'!H:H,'Input - target event report'!B:B,B1878,'Input - target event report'!D:D, "Private Investment")</f>
        <v/>
      </c>
      <c r="G1878">
        <f>IF(I1878&lt;2, "N/A", (MAXIFS('Input - target event report'!E:E,'Input - target event report'!B:B,B:B,'Input - target event report'!D:D,"Private Investment")-MINIFS('Input - target event report'!E:E,'Input - target event report'!B:B,B:B,'Input - target event report'!D:D,"Private Investment"))/(I1878-1))</f>
        <v/>
      </c>
      <c r="H1878">
        <f>IF(MAXIFS('Input - target event report'!E:E,'Input - target event report'!B:B,B:B,'Input - target event report'!D:D,"Private Investment") = 0, "N/A", TODAY() - MAXIFS('Input - target event report'!E:E,'Input - target event report'!B:B,B:B,'Input - target event report'!D:D,"Private Investment"))</f>
        <v/>
      </c>
      <c r="I1878">
        <f>COUNTIFS('Input - target event report'!B:B,B1878,'Input - target event report'!D:D, "Private Investment")</f>
        <v/>
      </c>
      <c r="J1878">
        <f>INDEX('Input - companies list'!$1:$10000,MATCH(B1878,'Input - companies list'!B:B,0),MATCH("Flow",'Input - companies list'!$1:$1,0 ))</f>
        <v/>
      </c>
      <c r="K1878">
        <f>INDEX('Input - companies list'!$1:$10000,MATCH(B1878,'Input - companies list'!B:B,0),MATCH("Inter-Cluster Connectivity",'Input - companies list'!$1:$1,0 ))</f>
        <v/>
      </c>
      <c r="L1878">
        <f>IFERROR(PERCENTRANK(F:F,F1878),0)</f>
        <v/>
      </c>
      <c r="M1878">
        <f>IFERROR(1 - PERCENTRANK(G:G,G1878),0)</f>
        <v/>
      </c>
      <c r="N1878">
        <f>IFERROR(1 - PERCENTRANK(H:H,H1878),0)</f>
        <v/>
      </c>
      <c r="O1878">
        <f>IFERROR(PERCENTRANK(I:I,I1878),0)</f>
        <v/>
      </c>
      <c r="P1878">
        <f>IFERROR(1 - PERCENTRANK(J:J,J1878),0)</f>
        <v/>
      </c>
      <c r="Q1878">
        <f>IFERROR(PERCENTRANK(K:K,K1878),0)</f>
        <v/>
      </c>
      <c r="R1878">
        <f>L1878*weight1+M1878*weight2+N1878*weight3+O1878*weight4+P1878*weight5+Q1878*weight6</f>
        <v/>
      </c>
    </row>
    <row r="1879" spans="1:18">
      <c r="A1879">
        <f>RANK(R1879,R:R)</f>
        <v/>
      </c>
      <c r="B1879" t="s">
        <v>20994</v>
      </c>
      <c r="C1879">
        <f>VLOOKUP(B1879,'Input - companies list'!B:L,2,FALSE)</f>
        <v/>
      </c>
      <c r="D1879">
        <f>VLOOKUP(B1879,'Input - companies list'!B:L,11,FALSE)</f>
        <v/>
      </c>
      <c r="E1879">
        <f>VLOOKUP(B1879,'Input - companies list'!B:E,4,FALSE)</f>
        <v/>
      </c>
      <c r="F1879">
        <f>SUMIFS('Input - target event report'!H:H,'Input - target event report'!B:B,B1879,'Input - target event report'!D:D, "Private Investment")</f>
        <v/>
      </c>
      <c r="G1879">
        <f>IF(I1879&lt;2, "N/A", (MAXIFS('Input - target event report'!E:E,'Input - target event report'!B:B,B:B,'Input - target event report'!D:D,"Private Investment")-MINIFS('Input - target event report'!E:E,'Input - target event report'!B:B,B:B,'Input - target event report'!D:D,"Private Investment"))/(I1879-1))</f>
        <v/>
      </c>
      <c r="H1879">
        <f>IF(MAXIFS('Input - target event report'!E:E,'Input - target event report'!B:B,B:B,'Input - target event report'!D:D,"Private Investment") = 0, "N/A", TODAY() - MAXIFS('Input - target event report'!E:E,'Input - target event report'!B:B,B:B,'Input - target event report'!D:D,"Private Investment"))</f>
        <v/>
      </c>
      <c r="I1879">
        <f>COUNTIFS('Input - target event report'!B:B,B1879,'Input - target event report'!D:D, "Private Investment")</f>
        <v/>
      </c>
      <c r="J1879">
        <f>INDEX('Input - companies list'!$1:$10000,MATCH(B1879,'Input - companies list'!B:B,0),MATCH("Flow",'Input - companies list'!$1:$1,0 ))</f>
        <v/>
      </c>
      <c r="K1879">
        <f>INDEX('Input - companies list'!$1:$10000,MATCH(B1879,'Input - companies list'!B:B,0),MATCH("Inter-Cluster Connectivity",'Input - companies list'!$1:$1,0 ))</f>
        <v/>
      </c>
      <c r="L1879">
        <f>IFERROR(PERCENTRANK(F:F,F1879),0)</f>
        <v/>
      </c>
      <c r="M1879">
        <f>IFERROR(1 - PERCENTRANK(G:G,G1879),0)</f>
        <v/>
      </c>
      <c r="N1879">
        <f>IFERROR(1 - PERCENTRANK(H:H,H1879),0)</f>
        <v/>
      </c>
      <c r="O1879">
        <f>IFERROR(PERCENTRANK(I:I,I1879),0)</f>
        <v/>
      </c>
      <c r="P1879">
        <f>IFERROR(1 - PERCENTRANK(J:J,J1879),0)</f>
        <v/>
      </c>
      <c r="Q1879">
        <f>IFERROR(PERCENTRANK(K:K,K1879),0)</f>
        <v/>
      </c>
      <c r="R1879">
        <f>L1879*weight1+M1879*weight2+N1879*weight3+O1879*weight4+P1879*weight5+Q1879*weight6</f>
        <v/>
      </c>
    </row>
    <row r="1880" spans="1:18">
      <c r="A1880">
        <f>RANK(R1880,R:R)</f>
        <v/>
      </c>
      <c r="B1880" t="s">
        <v>21004</v>
      </c>
      <c r="C1880">
        <f>VLOOKUP(B1880,'Input - companies list'!B:L,2,FALSE)</f>
        <v/>
      </c>
      <c r="D1880">
        <f>VLOOKUP(B1880,'Input - companies list'!B:L,11,FALSE)</f>
        <v/>
      </c>
      <c r="E1880">
        <f>VLOOKUP(B1880,'Input - companies list'!B:E,4,FALSE)</f>
        <v/>
      </c>
      <c r="F1880">
        <f>SUMIFS('Input - target event report'!H:H,'Input - target event report'!B:B,B1880,'Input - target event report'!D:D, "Private Investment")</f>
        <v/>
      </c>
      <c r="G1880">
        <f>IF(I1880&lt;2, "N/A", (MAXIFS('Input - target event report'!E:E,'Input - target event report'!B:B,B:B,'Input - target event report'!D:D,"Private Investment")-MINIFS('Input - target event report'!E:E,'Input - target event report'!B:B,B:B,'Input - target event report'!D:D,"Private Investment"))/(I1880-1))</f>
        <v/>
      </c>
      <c r="H1880">
        <f>IF(MAXIFS('Input - target event report'!E:E,'Input - target event report'!B:B,B:B,'Input - target event report'!D:D,"Private Investment") = 0, "N/A", TODAY() - MAXIFS('Input - target event report'!E:E,'Input - target event report'!B:B,B:B,'Input - target event report'!D:D,"Private Investment"))</f>
        <v/>
      </c>
      <c r="I1880">
        <f>COUNTIFS('Input - target event report'!B:B,B1880,'Input - target event report'!D:D, "Private Investment")</f>
        <v/>
      </c>
      <c r="J1880">
        <f>INDEX('Input - companies list'!$1:$10000,MATCH(B1880,'Input - companies list'!B:B,0),MATCH("Flow",'Input - companies list'!$1:$1,0 ))</f>
        <v/>
      </c>
      <c r="K1880">
        <f>INDEX('Input - companies list'!$1:$10000,MATCH(B1880,'Input - companies list'!B:B,0),MATCH("Inter-Cluster Connectivity",'Input - companies list'!$1:$1,0 ))</f>
        <v/>
      </c>
      <c r="L1880">
        <f>IFERROR(PERCENTRANK(F:F,F1880),0)</f>
        <v/>
      </c>
      <c r="M1880">
        <f>IFERROR(1 - PERCENTRANK(G:G,G1880),0)</f>
        <v/>
      </c>
      <c r="N1880">
        <f>IFERROR(1 - PERCENTRANK(H:H,H1880),0)</f>
        <v/>
      </c>
      <c r="O1880">
        <f>IFERROR(PERCENTRANK(I:I,I1880),0)</f>
        <v/>
      </c>
      <c r="P1880">
        <f>IFERROR(1 - PERCENTRANK(J:J,J1880),0)</f>
        <v/>
      </c>
      <c r="Q1880">
        <f>IFERROR(PERCENTRANK(K:K,K1880),0)</f>
        <v/>
      </c>
      <c r="R1880">
        <f>L1880*weight1+M1880*weight2+N1880*weight3+O1880*weight4+P1880*weight5+Q1880*weight6</f>
        <v/>
      </c>
    </row>
    <row r="1881" spans="1:18">
      <c r="A1881">
        <f>RANK(R1881,R:R)</f>
        <v/>
      </c>
      <c r="B1881" t="s">
        <v>21012</v>
      </c>
      <c r="C1881">
        <f>VLOOKUP(B1881,'Input - companies list'!B:L,2,FALSE)</f>
        <v/>
      </c>
      <c r="D1881">
        <f>VLOOKUP(B1881,'Input - companies list'!B:L,11,FALSE)</f>
        <v/>
      </c>
      <c r="E1881">
        <f>VLOOKUP(B1881,'Input - companies list'!B:E,4,FALSE)</f>
        <v/>
      </c>
      <c r="F1881">
        <f>SUMIFS('Input - target event report'!H:H,'Input - target event report'!B:B,B1881,'Input - target event report'!D:D, "Private Investment")</f>
        <v/>
      </c>
      <c r="G1881">
        <f>IF(I1881&lt;2, "N/A", (MAXIFS('Input - target event report'!E:E,'Input - target event report'!B:B,B:B,'Input - target event report'!D:D,"Private Investment")-MINIFS('Input - target event report'!E:E,'Input - target event report'!B:B,B:B,'Input - target event report'!D:D,"Private Investment"))/(I1881-1))</f>
        <v/>
      </c>
      <c r="H1881">
        <f>IF(MAXIFS('Input - target event report'!E:E,'Input - target event report'!B:B,B:B,'Input - target event report'!D:D,"Private Investment") = 0, "N/A", TODAY() - MAXIFS('Input - target event report'!E:E,'Input - target event report'!B:B,B:B,'Input - target event report'!D:D,"Private Investment"))</f>
        <v/>
      </c>
      <c r="I1881">
        <f>COUNTIFS('Input - target event report'!B:B,B1881,'Input - target event report'!D:D, "Private Investment")</f>
        <v/>
      </c>
      <c r="J1881">
        <f>INDEX('Input - companies list'!$1:$10000,MATCH(B1881,'Input - companies list'!B:B,0),MATCH("Flow",'Input - companies list'!$1:$1,0 ))</f>
        <v/>
      </c>
      <c r="K1881">
        <f>INDEX('Input - companies list'!$1:$10000,MATCH(B1881,'Input - companies list'!B:B,0),MATCH("Inter-Cluster Connectivity",'Input - companies list'!$1:$1,0 ))</f>
        <v/>
      </c>
      <c r="L1881">
        <f>IFERROR(PERCENTRANK(F:F,F1881),0)</f>
        <v/>
      </c>
      <c r="M1881">
        <f>IFERROR(1 - PERCENTRANK(G:G,G1881),0)</f>
        <v/>
      </c>
      <c r="N1881">
        <f>IFERROR(1 - PERCENTRANK(H:H,H1881),0)</f>
        <v/>
      </c>
      <c r="O1881">
        <f>IFERROR(PERCENTRANK(I:I,I1881),0)</f>
        <v/>
      </c>
      <c r="P1881">
        <f>IFERROR(1 - PERCENTRANK(J:J,J1881),0)</f>
        <v/>
      </c>
      <c r="Q1881">
        <f>IFERROR(PERCENTRANK(K:K,K1881),0)</f>
        <v/>
      </c>
      <c r="R1881">
        <f>L1881*weight1+M1881*weight2+N1881*weight3+O1881*weight4+P1881*weight5+Q1881*weight6</f>
        <v/>
      </c>
    </row>
    <row r="1882" spans="1:18">
      <c r="A1882">
        <f>RANK(R1882,R:R)</f>
        <v/>
      </c>
      <c r="B1882" t="s">
        <v>21017</v>
      </c>
      <c r="C1882">
        <f>VLOOKUP(B1882,'Input - companies list'!B:L,2,FALSE)</f>
        <v/>
      </c>
      <c r="D1882">
        <f>VLOOKUP(B1882,'Input - companies list'!B:L,11,FALSE)</f>
        <v/>
      </c>
      <c r="E1882">
        <f>VLOOKUP(B1882,'Input - companies list'!B:E,4,FALSE)</f>
        <v/>
      </c>
      <c r="F1882">
        <f>SUMIFS('Input - target event report'!H:H,'Input - target event report'!B:B,B1882,'Input - target event report'!D:D, "Private Investment")</f>
        <v/>
      </c>
      <c r="G1882">
        <f>IF(I1882&lt;2, "N/A", (MAXIFS('Input - target event report'!E:E,'Input - target event report'!B:B,B:B,'Input - target event report'!D:D,"Private Investment")-MINIFS('Input - target event report'!E:E,'Input - target event report'!B:B,B:B,'Input - target event report'!D:D,"Private Investment"))/(I1882-1))</f>
        <v/>
      </c>
      <c r="H1882">
        <f>IF(MAXIFS('Input - target event report'!E:E,'Input - target event report'!B:B,B:B,'Input - target event report'!D:D,"Private Investment") = 0, "N/A", TODAY() - MAXIFS('Input - target event report'!E:E,'Input - target event report'!B:B,B:B,'Input - target event report'!D:D,"Private Investment"))</f>
        <v/>
      </c>
      <c r="I1882">
        <f>COUNTIFS('Input - target event report'!B:B,B1882,'Input - target event report'!D:D, "Private Investment")</f>
        <v/>
      </c>
      <c r="J1882">
        <f>INDEX('Input - companies list'!$1:$10000,MATCH(B1882,'Input - companies list'!B:B,0),MATCH("Flow",'Input - companies list'!$1:$1,0 ))</f>
        <v/>
      </c>
      <c r="K1882">
        <f>INDEX('Input - companies list'!$1:$10000,MATCH(B1882,'Input - companies list'!B:B,0),MATCH("Inter-Cluster Connectivity",'Input - companies list'!$1:$1,0 ))</f>
        <v/>
      </c>
      <c r="L1882">
        <f>IFERROR(PERCENTRANK(F:F,F1882),0)</f>
        <v/>
      </c>
      <c r="M1882">
        <f>IFERROR(1 - PERCENTRANK(G:G,G1882),0)</f>
        <v/>
      </c>
      <c r="N1882">
        <f>IFERROR(1 - PERCENTRANK(H:H,H1882),0)</f>
        <v/>
      </c>
      <c r="O1882">
        <f>IFERROR(PERCENTRANK(I:I,I1882),0)</f>
        <v/>
      </c>
      <c r="P1882">
        <f>IFERROR(1 - PERCENTRANK(J:J,J1882),0)</f>
        <v/>
      </c>
      <c r="Q1882">
        <f>IFERROR(PERCENTRANK(K:K,K1882),0)</f>
        <v/>
      </c>
      <c r="R1882">
        <f>L1882*weight1+M1882*weight2+N1882*weight3+O1882*weight4+P1882*weight5+Q1882*weight6</f>
        <v/>
      </c>
    </row>
    <row r="1883" spans="1:18">
      <c r="A1883">
        <f>RANK(R1883,R:R)</f>
        <v/>
      </c>
      <c r="B1883" t="s">
        <v>21028</v>
      </c>
      <c r="C1883">
        <f>VLOOKUP(B1883,'Input - companies list'!B:L,2,FALSE)</f>
        <v/>
      </c>
      <c r="D1883">
        <f>VLOOKUP(B1883,'Input - companies list'!B:L,11,FALSE)</f>
        <v/>
      </c>
      <c r="E1883">
        <f>VLOOKUP(B1883,'Input - companies list'!B:E,4,FALSE)</f>
        <v/>
      </c>
      <c r="F1883">
        <f>SUMIFS('Input - target event report'!H:H,'Input - target event report'!B:B,B1883,'Input - target event report'!D:D, "Private Investment")</f>
        <v/>
      </c>
      <c r="G1883">
        <f>IF(I1883&lt;2, "N/A", (MAXIFS('Input - target event report'!E:E,'Input - target event report'!B:B,B:B,'Input - target event report'!D:D,"Private Investment")-MINIFS('Input - target event report'!E:E,'Input - target event report'!B:B,B:B,'Input - target event report'!D:D,"Private Investment"))/(I1883-1))</f>
        <v/>
      </c>
      <c r="H1883">
        <f>IF(MAXIFS('Input - target event report'!E:E,'Input - target event report'!B:B,B:B,'Input - target event report'!D:D,"Private Investment") = 0, "N/A", TODAY() - MAXIFS('Input - target event report'!E:E,'Input - target event report'!B:B,B:B,'Input - target event report'!D:D,"Private Investment"))</f>
        <v/>
      </c>
      <c r="I1883">
        <f>COUNTIFS('Input - target event report'!B:B,B1883,'Input - target event report'!D:D, "Private Investment")</f>
        <v/>
      </c>
      <c r="J1883">
        <f>INDEX('Input - companies list'!$1:$10000,MATCH(B1883,'Input - companies list'!B:B,0),MATCH("Flow",'Input - companies list'!$1:$1,0 ))</f>
        <v/>
      </c>
      <c r="K1883">
        <f>INDEX('Input - companies list'!$1:$10000,MATCH(B1883,'Input - companies list'!B:B,0),MATCH("Inter-Cluster Connectivity",'Input - companies list'!$1:$1,0 ))</f>
        <v/>
      </c>
      <c r="L1883">
        <f>IFERROR(PERCENTRANK(F:F,F1883),0)</f>
        <v/>
      </c>
      <c r="M1883">
        <f>IFERROR(1 - PERCENTRANK(G:G,G1883),0)</f>
        <v/>
      </c>
      <c r="N1883">
        <f>IFERROR(1 - PERCENTRANK(H:H,H1883),0)</f>
        <v/>
      </c>
      <c r="O1883">
        <f>IFERROR(PERCENTRANK(I:I,I1883),0)</f>
        <v/>
      </c>
      <c r="P1883">
        <f>IFERROR(1 - PERCENTRANK(J:J,J1883),0)</f>
        <v/>
      </c>
      <c r="Q1883">
        <f>IFERROR(PERCENTRANK(K:K,K1883),0)</f>
        <v/>
      </c>
      <c r="R1883">
        <f>L1883*weight1+M1883*weight2+N1883*weight3+O1883*weight4+P1883*weight5+Q1883*weight6</f>
        <v/>
      </c>
    </row>
    <row r="1884" spans="1:18">
      <c r="A1884">
        <f>RANK(R1884,R:R)</f>
        <v/>
      </c>
      <c r="B1884" t="s">
        <v>21040</v>
      </c>
      <c r="C1884">
        <f>VLOOKUP(B1884,'Input - companies list'!B:L,2,FALSE)</f>
        <v/>
      </c>
      <c r="D1884">
        <f>VLOOKUP(B1884,'Input - companies list'!B:L,11,FALSE)</f>
        <v/>
      </c>
      <c r="E1884">
        <f>VLOOKUP(B1884,'Input - companies list'!B:E,4,FALSE)</f>
        <v/>
      </c>
      <c r="F1884">
        <f>SUMIFS('Input - target event report'!H:H,'Input - target event report'!B:B,B1884,'Input - target event report'!D:D, "Private Investment")</f>
        <v/>
      </c>
      <c r="G1884">
        <f>IF(I1884&lt;2, "N/A", (MAXIFS('Input - target event report'!E:E,'Input - target event report'!B:B,B:B,'Input - target event report'!D:D,"Private Investment")-MINIFS('Input - target event report'!E:E,'Input - target event report'!B:B,B:B,'Input - target event report'!D:D,"Private Investment"))/(I1884-1))</f>
        <v/>
      </c>
      <c r="H1884">
        <f>IF(MAXIFS('Input - target event report'!E:E,'Input - target event report'!B:B,B:B,'Input - target event report'!D:D,"Private Investment") = 0, "N/A", TODAY() - MAXIFS('Input - target event report'!E:E,'Input - target event report'!B:B,B:B,'Input - target event report'!D:D,"Private Investment"))</f>
        <v/>
      </c>
      <c r="I1884">
        <f>COUNTIFS('Input - target event report'!B:B,B1884,'Input - target event report'!D:D, "Private Investment")</f>
        <v/>
      </c>
      <c r="J1884">
        <f>INDEX('Input - companies list'!$1:$10000,MATCH(B1884,'Input - companies list'!B:B,0),MATCH("Flow",'Input - companies list'!$1:$1,0 ))</f>
        <v/>
      </c>
      <c r="K1884">
        <f>INDEX('Input - companies list'!$1:$10000,MATCH(B1884,'Input - companies list'!B:B,0),MATCH("Inter-Cluster Connectivity",'Input - companies list'!$1:$1,0 ))</f>
        <v/>
      </c>
      <c r="L1884">
        <f>IFERROR(PERCENTRANK(F:F,F1884),0)</f>
        <v/>
      </c>
      <c r="M1884">
        <f>IFERROR(1 - PERCENTRANK(G:G,G1884),0)</f>
        <v/>
      </c>
      <c r="N1884">
        <f>IFERROR(1 - PERCENTRANK(H:H,H1884),0)</f>
        <v/>
      </c>
      <c r="O1884">
        <f>IFERROR(PERCENTRANK(I:I,I1884),0)</f>
        <v/>
      </c>
      <c r="P1884">
        <f>IFERROR(1 - PERCENTRANK(J:J,J1884),0)</f>
        <v/>
      </c>
      <c r="Q1884">
        <f>IFERROR(PERCENTRANK(K:K,K1884),0)</f>
        <v/>
      </c>
      <c r="R1884">
        <f>L1884*weight1+M1884*weight2+N1884*weight3+O1884*weight4+P1884*weight5+Q1884*weight6</f>
        <v/>
      </c>
    </row>
    <row r="1885" spans="1:18">
      <c r="A1885">
        <f>RANK(R1885,R:R)</f>
        <v/>
      </c>
      <c r="B1885" t="s">
        <v>21050</v>
      </c>
      <c r="C1885">
        <f>VLOOKUP(B1885,'Input - companies list'!B:L,2,FALSE)</f>
        <v/>
      </c>
      <c r="D1885">
        <f>VLOOKUP(B1885,'Input - companies list'!B:L,11,FALSE)</f>
        <v/>
      </c>
      <c r="E1885">
        <f>VLOOKUP(B1885,'Input - companies list'!B:E,4,FALSE)</f>
        <v/>
      </c>
      <c r="F1885">
        <f>SUMIFS('Input - target event report'!H:H,'Input - target event report'!B:B,B1885,'Input - target event report'!D:D, "Private Investment")</f>
        <v/>
      </c>
      <c r="G1885">
        <f>IF(I1885&lt;2, "N/A", (MAXIFS('Input - target event report'!E:E,'Input - target event report'!B:B,B:B,'Input - target event report'!D:D,"Private Investment")-MINIFS('Input - target event report'!E:E,'Input - target event report'!B:B,B:B,'Input - target event report'!D:D,"Private Investment"))/(I1885-1))</f>
        <v/>
      </c>
      <c r="H1885">
        <f>IF(MAXIFS('Input - target event report'!E:E,'Input - target event report'!B:B,B:B,'Input - target event report'!D:D,"Private Investment") = 0, "N/A", TODAY() - MAXIFS('Input - target event report'!E:E,'Input - target event report'!B:B,B:B,'Input - target event report'!D:D,"Private Investment"))</f>
        <v/>
      </c>
      <c r="I1885">
        <f>COUNTIFS('Input - target event report'!B:B,B1885,'Input - target event report'!D:D, "Private Investment")</f>
        <v/>
      </c>
      <c r="J1885">
        <f>INDEX('Input - companies list'!$1:$10000,MATCH(B1885,'Input - companies list'!B:B,0),MATCH("Flow",'Input - companies list'!$1:$1,0 ))</f>
        <v/>
      </c>
      <c r="K1885">
        <f>INDEX('Input - companies list'!$1:$10000,MATCH(B1885,'Input - companies list'!B:B,0),MATCH("Inter-Cluster Connectivity",'Input - companies list'!$1:$1,0 ))</f>
        <v/>
      </c>
      <c r="L1885">
        <f>IFERROR(PERCENTRANK(F:F,F1885),0)</f>
        <v/>
      </c>
      <c r="M1885">
        <f>IFERROR(1 - PERCENTRANK(G:G,G1885),0)</f>
        <v/>
      </c>
      <c r="N1885">
        <f>IFERROR(1 - PERCENTRANK(H:H,H1885),0)</f>
        <v/>
      </c>
      <c r="O1885">
        <f>IFERROR(PERCENTRANK(I:I,I1885),0)</f>
        <v/>
      </c>
      <c r="P1885">
        <f>IFERROR(1 - PERCENTRANK(J:J,J1885),0)</f>
        <v/>
      </c>
      <c r="Q1885">
        <f>IFERROR(PERCENTRANK(K:K,K1885),0)</f>
        <v/>
      </c>
      <c r="R1885">
        <f>L1885*weight1+M1885*weight2+N1885*weight3+O1885*weight4+P1885*weight5+Q1885*weight6</f>
        <v/>
      </c>
    </row>
    <row r="1886" spans="1:18">
      <c r="A1886">
        <f>RANK(R1886,R:R)</f>
        <v/>
      </c>
      <c r="B1886" t="s">
        <v>21060</v>
      </c>
      <c r="C1886">
        <f>VLOOKUP(B1886,'Input - companies list'!B:L,2,FALSE)</f>
        <v/>
      </c>
      <c r="D1886">
        <f>VLOOKUP(B1886,'Input - companies list'!B:L,11,FALSE)</f>
        <v/>
      </c>
      <c r="E1886">
        <f>VLOOKUP(B1886,'Input - companies list'!B:E,4,FALSE)</f>
        <v/>
      </c>
      <c r="F1886">
        <f>SUMIFS('Input - target event report'!H:H,'Input - target event report'!B:B,B1886,'Input - target event report'!D:D, "Private Investment")</f>
        <v/>
      </c>
      <c r="G1886">
        <f>IF(I1886&lt;2, "N/A", (MAXIFS('Input - target event report'!E:E,'Input - target event report'!B:B,B:B,'Input - target event report'!D:D,"Private Investment")-MINIFS('Input - target event report'!E:E,'Input - target event report'!B:B,B:B,'Input - target event report'!D:D,"Private Investment"))/(I1886-1))</f>
        <v/>
      </c>
      <c r="H1886">
        <f>IF(MAXIFS('Input - target event report'!E:E,'Input - target event report'!B:B,B:B,'Input - target event report'!D:D,"Private Investment") = 0, "N/A", TODAY() - MAXIFS('Input - target event report'!E:E,'Input - target event report'!B:B,B:B,'Input - target event report'!D:D,"Private Investment"))</f>
        <v/>
      </c>
      <c r="I1886">
        <f>COUNTIFS('Input - target event report'!B:B,B1886,'Input - target event report'!D:D, "Private Investment")</f>
        <v/>
      </c>
      <c r="J1886">
        <f>INDEX('Input - companies list'!$1:$10000,MATCH(B1886,'Input - companies list'!B:B,0),MATCH("Flow",'Input - companies list'!$1:$1,0 ))</f>
        <v/>
      </c>
      <c r="K1886">
        <f>INDEX('Input - companies list'!$1:$10000,MATCH(B1886,'Input - companies list'!B:B,0),MATCH("Inter-Cluster Connectivity",'Input - companies list'!$1:$1,0 ))</f>
        <v/>
      </c>
      <c r="L1886">
        <f>IFERROR(PERCENTRANK(F:F,F1886),0)</f>
        <v/>
      </c>
      <c r="M1886">
        <f>IFERROR(1 - PERCENTRANK(G:G,G1886),0)</f>
        <v/>
      </c>
      <c r="N1886">
        <f>IFERROR(1 - PERCENTRANK(H:H,H1886),0)</f>
        <v/>
      </c>
      <c r="O1886">
        <f>IFERROR(PERCENTRANK(I:I,I1886),0)</f>
        <v/>
      </c>
      <c r="P1886">
        <f>IFERROR(1 - PERCENTRANK(J:J,J1886),0)</f>
        <v/>
      </c>
      <c r="Q1886">
        <f>IFERROR(PERCENTRANK(K:K,K1886),0)</f>
        <v/>
      </c>
      <c r="R1886">
        <f>L1886*weight1+M1886*weight2+N1886*weight3+O1886*weight4+P1886*weight5+Q1886*weight6</f>
        <v/>
      </c>
    </row>
    <row r="1887" spans="1:18">
      <c r="A1887">
        <f>RANK(R1887,R:R)</f>
        <v/>
      </c>
      <c r="B1887" t="s">
        <v>21070</v>
      </c>
      <c r="C1887">
        <f>VLOOKUP(B1887,'Input - companies list'!B:L,2,FALSE)</f>
        <v/>
      </c>
      <c r="D1887">
        <f>VLOOKUP(B1887,'Input - companies list'!B:L,11,FALSE)</f>
        <v/>
      </c>
      <c r="E1887">
        <f>VLOOKUP(B1887,'Input - companies list'!B:E,4,FALSE)</f>
        <v/>
      </c>
      <c r="F1887">
        <f>SUMIFS('Input - target event report'!H:H,'Input - target event report'!B:B,B1887,'Input - target event report'!D:D, "Private Investment")</f>
        <v/>
      </c>
      <c r="G1887">
        <f>IF(I1887&lt;2, "N/A", (MAXIFS('Input - target event report'!E:E,'Input - target event report'!B:B,B:B,'Input - target event report'!D:D,"Private Investment")-MINIFS('Input - target event report'!E:E,'Input - target event report'!B:B,B:B,'Input - target event report'!D:D,"Private Investment"))/(I1887-1))</f>
        <v/>
      </c>
      <c r="H1887">
        <f>IF(MAXIFS('Input - target event report'!E:E,'Input - target event report'!B:B,B:B,'Input - target event report'!D:D,"Private Investment") = 0, "N/A", TODAY() - MAXIFS('Input - target event report'!E:E,'Input - target event report'!B:B,B:B,'Input - target event report'!D:D,"Private Investment"))</f>
        <v/>
      </c>
      <c r="I1887">
        <f>COUNTIFS('Input - target event report'!B:B,B1887,'Input - target event report'!D:D, "Private Investment")</f>
        <v/>
      </c>
      <c r="J1887">
        <f>INDEX('Input - companies list'!$1:$10000,MATCH(B1887,'Input - companies list'!B:B,0),MATCH("Flow",'Input - companies list'!$1:$1,0 ))</f>
        <v/>
      </c>
      <c r="K1887">
        <f>INDEX('Input - companies list'!$1:$10000,MATCH(B1887,'Input - companies list'!B:B,0),MATCH("Inter-Cluster Connectivity",'Input - companies list'!$1:$1,0 ))</f>
        <v/>
      </c>
      <c r="L1887">
        <f>IFERROR(PERCENTRANK(F:F,F1887),0)</f>
        <v/>
      </c>
      <c r="M1887">
        <f>IFERROR(1 - PERCENTRANK(G:G,G1887),0)</f>
        <v/>
      </c>
      <c r="N1887">
        <f>IFERROR(1 - PERCENTRANK(H:H,H1887),0)</f>
        <v/>
      </c>
      <c r="O1887">
        <f>IFERROR(PERCENTRANK(I:I,I1887),0)</f>
        <v/>
      </c>
      <c r="P1887">
        <f>IFERROR(1 - PERCENTRANK(J:J,J1887),0)</f>
        <v/>
      </c>
      <c r="Q1887">
        <f>IFERROR(PERCENTRANK(K:K,K1887),0)</f>
        <v/>
      </c>
      <c r="R1887">
        <f>L1887*weight1+M1887*weight2+N1887*weight3+O1887*weight4+P1887*weight5+Q1887*weight6</f>
        <v/>
      </c>
    </row>
    <row r="1888" spans="1:18">
      <c r="A1888">
        <f>RANK(R1888,R:R)</f>
        <v/>
      </c>
      <c r="B1888" t="s">
        <v>21080</v>
      </c>
      <c r="C1888">
        <f>VLOOKUP(B1888,'Input - companies list'!B:L,2,FALSE)</f>
        <v/>
      </c>
      <c r="D1888">
        <f>VLOOKUP(B1888,'Input - companies list'!B:L,11,FALSE)</f>
        <v/>
      </c>
      <c r="E1888">
        <f>VLOOKUP(B1888,'Input - companies list'!B:E,4,FALSE)</f>
        <v/>
      </c>
      <c r="F1888">
        <f>SUMIFS('Input - target event report'!H:H,'Input - target event report'!B:B,B1888,'Input - target event report'!D:D, "Private Investment")</f>
        <v/>
      </c>
      <c r="G1888">
        <f>IF(I1888&lt;2, "N/A", (MAXIFS('Input - target event report'!E:E,'Input - target event report'!B:B,B:B,'Input - target event report'!D:D,"Private Investment")-MINIFS('Input - target event report'!E:E,'Input - target event report'!B:B,B:B,'Input - target event report'!D:D,"Private Investment"))/(I1888-1))</f>
        <v/>
      </c>
      <c r="H1888">
        <f>IF(MAXIFS('Input - target event report'!E:E,'Input - target event report'!B:B,B:B,'Input - target event report'!D:D,"Private Investment") = 0, "N/A", TODAY() - MAXIFS('Input - target event report'!E:E,'Input - target event report'!B:B,B:B,'Input - target event report'!D:D,"Private Investment"))</f>
        <v/>
      </c>
      <c r="I1888">
        <f>COUNTIFS('Input - target event report'!B:B,B1888,'Input - target event report'!D:D, "Private Investment")</f>
        <v/>
      </c>
      <c r="J1888">
        <f>INDEX('Input - companies list'!$1:$10000,MATCH(B1888,'Input - companies list'!B:B,0),MATCH("Flow",'Input - companies list'!$1:$1,0 ))</f>
        <v/>
      </c>
      <c r="K1888">
        <f>INDEX('Input - companies list'!$1:$10000,MATCH(B1888,'Input - companies list'!B:B,0),MATCH("Inter-Cluster Connectivity",'Input - companies list'!$1:$1,0 ))</f>
        <v/>
      </c>
      <c r="L1888">
        <f>IFERROR(PERCENTRANK(F:F,F1888),0)</f>
        <v/>
      </c>
      <c r="M1888">
        <f>IFERROR(1 - PERCENTRANK(G:G,G1888),0)</f>
        <v/>
      </c>
      <c r="N1888">
        <f>IFERROR(1 - PERCENTRANK(H:H,H1888),0)</f>
        <v/>
      </c>
      <c r="O1888">
        <f>IFERROR(PERCENTRANK(I:I,I1888),0)</f>
        <v/>
      </c>
      <c r="P1888">
        <f>IFERROR(1 - PERCENTRANK(J:J,J1888),0)</f>
        <v/>
      </c>
      <c r="Q1888">
        <f>IFERROR(PERCENTRANK(K:K,K1888),0)</f>
        <v/>
      </c>
      <c r="R1888">
        <f>L1888*weight1+M1888*weight2+N1888*weight3+O1888*weight4+P1888*weight5+Q1888*weight6</f>
        <v/>
      </c>
    </row>
    <row r="1889" spans="1:18">
      <c r="A1889">
        <f>RANK(R1889,R:R)</f>
        <v/>
      </c>
      <c r="B1889" t="s">
        <v>21090</v>
      </c>
      <c r="C1889">
        <f>VLOOKUP(B1889,'Input - companies list'!B:L,2,FALSE)</f>
        <v/>
      </c>
      <c r="D1889">
        <f>VLOOKUP(B1889,'Input - companies list'!B:L,11,FALSE)</f>
        <v/>
      </c>
      <c r="E1889">
        <f>VLOOKUP(B1889,'Input - companies list'!B:E,4,FALSE)</f>
        <v/>
      </c>
      <c r="F1889">
        <f>SUMIFS('Input - target event report'!H:H,'Input - target event report'!B:B,B1889,'Input - target event report'!D:D, "Private Investment")</f>
        <v/>
      </c>
      <c r="G1889">
        <f>IF(I1889&lt;2, "N/A", (MAXIFS('Input - target event report'!E:E,'Input - target event report'!B:B,B:B,'Input - target event report'!D:D,"Private Investment")-MINIFS('Input - target event report'!E:E,'Input - target event report'!B:B,B:B,'Input - target event report'!D:D,"Private Investment"))/(I1889-1))</f>
        <v/>
      </c>
      <c r="H1889">
        <f>IF(MAXIFS('Input - target event report'!E:E,'Input - target event report'!B:B,B:B,'Input - target event report'!D:D,"Private Investment") = 0, "N/A", TODAY() - MAXIFS('Input - target event report'!E:E,'Input - target event report'!B:B,B:B,'Input - target event report'!D:D,"Private Investment"))</f>
        <v/>
      </c>
      <c r="I1889">
        <f>COUNTIFS('Input - target event report'!B:B,B1889,'Input - target event report'!D:D, "Private Investment")</f>
        <v/>
      </c>
      <c r="J1889">
        <f>INDEX('Input - companies list'!$1:$10000,MATCH(B1889,'Input - companies list'!B:B,0),MATCH("Flow",'Input - companies list'!$1:$1,0 ))</f>
        <v/>
      </c>
      <c r="K1889">
        <f>INDEX('Input - companies list'!$1:$10000,MATCH(B1889,'Input - companies list'!B:B,0),MATCH("Inter-Cluster Connectivity",'Input - companies list'!$1:$1,0 ))</f>
        <v/>
      </c>
      <c r="L1889">
        <f>IFERROR(PERCENTRANK(F:F,F1889),0)</f>
        <v/>
      </c>
      <c r="M1889">
        <f>IFERROR(1 - PERCENTRANK(G:G,G1889),0)</f>
        <v/>
      </c>
      <c r="N1889">
        <f>IFERROR(1 - PERCENTRANK(H:H,H1889),0)</f>
        <v/>
      </c>
      <c r="O1889">
        <f>IFERROR(PERCENTRANK(I:I,I1889),0)</f>
        <v/>
      </c>
      <c r="P1889">
        <f>IFERROR(1 - PERCENTRANK(J:J,J1889),0)</f>
        <v/>
      </c>
      <c r="Q1889">
        <f>IFERROR(PERCENTRANK(K:K,K1889),0)</f>
        <v/>
      </c>
      <c r="R1889">
        <f>L1889*weight1+M1889*weight2+N1889*weight3+O1889*weight4+P1889*weight5+Q1889*weight6</f>
        <v/>
      </c>
    </row>
    <row r="1890" spans="1:18">
      <c r="A1890">
        <f>RANK(R1890,R:R)</f>
        <v/>
      </c>
      <c r="B1890" t="s">
        <v>21100</v>
      </c>
      <c r="C1890">
        <f>VLOOKUP(B1890,'Input - companies list'!B:L,2,FALSE)</f>
        <v/>
      </c>
      <c r="D1890">
        <f>VLOOKUP(B1890,'Input - companies list'!B:L,11,FALSE)</f>
        <v/>
      </c>
      <c r="E1890">
        <f>VLOOKUP(B1890,'Input - companies list'!B:E,4,FALSE)</f>
        <v/>
      </c>
      <c r="F1890">
        <f>SUMIFS('Input - target event report'!H:H,'Input - target event report'!B:B,B1890,'Input - target event report'!D:D, "Private Investment")</f>
        <v/>
      </c>
      <c r="G1890">
        <f>IF(I1890&lt;2, "N/A", (MAXIFS('Input - target event report'!E:E,'Input - target event report'!B:B,B:B,'Input - target event report'!D:D,"Private Investment")-MINIFS('Input - target event report'!E:E,'Input - target event report'!B:B,B:B,'Input - target event report'!D:D,"Private Investment"))/(I1890-1))</f>
        <v/>
      </c>
      <c r="H1890">
        <f>IF(MAXIFS('Input - target event report'!E:E,'Input - target event report'!B:B,B:B,'Input - target event report'!D:D,"Private Investment") = 0, "N/A", TODAY() - MAXIFS('Input - target event report'!E:E,'Input - target event report'!B:B,B:B,'Input - target event report'!D:D,"Private Investment"))</f>
        <v/>
      </c>
      <c r="I1890">
        <f>COUNTIFS('Input - target event report'!B:B,B1890,'Input - target event report'!D:D, "Private Investment")</f>
        <v/>
      </c>
      <c r="J1890">
        <f>INDEX('Input - companies list'!$1:$10000,MATCH(B1890,'Input - companies list'!B:B,0),MATCH("Flow",'Input - companies list'!$1:$1,0 ))</f>
        <v/>
      </c>
      <c r="K1890">
        <f>INDEX('Input - companies list'!$1:$10000,MATCH(B1890,'Input - companies list'!B:B,0),MATCH("Inter-Cluster Connectivity",'Input - companies list'!$1:$1,0 ))</f>
        <v/>
      </c>
      <c r="L1890">
        <f>IFERROR(PERCENTRANK(F:F,F1890),0)</f>
        <v/>
      </c>
      <c r="M1890">
        <f>IFERROR(1 - PERCENTRANK(G:G,G1890),0)</f>
        <v/>
      </c>
      <c r="N1890">
        <f>IFERROR(1 - PERCENTRANK(H:H,H1890),0)</f>
        <v/>
      </c>
      <c r="O1890">
        <f>IFERROR(PERCENTRANK(I:I,I1890),0)</f>
        <v/>
      </c>
      <c r="P1890">
        <f>IFERROR(1 - PERCENTRANK(J:J,J1890),0)</f>
        <v/>
      </c>
      <c r="Q1890">
        <f>IFERROR(PERCENTRANK(K:K,K1890),0)</f>
        <v/>
      </c>
      <c r="R1890">
        <f>L1890*weight1+M1890*weight2+N1890*weight3+O1890*weight4+P1890*weight5+Q1890*weight6</f>
        <v/>
      </c>
    </row>
    <row r="1891" spans="1:18">
      <c r="A1891">
        <f>RANK(R1891,R:R)</f>
        <v/>
      </c>
      <c r="B1891" t="s">
        <v>21111</v>
      </c>
      <c r="C1891">
        <f>VLOOKUP(B1891,'Input - companies list'!B:L,2,FALSE)</f>
        <v/>
      </c>
      <c r="D1891">
        <f>VLOOKUP(B1891,'Input - companies list'!B:L,11,FALSE)</f>
        <v/>
      </c>
      <c r="E1891">
        <f>VLOOKUP(B1891,'Input - companies list'!B:E,4,FALSE)</f>
        <v/>
      </c>
      <c r="F1891">
        <f>SUMIFS('Input - target event report'!H:H,'Input - target event report'!B:B,B1891,'Input - target event report'!D:D, "Private Investment")</f>
        <v/>
      </c>
      <c r="G1891">
        <f>IF(I1891&lt;2, "N/A", (MAXIFS('Input - target event report'!E:E,'Input - target event report'!B:B,B:B,'Input - target event report'!D:D,"Private Investment")-MINIFS('Input - target event report'!E:E,'Input - target event report'!B:B,B:B,'Input - target event report'!D:D,"Private Investment"))/(I1891-1))</f>
        <v/>
      </c>
      <c r="H1891">
        <f>IF(MAXIFS('Input - target event report'!E:E,'Input - target event report'!B:B,B:B,'Input - target event report'!D:D,"Private Investment") = 0, "N/A", TODAY() - MAXIFS('Input - target event report'!E:E,'Input - target event report'!B:B,B:B,'Input - target event report'!D:D,"Private Investment"))</f>
        <v/>
      </c>
      <c r="I1891">
        <f>COUNTIFS('Input - target event report'!B:B,B1891,'Input - target event report'!D:D, "Private Investment")</f>
        <v/>
      </c>
      <c r="J1891">
        <f>INDEX('Input - companies list'!$1:$10000,MATCH(B1891,'Input - companies list'!B:B,0),MATCH("Flow",'Input - companies list'!$1:$1,0 ))</f>
        <v/>
      </c>
      <c r="K1891">
        <f>INDEX('Input - companies list'!$1:$10000,MATCH(B1891,'Input - companies list'!B:B,0),MATCH("Inter-Cluster Connectivity",'Input - companies list'!$1:$1,0 ))</f>
        <v/>
      </c>
      <c r="L1891">
        <f>IFERROR(PERCENTRANK(F:F,F1891),0)</f>
        <v/>
      </c>
      <c r="M1891">
        <f>IFERROR(1 - PERCENTRANK(G:G,G1891),0)</f>
        <v/>
      </c>
      <c r="N1891">
        <f>IFERROR(1 - PERCENTRANK(H:H,H1891),0)</f>
        <v/>
      </c>
      <c r="O1891">
        <f>IFERROR(PERCENTRANK(I:I,I1891),0)</f>
        <v/>
      </c>
      <c r="P1891">
        <f>IFERROR(1 - PERCENTRANK(J:J,J1891),0)</f>
        <v/>
      </c>
      <c r="Q1891">
        <f>IFERROR(PERCENTRANK(K:K,K1891),0)</f>
        <v/>
      </c>
      <c r="R1891">
        <f>L1891*weight1+M1891*weight2+N1891*weight3+O1891*weight4+P1891*weight5+Q1891*weight6</f>
        <v/>
      </c>
    </row>
    <row r="1892" spans="1:18">
      <c r="A1892">
        <f>RANK(R1892,R:R)</f>
        <v/>
      </c>
      <c r="B1892" t="s">
        <v>21121</v>
      </c>
      <c r="C1892">
        <f>VLOOKUP(B1892,'Input - companies list'!B:L,2,FALSE)</f>
        <v/>
      </c>
      <c r="D1892">
        <f>VLOOKUP(B1892,'Input - companies list'!B:L,11,FALSE)</f>
        <v/>
      </c>
      <c r="E1892">
        <f>VLOOKUP(B1892,'Input - companies list'!B:E,4,FALSE)</f>
        <v/>
      </c>
      <c r="F1892">
        <f>SUMIFS('Input - target event report'!H:H,'Input - target event report'!B:B,B1892,'Input - target event report'!D:D, "Private Investment")</f>
        <v/>
      </c>
      <c r="G1892">
        <f>IF(I1892&lt;2, "N/A", (MAXIFS('Input - target event report'!E:E,'Input - target event report'!B:B,B:B,'Input - target event report'!D:D,"Private Investment")-MINIFS('Input - target event report'!E:E,'Input - target event report'!B:B,B:B,'Input - target event report'!D:D,"Private Investment"))/(I1892-1))</f>
        <v/>
      </c>
      <c r="H1892">
        <f>IF(MAXIFS('Input - target event report'!E:E,'Input - target event report'!B:B,B:B,'Input - target event report'!D:D,"Private Investment") = 0, "N/A", TODAY() - MAXIFS('Input - target event report'!E:E,'Input - target event report'!B:B,B:B,'Input - target event report'!D:D,"Private Investment"))</f>
        <v/>
      </c>
      <c r="I1892">
        <f>COUNTIFS('Input - target event report'!B:B,B1892,'Input - target event report'!D:D, "Private Investment")</f>
        <v/>
      </c>
      <c r="J1892">
        <f>INDEX('Input - companies list'!$1:$10000,MATCH(B1892,'Input - companies list'!B:B,0),MATCH("Flow",'Input - companies list'!$1:$1,0 ))</f>
        <v/>
      </c>
      <c r="K1892">
        <f>INDEX('Input - companies list'!$1:$10000,MATCH(B1892,'Input - companies list'!B:B,0),MATCH("Inter-Cluster Connectivity",'Input - companies list'!$1:$1,0 ))</f>
        <v/>
      </c>
      <c r="L1892">
        <f>IFERROR(PERCENTRANK(F:F,F1892),0)</f>
        <v/>
      </c>
      <c r="M1892">
        <f>IFERROR(1 - PERCENTRANK(G:G,G1892),0)</f>
        <v/>
      </c>
      <c r="N1892">
        <f>IFERROR(1 - PERCENTRANK(H:H,H1892),0)</f>
        <v/>
      </c>
      <c r="O1892">
        <f>IFERROR(PERCENTRANK(I:I,I1892),0)</f>
        <v/>
      </c>
      <c r="P1892">
        <f>IFERROR(1 - PERCENTRANK(J:J,J1892),0)</f>
        <v/>
      </c>
      <c r="Q1892">
        <f>IFERROR(PERCENTRANK(K:K,K1892),0)</f>
        <v/>
      </c>
      <c r="R1892">
        <f>L1892*weight1+M1892*weight2+N1892*weight3+O1892*weight4+P1892*weight5+Q1892*weight6</f>
        <v/>
      </c>
    </row>
    <row r="1893" spans="1:18">
      <c r="A1893">
        <f>RANK(R1893,R:R)</f>
        <v/>
      </c>
      <c r="B1893" t="s">
        <v>21130</v>
      </c>
      <c r="C1893">
        <f>VLOOKUP(B1893,'Input - companies list'!B:L,2,FALSE)</f>
        <v/>
      </c>
      <c r="D1893">
        <f>VLOOKUP(B1893,'Input - companies list'!B:L,11,FALSE)</f>
        <v/>
      </c>
      <c r="E1893">
        <f>VLOOKUP(B1893,'Input - companies list'!B:E,4,FALSE)</f>
        <v/>
      </c>
      <c r="F1893">
        <f>SUMIFS('Input - target event report'!H:H,'Input - target event report'!B:B,B1893,'Input - target event report'!D:D, "Private Investment")</f>
        <v/>
      </c>
      <c r="G1893">
        <f>IF(I1893&lt;2, "N/A", (MAXIFS('Input - target event report'!E:E,'Input - target event report'!B:B,B:B,'Input - target event report'!D:D,"Private Investment")-MINIFS('Input - target event report'!E:E,'Input - target event report'!B:B,B:B,'Input - target event report'!D:D,"Private Investment"))/(I1893-1))</f>
        <v/>
      </c>
      <c r="H1893">
        <f>IF(MAXIFS('Input - target event report'!E:E,'Input - target event report'!B:B,B:B,'Input - target event report'!D:D,"Private Investment") = 0, "N/A", TODAY() - MAXIFS('Input - target event report'!E:E,'Input - target event report'!B:B,B:B,'Input - target event report'!D:D,"Private Investment"))</f>
        <v/>
      </c>
      <c r="I1893">
        <f>COUNTIFS('Input - target event report'!B:B,B1893,'Input - target event report'!D:D, "Private Investment")</f>
        <v/>
      </c>
      <c r="J1893">
        <f>INDEX('Input - companies list'!$1:$10000,MATCH(B1893,'Input - companies list'!B:B,0),MATCH("Flow",'Input - companies list'!$1:$1,0 ))</f>
        <v/>
      </c>
      <c r="K1893">
        <f>INDEX('Input - companies list'!$1:$10000,MATCH(B1893,'Input - companies list'!B:B,0),MATCH("Inter-Cluster Connectivity",'Input - companies list'!$1:$1,0 ))</f>
        <v/>
      </c>
      <c r="L1893">
        <f>IFERROR(PERCENTRANK(F:F,F1893),0)</f>
        <v/>
      </c>
      <c r="M1893">
        <f>IFERROR(1 - PERCENTRANK(G:G,G1893),0)</f>
        <v/>
      </c>
      <c r="N1893">
        <f>IFERROR(1 - PERCENTRANK(H:H,H1893),0)</f>
        <v/>
      </c>
      <c r="O1893">
        <f>IFERROR(PERCENTRANK(I:I,I1893),0)</f>
        <v/>
      </c>
      <c r="P1893">
        <f>IFERROR(1 - PERCENTRANK(J:J,J1893),0)</f>
        <v/>
      </c>
      <c r="Q1893">
        <f>IFERROR(PERCENTRANK(K:K,K1893),0)</f>
        <v/>
      </c>
      <c r="R1893">
        <f>L1893*weight1+M1893*weight2+N1893*weight3+O1893*weight4+P1893*weight5+Q1893*weight6</f>
        <v/>
      </c>
    </row>
    <row r="1894" spans="1:18">
      <c r="A1894">
        <f>RANK(R1894,R:R)</f>
        <v/>
      </c>
      <c r="B1894" t="s">
        <v>21141</v>
      </c>
      <c r="C1894">
        <f>VLOOKUP(B1894,'Input - companies list'!B:L,2,FALSE)</f>
        <v/>
      </c>
      <c r="D1894">
        <f>VLOOKUP(B1894,'Input - companies list'!B:L,11,FALSE)</f>
        <v/>
      </c>
      <c r="E1894">
        <f>VLOOKUP(B1894,'Input - companies list'!B:E,4,FALSE)</f>
        <v/>
      </c>
      <c r="F1894">
        <f>SUMIFS('Input - target event report'!H:H,'Input - target event report'!B:B,B1894,'Input - target event report'!D:D, "Private Investment")</f>
        <v/>
      </c>
      <c r="G1894">
        <f>IF(I1894&lt;2, "N/A", (MAXIFS('Input - target event report'!E:E,'Input - target event report'!B:B,B:B,'Input - target event report'!D:D,"Private Investment")-MINIFS('Input - target event report'!E:E,'Input - target event report'!B:B,B:B,'Input - target event report'!D:D,"Private Investment"))/(I1894-1))</f>
        <v/>
      </c>
      <c r="H1894">
        <f>IF(MAXIFS('Input - target event report'!E:E,'Input - target event report'!B:B,B:B,'Input - target event report'!D:D,"Private Investment") = 0, "N/A", TODAY() - MAXIFS('Input - target event report'!E:E,'Input - target event report'!B:B,B:B,'Input - target event report'!D:D,"Private Investment"))</f>
        <v/>
      </c>
      <c r="I1894">
        <f>COUNTIFS('Input - target event report'!B:B,B1894,'Input - target event report'!D:D, "Private Investment")</f>
        <v/>
      </c>
      <c r="J1894">
        <f>INDEX('Input - companies list'!$1:$10000,MATCH(B1894,'Input - companies list'!B:B,0),MATCH("Flow",'Input - companies list'!$1:$1,0 ))</f>
        <v/>
      </c>
      <c r="K1894">
        <f>INDEX('Input - companies list'!$1:$10000,MATCH(B1894,'Input - companies list'!B:B,0),MATCH("Inter-Cluster Connectivity",'Input - companies list'!$1:$1,0 ))</f>
        <v/>
      </c>
      <c r="L1894">
        <f>IFERROR(PERCENTRANK(F:F,F1894),0)</f>
        <v/>
      </c>
      <c r="M1894">
        <f>IFERROR(1 - PERCENTRANK(G:G,G1894),0)</f>
        <v/>
      </c>
      <c r="N1894">
        <f>IFERROR(1 - PERCENTRANK(H:H,H1894),0)</f>
        <v/>
      </c>
      <c r="O1894">
        <f>IFERROR(PERCENTRANK(I:I,I1894),0)</f>
        <v/>
      </c>
      <c r="P1894">
        <f>IFERROR(1 - PERCENTRANK(J:J,J1894),0)</f>
        <v/>
      </c>
      <c r="Q1894">
        <f>IFERROR(PERCENTRANK(K:K,K1894),0)</f>
        <v/>
      </c>
      <c r="R1894">
        <f>L1894*weight1+M1894*weight2+N1894*weight3+O1894*weight4+P1894*weight5+Q1894*weight6</f>
        <v/>
      </c>
    </row>
    <row r="1895" spans="1:18">
      <c r="A1895">
        <f>RANK(R1895,R:R)</f>
        <v/>
      </c>
      <c r="B1895" t="s">
        <v>21150</v>
      </c>
      <c r="C1895">
        <f>VLOOKUP(B1895,'Input - companies list'!B:L,2,FALSE)</f>
        <v/>
      </c>
      <c r="D1895">
        <f>VLOOKUP(B1895,'Input - companies list'!B:L,11,FALSE)</f>
        <v/>
      </c>
      <c r="E1895">
        <f>VLOOKUP(B1895,'Input - companies list'!B:E,4,FALSE)</f>
        <v/>
      </c>
      <c r="F1895">
        <f>SUMIFS('Input - target event report'!H:H,'Input - target event report'!B:B,B1895,'Input - target event report'!D:D, "Private Investment")</f>
        <v/>
      </c>
      <c r="G1895">
        <f>IF(I1895&lt;2, "N/A", (MAXIFS('Input - target event report'!E:E,'Input - target event report'!B:B,B:B,'Input - target event report'!D:D,"Private Investment")-MINIFS('Input - target event report'!E:E,'Input - target event report'!B:B,B:B,'Input - target event report'!D:D,"Private Investment"))/(I1895-1))</f>
        <v/>
      </c>
      <c r="H1895">
        <f>IF(MAXIFS('Input - target event report'!E:E,'Input - target event report'!B:B,B:B,'Input - target event report'!D:D,"Private Investment") = 0, "N/A", TODAY() - MAXIFS('Input - target event report'!E:E,'Input - target event report'!B:B,B:B,'Input - target event report'!D:D,"Private Investment"))</f>
        <v/>
      </c>
      <c r="I1895">
        <f>COUNTIFS('Input - target event report'!B:B,B1895,'Input - target event report'!D:D, "Private Investment")</f>
        <v/>
      </c>
      <c r="J1895">
        <f>INDEX('Input - companies list'!$1:$10000,MATCH(B1895,'Input - companies list'!B:B,0),MATCH("Flow",'Input - companies list'!$1:$1,0 ))</f>
        <v/>
      </c>
      <c r="K1895">
        <f>INDEX('Input - companies list'!$1:$10000,MATCH(B1895,'Input - companies list'!B:B,0),MATCH("Inter-Cluster Connectivity",'Input - companies list'!$1:$1,0 ))</f>
        <v/>
      </c>
      <c r="L1895">
        <f>IFERROR(PERCENTRANK(F:F,F1895),0)</f>
        <v/>
      </c>
      <c r="M1895">
        <f>IFERROR(1 - PERCENTRANK(G:G,G1895),0)</f>
        <v/>
      </c>
      <c r="N1895">
        <f>IFERROR(1 - PERCENTRANK(H:H,H1895),0)</f>
        <v/>
      </c>
      <c r="O1895">
        <f>IFERROR(PERCENTRANK(I:I,I1895),0)</f>
        <v/>
      </c>
      <c r="P1895">
        <f>IFERROR(1 - PERCENTRANK(J:J,J1895),0)</f>
        <v/>
      </c>
      <c r="Q1895">
        <f>IFERROR(PERCENTRANK(K:K,K1895),0)</f>
        <v/>
      </c>
      <c r="R1895">
        <f>L1895*weight1+M1895*weight2+N1895*weight3+O1895*weight4+P1895*weight5+Q1895*weight6</f>
        <v/>
      </c>
    </row>
    <row r="1896" spans="1:18">
      <c r="A1896">
        <f>RANK(R1896,R:R)</f>
        <v/>
      </c>
      <c r="B1896" t="s">
        <v>21161</v>
      </c>
      <c r="C1896">
        <f>VLOOKUP(B1896,'Input - companies list'!B:L,2,FALSE)</f>
        <v/>
      </c>
      <c r="D1896">
        <f>VLOOKUP(B1896,'Input - companies list'!B:L,11,FALSE)</f>
        <v/>
      </c>
      <c r="E1896">
        <f>VLOOKUP(B1896,'Input - companies list'!B:E,4,FALSE)</f>
        <v/>
      </c>
      <c r="F1896">
        <f>SUMIFS('Input - target event report'!H:H,'Input - target event report'!B:B,B1896,'Input - target event report'!D:D, "Private Investment")</f>
        <v/>
      </c>
      <c r="G1896">
        <f>IF(I1896&lt;2, "N/A", (MAXIFS('Input - target event report'!E:E,'Input - target event report'!B:B,B:B,'Input - target event report'!D:D,"Private Investment")-MINIFS('Input - target event report'!E:E,'Input - target event report'!B:B,B:B,'Input - target event report'!D:D,"Private Investment"))/(I1896-1))</f>
        <v/>
      </c>
      <c r="H1896">
        <f>IF(MAXIFS('Input - target event report'!E:E,'Input - target event report'!B:B,B:B,'Input - target event report'!D:D,"Private Investment") = 0, "N/A", TODAY() - MAXIFS('Input - target event report'!E:E,'Input - target event report'!B:B,B:B,'Input - target event report'!D:D,"Private Investment"))</f>
        <v/>
      </c>
      <c r="I1896">
        <f>COUNTIFS('Input - target event report'!B:B,B1896,'Input - target event report'!D:D, "Private Investment")</f>
        <v/>
      </c>
      <c r="J1896">
        <f>INDEX('Input - companies list'!$1:$10000,MATCH(B1896,'Input - companies list'!B:B,0),MATCH("Flow",'Input - companies list'!$1:$1,0 ))</f>
        <v/>
      </c>
      <c r="K1896">
        <f>INDEX('Input - companies list'!$1:$10000,MATCH(B1896,'Input - companies list'!B:B,0),MATCH("Inter-Cluster Connectivity",'Input - companies list'!$1:$1,0 ))</f>
        <v/>
      </c>
      <c r="L1896">
        <f>IFERROR(PERCENTRANK(F:F,F1896),0)</f>
        <v/>
      </c>
      <c r="M1896">
        <f>IFERROR(1 - PERCENTRANK(G:G,G1896),0)</f>
        <v/>
      </c>
      <c r="N1896">
        <f>IFERROR(1 - PERCENTRANK(H:H,H1896),0)</f>
        <v/>
      </c>
      <c r="O1896">
        <f>IFERROR(PERCENTRANK(I:I,I1896),0)</f>
        <v/>
      </c>
      <c r="P1896">
        <f>IFERROR(1 - PERCENTRANK(J:J,J1896),0)</f>
        <v/>
      </c>
      <c r="Q1896">
        <f>IFERROR(PERCENTRANK(K:K,K1896),0)</f>
        <v/>
      </c>
      <c r="R1896">
        <f>L1896*weight1+M1896*weight2+N1896*weight3+O1896*weight4+P1896*weight5+Q1896*weight6</f>
        <v/>
      </c>
    </row>
    <row r="1897" spans="1:18">
      <c r="A1897">
        <f>RANK(R1897,R:R)</f>
        <v/>
      </c>
      <c r="B1897" t="s">
        <v>21172</v>
      </c>
      <c r="C1897">
        <f>VLOOKUP(B1897,'Input - companies list'!B:L,2,FALSE)</f>
        <v/>
      </c>
      <c r="D1897">
        <f>VLOOKUP(B1897,'Input - companies list'!B:L,11,FALSE)</f>
        <v/>
      </c>
      <c r="E1897">
        <f>VLOOKUP(B1897,'Input - companies list'!B:E,4,FALSE)</f>
        <v/>
      </c>
      <c r="F1897">
        <f>SUMIFS('Input - target event report'!H:H,'Input - target event report'!B:B,B1897,'Input - target event report'!D:D, "Private Investment")</f>
        <v/>
      </c>
      <c r="G1897">
        <f>IF(I1897&lt;2, "N/A", (MAXIFS('Input - target event report'!E:E,'Input - target event report'!B:B,B:B,'Input - target event report'!D:D,"Private Investment")-MINIFS('Input - target event report'!E:E,'Input - target event report'!B:B,B:B,'Input - target event report'!D:D,"Private Investment"))/(I1897-1))</f>
        <v/>
      </c>
      <c r="H1897">
        <f>IF(MAXIFS('Input - target event report'!E:E,'Input - target event report'!B:B,B:B,'Input - target event report'!D:D,"Private Investment") = 0, "N/A", TODAY() - MAXIFS('Input - target event report'!E:E,'Input - target event report'!B:B,B:B,'Input - target event report'!D:D,"Private Investment"))</f>
        <v/>
      </c>
      <c r="I1897">
        <f>COUNTIFS('Input - target event report'!B:B,B1897,'Input - target event report'!D:D, "Private Investment")</f>
        <v/>
      </c>
      <c r="J1897">
        <f>INDEX('Input - companies list'!$1:$10000,MATCH(B1897,'Input - companies list'!B:B,0),MATCH("Flow",'Input - companies list'!$1:$1,0 ))</f>
        <v/>
      </c>
      <c r="K1897">
        <f>INDEX('Input - companies list'!$1:$10000,MATCH(B1897,'Input - companies list'!B:B,0),MATCH("Inter-Cluster Connectivity",'Input - companies list'!$1:$1,0 ))</f>
        <v/>
      </c>
      <c r="L1897">
        <f>IFERROR(PERCENTRANK(F:F,F1897),0)</f>
        <v/>
      </c>
      <c r="M1897">
        <f>IFERROR(1 - PERCENTRANK(G:G,G1897),0)</f>
        <v/>
      </c>
      <c r="N1897">
        <f>IFERROR(1 - PERCENTRANK(H:H,H1897),0)</f>
        <v/>
      </c>
      <c r="O1897">
        <f>IFERROR(PERCENTRANK(I:I,I1897),0)</f>
        <v/>
      </c>
      <c r="P1897">
        <f>IFERROR(1 - PERCENTRANK(J:J,J1897),0)</f>
        <v/>
      </c>
      <c r="Q1897">
        <f>IFERROR(PERCENTRANK(K:K,K1897),0)</f>
        <v/>
      </c>
      <c r="R1897">
        <f>L1897*weight1+M1897*weight2+N1897*weight3+O1897*weight4+P1897*weight5+Q1897*weight6</f>
        <v/>
      </c>
    </row>
    <row r="1898" spans="1:18">
      <c r="A1898">
        <f>RANK(R1898,R:R)</f>
        <v/>
      </c>
      <c r="B1898" t="s">
        <v>21182</v>
      </c>
      <c r="C1898">
        <f>VLOOKUP(B1898,'Input - companies list'!B:L,2,FALSE)</f>
        <v/>
      </c>
      <c r="D1898">
        <f>VLOOKUP(B1898,'Input - companies list'!B:L,11,FALSE)</f>
        <v/>
      </c>
      <c r="E1898">
        <f>VLOOKUP(B1898,'Input - companies list'!B:E,4,FALSE)</f>
        <v/>
      </c>
      <c r="F1898">
        <f>SUMIFS('Input - target event report'!H:H,'Input - target event report'!B:B,B1898,'Input - target event report'!D:D, "Private Investment")</f>
        <v/>
      </c>
      <c r="G1898">
        <f>IF(I1898&lt;2, "N/A", (MAXIFS('Input - target event report'!E:E,'Input - target event report'!B:B,B:B,'Input - target event report'!D:D,"Private Investment")-MINIFS('Input - target event report'!E:E,'Input - target event report'!B:B,B:B,'Input - target event report'!D:D,"Private Investment"))/(I1898-1))</f>
        <v/>
      </c>
      <c r="H1898">
        <f>IF(MAXIFS('Input - target event report'!E:E,'Input - target event report'!B:B,B:B,'Input - target event report'!D:D,"Private Investment") = 0, "N/A", TODAY() - MAXIFS('Input - target event report'!E:E,'Input - target event report'!B:B,B:B,'Input - target event report'!D:D,"Private Investment"))</f>
        <v/>
      </c>
      <c r="I1898">
        <f>COUNTIFS('Input - target event report'!B:B,B1898,'Input - target event report'!D:D, "Private Investment")</f>
        <v/>
      </c>
      <c r="J1898">
        <f>INDEX('Input - companies list'!$1:$10000,MATCH(B1898,'Input - companies list'!B:B,0),MATCH("Flow",'Input - companies list'!$1:$1,0 ))</f>
        <v/>
      </c>
      <c r="K1898">
        <f>INDEX('Input - companies list'!$1:$10000,MATCH(B1898,'Input - companies list'!B:B,0),MATCH("Inter-Cluster Connectivity",'Input - companies list'!$1:$1,0 ))</f>
        <v/>
      </c>
      <c r="L1898">
        <f>IFERROR(PERCENTRANK(F:F,F1898),0)</f>
        <v/>
      </c>
      <c r="M1898">
        <f>IFERROR(1 - PERCENTRANK(G:G,G1898),0)</f>
        <v/>
      </c>
      <c r="N1898">
        <f>IFERROR(1 - PERCENTRANK(H:H,H1898),0)</f>
        <v/>
      </c>
      <c r="O1898">
        <f>IFERROR(PERCENTRANK(I:I,I1898),0)</f>
        <v/>
      </c>
      <c r="P1898">
        <f>IFERROR(1 - PERCENTRANK(J:J,J1898),0)</f>
        <v/>
      </c>
      <c r="Q1898">
        <f>IFERROR(PERCENTRANK(K:K,K1898),0)</f>
        <v/>
      </c>
      <c r="R1898">
        <f>L1898*weight1+M1898*weight2+N1898*weight3+O1898*weight4+P1898*weight5+Q1898*weight6</f>
        <v/>
      </c>
    </row>
    <row r="1899" spans="1:18">
      <c r="A1899">
        <f>RANK(R1899,R:R)</f>
        <v/>
      </c>
      <c r="B1899" t="s">
        <v>21189</v>
      </c>
      <c r="C1899">
        <f>VLOOKUP(B1899,'Input - companies list'!B:L,2,FALSE)</f>
        <v/>
      </c>
      <c r="D1899">
        <f>VLOOKUP(B1899,'Input - companies list'!B:L,11,FALSE)</f>
        <v/>
      </c>
      <c r="E1899">
        <f>VLOOKUP(B1899,'Input - companies list'!B:E,4,FALSE)</f>
        <v/>
      </c>
      <c r="F1899">
        <f>SUMIFS('Input - target event report'!H:H,'Input - target event report'!B:B,B1899,'Input - target event report'!D:D, "Private Investment")</f>
        <v/>
      </c>
      <c r="G1899">
        <f>IF(I1899&lt;2, "N/A", (MAXIFS('Input - target event report'!E:E,'Input - target event report'!B:B,B:B,'Input - target event report'!D:D,"Private Investment")-MINIFS('Input - target event report'!E:E,'Input - target event report'!B:B,B:B,'Input - target event report'!D:D,"Private Investment"))/(I1899-1))</f>
        <v/>
      </c>
      <c r="H1899">
        <f>IF(MAXIFS('Input - target event report'!E:E,'Input - target event report'!B:B,B:B,'Input - target event report'!D:D,"Private Investment") = 0, "N/A", TODAY() - MAXIFS('Input - target event report'!E:E,'Input - target event report'!B:B,B:B,'Input - target event report'!D:D,"Private Investment"))</f>
        <v/>
      </c>
      <c r="I1899">
        <f>COUNTIFS('Input - target event report'!B:B,B1899,'Input - target event report'!D:D, "Private Investment")</f>
        <v/>
      </c>
      <c r="J1899">
        <f>INDEX('Input - companies list'!$1:$10000,MATCH(B1899,'Input - companies list'!B:B,0),MATCH("Flow",'Input - companies list'!$1:$1,0 ))</f>
        <v/>
      </c>
      <c r="K1899">
        <f>INDEX('Input - companies list'!$1:$10000,MATCH(B1899,'Input - companies list'!B:B,0),MATCH("Inter-Cluster Connectivity",'Input - companies list'!$1:$1,0 ))</f>
        <v/>
      </c>
      <c r="L1899">
        <f>IFERROR(PERCENTRANK(F:F,F1899),0)</f>
        <v/>
      </c>
      <c r="M1899">
        <f>IFERROR(1 - PERCENTRANK(G:G,G1899),0)</f>
        <v/>
      </c>
      <c r="N1899">
        <f>IFERROR(1 - PERCENTRANK(H:H,H1899),0)</f>
        <v/>
      </c>
      <c r="O1899">
        <f>IFERROR(PERCENTRANK(I:I,I1899),0)</f>
        <v/>
      </c>
      <c r="P1899">
        <f>IFERROR(1 - PERCENTRANK(J:J,J1899),0)</f>
        <v/>
      </c>
      <c r="Q1899">
        <f>IFERROR(PERCENTRANK(K:K,K1899),0)</f>
        <v/>
      </c>
      <c r="R1899">
        <f>L1899*weight1+M1899*weight2+N1899*weight3+O1899*weight4+P1899*weight5+Q1899*weight6</f>
        <v/>
      </c>
    </row>
    <row r="1900" spans="1:18">
      <c r="A1900">
        <f>RANK(R1900,R:R)</f>
        <v/>
      </c>
      <c r="B1900" t="s">
        <v>21199</v>
      </c>
      <c r="C1900">
        <f>VLOOKUP(B1900,'Input - companies list'!B:L,2,FALSE)</f>
        <v/>
      </c>
      <c r="D1900">
        <f>VLOOKUP(B1900,'Input - companies list'!B:L,11,FALSE)</f>
        <v/>
      </c>
      <c r="E1900">
        <f>VLOOKUP(B1900,'Input - companies list'!B:E,4,FALSE)</f>
        <v/>
      </c>
      <c r="F1900">
        <f>SUMIFS('Input - target event report'!H:H,'Input - target event report'!B:B,B1900,'Input - target event report'!D:D, "Private Investment")</f>
        <v/>
      </c>
      <c r="G1900">
        <f>IF(I1900&lt;2, "N/A", (MAXIFS('Input - target event report'!E:E,'Input - target event report'!B:B,B:B,'Input - target event report'!D:D,"Private Investment")-MINIFS('Input - target event report'!E:E,'Input - target event report'!B:B,B:B,'Input - target event report'!D:D,"Private Investment"))/(I1900-1))</f>
        <v/>
      </c>
      <c r="H1900">
        <f>IF(MAXIFS('Input - target event report'!E:E,'Input - target event report'!B:B,B:B,'Input - target event report'!D:D,"Private Investment") = 0, "N/A", TODAY() - MAXIFS('Input - target event report'!E:E,'Input - target event report'!B:B,B:B,'Input - target event report'!D:D,"Private Investment"))</f>
        <v/>
      </c>
      <c r="I1900">
        <f>COUNTIFS('Input - target event report'!B:B,B1900,'Input - target event report'!D:D, "Private Investment")</f>
        <v/>
      </c>
      <c r="J1900">
        <f>INDEX('Input - companies list'!$1:$10000,MATCH(B1900,'Input - companies list'!B:B,0),MATCH("Flow",'Input - companies list'!$1:$1,0 ))</f>
        <v/>
      </c>
      <c r="K1900">
        <f>INDEX('Input - companies list'!$1:$10000,MATCH(B1900,'Input - companies list'!B:B,0),MATCH("Inter-Cluster Connectivity",'Input - companies list'!$1:$1,0 ))</f>
        <v/>
      </c>
      <c r="L1900">
        <f>IFERROR(PERCENTRANK(F:F,F1900),0)</f>
        <v/>
      </c>
      <c r="M1900">
        <f>IFERROR(1 - PERCENTRANK(G:G,G1900),0)</f>
        <v/>
      </c>
      <c r="N1900">
        <f>IFERROR(1 - PERCENTRANK(H:H,H1900),0)</f>
        <v/>
      </c>
      <c r="O1900">
        <f>IFERROR(PERCENTRANK(I:I,I1900),0)</f>
        <v/>
      </c>
      <c r="P1900">
        <f>IFERROR(1 - PERCENTRANK(J:J,J1900),0)</f>
        <v/>
      </c>
      <c r="Q1900">
        <f>IFERROR(PERCENTRANK(K:K,K1900),0)</f>
        <v/>
      </c>
      <c r="R1900">
        <f>L1900*weight1+M1900*weight2+N1900*weight3+O1900*weight4+P1900*weight5+Q1900*weight6</f>
        <v/>
      </c>
    </row>
    <row r="1901" spans="1:18">
      <c r="A1901">
        <f>RANK(R1901,R:R)</f>
        <v/>
      </c>
      <c r="B1901" t="s">
        <v>21210</v>
      </c>
      <c r="C1901">
        <f>VLOOKUP(B1901,'Input - companies list'!B:L,2,FALSE)</f>
        <v/>
      </c>
      <c r="D1901">
        <f>VLOOKUP(B1901,'Input - companies list'!B:L,11,FALSE)</f>
        <v/>
      </c>
      <c r="E1901">
        <f>VLOOKUP(B1901,'Input - companies list'!B:E,4,FALSE)</f>
        <v/>
      </c>
      <c r="F1901">
        <f>SUMIFS('Input - target event report'!H:H,'Input - target event report'!B:B,B1901,'Input - target event report'!D:D, "Private Investment")</f>
        <v/>
      </c>
      <c r="G1901">
        <f>IF(I1901&lt;2, "N/A", (MAXIFS('Input - target event report'!E:E,'Input - target event report'!B:B,B:B,'Input - target event report'!D:D,"Private Investment")-MINIFS('Input - target event report'!E:E,'Input - target event report'!B:B,B:B,'Input - target event report'!D:D,"Private Investment"))/(I1901-1))</f>
        <v/>
      </c>
      <c r="H1901">
        <f>IF(MAXIFS('Input - target event report'!E:E,'Input - target event report'!B:B,B:B,'Input - target event report'!D:D,"Private Investment") = 0, "N/A", TODAY() - MAXIFS('Input - target event report'!E:E,'Input - target event report'!B:B,B:B,'Input - target event report'!D:D,"Private Investment"))</f>
        <v/>
      </c>
      <c r="I1901">
        <f>COUNTIFS('Input - target event report'!B:B,B1901,'Input - target event report'!D:D, "Private Investment")</f>
        <v/>
      </c>
      <c r="J1901">
        <f>INDEX('Input - companies list'!$1:$10000,MATCH(B1901,'Input - companies list'!B:B,0),MATCH("Flow",'Input - companies list'!$1:$1,0 ))</f>
        <v/>
      </c>
      <c r="K1901">
        <f>INDEX('Input - companies list'!$1:$10000,MATCH(B1901,'Input - companies list'!B:B,0),MATCH("Inter-Cluster Connectivity",'Input - companies list'!$1:$1,0 ))</f>
        <v/>
      </c>
      <c r="L1901">
        <f>IFERROR(PERCENTRANK(F:F,F1901),0)</f>
        <v/>
      </c>
      <c r="M1901">
        <f>IFERROR(1 - PERCENTRANK(G:G,G1901),0)</f>
        <v/>
      </c>
      <c r="N1901">
        <f>IFERROR(1 - PERCENTRANK(H:H,H1901),0)</f>
        <v/>
      </c>
      <c r="O1901">
        <f>IFERROR(PERCENTRANK(I:I,I1901),0)</f>
        <v/>
      </c>
      <c r="P1901">
        <f>IFERROR(1 - PERCENTRANK(J:J,J1901),0)</f>
        <v/>
      </c>
      <c r="Q1901">
        <f>IFERROR(PERCENTRANK(K:K,K1901),0)</f>
        <v/>
      </c>
      <c r="R1901">
        <f>L1901*weight1+M1901*weight2+N1901*weight3+O1901*weight4+P1901*weight5+Q1901*weight6</f>
        <v/>
      </c>
    </row>
    <row r="1902" spans="1:18">
      <c r="A1902">
        <f>RANK(R1902,R:R)</f>
        <v/>
      </c>
      <c r="B1902" t="s">
        <v>21221</v>
      </c>
      <c r="C1902">
        <f>VLOOKUP(B1902,'Input - companies list'!B:L,2,FALSE)</f>
        <v/>
      </c>
      <c r="D1902">
        <f>VLOOKUP(B1902,'Input - companies list'!B:L,11,FALSE)</f>
        <v/>
      </c>
      <c r="E1902">
        <f>VLOOKUP(B1902,'Input - companies list'!B:E,4,FALSE)</f>
        <v/>
      </c>
      <c r="F1902">
        <f>SUMIFS('Input - target event report'!H:H,'Input - target event report'!B:B,B1902,'Input - target event report'!D:D, "Private Investment")</f>
        <v/>
      </c>
      <c r="G1902">
        <f>IF(I1902&lt;2, "N/A", (MAXIFS('Input - target event report'!E:E,'Input - target event report'!B:B,B:B,'Input - target event report'!D:D,"Private Investment")-MINIFS('Input - target event report'!E:E,'Input - target event report'!B:B,B:B,'Input - target event report'!D:D,"Private Investment"))/(I1902-1))</f>
        <v/>
      </c>
      <c r="H1902">
        <f>IF(MAXIFS('Input - target event report'!E:E,'Input - target event report'!B:B,B:B,'Input - target event report'!D:D,"Private Investment") = 0, "N/A", TODAY() - MAXIFS('Input - target event report'!E:E,'Input - target event report'!B:B,B:B,'Input - target event report'!D:D,"Private Investment"))</f>
        <v/>
      </c>
      <c r="I1902">
        <f>COUNTIFS('Input - target event report'!B:B,B1902,'Input - target event report'!D:D, "Private Investment")</f>
        <v/>
      </c>
      <c r="J1902">
        <f>INDEX('Input - companies list'!$1:$10000,MATCH(B1902,'Input - companies list'!B:B,0),MATCH("Flow",'Input - companies list'!$1:$1,0 ))</f>
        <v/>
      </c>
      <c r="K1902">
        <f>INDEX('Input - companies list'!$1:$10000,MATCH(B1902,'Input - companies list'!B:B,0),MATCH("Inter-Cluster Connectivity",'Input - companies list'!$1:$1,0 ))</f>
        <v/>
      </c>
      <c r="L1902">
        <f>IFERROR(PERCENTRANK(F:F,F1902),0)</f>
        <v/>
      </c>
      <c r="M1902">
        <f>IFERROR(1 - PERCENTRANK(G:G,G1902),0)</f>
        <v/>
      </c>
      <c r="N1902">
        <f>IFERROR(1 - PERCENTRANK(H:H,H1902),0)</f>
        <v/>
      </c>
      <c r="O1902">
        <f>IFERROR(PERCENTRANK(I:I,I1902),0)</f>
        <v/>
      </c>
      <c r="P1902">
        <f>IFERROR(1 - PERCENTRANK(J:J,J1902),0)</f>
        <v/>
      </c>
      <c r="Q1902">
        <f>IFERROR(PERCENTRANK(K:K,K1902),0)</f>
        <v/>
      </c>
      <c r="R1902">
        <f>L1902*weight1+M1902*weight2+N1902*weight3+O1902*weight4+P1902*weight5+Q1902*weight6</f>
        <v/>
      </c>
    </row>
    <row r="1903" spans="1:18">
      <c r="A1903">
        <f>RANK(R1903,R:R)</f>
        <v/>
      </c>
      <c r="B1903" t="s">
        <v>21230</v>
      </c>
      <c r="C1903">
        <f>VLOOKUP(B1903,'Input - companies list'!B:L,2,FALSE)</f>
        <v/>
      </c>
      <c r="D1903">
        <f>VLOOKUP(B1903,'Input - companies list'!B:L,11,FALSE)</f>
        <v/>
      </c>
      <c r="E1903">
        <f>VLOOKUP(B1903,'Input - companies list'!B:E,4,FALSE)</f>
        <v/>
      </c>
      <c r="F1903">
        <f>SUMIFS('Input - target event report'!H:H,'Input - target event report'!B:B,B1903,'Input - target event report'!D:D, "Private Investment")</f>
        <v/>
      </c>
      <c r="G1903">
        <f>IF(I1903&lt;2, "N/A", (MAXIFS('Input - target event report'!E:E,'Input - target event report'!B:B,B:B,'Input - target event report'!D:D,"Private Investment")-MINIFS('Input - target event report'!E:E,'Input - target event report'!B:B,B:B,'Input - target event report'!D:D,"Private Investment"))/(I1903-1))</f>
        <v/>
      </c>
      <c r="H1903">
        <f>IF(MAXIFS('Input - target event report'!E:E,'Input - target event report'!B:B,B:B,'Input - target event report'!D:D,"Private Investment") = 0, "N/A", TODAY() - MAXIFS('Input - target event report'!E:E,'Input - target event report'!B:B,B:B,'Input - target event report'!D:D,"Private Investment"))</f>
        <v/>
      </c>
      <c r="I1903">
        <f>COUNTIFS('Input - target event report'!B:B,B1903,'Input - target event report'!D:D, "Private Investment")</f>
        <v/>
      </c>
      <c r="J1903">
        <f>INDEX('Input - companies list'!$1:$10000,MATCH(B1903,'Input - companies list'!B:B,0),MATCH("Flow",'Input - companies list'!$1:$1,0 ))</f>
        <v/>
      </c>
      <c r="K1903">
        <f>INDEX('Input - companies list'!$1:$10000,MATCH(B1903,'Input - companies list'!B:B,0),MATCH("Inter-Cluster Connectivity",'Input - companies list'!$1:$1,0 ))</f>
        <v/>
      </c>
      <c r="L1903">
        <f>IFERROR(PERCENTRANK(F:F,F1903),0)</f>
        <v/>
      </c>
      <c r="M1903">
        <f>IFERROR(1 - PERCENTRANK(G:G,G1903),0)</f>
        <v/>
      </c>
      <c r="N1903">
        <f>IFERROR(1 - PERCENTRANK(H:H,H1903),0)</f>
        <v/>
      </c>
      <c r="O1903">
        <f>IFERROR(PERCENTRANK(I:I,I1903),0)</f>
        <v/>
      </c>
      <c r="P1903">
        <f>IFERROR(1 - PERCENTRANK(J:J,J1903),0)</f>
        <v/>
      </c>
      <c r="Q1903">
        <f>IFERROR(PERCENTRANK(K:K,K1903),0)</f>
        <v/>
      </c>
      <c r="R1903">
        <f>L1903*weight1+M1903*weight2+N1903*weight3+O1903*weight4+P1903*weight5+Q1903*weight6</f>
        <v/>
      </c>
    </row>
    <row r="1904" spans="1:18">
      <c r="A1904">
        <f>RANK(R1904,R:R)</f>
        <v/>
      </c>
      <c r="B1904" t="s">
        <v>21238</v>
      </c>
      <c r="C1904">
        <f>VLOOKUP(B1904,'Input - companies list'!B:L,2,FALSE)</f>
        <v/>
      </c>
      <c r="D1904">
        <f>VLOOKUP(B1904,'Input - companies list'!B:L,11,FALSE)</f>
        <v/>
      </c>
      <c r="E1904">
        <f>VLOOKUP(B1904,'Input - companies list'!B:E,4,FALSE)</f>
        <v/>
      </c>
      <c r="F1904">
        <f>SUMIFS('Input - target event report'!H:H,'Input - target event report'!B:B,B1904,'Input - target event report'!D:D, "Private Investment")</f>
        <v/>
      </c>
      <c r="G1904">
        <f>IF(I1904&lt;2, "N/A", (MAXIFS('Input - target event report'!E:E,'Input - target event report'!B:B,B:B,'Input - target event report'!D:D,"Private Investment")-MINIFS('Input - target event report'!E:E,'Input - target event report'!B:B,B:B,'Input - target event report'!D:D,"Private Investment"))/(I1904-1))</f>
        <v/>
      </c>
      <c r="H1904">
        <f>IF(MAXIFS('Input - target event report'!E:E,'Input - target event report'!B:B,B:B,'Input - target event report'!D:D,"Private Investment") = 0, "N/A", TODAY() - MAXIFS('Input - target event report'!E:E,'Input - target event report'!B:B,B:B,'Input - target event report'!D:D,"Private Investment"))</f>
        <v/>
      </c>
      <c r="I1904">
        <f>COUNTIFS('Input - target event report'!B:B,B1904,'Input - target event report'!D:D, "Private Investment")</f>
        <v/>
      </c>
      <c r="J1904">
        <f>INDEX('Input - companies list'!$1:$10000,MATCH(B1904,'Input - companies list'!B:B,0),MATCH("Flow",'Input - companies list'!$1:$1,0 ))</f>
        <v/>
      </c>
      <c r="K1904">
        <f>INDEX('Input - companies list'!$1:$10000,MATCH(B1904,'Input - companies list'!B:B,0),MATCH("Inter-Cluster Connectivity",'Input - companies list'!$1:$1,0 ))</f>
        <v/>
      </c>
      <c r="L1904">
        <f>IFERROR(PERCENTRANK(F:F,F1904),0)</f>
        <v/>
      </c>
      <c r="M1904">
        <f>IFERROR(1 - PERCENTRANK(G:G,G1904),0)</f>
        <v/>
      </c>
      <c r="N1904">
        <f>IFERROR(1 - PERCENTRANK(H:H,H1904),0)</f>
        <v/>
      </c>
      <c r="O1904">
        <f>IFERROR(PERCENTRANK(I:I,I1904),0)</f>
        <v/>
      </c>
      <c r="P1904">
        <f>IFERROR(1 - PERCENTRANK(J:J,J1904),0)</f>
        <v/>
      </c>
      <c r="Q1904">
        <f>IFERROR(PERCENTRANK(K:K,K1904),0)</f>
        <v/>
      </c>
      <c r="R1904">
        <f>L1904*weight1+M1904*weight2+N1904*weight3+O1904*weight4+P1904*weight5+Q1904*weight6</f>
        <v/>
      </c>
    </row>
    <row r="1905" spans="1:18">
      <c r="A1905">
        <f>RANK(R1905,R:R)</f>
        <v/>
      </c>
      <c r="B1905" t="s">
        <v>21250</v>
      </c>
      <c r="C1905">
        <f>VLOOKUP(B1905,'Input - companies list'!B:L,2,FALSE)</f>
        <v/>
      </c>
      <c r="D1905">
        <f>VLOOKUP(B1905,'Input - companies list'!B:L,11,FALSE)</f>
        <v/>
      </c>
      <c r="E1905">
        <f>VLOOKUP(B1905,'Input - companies list'!B:E,4,FALSE)</f>
        <v/>
      </c>
      <c r="F1905">
        <f>SUMIFS('Input - target event report'!H:H,'Input - target event report'!B:B,B1905,'Input - target event report'!D:D, "Private Investment")</f>
        <v/>
      </c>
      <c r="G1905">
        <f>IF(I1905&lt;2, "N/A", (MAXIFS('Input - target event report'!E:E,'Input - target event report'!B:B,B:B,'Input - target event report'!D:D,"Private Investment")-MINIFS('Input - target event report'!E:E,'Input - target event report'!B:B,B:B,'Input - target event report'!D:D,"Private Investment"))/(I1905-1))</f>
        <v/>
      </c>
      <c r="H1905">
        <f>IF(MAXIFS('Input - target event report'!E:E,'Input - target event report'!B:B,B:B,'Input - target event report'!D:D,"Private Investment") = 0, "N/A", TODAY() - MAXIFS('Input - target event report'!E:E,'Input - target event report'!B:B,B:B,'Input - target event report'!D:D,"Private Investment"))</f>
        <v/>
      </c>
      <c r="I1905">
        <f>COUNTIFS('Input - target event report'!B:B,B1905,'Input - target event report'!D:D, "Private Investment")</f>
        <v/>
      </c>
      <c r="J1905">
        <f>INDEX('Input - companies list'!$1:$10000,MATCH(B1905,'Input - companies list'!B:B,0),MATCH("Flow",'Input - companies list'!$1:$1,0 ))</f>
        <v/>
      </c>
      <c r="K1905">
        <f>INDEX('Input - companies list'!$1:$10000,MATCH(B1905,'Input - companies list'!B:B,0),MATCH("Inter-Cluster Connectivity",'Input - companies list'!$1:$1,0 ))</f>
        <v/>
      </c>
      <c r="L1905">
        <f>IFERROR(PERCENTRANK(F:F,F1905),0)</f>
        <v/>
      </c>
      <c r="M1905">
        <f>IFERROR(1 - PERCENTRANK(G:G,G1905),0)</f>
        <v/>
      </c>
      <c r="N1905">
        <f>IFERROR(1 - PERCENTRANK(H:H,H1905),0)</f>
        <v/>
      </c>
      <c r="O1905">
        <f>IFERROR(PERCENTRANK(I:I,I1905),0)</f>
        <v/>
      </c>
      <c r="P1905">
        <f>IFERROR(1 - PERCENTRANK(J:J,J1905),0)</f>
        <v/>
      </c>
      <c r="Q1905">
        <f>IFERROR(PERCENTRANK(K:K,K1905),0)</f>
        <v/>
      </c>
      <c r="R1905">
        <f>L1905*weight1+M1905*weight2+N1905*weight3+O1905*weight4+P1905*weight5+Q1905*weight6</f>
        <v/>
      </c>
    </row>
    <row r="1906" spans="1:18">
      <c r="A1906">
        <f>RANK(R1906,R:R)</f>
        <v/>
      </c>
      <c r="B1906" t="s">
        <v>21259</v>
      </c>
      <c r="C1906">
        <f>VLOOKUP(B1906,'Input - companies list'!B:L,2,FALSE)</f>
        <v/>
      </c>
      <c r="D1906">
        <f>VLOOKUP(B1906,'Input - companies list'!B:L,11,FALSE)</f>
        <v/>
      </c>
      <c r="E1906">
        <f>VLOOKUP(B1906,'Input - companies list'!B:E,4,FALSE)</f>
        <v/>
      </c>
      <c r="F1906">
        <f>SUMIFS('Input - target event report'!H:H,'Input - target event report'!B:B,B1906,'Input - target event report'!D:D, "Private Investment")</f>
        <v/>
      </c>
      <c r="G1906">
        <f>IF(I1906&lt;2, "N/A", (MAXIFS('Input - target event report'!E:E,'Input - target event report'!B:B,B:B,'Input - target event report'!D:D,"Private Investment")-MINIFS('Input - target event report'!E:E,'Input - target event report'!B:B,B:B,'Input - target event report'!D:D,"Private Investment"))/(I1906-1))</f>
        <v/>
      </c>
      <c r="H1906">
        <f>IF(MAXIFS('Input - target event report'!E:E,'Input - target event report'!B:B,B:B,'Input - target event report'!D:D,"Private Investment") = 0, "N/A", TODAY() - MAXIFS('Input - target event report'!E:E,'Input - target event report'!B:B,B:B,'Input - target event report'!D:D,"Private Investment"))</f>
        <v/>
      </c>
      <c r="I1906">
        <f>COUNTIFS('Input - target event report'!B:B,B1906,'Input - target event report'!D:D, "Private Investment")</f>
        <v/>
      </c>
      <c r="J1906">
        <f>INDEX('Input - companies list'!$1:$10000,MATCH(B1906,'Input - companies list'!B:B,0),MATCH("Flow",'Input - companies list'!$1:$1,0 ))</f>
        <v/>
      </c>
      <c r="K1906">
        <f>INDEX('Input - companies list'!$1:$10000,MATCH(B1906,'Input - companies list'!B:B,0),MATCH("Inter-Cluster Connectivity",'Input - companies list'!$1:$1,0 ))</f>
        <v/>
      </c>
      <c r="L1906">
        <f>IFERROR(PERCENTRANK(F:F,F1906),0)</f>
        <v/>
      </c>
      <c r="M1906">
        <f>IFERROR(1 - PERCENTRANK(G:G,G1906),0)</f>
        <v/>
      </c>
      <c r="N1906">
        <f>IFERROR(1 - PERCENTRANK(H:H,H1906),0)</f>
        <v/>
      </c>
      <c r="O1906">
        <f>IFERROR(PERCENTRANK(I:I,I1906),0)</f>
        <v/>
      </c>
      <c r="P1906">
        <f>IFERROR(1 - PERCENTRANK(J:J,J1906),0)</f>
        <v/>
      </c>
      <c r="Q1906">
        <f>IFERROR(PERCENTRANK(K:K,K1906),0)</f>
        <v/>
      </c>
      <c r="R1906">
        <f>L1906*weight1+M1906*weight2+N1906*weight3+O1906*weight4+P1906*weight5+Q1906*weight6</f>
        <v/>
      </c>
    </row>
    <row r="1907" spans="1:18">
      <c r="A1907">
        <f>RANK(R1907,R:R)</f>
        <v/>
      </c>
      <c r="B1907" t="s">
        <v>21267</v>
      </c>
      <c r="C1907">
        <f>VLOOKUP(B1907,'Input - companies list'!B:L,2,FALSE)</f>
        <v/>
      </c>
      <c r="D1907">
        <f>VLOOKUP(B1907,'Input - companies list'!B:L,11,FALSE)</f>
        <v/>
      </c>
      <c r="E1907">
        <f>VLOOKUP(B1907,'Input - companies list'!B:E,4,FALSE)</f>
        <v/>
      </c>
      <c r="F1907">
        <f>SUMIFS('Input - target event report'!H:H,'Input - target event report'!B:B,B1907,'Input - target event report'!D:D, "Private Investment")</f>
        <v/>
      </c>
      <c r="G1907">
        <f>IF(I1907&lt;2, "N/A", (MAXIFS('Input - target event report'!E:E,'Input - target event report'!B:B,B:B,'Input - target event report'!D:D,"Private Investment")-MINIFS('Input - target event report'!E:E,'Input - target event report'!B:B,B:B,'Input - target event report'!D:D,"Private Investment"))/(I1907-1))</f>
        <v/>
      </c>
      <c r="H1907">
        <f>IF(MAXIFS('Input - target event report'!E:E,'Input - target event report'!B:B,B:B,'Input - target event report'!D:D,"Private Investment") = 0, "N/A", TODAY() - MAXIFS('Input - target event report'!E:E,'Input - target event report'!B:B,B:B,'Input - target event report'!D:D,"Private Investment"))</f>
        <v/>
      </c>
      <c r="I1907">
        <f>COUNTIFS('Input - target event report'!B:B,B1907,'Input - target event report'!D:D, "Private Investment")</f>
        <v/>
      </c>
      <c r="J1907">
        <f>INDEX('Input - companies list'!$1:$10000,MATCH(B1907,'Input - companies list'!B:B,0),MATCH("Flow",'Input - companies list'!$1:$1,0 ))</f>
        <v/>
      </c>
      <c r="K1907">
        <f>INDEX('Input - companies list'!$1:$10000,MATCH(B1907,'Input - companies list'!B:B,0),MATCH("Inter-Cluster Connectivity",'Input - companies list'!$1:$1,0 ))</f>
        <v/>
      </c>
      <c r="L1907">
        <f>IFERROR(PERCENTRANK(F:F,F1907),0)</f>
        <v/>
      </c>
      <c r="M1907">
        <f>IFERROR(1 - PERCENTRANK(G:G,G1907),0)</f>
        <v/>
      </c>
      <c r="N1907">
        <f>IFERROR(1 - PERCENTRANK(H:H,H1907),0)</f>
        <v/>
      </c>
      <c r="O1907">
        <f>IFERROR(PERCENTRANK(I:I,I1907),0)</f>
        <v/>
      </c>
      <c r="P1907">
        <f>IFERROR(1 - PERCENTRANK(J:J,J1907),0)</f>
        <v/>
      </c>
      <c r="Q1907">
        <f>IFERROR(PERCENTRANK(K:K,K1907),0)</f>
        <v/>
      </c>
      <c r="R1907">
        <f>L1907*weight1+M1907*weight2+N1907*weight3+O1907*weight4+P1907*weight5+Q1907*weight6</f>
        <v/>
      </c>
    </row>
    <row r="1908" spans="1:18">
      <c r="A1908">
        <f>RANK(R1908,R:R)</f>
        <v/>
      </c>
      <c r="B1908" t="s">
        <v>21278</v>
      </c>
      <c r="C1908">
        <f>VLOOKUP(B1908,'Input - companies list'!B:L,2,FALSE)</f>
        <v/>
      </c>
      <c r="D1908">
        <f>VLOOKUP(B1908,'Input - companies list'!B:L,11,FALSE)</f>
        <v/>
      </c>
      <c r="E1908">
        <f>VLOOKUP(B1908,'Input - companies list'!B:E,4,FALSE)</f>
        <v/>
      </c>
      <c r="F1908">
        <f>SUMIFS('Input - target event report'!H:H,'Input - target event report'!B:B,B1908,'Input - target event report'!D:D, "Private Investment")</f>
        <v/>
      </c>
      <c r="G1908">
        <f>IF(I1908&lt;2, "N/A", (MAXIFS('Input - target event report'!E:E,'Input - target event report'!B:B,B:B,'Input - target event report'!D:D,"Private Investment")-MINIFS('Input - target event report'!E:E,'Input - target event report'!B:B,B:B,'Input - target event report'!D:D,"Private Investment"))/(I1908-1))</f>
        <v/>
      </c>
      <c r="H1908">
        <f>IF(MAXIFS('Input - target event report'!E:E,'Input - target event report'!B:B,B:B,'Input - target event report'!D:D,"Private Investment") = 0, "N/A", TODAY() - MAXIFS('Input - target event report'!E:E,'Input - target event report'!B:B,B:B,'Input - target event report'!D:D,"Private Investment"))</f>
        <v/>
      </c>
      <c r="I1908">
        <f>COUNTIFS('Input - target event report'!B:B,B1908,'Input - target event report'!D:D, "Private Investment")</f>
        <v/>
      </c>
      <c r="J1908">
        <f>INDEX('Input - companies list'!$1:$10000,MATCH(B1908,'Input - companies list'!B:B,0),MATCH("Flow",'Input - companies list'!$1:$1,0 ))</f>
        <v/>
      </c>
      <c r="K1908">
        <f>INDEX('Input - companies list'!$1:$10000,MATCH(B1908,'Input - companies list'!B:B,0),MATCH("Inter-Cluster Connectivity",'Input - companies list'!$1:$1,0 ))</f>
        <v/>
      </c>
      <c r="L1908">
        <f>IFERROR(PERCENTRANK(F:F,F1908),0)</f>
        <v/>
      </c>
      <c r="M1908">
        <f>IFERROR(1 - PERCENTRANK(G:G,G1908),0)</f>
        <v/>
      </c>
      <c r="N1908">
        <f>IFERROR(1 - PERCENTRANK(H:H,H1908),0)</f>
        <v/>
      </c>
      <c r="O1908">
        <f>IFERROR(PERCENTRANK(I:I,I1908),0)</f>
        <v/>
      </c>
      <c r="P1908">
        <f>IFERROR(1 - PERCENTRANK(J:J,J1908),0)</f>
        <v/>
      </c>
      <c r="Q1908">
        <f>IFERROR(PERCENTRANK(K:K,K1908),0)</f>
        <v/>
      </c>
      <c r="R1908">
        <f>L1908*weight1+M1908*weight2+N1908*weight3+O1908*weight4+P1908*weight5+Q1908*weight6</f>
        <v/>
      </c>
    </row>
    <row r="1909" spans="1:18">
      <c r="A1909">
        <f>RANK(R1909,R:R)</f>
        <v/>
      </c>
      <c r="B1909" t="s">
        <v>21289</v>
      </c>
      <c r="C1909">
        <f>VLOOKUP(B1909,'Input - companies list'!B:L,2,FALSE)</f>
        <v/>
      </c>
      <c r="D1909">
        <f>VLOOKUP(B1909,'Input - companies list'!B:L,11,FALSE)</f>
        <v/>
      </c>
      <c r="E1909">
        <f>VLOOKUP(B1909,'Input - companies list'!B:E,4,FALSE)</f>
        <v/>
      </c>
      <c r="F1909">
        <f>SUMIFS('Input - target event report'!H:H,'Input - target event report'!B:B,B1909,'Input - target event report'!D:D, "Private Investment")</f>
        <v/>
      </c>
      <c r="G1909">
        <f>IF(I1909&lt;2, "N/A", (MAXIFS('Input - target event report'!E:E,'Input - target event report'!B:B,B:B,'Input - target event report'!D:D,"Private Investment")-MINIFS('Input - target event report'!E:E,'Input - target event report'!B:B,B:B,'Input - target event report'!D:D,"Private Investment"))/(I1909-1))</f>
        <v/>
      </c>
      <c r="H1909">
        <f>IF(MAXIFS('Input - target event report'!E:E,'Input - target event report'!B:B,B:B,'Input - target event report'!D:D,"Private Investment") = 0, "N/A", TODAY() - MAXIFS('Input - target event report'!E:E,'Input - target event report'!B:B,B:B,'Input - target event report'!D:D,"Private Investment"))</f>
        <v/>
      </c>
      <c r="I1909">
        <f>COUNTIFS('Input - target event report'!B:B,B1909,'Input - target event report'!D:D, "Private Investment")</f>
        <v/>
      </c>
      <c r="J1909">
        <f>INDEX('Input - companies list'!$1:$10000,MATCH(B1909,'Input - companies list'!B:B,0),MATCH("Flow",'Input - companies list'!$1:$1,0 ))</f>
        <v/>
      </c>
      <c r="K1909">
        <f>INDEX('Input - companies list'!$1:$10000,MATCH(B1909,'Input - companies list'!B:B,0),MATCH("Inter-Cluster Connectivity",'Input - companies list'!$1:$1,0 ))</f>
        <v/>
      </c>
      <c r="L1909">
        <f>IFERROR(PERCENTRANK(F:F,F1909),0)</f>
        <v/>
      </c>
      <c r="M1909">
        <f>IFERROR(1 - PERCENTRANK(G:G,G1909),0)</f>
        <v/>
      </c>
      <c r="N1909">
        <f>IFERROR(1 - PERCENTRANK(H:H,H1909),0)</f>
        <v/>
      </c>
      <c r="O1909">
        <f>IFERROR(PERCENTRANK(I:I,I1909),0)</f>
        <v/>
      </c>
      <c r="P1909">
        <f>IFERROR(1 - PERCENTRANK(J:J,J1909),0)</f>
        <v/>
      </c>
      <c r="Q1909">
        <f>IFERROR(PERCENTRANK(K:K,K1909),0)</f>
        <v/>
      </c>
      <c r="R1909">
        <f>L1909*weight1+M1909*weight2+N1909*weight3+O1909*weight4+P1909*weight5+Q1909*weight6</f>
        <v/>
      </c>
    </row>
    <row r="1910" spans="1:18">
      <c r="A1910">
        <f>RANK(R1910,R:R)</f>
        <v/>
      </c>
      <c r="B1910" t="s">
        <v>21298</v>
      </c>
      <c r="C1910">
        <f>VLOOKUP(B1910,'Input - companies list'!B:L,2,FALSE)</f>
        <v/>
      </c>
      <c r="D1910">
        <f>VLOOKUP(B1910,'Input - companies list'!B:L,11,FALSE)</f>
        <v/>
      </c>
      <c r="E1910">
        <f>VLOOKUP(B1910,'Input - companies list'!B:E,4,FALSE)</f>
        <v/>
      </c>
      <c r="F1910">
        <f>SUMIFS('Input - target event report'!H:H,'Input - target event report'!B:B,B1910,'Input - target event report'!D:D, "Private Investment")</f>
        <v/>
      </c>
      <c r="G1910">
        <f>IF(I1910&lt;2, "N/A", (MAXIFS('Input - target event report'!E:E,'Input - target event report'!B:B,B:B,'Input - target event report'!D:D,"Private Investment")-MINIFS('Input - target event report'!E:E,'Input - target event report'!B:B,B:B,'Input - target event report'!D:D,"Private Investment"))/(I1910-1))</f>
        <v/>
      </c>
      <c r="H1910">
        <f>IF(MAXIFS('Input - target event report'!E:E,'Input - target event report'!B:B,B:B,'Input - target event report'!D:D,"Private Investment") = 0, "N/A", TODAY() - MAXIFS('Input - target event report'!E:E,'Input - target event report'!B:B,B:B,'Input - target event report'!D:D,"Private Investment"))</f>
        <v/>
      </c>
      <c r="I1910">
        <f>COUNTIFS('Input - target event report'!B:B,B1910,'Input - target event report'!D:D, "Private Investment")</f>
        <v/>
      </c>
      <c r="J1910">
        <f>INDEX('Input - companies list'!$1:$10000,MATCH(B1910,'Input - companies list'!B:B,0),MATCH("Flow",'Input - companies list'!$1:$1,0 ))</f>
        <v/>
      </c>
      <c r="K1910">
        <f>INDEX('Input - companies list'!$1:$10000,MATCH(B1910,'Input - companies list'!B:B,0),MATCH("Inter-Cluster Connectivity",'Input - companies list'!$1:$1,0 ))</f>
        <v/>
      </c>
      <c r="L1910">
        <f>IFERROR(PERCENTRANK(F:F,F1910),0)</f>
        <v/>
      </c>
      <c r="M1910">
        <f>IFERROR(1 - PERCENTRANK(G:G,G1910),0)</f>
        <v/>
      </c>
      <c r="N1910">
        <f>IFERROR(1 - PERCENTRANK(H:H,H1910),0)</f>
        <v/>
      </c>
      <c r="O1910">
        <f>IFERROR(PERCENTRANK(I:I,I1910),0)</f>
        <v/>
      </c>
      <c r="P1910">
        <f>IFERROR(1 - PERCENTRANK(J:J,J1910),0)</f>
        <v/>
      </c>
      <c r="Q1910">
        <f>IFERROR(PERCENTRANK(K:K,K1910),0)</f>
        <v/>
      </c>
      <c r="R1910">
        <f>L1910*weight1+M1910*weight2+N1910*weight3+O1910*weight4+P1910*weight5+Q1910*weight6</f>
        <v/>
      </c>
    </row>
    <row r="1911" spans="1:18">
      <c r="A1911">
        <f>RANK(R1911,R:R)</f>
        <v/>
      </c>
      <c r="B1911" t="s">
        <v>21307</v>
      </c>
      <c r="C1911">
        <f>VLOOKUP(B1911,'Input - companies list'!B:L,2,FALSE)</f>
        <v/>
      </c>
      <c r="D1911">
        <f>VLOOKUP(B1911,'Input - companies list'!B:L,11,FALSE)</f>
        <v/>
      </c>
      <c r="E1911">
        <f>VLOOKUP(B1911,'Input - companies list'!B:E,4,FALSE)</f>
        <v/>
      </c>
      <c r="F1911">
        <f>SUMIFS('Input - target event report'!H:H,'Input - target event report'!B:B,B1911,'Input - target event report'!D:D, "Private Investment")</f>
        <v/>
      </c>
      <c r="G1911">
        <f>IF(I1911&lt;2, "N/A", (MAXIFS('Input - target event report'!E:E,'Input - target event report'!B:B,B:B,'Input - target event report'!D:D,"Private Investment")-MINIFS('Input - target event report'!E:E,'Input - target event report'!B:B,B:B,'Input - target event report'!D:D,"Private Investment"))/(I1911-1))</f>
        <v/>
      </c>
      <c r="H1911">
        <f>IF(MAXIFS('Input - target event report'!E:E,'Input - target event report'!B:B,B:B,'Input - target event report'!D:D,"Private Investment") = 0, "N/A", TODAY() - MAXIFS('Input - target event report'!E:E,'Input - target event report'!B:B,B:B,'Input - target event report'!D:D,"Private Investment"))</f>
        <v/>
      </c>
      <c r="I1911">
        <f>COUNTIFS('Input - target event report'!B:B,B1911,'Input - target event report'!D:D, "Private Investment")</f>
        <v/>
      </c>
      <c r="J1911">
        <f>INDEX('Input - companies list'!$1:$10000,MATCH(B1911,'Input - companies list'!B:B,0),MATCH("Flow",'Input - companies list'!$1:$1,0 ))</f>
        <v/>
      </c>
      <c r="K1911">
        <f>INDEX('Input - companies list'!$1:$10000,MATCH(B1911,'Input - companies list'!B:B,0),MATCH("Inter-Cluster Connectivity",'Input - companies list'!$1:$1,0 ))</f>
        <v/>
      </c>
      <c r="L1911">
        <f>IFERROR(PERCENTRANK(F:F,F1911),0)</f>
        <v/>
      </c>
      <c r="M1911">
        <f>IFERROR(1 - PERCENTRANK(G:G,G1911),0)</f>
        <v/>
      </c>
      <c r="N1911">
        <f>IFERROR(1 - PERCENTRANK(H:H,H1911),0)</f>
        <v/>
      </c>
      <c r="O1911">
        <f>IFERROR(PERCENTRANK(I:I,I1911),0)</f>
        <v/>
      </c>
      <c r="P1911">
        <f>IFERROR(1 - PERCENTRANK(J:J,J1911),0)</f>
        <v/>
      </c>
      <c r="Q1911">
        <f>IFERROR(PERCENTRANK(K:K,K1911),0)</f>
        <v/>
      </c>
      <c r="R1911">
        <f>L1911*weight1+M1911*weight2+N1911*weight3+O1911*weight4+P1911*weight5+Q1911*weight6</f>
        <v/>
      </c>
    </row>
    <row r="1912" spans="1:18">
      <c r="A1912">
        <f>RANK(R1912,R:R)</f>
        <v/>
      </c>
      <c r="B1912" t="s">
        <v>21317</v>
      </c>
      <c r="C1912">
        <f>VLOOKUP(B1912,'Input - companies list'!B:L,2,FALSE)</f>
        <v/>
      </c>
      <c r="D1912">
        <f>VLOOKUP(B1912,'Input - companies list'!B:L,11,FALSE)</f>
        <v/>
      </c>
      <c r="E1912">
        <f>VLOOKUP(B1912,'Input - companies list'!B:E,4,FALSE)</f>
        <v/>
      </c>
      <c r="F1912">
        <f>SUMIFS('Input - target event report'!H:H,'Input - target event report'!B:B,B1912,'Input - target event report'!D:D, "Private Investment")</f>
        <v/>
      </c>
      <c r="G1912">
        <f>IF(I1912&lt;2, "N/A", (MAXIFS('Input - target event report'!E:E,'Input - target event report'!B:B,B:B,'Input - target event report'!D:D,"Private Investment")-MINIFS('Input - target event report'!E:E,'Input - target event report'!B:B,B:B,'Input - target event report'!D:D,"Private Investment"))/(I1912-1))</f>
        <v/>
      </c>
      <c r="H1912">
        <f>IF(MAXIFS('Input - target event report'!E:E,'Input - target event report'!B:B,B:B,'Input - target event report'!D:D,"Private Investment") = 0, "N/A", TODAY() - MAXIFS('Input - target event report'!E:E,'Input - target event report'!B:B,B:B,'Input - target event report'!D:D,"Private Investment"))</f>
        <v/>
      </c>
      <c r="I1912">
        <f>COUNTIFS('Input - target event report'!B:B,B1912,'Input - target event report'!D:D, "Private Investment")</f>
        <v/>
      </c>
      <c r="J1912">
        <f>INDEX('Input - companies list'!$1:$10000,MATCH(B1912,'Input - companies list'!B:B,0),MATCH("Flow",'Input - companies list'!$1:$1,0 ))</f>
        <v/>
      </c>
      <c r="K1912">
        <f>INDEX('Input - companies list'!$1:$10000,MATCH(B1912,'Input - companies list'!B:B,0),MATCH("Inter-Cluster Connectivity",'Input - companies list'!$1:$1,0 ))</f>
        <v/>
      </c>
      <c r="L1912">
        <f>IFERROR(PERCENTRANK(F:F,F1912),0)</f>
        <v/>
      </c>
      <c r="M1912">
        <f>IFERROR(1 - PERCENTRANK(G:G,G1912),0)</f>
        <v/>
      </c>
      <c r="N1912">
        <f>IFERROR(1 - PERCENTRANK(H:H,H1912),0)</f>
        <v/>
      </c>
      <c r="O1912">
        <f>IFERROR(PERCENTRANK(I:I,I1912),0)</f>
        <v/>
      </c>
      <c r="P1912">
        <f>IFERROR(1 - PERCENTRANK(J:J,J1912),0)</f>
        <v/>
      </c>
      <c r="Q1912">
        <f>IFERROR(PERCENTRANK(K:K,K1912),0)</f>
        <v/>
      </c>
      <c r="R1912">
        <f>L1912*weight1+M1912*weight2+N1912*weight3+O1912*weight4+P1912*weight5+Q1912*weight6</f>
        <v/>
      </c>
    </row>
    <row r="1913" spans="1:18">
      <c r="A1913">
        <f>RANK(R1913,R:R)</f>
        <v/>
      </c>
      <c r="B1913" t="s">
        <v>21325</v>
      </c>
      <c r="C1913">
        <f>VLOOKUP(B1913,'Input - companies list'!B:L,2,FALSE)</f>
        <v/>
      </c>
      <c r="D1913">
        <f>VLOOKUP(B1913,'Input - companies list'!B:L,11,FALSE)</f>
        <v/>
      </c>
      <c r="E1913">
        <f>VLOOKUP(B1913,'Input - companies list'!B:E,4,FALSE)</f>
        <v/>
      </c>
      <c r="F1913">
        <f>SUMIFS('Input - target event report'!H:H,'Input - target event report'!B:B,B1913,'Input - target event report'!D:D, "Private Investment")</f>
        <v/>
      </c>
      <c r="G1913">
        <f>IF(I1913&lt;2, "N/A", (MAXIFS('Input - target event report'!E:E,'Input - target event report'!B:B,B:B,'Input - target event report'!D:D,"Private Investment")-MINIFS('Input - target event report'!E:E,'Input - target event report'!B:B,B:B,'Input - target event report'!D:D,"Private Investment"))/(I1913-1))</f>
        <v/>
      </c>
      <c r="H1913">
        <f>IF(MAXIFS('Input - target event report'!E:E,'Input - target event report'!B:B,B:B,'Input - target event report'!D:D,"Private Investment") = 0, "N/A", TODAY() - MAXIFS('Input - target event report'!E:E,'Input - target event report'!B:B,B:B,'Input - target event report'!D:D,"Private Investment"))</f>
        <v/>
      </c>
      <c r="I1913">
        <f>COUNTIFS('Input - target event report'!B:B,B1913,'Input - target event report'!D:D, "Private Investment")</f>
        <v/>
      </c>
      <c r="J1913">
        <f>INDEX('Input - companies list'!$1:$10000,MATCH(B1913,'Input - companies list'!B:B,0),MATCH("Flow",'Input - companies list'!$1:$1,0 ))</f>
        <v/>
      </c>
      <c r="K1913">
        <f>INDEX('Input - companies list'!$1:$10000,MATCH(B1913,'Input - companies list'!B:B,0),MATCH("Inter-Cluster Connectivity",'Input - companies list'!$1:$1,0 ))</f>
        <v/>
      </c>
      <c r="L1913">
        <f>IFERROR(PERCENTRANK(F:F,F1913),0)</f>
        <v/>
      </c>
      <c r="M1913">
        <f>IFERROR(1 - PERCENTRANK(G:G,G1913),0)</f>
        <v/>
      </c>
      <c r="N1913">
        <f>IFERROR(1 - PERCENTRANK(H:H,H1913),0)</f>
        <v/>
      </c>
      <c r="O1913">
        <f>IFERROR(PERCENTRANK(I:I,I1913),0)</f>
        <v/>
      </c>
      <c r="P1913">
        <f>IFERROR(1 - PERCENTRANK(J:J,J1913),0)</f>
        <v/>
      </c>
      <c r="Q1913">
        <f>IFERROR(PERCENTRANK(K:K,K1913),0)</f>
        <v/>
      </c>
      <c r="R1913">
        <f>L1913*weight1+M1913*weight2+N1913*weight3+O1913*weight4+P1913*weight5+Q1913*weight6</f>
        <v/>
      </c>
    </row>
    <row r="1914" spans="1:18">
      <c r="A1914">
        <f>RANK(R1914,R:R)</f>
        <v/>
      </c>
      <c r="B1914" t="s">
        <v>21335</v>
      </c>
      <c r="C1914">
        <f>VLOOKUP(B1914,'Input - companies list'!B:L,2,FALSE)</f>
        <v/>
      </c>
      <c r="D1914">
        <f>VLOOKUP(B1914,'Input - companies list'!B:L,11,FALSE)</f>
        <v/>
      </c>
      <c r="E1914">
        <f>VLOOKUP(B1914,'Input - companies list'!B:E,4,FALSE)</f>
        <v/>
      </c>
      <c r="F1914">
        <f>SUMIFS('Input - target event report'!H:H,'Input - target event report'!B:B,B1914,'Input - target event report'!D:D, "Private Investment")</f>
        <v/>
      </c>
      <c r="G1914">
        <f>IF(I1914&lt;2, "N/A", (MAXIFS('Input - target event report'!E:E,'Input - target event report'!B:B,B:B,'Input - target event report'!D:D,"Private Investment")-MINIFS('Input - target event report'!E:E,'Input - target event report'!B:B,B:B,'Input - target event report'!D:D,"Private Investment"))/(I1914-1))</f>
        <v/>
      </c>
      <c r="H1914">
        <f>IF(MAXIFS('Input - target event report'!E:E,'Input - target event report'!B:B,B:B,'Input - target event report'!D:D,"Private Investment") = 0, "N/A", TODAY() - MAXIFS('Input - target event report'!E:E,'Input - target event report'!B:B,B:B,'Input - target event report'!D:D,"Private Investment"))</f>
        <v/>
      </c>
      <c r="I1914">
        <f>COUNTIFS('Input - target event report'!B:B,B1914,'Input - target event report'!D:D, "Private Investment")</f>
        <v/>
      </c>
      <c r="J1914">
        <f>INDEX('Input - companies list'!$1:$10000,MATCH(B1914,'Input - companies list'!B:B,0),MATCH("Flow",'Input - companies list'!$1:$1,0 ))</f>
        <v/>
      </c>
      <c r="K1914">
        <f>INDEX('Input - companies list'!$1:$10000,MATCH(B1914,'Input - companies list'!B:B,0),MATCH("Inter-Cluster Connectivity",'Input - companies list'!$1:$1,0 ))</f>
        <v/>
      </c>
      <c r="L1914">
        <f>IFERROR(PERCENTRANK(F:F,F1914),0)</f>
        <v/>
      </c>
      <c r="M1914">
        <f>IFERROR(1 - PERCENTRANK(G:G,G1914),0)</f>
        <v/>
      </c>
      <c r="N1914">
        <f>IFERROR(1 - PERCENTRANK(H:H,H1914),0)</f>
        <v/>
      </c>
      <c r="O1914">
        <f>IFERROR(PERCENTRANK(I:I,I1914),0)</f>
        <v/>
      </c>
      <c r="P1914">
        <f>IFERROR(1 - PERCENTRANK(J:J,J1914),0)</f>
        <v/>
      </c>
      <c r="Q1914">
        <f>IFERROR(PERCENTRANK(K:K,K1914),0)</f>
        <v/>
      </c>
      <c r="R1914">
        <f>L1914*weight1+M1914*weight2+N1914*weight3+O1914*weight4+P1914*weight5+Q1914*weight6</f>
        <v/>
      </c>
    </row>
    <row r="1915" spans="1:18">
      <c r="A1915">
        <f>RANK(R1915,R:R)</f>
        <v/>
      </c>
      <c r="B1915" t="s">
        <v>21345</v>
      </c>
      <c r="C1915">
        <f>VLOOKUP(B1915,'Input - companies list'!B:L,2,FALSE)</f>
        <v/>
      </c>
      <c r="D1915">
        <f>VLOOKUP(B1915,'Input - companies list'!B:L,11,FALSE)</f>
        <v/>
      </c>
      <c r="E1915">
        <f>VLOOKUP(B1915,'Input - companies list'!B:E,4,FALSE)</f>
        <v/>
      </c>
      <c r="F1915">
        <f>SUMIFS('Input - target event report'!H:H,'Input - target event report'!B:B,B1915,'Input - target event report'!D:D, "Private Investment")</f>
        <v/>
      </c>
      <c r="G1915">
        <f>IF(I1915&lt;2, "N/A", (MAXIFS('Input - target event report'!E:E,'Input - target event report'!B:B,B:B,'Input - target event report'!D:D,"Private Investment")-MINIFS('Input - target event report'!E:E,'Input - target event report'!B:B,B:B,'Input - target event report'!D:D,"Private Investment"))/(I1915-1))</f>
        <v/>
      </c>
      <c r="H1915">
        <f>IF(MAXIFS('Input - target event report'!E:E,'Input - target event report'!B:B,B:B,'Input - target event report'!D:D,"Private Investment") = 0, "N/A", TODAY() - MAXIFS('Input - target event report'!E:E,'Input - target event report'!B:B,B:B,'Input - target event report'!D:D,"Private Investment"))</f>
        <v/>
      </c>
      <c r="I1915">
        <f>COUNTIFS('Input - target event report'!B:B,B1915,'Input - target event report'!D:D, "Private Investment")</f>
        <v/>
      </c>
      <c r="J1915">
        <f>INDEX('Input - companies list'!$1:$10000,MATCH(B1915,'Input - companies list'!B:B,0),MATCH("Flow",'Input - companies list'!$1:$1,0 ))</f>
        <v/>
      </c>
      <c r="K1915">
        <f>INDEX('Input - companies list'!$1:$10000,MATCH(B1915,'Input - companies list'!B:B,0),MATCH("Inter-Cluster Connectivity",'Input - companies list'!$1:$1,0 ))</f>
        <v/>
      </c>
      <c r="L1915">
        <f>IFERROR(PERCENTRANK(F:F,F1915),0)</f>
        <v/>
      </c>
      <c r="M1915">
        <f>IFERROR(1 - PERCENTRANK(G:G,G1915),0)</f>
        <v/>
      </c>
      <c r="N1915">
        <f>IFERROR(1 - PERCENTRANK(H:H,H1915),0)</f>
        <v/>
      </c>
      <c r="O1915">
        <f>IFERROR(PERCENTRANK(I:I,I1915),0)</f>
        <v/>
      </c>
      <c r="P1915">
        <f>IFERROR(1 - PERCENTRANK(J:J,J1915),0)</f>
        <v/>
      </c>
      <c r="Q1915">
        <f>IFERROR(PERCENTRANK(K:K,K1915),0)</f>
        <v/>
      </c>
      <c r="R1915">
        <f>L1915*weight1+M1915*weight2+N1915*weight3+O1915*weight4+P1915*weight5+Q1915*weight6</f>
        <v/>
      </c>
    </row>
    <row r="1916" spans="1:18">
      <c r="A1916">
        <f>RANK(R1916,R:R)</f>
        <v/>
      </c>
      <c r="B1916" t="s">
        <v>21357</v>
      </c>
      <c r="C1916">
        <f>VLOOKUP(B1916,'Input - companies list'!B:L,2,FALSE)</f>
        <v/>
      </c>
      <c r="D1916">
        <f>VLOOKUP(B1916,'Input - companies list'!B:L,11,FALSE)</f>
        <v/>
      </c>
      <c r="E1916">
        <f>VLOOKUP(B1916,'Input - companies list'!B:E,4,FALSE)</f>
        <v/>
      </c>
      <c r="F1916">
        <f>SUMIFS('Input - target event report'!H:H,'Input - target event report'!B:B,B1916,'Input - target event report'!D:D, "Private Investment")</f>
        <v/>
      </c>
      <c r="G1916">
        <f>IF(I1916&lt;2, "N/A", (MAXIFS('Input - target event report'!E:E,'Input - target event report'!B:B,B:B,'Input - target event report'!D:D,"Private Investment")-MINIFS('Input - target event report'!E:E,'Input - target event report'!B:B,B:B,'Input - target event report'!D:D,"Private Investment"))/(I1916-1))</f>
        <v/>
      </c>
      <c r="H1916">
        <f>IF(MAXIFS('Input - target event report'!E:E,'Input - target event report'!B:B,B:B,'Input - target event report'!D:D,"Private Investment") = 0, "N/A", TODAY() - MAXIFS('Input - target event report'!E:E,'Input - target event report'!B:B,B:B,'Input - target event report'!D:D,"Private Investment"))</f>
        <v/>
      </c>
      <c r="I1916">
        <f>COUNTIFS('Input - target event report'!B:B,B1916,'Input - target event report'!D:D, "Private Investment")</f>
        <v/>
      </c>
      <c r="J1916">
        <f>INDEX('Input - companies list'!$1:$10000,MATCH(B1916,'Input - companies list'!B:B,0),MATCH("Flow",'Input - companies list'!$1:$1,0 ))</f>
        <v/>
      </c>
      <c r="K1916">
        <f>INDEX('Input - companies list'!$1:$10000,MATCH(B1916,'Input - companies list'!B:B,0),MATCH("Inter-Cluster Connectivity",'Input - companies list'!$1:$1,0 ))</f>
        <v/>
      </c>
      <c r="L1916">
        <f>IFERROR(PERCENTRANK(F:F,F1916),0)</f>
        <v/>
      </c>
      <c r="M1916">
        <f>IFERROR(1 - PERCENTRANK(G:G,G1916),0)</f>
        <v/>
      </c>
      <c r="N1916">
        <f>IFERROR(1 - PERCENTRANK(H:H,H1916),0)</f>
        <v/>
      </c>
      <c r="O1916">
        <f>IFERROR(PERCENTRANK(I:I,I1916),0)</f>
        <v/>
      </c>
      <c r="P1916">
        <f>IFERROR(1 - PERCENTRANK(J:J,J1916),0)</f>
        <v/>
      </c>
      <c r="Q1916">
        <f>IFERROR(PERCENTRANK(K:K,K1916),0)</f>
        <v/>
      </c>
      <c r="R1916">
        <f>L1916*weight1+M1916*weight2+N1916*weight3+O1916*weight4+P1916*weight5+Q1916*weight6</f>
        <v/>
      </c>
    </row>
    <row r="1917" spans="1:18">
      <c r="A1917">
        <f>RANK(R1917,R:R)</f>
        <v/>
      </c>
      <c r="B1917" t="s">
        <v>21367</v>
      </c>
      <c r="C1917">
        <f>VLOOKUP(B1917,'Input - companies list'!B:L,2,FALSE)</f>
        <v/>
      </c>
      <c r="D1917">
        <f>VLOOKUP(B1917,'Input - companies list'!B:L,11,FALSE)</f>
        <v/>
      </c>
      <c r="E1917">
        <f>VLOOKUP(B1917,'Input - companies list'!B:E,4,FALSE)</f>
        <v/>
      </c>
      <c r="F1917">
        <f>SUMIFS('Input - target event report'!H:H,'Input - target event report'!B:B,B1917,'Input - target event report'!D:D, "Private Investment")</f>
        <v/>
      </c>
      <c r="G1917">
        <f>IF(I1917&lt;2, "N/A", (MAXIFS('Input - target event report'!E:E,'Input - target event report'!B:B,B:B,'Input - target event report'!D:D,"Private Investment")-MINIFS('Input - target event report'!E:E,'Input - target event report'!B:B,B:B,'Input - target event report'!D:D,"Private Investment"))/(I1917-1))</f>
        <v/>
      </c>
      <c r="H1917">
        <f>IF(MAXIFS('Input - target event report'!E:E,'Input - target event report'!B:B,B:B,'Input - target event report'!D:D,"Private Investment") = 0, "N/A", TODAY() - MAXIFS('Input - target event report'!E:E,'Input - target event report'!B:B,B:B,'Input - target event report'!D:D,"Private Investment"))</f>
        <v/>
      </c>
      <c r="I1917">
        <f>COUNTIFS('Input - target event report'!B:B,B1917,'Input - target event report'!D:D, "Private Investment")</f>
        <v/>
      </c>
      <c r="J1917">
        <f>INDEX('Input - companies list'!$1:$10000,MATCH(B1917,'Input - companies list'!B:B,0),MATCH("Flow",'Input - companies list'!$1:$1,0 ))</f>
        <v/>
      </c>
      <c r="K1917">
        <f>INDEX('Input - companies list'!$1:$10000,MATCH(B1917,'Input - companies list'!B:B,0),MATCH("Inter-Cluster Connectivity",'Input - companies list'!$1:$1,0 ))</f>
        <v/>
      </c>
      <c r="L1917">
        <f>IFERROR(PERCENTRANK(F:F,F1917),0)</f>
        <v/>
      </c>
      <c r="M1917">
        <f>IFERROR(1 - PERCENTRANK(G:G,G1917),0)</f>
        <v/>
      </c>
      <c r="N1917">
        <f>IFERROR(1 - PERCENTRANK(H:H,H1917),0)</f>
        <v/>
      </c>
      <c r="O1917">
        <f>IFERROR(PERCENTRANK(I:I,I1917),0)</f>
        <v/>
      </c>
      <c r="P1917">
        <f>IFERROR(1 - PERCENTRANK(J:J,J1917),0)</f>
        <v/>
      </c>
      <c r="Q1917">
        <f>IFERROR(PERCENTRANK(K:K,K1917),0)</f>
        <v/>
      </c>
      <c r="R1917">
        <f>L1917*weight1+M1917*weight2+N1917*weight3+O1917*weight4+P1917*weight5+Q1917*weight6</f>
        <v/>
      </c>
    </row>
    <row r="1918" spans="1:18">
      <c r="A1918">
        <f>RANK(R1918,R:R)</f>
        <v/>
      </c>
      <c r="B1918" t="s">
        <v>21379</v>
      </c>
      <c r="C1918">
        <f>VLOOKUP(B1918,'Input - companies list'!B:L,2,FALSE)</f>
        <v/>
      </c>
      <c r="D1918">
        <f>VLOOKUP(B1918,'Input - companies list'!B:L,11,FALSE)</f>
        <v/>
      </c>
      <c r="E1918">
        <f>VLOOKUP(B1918,'Input - companies list'!B:E,4,FALSE)</f>
        <v/>
      </c>
      <c r="F1918">
        <f>SUMIFS('Input - target event report'!H:H,'Input - target event report'!B:B,B1918,'Input - target event report'!D:D, "Private Investment")</f>
        <v/>
      </c>
      <c r="G1918">
        <f>IF(I1918&lt;2, "N/A", (MAXIFS('Input - target event report'!E:E,'Input - target event report'!B:B,B:B,'Input - target event report'!D:D,"Private Investment")-MINIFS('Input - target event report'!E:E,'Input - target event report'!B:B,B:B,'Input - target event report'!D:D,"Private Investment"))/(I1918-1))</f>
        <v/>
      </c>
      <c r="H1918">
        <f>IF(MAXIFS('Input - target event report'!E:E,'Input - target event report'!B:B,B:B,'Input - target event report'!D:D,"Private Investment") = 0, "N/A", TODAY() - MAXIFS('Input - target event report'!E:E,'Input - target event report'!B:B,B:B,'Input - target event report'!D:D,"Private Investment"))</f>
        <v/>
      </c>
      <c r="I1918">
        <f>COUNTIFS('Input - target event report'!B:B,B1918,'Input - target event report'!D:D, "Private Investment")</f>
        <v/>
      </c>
      <c r="J1918">
        <f>INDEX('Input - companies list'!$1:$10000,MATCH(B1918,'Input - companies list'!B:B,0),MATCH("Flow",'Input - companies list'!$1:$1,0 ))</f>
        <v/>
      </c>
      <c r="K1918">
        <f>INDEX('Input - companies list'!$1:$10000,MATCH(B1918,'Input - companies list'!B:B,0),MATCH("Inter-Cluster Connectivity",'Input - companies list'!$1:$1,0 ))</f>
        <v/>
      </c>
      <c r="L1918">
        <f>IFERROR(PERCENTRANK(F:F,F1918),0)</f>
        <v/>
      </c>
      <c r="M1918">
        <f>IFERROR(1 - PERCENTRANK(G:G,G1918),0)</f>
        <v/>
      </c>
      <c r="N1918">
        <f>IFERROR(1 - PERCENTRANK(H:H,H1918),0)</f>
        <v/>
      </c>
      <c r="O1918">
        <f>IFERROR(PERCENTRANK(I:I,I1918),0)</f>
        <v/>
      </c>
      <c r="P1918">
        <f>IFERROR(1 - PERCENTRANK(J:J,J1918),0)</f>
        <v/>
      </c>
      <c r="Q1918">
        <f>IFERROR(PERCENTRANK(K:K,K1918),0)</f>
        <v/>
      </c>
      <c r="R1918">
        <f>L1918*weight1+M1918*weight2+N1918*weight3+O1918*weight4+P1918*weight5+Q1918*weight6</f>
        <v/>
      </c>
    </row>
    <row r="1919" spans="1:18">
      <c r="A1919">
        <f>RANK(R1919,R:R)</f>
        <v/>
      </c>
      <c r="B1919" t="s">
        <v>21389</v>
      </c>
      <c r="C1919">
        <f>VLOOKUP(B1919,'Input - companies list'!B:L,2,FALSE)</f>
        <v/>
      </c>
      <c r="D1919">
        <f>VLOOKUP(B1919,'Input - companies list'!B:L,11,FALSE)</f>
        <v/>
      </c>
      <c r="E1919">
        <f>VLOOKUP(B1919,'Input - companies list'!B:E,4,FALSE)</f>
        <v/>
      </c>
      <c r="F1919">
        <f>SUMIFS('Input - target event report'!H:H,'Input - target event report'!B:B,B1919,'Input - target event report'!D:D, "Private Investment")</f>
        <v/>
      </c>
      <c r="G1919">
        <f>IF(I1919&lt;2, "N/A", (MAXIFS('Input - target event report'!E:E,'Input - target event report'!B:B,B:B,'Input - target event report'!D:D,"Private Investment")-MINIFS('Input - target event report'!E:E,'Input - target event report'!B:B,B:B,'Input - target event report'!D:D,"Private Investment"))/(I1919-1))</f>
        <v/>
      </c>
      <c r="H1919">
        <f>IF(MAXIFS('Input - target event report'!E:E,'Input - target event report'!B:B,B:B,'Input - target event report'!D:D,"Private Investment") = 0, "N/A", TODAY() - MAXIFS('Input - target event report'!E:E,'Input - target event report'!B:B,B:B,'Input - target event report'!D:D,"Private Investment"))</f>
        <v/>
      </c>
      <c r="I1919">
        <f>COUNTIFS('Input - target event report'!B:B,B1919,'Input - target event report'!D:D, "Private Investment")</f>
        <v/>
      </c>
      <c r="J1919">
        <f>INDEX('Input - companies list'!$1:$10000,MATCH(B1919,'Input - companies list'!B:B,0),MATCH("Flow",'Input - companies list'!$1:$1,0 ))</f>
        <v/>
      </c>
      <c r="K1919">
        <f>INDEX('Input - companies list'!$1:$10000,MATCH(B1919,'Input - companies list'!B:B,0),MATCH("Inter-Cluster Connectivity",'Input - companies list'!$1:$1,0 ))</f>
        <v/>
      </c>
      <c r="L1919">
        <f>IFERROR(PERCENTRANK(F:F,F1919),0)</f>
        <v/>
      </c>
      <c r="M1919">
        <f>IFERROR(1 - PERCENTRANK(G:G,G1919),0)</f>
        <v/>
      </c>
      <c r="N1919">
        <f>IFERROR(1 - PERCENTRANK(H:H,H1919),0)</f>
        <v/>
      </c>
      <c r="O1919">
        <f>IFERROR(PERCENTRANK(I:I,I1919),0)</f>
        <v/>
      </c>
      <c r="P1919">
        <f>IFERROR(1 - PERCENTRANK(J:J,J1919),0)</f>
        <v/>
      </c>
      <c r="Q1919">
        <f>IFERROR(PERCENTRANK(K:K,K1919),0)</f>
        <v/>
      </c>
      <c r="R1919">
        <f>L1919*weight1+M1919*weight2+N1919*weight3+O1919*weight4+P1919*weight5+Q1919*weight6</f>
        <v/>
      </c>
    </row>
    <row r="1920" spans="1:18">
      <c r="A1920">
        <f>RANK(R1920,R:R)</f>
        <v/>
      </c>
      <c r="B1920" t="s">
        <v>21395</v>
      </c>
      <c r="C1920">
        <f>VLOOKUP(B1920,'Input - companies list'!B:L,2,FALSE)</f>
        <v/>
      </c>
      <c r="D1920">
        <f>VLOOKUP(B1920,'Input - companies list'!B:L,11,FALSE)</f>
        <v/>
      </c>
      <c r="E1920">
        <f>VLOOKUP(B1920,'Input - companies list'!B:E,4,FALSE)</f>
        <v/>
      </c>
      <c r="F1920">
        <f>SUMIFS('Input - target event report'!H:H,'Input - target event report'!B:B,B1920,'Input - target event report'!D:D, "Private Investment")</f>
        <v/>
      </c>
      <c r="G1920">
        <f>IF(I1920&lt;2, "N/A", (MAXIFS('Input - target event report'!E:E,'Input - target event report'!B:B,B:B,'Input - target event report'!D:D,"Private Investment")-MINIFS('Input - target event report'!E:E,'Input - target event report'!B:B,B:B,'Input - target event report'!D:D,"Private Investment"))/(I1920-1))</f>
        <v/>
      </c>
      <c r="H1920">
        <f>IF(MAXIFS('Input - target event report'!E:E,'Input - target event report'!B:B,B:B,'Input - target event report'!D:D,"Private Investment") = 0, "N/A", TODAY() - MAXIFS('Input - target event report'!E:E,'Input - target event report'!B:B,B:B,'Input - target event report'!D:D,"Private Investment"))</f>
        <v/>
      </c>
      <c r="I1920">
        <f>COUNTIFS('Input - target event report'!B:B,B1920,'Input - target event report'!D:D, "Private Investment")</f>
        <v/>
      </c>
      <c r="J1920">
        <f>INDEX('Input - companies list'!$1:$10000,MATCH(B1920,'Input - companies list'!B:B,0),MATCH("Flow",'Input - companies list'!$1:$1,0 ))</f>
        <v/>
      </c>
      <c r="K1920">
        <f>INDEX('Input - companies list'!$1:$10000,MATCH(B1920,'Input - companies list'!B:B,0),MATCH("Inter-Cluster Connectivity",'Input - companies list'!$1:$1,0 ))</f>
        <v/>
      </c>
      <c r="L1920">
        <f>IFERROR(PERCENTRANK(F:F,F1920),0)</f>
        <v/>
      </c>
      <c r="M1920">
        <f>IFERROR(1 - PERCENTRANK(G:G,G1920),0)</f>
        <v/>
      </c>
      <c r="N1920">
        <f>IFERROR(1 - PERCENTRANK(H:H,H1920),0)</f>
        <v/>
      </c>
      <c r="O1920">
        <f>IFERROR(PERCENTRANK(I:I,I1920),0)</f>
        <v/>
      </c>
      <c r="P1920">
        <f>IFERROR(1 - PERCENTRANK(J:J,J1920),0)</f>
        <v/>
      </c>
      <c r="Q1920">
        <f>IFERROR(PERCENTRANK(K:K,K1920),0)</f>
        <v/>
      </c>
      <c r="R1920">
        <f>L1920*weight1+M1920*weight2+N1920*weight3+O1920*weight4+P1920*weight5+Q1920*weight6</f>
        <v/>
      </c>
    </row>
    <row r="1921" spans="1:18">
      <c r="A1921">
        <f>RANK(R1921,R:R)</f>
        <v/>
      </c>
      <c r="B1921" t="s">
        <v>21405</v>
      </c>
      <c r="C1921">
        <f>VLOOKUP(B1921,'Input - companies list'!B:L,2,FALSE)</f>
        <v/>
      </c>
      <c r="D1921">
        <f>VLOOKUP(B1921,'Input - companies list'!B:L,11,FALSE)</f>
        <v/>
      </c>
      <c r="E1921">
        <f>VLOOKUP(B1921,'Input - companies list'!B:E,4,FALSE)</f>
        <v/>
      </c>
      <c r="F1921">
        <f>SUMIFS('Input - target event report'!H:H,'Input - target event report'!B:B,B1921,'Input - target event report'!D:D, "Private Investment")</f>
        <v/>
      </c>
      <c r="G1921">
        <f>IF(I1921&lt;2, "N/A", (MAXIFS('Input - target event report'!E:E,'Input - target event report'!B:B,B:B,'Input - target event report'!D:D,"Private Investment")-MINIFS('Input - target event report'!E:E,'Input - target event report'!B:B,B:B,'Input - target event report'!D:D,"Private Investment"))/(I1921-1))</f>
        <v/>
      </c>
      <c r="H1921">
        <f>IF(MAXIFS('Input - target event report'!E:E,'Input - target event report'!B:B,B:B,'Input - target event report'!D:D,"Private Investment") = 0, "N/A", TODAY() - MAXIFS('Input - target event report'!E:E,'Input - target event report'!B:B,B:B,'Input - target event report'!D:D,"Private Investment"))</f>
        <v/>
      </c>
      <c r="I1921">
        <f>COUNTIFS('Input - target event report'!B:B,B1921,'Input - target event report'!D:D, "Private Investment")</f>
        <v/>
      </c>
      <c r="J1921">
        <f>INDEX('Input - companies list'!$1:$10000,MATCH(B1921,'Input - companies list'!B:B,0),MATCH("Flow",'Input - companies list'!$1:$1,0 ))</f>
        <v/>
      </c>
      <c r="K1921">
        <f>INDEX('Input - companies list'!$1:$10000,MATCH(B1921,'Input - companies list'!B:B,0),MATCH("Inter-Cluster Connectivity",'Input - companies list'!$1:$1,0 ))</f>
        <v/>
      </c>
      <c r="L1921">
        <f>IFERROR(PERCENTRANK(F:F,F1921),0)</f>
        <v/>
      </c>
      <c r="M1921">
        <f>IFERROR(1 - PERCENTRANK(G:G,G1921),0)</f>
        <v/>
      </c>
      <c r="N1921">
        <f>IFERROR(1 - PERCENTRANK(H:H,H1921),0)</f>
        <v/>
      </c>
      <c r="O1921">
        <f>IFERROR(PERCENTRANK(I:I,I1921),0)</f>
        <v/>
      </c>
      <c r="P1921">
        <f>IFERROR(1 - PERCENTRANK(J:J,J1921),0)</f>
        <v/>
      </c>
      <c r="Q1921">
        <f>IFERROR(PERCENTRANK(K:K,K1921),0)</f>
        <v/>
      </c>
      <c r="R1921">
        <f>L1921*weight1+M1921*weight2+N1921*weight3+O1921*weight4+P1921*weight5+Q1921*weight6</f>
        <v/>
      </c>
    </row>
    <row r="1922" spans="1:18">
      <c r="A1922">
        <f>RANK(R1922,R:R)</f>
        <v/>
      </c>
      <c r="B1922" t="s">
        <v>21415</v>
      </c>
      <c r="C1922">
        <f>VLOOKUP(B1922,'Input - companies list'!B:L,2,FALSE)</f>
        <v/>
      </c>
      <c r="D1922">
        <f>VLOOKUP(B1922,'Input - companies list'!B:L,11,FALSE)</f>
        <v/>
      </c>
      <c r="E1922">
        <f>VLOOKUP(B1922,'Input - companies list'!B:E,4,FALSE)</f>
        <v/>
      </c>
      <c r="F1922">
        <f>SUMIFS('Input - target event report'!H:H,'Input - target event report'!B:B,B1922,'Input - target event report'!D:D, "Private Investment")</f>
        <v/>
      </c>
      <c r="G1922">
        <f>IF(I1922&lt;2, "N/A", (MAXIFS('Input - target event report'!E:E,'Input - target event report'!B:B,B:B,'Input - target event report'!D:D,"Private Investment")-MINIFS('Input - target event report'!E:E,'Input - target event report'!B:B,B:B,'Input - target event report'!D:D,"Private Investment"))/(I1922-1))</f>
        <v/>
      </c>
      <c r="H1922">
        <f>IF(MAXIFS('Input - target event report'!E:E,'Input - target event report'!B:B,B:B,'Input - target event report'!D:D,"Private Investment") = 0, "N/A", TODAY() - MAXIFS('Input - target event report'!E:E,'Input - target event report'!B:B,B:B,'Input - target event report'!D:D,"Private Investment"))</f>
        <v/>
      </c>
      <c r="I1922">
        <f>COUNTIFS('Input - target event report'!B:B,B1922,'Input - target event report'!D:D, "Private Investment")</f>
        <v/>
      </c>
      <c r="J1922">
        <f>INDEX('Input - companies list'!$1:$10000,MATCH(B1922,'Input - companies list'!B:B,0),MATCH("Flow",'Input - companies list'!$1:$1,0 ))</f>
        <v/>
      </c>
      <c r="K1922">
        <f>INDEX('Input - companies list'!$1:$10000,MATCH(B1922,'Input - companies list'!B:B,0),MATCH("Inter-Cluster Connectivity",'Input - companies list'!$1:$1,0 ))</f>
        <v/>
      </c>
      <c r="L1922">
        <f>IFERROR(PERCENTRANK(F:F,F1922),0)</f>
        <v/>
      </c>
      <c r="M1922">
        <f>IFERROR(1 - PERCENTRANK(G:G,G1922),0)</f>
        <v/>
      </c>
      <c r="N1922">
        <f>IFERROR(1 - PERCENTRANK(H:H,H1922),0)</f>
        <v/>
      </c>
      <c r="O1922">
        <f>IFERROR(PERCENTRANK(I:I,I1922),0)</f>
        <v/>
      </c>
      <c r="P1922">
        <f>IFERROR(1 - PERCENTRANK(J:J,J1922),0)</f>
        <v/>
      </c>
      <c r="Q1922">
        <f>IFERROR(PERCENTRANK(K:K,K1922),0)</f>
        <v/>
      </c>
      <c r="R1922">
        <f>L1922*weight1+M1922*weight2+N1922*weight3+O1922*weight4+P1922*weight5+Q1922*weight6</f>
        <v/>
      </c>
    </row>
    <row r="1923" spans="1:18">
      <c r="A1923">
        <f>RANK(R1923,R:R)</f>
        <v/>
      </c>
      <c r="B1923" t="s">
        <v>21424</v>
      </c>
      <c r="C1923">
        <f>VLOOKUP(B1923,'Input - companies list'!B:L,2,FALSE)</f>
        <v/>
      </c>
      <c r="D1923">
        <f>VLOOKUP(B1923,'Input - companies list'!B:L,11,FALSE)</f>
        <v/>
      </c>
      <c r="E1923">
        <f>VLOOKUP(B1923,'Input - companies list'!B:E,4,FALSE)</f>
        <v/>
      </c>
      <c r="F1923">
        <f>SUMIFS('Input - target event report'!H:H,'Input - target event report'!B:B,B1923,'Input - target event report'!D:D, "Private Investment")</f>
        <v/>
      </c>
      <c r="G1923">
        <f>IF(I1923&lt;2, "N/A", (MAXIFS('Input - target event report'!E:E,'Input - target event report'!B:B,B:B,'Input - target event report'!D:D,"Private Investment")-MINIFS('Input - target event report'!E:E,'Input - target event report'!B:B,B:B,'Input - target event report'!D:D,"Private Investment"))/(I1923-1))</f>
        <v/>
      </c>
      <c r="H1923">
        <f>IF(MAXIFS('Input - target event report'!E:E,'Input - target event report'!B:B,B:B,'Input - target event report'!D:D,"Private Investment") = 0, "N/A", TODAY() - MAXIFS('Input - target event report'!E:E,'Input - target event report'!B:B,B:B,'Input - target event report'!D:D,"Private Investment"))</f>
        <v/>
      </c>
      <c r="I1923">
        <f>COUNTIFS('Input - target event report'!B:B,B1923,'Input - target event report'!D:D, "Private Investment")</f>
        <v/>
      </c>
      <c r="J1923">
        <f>INDEX('Input - companies list'!$1:$10000,MATCH(B1923,'Input - companies list'!B:B,0),MATCH("Flow",'Input - companies list'!$1:$1,0 ))</f>
        <v/>
      </c>
      <c r="K1923">
        <f>INDEX('Input - companies list'!$1:$10000,MATCH(B1923,'Input - companies list'!B:B,0),MATCH("Inter-Cluster Connectivity",'Input - companies list'!$1:$1,0 ))</f>
        <v/>
      </c>
      <c r="L1923">
        <f>IFERROR(PERCENTRANK(F:F,F1923),0)</f>
        <v/>
      </c>
      <c r="M1923">
        <f>IFERROR(1 - PERCENTRANK(G:G,G1923),0)</f>
        <v/>
      </c>
      <c r="N1923">
        <f>IFERROR(1 - PERCENTRANK(H:H,H1923),0)</f>
        <v/>
      </c>
      <c r="O1923">
        <f>IFERROR(PERCENTRANK(I:I,I1923),0)</f>
        <v/>
      </c>
      <c r="P1923">
        <f>IFERROR(1 - PERCENTRANK(J:J,J1923),0)</f>
        <v/>
      </c>
      <c r="Q1923">
        <f>IFERROR(PERCENTRANK(K:K,K1923),0)</f>
        <v/>
      </c>
      <c r="R1923">
        <f>L1923*weight1+M1923*weight2+N1923*weight3+O1923*weight4+P1923*weight5+Q1923*weight6</f>
        <v/>
      </c>
    </row>
    <row r="1924" spans="1:18">
      <c r="A1924">
        <f>RANK(R1924,R:R)</f>
        <v/>
      </c>
      <c r="B1924" t="s">
        <v>21432</v>
      </c>
      <c r="C1924">
        <f>VLOOKUP(B1924,'Input - companies list'!B:L,2,FALSE)</f>
        <v/>
      </c>
      <c r="D1924">
        <f>VLOOKUP(B1924,'Input - companies list'!B:L,11,FALSE)</f>
        <v/>
      </c>
      <c r="E1924">
        <f>VLOOKUP(B1924,'Input - companies list'!B:E,4,FALSE)</f>
        <v/>
      </c>
      <c r="F1924">
        <f>SUMIFS('Input - target event report'!H:H,'Input - target event report'!B:B,B1924,'Input - target event report'!D:D, "Private Investment")</f>
        <v/>
      </c>
      <c r="G1924">
        <f>IF(I1924&lt;2, "N/A", (MAXIFS('Input - target event report'!E:E,'Input - target event report'!B:B,B:B,'Input - target event report'!D:D,"Private Investment")-MINIFS('Input - target event report'!E:E,'Input - target event report'!B:B,B:B,'Input - target event report'!D:D,"Private Investment"))/(I1924-1))</f>
        <v/>
      </c>
      <c r="H1924">
        <f>IF(MAXIFS('Input - target event report'!E:E,'Input - target event report'!B:B,B:B,'Input - target event report'!D:D,"Private Investment") = 0, "N/A", TODAY() - MAXIFS('Input - target event report'!E:E,'Input - target event report'!B:B,B:B,'Input - target event report'!D:D,"Private Investment"))</f>
        <v/>
      </c>
      <c r="I1924">
        <f>COUNTIFS('Input - target event report'!B:B,B1924,'Input - target event report'!D:D, "Private Investment")</f>
        <v/>
      </c>
      <c r="J1924">
        <f>INDEX('Input - companies list'!$1:$10000,MATCH(B1924,'Input - companies list'!B:B,0),MATCH("Flow",'Input - companies list'!$1:$1,0 ))</f>
        <v/>
      </c>
      <c r="K1924">
        <f>INDEX('Input - companies list'!$1:$10000,MATCH(B1924,'Input - companies list'!B:B,0),MATCH("Inter-Cluster Connectivity",'Input - companies list'!$1:$1,0 ))</f>
        <v/>
      </c>
      <c r="L1924">
        <f>IFERROR(PERCENTRANK(F:F,F1924),0)</f>
        <v/>
      </c>
      <c r="M1924">
        <f>IFERROR(1 - PERCENTRANK(G:G,G1924),0)</f>
        <v/>
      </c>
      <c r="N1924">
        <f>IFERROR(1 - PERCENTRANK(H:H,H1924),0)</f>
        <v/>
      </c>
      <c r="O1924">
        <f>IFERROR(PERCENTRANK(I:I,I1924),0)</f>
        <v/>
      </c>
      <c r="P1924">
        <f>IFERROR(1 - PERCENTRANK(J:J,J1924),0)</f>
        <v/>
      </c>
      <c r="Q1924">
        <f>IFERROR(PERCENTRANK(K:K,K1924),0)</f>
        <v/>
      </c>
      <c r="R1924">
        <f>L1924*weight1+M1924*weight2+N1924*weight3+O1924*weight4+P1924*weight5+Q1924*weight6</f>
        <v/>
      </c>
    </row>
    <row r="1925" spans="1:18">
      <c r="A1925">
        <f>RANK(R1925,R:R)</f>
        <v/>
      </c>
      <c r="B1925" t="s">
        <v>21443</v>
      </c>
      <c r="C1925">
        <f>VLOOKUP(B1925,'Input - companies list'!B:L,2,FALSE)</f>
        <v/>
      </c>
      <c r="D1925">
        <f>VLOOKUP(B1925,'Input - companies list'!B:L,11,FALSE)</f>
        <v/>
      </c>
      <c r="E1925">
        <f>VLOOKUP(B1925,'Input - companies list'!B:E,4,FALSE)</f>
        <v/>
      </c>
      <c r="F1925">
        <f>SUMIFS('Input - target event report'!H:H,'Input - target event report'!B:B,B1925,'Input - target event report'!D:D, "Private Investment")</f>
        <v/>
      </c>
      <c r="G1925">
        <f>IF(I1925&lt;2, "N/A", (MAXIFS('Input - target event report'!E:E,'Input - target event report'!B:B,B:B,'Input - target event report'!D:D,"Private Investment")-MINIFS('Input - target event report'!E:E,'Input - target event report'!B:B,B:B,'Input - target event report'!D:D,"Private Investment"))/(I1925-1))</f>
        <v/>
      </c>
      <c r="H1925">
        <f>IF(MAXIFS('Input - target event report'!E:E,'Input - target event report'!B:B,B:B,'Input - target event report'!D:D,"Private Investment") = 0, "N/A", TODAY() - MAXIFS('Input - target event report'!E:E,'Input - target event report'!B:B,B:B,'Input - target event report'!D:D,"Private Investment"))</f>
        <v/>
      </c>
      <c r="I1925">
        <f>COUNTIFS('Input - target event report'!B:B,B1925,'Input - target event report'!D:D, "Private Investment")</f>
        <v/>
      </c>
      <c r="J1925">
        <f>INDEX('Input - companies list'!$1:$10000,MATCH(B1925,'Input - companies list'!B:B,0),MATCH("Flow",'Input - companies list'!$1:$1,0 ))</f>
        <v/>
      </c>
      <c r="K1925">
        <f>INDEX('Input - companies list'!$1:$10000,MATCH(B1925,'Input - companies list'!B:B,0),MATCH("Inter-Cluster Connectivity",'Input - companies list'!$1:$1,0 ))</f>
        <v/>
      </c>
      <c r="L1925">
        <f>IFERROR(PERCENTRANK(F:F,F1925),0)</f>
        <v/>
      </c>
      <c r="M1925">
        <f>IFERROR(1 - PERCENTRANK(G:G,G1925),0)</f>
        <v/>
      </c>
      <c r="N1925">
        <f>IFERROR(1 - PERCENTRANK(H:H,H1925),0)</f>
        <v/>
      </c>
      <c r="O1925">
        <f>IFERROR(PERCENTRANK(I:I,I1925),0)</f>
        <v/>
      </c>
      <c r="P1925">
        <f>IFERROR(1 - PERCENTRANK(J:J,J1925),0)</f>
        <v/>
      </c>
      <c r="Q1925">
        <f>IFERROR(PERCENTRANK(K:K,K1925),0)</f>
        <v/>
      </c>
      <c r="R1925">
        <f>L1925*weight1+M1925*weight2+N1925*weight3+O1925*weight4+P1925*weight5+Q1925*weight6</f>
        <v/>
      </c>
    </row>
    <row r="1926" spans="1:18">
      <c r="A1926">
        <f>RANK(R1926,R:R)</f>
        <v/>
      </c>
      <c r="B1926" t="s">
        <v>21452</v>
      </c>
      <c r="C1926">
        <f>VLOOKUP(B1926,'Input - companies list'!B:L,2,FALSE)</f>
        <v/>
      </c>
      <c r="D1926">
        <f>VLOOKUP(B1926,'Input - companies list'!B:L,11,FALSE)</f>
        <v/>
      </c>
      <c r="E1926">
        <f>VLOOKUP(B1926,'Input - companies list'!B:E,4,FALSE)</f>
        <v/>
      </c>
      <c r="F1926">
        <f>SUMIFS('Input - target event report'!H:H,'Input - target event report'!B:B,B1926,'Input - target event report'!D:D, "Private Investment")</f>
        <v/>
      </c>
      <c r="G1926">
        <f>IF(I1926&lt;2, "N/A", (MAXIFS('Input - target event report'!E:E,'Input - target event report'!B:B,B:B,'Input - target event report'!D:D,"Private Investment")-MINIFS('Input - target event report'!E:E,'Input - target event report'!B:B,B:B,'Input - target event report'!D:D,"Private Investment"))/(I1926-1))</f>
        <v/>
      </c>
      <c r="H1926">
        <f>IF(MAXIFS('Input - target event report'!E:E,'Input - target event report'!B:B,B:B,'Input - target event report'!D:D,"Private Investment") = 0, "N/A", TODAY() - MAXIFS('Input - target event report'!E:E,'Input - target event report'!B:B,B:B,'Input - target event report'!D:D,"Private Investment"))</f>
        <v/>
      </c>
      <c r="I1926">
        <f>COUNTIFS('Input - target event report'!B:B,B1926,'Input - target event report'!D:D, "Private Investment")</f>
        <v/>
      </c>
      <c r="J1926">
        <f>INDEX('Input - companies list'!$1:$10000,MATCH(B1926,'Input - companies list'!B:B,0),MATCH("Flow",'Input - companies list'!$1:$1,0 ))</f>
        <v/>
      </c>
      <c r="K1926">
        <f>INDEX('Input - companies list'!$1:$10000,MATCH(B1926,'Input - companies list'!B:B,0),MATCH("Inter-Cluster Connectivity",'Input - companies list'!$1:$1,0 ))</f>
        <v/>
      </c>
      <c r="L1926">
        <f>IFERROR(PERCENTRANK(F:F,F1926),0)</f>
        <v/>
      </c>
      <c r="M1926">
        <f>IFERROR(1 - PERCENTRANK(G:G,G1926),0)</f>
        <v/>
      </c>
      <c r="N1926">
        <f>IFERROR(1 - PERCENTRANK(H:H,H1926),0)</f>
        <v/>
      </c>
      <c r="O1926">
        <f>IFERROR(PERCENTRANK(I:I,I1926),0)</f>
        <v/>
      </c>
      <c r="P1926">
        <f>IFERROR(1 - PERCENTRANK(J:J,J1926),0)</f>
        <v/>
      </c>
      <c r="Q1926">
        <f>IFERROR(PERCENTRANK(K:K,K1926),0)</f>
        <v/>
      </c>
      <c r="R1926">
        <f>L1926*weight1+M1926*weight2+N1926*weight3+O1926*weight4+P1926*weight5+Q1926*weight6</f>
        <v/>
      </c>
    </row>
    <row r="1927" spans="1:18">
      <c r="A1927">
        <f>RANK(R1927,R:R)</f>
        <v/>
      </c>
      <c r="B1927" t="s">
        <v>21462</v>
      </c>
      <c r="C1927">
        <f>VLOOKUP(B1927,'Input - companies list'!B:L,2,FALSE)</f>
        <v/>
      </c>
      <c r="D1927">
        <f>VLOOKUP(B1927,'Input - companies list'!B:L,11,FALSE)</f>
        <v/>
      </c>
      <c r="E1927">
        <f>VLOOKUP(B1927,'Input - companies list'!B:E,4,FALSE)</f>
        <v/>
      </c>
      <c r="F1927">
        <f>SUMIFS('Input - target event report'!H:H,'Input - target event report'!B:B,B1927,'Input - target event report'!D:D, "Private Investment")</f>
        <v/>
      </c>
      <c r="G1927">
        <f>IF(I1927&lt;2, "N/A", (MAXIFS('Input - target event report'!E:E,'Input - target event report'!B:B,B:B,'Input - target event report'!D:D,"Private Investment")-MINIFS('Input - target event report'!E:E,'Input - target event report'!B:B,B:B,'Input - target event report'!D:D,"Private Investment"))/(I1927-1))</f>
        <v/>
      </c>
      <c r="H1927">
        <f>IF(MAXIFS('Input - target event report'!E:E,'Input - target event report'!B:B,B:B,'Input - target event report'!D:D,"Private Investment") = 0, "N/A", TODAY() - MAXIFS('Input - target event report'!E:E,'Input - target event report'!B:B,B:B,'Input - target event report'!D:D,"Private Investment"))</f>
        <v/>
      </c>
      <c r="I1927">
        <f>COUNTIFS('Input - target event report'!B:B,B1927,'Input - target event report'!D:D, "Private Investment")</f>
        <v/>
      </c>
      <c r="J1927">
        <f>INDEX('Input - companies list'!$1:$10000,MATCH(B1927,'Input - companies list'!B:B,0),MATCH("Flow",'Input - companies list'!$1:$1,0 ))</f>
        <v/>
      </c>
      <c r="K1927">
        <f>INDEX('Input - companies list'!$1:$10000,MATCH(B1927,'Input - companies list'!B:B,0),MATCH("Inter-Cluster Connectivity",'Input - companies list'!$1:$1,0 ))</f>
        <v/>
      </c>
      <c r="L1927">
        <f>IFERROR(PERCENTRANK(F:F,F1927),0)</f>
        <v/>
      </c>
      <c r="M1927">
        <f>IFERROR(1 - PERCENTRANK(G:G,G1927),0)</f>
        <v/>
      </c>
      <c r="N1927">
        <f>IFERROR(1 - PERCENTRANK(H:H,H1927),0)</f>
        <v/>
      </c>
      <c r="O1927">
        <f>IFERROR(PERCENTRANK(I:I,I1927),0)</f>
        <v/>
      </c>
      <c r="P1927">
        <f>IFERROR(1 - PERCENTRANK(J:J,J1927),0)</f>
        <v/>
      </c>
      <c r="Q1927">
        <f>IFERROR(PERCENTRANK(K:K,K1927),0)</f>
        <v/>
      </c>
      <c r="R1927">
        <f>L1927*weight1+M1927*weight2+N1927*weight3+O1927*weight4+P1927*weight5+Q1927*weight6</f>
        <v/>
      </c>
    </row>
    <row r="1928" spans="1:18">
      <c r="A1928">
        <f>RANK(R1928,R:R)</f>
        <v/>
      </c>
      <c r="B1928" t="s">
        <v>21471</v>
      </c>
      <c r="C1928">
        <f>VLOOKUP(B1928,'Input - companies list'!B:L,2,FALSE)</f>
        <v/>
      </c>
      <c r="D1928">
        <f>VLOOKUP(B1928,'Input - companies list'!B:L,11,FALSE)</f>
        <v/>
      </c>
      <c r="E1928">
        <f>VLOOKUP(B1928,'Input - companies list'!B:E,4,FALSE)</f>
        <v/>
      </c>
      <c r="F1928">
        <f>SUMIFS('Input - target event report'!H:H,'Input - target event report'!B:B,B1928,'Input - target event report'!D:D, "Private Investment")</f>
        <v/>
      </c>
      <c r="G1928">
        <f>IF(I1928&lt;2, "N/A", (MAXIFS('Input - target event report'!E:E,'Input - target event report'!B:B,B:B,'Input - target event report'!D:D,"Private Investment")-MINIFS('Input - target event report'!E:E,'Input - target event report'!B:B,B:B,'Input - target event report'!D:D,"Private Investment"))/(I1928-1))</f>
        <v/>
      </c>
      <c r="H1928">
        <f>IF(MAXIFS('Input - target event report'!E:E,'Input - target event report'!B:B,B:B,'Input - target event report'!D:D,"Private Investment") = 0, "N/A", TODAY() - MAXIFS('Input - target event report'!E:E,'Input - target event report'!B:B,B:B,'Input - target event report'!D:D,"Private Investment"))</f>
        <v/>
      </c>
      <c r="I1928">
        <f>COUNTIFS('Input - target event report'!B:B,B1928,'Input - target event report'!D:D, "Private Investment")</f>
        <v/>
      </c>
      <c r="J1928">
        <f>INDEX('Input - companies list'!$1:$10000,MATCH(B1928,'Input - companies list'!B:B,0),MATCH("Flow",'Input - companies list'!$1:$1,0 ))</f>
        <v/>
      </c>
      <c r="K1928">
        <f>INDEX('Input - companies list'!$1:$10000,MATCH(B1928,'Input - companies list'!B:B,0),MATCH("Inter-Cluster Connectivity",'Input - companies list'!$1:$1,0 ))</f>
        <v/>
      </c>
      <c r="L1928">
        <f>IFERROR(PERCENTRANK(F:F,F1928),0)</f>
        <v/>
      </c>
      <c r="M1928">
        <f>IFERROR(1 - PERCENTRANK(G:G,G1928),0)</f>
        <v/>
      </c>
      <c r="N1928">
        <f>IFERROR(1 - PERCENTRANK(H:H,H1928),0)</f>
        <v/>
      </c>
      <c r="O1928">
        <f>IFERROR(PERCENTRANK(I:I,I1928),0)</f>
        <v/>
      </c>
      <c r="P1928">
        <f>IFERROR(1 - PERCENTRANK(J:J,J1928),0)</f>
        <v/>
      </c>
      <c r="Q1928">
        <f>IFERROR(PERCENTRANK(K:K,K1928),0)</f>
        <v/>
      </c>
      <c r="R1928">
        <f>L1928*weight1+M1928*weight2+N1928*weight3+O1928*weight4+P1928*weight5+Q1928*weight6</f>
        <v/>
      </c>
    </row>
    <row r="1929" spans="1:18">
      <c r="A1929">
        <f>RANK(R1929,R:R)</f>
        <v/>
      </c>
      <c r="B1929" t="s">
        <v>21481</v>
      </c>
      <c r="C1929">
        <f>VLOOKUP(B1929,'Input - companies list'!B:L,2,FALSE)</f>
        <v/>
      </c>
      <c r="D1929">
        <f>VLOOKUP(B1929,'Input - companies list'!B:L,11,FALSE)</f>
        <v/>
      </c>
      <c r="E1929">
        <f>VLOOKUP(B1929,'Input - companies list'!B:E,4,FALSE)</f>
        <v/>
      </c>
      <c r="F1929">
        <f>SUMIFS('Input - target event report'!H:H,'Input - target event report'!B:B,B1929,'Input - target event report'!D:D, "Private Investment")</f>
        <v/>
      </c>
      <c r="G1929">
        <f>IF(I1929&lt;2, "N/A", (MAXIFS('Input - target event report'!E:E,'Input - target event report'!B:B,B:B,'Input - target event report'!D:D,"Private Investment")-MINIFS('Input - target event report'!E:E,'Input - target event report'!B:B,B:B,'Input - target event report'!D:D,"Private Investment"))/(I1929-1))</f>
        <v/>
      </c>
      <c r="H1929">
        <f>IF(MAXIFS('Input - target event report'!E:E,'Input - target event report'!B:B,B:B,'Input - target event report'!D:D,"Private Investment") = 0, "N/A", TODAY() - MAXIFS('Input - target event report'!E:E,'Input - target event report'!B:B,B:B,'Input - target event report'!D:D,"Private Investment"))</f>
        <v/>
      </c>
      <c r="I1929">
        <f>COUNTIFS('Input - target event report'!B:B,B1929,'Input - target event report'!D:D, "Private Investment")</f>
        <v/>
      </c>
      <c r="J1929">
        <f>INDEX('Input - companies list'!$1:$10000,MATCH(B1929,'Input - companies list'!B:B,0),MATCH("Flow",'Input - companies list'!$1:$1,0 ))</f>
        <v/>
      </c>
      <c r="K1929">
        <f>INDEX('Input - companies list'!$1:$10000,MATCH(B1929,'Input - companies list'!B:B,0),MATCH("Inter-Cluster Connectivity",'Input - companies list'!$1:$1,0 ))</f>
        <v/>
      </c>
      <c r="L1929">
        <f>IFERROR(PERCENTRANK(F:F,F1929),0)</f>
        <v/>
      </c>
      <c r="M1929">
        <f>IFERROR(1 - PERCENTRANK(G:G,G1929),0)</f>
        <v/>
      </c>
      <c r="N1929">
        <f>IFERROR(1 - PERCENTRANK(H:H,H1929),0)</f>
        <v/>
      </c>
      <c r="O1929">
        <f>IFERROR(PERCENTRANK(I:I,I1929),0)</f>
        <v/>
      </c>
      <c r="P1929">
        <f>IFERROR(1 - PERCENTRANK(J:J,J1929),0)</f>
        <v/>
      </c>
      <c r="Q1929">
        <f>IFERROR(PERCENTRANK(K:K,K1929),0)</f>
        <v/>
      </c>
      <c r="R1929">
        <f>L1929*weight1+M1929*weight2+N1929*weight3+O1929*weight4+P1929*weight5+Q1929*weight6</f>
        <v/>
      </c>
    </row>
    <row r="1930" spans="1:18">
      <c r="A1930">
        <f>RANK(R1930,R:R)</f>
        <v/>
      </c>
      <c r="B1930" t="s">
        <v>21495</v>
      </c>
      <c r="C1930">
        <f>VLOOKUP(B1930,'Input - companies list'!B:L,2,FALSE)</f>
        <v/>
      </c>
      <c r="D1930">
        <f>VLOOKUP(B1930,'Input - companies list'!B:L,11,FALSE)</f>
        <v/>
      </c>
      <c r="E1930">
        <f>VLOOKUP(B1930,'Input - companies list'!B:E,4,FALSE)</f>
        <v/>
      </c>
      <c r="F1930">
        <f>SUMIFS('Input - target event report'!H:H,'Input - target event report'!B:B,B1930,'Input - target event report'!D:D, "Private Investment")</f>
        <v/>
      </c>
      <c r="G1930">
        <f>IF(I1930&lt;2, "N/A", (MAXIFS('Input - target event report'!E:E,'Input - target event report'!B:B,B:B,'Input - target event report'!D:D,"Private Investment")-MINIFS('Input - target event report'!E:E,'Input - target event report'!B:B,B:B,'Input - target event report'!D:D,"Private Investment"))/(I1930-1))</f>
        <v/>
      </c>
      <c r="H1930">
        <f>IF(MAXIFS('Input - target event report'!E:E,'Input - target event report'!B:B,B:B,'Input - target event report'!D:D,"Private Investment") = 0, "N/A", TODAY() - MAXIFS('Input - target event report'!E:E,'Input - target event report'!B:B,B:B,'Input - target event report'!D:D,"Private Investment"))</f>
        <v/>
      </c>
      <c r="I1930">
        <f>COUNTIFS('Input - target event report'!B:B,B1930,'Input - target event report'!D:D, "Private Investment")</f>
        <v/>
      </c>
      <c r="J1930">
        <f>INDEX('Input - companies list'!$1:$10000,MATCH(B1930,'Input - companies list'!B:B,0),MATCH("Flow",'Input - companies list'!$1:$1,0 ))</f>
        <v/>
      </c>
      <c r="K1930">
        <f>INDEX('Input - companies list'!$1:$10000,MATCH(B1930,'Input - companies list'!B:B,0),MATCH("Inter-Cluster Connectivity",'Input - companies list'!$1:$1,0 ))</f>
        <v/>
      </c>
      <c r="L1930">
        <f>IFERROR(PERCENTRANK(F:F,F1930),0)</f>
        <v/>
      </c>
      <c r="M1930">
        <f>IFERROR(1 - PERCENTRANK(G:G,G1930),0)</f>
        <v/>
      </c>
      <c r="N1930">
        <f>IFERROR(1 - PERCENTRANK(H:H,H1930),0)</f>
        <v/>
      </c>
      <c r="O1930">
        <f>IFERROR(PERCENTRANK(I:I,I1930),0)</f>
        <v/>
      </c>
      <c r="P1930">
        <f>IFERROR(1 - PERCENTRANK(J:J,J1930),0)</f>
        <v/>
      </c>
      <c r="Q1930">
        <f>IFERROR(PERCENTRANK(K:K,K1930),0)</f>
        <v/>
      </c>
      <c r="R1930">
        <f>L1930*weight1+M1930*weight2+N1930*weight3+O1930*weight4+P1930*weight5+Q1930*weight6</f>
        <v/>
      </c>
    </row>
    <row r="1931" spans="1:18">
      <c r="A1931">
        <f>RANK(R1931,R:R)</f>
        <v/>
      </c>
      <c r="B1931" t="s">
        <v>21506</v>
      </c>
      <c r="C1931">
        <f>VLOOKUP(B1931,'Input - companies list'!B:L,2,FALSE)</f>
        <v/>
      </c>
      <c r="D1931">
        <f>VLOOKUP(B1931,'Input - companies list'!B:L,11,FALSE)</f>
        <v/>
      </c>
      <c r="E1931">
        <f>VLOOKUP(B1931,'Input - companies list'!B:E,4,FALSE)</f>
        <v/>
      </c>
      <c r="F1931">
        <f>SUMIFS('Input - target event report'!H:H,'Input - target event report'!B:B,B1931,'Input - target event report'!D:D, "Private Investment")</f>
        <v/>
      </c>
      <c r="G1931">
        <f>IF(I1931&lt;2, "N/A", (MAXIFS('Input - target event report'!E:E,'Input - target event report'!B:B,B:B,'Input - target event report'!D:D,"Private Investment")-MINIFS('Input - target event report'!E:E,'Input - target event report'!B:B,B:B,'Input - target event report'!D:D,"Private Investment"))/(I1931-1))</f>
        <v/>
      </c>
      <c r="H1931">
        <f>IF(MAXIFS('Input - target event report'!E:E,'Input - target event report'!B:B,B:B,'Input - target event report'!D:D,"Private Investment") = 0, "N/A", TODAY() - MAXIFS('Input - target event report'!E:E,'Input - target event report'!B:B,B:B,'Input - target event report'!D:D,"Private Investment"))</f>
        <v/>
      </c>
      <c r="I1931">
        <f>COUNTIFS('Input - target event report'!B:B,B1931,'Input - target event report'!D:D, "Private Investment")</f>
        <v/>
      </c>
      <c r="J1931">
        <f>INDEX('Input - companies list'!$1:$10000,MATCH(B1931,'Input - companies list'!B:B,0),MATCH("Flow",'Input - companies list'!$1:$1,0 ))</f>
        <v/>
      </c>
      <c r="K1931">
        <f>INDEX('Input - companies list'!$1:$10000,MATCH(B1931,'Input - companies list'!B:B,0),MATCH("Inter-Cluster Connectivity",'Input - companies list'!$1:$1,0 ))</f>
        <v/>
      </c>
      <c r="L1931">
        <f>IFERROR(PERCENTRANK(F:F,F1931),0)</f>
        <v/>
      </c>
      <c r="M1931">
        <f>IFERROR(1 - PERCENTRANK(G:G,G1931),0)</f>
        <v/>
      </c>
      <c r="N1931">
        <f>IFERROR(1 - PERCENTRANK(H:H,H1931),0)</f>
        <v/>
      </c>
      <c r="O1931">
        <f>IFERROR(PERCENTRANK(I:I,I1931),0)</f>
        <v/>
      </c>
      <c r="P1931">
        <f>IFERROR(1 - PERCENTRANK(J:J,J1931),0)</f>
        <v/>
      </c>
      <c r="Q1931">
        <f>IFERROR(PERCENTRANK(K:K,K1931),0)</f>
        <v/>
      </c>
      <c r="R1931">
        <f>L1931*weight1+M1931*weight2+N1931*weight3+O1931*weight4+P1931*weight5+Q1931*weight6</f>
        <v/>
      </c>
    </row>
    <row r="1932" spans="1:18">
      <c r="A1932">
        <f>RANK(R1932,R:R)</f>
        <v/>
      </c>
      <c r="B1932" t="s">
        <v>21516</v>
      </c>
      <c r="C1932">
        <f>VLOOKUP(B1932,'Input - companies list'!B:L,2,FALSE)</f>
        <v/>
      </c>
      <c r="D1932">
        <f>VLOOKUP(B1932,'Input - companies list'!B:L,11,FALSE)</f>
        <v/>
      </c>
      <c r="E1932">
        <f>VLOOKUP(B1932,'Input - companies list'!B:E,4,FALSE)</f>
        <v/>
      </c>
      <c r="F1932">
        <f>SUMIFS('Input - target event report'!H:H,'Input - target event report'!B:B,B1932,'Input - target event report'!D:D, "Private Investment")</f>
        <v/>
      </c>
      <c r="G1932">
        <f>IF(I1932&lt;2, "N/A", (MAXIFS('Input - target event report'!E:E,'Input - target event report'!B:B,B:B,'Input - target event report'!D:D,"Private Investment")-MINIFS('Input - target event report'!E:E,'Input - target event report'!B:B,B:B,'Input - target event report'!D:D,"Private Investment"))/(I1932-1))</f>
        <v/>
      </c>
      <c r="H1932">
        <f>IF(MAXIFS('Input - target event report'!E:E,'Input - target event report'!B:B,B:B,'Input - target event report'!D:D,"Private Investment") = 0, "N/A", TODAY() - MAXIFS('Input - target event report'!E:E,'Input - target event report'!B:B,B:B,'Input - target event report'!D:D,"Private Investment"))</f>
        <v/>
      </c>
      <c r="I1932">
        <f>COUNTIFS('Input - target event report'!B:B,B1932,'Input - target event report'!D:D, "Private Investment")</f>
        <v/>
      </c>
      <c r="J1932">
        <f>INDEX('Input - companies list'!$1:$10000,MATCH(B1932,'Input - companies list'!B:B,0),MATCH("Flow",'Input - companies list'!$1:$1,0 ))</f>
        <v/>
      </c>
      <c r="K1932">
        <f>INDEX('Input - companies list'!$1:$10000,MATCH(B1932,'Input - companies list'!B:B,0),MATCH("Inter-Cluster Connectivity",'Input - companies list'!$1:$1,0 ))</f>
        <v/>
      </c>
      <c r="L1932">
        <f>IFERROR(PERCENTRANK(F:F,F1932),0)</f>
        <v/>
      </c>
      <c r="M1932">
        <f>IFERROR(1 - PERCENTRANK(G:G,G1932),0)</f>
        <v/>
      </c>
      <c r="N1932">
        <f>IFERROR(1 - PERCENTRANK(H:H,H1932),0)</f>
        <v/>
      </c>
      <c r="O1932">
        <f>IFERROR(PERCENTRANK(I:I,I1932),0)</f>
        <v/>
      </c>
      <c r="P1932">
        <f>IFERROR(1 - PERCENTRANK(J:J,J1932),0)</f>
        <v/>
      </c>
      <c r="Q1932">
        <f>IFERROR(PERCENTRANK(K:K,K1932),0)</f>
        <v/>
      </c>
      <c r="R1932">
        <f>L1932*weight1+M1932*weight2+N1932*weight3+O1932*weight4+P1932*weight5+Q1932*weight6</f>
        <v/>
      </c>
    </row>
    <row r="1933" spans="1:18">
      <c r="A1933">
        <f>RANK(R1933,R:R)</f>
        <v/>
      </c>
      <c r="B1933" t="s">
        <v>21526</v>
      </c>
      <c r="C1933">
        <f>VLOOKUP(B1933,'Input - companies list'!B:L,2,FALSE)</f>
        <v/>
      </c>
      <c r="D1933">
        <f>VLOOKUP(B1933,'Input - companies list'!B:L,11,FALSE)</f>
        <v/>
      </c>
      <c r="E1933">
        <f>VLOOKUP(B1933,'Input - companies list'!B:E,4,FALSE)</f>
        <v/>
      </c>
      <c r="F1933">
        <f>SUMIFS('Input - target event report'!H:H,'Input - target event report'!B:B,B1933,'Input - target event report'!D:D, "Private Investment")</f>
        <v/>
      </c>
      <c r="G1933">
        <f>IF(I1933&lt;2, "N/A", (MAXIFS('Input - target event report'!E:E,'Input - target event report'!B:B,B:B,'Input - target event report'!D:D,"Private Investment")-MINIFS('Input - target event report'!E:E,'Input - target event report'!B:B,B:B,'Input - target event report'!D:D,"Private Investment"))/(I1933-1))</f>
        <v/>
      </c>
      <c r="H1933">
        <f>IF(MAXIFS('Input - target event report'!E:E,'Input - target event report'!B:B,B:B,'Input - target event report'!D:D,"Private Investment") = 0, "N/A", TODAY() - MAXIFS('Input - target event report'!E:E,'Input - target event report'!B:B,B:B,'Input - target event report'!D:D,"Private Investment"))</f>
        <v/>
      </c>
      <c r="I1933">
        <f>COUNTIFS('Input - target event report'!B:B,B1933,'Input - target event report'!D:D, "Private Investment")</f>
        <v/>
      </c>
      <c r="J1933">
        <f>INDEX('Input - companies list'!$1:$10000,MATCH(B1933,'Input - companies list'!B:B,0),MATCH("Flow",'Input - companies list'!$1:$1,0 ))</f>
        <v/>
      </c>
      <c r="K1933">
        <f>INDEX('Input - companies list'!$1:$10000,MATCH(B1933,'Input - companies list'!B:B,0),MATCH("Inter-Cluster Connectivity",'Input - companies list'!$1:$1,0 ))</f>
        <v/>
      </c>
      <c r="L1933">
        <f>IFERROR(PERCENTRANK(F:F,F1933),0)</f>
        <v/>
      </c>
      <c r="M1933">
        <f>IFERROR(1 - PERCENTRANK(G:G,G1933),0)</f>
        <v/>
      </c>
      <c r="N1933">
        <f>IFERROR(1 - PERCENTRANK(H:H,H1933),0)</f>
        <v/>
      </c>
      <c r="O1933">
        <f>IFERROR(PERCENTRANK(I:I,I1933),0)</f>
        <v/>
      </c>
      <c r="P1933">
        <f>IFERROR(1 - PERCENTRANK(J:J,J1933),0)</f>
        <v/>
      </c>
      <c r="Q1933">
        <f>IFERROR(PERCENTRANK(K:K,K1933),0)</f>
        <v/>
      </c>
      <c r="R1933">
        <f>L1933*weight1+M1933*weight2+N1933*weight3+O1933*weight4+P1933*weight5+Q1933*weight6</f>
        <v/>
      </c>
    </row>
    <row r="1934" spans="1:18">
      <c r="A1934">
        <f>RANK(R1934,R:R)</f>
        <v/>
      </c>
      <c r="B1934" t="s">
        <v>21538</v>
      </c>
      <c r="C1934">
        <f>VLOOKUP(B1934,'Input - companies list'!B:L,2,FALSE)</f>
        <v/>
      </c>
      <c r="D1934">
        <f>VLOOKUP(B1934,'Input - companies list'!B:L,11,FALSE)</f>
        <v/>
      </c>
      <c r="E1934">
        <f>VLOOKUP(B1934,'Input - companies list'!B:E,4,FALSE)</f>
        <v/>
      </c>
      <c r="F1934">
        <f>SUMIFS('Input - target event report'!H:H,'Input - target event report'!B:B,B1934,'Input - target event report'!D:D, "Private Investment")</f>
        <v/>
      </c>
      <c r="G1934">
        <f>IF(I1934&lt;2, "N/A", (MAXIFS('Input - target event report'!E:E,'Input - target event report'!B:B,B:B,'Input - target event report'!D:D,"Private Investment")-MINIFS('Input - target event report'!E:E,'Input - target event report'!B:B,B:B,'Input - target event report'!D:D,"Private Investment"))/(I1934-1))</f>
        <v/>
      </c>
      <c r="H1934">
        <f>IF(MAXIFS('Input - target event report'!E:E,'Input - target event report'!B:B,B:B,'Input - target event report'!D:D,"Private Investment") = 0, "N/A", TODAY() - MAXIFS('Input - target event report'!E:E,'Input - target event report'!B:B,B:B,'Input - target event report'!D:D,"Private Investment"))</f>
        <v/>
      </c>
      <c r="I1934">
        <f>COUNTIFS('Input - target event report'!B:B,B1934,'Input - target event report'!D:D, "Private Investment")</f>
        <v/>
      </c>
      <c r="J1934">
        <f>INDEX('Input - companies list'!$1:$10000,MATCH(B1934,'Input - companies list'!B:B,0),MATCH("Flow",'Input - companies list'!$1:$1,0 ))</f>
        <v/>
      </c>
      <c r="K1934">
        <f>INDEX('Input - companies list'!$1:$10000,MATCH(B1934,'Input - companies list'!B:B,0),MATCH("Inter-Cluster Connectivity",'Input - companies list'!$1:$1,0 ))</f>
        <v/>
      </c>
      <c r="L1934">
        <f>IFERROR(PERCENTRANK(F:F,F1934),0)</f>
        <v/>
      </c>
      <c r="M1934">
        <f>IFERROR(1 - PERCENTRANK(G:G,G1934),0)</f>
        <v/>
      </c>
      <c r="N1934">
        <f>IFERROR(1 - PERCENTRANK(H:H,H1934),0)</f>
        <v/>
      </c>
      <c r="O1934">
        <f>IFERROR(PERCENTRANK(I:I,I1934),0)</f>
        <v/>
      </c>
      <c r="P1934">
        <f>IFERROR(1 - PERCENTRANK(J:J,J1934),0)</f>
        <v/>
      </c>
      <c r="Q1934">
        <f>IFERROR(PERCENTRANK(K:K,K1934),0)</f>
        <v/>
      </c>
      <c r="R1934">
        <f>L1934*weight1+M1934*weight2+N1934*weight3+O1934*weight4+P1934*weight5+Q1934*weight6</f>
        <v/>
      </c>
    </row>
    <row r="1935" spans="1:18">
      <c r="A1935">
        <f>RANK(R1935,R:R)</f>
        <v/>
      </c>
      <c r="B1935" t="s">
        <v>21549</v>
      </c>
      <c r="C1935">
        <f>VLOOKUP(B1935,'Input - companies list'!B:L,2,FALSE)</f>
        <v/>
      </c>
      <c r="D1935">
        <f>VLOOKUP(B1935,'Input - companies list'!B:L,11,FALSE)</f>
        <v/>
      </c>
      <c r="E1935">
        <f>VLOOKUP(B1935,'Input - companies list'!B:E,4,FALSE)</f>
        <v/>
      </c>
      <c r="F1935">
        <f>SUMIFS('Input - target event report'!H:H,'Input - target event report'!B:B,B1935,'Input - target event report'!D:D, "Private Investment")</f>
        <v/>
      </c>
      <c r="G1935">
        <f>IF(I1935&lt;2, "N/A", (MAXIFS('Input - target event report'!E:E,'Input - target event report'!B:B,B:B,'Input - target event report'!D:D,"Private Investment")-MINIFS('Input - target event report'!E:E,'Input - target event report'!B:B,B:B,'Input - target event report'!D:D,"Private Investment"))/(I1935-1))</f>
        <v/>
      </c>
      <c r="H1935">
        <f>IF(MAXIFS('Input - target event report'!E:E,'Input - target event report'!B:B,B:B,'Input - target event report'!D:D,"Private Investment") = 0, "N/A", TODAY() - MAXIFS('Input - target event report'!E:E,'Input - target event report'!B:B,B:B,'Input - target event report'!D:D,"Private Investment"))</f>
        <v/>
      </c>
      <c r="I1935">
        <f>COUNTIFS('Input - target event report'!B:B,B1935,'Input - target event report'!D:D, "Private Investment")</f>
        <v/>
      </c>
      <c r="J1935">
        <f>INDEX('Input - companies list'!$1:$10000,MATCH(B1935,'Input - companies list'!B:B,0),MATCH("Flow",'Input - companies list'!$1:$1,0 ))</f>
        <v/>
      </c>
      <c r="K1935">
        <f>INDEX('Input - companies list'!$1:$10000,MATCH(B1935,'Input - companies list'!B:B,0),MATCH("Inter-Cluster Connectivity",'Input - companies list'!$1:$1,0 ))</f>
        <v/>
      </c>
      <c r="L1935">
        <f>IFERROR(PERCENTRANK(F:F,F1935),0)</f>
        <v/>
      </c>
      <c r="M1935">
        <f>IFERROR(1 - PERCENTRANK(G:G,G1935),0)</f>
        <v/>
      </c>
      <c r="N1935">
        <f>IFERROR(1 - PERCENTRANK(H:H,H1935),0)</f>
        <v/>
      </c>
      <c r="O1935">
        <f>IFERROR(PERCENTRANK(I:I,I1935),0)</f>
        <v/>
      </c>
      <c r="P1935">
        <f>IFERROR(1 - PERCENTRANK(J:J,J1935),0)</f>
        <v/>
      </c>
      <c r="Q1935">
        <f>IFERROR(PERCENTRANK(K:K,K1935),0)</f>
        <v/>
      </c>
      <c r="R1935">
        <f>L1935*weight1+M1935*weight2+N1935*weight3+O1935*weight4+P1935*weight5+Q1935*weight6</f>
        <v/>
      </c>
    </row>
    <row r="1936" spans="1:18">
      <c r="A1936">
        <f>RANK(R1936,R:R)</f>
        <v/>
      </c>
      <c r="B1936" t="s">
        <v>21560</v>
      </c>
      <c r="C1936">
        <f>VLOOKUP(B1936,'Input - companies list'!B:L,2,FALSE)</f>
        <v/>
      </c>
      <c r="D1936">
        <f>VLOOKUP(B1936,'Input - companies list'!B:L,11,FALSE)</f>
        <v/>
      </c>
      <c r="E1936">
        <f>VLOOKUP(B1936,'Input - companies list'!B:E,4,FALSE)</f>
        <v/>
      </c>
      <c r="F1936">
        <f>SUMIFS('Input - target event report'!H:H,'Input - target event report'!B:B,B1936,'Input - target event report'!D:D, "Private Investment")</f>
        <v/>
      </c>
      <c r="G1936">
        <f>IF(I1936&lt;2, "N/A", (MAXIFS('Input - target event report'!E:E,'Input - target event report'!B:B,B:B,'Input - target event report'!D:D,"Private Investment")-MINIFS('Input - target event report'!E:E,'Input - target event report'!B:B,B:B,'Input - target event report'!D:D,"Private Investment"))/(I1936-1))</f>
        <v/>
      </c>
      <c r="H1936">
        <f>IF(MAXIFS('Input - target event report'!E:E,'Input - target event report'!B:B,B:B,'Input - target event report'!D:D,"Private Investment") = 0, "N/A", TODAY() - MAXIFS('Input - target event report'!E:E,'Input - target event report'!B:B,B:B,'Input - target event report'!D:D,"Private Investment"))</f>
        <v/>
      </c>
      <c r="I1936">
        <f>COUNTIFS('Input - target event report'!B:B,B1936,'Input - target event report'!D:D, "Private Investment")</f>
        <v/>
      </c>
      <c r="J1936">
        <f>INDEX('Input - companies list'!$1:$10000,MATCH(B1936,'Input - companies list'!B:B,0),MATCH("Flow",'Input - companies list'!$1:$1,0 ))</f>
        <v/>
      </c>
      <c r="K1936">
        <f>INDEX('Input - companies list'!$1:$10000,MATCH(B1936,'Input - companies list'!B:B,0),MATCH("Inter-Cluster Connectivity",'Input - companies list'!$1:$1,0 ))</f>
        <v/>
      </c>
      <c r="L1936">
        <f>IFERROR(PERCENTRANK(F:F,F1936),0)</f>
        <v/>
      </c>
      <c r="M1936">
        <f>IFERROR(1 - PERCENTRANK(G:G,G1936),0)</f>
        <v/>
      </c>
      <c r="N1936">
        <f>IFERROR(1 - PERCENTRANK(H:H,H1936),0)</f>
        <v/>
      </c>
      <c r="O1936">
        <f>IFERROR(PERCENTRANK(I:I,I1936),0)</f>
        <v/>
      </c>
      <c r="P1936">
        <f>IFERROR(1 - PERCENTRANK(J:J,J1936),0)</f>
        <v/>
      </c>
      <c r="Q1936">
        <f>IFERROR(PERCENTRANK(K:K,K1936),0)</f>
        <v/>
      </c>
      <c r="R1936">
        <f>L1936*weight1+M1936*weight2+N1936*weight3+O1936*weight4+P1936*weight5+Q1936*weight6</f>
        <v/>
      </c>
    </row>
    <row r="1937" spans="1:18">
      <c r="A1937">
        <f>RANK(R1937,R:R)</f>
        <v/>
      </c>
      <c r="B1937" t="s">
        <v>21568</v>
      </c>
      <c r="C1937">
        <f>VLOOKUP(B1937,'Input - companies list'!B:L,2,FALSE)</f>
        <v/>
      </c>
      <c r="D1937">
        <f>VLOOKUP(B1937,'Input - companies list'!B:L,11,FALSE)</f>
        <v/>
      </c>
      <c r="E1937">
        <f>VLOOKUP(B1937,'Input - companies list'!B:E,4,FALSE)</f>
        <v/>
      </c>
      <c r="F1937">
        <f>SUMIFS('Input - target event report'!H:H,'Input - target event report'!B:B,B1937,'Input - target event report'!D:D, "Private Investment")</f>
        <v/>
      </c>
      <c r="G1937">
        <f>IF(I1937&lt;2, "N/A", (MAXIFS('Input - target event report'!E:E,'Input - target event report'!B:B,B:B,'Input - target event report'!D:D,"Private Investment")-MINIFS('Input - target event report'!E:E,'Input - target event report'!B:B,B:B,'Input - target event report'!D:D,"Private Investment"))/(I1937-1))</f>
        <v/>
      </c>
      <c r="H1937">
        <f>IF(MAXIFS('Input - target event report'!E:E,'Input - target event report'!B:B,B:B,'Input - target event report'!D:D,"Private Investment") = 0, "N/A", TODAY() - MAXIFS('Input - target event report'!E:E,'Input - target event report'!B:B,B:B,'Input - target event report'!D:D,"Private Investment"))</f>
        <v/>
      </c>
      <c r="I1937">
        <f>COUNTIFS('Input - target event report'!B:B,B1937,'Input - target event report'!D:D, "Private Investment")</f>
        <v/>
      </c>
      <c r="J1937">
        <f>INDEX('Input - companies list'!$1:$10000,MATCH(B1937,'Input - companies list'!B:B,0),MATCH("Flow",'Input - companies list'!$1:$1,0 ))</f>
        <v/>
      </c>
      <c r="K1937">
        <f>INDEX('Input - companies list'!$1:$10000,MATCH(B1937,'Input - companies list'!B:B,0),MATCH("Inter-Cluster Connectivity",'Input - companies list'!$1:$1,0 ))</f>
        <v/>
      </c>
      <c r="L1937">
        <f>IFERROR(PERCENTRANK(F:F,F1937),0)</f>
        <v/>
      </c>
      <c r="M1937">
        <f>IFERROR(1 - PERCENTRANK(G:G,G1937),0)</f>
        <v/>
      </c>
      <c r="N1937">
        <f>IFERROR(1 - PERCENTRANK(H:H,H1937),0)</f>
        <v/>
      </c>
      <c r="O1937">
        <f>IFERROR(PERCENTRANK(I:I,I1937),0)</f>
        <v/>
      </c>
      <c r="P1937">
        <f>IFERROR(1 - PERCENTRANK(J:J,J1937),0)</f>
        <v/>
      </c>
      <c r="Q1937">
        <f>IFERROR(PERCENTRANK(K:K,K1937),0)</f>
        <v/>
      </c>
      <c r="R1937">
        <f>L1937*weight1+M1937*weight2+N1937*weight3+O1937*weight4+P1937*weight5+Q1937*weight6</f>
        <v/>
      </c>
    </row>
    <row r="1938" spans="1:18">
      <c r="A1938">
        <f>RANK(R1938,R:R)</f>
        <v/>
      </c>
      <c r="B1938" t="s">
        <v>21579</v>
      </c>
      <c r="C1938">
        <f>VLOOKUP(B1938,'Input - companies list'!B:L,2,FALSE)</f>
        <v/>
      </c>
      <c r="D1938">
        <f>VLOOKUP(B1938,'Input - companies list'!B:L,11,FALSE)</f>
        <v/>
      </c>
      <c r="E1938">
        <f>VLOOKUP(B1938,'Input - companies list'!B:E,4,FALSE)</f>
        <v/>
      </c>
      <c r="F1938">
        <f>SUMIFS('Input - target event report'!H:H,'Input - target event report'!B:B,B1938,'Input - target event report'!D:D, "Private Investment")</f>
        <v/>
      </c>
      <c r="G1938">
        <f>IF(I1938&lt;2, "N/A", (MAXIFS('Input - target event report'!E:E,'Input - target event report'!B:B,B:B,'Input - target event report'!D:D,"Private Investment")-MINIFS('Input - target event report'!E:E,'Input - target event report'!B:B,B:B,'Input - target event report'!D:D,"Private Investment"))/(I1938-1))</f>
        <v/>
      </c>
      <c r="H1938">
        <f>IF(MAXIFS('Input - target event report'!E:E,'Input - target event report'!B:B,B:B,'Input - target event report'!D:D,"Private Investment") = 0, "N/A", TODAY() - MAXIFS('Input - target event report'!E:E,'Input - target event report'!B:B,B:B,'Input - target event report'!D:D,"Private Investment"))</f>
        <v/>
      </c>
      <c r="I1938">
        <f>COUNTIFS('Input - target event report'!B:B,B1938,'Input - target event report'!D:D, "Private Investment")</f>
        <v/>
      </c>
      <c r="J1938">
        <f>INDEX('Input - companies list'!$1:$10000,MATCH(B1938,'Input - companies list'!B:B,0),MATCH("Flow",'Input - companies list'!$1:$1,0 ))</f>
        <v/>
      </c>
      <c r="K1938">
        <f>INDEX('Input - companies list'!$1:$10000,MATCH(B1938,'Input - companies list'!B:B,0),MATCH("Inter-Cluster Connectivity",'Input - companies list'!$1:$1,0 ))</f>
        <v/>
      </c>
      <c r="L1938">
        <f>IFERROR(PERCENTRANK(F:F,F1938),0)</f>
        <v/>
      </c>
      <c r="M1938">
        <f>IFERROR(1 - PERCENTRANK(G:G,G1938),0)</f>
        <v/>
      </c>
      <c r="N1938">
        <f>IFERROR(1 - PERCENTRANK(H:H,H1938),0)</f>
        <v/>
      </c>
      <c r="O1938">
        <f>IFERROR(PERCENTRANK(I:I,I1938),0)</f>
        <v/>
      </c>
      <c r="P1938">
        <f>IFERROR(1 - PERCENTRANK(J:J,J1938),0)</f>
        <v/>
      </c>
      <c r="Q1938">
        <f>IFERROR(PERCENTRANK(K:K,K1938),0)</f>
        <v/>
      </c>
      <c r="R1938">
        <f>L1938*weight1+M1938*weight2+N1938*weight3+O1938*weight4+P1938*weight5+Q1938*weight6</f>
        <v/>
      </c>
    </row>
    <row r="1939" spans="1:18">
      <c r="A1939">
        <f>RANK(R1939,R:R)</f>
        <v/>
      </c>
      <c r="B1939" t="s">
        <v>21590</v>
      </c>
      <c r="C1939">
        <f>VLOOKUP(B1939,'Input - companies list'!B:L,2,FALSE)</f>
        <v/>
      </c>
      <c r="D1939">
        <f>VLOOKUP(B1939,'Input - companies list'!B:L,11,FALSE)</f>
        <v/>
      </c>
      <c r="E1939">
        <f>VLOOKUP(B1939,'Input - companies list'!B:E,4,FALSE)</f>
        <v/>
      </c>
      <c r="F1939">
        <f>SUMIFS('Input - target event report'!H:H,'Input - target event report'!B:B,B1939,'Input - target event report'!D:D, "Private Investment")</f>
        <v/>
      </c>
      <c r="G1939">
        <f>IF(I1939&lt;2, "N/A", (MAXIFS('Input - target event report'!E:E,'Input - target event report'!B:B,B:B,'Input - target event report'!D:D,"Private Investment")-MINIFS('Input - target event report'!E:E,'Input - target event report'!B:B,B:B,'Input - target event report'!D:D,"Private Investment"))/(I1939-1))</f>
        <v/>
      </c>
      <c r="H1939">
        <f>IF(MAXIFS('Input - target event report'!E:E,'Input - target event report'!B:B,B:B,'Input - target event report'!D:D,"Private Investment") = 0, "N/A", TODAY() - MAXIFS('Input - target event report'!E:E,'Input - target event report'!B:B,B:B,'Input - target event report'!D:D,"Private Investment"))</f>
        <v/>
      </c>
      <c r="I1939">
        <f>COUNTIFS('Input - target event report'!B:B,B1939,'Input - target event report'!D:D, "Private Investment")</f>
        <v/>
      </c>
      <c r="J1939">
        <f>INDEX('Input - companies list'!$1:$10000,MATCH(B1939,'Input - companies list'!B:B,0),MATCH("Flow",'Input - companies list'!$1:$1,0 ))</f>
        <v/>
      </c>
      <c r="K1939">
        <f>INDEX('Input - companies list'!$1:$10000,MATCH(B1939,'Input - companies list'!B:B,0),MATCH("Inter-Cluster Connectivity",'Input - companies list'!$1:$1,0 ))</f>
        <v/>
      </c>
      <c r="L1939">
        <f>IFERROR(PERCENTRANK(F:F,F1939),0)</f>
        <v/>
      </c>
      <c r="M1939">
        <f>IFERROR(1 - PERCENTRANK(G:G,G1939),0)</f>
        <v/>
      </c>
      <c r="N1939">
        <f>IFERROR(1 - PERCENTRANK(H:H,H1939),0)</f>
        <v/>
      </c>
      <c r="O1939">
        <f>IFERROR(PERCENTRANK(I:I,I1939),0)</f>
        <v/>
      </c>
      <c r="P1939">
        <f>IFERROR(1 - PERCENTRANK(J:J,J1939),0)</f>
        <v/>
      </c>
      <c r="Q1939">
        <f>IFERROR(PERCENTRANK(K:K,K1939),0)</f>
        <v/>
      </c>
      <c r="R1939">
        <f>L1939*weight1+M1939*weight2+N1939*weight3+O1939*weight4+P1939*weight5+Q1939*weight6</f>
        <v/>
      </c>
    </row>
    <row r="1940" spans="1:18">
      <c r="A1940">
        <f>RANK(R1940,R:R)</f>
        <v/>
      </c>
      <c r="B1940" t="s">
        <v>21599</v>
      </c>
      <c r="C1940">
        <f>VLOOKUP(B1940,'Input - companies list'!B:L,2,FALSE)</f>
        <v/>
      </c>
      <c r="D1940">
        <f>VLOOKUP(B1940,'Input - companies list'!B:L,11,FALSE)</f>
        <v/>
      </c>
      <c r="E1940">
        <f>VLOOKUP(B1940,'Input - companies list'!B:E,4,FALSE)</f>
        <v/>
      </c>
      <c r="F1940">
        <f>SUMIFS('Input - target event report'!H:H,'Input - target event report'!B:B,B1940,'Input - target event report'!D:D, "Private Investment")</f>
        <v/>
      </c>
      <c r="G1940">
        <f>IF(I1940&lt;2, "N/A", (MAXIFS('Input - target event report'!E:E,'Input - target event report'!B:B,B:B,'Input - target event report'!D:D,"Private Investment")-MINIFS('Input - target event report'!E:E,'Input - target event report'!B:B,B:B,'Input - target event report'!D:D,"Private Investment"))/(I1940-1))</f>
        <v/>
      </c>
      <c r="H1940">
        <f>IF(MAXIFS('Input - target event report'!E:E,'Input - target event report'!B:B,B:B,'Input - target event report'!D:D,"Private Investment") = 0, "N/A", TODAY() - MAXIFS('Input - target event report'!E:E,'Input - target event report'!B:B,B:B,'Input - target event report'!D:D,"Private Investment"))</f>
        <v/>
      </c>
      <c r="I1940">
        <f>COUNTIFS('Input - target event report'!B:B,B1940,'Input - target event report'!D:D, "Private Investment")</f>
        <v/>
      </c>
      <c r="J1940">
        <f>INDEX('Input - companies list'!$1:$10000,MATCH(B1940,'Input - companies list'!B:B,0),MATCH("Flow",'Input - companies list'!$1:$1,0 ))</f>
        <v/>
      </c>
      <c r="K1940">
        <f>INDEX('Input - companies list'!$1:$10000,MATCH(B1940,'Input - companies list'!B:B,0),MATCH("Inter-Cluster Connectivity",'Input - companies list'!$1:$1,0 ))</f>
        <v/>
      </c>
      <c r="L1940">
        <f>IFERROR(PERCENTRANK(F:F,F1940),0)</f>
        <v/>
      </c>
      <c r="M1940">
        <f>IFERROR(1 - PERCENTRANK(G:G,G1940),0)</f>
        <v/>
      </c>
      <c r="N1940">
        <f>IFERROR(1 - PERCENTRANK(H:H,H1940),0)</f>
        <v/>
      </c>
      <c r="O1940">
        <f>IFERROR(PERCENTRANK(I:I,I1940),0)</f>
        <v/>
      </c>
      <c r="P1940">
        <f>IFERROR(1 - PERCENTRANK(J:J,J1940),0)</f>
        <v/>
      </c>
      <c r="Q1940">
        <f>IFERROR(PERCENTRANK(K:K,K1940),0)</f>
        <v/>
      </c>
      <c r="R1940">
        <f>L1940*weight1+M1940*weight2+N1940*weight3+O1940*weight4+P1940*weight5+Q1940*weight6</f>
        <v/>
      </c>
    </row>
    <row r="1941" spans="1:18">
      <c r="A1941">
        <f>RANK(R1941,R:R)</f>
        <v/>
      </c>
      <c r="B1941" t="s">
        <v>21611</v>
      </c>
      <c r="C1941">
        <f>VLOOKUP(B1941,'Input - companies list'!B:L,2,FALSE)</f>
        <v/>
      </c>
      <c r="D1941">
        <f>VLOOKUP(B1941,'Input - companies list'!B:L,11,FALSE)</f>
        <v/>
      </c>
      <c r="E1941">
        <f>VLOOKUP(B1941,'Input - companies list'!B:E,4,FALSE)</f>
        <v/>
      </c>
      <c r="F1941">
        <f>SUMIFS('Input - target event report'!H:H,'Input - target event report'!B:B,B1941,'Input - target event report'!D:D, "Private Investment")</f>
        <v/>
      </c>
      <c r="G1941">
        <f>IF(I1941&lt;2, "N/A", (MAXIFS('Input - target event report'!E:E,'Input - target event report'!B:B,B:B,'Input - target event report'!D:D,"Private Investment")-MINIFS('Input - target event report'!E:E,'Input - target event report'!B:B,B:B,'Input - target event report'!D:D,"Private Investment"))/(I1941-1))</f>
        <v/>
      </c>
      <c r="H1941">
        <f>IF(MAXIFS('Input - target event report'!E:E,'Input - target event report'!B:B,B:B,'Input - target event report'!D:D,"Private Investment") = 0, "N/A", TODAY() - MAXIFS('Input - target event report'!E:E,'Input - target event report'!B:B,B:B,'Input - target event report'!D:D,"Private Investment"))</f>
        <v/>
      </c>
      <c r="I1941">
        <f>COUNTIFS('Input - target event report'!B:B,B1941,'Input - target event report'!D:D, "Private Investment")</f>
        <v/>
      </c>
      <c r="J1941">
        <f>INDEX('Input - companies list'!$1:$10000,MATCH(B1941,'Input - companies list'!B:B,0),MATCH("Flow",'Input - companies list'!$1:$1,0 ))</f>
        <v/>
      </c>
      <c r="K1941">
        <f>INDEX('Input - companies list'!$1:$10000,MATCH(B1941,'Input - companies list'!B:B,0),MATCH("Inter-Cluster Connectivity",'Input - companies list'!$1:$1,0 ))</f>
        <v/>
      </c>
      <c r="L1941">
        <f>IFERROR(PERCENTRANK(F:F,F1941),0)</f>
        <v/>
      </c>
      <c r="M1941">
        <f>IFERROR(1 - PERCENTRANK(G:G,G1941),0)</f>
        <v/>
      </c>
      <c r="N1941">
        <f>IFERROR(1 - PERCENTRANK(H:H,H1941),0)</f>
        <v/>
      </c>
      <c r="O1941">
        <f>IFERROR(PERCENTRANK(I:I,I1941),0)</f>
        <v/>
      </c>
      <c r="P1941">
        <f>IFERROR(1 - PERCENTRANK(J:J,J1941),0)</f>
        <v/>
      </c>
      <c r="Q1941">
        <f>IFERROR(PERCENTRANK(K:K,K1941),0)</f>
        <v/>
      </c>
      <c r="R1941">
        <f>L1941*weight1+M1941*weight2+N1941*weight3+O1941*weight4+P1941*weight5+Q1941*weight6</f>
        <v/>
      </c>
    </row>
    <row r="1942" spans="1:18">
      <c r="A1942">
        <f>RANK(R1942,R:R)</f>
        <v/>
      </c>
      <c r="B1942" t="s">
        <v>21621</v>
      </c>
      <c r="C1942">
        <f>VLOOKUP(B1942,'Input - companies list'!B:L,2,FALSE)</f>
        <v/>
      </c>
      <c r="D1942">
        <f>VLOOKUP(B1942,'Input - companies list'!B:L,11,FALSE)</f>
        <v/>
      </c>
      <c r="E1942">
        <f>VLOOKUP(B1942,'Input - companies list'!B:E,4,FALSE)</f>
        <v/>
      </c>
      <c r="F1942">
        <f>SUMIFS('Input - target event report'!H:H,'Input - target event report'!B:B,B1942,'Input - target event report'!D:D, "Private Investment")</f>
        <v/>
      </c>
      <c r="G1942">
        <f>IF(I1942&lt;2, "N/A", (MAXIFS('Input - target event report'!E:E,'Input - target event report'!B:B,B:B,'Input - target event report'!D:D,"Private Investment")-MINIFS('Input - target event report'!E:E,'Input - target event report'!B:B,B:B,'Input - target event report'!D:D,"Private Investment"))/(I1942-1))</f>
        <v/>
      </c>
      <c r="H1942">
        <f>IF(MAXIFS('Input - target event report'!E:E,'Input - target event report'!B:B,B:B,'Input - target event report'!D:D,"Private Investment") = 0, "N/A", TODAY() - MAXIFS('Input - target event report'!E:E,'Input - target event report'!B:B,B:B,'Input - target event report'!D:D,"Private Investment"))</f>
        <v/>
      </c>
      <c r="I1942">
        <f>COUNTIFS('Input - target event report'!B:B,B1942,'Input - target event report'!D:D, "Private Investment")</f>
        <v/>
      </c>
      <c r="J1942">
        <f>INDEX('Input - companies list'!$1:$10000,MATCH(B1942,'Input - companies list'!B:B,0),MATCH("Flow",'Input - companies list'!$1:$1,0 ))</f>
        <v/>
      </c>
      <c r="K1942">
        <f>INDEX('Input - companies list'!$1:$10000,MATCH(B1942,'Input - companies list'!B:B,0),MATCH("Inter-Cluster Connectivity",'Input - companies list'!$1:$1,0 ))</f>
        <v/>
      </c>
      <c r="L1942">
        <f>IFERROR(PERCENTRANK(F:F,F1942),0)</f>
        <v/>
      </c>
      <c r="M1942">
        <f>IFERROR(1 - PERCENTRANK(G:G,G1942),0)</f>
        <v/>
      </c>
      <c r="N1942">
        <f>IFERROR(1 - PERCENTRANK(H:H,H1942),0)</f>
        <v/>
      </c>
      <c r="O1942">
        <f>IFERROR(PERCENTRANK(I:I,I1942),0)</f>
        <v/>
      </c>
      <c r="P1942">
        <f>IFERROR(1 - PERCENTRANK(J:J,J1942),0)</f>
        <v/>
      </c>
      <c r="Q1942">
        <f>IFERROR(PERCENTRANK(K:K,K1942),0)</f>
        <v/>
      </c>
      <c r="R1942">
        <f>L1942*weight1+M1942*weight2+N1942*weight3+O1942*weight4+P1942*weight5+Q1942*weight6</f>
        <v/>
      </c>
    </row>
    <row r="1943" spans="1:18">
      <c r="A1943">
        <f>RANK(R1943,R:R)</f>
        <v/>
      </c>
      <c r="B1943" t="s">
        <v>21633</v>
      </c>
      <c r="C1943">
        <f>VLOOKUP(B1943,'Input - companies list'!B:L,2,FALSE)</f>
        <v/>
      </c>
      <c r="D1943">
        <f>VLOOKUP(B1943,'Input - companies list'!B:L,11,FALSE)</f>
        <v/>
      </c>
      <c r="E1943">
        <f>VLOOKUP(B1943,'Input - companies list'!B:E,4,FALSE)</f>
        <v/>
      </c>
      <c r="F1943">
        <f>SUMIFS('Input - target event report'!H:H,'Input - target event report'!B:B,B1943,'Input - target event report'!D:D, "Private Investment")</f>
        <v/>
      </c>
      <c r="G1943">
        <f>IF(I1943&lt;2, "N/A", (MAXIFS('Input - target event report'!E:E,'Input - target event report'!B:B,B:B,'Input - target event report'!D:D,"Private Investment")-MINIFS('Input - target event report'!E:E,'Input - target event report'!B:B,B:B,'Input - target event report'!D:D,"Private Investment"))/(I1943-1))</f>
        <v/>
      </c>
      <c r="H1943">
        <f>IF(MAXIFS('Input - target event report'!E:E,'Input - target event report'!B:B,B:B,'Input - target event report'!D:D,"Private Investment") = 0, "N/A", TODAY() - MAXIFS('Input - target event report'!E:E,'Input - target event report'!B:B,B:B,'Input - target event report'!D:D,"Private Investment"))</f>
        <v/>
      </c>
      <c r="I1943">
        <f>COUNTIFS('Input - target event report'!B:B,B1943,'Input - target event report'!D:D, "Private Investment")</f>
        <v/>
      </c>
      <c r="J1943">
        <f>INDEX('Input - companies list'!$1:$10000,MATCH(B1943,'Input - companies list'!B:B,0),MATCH("Flow",'Input - companies list'!$1:$1,0 ))</f>
        <v/>
      </c>
      <c r="K1943">
        <f>INDEX('Input - companies list'!$1:$10000,MATCH(B1943,'Input - companies list'!B:B,0),MATCH("Inter-Cluster Connectivity",'Input - companies list'!$1:$1,0 ))</f>
        <v/>
      </c>
      <c r="L1943">
        <f>IFERROR(PERCENTRANK(F:F,F1943),0)</f>
        <v/>
      </c>
      <c r="M1943">
        <f>IFERROR(1 - PERCENTRANK(G:G,G1943),0)</f>
        <v/>
      </c>
      <c r="N1943">
        <f>IFERROR(1 - PERCENTRANK(H:H,H1943),0)</f>
        <v/>
      </c>
      <c r="O1943">
        <f>IFERROR(PERCENTRANK(I:I,I1943),0)</f>
        <v/>
      </c>
      <c r="P1943">
        <f>IFERROR(1 - PERCENTRANK(J:J,J1943),0)</f>
        <v/>
      </c>
      <c r="Q1943">
        <f>IFERROR(PERCENTRANK(K:K,K1943),0)</f>
        <v/>
      </c>
      <c r="R1943">
        <f>L1943*weight1+M1943*weight2+N1943*weight3+O1943*weight4+P1943*weight5+Q1943*weight6</f>
        <v/>
      </c>
    </row>
    <row r="1944" spans="1:18">
      <c r="A1944">
        <f>RANK(R1944,R:R)</f>
        <v/>
      </c>
      <c r="B1944" t="s">
        <v>21642</v>
      </c>
      <c r="C1944">
        <f>VLOOKUP(B1944,'Input - companies list'!B:L,2,FALSE)</f>
        <v/>
      </c>
      <c r="D1944">
        <f>VLOOKUP(B1944,'Input - companies list'!B:L,11,FALSE)</f>
        <v/>
      </c>
      <c r="E1944">
        <f>VLOOKUP(B1944,'Input - companies list'!B:E,4,FALSE)</f>
        <v/>
      </c>
      <c r="F1944">
        <f>SUMIFS('Input - target event report'!H:H,'Input - target event report'!B:B,B1944,'Input - target event report'!D:D, "Private Investment")</f>
        <v/>
      </c>
      <c r="G1944">
        <f>IF(I1944&lt;2, "N/A", (MAXIFS('Input - target event report'!E:E,'Input - target event report'!B:B,B:B,'Input - target event report'!D:D,"Private Investment")-MINIFS('Input - target event report'!E:E,'Input - target event report'!B:B,B:B,'Input - target event report'!D:D,"Private Investment"))/(I1944-1))</f>
        <v/>
      </c>
      <c r="H1944">
        <f>IF(MAXIFS('Input - target event report'!E:E,'Input - target event report'!B:B,B:B,'Input - target event report'!D:D,"Private Investment") = 0, "N/A", TODAY() - MAXIFS('Input - target event report'!E:E,'Input - target event report'!B:B,B:B,'Input - target event report'!D:D,"Private Investment"))</f>
        <v/>
      </c>
      <c r="I1944">
        <f>COUNTIFS('Input - target event report'!B:B,B1944,'Input - target event report'!D:D, "Private Investment")</f>
        <v/>
      </c>
      <c r="J1944">
        <f>INDEX('Input - companies list'!$1:$10000,MATCH(B1944,'Input - companies list'!B:B,0),MATCH("Flow",'Input - companies list'!$1:$1,0 ))</f>
        <v/>
      </c>
      <c r="K1944">
        <f>INDEX('Input - companies list'!$1:$10000,MATCH(B1944,'Input - companies list'!B:B,0),MATCH("Inter-Cluster Connectivity",'Input - companies list'!$1:$1,0 ))</f>
        <v/>
      </c>
      <c r="L1944">
        <f>IFERROR(PERCENTRANK(F:F,F1944),0)</f>
        <v/>
      </c>
      <c r="M1944">
        <f>IFERROR(1 - PERCENTRANK(G:G,G1944),0)</f>
        <v/>
      </c>
      <c r="N1944">
        <f>IFERROR(1 - PERCENTRANK(H:H,H1944),0)</f>
        <v/>
      </c>
      <c r="O1944">
        <f>IFERROR(PERCENTRANK(I:I,I1944),0)</f>
        <v/>
      </c>
      <c r="P1944">
        <f>IFERROR(1 - PERCENTRANK(J:J,J1944),0)</f>
        <v/>
      </c>
      <c r="Q1944">
        <f>IFERROR(PERCENTRANK(K:K,K1944),0)</f>
        <v/>
      </c>
      <c r="R1944">
        <f>L1944*weight1+M1944*weight2+N1944*weight3+O1944*weight4+P1944*weight5+Q1944*weight6</f>
        <v/>
      </c>
    </row>
    <row r="1945" spans="1:18">
      <c r="A1945">
        <f>RANK(R1945,R:R)</f>
        <v/>
      </c>
      <c r="B1945" t="s">
        <v>21654</v>
      </c>
      <c r="C1945">
        <f>VLOOKUP(B1945,'Input - companies list'!B:L,2,FALSE)</f>
        <v/>
      </c>
      <c r="D1945">
        <f>VLOOKUP(B1945,'Input - companies list'!B:L,11,FALSE)</f>
        <v/>
      </c>
      <c r="E1945">
        <f>VLOOKUP(B1945,'Input - companies list'!B:E,4,FALSE)</f>
        <v/>
      </c>
      <c r="F1945">
        <f>SUMIFS('Input - target event report'!H:H,'Input - target event report'!B:B,B1945,'Input - target event report'!D:D, "Private Investment")</f>
        <v/>
      </c>
      <c r="G1945">
        <f>IF(I1945&lt;2, "N/A", (MAXIFS('Input - target event report'!E:E,'Input - target event report'!B:B,B:B,'Input - target event report'!D:D,"Private Investment")-MINIFS('Input - target event report'!E:E,'Input - target event report'!B:B,B:B,'Input - target event report'!D:D,"Private Investment"))/(I1945-1))</f>
        <v/>
      </c>
      <c r="H1945">
        <f>IF(MAXIFS('Input - target event report'!E:E,'Input - target event report'!B:B,B:B,'Input - target event report'!D:D,"Private Investment") = 0, "N/A", TODAY() - MAXIFS('Input - target event report'!E:E,'Input - target event report'!B:B,B:B,'Input - target event report'!D:D,"Private Investment"))</f>
        <v/>
      </c>
      <c r="I1945">
        <f>COUNTIFS('Input - target event report'!B:B,B1945,'Input - target event report'!D:D, "Private Investment")</f>
        <v/>
      </c>
      <c r="J1945">
        <f>INDEX('Input - companies list'!$1:$10000,MATCH(B1945,'Input - companies list'!B:B,0),MATCH("Flow",'Input - companies list'!$1:$1,0 ))</f>
        <v/>
      </c>
      <c r="K1945">
        <f>INDEX('Input - companies list'!$1:$10000,MATCH(B1945,'Input - companies list'!B:B,0),MATCH("Inter-Cluster Connectivity",'Input - companies list'!$1:$1,0 ))</f>
        <v/>
      </c>
      <c r="L1945">
        <f>IFERROR(PERCENTRANK(F:F,F1945),0)</f>
        <v/>
      </c>
      <c r="M1945">
        <f>IFERROR(1 - PERCENTRANK(G:G,G1945),0)</f>
        <v/>
      </c>
      <c r="N1945">
        <f>IFERROR(1 - PERCENTRANK(H:H,H1945),0)</f>
        <v/>
      </c>
      <c r="O1945">
        <f>IFERROR(PERCENTRANK(I:I,I1945),0)</f>
        <v/>
      </c>
      <c r="P1945">
        <f>IFERROR(1 - PERCENTRANK(J:J,J1945),0)</f>
        <v/>
      </c>
      <c r="Q1945">
        <f>IFERROR(PERCENTRANK(K:K,K1945),0)</f>
        <v/>
      </c>
      <c r="R1945">
        <f>L1945*weight1+M1945*weight2+N1945*weight3+O1945*weight4+P1945*weight5+Q1945*weight6</f>
        <v/>
      </c>
    </row>
    <row r="1946" spans="1:18">
      <c r="A1946">
        <f>RANK(R1946,R:R)</f>
        <v/>
      </c>
      <c r="B1946" t="s">
        <v>21662</v>
      </c>
      <c r="C1946">
        <f>VLOOKUP(B1946,'Input - companies list'!B:L,2,FALSE)</f>
        <v/>
      </c>
      <c r="D1946">
        <f>VLOOKUP(B1946,'Input - companies list'!B:L,11,FALSE)</f>
        <v/>
      </c>
      <c r="E1946">
        <f>VLOOKUP(B1946,'Input - companies list'!B:E,4,FALSE)</f>
        <v/>
      </c>
      <c r="F1946">
        <f>SUMIFS('Input - target event report'!H:H,'Input - target event report'!B:B,B1946,'Input - target event report'!D:D, "Private Investment")</f>
        <v/>
      </c>
      <c r="G1946">
        <f>IF(I1946&lt;2, "N/A", (MAXIFS('Input - target event report'!E:E,'Input - target event report'!B:B,B:B,'Input - target event report'!D:D,"Private Investment")-MINIFS('Input - target event report'!E:E,'Input - target event report'!B:B,B:B,'Input - target event report'!D:D,"Private Investment"))/(I1946-1))</f>
        <v/>
      </c>
      <c r="H1946">
        <f>IF(MAXIFS('Input - target event report'!E:E,'Input - target event report'!B:B,B:B,'Input - target event report'!D:D,"Private Investment") = 0, "N/A", TODAY() - MAXIFS('Input - target event report'!E:E,'Input - target event report'!B:B,B:B,'Input - target event report'!D:D,"Private Investment"))</f>
        <v/>
      </c>
      <c r="I1946">
        <f>COUNTIFS('Input - target event report'!B:B,B1946,'Input - target event report'!D:D, "Private Investment")</f>
        <v/>
      </c>
      <c r="J1946">
        <f>INDEX('Input - companies list'!$1:$10000,MATCH(B1946,'Input - companies list'!B:B,0),MATCH("Flow",'Input - companies list'!$1:$1,0 ))</f>
        <v/>
      </c>
      <c r="K1946">
        <f>INDEX('Input - companies list'!$1:$10000,MATCH(B1946,'Input - companies list'!B:B,0),MATCH("Inter-Cluster Connectivity",'Input - companies list'!$1:$1,0 ))</f>
        <v/>
      </c>
      <c r="L1946">
        <f>IFERROR(PERCENTRANK(F:F,F1946),0)</f>
        <v/>
      </c>
      <c r="M1946">
        <f>IFERROR(1 - PERCENTRANK(G:G,G1946),0)</f>
        <v/>
      </c>
      <c r="N1946">
        <f>IFERROR(1 - PERCENTRANK(H:H,H1946),0)</f>
        <v/>
      </c>
      <c r="O1946">
        <f>IFERROR(PERCENTRANK(I:I,I1946),0)</f>
        <v/>
      </c>
      <c r="P1946">
        <f>IFERROR(1 - PERCENTRANK(J:J,J1946),0)</f>
        <v/>
      </c>
      <c r="Q1946">
        <f>IFERROR(PERCENTRANK(K:K,K1946),0)</f>
        <v/>
      </c>
      <c r="R1946">
        <f>L1946*weight1+M1946*weight2+N1946*weight3+O1946*weight4+P1946*weight5+Q1946*weight6</f>
        <v/>
      </c>
    </row>
    <row r="1947" spans="1:18">
      <c r="A1947">
        <f>RANK(R1947,R:R)</f>
        <v/>
      </c>
      <c r="B1947" t="s">
        <v>21674</v>
      </c>
      <c r="C1947">
        <f>VLOOKUP(B1947,'Input - companies list'!B:L,2,FALSE)</f>
        <v/>
      </c>
      <c r="D1947">
        <f>VLOOKUP(B1947,'Input - companies list'!B:L,11,FALSE)</f>
        <v/>
      </c>
      <c r="E1947">
        <f>VLOOKUP(B1947,'Input - companies list'!B:E,4,FALSE)</f>
        <v/>
      </c>
      <c r="F1947">
        <f>SUMIFS('Input - target event report'!H:H,'Input - target event report'!B:B,B1947,'Input - target event report'!D:D, "Private Investment")</f>
        <v/>
      </c>
      <c r="G1947">
        <f>IF(I1947&lt;2, "N/A", (MAXIFS('Input - target event report'!E:E,'Input - target event report'!B:B,B:B,'Input - target event report'!D:D,"Private Investment")-MINIFS('Input - target event report'!E:E,'Input - target event report'!B:B,B:B,'Input - target event report'!D:D,"Private Investment"))/(I1947-1))</f>
        <v/>
      </c>
      <c r="H1947">
        <f>IF(MAXIFS('Input - target event report'!E:E,'Input - target event report'!B:B,B:B,'Input - target event report'!D:D,"Private Investment") = 0, "N/A", TODAY() - MAXIFS('Input - target event report'!E:E,'Input - target event report'!B:B,B:B,'Input - target event report'!D:D,"Private Investment"))</f>
        <v/>
      </c>
      <c r="I1947">
        <f>COUNTIFS('Input - target event report'!B:B,B1947,'Input - target event report'!D:D, "Private Investment")</f>
        <v/>
      </c>
      <c r="J1947">
        <f>INDEX('Input - companies list'!$1:$10000,MATCH(B1947,'Input - companies list'!B:B,0),MATCH("Flow",'Input - companies list'!$1:$1,0 ))</f>
        <v/>
      </c>
      <c r="K1947">
        <f>INDEX('Input - companies list'!$1:$10000,MATCH(B1947,'Input - companies list'!B:B,0),MATCH("Inter-Cluster Connectivity",'Input - companies list'!$1:$1,0 ))</f>
        <v/>
      </c>
      <c r="L1947">
        <f>IFERROR(PERCENTRANK(F:F,F1947),0)</f>
        <v/>
      </c>
      <c r="M1947">
        <f>IFERROR(1 - PERCENTRANK(G:G,G1947),0)</f>
        <v/>
      </c>
      <c r="N1947">
        <f>IFERROR(1 - PERCENTRANK(H:H,H1947),0)</f>
        <v/>
      </c>
      <c r="O1947">
        <f>IFERROR(PERCENTRANK(I:I,I1947),0)</f>
        <v/>
      </c>
      <c r="P1947">
        <f>IFERROR(1 - PERCENTRANK(J:J,J1947),0)</f>
        <v/>
      </c>
      <c r="Q1947">
        <f>IFERROR(PERCENTRANK(K:K,K1947),0)</f>
        <v/>
      </c>
      <c r="R1947">
        <f>L1947*weight1+M1947*weight2+N1947*weight3+O1947*weight4+P1947*weight5+Q1947*weight6</f>
        <v/>
      </c>
    </row>
    <row r="1948" spans="1:18">
      <c r="A1948">
        <f>RANK(R1948,R:R)</f>
        <v/>
      </c>
      <c r="B1948" t="s">
        <v>21684</v>
      </c>
      <c r="C1948">
        <f>VLOOKUP(B1948,'Input - companies list'!B:L,2,FALSE)</f>
        <v/>
      </c>
      <c r="D1948">
        <f>VLOOKUP(B1948,'Input - companies list'!B:L,11,FALSE)</f>
        <v/>
      </c>
      <c r="E1948">
        <f>VLOOKUP(B1948,'Input - companies list'!B:E,4,FALSE)</f>
        <v/>
      </c>
      <c r="F1948">
        <f>SUMIFS('Input - target event report'!H:H,'Input - target event report'!B:B,B1948,'Input - target event report'!D:D, "Private Investment")</f>
        <v/>
      </c>
      <c r="G1948">
        <f>IF(I1948&lt;2, "N/A", (MAXIFS('Input - target event report'!E:E,'Input - target event report'!B:B,B:B,'Input - target event report'!D:D,"Private Investment")-MINIFS('Input - target event report'!E:E,'Input - target event report'!B:B,B:B,'Input - target event report'!D:D,"Private Investment"))/(I1948-1))</f>
        <v/>
      </c>
      <c r="H1948">
        <f>IF(MAXIFS('Input - target event report'!E:E,'Input - target event report'!B:B,B:B,'Input - target event report'!D:D,"Private Investment") = 0, "N/A", TODAY() - MAXIFS('Input - target event report'!E:E,'Input - target event report'!B:B,B:B,'Input - target event report'!D:D,"Private Investment"))</f>
        <v/>
      </c>
      <c r="I1948">
        <f>COUNTIFS('Input - target event report'!B:B,B1948,'Input - target event report'!D:D, "Private Investment")</f>
        <v/>
      </c>
      <c r="J1948">
        <f>INDEX('Input - companies list'!$1:$10000,MATCH(B1948,'Input - companies list'!B:B,0),MATCH("Flow",'Input - companies list'!$1:$1,0 ))</f>
        <v/>
      </c>
      <c r="K1948">
        <f>INDEX('Input - companies list'!$1:$10000,MATCH(B1948,'Input - companies list'!B:B,0),MATCH("Inter-Cluster Connectivity",'Input - companies list'!$1:$1,0 ))</f>
        <v/>
      </c>
      <c r="L1948">
        <f>IFERROR(PERCENTRANK(F:F,F1948),0)</f>
        <v/>
      </c>
      <c r="M1948">
        <f>IFERROR(1 - PERCENTRANK(G:G,G1948),0)</f>
        <v/>
      </c>
      <c r="N1948">
        <f>IFERROR(1 - PERCENTRANK(H:H,H1948),0)</f>
        <v/>
      </c>
      <c r="O1948">
        <f>IFERROR(PERCENTRANK(I:I,I1948),0)</f>
        <v/>
      </c>
      <c r="P1948">
        <f>IFERROR(1 - PERCENTRANK(J:J,J1948),0)</f>
        <v/>
      </c>
      <c r="Q1948">
        <f>IFERROR(PERCENTRANK(K:K,K1948),0)</f>
        <v/>
      </c>
      <c r="R1948">
        <f>L1948*weight1+M1948*weight2+N1948*weight3+O1948*weight4+P1948*weight5+Q1948*weight6</f>
        <v/>
      </c>
    </row>
    <row r="1949" spans="1:18">
      <c r="A1949">
        <f>RANK(R1949,R:R)</f>
        <v/>
      </c>
      <c r="B1949" t="s">
        <v>21694</v>
      </c>
      <c r="C1949">
        <f>VLOOKUP(B1949,'Input - companies list'!B:L,2,FALSE)</f>
        <v/>
      </c>
      <c r="D1949">
        <f>VLOOKUP(B1949,'Input - companies list'!B:L,11,FALSE)</f>
        <v/>
      </c>
      <c r="E1949">
        <f>VLOOKUP(B1949,'Input - companies list'!B:E,4,FALSE)</f>
        <v/>
      </c>
      <c r="F1949">
        <f>SUMIFS('Input - target event report'!H:H,'Input - target event report'!B:B,B1949,'Input - target event report'!D:D, "Private Investment")</f>
        <v/>
      </c>
      <c r="G1949">
        <f>IF(I1949&lt;2, "N/A", (MAXIFS('Input - target event report'!E:E,'Input - target event report'!B:B,B:B,'Input - target event report'!D:D,"Private Investment")-MINIFS('Input - target event report'!E:E,'Input - target event report'!B:B,B:B,'Input - target event report'!D:D,"Private Investment"))/(I1949-1))</f>
        <v/>
      </c>
      <c r="H1949">
        <f>IF(MAXIFS('Input - target event report'!E:E,'Input - target event report'!B:B,B:B,'Input - target event report'!D:D,"Private Investment") = 0, "N/A", TODAY() - MAXIFS('Input - target event report'!E:E,'Input - target event report'!B:B,B:B,'Input - target event report'!D:D,"Private Investment"))</f>
        <v/>
      </c>
      <c r="I1949">
        <f>COUNTIFS('Input - target event report'!B:B,B1949,'Input - target event report'!D:D, "Private Investment")</f>
        <v/>
      </c>
      <c r="J1949">
        <f>INDEX('Input - companies list'!$1:$10000,MATCH(B1949,'Input - companies list'!B:B,0),MATCH("Flow",'Input - companies list'!$1:$1,0 ))</f>
        <v/>
      </c>
      <c r="K1949">
        <f>INDEX('Input - companies list'!$1:$10000,MATCH(B1949,'Input - companies list'!B:B,0),MATCH("Inter-Cluster Connectivity",'Input - companies list'!$1:$1,0 ))</f>
        <v/>
      </c>
      <c r="L1949">
        <f>IFERROR(PERCENTRANK(F:F,F1949),0)</f>
        <v/>
      </c>
      <c r="M1949">
        <f>IFERROR(1 - PERCENTRANK(G:G,G1949),0)</f>
        <v/>
      </c>
      <c r="N1949">
        <f>IFERROR(1 - PERCENTRANK(H:H,H1949),0)</f>
        <v/>
      </c>
      <c r="O1949">
        <f>IFERROR(PERCENTRANK(I:I,I1949),0)</f>
        <v/>
      </c>
      <c r="P1949">
        <f>IFERROR(1 - PERCENTRANK(J:J,J1949),0)</f>
        <v/>
      </c>
      <c r="Q1949">
        <f>IFERROR(PERCENTRANK(K:K,K1949),0)</f>
        <v/>
      </c>
      <c r="R1949">
        <f>L1949*weight1+M1949*weight2+N1949*weight3+O1949*weight4+P1949*weight5+Q1949*weight6</f>
        <v/>
      </c>
    </row>
    <row r="1950" spans="1:18">
      <c r="A1950">
        <f>RANK(R1950,R:R)</f>
        <v/>
      </c>
      <c r="B1950" t="s">
        <v>21705</v>
      </c>
      <c r="C1950">
        <f>VLOOKUP(B1950,'Input - companies list'!B:L,2,FALSE)</f>
        <v/>
      </c>
      <c r="D1950">
        <f>VLOOKUP(B1950,'Input - companies list'!B:L,11,FALSE)</f>
        <v/>
      </c>
      <c r="E1950">
        <f>VLOOKUP(B1950,'Input - companies list'!B:E,4,FALSE)</f>
        <v/>
      </c>
      <c r="F1950">
        <f>SUMIFS('Input - target event report'!H:H,'Input - target event report'!B:B,B1950,'Input - target event report'!D:D, "Private Investment")</f>
        <v/>
      </c>
      <c r="G1950">
        <f>IF(I1950&lt;2, "N/A", (MAXIFS('Input - target event report'!E:E,'Input - target event report'!B:B,B:B,'Input - target event report'!D:D,"Private Investment")-MINIFS('Input - target event report'!E:E,'Input - target event report'!B:B,B:B,'Input - target event report'!D:D,"Private Investment"))/(I1950-1))</f>
        <v/>
      </c>
      <c r="H1950">
        <f>IF(MAXIFS('Input - target event report'!E:E,'Input - target event report'!B:B,B:B,'Input - target event report'!D:D,"Private Investment") = 0, "N/A", TODAY() - MAXIFS('Input - target event report'!E:E,'Input - target event report'!B:B,B:B,'Input - target event report'!D:D,"Private Investment"))</f>
        <v/>
      </c>
      <c r="I1950">
        <f>COUNTIFS('Input - target event report'!B:B,B1950,'Input - target event report'!D:D, "Private Investment")</f>
        <v/>
      </c>
      <c r="J1950">
        <f>INDEX('Input - companies list'!$1:$10000,MATCH(B1950,'Input - companies list'!B:B,0),MATCH("Flow",'Input - companies list'!$1:$1,0 ))</f>
        <v/>
      </c>
      <c r="K1950">
        <f>INDEX('Input - companies list'!$1:$10000,MATCH(B1950,'Input - companies list'!B:B,0),MATCH("Inter-Cluster Connectivity",'Input - companies list'!$1:$1,0 ))</f>
        <v/>
      </c>
      <c r="L1950">
        <f>IFERROR(PERCENTRANK(F:F,F1950),0)</f>
        <v/>
      </c>
      <c r="M1950">
        <f>IFERROR(1 - PERCENTRANK(G:G,G1950),0)</f>
        <v/>
      </c>
      <c r="N1950">
        <f>IFERROR(1 - PERCENTRANK(H:H,H1950),0)</f>
        <v/>
      </c>
      <c r="O1950">
        <f>IFERROR(PERCENTRANK(I:I,I1950),0)</f>
        <v/>
      </c>
      <c r="P1950">
        <f>IFERROR(1 - PERCENTRANK(J:J,J1950),0)</f>
        <v/>
      </c>
      <c r="Q1950">
        <f>IFERROR(PERCENTRANK(K:K,K1950),0)</f>
        <v/>
      </c>
      <c r="R1950">
        <f>L1950*weight1+M1950*weight2+N1950*weight3+O1950*weight4+P1950*weight5+Q1950*weight6</f>
        <v/>
      </c>
    </row>
    <row r="1951" spans="1:18">
      <c r="A1951">
        <f>RANK(R1951,R:R)</f>
        <v/>
      </c>
      <c r="B1951" t="s">
        <v>21715</v>
      </c>
      <c r="C1951">
        <f>VLOOKUP(B1951,'Input - companies list'!B:L,2,FALSE)</f>
        <v/>
      </c>
      <c r="D1951">
        <f>VLOOKUP(B1951,'Input - companies list'!B:L,11,FALSE)</f>
        <v/>
      </c>
      <c r="E1951">
        <f>VLOOKUP(B1951,'Input - companies list'!B:E,4,FALSE)</f>
        <v/>
      </c>
      <c r="F1951">
        <f>SUMIFS('Input - target event report'!H:H,'Input - target event report'!B:B,B1951,'Input - target event report'!D:D, "Private Investment")</f>
        <v/>
      </c>
      <c r="G1951">
        <f>IF(I1951&lt;2, "N/A", (MAXIFS('Input - target event report'!E:E,'Input - target event report'!B:B,B:B,'Input - target event report'!D:D,"Private Investment")-MINIFS('Input - target event report'!E:E,'Input - target event report'!B:B,B:B,'Input - target event report'!D:D,"Private Investment"))/(I1951-1))</f>
        <v/>
      </c>
      <c r="H1951">
        <f>IF(MAXIFS('Input - target event report'!E:E,'Input - target event report'!B:B,B:B,'Input - target event report'!D:D,"Private Investment") = 0, "N/A", TODAY() - MAXIFS('Input - target event report'!E:E,'Input - target event report'!B:B,B:B,'Input - target event report'!D:D,"Private Investment"))</f>
        <v/>
      </c>
      <c r="I1951">
        <f>COUNTIFS('Input - target event report'!B:B,B1951,'Input - target event report'!D:D, "Private Investment")</f>
        <v/>
      </c>
      <c r="J1951">
        <f>INDEX('Input - companies list'!$1:$10000,MATCH(B1951,'Input - companies list'!B:B,0),MATCH("Flow",'Input - companies list'!$1:$1,0 ))</f>
        <v/>
      </c>
      <c r="K1951">
        <f>INDEX('Input - companies list'!$1:$10000,MATCH(B1951,'Input - companies list'!B:B,0),MATCH("Inter-Cluster Connectivity",'Input - companies list'!$1:$1,0 ))</f>
        <v/>
      </c>
      <c r="L1951">
        <f>IFERROR(PERCENTRANK(F:F,F1951),0)</f>
        <v/>
      </c>
      <c r="M1951">
        <f>IFERROR(1 - PERCENTRANK(G:G,G1951),0)</f>
        <v/>
      </c>
      <c r="N1951">
        <f>IFERROR(1 - PERCENTRANK(H:H,H1951),0)</f>
        <v/>
      </c>
      <c r="O1951">
        <f>IFERROR(PERCENTRANK(I:I,I1951),0)</f>
        <v/>
      </c>
      <c r="P1951">
        <f>IFERROR(1 - PERCENTRANK(J:J,J1951),0)</f>
        <v/>
      </c>
      <c r="Q1951">
        <f>IFERROR(PERCENTRANK(K:K,K1951),0)</f>
        <v/>
      </c>
      <c r="R1951">
        <f>L1951*weight1+M1951*weight2+N1951*weight3+O1951*weight4+P1951*weight5+Q1951*weight6</f>
        <v/>
      </c>
    </row>
    <row r="1952" spans="1:18">
      <c r="A1952">
        <f>RANK(R1952,R:R)</f>
        <v/>
      </c>
      <c r="B1952" t="s">
        <v>21727</v>
      </c>
      <c r="C1952">
        <f>VLOOKUP(B1952,'Input - companies list'!B:L,2,FALSE)</f>
        <v/>
      </c>
      <c r="D1952">
        <f>VLOOKUP(B1952,'Input - companies list'!B:L,11,FALSE)</f>
        <v/>
      </c>
      <c r="E1952">
        <f>VLOOKUP(B1952,'Input - companies list'!B:E,4,FALSE)</f>
        <v/>
      </c>
      <c r="F1952">
        <f>SUMIFS('Input - target event report'!H:H,'Input - target event report'!B:B,B1952,'Input - target event report'!D:D, "Private Investment")</f>
        <v/>
      </c>
      <c r="G1952">
        <f>IF(I1952&lt;2, "N/A", (MAXIFS('Input - target event report'!E:E,'Input - target event report'!B:B,B:B,'Input - target event report'!D:D,"Private Investment")-MINIFS('Input - target event report'!E:E,'Input - target event report'!B:B,B:B,'Input - target event report'!D:D,"Private Investment"))/(I1952-1))</f>
        <v/>
      </c>
      <c r="H1952">
        <f>IF(MAXIFS('Input - target event report'!E:E,'Input - target event report'!B:B,B:B,'Input - target event report'!D:D,"Private Investment") = 0, "N/A", TODAY() - MAXIFS('Input - target event report'!E:E,'Input - target event report'!B:B,B:B,'Input - target event report'!D:D,"Private Investment"))</f>
        <v/>
      </c>
      <c r="I1952">
        <f>COUNTIFS('Input - target event report'!B:B,B1952,'Input - target event report'!D:D, "Private Investment")</f>
        <v/>
      </c>
      <c r="J1952">
        <f>INDEX('Input - companies list'!$1:$10000,MATCH(B1952,'Input - companies list'!B:B,0),MATCH("Flow",'Input - companies list'!$1:$1,0 ))</f>
        <v/>
      </c>
      <c r="K1952">
        <f>INDEX('Input - companies list'!$1:$10000,MATCH(B1952,'Input - companies list'!B:B,0),MATCH("Inter-Cluster Connectivity",'Input - companies list'!$1:$1,0 ))</f>
        <v/>
      </c>
      <c r="L1952">
        <f>IFERROR(PERCENTRANK(F:F,F1952),0)</f>
        <v/>
      </c>
      <c r="M1952">
        <f>IFERROR(1 - PERCENTRANK(G:G,G1952),0)</f>
        <v/>
      </c>
      <c r="N1952">
        <f>IFERROR(1 - PERCENTRANK(H:H,H1952),0)</f>
        <v/>
      </c>
      <c r="O1952">
        <f>IFERROR(PERCENTRANK(I:I,I1952),0)</f>
        <v/>
      </c>
      <c r="P1952">
        <f>IFERROR(1 - PERCENTRANK(J:J,J1952),0)</f>
        <v/>
      </c>
      <c r="Q1952">
        <f>IFERROR(PERCENTRANK(K:K,K1952),0)</f>
        <v/>
      </c>
      <c r="R1952">
        <f>L1952*weight1+M1952*weight2+N1952*weight3+O1952*weight4+P1952*weight5+Q1952*weight6</f>
        <v/>
      </c>
    </row>
    <row r="1953" spans="1:18">
      <c r="A1953">
        <f>RANK(R1953,R:R)</f>
        <v/>
      </c>
      <c r="B1953" t="s">
        <v>21736</v>
      </c>
      <c r="C1953">
        <f>VLOOKUP(B1953,'Input - companies list'!B:L,2,FALSE)</f>
        <v/>
      </c>
      <c r="D1953">
        <f>VLOOKUP(B1953,'Input - companies list'!B:L,11,FALSE)</f>
        <v/>
      </c>
      <c r="E1953">
        <f>VLOOKUP(B1953,'Input - companies list'!B:E,4,FALSE)</f>
        <v/>
      </c>
      <c r="F1953">
        <f>SUMIFS('Input - target event report'!H:H,'Input - target event report'!B:B,B1953,'Input - target event report'!D:D, "Private Investment")</f>
        <v/>
      </c>
      <c r="G1953">
        <f>IF(I1953&lt;2, "N/A", (MAXIFS('Input - target event report'!E:E,'Input - target event report'!B:B,B:B,'Input - target event report'!D:D,"Private Investment")-MINIFS('Input - target event report'!E:E,'Input - target event report'!B:B,B:B,'Input - target event report'!D:D,"Private Investment"))/(I1953-1))</f>
        <v/>
      </c>
      <c r="H1953">
        <f>IF(MAXIFS('Input - target event report'!E:E,'Input - target event report'!B:B,B:B,'Input - target event report'!D:D,"Private Investment") = 0, "N/A", TODAY() - MAXIFS('Input - target event report'!E:E,'Input - target event report'!B:B,B:B,'Input - target event report'!D:D,"Private Investment"))</f>
        <v/>
      </c>
      <c r="I1953">
        <f>COUNTIFS('Input - target event report'!B:B,B1953,'Input - target event report'!D:D, "Private Investment")</f>
        <v/>
      </c>
      <c r="J1953">
        <f>INDEX('Input - companies list'!$1:$10000,MATCH(B1953,'Input - companies list'!B:B,0),MATCH("Flow",'Input - companies list'!$1:$1,0 ))</f>
        <v/>
      </c>
      <c r="K1953">
        <f>INDEX('Input - companies list'!$1:$10000,MATCH(B1953,'Input - companies list'!B:B,0),MATCH("Inter-Cluster Connectivity",'Input - companies list'!$1:$1,0 ))</f>
        <v/>
      </c>
      <c r="L1953">
        <f>IFERROR(PERCENTRANK(F:F,F1953),0)</f>
        <v/>
      </c>
      <c r="M1953">
        <f>IFERROR(1 - PERCENTRANK(G:G,G1953),0)</f>
        <v/>
      </c>
      <c r="N1953">
        <f>IFERROR(1 - PERCENTRANK(H:H,H1953),0)</f>
        <v/>
      </c>
      <c r="O1953">
        <f>IFERROR(PERCENTRANK(I:I,I1953),0)</f>
        <v/>
      </c>
      <c r="P1953">
        <f>IFERROR(1 - PERCENTRANK(J:J,J1953),0)</f>
        <v/>
      </c>
      <c r="Q1953">
        <f>IFERROR(PERCENTRANK(K:K,K1953),0)</f>
        <v/>
      </c>
      <c r="R1953">
        <f>L1953*weight1+M1953*weight2+N1953*weight3+O1953*weight4+P1953*weight5+Q1953*weight6</f>
        <v/>
      </c>
    </row>
    <row r="1954" spans="1:18">
      <c r="A1954">
        <f>RANK(R1954,R:R)</f>
        <v/>
      </c>
      <c r="B1954" t="s">
        <v>21746</v>
      </c>
      <c r="C1954">
        <f>VLOOKUP(B1954,'Input - companies list'!B:L,2,FALSE)</f>
        <v/>
      </c>
      <c r="D1954">
        <f>VLOOKUP(B1954,'Input - companies list'!B:L,11,FALSE)</f>
        <v/>
      </c>
      <c r="E1954">
        <f>VLOOKUP(B1954,'Input - companies list'!B:E,4,FALSE)</f>
        <v/>
      </c>
      <c r="F1954">
        <f>SUMIFS('Input - target event report'!H:H,'Input - target event report'!B:B,B1954,'Input - target event report'!D:D, "Private Investment")</f>
        <v/>
      </c>
      <c r="G1954">
        <f>IF(I1954&lt;2, "N/A", (MAXIFS('Input - target event report'!E:E,'Input - target event report'!B:B,B:B,'Input - target event report'!D:D,"Private Investment")-MINIFS('Input - target event report'!E:E,'Input - target event report'!B:B,B:B,'Input - target event report'!D:D,"Private Investment"))/(I1954-1))</f>
        <v/>
      </c>
      <c r="H1954">
        <f>IF(MAXIFS('Input - target event report'!E:E,'Input - target event report'!B:B,B:B,'Input - target event report'!D:D,"Private Investment") = 0, "N/A", TODAY() - MAXIFS('Input - target event report'!E:E,'Input - target event report'!B:B,B:B,'Input - target event report'!D:D,"Private Investment"))</f>
        <v/>
      </c>
      <c r="I1954">
        <f>COUNTIFS('Input - target event report'!B:B,B1954,'Input - target event report'!D:D, "Private Investment")</f>
        <v/>
      </c>
      <c r="J1954">
        <f>INDEX('Input - companies list'!$1:$10000,MATCH(B1954,'Input - companies list'!B:B,0),MATCH("Flow",'Input - companies list'!$1:$1,0 ))</f>
        <v/>
      </c>
      <c r="K1954">
        <f>INDEX('Input - companies list'!$1:$10000,MATCH(B1954,'Input - companies list'!B:B,0),MATCH("Inter-Cluster Connectivity",'Input - companies list'!$1:$1,0 ))</f>
        <v/>
      </c>
      <c r="L1954">
        <f>IFERROR(PERCENTRANK(F:F,F1954),0)</f>
        <v/>
      </c>
      <c r="M1954">
        <f>IFERROR(1 - PERCENTRANK(G:G,G1954),0)</f>
        <v/>
      </c>
      <c r="N1954">
        <f>IFERROR(1 - PERCENTRANK(H:H,H1954),0)</f>
        <v/>
      </c>
      <c r="O1954">
        <f>IFERROR(PERCENTRANK(I:I,I1954),0)</f>
        <v/>
      </c>
      <c r="P1954">
        <f>IFERROR(1 - PERCENTRANK(J:J,J1954),0)</f>
        <v/>
      </c>
      <c r="Q1954">
        <f>IFERROR(PERCENTRANK(K:K,K1954),0)</f>
        <v/>
      </c>
      <c r="R1954">
        <f>L1954*weight1+M1954*weight2+N1954*weight3+O1954*weight4+P1954*weight5+Q1954*weight6</f>
        <v/>
      </c>
    </row>
    <row r="1955" spans="1:18">
      <c r="A1955">
        <f>RANK(R1955,R:R)</f>
        <v/>
      </c>
      <c r="B1955" t="s">
        <v>21757</v>
      </c>
      <c r="C1955">
        <f>VLOOKUP(B1955,'Input - companies list'!B:L,2,FALSE)</f>
        <v/>
      </c>
      <c r="D1955">
        <f>VLOOKUP(B1955,'Input - companies list'!B:L,11,FALSE)</f>
        <v/>
      </c>
      <c r="E1955">
        <f>VLOOKUP(B1955,'Input - companies list'!B:E,4,FALSE)</f>
        <v/>
      </c>
      <c r="F1955">
        <f>SUMIFS('Input - target event report'!H:H,'Input - target event report'!B:B,B1955,'Input - target event report'!D:D, "Private Investment")</f>
        <v/>
      </c>
      <c r="G1955">
        <f>IF(I1955&lt;2, "N/A", (MAXIFS('Input - target event report'!E:E,'Input - target event report'!B:B,B:B,'Input - target event report'!D:D,"Private Investment")-MINIFS('Input - target event report'!E:E,'Input - target event report'!B:B,B:B,'Input - target event report'!D:D,"Private Investment"))/(I1955-1))</f>
        <v/>
      </c>
      <c r="H1955">
        <f>IF(MAXIFS('Input - target event report'!E:E,'Input - target event report'!B:B,B:B,'Input - target event report'!D:D,"Private Investment") = 0, "N/A", TODAY() - MAXIFS('Input - target event report'!E:E,'Input - target event report'!B:B,B:B,'Input - target event report'!D:D,"Private Investment"))</f>
        <v/>
      </c>
      <c r="I1955">
        <f>COUNTIFS('Input - target event report'!B:B,B1955,'Input - target event report'!D:D, "Private Investment")</f>
        <v/>
      </c>
      <c r="J1955">
        <f>INDEX('Input - companies list'!$1:$10000,MATCH(B1955,'Input - companies list'!B:B,0),MATCH("Flow",'Input - companies list'!$1:$1,0 ))</f>
        <v/>
      </c>
      <c r="K1955">
        <f>INDEX('Input - companies list'!$1:$10000,MATCH(B1955,'Input - companies list'!B:B,0),MATCH("Inter-Cluster Connectivity",'Input - companies list'!$1:$1,0 ))</f>
        <v/>
      </c>
      <c r="L1955">
        <f>IFERROR(PERCENTRANK(F:F,F1955),0)</f>
        <v/>
      </c>
      <c r="M1955">
        <f>IFERROR(1 - PERCENTRANK(G:G,G1955),0)</f>
        <v/>
      </c>
      <c r="N1955">
        <f>IFERROR(1 - PERCENTRANK(H:H,H1955),0)</f>
        <v/>
      </c>
      <c r="O1955">
        <f>IFERROR(PERCENTRANK(I:I,I1955),0)</f>
        <v/>
      </c>
      <c r="P1955">
        <f>IFERROR(1 - PERCENTRANK(J:J,J1955),0)</f>
        <v/>
      </c>
      <c r="Q1955">
        <f>IFERROR(PERCENTRANK(K:K,K1955),0)</f>
        <v/>
      </c>
      <c r="R1955">
        <f>L1955*weight1+M1955*weight2+N1955*weight3+O1955*weight4+P1955*weight5+Q1955*weight6</f>
        <v/>
      </c>
    </row>
    <row r="1956" spans="1:18">
      <c r="A1956">
        <f>RANK(R1956,R:R)</f>
        <v/>
      </c>
      <c r="B1956" t="s">
        <v>21765</v>
      </c>
      <c r="C1956">
        <f>VLOOKUP(B1956,'Input - companies list'!B:L,2,FALSE)</f>
        <v/>
      </c>
      <c r="D1956">
        <f>VLOOKUP(B1956,'Input - companies list'!B:L,11,FALSE)</f>
        <v/>
      </c>
      <c r="E1956">
        <f>VLOOKUP(B1956,'Input - companies list'!B:E,4,FALSE)</f>
        <v/>
      </c>
      <c r="F1956">
        <f>SUMIFS('Input - target event report'!H:H,'Input - target event report'!B:B,B1956,'Input - target event report'!D:D, "Private Investment")</f>
        <v/>
      </c>
      <c r="G1956">
        <f>IF(I1956&lt;2, "N/A", (MAXIFS('Input - target event report'!E:E,'Input - target event report'!B:B,B:B,'Input - target event report'!D:D,"Private Investment")-MINIFS('Input - target event report'!E:E,'Input - target event report'!B:B,B:B,'Input - target event report'!D:D,"Private Investment"))/(I1956-1))</f>
        <v/>
      </c>
      <c r="H1956">
        <f>IF(MAXIFS('Input - target event report'!E:E,'Input - target event report'!B:B,B:B,'Input - target event report'!D:D,"Private Investment") = 0, "N/A", TODAY() - MAXIFS('Input - target event report'!E:E,'Input - target event report'!B:B,B:B,'Input - target event report'!D:D,"Private Investment"))</f>
        <v/>
      </c>
      <c r="I1956">
        <f>COUNTIFS('Input - target event report'!B:B,B1956,'Input - target event report'!D:D, "Private Investment")</f>
        <v/>
      </c>
      <c r="J1956">
        <f>INDEX('Input - companies list'!$1:$10000,MATCH(B1956,'Input - companies list'!B:B,0),MATCH("Flow",'Input - companies list'!$1:$1,0 ))</f>
        <v/>
      </c>
      <c r="K1956">
        <f>INDEX('Input - companies list'!$1:$10000,MATCH(B1956,'Input - companies list'!B:B,0),MATCH("Inter-Cluster Connectivity",'Input - companies list'!$1:$1,0 ))</f>
        <v/>
      </c>
      <c r="L1956">
        <f>IFERROR(PERCENTRANK(F:F,F1956),0)</f>
        <v/>
      </c>
      <c r="M1956">
        <f>IFERROR(1 - PERCENTRANK(G:G,G1956),0)</f>
        <v/>
      </c>
      <c r="N1956">
        <f>IFERROR(1 - PERCENTRANK(H:H,H1956),0)</f>
        <v/>
      </c>
      <c r="O1956">
        <f>IFERROR(PERCENTRANK(I:I,I1956),0)</f>
        <v/>
      </c>
      <c r="P1956">
        <f>IFERROR(1 - PERCENTRANK(J:J,J1956),0)</f>
        <v/>
      </c>
      <c r="Q1956">
        <f>IFERROR(PERCENTRANK(K:K,K1956),0)</f>
        <v/>
      </c>
      <c r="R1956">
        <f>L1956*weight1+M1956*weight2+N1956*weight3+O1956*weight4+P1956*weight5+Q1956*weight6</f>
        <v/>
      </c>
    </row>
    <row r="1957" spans="1:18">
      <c r="A1957">
        <f>RANK(R1957,R:R)</f>
        <v/>
      </c>
      <c r="B1957" t="s">
        <v>21774</v>
      </c>
      <c r="C1957">
        <f>VLOOKUP(B1957,'Input - companies list'!B:L,2,FALSE)</f>
        <v/>
      </c>
      <c r="D1957">
        <f>VLOOKUP(B1957,'Input - companies list'!B:L,11,FALSE)</f>
        <v/>
      </c>
      <c r="E1957">
        <f>VLOOKUP(B1957,'Input - companies list'!B:E,4,FALSE)</f>
        <v/>
      </c>
      <c r="F1957">
        <f>SUMIFS('Input - target event report'!H:H,'Input - target event report'!B:B,B1957,'Input - target event report'!D:D, "Private Investment")</f>
        <v/>
      </c>
      <c r="G1957">
        <f>IF(I1957&lt;2, "N/A", (MAXIFS('Input - target event report'!E:E,'Input - target event report'!B:B,B:B,'Input - target event report'!D:D,"Private Investment")-MINIFS('Input - target event report'!E:E,'Input - target event report'!B:B,B:B,'Input - target event report'!D:D,"Private Investment"))/(I1957-1))</f>
        <v/>
      </c>
      <c r="H1957">
        <f>IF(MAXIFS('Input - target event report'!E:E,'Input - target event report'!B:B,B:B,'Input - target event report'!D:D,"Private Investment") = 0, "N/A", TODAY() - MAXIFS('Input - target event report'!E:E,'Input - target event report'!B:B,B:B,'Input - target event report'!D:D,"Private Investment"))</f>
        <v/>
      </c>
      <c r="I1957">
        <f>COUNTIFS('Input - target event report'!B:B,B1957,'Input - target event report'!D:D, "Private Investment")</f>
        <v/>
      </c>
      <c r="J1957">
        <f>INDEX('Input - companies list'!$1:$10000,MATCH(B1957,'Input - companies list'!B:B,0),MATCH("Flow",'Input - companies list'!$1:$1,0 ))</f>
        <v/>
      </c>
      <c r="K1957">
        <f>INDEX('Input - companies list'!$1:$10000,MATCH(B1957,'Input - companies list'!B:B,0),MATCH("Inter-Cluster Connectivity",'Input - companies list'!$1:$1,0 ))</f>
        <v/>
      </c>
      <c r="L1957">
        <f>IFERROR(PERCENTRANK(F:F,F1957),0)</f>
        <v/>
      </c>
      <c r="M1957">
        <f>IFERROR(1 - PERCENTRANK(G:G,G1957),0)</f>
        <v/>
      </c>
      <c r="N1957">
        <f>IFERROR(1 - PERCENTRANK(H:H,H1957),0)</f>
        <v/>
      </c>
      <c r="O1957">
        <f>IFERROR(PERCENTRANK(I:I,I1957),0)</f>
        <v/>
      </c>
      <c r="P1957">
        <f>IFERROR(1 - PERCENTRANK(J:J,J1957),0)</f>
        <v/>
      </c>
      <c r="Q1957">
        <f>IFERROR(PERCENTRANK(K:K,K1957),0)</f>
        <v/>
      </c>
      <c r="R1957">
        <f>L1957*weight1+M1957*weight2+N1957*weight3+O1957*weight4+P1957*weight5+Q1957*weight6</f>
        <v/>
      </c>
    </row>
    <row r="1958" spans="1:18">
      <c r="A1958">
        <f>RANK(R1958,R:R)</f>
        <v/>
      </c>
      <c r="B1958" t="s">
        <v>21785</v>
      </c>
      <c r="C1958">
        <f>VLOOKUP(B1958,'Input - companies list'!B:L,2,FALSE)</f>
        <v/>
      </c>
      <c r="D1958">
        <f>VLOOKUP(B1958,'Input - companies list'!B:L,11,FALSE)</f>
        <v/>
      </c>
      <c r="E1958">
        <f>VLOOKUP(B1958,'Input - companies list'!B:E,4,FALSE)</f>
        <v/>
      </c>
      <c r="F1958">
        <f>SUMIFS('Input - target event report'!H:H,'Input - target event report'!B:B,B1958,'Input - target event report'!D:D, "Private Investment")</f>
        <v/>
      </c>
      <c r="G1958">
        <f>IF(I1958&lt;2, "N/A", (MAXIFS('Input - target event report'!E:E,'Input - target event report'!B:B,B:B,'Input - target event report'!D:D,"Private Investment")-MINIFS('Input - target event report'!E:E,'Input - target event report'!B:B,B:B,'Input - target event report'!D:D,"Private Investment"))/(I1958-1))</f>
        <v/>
      </c>
      <c r="H1958">
        <f>IF(MAXIFS('Input - target event report'!E:E,'Input - target event report'!B:B,B:B,'Input - target event report'!D:D,"Private Investment") = 0, "N/A", TODAY() - MAXIFS('Input - target event report'!E:E,'Input - target event report'!B:B,B:B,'Input - target event report'!D:D,"Private Investment"))</f>
        <v/>
      </c>
      <c r="I1958">
        <f>COUNTIFS('Input - target event report'!B:B,B1958,'Input - target event report'!D:D, "Private Investment")</f>
        <v/>
      </c>
      <c r="J1958">
        <f>INDEX('Input - companies list'!$1:$10000,MATCH(B1958,'Input - companies list'!B:B,0),MATCH("Flow",'Input - companies list'!$1:$1,0 ))</f>
        <v/>
      </c>
      <c r="K1958">
        <f>INDEX('Input - companies list'!$1:$10000,MATCH(B1958,'Input - companies list'!B:B,0),MATCH("Inter-Cluster Connectivity",'Input - companies list'!$1:$1,0 ))</f>
        <v/>
      </c>
      <c r="L1958">
        <f>IFERROR(PERCENTRANK(F:F,F1958),0)</f>
        <v/>
      </c>
      <c r="M1958">
        <f>IFERROR(1 - PERCENTRANK(G:G,G1958),0)</f>
        <v/>
      </c>
      <c r="N1958">
        <f>IFERROR(1 - PERCENTRANK(H:H,H1958),0)</f>
        <v/>
      </c>
      <c r="O1958">
        <f>IFERROR(PERCENTRANK(I:I,I1958),0)</f>
        <v/>
      </c>
      <c r="P1958">
        <f>IFERROR(1 - PERCENTRANK(J:J,J1958),0)</f>
        <v/>
      </c>
      <c r="Q1958">
        <f>IFERROR(PERCENTRANK(K:K,K1958),0)</f>
        <v/>
      </c>
      <c r="R1958">
        <f>L1958*weight1+M1958*weight2+N1958*weight3+O1958*weight4+P1958*weight5+Q1958*weight6</f>
        <v/>
      </c>
    </row>
    <row r="1959" spans="1:18">
      <c r="A1959">
        <f>RANK(R1959,R:R)</f>
        <v/>
      </c>
      <c r="B1959" t="s">
        <v>21796</v>
      </c>
      <c r="C1959">
        <f>VLOOKUP(B1959,'Input - companies list'!B:L,2,FALSE)</f>
        <v/>
      </c>
      <c r="D1959">
        <f>VLOOKUP(B1959,'Input - companies list'!B:L,11,FALSE)</f>
        <v/>
      </c>
      <c r="E1959">
        <f>VLOOKUP(B1959,'Input - companies list'!B:E,4,FALSE)</f>
        <v/>
      </c>
      <c r="F1959">
        <f>SUMIFS('Input - target event report'!H:H,'Input - target event report'!B:B,B1959,'Input - target event report'!D:D, "Private Investment")</f>
        <v/>
      </c>
      <c r="G1959">
        <f>IF(I1959&lt;2, "N/A", (MAXIFS('Input - target event report'!E:E,'Input - target event report'!B:B,B:B,'Input - target event report'!D:D,"Private Investment")-MINIFS('Input - target event report'!E:E,'Input - target event report'!B:B,B:B,'Input - target event report'!D:D,"Private Investment"))/(I1959-1))</f>
        <v/>
      </c>
      <c r="H1959">
        <f>IF(MAXIFS('Input - target event report'!E:E,'Input - target event report'!B:B,B:B,'Input - target event report'!D:D,"Private Investment") = 0, "N/A", TODAY() - MAXIFS('Input - target event report'!E:E,'Input - target event report'!B:B,B:B,'Input - target event report'!D:D,"Private Investment"))</f>
        <v/>
      </c>
      <c r="I1959">
        <f>COUNTIFS('Input - target event report'!B:B,B1959,'Input - target event report'!D:D, "Private Investment")</f>
        <v/>
      </c>
      <c r="J1959">
        <f>INDEX('Input - companies list'!$1:$10000,MATCH(B1959,'Input - companies list'!B:B,0),MATCH("Flow",'Input - companies list'!$1:$1,0 ))</f>
        <v/>
      </c>
      <c r="K1959">
        <f>INDEX('Input - companies list'!$1:$10000,MATCH(B1959,'Input - companies list'!B:B,0),MATCH("Inter-Cluster Connectivity",'Input - companies list'!$1:$1,0 ))</f>
        <v/>
      </c>
      <c r="L1959">
        <f>IFERROR(PERCENTRANK(F:F,F1959),0)</f>
        <v/>
      </c>
      <c r="M1959">
        <f>IFERROR(1 - PERCENTRANK(G:G,G1959),0)</f>
        <v/>
      </c>
      <c r="N1959">
        <f>IFERROR(1 - PERCENTRANK(H:H,H1959),0)</f>
        <v/>
      </c>
      <c r="O1959">
        <f>IFERROR(PERCENTRANK(I:I,I1959),0)</f>
        <v/>
      </c>
      <c r="P1959">
        <f>IFERROR(1 - PERCENTRANK(J:J,J1959),0)</f>
        <v/>
      </c>
      <c r="Q1959">
        <f>IFERROR(PERCENTRANK(K:K,K1959),0)</f>
        <v/>
      </c>
      <c r="R1959">
        <f>L1959*weight1+M1959*weight2+N1959*weight3+O1959*weight4+P1959*weight5+Q1959*weight6</f>
        <v/>
      </c>
    </row>
    <row r="1960" spans="1:18">
      <c r="A1960">
        <f>RANK(R1960,R:R)</f>
        <v/>
      </c>
      <c r="B1960" t="s">
        <v>21803</v>
      </c>
      <c r="C1960">
        <f>VLOOKUP(B1960,'Input - companies list'!B:L,2,FALSE)</f>
        <v/>
      </c>
      <c r="D1960">
        <f>VLOOKUP(B1960,'Input - companies list'!B:L,11,FALSE)</f>
        <v/>
      </c>
      <c r="E1960">
        <f>VLOOKUP(B1960,'Input - companies list'!B:E,4,FALSE)</f>
        <v/>
      </c>
      <c r="F1960">
        <f>SUMIFS('Input - target event report'!H:H,'Input - target event report'!B:B,B1960,'Input - target event report'!D:D, "Private Investment")</f>
        <v/>
      </c>
      <c r="G1960">
        <f>IF(I1960&lt;2, "N/A", (MAXIFS('Input - target event report'!E:E,'Input - target event report'!B:B,B:B,'Input - target event report'!D:D,"Private Investment")-MINIFS('Input - target event report'!E:E,'Input - target event report'!B:B,B:B,'Input - target event report'!D:D,"Private Investment"))/(I1960-1))</f>
        <v/>
      </c>
      <c r="H1960">
        <f>IF(MAXIFS('Input - target event report'!E:E,'Input - target event report'!B:B,B:B,'Input - target event report'!D:D,"Private Investment") = 0, "N/A", TODAY() - MAXIFS('Input - target event report'!E:E,'Input - target event report'!B:B,B:B,'Input - target event report'!D:D,"Private Investment"))</f>
        <v/>
      </c>
      <c r="I1960">
        <f>COUNTIFS('Input - target event report'!B:B,B1960,'Input - target event report'!D:D, "Private Investment")</f>
        <v/>
      </c>
      <c r="J1960">
        <f>INDEX('Input - companies list'!$1:$10000,MATCH(B1960,'Input - companies list'!B:B,0),MATCH("Flow",'Input - companies list'!$1:$1,0 ))</f>
        <v/>
      </c>
      <c r="K1960">
        <f>INDEX('Input - companies list'!$1:$10000,MATCH(B1960,'Input - companies list'!B:B,0),MATCH("Inter-Cluster Connectivity",'Input - companies list'!$1:$1,0 ))</f>
        <v/>
      </c>
      <c r="L1960">
        <f>IFERROR(PERCENTRANK(F:F,F1960),0)</f>
        <v/>
      </c>
      <c r="M1960">
        <f>IFERROR(1 - PERCENTRANK(G:G,G1960),0)</f>
        <v/>
      </c>
      <c r="N1960">
        <f>IFERROR(1 - PERCENTRANK(H:H,H1960),0)</f>
        <v/>
      </c>
      <c r="O1960">
        <f>IFERROR(PERCENTRANK(I:I,I1960),0)</f>
        <v/>
      </c>
      <c r="P1960">
        <f>IFERROR(1 - PERCENTRANK(J:J,J1960),0)</f>
        <v/>
      </c>
      <c r="Q1960">
        <f>IFERROR(PERCENTRANK(K:K,K1960),0)</f>
        <v/>
      </c>
      <c r="R1960">
        <f>L1960*weight1+M1960*weight2+N1960*weight3+O1960*weight4+P1960*weight5+Q1960*weight6</f>
        <v/>
      </c>
    </row>
    <row r="1961" spans="1:18">
      <c r="A1961">
        <f>RANK(R1961,R:R)</f>
        <v/>
      </c>
      <c r="B1961" t="s">
        <v>21812</v>
      </c>
      <c r="C1961">
        <f>VLOOKUP(B1961,'Input - companies list'!B:L,2,FALSE)</f>
        <v/>
      </c>
      <c r="D1961">
        <f>VLOOKUP(B1961,'Input - companies list'!B:L,11,FALSE)</f>
        <v/>
      </c>
      <c r="E1961">
        <f>VLOOKUP(B1961,'Input - companies list'!B:E,4,FALSE)</f>
        <v/>
      </c>
      <c r="F1961">
        <f>SUMIFS('Input - target event report'!H:H,'Input - target event report'!B:B,B1961,'Input - target event report'!D:D, "Private Investment")</f>
        <v/>
      </c>
      <c r="G1961">
        <f>IF(I1961&lt;2, "N/A", (MAXIFS('Input - target event report'!E:E,'Input - target event report'!B:B,B:B,'Input - target event report'!D:D,"Private Investment")-MINIFS('Input - target event report'!E:E,'Input - target event report'!B:B,B:B,'Input - target event report'!D:D,"Private Investment"))/(I1961-1))</f>
        <v/>
      </c>
      <c r="H1961">
        <f>IF(MAXIFS('Input - target event report'!E:E,'Input - target event report'!B:B,B:B,'Input - target event report'!D:D,"Private Investment") = 0, "N/A", TODAY() - MAXIFS('Input - target event report'!E:E,'Input - target event report'!B:B,B:B,'Input - target event report'!D:D,"Private Investment"))</f>
        <v/>
      </c>
      <c r="I1961">
        <f>COUNTIFS('Input - target event report'!B:B,B1961,'Input - target event report'!D:D, "Private Investment")</f>
        <v/>
      </c>
      <c r="J1961">
        <f>INDEX('Input - companies list'!$1:$10000,MATCH(B1961,'Input - companies list'!B:B,0),MATCH("Flow",'Input - companies list'!$1:$1,0 ))</f>
        <v/>
      </c>
      <c r="K1961">
        <f>INDEX('Input - companies list'!$1:$10000,MATCH(B1961,'Input - companies list'!B:B,0),MATCH("Inter-Cluster Connectivity",'Input - companies list'!$1:$1,0 ))</f>
        <v/>
      </c>
      <c r="L1961">
        <f>IFERROR(PERCENTRANK(F:F,F1961),0)</f>
        <v/>
      </c>
      <c r="M1961">
        <f>IFERROR(1 - PERCENTRANK(G:G,G1961),0)</f>
        <v/>
      </c>
      <c r="N1961">
        <f>IFERROR(1 - PERCENTRANK(H:H,H1961),0)</f>
        <v/>
      </c>
      <c r="O1961">
        <f>IFERROR(PERCENTRANK(I:I,I1961),0)</f>
        <v/>
      </c>
      <c r="P1961">
        <f>IFERROR(1 - PERCENTRANK(J:J,J1961),0)</f>
        <v/>
      </c>
      <c r="Q1961">
        <f>IFERROR(PERCENTRANK(K:K,K1961),0)</f>
        <v/>
      </c>
      <c r="R1961">
        <f>L1961*weight1+M1961*weight2+N1961*weight3+O1961*weight4+P1961*weight5+Q1961*weight6</f>
        <v/>
      </c>
    </row>
    <row r="1962" spans="1:18">
      <c r="A1962">
        <f>RANK(R1962,R:R)</f>
        <v/>
      </c>
      <c r="B1962" t="s">
        <v>21819</v>
      </c>
      <c r="C1962">
        <f>VLOOKUP(B1962,'Input - companies list'!B:L,2,FALSE)</f>
        <v/>
      </c>
      <c r="D1962">
        <f>VLOOKUP(B1962,'Input - companies list'!B:L,11,FALSE)</f>
        <v/>
      </c>
      <c r="E1962">
        <f>VLOOKUP(B1962,'Input - companies list'!B:E,4,FALSE)</f>
        <v/>
      </c>
      <c r="F1962">
        <f>SUMIFS('Input - target event report'!H:H,'Input - target event report'!B:B,B1962,'Input - target event report'!D:D, "Private Investment")</f>
        <v/>
      </c>
      <c r="G1962">
        <f>IF(I1962&lt;2, "N/A", (MAXIFS('Input - target event report'!E:E,'Input - target event report'!B:B,B:B,'Input - target event report'!D:D,"Private Investment")-MINIFS('Input - target event report'!E:E,'Input - target event report'!B:B,B:B,'Input - target event report'!D:D,"Private Investment"))/(I1962-1))</f>
        <v/>
      </c>
      <c r="H1962">
        <f>IF(MAXIFS('Input - target event report'!E:E,'Input - target event report'!B:B,B:B,'Input - target event report'!D:D,"Private Investment") = 0, "N/A", TODAY() - MAXIFS('Input - target event report'!E:E,'Input - target event report'!B:B,B:B,'Input - target event report'!D:D,"Private Investment"))</f>
        <v/>
      </c>
      <c r="I1962">
        <f>COUNTIFS('Input - target event report'!B:B,B1962,'Input - target event report'!D:D, "Private Investment")</f>
        <v/>
      </c>
      <c r="J1962">
        <f>INDEX('Input - companies list'!$1:$10000,MATCH(B1962,'Input - companies list'!B:B,0),MATCH("Flow",'Input - companies list'!$1:$1,0 ))</f>
        <v/>
      </c>
      <c r="K1962">
        <f>INDEX('Input - companies list'!$1:$10000,MATCH(B1962,'Input - companies list'!B:B,0),MATCH("Inter-Cluster Connectivity",'Input - companies list'!$1:$1,0 ))</f>
        <v/>
      </c>
      <c r="L1962">
        <f>IFERROR(PERCENTRANK(F:F,F1962),0)</f>
        <v/>
      </c>
      <c r="M1962">
        <f>IFERROR(1 - PERCENTRANK(G:G,G1962),0)</f>
        <v/>
      </c>
      <c r="N1962">
        <f>IFERROR(1 - PERCENTRANK(H:H,H1962),0)</f>
        <v/>
      </c>
      <c r="O1962">
        <f>IFERROR(PERCENTRANK(I:I,I1962),0)</f>
        <v/>
      </c>
      <c r="P1962">
        <f>IFERROR(1 - PERCENTRANK(J:J,J1962),0)</f>
        <v/>
      </c>
      <c r="Q1962">
        <f>IFERROR(PERCENTRANK(K:K,K1962),0)</f>
        <v/>
      </c>
      <c r="R1962">
        <f>L1962*weight1+M1962*weight2+N1962*weight3+O1962*weight4+P1962*weight5+Q1962*weight6</f>
        <v/>
      </c>
    </row>
    <row r="1963" spans="1:18">
      <c r="A1963">
        <f>RANK(R1963,R:R)</f>
        <v/>
      </c>
      <c r="B1963" t="s">
        <v>21830</v>
      </c>
      <c r="C1963">
        <f>VLOOKUP(B1963,'Input - companies list'!B:L,2,FALSE)</f>
        <v/>
      </c>
      <c r="D1963">
        <f>VLOOKUP(B1963,'Input - companies list'!B:L,11,FALSE)</f>
        <v/>
      </c>
      <c r="E1963">
        <f>VLOOKUP(B1963,'Input - companies list'!B:E,4,FALSE)</f>
        <v/>
      </c>
      <c r="F1963">
        <f>SUMIFS('Input - target event report'!H:H,'Input - target event report'!B:B,B1963,'Input - target event report'!D:D, "Private Investment")</f>
        <v/>
      </c>
      <c r="G1963">
        <f>IF(I1963&lt;2, "N/A", (MAXIFS('Input - target event report'!E:E,'Input - target event report'!B:B,B:B,'Input - target event report'!D:D,"Private Investment")-MINIFS('Input - target event report'!E:E,'Input - target event report'!B:B,B:B,'Input - target event report'!D:D,"Private Investment"))/(I1963-1))</f>
        <v/>
      </c>
      <c r="H1963">
        <f>IF(MAXIFS('Input - target event report'!E:E,'Input - target event report'!B:B,B:B,'Input - target event report'!D:D,"Private Investment") = 0, "N/A", TODAY() - MAXIFS('Input - target event report'!E:E,'Input - target event report'!B:B,B:B,'Input - target event report'!D:D,"Private Investment"))</f>
        <v/>
      </c>
      <c r="I1963">
        <f>COUNTIFS('Input - target event report'!B:B,B1963,'Input - target event report'!D:D, "Private Investment")</f>
        <v/>
      </c>
      <c r="J1963">
        <f>INDEX('Input - companies list'!$1:$10000,MATCH(B1963,'Input - companies list'!B:B,0),MATCH("Flow",'Input - companies list'!$1:$1,0 ))</f>
        <v/>
      </c>
      <c r="K1963">
        <f>INDEX('Input - companies list'!$1:$10000,MATCH(B1963,'Input - companies list'!B:B,0),MATCH("Inter-Cluster Connectivity",'Input - companies list'!$1:$1,0 ))</f>
        <v/>
      </c>
      <c r="L1963">
        <f>IFERROR(PERCENTRANK(F:F,F1963),0)</f>
        <v/>
      </c>
      <c r="M1963">
        <f>IFERROR(1 - PERCENTRANK(G:G,G1963),0)</f>
        <v/>
      </c>
      <c r="N1963">
        <f>IFERROR(1 - PERCENTRANK(H:H,H1963),0)</f>
        <v/>
      </c>
      <c r="O1963">
        <f>IFERROR(PERCENTRANK(I:I,I1963),0)</f>
        <v/>
      </c>
      <c r="P1963">
        <f>IFERROR(1 - PERCENTRANK(J:J,J1963),0)</f>
        <v/>
      </c>
      <c r="Q1963">
        <f>IFERROR(PERCENTRANK(K:K,K1963),0)</f>
        <v/>
      </c>
      <c r="R1963">
        <f>L1963*weight1+M1963*weight2+N1963*weight3+O1963*weight4+P1963*weight5+Q1963*weight6</f>
        <v/>
      </c>
    </row>
    <row r="1964" spans="1:18">
      <c r="A1964">
        <f>RANK(R1964,R:R)</f>
        <v/>
      </c>
      <c r="B1964" t="s">
        <v>21841</v>
      </c>
      <c r="C1964">
        <f>VLOOKUP(B1964,'Input - companies list'!B:L,2,FALSE)</f>
        <v/>
      </c>
      <c r="D1964">
        <f>VLOOKUP(B1964,'Input - companies list'!B:L,11,FALSE)</f>
        <v/>
      </c>
      <c r="E1964">
        <f>VLOOKUP(B1964,'Input - companies list'!B:E,4,FALSE)</f>
        <v/>
      </c>
      <c r="F1964">
        <f>SUMIFS('Input - target event report'!H:H,'Input - target event report'!B:B,B1964,'Input - target event report'!D:D, "Private Investment")</f>
        <v/>
      </c>
      <c r="G1964">
        <f>IF(I1964&lt;2, "N/A", (MAXIFS('Input - target event report'!E:E,'Input - target event report'!B:B,B:B,'Input - target event report'!D:D,"Private Investment")-MINIFS('Input - target event report'!E:E,'Input - target event report'!B:B,B:B,'Input - target event report'!D:D,"Private Investment"))/(I1964-1))</f>
        <v/>
      </c>
      <c r="H1964">
        <f>IF(MAXIFS('Input - target event report'!E:E,'Input - target event report'!B:B,B:B,'Input - target event report'!D:D,"Private Investment") = 0, "N/A", TODAY() - MAXIFS('Input - target event report'!E:E,'Input - target event report'!B:B,B:B,'Input - target event report'!D:D,"Private Investment"))</f>
        <v/>
      </c>
      <c r="I1964">
        <f>COUNTIFS('Input - target event report'!B:B,B1964,'Input - target event report'!D:D, "Private Investment")</f>
        <v/>
      </c>
      <c r="J1964">
        <f>INDEX('Input - companies list'!$1:$10000,MATCH(B1964,'Input - companies list'!B:B,0),MATCH("Flow",'Input - companies list'!$1:$1,0 ))</f>
        <v/>
      </c>
      <c r="K1964">
        <f>INDEX('Input - companies list'!$1:$10000,MATCH(B1964,'Input - companies list'!B:B,0),MATCH("Inter-Cluster Connectivity",'Input - companies list'!$1:$1,0 ))</f>
        <v/>
      </c>
      <c r="L1964">
        <f>IFERROR(PERCENTRANK(F:F,F1964),0)</f>
        <v/>
      </c>
      <c r="M1964">
        <f>IFERROR(1 - PERCENTRANK(G:G,G1964),0)</f>
        <v/>
      </c>
      <c r="N1964">
        <f>IFERROR(1 - PERCENTRANK(H:H,H1964),0)</f>
        <v/>
      </c>
      <c r="O1964">
        <f>IFERROR(PERCENTRANK(I:I,I1964),0)</f>
        <v/>
      </c>
      <c r="P1964">
        <f>IFERROR(1 - PERCENTRANK(J:J,J1964),0)</f>
        <v/>
      </c>
      <c r="Q1964">
        <f>IFERROR(PERCENTRANK(K:K,K1964),0)</f>
        <v/>
      </c>
      <c r="R1964">
        <f>L1964*weight1+M1964*weight2+N1964*weight3+O1964*weight4+P1964*weight5+Q1964*weight6</f>
        <v/>
      </c>
    </row>
    <row r="1965" spans="1:18">
      <c r="A1965">
        <f>RANK(R1965,R:R)</f>
        <v/>
      </c>
      <c r="B1965" t="s">
        <v>21852</v>
      </c>
      <c r="C1965">
        <f>VLOOKUP(B1965,'Input - companies list'!B:L,2,FALSE)</f>
        <v/>
      </c>
      <c r="D1965">
        <f>VLOOKUP(B1965,'Input - companies list'!B:L,11,FALSE)</f>
        <v/>
      </c>
      <c r="E1965">
        <f>VLOOKUP(B1965,'Input - companies list'!B:E,4,FALSE)</f>
        <v/>
      </c>
      <c r="F1965">
        <f>SUMIFS('Input - target event report'!H:H,'Input - target event report'!B:B,B1965,'Input - target event report'!D:D, "Private Investment")</f>
        <v/>
      </c>
      <c r="G1965">
        <f>IF(I1965&lt;2, "N/A", (MAXIFS('Input - target event report'!E:E,'Input - target event report'!B:B,B:B,'Input - target event report'!D:D,"Private Investment")-MINIFS('Input - target event report'!E:E,'Input - target event report'!B:B,B:B,'Input - target event report'!D:D,"Private Investment"))/(I1965-1))</f>
        <v/>
      </c>
      <c r="H1965">
        <f>IF(MAXIFS('Input - target event report'!E:E,'Input - target event report'!B:B,B:B,'Input - target event report'!D:D,"Private Investment") = 0, "N/A", TODAY() - MAXIFS('Input - target event report'!E:E,'Input - target event report'!B:B,B:B,'Input - target event report'!D:D,"Private Investment"))</f>
        <v/>
      </c>
      <c r="I1965">
        <f>COUNTIFS('Input - target event report'!B:B,B1965,'Input - target event report'!D:D, "Private Investment")</f>
        <v/>
      </c>
      <c r="J1965">
        <f>INDEX('Input - companies list'!$1:$10000,MATCH(B1965,'Input - companies list'!B:B,0),MATCH("Flow",'Input - companies list'!$1:$1,0 ))</f>
        <v/>
      </c>
      <c r="K1965">
        <f>INDEX('Input - companies list'!$1:$10000,MATCH(B1965,'Input - companies list'!B:B,0),MATCH("Inter-Cluster Connectivity",'Input - companies list'!$1:$1,0 ))</f>
        <v/>
      </c>
      <c r="L1965">
        <f>IFERROR(PERCENTRANK(F:F,F1965),0)</f>
        <v/>
      </c>
      <c r="M1965">
        <f>IFERROR(1 - PERCENTRANK(G:G,G1965),0)</f>
        <v/>
      </c>
      <c r="N1965">
        <f>IFERROR(1 - PERCENTRANK(H:H,H1965),0)</f>
        <v/>
      </c>
      <c r="O1965">
        <f>IFERROR(PERCENTRANK(I:I,I1965),0)</f>
        <v/>
      </c>
      <c r="P1965">
        <f>IFERROR(1 - PERCENTRANK(J:J,J1965),0)</f>
        <v/>
      </c>
      <c r="Q1965">
        <f>IFERROR(PERCENTRANK(K:K,K1965),0)</f>
        <v/>
      </c>
      <c r="R1965">
        <f>L1965*weight1+M1965*weight2+N1965*weight3+O1965*weight4+P1965*weight5+Q1965*weight6</f>
        <v/>
      </c>
    </row>
    <row r="1966" spans="1:18">
      <c r="A1966">
        <f>RANK(R1966,R:R)</f>
        <v/>
      </c>
      <c r="B1966" t="s">
        <v>21862</v>
      </c>
      <c r="C1966">
        <f>VLOOKUP(B1966,'Input - companies list'!B:L,2,FALSE)</f>
        <v/>
      </c>
      <c r="D1966">
        <f>VLOOKUP(B1966,'Input - companies list'!B:L,11,FALSE)</f>
        <v/>
      </c>
      <c r="E1966">
        <f>VLOOKUP(B1966,'Input - companies list'!B:E,4,FALSE)</f>
        <v/>
      </c>
      <c r="F1966">
        <f>SUMIFS('Input - target event report'!H:H,'Input - target event report'!B:B,B1966,'Input - target event report'!D:D, "Private Investment")</f>
        <v/>
      </c>
      <c r="G1966">
        <f>IF(I1966&lt;2, "N/A", (MAXIFS('Input - target event report'!E:E,'Input - target event report'!B:B,B:B,'Input - target event report'!D:D,"Private Investment")-MINIFS('Input - target event report'!E:E,'Input - target event report'!B:B,B:B,'Input - target event report'!D:D,"Private Investment"))/(I1966-1))</f>
        <v/>
      </c>
      <c r="H1966">
        <f>IF(MAXIFS('Input - target event report'!E:E,'Input - target event report'!B:B,B:B,'Input - target event report'!D:D,"Private Investment") = 0, "N/A", TODAY() - MAXIFS('Input - target event report'!E:E,'Input - target event report'!B:B,B:B,'Input - target event report'!D:D,"Private Investment"))</f>
        <v/>
      </c>
      <c r="I1966">
        <f>COUNTIFS('Input - target event report'!B:B,B1966,'Input - target event report'!D:D, "Private Investment")</f>
        <v/>
      </c>
      <c r="J1966">
        <f>INDEX('Input - companies list'!$1:$10000,MATCH(B1966,'Input - companies list'!B:B,0),MATCH("Flow",'Input - companies list'!$1:$1,0 ))</f>
        <v/>
      </c>
      <c r="K1966">
        <f>INDEX('Input - companies list'!$1:$10000,MATCH(B1966,'Input - companies list'!B:B,0),MATCH("Inter-Cluster Connectivity",'Input - companies list'!$1:$1,0 ))</f>
        <v/>
      </c>
      <c r="L1966">
        <f>IFERROR(PERCENTRANK(F:F,F1966),0)</f>
        <v/>
      </c>
      <c r="M1966">
        <f>IFERROR(1 - PERCENTRANK(G:G,G1966),0)</f>
        <v/>
      </c>
      <c r="N1966">
        <f>IFERROR(1 - PERCENTRANK(H:H,H1966),0)</f>
        <v/>
      </c>
      <c r="O1966">
        <f>IFERROR(PERCENTRANK(I:I,I1966),0)</f>
        <v/>
      </c>
      <c r="P1966">
        <f>IFERROR(1 - PERCENTRANK(J:J,J1966),0)</f>
        <v/>
      </c>
      <c r="Q1966">
        <f>IFERROR(PERCENTRANK(K:K,K1966),0)</f>
        <v/>
      </c>
      <c r="R1966">
        <f>L1966*weight1+M1966*weight2+N1966*weight3+O1966*weight4+P1966*weight5+Q1966*weight6</f>
        <v/>
      </c>
    </row>
    <row r="1967" spans="1:18">
      <c r="A1967">
        <f>RANK(R1967,R:R)</f>
        <v/>
      </c>
      <c r="B1967" t="s">
        <v>21874</v>
      </c>
      <c r="C1967">
        <f>VLOOKUP(B1967,'Input - companies list'!B:L,2,FALSE)</f>
        <v/>
      </c>
      <c r="D1967">
        <f>VLOOKUP(B1967,'Input - companies list'!B:L,11,FALSE)</f>
        <v/>
      </c>
      <c r="E1967">
        <f>VLOOKUP(B1967,'Input - companies list'!B:E,4,FALSE)</f>
        <v/>
      </c>
      <c r="F1967">
        <f>SUMIFS('Input - target event report'!H:H,'Input - target event report'!B:B,B1967,'Input - target event report'!D:D, "Private Investment")</f>
        <v/>
      </c>
      <c r="G1967">
        <f>IF(I1967&lt;2, "N/A", (MAXIFS('Input - target event report'!E:E,'Input - target event report'!B:B,B:B,'Input - target event report'!D:D,"Private Investment")-MINIFS('Input - target event report'!E:E,'Input - target event report'!B:B,B:B,'Input - target event report'!D:D,"Private Investment"))/(I1967-1))</f>
        <v/>
      </c>
      <c r="H1967">
        <f>IF(MAXIFS('Input - target event report'!E:E,'Input - target event report'!B:B,B:B,'Input - target event report'!D:D,"Private Investment") = 0, "N/A", TODAY() - MAXIFS('Input - target event report'!E:E,'Input - target event report'!B:B,B:B,'Input - target event report'!D:D,"Private Investment"))</f>
        <v/>
      </c>
      <c r="I1967">
        <f>COUNTIFS('Input - target event report'!B:B,B1967,'Input - target event report'!D:D, "Private Investment")</f>
        <v/>
      </c>
      <c r="J1967">
        <f>INDEX('Input - companies list'!$1:$10000,MATCH(B1967,'Input - companies list'!B:B,0),MATCH("Flow",'Input - companies list'!$1:$1,0 ))</f>
        <v/>
      </c>
      <c r="K1967">
        <f>INDEX('Input - companies list'!$1:$10000,MATCH(B1967,'Input - companies list'!B:B,0),MATCH("Inter-Cluster Connectivity",'Input - companies list'!$1:$1,0 ))</f>
        <v/>
      </c>
      <c r="L1967">
        <f>IFERROR(PERCENTRANK(F:F,F1967),0)</f>
        <v/>
      </c>
      <c r="M1967">
        <f>IFERROR(1 - PERCENTRANK(G:G,G1967),0)</f>
        <v/>
      </c>
      <c r="N1967">
        <f>IFERROR(1 - PERCENTRANK(H:H,H1967),0)</f>
        <v/>
      </c>
      <c r="O1967">
        <f>IFERROR(PERCENTRANK(I:I,I1967),0)</f>
        <v/>
      </c>
      <c r="P1967">
        <f>IFERROR(1 - PERCENTRANK(J:J,J1967),0)</f>
        <v/>
      </c>
      <c r="Q1967">
        <f>IFERROR(PERCENTRANK(K:K,K1967),0)</f>
        <v/>
      </c>
      <c r="R1967">
        <f>L1967*weight1+M1967*weight2+N1967*weight3+O1967*weight4+P1967*weight5+Q1967*weight6</f>
        <v/>
      </c>
    </row>
    <row r="1968" spans="1:18">
      <c r="A1968">
        <f>RANK(R1968,R:R)</f>
        <v/>
      </c>
      <c r="B1968" t="s">
        <v>21884</v>
      </c>
      <c r="C1968">
        <f>VLOOKUP(B1968,'Input - companies list'!B:L,2,FALSE)</f>
        <v/>
      </c>
      <c r="D1968">
        <f>VLOOKUP(B1968,'Input - companies list'!B:L,11,FALSE)</f>
        <v/>
      </c>
      <c r="E1968">
        <f>VLOOKUP(B1968,'Input - companies list'!B:E,4,FALSE)</f>
        <v/>
      </c>
      <c r="F1968">
        <f>SUMIFS('Input - target event report'!H:H,'Input - target event report'!B:B,B1968,'Input - target event report'!D:D, "Private Investment")</f>
        <v/>
      </c>
      <c r="G1968">
        <f>IF(I1968&lt;2, "N/A", (MAXIFS('Input - target event report'!E:E,'Input - target event report'!B:B,B:B,'Input - target event report'!D:D,"Private Investment")-MINIFS('Input - target event report'!E:E,'Input - target event report'!B:B,B:B,'Input - target event report'!D:D,"Private Investment"))/(I1968-1))</f>
        <v/>
      </c>
      <c r="H1968">
        <f>IF(MAXIFS('Input - target event report'!E:E,'Input - target event report'!B:B,B:B,'Input - target event report'!D:D,"Private Investment") = 0, "N/A", TODAY() - MAXIFS('Input - target event report'!E:E,'Input - target event report'!B:B,B:B,'Input - target event report'!D:D,"Private Investment"))</f>
        <v/>
      </c>
      <c r="I1968">
        <f>COUNTIFS('Input - target event report'!B:B,B1968,'Input - target event report'!D:D, "Private Investment")</f>
        <v/>
      </c>
      <c r="J1968">
        <f>INDEX('Input - companies list'!$1:$10000,MATCH(B1968,'Input - companies list'!B:B,0),MATCH("Flow",'Input - companies list'!$1:$1,0 ))</f>
        <v/>
      </c>
      <c r="K1968">
        <f>INDEX('Input - companies list'!$1:$10000,MATCH(B1968,'Input - companies list'!B:B,0),MATCH("Inter-Cluster Connectivity",'Input - companies list'!$1:$1,0 ))</f>
        <v/>
      </c>
      <c r="L1968">
        <f>IFERROR(PERCENTRANK(F:F,F1968),0)</f>
        <v/>
      </c>
      <c r="M1968">
        <f>IFERROR(1 - PERCENTRANK(G:G,G1968),0)</f>
        <v/>
      </c>
      <c r="N1968">
        <f>IFERROR(1 - PERCENTRANK(H:H,H1968),0)</f>
        <v/>
      </c>
      <c r="O1968">
        <f>IFERROR(PERCENTRANK(I:I,I1968),0)</f>
        <v/>
      </c>
      <c r="P1968">
        <f>IFERROR(1 - PERCENTRANK(J:J,J1968),0)</f>
        <v/>
      </c>
      <c r="Q1968">
        <f>IFERROR(PERCENTRANK(K:K,K1968),0)</f>
        <v/>
      </c>
      <c r="R1968">
        <f>L1968*weight1+M1968*weight2+N1968*weight3+O1968*weight4+P1968*weight5+Q1968*weight6</f>
        <v/>
      </c>
    </row>
    <row r="1969" spans="1:18">
      <c r="A1969">
        <f>RANK(R1969,R:R)</f>
        <v/>
      </c>
      <c r="B1969" t="s">
        <v>21896</v>
      </c>
      <c r="C1969">
        <f>VLOOKUP(B1969,'Input - companies list'!B:L,2,FALSE)</f>
        <v/>
      </c>
      <c r="D1969">
        <f>VLOOKUP(B1969,'Input - companies list'!B:L,11,FALSE)</f>
        <v/>
      </c>
      <c r="E1969">
        <f>VLOOKUP(B1969,'Input - companies list'!B:E,4,FALSE)</f>
        <v/>
      </c>
      <c r="F1969">
        <f>SUMIFS('Input - target event report'!H:H,'Input - target event report'!B:B,B1969,'Input - target event report'!D:D, "Private Investment")</f>
        <v/>
      </c>
      <c r="G1969">
        <f>IF(I1969&lt;2, "N/A", (MAXIFS('Input - target event report'!E:E,'Input - target event report'!B:B,B:B,'Input - target event report'!D:D,"Private Investment")-MINIFS('Input - target event report'!E:E,'Input - target event report'!B:B,B:B,'Input - target event report'!D:D,"Private Investment"))/(I1969-1))</f>
        <v/>
      </c>
      <c r="H1969">
        <f>IF(MAXIFS('Input - target event report'!E:E,'Input - target event report'!B:B,B:B,'Input - target event report'!D:D,"Private Investment") = 0, "N/A", TODAY() - MAXIFS('Input - target event report'!E:E,'Input - target event report'!B:B,B:B,'Input - target event report'!D:D,"Private Investment"))</f>
        <v/>
      </c>
      <c r="I1969">
        <f>COUNTIFS('Input - target event report'!B:B,B1969,'Input - target event report'!D:D, "Private Investment")</f>
        <v/>
      </c>
      <c r="J1969">
        <f>INDEX('Input - companies list'!$1:$10000,MATCH(B1969,'Input - companies list'!B:B,0),MATCH("Flow",'Input - companies list'!$1:$1,0 ))</f>
        <v/>
      </c>
      <c r="K1969">
        <f>INDEX('Input - companies list'!$1:$10000,MATCH(B1969,'Input - companies list'!B:B,0),MATCH("Inter-Cluster Connectivity",'Input - companies list'!$1:$1,0 ))</f>
        <v/>
      </c>
      <c r="L1969">
        <f>IFERROR(PERCENTRANK(F:F,F1969),0)</f>
        <v/>
      </c>
      <c r="M1969">
        <f>IFERROR(1 - PERCENTRANK(G:G,G1969),0)</f>
        <v/>
      </c>
      <c r="N1969">
        <f>IFERROR(1 - PERCENTRANK(H:H,H1969),0)</f>
        <v/>
      </c>
      <c r="O1969">
        <f>IFERROR(PERCENTRANK(I:I,I1969),0)</f>
        <v/>
      </c>
      <c r="P1969">
        <f>IFERROR(1 - PERCENTRANK(J:J,J1969),0)</f>
        <v/>
      </c>
      <c r="Q1969">
        <f>IFERROR(PERCENTRANK(K:K,K1969),0)</f>
        <v/>
      </c>
      <c r="R1969">
        <f>L1969*weight1+M1969*weight2+N1969*weight3+O1969*weight4+P1969*weight5+Q1969*weight6</f>
        <v/>
      </c>
    </row>
    <row r="1970" spans="1:18">
      <c r="A1970">
        <f>RANK(R1970,R:R)</f>
        <v/>
      </c>
      <c r="B1970" t="s">
        <v>21905</v>
      </c>
      <c r="C1970">
        <f>VLOOKUP(B1970,'Input - companies list'!B:L,2,FALSE)</f>
        <v/>
      </c>
      <c r="D1970">
        <f>VLOOKUP(B1970,'Input - companies list'!B:L,11,FALSE)</f>
        <v/>
      </c>
      <c r="E1970">
        <f>VLOOKUP(B1970,'Input - companies list'!B:E,4,FALSE)</f>
        <v/>
      </c>
      <c r="F1970">
        <f>SUMIFS('Input - target event report'!H:H,'Input - target event report'!B:B,B1970,'Input - target event report'!D:D, "Private Investment")</f>
        <v/>
      </c>
      <c r="G1970">
        <f>IF(I1970&lt;2, "N/A", (MAXIFS('Input - target event report'!E:E,'Input - target event report'!B:B,B:B,'Input - target event report'!D:D,"Private Investment")-MINIFS('Input - target event report'!E:E,'Input - target event report'!B:B,B:B,'Input - target event report'!D:D,"Private Investment"))/(I1970-1))</f>
        <v/>
      </c>
      <c r="H1970">
        <f>IF(MAXIFS('Input - target event report'!E:E,'Input - target event report'!B:B,B:B,'Input - target event report'!D:D,"Private Investment") = 0, "N/A", TODAY() - MAXIFS('Input - target event report'!E:E,'Input - target event report'!B:B,B:B,'Input - target event report'!D:D,"Private Investment"))</f>
        <v/>
      </c>
      <c r="I1970">
        <f>COUNTIFS('Input - target event report'!B:B,B1970,'Input - target event report'!D:D, "Private Investment")</f>
        <v/>
      </c>
      <c r="J1970">
        <f>INDEX('Input - companies list'!$1:$10000,MATCH(B1970,'Input - companies list'!B:B,0),MATCH("Flow",'Input - companies list'!$1:$1,0 ))</f>
        <v/>
      </c>
      <c r="K1970">
        <f>INDEX('Input - companies list'!$1:$10000,MATCH(B1970,'Input - companies list'!B:B,0),MATCH("Inter-Cluster Connectivity",'Input - companies list'!$1:$1,0 ))</f>
        <v/>
      </c>
      <c r="L1970">
        <f>IFERROR(PERCENTRANK(F:F,F1970),0)</f>
        <v/>
      </c>
      <c r="M1970">
        <f>IFERROR(1 - PERCENTRANK(G:G,G1970),0)</f>
        <v/>
      </c>
      <c r="N1970">
        <f>IFERROR(1 - PERCENTRANK(H:H,H1970),0)</f>
        <v/>
      </c>
      <c r="O1970">
        <f>IFERROR(PERCENTRANK(I:I,I1970),0)</f>
        <v/>
      </c>
      <c r="P1970">
        <f>IFERROR(1 - PERCENTRANK(J:J,J1970),0)</f>
        <v/>
      </c>
      <c r="Q1970">
        <f>IFERROR(PERCENTRANK(K:K,K1970),0)</f>
        <v/>
      </c>
      <c r="R1970">
        <f>L1970*weight1+M1970*weight2+N1970*weight3+O1970*weight4+P1970*weight5+Q1970*weight6</f>
        <v/>
      </c>
    </row>
    <row r="1971" spans="1:18">
      <c r="A1971">
        <f>RANK(R1971,R:R)</f>
        <v/>
      </c>
      <c r="B1971" t="s">
        <v>21914</v>
      </c>
      <c r="C1971">
        <f>VLOOKUP(B1971,'Input - companies list'!B:L,2,FALSE)</f>
        <v/>
      </c>
      <c r="D1971">
        <f>VLOOKUP(B1971,'Input - companies list'!B:L,11,FALSE)</f>
        <v/>
      </c>
      <c r="E1971">
        <f>VLOOKUP(B1971,'Input - companies list'!B:E,4,FALSE)</f>
        <v/>
      </c>
      <c r="F1971">
        <f>SUMIFS('Input - target event report'!H:H,'Input - target event report'!B:B,B1971,'Input - target event report'!D:D, "Private Investment")</f>
        <v/>
      </c>
      <c r="G1971">
        <f>IF(I1971&lt;2, "N/A", (MAXIFS('Input - target event report'!E:E,'Input - target event report'!B:B,B:B,'Input - target event report'!D:D,"Private Investment")-MINIFS('Input - target event report'!E:E,'Input - target event report'!B:B,B:B,'Input - target event report'!D:D,"Private Investment"))/(I1971-1))</f>
        <v/>
      </c>
      <c r="H1971">
        <f>IF(MAXIFS('Input - target event report'!E:E,'Input - target event report'!B:B,B:B,'Input - target event report'!D:D,"Private Investment") = 0, "N/A", TODAY() - MAXIFS('Input - target event report'!E:E,'Input - target event report'!B:B,B:B,'Input - target event report'!D:D,"Private Investment"))</f>
        <v/>
      </c>
      <c r="I1971">
        <f>COUNTIFS('Input - target event report'!B:B,B1971,'Input - target event report'!D:D, "Private Investment")</f>
        <v/>
      </c>
      <c r="J1971">
        <f>INDEX('Input - companies list'!$1:$10000,MATCH(B1971,'Input - companies list'!B:B,0),MATCH("Flow",'Input - companies list'!$1:$1,0 ))</f>
        <v/>
      </c>
      <c r="K1971">
        <f>INDEX('Input - companies list'!$1:$10000,MATCH(B1971,'Input - companies list'!B:B,0),MATCH("Inter-Cluster Connectivity",'Input - companies list'!$1:$1,0 ))</f>
        <v/>
      </c>
      <c r="L1971">
        <f>IFERROR(PERCENTRANK(F:F,F1971),0)</f>
        <v/>
      </c>
      <c r="M1971">
        <f>IFERROR(1 - PERCENTRANK(G:G,G1971),0)</f>
        <v/>
      </c>
      <c r="N1971">
        <f>IFERROR(1 - PERCENTRANK(H:H,H1971),0)</f>
        <v/>
      </c>
      <c r="O1971">
        <f>IFERROR(PERCENTRANK(I:I,I1971),0)</f>
        <v/>
      </c>
      <c r="P1971">
        <f>IFERROR(1 - PERCENTRANK(J:J,J1971),0)</f>
        <v/>
      </c>
      <c r="Q1971">
        <f>IFERROR(PERCENTRANK(K:K,K1971),0)</f>
        <v/>
      </c>
      <c r="R1971">
        <f>L1971*weight1+M1971*weight2+N1971*weight3+O1971*weight4+P1971*weight5+Q1971*weight6</f>
        <v/>
      </c>
    </row>
    <row r="1972" spans="1:18">
      <c r="A1972">
        <f>RANK(R1972,R:R)</f>
        <v/>
      </c>
      <c r="B1972" t="s">
        <v>21923</v>
      </c>
      <c r="C1972">
        <f>VLOOKUP(B1972,'Input - companies list'!B:L,2,FALSE)</f>
        <v/>
      </c>
      <c r="D1972">
        <f>VLOOKUP(B1972,'Input - companies list'!B:L,11,FALSE)</f>
        <v/>
      </c>
      <c r="E1972">
        <f>VLOOKUP(B1972,'Input - companies list'!B:E,4,FALSE)</f>
        <v/>
      </c>
      <c r="F1972">
        <f>SUMIFS('Input - target event report'!H:H,'Input - target event report'!B:B,B1972,'Input - target event report'!D:D, "Private Investment")</f>
        <v/>
      </c>
      <c r="G1972">
        <f>IF(I1972&lt;2, "N/A", (MAXIFS('Input - target event report'!E:E,'Input - target event report'!B:B,B:B,'Input - target event report'!D:D,"Private Investment")-MINIFS('Input - target event report'!E:E,'Input - target event report'!B:B,B:B,'Input - target event report'!D:D,"Private Investment"))/(I1972-1))</f>
        <v/>
      </c>
      <c r="H1972">
        <f>IF(MAXIFS('Input - target event report'!E:E,'Input - target event report'!B:B,B:B,'Input - target event report'!D:D,"Private Investment") = 0, "N/A", TODAY() - MAXIFS('Input - target event report'!E:E,'Input - target event report'!B:B,B:B,'Input - target event report'!D:D,"Private Investment"))</f>
        <v/>
      </c>
      <c r="I1972">
        <f>COUNTIFS('Input - target event report'!B:B,B1972,'Input - target event report'!D:D, "Private Investment")</f>
        <v/>
      </c>
      <c r="J1972">
        <f>INDEX('Input - companies list'!$1:$10000,MATCH(B1972,'Input - companies list'!B:B,0),MATCH("Flow",'Input - companies list'!$1:$1,0 ))</f>
        <v/>
      </c>
      <c r="K1972">
        <f>INDEX('Input - companies list'!$1:$10000,MATCH(B1972,'Input - companies list'!B:B,0),MATCH("Inter-Cluster Connectivity",'Input - companies list'!$1:$1,0 ))</f>
        <v/>
      </c>
      <c r="L1972">
        <f>IFERROR(PERCENTRANK(F:F,F1972),0)</f>
        <v/>
      </c>
      <c r="M1972">
        <f>IFERROR(1 - PERCENTRANK(G:G,G1972),0)</f>
        <v/>
      </c>
      <c r="N1972">
        <f>IFERROR(1 - PERCENTRANK(H:H,H1972),0)</f>
        <v/>
      </c>
      <c r="O1972">
        <f>IFERROR(PERCENTRANK(I:I,I1972),0)</f>
        <v/>
      </c>
      <c r="P1972">
        <f>IFERROR(1 - PERCENTRANK(J:J,J1972),0)</f>
        <v/>
      </c>
      <c r="Q1972">
        <f>IFERROR(PERCENTRANK(K:K,K1972),0)</f>
        <v/>
      </c>
      <c r="R1972">
        <f>L1972*weight1+M1972*weight2+N1972*weight3+O1972*weight4+P1972*weight5+Q1972*weight6</f>
        <v/>
      </c>
    </row>
    <row r="1973" spans="1:18">
      <c r="A1973">
        <f>RANK(R1973,R:R)</f>
        <v/>
      </c>
      <c r="B1973" t="s">
        <v>21935</v>
      </c>
      <c r="C1973">
        <f>VLOOKUP(B1973,'Input - companies list'!B:L,2,FALSE)</f>
        <v/>
      </c>
      <c r="D1973">
        <f>VLOOKUP(B1973,'Input - companies list'!B:L,11,FALSE)</f>
        <v/>
      </c>
      <c r="E1973">
        <f>VLOOKUP(B1973,'Input - companies list'!B:E,4,FALSE)</f>
        <v/>
      </c>
      <c r="F1973">
        <f>SUMIFS('Input - target event report'!H:H,'Input - target event report'!B:B,B1973,'Input - target event report'!D:D, "Private Investment")</f>
        <v/>
      </c>
      <c r="G1973">
        <f>IF(I1973&lt;2, "N/A", (MAXIFS('Input - target event report'!E:E,'Input - target event report'!B:B,B:B,'Input - target event report'!D:D,"Private Investment")-MINIFS('Input - target event report'!E:E,'Input - target event report'!B:B,B:B,'Input - target event report'!D:D,"Private Investment"))/(I1973-1))</f>
        <v/>
      </c>
      <c r="H1973">
        <f>IF(MAXIFS('Input - target event report'!E:E,'Input - target event report'!B:B,B:B,'Input - target event report'!D:D,"Private Investment") = 0, "N/A", TODAY() - MAXIFS('Input - target event report'!E:E,'Input - target event report'!B:B,B:B,'Input - target event report'!D:D,"Private Investment"))</f>
        <v/>
      </c>
      <c r="I1973">
        <f>COUNTIFS('Input - target event report'!B:B,B1973,'Input - target event report'!D:D, "Private Investment")</f>
        <v/>
      </c>
      <c r="J1973">
        <f>INDEX('Input - companies list'!$1:$10000,MATCH(B1973,'Input - companies list'!B:B,0),MATCH("Flow",'Input - companies list'!$1:$1,0 ))</f>
        <v/>
      </c>
      <c r="K1973">
        <f>INDEX('Input - companies list'!$1:$10000,MATCH(B1973,'Input - companies list'!B:B,0),MATCH("Inter-Cluster Connectivity",'Input - companies list'!$1:$1,0 ))</f>
        <v/>
      </c>
      <c r="L1973">
        <f>IFERROR(PERCENTRANK(F:F,F1973),0)</f>
        <v/>
      </c>
      <c r="M1973">
        <f>IFERROR(1 - PERCENTRANK(G:G,G1973),0)</f>
        <v/>
      </c>
      <c r="N1973">
        <f>IFERROR(1 - PERCENTRANK(H:H,H1973),0)</f>
        <v/>
      </c>
      <c r="O1973">
        <f>IFERROR(PERCENTRANK(I:I,I1973),0)</f>
        <v/>
      </c>
      <c r="P1973">
        <f>IFERROR(1 - PERCENTRANK(J:J,J1973),0)</f>
        <v/>
      </c>
      <c r="Q1973">
        <f>IFERROR(PERCENTRANK(K:K,K1973),0)</f>
        <v/>
      </c>
      <c r="R1973">
        <f>L1973*weight1+M1973*weight2+N1973*weight3+O1973*weight4+P1973*weight5+Q1973*weight6</f>
        <v/>
      </c>
    </row>
    <row r="1974" spans="1:18">
      <c r="A1974">
        <f>RANK(R1974,R:R)</f>
        <v/>
      </c>
      <c r="B1974" t="s">
        <v>21945</v>
      </c>
      <c r="C1974">
        <f>VLOOKUP(B1974,'Input - companies list'!B:L,2,FALSE)</f>
        <v/>
      </c>
      <c r="D1974">
        <f>VLOOKUP(B1974,'Input - companies list'!B:L,11,FALSE)</f>
        <v/>
      </c>
      <c r="E1974">
        <f>VLOOKUP(B1974,'Input - companies list'!B:E,4,FALSE)</f>
        <v/>
      </c>
      <c r="F1974">
        <f>SUMIFS('Input - target event report'!H:H,'Input - target event report'!B:B,B1974,'Input - target event report'!D:D, "Private Investment")</f>
        <v/>
      </c>
      <c r="G1974">
        <f>IF(I1974&lt;2, "N/A", (MAXIFS('Input - target event report'!E:E,'Input - target event report'!B:B,B:B,'Input - target event report'!D:D,"Private Investment")-MINIFS('Input - target event report'!E:E,'Input - target event report'!B:B,B:B,'Input - target event report'!D:D,"Private Investment"))/(I1974-1))</f>
        <v/>
      </c>
      <c r="H1974">
        <f>IF(MAXIFS('Input - target event report'!E:E,'Input - target event report'!B:B,B:B,'Input - target event report'!D:D,"Private Investment") = 0, "N/A", TODAY() - MAXIFS('Input - target event report'!E:E,'Input - target event report'!B:B,B:B,'Input - target event report'!D:D,"Private Investment"))</f>
        <v/>
      </c>
      <c r="I1974">
        <f>COUNTIFS('Input - target event report'!B:B,B1974,'Input - target event report'!D:D, "Private Investment")</f>
        <v/>
      </c>
      <c r="J1974">
        <f>INDEX('Input - companies list'!$1:$10000,MATCH(B1974,'Input - companies list'!B:B,0),MATCH("Flow",'Input - companies list'!$1:$1,0 ))</f>
        <v/>
      </c>
      <c r="K1974">
        <f>INDEX('Input - companies list'!$1:$10000,MATCH(B1974,'Input - companies list'!B:B,0),MATCH("Inter-Cluster Connectivity",'Input - companies list'!$1:$1,0 ))</f>
        <v/>
      </c>
      <c r="L1974">
        <f>IFERROR(PERCENTRANK(F:F,F1974),0)</f>
        <v/>
      </c>
      <c r="M1974">
        <f>IFERROR(1 - PERCENTRANK(G:G,G1974),0)</f>
        <v/>
      </c>
      <c r="N1974">
        <f>IFERROR(1 - PERCENTRANK(H:H,H1974),0)</f>
        <v/>
      </c>
      <c r="O1974">
        <f>IFERROR(PERCENTRANK(I:I,I1974),0)</f>
        <v/>
      </c>
      <c r="P1974">
        <f>IFERROR(1 - PERCENTRANK(J:J,J1974),0)</f>
        <v/>
      </c>
      <c r="Q1974">
        <f>IFERROR(PERCENTRANK(K:K,K1974),0)</f>
        <v/>
      </c>
      <c r="R1974">
        <f>L1974*weight1+M1974*weight2+N1974*weight3+O1974*weight4+P1974*weight5+Q1974*weight6</f>
        <v/>
      </c>
    </row>
    <row r="1975" spans="1:18">
      <c r="A1975">
        <f>RANK(R1975,R:R)</f>
        <v/>
      </c>
      <c r="B1975" t="s">
        <v>21956</v>
      </c>
      <c r="C1975">
        <f>VLOOKUP(B1975,'Input - companies list'!B:L,2,FALSE)</f>
        <v/>
      </c>
      <c r="D1975">
        <f>VLOOKUP(B1975,'Input - companies list'!B:L,11,FALSE)</f>
        <v/>
      </c>
      <c r="E1975">
        <f>VLOOKUP(B1975,'Input - companies list'!B:E,4,FALSE)</f>
        <v/>
      </c>
      <c r="F1975">
        <f>SUMIFS('Input - target event report'!H:H,'Input - target event report'!B:B,B1975,'Input - target event report'!D:D, "Private Investment")</f>
        <v/>
      </c>
      <c r="G1975">
        <f>IF(I1975&lt;2, "N/A", (MAXIFS('Input - target event report'!E:E,'Input - target event report'!B:B,B:B,'Input - target event report'!D:D,"Private Investment")-MINIFS('Input - target event report'!E:E,'Input - target event report'!B:B,B:B,'Input - target event report'!D:D,"Private Investment"))/(I1975-1))</f>
        <v/>
      </c>
      <c r="H1975">
        <f>IF(MAXIFS('Input - target event report'!E:E,'Input - target event report'!B:B,B:B,'Input - target event report'!D:D,"Private Investment") = 0, "N/A", TODAY() - MAXIFS('Input - target event report'!E:E,'Input - target event report'!B:B,B:B,'Input - target event report'!D:D,"Private Investment"))</f>
        <v/>
      </c>
      <c r="I1975">
        <f>COUNTIFS('Input - target event report'!B:B,B1975,'Input - target event report'!D:D, "Private Investment")</f>
        <v/>
      </c>
      <c r="J1975">
        <f>INDEX('Input - companies list'!$1:$10000,MATCH(B1975,'Input - companies list'!B:B,0),MATCH("Flow",'Input - companies list'!$1:$1,0 ))</f>
        <v/>
      </c>
      <c r="K1975">
        <f>INDEX('Input - companies list'!$1:$10000,MATCH(B1975,'Input - companies list'!B:B,0),MATCH("Inter-Cluster Connectivity",'Input - companies list'!$1:$1,0 ))</f>
        <v/>
      </c>
      <c r="L1975">
        <f>IFERROR(PERCENTRANK(F:F,F1975),0)</f>
        <v/>
      </c>
      <c r="M1975">
        <f>IFERROR(1 - PERCENTRANK(G:G,G1975),0)</f>
        <v/>
      </c>
      <c r="N1975">
        <f>IFERROR(1 - PERCENTRANK(H:H,H1975),0)</f>
        <v/>
      </c>
      <c r="O1975">
        <f>IFERROR(PERCENTRANK(I:I,I1975),0)</f>
        <v/>
      </c>
      <c r="P1975">
        <f>IFERROR(1 - PERCENTRANK(J:J,J1975),0)</f>
        <v/>
      </c>
      <c r="Q1975">
        <f>IFERROR(PERCENTRANK(K:K,K1975),0)</f>
        <v/>
      </c>
      <c r="R1975">
        <f>L1975*weight1+M1975*weight2+N1975*weight3+O1975*weight4+P1975*weight5+Q1975*weight6</f>
        <v/>
      </c>
    </row>
    <row r="1976" spans="1:18">
      <c r="A1976">
        <f>RANK(R1976,R:R)</f>
        <v/>
      </c>
      <c r="B1976" t="s">
        <v>21965</v>
      </c>
      <c r="C1976">
        <f>VLOOKUP(B1976,'Input - companies list'!B:L,2,FALSE)</f>
        <v/>
      </c>
      <c r="D1976">
        <f>VLOOKUP(B1976,'Input - companies list'!B:L,11,FALSE)</f>
        <v/>
      </c>
      <c r="E1976">
        <f>VLOOKUP(B1976,'Input - companies list'!B:E,4,FALSE)</f>
        <v/>
      </c>
      <c r="F1976">
        <f>SUMIFS('Input - target event report'!H:H,'Input - target event report'!B:B,B1976,'Input - target event report'!D:D, "Private Investment")</f>
        <v/>
      </c>
      <c r="G1976">
        <f>IF(I1976&lt;2, "N/A", (MAXIFS('Input - target event report'!E:E,'Input - target event report'!B:B,B:B,'Input - target event report'!D:D,"Private Investment")-MINIFS('Input - target event report'!E:E,'Input - target event report'!B:B,B:B,'Input - target event report'!D:D,"Private Investment"))/(I1976-1))</f>
        <v/>
      </c>
      <c r="H1976">
        <f>IF(MAXIFS('Input - target event report'!E:E,'Input - target event report'!B:B,B:B,'Input - target event report'!D:D,"Private Investment") = 0, "N/A", TODAY() - MAXIFS('Input - target event report'!E:E,'Input - target event report'!B:B,B:B,'Input - target event report'!D:D,"Private Investment"))</f>
        <v/>
      </c>
      <c r="I1976">
        <f>COUNTIFS('Input - target event report'!B:B,B1976,'Input - target event report'!D:D, "Private Investment")</f>
        <v/>
      </c>
      <c r="J1976">
        <f>INDEX('Input - companies list'!$1:$10000,MATCH(B1976,'Input - companies list'!B:B,0),MATCH("Flow",'Input - companies list'!$1:$1,0 ))</f>
        <v/>
      </c>
      <c r="K1976">
        <f>INDEX('Input - companies list'!$1:$10000,MATCH(B1976,'Input - companies list'!B:B,0),MATCH("Inter-Cluster Connectivity",'Input - companies list'!$1:$1,0 ))</f>
        <v/>
      </c>
      <c r="L1976">
        <f>IFERROR(PERCENTRANK(F:F,F1976),0)</f>
        <v/>
      </c>
      <c r="M1976">
        <f>IFERROR(1 - PERCENTRANK(G:G,G1976),0)</f>
        <v/>
      </c>
      <c r="N1976">
        <f>IFERROR(1 - PERCENTRANK(H:H,H1976),0)</f>
        <v/>
      </c>
      <c r="O1976">
        <f>IFERROR(PERCENTRANK(I:I,I1976),0)</f>
        <v/>
      </c>
      <c r="P1976">
        <f>IFERROR(1 - PERCENTRANK(J:J,J1976),0)</f>
        <v/>
      </c>
      <c r="Q1976">
        <f>IFERROR(PERCENTRANK(K:K,K1976),0)</f>
        <v/>
      </c>
      <c r="R1976">
        <f>L1976*weight1+M1976*weight2+N1976*weight3+O1976*weight4+P1976*weight5+Q1976*weight6</f>
        <v/>
      </c>
    </row>
    <row r="1977" spans="1:18">
      <c r="A1977">
        <f>RANK(R1977,R:R)</f>
        <v/>
      </c>
      <c r="B1977" t="s">
        <v>21976</v>
      </c>
      <c r="C1977">
        <f>VLOOKUP(B1977,'Input - companies list'!B:L,2,FALSE)</f>
        <v/>
      </c>
      <c r="D1977">
        <f>VLOOKUP(B1977,'Input - companies list'!B:L,11,FALSE)</f>
        <v/>
      </c>
      <c r="E1977">
        <f>VLOOKUP(B1977,'Input - companies list'!B:E,4,FALSE)</f>
        <v/>
      </c>
      <c r="F1977">
        <f>SUMIFS('Input - target event report'!H:H,'Input - target event report'!B:B,B1977,'Input - target event report'!D:D, "Private Investment")</f>
        <v/>
      </c>
      <c r="G1977">
        <f>IF(I1977&lt;2, "N/A", (MAXIFS('Input - target event report'!E:E,'Input - target event report'!B:B,B:B,'Input - target event report'!D:D,"Private Investment")-MINIFS('Input - target event report'!E:E,'Input - target event report'!B:B,B:B,'Input - target event report'!D:D,"Private Investment"))/(I1977-1))</f>
        <v/>
      </c>
      <c r="H1977">
        <f>IF(MAXIFS('Input - target event report'!E:E,'Input - target event report'!B:B,B:B,'Input - target event report'!D:D,"Private Investment") = 0, "N/A", TODAY() - MAXIFS('Input - target event report'!E:E,'Input - target event report'!B:B,B:B,'Input - target event report'!D:D,"Private Investment"))</f>
        <v/>
      </c>
      <c r="I1977">
        <f>COUNTIFS('Input - target event report'!B:B,B1977,'Input - target event report'!D:D, "Private Investment")</f>
        <v/>
      </c>
      <c r="J1977">
        <f>INDEX('Input - companies list'!$1:$10000,MATCH(B1977,'Input - companies list'!B:B,0),MATCH("Flow",'Input - companies list'!$1:$1,0 ))</f>
        <v/>
      </c>
      <c r="K1977">
        <f>INDEX('Input - companies list'!$1:$10000,MATCH(B1977,'Input - companies list'!B:B,0),MATCH("Inter-Cluster Connectivity",'Input - companies list'!$1:$1,0 ))</f>
        <v/>
      </c>
      <c r="L1977">
        <f>IFERROR(PERCENTRANK(F:F,F1977),0)</f>
        <v/>
      </c>
      <c r="M1977">
        <f>IFERROR(1 - PERCENTRANK(G:G,G1977),0)</f>
        <v/>
      </c>
      <c r="N1977">
        <f>IFERROR(1 - PERCENTRANK(H:H,H1977),0)</f>
        <v/>
      </c>
      <c r="O1977">
        <f>IFERROR(PERCENTRANK(I:I,I1977),0)</f>
        <v/>
      </c>
      <c r="P1977">
        <f>IFERROR(1 - PERCENTRANK(J:J,J1977),0)</f>
        <v/>
      </c>
      <c r="Q1977">
        <f>IFERROR(PERCENTRANK(K:K,K1977),0)</f>
        <v/>
      </c>
      <c r="R1977">
        <f>L1977*weight1+M1977*weight2+N1977*weight3+O1977*weight4+P1977*weight5+Q1977*weight6</f>
        <v/>
      </c>
    </row>
    <row r="1978" spans="1:18">
      <c r="A1978">
        <f>RANK(R1978,R:R)</f>
        <v/>
      </c>
      <c r="B1978" t="s">
        <v>21985</v>
      </c>
      <c r="C1978">
        <f>VLOOKUP(B1978,'Input - companies list'!B:L,2,FALSE)</f>
        <v/>
      </c>
      <c r="D1978">
        <f>VLOOKUP(B1978,'Input - companies list'!B:L,11,FALSE)</f>
        <v/>
      </c>
      <c r="E1978">
        <f>VLOOKUP(B1978,'Input - companies list'!B:E,4,FALSE)</f>
        <v/>
      </c>
      <c r="F1978">
        <f>SUMIFS('Input - target event report'!H:H,'Input - target event report'!B:B,B1978,'Input - target event report'!D:D, "Private Investment")</f>
        <v/>
      </c>
      <c r="G1978">
        <f>IF(I1978&lt;2, "N/A", (MAXIFS('Input - target event report'!E:E,'Input - target event report'!B:B,B:B,'Input - target event report'!D:D,"Private Investment")-MINIFS('Input - target event report'!E:E,'Input - target event report'!B:B,B:B,'Input - target event report'!D:D,"Private Investment"))/(I1978-1))</f>
        <v/>
      </c>
      <c r="H1978">
        <f>IF(MAXIFS('Input - target event report'!E:E,'Input - target event report'!B:B,B:B,'Input - target event report'!D:D,"Private Investment") = 0, "N/A", TODAY() - MAXIFS('Input - target event report'!E:E,'Input - target event report'!B:B,B:B,'Input - target event report'!D:D,"Private Investment"))</f>
        <v/>
      </c>
      <c r="I1978">
        <f>COUNTIFS('Input - target event report'!B:B,B1978,'Input - target event report'!D:D, "Private Investment")</f>
        <v/>
      </c>
      <c r="J1978">
        <f>INDEX('Input - companies list'!$1:$10000,MATCH(B1978,'Input - companies list'!B:B,0),MATCH("Flow",'Input - companies list'!$1:$1,0 ))</f>
        <v/>
      </c>
      <c r="K1978">
        <f>INDEX('Input - companies list'!$1:$10000,MATCH(B1978,'Input - companies list'!B:B,0),MATCH("Inter-Cluster Connectivity",'Input - companies list'!$1:$1,0 ))</f>
        <v/>
      </c>
      <c r="L1978">
        <f>IFERROR(PERCENTRANK(F:F,F1978),0)</f>
        <v/>
      </c>
      <c r="M1978">
        <f>IFERROR(1 - PERCENTRANK(G:G,G1978),0)</f>
        <v/>
      </c>
      <c r="N1978">
        <f>IFERROR(1 - PERCENTRANK(H:H,H1978),0)</f>
        <v/>
      </c>
      <c r="O1978">
        <f>IFERROR(PERCENTRANK(I:I,I1978),0)</f>
        <v/>
      </c>
      <c r="P1978">
        <f>IFERROR(1 - PERCENTRANK(J:J,J1978),0)</f>
        <v/>
      </c>
      <c r="Q1978">
        <f>IFERROR(PERCENTRANK(K:K,K1978),0)</f>
        <v/>
      </c>
      <c r="R1978">
        <f>L1978*weight1+M1978*weight2+N1978*weight3+O1978*weight4+P1978*weight5+Q1978*weight6</f>
        <v/>
      </c>
    </row>
    <row r="1979" spans="1:18">
      <c r="A1979">
        <f>RANK(R1979,R:R)</f>
        <v/>
      </c>
      <c r="B1979" t="s">
        <v>21995</v>
      </c>
      <c r="C1979">
        <f>VLOOKUP(B1979,'Input - companies list'!B:L,2,FALSE)</f>
        <v/>
      </c>
      <c r="D1979">
        <f>VLOOKUP(B1979,'Input - companies list'!B:L,11,FALSE)</f>
        <v/>
      </c>
      <c r="E1979">
        <f>VLOOKUP(B1979,'Input - companies list'!B:E,4,FALSE)</f>
        <v/>
      </c>
      <c r="F1979">
        <f>SUMIFS('Input - target event report'!H:H,'Input - target event report'!B:B,B1979,'Input - target event report'!D:D, "Private Investment")</f>
        <v/>
      </c>
      <c r="G1979">
        <f>IF(I1979&lt;2, "N/A", (MAXIFS('Input - target event report'!E:E,'Input - target event report'!B:B,B:B,'Input - target event report'!D:D,"Private Investment")-MINIFS('Input - target event report'!E:E,'Input - target event report'!B:B,B:B,'Input - target event report'!D:D,"Private Investment"))/(I1979-1))</f>
        <v/>
      </c>
      <c r="H1979">
        <f>IF(MAXIFS('Input - target event report'!E:E,'Input - target event report'!B:B,B:B,'Input - target event report'!D:D,"Private Investment") = 0, "N/A", TODAY() - MAXIFS('Input - target event report'!E:E,'Input - target event report'!B:B,B:B,'Input - target event report'!D:D,"Private Investment"))</f>
        <v/>
      </c>
      <c r="I1979">
        <f>COUNTIFS('Input - target event report'!B:B,B1979,'Input - target event report'!D:D, "Private Investment")</f>
        <v/>
      </c>
      <c r="J1979">
        <f>INDEX('Input - companies list'!$1:$10000,MATCH(B1979,'Input - companies list'!B:B,0),MATCH("Flow",'Input - companies list'!$1:$1,0 ))</f>
        <v/>
      </c>
      <c r="K1979">
        <f>INDEX('Input - companies list'!$1:$10000,MATCH(B1979,'Input - companies list'!B:B,0),MATCH("Inter-Cluster Connectivity",'Input - companies list'!$1:$1,0 ))</f>
        <v/>
      </c>
      <c r="L1979">
        <f>IFERROR(PERCENTRANK(F:F,F1979),0)</f>
        <v/>
      </c>
      <c r="M1979">
        <f>IFERROR(1 - PERCENTRANK(G:G,G1979),0)</f>
        <v/>
      </c>
      <c r="N1979">
        <f>IFERROR(1 - PERCENTRANK(H:H,H1979),0)</f>
        <v/>
      </c>
      <c r="O1979">
        <f>IFERROR(PERCENTRANK(I:I,I1979),0)</f>
        <v/>
      </c>
      <c r="P1979">
        <f>IFERROR(1 - PERCENTRANK(J:J,J1979),0)</f>
        <v/>
      </c>
      <c r="Q1979">
        <f>IFERROR(PERCENTRANK(K:K,K1979),0)</f>
        <v/>
      </c>
      <c r="R1979">
        <f>L1979*weight1+M1979*weight2+N1979*weight3+O1979*weight4+P1979*weight5+Q1979*weight6</f>
        <v/>
      </c>
    </row>
    <row r="1980" spans="1:18">
      <c r="A1980">
        <f>RANK(R1980,R:R)</f>
        <v/>
      </c>
      <c r="B1980" t="s">
        <v>22004</v>
      </c>
      <c r="C1980">
        <f>VLOOKUP(B1980,'Input - companies list'!B:L,2,FALSE)</f>
        <v/>
      </c>
      <c r="D1980">
        <f>VLOOKUP(B1980,'Input - companies list'!B:L,11,FALSE)</f>
        <v/>
      </c>
      <c r="E1980">
        <f>VLOOKUP(B1980,'Input - companies list'!B:E,4,FALSE)</f>
        <v/>
      </c>
      <c r="F1980">
        <f>SUMIFS('Input - target event report'!H:H,'Input - target event report'!B:B,B1980,'Input - target event report'!D:D, "Private Investment")</f>
        <v/>
      </c>
      <c r="G1980">
        <f>IF(I1980&lt;2, "N/A", (MAXIFS('Input - target event report'!E:E,'Input - target event report'!B:B,B:B,'Input - target event report'!D:D,"Private Investment")-MINIFS('Input - target event report'!E:E,'Input - target event report'!B:B,B:B,'Input - target event report'!D:D,"Private Investment"))/(I1980-1))</f>
        <v/>
      </c>
      <c r="H1980">
        <f>IF(MAXIFS('Input - target event report'!E:E,'Input - target event report'!B:B,B:B,'Input - target event report'!D:D,"Private Investment") = 0, "N/A", TODAY() - MAXIFS('Input - target event report'!E:E,'Input - target event report'!B:B,B:B,'Input - target event report'!D:D,"Private Investment"))</f>
        <v/>
      </c>
      <c r="I1980">
        <f>COUNTIFS('Input - target event report'!B:B,B1980,'Input - target event report'!D:D, "Private Investment")</f>
        <v/>
      </c>
      <c r="J1980">
        <f>INDEX('Input - companies list'!$1:$10000,MATCH(B1980,'Input - companies list'!B:B,0),MATCH("Flow",'Input - companies list'!$1:$1,0 ))</f>
        <v/>
      </c>
      <c r="K1980">
        <f>INDEX('Input - companies list'!$1:$10000,MATCH(B1980,'Input - companies list'!B:B,0),MATCH("Inter-Cluster Connectivity",'Input - companies list'!$1:$1,0 ))</f>
        <v/>
      </c>
      <c r="L1980">
        <f>IFERROR(PERCENTRANK(F:F,F1980),0)</f>
        <v/>
      </c>
      <c r="M1980">
        <f>IFERROR(1 - PERCENTRANK(G:G,G1980),0)</f>
        <v/>
      </c>
      <c r="N1980">
        <f>IFERROR(1 - PERCENTRANK(H:H,H1980),0)</f>
        <v/>
      </c>
      <c r="O1980">
        <f>IFERROR(PERCENTRANK(I:I,I1980),0)</f>
        <v/>
      </c>
      <c r="P1980">
        <f>IFERROR(1 - PERCENTRANK(J:J,J1980),0)</f>
        <v/>
      </c>
      <c r="Q1980">
        <f>IFERROR(PERCENTRANK(K:K,K1980),0)</f>
        <v/>
      </c>
      <c r="R1980">
        <f>L1980*weight1+M1980*weight2+N1980*weight3+O1980*weight4+P1980*weight5+Q1980*weight6</f>
        <v/>
      </c>
    </row>
    <row r="1981" spans="1:18">
      <c r="A1981">
        <f>RANK(R1981,R:R)</f>
        <v/>
      </c>
      <c r="B1981" t="s">
        <v>22013</v>
      </c>
      <c r="C1981">
        <f>VLOOKUP(B1981,'Input - companies list'!B:L,2,FALSE)</f>
        <v/>
      </c>
      <c r="D1981">
        <f>VLOOKUP(B1981,'Input - companies list'!B:L,11,FALSE)</f>
        <v/>
      </c>
      <c r="E1981">
        <f>VLOOKUP(B1981,'Input - companies list'!B:E,4,FALSE)</f>
        <v/>
      </c>
      <c r="F1981">
        <f>SUMIFS('Input - target event report'!H:H,'Input - target event report'!B:B,B1981,'Input - target event report'!D:D, "Private Investment")</f>
        <v/>
      </c>
      <c r="G1981">
        <f>IF(I1981&lt;2, "N/A", (MAXIFS('Input - target event report'!E:E,'Input - target event report'!B:B,B:B,'Input - target event report'!D:D,"Private Investment")-MINIFS('Input - target event report'!E:E,'Input - target event report'!B:B,B:B,'Input - target event report'!D:D,"Private Investment"))/(I1981-1))</f>
        <v/>
      </c>
      <c r="H1981">
        <f>IF(MAXIFS('Input - target event report'!E:E,'Input - target event report'!B:B,B:B,'Input - target event report'!D:D,"Private Investment") = 0, "N/A", TODAY() - MAXIFS('Input - target event report'!E:E,'Input - target event report'!B:B,B:B,'Input - target event report'!D:D,"Private Investment"))</f>
        <v/>
      </c>
      <c r="I1981">
        <f>COUNTIFS('Input - target event report'!B:B,B1981,'Input - target event report'!D:D, "Private Investment")</f>
        <v/>
      </c>
      <c r="J1981">
        <f>INDEX('Input - companies list'!$1:$10000,MATCH(B1981,'Input - companies list'!B:B,0),MATCH("Flow",'Input - companies list'!$1:$1,0 ))</f>
        <v/>
      </c>
      <c r="K1981">
        <f>INDEX('Input - companies list'!$1:$10000,MATCH(B1981,'Input - companies list'!B:B,0),MATCH("Inter-Cluster Connectivity",'Input - companies list'!$1:$1,0 ))</f>
        <v/>
      </c>
      <c r="L1981">
        <f>IFERROR(PERCENTRANK(F:F,F1981),0)</f>
        <v/>
      </c>
      <c r="M1981">
        <f>IFERROR(1 - PERCENTRANK(G:G,G1981),0)</f>
        <v/>
      </c>
      <c r="N1981">
        <f>IFERROR(1 - PERCENTRANK(H:H,H1981),0)</f>
        <v/>
      </c>
      <c r="O1981">
        <f>IFERROR(PERCENTRANK(I:I,I1981),0)</f>
        <v/>
      </c>
      <c r="P1981">
        <f>IFERROR(1 - PERCENTRANK(J:J,J1981),0)</f>
        <v/>
      </c>
      <c r="Q1981">
        <f>IFERROR(PERCENTRANK(K:K,K1981),0)</f>
        <v/>
      </c>
      <c r="R1981">
        <f>L1981*weight1+M1981*weight2+N1981*weight3+O1981*weight4+P1981*weight5+Q1981*weight6</f>
        <v/>
      </c>
    </row>
    <row r="1982" spans="1:18">
      <c r="A1982">
        <f>RANK(R1982,R:R)</f>
        <v/>
      </c>
      <c r="B1982" t="s">
        <v>22021</v>
      </c>
      <c r="C1982">
        <f>VLOOKUP(B1982,'Input - companies list'!B:L,2,FALSE)</f>
        <v/>
      </c>
      <c r="D1982">
        <f>VLOOKUP(B1982,'Input - companies list'!B:L,11,FALSE)</f>
        <v/>
      </c>
      <c r="E1982">
        <f>VLOOKUP(B1982,'Input - companies list'!B:E,4,FALSE)</f>
        <v/>
      </c>
      <c r="F1982">
        <f>SUMIFS('Input - target event report'!H:H,'Input - target event report'!B:B,B1982,'Input - target event report'!D:D, "Private Investment")</f>
        <v/>
      </c>
      <c r="G1982">
        <f>IF(I1982&lt;2, "N/A", (MAXIFS('Input - target event report'!E:E,'Input - target event report'!B:B,B:B,'Input - target event report'!D:D,"Private Investment")-MINIFS('Input - target event report'!E:E,'Input - target event report'!B:B,B:B,'Input - target event report'!D:D,"Private Investment"))/(I1982-1))</f>
        <v/>
      </c>
      <c r="H1982">
        <f>IF(MAXIFS('Input - target event report'!E:E,'Input - target event report'!B:B,B:B,'Input - target event report'!D:D,"Private Investment") = 0, "N/A", TODAY() - MAXIFS('Input - target event report'!E:E,'Input - target event report'!B:B,B:B,'Input - target event report'!D:D,"Private Investment"))</f>
        <v/>
      </c>
      <c r="I1982">
        <f>COUNTIFS('Input - target event report'!B:B,B1982,'Input - target event report'!D:D, "Private Investment")</f>
        <v/>
      </c>
      <c r="J1982">
        <f>INDEX('Input - companies list'!$1:$10000,MATCH(B1982,'Input - companies list'!B:B,0),MATCH("Flow",'Input - companies list'!$1:$1,0 ))</f>
        <v/>
      </c>
      <c r="K1982">
        <f>INDEX('Input - companies list'!$1:$10000,MATCH(B1982,'Input - companies list'!B:B,0),MATCH("Inter-Cluster Connectivity",'Input - companies list'!$1:$1,0 ))</f>
        <v/>
      </c>
      <c r="L1982">
        <f>IFERROR(PERCENTRANK(F:F,F1982),0)</f>
        <v/>
      </c>
      <c r="M1982">
        <f>IFERROR(1 - PERCENTRANK(G:G,G1982),0)</f>
        <v/>
      </c>
      <c r="N1982">
        <f>IFERROR(1 - PERCENTRANK(H:H,H1982),0)</f>
        <v/>
      </c>
      <c r="O1982">
        <f>IFERROR(PERCENTRANK(I:I,I1982),0)</f>
        <v/>
      </c>
      <c r="P1982">
        <f>IFERROR(1 - PERCENTRANK(J:J,J1982),0)</f>
        <v/>
      </c>
      <c r="Q1982">
        <f>IFERROR(PERCENTRANK(K:K,K1982),0)</f>
        <v/>
      </c>
      <c r="R1982">
        <f>L1982*weight1+M1982*weight2+N1982*weight3+O1982*weight4+P1982*weight5+Q1982*weight6</f>
        <v/>
      </c>
    </row>
    <row r="1983" spans="1:18">
      <c r="A1983">
        <f>RANK(R1983,R:R)</f>
        <v/>
      </c>
      <c r="B1983" t="s">
        <v>22031</v>
      </c>
      <c r="C1983">
        <f>VLOOKUP(B1983,'Input - companies list'!B:L,2,FALSE)</f>
        <v/>
      </c>
      <c r="D1983">
        <f>VLOOKUP(B1983,'Input - companies list'!B:L,11,FALSE)</f>
        <v/>
      </c>
      <c r="E1983">
        <f>VLOOKUP(B1983,'Input - companies list'!B:E,4,FALSE)</f>
        <v/>
      </c>
      <c r="F1983">
        <f>SUMIFS('Input - target event report'!H:H,'Input - target event report'!B:B,B1983,'Input - target event report'!D:D, "Private Investment")</f>
        <v/>
      </c>
      <c r="G1983">
        <f>IF(I1983&lt;2, "N/A", (MAXIFS('Input - target event report'!E:E,'Input - target event report'!B:B,B:B,'Input - target event report'!D:D,"Private Investment")-MINIFS('Input - target event report'!E:E,'Input - target event report'!B:B,B:B,'Input - target event report'!D:D,"Private Investment"))/(I1983-1))</f>
        <v/>
      </c>
      <c r="H1983">
        <f>IF(MAXIFS('Input - target event report'!E:E,'Input - target event report'!B:B,B:B,'Input - target event report'!D:D,"Private Investment") = 0, "N/A", TODAY() - MAXIFS('Input - target event report'!E:E,'Input - target event report'!B:B,B:B,'Input - target event report'!D:D,"Private Investment"))</f>
        <v/>
      </c>
      <c r="I1983">
        <f>COUNTIFS('Input - target event report'!B:B,B1983,'Input - target event report'!D:D, "Private Investment")</f>
        <v/>
      </c>
      <c r="J1983">
        <f>INDEX('Input - companies list'!$1:$10000,MATCH(B1983,'Input - companies list'!B:B,0),MATCH("Flow",'Input - companies list'!$1:$1,0 ))</f>
        <v/>
      </c>
      <c r="K1983">
        <f>INDEX('Input - companies list'!$1:$10000,MATCH(B1983,'Input - companies list'!B:B,0),MATCH("Inter-Cluster Connectivity",'Input - companies list'!$1:$1,0 ))</f>
        <v/>
      </c>
      <c r="L1983">
        <f>IFERROR(PERCENTRANK(F:F,F1983),0)</f>
        <v/>
      </c>
      <c r="M1983">
        <f>IFERROR(1 - PERCENTRANK(G:G,G1983),0)</f>
        <v/>
      </c>
      <c r="N1983">
        <f>IFERROR(1 - PERCENTRANK(H:H,H1983),0)</f>
        <v/>
      </c>
      <c r="O1983">
        <f>IFERROR(PERCENTRANK(I:I,I1983),0)</f>
        <v/>
      </c>
      <c r="P1983">
        <f>IFERROR(1 - PERCENTRANK(J:J,J1983),0)</f>
        <v/>
      </c>
      <c r="Q1983">
        <f>IFERROR(PERCENTRANK(K:K,K1983),0)</f>
        <v/>
      </c>
      <c r="R1983">
        <f>L1983*weight1+M1983*weight2+N1983*weight3+O1983*weight4+P1983*weight5+Q1983*weight6</f>
        <v/>
      </c>
    </row>
    <row r="1984" spans="1:18">
      <c r="A1984">
        <f>RANK(R1984,R:R)</f>
        <v/>
      </c>
      <c r="B1984" t="s">
        <v>22038</v>
      </c>
      <c r="C1984">
        <f>VLOOKUP(B1984,'Input - companies list'!B:L,2,FALSE)</f>
        <v/>
      </c>
      <c r="D1984">
        <f>VLOOKUP(B1984,'Input - companies list'!B:L,11,FALSE)</f>
        <v/>
      </c>
      <c r="E1984">
        <f>VLOOKUP(B1984,'Input - companies list'!B:E,4,FALSE)</f>
        <v/>
      </c>
      <c r="F1984">
        <f>SUMIFS('Input - target event report'!H:H,'Input - target event report'!B:B,B1984,'Input - target event report'!D:D, "Private Investment")</f>
        <v/>
      </c>
      <c r="G1984">
        <f>IF(I1984&lt;2, "N/A", (MAXIFS('Input - target event report'!E:E,'Input - target event report'!B:B,B:B,'Input - target event report'!D:D,"Private Investment")-MINIFS('Input - target event report'!E:E,'Input - target event report'!B:B,B:B,'Input - target event report'!D:D,"Private Investment"))/(I1984-1))</f>
        <v/>
      </c>
      <c r="H1984">
        <f>IF(MAXIFS('Input - target event report'!E:E,'Input - target event report'!B:B,B:B,'Input - target event report'!D:D,"Private Investment") = 0, "N/A", TODAY() - MAXIFS('Input - target event report'!E:E,'Input - target event report'!B:B,B:B,'Input - target event report'!D:D,"Private Investment"))</f>
        <v/>
      </c>
      <c r="I1984">
        <f>COUNTIFS('Input - target event report'!B:B,B1984,'Input - target event report'!D:D, "Private Investment")</f>
        <v/>
      </c>
      <c r="J1984">
        <f>INDEX('Input - companies list'!$1:$10000,MATCH(B1984,'Input - companies list'!B:B,0),MATCH("Flow",'Input - companies list'!$1:$1,0 ))</f>
        <v/>
      </c>
      <c r="K1984">
        <f>INDEX('Input - companies list'!$1:$10000,MATCH(B1984,'Input - companies list'!B:B,0),MATCH("Inter-Cluster Connectivity",'Input - companies list'!$1:$1,0 ))</f>
        <v/>
      </c>
      <c r="L1984">
        <f>IFERROR(PERCENTRANK(F:F,F1984),0)</f>
        <v/>
      </c>
      <c r="M1984">
        <f>IFERROR(1 - PERCENTRANK(G:G,G1984),0)</f>
        <v/>
      </c>
      <c r="N1984">
        <f>IFERROR(1 - PERCENTRANK(H:H,H1984),0)</f>
        <v/>
      </c>
      <c r="O1984">
        <f>IFERROR(PERCENTRANK(I:I,I1984),0)</f>
        <v/>
      </c>
      <c r="P1984">
        <f>IFERROR(1 - PERCENTRANK(J:J,J1984),0)</f>
        <v/>
      </c>
      <c r="Q1984">
        <f>IFERROR(PERCENTRANK(K:K,K1984),0)</f>
        <v/>
      </c>
      <c r="R1984">
        <f>L1984*weight1+M1984*weight2+N1984*weight3+O1984*weight4+P1984*weight5+Q1984*weight6</f>
        <v/>
      </c>
    </row>
    <row r="1985" spans="1:18">
      <c r="A1985">
        <f>RANK(R1985,R:R)</f>
        <v/>
      </c>
      <c r="B1985" t="s">
        <v>22049</v>
      </c>
      <c r="C1985">
        <f>VLOOKUP(B1985,'Input - companies list'!B:L,2,FALSE)</f>
        <v/>
      </c>
      <c r="D1985">
        <f>VLOOKUP(B1985,'Input - companies list'!B:L,11,FALSE)</f>
        <v/>
      </c>
      <c r="E1985">
        <f>VLOOKUP(B1985,'Input - companies list'!B:E,4,FALSE)</f>
        <v/>
      </c>
      <c r="F1985">
        <f>SUMIFS('Input - target event report'!H:H,'Input - target event report'!B:B,B1985,'Input - target event report'!D:D, "Private Investment")</f>
        <v/>
      </c>
      <c r="G1985">
        <f>IF(I1985&lt;2, "N/A", (MAXIFS('Input - target event report'!E:E,'Input - target event report'!B:B,B:B,'Input - target event report'!D:D,"Private Investment")-MINIFS('Input - target event report'!E:E,'Input - target event report'!B:B,B:B,'Input - target event report'!D:D,"Private Investment"))/(I1985-1))</f>
        <v/>
      </c>
      <c r="H1985">
        <f>IF(MAXIFS('Input - target event report'!E:E,'Input - target event report'!B:B,B:B,'Input - target event report'!D:D,"Private Investment") = 0, "N/A", TODAY() - MAXIFS('Input - target event report'!E:E,'Input - target event report'!B:B,B:B,'Input - target event report'!D:D,"Private Investment"))</f>
        <v/>
      </c>
      <c r="I1985">
        <f>COUNTIFS('Input - target event report'!B:B,B1985,'Input - target event report'!D:D, "Private Investment")</f>
        <v/>
      </c>
      <c r="J1985">
        <f>INDEX('Input - companies list'!$1:$10000,MATCH(B1985,'Input - companies list'!B:B,0),MATCH("Flow",'Input - companies list'!$1:$1,0 ))</f>
        <v/>
      </c>
      <c r="K1985">
        <f>INDEX('Input - companies list'!$1:$10000,MATCH(B1985,'Input - companies list'!B:B,0),MATCH("Inter-Cluster Connectivity",'Input - companies list'!$1:$1,0 ))</f>
        <v/>
      </c>
      <c r="L1985">
        <f>IFERROR(PERCENTRANK(F:F,F1985),0)</f>
        <v/>
      </c>
      <c r="M1985">
        <f>IFERROR(1 - PERCENTRANK(G:G,G1985),0)</f>
        <v/>
      </c>
      <c r="N1985">
        <f>IFERROR(1 - PERCENTRANK(H:H,H1985),0)</f>
        <v/>
      </c>
      <c r="O1985">
        <f>IFERROR(PERCENTRANK(I:I,I1985),0)</f>
        <v/>
      </c>
      <c r="P1985">
        <f>IFERROR(1 - PERCENTRANK(J:J,J1985),0)</f>
        <v/>
      </c>
      <c r="Q1985">
        <f>IFERROR(PERCENTRANK(K:K,K1985),0)</f>
        <v/>
      </c>
      <c r="R1985">
        <f>L1985*weight1+M1985*weight2+N1985*weight3+O1985*weight4+P1985*weight5+Q1985*weight6</f>
        <v/>
      </c>
    </row>
    <row r="1986" spans="1:18">
      <c r="A1986">
        <f>RANK(R1986,R:R)</f>
        <v/>
      </c>
      <c r="B1986" t="s">
        <v>22060</v>
      </c>
      <c r="C1986">
        <f>VLOOKUP(B1986,'Input - companies list'!B:L,2,FALSE)</f>
        <v/>
      </c>
      <c r="D1986">
        <f>VLOOKUP(B1986,'Input - companies list'!B:L,11,FALSE)</f>
        <v/>
      </c>
      <c r="E1986">
        <f>VLOOKUP(B1986,'Input - companies list'!B:E,4,FALSE)</f>
        <v/>
      </c>
      <c r="F1986">
        <f>SUMIFS('Input - target event report'!H:H,'Input - target event report'!B:B,B1986,'Input - target event report'!D:D, "Private Investment")</f>
        <v/>
      </c>
      <c r="G1986">
        <f>IF(I1986&lt;2, "N/A", (MAXIFS('Input - target event report'!E:E,'Input - target event report'!B:B,B:B,'Input - target event report'!D:D,"Private Investment")-MINIFS('Input - target event report'!E:E,'Input - target event report'!B:B,B:B,'Input - target event report'!D:D,"Private Investment"))/(I1986-1))</f>
        <v/>
      </c>
      <c r="H1986">
        <f>IF(MAXIFS('Input - target event report'!E:E,'Input - target event report'!B:B,B:B,'Input - target event report'!D:D,"Private Investment") = 0, "N/A", TODAY() - MAXIFS('Input - target event report'!E:E,'Input - target event report'!B:B,B:B,'Input - target event report'!D:D,"Private Investment"))</f>
        <v/>
      </c>
      <c r="I1986">
        <f>COUNTIFS('Input - target event report'!B:B,B1986,'Input - target event report'!D:D, "Private Investment")</f>
        <v/>
      </c>
      <c r="J1986">
        <f>INDEX('Input - companies list'!$1:$10000,MATCH(B1986,'Input - companies list'!B:B,0),MATCH("Flow",'Input - companies list'!$1:$1,0 ))</f>
        <v/>
      </c>
      <c r="K1986">
        <f>INDEX('Input - companies list'!$1:$10000,MATCH(B1986,'Input - companies list'!B:B,0),MATCH("Inter-Cluster Connectivity",'Input - companies list'!$1:$1,0 ))</f>
        <v/>
      </c>
      <c r="L1986">
        <f>IFERROR(PERCENTRANK(F:F,F1986),0)</f>
        <v/>
      </c>
      <c r="M1986">
        <f>IFERROR(1 - PERCENTRANK(G:G,G1986),0)</f>
        <v/>
      </c>
      <c r="N1986">
        <f>IFERROR(1 - PERCENTRANK(H:H,H1986),0)</f>
        <v/>
      </c>
      <c r="O1986">
        <f>IFERROR(PERCENTRANK(I:I,I1986),0)</f>
        <v/>
      </c>
      <c r="P1986">
        <f>IFERROR(1 - PERCENTRANK(J:J,J1986),0)</f>
        <v/>
      </c>
      <c r="Q1986">
        <f>IFERROR(PERCENTRANK(K:K,K1986),0)</f>
        <v/>
      </c>
      <c r="R1986">
        <f>L1986*weight1+M1986*weight2+N1986*weight3+O1986*weight4+P1986*weight5+Q1986*weight6</f>
        <v/>
      </c>
    </row>
    <row r="1987" spans="1:18">
      <c r="A1987">
        <f>RANK(R1987,R:R)</f>
        <v/>
      </c>
      <c r="B1987" t="s">
        <v>22069</v>
      </c>
      <c r="C1987">
        <f>VLOOKUP(B1987,'Input - companies list'!B:L,2,FALSE)</f>
        <v/>
      </c>
      <c r="D1987">
        <f>VLOOKUP(B1987,'Input - companies list'!B:L,11,FALSE)</f>
        <v/>
      </c>
      <c r="E1987">
        <f>VLOOKUP(B1987,'Input - companies list'!B:E,4,FALSE)</f>
        <v/>
      </c>
      <c r="F1987">
        <f>SUMIFS('Input - target event report'!H:H,'Input - target event report'!B:B,B1987,'Input - target event report'!D:D, "Private Investment")</f>
        <v/>
      </c>
      <c r="G1987">
        <f>IF(I1987&lt;2, "N/A", (MAXIFS('Input - target event report'!E:E,'Input - target event report'!B:B,B:B,'Input - target event report'!D:D,"Private Investment")-MINIFS('Input - target event report'!E:E,'Input - target event report'!B:B,B:B,'Input - target event report'!D:D,"Private Investment"))/(I1987-1))</f>
        <v/>
      </c>
      <c r="H1987">
        <f>IF(MAXIFS('Input - target event report'!E:E,'Input - target event report'!B:B,B:B,'Input - target event report'!D:D,"Private Investment") = 0, "N/A", TODAY() - MAXIFS('Input - target event report'!E:E,'Input - target event report'!B:B,B:B,'Input - target event report'!D:D,"Private Investment"))</f>
        <v/>
      </c>
      <c r="I1987">
        <f>COUNTIFS('Input - target event report'!B:B,B1987,'Input - target event report'!D:D, "Private Investment")</f>
        <v/>
      </c>
      <c r="J1987">
        <f>INDEX('Input - companies list'!$1:$10000,MATCH(B1987,'Input - companies list'!B:B,0),MATCH("Flow",'Input - companies list'!$1:$1,0 ))</f>
        <v/>
      </c>
      <c r="K1987">
        <f>INDEX('Input - companies list'!$1:$10000,MATCH(B1987,'Input - companies list'!B:B,0),MATCH("Inter-Cluster Connectivity",'Input - companies list'!$1:$1,0 ))</f>
        <v/>
      </c>
      <c r="L1987">
        <f>IFERROR(PERCENTRANK(F:F,F1987),0)</f>
        <v/>
      </c>
      <c r="M1987">
        <f>IFERROR(1 - PERCENTRANK(G:G,G1987),0)</f>
        <v/>
      </c>
      <c r="N1987">
        <f>IFERROR(1 - PERCENTRANK(H:H,H1987),0)</f>
        <v/>
      </c>
      <c r="O1987">
        <f>IFERROR(PERCENTRANK(I:I,I1987),0)</f>
        <v/>
      </c>
      <c r="P1987">
        <f>IFERROR(1 - PERCENTRANK(J:J,J1987),0)</f>
        <v/>
      </c>
      <c r="Q1987">
        <f>IFERROR(PERCENTRANK(K:K,K1987),0)</f>
        <v/>
      </c>
      <c r="R1987">
        <f>L1987*weight1+M1987*weight2+N1987*weight3+O1987*weight4+P1987*weight5+Q1987*weight6</f>
        <v/>
      </c>
    </row>
    <row r="1988" spans="1:18">
      <c r="A1988">
        <f>RANK(R1988,R:R)</f>
        <v/>
      </c>
      <c r="B1988" t="s">
        <v>22079</v>
      </c>
      <c r="C1988">
        <f>VLOOKUP(B1988,'Input - companies list'!B:L,2,FALSE)</f>
        <v/>
      </c>
      <c r="D1988">
        <f>VLOOKUP(B1988,'Input - companies list'!B:L,11,FALSE)</f>
        <v/>
      </c>
      <c r="E1988">
        <f>VLOOKUP(B1988,'Input - companies list'!B:E,4,FALSE)</f>
        <v/>
      </c>
      <c r="F1988">
        <f>SUMIFS('Input - target event report'!H:H,'Input - target event report'!B:B,B1988,'Input - target event report'!D:D, "Private Investment")</f>
        <v/>
      </c>
      <c r="G1988">
        <f>IF(I1988&lt;2, "N/A", (MAXIFS('Input - target event report'!E:E,'Input - target event report'!B:B,B:B,'Input - target event report'!D:D,"Private Investment")-MINIFS('Input - target event report'!E:E,'Input - target event report'!B:B,B:B,'Input - target event report'!D:D,"Private Investment"))/(I1988-1))</f>
        <v/>
      </c>
      <c r="H1988">
        <f>IF(MAXIFS('Input - target event report'!E:E,'Input - target event report'!B:B,B:B,'Input - target event report'!D:D,"Private Investment") = 0, "N/A", TODAY() - MAXIFS('Input - target event report'!E:E,'Input - target event report'!B:B,B:B,'Input - target event report'!D:D,"Private Investment"))</f>
        <v/>
      </c>
      <c r="I1988">
        <f>COUNTIFS('Input - target event report'!B:B,B1988,'Input - target event report'!D:D, "Private Investment")</f>
        <v/>
      </c>
      <c r="J1988">
        <f>INDEX('Input - companies list'!$1:$10000,MATCH(B1988,'Input - companies list'!B:B,0),MATCH("Flow",'Input - companies list'!$1:$1,0 ))</f>
        <v/>
      </c>
      <c r="K1988">
        <f>INDEX('Input - companies list'!$1:$10000,MATCH(B1988,'Input - companies list'!B:B,0),MATCH("Inter-Cluster Connectivity",'Input - companies list'!$1:$1,0 ))</f>
        <v/>
      </c>
      <c r="L1988">
        <f>IFERROR(PERCENTRANK(F:F,F1988),0)</f>
        <v/>
      </c>
      <c r="M1988">
        <f>IFERROR(1 - PERCENTRANK(G:G,G1988),0)</f>
        <v/>
      </c>
      <c r="N1988">
        <f>IFERROR(1 - PERCENTRANK(H:H,H1988),0)</f>
        <v/>
      </c>
      <c r="O1988">
        <f>IFERROR(PERCENTRANK(I:I,I1988),0)</f>
        <v/>
      </c>
      <c r="P1988">
        <f>IFERROR(1 - PERCENTRANK(J:J,J1988),0)</f>
        <v/>
      </c>
      <c r="Q1988">
        <f>IFERROR(PERCENTRANK(K:K,K1988),0)</f>
        <v/>
      </c>
      <c r="R1988">
        <f>L1988*weight1+M1988*weight2+N1988*weight3+O1988*weight4+P1988*weight5+Q1988*weight6</f>
        <v/>
      </c>
    </row>
    <row r="1989" spans="1:18">
      <c r="A1989">
        <f>RANK(R1989,R:R)</f>
        <v/>
      </c>
      <c r="B1989" t="s">
        <v>22090</v>
      </c>
      <c r="C1989">
        <f>VLOOKUP(B1989,'Input - companies list'!B:L,2,FALSE)</f>
        <v/>
      </c>
      <c r="D1989">
        <f>VLOOKUP(B1989,'Input - companies list'!B:L,11,FALSE)</f>
        <v/>
      </c>
      <c r="E1989">
        <f>VLOOKUP(B1989,'Input - companies list'!B:E,4,FALSE)</f>
        <v/>
      </c>
      <c r="F1989">
        <f>SUMIFS('Input - target event report'!H:H,'Input - target event report'!B:B,B1989,'Input - target event report'!D:D, "Private Investment")</f>
        <v/>
      </c>
      <c r="G1989">
        <f>IF(I1989&lt;2, "N/A", (MAXIFS('Input - target event report'!E:E,'Input - target event report'!B:B,B:B,'Input - target event report'!D:D,"Private Investment")-MINIFS('Input - target event report'!E:E,'Input - target event report'!B:B,B:B,'Input - target event report'!D:D,"Private Investment"))/(I1989-1))</f>
        <v/>
      </c>
      <c r="H1989">
        <f>IF(MAXIFS('Input - target event report'!E:E,'Input - target event report'!B:B,B:B,'Input - target event report'!D:D,"Private Investment") = 0, "N/A", TODAY() - MAXIFS('Input - target event report'!E:E,'Input - target event report'!B:B,B:B,'Input - target event report'!D:D,"Private Investment"))</f>
        <v/>
      </c>
      <c r="I1989">
        <f>COUNTIFS('Input - target event report'!B:B,B1989,'Input - target event report'!D:D, "Private Investment")</f>
        <v/>
      </c>
      <c r="J1989">
        <f>INDEX('Input - companies list'!$1:$10000,MATCH(B1989,'Input - companies list'!B:B,0),MATCH("Flow",'Input - companies list'!$1:$1,0 ))</f>
        <v/>
      </c>
      <c r="K1989">
        <f>INDEX('Input - companies list'!$1:$10000,MATCH(B1989,'Input - companies list'!B:B,0),MATCH("Inter-Cluster Connectivity",'Input - companies list'!$1:$1,0 ))</f>
        <v/>
      </c>
      <c r="L1989">
        <f>IFERROR(PERCENTRANK(F:F,F1989),0)</f>
        <v/>
      </c>
      <c r="M1989">
        <f>IFERROR(1 - PERCENTRANK(G:G,G1989),0)</f>
        <v/>
      </c>
      <c r="N1989">
        <f>IFERROR(1 - PERCENTRANK(H:H,H1989),0)</f>
        <v/>
      </c>
      <c r="O1989">
        <f>IFERROR(PERCENTRANK(I:I,I1989),0)</f>
        <v/>
      </c>
      <c r="P1989">
        <f>IFERROR(1 - PERCENTRANK(J:J,J1989),0)</f>
        <v/>
      </c>
      <c r="Q1989">
        <f>IFERROR(PERCENTRANK(K:K,K1989),0)</f>
        <v/>
      </c>
      <c r="R1989">
        <f>L1989*weight1+M1989*weight2+N1989*weight3+O1989*weight4+P1989*weight5+Q1989*weight6</f>
        <v/>
      </c>
    </row>
    <row r="1990" spans="1:18">
      <c r="A1990">
        <f>RANK(R1990,R:R)</f>
        <v/>
      </c>
      <c r="B1990" t="s">
        <v>22104</v>
      </c>
      <c r="C1990">
        <f>VLOOKUP(B1990,'Input - companies list'!B:L,2,FALSE)</f>
        <v/>
      </c>
      <c r="D1990">
        <f>VLOOKUP(B1990,'Input - companies list'!B:L,11,FALSE)</f>
        <v/>
      </c>
      <c r="E1990">
        <f>VLOOKUP(B1990,'Input - companies list'!B:E,4,FALSE)</f>
        <v/>
      </c>
      <c r="F1990">
        <f>SUMIFS('Input - target event report'!H:H,'Input - target event report'!B:B,B1990,'Input - target event report'!D:D, "Private Investment")</f>
        <v/>
      </c>
      <c r="G1990">
        <f>IF(I1990&lt;2, "N/A", (MAXIFS('Input - target event report'!E:E,'Input - target event report'!B:B,B:B,'Input - target event report'!D:D,"Private Investment")-MINIFS('Input - target event report'!E:E,'Input - target event report'!B:B,B:B,'Input - target event report'!D:D,"Private Investment"))/(I1990-1))</f>
        <v/>
      </c>
      <c r="H1990">
        <f>IF(MAXIFS('Input - target event report'!E:E,'Input - target event report'!B:B,B:B,'Input - target event report'!D:D,"Private Investment") = 0, "N/A", TODAY() - MAXIFS('Input - target event report'!E:E,'Input - target event report'!B:B,B:B,'Input - target event report'!D:D,"Private Investment"))</f>
        <v/>
      </c>
      <c r="I1990">
        <f>COUNTIFS('Input - target event report'!B:B,B1990,'Input - target event report'!D:D, "Private Investment")</f>
        <v/>
      </c>
      <c r="J1990">
        <f>INDEX('Input - companies list'!$1:$10000,MATCH(B1990,'Input - companies list'!B:B,0),MATCH("Flow",'Input - companies list'!$1:$1,0 ))</f>
        <v/>
      </c>
      <c r="K1990">
        <f>INDEX('Input - companies list'!$1:$10000,MATCH(B1990,'Input - companies list'!B:B,0),MATCH("Inter-Cluster Connectivity",'Input - companies list'!$1:$1,0 ))</f>
        <v/>
      </c>
      <c r="L1990">
        <f>IFERROR(PERCENTRANK(F:F,F1990),0)</f>
        <v/>
      </c>
      <c r="M1990">
        <f>IFERROR(1 - PERCENTRANK(G:G,G1990),0)</f>
        <v/>
      </c>
      <c r="N1990">
        <f>IFERROR(1 - PERCENTRANK(H:H,H1990),0)</f>
        <v/>
      </c>
      <c r="O1990">
        <f>IFERROR(PERCENTRANK(I:I,I1990),0)</f>
        <v/>
      </c>
      <c r="P1990">
        <f>IFERROR(1 - PERCENTRANK(J:J,J1990),0)</f>
        <v/>
      </c>
      <c r="Q1990">
        <f>IFERROR(PERCENTRANK(K:K,K1990),0)</f>
        <v/>
      </c>
      <c r="R1990">
        <f>L1990*weight1+M1990*weight2+N1990*weight3+O1990*weight4+P1990*weight5+Q1990*weight6</f>
        <v/>
      </c>
    </row>
    <row r="1991" spans="1:18">
      <c r="A1991">
        <f>RANK(R1991,R:R)</f>
        <v/>
      </c>
      <c r="B1991" t="s">
        <v>22113</v>
      </c>
      <c r="C1991">
        <f>VLOOKUP(B1991,'Input - companies list'!B:L,2,FALSE)</f>
        <v/>
      </c>
      <c r="D1991">
        <f>VLOOKUP(B1991,'Input - companies list'!B:L,11,FALSE)</f>
        <v/>
      </c>
      <c r="E1991">
        <f>VLOOKUP(B1991,'Input - companies list'!B:E,4,FALSE)</f>
        <v/>
      </c>
      <c r="F1991">
        <f>SUMIFS('Input - target event report'!H:H,'Input - target event report'!B:B,B1991,'Input - target event report'!D:D, "Private Investment")</f>
        <v/>
      </c>
      <c r="G1991">
        <f>IF(I1991&lt;2, "N/A", (MAXIFS('Input - target event report'!E:E,'Input - target event report'!B:B,B:B,'Input - target event report'!D:D,"Private Investment")-MINIFS('Input - target event report'!E:E,'Input - target event report'!B:B,B:B,'Input - target event report'!D:D,"Private Investment"))/(I1991-1))</f>
        <v/>
      </c>
      <c r="H1991">
        <f>IF(MAXIFS('Input - target event report'!E:E,'Input - target event report'!B:B,B:B,'Input - target event report'!D:D,"Private Investment") = 0, "N/A", TODAY() - MAXIFS('Input - target event report'!E:E,'Input - target event report'!B:B,B:B,'Input - target event report'!D:D,"Private Investment"))</f>
        <v/>
      </c>
      <c r="I1991">
        <f>COUNTIFS('Input - target event report'!B:B,B1991,'Input - target event report'!D:D, "Private Investment")</f>
        <v/>
      </c>
      <c r="J1991">
        <f>INDEX('Input - companies list'!$1:$10000,MATCH(B1991,'Input - companies list'!B:B,0),MATCH("Flow",'Input - companies list'!$1:$1,0 ))</f>
        <v/>
      </c>
      <c r="K1991">
        <f>INDEX('Input - companies list'!$1:$10000,MATCH(B1991,'Input - companies list'!B:B,0),MATCH("Inter-Cluster Connectivity",'Input - companies list'!$1:$1,0 ))</f>
        <v/>
      </c>
      <c r="L1991">
        <f>IFERROR(PERCENTRANK(F:F,F1991),0)</f>
        <v/>
      </c>
      <c r="M1991">
        <f>IFERROR(1 - PERCENTRANK(G:G,G1991),0)</f>
        <v/>
      </c>
      <c r="N1991">
        <f>IFERROR(1 - PERCENTRANK(H:H,H1991),0)</f>
        <v/>
      </c>
      <c r="O1991">
        <f>IFERROR(PERCENTRANK(I:I,I1991),0)</f>
        <v/>
      </c>
      <c r="P1991">
        <f>IFERROR(1 - PERCENTRANK(J:J,J1991),0)</f>
        <v/>
      </c>
      <c r="Q1991">
        <f>IFERROR(PERCENTRANK(K:K,K1991),0)</f>
        <v/>
      </c>
      <c r="R1991">
        <f>L1991*weight1+M1991*weight2+N1991*weight3+O1991*weight4+P1991*weight5+Q1991*weight6</f>
        <v/>
      </c>
    </row>
    <row r="1992" spans="1:18">
      <c r="A1992">
        <f>RANK(R1992,R:R)</f>
        <v/>
      </c>
      <c r="B1992" t="s">
        <v>22118</v>
      </c>
      <c r="C1992">
        <f>VLOOKUP(B1992,'Input - companies list'!B:L,2,FALSE)</f>
        <v/>
      </c>
      <c r="D1992">
        <f>VLOOKUP(B1992,'Input - companies list'!B:L,11,FALSE)</f>
        <v/>
      </c>
      <c r="E1992">
        <f>VLOOKUP(B1992,'Input - companies list'!B:E,4,FALSE)</f>
        <v/>
      </c>
      <c r="F1992">
        <f>SUMIFS('Input - target event report'!H:H,'Input - target event report'!B:B,B1992,'Input - target event report'!D:D, "Private Investment")</f>
        <v/>
      </c>
      <c r="G1992">
        <f>IF(I1992&lt;2, "N/A", (MAXIFS('Input - target event report'!E:E,'Input - target event report'!B:B,B:B,'Input - target event report'!D:D,"Private Investment")-MINIFS('Input - target event report'!E:E,'Input - target event report'!B:B,B:B,'Input - target event report'!D:D,"Private Investment"))/(I1992-1))</f>
        <v/>
      </c>
      <c r="H1992">
        <f>IF(MAXIFS('Input - target event report'!E:E,'Input - target event report'!B:B,B:B,'Input - target event report'!D:D,"Private Investment") = 0, "N/A", TODAY() - MAXIFS('Input - target event report'!E:E,'Input - target event report'!B:B,B:B,'Input - target event report'!D:D,"Private Investment"))</f>
        <v/>
      </c>
      <c r="I1992">
        <f>COUNTIFS('Input - target event report'!B:B,B1992,'Input - target event report'!D:D, "Private Investment")</f>
        <v/>
      </c>
      <c r="J1992">
        <f>INDEX('Input - companies list'!$1:$10000,MATCH(B1992,'Input - companies list'!B:B,0),MATCH("Flow",'Input - companies list'!$1:$1,0 ))</f>
        <v/>
      </c>
      <c r="K1992">
        <f>INDEX('Input - companies list'!$1:$10000,MATCH(B1992,'Input - companies list'!B:B,0),MATCH("Inter-Cluster Connectivity",'Input - companies list'!$1:$1,0 ))</f>
        <v/>
      </c>
      <c r="L1992">
        <f>IFERROR(PERCENTRANK(F:F,F1992),0)</f>
        <v/>
      </c>
      <c r="M1992">
        <f>IFERROR(1 - PERCENTRANK(G:G,G1992),0)</f>
        <v/>
      </c>
      <c r="N1992">
        <f>IFERROR(1 - PERCENTRANK(H:H,H1992),0)</f>
        <v/>
      </c>
      <c r="O1992">
        <f>IFERROR(PERCENTRANK(I:I,I1992),0)</f>
        <v/>
      </c>
      <c r="P1992">
        <f>IFERROR(1 - PERCENTRANK(J:J,J1992),0)</f>
        <v/>
      </c>
      <c r="Q1992">
        <f>IFERROR(PERCENTRANK(K:K,K1992),0)</f>
        <v/>
      </c>
      <c r="R1992">
        <f>L1992*weight1+M1992*weight2+N1992*weight3+O1992*weight4+P1992*weight5+Q1992*weight6</f>
        <v/>
      </c>
    </row>
    <row r="1993" spans="1:18">
      <c r="A1993">
        <f>RANK(R1993,R:R)</f>
        <v/>
      </c>
      <c r="B1993" t="s">
        <v>22130</v>
      </c>
      <c r="C1993">
        <f>VLOOKUP(B1993,'Input - companies list'!B:L,2,FALSE)</f>
        <v/>
      </c>
      <c r="D1993">
        <f>VLOOKUP(B1993,'Input - companies list'!B:L,11,FALSE)</f>
        <v/>
      </c>
      <c r="E1993">
        <f>VLOOKUP(B1993,'Input - companies list'!B:E,4,FALSE)</f>
        <v/>
      </c>
      <c r="F1993">
        <f>SUMIFS('Input - target event report'!H:H,'Input - target event report'!B:B,B1993,'Input - target event report'!D:D, "Private Investment")</f>
        <v/>
      </c>
      <c r="G1993">
        <f>IF(I1993&lt;2, "N/A", (MAXIFS('Input - target event report'!E:E,'Input - target event report'!B:B,B:B,'Input - target event report'!D:D,"Private Investment")-MINIFS('Input - target event report'!E:E,'Input - target event report'!B:B,B:B,'Input - target event report'!D:D,"Private Investment"))/(I1993-1))</f>
        <v/>
      </c>
      <c r="H1993">
        <f>IF(MAXIFS('Input - target event report'!E:E,'Input - target event report'!B:B,B:B,'Input - target event report'!D:D,"Private Investment") = 0, "N/A", TODAY() - MAXIFS('Input - target event report'!E:E,'Input - target event report'!B:B,B:B,'Input - target event report'!D:D,"Private Investment"))</f>
        <v/>
      </c>
      <c r="I1993">
        <f>COUNTIFS('Input - target event report'!B:B,B1993,'Input - target event report'!D:D, "Private Investment")</f>
        <v/>
      </c>
      <c r="J1993">
        <f>INDEX('Input - companies list'!$1:$10000,MATCH(B1993,'Input - companies list'!B:B,0),MATCH("Flow",'Input - companies list'!$1:$1,0 ))</f>
        <v/>
      </c>
      <c r="K1993">
        <f>INDEX('Input - companies list'!$1:$10000,MATCH(B1993,'Input - companies list'!B:B,0),MATCH("Inter-Cluster Connectivity",'Input - companies list'!$1:$1,0 ))</f>
        <v/>
      </c>
      <c r="L1993">
        <f>IFERROR(PERCENTRANK(F:F,F1993),0)</f>
        <v/>
      </c>
      <c r="M1993">
        <f>IFERROR(1 - PERCENTRANK(G:G,G1993),0)</f>
        <v/>
      </c>
      <c r="N1993">
        <f>IFERROR(1 - PERCENTRANK(H:H,H1993),0)</f>
        <v/>
      </c>
      <c r="O1993">
        <f>IFERROR(PERCENTRANK(I:I,I1993),0)</f>
        <v/>
      </c>
      <c r="P1993">
        <f>IFERROR(1 - PERCENTRANK(J:J,J1993),0)</f>
        <v/>
      </c>
      <c r="Q1993">
        <f>IFERROR(PERCENTRANK(K:K,K1993),0)</f>
        <v/>
      </c>
      <c r="R1993">
        <f>L1993*weight1+M1993*weight2+N1993*weight3+O1993*weight4+P1993*weight5+Q1993*weight6</f>
        <v/>
      </c>
    </row>
    <row r="1994" spans="1:18">
      <c r="A1994">
        <f>RANK(R1994,R:R)</f>
        <v/>
      </c>
      <c r="B1994" t="s">
        <v>22142</v>
      </c>
      <c r="C1994">
        <f>VLOOKUP(B1994,'Input - companies list'!B:L,2,FALSE)</f>
        <v/>
      </c>
      <c r="D1994">
        <f>VLOOKUP(B1994,'Input - companies list'!B:L,11,FALSE)</f>
        <v/>
      </c>
      <c r="E1994">
        <f>VLOOKUP(B1994,'Input - companies list'!B:E,4,FALSE)</f>
        <v/>
      </c>
      <c r="F1994">
        <f>SUMIFS('Input - target event report'!H:H,'Input - target event report'!B:B,B1994,'Input - target event report'!D:D, "Private Investment")</f>
        <v/>
      </c>
      <c r="G1994">
        <f>IF(I1994&lt;2, "N/A", (MAXIFS('Input - target event report'!E:E,'Input - target event report'!B:B,B:B,'Input - target event report'!D:D,"Private Investment")-MINIFS('Input - target event report'!E:E,'Input - target event report'!B:B,B:B,'Input - target event report'!D:D,"Private Investment"))/(I1994-1))</f>
        <v/>
      </c>
      <c r="H1994">
        <f>IF(MAXIFS('Input - target event report'!E:E,'Input - target event report'!B:B,B:B,'Input - target event report'!D:D,"Private Investment") = 0, "N/A", TODAY() - MAXIFS('Input - target event report'!E:E,'Input - target event report'!B:B,B:B,'Input - target event report'!D:D,"Private Investment"))</f>
        <v/>
      </c>
      <c r="I1994">
        <f>COUNTIFS('Input - target event report'!B:B,B1994,'Input - target event report'!D:D, "Private Investment")</f>
        <v/>
      </c>
      <c r="J1994">
        <f>INDEX('Input - companies list'!$1:$10000,MATCH(B1994,'Input - companies list'!B:B,0),MATCH("Flow",'Input - companies list'!$1:$1,0 ))</f>
        <v/>
      </c>
      <c r="K1994">
        <f>INDEX('Input - companies list'!$1:$10000,MATCH(B1994,'Input - companies list'!B:B,0),MATCH("Inter-Cluster Connectivity",'Input - companies list'!$1:$1,0 ))</f>
        <v/>
      </c>
      <c r="L1994">
        <f>IFERROR(PERCENTRANK(F:F,F1994),0)</f>
        <v/>
      </c>
      <c r="M1994">
        <f>IFERROR(1 - PERCENTRANK(G:G,G1994),0)</f>
        <v/>
      </c>
      <c r="N1994">
        <f>IFERROR(1 - PERCENTRANK(H:H,H1994),0)</f>
        <v/>
      </c>
      <c r="O1994">
        <f>IFERROR(PERCENTRANK(I:I,I1994),0)</f>
        <v/>
      </c>
      <c r="P1994">
        <f>IFERROR(1 - PERCENTRANK(J:J,J1994),0)</f>
        <v/>
      </c>
      <c r="Q1994">
        <f>IFERROR(PERCENTRANK(K:K,K1994),0)</f>
        <v/>
      </c>
      <c r="R1994">
        <f>L1994*weight1+M1994*weight2+N1994*weight3+O1994*weight4+P1994*weight5+Q1994*weight6</f>
        <v/>
      </c>
    </row>
    <row r="1995" spans="1:18">
      <c r="A1995">
        <f>RANK(R1995,R:R)</f>
        <v/>
      </c>
      <c r="B1995" t="s">
        <v>22154</v>
      </c>
      <c r="C1995">
        <f>VLOOKUP(B1995,'Input - companies list'!B:L,2,FALSE)</f>
        <v/>
      </c>
      <c r="D1995">
        <f>VLOOKUP(B1995,'Input - companies list'!B:L,11,FALSE)</f>
        <v/>
      </c>
      <c r="E1995">
        <f>VLOOKUP(B1995,'Input - companies list'!B:E,4,FALSE)</f>
        <v/>
      </c>
      <c r="F1995">
        <f>SUMIFS('Input - target event report'!H:H,'Input - target event report'!B:B,B1995,'Input - target event report'!D:D, "Private Investment")</f>
        <v/>
      </c>
      <c r="G1995">
        <f>IF(I1995&lt;2, "N/A", (MAXIFS('Input - target event report'!E:E,'Input - target event report'!B:B,B:B,'Input - target event report'!D:D,"Private Investment")-MINIFS('Input - target event report'!E:E,'Input - target event report'!B:B,B:B,'Input - target event report'!D:D,"Private Investment"))/(I1995-1))</f>
        <v/>
      </c>
      <c r="H1995">
        <f>IF(MAXIFS('Input - target event report'!E:E,'Input - target event report'!B:B,B:B,'Input - target event report'!D:D,"Private Investment") = 0, "N/A", TODAY() - MAXIFS('Input - target event report'!E:E,'Input - target event report'!B:B,B:B,'Input - target event report'!D:D,"Private Investment"))</f>
        <v/>
      </c>
      <c r="I1995">
        <f>COUNTIFS('Input - target event report'!B:B,B1995,'Input - target event report'!D:D, "Private Investment")</f>
        <v/>
      </c>
      <c r="J1995">
        <f>INDEX('Input - companies list'!$1:$10000,MATCH(B1995,'Input - companies list'!B:B,0),MATCH("Flow",'Input - companies list'!$1:$1,0 ))</f>
        <v/>
      </c>
      <c r="K1995">
        <f>INDEX('Input - companies list'!$1:$10000,MATCH(B1995,'Input - companies list'!B:B,0),MATCH("Inter-Cluster Connectivity",'Input - companies list'!$1:$1,0 ))</f>
        <v/>
      </c>
      <c r="L1995">
        <f>IFERROR(PERCENTRANK(F:F,F1995),0)</f>
        <v/>
      </c>
      <c r="M1995">
        <f>IFERROR(1 - PERCENTRANK(G:G,G1995),0)</f>
        <v/>
      </c>
      <c r="N1995">
        <f>IFERROR(1 - PERCENTRANK(H:H,H1995),0)</f>
        <v/>
      </c>
      <c r="O1995">
        <f>IFERROR(PERCENTRANK(I:I,I1995),0)</f>
        <v/>
      </c>
      <c r="P1995">
        <f>IFERROR(1 - PERCENTRANK(J:J,J1995),0)</f>
        <v/>
      </c>
      <c r="Q1995">
        <f>IFERROR(PERCENTRANK(K:K,K1995),0)</f>
        <v/>
      </c>
      <c r="R1995">
        <f>L1995*weight1+M1995*weight2+N1995*weight3+O1995*weight4+P1995*weight5+Q1995*weight6</f>
        <v/>
      </c>
    </row>
    <row r="1996" spans="1:18">
      <c r="A1996">
        <f>RANK(R1996,R:R)</f>
        <v/>
      </c>
      <c r="B1996" t="s">
        <v>22160</v>
      </c>
      <c r="C1996">
        <f>VLOOKUP(B1996,'Input - companies list'!B:L,2,FALSE)</f>
        <v/>
      </c>
      <c r="D1996">
        <f>VLOOKUP(B1996,'Input - companies list'!B:L,11,FALSE)</f>
        <v/>
      </c>
      <c r="E1996">
        <f>VLOOKUP(B1996,'Input - companies list'!B:E,4,FALSE)</f>
        <v/>
      </c>
      <c r="F1996">
        <f>SUMIFS('Input - target event report'!H:H,'Input - target event report'!B:B,B1996,'Input - target event report'!D:D, "Private Investment")</f>
        <v/>
      </c>
      <c r="G1996">
        <f>IF(I1996&lt;2, "N/A", (MAXIFS('Input - target event report'!E:E,'Input - target event report'!B:B,B:B,'Input - target event report'!D:D,"Private Investment")-MINIFS('Input - target event report'!E:E,'Input - target event report'!B:B,B:B,'Input - target event report'!D:D,"Private Investment"))/(I1996-1))</f>
        <v/>
      </c>
      <c r="H1996">
        <f>IF(MAXIFS('Input - target event report'!E:E,'Input - target event report'!B:B,B:B,'Input - target event report'!D:D,"Private Investment") = 0, "N/A", TODAY() - MAXIFS('Input - target event report'!E:E,'Input - target event report'!B:B,B:B,'Input - target event report'!D:D,"Private Investment"))</f>
        <v/>
      </c>
      <c r="I1996">
        <f>COUNTIFS('Input - target event report'!B:B,B1996,'Input - target event report'!D:D, "Private Investment")</f>
        <v/>
      </c>
      <c r="J1996">
        <f>INDEX('Input - companies list'!$1:$10000,MATCH(B1996,'Input - companies list'!B:B,0),MATCH("Flow",'Input - companies list'!$1:$1,0 ))</f>
        <v/>
      </c>
      <c r="K1996">
        <f>INDEX('Input - companies list'!$1:$10000,MATCH(B1996,'Input - companies list'!B:B,0),MATCH("Inter-Cluster Connectivity",'Input - companies list'!$1:$1,0 ))</f>
        <v/>
      </c>
      <c r="L1996">
        <f>IFERROR(PERCENTRANK(F:F,F1996),0)</f>
        <v/>
      </c>
      <c r="M1996">
        <f>IFERROR(1 - PERCENTRANK(G:G,G1996),0)</f>
        <v/>
      </c>
      <c r="N1996">
        <f>IFERROR(1 - PERCENTRANK(H:H,H1996),0)</f>
        <v/>
      </c>
      <c r="O1996">
        <f>IFERROR(PERCENTRANK(I:I,I1996),0)</f>
        <v/>
      </c>
      <c r="P1996">
        <f>IFERROR(1 - PERCENTRANK(J:J,J1996),0)</f>
        <v/>
      </c>
      <c r="Q1996">
        <f>IFERROR(PERCENTRANK(K:K,K1996),0)</f>
        <v/>
      </c>
      <c r="R1996">
        <f>L1996*weight1+M1996*weight2+N1996*weight3+O1996*weight4+P1996*weight5+Q1996*weight6</f>
        <v/>
      </c>
    </row>
    <row r="1997" spans="1:18">
      <c r="A1997">
        <f>RANK(R1997,R:R)</f>
        <v/>
      </c>
      <c r="B1997" t="s">
        <v>22169</v>
      </c>
      <c r="C1997">
        <f>VLOOKUP(B1997,'Input - companies list'!B:L,2,FALSE)</f>
        <v/>
      </c>
      <c r="D1997">
        <f>VLOOKUP(B1997,'Input - companies list'!B:L,11,FALSE)</f>
        <v/>
      </c>
      <c r="E1997">
        <f>VLOOKUP(B1997,'Input - companies list'!B:E,4,FALSE)</f>
        <v/>
      </c>
      <c r="F1997">
        <f>SUMIFS('Input - target event report'!H:H,'Input - target event report'!B:B,B1997,'Input - target event report'!D:D, "Private Investment")</f>
        <v/>
      </c>
      <c r="G1997">
        <f>IF(I1997&lt;2, "N/A", (MAXIFS('Input - target event report'!E:E,'Input - target event report'!B:B,B:B,'Input - target event report'!D:D,"Private Investment")-MINIFS('Input - target event report'!E:E,'Input - target event report'!B:B,B:B,'Input - target event report'!D:D,"Private Investment"))/(I1997-1))</f>
        <v/>
      </c>
      <c r="H1997">
        <f>IF(MAXIFS('Input - target event report'!E:E,'Input - target event report'!B:B,B:B,'Input - target event report'!D:D,"Private Investment") = 0, "N/A", TODAY() - MAXIFS('Input - target event report'!E:E,'Input - target event report'!B:B,B:B,'Input - target event report'!D:D,"Private Investment"))</f>
        <v/>
      </c>
      <c r="I1997">
        <f>COUNTIFS('Input - target event report'!B:B,B1997,'Input - target event report'!D:D, "Private Investment")</f>
        <v/>
      </c>
      <c r="J1997">
        <f>INDEX('Input - companies list'!$1:$10000,MATCH(B1997,'Input - companies list'!B:B,0),MATCH("Flow",'Input - companies list'!$1:$1,0 ))</f>
        <v/>
      </c>
      <c r="K1997">
        <f>INDEX('Input - companies list'!$1:$10000,MATCH(B1997,'Input - companies list'!B:B,0),MATCH("Inter-Cluster Connectivity",'Input - companies list'!$1:$1,0 ))</f>
        <v/>
      </c>
      <c r="L1997">
        <f>IFERROR(PERCENTRANK(F:F,F1997),0)</f>
        <v/>
      </c>
      <c r="M1997">
        <f>IFERROR(1 - PERCENTRANK(G:G,G1997),0)</f>
        <v/>
      </c>
      <c r="N1997">
        <f>IFERROR(1 - PERCENTRANK(H:H,H1997),0)</f>
        <v/>
      </c>
      <c r="O1997">
        <f>IFERROR(PERCENTRANK(I:I,I1997),0)</f>
        <v/>
      </c>
      <c r="P1997">
        <f>IFERROR(1 - PERCENTRANK(J:J,J1997),0)</f>
        <v/>
      </c>
      <c r="Q1997">
        <f>IFERROR(PERCENTRANK(K:K,K1997),0)</f>
        <v/>
      </c>
      <c r="R1997">
        <f>L1997*weight1+M1997*weight2+N1997*weight3+O1997*weight4+P1997*weight5+Q1997*weight6</f>
        <v/>
      </c>
    </row>
    <row r="1998" spans="1:18">
      <c r="A1998">
        <f>RANK(R1998,R:R)</f>
        <v/>
      </c>
      <c r="B1998" t="s">
        <v>22177</v>
      </c>
      <c r="C1998">
        <f>VLOOKUP(B1998,'Input - companies list'!B:L,2,FALSE)</f>
        <v/>
      </c>
      <c r="D1998">
        <f>VLOOKUP(B1998,'Input - companies list'!B:L,11,FALSE)</f>
        <v/>
      </c>
      <c r="E1998">
        <f>VLOOKUP(B1998,'Input - companies list'!B:E,4,FALSE)</f>
        <v/>
      </c>
      <c r="F1998">
        <f>SUMIFS('Input - target event report'!H:H,'Input - target event report'!B:B,B1998,'Input - target event report'!D:D, "Private Investment")</f>
        <v/>
      </c>
      <c r="G1998">
        <f>IF(I1998&lt;2, "N/A", (MAXIFS('Input - target event report'!E:E,'Input - target event report'!B:B,B:B,'Input - target event report'!D:D,"Private Investment")-MINIFS('Input - target event report'!E:E,'Input - target event report'!B:B,B:B,'Input - target event report'!D:D,"Private Investment"))/(I1998-1))</f>
        <v/>
      </c>
      <c r="H1998">
        <f>IF(MAXIFS('Input - target event report'!E:E,'Input - target event report'!B:B,B:B,'Input - target event report'!D:D,"Private Investment") = 0, "N/A", TODAY() - MAXIFS('Input - target event report'!E:E,'Input - target event report'!B:B,B:B,'Input - target event report'!D:D,"Private Investment"))</f>
        <v/>
      </c>
      <c r="I1998">
        <f>COUNTIFS('Input - target event report'!B:B,B1998,'Input - target event report'!D:D, "Private Investment")</f>
        <v/>
      </c>
      <c r="J1998">
        <f>INDEX('Input - companies list'!$1:$10000,MATCH(B1998,'Input - companies list'!B:B,0),MATCH("Flow",'Input - companies list'!$1:$1,0 ))</f>
        <v/>
      </c>
      <c r="K1998">
        <f>INDEX('Input - companies list'!$1:$10000,MATCH(B1998,'Input - companies list'!B:B,0),MATCH("Inter-Cluster Connectivity",'Input - companies list'!$1:$1,0 ))</f>
        <v/>
      </c>
      <c r="L1998">
        <f>IFERROR(PERCENTRANK(F:F,F1998),0)</f>
        <v/>
      </c>
      <c r="M1998">
        <f>IFERROR(1 - PERCENTRANK(G:G,G1998),0)</f>
        <v/>
      </c>
      <c r="N1998">
        <f>IFERROR(1 - PERCENTRANK(H:H,H1998),0)</f>
        <v/>
      </c>
      <c r="O1998">
        <f>IFERROR(PERCENTRANK(I:I,I1998),0)</f>
        <v/>
      </c>
      <c r="P1998">
        <f>IFERROR(1 - PERCENTRANK(J:J,J1998),0)</f>
        <v/>
      </c>
      <c r="Q1998">
        <f>IFERROR(PERCENTRANK(K:K,K1998),0)</f>
        <v/>
      </c>
      <c r="R1998">
        <f>L1998*weight1+M1998*weight2+N1998*weight3+O1998*weight4+P1998*weight5+Q1998*weight6</f>
        <v/>
      </c>
    </row>
    <row r="1999" spans="1:18">
      <c r="A1999">
        <f>RANK(R1999,R:R)</f>
        <v/>
      </c>
      <c r="B1999" t="s">
        <v>22187</v>
      </c>
      <c r="C1999">
        <f>VLOOKUP(B1999,'Input - companies list'!B:L,2,FALSE)</f>
        <v/>
      </c>
      <c r="D1999">
        <f>VLOOKUP(B1999,'Input - companies list'!B:L,11,FALSE)</f>
        <v/>
      </c>
      <c r="E1999">
        <f>VLOOKUP(B1999,'Input - companies list'!B:E,4,FALSE)</f>
        <v/>
      </c>
      <c r="F1999">
        <f>SUMIFS('Input - target event report'!H:H,'Input - target event report'!B:B,B1999,'Input - target event report'!D:D, "Private Investment")</f>
        <v/>
      </c>
      <c r="G1999">
        <f>IF(I1999&lt;2, "N/A", (MAXIFS('Input - target event report'!E:E,'Input - target event report'!B:B,B:B,'Input - target event report'!D:D,"Private Investment")-MINIFS('Input - target event report'!E:E,'Input - target event report'!B:B,B:B,'Input - target event report'!D:D,"Private Investment"))/(I1999-1))</f>
        <v/>
      </c>
      <c r="H1999">
        <f>IF(MAXIFS('Input - target event report'!E:E,'Input - target event report'!B:B,B:B,'Input - target event report'!D:D,"Private Investment") = 0, "N/A", TODAY() - MAXIFS('Input - target event report'!E:E,'Input - target event report'!B:B,B:B,'Input - target event report'!D:D,"Private Investment"))</f>
        <v/>
      </c>
      <c r="I1999">
        <f>COUNTIFS('Input - target event report'!B:B,B1999,'Input - target event report'!D:D, "Private Investment")</f>
        <v/>
      </c>
      <c r="J1999">
        <f>INDEX('Input - companies list'!$1:$10000,MATCH(B1999,'Input - companies list'!B:B,0),MATCH("Flow",'Input - companies list'!$1:$1,0 ))</f>
        <v/>
      </c>
      <c r="K1999">
        <f>INDEX('Input - companies list'!$1:$10000,MATCH(B1999,'Input - companies list'!B:B,0),MATCH("Inter-Cluster Connectivity",'Input - companies list'!$1:$1,0 ))</f>
        <v/>
      </c>
      <c r="L1999">
        <f>IFERROR(PERCENTRANK(F:F,F1999),0)</f>
        <v/>
      </c>
      <c r="M1999">
        <f>IFERROR(1 - PERCENTRANK(G:G,G1999),0)</f>
        <v/>
      </c>
      <c r="N1999">
        <f>IFERROR(1 - PERCENTRANK(H:H,H1999),0)</f>
        <v/>
      </c>
      <c r="O1999">
        <f>IFERROR(PERCENTRANK(I:I,I1999),0)</f>
        <v/>
      </c>
      <c r="P1999">
        <f>IFERROR(1 - PERCENTRANK(J:J,J1999),0)</f>
        <v/>
      </c>
      <c r="Q1999">
        <f>IFERROR(PERCENTRANK(K:K,K1999),0)</f>
        <v/>
      </c>
      <c r="R1999">
        <f>L1999*weight1+M1999*weight2+N1999*weight3+O1999*weight4+P1999*weight5+Q1999*weight6</f>
        <v/>
      </c>
    </row>
    <row r="2000" spans="1:18">
      <c r="A2000">
        <f>RANK(R2000,R:R)</f>
        <v/>
      </c>
      <c r="B2000" t="s">
        <v>22198</v>
      </c>
      <c r="C2000">
        <f>VLOOKUP(B2000,'Input - companies list'!B:L,2,FALSE)</f>
        <v/>
      </c>
      <c r="D2000">
        <f>VLOOKUP(B2000,'Input - companies list'!B:L,11,FALSE)</f>
        <v/>
      </c>
      <c r="E2000">
        <f>VLOOKUP(B2000,'Input - companies list'!B:E,4,FALSE)</f>
        <v/>
      </c>
      <c r="F2000">
        <f>SUMIFS('Input - target event report'!H:H,'Input - target event report'!B:B,B2000,'Input - target event report'!D:D, "Private Investment")</f>
        <v/>
      </c>
      <c r="G2000">
        <f>IF(I2000&lt;2, "N/A", (MAXIFS('Input - target event report'!E:E,'Input - target event report'!B:B,B:B,'Input - target event report'!D:D,"Private Investment")-MINIFS('Input - target event report'!E:E,'Input - target event report'!B:B,B:B,'Input - target event report'!D:D,"Private Investment"))/(I2000-1))</f>
        <v/>
      </c>
      <c r="H2000">
        <f>IF(MAXIFS('Input - target event report'!E:E,'Input - target event report'!B:B,B:B,'Input - target event report'!D:D,"Private Investment") = 0, "N/A", TODAY() - MAXIFS('Input - target event report'!E:E,'Input - target event report'!B:B,B:B,'Input - target event report'!D:D,"Private Investment"))</f>
        <v/>
      </c>
      <c r="I2000">
        <f>COUNTIFS('Input - target event report'!B:B,B2000,'Input - target event report'!D:D, "Private Investment")</f>
        <v/>
      </c>
      <c r="J2000">
        <f>INDEX('Input - companies list'!$1:$10000,MATCH(B2000,'Input - companies list'!B:B,0),MATCH("Flow",'Input - companies list'!$1:$1,0 ))</f>
        <v/>
      </c>
      <c r="K2000">
        <f>INDEX('Input - companies list'!$1:$10000,MATCH(B2000,'Input - companies list'!B:B,0),MATCH("Inter-Cluster Connectivity",'Input - companies list'!$1:$1,0 ))</f>
        <v/>
      </c>
      <c r="L2000">
        <f>IFERROR(PERCENTRANK(F:F,F2000),0)</f>
        <v/>
      </c>
      <c r="M2000">
        <f>IFERROR(1 - PERCENTRANK(G:G,G2000),0)</f>
        <v/>
      </c>
      <c r="N2000">
        <f>IFERROR(1 - PERCENTRANK(H:H,H2000),0)</f>
        <v/>
      </c>
      <c r="O2000">
        <f>IFERROR(PERCENTRANK(I:I,I2000),0)</f>
        <v/>
      </c>
      <c r="P2000">
        <f>IFERROR(1 - PERCENTRANK(J:J,J2000),0)</f>
        <v/>
      </c>
      <c r="Q2000">
        <f>IFERROR(PERCENTRANK(K:K,K2000),0)</f>
        <v/>
      </c>
      <c r="R2000">
        <f>L2000*weight1+M2000*weight2+N2000*weight3+O2000*weight4+P2000*weight5+Q2000*weight6</f>
        <v/>
      </c>
    </row>
    <row r="2001" spans="1:18">
      <c r="A2001">
        <f>RANK(R2001,R:R)</f>
        <v/>
      </c>
      <c r="B2001" t="s">
        <v>22207</v>
      </c>
      <c r="C2001">
        <f>VLOOKUP(B2001,'Input - companies list'!B:L,2,FALSE)</f>
        <v/>
      </c>
      <c r="D2001">
        <f>VLOOKUP(B2001,'Input - companies list'!B:L,11,FALSE)</f>
        <v/>
      </c>
      <c r="E2001">
        <f>VLOOKUP(B2001,'Input - companies list'!B:E,4,FALSE)</f>
        <v/>
      </c>
      <c r="F2001">
        <f>SUMIFS('Input - target event report'!H:H,'Input - target event report'!B:B,B2001,'Input - target event report'!D:D, "Private Investment")</f>
        <v/>
      </c>
      <c r="G2001">
        <f>IF(I2001&lt;2, "N/A", (MAXIFS('Input - target event report'!E:E,'Input - target event report'!B:B,B:B,'Input - target event report'!D:D,"Private Investment")-MINIFS('Input - target event report'!E:E,'Input - target event report'!B:B,B:B,'Input - target event report'!D:D,"Private Investment"))/(I2001-1))</f>
        <v/>
      </c>
      <c r="H2001">
        <f>IF(MAXIFS('Input - target event report'!E:E,'Input - target event report'!B:B,B:B,'Input - target event report'!D:D,"Private Investment") = 0, "N/A", TODAY() - MAXIFS('Input - target event report'!E:E,'Input - target event report'!B:B,B:B,'Input - target event report'!D:D,"Private Investment"))</f>
        <v/>
      </c>
      <c r="I2001">
        <f>COUNTIFS('Input - target event report'!B:B,B2001,'Input - target event report'!D:D, "Private Investment")</f>
        <v/>
      </c>
      <c r="J2001">
        <f>INDEX('Input - companies list'!$1:$10000,MATCH(B2001,'Input - companies list'!B:B,0),MATCH("Flow",'Input - companies list'!$1:$1,0 ))</f>
        <v/>
      </c>
      <c r="K2001">
        <f>INDEX('Input - companies list'!$1:$10000,MATCH(B2001,'Input - companies list'!B:B,0),MATCH("Inter-Cluster Connectivity",'Input - companies list'!$1:$1,0 ))</f>
        <v/>
      </c>
      <c r="L2001">
        <f>IFERROR(PERCENTRANK(F:F,F2001),0)</f>
        <v/>
      </c>
      <c r="M2001">
        <f>IFERROR(1 - PERCENTRANK(G:G,G2001),0)</f>
        <v/>
      </c>
      <c r="N2001">
        <f>IFERROR(1 - PERCENTRANK(H:H,H2001),0)</f>
        <v/>
      </c>
      <c r="O2001">
        <f>IFERROR(PERCENTRANK(I:I,I2001),0)</f>
        <v/>
      </c>
      <c r="P2001">
        <f>IFERROR(1 - PERCENTRANK(J:J,J2001),0)</f>
        <v/>
      </c>
      <c r="Q2001">
        <f>IFERROR(PERCENTRANK(K:K,K2001),0)</f>
        <v/>
      </c>
      <c r="R2001">
        <f>L2001*weight1+M2001*weight2+N2001*weight3+O2001*weight4+P2001*weight5+Q2001*weight6</f>
        <v/>
      </c>
    </row>
    <row r="2002" spans="1:18">
      <c r="A2002">
        <f>RANK(R2002,R:R)</f>
        <v/>
      </c>
      <c r="B2002" t="s">
        <v>22216</v>
      </c>
      <c r="C2002">
        <f>VLOOKUP(B2002,'Input - companies list'!B:L,2,FALSE)</f>
        <v/>
      </c>
      <c r="D2002">
        <f>VLOOKUP(B2002,'Input - companies list'!B:L,11,FALSE)</f>
        <v/>
      </c>
      <c r="E2002">
        <f>VLOOKUP(B2002,'Input - companies list'!B:E,4,FALSE)</f>
        <v/>
      </c>
      <c r="F2002">
        <f>SUMIFS('Input - target event report'!H:H,'Input - target event report'!B:B,B2002,'Input - target event report'!D:D, "Private Investment")</f>
        <v/>
      </c>
      <c r="G2002">
        <f>IF(I2002&lt;2, "N/A", (MAXIFS('Input - target event report'!E:E,'Input - target event report'!B:B,B:B,'Input - target event report'!D:D,"Private Investment")-MINIFS('Input - target event report'!E:E,'Input - target event report'!B:B,B:B,'Input - target event report'!D:D,"Private Investment"))/(I2002-1))</f>
        <v/>
      </c>
      <c r="H2002">
        <f>IF(MAXIFS('Input - target event report'!E:E,'Input - target event report'!B:B,B:B,'Input - target event report'!D:D,"Private Investment") = 0, "N/A", TODAY() - MAXIFS('Input - target event report'!E:E,'Input - target event report'!B:B,B:B,'Input - target event report'!D:D,"Private Investment"))</f>
        <v/>
      </c>
      <c r="I2002">
        <f>COUNTIFS('Input - target event report'!B:B,B2002,'Input - target event report'!D:D, "Private Investment")</f>
        <v/>
      </c>
      <c r="J2002">
        <f>INDEX('Input - companies list'!$1:$10000,MATCH(B2002,'Input - companies list'!B:B,0),MATCH("Flow",'Input - companies list'!$1:$1,0 ))</f>
        <v/>
      </c>
      <c r="K2002">
        <f>INDEX('Input - companies list'!$1:$10000,MATCH(B2002,'Input - companies list'!B:B,0),MATCH("Inter-Cluster Connectivity",'Input - companies list'!$1:$1,0 ))</f>
        <v/>
      </c>
      <c r="L2002">
        <f>IFERROR(PERCENTRANK(F:F,F2002),0)</f>
        <v/>
      </c>
      <c r="M2002">
        <f>IFERROR(1 - PERCENTRANK(G:G,G2002),0)</f>
        <v/>
      </c>
      <c r="N2002">
        <f>IFERROR(1 - PERCENTRANK(H:H,H2002),0)</f>
        <v/>
      </c>
      <c r="O2002">
        <f>IFERROR(PERCENTRANK(I:I,I2002),0)</f>
        <v/>
      </c>
      <c r="P2002">
        <f>IFERROR(1 - PERCENTRANK(J:J,J2002),0)</f>
        <v/>
      </c>
      <c r="Q2002">
        <f>IFERROR(PERCENTRANK(K:K,K2002),0)</f>
        <v/>
      </c>
      <c r="R2002">
        <f>L2002*weight1+M2002*weight2+N2002*weight3+O2002*weight4+P2002*weight5+Q2002*weight6</f>
        <v/>
      </c>
    </row>
    <row r="2003" spans="1:18">
      <c r="A2003">
        <f>RANK(R2003,R:R)</f>
        <v/>
      </c>
      <c r="B2003" t="s">
        <v>22227</v>
      </c>
      <c r="C2003">
        <f>VLOOKUP(B2003,'Input - companies list'!B:L,2,FALSE)</f>
        <v/>
      </c>
      <c r="D2003">
        <f>VLOOKUP(B2003,'Input - companies list'!B:L,11,FALSE)</f>
        <v/>
      </c>
      <c r="E2003">
        <f>VLOOKUP(B2003,'Input - companies list'!B:E,4,FALSE)</f>
        <v/>
      </c>
      <c r="F2003">
        <f>SUMIFS('Input - target event report'!H:H,'Input - target event report'!B:B,B2003,'Input - target event report'!D:D, "Private Investment")</f>
        <v/>
      </c>
      <c r="G2003">
        <f>IF(I2003&lt;2, "N/A", (MAXIFS('Input - target event report'!E:E,'Input - target event report'!B:B,B:B,'Input - target event report'!D:D,"Private Investment")-MINIFS('Input - target event report'!E:E,'Input - target event report'!B:B,B:B,'Input - target event report'!D:D,"Private Investment"))/(I2003-1))</f>
        <v/>
      </c>
      <c r="H2003">
        <f>IF(MAXIFS('Input - target event report'!E:E,'Input - target event report'!B:B,B:B,'Input - target event report'!D:D,"Private Investment") = 0, "N/A", TODAY() - MAXIFS('Input - target event report'!E:E,'Input - target event report'!B:B,B:B,'Input - target event report'!D:D,"Private Investment"))</f>
        <v/>
      </c>
      <c r="I2003">
        <f>COUNTIFS('Input - target event report'!B:B,B2003,'Input - target event report'!D:D, "Private Investment")</f>
        <v/>
      </c>
      <c r="J2003">
        <f>INDEX('Input - companies list'!$1:$10000,MATCH(B2003,'Input - companies list'!B:B,0),MATCH("Flow",'Input - companies list'!$1:$1,0 ))</f>
        <v/>
      </c>
      <c r="K2003">
        <f>INDEX('Input - companies list'!$1:$10000,MATCH(B2003,'Input - companies list'!B:B,0),MATCH("Inter-Cluster Connectivity",'Input - companies list'!$1:$1,0 ))</f>
        <v/>
      </c>
      <c r="L2003">
        <f>IFERROR(PERCENTRANK(F:F,F2003),0)</f>
        <v/>
      </c>
      <c r="M2003">
        <f>IFERROR(1 - PERCENTRANK(G:G,G2003),0)</f>
        <v/>
      </c>
      <c r="N2003">
        <f>IFERROR(1 - PERCENTRANK(H:H,H2003),0)</f>
        <v/>
      </c>
      <c r="O2003">
        <f>IFERROR(PERCENTRANK(I:I,I2003),0)</f>
        <v/>
      </c>
      <c r="P2003">
        <f>IFERROR(1 - PERCENTRANK(J:J,J2003),0)</f>
        <v/>
      </c>
      <c r="Q2003">
        <f>IFERROR(PERCENTRANK(K:K,K2003),0)</f>
        <v/>
      </c>
      <c r="R2003">
        <f>L2003*weight1+M2003*weight2+N2003*weight3+O2003*weight4+P2003*weight5+Q2003*weight6</f>
        <v/>
      </c>
    </row>
    <row r="2004" spans="1:18">
      <c r="A2004">
        <f>RANK(R2004,R:R)</f>
        <v/>
      </c>
      <c r="B2004" t="s">
        <v>22237</v>
      </c>
      <c r="C2004">
        <f>VLOOKUP(B2004,'Input - companies list'!B:L,2,FALSE)</f>
        <v/>
      </c>
      <c r="D2004">
        <f>VLOOKUP(B2004,'Input - companies list'!B:L,11,FALSE)</f>
        <v/>
      </c>
      <c r="E2004">
        <f>VLOOKUP(B2004,'Input - companies list'!B:E,4,FALSE)</f>
        <v/>
      </c>
      <c r="F2004">
        <f>SUMIFS('Input - target event report'!H:H,'Input - target event report'!B:B,B2004,'Input - target event report'!D:D, "Private Investment")</f>
        <v/>
      </c>
      <c r="G2004">
        <f>IF(I2004&lt;2, "N/A", (MAXIFS('Input - target event report'!E:E,'Input - target event report'!B:B,B:B,'Input - target event report'!D:D,"Private Investment")-MINIFS('Input - target event report'!E:E,'Input - target event report'!B:B,B:B,'Input - target event report'!D:D,"Private Investment"))/(I2004-1))</f>
        <v/>
      </c>
      <c r="H2004">
        <f>IF(MAXIFS('Input - target event report'!E:E,'Input - target event report'!B:B,B:B,'Input - target event report'!D:D,"Private Investment") = 0, "N/A", TODAY() - MAXIFS('Input - target event report'!E:E,'Input - target event report'!B:B,B:B,'Input - target event report'!D:D,"Private Investment"))</f>
        <v/>
      </c>
      <c r="I2004">
        <f>COUNTIFS('Input - target event report'!B:B,B2004,'Input - target event report'!D:D, "Private Investment")</f>
        <v/>
      </c>
      <c r="J2004">
        <f>INDEX('Input - companies list'!$1:$10000,MATCH(B2004,'Input - companies list'!B:B,0),MATCH("Flow",'Input - companies list'!$1:$1,0 ))</f>
        <v/>
      </c>
      <c r="K2004">
        <f>INDEX('Input - companies list'!$1:$10000,MATCH(B2004,'Input - companies list'!B:B,0),MATCH("Inter-Cluster Connectivity",'Input - companies list'!$1:$1,0 ))</f>
        <v/>
      </c>
      <c r="L2004">
        <f>IFERROR(PERCENTRANK(F:F,F2004),0)</f>
        <v/>
      </c>
      <c r="M2004">
        <f>IFERROR(1 - PERCENTRANK(G:G,G2004),0)</f>
        <v/>
      </c>
      <c r="N2004">
        <f>IFERROR(1 - PERCENTRANK(H:H,H2004),0)</f>
        <v/>
      </c>
      <c r="O2004">
        <f>IFERROR(PERCENTRANK(I:I,I2004),0)</f>
        <v/>
      </c>
      <c r="P2004">
        <f>IFERROR(1 - PERCENTRANK(J:J,J2004),0)</f>
        <v/>
      </c>
      <c r="Q2004">
        <f>IFERROR(PERCENTRANK(K:K,K2004),0)</f>
        <v/>
      </c>
      <c r="R2004">
        <f>L2004*weight1+M2004*weight2+N2004*weight3+O2004*weight4+P2004*weight5+Q2004*weight6</f>
        <v/>
      </c>
    </row>
    <row r="2005" spans="1:18">
      <c r="A2005">
        <f>RANK(R2005,R:R)</f>
        <v/>
      </c>
      <c r="B2005" t="s">
        <v>22245</v>
      </c>
      <c r="C2005">
        <f>VLOOKUP(B2005,'Input - companies list'!B:L,2,FALSE)</f>
        <v/>
      </c>
      <c r="D2005">
        <f>VLOOKUP(B2005,'Input - companies list'!B:L,11,FALSE)</f>
        <v/>
      </c>
      <c r="E2005">
        <f>VLOOKUP(B2005,'Input - companies list'!B:E,4,FALSE)</f>
        <v/>
      </c>
      <c r="F2005">
        <f>SUMIFS('Input - target event report'!H:H,'Input - target event report'!B:B,B2005,'Input - target event report'!D:D, "Private Investment")</f>
        <v/>
      </c>
      <c r="G2005">
        <f>IF(I2005&lt;2, "N/A", (MAXIFS('Input - target event report'!E:E,'Input - target event report'!B:B,B:B,'Input - target event report'!D:D,"Private Investment")-MINIFS('Input - target event report'!E:E,'Input - target event report'!B:B,B:B,'Input - target event report'!D:D,"Private Investment"))/(I2005-1))</f>
        <v/>
      </c>
      <c r="H2005">
        <f>IF(MAXIFS('Input - target event report'!E:E,'Input - target event report'!B:B,B:B,'Input - target event report'!D:D,"Private Investment") = 0, "N/A", TODAY() - MAXIFS('Input - target event report'!E:E,'Input - target event report'!B:B,B:B,'Input - target event report'!D:D,"Private Investment"))</f>
        <v/>
      </c>
      <c r="I2005">
        <f>COUNTIFS('Input - target event report'!B:B,B2005,'Input - target event report'!D:D, "Private Investment")</f>
        <v/>
      </c>
      <c r="J2005">
        <f>INDEX('Input - companies list'!$1:$10000,MATCH(B2005,'Input - companies list'!B:B,0),MATCH("Flow",'Input - companies list'!$1:$1,0 ))</f>
        <v/>
      </c>
      <c r="K2005">
        <f>INDEX('Input - companies list'!$1:$10000,MATCH(B2005,'Input - companies list'!B:B,0),MATCH("Inter-Cluster Connectivity",'Input - companies list'!$1:$1,0 ))</f>
        <v/>
      </c>
      <c r="L2005">
        <f>IFERROR(PERCENTRANK(F:F,F2005),0)</f>
        <v/>
      </c>
      <c r="M2005">
        <f>IFERROR(1 - PERCENTRANK(G:G,G2005),0)</f>
        <v/>
      </c>
      <c r="N2005">
        <f>IFERROR(1 - PERCENTRANK(H:H,H2005),0)</f>
        <v/>
      </c>
      <c r="O2005">
        <f>IFERROR(PERCENTRANK(I:I,I2005),0)</f>
        <v/>
      </c>
      <c r="P2005">
        <f>IFERROR(1 - PERCENTRANK(J:J,J2005),0)</f>
        <v/>
      </c>
      <c r="Q2005">
        <f>IFERROR(PERCENTRANK(K:K,K2005),0)</f>
        <v/>
      </c>
      <c r="R2005">
        <f>L2005*weight1+M2005*weight2+N2005*weight3+O2005*weight4+P2005*weight5+Q2005*weight6</f>
        <v/>
      </c>
    </row>
    <row r="2006" spans="1:18">
      <c r="A2006">
        <f>RANK(R2006,R:R)</f>
        <v/>
      </c>
      <c r="B2006" t="s">
        <v>22254</v>
      </c>
      <c r="C2006">
        <f>VLOOKUP(B2006,'Input - companies list'!B:L,2,FALSE)</f>
        <v/>
      </c>
      <c r="D2006">
        <f>VLOOKUP(B2006,'Input - companies list'!B:L,11,FALSE)</f>
        <v/>
      </c>
      <c r="E2006">
        <f>VLOOKUP(B2006,'Input - companies list'!B:E,4,FALSE)</f>
        <v/>
      </c>
      <c r="F2006">
        <f>SUMIFS('Input - target event report'!H:H,'Input - target event report'!B:B,B2006,'Input - target event report'!D:D, "Private Investment")</f>
        <v/>
      </c>
      <c r="G2006">
        <f>IF(I2006&lt;2, "N/A", (MAXIFS('Input - target event report'!E:E,'Input - target event report'!B:B,B:B,'Input - target event report'!D:D,"Private Investment")-MINIFS('Input - target event report'!E:E,'Input - target event report'!B:B,B:B,'Input - target event report'!D:D,"Private Investment"))/(I2006-1))</f>
        <v/>
      </c>
      <c r="H2006">
        <f>IF(MAXIFS('Input - target event report'!E:E,'Input - target event report'!B:B,B:B,'Input - target event report'!D:D,"Private Investment") = 0, "N/A", TODAY() - MAXIFS('Input - target event report'!E:E,'Input - target event report'!B:B,B:B,'Input - target event report'!D:D,"Private Investment"))</f>
        <v/>
      </c>
      <c r="I2006">
        <f>COUNTIFS('Input - target event report'!B:B,B2006,'Input - target event report'!D:D, "Private Investment")</f>
        <v/>
      </c>
      <c r="J2006">
        <f>INDEX('Input - companies list'!$1:$10000,MATCH(B2006,'Input - companies list'!B:B,0),MATCH("Flow",'Input - companies list'!$1:$1,0 ))</f>
        <v/>
      </c>
      <c r="K2006">
        <f>INDEX('Input - companies list'!$1:$10000,MATCH(B2006,'Input - companies list'!B:B,0),MATCH("Inter-Cluster Connectivity",'Input - companies list'!$1:$1,0 ))</f>
        <v/>
      </c>
      <c r="L2006">
        <f>IFERROR(PERCENTRANK(F:F,F2006),0)</f>
        <v/>
      </c>
      <c r="M2006">
        <f>IFERROR(1 - PERCENTRANK(G:G,G2006),0)</f>
        <v/>
      </c>
      <c r="N2006">
        <f>IFERROR(1 - PERCENTRANK(H:H,H2006),0)</f>
        <v/>
      </c>
      <c r="O2006">
        <f>IFERROR(PERCENTRANK(I:I,I2006),0)</f>
        <v/>
      </c>
      <c r="P2006">
        <f>IFERROR(1 - PERCENTRANK(J:J,J2006),0)</f>
        <v/>
      </c>
      <c r="Q2006">
        <f>IFERROR(PERCENTRANK(K:K,K2006),0)</f>
        <v/>
      </c>
      <c r="R2006">
        <f>L2006*weight1+M2006*weight2+N2006*weight3+O2006*weight4+P2006*weight5+Q2006*weight6</f>
        <v/>
      </c>
    </row>
    <row r="2007" spans="1:18">
      <c r="A2007">
        <f>RANK(R2007,R:R)</f>
        <v/>
      </c>
      <c r="B2007" t="s">
        <v>22264</v>
      </c>
      <c r="C2007">
        <f>VLOOKUP(B2007,'Input - companies list'!B:L,2,FALSE)</f>
        <v/>
      </c>
      <c r="D2007">
        <f>VLOOKUP(B2007,'Input - companies list'!B:L,11,FALSE)</f>
        <v/>
      </c>
      <c r="E2007">
        <f>VLOOKUP(B2007,'Input - companies list'!B:E,4,FALSE)</f>
        <v/>
      </c>
      <c r="F2007">
        <f>SUMIFS('Input - target event report'!H:H,'Input - target event report'!B:B,B2007,'Input - target event report'!D:D, "Private Investment")</f>
        <v/>
      </c>
      <c r="G2007">
        <f>IF(I2007&lt;2, "N/A", (MAXIFS('Input - target event report'!E:E,'Input - target event report'!B:B,B:B,'Input - target event report'!D:D,"Private Investment")-MINIFS('Input - target event report'!E:E,'Input - target event report'!B:B,B:B,'Input - target event report'!D:D,"Private Investment"))/(I2007-1))</f>
        <v/>
      </c>
      <c r="H2007">
        <f>IF(MAXIFS('Input - target event report'!E:E,'Input - target event report'!B:B,B:B,'Input - target event report'!D:D,"Private Investment") = 0, "N/A", TODAY() - MAXIFS('Input - target event report'!E:E,'Input - target event report'!B:B,B:B,'Input - target event report'!D:D,"Private Investment"))</f>
        <v/>
      </c>
      <c r="I2007">
        <f>COUNTIFS('Input - target event report'!B:B,B2007,'Input - target event report'!D:D, "Private Investment")</f>
        <v/>
      </c>
      <c r="J2007">
        <f>INDEX('Input - companies list'!$1:$10000,MATCH(B2007,'Input - companies list'!B:B,0),MATCH("Flow",'Input - companies list'!$1:$1,0 ))</f>
        <v/>
      </c>
      <c r="K2007">
        <f>INDEX('Input - companies list'!$1:$10000,MATCH(B2007,'Input - companies list'!B:B,0),MATCH("Inter-Cluster Connectivity",'Input - companies list'!$1:$1,0 ))</f>
        <v/>
      </c>
      <c r="L2007">
        <f>IFERROR(PERCENTRANK(F:F,F2007),0)</f>
        <v/>
      </c>
      <c r="M2007">
        <f>IFERROR(1 - PERCENTRANK(G:G,G2007),0)</f>
        <v/>
      </c>
      <c r="N2007">
        <f>IFERROR(1 - PERCENTRANK(H:H,H2007),0)</f>
        <v/>
      </c>
      <c r="O2007">
        <f>IFERROR(PERCENTRANK(I:I,I2007),0)</f>
        <v/>
      </c>
      <c r="P2007">
        <f>IFERROR(1 - PERCENTRANK(J:J,J2007),0)</f>
        <v/>
      </c>
      <c r="Q2007">
        <f>IFERROR(PERCENTRANK(K:K,K2007),0)</f>
        <v/>
      </c>
      <c r="R2007">
        <f>L2007*weight1+M2007*weight2+N2007*weight3+O2007*weight4+P2007*weight5+Q2007*weight6</f>
        <v/>
      </c>
    </row>
    <row r="2008" spans="1:18">
      <c r="A2008">
        <f>RANK(R2008,R:R)</f>
        <v/>
      </c>
      <c r="B2008" t="s">
        <v>22273</v>
      </c>
      <c r="C2008">
        <f>VLOOKUP(B2008,'Input - companies list'!B:L,2,FALSE)</f>
        <v/>
      </c>
      <c r="D2008">
        <f>VLOOKUP(B2008,'Input - companies list'!B:L,11,FALSE)</f>
        <v/>
      </c>
      <c r="E2008">
        <f>VLOOKUP(B2008,'Input - companies list'!B:E,4,FALSE)</f>
        <v/>
      </c>
      <c r="F2008">
        <f>SUMIFS('Input - target event report'!H:H,'Input - target event report'!B:B,B2008,'Input - target event report'!D:D, "Private Investment")</f>
        <v/>
      </c>
      <c r="G2008">
        <f>IF(I2008&lt;2, "N/A", (MAXIFS('Input - target event report'!E:E,'Input - target event report'!B:B,B:B,'Input - target event report'!D:D,"Private Investment")-MINIFS('Input - target event report'!E:E,'Input - target event report'!B:B,B:B,'Input - target event report'!D:D,"Private Investment"))/(I2008-1))</f>
        <v/>
      </c>
      <c r="H2008">
        <f>IF(MAXIFS('Input - target event report'!E:E,'Input - target event report'!B:B,B:B,'Input - target event report'!D:D,"Private Investment") = 0, "N/A", TODAY() - MAXIFS('Input - target event report'!E:E,'Input - target event report'!B:B,B:B,'Input - target event report'!D:D,"Private Investment"))</f>
        <v/>
      </c>
      <c r="I2008">
        <f>COUNTIFS('Input - target event report'!B:B,B2008,'Input - target event report'!D:D, "Private Investment")</f>
        <v/>
      </c>
      <c r="J2008">
        <f>INDEX('Input - companies list'!$1:$10000,MATCH(B2008,'Input - companies list'!B:B,0),MATCH("Flow",'Input - companies list'!$1:$1,0 ))</f>
        <v/>
      </c>
      <c r="K2008">
        <f>INDEX('Input - companies list'!$1:$10000,MATCH(B2008,'Input - companies list'!B:B,0),MATCH("Inter-Cluster Connectivity",'Input - companies list'!$1:$1,0 ))</f>
        <v/>
      </c>
      <c r="L2008">
        <f>IFERROR(PERCENTRANK(F:F,F2008),0)</f>
        <v/>
      </c>
      <c r="M2008">
        <f>IFERROR(1 - PERCENTRANK(G:G,G2008),0)</f>
        <v/>
      </c>
      <c r="N2008">
        <f>IFERROR(1 - PERCENTRANK(H:H,H2008),0)</f>
        <v/>
      </c>
      <c r="O2008">
        <f>IFERROR(PERCENTRANK(I:I,I2008),0)</f>
        <v/>
      </c>
      <c r="P2008">
        <f>IFERROR(1 - PERCENTRANK(J:J,J2008),0)</f>
        <v/>
      </c>
      <c r="Q2008">
        <f>IFERROR(PERCENTRANK(K:K,K2008),0)</f>
        <v/>
      </c>
      <c r="R2008">
        <f>L2008*weight1+M2008*weight2+N2008*weight3+O2008*weight4+P2008*weight5+Q2008*weight6</f>
        <v/>
      </c>
    </row>
    <row r="2009" spans="1:18">
      <c r="A2009">
        <f>RANK(R2009,R:R)</f>
        <v/>
      </c>
      <c r="B2009" t="s">
        <v>22285</v>
      </c>
      <c r="C2009">
        <f>VLOOKUP(B2009,'Input - companies list'!B:L,2,FALSE)</f>
        <v/>
      </c>
      <c r="D2009">
        <f>VLOOKUP(B2009,'Input - companies list'!B:L,11,FALSE)</f>
        <v/>
      </c>
      <c r="E2009">
        <f>VLOOKUP(B2009,'Input - companies list'!B:E,4,FALSE)</f>
        <v/>
      </c>
      <c r="F2009">
        <f>SUMIFS('Input - target event report'!H:H,'Input - target event report'!B:B,B2009,'Input - target event report'!D:D, "Private Investment")</f>
        <v/>
      </c>
      <c r="G2009">
        <f>IF(I2009&lt;2, "N/A", (MAXIFS('Input - target event report'!E:E,'Input - target event report'!B:B,B:B,'Input - target event report'!D:D,"Private Investment")-MINIFS('Input - target event report'!E:E,'Input - target event report'!B:B,B:B,'Input - target event report'!D:D,"Private Investment"))/(I2009-1))</f>
        <v/>
      </c>
      <c r="H2009">
        <f>IF(MAXIFS('Input - target event report'!E:E,'Input - target event report'!B:B,B:B,'Input - target event report'!D:D,"Private Investment") = 0, "N/A", TODAY() - MAXIFS('Input - target event report'!E:E,'Input - target event report'!B:B,B:B,'Input - target event report'!D:D,"Private Investment"))</f>
        <v/>
      </c>
      <c r="I2009">
        <f>COUNTIFS('Input - target event report'!B:B,B2009,'Input - target event report'!D:D, "Private Investment")</f>
        <v/>
      </c>
      <c r="J2009">
        <f>INDEX('Input - companies list'!$1:$10000,MATCH(B2009,'Input - companies list'!B:B,0),MATCH("Flow",'Input - companies list'!$1:$1,0 ))</f>
        <v/>
      </c>
      <c r="K2009">
        <f>INDEX('Input - companies list'!$1:$10000,MATCH(B2009,'Input - companies list'!B:B,0),MATCH("Inter-Cluster Connectivity",'Input - companies list'!$1:$1,0 ))</f>
        <v/>
      </c>
      <c r="L2009">
        <f>IFERROR(PERCENTRANK(F:F,F2009),0)</f>
        <v/>
      </c>
      <c r="M2009">
        <f>IFERROR(1 - PERCENTRANK(G:G,G2009),0)</f>
        <v/>
      </c>
      <c r="N2009">
        <f>IFERROR(1 - PERCENTRANK(H:H,H2009),0)</f>
        <v/>
      </c>
      <c r="O2009">
        <f>IFERROR(PERCENTRANK(I:I,I2009),0)</f>
        <v/>
      </c>
      <c r="P2009">
        <f>IFERROR(1 - PERCENTRANK(J:J,J2009),0)</f>
        <v/>
      </c>
      <c r="Q2009">
        <f>IFERROR(PERCENTRANK(K:K,K2009),0)</f>
        <v/>
      </c>
      <c r="R2009">
        <f>L2009*weight1+M2009*weight2+N2009*weight3+O2009*weight4+P2009*weight5+Q2009*weight6</f>
        <v/>
      </c>
    </row>
    <row r="2010" spans="1:18">
      <c r="A2010">
        <f>RANK(R2010,R:R)</f>
        <v/>
      </c>
      <c r="B2010" t="s">
        <v>22297</v>
      </c>
      <c r="C2010">
        <f>VLOOKUP(B2010,'Input - companies list'!B:L,2,FALSE)</f>
        <v/>
      </c>
      <c r="D2010">
        <f>VLOOKUP(B2010,'Input - companies list'!B:L,11,FALSE)</f>
        <v/>
      </c>
      <c r="E2010">
        <f>VLOOKUP(B2010,'Input - companies list'!B:E,4,FALSE)</f>
        <v/>
      </c>
      <c r="F2010">
        <f>SUMIFS('Input - target event report'!H:H,'Input - target event report'!B:B,B2010,'Input - target event report'!D:D, "Private Investment")</f>
        <v/>
      </c>
      <c r="G2010">
        <f>IF(I2010&lt;2, "N/A", (MAXIFS('Input - target event report'!E:E,'Input - target event report'!B:B,B:B,'Input - target event report'!D:D,"Private Investment")-MINIFS('Input - target event report'!E:E,'Input - target event report'!B:B,B:B,'Input - target event report'!D:D,"Private Investment"))/(I2010-1))</f>
        <v/>
      </c>
      <c r="H2010">
        <f>IF(MAXIFS('Input - target event report'!E:E,'Input - target event report'!B:B,B:B,'Input - target event report'!D:D,"Private Investment") = 0, "N/A", TODAY() - MAXIFS('Input - target event report'!E:E,'Input - target event report'!B:B,B:B,'Input - target event report'!D:D,"Private Investment"))</f>
        <v/>
      </c>
      <c r="I2010">
        <f>COUNTIFS('Input - target event report'!B:B,B2010,'Input - target event report'!D:D, "Private Investment")</f>
        <v/>
      </c>
      <c r="J2010">
        <f>INDEX('Input - companies list'!$1:$10000,MATCH(B2010,'Input - companies list'!B:B,0),MATCH("Flow",'Input - companies list'!$1:$1,0 ))</f>
        <v/>
      </c>
      <c r="K2010">
        <f>INDEX('Input - companies list'!$1:$10000,MATCH(B2010,'Input - companies list'!B:B,0),MATCH("Inter-Cluster Connectivity",'Input - companies list'!$1:$1,0 ))</f>
        <v/>
      </c>
      <c r="L2010">
        <f>IFERROR(PERCENTRANK(F:F,F2010),0)</f>
        <v/>
      </c>
      <c r="M2010">
        <f>IFERROR(1 - PERCENTRANK(G:G,G2010),0)</f>
        <v/>
      </c>
      <c r="N2010">
        <f>IFERROR(1 - PERCENTRANK(H:H,H2010),0)</f>
        <v/>
      </c>
      <c r="O2010">
        <f>IFERROR(PERCENTRANK(I:I,I2010),0)</f>
        <v/>
      </c>
      <c r="P2010">
        <f>IFERROR(1 - PERCENTRANK(J:J,J2010),0)</f>
        <v/>
      </c>
      <c r="Q2010">
        <f>IFERROR(PERCENTRANK(K:K,K2010),0)</f>
        <v/>
      </c>
      <c r="R2010">
        <f>L2010*weight1+M2010*weight2+N2010*weight3+O2010*weight4+P2010*weight5+Q2010*weight6</f>
        <v/>
      </c>
    </row>
    <row r="2011" spans="1:18">
      <c r="A2011">
        <f>RANK(R2011,R:R)</f>
        <v/>
      </c>
      <c r="B2011" t="s">
        <v>22307</v>
      </c>
      <c r="C2011">
        <f>VLOOKUP(B2011,'Input - companies list'!B:L,2,FALSE)</f>
        <v/>
      </c>
      <c r="D2011">
        <f>VLOOKUP(B2011,'Input - companies list'!B:L,11,FALSE)</f>
        <v/>
      </c>
      <c r="E2011">
        <f>VLOOKUP(B2011,'Input - companies list'!B:E,4,FALSE)</f>
        <v/>
      </c>
      <c r="F2011">
        <f>SUMIFS('Input - target event report'!H:H,'Input - target event report'!B:B,B2011,'Input - target event report'!D:D, "Private Investment")</f>
        <v/>
      </c>
      <c r="G2011">
        <f>IF(I2011&lt;2, "N/A", (MAXIFS('Input - target event report'!E:E,'Input - target event report'!B:B,B:B,'Input - target event report'!D:D,"Private Investment")-MINIFS('Input - target event report'!E:E,'Input - target event report'!B:B,B:B,'Input - target event report'!D:D,"Private Investment"))/(I2011-1))</f>
        <v/>
      </c>
      <c r="H2011">
        <f>IF(MAXIFS('Input - target event report'!E:E,'Input - target event report'!B:B,B:B,'Input - target event report'!D:D,"Private Investment") = 0, "N/A", TODAY() - MAXIFS('Input - target event report'!E:E,'Input - target event report'!B:B,B:B,'Input - target event report'!D:D,"Private Investment"))</f>
        <v/>
      </c>
      <c r="I2011">
        <f>COUNTIFS('Input - target event report'!B:B,B2011,'Input - target event report'!D:D, "Private Investment")</f>
        <v/>
      </c>
      <c r="J2011">
        <f>INDEX('Input - companies list'!$1:$10000,MATCH(B2011,'Input - companies list'!B:B,0),MATCH("Flow",'Input - companies list'!$1:$1,0 ))</f>
        <v/>
      </c>
      <c r="K2011">
        <f>INDEX('Input - companies list'!$1:$10000,MATCH(B2011,'Input - companies list'!B:B,0),MATCH("Inter-Cluster Connectivity",'Input - companies list'!$1:$1,0 ))</f>
        <v/>
      </c>
      <c r="L2011">
        <f>IFERROR(PERCENTRANK(F:F,F2011),0)</f>
        <v/>
      </c>
      <c r="M2011">
        <f>IFERROR(1 - PERCENTRANK(G:G,G2011),0)</f>
        <v/>
      </c>
      <c r="N2011">
        <f>IFERROR(1 - PERCENTRANK(H:H,H2011),0)</f>
        <v/>
      </c>
      <c r="O2011">
        <f>IFERROR(PERCENTRANK(I:I,I2011),0)</f>
        <v/>
      </c>
      <c r="P2011">
        <f>IFERROR(1 - PERCENTRANK(J:J,J2011),0)</f>
        <v/>
      </c>
      <c r="Q2011">
        <f>IFERROR(PERCENTRANK(K:K,K2011),0)</f>
        <v/>
      </c>
      <c r="R2011">
        <f>L2011*weight1+M2011*weight2+N2011*weight3+O2011*weight4+P2011*weight5+Q2011*weight6</f>
        <v/>
      </c>
    </row>
    <row r="2012" spans="1:18">
      <c r="A2012">
        <f>RANK(R2012,R:R)</f>
        <v/>
      </c>
      <c r="B2012" t="s">
        <v>22319</v>
      </c>
      <c r="C2012">
        <f>VLOOKUP(B2012,'Input - companies list'!B:L,2,FALSE)</f>
        <v/>
      </c>
      <c r="D2012">
        <f>VLOOKUP(B2012,'Input - companies list'!B:L,11,FALSE)</f>
        <v/>
      </c>
      <c r="E2012">
        <f>VLOOKUP(B2012,'Input - companies list'!B:E,4,FALSE)</f>
        <v/>
      </c>
      <c r="F2012">
        <f>SUMIFS('Input - target event report'!H:H,'Input - target event report'!B:B,B2012,'Input - target event report'!D:D, "Private Investment")</f>
        <v/>
      </c>
      <c r="G2012">
        <f>IF(I2012&lt;2, "N/A", (MAXIFS('Input - target event report'!E:E,'Input - target event report'!B:B,B:B,'Input - target event report'!D:D,"Private Investment")-MINIFS('Input - target event report'!E:E,'Input - target event report'!B:B,B:B,'Input - target event report'!D:D,"Private Investment"))/(I2012-1))</f>
        <v/>
      </c>
      <c r="H2012">
        <f>IF(MAXIFS('Input - target event report'!E:E,'Input - target event report'!B:B,B:B,'Input - target event report'!D:D,"Private Investment") = 0, "N/A", TODAY() - MAXIFS('Input - target event report'!E:E,'Input - target event report'!B:B,B:B,'Input - target event report'!D:D,"Private Investment"))</f>
        <v/>
      </c>
      <c r="I2012">
        <f>COUNTIFS('Input - target event report'!B:B,B2012,'Input - target event report'!D:D, "Private Investment")</f>
        <v/>
      </c>
      <c r="J2012">
        <f>INDEX('Input - companies list'!$1:$10000,MATCH(B2012,'Input - companies list'!B:B,0),MATCH("Flow",'Input - companies list'!$1:$1,0 ))</f>
        <v/>
      </c>
      <c r="K2012">
        <f>INDEX('Input - companies list'!$1:$10000,MATCH(B2012,'Input - companies list'!B:B,0),MATCH("Inter-Cluster Connectivity",'Input - companies list'!$1:$1,0 ))</f>
        <v/>
      </c>
      <c r="L2012">
        <f>IFERROR(PERCENTRANK(F:F,F2012),0)</f>
        <v/>
      </c>
      <c r="M2012">
        <f>IFERROR(1 - PERCENTRANK(G:G,G2012),0)</f>
        <v/>
      </c>
      <c r="N2012">
        <f>IFERROR(1 - PERCENTRANK(H:H,H2012),0)</f>
        <v/>
      </c>
      <c r="O2012">
        <f>IFERROR(PERCENTRANK(I:I,I2012),0)</f>
        <v/>
      </c>
      <c r="P2012">
        <f>IFERROR(1 - PERCENTRANK(J:J,J2012),0)</f>
        <v/>
      </c>
      <c r="Q2012">
        <f>IFERROR(PERCENTRANK(K:K,K2012),0)</f>
        <v/>
      </c>
      <c r="R2012">
        <f>L2012*weight1+M2012*weight2+N2012*weight3+O2012*weight4+P2012*weight5+Q2012*weight6</f>
        <v/>
      </c>
    </row>
    <row r="2013" spans="1:18">
      <c r="A2013">
        <f>RANK(R2013,R:R)</f>
        <v/>
      </c>
      <c r="B2013" t="s">
        <v>22330</v>
      </c>
      <c r="C2013">
        <f>VLOOKUP(B2013,'Input - companies list'!B:L,2,FALSE)</f>
        <v/>
      </c>
      <c r="D2013">
        <f>VLOOKUP(B2013,'Input - companies list'!B:L,11,FALSE)</f>
        <v/>
      </c>
      <c r="E2013">
        <f>VLOOKUP(B2013,'Input - companies list'!B:E,4,FALSE)</f>
        <v/>
      </c>
      <c r="F2013">
        <f>SUMIFS('Input - target event report'!H:H,'Input - target event report'!B:B,B2013,'Input - target event report'!D:D, "Private Investment")</f>
        <v/>
      </c>
      <c r="G2013">
        <f>IF(I2013&lt;2, "N/A", (MAXIFS('Input - target event report'!E:E,'Input - target event report'!B:B,B:B,'Input - target event report'!D:D,"Private Investment")-MINIFS('Input - target event report'!E:E,'Input - target event report'!B:B,B:B,'Input - target event report'!D:D,"Private Investment"))/(I2013-1))</f>
        <v/>
      </c>
      <c r="H2013">
        <f>IF(MAXIFS('Input - target event report'!E:E,'Input - target event report'!B:B,B:B,'Input - target event report'!D:D,"Private Investment") = 0, "N/A", TODAY() - MAXIFS('Input - target event report'!E:E,'Input - target event report'!B:B,B:B,'Input - target event report'!D:D,"Private Investment"))</f>
        <v/>
      </c>
      <c r="I2013">
        <f>COUNTIFS('Input - target event report'!B:B,B2013,'Input - target event report'!D:D, "Private Investment")</f>
        <v/>
      </c>
      <c r="J2013">
        <f>INDEX('Input - companies list'!$1:$10000,MATCH(B2013,'Input - companies list'!B:B,0),MATCH("Flow",'Input - companies list'!$1:$1,0 ))</f>
        <v/>
      </c>
      <c r="K2013">
        <f>INDEX('Input - companies list'!$1:$10000,MATCH(B2013,'Input - companies list'!B:B,0),MATCH("Inter-Cluster Connectivity",'Input - companies list'!$1:$1,0 ))</f>
        <v/>
      </c>
      <c r="L2013">
        <f>IFERROR(PERCENTRANK(F:F,F2013),0)</f>
        <v/>
      </c>
      <c r="M2013">
        <f>IFERROR(1 - PERCENTRANK(G:G,G2013),0)</f>
        <v/>
      </c>
      <c r="N2013">
        <f>IFERROR(1 - PERCENTRANK(H:H,H2013),0)</f>
        <v/>
      </c>
      <c r="O2013">
        <f>IFERROR(PERCENTRANK(I:I,I2013),0)</f>
        <v/>
      </c>
      <c r="P2013">
        <f>IFERROR(1 - PERCENTRANK(J:J,J2013),0)</f>
        <v/>
      </c>
      <c r="Q2013">
        <f>IFERROR(PERCENTRANK(K:K,K2013),0)</f>
        <v/>
      </c>
      <c r="R2013">
        <f>L2013*weight1+M2013*weight2+N2013*weight3+O2013*weight4+P2013*weight5+Q2013*weight6</f>
        <v/>
      </c>
    </row>
    <row r="2014" spans="1:18">
      <c r="A2014">
        <f>RANK(R2014,R:R)</f>
        <v/>
      </c>
      <c r="B2014" t="s">
        <v>22339</v>
      </c>
      <c r="C2014">
        <f>VLOOKUP(B2014,'Input - companies list'!B:L,2,FALSE)</f>
        <v/>
      </c>
      <c r="D2014">
        <f>VLOOKUP(B2014,'Input - companies list'!B:L,11,FALSE)</f>
        <v/>
      </c>
      <c r="E2014">
        <f>VLOOKUP(B2014,'Input - companies list'!B:E,4,FALSE)</f>
        <v/>
      </c>
      <c r="F2014">
        <f>SUMIFS('Input - target event report'!H:H,'Input - target event report'!B:B,B2014,'Input - target event report'!D:D, "Private Investment")</f>
        <v/>
      </c>
      <c r="G2014">
        <f>IF(I2014&lt;2, "N/A", (MAXIFS('Input - target event report'!E:E,'Input - target event report'!B:B,B:B,'Input - target event report'!D:D,"Private Investment")-MINIFS('Input - target event report'!E:E,'Input - target event report'!B:B,B:B,'Input - target event report'!D:D,"Private Investment"))/(I2014-1))</f>
        <v/>
      </c>
      <c r="H2014">
        <f>IF(MAXIFS('Input - target event report'!E:E,'Input - target event report'!B:B,B:B,'Input - target event report'!D:D,"Private Investment") = 0, "N/A", TODAY() - MAXIFS('Input - target event report'!E:E,'Input - target event report'!B:B,B:B,'Input - target event report'!D:D,"Private Investment"))</f>
        <v/>
      </c>
      <c r="I2014">
        <f>COUNTIFS('Input - target event report'!B:B,B2014,'Input - target event report'!D:D, "Private Investment")</f>
        <v/>
      </c>
      <c r="J2014">
        <f>INDEX('Input - companies list'!$1:$10000,MATCH(B2014,'Input - companies list'!B:B,0),MATCH("Flow",'Input - companies list'!$1:$1,0 ))</f>
        <v/>
      </c>
      <c r="K2014">
        <f>INDEX('Input - companies list'!$1:$10000,MATCH(B2014,'Input - companies list'!B:B,0),MATCH("Inter-Cluster Connectivity",'Input - companies list'!$1:$1,0 ))</f>
        <v/>
      </c>
      <c r="L2014">
        <f>IFERROR(PERCENTRANK(F:F,F2014),0)</f>
        <v/>
      </c>
      <c r="M2014">
        <f>IFERROR(1 - PERCENTRANK(G:G,G2014),0)</f>
        <v/>
      </c>
      <c r="N2014">
        <f>IFERROR(1 - PERCENTRANK(H:H,H2014),0)</f>
        <v/>
      </c>
      <c r="O2014">
        <f>IFERROR(PERCENTRANK(I:I,I2014),0)</f>
        <v/>
      </c>
      <c r="P2014">
        <f>IFERROR(1 - PERCENTRANK(J:J,J2014),0)</f>
        <v/>
      </c>
      <c r="Q2014">
        <f>IFERROR(PERCENTRANK(K:K,K2014),0)</f>
        <v/>
      </c>
      <c r="R2014">
        <f>L2014*weight1+M2014*weight2+N2014*weight3+O2014*weight4+P2014*weight5+Q2014*weight6</f>
        <v/>
      </c>
    </row>
    <row r="2015" spans="1:18">
      <c r="A2015">
        <f>RANK(R2015,R:R)</f>
        <v/>
      </c>
      <c r="B2015" t="s">
        <v>22349</v>
      </c>
      <c r="C2015">
        <f>VLOOKUP(B2015,'Input - companies list'!B:L,2,FALSE)</f>
        <v/>
      </c>
      <c r="D2015">
        <f>VLOOKUP(B2015,'Input - companies list'!B:L,11,FALSE)</f>
        <v/>
      </c>
      <c r="E2015">
        <f>VLOOKUP(B2015,'Input - companies list'!B:E,4,FALSE)</f>
        <v/>
      </c>
      <c r="F2015">
        <f>SUMIFS('Input - target event report'!H:H,'Input - target event report'!B:B,B2015,'Input - target event report'!D:D, "Private Investment")</f>
        <v/>
      </c>
      <c r="G2015">
        <f>IF(I2015&lt;2, "N/A", (MAXIFS('Input - target event report'!E:E,'Input - target event report'!B:B,B:B,'Input - target event report'!D:D,"Private Investment")-MINIFS('Input - target event report'!E:E,'Input - target event report'!B:B,B:B,'Input - target event report'!D:D,"Private Investment"))/(I2015-1))</f>
        <v/>
      </c>
      <c r="H2015">
        <f>IF(MAXIFS('Input - target event report'!E:E,'Input - target event report'!B:B,B:B,'Input - target event report'!D:D,"Private Investment") = 0, "N/A", TODAY() - MAXIFS('Input - target event report'!E:E,'Input - target event report'!B:B,B:B,'Input - target event report'!D:D,"Private Investment"))</f>
        <v/>
      </c>
      <c r="I2015">
        <f>COUNTIFS('Input - target event report'!B:B,B2015,'Input - target event report'!D:D, "Private Investment")</f>
        <v/>
      </c>
      <c r="J2015">
        <f>INDEX('Input - companies list'!$1:$10000,MATCH(B2015,'Input - companies list'!B:B,0),MATCH("Flow",'Input - companies list'!$1:$1,0 ))</f>
        <v/>
      </c>
      <c r="K2015">
        <f>INDEX('Input - companies list'!$1:$10000,MATCH(B2015,'Input - companies list'!B:B,0),MATCH("Inter-Cluster Connectivity",'Input - companies list'!$1:$1,0 ))</f>
        <v/>
      </c>
      <c r="L2015">
        <f>IFERROR(PERCENTRANK(F:F,F2015),0)</f>
        <v/>
      </c>
      <c r="M2015">
        <f>IFERROR(1 - PERCENTRANK(G:G,G2015),0)</f>
        <v/>
      </c>
      <c r="N2015">
        <f>IFERROR(1 - PERCENTRANK(H:H,H2015),0)</f>
        <v/>
      </c>
      <c r="O2015">
        <f>IFERROR(PERCENTRANK(I:I,I2015),0)</f>
        <v/>
      </c>
      <c r="P2015">
        <f>IFERROR(1 - PERCENTRANK(J:J,J2015),0)</f>
        <v/>
      </c>
      <c r="Q2015">
        <f>IFERROR(PERCENTRANK(K:K,K2015),0)</f>
        <v/>
      </c>
      <c r="R2015">
        <f>L2015*weight1+M2015*weight2+N2015*weight3+O2015*weight4+P2015*weight5+Q2015*weight6</f>
        <v/>
      </c>
    </row>
    <row r="2016" spans="1:18">
      <c r="A2016">
        <f>RANK(R2016,R:R)</f>
        <v/>
      </c>
      <c r="B2016" t="s">
        <v>22359</v>
      </c>
      <c r="C2016">
        <f>VLOOKUP(B2016,'Input - companies list'!B:L,2,FALSE)</f>
        <v/>
      </c>
      <c r="D2016">
        <f>VLOOKUP(B2016,'Input - companies list'!B:L,11,FALSE)</f>
        <v/>
      </c>
      <c r="E2016">
        <f>VLOOKUP(B2016,'Input - companies list'!B:E,4,FALSE)</f>
        <v/>
      </c>
      <c r="F2016">
        <f>SUMIFS('Input - target event report'!H:H,'Input - target event report'!B:B,B2016,'Input - target event report'!D:D, "Private Investment")</f>
        <v/>
      </c>
      <c r="G2016">
        <f>IF(I2016&lt;2, "N/A", (MAXIFS('Input - target event report'!E:E,'Input - target event report'!B:B,B:B,'Input - target event report'!D:D,"Private Investment")-MINIFS('Input - target event report'!E:E,'Input - target event report'!B:B,B:B,'Input - target event report'!D:D,"Private Investment"))/(I2016-1))</f>
        <v/>
      </c>
      <c r="H2016">
        <f>IF(MAXIFS('Input - target event report'!E:E,'Input - target event report'!B:B,B:B,'Input - target event report'!D:D,"Private Investment") = 0, "N/A", TODAY() - MAXIFS('Input - target event report'!E:E,'Input - target event report'!B:B,B:B,'Input - target event report'!D:D,"Private Investment"))</f>
        <v/>
      </c>
      <c r="I2016">
        <f>COUNTIFS('Input - target event report'!B:B,B2016,'Input - target event report'!D:D, "Private Investment")</f>
        <v/>
      </c>
      <c r="J2016">
        <f>INDEX('Input - companies list'!$1:$10000,MATCH(B2016,'Input - companies list'!B:B,0),MATCH("Flow",'Input - companies list'!$1:$1,0 ))</f>
        <v/>
      </c>
      <c r="K2016">
        <f>INDEX('Input - companies list'!$1:$10000,MATCH(B2016,'Input - companies list'!B:B,0),MATCH("Inter-Cluster Connectivity",'Input - companies list'!$1:$1,0 ))</f>
        <v/>
      </c>
      <c r="L2016">
        <f>IFERROR(PERCENTRANK(F:F,F2016),0)</f>
        <v/>
      </c>
      <c r="M2016">
        <f>IFERROR(1 - PERCENTRANK(G:G,G2016),0)</f>
        <v/>
      </c>
      <c r="N2016">
        <f>IFERROR(1 - PERCENTRANK(H:H,H2016),0)</f>
        <v/>
      </c>
      <c r="O2016">
        <f>IFERROR(PERCENTRANK(I:I,I2016),0)</f>
        <v/>
      </c>
      <c r="P2016">
        <f>IFERROR(1 - PERCENTRANK(J:J,J2016),0)</f>
        <v/>
      </c>
      <c r="Q2016">
        <f>IFERROR(PERCENTRANK(K:K,K2016),0)</f>
        <v/>
      </c>
      <c r="R2016">
        <f>L2016*weight1+M2016*weight2+N2016*weight3+O2016*weight4+P2016*weight5+Q2016*weight6</f>
        <v/>
      </c>
    </row>
    <row r="2017" spans="1:18">
      <c r="A2017">
        <f>RANK(R2017,R:R)</f>
        <v/>
      </c>
      <c r="B2017" t="s">
        <v>22371</v>
      </c>
      <c r="C2017">
        <f>VLOOKUP(B2017,'Input - companies list'!B:L,2,FALSE)</f>
        <v/>
      </c>
      <c r="D2017">
        <f>VLOOKUP(B2017,'Input - companies list'!B:L,11,FALSE)</f>
        <v/>
      </c>
      <c r="E2017">
        <f>VLOOKUP(B2017,'Input - companies list'!B:E,4,FALSE)</f>
        <v/>
      </c>
      <c r="F2017">
        <f>SUMIFS('Input - target event report'!H:H,'Input - target event report'!B:B,B2017,'Input - target event report'!D:D, "Private Investment")</f>
        <v/>
      </c>
      <c r="G2017">
        <f>IF(I2017&lt;2, "N/A", (MAXIFS('Input - target event report'!E:E,'Input - target event report'!B:B,B:B,'Input - target event report'!D:D,"Private Investment")-MINIFS('Input - target event report'!E:E,'Input - target event report'!B:B,B:B,'Input - target event report'!D:D,"Private Investment"))/(I2017-1))</f>
        <v/>
      </c>
      <c r="H2017">
        <f>IF(MAXIFS('Input - target event report'!E:E,'Input - target event report'!B:B,B:B,'Input - target event report'!D:D,"Private Investment") = 0, "N/A", TODAY() - MAXIFS('Input - target event report'!E:E,'Input - target event report'!B:B,B:B,'Input - target event report'!D:D,"Private Investment"))</f>
        <v/>
      </c>
      <c r="I2017">
        <f>COUNTIFS('Input - target event report'!B:B,B2017,'Input - target event report'!D:D, "Private Investment")</f>
        <v/>
      </c>
      <c r="J2017">
        <f>INDEX('Input - companies list'!$1:$10000,MATCH(B2017,'Input - companies list'!B:B,0),MATCH("Flow",'Input - companies list'!$1:$1,0 ))</f>
        <v/>
      </c>
      <c r="K2017">
        <f>INDEX('Input - companies list'!$1:$10000,MATCH(B2017,'Input - companies list'!B:B,0),MATCH("Inter-Cluster Connectivity",'Input - companies list'!$1:$1,0 ))</f>
        <v/>
      </c>
      <c r="L2017">
        <f>IFERROR(PERCENTRANK(F:F,F2017),0)</f>
        <v/>
      </c>
      <c r="M2017">
        <f>IFERROR(1 - PERCENTRANK(G:G,G2017),0)</f>
        <v/>
      </c>
      <c r="N2017">
        <f>IFERROR(1 - PERCENTRANK(H:H,H2017),0)</f>
        <v/>
      </c>
      <c r="O2017">
        <f>IFERROR(PERCENTRANK(I:I,I2017),0)</f>
        <v/>
      </c>
      <c r="P2017">
        <f>IFERROR(1 - PERCENTRANK(J:J,J2017),0)</f>
        <v/>
      </c>
      <c r="Q2017">
        <f>IFERROR(PERCENTRANK(K:K,K2017),0)</f>
        <v/>
      </c>
      <c r="R2017">
        <f>L2017*weight1+M2017*weight2+N2017*weight3+O2017*weight4+P2017*weight5+Q2017*weight6</f>
        <v/>
      </c>
    </row>
    <row r="2018" spans="1:18">
      <c r="A2018">
        <f>RANK(R2018,R:R)</f>
        <v/>
      </c>
      <c r="B2018" t="s">
        <v>22382</v>
      </c>
      <c r="C2018">
        <f>VLOOKUP(B2018,'Input - companies list'!B:L,2,FALSE)</f>
        <v/>
      </c>
      <c r="D2018">
        <f>VLOOKUP(B2018,'Input - companies list'!B:L,11,FALSE)</f>
        <v/>
      </c>
      <c r="E2018">
        <f>VLOOKUP(B2018,'Input - companies list'!B:E,4,FALSE)</f>
        <v/>
      </c>
      <c r="F2018">
        <f>SUMIFS('Input - target event report'!H:H,'Input - target event report'!B:B,B2018,'Input - target event report'!D:D, "Private Investment")</f>
        <v/>
      </c>
      <c r="G2018">
        <f>IF(I2018&lt;2, "N/A", (MAXIFS('Input - target event report'!E:E,'Input - target event report'!B:B,B:B,'Input - target event report'!D:D,"Private Investment")-MINIFS('Input - target event report'!E:E,'Input - target event report'!B:B,B:B,'Input - target event report'!D:D,"Private Investment"))/(I2018-1))</f>
        <v/>
      </c>
      <c r="H2018">
        <f>IF(MAXIFS('Input - target event report'!E:E,'Input - target event report'!B:B,B:B,'Input - target event report'!D:D,"Private Investment") = 0, "N/A", TODAY() - MAXIFS('Input - target event report'!E:E,'Input - target event report'!B:B,B:B,'Input - target event report'!D:D,"Private Investment"))</f>
        <v/>
      </c>
      <c r="I2018">
        <f>COUNTIFS('Input - target event report'!B:B,B2018,'Input - target event report'!D:D, "Private Investment")</f>
        <v/>
      </c>
      <c r="J2018">
        <f>INDEX('Input - companies list'!$1:$10000,MATCH(B2018,'Input - companies list'!B:B,0),MATCH("Flow",'Input - companies list'!$1:$1,0 ))</f>
        <v/>
      </c>
      <c r="K2018">
        <f>INDEX('Input - companies list'!$1:$10000,MATCH(B2018,'Input - companies list'!B:B,0),MATCH("Inter-Cluster Connectivity",'Input - companies list'!$1:$1,0 ))</f>
        <v/>
      </c>
      <c r="L2018">
        <f>IFERROR(PERCENTRANK(F:F,F2018),0)</f>
        <v/>
      </c>
      <c r="M2018">
        <f>IFERROR(1 - PERCENTRANK(G:G,G2018),0)</f>
        <v/>
      </c>
      <c r="N2018">
        <f>IFERROR(1 - PERCENTRANK(H:H,H2018),0)</f>
        <v/>
      </c>
      <c r="O2018">
        <f>IFERROR(PERCENTRANK(I:I,I2018),0)</f>
        <v/>
      </c>
      <c r="P2018">
        <f>IFERROR(1 - PERCENTRANK(J:J,J2018),0)</f>
        <v/>
      </c>
      <c r="Q2018">
        <f>IFERROR(PERCENTRANK(K:K,K2018),0)</f>
        <v/>
      </c>
      <c r="R2018">
        <f>L2018*weight1+M2018*weight2+N2018*weight3+O2018*weight4+P2018*weight5+Q2018*weight6</f>
        <v/>
      </c>
    </row>
    <row r="2019" spans="1:18">
      <c r="A2019">
        <f>RANK(R2019,R:R)</f>
        <v/>
      </c>
      <c r="B2019" t="s">
        <v>22391</v>
      </c>
      <c r="C2019">
        <f>VLOOKUP(B2019,'Input - companies list'!B:L,2,FALSE)</f>
        <v/>
      </c>
      <c r="D2019">
        <f>VLOOKUP(B2019,'Input - companies list'!B:L,11,FALSE)</f>
        <v/>
      </c>
      <c r="E2019">
        <f>VLOOKUP(B2019,'Input - companies list'!B:E,4,FALSE)</f>
        <v/>
      </c>
      <c r="F2019">
        <f>SUMIFS('Input - target event report'!H:H,'Input - target event report'!B:B,B2019,'Input - target event report'!D:D, "Private Investment")</f>
        <v/>
      </c>
      <c r="G2019">
        <f>IF(I2019&lt;2, "N/A", (MAXIFS('Input - target event report'!E:E,'Input - target event report'!B:B,B:B,'Input - target event report'!D:D,"Private Investment")-MINIFS('Input - target event report'!E:E,'Input - target event report'!B:B,B:B,'Input - target event report'!D:D,"Private Investment"))/(I2019-1))</f>
        <v/>
      </c>
      <c r="H2019">
        <f>IF(MAXIFS('Input - target event report'!E:E,'Input - target event report'!B:B,B:B,'Input - target event report'!D:D,"Private Investment") = 0, "N/A", TODAY() - MAXIFS('Input - target event report'!E:E,'Input - target event report'!B:B,B:B,'Input - target event report'!D:D,"Private Investment"))</f>
        <v/>
      </c>
      <c r="I2019">
        <f>COUNTIFS('Input - target event report'!B:B,B2019,'Input - target event report'!D:D, "Private Investment")</f>
        <v/>
      </c>
      <c r="J2019">
        <f>INDEX('Input - companies list'!$1:$10000,MATCH(B2019,'Input - companies list'!B:B,0),MATCH("Flow",'Input - companies list'!$1:$1,0 ))</f>
        <v/>
      </c>
      <c r="K2019">
        <f>INDEX('Input - companies list'!$1:$10000,MATCH(B2019,'Input - companies list'!B:B,0),MATCH("Inter-Cluster Connectivity",'Input - companies list'!$1:$1,0 ))</f>
        <v/>
      </c>
      <c r="L2019">
        <f>IFERROR(PERCENTRANK(F:F,F2019),0)</f>
        <v/>
      </c>
      <c r="M2019">
        <f>IFERROR(1 - PERCENTRANK(G:G,G2019),0)</f>
        <v/>
      </c>
      <c r="N2019">
        <f>IFERROR(1 - PERCENTRANK(H:H,H2019),0)</f>
        <v/>
      </c>
      <c r="O2019">
        <f>IFERROR(PERCENTRANK(I:I,I2019),0)</f>
        <v/>
      </c>
      <c r="P2019">
        <f>IFERROR(1 - PERCENTRANK(J:J,J2019),0)</f>
        <v/>
      </c>
      <c r="Q2019">
        <f>IFERROR(PERCENTRANK(K:K,K2019),0)</f>
        <v/>
      </c>
      <c r="R2019">
        <f>L2019*weight1+M2019*weight2+N2019*weight3+O2019*weight4+P2019*weight5+Q2019*weight6</f>
        <v/>
      </c>
    </row>
    <row r="2020" spans="1:18">
      <c r="A2020">
        <f>RANK(R2020,R:R)</f>
        <v/>
      </c>
      <c r="B2020" t="s">
        <v>22400</v>
      </c>
      <c r="C2020">
        <f>VLOOKUP(B2020,'Input - companies list'!B:L,2,FALSE)</f>
        <v/>
      </c>
      <c r="D2020">
        <f>VLOOKUP(B2020,'Input - companies list'!B:L,11,FALSE)</f>
        <v/>
      </c>
      <c r="E2020">
        <f>VLOOKUP(B2020,'Input - companies list'!B:E,4,FALSE)</f>
        <v/>
      </c>
      <c r="F2020">
        <f>SUMIFS('Input - target event report'!H:H,'Input - target event report'!B:B,B2020,'Input - target event report'!D:D, "Private Investment")</f>
        <v/>
      </c>
      <c r="G2020">
        <f>IF(I2020&lt;2, "N/A", (MAXIFS('Input - target event report'!E:E,'Input - target event report'!B:B,B:B,'Input - target event report'!D:D,"Private Investment")-MINIFS('Input - target event report'!E:E,'Input - target event report'!B:B,B:B,'Input - target event report'!D:D,"Private Investment"))/(I2020-1))</f>
        <v/>
      </c>
      <c r="H2020">
        <f>IF(MAXIFS('Input - target event report'!E:E,'Input - target event report'!B:B,B:B,'Input - target event report'!D:D,"Private Investment") = 0, "N/A", TODAY() - MAXIFS('Input - target event report'!E:E,'Input - target event report'!B:B,B:B,'Input - target event report'!D:D,"Private Investment"))</f>
        <v/>
      </c>
      <c r="I2020">
        <f>COUNTIFS('Input - target event report'!B:B,B2020,'Input - target event report'!D:D, "Private Investment")</f>
        <v/>
      </c>
      <c r="J2020">
        <f>INDEX('Input - companies list'!$1:$10000,MATCH(B2020,'Input - companies list'!B:B,0),MATCH("Flow",'Input - companies list'!$1:$1,0 ))</f>
        <v/>
      </c>
      <c r="K2020">
        <f>INDEX('Input - companies list'!$1:$10000,MATCH(B2020,'Input - companies list'!B:B,0),MATCH("Inter-Cluster Connectivity",'Input - companies list'!$1:$1,0 ))</f>
        <v/>
      </c>
      <c r="L2020">
        <f>IFERROR(PERCENTRANK(F:F,F2020),0)</f>
        <v/>
      </c>
      <c r="M2020">
        <f>IFERROR(1 - PERCENTRANK(G:G,G2020),0)</f>
        <v/>
      </c>
      <c r="N2020">
        <f>IFERROR(1 - PERCENTRANK(H:H,H2020),0)</f>
        <v/>
      </c>
      <c r="O2020">
        <f>IFERROR(PERCENTRANK(I:I,I2020),0)</f>
        <v/>
      </c>
      <c r="P2020">
        <f>IFERROR(1 - PERCENTRANK(J:J,J2020),0)</f>
        <v/>
      </c>
      <c r="Q2020">
        <f>IFERROR(PERCENTRANK(K:K,K2020),0)</f>
        <v/>
      </c>
      <c r="R2020">
        <f>L2020*weight1+M2020*weight2+N2020*weight3+O2020*weight4+P2020*weight5+Q2020*weight6</f>
        <v/>
      </c>
    </row>
    <row r="2021" spans="1:18">
      <c r="A2021">
        <f>RANK(R2021,R:R)</f>
        <v/>
      </c>
      <c r="B2021" t="s">
        <v>22410</v>
      </c>
      <c r="C2021">
        <f>VLOOKUP(B2021,'Input - companies list'!B:L,2,FALSE)</f>
        <v/>
      </c>
      <c r="D2021">
        <f>VLOOKUP(B2021,'Input - companies list'!B:L,11,FALSE)</f>
        <v/>
      </c>
      <c r="E2021">
        <f>VLOOKUP(B2021,'Input - companies list'!B:E,4,FALSE)</f>
        <v/>
      </c>
      <c r="F2021">
        <f>SUMIFS('Input - target event report'!H:H,'Input - target event report'!B:B,B2021,'Input - target event report'!D:D, "Private Investment")</f>
        <v/>
      </c>
      <c r="G2021">
        <f>IF(I2021&lt;2, "N/A", (MAXIFS('Input - target event report'!E:E,'Input - target event report'!B:B,B:B,'Input - target event report'!D:D,"Private Investment")-MINIFS('Input - target event report'!E:E,'Input - target event report'!B:B,B:B,'Input - target event report'!D:D,"Private Investment"))/(I2021-1))</f>
        <v/>
      </c>
      <c r="H2021">
        <f>IF(MAXIFS('Input - target event report'!E:E,'Input - target event report'!B:B,B:B,'Input - target event report'!D:D,"Private Investment") = 0, "N/A", TODAY() - MAXIFS('Input - target event report'!E:E,'Input - target event report'!B:B,B:B,'Input - target event report'!D:D,"Private Investment"))</f>
        <v/>
      </c>
      <c r="I2021">
        <f>COUNTIFS('Input - target event report'!B:B,B2021,'Input - target event report'!D:D, "Private Investment")</f>
        <v/>
      </c>
      <c r="J2021">
        <f>INDEX('Input - companies list'!$1:$10000,MATCH(B2021,'Input - companies list'!B:B,0),MATCH("Flow",'Input - companies list'!$1:$1,0 ))</f>
        <v/>
      </c>
      <c r="K2021">
        <f>INDEX('Input - companies list'!$1:$10000,MATCH(B2021,'Input - companies list'!B:B,0),MATCH("Inter-Cluster Connectivity",'Input - companies list'!$1:$1,0 ))</f>
        <v/>
      </c>
      <c r="L2021">
        <f>IFERROR(PERCENTRANK(F:F,F2021),0)</f>
        <v/>
      </c>
      <c r="M2021">
        <f>IFERROR(1 - PERCENTRANK(G:G,G2021),0)</f>
        <v/>
      </c>
      <c r="N2021">
        <f>IFERROR(1 - PERCENTRANK(H:H,H2021),0)</f>
        <v/>
      </c>
      <c r="O2021">
        <f>IFERROR(PERCENTRANK(I:I,I2021),0)</f>
        <v/>
      </c>
      <c r="P2021">
        <f>IFERROR(1 - PERCENTRANK(J:J,J2021),0)</f>
        <v/>
      </c>
      <c r="Q2021">
        <f>IFERROR(PERCENTRANK(K:K,K2021),0)</f>
        <v/>
      </c>
      <c r="R2021">
        <f>L2021*weight1+M2021*weight2+N2021*weight3+O2021*weight4+P2021*weight5+Q2021*weight6</f>
        <v/>
      </c>
    </row>
    <row r="2022" spans="1:18">
      <c r="A2022">
        <f>RANK(R2022,R:R)</f>
        <v/>
      </c>
      <c r="B2022" t="s">
        <v>22421</v>
      </c>
      <c r="C2022">
        <f>VLOOKUP(B2022,'Input - companies list'!B:L,2,FALSE)</f>
        <v/>
      </c>
      <c r="D2022">
        <f>VLOOKUP(B2022,'Input - companies list'!B:L,11,FALSE)</f>
        <v/>
      </c>
      <c r="E2022">
        <f>VLOOKUP(B2022,'Input - companies list'!B:E,4,FALSE)</f>
        <v/>
      </c>
      <c r="F2022">
        <f>SUMIFS('Input - target event report'!H:H,'Input - target event report'!B:B,B2022,'Input - target event report'!D:D, "Private Investment")</f>
        <v/>
      </c>
      <c r="G2022">
        <f>IF(I2022&lt;2, "N/A", (MAXIFS('Input - target event report'!E:E,'Input - target event report'!B:B,B:B,'Input - target event report'!D:D,"Private Investment")-MINIFS('Input - target event report'!E:E,'Input - target event report'!B:B,B:B,'Input - target event report'!D:D,"Private Investment"))/(I2022-1))</f>
        <v/>
      </c>
      <c r="H2022">
        <f>IF(MAXIFS('Input - target event report'!E:E,'Input - target event report'!B:B,B:B,'Input - target event report'!D:D,"Private Investment") = 0, "N/A", TODAY() - MAXIFS('Input - target event report'!E:E,'Input - target event report'!B:B,B:B,'Input - target event report'!D:D,"Private Investment"))</f>
        <v/>
      </c>
      <c r="I2022">
        <f>COUNTIFS('Input - target event report'!B:B,B2022,'Input - target event report'!D:D, "Private Investment")</f>
        <v/>
      </c>
      <c r="J2022">
        <f>INDEX('Input - companies list'!$1:$10000,MATCH(B2022,'Input - companies list'!B:B,0),MATCH("Flow",'Input - companies list'!$1:$1,0 ))</f>
        <v/>
      </c>
      <c r="K2022">
        <f>INDEX('Input - companies list'!$1:$10000,MATCH(B2022,'Input - companies list'!B:B,0),MATCH("Inter-Cluster Connectivity",'Input - companies list'!$1:$1,0 ))</f>
        <v/>
      </c>
      <c r="L2022">
        <f>IFERROR(PERCENTRANK(F:F,F2022),0)</f>
        <v/>
      </c>
      <c r="M2022">
        <f>IFERROR(1 - PERCENTRANK(G:G,G2022),0)</f>
        <v/>
      </c>
      <c r="N2022">
        <f>IFERROR(1 - PERCENTRANK(H:H,H2022),0)</f>
        <v/>
      </c>
      <c r="O2022">
        <f>IFERROR(PERCENTRANK(I:I,I2022),0)</f>
        <v/>
      </c>
      <c r="P2022">
        <f>IFERROR(1 - PERCENTRANK(J:J,J2022),0)</f>
        <v/>
      </c>
      <c r="Q2022">
        <f>IFERROR(PERCENTRANK(K:K,K2022),0)</f>
        <v/>
      </c>
      <c r="R2022">
        <f>L2022*weight1+M2022*weight2+N2022*weight3+O2022*weight4+P2022*weight5+Q2022*weight6</f>
        <v/>
      </c>
    </row>
    <row r="2023" spans="1:18">
      <c r="A2023">
        <f>RANK(R2023,R:R)</f>
        <v/>
      </c>
      <c r="B2023" t="s">
        <v>22428</v>
      </c>
      <c r="C2023">
        <f>VLOOKUP(B2023,'Input - companies list'!B:L,2,FALSE)</f>
        <v/>
      </c>
      <c r="D2023">
        <f>VLOOKUP(B2023,'Input - companies list'!B:L,11,FALSE)</f>
        <v/>
      </c>
      <c r="E2023">
        <f>VLOOKUP(B2023,'Input - companies list'!B:E,4,FALSE)</f>
        <v/>
      </c>
      <c r="F2023">
        <f>SUMIFS('Input - target event report'!H:H,'Input - target event report'!B:B,B2023,'Input - target event report'!D:D, "Private Investment")</f>
        <v/>
      </c>
      <c r="G2023">
        <f>IF(I2023&lt;2, "N/A", (MAXIFS('Input - target event report'!E:E,'Input - target event report'!B:B,B:B,'Input - target event report'!D:D,"Private Investment")-MINIFS('Input - target event report'!E:E,'Input - target event report'!B:B,B:B,'Input - target event report'!D:D,"Private Investment"))/(I2023-1))</f>
        <v/>
      </c>
      <c r="H2023">
        <f>IF(MAXIFS('Input - target event report'!E:E,'Input - target event report'!B:B,B:B,'Input - target event report'!D:D,"Private Investment") = 0, "N/A", TODAY() - MAXIFS('Input - target event report'!E:E,'Input - target event report'!B:B,B:B,'Input - target event report'!D:D,"Private Investment"))</f>
        <v/>
      </c>
      <c r="I2023">
        <f>COUNTIFS('Input - target event report'!B:B,B2023,'Input - target event report'!D:D, "Private Investment")</f>
        <v/>
      </c>
      <c r="J2023">
        <f>INDEX('Input - companies list'!$1:$10000,MATCH(B2023,'Input - companies list'!B:B,0),MATCH("Flow",'Input - companies list'!$1:$1,0 ))</f>
        <v/>
      </c>
      <c r="K2023">
        <f>INDEX('Input - companies list'!$1:$10000,MATCH(B2023,'Input - companies list'!B:B,0),MATCH("Inter-Cluster Connectivity",'Input - companies list'!$1:$1,0 ))</f>
        <v/>
      </c>
      <c r="L2023">
        <f>IFERROR(PERCENTRANK(F:F,F2023),0)</f>
        <v/>
      </c>
      <c r="M2023">
        <f>IFERROR(1 - PERCENTRANK(G:G,G2023),0)</f>
        <v/>
      </c>
      <c r="N2023">
        <f>IFERROR(1 - PERCENTRANK(H:H,H2023),0)</f>
        <v/>
      </c>
      <c r="O2023">
        <f>IFERROR(PERCENTRANK(I:I,I2023),0)</f>
        <v/>
      </c>
      <c r="P2023">
        <f>IFERROR(1 - PERCENTRANK(J:J,J2023),0)</f>
        <v/>
      </c>
      <c r="Q2023">
        <f>IFERROR(PERCENTRANK(K:K,K2023),0)</f>
        <v/>
      </c>
      <c r="R2023">
        <f>L2023*weight1+M2023*weight2+N2023*weight3+O2023*weight4+P2023*weight5+Q2023*weight6</f>
        <v/>
      </c>
    </row>
    <row r="2024" spans="1:18">
      <c r="A2024">
        <f>RANK(R2024,R:R)</f>
        <v/>
      </c>
      <c r="B2024" t="s">
        <v>22438</v>
      </c>
      <c r="C2024">
        <f>VLOOKUP(B2024,'Input - companies list'!B:L,2,FALSE)</f>
        <v/>
      </c>
      <c r="D2024">
        <f>VLOOKUP(B2024,'Input - companies list'!B:L,11,FALSE)</f>
        <v/>
      </c>
      <c r="E2024">
        <f>VLOOKUP(B2024,'Input - companies list'!B:E,4,FALSE)</f>
        <v/>
      </c>
      <c r="F2024">
        <f>SUMIFS('Input - target event report'!H:H,'Input - target event report'!B:B,B2024,'Input - target event report'!D:D, "Private Investment")</f>
        <v/>
      </c>
      <c r="G2024">
        <f>IF(I2024&lt;2, "N/A", (MAXIFS('Input - target event report'!E:E,'Input - target event report'!B:B,B:B,'Input - target event report'!D:D,"Private Investment")-MINIFS('Input - target event report'!E:E,'Input - target event report'!B:B,B:B,'Input - target event report'!D:D,"Private Investment"))/(I2024-1))</f>
        <v/>
      </c>
      <c r="H2024">
        <f>IF(MAXIFS('Input - target event report'!E:E,'Input - target event report'!B:B,B:B,'Input - target event report'!D:D,"Private Investment") = 0, "N/A", TODAY() - MAXIFS('Input - target event report'!E:E,'Input - target event report'!B:B,B:B,'Input - target event report'!D:D,"Private Investment"))</f>
        <v/>
      </c>
      <c r="I2024">
        <f>COUNTIFS('Input - target event report'!B:B,B2024,'Input - target event report'!D:D, "Private Investment")</f>
        <v/>
      </c>
      <c r="J2024">
        <f>INDEX('Input - companies list'!$1:$10000,MATCH(B2024,'Input - companies list'!B:B,0),MATCH("Flow",'Input - companies list'!$1:$1,0 ))</f>
        <v/>
      </c>
      <c r="K2024">
        <f>INDEX('Input - companies list'!$1:$10000,MATCH(B2024,'Input - companies list'!B:B,0),MATCH("Inter-Cluster Connectivity",'Input - companies list'!$1:$1,0 ))</f>
        <v/>
      </c>
      <c r="L2024">
        <f>IFERROR(PERCENTRANK(F:F,F2024),0)</f>
        <v/>
      </c>
      <c r="M2024">
        <f>IFERROR(1 - PERCENTRANK(G:G,G2024),0)</f>
        <v/>
      </c>
      <c r="N2024">
        <f>IFERROR(1 - PERCENTRANK(H:H,H2024),0)</f>
        <v/>
      </c>
      <c r="O2024">
        <f>IFERROR(PERCENTRANK(I:I,I2024),0)</f>
        <v/>
      </c>
      <c r="P2024">
        <f>IFERROR(1 - PERCENTRANK(J:J,J2024),0)</f>
        <v/>
      </c>
      <c r="Q2024">
        <f>IFERROR(PERCENTRANK(K:K,K2024),0)</f>
        <v/>
      </c>
      <c r="R2024">
        <f>L2024*weight1+M2024*weight2+N2024*weight3+O2024*weight4+P2024*weight5+Q2024*weight6</f>
        <v/>
      </c>
    </row>
    <row r="2025" spans="1:18">
      <c r="A2025">
        <f>RANK(R2025,R:R)</f>
        <v/>
      </c>
      <c r="B2025" t="s">
        <v>22449</v>
      </c>
      <c r="C2025">
        <f>VLOOKUP(B2025,'Input - companies list'!B:L,2,FALSE)</f>
        <v/>
      </c>
      <c r="D2025">
        <f>VLOOKUP(B2025,'Input - companies list'!B:L,11,FALSE)</f>
        <v/>
      </c>
      <c r="E2025">
        <f>VLOOKUP(B2025,'Input - companies list'!B:E,4,FALSE)</f>
        <v/>
      </c>
      <c r="F2025">
        <f>SUMIFS('Input - target event report'!H:H,'Input - target event report'!B:B,B2025,'Input - target event report'!D:D, "Private Investment")</f>
        <v/>
      </c>
      <c r="G2025">
        <f>IF(I2025&lt;2, "N/A", (MAXIFS('Input - target event report'!E:E,'Input - target event report'!B:B,B:B,'Input - target event report'!D:D,"Private Investment")-MINIFS('Input - target event report'!E:E,'Input - target event report'!B:B,B:B,'Input - target event report'!D:D,"Private Investment"))/(I2025-1))</f>
        <v/>
      </c>
      <c r="H2025">
        <f>IF(MAXIFS('Input - target event report'!E:E,'Input - target event report'!B:B,B:B,'Input - target event report'!D:D,"Private Investment") = 0, "N/A", TODAY() - MAXIFS('Input - target event report'!E:E,'Input - target event report'!B:B,B:B,'Input - target event report'!D:D,"Private Investment"))</f>
        <v/>
      </c>
      <c r="I2025">
        <f>COUNTIFS('Input - target event report'!B:B,B2025,'Input - target event report'!D:D, "Private Investment")</f>
        <v/>
      </c>
      <c r="J2025">
        <f>INDEX('Input - companies list'!$1:$10000,MATCH(B2025,'Input - companies list'!B:B,0),MATCH("Flow",'Input - companies list'!$1:$1,0 ))</f>
        <v/>
      </c>
      <c r="K2025">
        <f>INDEX('Input - companies list'!$1:$10000,MATCH(B2025,'Input - companies list'!B:B,0),MATCH("Inter-Cluster Connectivity",'Input - companies list'!$1:$1,0 ))</f>
        <v/>
      </c>
      <c r="L2025">
        <f>IFERROR(PERCENTRANK(F:F,F2025),0)</f>
        <v/>
      </c>
      <c r="M2025">
        <f>IFERROR(1 - PERCENTRANK(G:G,G2025),0)</f>
        <v/>
      </c>
      <c r="N2025">
        <f>IFERROR(1 - PERCENTRANK(H:H,H2025),0)</f>
        <v/>
      </c>
      <c r="O2025">
        <f>IFERROR(PERCENTRANK(I:I,I2025),0)</f>
        <v/>
      </c>
      <c r="P2025">
        <f>IFERROR(1 - PERCENTRANK(J:J,J2025),0)</f>
        <v/>
      </c>
      <c r="Q2025">
        <f>IFERROR(PERCENTRANK(K:K,K2025),0)</f>
        <v/>
      </c>
      <c r="R2025">
        <f>L2025*weight1+M2025*weight2+N2025*weight3+O2025*weight4+P2025*weight5+Q2025*weight6</f>
        <v/>
      </c>
    </row>
    <row r="2026" spans="1:18">
      <c r="A2026">
        <f>RANK(R2026,R:R)</f>
        <v/>
      </c>
      <c r="B2026" t="s">
        <v>22460</v>
      </c>
      <c r="C2026">
        <f>VLOOKUP(B2026,'Input - companies list'!B:L,2,FALSE)</f>
        <v/>
      </c>
      <c r="D2026">
        <f>VLOOKUP(B2026,'Input - companies list'!B:L,11,FALSE)</f>
        <v/>
      </c>
      <c r="E2026">
        <f>VLOOKUP(B2026,'Input - companies list'!B:E,4,FALSE)</f>
        <v/>
      </c>
      <c r="F2026">
        <f>SUMIFS('Input - target event report'!H:H,'Input - target event report'!B:B,B2026,'Input - target event report'!D:D, "Private Investment")</f>
        <v/>
      </c>
      <c r="G2026">
        <f>IF(I2026&lt;2, "N/A", (MAXIFS('Input - target event report'!E:E,'Input - target event report'!B:B,B:B,'Input - target event report'!D:D,"Private Investment")-MINIFS('Input - target event report'!E:E,'Input - target event report'!B:B,B:B,'Input - target event report'!D:D,"Private Investment"))/(I2026-1))</f>
        <v/>
      </c>
      <c r="H2026">
        <f>IF(MAXIFS('Input - target event report'!E:E,'Input - target event report'!B:B,B:B,'Input - target event report'!D:D,"Private Investment") = 0, "N/A", TODAY() - MAXIFS('Input - target event report'!E:E,'Input - target event report'!B:B,B:B,'Input - target event report'!D:D,"Private Investment"))</f>
        <v/>
      </c>
      <c r="I2026">
        <f>COUNTIFS('Input - target event report'!B:B,B2026,'Input - target event report'!D:D, "Private Investment")</f>
        <v/>
      </c>
      <c r="J2026">
        <f>INDEX('Input - companies list'!$1:$10000,MATCH(B2026,'Input - companies list'!B:B,0),MATCH("Flow",'Input - companies list'!$1:$1,0 ))</f>
        <v/>
      </c>
      <c r="K2026">
        <f>INDEX('Input - companies list'!$1:$10000,MATCH(B2026,'Input - companies list'!B:B,0),MATCH("Inter-Cluster Connectivity",'Input - companies list'!$1:$1,0 ))</f>
        <v/>
      </c>
      <c r="L2026">
        <f>IFERROR(PERCENTRANK(F:F,F2026),0)</f>
        <v/>
      </c>
      <c r="M2026">
        <f>IFERROR(1 - PERCENTRANK(G:G,G2026),0)</f>
        <v/>
      </c>
      <c r="N2026">
        <f>IFERROR(1 - PERCENTRANK(H:H,H2026),0)</f>
        <v/>
      </c>
      <c r="O2026">
        <f>IFERROR(PERCENTRANK(I:I,I2026),0)</f>
        <v/>
      </c>
      <c r="P2026">
        <f>IFERROR(1 - PERCENTRANK(J:J,J2026),0)</f>
        <v/>
      </c>
      <c r="Q2026">
        <f>IFERROR(PERCENTRANK(K:K,K2026),0)</f>
        <v/>
      </c>
      <c r="R2026">
        <f>L2026*weight1+M2026*weight2+N2026*weight3+O2026*weight4+P2026*weight5+Q2026*weight6</f>
        <v/>
      </c>
    </row>
    <row r="2027" spans="1:18">
      <c r="A2027">
        <f>RANK(R2027,R:R)</f>
        <v/>
      </c>
      <c r="B2027" t="s">
        <v>22472</v>
      </c>
      <c r="C2027">
        <f>VLOOKUP(B2027,'Input - companies list'!B:L,2,FALSE)</f>
        <v/>
      </c>
      <c r="D2027">
        <f>VLOOKUP(B2027,'Input - companies list'!B:L,11,FALSE)</f>
        <v/>
      </c>
      <c r="E2027">
        <f>VLOOKUP(B2027,'Input - companies list'!B:E,4,FALSE)</f>
        <v/>
      </c>
      <c r="F2027">
        <f>SUMIFS('Input - target event report'!H:H,'Input - target event report'!B:B,B2027,'Input - target event report'!D:D, "Private Investment")</f>
        <v/>
      </c>
      <c r="G2027">
        <f>IF(I2027&lt;2, "N/A", (MAXIFS('Input - target event report'!E:E,'Input - target event report'!B:B,B:B,'Input - target event report'!D:D,"Private Investment")-MINIFS('Input - target event report'!E:E,'Input - target event report'!B:B,B:B,'Input - target event report'!D:D,"Private Investment"))/(I2027-1))</f>
        <v/>
      </c>
      <c r="H2027">
        <f>IF(MAXIFS('Input - target event report'!E:E,'Input - target event report'!B:B,B:B,'Input - target event report'!D:D,"Private Investment") = 0, "N/A", TODAY() - MAXIFS('Input - target event report'!E:E,'Input - target event report'!B:B,B:B,'Input - target event report'!D:D,"Private Investment"))</f>
        <v/>
      </c>
      <c r="I2027">
        <f>COUNTIFS('Input - target event report'!B:B,B2027,'Input - target event report'!D:D, "Private Investment")</f>
        <v/>
      </c>
      <c r="J2027">
        <f>INDEX('Input - companies list'!$1:$10000,MATCH(B2027,'Input - companies list'!B:B,0),MATCH("Flow",'Input - companies list'!$1:$1,0 ))</f>
        <v/>
      </c>
      <c r="K2027">
        <f>INDEX('Input - companies list'!$1:$10000,MATCH(B2027,'Input - companies list'!B:B,0),MATCH("Inter-Cluster Connectivity",'Input - companies list'!$1:$1,0 ))</f>
        <v/>
      </c>
      <c r="L2027">
        <f>IFERROR(PERCENTRANK(F:F,F2027),0)</f>
        <v/>
      </c>
      <c r="M2027">
        <f>IFERROR(1 - PERCENTRANK(G:G,G2027),0)</f>
        <v/>
      </c>
      <c r="N2027">
        <f>IFERROR(1 - PERCENTRANK(H:H,H2027),0)</f>
        <v/>
      </c>
      <c r="O2027">
        <f>IFERROR(PERCENTRANK(I:I,I2027),0)</f>
        <v/>
      </c>
      <c r="P2027">
        <f>IFERROR(1 - PERCENTRANK(J:J,J2027),0)</f>
        <v/>
      </c>
      <c r="Q2027">
        <f>IFERROR(PERCENTRANK(K:K,K2027),0)</f>
        <v/>
      </c>
      <c r="R2027">
        <f>L2027*weight1+M2027*weight2+N2027*weight3+O2027*weight4+P2027*weight5+Q2027*weight6</f>
        <v/>
      </c>
    </row>
    <row r="2028" spans="1:18">
      <c r="A2028">
        <f>RANK(R2028,R:R)</f>
        <v/>
      </c>
      <c r="B2028" t="s">
        <v>22481</v>
      </c>
      <c r="C2028">
        <f>VLOOKUP(B2028,'Input - companies list'!B:L,2,FALSE)</f>
        <v/>
      </c>
      <c r="D2028">
        <f>VLOOKUP(B2028,'Input - companies list'!B:L,11,FALSE)</f>
        <v/>
      </c>
      <c r="E2028">
        <f>VLOOKUP(B2028,'Input - companies list'!B:E,4,FALSE)</f>
        <v/>
      </c>
      <c r="F2028">
        <f>SUMIFS('Input - target event report'!H:H,'Input - target event report'!B:B,B2028,'Input - target event report'!D:D, "Private Investment")</f>
        <v/>
      </c>
      <c r="G2028">
        <f>IF(I2028&lt;2, "N/A", (MAXIFS('Input - target event report'!E:E,'Input - target event report'!B:B,B:B,'Input - target event report'!D:D,"Private Investment")-MINIFS('Input - target event report'!E:E,'Input - target event report'!B:B,B:B,'Input - target event report'!D:D,"Private Investment"))/(I2028-1))</f>
        <v/>
      </c>
      <c r="H2028">
        <f>IF(MAXIFS('Input - target event report'!E:E,'Input - target event report'!B:B,B:B,'Input - target event report'!D:D,"Private Investment") = 0, "N/A", TODAY() - MAXIFS('Input - target event report'!E:E,'Input - target event report'!B:B,B:B,'Input - target event report'!D:D,"Private Investment"))</f>
        <v/>
      </c>
      <c r="I2028">
        <f>COUNTIFS('Input - target event report'!B:B,B2028,'Input - target event report'!D:D, "Private Investment")</f>
        <v/>
      </c>
      <c r="J2028">
        <f>INDEX('Input - companies list'!$1:$10000,MATCH(B2028,'Input - companies list'!B:B,0),MATCH("Flow",'Input - companies list'!$1:$1,0 ))</f>
        <v/>
      </c>
      <c r="K2028">
        <f>INDEX('Input - companies list'!$1:$10000,MATCH(B2028,'Input - companies list'!B:B,0),MATCH("Inter-Cluster Connectivity",'Input - companies list'!$1:$1,0 ))</f>
        <v/>
      </c>
      <c r="L2028">
        <f>IFERROR(PERCENTRANK(F:F,F2028),0)</f>
        <v/>
      </c>
      <c r="M2028">
        <f>IFERROR(1 - PERCENTRANK(G:G,G2028),0)</f>
        <v/>
      </c>
      <c r="N2028">
        <f>IFERROR(1 - PERCENTRANK(H:H,H2028),0)</f>
        <v/>
      </c>
      <c r="O2028">
        <f>IFERROR(PERCENTRANK(I:I,I2028),0)</f>
        <v/>
      </c>
      <c r="P2028">
        <f>IFERROR(1 - PERCENTRANK(J:J,J2028),0)</f>
        <v/>
      </c>
      <c r="Q2028">
        <f>IFERROR(PERCENTRANK(K:K,K2028),0)</f>
        <v/>
      </c>
      <c r="R2028">
        <f>L2028*weight1+M2028*weight2+N2028*weight3+O2028*weight4+P2028*weight5+Q2028*weight6</f>
        <v/>
      </c>
    </row>
    <row r="2029" spans="1:18">
      <c r="A2029">
        <f>RANK(R2029,R:R)</f>
        <v/>
      </c>
      <c r="B2029" t="s">
        <v>22491</v>
      </c>
      <c r="C2029">
        <f>VLOOKUP(B2029,'Input - companies list'!B:L,2,FALSE)</f>
        <v/>
      </c>
      <c r="D2029">
        <f>VLOOKUP(B2029,'Input - companies list'!B:L,11,FALSE)</f>
        <v/>
      </c>
      <c r="E2029">
        <f>VLOOKUP(B2029,'Input - companies list'!B:E,4,FALSE)</f>
        <v/>
      </c>
      <c r="F2029">
        <f>SUMIFS('Input - target event report'!H:H,'Input - target event report'!B:B,B2029,'Input - target event report'!D:D, "Private Investment")</f>
        <v/>
      </c>
      <c r="G2029">
        <f>IF(I2029&lt;2, "N/A", (MAXIFS('Input - target event report'!E:E,'Input - target event report'!B:B,B:B,'Input - target event report'!D:D,"Private Investment")-MINIFS('Input - target event report'!E:E,'Input - target event report'!B:B,B:B,'Input - target event report'!D:D,"Private Investment"))/(I2029-1))</f>
        <v/>
      </c>
      <c r="H2029">
        <f>IF(MAXIFS('Input - target event report'!E:E,'Input - target event report'!B:B,B:B,'Input - target event report'!D:D,"Private Investment") = 0, "N/A", TODAY() - MAXIFS('Input - target event report'!E:E,'Input - target event report'!B:B,B:B,'Input - target event report'!D:D,"Private Investment"))</f>
        <v/>
      </c>
      <c r="I2029">
        <f>COUNTIFS('Input - target event report'!B:B,B2029,'Input - target event report'!D:D, "Private Investment")</f>
        <v/>
      </c>
      <c r="J2029">
        <f>INDEX('Input - companies list'!$1:$10000,MATCH(B2029,'Input - companies list'!B:B,0),MATCH("Flow",'Input - companies list'!$1:$1,0 ))</f>
        <v/>
      </c>
      <c r="K2029">
        <f>INDEX('Input - companies list'!$1:$10000,MATCH(B2029,'Input - companies list'!B:B,0),MATCH("Inter-Cluster Connectivity",'Input - companies list'!$1:$1,0 ))</f>
        <v/>
      </c>
      <c r="L2029">
        <f>IFERROR(PERCENTRANK(F:F,F2029),0)</f>
        <v/>
      </c>
      <c r="M2029">
        <f>IFERROR(1 - PERCENTRANK(G:G,G2029),0)</f>
        <v/>
      </c>
      <c r="N2029">
        <f>IFERROR(1 - PERCENTRANK(H:H,H2029),0)</f>
        <v/>
      </c>
      <c r="O2029">
        <f>IFERROR(PERCENTRANK(I:I,I2029),0)</f>
        <v/>
      </c>
      <c r="P2029">
        <f>IFERROR(1 - PERCENTRANK(J:J,J2029),0)</f>
        <v/>
      </c>
      <c r="Q2029">
        <f>IFERROR(PERCENTRANK(K:K,K2029),0)</f>
        <v/>
      </c>
      <c r="R2029">
        <f>L2029*weight1+M2029*weight2+N2029*weight3+O2029*weight4+P2029*weight5+Q2029*weight6</f>
        <v/>
      </c>
    </row>
    <row r="2030" spans="1:18">
      <c r="A2030">
        <f>RANK(R2030,R:R)</f>
        <v/>
      </c>
      <c r="B2030" t="s">
        <v>22503</v>
      </c>
      <c r="C2030">
        <f>VLOOKUP(B2030,'Input - companies list'!B:L,2,FALSE)</f>
        <v/>
      </c>
      <c r="D2030">
        <f>VLOOKUP(B2030,'Input - companies list'!B:L,11,FALSE)</f>
        <v/>
      </c>
      <c r="E2030">
        <f>VLOOKUP(B2030,'Input - companies list'!B:E,4,FALSE)</f>
        <v/>
      </c>
      <c r="F2030">
        <f>SUMIFS('Input - target event report'!H:H,'Input - target event report'!B:B,B2030,'Input - target event report'!D:D, "Private Investment")</f>
        <v/>
      </c>
      <c r="G2030">
        <f>IF(I2030&lt;2, "N/A", (MAXIFS('Input - target event report'!E:E,'Input - target event report'!B:B,B:B,'Input - target event report'!D:D,"Private Investment")-MINIFS('Input - target event report'!E:E,'Input - target event report'!B:B,B:B,'Input - target event report'!D:D,"Private Investment"))/(I2030-1))</f>
        <v/>
      </c>
      <c r="H2030">
        <f>IF(MAXIFS('Input - target event report'!E:E,'Input - target event report'!B:B,B:B,'Input - target event report'!D:D,"Private Investment") = 0, "N/A", TODAY() - MAXIFS('Input - target event report'!E:E,'Input - target event report'!B:B,B:B,'Input - target event report'!D:D,"Private Investment"))</f>
        <v/>
      </c>
      <c r="I2030">
        <f>COUNTIFS('Input - target event report'!B:B,B2030,'Input - target event report'!D:D, "Private Investment")</f>
        <v/>
      </c>
      <c r="J2030">
        <f>INDEX('Input - companies list'!$1:$10000,MATCH(B2030,'Input - companies list'!B:B,0),MATCH("Flow",'Input - companies list'!$1:$1,0 ))</f>
        <v/>
      </c>
      <c r="K2030">
        <f>INDEX('Input - companies list'!$1:$10000,MATCH(B2030,'Input - companies list'!B:B,0),MATCH("Inter-Cluster Connectivity",'Input - companies list'!$1:$1,0 ))</f>
        <v/>
      </c>
      <c r="L2030">
        <f>IFERROR(PERCENTRANK(F:F,F2030),0)</f>
        <v/>
      </c>
      <c r="M2030">
        <f>IFERROR(1 - PERCENTRANK(G:G,G2030),0)</f>
        <v/>
      </c>
      <c r="N2030">
        <f>IFERROR(1 - PERCENTRANK(H:H,H2030),0)</f>
        <v/>
      </c>
      <c r="O2030">
        <f>IFERROR(PERCENTRANK(I:I,I2030),0)</f>
        <v/>
      </c>
      <c r="P2030">
        <f>IFERROR(1 - PERCENTRANK(J:J,J2030),0)</f>
        <v/>
      </c>
      <c r="Q2030">
        <f>IFERROR(PERCENTRANK(K:K,K2030),0)</f>
        <v/>
      </c>
      <c r="R2030">
        <f>L2030*weight1+M2030*weight2+N2030*weight3+O2030*weight4+P2030*weight5+Q2030*weight6</f>
        <v/>
      </c>
    </row>
    <row r="2031" spans="1:18">
      <c r="A2031">
        <f>RANK(R2031,R:R)</f>
        <v/>
      </c>
      <c r="B2031" t="s">
        <v>22513</v>
      </c>
      <c r="C2031">
        <f>VLOOKUP(B2031,'Input - companies list'!B:L,2,FALSE)</f>
        <v/>
      </c>
      <c r="D2031">
        <f>VLOOKUP(B2031,'Input - companies list'!B:L,11,FALSE)</f>
        <v/>
      </c>
      <c r="E2031">
        <f>VLOOKUP(B2031,'Input - companies list'!B:E,4,FALSE)</f>
        <v/>
      </c>
      <c r="F2031">
        <f>SUMIFS('Input - target event report'!H:H,'Input - target event report'!B:B,B2031,'Input - target event report'!D:D, "Private Investment")</f>
        <v/>
      </c>
      <c r="G2031">
        <f>IF(I2031&lt;2, "N/A", (MAXIFS('Input - target event report'!E:E,'Input - target event report'!B:B,B:B,'Input - target event report'!D:D,"Private Investment")-MINIFS('Input - target event report'!E:E,'Input - target event report'!B:B,B:B,'Input - target event report'!D:D,"Private Investment"))/(I2031-1))</f>
        <v/>
      </c>
      <c r="H2031">
        <f>IF(MAXIFS('Input - target event report'!E:E,'Input - target event report'!B:B,B:B,'Input - target event report'!D:D,"Private Investment") = 0, "N/A", TODAY() - MAXIFS('Input - target event report'!E:E,'Input - target event report'!B:B,B:B,'Input - target event report'!D:D,"Private Investment"))</f>
        <v/>
      </c>
      <c r="I2031">
        <f>COUNTIFS('Input - target event report'!B:B,B2031,'Input - target event report'!D:D, "Private Investment")</f>
        <v/>
      </c>
      <c r="J2031">
        <f>INDEX('Input - companies list'!$1:$10000,MATCH(B2031,'Input - companies list'!B:B,0),MATCH("Flow",'Input - companies list'!$1:$1,0 ))</f>
        <v/>
      </c>
      <c r="K2031">
        <f>INDEX('Input - companies list'!$1:$10000,MATCH(B2031,'Input - companies list'!B:B,0),MATCH("Inter-Cluster Connectivity",'Input - companies list'!$1:$1,0 ))</f>
        <v/>
      </c>
      <c r="L2031">
        <f>IFERROR(PERCENTRANK(F:F,F2031),0)</f>
        <v/>
      </c>
      <c r="M2031">
        <f>IFERROR(1 - PERCENTRANK(G:G,G2031),0)</f>
        <v/>
      </c>
      <c r="N2031">
        <f>IFERROR(1 - PERCENTRANK(H:H,H2031),0)</f>
        <v/>
      </c>
      <c r="O2031">
        <f>IFERROR(PERCENTRANK(I:I,I2031),0)</f>
        <v/>
      </c>
      <c r="P2031">
        <f>IFERROR(1 - PERCENTRANK(J:J,J2031),0)</f>
        <v/>
      </c>
      <c r="Q2031">
        <f>IFERROR(PERCENTRANK(K:K,K2031),0)</f>
        <v/>
      </c>
      <c r="R2031">
        <f>L2031*weight1+M2031*weight2+N2031*weight3+O2031*weight4+P2031*weight5+Q2031*weight6</f>
        <v/>
      </c>
    </row>
    <row r="2032" spans="1:18">
      <c r="A2032">
        <f>RANK(R2032,R:R)</f>
        <v/>
      </c>
      <c r="B2032" t="s">
        <v>22524</v>
      </c>
      <c r="C2032">
        <f>VLOOKUP(B2032,'Input - companies list'!B:L,2,FALSE)</f>
        <v/>
      </c>
      <c r="D2032">
        <f>VLOOKUP(B2032,'Input - companies list'!B:L,11,FALSE)</f>
        <v/>
      </c>
      <c r="E2032">
        <f>VLOOKUP(B2032,'Input - companies list'!B:E,4,FALSE)</f>
        <v/>
      </c>
      <c r="F2032">
        <f>SUMIFS('Input - target event report'!H:H,'Input - target event report'!B:B,B2032,'Input - target event report'!D:D, "Private Investment")</f>
        <v/>
      </c>
      <c r="G2032">
        <f>IF(I2032&lt;2, "N/A", (MAXIFS('Input - target event report'!E:E,'Input - target event report'!B:B,B:B,'Input - target event report'!D:D,"Private Investment")-MINIFS('Input - target event report'!E:E,'Input - target event report'!B:B,B:B,'Input - target event report'!D:D,"Private Investment"))/(I2032-1))</f>
        <v/>
      </c>
      <c r="H2032">
        <f>IF(MAXIFS('Input - target event report'!E:E,'Input - target event report'!B:B,B:B,'Input - target event report'!D:D,"Private Investment") = 0, "N/A", TODAY() - MAXIFS('Input - target event report'!E:E,'Input - target event report'!B:B,B:B,'Input - target event report'!D:D,"Private Investment"))</f>
        <v/>
      </c>
      <c r="I2032">
        <f>COUNTIFS('Input - target event report'!B:B,B2032,'Input - target event report'!D:D, "Private Investment")</f>
        <v/>
      </c>
      <c r="J2032">
        <f>INDEX('Input - companies list'!$1:$10000,MATCH(B2032,'Input - companies list'!B:B,0),MATCH("Flow",'Input - companies list'!$1:$1,0 ))</f>
        <v/>
      </c>
      <c r="K2032">
        <f>INDEX('Input - companies list'!$1:$10000,MATCH(B2032,'Input - companies list'!B:B,0),MATCH("Inter-Cluster Connectivity",'Input - companies list'!$1:$1,0 ))</f>
        <v/>
      </c>
      <c r="L2032">
        <f>IFERROR(PERCENTRANK(F:F,F2032),0)</f>
        <v/>
      </c>
      <c r="M2032">
        <f>IFERROR(1 - PERCENTRANK(G:G,G2032),0)</f>
        <v/>
      </c>
      <c r="N2032">
        <f>IFERROR(1 - PERCENTRANK(H:H,H2032),0)</f>
        <v/>
      </c>
      <c r="O2032">
        <f>IFERROR(PERCENTRANK(I:I,I2032),0)</f>
        <v/>
      </c>
      <c r="P2032">
        <f>IFERROR(1 - PERCENTRANK(J:J,J2032),0)</f>
        <v/>
      </c>
      <c r="Q2032">
        <f>IFERROR(PERCENTRANK(K:K,K2032),0)</f>
        <v/>
      </c>
      <c r="R2032">
        <f>L2032*weight1+M2032*weight2+N2032*weight3+O2032*weight4+P2032*weight5+Q2032*weight6</f>
        <v/>
      </c>
    </row>
    <row r="2033" spans="1:18">
      <c r="A2033">
        <f>RANK(R2033,R:R)</f>
        <v/>
      </c>
      <c r="B2033" t="s">
        <v>22533</v>
      </c>
      <c r="C2033">
        <f>VLOOKUP(B2033,'Input - companies list'!B:L,2,FALSE)</f>
        <v/>
      </c>
      <c r="D2033">
        <f>VLOOKUP(B2033,'Input - companies list'!B:L,11,FALSE)</f>
        <v/>
      </c>
      <c r="E2033">
        <f>VLOOKUP(B2033,'Input - companies list'!B:E,4,FALSE)</f>
        <v/>
      </c>
      <c r="F2033">
        <f>SUMIFS('Input - target event report'!H:H,'Input - target event report'!B:B,B2033,'Input - target event report'!D:D, "Private Investment")</f>
        <v/>
      </c>
      <c r="G2033">
        <f>IF(I2033&lt;2, "N/A", (MAXIFS('Input - target event report'!E:E,'Input - target event report'!B:B,B:B,'Input - target event report'!D:D,"Private Investment")-MINIFS('Input - target event report'!E:E,'Input - target event report'!B:B,B:B,'Input - target event report'!D:D,"Private Investment"))/(I2033-1))</f>
        <v/>
      </c>
      <c r="H2033">
        <f>IF(MAXIFS('Input - target event report'!E:E,'Input - target event report'!B:B,B:B,'Input - target event report'!D:D,"Private Investment") = 0, "N/A", TODAY() - MAXIFS('Input - target event report'!E:E,'Input - target event report'!B:B,B:B,'Input - target event report'!D:D,"Private Investment"))</f>
        <v/>
      </c>
      <c r="I2033">
        <f>COUNTIFS('Input - target event report'!B:B,B2033,'Input - target event report'!D:D, "Private Investment")</f>
        <v/>
      </c>
      <c r="J2033">
        <f>INDEX('Input - companies list'!$1:$10000,MATCH(B2033,'Input - companies list'!B:B,0),MATCH("Flow",'Input - companies list'!$1:$1,0 ))</f>
        <v/>
      </c>
      <c r="K2033">
        <f>INDEX('Input - companies list'!$1:$10000,MATCH(B2033,'Input - companies list'!B:B,0),MATCH("Inter-Cluster Connectivity",'Input - companies list'!$1:$1,0 ))</f>
        <v/>
      </c>
      <c r="L2033">
        <f>IFERROR(PERCENTRANK(F:F,F2033),0)</f>
        <v/>
      </c>
      <c r="M2033">
        <f>IFERROR(1 - PERCENTRANK(G:G,G2033),0)</f>
        <v/>
      </c>
      <c r="N2033">
        <f>IFERROR(1 - PERCENTRANK(H:H,H2033),0)</f>
        <v/>
      </c>
      <c r="O2033">
        <f>IFERROR(PERCENTRANK(I:I,I2033),0)</f>
        <v/>
      </c>
      <c r="P2033">
        <f>IFERROR(1 - PERCENTRANK(J:J,J2033),0)</f>
        <v/>
      </c>
      <c r="Q2033">
        <f>IFERROR(PERCENTRANK(K:K,K2033),0)</f>
        <v/>
      </c>
      <c r="R2033">
        <f>L2033*weight1+M2033*weight2+N2033*weight3+O2033*weight4+P2033*weight5+Q2033*weight6</f>
        <v/>
      </c>
    </row>
    <row r="2034" spans="1:18">
      <c r="A2034">
        <f>RANK(R2034,R:R)</f>
        <v/>
      </c>
      <c r="B2034" t="s">
        <v>22543</v>
      </c>
      <c r="C2034">
        <f>VLOOKUP(B2034,'Input - companies list'!B:L,2,FALSE)</f>
        <v/>
      </c>
      <c r="D2034">
        <f>VLOOKUP(B2034,'Input - companies list'!B:L,11,FALSE)</f>
        <v/>
      </c>
      <c r="E2034">
        <f>VLOOKUP(B2034,'Input - companies list'!B:E,4,FALSE)</f>
        <v/>
      </c>
      <c r="F2034">
        <f>SUMIFS('Input - target event report'!H:H,'Input - target event report'!B:B,B2034,'Input - target event report'!D:D, "Private Investment")</f>
        <v/>
      </c>
      <c r="G2034">
        <f>IF(I2034&lt;2, "N/A", (MAXIFS('Input - target event report'!E:E,'Input - target event report'!B:B,B:B,'Input - target event report'!D:D,"Private Investment")-MINIFS('Input - target event report'!E:E,'Input - target event report'!B:B,B:B,'Input - target event report'!D:D,"Private Investment"))/(I2034-1))</f>
        <v/>
      </c>
      <c r="H2034">
        <f>IF(MAXIFS('Input - target event report'!E:E,'Input - target event report'!B:B,B:B,'Input - target event report'!D:D,"Private Investment") = 0, "N/A", TODAY() - MAXIFS('Input - target event report'!E:E,'Input - target event report'!B:B,B:B,'Input - target event report'!D:D,"Private Investment"))</f>
        <v/>
      </c>
      <c r="I2034">
        <f>COUNTIFS('Input - target event report'!B:B,B2034,'Input - target event report'!D:D, "Private Investment")</f>
        <v/>
      </c>
      <c r="J2034">
        <f>INDEX('Input - companies list'!$1:$10000,MATCH(B2034,'Input - companies list'!B:B,0),MATCH("Flow",'Input - companies list'!$1:$1,0 ))</f>
        <v/>
      </c>
      <c r="K2034">
        <f>INDEX('Input - companies list'!$1:$10000,MATCH(B2034,'Input - companies list'!B:B,0),MATCH("Inter-Cluster Connectivity",'Input - companies list'!$1:$1,0 ))</f>
        <v/>
      </c>
      <c r="L2034">
        <f>IFERROR(PERCENTRANK(F:F,F2034),0)</f>
        <v/>
      </c>
      <c r="M2034">
        <f>IFERROR(1 - PERCENTRANK(G:G,G2034),0)</f>
        <v/>
      </c>
      <c r="N2034">
        <f>IFERROR(1 - PERCENTRANK(H:H,H2034),0)</f>
        <v/>
      </c>
      <c r="O2034">
        <f>IFERROR(PERCENTRANK(I:I,I2034),0)</f>
        <v/>
      </c>
      <c r="P2034">
        <f>IFERROR(1 - PERCENTRANK(J:J,J2034),0)</f>
        <v/>
      </c>
      <c r="Q2034">
        <f>IFERROR(PERCENTRANK(K:K,K2034),0)</f>
        <v/>
      </c>
      <c r="R2034">
        <f>L2034*weight1+M2034*weight2+N2034*weight3+O2034*weight4+P2034*weight5+Q2034*weight6</f>
        <v/>
      </c>
    </row>
    <row r="2035" spans="1:18">
      <c r="A2035">
        <f>RANK(R2035,R:R)</f>
        <v/>
      </c>
      <c r="B2035" t="s">
        <v>22556</v>
      </c>
      <c r="C2035">
        <f>VLOOKUP(B2035,'Input - companies list'!B:L,2,FALSE)</f>
        <v/>
      </c>
      <c r="D2035">
        <f>VLOOKUP(B2035,'Input - companies list'!B:L,11,FALSE)</f>
        <v/>
      </c>
      <c r="E2035">
        <f>VLOOKUP(B2035,'Input - companies list'!B:E,4,FALSE)</f>
        <v/>
      </c>
      <c r="F2035">
        <f>SUMIFS('Input - target event report'!H:H,'Input - target event report'!B:B,B2035,'Input - target event report'!D:D, "Private Investment")</f>
        <v/>
      </c>
      <c r="G2035">
        <f>IF(I2035&lt;2, "N/A", (MAXIFS('Input - target event report'!E:E,'Input - target event report'!B:B,B:B,'Input - target event report'!D:D,"Private Investment")-MINIFS('Input - target event report'!E:E,'Input - target event report'!B:B,B:B,'Input - target event report'!D:D,"Private Investment"))/(I2035-1))</f>
        <v/>
      </c>
      <c r="H2035">
        <f>IF(MAXIFS('Input - target event report'!E:E,'Input - target event report'!B:B,B:B,'Input - target event report'!D:D,"Private Investment") = 0, "N/A", TODAY() - MAXIFS('Input - target event report'!E:E,'Input - target event report'!B:B,B:B,'Input - target event report'!D:D,"Private Investment"))</f>
        <v/>
      </c>
      <c r="I2035">
        <f>COUNTIFS('Input - target event report'!B:B,B2035,'Input - target event report'!D:D, "Private Investment")</f>
        <v/>
      </c>
      <c r="J2035">
        <f>INDEX('Input - companies list'!$1:$10000,MATCH(B2035,'Input - companies list'!B:B,0),MATCH("Flow",'Input - companies list'!$1:$1,0 ))</f>
        <v/>
      </c>
      <c r="K2035">
        <f>INDEX('Input - companies list'!$1:$10000,MATCH(B2035,'Input - companies list'!B:B,0),MATCH("Inter-Cluster Connectivity",'Input - companies list'!$1:$1,0 ))</f>
        <v/>
      </c>
      <c r="L2035">
        <f>IFERROR(PERCENTRANK(F:F,F2035),0)</f>
        <v/>
      </c>
      <c r="M2035">
        <f>IFERROR(1 - PERCENTRANK(G:G,G2035),0)</f>
        <v/>
      </c>
      <c r="N2035">
        <f>IFERROR(1 - PERCENTRANK(H:H,H2035),0)</f>
        <v/>
      </c>
      <c r="O2035">
        <f>IFERROR(PERCENTRANK(I:I,I2035),0)</f>
        <v/>
      </c>
      <c r="P2035">
        <f>IFERROR(1 - PERCENTRANK(J:J,J2035),0)</f>
        <v/>
      </c>
      <c r="Q2035">
        <f>IFERROR(PERCENTRANK(K:K,K2035),0)</f>
        <v/>
      </c>
      <c r="R2035">
        <f>L2035*weight1+M2035*weight2+N2035*weight3+O2035*weight4+P2035*weight5+Q2035*weight6</f>
        <v/>
      </c>
    </row>
    <row r="2036" spans="1:18">
      <c r="A2036">
        <f>RANK(R2036,R:R)</f>
        <v/>
      </c>
      <c r="B2036" t="s">
        <v>22569</v>
      </c>
      <c r="C2036">
        <f>VLOOKUP(B2036,'Input - companies list'!B:L,2,FALSE)</f>
        <v/>
      </c>
      <c r="D2036">
        <f>VLOOKUP(B2036,'Input - companies list'!B:L,11,FALSE)</f>
        <v/>
      </c>
      <c r="E2036">
        <f>VLOOKUP(B2036,'Input - companies list'!B:E,4,FALSE)</f>
        <v/>
      </c>
      <c r="F2036">
        <f>SUMIFS('Input - target event report'!H:H,'Input - target event report'!B:B,B2036,'Input - target event report'!D:D, "Private Investment")</f>
        <v/>
      </c>
      <c r="G2036">
        <f>IF(I2036&lt;2, "N/A", (MAXIFS('Input - target event report'!E:E,'Input - target event report'!B:B,B:B,'Input - target event report'!D:D,"Private Investment")-MINIFS('Input - target event report'!E:E,'Input - target event report'!B:B,B:B,'Input - target event report'!D:D,"Private Investment"))/(I2036-1))</f>
        <v/>
      </c>
      <c r="H2036">
        <f>IF(MAXIFS('Input - target event report'!E:E,'Input - target event report'!B:B,B:B,'Input - target event report'!D:D,"Private Investment") = 0, "N/A", TODAY() - MAXIFS('Input - target event report'!E:E,'Input - target event report'!B:B,B:B,'Input - target event report'!D:D,"Private Investment"))</f>
        <v/>
      </c>
      <c r="I2036">
        <f>COUNTIFS('Input - target event report'!B:B,B2036,'Input - target event report'!D:D, "Private Investment")</f>
        <v/>
      </c>
      <c r="J2036">
        <f>INDEX('Input - companies list'!$1:$10000,MATCH(B2036,'Input - companies list'!B:B,0),MATCH("Flow",'Input - companies list'!$1:$1,0 ))</f>
        <v/>
      </c>
      <c r="K2036">
        <f>INDEX('Input - companies list'!$1:$10000,MATCH(B2036,'Input - companies list'!B:B,0),MATCH("Inter-Cluster Connectivity",'Input - companies list'!$1:$1,0 ))</f>
        <v/>
      </c>
      <c r="L2036">
        <f>IFERROR(PERCENTRANK(F:F,F2036),0)</f>
        <v/>
      </c>
      <c r="M2036">
        <f>IFERROR(1 - PERCENTRANK(G:G,G2036),0)</f>
        <v/>
      </c>
      <c r="N2036">
        <f>IFERROR(1 - PERCENTRANK(H:H,H2036),0)</f>
        <v/>
      </c>
      <c r="O2036">
        <f>IFERROR(PERCENTRANK(I:I,I2036),0)</f>
        <v/>
      </c>
      <c r="P2036">
        <f>IFERROR(1 - PERCENTRANK(J:J,J2036),0)</f>
        <v/>
      </c>
      <c r="Q2036">
        <f>IFERROR(PERCENTRANK(K:K,K2036),0)</f>
        <v/>
      </c>
      <c r="R2036">
        <f>L2036*weight1+M2036*weight2+N2036*weight3+O2036*weight4+P2036*weight5+Q2036*weight6</f>
        <v/>
      </c>
    </row>
    <row r="2037" spans="1:18">
      <c r="A2037">
        <f>RANK(R2037,R:R)</f>
        <v/>
      </c>
      <c r="B2037" t="s">
        <v>22579</v>
      </c>
      <c r="C2037">
        <f>VLOOKUP(B2037,'Input - companies list'!B:L,2,FALSE)</f>
        <v/>
      </c>
      <c r="D2037">
        <f>VLOOKUP(B2037,'Input - companies list'!B:L,11,FALSE)</f>
        <v/>
      </c>
      <c r="E2037">
        <f>VLOOKUP(B2037,'Input - companies list'!B:E,4,FALSE)</f>
        <v/>
      </c>
      <c r="F2037">
        <f>SUMIFS('Input - target event report'!H:H,'Input - target event report'!B:B,B2037,'Input - target event report'!D:D, "Private Investment")</f>
        <v/>
      </c>
      <c r="G2037">
        <f>IF(I2037&lt;2, "N/A", (MAXIFS('Input - target event report'!E:E,'Input - target event report'!B:B,B:B,'Input - target event report'!D:D,"Private Investment")-MINIFS('Input - target event report'!E:E,'Input - target event report'!B:B,B:B,'Input - target event report'!D:D,"Private Investment"))/(I2037-1))</f>
        <v/>
      </c>
      <c r="H2037">
        <f>IF(MAXIFS('Input - target event report'!E:E,'Input - target event report'!B:B,B:B,'Input - target event report'!D:D,"Private Investment") = 0, "N/A", TODAY() - MAXIFS('Input - target event report'!E:E,'Input - target event report'!B:B,B:B,'Input - target event report'!D:D,"Private Investment"))</f>
        <v/>
      </c>
      <c r="I2037">
        <f>COUNTIFS('Input - target event report'!B:B,B2037,'Input - target event report'!D:D, "Private Investment")</f>
        <v/>
      </c>
      <c r="J2037">
        <f>INDEX('Input - companies list'!$1:$10000,MATCH(B2037,'Input - companies list'!B:B,0),MATCH("Flow",'Input - companies list'!$1:$1,0 ))</f>
        <v/>
      </c>
      <c r="K2037">
        <f>INDEX('Input - companies list'!$1:$10000,MATCH(B2037,'Input - companies list'!B:B,0),MATCH("Inter-Cluster Connectivity",'Input - companies list'!$1:$1,0 ))</f>
        <v/>
      </c>
      <c r="L2037">
        <f>IFERROR(PERCENTRANK(F:F,F2037),0)</f>
        <v/>
      </c>
      <c r="M2037">
        <f>IFERROR(1 - PERCENTRANK(G:G,G2037),0)</f>
        <v/>
      </c>
      <c r="N2037">
        <f>IFERROR(1 - PERCENTRANK(H:H,H2037),0)</f>
        <v/>
      </c>
      <c r="O2037">
        <f>IFERROR(PERCENTRANK(I:I,I2037),0)</f>
        <v/>
      </c>
      <c r="P2037">
        <f>IFERROR(1 - PERCENTRANK(J:J,J2037),0)</f>
        <v/>
      </c>
      <c r="Q2037">
        <f>IFERROR(PERCENTRANK(K:K,K2037),0)</f>
        <v/>
      </c>
      <c r="R2037">
        <f>L2037*weight1+M2037*weight2+N2037*weight3+O2037*weight4+P2037*weight5+Q2037*weight6</f>
        <v/>
      </c>
    </row>
    <row r="2038" spans="1:18">
      <c r="A2038">
        <f>RANK(R2038,R:R)</f>
        <v/>
      </c>
      <c r="B2038" t="s">
        <v>22589</v>
      </c>
      <c r="C2038">
        <f>VLOOKUP(B2038,'Input - companies list'!B:L,2,FALSE)</f>
        <v/>
      </c>
      <c r="D2038">
        <f>VLOOKUP(B2038,'Input - companies list'!B:L,11,FALSE)</f>
        <v/>
      </c>
      <c r="E2038">
        <f>VLOOKUP(B2038,'Input - companies list'!B:E,4,FALSE)</f>
        <v/>
      </c>
      <c r="F2038">
        <f>SUMIFS('Input - target event report'!H:H,'Input - target event report'!B:B,B2038,'Input - target event report'!D:D, "Private Investment")</f>
        <v/>
      </c>
      <c r="G2038">
        <f>IF(I2038&lt;2, "N/A", (MAXIFS('Input - target event report'!E:E,'Input - target event report'!B:B,B:B,'Input - target event report'!D:D,"Private Investment")-MINIFS('Input - target event report'!E:E,'Input - target event report'!B:B,B:B,'Input - target event report'!D:D,"Private Investment"))/(I2038-1))</f>
        <v/>
      </c>
      <c r="H2038">
        <f>IF(MAXIFS('Input - target event report'!E:E,'Input - target event report'!B:B,B:B,'Input - target event report'!D:D,"Private Investment") = 0, "N/A", TODAY() - MAXIFS('Input - target event report'!E:E,'Input - target event report'!B:B,B:B,'Input - target event report'!D:D,"Private Investment"))</f>
        <v/>
      </c>
      <c r="I2038">
        <f>COUNTIFS('Input - target event report'!B:B,B2038,'Input - target event report'!D:D, "Private Investment")</f>
        <v/>
      </c>
      <c r="J2038">
        <f>INDEX('Input - companies list'!$1:$10000,MATCH(B2038,'Input - companies list'!B:B,0),MATCH("Flow",'Input - companies list'!$1:$1,0 ))</f>
        <v/>
      </c>
      <c r="K2038">
        <f>INDEX('Input - companies list'!$1:$10000,MATCH(B2038,'Input - companies list'!B:B,0),MATCH("Inter-Cluster Connectivity",'Input - companies list'!$1:$1,0 ))</f>
        <v/>
      </c>
      <c r="L2038">
        <f>IFERROR(PERCENTRANK(F:F,F2038),0)</f>
        <v/>
      </c>
      <c r="M2038">
        <f>IFERROR(1 - PERCENTRANK(G:G,G2038),0)</f>
        <v/>
      </c>
      <c r="N2038">
        <f>IFERROR(1 - PERCENTRANK(H:H,H2038),0)</f>
        <v/>
      </c>
      <c r="O2038">
        <f>IFERROR(PERCENTRANK(I:I,I2038),0)</f>
        <v/>
      </c>
      <c r="P2038">
        <f>IFERROR(1 - PERCENTRANK(J:J,J2038),0)</f>
        <v/>
      </c>
      <c r="Q2038">
        <f>IFERROR(PERCENTRANK(K:K,K2038),0)</f>
        <v/>
      </c>
      <c r="R2038">
        <f>L2038*weight1+M2038*weight2+N2038*weight3+O2038*weight4+P2038*weight5+Q2038*weight6</f>
        <v/>
      </c>
    </row>
    <row r="2039" spans="1:18">
      <c r="A2039">
        <f>RANK(R2039,R:R)</f>
        <v/>
      </c>
      <c r="B2039" t="s">
        <v>22598</v>
      </c>
      <c r="C2039">
        <f>VLOOKUP(B2039,'Input - companies list'!B:L,2,FALSE)</f>
        <v/>
      </c>
      <c r="D2039">
        <f>VLOOKUP(B2039,'Input - companies list'!B:L,11,FALSE)</f>
        <v/>
      </c>
      <c r="E2039">
        <f>VLOOKUP(B2039,'Input - companies list'!B:E,4,FALSE)</f>
        <v/>
      </c>
      <c r="F2039">
        <f>SUMIFS('Input - target event report'!H:H,'Input - target event report'!B:B,B2039,'Input - target event report'!D:D, "Private Investment")</f>
        <v/>
      </c>
      <c r="G2039">
        <f>IF(I2039&lt;2, "N/A", (MAXIFS('Input - target event report'!E:E,'Input - target event report'!B:B,B:B,'Input - target event report'!D:D,"Private Investment")-MINIFS('Input - target event report'!E:E,'Input - target event report'!B:B,B:B,'Input - target event report'!D:D,"Private Investment"))/(I2039-1))</f>
        <v/>
      </c>
      <c r="H2039">
        <f>IF(MAXIFS('Input - target event report'!E:E,'Input - target event report'!B:B,B:B,'Input - target event report'!D:D,"Private Investment") = 0, "N/A", TODAY() - MAXIFS('Input - target event report'!E:E,'Input - target event report'!B:B,B:B,'Input - target event report'!D:D,"Private Investment"))</f>
        <v/>
      </c>
      <c r="I2039">
        <f>COUNTIFS('Input - target event report'!B:B,B2039,'Input - target event report'!D:D, "Private Investment")</f>
        <v/>
      </c>
      <c r="J2039">
        <f>INDEX('Input - companies list'!$1:$10000,MATCH(B2039,'Input - companies list'!B:B,0),MATCH("Flow",'Input - companies list'!$1:$1,0 ))</f>
        <v/>
      </c>
      <c r="K2039">
        <f>INDEX('Input - companies list'!$1:$10000,MATCH(B2039,'Input - companies list'!B:B,0),MATCH("Inter-Cluster Connectivity",'Input - companies list'!$1:$1,0 ))</f>
        <v/>
      </c>
      <c r="L2039">
        <f>IFERROR(PERCENTRANK(F:F,F2039),0)</f>
        <v/>
      </c>
      <c r="M2039">
        <f>IFERROR(1 - PERCENTRANK(G:G,G2039),0)</f>
        <v/>
      </c>
      <c r="N2039">
        <f>IFERROR(1 - PERCENTRANK(H:H,H2039),0)</f>
        <v/>
      </c>
      <c r="O2039">
        <f>IFERROR(PERCENTRANK(I:I,I2039),0)</f>
        <v/>
      </c>
      <c r="P2039">
        <f>IFERROR(1 - PERCENTRANK(J:J,J2039),0)</f>
        <v/>
      </c>
      <c r="Q2039">
        <f>IFERROR(PERCENTRANK(K:K,K2039),0)</f>
        <v/>
      </c>
      <c r="R2039">
        <f>L2039*weight1+M2039*weight2+N2039*weight3+O2039*weight4+P2039*weight5+Q2039*weight6</f>
        <v/>
      </c>
    </row>
    <row r="2040" spans="1:18">
      <c r="A2040">
        <f>RANK(R2040,R:R)</f>
        <v/>
      </c>
      <c r="B2040" t="s">
        <v>22609</v>
      </c>
      <c r="C2040">
        <f>VLOOKUP(B2040,'Input - companies list'!B:L,2,FALSE)</f>
        <v/>
      </c>
      <c r="D2040">
        <f>VLOOKUP(B2040,'Input - companies list'!B:L,11,FALSE)</f>
        <v/>
      </c>
      <c r="E2040">
        <f>VLOOKUP(B2040,'Input - companies list'!B:E,4,FALSE)</f>
        <v/>
      </c>
      <c r="F2040">
        <f>SUMIFS('Input - target event report'!H:H,'Input - target event report'!B:B,B2040,'Input - target event report'!D:D, "Private Investment")</f>
        <v/>
      </c>
      <c r="G2040">
        <f>IF(I2040&lt;2, "N/A", (MAXIFS('Input - target event report'!E:E,'Input - target event report'!B:B,B:B,'Input - target event report'!D:D,"Private Investment")-MINIFS('Input - target event report'!E:E,'Input - target event report'!B:B,B:B,'Input - target event report'!D:D,"Private Investment"))/(I2040-1))</f>
        <v/>
      </c>
      <c r="H2040">
        <f>IF(MAXIFS('Input - target event report'!E:E,'Input - target event report'!B:B,B:B,'Input - target event report'!D:D,"Private Investment") = 0, "N/A", TODAY() - MAXIFS('Input - target event report'!E:E,'Input - target event report'!B:B,B:B,'Input - target event report'!D:D,"Private Investment"))</f>
        <v/>
      </c>
      <c r="I2040">
        <f>COUNTIFS('Input - target event report'!B:B,B2040,'Input - target event report'!D:D, "Private Investment")</f>
        <v/>
      </c>
      <c r="J2040">
        <f>INDEX('Input - companies list'!$1:$10000,MATCH(B2040,'Input - companies list'!B:B,0),MATCH("Flow",'Input - companies list'!$1:$1,0 ))</f>
        <v/>
      </c>
      <c r="K2040">
        <f>INDEX('Input - companies list'!$1:$10000,MATCH(B2040,'Input - companies list'!B:B,0),MATCH("Inter-Cluster Connectivity",'Input - companies list'!$1:$1,0 ))</f>
        <v/>
      </c>
      <c r="L2040">
        <f>IFERROR(PERCENTRANK(F:F,F2040),0)</f>
        <v/>
      </c>
      <c r="M2040">
        <f>IFERROR(1 - PERCENTRANK(G:G,G2040),0)</f>
        <v/>
      </c>
      <c r="N2040">
        <f>IFERROR(1 - PERCENTRANK(H:H,H2040),0)</f>
        <v/>
      </c>
      <c r="O2040">
        <f>IFERROR(PERCENTRANK(I:I,I2040),0)</f>
        <v/>
      </c>
      <c r="P2040">
        <f>IFERROR(1 - PERCENTRANK(J:J,J2040),0)</f>
        <v/>
      </c>
      <c r="Q2040">
        <f>IFERROR(PERCENTRANK(K:K,K2040),0)</f>
        <v/>
      </c>
      <c r="R2040">
        <f>L2040*weight1+M2040*weight2+N2040*weight3+O2040*weight4+P2040*weight5+Q2040*weight6</f>
        <v/>
      </c>
    </row>
    <row r="2041" spans="1:18">
      <c r="A2041">
        <f>RANK(R2041,R:R)</f>
        <v/>
      </c>
      <c r="B2041" t="s">
        <v>22621</v>
      </c>
      <c r="C2041">
        <f>VLOOKUP(B2041,'Input - companies list'!B:L,2,FALSE)</f>
        <v/>
      </c>
      <c r="D2041">
        <f>VLOOKUP(B2041,'Input - companies list'!B:L,11,FALSE)</f>
        <v/>
      </c>
      <c r="E2041">
        <f>VLOOKUP(B2041,'Input - companies list'!B:E,4,FALSE)</f>
        <v/>
      </c>
      <c r="F2041">
        <f>SUMIFS('Input - target event report'!H:H,'Input - target event report'!B:B,B2041,'Input - target event report'!D:D, "Private Investment")</f>
        <v/>
      </c>
      <c r="G2041">
        <f>IF(I2041&lt;2, "N/A", (MAXIFS('Input - target event report'!E:E,'Input - target event report'!B:B,B:B,'Input - target event report'!D:D,"Private Investment")-MINIFS('Input - target event report'!E:E,'Input - target event report'!B:B,B:B,'Input - target event report'!D:D,"Private Investment"))/(I2041-1))</f>
        <v/>
      </c>
      <c r="H2041">
        <f>IF(MAXIFS('Input - target event report'!E:E,'Input - target event report'!B:B,B:B,'Input - target event report'!D:D,"Private Investment") = 0, "N/A", TODAY() - MAXIFS('Input - target event report'!E:E,'Input - target event report'!B:B,B:B,'Input - target event report'!D:D,"Private Investment"))</f>
        <v/>
      </c>
      <c r="I2041">
        <f>COUNTIFS('Input - target event report'!B:B,B2041,'Input - target event report'!D:D, "Private Investment")</f>
        <v/>
      </c>
      <c r="J2041">
        <f>INDEX('Input - companies list'!$1:$10000,MATCH(B2041,'Input - companies list'!B:B,0),MATCH("Flow",'Input - companies list'!$1:$1,0 ))</f>
        <v/>
      </c>
      <c r="K2041">
        <f>INDEX('Input - companies list'!$1:$10000,MATCH(B2041,'Input - companies list'!B:B,0),MATCH("Inter-Cluster Connectivity",'Input - companies list'!$1:$1,0 ))</f>
        <v/>
      </c>
      <c r="L2041">
        <f>IFERROR(PERCENTRANK(F:F,F2041),0)</f>
        <v/>
      </c>
      <c r="M2041">
        <f>IFERROR(1 - PERCENTRANK(G:G,G2041),0)</f>
        <v/>
      </c>
      <c r="N2041">
        <f>IFERROR(1 - PERCENTRANK(H:H,H2041),0)</f>
        <v/>
      </c>
      <c r="O2041">
        <f>IFERROR(PERCENTRANK(I:I,I2041),0)</f>
        <v/>
      </c>
      <c r="P2041">
        <f>IFERROR(1 - PERCENTRANK(J:J,J2041),0)</f>
        <v/>
      </c>
      <c r="Q2041">
        <f>IFERROR(PERCENTRANK(K:K,K2041),0)</f>
        <v/>
      </c>
      <c r="R2041">
        <f>L2041*weight1+M2041*weight2+N2041*weight3+O2041*weight4+P2041*weight5+Q2041*weight6</f>
        <v/>
      </c>
    </row>
    <row r="2042" spans="1:18">
      <c r="A2042">
        <f>RANK(R2042,R:R)</f>
        <v/>
      </c>
      <c r="B2042" t="s">
        <v>22630</v>
      </c>
      <c r="C2042">
        <f>VLOOKUP(B2042,'Input - companies list'!B:L,2,FALSE)</f>
        <v/>
      </c>
      <c r="D2042">
        <f>VLOOKUP(B2042,'Input - companies list'!B:L,11,FALSE)</f>
        <v/>
      </c>
      <c r="E2042">
        <f>VLOOKUP(B2042,'Input - companies list'!B:E,4,FALSE)</f>
        <v/>
      </c>
      <c r="F2042">
        <f>SUMIFS('Input - target event report'!H:H,'Input - target event report'!B:B,B2042,'Input - target event report'!D:D, "Private Investment")</f>
        <v/>
      </c>
      <c r="G2042">
        <f>IF(I2042&lt;2, "N/A", (MAXIFS('Input - target event report'!E:E,'Input - target event report'!B:B,B:B,'Input - target event report'!D:D,"Private Investment")-MINIFS('Input - target event report'!E:E,'Input - target event report'!B:B,B:B,'Input - target event report'!D:D,"Private Investment"))/(I2042-1))</f>
        <v/>
      </c>
      <c r="H2042">
        <f>IF(MAXIFS('Input - target event report'!E:E,'Input - target event report'!B:B,B:B,'Input - target event report'!D:D,"Private Investment") = 0, "N/A", TODAY() - MAXIFS('Input - target event report'!E:E,'Input - target event report'!B:B,B:B,'Input - target event report'!D:D,"Private Investment"))</f>
        <v/>
      </c>
      <c r="I2042">
        <f>COUNTIFS('Input - target event report'!B:B,B2042,'Input - target event report'!D:D, "Private Investment")</f>
        <v/>
      </c>
      <c r="J2042">
        <f>INDEX('Input - companies list'!$1:$10000,MATCH(B2042,'Input - companies list'!B:B,0),MATCH("Flow",'Input - companies list'!$1:$1,0 ))</f>
        <v/>
      </c>
      <c r="K2042">
        <f>INDEX('Input - companies list'!$1:$10000,MATCH(B2042,'Input - companies list'!B:B,0),MATCH("Inter-Cluster Connectivity",'Input - companies list'!$1:$1,0 ))</f>
        <v/>
      </c>
      <c r="L2042">
        <f>IFERROR(PERCENTRANK(F:F,F2042),0)</f>
        <v/>
      </c>
      <c r="M2042">
        <f>IFERROR(1 - PERCENTRANK(G:G,G2042),0)</f>
        <v/>
      </c>
      <c r="N2042">
        <f>IFERROR(1 - PERCENTRANK(H:H,H2042),0)</f>
        <v/>
      </c>
      <c r="O2042">
        <f>IFERROR(PERCENTRANK(I:I,I2042),0)</f>
        <v/>
      </c>
      <c r="P2042">
        <f>IFERROR(1 - PERCENTRANK(J:J,J2042),0)</f>
        <v/>
      </c>
      <c r="Q2042">
        <f>IFERROR(PERCENTRANK(K:K,K2042),0)</f>
        <v/>
      </c>
      <c r="R2042">
        <f>L2042*weight1+M2042*weight2+N2042*weight3+O2042*weight4+P2042*weight5+Q2042*weight6</f>
        <v/>
      </c>
    </row>
    <row r="2043" spans="1:18">
      <c r="A2043">
        <f>RANK(R2043,R:R)</f>
        <v/>
      </c>
      <c r="B2043" t="s">
        <v>22639</v>
      </c>
      <c r="C2043">
        <f>VLOOKUP(B2043,'Input - companies list'!B:L,2,FALSE)</f>
        <v/>
      </c>
      <c r="D2043">
        <f>VLOOKUP(B2043,'Input - companies list'!B:L,11,FALSE)</f>
        <v/>
      </c>
      <c r="E2043">
        <f>VLOOKUP(B2043,'Input - companies list'!B:E,4,FALSE)</f>
        <v/>
      </c>
      <c r="F2043">
        <f>SUMIFS('Input - target event report'!H:H,'Input - target event report'!B:B,B2043,'Input - target event report'!D:D, "Private Investment")</f>
        <v/>
      </c>
      <c r="G2043">
        <f>IF(I2043&lt;2, "N/A", (MAXIFS('Input - target event report'!E:E,'Input - target event report'!B:B,B:B,'Input - target event report'!D:D,"Private Investment")-MINIFS('Input - target event report'!E:E,'Input - target event report'!B:B,B:B,'Input - target event report'!D:D,"Private Investment"))/(I2043-1))</f>
        <v/>
      </c>
      <c r="H2043">
        <f>IF(MAXIFS('Input - target event report'!E:E,'Input - target event report'!B:B,B:B,'Input - target event report'!D:D,"Private Investment") = 0, "N/A", TODAY() - MAXIFS('Input - target event report'!E:E,'Input - target event report'!B:B,B:B,'Input - target event report'!D:D,"Private Investment"))</f>
        <v/>
      </c>
      <c r="I2043">
        <f>COUNTIFS('Input - target event report'!B:B,B2043,'Input - target event report'!D:D, "Private Investment")</f>
        <v/>
      </c>
      <c r="J2043">
        <f>INDEX('Input - companies list'!$1:$10000,MATCH(B2043,'Input - companies list'!B:B,0),MATCH("Flow",'Input - companies list'!$1:$1,0 ))</f>
        <v/>
      </c>
      <c r="K2043">
        <f>INDEX('Input - companies list'!$1:$10000,MATCH(B2043,'Input - companies list'!B:B,0),MATCH("Inter-Cluster Connectivity",'Input - companies list'!$1:$1,0 ))</f>
        <v/>
      </c>
      <c r="L2043">
        <f>IFERROR(PERCENTRANK(F:F,F2043),0)</f>
        <v/>
      </c>
      <c r="M2043">
        <f>IFERROR(1 - PERCENTRANK(G:G,G2043),0)</f>
        <v/>
      </c>
      <c r="N2043">
        <f>IFERROR(1 - PERCENTRANK(H:H,H2043),0)</f>
        <v/>
      </c>
      <c r="O2043">
        <f>IFERROR(PERCENTRANK(I:I,I2043),0)</f>
        <v/>
      </c>
      <c r="P2043">
        <f>IFERROR(1 - PERCENTRANK(J:J,J2043),0)</f>
        <v/>
      </c>
      <c r="Q2043">
        <f>IFERROR(PERCENTRANK(K:K,K2043),0)</f>
        <v/>
      </c>
      <c r="R2043">
        <f>L2043*weight1+M2043*weight2+N2043*weight3+O2043*weight4+P2043*weight5+Q2043*weight6</f>
        <v/>
      </c>
    </row>
    <row r="2044" spans="1:18">
      <c r="A2044">
        <f>RANK(R2044,R:R)</f>
        <v/>
      </c>
      <c r="B2044" t="s">
        <v>22649</v>
      </c>
      <c r="C2044">
        <f>VLOOKUP(B2044,'Input - companies list'!B:L,2,FALSE)</f>
        <v/>
      </c>
      <c r="D2044">
        <f>VLOOKUP(B2044,'Input - companies list'!B:L,11,FALSE)</f>
        <v/>
      </c>
      <c r="E2044">
        <f>VLOOKUP(B2044,'Input - companies list'!B:E,4,FALSE)</f>
        <v/>
      </c>
      <c r="F2044">
        <f>SUMIFS('Input - target event report'!H:H,'Input - target event report'!B:B,B2044,'Input - target event report'!D:D, "Private Investment")</f>
        <v/>
      </c>
      <c r="G2044">
        <f>IF(I2044&lt;2, "N/A", (MAXIFS('Input - target event report'!E:E,'Input - target event report'!B:B,B:B,'Input - target event report'!D:D,"Private Investment")-MINIFS('Input - target event report'!E:E,'Input - target event report'!B:B,B:B,'Input - target event report'!D:D,"Private Investment"))/(I2044-1))</f>
        <v/>
      </c>
      <c r="H2044">
        <f>IF(MAXIFS('Input - target event report'!E:E,'Input - target event report'!B:B,B:B,'Input - target event report'!D:D,"Private Investment") = 0, "N/A", TODAY() - MAXIFS('Input - target event report'!E:E,'Input - target event report'!B:B,B:B,'Input - target event report'!D:D,"Private Investment"))</f>
        <v/>
      </c>
      <c r="I2044">
        <f>COUNTIFS('Input - target event report'!B:B,B2044,'Input - target event report'!D:D, "Private Investment")</f>
        <v/>
      </c>
      <c r="J2044">
        <f>INDEX('Input - companies list'!$1:$10000,MATCH(B2044,'Input - companies list'!B:B,0),MATCH("Flow",'Input - companies list'!$1:$1,0 ))</f>
        <v/>
      </c>
      <c r="K2044">
        <f>INDEX('Input - companies list'!$1:$10000,MATCH(B2044,'Input - companies list'!B:B,0),MATCH("Inter-Cluster Connectivity",'Input - companies list'!$1:$1,0 ))</f>
        <v/>
      </c>
      <c r="L2044">
        <f>IFERROR(PERCENTRANK(F:F,F2044),0)</f>
        <v/>
      </c>
      <c r="M2044">
        <f>IFERROR(1 - PERCENTRANK(G:G,G2044),0)</f>
        <v/>
      </c>
      <c r="N2044">
        <f>IFERROR(1 - PERCENTRANK(H:H,H2044),0)</f>
        <v/>
      </c>
      <c r="O2044">
        <f>IFERROR(PERCENTRANK(I:I,I2044),0)</f>
        <v/>
      </c>
      <c r="P2044">
        <f>IFERROR(1 - PERCENTRANK(J:J,J2044),0)</f>
        <v/>
      </c>
      <c r="Q2044">
        <f>IFERROR(PERCENTRANK(K:K,K2044),0)</f>
        <v/>
      </c>
      <c r="R2044">
        <f>L2044*weight1+M2044*weight2+N2044*weight3+O2044*weight4+P2044*weight5+Q2044*weight6</f>
        <v/>
      </c>
    </row>
    <row r="2045" spans="1:18">
      <c r="A2045">
        <f>RANK(R2045,R:R)</f>
        <v/>
      </c>
      <c r="B2045" t="s">
        <v>22660</v>
      </c>
      <c r="C2045">
        <f>VLOOKUP(B2045,'Input - companies list'!B:L,2,FALSE)</f>
        <v/>
      </c>
      <c r="D2045">
        <f>VLOOKUP(B2045,'Input - companies list'!B:L,11,FALSE)</f>
        <v/>
      </c>
      <c r="E2045">
        <f>VLOOKUP(B2045,'Input - companies list'!B:E,4,FALSE)</f>
        <v/>
      </c>
      <c r="F2045">
        <f>SUMIFS('Input - target event report'!H:H,'Input - target event report'!B:B,B2045,'Input - target event report'!D:D, "Private Investment")</f>
        <v/>
      </c>
      <c r="G2045">
        <f>IF(I2045&lt;2, "N/A", (MAXIFS('Input - target event report'!E:E,'Input - target event report'!B:B,B:B,'Input - target event report'!D:D,"Private Investment")-MINIFS('Input - target event report'!E:E,'Input - target event report'!B:B,B:B,'Input - target event report'!D:D,"Private Investment"))/(I2045-1))</f>
        <v/>
      </c>
      <c r="H2045">
        <f>IF(MAXIFS('Input - target event report'!E:E,'Input - target event report'!B:B,B:B,'Input - target event report'!D:D,"Private Investment") = 0, "N/A", TODAY() - MAXIFS('Input - target event report'!E:E,'Input - target event report'!B:B,B:B,'Input - target event report'!D:D,"Private Investment"))</f>
        <v/>
      </c>
      <c r="I2045">
        <f>COUNTIFS('Input - target event report'!B:B,B2045,'Input - target event report'!D:D, "Private Investment")</f>
        <v/>
      </c>
      <c r="J2045">
        <f>INDEX('Input - companies list'!$1:$10000,MATCH(B2045,'Input - companies list'!B:B,0),MATCH("Flow",'Input - companies list'!$1:$1,0 ))</f>
        <v/>
      </c>
      <c r="K2045">
        <f>INDEX('Input - companies list'!$1:$10000,MATCH(B2045,'Input - companies list'!B:B,0),MATCH("Inter-Cluster Connectivity",'Input - companies list'!$1:$1,0 ))</f>
        <v/>
      </c>
      <c r="L2045">
        <f>IFERROR(PERCENTRANK(F:F,F2045),0)</f>
        <v/>
      </c>
      <c r="M2045">
        <f>IFERROR(1 - PERCENTRANK(G:G,G2045),0)</f>
        <v/>
      </c>
      <c r="N2045">
        <f>IFERROR(1 - PERCENTRANK(H:H,H2045),0)</f>
        <v/>
      </c>
      <c r="O2045">
        <f>IFERROR(PERCENTRANK(I:I,I2045),0)</f>
        <v/>
      </c>
      <c r="P2045">
        <f>IFERROR(1 - PERCENTRANK(J:J,J2045),0)</f>
        <v/>
      </c>
      <c r="Q2045">
        <f>IFERROR(PERCENTRANK(K:K,K2045),0)</f>
        <v/>
      </c>
      <c r="R2045">
        <f>L2045*weight1+M2045*weight2+N2045*weight3+O2045*weight4+P2045*weight5+Q2045*weight6</f>
        <v/>
      </c>
    </row>
    <row r="2046" spans="1:18">
      <c r="A2046">
        <f>RANK(R2046,R:R)</f>
        <v/>
      </c>
      <c r="B2046" t="s">
        <v>22669</v>
      </c>
      <c r="C2046">
        <f>VLOOKUP(B2046,'Input - companies list'!B:L,2,FALSE)</f>
        <v/>
      </c>
      <c r="D2046">
        <f>VLOOKUP(B2046,'Input - companies list'!B:L,11,FALSE)</f>
        <v/>
      </c>
      <c r="E2046">
        <f>VLOOKUP(B2046,'Input - companies list'!B:E,4,FALSE)</f>
        <v/>
      </c>
      <c r="F2046">
        <f>SUMIFS('Input - target event report'!H:H,'Input - target event report'!B:B,B2046,'Input - target event report'!D:D, "Private Investment")</f>
        <v/>
      </c>
      <c r="G2046">
        <f>IF(I2046&lt;2, "N/A", (MAXIFS('Input - target event report'!E:E,'Input - target event report'!B:B,B:B,'Input - target event report'!D:D,"Private Investment")-MINIFS('Input - target event report'!E:E,'Input - target event report'!B:B,B:B,'Input - target event report'!D:D,"Private Investment"))/(I2046-1))</f>
        <v/>
      </c>
      <c r="H2046">
        <f>IF(MAXIFS('Input - target event report'!E:E,'Input - target event report'!B:B,B:B,'Input - target event report'!D:D,"Private Investment") = 0, "N/A", TODAY() - MAXIFS('Input - target event report'!E:E,'Input - target event report'!B:B,B:B,'Input - target event report'!D:D,"Private Investment"))</f>
        <v/>
      </c>
      <c r="I2046">
        <f>COUNTIFS('Input - target event report'!B:B,B2046,'Input - target event report'!D:D, "Private Investment")</f>
        <v/>
      </c>
      <c r="J2046">
        <f>INDEX('Input - companies list'!$1:$10000,MATCH(B2046,'Input - companies list'!B:B,0),MATCH("Flow",'Input - companies list'!$1:$1,0 ))</f>
        <v/>
      </c>
      <c r="K2046">
        <f>INDEX('Input - companies list'!$1:$10000,MATCH(B2046,'Input - companies list'!B:B,0),MATCH("Inter-Cluster Connectivity",'Input - companies list'!$1:$1,0 ))</f>
        <v/>
      </c>
      <c r="L2046">
        <f>IFERROR(PERCENTRANK(F:F,F2046),0)</f>
        <v/>
      </c>
      <c r="M2046">
        <f>IFERROR(1 - PERCENTRANK(G:G,G2046),0)</f>
        <v/>
      </c>
      <c r="N2046">
        <f>IFERROR(1 - PERCENTRANK(H:H,H2046),0)</f>
        <v/>
      </c>
      <c r="O2046">
        <f>IFERROR(PERCENTRANK(I:I,I2046),0)</f>
        <v/>
      </c>
      <c r="P2046">
        <f>IFERROR(1 - PERCENTRANK(J:J,J2046),0)</f>
        <v/>
      </c>
      <c r="Q2046">
        <f>IFERROR(PERCENTRANK(K:K,K2046),0)</f>
        <v/>
      </c>
      <c r="R2046">
        <f>L2046*weight1+M2046*weight2+N2046*weight3+O2046*weight4+P2046*weight5+Q2046*weight6</f>
        <v/>
      </c>
    </row>
    <row r="2047" spans="1:18">
      <c r="A2047">
        <f>RANK(R2047,R:R)</f>
        <v/>
      </c>
      <c r="B2047" t="s">
        <v>22680</v>
      </c>
      <c r="C2047">
        <f>VLOOKUP(B2047,'Input - companies list'!B:L,2,FALSE)</f>
        <v/>
      </c>
      <c r="D2047">
        <f>VLOOKUP(B2047,'Input - companies list'!B:L,11,FALSE)</f>
        <v/>
      </c>
      <c r="E2047">
        <f>VLOOKUP(B2047,'Input - companies list'!B:E,4,FALSE)</f>
        <v/>
      </c>
      <c r="F2047">
        <f>SUMIFS('Input - target event report'!H:H,'Input - target event report'!B:B,B2047,'Input - target event report'!D:D, "Private Investment")</f>
        <v/>
      </c>
      <c r="G2047">
        <f>IF(I2047&lt;2, "N/A", (MAXIFS('Input - target event report'!E:E,'Input - target event report'!B:B,B:B,'Input - target event report'!D:D,"Private Investment")-MINIFS('Input - target event report'!E:E,'Input - target event report'!B:B,B:B,'Input - target event report'!D:D,"Private Investment"))/(I2047-1))</f>
        <v/>
      </c>
      <c r="H2047">
        <f>IF(MAXIFS('Input - target event report'!E:E,'Input - target event report'!B:B,B:B,'Input - target event report'!D:D,"Private Investment") = 0, "N/A", TODAY() - MAXIFS('Input - target event report'!E:E,'Input - target event report'!B:B,B:B,'Input - target event report'!D:D,"Private Investment"))</f>
        <v/>
      </c>
      <c r="I2047">
        <f>COUNTIFS('Input - target event report'!B:B,B2047,'Input - target event report'!D:D, "Private Investment")</f>
        <v/>
      </c>
      <c r="J2047">
        <f>INDEX('Input - companies list'!$1:$10000,MATCH(B2047,'Input - companies list'!B:B,0),MATCH("Flow",'Input - companies list'!$1:$1,0 ))</f>
        <v/>
      </c>
      <c r="K2047">
        <f>INDEX('Input - companies list'!$1:$10000,MATCH(B2047,'Input - companies list'!B:B,0),MATCH("Inter-Cluster Connectivity",'Input - companies list'!$1:$1,0 ))</f>
        <v/>
      </c>
      <c r="L2047">
        <f>IFERROR(PERCENTRANK(F:F,F2047),0)</f>
        <v/>
      </c>
      <c r="M2047">
        <f>IFERROR(1 - PERCENTRANK(G:G,G2047),0)</f>
        <v/>
      </c>
      <c r="N2047">
        <f>IFERROR(1 - PERCENTRANK(H:H,H2047),0)</f>
        <v/>
      </c>
      <c r="O2047">
        <f>IFERROR(PERCENTRANK(I:I,I2047),0)</f>
        <v/>
      </c>
      <c r="P2047">
        <f>IFERROR(1 - PERCENTRANK(J:J,J2047),0)</f>
        <v/>
      </c>
      <c r="Q2047">
        <f>IFERROR(PERCENTRANK(K:K,K2047),0)</f>
        <v/>
      </c>
      <c r="R2047">
        <f>L2047*weight1+M2047*weight2+N2047*weight3+O2047*weight4+P2047*weight5+Q2047*weight6</f>
        <v/>
      </c>
    </row>
    <row r="2048" spans="1:18">
      <c r="A2048">
        <f>RANK(R2048,R:R)</f>
        <v/>
      </c>
      <c r="B2048" t="s">
        <v>22689</v>
      </c>
      <c r="C2048">
        <f>VLOOKUP(B2048,'Input - companies list'!B:L,2,FALSE)</f>
        <v/>
      </c>
      <c r="D2048">
        <f>VLOOKUP(B2048,'Input - companies list'!B:L,11,FALSE)</f>
        <v/>
      </c>
      <c r="E2048">
        <f>VLOOKUP(B2048,'Input - companies list'!B:E,4,FALSE)</f>
        <v/>
      </c>
      <c r="F2048">
        <f>SUMIFS('Input - target event report'!H:H,'Input - target event report'!B:B,B2048,'Input - target event report'!D:D, "Private Investment")</f>
        <v/>
      </c>
      <c r="G2048">
        <f>IF(I2048&lt;2, "N/A", (MAXIFS('Input - target event report'!E:E,'Input - target event report'!B:B,B:B,'Input - target event report'!D:D,"Private Investment")-MINIFS('Input - target event report'!E:E,'Input - target event report'!B:B,B:B,'Input - target event report'!D:D,"Private Investment"))/(I2048-1))</f>
        <v/>
      </c>
      <c r="H2048">
        <f>IF(MAXIFS('Input - target event report'!E:E,'Input - target event report'!B:B,B:B,'Input - target event report'!D:D,"Private Investment") = 0, "N/A", TODAY() - MAXIFS('Input - target event report'!E:E,'Input - target event report'!B:B,B:B,'Input - target event report'!D:D,"Private Investment"))</f>
        <v/>
      </c>
      <c r="I2048">
        <f>COUNTIFS('Input - target event report'!B:B,B2048,'Input - target event report'!D:D, "Private Investment")</f>
        <v/>
      </c>
      <c r="J2048">
        <f>INDEX('Input - companies list'!$1:$10000,MATCH(B2048,'Input - companies list'!B:B,0),MATCH("Flow",'Input - companies list'!$1:$1,0 ))</f>
        <v/>
      </c>
      <c r="K2048">
        <f>INDEX('Input - companies list'!$1:$10000,MATCH(B2048,'Input - companies list'!B:B,0),MATCH("Inter-Cluster Connectivity",'Input - companies list'!$1:$1,0 ))</f>
        <v/>
      </c>
      <c r="L2048">
        <f>IFERROR(PERCENTRANK(F:F,F2048),0)</f>
        <v/>
      </c>
      <c r="M2048">
        <f>IFERROR(1 - PERCENTRANK(G:G,G2048),0)</f>
        <v/>
      </c>
      <c r="N2048">
        <f>IFERROR(1 - PERCENTRANK(H:H,H2048),0)</f>
        <v/>
      </c>
      <c r="O2048">
        <f>IFERROR(PERCENTRANK(I:I,I2048),0)</f>
        <v/>
      </c>
      <c r="P2048">
        <f>IFERROR(1 - PERCENTRANK(J:J,J2048),0)</f>
        <v/>
      </c>
      <c r="Q2048">
        <f>IFERROR(PERCENTRANK(K:K,K2048),0)</f>
        <v/>
      </c>
      <c r="R2048">
        <f>L2048*weight1+M2048*weight2+N2048*weight3+O2048*weight4+P2048*weight5+Q2048*weight6</f>
        <v/>
      </c>
    </row>
    <row r="2049" spans="1:18">
      <c r="A2049">
        <f>RANK(R2049,R:R)</f>
        <v/>
      </c>
      <c r="B2049" t="s">
        <v>22699</v>
      </c>
      <c r="C2049">
        <f>VLOOKUP(B2049,'Input - companies list'!B:L,2,FALSE)</f>
        <v/>
      </c>
      <c r="D2049">
        <f>VLOOKUP(B2049,'Input - companies list'!B:L,11,FALSE)</f>
        <v/>
      </c>
      <c r="E2049">
        <f>VLOOKUP(B2049,'Input - companies list'!B:E,4,FALSE)</f>
        <v/>
      </c>
      <c r="F2049">
        <f>SUMIFS('Input - target event report'!H:H,'Input - target event report'!B:B,B2049,'Input - target event report'!D:D, "Private Investment")</f>
        <v/>
      </c>
      <c r="G2049">
        <f>IF(I2049&lt;2, "N/A", (MAXIFS('Input - target event report'!E:E,'Input - target event report'!B:B,B:B,'Input - target event report'!D:D,"Private Investment")-MINIFS('Input - target event report'!E:E,'Input - target event report'!B:B,B:B,'Input - target event report'!D:D,"Private Investment"))/(I2049-1))</f>
        <v/>
      </c>
      <c r="H2049">
        <f>IF(MAXIFS('Input - target event report'!E:E,'Input - target event report'!B:B,B:B,'Input - target event report'!D:D,"Private Investment") = 0, "N/A", TODAY() - MAXIFS('Input - target event report'!E:E,'Input - target event report'!B:B,B:B,'Input - target event report'!D:D,"Private Investment"))</f>
        <v/>
      </c>
      <c r="I2049">
        <f>COUNTIFS('Input - target event report'!B:B,B2049,'Input - target event report'!D:D, "Private Investment")</f>
        <v/>
      </c>
      <c r="J2049">
        <f>INDEX('Input - companies list'!$1:$10000,MATCH(B2049,'Input - companies list'!B:B,0),MATCH("Flow",'Input - companies list'!$1:$1,0 ))</f>
        <v/>
      </c>
      <c r="K2049">
        <f>INDEX('Input - companies list'!$1:$10000,MATCH(B2049,'Input - companies list'!B:B,0),MATCH("Inter-Cluster Connectivity",'Input - companies list'!$1:$1,0 ))</f>
        <v/>
      </c>
      <c r="L2049">
        <f>IFERROR(PERCENTRANK(F:F,F2049),0)</f>
        <v/>
      </c>
      <c r="M2049">
        <f>IFERROR(1 - PERCENTRANK(G:G,G2049),0)</f>
        <v/>
      </c>
      <c r="N2049">
        <f>IFERROR(1 - PERCENTRANK(H:H,H2049),0)</f>
        <v/>
      </c>
      <c r="O2049">
        <f>IFERROR(PERCENTRANK(I:I,I2049),0)</f>
        <v/>
      </c>
      <c r="P2049">
        <f>IFERROR(1 - PERCENTRANK(J:J,J2049),0)</f>
        <v/>
      </c>
      <c r="Q2049">
        <f>IFERROR(PERCENTRANK(K:K,K2049),0)</f>
        <v/>
      </c>
      <c r="R2049">
        <f>L2049*weight1+M2049*weight2+N2049*weight3+O2049*weight4+P2049*weight5+Q2049*weight6</f>
        <v/>
      </c>
    </row>
    <row r="2050" spans="1:18">
      <c r="A2050">
        <f>RANK(R2050,R:R)</f>
        <v/>
      </c>
      <c r="B2050" t="s">
        <v>22710</v>
      </c>
      <c r="C2050">
        <f>VLOOKUP(B2050,'Input - companies list'!B:L,2,FALSE)</f>
        <v/>
      </c>
      <c r="D2050">
        <f>VLOOKUP(B2050,'Input - companies list'!B:L,11,FALSE)</f>
        <v/>
      </c>
      <c r="E2050">
        <f>VLOOKUP(B2050,'Input - companies list'!B:E,4,FALSE)</f>
        <v/>
      </c>
      <c r="F2050">
        <f>SUMIFS('Input - target event report'!H:H,'Input - target event report'!B:B,B2050,'Input - target event report'!D:D, "Private Investment")</f>
        <v/>
      </c>
      <c r="G2050">
        <f>IF(I2050&lt;2, "N/A", (MAXIFS('Input - target event report'!E:E,'Input - target event report'!B:B,B:B,'Input - target event report'!D:D,"Private Investment")-MINIFS('Input - target event report'!E:E,'Input - target event report'!B:B,B:B,'Input - target event report'!D:D,"Private Investment"))/(I2050-1))</f>
        <v/>
      </c>
      <c r="H2050">
        <f>IF(MAXIFS('Input - target event report'!E:E,'Input - target event report'!B:B,B:B,'Input - target event report'!D:D,"Private Investment") = 0, "N/A", TODAY() - MAXIFS('Input - target event report'!E:E,'Input - target event report'!B:B,B:B,'Input - target event report'!D:D,"Private Investment"))</f>
        <v/>
      </c>
      <c r="I2050">
        <f>COUNTIFS('Input - target event report'!B:B,B2050,'Input - target event report'!D:D, "Private Investment")</f>
        <v/>
      </c>
      <c r="J2050">
        <f>INDEX('Input - companies list'!$1:$10000,MATCH(B2050,'Input - companies list'!B:B,0),MATCH("Flow",'Input - companies list'!$1:$1,0 ))</f>
        <v/>
      </c>
      <c r="K2050">
        <f>INDEX('Input - companies list'!$1:$10000,MATCH(B2050,'Input - companies list'!B:B,0),MATCH("Inter-Cluster Connectivity",'Input - companies list'!$1:$1,0 ))</f>
        <v/>
      </c>
      <c r="L2050">
        <f>IFERROR(PERCENTRANK(F:F,F2050),0)</f>
        <v/>
      </c>
      <c r="M2050">
        <f>IFERROR(1 - PERCENTRANK(G:G,G2050),0)</f>
        <v/>
      </c>
      <c r="N2050">
        <f>IFERROR(1 - PERCENTRANK(H:H,H2050),0)</f>
        <v/>
      </c>
      <c r="O2050">
        <f>IFERROR(PERCENTRANK(I:I,I2050),0)</f>
        <v/>
      </c>
      <c r="P2050">
        <f>IFERROR(1 - PERCENTRANK(J:J,J2050),0)</f>
        <v/>
      </c>
      <c r="Q2050">
        <f>IFERROR(PERCENTRANK(K:K,K2050),0)</f>
        <v/>
      </c>
      <c r="R2050">
        <f>L2050*weight1+M2050*weight2+N2050*weight3+O2050*weight4+P2050*weight5+Q2050*weight6</f>
        <v/>
      </c>
    </row>
    <row r="2051" spans="1:18">
      <c r="A2051">
        <f>RANK(R2051,R:R)</f>
        <v/>
      </c>
      <c r="B2051" t="s">
        <v>22719</v>
      </c>
      <c r="C2051">
        <f>VLOOKUP(B2051,'Input - companies list'!B:L,2,FALSE)</f>
        <v/>
      </c>
      <c r="D2051">
        <f>VLOOKUP(B2051,'Input - companies list'!B:L,11,FALSE)</f>
        <v/>
      </c>
      <c r="E2051">
        <f>VLOOKUP(B2051,'Input - companies list'!B:E,4,FALSE)</f>
        <v/>
      </c>
      <c r="F2051">
        <f>SUMIFS('Input - target event report'!H:H,'Input - target event report'!B:B,B2051,'Input - target event report'!D:D, "Private Investment")</f>
        <v/>
      </c>
      <c r="G2051">
        <f>IF(I2051&lt;2, "N/A", (MAXIFS('Input - target event report'!E:E,'Input - target event report'!B:B,B:B,'Input - target event report'!D:D,"Private Investment")-MINIFS('Input - target event report'!E:E,'Input - target event report'!B:B,B:B,'Input - target event report'!D:D,"Private Investment"))/(I2051-1))</f>
        <v/>
      </c>
      <c r="H2051">
        <f>IF(MAXIFS('Input - target event report'!E:E,'Input - target event report'!B:B,B:B,'Input - target event report'!D:D,"Private Investment") = 0, "N/A", TODAY() - MAXIFS('Input - target event report'!E:E,'Input - target event report'!B:B,B:B,'Input - target event report'!D:D,"Private Investment"))</f>
        <v/>
      </c>
      <c r="I2051">
        <f>COUNTIFS('Input - target event report'!B:B,B2051,'Input - target event report'!D:D, "Private Investment")</f>
        <v/>
      </c>
      <c r="J2051">
        <f>INDEX('Input - companies list'!$1:$10000,MATCH(B2051,'Input - companies list'!B:B,0),MATCH("Flow",'Input - companies list'!$1:$1,0 ))</f>
        <v/>
      </c>
      <c r="K2051">
        <f>INDEX('Input - companies list'!$1:$10000,MATCH(B2051,'Input - companies list'!B:B,0),MATCH("Inter-Cluster Connectivity",'Input - companies list'!$1:$1,0 ))</f>
        <v/>
      </c>
      <c r="L2051">
        <f>IFERROR(PERCENTRANK(F:F,F2051),0)</f>
        <v/>
      </c>
      <c r="M2051">
        <f>IFERROR(1 - PERCENTRANK(G:G,G2051),0)</f>
        <v/>
      </c>
      <c r="N2051">
        <f>IFERROR(1 - PERCENTRANK(H:H,H2051),0)</f>
        <v/>
      </c>
      <c r="O2051">
        <f>IFERROR(PERCENTRANK(I:I,I2051),0)</f>
        <v/>
      </c>
      <c r="P2051">
        <f>IFERROR(1 - PERCENTRANK(J:J,J2051),0)</f>
        <v/>
      </c>
      <c r="Q2051">
        <f>IFERROR(PERCENTRANK(K:K,K2051),0)</f>
        <v/>
      </c>
      <c r="R2051">
        <f>L2051*weight1+M2051*weight2+N2051*weight3+O2051*weight4+P2051*weight5+Q2051*weight6</f>
        <v/>
      </c>
    </row>
    <row r="2052" spans="1:18">
      <c r="A2052">
        <f>RANK(R2052,R:R)</f>
        <v/>
      </c>
      <c r="B2052" t="s">
        <v>22729</v>
      </c>
      <c r="C2052">
        <f>VLOOKUP(B2052,'Input - companies list'!B:L,2,FALSE)</f>
        <v/>
      </c>
      <c r="D2052">
        <f>VLOOKUP(B2052,'Input - companies list'!B:L,11,FALSE)</f>
        <v/>
      </c>
      <c r="E2052">
        <f>VLOOKUP(B2052,'Input - companies list'!B:E,4,FALSE)</f>
        <v/>
      </c>
      <c r="F2052">
        <f>SUMIFS('Input - target event report'!H:H,'Input - target event report'!B:B,B2052,'Input - target event report'!D:D, "Private Investment")</f>
        <v/>
      </c>
      <c r="G2052">
        <f>IF(I2052&lt;2, "N/A", (MAXIFS('Input - target event report'!E:E,'Input - target event report'!B:B,B:B,'Input - target event report'!D:D,"Private Investment")-MINIFS('Input - target event report'!E:E,'Input - target event report'!B:B,B:B,'Input - target event report'!D:D,"Private Investment"))/(I2052-1))</f>
        <v/>
      </c>
      <c r="H2052">
        <f>IF(MAXIFS('Input - target event report'!E:E,'Input - target event report'!B:B,B:B,'Input - target event report'!D:D,"Private Investment") = 0, "N/A", TODAY() - MAXIFS('Input - target event report'!E:E,'Input - target event report'!B:B,B:B,'Input - target event report'!D:D,"Private Investment"))</f>
        <v/>
      </c>
      <c r="I2052">
        <f>COUNTIFS('Input - target event report'!B:B,B2052,'Input - target event report'!D:D, "Private Investment")</f>
        <v/>
      </c>
      <c r="J2052">
        <f>INDEX('Input - companies list'!$1:$10000,MATCH(B2052,'Input - companies list'!B:B,0),MATCH("Flow",'Input - companies list'!$1:$1,0 ))</f>
        <v/>
      </c>
      <c r="K2052">
        <f>INDEX('Input - companies list'!$1:$10000,MATCH(B2052,'Input - companies list'!B:B,0),MATCH("Inter-Cluster Connectivity",'Input - companies list'!$1:$1,0 ))</f>
        <v/>
      </c>
      <c r="L2052">
        <f>IFERROR(PERCENTRANK(F:F,F2052),0)</f>
        <v/>
      </c>
      <c r="M2052">
        <f>IFERROR(1 - PERCENTRANK(G:G,G2052),0)</f>
        <v/>
      </c>
      <c r="N2052">
        <f>IFERROR(1 - PERCENTRANK(H:H,H2052),0)</f>
        <v/>
      </c>
      <c r="O2052">
        <f>IFERROR(PERCENTRANK(I:I,I2052),0)</f>
        <v/>
      </c>
      <c r="P2052">
        <f>IFERROR(1 - PERCENTRANK(J:J,J2052),0)</f>
        <v/>
      </c>
      <c r="Q2052">
        <f>IFERROR(PERCENTRANK(K:K,K2052),0)</f>
        <v/>
      </c>
      <c r="R2052">
        <f>L2052*weight1+M2052*weight2+N2052*weight3+O2052*weight4+P2052*weight5+Q2052*weight6</f>
        <v/>
      </c>
    </row>
    <row r="2053" spans="1:18">
      <c r="A2053">
        <f>RANK(R2053,R:R)</f>
        <v/>
      </c>
      <c r="B2053" t="s">
        <v>22739</v>
      </c>
      <c r="C2053">
        <f>VLOOKUP(B2053,'Input - companies list'!B:L,2,FALSE)</f>
        <v/>
      </c>
      <c r="D2053">
        <f>VLOOKUP(B2053,'Input - companies list'!B:L,11,FALSE)</f>
        <v/>
      </c>
      <c r="E2053">
        <f>VLOOKUP(B2053,'Input - companies list'!B:E,4,FALSE)</f>
        <v/>
      </c>
      <c r="F2053">
        <f>SUMIFS('Input - target event report'!H:H,'Input - target event report'!B:B,B2053,'Input - target event report'!D:D, "Private Investment")</f>
        <v/>
      </c>
      <c r="G2053">
        <f>IF(I2053&lt;2, "N/A", (MAXIFS('Input - target event report'!E:E,'Input - target event report'!B:B,B:B,'Input - target event report'!D:D,"Private Investment")-MINIFS('Input - target event report'!E:E,'Input - target event report'!B:B,B:B,'Input - target event report'!D:D,"Private Investment"))/(I2053-1))</f>
        <v/>
      </c>
      <c r="H2053">
        <f>IF(MAXIFS('Input - target event report'!E:E,'Input - target event report'!B:B,B:B,'Input - target event report'!D:D,"Private Investment") = 0, "N/A", TODAY() - MAXIFS('Input - target event report'!E:E,'Input - target event report'!B:B,B:B,'Input - target event report'!D:D,"Private Investment"))</f>
        <v/>
      </c>
      <c r="I2053">
        <f>COUNTIFS('Input - target event report'!B:B,B2053,'Input - target event report'!D:D, "Private Investment")</f>
        <v/>
      </c>
      <c r="J2053">
        <f>INDEX('Input - companies list'!$1:$10000,MATCH(B2053,'Input - companies list'!B:B,0),MATCH("Flow",'Input - companies list'!$1:$1,0 ))</f>
        <v/>
      </c>
      <c r="K2053">
        <f>INDEX('Input - companies list'!$1:$10000,MATCH(B2053,'Input - companies list'!B:B,0),MATCH("Inter-Cluster Connectivity",'Input - companies list'!$1:$1,0 ))</f>
        <v/>
      </c>
      <c r="L2053">
        <f>IFERROR(PERCENTRANK(F:F,F2053),0)</f>
        <v/>
      </c>
      <c r="M2053">
        <f>IFERROR(1 - PERCENTRANK(G:G,G2053),0)</f>
        <v/>
      </c>
      <c r="N2053">
        <f>IFERROR(1 - PERCENTRANK(H:H,H2053),0)</f>
        <v/>
      </c>
      <c r="O2053">
        <f>IFERROR(PERCENTRANK(I:I,I2053),0)</f>
        <v/>
      </c>
      <c r="P2053">
        <f>IFERROR(1 - PERCENTRANK(J:J,J2053),0)</f>
        <v/>
      </c>
      <c r="Q2053">
        <f>IFERROR(PERCENTRANK(K:K,K2053),0)</f>
        <v/>
      </c>
      <c r="R2053">
        <f>L2053*weight1+M2053*weight2+N2053*weight3+O2053*weight4+P2053*weight5+Q2053*weight6</f>
        <v/>
      </c>
    </row>
    <row r="2054" spans="1:18">
      <c r="A2054">
        <f>RANK(R2054,R:R)</f>
        <v/>
      </c>
      <c r="B2054" t="s">
        <v>22751</v>
      </c>
      <c r="C2054">
        <f>VLOOKUP(B2054,'Input - companies list'!B:L,2,FALSE)</f>
        <v/>
      </c>
      <c r="D2054">
        <f>VLOOKUP(B2054,'Input - companies list'!B:L,11,FALSE)</f>
        <v/>
      </c>
      <c r="E2054">
        <f>VLOOKUP(B2054,'Input - companies list'!B:E,4,FALSE)</f>
        <v/>
      </c>
      <c r="F2054">
        <f>SUMIFS('Input - target event report'!H:H,'Input - target event report'!B:B,B2054,'Input - target event report'!D:D, "Private Investment")</f>
        <v/>
      </c>
      <c r="G2054">
        <f>IF(I2054&lt;2, "N/A", (MAXIFS('Input - target event report'!E:E,'Input - target event report'!B:B,B:B,'Input - target event report'!D:D,"Private Investment")-MINIFS('Input - target event report'!E:E,'Input - target event report'!B:B,B:B,'Input - target event report'!D:D,"Private Investment"))/(I2054-1))</f>
        <v/>
      </c>
      <c r="H2054">
        <f>IF(MAXIFS('Input - target event report'!E:E,'Input - target event report'!B:B,B:B,'Input - target event report'!D:D,"Private Investment") = 0, "N/A", TODAY() - MAXIFS('Input - target event report'!E:E,'Input - target event report'!B:B,B:B,'Input - target event report'!D:D,"Private Investment"))</f>
        <v/>
      </c>
      <c r="I2054">
        <f>COUNTIFS('Input - target event report'!B:B,B2054,'Input - target event report'!D:D, "Private Investment")</f>
        <v/>
      </c>
      <c r="J2054">
        <f>INDEX('Input - companies list'!$1:$10000,MATCH(B2054,'Input - companies list'!B:B,0),MATCH("Flow",'Input - companies list'!$1:$1,0 ))</f>
        <v/>
      </c>
      <c r="K2054">
        <f>INDEX('Input - companies list'!$1:$10000,MATCH(B2054,'Input - companies list'!B:B,0),MATCH("Inter-Cluster Connectivity",'Input - companies list'!$1:$1,0 ))</f>
        <v/>
      </c>
      <c r="L2054">
        <f>IFERROR(PERCENTRANK(F:F,F2054),0)</f>
        <v/>
      </c>
      <c r="M2054">
        <f>IFERROR(1 - PERCENTRANK(G:G,G2054),0)</f>
        <v/>
      </c>
      <c r="N2054">
        <f>IFERROR(1 - PERCENTRANK(H:H,H2054),0)</f>
        <v/>
      </c>
      <c r="O2054">
        <f>IFERROR(PERCENTRANK(I:I,I2054),0)</f>
        <v/>
      </c>
      <c r="P2054">
        <f>IFERROR(1 - PERCENTRANK(J:J,J2054),0)</f>
        <v/>
      </c>
      <c r="Q2054">
        <f>IFERROR(PERCENTRANK(K:K,K2054),0)</f>
        <v/>
      </c>
      <c r="R2054">
        <f>L2054*weight1+M2054*weight2+N2054*weight3+O2054*weight4+P2054*weight5+Q2054*weight6</f>
        <v/>
      </c>
    </row>
    <row r="2055" spans="1:18">
      <c r="A2055">
        <f>RANK(R2055,R:R)</f>
        <v/>
      </c>
      <c r="B2055" t="s">
        <v>22761</v>
      </c>
      <c r="C2055">
        <f>VLOOKUP(B2055,'Input - companies list'!B:L,2,FALSE)</f>
        <v/>
      </c>
      <c r="D2055">
        <f>VLOOKUP(B2055,'Input - companies list'!B:L,11,FALSE)</f>
        <v/>
      </c>
      <c r="E2055">
        <f>VLOOKUP(B2055,'Input - companies list'!B:E,4,FALSE)</f>
        <v/>
      </c>
      <c r="F2055">
        <f>SUMIFS('Input - target event report'!H:H,'Input - target event report'!B:B,B2055,'Input - target event report'!D:D, "Private Investment")</f>
        <v/>
      </c>
      <c r="G2055">
        <f>IF(I2055&lt;2, "N/A", (MAXIFS('Input - target event report'!E:E,'Input - target event report'!B:B,B:B,'Input - target event report'!D:D,"Private Investment")-MINIFS('Input - target event report'!E:E,'Input - target event report'!B:B,B:B,'Input - target event report'!D:D,"Private Investment"))/(I2055-1))</f>
        <v/>
      </c>
      <c r="H2055">
        <f>IF(MAXIFS('Input - target event report'!E:E,'Input - target event report'!B:B,B:B,'Input - target event report'!D:D,"Private Investment") = 0, "N/A", TODAY() - MAXIFS('Input - target event report'!E:E,'Input - target event report'!B:B,B:B,'Input - target event report'!D:D,"Private Investment"))</f>
        <v/>
      </c>
      <c r="I2055">
        <f>COUNTIFS('Input - target event report'!B:B,B2055,'Input - target event report'!D:D, "Private Investment")</f>
        <v/>
      </c>
      <c r="J2055">
        <f>INDEX('Input - companies list'!$1:$10000,MATCH(B2055,'Input - companies list'!B:B,0),MATCH("Flow",'Input - companies list'!$1:$1,0 ))</f>
        <v/>
      </c>
      <c r="K2055">
        <f>INDEX('Input - companies list'!$1:$10000,MATCH(B2055,'Input - companies list'!B:B,0),MATCH("Inter-Cluster Connectivity",'Input - companies list'!$1:$1,0 ))</f>
        <v/>
      </c>
      <c r="L2055">
        <f>IFERROR(PERCENTRANK(F:F,F2055),0)</f>
        <v/>
      </c>
      <c r="M2055">
        <f>IFERROR(1 - PERCENTRANK(G:G,G2055),0)</f>
        <v/>
      </c>
      <c r="N2055">
        <f>IFERROR(1 - PERCENTRANK(H:H,H2055),0)</f>
        <v/>
      </c>
      <c r="O2055">
        <f>IFERROR(PERCENTRANK(I:I,I2055),0)</f>
        <v/>
      </c>
      <c r="P2055">
        <f>IFERROR(1 - PERCENTRANK(J:J,J2055),0)</f>
        <v/>
      </c>
      <c r="Q2055">
        <f>IFERROR(PERCENTRANK(K:K,K2055),0)</f>
        <v/>
      </c>
      <c r="R2055">
        <f>L2055*weight1+M2055*weight2+N2055*weight3+O2055*weight4+P2055*weight5+Q2055*weight6</f>
        <v/>
      </c>
    </row>
    <row r="2056" spans="1:18">
      <c r="A2056">
        <f>RANK(R2056,R:R)</f>
        <v/>
      </c>
      <c r="B2056" t="s">
        <v>22773</v>
      </c>
      <c r="C2056">
        <f>VLOOKUP(B2056,'Input - companies list'!B:L,2,FALSE)</f>
        <v/>
      </c>
      <c r="D2056">
        <f>VLOOKUP(B2056,'Input - companies list'!B:L,11,FALSE)</f>
        <v/>
      </c>
      <c r="E2056">
        <f>VLOOKUP(B2056,'Input - companies list'!B:E,4,FALSE)</f>
        <v/>
      </c>
      <c r="F2056">
        <f>SUMIFS('Input - target event report'!H:H,'Input - target event report'!B:B,B2056,'Input - target event report'!D:D, "Private Investment")</f>
        <v/>
      </c>
      <c r="G2056">
        <f>IF(I2056&lt;2, "N/A", (MAXIFS('Input - target event report'!E:E,'Input - target event report'!B:B,B:B,'Input - target event report'!D:D,"Private Investment")-MINIFS('Input - target event report'!E:E,'Input - target event report'!B:B,B:B,'Input - target event report'!D:D,"Private Investment"))/(I2056-1))</f>
        <v/>
      </c>
      <c r="H2056">
        <f>IF(MAXIFS('Input - target event report'!E:E,'Input - target event report'!B:B,B:B,'Input - target event report'!D:D,"Private Investment") = 0, "N/A", TODAY() - MAXIFS('Input - target event report'!E:E,'Input - target event report'!B:B,B:B,'Input - target event report'!D:D,"Private Investment"))</f>
        <v/>
      </c>
      <c r="I2056">
        <f>COUNTIFS('Input - target event report'!B:B,B2056,'Input - target event report'!D:D, "Private Investment")</f>
        <v/>
      </c>
      <c r="J2056">
        <f>INDEX('Input - companies list'!$1:$10000,MATCH(B2056,'Input - companies list'!B:B,0),MATCH("Flow",'Input - companies list'!$1:$1,0 ))</f>
        <v/>
      </c>
      <c r="K2056">
        <f>INDEX('Input - companies list'!$1:$10000,MATCH(B2056,'Input - companies list'!B:B,0),MATCH("Inter-Cluster Connectivity",'Input - companies list'!$1:$1,0 ))</f>
        <v/>
      </c>
      <c r="L2056">
        <f>IFERROR(PERCENTRANK(F:F,F2056),0)</f>
        <v/>
      </c>
      <c r="M2056">
        <f>IFERROR(1 - PERCENTRANK(G:G,G2056),0)</f>
        <v/>
      </c>
      <c r="N2056">
        <f>IFERROR(1 - PERCENTRANK(H:H,H2056),0)</f>
        <v/>
      </c>
      <c r="O2056">
        <f>IFERROR(PERCENTRANK(I:I,I2056),0)</f>
        <v/>
      </c>
      <c r="P2056">
        <f>IFERROR(1 - PERCENTRANK(J:J,J2056),0)</f>
        <v/>
      </c>
      <c r="Q2056">
        <f>IFERROR(PERCENTRANK(K:K,K2056),0)</f>
        <v/>
      </c>
      <c r="R2056">
        <f>L2056*weight1+M2056*weight2+N2056*weight3+O2056*weight4+P2056*weight5+Q2056*weight6</f>
        <v/>
      </c>
    </row>
    <row r="2057" spans="1:18">
      <c r="A2057">
        <f>RANK(R2057,R:R)</f>
        <v/>
      </c>
      <c r="B2057" t="s">
        <v>22784</v>
      </c>
      <c r="C2057">
        <f>VLOOKUP(B2057,'Input - companies list'!B:L,2,FALSE)</f>
        <v/>
      </c>
      <c r="D2057">
        <f>VLOOKUP(B2057,'Input - companies list'!B:L,11,FALSE)</f>
        <v/>
      </c>
      <c r="E2057">
        <f>VLOOKUP(B2057,'Input - companies list'!B:E,4,FALSE)</f>
        <v/>
      </c>
      <c r="F2057">
        <f>SUMIFS('Input - target event report'!H:H,'Input - target event report'!B:B,B2057,'Input - target event report'!D:D, "Private Investment")</f>
        <v/>
      </c>
      <c r="G2057">
        <f>IF(I2057&lt;2, "N/A", (MAXIFS('Input - target event report'!E:E,'Input - target event report'!B:B,B:B,'Input - target event report'!D:D,"Private Investment")-MINIFS('Input - target event report'!E:E,'Input - target event report'!B:B,B:B,'Input - target event report'!D:D,"Private Investment"))/(I2057-1))</f>
        <v/>
      </c>
      <c r="H2057">
        <f>IF(MAXIFS('Input - target event report'!E:E,'Input - target event report'!B:B,B:B,'Input - target event report'!D:D,"Private Investment") = 0, "N/A", TODAY() - MAXIFS('Input - target event report'!E:E,'Input - target event report'!B:B,B:B,'Input - target event report'!D:D,"Private Investment"))</f>
        <v/>
      </c>
      <c r="I2057">
        <f>COUNTIFS('Input - target event report'!B:B,B2057,'Input - target event report'!D:D, "Private Investment")</f>
        <v/>
      </c>
      <c r="J2057">
        <f>INDEX('Input - companies list'!$1:$10000,MATCH(B2057,'Input - companies list'!B:B,0),MATCH("Flow",'Input - companies list'!$1:$1,0 ))</f>
        <v/>
      </c>
      <c r="K2057">
        <f>INDEX('Input - companies list'!$1:$10000,MATCH(B2057,'Input - companies list'!B:B,0),MATCH("Inter-Cluster Connectivity",'Input - companies list'!$1:$1,0 ))</f>
        <v/>
      </c>
      <c r="L2057">
        <f>IFERROR(PERCENTRANK(F:F,F2057),0)</f>
        <v/>
      </c>
      <c r="M2057">
        <f>IFERROR(1 - PERCENTRANK(G:G,G2057),0)</f>
        <v/>
      </c>
      <c r="N2057">
        <f>IFERROR(1 - PERCENTRANK(H:H,H2057),0)</f>
        <v/>
      </c>
      <c r="O2057">
        <f>IFERROR(PERCENTRANK(I:I,I2057),0)</f>
        <v/>
      </c>
      <c r="P2057">
        <f>IFERROR(1 - PERCENTRANK(J:J,J2057),0)</f>
        <v/>
      </c>
      <c r="Q2057">
        <f>IFERROR(PERCENTRANK(K:K,K2057),0)</f>
        <v/>
      </c>
      <c r="R2057">
        <f>L2057*weight1+M2057*weight2+N2057*weight3+O2057*weight4+P2057*weight5+Q2057*weight6</f>
        <v/>
      </c>
    </row>
    <row r="2058" spans="1:18">
      <c r="A2058">
        <f>RANK(R2058,R:R)</f>
        <v/>
      </c>
      <c r="B2058" t="s">
        <v>22796</v>
      </c>
      <c r="C2058">
        <f>VLOOKUP(B2058,'Input - companies list'!B:L,2,FALSE)</f>
        <v/>
      </c>
      <c r="D2058">
        <f>VLOOKUP(B2058,'Input - companies list'!B:L,11,FALSE)</f>
        <v/>
      </c>
      <c r="E2058">
        <f>VLOOKUP(B2058,'Input - companies list'!B:E,4,FALSE)</f>
        <v/>
      </c>
      <c r="F2058">
        <f>SUMIFS('Input - target event report'!H:H,'Input - target event report'!B:B,B2058,'Input - target event report'!D:D, "Private Investment")</f>
        <v/>
      </c>
      <c r="G2058">
        <f>IF(I2058&lt;2, "N/A", (MAXIFS('Input - target event report'!E:E,'Input - target event report'!B:B,B:B,'Input - target event report'!D:D,"Private Investment")-MINIFS('Input - target event report'!E:E,'Input - target event report'!B:B,B:B,'Input - target event report'!D:D,"Private Investment"))/(I2058-1))</f>
        <v/>
      </c>
      <c r="H2058">
        <f>IF(MAXIFS('Input - target event report'!E:E,'Input - target event report'!B:B,B:B,'Input - target event report'!D:D,"Private Investment") = 0, "N/A", TODAY() - MAXIFS('Input - target event report'!E:E,'Input - target event report'!B:B,B:B,'Input - target event report'!D:D,"Private Investment"))</f>
        <v/>
      </c>
      <c r="I2058">
        <f>COUNTIFS('Input - target event report'!B:B,B2058,'Input - target event report'!D:D, "Private Investment")</f>
        <v/>
      </c>
      <c r="J2058">
        <f>INDEX('Input - companies list'!$1:$10000,MATCH(B2058,'Input - companies list'!B:B,0),MATCH("Flow",'Input - companies list'!$1:$1,0 ))</f>
        <v/>
      </c>
      <c r="K2058">
        <f>INDEX('Input - companies list'!$1:$10000,MATCH(B2058,'Input - companies list'!B:B,0),MATCH("Inter-Cluster Connectivity",'Input - companies list'!$1:$1,0 ))</f>
        <v/>
      </c>
      <c r="L2058">
        <f>IFERROR(PERCENTRANK(F:F,F2058),0)</f>
        <v/>
      </c>
      <c r="M2058">
        <f>IFERROR(1 - PERCENTRANK(G:G,G2058),0)</f>
        <v/>
      </c>
      <c r="N2058">
        <f>IFERROR(1 - PERCENTRANK(H:H,H2058),0)</f>
        <v/>
      </c>
      <c r="O2058">
        <f>IFERROR(PERCENTRANK(I:I,I2058),0)</f>
        <v/>
      </c>
      <c r="P2058">
        <f>IFERROR(1 - PERCENTRANK(J:J,J2058),0)</f>
        <v/>
      </c>
      <c r="Q2058">
        <f>IFERROR(PERCENTRANK(K:K,K2058),0)</f>
        <v/>
      </c>
      <c r="R2058">
        <f>L2058*weight1+M2058*weight2+N2058*weight3+O2058*weight4+P2058*weight5+Q2058*weight6</f>
        <v/>
      </c>
    </row>
    <row r="2059" spans="1:18">
      <c r="A2059">
        <f>RANK(R2059,R:R)</f>
        <v/>
      </c>
      <c r="B2059" t="s">
        <v>22804</v>
      </c>
      <c r="C2059">
        <f>VLOOKUP(B2059,'Input - companies list'!B:L,2,FALSE)</f>
        <v/>
      </c>
      <c r="D2059">
        <f>VLOOKUP(B2059,'Input - companies list'!B:L,11,FALSE)</f>
        <v/>
      </c>
      <c r="E2059">
        <f>VLOOKUP(B2059,'Input - companies list'!B:E,4,FALSE)</f>
        <v/>
      </c>
      <c r="F2059">
        <f>SUMIFS('Input - target event report'!H:H,'Input - target event report'!B:B,B2059,'Input - target event report'!D:D, "Private Investment")</f>
        <v/>
      </c>
      <c r="G2059">
        <f>IF(I2059&lt;2, "N/A", (MAXIFS('Input - target event report'!E:E,'Input - target event report'!B:B,B:B,'Input - target event report'!D:D,"Private Investment")-MINIFS('Input - target event report'!E:E,'Input - target event report'!B:B,B:B,'Input - target event report'!D:D,"Private Investment"))/(I2059-1))</f>
        <v/>
      </c>
      <c r="H2059">
        <f>IF(MAXIFS('Input - target event report'!E:E,'Input - target event report'!B:B,B:B,'Input - target event report'!D:D,"Private Investment") = 0, "N/A", TODAY() - MAXIFS('Input - target event report'!E:E,'Input - target event report'!B:B,B:B,'Input - target event report'!D:D,"Private Investment"))</f>
        <v/>
      </c>
      <c r="I2059">
        <f>COUNTIFS('Input - target event report'!B:B,B2059,'Input - target event report'!D:D, "Private Investment")</f>
        <v/>
      </c>
      <c r="J2059">
        <f>INDEX('Input - companies list'!$1:$10000,MATCH(B2059,'Input - companies list'!B:B,0),MATCH("Flow",'Input - companies list'!$1:$1,0 ))</f>
        <v/>
      </c>
      <c r="K2059">
        <f>INDEX('Input - companies list'!$1:$10000,MATCH(B2059,'Input - companies list'!B:B,0),MATCH("Inter-Cluster Connectivity",'Input - companies list'!$1:$1,0 ))</f>
        <v/>
      </c>
      <c r="L2059">
        <f>IFERROR(PERCENTRANK(F:F,F2059),0)</f>
        <v/>
      </c>
      <c r="M2059">
        <f>IFERROR(1 - PERCENTRANK(G:G,G2059),0)</f>
        <v/>
      </c>
      <c r="N2059">
        <f>IFERROR(1 - PERCENTRANK(H:H,H2059),0)</f>
        <v/>
      </c>
      <c r="O2059">
        <f>IFERROR(PERCENTRANK(I:I,I2059),0)</f>
        <v/>
      </c>
      <c r="P2059">
        <f>IFERROR(1 - PERCENTRANK(J:J,J2059),0)</f>
        <v/>
      </c>
      <c r="Q2059">
        <f>IFERROR(PERCENTRANK(K:K,K2059),0)</f>
        <v/>
      </c>
      <c r="R2059">
        <f>L2059*weight1+M2059*weight2+N2059*weight3+O2059*weight4+P2059*weight5+Q2059*weight6</f>
        <v/>
      </c>
    </row>
    <row r="2060" spans="1:18">
      <c r="A2060">
        <f>RANK(R2060,R:R)</f>
        <v/>
      </c>
      <c r="B2060" t="s">
        <v>22815</v>
      </c>
      <c r="C2060">
        <f>VLOOKUP(B2060,'Input - companies list'!B:L,2,FALSE)</f>
        <v/>
      </c>
      <c r="D2060">
        <f>VLOOKUP(B2060,'Input - companies list'!B:L,11,FALSE)</f>
        <v/>
      </c>
      <c r="E2060">
        <f>VLOOKUP(B2060,'Input - companies list'!B:E,4,FALSE)</f>
        <v/>
      </c>
      <c r="F2060">
        <f>SUMIFS('Input - target event report'!H:H,'Input - target event report'!B:B,B2060,'Input - target event report'!D:D, "Private Investment")</f>
        <v/>
      </c>
      <c r="G2060">
        <f>IF(I2060&lt;2, "N/A", (MAXIFS('Input - target event report'!E:E,'Input - target event report'!B:B,B:B,'Input - target event report'!D:D,"Private Investment")-MINIFS('Input - target event report'!E:E,'Input - target event report'!B:B,B:B,'Input - target event report'!D:D,"Private Investment"))/(I2060-1))</f>
        <v/>
      </c>
      <c r="H2060">
        <f>IF(MAXIFS('Input - target event report'!E:E,'Input - target event report'!B:B,B:B,'Input - target event report'!D:D,"Private Investment") = 0, "N/A", TODAY() - MAXIFS('Input - target event report'!E:E,'Input - target event report'!B:B,B:B,'Input - target event report'!D:D,"Private Investment"))</f>
        <v/>
      </c>
      <c r="I2060">
        <f>COUNTIFS('Input - target event report'!B:B,B2060,'Input - target event report'!D:D, "Private Investment")</f>
        <v/>
      </c>
      <c r="J2060">
        <f>INDEX('Input - companies list'!$1:$10000,MATCH(B2060,'Input - companies list'!B:B,0),MATCH("Flow",'Input - companies list'!$1:$1,0 ))</f>
        <v/>
      </c>
      <c r="K2060">
        <f>INDEX('Input - companies list'!$1:$10000,MATCH(B2060,'Input - companies list'!B:B,0),MATCH("Inter-Cluster Connectivity",'Input - companies list'!$1:$1,0 ))</f>
        <v/>
      </c>
      <c r="L2060">
        <f>IFERROR(PERCENTRANK(F:F,F2060),0)</f>
        <v/>
      </c>
      <c r="M2060">
        <f>IFERROR(1 - PERCENTRANK(G:G,G2060),0)</f>
        <v/>
      </c>
      <c r="N2060">
        <f>IFERROR(1 - PERCENTRANK(H:H,H2060),0)</f>
        <v/>
      </c>
      <c r="O2060">
        <f>IFERROR(PERCENTRANK(I:I,I2060),0)</f>
        <v/>
      </c>
      <c r="P2060">
        <f>IFERROR(1 - PERCENTRANK(J:J,J2060),0)</f>
        <v/>
      </c>
      <c r="Q2060">
        <f>IFERROR(PERCENTRANK(K:K,K2060),0)</f>
        <v/>
      </c>
      <c r="R2060">
        <f>L2060*weight1+M2060*weight2+N2060*weight3+O2060*weight4+P2060*weight5+Q2060*weight6</f>
        <v/>
      </c>
    </row>
    <row r="2061" spans="1:18">
      <c r="A2061">
        <f>RANK(R2061,R:R)</f>
        <v/>
      </c>
      <c r="B2061" t="s">
        <v>22822</v>
      </c>
      <c r="C2061">
        <f>VLOOKUP(B2061,'Input - companies list'!B:L,2,FALSE)</f>
        <v/>
      </c>
      <c r="D2061">
        <f>VLOOKUP(B2061,'Input - companies list'!B:L,11,FALSE)</f>
        <v/>
      </c>
      <c r="E2061">
        <f>VLOOKUP(B2061,'Input - companies list'!B:E,4,FALSE)</f>
        <v/>
      </c>
      <c r="F2061">
        <f>SUMIFS('Input - target event report'!H:H,'Input - target event report'!B:B,B2061,'Input - target event report'!D:D, "Private Investment")</f>
        <v/>
      </c>
      <c r="G2061">
        <f>IF(I2061&lt;2, "N/A", (MAXIFS('Input - target event report'!E:E,'Input - target event report'!B:B,B:B,'Input - target event report'!D:D,"Private Investment")-MINIFS('Input - target event report'!E:E,'Input - target event report'!B:B,B:B,'Input - target event report'!D:D,"Private Investment"))/(I2061-1))</f>
        <v/>
      </c>
      <c r="H2061">
        <f>IF(MAXIFS('Input - target event report'!E:E,'Input - target event report'!B:B,B:B,'Input - target event report'!D:D,"Private Investment") = 0, "N/A", TODAY() - MAXIFS('Input - target event report'!E:E,'Input - target event report'!B:B,B:B,'Input - target event report'!D:D,"Private Investment"))</f>
        <v/>
      </c>
      <c r="I2061">
        <f>COUNTIFS('Input - target event report'!B:B,B2061,'Input - target event report'!D:D, "Private Investment")</f>
        <v/>
      </c>
      <c r="J2061">
        <f>INDEX('Input - companies list'!$1:$10000,MATCH(B2061,'Input - companies list'!B:B,0),MATCH("Flow",'Input - companies list'!$1:$1,0 ))</f>
        <v/>
      </c>
      <c r="K2061">
        <f>INDEX('Input - companies list'!$1:$10000,MATCH(B2061,'Input - companies list'!B:B,0),MATCH("Inter-Cluster Connectivity",'Input - companies list'!$1:$1,0 ))</f>
        <v/>
      </c>
      <c r="L2061">
        <f>IFERROR(PERCENTRANK(F:F,F2061),0)</f>
        <v/>
      </c>
      <c r="M2061">
        <f>IFERROR(1 - PERCENTRANK(G:G,G2061),0)</f>
        <v/>
      </c>
      <c r="N2061">
        <f>IFERROR(1 - PERCENTRANK(H:H,H2061),0)</f>
        <v/>
      </c>
      <c r="O2061">
        <f>IFERROR(PERCENTRANK(I:I,I2061),0)</f>
        <v/>
      </c>
      <c r="P2061">
        <f>IFERROR(1 - PERCENTRANK(J:J,J2061),0)</f>
        <v/>
      </c>
      <c r="Q2061">
        <f>IFERROR(PERCENTRANK(K:K,K2061),0)</f>
        <v/>
      </c>
      <c r="R2061">
        <f>L2061*weight1+M2061*weight2+N2061*weight3+O2061*weight4+P2061*weight5+Q2061*weight6</f>
        <v/>
      </c>
    </row>
    <row r="2062" spans="1:18">
      <c r="A2062">
        <f>RANK(R2062,R:R)</f>
        <v/>
      </c>
      <c r="B2062" t="s">
        <v>22833</v>
      </c>
      <c r="C2062">
        <f>VLOOKUP(B2062,'Input - companies list'!B:L,2,FALSE)</f>
        <v/>
      </c>
      <c r="D2062">
        <f>VLOOKUP(B2062,'Input - companies list'!B:L,11,FALSE)</f>
        <v/>
      </c>
      <c r="E2062">
        <f>VLOOKUP(B2062,'Input - companies list'!B:E,4,FALSE)</f>
        <v/>
      </c>
      <c r="F2062">
        <f>SUMIFS('Input - target event report'!H:H,'Input - target event report'!B:B,B2062,'Input - target event report'!D:D, "Private Investment")</f>
        <v/>
      </c>
      <c r="G2062">
        <f>IF(I2062&lt;2, "N/A", (MAXIFS('Input - target event report'!E:E,'Input - target event report'!B:B,B:B,'Input - target event report'!D:D,"Private Investment")-MINIFS('Input - target event report'!E:E,'Input - target event report'!B:B,B:B,'Input - target event report'!D:D,"Private Investment"))/(I2062-1))</f>
        <v/>
      </c>
      <c r="H2062">
        <f>IF(MAXIFS('Input - target event report'!E:E,'Input - target event report'!B:B,B:B,'Input - target event report'!D:D,"Private Investment") = 0, "N/A", TODAY() - MAXIFS('Input - target event report'!E:E,'Input - target event report'!B:B,B:B,'Input - target event report'!D:D,"Private Investment"))</f>
        <v/>
      </c>
      <c r="I2062">
        <f>COUNTIFS('Input - target event report'!B:B,B2062,'Input - target event report'!D:D, "Private Investment")</f>
        <v/>
      </c>
      <c r="J2062">
        <f>INDEX('Input - companies list'!$1:$10000,MATCH(B2062,'Input - companies list'!B:B,0),MATCH("Flow",'Input - companies list'!$1:$1,0 ))</f>
        <v/>
      </c>
      <c r="K2062">
        <f>INDEX('Input - companies list'!$1:$10000,MATCH(B2062,'Input - companies list'!B:B,0),MATCH("Inter-Cluster Connectivity",'Input - companies list'!$1:$1,0 ))</f>
        <v/>
      </c>
      <c r="L2062">
        <f>IFERROR(PERCENTRANK(F:F,F2062),0)</f>
        <v/>
      </c>
      <c r="M2062">
        <f>IFERROR(1 - PERCENTRANK(G:G,G2062),0)</f>
        <v/>
      </c>
      <c r="N2062">
        <f>IFERROR(1 - PERCENTRANK(H:H,H2062),0)</f>
        <v/>
      </c>
      <c r="O2062">
        <f>IFERROR(PERCENTRANK(I:I,I2062),0)</f>
        <v/>
      </c>
      <c r="P2062">
        <f>IFERROR(1 - PERCENTRANK(J:J,J2062),0)</f>
        <v/>
      </c>
      <c r="Q2062">
        <f>IFERROR(PERCENTRANK(K:K,K2062),0)</f>
        <v/>
      </c>
      <c r="R2062">
        <f>L2062*weight1+M2062*weight2+N2062*weight3+O2062*weight4+P2062*weight5+Q2062*weight6</f>
        <v/>
      </c>
    </row>
    <row r="2063" spans="1:18">
      <c r="A2063">
        <f>RANK(R2063,R:R)</f>
        <v/>
      </c>
      <c r="B2063" t="s">
        <v>22841</v>
      </c>
      <c r="C2063">
        <f>VLOOKUP(B2063,'Input - companies list'!B:L,2,FALSE)</f>
        <v/>
      </c>
      <c r="D2063">
        <f>VLOOKUP(B2063,'Input - companies list'!B:L,11,FALSE)</f>
        <v/>
      </c>
      <c r="E2063">
        <f>VLOOKUP(B2063,'Input - companies list'!B:E,4,FALSE)</f>
        <v/>
      </c>
      <c r="F2063">
        <f>SUMIFS('Input - target event report'!H:H,'Input - target event report'!B:B,B2063,'Input - target event report'!D:D, "Private Investment")</f>
        <v/>
      </c>
      <c r="G2063">
        <f>IF(I2063&lt;2, "N/A", (MAXIFS('Input - target event report'!E:E,'Input - target event report'!B:B,B:B,'Input - target event report'!D:D,"Private Investment")-MINIFS('Input - target event report'!E:E,'Input - target event report'!B:B,B:B,'Input - target event report'!D:D,"Private Investment"))/(I2063-1))</f>
        <v/>
      </c>
      <c r="H2063">
        <f>IF(MAXIFS('Input - target event report'!E:E,'Input - target event report'!B:B,B:B,'Input - target event report'!D:D,"Private Investment") = 0, "N/A", TODAY() - MAXIFS('Input - target event report'!E:E,'Input - target event report'!B:B,B:B,'Input - target event report'!D:D,"Private Investment"))</f>
        <v/>
      </c>
      <c r="I2063">
        <f>COUNTIFS('Input - target event report'!B:B,B2063,'Input - target event report'!D:D, "Private Investment")</f>
        <v/>
      </c>
      <c r="J2063">
        <f>INDEX('Input - companies list'!$1:$10000,MATCH(B2063,'Input - companies list'!B:B,0),MATCH("Flow",'Input - companies list'!$1:$1,0 ))</f>
        <v/>
      </c>
      <c r="K2063">
        <f>INDEX('Input - companies list'!$1:$10000,MATCH(B2063,'Input - companies list'!B:B,0),MATCH("Inter-Cluster Connectivity",'Input - companies list'!$1:$1,0 ))</f>
        <v/>
      </c>
      <c r="L2063">
        <f>IFERROR(PERCENTRANK(F:F,F2063),0)</f>
        <v/>
      </c>
      <c r="M2063">
        <f>IFERROR(1 - PERCENTRANK(G:G,G2063),0)</f>
        <v/>
      </c>
      <c r="N2063">
        <f>IFERROR(1 - PERCENTRANK(H:H,H2063),0)</f>
        <v/>
      </c>
      <c r="O2063">
        <f>IFERROR(PERCENTRANK(I:I,I2063),0)</f>
        <v/>
      </c>
      <c r="P2063">
        <f>IFERROR(1 - PERCENTRANK(J:J,J2063),0)</f>
        <v/>
      </c>
      <c r="Q2063">
        <f>IFERROR(PERCENTRANK(K:K,K2063),0)</f>
        <v/>
      </c>
      <c r="R2063">
        <f>L2063*weight1+M2063*weight2+N2063*weight3+O2063*weight4+P2063*weight5+Q2063*weight6</f>
        <v/>
      </c>
    </row>
    <row r="2064" spans="1:18">
      <c r="A2064">
        <f>RANK(R2064,R:R)</f>
        <v/>
      </c>
      <c r="B2064" t="s">
        <v>22853</v>
      </c>
      <c r="C2064">
        <f>VLOOKUP(B2064,'Input - companies list'!B:L,2,FALSE)</f>
        <v/>
      </c>
      <c r="D2064">
        <f>VLOOKUP(B2064,'Input - companies list'!B:L,11,FALSE)</f>
        <v/>
      </c>
      <c r="E2064">
        <f>VLOOKUP(B2064,'Input - companies list'!B:E,4,FALSE)</f>
        <v/>
      </c>
      <c r="F2064">
        <f>SUMIFS('Input - target event report'!H:H,'Input - target event report'!B:B,B2064,'Input - target event report'!D:D, "Private Investment")</f>
        <v/>
      </c>
      <c r="G2064">
        <f>IF(I2064&lt;2, "N/A", (MAXIFS('Input - target event report'!E:E,'Input - target event report'!B:B,B:B,'Input - target event report'!D:D,"Private Investment")-MINIFS('Input - target event report'!E:E,'Input - target event report'!B:B,B:B,'Input - target event report'!D:D,"Private Investment"))/(I2064-1))</f>
        <v/>
      </c>
      <c r="H2064">
        <f>IF(MAXIFS('Input - target event report'!E:E,'Input - target event report'!B:B,B:B,'Input - target event report'!D:D,"Private Investment") = 0, "N/A", TODAY() - MAXIFS('Input - target event report'!E:E,'Input - target event report'!B:B,B:B,'Input - target event report'!D:D,"Private Investment"))</f>
        <v/>
      </c>
      <c r="I2064">
        <f>COUNTIFS('Input - target event report'!B:B,B2064,'Input - target event report'!D:D, "Private Investment")</f>
        <v/>
      </c>
      <c r="J2064">
        <f>INDEX('Input - companies list'!$1:$10000,MATCH(B2064,'Input - companies list'!B:B,0),MATCH("Flow",'Input - companies list'!$1:$1,0 ))</f>
        <v/>
      </c>
      <c r="K2064">
        <f>INDEX('Input - companies list'!$1:$10000,MATCH(B2064,'Input - companies list'!B:B,0),MATCH("Inter-Cluster Connectivity",'Input - companies list'!$1:$1,0 ))</f>
        <v/>
      </c>
      <c r="L2064">
        <f>IFERROR(PERCENTRANK(F:F,F2064),0)</f>
        <v/>
      </c>
      <c r="M2064">
        <f>IFERROR(1 - PERCENTRANK(G:G,G2064),0)</f>
        <v/>
      </c>
      <c r="N2064">
        <f>IFERROR(1 - PERCENTRANK(H:H,H2064),0)</f>
        <v/>
      </c>
      <c r="O2064">
        <f>IFERROR(PERCENTRANK(I:I,I2064),0)</f>
        <v/>
      </c>
      <c r="P2064">
        <f>IFERROR(1 - PERCENTRANK(J:J,J2064),0)</f>
        <v/>
      </c>
      <c r="Q2064">
        <f>IFERROR(PERCENTRANK(K:K,K2064),0)</f>
        <v/>
      </c>
      <c r="R2064">
        <f>L2064*weight1+M2064*weight2+N2064*weight3+O2064*weight4+P2064*weight5+Q2064*weight6</f>
        <v/>
      </c>
    </row>
    <row r="2065" spans="1:18">
      <c r="A2065">
        <f>RANK(R2065,R:R)</f>
        <v/>
      </c>
      <c r="B2065" t="s">
        <v>22863</v>
      </c>
      <c r="C2065">
        <f>VLOOKUP(B2065,'Input - companies list'!B:L,2,FALSE)</f>
        <v/>
      </c>
      <c r="D2065">
        <f>VLOOKUP(B2065,'Input - companies list'!B:L,11,FALSE)</f>
        <v/>
      </c>
      <c r="E2065">
        <f>VLOOKUP(B2065,'Input - companies list'!B:E,4,FALSE)</f>
        <v/>
      </c>
      <c r="F2065">
        <f>SUMIFS('Input - target event report'!H:H,'Input - target event report'!B:B,B2065,'Input - target event report'!D:D, "Private Investment")</f>
        <v/>
      </c>
      <c r="G2065">
        <f>IF(I2065&lt;2, "N/A", (MAXIFS('Input - target event report'!E:E,'Input - target event report'!B:B,B:B,'Input - target event report'!D:D,"Private Investment")-MINIFS('Input - target event report'!E:E,'Input - target event report'!B:B,B:B,'Input - target event report'!D:D,"Private Investment"))/(I2065-1))</f>
        <v/>
      </c>
      <c r="H2065">
        <f>IF(MAXIFS('Input - target event report'!E:E,'Input - target event report'!B:B,B:B,'Input - target event report'!D:D,"Private Investment") = 0, "N/A", TODAY() - MAXIFS('Input - target event report'!E:E,'Input - target event report'!B:B,B:B,'Input - target event report'!D:D,"Private Investment"))</f>
        <v/>
      </c>
      <c r="I2065">
        <f>COUNTIFS('Input - target event report'!B:B,B2065,'Input - target event report'!D:D, "Private Investment")</f>
        <v/>
      </c>
      <c r="J2065">
        <f>INDEX('Input - companies list'!$1:$10000,MATCH(B2065,'Input - companies list'!B:B,0),MATCH("Flow",'Input - companies list'!$1:$1,0 ))</f>
        <v/>
      </c>
      <c r="K2065">
        <f>INDEX('Input - companies list'!$1:$10000,MATCH(B2065,'Input - companies list'!B:B,0),MATCH("Inter-Cluster Connectivity",'Input - companies list'!$1:$1,0 ))</f>
        <v/>
      </c>
      <c r="L2065">
        <f>IFERROR(PERCENTRANK(F:F,F2065),0)</f>
        <v/>
      </c>
      <c r="M2065">
        <f>IFERROR(1 - PERCENTRANK(G:G,G2065),0)</f>
        <v/>
      </c>
      <c r="N2065">
        <f>IFERROR(1 - PERCENTRANK(H:H,H2065),0)</f>
        <v/>
      </c>
      <c r="O2065">
        <f>IFERROR(PERCENTRANK(I:I,I2065),0)</f>
        <v/>
      </c>
      <c r="P2065">
        <f>IFERROR(1 - PERCENTRANK(J:J,J2065),0)</f>
        <v/>
      </c>
      <c r="Q2065">
        <f>IFERROR(PERCENTRANK(K:K,K2065),0)</f>
        <v/>
      </c>
      <c r="R2065">
        <f>L2065*weight1+M2065*weight2+N2065*weight3+O2065*weight4+P2065*weight5+Q2065*weight6</f>
        <v/>
      </c>
    </row>
    <row r="2066" spans="1:18">
      <c r="A2066">
        <f>RANK(R2066,R:R)</f>
        <v/>
      </c>
      <c r="B2066" t="s">
        <v>22875</v>
      </c>
      <c r="C2066">
        <f>VLOOKUP(B2066,'Input - companies list'!B:L,2,FALSE)</f>
        <v/>
      </c>
      <c r="D2066">
        <f>VLOOKUP(B2066,'Input - companies list'!B:L,11,FALSE)</f>
        <v/>
      </c>
      <c r="E2066">
        <f>VLOOKUP(B2066,'Input - companies list'!B:E,4,FALSE)</f>
        <v/>
      </c>
      <c r="F2066">
        <f>SUMIFS('Input - target event report'!H:H,'Input - target event report'!B:B,B2066,'Input - target event report'!D:D, "Private Investment")</f>
        <v/>
      </c>
      <c r="G2066">
        <f>IF(I2066&lt;2, "N/A", (MAXIFS('Input - target event report'!E:E,'Input - target event report'!B:B,B:B,'Input - target event report'!D:D,"Private Investment")-MINIFS('Input - target event report'!E:E,'Input - target event report'!B:B,B:B,'Input - target event report'!D:D,"Private Investment"))/(I2066-1))</f>
        <v/>
      </c>
      <c r="H2066">
        <f>IF(MAXIFS('Input - target event report'!E:E,'Input - target event report'!B:B,B:B,'Input - target event report'!D:D,"Private Investment") = 0, "N/A", TODAY() - MAXIFS('Input - target event report'!E:E,'Input - target event report'!B:B,B:B,'Input - target event report'!D:D,"Private Investment"))</f>
        <v/>
      </c>
      <c r="I2066">
        <f>COUNTIFS('Input - target event report'!B:B,B2066,'Input - target event report'!D:D, "Private Investment")</f>
        <v/>
      </c>
      <c r="J2066">
        <f>INDEX('Input - companies list'!$1:$10000,MATCH(B2066,'Input - companies list'!B:B,0),MATCH("Flow",'Input - companies list'!$1:$1,0 ))</f>
        <v/>
      </c>
      <c r="K2066">
        <f>INDEX('Input - companies list'!$1:$10000,MATCH(B2066,'Input - companies list'!B:B,0),MATCH("Inter-Cluster Connectivity",'Input - companies list'!$1:$1,0 ))</f>
        <v/>
      </c>
      <c r="L2066">
        <f>IFERROR(PERCENTRANK(F:F,F2066),0)</f>
        <v/>
      </c>
      <c r="M2066">
        <f>IFERROR(1 - PERCENTRANK(G:G,G2066),0)</f>
        <v/>
      </c>
      <c r="N2066">
        <f>IFERROR(1 - PERCENTRANK(H:H,H2066),0)</f>
        <v/>
      </c>
      <c r="O2066">
        <f>IFERROR(PERCENTRANK(I:I,I2066),0)</f>
        <v/>
      </c>
      <c r="P2066">
        <f>IFERROR(1 - PERCENTRANK(J:J,J2066),0)</f>
        <v/>
      </c>
      <c r="Q2066">
        <f>IFERROR(PERCENTRANK(K:K,K2066),0)</f>
        <v/>
      </c>
      <c r="R2066">
        <f>L2066*weight1+M2066*weight2+N2066*weight3+O2066*weight4+P2066*weight5+Q2066*weight6</f>
        <v/>
      </c>
    </row>
    <row r="2067" spans="1:18">
      <c r="A2067">
        <f>RANK(R2067,R:R)</f>
        <v/>
      </c>
      <c r="B2067" t="s">
        <v>22882</v>
      </c>
      <c r="C2067">
        <f>VLOOKUP(B2067,'Input - companies list'!B:L,2,FALSE)</f>
        <v/>
      </c>
      <c r="D2067">
        <f>VLOOKUP(B2067,'Input - companies list'!B:L,11,FALSE)</f>
        <v/>
      </c>
      <c r="E2067">
        <f>VLOOKUP(B2067,'Input - companies list'!B:E,4,FALSE)</f>
        <v/>
      </c>
      <c r="F2067">
        <f>SUMIFS('Input - target event report'!H:H,'Input - target event report'!B:B,B2067,'Input - target event report'!D:D, "Private Investment")</f>
        <v/>
      </c>
      <c r="G2067">
        <f>IF(I2067&lt;2, "N/A", (MAXIFS('Input - target event report'!E:E,'Input - target event report'!B:B,B:B,'Input - target event report'!D:D,"Private Investment")-MINIFS('Input - target event report'!E:E,'Input - target event report'!B:B,B:B,'Input - target event report'!D:D,"Private Investment"))/(I2067-1))</f>
        <v/>
      </c>
      <c r="H2067">
        <f>IF(MAXIFS('Input - target event report'!E:E,'Input - target event report'!B:B,B:B,'Input - target event report'!D:D,"Private Investment") = 0, "N/A", TODAY() - MAXIFS('Input - target event report'!E:E,'Input - target event report'!B:B,B:B,'Input - target event report'!D:D,"Private Investment"))</f>
        <v/>
      </c>
      <c r="I2067">
        <f>COUNTIFS('Input - target event report'!B:B,B2067,'Input - target event report'!D:D, "Private Investment")</f>
        <v/>
      </c>
      <c r="J2067">
        <f>INDEX('Input - companies list'!$1:$10000,MATCH(B2067,'Input - companies list'!B:B,0),MATCH("Flow",'Input - companies list'!$1:$1,0 ))</f>
        <v/>
      </c>
      <c r="K2067">
        <f>INDEX('Input - companies list'!$1:$10000,MATCH(B2067,'Input - companies list'!B:B,0),MATCH("Inter-Cluster Connectivity",'Input - companies list'!$1:$1,0 ))</f>
        <v/>
      </c>
      <c r="L2067">
        <f>IFERROR(PERCENTRANK(F:F,F2067),0)</f>
        <v/>
      </c>
      <c r="M2067">
        <f>IFERROR(1 - PERCENTRANK(G:G,G2067),0)</f>
        <v/>
      </c>
      <c r="N2067">
        <f>IFERROR(1 - PERCENTRANK(H:H,H2067),0)</f>
        <v/>
      </c>
      <c r="O2067">
        <f>IFERROR(PERCENTRANK(I:I,I2067),0)</f>
        <v/>
      </c>
      <c r="P2067">
        <f>IFERROR(1 - PERCENTRANK(J:J,J2067),0)</f>
        <v/>
      </c>
      <c r="Q2067">
        <f>IFERROR(PERCENTRANK(K:K,K2067),0)</f>
        <v/>
      </c>
      <c r="R2067">
        <f>L2067*weight1+M2067*weight2+N2067*weight3+O2067*weight4+P2067*weight5+Q2067*weight6</f>
        <v/>
      </c>
    </row>
    <row r="2068" spans="1:18">
      <c r="A2068">
        <f>RANK(R2068,R:R)</f>
        <v/>
      </c>
      <c r="B2068" t="s">
        <v>22891</v>
      </c>
      <c r="C2068">
        <f>VLOOKUP(B2068,'Input - companies list'!B:L,2,FALSE)</f>
        <v/>
      </c>
      <c r="D2068">
        <f>VLOOKUP(B2068,'Input - companies list'!B:L,11,FALSE)</f>
        <v/>
      </c>
      <c r="E2068">
        <f>VLOOKUP(B2068,'Input - companies list'!B:E,4,FALSE)</f>
        <v/>
      </c>
      <c r="F2068">
        <f>SUMIFS('Input - target event report'!H:H,'Input - target event report'!B:B,B2068,'Input - target event report'!D:D, "Private Investment")</f>
        <v/>
      </c>
      <c r="G2068">
        <f>IF(I2068&lt;2, "N/A", (MAXIFS('Input - target event report'!E:E,'Input - target event report'!B:B,B:B,'Input - target event report'!D:D,"Private Investment")-MINIFS('Input - target event report'!E:E,'Input - target event report'!B:B,B:B,'Input - target event report'!D:D,"Private Investment"))/(I2068-1))</f>
        <v/>
      </c>
      <c r="H2068">
        <f>IF(MAXIFS('Input - target event report'!E:E,'Input - target event report'!B:B,B:B,'Input - target event report'!D:D,"Private Investment") = 0, "N/A", TODAY() - MAXIFS('Input - target event report'!E:E,'Input - target event report'!B:B,B:B,'Input - target event report'!D:D,"Private Investment"))</f>
        <v/>
      </c>
      <c r="I2068">
        <f>COUNTIFS('Input - target event report'!B:B,B2068,'Input - target event report'!D:D, "Private Investment")</f>
        <v/>
      </c>
      <c r="J2068">
        <f>INDEX('Input - companies list'!$1:$10000,MATCH(B2068,'Input - companies list'!B:B,0),MATCH("Flow",'Input - companies list'!$1:$1,0 ))</f>
        <v/>
      </c>
      <c r="K2068">
        <f>INDEX('Input - companies list'!$1:$10000,MATCH(B2068,'Input - companies list'!B:B,0),MATCH("Inter-Cluster Connectivity",'Input - companies list'!$1:$1,0 ))</f>
        <v/>
      </c>
      <c r="L2068">
        <f>IFERROR(PERCENTRANK(F:F,F2068),0)</f>
        <v/>
      </c>
      <c r="M2068">
        <f>IFERROR(1 - PERCENTRANK(G:G,G2068),0)</f>
        <v/>
      </c>
      <c r="N2068">
        <f>IFERROR(1 - PERCENTRANK(H:H,H2068),0)</f>
        <v/>
      </c>
      <c r="O2068">
        <f>IFERROR(PERCENTRANK(I:I,I2068),0)</f>
        <v/>
      </c>
      <c r="P2068">
        <f>IFERROR(1 - PERCENTRANK(J:J,J2068),0)</f>
        <v/>
      </c>
      <c r="Q2068">
        <f>IFERROR(PERCENTRANK(K:K,K2068),0)</f>
        <v/>
      </c>
      <c r="R2068">
        <f>L2068*weight1+M2068*weight2+N2068*weight3+O2068*weight4+P2068*weight5+Q2068*weight6</f>
        <v/>
      </c>
    </row>
    <row r="2069" spans="1:18">
      <c r="A2069">
        <f>RANK(R2069,R:R)</f>
        <v/>
      </c>
      <c r="B2069" t="s">
        <v>22901</v>
      </c>
      <c r="C2069">
        <f>VLOOKUP(B2069,'Input - companies list'!B:L,2,FALSE)</f>
        <v/>
      </c>
      <c r="D2069">
        <f>VLOOKUP(B2069,'Input - companies list'!B:L,11,FALSE)</f>
        <v/>
      </c>
      <c r="E2069">
        <f>VLOOKUP(B2069,'Input - companies list'!B:E,4,FALSE)</f>
        <v/>
      </c>
      <c r="F2069">
        <f>SUMIFS('Input - target event report'!H:H,'Input - target event report'!B:B,B2069,'Input - target event report'!D:D, "Private Investment")</f>
        <v/>
      </c>
      <c r="G2069">
        <f>IF(I2069&lt;2, "N/A", (MAXIFS('Input - target event report'!E:E,'Input - target event report'!B:B,B:B,'Input - target event report'!D:D,"Private Investment")-MINIFS('Input - target event report'!E:E,'Input - target event report'!B:B,B:B,'Input - target event report'!D:D,"Private Investment"))/(I2069-1))</f>
        <v/>
      </c>
      <c r="H2069">
        <f>IF(MAXIFS('Input - target event report'!E:E,'Input - target event report'!B:B,B:B,'Input - target event report'!D:D,"Private Investment") = 0, "N/A", TODAY() - MAXIFS('Input - target event report'!E:E,'Input - target event report'!B:B,B:B,'Input - target event report'!D:D,"Private Investment"))</f>
        <v/>
      </c>
      <c r="I2069">
        <f>COUNTIFS('Input - target event report'!B:B,B2069,'Input - target event report'!D:D, "Private Investment")</f>
        <v/>
      </c>
      <c r="J2069">
        <f>INDEX('Input - companies list'!$1:$10000,MATCH(B2069,'Input - companies list'!B:B,0),MATCH("Flow",'Input - companies list'!$1:$1,0 ))</f>
        <v/>
      </c>
      <c r="K2069">
        <f>INDEX('Input - companies list'!$1:$10000,MATCH(B2069,'Input - companies list'!B:B,0),MATCH("Inter-Cluster Connectivity",'Input - companies list'!$1:$1,0 ))</f>
        <v/>
      </c>
      <c r="L2069">
        <f>IFERROR(PERCENTRANK(F:F,F2069),0)</f>
        <v/>
      </c>
      <c r="M2069">
        <f>IFERROR(1 - PERCENTRANK(G:G,G2069),0)</f>
        <v/>
      </c>
      <c r="N2069">
        <f>IFERROR(1 - PERCENTRANK(H:H,H2069),0)</f>
        <v/>
      </c>
      <c r="O2069">
        <f>IFERROR(PERCENTRANK(I:I,I2069),0)</f>
        <v/>
      </c>
      <c r="P2069">
        <f>IFERROR(1 - PERCENTRANK(J:J,J2069),0)</f>
        <v/>
      </c>
      <c r="Q2069">
        <f>IFERROR(PERCENTRANK(K:K,K2069),0)</f>
        <v/>
      </c>
      <c r="R2069">
        <f>L2069*weight1+M2069*weight2+N2069*weight3+O2069*weight4+P2069*weight5+Q2069*weight6</f>
        <v/>
      </c>
    </row>
    <row r="2070" spans="1:18">
      <c r="A2070">
        <f>RANK(R2070,R:R)</f>
        <v/>
      </c>
      <c r="B2070" t="s">
        <v>22911</v>
      </c>
      <c r="C2070">
        <f>VLOOKUP(B2070,'Input - companies list'!B:L,2,FALSE)</f>
        <v/>
      </c>
      <c r="D2070">
        <f>VLOOKUP(B2070,'Input - companies list'!B:L,11,FALSE)</f>
        <v/>
      </c>
      <c r="E2070">
        <f>VLOOKUP(B2070,'Input - companies list'!B:E,4,FALSE)</f>
        <v/>
      </c>
      <c r="F2070">
        <f>SUMIFS('Input - target event report'!H:H,'Input - target event report'!B:B,B2070,'Input - target event report'!D:D, "Private Investment")</f>
        <v/>
      </c>
      <c r="G2070">
        <f>IF(I2070&lt;2, "N/A", (MAXIFS('Input - target event report'!E:E,'Input - target event report'!B:B,B:B,'Input - target event report'!D:D,"Private Investment")-MINIFS('Input - target event report'!E:E,'Input - target event report'!B:B,B:B,'Input - target event report'!D:D,"Private Investment"))/(I2070-1))</f>
        <v/>
      </c>
      <c r="H2070">
        <f>IF(MAXIFS('Input - target event report'!E:E,'Input - target event report'!B:B,B:B,'Input - target event report'!D:D,"Private Investment") = 0, "N/A", TODAY() - MAXIFS('Input - target event report'!E:E,'Input - target event report'!B:B,B:B,'Input - target event report'!D:D,"Private Investment"))</f>
        <v/>
      </c>
      <c r="I2070">
        <f>COUNTIFS('Input - target event report'!B:B,B2070,'Input - target event report'!D:D, "Private Investment")</f>
        <v/>
      </c>
      <c r="J2070">
        <f>INDEX('Input - companies list'!$1:$10000,MATCH(B2070,'Input - companies list'!B:B,0),MATCH("Flow",'Input - companies list'!$1:$1,0 ))</f>
        <v/>
      </c>
      <c r="K2070">
        <f>INDEX('Input - companies list'!$1:$10000,MATCH(B2070,'Input - companies list'!B:B,0),MATCH("Inter-Cluster Connectivity",'Input - companies list'!$1:$1,0 ))</f>
        <v/>
      </c>
      <c r="L2070">
        <f>IFERROR(PERCENTRANK(F:F,F2070),0)</f>
        <v/>
      </c>
      <c r="M2070">
        <f>IFERROR(1 - PERCENTRANK(G:G,G2070),0)</f>
        <v/>
      </c>
      <c r="N2070">
        <f>IFERROR(1 - PERCENTRANK(H:H,H2070),0)</f>
        <v/>
      </c>
      <c r="O2070">
        <f>IFERROR(PERCENTRANK(I:I,I2070),0)</f>
        <v/>
      </c>
      <c r="P2070">
        <f>IFERROR(1 - PERCENTRANK(J:J,J2070),0)</f>
        <v/>
      </c>
      <c r="Q2070">
        <f>IFERROR(PERCENTRANK(K:K,K2070),0)</f>
        <v/>
      </c>
      <c r="R2070">
        <f>L2070*weight1+M2070*weight2+N2070*weight3+O2070*weight4+P2070*weight5+Q2070*weight6</f>
        <v/>
      </c>
    </row>
    <row r="2071" spans="1:18">
      <c r="A2071">
        <f>RANK(R2071,R:R)</f>
        <v/>
      </c>
      <c r="B2071" t="s">
        <v>22923</v>
      </c>
      <c r="C2071">
        <f>VLOOKUP(B2071,'Input - companies list'!B:L,2,FALSE)</f>
        <v/>
      </c>
      <c r="D2071">
        <f>VLOOKUP(B2071,'Input - companies list'!B:L,11,FALSE)</f>
        <v/>
      </c>
      <c r="E2071">
        <f>VLOOKUP(B2071,'Input - companies list'!B:E,4,FALSE)</f>
        <v/>
      </c>
      <c r="F2071">
        <f>SUMIFS('Input - target event report'!H:H,'Input - target event report'!B:B,B2071,'Input - target event report'!D:D, "Private Investment")</f>
        <v/>
      </c>
      <c r="G2071">
        <f>IF(I2071&lt;2, "N/A", (MAXIFS('Input - target event report'!E:E,'Input - target event report'!B:B,B:B,'Input - target event report'!D:D,"Private Investment")-MINIFS('Input - target event report'!E:E,'Input - target event report'!B:B,B:B,'Input - target event report'!D:D,"Private Investment"))/(I2071-1))</f>
        <v/>
      </c>
      <c r="H2071">
        <f>IF(MAXIFS('Input - target event report'!E:E,'Input - target event report'!B:B,B:B,'Input - target event report'!D:D,"Private Investment") = 0, "N/A", TODAY() - MAXIFS('Input - target event report'!E:E,'Input - target event report'!B:B,B:B,'Input - target event report'!D:D,"Private Investment"))</f>
        <v/>
      </c>
      <c r="I2071">
        <f>COUNTIFS('Input - target event report'!B:B,B2071,'Input - target event report'!D:D, "Private Investment")</f>
        <v/>
      </c>
      <c r="J2071">
        <f>INDEX('Input - companies list'!$1:$10000,MATCH(B2071,'Input - companies list'!B:B,0),MATCH("Flow",'Input - companies list'!$1:$1,0 ))</f>
        <v/>
      </c>
      <c r="K2071">
        <f>INDEX('Input - companies list'!$1:$10000,MATCH(B2071,'Input - companies list'!B:B,0),MATCH("Inter-Cluster Connectivity",'Input - companies list'!$1:$1,0 ))</f>
        <v/>
      </c>
      <c r="L2071">
        <f>IFERROR(PERCENTRANK(F:F,F2071),0)</f>
        <v/>
      </c>
      <c r="M2071">
        <f>IFERROR(1 - PERCENTRANK(G:G,G2071),0)</f>
        <v/>
      </c>
      <c r="N2071">
        <f>IFERROR(1 - PERCENTRANK(H:H,H2071),0)</f>
        <v/>
      </c>
      <c r="O2071">
        <f>IFERROR(PERCENTRANK(I:I,I2071),0)</f>
        <v/>
      </c>
      <c r="P2071">
        <f>IFERROR(1 - PERCENTRANK(J:J,J2071),0)</f>
        <v/>
      </c>
      <c r="Q2071">
        <f>IFERROR(PERCENTRANK(K:K,K2071),0)</f>
        <v/>
      </c>
      <c r="R2071">
        <f>L2071*weight1+M2071*weight2+N2071*weight3+O2071*weight4+P2071*weight5+Q2071*weight6</f>
        <v/>
      </c>
    </row>
    <row r="2072" spans="1:18">
      <c r="A2072">
        <f>RANK(R2072,R:R)</f>
        <v/>
      </c>
      <c r="B2072" t="s">
        <v>22935</v>
      </c>
      <c r="C2072">
        <f>VLOOKUP(B2072,'Input - companies list'!B:L,2,FALSE)</f>
        <v/>
      </c>
      <c r="D2072">
        <f>VLOOKUP(B2072,'Input - companies list'!B:L,11,FALSE)</f>
        <v/>
      </c>
      <c r="E2072">
        <f>VLOOKUP(B2072,'Input - companies list'!B:E,4,FALSE)</f>
        <v/>
      </c>
      <c r="F2072">
        <f>SUMIFS('Input - target event report'!H:H,'Input - target event report'!B:B,B2072,'Input - target event report'!D:D, "Private Investment")</f>
        <v/>
      </c>
      <c r="G2072">
        <f>IF(I2072&lt;2, "N/A", (MAXIFS('Input - target event report'!E:E,'Input - target event report'!B:B,B:B,'Input - target event report'!D:D,"Private Investment")-MINIFS('Input - target event report'!E:E,'Input - target event report'!B:B,B:B,'Input - target event report'!D:D,"Private Investment"))/(I2072-1))</f>
        <v/>
      </c>
      <c r="H2072">
        <f>IF(MAXIFS('Input - target event report'!E:E,'Input - target event report'!B:B,B:B,'Input - target event report'!D:D,"Private Investment") = 0, "N/A", TODAY() - MAXIFS('Input - target event report'!E:E,'Input - target event report'!B:B,B:B,'Input - target event report'!D:D,"Private Investment"))</f>
        <v/>
      </c>
      <c r="I2072">
        <f>COUNTIFS('Input - target event report'!B:B,B2072,'Input - target event report'!D:D, "Private Investment")</f>
        <v/>
      </c>
      <c r="J2072">
        <f>INDEX('Input - companies list'!$1:$10000,MATCH(B2072,'Input - companies list'!B:B,0),MATCH("Flow",'Input - companies list'!$1:$1,0 ))</f>
        <v/>
      </c>
      <c r="K2072">
        <f>INDEX('Input - companies list'!$1:$10000,MATCH(B2072,'Input - companies list'!B:B,0),MATCH("Inter-Cluster Connectivity",'Input - companies list'!$1:$1,0 ))</f>
        <v/>
      </c>
      <c r="L2072">
        <f>IFERROR(PERCENTRANK(F:F,F2072),0)</f>
        <v/>
      </c>
      <c r="M2072">
        <f>IFERROR(1 - PERCENTRANK(G:G,G2072),0)</f>
        <v/>
      </c>
      <c r="N2072">
        <f>IFERROR(1 - PERCENTRANK(H:H,H2072),0)</f>
        <v/>
      </c>
      <c r="O2072">
        <f>IFERROR(PERCENTRANK(I:I,I2072),0)</f>
        <v/>
      </c>
      <c r="P2072">
        <f>IFERROR(1 - PERCENTRANK(J:J,J2072),0)</f>
        <v/>
      </c>
      <c r="Q2072">
        <f>IFERROR(PERCENTRANK(K:K,K2072),0)</f>
        <v/>
      </c>
      <c r="R2072">
        <f>L2072*weight1+M2072*weight2+N2072*weight3+O2072*weight4+P2072*weight5+Q2072*weight6</f>
        <v/>
      </c>
    </row>
    <row r="2073" spans="1:18">
      <c r="A2073">
        <f>RANK(R2073,R:R)</f>
        <v/>
      </c>
      <c r="B2073" t="s">
        <v>22947</v>
      </c>
      <c r="C2073">
        <f>VLOOKUP(B2073,'Input - companies list'!B:L,2,FALSE)</f>
        <v/>
      </c>
      <c r="D2073">
        <f>VLOOKUP(B2073,'Input - companies list'!B:L,11,FALSE)</f>
        <v/>
      </c>
      <c r="E2073">
        <f>VLOOKUP(B2073,'Input - companies list'!B:E,4,FALSE)</f>
        <v/>
      </c>
      <c r="F2073">
        <f>SUMIFS('Input - target event report'!H:H,'Input - target event report'!B:B,B2073,'Input - target event report'!D:D, "Private Investment")</f>
        <v/>
      </c>
      <c r="G2073">
        <f>IF(I2073&lt;2, "N/A", (MAXIFS('Input - target event report'!E:E,'Input - target event report'!B:B,B:B,'Input - target event report'!D:D,"Private Investment")-MINIFS('Input - target event report'!E:E,'Input - target event report'!B:B,B:B,'Input - target event report'!D:D,"Private Investment"))/(I2073-1))</f>
        <v/>
      </c>
      <c r="H2073">
        <f>IF(MAXIFS('Input - target event report'!E:E,'Input - target event report'!B:B,B:B,'Input - target event report'!D:D,"Private Investment") = 0, "N/A", TODAY() - MAXIFS('Input - target event report'!E:E,'Input - target event report'!B:B,B:B,'Input - target event report'!D:D,"Private Investment"))</f>
        <v/>
      </c>
      <c r="I2073">
        <f>COUNTIFS('Input - target event report'!B:B,B2073,'Input - target event report'!D:D, "Private Investment")</f>
        <v/>
      </c>
      <c r="J2073">
        <f>INDEX('Input - companies list'!$1:$10000,MATCH(B2073,'Input - companies list'!B:B,0),MATCH("Flow",'Input - companies list'!$1:$1,0 ))</f>
        <v/>
      </c>
      <c r="K2073">
        <f>INDEX('Input - companies list'!$1:$10000,MATCH(B2073,'Input - companies list'!B:B,0),MATCH("Inter-Cluster Connectivity",'Input - companies list'!$1:$1,0 ))</f>
        <v/>
      </c>
      <c r="L2073">
        <f>IFERROR(PERCENTRANK(F:F,F2073),0)</f>
        <v/>
      </c>
      <c r="M2073">
        <f>IFERROR(1 - PERCENTRANK(G:G,G2073),0)</f>
        <v/>
      </c>
      <c r="N2073">
        <f>IFERROR(1 - PERCENTRANK(H:H,H2073),0)</f>
        <v/>
      </c>
      <c r="O2073">
        <f>IFERROR(PERCENTRANK(I:I,I2073),0)</f>
        <v/>
      </c>
      <c r="P2073">
        <f>IFERROR(1 - PERCENTRANK(J:J,J2073),0)</f>
        <v/>
      </c>
      <c r="Q2073">
        <f>IFERROR(PERCENTRANK(K:K,K2073),0)</f>
        <v/>
      </c>
      <c r="R2073">
        <f>L2073*weight1+M2073*weight2+N2073*weight3+O2073*weight4+P2073*weight5+Q2073*weight6</f>
        <v/>
      </c>
    </row>
    <row r="2074" spans="1:18">
      <c r="A2074">
        <f>RANK(R2074,R:R)</f>
        <v/>
      </c>
      <c r="B2074" t="s">
        <v>22955</v>
      </c>
      <c r="C2074">
        <f>VLOOKUP(B2074,'Input - companies list'!B:L,2,FALSE)</f>
        <v/>
      </c>
      <c r="D2074">
        <f>VLOOKUP(B2074,'Input - companies list'!B:L,11,FALSE)</f>
        <v/>
      </c>
      <c r="E2074">
        <f>VLOOKUP(B2074,'Input - companies list'!B:E,4,FALSE)</f>
        <v/>
      </c>
      <c r="F2074">
        <f>SUMIFS('Input - target event report'!H:H,'Input - target event report'!B:B,B2074,'Input - target event report'!D:D, "Private Investment")</f>
        <v/>
      </c>
      <c r="G2074">
        <f>IF(I2074&lt;2, "N/A", (MAXIFS('Input - target event report'!E:E,'Input - target event report'!B:B,B:B,'Input - target event report'!D:D,"Private Investment")-MINIFS('Input - target event report'!E:E,'Input - target event report'!B:B,B:B,'Input - target event report'!D:D,"Private Investment"))/(I2074-1))</f>
        <v/>
      </c>
      <c r="H2074">
        <f>IF(MAXIFS('Input - target event report'!E:E,'Input - target event report'!B:B,B:B,'Input - target event report'!D:D,"Private Investment") = 0, "N/A", TODAY() - MAXIFS('Input - target event report'!E:E,'Input - target event report'!B:B,B:B,'Input - target event report'!D:D,"Private Investment"))</f>
        <v/>
      </c>
      <c r="I2074">
        <f>COUNTIFS('Input - target event report'!B:B,B2074,'Input - target event report'!D:D, "Private Investment")</f>
        <v/>
      </c>
      <c r="J2074">
        <f>INDEX('Input - companies list'!$1:$10000,MATCH(B2074,'Input - companies list'!B:B,0),MATCH("Flow",'Input - companies list'!$1:$1,0 ))</f>
        <v/>
      </c>
      <c r="K2074">
        <f>INDEX('Input - companies list'!$1:$10000,MATCH(B2074,'Input - companies list'!B:B,0),MATCH("Inter-Cluster Connectivity",'Input - companies list'!$1:$1,0 ))</f>
        <v/>
      </c>
      <c r="L2074">
        <f>IFERROR(PERCENTRANK(F:F,F2074),0)</f>
        <v/>
      </c>
      <c r="M2074">
        <f>IFERROR(1 - PERCENTRANK(G:G,G2074),0)</f>
        <v/>
      </c>
      <c r="N2074">
        <f>IFERROR(1 - PERCENTRANK(H:H,H2074),0)</f>
        <v/>
      </c>
      <c r="O2074">
        <f>IFERROR(PERCENTRANK(I:I,I2074),0)</f>
        <v/>
      </c>
      <c r="P2074">
        <f>IFERROR(1 - PERCENTRANK(J:J,J2074),0)</f>
        <v/>
      </c>
      <c r="Q2074">
        <f>IFERROR(PERCENTRANK(K:K,K2074),0)</f>
        <v/>
      </c>
      <c r="R2074">
        <f>L2074*weight1+M2074*weight2+N2074*weight3+O2074*weight4+P2074*weight5+Q2074*weight6</f>
        <v/>
      </c>
    </row>
    <row r="2075" spans="1:18">
      <c r="A2075">
        <f>RANK(R2075,R:R)</f>
        <v/>
      </c>
      <c r="B2075" t="s">
        <v>22966</v>
      </c>
      <c r="C2075">
        <f>VLOOKUP(B2075,'Input - companies list'!B:L,2,FALSE)</f>
        <v/>
      </c>
      <c r="D2075">
        <f>VLOOKUP(B2075,'Input - companies list'!B:L,11,FALSE)</f>
        <v/>
      </c>
      <c r="E2075">
        <f>VLOOKUP(B2075,'Input - companies list'!B:E,4,FALSE)</f>
        <v/>
      </c>
      <c r="F2075">
        <f>SUMIFS('Input - target event report'!H:H,'Input - target event report'!B:B,B2075,'Input - target event report'!D:D, "Private Investment")</f>
        <v/>
      </c>
      <c r="G2075">
        <f>IF(I2075&lt;2, "N/A", (MAXIFS('Input - target event report'!E:E,'Input - target event report'!B:B,B:B,'Input - target event report'!D:D,"Private Investment")-MINIFS('Input - target event report'!E:E,'Input - target event report'!B:B,B:B,'Input - target event report'!D:D,"Private Investment"))/(I2075-1))</f>
        <v/>
      </c>
      <c r="H2075">
        <f>IF(MAXIFS('Input - target event report'!E:E,'Input - target event report'!B:B,B:B,'Input - target event report'!D:D,"Private Investment") = 0, "N/A", TODAY() - MAXIFS('Input - target event report'!E:E,'Input - target event report'!B:B,B:B,'Input - target event report'!D:D,"Private Investment"))</f>
        <v/>
      </c>
      <c r="I2075">
        <f>COUNTIFS('Input - target event report'!B:B,B2075,'Input - target event report'!D:D, "Private Investment")</f>
        <v/>
      </c>
      <c r="J2075">
        <f>INDEX('Input - companies list'!$1:$10000,MATCH(B2075,'Input - companies list'!B:B,0),MATCH("Flow",'Input - companies list'!$1:$1,0 ))</f>
        <v/>
      </c>
      <c r="K2075">
        <f>INDEX('Input - companies list'!$1:$10000,MATCH(B2075,'Input - companies list'!B:B,0),MATCH("Inter-Cluster Connectivity",'Input - companies list'!$1:$1,0 ))</f>
        <v/>
      </c>
      <c r="L2075">
        <f>IFERROR(PERCENTRANK(F:F,F2075),0)</f>
        <v/>
      </c>
      <c r="M2075">
        <f>IFERROR(1 - PERCENTRANK(G:G,G2075),0)</f>
        <v/>
      </c>
      <c r="N2075">
        <f>IFERROR(1 - PERCENTRANK(H:H,H2075),0)</f>
        <v/>
      </c>
      <c r="O2075">
        <f>IFERROR(PERCENTRANK(I:I,I2075),0)</f>
        <v/>
      </c>
      <c r="P2075">
        <f>IFERROR(1 - PERCENTRANK(J:J,J2075),0)</f>
        <v/>
      </c>
      <c r="Q2075">
        <f>IFERROR(PERCENTRANK(K:K,K2075),0)</f>
        <v/>
      </c>
      <c r="R2075">
        <f>L2075*weight1+M2075*weight2+N2075*weight3+O2075*weight4+P2075*weight5+Q2075*weight6</f>
        <v/>
      </c>
    </row>
    <row r="2076" spans="1:18">
      <c r="A2076">
        <f>RANK(R2076,R:R)</f>
        <v/>
      </c>
      <c r="B2076" t="s">
        <v>22970</v>
      </c>
      <c r="C2076">
        <f>VLOOKUP(B2076,'Input - companies list'!B:L,2,FALSE)</f>
        <v/>
      </c>
      <c r="D2076">
        <f>VLOOKUP(B2076,'Input - companies list'!B:L,11,FALSE)</f>
        <v/>
      </c>
      <c r="E2076">
        <f>VLOOKUP(B2076,'Input - companies list'!B:E,4,FALSE)</f>
        <v/>
      </c>
      <c r="F2076">
        <f>SUMIFS('Input - target event report'!H:H,'Input - target event report'!B:B,B2076,'Input - target event report'!D:D, "Private Investment")</f>
        <v/>
      </c>
      <c r="G2076">
        <f>IF(I2076&lt;2, "N/A", (MAXIFS('Input - target event report'!E:E,'Input - target event report'!B:B,B:B,'Input - target event report'!D:D,"Private Investment")-MINIFS('Input - target event report'!E:E,'Input - target event report'!B:B,B:B,'Input - target event report'!D:D,"Private Investment"))/(I2076-1))</f>
        <v/>
      </c>
      <c r="H2076">
        <f>IF(MAXIFS('Input - target event report'!E:E,'Input - target event report'!B:B,B:B,'Input - target event report'!D:D,"Private Investment") = 0, "N/A", TODAY() - MAXIFS('Input - target event report'!E:E,'Input - target event report'!B:B,B:B,'Input - target event report'!D:D,"Private Investment"))</f>
        <v/>
      </c>
      <c r="I2076">
        <f>COUNTIFS('Input - target event report'!B:B,B2076,'Input - target event report'!D:D, "Private Investment")</f>
        <v/>
      </c>
      <c r="J2076">
        <f>INDEX('Input - companies list'!$1:$10000,MATCH(B2076,'Input - companies list'!B:B,0),MATCH("Flow",'Input - companies list'!$1:$1,0 ))</f>
        <v/>
      </c>
      <c r="K2076">
        <f>INDEX('Input - companies list'!$1:$10000,MATCH(B2076,'Input - companies list'!B:B,0),MATCH("Inter-Cluster Connectivity",'Input - companies list'!$1:$1,0 ))</f>
        <v/>
      </c>
      <c r="L2076">
        <f>IFERROR(PERCENTRANK(F:F,F2076),0)</f>
        <v/>
      </c>
      <c r="M2076">
        <f>IFERROR(1 - PERCENTRANK(G:G,G2076),0)</f>
        <v/>
      </c>
      <c r="N2076">
        <f>IFERROR(1 - PERCENTRANK(H:H,H2076),0)</f>
        <v/>
      </c>
      <c r="O2076">
        <f>IFERROR(PERCENTRANK(I:I,I2076),0)</f>
        <v/>
      </c>
      <c r="P2076">
        <f>IFERROR(1 - PERCENTRANK(J:J,J2076),0)</f>
        <v/>
      </c>
      <c r="Q2076">
        <f>IFERROR(PERCENTRANK(K:K,K2076),0)</f>
        <v/>
      </c>
      <c r="R2076">
        <f>L2076*weight1+M2076*weight2+N2076*weight3+O2076*weight4+P2076*weight5+Q2076*weight6</f>
        <v/>
      </c>
    </row>
    <row r="2077" spans="1:18">
      <c r="A2077">
        <f>RANK(R2077,R:R)</f>
        <v/>
      </c>
      <c r="B2077" t="s">
        <v>22980</v>
      </c>
      <c r="C2077">
        <f>VLOOKUP(B2077,'Input - companies list'!B:L,2,FALSE)</f>
        <v/>
      </c>
      <c r="D2077">
        <f>VLOOKUP(B2077,'Input - companies list'!B:L,11,FALSE)</f>
        <v/>
      </c>
      <c r="E2077">
        <f>VLOOKUP(B2077,'Input - companies list'!B:E,4,FALSE)</f>
        <v/>
      </c>
      <c r="F2077">
        <f>SUMIFS('Input - target event report'!H:H,'Input - target event report'!B:B,B2077,'Input - target event report'!D:D, "Private Investment")</f>
        <v/>
      </c>
      <c r="G2077">
        <f>IF(I2077&lt;2, "N/A", (MAXIFS('Input - target event report'!E:E,'Input - target event report'!B:B,B:B,'Input - target event report'!D:D,"Private Investment")-MINIFS('Input - target event report'!E:E,'Input - target event report'!B:B,B:B,'Input - target event report'!D:D,"Private Investment"))/(I2077-1))</f>
        <v/>
      </c>
      <c r="H2077">
        <f>IF(MAXIFS('Input - target event report'!E:E,'Input - target event report'!B:B,B:B,'Input - target event report'!D:D,"Private Investment") = 0, "N/A", TODAY() - MAXIFS('Input - target event report'!E:E,'Input - target event report'!B:B,B:B,'Input - target event report'!D:D,"Private Investment"))</f>
        <v/>
      </c>
      <c r="I2077">
        <f>COUNTIFS('Input - target event report'!B:B,B2077,'Input - target event report'!D:D, "Private Investment")</f>
        <v/>
      </c>
      <c r="J2077">
        <f>INDEX('Input - companies list'!$1:$10000,MATCH(B2077,'Input - companies list'!B:B,0),MATCH("Flow",'Input - companies list'!$1:$1,0 ))</f>
        <v/>
      </c>
      <c r="K2077">
        <f>INDEX('Input - companies list'!$1:$10000,MATCH(B2077,'Input - companies list'!B:B,0),MATCH("Inter-Cluster Connectivity",'Input - companies list'!$1:$1,0 ))</f>
        <v/>
      </c>
      <c r="L2077">
        <f>IFERROR(PERCENTRANK(F:F,F2077),0)</f>
        <v/>
      </c>
      <c r="M2077">
        <f>IFERROR(1 - PERCENTRANK(G:G,G2077),0)</f>
        <v/>
      </c>
      <c r="N2077">
        <f>IFERROR(1 - PERCENTRANK(H:H,H2077),0)</f>
        <v/>
      </c>
      <c r="O2077">
        <f>IFERROR(PERCENTRANK(I:I,I2077),0)</f>
        <v/>
      </c>
      <c r="P2077">
        <f>IFERROR(1 - PERCENTRANK(J:J,J2077),0)</f>
        <v/>
      </c>
      <c r="Q2077">
        <f>IFERROR(PERCENTRANK(K:K,K2077),0)</f>
        <v/>
      </c>
      <c r="R2077">
        <f>L2077*weight1+M2077*weight2+N2077*weight3+O2077*weight4+P2077*weight5+Q2077*weight6</f>
        <v/>
      </c>
    </row>
    <row r="2078" spans="1:18">
      <c r="A2078">
        <f>RANK(R2078,R:R)</f>
        <v/>
      </c>
      <c r="B2078" t="s">
        <v>22989</v>
      </c>
      <c r="C2078">
        <f>VLOOKUP(B2078,'Input - companies list'!B:L,2,FALSE)</f>
        <v/>
      </c>
      <c r="D2078">
        <f>VLOOKUP(B2078,'Input - companies list'!B:L,11,FALSE)</f>
        <v/>
      </c>
      <c r="E2078">
        <f>VLOOKUP(B2078,'Input - companies list'!B:E,4,FALSE)</f>
        <v/>
      </c>
      <c r="F2078">
        <f>SUMIFS('Input - target event report'!H:H,'Input - target event report'!B:B,B2078,'Input - target event report'!D:D, "Private Investment")</f>
        <v/>
      </c>
      <c r="G2078">
        <f>IF(I2078&lt;2, "N/A", (MAXIFS('Input - target event report'!E:E,'Input - target event report'!B:B,B:B,'Input - target event report'!D:D,"Private Investment")-MINIFS('Input - target event report'!E:E,'Input - target event report'!B:B,B:B,'Input - target event report'!D:D,"Private Investment"))/(I2078-1))</f>
        <v/>
      </c>
      <c r="H2078">
        <f>IF(MAXIFS('Input - target event report'!E:E,'Input - target event report'!B:B,B:B,'Input - target event report'!D:D,"Private Investment") = 0, "N/A", TODAY() - MAXIFS('Input - target event report'!E:E,'Input - target event report'!B:B,B:B,'Input - target event report'!D:D,"Private Investment"))</f>
        <v/>
      </c>
      <c r="I2078">
        <f>COUNTIFS('Input - target event report'!B:B,B2078,'Input - target event report'!D:D, "Private Investment")</f>
        <v/>
      </c>
      <c r="J2078">
        <f>INDEX('Input - companies list'!$1:$10000,MATCH(B2078,'Input - companies list'!B:B,0),MATCH("Flow",'Input - companies list'!$1:$1,0 ))</f>
        <v/>
      </c>
      <c r="K2078">
        <f>INDEX('Input - companies list'!$1:$10000,MATCH(B2078,'Input - companies list'!B:B,0),MATCH("Inter-Cluster Connectivity",'Input - companies list'!$1:$1,0 ))</f>
        <v/>
      </c>
      <c r="L2078">
        <f>IFERROR(PERCENTRANK(F:F,F2078),0)</f>
        <v/>
      </c>
      <c r="M2078">
        <f>IFERROR(1 - PERCENTRANK(G:G,G2078),0)</f>
        <v/>
      </c>
      <c r="N2078">
        <f>IFERROR(1 - PERCENTRANK(H:H,H2078),0)</f>
        <v/>
      </c>
      <c r="O2078">
        <f>IFERROR(PERCENTRANK(I:I,I2078),0)</f>
        <v/>
      </c>
      <c r="P2078">
        <f>IFERROR(1 - PERCENTRANK(J:J,J2078),0)</f>
        <v/>
      </c>
      <c r="Q2078">
        <f>IFERROR(PERCENTRANK(K:K,K2078),0)</f>
        <v/>
      </c>
      <c r="R2078">
        <f>L2078*weight1+M2078*weight2+N2078*weight3+O2078*weight4+P2078*weight5+Q2078*weight6</f>
        <v/>
      </c>
    </row>
    <row r="2079" spans="1:18">
      <c r="A2079">
        <f>RANK(R2079,R:R)</f>
        <v/>
      </c>
      <c r="B2079" t="s">
        <v>23001</v>
      </c>
      <c r="C2079">
        <f>VLOOKUP(B2079,'Input - companies list'!B:L,2,FALSE)</f>
        <v/>
      </c>
      <c r="D2079">
        <f>VLOOKUP(B2079,'Input - companies list'!B:L,11,FALSE)</f>
        <v/>
      </c>
      <c r="E2079">
        <f>VLOOKUP(B2079,'Input - companies list'!B:E,4,FALSE)</f>
        <v/>
      </c>
      <c r="F2079">
        <f>SUMIFS('Input - target event report'!H:H,'Input - target event report'!B:B,B2079,'Input - target event report'!D:D, "Private Investment")</f>
        <v/>
      </c>
      <c r="G2079">
        <f>IF(I2079&lt;2, "N/A", (MAXIFS('Input - target event report'!E:E,'Input - target event report'!B:B,B:B,'Input - target event report'!D:D,"Private Investment")-MINIFS('Input - target event report'!E:E,'Input - target event report'!B:B,B:B,'Input - target event report'!D:D,"Private Investment"))/(I2079-1))</f>
        <v/>
      </c>
      <c r="H2079">
        <f>IF(MAXIFS('Input - target event report'!E:E,'Input - target event report'!B:B,B:B,'Input - target event report'!D:D,"Private Investment") = 0, "N/A", TODAY() - MAXIFS('Input - target event report'!E:E,'Input - target event report'!B:B,B:B,'Input - target event report'!D:D,"Private Investment"))</f>
        <v/>
      </c>
      <c r="I2079">
        <f>COUNTIFS('Input - target event report'!B:B,B2079,'Input - target event report'!D:D, "Private Investment")</f>
        <v/>
      </c>
      <c r="J2079">
        <f>INDEX('Input - companies list'!$1:$10000,MATCH(B2079,'Input - companies list'!B:B,0),MATCH("Flow",'Input - companies list'!$1:$1,0 ))</f>
        <v/>
      </c>
      <c r="K2079">
        <f>INDEX('Input - companies list'!$1:$10000,MATCH(B2079,'Input - companies list'!B:B,0),MATCH("Inter-Cluster Connectivity",'Input - companies list'!$1:$1,0 ))</f>
        <v/>
      </c>
      <c r="L2079">
        <f>IFERROR(PERCENTRANK(F:F,F2079),0)</f>
        <v/>
      </c>
      <c r="M2079">
        <f>IFERROR(1 - PERCENTRANK(G:G,G2079),0)</f>
        <v/>
      </c>
      <c r="N2079">
        <f>IFERROR(1 - PERCENTRANK(H:H,H2079),0)</f>
        <v/>
      </c>
      <c r="O2079">
        <f>IFERROR(PERCENTRANK(I:I,I2079),0)</f>
        <v/>
      </c>
      <c r="P2079">
        <f>IFERROR(1 - PERCENTRANK(J:J,J2079),0)</f>
        <v/>
      </c>
      <c r="Q2079">
        <f>IFERROR(PERCENTRANK(K:K,K2079),0)</f>
        <v/>
      </c>
      <c r="R2079">
        <f>L2079*weight1+M2079*weight2+N2079*weight3+O2079*weight4+P2079*weight5+Q2079*weight6</f>
        <v/>
      </c>
    </row>
    <row r="2080" spans="1:18">
      <c r="A2080">
        <f>RANK(R2080,R:R)</f>
        <v/>
      </c>
      <c r="B2080" t="s">
        <v>23012</v>
      </c>
      <c r="C2080">
        <f>VLOOKUP(B2080,'Input - companies list'!B:L,2,FALSE)</f>
        <v/>
      </c>
      <c r="D2080">
        <f>VLOOKUP(B2080,'Input - companies list'!B:L,11,FALSE)</f>
        <v/>
      </c>
      <c r="E2080">
        <f>VLOOKUP(B2080,'Input - companies list'!B:E,4,FALSE)</f>
        <v/>
      </c>
      <c r="F2080">
        <f>SUMIFS('Input - target event report'!H:H,'Input - target event report'!B:B,B2080,'Input - target event report'!D:D, "Private Investment")</f>
        <v/>
      </c>
      <c r="G2080">
        <f>IF(I2080&lt;2, "N/A", (MAXIFS('Input - target event report'!E:E,'Input - target event report'!B:B,B:B,'Input - target event report'!D:D,"Private Investment")-MINIFS('Input - target event report'!E:E,'Input - target event report'!B:B,B:B,'Input - target event report'!D:D,"Private Investment"))/(I2080-1))</f>
        <v/>
      </c>
      <c r="H2080">
        <f>IF(MAXIFS('Input - target event report'!E:E,'Input - target event report'!B:B,B:B,'Input - target event report'!D:D,"Private Investment") = 0, "N/A", TODAY() - MAXIFS('Input - target event report'!E:E,'Input - target event report'!B:B,B:B,'Input - target event report'!D:D,"Private Investment"))</f>
        <v/>
      </c>
      <c r="I2080">
        <f>COUNTIFS('Input - target event report'!B:B,B2080,'Input - target event report'!D:D, "Private Investment")</f>
        <v/>
      </c>
      <c r="J2080">
        <f>INDEX('Input - companies list'!$1:$10000,MATCH(B2080,'Input - companies list'!B:B,0),MATCH("Flow",'Input - companies list'!$1:$1,0 ))</f>
        <v/>
      </c>
      <c r="K2080">
        <f>INDEX('Input - companies list'!$1:$10000,MATCH(B2080,'Input - companies list'!B:B,0),MATCH("Inter-Cluster Connectivity",'Input - companies list'!$1:$1,0 ))</f>
        <v/>
      </c>
      <c r="L2080">
        <f>IFERROR(PERCENTRANK(F:F,F2080),0)</f>
        <v/>
      </c>
      <c r="M2080">
        <f>IFERROR(1 - PERCENTRANK(G:G,G2080),0)</f>
        <v/>
      </c>
      <c r="N2080">
        <f>IFERROR(1 - PERCENTRANK(H:H,H2080),0)</f>
        <v/>
      </c>
      <c r="O2080">
        <f>IFERROR(PERCENTRANK(I:I,I2080),0)</f>
        <v/>
      </c>
      <c r="P2080">
        <f>IFERROR(1 - PERCENTRANK(J:J,J2080),0)</f>
        <v/>
      </c>
      <c r="Q2080">
        <f>IFERROR(PERCENTRANK(K:K,K2080),0)</f>
        <v/>
      </c>
      <c r="R2080">
        <f>L2080*weight1+M2080*weight2+N2080*weight3+O2080*weight4+P2080*weight5+Q2080*weight6</f>
        <v/>
      </c>
    </row>
    <row r="2081" spans="1:18">
      <c r="A2081">
        <f>RANK(R2081,R:R)</f>
        <v/>
      </c>
      <c r="B2081" t="s">
        <v>23021</v>
      </c>
      <c r="C2081">
        <f>VLOOKUP(B2081,'Input - companies list'!B:L,2,FALSE)</f>
        <v/>
      </c>
      <c r="D2081">
        <f>VLOOKUP(B2081,'Input - companies list'!B:L,11,FALSE)</f>
        <v/>
      </c>
      <c r="E2081">
        <f>VLOOKUP(B2081,'Input - companies list'!B:E,4,FALSE)</f>
        <v/>
      </c>
      <c r="F2081">
        <f>SUMIFS('Input - target event report'!H:H,'Input - target event report'!B:B,B2081,'Input - target event report'!D:D, "Private Investment")</f>
        <v/>
      </c>
      <c r="G2081">
        <f>IF(I2081&lt;2, "N/A", (MAXIFS('Input - target event report'!E:E,'Input - target event report'!B:B,B:B,'Input - target event report'!D:D,"Private Investment")-MINIFS('Input - target event report'!E:E,'Input - target event report'!B:B,B:B,'Input - target event report'!D:D,"Private Investment"))/(I2081-1))</f>
        <v/>
      </c>
      <c r="H2081">
        <f>IF(MAXIFS('Input - target event report'!E:E,'Input - target event report'!B:B,B:B,'Input - target event report'!D:D,"Private Investment") = 0, "N/A", TODAY() - MAXIFS('Input - target event report'!E:E,'Input - target event report'!B:B,B:B,'Input - target event report'!D:D,"Private Investment"))</f>
        <v/>
      </c>
      <c r="I2081">
        <f>COUNTIFS('Input - target event report'!B:B,B2081,'Input - target event report'!D:D, "Private Investment")</f>
        <v/>
      </c>
      <c r="J2081">
        <f>INDEX('Input - companies list'!$1:$10000,MATCH(B2081,'Input - companies list'!B:B,0),MATCH("Flow",'Input - companies list'!$1:$1,0 ))</f>
        <v/>
      </c>
      <c r="K2081">
        <f>INDEX('Input - companies list'!$1:$10000,MATCH(B2081,'Input - companies list'!B:B,0),MATCH("Inter-Cluster Connectivity",'Input - companies list'!$1:$1,0 ))</f>
        <v/>
      </c>
      <c r="L2081">
        <f>IFERROR(PERCENTRANK(F:F,F2081),0)</f>
        <v/>
      </c>
      <c r="M2081">
        <f>IFERROR(1 - PERCENTRANK(G:G,G2081),0)</f>
        <v/>
      </c>
      <c r="N2081">
        <f>IFERROR(1 - PERCENTRANK(H:H,H2081),0)</f>
        <v/>
      </c>
      <c r="O2081">
        <f>IFERROR(PERCENTRANK(I:I,I2081),0)</f>
        <v/>
      </c>
      <c r="P2081">
        <f>IFERROR(1 - PERCENTRANK(J:J,J2081),0)</f>
        <v/>
      </c>
      <c r="Q2081">
        <f>IFERROR(PERCENTRANK(K:K,K2081),0)</f>
        <v/>
      </c>
      <c r="R2081">
        <f>L2081*weight1+M2081*weight2+N2081*weight3+O2081*weight4+P2081*weight5+Q2081*weight6</f>
        <v/>
      </c>
    </row>
    <row r="2082" spans="1:18">
      <c r="A2082">
        <f>RANK(R2082,R:R)</f>
        <v/>
      </c>
      <c r="B2082" t="s">
        <v>23033</v>
      </c>
      <c r="C2082">
        <f>VLOOKUP(B2082,'Input - companies list'!B:L,2,FALSE)</f>
        <v/>
      </c>
      <c r="D2082">
        <f>VLOOKUP(B2082,'Input - companies list'!B:L,11,FALSE)</f>
        <v/>
      </c>
      <c r="E2082">
        <f>VLOOKUP(B2082,'Input - companies list'!B:E,4,FALSE)</f>
        <v/>
      </c>
      <c r="F2082">
        <f>SUMIFS('Input - target event report'!H:H,'Input - target event report'!B:B,B2082,'Input - target event report'!D:D, "Private Investment")</f>
        <v/>
      </c>
      <c r="G2082">
        <f>IF(I2082&lt;2, "N/A", (MAXIFS('Input - target event report'!E:E,'Input - target event report'!B:B,B:B,'Input - target event report'!D:D,"Private Investment")-MINIFS('Input - target event report'!E:E,'Input - target event report'!B:B,B:B,'Input - target event report'!D:D,"Private Investment"))/(I2082-1))</f>
        <v/>
      </c>
      <c r="H2082">
        <f>IF(MAXIFS('Input - target event report'!E:E,'Input - target event report'!B:B,B:B,'Input - target event report'!D:D,"Private Investment") = 0, "N/A", TODAY() - MAXIFS('Input - target event report'!E:E,'Input - target event report'!B:B,B:B,'Input - target event report'!D:D,"Private Investment"))</f>
        <v/>
      </c>
      <c r="I2082">
        <f>COUNTIFS('Input - target event report'!B:B,B2082,'Input - target event report'!D:D, "Private Investment")</f>
        <v/>
      </c>
      <c r="J2082">
        <f>INDEX('Input - companies list'!$1:$10000,MATCH(B2082,'Input - companies list'!B:B,0),MATCH("Flow",'Input - companies list'!$1:$1,0 ))</f>
        <v/>
      </c>
      <c r="K2082">
        <f>INDEX('Input - companies list'!$1:$10000,MATCH(B2082,'Input - companies list'!B:B,0),MATCH("Inter-Cluster Connectivity",'Input - companies list'!$1:$1,0 ))</f>
        <v/>
      </c>
      <c r="L2082">
        <f>IFERROR(PERCENTRANK(F:F,F2082),0)</f>
        <v/>
      </c>
      <c r="M2082">
        <f>IFERROR(1 - PERCENTRANK(G:G,G2082),0)</f>
        <v/>
      </c>
      <c r="N2082">
        <f>IFERROR(1 - PERCENTRANK(H:H,H2082),0)</f>
        <v/>
      </c>
      <c r="O2082">
        <f>IFERROR(PERCENTRANK(I:I,I2082),0)</f>
        <v/>
      </c>
      <c r="P2082">
        <f>IFERROR(1 - PERCENTRANK(J:J,J2082),0)</f>
        <v/>
      </c>
      <c r="Q2082">
        <f>IFERROR(PERCENTRANK(K:K,K2082),0)</f>
        <v/>
      </c>
      <c r="R2082">
        <f>L2082*weight1+M2082*weight2+N2082*weight3+O2082*weight4+P2082*weight5+Q2082*weight6</f>
        <v/>
      </c>
    </row>
    <row r="2083" spans="1:18">
      <c r="A2083">
        <f>RANK(R2083,R:R)</f>
        <v/>
      </c>
      <c r="B2083" t="s">
        <v>23044</v>
      </c>
      <c r="C2083">
        <f>VLOOKUP(B2083,'Input - companies list'!B:L,2,FALSE)</f>
        <v/>
      </c>
      <c r="D2083">
        <f>VLOOKUP(B2083,'Input - companies list'!B:L,11,FALSE)</f>
        <v/>
      </c>
      <c r="E2083">
        <f>VLOOKUP(B2083,'Input - companies list'!B:E,4,FALSE)</f>
        <v/>
      </c>
      <c r="F2083">
        <f>SUMIFS('Input - target event report'!H:H,'Input - target event report'!B:B,B2083,'Input - target event report'!D:D, "Private Investment")</f>
        <v/>
      </c>
      <c r="G2083">
        <f>IF(I2083&lt;2, "N/A", (MAXIFS('Input - target event report'!E:E,'Input - target event report'!B:B,B:B,'Input - target event report'!D:D,"Private Investment")-MINIFS('Input - target event report'!E:E,'Input - target event report'!B:B,B:B,'Input - target event report'!D:D,"Private Investment"))/(I2083-1))</f>
        <v/>
      </c>
      <c r="H2083">
        <f>IF(MAXIFS('Input - target event report'!E:E,'Input - target event report'!B:B,B:B,'Input - target event report'!D:D,"Private Investment") = 0, "N/A", TODAY() - MAXIFS('Input - target event report'!E:E,'Input - target event report'!B:B,B:B,'Input - target event report'!D:D,"Private Investment"))</f>
        <v/>
      </c>
      <c r="I2083">
        <f>COUNTIFS('Input - target event report'!B:B,B2083,'Input - target event report'!D:D, "Private Investment")</f>
        <v/>
      </c>
      <c r="J2083">
        <f>INDEX('Input - companies list'!$1:$10000,MATCH(B2083,'Input - companies list'!B:B,0),MATCH("Flow",'Input - companies list'!$1:$1,0 ))</f>
        <v/>
      </c>
      <c r="K2083">
        <f>INDEX('Input - companies list'!$1:$10000,MATCH(B2083,'Input - companies list'!B:B,0),MATCH("Inter-Cluster Connectivity",'Input - companies list'!$1:$1,0 ))</f>
        <v/>
      </c>
      <c r="L2083">
        <f>IFERROR(PERCENTRANK(F:F,F2083),0)</f>
        <v/>
      </c>
      <c r="M2083">
        <f>IFERROR(1 - PERCENTRANK(G:G,G2083),0)</f>
        <v/>
      </c>
      <c r="N2083">
        <f>IFERROR(1 - PERCENTRANK(H:H,H2083),0)</f>
        <v/>
      </c>
      <c r="O2083">
        <f>IFERROR(PERCENTRANK(I:I,I2083),0)</f>
        <v/>
      </c>
      <c r="P2083">
        <f>IFERROR(1 - PERCENTRANK(J:J,J2083),0)</f>
        <v/>
      </c>
      <c r="Q2083">
        <f>IFERROR(PERCENTRANK(K:K,K2083),0)</f>
        <v/>
      </c>
      <c r="R2083">
        <f>L2083*weight1+M2083*weight2+N2083*weight3+O2083*weight4+P2083*weight5+Q2083*weight6</f>
        <v/>
      </c>
    </row>
    <row r="2084" spans="1:18">
      <c r="A2084">
        <f>RANK(R2084,R:R)</f>
        <v/>
      </c>
      <c r="B2084" t="s">
        <v>23055</v>
      </c>
      <c r="C2084">
        <f>VLOOKUP(B2084,'Input - companies list'!B:L,2,FALSE)</f>
        <v/>
      </c>
      <c r="D2084">
        <f>VLOOKUP(B2084,'Input - companies list'!B:L,11,FALSE)</f>
        <v/>
      </c>
      <c r="E2084">
        <f>VLOOKUP(B2084,'Input - companies list'!B:E,4,FALSE)</f>
        <v/>
      </c>
      <c r="F2084">
        <f>SUMIFS('Input - target event report'!H:H,'Input - target event report'!B:B,B2084,'Input - target event report'!D:D, "Private Investment")</f>
        <v/>
      </c>
      <c r="G2084">
        <f>IF(I2084&lt;2, "N/A", (MAXIFS('Input - target event report'!E:E,'Input - target event report'!B:B,B:B,'Input - target event report'!D:D,"Private Investment")-MINIFS('Input - target event report'!E:E,'Input - target event report'!B:B,B:B,'Input - target event report'!D:D,"Private Investment"))/(I2084-1))</f>
        <v/>
      </c>
      <c r="H2084">
        <f>IF(MAXIFS('Input - target event report'!E:E,'Input - target event report'!B:B,B:B,'Input - target event report'!D:D,"Private Investment") = 0, "N/A", TODAY() - MAXIFS('Input - target event report'!E:E,'Input - target event report'!B:B,B:B,'Input - target event report'!D:D,"Private Investment"))</f>
        <v/>
      </c>
      <c r="I2084">
        <f>COUNTIFS('Input - target event report'!B:B,B2084,'Input - target event report'!D:D, "Private Investment")</f>
        <v/>
      </c>
      <c r="J2084">
        <f>INDEX('Input - companies list'!$1:$10000,MATCH(B2084,'Input - companies list'!B:B,0),MATCH("Flow",'Input - companies list'!$1:$1,0 ))</f>
        <v/>
      </c>
      <c r="K2084">
        <f>INDEX('Input - companies list'!$1:$10000,MATCH(B2084,'Input - companies list'!B:B,0),MATCH("Inter-Cluster Connectivity",'Input - companies list'!$1:$1,0 ))</f>
        <v/>
      </c>
      <c r="L2084">
        <f>IFERROR(PERCENTRANK(F:F,F2084),0)</f>
        <v/>
      </c>
      <c r="M2084">
        <f>IFERROR(1 - PERCENTRANK(G:G,G2084),0)</f>
        <v/>
      </c>
      <c r="N2084">
        <f>IFERROR(1 - PERCENTRANK(H:H,H2084),0)</f>
        <v/>
      </c>
      <c r="O2084">
        <f>IFERROR(PERCENTRANK(I:I,I2084),0)</f>
        <v/>
      </c>
      <c r="P2084">
        <f>IFERROR(1 - PERCENTRANK(J:J,J2084),0)</f>
        <v/>
      </c>
      <c r="Q2084">
        <f>IFERROR(PERCENTRANK(K:K,K2084),0)</f>
        <v/>
      </c>
      <c r="R2084">
        <f>L2084*weight1+M2084*weight2+N2084*weight3+O2084*weight4+P2084*weight5+Q2084*weight6</f>
        <v/>
      </c>
    </row>
    <row r="2085" spans="1:18">
      <c r="A2085">
        <f>RANK(R2085,R:R)</f>
        <v/>
      </c>
      <c r="B2085" t="s">
        <v>23065</v>
      </c>
      <c r="C2085">
        <f>VLOOKUP(B2085,'Input - companies list'!B:L,2,FALSE)</f>
        <v/>
      </c>
      <c r="D2085">
        <f>VLOOKUP(B2085,'Input - companies list'!B:L,11,FALSE)</f>
        <v/>
      </c>
      <c r="E2085">
        <f>VLOOKUP(B2085,'Input - companies list'!B:E,4,FALSE)</f>
        <v/>
      </c>
      <c r="F2085">
        <f>SUMIFS('Input - target event report'!H:H,'Input - target event report'!B:B,B2085,'Input - target event report'!D:D, "Private Investment")</f>
        <v/>
      </c>
      <c r="G2085">
        <f>IF(I2085&lt;2, "N/A", (MAXIFS('Input - target event report'!E:E,'Input - target event report'!B:B,B:B,'Input - target event report'!D:D,"Private Investment")-MINIFS('Input - target event report'!E:E,'Input - target event report'!B:B,B:B,'Input - target event report'!D:D,"Private Investment"))/(I2085-1))</f>
        <v/>
      </c>
      <c r="H2085">
        <f>IF(MAXIFS('Input - target event report'!E:E,'Input - target event report'!B:B,B:B,'Input - target event report'!D:D,"Private Investment") = 0, "N/A", TODAY() - MAXIFS('Input - target event report'!E:E,'Input - target event report'!B:B,B:B,'Input - target event report'!D:D,"Private Investment"))</f>
        <v/>
      </c>
      <c r="I2085">
        <f>COUNTIFS('Input - target event report'!B:B,B2085,'Input - target event report'!D:D, "Private Investment")</f>
        <v/>
      </c>
      <c r="J2085">
        <f>INDEX('Input - companies list'!$1:$10000,MATCH(B2085,'Input - companies list'!B:B,0),MATCH("Flow",'Input - companies list'!$1:$1,0 ))</f>
        <v/>
      </c>
      <c r="K2085">
        <f>INDEX('Input - companies list'!$1:$10000,MATCH(B2085,'Input - companies list'!B:B,0),MATCH("Inter-Cluster Connectivity",'Input - companies list'!$1:$1,0 ))</f>
        <v/>
      </c>
      <c r="L2085">
        <f>IFERROR(PERCENTRANK(F:F,F2085),0)</f>
        <v/>
      </c>
      <c r="M2085">
        <f>IFERROR(1 - PERCENTRANK(G:G,G2085),0)</f>
        <v/>
      </c>
      <c r="N2085">
        <f>IFERROR(1 - PERCENTRANK(H:H,H2085),0)</f>
        <v/>
      </c>
      <c r="O2085">
        <f>IFERROR(PERCENTRANK(I:I,I2085),0)</f>
        <v/>
      </c>
      <c r="P2085">
        <f>IFERROR(1 - PERCENTRANK(J:J,J2085),0)</f>
        <v/>
      </c>
      <c r="Q2085">
        <f>IFERROR(PERCENTRANK(K:K,K2085),0)</f>
        <v/>
      </c>
      <c r="R2085">
        <f>L2085*weight1+M2085*weight2+N2085*weight3+O2085*weight4+P2085*weight5+Q2085*weight6</f>
        <v/>
      </c>
    </row>
    <row r="2086" spans="1:18">
      <c r="A2086">
        <f>RANK(R2086,R:R)</f>
        <v/>
      </c>
      <c r="B2086" t="s">
        <v>23075</v>
      </c>
      <c r="C2086">
        <f>VLOOKUP(B2086,'Input - companies list'!B:L,2,FALSE)</f>
        <v/>
      </c>
      <c r="D2086">
        <f>VLOOKUP(B2086,'Input - companies list'!B:L,11,FALSE)</f>
        <v/>
      </c>
      <c r="E2086">
        <f>VLOOKUP(B2086,'Input - companies list'!B:E,4,FALSE)</f>
        <v/>
      </c>
      <c r="F2086">
        <f>SUMIFS('Input - target event report'!H:H,'Input - target event report'!B:B,B2086,'Input - target event report'!D:D, "Private Investment")</f>
        <v/>
      </c>
      <c r="G2086">
        <f>IF(I2086&lt;2, "N/A", (MAXIFS('Input - target event report'!E:E,'Input - target event report'!B:B,B:B,'Input - target event report'!D:D,"Private Investment")-MINIFS('Input - target event report'!E:E,'Input - target event report'!B:B,B:B,'Input - target event report'!D:D,"Private Investment"))/(I2086-1))</f>
        <v/>
      </c>
      <c r="H2086">
        <f>IF(MAXIFS('Input - target event report'!E:E,'Input - target event report'!B:B,B:B,'Input - target event report'!D:D,"Private Investment") = 0, "N/A", TODAY() - MAXIFS('Input - target event report'!E:E,'Input - target event report'!B:B,B:B,'Input - target event report'!D:D,"Private Investment"))</f>
        <v/>
      </c>
      <c r="I2086">
        <f>COUNTIFS('Input - target event report'!B:B,B2086,'Input - target event report'!D:D, "Private Investment")</f>
        <v/>
      </c>
      <c r="J2086">
        <f>INDEX('Input - companies list'!$1:$10000,MATCH(B2086,'Input - companies list'!B:B,0),MATCH("Flow",'Input - companies list'!$1:$1,0 ))</f>
        <v/>
      </c>
      <c r="K2086">
        <f>INDEX('Input - companies list'!$1:$10000,MATCH(B2086,'Input - companies list'!B:B,0),MATCH("Inter-Cluster Connectivity",'Input - companies list'!$1:$1,0 ))</f>
        <v/>
      </c>
      <c r="L2086">
        <f>IFERROR(PERCENTRANK(F:F,F2086),0)</f>
        <v/>
      </c>
      <c r="M2086">
        <f>IFERROR(1 - PERCENTRANK(G:G,G2086),0)</f>
        <v/>
      </c>
      <c r="N2086">
        <f>IFERROR(1 - PERCENTRANK(H:H,H2086),0)</f>
        <v/>
      </c>
      <c r="O2086">
        <f>IFERROR(PERCENTRANK(I:I,I2086),0)</f>
        <v/>
      </c>
      <c r="P2086">
        <f>IFERROR(1 - PERCENTRANK(J:J,J2086),0)</f>
        <v/>
      </c>
      <c r="Q2086">
        <f>IFERROR(PERCENTRANK(K:K,K2086),0)</f>
        <v/>
      </c>
      <c r="R2086">
        <f>L2086*weight1+M2086*weight2+N2086*weight3+O2086*weight4+P2086*weight5+Q2086*weight6</f>
        <v/>
      </c>
    </row>
    <row r="2087" spans="1:18">
      <c r="A2087">
        <f>RANK(R2087,R:R)</f>
        <v/>
      </c>
      <c r="B2087" t="s">
        <v>23084</v>
      </c>
      <c r="C2087">
        <f>VLOOKUP(B2087,'Input - companies list'!B:L,2,FALSE)</f>
        <v/>
      </c>
      <c r="D2087">
        <f>VLOOKUP(B2087,'Input - companies list'!B:L,11,FALSE)</f>
        <v/>
      </c>
      <c r="E2087">
        <f>VLOOKUP(B2087,'Input - companies list'!B:E,4,FALSE)</f>
        <v/>
      </c>
      <c r="F2087">
        <f>SUMIFS('Input - target event report'!H:H,'Input - target event report'!B:B,B2087,'Input - target event report'!D:D, "Private Investment")</f>
        <v/>
      </c>
      <c r="G2087">
        <f>IF(I2087&lt;2, "N/A", (MAXIFS('Input - target event report'!E:E,'Input - target event report'!B:B,B:B,'Input - target event report'!D:D,"Private Investment")-MINIFS('Input - target event report'!E:E,'Input - target event report'!B:B,B:B,'Input - target event report'!D:D,"Private Investment"))/(I2087-1))</f>
        <v/>
      </c>
      <c r="H2087">
        <f>IF(MAXIFS('Input - target event report'!E:E,'Input - target event report'!B:B,B:B,'Input - target event report'!D:D,"Private Investment") = 0, "N/A", TODAY() - MAXIFS('Input - target event report'!E:E,'Input - target event report'!B:B,B:B,'Input - target event report'!D:D,"Private Investment"))</f>
        <v/>
      </c>
      <c r="I2087">
        <f>COUNTIFS('Input - target event report'!B:B,B2087,'Input - target event report'!D:D, "Private Investment")</f>
        <v/>
      </c>
      <c r="J2087">
        <f>INDEX('Input - companies list'!$1:$10000,MATCH(B2087,'Input - companies list'!B:B,0),MATCH("Flow",'Input - companies list'!$1:$1,0 ))</f>
        <v/>
      </c>
      <c r="K2087">
        <f>INDEX('Input - companies list'!$1:$10000,MATCH(B2087,'Input - companies list'!B:B,0),MATCH("Inter-Cluster Connectivity",'Input - companies list'!$1:$1,0 ))</f>
        <v/>
      </c>
      <c r="L2087">
        <f>IFERROR(PERCENTRANK(F:F,F2087),0)</f>
        <v/>
      </c>
      <c r="M2087">
        <f>IFERROR(1 - PERCENTRANK(G:G,G2087),0)</f>
        <v/>
      </c>
      <c r="N2087">
        <f>IFERROR(1 - PERCENTRANK(H:H,H2087),0)</f>
        <v/>
      </c>
      <c r="O2087">
        <f>IFERROR(PERCENTRANK(I:I,I2087),0)</f>
        <v/>
      </c>
      <c r="P2087">
        <f>IFERROR(1 - PERCENTRANK(J:J,J2087),0)</f>
        <v/>
      </c>
      <c r="Q2087">
        <f>IFERROR(PERCENTRANK(K:K,K2087),0)</f>
        <v/>
      </c>
      <c r="R2087">
        <f>L2087*weight1+M2087*weight2+N2087*weight3+O2087*weight4+P2087*weight5+Q2087*weight6</f>
        <v/>
      </c>
    </row>
    <row r="2088" spans="1:18">
      <c r="A2088">
        <f>RANK(R2088,R:R)</f>
        <v/>
      </c>
      <c r="B2088" t="s">
        <v>23096</v>
      </c>
      <c r="C2088">
        <f>VLOOKUP(B2088,'Input - companies list'!B:L,2,FALSE)</f>
        <v/>
      </c>
      <c r="D2088">
        <f>VLOOKUP(B2088,'Input - companies list'!B:L,11,FALSE)</f>
        <v/>
      </c>
      <c r="E2088">
        <f>VLOOKUP(B2088,'Input - companies list'!B:E,4,FALSE)</f>
        <v/>
      </c>
      <c r="F2088">
        <f>SUMIFS('Input - target event report'!H:H,'Input - target event report'!B:B,B2088,'Input - target event report'!D:D, "Private Investment")</f>
        <v/>
      </c>
      <c r="G2088">
        <f>IF(I2088&lt;2, "N/A", (MAXIFS('Input - target event report'!E:E,'Input - target event report'!B:B,B:B,'Input - target event report'!D:D,"Private Investment")-MINIFS('Input - target event report'!E:E,'Input - target event report'!B:B,B:B,'Input - target event report'!D:D,"Private Investment"))/(I2088-1))</f>
        <v/>
      </c>
      <c r="H2088">
        <f>IF(MAXIFS('Input - target event report'!E:E,'Input - target event report'!B:B,B:B,'Input - target event report'!D:D,"Private Investment") = 0, "N/A", TODAY() - MAXIFS('Input - target event report'!E:E,'Input - target event report'!B:B,B:B,'Input - target event report'!D:D,"Private Investment"))</f>
        <v/>
      </c>
      <c r="I2088">
        <f>COUNTIFS('Input - target event report'!B:B,B2088,'Input - target event report'!D:D, "Private Investment")</f>
        <v/>
      </c>
      <c r="J2088">
        <f>INDEX('Input - companies list'!$1:$10000,MATCH(B2088,'Input - companies list'!B:B,0),MATCH("Flow",'Input - companies list'!$1:$1,0 ))</f>
        <v/>
      </c>
      <c r="K2088">
        <f>INDEX('Input - companies list'!$1:$10000,MATCH(B2088,'Input - companies list'!B:B,0),MATCH("Inter-Cluster Connectivity",'Input - companies list'!$1:$1,0 ))</f>
        <v/>
      </c>
      <c r="L2088">
        <f>IFERROR(PERCENTRANK(F:F,F2088),0)</f>
        <v/>
      </c>
      <c r="M2088">
        <f>IFERROR(1 - PERCENTRANK(G:G,G2088),0)</f>
        <v/>
      </c>
      <c r="N2088">
        <f>IFERROR(1 - PERCENTRANK(H:H,H2088),0)</f>
        <v/>
      </c>
      <c r="O2088">
        <f>IFERROR(PERCENTRANK(I:I,I2088),0)</f>
        <v/>
      </c>
      <c r="P2088">
        <f>IFERROR(1 - PERCENTRANK(J:J,J2088),0)</f>
        <v/>
      </c>
      <c r="Q2088">
        <f>IFERROR(PERCENTRANK(K:K,K2088),0)</f>
        <v/>
      </c>
      <c r="R2088">
        <f>L2088*weight1+M2088*weight2+N2088*weight3+O2088*weight4+P2088*weight5+Q2088*weight6</f>
        <v/>
      </c>
    </row>
    <row r="2089" spans="1:18">
      <c r="A2089">
        <f>RANK(R2089,R:R)</f>
        <v/>
      </c>
      <c r="B2089" t="s">
        <v>23109</v>
      </c>
      <c r="C2089">
        <f>VLOOKUP(B2089,'Input - companies list'!B:L,2,FALSE)</f>
        <v/>
      </c>
      <c r="D2089">
        <f>VLOOKUP(B2089,'Input - companies list'!B:L,11,FALSE)</f>
        <v/>
      </c>
      <c r="E2089">
        <f>VLOOKUP(B2089,'Input - companies list'!B:E,4,FALSE)</f>
        <v/>
      </c>
      <c r="F2089">
        <f>SUMIFS('Input - target event report'!H:H,'Input - target event report'!B:B,B2089,'Input - target event report'!D:D, "Private Investment")</f>
        <v/>
      </c>
      <c r="G2089">
        <f>IF(I2089&lt;2, "N/A", (MAXIFS('Input - target event report'!E:E,'Input - target event report'!B:B,B:B,'Input - target event report'!D:D,"Private Investment")-MINIFS('Input - target event report'!E:E,'Input - target event report'!B:B,B:B,'Input - target event report'!D:D,"Private Investment"))/(I2089-1))</f>
        <v/>
      </c>
      <c r="H2089">
        <f>IF(MAXIFS('Input - target event report'!E:E,'Input - target event report'!B:B,B:B,'Input - target event report'!D:D,"Private Investment") = 0, "N/A", TODAY() - MAXIFS('Input - target event report'!E:E,'Input - target event report'!B:B,B:B,'Input - target event report'!D:D,"Private Investment"))</f>
        <v/>
      </c>
      <c r="I2089">
        <f>COUNTIFS('Input - target event report'!B:B,B2089,'Input - target event report'!D:D, "Private Investment")</f>
        <v/>
      </c>
      <c r="J2089">
        <f>INDEX('Input - companies list'!$1:$10000,MATCH(B2089,'Input - companies list'!B:B,0),MATCH("Flow",'Input - companies list'!$1:$1,0 ))</f>
        <v/>
      </c>
      <c r="K2089">
        <f>INDEX('Input - companies list'!$1:$10000,MATCH(B2089,'Input - companies list'!B:B,0),MATCH("Inter-Cluster Connectivity",'Input - companies list'!$1:$1,0 ))</f>
        <v/>
      </c>
      <c r="L2089">
        <f>IFERROR(PERCENTRANK(F:F,F2089),0)</f>
        <v/>
      </c>
      <c r="M2089">
        <f>IFERROR(1 - PERCENTRANK(G:G,G2089),0)</f>
        <v/>
      </c>
      <c r="N2089">
        <f>IFERROR(1 - PERCENTRANK(H:H,H2089),0)</f>
        <v/>
      </c>
      <c r="O2089">
        <f>IFERROR(PERCENTRANK(I:I,I2089),0)</f>
        <v/>
      </c>
      <c r="P2089">
        <f>IFERROR(1 - PERCENTRANK(J:J,J2089),0)</f>
        <v/>
      </c>
      <c r="Q2089">
        <f>IFERROR(PERCENTRANK(K:K,K2089),0)</f>
        <v/>
      </c>
      <c r="R2089">
        <f>L2089*weight1+M2089*weight2+N2089*weight3+O2089*weight4+P2089*weight5+Q2089*weight6</f>
        <v/>
      </c>
    </row>
    <row r="2090" spans="1:18">
      <c r="A2090">
        <f>RANK(R2090,R:R)</f>
        <v/>
      </c>
      <c r="B2090" t="s">
        <v>23113</v>
      </c>
      <c r="C2090">
        <f>VLOOKUP(B2090,'Input - companies list'!B:L,2,FALSE)</f>
        <v/>
      </c>
      <c r="D2090">
        <f>VLOOKUP(B2090,'Input - companies list'!B:L,11,FALSE)</f>
        <v/>
      </c>
      <c r="E2090">
        <f>VLOOKUP(B2090,'Input - companies list'!B:E,4,FALSE)</f>
        <v/>
      </c>
      <c r="F2090">
        <f>SUMIFS('Input - target event report'!H:H,'Input - target event report'!B:B,B2090,'Input - target event report'!D:D, "Private Investment")</f>
        <v/>
      </c>
      <c r="G2090">
        <f>IF(I2090&lt;2, "N/A", (MAXIFS('Input - target event report'!E:E,'Input - target event report'!B:B,B:B,'Input - target event report'!D:D,"Private Investment")-MINIFS('Input - target event report'!E:E,'Input - target event report'!B:B,B:B,'Input - target event report'!D:D,"Private Investment"))/(I2090-1))</f>
        <v/>
      </c>
      <c r="H2090">
        <f>IF(MAXIFS('Input - target event report'!E:E,'Input - target event report'!B:B,B:B,'Input - target event report'!D:D,"Private Investment") = 0, "N/A", TODAY() - MAXIFS('Input - target event report'!E:E,'Input - target event report'!B:B,B:B,'Input - target event report'!D:D,"Private Investment"))</f>
        <v/>
      </c>
      <c r="I2090">
        <f>COUNTIFS('Input - target event report'!B:B,B2090,'Input - target event report'!D:D, "Private Investment")</f>
        <v/>
      </c>
      <c r="J2090">
        <f>INDEX('Input - companies list'!$1:$10000,MATCH(B2090,'Input - companies list'!B:B,0),MATCH("Flow",'Input - companies list'!$1:$1,0 ))</f>
        <v/>
      </c>
      <c r="K2090">
        <f>INDEX('Input - companies list'!$1:$10000,MATCH(B2090,'Input - companies list'!B:B,0),MATCH("Inter-Cluster Connectivity",'Input - companies list'!$1:$1,0 ))</f>
        <v/>
      </c>
      <c r="L2090">
        <f>IFERROR(PERCENTRANK(F:F,F2090),0)</f>
        <v/>
      </c>
      <c r="M2090">
        <f>IFERROR(1 - PERCENTRANK(G:G,G2090),0)</f>
        <v/>
      </c>
      <c r="N2090">
        <f>IFERROR(1 - PERCENTRANK(H:H,H2090),0)</f>
        <v/>
      </c>
      <c r="O2090">
        <f>IFERROR(PERCENTRANK(I:I,I2090),0)</f>
        <v/>
      </c>
      <c r="P2090">
        <f>IFERROR(1 - PERCENTRANK(J:J,J2090),0)</f>
        <v/>
      </c>
      <c r="Q2090">
        <f>IFERROR(PERCENTRANK(K:K,K2090),0)</f>
        <v/>
      </c>
      <c r="R2090">
        <f>L2090*weight1+M2090*weight2+N2090*weight3+O2090*weight4+P2090*weight5+Q2090*weight6</f>
        <v/>
      </c>
    </row>
    <row r="2091" spans="1:18">
      <c r="A2091">
        <f>RANK(R2091,R:R)</f>
        <v/>
      </c>
      <c r="B2091" t="s">
        <v>23123</v>
      </c>
      <c r="C2091">
        <f>VLOOKUP(B2091,'Input - companies list'!B:L,2,FALSE)</f>
        <v/>
      </c>
      <c r="D2091">
        <f>VLOOKUP(B2091,'Input - companies list'!B:L,11,FALSE)</f>
        <v/>
      </c>
      <c r="E2091">
        <f>VLOOKUP(B2091,'Input - companies list'!B:E,4,FALSE)</f>
        <v/>
      </c>
      <c r="F2091">
        <f>SUMIFS('Input - target event report'!H:H,'Input - target event report'!B:B,B2091,'Input - target event report'!D:D, "Private Investment")</f>
        <v/>
      </c>
      <c r="G2091">
        <f>IF(I2091&lt;2, "N/A", (MAXIFS('Input - target event report'!E:E,'Input - target event report'!B:B,B:B,'Input - target event report'!D:D,"Private Investment")-MINIFS('Input - target event report'!E:E,'Input - target event report'!B:B,B:B,'Input - target event report'!D:D,"Private Investment"))/(I2091-1))</f>
        <v/>
      </c>
      <c r="H2091">
        <f>IF(MAXIFS('Input - target event report'!E:E,'Input - target event report'!B:B,B:B,'Input - target event report'!D:D,"Private Investment") = 0, "N/A", TODAY() - MAXIFS('Input - target event report'!E:E,'Input - target event report'!B:B,B:B,'Input - target event report'!D:D,"Private Investment"))</f>
        <v/>
      </c>
      <c r="I2091">
        <f>COUNTIFS('Input - target event report'!B:B,B2091,'Input - target event report'!D:D, "Private Investment")</f>
        <v/>
      </c>
      <c r="J2091">
        <f>INDEX('Input - companies list'!$1:$10000,MATCH(B2091,'Input - companies list'!B:B,0),MATCH("Flow",'Input - companies list'!$1:$1,0 ))</f>
        <v/>
      </c>
      <c r="K2091">
        <f>INDEX('Input - companies list'!$1:$10000,MATCH(B2091,'Input - companies list'!B:B,0),MATCH("Inter-Cluster Connectivity",'Input - companies list'!$1:$1,0 ))</f>
        <v/>
      </c>
      <c r="L2091">
        <f>IFERROR(PERCENTRANK(F:F,F2091),0)</f>
        <v/>
      </c>
      <c r="M2091">
        <f>IFERROR(1 - PERCENTRANK(G:G,G2091),0)</f>
        <v/>
      </c>
      <c r="N2091">
        <f>IFERROR(1 - PERCENTRANK(H:H,H2091),0)</f>
        <v/>
      </c>
      <c r="O2091">
        <f>IFERROR(PERCENTRANK(I:I,I2091),0)</f>
        <v/>
      </c>
      <c r="P2091">
        <f>IFERROR(1 - PERCENTRANK(J:J,J2091),0)</f>
        <v/>
      </c>
      <c r="Q2091">
        <f>IFERROR(PERCENTRANK(K:K,K2091),0)</f>
        <v/>
      </c>
      <c r="R2091">
        <f>L2091*weight1+M2091*weight2+N2091*weight3+O2091*weight4+P2091*weight5+Q2091*weight6</f>
        <v/>
      </c>
    </row>
    <row r="2092" spans="1:18">
      <c r="A2092">
        <f>RANK(R2092,R:R)</f>
        <v/>
      </c>
      <c r="B2092" t="s">
        <v>23135</v>
      </c>
      <c r="C2092">
        <f>VLOOKUP(B2092,'Input - companies list'!B:L,2,FALSE)</f>
        <v/>
      </c>
      <c r="D2092">
        <f>VLOOKUP(B2092,'Input - companies list'!B:L,11,FALSE)</f>
        <v/>
      </c>
      <c r="E2092">
        <f>VLOOKUP(B2092,'Input - companies list'!B:E,4,FALSE)</f>
        <v/>
      </c>
      <c r="F2092">
        <f>SUMIFS('Input - target event report'!H:H,'Input - target event report'!B:B,B2092,'Input - target event report'!D:D, "Private Investment")</f>
        <v/>
      </c>
      <c r="G2092">
        <f>IF(I2092&lt;2, "N/A", (MAXIFS('Input - target event report'!E:E,'Input - target event report'!B:B,B:B,'Input - target event report'!D:D,"Private Investment")-MINIFS('Input - target event report'!E:E,'Input - target event report'!B:B,B:B,'Input - target event report'!D:D,"Private Investment"))/(I2092-1))</f>
        <v/>
      </c>
      <c r="H2092">
        <f>IF(MAXIFS('Input - target event report'!E:E,'Input - target event report'!B:B,B:B,'Input - target event report'!D:D,"Private Investment") = 0, "N/A", TODAY() - MAXIFS('Input - target event report'!E:E,'Input - target event report'!B:B,B:B,'Input - target event report'!D:D,"Private Investment"))</f>
        <v/>
      </c>
      <c r="I2092">
        <f>COUNTIFS('Input - target event report'!B:B,B2092,'Input - target event report'!D:D, "Private Investment")</f>
        <v/>
      </c>
      <c r="J2092">
        <f>INDEX('Input - companies list'!$1:$10000,MATCH(B2092,'Input - companies list'!B:B,0),MATCH("Flow",'Input - companies list'!$1:$1,0 ))</f>
        <v/>
      </c>
      <c r="K2092">
        <f>INDEX('Input - companies list'!$1:$10000,MATCH(B2092,'Input - companies list'!B:B,0),MATCH("Inter-Cluster Connectivity",'Input - companies list'!$1:$1,0 ))</f>
        <v/>
      </c>
      <c r="L2092">
        <f>IFERROR(PERCENTRANK(F:F,F2092),0)</f>
        <v/>
      </c>
      <c r="M2092">
        <f>IFERROR(1 - PERCENTRANK(G:G,G2092),0)</f>
        <v/>
      </c>
      <c r="N2092">
        <f>IFERROR(1 - PERCENTRANK(H:H,H2092),0)</f>
        <v/>
      </c>
      <c r="O2092">
        <f>IFERROR(PERCENTRANK(I:I,I2092),0)</f>
        <v/>
      </c>
      <c r="P2092">
        <f>IFERROR(1 - PERCENTRANK(J:J,J2092),0)</f>
        <v/>
      </c>
      <c r="Q2092">
        <f>IFERROR(PERCENTRANK(K:K,K2092),0)</f>
        <v/>
      </c>
      <c r="R2092">
        <f>L2092*weight1+M2092*weight2+N2092*weight3+O2092*weight4+P2092*weight5+Q2092*weight6</f>
        <v/>
      </c>
    </row>
    <row r="2093" spans="1:18">
      <c r="A2093">
        <f>RANK(R2093,R:R)</f>
        <v/>
      </c>
      <c r="B2093" t="s">
        <v>23145</v>
      </c>
      <c r="C2093">
        <f>VLOOKUP(B2093,'Input - companies list'!B:L,2,FALSE)</f>
        <v/>
      </c>
      <c r="D2093">
        <f>VLOOKUP(B2093,'Input - companies list'!B:L,11,FALSE)</f>
        <v/>
      </c>
      <c r="E2093">
        <f>VLOOKUP(B2093,'Input - companies list'!B:E,4,FALSE)</f>
        <v/>
      </c>
      <c r="F2093">
        <f>SUMIFS('Input - target event report'!H:H,'Input - target event report'!B:B,B2093,'Input - target event report'!D:D, "Private Investment")</f>
        <v/>
      </c>
      <c r="G2093">
        <f>IF(I2093&lt;2, "N/A", (MAXIFS('Input - target event report'!E:E,'Input - target event report'!B:B,B:B,'Input - target event report'!D:D,"Private Investment")-MINIFS('Input - target event report'!E:E,'Input - target event report'!B:B,B:B,'Input - target event report'!D:D,"Private Investment"))/(I2093-1))</f>
        <v/>
      </c>
      <c r="H2093">
        <f>IF(MAXIFS('Input - target event report'!E:E,'Input - target event report'!B:B,B:B,'Input - target event report'!D:D,"Private Investment") = 0, "N/A", TODAY() - MAXIFS('Input - target event report'!E:E,'Input - target event report'!B:B,B:B,'Input - target event report'!D:D,"Private Investment"))</f>
        <v/>
      </c>
      <c r="I2093">
        <f>COUNTIFS('Input - target event report'!B:B,B2093,'Input - target event report'!D:D, "Private Investment")</f>
        <v/>
      </c>
      <c r="J2093">
        <f>INDEX('Input - companies list'!$1:$10000,MATCH(B2093,'Input - companies list'!B:B,0),MATCH("Flow",'Input - companies list'!$1:$1,0 ))</f>
        <v/>
      </c>
      <c r="K2093">
        <f>INDEX('Input - companies list'!$1:$10000,MATCH(B2093,'Input - companies list'!B:B,0),MATCH("Inter-Cluster Connectivity",'Input - companies list'!$1:$1,0 ))</f>
        <v/>
      </c>
      <c r="L2093">
        <f>IFERROR(PERCENTRANK(F:F,F2093),0)</f>
        <v/>
      </c>
      <c r="M2093">
        <f>IFERROR(1 - PERCENTRANK(G:G,G2093),0)</f>
        <v/>
      </c>
      <c r="N2093">
        <f>IFERROR(1 - PERCENTRANK(H:H,H2093),0)</f>
        <v/>
      </c>
      <c r="O2093">
        <f>IFERROR(PERCENTRANK(I:I,I2093),0)</f>
        <v/>
      </c>
      <c r="P2093">
        <f>IFERROR(1 - PERCENTRANK(J:J,J2093),0)</f>
        <v/>
      </c>
      <c r="Q2093">
        <f>IFERROR(PERCENTRANK(K:K,K2093),0)</f>
        <v/>
      </c>
      <c r="R2093">
        <f>L2093*weight1+M2093*weight2+N2093*weight3+O2093*weight4+P2093*weight5+Q2093*weight6</f>
        <v/>
      </c>
    </row>
    <row r="2094" spans="1:18">
      <c r="A2094">
        <f>RANK(R2094,R:R)</f>
        <v/>
      </c>
      <c r="B2094" t="s">
        <v>23159</v>
      </c>
      <c r="C2094">
        <f>VLOOKUP(B2094,'Input - companies list'!B:L,2,FALSE)</f>
        <v/>
      </c>
      <c r="D2094">
        <f>VLOOKUP(B2094,'Input - companies list'!B:L,11,FALSE)</f>
        <v/>
      </c>
      <c r="E2094">
        <f>VLOOKUP(B2094,'Input - companies list'!B:E,4,FALSE)</f>
        <v/>
      </c>
      <c r="F2094">
        <f>SUMIFS('Input - target event report'!H:H,'Input - target event report'!B:B,B2094,'Input - target event report'!D:D, "Private Investment")</f>
        <v/>
      </c>
      <c r="G2094">
        <f>IF(I2094&lt;2, "N/A", (MAXIFS('Input - target event report'!E:E,'Input - target event report'!B:B,B:B,'Input - target event report'!D:D,"Private Investment")-MINIFS('Input - target event report'!E:E,'Input - target event report'!B:B,B:B,'Input - target event report'!D:D,"Private Investment"))/(I2094-1))</f>
        <v/>
      </c>
      <c r="H2094">
        <f>IF(MAXIFS('Input - target event report'!E:E,'Input - target event report'!B:B,B:B,'Input - target event report'!D:D,"Private Investment") = 0, "N/A", TODAY() - MAXIFS('Input - target event report'!E:E,'Input - target event report'!B:B,B:B,'Input - target event report'!D:D,"Private Investment"))</f>
        <v/>
      </c>
      <c r="I2094">
        <f>COUNTIFS('Input - target event report'!B:B,B2094,'Input - target event report'!D:D, "Private Investment")</f>
        <v/>
      </c>
      <c r="J2094">
        <f>INDEX('Input - companies list'!$1:$10000,MATCH(B2094,'Input - companies list'!B:B,0),MATCH("Flow",'Input - companies list'!$1:$1,0 ))</f>
        <v/>
      </c>
      <c r="K2094">
        <f>INDEX('Input - companies list'!$1:$10000,MATCH(B2094,'Input - companies list'!B:B,0),MATCH("Inter-Cluster Connectivity",'Input - companies list'!$1:$1,0 ))</f>
        <v/>
      </c>
      <c r="L2094">
        <f>IFERROR(PERCENTRANK(F:F,F2094),0)</f>
        <v/>
      </c>
      <c r="M2094">
        <f>IFERROR(1 - PERCENTRANK(G:G,G2094),0)</f>
        <v/>
      </c>
      <c r="N2094">
        <f>IFERROR(1 - PERCENTRANK(H:H,H2094),0)</f>
        <v/>
      </c>
      <c r="O2094">
        <f>IFERROR(PERCENTRANK(I:I,I2094),0)</f>
        <v/>
      </c>
      <c r="P2094">
        <f>IFERROR(1 - PERCENTRANK(J:J,J2094),0)</f>
        <v/>
      </c>
      <c r="Q2094">
        <f>IFERROR(PERCENTRANK(K:K,K2094),0)</f>
        <v/>
      </c>
      <c r="R2094">
        <f>L2094*weight1+M2094*weight2+N2094*weight3+O2094*weight4+P2094*weight5+Q2094*weight6</f>
        <v/>
      </c>
    </row>
    <row r="2095" spans="1:18">
      <c r="A2095">
        <f>RANK(R2095,R:R)</f>
        <v/>
      </c>
      <c r="B2095" t="s">
        <v>23168</v>
      </c>
      <c r="C2095">
        <f>VLOOKUP(B2095,'Input - companies list'!B:L,2,FALSE)</f>
        <v/>
      </c>
      <c r="D2095">
        <f>VLOOKUP(B2095,'Input - companies list'!B:L,11,FALSE)</f>
        <v/>
      </c>
      <c r="E2095">
        <f>VLOOKUP(B2095,'Input - companies list'!B:E,4,FALSE)</f>
        <v/>
      </c>
      <c r="F2095">
        <f>SUMIFS('Input - target event report'!H:H,'Input - target event report'!B:B,B2095,'Input - target event report'!D:D, "Private Investment")</f>
        <v/>
      </c>
      <c r="G2095">
        <f>IF(I2095&lt;2, "N/A", (MAXIFS('Input - target event report'!E:E,'Input - target event report'!B:B,B:B,'Input - target event report'!D:D,"Private Investment")-MINIFS('Input - target event report'!E:E,'Input - target event report'!B:B,B:B,'Input - target event report'!D:D,"Private Investment"))/(I2095-1))</f>
        <v/>
      </c>
      <c r="H2095">
        <f>IF(MAXIFS('Input - target event report'!E:E,'Input - target event report'!B:B,B:B,'Input - target event report'!D:D,"Private Investment") = 0, "N/A", TODAY() - MAXIFS('Input - target event report'!E:E,'Input - target event report'!B:B,B:B,'Input - target event report'!D:D,"Private Investment"))</f>
        <v/>
      </c>
      <c r="I2095">
        <f>COUNTIFS('Input - target event report'!B:B,B2095,'Input - target event report'!D:D, "Private Investment")</f>
        <v/>
      </c>
      <c r="J2095">
        <f>INDEX('Input - companies list'!$1:$10000,MATCH(B2095,'Input - companies list'!B:B,0),MATCH("Flow",'Input - companies list'!$1:$1,0 ))</f>
        <v/>
      </c>
      <c r="K2095">
        <f>INDEX('Input - companies list'!$1:$10000,MATCH(B2095,'Input - companies list'!B:B,0),MATCH("Inter-Cluster Connectivity",'Input - companies list'!$1:$1,0 ))</f>
        <v/>
      </c>
      <c r="L2095">
        <f>IFERROR(PERCENTRANK(F:F,F2095),0)</f>
        <v/>
      </c>
      <c r="M2095">
        <f>IFERROR(1 - PERCENTRANK(G:G,G2095),0)</f>
        <v/>
      </c>
      <c r="N2095">
        <f>IFERROR(1 - PERCENTRANK(H:H,H2095),0)</f>
        <v/>
      </c>
      <c r="O2095">
        <f>IFERROR(PERCENTRANK(I:I,I2095),0)</f>
        <v/>
      </c>
      <c r="P2095">
        <f>IFERROR(1 - PERCENTRANK(J:J,J2095),0)</f>
        <v/>
      </c>
      <c r="Q2095">
        <f>IFERROR(PERCENTRANK(K:K,K2095),0)</f>
        <v/>
      </c>
      <c r="R2095">
        <f>L2095*weight1+M2095*weight2+N2095*weight3+O2095*weight4+P2095*weight5+Q2095*weight6</f>
        <v/>
      </c>
    </row>
    <row r="2096" spans="1:18">
      <c r="A2096">
        <f>RANK(R2096,R:R)</f>
        <v/>
      </c>
      <c r="B2096" t="s">
        <v>23179</v>
      </c>
      <c r="C2096">
        <f>VLOOKUP(B2096,'Input - companies list'!B:L,2,FALSE)</f>
        <v/>
      </c>
      <c r="D2096">
        <f>VLOOKUP(B2096,'Input - companies list'!B:L,11,FALSE)</f>
        <v/>
      </c>
      <c r="E2096">
        <f>VLOOKUP(B2096,'Input - companies list'!B:E,4,FALSE)</f>
        <v/>
      </c>
      <c r="F2096">
        <f>SUMIFS('Input - target event report'!H:H,'Input - target event report'!B:B,B2096,'Input - target event report'!D:D, "Private Investment")</f>
        <v/>
      </c>
      <c r="G2096">
        <f>IF(I2096&lt;2, "N/A", (MAXIFS('Input - target event report'!E:E,'Input - target event report'!B:B,B:B,'Input - target event report'!D:D,"Private Investment")-MINIFS('Input - target event report'!E:E,'Input - target event report'!B:B,B:B,'Input - target event report'!D:D,"Private Investment"))/(I2096-1))</f>
        <v/>
      </c>
      <c r="H2096">
        <f>IF(MAXIFS('Input - target event report'!E:E,'Input - target event report'!B:B,B:B,'Input - target event report'!D:D,"Private Investment") = 0, "N/A", TODAY() - MAXIFS('Input - target event report'!E:E,'Input - target event report'!B:B,B:B,'Input - target event report'!D:D,"Private Investment"))</f>
        <v/>
      </c>
      <c r="I2096">
        <f>COUNTIFS('Input - target event report'!B:B,B2096,'Input - target event report'!D:D, "Private Investment")</f>
        <v/>
      </c>
      <c r="J2096">
        <f>INDEX('Input - companies list'!$1:$10000,MATCH(B2096,'Input - companies list'!B:B,0),MATCH("Flow",'Input - companies list'!$1:$1,0 ))</f>
        <v/>
      </c>
      <c r="K2096">
        <f>INDEX('Input - companies list'!$1:$10000,MATCH(B2096,'Input - companies list'!B:B,0),MATCH("Inter-Cluster Connectivity",'Input - companies list'!$1:$1,0 ))</f>
        <v/>
      </c>
      <c r="L2096">
        <f>IFERROR(PERCENTRANK(F:F,F2096),0)</f>
        <v/>
      </c>
      <c r="M2096">
        <f>IFERROR(1 - PERCENTRANK(G:G,G2096),0)</f>
        <v/>
      </c>
      <c r="N2096">
        <f>IFERROR(1 - PERCENTRANK(H:H,H2096),0)</f>
        <v/>
      </c>
      <c r="O2096">
        <f>IFERROR(PERCENTRANK(I:I,I2096),0)</f>
        <v/>
      </c>
      <c r="P2096">
        <f>IFERROR(1 - PERCENTRANK(J:J,J2096),0)</f>
        <v/>
      </c>
      <c r="Q2096">
        <f>IFERROR(PERCENTRANK(K:K,K2096),0)</f>
        <v/>
      </c>
      <c r="R2096">
        <f>L2096*weight1+M2096*weight2+N2096*weight3+O2096*weight4+P2096*weight5+Q2096*weight6</f>
        <v/>
      </c>
    </row>
    <row r="2097" spans="1:18">
      <c r="A2097">
        <f>RANK(R2097,R:R)</f>
        <v/>
      </c>
      <c r="B2097" t="s">
        <v>23188</v>
      </c>
      <c r="C2097">
        <f>VLOOKUP(B2097,'Input - companies list'!B:L,2,FALSE)</f>
        <v/>
      </c>
      <c r="D2097">
        <f>VLOOKUP(B2097,'Input - companies list'!B:L,11,FALSE)</f>
        <v/>
      </c>
      <c r="E2097">
        <f>VLOOKUP(B2097,'Input - companies list'!B:E,4,FALSE)</f>
        <v/>
      </c>
      <c r="F2097">
        <f>SUMIFS('Input - target event report'!H:H,'Input - target event report'!B:B,B2097,'Input - target event report'!D:D, "Private Investment")</f>
        <v/>
      </c>
      <c r="G2097">
        <f>IF(I2097&lt;2, "N/A", (MAXIFS('Input - target event report'!E:E,'Input - target event report'!B:B,B:B,'Input - target event report'!D:D,"Private Investment")-MINIFS('Input - target event report'!E:E,'Input - target event report'!B:B,B:B,'Input - target event report'!D:D,"Private Investment"))/(I2097-1))</f>
        <v/>
      </c>
      <c r="H2097">
        <f>IF(MAXIFS('Input - target event report'!E:E,'Input - target event report'!B:B,B:B,'Input - target event report'!D:D,"Private Investment") = 0, "N/A", TODAY() - MAXIFS('Input - target event report'!E:E,'Input - target event report'!B:B,B:B,'Input - target event report'!D:D,"Private Investment"))</f>
        <v/>
      </c>
      <c r="I2097">
        <f>COUNTIFS('Input - target event report'!B:B,B2097,'Input - target event report'!D:D, "Private Investment")</f>
        <v/>
      </c>
      <c r="J2097">
        <f>INDEX('Input - companies list'!$1:$10000,MATCH(B2097,'Input - companies list'!B:B,0),MATCH("Flow",'Input - companies list'!$1:$1,0 ))</f>
        <v/>
      </c>
      <c r="K2097">
        <f>INDEX('Input - companies list'!$1:$10000,MATCH(B2097,'Input - companies list'!B:B,0),MATCH("Inter-Cluster Connectivity",'Input - companies list'!$1:$1,0 ))</f>
        <v/>
      </c>
      <c r="L2097">
        <f>IFERROR(PERCENTRANK(F:F,F2097),0)</f>
        <v/>
      </c>
      <c r="M2097">
        <f>IFERROR(1 - PERCENTRANK(G:G,G2097),0)</f>
        <v/>
      </c>
      <c r="N2097">
        <f>IFERROR(1 - PERCENTRANK(H:H,H2097),0)</f>
        <v/>
      </c>
      <c r="O2097">
        <f>IFERROR(PERCENTRANK(I:I,I2097),0)</f>
        <v/>
      </c>
      <c r="P2097">
        <f>IFERROR(1 - PERCENTRANK(J:J,J2097),0)</f>
        <v/>
      </c>
      <c r="Q2097">
        <f>IFERROR(PERCENTRANK(K:K,K2097),0)</f>
        <v/>
      </c>
      <c r="R2097">
        <f>L2097*weight1+M2097*weight2+N2097*weight3+O2097*weight4+P2097*weight5+Q2097*weight6</f>
        <v/>
      </c>
    </row>
    <row r="2098" spans="1:18">
      <c r="A2098">
        <f>RANK(R2098,R:R)</f>
        <v/>
      </c>
      <c r="B2098" t="s">
        <v>23197</v>
      </c>
      <c r="C2098">
        <f>VLOOKUP(B2098,'Input - companies list'!B:L,2,FALSE)</f>
        <v/>
      </c>
      <c r="D2098">
        <f>VLOOKUP(B2098,'Input - companies list'!B:L,11,FALSE)</f>
        <v/>
      </c>
      <c r="E2098">
        <f>VLOOKUP(B2098,'Input - companies list'!B:E,4,FALSE)</f>
        <v/>
      </c>
      <c r="F2098">
        <f>SUMIFS('Input - target event report'!H:H,'Input - target event report'!B:B,B2098,'Input - target event report'!D:D, "Private Investment")</f>
        <v/>
      </c>
      <c r="G2098">
        <f>IF(I2098&lt;2, "N/A", (MAXIFS('Input - target event report'!E:E,'Input - target event report'!B:B,B:B,'Input - target event report'!D:D,"Private Investment")-MINIFS('Input - target event report'!E:E,'Input - target event report'!B:B,B:B,'Input - target event report'!D:D,"Private Investment"))/(I2098-1))</f>
        <v/>
      </c>
      <c r="H2098">
        <f>IF(MAXIFS('Input - target event report'!E:E,'Input - target event report'!B:B,B:B,'Input - target event report'!D:D,"Private Investment") = 0, "N/A", TODAY() - MAXIFS('Input - target event report'!E:E,'Input - target event report'!B:B,B:B,'Input - target event report'!D:D,"Private Investment"))</f>
        <v/>
      </c>
      <c r="I2098">
        <f>COUNTIFS('Input - target event report'!B:B,B2098,'Input - target event report'!D:D, "Private Investment")</f>
        <v/>
      </c>
      <c r="J2098">
        <f>INDEX('Input - companies list'!$1:$10000,MATCH(B2098,'Input - companies list'!B:B,0),MATCH("Flow",'Input - companies list'!$1:$1,0 ))</f>
        <v/>
      </c>
      <c r="K2098">
        <f>INDEX('Input - companies list'!$1:$10000,MATCH(B2098,'Input - companies list'!B:B,0),MATCH("Inter-Cluster Connectivity",'Input - companies list'!$1:$1,0 ))</f>
        <v/>
      </c>
      <c r="L2098">
        <f>IFERROR(PERCENTRANK(F:F,F2098),0)</f>
        <v/>
      </c>
      <c r="M2098">
        <f>IFERROR(1 - PERCENTRANK(G:G,G2098),0)</f>
        <v/>
      </c>
      <c r="N2098">
        <f>IFERROR(1 - PERCENTRANK(H:H,H2098),0)</f>
        <v/>
      </c>
      <c r="O2098">
        <f>IFERROR(PERCENTRANK(I:I,I2098),0)</f>
        <v/>
      </c>
      <c r="P2098">
        <f>IFERROR(1 - PERCENTRANK(J:J,J2098),0)</f>
        <v/>
      </c>
      <c r="Q2098">
        <f>IFERROR(PERCENTRANK(K:K,K2098),0)</f>
        <v/>
      </c>
      <c r="R2098">
        <f>L2098*weight1+M2098*weight2+N2098*weight3+O2098*weight4+P2098*weight5+Q2098*weight6</f>
        <v/>
      </c>
    </row>
    <row r="2099" spans="1:18">
      <c r="A2099">
        <f>RANK(R2099,R:R)</f>
        <v/>
      </c>
      <c r="B2099" t="s">
        <v>23208</v>
      </c>
      <c r="C2099">
        <f>VLOOKUP(B2099,'Input - companies list'!B:L,2,FALSE)</f>
        <v/>
      </c>
      <c r="D2099">
        <f>VLOOKUP(B2099,'Input - companies list'!B:L,11,FALSE)</f>
        <v/>
      </c>
      <c r="E2099">
        <f>VLOOKUP(B2099,'Input - companies list'!B:E,4,FALSE)</f>
        <v/>
      </c>
      <c r="F2099">
        <f>SUMIFS('Input - target event report'!H:H,'Input - target event report'!B:B,B2099,'Input - target event report'!D:D, "Private Investment")</f>
        <v/>
      </c>
      <c r="G2099">
        <f>IF(I2099&lt;2, "N/A", (MAXIFS('Input - target event report'!E:E,'Input - target event report'!B:B,B:B,'Input - target event report'!D:D,"Private Investment")-MINIFS('Input - target event report'!E:E,'Input - target event report'!B:B,B:B,'Input - target event report'!D:D,"Private Investment"))/(I2099-1))</f>
        <v/>
      </c>
      <c r="H2099">
        <f>IF(MAXIFS('Input - target event report'!E:E,'Input - target event report'!B:B,B:B,'Input - target event report'!D:D,"Private Investment") = 0, "N/A", TODAY() - MAXIFS('Input - target event report'!E:E,'Input - target event report'!B:B,B:B,'Input - target event report'!D:D,"Private Investment"))</f>
        <v/>
      </c>
      <c r="I2099">
        <f>COUNTIFS('Input - target event report'!B:B,B2099,'Input - target event report'!D:D, "Private Investment")</f>
        <v/>
      </c>
      <c r="J2099">
        <f>INDEX('Input - companies list'!$1:$10000,MATCH(B2099,'Input - companies list'!B:B,0),MATCH("Flow",'Input - companies list'!$1:$1,0 ))</f>
        <v/>
      </c>
      <c r="K2099">
        <f>INDEX('Input - companies list'!$1:$10000,MATCH(B2099,'Input - companies list'!B:B,0),MATCH("Inter-Cluster Connectivity",'Input - companies list'!$1:$1,0 ))</f>
        <v/>
      </c>
      <c r="L2099">
        <f>IFERROR(PERCENTRANK(F:F,F2099),0)</f>
        <v/>
      </c>
      <c r="M2099">
        <f>IFERROR(1 - PERCENTRANK(G:G,G2099),0)</f>
        <v/>
      </c>
      <c r="N2099">
        <f>IFERROR(1 - PERCENTRANK(H:H,H2099),0)</f>
        <v/>
      </c>
      <c r="O2099">
        <f>IFERROR(PERCENTRANK(I:I,I2099),0)</f>
        <v/>
      </c>
      <c r="P2099">
        <f>IFERROR(1 - PERCENTRANK(J:J,J2099),0)</f>
        <v/>
      </c>
      <c r="Q2099">
        <f>IFERROR(PERCENTRANK(K:K,K2099),0)</f>
        <v/>
      </c>
      <c r="R2099">
        <f>L2099*weight1+M2099*weight2+N2099*weight3+O2099*weight4+P2099*weight5+Q2099*weight6</f>
        <v/>
      </c>
    </row>
    <row r="2100" spans="1:18">
      <c r="A2100">
        <f>RANK(R2100,R:R)</f>
        <v/>
      </c>
      <c r="B2100" t="s">
        <v>23218</v>
      </c>
      <c r="C2100">
        <f>VLOOKUP(B2100,'Input - companies list'!B:L,2,FALSE)</f>
        <v/>
      </c>
      <c r="D2100">
        <f>VLOOKUP(B2100,'Input - companies list'!B:L,11,FALSE)</f>
        <v/>
      </c>
      <c r="E2100">
        <f>VLOOKUP(B2100,'Input - companies list'!B:E,4,FALSE)</f>
        <v/>
      </c>
      <c r="F2100">
        <f>SUMIFS('Input - target event report'!H:H,'Input - target event report'!B:B,B2100,'Input - target event report'!D:D, "Private Investment")</f>
        <v/>
      </c>
      <c r="G2100">
        <f>IF(I2100&lt;2, "N/A", (MAXIFS('Input - target event report'!E:E,'Input - target event report'!B:B,B:B,'Input - target event report'!D:D,"Private Investment")-MINIFS('Input - target event report'!E:E,'Input - target event report'!B:B,B:B,'Input - target event report'!D:D,"Private Investment"))/(I2100-1))</f>
        <v/>
      </c>
      <c r="H2100">
        <f>IF(MAXIFS('Input - target event report'!E:E,'Input - target event report'!B:B,B:B,'Input - target event report'!D:D,"Private Investment") = 0, "N/A", TODAY() - MAXIFS('Input - target event report'!E:E,'Input - target event report'!B:B,B:B,'Input - target event report'!D:D,"Private Investment"))</f>
        <v/>
      </c>
      <c r="I2100">
        <f>COUNTIFS('Input - target event report'!B:B,B2100,'Input - target event report'!D:D, "Private Investment")</f>
        <v/>
      </c>
      <c r="J2100">
        <f>INDEX('Input - companies list'!$1:$10000,MATCH(B2100,'Input - companies list'!B:B,0),MATCH("Flow",'Input - companies list'!$1:$1,0 ))</f>
        <v/>
      </c>
      <c r="K2100">
        <f>INDEX('Input - companies list'!$1:$10000,MATCH(B2100,'Input - companies list'!B:B,0),MATCH("Inter-Cluster Connectivity",'Input - companies list'!$1:$1,0 ))</f>
        <v/>
      </c>
      <c r="L2100">
        <f>IFERROR(PERCENTRANK(F:F,F2100),0)</f>
        <v/>
      </c>
      <c r="M2100">
        <f>IFERROR(1 - PERCENTRANK(G:G,G2100),0)</f>
        <v/>
      </c>
      <c r="N2100">
        <f>IFERROR(1 - PERCENTRANK(H:H,H2100),0)</f>
        <v/>
      </c>
      <c r="O2100">
        <f>IFERROR(PERCENTRANK(I:I,I2100),0)</f>
        <v/>
      </c>
      <c r="P2100">
        <f>IFERROR(1 - PERCENTRANK(J:J,J2100),0)</f>
        <v/>
      </c>
      <c r="Q2100">
        <f>IFERROR(PERCENTRANK(K:K,K2100),0)</f>
        <v/>
      </c>
      <c r="R2100">
        <f>L2100*weight1+M2100*weight2+N2100*weight3+O2100*weight4+P2100*weight5+Q2100*weight6</f>
        <v/>
      </c>
    </row>
    <row r="2101" spans="1:18">
      <c r="A2101">
        <f>RANK(R2101,R:R)</f>
        <v/>
      </c>
      <c r="B2101" t="s">
        <v>23229</v>
      </c>
      <c r="C2101">
        <f>VLOOKUP(B2101,'Input - companies list'!B:L,2,FALSE)</f>
        <v/>
      </c>
      <c r="D2101">
        <f>VLOOKUP(B2101,'Input - companies list'!B:L,11,FALSE)</f>
        <v/>
      </c>
      <c r="E2101">
        <f>VLOOKUP(B2101,'Input - companies list'!B:E,4,FALSE)</f>
        <v/>
      </c>
      <c r="F2101">
        <f>SUMIFS('Input - target event report'!H:H,'Input - target event report'!B:B,B2101,'Input - target event report'!D:D, "Private Investment")</f>
        <v/>
      </c>
      <c r="G2101">
        <f>IF(I2101&lt;2, "N/A", (MAXIFS('Input - target event report'!E:E,'Input - target event report'!B:B,B:B,'Input - target event report'!D:D,"Private Investment")-MINIFS('Input - target event report'!E:E,'Input - target event report'!B:B,B:B,'Input - target event report'!D:D,"Private Investment"))/(I2101-1))</f>
        <v/>
      </c>
      <c r="H2101">
        <f>IF(MAXIFS('Input - target event report'!E:E,'Input - target event report'!B:B,B:B,'Input - target event report'!D:D,"Private Investment") = 0, "N/A", TODAY() - MAXIFS('Input - target event report'!E:E,'Input - target event report'!B:B,B:B,'Input - target event report'!D:D,"Private Investment"))</f>
        <v/>
      </c>
      <c r="I2101">
        <f>COUNTIFS('Input - target event report'!B:B,B2101,'Input - target event report'!D:D, "Private Investment")</f>
        <v/>
      </c>
      <c r="J2101">
        <f>INDEX('Input - companies list'!$1:$10000,MATCH(B2101,'Input - companies list'!B:B,0),MATCH("Flow",'Input - companies list'!$1:$1,0 ))</f>
        <v/>
      </c>
      <c r="K2101">
        <f>INDEX('Input - companies list'!$1:$10000,MATCH(B2101,'Input - companies list'!B:B,0),MATCH("Inter-Cluster Connectivity",'Input - companies list'!$1:$1,0 ))</f>
        <v/>
      </c>
      <c r="L2101">
        <f>IFERROR(PERCENTRANK(F:F,F2101),0)</f>
        <v/>
      </c>
      <c r="M2101">
        <f>IFERROR(1 - PERCENTRANK(G:G,G2101),0)</f>
        <v/>
      </c>
      <c r="N2101">
        <f>IFERROR(1 - PERCENTRANK(H:H,H2101),0)</f>
        <v/>
      </c>
      <c r="O2101">
        <f>IFERROR(PERCENTRANK(I:I,I2101),0)</f>
        <v/>
      </c>
      <c r="P2101">
        <f>IFERROR(1 - PERCENTRANK(J:J,J2101),0)</f>
        <v/>
      </c>
      <c r="Q2101">
        <f>IFERROR(PERCENTRANK(K:K,K2101),0)</f>
        <v/>
      </c>
      <c r="R2101">
        <f>L2101*weight1+M2101*weight2+N2101*weight3+O2101*weight4+P2101*weight5+Q2101*weight6</f>
        <v/>
      </c>
    </row>
    <row r="2102" spans="1:18">
      <c r="A2102">
        <f>RANK(R2102,R:R)</f>
        <v/>
      </c>
      <c r="B2102" t="s">
        <v>23238</v>
      </c>
      <c r="C2102">
        <f>VLOOKUP(B2102,'Input - companies list'!B:L,2,FALSE)</f>
        <v/>
      </c>
      <c r="D2102">
        <f>VLOOKUP(B2102,'Input - companies list'!B:L,11,FALSE)</f>
        <v/>
      </c>
      <c r="E2102">
        <f>VLOOKUP(B2102,'Input - companies list'!B:E,4,FALSE)</f>
        <v/>
      </c>
      <c r="F2102">
        <f>SUMIFS('Input - target event report'!H:H,'Input - target event report'!B:B,B2102,'Input - target event report'!D:D, "Private Investment")</f>
        <v/>
      </c>
      <c r="G2102">
        <f>IF(I2102&lt;2, "N/A", (MAXIFS('Input - target event report'!E:E,'Input - target event report'!B:B,B:B,'Input - target event report'!D:D,"Private Investment")-MINIFS('Input - target event report'!E:E,'Input - target event report'!B:B,B:B,'Input - target event report'!D:D,"Private Investment"))/(I2102-1))</f>
        <v/>
      </c>
      <c r="H2102">
        <f>IF(MAXIFS('Input - target event report'!E:E,'Input - target event report'!B:B,B:B,'Input - target event report'!D:D,"Private Investment") = 0, "N/A", TODAY() - MAXIFS('Input - target event report'!E:E,'Input - target event report'!B:B,B:B,'Input - target event report'!D:D,"Private Investment"))</f>
        <v/>
      </c>
      <c r="I2102">
        <f>COUNTIFS('Input - target event report'!B:B,B2102,'Input - target event report'!D:D, "Private Investment")</f>
        <v/>
      </c>
      <c r="J2102">
        <f>INDEX('Input - companies list'!$1:$10000,MATCH(B2102,'Input - companies list'!B:B,0),MATCH("Flow",'Input - companies list'!$1:$1,0 ))</f>
        <v/>
      </c>
      <c r="K2102">
        <f>INDEX('Input - companies list'!$1:$10000,MATCH(B2102,'Input - companies list'!B:B,0),MATCH("Inter-Cluster Connectivity",'Input - companies list'!$1:$1,0 ))</f>
        <v/>
      </c>
      <c r="L2102">
        <f>IFERROR(PERCENTRANK(F:F,F2102),0)</f>
        <v/>
      </c>
      <c r="M2102">
        <f>IFERROR(1 - PERCENTRANK(G:G,G2102),0)</f>
        <v/>
      </c>
      <c r="N2102">
        <f>IFERROR(1 - PERCENTRANK(H:H,H2102),0)</f>
        <v/>
      </c>
      <c r="O2102">
        <f>IFERROR(PERCENTRANK(I:I,I2102),0)</f>
        <v/>
      </c>
      <c r="P2102">
        <f>IFERROR(1 - PERCENTRANK(J:J,J2102),0)</f>
        <v/>
      </c>
      <c r="Q2102">
        <f>IFERROR(PERCENTRANK(K:K,K2102),0)</f>
        <v/>
      </c>
      <c r="R2102">
        <f>L2102*weight1+M2102*weight2+N2102*weight3+O2102*weight4+P2102*weight5+Q2102*weight6</f>
        <v/>
      </c>
    </row>
    <row r="2103" spans="1:18">
      <c r="A2103">
        <f>RANK(R2103,R:R)</f>
        <v/>
      </c>
      <c r="B2103" t="s">
        <v>23248</v>
      </c>
      <c r="C2103">
        <f>VLOOKUP(B2103,'Input - companies list'!B:L,2,FALSE)</f>
        <v/>
      </c>
      <c r="D2103">
        <f>VLOOKUP(B2103,'Input - companies list'!B:L,11,FALSE)</f>
        <v/>
      </c>
      <c r="E2103">
        <f>VLOOKUP(B2103,'Input - companies list'!B:E,4,FALSE)</f>
        <v/>
      </c>
      <c r="F2103">
        <f>SUMIFS('Input - target event report'!H:H,'Input - target event report'!B:B,B2103,'Input - target event report'!D:D, "Private Investment")</f>
        <v/>
      </c>
      <c r="G2103">
        <f>IF(I2103&lt;2, "N/A", (MAXIFS('Input - target event report'!E:E,'Input - target event report'!B:B,B:B,'Input - target event report'!D:D,"Private Investment")-MINIFS('Input - target event report'!E:E,'Input - target event report'!B:B,B:B,'Input - target event report'!D:D,"Private Investment"))/(I2103-1))</f>
        <v/>
      </c>
      <c r="H2103">
        <f>IF(MAXIFS('Input - target event report'!E:E,'Input - target event report'!B:B,B:B,'Input - target event report'!D:D,"Private Investment") = 0, "N/A", TODAY() - MAXIFS('Input - target event report'!E:E,'Input - target event report'!B:B,B:B,'Input - target event report'!D:D,"Private Investment"))</f>
        <v/>
      </c>
      <c r="I2103">
        <f>COUNTIFS('Input - target event report'!B:B,B2103,'Input - target event report'!D:D, "Private Investment")</f>
        <v/>
      </c>
      <c r="J2103">
        <f>INDEX('Input - companies list'!$1:$10000,MATCH(B2103,'Input - companies list'!B:B,0),MATCH("Flow",'Input - companies list'!$1:$1,0 ))</f>
        <v/>
      </c>
      <c r="K2103">
        <f>INDEX('Input - companies list'!$1:$10000,MATCH(B2103,'Input - companies list'!B:B,0),MATCH("Inter-Cluster Connectivity",'Input - companies list'!$1:$1,0 ))</f>
        <v/>
      </c>
      <c r="L2103">
        <f>IFERROR(PERCENTRANK(F:F,F2103),0)</f>
        <v/>
      </c>
      <c r="M2103">
        <f>IFERROR(1 - PERCENTRANK(G:G,G2103),0)</f>
        <v/>
      </c>
      <c r="N2103">
        <f>IFERROR(1 - PERCENTRANK(H:H,H2103),0)</f>
        <v/>
      </c>
      <c r="O2103">
        <f>IFERROR(PERCENTRANK(I:I,I2103),0)</f>
        <v/>
      </c>
      <c r="P2103">
        <f>IFERROR(1 - PERCENTRANK(J:J,J2103),0)</f>
        <v/>
      </c>
      <c r="Q2103">
        <f>IFERROR(PERCENTRANK(K:K,K2103),0)</f>
        <v/>
      </c>
      <c r="R2103">
        <f>L2103*weight1+M2103*weight2+N2103*weight3+O2103*weight4+P2103*weight5+Q2103*weight6</f>
        <v/>
      </c>
    </row>
    <row r="2104" spans="1:18">
      <c r="A2104">
        <f>RANK(R2104,R:R)</f>
        <v/>
      </c>
      <c r="B2104" t="s">
        <v>23258</v>
      </c>
      <c r="C2104">
        <f>VLOOKUP(B2104,'Input - companies list'!B:L,2,FALSE)</f>
        <v/>
      </c>
      <c r="D2104">
        <f>VLOOKUP(B2104,'Input - companies list'!B:L,11,FALSE)</f>
        <v/>
      </c>
      <c r="E2104">
        <f>VLOOKUP(B2104,'Input - companies list'!B:E,4,FALSE)</f>
        <v/>
      </c>
      <c r="F2104">
        <f>SUMIFS('Input - target event report'!H:H,'Input - target event report'!B:B,B2104,'Input - target event report'!D:D, "Private Investment")</f>
        <v/>
      </c>
      <c r="G2104">
        <f>IF(I2104&lt;2, "N/A", (MAXIFS('Input - target event report'!E:E,'Input - target event report'!B:B,B:B,'Input - target event report'!D:D,"Private Investment")-MINIFS('Input - target event report'!E:E,'Input - target event report'!B:B,B:B,'Input - target event report'!D:D,"Private Investment"))/(I2104-1))</f>
        <v/>
      </c>
      <c r="H2104">
        <f>IF(MAXIFS('Input - target event report'!E:E,'Input - target event report'!B:B,B:B,'Input - target event report'!D:D,"Private Investment") = 0, "N/A", TODAY() - MAXIFS('Input - target event report'!E:E,'Input - target event report'!B:B,B:B,'Input - target event report'!D:D,"Private Investment"))</f>
        <v/>
      </c>
      <c r="I2104">
        <f>COUNTIFS('Input - target event report'!B:B,B2104,'Input - target event report'!D:D, "Private Investment")</f>
        <v/>
      </c>
      <c r="J2104">
        <f>INDEX('Input - companies list'!$1:$10000,MATCH(B2104,'Input - companies list'!B:B,0),MATCH("Flow",'Input - companies list'!$1:$1,0 ))</f>
        <v/>
      </c>
      <c r="K2104">
        <f>INDEX('Input - companies list'!$1:$10000,MATCH(B2104,'Input - companies list'!B:B,0),MATCH("Inter-Cluster Connectivity",'Input - companies list'!$1:$1,0 ))</f>
        <v/>
      </c>
      <c r="L2104">
        <f>IFERROR(PERCENTRANK(F:F,F2104),0)</f>
        <v/>
      </c>
      <c r="M2104">
        <f>IFERROR(1 - PERCENTRANK(G:G,G2104),0)</f>
        <v/>
      </c>
      <c r="N2104">
        <f>IFERROR(1 - PERCENTRANK(H:H,H2104),0)</f>
        <v/>
      </c>
      <c r="O2104">
        <f>IFERROR(PERCENTRANK(I:I,I2104),0)</f>
        <v/>
      </c>
      <c r="P2104">
        <f>IFERROR(1 - PERCENTRANK(J:J,J2104),0)</f>
        <v/>
      </c>
      <c r="Q2104">
        <f>IFERROR(PERCENTRANK(K:K,K2104),0)</f>
        <v/>
      </c>
      <c r="R2104">
        <f>L2104*weight1+M2104*weight2+N2104*weight3+O2104*weight4+P2104*weight5+Q2104*weight6</f>
        <v/>
      </c>
    </row>
    <row r="2105" spans="1:18">
      <c r="A2105">
        <f>RANK(R2105,R:R)</f>
        <v/>
      </c>
      <c r="B2105" t="s">
        <v>23270</v>
      </c>
      <c r="C2105">
        <f>VLOOKUP(B2105,'Input - companies list'!B:L,2,FALSE)</f>
        <v/>
      </c>
      <c r="D2105">
        <f>VLOOKUP(B2105,'Input - companies list'!B:L,11,FALSE)</f>
        <v/>
      </c>
      <c r="E2105">
        <f>VLOOKUP(B2105,'Input - companies list'!B:E,4,FALSE)</f>
        <v/>
      </c>
      <c r="F2105">
        <f>SUMIFS('Input - target event report'!H:H,'Input - target event report'!B:B,B2105,'Input - target event report'!D:D, "Private Investment")</f>
        <v/>
      </c>
      <c r="G2105">
        <f>IF(I2105&lt;2, "N/A", (MAXIFS('Input - target event report'!E:E,'Input - target event report'!B:B,B:B,'Input - target event report'!D:D,"Private Investment")-MINIFS('Input - target event report'!E:E,'Input - target event report'!B:B,B:B,'Input - target event report'!D:D,"Private Investment"))/(I2105-1))</f>
        <v/>
      </c>
      <c r="H2105">
        <f>IF(MAXIFS('Input - target event report'!E:E,'Input - target event report'!B:B,B:B,'Input - target event report'!D:D,"Private Investment") = 0, "N/A", TODAY() - MAXIFS('Input - target event report'!E:E,'Input - target event report'!B:B,B:B,'Input - target event report'!D:D,"Private Investment"))</f>
        <v/>
      </c>
      <c r="I2105">
        <f>COUNTIFS('Input - target event report'!B:B,B2105,'Input - target event report'!D:D, "Private Investment")</f>
        <v/>
      </c>
      <c r="J2105">
        <f>INDEX('Input - companies list'!$1:$10000,MATCH(B2105,'Input - companies list'!B:B,0),MATCH("Flow",'Input - companies list'!$1:$1,0 ))</f>
        <v/>
      </c>
      <c r="K2105">
        <f>INDEX('Input - companies list'!$1:$10000,MATCH(B2105,'Input - companies list'!B:B,0),MATCH("Inter-Cluster Connectivity",'Input - companies list'!$1:$1,0 ))</f>
        <v/>
      </c>
      <c r="L2105">
        <f>IFERROR(PERCENTRANK(F:F,F2105),0)</f>
        <v/>
      </c>
      <c r="M2105">
        <f>IFERROR(1 - PERCENTRANK(G:G,G2105),0)</f>
        <v/>
      </c>
      <c r="N2105">
        <f>IFERROR(1 - PERCENTRANK(H:H,H2105),0)</f>
        <v/>
      </c>
      <c r="O2105">
        <f>IFERROR(PERCENTRANK(I:I,I2105),0)</f>
        <v/>
      </c>
      <c r="P2105">
        <f>IFERROR(1 - PERCENTRANK(J:J,J2105),0)</f>
        <v/>
      </c>
      <c r="Q2105">
        <f>IFERROR(PERCENTRANK(K:K,K2105),0)</f>
        <v/>
      </c>
      <c r="R2105">
        <f>L2105*weight1+M2105*weight2+N2105*weight3+O2105*weight4+P2105*weight5+Q2105*weight6</f>
        <v/>
      </c>
    </row>
    <row r="2106" spans="1:18">
      <c r="A2106">
        <f>RANK(R2106,R:R)</f>
        <v/>
      </c>
      <c r="B2106" t="s">
        <v>23281</v>
      </c>
      <c r="C2106">
        <f>VLOOKUP(B2106,'Input - companies list'!B:L,2,FALSE)</f>
        <v/>
      </c>
      <c r="D2106">
        <f>VLOOKUP(B2106,'Input - companies list'!B:L,11,FALSE)</f>
        <v/>
      </c>
      <c r="E2106">
        <f>VLOOKUP(B2106,'Input - companies list'!B:E,4,FALSE)</f>
        <v/>
      </c>
      <c r="F2106">
        <f>SUMIFS('Input - target event report'!H:H,'Input - target event report'!B:B,B2106,'Input - target event report'!D:D, "Private Investment")</f>
        <v/>
      </c>
      <c r="G2106">
        <f>IF(I2106&lt;2, "N/A", (MAXIFS('Input - target event report'!E:E,'Input - target event report'!B:B,B:B,'Input - target event report'!D:D,"Private Investment")-MINIFS('Input - target event report'!E:E,'Input - target event report'!B:B,B:B,'Input - target event report'!D:D,"Private Investment"))/(I2106-1))</f>
        <v/>
      </c>
      <c r="H2106">
        <f>IF(MAXIFS('Input - target event report'!E:E,'Input - target event report'!B:B,B:B,'Input - target event report'!D:D,"Private Investment") = 0, "N/A", TODAY() - MAXIFS('Input - target event report'!E:E,'Input - target event report'!B:B,B:B,'Input - target event report'!D:D,"Private Investment"))</f>
        <v/>
      </c>
      <c r="I2106">
        <f>COUNTIFS('Input - target event report'!B:B,B2106,'Input - target event report'!D:D, "Private Investment")</f>
        <v/>
      </c>
      <c r="J2106">
        <f>INDEX('Input - companies list'!$1:$10000,MATCH(B2106,'Input - companies list'!B:B,0),MATCH("Flow",'Input - companies list'!$1:$1,0 ))</f>
        <v/>
      </c>
      <c r="K2106">
        <f>INDEX('Input - companies list'!$1:$10000,MATCH(B2106,'Input - companies list'!B:B,0),MATCH("Inter-Cluster Connectivity",'Input - companies list'!$1:$1,0 ))</f>
        <v/>
      </c>
      <c r="L2106">
        <f>IFERROR(PERCENTRANK(F:F,F2106),0)</f>
        <v/>
      </c>
      <c r="M2106">
        <f>IFERROR(1 - PERCENTRANK(G:G,G2106),0)</f>
        <v/>
      </c>
      <c r="N2106">
        <f>IFERROR(1 - PERCENTRANK(H:H,H2106),0)</f>
        <v/>
      </c>
      <c r="O2106">
        <f>IFERROR(PERCENTRANK(I:I,I2106),0)</f>
        <v/>
      </c>
      <c r="P2106">
        <f>IFERROR(1 - PERCENTRANK(J:J,J2106),0)</f>
        <v/>
      </c>
      <c r="Q2106">
        <f>IFERROR(PERCENTRANK(K:K,K2106),0)</f>
        <v/>
      </c>
      <c r="R2106">
        <f>L2106*weight1+M2106*weight2+N2106*weight3+O2106*weight4+P2106*weight5+Q2106*weight6</f>
        <v/>
      </c>
    </row>
    <row r="2107" spans="1:18">
      <c r="A2107">
        <f>RANK(R2107,R:R)</f>
        <v/>
      </c>
      <c r="B2107" t="s">
        <v>23294</v>
      </c>
      <c r="C2107">
        <f>VLOOKUP(B2107,'Input - companies list'!B:L,2,FALSE)</f>
        <v/>
      </c>
      <c r="D2107">
        <f>VLOOKUP(B2107,'Input - companies list'!B:L,11,FALSE)</f>
        <v/>
      </c>
      <c r="E2107">
        <f>VLOOKUP(B2107,'Input - companies list'!B:E,4,FALSE)</f>
        <v/>
      </c>
      <c r="F2107">
        <f>SUMIFS('Input - target event report'!H:H,'Input - target event report'!B:B,B2107,'Input - target event report'!D:D, "Private Investment")</f>
        <v/>
      </c>
      <c r="G2107">
        <f>IF(I2107&lt;2, "N/A", (MAXIFS('Input - target event report'!E:E,'Input - target event report'!B:B,B:B,'Input - target event report'!D:D,"Private Investment")-MINIFS('Input - target event report'!E:E,'Input - target event report'!B:B,B:B,'Input - target event report'!D:D,"Private Investment"))/(I2107-1))</f>
        <v/>
      </c>
      <c r="H2107">
        <f>IF(MAXIFS('Input - target event report'!E:E,'Input - target event report'!B:B,B:B,'Input - target event report'!D:D,"Private Investment") = 0, "N/A", TODAY() - MAXIFS('Input - target event report'!E:E,'Input - target event report'!B:B,B:B,'Input - target event report'!D:D,"Private Investment"))</f>
        <v/>
      </c>
      <c r="I2107">
        <f>COUNTIFS('Input - target event report'!B:B,B2107,'Input - target event report'!D:D, "Private Investment")</f>
        <v/>
      </c>
      <c r="J2107">
        <f>INDEX('Input - companies list'!$1:$10000,MATCH(B2107,'Input - companies list'!B:B,0),MATCH("Flow",'Input - companies list'!$1:$1,0 ))</f>
        <v/>
      </c>
      <c r="K2107">
        <f>INDEX('Input - companies list'!$1:$10000,MATCH(B2107,'Input - companies list'!B:B,0),MATCH("Inter-Cluster Connectivity",'Input - companies list'!$1:$1,0 ))</f>
        <v/>
      </c>
      <c r="L2107">
        <f>IFERROR(PERCENTRANK(F:F,F2107),0)</f>
        <v/>
      </c>
      <c r="M2107">
        <f>IFERROR(1 - PERCENTRANK(G:G,G2107),0)</f>
        <v/>
      </c>
      <c r="N2107">
        <f>IFERROR(1 - PERCENTRANK(H:H,H2107),0)</f>
        <v/>
      </c>
      <c r="O2107">
        <f>IFERROR(PERCENTRANK(I:I,I2107),0)</f>
        <v/>
      </c>
      <c r="P2107">
        <f>IFERROR(1 - PERCENTRANK(J:J,J2107),0)</f>
        <v/>
      </c>
      <c r="Q2107">
        <f>IFERROR(PERCENTRANK(K:K,K2107),0)</f>
        <v/>
      </c>
      <c r="R2107">
        <f>L2107*weight1+M2107*weight2+N2107*weight3+O2107*weight4+P2107*weight5+Q2107*weight6</f>
        <v/>
      </c>
    </row>
    <row r="2108" spans="1:18">
      <c r="A2108">
        <f>RANK(R2108,R:R)</f>
        <v/>
      </c>
      <c r="B2108" t="s">
        <v>23303</v>
      </c>
      <c r="C2108">
        <f>VLOOKUP(B2108,'Input - companies list'!B:L,2,FALSE)</f>
        <v/>
      </c>
      <c r="D2108">
        <f>VLOOKUP(B2108,'Input - companies list'!B:L,11,FALSE)</f>
        <v/>
      </c>
      <c r="E2108">
        <f>VLOOKUP(B2108,'Input - companies list'!B:E,4,FALSE)</f>
        <v/>
      </c>
      <c r="F2108">
        <f>SUMIFS('Input - target event report'!H:H,'Input - target event report'!B:B,B2108,'Input - target event report'!D:D, "Private Investment")</f>
        <v/>
      </c>
      <c r="G2108">
        <f>IF(I2108&lt;2, "N/A", (MAXIFS('Input - target event report'!E:E,'Input - target event report'!B:B,B:B,'Input - target event report'!D:D,"Private Investment")-MINIFS('Input - target event report'!E:E,'Input - target event report'!B:B,B:B,'Input - target event report'!D:D,"Private Investment"))/(I2108-1))</f>
        <v/>
      </c>
      <c r="H2108">
        <f>IF(MAXIFS('Input - target event report'!E:E,'Input - target event report'!B:B,B:B,'Input - target event report'!D:D,"Private Investment") = 0, "N/A", TODAY() - MAXIFS('Input - target event report'!E:E,'Input - target event report'!B:B,B:B,'Input - target event report'!D:D,"Private Investment"))</f>
        <v/>
      </c>
      <c r="I2108">
        <f>COUNTIFS('Input - target event report'!B:B,B2108,'Input - target event report'!D:D, "Private Investment")</f>
        <v/>
      </c>
      <c r="J2108">
        <f>INDEX('Input - companies list'!$1:$10000,MATCH(B2108,'Input - companies list'!B:B,0),MATCH("Flow",'Input - companies list'!$1:$1,0 ))</f>
        <v/>
      </c>
      <c r="K2108">
        <f>INDEX('Input - companies list'!$1:$10000,MATCH(B2108,'Input - companies list'!B:B,0),MATCH("Inter-Cluster Connectivity",'Input - companies list'!$1:$1,0 ))</f>
        <v/>
      </c>
      <c r="L2108">
        <f>IFERROR(PERCENTRANK(F:F,F2108),0)</f>
        <v/>
      </c>
      <c r="M2108">
        <f>IFERROR(1 - PERCENTRANK(G:G,G2108),0)</f>
        <v/>
      </c>
      <c r="N2108">
        <f>IFERROR(1 - PERCENTRANK(H:H,H2108),0)</f>
        <v/>
      </c>
      <c r="O2108">
        <f>IFERROR(PERCENTRANK(I:I,I2108),0)</f>
        <v/>
      </c>
      <c r="P2108">
        <f>IFERROR(1 - PERCENTRANK(J:J,J2108),0)</f>
        <v/>
      </c>
      <c r="Q2108">
        <f>IFERROR(PERCENTRANK(K:K,K2108),0)</f>
        <v/>
      </c>
      <c r="R2108">
        <f>L2108*weight1+M2108*weight2+N2108*weight3+O2108*weight4+P2108*weight5+Q2108*weight6</f>
        <v/>
      </c>
    </row>
    <row r="2109" spans="1:18">
      <c r="A2109">
        <f>RANK(R2109,R:R)</f>
        <v/>
      </c>
      <c r="B2109" t="s">
        <v>23314</v>
      </c>
      <c r="C2109">
        <f>VLOOKUP(B2109,'Input - companies list'!B:L,2,FALSE)</f>
        <v/>
      </c>
      <c r="D2109">
        <f>VLOOKUP(B2109,'Input - companies list'!B:L,11,FALSE)</f>
        <v/>
      </c>
      <c r="E2109">
        <f>VLOOKUP(B2109,'Input - companies list'!B:E,4,FALSE)</f>
        <v/>
      </c>
      <c r="F2109">
        <f>SUMIFS('Input - target event report'!H:H,'Input - target event report'!B:B,B2109,'Input - target event report'!D:D, "Private Investment")</f>
        <v/>
      </c>
      <c r="G2109">
        <f>IF(I2109&lt;2, "N/A", (MAXIFS('Input - target event report'!E:E,'Input - target event report'!B:B,B:B,'Input - target event report'!D:D,"Private Investment")-MINIFS('Input - target event report'!E:E,'Input - target event report'!B:B,B:B,'Input - target event report'!D:D,"Private Investment"))/(I2109-1))</f>
        <v/>
      </c>
      <c r="H2109">
        <f>IF(MAXIFS('Input - target event report'!E:E,'Input - target event report'!B:B,B:B,'Input - target event report'!D:D,"Private Investment") = 0, "N/A", TODAY() - MAXIFS('Input - target event report'!E:E,'Input - target event report'!B:B,B:B,'Input - target event report'!D:D,"Private Investment"))</f>
        <v/>
      </c>
      <c r="I2109">
        <f>COUNTIFS('Input - target event report'!B:B,B2109,'Input - target event report'!D:D, "Private Investment")</f>
        <v/>
      </c>
      <c r="J2109">
        <f>INDEX('Input - companies list'!$1:$10000,MATCH(B2109,'Input - companies list'!B:B,0),MATCH("Flow",'Input - companies list'!$1:$1,0 ))</f>
        <v/>
      </c>
      <c r="K2109">
        <f>INDEX('Input - companies list'!$1:$10000,MATCH(B2109,'Input - companies list'!B:B,0),MATCH("Inter-Cluster Connectivity",'Input - companies list'!$1:$1,0 ))</f>
        <v/>
      </c>
      <c r="L2109">
        <f>IFERROR(PERCENTRANK(F:F,F2109),0)</f>
        <v/>
      </c>
      <c r="M2109">
        <f>IFERROR(1 - PERCENTRANK(G:G,G2109),0)</f>
        <v/>
      </c>
      <c r="N2109">
        <f>IFERROR(1 - PERCENTRANK(H:H,H2109),0)</f>
        <v/>
      </c>
      <c r="O2109">
        <f>IFERROR(PERCENTRANK(I:I,I2109),0)</f>
        <v/>
      </c>
      <c r="P2109">
        <f>IFERROR(1 - PERCENTRANK(J:J,J2109),0)</f>
        <v/>
      </c>
      <c r="Q2109">
        <f>IFERROR(PERCENTRANK(K:K,K2109),0)</f>
        <v/>
      </c>
      <c r="R2109">
        <f>L2109*weight1+M2109*weight2+N2109*weight3+O2109*weight4+P2109*weight5+Q2109*weight6</f>
        <v/>
      </c>
    </row>
    <row r="2110" spans="1:18">
      <c r="A2110">
        <f>RANK(R2110,R:R)</f>
        <v/>
      </c>
      <c r="B2110" t="s">
        <v>23325</v>
      </c>
      <c r="C2110">
        <f>VLOOKUP(B2110,'Input - companies list'!B:L,2,FALSE)</f>
        <v/>
      </c>
      <c r="D2110">
        <f>VLOOKUP(B2110,'Input - companies list'!B:L,11,FALSE)</f>
        <v/>
      </c>
      <c r="E2110">
        <f>VLOOKUP(B2110,'Input - companies list'!B:E,4,FALSE)</f>
        <v/>
      </c>
      <c r="F2110">
        <f>SUMIFS('Input - target event report'!H:H,'Input - target event report'!B:B,B2110,'Input - target event report'!D:D, "Private Investment")</f>
        <v/>
      </c>
      <c r="G2110">
        <f>IF(I2110&lt;2, "N/A", (MAXIFS('Input - target event report'!E:E,'Input - target event report'!B:B,B:B,'Input - target event report'!D:D,"Private Investment")-MINIFS('Input - target event report'!E:E,'Input - target event report'!B:B,B:B,'Input - target event report'!D:D,"Private Investment"))/(I2110-1))</f>
        <v/>
      </c>
      <c r="H2110">
        <f>IF(MAXIFS('Input - target event report'!E:E,'Input - target event report'!B:B,B:B,'Input - target event report'!D:D,"Private Investment") = 0, "N/A", TODAY() - MAXIFS('Input - target event report'!E:E,'Input - target event report'!B:B,B:B,'Input - target event report'!D:D,"Private Investment"))</f>
        <v/>
      </c>
      <c r="I2110">
        <f>COUNTIFS('Input - target event report'!B:B,B2110,'Input - target event report'!D:D, "Private Investment")</f>
        <v/>
      </c>
      <c r="J2110">
        <f>INDEX('Input - companies list'!$1:$10000,MATCH(B2110,'Input - companies list'!B:B,0),MATCH("Flow",'Input - companies list'!$1:$1,0 ))</f>
        <v/>
      </c>
      <c r="K2110">
        <f>INDEX('Input - companies list'!$1:$10000,MATCH(B2110,'Input - companies list'!B:B,0),MATCH("Inter-Cluster Connectivity",'Input - companies list'!$1:$1,0 ))</f>
        <v/>
      </c>
      <c r="L2110">
        <f>IFERROR(PERCENTRANK(F:F,F2110),0)</f>
        <v/>
      </c>
      <c r="M2110">
        <f>IFERROR(1 - PERCENTRANK(G:G,G2110),0)</f>
        <v/>
      </c>
      <c r="N2110">
        <f>IFERROR(1 - PERCENTRANK(H:H,H2110),0)</f>
        <v/>
      </c>
      <c r="O2110">
        <f>IFERROR(PERCENTRANK(I:I,I2110),0)</f>
        <v/>
      </c>
      <c r="P2110">
        <f>IFERROR(1 - PERCENTRANK(J:J,J2110),0)</f>
        <v/>
      </c>
      <c r="Q2110">
        <f>IFERROR(PERCENTRANK(K:K,K2110),0)</f>
        <v/>
      </c>
      <c r="R2110">
        <f>L2110*weight1+M2110*weight2+N2110*weight3+O2110*weight4+P2110*weight5+Q2110*weight6</f>
        <v/>
      </c>
    </row>
    <row r="2111" spans="1:18">
      <c r="A2111">
        <f>RANK(R2111,R:R)</f>
        <v/>
      </c>
      <c r="B2111" t="s">
        <v>23336</v>
      </c>
      <c r="C2111">
        <f>VLOOKUP(B2111,'Input - companies list'!B:L,2,FALSE)</f>
        <v/>
      </c>
      <c r="D2111">
        <f>VLOOKUP(B2111,'Input - companies list'!B:L,11,FALSE)</f>
        <v/>
      </c>
      <c r="E2111">
        <f>VLOOKUP(B2111,'Input - companies list'!B:E,4,FALSE)</f>
        <v/>
      </c>
      <c r="F2111">
        <f>SUMIFS('Input - target event report'!H:H,'Input - target event report'!B:B,B2111,'Input - target event report'!D:D, "Private Investment")</f>
        <v/>
      </c>
      <c r="G2111">
        <f>IF(I2111&lt;2, "N/A", (MAXIFS('Input - target event report'!E:E,'Input - target event report'!B:B,B:B,'Input - target event report'!D:D,"Private Investment")-MINIFS('Input - target event report'!E:E,'Input - target event report'!B:B,B:B,'Input - target event report'!D:D,"Private Investment"))/(I2111-1))</f>
        <v/>
      </c>
      <c r="H2111">
        <f>IF(MAXIFS('Input - target event report'!E:E,'Input - target event report'!B:B,B:B,'Input - target event report'!D:D,"Private Investment") = 0, "N/A", TODAY() - MAXIFS('Input - target event report'!E:E,'Input - target event report'!B:B,B:B,'Input - target event report'!D:D,"Private Investment"))</f>
        <v/>
      </c>
      <c r="I2111">
        <f>COUNTIFS('Input - target event report'!B:B,B2111,'Input - target event report'!D:D, "Private Investment")</f>
        <v/>
      </c>
      <c r="J2111">
        <f>INDEX('Input - companies list'!$1:$10000,MATCH(B2111,'Input - companies list'!B:B,0),MATCH("Flow",'Input - companies list'!$1:$1,0 ))</f>
        <v/>
      </c>
      <c r="K2111">
        <f>INDEX('Input - companies list'!$1:$10000,MATCH(B2111,'Input - companies list'!B:B,0),MATCH("Inter-Cluster Connectivity",'Input - companies list'!$1:$1,0 ))</f>
        <v/>
      </c>
      <c r="L2111">
        <f>IFERROR(PERCENTRANK(F:F,F2111),0)</f>
        <v/>
      </c>
      <c r="M2111">
        <f>IFERROR(1 - PERCENTRANK(G:G,G2111),0)</f>
        <v/>
      </c>
      <c r="N2111">
        <f>IFERROR(1 - PERCENTRANK(H:H,H2111),0)</f>
        <v/>
      </c>
      <c r="O2111">
        <f>IFERROR(PERCENTRANK(I:I,I2111),0)</f>
        <v/>
      </c>
      <c r="P2111">
        <f>IFERROR(1 - PERCENTRANK(J:J,J2111),0)</f>
        <v/>
      </c>
      <c r="Q2111">
        <f>IFERROR(PERCENTRANK(K:K,K2111),0)</f>
        <v/>
      </c>
      <c r="R2111">
        <f>L2111*weight1+M2111*weight2+N2111*weight3+O2111*weight4+P2111*weight5+Q2111*weight6</f>
        <v/>
      </c>
    </row>
    <row r="2112" spans="1:18">
      <c r="A2112">
        <f>RANK(R2112,R:R)</f>
        <v/>
      </c>
      <c r="B2112" t="s">
        <v>23346</v>
      </c>
      <c r="C2112">
        <f>VLOOKUP(B2112,'Input - companies list'!B:L,2,FALSE)</f>
        <v/>
      </c>
      <c r="D2112">
        <f>VLOOKUP(B2112,'Input - companies list'!B:L,11,FALSE)</f>
        <v/>
      </c>
      <c r="E2112">
        <f>VLOOKUP(B2112,'Input - companies list'!B:E,4,FALSE)</f>
        <v/>
      </c>
      <c r="F2112">
        <f>SUMIFS('Input - target event report'!H:H,'Input - target event report'!B:B,B2112,'Input - target event report'!D:D, "Private Investment")</f>
        <v/>
      </c>
      <c r="G2112">
        <f>IF(I2112&lt;2, "N/A", (MAXIFS('Input - target event report'!E:E,'Input - target event report'!B:B,B:B,'Input - target event report'!D:D,"Private Investment")-MINIFS('Input - target event report'!E:E,'Input - target event report'!B:B,B:B,'Input - target event report'!D:D,"Private Investment"))/(I2112-1))</f>
        <v/>
      </c>
      <c r="H2112">
        <f>IF(MAXIFS('Input - target event report'!E:E,'Input - target event report'!B:B,B:B,'Input - target event report'!D:D,"Private Investment") = 0, "N/A", TODAY() - MAXIFS('Input - target event report'!E:E,'Input - target event report'!B:B,B:B,'Input - target event report'!D:D,"Private Investment"))</f>
        <v/>
      </c>
      <c r="I2112">
        <f>COUNTIFS('Input - target event report'!B:B,B2112,'Input - target event report'!D:D, "Private Investment")</f>
        <v/>
      </c>
      <c r="J2112">
        <f>INDEX('Input - companies list'!$1:$10000,MATCH(B2112,'Input - companies list'!B:B,0),MATCH("Flow",'Input - companies list'!$1:$1,0 ))</f>
        <v/>
      </c>
      <c r="K2112">
        <f>INDEX('Input - companies list'!$1:$10000,MATCH(B2112,'Input - companies list'!B:B,0),MATCH("Inter-Cluster Connectivity",'Input - companies list'!$1:$1,0 ))</f>
        <v/>
      </c>
      <c r="L2112">
        <f>IFERROR(PERCENTRANK(F:F,F2112),0)</f>
        <v/>
      </c>
      <c r="M2112">
        <f>IFERROR(1 - PERCENTRANK(G:G,G2112),0)</f>
        <v/>
      </c>
      <c r="N2112">
        <f>IFERROR(1 - PERCENTRANK(H:H,H2112),0)</f>
        <v/>
      </c>
      <c r="O2112">
        <f>IFERROR(PERCENTRANK(I:I,I2112),0)</f>
        <v/>
      </c>
      <c r="P2112">
        <f>IFERROR(1 - PERCENTRANK(J:J,J2112),0)</f>
        <v/>
      </c>
      <c r="Q2112">
        <f>IFERROR(PERCENTRANK(K:K,K2112),0)</f>
        <v/>
      </c>
      <c r="R2112">
        <f>L2112*weight1+M2112*weight2+N2112*weight3+O2112*weight4+P2112*weight5+Q2112*weight6</f>
        <v/>
      </c>
    </row>
    <row r="2113" spans="1:18">
      <c r="A2113">
        <f>RANK(R2113,R:R)</f>
        <v/>
      </c>
      <c r="B2113" t="s">
        <v>23360</v>
      </c>
      <c r="C2113">
        <f>VLOOKUP(B2113,'Input - companies list'!B:L,2,FALSE)</f>
        <v/>
      </c>
      <c r="D2113">
        <f>VLOOKUP(B2113,'Input - companies list'!B:L,11,FALSE)</f>
        <v/>
      </c>
      <c r="E2113">
        <f>VLOOKUP(B2113,'Input - companies list'!B:E,4,FALSE)</f>
        <v/>
      </c>
      <c r="F2113">
        <f>SUMIFS('Input - target event report'!H:H,'Input - target event report'!B:B,B2113,'Input - target event report'!D:D, "Private Investment")</f>
        <v/>
      </c>
      <c r="G2113">
        <f>IF(I2113&lt;2, "N/A", (MAXIFS('Input - target event report'!E:E,'Input - target event report'!B:B,B:B,'Input - target event report'!D:D,"Private Investment")-MINIFS('Input - target event report'!E:E,'Input - target event report'!B:B,B:B,'Input - target event report'!D:D,"Private Investment"))/(I2113-1))</f>
        <v/>
      </c>
      <c r="H2113">
        <f>IF(MAXIFS('Input - target event report'!E:E,'Input - target event report'!B:B,B:B,'Input - target event report'!D:D,"Private Investment") = 0, "N/A", TODAY() - MAXIFS('Input - target event report'!E:E,'Input - target event report'!B:B,B:B,'Input - target event report'!D:D,"Private Investment"))</f>
        <v/>
      </c>
      <c r="I2113">
        <f>COUNTIFS('Input - target event report'!B:B,B2113,'Input - target event report'!D:D, "Private Investment")</f>
        <v/>
      </c>
      <c r="J2113">
        <f>INDEX('Input - companies list'!$1:$10000,MATCH(B2113,'Input - companies list'!B:B,0),MATCH("Flow",'Input - companies list'!$1:$1,0 ))</f>
        <v/>
      </c>
      <c r="K2113">
        <f>INDEX('Input - companies list'!$1:$10000,MATCH(B2113,'Input - companies list'!B:B,0),MATCH("Inter-Cluster Connectivity",'Input - companies list'!$1:$1,0 ))</f>
        <v/>
      </c>
      <c r="L2113">
        <f>IFERROR(PERCENTRANK(F:F,F2113),0)</f>
        <v/>
      </c>
      <c r="M2113">
        <f>IFERROR(1 - PERCENTRANK(G:G,G2113),0)</f>
        <v/>
      </c>
      <c r="N2113">
        <f>IFERROR(1 - PERCENTRANK(H:H,H2113),0)</f>
        <v/>
      </c>
      <c r="O2113">
        <f>IFERROR(PERCENTRANK(I:I,I2113),0)</f>
        <v/>
      </c>
      <c r="P2113">
        <f>IFERROR(1 - PERCENTRANK(J:J,J2113),0)</f>
        <v/>
      </c>
      <c r="Q2113">
        <f>IFERROR(PERCENTRANK(K:K,K2113),0)</f>
        <v/>
      </c>
      <c r="R2113">
        <f>L2113*weight1+M2113*weight2+N2113*weight3+O2113*weight4+P2113*weight5+Q2113*weight6</f>
        <v/>
      </c>
    </row>
    <row r="2114" spans="1:18">
      <c r="A2114">
        <f>RANK(R2114,R:R)</f>
        <v/>
      </c>
      <c r="B2114" t="s">
        <v>23372</v>
      </c>
      <c r="C2114">
        <f>VLOOKUP(B2114,'Input - companies list'!B:L,2,FALSE)</f>
        <v/>
      </c>
      <c r="D2114">
        <f>VLOOKUP(B2114,'Input - companies list'!B:L,11,FALSE)</f>
        <v/>
      </c>
      <c r="E2114">
        <f>VLOOKUP(B2114,'Input - companies list'!B:E,4,FALSE)</f>
        <v/>
      </c>
      <c r="F2114">
        <f>SUMIFS('Input - target event report'!H:H,'Input - target event report'!B:B,B2114,'Input - target event report'!D:D, "Private Investment")</f>
        <v/>
      </c>
      <c r="G2114">
        <f>IF(I2114&lt;2, "N/A", (MAXIFS('Input - target event report'!E:E,'Input - target event report'!B:B,B:B,'Input - target event report'!D:D,"Private Investment")-MINIFS('Input - target event report'!E:E,'Input - target event report'!B:B,B:B,'Input - target event report'!D:D,"Private Investment"))/(I2114-1))</f>
        <v/>
      </c>
      <c r="H2114">
        <f>IF(MAXIFS('Input - target event report'!E:E,'Input - target event report'!B:B,B:B,'Input - target event report'!D:D,"Private Investment") = 0, "N/A", TODAY() - MAXIFS('Input - target event report'!E:E,'Input - target event report'!B:B,B:B,'Input - target event report'!D:D,"Private Investment"))</f>
        <v/>
      </c>
      <c r="I2114">
        <f>COUNTIFS('Input - target event report'!B:B,B2114,'Input - target event report'!D:D, "Private Investment")</f>
        <v/>
      </c>
      <c r="J2114">
        <f>INDEX('Input - companies list'!$1:$10000,MATCH(B2114,'Input - companies list'!B:B,0),MATCH("Flow",'Input - companies list'!$1:$1,0 ))</f>
        <v/>
      </c>
      <c r="K2114">
        <f>INDEX('Input - companies list'!$1:$10000,MATCH(B2114,'Input - companies list'!B:B,0),MATCH("Inter-Cluster Connectivity",'Input - companies list'!$1:$1,0 ))</f>
        <v/>
      </c>
      <c r="L2114">
        <f>IFERROR(PERCENTRANK(F:F,F2114),0)</f>
        <v/>
      </c>
      <c r="M2114">
        <f>IFERROR(1 - PERCENTRANK(G:G,G2114),0)</f>
        <v/>
      </c>
      <c r="N2114">
        <f>IFERROR(1 - PERCENTRANK(H:H,H2114),0)</f>
        <v/>
      </c>
      <c r="O2114">
        <f>IFERROR(PERCENTRANK(I:I,I2114),0)</f>
        <v/>
      </c>
      <c r="P2114">
        <f>IFERROR(1 - PERCENTRANK(J:J,J2114),0)</f>
        <v/>
      </c>
      <c r="Q2114">
        <f>IFERROR(PERCENTRANK(K:K,K2114),0)</f>
        <v/>
      </c>
      <c r="R2114">
        <f>L2114*weight1+M2114*weight2+N2114*weight3+O2114*weight4+P2114*weight5+Q2114*weight6</f>
        <v/>
      </c>
    </row>
    <row r="2115" spans="1:18">
      <c r="A2115">
        <f>RANK(R2115,R:R)</f>
        <v/>
      </c>
      <c r="B2115" t="s">
        <v>23386</v>
      </c>
      <c r="C2115">
        <f>VLOOKUP(B2115,'Input - companies list'!B:L,2,FALSE)</f>
        <v/>
      </c>
      <c r="D2115">
        <f>VLOOKUP(B2115,'Input - companies list'!B:L,11,FALSE)</f>
        <v/>
      </c>
      <c r="E2115">
        <f>VLOOKUP(B2115,'Input - companies list'!B:E,4,FALSE)</f>
        <v/>
      </c>
      <c r="F2115">
        <f>SUMIFS('Input - target event report'!H:H,'Input - target event report'!B:B,B2115,'Input - target event report'!D:D, "Private Investment")</f>
        <v/>
      </c>
      <c r="G2115">
        <f>IF(I2115&lt;2, "N/A", (MAXIFS('Input - target event report'!E:E,'Input - target event report'!B:B,B:B,'Input - target event report'!D:D,"Private Investment")-MINIFS('Input - target event report'!E:E,'Input - target event report'!B:B,B:B,'Input - target event report'!D:D,"Private Investment"))/(I2115-1))</f>
        <v/>
      </c>
      <c r="H2115">
        <f>IF(MAXIFS('Input - target event report'!E:E,'Input - target event report'!B:B,B:B,'Input - target event report'!D:D,"Private Investment") = 0, "N/A", TODAY() - MAXIFS('Input - target event report'!E:E,'Input - target event report'!B:B,B:B,'Input - target event report'!D:D,"Private Investment"))</f>
        <v/>
      </c>
      <c r="I2115">
        <f>COUNTIFS('Input - target event report'!B:B,B2115,'Input - target event report'!D:D, "Private Investment")</f>
        <v/>
      </c>
      <c r="J2115">
        <f>INDEX('Input - companies list'!$1:$10000,MATCH(B2115,'Input - companies list'!B:B,0),MATCH("Flow",'Input - companies list'!$1:$1,0 ))</f>
        <v/>
      </c>
      <c r="K2115">
        <f>INDEX('Input - companies list'!$1:$10000,MATCH(B2115,'Input - companies list'!B:B,0),MATCH("Inter-Cluster Connectivity",'Input - companies list'!$1:$1,0 ))</f>
        <v/>
      </c>
      <c r="L2115">
        <f>IFERROR(PERCENTRANK(F:F,F2115),0)</f>
        <v/>
      </c>
      <c r="M2115">
        <f>IFERROR(1 - PERCENTRANK(G:G,G2115),0)</f>
        <v/>
      </c>
      <c r="N2115">
        <f>IFERROR(1 - PERCENTRANK(H:H,H2115),0)</f>
        <v/>
      </c>
      <c r="O2115">
        <f>IFERROR(PERCENTRANK(I:I,I2115),0)</f>
        <v/>
      </c>
      <c r="P2115">
        <f>IFERROR(1 - PERCENTRANK(J:J,J2115),0)</f>
        <v/>
      </c>
      <c r="Q2115">
        <f>IFERROR(PERCENTRANK(K:K,K2115),0)</f>
        <v/>
      </c>
      <c r="R2115">
        <f>L2115*weight1+M2115*weight2+N2115*weight3+O2115*weight4+P2115*weight5+Q2115*weight6</f>
        <v/>
      </c>
    </row>
    <row r="2116" spans="1:18">
      <c r="A2116">
        <f>RANK(R2116,R:R)</f>
        <v/>
      </c>
      <c r="B2116" t="s">
        <v>23396</v>
      </c>
      <c r="C2116">
        <f>VLOOKUP(B2116,'Input - companies list'!B:L,2,FALSE)</f>
        <v/>
      </c>
      <c r="D2116">
        <f>VLOOKUP(B2116,'Input - companies list'!B:L,11,FALSE)</f>
        <v/>
      </c>
      <c r="E2116">
        <f>VLOOKUP(B2116,'Input - companies list'!B:E,4,FALSE)</f>
        <v/>
      </c>
      <c r="F2116">
        <f>SUMIFS('Input - target event report'!H:H,'Input - target event report'!B:B,B2116,'Input - target event report'!D:D, "Private Investment")</f>
        <v/>
      </c>
      <c r="G2116">
        <f>IF(I2116&lt;2, "N/A", (MAXIFS('Input - target event report'!E:E,'Input - target event report'!B:B,B:B,'Input - target event report'!D:D,"Private Investment")-MINIFS('Input - target event report'!E:E,'Input - target event report'!B:B,B:B,'Input - target event report'!D:D,"Private Investment"))/(I2116-1))</f>
        <v/>
      </c>
      <c r="H2116">
        <f>IF(MAXIFS('Input - target event report'!E:E,'Input - target event report'!B:B,B:B,'Input - target event report'!D:D,"Private Investment") = 0, "N/A", TODAY() - MAXIFS('Input - target event report'!E:E,'Input - target event report'!B:B,B:B,'Input - target event report'!D:D,"Private Investment"))</f>
        <v/>
      </c>
      <c r="I2116">
        <f>COUNTIFS('Input - target event report'!B:B,B2116,'Input - target event report'!D:D, "Private Investment")</f>
        <v/>
      </c>
      <c r="J2116">
        <f>INDEX('Input - companies list'!$1:$10000,MATCH(B2116,'Input - companies list'!B:B,0),MATCH("Flow",'Input - companies list'!$1:$1,0 ))</f>
        <v/>
      </c>
      <c r="K2116">
        <f>INDEX('Input - companies list'!$1:$10000,MATCH(B2116,'Input - companies list'!B:B,0),MATCH("Inter-Cluster Connectivity",'Input - companies list'!$1:$1,0 ))</f>
        <v/>
      </c>
      <c r="L2116">
        <f>IFERROR(PERCENTRANK(F:F,F2116),0)</f>
        <v/>
      </c>
      <c r="M2116">
        <f>IFERROR(1 - PERCENTRANK(G:G,G2116),0)</f>
        <v/>
      </c>
      <c r="N2116">
        <f>IFERROR(1 - PERCENTRANK(H:H,H2116),0)</f>
        <v/>
      </c>
      <c r="O2116">
        <f>IFERROR(PERCENTRANK(I:I,I2116),0)</f>
        <v/>
      </c>
      <c r="P2116">
        <f>IFERROR(1 - PERCENTRANK(J:J,J2116),0)</f>
        <v/>
      </c>
      <c r="Q2116">
        <f>IFERROR(PERCENTRANK(K:K,K2116),0)</f>
        <v/>
      </c>
      <c r="R2116">
        <f>L2116*weight1+M2116*weight2+N2116*weight3+O2116*weight4+P2116*weight5+Q2116*weight6</f>
        <v/>
      </c>
    </row>
    <row r="2117" spans="1:18">
      <c r="A2117">
        <f>RANK(R2117,R:R)</f>
        <v/>
      </c>
      <c r="B2117" t="s">
        <v>23405</v>
      </c>
      <c r="C2117">
        <f>VLOOKUP(B2117,'Input - companies list'!B:L,2,FALSE)</f>
        <v/>
      </c>
      <c r="D2117">
        <f>VLOOKUP(B2117,'Input - companies list'!B:L,11,FALSE)</f>
        <v/>
      </c>
      <c r="E2117">
        <f>VLOOKUP(B2117,'Input - companies list'!B:E,4,FALSE)</f>
        <v/>
      </c>
      <c r="F2117">
        <f>SUMIFS('Input - target event report'!H:H,'Input - target event report'!B:B,B2117,'Input - target event report'!D:D, "Private Investment")</f>
        <v/>
      </c>
      <c r="G2117">
        <f>IF(I2117&lt;2, "N/A", (MAXIFS('Input - target event report'!E:E,'Input - target event report'!B:B,B:B,'Input - target event report'!D:D,"Private Investment")-MINIFS('Input - target event report'!E:E,'Input - target event report'!B:B,B:B,'Input - target event report'!D:D,"Private Investment"))/(I2117-1))</f>
        <v/>
      </c>
      <c r="H2117">
        <f>IF(MAXIFS('Input - target event report'!E:E,'Input - target event report'!B:B,B:B,'Input - target event report'!D:D,"Private Investment") = 0, "N/A", TODAY() - MAXIFS('Input - target event report'!E:E,'Input - target event report'!B:B,B:B,'Input - target event report'!D:D,"Private Investment"))</f>
        <v/>
      </c>
      <c r="I2117">
        <f>COUNTIFS('Input - target event report'!B:B,B2117,'Input - target event report'!D:D, "Private Investment")</f>
        <v/>
      </c>
      <c r="J2117">
        <f>INDEX('Input - companies list'!$1:$10000,MATCH(B2117,'Input - companies list'!B:B,0),MATCH("Flow",'Input - companies list'!$1:$1,0 ))</f>
        <v/>
      </c>
      <c r="K2117">
        <f>INDEX('Input - companies list'!$1:$10000,MATCH(B2117,'Input - companies list'!B:B,0),MATCH("Inter-Cluster Connectivity",'Input - companies list'!$1:$1,0 ))</f>
        <v/>
      </c>
      <c r="L2117">
        <f>IFERROR(PERCENTRANK(F:F,F2117),0)</f>
        <v/>
      </c>
      <c r="M2117">
        <f>IFERROR(1 - PERCENTRANK(G:G,G2117),0)</f>
        <v/>
      </c>
      <c r="N2117">
        <f>IFERROR(1 - PERCENTRANK(H:H,H2117),0)</f>
        <v/>
      </c>
      <c r="O2117">
        <f>IFERROR(PERCENTRANK(I:I,I2117),0)</f>
        <v/>
      </c>
      <c r="P2117">
        <f>IFERROR(1 - PERCENTRANK(J:J,J2117),0)</f>
        <v/>
      </c>
      <c r="Q2117">
        <f>IFERROR(PERCENTRANK(K:K,K2117),0)</f>
        <v/>
      </c>
      <c r="R2117">
        <f>L2117*weight1+M2117*weight2+N2117*weight3+O2117*weight4+P2117*weight5+Q2117*weight6</f>
        <v/>
      </c>
    </row>
    <row r="2118" spans="1:18">
      <c r="A2118">
        <f>RANK(R2118,R:R)</f>
        <v/>
      </c>
      <c r="B2118" t="s">
        <v>23416</v>
      </c>
      <c r="C2118">
        <f>VLOOKUP(B2118,'Input - companies list'!B:L,2,FALSE)</f>
        <v/>
      </c>
      <c r="D2118">
        <f>VLOOKUP(B2118,'Input - companies list'!B:L,11,FALSE)</f>
        <v/>
      </c>
      <c r="E2118">
        <f>VLOOKUP(B2118,'Input - companies list'!B:E,4,FALSE)</f>
        <v/>
      </c>
      <c r="F2118">
        <f>SUMIFS('Input - target event report'!H:H,'Input - target event report'!B:B,B2118,'Input - target event report'!D:D, "Private Investment")</f>
        <v/>
      </c>
      <c r="G2118">
        <f>IF(I2118&lt;2, "N/A", (MAXIFS('Input - target event report'!E:E,'Input - target event report'!B:B,B:B,'Input - target event report'!D:D,"Private Investment")-MINIFS('Input - target event report'!E:E,'Input - target event report'!B:B,B:B,'Input - target event report'!D:D,"Private Investment"))/(I2118-1))</f>
        <v/>
      </c>
      <c r="H2118">
        <f>IF(MAXIFS('Input - target event report'!E:E,'Input - target event report'!B:B,B:B,'Input - target event report'!D:D,"Private Investment") = 0, "N/A", TODAY() - MAXIFS('Input - target event report'!E:E,'Input - target event report'!B:B,B:B,'Input - target event report'!D:D,"Private Investment"))</f>
        <v/>
      </c>
      <c r="I2118">
        <f>COUNTIFS('Input - target event report'!B:B,B2118,'Input - target event report'!D:D, "Private Investment")</f>
        <v/>
      </c>
      <c r="J2118">
        <f>INDEX('Input - companies list'!$1:$10000,MATCH(B2118,'Input - companies list'!B:B,0),MATCH("Flow",'Input - companies list'!$1:$1,0 ))</f>
        <v/>
      </c>
      <c r="K2118">
        <f>INDEX('Input - companies list'!$1:$10000,MATCH(B2118,'Input - companies list'!B:B,0),MATCH("Inter-Cluster Connectivity",'Input - companies list'!$1:$1,0 ))</f>
        <v/>
      </c>
      <c r="L2118">
        <f>IFERROR(PERCENTRANK(F:F,F2118),0)</f>
        <v/>
      </c>
      <c r="M2118">
        <f>IFERROR(1 - PERCENTRANK(G:G,G2118),0)</f>
        <v/>
      </c>
      <c r="N2118">
        <f>IFERROR(1 - PERCENTRANK(H:H,H2118),0)</f>
        <v/>
      </c>
      <c r="O2118">
        <f>IFERROR(PERCENTRANK(I:I,I2118),0)</f>
        <v/>
      </c>
      <c r="P2118">
        <f>IFERROR(1 - PERCENTRANK(J:J,J2118),0)</f>
        <v/>
      </c>
      <c r="Q2118">
        <f>IFERROR(PERCENTRANK(K:K,K2118),0)</f>
        <v/>
      </c>
      <c r="R2118">
        <f>L2118*weight1+M2118*weight2+N2118*weight3+O2118*weight4+P2118*weight5+Q2118*weight6</f>
        <v/>
      </c>
    </row>
    <row r="2119" spans="1:18">
      <c r="A2119">
        <f>RANK(R2119,R:R)</f>
        <v/>
      </c>
      <c r="B2119" t="s">
        <v>23426</v>
      </c>
      <c r="C2119">
        <f>VLOOKUP(B2119,'Input - companies list'!B:L,2,FALSE)</f>
        <v/>
      </c>
      <c r="D2119">
        <f>VLOOKUP(B2119,'Input - companies list'!B:L,11,FALSE)</f>
        <v/>
      </c>
      <c r="E2119">
        <f>VLOOKUP(B2119,'Input - companies list'!B:E,4,FALSE)</f>
        <v/>
      </c>
      <c r="F2119">
        <f>SUMIFS('Input - target event report'!H:H,'Input - target event report'!B:B,B2119,'Input - target event report'!D:D, "Private Investment")</f>
        <v/>
      </c>
      <c r="G2119">
        <f>IF(I2119&lt;2, "N/A", (MAXIFS('Input - target event report'!E:E,'Input - target event report'!B:B,B:B,'Input - target event report'!D:D,"Private Investment")-MINIFS('Input - target event report'!E:E,'Input - target event report'!B:B,B:B,'Input - target event report'!D:D,"Private Investment"))/(I2119-1))</f>
        <v/>
      </c>
      <c r="H2119">
        <f>IF(MAXIFS('Input - target event report'!E:E,'Input - target event report'!B:B,B:B,'Input - target event report'!D:D,"Private Investment") = 0, "N/A", TODAY() - MAXIFS('Input - target event report'!E:E,'Input - target event report'!B:B,B:B,'Input - target event report'!D:D,"Private Investment"))</f>
        <v/>
      </c>
      <c r="I2119">
        <f>COUNTIFS('Input - target event report'!B:B,B2119,'Input - target event report'!D:D, "Private Investment")</f>
        <v/>
      </c>
      <c r="J2119">
        <f>INDEX('Input - companies list'!$1:$10000,MATCH(B2119,'Input - companies list'!B:B,0),MATCH("Flow",'Input - companies list'!$1:$1,0 ))</f>
        <v/>
      </c>
      <c r="K2119">
        <f>INDEX('Input - companies list'!$1:$10000,MATCH(B2119,'Input - companies list'!B:B,0),MATCH("Inter-Cluster Connectivity",'Input - companies list'!$1:$1,0 ))</f>
        <v/>
      </c>
      <c r="L2119">
        <f>IFERROR(PERCENTRANK(F:F,F2119),0)</f>
        <v/>
      </c>
      <c r="M2119">
        <f>IFERROR(1 - PERCENTRANK(G:G,G2119),0)</f>
        <v/>
      </c>
      <c r="N2119">
        <f>IFERROR(1 - PERCENTRANK(H:H,H2119),0)</f>
        <v/>
      </c>
      <c r="O2119">
        <f>IFERROR(PERCENTRANK(I:I,I2119),0)</f>
        <v/>
      </c>
      <c r="P2119">
        <f>IFERROR(1 - PERCENTRANK(J:J,J2119),0)</f>
        <v/>
      </c>
      <c r="Q2119">
        <f>IFERROR(PERCENTRANK(K:K,K2119),0)</f>
        <v/>
      </c>
      <c r="R2119">
        <f>L2119*weight1+M2119*weight2+N2119*weight3+O2119*weight4+P2119*weight5+Q2119*weight6</f>
        <v/>
      </c>
    </row>
    <row r="2120" spans="1:18">
      <c r="A2120">
        <f>RANK(R2120,R:R)</f>
        <v/>
      </c>
      <c r="B2120" t="s">
        <v>23434</v>
      </c>
      <c r="C2120">
        <f>VLOOKUP(B2120,'Input - companies list'!B:L,2,FALSE)</f>
        <v/>
      </c>
      <c r="D2120">
        <f>VLOOKUP(B2120,'Input - companies list'!B:L,11,FALSE)</f>
        <v/>
      </c>
      <c r="E2120">
        <f>VLOOKUP(B2120,'Input - companies list'!B:E,4,FALSE)</f>
        <v/>
      </c>
      <c r="F2120">
        <f>SUMIFS('Input - target event report'!H:H,'Input - target event report'!B:B,B2120,'Input - target event report'!D:D, "Private Investment")</f>
        <v/>
      </c>
      <c r="G2120">
        <f>IF(I2120&lt;2, "N/A", (MAXIFS('Input - target event report'!E:E,'Input - target event report'!B:B,B:B,'Input - target event report'!D:D,"Private Investment")-MINIFS('Input - target event report'!E:E,'Input - target event report'!B:B,B:B,'Input - target event report'!D:D,"Private Investment"))/(I2120-1))</f>
        <v/>
      </c>
      <c r="H2120">
        <f>IF(MAXIFS('Input - target event report'!E:E,'Input - target event report'!B:B,B:B,'Input - target event report'!D:D,"Private Investment") = 0, "N/A", TODAY() - MAXIFS('Input - target event report'!E:E,'Input - target event report'!B:B,B:B,'Input - target event report'!D:D,"Private Investment"))</f>
        <v/>
      </c>
      <c r="I2120">
        <f>COUNTIFS('Input - target event report'!B:B,B2120,'Input - target event report'!D:D, "Private Investment")</f>
        <v/>
      </c>
      <c r="J2120">
        <f>INDEX('Input - companies list'!$1:$10000,MATCH(B2120,'Input - companies list'!B:B,0),MATCH("Flow",'Input - companies list'!$1:$1,0 ))</f>
        <v/>
      </c>
      <c r="K2120">
        <f>INDEX('Input - companies list'!$1:$10000,MATCH(B2120,'Input - companies list'!B:B,0),MATCH("Inter-Cluster Connectivity",'Input - companies list'!$1:$1,0 ))</f>
        <v/>
      </c>
      <c r="L2120">
        <f>IFERROR(PERCENTRANK(F:F,F2120),0)</f>
        <v/>
      </c>
      <c r="M2120">
        <f>IFERROR(1 - PERCENTRANK(G:G,G2120),0)</f>
        <v/>
      </c>
      <c r="N2120">
        <f>IFERROR(1 - PERCENTRANK(H:H,H2120),0)</f>
        <v/>
      </c>
      <c r="O2120">
        <f>IFERROR(PERCENTRANK(I:I,I2120),0)</f>
        <v/>
      </c>
      <c r="P2120">
        <f>IFERROR(1 - PERCENTRANK(J:J,J2120),0)</f>
        <v/>
      </c>
      <c r="Q2120">
        <f>IFERROR(PERCENTRANK(K:K,K2120),0)</f>
        <v/>
      </c>
      <c r="R2120">
        <f>L2120*weight1+M2120*weight2+N2120*weight3+O2120*weight4+P2120*weight5+Q2120*weight6</f>
        <v/>
      </c>
    </row>
    <row r="2121" spans="1:18">
      <c r="A2121">
        <f>RANK(R2121,R:R)</f>
        <v/>
      </c>
      <c r="B2121" t="s">
        <v>23446</v>
      </c>
      <c r="C2121">
        <f>VLOOKUP(B2121,'Input - companies list'!B:L,2,FALSE)</f>
        <v/>
      </c>
      <c r="D2121">
        <f>VLOOKUP(B2121,'Input - companies list'!B:L,11,FALSE)</f>
        <v/>
      </c>
      <c r="E2121">
        <f>VLOOKUP(B2121,'Input - companies list'!B:E,4,FALSE)</f>
        <v/>
      </c>
      <c r="F2121">
        <f>SUMIFS('Input - target event report'!H:H,'Input - target event report'!B:B,B2121,'Input - target event report'!D:D, "Private Investment")</f>
        <v/>
      </c>
      <c r="G2121">
        <f>IF(I2121&lt;2, "N/A", (MAXIFS('Input - target event report'!E:E,'Input - target event report'!B:B,B:B,'Input - target event report'!D:D,"Private Investment")-MINIFS('Input - target event report'!E:E,'Input - target event report'!B:B,B:B,'Input - target event report'!D:D,"Private Investment"))/(I2121-1))</f>
        <v/>
      </c>
      <c r="H2121">
        <f>IF(MAXIFS('Input - target event report'!E:E,'Input - target event report'!B:B,B:B,'Input - target event report'!D:D,"Private Investment") = 0, "N/A", TODAY() - MAXIFS('Input - target event report'!E:E,'Input - target event report'!B:B,B:B,'Input - target event report'!D:D,"Private Investment"))</f>
        <v/>
      </c>
      <c r="I2121">
        <f>COUNTIFS('Input - target event report'!B:B,B2121,'Input - target event report'!D:D, "Private Investment")</f>
        <v/>
      </c>
      <c r="J2121">
        <f>INDEX('Input - companies list'!$1:$10000,MATCH(B2121,'Input - companies list'!B:B,0),MATCH("Flow",'Input - companies list'!$1:$1,0 ))</f>
        <v/>
      </c>
      <c r="K2121">
        <f>INDEX('Input - companies list'!$1:$10000,MATCH(B2121,'Input - companies list'!B:B,0),MATCH("Inter-Cluster Connectivity",'Input - companies list'!$1:$1,0 ))</f>
        <v/>
      </c>
      <c r="L2121">
        <f>IFERROR(PERCENTRANK(F:F,F2121),0)</f>
        <v/>
      </c>
      <c r="M2121">
        <f>IFERROR(1 - PERCENTRANK(G:G,G2121),0)</f>
        <v/>
      </c>
      <c r="N2121">
        <f>IFERROR(1 - PERCENTRANK(H:H,H2121),0)</f>
        <v/>
      </c>
      <c r="O2121">
        <f>IFERROR(PERCENTRANK(I:I,I2121),0)</f>
        <v/>
      </c>
      <c r="P2121">
        <f>IFERROR(1 - PERCENTRANK(J:J,J2121),0)</f>
        <v/>
      </c>
      <c r="Q2121">
        <f>IFERROR(PERCENTRANK(K:K,K2121),0)</f>
        <v/>
      </c>
      <c r="R2121">
        <f>L2121*weight1+M2121*weight2+N2121*weight3+O2121*weight4+P2121*weight5+Q2121*weight6</f>
        <v/>
      </c>
    </row>
    <row r="2122" spans="1:18">
      <c r="A2122">
        <f>RANK(R2122,R:R)</f>
        <v/>
      </c>
      <c r="B2122" t="s">
        <v>23456</v>
      </c>
      <c r="C2122">
        <f>VLOOKUP(B2122,'Input - companies list'!B:L,2,FALSE)</f>
        <v/>
      </c>
      <c r="D2122">
        <f>VLOOKUP(B2122,'Input - companies list'!B:L,11,FALSE)</f>
        <v/>
      </c>
      <c r="E2122">
        <f>VLOOKUP(B2122,'Input - companies list'!B:E,4,FALSE)</f>
        <v/>
      </c>
      <c r="F2122">
        <f>SUMIFS('Input - target event report'!H:H,'Input - target event report'!B:B,B2122,'Input - target event report'!D:D, "Private Investment")</f>
        <v/>
      </c>
      <c r="G2122">
        <f>IF(I2122&lt;2, "N/A", (MAXIFS('Input - target event report'!E:E,'Input - target event report'!B:B,B:B,'Input - target event report'!D:D,"Private Investment")-MINIFS('Input - target event report'!E:E,'Input - target event report'!B:B,B:B,'Input - target event report'!D:D,"Private Investment"))/(I2122-1))</f>
        <v/>
      </c>
      <c r="H2122">
        <f>IF(MAXIFS('Input - target event report'!E:E,'Input - target event report'!B:B,B:B,'Input - target event report'!D:D,"Private Investment") = 0, "N/A", TODAY() - MAXIFS('Input - target event report'!E:E,'Input - target event report'!B:B,B:B,'Input - target event report'!D:D,"Private Investment"))</f>
        <v/>
      </c>
      <c r="I2122">
        <f>COUNTIFS('Input - target event report'!B:B,B2122,'Input - target event report'!D:D, "Private Investment")</f>
        <v/>
      </c>
      <c r="J2122">
        <f>INDEX('Input - companies list'!$1:$10000,MATCH(B2122,'Input - companies list'!B:B,0),MATCH("Flow",'Input - companies list'!$1:$1,0 ))</f>
        <v/>
      </c>
      <c r="K2122">
        <f>INDEX('Input - companies list'!$1:$10000,MATCH(B2122,'Input - companies list'!B:B,0),MATCH("Inter-Cluster Connectivity",'Input - companies list'!$1:$1,0 ))</f>
        <v/>
      </c>
      <c r="L2122">
        <f>IFERROR(PERCENTRANK(F:F,F2122),0)</f>
        <v/>
      </c>
      <c r="M2122">
        <f>IFERROR(1 - PERCENTRANK(G:G,G2122),0)</f>
        <v/>
      </c>
      <c r="N2122">
        <f>IFERROR(1 - PERCENTRANK(H:H,H2122),0)</f>
        <v/>
      </c>
      <c r="O2122">
        <f>IFERROR(PERCENTRANK(I:I,I2122),0)</f>
        <v/>
      </c>
      <c r="P2122">
        <f>IFERROR(1 - PERCENTRANK(J:J,J2122),0)</f>
        <v/>
      </c>
      <c r="Q2122">
        <f>IFERROR(PERCENTRANK(K:K,K2122),0)</f>
        <v/>
      </c>
      <c r="R2122">
        <f>L2122*weight1+M2122*weight2+N2122*weight3+O2122*weight4+P2122*weight5+Q2122*weight6</f>
        <v/>
      </c>
    </row>
    <row r="2123" spans="1:18">
      <c r="A2123">
        <f>RANK(R2123,R:R)</f>
        <v/>
      </c>
      <c r="B2123" t="s">
        <v>23464</v>
      </c>
      <c r="C2123">
        <f>VLOOKUP(B2123,'Input - companies list'!B:L,2,FALSE)</f>
        <v/>
      </c>
      <c r="D2123">
        <f>VLOOKUP(B2123,'Input - companies list'!B:L,11,FALSE)</f>
        <v/>
      </c>
      <c r="E2123">
        <f>VLOOKUP(B2123,'Input - companies list'!B:E,4,FALSE)</f>
        <v/>
      </c>
      <c r="F2123">
        <f>SUMIFS('Input - target event report'!H:H,'Input - target event report'!B:B,B2123,'Input - target event report'!D:D, "Private Investment")</f>
        <v/>
      </c>
      <c r="G2123">
        <f>IF(I2123&lt;2, "N/A", (MAXIFS('Input - target event report'!E:E,'Input - target event report'!B:B,B:B,'Input - target event report'!D:D,"Private Investment")-MINIFS('Input - target event report'!E:E,'Input - target event report'!B:B,B:B,'Input - target event report'!D:D,"Private Investment"))/(I2123-1))</f>
        <v/>
      </c>
      <c r="H2123">
        <f>IF(MAXIFS('Input - target event report'!E:E,'Input - target event report'!B:B,B:B,'Input - target event report'!D:D,"Private Investment") = 0, "N/A", TODAY() - MAXIFS('Input - target event report'!E:E,'Input - target event report'!B:B,B:B,'Input - target event report'!D:D,"Private Investment"))</f>
        <v/>
      </c>
      <c r="I2123">
        <f>COUNTIFS('Input - target event report'!B:B,B2123,'Input - target event report'!D:D, "Private Investment")</f>
        <v/>
      </c>
      <c r="J2123">
        <f>INDEX('Input - companies list'!$1:$10000,MATCH(B2123,'Input - companies list'!B:B,0),MATCH("Flow",'Input - companies list'!$1:$1,0 ))</f>
        <v/>
      </c>
      <c r="K2123">
        <f>INDEX('Input - companies list'!$1:$10000,MATCH(B2123,'Input - companies list'!B:B,0),MATCH("Inter-Cluster Connectivity",'Input - companies list'!$1:$1,0 ))</f>
        <v/>
      </c>
      <c r="L2123">
        <f>IFERROR(PERCENTRANK(F:F,F2123),0)</f>
        <v/>
      </c>
      <c r="M2123">
        <f>IFERROR(1 - PERCENTRANK(G:G,G2123),0)</f>
        <v/>
      </c>
      <c r="N2123">
        <f>IFERROR(1 - PERCENTRANK(H:H,H2123),0)</f>
        <v/>
      </c>
      <c r="O2123">
        <f>IFERROR(PERCENTRANK(I:I,I2123),0)</f>
        <v/>
      </c>
      <c r="P2123">
        <f>IFERROR(1 - PERCENTRANK(J:J,J2123),0)</f>
        <v/>
      </c>
      <c r="Q2123">
        <f>IFERROR(PERCENTRANK(K:K,K2123),0)</f>
        <v/>
      </c>
      <c r="R2123">
        <f>L2123*weight1+M2123*weight2+N2123*weight3+O2123*weight4+P2123*weight5+Q2123*weight6</f>
        <v/>
      </c>
    </row>
    <row r="2124" spans="1:18">
      <c r="A2124">
        <f>RANK(R2124,R:R)</f>
        <v/>
      </c>
      <c r="B2124" t="s">
        <v>23474</v>
      </c>
      <c r="C2124">
        <f>VLOOKUP(B2124,'Input - companies list'!B:L,2,FALSE)</f>
        <v/>
      </c>
      <c r="D2124">
        <f>VLOOKUP(B2124,'Input - companies list'!B:L,11,FALSE)</f>
        <v/>
      </c>
      <c r="E2124">
        <f>VLOOKUP(B2124,'Input - companies list'!B:E,4,FALSE)</f>
        <v/>
      </c>
      <c r="F2124">
        <f>SUMIFS('Input - target event report'!H:H,'Input - target event report'!B:B,B2124,'Input - target event report'!D:D, "Private Investment")</f>
        <v/>
      </c>
      <c r="G2124">
        <f>IF(I2124&lt;2, "N/A", (MAXIFS('Input - target event report'!E:E,'Input - target event report'!B:B,B:B,'Input - target event report'!D:D,"Private Investment")-MINIFS('Input - target event report'!E:E,'Input - target event report'!B:B,B:B,'Input - target event report'!D:D,"Private Investment"))/(I2124-1))</f>
        <v/>
      </c>
      <c r="H2124">
        <f>IF(MAXIFS('Input - target event report'!E:E,'Input - target event report'!B:B,B:B,'Input - target event report'!D:D,"Private Investment") = 0, "N/A", TODAY() - MAXIFS('Input - target event report'!E:E,'Input - target event report'!B:B,B:B,'Input - target event report'!D:D,"Private Investment"))</f>
        <v/>
      </c>
      <c r="I2124">
        <f>COUNTIFS('Input - target event report'!B:B,B2124,'Input - target event report'!D:D, "Private Investment")</f>
        <v/>
      </c>
      <c r="J2124">
        <f>INDEX('Input - companies list'!$1:$10000,MATCH(B2124,'Input - companies list'!B:B,0),MATCH("Flow",'Input - companies list'!$1:$1,0 ))</f>
        <v/>
      </c>
      <c r="K2124">
        <f>INDEX('Input - companies list'!$1:$10000,MATCH(B2124,'Input - companies list'!B:B,0),MATCH("Inter-Cluster Connectivity",'Input - companies list'!$1:$1,0 ))</f>
        <v/>
      </c>
      <c r="L2124">
        <f>IFERROR(PERCENTRANK(F:F,F2124),0)</f>
        <v/>
      </c>
      <c r="M2124">
        <f>IFERROR(1 - PERCENTRANK(G:G,G2124),0)</f>
        <v/>
      </c>
      <c r="N2124">
        <f>IFERROR(1 - PERCENTRANK(H:H,H2124),0)</f>
        <v/>
      </c>
      <c r="O2124">
        <f>IFERROR(PERCENTRANK(I:I,I2124),0)</f>
        <v/>
      </c>
      <c r="P2124">
        <f>IFERROR(1 - PERCENTRANK(J:J,J2124),0)</f>
        <v/>
      </c>
      <c r="Q2124">
        <f>IFERROR(PERCENTRANK(K:K,K2124),0)</f>
        <v/>
      </c>
      <c r="R2124">
        <f>L2124*weight1+M2124*weight2+N2124*weight3+O2124*weight4+P2124*weight5+Q2124*weight6</f>
        <v/>
      </c>
    </row>
    <row r="2125" spans="1:18">
      <c r="A2125">
        <f>RANK(R2125,R:R)</f>
        <v/>
      </c>
      <c r="B2125" t="s">
        <v>23483</v>
      </c>
      <c r="C2125">
        <f>VLOOKUP(B2125,'Input - companies list'!B:L,2,FALSE)</f>
        <v/>
      </c>
      <c r="D2125">
        <f>VLOOKUP(B2125,'Input - companies list'!B:L,11,FALSE)</f>
        <v/>
      </c>
      <c r="E2125">
        <f>VLOOKUP(B2125,'Input - companies list'!B:E,4,FALSE)</f>
        <v/>
      </c>
      <c r="F2125">
        <f>SUMIFS('Input - target event report'!H:H,'Input - target event report'!B:B,B2125,'Input - target event report'!D:D, "Private Investment")</f>
        <v/>
      </c>
      <c r="G2125">
        <f>IF(I2125&lt;2, "N/A", (MAXIFS('Input - target event report'!E:E,'Input - target event report'!B:B,B:B,'Input - target event report'!D:D,"Private Investment")-MINIFS('Input - target event report'!E:E,'Input - target event report'!B:B,B:B,'Input - target event report'!D:D,"Private Investment"))/(I2125-1))</f>
        <v/>
      </c>
      <c r="H2125">
        <f>IF(MAXIFS('Input - target event report'!E:E,'Input - target event report'!B:B,B:B,'Input - target event report'!D:D,"Private Investment") = 0, "N/A", TODAY() - MAXIFS('Input - target event report'!E:E,'Input - target event report'!B:B,B:B,'Input - target event report'!D:D,"Private Investment"))</f>
        <v/>
      </c>
      <c r="I2125">
        <f>COUNTIFS('Input - target event report'!B:B,B2125,'Input - target event report'!D:D, "Private Investment")</f>
        <v/>
      </c>
      <c r="J2125">
        <f>INDEX('Input - companies list'!$1:$10000,MATCH(B2125,'Input - companies list'!B:B,0),MATCH("Flow",'Input - companies list'!$1:$1,0 ))</f>
        <v/>
      </c>
      <c r="K2125">
        <f>INDEX('Input - companies list'!$1:$10000,MATCH(B2125,'Input - companies list'!B:B,0),MATCH("Inter-Cluster Connectivity",'Input - companies list'!$1:$1,0 ))</f>
        <v/>
      </c>
      <c r="L2125">
        <f>IFERROR(PERCENTRANK(F:F,F2125),0)</f>
        <v/>
      </c>
      <c r="M2125">
        <f>IFERROR(1 - PERCENTRANK(G:G,G2125),0)</f>
        <v/>
      </c>
      <c r="N2125">
        <f>IFERROR(1 - PERCENTRANK(H:H,H2125),0)</f>
        <v/>
      </c>
      <c r="O2125">
        <f>IFERROR(PERCENTRANK(I:I,I2125),0)</f>
        <v/>
      </c>
      <c r="P2125">
        <f>IFERROR(1 - PERCENTRANK(J:J,J2125),0)</f>
        <v/>
      </c>
      <c r="Q2125">
        <f>IFERROR(PERCENTRANK(K:K,K2125),0)</f>
        <v/>
      </c>
      <c r="R2125">
        <f>L2125*weight1+M2125*weight2+N2125*weight3+O2125*weight4+P2125*weight5+Q2125*weight6</f>
        <v/>
      </c>
    </row>
    <row r="2126" spans="1:18">
      <c r="A2126">
        <f>RANK(R2126,R:R)</f>
        <v/>
      </c>
      <c r="B2126" t="s">
        <v>23494</v>
      </c>
      <c r="C2126">
        <f>VLOOKUP(B2126,'Input - companies list'!B:L,2,FALSE)</f>
        <v/>
      </c>
      <c r="D2126">
        <f>VLOOKUP(B2126,'Input - companies list'!B:L,11,FALSE)</f>
        <v/>
      </c>
      <c r="E2126">
        <f>VLOOKUP(B2126,'Input - companies list'!B:E,4,FALSE)</f>
        <v/>
      </c>
      <c r="F2126">
        <f>SUMIFS('Input - target event report'!H:H,'Input - target event report'!B:B,B2126,'Input - target event report'!D:D, "Private Investment")</f>
        <v/>
      </c>
      <c r="G2126">
        <f>IF(I2126&lt;2, "N/A", (MAXIFS('Input - target event report'!E:E,'Input - target event report'!B:B,B:B,'Input - target event report'!D:D,"Private Investment")-MINIFS('Input - target event report'!E:E,'Input - target event report'!B:B,B:B,'Input - target event report'!D:D,"Private Investment"))/(I2126-1))</f>
        <v/>
      </c>
      <c r="H2126">
        <f>IF(MAXIFS('Input - target event report'!E:E,'Input - target event report'!B:B,B:B,'Input - target event report'!D:D,"Private Investment") = 0, "N/A", TODAY() - MAXIFS('Input - target event report'!E:E,'Input - target event report'!B:B,B:B,'Input - target event report'!D:D,"Private Investment"))</f>
        <v/>
      </c>
      <c r="I2126">
        <f>COUNTIFS('Input - target event report'!B:B,B2126,'Input - target event report'!D:D, "Private Investment")</f>
        <v/>
      </c>
      <c r="J2126">
        <f>INDEX('Input - companies list'!$1:$10000,MATCH(B2126,'Input - companies list'!B:B,0),MATCH("Flow",'Input - companies list'!$1:$1,0 ))</f>
        <v/>
      </c>
      <c r="K2126">
        <f>INDEX('Input - companies list'!$1:$10000,MATCH(B2126,'Input - companies list'!B:B,0),MATCH("Inter-Cluster Connectivity",'Input - companies list'!$1:$1,0 ))</f>
        <v/>
      </c>
      <c r="L2126">
        <f>IFERROR(PERCENTRANK(F:F,F2126),0)</f>
        <v/>
      </c>
      <c r="M2126">
        <f>IFERROR(1 - PERCENTRANK(G:G,G2126),0)</f>
        <v/>
      </c>
      <c r="N2126">
        <f>IFERROR(1 - PERCENTRANK(H:H,H2126),0)</f>
        <v/>
      </c>
      <c r="O2126">
        <f>IFERROR(PERCENTRANK(I:I,I2126),0)</f>
        <v/>
      </c>
      <c r="P2126">
        <f>IFERROR(1 - PERCENTRANK(J:J,J2126),0)</f>
        <v/>
      </c>
      <c r="Q2126">
        <f>IFERROR(PERCENTRANK(K:K,K2126),0)</f>
        <v/>
      </c>
      <c r="R2126">
        <f>L2126*weight1+M2126*weight2+N2126*weight3+O2126*weight4+P2126*weight5+Q2126*weight6</f>
        <v/>
      </c>
    </row>
    <row r="2127" spans="1:18">
      <c r="A2127">
        <f>RANK(R2127,R:R)</f>
        <v/>
      </c>
      <c r="B2127" t="s">
        <v>23505</v>
      </c>
      <c r="C2127">
        <f>VLOOKUP(B2127,'Input - companies list'!B:L,2,FALSE)</f>
        <v/>
      </c>
      <c r="D2127">
        <f>VLOOKUP(B2127,'Input - companies list'!B:L,11,FALSE)</f>
        <v/>
      </c>
      <c r="E2127">
        <f>VLOOKUP(B2127,'Input - companies list'!B:E,4,FALSE)</f>
        <v/>
      </c>
      <c r="F2127">
        <f>SUMIFS('Input - target event report'!H:H,'Input - target event report'!B:B,B2127,'Input - target event report'!D:D, "Private Investment")</f>
        <v/>
      </c>
      <c r="G2127">
        <f>IF(I2127&lt;2, "N/A", (MAXIFS('Input - target event report'!E:E,'Input - target event report'!B:B,B:B,'Input - target event report'!D:D,"Private Investment")-MINIFS('Input - target event report'!E:E,'Input - target event report'!B:B,B:B,'Input - target event report'!D:D,"Private Investment"))/(I2127-1))</f>
        <v/>
      </c>
      <c r="H2127">
        <f>IF(MAXIFS('Input - target event report'!E:E,'Input - target event report'!B:B,B:B,'Input - target event report'!D:D,"Private Investment") = 0, "N/A", TODAY() - MAXIFS('Input - target event report'!E:E,'Input - target event report'!B:B,B:B,'Input - target event report'!D:D,"Private Investment"))</f>
        <v/>
      </c>
      <c r="I2127">
        <f>COUNTIFS('Input - target event report'!B:B,B2127,'Input - target event report'!D:D, "Private Investment")</f>
        <v/>
      </c>
      <c r="J2127">
        <f>INDEX('Input - companies list'!$1:$10000,MATCH(B2127,'Input - companies list'!B:B,0),MATCH("Flow",'Input - companies list'!$1:$1,0 ))</f>
        <v/>
      </c>
      <c r="K2127">
        <f>INDEX('Input - companies list'!$1:$10000,MATCH(B2127,'Input - companies list'!B:B,0),MATCH("Inter-Cluster Connectivity",'Input - companies list'!$1:$1,0 ))</f>
        <v/>
      </c>
      <c r="L2127">
        <f>IFERROR(PERCENTRANK(F:F,F2127),0)</f>
        <v/>
      </c>
      <c r="M2127">
        <f>IFERROR(1 - PERCENTRANK(G:G,G2127),0)</f>
        <v/>
      </c>
      <c r="N2127">
        <f>IFERROR(1 - PERCENTRANK(H:H,H2127),0)</f>
        <v/>
      </c>
      <c r="O2127">
        <f>IFERROR(PERCENTRANK(I:I,I2127),0)</f>
        <v/>
      </c>
      <c r="P2127">
        <f>IFERROR(1 - PERCENTRANK(J:J,J2127),0)</f>
        <v/>
      </c>
      <c r="Q2127">
        <f>IFERROR(PERCENTRANK(K:K,K2127),0)</f>
        <v/>
      </c>
      <c r="R2127">
        <f>L2127*weight1+M2127*weight2+N2127*weight3+O2127*weight4+P2127*weight5+Q2127*weight6</f>
        <v/>
      </c>
    </row>
    <row r="2128" spans="1:18">
      <c r="A2128">
        <f>RANK(R2128,R:R)</f>
        <v/>
      </c>
      <c r="B2128" t="s">
        <v>23516</v>
      </c>
      <c r="C2128">
        <f>VLOOKUP(B2128,'Input - companies list'!B:L,2,FALSE)</f>
        <v/>
      </c>
      <c r="D2128">
        <f>VLOOKUP(B2128,'Input - companies list'!B:L,11,FALSE)</f>
        <v/>
      </c>
      <c r="E2128">
        <f>VLOOKUP(B2128,'Input - companies list'!B:E,4,FALSE)</f>
        <v/>
      </c>
      <c r="F2128">
        <f>SUMIFS('Input - target event report'!H:H,'Input - target event report'!B:B,B2128,'Input - target event report'!D:D, "Private Investment")</f>
        <v/>
      </c>
      <c r="G2128">
        <f>IF(I2128&lt;2, "N/A", (MAXIFS('Input - target event report'!E:E,'Input - target event report'!B:B,B:B,'Input - target event report'!D:D,"Private Investment")-MINIFS('Input - target event report'!E:E,'Input - target event report'!B:B,B:B,'Input - target event report'!D:D,"Private Investment"))/(I2128-1))</f>
        <v/>
      </c>
      <c r="H2128">
        <f>IF(MAXIFS('Input - target event report'!E:E,'Input - target event report'!B:B,B:B,'Input - target event report'!D:D,"Private Investment") = 0, "N/A", TODAY() - MAXIFS('Input - target event report'!E:E,'Input - target event report'!B:B,B:B,'Input - target event report'!D:D,"Private Investment"))</f>
        <v/>
      </c>
      <c r="I2128">
        <f>COUNTIFS('Input - target event report'!B:B,B2128,'Input - target event report'!D:D, "Private Investment")</f>
        <v/>
      </c>
      <c r="J2128">
        <f>INDEX('Input - companies list'!$1:$10000,MATCH(B2128,'Input - companies list'!B:B,0),MATCH("Flow",'Input - companies list'!$1:$1,0 ))</f>
        <v/>
      </c>
      <c r="K2128">
        <f>INDEX('Input - companies list'!$1:$10000,MATCH(B2128,'Input - companies list'!B:B,0),MATCH("Inter-Cluster Connectivity",'Input - companies list'!$1:$1,0 ))</f>
        <v/>
      </c>
      <c r="L2128">
        <f>IFERROR(PERCENTRANK(F:F,F2128),0)</f>
        <v/>
      </c>
      <c r="M2128">
        <f>IFERROR(1 - PERCENTRANK(G:G,G2128),0)</f>
        <v/>
      </c>
      <c r="N2128">
        <f>IFERROR(1 - PERCENTRANK(H:H,H2128),0)</f>
        <v/>
      </c>
      <c r="O2128">
        <f>IFERROR(PERCENTRANK(I:I,I2128),0)</f>
        <v/>
      </c>
      <c r="P2128">
        <f>IFERROR(1 - PERCENTRANK(J:J,J2128),0)</f>
        <v/>
      </c>
      <c r="Q2128">
        <f>IFERROR(PERCENTRANK(K:K,K2128),0)</f>
        <v/>
      </c>
      <c r="R2128">
        <f>L2128*weight1+M2128*weight2+N2128*weight3+O2128*weight4+P2128*weight5+Q2128*weight6</f>
        <v/>
      </c>
    </row>
    <row r="2129" spans="1:18">
      <c r="A2129">
        <f>RANK(R2129,R:R)</f>
        <v/>
      </c>
      <c r="B2129" t="s">
        <v>23527</v>
      </c>
      <c r="C2129">
        <f>VLOOKUP(B2129,'Input - companies list'!B:L,2,FALSE)</f>
        <v/>
      </c>
      <c r="D2129">
        <f>VLOOKUP(B2129,'Input - companies list'!B:L,11,FALSE)</f>
        <v/>
      </c>
      <c r="E2129">
        <f>VLOOKUP(B2129,'Input - companies list'!B:E,4,FALSE)</f>
        <v/>
      </c>
      <c r="F2129">
        <f>SUMIFS('Input - target event report'!H:H,'Input - target event report'!B:B,B2129,'Input - target event report'!D:D, "Private Investment")</f>
        <v/>
      </c>
      <c r="G2129">
        <f>IF(I2129&lt;2, "N/A", (MAXIFS('Input - target event report'!E:E,'Input - target event report'!B:B,B:B,'Input - target event report'!D:D,"Private Investment")-MINIFS('Input - target event report'!E:E,'Input - target event report'!B:B,B:B,'Input - target event report'!D:D,"Private Investment"))/(I2129-1))</f>
        <v/>
      </c>
      <c r="H2129">
        <f>IF(MAXIFS('Input - target event report'!E:E,'Input - target event report'!B:B,B:B,'Input - target event report'!D:D,"Private Investment") = 0, "N/A", TODAY() - MAXIFS('Input - target event report'!E:E,'Input - target event report'!B:B,B:B,'Input - target event report'!D:D,"Private Investment"))</f>
        <v/>
      </c>
      <c r="I2129">
        <f>COUNTIFS('Input - target event report'!B:B,B2129,'Input - target event report'!D:D, "Private Investment")</f>
        <v/>
      </c>
      <c r="J2129">
        <f>INDEX('Input - companies list'!$1:$10000,MATCH(B2129,'Input - companies list'!B:B,0),MATCH("Flow",'Input - companies list'!$1:$1,0 ))</f>
        <v/>
      </c>
      <c r="K2129">
        <f>INDEX('Input - companies list'!$1:$10000,MATCH(B2129,'Input - companies list'!B:B,0),MATCH("Inter-Cluster Connectivity",'Input - companies list'!$1:$1,0 ))</f>
        <v/>
      </c>
      <c r="L2129">
        <f>IFERROR(PERCENTRANK(F:F,F2129),0)</f>
        <v/>
      </c>
      <c r="M2129">
        <f>IFERROR(1 - PERCENTRANK(G:G,G2129),0)</f>
        <v/>
      </c>
      <c r="N2129">
        <f>IFERROR(1 - PERCENTRANK(H:H,H2129),0)</f>
        <v/>
      </c>
      <c r="O2129">
        <f>IFERROR(PERCENTRANK(I:I,I2129),0)</f>
        <v/>
      </c>
      <c r="P2129">
        <f>IFERROR(1 - PERCENTRANK(J:J,J2129),0)</f>
        <v/>
      </c>
      <c r="Q2129">
        <f>IFERROR(PERCENTRANK(K:K,K2129),0)</f>
        <v/>
      </c>
      <c r="R2129">
        <f>L2129*weight1+M2129*weight2+N2129*weight3+O2129*weight4+P2129*weight5+Q2129*weight6</f>
        <v/>
      </c>
    </row>
    <row r="2130" spans="1:18">
      <c r="A2130">
        <f>RANK(R2130,R:R)</f>
        <v/>
      </c>
      <c r="B2130" t="s">
        <v>23537</v>
      </c>
      <c r="C2130">
        <f>VLOOKUP(B2130,'Input - companies list'!B:L,2,FALSE)</f>
        <v/>
      </c>
      <c r="D2130">
        <f>VLOOKUP(B2130,'Input - companies list'!B:L,11,FALSE)</f>
        <v/>
      </c>
      <c r="E2130">
        <f>VLOOKUP(B2130,'Input - companies list'!B:E,4,FALSE)</f>
        <v/>
      </c>
      <c r="F2130">
        <f>SUMIFS('Input - target event report'!H:H,'Input - target event report'!B:B,B2130,'Input - target event report'!D:D, "Private Investment")</f>
        <v/>
      </c>
      <c r="G2130">
        <f>IF(I2130&lt;2, "N/A", (MAXIFS('Input - target event report'!E:E,'Input - target event report'!B:B,B:B,'Input - target event report'!D:D,"Private Investment")-MINIFS('Input - target event report'!E:E,'Input - target event report'!B:B,B:B,'Input - target event report'!D:D,"Private Investment"))/(I2130-1))</f>
        <v/>
      </c>
      <c r="H2130">
        <f>IF(MAXIFS('Input - target event report'!E:E,'Input - target event report'!B:B,B:B,'Input - target event report'!D:D,"Private Investment") = 0, "N/A", TODAY() - MAXIFS('Input - target event report'!E:E,'Input - target event report'!B:B,B:B,'Input - target event report'!D:D,"Private Investment"))</f>
        <v/>
      </c>
      <c r="I2130">
        <f>COUNTIFS('Input - target event report'!B:B,B2130,'Input - target event report'!D:D, "Private Investment")</f>
        <v/>
      </c>
      <c r="J2130">
        <f>INDEX('Input - companies list'!$1:$10000,MATCH(B2130,'Input - companies list'!B:B,0),MATCH("Flow",'Input - companies list'!$1:$1,0 ))</f>
        <v/>
      </c>
      <c r="K2130">
        <f>INDEX('Input - companies list'!$1:$10000,MATCH(B2130,'Input - companies list'!B:B,0),MATCH("Inter-Cluster Connectivity",'Input - companies list'!$1:$1,0 ))</f>
        <v/>
      </c>
      <c r="L2130">
        <f>IFERROR(PERCENTRANK(F:F,F2130),0)</f>
        <v/>
      </c>
      <c r="M2130">
        <f>IFERROR(1 - PERCENTRANK(G:G,G2130),0)</f>
        <v/>
      </c>
      <c r="N2130">
        <f>IFERROR(1 - PERCENTRANK(H:H,H2130),0)</f>
        <v/>
      </c>
      <c r="O2130">
        <f>IFERROR(PERCENTRANK(I:I,I2130),0)</f>
        <v/>
      </c>
      <c r="P2130">
        <f>IFERROR(1 - PERCENTRANK(J:J,J2130),0)</f>
        <v/>
      </c>
      <c r="Q2130">
        <f>IFERROR(PERCENTRANK(K:K,K2130),0)</f>
        <v/>
      </c>
      <c r="R2130">
        <f>L2130*weight1+M2130*weight2+N2130*weight3+O2130*weight4+P2130*weight5+Q2130*weight6</f>
        <v/>
      </c>
    </row>
    <row r="2131" spans="1:18">
      <c r="A2131">
        <f>RANK(R2131,R:R)</f>
        <v/>
      </c>
      <c r="B2131" t="s">
        <v>23547</v>
      </c>
      <c r="C2131">
        <f>VLOOKUP(B2131,'Input - companies list'!B:L,2,FALSE)</f>
        <v/>
      </c>
      <c r="D2131">
        <f>VLOOKUP(B2131,'Input - companies list'!B:L,11,FALSE)</f>
        <v/>
      </c>
      <c r="E2131">
        <f>VLOOKUP(B2131,'Input - companies list'!B:E,4,FALSE)</f>
        <v/>
      </c>
      <c r="F2131">
        <f>SUMIFS('Input - target event report'!H:H,'Input - target event report'!B:B,B2131,'Input - target event report'!D:D, "Private Investment")</f>
        <v/>
      </c>
      <c r="G2131">
        <f>IF(I2131&lt;2, "N/A", (MAXIFS('Input - target event report'!E:E,'Input - target event report'!B:B,B:B,'Input - target event report'!D:D,"Private Investment")-MINIFS('Input - target event report'!E:E,'Input - target event report'!B:B,B:B,'Input - target event report'!D:D,"Private Investment"))/(I2131-1))</f>
        <v/>
      </c>
      <c r="H2131">
        <f>IF(MAXIFS('Input - target event report'!E:E,'Input - target event report'!B:B,B:B,'Input - target event report'!D:D,"Private Investment") = 0, "N/A", TODAY() - MAXIFS('Input - target event report'!E:E,'Input - target event report'!B:B,B:B,'Input - target event report'!D:D,"Private Investment"))</f>
        <v/>
      </c>
      <c r="I2131">
        <f>COUNTIFS('Input - target event report'!B:B,B2131,'Input - target event report'!D:D, "Private Investment")</f>
        <v/>
      </c>
      <c r="J2131">
        <f>INDEX('Input - companies list'!$1:$10000,MATCH(B2131,'Input - companies list'!B:B,0),MATCH("Flow",'Input - companies list'!$1:$1,0 ))</f>
        <v/>
      </c>
      <c r="K2131">
        <f>INDEX('Input - companies list'!$1:$10000,MATCH(B2131,'Input - companies list'!B:B,0),MATCH("Inter-Cluster Connectivity",'Input - companies list'!$1:$1,0 ))</f>
        <v/>
      </c>
      <c r="L2131">
        <f>IFERROR(PERCENTRANK(F:F,F2131),0)</f>
        <v/>
      </c>
      <c r="M2131">
        <f>IFERROR(1 - PERCENTRANK(G:G,G2131),0)</f>
        <v/>
      </c>
      <c r="N2131">
        <f>IFERROR(1 - PERCENTRANK(H:H,H2131),0)</f>
        <v/>
      </c>
      <c r="O2131">
        <f>IFERROR(PERCENTRANK(I:I,I2131),0)</f>
        <v/>
      </c>
      <c r="P2131">
        <f>IFERROR(1 - PERCENTRANK(J:J,J2131),0)</f>
        <v/>
      </c>
      <c r="Q2131">
        <f>IFERROR(PERCENTRANK(K:K,K2131),0)</f>
        <v/>
      </c>
      <c r="R2131">
        <f>L2131*weight1+M2131*weight2+N2131*weight3+O2131*weight4+P2131*weight5+Q2131*weight6</f>
        <v/>
      </c>
    </row>
    <row r="2132" spans="1:18">
      <c r="A2132">
        <f>RANK(R2132,R:R)</f>
        <v/>
      </c>
      <c r="B2132" t="s">
        <v>23555</v>
      </c>
      <c r="C2132">
        <f>VLOOKUP(B2132,'Input - companies list'!B:L,2,FALSE)</f>
        <v/>
      </c>
      <c r="D2132">
        <f>VLOOKUP(B2132,'Input - companies list'!B:L,11,FALSE)</f>
        <v/>
      </c>
      <c r="E2132">
        <f>VLOOKUP(B2132,'Input - companies list'!B:E,4,FALSE)</f>
        <v/>
      </c>
      <c r="F2132">
        <f>SUMIFS('Input - target event report'!H:H,'Input - target event report'!B:B,B2132,'Input - target event report'!D:D, "Private Investment")</f>
        <v/>
      </c>
      <c r="G2132">
        <f>IF(I2132&lt;2, "N/A", (MAXIFS('Input - target event report'!E:E,'Input - target event report'!B:B,B:B,'Input - target event report'!D:D,"Private Investment")-MINIFS('Input - target event report'!E:E,'Input - target event report'!B:B,B:B,'Input - target event report'!D:D,"Private Investment"))/(I2132-1))</f>
        <v/>
      </c>
      <c r="H2132">
        <f>IF(MAXIFS('Input - target event report'!E:E,'Input - target event report'!B:B,B:B,'Input - target event report'!D:D,"Private Investment") = 0, "N/A", TODAY() - MAXIFS('Input - target event report'!E:E,'Input - target event report'!B:B,B:B,'Input - target event report'!D:D,"Private Investment"))</f>
        <v/>
      </c>
      <c r="I2132">
        <f>COUNTIFS('Input - target event report'!B:B,B2132,'Input - target event report'!D:D, "Private Investment")</f>
        <v/>
      </c>
      <c r="J2132">
        <f>INDEX('Input - companies list'!$1:$10000,MATCH(B2132,'Input - companies list'!B:B,0),MATCH("Flow",'Input - companies list'!$1:$1,0 ))</f>
        <v/>
      </c>
      <c r="K2132">
        <f>INDEX('Input - companies list'!$1:$10000,MATCH(B2132,'Input - companies list'!B:B,0),MATCH("Inter-Cluster Connectivity",'Input - companies list'!$1:$1,0 ))</f>
        <v/>
      </c>
      <c r="L2132">
        <f>IFERROR(PERCENTRANK(F:F,F2132),0)</f>
        <v/>
      </c>
      <c r="M2132">
        <f>IFERROR(1 - PERCENTRANK(G:G,G2132),0)</f>
        <v/>
      </c>
      <c r="N2132">
        <f>IFERROR(1 - PERCENTRANK(H:H,H2132),0)</f>
        <v/>
      </c>
      <c r="O2132">
        <f>IFERROR(PERCENTRANK(I:I,I2132),0)</f>
        <v/>
      </c>
      <c r="P2132">
        <f>IFERROR(1 - PERCENTRANK(J:J,J2132),0)</f>
        <v/>
      </c>
      <c r="Q2132">
        <f>IFERROR(PERCENTRANK(K:K,K2132),0)</f>
        <v/>
      </c>
      <c r="R2132">
        <f>L2132*weight1+M2132*weight2+N2132*weight3+O2132*weight4+P2132*weight5+Q2132*weight6</f>
        <v/>
      </c>
    </row>
    <row r="2133" spans="1:18">
      <c r="A2133">
        <f>RANK(R2133,R:R)</f>
        <v/>
      </c>
      <c r="B2133" t="s">
        <v>23566</v>
      </c>
      <c r="C2133">
        <f>VLOOKUP(B2133,'Input - companies list'!B:L,2,FALSE)</f>
        <v/>
      </c>
      <c r="D2133">
        <f>VLOOKUP(B2133,'Input - companies list'!B:L,11,FALSE)</f>
        <v/>
      </c>
      <c r="E2133">
        <f>VLOOKUP(B2133,'Input - companies list'!B:E,4,FALSE)</f>
        <v/>
      </c>
      <c r="F2133">
        <f>SUMIFS('Input - target event report'!H:H,'Input - target event report'!B:B,B2133,'Input - target event report'!D:D, "Private Investment")</f>
        <v/>
      </c>
      <c r="G2133">
        <f>IF(I2133&lt;2, "N/A", (MAXIFS('Input - target event report'!E:E,'Input - target event report'!B:B,B:B,'Input - target event report'!D:D,"Private Investment")-MINIFS('Input - target event report'!E:E,'Input - target event report'!B:B,B:B,'Input - target event report'!D:D,"Private Investment"))/(I2133-1))</f>
        <v/>
      </c>
      <c r="H2133">
        <f>IF(MAXIFS('Input - target event report'!E:E,'Input - target event report'!B:B,B:B,'Input - target event report'!D:D,"Private Investment") = 0, "N/A", TODAY() - MAXIFS('Input - target event report'!E:E,'Input - target event report'!B:B,B:B,'Input - target event report'!D:D,"Private Investment"))</f>
        <v/>
      </c>
      <c r="I2133">
        <f>COUNTIFS('Input - target event report'!B:B,B2133,'Input - target event report'!D:D, "Private Investment")</f>
        <v/>
      </c>
      <c r="J2133">
        <f>INDEX('Input - companies list'!$1:$10000,MATCH(B2133,'Input - companies list'!B:B,0),MATCH("Flow",'Input - companies list'!$1:$1,0 ))</f>
        <v/>
      </c>
      <c r="K2133">
        <f>INDEX('Input - companies list'!$1:$10000,MATCH(B2133,'Input - companies list'!B:B,0),MATCH("Inter-Cluster Connectivity",'Input - companies list'!$1:$1,0 ))</f>
        <v/>
      </c>
      <c r="L2133">
        <f>IFERROR(PERCENTRANK(F:F,F2133),0)</f>
        <v/>
      </c>
      <c r="M2133">
        <f>IFERROR(1 - PERCENTRANK(G:G,G2133),0)</f>
        <v/>
      </c>
      <c r="N2133">
        <f>IFERROR(1 - PERCENTRANK(H:H,H2133),0)</f>
        <v/>
      </c>
      <c r="O2133">
        <f>IFERROR(PERCENTRANK(I:I,I2133),0)</f>
        <v/>
      </c>
      <c r="P2133">
        <f>IFERROR(1 - PERCENTRANK(J:J,J2133),0)</f>
        <v/>
      </c>
      <c r="Q2133">
        <f>IFERROR(PERCENTRANK(K:K,K2133),0)</f>
        <v/>
      </c>
      <c r="R2133">
        <f>L2133*weight1+M2133*weight2+N2133*weight3+O2133*weight4+P2133*weight5+Q2133*weight6</f>
        <v/>
      </c>
    </row>
    <row r="2134" spans="1:18">
      <c r="A2134">
        <f>RANK(R2134,R:R)</f>
        <v/>
      </c>
      <c r="B2134" t="s">
        <v>23577</v>
      </c>
      <c r="C2134">
        <f>VLOOKUP(B2134,'Input - companies list'!B:L,2,FALSE)</f>
        <v/>
      </c>
      <c r="D2134">
        <f>VLOOKUP(B2134,'Input - companies list'!B:L,11,FALSE)</f>
        <v/>
      </c>
      <c r="E2134">
        <f>VLOOKUP(B2134,'Input - companies list'!B:E,4,FALSE)</f>
        <v/>
      </c>
      <c r="F2134">
        <f>SUMIFS('Input - target event report'!H:H,'Input - target event report'!B:B,B2134,'Input - target event report'!D:D, "Private Investment")</f>
        <v/>
      </c>
      <c r="G2134">
        <f>IF(I2134&lt;2, "N/A", (MAXIFS('Input - target event report'!E:E,'Input - target event report'!B:B,B:B,'Input - target event report'!D:D,"Private Investment")-MINIFS('Input - target event report'!E:E,'Input - target event report'!B:B,B:B,'Input - target event report'!D:D,"Private Investment"))/(I2134-1))</f>
        <v/>
      </c>
      <c r="H2134">
        <f>IF(MAXIFS('Input - target event report'!E:E,'Input - target event report'!B:B,B:B,'Input - target event report'!D:D,"Private Investment") = 0, "N/A", TODAY() - MAXIFS('Input - target event report'!E:E,'Input - target event report'!B:B,B:B,'Input - target event report'!D:D,"Private Investment"))</f>
        <v/>
      </c>
      <c r="I2134">
        <f>COUNTIFS('Input - target event report'!B:B,B2134,'Input - target event report'!D:D, "Private Investment")</f>
        <v/>
      </c>
      <c r="J2134">
        <f>INDEX('Input - companies list'!$1:$10000,MATCH(B2134,'Input - companies list'!B:B,0),MATCH("Flow",'Input - companies list'!$1:$1,0 ))</f>
        <v/>
      </c>
      <c r="K2134">
        <f>INDEX('Input - companies list'!$1:$10000,MATCH(B2134,'Input - companies list'!B:B,0),MATCH("Inter-Cluster Connectivity",'Input - companies list'!$1:$1,0 ))</f>
        <v/>
      </c>
      <c r="L2134">
        <f>IFERROR(PERCENTRANK(F:F,F2134),0)</f>
        <v/>
      </c>
      <c r="M2134">
        <f>IFERROR(1 - PERCENTRANK(G:G,G2134),0)</f>
        <v/>
      </c>
      <c r="N2134">
        <f>IFERROR(1 - PERCENTRANK(H:H,H2134),0)</f>
        <v/>
      </c>
      <c r="O2134">
        <f>IFERROR(PERCENTRANK(I:I,I2134),0)</f>
        <v/>
      </c>
      <c r="P2134">
        <f>IFERROR(1 - PERCENTRANK(J:J,J2134),0)</f>
        <v/>
      </c>
      <c r="Q2134">
        <f>IFERROR(PERCENTRANK(K:K,K2134),0)</f>
        <v/>
      </c>
      <c r="R2134">
        <f>L2134*weight1+M2134*weight2+N2134*weight3+O2134*weight4+P2134*weight5+Q2134*weight6</f>
        <v/>
      </c>
    </row>
    <row r="2135" spans="1:18">
      <c r="A2135">
        <f>RANK(R2135,R:R)</f>
        <v/>
      </c>
      <c r="B2135" t="s">
        <v>23587</v>
      </c>
      <c r="C2135">
        <f>VLOOKUP(B2135,'Input - companies list'!B:L,2,FALSE)</f>
        <v/>
      </c>
      <c r="D2135">
        <f>VLOOKUP(B2135,'Input - companies list'!B:L,11,FALSE)</f>
        <v/>
      </c>
      <c r="E2135">
        <f>VLOOKUP(B2135,'Input - companies list'!B:E,4,FALSE)</f>
        <v/>
      </c>
      <c r="F2135">
        <f>SUMIFS('Input - target event report'!H:H,'Input - target event report'!B:B,B2135,'Input - target event report'!D:D, "Private Investment")</f>
        <v/>
      </c>
      <c r="G2135">
        <f>IF(I2135&lt;2, "N/A", (MAXIFS('Input - target event report'!E:E,'Input - target event report'!B:B,B:B,'Input - target event report'!D:D,"Private Investment")-MINIFS('Input - target event report'!E:E,'Input - target event report'!B:B,B:B,'Input - target event report'!D:D,"Private Investment"))/(I2135-1))</f>
        <v/>
      </c>
      <c r="H2135">
        <f>IF(MAXIFS('Input - target event report'!E:E,'Input - target event report'!B:B,B:B,'Input - target event report'!D:D,"Private Investment") = 0, "N/A", TODAY() - MAXIFS('Input - target event report'!E:E,'Input - target event report'!B:B,B:B,'Input - target event report'!D:D,"Private Investment"))</f>
        <v/>
      </c>
      <c r="I2135">
        <f>COUNTIFS('Input - target event report'!B:B,B2135,'Input - target event report'!D:D, "Private Investment")</f>
        <v/>
      </c>
      <c r="J2135">
        <f>INDEX('Input - companies list'!$1:$10000,MATCH(B2135,'Input - companies list'!B:B,0),MATCH("Flow",'Input - companies list'!$1:$1,0 ))</f>
        <v/>
      </c>
      <c r="K2135">
        <f>INDEX('Input - companies list'!$1:$10000,MATCH(B2135,'Input - companies list'!B:B,0),MATCH("Inter-Cluster Connectivity",'Input - companies list'!$1:$1,0 ))</f>
        <v/>
      </c>
      <c r="L2135">
        <f>IFERROR(PERCENTRANK(F:F,F2135),0)</f>
        <v/>
      </c>
      <c r="M2135">
        <f>IFERROR(1 - PERCENTRANK(G:G,G2135),0)</f>
        <v/>
      </c>
      <c r="N2135">
        <f>IFERROR(1 - PERCENTRANK(H:H,H2135),0)</f>
        <v/>
      </c>
      <c r="O2135">
        <f>IFERROR(PERCENTRANK(I:I,I2135),0)</f>
        <v/>
      </c>
      <c r="P2135">
        <f>IFERROR(1 - PERCENTRANK(J:J,J2135),0)</f>
        <v/>
      </c>
      <c r="Q2135">
        <f>IFERROR(PERCENTRANK(K:K,K2135),0)</f>
        <v/>
      </c>
      <c r="R2135">
        <f>L2135*weight1+M2135*weight2+N2135*weight3+O2135*weight4+P2135*weight5+Q2135*weight6</f>
        <v/>
      </c>
    </row>
    <row r="2136" spans="1:18">
      <c r="A2136">
        <f>RANK(R2136,R:R)</f>
        <v/>
      </c>
      <c r="B2136" t="s">
        <v>23597</v>
      </c>
      <c r="C2136">
        <f>VLOOKUP(B2136,'Input - companies list'!B:L,2,FALSE)</f>
        <v/>
      </c>
      <c r="D2136">
        <f>VLOOKUP(B2136,'Input - companies list'!B:L,11,FALSE)</f>
        <v/>
      </c>
      <c r="E2136">
        <f>VLOOKUP(B2136,'Input - companies list'!B:E,4,FALSE)</f>
        <v/>
      </c>
      <c r="F2136">
        <f>SUMIFS('Input - target event report'!H:H,'Input - target event report'!B:B,B2136,'Input - target event report'!D:D, "Private Investment")</f>
        <v/>
      </c>
      <c r="G2136">
        <f>IF(I2136&lt;2, "N/A", (MAXIFS('Input - target event report'!E:E,'Input - target event report'!B:B,B:B,'Input - target event report'!D:D,"Private Investment")-MINIFS('Input - target event report'!E:E,'Input - target event report'!B:B,B:B,'Input - target event report'!D:D,"Private Investment"))/(I2136-1))</f>
        <v/>
      </c>
      <c r="H2136">
        <f>IF(MAXIFS('Input - target event report'!E:E,'Input - target event report'!B:B,B:B,'Input - target event report'!D:D,"Private Investment") = 0, "N/A", TODAY() - MAXIFS('Input - target event report'!E:E,'Input - target event report'!B:B,B:B,'Input - target event report'!D:D,"Private Investment"))</f>
        <v/>
      </c>
      <c r="I2136">
        <f>COUNTIFS('Input - target event report'!B:B,B2136,'Input - target event report'!D:D, "Private Investment")</f>
        <v/>
      </c>
      <c r="J2136">
        <f>INDEX('Input - companies list'!$1:$10000,MATCH(B2136,'Input - companies list'!B:B,0),MATCH("Flow",'Input - companies list'!$1:$1,0 ))</f>
        <v/>
      </c>
      <c r="K2136">
        <f>INDEX('Input - companies list'!$1:$10000,MATCH(B2136,'Input - companies list'!B:B,0),MATCH("Inter-Cluster Connectivity",'Input - companies list'!$1:$1,0 ))</f>
        <v/>
      </c>
      <c r="L2136">
        <f>IFERROR(PERCENTRANK(F:F,F2136),0)</f>
        <v/>
      </c>
      <c r="M2136">
        <f>IFERROR(1 - PERCENTRANK(G:G,G2136),0)</f>
        <v/>
      </c>
      <c r="N2136">
        <f>IFERROR(1 - PERCENTRANK(H:H,H2136),0)</f>
        <v/>
      </c>
      <c r="O2136">
        <f>IFERROR(PERCENTRANK(I:I,I2136),0)</f>
        <v/>
      </c>
      <c r="P2136">
        <f>IFERROR(1 - PERCENTRANK(J:J,J2136),0)</f>
        <v/>
      </c>
      <c r="Q2136">
        <f>IFERROR(PERCENTRANK(K:K,K2136),0)</f>
        <v/>
      </c>
      <c r="R2136">
        <f>L2136*weight1+M2136*weight2+N2136*weight3+O2136*weight4+P2136*weight5+Q2136*weight6</f>
        <v/>
      </c>
    </row>
    <row r="2137" spans="1:18">
      <c r="A2137">
        <f>RANK(R2137,R:R)</f>
        <v/>
      </c>
      <c r="B2137" t="s">
        <v>23611</v>
      </c>
      <c r="C2137">
        <f>VLOOKUP(B2137,'Input - companies list'!B:L,2,FALSE)</f>
        <v/>
      </c>
      <c r="D2137">
        <f>VLOOKUP(B2137,'Input - companies list'!B:L,11,FALSE)</f>
        <v/>
      </c>
      <c r="E2137">
        <f>VLOOKUP(B2137,'Input - companies list'!B:E,4,FALSE)</f>
        <v/>
      </c>
      <c r="F2137">
        <f>SUMIFS('Input - target event report'!H:H,'Input - target event report'!B:B,B2137,'Input - target event report'!D:D, "Private Investment")</f>
        <v/>
      </c>
      <c r="G2137">
        <f>IF(I2137&lt;2, "N/A", (MAXIFS('Input - target event report'!E:E,'Input - target event report'!B:B,B:B,'Input - target event report'!D:D,"Private Investment")-MINIFS('Input - target event report'!E:E,'Input - target event report'!B:B,B:B,'Input - target event report'!D:D,"Private Investment"))/(I2137-1))</f>
        <v/>
      </c>
      <c r="H2137">
        <f>IF(MAXIFS('Input - target event report'!E:E,'Input - target event report'!B:B,B:B,'Input - target event report'!D:D,"Private Investment") = 0, "N/A", TODAY() - MAXIFS('Input - target event report'!E:E,'Input - target event report'!B:B,B:B,'Input - target event report'!D:D,"Private Investment"))</f>
        <v/>
      </c>
      <c r="I2137">
        <f>COUNTIFS('Input - target event report'!B:B,B2137,'Input - target event report'!D:D, "Private Investment")</f>
        <v/>
      </c>
      <c r="J2137">
        <f>INDEX('Input - companies list'!$1:$10000,MATCH(B2137,'Input - companies list'!B:B,0),MATCH("Flow",'Input - companies list'!$1:$1,0 ))</f>
        <v/>
      </c>
      <c r="K2137">
        <f>INDEX('Input - companies list'!$1:$10000,MATCH(B2137,'Input - companies list'!B:B,0),MATCH("Inter-Cluster Connectivity",'Input - companies list'!$1:$1,0 ))</f>
        <v/>
      </c>
      <c r="L2137">
        <f>IFERROR(PERCENTRANK(F:F,F2137),0)</f>
        <v/>
      </c>
      <c r="M2137">
        <f>IFERROR(1 - PERCENTRANK(G:G,G2137),0)</f>
        <v/>
      </c>
      <c r="N2137">
        <f>IFERROR(1 - PERCENTRANK(H:H,H2137),0)</f>
        <v/>
      </c>
      <c r="O2137">
        <f>IFERROR(PERCENTRANK(I:I,I2137),0)</f>
        <v/>
      </c>
      <c r="P2137">
        <f>IFERROR(1 - PERCENTRANK(J:J,J2137),0)</f>
        <v/>
      </c>
      <c r="Q2137">
        <f>IFERROR(PERCENTRANK(K:K,K2137),0)</f>
        <v/>
      </c>
      <c r="R2137">
        <f>L2137*weight1+M2137*weight2+N2137*weight3+O2137*weight4+P2137*weight5+Q2137*weight6</f>
        <v/>
      </c>
    </row>
    <row r="2138" spans="1:18">
      <c r="A2138">
        <f>RANK(R2138,R:R)</f>
        <v/>
      </c>
      <c r="B2138" t="s">
        <v>23620</v>
      </c>
      <c r="C2138">
        <f>VLOOKUP(B2138,'Input - companies list'!B:L,2,FALSE)</f>
        <v/>
      </c>
      <c r="D2138">
        <f>VLOOKUP(B2138,'Input - companies list'!B:L,11,FALSE)</f>
        <v/>
      </c>
      <c r="E2138">
        <f>VLOOKUP(B2138,'Input - companies list'!B:E,4,FALSE)</f>
        <v/>
      </c>
      <c r="F2138">
        <f>SUMIFS('Input - target event report'!H:H,'Input - target event report'!B:B,B2138,'Input - target event report'!D:D, "Private Investment")</f>
        <v/>
      </c>
      <c r="G2138">
        <f>IF(I2138&lt;2, "N/A", (MAXIFS('Input - target event report'!E:E,'Input - target event report'!B:B,B:B,'Input - target event report'!D:D,"Private Investment")-MINIFS('Input - target event report'!E:E,'Input - target event report'!B:B,B:B,'Input - target event report'!D:D,"Private Investment"))/(I2138-1))</f>
        <v/>
      </c>
      <c r="H2138">
        <f>IF(MAXIFS('Input - target event report'!E:E,'Input - target event report'!B:B,B:B,'Input - target event report'!D:D,"Private Investment") = 0, "N/A", TODAY() - MAXIFS('Input - target event report'!E:E,'Input - target event report'!B:B,B:B,'Input - target event report'!D:D,"Private Investment"))</f>
        <v/>
      </c>
      <c r="I2138">
        <f>COUNTIFS('Input - target event report'!B:B,B2138,'Input - target event report'!D:D, "Private Investment")</f>
        <v/>
      </c>
      <c r="J2138">
        <f>INDEX('Input - companies list'!$1:$10000,MATCH(B2138,'Input - companies list'!B:B,0),MATCH("Flow",'Input - companies list'!$1:$1,0 ))</f>
        <v/>
      </c>
      <c r="K2138">
        <f>INDEX('Input - companies list'!$1:$10000,MATCH(B2138,'Input - companies list'!B:B,0),MATCH("Inter-Cluster Connectivity",'Input - companies list'!$1:$1,0 ))</f>
        <v/>
      </c>
      <c r="L2138">
        <f>IFERROR(PERCENTRANK(F:F,F2138),0)</f>
        <v/>
      </c>
      <c r="M2138">
        <f>IFERROR(1 - PERCENTRANK(G:G,G2138),0)</f>
        <v/>
      </c>
      <c r="N2138">
        <f>IFERROR(1 - PERCENTRANK(H:H,H2138),0)</f>
        <v/>
      </c>
      <c r="O2138">
        <f>IFERROR(PERCENTRANK(I:I,I2138),0)</f>
        <v/>
      </c>
      <c r="P2138">
        <f>IFERROR(1 - PERCENTRANK(J:J,J2138),0)</f>
        <v/>
      </c>
      <c r="Q2138">
        <f>IFERROR(PERCENTRANK(K:K,K2138),0)</f>
        <v/>
      </c>
      <c r="R2138">
        <f>L2138*weight1+M2138*weight2+N2138*weight3+O2138*weight4+P2138*weight5+Q2138*weight6</f>
        <v/>
      </c>
    </row>
    <row r="2139" spans="1:18">
      <c r="A2139">
        <f>RANK(R2139,R:R)</f>
        <v/>
      </c>
      <c r="B2139" t="s">
        <v>23631</v>
      </c>
      <c r="C2139">
        <f>VLOOKUP(B2139,'Input - companies list'!B:L,2,FALSE)</f>
        <v/>
      </c>
      <c r="D2139">
        <f>VLOOKUP(B2139,'Input - companies list'!B:L,11,FALSE)</f>
        <v/>
      </c>
      <c r="E2139">
        <f>VLOOKUP(B2139,'Input - companies list'!B:E,4,FALSE)</f>
        <v/>
      </c>
      <c r="F2139">
        <f>SUMIFS('Input - target event report'!H:H,'Input - target event report'!B:B,B2139,'Input - target event report'!D:D, "Private Investment")</f>
        <v/>
      </c>
      <c r="G2139">
        <f>IF(I2139&lt;2, "N/A", (MAXIFS('Input - target event report'!E:E,'Input - target event report'!B:B,B:B,'Input - target event report'!D:D,"Private Investment")-MINIFS('Input - target event report'!E:E,'Input - target event report'!B:B,B:B,'Input - target event report'!D:D,"Private Investment"))/(I2139-1))</f>
        <v/>
      </c>
      <c r="H2139">
        <f>IF(MAXIFS('Input - target event report'!E:E,'Input - target event report'!B:B,B:B,'Input - target event report'!D:D,"Private Investment") = 0, "N/A", TODAY() - MAXIFS('Input - target event report'!E:E,'Input - target event report'!B:B,B:B,'Input - target event report'!D:D,"Private Investment"))</f>
        <v/>
      </c>
      <c r="I2139">
        <f>COUNTIFS('Input - target event report'!B:B,B2139,'Input - target event report'!D:D, "Private Investment")</f>
        <v/>
      </c>
      <c r="J2139">
        <f>INDEX('Input - companies list'!$1:$10000,MATCH(B2139,'Input - companies list'!B:B,0),MATCH("Flow",'Input - companies list'!$1:$1,0 ))</f>
        <v/>
      </c>
      <c r="K2139">
        <f>INDEX('Input - companies list'!$1:$10000,MATCH(B2139,'Input - companies list'!B:B,0),MATCH("Inter-Cluster Connectivity",'Input - companies list'!$1:$1,0 ))</f>
        <v/>
      </c>
      <c r="L2139">
        <f>IFERROR(PERCENTRANK(F:F,F2139),0)</f>
        <v/>
      </c>
      <c r="M2139">
        <f>IFERROR(1 - PERCENTRANK(G:G,G2139),0)</f>
        <v/>
      </c>
      <c r="N2139">
        <f>IFERROR(1 - PERCENTRANK(H:H,H2139),0)</f>
        <v/>
      </c>
      <c r="O2139">
        <f>IFERROR(PERCENTRANK(I:I,I2139),0)</f>
        <v/>
      </c>
      <c r="P2139">
        <f>IFERROR(1 - PERCENTRANK(J:J,J2139),0)</f>
        <v/>
      </c>
      <c r="Q2139">
        <f>IFERROR(PERCENTRANK(K:K,K2139),0)</f>
        <v/>
      </c>
      <c r="R2139">
        <f>L2139*weight1+M2139*weight2+N2139*weight3+O2139*weight4+P2139*weight5+Q2139*weight6</f>
        <v/>
      </c>
    </row>
    <row r="2140" spans="1:18">
      <c r="A2140">
        <f>RANK(R2140,R:R)</f>
        <v/>
      </c>
      <c r="B2140" t="s">
        <v>23643</v>
      </c>
      <c r="C2140">
        <f>VLOOKUP(B2140,'Input - companies list'!B:L,2,FALSE)</f>
        <v/>
      </c>
      <c r="D2140">
        <f>VLOOKUP(B2140,'Input - companies list'!B:L,11,FALSE)</f>
        <v/>
      </c>
      <c r="E2140">
        <f>VLOOKUP(B2140,'Input - companies list'!B:E,4,FALSE)</f>
        <v/>
      </c>
      <c r="F2140">
        <f>SUMIFS('Input - target event report'!H:H,'Input - target event report'!B:B,B2140,'Input - target event report'!D:D, "Private Investment")</f>
        <v/>
      </c>
      <c r="G2140">
        <f>IF(I2140&lt;2, "N/A", (MAXIFS('Input - target event report'!E:E,'Input - target event report'!B:B,B:B,'Input - target event report'!D:D,"Private Investment")-MINIFS('Input - target event report'!E:E,'Input - target event report'!B:B,B:B,'Input - target event report'!D:D,"Private Investment"))/(I2140-1))</f>
        <v/>
      </c>
      <c r="H2140">
        <f>IF(MAXIFS('Input - target event report'!E:E,'Input - target event report'!B:B,B:B,'Input - target event report'!D:D,"Private Investment") = 0, "N/A", TODAY() - MAXIFS('Input - target event report'!E:E,'Input - target event report'!B:B,B:B,'Input - target event report'!D:D,"Private Investment"))</f>
        <v/>
      </c>
      <c r="I2140">
        <f>COUNTIFS('Input - target event report'!B:B,B2140,'Input - target event report'!D:D, "Private Investment")</f>
        <v/>
      </c>
      <c r="J2140">
        <f>INDEX('Input - companies list'!$1:$10000,MATCH(B2140,'Input - companies list'!B:B,0),MATCH("Flow",'Input - companies list'!$1:$1,0 ))</f>
        <v/>
      </c>
      <c r="K2140">
        <f>INDEX('Input - companies list'!$1:$10000,MATCH(B2140,'Input - companies list'!B:B,0),MATCH("Inter-Cluster Connectivity",'Input - companies list'!$1:$1,0 ))</f>
        <v/>
      </c>
      <c r="L2140">
        <f>IFERROR(PERCENTRANK(F:F,F2140),0)</f>
        <v/>
      </c>
      <c r="M2140">
        <f>IFERROR(1 - PERCENTRANK(G:G,G2140),0)</f>
        <v/>
      </c>
      <c r="N2140">
        <f>IFERROR(1 - PERCENTRANK(H:H,H2140),0)</f>
        <v/>
      </c>
      <c r="O2140">
        <f>IFERROR(PERCENTRANK(I:I,I2140),0)</f>
        <v/>
      </c>
      <c r="P2140">
        <f>IFERROR(1 - PERCENTRANK(J:J,J2140),0)</f>
        <v/>
      </c>
      <c r="Q2140">
        <f>IFERROR(PERCENTRANK(K:K,K2140),0)</f>
        <v/>
      </c>
      <c r="R2140">
        <f>L2140*weight1+M2140*weight2+N2140*weight3+O2140*weight4+P2140*weight5+Q2140*weight6</f>
        <v/>
      </c>
    </row>
    <row r="2141" spans="1:18">
      <c r="A2141">
        <f>RANK(R2141,R:R)</f>
        <v/>
      </c>
      <c r="B2141" t="s">
        <v>23651</v>
      </c>
      <c r="C2141">
        <f>VLOOKUP(B2141,'Input - companies list'!B:L,2,FALSE)</f>
        <v/>
      </c>
      <c r="D2141">
        <f>VLOOKUP(B2141,'Input - companies list'!B:L,11,FALSE)</f>
        <v/>
      </c>
      <c r="E2141">
        <f>VLOOKUP(B2141,'Input - companies list'!B:E,4,FALSE)</f>
        <v/>
      </c>
      <c r="F2141">
        <f>SUMIFS('Input - target event report'!H:H,'Input - target event report'!B:B,B2141,'Input - target event report'!D:D, "Private Investment")</f>
        <v/>
      </c>
      <c r="G2141">
        <f>IF(I2141&lt;2, "N/A", (MAXIFS('Input - target event report'!E:E,'Input - target event report'!B:B,B:B,'Input - target event report'!D:D,"Private Investment")-MINIFS('Input - target event report'!E:E,'Input - target event report'!B:B,B:B,'Input - target event report'!D:D,"Private Investment"))/(I2141-1))</f>
        <v/>
      </c>
      <c r="H2141">
        <f>IF(MAXIFS('Input - target event report'!E:E,'Input - target event report'!B:B,B:B,'Input - target event report'!D:D,"Private Investment") = 0, "N/A", TODAY() - MAXIFS('Input - target event report'!E:E,'Input - target event report'!B:B,B:B,'Input - target event report'!D:D,"Private Investment"))</f>
        <v/>
      </c>
      <c r="I2141">
        <f>COUNTIFS('Input - target event report'!B:B,B2141,'Input - target event report'!D:D, "Private Investment")</f>
        <v/>
      </c>
      <c r="J2141">
        <f>INDEX('Input - companies list'!$1:$10000,MATCH(B2141,'Input - companies list'!B:B,0),MATCH("Flow",'Input - companies list'!$1:$1,0 ))</f>
        <v/>
      </c>
      <c r="K2141">
        <f>INDEX('Input - companies list'!$1:$10000,MATCH(B2141,'Input - companies list'!B:B,0),MATCH("Inter-Cluster Connectivity",'Input - companies list'!$1:$1,0 ))</f>
        <v/>
      </c>
      <c r="L2141">
        <f>IFERROR(PERCENTRANK(F:F,F2141),0)</f>
        <v/>
      </c>
      <c r="M2141">
        <f>IFERROR(1 - PERCENTRANK(G:G,G2141),0)</f>
        <v/>
      </c>
      <c r="N2141">
        <f>IFERROR(1 - PERCENTRANK(H:H,H2141),0)</f>
        <v/>
      </c>
      <c r="O2141">
        <f>IFERROR(PERCENTRANK(I:I,I2141),0)</f>
        <v/>
      </c>
      <c r="P2141">
        <f>IFERROR(1 - PERCENTRANK(J:J,J2141),0)</f>
        <v/>
      </c>
      <c r="Q2141">
        <f>IFERROR(PERCENTRANK(K:K,K2141),0)</f>
        <v/>
      </c>
      <c r="R2141">
        <f>L2141*weight1+M2141*weight2+N2141*weight3+O2141*weight4+P2141*weight5+Q2141*weight6</f>
        <v/>
      </c>
    </row>
    <row r="2142" spans="1:18">
      <c r="A2142">
        <f>RANK(R2142,R:R)</f>
        <v/>
      </c>
      <c r="B2142" t="s">
        <v>23663</v>
      </c>
      <c r="C2142">
        <f>VLOOKUP(B2142,'Input - companies list'!B:L,2,FALSE)</f>
        <v/>
      </c>
      <c r="D2142">
        <f>VLOOKUP(B2142,'Input - companies list'!B:L,11,FALSE)</f>
        <v/>
      </c>
      <c r="E2142">
        <f>VLOOKUP(B2142,'Input - companies list'!B:E,4,FALSE)</f>
        <v/>
      </c>
      <c r="F2142">
        <f>SUMIFS('Input - target event report'!H:H,'Input - target event report'!B:B,B2142,'Input - target event report'!D:D, "Private Investment")</f>
        <v/>
      </c>
      <c r="G2142">
        <f>IF(I2142&lt;2, "N/A", (MAXIFS('Input - target event report'!E:E,'Input - target event report'!B:B,B:B,'Input - target event report'!D:D,"Private Investment")-MINIFS('Input - target event report'!E:E,'Input - target event report'!B:B,B:B,'Input - target event report'!D:D,"Private Investment"))/(I2142-1))</f>
        <v/>
      </c>
      <c r="H2142">
        <f>IF(MAXIFS('Input - target event report'!E:E,'Input - target event report'!B:B,B:B,'Input - target event report'!D:D,"Private Investment") = 0, "N/A", TODAY() - MAXIFS('Input - target event report'!E:E,'Input - target event report'!B:B,B:B,'Input - target event report'!D:D,"Private Investment"))</f>
        <v/>
      </c>
      <c r="I2142">
        <f>COUNTIFS('Input - target event report'!B:B,B2142,'Input - target event report'!D:D, "Private Investment")</f>
        <v/>
      </c>
      <c r="J2142">
        <f>INDEX('Input - companies list'!$1:$10000,MATCH(B2142,'Input - companies list'!B:B,0),MATCH("Flow",'Input - companies list'!$1:$1,0 ))</f>
        <v/>
      </c>
      <c r="K2142">
        <f>INDEX('Input - companies list'!$1:$10000,MATCH(B2142,'Input - companies list'!B:B,0),MATCH("Inter-Cluster Connectivity",'Input - companies list'!$1:$1,0 ))</f>
        <v/>
      </c>
      <c r="L2142">
        <f>IFERROR(PERCENTRANK(F:F,F2142),0)</f>
        <v/>
      </c>
      <c r="M2142">
        <f>IFERROR(1 - PERCENTRANK(G:G,G2142),0)</f>
        <v/>
      </c>
      <c r="N2142">
        <f>IFERROR(1 - PERCENTRANK(H:H,H2142),0)</f>
        <v/>
      </c>
      <c r="O2142">
        <f>IFERROR(PERCENTRANK(I:I,I2142),0)</f>
        <v/>
      </c>
      <c r="P2142">
        <f>IFERROR(1 - PERCENTRANK(J:J,J2142),0)</f>
        <v/>
      </c>
      <c r="Q2142">
        <f>IFERROR(PERCENTRANK(K:K,K2142),0)</f>
        <v/>
      </c>
      <c r="R2142">
        <f>L2142*weight1+M2142*weight2+N2142*weight3+O2142*weight4+P2142*weight5+Q2142*weight6</f>
        <v/>
      </c>
    </row>
    <row r="2143" spans="1:18">
      <c r="A2143">
        <f>RANK(R2143,R:R)</f>
        <v/>
      </c>
      <c r="B2143" t="s">
        <v>23676</v>
      </c>
      <c r="C2143">
        <f>VLOOKUP(B2143,'Input - companies list'!B:L,2,FALSE)</f>
        <v/>
      </c>
      <c r="D2143">
        <f>VLOOKUP(B2143,'Input - companies list'!B:L,11,FALSE)</f>
        <v/>
      </c>
      <c r="E2143">
        <f>VLOOKUP(B2143,'Input - companies list'!B:E,4,FALSE)</f>
        <v/>
      </c>
      <c r="F2143">
        <f>SUMIFS('Input - target event report'!H:H,'Input - target event report'!B:B,B2143,'Input - target event report'!D:D, "Private Investment")</f>
        <v/>
      </c>
      <c r="G2143">
        <f>IF(I2143&lt;2, "N/A", (MAXIFS('Input - target event report'!E:E,'Input - target event report'!B:B,B:B,'Input - target event report'!D:D,"Private Investment")-MINIFS('Input - target event report'!E:E,'Input - target event report'!B:B,B:B,'Input - target event report'!D:D,"Private Investment"))/(I2143-1))</f>
        <v/>
      </c>
      <c r="H2143">
        <f>IF(MAXIFS('Input - target event report'!E:E,'Input - target event report'!B:B,B:B,'Input - target event report'!D:D,"Private Investment") = 0, "N/A", TODAY() - MAXIFS('Input - target event report'!E:E,'Input - target event report'!B:B,B:B,'Input - target event report'!D:D,"Private Investment"))</f>
        <v/>
      </c>
      <c r="I2143">
        <f>COUNTIFS('Input - target event report'!B:B,B2143,'Input - target event report'!D:D, "Private Investment")</f>
        <v/>
      </c>
      <c r="J2143">
        <f>INDEX('Input - companies list'!$1:$10000,MATCH(B2143,'Input - companies list'!B:B,0),MATCH("Flow",'Input - companies list'!$1:$1,0 ))</f>
        <v/>
      </c>
      <c r="K2143">
        <f>INDEX('Input - companies list'!$1:$10000,MATCH(B2143,'Input - companies list'!B:B,0),MATCH("Inter-Cluster Connectivity",'Input - companies list'!$1:$1,0 ))</f>
        <v/>
      </c>
      <c r="L2143">
        <f>IFERROR(PERCENTRANK(F:F,F2143),0)</f>
        <v/>
      </c>
      <c r="M2143">
        <f>IFERROR(1 - PERCENTRANK(G:G,G2143),0)</f>
        <v/>
      </c>
      <c r="N2143">
        <f>IFERROR(1 - PERCENTRANK(H:H,H2143),0)</f>
        <v/>
      </c>
      <c r="O2143">
        <f>IFERROR(PERCENTRANK(I:I,I2143),0)</f>
        <v/>
      </c>
      <c r="P2143">
        <f>IFERROR(1 - PERCENTRANK(J:J,J2143),0)</f>
        <v/>
      </c>
      <c r="Q2143">
        <f>IFERROR(PERCENTRANK(K:K,K2143),0)</f>
        <v/>
      </c>
      <c r="R2143">
        <f>L2143*weight1+M2143*weight2+N2143*weight3+O2143*weight4+P2143*weight5+Q2143*weight6</f>
        <v/>
      </c>
    </row>
    <row r="2144" spans="1:18">
      <c r="A2144">
        <f>RANK(R2144,R:R)</f>
        <v/>
      </c>
      <c r="B2144" t="s">
        <v>23681</v>
      </c>
      <c r="C2144">
        <f>VLOOKUP(B2144,'Input - companies list'!B:L,2,FALSE)</f>
        <v/>
      </c>
      <c r="D2144">
        <f>VLOOKUP(B2144,'Input - companies list'!B:L,11,FALSE)</f>
        <v/>
      </c>
      <c r="E2144">
        <f>VLOOKUP(B2144,'Input - companies list'!B:E,4,FALSE)</f>
        <v/>
      </c>
      <c r="F2144">
        <f>SUMIFS('Input - target event report'!H:H,'Input - target event report'!B:B,B2144,'Input - target event report'!D:D, "Private Investment")</f>
        <v/>
      </c>
      <c r="G2144">
        <f>IF(I2144&lt;2, "N/A", (MAXIFS('Input - target event report'!E:E,'Input - target event report'!B:B,B:B,'Input - target event report'!D:D,"Private Investment")-MINIFS('Input - target event report'!E:E,'Input - target event report'!B:B,B:B,'Input - target event report'!D:D,"Private Investment"))/(I2144-1))</f>
        <v/>
      </c>
      <c r="H2144">
        <f>IF(MAXIFS('Input - target event report'!E:E,'Input - target event report'!B:B,B:B,'Input - target event report'!D:D,"Private Investment") = 0, "N/A", TODAY() - MAXIFS('Input - target event report'!E:E,'Input - target event report'!B:B,B:B,'Input - target event report'!D:D,"Private Investment"))</f>
        <v/>
      </c>
      <c r="I2144">
        <f>COUNTIFS('Input - target event report'!B:B,B2144,'Input - target event report'!D:D, "Private Investment")</f>
        <v/>
      </c>
      <c r="J2144">
        <f>INDEX('Input - companies list'!$1:$10000,MATCH(B2144,'Input - companies list'!B:B,0),MATCH("Flow",'Input - companies list'!$1:$1,0 ))</f>
        <v/>
      </c>
      <c r="K2144">
        <f>INDEX('Input - companies list'!$1:$10000,MATCH(B2144,'Input - companies list'!B:B,0),MATCH("Inter-Cluster Connectivity",'Input - companies list'!$1:$1,0 ))</f>
        <v/>
      </c>
      <c r="L2144">
        <f>IFERROR(PERCENTRANK(F:F,F2144),0)</f>
        <v/>
      </c>
      <c r="M2144">
        <f>IFERROR(1 - PERCENTRANK(G:G,G2144),0)</f>
        <v/>
      </c>
      <c r="N2144">
        <f>IFERROR(1 - PERCENTRANK(H:H,H2144),0)</f>
        <v/>
      </c>
      <c r="O2144">
        <f>IFERROR(PERCENTRANK(I:I,I2144),0)</f>
        <v/>
      </c>
      <c r="P2144">
        <f>IFERROR(1 - PERCENTRANK(J:J,J2144),0)</f>
        <v/>
      </c>
      <c r="Q2144">
        <f>IFERROR(PERCENTRANK(K:K,K2144),0)</f>
        <v/>
      </c>
      <c r="R2144">
        <f>L2144*weight1+M2144*weight2+N2144*weight3+O2144*weight4+P2144*weight5+Q2144*weight6</f>
        <v/>
      </c>
    </row>
    <row r="2145" spans="1:18">
      <c r="A2145">
        <f>RANK(R2145,R:R)</f>
        <v/>
      </c>
      <c r="B2145" t="s">
        <v>23692</v>
      </c>
      <c r="C2145">
        <f>VLOOKUP(B2145,'Input - companies list'!B:L,2,FALSE)</f>
        <v/>
      </c>
      <c r="D2145">
        <f>VLOOKUP(B2145,'Input - companies list'!B:L,11,FALSE)</f>
        <v/>
      </c>
      <c r="E2145">
        <f>VLOOKUP(B2145,'Input - companies list'!B:E,4,FALSE)</f>
        <v/>
      </c>
      <c r="F2145">
        <f>SUMIFS('Input - target event report'!H:H,'Input - target event report'!B:B,B2145,'Input - target event report'!D:D, "Private Investment")</f>
        <v/>
      </c>
      <c r="G2145">
        <f>IF(I2145&lt;2, "N/A", (MAXIFS('Input - target event report'!E:E,'Input - target event report'!B:B,B:B,'Input - target event report'!D:D,"Private Investment")-MINIFS('Input - target event report'!E:E,'Input - target event report'!B:B,B:B,'Input - target event report'!D:D,"Private Investment"))/(I2145-1))</f>
        <v/>
      </c>
      <c r="H2145">
        <f>IF(MAXIFS('Input - target event report'!E:E,'Input - target event report'!B:B,B:B,'Input - target event report'!D:D,"Private Investment") = 0, "N/A", TODAY() - MAXIFS('Input - target event report'!E:E,'Input - target event report'!B:B,B:B,'Input - target event report'!D:D,"Private Investment"))</f>
        <v/>
      </c>
      <c r="I2145">
        <f>COUNTIFS('Input - target event report'!B:B,B2145,'Input - target event report'!D:D, "Private Investment")</f>
        <v/>
      </c>
      <c r="J2145">
        <f>INDEX('Input - companies list'!$1:$10000,MATCH(B2145,'Input - companies list'!B:B,0),MATCH("Flow",'Input - companies list'!$1:$1,0 ))</f>
        <v/>
      </c>
      <c r="K2145">
        <f>INDEX('Input - companies list'!$1:$10000,MATCH(B2145,'Input - companies list'!B:B,0),MATCH("Inter-Cluster Connectivity",'Input - companies list'!$1:$1,0 ))</f>
        <v/>
      </c>
      <c r="L2145">
        <f>IFERROR(PERCENTRANK(F:F,F2145),0)</f>
        <v/>
      </c>
      <c r="M2145">
        <f>IFERROR(1 - PERCENTRANK(G:G,G2145),0)</f>
        <v/>
      </c>
      <c r="N2145">
        <f>IFERROR(1 - PERCENTRANK(H:H,H2145),0)</f>
        <v/>
      </c>
      <c r="O2145">
        <f>IFERROR(PERCENTRANK(I:I,I2145),0)</f>
        <v/>
      </c>
      <c r="P2145">
        <f>IFERROR(1 - PERCENTRANK(J:J,J2145),0)</f>
        <v/>
      </c>
      <c r="Q2145">
        <f>IFERROR(PERCENTRANK(K:K,K2145),0)</f>
        <v/>
      </c>
      <c r="R2145">
        <f>L2145*weight1+M2145*weight2+N2145*weight3+O2145*weight4+P2145*weight5+Q2145*weight6</f>
        <v/>
      </c>
    </row>
    <row r="2146" spans="1:18">
      <c r="A2146">
        <f>RANK(R2146,R:R)</f>
        <v/>
      </c>
      <c r="B2146" t="s">
        <v>23702</v>
      </c>
      <c r="C2146">
        <f>VLOOKUP(B2146,'Input - companies list'!B:L,2,FALSE)</f>
        <v/>
      </c>
      <c r="D2146">
        <f>VLOOKUP(B2146,'Input - companies list'!B:L,11,FALSE)</f>
        <v/>
      </c>
      <c r="E2146">
        <f>VLOOKUP(B2146,'Input - companies list'!B:E,4,FALSE)</f>
        <v/>
      </c>
      <c r="F2146">
        <f>SUMIFS('Input - target event report'!H:H,'Input - target event report'!B:B,B2146,'Input - target event report'!D:D, "Private Investment")</f>
        <v/>
      </c>
      <c r="G2146">
        <f>IF(I2146&lt;2, "N/A", (MAXIFS('Input - target event report'!E:E,'Input - target event report'!B:B,B:B,'Input - target event report'!D:D,"Private Investment")-MINIFS('Input - target event report'!E:E,'Input - target event report'!B:B,B:B,'Input - target event report'!D:D,"Private Investment"))/(I2146-1))</f>
        <v/>
      </c>
      <c r="H2146">
        <f>IF(MAXIFS('Input - target event report'!E:E,'Input - target event report'!B:B,B:B,'Input - target event report'!D:D,"Private Investment") = 0, "N/A", TODAY() - MAXIFS('Input - target event report'!E:E,'Input - target event report'!B:B,B:B,'Input - target event report'!D:D,"Private Investment"))</f>
        <v/>
      </c>
      <c r="I2146">
        <f>COUNTIFS('Input - target event report'!B:B,B2146,'Input - target event report'!D:D, "Private Investment")</f>
        <v/>
      </c>
      <c r="J2146">
        <f>INDEX('Input - companies list'!$1:$10000,MATCH(B2146,'Input - companies list'!B:B,0),MATCH("Flow",'Input - companies list'!$1:$1,0 ))</f>
        <v/>
      </c>
      <c r="K2146">
        <f>INDEX('Input - companies list'!$1:$10000,MATCH(B2146,'Input - companies list'!B:B,0),MATCH("Inter-Cluster Connectivity",'Input - companies list'!$1:$1,0 ))</f>
        <v/>
      </c>
      <c r="L2146">
        <f>IFERROR(PERCENTRANK(F:F,F2146),0)</f>
        <v/>
      </c>
      <c r="M2146">
        <f>IFERROR(1 - PERCENTRANK(G:G,G2146),0)</f>
        <v/>
      </c>
      <c r="N2146">
        <f>IFERROR(1 - PERCENTRANK(H:H,H2146),0)</f>
        <v/>
      </c>
      <c r="O2146">
        <f>IFERROR(PERCENTRANK(I:I,I2146),0)</f>
        <v/>
      </c>
      <c r="P2146">
        <f>IFERROR(1 - PERCENTRANK(J:J,J2146),0)</f>
        <v/>
      </c>
      <c r="Q2146">
        <f>IFERROR(PERCENTRANK(K:K,K2146),0)</f>
        <v/>
      </c>
      <c r="R2146">
        <f>L2146*weight1+M2146*weight2+N2146*weight3+O2146*weight4+P2146*weight5+Q2146*weight6</f>
        <v/>
      </c>
    </row>
    <row r="2147" spans="1:18">
      <c r="A2147">
        <f>RANK(R2147,R:R)</f>
        <v/>
      </c>
      <c r="B2147" t="s">
        <v>23710</v>
      </c>
      <c r="C2147">
        <f>VLOOKUP(B2147,'Input - companies list'!B:L,2,FALSE)</f>
        <v/>
      </c>
      <c r="D2147">
        <f>VLOOKUP(B2147,'Input - companies list'!B:L,11,FALSE)</f>
        <v/>
      </c>
      <c r="E2147">
        <f>VLOOKUP(B2147,'Input - companies list'!B:E,4,FALSE)</f>
        <v/>
      </c>
      <c r="F2147">
        <f>SUMIFS('Input - target event report'!H:H,'Input - target event report'!B:B,B2147,'Input - target event report'!D:D, "Private Investment")</f>
        <v/>
      </c>
      <c r="G2147">
        <f>IF(I2147&lt;2, "N/A", (MAXIFS('Input - target event report'!E:E,'Input - target event report'!B:B,B:B,'Input - target event report'!D:D,"Private Investment")-MINIFS('Input - target event report'!E:E,'Input - target event report'!B:B,B:B,'Input - target event report'!D:D,"Private Investment"))/(I2147-1))</f>
        <v/>
      </c>
      <c r="H2147">
        <f>IF(MAXIFS('Input - target event report'!E:E,'Input - target event report'!B:B,B:B,'Input - target event report'!D:D,"Private Investment") = 0, "N/A", TODAY() - MAXIFS('Input - target event report'!E:E,'Input - target event report'!B:B,B:B,'Input - target event report'!D:D,"Private Investment"))</f>
        <v/>
      </c>
      <c r="I2147">
        <f>COUNTIFS('Input - target event report'!B:B,B2147,'Input - target event report'!D:D, "Private Investment")</f>
        <v/>
      </c>
      <c r="J2147">
        <f>INDEX('Input - companies list'!$1:$10000,MATCH(B2147,'Input - companies list'!B:B,0),MATCH("Flow",'Input - companies list'!$1:$1,0 ))</f>
        <v/>
      </c>
      <c r="K2147">
        <f>INDEX('Input - companies list'!$1:$10000,MATCH(B2147,'Input - companies list'!B:B,0),MATCH("Inter-Cluster Connectivity",'Input - companies list'!$1:$1,0 ))</f>
        <v/>
      </c>
      <c r="L2147">
        <f>IFERROR(PERCENTRANK(F:F,F2147),0)</f>
        <v/>
      </c>
      <c r="M2147">
        <f>IFERROR(1 - PERCENTRANK(G:G,G2147),0)</f>
        <v/>
      </c>
      <c r="N2147">
        <f>IFERROR(1 - PERCENTRANK(H:H,H2147),0)</f>
        <v/>
      </c>
      <c r="O2147">
        <f>IFERROR(PERCENTRANK(I:I,I2147),0)</f>
        <v/>
      </c>
      <c r="P2147">
        <f>IFERROR(1 - PERCENTRANK(J:J,J2147),0)</f>
        <v/>
      </c>
      <c r="Q2147">
        <f>IFERROR(PERCENTRANK(K:K,K2147),0)</f>
        <v/>
      </c>
      <c r="R2147">
        <f>L2147*weight1+M2147*weight2+N2147*weight3+O2147*weight4+P2147*weight5+Q2147*weight6</f>
        <v/>
      </c>
    </row>
    <row r="2148" spans="1:18">
      <c r="A2148">
        <f>RANK(R2148,R:R)</f>
        <v/>
      </c>
      <c r="B2148" t="s">
        <v>23720</v>
      </c>
      <c r="C2148">
        <f>VLOOKUP(B2148,'Input - companies list'!B:L,2,FALSE)</f>
        <v/>
      </c>
      <c r="D2148">
        <f>VLOOKUP(B2148,'Input - companies list'!B:L,11,FALSE)</f>
        <v/>
      </c>
      <c r="E2148">
        <f>VLOOKUP(B2148,'Input - companies list'!B:E,4,FALSE)</f>
        <v/>
      </c>
      <c r="F2148">
        <f>SUMIFS('Input - target event report'!H:H,'Input - target event report'!B:B,B2148,'Input - target event report'!D:D, "Private Investment")</f>
        <v/>
      </c>
      <c r="G2148">
        <f>IF(I2148&lt;2, "N/A", (MAXIFS('Input - target event report'!E:E,'Input - target event report'!B:B,B:B,'Input - target event report'!D:D,"Private Investment")-MINIFS('Input - target event report'!E:E,'Input - target event report'!B:B,B:B,'Input - target event report'!D:D,"Private Investment"))/(I2148-1))</f>
        <v/>
      </c>
      <c r="H2148">
        <f>IF(MAXIFS('Input - target event report'!E:E,'Input - target event report'!B:B,B:B,'Input - target event report'!D:D,"Private Investment") = 0, "N/A", TODAY() - MAXIFS('Input - target event report'!E:E,'Input - target event report'!B:B,B:B,'Input - target event report'!D:D,"Private Investment"))</f>
        <v/>
      </c>
      <c r="I2148">
        <f>COUNTIFS('Input - target event report'!B:B,B2148,'Input - target event report'!D:D, "Private Investment")</f>
        <v/>
      </c>
      <c r="J2148">
        <f>INDEX('Input - companies list'!$1:$10000,MATCH(B2148,'Input - companies list'!B:B,0),MATCH("Flow",'Input - companies list'!$1:$1,0 ))</f>
        <v/>
      </c>
      <c r="K2148">
        <f>INDEX('Input - companies list'!$1:$10000,MATCH(B2148,'Input - companies list'!B:B,0),MATCH("Inter-Cluster Connectivity",'Input - companies list'!$1:$1,0 ))</f>
        <v/>
      </c>
      <c r="L2148">
        <f>IFERROR(PERCENTRANK(F:F,F2148),0)</f>
        <v/>
      </c>
      <c r="M2148">
        <f>IFERROR(1 - PERCENTRANK(G:G,G2148),0)</f>
        <v/>
      </c>
      <c r="N2148">
        <f>IFERROR(1 - PERCENTRANK(H:H,H2148),0)</f>
        <v/>
      </c>
      <c r="O2148">
        <f>IFERROR(PERCENTRANK(I:I,I2148),0)</f>
        <v/>
      </c>
      <c r="P2148">
        <f>IFERROR(1 - PERCENTRANK(J:J,J2148),0)</f>
        <v/>
      </c>
      <c r="Q2148">
        <f>IFERROR(PERCENTRANK(K:K,K2148),0)</f>
        <v/>
      </c>
      <c r="R2148">
        <f>L2148*weight1+M2148*weight2+N2148*weight3+O2148*weight4+P2148*weight5+Q2148*weight6</f>
        <v/>
      </c>
    </row>
    <row r="2149" spans="1:18">
      <c r="A2149">
        <f>RANK(R2149,R:R)</f>
        <v/>
      </c>
      <c r="B2149" t="s">
        <v>23729</v>
      </c>
      <c r="C2149">
        <f>VLOOKUP(B2149,'Input - companies list'!B:L,2,FALSE)</f>
        <v/>
      </c>
      <c r="D2149">
        <f>VLOOKUP(B2149,'Input - companies list'!B:L,11,FALSE)</f>
        <v/>
      </c>
      <c r="E2149">
        <f>VLOOKUP(B2149,'Input - companies list'!B:E,4,FALSE)</f>
        <v/>
      </c>
      <c r="F2149">
        <f>SUMIFS('Input - target event report'!H:H,'Input - target event report'!B:B,B2149,'Input - target event report'!D:D, "Private Investment")</f>
        <v/>
      </c>
      <c r="G2149">
        <f>IF(I2149&lt;2, "N/A", (MAXIFS('Input - target event report'!E:E,'Input - target event report'!B:B,B:B,'Input - target event report'!D:D,"Private Investment")-MINIFS('Input - target event report'!E:E,'Input - target event report'!B:B,B:B,'Input - target event report'!D:D,"Private Investment"))/(I2149-1))</f>
        <v/>
      </c>
      <c r="H2149">
        <f>IF(MAXIFS('Input - target event report'!E:E,'Input - target event report'!B:B,B:B,'Input - target event report'!D:D,"Private Investment") = 0, "N/A", TODAY() - MAXIFS('Input - target event report'!E:E,'Input - target event report'!B:B,B:B,'Input - target event report'!D:D,"Private Investment"))</f>
        <v/>
      </c>
      <c r="I2149">
        <f>COUNTIFS('Input - target event report'!B:B,B2149,'Input - target event report'!D:D, "Private Investment")</f>
        <v/>
      </c>
      <c r="J2149">
        <f>INDEX('Input - companies list'!$1:$10000,MATCH(B2149,'Input - companies list'!B:B,0),MATCH("Flow",'Input - companies list'!$1:$1,0 ))</f>
        <v/>
      </c>
      <c r="K2149">
        <f>INDEX('Input - companies list'!$1:$10000,MATCH(B2149,'Input - companies list'!B:B,0),MATCH("Inter-Cluster Connectivity",'Input - companies list'!$1:$1,0 ))</f>
        <v/>
      </c>
      <c r="L2149">
        <f>IFERROR(PERCENTRANK(F:F,F2149),0)</f>
        <v/>
      </c>
      <c r="M2149">
        <f>IFERROR(1 - PERCENTRANK(G:G,G2149),0)</f>
        <v/>
      </c>
      <c r="N2149">
        <f>IFERROR(1 - PERCENTRANK(H:H,H2149),0)</f>
        <v/>
      </c>
      <c r="O2149">
        <f>IFERROR(PERCENTRANK(I:I,I2149),0)</f>
        <v/>
      </c>
      <c r="P2149">
        <f>IFERROR(1 - PERCENTRANK(J:J,J2149),0)</f>
        <v/>
      </c>
      <c r="Q2149">
        <f>IFERROR(PERCENTRANK(K:K,K2149),0)</f>
        <v/>
      </c>
      <c r="R2149">
        <f>L2149*weight1+M2149*weight2+N2149*weight3+O2149*weight4+P2149*weight5+Q2149*weight6</f>
        <v/>
      </c>
    </row>
    <row r="2150" spans="1:18">
      <c r="A2150">
        <f>RANK(R2150,R:R)</f>
        <v/>
      </c>
      <c r="B2150" t="s">
        <v>23738</v>
      </c>
      <c r="C2150">
        <f>VLOOKUP(B2150,'Input - companies list'!B:L,2,FALSE)</f>
        <v/>
      </c>
      <c r="D2150">
        <f>VLOOKUP(B2150,'Input - companies list'!B:L,11,FALSE)</f>
        <v/>
      </c>
      <c r="E2150">
        <f>VLOOKUP(B2150,'Input - companies list'!B:E,4,FALSE)</f>
        <v/>
      </c>
      <c r="F2150">
        <f>SUMIFS('Input - target event report'!H:H,'Input - target event report'!B:B,B2150,'Input - target event report'!D:D, "Private Investment")</f>
        <v/>
      </c>
      <c r="G2150">
        <f>IF(I2150&lt;2, "N/A", (MAXIFS('Input - target event report'!E:E,'Input - target event report'!B:B,B:B,'Input - target event report'!D:D,"Private Investment")-MINIFS('Input - target event report'!E:E,'Input - target event report'!B:B,B:B,'Input - target event report'!D:D,"Private Investment"))/(I2150-1))</f>
        <v/>
      </c>
      <c r="H2150">
        <f>IF(MAXIFS('Input - target event report'!E:E,'Input - target event report'!B:B,B:B,'Input - target event report'!D:D,"Private Investment") = 0, "N/A", TODAY() - MAXIFS('Input - target event report'!E:E,'Input - target event report'!B:B,B:B,'Input - target event report'!D:D,"Private Investment"))</f>
        <v/>
      </c>
      <c r="I2150">
        <f>COUNTIFS('Input - target event report'!B:B,B2150,'Input - target event report'!D:D, "Private Investment")</f>
        <v/>
      </c>
      <c r="J2150">
        <f>INDEX('Input - companies list'!$1:$10000,MATCH(B2150,'Input - companies list'!B:B,0),MATCH("Flow",'Input - companies list'!$1:$1,0 ))</f>
        <v/>
      </c>
      <c r="K2150">
        <f>INDEX('Input - companies list'!$1:$10000,MATCH(B2150,'Input - companies list'!B:B,0),MATCH("Inter-Cluster Connectivity",'Input - companies list'!$1:$1,0 ))</f>
        <v/>
      </c>
      <c r="L2150">
        <f>IFERROR(PERCENTRANK(F:F,F2150),0)</f>
        <v/>
      </c>
      <c r="M2150">
        <f>IFERROR(1 - PERCENTRANK(G:G,G2150),0)</f>
        <v/>
      </c>
      <c r="N2150">
        <f>IFERROR(1 - PERCENTRANK(H:H,H2150),0)</f>
        <v/>
      </c>
      <c r="O2150">
        <f>IFERROR(PERCENTRANK(I:I,I2150),0)</f>
        <v/>
      </c>
      <c r="P2150">
        <f>IFERROR(1 - PERCENTRANK(J:J,J2150),0)</f>
        <v/>
      </c>
      <c r="Q2150">
        <f>IFERROR(PERCENTRANK(K:K,K2150),0)</f>
        <v/>
      </c>
      <c r="R2150">
        <f>L2150*weight1+M2150*weight2+N2150*weight3+O2150*weight4+P2150*weight5+Q2150*weight6</f>
        <v/>
      </c>
    </row>
    <row r="2151" spans="1:18">
      <c r="A2151">
        <f>RANK(R2151,R:R)</f>
        <v/>
      </c>
      <c r="B2151" t="s">
        <v>23746</v>
      </c>
      <c r="C2151">
        <f>VLOOKUP(B2151,'Input - companies list'!B:L,2,FALSE)</f>
        <v/>
      </c>
      <c r="D2151">
        <f>VLOOKUP(B2151,'Input - companies list'!B:L,11,FALSE)</f>
        <v/>
      </c>
      <c r="E2151">
        <f>VLOOKUP(B2151,'Input - companies list'!B:E,4,FALSE)</f>
        <v/>
      </c>
      <c r="F2151">
        <f>SUMIFS('Input - target event report'!H:H,'Input - target event report'!B:B,B2151,'Input - target event report'!D:D, "Private Investment")</f>
        <v/>
      </c>
      <c r="G2151">
        <f>IF(I2151&lt;2, "N/A", (MAXIFS('Input - target event report'!E:E,'Input - target event report'!B:B,B:B,'Input - target event report'!D:D,"Private Investment")-MINIFS('Input - target event report'!E:E,'Input - target event report'!B:B,B:B,'Input - target event report'!D:D,"Private Investment"))/(I2151-1))</f>
        <v/>
      </c>
      <c r="H2151">
        <f>IF(MAXIFS('Input - target event report'!E:E,'Input - target event report'!B:B,B:B,'Input - target event report'!D:D,"Private Investment") = 0, "N/A", TODAY() - MAXIFS('Input - target event report'!E:E,'Input - target event report'!B:B,B:B,'Input - target event report'!D:D,"Private Investment"))</f>
        <v/>
      </c>
      <c r="I2151">
        <f>COUNTIFS('Input - target event report'!B:B,B2151,'Input - target event report'!D:D, "Private Investment")</f>
        <v/>
      </c>
      <c r="J2151">
        <f>INDEX('Input - companies list'!$1:$10000,MATCH(B2151,'Input - companies list'!B:B,0),MATCH("Flow",'Input - companies list'!$1:$1,0 ))</f>
        <v/>
      </c>
      <c r="K2151">
        <f>INDEX('Input - companies list'!$1:$10000,MATCH(B2151,'Input - companies list'!B:B,0),MATCH("Inter-Cluster Connectivity",'Input - companies list'!$1:$1,0 ))</f>
        <v/>
      </c>
      <c r="L2151">
        <f>IFERROR(PERCENTRANK(F:F,F2151),0)</f>
        <v/>
      </c>
      <c r="M2151">
        <f>IFERROR(1 - PERCENTRANK(G:G,G2151),0)</f>
        <v/>
      </c>
      <c r="N2151">
        <f>IFERROR(1 - PERCENTRANK(H:H,H2151),0)</f>
        <v/>
      </c>
      <c r="O2151">
        <f>IFERROR(PERCENTRANK(I:I,I2151),0)</f>
        <v/>
      </c>
      <c r="P2151">
        <f>IFERROR(1 - PERCENTRANK(J:J,J2151),0)</f>
        <v/>
      </c>
      <c r="Q2151">
        <f>IFERROR(PERCENTRANK(K:K,K2151),0)</f>
        <v/>
      </c>
      <c r="R2151">
        <f>L2151*weight1+M2151*weight2+N2151*weight3+O2151*weight4+P2151*weight5+Q2151*weight6</f>
        <v/>
      </c>
    </row>
    <row r="2152" spans="1:18">
      <c r="A2152">
        <f>RANK(R2152,R:R)</f>
        <v/>
      </c>
      <c r="B2152" t="s">
        <v>23755</v>
      </c>
      <c r="C2152">
        <f>VLOOKUP(B2152,'Input - companies list'!B:L,2,FALSE)</f>
        <v/>
      </c>
      <c r="D2152">
        <f>VLOOKUP(B2152,'Input - companies list'!B:L,11,FALSE)</f>
        <v/>
      </c>
      <c r="E2152">
        <f>VLOOKUP(B2152,'Input - companies list'!B:E,4,FALSE)</f>
        <v/>
      </c>
      <c r="F2152">
        <f>SUMIFS('Input - target event report'!H:H,'Input - target event report'!B:B,B2152,'Input - target event report'!D:D, "Private Investment")</f>
        <v/>
      </c>
      <c r="G2152">
        <f>IF(I2152&lt;2, "N/A", (MAXIFS('Input - target event report'!E:E,'Input - target event report'!B:B,B:B,'Input - target event report'!D:D,"Private Investment")-MINIFS('Input - target event report'!E:E,'Input - target event report'!B:B,B:B,'Input - target event report'!D:D,"Private Investment"))/(I2152-1))</f>
        <v/>
      </c>
      <c r="H2152">
        <f>IF(MAXIFS('Input - target event report'!E:E,'Input - target event report'!B:B,B:B,'Input - target event report'!D:D,"Private Investment") = 0, "N/A", TODAY() - MAXIFS('Input - target event report'!E:E,'Input - target event report'!B:B,B:B,'Input - target event report'!D:D,"Private Investment"))</f>
        <v/>
      </c>
      <c r="I2152">
        <f>COUNTIFS('Input - target event report'!B:B,B2152,'Input - target event report'!D:D, "Private Investment")</f>
        <v/>
      </c>
      <c r="J2152">
        <f>INDEX('Input - companies list'!$1:$10000,MATCH(B2152,'Input - companies list'!B:B,0),MATCH("Flow",'Input - companies list'!$1:$1,0 ))</f>
        <v/>
      </c>
      <c r="K2152">
        <f>INDEX('Input - companies list'!$1:$10000,MATCH(B2152,'Input - companies list'!B:B,0),MATCH("Inter-Cluster Connectivity",'Input - companies list'!$1:$1,0 ))</f>
        <v/>
      </c>
      <c r="L2152">
        <f>IFERROR(PERCENTRANK(F:F,F2152),0)</f>
        <v/>
      </c>
      <c r="M2152">
        <f>IFERROR(1 - PERCENTRANK(G:G,G2152),0)</f>
        <v/>
      </c>
      <c r="N2152">
        <f>IFERROR(1 - PERCENTRANK(H:H,H2152),0)</f>
        <v/>
      </c>
      <c r="O2152">
        <f>IFERROR(PERCENTRANK(I:I,I2152),0)</f>
        <v/>
      </c>
      <c r="P2152">
        <f>IFERROR(1 - PERCENTRANK(J:J,J2152),0)</f>
        <v/>
      </c>
      <c r="Q2152">
        <f>IFERROR(PERCENTRANK(K:K,K2152),0)</f>
        <v/>
      </c>
      <c r="R2152">
        <f>L2152*weight1+M2152*weight2+N2152*weight3+O2152*weight4+P2152*weight5+Q2152*weight6</f>
        <v/>
      </c>
    </row>
    <row r="2153" spans="1:18">
      <c r="A2153">
        <f>RANK(R2153,R:R)</f>
        <v/>
      </c>
      <c r="B2153" t="s">
        <v>23766</v>
      </c>
      <c r="C2153">
        <f>VLOOKUP(B2153,'Input - companies list'!B:L,2,FALSE)</f>
        <v/>
      </c>
      <c r="D2153">
        <f>VLOOKUP(B2153,'Input - companies list'!B:L,11,FALSE)</f>
        <v/>
      </c>
      <c r="E2153">
        <f>VLOOKUP(B2153,'Input - companies list'!B:E,4,FALSE)</f>
        <v/>
      </c>
      <c r="F2153">
        <f>SUMIFS('Input - target event report'!H:H,'Input - target event report'!B:B,B2153,'Input - target event report'!D:D, "Private Investment")</f>
        <v/>
      </c>
      <c r="G2153">
        <f>IF(I2153&lt;2, "N/A", (MAXIFS('Input - target event report'!E:E,'Input - target event report'!B:B,B:B,'Input - target event report'!D:D,"Private Investment")-MINIFS('Input - target event report'!E:E,'Input - target event report'!B:B,B:B,'Input - target event report'!D:D,"Private Investment"))/(I2153-1))</f>
        <v/>
      </c>
      <c r="H2153">
        <f>IF(MAXIFS('Input - target event report'!E:E,'Input - target event report'!B:B,B:B,'Input - target event report'!D:D,"Private Investment") = 0, "N/A", TODAY() - MAXIFS('Input - target event report'!E:E,'Input - target event report'!B:B,B:B,'Input - target event report'!D:D,"Private Investment"))</f>
        <v/>
      </c>
      <c r="I2153">
        <f>COUNTIFS('Input - target event report'!B:B,B2153,'Input - target event report'!D:D, "Private Investment")</f>
        <v/>
      </c>
      <c r="J2153">
        <f>INDEX('Input - companies list'!$1:$10000,MATCH(B2153,'Input - companies list'!B:B,0),MATCH("Flow",'Input - companies list'!$1:$1,0 ))</f>
        <v/>
      </c>
      <c r="K2153">
        <f>INDEX('Input - companies list'!$1:$10000,MATCH(B2153,'Input - companies list'!B:B,0),MATCH("Inter-Cluster Connectivity",'Input - companies list'!$1:$1,0 ))</f>
        <v/>
      </c>
      <c r="L2153">
        <f>IFERROR(PERCENTRANK(F:F,F2153),0)</f>
        <v/>
      </c>
      <c r="M2153">
        <f>IFERROR(1 - PERCENTRANK(G:G,G2153),0)</f>
        <v/>
      </c>
      <c r="N2153">
        <f>IFERROR(1 - PERCENTRANK(H:H,H2153),0)</f>
        <v/>
      </c>
      <c r="O2153">
        <f>IFERROR(PERCENTRANK(I:I,I2153),0)</f>
        <v/>
      </c>
      <c r="P2153">
        <f>IFERROR(1 - PERCENTRANK(J:J,J2153),0)</f>
        <v/>
      </c>
      <c r="Q2153">
        <f>IFERROR(PERCENTRANK(K:K,K2153),0)</f>
        <v/>
      </c>
      <c r="R2153">
        <f>L2153*weight1+M2153*weight2+N2153*weight3+O2153*weight4+P2153*weight5+Q2153*weight6</f>
        <v/>
      </c>
    </row>
    <row r="2154" spans="1:18">
      <c r="A2154">
        <f>RANK(R2154,R:R)</f>
        <v/>
      </c>
      <c r="B2154" t="s">
        <v>23779</v>
      </c>
      <c r="C2154">
        <f>VLOOKUP(B2154,'Input - companies list'!B:L,2,FALSE)</f>
        <v/>
      </c>
      <c r="D2154">
        <f>VLOOKUP(B2154,'Input - companies list'!B:L,11,FALSE)</f>
        <v/>
      </c>
      <c r="E2154">
        <f>VLOOKUP(B2154,'Input - companies list'!B:E,4,FALSE)</f>
        <v/>
      </c>
      <c r="F2154">
        <f>SUMIFS('Input - target event report'!H:H,'Input - target event report'!B:B,B2154,'Input - target event report'!D:D, "Private Investment")</f>
        <v/>
      </c>
      <c r="G2154">
        <f>IF(I2154&lt;2, "N/A", (MAXIFS('Input - target event report'!E:E,'Input - target event report'!B:B,B:B,'Input - target event report'!D:D,"Private Investment")-MINIFS('Input - target event report'!E:E,'Input - target event report'!B:B,B:B,'Input - target event report'!D:D,"Private Investment"))/(I2154-1))</f>
        <v/>
      </c>
      <c r="H2154">
        <f>IF(MAXIFS('Input - target event report'!E:E,'Input - target event report'!B:B,B:B,'Input - target event report'!D:D,"Private Investment") = 0, "N/A", TODAY() - MAXIFS('Input - target event report'!E:E,'Input - target event report'!B:B,B:B,'Input - target event report'!D:D,"Private Investment"))</f>
        <v/>
      </c>
      <c r="I2154">
        <f>COUNTIFS('Input - target event report'!B:B,B2154,'Input - target event report'!D:D, "Private Investment")</f>
        <v/>
      </c>
      <c r="J2154">
        <f>INDEX('Input - companies list'!$1:$10000,MATCH(B2154,'Input - companies list'!B:B,0),MATCH("Flow",'Input - companies list'!$1:$1,0 ))</f>
        <v/>
      </c>
      <c r="K2154">
        <f>INDEX('Input - companies list'!$1:$10000,MATCH(B2154,'Input - companies list'!B:B,0),MATCH("Inter-Cluster Connectivity",'Input - companies list'!$1:$1,0 ))</f>
        <v/>
      </c>
      <c r="L2154">
        <f>IFERROR(PERCENTRANK(F:F,F2154),0)</f>
        <v/>
      </c>
      <c r="M2154">
        <f>IFERROR(1 - PERCENTRANK(G:G,G2154),0)</f>
        <v/>
      </c>
      <c r="N2154">
        <f>IFERROR(1 - PERCENTRANK(H:H,H2154),0)</f>
        <v/>
      </c>
      <c r="O2154">
        <f>IFERROR(PERCENTRANK(I:I,I2154),0)</f>
        <v/>
      </c>
      <c r="P2154">
        <f>IFERROR(1 - PERCENTRANK(J:J,J2154),0)</f>
        <v/>
      </c>
      <c r="Q2154">
        <f>IFERROR(PERCENTRANK(K:K,K2154),0)</f>
        <v/>
      </c>
      <c r="R2154">
        <f>L2154*weight1+M2154*weight2+N2154*weight3+O2154*weight4+P2154*weight5+Q2154*weight6</f>
        <v/>
      </c>
    </row>
    <row r="2155" spans="1:18">
      <c r="A2155">
        <f>RANK(R2155,R:R)</f>
        <v/>
      </c>
      <c r="B2155" t="s">
        <v>23788</v>
      </c>
      <c r="C2155">
        <f>VLOOKUP(B2155,'Input - companies list'!B:L,2,FALSE)</f>
        <v/>
      </c>
      <c r="D2155">
        <f>VLOOKUP(B2155,'Input - companies list'!B:L,11,FALSE)</f>
        <v/>
      </c>
      <c r="E2155">
        <f>VLOOKUP(B2155,'Input - companies list'!B:E,4,FALSE)</f>
        <v/>
      </c>
      <c r="F2155">
        <f>SUMIFS('Input - target event report'!H:H,'Input - target event report'!B:B,B2155,'Input - target event report'!D:D, "Private Investment")</f>
        <v/>
      </c>
      <c r="G2155">
        <f>IF(I2155&lt;2, "N/A", (MAXIFS('Input - target event report'!E:E,'Input - target event report'!B:B,B:B,'Input - target event report'!D:D,"Private Investment")-MINIFS('Input - target event report'!E:E,'Input - target event report'!B:B,B:B,'Input - target event report'!D:D,"Private Investment"))/(I2155-1))</f>
        <v/>
      </c>
      <c r="H2155">
        <f>IF(MAXIFS('Input - target event report'!E:E,'Input - target event report'!B:B,B:B,'Input - target event report'!D:D,"Private Investment") = 0, "N/A", TODAY() - MAXIFS('Input - target event report'!E:E,'Input - target event report'!B:B,B:B,'Input - target event report'!D:D,"Private Investment"))</f>
        <v/>
      </c>
      <c r="I2155">
        <f>COUNTIFS('Input - target event report'!B:B,B2155,'Input - target event report'!D:D, "Private Investment")</f>
        <v/>
      </c>
      <c r="J2155">
        <f>INDEX('Input - companies list'!$1:$10000,MATCH(B2155,'Input - companies list'!B:B,0),MATCH("Flow",'Input - companies list'!$1:$1,0 ))</f>
        <v/>
      </c>
      <c r="K2155">
        <f>INDEX('Input - companies list'!$1:$10000,MATCH(B2155,'Input - companies list'!B:B,0),MATCH("Inter-Cluster Connectivity",'Input - companies list'!$1:$1,0 ))</f>
        <v/>
      </c>
      <c r="L2155">
        <f>IFERROR(PERCENTRANK(F:F,F2155),0)</f>
        <v/>
      </c>
      <c r="M2155">
        <f>IFERROR(1 - PERCENTRANK(G:G,G2155),0)</f>
        <v/>
      </c>
      <c r="N2155">
        <f>IFERROR(1 - PERCENTRANK(H:H,H2155),0)</f>
        <v/>
      </c>
      <c r="O2155">
        <f>IFERROR(PERCENTRANK(I:I,I2155),0)</f>
        <v/>
      </c>
      <c r="P2155">
        <f>IFERROR(1 - PERCENTRANK(J:J,J2155),0)</f>
        <v/>
      </c>
      <c r="Q2155">
        <f>IFERROR(PERCENTRANK(K:K,K2155),0)</f>
        <v/>
      </c>
      <c r="R2155">
        <f>L2155*weight1+M2155*weight2+N2155*weight3+O2155*weight4+P2155*weight5+Q2155*weight6</f>
        <v/>
      </c>
    </row>
    <row r="2156" spans="1:18">
      <c r="A2156">
        <f>RANK(R2156,R:R)</f>
        <v/>
      </c>
      <c r="B2156" t="s">
        <v>23796</v>
      </c>
      <c r="C2156">
        <f>VLOOKUP(B2156,'Input - companies list'!B:L,2,FALSE)</f>
        <v/>
      </c>
      <c r="D2156">
        <f>VLOOKUP(B2156,'Input - companies list'!B:L,11,FALSE)</f>
        <v/>
      </c>
      <c r="E2156">
        <f>VLOOKUP(B2156,'Input - companies list'!B:E,4,FALSE)</f>
        <v/>
      </c>
      <c r="F2156">
        <f>SUMIFS('Input - target event report'!H:H,'Input - target event report'!B:B,B2156,'Input - target event report'!D:D, "Private Investment")</f>
        <v/>
      </c>
      <c r="G2156">
        <f>IF(I2156&lt;2, "N/A", (MAXIFS('Input - target event report'!E:E,'Input - target event report'!B:B,B:B,'Input - target event report'!D:D,"Private Investment")-MINIFS('Input - target event report'!E:E,'Input - target event report'!B:B,B:B,'Input - target event report'!D:D,"Private Investment"))/(I2156-1))</f>
        <v/>
      </c>
      <c r="H2156">
        <f>IF(MAXIFS('Input - target event report'!E:E,'Input - target event report'!B:B,B:B,'Input - target event report'!D:D,"Private Investment") = 0, "N/A", TODAY() - MAXIFS('Input - target event report'!E:E,'Input - target event report'!B:B,B:B,'Input - target event report'!D:D,"Private Investment"))</f>
        <v/>
      </c>
      <c r="I2156">
        <f>COUNTIFS('Input - target event report'!B:B,B2156,'Input - target event report'!D:D, "Private Investment")</f>
        <v/>
      </c>
      <c r="J2156">
        <f>INDEX('Input - companies list'!$1:$10000,MATCH(B2156,'Input - companies list'!B:B,0),MATCH("Flow",'Input - companies list'!$1:$1,0 ))</f>
        <v/>
      </c>
      <c r="K2156">
        <f>INDEX('Input - companies list'!$1:$10000,MATCH(B2156,'Input - companies list'!B:B,0),MATCH("Inter-Cluster Connectivity",'Input - companies list'!$1:$1,0 ))</f>
        <v/>
      </c>
      <c r="L2156">
        <f>IFERROR(PERCENTRANK(F:F,F2156),0)</f>
        <v/>
      </c>
      <c r="M2156">
        <f>IFERROR(1 - PERCENTRANK(G:G,G2156),0)</f>
        <v/>
      </c>
      <c r="N2156">
        <f>IFERROR(1 - PERCENTRANK(H:H,H2156),0)</f>
        <v/>
      </c>
      <c r="O2156">
        <f>IFERROR(PERCENTRANK(I:I,I2156),0)</f>
        <v/>
      </c>
      <c r="P2156">
        <f>IFERROR(1 - PERCENTRANK(J:J,J2156),0)</f>
        <v/>
      </c>
      <c r="Q2156">
        <f>IFERROR(PERCENTRANK(K:K,K2156),0)</f>
        <v/>
      </c>
      <c r="R2156">
        <f>L2156*weight1+M2156*weight2+N2156*weight3+O2156*weight4+P2156*weight5+Q2156*weight6</f>
        <v/>
      </c>
    </row>
    <row r="2157" spans="1:18">
      <c r="A2157">
        <f>RANK(R2157,R:R)</f>
        <v/>
      </c>
      <c r="B2157" t="s">
        <v>23807</v>
      </c>
      <c r="C2157">
        <f>VLOOKUP(B2157,'Input - companies list'!B:L,2,FALSE)</f>
        <v/>
      </c>
      <c r="D2157">
        <f>VLOOKUP(B2157,'Input - companies list'!B:L,11,FALSE)</f>
        <v/>
      </c>
      <c r="E2157">
        <f>VLOOKUP(B2157,'Input - companies list'!B:E,4,FALSE)</f>
        <v/>
      </c>
      <c r="F2157">
        <f>SUMIFS('Input - target event report'!H:H,'Input - target event report'!B:B,B2157,'Input - target event report'!D:D, "Private Investment")</f>
        <v/>
      </c>
      <c r="G2157">
        <f>IF(I2157&lt;2, "N/A", (MAXIFS('Input - target event report'!E:E,'Input - target event report'!B:B,B:B,'Input - target event report'!D:D,"Private Investment")-MINIFS('Input - target event report'!E:E,'Input - target event report'!B:B,B:B,'Input - target event report'!D:D,"Private Investment"))/(I2157-1))</f>
        <v/>
      </c>
      <c r="H2157">
        <f>IF(MAXIFS('Input - target event report'!E:E,'Input - target event report'!B:B,B:B,'Input - target event report'!D:D,"Private Investment") = 0, "N/A", TODAY() - MAXIFS('Input - target event report'!E:E,'Input - target event report'!B:B,B:B,'Input - target event report'!D:D,"Private Investment"))</f>
        <v/>
      </c>
      <c r="I2157">
        <f>COUNTIFS('Input - target event report'!B:B,B2157,'Input - target event report'!D:D, "Private Investment")</f>
        <v/>
      </c>
      <c r="J2157">
        <f>INDEX('Input - companies list'!$1:$10000,MATCH(B2157,'Input - companies list'!B:B,0),MATCH("Flow",'Input - companies list'!$1:$1,0 ))</f>
        <v/>
      </c>
      <c r="K2157">
        <f>INDEX('Input - companies list'!$1:$10000,MATCH(B2157,'Input - companies list'!B:B,0),MATCH("Inter-Cluster Connectivity",'Input - companies list'!$1:$1,0 ))</f>
        <v/>
      </c>
      <c r="L2157">
        <f>IFERROR(PERCENTRANK(F:F,F2157),0)</f>
        <v/>
      </c>
      <c r="M2157">
        <f>IFERROR(1 - PERCENTRANK(G:G,G2157),0)</f>
        <v/>
      </c>
      <c r="N2157">
        <f>IFERROR(1 - PERCENTRANK(H:H,H2157),0)</f>
        <v/>
      </c>
      <c r="O2157">
        <f>IFERROR(PERCENTRANK(I:I,I2157),0)</f>
        <v/>
      </c>
      <c r="P2157">
        <f>IFERROR(1 - PERCENTRANK(J:J,J2157),0)</f>
        <v/>
      </c>
      <c r="Q2157">
        <f>IFERROR(PERCENTRANK(K:K,K2157),0)</f>
        <v/>
      </c>
      <c r="R2157">
        <f>L2157*weight1+M2157*weight2+N2157*weight3+O2157*weight4+P2157*weight5+Q2157*weight6</f>
        <v/>
      </c>
    </row>
    <row r="2158" spans="1:18">
      <c r="A2158">
        <f>RANK(R2158,R:R)</f>
        <v/>
      </c>
      <c r="B2158" t="s">
        <v>23817</v>
      </c>
      <c r="C2158">
        <f>VLOOKUP(B2158,'Input - companies list'!B:L,2,FALSE)</f>
        <v/>
      </c>
      <c r="D2158">
        <f>VLOOKUP(B2158,'Input - companies list'!B:L,11,FALSE)</f>
        <v/>
      </c>
      <c r="E2158">
        <f>VLOOKUP(B2158,'Input - companies list'!B:E,4,FALSE)</f>
        <v/>
      </c>
      <c r="F2158">
        <f>SUMIFS('Input - target event report'!H:H,'Input - target event report'!B:B,B2158,'Input - target event report'!D:D, "Private Investment")</f>
        <v/>
      </c>
      <c r="G2158">
        <f>IF(I2158&lt;2, "N/A", (MAXIFS('Input - target event report'!E:E,'Input - target event report'!B:B,B:B,'Input - target event report'!D:D,"Private Investment")-MINIFS('Input - target event report'!E:E,'Input - target event report'!B:B,B:B,'Input - target event report'!D:D,"Private Investment"))/(I2158-1))</f>
        <v/>
      </c>
      <c r="H2158">
        <f>IF(MAXIFS('Input - target event report'!E:E,'Input - target event report'!B:B,B:B,'Input - target event report'!D:D,"Private Investment") = 0, "N/A", TODAY() - MAXIFS('Input - target event report'!E:E,'Input - target event report'!B:B,B:B,'Input - target event report'!D:D,"Private Investment"))</f>
        <v/>
      </c>
      <c r="I2158">
        <f>COUNTIFS('Input - target event report'!B:B,B2158,'Input - target event report'!D:D, "Private Investment")</f>
        <v/>
      </c>
      <c r="J2158">
        <f>INDEX('Input - companies list'!$1:$10000,MATCH(B2158,'Input - companies list'!B:B,0),MATCH("Flow",'Input - companies list'!$1:$1,0 ))</f>
        <v/>
      </c>
      <c r="K2158">
        <f>INDEX('Input - companies list'!$1:$10000,MATCH(B2158,'Input - companies list'!B:B,0),MATCH("Inter-Cluster Connectivity",'Input - companies list'!$1:$1,0 ))</f>
        <v/>
      </c>
      <c r="L2158">
        <f>IFERROR(PERCENTRANK(F:F,F2158),0)</f>
        <v/>
      </c>
      <c r="M2158">
        <f>IFERROR(1 - PERCENTRANK(G:G,G2158),0)</f>
        <v/>
      </c>
      <c r="N2158">
        <f>IFERROR(1 - PERCENTRANK(H:H,H2158),0)</f>
        <v/>
      </c>
      <c r="O2158">
        <f>IFERROR(PERCENTRANK(I:I,I2158),0)</f>
        <v/>
      </c>
      <c r="P2158">
        <f>IFERROR(1 - PERCENTRANK(J:J,J2158),0)</f>
        <v/>
      </c>
      <c r="Q2158">
        <f>IFERROR(PERCENTRANK(K:K,K2158),0)</f>
        <v/>
      </c>
      <c r="R2158">
        <f>L2158*weight1+M2158*weight2+N2158*weight3+O2158*weight4+P2158*weight5+Q2158*weight6</f>
        <v/>
      </c>
    </row>
    <row r="2159" spans="1:18">
      <c r="A2159">
        <f>RANK(R2159,R:R)</f>
        <v/>
      </c>
      <c r="B2159" t="s">
        <v>23829</v>
      </c>
      <c r="C2159">
        <f>VLOOKUP(B2159,'Input - companies list'!B:L,2,FALSE)</f>
        <v/>
      </c>
      <c r="D2159">
        <f>VLOOKUP(B2159,'Input - companies list'!B:L,11,FALSE)</f>
        <v/>
      </c>
      <c r="E2159">
        <f>VLOOKUP(B2159,'Input - companies list'!B:E,4,FALSE)</f>
        <v/>
      </c>
      <c r="F2159">
        <f>SUMIFS('Input - target event report'!H:H,'Input - target event report'!B:B,B2159,'Input - target event report'!D:D, "Private Investment")</f>
        <v/>
      </c>
      <c r="G2159">
        <f>IF(I2159&lt;2, "N/A", (MAXIFS('Input - target event report'!E:E,'Input - target event report'!B:B,B:B,'Input - target event report'!D:D,"Private Investment")-MINIFS('Input - target event report'!E:E,'Input - target event report'!B:B,B:B,'Input - target event report'!D:D,"Private Investment"))/(I2159-1))</f>
        <v/>
      </c>
      <c r="H2159">
        <f>IF(MAXIFS('Input - target event report'!E:E,'Input - target event report'!B:B,B:B,'Input - target event report'!D:D,"Private Investment") = 0, "N/A", TODAY() - MAXIFS('Input - target event report'!E:E,'Input - target event report'!B:B,B:B,'Input - target event report'!D:D,"Private Investment"))</f>
        <v/>
      </c>
      <c r="I2159">
        <f>COUNTIFS('Input - target event report'!B:B,B2159,'Input - target event report'!D:D, "Private Investment")</f>
        <v/>
      </c>
      <c r="J2159">
        <f>INDEX('Input - companies list'!$1:$10000,MATCH(B2159,'Input - companies list'!B:B,0),MATCH("Flow",'Input - companies list'!$1:$1,0 ))</f>
        <v/>
      </c>
      <c r="K2159">
        <f>INDEX('Input - companies list'!$1:$10000,MATCH(B2159,'Input - companies list'!B:B,0),MATCH("Inter-Cluster Connectivity",'Input - companies list'!$1:$1,0 ))</f>
        <v/>
      </c>
      <c r="L2159">
        <f>IFERROR(PERCENTRANK(F:F,F2159),0)</f>
        <v/>
      </c>
      <c r="M2159">
        <f>IFERROR(1 - PERCENTRANK(G:G,G2159),0)</f>
        <v/>
      </c>
      <c r="N2159">
        <f>IFERROR(1 - PERCENTRANK(H:H,H2159),0)</f>
        <v/>
      </c>
      <c r="O2159">
        <f>IFERROR(PERCENTRANK(I:I,I2159),0)</f>
        <v/>
      </c>
      <c r="P2159">
        <f>IFERROR(1 - PERCENTRANK(J:J,J2159),0)</f>
        <v/>
      </c>
      <c r="Q2159">
        <f>IFERROR(PERCENTRANK(K:K,K2159),0)</f>
        <v/>
      </c>
      <c r="R2159">
        <f>L2159*weight1+M2159*weight2+N2159*weight3+O2159*weight4+P2159*weight5+Q2159*weight6</f>
        <v/>
      </c>
    </row>
    <row r="2160" spans="1:18">
      <c r="A2160">
        <f>RANK(R2160,R:R)</f>
        <v/>
      </c>
      <c r="B2160" t="s">
        <v>23839</v>
      </c>
      <c r="C2160">
        <f>VLOOKUP(B2160,'Input - companies list'!B:L,2,FALSE)</f>
        <v/>
      </c>
      <c r="D2160">
        <f>VLOOKUP(B2160,'Input - companies list'!B:L,11,FALSE)</f>
        <v/>
      </c>
      <c r="E2160">
        <f>VLOOKUP(B2160,'Input - companies list'!B:E,4,FALSE)</f>
        <v/>
      </c>
      <c r="F2160">
        <f>SUMIFS('Input - target event report'!H:H,'Input - target event report'!B:B,B2160,'Input - target event report'!D:D, "Private Investment")</f>
        <v/>
      </c>
      <c r="G2160">
        <f>IF(I2160&lt;2, "N/A", (MAXIFS('Input - target event report'!E:E,'Input - target event report'!B:B,B:B,'Input - target event report'!D:D,"Private Investment")-MINIFS('Input - target event report'!E:E,'Input - target event report'!B:B,B:B,'Input - target event report'!D:D,"Private Investment"))/(I2160-1))</f>
        <v/>
      </c>
      <c r="H2160">
        <f>IF(MAXIFS('Input - target event report'!E:E,'Input - target event report'!B:B,B:B,'Input - target event report'!D:D,"Private Investment") = 0, "N/A", TODAY() - MAXIFS('Input - target event report'!E:E,'Input - target event report'!B:B,B:B,'Input - target event report'!D:D,"Private Investment"))</f>
        <v/>
      </c>
      <c r="I2160">
        <f>COUNTIFS('Input - target event report'!B:B,B2160,'Input - target event report'!D:D, "Private Investment")</f>
        <v/>
      </c>
      <c r="J2160">
        <f>INDEX('Input - companies list'!$1:$10000,MATCH(B2160,'Input - companies list'!B:B,0),MATCH("Flow",'Input - companies list'!$1:$1,0 ))</f>
        <v/>
      </c>
      <c r="K2160">
        <f>INDEX('Input - companies list'!$1:$10000,MATCH(B2160,'Input - companies list'!B:B,0),MATCH("Inter-Cluster Connectivity",'Input - companies list'!$1:$1,0 ))</f>
        <v/>
      </c>
      <c r="L2160">
        <f>IFERROR(PERCENTRANK(F:F,F2160),0)</f>
        <v/>
      </c>
      <c r="M2160">
        <f>IFERROR(1 - PERCENTRANK(G:G,G2160),0)</f>
        <v/>
      </c>
      <c r="N2160">
        <f>IFERROR(1 - PERCENTRANK(H:H,H2160),0)</f>
        <v/>
      </c>
      <c r="O2160">
        <f>IFERROR(PERCENTRANK(I:I,I2160),0)</f>
        <v/>
      </c>
      <c r="P2160">
        <f>IFERROR(1 - PERCENTRANK(J:J,J2160),0)</f>
        <v/>
      </c>
      <c r="Q2160">
        <f>IFERROR(PERCENTRANK(K:K,K2160),0)</f>
        <v/>
      </c>
      <c r="R2160">
        <f>L2160*weight1+M2160*weight2+N2160*weight3+O2160*weight4+P2160*weight5+Q2160*weight6</f>
        <v/>
      </c>
    </row>
    <row r="2161" spans="1:18">
      <c r="A2161">
        <f>RANK(R2161,R:R)</f>
        <v/>
      </c>
      <c r="B2161" t="s">
        <v>23849</v>
      </c>
      <c r="C2161">
        <f>VLOOKUP(B2161,'Input - companies list'!B:L,2,FALSE)</f>
        <v/>
      </c>
      <c r="D2161">
        <f>VLOOKUP(B2161,'Input - companies list'!B:L,11,FALSE)</f>
        <v/>
      </c>
      <c r="E2161">
        <f>VLOOKUP(B2161,'Input - companies list'!B:E,4,FALSE)</f>
        <v/>
      </c>
      <c r="F2161">
        <f>SUMIFS('Input - target event report'!H:H,'Input - target event report'!B:B,B2161,'Input - target event report'!D:D, "Private Investment")</f>
        <v/>
      </c>
      <c r="G2161">
        <f>IF(I2161&lt;2, "N/A", (MAXIFS('Input - target event report'!E:E,'Input - target event report'!B:B,B:B,'Input - target event report'!D:D,"Private Investment")-MINIFS('Input - target event report'!E:E,'Input - target event report'!B:B,B:B,'Input - target event report'!D:D,"Private Investment"))/(I2161-1))</f>
        <v/>
      </c>
      <c r="H2161">
        <f>IF(MAXIFS('Input - target event report'!E:E,'Input - target event report'!B:B,B:B,'Input - target event report'!D:D,"Private Investment") = 0, "N/A", TODAY() - MAXIFS('Input - target event report'!E:E,'Input - target event report'!B:B,B:B,'Input - target event report'!D:D,"Private Investment"))</f>
        <v/>
      </c>
      <c r="I2161">
        <f>COUNTIFS('Input - target event report'!B:B,B2161,'Input - target event report'!D:D, "Private Investment")</f>
        <v/>
      </c>
      <c r="J2161">
        <f>INDEX('Input - companies list'!$1:$10000,MATCH(B2161,'Input - companies list'!B:B,0),MATCH("Flow",'Input - companies list'!$1:$1,0 ))</f>
        <v/>
      </c>
      <c r="K2161">
        <f>INDEX('Input - companies list'!$1:$10000,MATCH(B2161,'Input - companies list'!B:B,0),MATCH("Inter-Cluster Connectivity",'Input - companies list'!$1:$1,0 ))</f>
        <v/>
      </c>
      <c r="L2161">
        <f>IFERROR(PERCENTRANK(F:F,F2161),0)</f>
        <v/>
      </c>
      <c r="M2161">
        <f>IFERROR(1 - PERCENTRANK(G:G,G2161),0)</f>
        <v/>
      </c>
      <c r="N2161">
        <f>IFERROR(1 - PERCENTRANK(H:H,H2161),0)</f>
        <v/>
      </c>
      <c r="O2161">
        <f>IFERROR(PERCENTRANK(I:I,I2161),0)</f>
        <v/>
      </c>
      <c r="P2161">
        <f>IFERROR(1 - PERCENTRANK(J:J,J2161),0)</f>
        <v/>
      </c>
      <c r="Q2161">
        <f>IFERROR(PERCENTRANK(K:K,K2161),0)</f>
        <v/>
      </c>
      <c r="R2161">
        <f>L2161*weight1+M2161*weight2+N2161*weight3+O2161*weight4+P2161*weight5+Q2161*weight6</f>
        <v/>
      </c>
    </row>
    <row r="2162" spans="1:18">
      <c r="A2162">
        <f>RANK(R2162,R:R)</f>
        <v/>
      </c>
      <c r="B2162" t="s">
        <v>23860</v>
      </c>
      <c r="C2162">
        <f>VLOOKUP(B2162,'Input - companies list'!B:L,2,FALSE)</f>
        <v/>
      </c>
      <c r="D2162">
        <f>VLOOKUP(B2162,'Input - companies list'!B:L,11,FALSE)</f>
        <v/>
      </c>
      <c r="E2162">
        <f>VLOOKUP(B2162,'Input - companies list'!B:E,4,FALSE)</f>
        <v/>
      </c>
      <c r="F2162">
        <f>SUMIFS('Input - target event report'!H:H,'Input - target event report'!B:B,B2162,'Input - target event report'!D:D, "Private Investment")</f>
        <v/>
      </c>
      <c r="G2162">
        <f>IF(I2162&lt;2, "N/A", (MAXIFS('Input - target event report'!E:E,'Input - target event report'!B:B,B:B,'Input - target event report'!D:D,"Private Investment")-MINIFS('Input - target event report'!E:E,'Input - target event report'!B:B,B:B,'Input - target event report'!D:D,"Private Investment"))/(I2162-1))</f>
        <v/>
      </c>
      <c r="H2162">
        <f>IF(MAXIFS('Input - target event report'!E:E,'Input - target event report'!B:B,B:B,'Input - target event report'!D:D,"Private Investment") = 0, "N/A", TODAY() - MAXIFS('Input - target event report'!E:E,'Input - target event report'!B:B,B:B,'Input - target event report'!D:D,"Private Investment"))</f>
        <v/>
      </c>
      <c r="I2162">
        <f>COUNTIFS('Input - target event report'!B:B,B2162,'Input - target event report'!D:D, "Private Investment")</f>
        <v/>
      </c>
      <c r="J2162">
        <f>INDEX('Input - companies list'!$1:$10000,MATCH(B2162,'Input - companies list'!B:B,0),MATCH("Flow",'Input - companies list'!$1:$1,0 ))</f>
        <v/>
      </c>
      <c r="K2162">
        <f>INDEX('Input - companies list'!$1:$10000,MATCH(B2162,'Input - companies list'!B:B,0),MATCH("Inter-Cluster Connectivity",'Input - companies list'!$1:$1,0 ))</f>
        <v/>
      </c>
      <c r="L2162">
        <f>IFERROR(PERCENTRANK(F:F,F2162),0)</f>
        <v/>
      </c>
      <c r="M2162">
        <f>IFERROR(1 - PERCENTRANK(G:G,G2162),0)</f>
        <v/>
      </c>
      <c r="N2162">
        <f>IFERROR(1 - PERCENTRANK(H:H,H2162),0)</f>
        <v/>
      </c>
      <c r="O2162">
        <f>IFERROR(PERCENTRANK(I:I,I2162),0)</f>
        <v/>
      </c>
      <c r="P2162">
        <f>IFERROR(1 - PERCENTRANK(J:J,J2162),0)</f>
        <v/>
      </c>
      <c r="Q2162">
        <f>IFERROR(PERCENTRANK(K:K,K2162),0)</f>
        <v/>
      </c>
      <c r="R2162">
        <f>L2162*weight1+M2162*weight2+N2162*weight3+O2162*weight4+P2162*weight5+Q2162*weight6</f>
        <v/>
      </c>
    </row>
    <row r="2163" spans="1:18">
      <c r="A2163">
        <f>RANK(R2163,R:R)</f>
        <v/>
      </c>
      <c r="B2163" t="s">
        <v>23869</v>
      </c>
      <c r="C2163">
        <f>VLOOKUP(B2163,'Input - companies list'!B:L,2,FALSE)</f>
        <v/>
      </c>
      <c r="D2163">
        <f>VLOOKUP(B2163,'Input - companies list'!B:L,11,FALSE)</f>
        <v/>
      </c>
      <c r="E2163">
        <f>VLOOKUP(B2163,'Input - companies list'!B:E,4,FALSE)</f>
        <v/>
      </c>
      <c r="F2163">
        <f>SUMIFS('Input - target event report'!H:H,'Input - target event report'!B:B,B2163,'Input - target event report'!D:D, "Private Investment")</f>
        <v/>
      </c>
      <c r="G2163">
        <f>IF(I2163&lt;2, "N/A", (MAXIFS('Input - target event report'!E:E,'Input - target event report'!B:B,B:B,'Input - target event report'!D:D,"Private Investment")-MINIFS('Input - target event report'!E:E,'Input - target event report'!B:B,B:B,'Input - target event report'!D:D,"Private Investment"))/(I2163-1))</f>
        <v/>
      </c>
      <c r="H2163">
        <f>IF(MAXIFS('Input - target event report'!E:E,'Input - target event report'!B:B,B:B,'Input - target event report'!D:D,"Private Investment") = 0, "N/A", TODAY() - MAXIFS('Input - target event report'!E:E,'Input - target event report'!B:B,B:B,'Input - target event report'!D:D,"Private Investment"))</f>
        <v/>
      </c>
      <c r="I2163">
        <f>COUNTIFS('Input - target event report'!B:B,B2163,'Input - target event report'!D:D, "Private Investment")</f>
        <v/>
      </c>
      <c r="J2163">
        <f>INDEX('Input - companies list'!$1:$10000,MATCH(B2163,'Input - companies list'!B:B,0),MATCH("Flow",'Input - companies list'!$1:$1,0 ))</f>
        <v/>
      </c>
      <c r="K2163">
        <f>INDEX('Input - companies list'!$1:$10000,MATCH(B2163,'Input - companies list'!B:B,0),MATCH("Inter-Cluster Connectivity",'Input - companies list'!$1:$1,0 ))</f>
        <v/>
      </c>
      <c r="L2163">
        <f>IFERROR(PERCENTRANK(F:F,F2163),0)</f>
        <v/>
      </c>
      <c r="M2163">
        <f>IFERROR(1 - PERCENTRANK(G:G,G2163),0)</f>
        <v/>
      </c>
      <c r="N2163">
        <f>IFERROR(1 - PERCENTRANK(H:H,H2163),0)</f>
        <v/>
      </c>
      <c r="O2163">
        <f>IFERROR(PERCENTRANK(I:I,I2163),0)</f>
        <v/>
      </c>
      <c r="P2163">
        <f>IFERROR(1 - PERCENTRANK(J:J,J2163),0)</f>
        <v/>
      </c>
      <c r="Q2163">
        <f>IFERROR(PERCENTRANK(K:K,K2163),0)</f>
        <v/>
      </c>
      <c r="R2163">
        <f>L2163*weight1+M2163*weight2+N2163*weight3+O2163*weight4+P2163*weight5+Q2163*weight6</f>
        <v/>
      </c>
    </row>
    <row r="2164" spans="1:18">
      <c r="A2164">
        <f>RANK(R2164,R:R)</f>
        <v/>
      </c>
      <c r="B2164" t="s">
        <v>23879</v>
      </c>
      <c r="C2164">
        <f>VLOOKUP(B2164,'Input - companies list'!B:L,2,FALSE)</f>
        <v/>
      </c>
      <c r="D2164">
        <f>VLOOKUP(B2164,'Input - companies list'!B:L,11,FALSE)</f>
        <v/>
      </c>
      <c r="E2164">
        <f>VLOOKUP(B2164,'Input - companies list'!B:E,4,FALSE)</f>
        <v/>
      </c>
      <c r="F2164">
        <f>SUMIFS('Input - target event report'!H:H,'Input - target event report'!B:B,B2164,'Input - target event report'!D:D, "Private Investment")</f>
        <v/>
      </c>
      <c r="G2164">
        <f>IF(I2164&lt;2, "N/A", (MAXIFS('Input - target event report'!E:E,'Input - target event report'!B:B,B:B,'Input - target event report'!D:D,"Private Investment")-MINIFS('Input - target event report'!E:E,'Input - target event report'!B:B,B:B,'Input - target event report'!D:D,"Private Investment"))/(I2164-1))</f>
        <v/>
      </c>
      <c r="H2164">
        <f>IF(MAXIFS('Input - target event report'!E:E,'Input - target event report'!B:B,B:B,'Input - target event report'!D:D,"Private Investment") = 0, "N/A", TODAY() - MAXIFS('Input - target event report'!E:E,'Input - target event report'!B:B,B:B,'Input - target event report'!D:D,"Private Investment"))</f>
        <v/>
      </c>
      <c r="I2164">
        <f>COUNTIFS('Input - target event report'!B:B,B2164,'Input - target event report'!D:D, "Private Investment")</f>
        <v/>
      </c>
      <c r="J2164">
        <f>INDEX('Input - companies list'!$1:$10000,MATCH(B2164,'Input - companies list'!B:B,0),MATCH("Flow",'Input - companies list'!$1:$1,0 ))</f>
        <v/>
      </c>
      <c r="K2164">
        <f>INDEX('Input - companies list'!$1:$10000,MATCH(B2164,'Input - companies list'!B:B,0),MATCH("Inter-Cluster Connectivity",'Input - companies list'!$1:$1,0 ))</f>
        <v/>
      </c>
      <c r="L2164">
        <f>IFERROR(PERCENTRANK(F:F,F2164),0)</f>
        <v/>
      </c>
      <c r="M2164">
        <f>IFERROR(1 - PERCENTRANK(G:G,G2164),0)</f>
        <v/>
      </c>
      <c r="N2164">
        <f>IFERROR(1 - PERCENTRANK(H:H,H2164),0)</f>
        <v/>
      </c>
      <c r="O2164">
        <f>IFERROR(PERCENTRANK(I:I,I2164),0)</f>
        <v/>
      </c>
      <c r="P2164">
        <f>IFERROR(1 - PERCENTRANK(J:J,J2164),0)</f>
        <v/>
      </c>
      <c r="Q2164">
        <f>IFERROR(PERCENTRANK(K:K,K2164),0)</f>
        <v/>
      </c>
      <c r="R2164">
        <f>L2164*weight1+M2164*weight2+N2164*weight3+O2164*weight4+P2164*weight5+Q2164*weight6</f>
        <v/>
      </c>
    </row>
    <row r="2165" spans="1:18">
      <c r="A2165">
        <f>RANK(R2165,R:R)</f>
        <v/>
      </c>
      <c r="B2165" t="s">
        <v>23889</v>
      </c>
      <c r="C2165">
        <f>VLOOKUP(B2165,'Input - companies list'!B:L,2,FALSE)</f>
        <v/>
      </c>
      <c r="D2165">
        <f>VLOOKUP(B2165,'Input - companies list'!B:L,11,FALSE)</f>
        <v/>
      </c>
      <c r="E2165">
        <f>VLOOKUP(B2165,'Input - companies list'!B:E,4,FALSE)</f>
        <v/>
      </c>
      <c r="F2165">
        <f>SUMIFS('Input - target event report'!H:H,'Input - target event report'!B:B,B2165,'Input - target event report'!D:D, "Private Investment")</f>
        <v/>
      </c>
      <c r="G2165">
        <f>IF(I2165&lt;2, "N/A", (MAXIFS('Input - target event report'!E:E,'Input - target event report'!B:B,B:B,'Input - target event report'!D:D,"Private Investment")-MINIFS('Input - target event report'!E:E,'Input - target event report'!B:B,B:B,'Input - target event report'!D:D,"Private Investment"))/(I2165-1))</f>
        <v/>
      </c>
      <c r="H2165">
        <f>IF(MAXIFS('Input - target event report'!E:E,'Input - target event report'!B:B,B:B,'Input - target event report'!D:D,"Private Investment") = 0, "N/A", TODAY() - MAXIFS('Input - target event report'!E:E,'Input - target event report'!B:B,B:B,'Input - target event report'!D:D,"Private Investment"))</f>
        <v/>
      </c>
      <c r="I2165">
        <f>COUNTIFS('Input - target event report'!B:B,B2165,'Input - target event report'!D:D, "Private Investment")</f>
        <v/>
      </c>
      <c r="J2165">
        <f>INDEX('Input - companies list'!$1:$10000,MATCH(B2165,'Input - companies list'!B:B,0),MATCH("Flow",'Input - companies list'!$1:$1,0 ))</f>
        <v/>
      </c>
      <c r="K2165">
        <f>INDEX('Input - companies list'!$1:$10000,MATCH(B2165,'Input - companies list'!B:B,0),MATCH("Inter-Cluster Connectivity",'Input - companies list'!$1:$1,0 ))</f>
        <v/>
      </c>
      <c r="L2165">
        <f>IFERROR(PERCENTRANK(F:F,F2165),0)</f>
        <v/>
      </c>
      <c r="M2165">
        <f>IFERROR(1 - PERCENTRANK(G:G,G2165),0)</f>
        <v/>
      </c>
      <c r="N2165">
        <f>IFERROR(1 - PERCENTRANK(H:H,H2165),0)</f>
        <v/>
      </c>
      <c r="O2165">
        <f>IFERROR(PERCENTRANK(I:I,I2165),0)</f>
        <v/>
      </c>
      <c r="P2165">
        <f>IFERROR(1 - PERCENTRANK(J:J,J2165),0)</f>
        <v/>
      </c>
      <c r="Q2165">
        <f>IFERROR(PERCENTRANK(K:K,K2165),0)</f>
        <v/>
      </c>
      <c r="R2165">
        <f>L2165*weight1+M2165*weight2+N2165*weight3+O2165*weight4+P2165*weight5+Q2165*weight6</f>
        <v/>
      </c>
    </row>
    <row r="2166" spans="1:18">
      <c r="A2166">
        <f>RANK(R2166,R:R)</f>
        <v/>
      </c>
      <c r="B2166" t="s">
        <v>23899</v>
      </c>
      <c r="C2166">
        <f>VLOOKUP(B2166,'Input - companies list'!B:L,2,FALSE)</f>
        <v/>
      </c>
      <c r="D2166">
        <f>VLOOKUP(B2166,'Input - companies list'!B:L,11,FALSE)</f>
        <v/>
      </c>
      <c r="E2166">
        <f>VLOOKUP(B2166,'Input - companies list'!B:E,4,FALSE)</f>
        <v/>
      </c>
      <c r="F2166">
        <f>SUMIFS('Input - target event report'!H:H,'Input - target event report'!B:B,B2166,'Input - target event report'!D:D, "Private Investment")</f>
        <v/>
      </c>
      <c r="G2166">
        <f>IF(I2166&lt;2, "N/A", (MAXIFS('Input - target event report'!E:E,'Input - target event report'!B:B,B:B,'Input - target event report'!D:D,"Private Investment")-MINIFS('Input - target event report'!E:E,'Input - target event report'!B:B,B:B,'Input - target event report'!D:D,"Private Investment"))/(I2166-1))</f>
        <v/>
      </c>
      <c r="H2166">
        <f>IF(MAXIFS('Input - target event report'!E:E,'Input - target event report'!B:B,B:B,'Input - target event report'!D:D,"Private Investment") = 0, "N/A", TODAY() - MAXIFS('Input - target event report'!E:E,'Input - target event report'!B:B,B:B,'Input - target event report'!D:D,"Private Investment"))</f>
        <v/>
      </c>
      <c r="I2166">
        <f>COUNTIFS('Input - target event report'!B:B,B2166,'Input - target event report'!D:D, "Private Investment")</f>
        <v/>
      </c>
      <c r="J2166">
        <f>INDEX('Input - companies list'!$1:$10000,MATCH(B2166,'Input - companies list'!B:B,0),MATCH("Flow",'Input - companies list'!$1:$1,0 ))</f>
        <v/>
      </c>
      <c r="K2166">
        <f>INDEX('Input - companies list'!$1:$10000,MATCH(B2166,'Input - companies list'!B:B,0),MATCH("Inter-Cluster Connectivity",'Input - companies list'!$1:$1,0 ))</f>
        <v/>
      </c>
      <c r="L2166">
        <f>IFERROR(PERCENTRANK(F:F,F2166),0)</f>
        <v/>
      </c>
      <c r="M2166">
        <f>IFERROR(1 - PERCENTRANK(G:G,G2166),0)</f>
        <v/>
      </c>
      <c r="N2166">
        <f>IFERROR(1 - PERCENTRANK(H:H,H2166),0)</f>
        <v/>
      </c>
      <c r="O2166">
        <f>IFERROR(PERCENTRANK(I:I,I2166),0)</f>
        <v/>
      </c>
      <c r="P2166">
        <f>IFERROR(1 - PERCENTRANK(J:J,J2166),0)</f>
        <v/>
      </c>
      <c r="Q2166">
        <f>IFERROR(PERCENTRANK(K:K,K2166),0)</f>
        <v/>
      </c>
      <c r="R2166">
        <f>L2166*weight1+M2166*weight2+N2166*weight3+O2166*weight4+P2166*weight5+Q2166*weight6</f>
        <v/>
      </c>
    </row>
    <row r="2167" spans="1:18">
      <c r="A2167">
        <f>RANK(R2167,R:R)</f>
        <v/>
      </c>
      <c r="B2167" t="s">
        <v>23908</v>
      </c>
      <c r="C2167">
        <f>VLOOKUP(B2167,'Input - companies list'!B:L,2,FALSE)</f>
        <v/>
      </c>
      <c r="D2167">
        <f>VLOOKUP(B2167,'Input - companies list'!B:L,11,FALSE)</f>
        <v/>
      </c>
      <c r="E2167">
        <f>VLOOKUP(B2167,'Input - companies list'!B:E,4,FALSE)</f>
        <v/>
      </c>
      <c r="F2167">
        <f>SUMIFS('Input - target event report'!H:H,'Input - target event report'!B:B,B2167,'Input - target event report'!D:D, "Private Investment")</f>
        <v/>
      </c>
      <c r="G2167">
        <f>IF(I2167&lt;2, "N/A", (MAXIFS('Input - target event report'!E:E,'Input - target event report'!B:B,B:B,'Input - target event report'!D:D,"Private Investment")-MINIFS('Input - target event report'!E:E,'Input - target event report'!B:B,B:B,'Input - target event report'!D:D,"Private Investment"))/(I2167-1))</f>
        <v/>
      </c>
      <c r="H2167">
        <f>IF(MAXIFS('Input - target event report'!E:E,'Input - target event report'!B:B,B:B,'Input - target event report'!D:D,"Private Investment") = 0, "N/A", TODAY() - MAXIFS('Input - target event report'!E:E,'Input - target event report'!B:B,B:B,'Input - target event report'!D:D,"Private Investment"))</f>
        <v/>
      </c>
      <c r="I2167">
        <f>COUNTIFS('Input - target event report'!B:B,B2167,'Input - target event report'!D:D, "Private Investment")</f>
        <v/>
      </c>
      <c r="J2167">
        <f>INDEX('Input - companies list'!$1:$10000,MATCH(B2167,'Input - companies list'!B:B,0),MATCH("Flow",'Input - companies list'!$1:$1,0 ))</f>
        <v/>
      </c>
      <c r="K2167">
        <f>INDEX('Input - companies list'!$1:$10000,MATCH(B2167,'Input - companies list'!B:B,0),MATCH("Inter-Cluster Connectivity",'Input - companies list'!$1:$1,0 ))</f>
        <v/>
      </c>
      <c r="L2167">
        <f>IFERROR(PERCENTRANK(F:F,F2167),0)</f>
        <v/>
      </c>
      <c r="M2167">
        <f>IFERROR(1 - PERCENTRANK(G:G,G2167),0)</f>
        <v/>
      </c>
      <c r="N2167">
        <f>IFERROR(1 - PERCENTRANK(H:H,H2167),0)</f>
        <v/>
      </c>
      <c r="O2167">
        <f>IFERROR(PERCENTRANK(I:I,I2167),0)</f>
        <v/>
      </c>
      <c r="P2167">
        <f>IFERROR(1 - PERCENTRANK(J:J,J2167),0)</f>
        <v/>
      </c>
      <c r="Q2167">
        <f>IFERROR(PERCENTRANK(K:K,K2167),0)</f>
        <v/>
      </c>
      <c r="R2167">
        <f>L2167*weight1+M2167*weight2+N2167*weight3+O2167*weight4+P2167*weight5+Q2167*weight6</f>
        <v/>
      </c>
    </row>
    <row r="2168" spans="1:18">
      <c r="A2168">
        <f>RANK(R2168,R:R)</f>
        <v/>
      </c>
      <c r="B2168" t="s">
        <v>23921</v>
      </c>
      <c r="C2168">
        <f>VLOOKUP(B2168,'Input - companies list'!B:L,2,FALSE)</f>
        <v/>
      </c>
      <c r="D2168">
        <f>VLOOKUP(B2168,'Input - companies list'!B:L,11,FALSE)</f>
        <v/>
      </c>
      <c r="E2168">
        <f>VLOOKUP(B2168,'Input - companies list'!B:E,4,FALSE)</f>
        <v/>
      </c>
      <c r="F2168">
        <f>SUMIFS('Input - target event report'!H:H,'Input - target event report'!B:B,B2168,'Input - target event report'!D:D, "Private Investment")</f>
        <v/>
      </c>
      <c r="G2168">
        <f>IF(I2168&lt;2, "N/A", (MAXIFS('Input - target event report'!E:E,'Input - target event report'!B:B,B:B,'Input - target event report'!D:D,"Private Investment")-MINIFS('Input - target event report'!E:E,'Input - target event report'!B:B,B:B,'Input - target event report'!D:D,"Private Investment"))/(I2168-1))</f>
        <v/>
      </c>
      <c r="H2168">
        <f>IF(MAXIFS('Input - target event report'!E:E,'Input - target event report'!B:B,B:B,'Input - target event report'!D:D,"Private Investment") = 0, "N/A", TODAY() - MAXIFS('Input - target event report'!E:E,'Input - target event report'!B:B,B:B,'Input - target event report'!D:D,"Private Investment"))</f>
        <v/>
      </c>
      <c r="I2168">
        <f>COUNTIFS('Input - target event report'!B:B,B2168,'Input - target event report'!D:D, "Private Investment")</f>
        <v/>
      </c>
      <c r="J2168">
        <f>INDEX('Input - companies list'!$1:$10000,MATCH(B2168,'Input - companies list'!B:B,0),MATCH("Flow",'Input - companies list'!$1:$1,0 ))</f>
        <v/>
      </c>
      <c r="K2168">
        <f>INDEX('Input - companies list'!$1:$10000,MATCH(B2168,'Input - companies list'!B:B,0),MATCH("Inter-Cluster Connectivity",'Input - companies list'!$1:$1,0 ))</f>
        <v/>
      </c>
      <c r="L2168">
        <f>IFERROR(PERCENTRANK(F:F,F2168),0)</f>
        <v/>
      </c>
      <c r="M2168">
        <f>IFERROR(1 - PERCENTRANK(G:G,G2168),0)</f>
        <v/>
      </c>
      <c r="N2168">
        <f>IFERROR(1 - PERCENTRANK(H:H,H2168),0)</f>
        <v/>
      </c>
      <c r="O2168">
        <f>IFERROR(PERCENTRANK(I:I,I2168),0)</f>
        <v/>
      </c>
      <c r="P2168">
        <f>IFERROR(1 - PERCENTRANK(J:J,J2168),0)</f>
        <v/>
      </c>
      <c r="Q2168">
        <f>IFERROR(PERCENTRANK(K:K,K2168),0)</f>
        <v/>
      </c>
      <c r="R2168">
        <f>L2168*weight1+M2168*weight2+N2168*weight3+O2168*weight4+P2168*weight5+Q2168*weight6</f>
        <v/>
      </c>
    </row>
    <row r="2169" spans="1:18">
      <c r="A2169">
        <f>RANK(R2169,R:R)</f>
        <v/>
      </c>
      <c r="B2169" t="s">
        <v>23930</v>
      </c>
      <c r="C2169">
        <f>VLOOKUP(B2169,'Input - companies list'!B:L,2,FALSE)</f>
        <v/>
      </c>
      <c r="D2169">
        <f>VLOOKUP(B2169,'Input - companies list'!B:L,11,FALSE)</f>
        <v/>
      </c>
      <c r="E2169">
        <f>VLOOKUP(B2169,'Input - companies list'!B:E,4,FALSE)</f>
        <v/>
      </c>
      <c r="F2169">
        <f>SUMIFS('Input - target event report'!H:H,'Input - target event report'!B:B,B2169,'Input - target event report'!D:D, "Private Investment")</f>
        <v/>
      </c>
      <c r="G2169">
        <f>IF(I2169&lt;2, "N/A", (MAXIFS('Input - target event report'!E:E,'Input - target event report'!B:B,B:B,'Input - target event report'!D:D,"Private Investment")-MINIFS('Input - target event report'!E:E,'Input - target event report'!B:B,B:B,'Input - target event report'!D:D,"Private Investment"))/(I2169-1))</f>
        <v/>
      </c>
      <c r="H2169">
        <f>IF(MAXIFS('Input - target event report'!E:E,'Input - target event report'!B:B,B:B,'Input - target event report'!D:D,"Private Investment") = 0, "N/A", TODAY() - MAXIFS('Input - target event report'!E:E,'Input - target event report'!B:B,B:B,'Input - target event report'!D:D,"Private Investment"))</f>
        <v/>
      </c>
      <c r="I2169">
        <f>COUNTIFS('Input - target event report'!B:B,B2169,'Input - target event report'!D:D, "Private Investment")</f>
        <v/>
      </c>
      <c r="J2169">
        <f>INDEX('Input - companies list'!$1:$10000,MATCH(B2169,'Input - companies list'!B:B,0),MATCH("Flow",'Input - companies list'!$1:$1,0 ))</f>
        <v/>
      </c>
      <c r="K2169">
        <f>INDEX('Input - companies list'!$1:$10000,MATCH(B2169,'Input - companies list'!B:B,0),MATCH("Inter-Cluster Connectivity",'Input - companies list'!$1:$1,0 ))</f>
        <v/>
      </c>
      <c r="L2169">
        <f>IFERROR(PERCENTRANK(F:F,F2169),0)</f>
        <v/>
      </c>
      <c r="M2169">
        <f>IFERROR(1 - PERCENTRANK(G:G,G2169),0)</f>
        <v/>
      </c>
      <c r="N2169">
        <f>IFERROR(1 - PERCENTRANK(H:H,H2169),0)</f>
        <v/>
      </c>
      <c r="O2169">
        <f>IFERROR(PERCENTRANK(I:I,I2169),0)</f>
        <v/>
      </c>
      <c r="P2169">
        <f>IFERROR(1 - PERCENTRANK(J:J,J2169),0)</f>
        <v/>
      </c>
      <c r="Q2169">
        <f>IFERROR(PERCENTRANK(K:K,K2169),0)</f>
        <v/>
      </c>
      <c r="R2169">
        <f>L2169*weight1+M2169*weight2+N2169*weight3+O2169*weight4+P2169*weight5+Q2169*weight6</f>
        <v/>
      </c>
    </row>
    <row r="2170" spans="1:18">
      <c r="A2170">
        <f>RANK(R2170,R:R)</f>
        <v/>
      </c>
      <c r="B2170" t="s">
        <v>23940</v>
      </c>
      <c r="C2170">
        <f>VLOOKUP(B2170,'Input - companies list'!B:L,2,FALSE)</f>
        <v/>
      </c>
      <c r="D2170">
        <f>VLOOKUP(B2170,'Input - companies list'!B:L,11,FALSE)</f>
        <v/>
      </c>
      <c r="E2170">
        <f>VLOOKUP(B2170,'Input - companies list'!B:E,4,FALSE)</f>
        <v/>
      </c>
      <c r="F2170">
        <f>SUMIFS('Input - target event report'!H:H,'Input - target event report'!B:B,B2170,'Input - target event report'!D:D, "Private Investment")</f>
        <v/>
      </c>
      <c r="G2170">
        <f>IF(I2170&lt;2, "N/A", (MAXIFS('Input - target event report'!E:E,'Input - target event report'!B:B,B:B,'Input - target event report'!D:D,"Private Investment")-MINIFS('Input - target event report'!E:E,'Input - target event report'!B:B,B:B,'Input - target event report'!D:D,"Private Investment"))/(I2170-1))</f>
        <v/>
      </c>
      <c r="H2170">
        <f>IF(MAXIFS('Input - target event report'!E:E,'Input - target event report'!B:B,B:B,'Input - target event report'!D:D,"Private Investment") = 0, "N/A", TODAY() - MAXIFS('Input - target event report'!E:E,'Input - target event report'!B:B,B:B,'Input - target event report'!D:D,"Private Investment"))</f>
        <v/>
      </c>
      <c r="I2170">
        <f>COUNTIFS('Input - target event report'!B:B,B2170,'Input - target event report'!D:D, "Private Investment")</f>
        <v/>
      </c>
      <c r="J2170">
        <f>INDEX('Input - companies list'!$1:$10000,MATCH(B2170,'Input - companies list'!B:B,0),MATCH("Flow",'Input - companies list'!$1:$1,0 ))</f>
        <v/>
      </c>
      <c r="K2170">
        <f>INDEX('Input - companies list'!$1:$10000,MATCH(B2170,'Input - companies list'!B:B,0),MATCH("Inter-Cluster Connectivity",'Input - companies list'!$1:$1,0 ))</f>
        <v/>
      </c>
      <c r="L2170">
        <f>IFERROR(PERCENTRANK(F:F,F2170),0)</f>
        <v/>
      </c>
      <c r="M2170">
        <f>IFERROR(1 - PERCENTRANK(G:G,G2170),0)</f>
        <v/>
      </c>
      <c r="N2170">
        <f>IFERROR(1 - PERCENTRANK(H:H,H2170),0)</f>
        <v/>
      </c>
      <c r="O2170">
        <f>IFERROR(PERCENTRANK(I:I,I2170),0)</f>
        <v/>
      </c>
      <c r="P2170">
        <f>IFERROR(1 - PERCENTRANK(J:J,J2170),0)</f>
        <v/>
      </c>
      <c r="Q2170">
        <f>IFERROR(PERCENTRANK(K:K,K2170),0)</f>
        <v/>
      </c>
      <c r="R2170">
        <f>L2170*weight1+M2170*weight2+N2170*weight3+O2170*weight4+P2170*weight5+Q2170*weight6</f>
        <v/>
      </c>
    </row>
    <row r="2171" spans="1:18">
      <c r="A2171">
        <f>RANK(R2171,R:R)</f>
        <v/>
      </c>
      <c r="B2171" t="s">
        <v>23953</v>
      </c>
      <c r="C2171">
        <f>VLOOKUP(B2171,'Input - companies list'!B:L,2,FALSE)</f>
        <v/>
      </c>
      <c r="D2171">
        <f>VLOOKUP(B2171,'Input - companies list'!B:L,11,FALSE)</f>
        <v/>
      </c>
      <c r="E2171">
        <f>VLOOKUP(B2171,'Input - companies list'!B:E,4,FALSE)</f>
        <v/>
      </c>
      <c r="F2171">
        <f>SUMIFS('Input - target event report'!H:H,'Input - target event report'!B:B,B2171,'Input - target event report'!D:D, "Private Investment")</f>
        <v/>
      </c>
      <c r="G2171">
        <f>IF(I2171&lt;2, "N/A", (MAXIFS('Input - target event report'!E:E,'Input - target event report'!B:B,B:B,'Input - target event report'!D:D,"Private Investment")-MINIFS('Input - target event report'!E:E,'Input - target event report'!B:B,B:B,'Input - target event report'!D:D,"Private Investment"))/(I2171-1))</f>
        <v/>
      </c>
      <c r="H2171">
        <f>IF(MAXIFS('Input - target event report'!E:E,'Input - target event report'!B:B,B:B,'Input - target event report'!D:D,"Private Investment") = 0, "N/A", TODAY() - MAXIFS('Input - target event report'!E:E,'Input - target event report'!B:B,B:B,'Input - target event report'!D:D,"Private Investment"))</f>
        <v/>
      </c>
      <c r="I2171">
        <f>COUNTIFS('Input - target event report'!B:B,B2171,'Input - target event report'!D:D, "Private Investment")</f>
        <v/>
      </c>
      <c r="J2171">
        <f>INDEX('Input - companies list'!$1:$10000,MATCH(B2171,'Input - companies list'!B:B,0),MATCH("Flow",'Input - companies list'!$1:$1,0 ))</f>
        <v/>
      </c>
      <c r="K2171">
        <f>INDEX('Input - companies list'!$1:$10000,MATCH(B2171,'Input - companies list'!B:B,0),MATCH("Inter-Cluster Connectivity",'Input - companies list'!$1:$1,0 ))</f>
        <v/>
      </c>
      <c r="L2171">
        <f>IFERROR(PERCENTRANK(F:F,F2171),0)</f>
        <v/>
      </c>
      <c r="M2171">
        <f>IFERROR(1 - PERCENTRANK(G:G,G2171),0)</f>
        <v/>
      </c>
      <c r="N2171">
        <f>IFERROR(1 - PERCENTRANK(H:H,H2171),0)</f>
        <v/>
      </c>
      <c r="O2171">
        <f>IFERROR(PERCENTRANK(I:I,I2171),0)</f>
        <v/>
      </c>
      <c r="P2171">
        <f>IFERROR(1 - PERCENTRANK(J:J,J2171),0)</f>
        <v/>
      </c>
      <c r="Q2171">
        <f>IFERROR(PERCENTRANK(K:K,K2171),0)</f>
        <v/>
      </c>
      <c r="R2171">
        <f>L2171*weight1+M2171*weight2+N2171*weight3+O2171*weight4+P2171*weight5+Q2171*weight6</f>
        <v/>
      </c>
    </row>
    <row r="2172" spans="1:18">
      <c r="A2172">
        <f>RANK(R2172,R:R)</f>
        <v/>
      </c>
      <c r="B2172" t="s">
        <v>23964</v>
      </c>
      <c r="C2172">
        <f>VLOOKUP(B2172,'Input - companies list'!B:L,2,FALSE)</f>
        <v/>
      </c>
      <c r="D2172">
        <f>VLOOKUP(B2172,'Input - companies list'!B:L,11,FALSE)</f>
        <v/>
      </c>
      <c r="E2172">
        <f>VLOOKUP(B2172,'Input - companies list'!B:E,4,FALSE)</f>
        <v/>
      </c>
      <c r="F2172">
        <f>SUMIFS('Input - target event report'!H:H,'Input - target event report'!B:B,B2172,'Input - target event report'!D:D, "Private Investment")</f>
        <v/>
      </c>
      <c r="G2172">
        <f>IF(I2172&lt;2, "N/A", (MAXIFS('Input - target event report'!E:E,'Input - target event report'!B:B,B:B,'Input - target event report'!D:D,"Private Investment")-MINIFS('Input - target event report'!E:E,'Input - target event report'!B:B,B:B,'Input - target event report'!D:D,"Private Investment"))/(I2172-1))</f>
        <v/>
      </c>
      <c r="H2172">
        <f>IF(MAXIFS('Input - target event report'!E:E,'Input - target event report'!B:B,B:B,'Input - target event report'!D:D,"Private Investment") = 0, "N/A", TODAY() - MAXIFS('Input - target event report'!E:E,'Input - target event report'!B:B,B:B,'Input - target event report'!D:D,"Private Investment"))</f>
        <v/>
      </c>
      <c r="I2172">
        <f>COUNTIFS('Input - target event report'!B:B,B2172,'Input - target event report'!D:D, "Private Investment")</f>
        <v/>
      </c>
      <c r="J2172">
        <f>INDEX('Input - companies list'!$1:$10000,MATCH(B2172,'Input - companies list'!B:B,0),MATCH("Flow",'Input - companies list'!$1:$1,0 ))</f>
        <v/>
      </c>
      <c r="K2172">
        <f>INDEX('Input - companies list'!$1:$10000,MATCH(B2172,'Input - companies list'!B:B,0),MATCH("Inter-Cluster Connectivity",'Input - companies list'!$1:$1,0 ))</f>
        <v/>
      </c>
      <c r="L2172">
        <f>IFERROR(PERCENTRANK(F:F,F2172),0)</f>
        <v/>
      </c>
      <c r="M2172">
        <f>IFERROR(1 - PERCENTRANK(G:G,G2172),0)</f>
        <v/>
      </c>
      <c r="N2172">
        <f>IFERROR(1 - PERCENTRANK(H:H,H2172),0)</f>
        <v/>
      </c>
      <c r="O2172">
        <f>IFERROR(PERCENTRANK(I:I,I2172),0)</f>
        <v/>
      </c>
      <c r="P2172">
        <f>IFERROR(1 - PERCENTRANK(J:J,J2172),0)</f>
        <v/>
      </c>
      <c r="Q2172">
        <f>IFERROR(PERCENTRANK(K:K,K2172),0)</f>
        <v/>
      </c>
      <c r="R2172">
        <f>L2172*weight1+M2172*weight2+N2172*weight3+O2172*weight4+P2172*weight5+Q2172*weight6</f>
        <v/>
      </c>
    </row>
    <row r="2173" spans="1:18">
      <c r="A2173">
        <f>RANK(R2173,R:R)</f>
        <v/>
      </c>
      <c r="B2173" t="s">
        <v>23975</v>
      </c>
      <c r="C2173">
        <f>VLOOKUP(B2173,'Input - companies list'!B:L,2,FALSE)</f>
        <v/>
      </c>
      <c r="D2173">
        <f>VLOOKUP(B2173,'Input - companies list'!B:L,11,FALSE)</f>
        <v/>
      </c>
      <c r="E2173">
        <f>VLOOKUP(B2173,'Input - companies list'!B:E,4,FALSE)</f>
        <v/>
      </c>
      <c r="F2173">
        <f>SUMIFS('Input - target event report'!H:H,'Input - target event report'!B:B,B2173,'Input - target event report'!D:D, "Private Investment")</f>
        <v/>
      </c>
      <c r="G2173">
        <f>IF(I2173&lt;2, "N/A", (MAXIFS('Input - target event report'!E:E,'Input - target event report'!B:B,B:B,'Input - target event report'!D:D,"Private Investment")-MINIFS('Input - target event report'!E:E,'Input - target event report'!B:B,B:B,'Input - target event report'!D:D,"Private Investment"))/(I2173-1))</f>
        <v/>
      </c>
      <c r="H2173">
        <f>IF(MAXIFS('Input - target event report'!E:E,'Input - target event report'!B:B,B:B,'Input - target event report'!D:D,"Private Investment") = 0, "N/A", TODAY() - MAXIFS('Input - target event report'!E:E,'Input - target event report'!B:B,B:B,'Input - target event report'!D:D,"Private Investment"))</f>
        <v/>
      </c>
      <c r="I2173">
        <f>COUNTIFS('Input - target event report'!B:B,B2173,'Input - target event report'!D:D, "Private Investment")</f>
        <v/>
      </c>
      <c r="J2173">
        <f>INDEX('Input - companies list'!$1:$10000,MATCH(B2173,'Input - companies list'!B:B,0),MATCH("Flow",'Input - companies list'!$1:$1,0 ))</f>
        <v/>
      </c>
      <c r="K2173">
        <f>INDEX('Input - companies list'!$1:$10000,MATCH(B2173,'Input - companies list'!B:B,0),MATCH("Inter-Cluster Connectivity",'Input - companies list'!$1:$1,0 ))</f>
        <v/>
      </c>
      <c r="L2173">
        <f>IFERROR(PERCENTRANK(F:F,F2173),0)</f>
        <v/>
      </c>
      <c r="M2173">
        <f>IFERROR(1 - PERCENTRANK(G:G,G2173),0)</f>
        <v/>
      </c>
      <c r="N2173">
        <f>IFERROR(1 - PERCENTRANK(H:H,H2173),0)</f>
        <v/>
      </c>
      <c r="O2173">
        <f>IFERROR(PERCENTRANK(I:I,I2173),0)</f>
        <v/>
      </c>
      <c r="P2173">
        <f>IFERROR(1 - PERCENTRANK(J:J,J2173),0)</f>
        <v/>
      </c>
      <c r="Q2173">
        <f>IFERROR(PERCENTRANK(K:K,K2173),0)</f>
        <v/>
      </c>
      <c r="R2173">
        <f>L2173*weight1+M2173*weight2+N2173*weight3+O2173*weight4+P2173*weight5+Q2173*weight6</f>
        <v/>
      </c>
    </row>
    <row r="2174" spans="1:18">
      <c r="A2174">
        <f>RANK(R2174,R:R)</f>
        <v/>
      </c>
      <c r="B2174" t="s">
        <v>23980</v>
      </c>
      <c r="C2174">
        <f>VLOOKUP(B2174,'Input - companies list'!B:L,2,FALSE)</f>
        <v/>
      </c>
      <c r="D2174">
        <f>VLOOKUP(B2174,'Input - companies list'!B:L,11,FALSE)</f>
        <v/>
      </c>
      <c r="E2174">
        <f>VLOOKUP(B2174,'Input - companies list'!B:E,4,FALSE)</f>
        <v/>
      </c>
      <c r="F2174">
        <f>SUMIFS('Input - target event report'!H:H,'Input - target event report'!B:B,B2174,'Input - target event report'!D:D, "Private Investment")</f>
        <v/>
      </c>
      <c r="G2174">
        <f>IF(I2174&lt;2, "N/A", (MAXIFS('Input - target event report'!E:E,'Input - target event report'!B:B,B:B,'Input - target event report'!D:D,"Private Investment")-MINIFS('Input - target event report'!E:E,'Input - target event report'!B:B,B:B,'Input - target event report'!D:D,"Private Investment"))/(I2174-1))</f>
        <v/>
      </c>
      <c r="H2174">
        <f>IF(MAXIFS('Input - target event report'!E:E,'Input - target event report'!B:B,B:B,'Input - target event report'!D:D,"Private Investment") = 0, "N/A", TODAY() - MAXIFS('Input - target event report'!E:E,'Input - target event report'!B:B,B:B,'Input - target event report'!D:D,"Private Investment"))</f>
        <v/>
      </c>
      <c r="I2174">
        <f>COUNTIFS('Input - target event report'!B:B,B2174,'Input - target event report'!D:D, "Private Investment")</f>
        <v/>
      </c>
      <c r="J2174">
        <f>INDEX('Input - companies list'!$1:$10000,MATCH(B2174,'Input - companies list'!B:B,0),MATCH("Flow",'Input - companies list'!$1:$1,0 ))</f>
        <v/>
      </c>
      <c r="K2174">
        <f>INDEX('Input - companies list'!$1:$10000,MATCH(B2174,'Input - companies list'!B:B,0),MATCH("Inter-Cluster Connectivity",'Input - companies list'!$1:$1,0 ))</f>
        <v/>
      </c>
      <c r="L2174">
        <f>IFERROR(PERCENTRANK(F:F,F2174),0)</f>
        <v/>
      </c>
      <c r="M2174">
        <f>IFERROR(1 - PERCENTRANK(G:G,G2174),0)</f>
        <v/>
      </c>
      <c r="N2174">
        <f>IFERROR(1 - PERCENTRANK(H:H,H2174),0)</f>
        <v/>
      </c>
      <c r="O2174">
        <f>IFERROR(PERCENTRANK(I:I,I2174),0)</f>
        <v/>
      </c>
      <c r="P2174">
        <f>IFERROR(1 - PERCENTRANK(J:J,J2174),0)</f>
        <v/>
      </c>
      <c r="Q2174">
        <f>IFERROR(PERCENTRANK(K:K,K2174),0)</f>
        <v/>
      </c>
      <c r="R2174">
        <f>L2174*weight1+M2174*weight2+N2174*weight3+O2174*weight4+P2174*weight5+Q2174*weight6</f>
        <v/>
      </c>
    </row>
    <row r="2175" spans="1:18">
      <c r="A2175">
        <f>RANK(R2175,R:R)</f>
        <v/>
      </c>
      <c r="B2175" t="s">
        <v>23987</v>
      </c>
      <c r="C2175">
        <f>VLOOKUP(B2175,'Input - companies list'!B:L,2,FALSE)</f>
        <v/>
      </c>
      <c r="D2175">
        <f>VLOOKUP(B2175,'Input - companies list'!B:L,11,FALSE)</f>
        <v/>
      </c>
      <c r="E2175">
        <f>VLOOKUP(B2175,'Input - companies list'!B:E,4,FALSE)</f>
        <v/>
      </c>
      <c r="F2175">
        <f>SUMIFS('Input - target event report'!H:H,'Input - target event report'!B:B,B2175,'Input - target event report'!D:D, "Private Investment")</f>
        <v/>
      </c>
      <c r="G2175">
        <f>IF(I2175&lt;2, "N/A", (MAXIFS('Input - target event report'!E:E,'Input - target event report'!B:B,B:B,'Input - target event report'!D:D,"Private Investment")-MINIFS('Input - target event report'!E:E,'Input - target event report'!B:B,B:B,'Input - target event report'!D:D,"Private Investment"))/(I2175-1))</f>
        <v/>
      </c>
      <c r="H2175">
        <f>IF(MAXIFS('Input - target event report'!E:E,'Input - target event report'!B:B,B:B,'Input - target event report'!D:D,"Private Investment") = 0, "N/A", TODAY() - MAXIFS('Input - target event report'!E:E,'Input - target event report'!B:B,B:B,'Input - target event report'!D:D,"Private Investment"))</f>
        <v/>
      </c>
      <c r="I2175">
        <f>COUNTIFS('Input - target event report'!B:B,B2175,'Input - target event report'!D:D, "Private Investment")</f>
        <v/>
      </c>
      <c r="J2175">
        <f>INDEX('Input - companies list'!$1:$10000,MATCH(B2175,'Input - companies list'!B:B,0),MATCH("Flow",'Input - companies list'!$1:$1,0 ))</f>
        <v/>
      </c>
      <c r="K2175">
        <f>INDEX('Input - companies list'!$1:$10000,MATCH(B2175,'Input - companies list'!B:B,0),MATCH("Inter-Cluster Connectivity",'Input - companies list'!$1:$1,0 ))</f>
        <v/>
      </c>
      <c r="L2175">
        <f>IFERROR(PERCENTRANK(F:F,F2175),0)</f>
        <v/>
      </c>
      <c r="M2175">
        <f>IFERROR(1 - PERCENTRANK(G:G,G2175),0)</f>
        <v/>
      </c>
      <c r="N2175">
        <f>IFERROR(1 - PERCENTRANK(H:H,H2175),0)</f>
        <v/>
      </c>
      <c r="O2175">
        <f>IFERROR(PERCENTRANK(I:I,I2175),0)</f>
        <v/>
      </c>
      <c r="P2175">
        <f>IFERROR(1 - PERCENTRANK(J:J,J2175),0)</f>
        <v/>
      </c>
      <c r="Q2175">
        <f>IFERROR(PERCENTRANK(K:K,K2175),0)</f>
        <v/>
      </c>
      <c r="R2175">
        <f>L2175*weight1+M2175*weight2+N2175*weight3+O2175*weight4+P2175*weight5+Q2175*weight6</f>
        <v/>
      </c>
    </row>
    <row r="2176" spans="1:18">
      <c r="A2176">
        <f>RANK(R2176,R:R)</f>
        <v/>
      </c>
      <c r="B2176" t="s">
        <v>23995</v>
      </c>
      <c r="C2176">
        <f>VLOOKUP(B2176,'Input - companies list'!B:L,2,FALSE)</f>
        <v/>
      </c>
      <c r="D2176">
        <f>VLOOKUP(B2176,'Input - companies list'!B:L,11,FALSE)</f>
        <v/>
      </c>
      <c r="E2176">
        <f>VLOOKUP(B2176,'Input - companies list'!B:E,4,FALSE)</f>
        <v/>
      </c>
      <c r="F2176">
        <f>SUMIFS('Input - target event report'!H:H,'Input - target event report'!B:B,B2176,'Input - target event report'!D:D, "Private Investment")</f>
        <v/>
      </c>
      <c r="G2176">
        <f>IF(I2176&lt;2, "N/A", (MAXIFS('Input - target event report'!E:E,'Input - target event report'!B:B,B:B,'Input - target event report'!D:D,"Private Investment")-MINIFS('Input - target event report'!E:E,'Input - target event report'!B:B,B:B,'Input - target event report'!D:D,"Private Investment"))/(I2176-1))</f>
        <v/>
      </c>
      <c r="H2176">
        <f>IF(MAXIFS('Input - target event report'!E:E,'Input - target event report'!B:B,B:B,'Input - target event report'!D:D,"Private Investment") = 0, "N/A", TODAY() - MAXIFS('Input - target event report'!E:E,'Input - target event report'!B:B,B:B,'Input - target event report'!D:D,"Private Investment"))</f>
        <v/>
      </c>
      <c r="I2176">
        <f>COUNTIFS('Input - target event report'!B:B,B2176,'Input - target event report'!D:D, "Private Investment")</f>
        <v/>
      </c>
      <c r="J2176">
        <f>INDEX('Input - companies list'!$1:$10000,MATCH(B2176,'Input - companies list'!B:B,0),MATCH("Flow",'Input - companies list'!$1:$1,0 ))</f>
        <v/>
      </c>
      <c r="K2176">
        <f>INDEX('Input - companies list'!$1:$10000,MATCH(B2176,'Input - companies list'!B:B,0),MATCH("Inter-Cluster Connectivity",'Input - companies list'!$1:$1,0 ))</f>
        <v/>
      </c>
      <c r="L2176">
        <f>IFERROR(PERCENTRANK(F:F,F2176),0)</f>
        <v/>
      </c>
      <c r="M2176">
        <f>IFERROR(1 - PERCENTRANK(G:G,G2176),0)</f>
        <v/>
      </c>
      <c r="N2176">
        <f>IFERROR(1 - PERCENTRANK(H:H,H2176),0)</f>
        <v/>
      </c>
      <c r="O2176">
        <f>IFERROR(PERCENTRANK(I:I,I2176),0)</f>
        <v/>
      </c>
      <c r="P2176">
        <f>IFERROR(1 - PERCENTRANK(J:J,J2176),0)</f>
        <v/>
      </c>
      <c r="Q2176">
        <f>IFERROR(PERCENTRANK(K:K,K2176),0)</f>
        <v/>
      </c>
      <c r="R2176">
        <f>L2176*weight1+M2176*weight2+N2176*weight3+O2176*weight4+P2176*weight5+Q2176*weight6</f>
        <v/>
      </c>
    </row>
    <row r="2177" spans="1:18">
      <c r="A2177">
        <f>RANK(R2177,R:R)</f>
        <v/>
      </c>
      <c r="B2177" t="s">
        <v>24005</v>
      </c>
      <c r="C2177">
        <f>VLOOKUP(B2177,'Input - companies list'!B:L,2,FALSE)</f>
        <v/>
      </c>
      <c r="D2177">
        <f>VLOOKUP(B2177,'Input - companies list'!B:L,11,FALSE)</f>
        <v/>
      </c>
      <c r="E2177">
        <f>VLOOKUP(B2177,'Input - companies list'!B:E,4,FALSE)</f>
        <v/>
      </c>
      <c r="F2177">
        <f>SUMIFS('Input - target event report'!H:H,'Input - target event report'!B:B,B2177,'Input - target event report'!D:D, "Private Investment")</f>
        <v/>
      </c>
      <c r="G2177">
        <f>IF(I2177&lt;2, "N/A", (MAXIFS('Input - target event report'!E:E,'Input - target event report'!B:B,B:B,'Input - target event report'!D:D,"Private Investment")-MINIFS('Input - target event report'!E:E,'Input - target event report'!B:B,B:B,'Input - target event report'!D:D,"Private Investment"))/(I2177-1))</f>
        <v/>
      </c>
      <c r="H2177">
        <f>IF(MAXIFS('Input - target event report'!E:E,'Input - target event report'!B:B,B:B,'Input - target event report'!D:D,"Private Investment") = 0, "N/A", TODAY() - MAXIFS('Input - target event report'!E:E,'Input - target event report'!B:B,B:B,'Input - target event report'!D:D,"Private Investment"))</f>
        <v/>
      </c>
      <c r="I2177">
        <f>COUNTIFS('Input - target event report'!B:B,B2177,'Input - target event report'!D:D, "Private Investment")</f>
        <v/>
      </c>
      <c r="J2177">
        <f>INDEX('Input - companies list'!$1:$10000,MATCH(B2177,'Input - companies list'!B:B,0),MATCH("Flow",'Input - companies list'!$1:$1,0 ))</f>
        <v/>
      </c>
      <c r="K2177">
        <f>INDEX('Input - companies list'!$1:$10000,MATCH(B2177,'Input - companies list'!B:B,0),MATCH("Inter-Cluster Connectivity",'Input - companies list'!$1:$1,0 ))</f>
        <v/>
      </c>
      <c r="L2177">
        <f>IFERROR(PERCENTRANK(F:F,F2177),0)</f>
        <v/>
      </c>
      <c r="M2177">
        <f>IFERROR(1 - PERCENTRANK(G:G,G2177),0)</f>
        <v/>
      </c>
      <c r="N2177">
        <f>IFERROR(1 - PERCENTRANK(H:H,H2177),0)</f>
        <v/>
      </c>
      <c r="O2177">
        <f>IFERROR(PERCENTRANK(I:I,I2177),0)</f>
        <v/>
      </c>
      <c r="P2177">
        <f>IFERROR(1 - PERCENTRANK(J:J,J2177),0)</f>
        <v/>
      </c>
      <c r="Q2177">
        <f>IFERROR(PERCENTRANK(K:K,K2177),0)</f>
        <v/>
      </c>
      <c r="R2177">
        <f>L2177*weight1+M2177*weight2+N2177*weight3+O2177*weight4+P2177*weight5+Q2177*weight6</f>
        <v/>
      </c>
    </row>
    <row r="2178" spans="1:18">
      <c r="A2178">
        <f>RANK(R2178,R:R)</f>
        <v/>
      </c>
      <c r="B2178" t="s">
        <v>24014</v>
      </c>
      <c r="C2178">
        <f>VLOOKUP(B2178,'Input - companies list'!B:L,2,FALSE)</f>
        <v/>
      </c>
      <c r="D2178">
        <f>VLOOKUP(B2178,'Input - companies list'!B:L,11,FALSE)</f>
        <v/>
      </c>
      <c r="E2178">
        <f>VLOOKUP(B2178,'Input - companies list'!B:E,4,FALSE)</f>
        <v/>
      </c>
      <c r="F2178">
        <f>SUMIFS('Input - target event report'!H:H,'Input - target event report'!B:B,B2178,'Input - target event report'!D:D, "Private Investment")</f>
        <v/>
      </c>
      <c r="G2178">
        <f>IF(I2178&lt;2, "N/A", (MAXIFS('Input - target event report'!E:E,'Input - target event report'!B:B,B:B,'Input - target event report'!D:D,"Private Investment")-MINIFS('Input - target event report'!E:E,'Input - target event report'!B:B,B:B,'Input - target event report'!D:D,"Private Investment"))/(I2178-1))</f>
        <v/>
      </c>
      <c r="H2178">
        <f>IF(MAXIFS('Input - target event report'!E:E,'Input - target event report'!B:B,B:B,'Input - target event report'!D:D,"Private Investment") = 0, "N/A", TODAY() - MAXIFS('Input - target event report'!E:E,'Input - target event report'!B:B,B:B,'Input - target event report'!D:D,"Private Investment"))</f>
        <v/>
      </c>
      <c r="I2178">
        <f>COUNTIFS('Input - target event report'!B:B,B2178,'Input - target event report'!D:D, "Private Investment")</f>
        <v/>
      </c>
      <c r="J2178">
        <f>INDEX('Input - companies list'!$1:$10000,MATCH(B2178,'Input - companies list'!B:B,0),MATCH("Flow",'Input - companies list'!$1:$1,0 ))</f>
        <v/>
      </c>
      <c r="K2178">
        <f>INDEX('Input - companies list'!$1:$10000,MATCH(B2178,'Input - companies list'!B:B,0),MATCH("Inter-Cluster Connectivity",'Input - companies list'!$1:$1,0 ))</f>
        <v/>
      </c>
      <c r="L2178">
        <f>IFERROR(PERCENTRANK(F:F,F2178),0)</f>
        <v/>
      </c>
      <c r="M2178">
        <f>IFERROR(1 - PERCENTRANK(G:G,G2178),0)</f>
        <v/>
      </c>
      <c r="N2178">
        <f>IFERROR(1 - PERCENTRANK(H:H,H2178),0)</f>
        <v/>
      </c>
      <c r="O2178">
        <f>IFERROR(PERCENTRANK(I:I,I2178),0)</f>
        <v/>
      </c>
      <c r="P2178">
        <f>IFERROR(1 - PERCENTRANK(J:J,J2178),0)</f>
        <v/>
      </c>
      <c r="Q2178">
        <f>IFERROR(PERCENTRANK(K:K,K2178),0)</f>
        <v/>
      </c>
      <c r="R2178">
        <f>L2178*weight1+M2178*weight2+N2178*weight3+O2178*weight4+P2178*weight5+Q2178*weight6</f>
        <v/>
      </c>
    </row>
    <row r="2179" spans="1:18">
      <c r="A2179">
        <f>RANK(R2179,R:R)</f>
        <v/>
      </c>
      <c r="B2179" t="s">
        <v>24024</v>
      </c>
      <c r="C2179">
        <f>VLOOKUP(B2179,'Input - companies list'!B:L,2,FALSE)</f>
        <v/>
      </c>
      <c r="D2179">
        <f>VLOOKUP(B2179,'Input - companies list'!B:L,11,FALSE)</f>
        <v/>
      </c>
      <c r="E2179">
        <f>VLOOKUP(B2179,'Input - companies list'!B:E,4,FALSE)</f>
        <v/>
      </c>
      <c r="F2179">
        <f>SUMIFS('Input - target event report'!H:H,'Input - target event report'!B:B,B2179,'Input - target event report'!D:D, "Private Investment")</f>
        <v/>
      </c>
      <c r="G2179">
        <f>IF(I2179&lt;2, "N/A", (MAXIFS('Input - target event report'!E:E,'Input - target event report'!B:B,B:B,'Input - target event report'!D:D,"Private Investment")-MINIFS('Input - target event report'!E:E,'Input - target event report'!B:B,B:B,'Input - target event report'!D:D,"Private Investment"))/(I2179-1))</f>
        <v/>
      </c>
      <c r="H2179">
        <f>IF(MAXIFS('Input - target event report'!E:E,'Input - target event report'!B:B,B:B,'Input - target event report'!D:D,"Private Investment") = 0, "N/A", TODAY() - MAXIFS('Input - target event report'!E:E,'Input - target event report'!B:B,B:B,'Input - target event report'!D:D,"Private Investment"))</f>
        <v/>
      </c>
      <c r="I2179">
        <f>COUNTIFS('Input - target event report'!B:B,B2179,'Input - target event report'!D:D, "Private Investment")</f>
        <v/>
      </c>
      <c r="J2179">
        <f>INDEX('Input - companies list'!$1:$10000,MATCH(B2179,'Input - companies list'!B:B,0),MATCH("Flow",'Input - companies list'!$1:$1,0 ))</f>
        <v/>
      </c>
      <c r="K2179">
        <f>INDEX('Input - companies list'!$1:$10000,MATCH(B2179,'Input - companies list'!B:B,0),MATCH("Inter-Cluster Connectivity",'Input - companies list'!$1:$1,0 ))</f>
        <v/>
      </c>
      <c r="L2179">
        <f>IFERROR(PERCENTRANK(F:F,F2179),0)</f>
        <v/>
      </c>
      <c r="M2179">
        <f>IFERROR(1 - PERCENTRANK(G:G,G2179),0)</f>
        <v/>
      </c>
      <c r="N2179">
        <f>IFERROR(1 - PERCENTRANK(H:H,H2179),0)</f>
        <v/>
      </c>
      <c r="O2179">
        <f>IFERROR(PERCENTRANK(I:I,I2179),0)</f>
        <v/>
      </c>
      <c r="P2179">
        <f>IFERROR(1 - PERCENTRANK(J:J,J2179),0)</f>
        <v/>
      </c>
      <c r="Q2179">
        <f>IFERROR(PERCENTRANK(K:K,K2179),0)</f>
        <v/>
      </c>
      <c r="R2179">
        <f>L2179*weight1+M2179*weight2+N2179*weight3+O2179*weight4+P2179*weight5+Q2179*weight6</f>
        <v/>
      </c>
    </row>
    <row r="2180" spans="1:18">
      <c r="A2180">
        <f>RANK(R2180,R:R)</f>
        <v/>
      </c>
      <c r="B2180" t="s">
        <v>24035</v>
      </c>
      <c r="C2180">
        <f>VLOOKUP(B2180,'Input - companies list'!B:L,2,FALSE)</f>
        <v/>
      </c>
      <c r="D2180">
        <f>VLOOKUP(B2180,'Input - companies list'!B:L,11,FALSE)</f>
        <v/>
      </c>
      <c r="E2180">
        <f>VLOOKUP(B2180,'Input - companies list'!B:E,4,FALSE)</f>
        <v/>
      </c>
      <c r="F2180">
        <f>SUMIFS('Input - target event report'!H:H,'Input - target event report'!B:B,B2180,'Input - target event report'!D:D, "Private Investment")</f>
        <v/>
      </c>
      <c r="G2180">
        <f>IF(I2180&lt;2, "N/A", (MAXIFS('Input - target event report'!E:E,'Input - target event report'!B:B,B:B,'Input - target event report'!D:D,"Private Investment")-MINIFS('Input - target event report'!E:E,'Input - target event report'!B:B,B:B,'Input - target event report'!D:D,"Private Investment"))/(I2180-1))</f>
        <v/>
      </c>
      <c r="H2180">
        <f>IF(MAXIFS('Input - target event report'!E:E,'Input - target event report'!B:B,B:B,'Input - target event report'!D:D,"Private Investment") = 0, "N/A", TODAY() - MAXIFS('Input - target event report'!E:E,'Input - target event report'!B:B,B:B,'Input - target event report'!D:D,"Private Investment"))</f>
        <v/>
      </c>
      <c r="I2180">
        <f>COUNTIFS('Input - target event report'!B:B,B2180,'Input - target event report'!D:D, "Private Investment")</f>
        <v/>
      </c>
      <c r="J2180">
        <f>INDEX('Input - companies list'!$1:$10000,MATCH(B2180,'Input - companies list'!B:B,0),MATCH("Flow",'Input - companies list'!$1:$1,0 ))</f>
        <v/>
      </c>
      <c r="K2180">
        <f>INDEX('Input - companies list'!$1:$10000,MATCH(B2180,'Input - companies list'!B:B,0),MATCH("Inter-Cluster Connectivity",'Input - companies list'!$1:$1,0 ))</f>
        <v/>
      </c>
      <c r="L2180">
        <f>IFERROR(PERCENTRANK(F:F,F2180),0)</f>
        <v/>
      </c>
      <c r="M2180">
        <f>IFERROR(1 - PERCENTRANK(G:G,G2180),0)</f>
        <v/>
      </c>
      <c r="N2180">
        <f>IFERROR(1 - PERCENTRANK(H:H,H2180),0)</f>
        <v/>
      </c>
      <c r="O2180">
        <f>IFERROR(PERCENTRANK(I:I,I2180),0)</f>
        <v/>
      </c>
      <c r="P2180">
        <f>IFERROR(1 - PERCENTRANK(J:J,J2180),0)</f>
        <v/>
      </c>
      <c r="Q2180">
        <f>IFERROR(PERCENTRANK(K:K,K2180),0)</f>
        <v/>
      </c>
      <c r="R2180">
        <f>L2180*weight1+M2180*weight2+N2180*weight3+O2180*weight4+P2180*weight5+Q2180*weight6</f>
        <v/>
      </c>
    </row>
    <row r="2181" spans="1:18">
      <c r="A2181">
        <f>RANK(R2181,R:R)</f>
        <v/>
      </c>
      <c r="B2181" t="s">
        <v>24044</v>
      </c>
      <c r="C2181">
        <f>VLOOKUP(B2181,'Input - companies list'!B:L,2,FALSE)</f>
        <v/>
      </c>
      <c r="D2181">
        <f>VLOOKUP(B2181,'Input - companies list'!B:L,11,FALSE)</f>
        <v/>
      </c>
      <c r="E2181">
        <f>VLOOKUP(B2181,'Input - companies list'!B:E,4,FALSE)</f>
        <v/>
      </c>
      <c r="F2181">
        <f>SUMIFS('Input - target event report'!H:H,'Input - target event report'!B:B,B2181,'Input - target event report'!D:D, "Private Investment")</f>
        <v/>
      </c>
      <c r="G2181">
        <f>IF(I2181&lt;2, "N/A", (MAXIFS('Input - target event report'!E:E,'Input - target event report'!B:B,B:B,'Input - target event report'!D:D,"Private Investment")-MINIFS('Input - target event report'!E:E,'Input - target event report'!B:B,B:B,'Input - target event report'!D:D,"Private Investment"))/(I2181-1))</f>
        <v/>
      </c>
      <c r="H2181">
        <f>IF(MAXIFS('Input - target event report'!E:E,'Input - target event report'!B:B,B:B,'Input - target event report'!D:D,"Private Investment") = 0, "N/A", TODAY() - MAXIFS('Input - target event report'!E:E,'Input - target event report'!B:B,B:B,'Input - target event report'!D:D,"Private Investment"))</f>
        <v/>
      </c>
      <c r="I2181">
        <f>COUNTIFS('Input - target event report'!B:B,B2181,'Input - target event report'!D:D, "Private Investment")</f>
        <v/>
      </c>
      <c r="J2181">
        <f>INDEX('Input - companies list'!$1:$10000,MATCH(B2181,'Input - companies list'!B:B,0),MATCH("Flow",'Input - companies list'!$1:$1,0 ))</f>
        <v/>
      </c>
      <c r="K2181">
        <f>INDEX('Input - companies list'!$1:$10000,MATCH(B2181,'Input - companies list'!B:B,0),MATCH("Inter-Cluster Connectivity",'Input - companies list'!$1:$1,0 ))</f>
        <v/>
      </c>
      <c r="L2181">
        <f>IFERROR(PERCENTRANK(F:F,F2181),0)</f>
        <v/>
      </c>
      <c r="M2181">
        <f>IFERROR(1 - PERCENTRANK(G:G,G2181),0)</f>
        <v/>
      </c>
      <c r="N2181">
        <f>IFERROR(1 - PERCENTRANK(H:H,H2181),0)</f>
        <v/>
      </c>
      <c r="O2181">
        <f>IFERROR(PERCENTRANK(I:I,I2181),0)</f>
        <v/>
      </c>
      <c r="P2181">
        <f>IFERROR(1 - PERCENTRANK(J:J,J2181),0)</f>
        <v/>
      </c>
      <c r="Q2181">
        <f>IFERROR(PERCENTRANK(K:K,K2181),0)</f>
        <v/>
      </c>
      <c r="R2181">
        <f>L2181*weight1+M2181*weight2+N2181*weight3+O2181*weight4+P2181*weight5+Q2181*weight6</f>
        <v/>
      </c>
    </row>
    <row r="2182" spans="1:18">
      <c r="A2182">
        <f>RANK(R2182,R:R)</f>
        <v/>
      </c>
      <c r="B2182" t="s">
        <v>24054</v>
      </c>
      <c r="C2182">
        <f>VLOOKUP(B2182,'Input - companies list'!B:L,2,FALSE)</f>
        <v/>
      </c>
      <c r="D2182">
        <f>VLOOKUP(B2182,'Input - companies list'!B:L,11,FALSE)</f>
        <v/>
      </c>
      <c r="E2182">
        <f>VLOOKUP(B2182,'Input - companies list'!B:E,4,FALSE)</f>
        <v/>
      </c>
      <c r="F2182">
        <f>SUMIFS('Input - target event report'!H:H,'Input - target event report'!B:B,B2182,'Input - target event report'!D:D, "Private Investment")</f>
        <v/>
      </c>
      <c r="G2182">
        <f>IF(I2182&lt;2, "N/A", (MAXIFS('Input - target event report'!E:E,'Input - target event report'!B:B,B:B,'Input - target event report'!D:D,"Private Investment")-MINIFS('Input - target event report'!E:E,'Input - target event report'!B:B,B:B,'Input - target event report'!D:D,"Private Investment"))/(I2182-1))</f>
        <v/>
      </c>
      <c r="H2182">
        <f>IF(MAXIFS('Input - target event report'!E:E,'Input - target event report'!B:B,B:B,'Input - target event report'!D:D,"Private Investment") = 0, "N/A", TODAY() - MAXIFS('Input - target event report'!E:E,'Input - target event report'!B:B,B:B,'Input - target event report'!D:D,"Private Investment"))</f>
        <v/>
      </c>
      <c r="I2182">
        <f>COUNTIFS('Input - target event report'!B:B,B2182,'Input - target event report'!D:D, "Private Investment")</f>
        <v/>
      </c>
      <c r="J2182">
        <f>INDEX('Input - companies list'!$1:$10000,MATCH(B2182,'Input - companies list'!B:B,0),MATCH("Flow",'Input - companies list'!$1:$1,0 ))</f>
        <v/>
      </c>
      <c r="K2182">
        <f>INDEX('Input - companies list'!$1:$10000,MATCH(B2182,'Input - companies list'!B:B,0),MATCH("Inter-Cluster Connectivity",'Input - companies list'!$1:$1,0 ))</f>
        <v/>
      </c>
      <c r="L2182">
        <f>IFERROR(PERCENTRANK(F:F,F2182),0)</f>
        <v/>
      </c>
      <c r="M2182">
        <f>IFERROR(1 - PERCENTRANK(G:G,G2182),0)</f>
        <v/>
      </c>
      <c r="N2182">
        <f>IFERROR(1 - PERCENTRANK(H:H,H2182),0)</f>
        <v/>
      </c>
      <c r="O2182">
        <f>IFERROR(PERCENTRANK(I:I,I2182),0)</f>
        <v/>
      </c>
      <c r="P2182">
        <f>IFERROR(1 - PERCENTRANK(J:J,J2182),0)</f>
        <v/>
      </c>
      <c r="Q2182">
        <f>IFERROR(PERCENTRANK(K:K,K2182),0)</f>
        <v/>
      </c>
      <c r="R2182">
        <f>L2182*weight1+M2182*weight2+N2182*weight3+O2182*weight4+P2182*weight5+Q2182*weight6</f>
        <v/>
      </c>
    </row>
    <row r="2183" spans="1:18">
      <c r="A2183">
        <f>RANK(R2183,R:R)</f>
        <v/>
      </c>
      <c r="B2183" t="s">
        <v>24064</v>
      </c>
      <c r="C2183">
        <f>VLOOKUP(B2183,'Input - companies list'!B:L,2,FALSE)</f>
        <v/>
      </c>
      <c r="D2183">
        <f>VLOOKUP(B2183,'Input - companies list'!B:L,11,FALSE)</f>
        <v/>
      </c>
      <c r="E2183">
        <f>VLOOKUP(B2183,'Input - companies list'!B:E,4,FALSE)</f>
        <v/>
      </c>
      <c r="F2183">
        <f>SUMIFS('Input - target event report'!H:H,'Input - target event report'!B:B,B2183,'Input - target event report'!D:D, "Private Investment")</f>
        <v/>
      </c>
      <c r="G2183">
        <f>IF(I2183&lt;2, "N/A", (MAXIFS('Input - target event report'!E:E,'Input - target event report'!B:B,B:B,'Input - target event report'!D:D,"Private Investment")-MINIFS('Input - target event report'!E:E,'Input - target event report'!B:B,B:B,'Input - target event report'!D:D,"Private Investment"))/(I2183-1))</f>
        <v/>
      </c>
      <c r="H2183">
        <f>IF(MAXIFS('Input - target event report'!E:E,'Input - target event report'!B:B,B:B,'Input - target event report'!D:D,"Private Investment") = 0, "N/A", TODAY() - MAXIFS('Input - target event report'!E:E,'Input - target event report'!B:B,B:B,'Input - target event report'!D:D,"Private Investment"))</f>
        <v/>
      </c>
      <c r="I2183">
        <f>COUNTIFS('Input - target event report'!B:B,B2183,'Input - target event report'!D:D, "Private Investment")</f>
        <v/>
      </c>
      <c r="J2183">
        <f>INDEX('Input - companies list'!$1:$10000,MATCH(B2183,'Input - companies list'!B:B,0),MATCH("Flow",'Input - companies list'!$1:$1,0 ))</f>
        <v/>
      </c>
      <c r="K2183">
        <f>INDEX('Input - companies list'!$1:$10000,MATCH(B2183,'Input - companies list'!B:B,0),MATCH("Inter-Cluster Connectivity",'Input - companies list'!$1:$1,0 ))</f>
        <v/>
      </c>
      <c r="L2183">
        <f>IFERROR(PERCENTRANK(F:F,F2183),0)</f>
        <v/>
      </c>
      <c r="M2183">
        <f>IFERROR(1 - PERCENTRANK(G:G,G2183),0)</f>
        <v/>
      </c>
      <c r="N2183">
        <f>IFERROR(1 - PERCENTRANK(H:H,H2183),0)</f>
        <v/>
      </c>
      <c r="O2183">
        <f>IFERROR(PERCENTRANK(I:I,I2183),0)</f>
        <v/>
      </c>
      <c r="P2183">
        <f>IFERROR(1 - PERCENTRANK(J:J,J2183),0)</f>
        <v/>
      </c>
      <c r="Q2183">
        <f>IFERROR(PERCENTRANK(K:K,K2183),0)</f>
        <v/>
      </c>
      <c r="R2183">
        <f>L2183*weight1+M2183*weight2+N2183*weight3+O2183*weight4+P2183*weight5+Q2183*weight6</f>
        <v/>
      </c>
    </row>
    <row r="2184" spans="1:18">
      <c r="A2184">
        <f>RANK(R2184,R:R)</f>
        <v/>
      </c>
      <c r="B2184" t="s">
        <v>24075</v>
      </c>
      <c r="C2184">
        <f>VLOOKUP(B2184,'Input - companies list'!B:L,2,FALSE)</f>
        <v/>
      </c>
      <c r="D2184">
        <f>VLOOKUP(B2184,'Input - companies list'!B:L,11,FALSE)</f>
        <v/>
      </c>
      <c r="E2184">
        <f>VLOOKUP(B2184,'Input - companies list'!B:E,4,FALSE)</f>
        <v/>
      </c>
      <c r="F2184">
        <f>SUMIFS('Input - target event report'!H:H,'Input - target event report'!B:B,B2184,'Input - target event report'!D:D, "Private Investment")</f>
        <v/>
      </c>
      <c r="G2184">
        <f>IF(I2184&lt;2, "N/A", (MAXIFS('Input - target event report'!E:E,'Input - target event report'!B:B,B:B,'Input - target event report'!D:D,"Private Investment")-MINIFS('Input - target event report'!E:E,'Input - target event report'!B:B,B:B,'Input - target event report'!D:D,"Private Investment"))/(I2184-1))</f>
        <v/>
      </c>
      <c r="H2184">
        <f>IF(MAXIFS('Input - target event report'!E:E,'Input - target event report'!B:B,B:B,'Input - target event report'!D:D,"Private Investment") = 0, "N/A", TODAY() - MAXIFS('Input - target event report'!E:E,'Input - target event report'!B:B,B:B,'Input - target event report'!D:D,"Private Investment"))</f>
        <v/>
      </c>
      <c r="I2184">
        <f>COUNTIFS('Input - target event report'!B:B,B2184,'Input - target event report'!D:D, "Private Investment")</f>
        <v/>
      </c>
      <c r="J2184">
        <f>INDEX('Input - companies list'!$1:$10000,MATCH(B2184,'Input - companies list'!B:B,0),MATCH("Flow",'Input - companies list'!$1:$1,0 ))</f>
        <v/>
      </c>
      <c r="K2184">
        <f>INDEX('Input - companies list'!$1:$10000,MATCH(B2184,'Input - companies list'!B:B,0),MATCH("Inter-Cluster Connectivity",'Input - companies list'!$1:$1,0 ))</f>
        <v/>
      </c>
      <c r="L2184">
        <f>IFERROR(PERCENTRANK(F:F,F2184),0)</f>
        <v/>
      </c>
      <c r="M2184">
        <f>IFERROR(1 - PERCENTRANK(G:G,G2184),0)</f>
        <v/>
      </c>
      <c r="N2184">
        <f>IFERROR(1 - PERCENTRANK(H:H,H2184),0)</f>
        <v/>
      </c>
      <c r="O2184">
        <f>IFERROR(PERCENTRANK(I:I,I2184),0)</f>
        <v/>
      </c>
      <c r="P2184">
        <f>IFERROR(1 - PERCENTRANK(J:J,J2184),0)</f>
        <v/>
      </c>
      <c r="Q2184">
        <f>IFERROR(PERCENTRANK(K:K,K2184),0)</f>
        <v/>
      </c>
      <c r="R2184">
        <f>L2184*weight1+M2184*weight2+N2184*weight3+O2184*weight4+P2184*weight5+Q2184*weight6</f>
        <v/>
      </c>
    </row>
    <row r="2185" spans="1:18">
      <c r="A2185">
        <f>RANK(R2185,R:R)</f>
        <v/>
      </c>
      <c r="B2185" t="s">
        <v>24086</v>
      </c>
      <c r="C2185">
        <f>VLOOKUP(B2185,'Input - companies list'!B:L,2,FALSE)</f>
        <v/>
      </c>
      <c r="D2185">
        <f>VLOOKUP(B2185,'Input - companies list'!B:L,11,FALSE)</f>
        <v/>
      </c>
      <c r="E2185">
        <f>VLOOKUP(B2185,'Input - companies list'!B:E,4,FALSE)</f>
        <v/>
      </c>
      <c r="F2185">
        <f>SUMIFS('Input - target event report'!H:H,'Input - target event report'!B:B,B2185,'Input - target event report'!D:D, "Private Investment")</f>
        <v/>
      </c>
      <c r="G2185">
        <f>IF(I2185&lt;2, "N/A", (MAXIFS('Input - target event report'!E:E,'Input - target event report'!B:B,B:B,'Input - target event report'!D:D,"Private Investment")-MINIFS('Input - target event report'!E:E,'Input - target event report'!B:B,B:B,'Input - target event report'!D:D,"Private Investment"))/(I2185-1))</f>
        <v/>
      </c>
      <c r="H2185">
        <f>IF(MAXIFS('Input - target event report'!E:E,'Input - target event report'!B:B,B:B,'Input - target event report'!D:D,"Private Investment") = 0, "N/A", TODAY() - MAXIFS('Input - target event report'!E:E,'Input - target event report'!B:B,B:B,'Input - target event report'!D:D,"Private Investment"))</f>
        <v/>
      </c>
      <c r="I2185">
        <f>COUNTIFS('Input - target event report'!B:B,B2185,'Input - target event report'!D:D, "Private Investment")</f>
        <v/>
      </c>
      <c r="J2185">
        <f>INDEX('Input - companies list'!$1:$10000,MATCH(B2185,'Input - companies list'!B:B,0),MATCH("Flow",'Input - companies list'!$1:$1,0 ))</f>
        <v/>
      </c>
      <c r="K2185">
        <f>INDEX('Input - companies list'!$1:$10000,MATCH(B2185,'Input - companies list'!B:B,0),MATCH("Inter-Cluster Connectivity",'Input - companies list'!$1:$1,0 ))</f>
        <v/>
      </c>
      <c r="L2185">
        <f>IFERROR(PERCENTRANK(F:F,F2185),0)</f>
        <v/>
      </c>
      <c r="M2185">
        <f>IFERROR(1 - PERCENTRANK(G:G,G2185),0)</f>
        <v/>
      </c>
      <c r="N2185">
        <f>IFERROR(1 - PERCENTRANK(H:H,H2185),0)</f>
        <v/>
      </c>
      <c r="O2185">
        <f>IFERROR(PERCENTRANK(I:I,I2185),0)</f>
        <v/>
      </c>
      <c r="P2185">
        <f>IFERROR(1 - PERCENTRANK(J:J,J2185),0)</f>
        <v/>
      </c>
      <c r="Q2185">
        <f>IFERROR(PERCENTRANK(K:K,K2185),0)</f>
        <v/>
      </c>
      <c r="R2185">
        <f>L2185*weight1+M2185*weight2+N2185*weight3+O2185*weight4+P2185*weight5+Q2185*weight6</f>
        <v/>
      </c>
    </row>
    <row r="2186" spans="1:18">
      <c r="A2186">
        <f>RANK(R2186,R:R)</f>
        <v/>
      </c>
      <c r="B2186" t="s">
        <v>24099</v>
      </c>
      <c r="C2186">
        <f>VLOOKUP(B2186,'Input - companies list'!B:L,2,FALSE)</f>
        <v/>
      </c>
      <c r="D2186">
        <f>VLOOKUP(B2186,'Input - companies list'!B:L,11,FALSE)</f>
        <v/>
      </c>
      <c r="E2186">
        <f>VLOOKUP(B2186,'Input - companies list'!B:E,4,FALSE)</f>
        <v/>
      </c>
      <c r="F2186">
        <f>SUMIFS('Input - target event report'!H:H,'Input - target event report'!B:B,B2186,'Input - target event report'!D:D, "Private Investment")</f>
        <v/>
      </c>
      <c r="G2186">
        <f>IF(I2186&lt;2, "N/A", (MAXIFS('Input - target event report'!E:E,'Input - target event report'!B:B,B:B,'Input - target event report'!D:D,"Private Investment")-MINIFS('Input - target event report'!E:E,'Input - target event report'!B:B,B:B,'Input - target event report'!D:D,"Private Investment"))/(I2186-1))</f>
        <v/>
      </c>
      <c r="H2186">
        <f>IF(MAXIFS('Input - target event report'!E:E,'Input - target event report'!B:B,B:B,'Input - target event report'!D:D,"Private Investment") = 0, "N/A", TODAY() - MAXIFS('Input - target event report'!E:E,'Input - target event report'!B:B,B:B,'Input - target event report'!D:D,"Private Investment"))</f>
        <v/>
      </c>
      <c r="I2186">
        <f>COUNTIFS('Input - target event report'!B:B,B2186,'Input - target event report'!D:D, "Private Investment")</f>
        <v/>
      </c>
      <c r="J2186">
        <f>INDEX('Input - companies list'!$1:$10000,MATCH(B2186,'Input - companies list'!B:B,0),MATCH("Flow",'Input - companies list'!$1:$1,0 ))</f>
        <v/>
      </c>
      <c r="K2186">
        <f>INDEX('Input - companies list'!$1:$10000,MATCH(B2186,'Input - companies list'!B:B,0),MATCH("Inter-Cluster Connectivity",'Input - companies list'!$1:$1,0 ))</f>
        <v/>
      </c>
      <c r="L2186">
        <f>IFERROR(PERCENTRANK(F:F,F2186),0)</f>
        <v/>
      </c>
      <c r="M2186">
        <f>IFERROR(1 - PERCENTRANK(G:G,G2186),0)</f>
        <v/>
      </c>
      <c r="N2186">
        <f>IFERROR(1 - PERCENTRANK(H:H,H2186),0)</f>
        <v/>
      </c>
      <c r="O2186">
        <f>IFERROR(PERCENTRANK(I:I,I2186),0)</f>
        <v/>
      </c>
      <c r="P2186">
        <f>IFERROR(1 - PERCENTRANK(J:J,J2186),0)</f>
        <v/>
      </c>
      <c r="Q2186">
        <f>IFERROR(PERCENTRANK(K:K,K2186),0)</f>
        <v/>
      </c>
      <c r="R2186">
        <f>L2186*weight1+M2186*weight2+N2186*weight3+O2186*weight4+P2186*weight5+Q2186*weight6</f>
        <v/>
      </c>
    </row>
    <row r="2187" spans="1:18">
      <c r="A2187">
        <f>RANK(R2187,R:R)</f>
        <v/>
      </c>
      <c r="B2187" t="s">
        <v>24109</v>
      </c>
      <c r="C2187">
        <f>VLOOKUP(B2187,'Input - companies list'!B:L,2,FALSE)</f>
        <v/>
      </c>
      <c r="D2187">
        <f>VLOOKUP(B2187,'Input - companies list'!B:L,11,FALSE)</f>
        <v/>
      </c>
      <c r="E2187">
        <f>VLOOKUP(B2187,'Input - companies list'!B:E,4,FALSE)</f>
        <v/>
      </c>
      <c r="F2187">
        <f>SUMIFS('Input - target event report'!H:H,'Input - target event report'!B:B,B2187,'Input - target event report'!D:D, "Private Investment")</f>
        <v/>
      </c>
      <c r="G2187">
        <f>IF(I2187&lt;2, "N/A", (MAXIFS('Input - target event report'!E:E,'Input - target event report'!B:B,B:B,'Input - target event report'!D:D,"Private Investment")-MINIFS('Input - target event report'!E:E,'Input - target event report'!B:B,B:B,'Input - target event report'!D:D,"Private Investment"))/(I2187-1))</f>
        <v/>
      </c>
      <c r="H2187">
        <f>IF(MAXIFS('Input - target event report'!E:E,'Input - target event report'!B:B,B:B,'Input - target event report'!D:D,"Private Investment") = 0, "N/A", TODAY() - MAXIFS('Input - target event report'!E:E,'Input - target event report'!B:B,B:B,'Input - target event report'!D:D,"Private Investment"))</f>
        <v/>
      </c>
      <c r="I2187">
        <f>COUNTIFS('Input - target event report'!B:B,B2187,'Input - target event report'!D:D, "Private Investment")</f>
        <v/>
      </c>
      <c r="J2187">
        <f>INDEX('Input - companies list'!$1:$10000,MATCH(B2187,'Input - companies list'!B:B,0),MATCH("Flow",'Input - companies list'!$1:$1,0 ))</f>
        <v/>
      </c>
      <c r="K2187">
        <f>INDEX('Input - companies list'!$1:$10000,MATCH(B2187,'Input - companies list'!B:B,0),MATCH("Inter-Cluster Connectivity",'Input - companies list'!$1:$1,0 ))</f>
        <v/>
      </c>
      <c r="L2187">
        <f>IFERROR(PERCENTRANK(F:F,F2187),0)</f>
        <v/>
      </c>
      <c r="M2187">
        <f>IFERROR(1 - PERCENTRANK(G:G,G2187),0)</f>
        <v/>
      </c>
      <c r="N2187">
        <f>IFERROR(1 - PERCENTRANK(H:H,H2187),0)</f>
        <v/>
      </c>
      <c r="O2187">
        <f>IFERROR(PERCENTRANK(I:I,I2187),0)</f>
        <v/>
      </c>
      <c r="P2187">
        <f>IFERROR(1 - PERCENTRANK(J:J,J2187),0)</f>
        <v/>
      </c>
      <c r="Q2187">
        <f>IFERROR(PERCENTRANK(K:K,K2187),0)</f>
        <v/>
      </c>
      <c r="R2187">
        <f>L2187*weight1+M2187*weight2+N2187*weight3+O2187*weight4+P2187*weight5+Q2187*weight6</f>
        <v/>
      </c>
    </row>
    <row r="2188" spans="1:18">
      <c r="A2188">
        <f>RANK(R2188,R:R)</f>
        <v/>
      </c>
      <c r="B2188" t="s">
        <v>24123</v>
      </c>
      <c r="C2188">
        <f>VLOOKUP(B2188,'Input - companies list'!B:L,2,FALSE)</f>
        <v/>
      </c>
      <c r="D2188">
        <f>VLOOKUP(B2188,'Input - companies list'!B:L,11,FALSE)</f>
        <v/>
      </c>
      <c r="E2188">
        <f>VLOOKUP(B2188,'Input - companies list'!B:E,4,FALSE)</f>
        <v/>
      </c>
      <c r="F2188">
        <f>SUMIFS('Input - target event report'!H:H,'Input - target event report'!B:B,B2188,'Input - target event report'!D:D, "Private Investment")</f>
        <v/>
      </c>
      <c r="G2188">
        <f>IF(I2188&lt;2, "N/A", (MAXIFS('Input - target event report'!E:E,'Input - target event report'!B:B,B:B,'Input - target event report'!D:D,"Private Investment")-MINIFS('Input - target event report'!E:E,'Input - target event report'!B:B,B:B,'Input - target event report'!D:D,"Private Investment"))/(I2188-1))</f>
        <v/>
      </c>
      <c r="H2188">
        <f>IF(MAXIFS('Input - target event report'!E:E,'Input - target event report'!B:B,B:B,'Input - target event report'!D:D,"Private Investment") = 0, "N/A", TODAY() - MAXIFS('Input - target event report'!E:E,'Input - target event report'!B:B,B:B,'Input - target event report'!D:D,"Private Investment"))</f>
        <v/>
      </c>
      <c r="I2188">
        <f>COUNTIFS('Input - target event report'!B:B,B2188,'Input - target event report'!D:D, "Private Investment")</f>
        <v/>
      </c>
      <c r="J2188">
        <f>INDEX('Input - companies list'!$1:$10000,MATCH(B2188,'Input - companies list'!B:B,0),MATCH("Flow",'Input - companies list'!$1:$1,0 ))</f>
        <v/>
      </c>
      <c r="K2188">
        <f>INDEX('Input - companies list'!$1:$10000,MATCH(B2188,'Input - companies list'!B:B,0),MATCH("Inter-Cluster Connectivity",'Input - companies list'!$1:$1,0 ))</f>
        <v/>
      </c>
      <c r="L2188">
        <f>IFERROR(PERCENTRANK(F:F,F2188),0)</f>
        <v/>
      </c>
      <c r="M2188">
        <f>IFERROR(1 - PERCENTRANK(G:G,G2188),0)</f>
        <v/>
      </c>
      <c r="N2188">
        <f>IFERROR(1 - PERCENTRANK(H:H,H2188),0)</f>
        <v/>
      </c>
      <c r="O2188">
        <f>IFERROR(PERCENTRANK(I:I,I2188),0)</f>
        <v/>
      </c>
      <c r="P2188">
        <f>IFERROR(1 - PERCENTRANK(J:J,J2188),0)</f>
        <v/>
      </c>
      <c r="Q2188">
        <f>IFERROR(PERCENTRANK(K:K,K2188),0)</f>
        <v/>
      </c>
      <c r="R2188">
        <f>L2188*weight1+M2188*weight2+N2188*weight3+O2188*weight4+P2188*weight5+Q2188*weight6</f>
        <v/>
      </c>
    </row>
    <row r="2189" spans="1:18">
      <c r="A2189">
        <f>RANK(R2189,R:R)</f>
        <v/>
      </c>
      <c r="B2189" t="s">
        <v>24134</v>
      </c>
      <c r="C2189">
        <f>VLOOKUP(B2189,'Input - companies list'!B:L,2,FALSE)</f>
        <v/>
      </c>
      <c r="D2189">
        <f>VLOOKUP(B2189,'Input - companies list'!B:L,11,FALSE)</f>
        <v/>
      </c>
      <c r="E2189">
        <f>VLOOKUP(B2189,'Input - companies list'!B:E,4,FALSE)</f>
        <v/>
      </c>
      <c r="F2189">
        <f>SUMIFS('Input - target event report'!H:H,'Input - target event report'!B:B,B2189,'Input - target event report'!D:D, "Private Investment")</f>
        <v/>
      </c>
      <c r="G2189">
        <f>IF(I2189&lt;2, "N/A", (MAXIFS('Input - target event report'!E:E,'Input - target event report'!B:B,B:B,'Input - target event report'!D:D,"Private Investment")-MINIFS('Input - target event report'!E:E,'Input - target event report'!B:B,B:B,'Input - target event report'!D:D,"Private Investment"))/(I2189-1))</f>
        <v/>
      </c>
      <c r="H2189">
        <f>IF(MAXIFS('Input - target event report'!E:E,'Input - target event report'!B:B,B:B,'Input - target event report'!D:D,"Private Investment") = 0, "N/A", TODAY() - MAXIFS('Input - target event report'!E:E,'Input - target event report'!B:B,B:B,'Input - target event report'!D:D,"Private Investment"))</f>
        <v/>
      </c>
      <c r="I2189">
        <f>COUNTIFS('Input - target event report'!B:B,B2189,'Input - target event report'!D:D, "Private Investment")</f>
        <v/>
      </c>
      <c r="J2189">
        <f>INDEX('Input - companies list'!$1:$10000,MATCH(B2189,'Input - companies list'!B:B,0),MATCH("Flow",'Input - companies list'!$1:$1,0 ))</f>
        <v/>
      </c>
      <c r="K2189">
        <f>INDEX('Input - companies list'!$1:$10000,MATCH(B2189,'Input - companies list'!B:B,0),MATCH("Inter-Cluster Connectivity",'Input - companies list'!$1:$1,0 ))</f>
        <v/>
      </c>
      <c r="L2189">
        <f>IFERROR(PERCENTRANK(F:F,F2189),0)</f>
        <v/>
      </c>
      <c r="M2189">
        <f>IFERROR(1 - PERCENTRANK(G:G,G2189),0)</f>
        <v/>
      </c>
      <c r="N2189">
        <f>IFERROR(1 - PERCENTRANK(H:H,H2189),0)</f>
        <v/>
      </c>
      <c r="O2189">
        <f>IFERROR(PERCENTRANK(I:I,I2189),0)</f>
        <v/>
      </c>
      <c r="P2189">
        <f>IFERROR(1 - PERCENTRANK(J:J,J2189),0)</f>
        <v/>
      </c>
      <c r="Q2189">
        <f>IFERROR(PERCENTRANK(K:K,K2189),0)</f>
        <v/>
      </c>
      <c r="R2189">
        <f>L2189*weight1+M2189*weight2+N2189*weight3+O2189*weight4+P2189*weight5+Q2189*weight6</f>
        <v/>
      </c>
    </row>
    <row r="2190" spans="1:18">
      <c r="A2190">
        <f>RANK(R2190,R:R)</f>
        <v/>
      </c>
      <c r="B2190" t="s">
        <v>24145</v>
      </c>
      <c r="C2190">
        <f>VLOOKUP(B2190,'Input - companies list'!B:L,2,FALSE)</f>
        <v/>
      </c>
      <c r="D2190">
        <f>VLOOKUP(B2190,'Input - companies list'!B:L,11,FALSE)</f>
        <v/>
      </c>
      <c r="E2190">
        <f>VLOOKUP(B2190,'Input - companies list'!B:E,4,FALSE)</f>
        <v/>
      </c>
      <c r="F2190">
        <f>SUMIFS('Input - target event report'!H:H,'Input - target event report'!B:B,B2190,'Input - target event report'!D:D, "Private Investment")</f>
        <v/>
      </c>
      <c r="G2190">
        <f>IF(I2190&lt;2, "N/A", (MAXIFS('Input - target event report'!E:E,'Input - target event report'!B:B,B:B,'Input - target event report'!D:D,"Private Investment")-MINIFS('Input - target event report'!E:E,'Input - target event report'!B:B,B:B,'Input - target event report'!D:D,"Private Investment"))/(I2190-1))</f>
        <v/>
      </c>
      <c r="H2190">
        <f>IF(MAXIFS('Input - target event report'!E:E,'Input - target event report'!B:B,B:B,'Input - target event report'!D:D,"Private Investment") = 0, "N/A", TODAY() - MAXIFS('Input - target event report'!E:E,'Input - target event report'!B:B,B:B,'Input - target event report'!D:D,"Private Investment"))</f>
        <v/>
      </c>
      <c r="I2190">
        <f>COUNTIFS('Input - target event report'!B:B,B2190,'Input - target event report'!D:D, "Private Investment")</f>
        <v/>
      </c>
      <c r="J2190">
        <f>INDEX('Input - companies list'!$1:$10000,MATCH(B2190,'Input - companies list'!B:B,0),MATCH("Flow",'Input - companies list'!$1:$1,0 ))</f>
        <v/>
      </c>
      <c r="K2190">
        <f>INDEX('Input - companies list'!$1:$10000,MATCH(B2190,'Input - companies list'!B:B,0),MATCH("Inter-Cluster Connectivity",'Input - companies list'!$1:$1,0 ))</f>
        <v/>
      </c>
      <c r="L2190">
        <f>IFERROR(PERCENTRANK(F:F,F2190),0)</f>
        <v/>
      </c>
      <c r="M2190">
        <f>IFERROR(1 - PERCENTRANK(G:G,G2190),0)</f>
        <v/>
      </c>
      <c r="N2190">
        <f>IFERROR(1 - PERCENTRANK(H:H,H2190),0)</f>
        <v/>
      </c>
      <c r="O2190">
        <f>IFERROR(PERCENTRANK(I:I,I2190),0)</f>
        <v/>
      </c>
      <c r="P2190">
        <f>IFERROR(1 - PERCENTRANK(J:J,J2190),0)</f>
        <v/>
      </c>
      <c r="Q2190">
        <f>IFERROR(PERCENTRANK(K:K,K2190),0)</f>
        <v/>
      </c>
      <c r="R2190">
        <f>L2190*weight1+M2190*weight2+N2190*weight3+O2190*weight4+P2190*weight5+Q2190*weight6</f>
        <v/>
      </c>
    </row>
    <row r="2191" spans="1:18">
      <c r="A2191">
        <f>RANK(R2191,R:R)</f>
        <v/>
      </c>
      <c r="B2191" t="s">
        <v>24159</v>
      </c>
      <c r="C2191">
        <f>VLOOKUP(B2191,'Input - companies list'!B:L,2,FALSE)</f>
        <v/>
      </c>
      <c r="D2191">
        <f>VLOOKUP(B2191,'Input - companies list'!B:L,11,FALSE)</f>
        <v/>
      </c>
      <c r="E2191">
        <f>VLOOKUP(B2191,'Input - companies list'!B:E,4,FALSE)</f>
        <v/>
      </c>
      <c r="F2191">
        <f>SUMIFS('Input - target event report'!H:H,'Input - target event report'!B:B,B2191,'Input - target event report'!D:D, "Private Investment")</f>
        <v/>
      </c>
      <c r="G2191">
        <f>IF(I2191&lt;2, "N/A", (MAXIFS('Input - target event report'!E:E,'Input - target event report'!B:B,B:B,'Input - target event report'!D:D,"Private Investment")-MINIFS('Input - target event report'!E:E,'Input - target event report'!B:B,B:B,'Input - target event report'!D:D,"Private Investment"))/(I2191-1))</f>
        <v/>
      </c>
      <c r="H2191">
        <f>IF(MAXIFS('Input - target event report'!E:E,'Input - target event report'!B:B,B:B,'Input - target event report'!D:D,"Private Investment") = 0, "N/A", TODAY() - MAXIFS('Input - target event report'!E:E,'Input - target event report'!B:B,B:B,'Input - target event report'!D:D,"Private Investment"))</f>
        <v/>
      </c>
      <c r="I2191">
        <f>COUNTIFS('Input - target event report'!B:B,B2191,'Input - target event report'!D:D, "Private Investment")</f>
        <v/>
      </c>
      <c r="J2191">
        <f>INDEX('Input - companies list'!$1:$10000,MATCH(B2191,'Input - companies list'!B:B,0),MATCH("Flow",'Input - companies list'!$1:$1,0 ))</f>
        <v/>
      </c>
      <c r="K2191">
        <f>INDEX('Input - companies list'!$1:$10000,MATCH(B2191,'Input - companies list'!B:B,0),MATCH("Inter-Cluster Connectivity",'Input - companies list'!$1:$1,0 ))</f>
        <v/>
      </c>
      <c r="L2191">
        <f>IFERROR(PERCENTRANK(F:F,F2191),0)</f>
        <v/>
      </c>
      <c r="M2191">
        <f>IFERROR(1 - PERCENTRANK(G:G,G2191),0)</f>
        <v/>
      </c>
      <c r="N2191">
        <f>IFERROR(1 - PERCENTRANK(H:H,H2191),0)</f>
        <v/>
      </c>
      <c r="O2191">
        <f>IFERROR(PERCENTRANK(I:I,I2191),0)</f>
        <v/>
      </c>
      <c r="P2191">
        <f>IFERROR(1 - PERCENTRANK(J:J,J2191),0)</f>
        <v/>
      </c>
      <c r="Q2191">
        <f>IFERROR(PERCENTRANK(K:K,K2191),0)</f>
        <v/>
      </c>
      <c r="R2191">
        <f>L2191*weight1+M2191*weight2+N2191*weight3+O2191*weight4+P2191*weight5+Q2191*weight6</f>
        <v/>
      </c>
    </row>
    <row r="2192" spans="1:18">
      <c r="A2192">
        <f>RANK(R2192,R:R)</f>
        <v/>
      </c>
      <c r="B2192" t="s">
        <v>24168</v>
      </c>
      <c r="C2192">
        <f>VLOOKUP(B2192,'Input - companies list'!B:L,2,FALSE)</f>
        <v/>
      </c>
      <c r="D2192">
        <f>VLOOKUP(B2192,'Input - companies list'!B:L,11,FALSE)</f>
        <v/>
      </c>
      <c r="E2192">
        <f>VLOOKUP(B2192,'Input - companies list'!B:E,4,FALSE)</f>
        <v/>
      </c>
      <c r="F2192">
        <f>SUMIFS('Input - target event report'!H:H,'Input - target event report'!B:B,B2192,'Input - target event report'!D:D, "Private Investment")</f>
        <v/>
      </c>
      <c r="G2192">
        <f>IF(I2192&lt;2, "N/A", (MAXIFS('Input - target event report'!E:E,'Input - target event report'!B:B,B:B,'Input - target event report'!D:D,"Private Investment")-MINIFS('Input - target event report'!E:E,'Input - target event report'!B:B,B:B,'Input - target event report'!D:D,"Private Investment"))/(I2192-1))</f>
        <v/>
      </c>
      <c r="H2192">
        <f>IF(MAXIFS('Input - target event report'!E:E,'Input - target event report'!B:B,B:B,'Input - target event report'!D:D,"Private Investment") = 0, "N/A", TODAY() - MAXIFS('Input - target event report'!E:E,'Input - target event report'!B:B,B:B,'Input - target event report'!D:D,"Private Investment"))</f>
        <v/>
      </c>
      <c r="I2192">
        <f>COUNTIFS('Input - target event report'!B:B,B2192,'Input - target event report'!D:D, "Private Investment")</f>
        <v/>
      </c>
      <c r="J2192">
        <f>INDEX('Input - companies list'!$1:$10000,MATCH(B2192,'Input - companies list'!B:B,0),MATCH("Flow",'Input - companies list'!$1:$1,0 ))</f>
        <v/>
      </c>
      <c r="K2192">
        <f>INDEX('Input - companies list'!$1:$10000,MATCH(B2192,'Input - companies list'!B:B,0),MATCH("Inter-Cluster Connectivity",'Input - companies list'!$1:$1,0 ))</f>
        <v/>
      </c>
      <c r="L2192">
        <f>IFERROR(PERCENTRANK(F:F,F2192),0)</f>
        <v/>
      </c>
      <c r="M2192">
        <f>IFERROR(1 - PERCENTRANK(G:G,G2192),0)</f>
        <v/>
      </c>
      <c r="N2192">
        <f>IFERROR(1 - PERCENTRANK(H:H,H2192),0)</f>
        <v/>
      </c>
      <c r="O2192">
        <f>IFERROR(PERCENTRANK(I:I,I2192),0)</f>
        <v/>
      </c>
      <c r="P2192">
        <f>IFERROR(1 - PERCENTRANK(J:J,J2192),0)</f>
        <v/>
      </c>
      <c r="Q2192">
        <f>IFERROR(PERCENTRANK(K:K,K2192),0)</f>
        <v/>
      </c>
      <c r="R2192">
        <f>L2192*weight1+M2192*weight2+N2192*weight3+O2192*weight4+P2192*weight5+Q2192*weight6</f>
        <v/>
      </c>
    </row>
    <row r="2193" spans="1:18">
      <c r="A2193">
        <f>RANK(R2193,R:R)</f>
        <v/>
      </c>
      <c r="B2193" t="s">
        <v>24179</v>
      </c>
      <c r="C2193">
        <f>VLOOKUP(B2193,'Input - companies list'!B:L,2,FALSE)</f>
        <v/>
      </c>
      <c r="D2193">
        <f>VLOOKUP(B2193,'Input - companies list'!B:L,11,FALSE)</f>
        <v/>
      </c>
      <c r="E2193">
        <f>VLOOKUP(B2193,'Input - companies list'!B:E,4,FALSE)</f>
        <v/>
      </c>
      <c r="F2193">
        <f>SUMIFS('Input - target event report'!H:H,'Input - target event report'!B:B,B2193,'Input - target event report'!D:D, "Private Investment")</f>
        <v/>
      </c>
      <c r="G2193">
        <f>IF(I2193&lt;2, "N/A", (MAXIFS('Input - target event report'!E:E,'Input - target event report'!B:B,B:B,'Input - target event report'!D:D,"Private Investment")-MINIFS('Input - target event report'!E:E,'Input - target event report'!B:B,B:B,'Input - target event report'!D:D,"Private Investment"))/(I2193-1))</f>
        <v/>
      </c>
      <c r="H2193">
        <f>IF(MAXIFS('Input - target event report'!E:E,'Input - target event report'!B:B,B:B,'Input - target event report'!D:D,"Private Investment") = 0, "N/A", TODAY() - MAXIFS('Input - target event report'!E:E,'Input - target event report'!B:B,B:B,'Input - target event report'!D:D,"Private Investment"))</f>
        <v/>
      </c>
      <c r="I2193">
        <f>COUNTIFS('Input - target event report'!B:B,B2193,'Input - target event report'!D:D, "Private Investment")</f>
        <v/>
      </c>
      <c r="J2193">
        <f>INDEX('Input - companies list'!$1:$10000,MATCH(B2193,'Input - companies list'!B:B,0),MATCH("Flow",'Input - companies list'!$1:$1,0 ))</f>
        <v/>
      </c>
      <c r="K2193">
        <f>INDEX('Input - companies list'!$1:$10000,MATCH(B2193,'Input - companies list'!B:B,0),MATCH("Inter-Cluster Connectivity",'Input - companies list'!$1:$1,0 ))</f>
        <v/>
      </c>
      <c r="L2193">
        <f>IFERROR(PERCENTRANK(F:F,F2193),0)</f>
        <v/>
      </c>
      <c r="M2193">
        <f>IFERROR(1 - PERCENTRANK(G:G,G2193),0)</f>
        <v/>
      </c>
      <c r="N2193">
        <f>IFERROR(1 - PERCENTRANK(H:H,H2193),0)</f>
        <v/>
      </c>
      <c r="O2193">
        <f>IFERROR(PERCENTRANK(I:I,I2193),0)</f>
        <v/>
      </c>
      <c r="P2193">
        <f>IFERROR(1 - PERCENTRANK(J:J,J2193),0)</f>
        <v/>
      </c>
      <c r="Q2193">
        <f>IFERROR(PERCENTRANK(K:K,K2193),0)</f>
        <v/>
      </c>
      <c r="R2193">
        <f>L2193*weight1+M2193*weight2+N2193*weight3+O2193*weight4+P2193*weight5+Q2193*weight6</f>
        <v/>
      </c>
    </row>
    <row r="2194" spans="1:18">
      <c r="A2194">
        <f>RANK(R2194,R:R)</f>
        <v/>
      </c>
      <c r="B2194" t="s">
        <v>24191</v>
      </c>
      <c r="C2194">
        <f>VLOOKUP(B2194,'Input - companies list'!B:L,2,FALSE)</f>
        <v/>
      </c>
      <c r="D2194">
        <f>VLOOKUP(B2194,'Input - companies list'!B:L,11,FALSE)</f>
        <v/>
      </c>
      <c r="E2194">
        <f>VLOOKUP(B2194,'Input - companies list'!B:E,4,FALSE)</f>
        <v/>
      </c>
      <c r="F2194">
        <f>SUMIFS('Input - target event report'!H:H,'Input - target event report'!B:B,B2194,'Input - target event report'!D:D, "Private Investment")</f>
        <v/>
      </c>
      <c r="G2194">
        <f>IF(I2194&lt;2, "N/A", (MAXIFS('Input - target event report'!E:E,'Input - target event report'!B:B,B:B,'Input - target event report'!D:D,"Private Investment")-MINIFS('Input - target event report'!E:E,'Input - target event report'!B:B,B:B,'Input - target event report'!D:D,"Private Investment"))/(I2194-1))</f>
        <v/>
      </c>
      <c r="H2194">
        <f>IF(MAXIFS('Input - target event report'!E:E,'Input - target event report'!B:B,B:B,'Input - target event report'!D:D,"Private Investment") = 0, "N/A", TODAY() - MAXIFS('Input - target event report'!E:E,'Input - target event report'!B:B,B:B,'Input - target event report'!D:D,"Private Investment"))</f>
        <v/>
      </c>
      <c r="I2194">
        <f>COUNTIFS('Input - target event report'!B:B,B2194,'Input - target event report'!D:D, "Private Investment")</f>
        <v/>
      </c>
      <c r="J2194">
        <f>INDEX('Input - companies list'!$1:$10000,MATCH(B2194,'Input - companies list'!B:B,0),MATCH("Flow",'Input - companies list'!$1:$1,0 ))</f>
        <v/>
      </c>
      <c r="K2194">
        <f>INDEX('Input - companies list'!$1:$10000,MATCH(B2194,'Input - companies list'!B:B,0),MATCH("Inter-Cluster Connectivity",'Input - companies list'!$1:$1,0 ))</f>
        <v/>
      </c>
      <c r="L2194">
        <f>IFERROR(PERCENTRANK(F:F,F2194),0)</f>
        <v/>
      </c>
      <c r="M2194">
        <f>IFERROR(1 - PERCENTRANK(G:G,G2194),0)</f>
        <v/>
      </c>
      <c r="N2194">
        <f>IFERROR(1 - PERCENTRANK(H:H,H2194),0)</f>
        <v/>
      </c>
      <c r="O2194">
        <f>IFERROR(PERCENTRANK(I:I,I2194),0)</f>
        <v/>
      </c>
      <c r="P2194">
        <f>IFERROR(1 - PERCENTRANK(J:J,J2194),0)</f>
        <v/>
      </c>
      <c r="Q2194">
        <f>IFERROR(PERCENTRANK(K:K,K2194),0)</f>
        <v/>
      </c>
      <c r="R2194">
        <f>L2194*weight1+M2194*weight2+N2194*weight3+O2194*weight4+P2194*weight5+Q2194*weight6</f>
        <v/>
      </c>
    </row>
    <row r="2195" spans="1:18">
      <c r="A2195">
        <f>RANK(R2195,R:R)</f>
        <v/>
      </c>
      <c r="B2195" t="s">
        <v>24201</v>
      </c>
      <c r="C2195">
        <f>VLOOKUP(B2195,'Input - companies list'!B:L,2,FALSE)</f>
        <v/>
      </c>
      <c r="D2195">
        <f>VLOOKUP(B2195,'Input - companies list'!B:L,11,FALSE)</f>
        <v/>
      </c>
      <c r="E2195">
        <f>VLOOKUP(B2195,'Input - companies list'!B:E,4,FALSE)</f>
        <v/>
      </c>
      <c r="F2195">
        <f>SUMIFS('Input - target event report'!H:H,'Input - target event report'!B:B,B2195,'Input - target event report'!D:D, "Private Investment")</f>
        <v/>
      </c>
      <c r="G2195">
        <f>IF(I2195&lt;2, "N/A", (MAXIFS('Input - target event report'!E:E,'Input - target event report'!B:B,B:B,'Input - target event report'!D:D,"Private Investment")-MINIFS('Input - target event report'!E:E,'Input - target event report'!B:B,B:B,'Input - target event report'!D:D,"Private Investment"))/(I2195-1))</f>
        <v/>
      </c>
      <c r="H2195">
        <f>IF(MAXIFS('Input - target event report'!E:E,'Input - target event report'!B:B,B:B,'Input - target event report'!D:D,"Private Investment") = 0, "N/A", TODAY() - MAXIFS('Input - target event report'!E:E,'Input - target event report'!B:B,B:B,'Input - target event report'!D:D,"Private Investment"))</f>
        <v/>
      </c>
      <c r="I2195">
        <f>COUNTIFS('Input - target event report'!B:B,B2195,'Input - target event report'!D:D, "Private Investment")</f>
        <v/>
      </c>
      <c r="J2195">
        <f>INDEX('Input - companies list'!$1:$10000,MATCH(B2195,'Input - companies list'!B:B,0),MATCH("Flow",'Input - companies list'!$1:$1,0 ))</f>
        <v/>
      </c>
      <c r="K2195">
        <f>INDEX('Input - companies list'!$1:$10000,MATCH(B2195,'Input - companies list'!B:B,0),MATCH("Inter-Cluster Connectivity",'Input - companies list'!$1:$1,0 ))</f>
        <v/>
      </c>
      <c r="L2195">
        <f>IFERROR(PERCENTRANK(F:F,F2195),0)</f>
        <v/>
      </c>
      <c r="M2195">
        <f>IFERROR(1 - PERCENTRANK(G:G,G2195),0)</f>
        <v/>
      </c>
      <c r="N2195">
        <f>IFERROR(1 - PERCENTRANK(H:H,H2195),0)</f>
        <v/>
      </c>
      <c r="O2195">
        <f>IFERROR(PERCENTRANK(I:I,I2195),0)</f>
        <v/>
      </c>
      <c r="P2195">
        <f>IFERROR(1 - PERCENTRANK(J:J,J2195),0)</f>
        <v/>
      </c>
      <c r="Q2195">
        <f>IFERROR(PERCENTRANK(K:K,K2195),0)</f>
        <v/>
      </c>
      <c r="R2195">
        <f>L2195*weight1+M2195*weight2+N2195*weight3+O2195*weight4+P2195*weight5+Q2195*weight6</f>
        <v/>
      </c>
    </row>
    <row r="2196" spans="1:18">
      <c r="A2196">
        <f>RANK(R2196,R:R)</f>
        <v/>
      </c>
      <c r="B2196" t="s">
        <v>24212</v>
      </c>
      <c r="C2196">
        <f>VLOOKUP(B2196,'Input - companies list'!B:L,2,FALSE)</f>
        <v/>
      </c>
      <c r="D2196">
        <f>VLOOKUP(B2196,'Input - companies list'!B:L,11,FALSE)</f>
        <v/>
      </c>
      <c r="E2196">
        <f>VLOOKUP(B2196,'Input - companies list'!B:E,4,FALSE)</f>
        <v/>
      </c>
      <c r="F2196">
        <f>SUMIFS('Input - target event report'!H:H,'Input - target event report'!B:B,B2196,'Input - target event report'!D:D, "Private Investment")</f>
        <v/>
      </c>
      <c r="G2196">
        <f>IF(I2196&lt;2, "N/A", (MAXIFS('Input - target event report'!E:E,'Input - target event report'!B:B,B:B,'Input - target event report'!D:D,"Private Investment")-MINIFS('Input - target event report'!E:E,'Input - target event report'!B:B,B:B,'Input - target event report'!D:D,"Private Investment"))/(I2196-1))</f>
        <v/>
      </c>
      <c r="H2196">
        <f>IF(MAXIFS('Input - target event report'!E:E,'Input - target event report'!B:B,B:B,'Input - target event report'!D:D,"Private Investment") = 0, "N/A", TODAY() - MAXIFS('Input - target event report'!E:E,'Input - target event report'!B:B,B:B,'Input - target event report'!D:D,"Private Investment"))</f>
        <v/>
      </c>
      <c r="I2196">
        <f>COUNTIFS('Input - target event report'!B:B,B2196,'Input - target event report'!D:D, "Private Investment")</f>
        <v/>
      </c>
      <c r="J2196">
        <f>INDEX('Input - companies list'!$1:$10000,MATCH(B2196,'Input - companies list'!B:B,0),MATCH("Flow",'Input - companies list'!$1:$1,0 ))</f>
        <v/>
      </c>
      <c r="K2196">
        <f>INDEX('Input - companies list'!$1:$10000,MATCH(B2196,'Input - companies list'!B:B,0),MATCH("Inter-Cluster Connectivity",'Input - companies list'!$1:$1,0 ))</f>
        <v/>
      </c>
      <c r="L2196">
        <f>IFERROR(PERCENTRANK(F:F,F2196),0)</f>
        <v/>
      </c>
      <c r="M2196">
        <f>IFERROR(1 - PERCENTRANK(G:G,G2196),0)</f>
        <v/>
      </c>
      <c r="N2196">
        <f>IFERROR(1 - PERCENTRANK(H:H,H2196),0)</f>
        <v/>
      </c>
      <c r="O2196">
        <f>IFERROR(PERCENTRANK(I:I,I2196),0)</f>
        <v/>
      </c>
      <c r="P2196">
        <f>IFERROR(1 - PERCENTRANK(J:J,J2196),0)</f>
        <v/>
      </c>
      <c r="Q2196">
        <f>IFERROR(PERCENTRANK(K:K,K2196),0)</f>
        <v/>
      </c>
      <c r="R2196">
        <f>L2196*weight1+M2196*weight2+N2196*weight3+O2196*weight4+P2196*weight5+Q2196*weight6</f>
        <v/>
      </c>
    </row>
    <row r="2197" spans="1:18">
      <c r="A2197">
        <f>RANK(R2197,R:R)</f>
        <v/>
      </c>
      <c r="B2197" t="s">
        <v>24222</v>
      </c>
      <c r="C2197">
        <f>VLOOKUP(B2197,'Input - companies list'!B:L,2,FALSE)</f>
        <v/>
      </c>
      <c r="D2197">
        <f>VLOOKUP(B2197,'Input - companies list'!B:L,11,FALSE)</f>
        <v/>
      </c>
      <c r="E2197">
        <f>VLOOKUP(B2197,'Input - companies list'!B:E,4,FALSE)</f>
        <v/>
      </c>
      <c r="F2197">
        <f>SUMIFS('Input - target event report'!H:H,'Input - target event report'!B:B,B2197,'Input - target event report'!D:D, "Private Investment")</f>
        <v/>
      </c>
      <c r="G2197">
        <f>IF(I2197&lt;2, "N/A", (MAXIFS('Input - target event report'!E:E,'Input - target event report'!B:B,B:B,'Input - target event report'!D:D,"Private Investment")-MINIFS('Input - target event report'!E:E,'Input - target event report'!B:B,B:B,'Input - target event report'!D:D,"Private Investment"))/(I2197-1))</f>
        <v/>
      </c>
      <c r="H2197">
        <f>IF(MAXIFS('Input - target event report'!E:E,'Input - target event report'!B:B,B:B,'Input - target event report'!D:D,"Private Investment") = 0, "N/A", TODAY() - MAXIFS('Input - target event report'!E:E,'Input - target event report'!B:B,B:B,'Input - target event report'!D:D,"Private Investment"))</f>
        <v/>
      </c>
      <c r="I2197">
        <f>COUNTIFS('Input - target event report'!B:B,B2197,'Input - target event report'!D:D, "Private Investment")</f>
        <v/>
      </c>
      <c r="J2197">
        <f>INDEX('Input - companies list'!$1:$10000,MATCH(B2197,'Input - companies list'!B:B,0),MATCH("Flow",'Input - companies list'!$1:$1,0 ))</f>
        <v/>
      </c>
      <c r="K2197">
        <f>INDEX('Input - companies list'!$1:$10000,MATCH(B2197,'Input - companies list'!B:B,0),MATCH("Inter-Cluster Connectivity",'Input - companies list'!$1:$1,0 ))</f>
        <v/>
      </c>
      <c r="L2197">
        <f>IFERROR(PERCENTRANK(F:F,F2197),0)</f>
        <v/>
      </c>
      <c r="M2197">
        <f>IFERROR(1 - PERCENTRANK(G:G,G2197),0)</f>
        <v/>
      </c>
      <c r="N2197">
        <f>IFERROR(1 - PERCENTRANK(H:H,H2197),0)</f>
        <v/>
      </c>
      <c r="O2197">
        <f>IFERROR(PERCENTRANK(I:I,I2197),0)</f>
        <v/>
      </c>
      <c r="P2197">
        <f>IFERROR(1 - PERCENTRANK(J:J,J2197),0)</f>
        <v/>
      </c>
      <c r="Q2197">
        <f>IFERROR(PERCENTRANK(K:K,K2197),0)</f>
        <v/>
      </c>
      <c r="R2197">
        <f>L2197*weight1+M2197*weight2+N2197*weight3+O2197*weight4+P2197*weight5+Q2197*weight6</f>
        <v/>
      </c>
    </row>
    <row r="2198" spans="1:18">
      <c r="A2198">
        <f>RANK(R2198,R:R)</f>
        <v/>
      </c>
      <c r="B2198" t="s">
        <v>24232</v>
      </c>
      <c r="C2198">
        <f>VLOOKUP(B2198,'Input - companies list'!B:L,2,FALSE)</f>
        <v/>
      </c>
      <c r="D2198">
        <f>VLOOKUP(B2198,'Input - companies list'!B:L,11,FALSE)</f>
        <v/>
      </c>
      <c r="E2198">
        <f>VLOOKUP(B2198,'Input - companies list'!B:E,4,FALSE)</f>
        <v/>
      </c>
      <c r="F2198">
        <f>SUMIFS('Input - target event report'!H:H,'Input - target event report'!B:B,B2198,'Input - target event report'!D:D, "Private Investment")</f>
        <v/>
      </c>
      <c r="G2198">
        <f>IF(I2198&lt;2, "N/A", (MAXIFS('Input - target event report'!E:E,'Input - target event report'!B:B,B:B,'Input - target event report'!D:D,"Private Investment")-MINIFS('Input - target event report'!E:E,'Input - target event report'!B:B,B:B,'Input - target event report'!D:D,"Private Investment"))/(I2198-1))</f>
        <v/>
      </c>
      <c r="H2198">
        <f>IF(MAXIFS('Input - target event report'!E:E,'Input - target event report'!B:B,B:B,'Input - target event report'!D:D,"Private Investment") = 0, "N/A", TODAY() - MAXIFS('Input - target event report'!E:E,'Input - target event report'!B:B,B:B,'Input - target event report'!D:D,"Private Investment"))</f>
        <v/>
      </c>
      <c r="I2198">
        <f>COUNTIFS('Input - target event report'!B:B,B2198,'Input - target event report'!D:D, "Private Investment")</f>
        <v/>
      </c>
      <c r="J2198">
        <f>INDEX('Input - companies list'!$1:$10000,MATCH(B2198,'Input - companies list'!B:B,0),MATCH("Flow",'Input - companies list'!$1:$1,0 ))</f>
        <v/>
      </c>
      <c r="K2198">
        <f>INDEX('Input - companies list'!$1:$10000,MATCH(B2198,'Input - companies list'!B:B,0),MATCH("Inter-Cluster Connectivity",'Input - companies list'!$1:$1,0 ))</f>
        <v/>
      </c>
      <c r="L2198">
        <f>IFERROR(PERCENTRANK(F:F,F2198),0)</f>
        <v/>
      </c>
      <c r="M2198">
        <f>IFERROR(1 - PERCENTRANK(G:G,G2198),0)</f>
        <v/>
      </c>
      <c r="N2198">
        <f>IFERROR(1 - PERCENTRANK(H:H,H2198),0)</f>
        <v/>
      </c>
      <c r="O2198">
        <f>IFERROR(PERCENTRANK(I:I,I2198),0)</f>
        <v/>
      </c>
      <c r="P2198">
        <f>IFERROR(1 - PERCENTRANK(J:J,J2198),0)</f>
        <v/>
      </c>
      <c r="Q2198">
        <f>IFERROR(PERCENTRANK(K:K,K2198),0)</f>
        <v/>
      </c>
      <c r="R2198">
        <f>L2198*weight1+M2198*weight2+N2198*weight3+O2198*weight4+P2198*weight5+Q2198*weight6</f>
        <v/>
      </c>
    </row>
    <row r="2199" spans="1:18">
      <c r="A2199">
        <f>RANK(R2199,R:R)</f>
        <v/>
      </c>
      <c r="B2199" t="s">
        <v>24240</v>
      </c>
      <c r="C2199">
        <f>VLOOKUP(B2199,'Input - companies list'!B:L,2,FALSE)</f>
        <v/>
      </c>
      <c r="D2199">
        <f>VLOOKUP(B2199,'Input - companies list'!B:L,11,FALSE)</f>
        <v/>
      </c>
      <c r="E2199">
        <f>VLOOKUP(B2199,'Input - companies list'!B:E,4,FALSE)</f>
        <v/>
      </c>
      <c r="F2199">
        <f>SUMIFS('Input - target event report'!H:H,'Input - target event report'!B:B,B2199,'Input - target event report'!D:D, "Private Investment")</f>
        <v/>
      </c>
      <c r="G2199">
        <f>IF(I2199&lt;2, "N/A", (MAXIFS('Input - target event report'!E:E,'Input - target event report'!B:B,B:B,'Input - target event report'!D:D,"Private Investment")-MINIFS('Input - target event report'!E:E,'Input - target event report'!B:B,B:B,'Input - target event report'!D:D,"Private Investment"))/(I2199-1))</f>
        <v/>
      </c>
      <c r="H2199">
        <f>IF(MAXIFS('Input - target event report'!E:E,'Input - target event report'!B:B,B:B,'Input - target event report'!D:D,"Private Investment") = 0, "N/A", TODAY() - MAXIFS('Input - target event report'!E:E,'Input - target event report'!B:B,B:B,'Input - target event report'!D:D,"Private Investment"))</f>
        <v/>
      </c>
      <c r="I2199">
        <f>COUNTIFS('Input - target event report'!B:B,B2199,'Input - target event report'!D:D, "Private Investment")</f>
        <v/>
      </c>
      <c r="J2199">
        <f>INDEX('Input - companies list'!$1:$10000,MATCH(B2199,'Input - companies list'!B:B,0),MATCH("Flow",'Input - companies list'!$1:$1,0 ))</f>
        <v/>
      </c>
      <c r="K2199">
        <f>INDEX('Input - companies list'!$1:$10000,MATCH(B2199,'Input - companies list'!B:B,0),MATCH("Inter-Cluster Connectivity",'Input - companies list'!$1:$1,0 ))</f>
        <v/>
      </c>
      <c r="L2199">
        <f>IFERROR(PERCENTRANK(F:F,F2199),0)</f>
        <v/>
      </c>
      <c r="M2199">
        <f>IFERROR(1 - PERCENTRANK(G:G,G2199),0)</f>
        <v/>
      </c>
      <c r="N2199">
        <f>IFERROR(1 - PERCENTRANK(H:H,H2199),0)</f>
        <v/>
      </c>
      <c r="O2199">
        <f>IFERROR(PERCENTRANK(I:I,I2199),0)</f>
        <v/>
      </c>
      <c r="P2199">
        <f>IFERROR(1 - PERCENTRANK(J:J,J2199),0)</f>
        <v/>
      </c>
      <c r="Q2199">
        <f>IFERROR(PERCENTRANK(K:K,K2199),0)</f>
        <v/>
      </c>
      <c r="R2199">
        <f>L2199*weight1+M2199*weight2+N2199*weight3+O2199*weight4+P2199*weight5+Q2199*weight6</f>
        <v/>
      </c>
    </row>
    <row r="2200" spans="1:18">
      <c r="A2200">
        <f>RANK(R2200,R:R)</f>
        <v/>
      </c>
      <c r="B2200" t="s">
        <v>24250</v>
      </c>
      <c r="C2200">
        <f>VLOOKUP(B2200,'Input - companies list'!B:L,2,FALSE)</f>
        <v/>
      </c>
      <c r="D2200">
        <f>VLOOKUP(B2200,'Input - companies list'!B:L,11,FALSE)</f>
        <v/>
      </c>
      <c r="E2200">
        <f>VLOOKUP(B2200,'Input - companies list'!B:E,4,FALSE)</f>
        <v/>
      </c>
      <c r="F2200">
        <f>SUMIFS('Input - target event report'!H:H,'Input - target event report'!B:B,B2200,'Input - target event report'!D:D, "Private Investment")</f>
        <v/>
      </c>
      <c r="G2200">
        <f>IF(I2200&lt;2, "N/A", (MAXIFS('Input - target event report'!E:E,'Input - target event report'!B:B,B:B,'Input - target event report'!D:D,"Private Investment")-MINIFS('Input - target event report'!E:E,'Input - target event report'!B:B,B:B,'Input - target event report'!D:D,"Private Investment"))/(I2200-1))</f>
        <v/>
      </c>
      <c r="H2200">
        <f>IF(MAXIFS('Input - target event report'!E:E,'Input - target event report'!B:B,B:B,'Input - target event report'!D:D,"Private Investment") = 0, "N/A", TODAY() - MAXIFS('Input - target event report'!E:E,'Input - target event report'!B:B,B:B,'Input - target event report'!D:D,"Private Investment"))</f>
        <v/>
      </c>
      <c r="I2200">
        <f>COUNTIFS('Input - target event report'!B:B,B2200,'Input - target event report'!D:D, "Private Investment")</f>
        <v/>
      </c>
      <c r="J2200">
        <f>INDEX('Input - companies list'!$1:$10000,MATCH(B2200,'Input - companies list'!B:B,0),MATCH("Flow",'Input - companies list'!$1:$1,0 ))</f>
        <v/>
      </c>
      <c r="K2200">
        <f>INDEX('Input - companies list'!$1:$10000,MATCH(B2200,'Input - companies list'!B:B,0),MATCH("Inter-Cluster Connectivity",'Input - companies list'!$1:$1,0 ))</f>
        <v/>
      </c>
      <c r="L2200">
        <f>IFERROR(PERCENTRANK(F:F,F2200),0)</f>
        <v/>
      </c>
      <c r="M2200">
        <f>IFERROR(1 - PERCENTRANK(G:G,G2200),0)</f>
        <v/>
      </c>
      <c r="N2200">
        <f>IFERROR(1 - PERCENTRANK(H:H,H2200),0)</f>
        <v/>
      </c>
      <c r="O2200">
        <f>IFERROR(PERCENTRANK(I:I,I2200),0)</f>
        <v/>
      </c>
      <c r="P2200">
        <f>IFERROR(1 - PERCENTRANK(J:J,J2200),0)</f>
        <v/>
      </c>
      <c r="Q2200">
        <f>IFERROR(PERCENTRANK(K:K,K2200),0)</f>
        <v/>
      </c>
      <c r="R2200">
        <f>L2200*weight1+M2200*weight2+N2200*weight3+O2200*weight4+P2200*weight5+Q2200*weight6</f>
        <v/>
      </c>
    </row>
    <row r="2201" spans="1:18">
      <c r="A2201">
        <f>RANK(R2201,R:R)</f>
        <v/>
      </c>
      <c r="B2201" t="s">
        <v>24260</v>
      </c>
      <c r="C2201">
        <f>VLOOKUP(B2201,'Input - companies list'!B:L,2,FALSE)</f>
        <v/>
      </c>
      <c r="D2201">
        <f>VLOOKUP(B2201,'Input - companies list'!B:L,11,FALSE)</f>
        <v/>
      </c>
      <c r="E2201">
        <f>VLOOKUP(B2201,'Input - companies list'!B:E,4,FALSE)</f>
        <v/>
      </c>
      <c r="F2201">
        <f>SUMIFS('Input - target event report'!H:H,'Input - target event report'!B:B,B2201,'Input - target event report'!D:D, "Private Investment")</f>
        <v/>
      </c>
      <c r="G2201">
        <f>IF(I2201&lt;2, "N/A", (MAXIFS('Input - target event report'!E:E,'Input - target event report'!B:B,B:B,'Input - target event report'!D:D,"Private Investment")-MINIFS('Input - target event report'!E:E,'Input - target event report'!B:B,B:B,'Input - target event report'!D:D,"Private Investment"))/(I2201-1))</f>
        <v/>
      </c>
      <c r="H2201">
        <f>IF(MAXIFS('Input - target event report'!E:E,'Input - target event report'!B:B,B:B,'Input - target event report'!D:D,"Private Investment") = 0, "N/A", TODAY() - MAXIFS('Input - target event report'!E:E,'Input - target event report'!B:B,B:B,'Input - target event report'!D:D,"Private Investment"))</f>
        <v/>
      </c>
      <c r="I2201">
        <f>COUNTIFS('Input - target event report'!B:B,B2201,'Input - target event report'!D:D, "Private Investment")</f>
        <v/>
      </c>
      <c r="J2201">
        <f>INDEX('Input - companies list'!$1:$10000,MATCH(B2201,'Input - companies list'!B:B,0),MATCH("Flow",'Input - companies list'!$1:$1,0 ))</f>
        <v/>
      </c>
      <c r="K2201">
        <f>INDEX('Input - companies list'!$1:$10000,MATCH(B2201,'Input - companies list'!B:B,0),MATCH("Inter-Cluster Connectivity",'Input - companies list'!$1:$1,0 ))</f>
        <v/>
      </c>
      <c r="L2201">
        <f>IFERROR(PERCENTRANK(F:F,F2201),0)</f>
        <v/>
      </c>
      <c r="M2201">
        <f>IFERROR(1 - PERCENTRANK(G:G,G2201),0)</f>
        <v/>
      </c>
      <c r="N2201">
        <f>IFERROR(1 - PERCENTRANK(H:H,H2201),0)</f>
        <v/>
      </c>
      <c r="O2201">
        <f>IFERROR(PERCENTRANK(I:I,I2201),0)</f>
        <v/>
      </c>
      <c r="P2201">
        <f>IFERROR(1 - PERCENTRANK(J:J,J2201),0)</f>
        <v/>
      </c>
      <c r="Q2201">
        <f>IFERROR(PERCENTRANK(K:K,K2201),0)</f>
        <v/>
      </c>
      <c r="R2201">
        <f>L2201*weight1+M2201*weight2+N2201*weight3+O2201*weight4+P2201*weight5+Q2201*weight6</f>
        <v/>
      </c>
    </row>
    <row r="2202" spans="1:18">
      <c r="A2202">
        <f>RANK(R2202,R:R)</f>
        <v/>
      </c>
      <c r="B2202" t="s">
        <v>24269</v>
      </c>
      <c r="C2202">
        <f>VLOOKUP(B2202,'Input - companies list'!B:L,2,FALSE)</f>
        <v/>
      </c>
      <c r="D2202">
        <f>VLOOKUP(B2202,'Input - companies list'!B:L,11,FALSE)</f>
        <v/>
      </c>
      <c r="E2202">
        <f>VLOOKUP(B2202,'Input - companies list'!B:E,4,FALSE)</f>
        <v/>
      </c>
      <c r="F2202">
        <f>SUMIFS('Input - target event report'!H:H,'Input - target event report'!B:B,B2202,'Input - target event report'!D:D, "Private Investment")</f>
        <v/>
      </c>
      <c r="G2202">
        <f>IF(I2202&lt;2, "N/A", (MAXIFS('Input - target event report'!E:E,'Input - target event report'!B:B,B:B,'Input - target event report'!D:D,"Private Investment")-MINIFS('Input - target event report'!E:E,'Input - target event report'!B:B,B:B,'Input - target event report'!D:D,"Private Investment"))/(I2202-1))</f>
        <v/>
      </c>
      <c r="H2202">
        <f>IF(MAXIFS('Input - target event report'!E:E,'Input - target event report'!B:B,B:B,'Input - target event report'!D:D,"Private Investment") = 0, "N/A", TODAY() - MAXIFS('Input - target event report'!E:E,'Input - target event report'!B:B,B:B,'Input - target event report'!D:D,"Private Investment"))</f>
        <v/>
      </c>
      <c r="I2202">
        <f>COUNTIFS('Input - target event report'!B:B,B2202,'Input - target event report'!D:D, "Private Investment")</f>
        <v/>
      </c>
      <c r="J2202">
        <f>INDEX('Input - companies list'!$1:$10000,MATCH(B2202,'Input - companies list'!B:B,0),MATCH("Flow",'Input - companies list'!$1:$1,0 ))</f>
        <v/>
      </c>
      <c r="K2202">
        <f>INDEX('Input - companies list'!$1:$10000,MATCH(B2202,'Input - companies list'!B:B,0),MATCH("Inter-Cluster Connectivity",'Input - companies list'!$1:$1,0 ))</f>
        <v/>
      </c>
      <c r="L2202">
        <f>IFERROR(PERCENTRANK(F:F,F2202),0)</f>
        <v/>
      </c>
      <c r="M2202">
        <f>IFERROR(1 - PERCENTRANK(G:G,G2202),0)</f>
        <v/>
      </c>
      <c r="N2202">
        <f>IFERROR(1 - PERCENTRANK(H:H,H2202),0)</f>
        <v/>
      </c>
      <c r="O2202">
        <f>IFERROR(PERCENTRANK(I:I,I2202),0)</f>
        <v/>
      </c>
      <c r="P2202">
        <f>IFERROR(1 - PERCENTRANK(J:J,J2202),0)</f>
        <v/>
      </c>
      <c r="Q2202">
        <f>IFERROR(PERCENTRANK(K:K,K2202),0)</f>
        <v/>
      </c>
      <c r="R2202">
        <f>L2202*weight1+M2202*weight2+N2202*weight3+O2202*weight4+P2202*weight5+Q2202*weight6</f>
        <v/>
      </c>
    </row>
    <row r="2203" spans="1:18">
      <c r="A2203">
        <f>RANK(R2203,R:R)</f>
        <v/>
      </c>
      <c r="B2203" t="s">
        <v>24280</v>
      </c>
      <c r="C2203">
        <f>VLOOKUP(B2203,'Input - companies list'!B:L,2,FALSE)</f>
        <v/>
      </c>
      <c r="D2203">
        <f>VLOOKUP(B2203,'Input - companies list'!B:L,11,FALSE)</f>
        <v/>
      </c>
      <c r="E2203">
        <f>VLOOKUP(B2203,'Input - companies list'!B:E,4,FALSE)</f>
        <v/>
      </c>
      <c r="F2203">
        <f>SUMIFS('Input - target event report'!H:H,'Input - target event report'!B:B,B2203,'Input - target event report'!D:D, "Private Investment")</f>
        <v/>
      </c>
      <c r="G2203">
        <f>IF(I2203&lt;2, "N/A", (MAXIFS('Input - target event report'!E:E,'Input - target event report'!B:B,B:B,'Input - target event report'!D:D,"Private Investment")-MINIFS('Input - target event report'!E:E,'Input - target event report'!B:B,B:B,'Input - target event report'!D:D,"Private Investment"))/(I2203-1))</f>
        <v/>
      </c>
      <c r="H2203">
        <f>IF(MAXIFS('Input - target event report'!E:E,'Input - target event report'!B:B,B:B,'Input - target event report'!D:D,"Private Investment") = 0, "N/A", TODAY() - MAXIFS('Input - target event report'!E:E,'Input - target event report'!B:B,B:B,'Input - target event report'!D:D,"Private Investment"))</f>
        <v/>
      </c>
      <c r="I2203">
        <f>COUNTIFS('Input - target event report'!B:B,B2203,'Input - target event report'!D:D, "Private Investment")</f>
        <v/>
      </c>
      <c r="J2203">
        <f>INDEX('Input - companies list'!$1:$10000,MATCH(B2203,'Input - companies list'!B:B,0),MATCH("Flow",'Input - companies list'!$1:$1,0 ))</f>
        <v/>
      </c>
      <c r="K2203">
        <f>INDEX('Input - companies list'!$1:$10000,MATCH(B2203,'Input - companies list'!B:B,0),MATCH("Inter-Cluster Connectivity",'Input - companies list'!$1:$1,0 ))</f>
        <v/>
      </c>
      <c r="L2203">
        <f>IFERROR(PERCENTRANK(F:F,F2203),0)</f>
        <v/>
      </c>
      <c r="M2203">
        <f>IFERROR(1 - PERCENTRANK(G:G,G2203),0)</f>
        <v/>
      </c>
      <c r="N2203">
        <f>IFERROR(1 - PERCENTRANK(H:H,H2203),0)</f>
        <v/>
      </c>
      <c r="O2203">
        <f>IFERROR(PERCENTRANK(I:I,I2203),0)</f>
        <v/>
      </c>
      <c r="P2203">
        <f>IFERROR(1 - PERCENTRANK(J:J,J2203),0)</f>
        <v/>
      </c>
      <c r="Q2203">
        <f>IFERROR(PERCENTRANK(K:K,K2203),0)</f>
        <v/>
      </c>
      <c r="R2203">
        <f>L2203*weight1+M2203*weight2+N2203*weight3+O2203*weight4+P2203*weight5+Q2203*weight6</f>
        <v/>
      </c>
    </row>
    <row r="2204" spans="1:18">
      <c r="A2204">
        <f>RANK(R2204,R:R)</f>
        <v/>
      </c>
      <c r="B2204" t="s">
        <v>24293</v>
      </c>
      <c r="C2204">
        <f>VLOOKUP(B2204,'Input - companies list'!B:L,2,FALSE)</f>
        <v/>
      </c>
      <c r="D2204">
        <f>VLOOKUP(B2204,'Input - companies list'!B:L,11,FALSE)</f>
        <v/>
      </c>
      <c r="E2204">
        <f>VLOOKUP(B2204,'Input - companies list'!B:E,4,FALSE)</f>
        <v/>
      </c>
      <c r="F2204">
        <f>SUMIFS('Input - target event report'!H:H,'Input - target event report'!B:B,B2204,'Input - target event report'!D:D, "Private Investment")</f>
        <v/>
      </c>
      <c r="G2204">
        <f>IF(I2204&lt;2, "N/A", (MAXIFS('Input - target event report'!E:E,'Input - target event report'!B:B,B:B,'Input - target event report'!D:D,"Private Investment")-MINIFS('Input - target event report'!E:E,'Input - target event report'!B:B,B:B,'Input - target event report'!D:D,"Private Investment"))/(I2204-1))</f>
        <v/>
      </c>
      <c r="H2204">
        <f>IF(MAXIFS('Input - target event report'!E:E,'Input - target event report'!B:B,B:B,'Input - target event report'!D:D,"Private Investment") = 0, "N/A", TODAY() - MAXIFS('Input - target event report'!E:E,'Input - target event report'!B:B,B:B,'Input - target event report'!D:D,"Private Investment"))</f>
        <v/>
      </c>
      <c r="I2204">
        <f>COUNTIFS('Input - target event report'!B:B,B2204,'Input - target event report'!D:D, "Private Investment")</f>
        <v/>
      </c>
      <c r="J2204">
        <f>INDEX('Input - companies list'!$1:$10000,MATCH(B2204,'Input - companies list'!B:B,0),MATCH("Flow",'Input - companies list'!$1:$1,0 ))</f>
        <v/>
      </c>
      <c r="K2204">
        <f>INDEX('Input - companies list'!$1:$10000,MATCH(B2204,'Input - companies list'!B:B,0),MATCH("Inter-Cluster Connectivity",'Input - companies list'!$1:$1,0 ))</f>
        <v/>
      </c>
      <c r="L2204">
        <f>IFERROR(PERCENTRANK(F:F,F2204),0)</f>
        <v/>
      </c>
      <c r="M2204">
        <f>IFERROR(1 - PERCENTRANK(G:G,G2204),0)</f>
        <v/>
      </c>
      <c r="N2204">
        <f>IFERROR(1 - PERCENTRANK(H:H,H2204),0)</f>
        <v/>
      </c>
      <c r="O2204">
        <f>IFERROR(PERCENTRANK(I:I,I2204),0)</f>
        <v/>
      </c>
      <c r="P2204">
        <f>IFERROR(1 - PERCENTRANK(J:J,J2204),0)</f>
        <v/>
      </c>
      <c r="Q2204">
        <f>IFERROR(PERCENTRANK(K:K,K2204),0)</f>
        <v/>
      </c>
      <c r="R2204">
        <f>L2204*weight1+M2204*weight2+N2204*weight3+O2204*weight4+P2204*weight5+Q2204*weight6</f>
        <v/>
      </c>
    </row>
    <row r="2205" spans="1:18">
      <c r="A2205">
        <f>RANK(R2205,R:R)</f>
        <v/>
      </c>
      <c r="B2205" t="s">
        <v>24303</v>
      </c>
      <c r="C2205">
        <f>VLOOKUP(B2205,'Input - companies list'!B:L,2,FALSE)</f>
        <v/>
      </c>
      <c r="D2205">
        <f>VLOOKUP(B2205,'Input - companies list'!B:L,11,FALSE)</f>
        <v/>
      </c>
      <c r="E2205">
        <f>VLOOKUP(B2205,'Input - companies list'!B:E,4,FALSE)</f>
        <v/>
      </c>
      <c r="F2205">
        <f>SUMIFS('Input - target event report'!H:H,'Input - target event report'!B:B,B2205,'Input - target event report'!D:D, "Private Investment")</f>
        <v/>
      </c>
      <c r="G2205">
        <f>IF(I2205&lt;2, "N/A", (MAXIFS('Input - target event report'!E:E,'Input - target event report'!B:B,B:B,'Input - target event report'!D:D,"Private Investment")-MINIFS('Input - target event report'!E:E,'Input - target event report'!B:B,B:B,'Input - target event report'!D:D,"Private Investment"))/(I2205-1))</f>
        <v/>
      </c>
      <c r="H2205">
        <f>IF(MAXIFS('Input - target event report'!E:E,'Input - target event report'!B:B,B:B,'Input - target event report'!D:D,"Private Investment") = 0, "N/A", TODAY() - MAXIFS('Input - target event report'!E:E,'Input - target event report'!B:B,B:B,'Input - target event report'!D:D,"Private Investment"))</f>
        <v/>
      </c>
      <c r="I2205">
        <f>COUNTIFS('Input - target event report'!B:B,B2205,'Input - target event report'!D:D, "Private Investment")</f>
        <v/>
      </c>
      <c r="J2205">
        <f>INDEX('Input - companies list'!$1:$10000,MATCH(B2205,'Input - companies list'!B:B,0),MATCH("Flow",'Input - companies list'!$1:$1,0 ))</f>
        <v/>
      </c>
      <c r="K2205">
        <f>INDEX('Input - companies list'!$1:$10000,MATCH(B2205,'Input - companies list'!B:B,0),MATCH("Inter-Cluster Connectivity",'Input - companies list'!$1:$1,0 ))</f>
        <v/>
      </c>
      <c r="L2205">
        <f>IFERROR(PERCENTRANK(F:F,F2205),0)</f>
        <v/>
      </c>
      <c r="M2205">
        <f>IFERROR(1 - PERCENTRANK(G:G,G2205),0)</f>
        <v/>
      </c>
      <c r="N2205">
        <f>IFERROR(1 - PERCENTRANK(H:H,H2205),0)</f>
        <v/>
      </c>
      <c r="O2205">
        <f>IFERROR(PERCENTRANK(I:I,I2205),0)</f>
        <v/>
      </c>
      <c r="P2205">
        <f>IFERROR(1 - PERCENTRANK(J:J,J2205),0)</f>
        <v/>
      </c>
      <c r="Q2205">
        <f>IFERROR(PERCENTRANK(K:K,K2205),0)</f>
        <v/>
      </c>
      <c r="R2205">
        <f>L2205*weight1+M2205*weight2+N2205*weight3+O2205*weight4+P2205*weight5+Q2205*weight6</f>
        <v/>
      </c>
    </row>
    <row r="2206" spans="1:18">
      <c r="A2206">
        <f>RANK(R2206,R:R)</f>
        <v/>
      </c>
      <c r="B2206" t="s">
        <v>24314</v>
      </c>
      <c r="C2206">
        <f>VLOOKUP(B2206,'Input - companies list'!B:L,2,FALSE)</f>
        <v/>
      </c>
      <c r="D2206">
        <f>VLOOKUP(B2206,'Input - companies list'!B:L,11,FALSE)</f>
        <v/>
      </c>
      <c r="E2206">
        <f>VLOOKUP(B2206,'Input - companies list'!B:E,4,FALSE)</f>
        <v/>
      </c>
      <c r="F2206">
        <f>SUMIFS('Input - target event report'!H:H,'Input - target event report'!B:B,B2206,'Input - target event report'!D:D, "Private Investment")</f>
        <v/>
      </c>
      <c r="G2206">
        <f>IF(I2206&lt;2, "N/A", (MAXIFS('Input - target event report'!E:E,'Input - target event report'!B:B,B:B,'Input - target event report'!D:D,"Private Investment")-MINIFS('Input - target event report'!E:E,'Input - target event report'!B:B,B:B,'Input - target event report'!D:D,"Private Investment"))/(I2206-1))</f>
        <v/>
      </c>
      <c r="H2206">
        <f>IF(MAXIFS('Input - target event report'!E:E,'Input - target event report'!B:B,B:B,'Input - target event report'!D:D,"Private Investment") = 0, "N/A", TODAY() - MAXIFS('Input - target event report'!E:E,'Input - target event report'!B:B,B:B,'Input - target event report'!D:D,"Private Investment"))</f>
        <v/>
      </c>
      <c r="I2206">
        <f>COUNTIFS('Input - target event report'!B:B,B2206,'Input - target event report'!D:D, "Private Investment")</f>
        <v/>
      </c>
      <c r="J2206">
        <f>INDEX('Input - companies list'!$1:$10000,MATCH(B2206,'Input - companies list'!B:B,0),MATCH("Flow",'Input - companies list'!$1:$1,0 ))</f>
        <v/>
      </c>
      <c r="K2206">
        <f>INDEX('Input - companies list'!$1:$10000,MATCH(B2206,'Input - companies list'!B:B,0),MATCH("Inter-Cluster Connectivity",'Input - companies list'!$1:$1,0 ))</f>
        <v/>
      </c>
      <c r="L2206">
        <f>IFERROR(PERCENTRANK(F:F,F2206),0)</f>
        <v/>
      </c>
      <c r="M2206">
        <f>IFERROR(1 - PERCENTRANK(G:G,G2206),0)</f>
        <v/>
      </c>
      <c r="N2206">
        <f>IFERROR(1 - PERCENTRANK(H:H,H2206),0)</f>
        <v/>
      </c>
      <c r="O2206">
        <f>IFERROR(PERCENTRANK(I:I,I2206),0)</f>
        <v/>
      </c>
      <c r="P2206">
        <f>IFERROR(1 - PERCENTRANK(J:J,J2206),0)</f>
        <v/>
      </c>
      <c r="Q2206">
        <f>IFERROR(PERCENTRANK(K:K,K2206),0)</f>
        <v/>
      </c>
      <c r="R2206">
        <f>L2206*weight1+M2206*weight2+N2206*weight3+O2206*weight4+P2206*weight5+Q2206*weight6</f>
        <v/>
      </c>
    </row>
    <row r="2207" spans="1:18">
      <c r="A2207">
        <f>RANK(R2207,R:R)</f>
        <v/>
      </c>
      <c r="B2207" t="s">
        <v>24323</v>
      </c>
      <c r="C2207">
        <f>VLOOKUP(B2207,'Input - companies list'!B:L,2,FALSE)</f>
        <v/>
      </c>
      <c r="D2207">
        <f>VLOOKUP(B2207,'Input - companies list'!B:L,11,FALSE)</f>
        <v/>
      </c>
      <c r="E2207">
        <f>VLOOKUP(B2207,'Input - companies list'!B:E,4,FALSE)</f>
        <v/>
      </c>
      <c r="F2207">
        <f>SUMIFS('Input - target event report'!H:H,'Input - target event report'!B:B,B2207,'Input - target event report'!D:D, "Private Investment")</f>
        <v/>
      </c>
      <c r="G2207">
        <f>IF(I2207&lt;2, "N/A", (MAXIFS('Input - target event report'!E:E,'Input - target event report'!B:B,B:B,'Input - target event report'!D:D,"Private Investment")-MINIFS('Input - target event report'!E:E,'Input - target event report'!B:B,B:B,'Input - target event report'!D:D,"Private Investment"))/(I2207-1))</f>
        <v/>
      </c>
      <c r="H2207">
        <f>IF(MAXIFS('Input - target event report'!E:E,'Input - target event report'!B:B,B:B,'Input - target event report'!D:D,"Private Investment") = 0, "N/A", TODAY() - MAXIFS('Input - target event report'!E:E,'Input - target event report'!B:B,B:B,'Input - target event report'!D:D,"Private Investment"))</f>
        <v/>
      </c>
      <c r="I2207">
        <f>COUNTIFS('Input - target event report'!B:B,B2207,'Input - target event report'!D:D, "Private Investment")</f>
        <v/>
      </c>
      <c r="J2207">
        <f>INDEX('Input - companies list'!$1:$10000,MATCH(B2207,'Input - companies list'!B:B,0),MATCH("Flow",'Input - companies list'!$1:$1,0 ))</f>
        <v/>
      </c>
      <c r="K2207">
        <f>INDEX('Input - companies list'!$1:$10000,MATCH(B2207,'Input - companies list'!B:B,0),MATCH("Inter-Cluster Connectivity",'Input - companies list'!$1:$1,0 ))</f>
        <v/>
      </c>
      <c r="L2207">
        <f>IFERROR(PERCENTRANK(F:F,F2207),0)</f>
        <v/>
      </c>
      <c r="M2207">
        <f>IFERROR(1 - PERCENTRANK(G:G,G2207),0)</f>
        <v/>
      </c>
      <c r="N2207">
        <f>IFERROR(1 - PERCENTRANK(H:H,H2207),0)</f>
        <v/>
      </c>
      <c r="O2207">
        <f>IFERROR(PERCENTRANK(I:I,I2207),0)</f>
        <v/>
      </c>
      <c r="P2207">
        <f>IFERROR(1 - PERCENTRANK(J:J,J2207),0)</f>
        <v/>
      </c>
      <c r="Q2207">
        <f>IFERROR(PERCENTRANK(K:K,K2207),0)</f>
        <v/>
      </c>
      <c r="R2207">
        <f>L2207*weight1+M2207*weight2+N2207*weight3+O2207*weight4+P2207*weight5+Q2207*weight6</f>
        <v/>
      </c>
    </row>
    <row r="2208" spans="1:18">
      <c r="A2208">
        <f>RANK(R2208,R:R)</f>
        <v/>
      </c>
      <c r="B2208" t="s">
        <v>24333</v>
      </c>
      <c r="C2208">
        <f>VLOOKUP(B2208,'Input - companies list'!B:L,2,FALSE)</f>
        <v/>
      </c>
      <c r="D2208">
        <f>VLOOKUP(B2208,'Input - companies list'!B:L,11,FALSE)</f>
        <v/>
      </c>
      <c r="E2208">
        <f>VLOOKUP(B2208,'Input - companies list'!B:E,4,FALSE)</f>
        <v/>
      </c>
      <c r="F2208">
        <f>SUMIFS('Input - target event report'!H:H,'Input - target event report'!B:B,B2208,'Input - target event report'!D:D, "Private Investment")</f>
        <v/>
      </c>
      <c r="G2208">
        <f>IF(I2208&lt;2, "N/A", (MAXIFS('Input - target event report'!E:E,'Input - target event report'!B:B,B:B,'Input - target event report'!D:D,"Private Investment")-MINIFS('Input - target event report'!E:E,'Input - target event report'!B:B,B:B,'Input - target event report'!D:D,"Private Investment"))/(I2208-1))</f>
        <v/>
      </c>
      <c r="H2208">
        <f>IF(MAXIFS('Input - target event report'!E:E,'Input - target event report'!B:B,B:B,'Input - target event report'!D:D,"Private Investment") = 0, "N/A", TODAY() - MAXIFS('Input - target event report'!E:E,'Input - target event report'!B:B,B:B,'Input - target event report'!D:D,"Private Investment"))</f>
        <v/>
      </c>
      <c r="I2208">
        <f>COUNTIFS('Input - target event report'!B:B,B2208,'Input - target event report'!D:D, "Private Investment")</f>
        <v/>
      </c>
      <c r="J2208">
        <f>INDEX('Input - companies list'!$1:$10000,MATCH(B2208,'Input - companies list'!B:B,0),MATCH("Flow",'Input - companies list'!$1:$1,0 ))</f>
        <v/>
      </c>
      <c r="K2208">
        <f>INDEX('Input - companies list'!$1:$10000,MATCH(B2208,'Input - companies list'!B:B,0),MATCH("Inter-Cluster Connectivity",'Input - companies list'!$1:$1,0 ))</f>
        <v/>
      </c>
      <c r="L2208">
        <f>IFERROR(PERCENTRANK(F:F,F2208),0)</f>
        <v/>
      </c>
      <c r="M2208">
        <f>IFERROR(1 - PERCENTRANK(G:G,G2208),0)</f>
        <v/>
      </c>
      <c r="N2208">
        <f>IFERROR(1 - PERCENTRANK(H:H,H2208),0)</f>
        <v/>
      </c>
      <c r="O2208">
        <f>IFERROR(PERCENTRANK(I:I,I2208),0)</f>
        <v/>
      </c>
      <c r="P2208">
        <f>IFERROR(1 - PERCENTRANK(J:J,J2208),0)</f>
        <v/>
      </c>
      <c r="Q2208">
        <f>IFERROR(PERCENTRANK(K:K,K2208),0)</f>
        <v/>
      </c>
      <c r="R2208">
        <f>L2208*weight1+M2208*weight2+N2208*weight3+O2208*weight4+P2208*weight5+Q2208*weight6</f>
        <v/>
      </c>
    </row>
    <row r="2209" spans="1:18">
      <c r="A2209">
        <f>RANK(R2209,R:R)</f>
        <v/>
      </c>
      <c r="B2209" t="s">
        <v>24342</v>
      </c>
      <c r="C2209">
        <f>VLOOKUP(B2209,'Input - companies list'!B:L,2,FALSE)</f>
        <v/>
      </c>
      <c r="D2209">
        <f>VLOOKUP(B2209,'Input - companies list'!B:L,11,FALSE)</f>
        <v/>
      </c>
      <c r="E2209">
        <f>VLOOKUP(B2209,'Input - companies list'!B:E,4,FALSE)</f>
        <v/>
      </c>
      <c r="F2209">
        <f>SUMIFS('Input - target event report'!H:H,'Input - target event report'!B:B,B2209,'Input - target event report'!D:D, "Private Investment")</f>
        <v/>
      </c>
      <c r="G2209">
        <f>IF(I2209&lt;2, "N/A", (MAXIFS('Input - target event report'!E:E,'Input - target event report'!B:B,B:B,'Input - target event report'!D:D,"Private Investment")-MINIFS('Input - target event report'!E:E,'Input - target event report'!B:B,B:B,'Input - target event report'!D:D,"Private Investment"))/(I2209-1))</f>
        <v/>
      </c>
      <c r="H2209">
        <f>IF(MAXIFS('Input - target event report'!E:E,'Input - target event report'!B:B,B:B,'Input - target event report'!D:D,"Private Investment") = 0, "N/A", TODAY() - MAXIFS('Input - target event report'!E:E,'Input - target event report'!B:B,B:B,'Input - target event report'!D:D,"Private Investment"))</f>
        <v/>
      </c>
      <c r="I2209">
        <f>COUNTIFS('Input - target event report'!B:B,B2209,'Input - target event report'!D:D, "Private Investment")</f>
        <v/>
      </c>
      <c r="J2209">
        <f>INDEX('Input - companies list'!$1:$10000,MATCH(B2209,'Input - companies list'!B:B,0),MATCH("Flow",'Input - companies list'!$1:$1,0 ))</f>
        <v/>
      </c>
      <c r="K2209">
        <f>INDEX('Input - companies list'!$1:$10000,MATCH(B2209,'Input - companies list'!B:B,0),MATCH("Inter-Cluster Connectivity",'Input - companies list'!$1:$1,0 ))</f>
        <v/>
      </c>
      <c r="L2209">
        <f>IFERROR(PERCENTRANK(F:F,F2209),0)</f>
        <v/>
      </c>
      <c r="M2209">
        <f>IFERROR(1 - PERCENTRANK(G:G,G2209),0)</f>
        <v/>
      </c>
      <c r="N2209">
        <f>IFERROR(1 - PERCENTRANK(H:H,H2209),0)</f>
        <v/>
      </c>
      <c r="O2209">
        <f>IFERROR(PERCENTRANK(I:I,I2209),0)</f>
        <v/>
      </c>
      <c r="P2209">
        <f>IFERROR(1 - PERCENTRANK(J:J,J2209),0)</f>
        <v/>
      </c>
      <c r="Q2209">
        <f>IFERROR(PERCENTRANK(K:K,K2209),0)</f>
        <v/>
      </c>
      <c r="R2209">
        <f>L2209*weight1+M2209*weight2+N2209*weight3+O2209*weight4+P2209*weight5+Q2209*weight6</f>
        <v/>
      </c>
    </row>
    <row r="2210" spans="1:18">
      <c r="A2210">
        <f>RANK(R2210,R:R)</f>
        <v/>
      </c>
      <c r="B2210" t="s">
        <v>24350</v>
      </c>
      <c r="C2210">
        <f>VLOOKUP(B2210,'Input - companies list'!B:L,2,FALSE)</f>
        <v/>
      </c>
      <c r="D2210">
        <f>VLOOKUP(B2210,'Input - companies list'!B:L,11,FALSE)</f>
        <v/>
      </c>
      <c r="E2210">
        <f>VLOOKUP(B2210,'Input - companies list'!B:E,4,FALSE)</f>
        <v/>
      </c>
      <c r="F2210">
        <f>SUMIFS('Input - target event report'!H:H,'Input - target event report'!B:B,B2210,'Input - target event report'!D:D, "Private Investment")</f>
        <v/>
      </c>
      <c r="G2210">
        <f>IF(I2210&lt;2, "N/A", (MAXIFS('Input - target event report'!E:E,'Input - target event report'!B:B,B:B,'Input - target event report'!D:D,"Private Investment")-MINIFS('Input - target event report'!E:E,'Input - target event report'!B:B,B:B,'Input - target event report'!D:D,"Private Investment"))/(I2210-1))</f>
        <v/>
      </c>
      <c r="H2210">
        <f>IF(MAXIFS('Input - target event report'!E:E,'Input - target event report'!B:B,B:B,'Input - target event report'!D:D,"Private Investment") = 0, "N/A", TODAY() - MAXIFS('Input - target event report'!E:E,'Input - target event report'!B:B,B:B,'Input - target event report'!D:D,"Private Investment"))</f>
        <v/>
      </c>
      <c r="I2210">
        <f>COUNTIFS('Input - target event report'!B:B,B2210,'Input - target event report'!D:D, "Private Investment")</f>
        <v/>
      </c>
      <c r="J2210">
        <f>INDEX('Input - companies list'!$1:$10000,MATCH(B2210,'Input - companies list'!B:B,0),MATCH("Flow",'Input - companies list'!$1:$1,0 ))</f>
        <v/>
      </c>
      <c r="K2210">
        <f>INDEX('Input - companies list'!$1:$10000,MATCH(B2210,'Input - companies list'!B:B,0),MATCH("Inter-Cluster Connectivity",'Input - companies list'!$1:$1,0 ))</f>
        <v/>
      </c>
      <c r="L2210">
        <f>IFERROR(PERCENTRANK(F:F,F2210),0)</f>
        <v/>
      </c>
      <c r="M2210">
        <f>IFERROR(1 - PERCENTRANK(G:G,G2210),0)</f>
        <v/>
      </c>
      <c r="N2210">
        <f>IFERROR(1 - PERCENTRANK(H:H,H2210),0)</f>
        <v/>
      </c>
      <c r="O2210">
        <f>IFERROR(PERCENTRANK(I:I,I2210),0)</f>
        <v/>
      </c>
      <c r="P2210">
        <f>IFERROR(1 - PERCENTRANK(J:J,J2210),0)</f>
        <v/>
      </c>
      <c r="Q2210">
        <f>IFERROR(PERCENTRANK(K:K,K2210),0)</f>
        <v/>
      </c>
      <c r="R2210">
        <f>L2210*weight1+M2210*weight2+N2210*weight3+O2210*weight4+P2210*weight5+Q2210*weight6</f>
        <v/>
      </c>
    </row>
    <row r="2211" spans="1:18">
      <c r="A2211">
        <f>RANK(R2211,R:R)</f>
        <v/>
      </c>
      <c r="B2211" t="s">
        <v>24359</v>
      </c>
      <c r="C2211">
        <f>VLOOKUP(B2211,'Input - companies list'!B:L,2,FALSE)</f>
        <v/>
      </c>
      <c r="D2211">
        <f>VLOOKUP(B2211,'Input - companies list'!B:L,11,FALSE)</f>
        <v/>
      </c>
      <c r="E2211">
        <f>VLOOKUP(B2211,'Input - companies list'!B:E,4,FALSE)</f>
        <v/>
      </c>
      <c r="F2211">
        <f>SUMIFS('Input - target event report'!H:H,'Input - target event report'!B:B,B2211,'Input - target event report'!D:D, "Private Investment")</f>
        <v/>
      </c>
      <c r="G2211">
        <f>IF(I2211&lt;2, "N/A", (MAXIFS('Input - target event report'!E:E,'Input - target event report'!B:B,B:B,'Input - target event report'!D:D,"Private Investment")-MINIFS('Input - target event report'!E:E,'Input - target event report'!B:B,B:B,'Input - target event report'!D:D,"Private Investment"))/(I2211-1))</f>
        <v/>
      </c>
      <c r="H2211">
        <f>IF(MAXIFS('Input - target event report'!E:E,'Input - target event report'!B:B,B:B,'Input - target event report'!D:D,"Private Investment") = 0, "N/A", TODAY() - MAXIFS('Input - target event report'!E:E,'Input - target event report'!B:B,B:B,'Input - target event report'!D:D,"Private Investment"))</f>
        <v/>
      </c>
      <c r="I2211">
        <f>COUNTIFS('Input - target event report'!B:B,B2211,'Input - target event report'!D:D, "Private Investment")</f>
        <v/>
      </c>
      <c r="J2211">
        <f>INDEX('Input - companies list'!$1:$10000,MATCH(B2211,'Input - companies list'!B:B,0),MATCH("Flow",'Input - companies list'!$1:$1,0 ))</f>
        <v/>
      </c>
      <c r="K2211">
        <f>INDEX('Input - companies list'!$1:$10000,MATCH(B2211,'Input - companies list'!B:B,0),MATCH("Inter-Cluster Connectivity",'Input - companies list'!$1:$1,0 ))</f>
        <v/>
      </c>
      <c r="L2211">
        <f>IFERROR(PERCENTRANK(F:F,F2211),0)</f>
        <v/>
      </c>
      <c r="M2211">
        <f>IFERROR(1 - PERCENTRANK(G:G,G2211),0)</f>
        <v/>
      </c>
      <c r="N2211">
        <f>IFERROR(1 - PERCENTRANK(H:H,H2211),0)</f>
        <v/>
      </c>
      <c r="O2211">
        <f>IFERROR(PERCENTRANK(I:I,I2211),0)</f>
        <v/>
      </c>
      <c r="P2211">
        <f>IFERROR(1 - PERCENTRANK(J:J,J2211),0)</f>
        <v/>
      </c>
      <c r="Q2211">
        <f>IFERROR(PERCENTRANK(K:K,K2211),0)</f>
        <v/>
      </c>
      <c r="R2211">
        <f>L2211*weight1+M2211*weight2+N2211*weight3+O2211*weight4+P2211*weight5+Q2211*weight6</f>
        <v/>
      </c>
    </row>
    <row r="2212" spans="1:18">
      <c r="A2212">
        <f>RANK(R2212,R:R)</f>
        <v/>
      </c>
      <c r="B2212" t="s">
        <v>24370</v>
      </c>
      <c r="C2212">
        <f>VLOOKUP(B2212,'Input - companies list'!B:L,2,FALSE)</f>
        <v/>
      </c>
      <c r="D2212">
        <f>VLOOKUP(B2212,'Input - companies list'!B:L,11,FALSE)</f>
        <v/>
      </c>
      <c r="E2212">
        <f>VLOOKUP(B2212,'Input - companies list'!B:E,4,FALSE)</f>
        <v/>
      </c>
      <c r="F2212">
        <f>SUMIFS('Input - target event report'!H:H,'Input - target event report'!B:B,B2212,'Input - target event report'!D:D, "Private Investment")</f>
        <v/>
      </c>
      <c r="G2212">
        <f>IF(I2212&lt;2, "N/A", (MAXIFS('Input - target event report'!E:E,'Input - target event report'!B:B,B:B,'Input - target event report'!D:D,"Private Investment")-MINIFS('Input - target event report'!E:E,'Input - target event report'!B:B,B:B,'Input - target event report'!D:D,"Private Investment"))/(I2212-1))</f>
        <v/>
      </c>
      <c r="H2212">
        <f>IF(MAXIFS('Input - target event report'!E:E,'Input - target event report'!B:B,B:B,'Input - target event report'!D:D,"Private Investment") = 0, "N/A", TODAY() - MAXIFS('Input - target event report'!E:E,'Input - target event report'!B:B,B:B,'Input - target event report'!D:D,"Private Investment"))</f>
        <v/>
      </c>
      <c r="I2212">
        <f>COUNTIFS('Input - target event report'!B:B,B2212,'Input - target event report'!D:D, "Private Investment")</f>
        <v/>
      </c>
      <c r="J2212">
        <f>INDEX('Input - companies list'!$1:$10000,MATCH(B2212,'Input - companies list'!B:B,0),MATCH("Flow",'Input - companies list'!$1:$1,0 ))</f>
        <v/>
      </c>
      <c r="K2212">
        <f>INDEX('Input - companies list'!$1:$10000,MATCH(B2212,'Input - companies list'!B:B,0),MATCH("Inter-Cluster Connectivity",'Input - companies list'!$1:$1,0 ))</f>
        <v/>
      </c>
      <c r="L2212">
        <f>IFERROR(PERCENTRANK(F:F,F2212),0)</f>
        <v/>
      </c>
      <c r="M2212">
        <f>IFERROR(1 - PERCENTRANK(G:G,G2212),0)</f>
        <v/>
      </c>
      <c r="N2212">
        <f>IFERROR(1 - PERCENTRANK(H:H,H2212),0)</f>
        <v/>
      </c>
      <c r="O2212">
        <f>IFERROR(PERCENTRANK(I:I,I2212),0)</f>
        <v/>
      </c>
      <c r="P2212">
        <f>IFERROR(1 - PERCENTRANK(J:J,J2212),0)</f>
        <v/>
      </c>
      <c r="Q2212">
        <f>IFERROR(PERCENTRANK(K:K,K2212),0)</f>
        <v/>
      </c>
      <c r="R2212">
        <f>L2212*weight1+M2212*weight2+N2212*weight3+O2212*weight4+P2212*weight5+Q2212*weight6</f>
        <v/>
      </c>
    </row>
    <row r="2213" spans="1:18">
      <c r="A2213">
        <f>RANK(R2213,R:R)</f>
        <v/>
      </c>
      <c r="B2213" t="s">
        <v>24380</v>
      </c>
      <c r="C2213">
        <f>VLOOKUP(B2213,'Input - companies list'!B:L,2,FALSE)</f>
        <v/>
      </c>
      <c r="D2213">
        <f>VLOOKUP(B2213,'Input - companies list'!B:L,11,FALSE)</f>
        <v/>
      </c>
      <c r="E2213">
        <f>VLOOKUP(B2213,'Input - companies list'!B:E,4,FALSE)</f>
        <v/>
      </c>
      <c r="F2213">
        <f>SUMIFS('Input - target event report'!H:H,'Input - target event report'!B:B,B2213,'Input - target event report'!D:D, "Private Investment")</f>
        <v/>
      </c>
      <c r="G2213">
        <f>IF(I2213&lt;2, "N/A", (MAXIFS('Input - target event report'!E:E,'Input - target event report'!B:B,B:B,'Input - target event report'!D:D,"Private Investment")-MINIFS('Input - target event report'!E:E,'Input - target event report'!B:B,B:B,'Input - target event report'!D:D,"Private Investment"))/(I2213-1))</f>
        <v/>
      </c>
      <c r="H2213">
        <f>IF(MAXIFS('Input - target event report'!E:E,'Input - target event report'!B:B,B:B,'Input - target event report'!D:D,"Private Investment") = 0, "N/A", TODAY() - MAXIFS('Input - target event report'!E:E,'Input - target event report'!B:B,B:B,'Input - target event report'!D:D,"Private Investment"))</f>
        <v/>
      </c>
      <c r="I2213">
        <f>COUNTIFS('Input - target event report'!B:B,B2213,'Input - target event report'!D:D, "Private Investment")</f>
        <v/>
      </c>
      <c r="J2213">
        <f>INDEX('Input - companies list'!$1:$10000,MATCH(B2213,'Input - companies list'!B:B,0),MATCH("Flow",'Input - companies list'!$1:$1,0 ))</f>
        <v/>
      </c>
      <c r="K2213">
        <f>INDEX('Input - companies list'!$1:$10000,MATCH(B2213,'Input - companies list'!B:B,0),MATCH("Inter-Cluster Connectivity",'Input - companies list'!$1:$1,0 ))</f>
        <v/>
      </c>
      <c r="L2213">
        <f>IFERROR(PERCENTRANK(F:F,F2213),0)</f>
        <v/>
      </c>
      <c r="M2213">
        <f>IFERROR(1 - PERCENTRANK(G:G,G2213),0)</f>
        <v/>
      </c>
      <c r="N2213">
        <f>IFERROR(1 - PERCENTRANK(H:H,H2213),0)</f>
        <v/>
      </c>
      <c r="O2213">
        <f>IFERROR(PERCENTRANK(I:I,I2213),0)</f>
        <v/>
      </c>
      <c r="P2213">
        <f>IFERROR(1 - PERCENTRANK(J:J,J2213),0)</f>
        <v/>
      </c>
      <c r="Q2213">
        <f>IFERROR(PERCENTRANK(K:K,K2213),0)</f>
        <v/>
      </c>
      <c r="R2213">
        <f>L2213*weight1+M2213*weight2+N2213*weight3+O2213*weight4+P2213*weight5+Q2213*weight6</f>
        <v/>
      </c>
    </row>
    <row r="2214" spans="1:18">
      <c r="A2214">
        <f>RANK(R2214,R:R)</f>
        <v/>
      </c>
      <c r="B2214" t="s">
        <v>24391</v>
      </c>
      <c r="C2214">
        <f>VLOOKUP(B2214,'Input - companies list'!B:L,2,FALSE)</f>
        <v/>
      </c>
      <c r="D2214">
        <f>VLOOKUP(B2214,'Input - companies list'!B:L,11,FALSE)</f>
        <v/>
      </c>
      <c r="E2214">
        <f>VLOOKUP(B2214,'Input - companies list'!B:E,4,FALSE)</f>
        <v/>
      </c>
      <c r="F2214">
        <f>SUMIFS('Input - target event report'!H:H,'Input - target event report'!B:B,B2214,'Input - target event report'!D:D, "Private Investment")</f>
        <v/>
      </c>
      <c r="G2214">
        <f>IF(I2214&lt;2, "N/A", (MAXIFS('Input - target event report'!E:E,'Input - target event report'!B:B,B:B,'Input - target event report'!D:D,"Private Investment")-MINIFS('Input - target event report'!E:E,'Input - target event report'!B:B,B:B,'Input - target event report'!D:D,"Private Investment"))/(I2214-1))</f>
        <v/>
      </c>
      <c r="H2214">
        <f>IF(MAXIFS('Input - target event report'!E:E,'Input - target event report'!B:B,B:B,'Input - target event report'!D:D,"Private Investment") = 0, "N/A", TODAY() - MAXIFS('Input - target event report'!E:E,'Input - target event report'!B:B,B:B,'Input - target event report'!D:D,"Private Investment"))</f>
        <v/>
      </c>
      <c r="I2214">
        <f>COUNTIFS('Input - target event report'!B:B,B2214,'Input - target event report'!D:D, "Private Investment")</f>
        <v/>
      </c>
      <c r="J2214">
        <f>INDEX('Input - companies list'!$1:$10000,MATCH(B2214,'Input - companies list'!B:B,0),MATCH("Flow",'Input - companies list'!$1:$1,0 ))</f>
        <v/>
      </c>
      <c r="K2214">
        <f>INDEX('Input - companies list'!$1:$10000,MATCH(B2214,'Input - companies list'!B:B,0),MATCH("Inter-Cluster Connectivity",'Input - companies list'!$1:$1,0 ))</f>
        <v/>
      </c>
      <c r="L2214">
        <f>IFERROR(PERCENTRANK(F:F,F2214),0)</f>
        <v/>
      </c>
      <c r="M2214">
        <f>IFERROR(1 - PERCENTRANK(G:G,G2214),0)</f>
        <v/>
      </c>
      <c r="N2214">
        <f>IFERROR(1 - PERCENTRANK(H:H,H2214),0)</f>
        <v/>
      </c>
      <c r="O2214">
        <f>IFERROR(PERCENTRANK(I:I,I2214),0)</f>
        <v/>
      </c>
      <c r="P2214">
        <f>IFERROR(1 - PERCENTRANK(J:J,J2214),0)</f>
        <v/>
      </c>
      <c r="Q2214">
        <f>IFERROR(PERCENTRANK(K:K,K2214),0)</f>
        <v/>
      </c>
      <c r="R2214">
        <f>L2214*weight1+M2214*weight2+N2214*weight3+O2214*weight4+P2214*weight5+Q2214*weight6</f>
        <v/>
      </c>
    </row>
    <row r="2215" spans="1:18">
      <c r="A2215">
        <f>RANK(R2215,R:R)</f>
        <v/>
      </c>
      <c r="B2215" t="s">
        <v>24402</v>
      </c>
      <c r="C2215">
        <f>VLOOKUP(B2215,'Input - companies list'!B:L,2,FALSE)</f>
        <v/>
      </c>
      <c r="D2215">
        <f>VLOOKUP(B2215,'Input - companies list'!B:L,11,FALSE)</f>
        <v/>
      </c>
      <c r="E2215">
        <f>VLOOKUP(B2215,'Input - companies list'!B:E,4,FALSE)</f>
        <v/>
      </c>
      <c r="F2215">
        <f>SUMIFS('Input - target event report'!H:H,'Input - target event report'!B:B,B2215,'Input - target event report'!D:D, "Private Investment")</f>
        <v/>
      </c>
      <c r="G2215">
        <f>IF(I2215&lt;2, "N/A", (MAXIFS('Input - target event report'!E:E,'Input - target event report'!B:B,B:B,'Input - target event report'!D:D,"Private Investment")-MINIFS('Input - target event report'!E:E,'Input - target event report'!B:B,B:B,'Input - target event report'!D:D,"Private Investment"))/(I2215-1))</f>
        <v/>
      </c>
      <c r="H2215">
        <f>IF(MAXIFS('Input - target event report'!E:E,'Input - target event report'!B:B,B:B,'Input - target event report'!D:D,"Private Investment") = 0, "N/A", TODAY() - MAXIFS('Input - target event report'!E:E,'Input - target event report'!B:B,B:B,'Input - target event report'!D:D,"Private Investment"))</f>
        <v/>
      </c>
      <c r="I2215">
        <f>COUNTIFS('Input - target event report'!B:B,B2215,'Input - target event report'!D:D, "Private Investment")</f>
        <v/>
      </c>
      <c r="J2215">
        <f>INDEX('Input - companies list'!$1:$10000,MATCH(B2215,'Input - companies list'!B:B,0),MATCH("Flow",'Input - companies list'!$1:$1,0 ))</f>
        <v/>
      </c>
      <c r="K2215">
        <f>INDEX('Input - companies list'!$1:$10000,MATCH(B2215,'Input - companies list'!B:B,0),MATCH("Inter-Cluster Connectivity",'Input - companies list'!$1:$1,0 ))</f>
        <v/>
      </c>
      <c r="L2215">
        <f>IFERROR(PERCENTRANK(F:F,F2215),0)</f>
        <v/>
      </c>
      <c r="M2215">
        <f>IFERROR(1 - PERCENTRANK(G:G,G2215),0)</f>
        <v/>
      </c>
      <c r="N2215">
        <f>IFERROR(1 - PERCENTRANK(H:H,H2215),0)</f>
        <v/>
      </c>
      <c r="O2215">
        <f>IFERROR(PERCENTRANK(I:I,I2215),0)</f>
        <v/>
      </c>
      <c r="P2215">
        <f>IFERROR(1 - PERCENTRANK(J:J,J2215),0)</f>
        <v/>
      </c>
      <c r="Q2215">
        <f>IFERROR(PERCENTRANK(K:K,K2215),0)</f>
        <v/>
      </c>
      <c r="R2215">
        <f>L2215*weight1+M2215*weight2+N2215*weight3+O2215*weight4+P2215*weight5+Q2215*weight6</f>
        <v/>
      </c>
    </row>
    <row r="2216" spans="1:18">
      <c r="A2216">
        <f>RANK(R2216,R:R)</f>
        <v/>
      </c>
      <c r="B2216" t="s">
        <v>24414</v>
      </c>
      <c r="C2216">
        <f>VLOOKUP(B2216,'Input - companies list'!B:L,2,FALSE)</f>
        <v/>
      </c>
      <c r="D2216">
        <f>VLOOKUP(B2216,'Input - companies list'!B:L,11,FALSE)</f>
        <v/>
      </c>
      <c r="E2216">
        <f>VLOOKUP(B2216,'Input - companies list'!B:E,4,FALSE)</f>
        <v/>
      </c>
      <c r="F2216">
        <f>SUMIFS('Input - target event report'!H:H,'Input - target event report'!B:B,B2216,'Input - target event report'!D:D, "Private Investment")</f>
        <v/>
      </c>
      <c r="G2216">
        <f>IF(I2216&lt;2, "N/A", (MAXIFS('Input - target event report'!E:E,'Input - target event report'!B:B,B:B,'Input - target event report'!D:D,"Private Investment")-MINIFS('Input - target event report'!E:E,'Input - target event report'!B:B,B:B,'Input - target event report'!D:D,"Private Investment"))/(I2216-1))</f>
        <v/>
      </c>
      <c r="H2216">
        <f>IF(MAXIFS('Input - target event report'!E:E,'Input - target event report'!B:B,B:B,'Input - target event report'!D:D,"Private Investment") = 0, "N/A", TODAY() - MAXIFS('Input - target event report'!E:E,'Input - target event report'!B:B,B:B,'Input - target event report'!D:D,"Private Investment"))</f>
        <v/>
      </c>
      <c r="I2216">
        <f>COUNTIFS('Input - target event report'!B:B,B2216,'Input - target event report'!D:D, "Private Investment")</f>
        <v/>
      </c>
      <c r="J2216">
        <f>INDEX('Input - companies list'!$1:$10000,MATCH(B2216,'Input - companies list'!B:B,0),MATCH("Flow",'Input - companies list'!$1:$1,0 ))</f>
        <v/>
      </c>
      <c r="K2216">
        <f>INDEX('Input - companies list'!$1:$10000,MATCH(B2216,'Input - companies list'!B:B,0),MATCH("Inter-Cluster Connectivity",'Input - companies list'!$1:$1,0 ))</f>
        <v/>
      </c>
      <c r="L2216">
        <f>IFERROR(PERCENTRANK(F:F,F2216),0)</f>
        <v/>
      </c>
      <c r="M2216">
        <f>IFERROR(1 - PERCENTRANK(G:G,G2216),0)</f>
        <v/>
      </c>
      <c r="N2216">
        <f>IFERROR(1 - PERCENTRANK(H:H,H2216),0)</f>
        <v/>
      </c>
      <c r="O2216">
        <f>IFERROR(PERCENTRANK(I:I,I2216),0)</f>
        <v/>
      </c>
      <c r="P2216">
        <f>IFERROR(1 - PERCENTRANK(J:J,J2216),0)</f>
        <v/>
      </c>
      <c r="Q2216">
        <f>IFERROR(PERCENTRANK(K:K,K2216),0)</f>
        <v/>
      </c>
      <c r="R2216">
        <f>L2216*weight1+M2216*weight2+N2216*weight3+O2216*weight4+P2216*weight5+Q2216*weight6</f>
        <v/>
      </c>
    </row>
    <row r="2217" spans="1:18">
      <c r="A2217">
        <f>RANK(R2217,R:R)</f>
        <v/>
      </c>
      <c r="B2217" t="s">
        <v>24421</v>
      </c>
      <c r="C2217">
        <f>VLOOKUP(B2217,'Input - companies list'!B:L,2,FALSE)</f>
        <v/>
      </c>
      <c r="D2217">
        <f>VLOOKUP(B2217,'Input - companies list'!B:L,11,FALSE)</f>
        <v/>
      </c>
      <c r="E2217">
        <f>VLOOKUP(B2217,'Input - companies list'!B:E,4,FALSE)</f>
        <v/>
      </c>
      <c r="F2217">
        <f>SUMIFS('Input - target event report'!H:H,'Input - target event report'!B:B,B2217,'Input - target event report'!D:D, "Private Investment")</f>
        <v/>
      </c>
      <c r="G2217">
        <f>IF(I2217&lt;2, "N/A", (MAXIFS('Input - target event report'!E:E,'Input - target event report'!B:B,B:B,'Input - target event report'!D:D,"Private Investment")-MINIFS('Input - target event report'!E:E,'Input - target event report'!B:B,B:B,'Input - target event report'!D:D,"Private Investment"))/(I2217-1))</f>
        <v/>
      </c>
      <c r="H2217">
        <f>IF(MAXIFS('Input - target event report'!E:E,'Input - target event report'!B:B,B:B,'Input - target event report'!D:D,"Private Investment") = 0, "N/A", TODAY() - MAXIFS('Input - target event report'!E:E,'Input - target event report'!B:B,B:B,'Input - target event report'!D:D,"Private Investment"))</f>
        <v/>
      </c>
      <c r="I2217">
        <f>COUNTIFS('Input - target event report'!B:B,B2217,'Input - target event report'!D:D, "Private Investment")</f>
        <v/>
      </c>
      <c r="J2217">
        <f>INDEX('Input - companies list'!$1:$10000,MATCH(B2217,'Input - companies list'!B:B,0),MATCH("Flow",'Input - companies list'!$1:$1,0 ))</f>
        <v/>
      </c>
      <c r="K2217">
        <f>INDEX('Input - companies list'!$1:$10000,MATCH(B2217,'Input - companies list'!B:B,0),MATCH("Inter-Cluster Connectivity",'Input - companies list'!$1:$1,0 ))</f>
        <v/>
      </c>
      <c r="L2217">
        <f>IFERROR(PERCENTRANK(F:F,F2217),0)</f>
        <v/>
      </c>
      <c r="M2217">
        <f>IFERROR(1 - PERCENTRANK(G:G,G2217),0)</f>
        <v/>
      </c>
      <c r="N2217">
        <f>IFERROR(1 - PERCENTRANK(H:H,H2217),0)</f>
        <v/>
      </c>
      <c r="O2217">
        <f>IFERROR(PERCENTRANK(I:I,I2217),0)</f>
        <v/>
      </c>
      <c r="P2217">
        <f>IFERROR(1 - PERCENTRANK(J:J,J2217),0)</f>
        <v/>
      </c>
      <c r="Q2217">
        <f>IFERROR(PERCENTRANK(K:K,K2217),0)</f>
        <v/>
      </c>
      <c r="R2217">
        <f>L2217*weight1+M2217*weight2+N2217*weight3+O2217*weight4+P2217*weight5+Q2217*weight6</f>
        <v/>
      </c>
    </row>
    <row r="2218" spans="1:18">
      <c r="A2218">
        <f>RANK(R2218,R:R)</f>
        <v/>
      </c>
      <c r="B2218" t="s">
        <v>24432</v>
      </c>
      <c r="C2218">
        <f>VLOOKUP(B2218,'Input - companies list'!B:L,2,FALSE)</f>
        <v/>
      </c>
      <c r="D2218">
        <f>VLOOKUP(B2218,'Input - companies list'!B:L,11,FALSE)</f>
        <v/>
      </c>
      <c r="E2218">
        <f>VLOOKUP(B2218,'Input - companies list'!B:E,4,FALSE)</f>
        <v/>
      </c>
      <c r="F2218">
        <f>SUMIFS('Input - target event report'!H:H,'Input - target event report'!B:B,B2218,'Input - target event report'!D:D, "Private Investment")</f>
        <v/>
      </c>
      <c r="G2218">
        <f>IF(I2218&lt;2, "N/A", (MAXIFS('Input - target event report'!E:E,'Input - target event report'!B:B,B:B,'Input - target event report'!D:D,"Private Investment")-MINIFS('Input - target event report'!E:E,'Input - target event report'!B:B,B:B,'Input - target event report'!D:D,"Private Investment"))/(I2218-1))</f>
        <v/>
      </c>
      <c r="H2218">
        <f>IF(MAXIFS('Input - target event report'!E:E,'Input - target event report'!B:B,B:B,'Input - target event report'!D:D,"Private Investment") = 0, "N/A", TODAY() - MAXIFS('Input - target event report'!E:E,'Input - target event report'!B:B,B:B,'Input - target event report'!D:D,"Private Investment"))</f>
        <v/>
      </c>
      <c r="I2218">
        <f>COUNTIFS('Input - target event report'!B:B,B2218,'Input - target event report'!D:D, "Private Investment")</f>
        <v/>
      </c>
      <c r="J2218">
        <f>INDEX('Input - companies list'!$1:$10000,MATCH(B2218,'Input - companies list'!B:B,0),MATCH("Flow",'Input - companies list'!$1:$1,0 ))</f>
        <v/>
      </c>
      <c r="K2218">
        <f>INDEX('Input - companies list'!$1:$10000,MATCH(B2218,'Input - companies list'!B:B,0),MATCH("Inter-Cluster Connectivity",'Input - companies list'!$1:$1,0 ))</f>
        <v/>
      </c>
      <c r="L2218">
        <f>IFERROR(PERCENTRANK(F:F,F2218),0)</f>
        <v/>
      </c>
      <c r="M2218">
        <f>IFERROR(1 - PERCENTRANK(G:G,G2218),0)</f>
        <v/>
      </c>
      <c r="N2218">
        <f>IFERROR(1 - PERCENTRANK(H:H,H2218),0)</f>
        <v/>
      </c>
      <c r="O2218">
        <f>IFERROR(PERCENTRANK(I:I,I2218),0)</f>
        <v/>
      </c>
      <c r="P2218">
        <f>IFERROR(1 - PERCENTRANK(J:J,J2218),0)</f>
        <v/>
      </c>
      <c r="Q2218">
        <f>IFERROR(PERCENTRANK(K:K,K2218),0)</f>
        <v/>
      </c>
      <c r="R2218">
        <f>L2218*weight1+M2218*weight2+N2218*weight3+O2218*weight4+P2218*weight5+Q2218*weight6</f>
        <v/>
      </c>
    </row>
    <row r="2219" spans="1:18">
      <c r="A2219">
        <f>RANK(R2219,R:R)</f>
        <v/>
      </c>
      <c r="B2219" t="s">
        <v>24444</v>
      </c>
      <c r="C2219">
        <f>VLOOKUP(B2219,'Input - companies list'!B:L,2,FALSE)</f>
        <v/>
      </c>
      <c r="D2219">
        <f>VLOOKUP(B2219,'Input - companies list'!B:L,11,FALSE)</f>
        <v/>
      </c>
      <c r="E2219">
        <f>VLOOKUP(B2219,'Input - companies list'!B:E,4,FALSE)</f>
        <v/>
      </c>
      <c r="F2219">
        <f>SUMIFS('Input - target event report'!H:H,'Input - target event report'!B:B,B2219,'Input - target event report'!D:D, "Private Investment")</f>
        <v/>
      </c>
      <c r="G2219">
        <f>IF(I2219&lt;2, "N/A", (MAXIFS('Input - target event report'!E:E,'Input - target event report'!B:B,B:B,'Input - target event report'!D:D,"Private Investment")-MINIFS('Input - target event report'!E:E,'Input - target event report'!B:B,B:B,'Input - target event report'!D:D,"Private Investment"))/(I2219-1))</f>
        <v/>
      </c>
      <c r="H2219">
        <f>IF(MAXIFS('Input - target event report'!E:E,'Input - target event report'!B:B,B:B,'Input - target event report'!D:D,"Private Investment") = 0, "N/A", TODAY() - MAXIFS('Input - target event report'!E:E,'Input - target event report'!B:B,B:B,'Input - target event report'!D:D,"Private Investment"))</f>
        <v/>
      </c>
      <c r="I2219">
        <f>COUNTIFS('Input - target event report'!B:B,B2219,'Input - target event report'!D:D, "Private Investment")</f>
        <v/>
      </c>
      <c r="J2219">
        <f>INDEX('Input - companies list'!$1:$10000,MATCH(B2219,'Input - companies list'!B:B,0),MATCH("Flow",'Input - companies list'!$1:$1,0 ))</f>
        <v/>
      </c>
      <c r="K2219">
        <f>INDEX('Input - companies list'!$1:$10000,MATCH(B2219,'Input - companies list'!B:B,0),MATCH("Inter-Cluster Connectivity",'Input - companies list'!$1:$1,0 ))</f>
        <v/>
      </c>
      <c r="L2219">
        <f>IFERROR(PERCENTRANK(F:F,F2219),0)</f>
        <v/>
      </c>
      <c r="M2219">
        <f>IFERROR(1 - PERCENTRANK(G:G,G2219),0)</f>
        <v/>
      </c>
      <c r="N2219">
        <f>IFERROR(1 - PERCENTRANK(H:H,H2219),0)</f>
        <v/>
      </c>
      <c r="O2219">
        <f>IFERROR(PERCENTRANK(I:I,I2219),0)</f>
        <v/>
      </c>
      <c r="P2219">
        <f>IFERROR(1 - PERCENTRANK(J:J,J2219),0)</f>
        <v/>
      </c>
      <c r="Q2219">
        <f>IFERROR(PERCENTRANK(K:K,K2219),0)</f>
        <v/>
      </c>
      <c r="R2219">
        <f>L2219*weight1+M2219*weight2+N2219*weight3+O2219*weight4+P2219*weight5+Q2219*weight6</f>
        <v/>
      </c>
    </row>
    <row r="2220" spans="1:18">
      <c r="A2220">
        <f>RANK(R2220,R:R)</f>
        <v/>
      </c>
      <c r="B2220" t="s">
        <v>24457</v>
      </c>
      <c r="C2220">
        <f>VLOOKUP(B2220,'Input - companies list'!B:L,2,FALSE)</f>
        <v/>
      </c>
      <c r="D2220">
        <f>VLOOKUP(B2220,'Input - companies list'!B:L,11,FALSE)</f>
        <v/>
      </c>
      <c r="E2220">
        <f>VLOOKUP(B2220,'Input - companies list'!B:E,4,FALSE)</f>
        <v/>
      </c>
      <c r="F2220">
        <f>SUMIFS('Input - target event report'!H:H,'Input - target event report'!B:B,B2220,'Input - target event report'!D:D, "Private Investment")</f>
        <v/>
      </c>
      <c r="G2220">
        <f>IF(I2220&lt;2, "N/A", (MAXIFS('Input - target event report'!E:E,'Input - target event report'!B:B,B:B,'Input - target event report'!D:D,"Private Investment")-MINIFS('Input - target event report'!E:E,'Input - target event report'!B:B,B:B,'Input - target event report'!D:D,"Private Investment"))/(I2220-1))</f>
        <v/>
      </c>
      <c r="H2220">
        <f>IF(MAXIFS('Input - target event report'!E:E,'Input - target event report'!B:B,B:B,'Input - target event report'!D:D,"Private Investment") = 0, "N/A", TODAY() - MAXIFS('Input - target event report'!E:E,'Input - target event report'!B:B,B:B,'Input - target event report'!D:D,"Private Investment"))</f>
        <v/>
      </c>
      <c r="I2220">
        <f>COUNTIFS('Input - target event report'!B:B,B2220,'Input - target event report'!D:D, "Private Investment")</f>
        <v/>
      </c>
      <c r="J2220">
        <f>INDEX('Input - companies list'!$1:$10000,MATCH(B2220,'Input - companies list'!B:B,0),MATCH("Flow",'Input - companies list'!$1:$1,0 ))</f>
        <v/>
      </c>
      <c r="K2220">
        <f>INDEX('Input - companies list'!$1:$10000,MATCH(B2220,'Input - companies list'!B:B,0),MATCH("Inter-Cluster Connectivity",'Input - companies list'!$1:$1,0 ))</f>
        <v/>
      </c>
      <c r="L2220">
        <f>IFERROR(PERCENTRANK(F:F,F2220),0)</f>
        <v/>
      </c>
      <c r="M2220">
        <f>IFERROR(1 - PERCENTRANK(G:G,G2220),0)</f>
        <v/>
      </c>
      <c r="N2220">
        <f>IFERROR(1 - PERCENTRANK(H:H,H2220),0)</f>
        <v/>
      </c>
      <c r="O2220">
        <f>IFERROR(PERCENTRANK(I:I,I2220),0)</f>
        <v/>
      </c>
      <c r="P2220">
        <f>IFERROR(1 - PERCENTRANK(J:J,J2220),0)</f>
        <v/>
      </c>
      <c r="Q2220">
        <f>IFERROR(PERCENTRANK(K:K,K2220),0)</f>
        <v/>
      </c>
      <c r="R2220">
        <f>L2220*weight1+M2220*weight2+N2220*weight3+O2220*weight4+P2220*weight5+Q2220*weight6</f>
        <v/>
      </c>
    </row>
    <row r="2221" spans="1:18">
      <c r="A2221">
        <f>RANK(R2221,R:R)</f>
        <v/>
      </c>
      <c r="B2221" t="s">
        <v>24468</v>
      </c>
      <c r="C2221">
        <f>VLOOKUP(B2221,'Input - companies list'!B:L,2,FALSE)</f>
        <v/>
      </c>
      <c r="D2221">
        <f>VLOOKUP(B2221,'Input - companies list'!B:L,11,FALSE)</f>
        <v/>
      </c>
      <c r="E2221">
        <f>VLOOKUP(B2221,'Input - companies list'!B:E,4,FALSE)</f>
        <v/>
      </c>
      <c r="F2221">
        <f>SUMIFS('Input - target event report'!H:H,'Input - target event report'!B:B,B2221,'Input - target event report'!D:D, "Private Investment")</f>
        <v/>
      </c>
      <c r="G2221">
        <f>IF(I2221&lt;2, "N/A", (MAXIFS('Input - target event report'!E:E,'Input - target event report'!B:B,B:B,'Input - target event report'!D:D,"Private Investment")-MINIFS('Input - target event report'!E:E,'Input - target event report'!B:B,B:B,'Input - target event report'!D:D,"Private Investment"))/(I2221-1))</f>
        <v/>
      </c>
      <c r="H2221">
        <f>IF(MAXIFS('Input - target event report'!E:E,'Input - target event report'!B:B,B:B,'Input - target event report'!D:D,"Private Investment") = 0, "N/A", TODAY() - MAXIFS('Input - target event report'!E:E,'Input - target event report'!B:B,B:B,'Input - target event report'!D:D,"Private Investment"))</f>
        <v/>
      </c>
      <c r="I2221">
        <f>COUNTIFS('Input - target event report'!B:B,B2221,'Input - target event report'!D:D, "Private Investment")</f>
        <v/>
      </c>
      <c r="J2221">
        <f>INDEX('Input - companies list'!$1:$10000,MATCH(B2221,'Input - companies list'!B:B,0),MATCH("Flow",'Input - companies list'!$1:$1,0 ))</f>
        <v/>
      </c>
      <c r="K2221">
        <f>INDEX('Input - companies list'!$1:$10000,MATCH(B2221,'Input - companies list'!B:B,0),MATCH("Inter-Cluster Connectivity",'Input - companies list'!$1:$1,0 ))</f>
        <v/>
      </c>
      <c r="L2221">
        <f>IFERROR(PERCENTRANK(F:F,F2221),0)</f>
        <v/>
      </c>
      <c r="M2221">
        <f>IFERROR(1 - PERCENTRANK(G:G,G2221),0)</f>
        <v/>
      </c>
      <c r="N2221">
        <f>IFERROR(1 - PERCENTRANK(H:H,H2221),0)</f>
        <v/>
      </c>
      <c r="O2221">
        <f>IFERROR(PERCENTRANK(I:I,I2221),0)</f>
        <v/>
      </c>
      <c r="P2221">
        <f>IFERROR(1 - PERCENTRANK(J:J,J2221),0)</f>
        <v/>
      </c>
      <c r="Q2221">
        <f>IFERROR(PERCENTRANK(K:K,K2221),0)</f>
        <v/>
      </c>
      <c r="R2221">
        <f>L2221*weight1+M2221*weight2+N2221*weight3+O2221*weight4+P2221*weight5+Q2221*weight6</f>
        <v/>
      </c>
    </row>
    <row r="2222" spans="1:18">
      <c r="A2222">
        <f>RANK(R2222,R:R)</f>
        <v/>
      </c>
      <c r="B2222" t="s">
        <v>24478</v>
      </c>
      <c r="C2222">
        <f>VLOOKUP(B2222,'Input - companies list'!B:L,2,FALSE)</f>
        <v/>
      </c>
      <c r="D2222">
        <f>VLOOKUP(B2222,'Input - companies list'!B:L,11,FALSE)</f>
        <v/>
      </c>
      <c r="E2222">
        <f>VLOOKUP(B2222,'Input - companies list'!B:E,4,FALSE)</f>
        <v/>
      </c>
      <c r="F2222">
        <f>SUMIFS('Input - target event report'!H:H,'Input - target event report'!B:B,B2222,'Input - target event report'!D:D, "Private Investment")</f>
        <v/>
      </c>
      <c r="G2222">
        <f>IF(I2222&lt;2, "N/A", (MAXIFS('Input - target event report'!E:E,'Input - target event report'!B:B,B:B,'Input - target event report'!D:D,"Private Investment")-MINIFS('Input - target event report'!E:E,'Input - target event report'!B:B,B:B,'Input - target event report'!D:D,"Private Investment"))/(I2222-1))</f>
        <v/>
      </c>
      <c r="H2222">
        <f>IF(MAXIFS('Input - target event report'!E:E,'Input - target event report'!B:B,B:B,'Input - target event report'!D:D,"Private Investment") = 0, "N/A", TODAY() - MAXIFS('Input - target event report'!E:E,'Input - target event report'!B:B,B:B,'Input - target event report'!D:D,"Private Investment"))</f>
        <v/>
      </c>
      <c r="I2222">
        <f>COUNTIFS('Input - target event report'!B:B,B2222,'Input - target event report'!D:D, "Private Investment")</f>
        <v/>
      </c>
      <c r="J2222">
        <f>INDEX('Input - companies list'!$1:$10000,MATCH(B2222,'Input - companies list'!B:B,0),MATCH("Flow",'Input - companies list'!$1:$1,0 ))</f>
        <v/>
      </c>
      <c r="K2222">
        <f>INDEX('Input - companies list'!$1:$10000,MATCH(B2222,'Input - companies list'!B:B,0),MATCH("Inter-Cluster Connectivity",'Input - companies list'!$1:$1,0 ))</f>
        <v/>
      </c>
      <c r="L2222">
        <f>IFERROR(PERCENTRANK(F:F,F2222),0)</f>
        <v/>
      </c>
      <c r="M2222">
        <f>IFERROR(1 - PERCENTRANK(G:G,G2222),0)</f>
        <v/>
      </c>
      <c r="N2222">
        <f>IFERROR(1 - PERCENTRANK(H:H,H2222),0)</f>
        <v/>
      </c>
      <c r="O2222">
        <f>IFERROR(PERCENTRANK(I:I,I2222),0)</f>
        <v/>
      </c>
      <c r="P2222">
        <f>IFERROR(1 - PERCENTRANK(J:J,J2222),0)</f>
        <v/>
      </c>
      <c r="Q2222">
        <f>IFERROR(PERCENTRANK(K:K,K2222),0)</f>
        <v/>
      </c>
      <c r="R2222">
        <f>L2222*weight1+M2222*weight2+N2222*weight3+O2222*weight4+P2222*weight5+Q2222*weight6</f>
        <v/>
      </c>
    </row>
    <row r="2223" spans="1:18">
      <c r="A2223">
        <f>RANK(R2223,R:R)</f>
        <v/>
      </c>
      <c r="B2223" t="s">
        <v>24488</v>
      </c>
      <c r="C2223">
        <f>VLOOKUP(B2223,'Input - companies list'!B:L,2,FALSE)</f>
        <v/>
      </c>
      <c r="D2223">
        <f>VLOOKUP(B2223,'Input - companies list'!B:L,11,FALSE)</f>
        <v/>
      </c>
      <c r="E2223">
        <f>VLOOKUP(B2223,'Input - companies list'!B:E,4,FALSE)</f>
        <v/>
      </c>
      <c r="F2223">
        <f>SUMIFS('Input - target event report'!H:H,'Input - target event report'!B:B,B2223,'Input - target event report'!D:D, "Private Investment")</f>
        <v/>
      </c>
      <c r="G2223">
        <f>IF(I2223&lt;2, "N/A", (MAXIFS('Input - target event report'!E:E,'Input - target event report'!B:B,B:B,'Input - target event report'!D:D,"Private Investment")-MINIFS('Input - target event report'!E:E,'Input - target event report'!B:B,B:B,'Input - target event report'!D:D,"Private Investment"))/(I2223-1))</f>
        <v/>
      </c>
      <c r="H2223">
        <f>IF(MAXIFS('Input - target event report'!E:E,'Input - target event report'!B:B,B:B,'Input - target event report'!D:D,"Private Investment") = 0, "N/A", TODAY() - MAXIFS('Input - target event report'!E:E,'Input - target event report'!B:B,B:B,'Input - target event report'!D:D,"Private Investment"))</f>
        <v/>
      </c>
      <c r="I2223">
        <f>COUNTIFS('Input - target event report'!B:B,B2223,'Input - target event report'!D:D, "Private Investment")</f>
        <v/>
      </c>
      <c r="J2223">
        <f>INDEX('Input - companies list'!$1:$10000,MATCH(B2223,'Input - companies list'!B:B,0),MATCH("Flow",'Input - companies list'!$1:$1,0 ))</f>
        <v/>
      </c>
      <c r="K2223">
        <f>INDEX('Input - companies list'!$1:$10000,MATCH(B2223,'Input - companies list'!B:B,0),MATCH("Inter-Cluster Connectivity",'Input - companies list'!$1:$1,0 ))</f>
        <v/>
      </c>
      <c r="L2223">
        <f>IFERROR(PERCENTRANK(F:F,F2223),0)</f>
        <v/>
      </c>
      <c r="M2223">
        <f>IFERROR(1 - PERCENTRANK(G:G,G2223),0)</f>
        <v/>
      </c>
      <c r="N2223">
        <f>IFERROR(1 - PERCENTRANK(H:H,H2223),0)</f>
        <v/>
      </c>
      <c r="O2223">
        <f>IFERROR(PERCENTRANK(I:I,I2223),0)</f>
        <v/>
      </c>
      <c r="P2223">
        <f>IFERROR(1 - PERCENTRANK(J:J,J2223),0)</f>
        <v/>
      </c>
      <c r="Q2223">
        <f>IFERROR(PERCENTRANK(K:K,K2223),0)</f>
        <v/>
      </c>
      <c r="R2223">
        <f>L2223*weight1+M2223*weight2+N2223*weight3+O2223*weight4+P2223*weight5+Q2223*weight6</f>
        <v/>
      </c>
    </row>
    <row r="2224" spans="1:18">
      <c r="A2224">
        <f>RANK(R2224,R:R)</f>
        <v/>
      </c>
      <c r="B2224" t="s">
        <v>24498</v>
      </c>
      <c r="C2224">
        <f>VLOOKUP(B2224,'Input - companies list'!B:L,2,FALSE)</f>
        <v/>
      </c>
      <c r="D2224">
        <f>VLOOKUP(B2224,'Input - companies list'!B:L,11,FALSE)</f>
        <v/>
      </c>
      <c r="E2224">
        <f>VLOOKUP(B2224,'Input - companies list'!B:E,4,FALSE)</f>
        <v/>
      </c>
      <c r="F2224">
        <f>SUMIFS('Input - target event report'!H:H,'Input - target event report'!B:B,B2224,'Input - target event report'!D:D, "Private Investment")</f>
        <v/>
      </c>
      <c r="G2224">
        <f>IF(I2224&lt;2, "N/A", (MAXIFS('Input - target event report'!E:E,'Input - target event report'!B:B,B:B,'Input - target event report'!D:D,"Private Investment")-MINIFS('Input - target event report'!E:E,'Input - target event report'!B:B,B:B,'Input - target event report'!D:D,"Private Investment"))/(I2224-1))</f>
        <v/>
      </c>
      <c r="H2224">
        <f>IF(MAXIFS('Input - target event report'!E:E,'Input - target event report'!B:B,B:B,'Input - target event report'!D:D,"Private Investment") = 0, "N/A", TODAY() - MAXIFS('Input - target event report'!E:E,'Input - target event report'!B:B,B:B,'Input - target event report'!D:D,"Private Investment"))</f>
        <v/>
      </c>
      <c r="I2224">
        <f>COUNTIFS('Input - target event report'!B:B,B2224,'Input - target event report'!D:D, "Private Investment")</f>
        <v/>
      </c>
      <c r="J2224">
        <f>INDEX('Input - companies list'!$1:$10000,MATCH(B2224,'Input - companies list'!B:B,0),MATCH("Flow",'Input - companies list'!$1:$1,0 ))</f>
        <v/>
      </c>
      <c r="K2224">
        <f>INDEX('Input - companies list'!$1:$10000,MATCH(B2224,'Input - companies list'!B:B,0),MATCH("Inter-Cluster Connectivity",'Input - companies list'!$1:$1,0 ))</f>
        <v/>
      </c>
      <c r="L2224">
        <f>IFERROR(PERCENTRANK(F:F,F2224),0)</f>
        <v/>
      </c>
      <c r="M2224">
        <f>IFERROR(1 - PERCENTRANK(G:G,G2224),0)</f>
        <v/>
      </c>
      <c r="N2224">
        <f>IFERROR(1 - PERCENTRANK(H:H,H2224),0)</f>
        <v/>
      </c>
      <c r="O2224">
        <f>IFERROR(PERCENTRANK(I:I,I2224),0)</f>
        <v/>
      </c>
      <c r="P2224">
        <f>IFERROR(1 - PERCENTRANK(J:J,J2224),0)</f>
        <v/>
      </c>
      <c r="Q2224">
        <f>IFERROR(PERCENTRANK(K:K,K2224),0)</f>
        <v/>
      </c>
      <c r="R2224">
        <f>L2224*weight1+M2224*weight2+N2224*weight3+O2224*weight4+P2224*weight5+Q2224*weight6</f>
        <v/>
      </c>
    </row>
    <row r="2225" spans="1:18">
      <c r="A2225">
        <f>RANK(R2225,R:R)</f>
        <v/>
      </c>
      <c r="B2225" t="s">
        <v>24508</v>
      </c>
      <c r="C2225">
        <f>VLOOKUP(B2225,'Input - companies list'!B:L,2,FALSE)</f>
        <v/>
      </c>
      <c r="D2225">
        <f>VLOOKUP(B2225,'Input - companies list'!B:L,11,FALSE)</f>
        <v/>
      </c>
      <c r="E2225">
        <f>VLOOKUP(B2225,'Input - companies list'!B:E,4,FALSE)</f>
        <v/>
      </c>
      <c r="F2225">
        <f>SUMIFS('Input - target event report'!H:H,'Input - target event report'!B:B,B2225,'Input - target event report'!D:D, "Private Investment")</f>
        <v/>
      </c>
      <c r="G2225">
        <f>IF(I2225&lt;2, "N/A", (MAXIFS('Input - target event report'!E:E,'Input - target event report'!B:B,B:B,'Input - target event report'!D:D,"Private Investment")-MINIFS('Input - target event report'!E:E,'Input - target event report'!B:B,B:B,'Input - target event report'!D:D,"Private Investment"))/(I2225-1))</f>
        <v/>
      </c>
      <c r="H2225">
        <f>IF(MAXIFS('Input - target event report'!E:E,'Input - target event report'!B:B,B:B,'Input - target event report'!D:D,"Private Investment") = 0, "N/A", TODAY() - MAXIFS('Input - target event report'!E:E,'Input - target event report'!B:B,B:B,'Input - target event report'!D:D,"Private Investment"))</f>
        <v/>
      </c>
      <c r="I2225">
        <f>COUNTIFS('Input - target event report'!B:B,B2225,'Input - target event report'!D:D, "Private Investment")</f>
        <v/>
      </c>
      <c r="J2225">
        <f>INDEX('Input - companies list'!$1:$10000,MATCH(B2225,'Input - companies list'!B:B,0),MATCH("Flow",'Input - companies list'!$1:$1,0 ))</f>
        <v/>
      </c>
      <c r="K2225">
        <f>INDEX('Input - companies list'!$1:$10000,MATCH(B2225,'Input - companies list'!B:B,0),MATCH("Inter-Cluster Connectivity",'Input - companies list'!$1:$1,0 ))</f>
        <v/>
      </c>
      <c r="L2225">
        <f>IFERROR(PERCENTRANK(F:F,F2225),0)</f>
        <v/>
      </c>
      <c r="M2225">
        <f>IFERROR(1 - PERCENTRANK(G:G,G2225),0)</f>
        <v/>
      </c>
      <c r="N2225">
        <f>IFERROR(1 - PERCENTRANK(H:H,H2225),0)</f>
        <v/>
      </c>
      <c r="O2225">
        <f>IFERROR(PERCENTRANK(I:I,I2225),0)</f>
        <v/>
      </c>
      <c r="P2225">
        <f>IFERROR(1 - PERCENTRANK(J:J,J2225),0)</f>
        <v/>
      </c>
      <c r="Q2225">
        <f>IFERROR(PERCENTRANK(K:K,K2225),0)</f>
        <v/>
      </c>
      <c r="R2225">
        <f>L2225*weight1+M2225*weight2+N2225*weight3+O2225*weight4+P2225*weight5+Q2225*weight6</f>
        <v/>
      </c>
    </row>
    <row r="2226" spans="1:18">
      <c r="A2226">
        <f>RANK(R2226,R:R)</f>
        <v/>
      </c>
      <c r="B2226" t="s">
        <v>24517</v>
      </c>
      <c r="C2226">
        <f>VLOOKUP(B2226,'Input - companies list'!B:L,2,FALSE)</f>
        <v/>
      </c>
      <c r="D2226">
        <f>VLOOKUP(B2226,'Input - companies list'!B:L,11,FALSE)</f>
        <v/>
      </c>
      <c r="E2226">
        <f>VLOOKUP(B2226,'Input - companies list'!B:E,4,FALSE)</f>
        <v/>
      </c>
      <c r="F2226">
        <f>SUMIFS('Input - target event report'!H:H,'Input - target event report'!B:B,B2226,'Input - target event report'!D:D, "Private Investment")</f>
        <v/>
      </c>
      <c r="G2226">
        <f>IF(I2226&lt;2, "N/A", (MAXIFS('Input - target event report'!E:E,'Input - target event report'!B:B,B:B,'Input - target event report'!D:D,"Private Investment")-MINIFS('Input - target event report'!E:E,'Input - target event report'!B:B,B:B,'Input - target event report'!D:D,"Private Investment"))/(I2226-1))</f>
        <v/>
      </c>
      <c r="H2226">
        <f>IF(MAXIFS('Input - target event report'!E:E,'Input - target event report'!B:B,B:B,'Input - target event report'!D:D,"Private Investment") = 0, "N/A", TODAY() - MAXIFS('Input - target event report'!E:E,'Input - target event report'!B:B,B:B,'Input - target event report'!D:D,"Private Investment"))</f>
        <v/>
      </c>
      <c r="I2226">
        <f>COUNTIFS('Input - target event report'!B:B,B2226,'Input - target event report'!D:D, "Private Investment")</f>
        <v/>
      </c>
      <c r="J2226">
        <f>INDEX('Input - companies list'!$1:$10000,MATCH(B2226,'Input - companies list'!B:B,0),MATCH("Flow",'Input - companies list'!$1:$1,0 ))</f>
        <v/>
      </c>
      <c r="K2226">
        <f>INDEX('Input - companies list'!$1:$10000,MATCH(B2226,'Input - companies list'!B:B,0),MATCH("Inter-Cluster Connectivity",'Input - companies list'!$1:$1,0 ))</f>
        <v/>
      </c>
      <c r="L2226">
        <f>IFERROR(PERCENTRANK(F:F,F2226),0)</f>
        <v/>
      </c>
      <c r="M2226">
        <f>IFERROR(1 - PERCENTRANK(G:G,G2226),0)</f>
        <v/>
      </c>
      <c r="N2226">
        <f>IFERROR(1 - PERCENTRANK(H:H,H2226),0)</f>
        <v/>
      </c>
      <c r="O2226">
        <f>IFERROR(PERCENTRANK(I:I,I2226),0)</f>
        <v/>
      </c>
      <c r="P2226">
        <f>IFERROR(1 - PERCENTRANK(J:J,J2226),0)</f>
        <v/>
      </c>
      <c r="Q2226">
        <f>IFERROR(PERCENTRANK(K:K,K2226),0)</f>
        <v/>
      </c>
      <c r="R2226">
        <f>L2226*weight1+M2226*weight2+N2226*weight3+O2226*weight4+P2226*weight5+Q2226*weight6</f>
        <v/>
      </c>
    </row>
    <row r="2227" spans="1:18">
      <c r="A2227">
        <f>RANK(R2227,R:R)</f>
        <v/>
      </c>
      <c r="B2227" t="s">
        <v>24528</v>
      </c>
      <c r="C2227">
        <f>VLOOKUP(B2227,'Input - companies list'!B:L,2,FALSE)</f>
        <v/>
      </c>
      <c r="D2227">
        <f>VLOOKUP(B2227,'Input - companies list'!B:L,11,FALSE)</f>
        <v/>
      </c>
      <c r="E2227">
        <f>VLOOKUP(B2227,'Input - companies list'!B:E,4,FALSE)</f>
        <v/>
      </c>
      <c r="F2227">
        <f>SUMIFS('Input - target event report'!H:H,'Input - target event report'!B:B,B2227,'Input - target event report'!D:D, "Private Investment")</f>
        <v/>
      </c>
      <c r="G2227">
        <f>IF(I2227&lt;2, "N/A", (MAXIFS('Input - target event report'!E:E,'Input - target event report'!B:B,B:B,'Input - target event report'!D:D,"Private Investment")-MINIFS('Input - target event report'!E:E,'Input - target event report'!B:B,B:B,'Input - target event report'!D:D,"Private Investment"))/(I2227-1))</f>
        <v/>
      </c>
      <c r="H2227">
        <f>IF(MAXIFS('Input - target event report'!E:E,'Input - target event report'!B:B,B:B,'Input - target event report'!D:D,"Private Investment") = 0, "N/A", TODAY() - MAXIFS('Input - target event report'!E:E,'Input - target event report'!B:B,B:B,'Input - target event report'!D:D,"Private Investment"))</f>
        <v/>
      </c>
      <c r="I2227">
        <f>COUNTIFS('Input - target event report'!B:B,B2227,'Input - target event report'!D:D, "Private Investment")</f>
        <v/>
      </c>
      <c r="J2227">
        <f>INDEX('Input - companies list'!$1:$10000,MATCH(B2227,'Input - companies list'!B:B,0),MATCH("Flow",'Input - companies list'!$1:$1,0 ))</f>
        <v/>
      </c>
      <c r="K2227">
        <f>INDEX('Input - companies list'!$1:$10000,MATCH(B2227,'Input - companies list'!B:B,0),MATCH("Inter-Cluster Connectivity",'Input - companies list'!$1:$1,0 ))</f>
        <v/>
      </c>
      <c r="L2227">
        <f>IFERROR(PERCENTRANK(F:F,F2227),0)</f>
        <v/>
      </c>
      <c r="M2227">
        <f>IFERROR(1 - PERCENTRANK(G:G,G2227),0)</f>
        <v/>
      </c>
      <c r="N2227">
        <f>IFERROR(1 - PERCENTRANK(H:H,H2227),0)</f>
        <v/>
      </c>
      <c r="O2227">
        <f>IFERROR(PERCENTRANK(I:I,I2227),0)</f>
        <v/>
      </c>
      <c r="P2227">
        <f>IFERROR(1 - PERCENTRANK(J:J,J2227),0)</f>
        <v/>
      </c>
      <c r="Q2227">
        <f>IFERROR(PERCENTRANK(K:K,K2227),0)</f>
        <v/>
      </c>
      <c r="R2227">
        <f>L2227*weight1+M2227*weight2+N2227*weight3+O2227*weight4+P2227*weight5+Q2227*weight6</f>
        <v/>
      </c>
    </row>
    <row r="2228" spans="1:18">
      <c r="A2228">
        <f>RANK(R2228,R:R)</f>
        <v/>
      </c>
      <c r="B2228" t="s">
        <v>24537</v>
      </c>
      <c r="C2228">
        <f>VLOOKUP(B2228,'Input - companies list'!B:L,2,FALSE)</f>
        <v/>
      </c>
      <c r="D2228">
        <f>VLOOKUP(B2228,'Input - companies list'!B:L,11,FALSE)</f>
        <v/>
      </c>
      <c r="E2228">
        <f>VLOOKUP(B2228,'Input - companies list'!B:E,4,FALSE)</f>
        <v/>
      </c>
      <c r="F2228">
        <f>SUMIFS('Input - target event report'!H:H,'Input - target event report'!B:B,B2228,'Input - target event report'!D:D, "Private Investment")</f>
        <v/>
      </c>
      <c r="G2228">
        <f>IF(I2228&lt;2, "N/A", (MAXIFS('Input - target event report'!E:E,'Input - target event report'!B:B,B:B,'Input - target event report'!D:D,"Private Investment")-MINIFS('Input - target event report'!E:E,'Input - target event report'!B:B,B:B,'Input - target event report'!D:D,"Private Investment"))/(I2228-1))</f>
        <v/>
      </c>
      <c r="H2228">
        <f>IF(MAXIFS('Input - target event report'!E:E,'Input - target event report'!B:B,B:B,'Input - target event report'!D:D,"Private Investment") = 0, "N/A", TODAY() - MAXIFS('Input - target event report'!E:E,'Input - target event report'!B:B,B:B,'Input - target event report'!D:D,"Private Investment"))</f>
        <v/>
      </c>
      <c r="I2228">
        <f>COUNTIFS('Input - target event report'!B:B,B2228,'Input - target event report'!D:D, "Private Investment")</f>
        <v/>
      </c>
      <c r="J2228">
        <f>INDEX('Input - companies list'!$1:$10000,MATCH(B2228,'Input - companies list'!B:B,0),MATCH("Flow",'Input - companies list'!$1:$1,0 ))</f>
        <v/>
      </c>
      <c r="K2228">
        <f>INDEX('Input - companies list'!$1:$10000,MATCH(B2228,'Input - companies list'!B:B,0),MATCH("Inter-Cluster Connectivity",'Input - companies list'!$1:$1,0 ))</f>
        <v/>
      </c>
      <c r="L2228">
        <f>IFERROR(PERCENTRANK(F:F,F2228),0)</f>
        <v/>
      </c>
      <c r="M2228">
        <f>IFERROR(1 - PERCENTRANK(G:G,G2228),0)</f>
        <v/>
      </c>
      <c r="N2228">
        <f>IFERROR(1 - PERCENTRANK(H:H,H2228),0)</f>
        <v/>
      </c>
      <c r="O2228">
        <f>IFERROR(PERCENTRANK(I:I,I2228),0)</f>
        <v/>
      </c>
      <c r="P2228">
        <f>IFERROR(1 - PERCENTRANK(J:J,J2228),0)</f>
        <v/>
      </c>
      <c r="Q2228">
        <f>IFERROR(PERCENTRANK(K:K,K2228),0)</f>
        <v/>
      </c>
      <c r="R2228">
        <f>L2228*weight1+M2228*weight2+N2228*weight3+O2228*weight4+P2228*weight5+Q2228*weight6</f>
        <v/>
      </c>
    </row>
    <row r="2229" spans="1:18">
      <c r="A2229">
        <f>RANK(R2229,R:R)</f>
        <v/>
      </c>
      <c r="B2229" t="s">
        <v>24547</v>
      </c>
      <c r="C2229">
        <f>VLOOKUP(B2229,'Input - companies list'!B:L,2,FALSE)</f>
        <v/>
      </c>
      <c r="D2229">
        <f>VLOOKUP(B2229,'Input - companies list'!B:L,11,FALSE)</f>
        <v/>
      </c>
      <c r="E2229">
        <f>VLOOKUP(B2229,'Input - companies list'!B:E,4,FALSE)</f>
        <v/>
      </c>
      <c r="F2229">
        <f>SUMIFS('Input - target event report'!H:H,'Input - target event report'!B:B,B2229,'Input - target event report'!D:D, "Private Investment")</f>
        <v/>
      </c>
      <c r="G2229">
        <f>IF(I2229&lt;2, "N/A", (MAXIFS('Input - target event report'!E:E,'Input - target event report'!B:B,B:B,'Input - target event report'!D:D,"Private Investment")-MINIFS('Input - target event report'!E:E,'Input - target event report'!B:B,B:B,'Input - target event report'!D:D,"Private Investment"))/(I2229-1))</f>
        <v/>
      </c>
      <c r="H2229">
        <f>IF(MAXIFS('Input - target event report'!E:E,'Input - target event report'!B:B,B:B,'Input - target event report'!D:D,"Private Investment") = 0, "N/A", TODAY() - MAXIFS('Input - target event report'!E:E,'Input - target event report'!B:B,B:B,'Input - target event report'!D:D,"Private Investment"))</f>
        <v/>
      </c>
      <c r="I2229">
        <f>COUNTIFS('Input - target event report'!B:B,B2229,'Input - target event report'!D:D, "Private Investment")</f>
        <v/>
      </c>
      <c r="J2229">
        <f>INDEX('Input - companies list'!$1:$10000,MATCH(B2229,'Input - companies list'!B:B,0),MATCH("Flow",'Input - companies list'!$1:$1,0 ))</f>
        <v/>
      </c>
      <c r="K2229">
        <f>INDEX('Input - companies list'!$1:$10000,MATCH(B2229,'Input - companies list'!B:B,0),MATCH("Inter-Cluster Connectivity",'Input - companies list'!$1:$1,0 ))</f>
        <v/>
      </c>
      <c r="L2229">
        <f>IFERROR(PERCENTRANK(F:F,F2229),0)</f>
        <v/>
      </c>
      <c r="M2229">
        <f>IFERROR(1 - PERCENTRANK(G:G,G2229),0)</f>
        <v/>
      </c>
      <c r="N2229">
        <f>IFERROR(1 - PERCENTRANK(H:H,H2229),0)</f>
        <v/>
      </c>
      <c r="O2229">
        <f>IFERROR(PERCENTRANK(I:I,I2229),0)</f>
        <v/>
      </c>
      <c r="P2229">
        <f>IFERROR(1 - PERCENTRANK(J:J,J2229),0)</f>
        <v/>
      </c>
      <c r="Q2229">
        <f>IFERROR(PERCENTRANK(K:K,K2229),0)</f>
        <v/>
      </c>
      <c r="R2229">
        <f>L2229*weight1+M2229*weight2+N2229*weight3+O2229*weight4+P2229*weight5+Q2229*weight6</f>
        <v/>
      </c>
    </row>
    <row r="2230" spans="1:18">
      <c r="A2230">
        <f>RANK(R2230,R:R)</f>
        <v/>
      </c>
      <c r="B2230" t="s">
        <v>24557</v>
      </c>
      <c r="C2230">
        <f>VLOOKUP(B2230,'Input - companies list'!B:L,2,FALSE)</f>
        <v/>
      </c>
      <c r="D2230">
        <f>VLOOKUP(B2230,'Input - companies list'!B:L,11,FALSE)</f>
        <v/>
      </c>
      <c r="E2230">
        <f>VLOOKUP(B2230,'Input - companies list'!B:E,4,FALSE)</f>
        <v/>
      </c>
      <c r="F2230">
        <f>SUMIFS('Input - target event report'!H:H,'Input - target event report'!B:B,B2230,'Input - target event report'!D:D, "Private Investment")</f>
        <v/>
      </c>
      <c r="G2230">
        <f>IF(I2230&lt;2, "N/A", (MAXIFS('Input - target event report'!E:E,'Input - target event report'!B:B,B:B,'Input - target event report'!D:D,"Private Investment")-MINIFS('Input - target event report'!E:E,'Input - target event report'!B:B,B:B,'Input - target event report'!D:D,"Private Investment"))/(I2230-1))</f>
        <v/>
      </c>
      <c r="H2230">
        <f>IF(MAXIFS('Input - target event report'!E:E,'Input - target event report'!B:B,B:B,'Input - target event report'!D:D,"Private Investment") = 0, "N/A", TODAY() - MAXIFS('Input - target event report'!E:E,'Input - target event report'!B:B,B:B,'Input - target event report'!D:D,"Private Investment"))</f>
        <v/>
      </c>
      <c r="I2230">
        <f>COUNTIFS('Input - target event report'!B:B,B2230,'Input - target event report'!D:D, "Private Investment")</f>
        <v/>
      </c>
      <c r="J2230">
        <f>INDEX('Input - companies list'!$1:$10000,MATCH(B2230,'Input - companies list'!B:B,0),MATCH("Flow",'Input - companies list'!$1:$1,0 ))</f>
        <v/>
      </c>
      <c r="K2230">
        <f>INDEX('Input - companies list'!$1:$10000,MATCH(B2230,'Input - companies list'!B:B,0),MATCH("Inter-Cluster Connectivity",'Input - companies list'!$1:$1,0 ))</f>
        <v/>
      </c>
      <c r="L2230">
        <f>IFERROR(PERCENTRANK(F:F,F2230),0)</f>
        <v/>
      </c>
      <c r="M2230">
        <f>IFERROR(1 - PERCENTRANK(G:G,G2230),0)</f>
        <v/>
      </c>
      <c r="N2230">
        <f>IFERROR(1 - PERCENTRANK(H:H,H2230),0)</f>
        <v/>
      </c>
      <c r="O2230">
        <f>IFERROR(PERCENTRANK(I:I,I2230),0)</f>
        <v/>
      </c>
      <c r="P2230">
        <f>IFERROR(1 - PERCENTRANK(J:J,J2230),0)</f>
        <v/>
      </c>
      <c r="Q2230">
        <f>IFERROR(PERCENTRANK(K:K,K2230),0)</f>
        <v/>
      </c>
      <c r="R2230">
        <f>L2230*weight1+M2230*weight2+N2230*weight3+O2230*weight4+P2230*weight5+Q2230*weight6</f>
        <v/>
      </c>
    </row>
    <row r="2231" spans="1:18">
      <c r="A2231">
        <f>RANK(R2231,R:R)</f>
        <v/>
      </c>
      <c r="B2231" t="s">
        <v>24565</v>
      </c>
      <c r="C2231">
        <f>VLOOKUP(B2231,'Input - companies list'!B:L,2,FALSE)</f>
        <v/>
      </c>
      <c r="D2231">
        <f>VLOOKUP(B2231,'Input - companies list'!B:L,11,FALSE)</f>
        <v/>
      </c>
      <c r="E2231">
        <f>VLOOKUP(B2231,'Input - companies list'!B:E,4,FALSE)</f>
        <v/>
      </c>
      <c r="F2231">
        <f>SUMIFS('Input - target event report'!H:H,'Input - target event report'!B:B,B2231,'Input - target event report'!D:D, "Private Investment")</f>
        <v/>
      </c>
      <c r="G2231">
        <f>IF(I2231&lt;2, "N/A", (MAXIFS('Input - target event report'!E:E,'Input - target event report'!B:B,B:B,'Input - target event report'!D:D,"Private Investment")-MINIFS('Input - target event report'!E:E,'Input - target event report'!B:B,B:B,'Input - target event report'!D:D,"Private Investment"))/(I2231-1))</f>
        <v/>
      </c>
      <c r="H2231">
        <f>IF(MAXIFS('Input - target event report'!E:E,'Input - target event report'!B:B,B:B,'Input - target event report'!D:D,"Private Investment") = 0, "N/A", TODAY() - MAXIFS('Input - target event report'!E:E,'Input - target event report'!B:B,B:B,'Input - target event report'!D:D,"Private Investment"))</f>
        <v/>
      </c>
      <c r="I2231">
        <f>COUNTIFS('Input - target event report'!B:B,B2231,'Input - target event report'!D:D, "Private Investment")</f>
        <v/>
      </c>
      <c r="J2231">
        <f>INDEX('Input - companies list'!$1:$10000,MATCH(B2231,'Input - companies list'!B:B,0),MATCH("Flow",'Input - companies list'!$1:$1,0 ))</f>
        <v/>
      </c>
      <c r="K2231">
        <f>INDEX('Input - companies list'!$1:$10000,MATCH(B2231,'Input - companies list'!B:B,0),MATCH("Inter-Cluster Connectivity",'Input - companies list'!$1:$1,0 ))</f>
        <v/>
      </c>
      <c r="L2231">
        <f>IFERROR(PERCENTRANK(F:F,F2231),0)</f>
        <v/>
      </c>
      <c r="M2231">
        <f>IFERROR(1 - PERCENTRANK(G:G,G2231),0)</f>
        <v/>
      </c>
      <c r="N2231">
        <f>IFERROR(1 - PERCENTRANK(H:H,H2231),0)</f>
        <v/>
      </c>
      <c r="O2231">
        <f>IFERROR(PERCENTRANK(I:I,I2231),0)</f>
        <v/>
      </c>
      <c r="P2231">
        <f>IFERROR(1 - PERCENTRANK(J:J,J2231),0)</f>
        <v/>
      </c>
      <c r="Q2231">
        <f>IFERROR(PERCENTRANK(K:K,K2231),0)</f>
        <v/>
      </c>
      <c r="R2231">
        <f>L2231*weight1+M2231*weight2+N2231*weight3+O2231*weight4+P2231*weight5+Q2231*weight6</f>
        <v/>
      </c>
    </row>
    <row r="2232" spans="1:18">
      <c r="A2232">
        <f>RANK(R2232,R:R)</f>
        <v/>
      </c>
      <c r="B2232" t="s">
        <v>24577</v>
      </c>
      <c r="C2232">
        <f>VLOOKUP(B2232,'Input - companies list'!B:L,2,FALSE)</f>
        <v/>
      </c>
      <c r="D2232">
        <f>VLOOKUP(B2232,'Input - companies list'!B:L,11,FALSE)</f>
        <v/>
      </c>
      <c r="E2232">
        <f>VLOOKUP(B2232,'Input - companies list'!B:E,4,FALSE)</f>
        <v/>
      </c>
      <c r="F2232">
        <f>SUMIFS('Input - target event report'!H:H,'Input - target event report'!B:B,B2232,'Input - target event report'!D:D, "Private Investment")</f>
        <v/>
      </c>
      <c r="G2232">
        <f>IF(I2232&lt;2, "N/A", (MAXIFS('Input - target event report'!E:E,'Input - target event report'!B:B,B:B,'Input - target event report'!D:D,"Private Investment")-MINIFS('Input - target event report'!E:E,'Input - target event report'!B:B,B:B,'Input - target event report'!D:D,"Private Investment"))/(I2232-1))</f>
        <v/>
      </c>
      <c r="H2232">
        <f>IF(MAXIFS('Input - target event report'!E:E,'Input - target event report'!B:B,B:B,'Input - target event report'!D:D,"Private Investment") = 0, "N/A", TODAY() - MAXIFS('Input - target event report'!E:E,'Input - target event report'!B:B,B:B,'Input - target event report'!D:D,"Private Investment"))</f>
        <v/>
      </c>
      <c r="I2232">
        <f>COUNTIFS('Input - target event report'!B:B,B2232,'Input - target event report'!D:D, "Private Investment")</f>
        <v/>
      </c>
      <c r="J2232">
        <f>INDEX('Input - companies list'!$1:$10000,MATCH(B2232,'Input - companies list'!B:B,0),MATCH("Flow",'Input - companies list'!$1:$1,0 ))</f>
        <v/>
      </c>
      <c r="K2232">
        <f>INDEX('Input - companies list'!$1:$10000,MATCH(B2232,'Input - companies list'!B:B,0),MATCH("Inter-Cluster Connectivity",'Input - companies list'!$1:$1,0 ))</f>
        <v/>
      </c>
      <c r="L2232">
        <f>IFERROR(PERCENTRANK(F:F,F2232),0)</f>
        <v/>
      </c>
      <c r="M2232">
        <f>IFERROR(1 - PERCENTRANK(G:G,G2232),0)</f>
        <v/>
      </c>
      <c r="N2232">
        <f>IFERROR(1 - PERCENTRANK(H:H,H2232),0)</f>
        <v/>
      </c>
      <c r="O2232">
        <f>IFERROR(PERCENTRANK(I:I,I2232),0)</f>
        <v/>
      </c>
      <c r="P2232">
        <f>IFERROR(1 - PERCENTRANK(J:J,J2232),0)</f>
        <v/>
      </c>
      <c r="Q2232">
        <f>IFERROR(PERCENTRANK(K:K,K2232),0)</f>
        <v/>
      </c>
      <c r="R2232">
        <f>L2232*weight1+M2232*weight2+N2232*weight3+O2232*weight4+P2232*weight5+Q2232*weight6</f>
        <v/>
      </c>
    </row>
    <row r="2233" spans="1:18">
      <c r="A2233">
        <f>RANK(R2233,R:R)</f>
        <v/>
      </c>
      <c r="B2233" t="s">
        <v>24590</v>
      </c>
      <c r="C2233">
        <f>VLOOKUP(B2233,'Input - companies list'!B:L,2,FALSE)</f>
        <v/>
      </c>
      <c r="D2233">
        <f>VLOOKUP(B2233,'Input - companies list'!B:L,11,FALSE)</f>
        <v/>
      </c>
      <c r="E2233">
        <f>VLOOKUP(B2233,'Input - companies list'!B:E,4,FALSE)</f>
        <v/>
      </c>
      <c r="F2233">
        <f>SUMIFS('Input - target event report'!H:H,'Input - target event report'!B:B,B2233,'Input - target event report'!D:D, "Private Investment")</f>
        <v/>
      </c>
      <c r="G2233">
        <f>IF(I2233&lt;2, "N/A", (MAXIFS('Input - target event report'!E:E,'Input - target event report'!B:B,B:B,'Input - target event report'!D:D,"Private Investment")-MINIFS('Input - target event report'!E:E,'Input - target event report'!B:B,B:B,'Input - target event report'!D:D,"Private Investment"))/(I2233-1))</f>
        <v/>
      </c>
      <c r="H2233">
        <f>IF(MAXIFS('Input - target event report'!E:E,'Input - target event report'!B:B,B:B,'Input - target event report'!D:D,"Private Investment") = 0, "N/A", TODAY() - MAXIFS('Input - target event report'!E:E,'Input - target event report'!B:B,B:B,'Input - target event report'!D:D,"Private Investment"))</f>
        <v/>
      </c>
      <c r="I2233">
        <f>COUNTIFS('Input - target event report'!B:B,B2233,'Input - target event report'!D:D, "Private Investment")</f>
        <v/>
      </c>
      <c r="J2233">
        <f>INDEX('Input - companies list'!$1:$10000,MATCH(B2233,'Input - companies list'!B:B,0),MATCH("Flow",'Input - companies list'!$1:$1,0 ))</f>
        <v/>
      </c>
      <c r="K2233">
        <f>INDEX('Input - companies list'!$1:$10000,MATCH(B2233,'Input - companies list'!B:B,0),MATCH("Inter-Cluster Connectivity",'Input - companies list'!$1:$1,0 ))</f>
        <v/>
      </c>
      <c r="L2233">
        <f>IFERROR(PERCENTRANK(F:F,F2233),0)</f>
        <v/>
      </c>
      <c r="M2233">
        <f>IFERROR(1 - PERCENTRANK(G:G,G2233),0)</f>
        <v/>
      </c>
      <c r="N2233">
        <f>IFERROR(1 - PERCENTRANK(H:H,H2233),0)</f>
        <v/>
      </c>
      <c r="O2233">
        <f>IFERROR(PERCENTRANK(I:I,I2233),0)</f>
        <v/>
      </c>
      <c r="P2233">
        <f>IFERROR(1 - PERCENTRANK(J:J,J2233),0)</f>
        <v/>
      </c>
      <c r="Q2233">
        <f>IFERROR(PERCENTRANK(K:K,K2233),0)</f>
        <v/>
      </c>
      <c r="R2233">
        <f>L2233*weight1+M2233*weight2+N2233*weight3+O2233*weight4+P2233*weight5+Q2233*weight6</f>
        <v/>
      </c>
    </row>
    <row r="2234" spans="1:18">
      <c r="A2234">
        <f>RANK(R2234,R:R)</f>
        <v/>
      </c>
      <c r="B2234" t="s">
        <v>24602</v>
      </c>
      <c r="C2234">
        <f>VLOOKUP(B2234,'Input - companies list'!B:L,2,FALSE)</f>
        <v/>
      </c>
      <c r="D2234">
        <f>VLOOKUP(B2234,'Input - companies list'!B:L,11,FALSE)</f>
        <v/>
      </c>
      <c r="E2234">
        <f>VLOOKUP(B2234,'Input - companies list'!B:E,4,FALSE)</f>
        <v/>
      </c>
      <c r="F2234">
        <f>SUMIFS('Input - target event report'!H:H,'Input - target event report'!B:B,B2234,'Input - target event report'!D:D, "Private Investment")</f>
        <v/>
      </c>
      <c r="G2234">
        <f>IF(I2234&lt;2, "N/A", (MAXIFS('Input - target event report'!E:E,'Input - target event report'!B:B,B:B,'Input - target event report'!D:D,"Private Investment")-MINIFS('Input - target event report'!E:E,'Input - target event report'!B:B,B:B,'Input - target event report'!D:D,"Private Investment"))/(I2234-1))</f>
        <v/>
      </c>
      <c r="H2234">
        <f>IF(MAXIFS('Input - target event report'!E:E,'Input - target event report'!B:B,B:B,'Input - target event report'!D:D,"Private Investment") = 0, "N/A", TODAY() - MAXIFS('Input - target event report'!E:E,'Input - target event report'!B:B,B:B,'Input - target event report'!D:D,"Private Investment"))</f>
        <v/>
      </c>
      <c r="I2234">
        <f>COUNTIFS('Input - target event report'!B:B,B2234,'Input - target event report'!D:D, "Private Investment")</f>
        <v/>
      </c>
      <c r="J2234">
        <f>INDEX('Input - companies list'!$1:$10000,MATCH(B2234,'Input - companies list'!B:B,0),MATCH("Flow",'Input - companies list'!$1:$1,0 ))</f>
        <v/>
      </c>
      <c r="K2234">
        <f>INDEX('Input - companies list'!$1:$10000,MATCH(B2234,'Input - companies list'!B:B,0),MATCH("Inter-Cluster Connectivity",'Input - companies list'!$1:$1,0 ))</f>
        <v/>
      </c>
      <c r="L2234">
        <f>IFERROR(PERCENTRANK(F:F,F2234),0)</f>
        <v/>
      </c>
      <c r="M2234">
        <f>IFERROR(1 - PERCENTRANK(G:G,G2234),0)</f>
        <v/>
      </c>
      <c r="N2234">
        <f>IFERROR(1 - PERCENTRANK(H:H,H2234),0)</f>
        <v/>
      </c>
      <c r="O2234">
        <f>IFERROR(PERCENTRANK(I:I,I2234),0)</f>
        <v/>
      </c>
      <c r="P2234">
        <f>IFERROR(1 - PERCENTRANK(J:J,J2234),0)</f>
        <v/>
      </c>
      <c r="Q2234">
        <f>IFERROR(PERCENTRANK(K:K,K2234),0)</f>
        <v/>
      </c>
      <c r="R2234">
        <f>L2234*weight1+M2234*weight2+N2234*weight3+O2234*weight4+P2234*weight5+Q2234*weight6</f>
        <v/>
      </c>
    </row>
    <row r="2235" spans="1:18">
      <c r="A2235">
        <f>RANK(R2235,R:R)</f>
        <v/>
      </c>
      <c r="B2235" t="s">
        <v>24611</v>
      </c>
      <c r="C2235">
        <f>VLOOKUP(B2235,'Input - companies list'!B:L,2,FALSE)</f>
        <v/>
      </c>
      <c r="D2235">
        <f>VLOOKUP(B2235,'Input - companies list'!B:L,11,FALSE)</f>
        <v/>
      </c>
      <c r="E2235">
        <f>VLOOKUP(B2235,'Input - companies list'!B:E,4,FALSE)</f>
        <v/>
      </c>
      <c r="F2235">
        <f>SUMIFS('Input - target event report'!H:H,'Input - target event report'!B:B,B2235,'Input - target event report'!D:D, "Private Investment")</f>
        <v/>
      </c>
      <c r="G2235">
        <f>IF(I2235&lt;2, "N/A", (MAXIFS('Input - target event report'!E:E,'Input - target event report'!B:B,B:B,'Input - target event report'!D:D,"Private Investment")-MINIFS('Input - target event report'!E:E,'Input - target event report'!B:B,B:B,'Input - target event report'!D:D,"Private Investment"))/(I2235-1))</f>
        <v/>
      </c>
      <c r="H2235">
        <f>IF(MAXIFS('Input - target event report'!E:E,'Input - target event report'!B:B,B:B,'Input - target event report'!D:D,"Private Investment") = 0, "N/A", TODAY() - MAXIFS('Input - target event report'!E:E,'Input - target event report'!B:B,B:B,'Input - target event report'!D:D,"Private Investment"))</f>
        <v/>
      </c>
      <c r="I2235">
        <f>COUNTIFS('Input - target event report'!B:B,B2235,'Input - target event report'!D:D, "Private Investment")</f>
        <v/>
      </c>
      <c r="J2235">
        <f>INDEX('Input - companies list'!$1:$10000,MATCH(B2235,'Input - companies list'!B:B,0),MATCH("Flow",'Input - companies list'!$1:$1,0 ))</f>
        <v/>
      </c>
      <c r="K2235">
        <f>INDEX('Input - companies list'!$1:$10000,MATCH(B2235,'Input - companies list'!B:B,0),MATCH("Inter-Cluster Connectivity",'Input - companies list'!$1:$1,0 ))</f>
        <v/>
      </c>
      <c r="L2235">
        <f>IFERROR(PERCENTRANK(F:F,F2235),0)</f>
        <v/>
      </c>
      <c r="M2235">
        <f>IFERROR(1 - PERCENTRANK(G:G,G2235),0)</f>
        <v/>
      </c>
      <c r="N2235">
        <f>IFERROR(1 - PERCENTRANK(H:H,H2235),0)</f>
        <v/>
      </c>
      <c r="O2235">
        <f>IFERROR(PERCENTRANK(I:I,I2235),0)</f>
        <v/>
      </c>
      <c r="P2235">
        <f>IFERROR(1 - PERCENTRANK(J:J,J2235),0)</f>
        <v/>
      </c>
      <c r="Q2235">
        <f>IFERROR(PERCENTRANK(K:K,K2235),0)</f>
        <v/>
      </c>
      <c r="R2235">
        <f>L2235*weight1+M2235*weight2+N2235*weight3+O2235*weight4+P2235*weight5+Q2235*weight6</f>
        <v/>
      </c>
    </row>
    <row r="2236" spans="1:18">
      <c r="A2236">
        <f>RANK(R2236,R:R)</f>
        <v/>
      </c>
      <c r="B2236" t="s">
        <v>24622</v>
      </c>
      <c r="C2236">
        <f>VLOOKUP(B2236,'Input - companies list'!B:L,2,FALSE)</f>
        <v/>
      </c>
      <c r="D2236">
        <f>VLOOKUP(B2236,'Input - companies list'!B:L,11,FALSE)</f>
        <v/>
      </c>
      <c r="E2236">
        <f>VLOOKUP(B2236,'Input - companies list'!B:E,4,FALSE)</f>
        <v/>
      </c>
      <c r="F2236">
        <f>SUMIFS('Input - target event report'!H:H,'Input - target event report'!B:B,B2236,'Input - target event report'!D:D, "Private Investment")</f>
        <v/>
      </c>
      <c r="G2236">
        <f>IF(I2236&lt;2, "N/A", (MAXIFS('Input - target event report'!E:E,'Input - target event report'!B:B,B:B,'Input - target event report'!D:D,"Private Investment")-MINIFS('Input - target event report'!E:E,'Input - target event report'!B:B,B:B,'Input - target event report'!D:D,"Private Investment"))/(I2236-1))</f>
        <v/>
      </c>
      <c r="H2236">
        <f>IF(MAXIFS('Input - target event report'!E:E,'Input - target event report'!B:B,B:B,'Input - target event report'!D:D,"Private Investment") = 0, "N/A", TODAY() - MAXIFS('Input - target event report'!E:E,'Input - target event report'!B:B,B:B,'Input - target event report'!D:D,"Private Investment"))</f>
        <v/>
      </c>
      <c r="I2236">
        <f>COUNTIFS('Input - target event report'!B:B,B2236,'Input - target event report'!D:D, "Private Investment")</f>
        <v/>
      </c>
      <c r="J2236">
        <f>INDEX('Input - companies list'!$1:$10000,MATCH(B2236,'Input - companies list'!B:B,0),MATCH("Flow",'Input - companies list'!$1:$1,0 ))</f>
        <v/>
      </c>
      <c r="K2236">
        <f>INDEX('Input - companies list'!$1:$10000,MATCH(B2236,'Input - companies list'!B:B,0),MATCH("Inter-Cluster Connectivity",'Input - companies list'!$1:$1,0 ))</f>
        <v/>
      </c>
      <c r="L2236">
        <f>IFERROR(PERCENTRANK(F:F,F2236),0)</f>
        <v/>
      </c>
      <c r="M2236">
        <f>IFERROR(1 - PERCENTRANK(G:G,G2236),0)</f>
        <v/>
      </c>
      <c r="N2236">
        <f>IFERROR(1 - PERCENTRANK(H:H,H2236),0)</f>
        <v/>
      </c>
      <c r="O2236">
        <f>IFERROR(PERCENTRANK(I:I,I2236),0)</f>
        <v/>
      </c>
      <c r="P2236">
        <f>IFERROR(1 - PERCENTRANK(J:J,J2236),0)</f>
        <v/>
      </c>
      <c r="Q2236">
        <f>IFERROR(PERCENTRANK(K:K,K2236),0)</f>
        <v/>
      </c>
      <c r="R2236">
        <f>L2236*weight1+M2236*weight2+N2236*weight3+O2236*weight4+P2236*weight5+Q2236*weight6</f>
        <v/>
      </c>
    </row>
    <row r="2237" spans="1:18">
      <c r="A2237">
        <f>RANK(R2237,R:R)</f>
        <v/>
      </c>
      <c r="B2237" t="s">
        <v>24632</v>
      </c>
      <c r="C2237">
        <f>VLOOKUP(B2237,'Input - companies list'!B:L,2,FALSE)</f>
        <v/>
      </c>
      <c r="D2237">
        <f>VLOOKUP(B2237,'Input - companies list'!B:L,11,FALSE)</f>
        <v/>
      </c>
      <c r="E2237">
        <f>VLOOKUP(B2237,'Input - companies list'!B:E,4,FALSE)</f>
        <v/>
      </c>
      <c r="F2237">
        <f>SUMIFS('Input - target event report'!H:H,'Input - target event report'!B:B,B2237,'Input - target event report'!D:D, "Private Investment")</f>
        <v/>
      </c>
      <c r="G2237">
        <f>IF(I2237&lt;2, "N/A", (MAXIFS('Input - target event report'!E:E,'Input - target event report'!B:B,B:B,'Input - target event report'!D:D,"Private Investment")-MINIFS('Input - target event report'!E:E,'Input - target event report'!B:B,B:B,'Input - target event report'!D:D,"Private Investment"))/(I2237-1))</f>
        <v/>
      </c>
      <c r="H2237">
        <f>IF(MAXIFS('Input - target event report'!E:E,'Input - target event report'!B:B,B:B,'Input - target event report'!D:D,"Private Investment") = 0, "N/A", TODAY() - MAXIFS('Input - target event report'!E:E,'Input - target event report'!B:B,B:B,'Input - target event report'!D:D,"Private Investment"))</f>
        <v/>
      </c>
      <c r="I2237">
        <f>COUNTIFS('Input - target event report'!B:B,B2237,'Input - target event report'!D:D, "Private Investment")</f>
        <v/>
      </c>
      <c r="J2237">
        <f>INDEX('Input - companies list'!$1:$10000,MATCH(B2237,'Input - companies list'!B:B,0),MATCH("Flow",'Input - companies list'!$1:$1,0 ))</f>
        <v/>
      </c>
      <c r="K2237">
        <f>INDEX('Input - companies list'!$1:$10000,MATCH(B2237,'Input - companies list'!B:B,0),MATCH("Inter-Cluster Connectivity",'Input - companies list'!$1:$1,0 ))</f>
        <v/>
      </c>
      <c r="L2237">
        <f>IFERROR(PERCENTRANK(F:F,F2237),0)</f>
        <v/>
      </c>
      <c r="M2237">
        <f>IFERROR(1 - PERCENTRANK(G:G,G2237),0)</f>
        <v/>
      </c>
      <c r="N2237">
        <f>IFERROR(1 - PERCENTRANK(H:H,H2237),0)</f>
        <v/>
      </c>
      <c r="O2237">
        <f>IFERROR(PERCENTRANK(I:I,I2237),0)</f>
        <v/>
      </c>
      <c r="P2237">
        <f>IFERROR(1 - PERCENTRANK(J:J,J2237),0)</f>
        <v/>
      </c>
      <c r="Q2237">
        <f>IFERROR(PERCENTRANK(K:K,K2237),0)</f>
        <v/>
      </c>
      <c r="R2237">
        <f>L2237*weight1+M2237*weight2+N2237*weight3+O2237*weight4+P2237*weight5+Q2237*weight6</f>
        <v/>
      </c>
    </row>
    <row r="2238" spans="1:18">
      <c r="A2238">
        <f>RANK(R2238,R:R)</f>
        <v/>
      </c>
      <c r="B2238" t="s">
        <v>24641</v>
      </c>
      <c r="C2238">
        <f>VLOOKUP(B2238,'Input - companies list'!B:L,2,FALSE)</f>
        <v/>
      </c>
      <c r="D2238">
        <f>VLOOKUP(B2238,'Input - companies list'!B:L,11,FALSE)</f>
        <v/>
      </c>
      <c r="E2238">
        <f>VLOOKUP(B2238,'Input - companies list'!B:E,4,FALSE)</f>
        <v/>
      </c>
      <c r="F2238">
        <f>SUMIFS('Input - target event report'!H:H,'Input - target event report'!B:B,B2238,'Input - target event report'!D:D, "Private Investment")</f>
        <v/>
      </c>
      <c r="G2238">
        <f>IF(I2238&lt;2, "N/A", (MAXIFS('Input - target event report'!E:E,'Input - target event report'!B:B,B:B,'Input - target event report'!D:D,"Private Investment")-MINIFS('Input - target event report'!E:E,'Input - target event report'!B:B,B:B,'Input - target event report'!D:D,"Private Investment"))/(I2238-1))</f>
        <v/>
      </c>
      <c r="H2238">
        <f>IF(MAXIFS('Input - target event report'!E:E,'Input - target event report'!B:B,B:B,'Input - target event report'!D:D,"Private Investment") = 0, "N/A", TODAY() - MAXIFS('Input - target event report'!E:E,'Input - target event report'!B:B,B:B,'Input - target event report'!D:D,"Private Investment"))</f>
        <v/>
      </c>
      <c r="I2238">
        <f>COUNTIFS('Input - target event report'!B:B,B2238,'Input - target event report'!D:D, "Private Investment")</f>
        <v/>
      </c>
      <c r="J2238">
        <f>INDEX('Input - companies list'!$1:$10000,MATCH(B2238,'Input - companies list'!B:B,0),MATCH("Flow",'Input - companies list'!$1:$1,0 ))</f>
        <v/>
      </c>
      <c r="K2238">
        <f>INDEX('Input - companies list'!$1:$10000,MATCH(B2238,'Input - companies list'!B:B,0),MATCH("Inter-Cluster Connectivity",'Input - companies list'!$1:$1,0 ))</f>
        <v/>
      </c>
      <c r="L2238">
        <f>IFERROR(PERCENTRANK(F:F,F2238),0)</f>
        <v/>
      </c>
      <c r="M2238">
        <f>IFERROR(1 - PERCENTRANK(G:G,G2238),0)</f>
        <v/>
      </c>
      <c r="N2238">
        <f>IFERROR(1 - PERCENTRANK(H:H,H2238),0)</f>
        <v/>
      </c>
      <c r="O2238">
        <f>IFERROR(PERCENTRANK(I:I,I2238),0)</f>
        <v/>
      </c>
      <c r="P2238">
        <f>IFERROR(1 - PERCENTRANK(J:J,J2238),0)</f>
        <v/>
      </c>
      <c r="Q2238">
        <f>IFERROR(PERCENTRANK(K:K,K2238),0)</f>
        <v/>
      </c>
      <c r="R2238">
        <f>L2238*weight1+M2238*weight2+N2238*weight3+O2238*weight4+P2238*weight5+Q2238*weight6</f>
        <v/>
      </c>
    </row>
    <row r="2239" spans="1:18">
      <c r="A2239">
        <f>RANK(R2239,R:R)</f>
        <v/>
      </c>
      <c r="B2239" t="s">
        <v>24650</v>
      </c>
      <c r="C2239">
        <f>VLOOKUP(B2239,'Input - companies list'!B:L,2,FALSE)</f>
        <v/>
      </c>
      <c r="D2239">
        <f>VLOOKUP(B2239,'Input - companies list'!B:L,11,FALSE)</f>
        <v/>
      </c>
      <c r="E2239">
        <f>VLOOKUP(B2239,'Input - companies list'!B:E,4,FALSE)</f>
        <v/>
      </c>
      <c r="F2239">
        <f>SUMIFS('Input - target event report'!H:H,'Input - target event report'!B:B,B2239,'Input - target event report'!D:D, "Private Investment")</f>
        <v/>
      </c>
      <c r="G2239">
        <f>IF(I2239&lt;2, "N/A", (MAXIFS('Input - target event report'!E:E,'Input - target event report'!B:B,B:B,'Input - target event report'!D:D,"Private Investment")-MINIFS('Input - target event report'!E:E,'Input - target event report'!B:B,B:B,'Input - target event report'!D:D,"Private Investment"))/(I2239-1))</f>
        <v/>
      </c>
      <c r="H2239">
        <f>IF(MAXIFS('Input - target event report'!E:E,'Input - target event report'!B:B,B:B,'Input - target event report'!D:D,"Private Investment") = 0, "N/A", TODAY() - MAXIFS('Input - target event report'!E:E,'Input - target event report'!B:B,B:B,'Input - target event report'!D:D,"Private Investment"))</f>
        <v/>
      </c>
      <c r="I2239">
        <f>COUNTIFS('Input - target event report'!B:B,B2239,'Input - target event report'!D:D, "Private Investment")</f>
        <v/>
      </c>
      <c r="J2239">
        <f>INDEX('Input - companies list'!$1:$10000,MATCH(B2239,'Input - companies list'!B:B,0),MATCH("Flow",'Input - companies list'!$1:$1,0 ))</f>
        <v/>
      </c>
      <c r="K2239">
        <f>INDEX('Input - companies list'!$1:$10000,MATCH(B2239,'Input - companies list'!B:B,0),MATCH("Inter-Cluster Connectivity",'Input - companies list'!$1:$1,0 ))</f>
        <v/>
      </c>
      <c r="L2239">
        <f>IFERROR(PERCENTRANK(F:F,F2239),0)</f>
        <v/>
      </c>
      <c r="M2239">
        <f>IFERROR(1 - PERCENTRANK(G:G,G2239),0)</f>
        <v/>
      </c>
      <c r="N2239">
        <f>IFERROR(1 - PERCENTRANK(H:H,H2239),0)</f>
        <v/>
      </c>
      <c r="O2239">
        <f>IFERROR(PERCENTRANK(I:I,I2239),0)</f>
        <v/>
      </c>
      <c r="P2239">
        <f>IFERROR(1 - PERCENTRANK(J:J,J2239),0)</f>
        <v/>
      </c>
      <c r="Q2239">
        <f>IFERROR(PERCENTRANK(K:K,K2239),0)</f>
        <v/>
      </c>
      <c r="R2239">
        <f>L2239*weight1+M2239*weight2+N2239*weight3+O2239*weight4+P2239*weight5+Q2239*weight6</f>
        <v/>
      </c>
    </row>
    <row r="2240" spans="1:18">
      <c r="A2240">
        <f>RANK(R2240,R:R)</f>
        <v/>
      </c>
      <c r="B2240" t="s">
        <v>24661</v>
      </c>
      <c r="C2240">
        <f>VLOOKUP(B2240,'Input - companies list'!B:L,2,FALSE)</f>
        <v/>
      </c>
      <c r="D2240">
        <f>VLOOKUP(B2240,'Input - companies list'!B:L,11,FALSE)</f>
        <v/>
      </c>
      <c r="E2240">
        <f>VLOOKUP(B2240,'Input - companies list'!B:E,4,FALSE)</f>
        <v/>
      </c>
      <c r="F2240">
        <f>SUMIFS('Input - target event report'!H:H,'Input - target event report'!B:B,B2240,'Input - target event report'!D:D, "Private Investment")</f>
        <v/>
      </c>
      <c r="G2240">
        <f>IF(I2240&lt;2, "N/A", (MAXIFS('Input - target event report'!E:E,'Input - target event report'!B:B,B:B,'Input - target event report'!D:D,"Private Investment")-MINIFS('Input - target event report'!E:E,'Input - target event report'!B:B,B:B,'Input - target event report'!D:D,"Private Investment"))/(I2240-1))</f>
        <v/>
      </c>
      <c r="H2240">
        <f>IF(MAXIFS('Input - target event report'!E:E,'Input - target event report'!B:B,B:B,'Input - target event report'!D:D,"Private Investment") = 0, "N/A", TODAY() - MAXIFS('Input - target event report'!E:E,'Input - target event report'!B:B,B:B,'Input - target event report'!D:D,"Private Investment"))</f>
        <v/>
      </c>
      <c r="I2240">
        <f>COUNTIFS('Input - target event report'!B:B,B2240,'Input - target event report'!D:D, "Private Investment")</f>
        <v/>
      </c>
      <c r="J2240">
        <f>INDEX('Input - companies list'!$1:$10000,MATCH(B2240,'Input - companies list'!B:B,0),MATCH("Flow",'Input - companies list'!$1:$1,0 ))</f>
        <v/>
      </c>
      <c r="K2240">
        <f>INDEX('Input - companies list'!$1:$10000,MATCH(B2240,'Input - companies list'!B:B,0),MATCH("Inter-Cluster Connectivity",'Input - companies list'!$1:$1,0 ))</f>
        <v/>
      </c>
      <c r="L2240">
        <f>IFERROR(PERCENTRANK(F:F,F2240),0)</f>
        <v/>
      </c>
      <c r="M2240">
        <f>IFERROR(1 - PERCENTRANK(G:G,G2240),0)</f>
        <v/>
      </c>
      <c r="N2240">
        <f>IFERROR(1 - PERCENTRANK(H:H,H2240),0)</f>
        <v/>
      </c>
      <c r="O2240">
        <f>IFERROR(PERCENTRANK(I:I,I2240),0)</f>
        <v/>
      </c>
      <c r="P2240">
        <f>IFERROR(1 - PERCENTRANK(J:J,J2240),0)</f>
        <v/>
      </c>
      <c r="Q2240">
        <f>IFERROR(PERCENTRANK(K:K,K2240),0)</f>
        <v/>
      </c>
      <c r="R2240">
        <f>L2240*weight1+M2240*weight2+N2240*weight3+O2240*weight4+P2240*weight5+Q2240*weight6</f>
        <v/>
      </c>
    </row>
    <row r="2241" spans="1:18">
      <c r="A2241">
        <f>RANK(R2241,R:R)</f>
        <v/>
      </c>
      <c r="B2241" t="s">
        <v>24669</v>
      </c>
      <c r="C2241">
        <f>VLOOKUP(B2241,'Input - companies list'!B:L,2,FALSE)</f>
        <v/>
      </c>
      <c r="D2241">
        <f>VLOOKUP(B2241,'Input - companies list'!B:L,11,FALSE)</f>
        <v/>
      </c>
      <c r="E2241">
        <f>VLOOKUP(B2241,'Input - companies list'!B:E,4,FALSE)</f>
        <v/>
      </c>
      <c r="F2241">
        <f>SUMIFS('Input - target event report'!H:H,'Input - target event report'!B:B,B2241,'Input - target event report'!D:D, "Private Investment")</f>
        <v/>
      </c>
      <c r="G2241">
        <f>IF(I2241&lt;2, "N/A", (MAXIFS('Input - target event report'!E:E,'Input - target event report'!B:B,B:B,'Input - target event report'!D:D,"Private Investment")-MINIFS('Input - target event report'!E:E,'Input - target event report'!B:B,B:B,'Input - target event report'!D:D,"Private Investment"))/(I2241-1))</f>
        <v/>
      </c>
      <c r="H2241">
        <f>IF(MAXIFS('Input - target event report'!E:E,'Input - target event report'!B:B,B:B,'Input - target event report'!D:D,"Private Investment") = 0, "N/A", TODAY() - MAXIFS('Input - target event report'!E:E,'Input - target event report'!B:B,B:B,'Input - target event report'!D:D,"Private Investment"))</f>
        <v/>
      </c>
      <c r="I2241">
        <f>COUNTIFS('Input - target event report'!B:B,B2241,'Input - target event report'!D:D, "Private Investment")</f>
        <v/>
      </c>
      <c r="J2241">
        <f>INDEX('Input - companies list'!$1:$10000,MATCH(B2241,'Input - companies list'!B:B,0),MATCH("Flow",'Input - companies list'!$1:$1,0 ))</f>
        <v/>
      </c>
      <c r="K2241">
        <f>INDEX('Input - companies list'!$1:$10000,MATCH(B2241,'Input - companies list'!B:B,0),MATCH("Inter-Cluster Connectivity",'Input - companies list'!$1:$1,0 ))</f>
        <v/>
      </c>
      <c r="L2241">
        <f>IFERROR(PERCENTRANK(F:F,F2241),0)</f>
        <v/>
      </c>
      <c r="M2241">
        <f>IFERROR(1 - PERCENTRANK(G:G,G2241),0)</f>
        <v/>
      </c>
      <c r="N2241">
        <f>IFERROR(1 - PERCENTRANK(H:H,H2241),0)</f>
        <v/>
      </c>
      <c r="O2241">
        <f>IFERROR(PERCENTRANK(I:I,I2241),0)</f>
        <v/>
      </c>
      <c r="P2241">
        <f>IFERROR(1 - PERCENTRANK(J:J,J2241),0)</f>
        <v/>
      </c>
      <c r="Q2241">
        <f>IFERROR(PERCENTRANK(K:K,K2241),0)</f>
        <v/>
      </c>
      <c r="R2241">
        <f>L2241*weight1+M2241*weight2+N2241*weight3+O2241*weight4+P2241*weight5+Q2241*weight6</f>
        <v/>
      </c>
    </row>
    <row r="2242" spans="1:18">
      <c r="A2242">
        <f>RANK(R2242,R:R)</f>
        <v/>
      </c>
      <c r="B2242" t="s">
        <v>24680</v>
      </c>
      <c r="C2242">
        <f>VLOOKUP(B2242,'Input - companies list'!B:L,2,FALSE)</f>
        <v/>
      </c>
      <c r="D2242">
        <f>VLOOKUP(B2242,'Input - companies list'!B:L,11,FALSE)</f>
        <v/>
      </c>
      <c r="E2242">
        <f>VLOOKUP(B2242,'Input - companies list'!B:E,4,FALSE)</f>
        <v/>
      </c>
      <c r="F2242">
        <f>SUMIFS('Input - target event report'!H:H,'Input - target event report'!B:B,B2242,'Input - target event report'!D:D, "Private Investment")</f>
        <v/>
      </c>
      <c r="G2242">
        <f>IF(I2242&lt;2, "N/A", (MAXIFS('Input - target event report'!E:E,'Input - target event report'!B:B,B:B,'Input - target event report'!D:D,"Private Investment")-MINIFS('Input - target event report'!E:E,'Input - target event report'!B:B,B:B,'Input - target event report'!D:D,"Private Investment"))/(I2242-1))</f>
        <v/>
      </c>
      <c r="H2242">
        <f>IF(MAXIFS('Input - target event report'!E:E,'Input - target event report'!B:B,B:B,'Input - target event report'!D:D,"Private Investment") = 0, "N/A", TODAY() - MAXIFS('Input - target event report'!E:E,'Input - target event report'!B:B,B:B,'Input - target event report'!D:D,"Private Investment"))</f>
        <v/>
      </c>
      <c r="I2242">
        <f>COUNTIFS('Input - target event report'!B:B,B2242,'Input - target event report'!D:D, "Private Investment")</f>
        <v/>
      </c>
      <c r="J2242">
        <f>INDEX('Input - companies list'!$1:$10000,MATCH(B2242,'Input - companies list'!B:B,0),MATCH("Flow",'Input - companies list'!$1:$1,0 ))</f>
        <v/>
      </c>
      <c r="K2242">
        <f>INDEX('Input - companies list'!$1:$10000,MATCH(B2242,'Input - companies list'!B:B,0),MATCH("Inter-Cluster Connectivity",'Input - companies list'!$1:$1,0 ))</f>
        <v/>
      </c>
      <c r="L2242">
        <f>IFERROR(PERCENTRANK(F:F,F2242),0)</f>
        <v/>
      </c>
      <c r="M2242">
        <f>IFERROR(1 - PERCENTRANK(G:G,G2242),0)</f>
        <v/>
      </c>
      <c r="N2242">
        <f>IFERROR(1 - PERCENTRANK(H:H,H2242),0)</f>
        <v/>
      </c>
      <c r="O2242">
        <f>IFERROR(PERCENTRANK(I:I,I2242),0)</f>
        <v/>
      </c>
      <c r="P2242">
        <f>IFERROR(1 - PERCENTRANK(J:J,J2242),0)</f>
        <v/>
      </c>
      <c r="Q2242">
        <f>IFERROR(PERCENTRANK(K:K,K2242),0)</f>
        <v/>
      </c>
      <c r="R2242">
        <f>L2242*weight1+M2242*weight2+N2242*weight3+O2242*weight4+P2242*weight5+Q2242*weight6</f>
        <v/>
      </c>
    </row>
    <row r="2243" spans="1:18">
      <c r="A2243">
        <f>RANK(R2243,R:R)</f>
        <v/>
      </c>
      <c r="B2243" t="s">
        <v>24688</v>
      </c>
      <c r="C2243">
        <f>VLOOKUP(B2243,'Input - companies list'!B:L,2,FALSE)</f>
        <v/>
      </c>
      <c r="D2243">
        <f>VLOOKUP(B2243,'Input - companies list'!B:L,11,FALSE)</f>
        <v/>
      </c>
      <c r="E2243">
        <f>VLOOKUP(B2243,'Input - companies list'!B:E,4,FALSE)</f>
        <v/>
      </c>
      <c r="F2243">
        <f>SUMIFS('Input - target event report'!H:H,'Input - target event report'!B:B,B2243,'Input - target event report'!D:D, "Private Investment")</f>
        <v/>
      </c>
      <c r="G2243">
        <f>IF(I2243&lt;2, "N/A", (MAXIFS('Input - target event report'!E:E,'Input - target event report'!B:B,B:B,'Input - target event report'!D:D,"Private Investment")-MINIFS('Input - target event report'!E:E,'Input - target event report'!B:B,B:B,'Input - target event report'!D:D,"Private Investment"))/(I2243-1))</f>
        <v/>
      </c>
      <c r="H2243">
        <f>IF(MAXIFS('Input - target event report'!E:E,'Input - target event report'!B:B,B:B,'Input - target event report'!D:D,"Private Investment") = 0, "N/A", TODAY() - MAXIFS('Input - target event report'!E:E,'Input - target event report'!B:B,B:B,'Input - target event report'!D:D,"Private Investment"))</f>
        <v/>
      </c>
      <c r="I2243">
        <f>COUNTIFS('Input - target event report'!B:B,B2243,'Input - target event report'!D:D, "Private Investment")</f>
        <v/>
      </c>
      <c r="J2243">
        <f>INDEX('Input - companies list'!$1:$10000,MATCH(B2243,'Input - companies list'!B:B,0),MATCH("Flow",'Input - companies list'!$1:$1,0 ))</f>
        <v/>
      </c>
      <c r="K2243">
        <f>INDEX('Input - companies list'!$1:$10000,MATCH(B2243,'Input - companies list'!B:B,0),MATCH("Inter-Cluster Connectivity",'Input - companies list'!$1:$1,0 ))</f>
        <v/>
      </c>
      <c r="L2243">
        <f>IFERROR(PERCENTRANK(F:F,F2243),0)</f>
        <v/>
      </c>
      <c r="M2243">
        <f>IFERROR(1 - PERCENTRANK(G:G,G2243),0)</f>
        <v/>
      </c>
      <c r="N2243">
        <f>IFERROR(1 - PERCENTRANK(H:H,H2243),0)</f>
        <v/>
      </c>
      <c r="O2243">
        <f>IFERROR(PERCENTRANK(I:I,I2243),0)</f>
        <v/>
      </c>
      <c r="P2243">
        <f>IFERROR(1 - PERCENTRANK(J:J,J2243),0)</f>
        <v/>
      </c>
      <c r="Q2243">
        <f>IFERROR(PERCENTRANK(K:K,K2243),0)</f>
        <v/>
      </c>
      <c r="R2243">
        <f>L2243*weight1+M2243*weight2+N2243*weight3+O2243*weight4+P2243*weight5+Q2243*weight6</f>
        <v/>
      </c>
    </row>
    <row r="2244" spans="1:18">
      <c r="A2244">
        <f>RANK(R2244,R:R)</f>
        <v/>
      </c>
      <c r="B2244" t="s">
        <v>24699</v>
      </c>
      <c r="C2244">
        <f>VLOOKUP(B2244,'Input - companies list'!B:L,2,FALSE)</f>
        <v/>
      </c>
      <c r="D2244">
        <f>VLOOKUP(B2244,'Input - companies list'!B:L,11,FALSE)</f>
        <v/>
      </c>
      <c r="E2244">
        <f>VLOOKUP(B2244,'Input - companies list'!B:E,4,FALSE)</f>
        <v/>
      </c>
      <c r="F2244">
        <f>SUMIFS('Input - target event report'!H:H,'Input - target event report'!B:B,B2244,'Input - target event report'!D:D, "Private Investment")</f>
        <v/>
      </c>
      <c r="G2244">
        <f>IF(I2244&lt;2, "N/A", (MAXIFS('Input - target event report'!E:E,'Input - target event report'!B:B,B:B,'Input - target event report'!D:D,"Private Investment")-MINIFS('Input - target event report'!E:E,'Input - target event report'!B:B,B:B,'Input - target event report'!D:D,"Private Investment"))/(I2244-1))</f>
        <v/>
      </c>
      <c r="H2244">
        <f>IF(MAXIFS('Input - target event report'!E:E,'Input - target event report'!B:B,B:B,'Input - target event report'!D:D,"Private Investment") = 0, "N/A", TODAY() - MAXIFS('Input - target event report'!E:E,'Input - target event report'!B:B,B:B,'Input - target event report'!D:D,"Private Investment"))</f>
        <v/>
      </c>
      <c r="I2244">
        <f>COUNTIFS('Input - target event report'!B:B,B2244,'Input - target event report'!D:D, "Private Investment")</f>
        <v/>
      </c>
      <c r="J2244">
        <f>INDEX('Input - companies list'!$1:$10000,MATCH(B2244,'Input - companies list'!B:B,0),MATCH("Flow",'Input - companies list'!$1:$1,0 ))</f>
        <v/>
      </c>
      <c r="K2244">
        <f>INDEX('Input - companies list'!$1:$10000,MATCH(B2244,'Input - companies list'!B:B,0),MATCH("Inter-Cluster Connectivity",'Input - companies list'!$1:$1,0 ))</f>
        <v/>
      </c>
      <c r="L2244">
        <f>IFERROR(PERCENTRANK(F:F,F2244),0)</f>
        <v/>
      </c>
      <c r="M2244">
        <f>IFERROR(1 - PERCENTRANK(G:G,G2244),0)</f>
        <v/>
      </c>
      <c r="N2244">
        <f>IFERROR(1 - PERCENTRANK(H:H,H2244),0)</f>
        <v/>
      </c>
      <c r="O2244">
        <f>IFERROR(PERCENTRANK(I:I,I2244),0)</f>
        <v/>
      </c>
      <c r="P2244">
        <f>IFERROR(1 - PERCENTRANK(J:J,J2244),0)</f>
        <v/>
      </c>
      <c r="Q2244">
        <f>IFERROR(PERCENTRANK(K:K,K2244),0)</f>
        <v/>
      </c>
      <c r="R2244">
        <f>L2244*weight1+M2244*weight2+N2244*weight3+O2244*weight4+P2244*weight5+Q2244*weight6</f>
        <v/>
      </c>
    </row>
    <row r="2245" spans="1:18">
      <c r="A2245">
        <f>RANK(R2245,R:R)</f>
        <v/>
      </c>
      <c r="B2245" t="s">
        <v>24703</v>
      </c>
      <c r="C2245">
        <f>VLOOKUP(B2245,'Input - companies list'!B:L,2,FALSE)</f>
        <v/>
      </c>
      <c r="D2245">
        <f>VLOOKUP(B2245,'Input - companies list'!B:L,11,FALSE)</f>
        <v/>
      </c>
      <c r="E2245">
        <f>VLOOKUP(B2245,'Input - companies list'!B:E,4,FALSE)</f>
        <v/>
      </c>
      <c r="F2245">
        <f>SUMIFS('Input - target event report'!H:H,'Input - target event report'!B:B,B2245,'Input - target event report'!D:D, "Private Investment")</f>
        <v/>
      </c>
      <c r="G2245">
        <f>IF(I2245&lt;2, "N/A", (MAXIFS('Input - target event report'!E:E,'Input - target event report'!B:B,B:B,'Input - target event report'!D:D,"Private Investment")-MINIFS('Input - target event report'!E:E,'Input - target event report'!B:B,B:B,'Input - target event report'!D:D,"Private Investment"))/(I2245-1))</f>
        <v/>
      </c>
      <c r="H2245">
        <f>IF(MAXIFS('Input - target event report'!E:E,'Input - target event report'!B:B,B:B,'Input - target event report'!D:D,"Private Investment") = 0, "N/A", TODAY() - MAXIFS('Input - target event report'!E:E,'Input - target event report'!B:B,B:B,'Input - target event report'!D:D,"Private Investment"))</f>
        <v/>
      </c>
      <c r="I2245">
        <f>COUNTIFS('Input - target event report'!B:B,B2245,'Input - target event report'!D:D, "Private Investment")</f>
        <v/>
      </c>
      <c r="J2245">
        <f>INDEX('Input - companies list'!$1:$10000,MATCH(B2245,'Input - companies list'!B:B,0),MATCH("Flow",'Input - companies list'!$1:$1,0 ))</f>
        <v/>
      </c>
      <c r="K2245">
        <f>INDEX('Input - companies list'!$1:$10000,MATCH(B2245,'Input - companies list'!B:B,0),MATCH("Inter-Cluster Connectivity",'Input - companies list'!$1:$1,0 ))</f>
        <v/>
      </c>
      <c r="L2245">
        <f>IFERROR(PERCENTRANK(F:F,F2245),0)</f>
        <v/>
      </c>
      <c r="M2245">
        <f>IFERROR(1 - PERCENTRANK(G:G,G2245),0)</f>
        <v/>
      </c>
      <c r="N2245">
        <f>IFERROR(1 - PERCENTRANK(H:H,H2245),0)</f>
        <v/>
      </c>
      <c r="O2245">
        <f>IFERROR(PERCENTRANK(I:I,I2245),0)</f>
        <v/>
      </c>
      <c r="P2245">
        <f>IFERROR(1 - PERCENTRANK(J:J,J2245),0)</f>
        <v/>
      </c>
      <c r="Q2245">
        <f>IFERROR(PERCENTRANK(K:K,K2245),0)</f>
        <v/>
      </c>
      <c r="R2245">
        <f>L2245*weight1+M2245*weight2+N2245*weight3+O2245*weight4+P2245*weight5+Q2245*weight6</f>
        <v/>
      </c>
    </row>
    <row r="2246" spans="1:18">
      <c r="A2246">
        <f>RANK(R2246,R:R)</f>
        <v/>
      </c>
      <c r="B2246" t="s">
        <v>24708</v>
      </c>
      <c r="C2246">
        <f>VLOOKUP(B2246,'Input - companies list'!B:L,2,FALSE)</f>
        <v/>
      </c>
      <c r="D2246">
        <f>VLOOKUP(B2246,'Input - companies list'!B:L,11,FALSE)</f>
        <v/>
      </c>
      <c r="E2246">
        <f>VLOOKUP(B2246,'Input - companies list'!B:E,4,FALSE)</f>
        <v/>
      </c>
      <c r="F2246">
        <f>SUMIFS('Input - target event report'!H:H,'Input - target event report'!B:B,B2246,'Input - target event report'!D:D, "Private Investment")</f>
        <v/>
      </c>
      <c r="G2246">
        <f>IF(I2246&lt;2, "N/A", (MAXIFS('Input - target event report'!E:E,'Input - target event report'!B:B,B:B,'Input - target event report'!D:D,"Private Investment")-MINIFS('Input - target event report'!E:E,'Input - target event report'!B:B,B:B,'Input - target event report'!D:D,"Private Investment"))/(I2246-1))</f>
        <v/>
      </c>
      <c r="H2246">
        <f>IF(MAXIFS('Input - target event report'!E:E,'Input - target event report'!B:B,B:B,'Input - target event report'!D:D,"Private Investment") = 0, "N/A", TODAY() - MAXIFS('Input - target event report'!E:E,'Input - target event report'!B:B,B:B,'Input - target event report'!D:D,"Private Investment"))</f>
        <v/>
      </c>
      <c r="I2246">
        <f>COUNTIFS('Input - target event report'!B:B,B2246,'Input - target event report'!D:D, "Private Investment")</f>
        <v/>
      </c>
      <c r="J2246">
        <f>INDEX('Input - companies list'!$1:$10000,MATCH(B2246,'Input - companies list'!B:B,0),MATCH("Flow",'Input - companies list'!$1:$1,0 ))</f>
        <v/>
      </c>
      <c r="K2246">
        <f>INDEX('Input - companies list'!$1:$10000,MATCH(B2246,'Input - companies list'!B:B,0),MATCH("Inter-Cluster Connectivity",'Input - companies list'!$1:$1,0 ))</f>
        <v/>
      </c>
      <c r="L2246">
        <f>IFERROR(PERCENTRANK(F:F,F2246),0)</f>
        <v/>
      </c>
      <c r="M2246">
        <f>IFERROR(1 - PERCENTRANK(G:G,G2246),0)</f>
        <v/>
      </c>
      <c r="N2246">
        <f>IFERROR(1 - PERCENTRANK(H:H,H2246),0)</f>
        <v/>
      </c>
      <c r="O2246">
        <f>IFERROR(PERCENTRANK(I:I,I2246),0)</f>
        <v/>
      </c>
      <c r="P2246">
        <f>IFERROR(1 - PERCENTRANK(J:J,J2246),0)</f>
        <v/>
      </c>
      <c r="Q2246">
        <f>IFERROR(PERCENTRANK(K:K,K2246),0)</f>
        <v/>
      </c>
      <c r="R2246">
        <f>L2246*weight1+M2246*weight2+N2246*weight3+O2246*weight4+P2246*weight5+Q2246*weight6</f>
        <v/>
      </c>
    </row>
    <row r="2247" spans="1:18">
      <c r="A2247">
        <f>RANK(R2247,R:R)</f>
        <v/>
      </c>
      <c r="B2247" t="s">
        <v>24718</v>
      </c>
      <c r="C2247">
        <f>VLOOKUP(B2247,'Input - companies list'!B:L,2,FALSE)</f>
        <v/>
      </c>
      <c r="D2247">
        <f>VLOOKUP(B2247,'Input - companies list'!B:L,11,FALSE)</f>
        <v/>
      </c>
      <c r="E2247">
        <f>VLOOKUP(B2247,'Input - companies list'!B:E,4,FALSE)</f>
        <v/>
      </c>
      <c r="F2247">
        <f>SUMIFS('Input - target event report'!H:H,'Input - target event report'!B:B,B2247,'Input - target event report'!D:D, "Private Investment")</f>
        <v/>
      </c>
      <c r="G2247">
        <f>IF(I2247&lt;2, "N/A", (MAXIFS('Input - target event report'!E:E,'Input - target event report'!B:B,B:B,'Input - target event report'!D:D,"Private Investment")-MINIFS('Input - target event report'!E:E,'Input - target event report'!B:B,B:B,'Input - target event report'!D:D,"Private Investment"))/(I2247-1))</f>
        <v/>
      </c>
      <c r="H2247">
        <f>IF(MAXIFS('Input - target event report'!E:E,'Input - target event report'!B:B,B:B,'Input - target event report'!D:D,"Private Investment") = 0, "N/A", TODAY() - MAXIFS('Input - target event report'!E:E,'Input - target event report'!B:B,B:B,'Input - target event report'!D:D,"Private Investment"))</f>
        <v/>
      </c>
      <c r="I2247">
        <f>COUNTIFS('Input - target event report'!B:B,B2247,'Input - target event report'!D:D, "Private Investment")</f>
        <v/>
      </c>
      <c r="J2247">
        <f>INDEX('Input - companies list'!$1:$10000,MATCH(B2247,'Input - companies list'!B:B,0),MATCH("Flow",'Input - companies list'!$1:$1,0 ))</f>
        <v/>
      </c>
      <c r="K2247">
        <f>INDEX('Input - companies list'!$1:$10000,MATCH(B2247,'Input - companies list'!B:B,0),MATCH("Inter-Cluster Connectivity",'Input - companies list'!$1:$1,0 ))</f>
        <v/>
      </c>
      <c r="L2247">
        <f>IFERROR(PERCENTRANK(F:F,F2247),0)</f>
        <v/>
      </c>
      <c r="M2247">
        <f>IFERROR(1 - PERCENTRANK(G:G,G2247),0)</f>
        <v/>
      </c>
      <c r="N2247">
        <f>IFERROR(1 - PERCENTRANK(H:H,H2247),0)</f>
        <v/>
      </c>
      <c r="O2247">
        <f>IFERROR(PERCENTRANK(I:I,I2247),0)</f>
        <v/>
      </c>
      <c r="P2247">
        <f>IFERROR(1 - PERCENTRANK(J:J,J2247),0)</f>
        <v/>
      </c>
      <c r="Q2247">
        <f>IFERROR(PERCENTRANK(K:K,K2247),0)</f>
        <v/>
      </c>
      <c r="R2247">
        <f>L2247*weight1+M2247*weight2+N2247*weight3+O2247*weight4+P2247*weight5+Q2247*weight6</f>
        <v/>
      </c>
    </row>
    <row r="2248" spans="1:18">
      <c r="A2248">
        <f>RANK(R2248,R:R)</f>
        <v/>
      </c>
      <c r="B2248" t="s">
        <v>24729</v>
      </c>
      <c r="C2248">
        <f>VLOOKUP(B2248,'Input - companies list'!B:L,2,FALSE)</f>
        <v/>
      </c>
      <c r="D2248">
        <f>VLOOKUP(B2248,'Input - companies list'!B:L,11,FALSE)</f>
        <v/>
      </c>
      <c r="E2248">
        <f>VLOOKUP(B2248,'Input - companies list'!B:E,4,FALSE)</f>
        <v/>
      </c>
      <c r="F2248">
        <f>SUMIFS('Input - target event report'!H:H,'Input - target event report'!B:B,B2248,'Input - target event report'!D:D, "Private Investment")</f>
        <v/>
      </c>
      <c r="G2248">
        <f>IF(I2248&lt;2, "N/A", (MAXIFS('Input - target event report'!E:E,'Input - target event report'!B:B,B:B,'Input - target event report'!D:D,"Private Investment")-MINIFS('Input - target event report'!E:E,'Input - target event report'!B:B,B:B,'Input - target event report'!D:D,"Private Investment"))/(I2248-1))</f>
        <v/>
      </c>
      <c r="H2248">
        <f>IF(MAXIFS('Input - target event report'!E:E,'Input - target event report'!B:B,B:B,'Input - target event report'!D:D,"Private Investment") = 0, "N/A", TODAY() - MAXIFS('Input - target event report'!E:E,'Input - target event report'!B:B,B:B,'Input - target event report'!D:D,"Private Investment"))</f>
        <v/>
      </c>
      <c r="I2248">
        <f>COUNTIFS('Input - target event report'!B:B,B2248,'Input - target event report'!D:D, "Private Investment")</f>
        <v/>
      </c>
      <c r="J2248">
        <f>INDEX('Input - companies list'!$1:$10000,MATCH(B2248,'Input - companies list'!B:B,0),MATCH("Flow",'Input - companies list'!$1:$1,0 ))</f>
        <v/>
      </c>
      <c r="K2248">
        <f>INDEX('Input - companies list'!$1:$10000,MATCH(B2248,'Input - companies list'!B:B,0),MATCH("Inter-Cluster Connectivity",'Input - companies list'!$1:$1,0 ))</f>
        <v/>
      </c>
      <c r="L2248">
        <f>IFERROR(PERCENTRANK(F:F,F2248),0)</f>
        <v/>
      </c>
      <c r="M2248">
        <f>IFERROR(1 - PERCENTRANK(G:G,G2248),0)</f>
        <v/>
      </c>
      <c r="N2248">
        <f>IFERROR(1 - PERCENTRANK(H:H,H2248),0)</f>
        <v/>
      </c>
      <c r="O2248">
        <f>IFERROR(PERCENTRANK(I:I,I2248),0)</f>
        <v/>
      </c>
      <c r="P2248">
        <f>IFERROR(1 - PERCENTRANK(J:J,J2248),0)</f>
        <v/>
      </c>
      <c r="Q2248">
        <f>IFERROR(PERCENTRANK(K:K,K2248),0)</f>
        <v/>
      </c>
      <c r="R2248">
        <f>L2248*weight1+M2248*weight2+N2248*weight3+O2248*weight4+P2248*weight5+Q2248*weight6</f>
        <v/>
      </c>
    </row>
    <row r="2249" spans="1:18">
      <c r="A2249">
        <f>RANK(R2249,R:R)</f>
        <v/>
      </c>
      <c r="B2249" t="s">
        <v>24738</v>
      </c>
      <c r="C2249">
        <f>VLOOKUP(B2249,'Input - companies list'!B:L,2,FALSE)</f>
        <v/>
      </c>
      <c r="D2249">
        <f>VLOOKUP(B2249,'Input - companies list'!B:L,11,FALSE)</f>
        <v/>
      </c>
      <c r="E2249">
        <f>VLOOKUP(B2249,'Input - companies list'!B:E,4,FALSE)</f>
        <v/>
      </c>
      <c r="F2249">
        <f>SUMIFS('Input - target event report'!H:H,'Input - target event report'!B:B,B2249,'Input - target event report'!D:D, "Private Investment")</f>
        <v/>
      </c>
      <c r="G2249">
        <f>IF(I2249&lt;2, "N/A", (MAXIFS('Input - target event report'!E:E,'Input - target event report'!B:B,B:B,'Input - target event report'!D:D,"Private Investment")-MINIFS('Input - target event report'!E:E,'Input - target event report'!B:B,B:B,'Input - target event report'!D:D,"Private Investment"))/(I2249-1))</f>
        <v/>
      </c>
      <c r="H2249">
        <f>IF(MAXIFS('Input - target event report'!E:E,'Input - target event report'!B:B,B:B,'Input - target event report'!D:D,"Private Investment") = 0, "N/A", TODAY() - MAXIFS('Input - target event report'!E:E,'Input - target event report'!B:B,B:B,'Input - target event report'!D:D,"Private Investment"))</f>
        <v/>
      </c>
      <c r="I2249">
        <f>COUNTIFS('Input - target event report'!B:B,B2249,'Input - target event report'!D:D, "Private Investment")</f>
        <v/>
      </c>
      <c r="J2249">
        <f>INDEX('Input - companies list'!$1:$10000,MATCH(B2249,'Input - companies list'!B:B,0),MATCH("Flow",'Input - companies list'!$1:$1,0 ))</f>
        <v/>
      </c>
      <c r="K2249">
        <f>INDEX('Input - companies list'!$1:$10000,MATCH(B2249,'Input - companies list'!B:B,0),MATCH("Inter-Cluster Connectivity",'Input - companies list'!$1:$1,0 ))</f>
        <v/>
      </c>
      <c r="L2249">
        <f>IFERROR(PERCENTRANK(F:F,F2249),0)</f>
        <v/>
      </c>
      <c r="M2249">
        <f>IFERROR(1 - PERCENTRANK(G:G,G2249),0)</f>
        <v/>
      </c>
      <c r="N2249">
        <f>IFERROR(1 - PERCENTRANK(H:H,H2249),0)</f>
        <v/>
      </c>
      <c r="O2249">
        <f>IFERROR(PERCENTRANK(I:I,I2249),0)</f>
        <v/>
      </c>
      <c r="P2249">
        <f>IFERROR(1 - PERCENTRANK(J:J,J2249),0)</f>
        <v/>
      </c>
      <c r="Q2249">
        <f>IFERROR(PERCENTRANK(K:K,K2249),0)</f>
        <v/>
      </c>
      <c r="R2249">
        <f>L2249*weight1+M2249*weight2+N2249*weight3+O2249*weight4+P2249*weight5+Q2249*weight6</f>
        <v/>
      </c>
    </row>
    <row r="2250" spans="1:18">
      <c r="A2250">
        <f>RANK(R2250,R:R)</f>
        <v/>
      </c>
      <c r="B2250" t="s">
        <v>24751</v>
      </c>
      <c r="C2250">
        <f>VLOOKUP(B2250,'Input - companies list'!B:L,2,FALSE)</f>
        <v/>
      </c>
      <c r="D2250">
        <f>VLOOKUP(B2250,'Input - companies list'!B:L,11,FALSE)</f>
        <v/>
      </c>
      <c r="E2250">
        <f>VLOOKUP(B2250,'Input - companies list'!B:E,4,FALSE)</f>
        <v/>
      </c>
      <c r="F2250">
        <f>SUMIFS('Input - target event report'!H:H,'Input - target event report'!B:B,B2250,'Input - target event report'!D:D, "Private Investment")</f>
        <v/>
      </c>
      <c r="G2250">
        <f>IF(I2250&lt;2, "N/A", (MAXIFS('Input - target event report'!E:E,'Input - target event report'!B:B,B:B,'Input - target event report'!D:D,"Private Investment")-MINIFS('Input - target event report'!E:E,'Input - target event report'!B:B,B:B,'Input - target event report'!D:D,"Private Investment"))/(I2250-1))</f>
        <v/>
      </c>
      <c r="H2250">
        <f>IF(MAXIFS('Input - target event report'!E:E,'Input - target event report'!B:B,B:B,'Input - target event report'!D:D,"Private Investment") = 0, "N/A", TODAY() - MAXIFS('Input - target event report'!E:E,'Input - target event report'!B:B,B:B,'Input - target event report'!D:D,"Private Investment"))</f>
        <v/>
      </c>
      <c r="I2250">
        <f>COUNTIFS('Input - target event report'!B:B,B2250,'Input - target event report'!D:D, "Private Investment")</f>
        <v/>
      </c>
      <c r="J2250">
        <f>INDEX('Input - companies list'!$1:$10000,MATCH(B2250,'Input - companies list'!B:B,0),MATCH("Flow",'Input - companies list'!$1:$1,0 ))</f>
        <v/>
      </c>
      <c r="K2250">
        <f>INDEX('Input - companies list'!$1:$10000,MATCH(B2250,'Input - companies list'!B:B,0),MATCH("Inter-Cluster Connectivity",'Input - companies list'!$1:$1,0 ))</f>
        <v/>
      </c>
      <c r="L2250">
        <f>IFERROR(PERCENTRANK(F:F,F2250),0)</f>
        <v/>
      </c>
      <c r="M2250">
        <f>IFERROR(1 - PERCENTRANK(G:G,G2250),0)</f>
        <v/>
      </c>
      <c r="N2250">
        <f>IFERROR(1 - PERCENTRANK(H:H,H2250),0)</f>
        <v/>
      </c>
      <c r="O2250">
        <f>IFERROR(PERCENTRANK(I:I,I2250),0)</f>
        <v/>
      </c>
      <c r="P2250">
        <f>IFERROR(1 - PERCENTRANK(J:J,J2250),0)</f>
        <v/>
      </c>
      <c r="Q2250">
        <f>IFERROR(PERCENTRANK(K:K,K2250),0)</f>
        <v/>
      </c>
      <c r="R2250">
        <f>L2250*weight1+M2250*weight2+N2250*weight3+O2250*weight4+P2250*weight5+Q2250*weight6</f>
        <v/>
      </c>
    </row>
    <row r="2251" spans="1:18">
      <c r="A2251">
        <f>RANK(R2251,R:R)</f>
        <v/>
      </c>
      <c r="B2251" t="s">
        <v>24763</v>
      </c>
      <c r="C2251">
        <f>VLOOKUP(B2251,'Input - companies list'!B:L,2,FALSE)</f>
        <v/>
      </c>
      <c r="D2251">
        <f>VLOOKUP(B2251,'Input - companies list'!B:L,11,FALSE)</f>
        <v/>
      </c>
      <c r="E2251">
        <f>VLOOKUP(B2251,'Input - companies list'!B:E,4,FALSE)</f>
        <v/>
      </c>
      <c r="F2251">
        <f>SUMIFS('Input - target event report'!H:H,'Input - target event report'!B:B,B2251,'Input - target event report'!D:D, "Private Investment")</f>
        <v/>
      </c>
      <c r="G2251">
        <f>IF(I2251&lt;2, "N/A", (MAXIFS('Input - target event report'!E:E,'Input - target event report'!B:B,B:B,'Input - target event report'!D:D,"Private Investment")-MINIFS('Input - target event report'!E:E,'Input - target event report'!B:B,B:B,'Input - target event report'!D:D,"Private Investment"))/(I2251-1))</f>
        <v/>
      </c>
      <c r="H2251">
        <f>IF(MAXIFS('Input - target event report'!E:E,'Input - target event report'!B:B,B:B,'Input - target event report'!D:D,"Private Investment") = 0, "N/A", TODAY() - MAXIFS('Input - target event report'!E:E,'Input - target event report'!B:B,B:B,'Input - target event report'!D:D,"Private Investment"))</f>
        <v/>
      </c>
      <c r="I2251">
        <f>COUNTIFS('Input - target event report'!B:B,B2251,'Input - target event report'!D:D, "Private Investment")</f>
        <v/>
      </c>
      <c r="J2251">
        <f>INDEX('Input - companies list'!$1:$10000,MATCH(B2251,'Input - companies list'!B:B,0),MATCH("Flow",'Input - companies list'!$1:$1,0 ))</f>
        <v/>
      </c>
      <c r="K2251">
        <f>INDEX('Input - companies list'!$1:$10000,MATCH(B2251,'Input - companies list'!B:B,0),MATCH("Inter-Cluster Connectivity",'Input - companies list'!$1:$1,0 ))</f>
        <v/>
      </c>
      <c r="L2251">
        <f>IFERROR(PERCENTRANK(F:F,F2251),0)</f>
        <v/>
      </c>
      <c r="M2251">
        <f>IFERROR(1 - PERCENTRANK(G:G,G2251),0)</f>
        <v/>
      </c>
      <c r="N2251">
        <f>IFERROR(1 - PERCENTRANK(H:H,H2251),0)</f>
        <v/>
      </c>
      <c r="O2251">
        <f>IFERROR(PERCENTRANK(I:I,I2251),0)</f>
        <v/>
      </c>
      <c r="P2251">
        <f>IFERROR(1 - PERCENTRANK(J:J,J2251),0)</f>
        <v/>
      </c>
      <c r="Q2251">
        <f>IFERROR(PERCENTRANK(K:K,K2251),0)</f>
        <v/>
      </c>
      <c r="R2251">
        <f>L2251*weight1+M2251*weight2+N2251*weight3+O2251*weight4+P2251*weight5+Q2251*weight6</f>
        <v/>
      </c>
    </row>
    <row r="2252" spans="1:18">
      <c r="A2252">
        <f>RANK(R2252,R:R)</f>
        <v/>
      </c>
      <c r="B2252" t="s">
        <v>24773</v>
      </c>
      <c r="C2252">
        <f>VLOOKUP(B2252,'Input - companies list'!B:L,2,FALSE)</f>
        <v/>
      </c>
      <c r="D2252">
        <f>VLOOKUP(B2252,'Input - companies list'!B:L,11,FALSE)</f>
        <v/>
      </c>
      <c r="E2252">
        <f>VLOOKUP(B2252,'Input - companies list'!B:E,4,FALSE)</f>
        <v/>
      </c>
      <c r="F2252">
        <f>SUMIFS('Input - target event report'!H:H,'Input - target event report'!B:B,B2252,'Input - target event report'!D:D, "Private Investment")</f>
        <v/>
      </c>
      <c r="G2252">
        <f>IF(I2252&lt;2, "N/A", (MAXIFS('Input - target event report'!E:E,'Input - target event report'!B:B,B:B,'Input - target event report'!D:D,"Private Investment")-MINIFS('Input - target event report'!E:E,'Input - target event report'!B:B,B:B,'Input - target event report'!D:D,"Private Investment"))/(I2252-1))</f>
        <v/>
      </c>
      <c r="H2252">
        <f>IF(MAXIFS('Input - target event report'!E:E,'Input - target event report'!B:B,B:B,'Input - target event report'!D:D,"Private Investment") = 0, "N/A", TODAY() - MAXIFS('Input - target event report'!E:E,'Input - target event report'!B:B,B:B,'Input - target event report'!D:D,"Private Investment"))</f>
        <v/>
      </c>
      <c r="I2252">
        <f>COUNTIFS('Input - target event report'!B:B,B2252,'Input - target event report'!D:D, "Private Investment")</f>
        <v/>
      </c>
      <c r="J2252">
        <f>INDEX('Input - companies list'!$1:$10000,MATCH(B2252,'Input - companies list'!B:B,0),MATCH("Flow",'Input - companies list'!$1:$1,0 ))</f>
        <v/>
      </c>
      <c r="K2252">
        <f>INDEX('Input - companies list'!$1:$10000,MATCH(B2252,'Input - companies list'!B:B,0),MATCH("Inter-Cluster Connectivity",'Input - companies list'!$1:$1,0 ))</f>
        <v/>
      </c>
      <c r="L2252">
        <f>IFERROR(PERCENTRANK(F:F,F2252),0)</f>
        <v/>
      </c>
      <c r="M2252">
        <f>IFERROR(1 - PERCENTRANK(G:G,G2252),0)</f>
        <v/>
      </c>
      <c r="N2252">
        <f>IFERROR(1 - PERCENTRANK(H:H,H2252),0)</f>
        <v/>
      </c>
      <c r="O2252">
        <f>IFERROR(PERCENTRANK(I:I,I2252),0)</f>
        <v/>
      </c>
      <c r="P2252">
        <f>IFERROR(1 - PERCENTRANK(J:J,J2252),0)</f>
        <v/>
      </c>
      <c r="Q2252">
        <f>IFERROR(PERCENTRANK(K:K,K2252),0)</f>
        <v/>
      </c>
      <c r="R2252">
        <f>L2252*weight1+M2252*weight2+N2252*weight3+O2252*weight4+P2252*weight5+Q2252*weight6</f>
        <v/>
      </c>
    </row>
    <row r="2253" spans="1:18">
      <c r="A2253">
        <f>RANK(R2253,R:R)</f>
        <v/>
      </c>
      <c r="B2253" t="s">
        <v>24784</v>
      </c>
      <c r="C2253">
        <f>VLOOKUP(B2253,'Input - companies list'!B:L,2,FALSE)</f>
        <v/>
      </c>
      <c r="D2253">
        <f>VLOOKUP(B2253,'Input - companies list'!B:L,11,FALSE)</f>
        <v/>
      </c>
      <c r="E2253">
        <f>VLOOKUP(B2253,'Input - companies list'!B:E,4,FALSE)</f>
        <v/>
      </c>
      <c r="F2253">
        <f>SUMIFS('Input - target event report'!H:H,'Input - target event report'!B:B,B2253,'Input - target event report'!D:D, "Private Investment")</f>
        <v/>
      </c>
      <c r="G2253">
        <f>IF(I2253&lt;2, "N/A", (MAXIFS('Input - target event report'!E:E,'Input - target event report'!B:B,B:B,'Input - target event report'!D:D,"Private Investment")-MINIFS('Input - target event report'!E:E,'Input - target event report'!B:B,B:B,'Input - target event report'!D:D,"Private Investment"))/(I2253-1))</f>
        <v/>
      </c>
      <c r="H2253">
        <f>IF(MAXIFS('Input - target event report'!E:E,'Input - target event report'!B:B,B:B,'Input - target event report'!D:D,"Private Investment") = 0, "N/A", TODAY() - MAXIFS('Input - target event report'!E:E,'Input - target event report'!B:B,B:B,'Input - target event report'!D:D,"Private Investment"))</f>
        <v/>
      </c>
      <c r="I2253">
        <f>COUNTIFS('Input - target event report'!B:B,B2253,'Input - target event report'!D:D, "Private Investment")</f>
        <v/>
      </c>
      <c r="J2253">
        <f>INDEX('Input - companies list'!$1:$10000,MATCH(B2253,'Input - companies list'!B:B,0),MATCH("Flow",'Input - companies list'!$1:$1,0 ))</f>
        <v/>
      </c>
      <c r="K2253">
        <f>INDEX('Input - companies list'!$1:$10000,MATCH(B2253,'Input - companies list'!B:B,0),MATCH("Inter-Cluster Connectivity",'Input - companies list'!$1:$1,0 ))</f>
        <v/>
      </c>
      <c r="L2253">
        <f>IFERROR(PERCENTRANK(F:F,F2253),0)</f>
        <v/>
      </c>
      <c r="M2253">
        <f>IFERROR(1 - PERCENTRANK(G:G,G2253),0)</f>
        <v/>
      </c>
      <c r="N2253">
        <f>IFERROR(1 - PERCENTRANK(H:H,H2253),0)</f>
        <v/>
      </c>
      <c r="O2253">
        <f>IFERROR(PERCENTRANK(I:I,I2253),0)</f>
        <v/>
      </c>
      <c r="P2253">
        <f>IFERROR(1 - PERCENTRANK(J:J,J2253),0)</f>
        <v/>
      </c>
      <c r="Q2253">
        <f>IFERROR(PERCENTRANK(K:K,K2253),0)</f>
        <v/>
      </c>
      <c r="R2253">
        <f>L2253*weight1+M2253*weight2+N2253*weight3+O2253*weight4+P2253*weight5+Q2253*weight6</f>
        <v/>
      </c>
    </row>
    <row r="2254" spans="1:18">
      <c r="A2254">
        <f>RANK(R2254,R:R)</f>
        <v/>
      </c>
      <c r="B2254" t="s">
        <v>24794</v>
      </c>
      <c r="C2254">
        <f>VLOOKUP(B2254,'Input - companies list'!B:L,2,FALSE)</f>
        <v/>
      </c>
      <c r="D2254">
        <f>VLOOKUP(B2254,'Input - companies list'!B:L,11,FALSE)</f>
        <v/>
      </c>
      <c r="E2254">
        <f>VLOOKUP(B2254,'Input - companies list'!B:E,4,FALSE)</f>
        <v/>
      </c>
      <c r="F2254">
        <f>SUMIFS('Input - target event report'!H:H,'Input - target event report'!B:B,B2254,'Input - target event report'!D:D, "Private Investment")</f>
        <v/>
      </c>
      <c r="G2254">
        <f>IF(I2254&lt;2, "N/A", (MAXIFS('Input - target event report'!E:E,'Input - target event report'!B:B,B:B,'Input - target event report'!D:D,"Private Investment")-MINIFS('Input - target event report'!E:E,'Input - target event report'!B:B,B:B,'Input - target event report'!D:D,"Private Investment"))/(I2254-1))</f>
        <v/>
      </c>
      <c r="H2254">
        <f>IF(MAXIFS('Input - target event report'!E:E,'Input - target event report'!B:B,B:B,'Input - target event report'!D:D,"Private Investment") = 0, "N/A", TODAY() - MAXIFS('Input - target event report'!E:E,'Input - target event report'!B:B,B:B,'Input - target event report'!D:D,"Private Investment"))</f>
        <v/>
      </c>
      <c r="I2254">
        <f>COUNTIFS('Input - target event report'!B:B,B2254,'Input - target event report'!D:D, "Private Investment")</f>
        <v/>
      </c>
      <c r="J2254">
        <f>INDEX('Input - companies list'!$1:$10000,MATCH(B2254,'Input - companies list'!B:B,0),MATCH("Flow",'Input - companies list'!$1:$1,0 ))</f>
        <v/>
      </c>
      <c r="K2254">
        <f>INDEX('Input - companies list'!$1:$10000,MATCH(B2254,'Input - companies list'!B:B,0),MATCH("Inter-Cluster Connectivity",'Input - companies list'!$1:$1,0 ))</f>
        <v/>
      </c>
      <c r="L2254">
        <f>IFERROR(PERCENTRANK(F:F,F2254),0)</f>
        <v/>
      </c>
      <c r="M2254">
        <f>IFERROR(1 - PERCENTRANK(G:G,G2254),0)</f>
        <v/>
      </c>
      <c r="N2254">
        <f>IFERROR(1 - PERCENTRANK(H:H,H2254),0)</f>
        <v/>
      </c>
      <c r="O2254">
        <f>IFERROR(PERCENTRANK(I:I,I2254),0)</f>
        <v/>
      </c>
      <c r="P2254">
        <f>IFERROR(1 - PERCENTRANK(J:J,J2254),0)</f>
        <v/>
      </c>
      <c r="Q2254">
        <f>IFERROR(PERCENTRANK(K:K,K2254),0)</f>
        <v/>
      </c>
      <c r="R2254">
        <f>L2254*weight1+M2254*weight2+N2254*weight3+O2254*weight4+P2254*weight5+Q2254*weight6</f>
        <v/>
      </c>
    </row>
    <row r="2255" spans="1:18">
      <c r="A2255">
        <f>RANK(R2255,R:R)</f>
        <v/>
      </c>
      <c r="B2255" t="s">
        <v>24805</v>
      </c>
      <c r="C2255">
        <f>VLOOKUP(B2255,'Input - companies list'!B:L,2,FALSE)</f>
        <v/>
      </c>
      <c r="D2255">
        <f>VLOOKUP(B2255,'Input - companies list'!B:L,11,FALSE)</f>
        <v/>
      </c>
      <c r="E2255">
        <f>VLOOKUP(B2255,'Input - companies list'!B:E,4,FALSE)</f>
        <v/>
      </c>
      <c r="F2255">
        <f>SUMIFS('Input - target event report'!H:H,'Input - target event report'!B:B,B2255,'Input - target event report'!D:D, "Private Investment")</f>
        <v/>
      </c>
      <c r="G2255">
        <f>IF(I2255&lt;2, "N/A", (MAXIFS('Input - target event report'!E:E,'Input - target event report'!B:B,B:B,'Input - target event report'!D:D,"Private Investment")-MINIFS('Input - target event report'!E:E,'Input - target event report'!B:B,B:B,'Input - target event report'!D:D,"Private Investment"))/(I2255-1))</f>
        <v/>
      </c>
      <c r="H2255">
        <f>IF(MAXIFS('Input - target event report'!E:E,'Input - target event report'!B:B,B:B,'Input - target event report'!D:D,"Private Investment") = 0, "N/A", TODAY() - MAXIFS('Input - target event report'!E:E,'Input - target event report'!B:B,B:B,'Input - target event report'!D:D,"Private Investment"))</f>
        <v/>
      </c>
      <c r="I2255">
        <f>COUNTIFS('Input - target event report'!B:B,B2255,'Input - target event report'!D:D, "Private Investment")</f>
        <v/>
      </c>
      <c r="J2255">
        <f>INDEX('Input - companies list'!$1:$10000,MATCH(B2255,'Input - companies list'!B:B,0),MATCH("Flow",'Input - companies list'!$1:$1,0 ))</f>
        <v/>
      </c>
      <c r="K2255">
        <f>INDEX('Input - companies list'!$1:$10000,MATCH(B2255,'Input - companies list'!B:B,0),MATCH("Inter-Cluster Connectivity",'Input - companies list'!$1:$1,0 ))</f>
        <v/>
      </c>
      <c r="L2255">
        <f>IFERROR(PERCENTRANK(F:F,F2255),0)</f>
        <v/>
      </c>
      <c r="M2255">
        <f>IFERROR(1 - PERCENTRANK(G:G,G2255),0)</f>
        <v/>
      </c>
      <c r="N2255">
        <f>IFERROR(1 - PERCENTRANK(H:H,H2255),0)</f>
        <v/>
      </c>
      <c r="O2255">
        <f>IFERROR(PERCENTRANK(I:I,I2255),0)</f>
        <v/>
      </c>
      <c r="P2255">
        <f>IFERROR(1 - PERCENTRANK(J:J,J2255),0)</f>
        <v/>
      </c>
      <c r="Q2255">
        <f>IFERROR(PERCENTRANK(K:K,K2255),0)</f>
        <v/>
      </c>
      <c r="R2255">
        <f>L2255*weight1+M2255*weight2+N2255*weight3+O2255*weight4+P2255*weight5+Q2255*weight6</f>
        <v/>
      </c>
    </row>
    <row r="2256" spans="1:18">
      <c r="A2256">
        <f>RANK(R2256,R:R)</f>
        <v/>
      </c>
      <c r="B2256" t="s">
        <v>24812</v>
      </c>
      <c r="C2256">
        <f>VLOOKUP(B2256,'Input - companies list'!B:L,2,FALSE)</f>
        <v/>
      </c>
      <c r="D2256">
        <f>VLOOKUP(B2256,'Input - companies list'!B:L,11,FALSE)</f>
        <v/>
      </c>
      <c r="E2256">
        <f>VLOOKUP(B2256,'Input - companies list'!B:E,4,FALSE)</f>
        <v/>
      </c>
      <c r="F2256">
        <f>SUMIFS('Input - target event report'!H:H,'Input - target event report'!B:B,B2256,'Input - target event report'!D:D, "Private Investment")</f>
        <v/>
      </c>
      <c r="G2256">
        <f>IF(I2256&lt;2, "N/A", (MAXIFS('Input - target event report'!E:E,'Input - target event report'!B:B,B:B,'Input - target event report'!D:D,"Private Investment")-MINIFS('Input - target event report'!E:E,'Input - target event report'!B:B,B:B,'Input - target event report'!D:D,"Private Investment"))/(I2256-1))</f>
        <v/>
      </c>
      <c r="H2256">
        <f>IF(MAXIFS('Input - target event report'!E:E,'Input - target event report'!B:B,B:B,'Input - target event report'!D:D,"Private Investment") = 0, "N/A", TODAY() - MAXIFS('Input - target event report'!E:E,'Input - target event report'!B:B,B:B,'Input - target event report'!D:D,"Private Investment"))</f>
        <v/>
      </c>
      <c r="I2256">
        <f>COUNTIFS('Input - target event report'!B:B,B2256,'Input - target event report'!D:D, "Private Investment")</f>
        <v/>
      </c>
      <c r="J2256">
        <f>INDEX('Input - companies list'!$1:$10000,MATCH(B2256,'Input - companies list'!B:B,0),MATCH("Flow",'Input - companies list'!$1:$1,0 ))</f>
        <v/>
      </c>
      <c r="K2256">
        <f>INDEX('Input - companies list'!$1:$10000,MATCH(B2256,'Input - companies list'!B:B,0),MATCH("Inter-Cluster Connectivity",'Input - companies list'!$1:$1,0 ))</f>
        <v/>
      </c>
      <c r="L2256">
        <f>IFERROR(PERCENTRANK(F:F,F2256),0)</f>
        <v/>
      </c>
      <c r="M2256">
        <f>IFERROR(1 - PERCENTRANK(G:G,G2256),0)</f>
        <v/>
      </c>
      <c r="N2256">
        <f>IFERROR(1 - PERCENTRANK(H:H,H2256),0)</f>
        <v/>
      </c>
      <c r="O2256">
        <f>IFERROR(PERCENTRANK(I:I,I2256),0)</f>
        <v/>
      </c>
      <c r="P2256">
        <f>IFERROR(1 - PERCENTRANK(J:J,J2256),0)</f>
        <v/>
      </c>
      <c r="Q2256">
        <f>IFERROR(PERCENTRANK(K:K,K2256),0)</f>
        <v/>
      </c>
      <c r="R2256">
        <f>L2256*weight1+M2256*weight2+N2256*weight3+O2256*weight4+P2256*weight5+Q2256*weight6</f>
        <v/>
      </c>
    </row>
    <row r="2257" spans="1:18">
      <c r="A2257">
        <f>RANK(R2257,R:R)</f>
        <v/>
      </c>
      <c r="B2257" t="s">
        <v>24822</v>
      </c>
      <c r="C2257">
        <f>VLOOKUP(B2257,'Input - companies list'!B:L,2,FALSE)</f>
        <v/>
      </c>
      <c r="D2257">
        <f>VLOOKUP(B2257,'Input - companies list'!B:L,11,FALSE)</f>
        <v/>
      </c>
      <c r="E2257">
        <f>VLOOKUP(B2257,'Input - companies list'!B:E,4,FALSE)</f>
        <v/>
      </c>
      <c r="F2257">
        <f>SUMIFS('Input - target event report'!H:H,'Input - target event report'!B:B,B2257,'Input - target event report'!D:D, "Private Investment")</f>
        <v/>
      </c>
      <c r="G2257">
        <f>IF(I2257&lt;2, "N/A", (MAXIFS('Input - target event report'!E:E,'Input - target event report'!B:B,B:B,'Input - target event report'!D:D,"Private Investment")-MINIFS('Input - target event report'!E:E,'Input - target event report'!B:B,B:B,'Input - target event report'!D:D,"Private Investment"))/(I2257-1))</f>
        <v/>
      </c>
      <c r="H2257">
        <f>IF(MAXIFS('Input - target event report'!E:E,'Input - target event report'!B:B,B:B,'Input - target event report'!D:D,"Private Investment") = 0, "N/A", TODAY() - MAXIFS('Input - target event report'!E:E,'Input - target event report'!B:B,B:B,'Input - target event report'!D:D,"Private Investment"))</f>
        <v/>
      </c>
      <c r="I2257">
        <f>COUNTIFS('Input - target event report'!B:B,B2257,'Input - target event report'!D:D, "Private Investment")</f>
        <v/>
      </c>
      <c r="J2257">
        <f>INDEX('Input - companies list'!$1:$10000,MATCH(B2257,'Input - companies list'!B:B,0),MATCH("Flow",'Input - companies list'!$1:$1,0 ))</f>
        <v/>
      </c>
      <c r="K2257">
        <f>INDEX('Input - companies list'!$1:$10000,MATCH(B2257,'Input - companies list'!B:B,0),MATCH("Inter-Cluster Connectivity",'Input - companies list'!$1:$1,0 ))</f>
        <v/>
      </c>
      <c r="L2257">
        <f>IFERROR(PERCENTRANK(F:F,F2257),0)</f>
        <v/>
      </c>
      <c r="M2257">
        <f>IFERROR(1 - PERCENTRANK(G:G,G2257),0)</f>
        <v/>
      </c>
      <c r="N2257">
        <f>IFERROR(1 - PERCENTRANK(H:H,H2257),0)</f>
        <v/>
      </c>
      <c r="O2257">
        <f>IFERROR(PERCENTRANK(I:I,I2257),0)</f>
        <v/>
      </c>
      <c r="P2257">
        <f>IFERROR(1 - PERCENTRANK(J:J,J2257),0)</f>
        <v/>
      </c>
      <c r="Q2257">
        <f>IFERROR(PERCENTRANK(K:K,K2257),0)</f>
        <v/>
      </c>
      <c r="R2257">
        <f>L2257*weight1+M2257*weight2+N2257*weight3+O2257*weight4+P2257*weight5+Q2257*weight6</f>
        <v/>
      </c>
    </row>
    <row r="2258" spans="1:18">
      <c r="A2258">
        <f>RANK(R2258,R:R)</f>
        <v/>
      </c>
      <c r="B2258" t="s">
        <v>24832</v>
      </c>
      <c r="C2258">
        <f>VLOOKUP(B2258,'Input - companies list'!B:L,2,FALSE)</f>
        <v/>
      </c>
      <c r="D2258">
        <f>VLOOKUP(B2258,'Input - companies list'!B:L,11,FALSE)</f>
        <v/>
      </c>
      <c r="E2258">
        <f>VLOOKUP(B2258,'Input - companies list'!B:E,4,FALSE)</f>
        <v/>
      </c>
      <c r="F2258">
        <f>SUMIFS('Input - target event report'!H:H,'Input - target event report'!B:B,B2258,'Input - target event report'!D:D, "Private Investment")</f>
        <v/>
      </c>
      <c r="G2258">
        <f>IF(I2258&lt;2, "N/A", (MAXIFS('Input - target event report'!E:E,'Input - target event report'!B:B,B:B,'Input - target event report'!D:D,"Private Investment")-MINIFS('Input - target event report'!E:E,'Input - target event report'!B:B,B:B,'Input - target event report'!D:D,"Private Investment"))/(I2258-1))</f>
        <v/>
      </c>
      <c r="H2258">
        <f>IF(MAXIFS('Input - target event report'!E:E,'Input - target event report'!B:B,B:B,'Input - target event report'!D:D,"Private Investment") = 0, "N/A", TODAY() - MAXIFS('Input - target event report'!E:E,'Input - target event report'!B:B,B:B,'Input - target event report'!D:D,"Private Investment"))</f>
        <v/>
      </c>
      <c r="I2258">
        <f>COUNTIFS('Input - target event report'!B:B,B2258,'Input - target event report'!D:D, "Private Investment")</f>
        <v/>
      </c>
      <c r="J2258">
        <f>INDEX('Input - companies list'!$1:$10000,MATCH(B2258,'Input - companies list'!B:B,0),MATCH("Flow",'Input - companies list'!$1:$1,0 ))</f>
        <v/>
      </c>
      <c r="K2258">
        <f>INDEX('Input - companies list'!$1:$10000,MATCH(B2258,'Input - companies list'!B:B,0),MATCH("Inter-Cluster Connectivity",'Input - companies list'!$1:$1,0 ))</f>
        <v/>
      </c>
      <c r="L2258">
        <f>IFERROR(PERCENTRANK(F:F,F2258),0)</f>
        <v/>
      </c>
      <c r="M2258">
        <f>IFERROR(1 - PERCENTRANK(G:G,G2258),0)</f>
        <v/>
      </c>
      <c r="N2258">
        <f>IFERROR(1 - PERCENTRANK(H:H,H2258),0)</f>
        <v/>
      </c>
      <c r="O2258">
        <f>IFERROR(PERCENTRANK(I:I,I2258),0)</f>
        <v/>
      </c>
      <c r="P2258">
        <f>IFERROR(1 - PERCENTRANK(J:J,J2258),0)</f>
        <v/>
      </c>
      <c r="Q2258">
        <f>IFERROR(PERCENTRANK(K:K,K2258),0)</f>
        <v/>
      </c>
      <c r="R2258">
        <f>L2258*weight1+M2258*weight2+N2258*weight3+O2258*weight4+P2258*weight5+Q2258*weight6</f>
        <v/>
      </c>
    </row>
    <row r="2259" spans="1:18">
      <c r="A2259">
        <f>RANK(R2259,R:R)</f>
        <v/>
      </c>
      <c r="B2259" t="s">
        <v>24842</v>
      </c>
      <c r="C2259">
        <f>VLOOKUP(B2259,'Input - companies list'!B:L,2,FALSE)</f>
        <v/>
      </c>
      <c r="D2259">
        <f>VLOOKUP(B2259,'Input - companies list'!B:L,11,FALSE)</f>
        <v/>
      </c>
      <c r="E2259">
        <f>VLOOKUP(B2259,'Input - companies list'!B:E,4,FALSE)</f>
        <v/>
      </c>
      <c r="F2259">
        <f>SUMIFS('Input - target event report'!H:H,'Input - target event report'!B:B,B2259,'Input - target event report'!D:D, "Private Investment")</f>
        <v/>
      </c>
      <c r="G2259">
        <f>IF(I2259&lt;2, "N/A", (MAXIFS('Input - target event report'!E:E,'Input - target event report'!B:B,B:B,'Input - target event report'!D:D,"Private Investment")-MINIFS('Input - target event report'!E:E,'Input - target event report'!B:B,B:B,'Input - target event report'!D:D,"Private Investment"))/(I2259-1))</f>
        <v/>
      </c>
      <c r="H2259">
        <f>IF(MAXIFS('Input - target event report'!E:E,'Input - target event report'!B:B,B:B,'Input - target event report'!D:D,"Private Investment") = 0, "N/A", TODAY() - MAXIFS('Input - target event report'!E:E,'Input - target event report'!B:B,B:B,'Input - target event report'!D:D,"Private Investment"))</f>
        <v/>
      </c>
      <c r="I2259">
        <f>COUNTIFS('Input - target event report'!B:B,B2259,'Input - target event report'!D:D, "Private Investment")</f>
        <v/>
      </c>
      <c r="J2259">
        <f>INDEX('Input - companies list'!$1:$10000,MATCH(B2259,'Input - companies list'!B:B,0),MATCH("Flow",'Input - companies list'!$1:$1,0 ))</f>
        <v/>
      </c>
      <c r="K2259">
        <f>INDEX('Input - companies list'!$1:$10000,MATCH(B2259,'Input - companies list'!B:B,0),MATCH("Inter-Cluster Connectivity",'Input - companies list'!$1:$1,0 ))</f>
        <v/>
      </c>
      <c r="L2259">
        <f>IFERROR(PERCENTRANK(F:F,F2259),0)</f>
        <v/>
      </c>
      <c r="M2259">
        <f>IFERROR(1 - PERCENTRANK(G:G,G2259),0)</f>
        <v/>
      </c>
      <c r="N2259">
        <f>IFERROR(1 - PERCENTRANK(H:H,H2259),0)</f>
        <v/>
      </c>
      <c r="O2259">
        <f>IFERROR(PERCENTRANK(I:I,I2259),0)</f>
        <v/>
      </c>
      <c r="P2259">
        <f>IFERROR(1 - PERCENTRANK(J:J,J2259),0)</f>
        <v/>
      </c>
      <c r="Q2259">
        <f>IFERROR(PERCENTRANK(K:K,K2259),0)</f>
        <v/>
      </c>
      <c r="R2259">
        <f>L2259*weight1+M2259*weight2+N2259*weight3+O2259*weight4+P2259*weight5+Q2259*weight6</f>
        <v/>
      </c>
    </row>
    <row r="2260" spans="1:18">
      <c r="A2260">
        <f>RANK(R2260,R:R)</f>
        <v/>
      </c>
      <c r="B2260" t="s">
        <v>24852</v>
      </c>
      <c r="C2260">
        <f>VLOOKUP(B2260,'Input - companies list'!B:L,2,FALSE)</f>
        <v/>
      </c>
      <c r="D2260">
        <f>VLOOKUP(B2260,'Input - companies list'!B:L,11,FALSE)</f>
        <v/>
      </c>
      <c r="E2260">
        <f>VLOOKUP(B2260,'Input - companies list'!B:E,4,FALSE)</f>
        <v/>
      </c>
      <c r="F2260">
        <f>SUMIFS('Input - target event report'!H:H,'Input - target event report'!B:B,B2260,'Input - target event report'!D:D, "Private Investment")</f>
        <v/>
      </c>
      <c r="G2260">
        <f>IF(I2260&lt;2, "N/A", (MAXIFS('Input - target event report'!E:E,'Input - target event report'!B:B,B:B,'Input - target event report'!D:D,"Private Investment")-MINIFS('Input - target event report'!E:E,'Input - target event report'!B:B,B:B,'Input - target event report'!D:D,"Private Investment"))/(I2260-1))</f>
        <v/>
      </c>
      <c r="H2260">
        <f>IF(MAXIFS('Input - target event report'!E:E,'Input - target event report'!B:B,B:B,'Input - target event report'!D:D,"Private Investment") = 0, "N/A", TODAY() - MAXIFS('Input - target event report'!E:E,'Input - target event report'!B:B,B:B,'Input - target event report'!D:D,"Private Investment"))</f>
        <v/>
      </c>
      <c r="I2260">
        <f>COUNTIFS('Input - target event report'!B:B,B2260,'Input - target event report'!D:D, "Private Investment")</f>
        <v/>
      </c>
      <c r="J2260">
        <f>INDEX('Input - companies list'!$1:$10000,MATCH(B2260,'Input - companies list'!B:B,0),MATCH("Flow",'Input - companies list'!$1:$1,0 ))</f>
        <v/>
      </c>
      <c r="K2260">
        <f>INDEX('Input - companies list'!$1:$10000,MATCH(B2260,'Input - companies list'!B:B,0),MATCH("Inter-Cluster Connectivity",'Input - companies list'!$1:$1,0 ))</f>
        <v/>
      </c>
      <c r="L2260">
        <f>IFERROR(PERCENTRANK(F:F,F2260),0)</f>
        <v/>
      </c>
      <c r="M2260">
        <f>IFERROR(1 - PERCENTRANK(G:G,G2260),0)</f>
        <v/>
      </c>
      <c r="N2260">
        <f>IFERROR(1 - PERCENTRANK(H:H,H2260),0)</f>
        <v/>
      </c>
      <c r="O2260">
        <f>IFERROR(PERCENTRANK(I:I,I2260),0)</f>
        <v/>
      </c>
      <c r="P2260">
        <f>IFERROR(1 - PERCENTRANK(J:J,J2260),0)</f>
        <v/>
      </c>
      <c r="Q2260">
        <f>IFERROR(PERCENTRANK(K:K,K2260),0)</f>
        <v/>
      </c>
      <c r="R2260">
        <f>L2260*weight1+M2260*weight2+N2260*weight3+O2260*weight4+P2260*weight5+Q2260*weight6</f>
        <v/>
      </c>
    </row>
    <row r="2261" spans="1:18">
      <c r="A2261">
        <f>RANK(R2261,R:R)</f>
        <v/>
      </c>
      <c r="B2261" t="s">
        <v>24865</v>
      </c>
      <c r="C2261">
        <f>VLOOKUP(B2261,'Input - companies list'!B:L,2,FALSE)</f>
        <v/>
      </c>
      <c r="D2261">
        <f>VLOOKUP(B2261,'Input - companies list'!B:L,11,FALSE)</f>
        <v/>
      </c>
      <c r="E2261">
        <f>VLOOKUP(B2261,'Input - companies list'!B:E,4,FALSE)</f>
        <v/>
      </c>
      <c r="F2261">
        <f>SUMIFS('Input - target event report'!H:H,'Input - target event report'!B:B,B2261,'Input - target event report'!D:D, "Private Investment")</f>
        <v/>
      </c>
      <c r="G2261">
        <f>IF(I2261&lt;2, "N/A", (MAXIFS('Input - target event report'!E:E,'Input - target event report'!B:B,B:B,'Input - target event report'!D:D,"Private Investment")-MINIFS('Input - target event report'!E:E,'Input - target event report'!B:B,B:B,'Input - target event report'!D:D,"Private Investment"))/(I2261-1))</f>
        <v/>
      </c>
      <c r="H2261">
        <f>IF(MAXIFS('Input - target event report'!E:E,'Input - target event report'!B:B,B:B,'Input - target event report'!D:D,"Private Investment") = 0, "N/A", TODAY() - MAXIFS('Input - target event report'!E:E,'Input - target event report'!B:B,B:B,'Input - target event report'!D:D,"Private Investment"))</f>
        <v/>
      </c>
      <c r="I2261">
        <f>COUNTIFS('Input - target event report'!B:B,B2261,'Input - target event report'!D:D, "Private Investment")</f>
        <v/>
      </c>
      <c r="J2261">
        <f>INDEX('Input - companies list'!$1:$10000,MATCH(B2261,'Input - companies list'!B:B,0),MATCH("Flow",'Input - companies list'!$1:$1,0 ))</f>
        <v/>
      </c>
      <c r="K2261">
        <f>INDEX('Input - companies list'!$1:$10000,MATCH(B2261,'Input - companies list'!B:B,0),MATCH("Inter-Cluster Connectivity",'Input - companies list'!$1:$1,0 ))</f>
        <v/>
      </c>
      <c r="L2261">
        <f>IFERROR(PERCENTRANK(F:F,F2261),0)</f>
        <v/>
      </c>
      <c r="M2261">
        <f>IFERROR(1 - PERCENTRANK(G:G,G2261),0)</f>
        <v/>
      </c>
      <c r="N2261">
        <f>IFERROR(1 - PERCENTRANK(H:H,H2261),0)</f>
        <v/>
      </c>
      <c r="O2261">
        <f>IFERROR(PERCENTRANK(I:I,I2261),0)</f>
        <v/>
      </c>
      <c r="P2261">
        <f>IFERROR(1 - PERCENTRANK(J:J,J2261),0)</f>
        <v/>
      </c>
      <c r="Q2261">
        <f>IFERROR(PERCENTRANK(K:K,K2261),0)</f>
        <v/>
      </c>
      <c r="R2261">
        <f>L2261*weight1+M2261*weight2+N2261*weight3+O2261*weight4+P2261*weight5+Q2261*weight6</f>
        <v/>
      </c>
    </row>
    <row r="2262" spans="1:18">
      <c r="A2262">
        <f>RANK(R2262,R:R)</f>
        <v/>
      </c>
      <c r="B2262" t="s">
        <v>24875</v>
      </c>
      <c r="C2262">
        <f>VLOOKUP(B2262,'Input - companies list'!B:L,2,FALSE)</f>
        <v/>
      </c>
      <c r="D2262">
        <f>VLOOKUP(B2262,'Input - companies list'!B:L,11,FALSE)</f>
        <v/>
      </c>
      <c r="E2262">
        <f>VLOOKUP(B2262,'Input - companies list'!B:E,4,FALSE)</f>
        <v/>
      </c>
      <c r="F2262">
        <f>SUMIFS('Input - target event report'!H:H,'Input - target event report'!B:B,B2262,'Input - target event report'!D:D, "Private Investment")</f>
        <v/>
      </c>
      <c r="G2262">
        <f>IF(I2262&lt;2, "N/A", (MAXIFS('Input - target event report'!E:E,'Input - target event report'!B:B,B:B,'Input - target event report'!D:D,"Private Investment")-MINIFS('Input - target event report'!E:E,'Input - target event report'!B:B,B:B,'Input - target event report'!D:D,"Private Investment"))/(I2262-1))</f>
        <v/>
      </c>
      <c r="H2262">
        <f>IF(MAXIFS('Input - target event report'!E:E,'Input - target event report'!B:B,B:B,'Input - target event report'!D:D,"Private Investment") = 0, "N/A", TODAY() - MAXIFS('Input - target event report'!E:E,'Input - target event report'!B:B,B:B,'Input - target event report'!D:D,"Private Investment"))</f>
        <v/>
      </c>
      <c r="I2262">
        <f>COUNTIFS('Input - target event report'!B:B,B2262,'Input - target event report'!D:D, "Private Investment")</f>
        <v/>
      </c>
      <c r="J2262">
        <f>INDEX('Input - companies list'!$1:$10000,MATCH(B2262,'Input - companies list'!B:B,0),MATCH("Flow",'Input - companies list'!$1:$1,0 ))</f>
        <v/>
      </c>
      <c r="K2262">
        <f>INDEX('Input - companies list'!$1:$10000,MATCH(B2262,'Input - companies list'!B:B,0),MATCH("Inter-Cluster Connectivity",'Input - companies list'!$1:$1,0 ))</f>
        <v/>
      </c>
      <c r="L2262">
        <f>IFERROR(PERCENTRANK(F:F,F2262),0)</f>
        <v/>
      </c>
      <c r="M2262">
        <f>IFERROR(1 - PERCENTRANK(G:G,G2262),0)</f>
        <v/>
      </c>
      <c r="N2262">
        <f>IFERROR(1 - PERCENTRANK(H:H,H2262),0)</f>
        <v/>
      </c>
      <c r="O2262">
        <f>IFERROR(PERCENTRANK(I:I,I2262),0)</f>
        <v/>
      </c>
      <c r="P2262">
        <f>IFERROR(1 - PERCENTRANK(J:J,J2262),0)</f>
        <v/>
      </c>
      <c r="Q2262">
        <f>IFERROR(PERCENTRANK(K:K,K2262),0)</f>
        <v/>
      </c>
      <c r="R2262">
        <f>L2262*weight1+M2262*weight2+N2262*weight3+O2262*weight4+P2262*weight5+Q2262*weight6</f>
        <v/>
      </c>
    </row>
    <row r="2263" spans="1:18">
      <c r="A2263">
        <f>RANK(R2263,R:R)</f>
        <v/>
      </c>
      <c r="B2263" t="s">
        <v>24887</v>
      </c>
      <c r="C2263">
        <f>VLOOKUP(B2263,'Input - companies list'!B:L,2,FALSE)</f>
        <v/>
      </c>
      <c r="D2263">
        <f>VLOOKUP(B2263,'Input - companies list'!B:L,11,FALSE)</f>
        <v/>
      </c>
      <c r="E2263">
        <f>VLOOKUP(B2263,'Input - companies list'!B:E,4,FALSE)</f>
        <v/>
      </c>
      <c r="F2263">
        <f>SUMIFS('Input - target event report'!H:H,'Input - target event report'!B:B,B2263,'Input - target event report'!D:D, "Private Investment")</f>
        <v/>
      </c>
      <c r="G2263">
        <f>IF(I2263&lt;2, "N/A", (MAXIFS('Input - target event report'!E:E,'Input - target event report'!B:B,B:B,'Input - target event report'!D:D,"Private Investment")-MINIFS('Input - target event report'!E:E,'Input - target event report'!B:B,B:B,'Input - target event report'!D:D,"Private Investment"))/(I2263-1))</f>
        <v/>
      </c>
      <c r="H2263">
        <f>IF(MAXIFS('Input - target event report'!E:E,'Input - target event report'!B:B,B:B,'Input - target event report'!D:D,"Private Investment") = 0, "N/A", TODAY() - MAXIFS('Input - target event report'!E:E,'Input - target event report'!B:B,B:B,'Input - target event report'!D:D,"Private Investment"))</f>
        <v/>
      </c>
      <c r="I2263">
        <f>COUNTIFS('Input - target event report'!B:B,B2263,'Input - target event report'!D:D, "Private Investment")</f>
        <v/>
      </c>
      <c r="J2263">
        <f>INDEX('Input - companies list'!$1:$10000,MATCH(B2263,'Input - companies list'!B:B,0),MATCH("Flow",'Input - companies list'!$1:$1,0 ))</f>
        <v/>
      </c>
      <c r="K2263">
        <f>INDEX('Input - companies list'!$1:$10000,MATCH(B2263,'Input - companies list'!B:B,0),MATCH("Inter-Cluster Connectivity",'Input - companies list'!$1:$1,0 ))</f>
        <v/>
      </c>
      <c r="L2263">
        <f>IFERROR(PERCENTRANK(F:F,F2263),0)</f>
        <v/>
      </c>
      <c r="M2263">
        <f>IFERROR(1 - PERCENTRANK(G:G,G2263),0)</f>
        <v/>
      </c>
      <c r="N2263">
        <f>IFERROR(1 - PERCENTRANK(H:H,H2263),0)</f>
        <v/>
      </c>
      <c r="O2263">
        <f>IFERROR(PERCENTRANK(I:I,I2263),0)</f>
        <v/>
      </c>
      <c r="P2263">
        <f>IFERROR(1 - PERCENTRANK(J:J,J2263),0)</f>
        <v/>
      </c>
      <c r="Q2263">
        <f>IFERROR(PERCENTRANK(K:K,K2263),0)</f>
        <v/>
      </c>
      <c r="R2263">
        <f>L2263*weight1+M2263*weight2+N2263*weight3+O2263*weight4+P2263*weight5+Q2263*weight6</f>
        <v/>
      </c>
    </row>
    <row r="2264" spans="1:18">
      <c r="A2264">
        <f>RANK(R2264,R:R)</f>
        <v/>
      </c>
      <c r="B2264" t="s">
        <v>24900</v>
      </c>
      <c r="C2264">
        <f>VLOOKUP(B2264,'Input - companies list'!B:L,2,FALSE)</f>
        <v/>
      </c>
      <c r="D2264">
        <f>VLOOKUP(B2264,'Input - companies list'!B:L,11,FALSE)</f>
        <v/>
      </c>
      <c r="E2264">
        <f>VLOOKUP(B2264,'Input - companies list'!B:E,4,FALSE)</f>
        <v/>
      </c>
      <c r="F2264">
        <f>SUMIFS('Input - target event report'!H:H,'Input - target event report'!B:B,B2264,'Input - target event report'!D:D, "Private Investment")</f>
        <v/>
      </c>
      <c r="G2264">
        <f>IF(I2264&lt;2, "N/A", (MAXIFS('Input - target event report'!E:E,'Input - target event report'!B:B,B:B,'Input - target event report'!D:D,"Private Investment")-MINIFS('Input - target event report'!E:E,'Input - target event report'!B:B,B:B,'Input - target event report'!D:D,"Private Investment"))/(I2264-1))</f>
        <v/>
      </c>
      <c r="H2264">
        <f>IF(MAXIFS('Input - target event report'!E:E,'Input - target event report'!B:B,B:B,'Input - target event report'!D:D,"Private Investment") = 0, "N/A", TODAY() - MAXIFS('Input - target event report'!E:E,'Input - target event report'!B:B,B:B,'Input - target event report'!D:D,"Private Investment"))</f>
        <v/>
      </c>
      <c r="I2264">
        <f>COUNTIFS('Input - target event report'!B:B,B2264,'Input - target event report'!D:D, "Private Investment")</f>
        <v/>
      </c>
      <c r="J2264">
        <f>INDEX('Input - companies list'!$1:$10000,MATCH(B2264,'Input - companies list'!B:B,0),MATCH("Flow",'Input - companies list'!$1:$1,0 ))</f>
        <v/>
      </c>
      <c r="K2264">
        <f>INDEX('Input - companies list'!$1:$10000,MATCH(B2264,'Input - companies list'!B:B,0),MATCH("Inter-Cluster Connectivity",'Input - companies list'!$1:$1,0 ))</f>
        <v/>
      </c>
      <c r="L2264">
        <f>IFERROR(PERCENTRANK(F:F,F2264),0)</f>
        <v/>
      </c>
      <c r="M2264">
        <f>IFERROR(1 - PERCENTRANK(G:G,G2264),0)</f>
        <v/>
      </c>
      <c r="N2264">
        <f>IFERROR(1 - PERCENTRANK(H:H,H2264),0)</f>
        <v/>
      </c>
      <c r="O2264">
        <f>IFERROR(PERCENTRANK(I:I,I2264),0)</f>
        <v/>
      </c>
      <c r="P2264">
        <f>IFERROR(1 - PERCENTRANK(J:J,J2264),0)</f>
        <v/>
      </c>
      <c r="Q2264">
        <f>IFERROR(PERCENTRANK(K:K,K2264),0)</f>
        <v/>
      </c>
      <c r="R2264">
        <f>L2264*weight1+M2264*weight2+N2264*weight3+O2264*weight4+P2264*weight5+Q2264*weight6</f>
        <v/>
      </c>
    </row>
    <row r="2265" spans="1:18">
      <c r="A2265">
        <f>RANK(R2265,R:R)</f>
        <v/>
      </c>
      <c r="B2265" t="s">
        <v>24911</v>
      </c>
      <c r="C2265">
        <f>VLOOKUP(B2265,'Input - companies list'!B:L,2,FALSE)</f>
        <v/>
      </c>
      <c r="D2265">
        <f>VLOOKUP(B2265,'Input - companies list'!B:L,11,FALSE)</f>
        <v/>
      </c>
      <c r="E2265">
        <f>VLOOKUP(B2265,'Input - companies list'!B:E,4,FALSE)</f>
        <v/>
      </c>
      <c r="F2265">
        <f>SUMIFS('Input - target event report'!H:H,'Input - target event report'!B:B,B2265,'Input - target event report'!D:D, "Private Investment")</f>
        <v/>
      </c>
      <c r="G2265">
        <f>IF(I2265&lt;2, "N/A", (MAXIFS('Input - target event report'!E:E,'Input - target event report'!B:B,B:B,'Input - target event report'!D:D,"Private Investment")-MINIFS('Input - target event report'!E:E,'Input - target event report'!B:B,B:B,'Input - target event report'!D:D,"Private Investment"))/(I2265-1))</f>
        <v/>
      </c>
      <c r="H2265">
        <f>IF(MAXIFS('Input - target event report'!E:E,'Input - target event report'!B:B,B:B,'Input - target event report'!D:D,"Private Investment") = 0, "N/A", TODAY() - MAXIFS('Input - target event report'!E:E,'Input - target event report'!B:B,B:B,'Input - target event report'!D:D,"Private Investment"))</f>
        <v/>
      </c>
      <c r="I2265">
        <f>COUNTIFS('Input - target event report'!B:B,B2265,'Input - target event report'!D:D, "Private Investment")</f>
        <v/>
      </c>
      <c r="J2265">
        <f>INDEX('Input - companies list'!$1:$10000,MATCH(B2265,'Input - companies list'!B:B,0),MATCH("Flow",'Input - companies list'!$1:$1,0 ))</f>
        <v/>
      </c>
      <c r="K2265">
        <f>INDEX('Input - companies list'!$1:$10000,MATCH(B2265,'Input - companies list'!B:B,0),MATCH("Inter-Cluster Connectivity",'Input - companies list'!$1:$1,0 ))</f>
        <v/>
      </c>
      <c r="L2265">
        <f>IFERROR(PERCENTRANK(F:F,F2265),0)</f>
        <v/>
      </c>
      <c r="M2265">
        <f>IFERROR(1 - PERCENTRANK(G:G,G2265),0)</f>
        <v/>
      </c>
      <c r="N2265">
        <f>IFERROR(1 - PERCENTRANK(H:H,H2265),0)</f>
        <v/>
      </c>
      <c r="O2265">
        <f>IFERROR(PERCENTRANK(I:I,I2265),0)</f>
        <v/>
      </c>
      <c r="P2265">
        <f>IFERROR(1 - PERCENTRANK(J:J,J2265),0)</f>
        <v/>
      </c>
      <c r="Q2265">
        <f>IFERROR(PERCENTRANK(K:K,K2265),0)</f>
        <v/>
      </c>
      <c r="R2265">
        <f>L2265*weight1+M2265*weight2+N2265*weight3+O2265*weight4+P2265*weight5+Q2265*weight6</f>
        <v/>
      </c>
    </row>
    <row r="2266" spans="1:18">
      <c r="A2266">
        <f>RANK(R2266,R:R)</f>
        <v/>
      </c>
      <c r="B2266" t="s">
        <v>24919</v>
      </c>
      <c r="C2266">
        <f>VLOOKUP(B2266,'Input - companies list'!B:L,2,FALSE)</f>
        <v/>
      </c>
      <c r="D2266">
        <f>VLOOKUP(B2266,'Input - companies list'!B:L,11,FALSE)</f>
        <v/>
      </c>
      <c r="E2266">
        <f>VLOOKUP(B2266,'Input - companies list'!B:E,4,FALSE)</f>
        <v/>
      </c>
      <c r="F2266">
        <f>SUMIFS('Input - target event report'!H:H,'Input - target event report'!B:B,B2266,'Input - target event report'!D:D, "Private Investment")</f>
        <v/>
      </c>
      <c r="G2266">
        <f>IF(I2266&lt;2, "N/A", (MAXIFS('Input - target event report'!E:E,'Input - target event report'!B:B,B:B,'Input - target event report'!D:D,"Private Investment")-MINIFS('Input - target event report'!E:E,'Input - target event report'!B:B,B:B,'Input - target event report'!D:D,"Private Investment"))/(I2266-1))</f>
        <v/>
      </c>
      <c r="H2266">
        <f>IF(MAXIFS('Input - target event report'!E:E,'Input - target event report'!B:B,B:B,'Input - target event report'!D:D,"Private Investment") = 0, "N/A", TODAY() - MAXIFS('Input - target event report'!E:E,'Input - target event report'!B:B,B:B,'Input - target event report'!D:D,"Private Investment"))</f>
        <v/>
      </c>
      <c r="I2266">
        <f>COUNTIFS('Input - target event report'!B:B,B2266,'Input - target event report'!D:D, "Private Investment")</f>
        <v/>
      </c>
      <c r="J2266">
        <f>INDEX('Input - companies list'!$1:$10000,MATCH(B2266,'Input - companies list'!B:B,0),MATCH("Flow",'Input - companies list'!$1:$1,0 ))</f>
        <v/>
      </c>
      <c r="K2266">
        <f>INDEX('Input - companies list'!$1:$10000,MATCH(B2266,'Input - companies list'!B:B,0),MATCH("Inter-Cluster Connectivity",'Input - companies list'!$1:$1,0 ))</f>
        <v/>
      </c>
      <c r="L2266">
        <f>IFERROR(PERCENTRANK(F:F,F2266),0)</f>
        <v/>
      </c>
      <c r="M2266">
        <f>IFERROR(1 - PERCENTRANK(G:G,G2266),0)</f>
        <v/>
      </c>
      <c r="N2266">
        <f>IFERROR(1 - PERCENTRANK(H:H,H2266),0)</f>
        <v/>
      </c>
      <c r="O2266">
        <f>IFERROR(PERCENTRANK(I:I,I2266),0)</f>
        <v/>
      </c>
      <c r="P2266">
        <f>IFERROR(1 - PERCENTRANK(J:J,J2266),0)</f>
        <v/>
      </c>
      <c r="Q2266">
        <f>IFERROR(PERCENTRANK(K:K,K2266),0)</f>
        <v/>
      </c>
      <c r="R2266">
        <f>L2266*weight1+M2266*weight2+N2266*weight3+O2266*weight4+P2266*weight5+Q2266*weight6</f>
        <v/>
      </c>
    </row>
    <row r="2267" spans="1:18">
      <c r="A2267">
        <f>RANK(R2267,R:R)</f>
        <v/>
      </c>
      <c r="B2267" t="s">
        <v>24928</v>
      </c>
      <c r="C2267">
        <f>VLOOKUP(B2267,'Input - companies list'!B:L,2,FALSE)</f>
        <v/>
      </c>
      <c r="D2267">
        <f>VLOOKUP(B2267,'Input - companies list'!B:L,11,FALSE)</f>
        <v/>
      </c>
      <c r="E2267">
        <f>VLOOKUP(B2267,'Input - companies list'!B:E,4,FALSE)</f>
        <v/>
      </c>
      <c r="F2267">
        <f>SUMIFS('Input - target event report'!H:H,'Input - target event report'!B:B,B2267,'Input - target event report'!D:D, "Private Investment")</f>
        <v/>
      </c>
      <c r="G2267">
        <f>IF(I2267&lt;2, "N/A", (MAXIFS('Input - target event report'!E:E,'Input - target event report'!B:B,B:B,'Input - target event report'!D:D,"Private Investment")-MINIFS('Input - target event report'!E:E,'Input - target event report'!B:B,B:B,'Input - target event report'!D:D,"Private Investment"))/(I2267-1))</f>
        <v/>
      </c>
      <c r="H2267">
        <f>IF(MAXIFS('Input - target event report'!E:E,'Input - target event report'!B:B,B:B,'Input - target event report'!D:D,"Private Investment") = 0, "N/A", TODAY() - MAXIFS('Input - target event report'!E:E,'Input - target event report'!B:B,B:B,'Input - target event report'!D:D,"Private Investment"))</f>
        <v/>
      </c>
      <c r="I2267">
        <f>COUNTIFS('Input - target event report'!B:B,B2267,'Input - target event report'!D:D, "Private Investment")</f>
        <v/>
      </c>
      <c r="J2267">
        <f>INDEX('Input - companies list'!$1:$10000,MATCH(B2267,'Input - companies list'!B:B,0),MATCH("Flow",'Input - companies list'!$1:$1,0 ))</f>
        <v/>
      </c>
      <c r="K2267">
        <f>INDEX('Input - companies list'!$1:$10000,MATCH(B2267,'Input - companies list'!B:B,0),MATCH("Inter-Cluster Connectivity",'Input - companies list'!$1:$1,0 ))</f>
        <v/>
      </c>
      <c r="L2267">
        <f>IFERROR(PERCENTRANK(F:F,F2267),0)</f>
        <v/>
      </c>
      <c r="M2267">
        <f>IFERROR(1 - PERCENTRANK(G:G,G2267),0)</f>
        <v/>
      </c>
      <c r="N2267">
        <f>IFERROR(1 - PERCENTRANK(H:H,H2267),0)</f>
        <v/>
      </c>
      <c r="O2267">
        <f>IFERROR(PERCENTRANK(I:I,I2267),0)</f>
        <v/>
      </c>
      <c r="P2267">
        <f>IFERROR(1 - PERCENTRANK(J:J,J2267),0)</f>
        <v/>
      </c>
      <c r="Q2267">
        <f>IFERROR(PERCENTRANK(K:K,K2267),0)</f>
        <v/>
      </c>
      <c r="R2267">
        <f>L2267*weight1+M2267*weight2+N2267*weight3+O2267*weight4+P2267*weight5+Q2267*weight6</f>
        <v/>
      </c>
    </row>
    <row r="2268" spans="1:18">
      <c r="A2268">
        <f>RANK(R2268,R:R)</f>
        <v/>
      </c>
      <c r="B2268" t="s">
        <v>24938</v>
      </c>
      <c r="C2268">
        <f>VLOOKUP(B2268,'Input - companies list'!B:L,2,FALSE)</f>
        <v/>
      </c>
      <c r="D2268">
        <f>VLOOKUP(B2268,'Input - companies list'!B:L,11,FALSE)</f>
        <v/>
      </c>
      <c r="E2268">
        <f>VLOOKUP(B2268,'Input - companies list'!B:E,4,FALSE)</f>
        <v/>
      </c>
      <c r="F2268">
        <f>SUMIFS('Input - target event report'!H:H,'Input - target event report'!B:B,B2268,'Input - target event report'!D:D, "Private Investment")</f>
        <v/>
      </c>
      <c r="G2268">
        <f>IF(I2268&lt;2, "N/A", (MAXIFS('Input - target event report'!E:E,'Input - target event report'!B:B,B:B,'Input - target event report'!D:D,"Private Investment")-MINIFS('Input - target event report'!E:E,'Input - target event report'!B:B,B:B,'Input - target event report'!D:D,"Private Investment"))/(I2268-1))</f>
        <v/>
      </c>
      <c r="H2268">
        <f>IF(MAXIFS('Input - target event report'!E:E,'Input - target event report'!B:B,B:B,'Input - target event report'!D:D,"Private Investment") = 0, "N/A", TODAY() - MAXIFS('Input - target event report'!E:E,'Input - target event report'!B:B,B:B,'Input - target event report'!D:D,"Private Investment"))</f>
        <v/>
      </c>
      <c r="I2268">
        <f>COUNTIFS('Input - target event report'!B:B,B2268,'Input - target event report'!D:D, "Private Investment")</f>
        <v/>
      </c>
      <c r="J2268">
        <f>INDEX('Input - companies list'!$1:$10000,MATCH(B2268,'Input - companies list'!B:B,0),MATCH("Flow",'Input - companies list'!$1:$1,0 ))</f>
        <v/>
      </c>
      <c r="K2268">
        <f>INDEX('Input - companies list'!$1:$10000,MATCH(B2268,'Input - companies list'!B:B,0),MATCH("Inter-Cluster Connectivity",'Input - companies list'!$1:$1,0 ))</f>
        <v/>
      </c>
      <c r="L2268">
        <f>IFERROR(PERCENTRANK(F:F,F2268),0)</f>
        <v/>
      </c>
      <c r="M2268">
        <f>IFERROR(1 - PERCENTRANK(G:G,G2268),0)</f>
        <v/>
      </c>
      <c r="N2268">
        <f>IFERROR(1 - PERCENTRANK(H:H,H2268),0)</f>
        <v/>
      </c>
      <c r="O2268">
        <f>IFERROR(PERCENTRANK(I:I,I2268),0)</f>
        <v/>
      </c>
      <c r="P2268">
        <f>IFERROR(1 - PERCENTRANK(J:J,J2268),0)</f>
        <v/>
      </c>
      <c r="Q2268">
        <f>IFERROR(PERCENTRANK(K:K,K2268),0)</f>
        <v/>
      </c>
      <c r="R2268">
        <f>L2268*weight1+M2268*weight2+N2268*weight3+O2268*weight4+P2268*weight5+Q2268*weight6</f>
        <v/>
      </c>
    </row>
    <row r="2269" spans="1:18">
      <c r="A2269">
        <f>RANK(R2269,R:R)</f>
        <v/>
      </c>
      <c r="B2269" t="s">
        <v>24949</v>
      </c>
      <c r="C2269">
        <f>VLOOKUP(B2269,'Input - companies list'!B:L,2,FALSE)</f>
        <v/>
      </c>
      <c r="D2269">
        <f>VLOOKUP(B2269,'Input - companies list'!B:L,11,FALSE)</f>
        <v/>
      </c>
      <c r="E2269">
        <f>VLOOKUP(B2269,'Input - companies list'!B:E,4,FALSE)</f>
        <v/>
      </c>
      <c r="F2269">
        <f>SUMIFS('Input - target event report'!H:H,'Input - target event report'!B:B,B2269,'Input - target event report'!D:D, "Private Investment")</f>
        <v/>
      </c>
      <c r="G2269">
        <f>IF(I2269&lt;2, "N/A", (MAXIFS('Input - target event report'!E:E,'Input - target event report'!B:B,B:B,'Input - target event report'!D:D,"Private Investment")-MINIFS('Input - target event report'!E:E,'Input - target event report'!B:B,B:B,'Input - target event report'!D:D,"Private Investment"))/(I2269-1))</f>
        <v/>
      </c>
      <c r="H2269">
        <f>IF(MAXIFS('Input - target event report'!E:E,'Input - target event report'!B:B,B:B,'Input - target event report'!D:D,"Private Investment") = 0, "N/A", TODAY() - MAXIFS('Input - target event report'!E:E,'Input - target event report'!B:B,B:B,'Input - target event report'!D:D,"Private Investment"))</f>
        <v/>
      </c>
      <c r="I2269">
        <f>COUNTIFS('Input - target event report'!B:B,B2269,'Input - target event report'!D:D, "Private Investment")</f>
        <v/>
      </c>
      <c r="J2269">
        <f>INDEX('Input - companies list'!$1:$10000,MATCH(B2269,'Input - companies list'!B:B,0),MATCH("Flow",'Input - companies list'!$1:$1,0 ))</f>
        <v/>
      </c>
      <c r="K2269">
        <f>INDEX('Input - companies list'!$1:$10000,MATCH(B2269,'Input - companies list'!B:B,0),MATCH("Inter-Cluster Connectivity",'Input - companies list'!$1:$1,0 ))</f>
        <v/>
      </c>
      <c r="L2269">
        <f>IFERROR(PERCENTRANK(F:F,F2269),0)</f>
        <v/>
      </c>
      <c r="M2269">
        <f>IFERROR(1 - PERCENTRANK(G:G,G2269),0)</f>
        <v/>
      </c>
      <c r="N2269">
        <f>IFERROR(1 - PERCENTRANK(H:H,H2269),0)</f>
        <v/>
      </c>
      <c r="O2269">
        <f>IFERROR(PERCENTRANK(I:I,I2269),0)</f>
        <v/>
      </c>
      <c r="P2269">
        <f>IFERROR(1 - PERCENTRANK(J:J,J2269),0)</f>
        <v/>
      </c>
      <c r="Q2269">
        <f>IFERROR(PERCENTRANK(K:K,K2269),0)</f>
        <v/>
      </c>
      <c r="R2269">
        <f>L2269*weight1+M2269*weight2+N2269*weight3+O2269*weight4+P2269*weight5+Q2269*weight6</f>
        <v/>
      </c>
    </row>
    <row r="2270" spans="1:18">
      <c r="A2270">
        <f>RANK(R2270,R:R)</f>
        <v/>
      </c>
      <c r="B2270" t="s">
        <v>24962</v>
      </c>
      <c r="C2270">
        <f>VLOOKUP(B2270,'Input - companies list'!B:L,2,FALSE)</f>
        <v/>
      </c>
      <c r="D2270">
        <f>VLOOKUP(B2270,'Input - companies list'!B:L,11,FALSE)</f>
        <v/>
      </c>
      <c r="E2270">
        <f>VLOOKUP(B2270,'Input - companies list'!B:E,4,FALSE)</f>
        <v/>
      </c>
      <c r="F2270">
        <f>SUMIFS('Input - target event report'!H:H,'Input - target event report'!B:B,B2270,'Input - target event report'!D:D, "Private Investment")</f>
        <v/>
      </c>
      <c r="G2270">
        <f>IF(I2270&lt;2, "N/A", (MAXIFS('Input - target event report'!E:E,'Input - target event report'!B:B,B:B,'Input - target event report'!D:D,"Private Investment")-MINIFS('Input - target event report'!E:E,'Input - target event report'!B:B,B:B,'Input - target event report'!D:D,"Private Investment"))/(I2270-1))</f>
        <v/>
      </c>
      <c r="H2270">
        <f>IF(MAXIFS('Input - target event report'!E:E,'Input - target event report'!B:B,B:B,'Input - target event report'!D:D,"Private Investment") = 0, "N/A", TODAY() - MAXIFS('Input - target event report'!E:E,'Input - target event report'!B:B,B:B,'Input - target event report'!D:D,"Private Investment"))</f>
        <v/>
      </c>
      <c r="I2270">
        <f>COUNTIFS('Input - target event report'!B:B,B2270,'Input - target event report'!D:D, "Private Investment")</f>
        <v/>
      </c>
      <c r="J2270">
        <f>INDEX('Input - companies list'!$1:$10000,MATCH(B2270,'Input - companies list'!B:B,0),MATCH("Flow",'Input - companies list'!$1:$1,0 ))</f>
        <v/>
      </c>
      <c r="K2270">
        <f>INDEX('Input - companies list'!$1:$10000,MATCH(B2270,'Input - companies list'!B:B,0),MATCH("Inter-Cluster Connectivity",'Input - companies list'!$1:$1,0 ))</f>
        <v/>
      </c>
      <c r="L2270">
        <f>IFERROR(PERCENTRANK(F:F,F2270),0)</f>
        <v/>
      </c>
      <c r="M2270">
        <f>IFERROR(1 - PERCENTRANK(G:G,G2270),0)</f>
        <v/>
      </c>
      <c r="N2270">
        <f>IFERROR(1 - PERCENTRANK(H:H,H2270),0)</f>
        <v/>
      </c>
      <c r="O2270">
        <f>IFERROR(PERCENTRANK(I:I,I2270),0)</f>
        <v/>
      </c>
      <c r="P2270">
        <f>IFERROR(1 - PERCENTRANK(J:J,J2270),0)</f>
        <v/>
      </c>
      <c r="Q2270">
        <f>IFERROR(PERCENTRANK(K:K,K2270),0)</f>
        <v/>
      </c>
      <c r="R2270">
        <f>L2270*weight1+M2270*weight2+N2270*weight3+O2270*weight4+P2270*weight5+Q2270*weight6</f>
        <v/>
      </c>
    </row>
    <row r="2271" spans="1:18">
      <c r="A2271">
        <f>RANK(R2271,R:R)</f>
        <v/>
      </c>
      <c r="B2271" t="s">
        <v>24971</v>
      </c>
      <c r="C2271">
        <f>VLOOKUP(B2271,'Input - companies list'!B:L,2,FALSE)</f>
        <v/>
      </c>
      <c r="D2271">
        <f>VLOOKUP(B2271,'Input - companies list'!B:L,11,FALSE)</f>
        <v/>
      </c>
      <c r="E2271">
        <f>VLOOKUP(B2271,'Input - companies list'!B:E,4,FALSE)</f>
        <v/>
      </c>
      <c r="F2271">
        <f>SUMIFS('Input - target event report'!H:H,'Input - target event report'!B:B,B2271,'Input - target event report'!D:D, "Private Investment")</f>
        <v/>
      </c>
      <c r="G2271">
        <f>IF(I2271&lt;2, "N/A", (MAXIFS('Input - target event report'!E:E,'Input - target event report'!B:B,B:B,'Input - target event report'!D:D,"Private Investment")-MINIFS('Input - target event report'!E:E,'Input - target event report'!B:B,B:B,'Input - target event report'!D:D,"Private Investment"))/(I2271-1))</f>
        <v/>
      </c>
      <c r="H2271">
        <f>IF(MAXIFS('Input - target event report'!E:E,'Input - target event report'!B:B,B:B,'Input - target event report'!D:D,"Private Investment") = 0, "N/A", TODAY() - MAXIFS('Input - target event report'!E:E,'Input - target event report'!B:B,B:B,'Input - target event report'!D:D,"Private Investment"))</f>
        <v/>
      </c>
      <c r="I2271">
        <f>COUNTIFS('Input - target event report'!B:B,B2271,'Input - target event report'!D:D, "Private Investment")</f>
        <v/>
      </c>
      <c r="J2271">
        <f>INDEX('Input - companies list'!$1:$10000,MATCH(B2271,'Input - companies list'!B:B,0),MATCH("Flow",'Input - companies list'!$1:$1,0 ))</f>
        <v/>
      </c>
      <c r="K2271">
        <f>INDEX('Input - companies list'!$1:$10000,MATCH(B2271,'Input - companies list'!B:B,0),MATCH("Inter-Cluster Connectivity",'Input - companies list'!$1:$1,0 ))</f>
        <v/>
      </c>
      <c r="L2271">
        <f>IFERROR(PERCENTRANK(F:F,F2271),0)</f>
        <v/>
      </c>
      <c r="M2271">
        <f>IFERROR(1 - PERCENTRANK(G:G,G2271),0)</f>
        <v/>
      </c>
      <c r="N2271">
        <f>IFERROR(1 - PERCENTRANK(H:H,H2271),0)</f>
        <v/>
      </c>
      <c r="O2271">
        <f>IFERROR(PERCENTRANK(I:I,I2271),0)</f>
        <v/>
      </c>
      <c r="P2271">
        <f>IFERROR(1 - PERCENTRANK(J:J,J2271),0)</f>
        <v/>
      </c>
      <c r="Q2271">
        <f>IFERROR(PERCENTRANK(K:K,K2271),0)</f>
        <v/>
      </c>
      <c r="R2271">
        <f>L2271*weight1+M2271*weight2+N2271*weight3+O2271*weight4+P2271*weight5+Q2271*weight6</f>
        <v/>
      </c>
    </row>
    <row r="2272" spans="1:18">
      <c r="A2272">
        <f>RANK(R2272,R:R)</f>
        <v/>
      </c>
      <c r="B2272" t="s">
        <v>24982</v>
      </c>
      <c r="C2272">
        <f>VLOOKUP(B2272,'Input - companies list'!B:L,2,FALSE)</f>
        <v/>
      </c>
      <c r="D2272">
        <f>VLOOKUP(B2272,'Input - companies list'!B:L,11,FALSE)</f>
        <v/>
      </c>
      <c r="E2272">
        <f>VLOOKUP(B2272,'Input - companies list'!B:E,4,FALSE)</f>
        <v/>
      </c>
      <c r="F2272">
        <f>SUMIFS('Input - target event report'!H:H,'Input - target event report'!B:B,B2272,'Input - target event report'!D:D, "Private Investment")</f>
        <v/>
      </c>
      <c r="G2272">
        <f>IF(I2272&lt;2, "N/A", (MAXIFS('Input - target event report'!E:E,'Input - target event report'!B:B,B:B,'Input - target event report'!D:D,"Private Investment")-MINIFS('Input - target event report'!E:E,'Input - target event report'!B:B,B:B,'Input - target event report'!D:D,"Private Investment"))/(I2272-1))</f>
        <v/>
      </c>
      <c r="H2272">
        <f>IF(MAXIFS('Input - target event report'!E:E,'Input - target event report'!B:B,B:B,'Input - target event report'!D:D,"Private Investment") = 0, "N/A", TODAY() - MAXIFS('Input - target event report'!E:E,'Input - target event report'!B:B,B:B,'Input - target event report'!D:D,"Private Investment"))</f>
        <v/>
      </c>
      <c r="I2272">
        <f>COUNTIFS('Input - target event report'!B:B,B2272,'Input - target event report'!D:D, "Private Investment")</f>
        <v/>
      </c>
      <c r="J2272">
        <f>INDEX('Input - companies list'!$1:$10000,MATCH(B2272,'Input - companies list'!B:B,0),MATCH("Flow",'Input - companies list'!$1:$1,0 ))</f>
        <v/>
      </c>
      <c r="K2272">
        <f>INDEX('Input - companies list'!$1:$10000,MATCH(B2272,'Input - companies list'!B:B,0),MATCH("Inter-Cluster Connectivity",'Input - companies list'!$1:$1,0 ))</f>
        <v/>
      </c>
      <c r="L2272">
        <f>IFERROR(PERCENTRANK(F:F,F2272),0)</f>
        <v/>
      </c>
      <c r="M2272">
        <f>IFERROR(1 - PERCENTRANK(G:G,G2272),0)</f>
        <v/>
      </c>
      <c r="N2272">
        <f>IFERROR(1 - PERCENTRANK(H:H,H2272),0)</f>
        <v/>
      </c>
      <c r="O2272">
        <f>IFERROR(PERCENTRANK(I:I,I2272),0)</f>
        <v/>
      </c>
      <c r="P2272">
        <f>IFERROR(1 - PERCENTRANK(J:J,J2272),0)</f>
        <v/>
      </c>
      <c r="Q2272">
        <f>IFERROR(PERCENTRANK(K:K,K2272),0)</f>
        <v/>
      </c>
      <c r="R2272">
        <f>L2272*weight1+M2272*weight2+N2272*weight3+O2272*weight4+P2272*weight5+Q2272*weight6</f>
        <v/>
      </c>
    </row>
    <row r="2273" spans="1:18">
      <c r="A2273">
        <f>RANK(R2273,R:R)</f>
        <v/>
      </c>
      <c r="B2273" t="s">
        <v>24992</v>
      </c>
      <c r="C2273">
        <f>VLOOKUP(B2273,'Input - companies list'!B:L,2,FALSE)</f>
        <v/>
      </c>
      <c r="D2273">
        <f>VLOOKUP(B2273,'Input - companies list'!B:L,11,FALSE)</f>
        <v/>
      </c>
      <c r="E2273">
        <f>VLOOKUP(B2273,'Input - companies list'!B:E,4,FALSE)</f>
        <v/>
      </c>
      <c r="F2273">
        <f>SUMIFS('Input - target event report'!H:H,'Input - target event report'!B:B,B2273,'Input - target event report'!D:D, "Private Investment")</f>
        <v/>
      </c>
      <c r="G2273">
        <f>IF(I2273&lt;2, "N/A", (MAXIFS('Input - target event report'!E:E,'Input - target event report'!B:B,B:B,'Input - target event report'!D:D,"Private Investment")-MINIFS('Input - target event report'!E:E,'Input - target event report'!B:B,B:B,'Input - target event report'!D:D,"Private Investment"))/(I2273-1))</f>
        <v/>
      </c>
      <c r="H2273">
        <f>IF(MAXIFS('Input - target event report'!E:E,'Input - target event report'!B:B,B:B,'Input - target event report'!D:D,"Private Investment") = 0, "N/A", TODAY() - MAXIFS('Input - target event report'!E:E,'Input - target event report'!B:B,B:B,'Input - target event report'!D:D,"Private Investment"))</f>
        <v/>
      </c>
      <c r="I2273">
        <f>COUNTIFS('Input - target event report'!B:B,B2273,'Input - target event report'!D:D, "Private Investment")</f>
        <v/>
      </c>
      <c r="J2273">
        <f>INDEX('Input - companies list'!$1:$10000,MATCH(B2273,'Input - companies list'!B:B,0),MATCH("Flow",'Input - companies list'!$1:$1,0 ))</f>
        <v/>
      </c>
      <c r="K2273">
        <f>INDEX('Input - companies list'!$1:$10000,MATCH(B2273,'Input - companies list'!B:B,0),MATCH("Inter-Cluster Connectivity",'Input - companies list'!$1:$1,0 ))</f>
        <v/>
      </c>
      <c r="L2273">
        <f>IFERROR(PERCENTRANK(F:F,F2273),0)</f>
        <v/>
      </c>
      <c r="M2273">
        <f>IFERROR(1 - PERCENTRANK(G:G,G2273),0)</f>
        <v/>
      </c>
      <c r="N2273">
        <f>IFERROR(1 - PERCENTRANK(H:H,H2273),0)</f>
        <v/>
      </c>
      <c r="O2273">
        <f>IFERROR(PERCENTRANK(I:I,I2273),0)</f>
        <v/>
      </c>
      <c r="P2273">
        <f>IFERROR(1 - PERCENTRANK(J:J,J2273),0)</f>
        <v/>
      </c>
      <c r="Q2273">
        <f>IFERROR(PERCENTRANK(K:K,K2273),0)</f>
        <v/>
      </c>
      <c r="R2273">
        <f>L2273*weight1+M2273*weight2+N2273*weight3+O2273*weight4+P2273*weight5+Q2273*weight6</f>
        <v/>
      </c>
    </row>
    <row r="2274" spans="1:18">
      <c r="A2274">
        <f>RANK(R2274,R:R)</f>
        <v/>
      </c>
      <c r="B2274" t="s">
        <v>25002</v>
      </c>
      <c r="C2274">
        <f>VLOOKUP(B2274,'Input - companies list'!B:L,2,FALSE)</f>
        <v/>
      </c>
      <c r="D2274">
        <f>VLOOKUP(B2274,'Input - companies list'!B:L,11,FALSE)</f>
        <v/>
      </c>
      <c r="E2274">
        <f>VLOOKUP(B2274,'Input - companies list'!B:E,4,FALSE)</f>
        <v/>
      </c>
      <c r="F2274">
        <f>SUMIFS('Input - target event report'!H:H,'Input - target event report'!B:B,B2274,'Input - target event report'!D:D, "Private Investment")</f>
        <v/>
      </c>
      <c r="G2274">
        <f>IF(I2274&lt;2, "N/A", (MAXIFS('Input - target event report'!E:E,'Input - target event report'!B:B,B:B,'Input - target event report'!D:D,"Private Investment")-MINIFS('Input - target event report'!E:E,'Input - target event report'!B:B,B:B,'Input - target event report'!D:D,"Private Investment"))/(I2274-1))</f>
        <v/>
      </c>
      <c r="H2274">
        <f>IF(MAXIFS('Input - target event report'!E:E,'Input - target event report'!B:B,B:B,'Input - target event report'!D:D,"Private Investment") = 0, "N/A", TODAY() - MAXIFS('Input - target event report'!E:E,'Input - target event report'!B:B,B:B,'Input - target event report'!D:D,"Private Investment"))</f>
        <v/>
      </c>
      <c r="I2274">
        <f>COUNTIFS('Input - target event report'!B:B,B2274,'Input - target event report'!D:D, "Private Investment")</f>
        <v/>
      </c>
      <c r="J2274">
        <f>INDEX('Input - companies list'!$1:$10000,MATCH(B2274,'Input - companies list'!B:B,0),MATCH("Flow",'Input - companies list'!$1:$1,0 ))</f>
        <v/>
      </c>
      <c r="K2274">
        <f>INDEX('Input - companies list'!$1:$10000,MATCH(B2274,'Input - companies list'!B:B,0),MATCH("Inter-Cluster Connectivity",'Input - companies list'!$1:$1,0 ))</f>
        <v/>
      </c>
      <c r="L2274">
        <f>IFERROR(PERCENTRANK(F:F,F2274),0)</f>
        <v/>
      </c>
      <c r="M2274">
        <f>IFERROR(1 - PERCENTRANK(G:G,G2274),0)</f>
        <v/>
      </c>
      <c r="N2274">
        <f>IFERROR(1 - PERCENTRANK(H:H,H2274),0)</f>
        <v/>
      </c>
      <c r="O2274">
        <f>IFERROR(PERCENTRANK(I:I,I2274),0)</f>
        <v/>
      </c>
      <c r="P2274">
        <f>IFERROR(1 - PERCENTRANK(J:J,J2274),0)</f>
        <v/>
      </c>
      <c r="Q2274">
        <f>IFERROR(PERCENTRANK(K:K,K2274),0)</f>
        <v/>
      </c>
      <c r="R2274">
        <f>L2274*weight1+M2274*weight2+N2274*weight3+O2274*weight4+P2274*weight5+Q2274*weight6</f>
        <v/>
      </c>
    </row>
    <row r="2275" spans="1:18">
      <c r="A2275">
        <f>RANK(R2275,R:R)</f>
        <v/>
      </c>
      <c r="B2275" t="s">
        <v>25013</v>
      </c>
      <c r="C2275">
        <f>VLOOKUP(B2275,'Input - companies list'!B:L,2,FALSE)</f>
        <v/>
      </c>
      <c r="D2275">
        <f>VLOOKUP(B2275,'Input - companies list'!B:L,11,FALSE)</f>
        <v/>
      </c>
      <c r="E2275">
        <f>VLOOKUP(B2275,'Input - companies list'!B:E,4,FALSE)</f>
        <v/>
      </c>
      <c r="F2275">
        <f>SUMIFS('Input - target event report'!H:H,'Input - target event report'!B:B,B2275,'Input - target event report'!D:D, "Private Investment")</f>
        <v/>
      </c>
      <c r="G2275">
        <f>IF(I2275&lt;2, "N/A", (MAXIFS('Input - target event report'!E:E,'Input - target event report'!B:B,B:B,'Input - target event report'!D:D,"Private Investment")-MINIFS('Input - target event report'!E:E,'Input - target event report'!B:B,B:B,'Input - target event report'!D:D,"Private Investment"))/(I2275-1))</f>
        <v/>
      </c>
      <c r="H2275">
        <f>IF(MAXIFS('Input - target event report'!E:E,'Input - target event report'!B:B,B:B,'Input - target event report'!D:D,"Private Investment") = 0, "N/A", TODAY() - MAXIFS('Input - target event report'!E:E,'Input - target event report'!B:B,B:B,'Input - target event report'!D:D,"Private Investment"))</f>
        <v/>
      </c>
      <c r="I2275">
        <f>COUNTIFS('Input - target event report'!B:B,B2275,'Input - target event report'!D:D, "Private Investment")</f>
        <v/>
      </c>
      <c r="J2275">
        <f>INDEX('Input - companies list'!$1:$10000,MATCH(B2275,'Input - companies list'!B:B,0),MATCH("Flow",'Input - companies list'!$1:$1,0 ))</f>
        <v/>
      </c>
      <c r="K2275">
        <f>INDEX('Input - companies list'!$1:$10000,MATCH(B2275,'Input - companies list'!B:B,0),MATCH("Inter-Cluster Connectivity",'Input - companies list'!$1:$1,0 ))</f>
        <v/>
      </c>
      <c r="L2275">
        <f>IFERROR(PERCENTRANK(F:F,F2275),0)</f>
        <v/>
      </c>
      <c r="M2275">
        <f>IFERROR(1 - PERCENTRANK(G:G,G2275),0)</f>
        <v/>
      </c>
      <c r="N2275">
        <f>IFERROR(1 - PERCENTRANK(H:H,H2275),0)</f>
        <v/>
      </c>
      <c r="O2275">
        <f>IFERROR(PERCENTRANK(I:I,I2275),0)</f>
        <v/>
      </c>
      <c r="P2275">
        <f>IFERROR(1 - PERCENTRANK(J:J,J2275),0)</f>
        <v/>
      </c>
      <c r="Q2275">
        <f>IFERROR(PERCENTRANK(K:K,K2275),0)</f>
        <v/>
      </c>
      <c r="R2275">
        <f>L2275*weight1+M2275*weight2+N2275*weight3+O2275*weight4+P2275*weight5+Q2275*weight6</f>
        <v/>
      </c>
    </row>
    <row r="2276" spans="1:18">
      <c r="A2276">
        <f>RANK(R2276,R:R)</f>
        <v/>
      </c>
      <c r="B2276" t="s">
        <v>25026</v>
      </c>
      <c r="C2276">
        <f>VLOOKUP(B2276,'Input - companies list'!B:L,2,FALSE)</f>
        <v/>
      </c>
      <c r="D2276">
        <f>VLOOKUP(B2276,'Input - companies list'!B:L,11,FALSE)</f>
        <v/>
      </c>
      <c r="E2276">
        <f>VLOOKUP(B2276,'Input - companies list'!B:E,4,FALSE)</f>
        <v/>
      </c>
      <c r="F2276">
        <f>SUMIFS('Input - target event report'!H:H,'Input - target event report'!B:B,B2276,'Input - target event report'!D:D, "Private Investment")</f>
        <v/>
      </c>
      <c r="G2276">
        <f>IF(I2276&lt;2, "N/A", (MAXIFS('Input - target event report'!E:E,'Input - target event report'!B:B,B:B,'Input - target event report'!D:D,"Private Investment")-MINIFS('Input - target event report'!E:E,'Input - target event report'!B:B,B:B,'Input - target event report'!D:D,"Private Investment"))/(I2276-1))</f>
        <v/>
      </c>
      <c r="H2276">
        <f>IF(MAXIFS('Input - target event report'!E:E,'Input - target event report'!B:B,B:B,'Input - target event report'!D:D,"Private Investment") = 0, "N/A", TODAY() - MAXIFS('Input - target event report'!E:E,'Input - target event report'!B:B,B:B,'Input - target event report'!D:D,"Private Investment"))</f>
        <v/>
      </c>
      <c r="I2276">
        <f>COUNTIFS('Input - target event report'!B:B,B2276,'Input - target event report'!D:D, "Private Investment")</f>
        <v/>
      </c>
      <c r="J2276">
        <f>INDEX('Input - companies list'!$1:$10000,MATCH(B2276,'Input - companies list'!B:B,0),MATCH("Flow",'Input - companies list'!$1:$1,0 ))</f>
        <v/>
      </c>
      <c r="K2276">
        <f>INDEX('Input - companies list'!$1:$10000,MATCH(B2276,'Input - companies list'!B:B,0),MATCH("Inter-Cluster Connectivity",'Input - companies list'!$1:$1,0 ))</f>
        <v/>
      </c>
      <c r="L2276">
        <f>IFERROR(PERCENTRANK(F:F,F2276),0)</f>
        <v/>
      </c>
      <c r="M2276">
        <f>IFERROR(1 - PERCENTRANK(G:G,G2276),0)</f>
        <v/>
      </c>
      <c r="N2276">
        <f>IFERROR(1 - PERCENTRANK(H:H,H2276),0)</f>
        <v/>
      </c>
      <c r="O2276">
        <f>IFERROR(PERCENTRANK(I:I,I2276),0)</f>
        <v/>
      </c>
      <c r="P2276">
        <f>IFERROR(1 - PERCENTRANK(J:J,J2276),0)</f>
        <v/>
      </c>
      <c r="Q2276">
        <f>IFERROR(PERCENTRANK(K:K,K2276),0)</f>
        <v/>
      </c>
      <c r="R2276">
        <f>L2276*weight1+M2276*weight2+N2276*weight3+O2276*weight4+P2276*weight5+Q2276*weight6</f>
        <v/>
      </c>
    </row>
    <row r="2277" spans="1:18">
      <c r="A2277">
        <f>RANK(R2277,R:R)</f>
        <v/>
      </c>
      <c r="B2277" t="s">
        <v>25037</v>
      </c>
      <c r="C2277">
        <f>VLOOKUP(B2277,'Input - companies list'!B:L,2,FALSE)</f>
        <v/>
      </c>
      <c r="D2277">
        <f>VLOOKUP(B2277,'Input - companies list'!B:L,11,FALSE)</f>
        <v/>
      </c>
      <c r="E2277">
        <f>VLOOKUP(B2277,'Input - companies list'!B:E,4,FALSE)</f>
        <v/>
      </c>
      <c r="F2277">
        <f>SUMIFS('Input - target event report'!H:H,'Input - target event report'!B:B,B2277,'Input - target event report'!D:D, "Private Investment")</f>
        <v/>
      </c>
      <c r="G2277">
        <f>IF(I2277&lt;2, "N/A", (MAXIFS('Input - target event report'!E:E,'Input - target event report'!B:B,B:B,'Input - target event report'!D:D,"Private Investment")-MINIFS('Input - target event report'!E:E,'Input - target event report'!B:B,B:B,'Input - target event report'!D:D,"Private Investment"))/(I2277-1))</f>
        <v/>
      </c>
      <c r="H2277">
        <f>IF(MAXIFS('Input - target event report'!E:E,'Input - target event report'!B:B,B:B,'Input - target event report'!D:D,"Private Investment") = 0, "N/A", TODAY() - MAXIFS('Input - target event report'!E:E,'Input - target event report'!B:B,B:B,'Input - target event report'!D:D,"Private Investment"))</f>
        <v/>
      </c>
      <c r="I2277">
        <f>COUNTIFS('Input - target event report'!B:B,B2277,'Input - target event report'!D:D, "Private Investment")</f>
        <v/>
      </c>
      <c r="J2277">
        <f>INDEX('Input - companies list'!$1:$10000,MATCH(B2277,'Input - companies list'!B:B,0),MATCH("Flow",'Input - companies list'!$1:$1,0 ))</f>
        <v/>
      </c>
      <c r="K2277">
        <f>INDEX('Input - companies list'!$1:$10000,MATCH(B2277,'Input - companies list'!B:B,0),MATCH("Inter-Cluster Connectivity",'Input - companies list'!$1:$1,0 ))</f>
        <v/>
      </c>
      <c r="L2277">
        <f>IFERROR(PERCENTRANK(F:F,F2277),0)</f>
        <v/>
      </c>
      <c r="M2277">
        <f>IFERROR(1 - PERCENTRANK(G:G,G2277),0)</f>
        <v/>
      </c>
      <c r="N2277">
        <f>IFERROR(1 - PERCENTRANK(H:H,H2277),0)</f>
        <v/>
      </c>
      <c r="O2277">
        <f>IFERROR(PERCENTRANK(I:I,I2277),0)</f>
        <v/>
      </c>
      <c r="P2277">
        <f>IFERROR(1 - PERCENTRANK(J:J,J2277),0)</f>
        <v/>
      </c>
      <c r="Q2277">
        <f>IFERROR(PERCENTRANK(K:K,K2277),0)</f>
        <v/>
      </c>
      <c r="R2277">
        <f>L2277*weight1+M2277*weight2+N2277*weight3+O2277*weight4+P2277*weight5+Q2277*weight6</f>
        <v/>
      </c>
    </row>
    <row r="2278" spans="1:18">
      <c r="A2278">
        <f>RANK(R2278,R:R)</f>
        <v/>
      </c>
      <c r="B2278" t="s">
        <v>25046</v>
      </c>
      <c r="C2278">
        <f>VLOOKUP(B2278,'Input - companies list'!B:L,2,FALSE)</f>
        <v/>
      </c>
      <c r="D2278">
        <f>VLOOKUP(B2278,'Input - companies list'!B:L,11,FALSE)</f>
        <v/>
      </c>
      <c r="E2278">
        <f>VLOOKUP(B2278,'Input - companies list'!B:E,4,FALSE)</f>
        <v/>
      </c>
      <c r="F2278">
        <f>SUMIFS('Input - target event report'!H:H,'Input - target event report'!B:B,B2278,'Input - target event report'!D:D, "Private Investment")</f>
        <v/>
      </c>
      <c r="G2278">
        <f>IF(I2278&lt;2, "N/A", (MAXIFS('Input - target event report'!E:E,'Input - target event report'!B:B,B:B,'Input - target event report'!D:D,"Private Investment")-MINIFS('Input - target event report'!E:E,'Input - target event report'!B:B,B:B,'Input - target event report'!D:D,"Private Investment"))/(I2278-1))</f>
        <v/>
      </c>
      <c r="H2278">
        <f>IF(MAXIFS('Input - target event report'!E:E,'Input - target event report'!B:B,B:B,'Input - target event report'!D:D,"Private Investment") = 0, "N/A", TODAY() - MAXIFS('Input - target event report'!E:E,'Input - target event report'!B:B,B:B,'Input - target event report'!D:D,"Private Investment"))</f>
        <v/>
      </c>
      <c r="I2278">
        <f>COUNTIFS('Input - target event report'!B:B,B2278,'Input - target event report'!D:D, "Private Investment")</f>
        <v/>
      </c>
      <c r="J2278">
        <f>INDEX('Input - companies list'!$1:$10000,MATCH(B2278,'Input - companies list'!B:B,0),MATCH("Flow",'Input - companies list'!$1:$1,0 ))</f>
        <v/>
      </c>
      <c r="K2278">
        <f>INDEX('Input - companies list'!$1:$10000,MATCH(B2278,'Input - companies list'!B:B,0),MATCH("Inter-Cluster Connectivity",'Input - companies list'!$1:$1,0 ))</f>
        <v/>
      </c>
      <c r="L2278">
        <f>IFERROR(PERCENTRANK(F:F,F2278),0)</f>
        <v/>
      </c>
      <c r="M2278">
        <f>IFERROR(1 - PERCENTRANK(G:G,G2278),0)</f>
        <v/>
      </c>
      <c r="N2278">
        <f>IFERROR(1 - PERCENTRANK(H:H,H2278),0)</f>
        <v/>
      </c>
      <c r="O2278">
        <f>IFERROR(PERCENTRANK(I:I,I2278),0)</f>
        <v/>
      </c>
      <c r="P2278">
        <f>IFERROR(1 - PERCENTRANK(J:J,J2278),0)</f>
        <v/>
      </c>
      <c r="Q2278">
        <f>IFERROR(PERCENTRANK(K:K,K2278),0)</f>
        <v/>
      </c>
      <c r="R2278">
        <f>L2278*weight1+M2278*weight2+N2278*weight3+O2278*weight4+P2278*weight5+Q2278*weight6</f>
        <v/>
      </c>
    </row>
    <row r="2279" spans="1:18">
      <c r="A2279">
        <f>RANK(R2279,R:R)</f>
        <v/>
      </c>
      <c r="B2279" t="s">
        <v>25055</v>
      </c>
      <c r="C2279">
        <f>VLOOKUP(B2279,'Input - companies list'!B:L,2,FALSE)</f>
        <v/>
      </c>
      <c r="D2279">
        <f>VLOOKUP(B2279,'Input - companies list'!B:L,11,FALSE)</f>
        <v/>
      </c>
      <c r="E2279">
        <f>VLOOKUP(B2279,'Input - companies list'!B:E,4,FALSE)</f>
        <v/>
      </c>
      <c r="F2279">
        <f>SUMIFS('Input - target event report'!H:H,'Input - target event report'!B:B,B2279,'Input - target event report'!D:D, "Private Investment")</f>
        <v/>
      </c>
      <c r="G2279">
        <f>IF(I2279&lt;2, "N/A", (MAXIFS('Input - target event report'!E:E,'Input - target event report'!B:B,B:B,'Input - target event report'!D:D,"Private Investment")-MINIFS('Input - target event report'!E:E,'Input - target event report'!B:B,B:B,'Input - target event report'!D:D,"Private Investment"))/(I2279-1))</f>
        <v/>
      </c>
      <c r="H2279">
        <f>IF(MAXIFS('Input - target event report'!E:E,'Input - target event report'!B:B,B:B,'Input - target event report'!D:D,"Private Investment") = 0, "N/A", TODAY() - MAXIFS('Input - target event report'!E:E,'Input - target event report'!B:B,B:B,'Input - target event report'!D:D,"Private Investment"))</f>
        <v/>
      </c>
      <c r="I2279">
        <f>COUNTIFS('Input - target event report'!B:B,B2279,'Input - target event report'!D:D, "Private Investment")</f>
        <v/>
      </c>
      <c r="J2279">
        <f>INDEX('Input - companies list'!$1:$10000,MATCH(B2279,'Input - companies list'!B:B,0),MATCH("Flow",'Input - companies list'!$1:$1,0 ))</f>
        <v/>
      </c>
      <c r="K2279">
        <f>INDEX('Input - companies list'!$1:$10000,MATCH(B2279,'Input - companies list'!B:B,0),MATCH("Inter-Cluster Connectivity",'Input - companies list'!$1:$1,0 ))</f>
        <v/>
      </c>
      <c r="L2279">
        <f>IFERROR(PERCENTRANK(F:F,F2279),0)</f>
        <v/>
      </c>
      <c r="M2279">
        <f>IFERROR(1 - PERCENTRANK(G:G,G2279),0)</f>
        <v/>
      </c>
      <c r="N2279">
        <f>IFERROR(1 - PERCENTRANK(H:H,H2279),0)</f>
        <v/>
      </c>
      <c r="O2279">
        <f>IFERROR(PERCENTRANK(I:I,I2279),0)</f>
        <v/>
      </c>
      <c r="P2279">
        <f>IFERROR(1 - PERCENTRANK(J:J,J2279),0)</f>
        <v/>
      </c>
      <c r="Q2279">
        <f>IFERROR(PERCENTRANK(K:K,K2279),0)</f>
        <v/>
      </c>
      <c r="R2279">
        <f>L2279*weight1+M2279*weight2+N2279*weight3+O2279*weight4+P2279*weight5+Q2279*weight6</f>
        <v/>
      </c>
    </row>
    <row r="2280" spans="1:18">
      <c r="A2280">
        <f>RANK(R2280,R:R)</f>
        <v/>
      </c>
      <c r="B2280" t="s">
        <v>25065</v>
      </c>
      <c r="C2280">
        <f>VLOOKUP(B2280,'Input - companies list'!B:L,2,FALSE)</f>
        <v/>
      </c>
      <c r="D2280">
        <f>VLOOKUP(B2280,'Input - companies list'!B:L,11,FALSE)</f>
        <v/>
      </c>
      <c r="E2280">
        <f>VLOOKUP(B2280,'Input - companies list'!B:E,4,FALSE)</f>
        <v/>
      </c>
      <c r="F2280">
        <f>SUMIFS('Input - target event report'!H:H,'Input - target event report'!B:B,B2280,'Input - target event report'!D:D, "Private Investment")</f>
        <v/>
      </c>
      <c r="G2280">
        <f>IF(I2280&lt;2, "N/A", (MAXIFS('Input - target event report'!E:E,'Input - target event report'!B:B,B:B,'Input - target event report'!D:D,"Private Investment")-MINIFS('Input - target event report'!E:E,'Input - target event report'!B:B,B:B,'Input - target event report'!D:D,"Private Investment"))/(I2280-1))</f>
        <v/>
      </c>
      <c r="H2280">
        <f>IF(MAXIFS('Input - target event report'!E:E,'Input - target event report'!B:B,B:B,'Input - target event report'!D:D,"Private Investment") = 0, "N/A", TODAY() - MAXIFS('Input - target event report'!E:E,'Input - target event report'!B:B,B:B,'Input - target event report'!D:D,"Private Investment"))</f>
        <v/>
      </c>
      <c r="I2280">
        <f>COUNTIFS('Input - target event report'!B:B,B2280,'Input - target event report'!D:D, "Private Investment")</f>
        <v/>
      </c>
      <c r="J2280">
        <f>INDEX('Input - companies list'!$1:$10000,MATCH(B2280,'Input - companies list'!B:B,0),MATCH("Flow",'Input - companies list'!$1:$1,0 ))</f>
        <v/>
      </c>
      <c r="K2280">
        <f>INDEX('Input - companies list'!$1:$10000,MATCH(B2280,'Input - companies list'!B:B,0),MATCH("Inter-Cluster Connectivity",'Input - companies list'!$1:$1,0 ))</f>
        <v/>
      </c>
      <c r="L2280">
        <f>IFERROR(PERCENTRANK(F:F,F2280),0)</f>
        <v/>
      </c>
      <c r="M2280">
        <f>IFERROR(1 - PERCENTRANK(G:G,G2280),0)</f>
        <v/>
      </c>
      <c r="N2280">
        <f>IFERROR(1 - PERCENTRANK(H:H,H2280),0)</f>
        <v/>
      </c>
      <c r="O2280">
        <f>IFERROR(PERCENTRANK(I:I,I2280),0)</f>
        <v/>
      </c>
      <c r="P2280">
        <f>IFERROR(1 - PERCENTRANK(J:J,J2280),0)</f>
        <v/>
      </c>
      <c r="Q2280">
        <f>IFERROR(PERCENTRANK(K:K,K2280),0)</f>
        <v/>
      </c>
      <c r="R2280">
        <f>L2280*weight1+M2280*weight2+N2280*weight3+O2280*weight4+P2280*weight5+Q2280*weight6</f>
        <v/>
      </c>
    </row>
    <row r="2281" spans="1:18">
      <c r="A2281">
        <f>RANK(R2281,R:R)</f>
        <v/>
      </c>
      <c r="B2281" t="s">
        <v>25076</v>
      </c>
      <c r="C2281">
        <f>VLOOKUP(B2281,'Input - companies list'!B:L,2,FALSE)</f>
        <v/>
      </c>
      <c r="D2281">
        <f>VLOOKUP(B2281,'Input - companies list'!B:L,11,FALSE)</f>
        <v/>
      </c>
      <c r="E2281">
        <f>VLOOKUP(B2281,'Input - companies list'!B:E,4,FALSE)</f>
        <v/>
      </c>
      <c r="F2281">
        <f>SUMIFS('Input - target event report'!H:H,'Input - target event report'!B:B,B2281,'Input - target event report'!D:D, "Private Investment")</f>
        <v/>
      </c>
      <c r="G2281">
        <f>IF(I2281&lt;2, "N/A", (MAXIFS('Input - target event report'!E:E,'Input - target event report'!B:B,B:B,'Input - target event report'!D:D,"Private Investment")-MINIFS('Input - target event report'!E:E,'Input - target event report'!B:B,B:B,'Input - target event report'!D:D,"Private Investment"))/(I2281-1))</f>
        <v/>
      </c>
      <c r="H2281">
        <f>IF(MAXIFS('Input - target event report'!E:E,'Input - target event report'!B:B,B:B,'Input - target event report'!D:D,"Private Investment") = 0, "N/A", TODAY() - MAXIFS('Input - target event report'!E:E,'Input - target event report'!B:B,B:B,'Input - target event report'!D:D,"Private Investment"))</f>
        <v/>
      </c>
      <c r="I2281">
        <f>COUNTIFS('Input - target event report'!B:B,B2281,'Input - target event report'!D:D, "Private Investment")</f>
        <v/>
      </c>
      <c r="J2281">
        <f>INDEX('Input - companies list'!$1:$10000,MATCH(B2281,'Input - companies list'!B:B,0),MATCH("Flow",'Input - companies list'!$1:$1,0 ))</f>
        <v/>
      </c>
      <c r="K2281">
        <f>INDEX('Input - companies list'!$1:$10000,MATCH(B2281,'Input - companies list'!B:B,0),MATCH("Inter-Cluster Connectivity",'Input - companies list'!$1:$1,0 ))</f>
        <v/>
      </c>
      <c r="L2281">
        <f>IFERROR(PERCENTRANK(F:F,F2281),0)</f>
        <v/>
      </c>
      <c r="M2281">
        <f>IFERROR(1 - PERCENTRANK(G:G,G2281),0)</f>
        <v/>
      </c>
      <c r="N2281">
        <f>IFERROR(1 - PERCENTRANK(H:H,H2281),0)</f>
        <v/>
      </c>
      <c r="O2281">
        <f>IFERROR(PERCENTRANK(I:I,I2281),0)</f>
        <v/>
      </c>
      <c r="P2281">
        <f>IFERROR(1 - PERCENTRANK(J:J,J2281),0)</f>
        <v/>
      </c>
      <c r="Q2281">
        <f>IFERROR(PERCENTRANK(K:K,K2281),0)</f>
        <v/>
      </c>
      <c r="R2281">
        <f>L2281*weight1+M2281*weight2+N2281*weight3+O2281*weight4+P2281*weight5+Q2281*weight6</f>
        <v/>
      </c>
    </row>
    <row r="2282" spans="1:18">
      <c r="A2282">
        <f>RANK(R2282,R:R)</f>
        <v/>
      </c>
      <c r="B2282" t="s">
        <v>25084</v>
      </c>
      <c r="C2282">
        <f>VLOOKUP(B2282,'Input - companies list'!B:L,2,FALSE)</f>
        <v/>
      </c>
      <c r="D2282">
        <f>VLOOKUP(B2282,'Input - companies list'!B:L,11,FALSE)</f>
        <v/>
      </c>
      <c r="E2282">
        <f>VLOOKUP(B2282,'Input - companies list'!B:E,4,FALSE)</f>
        <v/>
      </c>
      <c r="F2282">
        <f>SUMIFS('Input - target event report'!H:H,'Input - target event report'!B:B,B2282,'Input - target event report'!D:D, "Private Investment")</f>
        <v/>
      </c>
      <c r="G2282">
        <f>IF(I2282&lt;2, "N/A", (MAXIFS('Input - target event report'!E:E,'Input - target event report'!B:B,B:B,'Input - target event report'!D:D,"Private Investment")-MINIFS('Input - target event report'!E:E,'Input - target event report'!B:B,B:B,'Input - target event report'!D:D,"Private Investment"))/(I2282-1))</f>
        <v/>
      </c>
      <c r="H2282">
        <f>IF(MAXIFS('Input - target event report'!E:E,'Input - target event report'!B:B,B:B,'Input - target event report'!D:D,"Private Investment") = 0, "N/A", TODAY() - MAXIFS('Input - target event report'!E:E,'Input - target event report'!B:B,B:B,'Input - target event report'!D:D,"Private Investment"))</f>
        <v/>
      </c>
      <c r="I2282">
        <f>COUNTIFS('Input - target event report'!B:B,B2282,'Input - target event report'!D:D, "Private Investment")</f>
        <v/>
      </c>
      <c r="J2282">
        <f>INDEX('Input - companies list'!$1:$10000,MATCH(B2282,'Input - companies list'!B:B,0),MATCH("Flow",'Input - companies list'!$1:$1,0 ))</f>
        <v/>
      </c>
      <c r="K2282">
        <f>INDEX('Input - companies list'!$1:$10000,MATCH(B2282,'Input - companies list'!B:B,0),MATCH("Inter-Cluster Connectivity",'Input - companies list'!$1:$1,0 ))</f>
        <v/>
      </c>
      <c r="L2282">
        <f>IFERROR(PERCENTRANK(F:F,F2282),0)</f>
        <v/>
      </c>
      <c r="M2282">
        <f>IFERROR(1 - PERCENTRANK(G:G,G2282),0)</f>
        <v/>
      </c>
      <c r="N2282">
        <f>IFERROR(1 - PERCENTRANK(H:H,H2282),0)</f>
        <v/>
      </c>
      <c r="O2282">
        <f>IFERROR(PERCENTRANK(I:I,I2282),0)</f>
        <v/>
      </c>
      <c r="P2282">
        <f>IFERROR(1 - PERCENTRANK(J:J,J2282),0)</f>
        <v/>
      </c>
      <c r="Q2282">
        <f>IFERROR(PERCENTRANK(K:K,K2282),0)</f>
        <v/>
      </c>
      <c r="R2282">
        <f>L2282*weight1+M2282*weight2+N2282*weight3+O2282*weight4+P2282*weight5+Q2282*weight6</f>
        <v/>
      </c>
    </row>
    <row r="2283" spans="1:18">
      <c r="A2283">
        <f>RANK(R2283,R:R)</f>
        <v/>
      </c>
      <c r="B2283" t="s">
        <v>25094</v>
      </c>
      <c r="C2283">
        <f>VLOOKUP(B2283,'Input - companies list'!B:L,2,FALSE)</f>
        <v/>
      </c>
      <c r="D2283">
        <f>VLOOKUP(B2283,'Input - companies list'!B:L,11,FALSE)</f>
        <v/>
      </c>
      <c r="E2283">
        <f>VLOOKUP(B2283,'Input - companies list'!B:E,4,FALSE)</f>
        <v/>
      </c>
      <c r="F2283">
        <f>SUMIFS('Input - target event report'!H:H,'Input - target event report'!B:B,B2283,'Input - target event report'!D:D, "Private Investment")</f>
        <v/>
      </c>
      <c r="G2283">
        <f>IF(I2283&lt;2, "N/A", (MAXIFS('Input - target event report'!E:E,'Input - target event report'!B:B,B:B,'Input - target event report'!D:D,"Private Investment")-MINIFS('Input - target event report'!E:E,'Input - target event report'!B:B,B:B,'Input - target event report'!D:D,"Private Investment"))/(I2283-1))</f>
        <v/>
      </c>
      <c r="H2283">
        <f>IF(MAXIFS('Input - target event report'!E:E,'Input - target event report'!B:B,B:B,'Input - target event report'!D:D,"Private Investment") = 0, "N/A", TODAY() - MAXIFS('Input - target event report'!E:E,'Input - target event report'!B:B,B:B,'Input - target event report'!D:D,"Private Investment"))</f>
        <v/>
      </c>
      <c r="I2283">
        <f>COUNTIFS('Input - target event report'!B:B,B2283,'Input - target event report'!D:D, "Private Investment")</f>
        <v/>
      </c>
      <c r="J2283">
        <f>INDEX('Input - companies list'!$1:$10000,MATCH(B2283,'Input - companies list'!B:B,0),MATCH("Flow",'Input - companies list'!$1:$1,0 ))</f>
        <v/>
      </c>
      <c r="K2283">
        <f>INDEX('Input - companies list'!$1:$10000,MATCH(B2283,'Input - companies list'!B:B,0),MATCH("Inter-Cluster Connectivity",'Input - companies list'!$1:$1,0 ))</f>
        <v/>
      </c>
      <c r="L2283">
        <f>IFERROR(PERCENTRANK(F:F,F2283),0)</f>
        <v/>
      </c>
      <c r="M2283">
        <f>IFERROR(1 - PERCENTRANK(G:G,G2283),0)</f>
        <v/>
      </c>
      <c r="N2283">
        <f>IFERROR(1 - PERCENTRANK(H:H,H2283),0)</f>
        <v/>
      </c>
      <c r="O2283">
        <f>IFERROR(PERCENTRANK(I:I,I2283),0)</f>
        <v/>
      </c>
      <c r="P2283">
        <f>IFERROR(1 - PERCENTRANK(J:J,J2283),0)</f>
        <v/>
      </c>
      <c r="Q2283">
        <f>IFERROR(PERCENTRANK(K:K,K2283),0)</f>
        <v/>
      </c>
      <c r="R2283">
        <f>L2283*weight1+M2283*weight2+N2283*weight3+O2283*weight4+P2283*weight5+Q2283*weight6</f>
        <v/>
      </c>
    </row>
    <row r="2284" spans="1:18">
      <c r="A2284">
        <f>RANK(R2284,R:R)</f>
        <v/>
      </c>
      <c r="B2284" t="s">
        <v>25107</v>
      </c>
      <c r="C2284">
        <f>VLOOKUP(B2284,'Input - companies list'!B:L,2,FALSE)</f>
        <v/>
      </c>
      <c r="D2284">
        <f>VLOOKUP(B2284,'Input - companies list'!B:L,11,FALSE)</f>
        <v/>
      </c>
      <c r="E2284">
        <f>VLOOKUP(B2284,'Input - companies list'!B:E,4,FALSE)</f>
        <v/>
      </c>
      <c r="F2284">
        <f>SUMIFS('Input - target event report'!H:H,'Input - target event report'!B:B,B2284,'Input - target event report'!D:D, "Private Investment")</f>
        <v/>
      </c>
      <c r="G2284">
        <f>IF(I2284&lt;2, "N/A", (MAXIFS('Input - target event report'!E:E,'Input - target event report'!B:B,B:B,'Input - target event report'!D:D,"Private Investment")-MINIFS('Input - target event report'!E:E,'Input - target event report'!B:B,B:B,'Input - target event report'!D:D,"Private Investment"))/(I2284-1))</f>
        <v/>
      </c>
      <c r="H2284">
        <f>IF(MAXIFS('Input - target event report'!E:E,'Input - target event report'!B:B,B:B,'Input - target event report'!D:D,"Private Investment") = 0, "N/A", TODAY() - MAXIFS('Input - target event report'!E:E,'Input - target event report'!B:B,B:B,'Input - target event report'!D:D,"Private Investment"))</f>
        <v/>
      </c>
      <c r="I2284">
        <f>COUNTIFS('Input - target event report'!B:B,B2284,'Input - target event report'!D:D, "Private Investment")</f>
        <v/>
      </c>
      <c r="J2284">
        <f>INDEX('Input - companies list'!$1:$10000,MATCH(B2284,'Input - companies list'!B:B,0),MATCH("Flow",'Input - companies list'!$1:$1,0 ))</f>
        <v/>
      </c>
      <c r="K2284">
        <f>INDEX('Input - companies list'!$1:$10000,MATCH(B2284,'Input - companies list'!B:B,0),MATCH("Inter-Cluster Connectivity",'Input - companies list'!$1:$1,0 ))</f>
        <v/>
      </c>
      <c r="L2284">
        <f>IFERROR(PERCENTRANK(F:F,F2284),0)</f>
        <v/>
      </c>
      <c r="M2284">
        <f>IFERROR(1 - PERCENTRANK(G:G,G2284),0)</f>
        <v/>
      </c>
      <c r="N2284">
        <f>IFERROR(1 - PERCENTRANK(H:H,H2284),0)</f>
        <v/>
      </c>
      <c r="O2284">
        <f>IFERROR(PERCENTRANK(I:I,I2284),0)</f>
        <v/>
      </c>
      <c r="P2284">
        <f>IFERROR(1 - PERCENTRANK(J:J,J2284),0)</f>
        <v/>
      </c>
      <c r="Q2284">
        <f>IFERROR(PERCENTRANK(K:K,K2284),0)</f>
        <v/>
      </c>
      <c r="R2284">
        <f>L2284*weight1+M2284*weight2+N2284*weight3+O2284*weight4+P2284*weight5+Q2284*weight6</f>
        <v/>
      </c>
    </row>
    <row r="2285" spans="1:18">
      <c r="A2285">
        <f>RANK(R2285,R:R)</f>
        <v/>
      </c>
      <c r="B2285" t="s">
        <v>25117</v>
      </c>
      <c r="C2285">
        <f>VLOOKUP(B2285,'Input - companies list'!B:L,2,FALSE)</f>
        <v/>
      </c>
      <c r="D2285">
        <f>VLOOKUP(B2285,'Input - companies list'!B:L,11,FALSE)</f>
        <v/>
      </c>
      <c r="E2285">
        <f>VLOOKUP(B2285,'Input - companies list'!B:E,4,FALSE)</f>
        <v/>
      </c>
      <c r="F2285">
        <f>SUMIFS('Input - target event report'!H:H,'Input - target event report'!B:B,B2285,'Input - target event report'!D:D, "Private Investment")</f>
        <v/>
      </c>
      <c r="G2285">
        <f>IF(I2285&lt;2, "N/A", (MAXIFS('Input - target event report'!E:E,'Input - target event report'!B:B,B:B,'Input - target event report'!D:D,"Private Investment")-MINIFS('Input - target event report'!E:E,'Input - target event report'!B:B,B:B,'Input - target event report'!D:D,"Private Investment"))/(I2285-1))</f>
        <v/>
      </c>
      <c r="H2285">
        <f>IF(MAXIFS('Input - target event report'!E:E,'Input - target event report'!B:B,B:B,'Input - target event report'!D:D,"Private Investment") = 0, "N/A", TODAY() - MAXIFS('Input - target event report'!E:E,'Input - target event report'!B:B,B:B,'Input - target event report'!D:D,"Private Investment"))</f>
        <v/>
      </c>
      <c r="I2285">
        <f>COUNTIFS('Input - target event report'!B:B,B2285,'Input - target event report'!D:D, "Private Investment")</f>
        <v/>
      </c>
      <c r="J2285">
        <f>INDEX('Input - companies list'!$1:$10000,MATCH(B2285,'Input - companies list'!B:B,0),MATCH("Flow",'Input - companies list'!$1:$1,0 ))</f>
        <v/>
      </c>
      <c r="K2285">
        <f>INDEX('Input - companies list'!$1:$10000,MATCH(B2285,'Input - companies list'!B:B,0),MATCH("Inter-Cluster Connectivity",'Input - companies list'!$1:$1,0 ))</f>
        <v/>
      </c>
      <c r="L2285">
        <f>IFERROR(PERCENTRANK(F:F,F2285),0)</f>
        <v/>
      </c>
      <c r="M2285">
        <f>IFERROR(1 - PERCENTRANK(G:G,G2285),0)</f>
        <v/>
      </c>
      <c r="N2285">
        <f>IFERROR(1 - PERCENTRANK(H:H,H2285),0)</f>
        <v/>
      </c>
      <c r="O2285">
        <f>IFERROR(PERCENTRANK(I:I,I2285),0)</f>
        <v/>
      </c>
      <c r="P2285">
        <f>IFERROR(1 - PERCENTRANK(J:J,J2285),0)</f>
        <v/>
      </c>
      <c r="Q2285">
        <f>IFERROR(PERCENTRANK(K:K,K2285),0)</f>
        <v/>
      </c>
      <c r="R2285">
        <f>L2285*weight1+M2285*weight2+N2285*weight3+O2285*weight4+P2285*weight5+Q2285*weight6</f>
        <v/>
      </c>
    </row>
    <row r="2286" spans="1:18">
      <c r="A2286">
        <f>RANK(R2286,R:R)</f>
        <v/>
      </c>
      <c r="B2286" t="s">
        <v>25129</v>
      </c>
      <c r="C2286">
        <f>VLOOKUP(B2286,'Input - companies list'!B:L,2,FALSE)</f>
        <v/>
      </c>
      <c r="D2286">
        <f>VLOOKUP(B2286,'Input - companies list'!B:L,11,FALSE)</f>
        <v/>
      </c>
      <c r="E2286">
        <f>VLOOKUP(B2286,'Input - companies list'!B:E,4,FALSE)</f>
        <v/>
      </c>
      <c r="F2286">
        <f>SUMIFS('Input - target event report'!H:H,'Input - target event report'!B:B,B2286,'Input - target event report'!D:D, "Private Investment")</f>
        <v/>
      </c>
      <c r="G2286">
        <f>IF(I2286&lt;2, "N/A", (MAXIFS('Input - target event report'!E:E,'Input - target event report'!B:B,B:B,'Input - target event report'!D:D,"Private Investment")-MINIFS('Input - target event report'!E:E,'Input - target event report'!B:B,B:B,'Input - target event report'!D:D,"Private Investment"))/(I2286-1))</f>
        <v/>
      </c>
      <c r="H2286">
        <f>IF(MAXIFS('Input - target event report'!E:E,'Input - target event report'!B:B,B:B,'Input - target event report'!D:D,"Private Investment") = 0, "N/A", TODAY() - MAXIFS('Input - target event report'!E:E,'Input - target event report'!B:B,B:B,'Input - target event report'!D:D,"Private Investment"))</f>
        <v/>
      </c>
      <c r="I2286">
        <f>COUNTIFS('Input - target event report'!B:B,B2286,'Input - target event report'!D:D, "Private Investment")</f>
        <v/>
      </c>
      <c r="J2286">
        <f>INDEX('Input - companies list'!$1:$10000,MATCH(B2286,'Input - companies list'!B:B,0),MATCH("Flow",'Input - companies list'!$1:$1,0 ))</f>
        <v/>
      </c>
      <c r="K2286">
        <f>INDEX('Input - companies list'!$1:$10000,MATCH(B2286,'Input - companies list'!B:B,0),MATCH("Inter-Cluster Connectivity",'Input - companies list'!$1:$1,0 ))</f>
        <v/>
      </c>
      <c r="L2286">
        <f>IFERROR(PERCENTRANK(F:F,F2286),0)</f>
        <v/>
      </c>
      <c r="M2286">
        <f>IFERROR(1 - PERCENTRANK(G:G,G2286),0)</f>
        <v/>
      </c>
      <c r="N2286">
        <f>IFERROR(1 - PERCENTRANK(H:H,H2286),0)</f>
        <v/>
      </c>
      <c r="O2286">
        <f>IFERROR(PERCENTRANK(I:I,I2286),0)</f>
        <v/>
      </c>
      <c r="P2286">
        <f>IFERROR(1 - PERCENTRANK(J:J,J2286),0)</f>
        <v/>
      </c>
      <c r="Q2286">
        <f>IFERROR(PERCENTRANK(K:K,K2286),0)</f>
        <v/>
      </c>
      <c r="R2286">
        <f>L2286*weight1+M2286*weight2+N2286*weight3+O2286*weight4+P2286*weight5+Q2286*weight6</f>
        <v/>
      </c>
    </row>
    <row r="2287" spans="1:18">
      <c r="A2287">
        <f>RANK(R2287,R:R)</f>
        <v/>
      </c>
      <c r="B2287" t="s">
        <v>25140</v>
      </c>
      <c r="C2287">
        <f>VLOOKUP(B2287,'Input - companies list'!B:L,2,FALSE)</f>
        <v/>
      </c>
      <c r="D2287">
        <f>VLOOKUP(B2287,'Input - companies list'!B:L,11,FALSE)</f>
        <v/>
      </c>
      <c r="E2287">
        <f>VLOOKUP(B2287,'Input - companies list'!B:E,4,FALSE)</f>
        <v/>
      </c>
      <c r="F2287">
        <f>SUMIFS('Input - target event report'!H:H,'Input - target event report'!B:B,B2287,'Input - target event report'!D:D, "Private Investment")</f>
        <v/>
      </c>
      <c r="G2287">
        <f>IF(I2287&lt;2, "N/A", (MAXIFS('Input - target event report'!E:E,'Input - target event report'!B:B,B:B,'Input - target event report'!D:D,"Private Investment")-MINIFS('Input - target event report'!E:E,'Input - target event report'!B:B,B:B,'Input - target event report'!D:D,"Private Investment"))/(I2287-1))</f>
        <v/>
      </c>
      <c r="H2287">
        <f>IF(MAXIFS('Input - target event report'!E:E,'Input - target event report'!B:B,B:B,'Input - target event report'!D:D,"Private Investment") = 0, "N/A", TODAY() - MAXIFS('Input - target event report'!E:E,'Input - target event report'!B:B,B:B,'Input - target event report'!D:D,"Private Investment"))</f>
        <v/>
      </c>
      <c r="I2287">
        <f>COUNTIFS('Input - target event report'!B:B,B2287,'Input - target event report'!D:D, "Private Investment")</f>
        <v/>
      </c>
      <c r="J2287">
        <f>INDEX('Input - companies list'!$1:$10000,MATCH(B2287,'Input - companies list'!B:B,0),MATCH("Flow",'Input - companies list'!$1:$1,0 ))</f>
        <v/>
      </c>
      <c r="K2287">
        <f>INDEX('Input - companies list'!$1:$10000,MATCH(B2287,'Input - companies list'!B:B,0),MATCH("Inter-Cluster Connectivity",'Input - companies list'!$1:$1,0 ))</f>
        <v/>
      </c>
      <c r="L2287">
        <f>IFERROR(PERCENTRANK(F:F,F2287),0)</f>
        <v/>
      </c>
      <c r="M2287">
        <f>IFERROR(1 - PERCENTRANK(G:G,G2287),0)</f>
        <v/>
      </c>
      <c r="N2287">
        <f>IFERROR(1 - PERCENTRANK(H:H,H2287),0)</f>
        <v/>
      </c>
      <c r="O2287">
        <f>IFERROR(PERCENTRANK(I:I,I2287),0)</f>
        <v/>
      </c>
      <c r="P2287">
        <f>IFERROR(1 - PERCENTRANK(J:J,J2287),0)</f>
        <v/>
      </c>
      <c r="Q2287">
        <f>IFERROR(PERCENTRANK(K:K,K2287),0)</f>
        <v/>
      </c>
      <c r="R2287">
        <f>L2287*weight1+M2287*weight2+N2287*weight3+O2287*weight4+P2287*weight5+Q2287*weight6</f>
        <v/>
      </c>
    </row>
    <row r="2288" spans="1:18">
      <c r="A2288">
        <f>RANK(R2288,R:R)</f>
        <v/>
      </c>
      <c r="B2288" t="s">
        <v>25153</v>
      </c>
      <c r="C2288">
        <f>VLOOKUP(B2288,'Input - companies list'!B:L,2,FALSE)</f>
        <v/>
      </c>
      <c r="D2288">
        <f>VLOOKUP(B2288,'Input - companies list'!B:L,11,FALSE)</f>
        <v/>
      </c>
      <c r="E2288">
        <f>VLOOKUP(B2288,'Input - companies list'!B:E,4,FALSE)</f>
        <v/>
      </c>
      <c r="F2288">
        <f>SUMIFS('Input - target event report'!H:H,'Input - target event report'!B:B,B2288,'Input - target event report'!D:D, "Private Investment")</f>
        <v/>
      </c>
      <c r="G2288">
        <f>IF(I2288&lt;2, "N/A", (MAXIFS('Input - target event report'!E:E,'Input - target event report'!B:B,B:B,'Input - target event report'!D:D,"Private Investment")-MINIFS('Input - target event report'!E:E,'Input - target event report'!B:B,B:B,'Input - target event report'!D:D,"Private Investment"))/(I2288-1))</f>
        <v/>
      </c>
      <c r="H2288">
        <f>IF(MAXIFS('Input - target event report'!E:E,'Input - target event report'!B:B,B:B,'Input - target event report'!D:D,"Private Investment") = 0, "N/A", TODAY() - MAXIFS('Input - target event report'!E:E,'Input - target event report'!B:B,B:B,'Input - target event report'!D:D,"Private Investment"))</f>
        <v/>
      </c>
      <c r="I2288">
        <f>COUNTIFS('Input - target event report'!B:B,B2288,'Input - target event report'!D:D, "Private Investment")</f>
        <v/>
      </c>
      <c r="J2288">
        <f>INDEX('Input - companies list'!$1:$10000,MATCH(B2288,'Input - companies list'!B:B,0),MATCH("Flow",'Input - companies list'!$1:$1,0 ))</f>
        <v/>
      </c>
      <c r="K2288">
        <f>INDEX('Input - companies list'!$1:$10000,MATCH(B2288,'Input - companies list'!B:B,0),MATCH("Inter-Cluster Connectivity",'Input - companies list'!$1:$1,0 ))</f>
        <v/>
      </c>
      <c r="L2288">
        <f>IFERROR(PERCENTRANK(F:F,F2288),0)</f>
        <v/>
      </c>
      <c r="M2288">
        <f>IFERROR(1 - PERCENTRANK(G:G,G2288),0)</f>
        <v/>
      </c>
      <c r="N2288">
        <f>IFERROR(1 - PERCENTRANK(H:H,H2288),0)</f>
        <v/>
      </c>
      <c r="O2288">
        <f>IFERROR(PERCENTRANK(I:I,I2288),0)</f>
        <v/>
      </c>
      <c r="P2288">
        <f>IFERROR(1 - PERCENTRANK(J:J,J2288),0)</f>
        <v/>
      </c>
      <c r="Q2288">
        <f>IFERROR(PERCENTRANK(K:K,K2288),0)</f>
        <v/>
      </c>
      <c r="R2288">
        <f>L2288*weight1+M2288*weight2+N2288*weight3+O2288*weight4+P2288*weight5+Q2288*weight6</f>
        <v/>
      </c>
    </row>
    <row r="2289" spans="1:18">
      <c r="A2289">
        <f>RANK(R2289,R:R)</f>
        <v/>
      </c>
      <c r="B2289" t="s">
        <v>25165</v>
      </c>
      <c r="C2289">
        <f>VLOOKUP(B2289,'Input - companies list'!B:L,2,FALSE)</f>
        <v/>
      </c>
      <c r="D2289">
        <f>VLOOKUP(B2289,'Input - companies list'!B:L,11,FALSE)</f>
        <v/>
      </c>
      <c r="E2289">
        <f>VLOOKUP(B2289,'Input - companies list'!B:E,4,FALSE)</f>
        <v/>
      </c>
      <c r="F2289">
        <f>SUMIFS('Input - target event report'!H:H,'Input - target event report'!B:B,B2289,'Input - target event report'!D:D, "Private Investment")</f>
        <v/>
      </c>
      <c r="G2289">
        <f>IF(I2289&lt;2, "N/A", (MAXIFS('Input - target event report'!E:E,'Input - target event report'!B:B,B:B,'Input - target event report'!D:D,"Private Investment")-MINIFS('Input - target event report'!E:E,'Input - target event report'!B:B,B:B,'Input - target event report'!D:D,"Private Investment"))/(I2289-1))</f>
        <v/>
      </c>
      <c r="H2289">
        <f>IF(MAXIFS('Input - target event report'!E:E,'Input - target event report'!B:B,B:B,'Input - target event report'!D:D,"Private Investment") = 0, "N/A", TODAY() - MAXIFS('Input - target event report'!E:E,'Input - target event report'!B:B,B:B,'Input - target event report'!D:D,"Private Investment"))</f>
        <v/>
      </c>
      <c r="I2289">
        <f>COUNTIFS('Input - target event report'!B:B,B2289,'Input - target event report'!D:D, "Private Investment")</f>
        <v/>
      </c>
      <c r="J2289">
        <f>INDEX('Input - companies list'!$1:$10000,MATCH(B2289,'Input - companies list'!B:B,0),MATCH("Flow",'Input - companies list'!$1:$1,0 ))</f>
        <v/>
      </c>
      <c r="K2289">
        <f>INDEX('Input - companies list'!$1:$10000,MATCH(B2289,'Input - companies list'!B:B,0),MATCH("Inter-Cluster Connectivity",'Input - companies list'!$1:$1,0 ))</f>
        <v/>
      </c>
      <c r="L2289">
        <f>IFERROR(PERCENTRANK(F:F,F2289),0)</f>
        <v/>
      </c>
      <c r="M2289">
        <f>IFERROR(1 - PERCENTRANK(G:G,G2289),0)</f>
        <v/>
      </c>
      <c r="N2289">
        <f>IFERROR(1 - PERCENTRANK(H:H,H2289),0)</f>
        <v/>
      </c>
      <c r="O2289">
        <f>IFERROR(PERCENTRANK(I:I,I2289),0)</f>
        <v/>
      </c>
      <c r="P2289">
        <f>IFERROR(1 - PERCENTRANK(J:J,J2289),0)</f>
        <v/>
      </c>
      <c r="Q2289">
        <f>IFERROR(PERCENTRANK(K:K,K2289),0)</f>
        <v/>
      </c>
      <c r="R2289">
        <f>L2289*weight1+M2289*weight2+N2289*weight3+O2289*weight4+P2289*weight5+Q2289*weight6</f>
        <v/>
      </c>
    </row>
    <row r="2290" spans="1:18">
      <c r="A2290">
        <f>RANK(R2290,R:R)</f>
        <v/>
      </c>
      <c r="B2290" t="s">
        <v>25177</v>
      </c>
      <c r="C2290">
        <f>VLOOKUP(B2290,'Input - companies list'!B:L,2,FALSE)</f>
        <v/>
      </c>
      <c r="D2290">
        <f>VLOOKUP(B2290,'Input - companies list'!B:L,11,FALSE)</f>
        <v/>
      </c>
      <c r="E2290">
        <f>VLOOKUP(B2290,'Input - companies list'!B:E,4,FALSE)</f>
        <v/>
      </c>
      <c r="F2290">
        <f>SUMIFS('Input - target event report'!H:H,'Input - target event report'!B:B,B2290,'Input - target event report'!D:D, "Private Investment")</f>
        <v/>
      </c>
      <c r="G2290">
        <f>IF(I2290&lt;2, "N/A", (MAXIFS('Input - target event report'!E:E,'Input - target event report'!B:B,B:B,'Input - target event report'!D:D,"Private Investment")-MINIFS('Input - target event report'!E:E,'Input - target event report'!B:B,B:B,'Input - target event report'!D:D,"Private Investment"))/(I2290-1))</f>
        <v/>
      </c>
      <c r="H2290">
        <f>IF(MAXIFS('Input - target event report'!E:E,'Input - target event report'!B:B,B:B,'Input - target event report'!D:D,"Private Investment") = 0, "N/A", TODAY() - MAXIFS('Input - target event report'!E:E,'Input - target event report'!B:B,B:B,'Input - target event report'!D:D,"Private Investment"))</f>
        <v/>
      </c>
      <c r="I2290">
        <f>COUNTIFS('Input - target event report'!B:B,B2290,'Input - target event report'!D:D, "Private Investment")</f>
        <v/>
      </c>
      <c r="J2290">
        <f>INDEX('Input - companies list'!$1:$10000,MATCH(B2290,'Input - companies list'!B:B,0),MATCH("Flow",'Input - companies list'!$1:$1,0 ))</f>
        <v/>
      </c>
      <c r="K2290">
        <f>INDEX('Input - companies list'!$1:$10000,MATCH(B2290,'Input - companies list'!B:B,0),MATCH("Inter-Cluster Connectivity",'Input - companies list'!$1:$1,0 ))</f>
        <v/>
      </c>
      <c r="L2290">
        <f>IFERROR(PERCENTRANK(F:F,F2290),0)</f>
        <v/>
      </c>
      <c r="M2290">
        <f>IFERROR(1 - PERCENTRANK(G:G,G2290),0)</f>
        <v/>
      </c>
      <c r="N2290">
        <f>IFERROR(1 - PERCENTRANK(H:H,H2290),0)</f>
        <v/>
      </c>
      <c r="O2290">
        <f>IFERROR(PERCENTRANK(I:I,I2290),0)</f>
        <v/>
      </c>
      <c r="P2290">
        <f>IFERROR(1 - PERCENTRANK(J:J,J2290),0)</f>
        <v/>
      </c>
      <c r="Q2290">
        <f>IFERROR(PERCENTRANK(K:K,K2290),0)</f>
        <v/>
      </c>
      <c r="R2290">
        <f>L2290*weight1+M2290*weight2+N2290*weight3+O2290*weight4+P2290*weight5+Q2290*weight6</f>
        <v/>
      </c>
    </row>
    <row r="2291" spans="1:18">
      <c r="A2291">
        <f>RANK(R2291,R:R)</f>
        <v/>
      </c>
      <c r="B2291" t="s">
        <v>25187</v>
      </c>
      <c r="C2291">
        <f>VLOOKUP(B2291,'Input - companies list'!B:L,2,FALSE)</f>
        <v/>
      </c>
      <c r="D2291">
        <f>VLOOKUP(B2291,'Input - companies list'!B:L,11,FALSE)</f>
        <v/>
      </c>
      <c r="E2291">
        <f>VLOOKUP(B2291,'Input - companies list'!B:E,4,FALSE)</f>
        <v/>
      </c>
      <c r="F2291">
        <f>SUMIFS('Input - target event report'!H:H,'Input - target event report'!B:B,B2291,'Input - target event report'!D:D, "Private Investment")</f>
        <v/>
      </c>
      <c r="G2291">
        <f>IF(I2291&lt;2, "N/A", (MAXIFS('Input - target event report'!E:E,'Input - target event report'!B:B,B:B,'Input - target event report'!D:D,"Private Investment")-MINIFS('Input - target event report'!E:E,'Input - target event report'!B:B,B:B,'Input - target event report'!D:D,"Private Investment"))/(I2291-1))</f>
        <v/>
      </c>
      <c r="H2291">
        <f>IF(MAXIFS('Input - target event report'!E:E,'Input - target event report'!B:B,B:B,'Input - target event report'!D:D,"Private Investment") = 0, "N/A", TODAY() - MAXIFS('Input - target event report'!E:E,'Input - target event report'!B:B,B:B,'Input - target event report'!D:D,"Private Investment"))</f>
        <v/>
      </c>
      <c r="I2291">
        <f>COUNTIFS('Input - target event report'!B:B,B2291,'Input - target event report'!D:D, "Private Investment")</f>
        <v/>
      </c>
      <c r="J2291">
        <f>INDEX('Input - companies list'!$1:$10000,MATCH(B2291,'Input - companies list'!B:B,0),MATCH("Flow",'Input - companies list'!$1:$1,0 ))</f>
        <v/>
      </c>
      <c r="K2291">
        <f>INDEX('Input - companies list'!$1:$10000,MATCH(B2291,'Input - companies list'!B:B,0),MATCH("Inter-Cluster Connectivity",'Input - companies list'!$1:$1,0 ))</f>
        <v/>
      </c>
      <c r="L2291">
        <f>IFERROR(PERCENTRANK(F:F,F2291),0)</f>
        <v/>
      </c>
      <c r="M2291">
        <f>IFERROR(1 - PERCENTRANK(G:G,G2291),0)</f>
        <v/>
      </c>
      <c r="N2291">
        <f>IFERROR(1 - PERCENTRANK(H:H,H2291),0)</f>
        <v/>
      </c>
      <c r="O2291">
        <f>IFERROR(PERCENTRANK(I:I,I2291),0)</f>
        <v/>
      </c>
      <c r="P2291">
        <f>IFERROR(1 - PERCENTRANK(J:J,J2291),0)</f>
        <v/>
      </c>
      <c r="Q2291">
        <f>IFERROR(PERCENTRANK(K:K,K2291),0)</f>
        <v/>
      </c>
      <c r="R2291">
        <f>L2291*weight1+M2291*weight2+N2291*weight3+O2291*weight4+P2291*weight5+Q2291*weight6</f>
        <v/>
      </c>
    </row>
    <row r="2292" spans="1:18">
      <c r="A2292">
        <f>RANK(R2292,R:R)</f>
        <v/>
      </c>
      <c r="B2292" t="s">
        <v>25199</v>
      </c>
      <c r="C2292">
        <f>VLOOKUP(B2292,'Input - companies list'!B:L,2,FALSE)</f>
        <v/>
      </c>
      <c r="D2292">
        <f>VLOOKUP(B2292,'Input - companies list'!B:L,11,FALSE)</f>
        <v/>
      </c>
      <c r="E2292">
        <f>VLOOKUP(B2292,'Input - companies list'!B:E,4,FALSE)</f>
        <v/>
      </c>
      <c r="F2292">
        <f>SUMIFS('Input - target event report'!H:H,'Input - target event report'!B:B,B2292,'Input - target event report'!D:D, "Private Investment")</f>
        <v/>
      </c>
      <c r="G2292">
        <f>IF(I2292&lt;2, "N/A", (MAXIFS('Input - target event report'!E:E,'Input - target event report'!B:B,B:B,'Input - target event report'!D:D,"Private Investment")-MINIFS('Input - target event report'!E:E,'Input - target event report'!B:B,B:B,'Input - target event report'!D:D,"Private Investment"))/(I2292-1))</f>
        <v/>
      </c>
      <c r="H2292">
        <f>IF(MAXIFS('Input - target event report'!E:E,'Input - target event report'!B:B,B:B,'Input - target event report'!D:D,"Private Investment") = 0, "N/A", TODAY() - MAXIFS('Input - target event report'!E:E,'Input - target event report'!B:B,B:B,'Input - target event report'!D:D,"Private Investment"))</f>
        <v/>
      </c>
      <c r="I2292">
        <f>COUNTIFS('Input - target event report'!B:B,B2292,'Input - target event report'!D:D, "Private Investment")</f>
        <v/>
      </c>
      <c r="J2292">
        <f>INDEX('Input - companies list'!$1:$10000,MATCH(B2292,'Input - companies list'!B:B,0),MATCH("Flow",'Input - companies list'!$1:$1,0 ))</f>
        <v/>
      </c>
      <c r="K2292">
        <f>INDEX('Input - companies list'!$1:$10000,MATCH(B2292,'Input - companies list'!B:B,0),MATCH("Inter-Cluster Connectivity",'Input - companies list'!$1:$1,0 ))</f>
        <v/>
      </c>
      <c r="L2292">
        <f>IFERROR(PERCENTRANK(F:F,F2292),0)</f>
        <v/>
      </c>
      <c r="M2292">
        <f>IFERROR(1 - PERCENTRANK(G:G,G2292),0)</f>
        <v/>
      </c>
      <c r="N2292">
        <f>IFERROR(1 - PERCENTRANK(H:H,H2292),0)</f>
        <v/>
      </c>
      <c r="O2292">
        <f>IFERROR(PERCENTRANK(I:I,I2292),0)</f>
        <v/>
      </c>
      <c r="P2292">
        <f>IFERROR(1 - PERCENTRANK(J:J,J2292),0)</f>
        <v/>
      </c>
      <c r="Q2292">
        <f>IFERROR(PERCENTRANK(K:K,K2292),0)</f>
        <v/>
      </c>
      <c r="R2292">
        <f>L2292*weight1+M2292*weight2+N2292*weight3+O2292*weight4+P2292*weight5+Q2292*weight6</f>
        <v/>
      </c>
    </row>
    <row r="2293" spans="1:18">
      <c r="A2293">
        <f>RANK(R2293,R:R)</f>
        <v/>
      </c>
      <c r="B2293" t="s">
        <v>25208</v>
      </c>
      <c r="C2293">
        <f>VLOOKUP(B2293,'Input - companies list'!B:L,2,FALSE)</f>
        <v/>
      </c>
      <c r="D2293">
        <f>VLOOKUP(B2293,'Input - companies list'!B:L,11,FALSE)</f>
        <v/>
      </c>
      <c r="E2293">
        <f>VLOOKUP(B2293,'Input - companies list'!B:E,4,FALSE)</f>
        <v/>
      </c>
      <c r="F2293">
        <f>SUMIFS('Input - target event report'!H:H,'Input - target event report'!B:B,B2293,'Input - target event report'!D:D, "Private Investment")</f>
        <v/>
      </c>
      <c r="G2293">
        <f>IF(I2293&lt;2, "N/A", (MAXIFS('Input - target event report'!E:E,'Input - target event report'!B:B,B:B,'Input - target event report'!D:D,"Private Investment")-MINIFS('Input - target event report'!E:E,'Input - target event report'!B:B,B:B,'Input - target event report'!D:D,"Private Investment"))/(I2293-1))</f>
        <v/>
      </c>
      <c r="H2293">
        <f>IF(MAXIFS('Input - target event report'!E:E,'Input - target event report'!B:B,B:B,'Input - target event report'!D:D,"Private Investment") = 0, "N/A", TODAY() - MAXIFS('Input - target event report'!E:E,'Input - target event report'!B:B,B:B,'Input - target event report'!D:D,"Private Investment"))</f>
        <v/>
      </c>
      <c r="I2293">
        <f>COUNTIFS('Input - target event report'!B:B,B2293,'Input - target event report'!D:D, "Private Investment")</f>
        <v/>
      </c>
      <c r="J2293">
        <f>INDEX('Input - companies list'!$1:$10000,MATCH(B2293,'Input - companies list'!B:B,0),MATCH("Flow",'Input - companies list'!$1:$1,0 ))</f>
        <v/>
      </c>
      <c r="K2293">
        <f>INDEX('Input - companies list'!$1:$10000,MATCH(B2293,'Input - companies list'!B:B,0),MATCH("Inter-Cluster Connectivity",'Input - companies list'!$1:$1,0 ))</f>
        <v/>
      </c>
      <c r="L2293">
        <f>IFERROR(PERCENTRANK(F:F,F2293),0)</f>
        <v/>
      </c>
      <c r="M2293">
        <f>IFERROR(1 - PERCENTRANK(G:G,G2293),0)</f>
        <v/>
      </c>
      <c r="N2293">
        <f>IFERROR(1 - PERCENTRANK(H:H,H2293),0)</f>
        <v/>
      </c>
      <c r="O2293">
        <f>IFERROR(PERCENTRANK(I:I,I2293),0)</f>
        <v/>
      </c>
      <c r="P2293">
        <f>IFERROR(1 - PERCENTRANK(J:J,J2293),0)</f>
        <v/>
      </c>
      <c r="Q2293">
        <f>IFERROR(PERCENTRANK(K:K,K2293),0)</f>
        <v/>
      </c>
      <c r="R2293">
        <f>L2293*weight1+M2293*weight2+N2293*weight3+O2293*weight4+P2293*weight5+Q2293*weight6</f>
        <v/>
      </c>
    </row>
    <row r="2294" spans="1:18">
      <c r="A2294">
        <f>RANK(R2294,R:R)</f>
        <v/>
      </c>
      <c r="B2294" t="s">
        <v>25217</v>
      </c>
      <c r="C2294">
        <f>VLOOKUP(B2294,'Input - companies list'!B:L,2,FALSE)</f>
        <v/>
      </c>
      <c r="D2294">
        <f>VLOOKUP(B2294,'Input - companies list'!B:L,11,FALSE)</f>
        <v/>
      </c>
      <c r="E2294">
        <f>VLOOKUP(B2294,'Input - companies list'!B:E,4,FALSE)</f>
        <v/>
      </c>
      <c r="F2294">
        <f>SUMIFS('Input - target event report'!H:H,'Input - target event report'!B:B,B2294,'Input - target event report'!D:D, "Private Investment")</f>
        <v/>
      </c>
      <c r="G2294">
        <f>IF(I2294&lt;2, "N/A", (MAXIFS('Input - target event report'!E:E,'Input - target event report'!B:B,B:B,'Input - target event report'!D:D,"Private Investment")-MINIFS('Input - target event report'!E:E,'Input - target event report'!B:B,B:B,'Input - target event report'!D:D,"Private Investment"))/(I2294-1))</f>
        <v/>
      </c>
      <c r="H2294">
        <f>IF(MAXIFS('Input - target event report'!E:E,'Input - target event report'!B:B,B:B,'Input - target event report'!D:D,"Private Investment") = 0, "N/A", TODAY() - MAXIFS('Input - target event report'!E:E,'Input - target event report'!B:B,B:B,'Input - target event report'!D:D,"Private Investment"))</f>
        <v/>
      </c>
      <c r="I2294">
        <f>COUNTIFS('Input - target event report'!B:B,B2294,'Input - target event report'!D:D, "Private Investment")</f>
        <v/>
      </c>
      <c r="J2294">
        <f>INDEX('Input - companies list'!$1:$10000,MATCH(B2294,'Input - companies list'!B:B,0),MATCH("Flow",'Input - companies list'!$1:$1,0 ))</f>
        <v/>
      </c>
      <c r="K2294">
        <f>INDEX('Input - companies list'!$1:$10000,MATCH(B2294,'Input - companies list'!B:B,0),MATCH("Inter-Cluster Connectivity",'Input - companies list'!$1:$1,0 ))</f>
        <v/>
      </c>
      <c r="L2294">
        <f>IFERROR(PERCENTRANK(F:F,F2294),0)</f>
        <v/>
      </c>
      <c r="M2294">
        <f>IFERROR(1 - PERCENTRANK(G:G,G2294),0)</f>
        <v/>
      </c>
      <c r="N2294">
        <f>IFERROR(1 - PERCENTRANK(H:H,H2294),0)</f>
        <v/>
      </c>
      <c r="O2294">
        <f>IFERROR(PERCENTRANK(I:I,I2294),0)</f>
        <v/>
      </c>
      <c r="P2294">
        <f>IFERROR(1 - PERCENTRANK(J:J,J2294),0)</f>
        <v/>
      </c>
      <c r="Q2294">
        <f>IFERROR(PERCENTRANK(K:K,K2294),0)</f>
        <v/>
      </c>
      <c r="R2294">
        <f>L2294*weight1+M2294*weight2+N2294*weight3+O2294*weight4+P2294*weight5+Q2294*weight6</f>
        <v/>
      </c>
    </row>
    <row r="2295" spans="1:18">
      <c r="A2295">
        <f>RANK(R2295,R:R)</f>
        <v/>
      </c>
      <c r="B2295" t="s">
        <v>25226</v>
      </c>
      <c r="C2295">
        <f>VLOOKUP(B2295,'Input - companies list'!B:L,2,FALSE)</f>
        <v/>
      </c>
      <c r="D2295">
        <f>VLOOKUP(B2295,'Input - companies list'!B:L,11,FALSE)</f>
        <v/>
      </c>
      <c r="E2295">
        <f>VLOOKUP(B2295,'Input - companies list'!B:E,4,FALSE)</f>
        <v/>
      </c>
      <c r="F2295">
        <f>SUMIFS('Input - target event report'!H:H,'Input - target event report'!B:B,B2295,'Input - target event report'!D:D, "Private Investment")</f>
        <v/>
      </c>
      <c r="G2295">
        <f>IF(I2295&lt;2, "N/A", (MAXIFS('Input - target event report'!E:E,'Input - target event report'!B:B,B:B,'Input - target event report'!D:D,"Private Investment")-MINIFS('Input - target event report'!E:E,'Input - target event report'!B:B,B:B,'Input - target event report'!D:D,"Private Investment"))/(I2295-1))</f>
        <v/>
      </c>
      <c r="H2295">
        <f>IF(MAXIFS('Input - target event report'!E:E,'Input - target event report'!B:B,B:B,'Input - target event report'!D:D,"Private Investment") = 0, "N/A", TODAY() - MAXIFS('Input - target event report'!E:E,'Input - target event report'!B:B,B:B,'Input - target event report'!D:D,"Private Investment"))</f>
        <v/>
      </c>
      <c r="I2295">
        <f>COUNTIFS('Input - target event report'!B:B,B2295,'Input - target event report'!D:D, "Private Investment")</f>
        <v/>
      </c>
      <c r="J2295">
        <f>INDEX('Input - companies list'!$1:$10000,MATCH(B2295,'Input - companies list'!B:B,0),MATCH("Flow",'Input - companies list'!$1:$1,0 ))</f>
        <v/>
      </c>
      <c r="K2295">
        <f>INDEX('Input - companies list'!$1:$10000,MATCH(B2295,'Input - companies list'!B:B,0),MATCH("Inter-Cluster Connectivity",'Input - companies list'!$1:$1,0 ))</f>
        <v/>
      </c>
      <c r="L2295">
        <f>IFERROR(PERCENTRANK(F:F,F2295),0)</f>
        <v/>
      </c>
      <c r="M2295">
        <f>IFERROR(1 - PERCENTRANK(G:G,G2295),0)</f>
        <v/>
      </c>
      <c r="N2295">
        <f>IFERROR(1 - PERCENTRANK(H:H,H2295),0)</f>
        <v/>
      </c>
      <c r="O2295">
        <f>IFERROR(PERCENTRANK(I:I,I2295),0)</f>
        <v/>
      </c>
      <c r="P2295">
        <f>IFERROR(1 - PERCENTRANK(J:J,J2295),0)</f>
        <v/>
      </c>
      <c r="Q2295">
        <f>IFERROR(PERCENTRANK(K:K,K2295),0)</f>
        <v/>
      </c>
      <c r="R2295">
        <f>L2295*weight1+M2295*weight2+N2295*weight3+O2295*weight4+P2295*weight5+Q2295*weight6</f>
        <v/>
      </c>
    </row>
    <row r="2296" spans="1:18">
      <c r="A2296">
        <f>RANK(R2296,R:R)</f>
        <v/>
      </c>
      <c r="B2296" t="s">
        <v>25233</v>
      </c>
      <c r="C2296">
        <f>VLOOKUP(B2296,'Input - companies list'!B:L,2,FALSE)</f>
        <v/>
      </c>
      <c r="D2296">
        <f>VLOOKUP(B2296,'Input - companies list'!B:L,11,FALSE)</f>
        <v/>
      </c>
      <c r="E2296">
        <f>VLOOKUP(B2296,'Input - companies list'!B:E,4,FALSE)</f>
        <v/>
      </c>
      <c r="F2296">
        <f>SUMIFS('Input - target event report'!H:H,'Input - target event report'!B:B,B2296,'Input - target event report'!D:D, "Private Investment")</f>
        <v/>
      </c>
      <c r="G2296">
        <f>IF(I2296&lt;2, "N/A", (MAXIFS('Input - target event report'!E:E,'Input - target event report'!B:B,B:B,'Input - target event report'!D:D,"Private Investment")-MINIFS('Input - target event report'!E:E,'Input - target event report'!B:B,B:B,'Input - target event report'!D:D,"Private Investment"))/(I2296-1))</f>
        <v/>
      </c>
      <c r="H2296">
        <f>IF(MAXIFS('Input - target event report'!E:E,'Input - target event report'!B:B,B:B,'Input - target event report'!D:D,"Private Investment") = 0, "N/A", TODAY() - MAXIFS('Input - target event report'!E:E,'Input - target event report'!B:B,B:B,'Input - target event report'!D:D,"Private Investment"))</f>
        <v/>
      </c>
      <c r="I2296">
        <f>COUNTIFS('Input - target event report'!B:B,B2296,'Input - target event report'!D:D, "Private Investment")</f>
        <v/>
      </c>
      <c r="J2296">
        <f>INDEX('Input - companies list'!$1:$10000,MATCH(B2296,'Input - companies list'!B:B,0),MATCH("Flow",'Input - companies list'!$1:$1,0 ))</f>
        <v/>
      </c>
      <c r="K2296">
        <f>INDEX('Input - companies list'!$1:$10000,MATCH(B2296,'Input - companies list'!B:B,0),MATCH("Inter-Cluster Connectivity",'Input - companies list'!$1:$1,0 ))</f>
        <v/>
      </c>
      <c r="L2296">
        <f>IFERROR(PERCENTRANK(F:F,F2296),0)</f>
        <v/>
      </c>
      <c r="M2296">
        <f>IFERROR(1 - PERCENTRANK(G:G,G2296),0)</f>
        <v/>
      </c>
      <c r="N2296">
        <f>IFERROR(1 - PERCENTRANK(H:H,H2296),0)</f>
        <v/>
      </c>
      <c r="O2296">
        <f>IFERROR(PERCENTRANK(I:I,I2296),0)</f>
        <v/>
      </c>
      <c r="P2296">
        <f>IFERROR(1 - PERCENTRANK(J:J,J2296),0)</f>
        <v/>
      </c>
      <c r="Q2296">
        <f>IFERROR(PERCENTRANK(K:K,K2296),0)</f>
        <v/>
      </c>
      <c r="R2296">
        <f>L2296*weight1+M2296*weight2+N2296*weight3+O2296*weight4+P2296*weight5+Q2296*weight6</f>
        <v/>
      </c>
    </row>
    <row r="2297" spans="1:18">
      <c r="A2297">
        <f>RANK(R2297,R:R)</f>
        <v/>
      </c>
      <c r="B2297" t="s">
        <v>25244</v>
      </c>
      <c r="C2297">
        <f>VLOOKUP(B2297,'Input - companies list'!B:L,2,FALSE)</f>
        <v/>
      </c>
      <c r="D2297">
        <f>VLOOKUP(B2297,'Input - companies list'!B:L,11,FALSE)</f>
        <v/>
      </c>
      <c r="E2297">
        <f>VLOOKUP(B2297,'Input - companies list'!B:E,4,FALSE)</f>
        <v/>
      </c>
      <c r="F2297">
        <f>SUMIFS('Input - target event report'!H:H,'Input - target event report'!B:B,B2297,'Input - target event report'!D:D, "Private Investment")</f>
        <v/>
      </c>
      <c r="G2297">
        <f>IF(I2297&lt;2, "N/A", (MAXIFS('Input - target event report'!E:E,'Input - target event report'!B:B,B:B,'Input - target event report'!D:D,"Private Investment")-MINIFS('Input - target event report'!E:E,'Input - target event report'!B:B,B:B,'Input - target event report'!D:D,"Private Investment"))/(I2297-1))</f>
        <v/>
      </c>
      <c r="H2297">
        <f>IF(MAXIFS('Input - target event report'!E:E,'Input - target event report'!B:B,B:B,'Input - target event report'!D:D,"Private Investment") = 0, "N/A", TODAY() - MAXIFS('Input - target event report'!E:E,'Input - target event report'!B:B,B:B,'Input - target event report'!D:D,"Private Investment"))</f>
        <v/>
      </c>
      <c r="I2297">
        <f>COUNTIFS('Input - target event report'!B:B,B2297,'Input - target event report'!D:D, "Private Investment")</f>
        <v/>
      </c>
      <c r="J2297">
        <f>INDEX('Input - companies list'!$1:$10000,MATCH(B2297,'Input - companies list'!B:B,0),MATCH("Flow",'Input - companies list'!$1:$1,0 ))</f>
        <v/>
      </c>
      <c r="K2297">
        <f>INDEX('Input - companies list'!$1:$10000,MATCH(B2297,'Input - companies list'!B:B,0),MATCH("Inter-Cluster Connectivity",'Input - companies list'!$1:$1,0 ))</f>
        <v/>
      </c>
      <c r="L2297">
        <f>IFERROR(PERCENTRANK(F:F,F2297),0)</f>
        <v/>
      </c>
      <c r="M2297">
        <f>IFERROR(1 - PERCENTRANK(G:G,G2297),0)</f>
        <v/>
      </c>
      <c r="N2297">
        <f>IFERROR(1 - PERCENTRANK(H:H,H2297),0)</f>
        <v/>
      </c>
      <c r="O2297">
        <f>IFERROR(PERCENTRANK(I:I,I2297),0)</f>
        <v/>
      </c>
      <c r="P2297">
        <f>IFERROR(1 - PERCENTRANK(J:J,J2297),0)</f>
        <v/>
      </c>
      <c r="Q2297">
        <f>IFERROR(PERCENTRANK(K:K,K2297),0)</f>
        <v/>
      </c>
      <c r="R2297">
        <f>L2297*weight1+M2297*weight2+N2297*weight3+O2297*weight4+P2297*weight5+Q2297*weight6</f>
        <v/>
      </c>
    </row>
    <row r="2298" spans="1:18">
      <c r="A2298">
        <f>RANK(R2298,R:R)</f>
        <v/>
      </c>
      <c r="B2298" t="s">
        <v>25255</v>
      </c>
      <c r="C2298">
        <f>VLOOKUP(B2298,'Input - companies list'!B:L,2,FALSE)</f>
        <v/>
      </c>
      <c r="D2298">
        <f>VLOOKUP(B2298,'Input - companies list'!B:L,11,FALSE)</f>
        <v/>
      </c>
      <c r="E2298">
        <f>VLOOKUP(B2298,'Input - companies list'!B:E,4,FALSE)</f>
        <v/>
      </c>
      <c r="F2298">
        <f>SUMIFS('Input - target event report'!H:H,'Input - target event report'!B:B,B2298,'Input - target event report'!D:D, "Private Investment")</f>
        <v/>
      </c>
      <c r="G2298">
        <f>IF(I2298&lt;2, "N/A", (MAXIFS('Input - target event report'!E:E,'Input - target event report'!B:B,B:B,'Input - target event report'!D:D,"Private Investment")-MINIFS('Input - target event report'!E:E,'Input - target event report'!B:B,B:B,'Input - target event report'!D:D,"Private Investment"))/(I2298-1))</f>
        <v/>
      </c>
      <c r="H2298">
        <f>IF(MAXIFS('Input - target event report'!E:E,'Input - target event report'!B:B,B:B,'Input - target event report'!D:D,"Private Investment") = 0, "N/A", TODAY() - MAXIFS('Input - target event report'!E:E,'Input - target event report'!B:B,B:B,'Input - target event report'!D:D,"Private Investment"))</f>
        <v/>
      </c>
      <c r="I2298">
        <f>COUNTIFS('Input - target event report'!B:B,B2298,'Input - target event report'!D:D, "Private Investment")</f>
        <v/>
      </c>
      <c r="J2298">
        <f>INDEX('Input - companies list'!$1:$10000,MATCH(B2298,'Input - companies list'!B:B,0),MATCH("Flow",'Input - companies list'!$1:$1,0 ))</f>
        <v/>
      </c>
      <c r="K2298">
        <f>INDEX('Input - companies list'!$1:$10000,MATCH(B2298,'Input - companies list'!B:B,0),MATCH("Inter-Cluster Connectivity",'Input - companies list'!$1:$1,0 ))</f>
        <v/>
      </c>
      <c r="L2298">
        <f>IFERROR(PERCENTRANK(F:F,F2298),0)</f>
        <v/>
      </c>
      <c r="M2298">
        <f>IFERROR(1 - PERCENTRANK(G:G,G2298),0)</f>
        <v/>
      </c>
      <c r="N2298">
        <f>IFERROR(1 - PERCENTRANK(H:H,H2298),0)</f>
        <v/>
      </c>
      <c r="O2298">
        <f>IFERROR(PERCENTRANK(I:I,I2298),0)</f>
        <v/>
      </c>
      <c r="P2298">
        <f>IFERROR(1 - PERCENTRANK(J:J,J2298),0)</f>
        <v/>
      </c>
      <c r="Q2298">
        <f>IFERROR(PERCENTRANK(K:K,K2298),0)</f>
        <v/>
      </c>
      <c r="R2298">
        <f>L2298*weight1+M2298*weight2+N2298*weight3+O2298*weight4+P2298*weight5+Q2298*weight6</f>
        <v/>
      </c>
    </row>
    <row r="2299" spans="1:18">
      <c r="A2299">
        <f>RANK(R2299,R:R)</f>
        <v/>
      </c>
      <c r="B2299" t="s">
        <v>25265</v>
      </c>
      <c r="C2299">
        <f>VLOOKUP(B2299,'Input - companies list'!B:L,2,FALSE)</f>
        <v/>
      </c>
      <c r="D2299">
        <f>VLOOKUP(B2299,'Input - companies list'!B:L,11,FALSE)</f>
        <v/>
      </c>
      <c r="E2299">
        <f>VLOOKUP(B2299,'Input - companies list'!B:E,4,FALSE)</f>
        <v/>
      </c>
      <c r="F2299">
        <f>SUMIFS('Input - target event report'!H:H,'Input - target event report'!B:B,B2299,'Input - target event report'!D:D, "Private Investment")</f>
        <v/>
      </c>
      <c r="G2299">
        <f>IF(I2299&lt;2, "N/A", (MAXIFS('Input - target event report'!E:E,'Input - target event report'!B:B,B:B,'Input - target event report'!D:D,"Private Investment")-MINIFS('Input - target event report'!E:E,'Input - target event report'!B:B,B:B,'Input - target event report'!D:D,"Private Investment"))/(I2299-1))</f>
        <v/>
      </c>
      <c r="H2299">
        <f>IF(MAXIFS('Input - target event report'!E:E,'Input - target event report'!B:B,B:B,'Input - target event report'!D:D,"Private Investment") = 0, "N/A", TODAY() - MAXIFS('Input - target event report'!E:E,'Input - target event report'!B:B,B:B,'Input - target event report'!D:D,"Private Investment"))</f>
        <v/>
      </c>
      <c r="I2299">
        <f>COUNTIFS('Input - target event report'!B:B,B2299,'Input - target event report'!D:D, "Private Investment")</f>
        <v/>
      </c>
      <c r="J2299">
        <f>INDEX('Input - companies list'!$1:$10000,MATCH(B2299,'Input - companies list'!B:B,0),MATCH("Flow",'Input - companies list'!$1:$1,0 ))</f>
        <v/>
      </c>
      <c r="K2299">
        <f>INDEX('Input - companies list'!$1:$10000,MATCH(B2299,'Input - companies list'!B:B,0),MATCH("Inter-Cluster Connectivity",'Input - companies list'!$1:$1,0 ))</f>
        <v/>
      </c>
      <c r="L2299">
        <f>IFERROR(PERCENTRANK(F:F,F2299),0)</f>
        <v/>
      </c>
      <c r="M2299">
        <f>IFERROR(1 - PERCENTRANK(G:G,G2299),0)</f>
        <v/>
      </c>
      <c r="N2299">
        <f>IFERROR(1 - PERCENTRANK(H:H,H2299),0)</f>
        <v/>
      </c>
      <c r="O2299">
        <f>IFERROR(PERCENTRANK(I:I,I2299),0)</f>
        <v/>
      </c>
      <c r="P2299">
        <f>IFERROR(1 - PERCENTRANK(J:J,J2299),0)</f>
        <v/>
      </c>
      <c r="Q2299">
        <f>IFERROR(PERCENTRANK(K:K,K2299),0)</f>
        <v/>
      </c>
      <c r="R2299">
        <f>L2299*weight1+M2299*weight2+N2299*weight3+O2299*weight4+P2299*weight5+Q2299*weight6</f>
        <v/>
      </c>
    </row>
    <row r="2300" spans="1:18">
      <c r="A2300">
        <f>RANK(R2300,R:R)</f>
        <v/>
      </c>
      <c r="B2300" t="s">
        <v>25277</v>
      </c>
      <c r="C2300">
        <f>VLOOKUP(B2300,'Input - companies list'!B:L,2,FALSE)</f>
        <v/>
      </c>
      <c r="D2300">
        <f>VLOOKUP(B2300,'Input - companies list'!B:L,11,FALSE)</f>
        <v/>
      </c>
      <c r="E2300">
        <f>VLOOKUP(B2300,'Input - companies list'!B:E,4,FALSE)</f>
        <v/>
      </c>
      <c r="F2300">
        <f>SUMIFS('Input - target event report'!H:H,'Input - target event report'!B:B,B2300,'Input - target event report'!D:D, "Private Investment")</f>
        <v/>
      </c>
      <c r="G2300">
        <f>IF(I2300&lt;2, "N/A", (MAXIFS('Input - target event report'!E:E,'Input - target event report'!B:B,B:B,'Input - target event report'!D:D,"Private Investment")-MINIFS('Input - target event report'!E:E,'Input - target event report'!B:B,B:B,'Input - target event report'!D:D,"Private Investment"))/(I2300-1))</f>
        <v/>
      </c>
      <c r="H2300">
        <f>IF(MAXIFS('Input - target event report'!E:E,'Input - target event report'!B:B,B:B,'Input - target event report'!D:D,"Private Investment") = 0, "N/A", TODAY() - MAXIFS('Input - target event report'!E:E,'Input - target event report'!B:B,B:B,'Input - target event report'!D:D,"Private Investment"))</f>
        <v/>
      </c>
      <c r="I2300">
        <f>COUNTIFS('Input - target event report'!B:B,B2300,'Input - target event report'!D:D, "Private Investment")</f>
        <v/>
      </c>
      <c r="J2300">
        <f>INDEX('Input - companies list'!$1:$10000,MATCH(B2300,'Input - companies list'!B:B,0),MATCH("Flow",'Input - companies list'!$1:$1,0 ))</f>
        <v/>
      </c>
      <c r="K2300">
        <f>INDEX('Input - companies list'!$1:$10000,MATCH(B2300,'Input - companies list'!B:B,0),MATCH("Inter-Cluster Connectivity",'Input - companies list'!$1:$1,0 ))</f>
        <v/>
      </c>
      <c r="L2300">
        <f>IFERROR(PERCENTRANK(F:F,F2300),0)</f>
        <v/>
      </c>
      <c r="M2300">
        <f>IFERROR(1 - PERCENTRANK(G:G,G2300),0)</f>
        <v/>
      </c>
      <c r="N2300">
        <f>IFERROR(1 - PERCENTRANK(H:H,H2300),0)</f>
        <v/>
      </c>
      <c r="O2300">
        <f>IFERROR(PERCENTRANK(I:I,I2300),0)</f>
        <v/>
      </c>
      <c r="P2300">
        <f>IFERROR(1 - PERCENTRANK(J:J,J2300),0)</f>
        <v/>
      </c>
      <c r="Q2300">
        <f>IFERROR(PERCENTRANK(K:K,K2300),0)</f>
        <v/>
      </c>
      <c r="R2300">
        <f>L2300*weight1+M2300*weight2+N2300*weight3+O2300*weight4+P2300*weight5+Q2300*weight6</f>
        <v/>
      </c>
    </row>
    <row r="2301" spans="1:18">
      <c r="A2301">
        <f>RANK(R2301,R:R)</f>
        <v/>
      </c>
      <c r="B2301" t="s">
        <v>25286</v>
      </c>
      <c r="C2301">
        <f>VLOOKUP(B2301,'Input - companies list'!B:L,2,FALSE)</f>
        <v/>
      </c>
      <c r="D2301">
        <f>VLOOKUP(B2301,'Input - companies list'!B:L,11,FALSE)</f>
        <v/>
      </c>
      <c r="E2301">
        <f>VLOOKUP(B2301,'Input - companies list'!B:E,4,FALSE)</f>
        <v/>
      </c>
      <c r="F2301">
        <f>SUMIFS('Input - target event report'!H:H,'Input - target event report'!B:B,B2301,'Input - target event report'!D:D, "Private Investment")</f>
        <v/>
      </c>
      <c r="G2301">
        <f>IF(I2301&lt;2, "N/A", (MAXIFS('Input - target event report'!E:E,'Input - target event report'!B:B,B:B,'Input - target event report'!D:D,"Private Investment")-MINIFS('Input - target event report'!E:E,'Input - target event report'!B:B,B:B,'Input - target event report'!D:D,"Private Investment"))/(I2301-1))</f>
        <v/>
      </c>
      <c r="H2301">
        <f>IF(MAXIFS('Input - target event report'!E:E,'Input - target event report'!B:B,B:B,'Input - target event report'!D:D,"Private Investment") = 0, "N/A", TODAY() - MAXIFS('Input - target event report'!E:E,'Input - target event report'!B:B,B:B,'Input - target event report'!D:D,"Private Investment"))</f>
        <v/>
      </c>
      <c r="I2301">
        <f>COUNTIFS('Input - target event report'!B:B,B2301,'Input - target event report'!D:D, "Private Investment")</f>
        <v/>
      </c>
      <c r="J2301">
        <f>INDEX('Input - companies list'!$1:$10000,MATCH(B2301,'Input - companies list'!B:B,0),MATCH("Flow",'Input - companies list'!$1:$1,0 ))</f>
        <v/>
      </c>
      <c r="K2301">
        <f>INDEX('Input - companies list'!$1:$10000,MATCH(B2301,'Input - companies list'!B:B,0),MATCH("Inter-Cluster Connectivity",'Input - companies list'!$1:$1,0 ))</f>
        <v/>
      </c>
      <c r="L2301">
        <f>IFERROR(PERCENTRANK(F:F,F2301),0)</f>
        <v/>
      </c>
      <c r="M2301">
        <f>IFERROR(1 - PERCENTRANK(G:G,G2301),0)</f>
        <v/>
      </c>
      <c r="N2301">
        <f>IFERROR(1 - PERCENTRANK(H:H,H2301),0)</f>
        <v/>
      </c>
      <c r="O2301">
        <f>IFERROR(PERCENTRANK(I:I,I2301),0)</f>
        <v/>
      </c>
      <c r="P2301">
        <f>IFERROR(1 - PERCENTRANK(J:J,J2301),0)</f>
        <v/>
      </c>
      <c r="Q2301">
        <f>IFERROR(PERCENTRANK(K:K,K2301),0)</f>
        <v/>
      </c>
      <c r="R2301">
        <f>L2301*weight1+M2301*weight2+N2301*weight3+O2301*weight4+P2301*weight5+Q2301*weight6</f>
        <v/>
      </c>
    </row>
    <row r="2302" spans="1:18">
      <c r="A2302">
        <f>RANK(R2302,R:R)</f>
        <v/>
      </c>
      <c r="B2302" t="s">
        <v>25296</v>
      </c>
      <c r="C2302">
        <f>VLOOKUP(B2302,'Input - companies list'!B:L,2,FALSE)</f>
        <v/>
      </c>
      <c r="D2302">
        <f>VLOOKUP(B2302,'Input - companies list'!B:L,11,FALSE)</f>
        <v/>
      </c>
      <c r="E2302">
        <f>VLOOKUP(B2302,'Input - companies list'!B:E,4,FALSE)</f>
        <v/>
      </c>
      <c r="F2302">
        <f>SUMIFS('Input - target event report'!H:H,'Input - target event report'!B:B,B2302,'Input - target event report'!D:D, "Private Investment")</f>
        <v/>
      </c>
      <c r="G2302">
        <f>IF(I2302&lt;2, "N/A", (MAXIFS('Input - target event report'!E:E,'Input - target event report'!B:B,B:B,'Input - target event report'!D:D,"Private Investment")-MINIFS('Input - target event report'!E:E,'Input - target event report'!B:B,B:B,'Input - target event report'!D:D,"Private Investment"))/(I2302-1))</f>
        <v/>
      </c>
      <c r="H2302">
        <f>IF(MAXIFS('Input - target event report'!E:E,'Input - target event report'!B:B,B:B,'Input - target event report'!D:D,"Private Investment") = 0, "N/A", TODAY() - MAXIFS('Input - target event report'!E:E,'Input - target event report'!B:B,B:B,'Input - target event report'!D:D,"Private Investment"))</f>
        <v/>
      </c>
      <c r="I2302">
        <f>COUNTIFS('Input - target event report'!B:B,B2302,'Input - target event report'!D:D, "Private Investment")</f>
        <v/>
      </c>
      <c r="J2302">
        <f>INDEX('Input - companies list'!$1:$10000,MATCH(B2302,'Input - companies list'!B:B,0),MATCH("Flow",'Input - companies list'!$1:$1,0 ))</f>
        <v/>
      </c>
      <c r="K2302">
        <f>INDEX('Input - companies list'!$1:$10000,MATCH(B2302,'Input - companies list'!B:B,0),MATCH("Inter-Cluster Connectivity",'Input - companies list'!$1:$1,0 ))</f>
        <v/>
      </c>
      <c r="L2302">
        <f>IFERROR(PERCENTRANK(F:F,F2302),0)</f>
        <v/>
      </c>
      <c r="M2302">
        <f>IFERROR(1 - PERCENTRANK(G:G,G2302),0)</f>
        <v/>
      </c>
      <c r="N2302">
        <f>IFERROR(1 - PERCENTRANK(H:H,H2302),0)</f>
        <v/>
      </c>
      <c r="O2302">
        <f>IFERROR(PERCENTRANK(I:I,I2302),0)</f>
        <v/>
      </c>
      <c r="P2302">
        <f>IFERROR(1 - PERCENTRANK(J:J,J2302),0)</f>
        <v/>
      </c>
      <c r="Q2302">
        <f>IFERROR(PERCENTRANK(K:K,K2302),0)</f>
        <v/>
      </c>
      <c r="R2302">
        <f>L2302*weight1+M2302*weight2+N2302*weight3+O2302*weight4+P2302*weight5+Q2302*weight6</f>
        <v/>
      </c>
    </row>
    <row r="2303" spans="1:18">
      <c r="A2303">
        <f>RANK(R2303,R:R)</f>
        <v/>
      </c>
      <c r="B2303" t="s">
        <v>25307</v>
      </c>
      <c r="C2303">
        <f>VLOOKUP(B2303,'Input - companies list'!B:L,2,FALSE)</f>
        <v/>
      </c>
      <c r="D2303">
        <f>VLOOKUP(B2303,'Input - companies list'!B:L,11,FALSE)</f>
        <v/>
      </c>
      <c r="E2303">
        <f>VLOOKUP(B2303,'Input - companies list'!B:E,4,FALSE)</f>
        <v/>
      </c>
      <c r="F2303">
        <f>SUMIFS('Input - target event report'!H:H,'Input - target event report'!B:B,B2303,'Input - target event report'!D:D, "Private Investment")</f>
        <v/>
      </c>
      <c r="G2303">
        <f>IF(I2303&lt;2, "N/A", (MAXIFS('Input - target event report'!E:E,'Input - target event report'!B:B,B:B,'Input - target event report'!D:D,"Private Investment")-MINIFS('Input - target event report'!E:E,'Input - target event report'!B:B,B:B,'Input - target event report'!D:D,"Private Investment"))/(I2303-1))</f>
        <v/>
      </c>
      <c r="H2303">
        <f>IF(MAXIFS('Input - target event report'!E:E,'Input - target event report'!B:B,B:B,'Input - target event report'!D:D,"Private Investment") = 0, "N/A", TODAY() - MAXIFS('Input - target event report'!E:E,'Input - target event report'!B:B,B:B,'Input - target event report'!D:D,"Private Investment"))</f>
        <v/>
      </c>
      <c r="I2303">
        <f>COUNTIFS('Input - target event report'!B:B,B2303,'Input - target event report'!D:D, "Private Investment")</f>
        <v/>
      </c>
      <c r="J2303">
        <f>INDEX('Input - companies list'!$1:$10000,MATCH(B2303,'Input - companies list'!B:B,0),MATCH("Flow",'Input - companies list'!$1:$1,0 ))</f>
        <v/>
      </c>
      <c r="K2303">
        <f>INDEX('Input - companies list'!$1:$10000,MATCH(B2303,'Input - companies list'!B:B,0),MATCH("Inter-Cluster Connectivity",'Input - companies list'!$1:$1,0 ))</f>
        <v/>
      </c>
      <c r="L2303">
        <f>IFERROR(PERCENTRANK(F:F,F2303),0)</f>
        <v/>
      </c>
      <c r="M2303">
        <f>IFERROR(1 - PERCENTRANK(G:G,G2303),0)</f>
        <v/>
      </c>
      <c r="N2303">
        <f>IFERROR(1 - PERCENTRANK(H:H,H2303),0)</f>
        <v/>
      </c>
      <c r="O2303">
        <f>IFERROR(PERCENTRANK(I:I,I2303),0)</f>
        <v/>
      </c>
      <c r="P2303">
        <f>IFERROR(1 - PERCENTRANK(J:J,J2303),0)</f>
        <v/>
      </c>
      <c r="Q2303">
        <f>IFERROR(PERCENTRANK(K:K,K2303),0)</f>
        <v/>
      </c>
      <c r="R2303">
        <f>L2303*weight1+M2303*weight2+N2303*weight3+O2303*weight4+P2303*weight5+Q2303*weight6</f>
        <v/>
      </c>
    </row>
    <row r="2304" spans="1:18">
      <c r="A2304">
        <f>RANK(R2304,R:R)</f>
        <v/>
      </c>
      <c r="B2304" t="s">
        <v>25317</v>
      </c>
      <c r="C2304">
        <f>VLOOKUP(B2304,'Input - companies list'!B:L,2,FALSE)</f>
        <v/>
      </c>
      <c r="D2304">
        <f>VLOOKUP(B2304,'Input - companies list'!B:L,11,FALSE)</f>
        <v/>
      </c>
      <c r="E2304">
        <f>VLOOKUP(B2304,'Input - companies list'!B:E,4,FALSE)</f>
        <v/>
      </c>
      <c r="F2304">
        <f>SUMIFS('Input - target event report'!H:H,'Input - target event report'!B:B,B2304,'Input - target event report'!D:D, "Private Investment")</f>
        <v/>
      </c>
      <c r="G2304">
        <f>IF(I2304&lt;2, "N/A", (MAXIFS('Input - target event report'!E:E,'Input - target event report'!B:B,B:B,'Input - target event report'!D:D,"Private Investment")-MINIFS('Input - target event report'!E:E,'Input - target event report'!B:B,B:B,'Input - target event report'!D:D,"Private Investment"))/(I2304-1))</f>
        <v/>
      </c>
      <c r="H2304">
        <f>IF(MAXIFS('Input - target event report'!E:E,'Input - target event report'!B:B,B:B,'Input - target event report'!D:D,"Private Investment") = 0, "N/A", TODAY() - MAXIFS('Input - target event report'!E:E,'Input - target event report'!B:B,B:B,'Input - target event report'!D:D,"Private Investment"))</f>
        <v/>
      </c>
      <c r="I2304">
        <f>COUNTIFS('Input - target event report'!B:B,B2304,'Input - target event report'!D:D, "Private Investment")</f>
        <v/>
      </c>
      <c r="J2304">
        <f>INDEX('Input - companies list'!$1:$10000,MATCH(B2304,'Input - companies list'!B:B,0),MATCH("Flow",'Input - companies list'!$1:$1,0 ))</f>
        <v/>
      </c>
      <c r="K2304">
        <f>INDEX('Input - companies list'!$1:$10000,MATCH(B2304,'Input - companies list'!B:B,0),MATCH("Inter-Cluster Connectivity",'Input - companies list'!$1:$1,0 ))</f>
        <v/>
      </c>
      <c r="L2304">
        <f>IFERROR(PERCENTRANK(F:F,F2304),0)</f>
        <v/>
      </c>
      <c r="M2304">
        <f>IFERROR(1 - PERCENTRANK(G:G,G2304),0)</f>
        <v/>
      </c>
      <c r="N2304">
        <f>IFERROR(1 - PERCENTRANK(H:H,H2304),0)</f>
        <v/>
      </c>
      <c r="O2304">
        <f>IFERROR(PERCENTRANK(I:I,I2304),0)</f>
        <v/>
      </c>
      <c r="P2304">
        <f>IFERROR(1 - PERCENTRANK(J:J,J2304),0)</f>
        <v/>
      </c>
      <c r="Q2304">
        <f>IFERROR(PERCENTRANK(K:K,K2304),0)</f>
        <v/>
      </c>
      <c r="R2304">
        <f>L2304*weight1+M2304*weight2+N2304*weight3+O2304*weight4+P2304*weight5+Q2304*weight6</f>
        <v/>
      </c>
    </row>
    <row r="2305" spans="1:18">
      <c r="A2305">
        <f>RANK(R2305,R:R)</f>
        <v/>
      </c>
      <c r="B2305" t="s">
        <v>25327</v>
      </c>
      <c r="C2305">
        <f>VLOOKUP(B2305,'Input - companies list'!B:L,2,FALSE)</f>
        <v/>
      </c>
      <c r="D2305">
        <f>VLOOKUP(B2305,'Input - companies list'!B:L,11,FALSE)</f>
        <v/>
      </c>
      <c r="E2305">
        <f>VLOOKUP(B2305,'Input - companies list'!B:E,4,FALSE)</f>
        <v/>
      </c>
      <c r="F2305">
        <f>SUMIFS('Input - target event report'!H:H,'Input - target event report'!B:B,B2305,'Input - target event report'!D:D, "Private Investment")</f>
        <v/>
      </c>
      <c r="G2305">
        <f>IF(I2305&lt;2, "N/A", (MAXIFS('Input - target event report'!E:E,'Input - target event report'!B:B,B:B,'Input - target event report'!D:D,"Private Investment")-MINIFS('Input - target event report'!E:E,'Input - target event report'!B:B,B:B,'Input - target event report'!D:D,"Private Investment"))/(I2305-1))</f>
        <v/>
      </c>
      <c r="H2305">
        <f>IF(MAXIFS('Input - target event report'!E:E,'Input - target event report'!B:B,B:B,'Input - target event report'!D:D,"Private Investment") = 0, "N/A", TODAY() - MAXIFS('Input - target event report'!E:E,'Input - target event report'!B:B,B:B,'Input - target event report'!D:D,"Private Investment"))</f>
        <v/>
      </c>
      <c r="I2305">
        <f>COUNTIFS('Input - target event report'!B:B,B2305,'Input - target event report'!D:D, "Private Investment")</f>
        <v/>
      </c>
      <c r="J2305">
        <f>INDEX('Input - companies list'!$1:$10000,MATCH(B2305,'Input - companies list'!B:B,0),MATCH("Flow",'Input - companies list'!$1:$1,0 ))</f>
        <v/>
      </c>
      <c r="K2305">
        <f>INDEX('Input - companies list'!$1:$10000,MATCH(B2305,'Input - companies list'!B:B,0),MATCH("Inter-Cluster Connectivity",'Input - companies list'!$1:$1,0 ))</f>
        <v/>
      </c>
      <c r="L2305">
        <f>IFERROR(PERCENTRANK(F:F,F2305),0)</f>
        <v/>
      </c>
      <c r="M2305">
        <f>IFERROR(1 - PERCENTRANK(G:G,G2305),0)</f>
        <v/>
      </c>
      <c r="N2305">
        <f>IFERROR(1 - PERCENTRANK(H:H,H2305),0)</f>
        <v/>
      </c>
      <c r="O2305">
        <f>IFERROR(PERCENTRANK(I:I,I2305),0)</f>
        <v/>
      </c>
      <c r="P2305">
        <f>IFERROR(1 - PERCENTRANK(J:J,J2305),0)</f>
        <v/>
      </c>
      <c r="Q2305">
        <f>IFERROR(PERCENTRANK(K:K,K2305),0)</f>
        <v/>
      </c>
      <c r="R2305">
        <f>L2305*weight1+M2305*weight2+N2305*weight3+O2305*weight4+P2305*weight5+Q2305*weight6</f>
        <v/>
      </c>
    </row>
    <row r="2306" spans="1:18">
      <c r="A2306">
        <f>RANK(R2306,R:R)</f>
        <v/>
      </c>
      <c r="B2306" t="s">
        <v>25336</v>
      </c>
      <c r="C2306">
        <f>VLOOKUP(B2306,'Input - companies list'!B:L,2,FALSE)</f>
        <v/>
      </c>
      <c r="D2306">
        <f>VLOOKUP(B2306,'Input - companies list'!B:L,11,FALSE)</f>
        <v/>
      </c>
      <c r="E2306">
        <f>VLOOKUP(B2306,'Input - companies list'!B:E,4,FALSE)</f>
        <v/>
      </c>
      <c r="F2306">
        <f>SUMIFS('Input - target event report'!H:H,'Input - target event report'!B:B,B2306,'Input - target event report'!D:D, "Private Investment")</f>
        <v/>
      </c>
      <c r="G2306">
        <f>IF(I2306&lt;2, "N/A", (MAXIFS('Input - target event report'!E:E,'Input - target event report'!B:B,B:B,'Input - target event report'!D:D,"Private Investment")-MINIFS('Input - target event report'!E:E,'Input - target event report'!B:B,B:B,'Input - target event report'!D:D,"Private Investment"))/(I2306-1))</f>
        <v/>
      </c>
      <c r="H2306">
        <f>IF(MAXIFS('Input - target event report'!E:E,'Input - target event report'!B:B,B:B,'Input - target event report'!D:D,"Private Investment") = 0, "N/A", TODAY() - MAXIFS('Input - target event report'!E:E,'Input - target event report'!B:B,B:B,'Input - target event report'!D:D,"Private Investment"))</f>
        <v/>
      </c>
      <c r="I2306">
        <f>COUNTIFS('Input - target event report'!B:B,B2306,'Input - target event report'!D:D, "Private Investment")</f>
        <v/>
      </c>
      <c r="J2306">
        <f>INDEX('Input - companies list'!$1:$10000,MATCH(B2306,'Input - companies list'!B:B,0),MATCH("Flow",'Input - companies list'!$1:$1,0 ))</f>
        <v/>
      </c>
      <c r="K2306">
        <f>INDEX('Input - companies list'!$1:$10000,MATCH(B2306,'Input - companies list'!B:B,0),MATCH("Inter-Cluster Connectivity",'Input - companies list'!$1:$1,0 ))</f>
        <v/>
      </c>
      <c r="L2306">
        <f>IFERROR(PERCENTRANK(F:F,F2306),0)</f>
        <v/>
      </c>
      <c r="M2306">
        <f>IFERROR(1 - PERCENTRANK(G:G,G2306),0)</f>
        <v/>
      </c>
      <c r="N2306">
        <f>IFERROR(1 - PERCENTRANK(H:H,H2306),0)</f>
        <v/>
      </c>
      <c r="O2306">
        <f>IFERROR(PERCENTRANK(I:I,I2306),0)</f>
        <v/>
      </c>
      <c r="P2306">
        <f>IFERROR(1 - PERCENTRANK(J:J,J2306),0)</f>
        <v/>
      </c>
      <c r="Q2306">
        <f>IFERROR(PERCENTRANK(K:K,K2306),0)</f>
        <v/>
      </c>
      <c r="R2306">
        <f>L2306*weight1+M2306*weight2+N2306*weight3+O2306*weight4+P2306*weight5+Q2306*weight6</f>
        <v/>
      </c>
    </row>
    <row r="2307" spans="1:18">
      <c r="A2307">
        <f>RANK(R2307,R:R)</f>
        <v/>
      </c>
      <c r="B2307" t="s">
        <v>25346</v>
      </c>
      <c r="C2307">
        <f>VLOOKUP(B2307,'Input - companies list'!B:L,2,FALSE)</f>
        <v/>
      </c>
      <c r="D2307">
        <f>VLOOKUP(B2307,'Input - companies list'!B:L,11,FALSE)</f>
        <v/>
      </c>
      <c r="E2307">
        <f>VLOOKUP(B2307,'Input - companies list'!B:E,4,FALSE)</f>
        <v/>
      </c>
      <c r="F2307">
        <f>SUMIFS('Input - target event report'!H:H,'Input - target event report'!B:B,B2307,'Input - target event report'!D:D, "Private Investment")</f>
        <v/>
      </c>
      <c r="G2307">
        <f>IF(I2307&lt;2, "N/A", (MAXIFS('Input - target event report'!E:E,'Input - target event report'!B:B,B:B,'Input - target event report'!D:D,"Private Investment")-MINIFS('Input - target event report'!E:E,'Input - target event report'!B:B,B:B,'Input - target event report'!D:D,"Private Investment"))/(I2307-1))</f>
        <v/>
      </c>
      <c r="H2307">
        <f>IF(MAXIFS('Input - target event report'!E:E,'Input - target event report'!B:B,B:B,'Input - target event report'!D:D,"Private Investment") = 0, "N/A", TODAY() - MAXIFS('Input - target event report'!E:E,'Input - target event report'!B:B,B:B,'Input - target event report'!D:D,"Private Investment"))</f>
        <v/>
      </c>
      <c r="I2307">
        <f>COUNTIFS('Input - target event report'!B:B,B2307,'Input - target event report'!D:D, "Private Investment")</f>
        <v/>
      </c>
      <c r="J2307">
        <f>INDEX('Input - companies list'!$1:$10000,MATCH(B2307,'Input - companies list'!B:B,0),MATCH("Flow",'Input - companies list'!$1:$1,0 ))</f>
        <v/>
      </c>
      <c r="K2307">
        <f>INDEX('Input - companies list'!$1:$10000,MATCH(B2307,'Input - companies list'!B:B,0),MATCH("Inter-Cluster Connectivity",'Input - companies list'!$1:$1,0 ))</f>
        <v/>
      </c>
      <c r="L2307">
        <f>IFERROR(PERCENTRANK(F:F,F2307),0)</f>
        <v/>
      </c>
      <c r="M2307">
        <f>IFERROR(1 - PERCENTRANK(G:G,G2307),0)</f>
        <v/>
      </c>
      <c r="N2307">
        <f>IFERROR(1 - PERCENTRANK(H:H,H2307),0)</f>
        <v/>
      </c>
      <c r="O2307">
        <f>IFERROR(PERCENTRANK(I:I,I2307),0)</f>
        <v/>
      </c>
      <c r="P2307">
        <f>IFERROR(1 - PERCENTRANK(J:J,J2307),0)</f>
        <v/>
      </c>
      <c r="Q2307">
        <f>IFERROR(PERCENTRANK(K:K,K2307),0)</f>
        <v/>
      </c>
      <c r="R2307">
        <f>L2307*weight1+M2307*weight2+N2307*weight3+O2307*weight4+P2307*weight5+Q2307*weight6</f>
        <v/>
      </c>
    </row>
    <row r="2308" spans="1:18">
      <c r="A2308">
        <f>RANK(R2308,R:R)</f>
        <v/>
      </c>
      <c r="B2308" t="s">
        <v>25353</v>
      </c>
      <c r="C2308">
        <f>VLOOKUP(B2308,'Input - companies list'!B:L,2,FALSE)</f>
        <v/>
      </c>
      <c r="D2308">
        <f>VLOOKUP(B2308,'Input - companies list'!B:L,11,FALSE)</f>
        <v/>
      </c>
      <c r="E2308">
        <f>VLOOKUP(B2308,'Input - companies list'!B:E,4,FALSE)</f>
        <v/>
      </c>
      <c r="F2308">
        <f>SUMIFS('Input - target event report'!H:H,'Input - target event report'!B:B,B2308,'Input - target event report'!D:D, "Private Investment")</f>
        <v/>
      </c>
      <c r="G2308">
        <f>IF(I2308&lt;2, "N/A", (MAXIFS('Input - target event report'!E:E,'Input - target event report'!B:B,B:B,'Input - target event report'!D:D,"Private Investment")-MINIFS('Input - target event report'!E:E,'Input - target event report'!B:B,B:B,'Input - target event report'!D:D,"Private Investment"))/(I2308-1))</f>
        <v/>
      </c>
      <c r="H2308">
        <f>IF(MAXIFS('Input - target event report'!E:E,'Input - target event report'!B:B,B:B,'Input - target event report'!D:D,"Private Investment") = 0, "N/A", TODAY() - MAXIFS('Input - target event report'!E:E,'Input - target event report'!B:B,B:B,'Input - target event report'!D:D,"Private Investment"))</f>
        <v/>
      </c>
      <c r="I2308">
        <f>COUNTIFS('Input - target event report'!B:B,B2308,'Input - target event report'!D:D, "Private Investment")</f>
        <v/>
      </c>
      <c r="J2308">
        <f>INDEX('Input - companies list'!$1:$10000,MATCH(B2308,'Input - companies list'!B:B,0),MATCH("Flow",'Input - companies list'!$1:$1,0 ))</f>
        <v/>
      </c>
      <c r="K2308">
        <f>INDEX('Input - companies list'!$1:$10000,MATCH(B2308,'Input - companies list'!B:B,0),MATCH("Inter-Cluster Connectivity",'Input - companies list'!$1:$1,0 ))</f>
        <v/>
      </c>
      <c r="L2308">
        <f>IFERROR(PERCENTRANK(F:F,F2308),0)</f>
        <v/>
      </c>
      <c r="M2308">
        <f>IFERROR(1 - PERCENTRANK(G:G,G2308),0)</f>
        <v/>
      </c>
      <c r="N2308">
        <f>IFERROR(1 - PERCENTRANK(H:H,H2308),0)</f>
        <v/>
      </c>
      <c r="O2308">
        <f>IFERROR(PERCENTRANK(I:I,I2308),0)</f>
        <v/>
      </c>
      <c r="P2308">
        <f>IFERROR(1 - PERCENTRANK(J:J,J2308),0)</f>
        <v/>
      </c>
      <c r="Q2308">
        <f>IFERROR(PERCENTRANK(K:K,K2308),0)</f>
        <v/>
      </c>
      <c r="R2308">
        <f>L2308*weight1+M2308*weight2+N2308*weight3+O2308*weight4+P2308*weight5+Q2308*weight6</f>
        <v/>
      </c>
    </row>
    <row r="2309" spans="1:18">
      <c r="A2309">
        <f>RANK(R2309,R:R)</f>
        <v/>
      </c>
      <c r="B2309" t="s">
        <v>25365</v>
      </c>
      <c r="C2309">
        <f>VLOOKUP(B2309,'Input - companies list'!B:L,2,FALSE)</f>
        <v/>
      </c>
      <c r="D2309">
        <f>VLOOKUP(B2309,'Input - companies list'!B:L,11,FALSE)</f>
        <v/>
      </c>
      <c r="E2309">
        <f>VLOOKUP(B2309,'Input - companies list'!B:E,4,FALSE)</f>
        <v/>
      </c>
      <c r="F2309">
        <f>SUMIFS('Input - target event report'!H:H,'Input - target event report'!B:B,B2309,'Input - target event report'!D:D, "Private Investment")</f>
        <v/>
      </c>
      <c r="G2309">
        <f>IF(I2309&lt;2, "N/A", (MAXIFS('Input - target event report'!E:E,'Input - target event report'!B:B,B:B,'Input - target event report'!D:D,"Private Investment")-MINIFS('Input - target event report'!E:E,'Input - target event report'!B:B,B:B,'Input - target event report'!D:D,"Private Investment"))/(I2309-1))</f>
        <v/>
      </c>
      <c r="H2309">
        <f>IF(MAXIFS('Input - target event report'!E:E,'Input - target event report'!B:B,B:B,'Input - target event report'!D:D,"Private Investment") = 0, "N/A", TODAY() - MAXIFS('Input - target event report'!E:E,'Input - target event report'!B:B,B:B,'Input - target event report'!D:D,"Private Investment"))</f>
        <v/>
      </c>
      <c r="I2309">
        <f>COUNTIFS('Input - target event report'!B:B,B2309,'Input - target event report'!D:D, "Private Investment")</f>
        <v/>
      </c>
      <c r="J2309">
        <f>INDEX('Input - companies list'!$1:$10000,MATCH(B2309,'Input - companies list'!B:B,0),MATCH("Flow",'Input - companies list'!$1:$1,0 ))</f>
        <v/>
      </c>
      <c r="K2309">
        <f>INDEX('Input - companies list'!$1:$10000,MATCH(B2309,'Input - companies list'!B:B,0),MATCH("Inter-Cluster Connectivity",'Input - companies list'!$1:$1,0 ))</f>
        <v/>
      </c>
      <c r="L2309">
        <f>IFERROR(PERCENTRANK(F:F,F2309),0)</f>
        <v/>
      </c>
      <c r="M2309">
        <f>IFERROR(1 - PERCENTRANK(G:G,G2309),0)</f>
        <v/>
      </c>
      <c r="N2309">
        <f>IFERROR(1 - PERCENTRANK(H:H,H2309),0)</f>
        <v/>
      </c>
      <c r="O2309">
        <f>IFERROR(PERCENTRANK(I:I,I2309),0)</f>
        <v/>
      </c>
      <c r="P2309">
        <f>IFERROR(1 - PERCENTRANK(J:J,J2309),0)</f>
        <v/>
      </c>
      <c r="Q2309">
        <f>IFERROR(PERCENTRANK(K:K,K2309),0)</f>
        <v/>
      </c>
      <c r="R2309">
        <f>L2309*weight1+M2309*weight2+N2309*weight3+O2309*weight4+P2309*weight5+Q2309*weight6</f>
        <v/>
      </c>
    </row>
    <row r="2310" spans="1:18">
      <c r="A2310">
        <f>RANK(R2310,R:R)</f>
        <v/>
      </c>
      <c r="B2310" t="s">
        <v>25377</v>
      </c>
      <c r="C2310">
        <f>VLOOKUP(B2310,'Input - companies list'!B:L,2,FALSE)</f>
        <v/>
      </c>
      <c r="D2310">
        <f>VLOOKUP(B2310,'Input - companies list'!B:L,11,FALSE)</f>
        <v/>
      </c>
      <c r="E2310">
        <f>VLOOKUP(B2310,'Input - companies list'!B:E,4,FALSE)</f>
        <v/>
      </c>
      <c r="F2310">
        <f>SUMIFS('Input - target event report'!H:H,'Input - target event report'!B:B,B2310,'Input - target event report'!D:D, "Private Investment")</f>
        <v/>
      </c>
      <c r="G2310">
        <f>IF(I2310&lt;2, "N/A", (MAXIFS('Input - target event report'!E:E,'Input - target event report'!B:B,B:B,'Input - target event report'!D:D,"Private Investment")-MINIFS('Input - target event report'!E:E,'Input - target event report'!B:B,B:B,'Input - target event report'!D:D,"Private Investment"))/(I2310-1))</f>
        <v/>
      </c>
      <c r="H2310">
        <f>IF(MAXIFS('Input - target event report'!E:E,'Input - target event report'!B:B,B:B,'Input - target event report'!D:D,"Private Investment") = 0, "N/A", TODAY() - MAXIFS('Input - target event report'!E:E,'Input - target event report'!B:B,B:B,'Input - target event report'!D:D,"Private Investment"))</f>
        <v/>
      </c>
      <c r="I2310">
        <f>COUNTIFS('Input - target event report'!B:B,B2310,'Input - target event report'!D:D, "Private Investment")</f>
        <v/>
      </c>
      <c r="J2310">
        <f>INDEX('Input - companies list'!$1:$10000,MATCH(B2310,'Input - companies list'!B:B,0),MATCH("Flow",'Input - companies list'!$1:$1,0 ))</f>
        <v/>
      </c>
      <c r="K2310">
        <f>INDEX('Input - companies list'!$1:$10000,MATCH(B2310,'Input - companies list'!B:B,0),MATCH("Inter-Cluster Connectivity",'Input - companies list'!$1:$1,0 ))</f>
        <v/>
      </c>
      <c r="L2310">
        <f>IFERROR(PERCENTRANK(F:F,F2310),0)</f>
        <v/>
      </c>
      <c r="M2310">
        <f>IFERROR(1 - PERCENTRANK(G:G,G2310),0)</f>
        <v/>
      </c>
      <c r="N2310">
        <f>IFERROR(1 - PERCENTRANK(H:H,H2310),0)</f>
        <v/>
      </c>
      <c r="O2310">
        <f>IFERROR(PERCENTRANK(I:I,I2310),0)</f>
        <v/>
      </c>
      <c r="P2310">
        <f>IFERROR(1 - PERCENTRANK(J:J,J2310),0)</f>
        <v/>
      </c>
      <c r="Q2310">
        <f>IFERROR(PERCENTRANK(K:K,K2310),0)</f>
        <v/>
      </c>
      <c r="R2310">
        <f>L2310*weight1+M2310*weight2+N2310*weight3+O2310*weight4+P2310*weight5+Q2310*weight6</f>
        <v/>
      </c>
    </row>
    <row r="2311" spans="1:18">
      <c r="A2311">
        <f>RANK(R2311,R:R)</f>
        <v/>
      </c>
      <c r="B2311" t="s">
        <v>25387</v>
      </c>
      <c r="C2311">
        <f>VLOOKUP(B2311,'Input - companies list'!B:L,2,FALSE)</f>
        <v/>
      </c>
      <c r="D2311">
        <f>VLOOKUP(B2311,'Input - companies list'!B:L,11,FALSE)</f>
        <v/>
      </c>
      <c r="E2311">
        <f>VLOOKUP(B2311,'Input - companies list'!B:E,4,FALSE)</f>
        <v/>
      </c>
      <c r="F2311">
        <f>SUMIFS('Input - target event report'!H:H,'Input - target event report'!B:B,B2311,'Input - target event report'!D:D, "Private Investment")</f>
        <v/>
      </c>
      <c r="G2311">
        <f>IF(I2311&lt;2, "N/A", (MAXIFS('Input - target event report'!E:E,'Input - target event report'!B:B,B:B,'Input - target event report'!D:D,"Private Investment")-MINIFS('Input - target event report'!E:E,'Input - target event report'!B:B,B:B,'Input - target event report'!D:D,"Private Investment"))/(I2311-1))</f>
        <v/>
      </c>
      <c r="H2311">
        <f>IF(MAXIFS('Input - target event report'!E:E,'Input - target event report'!B:B,B:B,'Input - target event report'!D:D,"Private Investment") = 0, "N/A", TODAY() - MAXIFS('Input - target event report'!E:E,'Input - target event report'!B:B,B:B,'Input - target event report'!D:D,"Private Investment"))</f>
        <v/>
      </c>
      <c r="I2311">
        <f>COUNTIFS('Input - target event report'!B:B,B2311,'Input - target event report'!D:D, "Private Investment")</f>
        <v/>
      </c>
      <c r="J2311">
        <f>INDEX('Input - companies list'!$1:$10000,MATCH(B2311,'Input - companies list'!B:B,0),MATCH("Flow",'Input - companies list'!$1:$1,0 ))</f>
        <v/>
      </c>
      <c r="K2311">
        <f>INDEX('Input - companies list'!$1:$10000,MATCH(B2311,'Input - companies list'!B:B,0),MATCH("Inter-Cluster Connectivity",'Input - companies list'!$1:$1,0 ))</f>
        <v/>
      </c>
      <c r="L2311">
        <f>IFERROR(PERCENTRANK(F:F,F2311),0)</f>
        <v/>
      </c>
      <c r="M2311">
        <f>IFERROR(1 - PERCENTRANK(G:G,G2311),0)</f>
        <v/>
      </c>
      <c r="N2311">
        <f>IFERROR(1 - PERCENTRANK(H:H,H2311),0)</f>
        <v/>
      </c>
      <c r="O2311">
        <f>IFERROR(PERCENTRANK(I:I,I2311),0)</f>
        <v/>
      </c>
      <c r="P2311">
        <f>IFERROR(1 - PERCENTRANK(J:J,J2311),0)</f>
        <v/>
      </c>
      <c r="Q2311">
        <f>IFERROR(PERCENTRANK(K:K,K2311),0)</f>
        <v/>
      </c>
      <c r="R2311">
        <f>L2311*weight1+M2311*weight2+N2311*weight3+O2311*weight4+P2311*weight5+Q2311*weight6</f>
        <v/>
      </c>
    </row>
    <row r="2312" spans="1:18">
      <c r="A2312">
        <f>RANK(R2312,R:R)</f>
        <v/>
      </c>
      <c r="B2312" t="s">
        <v>25397</v>
      </c>
      <c r="C2312">
        <f>VLOOKUP(B2312,'Input - companies list'!B:L,2,FALSE)</f>
        <v/>
      </c>
      <c r="D2312">
        <f>VLOOKUP(B2312,'Input - companies list'!B:L,11,FALSE)</f>
        <v/>
      </c>
      <c r="E2312">
        <f>VLOOKUP(B2312,'Input - companies list'!B:E,4,FALSE)</f>
        <v/>
      </c>
      <c r="F2312">
        <f>SUMIFS('Input - target event report'!H:H,'Input - target event report'!B:B,B2312,'Input - target event report'!D:D, "Private Investment")</f>
        <v/>
      </c>
      <c r="G2312">
        <f>IF(I2312&lt;2, "N/A", (MAXIFS('Input - target event report'!E:E,'Input - target event report'!B:B,B:B,'Input - target event report'!D:D,"Private Investment")-MINIFS('Input - target event report'!E:E,'Input - target event report'!B:B,B:B,'Input - target event report'!D:D,"Private Investment"))/(I2312-1))</f>
        <v/>
      </c>
      <c r="H2312">
        <f>IF(MAXIFS('Input - target event report'!E:E,'Input - target event report'!B:B,B:B,'Input - target event report'!D:D,"Private Investment") = 0, "N/A", TODAY() - MAXIFS('Input - target event report'!E:E,'Input - target event report'!B:B,B:B,'Input - target event report'!D:D,"Private Investment"))</f>
        <v/>
      </c>
      <c r="I2312">
        <f>COUNTIFS('Input - target event report'!B:B,B2312,'Input - target event report'!D:D, "Private Investment")</f>
        <v/>
      </c>
      <c r="J2312">
        <f>INDEX('Input - companies list'!$1:$10000,MATCH(B2312,'Input - companies list'!B:B,0),MATCH("Flow",'Input - companies list'!$1:$1,0 ))</f>
        <v/>
      </c>
      <c r="K2312">
        <f>INDEX('Input - companies list'!$1:$10000,MATCH(B2312,'Input - companies list'!B:B,0),MATCH("Inter-Cluster Connectivity",'Input - companies list'!$1:$1,0 ))</f>
        <v/>
      </c>
      <c r="L2312">
        <f>IFERROR(PERCENTRANK(F:F,F2312),0)</f>
        <v/>
      </c>
      <c r="M2312">
        <f>IFERROR(1 - PERCENTRANK(G:G,G2312),0)</f>
        <v/>
      </c>
      <c r="N2312">
        <f>IFERROR(1 - PERCENTRANK(H:H,H2312),0)</f>
        <v/>
      </c>
      <c r="O2312">
        <f>IFERROR(PERCENTRANK(I:I,I2312),0)</f>
        <v/>
      </c>
      <c r="P2312">
        <f>IFERROR(1 - PERCENTRANK(J:J,J2312),0)</f>
        <v/>
      </c>
      <c r="Q2312">
        <f>IFERROR(PERCENTRANK(K:K,K2312),0)</f>
        <v/>
      </c>
      <c r="R2312">
        <f>L2312*weight1+M2312*weight2+N2312*weight3+O2312*weight4+P2312*weight5+Q2312*weight6</f>
        <v/>
      </c>
    </row>
    <row r="2313" spans="1:18">
      <c r="A2313">
        <f>RANK(R2313,R:R)</f>
        <v/>
      </c>
      <c r="B2313" t="s">
        <v>25407</v>
      </c>
      <c r="C2313">
        <f>VLOOKUP(B2313,'Input - companies list'!B:L,2,FALSE)</f>
        <v/>
      </c>
      <c r="D2313">
        <f>VLOOKUP(B2313,'Input - companies list'!B:L,11,FALSE)</f>
        <v/>
      </c>
      <c r="E2313">
        <f>VLOOKUP(B2313,'Input - companies list'!B:E,4,FALSE)</f>
        <v/>
      </c>
      <c r="F2313">
        <f>SUMIFS('Input - target event report'!H:H,'Input - target event report'!B:B,B2313,'Input - target event report'!D:D, "Private Investment")</f>
        <v/>
      </c>
      <c r="G2313">
        <f>IF(I2313&lt;2, "N/A", (MAXIFS('Input - target event report'!E:E,'Input - target event report'!B:B,B:B,'Input - target event report'!D:D,"Private Investment")-MINIFS('Input - target event report'!E:E,'Input - target event report'!B:B,B:B,'Input - target event report'!D:D,"Private Investment"))/(I2313-1))</f>
        <v/>
      </c>
      <c r="H2313">
        <f>IF(MAXIFS('Input - target event report'!E:E,'Input - target event report'!B:B,B:B,'Input - target event report'!D:D,"Private Investment") = 0, "N/A", TODAY() - MAXIFS('Input - target event report'!E:E,'Input - target event report'!B:B,B:B,'Input - target event report'!D:D,"Private Investment"))</f>
        <v/>
      </c>
      <c r="I2313">
        <f>COUNTIFS('Input - target event report'!B:B,B2313,'Input - target event report'!D:D, "Private Investment")</f>
        <v/>
      </c>
      <c r="J2313">
        <f>INDEX('Input - companies list'!$1:$10000,MATCH(B2313,'Input - companies list'!B:B,0),MATCH("Flow",'Input - companies list'!$1:$1,0 ))</f>
        <v/>
      </c>
      <c r="K2313">
        <f>INDEX('Input - companies list'!$1:$10000,MATCH(B2313,'Input - companies list'!B:B,0),MATCH("Inter-Cluster Connectivity",'Input - companies list'!$1:$1,0 ))</f>
        <v/>
      </c>
      <c r="L2313">
        <f>IFERROR(PERCENTRANK(F:F,F2313),0)</f>
        <v/>
      </c>
      <c r="M2313">
        <f>IFERROR(1 - PERCENTRANK(G:G,G2313),0)</f>
        <v/>
      </c>
      <c r="N2313">
        <f>IFERROR(1 - PERCENTRANK(H:H,H2313),0)</f>
        <v/>
      </c>
      <c r="O2313">
        <f>IFERROR(PERCENTRANK(I:I,I2313),0)</f>
        <v/>
      </c>
      <c r="P2313">
        <f>IFERROR(1 - PERCENTRANK(J:J,J2313),0)</f>
        <v/>
      </c>
      <c r="Q2313">
        <f>IFERROR(PERCENTRANK(K:K,K2313),0)</f>
        <v/>
      </c>
      <c r="R2313">
        <f>L2313*weight1+M2313*weight2+N2313*weight3+O2313*weight4+P2313*weight5+Q2313*weight6</f>
        <v/>
      </c>
    </row>
    <row r="2314" spans="1:18">
      <c r="A2314">
        <f>RANK(R2314,R:R)</f>
        <v/>
      </c>
      <c r="B2314" t="s">
        <v>25416</v>
      </c>
      <c r="C2314">
        <f>VLOOKUP(B2314,'Input - companies list'!B:L,2,FALSE)</f>
        <v/>
      </c>
      <c r="D2314">
        <f>VLOOKUP(B2314,'Input - companies list'!B:L,11,FALSE)</f>
        <v/>
      </c>
      <c r="E2314">
        <f>VLOOKUP(B2314,'Input - companies list'!B:E,4,FALSE)</f>
        <v/>
      </c>
      <c r="F2314">
        <f>SUMIFS('Input - target event report'!H:H,'Input - target event report'!B:B,B2314,'Input - target event report'!D:D, "Private Investment")</f>
        <v/>
      </c>
      <c r="G2314">
        <f>IF(I2314&lt;2, "N/A", (MAXIFS('Input - target event report'!E:E,'Input - target event report'!B:B,B:B,'Input - target event report'!D:D,"Private Investment")-MINIFS('Input - target event report'!E:E,'Input - target event report'!B:B,B:B,'Input - target event report'!D:D,"Private Investment"))/(I2314-1))</f>
        <v/>
      </c>
      <c r="H2314">
        <f>IF(MAXIFS('Input - target event report'!E:E,'Input - target event report'!B:B,B:B,'Input - target event report'!D:D,"Private Investment") = 0, "N/A", TODAY() - MAXIFS('Input - target event report'!E:E,'Input - target event report'!B:B,B:B,'Input - target event report'!D:D,"Private Investment"))</f>
        <v/>
      </c>
      <c r="I2314">
        <f>COUNTIFS('Input - target event report'!B:B,B2314,'Input - target event report'!D:D, "Private Investment")</f>
        <v/>
      </c>
      <c r="J2314">
        <f>INDEX('Input - companies list'!$1:$10000,MATCH(B2314,'Input - companies list'!B:B,0),MATCH("Flow",'Input - companies list'!$1:$1,0 ))</f>
        <v/>
      </c>
      <c r="K2314">
        <f>INDEX('Input - companies list'!$1:$10000,MATCH(B2314,'Input - companies list'!B:B,0),MATCH("Inter-Cluster Connectivity",'Input - companies list'!$1:$1,0 ))</f>
        <v/>
      </c>
      <c r="L2314">
        <f>IFERROR(PERCENTRANK(F:F,F2314),0)</f>
        <v/>
      </c>
      <c r="M2314">
        <f>IFERROR(1 - PERCENTRANK(G:G,G2314),0)</f>
        <v/>
      </c>
      <c r="N2314">
        <f>IFERROR(1 - PERCENTRANK(H:H,H2314),0)</f>
        <v/>
      </c>
      <c r="O2314">
        <f>IFERROR(PERCENTRANK(I:I,I2314),0)</f>
        <v/>
      </c>
      <c r="P2314">
        <f>IFERROR(1 - PERCENTRANK(J:J,J2314),0)</f>
        <v/>
      </c>
      <c r="Q2314">
        <f>IFERROR(PERCENTRANK(K:K,K2314),0)</f>
        <v/>
      </c>
      <c r="R2314">
        <f>L2314*weight1+M2314*weight2+N2314*weight3+O2314*weight4+P2314*weight5+Q2314*weight6</f>
        <v/>
      </c>
    </row>
    <row r="2315" spans="1:18">
      <c r="A2315">
        <f>RANK(R2315,R:R)</f>
        <v/>
      </c>
      <c r="B2315" t="s">
        <v>25426</v>
      </c>
      <c r="C2315">
        <f>VLOOKUP(B2315,'Input - companies list'!B:L,2,FALSE)</f>
        <v/>
      </c>
      <c r="D2315">
        <f>VLOOKUP(B2315,'Input - companies list'!B:L,11,FALSE)</f>
        <v/>
      </c>
      <c r="E2315">
        <f>VLOOKUP(B2315,'Input - companies list'!B:E,4,FALSE)</f>
        <v/>
      </c>
      <c r="F2315">
        <f>SUMIFS('Input - target event report'!H:H,'Input - target event report'!B:B,B2315,'Input - target event report'!D:D, "Private Investment")</f>
        <v/>
      </c>
      <c r="G2315">
        <f>IF(I2315&lt;2, "N/A", (MAXIFS('Input - target event report'!E:E,'Input - target event report'!B:B,B:B,'Input - target event report'!D:D,"Private Investment")-MINIFS('Input - target event report'!E:E,'Input - target event report'!B:B,B:B,'Input - target event report'!D:D,"Private Investment"))/(I2315-1))</f>
        <v/>
      </c>
      <c r="H2315">
        <f>IF(MAXIFS('Input - target event report'!E:E,'Input - target event report'!B:B,B:B,'Input - target event report'!D:D,"Private Investment") = 0, "N/A", TODAY() - MAXIFS('Input - target event report'!E:E,'Input - target event report'!B:B,B:B,'Input - target event report'!D:D,"Private Investment"))</f>
        <v/>
      </c>
      <c r="I2315">
        <f>COUNTIFS('Input - target event report'!B:B,B2315,'Input - target event report'!D:D, "Private Investment")</f>
        <v/>
      </c>
      <c r="J2315">
        <f>INDEX('Input - companies list'!$1:$10000,MATCH(B2315,'Input - companies list'!B:B,0),MATCH("Flow",'Input - companies list'!$1:$1,0 ))</f>
        <v/>
      </c>
      <c r="K2315">
        <f>INDEX('Input - companies list'!$1:$10000,MATCH(B2315,'Input - companies list'!B:B,0),MATCH("Inter-Cluster Connectivity",'Input - companies list'!$1:$1,0 ))</f>
        <v/>
      </c>
      <c r="L2315">
        <f>IFERROR(PERCENTRANK(F:F,F2315),0)</f>
        <v/>
      </c>
      <c r="M2315">
        <f>IFERROR(1 - PERCENTRANK(G:G,G2315),0)</f>
        <v/>
      </c>
      <c r="N2315">
        <f>IFERROR(1 - PERCENTRANK(H:H,H2315),0)</f>
        <v/>
      </c>
      <c r="O2315">
        <f>IFERROR(PERCENTRANK(I:I,I2315),0)</f>
        <v/>
      </c>
      <c r="P2315">
        <f>IFERROR(1 - PERCENTRANK(J:J,J2315),0)</f>
        <v/>
      </c>
      <c r="Q2315">
        <f>IFERROR(PERCENTRANK(K:K,K2315),0)</f>
        <v/>
      </c>
      <c r="R2315">
        <f>L2315*weight1+M2315*weight2+N2315*weight3+O2315*weight4+P2315*weight5+Q2315*weight6</f>
        <v/>
      </c>
    </row>
    <row r="2316" spans="1:18">
      <c r="A2316">
        <f>RANK(R2316,R:R)</f>
        <v/>
      </c>
      <c r="B2316" t="s">
        <v>25437</v>
      </c>
      <c r="C2316">
        <f>VLOOKUP(B2316,'Input - companies list'!B:L,2,FALSE)</f>
        <v/>
      </c>
      <c r="D2316">
        <f>VLOOKUP(B2316,'Input - companies list'!B:L,11,FALSE)</f>
        <v/>
      </c>
      <c r="E2316">
        <f>VLOOKUP(B2316,'Input - companies list'!B:E,4,FALSE)</f>
        <v/>
      </c>
      <c r="F2316">
        <f>SUMIFS('Input - target event report'!H:H,'Input - target event report'!B:B,B2316,'Input - target event report'!D:D, "Private Investment")</f>
        <v/>
      </c>
      <c r="G2316">
        <f>IF(I2316&lt;2, "N/A", (MAXIFS('Input - target event report'!E:E,'Input - target event report'!B:B,B:B,'Input - target event report'!D:D,"Private Investment")-MINIFS('Input - target event report'!E:E,'Input - target event report'!B:B,B:B,'Input - target event report'!D:D,"Private Investment"))/(I2316-1))</f>
        <v/>
      </c>
      <c r="H2316">
        <f>IF(MAXIFS('Input - target event report'!E:E,'Input - target event report'!B:B,B:B,'Input - target event report'!D:D,"Private Investment") = 0, "N/A", TODAY() - MAXIFS('Input - target event report'!E:E,'Input - target event report'!B:B,B:B,'Input - target event report'!D:D,"Private Investment"))</f>
        <v/>
      </c>
      <c r="I2316">
        <f>COUNTIFS('Input - target event report'!B:B,B2316,'Input - target event report'!D:D, "Private Investment")</f>
        <v/>
      </c>
      <c r="J2316">
        <f>INDEX('Input - companies list'!$1:$10000,MATCH(B2316,'Input - companies list'!B:B,0),MATCH("Flow",'Input - companies list'!$1:$1,0 ))</f>
        <v/>
      </c>
      <c r="K2316">
        <f>INDEX('Input - companies list'!$1:$10000,MATCH(B2316,'Input - companies list'!B:B,0),MATCH("Inter-Cluster Connectivity",'Input - companies list'!$1:$1,0 ))</f>
        <v/>
      </c>
      <c r="L2316">
        <f>IFERROR(PERCENTRANK(F:F,F2316),0)</f>
        <v/>
      </c>
      <c r="M2316">
        <f>IFERROR(1 - PERCENTRANK(G:G,G2316),0)</f>
        <v/>
      </c>
      <c r="N2316">
        <f>IFERROR(1 - PERCENTRANK(H:H,H2316),0)</f>
        <v/>
      </c>
      <c r="O2316">
        <f>IFERROR(PERCENTRANK(I:I,I2316),0)</f>
        <v/>
      </c>
      <c r="P2316">
        <f>IFERROR(1 - PERCENTRANK(J:J,J2316),0)</f>
        <v/>
      </c>
      <c r="Q2316">
        <f>IFERROR(PERCENTRANK(K:K,K2316),0)</f>
        <v/>
      </c>
      <c r="R2316">
        <f>L2316*weight1+M2316*weight2+N2316*weight3+O2316*weight4+P2316*weight5+Q2316*weight6</f>
        <v/>
      </c>
    </row>
    <row r="2317" spans="1:18">
      <c r="A2317">
        <f>RANK(R2317,R:R)</f>
        <v/>
      </c>
      <c r="B2317" t="s">
        <v>25450</v>
      </c>
      <c r="C2317">
        <f>VLOOKUP(B2317,'Input - companies list'!B:L,2,FALSE)</f>
        <v/>
      </c>
      <c r="D2317">
        <f>VLOOKUP(B2317,'Input - companies list'!B:L,11,FALSE)</f>
        <v/>
      </c>
      <c r="E2317">
        <f>VLOOKUP(B2317,'Input - companies list'!B:E,4,FALSE)</f>
        <v/>
      </c>
      <c r="F2317">
        <f>SUMIFS('Input - target event report'!H:H,'Input - target event report'!B:B,B2317,'Input - target event report'!D:D, "Private Investment")</f>
        <v/>
      </c>
      <c r="G2317">
        <f>IF(I2317&lt;2, "N/A", (MAXIFS('Input - target event report'!E:E,'Input - target event report'!B:B,B:B,'Input - target event report'!D:D,"Private Investment")-MINIFS('Input - target event report'!E:E,'Input - target event report'!B:B,B:B,'Input - target event report'!D:D,"Private Investment"))/(I2317-1))</f>
        <v/>
      </c>
      <c r="H2317">
        <f>IF(MAXIFS('Input - target event report'!E:E,'Input - target event report'!B:B,B:B,'Input - target event report'!D:D,"Private Investment") = 0, "N/A", TODAY() - MAXIFS('Input - target event report'!E:E,'Input - target event report'!B:B,B:B,'Input - target event report'!D:D,"Private Investment"))</f>
        <v/>
      </c>
      <c r="I2317">
        <f>COUNTIFS('Input - target event report'!B:B,B2317,'Input - target event report'!D:D, "Private Investment")</f>
        <v/>
      </c>
      <c r="J2317">
        <f>INDEX('Input - companies list'!$1:$10000,MATCH(B2317,'Input - companies list'!B:B,0),MATCH("Flow",'Input - companies list'!$1:$1,0 ))</f>
        <v/>
      </c>
      <c r="K2317">
        <f>INDEX('Input - companies list'!$1:$10000,MATCH(B2317,'Input - companies list'!B:B,0),MATCH("Inter-Cluster Connectivity",'Input - companies list'!$1:$1,0 ))</f>
        <v/>
      </c>
      <c r="L2317">
        <f>IFERROR(PERCENTRANK(F:F,F2317),0)</f>
        <v/>
      </c>
      <c r="M2317">
        <f>IFERROR(1 - PERCENTRANK(G:G,G2317),0)</f>
        <v/>
      </c>
      <c r="N2317">
        <f>IFERROR(1 - PERCENTRANK(H:H,H2317),0)</f>
        <v/>
      </c>
      <c r="O2317">
        <f>IFERROR(PERCENTRANK(I:I,I2317),0)</f>
        <v/>
      </c>
      <c r="P2317">
        <f>IFERROR(1 - PERCENTRANK(J:J,J2317),0)</f>
        <v/>
      </c>
      <c r="Q2317">
        <f>IFERROR(PERCENTRANK(K:K,K2317),0)</f>
        <v/>
      </c>
      <c r="R2317">
        <f>L2317*weight1+M2317*weight2+N2317*weight3+O2317*weight4+P2317*weight5+Q2317*weight6</f>
        <v/>
      </c>
    </row>
    <row r="2318" spans="1:18">
      <c r="A2318">
        <f>RANK(R2318,R:R)</f>
        <v/>
      </c>
      <c r="B2318" t="s">
        <v>25459</v>
      </c>
      <c r="C2318">
        <f>VLOOKUP(B2318,'Input - companies list'!B:L,2,FALSE)</f>
        <v/>
      </c>
      <c r="D2318">
        <f>VLOOKUP(B2318,'Input - companies list'!B:L,11,FALSE)</f>
        <v/>
      </c>
      <c r="E2318">
        <f>VLOOKUP(B2318,'Input - companies list'!B:E,4,FALSE)</f>
        <v/>
      </c>
      <c r="F2318">
        <f>SUMIFS('Input - target event report'!H:H,'Input - target event report'!B:B,B2318,'Input - target event report'!D:D, "Private Investment")</f>
        <v/>
      </c>
      <c r="G2318">
        <f>IF(I2318&lt;2, "N/A", (MAXIFS('Input - target event report'!E:E,'Input - target event report'!B:B,B:B,'Input - target event report'!D:D,"Private Investment")-MINIFS('Input - target event report'!E:E,'Input - target event report'!B:B,B:B,'Input - target event report'!D:D,"Private Investment"))/(I2318-1))</f>
        <v/>
      </c>
      <c r="H2318">
        <f>IF(MAXIFS('Input - target event report'!E:E,'Input - target event report'!B:B,B:B,'Input - target event report'!D:D,"Private Investment") = 0, "N/A", TODAY() - MAXIFS('Input - target event report'!E:E,'Input - target event report'!B:B,B:B,'Input - target event report'!D:D,"Private Investment"))</f>
        <v/>
      </c>
      <c r="I2318">
        <f>COUNTIFS('Input - target event report'!B:B,B2318,'Input - target event report'!D:D, "Private Investment")</f>
        <v/>
      </c>
      <c r="J2318">
        <f>INDEX('Input - companies list'!$1:$10000,MATCH(B2318,'Input - companies list'!B:B,0),MATCH("Flow",'Input - companies list'!$1:$1,0 ))</f>
        <v/>
      </c>
      <c r="K2318">
        <f>INDEX('Input - companies list'!$1:$10000,MATCH(B2318,'Input - companies list'!B:B,0),MATCH("Inter-Cluster Connectivity",'Input - companies list'!$1:$1,0 ))</f>
        <v/>
      </c>
      <c r="L2318">
        <f>IFERROR(PERCENTRANK(F:F,F2318),0)</f>
        <v/>
      </c>
      <c r="M2318">
        <f>IFERROR(1 - PERCENTRANK(G:G,G2318),0)</f>
        <v/>
      </c>
      <c r="N2318">
        <f>IFERROR(1 - PERCENTRANK(H:H,H2318),0)</f>
        <v/>
      </c>
      <c r="O2318">
        <f>IFERROR(PERCENTRANK(I:I,I2318),0)</f>
        <v/>
      </c>
      <c r="P2318">
        <f>IFERROR(1 - PERCENTRANK(J:J,J2318),0)</f>
        <v/>
      </c>
      <c r="Q2318">
        <f>IFERROR(PERCENTRANK(K:K,K2318),0)</f>
        <v/>
      </c>
      <c r="R2318">
        <f>L2318*weight1+M2318*weight2+N2318*weight3+O2318*weight4+P2318*weight5+Q2318*weight6</f>
        <v/>
      </c>
    </row>
    <row r="2319" spans="1:18">
      <c r="A2319">
        <f>RANK(R2319,R:R)</f>
        <v/>
      </c>
      <c r="B2319" t="s">
        <v>25470</v>
      </c>
      <c r="C2319">
        <f>VLOOKUP(B2319,'Input - companies list'!B:L,2,FALSE)</f>
        <v/>
      </c>
      <c r="D2319">
        <f>VLOOKUP(B2319,'Input - companies list'!B:L,11,FALSE)</f>
        <v/>
      </c>
      <c r="E2319">
        <f>VLOOKUP(B2319,'Input - companies list'!B:E,4,FALSE)</f>
        <v/>
      </c>
      <c r="F2319">
        <f>SUMIFS('Input - target event report'!H:H,'Input - target event report'!B:B,B2319,'Input - target event report'!D:D, "Private Investment")</f>
        <v/>
      </c>
      <c r="G2319">
        <f>IF(I2319&lt;2, "N/A", (MAXIFS('Input - target event report'!E:E,'Input - target event report'!B:B,B:B,'Input - target event report'!D:D,"Private Investment")-MINIFS('Input - target event report'!E:E,'Input - target event report'!B:B,B:B,'Input - target event report'!D:D,"Private Investment"))/(I2319-1))</f>
        <v/>
      </c>
      <c r="H2319">
        <f>IF(MAXIFS('Input - target event report'!E:E,'Input - target event report'!B:B,B:B,'Input - target event report'!D:D,"Private Investment") = 0, "N/A", TODAY() - MAXIFS('Input - target event report'!E:E,'Input - target event report'!B:B,B:B,'Input - target event report'!D:D,"Private Investment"))</f>
        <v/>
      </c>
      <c r="I2319">
        <f>COUNTIFS('Input - target event report'!B:B,B2319,'Input - target event report'!D:D, "Private Investment")</f>
        <v/>
      </c>
      <c r="J2319">
        <f>INDEX('Input - companies list'!$1:$10000,MATCH(B2319,'Input - companies list'!B:B,0),MATCH("Flow",'Input - companies list'!$1:$1,0 ))</f>
        <v/>
      </c>
      <c r="K2319">
        <f>INDEX('Input - companies list'!$1:$10000,MATCH(B2319,'Input - companies list'!B:B,0),MATCH("Inter-Cluster Connectivity",'Input - companies list'!$1:$1,0 ))</f>
        <v/>
      </c>
      <c r="L2319">
        <f>IFERROR(PERCENTRANK(F:F,F2319),0)</f>
        <v/>
      </c>
      <c r="M2319">
        <f>IFERROR(1 - PERCENTRANK(G:G,G2319),0)</f>
        <v/>
      </c>
      <c r="N2319">
        <f>IFERROR(1 - PERCENTRANK(H:H,H2319),0)</f>
        <v/>
      </c>
      <c r="O2319">
        <f>IFERROR(PERCENTRANK(I:I,I2319),0)</f>
        <v/>
      </c>
      <c r="P2319">
        <f>IFERROR(1 - PERCENTRANK(J:J,J2319),0)</f>
        <v/>
      </c>
      <c r="Q2319">
        <f>IFERROR(PERCENTRANK(K:K,K2319),0)</f>
        <v/>
      </c>
      <c r="R2319">
        <f>L2319*weight1+M2319*weight2+N2319*weight3+O2319*weight4+P2319*weight5+Q2319*weight6</f>
        <v/>
      </c>
    </row>
    <row r="2320" spans="1:18">
      <c r="A2320">
        <f>RANK(R2320,R:R)</f>
        <v/>
      </c>
      <c r="B2320" t="s">
        <v>25482</v>
      </c>
      <c r="C2320">
        <f>VLOOKUP(B2320,'Input - companies list'!B:L,2,FALSE)</f>
        <v/>
      </c>
      <c r="D2320">
        <f>VLOOKUP(B2320,'Input - companies list'!B:L,11,FALSE)</f>
        <v/>
      </c>
      <c r="E2320">
        <f>VLOOKUP(B2320,'Input - companies list'!B:E,4,FALSE)</f>
        <v/>
      </c>
      <c r="F2320">
        <f>SUMIFS('Input - target event report'!H:H,'Input - target event report'!B:B,B2320,'Input - target event report'!D:D, "Private Investment")</f>
        <v/>
      </c>
      <c r="G2320">
        <f>IF(I2320&lt;2, "N/A", (MAXIFS('Input - target event report'!E:E,'Input - target event report'!B:B,B:B,'Input - target event report'!D:D,"Private Investment")-MINIFS('Input - target event report'!E:E,'Input - target event report'!B:B,B:B,'Input - target event report'!D:D,"Private Investment"))/(I2320-1))</f>
        <v/>
      </c>
      <c r="H2320">
        <f>IF(MAXIFS('Input - target event report'!E:E,'Input - target event report'!B:B,B:B,'Input - target event report'!D:D,"Private Investment") = 0, "N/A", TODAY() - MAXIFS('Input - target event report'!E:E,'Input - target event report'!B:B,B:B,'Input - target event report'!D:D,"Private Investment"))</f>
        <v/>
      </c>
      <c r="I2320">
        <f>COUNTIFS('Input - target event report'!B:B,B2320,'Input - target event report'!D:D, "Private Investment")</f>
        <v/>
      </c>
      <c r="J2320">
        <f>INDEX('Input - companies list'!$1:$10000,MATCH(B2320,'Input - companies list'!B:B,0),MATCH("Flow",'Input - companies list'!$1:$1,0 ))</f>
        <v/>
      </c>
      <c r="K2320">
        <f>INDEX('Input - companies list'!$1:$10000,MATCH(B2320,'Input - companies list'!B:B,0),MATCH("Inter-Cluster Connectivity",'Input - companies list'!$1:$1,0 ))</f>
        <v/>
      </c>
      <c r="L2320">
        <f>IFERROR(PERCENTRANK(F:F,F2320),0)</f>
        <v/>
      </c>
      <c r="M2320">
        <f>IFERROR(1 - PERCENTRANK(G:G,G2320),0)</f>
        <v/>
      </c>
      <c r="N2320">
        <f>IFERROR(1 - PERCENTRANK(H:H,H2320),0)</f>
        <v/>
      </c>
      <c r="O2320">
        <f>IFERROR(PERCENTRANK(I:I,I2320),0)</f>
        <v/>
      </c>
      <c r="P2320">
        <f>IFERROR(1 - PERCENTRANK(J:J,J2320),0)</f>
        <v/>
      </c>
      <c r="Q2320">
        <f>IFERROR(PERCENTRANK(K:K,K2320),0)</f>
        <v/>
      </c>
      <c r="R2320">
        <f>L2320*weight1+M2320*weight2+N2320*weight3+O2320*weight4+P2320*weight5+Q2320*weight6</f>
        <v/>
      </c>
    </row>
    <row r="2321" spans="1:18">
      <c r="A2321">
        <f>RANK(R2321,R:R)</f>
        <v/>
      </c>
      <c r="B2321" t="s">
        <v>25491</v>
      </c>
      <c r="C2321">
        <f>VLOOKUP(B2321,'Input - companies list'!B:L,2,FALSE)</f>
        <v/>
      </c>
      <c r="D2321">
        <f>VLOOKUP(B2321,'Input - companies list'!B:L,11,FALSE)</f>
        <v/>
      </c>
      <c r="E2321">
        <f>VLOOKUP(B2321,'Input - companies list'!B:E,4,FALSE)</f>
        <v/>
      </c>
      <c r="F2321">
        <f>SUMIFS('Input - target event report'!H:H,'Input - target event report'!B:B,B2321,'Input - target event report'!D:D, "Private Investment")</f>
        <v/>
      </c>
      <c r="G2321">
        <f>IF(I2321&lt;2, "N/A", (MAXIFS('Input - target event report'!E:E,'Input - target event report'!B:B,B:B,'Input - target event report'!D:D,"Private Investment")-MINIFS('Input - target event report'!E:E,'Input - target event report'!B:B,B:B,'Input - target event report'!D:D,"Private Investment"))/(I2321-1))</f>
        <v/>
      </c>
      <c r="H2321">
        <f>IF(MAXIFS('Input - target event report'!E:E,'Input - target event report'!B:B,B:B,'Input - target event report'!D:D,"Private Investment") = 0, "N/A", TODAY() - MAXIFS('Input - target event report'!E:E,'Input - target event report'!B:B,B:B,'Input - target event report'!D:D,"Private Investment"))</f>
        <v/>
      </c>
      <c r="I2321">
        <f>COUNTIFS('Input - target event report'!B:B,B2321,'Input - target event report'!D:D, "Private Investment")</f>
        <v/>
      </c>
      <c r="J2321">
        <f>INDEX('Input - companies list'!$1:$10000,MATCH(B2321,'Input - companies list'!B:B,0),MATCH("Flow",'Input - companies list'!$1:$1,0 ))</f>
        <v/>
      </c>
      <c r="K2321">
        <f>INDEX('Input - companies list'!$1:$10000,MATCH(B2321,'Input - companies list'!B:B,0),MATCH("Inter-Cluster Connectivity",'Input - companies list'!$1:$1,0 ))</f>
        <v/>
      </c>
      <c r="L2321">
        <f>IFERROR(PERCENTRANK(F:F,F2321),0)</f>
        <v/>
      </c>
      <c r="M2321">
        <f>IFERROR(1 - PERCENTRANK(G:G,G2321),0)</f>
        <v/>
      </c>
      <c r="N2321">
        <f>IFERROR(1 - PERCENTRANK(H:H,H2321),0)</f>
        <v/>
      </c>
      <c r="O2321">
        <f>IFERROR(PERCENTRANK(I:I,I2321),0)</f>
        <v/>
      </c>
      <c r="P2321">
        <f>IFERROR(1 - PERCENTRANK(J:J,J2321),0)</f>
        <v/>
      </c>
      <c r="Q2321">
        <f>IFERROR(PERCENTRANK(K:K,K2321),0)</f>
        <v/>
      </c>
      <c r="R2321">
        <f>L2321*weight1+M2321*weight2+N2321*weight3+O2321*weight4+P2321*weight5+Q2321*weight6</f>
        <v/>
      </c>
    </row>
    <row r="2322" spans="1:18">
      <c r="A2322">
        <f>RANK(R2322,R:R)</f>
        <v/>
      </c>
      <c r="B2322" t="s">
        <v>25501</v>
      </c>
      <c r="C2322">
        <f>VLOOKUP(B2322,'Input - companies list'!B:L,2,FALSE)</f>
        <v/>
      </c>
      <c r="D2322">
        <f>VLOOKUP(B2322,'Input - companies list'!B:L,11,FALSE)</f>
        <v/>
      </c>
      <c r="E2322">
        <f>VLOOKUP(B2322,'Input - companies list'!B:E,4,FALSE)</f>
        <v/>
      </c>
      <c r="F2322">
        <f>SUMIFS('Input - target event report'!H:H,'Input - target event report'!B:B,B2322,'Input - target event report'!D:D, "Private Investment")</f>
        <v/>
      </c>
      <c r="G2322">
        <f>IF(I2322&lt;2, "N/A", (MAXIFS('Input - target event report'!E:E,'Input - target event report'!B:B,B:B,'Input - target event report'!D:D,"Private Investment")-MINIFS('Input - target event report'!E:E,'Input - target event report'!B:B,B:B,'Input - target event report'!D:D,"Private Investment"))/(I2322-1))</f>
        <v/>
      </c>
      <c r="H2322">
        <f>IF(MAXIFS('Input - target event report'!E:E,'Input - target event report'!B:B,B:B,'Input - target event report'!D:D,"Private Investment") = 0, "N/A", TODAY() - MAXIFS('Input - target event report'!E:E,'Input - target event report'!B:B,B:B,'Input - target event report'!D:D,"Private Investment"))</f>
        <v/>
      </c>
      <c r="I2322">
        <f>COUNTIFS('Input - target event report'!B:B,B2322,'Input - target event report'!D:D, "Private Investment")</f>
        <v/>
      </c>
      <c r="J2322">
        <f>INDEX('Input - companies list'!$1:$10000,MATCH(B2322,'Input - companies list'!B:B,0),MATCH("Flow",'Input - companies list'!$1:$1,0 ))</f>
        <v/>
      </c>
      <c r="K2322">
        <f>INDEX('Input - companies list'!$1:$10000,MATCH(B2322,'Input - companies list'!B:B,0),MATCH("Inter-Cluster Connectivity",'Input - companies list'!$1:$1,0 ))</f>
        <v/>
      </c>
      <c r="L2322">
        <f>IFERROR(PERCENTRANK(F:F,F2322),0)</f>
        <v/>
      </c>
      <c r="M2322">
        <f>IFERROR(1 - PERCENTRANK(G:G,G2322),0)</f>
        <v/>
      </c>
      <c r="N2322">
        <f>IFERROR(1 - PERCENTRANK(H:H,H2322),0)</f>
        <v/>
      </c>
      <c r="O2322">
        <f>IFERROR(PERCENTRANK(I:I,I2322),0)</f>
        <v/>
      </c>
      <c r="P2322">
        <f>IFERROR(1 - PERCENTRANK(J:J,J2322),0)</f>
        <v/>
      </c>
      <c r="Q2322">
        <f>IFERROR(PERCENTRANK(K:K,K2322),0)</f>
        <v/>
      </c>
      <c r="R2322">
        <f>L2322*weight1+M2322*weight2+N2322*weight3+O2322*weight4+P2322*weight5+Q2322*weight6</f>
        <v/>
      </c>
    </row>
    <row r="2323" spans="1:18">
      <c r="A2323">
        <f>RANK(R2323,R:R)</f>
        <v/>
      </c>
      <c r="B2323" t="s">
        <v>25513</v>
      </c>
      <c r="C2323">
        <f>VLOOKUP(B2323,'Input - companies list'!B:L,2,FALSE)</f>
        <v/>
      </c>
      <c r="D2323">
        <f>VLOOKUP(B2323,'Input - companies list'!B:L,11,FALSE)</f>
        <v/>
      </c>
      <c r="E2323">
        <f>VLOOKUP(B2323,'Input - companies list'!B:E,4,FALSE)</f>
        <v/>
      </c>
      <c r="F2323">
        <f>SUMIFS('Input - target event report'!H:H,'Input - target event report'!B:B,B2323,'Input - target event report'!D:D, "Private Investment")</f>
        <v/>
      </c>
      <c r="G2323">
        <f>IF(I2323&lt;2, "N/A", (MAXIFS('Input - target event report'!E:E,'Input - target event report'!B:B,B:B,'Input - target event report'!D:D,"Private Investment")-MINIFS('Input - target event report'!E:E,'Input - target event report'!B:B,B:B,'Input - target event report'!D:D,"Private Investment"))/(I2323-1))</f>
        <v/>
      </c>
      <c r="H2323">
        <f>IF(MAXIFS('Input - target event report'!E:E,'Input - target event report'!B:B,B:B,'Input - target event report'!D:D,"Private Investment") = 0, "N/A", TODAY() - MAXIFS('Input - target event report'!E:E,'Input - target event report'!B:B,B:B,'Input - target event report'!D:D,"Private Investment"))</f>
        <v/>
      </c>
      <c r="I2323">
        <f>COUNTIFS('Input - target event report'!B:B,B2323,'Input - target event report'!D:D, "Private Investment")</f>
        <v/>
      </c>
      <c r="J2323">
        <f>INDEX('Input - companies list'!$1:$10000,MATCH(B2323,'Input - companies list'!B:B,0),MATCH("Flow",'Input - companies list'!$1:$1,0 ))</f>
        <v/>
      </c>
      <c r="K2323">
        <f>INDEX('Input - companies list'!$1:$10000,MATCH(B2323,'Input - companies list'!B:B,0),MATCH("Inter-Cluster Connectivity",'Input - companies list'!$1:$1,0 ))</f>
        <v/>
      </c>
      <c r="L2323">
        <f>IFERROR(PERCENTRANK(F:F,F2323),0)</f>
        <v/>
      </c>
      <c r="M2323">
        <f>IFERROR(1 - PERCENTRANK(G:G,G2323),0)</f>
        <v/>
      </c>
      <c r="N2323">
        <f>IFERROR(1 - PERCENTRANK(H:H,H2323),0)</f>
        <v/>
      </c>
      <c r="O2323">
        <f>IFERROR(PERCENTRANK(I:I,I2323),0)</f>
        <v/>
      </c>
      <c r="P2323">
        <f>IFERROR(1 - PERCENTRANK(J:J,J2323),0)</f>
        <v/>
      </c>
      <c r="Q2323">
        <f>IFERROR(PERCENTRANK(K:K,K2323),0)</f>
        <v/>
      </c>
      <c r="R2323">
        <f>L2323*weight1+M2323*weight2+N2323*weight3+O2323*weight4+P2323*weight5+Q2323*weight6</f>
        <v/>
      </c>
    </row>
    <row r="2324" spans="1:18">
      <c r="A2324">
        <f>RANK(R2324,R:R)</f>
        <v/>
      </c>
      <c r="B2324" t="s">
        <v>25525</v>
      </c>
      <c r="C2324">
        <f>VLOOKUP(B2324,'Input - companies list'!B:L,2,FALSE)</f>
        <v/>
      </c>
      <c r="D2324">
        <f>VLOOKUP(B2324,'Input - companies list'!B:L,11,FALSE)</f>
        <v/>
      </c>
      <c r="E2324">
        <f>VLOOKUP(B2324,'Input - companies list'!B:E,4,FALSE)</f>
        <v/>
      </c>
      <c r="F2324">
        <f>SUMIFS('Input - target event report'!H:H,'Input - target event report'!B:B,B2324,'Input - target event report'!D:D, "Private Investment")</f>
        <v/>
      </c>
      <c r="G2324">
        <f>IF(I2324&lt;2, "N/A", (MAXIFS('Input - target event report'!E:E,'Input - target event report'!B:B,B:B,'Input - target event report'!D:D,"Private Investment")-MINIFS('Input - target event report'!E:E,'Input - target event report'!B:B,B:B,'Input - target event report'!D:D,"Private Investment"))/(I2324-1))</f>
        <v/>
      </c>
      <c r="H2324">
        <f>IF(MAXIFS('Input - target event report'!E:E,'Input - target event report'!B:B,B:B,'Input - target event report'!D:D,"Private Investment") = 0, "N/A", TODAY() - MAXIFS('Input - target event report'!E:E,'Input - target event report'!B:B,B:B,'Input - target event report'!D:D,"Private Investment"))</f>
        <v/>
      </c>
      <c r="I2324">
        <f>COUNTIFS('Input - target event report'!B:B,B2324,'Input - target event report'!D:D, "Private Investment")</f>
        <v/>
      </c>
      <c r="J2324">
        <f>INDEX('Input - companies list'!$1:$10000,MATCH(B2324,'Input - companies list'!B:B,0),MATCH("Flow",'Input - companies list'!$1:$1,0 ))</f>
        <v/>
      </c>
      <c r="K2324">
        <f>INDEX('Input - companies list'!$1:$10000,MATCH(B2324,'Input - companies list'!B:B,0),MATCH("Inter-Cluster Connectivity",'Input - companies list'!$1:$1,0 ))</f>
        <v/>
      </c>
      <c r="L2324">
        <f>IFERROR(PERCENTRANK(F:F,F2324),0)</f>
        <v/>
      </c>
      <c r="M2324">
        <f>IFERROR(1 - PERCENTRANK(G:G,G2324),0)</f>
        <v/>
      </c>
      <c r="N2324">
        <f>IFERROR(1 - PERCENTRANK(H:H,H2324),0)</f>
        <v/>
      </c>
      <c r="O2324">
        <f>IFERROR(PERCENTRANK(I:I,I2324),0)</f>
        <v/>
      </c>
      <c r="P2324">
        <f>IFERROR(1 - PERCENTRANK(J:J,J2324),0)</f>
        <v/>
      </c>
      <c r="Q2324">
        <f>IFERROR(PERCENTRANK(K:K,K2324),0)</f>
        <v/>
      </c>
      <c r="R2324">
        <f>L2324*weight1+M2324*weight2+N2324*weight3+O2324*weight4+P2324*weight5+Q2324*weight6</f>
        <v/>
      </c>
    </row>
    <row r="2325" spans="1:18">
      <c r="A2325">
        <f>RANK(R2325,R:R)</f>
        <v/>
      </c>
      <c r="B2325" t="s">
        <v>25534</v>
      </c>
      <c r="C2325">
        <f>VLOOKUP(B2325,'Input - companies list'!B:L,2,FALSE)</f>
        <v/>
      </c>
      <c r="D2325">
        <f>VLOOKUP(B2325,'Input - companies list'!B:L,11,FALSE)</f>
        <v/>
      </c>
      <c r="E2325">
        <f>VLOOKUP(B2325,'Input - companies list'!B:E,4,FALSE)</f>
        <v/>
      </c>
      <c r="F2325">
        <f>SUMIFS('Input - target event report'!H:H,'Input - target event report'!B:B,B2325,'Input - target event report'!D:D, "Private Investment")</f>
        <v/>
      </c>
      <c r="G2325">
        <f>IF(I2325&lt;2, "N/A", (MAXIFS('Input - target event report'!E:E,'Input - target event report'!B:B,B:B,'Input - target event report'!D:D,"Private Investment")-MINIFS('Input - target event report'!E:E,'Input - target event report'!B:B,B:B,'Input - target event report'!D:D,"Private Investment"))/(I2325-1))</f>
        <v/>
      </c>
      <c r="H2325">
        <f>IF(MAXIFS('Input - target event report'!E:E,'Input - target event report'!B:B,B:B,'Input - target event report'!D:D,"Private Investment") = 0, "N/A", TODAY() - MAXIFS('Input - target event report'!E:E,'Input - target event report'!B:B,B:B,'Input - target event report'!D:D,"Private Investment"))</f>
        <v/>
      </c>
      <c r="I2325">
        <f>COUNTIFS('Input - target event report'!B:B,B2325,'Input - target event report'!D:D, "Private Investment")</f>
        <v/>
      </c>
      <c r="J2325">
        <f>INDEX('Input - companies list'!$1:$10000,MATCH(B2325,'Input - companies list'!B:B,0),MATCH("Flow",'Input - companies list'!$1:$1,0 ))</f>
        <v/>
      </c>
      <c r="K2325">
        <f>INDEX('Input - companies list'!$1:$10000,MATCH(B2325,'Input - companies list'!B:B,0),MATCH("Inter-Cluster Connectivity",'Input - companies list'!$1:$1,0 ))</f>
        <v/>
      </c>
      <c r="L2325">
        <f>IFERROR(PERCENTRANK(F:F,F2325),0)</f>
        <v/>
      </c>
      <c r="M2325">
        <f>IFERROR(1 - PERCENTRANK(G:G,G2325),0)</f>
        <v/>
      </c>
      <c r="N2325">
        <f>IFERROR(1 - PERCENTRANK(H:H,H2325),0)</f>
        <v/>
      </c>
      <c r="O2325">
        <f>IFERROR(PERCENTRANK(I:I,I2325),0)</f>
        <v/>
      </c>
      <c r="P2325">
        <f>IFERROR(1 - PERCENTRANK(J:J,J2325),0)</f>
        <v/>
      </c>
      <c r="Q2325">
        <f>IFERROR(PERCENTRANK(K:K,K2325),0)</f>
        <v/>
      </c>
      <c r="R2325">
        <f>L2325*weight1+M2325*weight2+N2325*weight3+O2325*weight4+P2325*weight5+Q2325*weight6</f>
        <v/>
      </c>
    </row>
    <row r="2326" spans="1:18">
      <c r="A2326">
        <f>RANK(R2326,R:R)</f>
        <v/>
      </c>
      <c r="B2326" t="s">
        <v>25544</v>
      </c>
      <c r="C2326">
        <f>VLOOKUP(B2326,'Input - companies list'!B:L,2,FALSE)</f>
        <v/>
      </c>
      <c r="D2326">
        <f>VLOOKUP(B2326,'Input - companies list'!B:L,11,FALSE)</f>
        <v/>
      </c>
      <c r="E2326">
        <f>VLOOKUP(B2326,'Input - companies list'!B:E,4,FALSE)</f>
        <v/>
      </c>
      <c r="F2326">
        <f>SUMIFS('Input - target event report'!H:H,'Input - target event report'!B:B,B2326,'Input - target event report'!D:D, "Private Investment")</f>
        <v/>
      </c>
      <c r="G2326">
        <f>IF(I2326&lt;2, "N/A", (MAXIFS('Input - target event report'!E:E,'Input - target event report'!B:B,B:B,'Input - target event report'!D:D,"Private Investment")-MINIFS('Input - target event report'!E:E,'Input - target event report'!B:B,B:B,'Input - target event report'!D:D,"Private Investment"))/(I2326-1))</f>
        <v/>
      </c>
      <c r="H2326">
        <f>IF(MAXIFS('Input - target event report'!E:E,'Input - target event report'!B:B,B:B,'Input - target event report'!D:D,"Private Investment") = 0, "N/A", TODAY() - MAXIFS('Input - target event report'!E:E,'Input - target event report'!B:B,B:B,'Input - target event report'!D:D,"Private Investment"))</f>
        <v/>
      </c>
      <c r="I2326">
        <f>COUNTIFS('Input - target event report'!B:B,B2326,'Input - target event report'!D:D, "Private Investment")</f>
        <v/>
      </c>
      <c r="J2326">
        <f>INDEX('Input - companies list'!$1:$10000,MATCH(B2326,'Input - companies list'!B:B,0),MATCH("Flow",'Input - companies list'!$1:$1,0 ))</f>
        <v/>
      </c>
      <c r="K2326">
        <f>INDEX('Input - companies list'!$1:$10000,MATCH(B2326,'Input - companies list'!B:B,0),MATCH("Inter-Cluster Connectivity",'Input - companies list'!$1:$1,0 ))</f>
        <v/>
      </c>
      <c r="L2326">
        <f>IFERROR(PERCENTRANK(F:F,F2326),0)</f>
        <v/>
      </c>
      <c r="M2326">
        <f>IFERROR(1 - PERCENTRANK(G:G,G2326),0)</f>
        <v/>
      </c>
      <c r="N2326">
        <f>IFERROR(1 - PERCENTRANK(H:H,H2326),0)</f>
        <v/>
      </c>
      <c r="O2326">
        <f>IFERROR(PERCENTRANK(I:I,I2326),0)</f>
        <v/>
      </c>
      <c r="P2326">
        <f>IFERROR(1 - PERCENTRANK(J:J,J2326),0)</f>
        <v/>
      </c>
      <c r="Q2326">
        <f>IFERROR(PERCENTRANK(K:K,K2326),0)</f>
        <v/>
      </c>
      <c r="R2326">
        <f>L2326*weight1+M2326*weight2+N2326*weight3+O2326*weight4+P2326*weight5+Q2326*weight6</f>
        <v/>
      </c>
    </row>
    <row r="2327" spans="1:18">
      <c r="A2327">
        <f>RANK(R2327,R:R)</f>
        <v/>
      </c>
      <c r="B2327" t="s">
        <v>25554</v>
      </c>
      <c r="C2327">
        <f>VLOOKUP(B2327,'Input - companies list'!B:L,2,FALSE)</f>
        <v/>
      </c>
      <c r="D2327">
        <f>VLOOKUP(B2327,'Input - companies list'!B:L,11,FALSE)</f>
        <v/>
      </c>
      <c r="E2327">
        <f>VLOOKUP(B2327,'Input - companies list'!B:E,4,FALSE)</f>
        <v/>
      </c>
      <c r="F2327">
        <f>SUMIFS('Input - target event report'!H:H,'Input - target event report'!B:B,B2327,'Input - target event report'!D:D, "Private Investment")</f>
        <v/>
      </c>
      <c r="G2327">
        <f>IF(I2327&lt;2, "N/A", (MAXIFS('Input - target event report'!E:E,'Input - target event report'!B:B,B:B,'Input - target event report'!D:D,"Private Investment")-MINIFS('Input - target event report'!E:E,'Input - target event report'!B:B,B:B,'Input - target event report'!D:D,"Private Investment"))/(I2327-1))</f>
        <v/>
      </c>
      <c r="H2327">
        <f>IF(MAXIFS('Input - target event report'!E:E,'Input - target event report'!B:B,B:B,'Input - target event report'!D:D,"Private Investment") = 0, "N/A", TODAY() - MAXIFS('Input - target event report'!E:E,'Input - target event report'!B:B,B:B,'Input - target event report'!D:D,"Private Investment"))</f>
        <v/>
      </c>
      <c r="I2327">
        <f>COUNTIFS('Input - target event report'!B:B,B2327,'Input - target event report'!D:D, "Private Investment")</f>
        <v/>
      </c>
      <c r="J2327">
        <f>INDEX('Input - companies list'!$1:$10000,MATCH(B2327,'Input - companies list'!B:B,0),MATCH("Flow",'Input - companies list'!$1:$1,0 ))</f>
        <v/>
      </c>
      <c r="K2327">
        <f>INDEX('Input - companies list'!$1:$10000,MATCH(B2327,'Input - companies list'!B:B,0),MATCH("Inter-Cluster Connectivity",'Input - companies list'!$1:$1,0 ))</f>
        <v/>
      </c>
      <c r="L2327">
        <f>IFERROR(PERCENTRANK(F:F,F2327),0)</f>
        <v/>
      </c>
      <c r="M2327">
        <f>IFERROR(1 - PERCENTRANK(G:G,G2327),0)</f>
        <v/>
      </c>
      <c r="N2327">
        <f>IFERROR(1 - PERCENTRANK(H:H,H2327),0)</f>
        <v/>
      </c>
      <c r="O2327">
        <f>IFERROR(PERCENTRANK(I:I,I2327),0)</f>
        <v/>
      </c>
      <c r="P2327">
        <f>IFERROR(1 - PERCENTRANK(J:J,J2327),0)</f>
        <v/>
      </c>
      <c r="Q2327">
        <f>IFERROR(PERCENTRANK(K:K,K2327),0)</f>
        <v/>
      </c>
      <c r="R2327">
        <f>L2327*weight1+M2327*weight2+N2327*weight3+O2327*weight4+P2327*weight5+Q2327*weight6</f>
        <v/>
      </c>
    </row>
    <row r="2328" spans="1:18">
      <c r="A2328">
        <f>RANK(R2328,R:R)</f>
        <v/>
      </c>
      <c r="B2328" t="s">
        <v>25566</v>
      </c>
      <c r="C2328">
        <f>VLOOKUP(B2328,'Input - companies list'!B:L,2,FALSE)</f>
        <v/>
      </c>
      <c r="D2328">
        <f>VLOOKUP(B2328,'Input - companies list'!B:L,11,FALSE)</f>
        <v/>
      </c>
      <c r="E2328">
        <f>VLOOKUP(B2328,'Input - companies list'!B:E,4,FALSE)</f>
        <v/>
      </c>
      <c r="F2328">
        <f>SUMIFS('Input - target event report'!H:H,'Input - target event report'!B:B,B2328,'Input - target event report'!D:D, "Private Investment")</f>
        <v/>
      </c>
      <c r="G2328">
        <f>IF(I2328&lt;2, "N/A", (MAXIFS('Input - target event report'!E:E,'Input - target event report'!B:B,B:B,'Input - target event report'!D:D,"Private Investment")-MINIFS('Input - target event report'!E:E,'Input - target event report'!B:B,B:B,'Input - target event report'!D:D,"Private Investment"))/(I2328-1))</f>
        <v/>
      </c>
      <c r="H2328">
        <f>IF(MAXIFS('Input - target event report'!E:E,'Input - target event report'!B:B,B:B,'Input - target event report'!D:D,"Private Investment") = 0, "N/A", TODAY() - MAXIFS('Input - target event report'!E:E,'Input - target event report'!B:B,B:B,'Input - target event report'!D:D,"Private Investment"))</f>
        <v/>
      </c>
      <c r="I2328">
        <f>COUNTIFS('Input - target event report'!B:B,B2328,'Input - target event report'!D:D, "Private Investment")</f>
        <v/>
      </c>
      <c r="J2328">
        <f>INDEX('Input - companies list'!$1:$10000,MATCH(B2328,'Input - companies list'!B:B,0),MATCH("Flow",'Input - companies list'!$1:$1,0 ))</f>
        <v/>
      </c>
      <c r="K2328">
        <f>INDEX('Input - companies list'!$1:$10000,MATCH(B2328,'Input - companies list'!B:B,0),MATCH("Inter-Cluster Connectivity",'Input - companies list'!$1:$1,0 ))</f>
        <v/>
      </c>
      <c r="L2328">
        <f>IFERROR(PERCENTRANK(F:F,F2328),0)</f>
        <v/>
      </c>
      <c r="M2328">
        <f>IFERROR(1 - PERCENTRANK(G:G,G2328),0)</f>
        <v/>
      </c>
      <c r="N2328">
        <f>IFERROR(1 - PERCENTRANK(H:H,H2328),0)</f>
        <v/>
      </c>
      <c r="O2328">
        <f>IFERROR(PERCENTRANK(I:I,I2328),0)</f>
        <v/>
      </c>
      <c r="P2328">
        <f>IFERROR(1 - PERCENTRANK(J:J,J2328),0)</f>
        <v/>
      </c>
      <c r="Q2328">
        <f>IFERROR(PERCENTRANK(K:K,K2328),0)</f>
        <v/>
      </c>
      <c r="R2328">
        <f>L2328*weight1+M2328*weight2+N2328*weight3+O2328*weight4+P2328*weight5+Q2328*weight6</f>
        <v/>
      </c>
    </row>
    <row r="2329" spans="1:18">
      <c r="A2329">
        <f>RANK(R2329,R:R)</f>
        <v/>
      </c>
      <c r="B2329" t="s">
        <v>25578</v>
      </c>
      <c r="C2329">
        <f>VLOOKUP(B2329,'Input - companies list'!B:L,2,FALSE)</f>
        <v/>
      </c>
      <c r="D2329">
        <f>VLOOKUP(B2329,'Input - companies list'!B:L,11,FALSE)</f>
        <v/>
      </c>
      <c r="E2329">
        <f>VLOOKUP(B2329,'Input - companies list'!B:E,4,FALSE)</f>
        <v/>
      </c>
      <c r="F2329">
        <f>SUMIFS('Input - target event report'!H:H,'Input - target event report'!B:B,B2329,'Input - target event report'!D:D, "Private Investment")</f>
        <v/>
      </c>
      <c r="G2329">
        <f>IF(I2329&lt;2, "N/A", (MAXIFS('Input - target event report'!E:E,'Input - target event report'!B:B,B:B,'Input - target event report'!D:D,"Private Investment")-MINIFS('Input - target event report'!E:E,'Input - target event report'!B:B,B:B,'Input - target event report'!D:D,"Private Investment"))/(I2329-1))</f>
        <v/>
      </c>
      <c r="H2329">
        <f>IF(MAXIFS('Input - target event report'!E:E,'Input - target event report'!B:B,B:B,'Input - target event report'!D:D,"Private Investment") = 0, "N/A", TODAY() - MAXIFS('Input - target event report'!E:E,'Input - target event report'!B:B,B:B,'Input - target event report'!D:D,"Private Investment"))</f>
        <v/>
      </c>
      <c r="I2329">
        <f>COUNTIFS('Input - target event report'!B:B,B2329,'Input - target event report'!D:D, "Private Investment")</f>
        <v/>
      </c>
      <c r="J2329">
        <f>INDEX('Input - companies list'!$1:$10000,MATCH(B2329,'Input - companies list'!B:B,0),MATCH("Flow",'Input - companies list'!$1:$1,0 ))</f>
        <v/>
      </c>
      <c r="K2329">
        <f>INDEX('Input - companies list'!$1:$10000,MATCH(B2329,'Input - companies list'!B:B,0),MATCH("Inter-Cluster Connectivity",'Input - companies list'!$1:$1,0 ))</f>
        <v/>
      </c>
      <c r="L2329">
        <f>IFERROR(PERCENTRANK(F:F,F2329),0)</f>
        <v/>
      </c>
      <c r="M2329">
        <f>IFERROR(1 - PERCENTRANK(G:G,G2329),0)</f>
        <v/>
      </c>
      <c r="N2329">
        <f>IFERROR(1 - PERCENTRANK(H:H,H2329),0)</f>
        <v/>
      </c>
      <c r="O2329">
        <f>IFERROR(PERCENTRANK(I:I,I2329),0)</f>
        <v/>
      </c>
      <c r="P2329">
        <f>IFERROR(1 - PERCENTRANK(J:J,J2329),0)</f>
        <v/>
      </c>
      <c r="Q2329">
        <f>IFERROR(PERCENTRANK(K:K,K2329),0)</f>
        <v/>
      </c>
      <c r="R2329">
        <f>L2329*weight1+M2329*weight2+N2329*weight3+O2329*weight4+P2329*weight5+Q2329*weight6</f>
        <v/>
      </c>
    </row>
    <row r="2330" spans="1:18">
      <c r="A2330">
        <f>RANK(R2330,R:R)</f>
        <v/>
      </c>
      <c r="B2330" t="s">
        <v>25589</v>
      </c>
      <c r="C2330">
        <f>VLOOKUP(B2330,'Input - companies list'!B:L,2,FALSE)</f>
        <v/>
      </c>
      <c r="D2330">
        <f>VLOOKUP(B2330,'Input - companies list'!B:L,11,FALSE)</f>
        <v/>
      </c>
      <c r="E2330">
        <f>VLOOKUP(B2330,'Input - companies list'!B:E,4,FALSE)</f>
        <v/>
      </c>
      <c r="F2330">
        <f>SUMIFS('Input - target event report'!H:H,'Input - target event report'!B:B,B2330,'Input - target event report'!D:D, "Private Investment")</f>
        <v/>
      </c>
      <c r="G2330">
        <f>IF(I2330&lt;2, "N/A", (MAXIFS('Input - target event report'!E:E,'Input - target event report'!B:B,B:B,'Input - target event report'!D:D,"Private Investment")-MINIFS('Input - target event report'!E:E,'Input - target event report'!B:B,B:B,'Input - target event report'!D:D,"Private Investment"))/(I2330-1))</f>
        <v/>
      </c>
      <c r="H2330">
        <f>IF(MAXIFS('Input - target event report'!E:E,'Input - target event report'!B:B,B:B,'Input - target event report'!D:D,"Private Investment") = 0, "N/A", TODAY() - MAXIFS('Input - target event report'!E:E,'Input - target event report'!B:B,B:B,'Input - target event report'!D:D,"Private Investment"))</f>
        <v/>
      </c>
      <c r="I2330">
        <f>COUNTIFS('Input - target event report'!B:B,B2330,'Input - target event report'!D:D, "Private Investment")</f>
        <v/>
      </c>
      <c r="J2330">
        <f>INDEX('Input - companies list'!$1:$10000,MATCH(B2330,'Input - companies list'!B:B,0),MATCH("Flow",'Input - companies list'!$1:$1,0 ))</f>
        <v/>
      </c>
      <c r="K2330">
        <f>INDEX('Input - companies list'!$1:$10000,MATCH(B2330,'Input - companies list'!B:B,0),MATCH("Inter-Cluster Connectivity",'Input - companies list'!$1:$1,0 ))</f>
        <v/>
      </c>
      <c r="L2330">
        <f>IFERROR(PERCENTRANK(F:F,F2330),0)</f>
        <v/>
      </c>
      <c r="M2330">
        <f>IFERROR(1 - PERCENTRANK(G:G,G2330),0)</f>
        <v/>
      </c>
      <c r="N2330">
        <f>IFERROR(1 - PERCENTRANK(H:H,H2330),0)</f>
        <v/>
      </c>
      <c r="O2330">
        <f>IFERROR(PERCENTRANK(I:I,I2330),0)</f>
        <v/>
      </c>
      <c r="P2330">
        <f>IFERROR(1 - PERCENTRANK(J:J,J2330),0)</f>
        <v/>
      </c>
      <c r="Q2330">
        <f>IFERROR(PERCENTRANK(K:K,K2330),0)</f>
        <v/>
      </c>
      <c r="R2330">
        <f>L2330*weight1+M2330*weight2+N2330*weight3+O2330*weight4+P2330*weight5+Q2330*weight6</f>
        <v/>
      </c>
    </row>
    <row r="2331" spans="1:18">
      <c r="A2331">
        <f>RANK(R2331,R:R)</f>
        <v/>
      </c>
      <c r="B2331" t="s">
        <v>25598</v>
      </c>
      <c r="C2331">
        <f>VLOOKUP(B2331,'Input - companies list'!B:L,2,FALSE)</f>
        <v/>
      </c>
      <c r="D2331">
        <f>VLOOKUP(B2331,'Input - companies list'!B:L,11,FALSE)</f>
        <v/>
      </c>
      <c r="E2331">
        <f>VLOOKUP(B2331,'Input - companies list'!B:E,4,FALSE)</f>
        <v/>
      </c>
      <c r="F2331">
        <f>SUMIFS('Input - target event report'!H:H,'Input - target event report'!B:B,B2331,'Input - target event report'!D:D, "Private Investment")</f>
        <v/>
      </c>
      <c r="G2331">
        <f>IF(I2331&lt;2, "N/A", (MAXIFS('Input - target event report'!E:E,'Input - target event report'!B:B,B:B,'Input - target event report'!D:D,"Private Investment")-MINIFS('Input - target event report'!E:E,'Input - target event report'!B:B,B:B,'Input - target event report'!D:D,"Private Investment"))/(I2331-1))</f>
        <v/>
      </c>
      <c r="H2331">
        <f>IF(MAXIFS('Input - target event report'!E:E,'Input - target event report'!B:B,B:B,'Input - target event report'!D:D,"Private Investment") = 0, "N/A", TODAY() - MAXIFS('Input - target event report'!E:E,'Input - target event report'!B:B,B:B,'Input - target event report'!D:D,"Private Investment"))</f>
        <v/>
      </c>
      <c r="I2331">
        <f>COUNTIFS('Input - target event report'!B:B,B2331,'Input - target event report'!D:D, "Private Investment")</f>
        <v/>
      </c>
      <c r="J2331">
        <f>INDEX('Input - companies list'!$1:$10000,MATCH(B2331,'Input - companies list'!B:B,0),MATCH("Flow",'Input - companies list'!$1:$1,0 ))</f>
        <v/>
      </c>
      <c r="K2331">
        <f>INDEX('Input - companies list'!$1:$10000,MATCH(B2331,'Input - companies list'!B:B,0),MATCH("Inter-Cluster Connectivity",'Input - companies list'!$1:$1,0 ))</f>
        <v/>
      </c>
      <c r="L2331">
        <f>IFERROR(PERCENTRANK(F:F,F2331),0)</f>
        <v/>
      </c>
      <c r="M2331">
        <f>IFERROR(1 - PERCENTRANK(G:G,G2331),0)</f>
        <v/>
      </c>
      <c r="N2331">
        <f>IFERROR(1 - PERCENTRANK(H:H,H2331),0)</f>
        <v/>
      </c>
      <c r="O2331">
        <f>IFERROR(PERCENTRANK(I:I,I2331),0)</f>
        <v/>
      </c>
      <c r="P2331">
        <f>IFERROR(1 - PERCENTRANK(J:J,J2331),0)</f>
        <v/>
      </c>
      <c r="Q2331">
        <f>IFERROR(PERCENTRANK(K:K,K2331),0)</f>
        <v/>
      </c>
      <c r="R2331">
        <f>L2331*weight1+M2331*weight2+N2331*weight3+O2331*weight4+P2331*weight5+Q2331*weight6</f>
        <v/>
      </c>
    </row>
    <row r="2332" spans="1:18">
      <c r="A2332">
        <f>RANK(R2332,R:R)</f>
        <v/>
      </c>
      <c r="B2332" t="s">
        <v>25607</v>
      </c>
      <c r="C2332">
        <f>VLOOKUP(B2332,'Input - companies list'!B:L,2,FALSE)</f>
        <v/>
      </c>
      <c r="D2332">
        <f>VLOOKUP(B2332,'Input - companies list'!B:L,11,FALSE)</f>
        <v/>
      </c>
      <c r="E2332">
        <f>VLOOKUP(B2332,'Input - companies list'!B:E,4,FALSE)</f>
        <v/>
      </c>
      <c r="F2332">
        <f>SUMIFS('Input - target event report'!H:H,'Input - target event report'!B:B,B2332,'Input - target event report'!D:D, "Private Investment")</f>
        <v/>
      </c>
      <c r="G2332">
        <f>IF(I2332&lt;2, "N/A", (MAXIFS('Input - target event report'!E:E,'Input - target event report'!B:B,B:B,'Input - target event report'!D:D,"Private Investment")-MINIFS('Input - target event report'!E:E,'Input - target event report'!B:B,B:B,'Input - target event report'!D:D,"Private Investment"))/(I2332-1))</f>
        <v/>
      </c>
      <c r="H2332">
        <f>IF(MAXIFS('Input - target event report'!E:E,'Input - target event report'!B:B,B:B,'Input - target event report'!D:D,"Private Investment") = 0, "N/A", TODAY() - MAXIFS('Input - target event report'!E:E,'Input - target event report'!B:B,B:B,'Input - target event report'!D:D,"Private Investment"))</f>
        <v/>
      </c>
      <c r="I2332">
        <f>COUNTIFS('Input - target event report'!B:B,B2332,'Input - target event report'!D:D, "Private Investment")</f>
        <v/>
      </c>
      <c r="J2332">
        <f>INDEX('Input - companies list'!$1:$10000,MATCH(B2332,'Input - companies list'!B:B,0),MATCH("Flow",'Input - companies list'!$1:$1,0 ))</f>
        <v/>
      </c>
      <c r="K2332">
        <f>INDEX('Input - companies list'!$1:$10000,MATCH(B2332,'Input - companies list'!B:B,0),MATCH("Inter-Cluster Connectivity",'Input - companies list'!$1:$1,0 ))</f>
        <v/>
      </c>
      <c r="L2332">
        <f>IFERROR(PERCENTRANK(F:F,F2332),0)</f>
        <v/>
      </c>
      <c r="M2332">
        <f>IFERROR(1 - PERCENTRANK(G:G,G2332),0)</f>
        <v/>
      </c>
      <c r="N2332">
        <f>IFERROR(1 - PERCENTRANK(H:H,H2332),0)</f>
        <v/>
      </c>
      <c r="O2332">
        <f>IFERROR(PERCENTRANK(I:I,I2332),0)</f>
        <v/>
      </c>
      <c r="P2332">
        <f>IFERROR(1 - PERCENTRANK(J:J,J2332),0)</f>
        <v/>
      </c>
      <c r="Q2332">
        <f>IFERROR(PERCENTRANK(K:K,K2332),0)</f>
        <v/>
      </c>
      <c r="R2332">
        <f>L2332*weight1+M2332*weight2+N2332*weight3+O2332*weight4+P2332*weight5+Q2332*weight6</f>
        <v/>
      </c>
    </row>
    <row r="2333" spans="1:18">
      <c r="A2333">
        <f>RANK(R2333,R:R)</f>
        <v/>
      </c>
      <c r="B2333" t="s">
        <v>25617</v>
      </c>
      <c r="C2333">
        <f>VLOOKUP(B2333,'Input - companies list'!B:L,2,FALSE)</f>
        <v/>
      </c>
      <c r="D2333">
        <f>VLOOKUP(B2333,'Input - companies list'!B:L,11,FALSE)</f>
        <v/>
      </c>
      <c r="E2333">
        <f>VLOOKUP(B2333,'Input - companies list'!B:E,4,FALSE)</f>
        <v/>
      </c>
      <c r="F2333">
        <f>SUMIFS('Input - target event report'!H:H,'Input - target event report'!B:B,B2333,'Input - target event report'!D:D, "Private Investment")</f>
        <v/>
      </c>
      <c r="G2333">
        <f>IF(I2333&lt;2, "N/A", (MAXIFS('Input - target event report'!E:E,'Input - target event report'!B:B,B:B,'Input - target event report'!D:D,"Private Investment")-MINIFS('Input - target event report'!E:E,'Input - target event report'!B:B,B:B,'Input - target event report'!D:D,"Private Investment"))/(I2333-1))</f>
        <v/>
      </c>
      <c r="H2333">
        <f>IF(MAXIFS('Input - target event report'!E:E,'Input - target event report'!B:B,B:B,'Input - target event report'!D:D,"Private Investment") = 0, "N/A", TODAY() - MAXIFS('Input - target event report'!E:E,'Input - target event report'!B:B,B:B,'Input - target event report'!D:D,"Private Investment"))</f>
        <v/>
      </c>
      <c r="I2333">
        <f>COUNTIFS('Input - target event report'!B:B,B2333,'Input - target event report'!D:D, "Private Investment")</f>
        <v/>
      </c>
      <c r="J2333">
        <f>INDEX('Input - companies list'!$1:$10000,MATCH(B2333,'Input - companies list'!B:B,0),MATCH("Flow",'Input - companies list'!$1:$1,0 ))</f>
        <v/>
      </c>
      <c r="K2333">
        <f>INDEX('Input - companies list'!$1:$10000,MATCH(B2333,'Input - companies list'!B:B,0),MATCH("Inter-Cluster Connectivity",'Input - companies list'!$1:$1,0 ))</f>
        <v/>
      </c>
      <c r="L2333">
        <f>IFERROR(PERCENTRANK(F:F,F2333),0)</f>
        <v/>
      </c>
      <c r="M2333">
        <f>IFERROR(1 - PERCENTRANK(G:G,G2333),0)</f>
        <v/>
      </c>
      <c r="N2333">
        <f>IFERROR(1 - PERCENTRANK(H:H,H2333),0)</f>
        <v/>
      </c>
      <c r="O2333">
        <f>IFERROR(PERCENTRANK(I:I,I2333),0)</f>
        <v/>
      </c>
      <c r="P2333">
        <f>IFERROR(1 - PERCENTRANK(J:J,J2333),0)</f>
        <v/>
      </c>
      <c r="Q2333">
        <f>IFERROR(PERCENTRANK(K:K,K2333),0)</f>
        <v/>
      </c>
      <c r="R2333">
        <f>L2333*weight1+M2333*weight2+N2333*weight3+O2333*weight4+P2333*weight5+Q2333*weight6</f>
        <v/>
      </c>
    </row>
    <row r="2334" spans="1:18">
      <c r="A2334">
        <f>RANK(R2334,R:R)</f>
        <v/>
      </c>
      <c r="B2334" t="s">
        <v>25626</v>
      </c>
      <c r="C2334">
        <f>VLOOKUP(B2334,'Input - companies list'!B:L,2,FALSE)</f>
        <v/>
      </c>
      <c r="D2334">
        <f>VLOOKUP(B2334,'Input - companies list'!B:L,11,FALSE)</f>
        <v/>
      </c>
      <c r="E2334">
        <f>VLOOKUP(B2334,'Input - companies list'!B:E,4,FALSE)</f>
        <v/>
      </c>
      <c r="F2334">
        <f>SUMIFS('Input - target event report'!H:H,'Input - target event report'!B:B,B2334,'Input - target event report'!D:D, "Private Investment")</f>
        <v/>
      </c>
      <c r="G2334">
        <f>IF(I2334&lt;2, "N/A", (MAXIFS('Input - target event report'!E:E,'Input - target event report'!B:B,B:B,'Input - target event report'!D:D,"Private Investment")-MINIFS('Input - target event report'!E:E,'Input - target event report'!B:B,B:B,'Input - target event report'!D:D,"Private Investment"))/(I2334-1))</f>
        <v/>
      </c>
      <c r="H2334">
        <f>IF(MAXIFS('Input - target event report'!E:E,'Input - target event report'!B:B,B:B,'Input - target event report'!D:D,"Private Investment") = 0, "N/A", TODAY() - MAXIFS('Input - target event report'!E:E,'Input - target event report'!B:B,B:B,'Input - target event report'!D:D,"Private Investment"))</f>
        <v/>
      </c>
      <c r="I2334">
        <f>COUNTIFS('Input - target event report'!B:B,B2334,'Input - target event report'!D:D, "Private Investment")</f>
        <v/>
      </c>
      <c r="J2334">
        <f>INDEX('Input - companies list'!$1:$10000,MATCH(B2334,'Input - companies list'!B:B,0),MATCH("Flow",'Input - companies list'!$1:$1,0 ))</f>
        <v/>
      </c>
      <c r="K2334">
        <f>INDEX('Input - companies list'!$1:$10000,MATCH(B2334,'Input - companies list'!B:B,0),MATCH("Inter-Cluster Connectivity",'Input - companies list'!$1:$1,0 ))</f>
        <v/>
      </c>
      <c r="L2334">
        <f>IFERROR(PERCENTRANK(F:F,F2334),0)</f>
        <v/>
      </c>
      <c r="M2334">
        <f>IFERROR(1 - PERCENTRANK(G:G,G2334),0)</f>
        <v/>
      </c>
      <c r="N2334">
        <f>IFERROR(1 - PERCENTRANK(H:H,H2334),0)</f>
        <v/>
      </c>
      <c r="O2334">
        <f>IFERROR(PERCENTRANK(I:I,I2334),0)</f>
        <v/>
      </c>
      <c r="P2334">
        <f>IFERROR(1 - PERCENTRANK(J:J,J2334),0)</f>
        <v/>
      </c>
      <c r="Q2334">
        <f>IFERROR(PERCENTRANK(K:K,K2334),0)</f>
        <v/>
      </c>
      <c r="R2334">
        <f>L2334*weight1+M2334*weight2+N2334*weight3+O2334*weight4+P2334*weight5+Q2334*weight6</f>
        <v/>
      </c>
    </row>
    <row r="2335" spans="1:18">
      <c r="A2335">
        <f>RANK(R2335,R:R)</f>
        <v/>
      </c>
      <c r="B2335" t="s">
        <v>25636</v>
      </c>
      <c r="C2335">
        <f>VLOOKUP(B2335,'Input - companies list'!B:L,2,FALSE)</f>
        <v/>
      </c>
      <c r="D2335">
        <f>VLOOKUP(B2335,'Input - companies list'!B:L,11,FALSE)</f>
        <v/>
      </c>
      <c r="E2335">
        <f>VLOOKUP(B2335,'Input - companies list'!B:E,4,FALSE)</f>
        <v/>
      </c>
      <c r="F2335">
        <f>SUMIFS('Input - target event report'!H:H,'Input - target event report'!B:B,B2335,'Input - target event report'!D:D, "Private Investment")</f>
        <v/>
      </c>
      <c r="G2335">
        <f>IF(I2335&lt;2, "N/A", (MAXIFS('Input - target event report'!E:E,'Input - target event report'!B:B,B:B,'Input - target event report'!D:D,"Private Investment")-MINIFS('Input - target event report'!E:E,'Input - target event report'!B:B,B:B,'Input - target event report'!D:D,"Private Investment"))/(I2335-1))</f>
        <v/>
      </c>
      <c r="H2335">
        <f>IF(MAXIFS('Input - target event report'!E:E,'Input - target event report'!B:B,B:B,'Input - target event report'!D:D,"Private Investment") = 0, "N/A", TODAY() - MAXIFS('Input - target event report'!E:E,'Input - target event report'!B:B,B:B,'Input - target event report'!D:D,"Private Investment"))</f>
        <v/>
      </c>
      <c r="I2335">
        <f>COUNTIFS('Input - target event report'!B:B,B2335,'Input - target event report'!D:D, "Private Investment")</f>
        <v/>
      </c>
      <c r="J2335">
        <f>INDEX('Input - companies list'!$1:$10000,MATCH(B2335,'Input - companies list'!B:B,0),MATCH("Flow",'Input - companies list'!$1:$1,0 ))</f>
        <v/>
      </c>
      <c r="K2335">
        <f>INDEX('Input - companies list'!$1:$10000,MATCH(B2335,'Input - companies list'!B:B,0),MATCH("Inter-Cluster Connectivity",'Input - companies list'!$1:$1,0 ))</f>
        <v/>
      </c>
      <c r="L2335">
        <f>IFERROR(PERCENTRANK(F:F,F2335),0)</f>
        <v/>
      </c>
      <c r="M2335">
        <f>IFERROR(1 - PERCENTRANK(G:G,G2335),0)</f>
        <v/>
      </c>
      <c r="N2335">
        <f>IFERROR(1 - PERCENTRANK(H:H,H2335),0)</f>
        <v/>
      </c>
      <c r="O2335">
        <f>IFERROR(PERCENTRANK(I:I,I2335),0)</f>
        <v/>
      </c>
      <c r="P2335">
        <f>IFERROR(1 - PERCENTRANK(J:J,J2335),0)</f>
        <v/>
      </c>
      <c r="Q2335">
        <f>IFERROR(PERCENTRANK(K:K,K2335),0)</f>
        <v/>
      </c>
      <c r="R2335">
        <f>L2335*weight1+M2335*weight2+N2335*weight3+O2335*weight4+P2335*weight5+Q2335*weight6</f>
        <v/>
      </c>
    </row>
    <row r="2336" spans="1:18">
      <c r="A2336">
        <f>RANK(R2336,R:R)</f>
        <v/>
      </c>
      <c r="B2336" t="s">
        <v>25646</v>
      </c>
      <c r="C2336">
        <f>VLOOKUP(B2336,'Input - companies list'!B:L,2,FALSE)</f>
        <v/>
      </c>
      <c r="D2336">
        <f>VLOOKUP(B2336,'Input - companies list'!B:L,11,FALSE)</f>
        <v/>
      </c>
      <c r="E2336">
        <f>VLOOKUP(B2336,'Input - companies list'!B:E,4,FALSE)</f>
        <v/>
      </c>
      <c r="F2336">
        <f>SUMIFS('Input - target event report'!H:H,'Input - target event report'!B:B,B2336,'Input - target event report'!D:D, "Private Investment")</f>
        <v/>
      </c>
      <c r="G2336">
        <f>IF(I2336&lt;2, "N/A", (MAXIFS('Input - target event report'!E:E,'Input - target event report'!B:B,B:B,'Input - target event report'!D:D,"Private Investment")-MINIFS('Input - target event report'!E:E,'Input - target event report'!B:B,B:B,'Input - target event report'!D:D,"Private Investment"))/(I2336-1))</f>
        <v/>
      </c>
      <c r="H2336">
        <f>IF(MAXIFS('Input - target event report'!E:E,'Input - target event report'!B:B,B:B,'Input - target event report'!D:D,"Private Investment") = 0, "N/A", TODAY() - MAXIFS('Input - target event report'!E:E,'Input - target event report'!B:B,B:B,'Input - target event report'!D:D,"Private Investment"))</f>
        <v/>
      </c>
      <c r="I2336">
        <f>COUNTIFS('Input - target event report'!B:B,B2336,'Input - target event report'!D:D, "Private Investment")</f>
        <v/>
      </c>
      <c r="J2336">
        <f>INDEX('Input - companies list'!$1:$10000,MATCH(B2336,'Input - companies list'!B:B,0),MATCH("Flow",'Input - companies list'!$1:$1,0 ))</f>
        <v/>
      </c>
      <c r="K2336">
        <f>INDEX('Input - companies list'!$1:$10000,MATCH(B2336,'Input - companies list'!B:B,0),MATCH("Inter-Cluster Connectivity",'Input - companies list'!$1:$1,0 ))</f>
        <v/>
      </c>
      <c r="L2336">
        <f>IFERROR(PERCENTRANK(F:F,F2336),0)</f>
        <v/>
      </c>
      <c r="M2336">
        <f>IFERROR(1 - PERCENTRANK(G:G,G2336),0)</f>
        <v/>
      </c>
      <c r="N2336">
        <f>IFERROR(1 - PERCENTRANK(H:H,H2336),0)</f>
        <v/>
      </c>
      <c r="O2336">
        <f>IFERROR(PERCENTRANK(I:I,I2336),0)</f>
        <v/>
      </c>
      <c r="P2336">
        <f>IFERROR(1 - PERCENTRANK(J:J,J2336),0)</f>
        <v/>
      </c>
      <c r="Q2336">
        <f>IFERROR(PERCENTRANK(K:K,K2336),0)</f>
        <v/>
      </c>
      <c r="R2336">
        <f>L2336*weight1+M2336*weight2+N2336*weight3+O2336*weight4+P2336*weight5+Q2336*weight6</f>
        <v/>
      </c>
    </row>
    <row r="2337" spans="1:18">
      <c r="A2337">
        <f>RANK(R2337,R:R)</f>
        <v/>
      </c>
      <c r="B2337" t="s">
        <v>25655</v>
      </c>
      <c r="C2337">
        <f>VLOOKUP(B2337,'Input - companies list'!B:L,2,FALSE)</f>
        <v/>
      </c>
      <c r="D2337">
        <f>VLOOKUP(B2337,'Input - companies list'!B:L,11,FALSE)</f>
        <v/>
      </c>
      <c r="E2337">
        <f>VLOOKUP(B2337,'Input - companies list'!B:E,4,FALSE)</f>
        <v/>
      </c>
      <c r="F2337">
        <f>SUMIFS('Input - target event report'!H:H,'Input - target event report'!B:B,B2337,'Input - target event report'!D:D, "Private Investment")</f>
        <v/>
      </c>
      <c r="G2337">
        <f>IF(I2337&lt;2, "N/A", (MAXIFS('Input - target event report'!E:E,'Input - target event report'!B:B,B:B,'Input - target event report'!D:D,"Private Investment")-MINIFS('Input - target event report'!E:E,'Input - target event report'!B:B,B:B,'Input - target event report'!D:D,"Private Investment"))/(I2337-1))</f>
        <v/>
      </c>
      <c r="H2337">
        <f>IF(MAXIFS('Input - target event report'!E:E,'Input - target event report'!B:B,B:B,'Input - target event report'!D:D,"Private Investment") = 0, "N/A", TODAY() - MAXIFS('Input - target event report'!E:E,'Input - target event report'!B:B,B:B,'Input - target event report'!D:D,"Private Investment"))</f>
        <v/>
      </c>
      <c r="I2337">
        <f>COUNTIFS('Input - target event report'!B:B,B2337,'Input - target event report'!D:D, "Private Investment")</f>
        <v/>
      </c>
      <c r="J2337">
        <f>INDEX('Input - companies list'!$1:$10000,MATCH(B2337,'Input - companies list'!B:B,0),MATCH("Flow",'Input - companies list'!$1:$1,0 ))</f>
        <v/>
      </c>
      <c r="K2337">
        <f>INDEX('Input - companies list'!$1:$10000,MATCH(B2337,'Input - companies list'!B:B,0),MATCH("Inter-Cluster Connectivity",'Input - companies list'!$1:$1,0 ))</f>
        <v/>
      </c>
      <c r="L2337">
        <f>IFERROR(PERCENTRANK(F:F,F2337),0)</f>
        <v/>
      </c>
      <c r="M2337">
        <f>IFERROR(1 - PERCENTRANK(G:G,G2337),0)</f>
        <v/>
      </c>
      <c r="N2337">
        <f>IFERROR(1 - PERCENTRANK(H:H,H2337),0)</f>
        <v/>
      </c>
      <c r="O2337">
        <f>IFERROR(PERCENTRANK(I:I,I2337),0)</f>
        <v/>
      </c>
      <c r="P2337">
        <f>IFERROR(1 - PERCENTRANK(J:J,J2337),0)</f>
        <v/>
      </c>
      <c r="Q2337">
        <f>IFERROR(PERCENTRANK(K:K,K2337),0)</f>
        <v/>
      </c>
      <c r="R2337">
        <f>L2337*weight1+M2337*weight2+N2337*weight3+O2337*weight4+P2337*weight5+Q2337*weight6</f>
        <v/>
      </c>
    </row>
    <row r="2338" spans="1:18">
      <c r="A2338">
        <f>RANK(R2338,R:R)</f>
        <v/>
      </c>
      <c r="B2338" t="s">
        <v>25668</v>
      </c>
      <c r="C2338">
        <f>VLOOKUP(B2338,'Input - companies list'!B:L,2,FALSE)</f>
        <v/>
      </c>
      <c r="D2338">
        <f>VLOOKUP(B2338,'Input - companies list'!B:L,11,FALSE)</f>
        <v/>
      </c>
      <c r="E2338">
        <f>VLOOKUP(B2338,'Input - companies list'!B:E,4,FALSE)</f>
        <v/>
      </c>
      <c r="F2338">
        <f>SUMIFS('Input - target event report'!H:H,'Input - target event report'!B:B,B2338,'Input - target event report'!D:D, "Private Investment")</f>
        <v/>
      </c>
      <c r="G2338">
        <f>IF(I2338&lt;2, "N/A", (MAXIFS('Input - target event report'!E:E,'Input - target event report'!B:B,B:B,'Input - target event report'!D:D,"Private Investment")-MINIFS('Input - target event report'!E:E,'Input - target event report'!B:B,B:B,'Input - target event report'!D:D,"Private Investment"))/(I2338-1))</f>
        <v/>
      </c>
      <c r="H2338">
        <f>IF(MAXIFS('Input - target event report'!E:E,'Input - target event report'!B:B,B:B,'Input - target event report'!D:D,"Private Investment") = 0, "N/A", TODAY() - MAXIFS('Input - target event report'!E:E,'Input - target event report'!B:B,B:B,'Input - target event report'!D:D,"Private Investment"))</f>
        <v/>
      </c>
      <c r="I2338">
        <f>COUNTIFS('Input - target event report'!B:B,B2338,'Input - target event report'!D:D, "Private Investment")</f>
        <v/>
      </c>
      <c r="J2338">
        <f>INDEX('Input - companies list'!$1:$10000,MATCH(B2338,'Input - companies list'!B:B,0),MATCH("Flow",'Input - companies list'!$1:$1,0 ))</f>
        <v/>
      </c>
      <c r="K2338">
        <f>INDEX('Input - companies list'!$1:$10000,MATCH(B2338,'Input - companies list'!B:B,0),MATCH("Inter-Cluster Connectivity",'Input - companies list'!$1:$1,0 ))</f>
        <v/>
      </c>
      <c r="L2338">
        <f>IFERROR(PERCENTRANK(F:F,F2338),0)</f>
        <v/>
      </c>
      <c r="M2338">
        <f>IFERROR(1 - PERCENTRANK(G:G,G2338),0)</f>
        <v/>
      </c>
      <c r="N2338">
        <f>IFERROR(1 - PERCENTRANK(H:H,H2338),0)</f>
        <v/>
      </c>
      <c r="O2338">
        <f>IFERROR(PERCENTRANK(I:I,I2338),0)</f>
        <v/>
      </c>
      <c r="P2338">
        <f>IFERROR(1 - PERCENTRANK(J:J,J2338),0)</f>
        <v/>
      </c>
      <c r="Q2338">
        <f>IFERROR(PERCENTRANK(K:K,K2338),0)</f>
        <v/>
      </c>
      <c r="R2338">
        <f>L2338*weight1+M2338*weight2+N2338*weight3+O2338*weight4+P2338*weight5+Q2338*weight6</f>
        <v/>
      </c>
    </row>
    <row r="2339" spans="1:18">
      <c r="A2339">
        <f>RANK(R2339,R:R)</f>
        <v/>
      </c>
      <c r="B2339" t="s">
        <v>25679</v>
      </c>
      <c r="C2339">
        <f>VLOOKUP(B2339,'Input - companies list'!B:L,2,FALSE)</f>
        <v/>
      </c>
      <c r="D2339">
        <f>VLOOKUP(B2339,'Input - companies list'!B:L,11,FALSE)</f>
        <v/>
      </c>
      <c r="E2339">
        <f>VLOOKUP(B2339,'Input - companies list'!B:E,4,FALSE)</f>
        <v/>
      </c>
      <c r="F2339">
        <f>SUMIFS('Input - target event report'!H:H,'Input - target event report'!B:B,B2339,'Input - target event report'!D:D, "Private Investment")</f>
        <v/>
      </c>
      <c r="G2339">
        <f>IF(I2339&lt;2, "N/A", (MAXIFS('Input - target event report'!E:E,'Input - target event report'!B:B,B:B,'Input - target event report'!D:D,"Private Investment")-MINIFS('Input - target event report'!E:E,'Input - target event report'!B:B,B:B,'Input - target event report'!D:D,"Private Investment"))/(I2339-1))</f>
        <v/>
      </c>
      <c r="H2339">
        <f>IF(MAXIFS('Input - target event report'!E:E,'Input - target event report'!B:B,B:B,'Input - target event report'!D:D,"Private Investment") = 0, "N/A", TODAY() - MAXIFS('Input - target event report'!E:E,'Input - target event report'!B:B,B:B,'Input - target event report'!D:D,"Private Investment"))</f>
        <v/>
      </c>
      <c r="I2339">
        <f>COUNTIFS('Input - target event report'!B:B,B2339,'Input - target event report'!D:D, "Private Investment")</f>
        <v/>
      </c>
      <c r="J2339">
        <f>INDEX('Input - companies list'!$1:$10000,MATCH(B2339,'Input - companies list'!B:B,0),MATCH("Flow",'Input - companies list'!$1:$1,0 ))</f>
        <v/>
      </c>
      <c r="K2339">
        <f>INDEX('Input - companies list'!$1:$10000,MATCH(B2339,'Input - companies list'!B:B,0),MATCH("Inter-Cluster Connectivity",'Input - companies list'!$1:$1,0 ))</f>
        <v/>
      </c>
      <c r="L2339">
        <f>IFERROR(PERCENTRANK(F:F,F2339),0)</f>
        <v/>
      </c>
      <c r="M2339">
        <f>IFERROR(1 - PERCENTRANK(G:G,G2339),0)</f>
        <v/>
      </c>
      <c r="N2339">
        <f>IFERROR(1 - PERCENTRANK(H:H,H2339),0)</f>
        <v/>
      </c>
      <c r="O2339">
        <f>IFERROR(PERCENTRANK(I:I,I2339),0)</f>
        <v/>
      </c>
      <c r="P2339">
        <f>IFERROR(1 - PERCENTRANK(J:J,J2339),0)</f>
        <v/>
      </c>
      <c r="Q2339">
        <f>IFERROR(PERCENTRANK(K:K,K2339),0)</f>
        <v/>
      </c>
      <c r="R2339">
        <f>L2339*weight1+M2339*weight2+N2339*weight3+O2339*weight4+P2339*weight5+Q2339*weight6</f>
        <v/>
      </c>
    </row>
    <row r="2340" spans="1:18">
      <c r="A2340">
        <f>RANK(R2340,R:R)</f>
        <v/>
      </c>
      <c r="B2340" t="s">
        <v>25690</v>
      </c>
      <c r="C2340">
        <f>VLOOKUP(B2340,'Input - companies list'!B:L,2,FALSE)</f>
        <v/>
      </c>
      <c r="D2340">
        <f>VLOOKUP(B2340,'Input - companies list'!B:L,11,FALSE)</f>
        <v/>
      </c>
      <c r="E2340">
        <f>VLOOKUP(B2340,'Input - companies list'!B:E,4,FALSE)</f>
        <v/>
      </c>
      <c r="F2340">
        <f>SUMIFS('Input - target event report'!H:H,'Input - target event report'!B:B,B2340,'Input - target event report'!D:D, "Private Investment")</f>
        <v/>
      </c>
      <c r="G2340">
        <f>IF(I2340&lt;2, "N/A", (MAXIFS('Input - target event report'!E:E,'Input - target event report'!B:B,B:B,'Input - target event report'!D:D,"Private Investment")-MINIFS('Input - target event report'!E:E,'Input - target event report'!B:B,B:B,'Input - target event report'!D:D,"Private Investment"))/(I2340-1))</f>
        <v/>
      </c>
      <c r="H2340">
        <f>IF(MAXIFS('Input - target event report'!E:E,'Input - target event report'!B:B,B:B,'Input - target event report'!D:D,"Private Investment") = 0, "N/A", TODAY() - MAXIFS('Input - target event report'!E:E,'Input - target event report'!B:B,B:B,'Input - target event report'!D:D,"Private Investment"))</f>
        <v/>
      </c>
      <c r="I2340">
        <f>COUNTIFS('Input - target event report'!B:B,B2340,'Input - target event report'!D:D, "Private Investment")</f>
        <v/>
      </c>
      <c r="J2340">
        <f>INDEX('Input - companies list'!$1:$10000,MATCH(B2340,'Input - companies list'!B:B,0),MATCH("Flow",'Input - companies list'!$1:$1,0 ))</f>
        <v/>
      </c>
      <c r="K2340">
        <f>INDEX('Input - companies list'!$1:$10000,MATCH(B2340,'Input - companies list'!B:B,0),MATCH("Inter-Cluster Connectivity",'Input - companies list'!$1:$1,0 ))</f>
        <v/>
      </c>
      <c r="L2340">
        <f>IFERROR(PERCENTRANK(F:F,F2340),0)</f>
        <v/>
      </c>
      <c r="M2340">
        <f>IFERROR(1 - PERCENTRANK(G:G,G2340),0)</f>
        <v/>
      </c>
      <c r="N2340">
        <f>IFERROR(1 - PERCENTRANK(H:H,H2340),0)</f>
        <v/>
      </c>
      <c r="O2340">
        <f>IFERROR(PERCENTRANK(I:I,I2340),0)</f>
        <v/>
      </c>
      <c r="P2340">
        <f>IFERROR(1 - PERCENTRANK(J:J,J2340),0)</f>
        <v/>
      </c>
      <c r="Q2340">
        <f>IFERROR(PERCENTRANK(K:K,K2340),0)</f>
        <v/>
      </c>
      <c r="R2340">
        <f>L2340*weight1+M2340*weight2+N2340*weight3+O2340*weight4+P2340*weight5+Q2340*weight6</f>
        <v/>
      </c>
    </row>
    <row r="2341" spans="1:18">
      <c r="A2341">
        <f>RANK(R2341,R:R)</f>
        <v/>
      </c>
      <c r="B2341" t="s">
        <v>25701</v>
      </c>
      <c r="C2341">
        <f>VLOOKUP(B2341,'Input - companies list'!B:L,2,FALSE)</f>
        <v/>
      </c>
      <c r="D2341">
        <f>VLOOKUP(B2341,'Input - companies list'!B:L,11,FALSE)</f>
        <v/>
      </c>
      <c r="E2341">
        <f>VLOOKUP(B2341,'Input - companies list'!B:E,4,FALSE)</f>
        <v/>
      </c>
      <c r="F2341">
        <f>SUMIFS('Input - target event report'!H:H,'Input - target event report'!B:B,B2341,'Input - target event report'!D:D, "Private Investment")</f>
        <v/>
      </c>
      <c r="G2341">
        <f>IF(I2341&lt;2, "N/A", (MAXIFS('Input - target event report'!E:E,'Input - target event report'!B:B,B:B,'Input - target event report'!D:D,"Private Investment")-MINIFS('Input - target event report'!E:E,'Input - target event report'!B:B,B:B,'Input - target event report'!D:D,"Private Investment"))/(I2341-1))</f>
        <v/>
      </c>
      <c r="H2341">
        <f>IF(MAXIFS('Input - target event report'!E:E,'Input - target event report'!B:B,B:B,'Input - target event report'!D:D,"Private Investment") = 0, "N/A", TODAY() - MAXIFS('Input - target event report'!E:E,'Input - target event report'!B:B,B:B,'Input - target event report'!D:D,"Private Investment"))</f>
        <v/>
      </c>
      <c r="I2341">
        <f>COUNTIFS('Input - target event report'!B:B,B2341,'Input - target event report'!D:D, "Private Investment")</f>
        <v/>
      </c>
      <c r="J2341">
        <f>INDEX('Input - companies list'!$1:$10000,MATCH(B2341,'Input - companies list'!B:B,0),MATCH("Flow",'Input - companies list'!$1:$1,0 ))</f>
        <v/>
      </c>
      <c r="K2341">
        <f>INDEX('Input - companies list'!$1:$10000,MATCH(B2341,'Input - companies list'!B:B,0),MATCH("Inter-Cluster Connectivity",'Input - companies list'!$1:$1,0 ))</f>
        <v/>
      </c>
      <c r="L2341">
        <f>IFERROR(PERCENTRANK(F:F,F2341),0)</f>
        <v/>
      </c>
      <c r="M2341">
        <f>IFERROR(1 - PERCENTRANK(G:G,G2341),0)</f>
        <v/>
      </c>
      <c r="N2341">
        <f>IFERROR(1 - PERCENTRANK(H:H,H2341),0)</f>
        <v/>
      </c>
      <c r="O2341">
        <f>IFERROR(PERCENTRANK(I:I,I2341),0)</f>
        <v/>
      </c>
      <c r="P2341">
        <f>IFERROR(1 - PERCENTRANK(J:J,J2341),0)</f>
        <v/>
      </c>
      <c r="Q2341">
        <f>IFERROR(PERCENTRANK(K:K,K2341),0)</f>
        <v/>
      </c>
      <c r="R2341">
        <f>L2341*weight1+M2341*weight2+N2341*weight3+O2341*weight4+P2341*weight5+Q2341*weight6</f>
        <v/>
      </c>
    </row>
    <row r="2342" spans="1:18">
      <c r="A2342">
        <f>RANK(R2342,R:R)</f>
        <v/>
      </c>
      <c r="B2342" t="s">
        <v>25713</v>
      </c>
      <c r="C2342">
        <f>VLOOKUP(B2342,'Input - companies list'!B:L,2,FALSE)</f>
        <v/>
      </c>
      <c r="D2342">
        <f>VLOOKUP(B2342,'Input - companies list'!B:L,11,FALSE)</f>
        <v/>
      </c>
      <c r="E2342">
        <f>VLOOKUP(B2342,'Input - companies list'!B:E,4,FALSE)</f>
        <v/>
      </c>
      <c r="F2342">
        <f>SUMIFS('Input - target event report'!H:H,'Input - target event report'!B:B,B2342,'Input - target event report'!D:D, "Private Investment")</f>
        <v/>
      </c>
      <c r="G2342">
        <f>IF(I2342&lt;2, "N/A", (MAXIFS('Input - target event report'!E:E,'Input - target event report'!B:B,B:B,'Input - target event report'!D:D,"Private Investment")-MINIFS('Input - target event report'!E:E,'Input - target event report'!B:B,B:B,'Input - target event report'!D:D,"Private Investment"))/(I2342-1))</f>
        <v/>
      </c>
      <c r="H2342">
        <f>IF(MAXIFS('Input - target event report'!E:E,'Input - target event report'!B:B,B:B,'Input - target event report'!D:D,"Private Investment") = 0, "N/A", TODAY() - MAXIFS('Input - target event report'!E:E,'Input - target event report'!B:B,B:B,'Input - target event report'!D:D,"Private Investment"))</f>
        <v/>
      </c>
      <c r="I2342">
        <f>COUNTIFS('Input - target event report'!B:B,B2342,'Input - target event report'!D:D, "Private Investment")</f>
        <v/>
      </c>
      <c r="J2342">
        <f>INDEX('Input - companies list'!$1:$10000,MATCH(B2342,'Input - companies list'!B:B,0),MATCH("Flow",'Input - companies list'!$1:$1,0 ))</f>
        <v/>
      </c>
      <c r="K2342">
        <f>INDEX('Input - companies list'!$1:$10000,MATCH(B2342,'Input - companies list'!B:B,0),MATCH("Inter-Cluster Connectivity",'Input - companies list'!$1:$1,0 ))</f>
        <v/>
      </c>
      <c r="L2342">
        <f>IFERROR(PERCENTRANK(F:F,F2342),0)</f>
        <v/>
      </c>
      <c r="M2342">
        <f>IFERROR(1 - PERCENTRANK(G:G,G2342),0)</f>
        <v/>
      </c>
      <c r="N2342">
        <f>IFERROR(1 - PERCENTRANK(H:H,H2342),0)</f>
        <v/>
      </c>
      <c r="O2342">
        <f>IFERROR(PERCENTRANK(I:I,I2342),0)</f>
        <v/>
      </c>
      <c r="P2342">
        <f>IFERROR(1 - PERCENTRANK(J:J,J2342),0)</f>
        <v/>
      </c>
      <c r="Q2342">
        <f>IFERROR(PERCENTRANK(K:K,K2342),0)</f>
        <v/>
      </c>
      <c r="R2342">
        <f>L2342*weight1+M2342*weight2+N2342*weight3+O2342*weight4+P2342*weight5+Q2342*weight6</f>
        <v/>
      </c>
    </row>
    <row r="2343" spans="1:18">
      <c r="A2343">
        <f>RANK(R2343,R:R)</f>
        <v/>
      </c>
      <c r="B2343" t="s">
        <v>25722</v>
      </c>
      <c r="C2343">
        <f>VLOOKUP(B2343,'Input - companies list'!B:L,2,FALSE)</f>
        <v/>
      </c>
      <c r="D2343">
        <f>VLOOKUP(B2343,'Input - companies list'!B:L,11,FALSE)</f>
        <v/>
      </c>
      <c r="E2343">
        <f>VLOOKUP(B2343,'Input - companies list'!B:E,4,FALSE)</f>
        <v/>
      </c>
      <c r="F2343">
        <f>SUMIFS('Input - target event report'!H:H,'Input - target event report'!B:B,B2343,'Input - target event report'!D:D, "Private Investment")</f>
        <v/>
      </c>
      <c r="G2343">
        <f>IF(I2343&lt;2, "N/A", (MAXIFS('Input - target event report'!E:E,'Input - target event report'!B:B,B:B,'Input - target event report'!D:D,"Private Investment")-MINIFS('Input - target event report'!E:E,'Input - target event report'!B:B,B:B,'Input - target event report'!D:D,"Private Investment"))/(I2343-1))</f>
        <v/>
      </c>
      <c r="H2343">
        <f>IF(MAXIFS('Input - target event report'!E:E,'Input - target event report'!B:B,B:B,'Input - target event report'!D:D,"Private Investment") = 0, "N/A", TODAY() - MAXIFS('Input - target event report'!E:E,'Input - target event report'!B:B,B:B,'Input - target event report'!D:D,"Private Investment"))</f>
        <v/>
      </c>
      <c r="I2343">
        <f>COUNTIFS('Input - target event report'!B:B,B2343,'Input - target event report'!D:D, "Private Investment")</f>
        <v/>
      </c>
      <c r="J2343">
        <f>INDEX('Input - companies list'!$1:$10000,MATCH(B2343,'Input - companies list'!B:B,0),MATCH("Flow",'Input - companies list'!$1:$1,0 ))</f>
        <v/>
      </c>
      <c r="K2343">
        <f>INDEX('Input - companies list'!$1:$10000,MATCH(B2343,'Input - companies list'!B:B,0),MATCH("Inter-Cluster Connectivity",'Input - companies list'!$1:$1,0 ))</f>
        <v/>
      </c>
      <c r="L2343">
        <f>IFERROR(PERCENTRANK(F:F,F2343),0)</f>
        <v/>
      </c>
      <c r="M2343">
        <f>IFERROR(1 - PERCENTRANK(G:G,G2343),0)</f>
        <v/>
      </c>
      <c r="N2343">
        <f>IFERROR(1 - PERCENTRANK(H:H,H2343),0)</f>
        <v/>
      </c>
      <c r="O2343">
        <f>IFERROR(PERCENTRANK(I:I,I2343),0)</f>
        <v/>
      </c>
      <c r="P2343">
        <f>IFERROR(1 - PERCENTRANK(J:J,J2343),0)</f>
        <v/>
      </c>
      <c r="Q2343">
        <f>IFERROR(PERCENTRANK(K:K,K2343),0)</f>
        <v/>
      </c>
      <c r="R2343">
        <f>L2343*weight1+M2343*weight2+N2343*weight3+O2343*weight4+P2343*weight5+Q2343*weight6</f>
        <v/>
      </c>
    </row>
    <row r="2344" spans="1:18">
      <c r="A2344">
        <f>RANK(R2344,R:R)</f>
        <v/>
      </c>
      <c r="B2344" t="s">
        <v>25731</v>
      </c>
      <c r="C2344">
        <f>VLOOKUP(B2344,'Input - companies list'!B:L,2,FALSE)</f>
        <v/>
      </c>
      <c r="D2344">
        <f>VLOOKUP(B2344,'Input - companies list'!B:L,11,FALSE)</f>
        <v/>
      </c>
      <c r="E2344">
        <f>VLOOKUP(B2344,'Input - companies list'!B:E,4,FALSE)</f>
        <v/>
      </c>
      <c r="F2344">
        <f>SUMIFS('Input - target event report'!H:H,'Input - target event report'!B:B,B2344,'Input - target event report'!D:D, "Private Investment")</f>
        <v/>
      </c>
      <c r="G2344">
        <f>IF(I2344&lt;2, "N/A", (MAXIFS('Input - target event report'!E:E,'Input - target event report'!B:B,B:B,'Input - target event report'!D:D,"Private Investment")-MINIFS('Input - target event report'!E:E,'Input - target event report'!B:B,B:B,'Input - target event report'!D:D,"Private Investment"))/(I2344-1))</f>
        <v/>
      </c>
      <c r="H2344">
        <f>IF(MAXIFS('Input - target event report'!E:E,'Input - target event report'!B:B,B:B,'Input - target event report'!D:D,"Private Investment") = 0, "N/A", TODAY() - MAXIFS('Input - target event report'!E:E,'Input - target event report'!B:B,B:B,'Input - target event report'!D:D,"Private Investment"))</f>
        <v/>
      </c>
      <c r="I2344">
        <f>COUNTIFS('Input - target event report'!B:B,B2344,'Input - target event report'!D:D, "Private Investment")</f>
        <v/>
      </c>
      <c r="J2344">
        <f>INDEX('Input - companies list'!$1:$10000,MATCH(B2344,'Input - companies list'!B:B,0),MATCH("Flow",'Input - companies list'!$1:$1,0 ))</f>
        <v/>
      </c>
      <c r="K2344">
        <f>INDEX('Input - companies list'!$1:$10000,MATCH(B2344,'Input - companies list'!B:B,0),MATCH("Inter-Cluster Connectivity",'Input - companies list'!$1:$1,0 ))</f>
        <v/>
      </c>
      <c r="L2344">
        <f>IFERROR(PERCENTRANK(F:F,F2344),0)</f>
        <v/>
      </c>
      <c r="M2344">
        <f>IFERROR(1 - PERCENTRANK(G:G,G2344),0)</f>
        <v/>
      </c>
      <c r="N2344">
        <f>IFERROR(1 - PERCENTRANK(H:H,H2344),0)</f>
        <v/>
      </c>
      <c r="O2344">
        <f>IFERROR(PERCENTRANK(I:I,I2344),0)</f>
        <v/>
      </c>
      <c r="P2344">
        <f>IFERROR(1 - PERCENTRANK(J:J,J2344),0)</f>
        <v/>
      </c>
      <c r="Q2344">
        <f>IFERROR(PERCENTRANK(K:K,K2344),0)</f>
        <v/>
      </c>
      <c r="R2344">
        <f>L2344*weight1+M2344*weight2+N2344*weight3+O2344*weight4+P2344*weight5+Q2344*weight6</f>
        <v/>
      </c>
    </row>
    <row r="2345" spans="1:18">
      <c r="A2345">
        <f>RANK(R2345,R:R)</f>
        <v/>
      </c>
      <c r="B2345" t="s">
        <v>25741</v>
      </c>
      <c r="C2345">
        <f>VLOOKUP(B2345,'Input - companies list'!B:L,2,FALSE)</f>
        <v/>
      </c>
      <c r="D2345">
        <f>VLOOKUP(B2345,'Input - companies list'!B:L,11,FALSE)</f>
        <v/>
      </c>
      <c r="E2345">
        <f>VLOOKUP(B2345,'Input - companies list'!B:E,4,FALSE)</f>
        <v/>
      </c>
      <c r="F2345">
        <f>SUMIFS('Input - target event report'!H:H,'Input - target event report'!B:B,B2345,'Input - target event report'!D:D, "Private Investment")</f>
        <v/>
      </c>
      <c r="G2345">
        <f>IF(I2345&lt;2, "N/A", (MAXIFS('Input - target event report'!E:E,'Input - target event report'!B:B,B:B,'Input - target event report'!D:D,"Private Investment")-MINIFS('Input - target event report'!E:E,'Input - target event report'!B:B,B:B,'Input - target event report'!D:D,"Private Investment"))/(I2345-1))</f>
        <v/>
      </c>
      <c r="H2345">
        <f>IF(MAXIFS('Input - target event report'!E:E,'Input - target event report'!B:B,B:B,'Input - target event report'!D:D,"Private Investment") = 0, "N/A", TODAY() - MAXIFS('Input - target event report'!E:E,'Input - target event report'!B:B,B:B,'Input - target event report'!D:D,"Private Investment"))</f>
        <v/>
      </c>
      <c r="I2345">
        <f>COUNTIFS('Input - target event report'!B:B,B2345,'Input - target event report'!D:D, "Private Investment")</f>
        <v/>
      </c>
      <c r="J2345">
        <f>INDEX('Input - companies list'!$1:$10000,MATCH(B2345,'Input - companies list'!B:B,0),MATCH("Flow",'Input - companies list'!$1:$1,0 ))</f>
        <v/>
      </c>
      <c r="K2345">
        <f>INDEX('Input - companies list'!$1:$10000,MATCH(B2345,'Input - companies list'!B:B,0),MATCH("Inter-Cluster Connectivity",'Input - companies list'!$1:$1,0 ))</f>
        <v/>
      </c>
      <c r="L2345">
        <f>IFERROR(PERCENTRANK(F:F,F2345),0)</f>
        <v/>
      </c>
      <c r="M2345">
        <f>IFERROR(1 - PERCENTRANK(G:G,G2345),0)</f>
        <v/>
      </c>
      <c r="N2345">
        <f>IFERROR(1 - PERCENTRANK(H:H,H2345),0)</f>
        <v/>
      </c>
      <c r="O2345">
        <f>IFERROR(PERCENTRANK(I:I,I2345),0)</f>
        <v/>
      </c>
      <c r="P2345">
        <f>IFERROR(1 - PERCENTRANK(J:J,J2345),0)</f>
        <v/>
      </c>
      <c r="Q2345">
        <f>IFERROR(PERCENTRANK(K:K,K2345),0)</f>
        <v/>
      </c>
      <c r="R2345">
        <f>L2345*weight1+M2345*weight2+N2345*weight3+O2345*weight4+P2345*weight5+Q2345*weight6</f>
        <v/>
      </c>
    </row>
    <row r="2346" spans="1:18">
      <c r="A2346">
        <f>RANK(R2346,R:R)</f>
        <v/>
      </c>
      <c r="B2346" t="s">
        <v>25747</v>
      </c>
      <c r="C2346">
        <f>VLOOKUP(B2346,'Input - companies list'!B:L,2,FALSE)</f>
        <v/>
      </c>
      <c r="D2346">
        <f>VLOOKUP(B2346,'Input - companies list'!B:L,11,FALSE)</f>
        <v/>
      </c>
      <c r="E2346">
        <f>VLOOKUP(B2346,'Input - companies list'!B:E,4,FALSE)</f>
        <v/>
      </c>
      <c r="F2346">
        <f>SUMIFS('Input - target event report'!H:H,'Input - target event report'!B:B,B2346,'Input - target event report'!D:D, "Private Investment")</f>
        <v/>
      </c>
      <c r="G2346">
        <f>IF(I2346&lt;2, "N/A", (MAXIFS('Input - target event report'!E:E,'Input - target event report'!B:B,B:B,'Input - target event report'!D:D,"Private Investment")-MINIFS('Input - target event report'!E:E,'Input - target event report'!B:B,B:B,'Input - target event report'!D:D,"Private Investment"))/(I2346-1))</f>
        <v/>
      </c>
      <c r="H2346">
        <f>IF(MAXIFS('Input - target event report'!E:E,'Input - target event report'!B:B,B:B,'Input - target event report'!D:D,"Private Investment") = 0, "N/A", TODAY() - MAXIFS('Input - target event report'!E:E,'Input - target event report'!B:B,B:B,'Input - target event report'!D:D,"Private Investment"))</f>
        <v/>
      </c>
      <c r="I2346">
        <f>COUNTIFS('Input - target event report'!B:B,B2346,'Input - target event report'!D:D, "Private Investment")</f>
        <v/>
      </c>
      <c r="J2346">
        <f>INDEX('Input - companies list'!$1:$10000,MATCH(B2346,'Input - companies list'!B:B,0),MATCH("Flow",'Input - companies list'!$1:$1,0 ))</f>
        <v/>
      </c>
      <c r="K2346">
        <f>INDEX('Input - companies list'!$1:$10000,MATCH(B2346,'Input - companies list'!B:B,0),MATCH("Inter-Cluster Connectivity",'Input - companies list'!$1:$1,0 ))</f>
        <v/>
      </c>
      <c r="L2346">
        <f>IFERROR(PERCENTRANK(F:F,F2346),0)</f>
        <v/>
      </c>
      <c r="M2346">
        <f>IFERROR(1 - PERCENTRANK(G:G,G2346),0)</f>
        <v/>
      </c>
      <c r="N2346">
        <f>IFERROR(1 - PERCENTRANK(H:H,H2346),0)</f>
        <v/>
      </c>
      <c r="O2346">
        <f>IFERROR(PERCENTRANK(I:I,I2346),0)</f>
        <v/>
      </c>
      <c r="P2346">
        <f>IFERROR(1 - PERCENTRANK(J:J,J2346),0)</f>
        <v/>
      </c>
      <c r="Q2346">
        <f>IFERROR(PERCENTRANK(K:K,K2346),0)</f>
        <v/>
      </c>
      <c r="R2346">
        <f>L2346*weight1+M2346*weight2+N2346*weight3+O2346*weight4+P2346*weight5+Q2346*weight6</f>
        <v/>
      </c>
    </row>
    <row r="2347" spans="1:18">
      <c r="A2347">
        <f>RANK(R2347,R:R)</f>
        <v/>
      </c>
      <c r="B2347" t="s">
        <v>25759</v>
      </c>
      <c r="C2347">
        <f>VLOOKUP(B2347,'Input - companies list'!B:L,2,FALSE)</f>
        <v/>
      </c>
      <c r="D2347">
        <f>VLOOKUP(B2347,'Input - companies list'!B:L,11,FALSE)</f>
        <v/>
      </c>
      <c r="E2347">
        <f>VLOOKUP(B2347,'Input - companies list'!B:E,4,FALSE)</f>
        <v/>
      </c>
      <c r="F2347">
        <f>SUMIFS('Input - target event report'!H:H,'Input - target event report'!B:B,B2347,'Input - target event report'!D:D, "Private Investment")</f>
        <v/>
      </c>
      <c r="G2347">
        <f>IF(I2347&lt;2, "N/A", (MAXIFS('Input - target event report'!E:E,'Input - target event report'!B:B,B:B,'Input - target event report'!D:D,"Private Investment")-MINIFS('Input - target event report'!E:E,'Input - target event report'!B:B,B:B,'Input - target event report'!D:D,"Private Investment"))/(I2347-1))</f>
        <v/>
      </c>
      <c r="H2347">
        <f>IF(MAXIFS('Input - target event report'!E:E,'Input - target event report'!B:B,B:B,'Input - target event report'!D:D,"Private Investment") = 0, "N/A", TODAY() - MAXIFS('Input - target event report'!E:E,'Input - target event report'!B:B,B:B,'Input - target event report'!D:D,"Private Investment"))</f>
        <v/>
      </c>
      <c r="I2347">
        <f>COUNTIFS('Input - target event report'!B:B,B2347,'Input - target event report'!D:D, "Private Investment")</f>
        <v/>
      </c>
      <c r="J2347">
        <f>INDEX('Input - companies list'!$1:$10000,MATCH(B2347,'Input - companies list'!B:B,0),MATCH("Flow",'Input - companies list'!$1:$1,0 ))</f>
        <v/>
      </c>
      <c r="K2347">
        <f>INDEX('Input - companies list'!$1:$10000,MATCH(B2347,'Input - companies list'!B:B,0),MATCH("Inter-Cluster Connectivity",'Input - companies list'!$1:$1,0 ))</f>
        <v/>
      </c>
      <c r="L2347">
        <f>IFERROR(PERCENTRANK(F:F,F2347),0)</f>
        <v/>
      </c>
      <c r="M2347">
        <f>IFERROR(1 - PERCENTRANK(G:G,G2347),0)</f>
        <v/>
      </c>
      <c r="N2347">
        <f>IFERROR(1 - PERCENTRANK(H:H,H2347),0)</f>
        <v/>
      </c>
      <c r="O2347">
        <f>IFERROR(PERCENTRANK(I:I,I2347),0)</f>
        <v/>
      </c>
      <c r="P2347">
        <f>IFERROR(1 - PERCENTRANK(J:J,J2347),0)</f>
        <v/>
      </c>
      <c r="Q2347">
        <f>IFERROR(PERCENTRANK(K:K,K2347),0)</f>
        <v/>
      </c>
      <c r="R2347">
        <f>L2347*weight1+M2347*weight2+N2347*weight3+O2347*weight4+P2347*weight5+Q2347*weight6</f>
        <v/>
      </c>
    </row>
    <row r="2348" spans="1:18">
      <c r="A2348">
        <f>RANK(R2348,R:R)</f>
        <v/>
      </c>
      <c r="B2348" t="s">
        <v>25768</v>
      </c>
      <c r="C2348">
        <f>VLOOKUP(B2348,'Input - companies list'!B:L,2,FALSE)</f>
        <v/>
      </c>
      <c r="D2348">
        <f>VLOOKUP(B2348,'Input - companies list'!B:L,11,FALSE)</f>
        <v/>
      </c>
      <c r="E2348">
        <f>VLOOKUP(B2348,'Input - companies list'!B:E,4,FALSE)</f>
        <v/>
      </c>
      <c r="F2348">
        <f>SUMIFS('Input - target event report'!H:H,'Input - target event report'!B:B,B2348,'Input - target event report'!D:D, "Private Investment")</f>
        <v/>
      </c>
      <c r="G2348">
        <f>IF(I2348&lt;2, "N/A", (MAXIFS('Input - target event report'!E:E,'Input - target event report'!B:B,B:B,'Input - target event report'!D:D,"Private Investment")-MINIFS('Input - target event report'!E:E,'Input - target event report'!B:B,B:B,'Input - target event report'!D:D,"Private Investment"))/(I2348-1))</f>
        <v/>
      </c>
      <c r="H2348">
        <f>IF(MAXIFS('Input - target event report'!E:E,'Input - target event report'!B:B,B:B,'Input - target event report'!D:D,"Private Investment") = 0, "N/A", TODAY() - MAXIFS('Input - target event report'!E:E,'Input - target event report'!B:B,B:B,'Input - target event report'!D:D,"Private Investment"))</f>
        <v/>
      </c>
      <c r="I2348">
        <f>COUNTIFS('Input - target event report'!B:B,B2348,'Input - target event report'!D:D, "Private Investment")</f>
        <v/>
      </c>
      <c r="J2348">
        <f>INDEX('Input - companies list'!$1:$10000,MATCH(B2348,'Input - companies list'!B:B,0),MATCH("Flow",'Input - companies list'!$1:$1,0 ))</f>
        <v/>
      </c>
      <c r="K2348">
        <f>INDEX('Input - companies list'!$1:$10000,MATCH(B2348,'Input - companies list'!B:B,0),MATCH("Inter-Cluster Connectivity",'Input - companies list'!$1:$1,0 ))</f>
        <v/>
      </c>
      <c r="L2348">
        <f>IFERROR(PERCENTRANK(F:F,F2348),0)</f>
        <v/>
      </c>
      <c r="M2348">
        <f>IFERROR(1 - PERCENTRANK(G:G,G2348),0)</f>
        <v/>
      </c>
      <c r="N2348">
        <f>IFERROR(1 - PERCENTRANK(H:H,H2348),0)</f>
        <v/>
      </c>
      <c r="O2348">
        <f>IFERROR(PERCENTRANK(I:I,I2348),0)</f>
        <v/>
      </c>
      <c r="P2348">
        <f>IFERROR(1 - PERCENTRANK(J:J,J2348),0)</f>
        <v/>
      </c>
      <c r="Q2348">
        <f>IFERROR(PERCENTRANK(K:K,K2348),0)</f>
        <v/>
      </c>
      <c r="R2348">
        <f>L2348*weight1+M2348*weight2+N2348*weight3+O2348*weight4+P2348*weight5+Q2348*weight6</f>
        <v/>
      </c>
    </row>
    <row r="2349" spans="1:18">
      <c r="A2349">
        <f>RANK(R2349,R:R)</f>
        <v/>
      </c>
      <c r="B2349" t="s">
        <v>25780</v>
      </c>
      <c r="C2349">
        <f>VLOOKUP(B2349,'Input - companies list'!B:L,2,FALSE)</f>
        <v/>
      </c>
      <c r="D2349">
        <f>VLOOKUP(B2349,'Input - companies list'!B:L,11,FALSE)</f>
        <v/>
      </c>
      <c r="E2349">
        <f>VLOOKUP(B2349,'Input - companies list'!B:E,4,FALSE)</f>
        <v/>
      </c>
      <c r="F2349">
        <f>SUMIFS('Input - target event report'!H:H,'Input - target event report'!B:B,B2349,'Input - target event report'!D:D, "Private Investment")</f>
        <v/>
      </c>
      <c r="G2349">
        <f>IF(I2349&lt;2, "N/A", (MAXIFS('Input - target event report'!E:E,'Input - target event report'!B:B,B:B,'Input - target event report'!D:D,"Private Investment")-MINIFS('Input - target event report'!E:E,'Input - target event report'!B:B,B:B,'Input - target event report'!D:D,"Private Investment"))/(I2349-1))</f>
        <v/>
      </c>
      <c r="H2349">
        <f>IF(MAXIFS('Input - target event report'!E:E,'Input - target event report'!B:B,B:B,'Input - target event report'!D:D,"Private Investment") = 0, "N/A", TODAY() - MAXIFS('Input - target event report'!E:E,'Input - target event report'!B:B,B:B,'Input - target event report'!D:D,"Private Investment"))</f>
        <v/>
      </c>
      <c r="I2349">
        <f>COUNTIFS('Input - target event report'!B:B,B2349,'Input - target event report'!D:D, "Private Investment")</f>
        <v/>
      </c>
      <c r="J2349">
        <f>INDEX('Input - companies list'!$1:$10000,MATCH(B2349,'Input - companies list'!B:B,0),MATCH("Flow",'Input - companies list'!$1:$1,0 ))</f>
        <v/>
      </c>
      <c r="K2349">
        <f>INDEX('Input - companies list'!$1:$10000,MATCH(B2349,'Input - companies list'!B:B,0),MATCH("Inter-Cluster Connectivity",'Input - companies list'!$1:$1,0 ))</f>
        <v/>
      </c>
      <c r="L2349">
        <f>IFERROR(PERCENTRANK(F:F,F2349),0)</f>
        <v/>
      </c>
      <c r="M2349">
        <f>IFERROR(1 - PERCENTRANK(G:G,G2349),0)</f>
        <v/>
      </c>
      <c r="N2349">
        <f>IFERROR(1 - PERCENTRANK(H:H,H2349),0)</f>
        <v/>
      </c>
      <c r="O2349">
        <f>IFERROR(PERCENTRANK(I:I,I2349),0)</f>
        <v/>
      </c>
      <c r="P2349">
        <f>IFERROR(1 - PERCENTRANK(J:J,J2349),0)</f>
        <v/>
      </c>
      <c r="Q2349">
        <f>IFERROR(PERCENTRANK(K:K,K2349),0)</f>
        <v/>
      </c>
      <c r="R2349">
        <f>L2349*weight1+M2349*weight2+N2349*weight3+O2349*weight4+P2349*weight5+Q2349*weight6</f>
        <v/>
      </c>
    </row>
    <row r="2350" spans="1:18">
      <c r="A2350">
        <f>RANK(R2350,R:R)</f>
        <v/>
      </c>
      <c r="B2350" t="s">
        <v>25793</v>
      </c>
      <c r="C2350">
        <f>VLOOKUP(B2350,'Input - companies list'!B:L,2,FALSE)</f>
        <v/>
      </c>
      <c r="D2350">
        <f>VLOOKUP(B2350,'Input - companies list'!B:L,11,FALSE)</f>
        <v/>
      </c>
      <c r="E2350">
        <f>VLOOKUP(B2350,'Input - companies list'!B:E,4,FALSE)</f>
        <v/>
      </c>
      <c r="F2350">
        <f>SUMIFS('Input - target event report'!H:H,'Input - target event report'!B:B,B2350,'Input - target event report'!D:D, "Private Investment")</f>
        <v/>
      </c>
      <c r="G2350">
        <f>IF(I2350&lt;2, "N/A", (MAXIFS('Input - target event report'!E:E,'Input - target event report'!B:B,B:B,'Input - target event report'!D:D,"Private Investment")-MINIFS('Input - target event report'!E:E,'Input - target event report'!B:B,B:B,'Input - target event report'!D:D,"Private Investment"))/(I2350-1))</f>
        <v/>
      </c>
      <c r="H2350">
        <f>IF(MAXIFS('Input - target event report'!E:E,'Input - target event report'!B:B,B:B,'Input - target event report'!D:D,"Private Investment") = 0, "N/A", TODAY() - MAXIFS('Input - target event report'!E:E,'Input - target event report'!B:B,B:B,'Input - target event report'!D:D,"Private Investment"))</f>
        <v/>
      </c>
      <c r="I2350">
        <f>COUNTIFS('Input - target event report'!B:B,B2350,'Input - target event report'!D:D, "Private Investment")</f>
        <v/>
      </c>
      <c r="J2350">
        <f>INDEX('Input - companies list'!$1:$10000,MATCH(B2350,'Input - companies list'!B:B,0),MATCH("Flow",'Input - companies list'!$1:$1,0 ))</f>
        <v/>
      </c>
      <c r="K2350">
        <f>INDEX('Input - companies list'!$1:$10000,MATCH(B2350,'Input - companies list'!B:B,0),MATCH("Inter-Cluster Connectivity",'Input - companies list'!$1:$1,0 ))</f>
        <v/>
      </c>
      <c r="L2350">
        <f>IFERROR(PERCENTRANK(F:F,F2350),0)</f>
        <v/>
      </c>
      <c r="M2350">
        <f>IFERROR(1 - PERCENTRANK(G:G,G2350),0)</f>
        <v/>
      </c>
      <c r="N2350">
        <f>IFERROR(1 - PERCENTRANK(H:H,H2350),0)</f>
        <v/>
      </c>
      <c r="O2350">
        <f>IFERROR(PERCENTRANK(I:I,I2350),0)</f>
        <v/>
      </c>
      <c r="P2350">
        <f>IFERROR(1 - PERCENTRANK(J:J,J2350),0)</f>
        <v/>
      </c>
      <c r="Q2350">
        <f>IFERROR(PERCENTRANK(K:K,K2350),0)</f>
        <v/>
      </c>
      <c r="R2350">
        <f>L2350*weight1+M2350*weight2+N2350*weight3+O2350*weight4+P2350*weight5+Q2350*weight6</f>
        <v/>
      </c>
    </row>
    <row r="2351" spans="1:18">
      <c r="A2351">
        <f>RANK(R2351,R:R)</f>
        <v/>
      </c>
      <c r="B2351" t="s">
        <v>25803</v>
      </c>
      <c r="C2351">
        <f>VLOOKUP(B2351,'Input - companies list'!B:L,2,FALSE)</f>
        <v/>
      </c>
      <c r="D2351">
        <f>VLOOKUP(B2351,'Input - companies list'!B:L,11,FALSE)</f>
        <v/>
      </c>
      <c r="E2351">
        <f>VLOOKUP(B2351,'Input - companies list'!B:E,4,FALSE)</f>
        <v/>
      </c>
      <c r="F2351">
        <f>SUMIFS('Input - target event report'!H:H,'Input - target event report'!B:B,B2351,'Input - target event report'!D:D, "Private Investment")</f>
        <v/>
      </c>
      <c r="G2351">
        <f>IF(I2351&lt;2, "N/A", (MAXIFS('Input - target event report'!E:E,'Input - target event report'!B:B,B:B,'Input - target event report'!D:D,"Private Investment")-MINIFS('Input - target event report'!E:E,'Input - target event report'!B:B,B:B,'Input - target event report'!D:D,"Private Investment"))/(I2351-1))</f>
        <v/>
      </c>
      <c r="H2351">
        <f>IF(MAXIFS('Input - target event report'!E:E,'Input - target event report'!B:B,B:B,'Input - target event report'!D:D,"Private Investment") = 0, "N/A", TODAY() - MAXIFS('Input - target event report'!E:E,'Input - target event report'!B:B,B:B,'Input - target event report'!D:D,"Private Investment"))</f>
        <v/>
      </c>
      <c r="I2351">
        <f>COUNTIFS('Input - target event report'!B:B,B2351,'Input - target event report'!D:D, "Private Investment")</f>
        <v/>
      </c>
      <c r="J2351">
        <f>INDEX('Input - companies list'!$1:$10000,MATCH(B2351,'Input - companies list'!B:B,0),MATCH("Flow",'Input - companies list'!$1:$1,0 ))</f>
        <v/>
      </c>
      <c r="K2351">
        <f>INDEX('Input - companies list'!$1:$10000,MATCH(B2351,'Input - companies list'!B:B,0),MATCH("Inter-Cluster Connectivity",'Input - companies list'!$1:$1,0 ))</f>
        <v/>
      </c>
      <c r="L2351">
        <f>IFERROR(PERCENTRANK(F:F,F2351),0)</f>
        <v/>
      </c>
      <c r="M2351">
        <f>IFERROR(1 - PERCENTRANK(G:G,G2351),0)</f>
        <v/>
      </c>
      <c r="N2351">
        <f>IFERROR(1 - PERCENTRANK(H:H,H2351),0)</f>
        <v/>
      </c>
      <c r="O2351">
        <f>IFERROR(PERCENTRANK(I:I,I2351),0)</f>
        <v/>
      </c>
      <c r="P2351">
        <f>IFERROR(1 - PERCENTRANK(J:J,J2351),0)</f>
        <v/>
      </c>
      <c r="Q2351">
        <f>IFERROR(PERCENTRANK(K:K,K2351),0)</f>
        <v/>
      </c>
      <c r="R2351">
        <f>L2351*weight1+M2351*weight2+N2351*weight3+O2351*weight4+P2351*weight5+Q2351*weight6</f>
        <v/>
      </c>
    </row>
    <row r="2352" spans="1:18">
      <c r="A2352">
        <f>RANK(R2352,R:R)</f>
        <v/>
      </c>
      <c r="B2352" t="s">
        <v>25813</v>
      </c>
      <c r="C2352">
        <f>VLOOKUP(B2352,'Input - companies list'!B:L,2,FALSE)</f>
        <v/>
      </c>
      <c r="D2352">
        <f>VLOOKUP(B2352,'Input - companies list'!B:L,11,FALSE)</f>
        <v/>
      </c>
      <c r="E2352">
        <f>VLOOKUP(B2352,'Input - companies list'!B:E,4,FALSE)</f>
        <v/>
      </c>
      <c r="F2352">
        <f>SUMIFS('Input - target event report'!H:H,'Input - target event report'!B:B,B2352,'Input - target event report'!D:D, "Private Investment")</f>
        <v/>
      </c>
      <c r="G2352">
        <f>IF(I2352&lt;2, "N/A", (MAXIFS('Input - target event report'!E:E,'Input - target event report'!B:B,B:B,'Input - target event report'!D:D,"Private Investment")-MINIFS('Input - target event report'!E:E,'Input - target event report'!B:B,B:B,'Input - target event report'!D:D,"Private Investment"))/(I2352-1))</f>
        <v/>
      </c>
      <c r="H2352">
        <f>IF(MAXIFS('Input - target event report'!E:E,'Input - target event report'!B:B,B:B,'Input - target event report'!D:D,"Private Investment") = 0, "N/A", TODAY() - MAXIFS('Input - target event report'!E:E,'Input - target event report'!B:B,B:B,'Input - target event report'!D:D,"Private Investment"))</f>
        <v/>
      </c>
      <c r="I2352">
        <f>COUNTIFS('Input - target event report'!B:B,B2352,'Input - target event report'!D:D, "Private Investment")</f>
        <v/>
      </c>
      <c r="J2352">
        <f>INDEX('Input - companies list'!$1:$10000,MATCH(B2352,'Input - companies list'!B:B,0),MATCH("Flow",'Input - companies list'!$1:$1,0 ))</f>
        <v/>
      </c>
      <c r="K2352">
        <f>INDEX('Input - companies list'!$1:$10000,MATCH(B2352,'Input - companies list'!B:B,0),MATCH("Inter-Cluster Connectivity",'Input - companies list'!$1:$1,0 ))</f>
        <v/>
      </c>
      <c r="L2352">
        <f>IFERROR(PERCENTRANK(F:F,F2352),0)</f>
        <v/>
      </c>
      <c r="M2352">
        <f>IFERROR(1 - PERCENTRANK(G:G,G2352),0)</f>
        <v/>
      </c>
      <c r="N2352">
        <f>IFERROR(1 - PERCENTRANK(H:H,H2352),0)</f>
        <v/>
      </c>
      <c r="O2352">
        <f>IFERROR(PERCENTRANK(I:I,I2352),0)</f>
        <v/>
      </c>
      <c r="P2352">
        <f>IFERROR(1 - PERCENTRANK(J:J,J2352),0)</f>
        <v/>
      </c>
      <c r="Q2352">
        <f>IFERROR(PERCENTRANK(K:K,K2352),0)</f>
        <v/>
      </c>
      <c r="R2352">
        <f>L2352*weight1+M2352*weight2+N2352*weight3+O2352*weight4+P2352*weight5+Q2352*weight6</f>
        <v/>
      </c>
    </row>
    <row r="2353" spans="1:18">
      <c r="A2353">
        <f>RANK(R2353,R:R)</f>
        <v/>
      </c>
      <c r="B2353" t="s">
        <v>25823</v>
      </c>
      <c r="C2353">
        <f>VLOOKUP(B2353,'Input - companies list'!B:L,2,FALSE)</f>
        <v/>
      </c>
      <c r="D2353">
        <f>VLOOKUP(B2353,'Input - companies list'!B:L,11,FALSE)</f>
        <v/>
      </c>
      <c r="E2353">
        <f>VLOOKUP(B2353,'Input - companies list'!B:E,4,FALSE)</f>
        <v/>
      </c>
      <c r="F2353">
        <f>SUMIFS('Input - target event report'!H:H,'Input - target event report'!B:B,B2353,'Input - target event report'!D:D, "Private Investment")</f>
        <v/>
      </c>
      <c r="G2353">
        <f>IF(I2353&lt;2, "N/A", (MAXIFS('Input - target event report'!E:E,'Input - target event report'!B:B,B:B,'Input - target event report'!D:D,"Private Investment")-MINIFS('Input - target event report'!E:E,'Input - target event report'!B:B,B:B,'Input - target event report'!D:D,"Private Investment"))/(I2353-1))</f>
        <v/>
      </c>
      <c r="H2353">
        <f>IF(MAXIFS('Input - target event report'!E:E,'Input - target event report'!B:B,B:B,'Input - target event report'!D:D,"Private Investment") = 0, "N/A", TODAY() - MAXIFS('Input - target event report'!E:E,'Input - target event report'!B:B,B:B,'Input - target event report'!D:D,"Private Investment"))</f>
        <v/>
      </c>
      <c r="I2353">
        <f>COUNTIFS('Input - target event report'!B:B,B2353,'Input - target event report'!D:D, "Private Investment")</f>
        <v/>
      </c>
      <c r="J2353">
        <f>INDEX('Input - companies list'!$1:$10000,MATCH(B2353,'Input - companies list'!B:B,0),MATCH("Flow",'Input - companies list'!$1:$1,0 ))</f>
        <v/>
      </c>
      <c r="K2353">
        <f>INDEX('Input - companies list'!$1:$10000,MATCH(B2353,'Input - companies list'!B:B,0),MATCH("Inter-Cluster Connectivity",'Input - companies list'!$1:$1,0 ))</f>
        <v/>
      </c>
      <c r="L2353">
        <f>IFERROR(PERCENTRANK(F:F,F2353),0)</f>
        <v/>
      </c>
      <c r="M2353">
        <f>IFERROR(1 - PERCENTRANK(G:G,G2353),0)</f>
        <v/>
      </c>
      <c r="N2353">
        <f>IFERROR(1 - PERCENTRANK(H:H,H2353),0)</f>
        <v/>
      </c>
      <c r="O2353">
        <f>IFERROR(PERCENTRANK(I:I,I2353),0)</f>
        <v/>
      </c>
      <c r="P2353">
        <f>IFERROR(1 - PERCENTRANK(J:J,J2353),0)</f>
        <v/>
      </c>
      <c r="Q2353">
        <f>IFERROR(PERCENTRANK(K:K,K2353),0)</f>
        <v/>
      </c>
      <c r="R2353">
        <f>L2353*weight1+M2353*weight2+N2353*weight3+O2353*weight4+P2353*weight5+Q2353*weight6</f>
        <v/>
      </c>
    </row>
    <row r="2354" spans="1:18">
      <c r="A2354">
        <f>RANK(R2354,R:R)</f>
        <v/>
      </c>
      <c r="B2354" t="s">
        <v>25832</v>
      </c>
      <c r="C2354">
        <f>VLOOKUP(B2354,'Input - companies list'!B:L,2,FALSE)</f>
        <v/>
      </c>
      <c r="D2354">
        <f>VLOOKUP(B2354,'Input - companies list'!B:L,11,FALSE)</f>
        <v/>
      </c>
      <c r="E2354">
        <f>VLOOKUP(B2354,'Input - companies list'!B:E,4,FALSE)</f>
        <v/>
      </c>
      <c r="F2354">
        <f>SUMIFS('Input - target event report'!H:H,'Input - target event report'!B:B,B2354,'Input - target event report'!D:D, "Private Investment")</f>
        <v/>
      </c>
      <c r="G2354">
        <f>IF(I2354&lt;2, "N/A", (MAXIFS('Input - target event report'!E:E,'Input - target event report'!B:B,B:B,'Input - target event report'!D:D,"Private Investment")-MINIFS('Input - target event report'!E:E,'Input - target event report'!B:B,B:B,'Input - target event report'!D:D,"Private Investment"))/(I2354-1))</f>
        <v/>
      </c>
      <c r="H2354">
        <f>IF(MAXIFS('Input - target event report'!E:E,'Input - target event report'!B:B,B:B,'Input - target event report'!D:D,"Private Investment") = 0, "N/A", TODAY() - MAXIFS('Input - target event report'!E:E,'Input - target event report'!B:B,B:B,'Input - target event report'!D:D,"Private Investment"))</f>
        <v/>
      </c>
      <c r="I2354">
        <f>COUNTIFS('Input - target event report'!B:B,B2354,'Input - target event report'!D:D, "Private Investment")</f>
        <v/>
      </c>
      <c r="J2354">
        <f>INDEX('Input - companies list'!$1:$10000,MATCH(B2354,'Input - companies list'!B:B,0),MATCH("Flow",'Input - companies list'!$1:$1,0 ))</f>
        <v/>
      </c>
      <c r="K2354">
        <f>INDEX('Input - companies list'!$1:$10000,MATCH(B2354,'Input - companies list'!B:B,0),MATCH("Inter-Cluster Connectivity",'Input - companies list'!$1:$1,0 ))</f>
        <v/>
      </c>
      <c r="L2354">
        <f>IFERROR(PERCENTRANK(F:F,F2354),0)</f>
        <v/>
      </c>
      <c r="M2354">
        <f>IFERROR(1 - PERCENTRANK(G:G,G2354),0)</f>
        <v/>
      </c>
      <c r="N2354">
        <f>IFERROR(1 - PERCENTRANK(H:H,H2354),0)</f>
        <v/>
      </c>
      <c r="O2354">
        <f>IFERROR(PERCENTRANK(I:I,I2354),0)</f>
        <v/>
      </c>
      <c r="P2354">
        <f>IFERROR(1 - PERCENTRANK(J:J,J2354),0)</f>
        <v/>
      </c>
      <c r="Q2354">
        <f>IFERROR(PERCENTRANK(K:K,K2354),0)</f>
        <v/>
      </c>
      <c r="R2354">
        <f>L2354*weight1+M2354*weight2+N2354*weight3+O2354*weight4+P2354*weight5+Q2354*weight6</f>
        <v/>
      </c>
    </row>
    <row r="2355" spans="1:18">
      <c r="A2355">
        <f>RANK(R2355,R:R)</f>
        <v/>
      </c>
      <c r="B2355" t="s">
        <v>25841</v>
      </c>
      <c r="C2355">
        <f>VLOOKUP(B2355,'Input - companies list'!B:L,2,FALSE)</f>
        <v/>
      </c>
      <c r="D2355">
        <f>VLOOKUP(B2355,'Input - companies list'!B:L,11,FALSE)</f>
        <v/>
      </c>
      <c r="E2355">
        <f>VLOOKUP(B2355,'Input - companies list'!B:E,4,FALSE)</f>
        <v/>
      </c>
      <c r="F2355">
        <f>SUMIFS('Input - target event report'!H:H,'Input - target event report'!B:B,B2355,'Input - target event report'!D:D, "Private Investment")</f>
        <v/>
      </c>
      <c r="G2355">
        <f>IF(I2355&lt;2, "N/A", (MAXIFS('Input - target event report'!E:E,'Input - target event report'!B:B,B:B,'Input - target event report'!D:D,"Private Investment")-MINIFS('Input - target event report'!E:E,'Input - target event report'!B:B,B:B,'Input - target event report'!D:D,"Private Investment"))/(I2355-1))</f>
        <v/>
      </c>
      <c r="H2355">
        <f>IF(MAXIFS('Input - target event report'!E:E,'Input - target event report'!B:B,B:B,'Input - target event report'!D:D,"Private Investment") = 0, "N/A", TODAY() - MAXIFS('Input - target event report'!E:E,'Input - target event report'!B:B,B:B,'Input - target event report'!D:D,"Private Investment"))</f>
        <v/>
      </c>
      <c r="I2355">
        <f>COUNTIFS('Input - target event report'!B:B,B2355,'Input - target event report'!D:D, "Private Investment")</f>
        <v/>
      </c>
      <c r="J2355">
        <f>INDEX('Input - companies list'!$1:$10000,MATCH(B2355,'Input - companies list'!B:B,0),MATCH("Flow",'Input - companies list'!$1:$1,0 ))</f>
        <v/>
      </c>
      <c r="K2355">
        <f>INDEX('Input - companies list'!$1:$10000,MATCH(B2355,'Input - companies list'!B:B,0),MATCH("Inter-Cluster Connectivity",'Input - companies list'!$1:$1,0 ))</f>
        <v/>
      </c>
      <c r="L2355">
        <f>IFERROR(PERCENTRANK(F:F,F2355),0)</f>
        <v/>
      </c>
      <c r="M2355">
        <f>IFERROR(1 - PERCENTRANK(G:G,G2355),0)</f>
        <v/>
      </c>
      <c r="N2355">
        <f>IFERROR(1 - PERCENTRANK(H:H,H2355),0)</f>
        <v/>
      </c>
      <c r="O2355">
        <f>IFERROR(PERCENTRANK(I:I,I2355),0)</f>
        <v/>
      </c>
      <c r="P2355">
        <f>IFERROR(1 - PERCENTRANK(J:J,J2355),0)</f>
        <v/>
      </c>
      <c r="Q2355">
        <f>IFERROR(PERCENTRANK(K:K,K2355),0)</f>
        <v/>
      </c>
      <c r="R2355">
        <f>L2355*weight1+M2355*weight2+N2355*weight3+O2355*weight4+P2355*weight5+Q2355*weight6</f>
        <v/>
      </c>
    </row>
    <row r="2356" spans="1:18">
      <c r="A2356">
        <f>RANK(R2356,R:R)</f>
        <v/>
      </c>
      <c r="B2356" t="s">
        <v>25851</v>
      </c>
      <c r="C2356">
        <f>VLOOKUP(B2356,'Input - companies list'!B:L,2,FALSE)</f>
        <v/>
      </c>
      <c r="D2356">
        <f>VLOOKUP(B2356,'Input - companies list'!B:L,11,FALSE)</f>
        <v/>
      </c>
      <c r="E2356">
        <f>VLOOKUP(B2356,'Input - companies list'!B:E,4,FALSE)</f>
        <v/>
      </c>
      <c r="F2356">
        <f>SUMIFS('Input - target event report'!H:H,'Input - target event report'!B:B,B2356,'Input - target event report'!D:D, "Private Investment")</f>
        <v/>
      </c>
      <c r="G2356">
        <f>IF(I2356&lt;2, "N/A", (MAXIFS('Input - target event report'!E:E,'Input - target event report'!B:B,B:B,'Input - target event report'!D:D,"Private Investment")-MINIFS('Input - target event report'!E:E,'Input - target event report'!B:B,B:B,'Input - target event report'!D:D,"Private Investment"))/(I2356-1))</f>
        <v/>
      </c>
      <c r="H2356">
        <f>IF(MAXIFS('Input - target event report'!E:E,'Input - target event report'!B:B,B:B,'Input - target event report'!D:D,"Private Investment") = 0, "N/A", TODAY() - MAXIFS('Input - target event report'!E:E,'Input - target event report'!B:B,B:B,'Input - target event report'!D:D,"Private Investment"))</f>
        <v/>
      </c>
      <c r="I2356">
        <f>COUNTIFS('Input - target event report'!B:B,B2356,'Input - target event report'!D:D, "Private Investment")</f>
        <v/>
      </c>
      <c r="J2356">
        <f>INDEX('Input - companies list'!$1:$10000,MATCH(B2356,'Input - companies list'!B:B,0),MATCH("Flow",'Input - companies list'!$1:$1,0 ))</f>
        <v/>
      </c>
      <c r="K2356">
        <f>INDEX('Input - companies list'!$1:$10000,MATCH(B2356,'Input - companies list'!B:B,0),MATCH("Inter-Cluster Connectivity",'Input - companies list'!$1:$1,0 ))</f>
        <v/>
      </c>
      <c r="L2356">
        <f>IFERROR(PERCENTRANK(F:F,F2356),0)</f>
        <v/>
      </c>
      <c r="M2356">
        <f>IFERROR(1 - PERCENTRANK(G:G,G2356),0)</f>
        <v/>
      </c>
      <c r="N2356">
        <f>IFERROR(1 - PERCENTRANK(H:H,H2356),0)</f>
        <v/>
      </c>
      <c r="O2356">
        <f>IFERROR(PERCENTRANK(I:I,I2356),0)</f>
        <v/>
      </c>
      <c r="P2356">
        <f>IFERROR(1 - PERCENTRANK(J:J,J2356),0)</f>
        <v/>
      </c>
      <c r="Q2356">
        <f>IFERROR(PERCENTRANK(K:K,K2356),0)</f>
        <v/>
      </c>
      <c r="R2356">
        <f>L2356*weight1+M2356*weight2+N2356*weight3+O2356*weight4+P2356*weight5+Q2356*weight6</f>
        <v/>
      </c>
    </row>
    <row r="2357" spans="1:18">
      <c r="A2357">
        <f>RANK(R2357,R:R)</f>
        <v/>
      </c>
      <c r="B2357" t="s">
        <v>25860</v>
      </c>
      <c r="C2357">
        <f>VLOOKUP(B2357,'Input - companies list'!B:L,2,FALSE)</f>
        <v/>
      </c>
      <c r="D2357">
        <f>VLOOKUP(B2357,'Input - companies list'!B:L,11,FALSE)</f>
        <v/>
      </c>
      <c r="E2357">
        <f>VLOOKUP(B2357,'Input - companies list'!B:E,4,FALSE)</f>
        <v/>
      </c>
      <c r="F2357">
        <f>SUMIFS('Input - target event report'!H:H,'Input - target event report'!B:B,B2357,'Input - target event report'!D:D, "Private Investment")</f>
        <v/>
      </c>
      <c r="G2357">
        <f>IF(I2357&lt;2, "N/A", (MAXIFS('Input - target event report'!E:E,'Input - target event report'!B:B,B:B,'Input - target event report'!D:D,"Private Investment")-MINIFS('Input - target event report'!E:E,'Input - target event report'!B:B,B:B,'Input - target event report'!D:D,"Private Investment"))/(I2357-1))</f>
        <v/>
      </c>
      <c r="H2357">
        <f>IF(MAXIFS('Input - target event report'!E:E,'Input - target event report'!B:B,B:B,'Input - target event report'!D:D,"Private Investment") = 0, "N/A", TODAY() - MAXIFS('Input - target event report'!E:E,'Input - target event report'!B:B,B:B,'Input - target event report'!D:D,"Private Investment"))</f>
        <v/>
      </c>
      <c r="I2357">
        <f>COUNTIFS('Input - target event report'!B:B,B2357,'Input - target event report'!D:D, "Private Investment")</f>
        <v/>
      </c>
      <c r="J2357">
        <f>INDEX('Input - companies list'!$1:$10000,MATCH(B2357,'Input - companies list'!B:B,0),MATCH("Flow",'Input - companies list'!$1:$1,0 ))</f>
        <v/>
      </c>
      <c r="K2357">
        <f>INDEX('Input - companies list'!$1:$10000,MATCH(B2357,'Input - companies list'!B:B,0),MATCH("Inter-Cluster Connectivity",'Input - companies list'!$1:$1,0 ))</f>
        <v/>
      </c>
      <c r="L2357">
        <f>IFERROR(PERCENTRANK(F:F,F2357),0)</f>
        <v/>
      </c>
      <c r="M2357">
        <f>IFERROR(1 - PERCENTRANK(G:G,G2357),0)</f>
        <v/>
      </c>
      <c r="N2357">
        <f>IFERROR(1 - PERCENTRANK(H:H,H2357),0)</f>
        <v/>
      </c>
      <c r="O2357">
        <f>IFERROR(PERCENTRANK(I:I,I2357),0)</f>
        <v/>
      </c>
      <c r="P2357">
        <f>IFERROR(1 - PERCENTRANK(J:J,J2357),0)</f>
        <v/>
      </c>
      <c r="Q2357">
        <f>IFERROR(PERCENTRANK(K:K,K2357),0)</f>
        <v/>
      </c>
      <c r="R2357">
        <f>L2357*weight1+M2357*weight2+N2357*weight3+O2357*weight4+P2357*weight5+Q2357*weight6</f>
        <v/>
      </c>
    </row>
    <row r="2358" spans="1:18">
      <c r="A2358">
        <f>RANK(R2358,R:R)</f>
        <v/>
      </c>
      <c r="B2358" t="s">
        <v>25871</v>
      </c>
      <c r="C2358">
        <f>VLOOKUP(B2358,'Input - companies list'!B:L,2,FALSE)</f>
        <v/>
      </c>
      <c r="D2358">
        <f>VLOOKUP(B2358,'Input - companies list'!B:L,11,FALSE)</f>
        <v/>
      </c>
      <c r="E2358">
        <f>VLOOKUP(B2358,'Input - companies list'!B:E,4,FALSE)</f>
        <v/>
      </c>
      <c r="F2358">
        <f>SUMIFS('Input - target event report'!H:H,'Input - target event report'!B:B,B2358,'Input - target event report'!D:D, "Private Investment")</f>
        <v/>
      </c>
      <c r="G2358">
        <f>IF(I2358&lt;2, "N/A", (MAXIFS('Input - target event report'!E:E,'Input - target event report'!B:B,B:B,'Input - target event report'!D:D,"Private Investment")-MINIFS('Input - target event report'!E:E,'Input - target event report'!B:B,B:B,'Input - target event report'!D:D,"Private Investment"))/(I2358-1))</f>
        <v/>
      </c>
      <c r="H2358">
        <f>IF(MAXIFS('Input - target event report'!E:E,'Input - target event report'!B:B,B:B,'Input - target event report'!D:D,"Private Investment") = 0, "N/A", TODAY() - MAXIFS('Input - target event report'!E:E,'Input - target event report'!B:B,B:B,'Input - target event report'!D:D,"Private Investment"))</f>
        <v/>
      </c>
      <c r="I2358">
        <f>COUNTIFS('Input - target event report'!B:B,B2358,'Input - target event report'!D:D, "Private Investment")</f>
        <v/>
      </c>
      <c r="J2358">
        <f>INDEX('Input - companies list'!$1:$10000,MATCH(B2358,'Input - companies list'!B:B,0),MATCH("Flow",'Input - companies list'!$1:$1,0 ))</f>
        <v/>
      </c>
      <c r="K2358">
        <f>INDEX('Input - companies list'!$1:$10000,MATCH(B2358,'Input - companies list'!B:B,0),MATCH("Inter-Cluster Connectivity",'Input - companies list'!$1:$1,0 ))</f>
        <v/>
      </c>
      <c r="L2358">
        <f>IFERROR(PERCENTRANK(F:F,F2358),0)</f>
        <v/>
      </c>
      <c r="M2358">
        <f>IFERROR(1 - PERCENTRANK(G:G,G2358),0)</f>
        <v/>
      </c>
      <c r="N2358">
        <f>IFERROR(1 - PERCENTRANK(H:H,H2358),0)</f>
        <v/>
      </c>
      <c r="O2358">
        <f>IFERROR(PERCENTRANK(I:I,I2358),0)</f>
        <v/>
      </c>
      <c r="P2358">
        <f>IFERROR(1 - PERCENTRANK(J:J,J2358),0)</f>
        <v/>
      </c>
      <c r="Q2358">
        <f>IFERROR(PERCENTRANK(K:K,K2358),0)</f>
        <v/>
      </c>
      <c r="R2358">
        <f>L2358*weight1+M2358*weight2+N2358*weight3+O2358*weight4+P2358*weight5+Q2358*weight6</f>
        <v/>
      </c>
    </row>
    <row r="2359" spans="1:18">
      <c r="A2359">
        <f>RANK(R2359,R:R)</f>
        <v/>
      </c>
      <c r="B2359" t="s">
        <v>25882</v>
      </c>
      <c r="C2359">
        <f>VLOOKUP(B2359,'Input - companies list'!B:L,2,FALSE)</f>
        <v/>
      </c>
      <c r="D2359">
        <f>VLOOKUP(B2359,'Input - companies list'!B:L,11,FALSE)</f>
        <v/>
      </c>
      <c r="E2359">
        <f>VLOOKUP(B2359,'Input - companies list'!B:E,4,FALSE)</f>
        <v/>
      </c>
      <c r="F2359">
        <f>SUMIFS('Input - target event report'!H:H,'Input - target event report'!B:B,B2359,'Input - target event report'!D:D, "Private Investment")</f>
        <v/>
      </c>
      <c r="G2359">
        <f>IF(I2359&lt;2, "N/A", (MAXIFS('Input - target event report'!E:E,'Input - target event report'!B:B,B:B,'Input - target event report'!D:D,"Private Investment")-MINIFS('Input - target event report'!E:E,'Input - target event report'!B:B,B:B,'Input - target event report'!D:D,"Private Investment"))/(I2359-1))</f>
        <v/>
      </c>
      <c r="H2359">
        <f>IF(MAXIFS('Input - target event report'!E:E,'Input - target event report'!B:B,B:B,'Input - target event report'!D:D,"Private Investment") = 0, "N/A", TODAY() - MAXIFS('Input - target event report'!E:E,'Input - target event report'!B:B,B:B,'Input - target event report'!D:D,"Private Investment"))</f>
        <v/>
      </c>
      <c r="I2359">
        <f>COUNTIFS('Input - target event report'!B:B,B2359,'Input - target event report'!D:D, "Private Investment")</f>
        <v/>
      </c>
      <c r="J2359">
        <f>INDEX('Input - companies list'!$1:$10000,MATCH(B2359,'Input - companies list'!B:B,0),MATCH("Flow",'Input - companies list'!$1:$1,0 ))</f>
        <v/>
      </c>
      <c r="K2359">
        <f>INDEX('Input - companies list'!$1:$10000,MATCH(B2359,'Input - companies list'!B:B,0),MATCH("Inter-Cluster Connectivity",'Input - companies list'!$1:$1,0 ))</f>
        <v/>
      </c>
      <c r="L2359">
        <f>IFERROR(PERCENTRANK(F:F,F2359),0)</f>
        <v/>
      </c>
      <c r="M2359">
        <f>IFERROR(1 - PERCENTRANK(G:G,G2359),0)</f>
        <v/>
      </c>
      <c r="N2359">
        <f>IFERROR(1 - PERCENTRANK(H:H,H2359),0)</f>
        <v/>
      </c>
      <c r="O2359">
        <f>IFERROR(PERCENTRANK(I:I,I2359),0)</f>
        <v/>
      </c>
      <c r="P2359">
        <f>IFERROR(1 - PERCENTRANK(J:J,J2359),0)</f>
        <v/>
      </c>
      <c r="Q2359">
        <f>IFERROR(PERCENTRANK(K:K,K2359),0)</f>
        <v/>
      </c>
      <c r="R2359">
        <f>L2359*weight1+M2359*weight2+N2359*weight3+O2359*weight4+P2359*weight5+Q2359*weight6</f>
        <v/>
      </c>
    </row>
    <row r="2360" spans="1:18">
      <c r="A2360">
        <f>RANK(R2360,R:R)</f>
        <v/>
      </c>
      <c r="B2360" t="s">
        <v>25892</v>
      </c>
      <c r="C2360">
        <f>VLOOKUP(B2360,'Input - companies list'!B:L,2,FALSE)</f>
        <v/>
      </c>
      <c r="D2360">
        <f>VLOOKUP(B2360,'Input - companies list'!B:L,11,FALSE)</f>
        <v/>
      </c>
      <c r="E2360">
        <f>VLOOKUP(B2360,'Input - companies list'!B:E,4,FALSE)</f>
        <v/>
      </c>
      <c r="F2360">
        <f>SUMIFS('Input - target event report'!H:H,'Input - target event report'!B:B,B2360,'Input - target event report'!D:D, "Private Investment")</f>
        <v/>
      </c>
      <c r="G2360">
        <f>IF(I2360&lt;2, "N/A", (MAXIFS('Input - target event report'!E:E,'Input - target event report'!B:B,B:B,'Input - target event report'!D:D,"Private Investment")-MINIFS('Input - target event report'!E:E,'Input - target event report'!B:B,B:B,'Input - target event report'!D:D,"Private Investment"))/(I2360-1))</f>
        <v/>
      </c>
      <c r="H2360">
        <f>IF(MAXIFS('Input - target event report'!E:E,'Input - target event report'!B:B,B:B,'Input - target event report'!D:D,"Private Investment") = 0, "N/A", TODAY() - MAXIFS('Input - target event report'!E:E,'Input - target event report'!B:B,B:B,'Input - target event report'!D:D,"Private Investment"))</f>
        <v/>
      </c>
      <c r="I2360">
        <f>COUNTIFS('Input - target event report'!B:B,B2360,'Input - target event report'!D:D, "Private Investment")</f>
        <v/>
      </c>
      <c r="J2360">
        <f>INDEX('Input - companies list'!$1:$10000,MATCH(B2360,'Input - companies list'!B:B,0),MATCH("Flow",'Input - companies list'!$1:$1,0 ))</f>
        <v/>
      </c>
      <c r="K2360">
        <f>INDEX('Input - companies list'!$1:$10000,MATCH(B2360,'Input - companies list'!B:B,0),MATCH("Inter-Cluster Connectivity",'Input - companies list'!$1:$1,0 ))</f>
        <v/>
      </c>
      <c r="L2360">
        <f>IFERROR(PERCENTRANK(F:F,F2360),0)</f>
        <v/>
      </c>
      <c r="M2360">
        <f>IFERROR(1 - PERCENTRANK(G:G,G2360),0)</f>
        <v/>
      </c>
      <c r="N2360">
        <f>IFERROR(1 - PERCENTRANK(H:H,H2360),0)</f>
        <v/>
      </c>
      <c r="O2360">
        <f>IFERROR(PERCENTRANK(I:I,I2360),0)</f>
        <v/>
      </c>
      <c r="P2360">
        <f>IFERROR(1 - PERCENTRANK(J:J,J2360),0)</f>
        <v/>
      </c>
      <c r="Q2360">
        <f>IFERROR(PERCENTRANK(K:K,K2360),0)</f>
        <v/>
      </c>
      <c r="R2360">
        <f>L2360*weight1+M2360*weight2+N2360*weight3+O2360*weight4+P2360*weight5+Q2360*weight6</f>
        <v/>
      </c>
    </row>
    <row r="2361" spans="1:18">
      <c r="A2361">
        <f>RANK(R2361,R:R)</f>
        <v/>
      </c>
      <c r="B2361" t="s">
        <v>25902</v>
      </c>
      <c r="C2361">
        <f>VLOOKUP(B2361,'Input - companies list'!B:L,2,FALSE)</f>
        <v/>
      </c>
      <c r="D2361">
        <f>VLOOKUP(B2361,'Input - companies list'!B:L,11,FALSE)</f>
        <v/>
      </c>
      <c r="E2361">
        <f>VLOOKUP(B2361,'Input - companies list'!B:E,4,FALSE)</f>
        <v/>
      </c>
      <c r="F2361">
        <f>SUMIFS('Input - target event report'!H:H,'Input - target event report'!B:B,B2361,'Input - target event report'!D:D, "Private Investment")</f>
        <v/>
      </c>
      <c r="G2361">
        <f>IF(I2361&lt;2, "N/A", (MAXIFS('Input - target event report'!E:E,'Input - target event report'!B:B,B:B,'Input - target event report'!D:D,"Private Investment")-MINIFS('Input - target event report'!E:E,'Input - target event report'!B:B,B:B,'Input - target event report'!D:D,"Private Investment"))/(I2361-1))</f>
        <v/>
      </c>
      <c r="H2361">
        <f>IF(MAXIFS('Input - target event report'!E:E,'Input - target event report'!B:B,B:B,'Input - target event report'!D:D,"Private Investment") = 0, "N/A", TODAY() - MAXIFS('Input - target event report'!E:E,'Input - target event report'!B:B,B:B,'Input - target event report'!D:D,"Private Investment"))</f>
        <v/>
      </c>
      <c r="I2361">
        <f>COUNTIFS('Input - target event report'!B:B,B2361,'Input - target event report'!D:D, "Private Investment")</f>
        <v/>
      </c>
      <c r="J2361">
        <f>INDEX('Input - companies list'!$1:$10000,MATCH(B2361,'Input - companies list'!B:B,0),MATCH("Flow",'Input - companies list'!$1:$1,0 ))</f>
        <v/>
      </c>
      <c r="K2361">
        <f>INDEX('Input - companies list'!$1:$10000,MATCH(B2361,'Input - companies list'!B:B,0),MATCH("Inter-Cluster Connectivity",'Input - companies list'!$1:$1,0 ))</f>
        <v/>
      </c>
      <c r="L2361">
        <f>IFERROR(PERCENTRANK(F:F,F2361),0)</f>
        <v/>
      </c>
      <c r="M2361">
        <f>IFERROR(1 - PERCENTRANK(G:G,G2361),0)</f>
        <v/>
      </c>
      <c r="N2361">
        <f>IFERROR(1 - PERCENTRANK(H:H,H2361),0)</f>
        <v/>
      </c>
      <c r="O2361">
        <f>IFERROR(PERCENTRANK(I:I,I2361),0)</f>
        <v/>
      </c>
      <c r="P2361">
        <f>IFERROR(1 - PERCENTRANK(J:J,J2361),0)</f>
        <v/>
      </c>
      <c r="Q2361">
        <f>IFERROR(PERCENTRANK(K:K,K2361),0)</f>
        <v/>
      </c>
      <c r="R2361">
        <f>L2361*weight1+M2361*weight2+N2361*weight3+O2361*weight4+P2361*weight5+Q2361*weight6</f>
        <v/>
      </c>
    </row>
    <row r="2362" spans="1:18">
      <c r="A2362">
        <f>RANK(R2362,R:R)</f>
        <v/>
      </c>
      <c r="B2362" t="s">
        <v>25915</v>
      </c>
      <c r="C2362">
        <f>VLOOKUP(B2362,'Input - companies list'!B:L,2,FALSE)</f>
        <v/>
      </c>
      <c r="D2362">
        <f>VLOOKUP(B2362,'Input - companies list'!B:L,11,FALSE)</f>
        <v/>
      </c>
      <c r="E2362">
        <f>VLOOKUP(B2362,'Input - companies list'!B:E,4,FALSE)</f>
        <v/>
      </c>
      <c r="F2362">
        <f>SUMIFS('Input - target event report'!H:H,'Input - target event report'!B:B,B2362,'Input - target event report'!D:D, "Private Investment")</f>
        <v/>
      </c>
      <c r="G2362">
        <f>IF(I2362&lt;2, "N/A", (MAXIFS('Input - target event report'!E:E,'Input - target event report'!B:B,B:B,'Input - target event report'!D:D,"Private Investment")-MINIFS('Input - target event report'!E:E,'Input - target event report'!B:B,B:B,'Input - target event report'!D:D,"Private Investment"))/(I2362-1))</f>
        <v/>
      </c>
      <c r="H2362">
        <f>IF(MAXIFS('Input - target event report'!E:E,'Input - target event report'!B:B,B:B,'Input - target event report'!D:D,"Private Investment") = 0, "N/A", TODAY() - MAXIFS('Input - target event report'!E:E,'Input - target event report'!B:B,B:B,'Input - target event report'!D:D,"Private Investment"))</f>
        <v/>
      </c>
      <c r="I2362">
        <f>COUNTIFS('Input - target event report'!B:B,B2362,'Input - target event report'!D:D, "Private Investment")</f>
        <v/>
      </c>
      <c r="J2362">
        <f>INDEX('Input - companies list'!$1:$10000,MATCH(B2362,'Input - companies list'!B:B,0),MATCH("Flow",'Input - companies list'!$1:$1,0 ))</f>
        <v/>
      </c>
      <c r="K2362">
        <f>INDEX('Input - companies list'!$1:$10000,MATCH(B2362,'Input - companies list'!B:B,0),MATCH("Inter-Cluster Connectivity",'Input - companies list'!$1:$1,0 ))</f>
        <v/>
      </c>
      <c r="L2362">
        <f>IFERROR(PERCENTRANK(F:F,F2362),0)</f>
        <v/>
      </c>
      <c r="M2362">
        <f>IFERROR(1 - PERCENTRANK(G:G,G2362),0)</f>
        <v/>
      </c>
      <c r="N2362">
        <f>IFERROR(1 - PERCENTRANK(H:H,H2362),0)</f>
        <v/>
      </c>
      <c r="O2362">
        <f>IFERROR(PERCENTRANK(I:I,I2362),0)</f>
        <v/>
      </c>
      <c r="P2362">
        <f>IFERROR(1 - PERCENTRANK(J:J,J2362),0)</f>
        <v/>
      </c>
      <c r="Q2362">
        <f>IFERROR(PERCENTRANK(K:K,K2362),0)</f>
        <v/>
      </c>
      <c r="R2362">
        <f>L2362*weight1+M2362*weight2+N2362*weight3+O2362*weight4+P2362*weight5+Q2362*weight6</f>
        <v/>
      </c>
    </row>
    <row r="2363" spans="1:18">
      <c r="A2363">
        <f>RANK(R2363,R:R)</f>
        <v/>
      </c>
      <c r="B2363" t="s">
        <v>25925</v>
      </c>
      <c r="C2363">
        <f>VLOOKUP(B2363,'Input - companies list'!B:L,2,FALSE)</f>
        <v/>
      </c>
      <c r="D2363">
        <f>VLOOKUP(B2363,'Input - companies list'!B:L,11,FALSE)</f>
        <v/>
      </c>
      <c r="E2363">
        <f>VLOOKUP(B2363,'Input - companies list'!B:E,4,FALSE)</f>
        <v/>
      </c>
      <c r="F2363">
        <f>SUMIFS('Input - target event report'!H:H,'Input - target event report'!B:B,B2363,'Input - target event report'!D:D, "Private Investment")</f>
        <v/>
      </c>
      <c r="G2363">
        <f>IF(I2363&lt;2, "N/A", (MAXIFS('Input - target event report'!E:E,'Input - target event report'!B:B,B:B,'Input - target event report'!D:D,"Private Investment")-MINIFS('Input - target event report'!E:E,'Input - target event report'!B:B,B:B,'Input - target event report'!D:D,"Private Investment"))/(I2363-1))</f>
        <v/>
      </c>
      <c r="H2363">
        <f>IF(MAXIFS('Input - target event report'!E:E,'Input - target event report'!B:B,B:B,'Input - target event report'!D:D,"Private Investment") = 0, "N/A", TODAY() - MAXIFS('Input - target event report'!E:E,'Input - target event report'!B:B,B:B,'Input - target event report'!D:D,"Private Investment"))</f>
        <v/>
      </c>
      <c r="I2363">
        <f>COUNTIFS('Input - target event report'!B:B,B2363,'Input - target event report'!D:D, "Private Investment")</f>
        <v/>
      </c>
      <c r="J2363">
        <f>INDEX('Input - companies list'!$1:$10000,MATCH(B2363,'Input - companies list'!B:B,0),MATCH("Flow",'Input - companies list'!$1:$1,0 ))</f>
        <v/>
      </c>
      <c r="K2363">
        <f>INDEX('Input - companies list'!$1:$10000,MATCH(B2363,'Input - companies list'!B:B,0),MATCH("Inter-Cluster Connectivity",'Input - companies list'!$1:$1,0 ))</f>
        <v/>
      </c>
      <c r="L2363">
        <f>IFERROR(PERCENTRANK(F:F,F2363),0)</f>
        <v/>
      </c>
      <c r="M2363">
        <f>IFERROR(1 - PERCENTRANK(G:G,G2363),0)</f>
        <v/>
      </c>
      <c r="N2363">
        <f>IFERROR(1 - PERCENTRANK(H:H,H2363),0)</f>
        <v/>
      </c>
      <c r="O2363">
        <f>IFERROR(PERCENTRANK(I:I,I2363),0)</f>
        <v/>
      </c>
      <c r="P2363">
        <f>IFERROR(1 - PERCENTRANK(J:J,J2363),0)</f>
        <v/>
      </c>
      <c r="Q2363">
        <f>IFERROR(PERCENTRANK(K:K,K2363),0)</f>
        <v/>
      </c>
      <c r="R2363">
        <f>L2363*weight1+M2363*weight2+N2363*weight3+O2363*weight4+P2363*weight5+Q2363*weight6</f>
        <v/>
      </c>
    </row>
    <row r="2364" spans="1:18">
      <c r="A2364">
        <f>RANK(R2364,R:R)</f>
        <v/>
      </c>
      <c r="B2364" t="s">
        <v>25934</v>
      </c>
      <c r="C2364">
        <f>VLOOKUP(B2364,'Input - companies list'!B:L,2,FALSE)</f>
        <v/>
      </c>
      <c r="D2364">
        <f>VLOOKUP(B2364,'Input - companies list'!B:L,11,FALSE)</f>
        <v/>
      </c>
      <c r="E2364">
        <f>VLOOKUP(B2364,'Input - companies list'!B:E,4,FALSE)</f>
        <v/>
      </c>
      <c r="F2364">
        <f>SUMIFS('Input - target event report'!H:H,'Input - target event report'!B:B,B2364,'Input - target event report'!D:D, "Private Investment")</f>
        <v/>
      </c>
      <c r="G2364">
        <f>IF(I2364&lt;2, "N/A", (MAXIFS('Input - target event report'!E:E,'Input - target event report'!B:B,B:B,'Input - target event report'!D:D,"Private Investment")-MINIFS('Input - target event report'!E:E,'Input - target event report'!B:B,B:B,'Input - target event report'!D:D,"Private Investment"))/(I2364-1))</f>
        <v/>
      </c>
      <c r="H2364">
        <f>IF(MAXIFS('Input - target event report'!E:E,'Input - target event report'!B:B,B:B,'Input - target event report'!D:D,"Private Investment") = 0, "N/A", TODAY() - MAXIFS('Input - target event report'!E:E,'Input - target event report'!B:B,B:B,'Input - target event report'!D:D,"Private Investment"))</f>
        <v/>
      </c>
      <c r="I2364">
        <f>COUNTIFS('Input - target event report'!B:B,B2364,'Input - target event report'!D:D, "Private Investment")</f>
        <v/>
      </c>
      <c r="J2364">
        <f>INDEX('Input - companies list'!$1:$10000,MATCH(B2364,'Input - companies list'!B:B,0),MATCH("Flow",'Input - companies list'!$1:$1,0 ))</f>
        <v/>
      </c>
      <c r="K2364">
        <f>INDEX('Input - companies list'!$1:$10000,MATCH(B2364,'Input - companies list'!B:B,0),MATCH("Inter-Cluster Connectivity",'Input - companies list'!$1:$1,0 ))</f>
        <v/>
      </c>
      <c r="L2364">
        <f>IFERROR(PERCENTRANK(F:F,F2364),0)</f>
        <v/>
      </c>
      <c r="M2364">
        <f>IFERROR(1 - PERCENTRANK(G:G,G2364),0)</f>
        <v/>
      </c>
      <c r="N2364">
        <f>IFERROR(1 - PERCENTRANK(H:H,H2364),0)</f>
        <v/>
      </c>
      <c r="O2364">
        <f>IFERROR(PERCENTRANK(I:I,I2364),0)</f>
        <v/>
      </c>
      <c r="P2364">
        <f>IFERROR(1 - PERCENTRANK(J:J,J2364),0)</f>
        <v/>
      </c>
      <c r="Q2364">
        <f>IFERROR(PERCENTRANK(K:K,K2364),0)</f>
        <v/>
      </c>
      <c r="R2364">
        <f>L2364*weight1+M2364*weight2+N2364*weight3+O2364*weight4+P2364*weight5+Q2364*weight6</f>
        <v/>
      </c>
    </row>
    <row r="2365" spans="1:18">
      <c r="A2365">
        <f>RANK(R2365,R:R)</f>
        <v/>
      </c>
      <c r="B2365" t="s">
        <v>25943</v>
      </c>
      <c r="C2365">
        <f>VLOOKUP(B2365,'Input - companies list'!B:L,2,FALSE)</f>
        <v/>
      </c>
      <c r="D2365">
        <f>VLOOKUP(B2365,'Input - companies list'!B:L,11,FALSE)</f>
        <v/>
      </c>
      <c r="E2365">
        <f>VLOOKUP(B2365,'Input - companies list'!B:E,4,FALSE)</f>
        <v/>
      </c>
      <c r="F2365">
        <f>SUMIFS('Input - target event report'!H:H,'Input - target event report'!B:B,B2365,'Input - target event report'!D:D, "Private Investment")</f>
        <v/>
      </c>
      <c r="G2365">
        <f>IF(I2365&lt;2, "N/A", (MAXIFS('Input - target event report'!E:E,'Input - target event report'!B:B,B:B,'Input - target event report'!D:D,"Private Investment")-MINIFS('Input - target event report'!E:E,'Input - target event report'!B:B,B:B,'Input - target event report'!D:D,"Private Investment"))/(I2365-1))</f>
        <v/>
      </c>
      <c r="H2365">
        <f>IF(MAXIFS('Input - target event report'!E:E,'Input - target event report'!B:B,B:B,'Input - target event report'!D:D,"Private Investment") = 0, "N/A", TODAY() - MAXIFS('Input - target event report'!E:E,'Input - target event report'!B:B,B:B,'Input - target event report'!D:D,"Private Investment"))</f>
        <v/>
      </c>
      <c r="I2365">
        <f>COUNTIFS('Input - target event report'!B:B,B2365,'Input - target event report'!D:D, "Private Investment")</f>
        <v/>
      </c>
      <c r="J2365">
        <f>INDEX('Input - companies list'!$1:$10000,MATCH(B2365,'Input - companies list'!B:B,0),MATCH("Flow",'Input - companies list'!$1:$1,0 ))</f>
        <v/>
      </c>
      <c r="K2365">
        <f>INDEX('Input - companies list'!$1:$10000,MATCH(B2365,'Input - companies list'!B:B,0),MATCH("Inter-Cluster Connectivity",'Input - companies list'!$1:$1,0 ))</f>
        <v/>
      </c>
      <c r="L2365">
        <f>IFERROR(PERCENTRANK(F:F,F2365),0)</f>
        <v/>
      </c>
      <c r="M2365">
        <f>IFERROR(1 - PERCENTRANK(G:G,G2365),0)</f>
        <v/>
      </c>
      <c r="N2365">
        <f>IFERROR(1 - PERCENTRANK(H:H,H2365),0)</f>
        <v/>
      </c>
      <c r="O2365">
        <f>IFERROR(PERCENTRANK(I:I,I2365),0)</f>
        <v/>
      </c>
      <c r="P2365">
        <f>IFERROR(1 - PERCENTRANK(J:J,J2365),0)</f>
        <v/>
      </c>
      <c r="Q2365">
        <f>IFERROR(PERCENTRANK(K:K,K2365),0)</f>
        <v/>
      </c>
      <c r="R2365">
        <f>L2365*weight1+M2365*weight2+N2365*weight3+O2365*weight4+P2365*weight5+Q2365*weight6</f>
        <v/>
      </c>
    </row>
    <row r="2366" spans="1:18">
      <c r="A2366">
        <f>RANK(R2366,R:R)</f>
        <v/>
      </c>
      <c r="B2366" t="s">
        <v>25959</v>
      </c>
      <c r="C2366">
        <f>VLOOKUP(B2366,'Input - companies list'!B:L,2,FALSE)</f>
        <v/>
      </c>
      <c r="D2366">
        <f>VLOOKUP(B2366,'Input - companies list'!B:L,11,FALSE)</f>
        <v/>
      </c>
      <c r="E2366">
        <f>VLOOKUP(B2366,'Input - companies list'!B:E,4,FALSE)</f>
        <v/>
      </c>
      <c r="F2366">
        <f>SUMIFS('Input - target event report'!H:H,'Input - target event report'!B:B,B2366,'Input - target event report'!D:D, "Private Investment")</f>
        <v/>
      </c>
      <c r="G2366">
        <f>IF(I2366&lt;2, "N/A", (MAXIFS('Input - target event report'!E:E,'Input - target event report'!B:B,B:B,'Input - target event report'!D:D,"Private Investment")-MINIFS('Input - target event report'!E:E,'Input - target event report'!B:B,B:B,'Input - target event report'!D:D,"Private Investment"))/(I2366-1))</f>
        <v/>
      </c>
      <c r="H2366">
        <f>IF(MAXIFS('Input - target event report'!E:E,'Input - target event report'!B:B,B:B,'Input - target event report'!D:D,"Private Investment") = 0, "N/A", TODAY() - MAXIFS('Input - target event report'!E:E,'Input - target event report'!B:B,B:B,'Input - target event report'!D:D,"Private Investment"))</f>
        <v/>
      </c>
      <c r="I2366">
        <f>COUNTIFS('Input - target event report'!B:B,B2366,'Input - target event report'!D:D, "Private Investment")</f>
        <v/>
      </c>
      <c r="J2366">
        <f>INDEX('Input - companies list'!$1:$10000,MATCH(B2366,'Input - companies list'!B:B,0),MATCH("Flow",'Input - companies list'!$1:$1,0 ))</f>
        <v/>
      </c>
      <c r="K2366">
        <f>INDEX('Input - companies list'!$1:$10000,MATCH(B2366,'Input - companies list'!B:B,0),MATCH("Inter-Cluster Connectivity",'Input - companies list'!$1:$1,0 ))</f>
        <v/>
      </c>
      <c r="L2366">
        <f>IFERROR(PERCENTRANK(F:F,F2366),0)</f>
        <v/>
      </c>
      <c r="M2366">
        <f>IFERROR(1 - PERCENTRANK(G:G,G2366),0)</f>
        <v/>
      </c>
      <c r="N2366">
        <f>IFERROR(1 - PERCENTRANK(H:H,H2366),0)</f>
        <v/>
      </c>
      <c r="O2366">
        <f>IFERROR(PERCENTRANK(I:I,I2366),0)</f>
        <v/>
      </c>
      <c r="P2366">
        <f>IFERROR(1 - PERCENTRANK(J:J,J2366),0)</f>
        <v/>
      </c>
      <c r="Q2366">
        <f>IFERROR(PERCENTRANK(K:K,K2366),0)</f>
        <v/>
      </c>
      <c r="R2366">
        <f>L2366*weight1+M2366*weight2+N2366*weight3+O2366*weight4+P2366*weight5+Q2366*weight6</f>
        <v/>
      </c>
    </row>
    <row r="2367" spans="1:18">
      <c r="A2367">
        <f>RANK(R2367,R:R)</f>
        <v/>
      </c>
      <c r="B2367" t="s">
        <v>25970</v>
      </c>
      <c r="C2367">
        <f>VLOOKUP(B2367,'Input - companies list'!B:L,2,FALSE)</f>
        <v/>
      </c>
      <c r="D2367">
        <f>VLOOKUP(B2367,'Input - companies list'!B:L,11,FALSE)</f>
        <v/>
      </c>
      <c r="E2367">
        <f>VLOOKUP(B2367,'Input - companies list'!B:E,4,FALSE)</f>
        <v/>
      </c>
      <c r="F2367">
        <f>SUMIFS('Input - target event report'!H:H,'Input - target event report'!B:B,B2367,'Input - target event report'!D:D, "Private Investment")</f>
        <v/>
      </c>
      <c r="G2367">
        <f>IF(I2367&lt;2, "N/A", (MAXIFS('Input - target event report'!E:E,'Input - target event report'!B:B,B:B,'Input - target event report'!D:D,"Private Investment")-MINIFS('Input - target event report'!E:E,'Input - target event report'!B:B,B:B,'Input - target event report'!D:D,"Private Investment"))/(I2367-1))</f>
        <v/>
      </c>
      <c r="H2367">
        <f>IF(MAXIFS('Input - target event report'!E:E,'Input - target event report'!B:B,B:B,'Input - target event report'!D:D,"Private Investment") = 0, "N/A", TODAY() - MAXIFS('Input - target event report'!E:E,'Input - target event report'!B:B,B:B,'Input - target event report'!D:D,"Private Investment"))</f>
        <v/>
      </c>
      <c r="I2367">
        <f>COUNTIFS('Input - target event report'!B:B,B2367,'Input - target event report'!D:D, "Private Investment")</f>
        <v/>
      </c>
      <c r="J2367">
        <f>INDEX('Input - companies list'!$1:$10000,MATCH(B2367,'Input - companies list'!B:B,0),MATCH("Flow",'Input - companies list'!$1:$1,0 ))</f>
        <v/>
      </c>
      <c r="K2367">
        <f>INDEX('Input - companies list'!$1:$10000,MATCH(B2367,'Input - companies list'!B:B,0),MATCH("Inter-Cluster Connectivity",'Input - companies list'!$1:$1,0 ))</f>
        <v/>
      </c>
      <c r="L2367">
        <f>IFERROR(PERCENTRANK(F:F,F2367),0)</f>
        <v/>
      </c>
      <c r="M2367">
        <f>IFERROR(1 - PERCENTRANK(G:G,G2367),0)</f>
        <v/>
      </c>
      <c r="N2367">
        <f>IFERROR(1 - PERCENTRANK(H:H,H2367),0)</f>
        <v/>
      </c>
      <c r="O2367">
        <f>IFERROR(PERCENTRANK(I:I,I2367),0)</f>
        <v/>
      </c>
      <c r="P2367">
        <f>IFERROR(1 - PERCENTRANK(J:J,J2367),0)</f>
        <v/>
      </c>
      <c r="Q2367">
        <f>IFERROR(PERCENTRANK(K:K,K2367),0)</f>
        <v/>
      </c>
      <c r="R2367">
        <f>L2367*weight1+M2367*weight2+N2367*weight3+O2367*weight4+P2367*weight5+Q2367*weight6</f>
        <v/>
      </c>
    </row>
    <row r="2368" spans="1:18">
      <c r="A2368">
        <f>RANK(R2368,R:R)</f>
        <v/>
      </c>
      <c r="B2368" t="s">
        <v>25982</v>
      </c>
      <c r="C2368">
        <f>VLOOKUP(B2368,'Input - companies list'!B:L,2,FALSE)</f>
        <v/>
      </c>
      <c r="D2368">
        <f>VLOOKUP(B2368,'Input - companies list'!B:L,11,FALSE)</f>
        <v/>
      </c>
      <c r="E2368">
        <f>VLOOKUP(B2368,'Input - companies list'!B:E,4,FALSE)</f>
        <v/>
      </c>
      <c r="F2368">
        <f>SUMIFS('Input - target event report'!H:H,'Input - target event report'!B:B,B2368,'Input - target event report'!D:D, "Private Investment")</f>
        <v/>
      </c>
      <c r="G2368">
        <f>IF(I2368&lt;2, "N/A", (MAXIFS('Input - target event report'!E:E,'Input - target event report'!B:B,B:B,'Input - target event report'!D:D,"Private Investment")-MINIFS('Input - target event report'!E:E,'Input - target event report'!B:B,B:B,'Input - target event report'!D:D,"Private Investment"))/(I2368-1))</f>
        <v/>
      </c>
      <c r="H2368">
        <f>IF(MAXIFS('Input - target event report'!E:E,'Input - target event report'!B:B,B:B,'Input - target event report'!D:D,"Private Investment") = 0, "N/A", TODAY() - MAXIFS('Input - target event report'!E:E,'Input - target event report'!B:B,B:B,'Input - target event report'!D:D,"Private Investment"))</f>
        <v/>
      </c>
      <c r="I2368">
        <f>COUNTIFS('Input - target event report'!B:B,B2368,'Input - target event report'!D:D, "Private Investment")</f>
        <v/>
      </c>
      <c r="J2368">
        <f>INDEX('Input - companies list'!$1:$10000,MATCH(B2368,'Input - companies list'!B:B,0),MATCH("Flow",'Input - companies list'!$1:$1,0 ))</f>
        <v/>
      </c>
      <c r="K2368">
        <f>INDEX('Input - companies list'!$1:$10000,MATCH(B2368,'Input - companies list'!B:B,0),MATCH("Inter-Cluster Connectivity",'Input - companies list'!$1:$1,0 ))</f>
        <v/>
      </c>
      <c r="L2368">
        <f>IFERROR(PERCENTRANK(F:F,F2368),0)</f>
        <v/>
      </c>
      <c r="M2368">
        <f>IFERROR(1 - PERCENTRANK(G:G,G2368),0)</f>
        <v/>
      </c>
      <c r="N2368">
        <f>IFERROR(1 - PERCENTRANK(H:H,H2368),0)</f>
        <v/>
      </c>
      <c r="O2368">
        <f>IFERROR(PERCENTRANK(I:I,I2368),0)</f>
        <v/>
      </c>
      <c r="P2368">
        <f>IFERROR(1 - PERCENTRANK(J:J,J2368),0)</f>
        <v/>
      </c>
      <c r="Q2368">
        <f>IFERROR(PERCENTRANK(K:K,K2368),0)</f>
        <v/>
      </c>
      <c r="R2368">
        <f>L2368*weight1+M2368*weight2+N2368*weight3+O2368*weight4+P2368*weight5+Q2368*weight6</f>
        <v/>
      </c>
    </row>
    <row r="2369" spans="1:18">
      <c r="A2369">
        <f>RANK(R2369,R:R)</f>
        <v/>
      </c>
      <c r="B2369" t="s">
        <v>25991</v>
      </c>
      <c r="C2369">
        <f>VLOOKUP(B2369,'Input - companies list'!B:L,2,FALSE)</f>
        <v/>
      </c>
      <c r="D2369">
        <f>VLOOKUP(B2369,'Input - companies list'!B:L,11,FALSE)</f>
        <v/>
      </c>
      <c r="E2369">
        <f>VLOOKUP(B2369,'Input - companies list'!B:E,4,FALSE)</f>
        <v/>
      </c>
      <c r="F2369">
        <f>SUMIFS('Input - target event report'!H:H,'Input - target event report'!B:B,B2369,'Input - target event report'!D:D, "Private Investment")</f>
        <v/>
      </c>
      <c r="G2369">
        <f>IF(I2369&lt;2, "N/A", (MAXIFS('Input - target event report'!E:E,'Input - target event report'!B:B,B:B,'Input - target event report'!D:D,"Private Investment")-MINIFS('Input - target event report'!E:E,'Input - target event report'!B:B,B:B,'Input - target event report'!D:D,"Private Investment"))/(I2369-1))</f>
        <v/>
      </c>
      <c r="H2369">
        <f>IF(MAXIFS('Input - target event report'!E:E,'Input - target event report'!B:B,B:B,'Input - target event report'!D:D,"Private Investment") = 0, "N/A", TODAY() - MAXIFS('Input - target event report'!E:E,'Input - target event report'!B:B,B:B,'Input - target event report'!D:D,"Private Investment"))</f>
        <v/>
      </c>
      <c r="I2369">
        <f>COUNTIFS('Input - target event report'!B:B,B2369,'Input - target event report'!D:D, "Private Investment")</f>
        <v/>
      </c>
      <c r="J2369">
        <f>INDEX('Input - companies list'!$1:$10000,MATCH(B2369,'Input - companies list'!B:B,0),MATCH("Flow",'Input - companies list'!$1:$1,0 ))</f>
        <v/>
      </c>
      <c r="K2369">
        <f>INDEX('Input - companies list'!$1:$10000,MATCH(B2369,'Input - companies list'!B:B,0),MATCH("Inter-Cluster Connectivity",'Input - companies list'!$1:$1,0 ))</f>
        <v/>
      </c>
      <c r="L2369">
        <f>IFERROR(PERCENTRANK(F:F,F2369),0)</f>
        <v/>
      </c>
      <c r="M2369">
        <f>IFERROR(1 - PERCENTRANK(G:G,G2369),0)</f>
        <v/>
      </c>
      <c r="N2369">
        <f>IFERROR(1 - PERCENTRANK(H:H,H2369),0)</f>
        <v/>
      </c>
      <c r="O2369">
        <f>IFERROR(PERCENTRANK(I:I,I2369),0)</f>
        <v/>
      </c>
      <c r="P2369">
        <f>IFERROR(1 - PERCENTRANK(J:J,J2369),0)</f>
        <v/>
      </c>
      <c r="Q2369">
        <f>IFERROR(PERCENTRANK(K:K,K2369),0)</f>
        <v/>
      </c>
      <c r="R2369">
        <f>L2369*weight1+M2369*weight2+N2369*weight3+O2369*weight4+P2369*weight5+Q2369*weight6</f>
        <v/>
      </c>
    </row>
    <row r="2370" spans="1:18">
      <c r="A2370">
        <f>RANK(R2370,R:R)</f>
        <v/>
      </c>
      <c r="B2370" t="s">
        <v>26000</v>
      </c>
      <c r="C2370">
        <f>VLOOKUP(B2370,'Input - companies list'!B:L,2,FALSE)</f>
        <v/>
      </c>
      <c r="D2370">
        <f>VLOOKUP(B2370,'Input - companies list'!B:L,11,FALSE)</f>
        <v/>
      </c>
      <c r="E2370">
        <f>VLOOKUP(B2370,'Input - companies list'!B:E,4,FALSE)</f>
        <v/>
      </c>
      <c r="F2370">
        <f>SUMIFS('Input - target event report'!H:H,'Input - target event report'!B:B,B2370,'Input - target event report'!D:D, "Private Investment")</f>
        <v/>
      </c>
      <c r="G2370">
        <f>IF(I2370&lt;2, "N/A", (MAXIFS('Input - target event report'!E:E,'Input - target event report'!B:B,B:B,'Input - target event report'!D:D,"Private Investment")-MINIFS('Input - target event report'!E:E,'Input - target event report'!B:B,B:B,'Input - target event report'!D:D,"Private Investment"))/(I2370-1))</f>
        <v/>
      </c>
      <c r="H2370">
        <f>IF(MAXIFS('Input - target event report'!E:E,'Input - target event report'!B:B,B:B,'Input - target event report'!D:D,"Private Investment") = 0, "N/A", TODAY() - MAXIFS('Input - target event report'!E:E,'Input - target event report'!B:B,B:B,'Input - target event report'!D:D,"Private Investment"))</f>
        <v/>
      </c>
      <c r="I2370">
        <f>COUNTIFS('Input - target event report'!B:B,B2370,'Input - target event report'!D:D, "Private Investment")</f>
        <v/>
      </c>
      <c r="J2370">
        <f>INDEX('Input - companies list'!$1:$10000,MATCH(B2370,'Input - companies list'!B:B,0),MATCH("Flow",'Input - companies list'!$1:$1,0 ))</f>
        <v/>
      </c>
      <c r="K2370">
        <f>INDEX('Input - companies list'!$1:$10000,MATCH(B2370,'Input - companies list'!B:B,0),MATCH("Inter-Cluster Connectivity",'Input - companies list'!$1:$1,0 ))</f>
        <v/>
      </c>
      <c r="L2370">
        <f>IFERROR(PERCENTRANK(F:F,F2370),0)</f>
        <v/>
      </c>
      <c r="M2370">
        <f>IFERROR(1 - PERCENTRANK(G:G,G2370),0)</f>
        <v/>
      </c>
      <c r="N2370">
        <f>IFERROR(1 - PERCENTRANK(H:H,H2370),0)</f>
        <v/>
      </c>
      <c r="O2370">
        <f>IFERROR(PERCENTRANK(I:I,I2370),0)</f>
        <v/>
      </c>
      <c r="P2370">
        <f>IFERROR(1 - PERCENTRANK(J:J,J2370),0)</f>
        <v/>
      </c>
      <c r="Q2370">
        <f>IFERROR(PERCENTRANK(K:K,K2370),0)</f>
        <v/>
      </c>
      <c r="R2370">
        <f>L2370*weight1+M2370*weight2+N2370*weight3+O2370*weight4+P2370*weight5+Q2370*weight6</f>
        <v/>
      </c>
    </row>
    <row r="2371" spans="1:18">
      <c r="A2371">
        <f>RANK(R2371,R:R)</f>
        <v/>
      </c>
      <c r="B2371" t="s">
        <v>26013</v>
      </c>
      <c r="C2371">
        <f>VLOOKUP(B2371,'Input - companies list'!B:L,2,FALSE)</f>
        <v/>
      </c>
      <c r="D2371">
        <f>VLOOKUP(B2371,'Input - companies list'!B:L,11,FALSE)</f>
        <v/>
      </c>
      <c r="E2371">
        <f>VLOOKUP(B2371,'Input - companies list'!B:E,4,FALSE)</f>
        <v/>
      </c>
      <c r="F2371">
        <f>SUMIFS('Input - target event report'!H:H,'Input - target event report'!B:B,B2371,'Input - target event report'!D:D, "Private Investment")</f>
        <v/>
      </c>
      <c r="G2371">
        <f>IF(I2371&lt;2, "N/A", (MAXIFS('Input - target event report'!E:E,'Input - target event report'!B:B,B:B,'Input - target event report'!D:D,"Private Investment")-MINIFS('Input - target event report'!E:E,'Input - target event report'!B:B,B:B,'Input - target event report'!D:D,"Private Investment"))/(I2371-1))</f>
        <v/>
      </c>
      <c r="H2371">
        <f>IF(MAXIFS('Input - target event report'!E:E,'Input - target event report'!B:B,B:B,'Input - target event report'!D:D,"Private Investment") = 0, "N/A", TODAY() - MAXIFS('Input - target event report'!E:E,'Input - target event report'!B:B,B:B,'Input - target event report'!D:D,"Private Investment"))</f>
        <v/>
      </c>
      <c r="I2371">
        <f>COUNTIFS('Input - target event report'!B:B,B2371,'Input - target event report'!D:D, "Private Investment")</f>
        <v/>
      </c>
      <c r="J2371">
        <f>INDEX('Input - companies list'!$1:$10000,MATCH(B2371,'Input - companies list'!B:B,0),MATCH("Flow",'Input - companies list'!$1:$1,0 ))</f>
        <v/>
      </c>
      <c r="K2371">
        <f>INDEX('Input - companies list'!$1:$10000,MATCH(B2371,'Input - companies list'!B:B,0),MATCH("Inter-Cluster Connectivity",'Input - companies list'!$1:$1,0 ))</f>
        <v/>
      </c>
      <c r="L2371">
        <f>IFERROR(PERCENTRANK(F:F,F2371),0)</f>
        <v/>
      </c>
      <c r="M2371">
        <f>IFERROR(1 - PERCENTRANK(G:G,G2371),0)</f>
        <v/>
      </c>
      <c r="N2371">
        <f>IFERROR(1 - PERCENTRANK(H:H,H2371),0)</f>
        <v/>
      </c>
      <c r="O2371">
        <f>IFERROR(PERCENTRANK(I:I,I2371),0)</f>
        <v/>
      </c>
      <c r="P2371">
        <f>IFERROR(1 - PERCENTRANK(J:J,J2371),0)</f>
        <v/>
      </c>
      <c r="Q2371">
        <f>IFERROR(PERCENTRANK(K:K,K2371),0)</f>
        <v/>
      </c>
      <c r="R2371">
        <f>L2371*weight1+M2371*weight2+N2371*weight3+O2371*weight4+P2371*weight5+Q2371*weight6</f>
        <v/>
      </c>
    </row>
    <row r="2372" spans="1:18">
      <c r="A2372">
        <f>RANK(R2372,R:R)</f>
        <v/>
      </c>
      <c r="B2372" t="s">
        <v>26025</v>
      </c>
      <c r="C2372">
        <f>VLOOKUP(B2372,'Input - companies list'!B:L,2,FALSE)</f>
        <v/>
      </c>
      <c r="D2372">
        <f>VLOOKUP(B2372,'Input - companies list'!B:L,11,FALSE)</f>
        <v/>
      </c>
      <c r="E2372">
        <f>VLOOKUP(B2372,'Input - companies list'!B:E,4,FALSE)</f>
        <v/>
      </c>
      <c r="F2372">
        <f>SUMIFS('Input - target event report'!H:H,'Input - target event report'!B:B,B2372,'Input - target event report'!D:D, "Private Investment")</f>
        <v/>
      </c>
      <c r="G2372">
        <f>IF(I2372&lt;2, "N/A", (MAXIFS('Input - target event report'!E:E,'Input - target event report'!B:B,B:B,'Input - target event report'!D:D,"Private Investment")-MINIFS('Input - target event report'!E:E,'Input - target event report'!B:B,B:B,'Input - target event report'!D:D,"Private Investment"))/(I2372-1))</f>
        <v/>
      </c>
      <c r="H2372">
        <f>IF(MAXIFS('Input - target event report'!E:E,'Input - target event report'!B:B,B:B,'Input - target event report'!D:D,"Private Investment") = 0, "N/A", TODAY() - MAXIFS('Input - target event report'!E:E,'Input - target event report'!B:B,B:B,'Input - target event report'!D:D,"Private Investment"))</f>
        <v/>
      </c>
      <c r="I2372">
        <f>COUNTIFS('Input - target event report'!B:B,B2372,'Input - target event report'!D:D, "Private Investment")</f>
        <v/>
      </c>
      <c r="J2372">
        <f>INDEX('Input - companies list'!$1:$10000,MATCH(B2372,'Input - companies list'!B:B,0),MATCH("Flow",'Input - companies list'!$1:$1,0 ))</f>
        <v/>
      </c>
      <c r="K2372">
        <f>INDEX('Input - companies list'!$1:$10000,MATCH(B2372,'Input - companies list'!B:B,0),MATCH("Inter-Cluster Connectivity",'Input - companies list'!$1:$1,0 ))</f>
        <v/>
      </c>
      <c r="L2372">
        <f>IFERROR(PERCENTRANK(F:F,F2372),0)</f>
        <v/>
      </c>
      <c r="M2372">
        <f>IFERROR(1 - PERCENTRANK(G:G,G2372),0)</f>
        <v/>
      </c>
      <c r="N2372">
        <f>IFERROR(1 - PERCENTRANK(H:H,H2372),0)</f>
        <v/>
      </c>
      <c r="O2372">
        <f>IFERROR(PERCENTRANK(I:I,I2372),0)</f>
        <v/>
      </c>
      <c r="P2372">
        <f>IFERROR(1 - PERCENTRANK(J:J,J2372),0)</f>
        <v/>
      </c>
      <c r="Q2372">
        <f>IFERROR(PERCENTRANK(K:K,K2372),0)</f>
        <v/>
      </c>
      <c r="R2372">
        <f>L2372*weight1+M2372*weight2+N2372*weight3+O2372*weight4+P2372*weight5+Q2372*weight6</f>
        <v/>
      </c>
    </row>
    <row r="2373" spans="1:18">
      <c r="A2373">
        <f>RANK(R2373,R:R)</f>
        <v/>
      </c>
      <c r="B2373" t="s">
        <v>26036</v>
      </c>
      <c r="C2373">
        <f>VLOOKUP(B2373,'Input - companies list'!B:L,2,FALSE)</f>
        <v/>
      </c>
      <c r="D2373">
        <f>VLOOKUP(B2373,'Input - companies list'!B:L,11,FALSE)</f>
        <v/>
      </c>
      <c r="E2373">
        <f>VLOOKUP(B2373,'Input - companies list'!B:E,4,FALSE)</f>
        <v/>
      </c>
      <c r="F2373">
        <f>SUMIFS('Input - target event report'!H:H,'Input - target event report'!B:B,B2373,'Input - target event report'!D:D, "Private Investment")</f>
        <v/>
      </c>
      <c r="G2373">
        <f>IF(I2373&lt;2, "N/A", (MAXIFS('Input - target event report'!E:E,'Input - target event report'!B:B,B:B,'Input - target event report'!D:D,"Private Investment")-MINIFS('Input - target event report'!E:E,'Input - target event report'!B:B,B:B,'Input - target event report'!D:D,"Private Investment"))/(I2373-1))</f>
        <v/>
      </c>
      <c r="H2373">
        <f>IF(MAXIFS('Input - target event report'!E:E,'Input - target event report'!B:B,B:B,'Input - target event report'!D:D,"Private Investment") = 0, "N/A", TODAY() - MAXIFS('Input - target event report'!E:E,'Input - target event report'!B:B,B:B,'Input - target event report'!D:D,"Private Investment"))</f>
        <v/>
      </c>
      <c r="I2373">
        <f>COUNTIFS('Input - target event report'!B:B,B2373,'Input - target event report'!D:D, "Private Investment")</f>
        <v/>
      </c>
      <c r="J2373">
        <f>INDEX('Input - companies list'!$1:$10000,MATCH(B2373,'Input - companies list'!B:B,0),MATCH("Flow",'Input - companies list'!$1:$1,0 ))</f>
        <v/>
      </c>
      <c r="K2373">
        <f>INDEX('Input - companies list'!$1:$10000,MATCH(B2373,'Input - companies list'!B:B,0),MATCH("Inter-Cluster Connectivity",'Input - companies list'!$1:$1,0 ))</f>
        <v/>
      </c>
      <c r="L2373">
        <f>IFERROR(PERCENTRANK(F:F,F2373),0)</f>
        <v/>
      </c>
      <c r="M2373">
        <f>IFERROR(1 - PERCENTRANK(G:G,G2373),0)</f>
        <v/>
      </c>
      <c r="N2373">
        <f>IFERROR(1 - PERCENTRANK(H:H,H2373),0)</f>
        <v/>
      </c>
      <c r="O2373">
        <f>IFERROR(PERCENTRANK(I:I,I2373),0)</f>
        <v/>
      </c>
      <c r="P2373">
        <f>IFERROR(1 - PERCENTRANK(J:J,J2373),0)</f>
        <v/>
      </c>
      <c r="Q2373">
        <f>IFERROR(PERCENTRANK(K:K,K2373),0)</f>
        <v/>
      </c>
      <c r="R2373">
        <f>L2373*weight1+M2373*weight2+N2373*weight3+O2373*weight4+P2373*weight5+Q2373*weight6</f>
        <v/>
      </c>
    </row>
    <row r="2374" spans="1:18">
      <c r="A2374">
        <f>RANK(R2374,R:R)</f>
        <v/>
      </c>
      <c r="B2374" t="s">
        <v>26046</v>
      </c>
      <c r="C2374">
        <f>VLOOKUP(B2374,'Input - companies list'!B:L,2,FALSE)</f>
        <v/>
      </c>
      <c r="D2374">
        <f>VLOOKUP(B2374,'Input - companies list'!B:L,11,FALSE)</f>
        <v/>
      </c>
      <c r="E2374">
        <f>VLOOKUP(B2374,'Input - companies list'!B:E,4,FALSE)</f>
        <v/>
      </c>
      <c r="F2374">
        <f>SUMIFS('Input - target event report'!H:H,'Input - target event report'!B:B,B2374,'Input - target event report'!D:D, "Private Investment")</f>
        <v/>
      </c>
      <c r="G2374">
        <f>IF(I2374&lt;2, "N/A", (MAXIFS('Input - target event report'!E:E,'Input - target event report'!B:B,B:B,'Input - target event report'!D:D,"Private Investment")-MINIFS('Input - target event report'!E:E,'Input - target event report'!B:B,B:B,'Input - target event report'!D:D,"Private Investment"))/(I2374-1))</f>
        <v/>
      </c>
      <c r="H2374">
        <f>IF(MAXIFS('Input - target event report'!E:E,'Input - target event report'!B:B,B:B,'Input - target event report'!D:D,"Private Investment") = 0, "N/A", TODAY() - MAXIFS('Input - target event report'!E:E,'Input - target event report'!B:B,B:B,'Input - target event report'!D:D,"Private Investment"))</f>
        <v/>
      </c>
      <c r="I2374">
        <f>COUNTIFS('Input - target event report'!B:B,B2374,'Input - target event report'!D:D, "Private Investment")</f>
        <v/>
      </c>
      <c r="J2374">
        <f>INDEX('Input - companies list'!$1:$10000,MATCH(B2374,'Input - companies list'!B:B,0),MATCH("Flow",'Input - companies list'!$1:$1,0 ))</f>
        <v/>
      </c>
      <c r="K2374">
        <f>INDEX('Input - companies list'!$1:$10000,MATCH(B2374,'Input - companies list'!B:B,0),MATCH("Inter-Cluster Connectivity",'Input - companies list'!$1:$1,0 ))</f>
        <v/>
      </c>
      <c r="L2374">
        <f>IFERROR(PERCENTRANK(F:F,F2374),0)</f>
        <v/>
      </c>
      <c r="M2374">
        <f>IFERROR(1 - PERCENTRANK(G:G,G2374),0)</f>
        <v/>
      </c>
      <c r="N2374">
        <f>IFERROR(1 - PERCENTRANK(H:H,H2374),0)</f>
        <v/>
      </c>
      <c r="O2374">
        <f>IFERROR(PERCENTRANK(I:I,I2374),0)</f>
        <v/>
      </c>
      <c r="P2374">
        <f>IFERROR(1 - PERCENTRANK(J:J,J2374),0)</f>
        <v/>
      </c>
      <c r="Q2374">
        <f>IFERROR(PERCENTRANK(K:K,K2374),0)</f>
        <v/>
      </c>
      <c r="R2374">
        <f>L2374*weight1+M2374*weight2+N2374*weight3+O2374*weight4+P2374*weight5+Q2374*weight6</f>
        <v/>
      </c>
    </row>
    <row r="2375" spans="1:18">
      <c r="A2375">
        <f>RANK(R2375,R:R)</f>
        <v/>
      </c>
      <c r="B2375" t="s">
        <v>26058</v>
      </c>
      <c r="C2375">
        <f>VLOOKUP(B2375,'Input - companies list'!B:L,2,FALSE)</f>
        <v/>
      </c>
      <c r="D2375">
        <f>VLOOKUP(B2375,'Input - companies list'!B:L,11,FALSE)</f>
        <v/>
      </c>
      <c r="E2375">
        <f>VLOOKUP(B2375,'Input - companies list'!B:E,4,FALSE)</f>
        <v/>
      </c>
      <c r="F2375">
        <f>SUMIFS('Input - target event report'!H:H,'Input - target event report'!B:B,B2375,'Input - target event report'!D:D, "Private Investment")</f>
        <v/>
      </c>
      <c r="G2375">
        <f>IF(I2375&lt;2, "N/A", (MAXIFS('Input - target event report'!E:E,'Input - target event report'!B:B,B:B,'Input - target event report'!D:D,"Private Investment")-MINIFS('Input - target event report'!E:E,'Input - target event report'!B:B,B:B,'Input - target event report'!D:D,"Private Investment"))/(I2375-1))</f>
        <v/>
      </c>
      <c r="H2375">
        <f>IF(MAXIFS('Input - target event report'!E:E,'Input - target event report'!B:B,B:B,'Input - target event report'!D:D,"Private Investment") = 0, "N/A", TODAY() - MAXIFS('Input - target event report'!E:E,'Input - target event report'!B:B,B:B,'Input - target event report'!D:D,"Private Investment"))</f>
        <v/>
      </c>
      <c r="I2375">
        <f>COUNTIFS('Input - target event report'!B:B,B2375,'Input - target event report'!D:D, "Private Investment")</f>
        <v/>
      </c>
      <c r="J2375">
        <f>INDEX('Input - companies list'!$1:$10000,MATCH(B2375,'Input - companies list'!B:B,0),MATCH("Flow",'Input - companies list'!$1:$1,0 ))</f>
        <v/>
      </c>
      <c r="K2375">
        <f>INDEX('Input - companies list'!$1:$10000,MATCH(B2375,'Input - companies list'!B:B,0),MATCH("Inter-Cluster Connectivity",'Input - companies list'!$1:$1,0 ))</f>
        <v/>
      </c>
      <c r="L2375">
        <f>IFERROR(PERCENTRANK(F:F,F2375),0)</f>
        <v/>
      </c>
      <c r="M2375">
        <f>IFERROR(1 - PERCENTRANK(G:G,G2375),0)</f>
        <v/>
      </c>
      <c r="N2375">
        <f>IFERROR(1 - PERCENTRANK(H:H,H2375),0)</f>
        <v/>
      </c>
      <c r="O2375">
        <f>IFERROR(PERCENTRANK(I:I,I2375),0)</f>
        <v/>
      </c>
      <c r="P2375">
        <f>IFERROR(1 - PERCENTRANK(J:J,J2375),0)</f>
        <v/>
      </c>
      <c r="Q2375">
        <f>IFERROR(PERCENTRANK(K:K,K2375),0)</f>
        <v/>
      </c>
      <c r="R2375">
        <f>L2375*weight1+M2375*weight2+N2375*weight3+O2375*weight4+P2375*weight5+Q2375*weight6</f>
        <v/>
      </c>
    </row>
    <row r="2376" spans="1:18">
      <c r="A2376">
        <f>RANK(R2376,R:R)</f>
        <v/>
      </c>
      <c r="B2376" t="s">
        <v>26068</v>
      </c>
      <c r="C2376">
        <f>VLOOKUP(B2376,'Input - companies list'!B:L,2,FALSE)</f>
        <v/>
      </c>
      <c r="D2376">
        <f>VLOOKUP(B2376,'Input - companies list'!B:L,11,FALSE)</f>
        <v/>
      </c>
      <c r="E2376">
        <f>VLOOKUP(B2376,'Input - companies list'!B:E,4,FALSE)</f>
        <v/>
      </c>
      <c r="F2376">
        <f>SUMIFS('Input - target event report'!H:H,'Input - target event report'!B:B,B2376,'Input - target event report'!D:D, "Private Investment")</f>
        <v/>
      </c>
      <c r="G2376">
        <f>IF(I2376&lt;2, "N/A", (MAXIFS('Input - target event report'!E:E,'Input - target event report'!B:B,B:B,'Input - target event report'!D:D,"Private Investment")-MINIFS('Input - target event report'!E:E,'Input - target event report'!B:B,B:B,'Input - target event report'!D:D,"Private Investment"))/(I2376-1))</f>
        <v/>
      </c>
      <c r="H2376">
        <f>IF(MAXIFS('Input - target event report'!E:E,'Input - target event report'!B:B,B:B,'Input - target event report'!D:D,"Private Investment") = 0, "N/A", TODAY() - MAXIFS('Input - target event report'!E:E,'Input - target event report'!B:B,B:B,'Input - target event report'!D:D,"Private Investment"))</f>
        <v/>
      </c>
      <c r="I2376">
        <f>COUNTIFS('Input - target event report'!B:B,B2376,'Input - target event report'!D:D, "Private Investment")</f>
        <v/>
      </c>
      <c r="J2376">
        <f>INDEX('Input - companies list'!$1:$10000,MATCH(B2376,'Input - companies list'!B:B,0),MATCH("Flow",'Input - companies list'!$1:$1,0 ))</f>
        <v/>
      </c>
      <c r="K2376">
        <f>INDEX('Input - companies list'!$1:$10000,MATCH(B2376,'Input - companies list'!B:B,0),MATCH("Inter-Cluster Connectivity",'Input - companies list'!$1:$1,0 ))</f>
        <v/>
      </c>
      <c r="L2376">
        <f>IFERROR(PERCENTRANK(F:F,F2376),0)</f>
        <v/>
      </c>
      <c r="M2376">
        <f>IFERROR(1 - PERCENTRANK(G:G,G2376),0)</f>
        <v/>
      </c>
      <c r="N2376">
        <f>IFERROR(1 - PERCENTRANK(H:H,H2376),0)</f>
        <v/>
      </c>
      <c r="O2376">
        <f>IFERROR(PERCENTRANK(I:I,I2376),0)</f>
        <v/>
      </c>
      <c r="P2376">
        <f>IFERROR(1 - PERCENTRANK(J:J,J2376),0)</f>
        <v/>
      </c>
      <c r="Q2376">
        <f>IFERROR(PERCENTRANK(K:K,K2376),0)</f>
        <v/>
      </c>
      <c r="R2376">
        <f>L2376*weight1+M2376*weight2+N2376*weight3+O2376*weight4+P2376*weight5+Q2376*weight6</f>
        <v/>
      </c>
    </row>
    <row r="2377" spans="1:18">
      <c r="A2377">
        <f>RANK(R2377,R:R)</f>
        <v/>
      </c>
      <c r="B2377" t="s">
        <v>26079</v>
      </c>
      <c r="C2377">
        <f>VLOOKUP(B2377,'Input - companies list'!B:L,2,FALSE)</f>
        <v/>
      </c>
      <c r="D2377">
        <f>VLOOKUP(B2377,'Input - companies list'!B:L,11,FALSE)</f>
        <v/>
      </c>
      <c r="E2377">
        <f>VLOOKUP(B2377,'Input - companies list'!B:E,4,FALSE)</f>
        <v/>
      </c>
      <c r="F2377">
        <f>SUMIFS('Input - target event report'!H:H,'Input - target event report'!B:B,B2377,'Input - target event report'!D:D, "Private Investment")</f>
        <v/>
      </c>
      <c r="G2377">
        <f>IF(I2377&lt;2, "N/A", (MAXIFS('Input - target event report'!E:E,'Input - target event report'!B:B,B:B,'Input - target event report'!D:D,"Private Investment")-MINIFS('Input - target event report'!E:E,'Input - target event report'!B:B,B:B,'Input - target event report'!D:D,"Private Investment"))/(I2377-1))</f>
        <v/>
      </c>
      <c r="H2377">
        <f>IF(MAXIFS('Input - target event report'!E:E,'Input - target event report'!B:B,B:B,'Input - target event report'!D:D,"Private Investment") = 0, "N/A", TODAY() - MAXIFS('Input - target event report'!E:E,'Input - target event report'!B:B,B:B,'Input - target event report'!D:D,"Private Investment"))</f>
        <v/>
      </c>
      <c r="I2377">
        <f>COUNTIFS('Input - target event report'!B:B,B2377,'Input - target event report'!D:D, "Private Investment")</f>
        <v/>
      </c>
      <c r="J2377">
        <f>INDEX('Input - companies list'!$1:$10000,MATCH(B2377,'Input - companies list'!B:B,0),MATCH("Flow",'Input - companies list'!$1:$1,0 ))</f>
        <v/>
      </c>
      <c r="K2377">
        <f>INDEX('Input - companies list'!$1:$10000,MATCH(B2377,'Input - companies list'!B:B,0),MATCH("Inter-Cluster Connectivity",'Input - companies list'!$1:$1,0 ))</f>
        <v/>
      </c>
      <c r="L2377">
        <f>IFERROR(PERCENTRANK(F:F,F2377),0)</f>
        <v/>
      </c>
      <c r="M2377">
        <f>IFERROR(1 - PERCENTRANK(G:G,G2377),0)</f>
        <v/>
      </c>
      <c r="N2377">
        <f>IFERROR(1 - PERCENTRANK(H:H,H2377),0)</f>
        <v/>
      </c>
      <c r="O2377">
        <f>IFERROR(PERCENTRANK(I:I,I2377),0)</f>
        <v/>
      </c>
      <c r="P2377">
        <f>IFERROR(1 - PERCENTRANK(J:J,J2377),0)</f>
        <v/>
      </c>
      <c r="Q2377">
        <f>IFERROR(PERCENTRANK(K:K,K2377),0)</f>
        <v/>
      </c>
      <c r="R2377">
        <f>L2377*weight1+M2377*weight2+N2377*weight3+O2377*weight4+P2377*weight5+Q2377*weight6</f>
        <v/>
      </c>
    </row>
    <row r="2378" spans="1:18">
      <c r="A2378">
        <f>RANK(R2378,R:R)</f>
        <v/>
      </c>
      <c r="B2378" t="s">
        <v>26090</v>
      </c>
      <c r="C2378">
        <f>VLOOKUP(B2378,'Input - companies list'!B:L,2,FALSE)</f>
        <v/>
      </c>
      <c r="D2378">
        <f>VLOOKUP(B2378,'Input - companies list'!B:L,11,FALSE)</f>
        <v/>
      </c>
      <c r="E2378">
        <f>VLOOKUP(B2378,'Input - companies list'!B:E,4,FALSE)</f>
        <v/>
      </c>
      <c r="F2378">
        <f>SUMIFS('Input - target event report'!H:H,'Input - target event report'!B:B,B2378,'Input - target event report'!D:D, "Private Investment")</f>
        <v/>
      </c>
      <c r="G2378">
        <f>IF(I2378&lt;2, "N/A", (MAXIFS('Input - target event report'!E:E,'Input - target event report'!B:B,B:B,'Input - target event report'!D:D,"Private Investment")-MINIFS('Input - target event report'!E:E,'Input - target event report'!B:B,B:B,'Input - target event report'!D:D,"Private Investment"))/(I2378-1))</f>
        <v/>
      </c>
      <c r="H2378">
        <f>IF(MAXIFS('Input - target event report'!E:E,'Input - target event report'!B:B,B:B,'Input - target event report'!D:D,"Private Investment") = 0, "N/A", TODAY() - MAXIFS('Input - target event report'!E:E,'Input - target event report'!B:B,B:B,'Input - target event report'!D:D,"Private Investment"))</f>
        <v/>
      </c>
      <c r="I2378">
        <f>COUNTIFS('Input - target event report'!B:B,B2378,'Input - target event report'!D:D, "Private Investment")</f>
        <v/>
      </c>
      <c r="J2378">
        <f>INDEX('Input - companies list'!$1:$10000,MATCH(B2378,'Input - companies list'!B:B,0),MATCH("Flow",'Input - companies list'!$1:$1,0 ))</f>
        <v/>
      </c>
      <c r="K2378">
        <f>INDEX('Input - companies list'!$1:$10000,MATCH(B2378,'Input - companies list'!B:B,0),MATCH("Inter-Cluster Connectivity",'Input - companies list'!$1:$1,0 ))</f>
        <v/>
      </c>
      <c r="L2378">
        <f>IFERROR(PERCENTRANK(F:F,F2378),0)</f>
        <v/>
      </c>
      <c r="M2378">
        <f>IFERROR(1 - PERCENTRANK(G:G,G2378),0)</f>
        <v/>
      </c>
      <c r="N2378">
        <f>IFERROR(1 - PERCENTRANK(H:H,H2378),0)</f>
        <v/>
      </c>
      <c r="O2378">
        <f>IFERROR(PERCENTRANK(I:I,I2378),0)</f>
        <v/>
      </c>
      <c r="P2378">
        <f>IFERROR(1 - PERCENTRANK(J:J,J2378),0)</f>
        <v/>
      </c>
      <c r="Q2378">
        <f>IFERROR(PERCENTRANK(K:K,K2378),0)</f>
        <v/>
      </c>
      <c r="R2378">
        <f>L2378*weight1+M2378*weight2+N2378*weight3+O2378*weight4+P2378*weight5+Q2378*weight6</f>
        <v/>
      </c>
    </row>
    <row r="2379" spans="1:18">
      <c r="A2379">
        <f>RANK(R2379,R:R)</f>
        <v/>
      </c>
      <c r="B2379" t="s">
        <v>26101</v>
      </c>
      <c r="C2379">
        <f>VLOOKUP(B2379,'Input - companies list'!B:L,2,FALSE)</f>
        <v/>
      </c>
      <c r="D2379">
        <f>VLOOKUP(B2379,'Input - companies list'!B:L,11,FALSE)</f>
        <v/>
      </c>
      <c r="E2379">
        <f>VLOOKUP(B2379,'Input - companies list'!B:E,4,FALSE)</f>
        <v/>
      </c>
      <c r="F2379">
        <f>SUMIFS('Input - target event report'!H:H,'Input - target event report'!B:B,B2379,'Input - target event report'!D:D, "Private Investment")</f>
        <v/>
      </c>
      <c r="G2379">
        <f>IF(I2379&lt;2, "N/A", (MAXIFS('Input - target event report'!E:E,'Input - target event report'!B:B,B:B,'Input - target event report'!D:D,"Private Investment")-MINIFS('Input - target event report'!E:E,'Input - target event report'!B:B,B:B,'Input - target event report'!D:D,"Private Investment"))/(I2379-1))</f>
        <v/>
      </c>
      <c r="H2379">
        <f>IF(MAXIFS('Input - target event report'!E:E,'Input - target event report'!B:B,B:B,'Input - target event report'!D:D,"Private Investment") = 0, "N/A", TODAY() - MAXIFS('Input - target event report'!E:E,'Input - target event report'!B:B,B:B,'Input - target event report'!D:D,"Private Investment"))</f>
        <v/>
      </c>
      <c r="I2379">
        <f>COUNTIFS('Input - target event report'!B:B,B2379,'Input - target event report'!D:D, "Private Investment")</f>
        <v/>
      </c>
      <c r="J2379">
        <f>INDEX('Input - companies list'!$1:$10000,MATCH(B2379,'Input - companies list'!B:B,0),MATCH("Flow",'Input - companies list'!$1:$1,0 ))</f>
        <v/>
      </c>
      <c r="K2379">
        <f>INDEX('Input - companies list'!$1:$10000,MATCH(B2379,'Input - companies list'!B:B,0),MATCH("Inter-Cluster Connectivity",'Input - companies list'!$1:$1,0 ))</f>
        <v/>
      </c>
      <c r="L2379">
        <f>IFERROR(PERCENTRANK(F:F,F2379),0)</f>
        <v/>
      </c>
      <c r="M2379">
        <f>IFERROR(1 - PERCENTRANK(G:G,G2379),0)</f>
        <v/>
      </c>
      <c r="N2379">
        <f>IFERROR(1 - PERCENTRANK(H:H,H2379),0)</f>
        <v/>
      </c>
      <c r="O2379">
        <f>IFERROR(PERCENTRANK(I:I,I2379),0)</f>
        <v/>
      </c>
      <c r="P2379">
        <f>IFERROR(1 - PERCENTRANK(J:J,J2379),0)</f>
        <v/>
      </c>
      <c r="Q2379">
        <f>IFERROR(PERCENTRANK(K:K,K2379),0)</f>
        <v/>
      </c>
      <c r="R2379">
        <f>L2379*weight1+M2379*weight2+N2379*weight3+O2379*weight4+P2379*weight5+Q2379*weight6</f>
        <v/>
      </c>
    </row>
    <row r="2380" spans="1:18">
      <c r="A2380">
        <f>RANK(R2380,R:R)</f>
        <v/>
      </c>
      <c r="B2380" t="s">
        <v>26113</v>
      </c>
      <c r="C2380">
        <f>VLOOKUP(B2380,'Input - companies list'!B:L,2,FALSE)</f>
        <v/>
      </c>
      <c r="D2380">
        <f>VLOOKUP(B2380,'Input - companies list'!B:L,11,FALSE)</f>
        <v/>
      </c>
      <c r="E2380">
        <f>VLOOKUP(B2380,'Input - companies list'!B:E,4,FALSE)</f>
        <v/>
      </c>
      <c r="F2380">
        <f>SUMIFS('Input - target event report'!H:H,'Input - target event report'!B:B,B2380,'Input - target event report'!D:D, "Private Investment")</f>
        <v/>
      </c>
      <c r="G2380">
        <f>IF(I2380&lt;2, "N/A", (MAXIFS('Input - target event report'!E:E,'Input - target event report'!B:B,B:B,'Input - target event report'!D:D,"Private Investment")-MINIFS('Input - target event report'!E:E,'Input - target event report'!B:B,B:B,'Input - target event report'!D:D,"Private Investment"))/(I2380-1))</f>
        <v/>
      </c>
      <c r="H2380">
        <f>IF(MAXIFS('Input - target event report'!E:E,'Input - target event report'!B:B,B:B,'Input - target event report'!D:D,"Private Investment") = 0, "N/A", TODAY() - MAXIFS('Input - target event report'!E:E,'Input - target event report'!B:B,B:B,'Input - target event report'!D:D,"Private Investment"))</f>
        <v/>
      </c>
      <c r="I2380">
        <f>COUNTIFS('Input - target event report'!B:B,B2380,'Input - target event report'!D:D, "Private Investment")</f>
        <v/>
      </c>
      <c r="J2380">
        <f>INDEX('Input - companies list'!$1:$10000,MATCH(B2380,'Input - companies list'!B:B,0),MATCH("Flow",'Input - companies list'!$1:$1,0 ))</f>
        <v/>
      </c>
      <c r="K2380">
        <f>INDEX('Input - companies list'!$1:$10000,MATCH(B2380,'Input - companies list'!B:B,0),MATCH("Inter-Cluster Connectivity",'Input - companies list'!$1:$1,0 ))</f>
        <v/>
      </c>
      <c r="L2380">
        <f>IFERROR(PERCENTRANK(F:F,F2380),0)</f>
        <v/>
      </c>
      <c r="M2380">
        <f>IFERROR(1 - PERCENTRANK(G:G,G2380),0)</f>
        <v/>
      </c>
      <c r="N2380">
        <f>IFERROR(1 - PERCENTRANK(H:H,H2380),0)</f>
        <v/>
      </c>
      <c r="O2380">
        <f>IFERROR(PERCENTRANK(I:I,I2380),0)</f>
        <v/>
      </c>
      <c r="P2380">
        <f>IFERROR(1 - PERCENTRANK(J:J,J2380),0)</f>
        <v/>
      </c>
      <c r="Q2380">
        <f>IFERROR(PERCENTRANK(K:K,K2380),0)</f>
        <v/>
      </c>
      <c r="R2380">
        <f>L2380*weight1+M2380*weight2+N2380*weight3+O2380*weight4+P2380*weight5+Q2380*weight6</f>
        <v/>
      </c>
    </row>
    <row r="2381" spans="1:18">
      <c r="A2381">
        <f>RANK(R2381,R:R)</f>
        <v/>
      </c>
      <c r="B2381" t="s">
        <v>26124</v>
      </c>
      <c r="C2381">
        <f>VLOOKUP(B2381,'Input - companies list'!B:L,2,FALSE)</f>
        <v/>
      </c>
      <c r="D2381">
        <f>VLOOKUP(B2381,'Input - companies list'!B:L,11,FALSE)</f>
        <v/>
      </c>
      <c r="E2381">
        <f>VLOOKUP(B2381,'Input - companies list'!B:E,4,FALSE)</f>
        <v/>
      </c>
      <c r="F2381">
        <f>SUMIFS('Input - target event report'!H:H,'Input - target event report'!B:B,B2381,'Input - target event report'!D:D, "Private Investment")</f>
        <v/>
      </c>
      <c r="G2381">
        <f>IF(I2381&lt;2, "N/A", (MAXIFS('Input - target event report'!E:E,'Input - target event report'!B:B,B:B,'Input - target event report'!D:D,"Private Investment")-MINIFS('Input - target event report'!E:E,'Input - target event report'!B:B,B:B,'Input - target event report'!D:D,"Private Investment"))/(I2381-1))</f>
        <v/>
      </c>
      <c r="H2381">
        <f>IF(MAXIFS('Input - target event report'!E:E,'Input - target event report'!B:B,B:B,'Input - target event report'!D:D,"Private Investment") = 0, "N/A", TODAY() - MAXIFS('Input - target event report'!E:E,'Input - target event report'!B:B,B:B,'Input - target event report'!D:D,"Private Investment"))</f>
        <v/>
      </c>
      <c r="I2381">
        <f>COUNTIFS('Input - target event report'!B:B,B2381,'Input - target event report'!D:D, "Private Investment")</f>
        <v/>
      </c>
      <c r="J2381">
        <f>INDEX('Input - companies list'!$1:$10000,MATCH(B2381,'Input - companies list'!B:B,0),MATCH("Flow",'Input - companies list'!$1:$1,0 ))</f>
        <v/>
      </c>
      <c r="K2381">
        <f>INDEX('Input - companies list'!$1:$10000,MATCH(B2381,'Input - companies list'!B:B,0),MATCH("Inter-Cluster Connectivity",'Input - companies list'!$1:$1,0 ))</f>
        <v/>
      </c>
      <c r="L2381">
        <f>IFERROR(PERCENTRANK(F:F,F2381),0)</f>
        <v/>
      </c>
      <c r="M2381">
        <f>IFERROR(1 - PERCENTRANK(G:G,G2381),0)</f>
        <v/>
      </c>
      <c r="N2381">
        <f>IFERROR(1 - PERCENTRANK(H:H,H2381),0)</f>
        <v/>
      </c>
      <c r="O2381">
        <f>IFERROR(PERCENTRANK(I:I,I2381),0)</f>
        <v/>
      </c>
      <c r="P2381">
        <f>IFERROR(1 - PERCENTRANK(J:J,J2381),0)</f>
        <v/>
      </c>
      <c r="Q2381">
        <f>IFERROR(PERCENTRANK(K:K,K2381),0)</f>
        <v/>
      </c>
      <c r="R2381">
        <f>L2381*weight1+M2381*weight2+N2381*weight3+O2381*weight4+P2381*weight5+Q2381*weight6</f>
        <v/>
      </c>
    </row>
    <row r="2382" spans="1:18">
      <c r="A2382">
        <f>RANK(R2382,R:R)</f>
        <v/>
      </c>
      <c r="B2382" t="s">
        <v>26134</v>
      </c>
      <c r="C2382">
        <f>VLOOKUP(B2382,'Input - companies list'!B:L,2,FALSE)</f>
        <v/>
      </c>
      <c r="D2382">
        <f>VLOOKUP(B2382,'Input - companies list'!B:L,11,FALSE)</f>
        <v/>
      </c>
      <c r="E2382">
        <f>VLOOKUP(B2382,'Input - companies list'!B:E,4,FALSE)</f>
        <v/>
      </c>
      <c r="F2382">
        <f>SUMIFS('Input - target event report'!H:H,'Input - target event report'!B:B,B2382,'Input - target event report'!D:D, "Private Investment")</f>
        <v/>
      </c>
      <c r="G2382">
        <f>IF(I2382&lt;2, "N/A", (MAXIFS('Input - target event report'!E:E,'Input - target event report'!B:B,B:B,'Input - target event report'!D:D,"Private Investment")-MINIFS('Input - target event report'!E:E,'Input - target event report'!B:B,B:B,'Input - target event report'!D:D,"Private Investment"))/(I2382-1))</f>
        <v/>
      </c>
      <c r="H2382">
        <f>IF(MAXIFS('Input - target event report'!E:E,'Input - target event report'!B:B,B:B,'Input - target event report'!D:D,"Private Investment") = 0, "N/A", TODAY() - MAXIFS('Input - target event report'!E:E,'Input - target event report'!B:B,B:B,'Input - target event report'!D:D,"Private Investment"))</f>
        <v/>
      </c>
      <c r="I2382">
        <f>COUNTIFS('Input - target event report'!B:B,B2382,'Input - target event report'!D:D, "Private Investment")</f>
        <v/>
      </c>
      <c r="J2382">
        <f>INDEX('Input - companies list'!$1:$10000,MATCH(B2382,'Input - companies list'!B:B,0),MATCH("Flow",'Input - companies list'!$1:$1,0 ))</f>
        <v/>
      </c>
      <c r="K2382">
        <f>INDEX('Input - companies list'!$1:$10000,MATCH(B2382,'Input - companies list'!B:B,0),MATCH("Inter-Cluster Connectivity",'Input - companies list'!$1:$1,0 ))</f>
        <v/>
      </c>
      <c r="L2382">
        <f>IFERROR(PERCENTRANK(F:F,F2382),0)</f>
        <v/>
      </c>
      <c r="M2382">
        <f>IFERROR(1 - PERCENTRANK(G:G,G2382),0)</f>
        <v/>
      </c>
      <c r="N2382">
        <f>IFERROR(1 - PERCENTRANK(H:H,H2382),0)</f>
        <v/>
      </c>
      <c r="O2382">
        <f>IFERROR(PERCENTRANK(I:I,I2382),0)</f>
        <v/>
      </c>
      <c r="P2382">
        <f>IFERROR(1 - PERCENTRANK(J:J,J2382),0)</f>
        <v/>
      </c>
      <c r="Q2382">
        <f>IFERROR(PERCENTRANK(K:K,K2382),0)</f>
        <v/>
      </c>
      <c r="R2382">
        <f>L2382*weight1+M2382*weight2+N2382*weight3+O2382*weight4+P2382*weight5+Q2382*weight6</f>
        <v/>
      </c>
    </row>
    <row r="2383" spans="1:18">
      <c r="A2383">
        <f>RANK(R2383,R:R)</f>
        <v/>
      </c>
      <c r="B2383" t="s">
        <v>26144</v>
      </c>
      <c r="C2383">
        <f>VLOOKUP(B2383,'Input - companies list'!B:L,2,FALSE)</f>
        <v/>
      </c>
      <c r="D2383">
        <f>VLOOKUP(B2383,'Input - companies list'!B:L,11,FALSE)</f>
        <v/>
      </c>
      <c r="E2383">
        <f>VLOOKUP(B2383,'Input - companies list'!B:E,4,FALSE)</f>
        <v/>
      </c>
      <c r="F2383">
        <f>SUMIFS('Input - target event report'!H:H,'Input - target event report'!B:B,B2383,'Input - target event report'!D:D, "Private Investment")</f>
        <v/>
      </c>
      <c r="G2383">
        <f>IF(I2383&lt;2, "N/A", (MAXIFS('Input - target event report'!E:E,'Input - target event report'!B:B,B:B,'Input - target event report'!D:D,"Private Investment")-MINIFS('Input - target event report'!E:E,'Input - target event report'!B:B,B:B,'Input - target event report'!D:D,"Private Investment"))/(I2383-1))</f>
        <v/>
      </c>
      <c r="H2383">
        <f>IF(MAXIFS('Input - target event report'!E:E,'Input - target event report'!B:B,B:B,'Input - target event report'!D:D,"Private Investment") = 0, "N/A", TODAY() - MAXIFS('Input - target event report'!E:E,'Input - target event report'!B:B,B:B,'Input - target event report'!D:D,"Private Investment"))</f>
        <v/>
      </c>
      <c r="I2383">
        <f>COUNTIFS('Input - target event report'!B:B,B2383,'Input - target event report'!D:D, "Private Investment")</f>
        <v/>
      </c>
      <c r="J2383">
        <f>INDEX('Input - companies list'!$1:$10000,MATCH(B2383,'Input - companies list'!B:B,0),MATCH("Flow",'Input - companies list'!$1:$1,0 ))</f>
        <v/>
      </c>
      <c r="K2383">
        <f>INDEX('Input - companies list'!$1:$10000,MATCH(B2383,'Input - companies list'!B:B,0),MATCH("Inter-Cluster Connectivity",'Input - companies list'!$1:$1,0 ))</f>
        <v/>
      </c>
      <c r="L2383">
        <f>IFERROR(PERCENTRANK(F:F,F2383),0)</f>
        <v/>
      </c>
      <c r="M2383">
        <f>IFERROR(1 - PERCENTRANK(G:G,G2383),0)</f>
        <v/>
      </c>
      <c r="N2383">
        <f>IFERROR(1 - PERCENTRANK(H:H,H2383),0)</f>
        <v/>
      </c>
      <c r="O2383">
        <f>IFERROR(PERCENTRANK(I:I,I2383),0)</f>
        <v/>
      </c>
      <c r="P2383">
        <f>IFERROR(1 - PERCENTRANK(J:J,J2383),0)</f>
        <v/>
      </c>
      <c r="Q2383">
        <f>IFERROR(PERCENTRANK(K:K,K2383),0)</f>
        <v/>
      </c>
      <c r="R2383">
        <f>L2383*weight1+M2383*weight2+N2383*weight3+O2383*weight4+P2383*weight5+Q2383*weight6</f>
        <v/>
      </c>
    </row>
    <row r="2384" spans="1:18">
      <c r="A2384">
        <f>RANK(R2384,R:R)</f>
        <v/>
      </c>
      <c r="B2384" t="s">
        <v>26155</v>
      </c>
      <c r="C2384">
        <f>VLOOKUP(B2384,'Input - companies list'!B:L,2,FALSE)</f>
        <v/>
      </c>
      <c r="D2384">
        <f>VLOOKUP(B2384,'Input - companies list'!B:L,11,FALSE)</f>
        <v/>
      </c>
      <c r="E2384">
        <f>VLOOKUP(B2384,'Input - companies list'!B:E,4,FALSE)</f>
        <v/>
      </c>
      <c r="F2384">
        <f>SUMIFS('Input - target event report'!H:H,'Input - target event report'!B:B,B2384,'Input - target event report'!D:D, "Private Investment")</f>
        <v/>
      </c>
      <c r="G2384">
        <f>IF(I2384&lt;2, "N/A", (MAXIFS('Input - target event report'!E:E,'Input - target event report'!B:B,B:B,'Input - target event report'!D:D,"Private Investment")-MINIFS('Input - target event report'!E:E,'Input - target event report'!B:B,B:B,'Input - target event report'!D:D,"Private Investment"))/(I2384-1))</f>
        <v/>
      </c>
      <c r="H2384">
        <f>IF(MAXIFS('Input - target event report'!E:E,'Input - target event report'!B:B,B:B,'Input - target event report'!D:D,"Private Investment") = 0, "N/A", TODAY() - MAXIFS('Input - target event report'!E:E,'Input - target event report'!B:B,B:B,'Input - target event report'!D:D,"Private Investment"))</f>
        <v/>
      </c>
      <c r="I2384">
        <f>COUNTIFS('Input - target event report'!B:B,B2384,'Input - target event report'!D:D, "Private Investment")</f>
        <v/>
      </c>
      <c r="J2384">
        <f>INDEX('Input - companies list'!$1:$10000,MATCH(B2384,'Input - companies list'!B:B,0),MATCH("Flow",'Input - companies list'!$1:$1,0 ))</f>
        <v/>
      </c>
      <c r="K2384">
        <f>INDEX('Input - companies list'!$1:$10000,MATCH(B2384,'Input - companies list'!B:B,0),MATCH("Inter-Cluster Connectivity",'Input - companies list'!$1:$1,0 ))</f>
        <v/>
      </c>
      <c r="L2384">
        <f>IFERROR(PERCENTRANK(F:F,F2384),0)</f>
        <v/>
      </c>
      <c r="M2384">
        <f>IFERROR(1 - PERCENTRANK(G:G,G2384),0)</f>
        <v/>
      </c>
      <c r="N2384">
        <f>IFERROR(1 - PERCENTRANK(H:H,H2384),0)</f>
        <v/>
      </c>
      <c r="O2384">
        <f>IFERROR(PERCENTRANK(I:I,I2384),0)</f>
        <v/>
      </c>
      <c r="P2384">
        <f>IFERROR(1 - PERCENTRANK(J:J,J2384),0)</f>
        <v/>
      </c>
      <c r="Q2384">
        <f>IFERROR(PERCENTRANK(K:K,K2384),0)</f>
        <v/>
      </c>
      <c r="R2384">
        <f>L2384*weight1+M2384*weight2+N2384*weight3+O2384*weight4+P2384*weight5+Q2384*weight6</f>
        <v/>
      </c>
    </row>
    <row r="2385" spans="1:18">
      <c r="A2385">
        <f>RANK(R2385,R:R)</f>
        <v/>
      </c>
      <c r="B2385" t="s">
        <v>26167</v>
      </c>
      <c r="C2385">
        <f>VLOOKUP(B2385,'Input - companies list'!B:L,2,FALSE)</f>
        <v/>
      </c>
      <c r="D2385">
        <f>VLOOKUP(B2385,'Input - companies list'!B:L,11,FALSE)</f>
        <v/>
      </c>
      <c r="E2385">
        <f>VLOOKUP(B2385,'Input - companies list'!B:E,4,FALSE)</f>
        <v/>
      </c>
      <c r="F2385">
        <f>SUMIFS('Input - target event report'!H:H,'Input - target event report'!B:B,B2385,'Input - target event report'!D:D, "Private Investment")</f>
        <v/>
      </c>
      <c r="G2385">
        <f>IF(I2385&lt;2, "N/A", (MAXIFS('Input - target event report'!E:E,'Input - target event report'!B:B,B:B,'Input - target event report'!D:D,"Private Investment")-MINIFS('Input - target event report'!E:E,'Input - target event report'!B:B,B:B,'Input - target event report'!D:D,"Private Investment"))/(I2385-1))</f>
        <v/>
      </c>
      <c r="H2385">
        <f>IF(MAXIFS('Input - target event report'!E:E,'Input - target event report'!B:B,B:B,'Input - target event report'!D:D,"Private Investment") = 0, "N/A", TODAY() - MAXIFS('Input - target event report'!E:E,'Input - target event report'!B:B,B:B,'Input - target event report'!D:D,"Private Investment"))</f>
        <v/>
      </c>
      <c r="I2385">
        <f>COUNTIFS('Input - target event report'!B:B,B2385,'Input - target event report'!D:D, "Private Investment")</f>
        <v/>
      </c>
      <c r="J2385">
        <f>INDEX('Input - companies list'!$1:$10000,MATCH(B2385,'Input - companies list'!B:B,0),MATCH("Flow",'Input - companies list'!$1:$1,0 ))</f>
        <v/>
      </c>
      <c r="K2385">
        <f>INDEX('Input - companies list'!$1:$10000,MATCH(B2385,'Input - companies list'!B:B,0),MATCH("Inter-Cluster Connectivity",'Input - companies list'!$1:$1,0 ))</f>
        <v/>
      </c>
      <c r="L2385">
        <f>IFERROR(PERCENTRANK(F:F,F2385),0)</f>
        <v/>
      </c>
      <c r="M2385">
        <f>IFERROR(1 - PERCENTRANK(G:G,G2385),0)</f>
        <v/>
      </c>
      <c r="N2385">
        <f>IFERROR(1 - PERCENTRANK(H:H,H2385),0)</f>
        <v/>
      </c>
      <c r="O2385">
        <f>IFERROR(PERCENTRANK(I:I,I2385),0)</f>
        <v/>
      </c>
      <c r="P2385">
        <f>IFERROR(1 - PERCENTRANK(J:J,J2385),0)</f>
        <v/>
      </c>
      <c r="Q2385">
        <f>IFERROR(PERCENTRANK(K:K,K2385),0)</f>
        <v/>
      </c>
      <c r="R2385">
        <f>L2385*weight1+M2385*weight2+N2385*weight3+O2385*weight4+P2385*weight5+Q2385*weight6</f>
        <v/>
      </c>
    </row>
    <row r="2386" spans="1:18">
      <c r="A2386">
        <f>RANK(R2386,R:R)</f>
        <v/>
      </c>
      <c r="B2386" t="s">
        <v>26177</v>
      </c>
      <c r="C2386">
        <f>VLOOKUP(B2386,'Input - companies list'!B:L,2,FALSE)</f>
        <v/>
      </c>
      <c r="D2386">
        <f>VLOOKUP(B2386,'Input - companies list'!B:L,11,FALSE)</f>
        <v/>
      </c>
      <c r="E2386">
        <f>VLOOKUP(B2386,'Input - companies list'!B:E,4,FALSE)</f>
        <v/>
      </c>
      <c r="F2386">
        <f>SUMIFS('Input - target event report'!H:H,'Input - target event report'!B:B,B2386,'Input - target event report'!D:D, "Private Investment")</f>
        <v/>
      </c>
      <c r="G2386">
        <f>IF(I2386&lt;2, "N/A", (MAXIFS('Input - target event report'!E:E,'Input - target event report'!B:B,B:B,'Input - target event report'!D:D,"Private Investment")-MINIFS('Input - target event report'!E:E,'Input - target event report'!B:B,B:B,'Input - target event report'!D:D,"Private Investment"))/(I2386-1))</f>
        <v/>
      </c>
      <c r="H2386">
        <f>IF(MAXIFS('Input - target event report'!E:E,'Input - target event report'!B:B,B:B,'Input - target event report'!D:D,"Private Investment") = 0, "N/A", TODAY() - MAXIFS('Input - target event report'!E:E,'Input - target event report'!B:B,B:B,'Input - target event report'!D:D,"Private Investment"))</f>
        <v/>
      </c>
      <c r="I2386">
        <f>COUNTIFS('Input - target event report'!B:B,B2386,'Input - target event report'!D:D, "Private Investment")</f>
        <v/>
      </c>
      <c r="J2386">
        <f>INDEX('Input - companies list'!$1:$10000,MATCH(B2386,'Input - companies list'!B:B,0),MATCH("Flow",'Input - companies list'!$1:$1,0 ))</f>
        <v/>
      </c>
      <c r="K2386">
        <f>INDEX('Input - companies list'!$1:$10000,MATCH(B2386,'Input - companies list'!B:B,0),MATCH("Inter-Cluster Connectivity",'Input - companies list'!$1:$1,0 ))</f>
        <v/>
      </c>
      <c r="L2386">
        <f>IFERROR(PERCENTRANK(F:F,F2386),0)</f>
        <v/>
      </c>
      <c r="M2386">
        <f>IFERROR(1 - PERCENTRANK(G:G,G2386),0)</f>
        <v/>
      </c>
      <c r="N2386">
        <f>IFERROR(1 - PERCENTRANK(H:H,H2386),0)</f>
        <v/>
      </c>
      <c r="O2386">
        <f>IFERROR(PERCENTRANK(I:I,I2386),0)</f>
        <v/>
      </c>
      <c r="P2386">
        <f>IFERROR(1 - PERCENTRANK(J:J,J2386),0)</f>
        <v/>
      </c>
      <c r="Q2386">
        <f>IFERROR(PERCENTRANK(K:K,K2386),0)</f>
        <v/>
      </c>
      <c r="R2386">
        <f>L2386*weight1+M2386*weight2+N2386*weight3+O2386*weight4+P2386*weight5+Q2386*weight6</f>
        <v/>
      </c>
    </row>
    <row r="2387" spans="1:18">
      <c r="A2387">
        <f>RANK(R2387,R:R)</f>
        <v/>
      </c>
      <c r="B2387" t="s">
        <v>26190</v>
      </c>
      <c r="C2387">
        <f>VLOOKUP(B2387,'Input - companies list'!B:L,2,FALSE)</f>
        <v/>
      </c>
      <c r="D2387">
        <f>VLOOKUP(B2387,'Input - companies list'!B:L,11,FALSE)</f>
        <v/>
      </c>
      <c r="E2387">
        <f>VLOOKUP(B2387,'Input - companies list'!B:E,4,FALSE)</f>
        <v/>
      </c>
      <c r="F2387">
        <f>SUMIFS('Input - target event report'!H:H,'Input - target event report'!B:B,B2387,'Input - target event report'!D:D, "Private Investment")</f>
        <v/>
      </c>
      <c r="G2387">
        <f>IF(I2387&lt;2, "N/A", (MAXIFS('Input - target event report'!E:E,'Input - target event report'!B:B,B:B,'Input - target event report'!D:D,"Private Investment")-MINIFS('Input - target event report'!E:E,'Input - target event report'!B:B,B:B,'Input - target event report'!D:D,"Private Investment"))/(I2387-1))</f>
        <v/>
      </c>
      <c r="H2387">
        <f>IF(MAXIFS('Input - target event report'!E:E,'Input - target event report'!B:B,B:B,'Input - target event report'!D:D,"Private Investment") = 0, "N/A", TODAY() - MAXIFS('Input - target event report'!E:E,'Input - target event report'!B:B,B:B,'Input - target event report'!D:D,"Private Investment"))</f>
        <v/>
      </c>
      <c r="I2387">
        <f>COUNTIFS('Input - target event report'!B:B,B2387,'Input - target event report'!D:D, "Private Investment")</f>
        <v/>
      </c>
      <c r="J2387">
        <f>INDEX('Input - companies list'!$1:$10000,MATCH(B2387,'Input - companies list'!B:B,0),MATCH("Flow",'Input - companies list'!$1:$1,0 ))</f>
        <v/>
      </c>
      <c r="K2387">
        <f>INDEX('Input - companies list'!$1:$10000,MATCH(B2387,'Input - companies list'!B:B,0),MATCH("Inter-Cluster Connectivity",'Input - companies list'!$1:$1,0 ))</f>
        <v/>
      </c>
      <c r="L2387">
        <f>IFERROR(PERCENTRANK(F:F,F2387),0)</f>
        <v/>
      </c>
      <c r="M2387">
        <f>IFERROR(1 - PERCENTRANK(G:G,G2387),0)</f>
        <v/>
      </c>
      <c r="N2387">
        <f>IFERROR(1 - PERCENTRANK(H:H,H2387),0)</f>
        <v/>
      </c>
      <c r="O2387">
        <f>IFERROR(PERCENTRANK(I:I,I2387),0)</f>
        <v/>
      </c>
      <c r="P2387">
        <f>IFERROR(1 - PERCENTRANK(J:J,J2387),0)</f>
        <v/>
      </c>
      <c r="Q2387">
        <f>IFERROR(PERCENTRANK(K:K,K2387),0)</f>
        <v/>
      </c>
      <c r="R2387">
        <f>L2387*weight1+M2387*weight2+N2387*weight3+O2387*weight4+P2387*weight5+Q2387*weight6</f>
        <v/>
      </c>
    </row>
    <row r="2388" spans="1:18">
      <c r="A2388">
        <f>RANK(R2388,R:R)</f>
        <v/>
      </c>
      <c r="B2388" t="s">
        <v>26199</v>
      </c>
      <c r="C2388">
        <f>VLOOKUP(B2388,'Input - companies list'!B:L,2,FALSE)</f>
        <v/>
      </c>
      <c r="D2388">
        <f>VLOOKUP(B2388,'Input - companies list'!B:L,11,FALSE)</f>
        <v/>
      </c>
      <c r="E2388">
        <f>VLOOKUP(B2388,'Input - companies list'!B:E,4,FALSE)</f>
        <v/>
      </c>
      <c r="F2388">
        <f>SUMIFS('Input - target event report'!H:H,'Input - target event report'!B:B,B2388,'Input - target event report'!D:D, "Private Investment")</f>
        <v/>
      </c>
      <c r="G2388">
        <f>IF(I2388&lt;2, "N/A", (MAXIFS('Input - target event report'!E:E,'Input - target event report'!B:B,B:B,'Input - target event report'!D:D,"Private Investment")-MINIFS('Input - target event report'!E:E,'Input - target event report'!B:B,B:B,'Input - target event report'!D:D,"Private Investment"))/(I2388-1))</f>
        <v/>
      </c>
      <c r="H2388">
        <f>IF(MAXIFS('Input - target event report'!E:E,'Input - target event report'!B:B,B:B,'Input - target event report'!D:D,"Private Investment") = 0, "N/A", TODAY() - MAXIFS('Input - target event report'!E:E,'Input - target event report'!B:B,B:B,'Input - target event report'!D:D,"Private Investment"))</f>
        <v/>
      </c>
      <c r="I2388">
        <f>COUNTIFS('Input - target event report'!B:B,B2388,'Input - target event report'!D:D, "Private Investment")</f>
        <v/>
      </c>
      <c r="J2388">
        <f>INDEX('Input - companies list'!$1:$10000,MATCH(B2388,'Input - companies list'!B:B,0),MATCH("Flow",'Input - companies list'!$1:$1,0 ))</f>
        <v/>
      </c>
      <c r="K2388">
        <f>INDEX('Input - companies list'!$1:$10000,MATCH(B2388,'Input - companies list'!B:B,0),MATCH("Inter-Cluster Connectivity",'Input - companies list'!$1:$1,0 ))</f>
        <v/>
      </c>
      <c r="L2388">
        <f>IFERROR(PERCENTRANK(F:F,F2388),0)</f>
        <v/>
      </c>
      <c r="M2388">
        <f>IFERROR(1 - PERCENTRANK(G:G,G2388),0)</f>
        <v/>
      </c>
      <c r="N2388">
        <f>IFERROR(1 - PERCENTRANK(H:H,H2388),0)</f>
        <v/>
      </c>
      <c r="O2388">
        <f>IFERROR(PERCENTRANK(I:I,I2388),0)</f>
        <v/>
      </c>
      <c r="P2388">
        <f>IFERROR(1 - PERCENTRANK(J:J,J2388),0)</f>
        <v/>
      </c>
      <c r="Q2388">
        <f>IFERROR(PERCENTRANK(K:K,K2388),0)</f>
        <v/>
      </c>
      <c r="R2388">
        <f>L2388*weight1+M2388*weight2+N2388*weight3+O2388*weight4+P2388*weight5+Q2388*weight6</f>
        <v/>
      </c>
    </row>
    <row r="2389" spans="1:18">
      <c r="A2389">
        <f>RANK(R2389,R:R)</f>
        <v/>
      </c>
      <c r="B2389" t="s">
        <v>26211</v>
      </c>
      <c r="C2389">
        <f>VLOOKUP(B2389,'Input - companies list'!B:L,2,FALSE)</f>
        <v/>
      </c>
      <c r="D2389">
        <f>VLOOKUP(B2389,'Input - companies list'!B:L,11,FALSE)</f>
        <v/>
      </c>
      <c r="E2389">
        <f>VLOOKUP(B2389,'Input - companies list'!B:E,4,FALSE)</f>
        <v/>
      </c>
      <c r="F2389">
        <f>SUMIFS('Input - target event report'!H:H,'Input - target event report'!B:B,B2389,'Input - target event report'!D:D, "Private Investment")</f>
        <v/>
      </c>
      <c r="G2389">
        <f>IF(I2389&lt;2, "N/A", (MAXIFS('Input - target event report'!E:E,'Input - target event report'!B:B,B:B,'Input - target event report'!D:D,"Private Investment")-MINIFS('Input - target event report'!E:E,'Input - target event report'!B:B,B:B,'Input - target event report'!D:D,"Private Investment"))/(I2389-1))</f>
        <v/>
      </c>
      <c r="H2389">
        <f>IF(MAXIFS('Input - target event report'!E:E,'Input - target event report'!B:B,B:B,'Input - target event report'!D:D,"Private Investment") = 0, "N/A", TODAY() - MAXIFS('Input - target event report'!E:E,'Input - target event report'!B:B,B:B,'Input - target event report'!D:D,"Private Investment"))</f>
        <v/>
      </c>
      <c r="I2389">
        <f>COUNTIFS('Input - target event report'!B:B,B2389,'Input - target event report'!D:D, "Private Investment")</f>
        <v/>
      </c>
      <c r="J2389">
        <f>INDEX('Input - companies list'!$1:$10000,MATCH(B2389,'Input - companies list'!B:B,0),MATCH("Flow",'Input - companies list'!$1:$1,0 ))</f>
        <v/>
      </c>
      <c r="K2389">
        <f>INDEX('Input - companies list'!$1:$10000,MATCH(B2389,'Input - companies list'!B:B,0),MATCH("Inter-Cluster Connectivity",'Input - companies list'!$1:$1,0 ))</f>
        <v/>
      </c>
      <c r="L2389">
        <f>IFERROR(PERCENTRANK(F:F,F2389),0)</f>
        <v/>
      </c>
      <c r="M2389">
        <f>IFERROR(1 - PERCENTRANK(G:G,G2389),0)</f>
        <v/>
      </c>
      <c r="N2389">
        <f>IFERROR(1 - PERCENTRANK(H:H,H2389),0)</f>
        <v/>
      </c>
      <c r="O2389">
        <f>IFERROR(PERCENTRANK(I:I,I2389),0)</f>
        <v/>
      </c>
      <c r="P2389">
        <f>IFERROR(1 - PERCENTRANK(J:J,J2389),0)</f>
        <v/>
      </c>
      <c r="Q2389">
        <f>IFERROR(PERCENTRANK(K:K,K2389),0)</f>
        <v/>
      </c>
      <c r="R2389">
        <f>L2389*weight1+M2389*weight2+N2389*weight3+O2389*weight4+P2389*weight5+Q2389*weight6</f>
        <v/>
      </c>
    </row>
    <row r="2390" spans="1:18">
      <c r="A2390">
        <f>RANK(R2390,R:R)</f>
        <v/>
      </c>
      <c r="B2390" t="s">
        <v>26221</v>
      </c>
      <c r="C2390">
        <f>VLOOKUP(B2390,'Input - companies list'!B:L,2,FALSE)</f>
        <v/>
      </c>
      <c r="D2390">
        <f>VLOOKUP(B2390,'Input - companies list'!B:L,11,FALSE)</f>
        <v/>
      </c>
      <c r="E2390">
        <f>VLOOKUP(B2390,'Input - companies list'!B:E,4,FALSE)</f>
        <v/>
      </c>
      <c r="F2390">
        <f>SUMIFS('Input - target event report'!H:H,'Input - target event report'!B:B,B2390,'Input - target event report'!D:D, "Private Investment")</f>
        <v/>
      </c>
      <c r="G2390">
        <f>IF(I2390&lt;2, "N/A", (MAXIFS('Input - target event report'!E:E,'Input - target event report'!B:B,B:B,'Input - target event report'!D:D,"Private Investment")-MINIFS('Input - target event report'!E:E,'Input - target event report'!B:B,B:B,'Input - target event report'!D:D,"Private Investment"))/(I2390-1))</f>
        <v/>
      </c>
      <c r="H2390">
        <f>IF(MAXIFS('Input - target event report'!E:E,'Input - target event report'!B:B,B:B,'Input - target event report'!D:D,"Private Investment") = 0, "N/A", TODAY() - MAXIFS('Input - target event report'!E:E,'Input - target event report'!B:B,B:B,'Input - target event report'!D:D,"Private Investment"))</f>
        <v/>
      </c>
      <c r="I2390">
        <f>COUNTIFS('Input - target event report'!B:B,B2390,'Input - target event report'!D:D, "Private Investment")</f>
        <v/>
      </c>
      <c r="J2390">
        <f>INDEX('Input - companies list'!$1:$10000,MATCH(B2390,'Input - companies list'!B:B,0),MATCH("Flow",'Input - companies list'!$1:$1,0 ))</f>
        <v/>
      </c>
      <c r="K2390">
        <f>INDEX('Input - companies list'!$1:$10000,MATCH(B2390,'Input - companies list'!B:B,0),MATCH("Inter-Cluster Connectivity",'Input - companies list'!$1:$1,0 ))</f>
        <v/>
      </c>
      <c r="L2390">
        <f>IFERROR(PERCENTRANK(F:F,F2390),0)</f>
        <v/>
      </c>
      <c r="M2390">
        <f>IFERROR(1 - PERCENTRANK(G:G,G2390),0)</f>
        <v/>
      </c>
      <c r="N2390">
        <f>IFERROR(1 - PERCENTRANK(H:H,H2390),0)</f>
        <v/>
      </c>
      <c r="O2390">
        <f>IFERROR(PERCENTRANK(I:I,I2390),0)</f>
        <v/>
      </c>
      <c r="P2390">
        <f>IFERROR(1 - PERCENTRANK(J:J,J2390),0)</f>
        <v/>
      </c>
      <c r="Q2390">
        <f>IFERROR(PERCENTRANK(K:K,K2390),0)</f>
        <v/>
      </c>
      <c r="R2390">
        <f>L2390*weight1+M2390*weight2+N2390*weight3+O2390*weight4+P2390*weight5+Q2390*weight6</f>
        <v/>
      </c>
    </row>
    <row r="2391" spans="1:18">
      <c r="A2391">
        <f>RANK(R2391,R:R)</f>
        <v/>
      </c>
      <c r="B2391" t="s">
        <v>26230</v>
      </c>
      <c r="C2391">
        <f>VLOOKUP(B2391,'Input - companies list'!B:L,2,FALSE)</f>
        <v/>
      </c>
      <c r="D2391">
        <f>VLOOKUP(B2391,'Input - companies list'!B:L,11,FALSE)</f>
        <v/>
      </c>
      <c r="E2391">
        <f>VLOOKUP(B2391,'Input - companies list'!B:E,4,FALSE)</f>
        <v/>
      </c>
      <c r="F2391">
        <f>SUMIFS('Input - target event report'!H:H,'Input - target event report'!B:B,B2391,'Input - target event report'!D:D, "Private Investment")</f>
        <v/>
      </c>
      <c r="G2391">
        <f>IF(I2391&lt;2, "N/A", (MAXIFS('Input - target event report'!E:E,'Input - target event report'!B:B,B:B,'Input - target event report'!D:D,"Private Investment")-MINIFS('Input - target event report'!E:E,'Input - target event report'!B:B,B:B,'Input - target event report'!D:D,"Private Investment"))/(I2391-1))</f>
        <v/>
      </c>
      <c r="H2391">
        <f>IF(MAXIFS('Input - target event report'!E:E,'Input - target event report'!B:B,B:B,'Input - target event report'!D:D,"Private Investment") = 0, "N/A", TODAY() - MAXIFS('Input - target event report'!E:E,'Input - target event report'!B:B,B:B,'Input - target event report'!D:D,"Private Investment"))</f>
        <v/>
      </c>
      <c r="I2391">
        <f>COUNTIFS('Input - target event report'!B:B,B2391,'Input - target event report'!D:D, "Private Investment")</f>
        <v/>
      </c>
      <c r="J2391">
        <f>INDEX('Input - companies list'!$1:$10000,MATCH(B2391,'Input - companies list'!B:B,0),MATCH("Flow",'Input - companies list'!$1:$1,0 ))</f>
        <v/>
      </c>
      <c r="K2391">
        <f>INDEX('Input - companies list'!$1:$10000,MATCH(B2391,'Input - companies list'!B:B,0),MATCH("Inter-Cluster Connectivity",'Input - companies list'!$1:$1,0 ))</f>
        <v/>
      </c>
      <c r="L2391">
        <f>IFERROR(PERCENTRANK(F:F,F2391),0)</f>
        <v/>
      </c>
      <c r="M2391">
        <f>IFERROR(1 - PERCENTRANK(G:G,G2391),0)</f>
        <v/>
      </c>
      <c r="N2391">
        <f>IFERROR(1 - PERCENTRANK(H:H,H2391),0)</f>
        <v/>
      </c>
      <c r="O2391">
        <f>IFERROR(PERCENTRANK(I:I,I2391),0)</f>
        <v/>
      </c>
      <c r="P2391">
        <f>IFERROR(1 - PERCENTRANK(J:J,J2391),0)</f>
        <v/>
      </c>
      <c r="Q2391">
        <f>IFERROR(PERCENTRANK(K:K,K2391),0)</f>
        <v/>
      </c>
      <c r="R2391">
        <f>L2391*weight1+M2391*weight2+N2391*weight3+O2391*weight4+P2391*weight5+Q2391*weight6</f>
        <v/>
      </c>
    </row>
    <row r="2392" spans="1:18">
      <c r="A2392">
        <f>RANK(R2392,R:R)</f>
        <v/>
      </c>
      <c r="B2392" t="s">
        <v>26244</v>
      </c>
      <c r="C2392">
        <f>VLOOKUP(B2392,'Input - companies list'!B:L,2,FALSE)</f>
        <v/>
      </c>
      <c r="D2392">
        <f>VLOOKUP(B2392,'Input - companies list'!B:L,11,FALSE)</f>
        <v/>
      </c>
      <c r="E2392">
        <f>VLOOKUP(B2392,'Input - companies list'!B:E,4,FALSE)</f>
        <v/>
      </c>
      <c r="F2392">
        <f>SUMIFS('Input - target event report'!H:H,'Input - target event report'!B:B,B2392,'Input - target event report'!D:D, "Private Investment")</f>
        <v/>
      </c>
      <c r="G2392">
        <f>IF(I2392&lt;2, "N/A", (MAXIFS('Input - target event report'!E:E,'Input - target event report'!B:B,B:B,'Input - target event report'!D:D,"Private Investment")-MINIFS('Input - target event report'!E:E,'Input - target event report'!B:B,B:B,'Input - target event report'!D:D,"Private Investment"))/(I2392-1))</f>
        <v/>
      </c>
      <c r="H2392">
        <f>IF(MAXIFS('Input - target event report'!E:E,'Input - target event report'!B:B,B:B,'Input - target event report'!D:D,"Private Investment") = 0, "N/A", TODAY() - MAXIFS('Input - target event report'!E:E,'Input - target event report'!B:B,B:B,'Input - target event report'!D:D,"Private Investment"))</f>
        <v/>
      </c>
      <c r="I2392">
        <f>COUNTIFS('Input - target event report'!B:B,B2392,'Input - target event report'!D:D, "Private Investment")</f>
        <v/>
      </c>
      <c r="J2392">
        <f>INDEX('Input - companies list'!$1:$10000,MATCH(B2392,'Input - companies list'!B:B,0),MATCH("Flow",'Input - companies list'!$1:$1,0 ))</f>
        <v/>
      </c>
      <c r="K2392">
        <f>INDEX('Input - companies list'!$1:$10000,MATCH(B2392,'Input - companies list'!B:B,0),MATCH("Inter-Cluster Connectivity",'Input - companies list'!$1:$1,0 ))</f>
        <v/>
      </c>
      <c r="L2392">
        <f>IFERROR(PERCENTRANK(F:F,F2392),0)</f>
        <v/>
      </c>
      <c r="M2392">
        <f>IFERROR(1 - PERCENTRANK(G:G,G2392),0)</f>
        <v/>
      </c>
      <c r="N2392">
        <f>IFERROR(1 - PERCENTRANK(H:H,H2392),0)</f>
        <v/>
      </c>
      <c r="O2392">
        <f>IFERROR(PERCENTRANK(I:I,I2392),0)</f>
        <v/>
      </c>
      <c r="P2392">
        <f>IFERROR(1 - PERCENTRANK(J:J,J2392),0)</f>
        <v/>
      </c>
      <c r="Q2392">
        <f>IFERROR(PERCENTRANK(K:K,K2392),0)</f>
        <v/>
      </c>
      <c r="R2392">
        <f>L2392*weight1+M2392*weight2+N2392*weight3+O2392*weight4+P2392*weight5+Q2392*weight6</f>
        <v/>
      </c>
    </row>
    <row r="2393" spans="1:18">
      <c r="A2393">
        <f>RANK(R2393,R:R)</f>
        <v/>
      </c>
      <c r="B2393" t="s">
        <v>26255</v>
      </c>
      <c r="C2393">
        <f>VLOOKUP(B2393,'Input - companies list'!B:L,2,FALSE)</f>
        <v/>
      </c>
      <c r="D2393">
        <f>VLOOKUP(B2393,'Input - companies list'!B:L,11,FALSE)</f>
        <v/>
      </c>
      <c r="E2393">
        <f>VLOOKUP(B2393,'Input - companies list'!B:E,4,FALSE)</f>
        <v/>
      </c>
      <c r="F2393">
        <f>SUMIFS('Input - target event report'!H:H,'Input - target event report'!B:B,B2393,'Input - target event report'!D:D, "Private Investment")</f>
        <v/>
      </c>
      <c r="G2393">
        <f>IF(I2393&lt;2, "N/A", (MAXIFS('Input - target event report'!E:E,'Input - target event report'!B:B,B:B,'Input - target event report'!D:D,"Private Investment")-MINIFS('Input - target event report'!E:E,'Input - target event report'!B:B,B:B,'Input - target event report'!D:D,"Private Investment"))/(I2393-1))</f>
        <v/>
      </c>
      <c r="H2393">
        <f>IF(MAXIFS('Input - target event report'!E:E,'Input - target event report'!B:B,B:B,'Input - target event report'!D:D,"Private Investment") = 0, "N/A", TODAY() - MAXIFS('Input - target event report'!E:E,'Input - target event report'!B:B,B:B,'Input - target event report'!D:D,"Private Investment"))</f>
        <v/>
      </c>
      <c r="I2393">
        <f>COUNTIFS('Input - target event report'!B:B,B2393,'Input - target event report'!D:D, "Private Investment")</f>
        <v/>
      </c>
      <c r="J2393">
        <f>INDEX('Input - companies list'!$1:$10000,MATCH(B2393,'Input - companies list'!B:B,0),MATCH("Flow",'Input - companies list'!$1:$1,0 ))</f>
        <v/>
      </c>
      <c r="K2393">
        <f>INDEX('Input - companies list'!$1:$10000,MATCH(B2393,'Input - companies list'!B:B,0),MATCH("Inter-Cluster Connectivity",'Input - companies list'!$1:$1,0 ))</f>
        <v/>
      </c>
      <c r="L2393">
        <f>IFERROR(PERCENTRANK(F:F,F2393),0)</f>
        <v/>
      </c>
      <c r="M2393">
        <f>IFERROR(1 - PERCENTRANK(G:G,G2393),0)</f>
        <v/>
      </c>
      <c r="N2393">
        <f>IFERROR(1 - PERCENTRANK(H:H,H2393),0)</f>
        <v/>
      </c>
      <c r="O2393">
        <f>IFERROR(PERCENTRANK(I:I,I2393),0)</f>
        <v/>
      </c>
      <c r="P2393">
        <f>IFERROR(1 - PERCENTRANK(J:J,J2393),0)</f>
        <v/>
      </c>
      <c r="Q2393">
        <f>IFERROR(PERCENTRANK(K:K,K2393),0)</f>
        <v/>
      </c>
      <c r="R2393">
        <f>L2393*weight1+M2393*weight2+N2393*weight3+O2393*weight4+P2393*weight5+Q2393*weight6</f>
        <v/>
      </c>
    </row>
    <row r="2394" spans="1:18">
      <c r="A2394">
        <f>RANK(R2394,R:R)</f>
        <v/>
      </c>
      <c r="B2394" t="s">
        <v>26265</v>
      </c>
      <c r="C2394">
        <f>VLOOKUP(B2394,'Input - companies list'!B:L,2,FALSE)</f>
        <v/>
      </c>
      <c r="D2394">
        <f>VLOOKUP(B2394,'Input - companies list'!B:L,11,FALSE)</f>
        <v/>
      </c>
      <c r="E2394">
        <f>VLOOKUP(B2394,'Input - companies list'!B:E,4,FALSE)</f>
        <v/>
      </c>
      <c r="F2394">
        <f>SUMIFS('Input - target event report'!H:H,'Input - target event report'!B:B,B2394,'Input - target event report'!D:D, "Private Investment")</f>
        <v/>
      </c>
      <c r="G2394">
        <f>IF(I2394&lt;2, "N/A", (MAXIFS('Input - target event report'!E:E,'Input - target event report'!B:B,B:B,'Input - target event report'!D:D,"Private Investment")-MINIFS('Input - target event report'!E:E,'Input - target event report'!B:B,B:B,'Input - target event report'!D:D,"Private Investment"))/(I2394-1))</f>
        <v/>
      </c>
      <c r="H2394">
        <f>IF(MAXIFS('Input - target event report'!E:E,'Input - target event report'!B:B,B:B,'Input - target event report'!D:D,"Private Investment") = 0, "N/A", TODAY() - MAXIFS('Input - target event report'!E:E,'Input - target event report'!B:B,B:B,'Input - target event report'!D:D,"Private Investment"))</f>
        <v/>
      </c>
      <c r="I2394">
        <f>COUNTIFS('Input - target event report'!B:B,B2394,'Input - target event report'!D:D, "Private Investment")</f>
        <v/>
      </c>
      <c r="J2394">
        <f>INDEX('Input - companies list'!$1:$10000,MATCH(B2394,'Input - companies list'!B:B,0),MATCH("Flow",'Input - companies list'!$1:$1,0 ))</f>
        <v/>
      </c>
      <c r="K2394">
        <f>INDEX('Input - companies list'!$1:$10000,MATCH(B2394,'Input - companies list'!B:B,0),MATCH("Inter-Cluster Connectivity",'Input - companies list'!$1:$1,0 ))</f>
        <v/>
      </c>
      <c r="L2394">
        <f>IFERROR(PERCENTRANK(F:F,F2394),0)</f>
        <v/>
      </c>
      <c r="M2394">
        <f>IFERROR(1 - PERCENTRANK(G:G,G2394),0)</f>
        <v/>
      </c>
      <c r="N2394">
        <f>IFERROR(1 - PERCENTRANK(H:H,H2394),0)</f>
        <v/>
      </c>
      <c r="O2394">
        <f>IFERROR(PERCENTRANK(I:I,I2394),0)</f>
        <v/>
      </c>
      <c r="P2394">
        <f>IFERROR(1 - PERCENTRANK(J:J,J2394),0)</f>
        <v/>
      </c>
      <c r="Q2394">
        <f>IFERROR(PERCENTRANK(K:K,K2394),0)</f>
        <v/>
      </c>
      <c r="R2394">
        <f>L2394*weight1+M2394*weight2+N2394*weight3+O2394*weight4+P2394*weight5+Q2394*weight6</f>
        <v/>
      </c>
    </row>
    <row r="2395" spans="1:18">
      <c r="A2395">
        <f>RANK(R2395,R:R)</f>
        <v/>
      </c>
      <c r="B2395" t="s">
        <v>26276</v>
      </c>
      <c r="C2395">
        <f>VLOOKUP(B2395,'Input - companies list'!B:L,2,FALSE)</f>
        <v/>
      </c>
      <c r="D2395">
        <f>VLOOKUP(B2395,'Input - companies list'!B:L,11,FALSE)</f>
        <v/>
      </c>
      <c r="E2395">
        <f>VLOOKUP(B2395,'Input - companies list'!B:E,4,FALSE)</f>
        <v/>
      </c>
      <c r="F2395">
        <f>SUMIFS('Input - target event report'!H:H,'Input - target event report'!B:B,B2395,'Input - target event report'!D:D, "Private Investment")</f>
        <v/>
      </c>
      <c r="G2395">
        <f>IF(I2395&lt;2, "N/A", (MAXIFS('Input - target event report'!E:E,'Input - target event report'!B:B,B:B,'Input - target event report'!D:D,"Private Investment")-MINIFS('Input - target event report'!E:E,'Input - target event report'!B:B,B:B,'Input - target event report'!D:D,"Private Investment"))/(I2395-1))</f>
        <v/>
      </c>
      <c r="H2395">
        <f>IF(MAXIFS('Input - target event report'!E:E,'Input - target event report'!B:B,B:B,'Input - target event report'!D:D,"Private Investment") = 0, "N/A", TODAY() - MAXIFS('Input - target event report'!E:E,'Input - target event report'!B:B,B:B,'Input - target event report'!D:D,"Private Investment"))</f>
        <v/>
      </c>
      <c r="I2395">
        <f>COUNTIFS('Input - target event report'!B:B,B2395,'Input - target event report'!D:D, "Private Investment")</f>
        <v/>
      </c>
      <c r="J2395">
        <f>INDEX('Input - companies list'!$1:$10000,MATCH(B2395,'Input - companies list'!B:B,0),MATCH("Flow",'Input - companies list'!$1:$1,0 ))</f>
        <v/>
      </c>
      <c r="K2395">
        <f>INDEX('Input - companies list'!$1:$10000,MATCH(B2395,'Input - companies list'!B:B,0),MATCH("Inter-Cluster Connectivity",'Input - companies list'!$1:$1,0 ))</f>
        <v/>
      </c>
      <c r="L2395">
        <f>IFERROR(PERCENTRANK(F:F,F2395),0)</f>
        <v/>
      </c>
      <c r="M2395">
        <f>IFERROR(1 - PERCENTRANK(G:G,G2395),0)</f>
        <v/>
      </c>
      <c r="N2395">
        <f>IFERROR(1 - PERCENTRANK(H:H,H2395),0)</f>
        <v/>
      </c>
      <c r="O2395">
        <f>IFERROR(PERCENTRANK(I:I,I2395),0)</f>
        <v/>
      </c>
      <c r="P2395">
        <f>IFERROR(1 - PERCENTRANK(J:J,J2395),0)</f>
        <v/>
      </c>
      <c r="Q2395">
        <f>IFERROR(PERCENTRANK(K:K,K2395),0)</f>
        <v/>
      </c>
      <c r="R2395">
        <f>L2395*weight1+M2395*weight2+N2395*weight3+O2395*weight4+P2395*weight5+Q2395*weight6</f>
        <v/>
      </c>
    </row>
    <row r="2396" spans="1:18">
      <c r="A2396">
        <f>RANK(R2396,R:R)</f>
        <v/>
      </c>
      <c r="B2396" t="s">
        <v>26287</v>
      </c>
      <c r="C2396">
        <f>VLOOKUP(B2396,'Input - companies list'!B:L,2,FALSE)</f>
        <v/>
      </c>
      <c r="D2396">
        <f>VLOOKUP(B2396,'Input - companies list'!B:L,11,FALSE)</f>
        <v/>
      </c>
      <c r="E2396">
        <f>VLOOKUP(B2396,'Input - companies list'!B:E,4,FALSE)</f>
        <v/>
      </c>
      <c r="F2396">
        <f>SUMIFS('Input - target event report'!H:H,'Input - target event report'!B:B,B2396,'Input - target event report'!D:D, "Private Investment")</f>
        <v/>
      </c>
      <c r="G2396">
        <f>IF(I2396&lt;2, "N/A", (MAXIFS('Input - target event report'!E:E,'Input - target event report'!B:B,B:B,'Input - target event report'!D:D,"Private Investment")-MINIFS('Input - target event report'!E:E,'Input - target event report'!B:B,B:B,'Input - target event report'!D:D,"Private Investment"))/(I2396-1))</f>
        <v/>
      </c>
      <c r="H2396">
        <f>IF(MAXIFS('Input - target event report'!E:E,'Input - target event report'!B:B,B:B,'Input - target event report'!D:D,"Private Investment") = 0, "N/A", TODAY() - MAXIFS('Input - target event report'!E:E,'Input - target event report'!B:B,B:B,'Input - target event report'!D:D,"Private Investment"))</f>
        <v/>
      </c>
      <c r="I2396">
        <f>COUNTIFS('Input - target event report'!B:B,B2396,'Input - target event report'!D:D, "Private Investment")</f>
        <v/>
      </c>
      <c r="J2396">
        <f>INDEX('Input - companies list'!$1:$10000,MATCH(B2396,'Input - companies list'!B:B,0),MATCH("Flow",'Input - companies list'!$1:$1,0 ))</f>
        <v/>
      </c>
      <c r="K2396">
        <f>INDEX('Input - companies list'!$1:$10000,MATCH(B2396,'Input - companies list'!B:B,0),MATCH("Inter-Cluster Connectivity",'Input - companies list'!$1:$1,0 ))</f>
        <v/>
      </c>
      <c r="L2396">
        <f>IFERROR(PERCENTRANK(F:F,F2396),0)</f>
        <v/>
      </c>
      <c r="M2396">
        <f>IFERROR(1 - PERCENTRANK(G:G,G2396),0)</f>
        <v/>
      </c>
      <c r="N2396">
        <f>IFERROR(1 - PERCENTRANK(H:H,H2396),0)</f>
        <v/>
      </c>
      <c r="O2396">
        <f>IFERROR(PERCENTRANK(I:I,I2396),0)</f>
        <v/>
      </c>
      <c r="P2396">
        <f>IFERROR(1 - PERCENTRANK(J:J,J2396),0)</f>
        <v/>
      </c>
      <c r="Q2396">
        <f>IFERROR(PERCENTRANK(K:K,K2396),0)</f>
        <v/>
      </c>
      <c r="R2396">
        <f>L2396*weight1+M2396*weight2+N2396*weight3+O2396*weight4+P2396*weight5+Q2396*weight6</f>
        <v/>
      </c>
    </row>
    <row r="2397" spans="1:18">
      <c r="A2397">
        <f>RANK(R2397,R:R)</f>
        <v/>
      </c>
      <c r="B2397" t="s">
        <v>26300</v>
      </c>
      <c r="C2397">
        <f>VLOOKUP(B2397,'Input - companies list'!B:L,2,FALSE)</f>
        <v/>
      </c>
      <c r="D2397">
        <f>VLOOKUP(B2397,'Input - companies list'!B:L,11,FALSE)</f>
        <v/>
      </c>
      <c r="E2397">
        <f>VLOOKUP(B2397,'Input - companies list'!B:E,4,FALSE)</f>
        <v/>
      </c>
      <c r="F2397">
        <f>SUMIFS('Input - target event report'!H:H,'Input - target event report'!B:B,B2397,'Input - target event report'!D:D, "Private Investment")</f>
        <v/>
      </c>
      <c r="G2397">
        <f>IF(I2397&lt;2, "N/A", (MAXIFS('Input - target event report'!E:E,'Input - target event report'!B:B,B:B,'Input - target event report'!D:D,"Private Investment")-MINIFS('Input - target event report'!E:E,'Input - target event report'!B:B,B:B,'Input - target event report'!D:D,"Private Investment"))/(I2397-1))</f>
        <v/>
      </c>
      <c r="H2397">
        <f>IF(MAXIFS('Input - target event report'!E:E,'Input - target event report'!B:B,B:B,'Input - target event report'!D:D,"Private Investment") = 0, "N/A", TODAY() - MAXIFS('Input - target event report'!E:E,'Input - target event report'!B:B,B:B,'Input - target event report'!D:D,"Private Investment"))</f>
        <v/>
      </c>
      <c r="I2397">
        <f>COUNTIFS('Input - target event report'!B:B,B2397,'Input - target event report'!D:D, "Private Investment")</f>
        <v/>
      </c>
      <c r="J2397">
        <f>INDEX('Input - companies list'!$1:$10000,MATCH(B2397,'Input - companies list'!B:B,0),MATCH("Flow",'Input - companies list'!$1:$1,0 ))</f>
        <v/>
      </c>
      <c r="K2397">
        <f>INDEX('Input - companies list'!$1:$10000,MATCH(B2397,'Input - companies list'!B:B,0),MATCH("Inter-Cluster Connectivity",'Input - companies list'!$1:$1,0 ))</f>
        <v/>
      </c>
      <c r="L2397">
        <f>IFERROR(PERCENTRANK(F:F,F2397),0)</f>
        <v/>
      </c>
      <c r="M2397">
        <f>IFERROR(1 - PERCENTRANK(G:G,G2397),0)</f>
        <v/>
      </c>
      <c r="N2397">
        <f>IFERROR(1 - PERCENTRANK(H:H,H2397),0)</f>
        <v/>
      </c>
      <c r="O2397">
        <f>IFERROR(PERCENTRANK(I:I,I2397),0)</f>
        <v/>
      </c>
      <c r="P2397">
        <f>IFERROR(1 - PERCENTRANK(J:J,J2397),0)</f>
        <v/>
      </c>
      <c r="Q2397">
        <f>IFERROR(PERCENTRANK(K:K,K2397),0)</f>
        <v/>
      </c>
      <c r="R2397">
        <f>L2397*weight1+M2397*weight2+N2397*weight3+O2397*weight4+P2397*weight5+Q2397*weight6</f>
        <v/>
      </c>
    </row>
    <row r="2398" spans="1:18">
      <c r="A2398">
        <f>RANK(R2398,R:R)</f>
        <v/>
      </c>
      <c r="B2398" t="s">
        <v>26309</v>
      </c>
      <c r="C2398">
        <f>VLOOKUP(B2398,'Input - companies list'!B:L,2,FALSE)</f>
        <v/>
      </c>
      <c r="D2398">
        <f>VLOOKUP(B2398,'Input - companies list'!B:L,11,FALSE)</f>
        <v/>
      </c>
      <c r="E2398">
        <f>VLOOKUP(B2398,'Input - companies list'!B:E,4,FALSE)</f>
        <v/>
      </c>
      <c r="F2398">
        <f>SUMIFS('Input - target event report'!H:H,'Input - target event report'!B:B,B2398,'Input - target event report'!D:D, "Private Investment")</f>
        <v/>
      </c>
      <c r="G2398">
        <f>IF(I2398&lt;2, "N/A", (MAXIFS('Input - target event report'!E:E,'Input - target event report'!B:B,B:B,'Input - target event report'!D:D,"Private Investment")-MINIFS('Input - target event report'!E:E,'Input - target event report'!B:B,B:B,'Input - target event report'!D:D,"Private Investment"))/(I2398-1))</f>
        <v/>
      </c>
      <c r="H2398">
        <f>IF(MAXIFS('Input - target event report'!E:E,'Input - target event report'!B:B,B:B,'Input - target event report'!D:D,"Private Investment") = 0, "N/A", TODAY() - MAXIFS('Input - target event report'!E:E,'Input - target event report'!B:B,B:B,'Input - target event report'!D:D,"Private Investment"))</f>
        <v/>
      </c>
      <c r="I2398">
        <f>COUNTIFS('Input - target event report'!B:B,B2398,'Input - target event report'!D:D, "Private Investment")</f>
        <v/>
      </c>
      <c r="J2398">
        <f>INDEX('Input - companies list'!$1:$10000,MATCH(B2398,'Input - companies list'!B:B,0),MATCH("Flow",'Input - companies list'!$1:$1,0 ))</f>
        <v/>
      </c>
      <c r="K2398">
        <f>INDEX('Input - companies list'!$1:$10000,MATCH(B2398,'Input - companies list'!B:B,0),MATCH("Inter-Cluster Connectivity",'Input - companies list'!$1:$1,0 ))</f>
        <v/>
      </c>
      <c r="L2398">
        <f>IFERROR(PERCENTRANK(F:F,F2398),0)</f>
        <v/>
      </c>
      <c r="M2398">
        <f>IFERROR(1 - PERCENTRANK(G:G,G2398),0)</f>
        <v/>
      </c>
      <c r="N2398">
        <f>IFERROR(1 - PERCENTRANK(H:H,H2398),0)</f>
        <v/>
      </c>
      <c r="O2398">
        <f>IFERROR(PERCENTRANK(I:I,I2398),0)</f>
        <v/>
      </c>
      <c r="P2398">
        <f>IFERROR(1 - PERCENTRANK(J:J,J2398),0)</f>
        <v/>
      </c>
      <c r="Q2398">
        <f>IFERROR(PERCENTRANK(K:K,K2398),0)</f>
        <v/>
      </c>
      <c r="R2398">
        <f>L2398*weight1+M2398*weight2+N2398*weight3+O2398*weight4+P2398*weight5+Q2398*weight6</f>
        <v/>
      </c>
    </row>
    <row r="2399" spans="1:18">
      <c r="A2399">
        <f>RANK(R2399,R:R)</f>
        <v/>
      </c>
      <c r="B2399" t="s">
        <v>26318</v>
      </c>
      <c r="C2399">
        <f>VLOOKUP(B2399,'Input - companies list'!B:L,2,FALSE)</f>
        <v/>
      </c>
      <c r="D2399">
        <f>VLOOKUP(B2399,'Input - companies list'!B:L,11,FALSE)</f>
        <v/>
      </c>
      <c r="E2399">
        <f>VLOOKUP(B2399,'Input - companies list'!B:E,4,FALSE)</f>
        <v/>
      </c>
      <c r="F2399">
        <f>SUMIFS('Input - target event report'!H:H,'Input - target event report'!B:B,B2399,'Input - target event report'!D:D, "Private Investment")</f>
        <v/>
      </c>
      <c r="G2399">
        <f>IF(I2399&lt;2, "N/A", (MAXIFS('Input - target event report'!E:E,'Input - target event report'!B:B,B:B,'Input - target event report'!D:D,"Private Investment")-MINIFS('Input - target event report'!E:E,'Input - target event report'!B:B,B:B,'Input - target event report'!D:D,"Private Investment"))/(I2399-1))</f>
        <v/>
      </c>
      <c r="H2399">
        <f>IF(MAXIFS('Input - target event report'!E:E,'Input - target event report'!B:B,B:B,'Input - target event report'!D:D,"Private Investment") = 0, "N/A", TODAY() - MAXIFS('Input - target event report'!E:E,'Input - target event report'!B:B,B:B,'Input - target event report'!D:D,"Private Investment"))</f>
        <v/>
      </c>
      <c r="I2399">
        <f>COUNTIFS('Input - target event report'!B:B,B2399,'Input - target event report'!D:D, "Private Investment")</f>
        <v/>
      </c>
      <c r="J2399">
        <f>INDEX('Input - companies list'!$1:$10000,MATCH(B2399,'Input - companies list'!B:B,0),MATCH("Flow",'Input - companies list'!$1:$1,0 ))</f>
        <v/>
      </c>
      <c r="K2399">
        <f>INDEX('Input - companies list'!$1:$10000,MATCH(B2399,'Input - companies list'!B:B,0),MATCH("Inter-Cluster Connectivity",'Input - companies list'!$1:$1,0 ))</f>
        <v/>
      </c>
      <c r="L2399">
        <f>IFERROR(PERCENTRANK(F:F,F2399),0)</f>
        <v/>
      </c>
      <c r="M2399">
        <f>IFERROR(1 - PERCENTRANK(G:G,G2399),0)</f>
        <v/>
      </c>
      <c r="N2399">
        <f>IFERROR(1 - PERCENTRANK(H:H,H2399),0)</f>
        <v/>
      </c>
      <c r="O2399">
        <f>IFERROR(PERCENTRANK(I:I,I2399),0)</f>
        <v/>
      </c>
      <c r="P2399">
        <f>IFERROR(1 - PERCENTRANK(J:J,J2399),0)</f>
        <v/>
      </c>
      <c r="Q2399">
        <f>IFERROR(PERCENTRANK(K:K,K2399),0)</f>
        <v/>
      </c>
      <c r="R2399">
        <f>L2399*weight1+M2399*weight2+N2399*weight3+O2399*weight4+P2399*weight5+Q2399*weight6</f>
        <v/>
      </c>
    </row>
    <row r="2400" spans="1:18">
      <c r="A2400">
        <f>RANK(R2400,R:R)</f>
        <v/>
      </c>
      <c r="B2400" t="s">
        <v>26331</v>
      </c>
      <c r="C2400">
        <f>VLOOKUP(B2400,'Input - companies list'!B:L,2,FALSE)</f>
        <v/>
      </c>
      <c r="D2400">
        <f>VLOOKUP(B2400,'Input - companies list'!B:L,11,FALSE)</f>
        <v/>
      </c>
      <c r="E2400">
        <f>VLOOKUP(B2400,'Input - companies list'!B:E,4,FALSE)</f>
        <v/>
      </c>
      <c r="F2400">
        <f>SUMIFS('Input - target event report'!H:H,'Input - target event report'!B:B,B2400,'Input - target event report'!D:D, "Private Investment")</f>
        <v/>
      </c>
      <c r="G2400">
        <f>IF(I2400&lt;2, "N/A", (MAXIFS('Input - target event report'!E:E,'Input - target event report'!B:B,B:B,'Input - target event report'!D:D,"Private Investment")-MINIFS('Input - target event report'!E:E,'Input - target event report'!B:B,B:B,'Input - target event report'!D:D,"Private Investment"))/(I2400-1))</f>
        <v/>
      </c>
      <c r="H2400">
        <f>IF(MAXIFS('Input - target event report'!E:E,'Input - target event report'!B:B,B:B,'Input - target event report'!D:D,"Private Investment") = 0, "N/A", TODAY() - MAXIFS('Input - target event report'!E:E,'Input - target event report'!B:B,B:B,'Input - target event report'!D:D,"Private Investment"))</f>
        <v/>
      </c>
      <c r="I2400">
        <f>COUNTIFS('Input - target event report'!B:B,B2400,'Input - target event report'!D:D, "Private Investment")</f>
        <v/>
      </c>
      <c r="J2400">
        <f>INDEX('Input - companies list'!$1:$10000,MATCH(B2400,'Input - companies list'!B:B,0),MATCH("Flow",'Input - companies list'!$1:$1,0 ))</f>
        <v/>
      </c>
      <c r="K2400">
        <f>INDEX('Input - companies list'!$1:$10000,MATCH(B2400,'Input - companies list'!B:B,0),MATCH("Inter-Cluster Connectivity",'Input - companies list'!$1:$1,0 ))</f>
        <v/>
      </c>
      <c r="L2400">
        <f>IFERROR(PERCENTRANK(F:F,F2400),0)</f>
        <v/>
      </c>
      <c r="M2400">
        <f>IFERROR(1 - PERCENTRANK(G:G,G2400),0)</f>
        <v/>
      </c>
      <c r="N2400">
        <f>IFERROR(1 - PERCENTRANK(H:H,H2400),0)</f>
        <v/>
      </c>
      <c r="O2400">
        <f>IFERROR(PERCENTRANK(I:I,I2400),0)</f>
        <v/>
      </c>
      <c r="P2400">
        <f>IFERROR(1 - PERCENTRANK(J:J,J2400),0)</f>
        <v/>
      </c>
      <c r="Q2400">
        <f>IFERROR(PERCENTRANK(K:K,K2400),0)</f>
        <v/>
      </c>
      <c r="R2400">
        <f>L2400*weight1+M2400*weight2+N2400*weight3+O2400*weight4+P2400*weight5+Q2400*weight6</f>
        <v/>
      </c>
    </row>
    <row r="2401" spans="1:18">
      <c r="A2401">
        <f>RANK(R2401,R:R)</f>
        <v/>
      </c>
      <c r="B2401" t="s">
        <v>26341</v>
      </c>
      <c r="C2401">
        <f>VLOOKUP(B2401,'Input - companies list'!B:L,2,FALSE)</f>
        <v/>
      </c>
      <c r="D2401">
        <f>VLOOKUP(B2401,'Input - companies list'!B:L,11,FALSE)</f>
        <v/>
      </c>
      <c r="E2401">
        <f>VLOOKUP(B2401,'Input - companies list'!B:E,4,FALSE)</f>
        <v/>
      </c>
      <c r="F2401">
        <f>SUMIFS('Input - target event report'!H:H,'Input - target event report'!B:B,B2401,'Input - target event report'!D:D, "Private Investment")</f>
        <v/>
      </c>
      <c r="G2401">
        <f>IF(I2401&lt;2, "N/A", (MAXIFS('Input - target event report'!E:E,'Input - target event report'!B:B,B:B,'Input - target event report'!D:D,"Private Investment")-MINIFS('Input - target event report'!E:E,'Input - target event report'!B:B,B:B,'Input - target event report'!D:D,"Private Investment"))/(I2401-1))</f>
        <v/>
      </c>
      <c r="H2401">
        <f>IF(MAXIFS('Input - target event report'!E:E,'Input - target event report'!B:B,B:B,'Input - target event report'!D:D,"Private Investment") = 0, "N/A", TODAY() - MAXIFS('Input - target event report'!E:E,'Input - target event report'!B:B,B:B,'Input - target event report'!D:D,"Private Investment"))</f>
        <v/>
      </c>
      <c r="I2401">
        <f>COUNTIFS('Input - target event report'!B:B,B2401,'Input - target event report'!D:D, "Private Investment")</f>
        <v/>
      </c>
      <c r="J2401">
        <f>INDEX('Input - companies list'!$1:$10000,MATCH(B2401,'Input - companies list'!B:B,0),MATCH("Flow",'Input - companies list'!$1:$1,0 ))</f>
        <v/>
      </c>
      <c r="K2401">
        <f>INDEX('Input - companies list'!$1:$10000,MATCH(B2401,'Input - companies list'!B:B,0),MATCH("Inter-Cluster Connectivity",'Input - companies list'!$1:$1,0 ))</f>
        <v/>
      </c>
      <c r="L2401">
        <f>IFERROR(PERCENTRANK(F:F,F2401),0)</f>
        <v/>
      </c>
      <c r="M2401">
        <f>IFERROR(1 - PERCENTRANK(G:G,G2401),0)</f>
        <v/>
      </c>
      <c r="N2401">
        <f>IFERROR(1 - PERCENTRANK(H:H,H2401),0)</f>
        <v/>
      </c>
      <c r="O2401">
        <f>IFERROR(PERCENTRANK(I:I,I2401),0)</f>
        <v/>
      </c>
      <c r="P2401">
        <f>IFERROR(1 - PERCENTRANK(J:J,J2401),0)</f>
        <v/>
      </c>
      <c r="Q2401">
        <f>IFERROR(PERCENTRANK(K:K,K2401),0)</f>
        <v/>
      </c>
      <c r="R2401">
        <f>L2401*weight1+M2401*weight2+N2401*weight3+O2401*weight4+P2401*weight5+Q2401*weight6</f>
        <v/>
      </c>
    </row>
    <row r="2402" spans="1:18">
      <c r="A2402">
        <f>RANK(R2402,R:R)</f>
        <v/>
      </c>
      <c r="B2402" t="s">
        <v>26353</v>
      </c>
      <c r="C2402">
        <f>VLOOKUP(B2402,'Input - companies list'!B:L,2,FALSE)</f>
        <v/>
      </c>
      <c r="D2402">
        <f>VLOOKUP(B2402,'Input - companies list'!B:L,11,FALSE)</f>
        <v/>
      </c>
      <c r="E2402">
        <f>VLOOKUP(B2402,'Input - companies list'!B:E,4,FALSE)</f>
        <v/>
      </c>
      <c r="F2402">
        <f>SUMIFS('Input - target event report'!H:H,'Input - target event report'!B:B,B2402,'Input - target event report'!D:D, "Private Investment")</f>
        <v/>
      </c>
      <c r="G2402">
        <f>IF(I2402&lt;2, "N/A", (MAXIFS('Input - target event report'!E:E,'Input - target event report'!B:B,B:B,'Input - target event report'!D:D,"Private Investment")-MINIFS('Input - target event report'!E:E,'Input - target event report'!B:B,B:B,'Input - target event report'!D:D,"Private Investment"))/(I2402-1))</f>
        <v/>
      </c>
      <c r="H2402">
        <f>IF(MAXIFS('Input - target event report'!E:E,'Input - target event report'!B:B,B:B,'Input - target event report'!D:D,"Private Investment") = 0, "N/A", TODAY() - MAXIFS('Input - target event report'!E:E,'Input - target event report'!B:B,B:B,'Input - target event report'!D:D,"Private Investment"))</f>
        <v/>
      </c>
      <c r="I2402">
        <f>COUNTIFS('Input - target event report'!B:B,B2402,'Input - target event report'!D:D, "Private Investment")</f>
        <v/>
      </c>
      <c r="J2402">
        <f>INDEX('Input - companies list'!$1:$10000,MATCH(B2402,'Input - companies list'!B:B,0),MATCH("Flow",'Input - companies list'!$1:$1,0 ))</f>
        <v/>
      </c>
      <c r="K2402">
        <f>INDEX('Input - companies list'!$1:$10000,MATCH(B2402,'Input - companies list'!B:B,0),MATCH("Inter-Cluster Connectivity",'Input - companies list'!$1:$1,0 ))</f>
        <v/>
      </c>
      <c r="L2402">
        <f>IFERROR(PERCENTRANK(F:F,F2402),0)</f>
        <v/>
      </c>
      <c r="M2402">
        <f>IFERROR(1 - PERCENTRANK(G:G,G2402),0)</f>
        <v/>
      </c>
      <c r="N2402">
        <f>IFERROR(1 - PERCENTRANK(H:H,H2402),0)</f>
        <v/>
      </c>
      <c r="O2402">
        <f>IFERROR(PERCENTRANK(I:I,I2402),0)</f>
        <v/>
      </c>
      <c r="P2402">
        <f>IFERROR(1 - PERCENTRANK(J:J,J2402),0)</f>
        <v/>
      </c>
      <c r="Q2402">
        <f>IFERROR(PERCENTRANK(K:K,K2402),0)</f>
        <v/>
      </c>
      <c r="R2402">
        <f>L2402*weight1+M2402*weight2+N2402*weight3+O2402*weight4+P2402*weight5+Q2402*weight6</f>
        <v/>
      </c>
    </row>
    <row r="2403" spans="1:18">
      <c r="A2403">
        <f>RANK(R2403,R:R)</f>
        <v/>
      </c>
      <c r="B2403" t="s">
        <v>26365</v>
      </c>
      <c r="C2403">
        <f>VLOOKUP(B2403,'Input - companies list'!B:L,2,FALSE)</f>
        <v/>
      </c>
      <c r="D2403">
        <f>VLOOKUP(B2403,'Input - companies list'!B:L,11,FALSE)</f>
        <v/>
      </c>
      <c r="E2403">
        <f>VLOOKUP(B2403,'Input - companies list'!B:E,4,FALSE)</f>
        <v/>
      </c>
      <c r="F2403">
        <f>SUMIFS('Input - target event report'!H:H,'Input - target event report'!B:B,B2403,'Input - target event report'!D:D, "Private Investment")</f>
        <v/>
      </c>
      <c r="G2403">
        <f>IF(I2403&lt;2, "N/A", (MAXIFS('Input - target event report'!E:E,'Input - target event report'!B:B,B:B,'Input - target event report'!D:D,"Private Investment")-MINIFS('Input - target event report'!E:E,'Input - target event report'!B:B,B:B,'Input - target event report'!D:D,"Private Investment"))/(I2403-1))</f>
        <v/>
      </c>
      <c r="H2403">
        <f>IF(MAXIFS('Input - target event report'!E:E,'Input - target event report'!B:B,B:B,'Input - target event report'!D:D,"Private Investment") = 0, "N/A", TODAY() - MAXIFS('Input - target event report'!E:E,'Input - target event report'!B:B,B:B,'Input - target event report'!D:D,"Private Investment"))</f>
        <v/>
      </c>
      <c r="I2403">
        <f>COUNTIFS('Input - target event report'!B:B,B2403,'Input - target event report'!D:D, "Private Investment")</f>
        <v/>
      </c>
      <c r="J2403">
        <f>INDEX('Input - companies list'!$1:$10000,MATCH(B2403,'Input - companies list'!B:B,0),MATCH("Flow",'Input - companies list'!$1:$1,0 ))</f>
        <v/>
      </c>
      <c r="K2403">
        <f>INDEX('Input - companies list'!$1:$10000,MATCH(B2403,'Input - companies list'!B:B,0),MATCH("Inter-Cluster Connectivity",'Input - companies list'!$1:$1,0 ))</f>
        <v/>
      </c>
      <c r="L2403">
        <f>IFERROR(PERCENTRANK(F:F,F2403),0)</f>
        <v/>
      </c>
      <c r="M2403">
        <f>IFERROR(1 - PERCENTRANK(G:G,G2403),0)</f>
        <v/>
      </c>
      <c r="N2403">
        <f>IFERROR(1 - PERCENTRANK(H:H,H2403),0)</f>
        <v/>
      </c>
      <c r="O2403">
        <f>IFERROR(PERCENTRANK(I:I,I2403),0)</f>
        <v/>
      </c>
      <c r="P2403">
        <f>IFERROR(1 - PERCENTRANK(J:J,J2403),0)</f>
        <v/>
      </c>
      <c r="Q2403">
        <f>IFERROR(PERCENTRANK(K:K,K2403),0)</f>
        <v/>
      </c>
      <c r="R2403">
        <f>L2403*weight1+M2403*weight2+N2403*weight3+O2403*weight4+P2403*weight5+Q2403*weight6</f>
        <v/>
      </c>
    </row>
    <row r="2404" spans="1:18">
      <c r="A2404">
        <f>RANK(R2404,R:R)</f>
        <v/>
      </c>
      <c r="B2404" t="s">
        <v>26377</v>
      </c>
      <c r="C2404">
        <f>VLOOKUP(B2404,'Input - companies list'!B:L,2,FALSE)</f>
        <v/>
      </c>
      <c r="D2404">
        <f>VLOOKUP(B2404,'Input - companies list'!B:L,11,FALSE)</f>
        <v/>
      </c>
      <c r="E2404">
        <f>VLOOKUP(B2404,'Input - companies list'!B:E,4,FALSE)</f>
        <v/>
      </c>
      <c r="F2404">
        <f>SUMIFS('Input - target event report'!H:H,'Input - target event report'!B:B,B2404,'Input - target event report'!D:D, "Private Investment")</f>
        <v/>
      </c>
      <c r="G2404">
        <f>IF(I2404&lt;2, "N/A", (MAXIFS('Input - target event report'!E:E,'Input - target event report'!B:B,B:B,'Input - target event report'!D:D,"Private Investment")-MINIFS('Input - target event report'!E:E,'Input - target event report'!B:B,B:B,'Input - target event report'!D:D,"Private Investment"))/(I2404-1))</f>
        <v/>
      </c>
      <c r="H2404">
        <f>IF(MAXIFS('Input - target event report'!E:E,'Input - target event report'!B:B,B:B,'Input - target event report'!D:D,"Private Investment") = 0, "N/A", TODAY() - MAXIFS('Input - target event report'!E:E,'Input - target event report'!B:B,B:B,'Input - target event report'!D:D,"Private Investment"))</f>
        <v/>
      </c>
      <c r="I2404">
        <f>COUNTIFS('Input - target event report'!B:B,B2404,'Input - target event report'!D:D, "Private Investment")</f>
        <v/>
      </c>
      <c r="J2404">
        <f>INDEX('Input - companies list'!$1:$10000,MATCH(B2404,'Input - companies list'!B:B,0),MATCH("Flow",'Input - companies list'!$1:$1,0 ))</f>
        <v/>
      </c>
      <c r="K2404">
        <f>INDEX('Input - companies list'!$1:$10000,MATCH(B2404,'Input - companies list'!B:B,0),MATCH("Inter-Cluster Connectivity",'Input - companies list'!$1:$1,0 ))</f>
        <v/>
      </c>
      <c r="L2404">
        <f>IFERROR(PERCENTRANK(F:F,F2404),0)</f>
        <v/>
      </c>
      <c r="M2404">
        <f>IFERROR(1 - PERCENTRANK(G:G,G2404),0)</f>
        <v/>
      </c>
      <c r="N2404">
        <f>IFERROR(1 - PERCENTRANK(H:H,H2404),0)</f>
        <v/>
      </c>
      <c r="O2404">
        <f>IFERROR(PERCENTRANK(I:I,I2404),0)</f>
        <v/>
      </c>
      <c r="P2404">
        <f>IFERROR(1 - PERCENTRANK(J:J,J2404),0)</f>
        <v/>
      </c>
      <c r="Q2404">
        <f>IFERROR(PERCENTRANK(K:K,K2404),0)</f>
        <v/>
      </c>
      <c r="R2404">
        <f>L2404*weight1+M2404*weight2+N2404*weight3+O2404*weight4+P2404*weight5+Q2404*weight6</f>
        <v/>
      </c>
    </row>
    <row r="2405" spans="1:18">
      <c r="A2405">
        <f>RANK(R2405,R:R)</f>
        <v/>
      </c>
      <c r="B2405" t="s">
        <v>26388</v>
      </c>
      <c r="C2405">
        <f>VLOOKUP(B2405,'Input - companies list'!B:L,2,FALSE)</f>
        <v/>
      </c>
      <c r="D2405">
        <f>VLOOKUP(B2405,'Input - companies list'!B:L,11,FALSE)</f>
        <v/>
      </c>
      <c r="E2405">
        <f>VLOOKUP(B2405,'Input - companies list'!B:E,4,FALSE)</f>
        <v/>
      </c>
      <c r="F2405">
        <f>SUMIFS('Input - target event report'!H:H,'Input - target event report'!B:B,B2405,'Input - target event report'!D:D, "Private Investment")</f>
        <v/>
      </c>
      <c r="G2405">
        <f>IF(I2405&lt;2, "N/A", (MAXIFS('Input - target event report'!E:E,'Input - target event report'!B:B,B:B,'Input - target event report'!D:D,"Private Investment")-MINIFS('Input - target event report'!E:E,'Input - target event report'!B:B,B:B,'Input - target event report'!D:D,"Private Investment"))/(I2405-1))</f>
        <v/>
      </c>
      <c r="H2405">
        <f>IF(MAXIFS('Input - target event report'!E:E,'Input - target event report'!B:B,B:B,'Input - target event report'!D:D,"Private Investment") = 0, "N/A", TODAY() - MAXIFS('Input - target event report'!E:E,'Input - target event report'!B:B,B:B,'Input - target event report'!D:D,"Private Investment"))</f>
        <v/>
      </c>
      <c r="I2405">
        <f>COUNTIFS('Input - target event report'!B:B,B2405,'Input - target event report'!D:D, "Private Investment")</f>
        <v/>
      </c>
      <c r="J2405">
        <f>INDEX('Input - companies list'!$1:$10000,MATCH(B2405,'Input - companies list'!B:B,0),MATCH("Flow",'Input - companies list'!$1:$1,0 ))</f>
        <v/>
      </c>
      <c r="K2405">
        <f>INDEX('Input - companies list'!$1:$10000,MATCH(B2405,'Input - companies list'!B:B,0),MATCH("Inter-Cluster Connectivity",'Input - companies list'!$1:$1,0 ))</f>
        <v/>
      </c>
      <c r="L2405">
        <f>IFERROR(PERCENTRANK(F:F,F2405),0)</f>
        <v/>
      </c>
      <c r="M2405">
        <f>IFERROR(1 - PERCENTRANK(G:G,G2405),0)</f>
        <v/>
      </c>
      <c r="N2405">
        <f>IFERROR(1 - PERCENTRANK(H:H,H2405),0)</f>
        <v/>
      </c>
      <c r="O2405">
        <f>IFERROR(PERCENTRANK(I:I,I2405),0)</f>
        <v/>
      </c>
      <c r="P2405">
        <f>IFERROR(1 - PERCENTRANK(J:J,J2405),0)</f>
        <v/>
      </c>
      <c r="Q2405">
        <f>IFERROR(PERCENTRANK(K:K,K2405),0)</f>
        <v/>
      </c>
      <c r="R2405">
        <f>L2405*weight1+M2405*weight2+N2405*weight3+O2405*weight4+P2405*weight5+Q2405*weight6</f>
        <v/>
      </c>
    </row>
    <row r="2406" spans="1:18">
      <c r="A2406">
        <f>RANK(R2406,R:R)</f>
        <v/>
      </c>
      <c r="B2406" t="s">
        <v>26399</v>
      </c>
      <c r="C2406">
        <f>VLOOKUP(B2406,'Input - companies list'!B:L,2,FALSE)</f>
        <v/>
      </c>
      <c r="D2406">
        <f>VLOOKUP(B2406,'Input - companies list'!B:L,11,FALSE)</f>
        <v/>
      </c>
      <c r="E2406">
        <f>VLOOKUP(B2406,'Input - companies list'!B:E,4,FALSE)</f>
        <v/>
      </c>
      <c r="F2406">
        <f>SUMIFS('Input - target event report'!H:H,'Input - target event report'!B:B,B2406,'Input - target event report'!D:D, "Private Investment")</f>
        <v/>
      </c>
      <c r="G2406">
        <f>IF(I2406&lt;2, "N/A", (MAXIFS('Input - target event report'!E:E,'Input - target event report'!B:B,B:B,'Input - target event report'!D:D,"Private Investment")-MINIFS('Input - target event report'!E:E,'Input - target event report'!B:B,B:B,'Input - target event report'!D:D,"Private Investment"))/(I2406-1))</f>
        <v/>
      </c>
      <c r="H2406">
        <f>IF(MAXIFS('Input - target event report'!E:E,'Input - target event report'!B:B,B:B,'Input - target event report'!D:D,"Private Investment") = 0, "N/A", TODAY() - MAXIFS('Input - target event report'!E:E,'Input - target event report'!B:B,B:B,'Input - target event report'!D:D,"Private Investment"))</f>
        <v/>
      </c>
      <c r="I2406">
        <f>COUNTIFS('Input - target event report'!B:B,B2406,'Input - target event report'!D:D, "Private Investment")</f>
        <v/>
      </c>
      <c r="J2406">
        <f>INDEX('Input - companies list'!$1:$10000,MATCH(B2406,'Input - companies list'!B:B,0),MATCH("Flow",'Input - companies list'!$1:$1,0 ))</f>
        <v/>
      </c>
      <c r="K2406">
        <f>INDEX('Input - companies list'!$1:$10000,MATCH(B2406,'Input - companies list'!B:B,0),MATCH("Inter-Cluster Connectivity",'Input - companies list'!$1:$1,0 ))</f>
        <v/>
      </c>
      <c r="L2406">
        <f>IFERROR(PERCENTRANK(F:F,F2406),0)</f>
        <v/>
      </c>
      <c r="M2406">
        <f>IFERROR(1 - PERCENTRANK(G:G,G2406),0)</f>
        <v/>
      </c>
      <c r="N2406">
        <f>IFERROR(1 - PERCENTRANK(H:H,H2406),0)</f>
        <v/>
      </c>
      <c r="O2406">
        <f>IFERROR(PERCENTRANK(I:I,I2406),0)</f>
        <v/>
      </c>
      <c r="P2406">
        <f>IFERROR(1 - PERCENTRANK(J:J,J2406),0)</f>
        <v/>
      </c>
      <c r="Q2406">
        <f>IFERROR(PERCENTRANK(K:K,K2406),0)</f>
        <v/>
      </c>
      <c r="R2406">
        <f>L2406*weight1+M2406*weight2+N2406*weight3+O2406*weight4+P2406*weight5+Q2406*weight6</f>
        <v/>
      </c>
    </row>
    <row r="2407" spans="1:18">
      <c r="A2407">
        <f>RANK(R2407,R:R)</f>
        <v/>
      </c>
      <c r="B2407" t="s">
        <v>26413</v>
      </c>
      <c r="C2407">
        <f>VLOOKUP(B2407,'Input - companies list'!B:L,2,FALSE)</f>
        <v/>
      </c>
      <c r="D2407">
        <f>VLOOKUP(B2407,'Input - companies list'!B:L,11,FALSE)</f>
        <v/>
      </c>
      <c r="E2407">
        <f>VLOOKUP(B2407,'Input - companies list'!B:E,4,FALSE)</f>
        <v/>
      </c>
      <c r="F2407">
        <f>SUMIFS('Input - target event report'!H:H,'Input - target event report'!B:B,B2407,'Input - target event report'!D:D, "Private Investment")</f>
        <v/>
      </c>
      <c r="G2407">
        <f>IF(I2407&lt;2, "N/A", (MAXIFS('Input - target event report'!E:E,'Input - target event report'!B:B,B:B,'Input - target event report'!D:D,"Private Investment")-MINIFS('Input - target event report'!E:E,'Input - target event report'!B:B,B:B,'Input - target event report'!D:D,"Private Investment"))/(I2407-1))</f>
        <v/>
      </c>
      <c r="H2407">
        <f>IF(MAXIFS('Input - target event report'!E:E,'Input - target event report'!B:B,B:B,'Input - target event report'!D:D,"Private Investment") = 0, "N/A", TODAY() - MAXIFS('Input - target event report'!E:E,'Input - target event report'!B:B,B:B,'Input - target event report'!D:D,"Private Investment"))</f>
        <v/>
      </c>
      <c r="I2407">
        <f>COUNTIFS('Input - target event report'!B:B,B2407,'Input - target event report'!D:D, "Private Investment")</f>
        <v/>
      </c>
      <c r="J2407">
        <f>INDEX('Input - companies list'!$1:$10000,MATCH(B2407,'Input - companies list'!B:B,0),MATCH("Flow",'Input - companies list'!$1:$1,0 ))</f>
        <v/>
      </c>
      <c r="K2407">
        <f>INDEX('Input - companies list'!$1:$10000,MATCH(B2407,'Input - companies list'!B:B,0),MATCH("Inter-Cluster Connectivity",'Input - companies list'!$1:$1,0 ))</f>
        <v/>
      </c>
      <c r="L2407">
        <f>IFERROR(PERCENTRANK(F:F,F2407),0)</f>
        <v/>
      </c>
      <c r="M2407">
        <f>IFERROR(1 - PERCENTRANK(G:G,G2407),0)</f>
        <v/>
      </c>
      <c r="N2407">
        <f>IFERROR(1 - PERCENTRANK(H:H,H2407),0)</f>
        <v/>
      </c>
      <c r="O2407">
        <f>IFERROR(PERCENTRANK(I:I,I2407),0)</f>
        <v/>
      </c>
      <c r="P2407">
        <f>IFERROR(1 - PERCENTRANK(J:J,J2407),0)</f>
        <v/>
      </c>
      <c r="Q2407">
        <f>IFERROR(PERCENTRANK(K:K,K2407),0)</f>
        <v/>
      </c>
      <c r="R2407">
        <f>L2407*weight1+M2407*weight2+N2407*weight3+O2407*weight4+P2407*weight5+Q2407*weight6</f>
        <v/>
      </c>
    </row>
    <row r="2408" spans="1:18">
      <c r="A2408">
        <f>RANK(R2408,R:R)</f>
        <v/>
      </c>
      <c r="B2408" t="s">
        <v>26424</v>
      </c>
      <c r="C2408">
        <f>VLOOKUP(B2408,'Input - companies list'!B:L,2,FALSE)</f>
        <v/>
      </c>
      <c r="D2408">
        <f>VLOOKUP(B2408,'Input - companies list'!B:L,11,FALSE)</f>
        <v/>
      </c>
      <c r="E2408">
        <f>VLOOKUP(B2408,'Input - companies list'!B:E,4,FALSE)</f>
        <v/>
      </c>
      <c r="F2408">
        <f>SUMIFS('Input - target event report'!H:H,'Input - target event report'!B:B,B2408,'Input - target event report'!D:D, "Private Investment")</f>
        <v/>
      </c>
      <c r="G2408">
        <f>IF(I2408&lt;2, "N/A", (MAXIFS('Input - target event report'!E:E,'Input - target event report'!B:B,B:B,'Input - target event report'!D:D,"Private Investment")-MINIFS('Input - target event report'!E:E,'Input - target event report'!B:B,B:B,'Input - target event report'!D:D,"Private Investment"))/(I2408-1))</f>
        <v/>
      </c>
      <c r="H2408">
        <f>IF(MAXIFS('Input - target event report'!E:E,'Input - target event report'!B:B,B:B,'Input - target event report'!D:D,"Private Investment") = 0, "N/A", TODAY() - MAXIFS('Input - target event report'!E:E,'Input - target event report'!B:B,B:B,'Input - target event report'!D:D,"Private Investment"))</f>
        <v/>
      </c>
      <c r="I2408">
        <f>COUNTIFS('Input - target event report'!B:B,B2408,'Input - target event report'!D:D, "Private Investment")</f>
        <v/>
      </c>
      <c r="J2408">
        <f>INDEX('Input - companies list'!$1:$10000,MATCH(B2408,'Input - companies list'!B:B,0),MATCH("Flow",'Input - companies list'!$1:$1,0 ))</f>
        <v/>
      </c>
      <c r="K2408">
        <f>INDEX('Input - companies list'!$1:$10000,MATCH(B2408,'Input - companies list'!B:B,0),MATCH("Inter-Cluster Connectivity",'Input - companies list'!$1:$1,0 ))</f>
        <v/>
      </c>
      <c r="L2408">
        <f>IFERROR(PERCENTRANK(F:F,F2408),0)</f>
        <v/>
      </c>
      <c r="M2408">
        <f>IFERROR(1 - PERCENTRANK(G:G,G2408),0)</f>
        <v/>
      </c>
      <c r="N2408">
        <f>IFERROR(1 - PERCENTRANK(H:H,H2408),0)</f>
        <v/>
      </c>
      <c r="O2408">
        <f>IFERROR(PERCENTRANK(I:I,I2408),0)</f>
        <v/>
      </c>
      <c r="P2408">
        <f>IFERROR(1 - PERCENTRANK(J:J,J2408),0)</f>
        <v/>
      </c>
      <c r="Q2408">
        <f>IFERROR(PERCENTRANK(K:K,K2408),0)</f>
        <v/>
      </c>
      <c r="R2408">
        <f>L2408*weight1+M2408*weight2+N2408*weight3+O2408*weight4+P2408*weight5+Q2408*weight6</f>
        <v/>
      </c>
    </row>
    <row r="2409" spans="1:18">
      <c r="A2409">
        <f>RANK(R2409,R:R)</f>
        <v/>
      </c>
      <c r="B2409" t="s">
        <v>26435</v>
      </c>
      <c r="C2409">
        <f>VLOOKUP(B2409,'Input - companies list'!B:L,2,FALSE)</f>
        <v/>
      </c>
      <c r="D2409">
        <f>VLOOKUP(B2409,'Input - companies list'!B:L,11,FALSE)</f>
        <v/>
      </c>
      <c r="E2409">
        <f>VLOOKUP(B2409,'Input - companies list'!B:E,4,FALSE)</f>
        <v/>
      </c>
      <c r="F2409">
        <f>SUMIFS('Input - target event report'!H:H,'Input - target event report'!B:B,B2409,'Input - target event report'!D:D, "Private Investment")</f>
        <v/>
      </c>
      <c r="G2409">
        <f>IF(I2409&lt;2, "N/A", (MAXIFS('Input - target event report'!E:E,'Input - target event report'!B:B,B:B,'Input - target event report'!D:D,"Private Investment")-MINIFS('Input - target event report'!E:E,'Input - target event report'!B:B,B:B,'Input - target event report'!D:D,"Private Investment"))/(I2409-1))</f>
        <v/>
      </c>
      <c r="H2409">
        <f>IF(MAXIFS('Input - target event report'!E:E,'Input - target event report'!B:B,B:B,'Input - target event report'!D:D,"Private Investment") = 0, "N/A", TODAY() - MAXIFS('Input - target event report'!E:E,'Input - target event report'!B:B,B:B,'Input - target event report'!D:D,"Private Investment"))</f>
        <v/>
      </c>
      <c r="I2409">
        <f>COUNTIFS('Input - target event report'!B:B,B2409,'Input - target event report'!D:D, "Private Investment")</f>
        <v/>
      </c>
      <c r="J2409">
        <f>INDEX('Input - companies list'!$1:$10000,MATCH(B2409,'Input - companies list'!B:B,0),MATCH("Flow",'Input - companies list'!$1:$1,0 ))</f>
        <v/>
      </c>
      <c r="K2409">
        <f>INDEX('Input - companies list'!$1:$10000,MATCH(B2409,'Input - companies list'!B:B,0),MATCH("Inter-Cluster Connectivity",'Input - companies list'!$1:$1,0 ))</f>
        <v/>
      </c>
      <c r="L2409">
        <f>IFERROR(PERCENTRANK(F:F,F2409),0)</f>
        <v/>
      </c>
      <c r="M2409">
        <f>IFERROR(1 - PERCENTRANK(G:G,G2409),0)</f>
        <v/>
      </c>
      <c r="N2409">
        <f>IFERROR(1 - PERCENTRANK(H:H,H2409),0)</f>
        <v/>
      </c>
      <c r="O2409">
        <f>IFERROR(PERCENTRANK(I:I,I2409),0)</f>
        <v/>
      </c>
      <c r="P2409">
        <f>IFERROR(1 - PERCENTRANK(J:J,J2409),0)</f>
        <v/>
      </c>
      <c r="Q2409">
        <f>IFERROR(PERCENTRANK(K:K,K2409),0)</f>
        <v/>
      </c>
      <c r="R2409">
        <f>L2409*weight1+M2409*weight2+N2409*weight3+O2409*weight4+P2409*weight5+Q2409*weight6</f>
        <v/>
      </c>
    </row>
    <row r="2410" spans="1:18">
      <c r="A2410">
        <f>RANK(R2410,R:R)</f>
        <v/>
      </c>
      <c r="B2410" t="s">
        <v>26445</v>
      </c>
      <c r="C2410">
        <f>VLOOKUP(B2410,'Input - companies list'!B:L,2,FALSE)</f>
        <v/>
      </c>
      <c r="D2410">
        <f>VLOOKUP(B2410,'Input - companies list'!B:L,11,FALSE)</f>
        <v/>
      </c>
      <c r="E2410">
        <f>VLOOKUP(B2410,'Input - companies list'!B:E,4,FALSE)</f>
        <v/>
      </c>
      <c r="F2410">
        <f>SUMIFS('Input - target event report'!H:H,'Input - target event report'!B:B,B2410,'Input - target event report'!D:D, "Private Investment")</f>
        <v/>
      </c>
      <c r="G2410">
        <f>IF(I2410&lt;2, "N/A", (MAXIFS('Input - target event report'!E:E,'Input - target event report'!B:B,B:B,'Input - target event report'!D:D,"Private Investment")-MINIFS('Input - target event report'!E:E,'Input - target event report'!B:B,B:B,'Input - target event report'!D:D,"Private Investment"))/(I2410-1))</f>
        <v/>
      </c>
      <c r="H2410">
        <f>IF(MAXIFS('Input - target event report'!E:E,'Input - target event report'!B:B,B:B,'Input - target event report'!D:D,"Private Investment") = 0, "N/A", TODAY() - MAXIFS('Input - target event report'!E:E,'Input - target event report'!B:B,B:B,'Input - target event report'!D:D,"Private Investment"))</f>
        <v/>
      </c>
      <c r="I2410">
        <f>COUNTIFS('Input - target event report'!B:B,B2410,'Input - target event report'!D:D, "Private Investment")</f>
        <v/>
      </c>
      <c r="J2410">
        <f>INDEX('Input - companies list'!$1:$10000,MATCH(B2410,'Input - companies list'!B:B,0),MATCH("Flow",'Input - companies list'!$1:$1,0 ))</f>
        <v/>
      </c>
      <c r="K2410">
        <f>INDEX('Input - companies list'!$1:$10000,MATCH(B2410,'Input - companies list'!B:B,0),MATCH("Inter-Cluster Connectivity",'Input - companies list'!$1:$1,0 ))</f>
        <v/>
      </c>
      <c r="L2410">
        <f>IFERROR(PERCENTRANK(F:F,F2410),0)</f>
        <v/>
      </c>
      <c r="M2410">
        <f>IFERROR(1 - PERCENTRANK(G:G,G2410),0)</f>
        <v/>
      </c>
      <c r="N2410">
        <f>IFERROR(1 - PERCENTRANK(H:H,H2410),0)</f>
        <v/>
      </c>
      <c r="O2410">
        <f>IFERROR(PERCENTRANK(I:I,I2410),0)</f>
        <v/>
      </c>
      <c r="P2410">
        <f>IFERROR(1 - PERCENTRANK(J:J,J2410),0)</f>
        <v/>
      </c>
      <c r="Q2410">
        <f>IFERROR(PERCENTRANK(K:K,K2410),0)</f>
        <v/>
      </c>
      <c r="R2410">
        <f>L2410*weight1+M2410*weight2+N2410*weight3+O2410*weight4+P2410*weight5+Q2410*weight6</f>
        <v/>
      </c>
    </row>
    <row r="2411" spans="1:18">
      <c r="A2411">
        <f>RANK(R2411,R:R)</f>
        <v/>
      </c>
      <c r="B2411" t="s">
        <v>26454</v>
      </c>
      <c r="C2411">
        <f>VLOOKUP(B2411,'Input - companies list'!B:L,2,FALSE)</f>
        <v/>
      </c>
      <c r="D2411">
        <f>VLOOKUP(B2411,'Input - companies list'!B:L,11,FALSE)</f>
        <v/>
      </c>
      <c r="E2411">
        <f>VLOOKUP(B2411,'Input - companies list'!B:E,4,FALSE)</f>
        <v/>
      </c>
      <c r="F2411">
        <f>SUMIFS('Input - target event report'!H:H,'Input - target event report'!B:B,B2411,'Input - target event report'!D:D, "Private Investment")</f>
        <v/>
      </c>
      <c r="G2411">
        <f>IF(I2411&lt;2, "N/A", (MAXIFS('Input - target event report'!E:E,'Input - target event report'!B:B,B:B,'Input - target event report'!D:D,"Private Investment")-MINIFS('Input - target event report'!E:E,'Input - target event report'!B:B,B:B,'Input - target event report'!D:D,"Private Investment"))/(I2411-1))</f>
        <v/>
      </c>
      <c r="H2411">
        <f>IF(MAXIFS('Input - target event report'!E:E,'Input - target event report'!B:B,B:B,'Input - target event report'!D:D,"Private Investment") = 0, "N/A", TODAY() - MAXIFS('Input - target event report'!E:E,'Input - target event report'!B:B,B:B,'Input - target event report'!D:D,"Private Investment"))</f>
        <v/>
      </c>
      <c r="I2411">
        <f>COUNTIFS('Input - target event report'!B:B,B2411,'Input - target event report'!D:D, "Private Investment")</f>
        <v/>
      </c>
      <c r="J2411">
        <f>INDEX('Input - companies list'!$1:$10000,MATCH(B2411,'Input - companies list'!B:B,0),MATCH("Flow",'Input - companies list'!$1:$1,0 ))</f>
        <v/>
      </c>
      <c r="K2411">
        <f>INDEX('Input - companies list'!$1:$10000,MATCH(B2411,'Input - companies list'!B:B,0),MATCH("Inter-Cluster Connectivity",'Input - companies list'!$1:$1,0 ))</f>
        <v/>
      </c>
      <c r="L2411">
        <f>IFERROR(PERCENTRANK(F:F,F2411),0)</f>
        <v/>
      </c>
      <c r="M2411">
        <f>IFERROR(1 - PERCENTRANK(G:G,G2411),0)</f>
        <v/>
      </c>
      <c r="N2411">
        <f>IFERROR(1 - PERCENTRANK(H:H,H2411),0)</f>
        <v/>
      </c>
      <c r="O2411">
        <f>IFERROR(PERCENTRANK(I:I,I2411),0)</f>
        <v/>
      </c>
      <c r="P2411">
        <f>IFERROR(1 - PERCENTRANK(J:J,J2411),0)</f>
        <v/>
      </c>
      <c r="Q2411">
        <f>IFERROR(PERCENTRANK(K:K,K2411),0)</f>
        <v/>
      </c>
      <c r="R2411">
        <f>L2411*weight1+M2411*weight2+N2411*weight3+O2411*weight4+P2411*weight5+Q2411*weight6</f>
        <v/>
      </c>
    </row>
    <row r="2412" spans="1:18">
      <c r="A2412">
        <f>RANK(R2412,R:R)</f>
        <v/>
      </c>
      <c r="B2412" t="s">
        <v>26463</v>
      </c>
      <c r="C2412">
        <f>VLOOKUP(B2412,'Input - companies list'!B:L,2,FALSE)</f>
        <v/>
      </c>
      <c r="D2412">
        <f>VLOOKUP(B2412,'Input - companies list'!B:L,11,FALSE)</f>
        <v/>
      </c>
      <c r="E2412">
        <f>VLOOKUP(B2412,'Input - companies list'!B:E,4,FALSE)</f>
        <v/>
      </c>
      <c r="F2412">
        <f>SUMIFS('Input - target event report'!H:H,'Input - target event report'!B:B,B2412,'Input - target event report'!D:D, "Private Investment")</f>
        <v/>
      </c>
      <c r="G2412">
        <f>IF(I2412&lt;2, "N/A", (MAXIFS('Input - target event report'!E:E,'Input - target event report'!B:B,B:B,'Input - target event report'!D:D,"Private Investment")-MINIFS('Input - target event report'!E:E,'Input - target event report'!B:B,B:B,'Input - target event report'!D:D,"Private Investment"))/(I2412-1))</f>
        <v/>
      </c>
      <c r="H2412">
        <f>IF(MAXIFS('Input - target event report'!E:E,'Input - target event report'!B:B,B:B,'Input - target event report'!D:D,"Private Investment") = 0, "N/A", TODAY() - MAXIFS('Input - target event report'!E:E,'Input - target event report'!B:B,B:B,'Input - target event report'!D:D,"Private Investment"))</f>
        <v/>
      </c>
      <c r="I2412">
        <f>COUNTIFS('Input - target event report'!B:B,B2412,'Input - target event report'!D:D, "Private Investment")</f>
        <v/>
      </c>
      <c r="J2412">
        <f>INDEX('Input - companies list'!$1:$10000,MATCH(B2412,'Input - companies list'!B:B,0),MATCH("Flow",'Input - companies list'!$1:$1,0 ))</f>
        <v/>
      </c>
      <c r="K2412">
        <f>INDEX('Input - companies list'!$1:$10000,MATCH(B2412,'Input - companies list'!B:B,0),MATCH("Inter-Cluster Connectivity",'Input - companies list'!$1:$1,0 ))</f>
        <v/>
      </c>
      <c r="L2412">
        <f>IFERROR(PERCENTRANK(F:F,F2412),0)</f>
        <v/>
      </c>
      <c r="M2412">
        <f>IFERROR(1 - PERCENTRANK(G:G,G2412),0)</f>
        <v/>
      </c>
      <c r="N2412">
        <f>IFERROR(1 - PERCENTRANK(H:H,H2412),0)</f>
        <v/>
      </c>
      <c r="O2412">
        <f>IFERROR(PERCENTRANK(I:I,I2412),0)</f>
        <v/>
      </c>
      <c r="P2412">
        <f>IFERROR(1 - PERCENTRANK(J:J,J2412),0)</f>
        <v/>
      </c>
      <c r="Q2412">
        <f>IFERROR(PERCENTRANK(K:K,K2412),0)</f>
        <v/>
      </c>
      <c r="R2412">
        <f>L2412*weight1+M2412*weight2+N2412*weight3+O2412*weight4+P2412*weight5+Q2412*weight6</f>
        <v/>
      </c>
    </row>
    <row r="2413" spans="1:18">
      <c r="A2413">
        <f>RANK(R2413,R:R)</f>
        <v/>
      </c>
      <c r="B2413" t="s">
        <v>26474</v>
      </c>
      <c r="C2413">
        <f>VLOOKUP(B2413,'Input - companies list'!B:L,2,FALSE)</f>
        <v/>
      </c>
      <c r="D2413">
        <f>VLOOKUP(B2413,'Input - companies list'!B:L,11,FALSE)</f>
        <v/>
      </c>
      <c r="E2413">
        <f>VLOOKUP(B2413,'Input - companies list'!B:E,4,FALSE)</f>
        <v/>
      </c>
      <c r="F2413">
        <f>SUMIFS('Input - target event report'!H:H,'Input - target event report'!B:B,B2413,'Input - target event report'!D:D, "Private Investment")</f>
        <v/>
      </c>
      <c r="G2413">
        <f>IF(I2413&lt;2, "N/A", (MAXIFS('Input - target event report'!E:E,'Input - target event report'!B:B,B:B,'Input - target event report'!D:D,"Private Investment")-MINIFS('Input - target event report'!E:E,'Input - target event report'!B:B,B:B,'Input - target event report'!D:D,"Private Investment"))/(I2413-1))</f>
        <v/>
      </c>
      <c r="H2413">
        <f>IF(MAXIFS('Input - target event report'!E:E,'Input - target event report'!B:B,B:B,'Input - target event report'!D:D,"Private Investment") = 0, "N/A", TODAY() - MAXIFS('Input - target event report'!E:E,'Input - target event report'!B:B,B:B,'Input - target event report'!D:D,"Private Investment"))</f>
        <v/>
      </c>
      <c r="I2413">
        <f>COUNTIFS('Input - target event report'!B:B,B2413,'Input - target event report'!D:D, "Private Investment")</f>
        <v/>
      </c>
      <c r="J2413">
        <f>INDEX('Input - companies list'!$1:$10000,MATCH(B2413,'Input - companies list'!B:B,0),MATCH("Flow",'Input - companies list'!$1:$1,0 ))</f>
        <v/>
      </c>
      <c r="K2413">
        <f>INDEX('Input - companies list'!$1:$10000,MATCH(B2413,'Input - companies list'!B:B,0),MATCH("Inter-Cluster Connectivity",'Input - companies list'!$1:$1,0 ))</f>
        <v/>
      </c>
      <c r="L2413">
        <f>IFERROR(PERCENTRANK(F:F,F2413),0)</f>
        <v/>
      </c>
      <c r="M2413">
        <f>IFERROR(1 - PERCENTRANK(G:G,G2413),0)</f>
        <v/>
      </c>
      <c r="N2413">
        <f>IFERROR(1 - PERCENTRANK(H:H,H2413),0)</f>
        <v/>
      </c>
      <c r="O2413">
        <f>IFERROR(PERCENTRANK(I:I,I2413),0)</f>
        <v/>
      </c>
      <c r="P2413">
        <f>IFERROR(1 - PERCENTRANK(J:J,J2413),0)</f>
        <v/>
      </c>
      <c r="Q2413">
        <f>IFERROR(PERCENTRANK(K:K,K2413),0)</f>
        <v/>
      </c>
      <c r="R2413">
        <f>L2413*weight1+M2413*weight2+N2413*weight3+O2413*weight4+P2413*weight5+Q2413*weight6</f>
        <v/>
      </c>
    </row>
    <row r="2414" spans="1:18">
      <c r="A2414">
        <f>RANK(R2414,R:R)</f>
        <v/>
      </c>
      <c r="B2414" t="s">
        <v>26483</v>
      </c>
      <c r="C2414">
        <f>VLOOKUP(B2414,'Input - companies list'!B:L,2,FALSE)</f>
        <v/>
      </c>
      <c r="D2414">
        <f>VLOOKUP(B2414,'Input - companies list'!B:L,11,FALSE)</f>
        <v/>
      </c>
      <c r="E2414">
        <f>VLOOKUP(B2414,'Input - companies list'!B:E,4,FALSE)</f>
        <v/>
      </c>
      <c r="F2414">
        <f>SUMIFS('Input - target event report'!H:H,'Input - target event report'!B:B,B2414,'Input - target event report'!D:D, "Private Investment")</f>
        <v/>
      </c>
      <c r="G2414">
        <f>IF(I2414&lt;2, "N/A", (MAXIFS('Input - target event report'!E:E,'Input - target event report'!B:B,B:B,'Input - target event report'!D:D,"Private Investment")-MINIFS('Input - target event report'!E:E,'Input - target event report'!B:B,B:B,'Input - target event report'!D:D,"Private Investment"))/(I2414-1))</f>
        <v/>
      </c>
      <c r="H2414">
        <f>IF(MAXIFS('Input - target event report'!E:E,'Input - target event report'!B:B,B:B,'Input - target event report'!D:D,"Private Investment") = 0, "N/A", TODAY() - MAXIFS('Input - target event report'!E:E,'Input - target event report'!B:B,B:B,'Input - target event report'!D:D,"Private Investment"))</f>
        <v/>
      </c>
      <c r="I2414">
        <f>COUNTIFS('Input - target event report'!B:B,B2414,'Input - target event report'!D:D, "Private Investment")</f>
        <v/>
      </c>
      <c r="J2414">
        <f>INDEX('Input - companies list'!$1:$10000,MATCH(B2414,'Input - companies list'!B:B,0),MATCH("Flow",'Input - companies list'!$1:$1,0 ))</f>
        <v/>
      </c>
      <c r="K2414">
        <f>INDEX('Input - companies list'!$1:$10000,MATCH(B2414,'Input - companies list'!B:B,0),MATCH("Inter-Cluster Connectivity",'Input - companies list'!$1:$1,0 ))</f>
        <v/>
      </c>
      <c r="L2414">
        <f>IFERROR(PERCENTRANK(F:F,F2414),0)</f>
        <v/>
      </c>
      <c r="M2414">
        <f>IFERROR(1 - PERCENTRANK(G:G,G2414),0)</f>
        <v/>
      </c>
      <c r="N2414">
        <f>IFERROR(1 - PERCENTRANK(H:H,H2414),0)</f>
        <v/>
      </c>
      <c r="O2414">
        <f>IFERROR(PERCENTRANK(I:I,I2414),0)</f>
        <v/>
      </c>
      <c r="P2414">
        <f>IFERROR(1 - PERCENTRANK(J:J,J2414),0)</f>
        <v/>
      </c>
      <c r="Q2414">
        <f>IFERROR(PERCENTRANK(K:K,K2414),0)</f>
        <v/>
      </c>
      <c r="R2414">
        <f>L2414*weight1+M2414*weight2+N2414*weight3+O2414*weight4+P2414*weight5+Q2414*weight6</f>
        <v/>
      </c>
    </row>
    <row r="2415" spans="1:18">
      <c r="A2415">
        <f>RANK(R2415,R:R)</f>
        <v/>
      </c>
      <c r="B2415" t="s">
        <v>26494</v>
      </c>
      <c r="C2415">
        <f>VLOOKUP(B2415,'Input - companies list'!B:L,2,FALSE)</f>
        <v/>
      </c>
      <c r="D2415">
        <f>VLOOKUP(B2415,'Input - companies list'!B:L,11,FALSE)</f>
        <v/>
      </c>
      <c r="E2415">
        <f>VLOOKUP(B2415,'Input - companies list'!B:E,4,FALSE)</f>
        <v/>
      </c>
      <c r="F2415">
        <f>SUMIFS('Input - target event report'!H:H,'Input - target event report'!B:B,B2415,'Input - target event report'!D:D, "Private Investment")</f>
        <v/>
      </c>
      <c r="G2415">
        <f>IF(I2415&lt;2, "N/A", (MAXIFS('Input - target event report'!E:E,'Input - target event report'!B:B,B:B,'Input - target event report'!D:D,"Private Investment")-MINIFS('Input - target event report'!E:E,'Input - target event report'!B:B,B:B,'Input - target event report'!D:D,"Private Investment"))/(I2415-1))</f>
        <v/>
      </c>
      <c r="H2415">
        <f>IF(MAXIFS('Input - target event report'!E:E,'Input - target event report'!B:B,B:B,'Input - target event report'!D:D,"Private Investment") = 0, "N/A", TODAY() - MAXIFS('Input - target event report'!E:E,'Input - target event report'!B:B,B:B,'Input - target event report'!D:D,"Private Investment"))</f>
        <v/>
      </c>
      <c r="I2415">
        <f>COUNTIFS('Input - target event report'!B:B,B2415,'Input - target event report'!D:D, "Private Investment")</f>
        <v/>
      </c>
      <c r="J2415">
        <f>INDEX('Input - companies list'!$1:$10000,MATCH(B2415,'Input - companies list'!B:B,0),MATCH("Flow",'Input - companies list'!$1:$1,0 ))</f>
        <v/>
      </c>
      <c r="K2415">
        <f>INDEX('Input - companies list'!$1:$10000,MATCH(B2415,'Input - companies list'!B:B,0),MATCH("Inter-Cluster Connectivity",'Input - companies list'!$1:$1,0 ))</f>
        <v/>
      </c>
      <c r="L2415">
        <f>IFERROR(PERCENTRANK(F:F,F2415),0)</f>
        <v/>
      </c>
      <c r="M2415">
        <f>IFERROR(1 - PERCENTRANK(G:G,G2415),0)</f>
        <v/>
      </c>
      <c r="N2415">
        <f>IFERROR(1 - PERCENTRANK(H:H,H2415),0)</f>
        <v/>
      </c>
      <c r="O2415">
        <f>IFERROR(PERCENTRANK(I:I,I2415),0)</f>
        <v/>
      </c>
      <c r="P2415">
        <f>IFERROR(1 - PERCENTRANK(J:J,J2415),0)</f>
        <v/>
      </c>
      <c r="Q2415">
        <f>IFERROR(PERCENTRANK(K:K,K2415),0)</f>
        <v/>
      </c>
      <c r="R2415">
        <f>L2415*weight1+M2415*weight2+N2415*weight3+O2415*weight4+P2415*weight5+Q2415*weight6</f>
        <v/>
      </c>
    </row>
    <row r="2416" spans="1:18">
      <c r="A2416">
        <f>RANK(R2416,R:R)</f>
        <v/>
      </c>
      <c r="B2416" t="s">
        <v>26503</v>
      </c>
      <c r="C2416">
        <f>VLOOKUP(B2416,'Input - companies list'!B:L,2,FALSE)</f>
        <v/>
      </c>
      <c r="D2416">
        <f>VLOOKUP(B2416,'Input - companies list'!B:L,11,FALSE)</f>
        <v/>
      </c>
      <c r="E2416">
        <f>VLOOKUP(B2416,'Input - companies list'!B:E,4,FALSE)</f>
        <v/>
      </c>
      <c r="F2416">
        <f>SUMIFS('Input - target event report'!H:H,'Input - target event report'!B:B,B2416,'Input - target event report'!D:D, "Private Investment")</f>
        <v/>
      </c>
      <c r="G2416">
        <f>IF(I2416&lt;2, "N/A", (MAXIFS('Input - target event report'!E:E,'Input - target event report'!B:B,B:B,'Input - target event report'!D:D,"Private Investment")-MINIFS('Input - target event report'!E:E,'Input - target event report'!B:B,B:B,'Input - target event report'!D:D,"Private Investment"))/(I2416-1))</f>
        <v/>
      </c>
      <c r="H2416">
        <f>IF(MAXIFS('Input - target event report'!E:E,'Input - target event report'!B:B,B:B,'Input - target event report'!D:D,"Private Investment") = 0, "N/A", TODAY() - MAXIFS('Input - target event report'!E:E,'Input - target event report'!B:B,B:B,'Input - target event report'!D:D,"Private Investment"))</f>
        <v/>
      </c>
      <c r="I2416">
        <f>COUNTIFS('Input - target event report'!B:B,B2416,'Input - target event report'!D:D, "Private Investment")</f>
        <v/>
      </c>
      <c r="J2416">
        <f>INDEX('Input - companies list'!$1:$10000,MATCH(B2416,'Input - companies list'!B:B,0),MATCH("Flow",'Input - companies list'!$1:$1,0 ))</f>
        <v/>
      </c>
      <c r="K2416">
        <f>INDEX('Input - companies list'!$1:$10000,MATCH(B2416,'Input - companies list'!B:B,0),MATCH("Inter-Cluster Connectivity",'Input - companies list'!$1:$1,0 ))</f>
        <v/>
      </c>
      <c r="L2416">
        <f>IFERROR(PERCENTRANK(F:F,F2416),0)</f>
        <v/>
      </c>
      <c r="M2416">
        <f>IFERROR(1 - PERCENTRANK(G:G,G2416),0)</f>
        <v/>
      </c>
      <c r="N2416">
        <f>IFERROR(1 - PERCENTRANK(H:H,H2416),0)</f>
        <v/>
      </c>
      <c r="O2416">
        <f>IFERROR(PERCENTRANK(I:I,I2416),0)</f>
        <v/>
      </c>
      <c r="P2416">
        <f>IFERROR(1 - PERCENTRANK(J:J,J2416),0)</f>
        <v/>
      </c>
      <c r="Q2416">
        <f>IFERROR(PERCENTRANK(K:K,K2416),0)</f>
        <v/>
      </c>
      <c r="R2416">
        <f>L2416*weight1+M2416*weight2+N2416*weight3+O2416*weight4+P2416*weight5+Q2416*weight6</f>
        <v/>
      </c>
    </row>
    <row r="2417" spans="1:18">
      <c r="A2417">
        <f>RANK(R2417,R:R)</f>
        <v/>
      </c>
      <c r="B2417" t="s">
        <v>26512</v>
      </c>
      <c r="C2417">
        <f>VLOOKUP(B2417,'Input - companies list'!B:L,2,FALSE)</f>
        <v/>
      </c>
      <c r="D2417">
        <f>VLOOKUP(B2417,'Input - companies list'!B:L,11,FALSE)</f>
        <v/>
      </c>
      <c r="E2417">
        <f>VLOOKUP(B2417,'Input - companies list'!B:E,4,FALSE)</f>
        <v/>
      </c>
      <c r="F2417">
        <f>SUMIFS('Input - target event report'!H:H,'Input - target event report'!B:B,B2417,'Input - target event report'!D:D, "Private Investment")</f>
        <v/>
      </c>
      <c r="G2417">
        <f>IF(I2417&lt;2, "N/A", (MAXIFS('Input - target event report'!E:E,'Input - target event report'!B:B,B:B,'Input - target event report'!D:D,"Private Investment")-MINIFS('Input - target event report'!E:E,'Input - target event report'!B:B,B:B,'Input - target event report'!D:D,"Private Investment"))/(I2417-1))</f>
        <v/>
      </c>
      <c r="H2417">
        <f>IF(MAXIFS('Input - target event report'!E:E,'Input - target event report'!B:B,B:B,'Input - target event report'!D:D,"Private Investment") = 0, "N/A", TODAY() - MAXIFS('Input - target event report'!E:E,'Input - target event report'!B:B,B:B,'Input - target event report'!D:D,"Private Investment"))</f>
        <v/>
      </c>
      <c r="I2417">
        <f>COUNTIFS('Input - target event report'!B:B,B2417,'Input - target event report'!D:D, "Private Investment")</f>
        <v/>
      </c>
      <c r="J2417">
        <f>INDEX('Input - companies list'!$1:$10000,MATCH(B2417,'Input - companies list'!B:B,0),MATCH("Flow",'Input - companies list'!$1:$1,0 ))</f>
        <v/>
      </c>
      <c r="K2417">
        <f>INDEX('Input - companies list'!$1:$10000,MATCH(B2417,'Input - companies list'!B:B,0),MATCH("Inter-Cluster Connectivity",'Input - companies list'!$1:$1,0 ))</f>
        <v/>
      </c>
      <c r="L2417">
        <f>IFERROR(PERCENTRANK(F:F,F2417),0)</f>
        <v/>
      </c>
      <c r="M2417">
        <f>IFERROR(1 - PERCENTRANK(G:G,G2417),0)</f>
        <v/>
      </c>
      <c r="N2417">
        <f>IFERROR(1 - PERCENTRANK(H:H,H2417),0)</f>
        <v/>
      </c>
      <c r="O2417">
        <f>IFERROR(PERCENTRANK(I:I,I2417),0)</f>
        <v/>
      </c>
      <c r="P2417">
        <f>IFERROR(1 - PERCENTRANK(J:J,J2417),0)</f>
        <v/>
      </c>
      <c r="Q2417">
        <f>IFERROR(PERCENTRANK(K:K,K2417),0)</f>
        <v/>
      </c>
      <c r="R2417">
        <f>L2417*weight1+M2417*weight2+N2417*weight3+O2417*weight4+P2417*weight5+Q2417*weight6</f>
        <v/>
      </c>
    </row>
    <row r="2418" spans="1:18">
      <c r="A2418">
        <f>RANK(R2418,R:R)</f>
        <v/>
      </c>
      <c r="B2418" t="s">
        <v>26523</v>
      </c>
      <c r="C2418">
        <f>VLOOKUP(B2418,'Input - companies list'!B:L,2,FALSE)</f>
        <v/>
      </c>
      <c r="D2418">
        <f>VLOOKUP(B2418,'Input - companies list'!B:L,11,FALSE)</f>
        <v/>
      </c>
      <c r="E2418">
        <f>VLOOKUP(B2418,'Input - companies list'!B:E,4,FALSE)</f>
        <v/>
      </c>
      <c r="F2418">
        <f>SUMIFS('Input - target event report'!H:H,'Input - target event report'!B:B,B2418,'Input - target event report'!D:D, "Private Investment")</f>
        <v/>
      </c>
      <c r="G2418">
        <f>IF(I2418&lt;2, "N/A", (MAXIFS('Input - target event report'!E:E,'Input - target event report'!B:B,B:B,'Input - target event report'!D:D,"Private Investment")-MINIFS('Input - target event report'!E:E,'Input - target event report'!B:B,B:B,'Input - target event report'!D:D,"Private Investment"))/(I2418-1))</f>
        <v/>
      </c>
      <c r="H2418">
        <f>IF(MAXIFS('Input - target event report'!E:E,'Input - target event report'!B:B,B:B,'Input - target event report'!D:D,"Private Investment") = 0, "N/A", TODAY() - MAXIFS('Input - target event report'!E:E,'Input - target event report'!B:B,B:B,'Input - target event report'!D:D,"Private Investment"))</f>
        <v/>
      </c>
      <c r="I2418">
        <f>COUNTIFS('Input - target event report'!B:B,B2418,'Input - target event report'!D:D, "Private Investment")</f>
        <v/>
      </c>
      <c r="J2418">
        <f>INDEX('Input - companies list'!$1:$10000,MATCH(B2418,'Input - companies list'!B:B,0),MATCH("Flow",'Input - companies list'!$1:$1,0 ))</f>
        <v/>
      </c>
      <c r="K2418">
        <f>INDEX('Input - companies list'!$1:$10000,MATCH(B2418,'Input - companies list'!B:B,0),MATCH("Inter-Cluster Connectivity",'Input - companies list'!$1:$1,0 ))</f>
        <v/>
      </c>
      <c r="L2418">
        <f>IFERROR(PERCENTRANK(F:F,F2418),0)</f>
        <v/>
      </c>
      <c r="M2418">
        <f>IFERROR(1 - PERCENTRANK(G:G,G2418),0)</f>
        <v/>
      </c>
      <c r="N2418">
        <f>IFERROR(1 - PERCENTRANK(H:H,H2418),0)</f>
        <v/>
      </c>
      <c r="O2418">
        <f>IFERROR(PERCENTRANK(I:I,I2418),0)</f>
        <v/>
      </c>
      <c r="P2418">
        <f>IFERROR(1 - PERCENTRANK(J:J,J2418),0)</f>
        <v/>
      </c>
      <c r="Q2418">
        <f>IFERROR(PERCENTRANK(K:K,K2418),0)</f>
        <v/>
      </c>
      <c r="R2418">
        <f>L2418*weight1+M2418*weight2+N2418*weight3+O2418*weight4+P2418*weight5+Q2418*weight6</f>
        <v/>
      </c>
    </row>
    <row r="2419" spans="1:18">
      <c r="A2419">
        <f>RANK(R2419,R:R)</f>
        <v/>
      </c>
      <c r="B2419" t="s">
        <v>26532</v>
      </c>
      <c r="C2419">
        <f>VLOOKUP(B2419,'Input - companies list'!B:L,2,FALSE)</f>
        <v/>
      </c>
      <c r="D2419">
        <f>VLOOKUP(B2419,'Input - companies list'!B:L,11,FALSE)</f>
        <v/>
      </c>
      <c r="E2419">
        <f>VLOOKUP(B2419,'Input - companies list'!B:E,4,FALSE)</f>
        <v/>
      </c>
      <c r="F2419">
        <f>SUMIFS('Input - target event report'!H:H,'Input - target event report'!B:B,B2419,'Input - target event report'!D:D, "Private Investment")</f>
        <v/>
      </c>
      <c r="G2419">
        <f>IF(I2419&lt;2, "N/A", (MAXIFS('Input - target event report'!E:E,'Input - target event report'!B:B,B:B,'Input - target event report'!D:D,"Private Investment")-MINIFS('Input - target event report'!E:E,'Input - target event report'!B:B,B:B,'Input - target event report'!D:D,"Private Investment"))/(I2419-1))</f>
        <v/>
      </c>
      <c r="H2419">
        <f>IF(MAXIFS('Input - target event report'!E:E,'Input - target event report'!B:B,B:B,'Input - target event report'!D:D,"Private Investment") = 0, "N/A", TODAY() - MAXIFS('Input - target event report'!E:E,'Input - target event report'!B:B,B:B,'Input - target event report'!D:D,"Private Investment"))</f>
        <v/>
      </c>
      <c r="I2419">
        <f>COUNTIFS('Input - target event report'!B:B,B2419,'Input - target event report'!D:D, "Private Investment")</f>
        <v/>
      </c>
      <c r="J2419">
        <f>INDEX('Input - companies list'!$1:$10000,MATCH(B2419,'Input - companies list'!B:B,0),MATCH("Flow",'Input - companies list'!$1:$1,0 ))</f>
        <v/>
      </c>
      <c r="K2419">
        <f>INDEX('Input - companies list'!$1:$10000,MATCH(B2419,'Input - companies list'!B:B,0),MATCH("Inter-Cluster Connectivity",'Input - companies list'!$1:$1,0 ))</f>
        <v/>
      </c>
      <c r="L2419">
        <f>IFERROR(PERCENTRANK(F:F,F2419),0)</f>
        <v/>
      </c>
      <c r="M2419">
        <f>IFERROR(1 - PERCENTRANK(G:G,G2419),0)</f>
        <v/>
      </c>
      <c r="N2419">
        <f>IFERROR(1 - PERCENTRANK(H:H,H2419),0)</f>
        <v/>
      </c>
      <c r="O2419">
        <f>IFERROR(PERCENTRANK(I:I,I2419),0)</f>
        <v/>
      </c>
      <c r="P2419">
        <f>IFERROR(1 - PERCENTRANK(J:J,J2419),0)</f>
        <v/>
      </c>
      <c r="Q2419">
        <f>IFERROR(PERCENTRANK(K:K,K2419),0)</f>
        <v/>
      </c>
      <c r="R2419">
        <f>L2419*weight1+M2419*weight2+N2419*weight3+O2419*weight4+P2419*weight5+Q2419*weight6</f>
        <v/>
      </c>
    </row>
    <row r="2420" spans="1:18">
      <c r="A2420">
        <f>RANK(R2420,R:R)</f>
        <v/>
      </c>
      <c r="B2420" t="s">
        <v>26541</v>
      </c>
      <c r="C2420">
        <f>VLOOKUP(B2420,'Input - companies list'!B:L,2,FALSE)</f>
        <v/>
      </c>
      <c r="D2420">
        <f>VLOOKUP(B2420,'Input - companies list'!B:L,11,FALSE)</f>
        <v/>
      </c>
      <c r="E2420">
        <f>VLOOKUP(B2420,'Input - companies list'!B:E,4,FALSE)</f>
        <v/>
      </c>
      <c r="F2420">
        <f>SUMIFS('Input - target event report'!H:H,'Input - target event report'!B:B,B2420,'Input - target event report'!D:D, "Private Investment")</f>
        <v/>
      </c>
      <c r="G2420">
        <f>IF(I2420&lt;2, "N/A", (MAXIFS('Input - target event report'!E:E,'Input - target event report'!B:B,B:B,'Input - target event report'!D:D,"Private Investment")-MINIFS('Input - target event report'!E:E,'Input - target event report'!B:B,B:B,'Input - target event report'!D:D,"Private Investment"))/(I2420-1))</f>
        <v/>
      </c>
      <c r="H2420">
        <f>IF(MAXIFS('Input - target event report'!E:E,'Input - target event report'!B:B,B:B,'Input - target event report'!D:D,"Private Investment") = 0, "N/A", TODAY() - MAXIFS('Input - target event report'!E:E,'Input - target event report'!B:B,B:B,'Input - target event report'!D:D,"Private Investment"))</f>
        <v/>
      </c>
      <c r="I2420">
        <f>COUNTIFS('Input - target event report'!B:B,B2420,'Input - target event report'!D:D, "Private Investment")</f>
        <v/>
      </c>
      <c r="J2420">
        <f>INDEX('Input - companies list'!$1:$10000,MATCH(B2420,'Input - companies list'!B:B,0),MATCH("Flow",'Input - companies list'!$1:$1,0 ))</f>
        <v/>
      </c>
      <c r="K2420">
        <f>INDEX('Input - companies list'!$1:$10000,MATCH(B2420,'Input - companies list'!B:B,0),MATCH("Inter-Cluster Connectivity",'Input - companies list'!$1:$1,0 ))</f>
        <v/>
      </c>
      <c r="L2420">
        <f>IFERROR(PERCENTRANK(F:F,F2420),0)</f>
        <v/>
      </c>
      <c r="M2420">
        <f>IFERROR(1 - PERCENTRANK(G:G,G2420),0)</f>
        <v/>
      </c>
      <c r="N2420">
        <f>IFERROR(1 - PERCENTRANK(H:H,H2420),0)</f>
        <v/>
      </c>
      <c r="O2420">
        <f>IFERROR(PERCENTRANK(I:I,I2420),0)</f>
        <v/>
      </c>
      <c r="P2420">
        <f>IFERROR(1 - PERCENTRANK(J:J,J2420),0)</f>
        <v/>
      </c>
      <c r="Q2420">
        <f>IFERROR(PERCENTRANK(K:K,K2420),0)</f>
        <v/>
      </c>
      <c r="R2420">
        <f>L2420*weight1+M2420*weight2+N2420*weight3+O2420*weight4+P2420*weight5+Q2420*weight6</f>
        <v/>
      </c>
    </row>
    <row r="2421" spans="1:18">
      <c r="A2421">
        <f>RANK(R2421,R:R)</f>
        <v/>
      </c>
      <c r="B2421" t="s">
        <v>26549</v>
      </c>
      <c r="C2421">
        <f>VLOOKUP(B2421,'Input - companies list'!B:L,2,FALSE)</f>
        <v/>
      </c>
      <c r="D2421">
        <f>VLOOKUP(B2421,'Input - companies list'!B:L,11,FALSE)</f>
        <v/>
      </c>
      <c r="E2421">
        <f>VLOOKUP(B2421,'Input - companies list'!B:E,4,FALSE)</f>
        <v/>
      </c>
      <c r="F2421">
        <f>SUMIFS('Input - target event report'!H:H,'Input - target event report'!B:B,B2421,'Input - target event report'!D:D, "Private Investment")</f>
        <v/>
      </c>
      <c r="G2421">
        <f>IF(I2421&lt;2, "N/A", (MAXIFS('Input - target event report'!E:E,'Input - target event report'!B:B,B:B,'Input - target event report'!D:D,"Private Investment")-MINIFS('Input - target event report'!E:E,'Input - target event report'!B:B,B:B,'Input - target event report'!D:D,"Private Investment"))/(I2421-1))</f>
        <v/>
      </c>
      <c r="H2421">
        <f>IF(MAXIFS('Input - target event report'!E:E,'Input - target event report'!B:B,B:B,'Input - target event report'!D:D,"Private Investment") = 0, "N/A", TODAY() - MAXIFS('Input - target event report'!E:E,'Input - target event report'!B:B,B:B,'Input - target event report'!D:D,"Private Investment"))</f>
        <v/>
      </c>
      <c r="I2421">
        <f>COUNTIFS('Input - target event report'!B:B,B2421,'Input - target event report'!D:D, "Private Investment")</f>
        <v/>
      </c>
      <c r="J2421">
        <f>INDEX('Input - companies list'!$1:$10000,MATCH(B2421,'Input - companies list'!B:B,0),MATCH("Flow",'Input - companies list'!$1:$1,0 ))</f>
        <v/>
      </c>
      <c r="K2421">
        <f>INDEX('Input - companies list'!$1:$10000,MATCH(B2421,'Input - companies list'!B:B,0),MATCH("Inter-Cluster Connectivity",'Input - companies list'!$1:$1,0 ))</f>
        <v/>
      </c>
      <c r="L2421">
        <f>IFERROR(PERCENTRANK(F:F,F2421),0)</f>
        <v/>
      </c>
      <c r="M2421">
        <f>IFERROR(1 - PERCENTRANK(G:G,G2421),0)</f>
        <v/>
      </c>
      <c r="N2421">
        <f>IFERROR(1 - PERCENTRANK(H:H,H2421),0)</f>
        <v/>
      </c>
      <c r="O2421">
        <f>IFERROR(PERCENTRANK(I:I,I2421),0)</f>
        <v/>
      </c>
      <c r="P2421">
        <f>IFERROR(1 - PERCENTRANK(J:J,J2421),0)</f>
        <v/>
      </c>
      <c r="Q2421">
        <f>IFERROR(PERCENTRANK(K:K,K2421),0)</f>
        <v/>
      </c>
      <c r="R2421">
        <f>L2421*weight1+M2421*weight2+N2421*weight3+O2421*weight4+P2421*weight5+Q2421*weight6</f>
        <v/>
      </c>
    </row>
    <row r="2422" spans="1:18">
      <c r="A2422">
        <f>RANK(R2422,R:R)</f>
        <v/>
      </c>
      <c r="B2422" t="s">
        <v>26559</v>
      </c>
      <c r="C2422">
        <f>VLOOKUP(B2422,'Input - companies list'!B:L,2,FALSE)</f>
        <v/>
      </c>
      <c r="D2422">
        <f>VLOOKUP(B2422,'Input - companies list'!B:L,11,FALSE)</f>
        <v/>
      </c>
      <c r="E2422">
        <f>VLOOKUP(B2422,'Input - companies list'!B:E,4,FALSE)</f>
        <v/>
      </c>
      <c r="F2422">
        <f>SUMIFS('Input - target event report'!H:H,'Input - target event report'!B:B,B2422,'Input - target event report'!D:D, "Private Investment")</f>
        <v/>
      </c>
      <c r="G2422">
        <f>IF(I2422&lt;2, "N/A", (MAXIFS('Input - target event report'!E:E,'Input - target event report'!B:B,B:B,'Input - target event report'!D:D,"Private Investment")-MINIFS('Input - target event report'!E:E,'Input - target event report'!B:B,B:B,'Input - target event report'!D:D,"Private Investment"))/(I2422-1))</f>
        <v/>
      </c>
      <c r="H2422">
        <f>IF(MAXIFS('Input - target event report'!E:E,'Input - target event report'!B:B,B:B,'Input - target event report'!D:D,"Private Investment") = 0, "N/A", TODAY() - MAXIFS('Input - target event report'!E:E,'Input - target event report'!B:B,B:B,'Input - target event report'!D:D,"Private Investment"))</f>
        <v/>
      </c>
      <c r="I2422">
        <f>COUNTIFS('Input - target event report'!B:B,B2422,'Input - target event report'!D:D, "Private Investment")</f>
        <v/>
      </c>
      <c r="J2422">
        <f>INDEX('Input - companies list'!$1:$10000,MATCH(B2422,'Input - companies list'!B:B,0),MATCH("Flow",'Input - companies list'!$1:$1,0 ))</f>
        <v/>
      </c>
      <c r="K2422">
        <f>INDEX('Input - companies list'!$1:$10000,MATCH(B2422,'Input - companies list'!B:B,0),MATCH("Inter-Cluster Connectivity",'Input - companies list'!$1:$1,0 ))</f>
        <v/>
      </c>
      <c r="L2422">
        <f>IFERROR(PERCENTRANK(F:F,F2422),0)</f>
        <v/>
      </c>
      <c r="M2422">
        <f>IFERROR(1 - PERCENTRANK(G:G,G2422),0)</f>
        <v/>
      </c>
      <c r="N2422">
        <f>IFERROR(1 - PERCENTRANK(H:H,H2422),0)</f>
        <v/>
      </c>
      <c r="O2422">
        <f>IFERROR(PERCENTRANK(I:I,I2422),0)</f>
        <v/>
      </c>
      <c r="P2422">
        <f>IFERROR(1 - PERCENTRANK(J:J,J2422),0)</f>
        <v/>
      </c>
      <c r="Q2422">
        <f>IFERROR(PERCENTRANK(K:K,K2422),0)</f>
        <v/>
      </c>
      <c r="R2422">
        <f>L2422*weight1+M2422*weight2+N2422*weight3+O2422*weight4+P2422*weight5+Q2422*weight6</f>
        <v/>
      </c>
    </row>
    <row r="2423" spans="1:18">
      <c r="A2423">
        <f>RANK(R2423,R:R)</f>
        <v/>
      </c>
      <c r="B2423" t="s">
        <v>26569</v>
      </c>
      <c r="C2423">
        <f>VLOOKUP(B2423,'Input - companies list'!B:L,2,FALSE)</f>
        <v/>
      </c>
      <c r="D2423">
        <f>VLOOKUP(B2423,'Input - companies list'!B:L,11,FALSE)</f>
        <v/>
      </c>
      <c r="E2423">
        <f>VLOOKUP(B2423,'Input - companies list'!B:E,4,FALSE)</f>
        <v/>
      </c>
      <c r="F2423">
        <f>SUMIFS('Input - target event report'!H:H,'Input - target event report'!B:B,B2423,'Input - target event report'!D:D, "Private Investment")</f>
        <v/>
      </c>
      <c r="G2423">
        <f>IF(I2423&lt;2, "N/A", (MAXIFS('Input - target event report'!E:E,'Input - target event report'!B:B,B:B,'Input - target event report'!D:D,"Private Investment")-MINIFS('Input - target event report'!E:E,'Input - target event report'!B:B,B:B,'Input - target event report'!D:D,"Private Investment"))/(I2423-1))</f>
        <v/>
      </c>
      <c r="H2423">
        <f>IF(MAXIFS('Input - target event report'!E:E,'Input - target event report'!B:B,B:B,'Input - target event report'!D:D,"Private Investment") = 0, "N/A", TODAY() - MAXIFS('Input - target event report'!E:E,'Input - target event report'!B:B,B:B,'Input - target event report'!D:D,"Private Investment"))</f>
        <v/>
      </c>
      <c r="I2423">
        <f>COUNTIFS('Input - target event report'!B:B,B2423,'Input - target event report'!D:D, "Private Investment")</f>
        <v/>
      </c>
      <c r="J2423">
        <f>INDEX('Input - companies list'!$1:$10000,MATCH(B2423,'Input - companies list'!B:B,0),MATCH("Flow",'Input - companies list'!$1:$1,0 ))</f>
        <v/>
      </c>
      <c r="K2423">
        <f>INDEX('Input - companies list'!$1:$10000,MATCH(B2423,'Input - companies list'!B:B,0),MATCH("Inter-Cluster Connectivity",'Input - companies list'!$1:$1,0 ))</f>
        <v/>
      </c>
      <c r="L2423">
        <f>IFERROR(PERCENTRANK(F:F,F2423),0)</f>
        <v/>
      </c>
      <c r="M2423">
        <f>IFERROR(1 - PERCENTRANK(G:G,G2423),0)</f>
        <v/>
      </c>
      <c r="N2423">
        <f>IFERROR(1 - PERCENTRANK(H:H,H2423),0)</f>
        <v/>
      </c>
      <c r="O2423">
        <f>IFERROR(PERCENTRANK(I:I,I2423),0)</f>
        <v/>
      </c>
      <c r="P2423">
        <f>IFERROR(1 - PERCENTRANK(J:J,J2423),0)</f>
        <v/>
      </c>
      <c r="Q2423">
        <f>IFERROR(PERCENTRANK(K:K,K2423),0)</f>
        <v/>
      </c>
      <c r="R2423">
        <f>L2423*weight1+M2423*weight2+N2423*weight3+O2423*weight4+P2423*weight5+Q2423*weight6</f>
        <v/>
      </c>
    </row>
    <row r="2424" spans="1:18">
      <c r="A2424">
        <f>RANK(R2424,R:R)</f>
        <v/>
      </c>
      <c r="B2424" t="s">
        <v>26582</v>
      </c>
      <c r="C2424">
        <f>VLOOKUP(B2424,'Input - companies list'!B:L,2,FALSE)</f>
        <v/>
      </c>
      <c r="D2424">
        <f>VLOOKUP(B2424,'Input - companies list'!B:L,11,FALSE)</f>
        <v/>
      </c>
      <c r="E2424">
        <f>VLOOKUP(B2424,'Input - companies list'!B:E,4,FALSE)</f>
        <v/>
      </c>
      <c r="F2424">
        <f>SUMIFS('Input - target event report'!H:H,'Input - target event report'!B:B,B2424,'Input - target event report'!D:D, "Private Investment")</f>
        <v/>
      </c>
      <c r="G2424">
        <f>IF(I2424&lt;2, "N/A", (MAXIFS('Input - target event report'!E:E,'Input - target event report'!B:B,B:B,'Input - target event report'!D:D,"Private Investment")-MINIFS('Input - target event report'!E:E,'Input - target event report'!B:B,B:B,'Input - target event report'!D:D,"Private Investment"))/(I2424-1))</f>
        <v/>
      </c>
      <c r="H2424">
        <f>IF(MAXIFS('Input - target event report'!E:E,'Input - target event report'!B:B,B:B,'Input - target event report'!D:D,"Private Investment") = 0, "N/A", TODAY() - MAXIFS('Input - target event report'!E:E,'Input - target event report'!B:B,B:B,'Input - target event report'!D:D,"Private Investment"))</f>
        <v/>
      </c>
      <c r="I2424">
        <f>COUNTIFS('Input - target event report'!B:B,B2424,'Input - target event report'!D:D, "Private Investment")</f>
        <v/>
      </c>
      <c r="J2424">
        <f>INDEX('Input - companies list'!$1:$10000,MATCH(B2424,'Input - companies list'!B:B,0),MATCH("Flow",'Input - companies list'!$1:$1,0 ))</f>
        <v/>
      </c>
      <c r="K2424">
        <f>INDEX('Input - companies list'!$1:$10000,MATCH(B2424,'Input - companies list'!B:B,0),MATCH("Inter-Cluster Connectivity",'Input - companies list'!$1:$1,0 ))</f>
        <v/>
      </c>
      <c r="L2424">
        <f>IFERROR(PERCENTRANK(F:F,F2424),0)</f>
        <v/>
      </c>
      <c r="M2424">
        <f>IFERROR(1 - PERCENTRANK(G:G,G2424),0)</f>
        <v/>
      </c>
      <c r="N2424">
        <f>IFERROR(1 - PERCENTRANK(H:H,H2424),0)</f>
        <v/>
      </c>
      <c r="O2424">
        <f>IFERROR(PERCENTRANK(I:I,I2424),0)</f>
        <v/>
      </c>
      <c r="P2424">
        <f>IFERROR(1 - PERCENTRANK(J:J,J2424),0)</f>
        <v/>
      </c>
      <c r="Q2424">
        <f>IFERROR(PERCENTRANK(K:K,K2424),0)</f>
        <v/>
      </c>
      <c r="R2424">
        <f>L2424*weight1+M2424*weight2+N2424*weight3+O2424*weight4+P2424*weight5+Q2424*weight6</f>
        <v/>
      </c>
    </row>
    <row r="2425" spans="1:18">
      <c r="A2425">
        <f>RANK(R2425,R:R)</f>
        <v/>
      </c>
      <c r="B2425" t="s">
        <v>26592</v>
      </c>
      <c r="C2425">
        <f>VLOOKUP(B2425,'Input - companies list'!B:L,2,FALSE)</f>
        <v/>
      </c>
      <c r="D2425">
        <f>VLOOKUP(B2425,'Input - companies list'!B:L,11,FALSE)</f>
        <v/>
      </c>
      <c r="E2425">
        <f>VLOOKUP(B2425,'Input - companies list'!B:E,4,FALSE)</f>
        <v/>
      </c>
      <c r="F2425">
        <f>SUMIFS('Input - target event report'!H:H,'Input - target event report'!B:B,B2425,'Input - target event report'!D:D, "Private Investment")</f>
        <v/>
      </c>
      <c r="G2425">
        <f>IF(I2425&lt;2, "N/A", (MAXIFS('Input - target event report'!E:E,'Input - target event report'!B:B,B:B,'Input - target event report'!D:D,"Private Investment")-MINIFS('Input - target event report'!E:E,'Input - target event report'!B:B,B:B,'Input - target event report'!D:D,"Private Investment"))/(I2425-1))</f>
        <v/>
      </c>
      <c r="H2425">
        <f>IF(MAXIFS('Input - target event report'!E:E,'Input - target event report'!B:B,B:B,'Input - target event report'!D:D,"Private Investment") = 0, "N/A", TODAY() - MAXIFS('Input - target event report'!E:E,'Input - target event report'!B:B,B:B,'Input - target event report'!D:D,"Private Investment"))</f>
        <v/>
      </c>
      <c r="I2425">
        <f>COUNTIFS('Input - target event report'!B:B,B2425,'Input - target event report'!D:D, "Private Investment")</f>
        <v/>
      </c>
      <c r="J2425">
        <f>INDEX('Input - companies list'!$1:$10000,MATCH(B2425,'Input - companies list'!B:B,0),MATCH("Flow",'Input - companies list'!$1:$1,0 ))</f>
        <v/>
      </c>
      <c r="K2425">
        <f>INDEX('Input - companies list'!$1:$10000,MATCH(B2425,'Input - companies list'!B:B,0),MATCH("Inter-Cluster Connectivity",'Input - companies list'!$1:$1,0 ))</f>
        <v/>
      </c>
      <c r="L2425">
        <f>IFERROR(PERCENTRANK(F:F,F2425),0)</f>
        <v/>
      </c>
      <c r="M2425">
        <f>IFERROR(1 - PERCENTRANK(G:G,G2425),0)</f>
        <v/>
      </c>
      <c r="N2425">
        <f>IFERROR(1 - PERCENTRANK(H:H,H2425),0)</f>
        <v/>
      </c>
      <c r="O2425">
        <f>IFERROR(PERCENTRANK(I:I,I2425),0)</f>
        <v/>
      </c>
      <c r="P2425">
        <f>IFERROR(1 - PERCENTRANK(J:J,J2425),0)</f>
        <v/>
      </c>
      <c r="Q2425">
        <f>IFERROR(PERCENTRANK(K:K,K2425),0)</f>
        <v/>
      </c>
      <c r="R2425">
        <f>L2425*weight1+M2425*weight2+N2425*weight3+O2425*weight4+P2425*weight5+Q2425*weight6</f>
        <v/>
      </c>
    </row>
    <row r="2426" spans="1:18">
      <c r="A2426">
        <f>RANK(R2426,R:R)</f>
        <v/>
      </c>
      <c r="B2426" t="s">
        <v>26603</v>
      </c>
      <c r="C2426">
        <f>VLOOKUP(B2426,'Input - companies list'!B:L,2,FALSE)</f>
        <v/>
      </c>
      <c r="D2426">
        <f>VLOOKUP(B2426,'Input - companies list'!B:L,11,FALSE)</f>
        <v/>
      </c>
      <c r="E2426">
        <f>VLOOKUP(B2426,'Input - companies list'!B:E,4,FALSE)</f>
        <v/>
      </c>
      <c r="F2426">
        <f>SUMIFS('Input - target event report'!H:H,'Input - target event report'!B:B,B2426,'Input - target event report'!D:D, "Private Investment")</f>
        <v/>
      </c>
      <c r="G2426">
        <f>IF(I2426&lt;2, "N/A", (MAXIFS('Input - target event report'!E:E,'Input - target event report'!B:B,B:B,'Input - target event report'!D:D,"Private Investment")-MINIFS('Input - target event report'!E:E,'Input - target event report'!B:B,B:B,'Input - target event report'!D:D,"Private Investment"))/(I2426-1))</f>
        <v/>
      </c>
      <c r="H2426">
        <f>IF(MAXIFS('Input - target event report'!E:E,'Input - target event report'!B:B,B:B,'Input - target event report'!D:D,"Private Investment") = 0, "N/A", TODAY() - MAXIFS('Input - target event report'!E:E,'Input - target event report'!B:B,B:B,'Input - target event report'!D:D,"Private Investment"))</f>
        <v/>
      </c>
      <c r="I2426">
        <f>COUNTIFS('Input - target event report'!B:B,B2426,'Input - target event report'!D:D, "Private Investment")</f>
        <v/>
      </c>
      <c r="J2426">
        <f>INDEX('Input - companies list'!$1:$10000,MATCH(B2426,'Input - companies list'!B:B,0),MATCH("Flow",'Input - companies list'!$1:$1,0 ))</f>
        <v/>
      </c>
      <c r="K2426">
        <f>INDEX('Input - companies list'!$1:$10000,MATCH(B2426,'Input - companies list'!B:B,0),MATCH("Inter-Cluster Connectivity",'Input - companies list'!$1:$1,0 ))</f>
        <v/>
      </c>
      <c r="L2426">
        <f>IFERROR(PERCENTRANK(F:F,F2426),0)</f>
        <v/>
      </c>
      <c r="M2426">
        <f>IFERROR(1 - PERCENTRANK(G:G,G2426),0)</f>
        <v/>
      </c>
      <c r="N2426">
        <f>IFERROR(1 - PERCENTRANK(H:H,H2426),0)</f>
        <v/>
      </c>
      <c r="O2426">
        <f>IFERROR(PERCENTRANK(I:I,I2426),0)</f>
        <v/>
      </c>
      <c r="P2426">
        <f>IFERROR(1 - PERCENTRANK(J:J,J2426),0)</f>
        <v/>
      </c>
      <c r="Q2426">
        <f>IFERROR(PERCENTRANK(K:K,K2426),0)</f>
        <v/>
      </c>
      <c r="R2426">
        <f>L2426*weight1+M2426*weight2+N2426*weight3+O2426*weight4+P2426*weight5+Q2426*weight6</f>
        <v/>
      </c>
    </row>
    <row r="2427" spans="1:18">
      <c r="A2427">
        <f>RANK(R2427,R:R)</f>
        <v/>
      </c>
      <c r="B2427" t="s">
        <v>26613</v>
      </c>
      <c r="C2427">
        <f>VLOOKUP(B2427,'Input - companies list'!B:L,2,FALSE)</f>
        <v/>
      </c>
      <c r="D2427">
        <f>VLOOKUP(B2427,'Input - companies list'!B:L,11,FALSE)</f>
        <v/>
      </c>
      <c r="E2427">
        <f>VLOOKUP(B2427,'Input - companies list'!B:E,4,FALSE)</f>
        <v/>
      </c>
      <c r="F2427">
        <f>SUMIFS('Input - target event report'!H:H,'Input - target event report'!B:B,B2427,'Input - target event report'!D:D, "Private Investment")</f>
        <v/>
      </c>
      <c r="G2427">
        <f>IF(I2427&lt;2, "N/A", (MAXIFS('Input - target event report'!E:E,'Input - target event report'!B:B,B:B,'Input - target event report'!D:D,"Private Investment")-MINIFS('Input - target event report'!E:E,'Input - target event report'!B:B,B:B,'Input - target event report'!D:D,"Private Investment"))/(I2427-1))</f>
        <v/>
      </c>
      <c r="H2427">
        <f>IF(MAXIFS('Input - target event report'!E:E,'Input - target event report'!B:B,B:B,'Input - target event report'!D:D,"Private Investment") = 0, "N/A", TODAY() - MAXIFS('Input - target event report'!E:E,'Input - target event report'!B:B,B:B,'Input - target event report'!D:D,"Private Investment"))</f>
        <v/>
      </c>
      <c r="I2427">
        <f>COUNTIFS('Input - target event report'!B:B,B2427,'Input - target event report'!D:D, "Private Investment")</f>
        <v/>
      </c>
      <c r="J2427">
        <f>INDEX('Input - companies list'!$1:$10000,MATCH(B2427,'Input - companies list'!B:B,0),MATCH("Flow",'Input - companies list'!$1:$1,0 ))</f>
        <v/>
      </c>
      <c r="K2427">
        <f>INDEX('Input - companies list'!$1:$10000,MATCH(B2427,'Input - companies list'!B:B,0),MATCH("Inter-Cluster Connectivity",'Input - companies list'!$1:$1,0 ))</f>
        <v/>
      </c>
      <c r="L2427">
        <f>IFERROR(PERCENTRANK(F:F,F2427),0)</f>
        <v/>
      </c>
      <c r="M2427">
        <f>IFERROR(1 - PERCENTRANK(G:G,G2427),0)</f>
        <v/>
      </c>
      <c r="N2427">
        <f>IFERROR(1 - PERCENTRANK(H:H,H2427),0)</f>
        <v/>
      </c>
      <c r="O2427">
        <f>IFERROR(PERCENTRANK(I:I,I2427),0)</f>
        <v/>
      </c>
      <c r="P2427">
        <f>IFERROR(1 - PERCENTRANK(J:J,J2427),0)</f>
        <v/>
      </c>
      <c r="Q2427">
        <f>IFERROR(PERCENTRANK(K:K,K2427),0)</f>
        <v/>
      </c>
      <c r="R2427">
        <f>L2427*weight1+M2427*weight2+N2427*weight3+O2427*weight4+P2427*weight5+Q2427*weight6</f>
        <v/>
      </c>
    </row>
    <row r="2428" spans="1:18">
      <c r="A2428">
        <f>RANK(R2428,R:R)</f>
        <v/>
      </c>
      <c r="B2428" t="s">
        <v>26624</v>
      </c>
      <c r="C2428">
        <f>VLOOKUP(B2428,'Input - companies list'!B:L,2,FALSE)</f>
        <v/>
      </c>
      <c r="D2428">
        <f>VLOOKUP(B2428,'Input - companies list'!B:L,11,FALSE)</f>
        <v/>
      </c>
      <c r="E2428">
        <f>VLOOKUP(B2428,'Input - companies list'!B:E,4,FALSE)</f>
        <v/>
      </c>
      <c r="F2428">
        <f>SUMIFS('Input - target event report'!H:H,'Input - target event report'!B:B,B2428,'Input - target event report'!D:D, "Private Investment")</f>
        <v/>
      </c>
      <c r="G2428">
        <f>IF(I2428&lt;2, "N/A", (MAXIFS('Input - target event report'!E:E,'Input - target event report'!B:B,B:B,'Input - target event report'!D:D,"Private Investment")-MINIFS('Input - target event report'!E:E,'Input - target event report'!B:B,B:B,'Input - target event report'!D:D,"Private Investment"))/(I2428-1))</f>
        <v/>
      </c>
      <c r="H2428">
        <f>IF(MAXIFS('Input - target event report'!E:E,'Input - target event report'!B:B,B:B,'Input - target event report'!D:D,"Private Investment") = 0, "N/A", TODAY() - MAXIFS('Input - target event report'!E:E,'Input - target event report'!B:B,B:B,'Input - target event report'!D:D,"Private Investment"))</f>
        <v/>
      </c>
      <c r="I2428">
        <f>COUNTIFS('Input - target event report'!B:B,B2428,'Input - target event report'!D:D, "Private Investment")</f>
        <v/>
      </c>
      <c r="J2428">
        <f>INDEX('Input - companies list'!$1:$10000,MATCH(B2428,'Input - companies list'!B:B,0),MATCH("Flow",'Input - companies list'!$1:$1,0 ))</f>
        <v/>
      </c>
      <c r="K2428">
        <f>INDEX('Input - companies list'!$1:$10000,MATCH(B2428,'Input - companies list'!B:B,0),MATCH("Inter-Cluster Connectivity",'Input - companies list'!$1:$1,0 ))</f>
        <v/>
      </c>
      <c r="L2428">
        <f>IFERROR(PERCENTRANK(F:F,F2428),0)</f>
        <v/>
      </c>
      <c r="M2428">
        <f>IFERROR(1 - PERCENTRANK(G:G,G2428),0)</f>
        <v/>
      </c>
      <c r="N2428">
        <f>IFERROR(1 - PERCENTRANK(H:H,H2428),0)</f>
        <v/>
      </c>
      <c r="O2428">
        <f>IFERROR(PERCENTRANK(I:I,I2428),0)</f>
        <v/>
      </c>
      <c r="P2428">
        <f>IFERROR(1 - PERCENTRANK(J:J,J2428),0)</f>
        <v/>
      </c>
      <c r="Q2428">
        <f>IFERROR(PERCENTRANK(K:K,K2428),0)</f>
        <v/>
      </c>
      <c r="R2428">
        <f>L2428*weight1+M2428*weight2+N2428*weight3+O2428*weight4+P2428*weight5+Q2428*weight6</f>
        <v/>
      </c>
    </row>
    <row r="2429" spans="1:18">
      <c r="A2429">
        <f>RANK(R2429,R:R)</f>
        <v/>
      </c>
      <c r="B2429" t="s">
        <v>26633</v>
      </c>
      <c r="C2429">
        <f>VLOOKUP(B2429,'Input - companies list'!B:L,2,FALSE)</f>
        <v/>
      </c>
      <c r="D2429">
        <f>VLOOKUP(B2429,'Input - companies list'!B:L,11,FALSE)</f>
        <v/>
      </c>
      <c r="E2429">
        <f>VLOOKUP(B2429,'Input - companies list'!B:E,4,FALSE)</f>
        <v/>
      </c>
      <c r="F2429">
        <f>SUMIFS('Input - target event report'!H:H,'Input - target event report'!B:B,B2429,'Input - target event report'!D:D, "Private Investment")</f>
        <v/>
      </c>
      <c r="G2429">
        <f>IF(I2429&lt;2, "N/A", (MAXIFS('Input - target event report'!E:E,'Input - target event report'!B:B,B:B,'Input - target event report'!D:D,"Private Investment")-MINIFS('Input - target event report'!E:E,'Input - target event report'!B:B,B:B,'Input - target event report'!D:D,"Private Investment"))/(I2429-1))</f>
        <v/>
      </c>
      <c r="H2429">
        <f>IF(MAXIFS('Input - target event report'!E:E,'Input - target event report'!B:B,B:B,'Input - target event report'!D:D,"Private Investment") = 0, "N/A", TODAY() - MAXIFS('Input - target event report'!E:E,'Input - target event report'!B:B,B:B,'Input - target event report'!D:D,"Private Investment"))</f>
        <v/>
      </c>
      <c r="I2429">
        <f>COUNTIFS('Input - target event report'!B:B,B2429,'Input - target event report'!D:D, "Private Investment")</f>
        <v/>
      </c>
      <c r="J2429">
        <f>INDEX('Input - companies list'!$1:$10000,MATCH(B2429,'Input - companies list'!B:B,0),MATCH("Flow",'Input - companies list'!$1:$1,0 ))</f>
        <v/>
      </c>
      <c r="K2429">
        <f>INDEX('Input - companies list'!$1:$10000,MATCH(B2429,'Input - companies list'!B:B,0),MATCH("Inter-Cluster Connectivity",'Input - companies list'!$1:$1,0 ))</f>
        <v/>
      </c>
      <c r="L2429">
        <f>IFERROR(PERCENTRANK(F:F,F2429),0)</f>
        <v/>
      </c>
      <c r="M2429">
        <f>IFERROR(1 - PERCENTRANK(G:G,G2429),0)</f>
        <v/>
      </c>
      <c r="N2429">
        <f>IFERROR(1 - PERCENTRANK(H:H,H2429),0)</f>
        <v/>
      </c>
      <c r="O2429">
        <f>IFERROR(PERCENTRANK(I:I,I2429),0)</f>
        <v/>
      </c>
      <c r="P2429">
        <f>IFERROR(1 - PERCENTRANK(J:J,J2429),0)</f>
        <v/>
      </c>
      <c r="Q2429">
        <f>IFERROR(PERCENTRANK(K:K,K2429),0)</f>
        <v/>
      </c>
      <c r="R2429">
        <f>L2429*weight1+M2429*weight2+N2429*weight3+O2429*weight4+P2429*weight5+Q2429*weight6</f>
        <v/>
      </c>
    </row>
    <row r="2430" spans="1:18">
      <c r="A2430">
        <f>RANK(R2430,R:R)</f>
        <v/>
      </c>
      <c r="B2430" t="s">
        <v>26642</v>
      </c>
      <c r="C2430">
        <f>VLOOKUP(B2430,'Input - companies list'!B:L,2,FALSE)</f>
        <v/>
      </c>
      <c r="D2430">
        <f>VLOOKUP(B2430,'Input - companies list'!B:L,11,FALSE)</f>
        <v/>
      </c>
      <c r="E2430">
        <f>VLOOKUP(B2430,'Input - companies list'!B:E,4,FALSE)</f>
        <v/>
      </c>
      <c r="F2430">
        <f>SUMIFS('Input - target event report'!H:H,'Input - target event report'!B:B,B2430,'Input - target event report'!D:D, "Private Investment")</f>
        <v/>
      </c>
      <c r="G2430">
        <f>IF(I2430&lt;2, "N/A", (MAXIFS('Input - target event report'!E:E,'Input - target event report'!B:B,B:B,'Input - target event report'!D:D,"Private Investment")-MINIFS('Input - target event report'!E:E,'Input - target event report'!B:B,B:B,'Input - target event report'!D:D,"Private Investment"))/(I2430-1))</f>
        <v/>
      </c>
      <c r="H2430">
        <f>IF(MAXIFS('Input - target event report'!E:E,'Input - target event report'!B:B,B:B,'Input - target event report'!D:D,"Private Investment") = 0, "N/A", TODAY() - MAXIFS('Input - target event report'!E:E,'Input - target event report'!B:B,B:B,'Input - target event report'!D:D,"Private Investment"))</f>
        <v/>
      </c>
      <c r="I2430">
        <f>COUNTIFS('Input - target event report'!B:B,B2430,'Input - target event report'!D:D, "Private Investment")</f>
        <v/>
      </c>
      <c r="J2430">
        <f>INDEX('Input - companies list'!$1:$10000,MATCH(B2430,'Input - companies list'!B:B,0),MATCH("Flow",'Input - companies list'!$1:$1,0 ))</f>
        <v/>
      </c>
      <c r="K2430">
        <f>INDEX('Input - companies list'!$1:$10000,MATCH(B2430,'Input - companies list'!B:B,0),MATCH("Inter-Cluster Connectivity",'Input - companies list'!$1:$1,0 ))</f>
        <v/>
      </c>
      <c r="L2430">
        <f>IFERROR(PERCENTRANK(F:F,F2430),0)</f>
        <v/>
      </c>
      <c r="M2430">
        <f>IFERROR(1 - PERCENTRANK(G:G,G2430),0)</f>
        <v/>
      </c>
      <c r="N2430">
        <f>IFERROR(1 - PERCENTRANK(H:H,H2430),0)</f>
        <v/>
      </c>
      <c r="O2430">
        <f>IFERROR(PERCENTRANK(I:I,I2430),0)</f>
        <v/>
      </c>
      <c r="P2430">
        <f>IFERROR(1 - PERCENTRANK(J:J,J2430),0)</f>
        <v/>
      </c>
      <c r="Q2430">
        <f>IFERROR(PERCENTRANK(K:K,K2430),0)</f>
        <v/>
      </c>
      <c r="R2430">
        <f>L2430*weight1+M2430*weight2+N2430*weight3+O2430*weight4+P2430*weight5+Q2430*weight6</f>
        <v/>
      </c>
    </row>
    <row r="2431" spans="1:18">
      <c r="A2431">
        <f>RANK(R2431,R:R)</f>
        <v/>
      </c>
      <c r="B2431" t="s">
        <v>26652</v>
      </c>
      <c r="C2431">
        <f>VLOOKUP(B2431,'Input - companies list'!B:L,2,FALSE)</f>
        <v/>
      </c>
      <c r="D2431">
        <f>VLOOKUP(B2431,'Input - companies list'!B:L,11,FALSE)</f>
        <v/>
      </c>
      <c r="E2431">
        <f>VLOOKUP(B2431,'Input - companies list'!B:E,4,FALSE)</f>
        <v/>
      </c>
      <c r="F2431">
        <f>SUMIFS('Input - target event report'!H:H,'Input - target event report'!B:B,B2431,'Input - target event report'!D:D, "Private Investment")</f>
        <v/>
      </c>
      <c r="G2431">
        <f>IF(I2431&lt;2, "N/A", (MAXIFS('Input - target event report'!E:E,'Input - target event report'!B:B,B:B,'Input - target event report'!D:D,"Private Investment")-MINIFS('Input - target event report'!E:E,'Input - target event report'!B:B,B:B,'Input - target event report'!D:D,"Private Investment"))/(I2431-1))</f>
        <v/>
      </c>
      <c r="H2431">
        <f>IF(MAXIFS('Input - target event report'!E:E,'Input - target event report'!B:B,B:B,'Input - target event report'!D:D,"Private Investment") = 0, "N/A", TODAY() - MAXIFS('Input - target event report'!E:E,'Input - target event report'!B:B,B:B,'Input - target event report'!D:D,"Private Investment"))</f>
        <v/>
      </c>
      <c r="I2431">
        <f>COUNTIFS('Input - target event report'!B:B,B2431,'Input - target event report'!D:D, "Private Investment")</f>
        <v/>
      </c>
      <c r="J2431">
        <f>INDEX('Input - companies list'!$1:$10000,MATCH(B2431,'Input - companies list'!B:B,0),MATCH("Flow",'Input - companies list'!$1:$1,0 ))</f>
        <v/>
      </c>
      <c r="K2431">
        <f>INDEX('Input - companies list'!$1:$10000,MATCH(B2431,'Input - companies list'!B:B,0),MATCH("Inter-Cluster Connectivity",'Input - companies list'!$1:$1,0 ))</f>
        <v/>
      </c>
      <c r="L2431">
        <f>IFERROR(PERCENTRANK(F:F,F2431),0)</f>
        <v/>
      </c>
      <c r="M2431">
        <f>IFERROR(1 - PERCENTRANK(G:G,G2431),0)</f>
        <v/>
      </c>
      <c r="N2431">
        <f>IFERROR(1 - PERCENTRANK(H:H,H2431),0)</f>
        <v/>
      </c>
      <c r="O2431">
        <f>IFERROR(PERCENTRANK(I:I,I2431),0)</f>
        <v/>
      </c>
      <c r="P2431">
        <f>IFERROR(1 - PERCENTRANK(J:J,J2431),0)</f>
        <v/>
      </c>
      <c r="Q2431">
        <f>IFERROR(PERCENTRANK(K:K,K2431),0)</f>
        <v/>
      </c>
      <c r="R2431">
        <f>L2431*weight1+M2431*weight2+N2431*weight3+O2431*weight4+P2431*weight5+Q2431*weight6</f>
        <v/>
      </c>
    </row>
    <row r="2432" spans="1:18">
      <c r="A2432">
        <f>RANK(R2432,R:R)</f>
        <v/>
      </c>
      <c r="B2432" t="s">
        <v>26660</v>
      </c>
      <c r="C2432">
        <f>VLOOKUP(B2432,'Input - companies list'!B:L,2,FALSE)</f>
        <v/>
      </c>
      <c r="D2432">
        <f>VLOOKUP(B2432,'Input - companies list'!B:L,11,FALSE)</f>
        <v/>
      </c>
      <c r="E2432">
        <f>VLOOKUP(B2432,'Input - companies list'!B:E,4,FALSE)</f>
        <v/>
      </c>
      <c r="F2432">
        <f>SUMIFS('Input - target event report'!H:H,'Input - target event report'!B:B,B2432,'Input - target event report'!D:D, "Private Investment")</f>
        <v/>
      </c>
      <c r="G2432">
        <f>IF(I2432&lt;2, "N/A", (MAXIFS('Input - target event report'!E:E,'Input - target event report'!B:B,B:B,'Input - target event report'!D:D,"Private Investment")-MINIFS('Input - target event report'!E:E,'Input - target event report'!B:B,B:B,'Input - target event report'!D:D,"Private Investment"))/(I2432-1))</f>
        <v/>
      </c>
      <c r="H2432">
        <f>IF(MAXIFS('Input - target event report'!E:E,'Input - target event report'!B:B,B:B,'Input - target event report'!D:D,"Private Investment") = 0, "N/A", TODAY() - MAXIFS('Input - target event report'!E:E,'Input - target event report'!B:B,B:B,'Input - target event report'!D:D,"Private Investment"))</f>
        <v/>
      </c>
      <c r="I2432">
        <f>COUNTIFS('Input - target event report'!B:B,B2432,'Input - target event report'!D:D, "Private Investment")</f>
        <v/>
      </c>
      <c r="J2432">
        <f>INDEX('Input - companies list'!$1:$10000,MATCH(B2432,'Input - companies list'!B:B,0),MATCH("Flow",'Input - companies list'!$1:$1,0 ))</f>
        <v/>
      </c>
      <c r="K2432">
        <f>INDEX('Input - companies list'!$1:$10000,MATCH(B2432,'Input - companies list'!B:B,0),MATCH("Inter-Cluster Connectivity",'Input - companies list'!$1:$1,0 ))</f>
        <v/>
      </c>
      <c r="L2432">
        <f>IFERROR(PERCENTRANK(F:F,F2432),0)</f>
        <v/>
      </c>
      <c r="M2432">
        <f>IFERROR(1 - PERCENTRANK(G:G,G2432),0)</f>
        <v/>
      </c>
      <c r="N2432">
        <f>IFERROR(1 - PERCENTRANK(H:H,H2432),0)</f>
        <v/>
      </c>
      <c r="O2432">
        <f>IFERROR(PERCENTRANK(I:I,I2432),0)</f>
        <v/>
      </c>
      <c r="P2432">
        <f>IFERROR(1 - PERCENTRANK(J:J,J2432),0)</f>
        <v/>
      </c>
      <c r="Q2432">
        <f>IFERROR(PERCENTRANK(K:K,K2432),0)</f>
        <v/>
      </c>
      <c r="R2432">
        <f>L2432*weight1+M2432*weight2+N2432*weight3+O2432*weight4+P2432*weight5+Q2432*weight6</f>
        <v/>
      </c>
    </row>
    <row r="2433" spans="1:18">
      <c r="A2433">
        <f>RANK(R2433,R:R)</f>
        <v/>
      </c>
      <c r="B2433" t="s">
        <v>26672</v>
      </c>
      <c r="C2433">
        <f>VLOOKUP(B2433,'Input - companies list'!B:L,2,FALSE)</f>
        <v/>
      </c>
      <c r="D2433">
        <f>VLOOKUP(B2433,'Input - companies list'!B:L,11,FALSE)</f>
        <v/>
      </c>
      <c r="E2433">
        <f>VLOOKUP(B2433,'Input - companies list'!B:E,4,FALSE)</f>
        <v/>
      </c>
      <c r="F2433">
        <f>SUMIFS('Input - target event report'!H:H,'Input - target event report'!B:B,B2433,'Input - target event report'!D:D, "Private Investment")</f>
        <v/>
      </c>
      <c r="G2433">
        <f>IF(I2433&lt;2, "N/A", (MAXIFS('Input - target event report'!E:E,'Input - target event report'!B:B,B:B,'Input - target event report'!D:D,"Private Investment")-MINIFS('Input - target event report'!E:E,'Input - target event report'!B:B,B:B,'Input - target event report'!D:D,"Private Investment"))/(I2433-1))</f>
        <v/>
      </c>
      <c r="H2433">
        <f>IF(MAXIFS('Input - target event report'!E:E,'Input - target event report'!B:B,B:B,'Input - target event report'!D:D,"Private Investment") = 0, "N/A", TODAY() - MAXIFS('Input - target event report'!E:E,'Input - target event report'!B:B,B:B,'Input - target event report'!D:D,"Private Investment"))</f>
        <v/>
      </c>
      <c r="I2433">
        <f>COUNTIFS('Input - target event report'!B:B,B2433,'Input - target event report'!D:D, "Private Investment")</f>
        <v/>
      </c>
      <c r="J2433">
        <f>INDEX('Input - companies list'!$1:$10000,MATCH(B2433,'Input - companies list'!B:B,0),MATCH("Flow",'Input - companies list'!$1:$1,0 ))</f>
        <v/>
      </c>
      <c r="K2433">
        <f>INDEX('Input - companies list'!$1:$10000,MATCH(B2433,'Input - companies list'!B:B,0),MATCH("Inter-Cluster Connectivity",'Input - companies list'!$1:$1,0 ))</f>
        <v/>
      </c>
      <c r="L2433">
        <f>IFERROR(PERCENTRANK(F:F,F2433),0)</f>
        <v/>
      </c>
      <c r="M2433">
        <f>IFERROR(1 - PERCENTRANK(G:G,G2433),0)</f>
        <v/>
      </c>
      <c r="N2433">
        <f>IFERROR(1 - PERCENTRANK(H:H,H2433),0)</f>
        <v/>
      </c>
      <c r="O2433">
        <f>IFERROR(PERCENTRANK(I:I,I2433),0)</f>
        <v/>
      </c>
      <c r="P2433">
        <f>IFERROR(1 - PERCENTRANK(J:J,J2433),0)</f>
        <v/>
      </c>
      <c r="Q2433">
        <f>IFERROR(PERCENTRANK(K:K,K2433),0)</f>
        <v/>
      </c>
      <c r="R2433">
        <f>L2433*weight1+M2433*weight2+N2433*weight3+O2433*weight4+P2433*weight5+Q2433*weight6</f>
        <v/>
      </c>
    </row>
    <row r="2434" spans="1:18">
      <c r="A2434">
        <f>RANK(R2434,R:R)</f>
        <v/>
      </c>
      <c r="B2434" t="s">
        <v>26680</v>
      </c>
      <c r="C2434">
        <f>VLOOKUP(B2434,'Input - companies list'!B:L,2,FALSE)</f>
        <v/>
      </c>
      <c r="D2434">
        <f>VLOOKUP(B2434,'Input - companies list'!B:L,11,FALSE)</f>
        <v/>
      </c>
      <c r="E2434">
        <f>VLOOKUP(B2434,'Input - companies list'!B:E,4,FALSE)</f>
        <v/>
      </c>
      <c r="F2434">
        <f>SUMIFS('Input - target event report'!H:H,'Input - target event report'!B:B,B2434,'Input - target event report'!D:D, "Private Investment")</f>
        <v/>
      </c>
      <c r="G2434">
        <f>IF(I2434&lt;2, "N/A", (MAXIFS('Input - target event report'!E:E,'Input - target event report'!B:B,B:B,'Input - target event report'!D:D,"Private Investment")-MINIFS('Input - target event report'!E:E,'Input - target event report'!B:B,B:B,'Input - target event report'!D:D,"Private Investment"))/(I2434-1))</f>
        <v/>
      </c>
      <c r="H2434">
        <f>IF(MAXIFS('Input - target event report'!E:E,'Input - target event report'!B:B,B:B,'Input - target event report'!D:D,"Private Investment") = 0, "N/A", TODAY() - MAXIFS('Input - target event report'!E:E,'Input - target event report'!B:B,B:B,'Input - target event report'!D:D,"Private Investment"))</f>
        <v/>
      </c>
      <c r="I2434">
        <f>COUNTIFS('Input - target event report'!B:B,B2434,'Input - target event report'!D:D, "Private Investment")</f>
        <v/>
      </c>
      <c r="J2434">
        <f>INDEX('Input - companies list'!$1:$10000,MATCH(B2434,'Input - companies list'!B:B,0),MATCH("Flow",'Input - companies list'!$1:$1,0 ))</f>
        <v/>
      </c>
      <c r="K2434">
        <f>INDEX('Input - companies list'!$1:$10000,MATCH(B2434,'Input - companies list'!B:B,0),MATCH("Inter-Cluster Connectivity",'Input - companies list'!$1:$1,0 ))</f>
        <v/>
      </c>
      <c r="L2434">
        <f>IFERROR(PERCENTRANK(F:F,F2434),0)</f>
        <v/>
      </c>
      <c r="M2434">
        <f>IFERROR(1 - PERCENTRANK(G:G,G2434),0)</f>
        <v/>
      </c>
      <c r="N2434">
        <f>IFERROR(1 - PERCENTRANK(H:H,H2434),0)</f>
        <v/>
      </c>
      <c r="O2434">
        <f>IFERROR(PERCENTRANK(I:I,I2434),0)</f>
        <v/>
      </c>
      <c r="P2434">
        <f>IFERROR(1 - PERCENTRANK(J:J,J2434),0)</f>
        <v/>
      </c>
      <c r="Q2434">
        <f>IFERROR(PERCENTRANK(K:K,K2434),0)</f>
        <v/>
      </c>
      <c r="R2434">
        <f>L2434*weight1+M2434*weight2+N2434*weight3+O2434*weight4+P2434*weight5+Q2434*weight6</f>
        <v/>
      </c>
    </row>
    <row r="2435" spans="1:18">
      <c r="A2435">
        <f>RANK(R2435,R:R)</f>
        <v/>
      </c>
      <c r="B2435" t="s">
        <v>26690</v>
      </c>
      <c r="C2435">
        <f>VLOOKUP(B2435,'Input - companies list'!B:L,2,FALSE)</f>
        <v/>
      </c>
      <c r="D2435">
        <f>VLOOKUP(B2435,'Input - companies list'!B:L,11,FALSE)</f>
        <v/>
      </c>
      <c r="E2435">
        <f>VLOOKUP(B2435,'Input - companies list'!B:E,4,FALSE)</f>
        <v/>
      </c>
      <c r="F2435">
        <f>SUMIFS('Input - target event report'!H:H,'Input - target event report'!B:B,B2435,'Input - target event report'!D:D, "Private Investment")</f>
        <v/>
      </c>
      <c r="G2435">
        <f>IF(I2435&lt;2, "N/A", (MAXIFS('Input - target event report'!E:E,'Input - target event report'!B:B,B:B,'Input - target event report'!D:D,"Private Investment")-MINIFS('Input - target event report'!E:E,'Input - target event report'!B:B,B:B,'Input - target event report'!D:D,"Private Investment"))/(I2435-1))</f>
        <v/>
      </c>
      <c r="H2435">
        <f>IF(MAXIFS('Input - target event report'!E:E,'Input - target event report'!B:B,B:B,'Input - target event report'!D:D,"Private Investment") = 0, "N/A", TODAY() - MAXIFS('Input - target event report'!E:E,'Input - target event report'!B:B,B:B,'Input - target event report'!D:D,"Private Investment"))</f>
        <v/>
      </c>
      <c r="I2435">
        <f>COUNTIFS('Input - target event report'!B:B,B2435,'Input - target event report'!D:D, "Private Investment")</f>
        <v/>
      </c>
      <c r="J2435">
        <f>INDEX('Input - companies list'!$1:$10000,MATCH(B2435,'Input - companies list'!B:B,0),MATCH("Flow",'Input - companies list'!$1:$1,0 ))</f>
        <v/>
      </c>
      <c r="K2435">
        <f>INDEX('Input - companies list'!$1:$10000,MATCH(B2435,'Input - companies list'!B:B,0),MATCH("Inter-Cluster Connectivity",'Input - companies list'!$1:$1,0 ))</f>
        <v/>
      </c>
      <c r="L2435">
        <f>IFERROR(PERCENTRANK(F:F,F2435),0)</f>
        <v/>
      </c>
      <c r="M2435">
        <f>IFERROR(1 - PERCENTRANK(G:G,G2435),0)</f>
        <v/>
      </c>
      <c r="N2435">
        <f>IFERROR(1 - PERCENTRANK(H:H,H2435),0)</f>
        <v/>
      </c>
      <c r="O2435">
        <f>IFERROR(PERCENTRANK(I:I,I2435),0)</f>
        <v/>
      </c>
      <c r="P2435">
        <f>IFERROR(1 - PERCENTRANK(J:J,J2435),0)</f>
        <v/>
      </c>
      <c r="Q2435">
        <f>IFERROR(PERCENTRANK(K:K,K2435),0)</f>
        <v/>
      </c>
      <c r="R2435">
        <f>L2435*weight1+M2435*weight2+N2435*weight3+O2435*weight4+P2435*weight5+Q2435*weight6</f>
        <v/>
      </c>
    </row>
    <row r="2436" spans="1:18">
      <c r="A2436">
        <f>RANK(R2436,R:R)</f>
        <v/>
      </c>
      <c r="B2436" t="s">
        <v>26699</v>
      </c>
      <c r="C2436">
        <f>VLOOKUP(B2436,'Input - companies list'!B:L,2,FALSE)</f>
        <v/>
      </c>
      <c r="D2436">
        <f>VLOOKUP(B2436,'Input - companies list'!B:L,11,FALSE)</f>
        <v/>
      </c>
      <c r="E2436">
        <f>VLOOKUP(B2436,'Input - companies list'!B:E,4,FALSE)</f>
        <v/>
      </c>
      <c r="F2436">
        <f>SUMIFS('Input - target event report'!H:H,'Input - target event report'!B:B,B2436,'Input - target event report'!D:D, "Private Investment")</f>
        <v/>
      </c>
      <c r="G2436">
        <f>IF(I2436&lt;2, "N/A", (MAXIFS('Input - target event report'!E:E,'Input - target event report'!B:B,B:B,'Input - target event report'!D:D,"Private Investment")-MINIFS('Input - target event report'!E:E,'Input - target event report'!B:B,B:B,'Input - target event report'!D:D,"Private Investment"))/(I2436-1))</f>
        <v/>
      </c>
      <c r="H2436">
        <f>IF(MAXIFS('Input - target event report'!E:E,'Input - target event report'!B:B,B:B,'Input - target event report'!D:D,"Private Investment") = 0, "N/A", TODAY() - MAXIFS('Input - target event report'!E:E,'Input - target event report'!B:B,B:B,'Input - target event report'!D:D,"Private Investment"))</f>
        <v/>
      </c>
      <c r="I2436">
        <f>COUNTIFS('Input - target event report'!B:B,B2436,'Input - target event report'!D:D, "Private Investment")</f>
        <v/>
      </c>
      <c r="J2436">
        <f>INDEX('Input - companies list'!$1:$10000,MATCH(B2436,'Input - companies list'!B:B,0),MATCH("Flow",'Input - companies list'!$1:$1,0 ))</f>
        <v/>
      </c>
      <c r="K2436">
        <f>INDEX('Input - companies list'!$1:$10000,MATCH(B2436,'Input - companies list'!B:B,0),MATCH("Inter-Cluster Connectivity",'Input - companies list'!$1:$1,0 ))</f>
        <v/>
      </c>
      <c r="L2436">
        <f>IFERROR(PERCENTRANK(F:F,F2436),0)</f>
        <v/>
      </c>
      <c r="M2436">
        <f>IFERROR(1 - PERCENTRANK(G:G,G2436),0)</f>
        <v/>
      </c>
      <c r="N2436">
        <f>IFERROR(1 - PERCENTRANK(H:H,H2436),0)</f>
        <v/>
      </c>
      <c r="O2436">
        <f>IFERROR(PERCENTRANK(I:I,I2436),0)</f>
        <v/>
      </c>
      <c r="P2436">
        <f>IFERROR(1 - PERCENTRANK(J:J,J2436),0)</f>
        <v/>
      </c>
      <c r="Q2436">
        <f>IFERROR(PERCENTRANK(K:K,K2436),0)</f>
        <v/>
      </c>
      <c r="R2436">
        <f>L2436*weight1+M2436*weight2+N2436*weight3+O2436*weight4+P2436*weight5+Q2436*weight6</f>
        <v/>
      </c>
    </row>
    <row r="2437" spans="1:18">
      <c r="A2437">
        <f>RANK(R2437,R:R)</f>
        <v/>
      </c>
      <c r="B2437" t="s">
        <v>26709</v>
      </c>
      <c r="C2437">
        <f>VLOOKUP(B2437,'Input - companies list'!B:L,2,FALSE)</f>
        <v/>
      </c>
      <c r="D2437">
        <f>VLOOKUP(B2437,'Input - companies list'!B:L,11,FALSE)</f>
        <v/>
      </c>
      <c r="E2437">
        <f>VLOOKUP(B2437,'Input - companies list'!B:E,4,FALSE)</f>
        <v/>
      </c>
      <c r="F2437">
        <f>SUMIFS('Input - target event report'!H:H,'Input - target event report'!B:B,B2437,'Input - target event report'!D:D, "Private Investment")</f>
        <v/>
      </c>
      <c r="G2437">
        <f>IF(I2437&lt;2, "N/A", (MAXIFS('Input - target event report'!E:E,'Input - target event report'!B:B,B:B,'Input - target event report'!D:D,"Private Investment")-MINIFS('Input - target event report'!E:E,'Input - target event report'!B:B,B:B,'Input - target event report'!D:D,"Private Investment"))/(I2437-1))</f>
        <v/>
      </c>
      <c r="H2437">
        <f>IF(MAXIFS('Input - target event report'!E:E,'Input - target event report'!B:B,B:B,'Input - target event report'!D:D,"Private Investment") = 0, "N/A", TODAY() - MAXIFS('Input - target event report'!E:E,'Input - target event report'!B:B,B:B,'Input - target event report'!D:D,"Private Investment"))</f>
        <v/>
      </c>
      <c r="I2437">
        <f>COUNTIFS('Input - target event report'!B:B,B2437,'Input - target event report'!D:D, "Private Investment")</f>
        <v/>
      </c>
      <c r="J2437">
        <f>INDEX('Input - companies list'!$1:$10000,MATCH(B2437,'Input - companies list'!B:B,0),MATCH("Flow",'Input - companies list'!$1:$1,0 ))</f>
        <v/>
      </c>
      <c r="K2437">
        <f>INDEX('Input - companies list'!$1:$10000,MATCH(B2437,'Input - companies list'!B:B,0),MATCH("Inter-Cluster Connectivity",'Input - companies list'!$1:$1,0 ))</f>
        <v/>
      </c>
      <c r="L2437">
        <f>IFERROR(PERCENTRANK(F:F,F2437),0)</f>
        <v/>
      </c>
      <c r="M2437">
        <f>IFERROR(1 - PERCENTRANK(G:G,G2437),0)</f>
        <v/>
      </c>
      <c r="N2437">
        <f>IFERROR(1 - PERCENTRANK(H:H,H2437),0)</f>
        <v/>
      </c>
      <c r="O2437">
        <f>IFERROR(PERCENTRANK(I:I,I2437),0)</f>
        <v/>
      </c>
      <c r="P2437">
        <f>IFERROR(1 - PERCENTRANK(J:J,J2437),0)</f>
        <v/>
      </c>
      <c r="Q2437">
        <f>IFERROR(PERCENTRANK(K:K,K2437),0)</f>
        <v/>
      </c>
      <c r="R2437">
        <f>L2437*weight1+M2437*weight2+N2437*weight3+O2437*weight4+P2437*weight5+Q2437*weight6</f>
        <v/>
      </c>
    </row>
    <row r="2438" spans="1:18">
      <c r="A2438">
        <f>RANK(R2438,R:R)</f>
        <v/>
      </c>
      <c r="B2438" t="s">
        <v>26719</v>
      </c>
      <c r="C2438">
        <f>VLOOKUP(B2438,'Input - companies list'!B:L,2,FALSE)</f>
        <v/>
      </c>
      <c r="D2438">
        <f>VLOOKUP(B2438,'Input - companies list'!B:L,11,FALSE)</f>
        <v/>
      </c>
      <c r="E2438">
        <f>VLOOKUP(B2438,'Input - companies list'!B:E,4,FALSE)</f>
        <v/>
      </c>
      <c r="F2438">
        <f>SUMIFS('Input - target event report'!H:H,'Input - target event report'!B:B,B2438,'Input - target event report'!D:D, "Private Investment")</f>
        <v/>
      </c>
      <c r="G2438">
        <f>IF(I2438&lt;2, "N/A", (MAXIFS('Input - target event report'!E:E,'Input - target event report'!B:B,B:B,'Input - target event report'!D:D,"Private Investment")-MINIFS('Input - target event report'!E:E,'Input - target event report'!B:B,B:B,'Input - target event report'!D:D,"Private Investment"))/(I2438-1))</f>
        <v/>
      </c>
      <c r="H2438">
        <f>IF(MAXIFS('Input - target event report'!E:E,'Input - target event report'!B:B,B:B,'Input - target event report'!D:D,"Private Investment") = 0, "N/A", TODAY() - MAXIFS('Input - target event report'!E:E,'Input - target event report'!B:B,B:B,'Input - target event report'!D:D,"Private Investment"))</f>
        <v/>
      </c>
      <c r="I2438">
        <f>COUNTIFS('Input - target event report'!B:B,B2438,'Input - target event report'!D:D, "Private Investment")</f>
        <v/>
      </c>
      <c r="J2438">
        <f>INDEX('Input - companies list'!$1:$10000,MATCH(B2438,'Input - companies list'!B:B,0),MATCH("Flow",'Input - companies list'!$1:$1,0 ))</f>
        <v/>
      </c>
      <c r="K2438">
        <f>INDEX('Input - companies list'!$1:$10000,MATCH(B2438,'Input - companies list'!B:B,0),MATCH("Inter-Cluster Connectivity",'Input - companies list'!$1:$1,0 ))</f>
        <v/>
      </c>
      <c r="L2438">
        <f>IFERROR(PERCENTRANK(F:F,F2438),0)</f>
        <v/>
      </c>
      <c r="M2438">
        <f>IFERROR(1 - PERCENTRANK(G:G,G2438),0)</f>
        <v/>
      </c>
      <c r="N2438">
        <f>IFERROR(1 - PERCENTRANK(H:H,H2438),0)</f>
        <v/>
      </c>
      <c r="O2438">
        <f>IFERROR(PERCENTRANK(I:I,I2438),0)</f>
        <v/>
      </c>
      <c r="P2438">
        <f>IFERROR(1 - PERCENTRANK(J:J,J2438),0)</f>
        <v/>
      </c>
      <c r="Q2438">
        <f>IFERROR(PERCENTRANK(K:K,K2438),0)</f>
        <v/>
      </c>
      <c r="R2438">
        <f>L2438*weight1+M2438*weight2+N2438*weight3+O2438*weight4+P2438*weight5+Q2438*weight6</f>
        <v/>
      </c>
    </row>
    <row r="2439" spans="1:18">
      <c r="A2439">
        <f>RANK(R2439,R:R)</f>
        <v/>
      </c>
      <c r="B2439" t="s">
        <v>26730</v>
      </c>
      <c r="C2439">
        <f>VLOOKUP(B2439,'Input - companies list'!B:L,2,FALSE)</f>
        <v/>
      </c>
      <c r="D2439">
        <f>VLOOKUP(B2439,'Input - companies list'!B:L,11,FALSE)</f>
        <v/>
      </c>
      <c r="E2439">
        <f>VLOOKUP(B2439,'Input - companies list'!B:E,4,FALSE)</f>
        <v/>
      </c>
      <c r="F2439">
        <f>SUMIFS('Input - target event report'!H:H,'Input - target event report'!B:B,B2439,'Input - target event report'!D:D, "Private Investment")</f>
        <v/>
      </c>
      <c r="G2439">
        <f>IF(I2439&lt;2, "N/A", (MAXIFS('Input - target event report'!E:E,'Input - target event report'!B:B,B:B,'Input - target event report'!D:D,"Private Investment")-MINIFS('Input - target event report'!E:E,'Input - target event report'!B:B,B:B,'Input - target event report'!D:D,"Private Investment"))/(I2439-1))</f>
        <v/>
      </c>
      <c r="H2439">
        <f>IF(MAXIFS('Input - target event report'!E:E,'Input - target event report'!B:B,B:B,'Input - target event report'!D:D,"Private Investment") = 0, "N/A", TODAY() - MAXIFS('Input - target event report'!E:E,'Input - target event report'!B:B,B:B,'Input - target event report'!D:D,"Private Investment"))</f>
        <v/>
      </c>
      <c r="I2439">
        <f>COUNTIFS('Input - target event report'!B:B,B2439,'Input - target event report'!D:D, "Private Investment")</f>
        <v/>
      </c>
      <c r="J2439">
        <f>INDEX('Input - companies list'!$1:$10000,MATCH(B2439,'Input - companies list'!B:B,0),MATCH("Flow",'Input - companies list'!$1:$1,0 ))</f>
        <v/>
      </c>
      <c r="K2439">
        <f>INDEX('Input - companies list'!$1:$10000,MATCH(B2439,'Input - companies list'!B:B,0),MATCH("Inter-Cluster Connectivity",'Input - companies list'!$1:$1,0 ))</f>
        <v/>
      </c>
      <c r="L2439">
        <f>IFERROR(PERCENTRANK(F:F,F2439),0)</f>
        <v/>
      </c>
      <c r="M2439">
        <f>IFERROR(1 - PERCENTRANK(G:G,G2439),0)</f>
        <v/>
      </c>
      <c r="N2439">
        <f>IFERROR(1 - PERCENTRANK(H:H,H2439),0)</f>
        <v/>
      </c>
      <c r="O2439">
        <f>IFERROR(PERCENTRANK(I:I,I2439),0)</f>
        <v/>
      </c>
      <c r="P2439">
        <f>IFERROR(1 - PERCENTRANK(J:J,J2439),0)</f>
        <v/>
      </c>
      <c r="Q2439">
        <f>IFERROR(PERCENTRANK(K:K,K2439),0)</f>
        <v/>
      </c>
      <c r="R2439">
        <f>L2439*weight1+M2439*weight2+N2439*weight3+O2439*weight4+P2439*weight5+Q2439*weight6</f>
        <v/>
      </c>
    </row>
    <row r="2440" spans="1:18">
      <c r="A2440">
        <f>RANK(R2440,R:R)</f>
        <v/>
      </c>
      <c r="B2440" t="s">
        <v>26741</v>
      </c>
      <c r="C2440">
        <f>VLOOKUP(B2440,'Input - companies list'!B:L,2,FALSE)</f>
        <v/>
      </c>
      <c r="D2440">
        <f>VLOOKUP(B2440,'Input - companies list'!B:L,11,FALSE)</f>
        <v/>
      </c>
      <c r="E2440">
        <f>VLOOKUP(B2440,'Input - companies list'!B:E,4,FALSE)</f>
        <v/>
      </c>
      <c r="F2440">
        <f>SUMIFS('Input - target event report'!H:H,'Input - target event report'!B:B,B2440,'Input - target event report'!D:D, "Private Investment")</f>
        <v/>
      </c>
      <c r="G2440">
        <f>IF(I2440&lt;2, "N/A", (MAXIFS('Input - target event report'!E:E,'Input - target event report'!B:B,B:B,'Input - target event report'!D:D,"Private Investment")-MINIFS('Input - target event report'!E:E,'Input - target event report'!B:B,B:B,'Input - target event report'!D:D,"Private Investment"))/(I2440-1))</f>
        <v/>
      </c>
      <c r="H2440">
        <f>IF(MAXIFS('Input - target event report'!E:E,'Input - target event report'!B:B,B:B,'Input - target event report'!D:D,"Private Investment") = 0, "N/A", TODAY() - MAXIFS('Input - target event report'!E:E,'Input - target event report'!B:B,B:B,'Input - target event report'!D:D,"Private Investment"))</f>
        <v/>
      </c>
      <c r="I2440">
        <f>COUNTIFS('Input - target event report'!B:B,B2440,'Input - target event report'!D:D, "Private Investment")</f>
        <v/>
      </c>
      <c r="J2440">
        <f>INDEX('Input - companies list'!$1:$10000,MATCH(B2440,'Input - companies list'!B:B,0),MATCH("Flow",'Input - companies list'!$1:$1,0 ))</f>
        <v/>
      </c>
      <c r="K2440">
        <f>INDEX('Input - companies list'!$1:$10000,MATCH(B2440,'Input - companies list'!B:B,0),MATCH("Inter-Cluster Connectivity",'Input - companies list'!$1:$1,0 ))</f>
        <v/>
      </c>
      <c r="L2440">
        <f>IFERROR(PERCENTRANK(F:F,F2440),0)</f>
        <v/>
      </c>
      <c r="M2440">
        <f>IFERROR(1 - PERCENTRANK(G:G,G2440),0)</f>
        <v/>
      </c>
      <c r="N2440">
        <f>IFERROR(1 - PERCENTRANK(H:H,H2440),0)</f>
        <v/>
      </c>
      <c r="O2440">
        <f>IFERROR(PERCENTRANK(I:I,I2440),0)</f>
        <v/>
      </c>
      <c r="P2440">
        <f>IFERROR(1 - PERCENTRANK(J:J,J2440),0)</f>
        <v/>
      </c>
      <c r="Q2440">
        <f>IFERROR(PERCENTRANK(K:K,K2440),0)</f>
        <v/>
      </c>
      <c r="R2440">
        <f>L2440*weight1+M2440*weight2+N2440*weight3+O2440*weight4+P2440*weight5+Q2440*weight6</f>
        <v/>
      </c>
    </row>
    <row r="2441" spans="1:18">
      <c r="A2441">
        <f>RANK(R2441,R:R)</f>
        <v/>
      </c>
      <c r="B2441" t="s">
        <v>26751</v>
      </c>
      <c r="C2441">
        <f>VLOOKUP(B2441,'Input - companies list'!B:L,2,FALSE)</f>
        <v/>
      </c>
      <c r="D2441">
        <f>VLOOKUP(B2441,'Input - companies list'!B:L,11,FALSE)</f>
        <v/>
      </c>
      <c r="E2441">
        <f>VLOOKUP(B2441,'Input - companies list'!B:E,4,FALSE)</f>
        <v/>
      </c>
      <c r="F2441">
        <f>SUMIFS('Input - target event report'!H:H,'Input - target event report'!B:B,B2441,'Input - target event report'!D:D, "Private Investment")</f>
        <v/>
      </c>
      <c r="G2441">
        <f>IF(I2441&lt;2, "N/A", (MAXIFS('Input - target event report'!E:E,'Input - target event report'!B:B,B:B,'Input - target event report'!D:D,"Private Investment")-MINIFS('Input - target event report'!E:E,'Input - target event report'!B:B,B:B,'Input - target event report'!D:D,"Private Investment"))/(I2441-1))</f>
        <v/>
      </c>
      <c r="H2441">
        <f>IF(MAXIFS('Input - target event report'!E:E,'Input - target event report'!B:B,B:B,'Input - target event report'!D:D,"Private Investment") = 0, "N/A", TODAY() - MAXIFS('Input - target event report'!E:E,'Input - target event report'!B:B,B:B,'Input - target event report'!D:D,"Private Investment"))</f>
        <v/>
      </c>
      <c r="I2441">
        <f>COUNTIFS('Input - target event report'!B:B,B2441,'Input - target event report'!D:D, "Private Investment")</f>
        <v/>
      </c>
      <c r="J2441">
        <f>INDEX('Input - companies list'!$1:$10000,MATCH(B2441,'Input - companies list'!B:B,0),MATCH("Flow",'Input - companies list'!$1:$1,0 ))</f>
        <v/>
      </c>
      <c r="K2441">
        <f>INDEX('Input - companies list'!$1:$10000,MATCH(B2441,'Input - companies list'!B:B,0),MATCH("Inter-Cluster Connectivity",'Input - companies list'!$1:$1,0 ))</f>
        <v/>
      </c>
      <c r="L2441">
        <f>IFERROR(PERCENTRANK(F:F,F2441),0)</f>
        <v/>
      </c>
      <c r="M2441">
        <f>IFERROR(1 - PERCENTRANK(G:G,G2441),0)</f>
        <v/>
      </c>
      <c r="N2441">
        <f>IFERROR(1 - PERCENTRANK(H:H,H2441),0)</f>
        <v/>
      </c>
      <c r="O2441">
        <f>IFERROR(PERCENTRANK(I:I,I2441),0)</f>
        <v/>
      </c>
      <c r="P2441">
        <f>IFERROR(1 - PERCENTRANK(J:J,J2441),0)</f>
        <v/>
      </c>
      <c r="Q2441">
        <f>IFERROR(PERCENTRANK(K:K,K2441),0)</f>
        <v/>
      </c>
      <c r="R2441">
        <f>L2441*weight1+M2441*weight2+N2441*weight3+O2441*weight4+P2441*weight5+Q2441*weight6</f>
        <v/>
      </c>
    </row>
    <row r="2442" spans="1:18">
      <c r="A2442">
        <f>RANK(R2442,R:R)</f>
        <v/>
      </c>
      <c r="B2442" t="s">
        <v>26763</v>
      </c>
      <c r="C2442">
        <f>VLOOKUP(B2442,'Input - companies list'!B:L,2,FALSE)</f>
        <v/>
      </c>
      <c r="D2442">
        <f>VLOOKUP(B2442,'Input - companies list'!B:L,11,FALSE)</f>
        <v/>
      </c>
      <c r="E2442">
        <f>VLOOKUP(B2442,'Input - companies list'!B:E,4,FALSE)</f>
        <v/>
      </c>
      <c r="F2442">
        <f>SUMIFS('Input - target event report'!H:H,'Input - target event report'!B:B,B2442,'Input - target event report'!D:D, "Private Investment")</f>
        <v/>
      </c>
      <c r="G2442">
        <f>IF(I2442&lt;2, "N/A", (MAXIFS('Input - target event report'!E:E,'Input - target event report'!B:B,B:B,'Input - target event report'!D:D,"Private Investment")-MINIFS('Input - target event report'!E:E,'Input - target event report'!B:B,B:B,'Input - target event report'!D:D,"Private Investment"))/(I2442-1))</f>
        <v/>
      </c>
      <c r="H2442">
        <f>IF(MAXIFS('Input - target event report'!E:E,'Input - target event report'!B:B,B:B,'Input - target event report'!D:D,"Private Investment") = 0, "N/A", TODAY() - MAXIFS('Input - target event report'!E:E,'Input - target event report'!B:B,B:B,'Input - target event report'!D:D,"Private Investment"))</f>
        <v/>
      </c>
      <c r="I2442">
        <f>COUNTIFS('Input - target event report'!B:B,B2442,'Input - target event report'!D:D, "Private Investment")</f>
        <v/>
      </c>
      <c r="J2442">
        <f>INDEX('Input - companies list'!$1:$10000,MATCH(B2442,'Input - companies list'!B:B,0),MATCH("Flow",'Input - companies list'!$1:$1,0 ))</f>
        <v/>
      </c>
      <c r="K2442">
        <f>INDEX('Input - companies list'!$1:$10000,MATCH(B2442,'Input - companies list'!B:B,0),MATCH("Inter-Cluster Connectivity",'Input - companies list'!$1:$1,0 ))</f>
        <v/>
      </c>
      <c r="L2442">
        <f>IFERROR(PERCENTRANK(F:F,F2442),0)</f>
        <v/>
      </c>
      <c r="M2442">
        <f>IFERROR(1 - PERCENTRANK(G:G,G2442),0)</f>
        <v/>
      </c>
      <c r="N2442">
        <f>IFERROR(1 - PERCENTRANK(H:H,H2442),0)</f>
        <v/>
      </c>
      <c r="O2442">
        <f>IFERROR(PERCENTRANK(I:I,I2442),0)</f>
        <v/>
      </c>
      <c r="P2442">
        <f>IFERROR(1 - PERCENTRANK(J:J,J2442),0)</f>
        <v/>
      </c>
      <c r="Q2442">
        <f>IFERROR(PERCENTRANK(K:K,K2442),0)</f>
        <v/>
      </c>
      <c r="R2442">
        <f>L2442*weight1+M2442*weight2+N2442*weight3+O2442*weight4+P2442*weight5+Q2442*weight6</f>
        <v/>
      </c>
    </row>
    <row r="2443" spans="1:18">
      <c r="A2443">
        <f>RANK(R2443,R:R)</f>
        <v/>
      </c>
      <c r="B2443" t="s">
        <v>26774</v>
      </c>
      <c r="C2443">
        <f>VLOOKUP(B2443,'Input - companies list'!B:L,2,FALSE)</f>
        <v/>
      </c>
      <c r="D2443">
        <f>VLOOKUP(B2443,'Input - companies list'!B:L,11,FALSE)</f>
        <v/>
      </c>
      <c r="E2443">
        <f>VLOOKUP(B2443,'Input - companies list'!B:E,4,FALSE)</f>
        <v/>
      </c>
      <c r="F2443">
        <f>SUMIFS('Input - target event report'!H:H,'Input - target event report'!B:B,B2443,'Input - target event report'!D:D, "Private Investment")</f>
        <v/>
      </c>
      <c r="G2443">
        <f>IF(I2443&lt;2, "N/A", (MAXIFS('Input - target event report'!E:E,'Input - target event report'!B:B,B:B,'Input - target event report'!D:D,"Private Investment")-MINIFS('Input - target event report'!E:E,'Input - target event report'!B:B,B:B,'Input - target event report'!D:D,"Private Investment"))/(I2443-1))</f>
        <v/>
      </c>
      <c r="H2443">
        <f>IF(MAXIFS('Input - target event report'!E:E,'Input - target event report'!B:B,B:B,'Input - target event report'!D:D,"Private Investment") = 0, "N/A", TODAY() - MAXIFS('Input - target event report'!E:E,'Input - target event report'!B:B,B:B,'Input - target event report'!D:D,"Private Investment"))</f>
        <v/>
      </c>
      <c r="I2443">
        <f>COUNTIFS('Input - target event report'!B:B,B2443,'Input - target event report'!D:D, "Private Investment")</f>
        <v/>
      </c>
      <c r="J2443">
        <f>INDEX('Input - companies list'!$1:$10000,MATCH(B2443,'Input - companies list'!B:B,0),MATCH("Flow",'Input - companies list'!$1:$1,0 ))</f>
        <v/>
      </c>
      <c r="K2443">
        <f>INDEX('Input - companies list'!$1:$10000,MATCH(B2443,'Input - companies list'!B:B,0),MATCH("Inter-Cluster Connectivity",'Input - companies list'!$1:$1,0 ))</f>
        <v/>
      </c>
      <c r="L2443">
        <f>IFERROR(PERCENTRANK(F:F,F2443),0)</f>
        <v/>
      </c>
      <c r="M2443">
        <f>IFERROR(1 - PERCENTRANK(G:G,G2443),0)</f>
        <v/>
      </c>
      <c r="N2443">
        <f>IFERROR(1 - PERCENTRANK(H:H,H2443),0)</f>
        <v/>
      </c>
      <c r="O2443">
        <f>IFERROR(PERCENTRANK(I:I,I2443),0)</f>
        <v/>
      </c>
      <c r="P2443">
        <f>IFERROR(1 - PERCENTRANK(J:J,J2443),0)</f>
        <v/>
      </c>
      <c r="Q2443">
        <f>IFERROR(PERCENTRANK(K:K,K2443),0)</f>
        <v/>
      </c>
      <c r="R2443">
        <f>L2443*weight1+M2443*weight2+N2443*weight3+O2443*weight4+P2443*weight5+Q2443*weight6</f>
        <v/>
      </c>
    </row>
    <row r="2444" spans="1:18">
      <c r="A2444">
        <f>RANK(R2444,R:R)</f>
        <v/>
      </c>
      <c r="B2444" t="s">
        <v>26784</v>
      </c>
      <c r="C2444">
        <f>VLOOKUP(B2444,'Input - companies list'!B:L,2,FALSE)</f>
        <v/>
      </c>
      <c r="D2444">
        <f>VLOOKUP(B2444,'Input - companies list'!B:L,11,FALSE)</f>
        <v/>
      </c>
      <c r="E2444">
        <f>VLOOKUP(B2444,'Input - companies list'!B:E,4,FALSE)</f>
        <v/>
      </c>
      <c r="F2444">
        <f>SUMIFS('Input - target event report'!H:H,'Input - target event report'!B:B,B2444,'Input - target event report'!D:D, "Private Investment")</f>
        <v/>
      </c>
      <c r="G2444">
        <f>IF(I2444&lt;2, "N/A", (MAXIFS('Input - target event report'!E:E,'Input - target event report'!B:B,B:B,'Input - target event report'!D:D,"Private Investment")-MINIFS('Input - target event report'!E:E,'Input - target event report'!B:B,B:B,'Input - target event report'!D:D,"Private Investment"))/(I2444-1))</f>
        <v/>
      </c>
      <c r="H2444">
        <f>IF(MAXIFS('Input - target event report'!E:E,'Input - target event report'!B:B,B:B,'Input - target event report'!D:D,"Private Investment") = 0, "N/A", TODAY() - MAXIFS('Input - target event report'!E:E,'Input - target event report'!B:B,B:B,'Input - target event report'!D:D,"Private Investment"))</f>
        <v/>
      </c>
      <c r="I2444">
        <f>COUNTIFS('Input - target event report'!B:B,B2444,'Input - target event report'!D:D, "Private Investment")</f>
        <v/>
      </c>
      <c r="J2444">
        <f>INDEX('Input - companies list'!$1:$10000,MATCH(B2444,'Input - companies list'!B:B,0),MATCH("Flow",'Input - companies list'!$1:$1,0 ))</f>
        <v/>
      </c>
      <c r="K2444">
        <f>INDEX('Input - companies list'!$1:$10000,MATCH(B2444,'Input - companies list'!B:B,0),MATCH("Inter-Cluster Connectivity",'Input - companies list'!$1:$1,0 ))</f>
        <v/>
      </c>
      <c r="L2444">
        <f>IFERROR(PERCENTRANK(F:F,F2444),0)</f>
        <v/>
      </c>
      <c r="M2444">
        <f>IFERROR(1 - PERCENTRANK(G:G,G2444),0)</f>
        <v/>
      </c>
      <c r="N2444">
        <f>IFERROR(1 - PERCENTRANK(H:H,H2444),0)</f>
        <v/>
      </c>
      <c r="O2444">
        <f>IFERROR(PERCENTRANK(I:I,I2444),0)</f>
        <v/>
      </c>
      <c r="P2444">
        <f>IFERROR(1 - PERCENTRANK(J:J,J2444),0)</f>
        <v/>
      </c>
      <c r="Q2444">
        <f>IFERROR(PERCENTRANK(K:K,K2444),0)</f>
        <v/>
      </c>
      <c r="R2444">
        <f>L2444*weight1+M2444*weight2+N2444*weight3+O2444*weight4+P2444*weight5+Q2444*weight6</f>
        <v/>
      </c>
    </row>
    <row r="2445" spans="1:18">
      <c r="A2445">
        <f>RANK(R2445,R:R)</f>
        <v/>
      </c>
      <c r="B2445" t="s">
        <v>26791</v>
      </c>
      <c r="C2445">
        <f>VLOOKUP(B2445,'Input - companies list'!B:L,2,FALSE)</f>
        <v/>
      </c>
      <c r="D2445">
        <f>VLOOKUP(B2445,'Input - companies list'!B:L,11,FALSE)</f>
        <v/>
      </c>
      <c r="E2445">
        <f>VLOOKUP(B2445,'Input - companies list'!B:E,4,FALSE)</f>
        <v/>
      </c>
      <c r="F2445">
        <f>SUMIFS('Input - target event report'!H:H,'Input - target event report'!B:B,B2445,'Input - target event report'!D:D, "Private Investment")</f>
        <v/>
      </c>
      <c r="G2445">
        <f>IF(I2445&lt;2, "N/A", (MAXIFS('Input - target event report'!E:E,'Input - target event report'!B:B,B:B,'Input - target event report'!D:D,"Private Investment")-MINIFS('Input - target event report'!E:E,'Input - target event report'!B:B,B:B,'Input - target event report'!D:D,"Private Investment"))/(I2445-1))</f>
        <v/>
      </c>
      <c r="H2445">
        <f>IF(MAXIFS('Input - target event report'!E:E,'Input - target event report'!B:B,B:B,'Input - target event report'!D:D,"Private Investment") = 0, "N/A", TODAY() - MAXIFS('Input - target event report'!E:E,'Input - target event report'!B:B,B:B,'Input - target event report'!D:D,"Private Investment"))</f>
        <v/>
      </c>
      <c r="I2445">
        <f>COUNTIFS('Input - target event report'!B:B,B2445,'Input - target event report'!D:D, "Private Investment")</f>
        <v/>
      </c>
      <c r="J2445">
        <f>INDEX('Input - companies list'!$1:$10000,MATCH(B2445,'Input - companies list'!B:B,0),MATCH("Flow",'Input - companies list'!$1:$1,0 ))</f>
        <v/>
      </c>
      <c r="K2445">
        <f>INDEX('Input - companies list'!$1:$10000,MATCH(B2445,'Input - companies list'!B:B,0),MATCH("Inter-Cluster Connectivity",'Input - companies list'!$1:$1,0 ))</f>
        <v/>
      </c>
      <c r="L2445">
        <f>IFERROR(PERCENTRANK(F:F,F2445),0)</f>
        <v/>
      </c>
      <c r="M2445">
        <f>IFERROR(1 - PERCENTRANK(G:G,G2445),0)</f>
        <v/>
      </c>
      <c r="N2445">
        <f>IFERROR(1 - PERCENTRANK(H:H,H2445),0)</f>
        <v/>
      </c>
      <c r="O2445">
        <f>IFERROR(PERCENTRANK(I:I,I2445),0)</f>
        <v/>
      </c>
      <c r="P2445">
        <f>IFERROR(1 - PERCENTRANK(J:J,J2445),0)</f>
        <v/>
      </c>
      <c r="Q2445">
        <f>IFERROR(PERCENTRANK(K:K,K2445),0)</f>
        <v/>
      </c>
      <c r="R2445">
        <f>L2445*weight1+M2445*weight2+N2445*weight3+O2445*weight4+P2445*weight5+Q2445*weight6</f>
        <v/>
      </c>
    </row>
    <row r="2446" spans="1:18">
      <c r="A2446">
        <f>RANK(R2446,R:R)</f>
        <v/>
      </c>
      <c r="B2446" t="s">
        <v>26801</v>
      </c>
      <c r="C2446">
        <f>VLOOKUP(B2446,'Input - companies list'!B:L,2,FALSE)</f>
        <v/>
      </c>
      <c r="D2446">
        <f>VLOOKUP(B2446,'Input - companies list'!B:L,11,FALSE)</f>
        <v/>
      </c>
      <c r="E2446">
        <f>VLOOKUP(B2446,'Input - companies list'!B:E,4,FALSE)</f>
        <v/>
      </c>
      <c r="F2446">
        <f>SUMIFS('Input - target event report'!H:H,'Input - target event report'!B:B,B2446,'Input - target event report'!D:D, "Private Investment")</f>
        <v/>
      </c>
      <c r="G2446">
        <f>IF(I2446&lt;2, "N/A", (MAXIFS('Input - target event report'!E:E,'Input - target event report'!B:B,B:B,'Input - target event report'!D:D,"Private Investment")-MINIFS('Input - target event report'!E:E,'Input - target event report'!B:B,B:B,'Input - target event report'!D:D,"Private Investment"))/(I2446-1))</f>
        <v/>
      </c>
      <c r="H2446">
        <f>IF(MAXIFS('Input - target event report'!E:E,'Input - target event report'!B:B,B:B,'Input - target event report'!D:D,"Private Investment") = 0, "N/A", TODAY() - MAXIFS('Input - target event report'!E:E,'Input - target event report'!B:B,B:B,'Input - target event report'!D:D,"Private Investment"))</f>
        <v/>
      </c>
      <c r="I2446">
        <f>COUNTIFS('Input - target event report'!B:B,B2446,'Input - target event report'!D:D, "Private Investment")</f>
        <v/>
      </c>
      <c r="J2446">
        <f>INDEX('Input - companies list'!$1:$10000,MATCH(B2446,'Input - companies list'!B:B,0),MATCH("Flow",'Input - companies list'!$1:$1,0 ))</f>
        <v/>
      </c>
      <c r="K2446">
        <f>INDEX('Input - companies list'!$1:$10000,MATCH(B2446,'Input - companies list'!B:B,0),MATCH("Inter-Cluster Connectivity",'Input - companies list'!$1:$1,0 ))</f>
        <v/>
      </c>
      <c r="L2446">
        <f>IFERROR(PERCENTRANK(F:F,F2446),0)</f>
        <v/>
      </c>
      <c r="M2446">
        <f>IFERROR(1 - PERCENTRANK(G:G,G2446),0)</f>
        <v/>
      </c>
      <c r="N2446">
        <f>IFERROR(1 - PERCENTRANK(H:H,H2446),0)</f>
        <v/>
      </c>
      <c r="O2446">
        <f>IFERROR(PERCENTRANK(I:I,I2446),0)</f>
        <v/>
      </c>
      <c r="P2446">
        <f>IFERROR(1 - PERCENTRANK(J:J,J2446),0)</f>
        <v/>
      </c>
      <c r="Q2446">
        <f>IFERROR(PERCENTRANK(K:K,K2446),0)</f>
        <v/>
      </c>
      <c r="R2446">
        <f>L2446*weight1+M2446*weight2+N2446*weight3+O2446*weight4+P2446*weight5+Q2446*weight6</f>
        <v/>
      </c>
    </row>
    <row r="2447" spans="1:18">
      <c r="A2447">
        <f>RANK(R2447,R:R)</f>
        <v/>
      </c>
      <c r="B2447" t="s">
        <v>26815</v>
      </c>
      <c r="C2447">
        <f>VLOOKUP(B2447,'Input - companies list'!B:L,2,FALSE)</f>
        <v/>
      </c>
      <c r="D2447">
        <f>VLOOKUP(B2447,'Input - companies list'!B:L,11,FALSE)</f>
        <v/>
      </c>
      <c r="E2447">
        <f>VLOOKUP(B2447,'Input - companies list'!B:E,4,FALSE)</f>
        <v/>
      </c>
      <c r="F2447">
        <f>SUMIFS('Input - target event report'!H:H,'Input - target event report'!B:B,B2447,'Input - target event report'!D:D, "Private Investment")</f>
        <v/>
      </c>
      <c r="G2447">
        <f>IF(I2447&lt;2, "N/A", (MAXIFS('Input - target event report'!E:E,'Input - target event report'!B:B,B:B,'Input - target event report'!D:D,"Private Investment")-MINIFS('Input - target event report'!E:E,'Input - target event report'!B:B,B:B,'Input - target event report'!D:D,"Private Investment"))/(I2447-1))</f>
        <v/>
      </c>
      <c r="H2447">
        <f>IF(MAXIFS('Input - target event report'!E:E,'Input - target event report'!B:B,B:B,'Input - target event report'!D:D,"Private Investment") = 0, "N/A", TODAY() - MAXIFS('Input - target event report'!E:E,'Input - target event report'!B:B,B:B,'Input - target event report'!D:D,"Private Investment"))</f>
        <v/>
      </c>
      <c r="I2447">
        <f>COUNTIFS('Input - target event report'!B:B,B2447,'Input - target event report'!D:D, "Private Investment")</f>
        <v/>
      </c>
      <c r="J2447">
        <f>INDEX('Input - companies list'!$1:$10000,MATCH(B2447,'Input - companies list'!B:B,0),MATCH("Flow",'Input - companies list'!$1:$1,0 ))</f>
        <v/>
      </c>
      <c r="K2447">
        <f>INDEX('Input - companies list'!$1:$10000,MATCH(B2447,'Input - companies list'!B:B,0),MATCH("Inter-Cluster Connectivity",'Input - companies list'!$1:$1,0 ))</f>
        <v/>
      </c>
      <c r="L2447">
        <f>IFERROR(PERCENTRANK(F:F,F2447),0)</f>
        <v/>
      </c>
      <c r="M2447">
        <f>IFERROR(1 - PERCENTRANK(G:G,G2447),0)</f>
        <v/>
      </c>
      <c r="N2447">
        <f>IFERROR(1 - PERCENTRANK(H:H,H2447),0)</f>
        <v/>
      </c>
      <c r="O2447">
        <f>IFERROR(PERCENTRANK(I:I,I2447),0)</f>
        <v/>
      </c>
      <c r="P2447">
        <f>IFERROR(1 - PERCENTRANK(J:J,J2447),0)</f>
        <v/>
      </c>
      <c r="Q2447">
        <f>IFERROR(PERCENTRANK(K:K,K2447),0)</f>
        <v/>
      </c>
      <c r="R2447">
        <f>L2447*weight1+M2447*weight2+N2447*weight3+O2447*weight4+P2447*weight5+Q2447*weight6</f>
        <v/>
      </c>
    </row>
    <row r="2448" spans="1:18">
      <c r="A2448">
        <f>RANK(R2448,R:R)</f>
        <v/>
      </c>
      <c r="B2448" t="s">
        <v>26826</v>
      </c>
      <c r="C2448">
        <f>VLOOKUP(B2448,'Input - companies list'!B:L,2,FALSE)</f>
        <v/>
      </c>
      <c r="D2448">
        <f>VLOOKUP(B2448,'Input - companies list'!B:L,11,FALSE)</f>
        <v/>
      </c>
      <c r="E2448">
        <f>VLOOKUP(B2448,'Input - companies list'!B:E,4,FALSE)</f>
        <v/>
      </c>
      <c r="F2448">
        <f>SUMIFS('Input - target event report'!H:H,'Input - target event report'!B:B,B2448,'Input - target event report'!D:D, "Private Investment")</f>
        <v/>
      </c>
      <c r="G2448">
        <f>IF(I2448&lt;2, "N/A", (MAXIFS('Input - target event report'!E:E,'Input - target event report'!B:B,B:B,'Input - target event report'!D:D,"Private Investment")-MINIFS('Input - target event report'!E:E,'Input - target event report'!B:B,B:B,'Input - target event report'!D:D,"Private Investment"))/(I2448-1))</f>
        <v/>
      </c>
      <c r="H2448">
        <f>IF(MAXIFS('Input - target event report'!E:E,'Input - target event report'!B:B,B:B,'Input - target event report'!D:D,"Private Investment") = 0, "N/A", TODAY() - MAXIFS('Input - target event report'!E:E,'Input - target event report'!B:B,B:B,'Input - target event report'!D:D,"Private Investment"))</f>
        <v/>
      </c>
      <c r="I2448">
        <f>COUNTIFS('Input - target event report'!B:B,B2448,'Input - target event report'!D:D, "Private Investment")</f>
        <v/>
      </c>
      <c r="J2448">
        <f>INDEX('Input - companies list'!$1:$10000,MATCH(B2448,'Input - companies list'!B:B,0),MATCH("Flow",'Input - companies list'!$1:$1,0 ))</f>
        <v/>
      </c>
      <c r="K2448">
        <f>INDEX('Input - companies list'!$1:$10000,MATCH(B2448,'Input - companies list'!B:B,0),MATCH("Inter-Cluster Connectivity",'Input - companies list'!$1:$1,0 ))</f>
        <v/>
      </c>
      <c r="L2448">
        <f>IFERROR(PERCENTRANK(F:F,F2448),0)</f>
        <v/>
      </c>
      <c r="M2448">
        <f>IFERROR(1 - PERCENTRANK(G:G,G2448),0)</f>
        <v/>
      </c>
      <c r="N2448">
        <f>IFERROR(1 - PERCENTRANK(H:H,H2448),0)</f>
        <v/>
      </c>
      <c r="O2448">
        <f>IFERROR(PERCENTRANK(I:I,I2448),0)</f>
        <v/>
      </c>
      <c r="P2448">
        <f>IFERROR(1 - PERCENTRANK(J:J,J2448),0)</f>
        <v/>
      </c>
      <c r="Q2448">
        <f>IFERROR(PERCENTRANK(K:K,K2448),0)</f>
        <v/>
      </c>
      <c r="R2448">
        <f>L2448*weight1+M2448*weight2+N2448*weight3+O2448*weight4+P2448*weight5+Q2448*weight6</f>
        <v/>
      </c>
    </row>
    <row r="2449" spans="1:18">
      <c r="A2449">
        <f>RANK(R2449,R:R)</f>
        <v/>
      </c>
      <c r="B2449" t="s">
        <v>26836</v>
      </c>
      <c r="C2449">
        <f>VLOOKUP(B2449,'Input - companies list'!B:L,2,FALSE)</f>
        <v/>
      </c>
      <c r="D2449">
        <f>VLOOKUP(B2449,'Input - companies list'!B:L,11,FALSE)</f>
        <v/>
      </c>
      <c r="E2449">
        <f>VLOOKUP(B2449,'Input - companies list'!B:E,4,FALSE)</f>
        <v/>
      </c>
      <c r="F2449">
        <f>SUMIFS('Input - target event report'!H:H,'Input - target event report'!B:B,B2449,'Input - target event report'!D:D, "Private Investment")</f>
        <v/>
      </c>
      <c r="G2449">
        <f>IF(I2449&lt;2, "N/A", (MAXIFS('Input - target event report'!E:E,'Input - target event report'!B:B,B:B,'Input - target event report'!D:D,"Private Investment")-MINIFS('Input - target event report'!E:E,'Input - target event report'!B:B,B:B,'Input - target event report'!D:D,"Private Investment"))/(I2449-1))</f>
        <v/>
      </c>
      <c r="H2449">
        <f>IF(MAXIFS('Input - target event report'!E:E,'Input - target event report'!B:B,B:B,'Input - target event report'!D:D,"Private Investment") = 0, "N/A", TODAY() - MAXIFS('Input - target event report'!E:E,'Input - target event report'!B:B,B:B,'Input - target event report'!D:D,"Private Investment"))</f>
        <v/>
      </c>
      <c r="I2449">
        <f>COUNTIFS('Input - target event report'!B:B,B2449,'Input - target event report'!D:D, "Private Investment")</f>
        <v/>
      </c>
      <c r="J2449">
        <f>INDEX('Input - companies list'!$1:$10000,MATCH(B2449,'Input - companies list'!B:B,0),MATCH("Flow",'Input - companies list'!$1:$1,0 ))</f>
        <v/>
      </c>
      <c r="K2449">
        <f>INDEX('Input - companies list'!$1:$10000,MATCH(B2449,'Input - companies list'!B:B,0),MATCH("Inter-Cluster Connectivity",'Input - companies list'!$1:$1,0 ))</f>
        <v/>
      </c>
      <c r="L2449">
        <f>IFERROR(PERCENTRANK(F:F,F2449),0)</f>
        <v/>
      </c>
      <c r="M2449">
        <f>IFERROR(1 - PERCENTRANK(G:G,G2449),0)</f>
        <v/>
      </c>
      <c r="N2449">
        <f>IFERROR(1 - PERCENTRANK(H:H,H2449),0)</f>
        <v/>
      </c>
      <c r="O2449">
        <f>IFERROR(PERCENTRANK(I:I,I2449),0)</f>
        <v/>
      </c>
      <c r="P2449">
        <f>IFERROR(1 - PERCENTRANK(J:J,J2449),0)</f>
        <v/>
      </c>
      <c r="Q2449">
        <f>IFERROR(PERCENTRANK(K:K,K2449),0)</f>
        <v/>
      </c>
      <c r="R2449">
        <f>L2449*weight1+M2449*weight2+N2449*weight3+O2449*weight4+P2449*weight5+Q2449*weight6</f>
        <v/>
      </c>
    </row>
    <row r="2450" spans="1:18">
      <c r="A2450">
        <f>RANK(R2450,R:R)</f>
        <v/>
      </c>
      <c r="B2450" t="s">
        <v>26846</v>
      </c>
      <c r="C2450">
        <f>VLOOKUP(B2450,'Input - companies list'!B:L,2,FALSE)</f>
        <v/>
      </c>
      <c r="D2450">
        <f>VLOOKUP(B2450,'Input - companies list'!B:L,11,FALSE)</f>
        <v/>
      </c>
      <c r="E2450">
        <f>VLOOKUP(B2450,'Input - companies list'!B:E,4,FALSE)</f>
        <v/>
      </c>
      <c r="F2450">
        <f>SUMIFS('Input - target event report'!H:H,'Input - target event report'!B:B,B2450,'Input - target event report'!D:D, "Private Investment")</f>
        <v/>
      </c>
      <c r="G2450">
        <f>IF(I2450&lt;2, "N/A", (MAXIFS('Input - target event report'!E:E,'Input - target event report'!B:B,B:B,'Input - target event report'!D:D,"Private Investment")-MINIFS('Input - target event report'!E:E,'Input - target event report'!B:B,B:B,'Input - target event report'!D:D,"Private Investment"))/(I2450-1))</f>
        <v/>
      </c>
      <c r="H2450">
        <f>IF(MAXIFS('Input - target event report'!E:E,'Input - target event report'!B:B,B:B,'Input - target event report'!D:D,"Private Investment") = 0, "N/A", TODAY() - MAXIFS('Input - target event report'!E:E,'Input - target event report'!B:B,B:B,'Input - target event report'!D:D,"Private Investment"))</f>
        <v/>
      </c>
      <c r="I2450">
        <f>COUNTIFS('Input - target event report'!B:B,B2450,'Input - target event report'!D:D, "Private Investment")</f>
        <v/>
      </c>
      <c r="J2450">
        <f>INDEX('Input - companies list'!$1:$10000,MATCH(B2450,'Input - companies list'!B:B,0),MATCH("Flow",'Input - companies list'!$1:$1,0 ))</f>
        <v/>
      </c>
      <c r="K2450">
        <f>INDEX('Input - companies list'!$1:$10000,MATCH(B2450,'Input - companies list'!B:B,0),MATCH("Inter-Cluster Connectivity",'Input - companies list'!$1:$1,0 ))</f>
        <v/>
      </c>
      <c r="L2450">
        <f>IFERROR(PERCENTRANK(F:F,F2450),0)</f>
        <v/>
      </c>
      <c r="M2450">
        <f>IFERROR(1 - PERCENTRANK(G:G,G2450),0)</f>
        <v/>
      </c>
      <c r="N2450">
        <f>IFERROR(1 - PERCENTRANK(H:H,H2450),0)</f>
        <v/>
      </c>
      <c r="O2450">
        <f>IFERROR(PERCENTRANK(I:I,I2450),0)</f>
        <v/>
      </c>
      <c r="P2450">
        <f>IFERROR(1 - PERCENTRANK(J:J,J2450),0)</f>
        <v/>
      </c>
      <c r="Q2450">
        <f>IFERROR(PERCENTRANK(K:K,K2450),0)</f>
        <v/>
      </c>
      <c r="R2450">
        <f>L2450*weight1+M2450*weight2+N2450*weight3+O2450*weight4+P2450*weight5+Q2450*weight6</f>
        <v/>
      </c>
    </row>
    <row r="2451" spans="1:18">
      <c r="A2451">
        <f>RANK(R2451,R:R)</f>
        <v/>
      </c>
      <c r="B2451" t="s">
        <v>26856</v>
      </c>
      <c r="C2451">
        <f>VLOOKUP(B2451,'Input - companies list'!B:L,2,FALSE)</f>
        <v/>
      </c>
      <c r="D2451">
        <f>VLOOKUP(B2451,'Input - companies list'!B:L,11,FALSE)</f>
        <v/>
      </c>
      <c r="E2451">
        <f>VLOOKUP(B2451,'Input - companies list'!B:E,4,FALSE)</f>
        <v/>
      </c>
      <c r="F2451">
        <f>SUMIFS('Input - target event report'!H:H,'Input - target event report'!B:B,B2451,'Input - target event report'!D:D, "Private Investment")</f>
        <v/>
      </c>
      <c r="G2451">
        <f>IF(I2451&lt;2, "N/A", (MAXIFS('Input - target event report'!E:E,'Input - target event report'!B:B,B:B,'Input - target event report'!D:D,"Private Investment")-MINIFS('Input - target event report'!E:E,'Input - target event report'!B:B,B:B,'Input - target event report'!D:D,"Private Investment"))/(I2451-1))</f>
        <v/>
      </c>
      <c r="H2451">
        <f>IF(MAXIFS('Input - target event report'!E:E,'Input - target event report'!B:B,B:B,'Input - target event report'!D:D,"Private Investment") = 0, "N/A", TODAY() - MAXIFS('Input - target event report'!E:E,'Input - target event report'!B:B,B:B,'Input - target event report'!D:D,"Private Investment"))</f>
        <v/>
      </c>
      <c r="I2451">
        <f>COUNTIFS('Input - target event report'!B:B,B2451,'Input - target event report'!D:D, "Private Investment")</f>
        <v/>
      </c>
      <c r="J2451">
        <f>INDEX('Input - companies list'!$1:$10000,MATCH(B2451,'Input - companies list'!B:B,0),MATCH("Flow",'Input - companies list'!$1:$1,0 ))</f>
        <v/>
      </c>
      <c r="K2451">
        <f>INDEX('Input - companies list'!$1:$10000,MATCH(B2451,'Input - companies list'!B:B,0),MATCH("Inter-Cluster Connectivity",'Input - companies list'!$1:$1,0 ))</f>
        <v/>
      </c>
      <c r="L2451">
        <f>IFERROR(PERCENTRANK(F:F,F2451),0)</f>
        <v/>
      </c>
      <c r="M2451">
        <f>IFERROR(1 - PERCENTRANK(G:G,G2451),0)</f>
        <v/>
      </c>
      <c r="N2451">
        <f>IFERROR(1 - PERCENTRANK(H:H,H2451),0)</f>
        <v/>
      </c>
      <c r="O2451">
        <f>IFERROR(PERCENTRANK(I:I,I2451),0)</f>
        <v/>
      </c>
      <c r="P2451">
        <f>IFERROR(1 - PERCENTRANK(J:J,J2451),0)</f>
        <v/>
      </c>
      <c r="Q2451">
        <f>IFERROR(PERCENTRANK(K:K,K2451),0)</f>
        <v/>
      </c>
      <c r="R2451">
        <f>L2451*weight1+M2451*weight2+N2451*weight3+O2451*weight4+P2451*weight5+Q2451*weight6</f>
        <v/>
      </c>
    </row>
    <row r="2452" spans="1:18">
      <c r="A2452">
        <f>RANK(R2452,R:R)</f>
        <v/>
      </c>
      <c r="B2452" t="s">
        <v>26867</v>
      </c>
      <c r="C2452">
        <f>VLOOKUP(B2452,'Input - companies list'!B:L,2,FALSE)</f>
        <v/>
      </c>
      <c r="D2452">
        <f>VLOOKUP(B2452,'Input - companies list'!B:L,11,FALSE)</f>
        <v/>
      </c>
      <c r="E2452">
        <f>VLOOKUP(B2452,'Input - companies list'!B:E,4,FALSE)</f>
        <v/>
      </c>
      <c r="F2452">
        <f>SUMIFS('Input - target event report'!H:H,'Input - target event report'!B:B,B2452,'Input - target event report'!D:D, "Private Investment")</f>
        <v/>
      </c>
      <c r="G2452">
        <f>IF(I2452&lt;2, "N/A", (MAXIFS('Input - target event report'!E:E,'Input - target event report'!B:B,B:B,'Input - target event report'!D:D,"Private Investment")-MINIFS('Input - target event report'!E:E,'Input - target event report'!B:B,B:B,'Input - target event report'!D:D,"Private Investment"))/(I2452-1))</f>
        <v/>
      </c>
      <c r="H2452">
        <f>IF(MAXIFS('Input - target event report'!E:E,'Input - target event report'!B:B,B:B,'Input - target event report'!D:D,"Private Investment") = 0, "N/A", TODAY() - MAXIFS('Input - target event report'!E:E,'Input - target event report'!B:B,B:B,'Input - target event report'!D:D,"Private Investment"))</f>
        <v/>
      </c>
      <c r="I2452">
        <f>COUNTIFS('Input - target event report'!B:B,B2452,'Input - target event report'!D:D, "Private Investment")</f>
        <v/>
      </c>
      <c r="J2452">
        <f>INDEX('Input - companies list'!$1:$10000,MATCH(B2452,'Input - companies list'!B:B,0),MATCH("Flow",'Input - companies list'!$1:$1,0 ))</f>
        <v/>
      </c>
      <c r="K2452">
        <f>INDEX('Input - companies list'!$1:$10000,MATCH(B2452,'Input - companies list'!B:B,0),MATCH("Inter-Cluster Connectivity",'Input - companies list'!$1:$1,0 ))</f>
        <v/>
      </c>
      <c r="L2452">
        <f>IFERROR(PERCENTRANK(F:F,F2452),0)</f>
        <v/>
      </c>
      <c r="M2452">
        <f>IFERROR(1 - PERCENTRANK(G:G,G2452),0)</f>
        <v/>
      </c>
      <c r="N2452">
        <f>IFERROR(1 - PERCENTRANK(H:H,H2452),0)</f>
        <v/>
      </c>
      <c r="O2452">
        <f>IFERROR(PERCENTRANK(I:I,I2452),0)</f>
        <v/>
      </c>
      <c r="P2452">
        <f>IFERROR(1 - PERCENTRANK(J:J,J2452),0)</f>
        <v/>
      </c>
      <c r="Q2452">
        <f>IFERROR(PERCENTRANK(K:K,K2452),0)</f>
        <v/>
      </c>
      <c r="R2452">
        <f>L2452*weight1+M2452*weight2+N2452*weight3+O2452*weight4+P2452*weight5+Q2452*weight6</f>
        <v/>
      </c>
    </row>
    <row r="2453" spans="1:18">
      <c r="A2453">
        <f>RANK(R2453,R:R)</f>
        <v/>
      </c>
      <c r="B2453" t="s">
        <v>26877</v>
      </c>
      <c r="C2453">
        <f>VLOOKUP(B2453,'Input - companies list'!B:L,2,FALSE)</f>
        <v/>
      </c>
      <c r="D2453">
        <f>VLOOKUP(B2453,'Input - companies list'!B:L,11,FALSE)</f>
        <v/>
      </c>
      <c r="E2453">
        <f>VLOOKUP(B2453,'Input - companies list'!B:E,4,FALSE)</f>
        <v/>
      </c>
      <c r="F2453">
        <f>SUMIFS('Input - target event report'!H:H,'Input - target event report'!B:B,B2453,'Input - target event report'!D:D, "Private Investment")</f>
        <v/>
      </c>
      <c r="G2453">
        <f>IF(I2453&lt;2, "N/A", (MAXIFS('Input - target event report'!E:E,'Input - target event report'!B:B,B:B,'Input - target event report'!D:D,"Private Investment")-MINIFS('Input - target event report'!E:E,'Input - target event report'!B:B,B:B,'Input - target event report'!D:D,"Private Investment"))/(I2453-1))</f>
        <v/>
      </c>
      <c r="H2453">
        <f>IF(MAXIFS('Input - target event report'!E:E,'Input - target event report'!B:B,B:B,'Input - target event report'!D:D,"Private Investment") = 0, "N/A", TODAY() - MAXIFS('Input - target event report'!E:E,'Input - target event report'!B:B,B:B,'Input - target event report'!D:D,"Private Investment"))</f>
        <v/>
      </c>
      <c r="I2453">
        <f>COUNTIFS('Input - target event report'!B:B,B2453,'Input - target event report'!D:D, "Private Investment")</f>
        <v/>
      </c>
      <c r="J2453">
        <f>INDEX('Input - companies list'!$1:$10000,MATCH(B2453,'Input - companies list'!B:B,0),MATCH("Flow",'Input - companies list'!$1:$1,0 ))</f>
        <v/>
      </c>
      <c r="K2453">
        <f>INDEX('Input - companies list'!$1:$10000,MATCH(B2453,'Input - companies list'!B:B,0),MATCH("Inter-Cluster Connectivity",'Input - companies list'!$1:$1,0 ))</f>
        <v/>
      </c>
      <c r="L2453">
        <f>IFERROR(PERCENTRANK(F:F,F2453),0)</f>
        <v/>
      </c>
      <c r="M2453">
        <f>IFERROR(1 - PERCENTRANK(G:G,G2453),0)</f>
        <v/>
      </c>
      <c r="N2453">
        <f>IFERROR(1 - PERCENTRANK(H:H,H2453),0)</f>
        <v/>
      </c>
      <c r="O2453">
        <f>IFERROR(PERCENTRANK(I:I,I2453),0)</f>
        <v/>
      </c>
      <c r="P2453">
        <f>IFERROR(1 - PERCENTRANK(J:J,J2453),0)</f>
        <v/>
      </c>
      <c r="Q2453">
        <f>IFERROR(PERCENTRANK(K:K,K2453),0)</f>
        <v/>
      </c>
      <c r="R2453">
        <f>L2453*weight1+M2453*weight2+N2453*weight3+O2453*weight4+P2453*weight5+Q2453*weight6</f>
        <v/>
      </c>
    </row>
    <row r="2454" spans="1:18">
      <c r="A2454">
        <f>RANK(R2454,R:R)</f>
        <v/>
      </c>
      <c r="B2454" t="s">
        <v>26887</v>
      </c>
      <c r="C2454">
        <f>VLOOKUP(B2454,'Input - companies list'!B:L,2,FALSE)</f>
        <v/>
      </c>
      <c r="D2454">
        <f>VLOOKUP(B2454,'Input - companies list'!B:L,11,FALSE)</f>
        <v/>
      </c>
      <c r="E2454">
        <f>VLOOKUP(B2454,'Input - companies list'!B:E,4,FALSE)</f>
        <v/>
      </c>
      <c r="F2454">
        <f>SUMIFS('Input - target event report'!H:H,'Input - target event report'!B:B,B2454,'Input - target event report'!D:D, "Private Investment")</f>
        <v/>
      </c>
      <c r="G2454">
        <f>IF(I2454&lt;2, "N/A", (MAXIFS('Input - target event report'!E:E,'Input - target event report'!B:B,B:B,'Input - target event report'!D:D,"Private Investment")-MINIFS('Input - target event report'!E:E,'Input - target event report'!B:B,B:B,'Input - target event report'!D:D,"Private Investment"))/(I2454-1))</f>
        <v/>
      </c>
      <c r="H2454">
        <f>IF(MAXIFS('Input - target event report'!E:E,'Input - target event report'!B:B,B:B,'Input - target event report'!D:D,"Private Investment") = 0, "N/A", TODAY() - MAXIFS('Input - target event report'!E:E,'Input - target event report'!B:B,B:B,'Input - target event report'!D:D,"Private Investment"))</f>
        <v/>
      </c>
      <c r="I2454">
        <f>COUNTIFS('Input - target event report'!B:B,B2454,'Input - target event report'!D:D, "Private Investment")</f>
        <v/>
      </c>
      <c r="J2454">
        <f>INDEX('Input - companies list'!$1:$10000,MATCH(B2454,'Input - companies list'!B:B,0),MATCH("Flow",'Input - companies list'!$1:$1,0 ))</f>
        <v/>
      </c>
      <c r="K2454">
        <f>INDEX('Input - companies list'!$1:$10000,MATCH(B2454,'Input - companies list'!B:B,0),MATCH("Inter-Cluster Connectivity",'Input - companies list'!$1:$1,0 ))</f>
        <v/>
      </c>
      <c r="L2454">
        <f>IFERROR(PERCENTRANK(F:F,F2454),0)</f>
        <v/>
      </c>
      <c r="M2454">
        <f>IFERROR(1 - PERCENTRANK(G:G,G2454),0)</f>
        <v/>
      </c>
      <c r="N2454">
        <f>IFERROR(1 - PERCENTRANK(H:H,H2454),0)</f>
        <v/>
      </c>
      <c r="O2454">
        <f>IFERROR(PERCENTRANK(I:I,I2454),0)</f>
        <v/>
      </c>
      <c r="P2454">
        <f>IFERROR(1 - PERCENTRANK(J:J,J2454),0)</f>
        <v/>
      </c>
      <c r="Q2454">
        <f>IFERROR(PERCENTRANK(K:K,K2454),0)</f>
        <v/>
      </c>
      <c r="R2454">
        <f>L2454*weight1+M2454*weight2+N2454*weight3+O2454*weight4+P2454*weight5+Q2454*weight6</f>
        <v/>
      </c>
    </row>
    <row r="2455" spans="1:18">
      <c r="A2455">
        <f>RANK(R2455,R:R)</f>
        <v/>
      </c>
      <c r="B2455" t="s">
        <v>26899</v>
      </c>
      <c r="C2455">
        <f>VLOOKUP(B2455,'Input - companies list'!B:L,2,FALSE)</f>
        <v/>
      </c>
      <c r="D2455">
        <f>VLOOKUP(B2455,'Input - companies list'!B:L,11,FALSE)</f>
        <v/>
      </c>
      <c r="E2455">
        <f>VLOOKUP(B2455,'Input - companies list'!B:E,4,FALSE)</f>
        <v/>
      </c>
      <c r="F2455">
        <f>SUMIFS('Input - target event report'!H:H,'Input - target event report'!B:B,B2455,'Input - target event report'!D:D, "Private Investment")</f>
        <v/>
      </c>
      <c r="G2455">
        <f>IF(I2455&lt;2, "N/A", (MAXIFS('Input - target event report'!E:E,'Input - target event report'!B:B,B:B,'Input - target event report'!D:D,"Private Investment")-MINIFS('Input - target event report'!E:E,'Input - target event report'!B:B,B:B,'Input - target event report'!D:D,"Private Investment"))/(I2455-1))</f>
        <v/>
      </c>
      <c r="H2455">
        <f>IF(MAXIFS('Input - target event report'!E:E,'Input - target event report'!B:B,B:B,'Input - target event report'!D:D,"Private Investment") = 0, "N/A", TODAY() - MAXIFS('Input - target event report'!E:E,'Input - target event report'!B:B,B:B,'Input - target event report'!D:D,"Private Investment"))</f>
        <v/>
      </c>
      <c r="I2455">
        <f>COUNTIFS('Input - target event report'!B:B,B2455,'Input - target event report'!D:D, "Private Investment")</f>
        <v/>
      </c>
      <c r="J2455">
        <f>INDEX('Input - companies list'!$1:$10000,MATCH(B2455,'Input - companies list'!B:B,0),MATCH("Flow",'Input - companies list'!$1:$1,0 ))</f>
        <v/>
      </c>
      <c r="K2455">
        <f>INDEX('Input - companies list'!$1:$10000,MATCH(B2455,'Input - companies list'!B:B,0),MATCH("Inter-Cluster Connectivity",'Input - companies list'!$1:$1,0 ))</f>
        <v/>
      </c>
      <c r="L2455">
        <f>IFERROR(PERCENTRANK(F:F,F2455),0)</f>
        <v/>
      </c>
      <c r="M2455">
        <f>IFERROR(1 - PERCENTRANK(G:G,G2455),0)</f>
        <v/>
      </c>
      <c r="N2455">
        <f>IFERROR(1 - PERCENTRANK(H:H,H2455),0)</f>
        <v/>
      </c>
      <c r="O2455">
        <f>IFERROR(PERCENTRANK(I:I,I2455),0)</f>
        <v/>
      </c>
      <c r="P2455">
        <f>IFERROR(1 - PERCENTRANK(J:J,J2455),0)</f>
        <v/>
      </c>
      <c r="Q2455">
        <f>IFERROR(PERCENTRANK(K:K,K2455),0)</f>
        <v/>
      </c>
      <c r="R2455">
        <f>L2455*weight1+M2455*weight2+N2455*weight3+O2455*weight4+P2455*weight5+Q2455*weight6</f>
        <v/>
      </c>
    </row>
    <row r="2456" spans="1:18">
      <c r="A2456">
        <f>RANK(R2456,R:R)</f>
        <v/>
      </c>
      <c r="B2456" t="s">
        <v>26909</v>
      </c>
      <c r="C2456">
        <f>VLOOKUP(B2456,'Input - companies list'!B:L,2,FALSE)</f>
        <v/>
      </c>
      <c r="D2456">
        <f>VLOOKUP(B2456,'Input - companies list'!B:L,11,FALSE)</f>
        <v/>
      </c>
      <c r="E2456">
        <f>VLOOKUP(B2456,'Input - companies list'!B:E,4,FALSE)</f>
        <v/>
      </c>
      <c r="F2456">
        <f>SUMIFS('Input - target event report'!H:H,'Input - target event report'!B:B,B2456,'Input - target event report'!D:D, "Private Investment")</f>
        <v/>
      </c>
      <c r="G2456">
        <f>IF(I2456&lt;2, "N/A", (MAXIFS('Input - target event report'!E:E,'Input - target event report'!B:B,B:B,'Input - target event report'!D:D,"Private Investment")-MINIFS('Input - target event report'!E:E,'Input - target event report'!B:B,B:B,'Input - target event report'!D:D,"Private Investment"))/(I2456-1))</f>
        <v/>
      </c>
      <c r="H2456">
        <f>IF(MAXIFS('Input - target event report'!E:E,'Input - target event report'!B:B,B:B,'Input - target event report'!D:D,"Private Investment") = 0, "N/A", TODAY() - MAXIFS('Input - target event report'!E:E,'Input - target event report'!B:B,B:B,'Input - target event report'!D:D,"Private Investment"))</f>
        <v/>
      </c>
      <c r="I2456">
        <f>COUNTIFS('Input - target event report'!B:B,B2456,'Input - target event report'!D:D, "Private Investment")</f>
        <v/>
      </c>
      <c r="J2456">
        <f>INDEX('Input - companies list'!$1:$10000,MATCH(B2456,'Input - companies list'!B:B,0),MATCH("Flow",'Input - companies list'!$1:$1,0 ))</f>
        <v/>
      </c>
      <c r="K2456">
        <f>INDEX('Input - companies list'!$1:$10000,MATCH(B2456,'Input - companies list'!B:B,0),MATCH("Inter-Cluster Connectivity",'Input - companies list'!$1:$1,0 ))</f>
        <v/>
      </c>
      <c r="L2456">
        <f>IFERROR(PERCENTRANK(F:F,F2456),0)</f>
        <v/>
      </c>
      <c r="M2456">
        <f>IFERROR(1 - PERCENTRANK(G:G,G2456),0)</f>
        <v/>
      </c>
      <c r="N2456">
        <f>IFERROR(1 - PERCENTRANK(H:H,H2456),0)</f>
        <v/>
      </c>
      <c r="O2456">
        <f>IFERROR(PERCENTRANK(I:I,I2456),0)</f>
        <v/>
      </c>
      <c r="P2456">
        <f>IFERROR(1 - PERCENTRANK(J:J,J2456),0)</f>
        <v/>
      </c>
      <c r="Q2456">
        <f>IFERROR(PERCENTRANK(K:K,K2456),0)</f>
        <v/>
      </c>
      <c r="R2456">
        <f>L2456*weight1+M2456*weight2+N2456*weight3+O2456*weight4+P2456*weight5+Q2456*weight6</f>
        <v/>
      </c>
    </row>
    <row r="2457" spans="1:18">
      <c r="A2457">
        <f>RANK(R2457,R:R)</f>
        <v/>
      </c>
      <c r="B2457" t="s">
        <v>26923</v>
      </c>
      <c r="C2457">
        <f>VLOOKUP(B2457,'Input - companies list'!B:L,2,FALSE)</f>
        <v/>
      </c>
      <c r="D2457">
        <f>VLOOKUP(B2457,'Input - companies list'!B:L,11,FALSE)</f>
        <v/>
      </c>
      <c r="E2457">
        <f>VLOOKUP(B2457,'Input - companies list'!B:E,4,FALSE)</f>
        <v/>
      </c>
      <c r="F2457">
        <f>SUMIFS('Input - target event report'!H:H,'Input - target event report'!B:B,B2457,'Input - target event report'!D:D, "Private Investment")</f>
        <v/>
      </c>
      <c r="G2457">
        <f>IF(I2457&lt;2, "N/A", (MAXIFS('Input - target event report'!E:E,'Input - target event report'!B:B,B:B,'Input - target event report'!D:D,"Private Investment")-MINIFS('Input - target event report'!E:E,'Input - target event report'!B:B,B:B,'Input - target event report'!D:D,"Private Investment"))/(I2457-1))</f>
        <v/>
      </c>
      <c r="H2457">
        <f>IF(MAXIFS('Input - target event report'!E:E,'Input - target event report'!B:B,B:B,'Input - target event report'!D:D,"Private Investment") = 0, "N/A", TODAY() - MAXIFS('Input - target event report'!E:E,'Input - target event report'!B:B,B:B,'Input - target event report'!D:D,"Private Investment"))</f>
        <v/>
      </c>
      <c r="I2457">
        <f>COUNTIFS('Input - target event report'!B:B,B2457,'Input - target event report'!D:D, "Private Investment")</f>
        <v/>
      </c>
      <c r="J2457">
        <f>INDEX('Input - companies list'!$1:$10000,MATCH(B2457,'Input - companies list'!B:B,0),MATCH("Flow",'Input - companies list'!$1:$1,0 ))</f>
        <v/>
      </c>
      <c r="K2457">
        <f>INDEX('Input - companies list'!$1:$10000,MATCH(B2457,'Input - companies list'!B:B,0),MATCH("Inter-Cluster Connectivity",'Input - companies list'!$1:$1,0 ))</f>
        <v/>
      </c>
      <c r="L2457">
        <f>IFERROR(PERCENTRANK(F:F,F2457),0)</f>
        <v/>
      </c>
      <c r="M2457">
        <f>IFERROR(1 - PERCENTRANK(G:G,G2457),0)</f>
        <v/>
      </c>
      <c r="N2457">
        <f>IFERROR(1 - PERCENTRANK(H:H,H2457),0)</f>
        <v/>
      </c>
      <c r="O2457">
        <f>IFERROR(PERCENTRANK(I:I,I2457),0)</f>
        <v/>
      </c>
      <c r="P2457">
        <f>IFERROR(1 - PERCENTRANK(J:J,J2457),0)</f>
        <v/>
      </c>
      <c r="Q2457">
        <f>IFERROR(PERCENTRANK(K:K,K2457),0)</f>
        <v/>
      </c>
      <c r="R2457">
        <f>L2457*weight1+M2457*weight2+N2457*weight3+O2457*weight4+P2457*weight5+Q2457*weight6</f>
        <v/>
      </c>
    </row>
    <row r="2458" spans="1:18">
      <c r="A2458">
        <f>RANK(R2458,R:R)</f>
        <v/>
      </c>
      <c r="B2458" t="s">
        <v>26932</v>
      </c>
      <c r="C2458">
        <f>VLOOKUP(B2458,'Input - companies list'!B:L,2,FALSE)</f>
        <v/>
      </c>
      <c r="D2458">
        <f>VLOOKUP(B2458,'Input - companies list'!B:L,11,FALSE)</f>
        <v/>
      </c>
      <c r="E2458">
        <f>VLOOKUP(B2458,'Input - companies list'!B:E,4,FALSE)</f>
        <v/>
      </c>
      <c r="F2458">
        <f>SUMIFS('Input - target event report'!H:H,'Input - target event report'!B:B,B2458,'Input - target event report'!D:D, "Private Investment")</f>
        <v/>
      </c>
      <c r="G2458">
        <f>IF(I2458&lt;2, "N/A", (MAXIFS('Input - target event report'!E:E,'Input - target event report'!B:B,B:B,'Input - target event report'!D:D,"Private Investment")-MINIFS('Input - target event report'!E:E,'Input - target event report'!B:B,B:B,'Input - target event report'!D:D,"Private Investment"))/(I2458-1))</f>
        <v/>
      </c>
      <c r="H2458">
        <f>IF(MAXIFS('Input - target event report'!E:E,'Input - target event report'!B:B,B:B,'Input - target event report'!D:D,"Private Investment") = 0, "N/A", TODAY() - MAXIFS('Input - target event report'!E:E,'Input - target event report'!B:B,B:B,'Input - target event report'!D:D,"Private Investment"))</f>
        <v/>
      </c>
      <c r="I2458">
        <f>COUNTIFS('Input - target event report'!B:B,B2458,'Input - target event report'!D:D, "Private Investment")</f>
        <v/>
      </c>
      <c r="J2458">
        <f>INDEX('Input - companies list'!$1:$10000,MATCH(B2458,'Input - companies list'!B:B,0),MATCH("Flow",'Input - companies list'!$1:$1,0 ))</f>
        <v/>
      </c>
      <c r="K2458">
        <f>INDEX('Input - companies list'!$1:$10000,MATCH(B2458,'Input - companies list'!B:B,0),MATCH("Inter-Cluster Connectivity",'Input - companies list'!$1:$1,0 ))</f>
        <v/>
      </c>
      <c r="L2458">
        <f>IFERROR(PERCENTRANK(F:F,F2458),0)</f>
        <v/>
      </c>
      <c r="M2458">
        <f>IFERROR(1 - PERCENTRANK(G:G,G2458),0)</f>
        <v/>
      </c>
      <c r="N2458">
        <f>IFERROR(1 - PERCENTRANK(H:H,H2458),0)</f>
        <v/>
      </c>
      <c r="O2458">
        <f>IFERROR(PERCENTRANK(I:I,I2458),0)</f>
        <v/>
      </c>
      <c r="P2458">
        <f>IFERROR(1 - PERCENTRANK(J:J,J2458),0)</f>
        <v/>
      </c>
      <c r="Q2458">
        <f>IFERROR(PERCENTRANK(K:K,K2458),0)</f>
        <v/>
      </c>
      <c r="R2458">
        <f>L2458*weight1+M2458*weight2+N2458*weight3+O2458*weight4+P2458*weight5+Q2458*weight6</f>
        <v/>
      </c>
    </row>
    <row r="2459" spans="1:18">
      <c r="A2459">
        <f>RANK(R2459,R:R)</f>
        <v/>
      </c>
      <c r="B2459" t="s">
        <v>26944</v>
      </c>
      <c r="C2459">
        <f>VLOOKUP(B2459,'Input - companies list'!B:L,2,FALSE)</f>
        <v/>
      </c>
      <c r="D2459">
        <f>VLOOKUP(B2459,'Input - companies list'!B:L,11,FALSE)</f>
        <v/>
      </c>
      <c r="E2459">
        <f>VLOOKUP(B2459,'Input - companies list'!B:E,4,FALSE)</f>
        <v/>
      </c>
      <c r="F2459">
        <f>SUMIFS('Input - target event report'!H:H,'Input - target event report'!B:B,B2459,'Input - target event report'!D:D, "Private Investment")</f>
        <v/>
      </c>
      <c r="G2459">
        <f>IF(I2459&lt;2, "N/A", (MAXIFS('Input - target event report'!E:E,'Input - target event report'!B:B,B:B,'Input - target event report'!D:D,"Private Investment")-MINIFS('Input - target event report'!E:E,'Input - target event report'!B:B,B:B,'Input - target event report'!D:D,"Private Investment"))/(I2459-1))</f>
        <v/>
      </c>
      <c r="H2459">
        <f>IF(MAXIFS('Input - target event report'!E:E,'Input - target event report'!B:B,B:B,'Input - target event report'!D:D,"Private Investment") = 0, "N/A", TODAY() - MAXIFS('Input - target event report'!E:E,'Input - target event report'!B:B,B:B,'Input - target event report'!D:D,"Private Investment"))</f>
        <v/>
      </c>
      <c r="I2459">
        <f>COUNTIFS('Input - target event report'!B:B,B2459,'Input - target event report'!D:D, "Private Investment")</f>
        <v/>
      </c>
      <c r="J2459">
        <f>INDEX('Input - companies list'!$1:$10000,MATCH(B2459,'Input - companies list'!B:B,0),MATCH("Flow",'Input - companies list'!$1:$1,0 ))</f>
        <v/>
      </c>
      <c r="K2459">
        <f>INDEX('Input - companies list'!$1:$10000,MATCH(B2459,'Input - companies list'!B:B,0),MATCH("Inter-Cluster Connectivity",'Input - companies list'!$1:$1,0 ))</f>
        <v/>
      </c>
      <c r="L2459">
        <f>IFERROR(PERCENTRANK(F:F,F2459),0)</f>
        <v/>
      </c>
      <c r="M2459">
        <f>IFERROR(1 - PERCENTRANK(G:G,G2459),0)</f>
        <v/>
      </c>
      <c r="N2459">
        <f>IFERROR(1 - PERCENTRANK(H:H,H2459),0)</f>
        <v/>
      </c>
      <c r="O2459">
        <f>IFERROR(PERCENTRANK(I:I,I2459),0)</f>
        <v/>
      </c>
      <c r="P2459">
        <f>IFERROR(1 - PERCENTRANK(J:J,J2459),0)</f>
        <v/>
      </c>
      <c r="Q2459">
        <f>IFERROR(PERCENTRANK(K:K,K2459),0)</f>
        <v/>
      </c>
      <c r="R2459">
        <f>L2459*weight1+M2459*weight2+N2459*weight3+O2459*weight4+P2459*weight5+Q2459*weight6</f>
        <v/>
      </c>
    </row>
    <row r="2460" spans="1:18">
      <c r="A2460">
        <f>RANK(R2460,R:R)</f>
        <v/>
      </c>
      <c r="B2460" t="s">
        <v>26954</v>
      </c>
      <c r="C2460">
        <f>VLOOKUP(B2460,'Input - companies list'!B:L,2,FALSE)</f>
        <v/>
      </c>
      <c r="D2460">
        <f>VLOOKUP(B2460,'Input - companies list'!B:L,11,FALSE)</f>
        <v/>
      </c>
      <c r="E2460">
        <f>VLOOKUP(B2460,'Input - companies list'!B:E,4,FALSE)</f>
        <v/>
      </c>
      <c r="F2460">
        <f>SUMIFS('Input - target event report'!H:H,'Input - target event report'!B:B,B2460,'Input - target event report'!D:D, "Private Investment")</f>
        <v/>
      </c>
      <c r="G2460">
        <f>IF(I2460&lt;2, "N/A", (MAXIFS('Input - target event report'!E:E,'Input - target event report'!B:B,B:B,'Input - target event report'!D:D,"Private Investment")-MINIFS('Input - target event report'!E:E,'Input - target event report'!B:B,B:B,'Input - target event report'!D:D,"Private Investment"))/(I2460-1))</f>
        <v/>
      </c>
      <c r="H2460">
        <f>IF(MAXIFS('Input - target event report'!E:E,'Input - target event report'!B:B,B:B,'Input - target event report'!D:D,"Private Investment") = 0, "N/A", TODAY() - MAXIFS('Input - target event report'!E:E,'Input - target event report'!B:B,B:B,'Input - target event report'!D:D,"Private Investment"))</f>
        <v/>
      </c>
      <c r="I2460">
        <f>COUNTIFS('Input - target event report'!B:B,B2460,'Input - target event report'!D:D, "Private Investment")</f>
        <v/>
      </c>
      <c r="J2460">
        <f>INDEX('Input - companies list'!$1:$10000,MATCH(B2460,'Input - companies list'!B:B,0),MATCH("Flow",'Input - companies list'!$1:$1,0 ))</f>
        <v/>
      </c>
      <c r="K2460">
        <f>INDEX('Input - companies list'!$1:$10000,MATCH(B2460,'Input - companies list'!B:B,0),MATCH("Inter-Cluster Connectivity",'Input - companies list'!$1:$1,0 ))</f>
        <v/>
      </c>
      <c r="L2460">
        <f>IFERROR(PERCENTRANK(F:F,F2460),0)</f>
        <v/>
      </c>
      <c r="M2460">
        <f>IFERROR(1 - PERCENTRANK(G:G,G2460),0)</f>
        <v/>
      </c>
      <c r="N2460">
        <f>IFERROR(1 - PERCENTRANK(H:H,H2460),0)</f>
        <v/>
      </c>
      <c r="O2460">
        <f>IFERROR(PERCENTRANK(I:I,I2460),0)</f>
        <v/>
      </c>
      <c r="P2460">
        <f>IFERROR(1 - PERCENTRANK(J:J,J2460),0)</f>
        <v/>
      </c>
      <c r="Q2460">
        <f>IFERROR(PERCENTRANK(K:K,K2460),0)</f>
        <v/>
      </c>
      <c r="R2460">
        <f>L2460*weight1+M2460*weight2+N2460*weight3+O2460*weight4+P2460*weight5+Q2460*weight6</f>
        <v/>
      </c>
    </row>
    <row r="2461" spans="1:18">
      <c r="A2461">
        <f>RANK(R2461,R:R)</f>
        <v/>
      </c>
      <c r="B2461" t="s">
        <v>26965</v>
      </c>
      <c r="C2461">
        <f>VLOOKUP(B2461,'Input - companies list'!B:L,2,FALSE)</f>
        <v/>
      </c>
      <c r="D2461">
        <f>VLOOKUP(B2461,'Input - companies list'!B:L,11,FALSE)</f>
        <v/>
      </c>
      <c r="E2461">
        <f>VLOOKUP(B2461,'Input - companies list'!B:E,4,FALSE)</f>
        <v/>
      </c>
      <c r="F2461">
        <f>SUMIFS('Input - target event report'!H:H,'Input - target event report'!B:B,B2461,'Input - target event report'!D:D, "Private Investment")</f>
        <v/>
      </c>
      <c r="G2461">
        <f>IF(I2461&lt;2, "N/A", (MAXIFS('Input - target event report'!E:E,'Input - target event report'!B:B,B:B,'Input - target event report'!D:D,"Private Investment")-MINIFS('Input - target event report'!E:E,'Input - target event report'!B:B,B:B,'Input - target event report'!D:D,"Private Investment"))/(I2461-1))</f>
        <v/>
      </c>
      <c r="H2461">
        <f>IF(MAXIFS('Input - target event report'!E:E,'Input - target event report'!B:B,B:B,'Input - target event report'!D:D,"Private Investment") = 0, "N/A", TODAY() - MAXIFS('Input - target event report'!E:E,'Input - target event report'!B:B,B:B,'Input - target event report'!D:D,"Private Investment"))</f>
        <v/>
      </c>
      <c r="I2461">
        <f>COUNTIFS('Input - target event report'!B:B,B2461,'Input - target event report'!D:D, "Private Investment")</f>
        <v/>
      </c>
      <c r="J2461">
        <f>INDEX('Input - companies list'!$1:$10000,MATCH(B2461,'Input - companies list'!B:B,0),MATCH("Flow",'Input - companies list'!$1:$1,0 ))</f>
        <v/>
      </c>
      <c r="K2461">
        <f>INDEX('Input - companies list'!$1:$10000,MATCH(B2461,'Input - companies list'!B:B,0),MATCH("Inter-Cluster Connectivity",'Input - companies list'!$1:$1,0 ))</f>
        <v/>
      </c>
      <c r="L2461">
        <f>IFERROR(PERCENTRANK(F:F,F2461),0)</f>
        <v/>
      </c>
      <c r="M2461">
        <f>IFERROR(1 - PERCENTRANK(G:G,G2461),0)</f>
        <v/>
      </c>
      <c r="N2461">
        <f>IFERROR(1 - PERCENTRANK(H:H,H2461),0)</f>
        <v/>
      </c>
      <c r="O2461">
        <f>IFERROR(PERCENTRANK(I:I,I2461),0)</f>
        <v/>
      </c>
      <c r="P2461">
        <f>IFERROR(1 - PERCENTRANK(J:J,J2461),0)</f>
        <v/>
      </c>
      <c r="Q2461">
        <f>IFERROR(PERCENTRANK(K:K,K2461),0)</f>
        <v/>
      </c>
      <c r="R2461">
        <f>L2461*weight1+M2461*weight2+N2461*weight3+O2461*weight4+P2461*weight5+Q2461*weight6</f>
        <v/>
      </c>
    </row>
    <row r="2462" spans="1:18">
      <c r="A2462">
        <f>RANK(R2462,R:R)</f>
        <v/>
      </c>
      <c r="B2462" t="s">
        <v>26975</v>
      </c>
      <c r="C2462">
        <f>VLOOKUP(B2462,'Input - companies list'!B:L,2,FALSE)</f>
        <v/>
      </c>
      <c r="D2462">
        <f>VLOOKUP(B2462,'Input - companies list'!B:L,11,FALSE)</f>
        <v/>
      </c>
      <c r="E2462">
        <f>VLOOKUP(B2462,'Input - companies list'!B:E,4,FALSE)</f>
        <v/>
      </c>
      <c r="F2462">
        <f>SUMIFS('Input - target event report'!H:H,'Input - target event report'!B:B,B2462,'Input - target event report'!D:D, "Private Investment")</f>
        <v/>
      </c>
      <c r="G2462">
        <f>IF(I2462&lt;2, "N/A", (MAXIFS('Input - target event report'!E:E,'Input - target event report'!B:B,B:B,'Input - target event report'!D:D,"Private Investment")-MINIFS('Input - target event report'!E:E,'Input - target event report'!B:B,B:B,'Input - target event report'!D:D,"Private Investment"))/(I2462-1))</f>
        <v/>
      </c>
      <c r="H2462">
        <f>IF(MAXIFS('Input - target event report'!E:E,'Input - target event report'!B:B,B:B,'Input - target event report'!D:D,"Private Investment") = 0, "N/A", TODAY() - MAXIFS('Input - target event report'!E:E,'Input - target event report'!B:B,B:B,'Input - target event report'!D:D,"Private Investment"))</f>
        <v/>
      </c>
      <c r="I2462">
        <f>COUNTIFS('Input - target event report'!B:B,B2462,'Input - target event report'!D:D, "Private Investment")</f>
        <v/>
      </c>
      <c r="J2462">
        <f>INDEX('Input - companies list'!$1:$10000,MATCH(B2462,'Input - companies list'!B:B,0),MATCH("Flow",'Input - companies list'!$1:$1,0 ))</f>
        <v/>
      </c>
      <c r="K2462">
        <f>INDEX('Input - companies list'!$1:$10000,MATCH(B2462,'Input - companies list'!B:B,0),MATCH("Inter-Cluster Connectivity",'Input - companies list'!$1:$1,0 ))</f>
        <v/>
      </c>
      <c r="L2462">
        <f>IFERROR(PERCENTRANK(F:F,F2462),0)</f>
        <v/>
      </c>
      <c r="M2462">
        <f>IFERROR(1 - PERCENTRANK(G:G,G2462),0)</f>
        <v/>
      </c>
      <c r="N2462">
        <f>IFERROR(1 - PERCENTRANK(H:H,H2462),0)</f>
        <v/>
      </c>
      <c r="O2462">
        <f>IFERROR(PERCENTRANK(I:I,I2462),0)</f>
        <v/>
      </c>
      <c r="P2462">
        <f>IFERROR(1 - PERCENTRANK(J:J,J2462),0)</f>
        <v/>
      </c>
      <c r="Q2462">
        <f>IFERROR(PERCENTRANK(K:K,K2462),0)</f>
        <v/>
      </c>
      <c r="R2462">
        <f>L2462*weight1+M2462*weight2+N2462*weight3+O2462*weight4+P2462*weight5+Q2462*weight6</f>
        <v/>
      </c>
    </row>
    <row r="2463" spans="1:18">
      <c r="A2463">
        <f>RANK(R2463,R:R)</f>
        <v/>
      </c>
      <c r="B2463" t="s">
        <v>26986</v>
      </c>
      <c r="C2463">
        <f>VLOOKUP(B2463,'Input - companies list'!B:L,2,FALSE)</f>
        <v/>
      </c>
      <c r="D2463">
        <f>VLOOKUP(B2463,'Input - companies list'!B:L,11,FALSE)</f>
        <v/>
      </c>
      <c r="E2463">
        <f>VLOOKUP(B2463,'Input - companies list'!B:E,4,FALSE)</f>
        <v/>
      </c>
      <c r="F2463">
        <f>SUMIFS('Input - target event report'!H:H,'Input - target event report'!B:B,B2463,'Input - target event report'!D:D, "Private Investment")</f>
        <v/>
      </c>
      <c r="G2463">
        <f>IF(I2463&lt;2, "N/A", (MAXIFS('Input - target event report'!E:E,'Input - target event report'!B:B,B:B,'Input - target event report'!D:D,"Private Investment")-MINIFS('Input - target event report'!E:E,'Input - target event report'!B:B,B:B,'Input - target event report'!D:D,"Private Investment"))/(I2463-1))</f>
        <v/>
      </c>
      <c r="H2463">
        <f>IF(MAXIFS('Input - target event report'!E:E,'Input - target event report'!B:B,B:B,'Input - target event report'!D:D,"Private Investment") = 0, "N/A", TODAY() - MAXIFS('Input - target event report'!E:E,'Input - target event report'!B:B,B:B,'Input - target event report'!D:D,"Private Investment"))</f>
        <v/>
      </c>
      <c r="I2463">
        <f>COUNTIFS('Input - target event report'!B:B,B2463,'Input - target event report'!D:D, "Private Investment")</f>
        <v/>
      </c>
      <c r="J2463">
        <f>INDEX('Input - companies list'!$1:$10000,MATCH(B2463,'Input - companies list'!B:B,0),MATCH("Flow",'Input - companies list'!$1:$1,0 ))</f>
        <v/>
      </c>
      <c r="K2463">
        <f>INDEX('Input - companies list'!$1:$10000,MATCH(B2463,'Input - companies list'!B:B,0),MATCH("Inter-Cluster Connectivity",'Input - companies list'!$1:$1,0 ))</f>
        <v/>
      </c>
      <c r="L2463">
        <f>IFERROR(PERCENTRANK(F:F,F2463),0)</f>
        <v/>
      </c>
      <c r="M2463">
        <f>IFERROR(1 - PERCENTRANK(G:G,G2463),0)</f>
        <v/>
      </c>
      <c r="N2463">
        <f>IFERROR(1 - PERCENTRANK(H:H,H2463),0)</f>
        <v/>
      </c>
      <c r="O2463">
        <f>IFERROR(PERCENTRANK(I:I,I2463),0)</f>
        <v/>
      </c>
      <c r="P2463">
        <f>IFERROR(1 - PERCENTRANK(J:J,J2463),0)</f>
        <v/>
      </c>
      <c r="Q2463">
        <f>IFERROR(PERCENTRANK(K:K,K2463),0)</f>
        <v/>
      </c>
      <c r="R2463">
        <f>L2463*weight1+M2463*weight2+N2463*weight3+O2463*weight4+P2463*weight5+Q2463*weight6</f>
        <v/>
      </c>
    </row>
    <row r="2464" spans="1:18">
      <c r="A2464">
        <f>RANK(R2464,R:R)</f>
        <v/>
      </c>
      <c r="B2464" t="s">
        <v>26996</v>
      </c>
      <c r="C2464">
        <f>VLOOKUP(B2464,'Input - companies list'!B:L,2,FALSE)</f>
        <v/>
      </c>
      <c r="D2464">
        <f>VLOOKUP(B2464,'Input - companies list'!B:L,11,FALSE)</f>
        <v/>
      </c>
      <c r="E2464">
        <f>VLOOKUP(B2464,'Input - companies list'!B:E,4,FALSE)</f>
        <v/>
      </c>
      <c r="F2464">
        <f>SUMIFS('Input - target event report'!H:H,'Input - target event report'!B:B,B2464,'Input - target event report'!D:D, "Private Investment")</f>
        <v/>
      </c>
      <c r="G2464">
        <f>IF(I2464&lt;2, "N/A", (MAXIFS('Input - target event report'!E:E,'Input - target event report'!B:B,B:B,'Input - target event report'!D:D,"Private Investment")-MINIFS('Input - target event report'!E:E,'Input - target event report'!B:B,B:B,'Input - target event report'!D:D,"Private Investment"))/(I2464-1))</f>
        <v/>
      </c>
      <c r="H2464">
        <f>IF(MAXIFS('Input - target event report'!E:E,'Input - target event report'!B:B,B:B,'Input - target event report'!D:D,"Private Investment") = 0, "N/A", TODAY() - MAXIFS('Input - target event report'!E:E,'Input - target event report'!B:B,B:B,'Input - target event report'!D:D,"Private Investment"))</f>
        <v/>
      </c>
      <c r="I2464">
        <f>COUNTIFS('Input - target event report'!B:B,B2464,'Input - target event report'!D:D, "Private Investment")</f>
        <v/>
      </c>
      <c r="J2464">
        <f>INDEX('Input - companies list'!$1:$10000,MATCH(B2464,'Input - companies list'!B:B,0),MATCH("Flow",'Input - companies list'!$1:$1,0 ))</f>
        <v/>
      </c>
      <c r="K2464">
        <f>INDEX('Input - companies list'!$1:$10000,MATCH(B2464,'Input - companies list'!B:B,0),MATCH("Inter-Cluster Connectivity",'Input - companies list'!$1:$1,0 ))</f>
        <v/>
      </c>
      <c r="L2464">
        <f>IFERROR(PERCENTRANK(F:F,F2464),0)</f>
        <v/>
      </c>
      <c r="M2464">
        <f>IFERROR(1 - PERCENTRANK(G:G,G2464),0)</f>
        <v/>
      </c>
      <c r="N2464">
        <f>IFERROR(1 - PERCENTRANK(H:H,H2464),0)</f>
        <v/>
      </c>
      <c r="O2464">
        <f>IFERROR(PERCENTRANK(I:I,I2464),0)</f>
        <v/>
      </c>
      <c r="P2464">
        <f>IFERROR(1 - PERCENTRANK(J:J,J2464),0)</f>
        <v/>
      </c>
      <c r="Q2464">
        <f>IFERROR(PERCENTRANK(K:K,K2464),0)</f>
        <v/>
      </c>
      <c r="R2464">
        <f>L2464*weight1+M2464*weight2+N2464*weight3+O2464*weight4+P2464*weight5+Q2464*weight6</f>
        <v/>
      </c>
    </row>
    <row r="2465" spans="1:18">
      <c r="A2465">
        <f>RANK(R2465,R:R)</f>
        <v/>
      </c>
      <c r="B2465" t="s">
        <v>27005</v>
      </c>
      <c r="C2465">
        <f>VLOOKUP(B2465,'Input - companies list'!B:L,2,FALSE)</f>
        <v/>
      </c>
      <c r="D2465">
        <f>VLOOKUP(B2465,'Input - companies list'!B:L,11,FALSE)</f>
        <v/>
      </c>
      <c r="E2465">
        <f>VLOOKUP(B2465,'Input - companies list'!B:E,4,FALSE)</f>
        <v/>
      </c>
      <c r="F2465">
        <f>SUMIFS('Input - target event report'!H:H,'Input - target event report'!B:B,B2465,'Input - target event report'!D:D, "Private Investment")</f>
        <v/>
      </c>
      <c r="G2465">
        <f>IF(I2465&lt;2, "N/A", (MAXIFS('Input - target event report'!E:E,'Input - target event report'!B:B,B:B,'Input - target event report'!D:D,"Private Investment")-MINIFS('Input - target event report'!E:E,'Input - target event report'!B:B,B:B,'Input - target event report'!D:D,"Private Investment"))/(I2465-1))</f>
        <v/>
      </c>
      <c r="H2465">
        <f>IF(MAXIFS('Input - target event report'!E:E,'Input - target event report'!B:B,B:B,'Input - target event report'!D:D,"Private Investment") = 0, "N/A", TODAY() - MAXIFS('Input - target event report'!E:E,'Input - target event report'!B:B,B:B,'Input - target event report'!D:D,"Private Investment"))</f>
        <v/>
      </c>
      <c r="I2465">
        <f>COUNTIFS('Input - target event report'!B:B,B2465,'Input - target event report'!D:D, "Private Investment")</f>
        <v/>
      </c>
      <c r="J2465">
        <f>INDEX('Input - companies list'!$1:$10000,MATCH(B2465,'Input - companies list'!B:B,0),MATCH("Flow",'Input - companies list'!$1:$1,0 ))</f>
        <v/>
      </c>
      <c r="K2465">
        <f>INDEX('Input - companies list'!$1:$10000,MATCH(B2465,'Input - companies list'!B:B,0),MATCH("Inter-Cluster Connectivity",'Input - companies list'!$1:$1,0 ))</f>
        <v/>
      </c>
      <c r="L2465">
        <f>IFERROR(PERCENTRANK(F:F,F2465),0)</f>
        <v/>
      </c>
      <c r="M2465">
        <f>IFERROR(1 - PERCENTRANK(G:G,G2465),0)</f>
        <v/>
      </c>
      <c r="N2465">
        <f>IFERROR(1 - PERCENTRANK(H:H,H2465),0)</f>
        <v/>
      </c>
      <c r="O2465">
        <f>IFERROR(PERCENTRANK(I:I,I2465),0)</f>
        <v/>
      </c>
      <c r="P2465">
        <f>IFERROR(1 - PERCENTRANK(J:J,J2465),0)</f>
        <v/>
      </c>
      <c r="Q2465">
        <f>IFERROR(PERCENTRANK(K:K,K2465),0)</f>
        <v/>
      </c>
      <c r="R2465">
        <f>L2465*weight1+M2465*weight2+N2465*weight3+O2465*weight4+P2465*weight5+Q2465*weight6</f>
        <v/>
      </c>
    </row>
    <row r="2466" spans="1:18">
      <c r="A2466">
        <f>RANK(R2466,R:R)</f>
        <v/>
      </c>
      <c r="B2466" t="s">
        <v>27015</v>
      </c>
      <c r="C2466">
        <f>VLOOKUP(B2466,'Input - companies list'!B:L,2,FALSE)</f>
        <v/>
      </c>
      <c r="D2466">
        <f>VLOOKUP(B2466,'Input - companies list'!B:L,11,FALSE)</f>
        <v/>
      </c>
      <c r="E2466">
        <f>VLOOKUP(B2466,'Input - companies list'!B:E,4,FALSE)</f>
        <v/>
      </c>
      <c r="F2466">
        <f>SUMIFS('Input - target event report'!H:H,'Input - target event report'!B:B,B2466,'Input - target event report'!D:D, "Private Investment")</f>
        <v/>
      </c>
      <c r="G2466">
        <f>IF(I2466&lt;2, "N/A", (MAXIFS('Input - target event report'!E:E,'Input - target event report'!B:B,B:B,'Input - target event report'!D:D,"Private Investment")-MINIFS('Input - target event report'!E:E,'Input - target event report'!B:B,B:B,'Input - target event report'!D:D,"Private Investment"))/(I2466-1))</f>
        <v/>
      </c>
      <c r="H2466">
        <f>IF(MAXIFS('Input - target event report'!E:E,'Input - target event report'!B:B,B:B,'Input - target event report'!D:D,"Private Investment") = 0, "N/A", TODAY() - MAXIFS('Input - target event report'!E:E,'Input - target event report'!B:B,B:B,'Input - target event report'!D:D,"Private Investment"))</f>
        <v/>
      </c>
      <c r="I2466">
        <f>COUNTIFS('Input - target event report'!B:B,B2466,'Input - target event report'!D:D, "Private Investment")</f>
        <v/>
      </c>
      <c r="J2466">
        <f>INDEX('Input - companies list'!$1:$10000,MATCH(B2466,'Input - companies list'!B:B,0),MATCH("Flow",'Input - companies list'!$1:$1,0 ))</f>
        <v/>
      </c>
      <c r="K2466">
        <f>INDEX('Input - companies list'!$1:$10000,MATCH(B2466,'Input - companies list'!B:B,0),MATCH("Inter-Cluster Connectivity",'Input - companies list'!$1:$1,0 ))</f>
        <v/>
      </c>
      <c r="L2466">
        <f>IFERROR(PERCENTRANK(F:F,F2466),0)</f>
        <v/>
      </c>
      <c r="M2466">
        <f>IFERROR(1 - PERCENTRANK(G:G,G2466),0)</f>
        <v/>
      </c>
      <c r="N2466">
        <f>IFERROR(1 - PERCENTRANK(H:H,H2466),0)</f>
        <v/>
      </c>
      <c r="O2466">
        <f>IFERROR(PERCENTRANK(I:I,I2466),0)</f>
        <v/>
      </c>
      <c r="P2466">
        <f>IFERROR(1 - PERCENTRANK(J:J,J2466),0)</f>
        <v/>
      </c>
      <c r="Q2466">
        <f>IFERROR(PERCENTRANK(K:K,K2466),0)</f>
        <v/>
      </c>
      <c r="R2466">
        <f>L2466*weight1+M2466*weight2+N2466*weight3+O2466*weight4+P2466*weight5+Q2466*weight6</f>
        <v/>
      </c>
    </row>
    <row r="2467" spans="1:18">
      <c r="A2467">
        <f>RANK(R2467,R:R)</f>
        <v/>
      </c>
      <c r="B2467" t="s">
        <v>27026</v>
      </c>
      <c r="C2467">
        <f>VLOOKUP(B2467,'Input - companies list'!B:L,2,FALSE)</f>
        <v/>
      </c>
      <c r="D2467">
        <f>VLOOKUP(B2467,'Input - companies list'!B:L,11,FALSE)</f>
        <v/>
      </c>
      <c r="E2467">
        <f>VLOOKUP(B2467,'Input - companies list'!B:E,4,FALSE)</f>
        <v/>
      </c>
      <c r="F2467">
        <f>SUMIFS('Input - target event report'!H:H,'Input - target event report'!B:B,B2467,'Input - target event report'!D:D, "Private Investment")</f>
        <v/>
      </c>
      <c r="G2467">
        <f>IF(I2467&lt;2, "N/A", (MAXIFS('Input - target event report'!E:E,'Input - target event report'!B:B,B:B,'Input - target event report'!D:D,"Private Investment")-MINIFS('Input - target event report'!E:E,'Input - target event report'!B:B,B:B,'Input - target event report'!D:D,"Private Investment"))/(I2467-1))</f>
        <v/>
      </c>
      <c r="H2467">
        <f>IF(MAXIFS('Input - target event report'!E:E,'Input - target event report'!B:B,B:B,'Input - target event report'!D:D,"Private Investment") = 0, "N/A", TODAY() - MAXIFS('Input - target event report'!E:E,'Input - target event report'!B:B,B:B,'Input - target event report'!D:D,"Private Investment"))</f>
        <v/>
      </c>
      <c r="I2467">
        <f>COUNTIFS('Input - target event report'!B:B,B2467,'Input - target event report'!D:D, "Private Investment")</f>
        <v/>
      </c>
      <c r="J2467">
        <f>INDEX('Input - companies list'!$1:$10000,MATCH(B2467,'Input - companies list'!B:B,0),MATCH("Flow",'Input - companies list'!$1:$1,0 ))</f>
        <v/>
      </c>
      <c r="K2467">
        <f>INDEX('Input - companies list'!$1:$10000,MATCH(B2467,'Input - companies list'!B:B,0),MATCH("Inter-Cluster Connectivity",'Input - companies list'!$1:$1,0 ))</f>
        <v/>
      </c>
      <c r="L2467">
        <f>IFERROR(PERCENTRANK(F:F,F2467),0)</f>
        <v/>
      </c>
      <c r="M2467">
        <f>IFERROR(1 - PERCENTRANK(G:G,G2467),0)</f>
        <v/>
      </c>
      <c r="N2467">
        <f>IFERROR(1 - PERCENTRANK(H:H,H2467),0)</f>
        <v/>
      </c>
      <c r="O2467">
        <f>IFERROR(PERCENTRANK(I:I,I2467),0)</f>
        <v/>
      </c>
      <c r="P2467">
        <f>IFERROR(1 - PERCENTRANK(J:J,J2467),0)</f>
        <v/>
      </c>
      <c r="Q2467">
        <f>IFERROR(PERCENTRANK(K:K,K2467),0)</f>
        <v/>
      </c>
      <c r="R2467">
        <f>L2467*weight1+M2467*weight2+N2467*weight3+O2467*weight4+P2467*weight5+Q2467*weight6</f>
        <v/>
      </c>
    </row>
    <row r="2468" spans="1:18">
      <c r="A2468">
        <f>RANK(R2468,R:R)</f>
        <v/>
      </c>
      <c r="B2468" t="s">
        <v>27034</v>
      </c>
      <c r="C2468">
        <f>VLOOKUP(B2468,'Input - companies list'!B:L,2,FALSE)</f>
        <v/>
      </c>
      <c r="D2468">
        <f>VLOOKUP(B2468,'Input - companies list'!B:L,11,FALSE)</f>
        <v/>
      </c>
      <c r="E2468">
        <f>VLOOKUP(B2468,'Input - companies list'!B:E,4,FALSE)</f>
        <v/>
      </c>
      <c r="F2468">
        <f>SUMIFS('Input - target event report'!H:H,'Input - target event report'!B:B,B2468,'Input - target event report'!D:D, "Private Investment")</f>
        <v/>
      </c>
      <c r="G2468">
        <f>IF(I2468&lt;2, "N/A", (MAXIFS('Input - target event report'!E:E,'Input - target event report'!B:B,B:B,'Input - target event report'!D:D,"Private Investment")-MINIFS('Input - target event report'!E:E,'Input - target event report'!B:B,B:B,'Input - target event report'!D:D,"Private Investment"))/(I2468-1))</f>
        <v/>
      </c>
      <c r="H2468">
        <f>IF(MAXIFS('Input - target event report'!E:E,'Input - target event report'!B:B,B:B,'Input - target event report'!D:D,"Private Investment") = 0, "N/A", TODAY() - MAXIFS('Input - target event report'!E:E,'Input - target event report'!B:B,B:B,'Input - target event report'!D:D,"Private Investment"))</f>
        <v/>
      </c>
      <c r="I2468">
        <f>COUNTIFS('Input - target event report'!B:B,B2468,'Input - target event report'!D:D, "Private Investment")</f>
        <v/>
      </c>
      <c r="J2468">
        <f>INDEX('Input - companies list'!$1:$10000,MATCH(B2468,'Input - companies list'!B:B,0),MATCH("Flow",'Input - companies list'!$1:$1,0 ))</f>
        <v/>
      </c>
      <c r="K2468">
        <f>INDEX('Input - companies list'!$1:$10000,MATCH(B2468,'Input - companies list'!B:B,0),MATCH("Inter-Cluster Connectivity",'Input - companies list'!$1:$1,0 ))</f>
        <v/>
      </c>
      <c r="L2468">
        <f>IFERROR(PERCENTRANK(F:F,F2468),0)</f>
        <v/>
      </c>
      <c r="M2468">
        <f>IFERROR(1 - PERCENTRANK(G:G,G2468),0)</f>
        <v/>
      </c>
      <c r="N2468">
        <f>IFERROR(1 - PERCENTRANK(H:H,H2468),0)</f>
        <v/>
      </c>
      <c r="O2468">
        <f>IFERROR(PERCENTRANK(I:I,I2468),0)</f>
        <v/>
      </c>
      <c r="P2468">
        <f>IFERROR(1 - PERCENTRANK(J:J,J2468),0)</f>
        <v/>
      </c>
      <c r="Q2468">
        <f>IFERROR(PERCENTRANK(K:K,K2468),0)</f>
        <v/>
      </c>
      <c r="R2468">
        <f>L2468*weight1+M2468*weight2+N2468*weight3+O2468*weight4+P2468*weight5+Q2468*weight6</f>
        <v/>
      </c>
    </row>
    <row r="2469" spans="1:18">
      <c r="A2469">
        <f>RANK(R2469,R:R)</f>
        <v/>
      </c>
      <c r="B2469" t="s">
        <v>27044</v>
      </c>
      <c r="C2469">
        <f>VLOOKUP(B2469,'Input - companies list'!B:L,2,FALSE)</f>
        <v/>
      </c>
      <c r="D2469">
        <f>VLOOKUP(B2469,'Input - companies list'!B:L,11,FALSE)</f>
        <v/>
      </c>
      <c r="E2469">
        <f>VLOOKUP(B2469,'Input - companies list'!B:E,4,FALSE)</f>
        <v/>
      </c>
      <c r="F2469">
        <f>SUMIFS('Input - target event report'!H:H,'Input - target event report'!B:B,B2469,'Input - target event report'!D:D, "Private Investment")</f>
        <v/>
      </c>
      <c r="G2469">
        <f>IF(I2469&lt;2, "N/A", (MAXIFS('Input - target event report'!E:E,'Input - target event report'!B:B,B:B,'Input - target event report'!D:D,"Private Investment")-MINIFS('Input - target event report'!E:E,'Input - target event report'!B:B,B:B,'Input - target event report'!D:D,"Private Investment"))/(I2469-1))</f>
        <v/>
      </c>
      <c r="H2469">
        <f>IF(MAXIFS('Input - target event report'!E:E,'Input - target event report'!B:B,B:B,'Input - target event report'!D:D,"Private Investment") = 0, "N/A", TODAY() - MAXIFS('Input - target event report'!E:E,'Input - target event report'!B:B,B:B,'Input - target event report'!D:D,"Private Investment"))</f>
        <v/>
      </c>
      <c r="I2469">
        <f>COUNTIFS('Input - target event report'!B:B,B2469,'Input - target event report'!D:D, "Private Investment")</f>
        <v/>
      </c>
      <c r="J2469">
        <f>INDEX('Input - companies list'!$1:$10000,MATCH(B2469,'Input - companies list'!B:B,0),MATCH("Flow",'Input - companies list'!$1:$1,0 ))</f>
        <v/>
      </c>
      <c r="K2469">
        <f>INDEX('Input - companies list'!$1:$10000,MATCH(B2469,'Input - companies list'!B:B,0),MATCH("Inter-Cluster Connectivity",'Input - companies list'!$1:$1,0 ))</f>
        <v/>
      </c>
      <c r="L2469">
        <f>IFERROR(PERCENTRANK(F:F,F2469),0)</f>
        <v/>
      </c>
      <c r="M2469">
        <f>IFERROR(1 - PERCENTRANK(G:G,G2469),0)</f>
        <v/>
      </c>
      <c r="N2469">
        <f>IFERROR(1 - PERCENTRANK(H:H,H2469),0)</f>
        <v/>
      </c>
      <c r="O2469">
        <f>IFERROR(PERCENTRANK(I:I,I2469),0)</f>
        <v/>
      </c>
      <c r="P2469">
        <f>IFERROR(1 - PERCENTRANK(J:J,J2469),0)</f>
        <v/>
      </c>
      <c r="Q2469">
        <f>IFERROR(PERCENTRANK(K:K,K2469),0)</f>
        <v/>
      </c>
      <c r="R2469">
        <f>L2469*weight1+M2469*weight2+N2469*weight3+O2469*weight4+P2469*weight5+Q2469*weight6</f>
        <v/>
      </c>
    </row>
    <row r="2470" spans="1:18">
      <c r="A2470">
        <f>RANK(R2470,R:R)</f>
        <v/>
      </c>
      <c r="B2470" t="s">
        <v>27056</v>
      </c>
      <c r="C2470">
        <f>VLOOKUP(B2470,'Input - companies list'!B:L,2,FALSE)</f>
        <v/>
      </c>
      <c r="D2470">
        <f>VLOOKUP(B2470,'Input - companies list'!B:L,11,FALSE)</f>
        <v/>
      </c>
      <c r="E2470">
        <f>VLOOKUP(B2470,'Input - companies list'!B:E,4,FALSE)</f>
        <v/>
      </c>
      <c r="F2470">
        <f>SUMIFS('Input - target event report'!H:H,'Input - target event report'!B:B,B2470,'Input - target event report'!D:D, "Private Investment")</f>
        <v/>
      </c>
      <c r="G2470">
        <f>IF(I2470&lt;2, "N/A", (MAXIFS('Input - target event report'!E:E,'Input - target event report'!B:B,B:B,'Input - target event report'!D:D,"Private Investment")-MINIFS('Input - target event report'!E:E,'Input - target event report'!B:B,B:B,'Input - target event report'!D:D,"Private Investment"))/(I2470-1))</f>
        <v/>
      </c>
      <c r="H2470">
        <f>IF(MAXIFS('Input - target event report'!E:E,'Input - target event report'!B:B,B:B,'Input - target event report'!D:D,"Private Investment") = 0, "N/A", TODAY() - MAXIFS('Input - target event report'!E:E,'Input - target event report'!B:B,B:B,'Input - target event report'!D:D,"Private Investment"))</f>
        <v/>
      </c>
      <c r="I2470">
        <f>COUNTIFS('Input - target event report'!B:B,B2470,'Input - target event report'!D:D, "Private Investment")</f>
        <v/>
      </c>
      <c r="J2470">
        <f>INDEX('Input - companies list'!$1:$10000,MATCH(B2470,'Input - companies list'!B:B,0),MATCH("Flow",'Input - companies list'!$1:$1,0 ))</f>
        <v/>
      </c>
      <c r="K2470">
        <f>INDEX('Input - companies list'!$1:$10000,MATCH(B2470,'Input - companies list'!B:B,0),MATCH("Inter-Cluster Connectivity",'Input - companies list'!$1:$1,0 ))</f>
        <v/>
      </c>
      <c r="L2470">
        <f>IFERROR(PERCENTRANK(F:F,F2470),0)</f>
        <v/>
      </c>
      <c r="M2470">
        <f>IFERROR(1 - PERCENTRANK(G:G,G2470),0)</f>
        <v/>
      </c>
      <c r="N2470">
        <f>IFERROR(1 - PERCENTRANK(H:H,H2470),0)</f>
        <v/>
      </c>
      <c r="O2470">
        <f>IFERROR(PERCENTRANK(I:I,I2470),0)</f>
        <v/>
      </c>
      <c r="P2470">
        <f>IFERROR(1 - PERCENTRANK(J:J,J2470),0)</f>
        <v/>
      </c>
      <c r="Q2470">
        <f>IFERROR(PERCENTRANK(K:K,K2470),0)</f>
        <v/>
      </c>
      <c r="R2470">
        <f>L2470*weight1+M2470*weight2+N2470*weight3+O2470*weight4+P2470*weight5+Q2470*weight6</f>
        <v/>
      </c>
    </row>
    <row r="2471" spans="1:18">
      <c r="A2471">
        <f>RANK(R2471,R:R)</f>
        <v/>
      </c>
      <c r="B2471" t="s">
        <v>27066</v>
      </c>
      <c r="C2471">
        <f>VLOOKUP(B2471,'Input - companies list'!B:L,2,FALSE)</f>
        <v/>
      </c>
      <c r="D2471">
        <f>VLOOKUP(B2471,'Input - companies list'!B:L,11,FALSE)</f>
        <v/>
      </c>
      <c r="E2471">
        <f>VLOOKUP(B2471,'Input - companies list'!B:E,4,FALSE)</f>
        <v/>
      </c>
      <c r="F2471">
        <f>SUMIFS('Input - target event report'!H:H,'Input - target event report'!B:B,B2471,'Input - target event report'!D:D, "Private Investment")</f>
        <v/>
      </c>
      <c r="G2471">
        <f>IF(I2471&lt;2, "N/A", (MAXIFS('Input - target event report'!E:E,'Input - target event report'!B:B,B:B,'Input - target event report'!D:D,"Private Investment")-MINIFS('Input - target event report'!E:E,'Input - target event report'!B:B,B:B,'Input - target event report'!D:D,"Private Investment"))/(I2471-1))</f>
        <v/>
      </c>
      <c r="H2471">
        <f>IF(MAXIFS('Input - target event report'!E:E,'Input - target event report'!B:B,B:B,'Input - target event report'!D:D,"Private Investment") = 0, "N/A", TODAY() - MAXIFS('Input - target event report'!E:E,'Input - target event report'!B:B,B:B,'Input - target event report'!D:D,"Private Investment"))</f>
        <v/>
      </c>
      <c r="I2471">
        <f>COUNTIFS('Input - target event report'!B:B,B2471,'Input - target event report'!D:D, "Private Investment")</f>
        <v/>
      </c>
      <c r="J2471">
        <f>INDEX('Input - companies list'!$1:$10000,MATCH(B2471,'Input - companies list'!B:B,0),MATCH("Flow",'Input - companies list'!$1:$1,0 ))</f>
        <v/>
      </c>
      <c r="K2471">
        <f>INDEX('Input - companies list'!$1:$10000,MATCH(B2471,'Input - companies list'!B:B,0),MATCH("Inter-Cluster Connectivity",'Input - companies list'!$1:$1,0 ))</f>
        <v/>
      </c>
      <c r="L2471">
        <f>IFERROR(PERCENTRANK(F:F,F2471),0)</f>
        <v/>
      </c>
      <c r="M2471">
        <f>IFERROR(1 - PERCENTRANK(G:G,G2471),0)</f>
        <v/>
      </c>
      <c r="N2471">
        <f>IFERROR(1 - PERCENTRANK(H:H,H2471),0)</f>
        <v/>
      </c>
      <c r="O2471">
        <f>IFERROR(PERCENTRANK(I:I,I2471),0)</f>
        <v/>
      </c>
      <c r="P2471">
        <f>IFERROR(1 - PERCENTRANK(J:J,J2471),0)</f>
        <v/>
      </c>
      <c r="Q2471">
        <f>IFERROR(PERCENTRANK(K:K,K2471),0)</f>
        <v/>
      </c>
      <c r="R2471">
        <f>L2471*weight1+M2471*weight2+N2471*weight3+O2471*weight4+P2471*weight5+Q2471*weight6</f>
        <v/>
      </c>
    </row>
    <row r="2472" spans="1:18">
      <c r="A2472">
        <f>RANK(R2472,R:R)</f>
        <v/>
      </c>
      <c r="B2472" t="s">
        <v>27076</v>
      </c>
      <c r="C2472">
        <f>VLOOKUP(B2472,'Input - companies list'!B:L,2,FALSE)</f>
        <v/>
      </c>
      <c r="D2472">
        <f>VLOOKUP(B2472,'Input - companies list'!B:L,11,FALSE)</f>
        <v/>
      </c>
      <c r="E2472">
        <f>VLOOKUP(B2472,'Input - companies list'!B:E,4,FALSE)</f>
        <v/>
      </c>
      <c r="F2472">
        <f>SUMIFS('Input - target event report'!H:H,'Input - target event report'!B:B,B2472,'Input - target event report'!D:D, "Private Investment")</f>
        <v/>
      </c>
      <c r="G2472">
        <f>IF(I2472&lt;2, "N/A", (MAXIFS('Input - target event report'!E:E,'Input - target event report'!B:B,B:B,'Input - target event report'!D:D,"Private Investment")-MINIFS('Input - target event report'!E:E,'Input - target event report'!B:B,B:B,'Input - target event report'!D:D,"Private Investment"))/(I2472-1))</f>
        <v/>
      </c>
      <c r="H2472">
        <f>IF(MAXIFS('Input - target event report'!E:E,'Input - target event report'!B:B,B:B,'Input - target event report'!D:D,"Private Investment") = 0, "N/A", TODAY() - MAXIFS('Input - target event report'!E:E,'Input - target event report'!B:B,B:B,'Input - target event report'!D:D,"Private Investment"))</f>
        <v/>
      </c>
      <c r="I2472">
        <f>COUNTIFS('Input - target event report'!B:B,B2472,'Input - target event report'!D:D, "Private Investment")</f>
        <v/>
      </c>
      <c r="J2472">
        <f>INDEX('Input - companies list'!$1:$10000,MATCH(B2472,'Input - companies list'!B:B,0),MATCH("Flow",'Input - companies list'!$1:$1,0 ))</f>
        <v/>
      </c>
      <c r="K2472">
        <f>INDEX('Input - companies list'!$1:$10000,MATCH(B2472,'Input - companies list'!B:B,0),MATCH("Inter-Cluster Connectivity",'Input - companies list'!$1:$1,0 ))</f>
        <v/>
      </c>
      <c r="L2472">
        <f>IFERROR(PERCENTRANK(F:F,F2472),0)</f>
        <v/>
      </c>
      <c r="M2472">
        <f>IFERROR(1 - PERCENTRANK(G:G,G2472),0)</f>
        <v/>
      </c>
      <c r="N2472">
        <f>IFERROR(1 - PERCENTRANK(H:H,H2472),0)</f>
        <v/>
      </c>
      <c r="O2472">
        <f>IFERROR(PERCENTRANK(I:I,I2472),0)</f>
        <v/>
      </c>
      <c r="P2472">
        <f>IFERROR(1 - PERCENTRANK(J:J,J2472),0)</f>
        <v/>
      </c>
      <c r="Q2472">
        <f>IFERROR(PERCENTRANK(K:K,K2472),0)</f>
        <v/>
      </c>
      <c r="R2472">
        <f>L2472*weight1+M2472*weight2+N2472*weight3+O2472*weight4+P2472*weight5+Q2472*weight6</f>
        <v/>
      </c>
    </row>
    <row r="2473" spans="1:18">
      <c r="A2473">
        <f>RANK(R2473,R:R)</f>
        <v/>
      </c>
      <c r="B2473" t="s">
        <v>27088</v>
      </c>
      <c r="C2473">
        <f>VLOOKUP(B2473,'Input - companies list'!B:L,2,FALSE)</f>
        <v/>
      </c>
      <c r="D2473">
        <f>VLOOKUP(B2473,'Input - companies list'!B:L,11,FALSE)</f>
        <v/>
      </c>
      <c r="E2473">
        <f>VLOOKUP(B2473,'Input - companies list'!B:E,4,FALSE)</f>
        <v/>
      </c>
      <c r="F2473">
        <f>SUMIFS('Input - target event report'!H:H,'Input - target event report'!B:B,B2473,'Input - target event report'!D:D, "Private Investment")</f>
        <v/>
      </c>
      <c r="G2473">
        <f>IF(I2473&lt;2, "N/A", (MAXIFS('Input - target event report'!E:E,'Input - target event report'!B:B,B:B,'Input - target event report'!D:D,"Private Investment")-MINIFS('Input - target event report'!E:E,'Input - target event report'!B:B,B:B,'Input - target event report'!D:D,"Private Investment"))/(I2473-1))</f>
        <v/>
      </c>
      <c r="H2473">
        <f>IF(MAXIFS('Input - target event report'!E:E,'Input - target event report'!B:B,B:B,'Input - target event report'!D:D,"Private Investment") = 0, "N/A", TODAY() - MAXIFS('Input - target event report'!E:E,'Input - target event report'!B:B,B:B,'Input - target event report'!D:D,"Private Investment"))</f>
        <v/>
      </c>
      <c r="I2473">
        <f>COUNTIFS('Input - target event report'!B:B,B2473,'Input - target event report'!D:D, "Private Investment")</f>
        <v/>
      </c>
      <c r="J2473">
        <f>INDEX('Input - companies list'!$1:$10000,MATCH(B2473,'Input - companies list'!B:B,0),MATCH("Flow",'Input - companies list'!$1:$1,0 ))</f>
        <v/>
      </c>
      <c r="K2473">
        <f>INDEX('Input - companies list'!$1:$10000,MATCH(B2473,'Input - companies list'!B:B,0),MATCH("Inter-Cluster Connectivity",'Input - companies list'!$1:$1,0 ))</f>
        <v/>
      </c>
      <c r="L2473">
        <f>IFERROR(PERCENTRANK(F:F,F2473),0)</f>
        <v/>
      </c>
      <c r="M2473">
        <f>IFERROR(1 - PERCENTRANK(G:G,G2473),0)</f>
        <v/>
      </c>
      <c r="N2473">
        <f>IFERROR(1 - PERCENTRANK(H:H,H2473),0)</f>
        <v/>
      </c>
      <c r="O2473">
        <f>IFERROR(PERCENTRANK(I:I,I2473),0)</f>
        <v/>
      </c>
      <c r="P2473">
        <f>IFERROR(1 - PERCENTRANK(J:J,J2473),0)</f>
        <v/>
      </c>
      <c r="Q2473">
        <f>IFERROR(PERCENTRANK(K:K,K2473),0)</f>
        <v/>
      </c>
      <c r="R2473">
        <f>L2473*weight1+M2473*weight2+N2473*weight3+O2473*weight4+P2473*weight5+Q2473*weight6</f>
        <v/>
      </c>
    </row>
    <row r="2474" spans="1:18">
      <c r="A2474">
        <f>RANK(R2474,R:R)</f>
        <v/>
      </c>
      <c r="B2474" t="s">
        <v>27100</v>
      </c>
      <c r="C2474">
        <f>VLOOKUP(B2474,'Input - companies list'!B:L,2,FALSE)</f>
        <v/>
      </c>
      <c r="D2474">
        <f>VLOOKUP(B2474,'Input - companies list'!B:L,11,FALSE)</f>
        <v/>
      </c>
      <c r="E2474">
        <f>VLOOKUP(B2474,'Input - companies list'!B:E,4,FALSE)</f>
        <v/>
      </c>
      <c r="F2474">
        <f>SUMIFS('Input - target event report'!H:H,'Input - target event report'!B:B,B2474,'Input - target event report'!D:D, "Private Investment")</f>
        <v/>
      </c>
      <c r="G2474">
        <f>IF(I2474&lt;2, "N/A", (MAXIFS('Input - target event report'!E:E,'Input - target event report'!B:B,B:B,'Input - target event report'!D:D,"Private Investment")-MINIFS('Input - target event report'!E:E,'Input - target event report'!B:B,B:B,'Input - target event report'!D:D,"Private Investment"))/(I2474-1))</f>
        <v/>
      </c>
      <c r="H2474">
        <f>IF(MAXIFS('Input - target event report'!E:E,'Input - target event report'!B:B,B:B,'Input - target event report'!D:D,"Private Investment") = 0, "N/A", TODAY() - MAXIFS('Input - target event report'!E:E,'Input - target event report'!B:B,B:B,'Input - target event report'!D:D,"Private Investment"))</f>
        <v/>
      </c>
      <c r="I2474">
        <f>COUNTIFS('Input - target event report'!B:B,B2474,'Input - target event report'!D:D, "Private Investment")</f>
        <v/>
      </c>
      <c r="J2474">
        <f>INDEX('Input - companies list'!$1:$10000,MATCH(B2474,'Input - companies list'!B:B,0),MATCH("Flow",'Input - companies list'!$1:$1,0 ))</f>
        <v/>
      </c>
      <c r="K2474">
        <f>INDEX('Input - companies list'!$1:$10000,MATCH(B2474,'Input - companies list'!B:B,0),MATCH("Inter-Cluster Connectivity",'Input - companies list'!$1:$1,0 ))</f>
        <v/>
      </c>
      <c r="L2474">
        <f>IFERROR(PERCENTRANK(F:F,F2474),0)</f>
        <v/>
      </c>
      <c r="M2474">
        <f>IFERROR(1 - PERCENTRANK(G:G,G2474),0)</f>
        <v/>
      </c>
      <c r="N2474">
        <f>IFERROR(1 - PERCENTRANK(H:H,H2474),0)</f>
        <v/>
      </c>
      <c r="O2474">
        <f>IFERROR(PERCENTRANK(I:I,I2474),0)</f>
        <v/>
      </c>
      <c r="P2474">
        <f>IFERROR(1 - PERCENTRANK(J:J,J2474),0)</f>
        <v/>
      </c>
      <c r="Q2474">
        <f>IFERROR(PERCENTRANK(K:K,K2474),0)</f>
        <v/>
      </c>
      <c r="R2474">
        <f>L2474*weight1+M2474*weight2+N2474*weight3+O2474*weight4+P2474*weight5+Q2474*weight6</f>
        <v/>
      </c>
    </row>
    <row r="2475" spans="1:18">
      <c r="A2475">
        <f>RANK(R2475,R:R)</f>
        <v/>
      </c>
      <c r="B2475" t="s">
        <v>27111</v>
      </c>
      <c r="C2475">
        <f>VLOOKUP(B2475,'Input - companies list'!B:L,2,FALSE)</f>
        <v/>
      </c>
      <c r="D2475">
        <f>VLOOKUP(B2475,'Input - companies list'!B:L,11,FALSE)</f>
        <v/>
      </c>
      <c r="E2475">
        <f>VLOOKUP(B2475,'Input - companies list'!B:E,4,FALSE)</f>
        <v/>
      </c>
      <c r="F2475">
        <f>SUMIFS('Input - target event report'!H:H,'Input - target event report'!B:B,B2475,'Input - target event report'!D:D, "Private Investment")</f>
        <v/>
      </c>
      <c r="G2475">
        <f>IF(I2475&lt;2, "N/A", (MAXIFS('Input - target event report'!E:E,'Input - target event report'!B:B,B:B,'Input - target event report'!D:D,"Private Investment")-MINIFS('Input - target event report'!E:E,'Input - target event report'!B:B,B:B,'Input - target event report'!D:D,"Private Investment"))/(I2475-1))</f>
        <v/>
      </c>
      <c r="H2475">
        <f>IF(MAXIFS('Input - target event report'!E:E,'Input - target event report'!B:B,B:B,'Input - target event report'!D:D,"Private Investment") = 0, "N/A", TODAY() - MAXIFS('Input - target event report'!E:E,'Input - target event report'!B:B,B:B,'Input - target event report'!D:D,"Private Investment"))</f>
        <v/>
      </c>
      <c r="I2475">
        <f>COUNTIFS('Input - target event report'!B:B,B2475,'Input - target event report'!D:D, "Private Investment")</f>
        <v/>
      </c>
      <c r="J2475">
        <f>INDEX('Input - companies list'!$1:$10000,MATCH(B2475,'Input - companies list'!B:B,0),MATCH("Flow",'Input - companies list'!$1:$1,0 ))</f>
        <v/>
      </c>
      <c r="K2475">
        <f>INDEX('Input - companies list'!$1:$10000,MATCH(B2475,'Input - companies list'!B:B,0),MATCH("Inter-Cluster Connectivity",'Input - companies list'!$1:$1,0 ))</f>
        <v/>
      </c>
      <c r="L2475">
        <f>IFERROR(PERCENTRANK(F:F,F2475),0)</f>
        <v/>
      </c>
      <c r="M2475">
        <f>IFERROR(1 - PERCENTRANK(G:G,G2475),0)</f>
        <v/>
      </c>
      <c r="N2475">
        <f>IFERROR(1 - PERCENTRANK(H:H,H2475),0)</f>
        <v/>
      </c>
      <c r="O2475">
        <f>IFERROR(PERCENTRANK(I:I,I2475),0)</f>
        <v/>
      </c>
      <c r="P2475">
        <f>IFERROR(1 - PERCENTRANK(J:J,J2475),0)</f>
        <v/>
      </c>
      <c r="Q2475">
        <f>IFERROR(PERCENTRANK(K:K,K2475),0)</f>
        <v/>
      </c>
      <c r="R2475">
        <f>L2475*weight1+M2475*weight2+N2475*weight3+O2475*weight4+P2475*weight5+Q2475*weight6</f>
        <v/>
      </c>
    </row>
    <row r="2476" spans="1:18">
      <c r="A2476">
        <f>RANK(R2476,R:R)</f>
        <v/>
      </c>
      <c r="B2476" t="s">
        <v>27123</v>
      </c>
      <c r="C2476">
        <f>VLOOKUP(B2476,'Input - companies list'!B:L,2,FALSE)</f>
        <v/>
      </c>
      <c r="D2476">
        <f>VLOOKUP(B2476,'Input - companies list'!B:L,11,FALSE)</f>
        <v/>
      </c>
      <c r="E2476">
        <f>VLOOKUP(B2476,'Input - companies list'!B:E,4,FALSE)</f>
        <v/>
      </c>
      <c r="F2476">
        <f>SUMIFS('Input - target event report'!H:H,'Input - target event report'!B:B,B2476,'Input - target event report'!D:D, "Private Investment")</f>
        <v/>
      </c>
      <c r="G2476">
        <f>IF(I2476&lt;2, "N/A", (MAXIFS('Input - target event report'!E:E,'Input - target event report'!B:B,B:B,'Input - target event report'!D:D,"Private Investment")-MINIFS('Input - target event report'!E:E,'Input - target event report'!B:B,B:B,'Input - target event report'!D:D,"Private Investment"))/(I2476-1))</f>
        <v/>
      </c>
      <c r="H2476">
        <f>IF(MAXIFS('Input - target event report'!E:E,'Input - target event report'!B:B,B:B,'Input - target event report'!D:D,"Private Investment") = 0, "N/A", TODAY() - MAXIFS('Input - target event report'!E:E,'Input - target event report'!B:B,B:B,'Input - target event report'!D:D,"Private Investment"))</f>
        <v/>
      </c>
      <c r="I2476">
        <f>COUNTIFS('Input - target event report'!B:B,B2476,'Input - target event report'!D:D, "Private Investment")</f>
        <v/>
      </c>
      <c r="J2476">
        <f>INDEX('Input - companies list'!$1:$10000,MATCH(B2476,'Input - companies list'!B:B,0),MATCH("Flow",'Input - companies list'!$1:$1,0 ))</f>
        <v/>
      </c>
      <c r="K2476">
        <f>INDEX('Input - companies list'!$1:$10000,MATCH(B2476,'Input - companies list'!B:B,0),MATCH("Inter-Cluster Connectivity",'Input - companies list'!$1:$1,0 ))</f>
        <v/>
      </c>
      <c r="L2476">
        <f>IFERROR(PERCENTRANK(F:F,F2476),0)</f>
        <v/>
      </c>
      <c r="M2476">
        <f>IFERROR(1 - PERCENTRANK(G:G,G2476),0)</f>
        <v/>
      </c>
      <c r="N2476">
        <f>IFERROR(1 - PERCENTRANK(H:H,H2476),0)</f>
        <v/>
      </c>
      <c r="O2476">
        <f>IFERROR(PERCENTRANK(I:I,I2476),0)</f>
        <v/>
      </c>
      <c r="P2476">
        <f>IFERROR(1 - PERCENTRANK(J:J,J2476),0)</f>
        <v/>
      </c>
      <c r="Q2476">
        <f>IFERROR(PERCENTRANK(K:K,K2476),0)</f>
        <v/>
      </c>
      <c r="R2476">
        <f>L2476*weight1+M2476*weight2+N2476*weight3+O2476*weight4+P2476*weight5+Q2476*weight6</f>
        <v/>
      </c>
    </row>
    <row r="2477" spans="1:18">
      <c r="A2477">
        <f>RANK(R2477,R:R)</f>
        <v/>
      </c>
      <c r="B2477" t="s">
        <v>27134</v>
      </c>
      <c r="C2477">
        <f>VLOOKUP(B2477,'Input - companies list'!B:L,2,FALSE)</f>
        <v/>
      </c>
      <c r="D2477">
        <f>VLOOKUP(B2477,'Input - companies list'!B:L,11,FALSE)</f>
        <v/>
      </c>
      <c r="E2477">
        <f>VLOOKUP(B2477,'Input - companies list'!B:E,4,FALSE)</f>
        <v/>
      </c>
      <c r="F2477">
        <f>SUMIFS('Input - target event report'!H:H,'Input - target event report'!B:B,B2477,'Input - target event report'!D:D, "Private Investment")</f>
        <v/>
      </c>
      <c r="G2477">
        <f>IF(I2477&lt;2, "N/A", (MAXIFS('Input - target event report'!E:E,'Input - target event report'!B:B,B:B,'Input - target event report'!D:D,"Private Investment")-MINIFS('Input - target event report'!E:E,'Input - target event report'!B:B,B:B,'Input - target event report'!D:D,"Private Investment"))/(I2477-1))</f>
        <v/>
      </c>
      <c r="H2477">
        <f>IF(MAXIFS('Input - target event report'!E:E,'Input - target event report'!B:B,B:B,'Input - target event report'!D:D,"Private Investment") = 0, "N/A", TODAY() - MAXIFS('Input - target event report'!E:E,'Input - target event report'!B:B,B:B,'Input - target event report'!D:D,"Private Investment"))</f>
        <v/>
      </c>
      <c r="I2477">
        <f>COUNTIFS('Input - target event report'!B:B,B2477,'Input - target event report'!D:D, "Private Investment")</f>
        <v/>
      </c>
      <c r="J2477">
        <f>INDEX('Input - companies list'!$1:$10000,MATCH(B2477,'Input - companies list'!B:B,0),MATCH("Flow",'Input - companies list'!$1:$1,0 ))</f>
        <v/>
      </c>
      <c r="K2477">
        <f>INDEX('Input - companies list'!$1:$10000,MATCH(B2477,'Input - companies list'!B:B,0),MATCH("Inter-Cluster Connectivity",'Input - companies list'!$1:$1,0 ))</f>
        <v/>
      </c>
      <c r="L2477">
        <f>IFERROR(PERCENTRANK(F:F,F2477),0)</f>
        <v/>
      </c>
      <c r="M2477">
        <f>IFERROR(1 - PERCENTRANK(G:G,G2477),0)</f>
        <v/>
      </c>
      <c r="N2477">
        <f>IFERROR(1 - PERCENTRANK(H:H,H2477),0)</f>
        <v/>
      </c>
      <c r="O2477">
        <f>IFERROR(PERCENTRANK(I:I,I2477),0)</f>
        <v/>
      </c>
      <c r="P2477">
        <f>IFERROR(1 - PERCENTRANK(J:J,J2477),0)</f>
        <v/>
      </c>
      <c r="Q2477">
        <f>IFERROR(PERCENTRANK(K:K,K2477),0)</f>
        <v/>
      </c>
      <c r="R2477">
        <f>L2477*weight1+M2477*weight2+N2477*weight3+O2477*weight4+P2477*weight5+Q2477*weight6</f>
        <v/>
      </c>
    </row>
    <row r="2478" spans="1:18">
      <c r="A2478">
        <f>RANK(R2478,R:R)</f>
        <v/>
      </c>
      <c r="B2478" t="s">
        <v>27145</v>
      </c>
      <c r="C2478">
        <f>VLOOKUP(B2478,'Input - companies list'!B:L,2,FALSE)</f>
        <v/>
      </c>
      <c r="D2478">
        <f>VLOOKUP(B2478,'Input - companies list'!B:L,11,FALSE)</f>
        <v/>
      </c>
      <c r="E2478">
        <f>VLOOKUP(B2478,'Input - companies list'!B:E,4,FALSE)</f>
        <v/>
      </c>
      <c r="F2478">
        <f>SUMIFS('Input - target event report'!H:H,'Input - target event report'!B:B,B2478,'Input - target event report'!D:D, "Private Investment")</f>
        <v/>
      </c>
      <c r="G2478">
        <f>IF(I2478&lt;2, "N/A", (MAXIFS('Input - target event report'!E:E,'Input - target event report'!B:B,B:B,'Input - target event report'!D:D,"Private Investment")-MINIFS('Input - target event report'!E:E,'Input - target event report'!B:B,B:B,'Input - target event report'!D:D,"Private Investment"))/(I2478-1))</f>
        <v/>
      </c>
      <c r="H2478">
        <f>IF(MAXIFS('Input - target event report'!E:E,'Input - target event report'!B:B,B:B,'Input - target event report'!D:D,"Private Investment") = 0, "N/A", TODAY() - MAXIFS('Input - target event report'!E:E,'Input - target event report'!B:B,B:B,'Input - target event report'!D:D,"Private Investment"))</f>
        <v/>
      </c>
      <c r="I2478">
        <f>COUNTIFS('Input - target event report'!B:B,B2478,'Input - target event report'!D:D, "Private Investment")</f>
        <v/>
      </c>
      <c r="J2478">
        <f>INDEX('Input - companies list'!$1:$10000,MATCH(B2478,'Input - companies list'!B:B,0),MATCH("Flow",'Input - companies list'!$1:$1,0 ))</f>
        <v/>
      </c>
      <c r="K2478">
        <f>INDEX('Input - companies list'!$1:$10000,MATCH(B2478,'Input - companies list'!B:B,0),MATCH("Inter-Cluster Connectivity",'Input - companies list'!$1:$1,0 ))</f>
        <v/>
      </c>
      <c r="L2478">
        <f>IFERROR(PERCENTRANK(F:F,F2478),0)</f>
        <v/>
      </c>
      <c r="M2478">
        <f>IFERROR(1 - PERCENTRANK(G:G,G2478),0)</f>
        <v/>
      </c>
      <c r="N2478">
        <f>IFERROR(1 - PERCENTRANK(H:H,H2478),0)</f>
        <v/>
      </c>
      <c r="O2478">
        <f>IFERROR(PERCENTRANK(I:I,I2478),0)</f>
        <v/>
      </c>
      <c r="P2478">
        <f>IFERROR(1 - PERCENTRANK(J:J,J2478),0)</f>
        <v/>
      </c>
      <c r="Q2478">
        <f>IFERROR(PERCENTRANK(K:K,K2478),0)</f>
        <v/>
      </c>
      <c r="R2478">
        <f>L2478*weight1+M2478*weight2+N2478*weight3+O2478*weight4+P2478*weight5+Q2478*weight6</f>
        <v/>
      </c>
    </row>
    <row r="2479" spans="1:18">
      <c r="A2479">
        <f>RANK(R2479,R:R)</f>
        <v/>
      </c>
      <c r="B2479" t="s">
        <v>27156</v>
      </c>
      <c r="C2479">
        <f>VLOOKUP(B2479,'Input - companies list'!B:L,2,FALSE)</f>
        <v/>
      </c>
      <c r="D2479">
        <f>VLOOKUP(B2479,'Input - companies list'!B:L,11,FALSE)</f>
        <v/>
      </c>
      <c r="E2479">
        <f>VLOOKUP(B2479,'Input - companies list'!B:E,4,FALSE)</f>
        <v/>
      </c>
      <c r="F2479">
        <f>SUMIFS('Input - target event report'!H:H,'Input - target event report'!B:B,B2479,'Input - target event report'!D:D, "Private Investment")</f>
        <v/>
      </c>
      <c r="G2479">
        <f>IF(I2479&lt;2, "N/A", (MAXIFS('Input - target event report'!E:E,'Input - target event report'!B:B,B:B,'Input - target event report'!D:D,"Private Investment")-MINIFS('Input - target event report'!E:E,'Input - target event report'!B:B,B:B,'Input - target event report'!D:D,"Private Investment"))/(I2479-1))</f>
        <v/>
      </c>
      <c r="H2479">
        <f>IF(MAXIFS('Input - target event report'!E:E,'Input - target event report'!B:B,B:B,'Input - target event report'!D:D,"Private Investment") = 0, "N/A", TODAY() - MAXIFS('Input - target event report'!E:E,'Input - target event report'!B:B,B:B,'Input - target event report'!D:D,"Private Investment"))</f>
        <v/>
      </c>
      <c r="I2479">
        <f>COUNTIFS('Input - target event report'!B:B,B2479,'Input - target event report'!D:D, "Private Investment")</f>
        <v/>
      </c>
      <c r="J2479">
        <f>INDEX('Input - companies list'!$1:$10000,MATCH(B2479,'Input - companies list'!B:B,0),MATCH("Flow",'Input - companies list'!$1:$1,0 ))</f>
        <v/>
      </c>
      <c r="K2479">
        <f>INDEX('Input - companies list'!$1:$10000,MATCH(B2479,'Input - companies list'!B:B,0),MATCH("Inter-Cluster Connectivity",'Input - companies list'!$1:$1,0 ))</f>
        <v/>
      </c>
      <c r="L2479">
        <f>IFERROR(PERCENTRANK(F:F,F2479),0)</f>
        <v/>
      </c>
      <c r="M2479">
        <f>IFERROR(1 - PERCENTRANK(G:G,G2479),0)</f>
        <v/>
      </c>
      <c r="N2479">
        <f>IFERROR(1 - PERCENTRANK(H:H,H2479),0)</f>
        <v/>
      </c>
      <c r="O2479">
        <f>IFERROR(PERCENTRANK(I:I,I2479),0)</f>
        <v/>
      </c>
      <c r="P2479">
        <f>IFERROR(1 - PERCENTRANK(J:J,J2479),0)</f>
        <v/>
      </c>
      <c r="Q2479">
        <f>IFERROR(PERCENTRANK(K:K,K2479),0)</f>
        <v/>
      </c>
      <c r="R2479">
        <f>L2479*weight1+M2479*weight2+N2479*weight3+O2479*weight4+P2479*weight5+Q2479*weight6</f>
        <v/>
      </c>
    </row>
    <row r="2480" spans="1:18">
      <c r="A2480">
        <f>RANK(R2480,R:R)</f>
        <v/>
      </c>
      <c r="B2480" t="s">
        <v>27165</v>
      </c>
      <c r="C2480">
        <f>VLOOKUP(B2480,'Input - companies list'!B:L,2,FALSE)</f>
        <v/>
      </c>
      <c r="D2480">
        <f>VLOOKUP(B2480,'Input - companies list'!B:L,11,FALSE)</f>
        <v/>
      </c>
      <c r="E2480">
        <f>VLOOKUP(B2480,'Input - companies list'!B:E,4,FALSE)</f>
        <v/>
      </c>
      <c r="F2480">
        <f>SUMIFS('Input - target event report'!H:H,'Input - target event report'!B:B,B2480,'Input - target event report'!D:D, "Private Investment")</f>
        <v/>
      </c>
      <c r="G2480">
        <f>IF(I2480&lt;2, "N/A", (MAXIFS('Input - target event report'!E:E,'Input - target event report'!B:B,B:B,'Input - target event report'!D:D,"Private Investment")-MINIFS('Input - target event report'!E:E,'Input - target event report'!B:B,B:B,'Input - target event report'!D:D,"Private Investment"))/(I2480-1))</f>
        <v/>
      </c>
      <c r="H2480">
        <f>IF(MAXIFS('Input - target event report'!E:E,'Input - target event report'!B:B,B:B,'Input - target event report'!D:D,"Private Investment") = 0, "N/A", TODAY() - MAXIFS('Input - target event report'!E:E,'Input - target event report'!B:B,B:B,'Input - target event report'!D:D,"Private Investment"))</f>
        <v/>
      </c>
      <c r="I2480">
        <f>COUNTIFS('Input - target event report'!B:B,B2480,'Input - target event report'!D:D, "Private Investment")</f>
        <v/>
      </c>
      <c r="J2480">
        <f>INDEX('Input - companies list'!$1:$10000,MATCH(B2480,'Input - companies list'!B:B,0),MATCH("Flow",'Input - companies list'!$1:$1,0 ))</f>
        <v/>
      </c>
      <c r="K2480">
        <f>INDEX('Input - companies list'!$1:$10000,MATCH(B2480,'Input - companies list'!B:B,0),MATCH("Inter-Cluster Connectivity",'Input - companies list'!$1:$1,0 ))</f>
        <v/>
      </c>
      <c r="L2480">
        <f>IFERROR(PERCENTRANK(F:F,F2480),0)</f>
        <v/>
      </c>
      <c r="M2480">
        <f>IFERROR(1 - PERCENTRANK(G:G,G2480),0)</f>
        <v/>
      </c>
      <c r="N2480">
        <f>IFERROR(1 - PERCENTRANK(H:H,H2480),0)</f>
        <v/>
      </c>
      <c r="O2480">
        <f>IFERROR(PERCENTRANK(I:I,I2480),0)</f>
        <v/>
      </c>
      <c r="P2480">
        <f>IFERROR(1 - PERCENTRANK(J:J,J2480),0)</f>
        <v/>
      </c>
      <c r="Q2480">
        <f>IFERROR(PERCENTRANK(K:K,K2480),0)</f>
        <v/>
      </c>
      <c r="R2480">
        <f>L2480*weight1+M2480*weight2+N2480*weight3+O2480*weight4+P2480*weight5+Q2480*weight6</f>
        <v/>
      </c>
    </row>
    <row r="2481" spans="1:18">
      <c r="A2481">
        <f>RANK(R2481,R:R)</f>
        <v/>
      </c>
      <c r="B2481" t="s">
        <v>27174</v>
      </c>
      <c r="C2481">
        <f>VLOOKUP(B2481,'Input - companies list'!B:L,2,FALSE)</f>
        <v/>
      </c>
      <c r="D2481">
        <f>VLOOKUP(B2481,'Input - companies list'!B:L,11,FALSE)</f>
        <v/>
      </c>
      <c r="E2481">
        <f>VLOOKUP(B2481,'Input - companies list'!B:E,4,FALSE)</f>
        <v/>
      </c>
      <c r="F2481">
        <f>SUMIFS('Input - target event report'!H:H,'Input - target event report'!B:B,B2481,'Input - target event report'!D:D, "Private Investment")</f>
        <v/>
      </c>
      <c r="G2481">
        <f>IF(I2481&lt;2, "N/A", (MAXIFS('Input - target event report'!E:E,'Input - target event report'!B:B,B:B,'Input - target event report'!D:D,"Private Investment")-MINIFS('Input - target event report'!E:E,'Input - target event report'!B:B,B:B,'Input - target event report'!D:D,"Private Investment"))/(I2481-1))</f>
        <v/>
      </c>
      <c r="H2481">
        <f>IF(MAXIFS('Input - target event report'!E:E,'Input - target event report'!B:B,B:B,'Input - target event report'!D:D,"Private Investment") = 0, "N/A", TODAY() - MAXIFS('Input - target event report'!E:E,'Input - target event report'!B:B,B:B,'Input - target event report'!D:D,"Private Investment"))</f>
        <v/>
      </c>
      <c r="I2481">
        <f>COUNTIFS('Input - target event report'!B:B,B2481,'Input - target event report'!D:D, "Private Investment")</f>
        <v/>
      </c>
      <c r="J2481">
        <f>INDEX('Input - companies list'!$1:$10000,MATCH(B2481,'Input - companies list'!B:B,0),MATCH("Flow",'Input - companies list'!$1:$1,0 ))</f>
        <v/>
      </c>
      <c r="K2481">
        <f>INDEX('Input - companies list'!$1:$10000,MATCH(B2481,'Input - companies list'!B:B,0),MATCH("Inter-Cluster Connectivity",'Input - companies list'!$1:$1,0 ))</f>
        <v/>
      </c>
      <c r="L2481">
        <f>IFERROR(PERCENTRANK(F:F,F2481),0)</f>
        <v/>
      </c>
      <c r="M2481">
        <f>IFERROR(1 - PERCENTRANK(G:G,G2481),0)</f>
        <v/>
      </c>
      <c r="N2481">
        <f>IFERROR(1 - PERCENTRANK(H:H,H2481),0)</f>
        <v/>
      </c>
      <c r="O2481">
        <f>IFERROR(PERCENTRANK(I:I,I2481),0)</f>
        <v/>
      </c>
      <c r="P2481">
        <f>IFERROR(1 - PERCENTRANK(J:J,J2481),0)</f>
        <v/>
      </c>
      <c r="Q2481">
        <f>IFERROR(PERCENTRANK(K:K,K2481),0)</f>
        <v/>
      </c>
      <c r="R2481">
        <f>L2481*weight1+M2481*weight2+N2481*weight3+O2481*weight4+P2481*weight5+Q2481*weight6</f>
        <v/>
      </c>
    </row>
    <row r="2482" spans="1:18">
      <c r="A2482">
        <f>RANK(R2482,R:R)</f>
        <v/>
      </c>
      <c r="B2482" t="s">
        <v>27186</v>
      </c>
      <c r="C2482">
        <f>VLOOKUP(B2482,'Input - companies list'!B:L,2,FALSE)</f>
        <v/>
      </c>
      <c r="D2482">
        <f>VLOOKUP(B2482,'Input - companies list'!B:L,11,FALSE)</f>
        <v/>
      </c>
      <c r="E2482">
        <f>VLOOKUP(B2482,'Input - companies list'!B:E,4,FALSE)</f>
        <v/>
      </c>
      <c r="F2482">
        <f>SUMIFS('Input - target event report'!H:H,'Input - target event report'!B:B,B2482,'Input - target event report'!D:D, "Private Investment")</f>
        <v/>
      </c>
      <c r="G2482">
        <f>IF(I2482&lt;2, "N/A", (MAXIFS('Input - target event report'!E:E,'Input - target event report'!B:B,B:B,'Input - target event report'!D:D,"Private Investment")-MINIFS('Input - target event report'!E:E,'Input - target event report'!B:B,B:B,'Input - target event report'!D:D,"Private Investment"))/(I2482-1))</f>
        <v/>
      </c>
      <c r="H2482">
        <f>IF(MAXIFS('Input - target event report'!E:E,'Input - target event report'!B:B,B:B,'Input - target event report'!D:D,"Private Investment") = 0, "N/A", TODAY() - MAXIFS('Input - target event report'!E:E,'Input - target event report'!B:B,B:B,'Input - target event report'!D:D,"Private Investment"))</f>
        <v/>
      </c>
      <c r="I2482">
        <f>COUNTIFS('Input - target event report'!B:B,B2482,'Input - target event report'!D:D, "Private Investment")</f>
        <v/>
      </c>
      <c r="J2482">
        <f>INDEX('Input - companies list'!$1:$10000,MATCH(B2482,'Input - companies list'!B:B,0),MATCH("Flow",'Input - companies list'!$1:$1,0 ))</f>
        <v/>
      </c>
      <c r="K2482">
        <f>INDEX('Input - companies list'!$1:$10000,MATCH(B2482,'Input - companies list'!B:B,0),MATCH("Inter-Cluster Connectivity",'Input - companies list'!$1:$1,0 ))</f>
        <v/>
      </c>
      <c r="L2482">
        <f>IFERROR(PERCENTRANK(F:F,F2482),0)</f>
        <v/>
      </c>
      <c r="M2482">
        <f>IFERROR(1 - PERCENTRANK(G:G,G2482),0)</f>
        <v/>
      </c>
      <c r="N2482">
        <f>IFERROR(1 - PERCENTRANK(H:H,H2482),0)</f>
        <v/>
      </c>
      <c r="O2482">
        <f>IFERROR(PERCENTRANK(I:I,I2482),0)</f>
        <v/>
      </c>
      <c r="P2482">
        <f>IFERROR(1 - PERCENTRANK(J:J,J2482),0)</f>
        <v/>
      </c>
      <c r="Q2482">
        <f>IFERROR(PERCENTRANK(K:K,K2482),0)</f>
        <v/>
      </c>
      <c r="R2482">
        <f>L2482*weight1+M2482*weight2+N2482*weight3+O2482*weight4+P2482*weight5+Q2482*weight6</f>
        <v/>
      </c>
    </row>
    <row r="2483" spans="1:18">
      <c r="A2483">
        <f>RANK(R2483,R:R)</f>
        <v/>
      </c>
      <c r="B2483" t="s">
        <v>27198</v>
      </c>
      <c r="C2483">
        <f>VLOOKUP(B2483,'Input - companies list'!B:L,2,FALSE)</f>
        <v/>
      </c>
      <c r="D2483">
        <f>VLOOKUP(B2483,'Input - companies list'!B:L,11,FALSE)</f>
        <v/>
      </c>
      <c r="E2483">
        <f>VLOOKUP(B2483,'Input - companies list'!B:E,4,FALSE)</f>
        <v/>
      </c>
      <c r="F2483">
        <f>SUMIFS('Input - target event report'!H:H,'Input - target event report'!B:B,B2483,'Input - target event report'!D:D, "Private Investment")</f>
        <v/>
      </c>
      <c r="G2483">
        <f>IF(I2483&lt;2, "N/A", (MAXIFS('Input - target event report'!E:E,'Input - target event report'!B:B,B:B,'Input - target event report'!D:D,"Private Investment")-MINIFS('Input - target event report'!E:E,'Input - target event report'!B:B,B:B,'Input - target event report'!D:D,"Private Investment"))/(I2483-1))</f>
        <v/>
      </c>
      <c r="H2483">
        <f>IF(MAXIFS('Input - target event report'!E:E,'Input - target event report'!B:B,B:B,'Input - target event report'!D:D,"Private Investment") = 0, "N/A", TODAY() - MAXIFS('Input - target event report'!E:E,'Input - target event report'!B:B,B:B,'Input - target event report'!D:D,"Private Investment"))</f>
        <v/>
      </c>
      <c r="I2483">
        <f>COUNTIFS('Input - target event report'!B:B,B2483,'Input - target event report'!D:D, "Private Investment")</f>
        <v/>
      </c>
      <c r="J2483">
        <f>INDEX('Input - companies list'!$1:$10000,MATCH(B2483,'Input - companies list'!B:B,0),MATCH("Flow",'Input - companies list'!$1:$1,0 ))</f>
        <v/>
      </c>
      <c r="K2483">
        <f>INDEX('Input - companies list'!$1:$10000,MATCH(B2483,'Input - companies list'!B:B,0),MATCH("Inter-Cluster Connectivity",'Input - companies list'!$1:$1,0 ))</f>
        <v/>
      </c>
      <c r="L2483">
        <f>IFERROR(PERCENTRANK(F:F,F2483),0)</f>
        <v/>
      </c>
      <c r="M2483">
        <f>IFERROR(1 - PERCENTRANK(G:G,G2483),0)</f>
        <v/>
      </c>
      <c r="N2483">
        <f>IFERROR(1 - PERCENTRANK(H:H,H2483),0)</f>
        <v/>
      </c>
      <c r="O2483">
        <f>IFERROR(PERCENTRANK(I:I,I2483),0)</f>
        <v/>
      </c>
      <c r="P2483">
        <f>IFERROR(1 - PERCENTRANK(J:J,J2483),0)</f>
        <v/>
      </c>
      <c r="Q2483">
        <f>IFERROR(PERCENTRANK(K:K,K2483),0)</f>
        <v/>
      </c>
      <c r="R2483">
        <f>L2483*weight1+M2483*weight2+N2483*weight3+O2483*weight4+P2483*weight5+Q2483*weight6</f>
        <v/>
      </c>
    </row>
    <row r="2484" spans="1:18">
      <c r="A2484">
        <f>RANK(R2484,R:R)</f>
        <v/>
      </c>
      <c r="B2484" t="s">
        <v>27211</v>
      </c>
      <c r="C2484">
        <f>VLOOKUP(B2484,'Input - companies list'!B:L,2,FALSE)</f>
        <v/>
      </c>
      <c r="D2484">
        <f>VLOOKUP(B2484,'Input - companies list'!B:L,11,FALSE)</f>
        <v/>
      </c>
      <c r="E2484">
        <f>VLOOKUP(B2484,'Input - companies list'!B:E,4,FALSE)</f>
        <v/>
      </c>
      <c r="F2484">
        <f>SUMIFS('Input - target event report'!H:H,'Input - target event report'!B:B,B2484,'Input - target event report'!D:D, "Private Investment")</f>
        <v/>
      </c>
      <c r="G2484">
        <f>IF(I2484&lt;2, "N/A", (MAXIFS('Input - target event report'!E:E,'Input - target event report'!B:B,B:B,'Input - target event report'!D:D,"Private Investment")-MINIFS('Input - target event report'!E:E,'Input - target event report'!B:B,B:B,'Input - target event report'!D:D,"Private Investment"))/(I2484-1))</f>
        <v/>
      </c>
      <c r="H2484">
        <f>IF(MAXIFS('Input - target event report'!E:E,'Input - target event report'!B:B,B:B,'Input - target event report'!D:D,"Private Investment") = 0, "N/A", TODAY() - MAXIFS('Input - target event report'!E:E,'Input - target event report'!B:B,B:B,'Input - target event report'!D:D,"Private Investment"))</f>
        <v/>
      </c>
      <c r="I2484">
        <f>COUNTIFS('Input - target event report'!B:B,B2484,'Input - target event report'!D:D, "Private Investment")</f>
        <v/>
      </c>
      <c r="J2484">
        <f>INDEX('Input - companies list'!$1:$10000,MATCH(B2484,'Input - companies list'!B:B,0),MATCH("Flow",'Input - companies list'!$1:$1,0 ))</f>
        <v/>
      </c>
      <c r="K2484">
        <f>INDEX('Input - companies list'!$1:$10000,MATCH(B2484,'Input - companies list'!B:B,0),MATCH("Inter-Cluster Connectivity",'Input - companies list'!$1:$1,0 ))</f>
        <v/>
      </c>
      <c r="L2484">
        <f>IFERROR(PERCENTRANK(F:F,F2484),0)</f>
        <v/>
      </c>
      <c r="M2484">
        <f>IFERROR(1 - PERCENTRANK(G:G,G2484),0)</f>
        <v/>
      </c>
      <c r="N2484">
        <f>IFERROR(1 - PERCENTRANK(H:H,H2484),0)</f>
        <v/>
      </c>
      <c r="O2484">
        <f>IFERROR(PERCENTRANK(I:I,I2484),0)</f>
        <v/>
      </c>
      <c r="P2484">
        <f>IFERROR(1 - PERCENTRANK(J:J,J2484),0)</f>
        <v/>
      </c>
      <c r="Q2484">
        <f>IFERROR(PERCENTRANK(K:K,K2484),0)</f>
        <v/>
      </c>
      <c r="R2484">
        <f>L2484*weight1+M2484*weight2+N2484*weight3+O2484*weight4+P2484*weight5+Q2484*weight6</f>
        <v/>
      </c>
    </row>
    <row r="2485" spans="1:18">
      <c r="A2485">
        <f>RANK(R2485,R:R)</f>
        <v/>
      </c>
      <c r="B2485" t="s">
        <v>27223</v>
      </c>
      <c r="C2485">
        <f>VLOOKUP(B2485,'Input - companies list'!B:L,2,FALSE)</f>
        <v/>
      </c>
      <c r="D2485">
        <f>VLOOKUP(B2485,'Input - companies list'!B:L,11,FALSE)</f>
        <v/>
      </c>
      <c r="E2485">
        <f>VLOOKUP(B2485,'Input - companies list'!B:E,4,FALSE)</f>
        <v/>
      </c>
      <c r="F2485">
        <f>SUMIFS('Input - target event report'!H:H,'Input - target event report'!B:B,B2485,'Input - target event report'!D:D, "Private Investment")</f>
        <v/>
      </c>
      <c r="G2485">
        <f>IF(I2485&lt;2, "N/A", (MAXIFS('Input - target event report'!E:E,'Input - target event report'!B:B,B:B,'Input - target event report'!D:D,"Private Investment")-MINIFS('Input - target event report'!E:E,'Input - target event report'!B:B,B:B,'Input - target event report'!D:D,"Private Investment"))/(I2485-1))</f>
        <v/>
      </c>
      <c r="H2485">
        <f>IF(MAXIFS('Input - target event report'!E:E,'Input - target event report'!B:B,B:B,'Input - target event report'!D:D,"Private Investment") = 0, "N/A", TODAY() - MAXIFS('Input - target event report'!E:E,'Input - target event report'!B:B,B:B,'Input - target event report'!D:D,"Private Investment"))</f>
        <v/>
      </c>
      <c r="I2485">
        <f>COUNTIFS('Input - target event report'!B:B,B2485,'Input - target event report'!D:D, "Private Investment")</f>
        <v/>
      </c>
      <c r="J2485">
        <f>INDEX('Input - companies list'!$1:$10000,MATCH(B2485,'Input - companies list'!B:B,0),MATCH("Flow",'Input - companies list'!$1:$1,0 ))</f>
        <v/>
      </c>
      <c r="K2485">
        <f>INDEX('Input - companies list'!$1:$10000,MATCH(B2485,'Input - companies list'!B:B,0),MATCH("Inter-Cluster Connectivity",'Input - companies list'!$1:$1,0 ))</f>
        <v/>
      </c>
      <c r="L2485">
        <f>IFERROR(PERCENTRANK(F:F,F2485),0)</f>
        <v/>
      </c>
      <c r="M2485">
        <f>IFERROR(1 - PERCENTRANK(G:G,G2485),0)</f>
        <v/>
      </c>
      <c r="N2485">
        <f>IFERROR(1 - PERCENTRANK(H:H,H2485),0)</f>
        <v/>
      </c>
      <c r="O2485">
        <f>IFERROR(PERCENTRANK(I:I,I2485),0)</f>
        <v/>
      </c>
      <c r="P2485">
        <f>IFERROR(1 - PERCENTRANK(J:J,J2485),0)</f>
        <v/>
      </c>
      <c r="Q2485">
        <f>IFERROR(PERCENTRANK(K:K,K2485),0)</f>
        <v/>
      </c>
      <c r="R2485">
        <f>L2485*weight1+M2485*weight2+N2485*weight3+O2485*weight4+P2485*weight5+Q2485*weight6</f>
        <v/>
      </c>
    </row>
    <row r="2486" spans="1:18">
      <c r="A2486">
        <f>RANK(R2486,R:R)</f>
        <v/>
      </c>
      <c r="B2486" t="s">
        <v>27236</v>
      </c>
      <c r="C2486">
        <f>VLOOKUP(B2486,'Input - companies list'!B:L,2,FALSE)</f>
        <v/>
      </c>
      <c r="D2486">
        <f>VLOOKUP(B2486,'Input - companies list'!B:L,11,FALSE)</f>
        <v/>
      </c>
      <c r="E2486">
        <f>VLOOKUP(B2486,'Input - companies list'!B:E,4,FALSE)</f>
        <v/>
      </c>
      <c r="F2486">
        <f>SUMIFS('Input - target event report'!H:H,'Input - target event report'!B:B,B2486,'Input - target event report'!D:D, "Private Investment")</f>
        <v/>
      </c>
      <c r="G2486">
        <f>IF(I2486&lt;2, "N/A", (MAXIFS('Input - target event report'!E:E,'Input - target event report'!B:B,B:B,'Input - target event report'!D:D,"Private Investment")-MINIFS('Input - target event report'!E:E,'Input - target event report'!B:B,B:B,'Input - target event report'!D:D,"Private Investment"))/(I2486-1))</f>
        <v/>
      </c>
      <c r="H2486">
        <f>IF(MAXIFS('Input - target event report'!E:E,'Input - target event report'!B:B,B:B,'Input - target event report'!D:D,"Private Investment") = 0, "N/A", TODAY() - MAXIFS('Input - target event report'!E:E,'Input - target event report'!B:B,B:B,'Input - target event report'!D:D,"Private Investment"))</f>
        <v/>
      </c>
      <c r="I2486">
        <f>COUNTIFS('Input - target event report'!B:B,B2486,'Input - target event report'!D:D, "Private Investment")</f>
        <v/>
      </c>
      <c r="J2486">
        <f>INDEX('Input - companies list'!$1:$10000,MATCH(B2486,'Input - companies list'!B:B,0),MATCH("Flow",'Input - companies list'!$1:$1,0 ))</f>
        <v/>
      </c>
      <c r="K2486">
        <f>INDEX('Input - companies list'!$1:$10000,MATCH(B2486,'Input - companies list'!B:B,0),MATCH("Inter-Cluster Connectivity",'Input - companies list'!$1:$1,0 ))</f>
        <v/>
      </c>
      <c r="L2486">
        <f>IFERROR(PERCENTRANK(F:F,F2486),0)</f>
        <v/>
      </c>
      <c r="M2486">
        <f>IFERROR(1 - PERCENTRANK(G:G,G2486),0)</f>
        <v/>
      </c>
      <c r="N2486">
        <f>IFERROR(1 - PERCENTRANK(H:H,H2486),0)</f>
        <v/>
      </c>
      <c r="O2486">
        <f>IFERROR(PERCENTRANK(I:I,I2486),0)</f>
        <v/>
      </c>
      <c r="P2486">
        <f>IFERROR(1 - PERCENTRANK(J:J,J2486),0)</f>
        <v/>
      </c>
      <c r="Q2486">
        <f>IFERROR(PERCENTRANK(K:K,K2486),0)</f>
        <v/>
      </c>
      <c r="R2486">
        <f>L2486*weight1+M2486*weight2+N2486*weight3+O2486*weight4+P2486*weight5+Q2486*weight6</f>
        <v/>
      </c>
    </row>
    <row r="2487" spans="1:18">
      <c r="A2487">
        <f>RANK(R2487,R:R)</f>
        <v/>
      </c>
      <c r="B2487" t="s">
        <v>27247</v>
      </c>
      <c r="C2487">
        <f>VLOOKUP(B2487,'Input - companies list'!B:L,2,FALSE)</f>
        <v/>
      </c>
      <c r="D2487">
        <f>VLOOKUP(B2487,'Input - companies list'!B:L,11,FALSE)</f>
        <v/>
      </c>
      <c r="E2487">
        <f>VLOOKUP(B2487,'Input - companies list'!B:E,4,FALSE)</f>
        <v/>
      </c>
      <c r="F2487">
        <f>SUMIFS('Input - target event report'!H:H,'Input - target event report'!B:B,B2487,'Input - target event report'!D:D, "Private Investment")</f>
        <v/>
      </c>
      <c r="G2487">
        <f>IF(I2487&lt;2, "N/A", (MAXIFS('Input - target event report'!E:E,'Input - target event report'!B:B,B:B,'Input - target event report'!D:D,"Private Investment")-MINIFS('Input - target event report'!E:E,'Input - target event report'!B:B,B:B,'Input - target event report'!D:D,"Private Investment"))/(I2487-1))</f>
        <v/>
      </c>
      <c r="H2487">
        <f>IF(MAXIFS('Input - target event report'!E:E,'Input - target event report'!B:B,B:B,'Input - target event report'!D:D,"Private Investment") = 0, "N/A", TODAY() - MAXIFS('Input - target event report'!E:E,'Input - target event report'!B:B,B:B,'Input - target event report'!D:D,"Private Investment"))</f>
        <v/>
      </c>
      <c r="I2487">
        <f>COUNTIFS('Input - target event report'!B:B,B2487,'Input - target event report'!D:D, "Private Investment")</f>
        <v/>
      </c>
      <c r="J2487">
        <f>INDEX('Input - companies list'!$1:$10000,MATCH(B2487,'Input - companies list'!B:B,0),MATCH("Flow",'Input - companies list'!$1:$1,0 ))</f>
        <v/>
      </c>
      <c r="K2487">
        <f>INDEX('Input - companies list'!$1:$10000,MATCH(B2487,'Input - companies list'!B:B,0),MATCH("Inter-Cluster Connectivity",'Input - companies list'!$1:$1,0 ))</f>
        <v/>
      </c>
      <c r="L2487">
        <f>IFERROR(PERCENTRANK(F:F,F2487),0)</f>
        <v/>
      </c>
      <c r="M2487">
        <f>IFERROR(1 - PERCENTRANK(G:G,G2487),0)</f>
        <v/>
      </c>
      <c r="N2487">
        <f>IFERROR(1 - PERCENTRANK(H:H,H2487),0)</f>
        <v/>
      </c>
      <c r="O2487">
        <f>IFERROR(PERCENTRANK(I:I,I2487),0)</f>
        <v/>
      </c>
      <c r="P2487">
        <f>IFERROR(1 - PERCENTRANK(J:J,J2487),0)</f>
        <v/>
      </c>
      <c r="Q2487">
        <f>IFERROR(PERCENTRANK(K:K,K2487),0)</f>
        <v/>
      </c>
      <c r="R2487">
        <f>L2487*weight1+M2487*weight2+N2487*weight3+O2487*weight4+P2487*weight5+Q2487*weight6</f>
        <v/>
      </c>
    </row>
    <row r="2488" spans="1:18">
      <c r="A2488">
        <f>RANK(R2488,R:R)</f>
        <v/>
      </c>
      <c r="B2488" t="s">
        <v>27257</v>
      </c>
      <c r="C2488">
        <f>VLOOKUP(B2488,'Input - companies list'!B:L,2,FALSE)</f>
        <v/>
      </c>
      <c r="D2488">
        <f>VLOOKUP(B2488,'Input - companies list'!B:L,11,FALSE)</f>
        <v/>
      </c>
      <c r="E2488">
        <f>VLOOKUP(B2488,'Input - companies list'!B:E,4,FALSE)</f>
        <v/>
      </c>
      <c r="F2488">
        <f>SUMIFS('Input - target event report'!H:H,'Input - target event report'!B:B,B2488,'Input - target event report'!D:D, "Private Investment")</f>
        <v/>
      </c>
      <c r="G2488">
        <f>IF(I2488&lt;2, "N/A", (MAXIFS('Input - target event report'!E:E,'Input - target event report'!B:B,B:B,'Input - target event report'!D:D,"Private Investment")-MINIFS('Input - target event report'!E:E,'Input - target event report'!B:B,B:B,'Input - target event report'!D:D,"Private Investment"))/(I2488-1))</f>
        <v/>
      </c>
      <c r="H2488">
        <f>IF(MAXIFS('Input - target event report'!E:E,'Input - target event report'!B:B,B:B,'Input - target event report'!D:D,"Private Investment") = 0, "N/A", TODAY() - MAXIFS('Input - target event report'!E:E,'Input - target event report'!B:B,B:B,'Input - target event report'!D:D,"Private Investment"))</f>
        <v/>
      </c>
      <c r="I2488">
        <f>COUNTIFS('Input - target event report'!B:B,B2488,'Input - target event report'!D:D, "Private Investment")</f>
        <v/>
      </c>
      <c r="J2488">
        <f>INDEX('Input - companies list'!$1:$10000,MATCH(B2488,'Input - companies list'!B:B,0),MATCH("Flow",'Input - companies list'!$1:$1,0 ))</f>
        <v/>
      </c>
      <c r="K2488">
        <f>INDEX('Input - companies list'!$1:$10000,MATCH(B2488,'Input - companies list'!B:B,0),MATCH("Inter-Cluster Connectivity",'Input - companies list'!$1:$1,0 ))</f>
        <v/>
      </c>
      <c r="L2488">
        <f>IFERROR(PERCENTRANK(F:F,F2488),0)</f>
        <v/>
      </c>
      <c r="M2488">
        <f>IFERROR(1 - PERCENTRANK(G:G,G2488),0)</f>
        <v/>
      </c>
      <c r="N2488">
        <f>IFERROR(1 - PERCENTRANK(H:H,H2488),0)</f>
        <v/>
      </c>
      <c r="O2488">
        <f>IFERROR(PERCENTRANK(I:I,I2488),0)</f>
        <v/>
      </c>
      <c r="P2488">
        <f>IFERROR(1 - PERCENTRANK(J:J,J2488),0)</f>
        <v/>
      </c>
      <c r="Q2488">
        <f>IFERROR(PERCENTRANK(K:K,K2488),0)</f>
        <v/>
      </c>
      <c r="R2488">
        <f>L2488*weight1+M2488*weight2+N2488*weight3+O2488*weight4+P2488*weight5+Q2488*weight6</f>
        <v/>
      </c>
    </row>
    <row r="2489" spans="1:18">
      <c r="A2489">
        <f>RANK(R2489,R:R)</f>
        <v/>
      </c>
      <c r="B2489" t="s">
        <v>27266</v>
      </c>
      <c r="C2489">
        <f>VLOOKUP(B2489,'Input - companies list'!B:L,2,FALSE)</f>
        <v/>
      </c>
      <c r="D2489">
        <f>VLOOKUP(B2489,'Input - companies list'!B:L,11,FALSE)</f>
        <v/>
      </c>
      <c r="E2489">
        <f>VLOOKUP(B2489,'Input - companies list'!B:E,4,FALSE)</f>
        <v/>
      </c>
      <c r="F2489">
        <f>SUMIFS('Input - target event report'!H:H,'Input - target event report'!B:B,B2489,'Input - target event report'!D:D, "Private Investment")</f>
        <v/>
      </c>
      <c r="G2489">
        <f>IF(I2489&lt;2, "N/A", (MAXIFS('Input - target event report'!E:E,'Input - target event report'!B:B,B:B,'Input - target event report'!D:D,"Private Investment")-MINIFS('Input - target event report'!E:E,'Input - target event report'!B:B,B:B,'Input - target event report'!D:D,"Private Investment"))/(I2489-1))</f>
        <v/>
      </c>
      <c r="H2489">
        <f>IF(MAXIFS('Input - target event report'!E:E,'Input - target event report'!B:B,B:B,'Input - target event report'!D:D,"Private Investment") = 0, "N/A", TODAY() - MAXIFS('Input - target event report'!E:E,'Input - target event report'!B:B,B:B,'Input - target event report'!D:D,"Private Investment"))</f>
        <v/>
      </c>
      <c r="I2489">
        <f>COUNTIFS('Input - target event report'!B:B,B2489,'Input - target event report'!D:D, "Private Investment")</f>
        <v/>
      </c>
      <c r="J2489">
        <f>INDEX('Input - companies list'!$1:$10000,MATCH(B2489,'Input - companies list'!B:B,0),MATCH("Flow",'Input - companies list'!$1:$1,0 ))</f>
        <v/>
      </c>
      <c r="K2489">
        <f>INDEX('Input - companies list'!$1:$10000,MATCH(B2489,'Input - companies list'!B:B,0),MATCH("Inter-Cluster Connectivity",'Input - companies list'!$1:$1,0 ))</f>
        <v/>
      </c>
      <c r="L2489">
        <f>IFERROR(PERCENTRANK(F:F,F2489),0)</f>
        <v/>
      </c>
      <c r="M2489">
        <f>IFERROR(1 - PERCENTRANK(G:G,G2489),0)</f>
        <v/>
      </c>
      <c r="N2489">
        <f>IFERROR(1 - PERCENTRANK(H:H,H2489),0)</f>
        <v/>
      </c>
      <c r="O2489">
        <f>IFERROR(PERCENTRANK(I:I,I2489),0)</f>
        <v/>
      </c>
      <c r="P2489">
        <f>IFERROR(1 - PERCENTRANK(J:J,J2489),0)</f>
        <v/>
      </c>
      <c r="Q2489">
        <f>IFERROR(PERCENTRANK(K:K,K2489),0)</f>
        <v/>
      </c>
      <c r="R2489">
        <f>L2489*weight1+M2489*weight2+N2489*weight3+O2489*weight4+P2489*weight5+Q2489*weight6</f>
        <v/>
      </c>
    </row>
    <row r="2490" spans="1:18">
      <c r="A2490">
        <f>RANK(R2490,R:R)</f>
        <v/>
      </c>
      <c r="B2490" t="s">
        <v>27277</v>
      </c>
      <c r="C2490">
        <f>VLOOKUP(B2490,'Input - companies list'!B:L,2,FALSE)</f>
        <v/>
      </c>
      <c r="D2490">
        <f>VLOOKUP(B2490,'Input - companies list'!B:L,11,FALSE)</f>
        <v/>
      </c>
      <c r="E2490">
        <f>VLOOKUP(B2490,'Input - companies list'!B:E,4,FALSE)</f>
        <v/>
      </c>
      <c r="F2490">
        <f>SUMIFS('Input - target event report'!H:H,'Input - target event report'!B:B,B2490,'Input - target event report'!D:D, "Private Investment")</f>
        <v/>
      </c>
      <c r="G2490">
        <f>IF(I2490&lt;2, "N/A", (MAXIFS('Input - target event report'!E:E,'Input - target event report'!B:B,B:B,'Input - target event report'!D:D,"Private Investment")-MINIFS('Input - target event report'!E:E,'Input - target event report'!B:B,B:B,'Input - target event report'!D:D,"Private Investment"))/(I2490-1))</f>
        <v/>
      </c>
      <c r="H2490">
        <f>IF(MAXIFS('Input - target event report'!E:E,'Input - target event report'!B:B,B:B,'Input - target event report'!D:D,"Private Investment") = 0, "N/A", TODAY() - MAXIFS('Input - target event report'!E:E,'Input - target event report'!B:B,B:B,'Input - target event report'!D:D,"Private Investment"))</f>
        <v/>
      </c>
      <c r="I2490">
        <f>COUNTIFS('Input - target event report'!B:B,B2490,'Input - target event report'!D:D, "Private Investment")</f>
        <v/>
      </c>
      <c r="J2490">
        <f>INDEX('Input - companies list'!$1:$10000,MATCH(B2490,'Input - companies list'!B:B,0),MATCH("Flow",'Input - companies list'!$1:$1,0 ))</f>
        <v/>
      </c>
      <c r="K2490">
        <f>INDEX('Input - companies list'!$1:$10000,MATCH(B2490,'Input - companies list'!B:B,0),MATCH("Inter-Cluster Connectivity",'Input - companies list'!$1:$1,0 ))</f>
        <v/>
      </c>
      <c r="L2490">
        <f>IFERROR(PERCENTRANK(F:F,F2490),0)</f>
        <v/>
      </c>
      <c r="M2490">
        <f>IFERROR(1 - PERCENTRANK(G:G,G2490),0)</f>
        <v/>
      </c>
      <c r="N2490">
        <f>IFERROR(1 - PERCENTRANK(H:H,H2490),0)</f>
        <v/>
      </c>
      <c r="O2490">
        <f>IFERROR(PERCENTRANK(I:I,I2490),0)</f>
        <v/>
      </c>
      <c r="P2490">
        <f>IFERROR(1 - PERCENTRANK(J:J,J2490),0)</f>
        <v/>
      </c>
      <c r="Q2490">
        <f>IFERROR(PERCENTRANK(K:K,K2490),0)</f>
        <v/>
      </c>
      <c r="R2490">
        <f>L2490*weight1+M2490*weight2+N2490*weight3+O2490*weight4+P2490*weight5+Q2490*weight6</f>
        <v/>
      </c>
    </row>
    <row r="2491" spans="1:18">
      <c r="A2491">
        <f>RANK(R2491,R:R)</f>
        <v/>
      </c>
      <c r="B2491" t="s">
        <v>27289</v>
      </c>
      <c r="C2491">
        <f>VLOOKUP(B2491,'Input - companies list'!B:L,2,FALSE)</f>
        <v/>
      </c>
      <c r="D2491">
        <f>VLOOKUP(B2491,'Input - companies list'!B:L,11,FALSE)</f>
        <v/>
      </c>
      <c r="E2491">
        <f>VLOOKUP(B2491,'Input - companies list'!B:E,4,FALSE)</f>
        <v/>
      </c>
      <c r="F2491">
        <f>SUMIFS('Input - target event report'!H:H,'Input - target event report'!B:B,B2491,'Input - target event report'!D:D, "Private Investment")</f>
        <v/>
      </c>
      <c r="G2491">
        <f>IF(I2491&lt;2, "N/A", (MAXIFS('Input - target event report'!E:E,'Input - target event report'!B:B,B:B,'Input - target event report'!D:D,"Private Investment")-MINIFS('Input - target event report'!E:E,'Input - target event report'!B:B,B:B,'Input - target event report'!D:D,"Private Investment"))/(I2491-1))</f>
        <v/>
      </c>
      <c r="H2491">
        <f>IF(MAXIFS('Input - target event report'!E:E,'Input - target event report'!B:B,B:B,'Input - target event report'!D:D,"Private Investment") = 0, "N/A", TODAY() - MAXIFS('Input - target event report'!E:E,'Input - target event report'!B:B,B:B,'Input - target event report'!D:D,"Private Investment"))</f>
        <v/>
      </c>
      <c r="I2491">
        <f>COUNTIFS('Input - target event report'!B:B,B2491,'Input - target event report'!D:D, "Private Investment")</f>
        <v/>
      </c>
      <c r="J2491">
        <f>INDEX('Input - companies list'!$1:$10000,MATCH(B2491,'Input - companies list'!B:B,0),MATCH("Flow",'Input - companies list'!$1:$1,0 ))</f>
        <v/>
      </c>
      <c r="K2491">
        <f>INDEX('Input - companies list'!$1:$10000,MATCH(B2491,'Input - companies list'!B:B,0),MATCH("Inter-Cluster Connectivity",'Input - companies list'!$1:$1,0 ))</f>
        <v/>
      </c>
      <c r="L2491">
        <f>IFERROR(PERCENTRANK(F:F,F2491),0)</f>
        <v/>
      </c>
      <c r="M2491">
        <f>IFERROR(1 - PERCENTRANK(G:G,G2491),0)</f>
        <v/>
      </c>
      <c r="N2491">
        <f>IFERROR(1 - PERCENTRANK(H:H,H2491),0)</f>
        <v/>
      </c>
      <c r="O2491">
        <f>IFERROR(PERCENTRANK(I:I,I2491),0)</f>
        <v/>
      </c>
      <c r="P2491">
        <f>IFERROR(1 - PERCENTRANK(J:J,J2491),0)</f>
        <v/>
      </c>
      <c r="Q2491">
        <f>IFERROR(PERCENTRANK(K:K,K2491),0)</f>
        <v/>
      </c>
      <c r="R2491">
        <f>L2491*weight1+M2491*weight2+N2491*weight3+O2491*weight4+P2491*weight5+Q2491*weight6</f>
        <v/>
      </c>
    </row>
    <row r="2492" spans="1:18">
      <c r="A2492">
        <f>RANK(R2492,R:R)</f>
        <v/>
      </c>
      <c r="B2492" t="s">
        <v>27302</v>
      </c>
      <c r="C2492">
        <f>VLOOKUP(B2492,'Input - companies list'!B:L,2,FALSE)</f>
        <v/>
      </c>
      <c r="D2492">
        <f>VLOOKUP(B2492,'Input - companies list'!B:L,11,FALSE)</f>
        <v/>
      </c>
      <c r="E2492">
        <f>VLOOKUP(B2492,'Input - companies list'!B:E,4,FALSE)</f>
        <v/>
      </c>
      <c r="F2492">
        <f>SUMIFS('Input - target event report'!H:H,'Input - target event report'!B:B,B2492,'Input - target event report'!D:D, "Private Investment")</f>
        <v/>
      </c>
      <c r="G2492">
        <f>IF(I2492&lt;2, "N/A", (MAXIFS('Input - target event report'!E:E,'Input - target event report'!B:B,B:B,'Input - target event report'!D:D,"Private Investment")-MINIFS('Input - target event report'!E:E,'Input - target event report'!B:B,B:B,'Input - target event report'!D:D,"Private Investment"))/(I2492-1))</f>
        <v/>
      </c>
      <c r="H2492">
        <f>IF(MAXIFS('Input - target event report'!E:E,'Input - target event report'!B:B,B:B,'Input - target event report'!D:D,"Private Investment") = 0, "N/A", TODAY() - MAXIFS('Input - target event report'!E:E,'Input - target event report'!B:B,B:B,'Input - target event report'!D:D,"Private Investment"))</f>
        <v/>
      </c>
      <c r="I2492">
        <f>COUNTIFS('Input - target event report'!B:B,B2492,'Input - target event report'!D:D, "Private Investment")</f>
        <v/>
      </c>
      <c r="J2492">
        <f>INDEX('Input - companies list'!$1:$10000,MATCH(B2492,'Input - companies list'!B:B,0),MATCH("Flow",'Input - companies list'!$1:$1,0 ))</f>
        <v/>
      </c>
      <c r="K2492">
        <f>INDEX('Input - companies list'!$1:$10000,MATCH(B2492,'Input - companies list'!B:B,0),MATCH("Inter-Cluster Connectivity",'Input - companies list'!$1:$1,0 ))</f>
        <v/>
      </c>
      <c r="L2492">
        <f>IFERROR(PERCENTRANK(F:F,F2492),0)</f>
        <v/>
      </c>
      <c r="M2492">
        <f>IFERROR(1 - PERCENTRANK(G:G,G2492),0)</f>
        <v/>
      </c>
      <c r="N2492">
        <f>IFERROR(1 - PERCENTRANK(H:H,H2492),0)</f>
        <v/>
      </c>
      <c r="O2492">
        <f>IFERROR(PERCENTRANK(I:I,I2492),0)</f>
        <v/>
      </c>
      <c r="P2492">
        <f>IFERROR(1 - PERCENTRANK(J:J,J2492),0)</f>
        <v/>
      </c>
      <c r="Q2492">
        <f>IFERROR(PERCENTRANK(K:K,K2492),0)</f>
        <v/>
      </c>
      <c r="R2492">
        <f>L2492*weight1+M2492*weight2+N2492*weight3+O2492*weight4+P2492*weight5+Q2492*weight6</f>
        <v/>
      </c>
    </row>
    <row r="2493" spans="1:18">
      <c r="A2493">
        <f>RANK(R2493,R:R)</f>
        <v/>
      </c>
      <c r="B2493" t="s">
        <v>27314</v>
      </c>
      <c r="C2493">
        <f>VLOOKUP(B2493,'Input - companies list'!B:L,2,FALSE)</f>
        <v/>
      </c>
      <c r="D2493">
        <f>VLOOKUP(B2493,'Input - companies list'!B:L,11,FALSE)</f>
        <v/>
      </c>
      <c r="E2493">
        <f>VLOOKUP(B2493,'Input - companies list'!B:E,4,FALSE)</f>
        <v/>
      </c>
      <c r="F2493">
        <f>SUMIFS('Input - target event report'!H:H,'Input - target event report'!B:B,B2493,'Input - target event report'!D:D, "Private Investment")</f>
        <v/>
      </c>
      <c r="G2493">
        <f>IF(I2493&lt;2, "N/A", (MAXIFS('Input - target event report'!E:E,'Input - target event report'!B:B,B:B,'Input - target event report'!D:D,"Private Investment")-MINIFS('Input - target event report'!E:E,'Input - target event report'!B:B,B:B,'Input - target event report'!D:D,"Private Investment"))/(I2493-1))</f>
        <v/>
      </c>
      <c r="H2493">
        <f>IF(MAXIFS('Input - target event report'!E:E,'Input - target event report'!B:B,B:B,'Input - target event report'!D:D,"Private Investment") = 0, "N/A", TODAY() - MAXIFS('Input - target event report'!E:E,'Input - target event report'!B:B,B:B,'Input - target event report'!D:D,"Private Investment"))</f>
        <v/>
      </c>
      <c r="I2493">
        <f>COUNTIFS('Input - target event report'!B:B,B2493,'Input - target event report'!D:D, "Private Investment")</f>
        <v/>
      </c>
      <c r="J2493">
        <f>INDEX('Input - companies list'!$1:$10000,MATCH(B2493,'Input - companies list'!B:B,0),MATCH("Flow",'Input - companies list'!$1:$1,0 ))</f>
        <v/>
      </c>
      <c r="K2493">
        <f>INDEX('Input - companies list'!$1:$10000,MATCH(B2493,'Input - companies list'!B:B,0),MATCH("Inter-Cluster Connectivity",'Input - companies list'!$1:$1,0 ))</f>
        <v/>
      </c>
      <c r="L2493">
        <f>IFERROR(PERCENTRANK(F:F,F2493),0)</f>
        <v/>
      </c>
      <c r="M2493">
        <f>IFERROR(1 - PERCENTRANK(G:G,G2493),0)</f>
        <v/>
      </c>
      <c r="N2493">
        <f>IFERROR(1 - PERCENTRANK(H:H,H2493),0)</f>
        <v/>
      </c>
      <c r="O2493">
        <f>IFERROR(PERCENTRANK(I:I,I2493),0)</f>
        <v/>
      </c>
      <c r="P2493">
        <f>IFERROR(1 - PERCENTRANK(J:J,J2493),0)</f>
        <v/>
      </c>
      <c r="Q2493">
        <f>IFERROR(PERCENTRANK(K:K,K2493),0)</f>
        <v/>
      </c>
      <c r="R2493">
        <f>L2493*weight1+M2493*weight2+N2493*weight3+O2493*weight4+P2493*weight5+Q2493*weight6</f>
        <v/>
      </c>
    </row>
    <row r="2494" spans="1:18">
      <c r="A2494">
        <f>RANK(R2494,R:R)</f>
        <v/>
      </c>
      <c r="B2494" t="s">
        <v>27324</v>
      </c>
      <c r="C2494">
        <f>VLOOKUP(B2494,'Input - companies list'!B:L,2,FALSE)</f>
        <v/>
      </c>
      <c r="D2494">
        <f>VLOOKUP(B2494,'Input - companies list'!B:L,11,FALSE)</f>
        <v/>
      </c>
      <c r="E2494">
        <f>VLOOKUP(B2494,'Input - companies list'!B:E,4,FALSE)</f>
        <v/>
      </c>
      <c r="F2494">
        <f>SUMIFS('Input - target event report'!H:H,'Input - target event report'!B:B,B2494,'Input - target event report'!D:D, "Private Investment")</f>
        <v/>
      </c>
      <c r="G2494">
        <f>IF(I2494&lt;2, "N/A", (MAXIFS('Input - target event report'!E:E,'Input - target event report'!B:B,B:B,'Input - target event report'!D:D,"Private Investment")-MINIFS('Input - target event report'!E:E,'Input - target event report'!B:B,B:B,'Input - target event report'!D:D,"Private Investment"))/(I2494-1))</f>
        <v/>
      </c>
      <c r="H2494">
        <f>IF(MAXIFS('Input - target event report'!E:E,'Input - target event report'!B:B,B:B,'Input - target event report'!D:D,"Private Investment") = 0, "N/A", TODAY() - MAXIFS('Input - target event report'!E:E,'Input - target event report'!B:B,B:B,'Input - target event report'!D:D,"Private Investment"))</f>
        <v/>
      </c>
      <c r="I2494">
        <f>COUNTIFS('Input - target event report'!B:B,B2494,'Input - target event report'!D:D, "Private Investment")</f>
        <v/>
      </c>
      <c r="J2494">
        <f>INDEX('Input - companies list'!$1:$10000,MATCH(B2494,'Input - companies list'!B:B,0),MATCH("Flow",'Input - companies list'!$1:$1,0 ))</f>
        <v/>
      </c>
      <c r="K2494">
        <f>INDEX('Input - companies list'!$1:$10000,MATCH(B2494,'Input - companies list'!B:B,0),MATCH("Inter-Cluster Connectivity",'Input - companies list'!$1:$1,0 ))</f>
        <v/>
      </c>
      <c r="L2494">
        <f>IFERROR(PERCENTRANK(F:F,F2494),0)</f>
        <v/>
      </c>
      <c r="M2494">
        <f>IFERROR(1 - PERCENTRANK(G:G,G2494),0)</f>
        <v/>
      </c>
      <c r="N2494">
        <f>IFERROR(1 - PERCENTRANK(H:H,H2494),0)</f>
        <v/>
      </c>
      <c r="O2494">
        <f>IFERROR(PERCENTRANK(I:I,I2494),0)</f>
        <v/>
      </c>
      <c r="P2494">
        <f>IFERROR(1 - PERCENTRANK(J:J,J2494),0)</f>
        <v/>
      </c>
      <c r="Q2494">
        <f>IFERROR(PERCENTRANK(K:K,K2494),0)</f>
        <v/>
      </c>
      <c r="R2494">
        <f>L2494*weight1+M2494*weight2+N2494*weight3+O2494*weight4+P2494*weight5+Q2494*weight6</f>
        <v/>
      </c>
    </row>
    <row r="2495" spans="1:18">
      <c r="A2495">
        <f>RANK(R2495,R:R)</f>
        <v/>
      </c>
      <c r="B2495" t="s">
        <v>27334</v>
      </c>
      <c r="C2495">
        <f>VLOOKUP(B2495,'Input - companies list'!B:L,2,FALSE)</f>
        <v/>
      </c>
      <c r="D2495">
        <f>VLOOKUP(B2495,'Input - companies list'!B:L,11,FALSE)</f>
        <v/>
      </c>
      <c r="E2495">
        <f>VLOOKUP(B2495,'Input - companies list'!B:E,4,FALSE)</f>
        <v/>
      </c>
      <c r="F2495">
        <f>SUMIFS('Input - target event report'!H:H,'Input - target event report'!B:B,B2495,'Input - target event report'!D:D, "Private Investment")</f>
        <v/>
      </c>
      <c r="G2495">
        <f>IF(I2495&lt;2, "N/A", (MAXIFS('Input - target event report'!E:E,'Input - target event report'!B:B,B:B,'Input - target event report'!D:D,"Private Investment")-MINIFS('Input - target event report'!E:E,'Input - target event report'!B:B,B:B,'Input - target event report'!D:D,"Private Investment"))/(I2495-1))</f>
        <v/>
      </c>
      <c r="H2495">
        <f>IF(MAXIFS('Input - target event report'!E:E,'Input - target event report'!B:B,B:B,'Input - target event report'!D:D,"Private Investment") = 0, "N/A", TODAY() - MAXIFS('Input - target event report'!E:E,'Input - target event report'!B:B,B:B,'Input - target event report'!D:D,"Private Investment"))</f>
        <v/>
      </c>
      <c r="I2495">
        <f>COUNTIFS('Input - target event report'!B:B,B2495,'Input - target event report'!D:D, "Private Investment")</f>
        <v/>
      </c>
      <c r="J2495">
        <f>INDEX('Input - companies list'!$1:$10000,MATCH(B2495,'Input - companies list'!B:B,0),MATCH("Flow",'Input - companies list'!$1:$1,0 ))</f>
        <v/>
      </c>
      <c r="K2495">
        <f>INDEX('Input - companies list'!$1:$10000,MATCH(B2495,'Input - companies list'!B:B,0),MATCH("Inter-Cluster Connectivity",'Input - companies list'!$1:$1,0 ))</f>
        <v/>
      </c>
      <c r="L2495">
        <f>IFERROR(PERCENTRANK(F:F,F2495),0)</f>
        <v/>
      </c>
      <c r="M2495">
        <f>IFERROR(1 - PERCENTRANK(G:G,G2495),0)</f>
        <v/>
      </c>
      <c r="N2495">
        <f>IFERROR(1 - PERCENTRANK(H:H,H2495),0)</f>
        <v/>
      </c>
      <c r="O2495">
        <f>IFERROR(PERCENTRANK(I:I,I2495),0)</f>
        <v/>
      </c>
      <c r="P2495">
        <f>IFERROR(1 - PERCENTRANK(J:J,J2495),0)</f>
        <v/>
      </c>
      <c r="Q2495">
        <f>IFERROR(PERCENTRANK(K:K,K2495),0)</f>
        <v/>
      </c>
      <c r="R2495">
        <f>L2495*weight1+M2495*weight2+N2495*weight3+O2495*weight4+P2495*weight5+Q2495*weight6</f>
        <v/>
      </c>
    </row>
    <row r="2496" spans="1:18">
      <c r="A2496">
        <f>RANK(R2496,R:R)</f>
        <v/>
      </c>
      <c r="B2496" t="s">
        <v>27343</v>
      </c>
      <c r="C2496">
        <f>VLOOKUP(B2496,'Input - companies list'!B:L,2,FALSE)</f>
        <v/>
      </c>
      <c r="D2496">
        <f>VLOOKUP(B2496,'Input - companies list'!B:L,11,FALSE)</f>
        <v/>
      </c>
      <c r="E2496">
        <f>VLOOKUP(B2496,'Input - companies list'!B:E,4,FALSE)</f>
        <v/>
      </c>
      <c r="F2496">
        <f>SUMIFS('Input - target event report'!H:H,'Input - target event report'!B:B,B2496,'Input - target event report'!D:D, "Private Investment")</f>
        <v/>
      </c>
      <c r="G2496">
        <f>IF(I2496&lt;2, "N/A", (MAXIFS('Input - target event report'!E:E,'Input - target event report'!B:B,B:B,'Input - target event report'!D:D,"Private Investment")-MINIFS('Input - target event report'!E:E,'Input - target event report'!B:B,B:B,'Input - target event report'!D:D,"Private Investment"))/(I2496-1))</f>
        <v/>
      </c>
      <c r="H2496">
        <f>IF(MAXIFS('Input - target event report'!E:E,'Input - target event report'!B:B,B:B,'Input - target event report'!D:D,"Private Investment") = 0, "N/A", TODAY() - MAXIFS('Input - target event report'!E:E,'Input - target event report'!B:B,B:B,'Input - target event report'!D:D,"Private Investment"))</f>
        <v/>
      </c>
      <c r="I2496">
        <f>COUNTIFS('Input - target event report'!B:B,B2496,'Input - target event report'!D:D, "Private Investment")</f>
        <v/>
      </c>
      <c r="J2496">
        <f>INDEX('Input - companies list'!$1:$10000,MATCH(B2496,'Input - companies list'!B:B,0),MATCH("Flow",'Input - companies list'!$1:$1,0 ))</f>
        <v/>
      </c>
      <c r="K2496">
        <f>INDEX('Input - companies list'!$1:$10000,MATCH(B2496,'Input - companies list'!B:B,0),MATCH("Inter-Cluster Connectivity",'Input - companies list'!$1:$1,0 ))</f>
        <v/>
      </c>
      <c r="L2496">
        <f>IFERROR(PERCENTRANK(F:F,F2496),0)</f>
        <v/>
      </c>
      <c r="M2496">
        <f>IFERROR(1 - PERCENTRANK(G:G,G2496),0)</f>
        <v/>
      </c>
      <c r="N2496">
        <f>IFERROR(1 - PERCENTRANK(H:H,H2496),0)</f>
        <v/>
      </c>
      <c r="O2496">
        <f>IFERROR(PERCENTRANK(I:I,I2496),0)</f>
        <v/>
      </c>
      <c r="P2496">
        <f>IFERROR(1 - PERCENTRANK(J:J,J2496),0)</f>
        <v/>
      </c>
      <c r="Q2496">
        <f>IFERROR(PERCENTRANK(K:K,K2496),0)</f>
        <v/>
      </c>
      <c r="R2496">
        <f>L2496*weight1+M2496*weight2+N2496*weight3+O2496*weight4+P2496*weight5+Q2496*weight6</f>
        <v/>
      </c>
    </row>
    <row r="2497" spans="1:18">
      <c r="A2497">
        <f>RANK(R2497,R:R)</f>
        <v/>
      </c>
      <c r="B2497" t="s">
        <v>27353</v>
      </c>
      <c r="C2497">
        <f>VLOOKUP(B2497,'Input - companies list'!B:L,2,FALSE)</f>
        <v/>
      </c>
      <c r="D2497">
        <f>VLOOKUP(B2497,'Input - companies list'!B:L,11,FALSE)</f>
        <v/>
      </c>
      <c r="E2497">
        <f>VLOOKUP(B2497,'Input - companies list'!B:E,4,FALSE)</f>
        <v/>
      </c>
      <c r="F2497">
        <f>SUMIFS('Input - target event report'!H:H,'Input - target event report'!B:B,B2497,'Input - target event report'!D:D, "Private Investment")</f>
        <v/>
      </c>
      <c r="G2497">
        <f>IF(I2497&lt;2, "N/A", (MAXIFS('Input - target event report'!E:E,'Input - target event report'!B:B,B:B,'Input - target event report'!D:D,"Private Investment")-MINIFS('Input - target event report'!E:E,'Input - target event report'!B:B,B:B,'Input - target event report'!D:D,"Private Investment"))/(I2497-1))</f>
        <v/>
      </c>
      <c r="H2497">
        <f>IF(MAXIFS('Input - target event report'!E:E,'Input - target event report'!B:B,B:B,'Input - target event report'!D:D,"Private Investment") = 0, "N/A", TODAY() - MAXIFS('Input - target event report'!E:E,'Input - target event report'!B:B,B:B,'Input - target event report'!D:D,"Private Investment"))</f>
        <v/>
      </c>
      <c r="I2497">
        <f>COUNTIFS('Input - target event report'!B:B,B2497,'Input - target event report'!D:D, "Private Investment")</f>
        <v/>
      </c>
      <c r="J2497">
        <f>INDEX('Input - companies list'!$1:$10000,MATCH(B2497,'Input - companies list'!B:B,0),MATCH("Flow",'Input - companies list'!$1:$1,0 ))</f>
        <v/>
      </c>
      <c r="K2497">
        <f>INDEX('Input - companies list'!$1:$10000,MATCH(B2497,'Input - companies list'!B:B,0),MATCH("Inter-Cluster Connectivity",'Input - companies list'!$1:$1,0 ))</f>
        <v/>
      </c>
      <c r="L2497">
        <f>IFERROR(PERCENTRANK(F:F,F2497),0)</f>
        <v/>
      </c>
      <c r="M2497">
        <f>IFERROR(1 - PERCENTRANK(G:G,G2497),0)</f>
        <v/>
      </c>
      <c r="N2497">
        <f>IFERROR(1 - PERCENTRANK(H:H,H2497),0)</f>
        <v/>
      </c>
      <c r="O2497">
        <f>IFERROR(PERCENTRANK(I:I,I2497),0)</f>
        <v/>
      </c>
      <c r="P2497">
        <f>IFERROR(1 - PERCENTRANK(J:J,J2497),0)</f>
        <v/>
      </c>
      <c r="Q2497">
        <f>IFERROR(PERCENTRANK(K:K,K2497),0)</f>
        <v/>
      </c>
      <c r="R2497">
        <f>L2497*weight1+M2497*weight2+N2497*weight3+O2497*weight4+P2497*weight5+Q2497*weight6</f>
        <v/>
      </c>
    </row>
    <row r="2498" spans="1:18">
      <c r="A2498">
        <f>RANK(R2498,R:R)</f>
        <v/>
      </c>
      <c r="B2498" t="s">
        <v>27365</v>
      </c>
      <c r="C2498">
        <f>VLOOKUP(B2498,'Input - companies list'!B:L,2,FALSE)</f>
        <v/>
      </c>
      <c r="D2498">
        <f>VLOOKUP(B2498,'Input - companies list'!B:L,11,FALSE)</f>
        <v/>
      </c>
      <c r="E2498">
        <f>VLOOKUP(B2498,'Input - companies list'!B:E,4,FALSE)</f>
        <v/>
      </c>
      <c r="F2498">
        <f>SUMIFS('Input - target event report'!H:H,'Input - target event report'!B:B,B2498,'Input - target event report'!D:D, "Private Investment")</f>
        <v/>
      </c>
      <c r="G2498">
        <f>IF(I2498&lt;2, "N/A", (MAXIFS('Input - target event report'!E:E,'Input - target event report'!B:B,B:B,'Input - target event report'!D:D,"Private Investment")-MINIFS('Input - target event report'!E:E,'Input - target event report'!B:B,B:B,'Input - target event report'!D:D,"Private Investment"))/(I2498-1))</f>
        <v/>
      </c>
      <c r="H2498">
        <f>IF(MAXIFS('Input - target event report'!E:E,'Input - target event report'!B:B,B:B,'Input - target event report'!D:D,"Private Investment") = 0, "N/A", TODAY() - MAXIFS('Input - target event report'!E:E,'Input - target event report'!B:B,B:B,'Input - target event report'!D:D,"Private Investment"))</f>
        <v/>
      </c>
      <c r="I2498">
        <f>COUNTIFS('Input - target event report'!B:B,B2498,'Input - target event report'!D:D, "Private Investment")</f>
        <v/>
      </c>
      <c r="J2498">
        <f>INDEX('Input - companies list'!$1:$10000,MATCH(B2498,'Input - companies list'!B:B,0),MATCH("Flow",'Input - companies list'!$1:$1,0 ))</f>
        <v/>
      </c>
      <c r="K2498">
        <f>INDEX('Input - companies list'!$1:$10000,MATCH(B2498,'Input - companies list'!B:B,0),MATCH("Inter-Cluster Connectivity",'Input - companies list'!$1:$1,0 ))</f>
        <v/>
      </c>
      <c r="L2498">
        <f>IFERROR(PERCENTRANK(F:F,F2498),0)</f>
        <v/>
      </c>
      <c r="M2498">
        <f>IFERROR(1 - PERCENTRANK(G:G,G2498),0)</f>
        <v/>
      </c>
      <c r="N2498">
        <f>IFERROR(1 - PERCENTRANK(H:H,H2498),0)</f>
        <v/>
      </c>
      <c r="O2498">
        <f>IFERROR(PERCENTRANK(I:I,I2498),0)</f>
        <v/>
      </c>
      <c r="P2498">
        <f>IFERROR(1 - PERCENTRANK(J:J,J2498),0)</f>
        <v/>
      </c>
      <c r="Q2498">
        <f>IFERROR(PERCENTRANK(K:K,K2498),0)</f>
        <v/>
      </c>
      <c r="R2498">
        <f>L2498*weight1+M2498*weight2+N2498*weight3+O2498*weight4+P2498*weight5+Q2498*weight6</f>
        <v/>
      </c>
    </row>
    <row r="2499" spans="1:18">
      <c r="A2499">
        <f>RANK(R2499,R:R)</f>
        <v/>
      </c>
      <c r="B2499" t="s">
        <v>27373</v>
      </c>
      <c r="C2499">
        <f>VLOOKUP(B2499,'Input - companies list'!B:L,2,FALSE)</f>
        <v/>
      </c>
      <c r="D2499">
        <f>VLOOKUP(B2499,'Input - companies list'!B:L,11,FALSE)</f>
        <v/>
      </c>
      <c r="E2499">
        <f>VLOOKUP(B2499,'Input - companies list'!B:E,4,FALSE)</f>
        <v/>
      </c>
      <c r="F2499">
        <f>SUMIFS('Input - target event report'!H:H,'Input - target event report'!B:B,B2499,'Input - target event report'!D:D, "Private Investment")</f>
        <v/>
      </c>
      <c r="G2499">
        <f>IF(I2499&lt;2, "N/A", (MAXIFS('Input - target event report'!E:E,'Input - target event report'!B:B,B:B,'Input - target event report'!D:D,"Private Investment")-MINIFS('Input - target event report'!E:E,'Input - target event report'!B:B,B:B,'Input - target event report'!D:D,"Private Investment"))/(I2499-1))</f>
        <v/>
      </c>
      <c r="H2499">
        <f>IF(MAXIFS('Input - target event report'!E:E,'Input - target event report'!B:B,B:B,'Input - target event report'!D:D,"Private Investment") = 0, "N/A", TODAY() - MAXIFS('Input - target event report'!E:E,'Input - target event report'!B:B,B:B,'Input - target event report'!D:D,"Private Investment"))</f>
        <v/>
      </c>
      <c r="I2499">
        <f>COUNTIFS('Input - target event report'!B:B,B2499,'Input - target event report'!D:D, "Private Investment")</f>
        <v/>
      </c>
      <c r="J2499">
        <f>INDEX('Input - companies list'!$1:$10000,MATCH(B2499,'Input - companies list'!B:B,0),MATCH("Flow",'Input - companies list'!$1:$1,0 ))</f>
        <v/>
      </c>
      <c r="K2499">
        <f>INDEX('Input - companies list'!$1:$10000,MATCH(B2499,'Input - companies list'!B:B,0),MATCH("Inter-Cluster Connectivity",'Input - companies list'!$1:$1,0 ))</f>
        <v/>
      </c>
      <c r="L2499">
        <f>IFERROR(PERCENTRANK(F:F,F2499),0)</f>
        <v/>
      </c>
      <c r="M2499">
        <f>IFERROR(1 - PERCENTRANK(G:G,G2499),0)</f>
        <v/>
      </c>
      <c r="N2499">
        <f>IFERROR(1 - PERCENTRANK(H:H,H2499),0)</f>
        <v/>
      </c>
      <c r="O2499">
        <f>IFERROR(PERCENTRANK(I:I,I2499),0)</f>
        <v/>
      </c>
      <c r="P2499">
        <f>IFERROR(1 - PERCENTRANK(J:J,J2499),0)</f>
        <v/>
      </c>
      <c r="Q2499">
        <f>IFERROR(PERCENTRANK(K:K,K2499),0)</f>
        <v/>
      </c>
      <c r="R2499">
        <f>L2499*weight1+M2499*weight2+N2499*weight3+O2499*weight4+P2499*weight5+Q2499*weight6</f>
        <v/>
      </c>
    </row>
    <row r="2500" spans="1:18">
      <c r="A2500">
        <f>RANK(R2500,R:R)</f>
        <v/>
      </c>
      <c r="B2500" t="s">
        <v>27386</v>
      </c>
      <c r="C2500">
        <f>VLOOKUP(B2500,'Input - companies list'!B:L,2,FALSE)</f>
        <v/>
      </c>
      <c r="D2500">
        <f>VLOOKUP(B2500,'Input - companies list'!B:L,11,FALSE)</f>
        <v/>
      </c>
      <c r="E2500">
        <f>VLOOKUP(B2500,'Input - companies list'!B:E,4,FALSE)</f>
        <v/>
      </c>
      <c r="F2500">
        <f>SUMIFS('Input - target event report'!H:H,'Input - target event report'!B:B,B2500,'Input - target event report'!D:D, "Private Investment")</f>
        <v/>
      </c>
      <c r="G2500">
        <f>IF(I2500&lt;2, "N/A", (MAXIFS('Input - target event report'!E:E,'Input - target event report'!B:B,B:B,'Input - target event report'!D:D,"Private Investment")-MINIFS('Input - target event report'!E:E,'Input - target event report'!B:B,B:B,'Input - target event report'!D:D,"Private Investment"))/(I2500-1))</f>
        <v/>
      </c>
      <c r="H2500">
        <f>IF(MAXIFS('Input - target event report'!E:E,'Input - target event report'!B:B,B:B,'Input - target event report'!D:D,"Private Investment") = 0, "N/A", TODAY() - MAXIFS('Input - target event report'!E:E,'Input - target event report'!B:B,B:B,'Input - target event report'!D:D,"Private Investment"))</f>
        <v/>
      </c>
      <c r="I2500">
        <f>COUNTIFS('Input - target event report'!B:B,B2500,'Input - target event report'!D:D, "Private Investment")</f>
        <v/>
      </c>
      <c r="J2500">
        <f>INDEX('Input - companies list'!$1:$10000,MATCH(B2500,'Input - companies list'!B:B,0),MATCH("Flow",'Input - companies list'!$1:$1,0 ))</f>
        <v/>
      </c>
      <c r="K2500">
        <f>INDEX('Input - companies list'!$1:$10000,MATCH(B2500,'Input - companies list'!B:B,0),MATCH("Inter-Cluster Connectivity",'Input - companies list'!$1:$1,0 ))</f>
        <v/>
      </c>
      <c r="L2500">
        <f>IFERROR(PERCENTRANK(F:F,F2500),0)</f>
        <v/>
      </c>
      <c r="M2500">
        <f>IFERROR(1 - PERCENTRANK(G:G,G2500),0)</f>
        <v/>
      </c>
      <c r="N2500">
        <f>IFERROR(1 - PERCENTRANK(H:H,H2500),0)</f>
        <v/>
      </c>
      <c r="O2500">
        <f>IFERROR(PERCENTRANK(I:I,I2500),0)</f>
        <v/>
      </c>
      <c r="P2500">
        <f>IFERROR(1 - PERCENTRANK(J:J,J2500),0)</f>
        <v/>
      </c>
      <c r="Q2500">
        <f>IFERROR(PERCENTRANK(K:K,K2500),0)</f>
        <v/>
      </c>
      <c r="R2500">
        <f>L2500*weight1+M2500*weight2+N2500*weight3+O2500*weight4+P2500*weight5+Q2500*weight6</f>
        <v/>
      </c>
    </row>
    <row r="2501" spans="1:18">
      <c r="A2501">
        <f>RANK(R2501,R:R)</f>
        <v/>
      </c>
      <c r="B2501" t="s">
        <v>27395</v>
      </c>
      <c r="C2501">
        <f>VLOOKUP(B2501,'Input - companies list'!B:L,2,FALSE)</f>
        <v/>
      </c>
      <c r="D2501">
        <f>VLOOKUP(B2501,'Input - companies list'!B:L,11,FALSE)</f>
        <v/>
      </c>
      <c r="E2501">
        <f>VLOOKUP(B2501,'Input - companies list'!B:E,4,FALSE)</f>
        <v/>
      </c>
      <c r="F2501">
        <f>SUMIFS('Input - target event report'!H:H,'Input - target event report'!B:B,B2501,'Input - target event report'!D:D, "Private Investment")</f>
        <v/>
      </c>
      <c r="G2501">
        <f>IF(I2501&lt;2, "N/A", (MAXIFS('Input - target event report'!E:E,'Input - target event report'!B:B,B:B,'Input - target event report'!D:D,"Private Investment")-MINIFS('Input - target event report'!E:E,'Input - target event report'!B:B,B:B,'Input - target event report'!D:D,"Private Investment"))/(I2501-1))</f>
        <v/>
      </c>
      <c r="H2501">
        <f>IF(MAXIFS('Input - target event report'!E:E,'Input - target event report'!B:B,B:B,'Input - target event report'!D:D,"Private Investment") = 0, "N/A", TODAY() - MAXIFS('Input - target event report'!E:E,'Input - target event report'!B:B,B:B,'Input - target event report'!D:D,"Private Investment"))</f>
        <v/>
      </c>
      <c r="I2501">
        <f>COUNTIFS('Input - target event report'!B:B,B2501,'Input - target event report'!D:D, "Private Investment")</f>
        <v/>
      </c>
      <c r="J2501">
        <f>INDEX('Input - companies list'!$1:$10000,MATCH(B2501,'Input - companies list'!B:B,0),MATCH("Flow",'Input - companies list'!$1:$1,0 ))</f>
        <v/>
      </c>
      <c r="K2501">
        <f>INDEX('Input - companies list'!$1:$10000,MATCH(B2501,'Input - companies list'!B:B,0),MATCH("Inter-Cluster Connectivity",'Input - companies list'!$1:$1,0 ))</f>
        <v/>
      </c>
      <c r="L2501">
        <f>IFERROR(PERCENTRANK(F:F,F2501),0)</f>
        <v/>
      </c>
      <c r="M2501">
        <f>IFERROR(1 - PERCENTRANK(G:G,G2501),0)</f>
        <v/>
      </c>
      <c r="N2501">
        <f>IFERROR(1 - PERCENTRANK(H:H,H2501),0)</f>
        <v/>
      </c>
      <c r="O2501">
        <f>IFERROR(PERCENTRANK(I:I,I2501),0)</f>
        <v/>
      </c>
      <c r="P2501">
        <f>IFERROR(1 - PERCENTRANK(J:J,J2501),0)</f>
        <v/>
      </c>
      <c r="Q2501">
        <f>IFERROR(PERCENTRANK(K:K,K2501),0)</f>
        <v/>
      </c>
      <c r="R2501">
        <f>L2501*weight1+M2501*weight2+N2501*weight3+O2501*weight4+P2501*weight5+Q2501*weight6</f>
        <v/>
      </c>
    </row>
    <row r="2502" spans="1:18">
      <c r="A2502">
        <f>RANK(R2502,R:R)</f>
        <v/>
      </c>
      <c r="B2502" t="s">
        <v>27403</v>
      </c>
      <c r="C2502">
        <f>VLOOKUP(B2502,'Input - companies list'!B:L,2,FALSE)</f>
        <v/>
      </c>
      <c r="D2502">
        <f>VLOOKUP(B2502,'Input - companies list'!B:L,11,FALSE)</f>
        <v/>
      </c>
      <c r="E2502">
        <f>VLOOKUP(B2502,'Input - companies list'!B:E,4,FALSE)</f>
        <v/>
      </c>
      <c r="F2502">
        <f>SUMIFS('Input - target event report'!H:H,'Input - target event report'!B:B,B2502,'Input - target event report'!D:D, "Private Investment")</f>
        <v/>
      </c>
      <c r="G2502">
        <f>IF(I2502&lt;2, "N/A", (MAXIFS('Input - target event report'!E:E,'Input - target event report'!B:B,B:B,'Input - target event report'!D:D,"Private Investment")-MINIFS('Input - target event report'!E:E,'Input - target event report'!B:B,B:B,'Input - target event report'!D:D,"Private Investment"))/(I2502-1))</f>
        <v/>
      </c>
      <c r="H2502">
        <f>IF(MAXIFS('Input - target event report'!E:E,'Input - target event report'!B:B,B:B,'Input - target event report'!D:D,"Private Investment") = 0, "N/A", TODAY() - MAXIFS('Input - target event report'!E:E,'Input - target event report'!B:B,B:B,'Input - target event report'!D:D,"Private Investment"))</f>
        <v/>
      </c>
      <c r="I2502">
        <f>COUNTIFS('Input - target event report'!B:B,B2502,'Input - target event report'!D:D, "Private Investment")</f>
        <v/>
      </c>
      <c r="J2502">
        <f>INDEX('Input - companies list'!$1:$10000,MATCH(B2502,'Input - companies list'!B:B,0),MATCH("Flow",'Input - companies list'!$1:$1,0 ))</f>
        <v/>
      </c>
      <c r="K2502">
        <f>INDEX('Input - companies list'!$1:$10000,MATCH(B2502,'Input - companies list'!B:B,0),MATCH("Inter-Cluster Connectivity",'Input - companies list'!$1:$1,0 ))</f>
        <v/>
      </c>
      <c r="L2502">
        <f>IFERROR(PERCENTRANK(F:F,F2502),0)</f>
        <v/>
      </c>
      <c r="M2502">
        <f>IFERROR(1 - PERCENTRANK(G:G,G2502),0)</f>
        <v/>
      </c>
      <c r="N2502">
        <f>IFERROR(1 - PERCENTRANK(H:H,H2502),0)</f>
        <v/>
      </c>
      <c r="O2502">
        <f>IFERROR(PERCENTRANK(I:I,I2502),0)</f>
        <v/>
      </c>
      <c r="P2502">
        <f>IFERROR(1 - PERCENTRANK(J:J,J2502),0)</f>
        <v/>
      </c>
      <c r="Q2502">
        <f>IFERROR(PERCENTRANK(K:K,K2502),0)</f>
        <v/>
      </c>
      <c r="R2502">
        <f>L2502*weight1+M2502*weight2+N2502*weight3+O2502*weight4+P2502*weight5+Q2502*weight6</f>
        <v/>
      </c>
    </row>
    <row r="2503" spans="1:18">
      <c r="A2503">
        <f>RANK(R2503,R:R)</f>
        <v/>
      </c>
      <c r="B2503" t="s">
        <v>27410</v>
      </c>
      <c r="C2503">
        <f>VLOOKUP(B2503,'Input - companies list'!B:L,2,FALSE)</f>
        <v/>
      </c>
      <c r="D2503">
        <f>VLOOKUP(B2503,'Input - companies list'!B:L,11,FALSE)</f>
        <v/>
      </c>
      <c r="E2503">
        <f>VLOOKUP(B2503,'Input - companies list'!B:E,4,FALSE)</f>
        <v/>
      </c>
      <c r="F2503">
        <f>SUMIFS('Input - target event report'!H:H,'Input - target event report'!B:B,B2503,'Input - target event report'!D:D, "Private Investment")</f>
        <v/>
      </c>
      <c r="G2503">
        <f>IF(I2503&lt;2, "N/A", (MAXIFS('Input - target event report'!E:E,'Input - target event report'!B:B,B:B,'Input - target event report'!D:D,"Private Investment")-MINIFS('Input - target event report'!E:E,'Input - target event report'!B:B,B:B,'Input - target event report'!D:D,"Private Investment"))/(I2503-1))</f>
        <v/>
      </c>
      <c r="H2503">
        <f>IF(MAXIFS('Input - target event report'!E:E,'Input - target event report'!B:B,B:B,'Input - target event report'!D:D,"Private Investment") = 0, "N/A", TODAY() - MAXIFS('Input - target event report'!E:E,'Input - target event report'!B:B,B:B,'Input - target event report'!D:D,"Private Investment"))</f>
        <v/>
      </c>
      <c r="I2503">
        <f>COUNTIFS('Input - target event report'!B:B,B2503,'Input - target event report'!D:D, "Private Investment")</f>
        <v/>
      </c>
      <c r="J2503">
        <f>INDEX('Input - companies list'!$1:$10000,MATCH(B2503,'Input - companies list'!B:B,0),MATCH("Flow",'Input - companies list'!$1:$1,0 ))</f>
        <v/>
      </c>
      <c r="K2503">
        <f>INDEX('Input - companies list'!$1:$10000,MATCH(B2503,'Input - companies list'!B:B,0),MATCH("Inter-Cluster Connectivity",'Input - companies list'!$1:$1,0 ))</f>
        <v/>
      </c>
      <c r="L2503">
        <f>IFERROR(PERCENTRANK(F:F,F2503),0)</f>
        <v/>
      </c>
      <c r="M2503">
        <f>IFERROR(1 - PERCENTRANK(G:G,G2503),0)</f>
        <v/>
      </c>
      <c r="N2503">
        <f>IFERROR(1 - PERCENTRANK(H:H,H2503),0)</f>
        <v/>
      </c>
      <c r="O2503">
        <f>IFERROR(PERCENTRANK(I:I,I2503),0)</f>
        <v/>
      </c>
      <c r="P2503">
        <f>IFERROR(1 - PERCENTRANK(J:J,J2503),0)</f>
        <v/>
      </c>
      <c r="Q2503">
        <f>IFERROR(PERCENTRANK(K:K,K2503),0)</f>
        <v/>
      </c>
      <c r="R2503">
        <f>L2503*weight1+M2503*weight2+N2503*weight3+O2503*weight4+P2503*weight5+Q2503*weight6</f>
        <v/>
      </c>
    </row>
    <row r="2504" spans="1:18">
      <c r="A2504">
        <f>RANK(R2504,R:R)</f>
        <v/>
      </c>
      <c r="B2504" t="s">
        <v>27414</v>
      </c>
      <c r="C2504">
        <f>VLOOKUP(B2504,'Input - companies list'!B:L,2,FALSE)</f>
        <v/>
      </c>
      <c r="D2504">
        <f>VLOOKUP(B2504,'Input - companies list'!B:L,11,FALSE)</f>
        <v/>
      </c>
      <c r="E2504">
        <f>VLOOKUP(B2504,'Input - companies list'!B:E,4,FALSE)</f>
        <v/>
      </c>
      <c r="F2504">
        <f>SUMIFS('Input - target event report'!H:H,'Input - target event report'!B:B,B2504,'Input - target event report'!D:D, "Private Investment")</f>
        <v/>
      </c>
      <c r="G2504">
        <f>IF(I2504&lt;2, "N/A", (MAXIFS('Input - target event report'!E:E,'Input - target event report'!B:B,B:B,'Input - target event report'!D:D,"Private Investment")-MINIFS('Input - target event report'!E:E,'Input - target event report'!B:B,B:B,'Input - target event report'!D:D,"Private Investment"))/(I2504-1))</f>
        <v/>
      </c>
      <c r="H2504">
        <f>IF(MAXIFS('Input - target event report'!E:E,'Input - target event report'!B:B,B:B,'Input - target event report'!D:D,"Private Investment") = 0, "N/A", TODAY() - MAXIFS('Input - target event report'!E:E,'Input - target event report'!B:B,B:B,'Input - target event report'!D:D,"Private Investment"))</f>
        <v/>
      </c>
      <c r="I2504">
        <f>COUNTIFS('Input - target event report'!B:B,B2504,'Input - target event report'!D:D, "Private Investment")</f>
        <v/>
      </c>
      <c r="J2504">
        <f>INDEX('Input - companies list'!$1:$10000,MATCH(B2504,'Input - companies list'!B:B,0),MATCH("Flow",'Input - companies list'!$1:$1,0 ))</f>
        <v/>
      </c>
      <c r="K2504">
        <f>INDEX('Input - companies list'!$1:$10000,MATCH(B2504,'Input - companies list'!B:B,0),MATCH("Inter-Cluster Connectivity",'Input - companies list'!$1:$1,0 ))</f>
        <v/>
      </c>
      <c r="L2504">
        <f>IFERROR(PERCENTRANK(F:F,F2504),0)</f>
        <v/>
      </c>
      <c r="M2504">
        <f>IFERROR(1 - PERCENTRANK(G:G,G2504),0)</f>
        <v/>
      </c>
      <c r="N2504">
        <f>IFERROR(1 - PERCENTRANK(H:H,H2504),0)</f>
        <v/>
      </c>
      <c r="O2504">
        <f>IFERROR(PERCENTRANK(I:I,I2504),0)</f>
        <v/>
      </c>
      <c r="P2504">
        <f>IFERROR(1 - PERCENTRANK(J:J,J2504),0)</f>
        <v/>
      </c>
      <c r="Q2504">
        <f>IFERROR(PERCENTRANK(K:K,K2504),0)</f>
        <v/>
      </c>
      <c r="R2504">
        <f>L2504*weight1+M2504*weight2+N2504*weight3+O2504*weight4+P2504*weight5+Q2504*weight6</f>
        <v/>
      </c>
    </row>
    <row r="2505" spans="1:18">
      <c r="A2505">
        <f>RANK(R2505,R:R)</f>
        <v/>
      </c>
      <c r="B2505" t="s">
        <v>27424</v>
      </c>
      <c r="C2505">
        <f>VLOOKUP(B2505,'Input - companies list'!B:L,2,FALSE)</f>
        <v/>
      </c>
      <c r="D2505">
        <f>VLOOKUP(B2505,'Input - companies list'!B:L,11,FALSE)</f>
        <v/>
      </c>
      <c r="E2505">
        <f>VLOOKUP(B2505,'Input - companies list'!B:E,4,FALSE)</f>
        <v/>
      </c>
      <c r="F2505">
        <f>SUMIFS('Input - target event report'!H:H,'Input - target event report'!B:B,B2505,'Input - target event report'!D:D, "Private Investment")</f>
        <v/>
      </c>
      <c r="G2505">
        <f>IF(I2505&lt;2, "N/A", (MAXIFS('Input - target event report'!E:E,'Input - target event report'!B:B,B:B,'Input - target event report'!D:D,"Private Investment")-MINIFS('Input - target event report'!E:E,'Input - target event report'!B:B,B:B,'Input - target event report'!D:D,"Private Investment"))/(I2505-1))</f>
        <v/>
      </c>
      <c r="H2505">
        <f>IF(MAXIFS('Input - target event report'!E:E,'Input - target event report'!B:B,B:B,'Input - target event report'!D:D,"Private Investment") = 0, "N/A", TODAY() - MAXIFS('Input - target event report'!E:E,'Input - target event report'!B:B,B:B,'Input - target event report'!D:D,"Private Investment"))</f>
        <v/>
      </c>
      <c r="I2505">
        <f>COUNTIFS('Input - target event report'!B:B,B2505,'Input - target event report'!D:D, "Private Investment")</f>
        <v/>
      </c>
      <c r="J2505">
        <f>INDEX('Input - companies list'!$1:$10000,MATCH(B2505,'Input - companies list'!B:B,0),MATCH("Flow",'Input - companies list'!$1:$1,0 ))</f>
        <v/>
      </c>
      <c r="K2505">
        <f>INDEX('Input - companies list'!$1:$10000,MATCH(B2505,'Input - companies list'!B:B,0),MATCH("Inter-Cluster Connectivity",'Input - companies list'!$1:$1,0 ))</f>
        <v/>
      </c>
      <c r="L2505">
        <f>IFERROR(PERCENTRANK(F:F,F2505),0)</f>
        <v/>
      </c>
      <c r="M2505">
        <f>IFERROR(1 - PERCENTRANK(G:G,G2505),0)</f>
        <v/>
      </c>
      <c r="N2505">
        <f>IFERROR(1 - PERCENTRANK(H:H,H2505),0)</f>
        <v/>
      </c>
      <c r="O2505">
        <f>IFERROR(PERCENTRANK(I:I,I2505),0)</f>
        <v/>
      </c>
      <c r="P2505">
        <f>IFERROR(1 - PERCENTRANK(J:J,J2505),0)</f>
        <v/>
      </c>
      <c r="Q2505">
        <f>IFERROR(PERCENTRANK(K:K,K2505),0)</f>
        <v/>
      </c>
      <c r="R2505">
        <f>L2505*weight1+M2505*weight2+N2505*weight3+O2505*weight4+P2505*weight5+Q2505*weight6</f>
        <v/>
      </c>
    </row>
    <row r="2506" spans="1:18">
      <c r="A2506">
        <f>RANK(R2506,R:R)</f>
        <v/>
      </c>
      <c r="B2506" t="s">
        <v>27436</v>
      </c>
      <c r="C2506">
        <f>VLOOKUP(B2506,'Input - companies list'!B:L,2,FALSE)</f>
        <v/>
      </c>
      <c r="D2506">
        <f>VLOOKUP(B2506,'Input - companies list'!B:L,11,FALSE)</f>
        <v/>
      </c>
      <c r="E2506">
        <f>VLOOKUP(B2506,'Input - companies list'!B:E,4,FALSE)</f>
        <v/>
      </c>
      <c r="F2506">
        <f>SUMIFS('Input - target event report'!H:H,'Input - target event report'!B:B,B2506,'Input - target event report'!D:D, "Private Investment")</f>
        <v/>
      </c>
      <c r="G2506">
        <f>IF(I2506&lt;2, "N/A", (MAXIFS('Input - target event report'!E:E,'Input - target event report'!B:B,B:B,'Input - target event report'!D:D,"Private Investment")-MINIFS('Input - target event report'!E:E,'Input - target event report'!B:B,B:B,'Input - target event report'!D:D,"Private Investment"))/(I2506-1))</f>
        <v/>
      </c>
      <c r="H2506">
        <f>IF(MAXIFS('Input - target event report'!E:E,'Input - target event report'!B:B,B:B,'Input - target event report'!D:D,"Private Investment") = 0, "N/A", TODAY() - MAXIFS('Input - target event report'!E:E,'Input - target event report'!B:B,B:B,'Input - target event report'!D:D,"Private Investment"))</f>
        <v/>
      </c>
      <c r="I2506">
        <f>COUNTIFS('Input - target event report'!B:B,B2506,'Input - target event report'!D:D, "Private Investment")</f>
        <v/>
      </c>
      <c r="J2506">
        <f>INDEX('Input - companies list'!$1:$10000,MATCH(B2506,'Input - companies list'!B:B,0),MATCH("Flow",'Input - companies list'!$1:$1,0 ))</f>
        <v/>
      </c>
      <c r="K2506">
        <f>INDEX('Input - companies list'!$1:$10000,MATCH(B2506,'Input - companies list'!B:B,0),MATCH("Inter-Cluster Connectivity",'Input - companies list'!$1:$1,0 ))</f>
        <v/>
      </c>
      <c r="L2506">
        <f>IFERROR(PERCENTRANK(F:F,F2506),0)</f>
        <v/>
      </c>
      <c r="M2506">
        <f>IFERROR(1 - PERCENTRANK(G:G,G2506),0)</f>
        <v/>
      </c>
      <c r="N2506">
        <f>IFERROR(1 - PERCENTRANK(H:H,H2506),0)</f>
        <v/>
      </c>
      <c r="O2506">
        <f>IFERROR(PERCENTRANK(I:I,I2506),0)</f>
        <v/>
      </c>
      <c r="P2506">
        <f>IFERROR(1 - PERCENTRANK(J:J,J2506),0)</f>
        <v/>
      </c>
      <c r="Q2506">
        <f>IFERROR(PERCENTRANK(K:K,K2506),0)</f>
        <v/>
      </c>
      <c r="R2506">
        <f>L2506*weight1+M2506*weight2+N2506*weight3+O2506*weight4+P2506*weight5+Q2506*weight6</f>
        <v/>
      </c>
    </row>
    <row r="2507" spans="1:18">
      <c r="A2507">
        <f>RANK(R2507,R:R)</f>
        <v/>
      </c>
      <c r="B2507" t="s">
        <v>27448</v>
      </c>
      <c r="C2507">
        <f>VLOOKUP(B2507,'Input - companies list'!B:L,2,FALSE)</f>
        <v/>
      </c>
      <c r="D2507">
        <f>VLOOKUP(B2507,'Input - companies list'!B:L,11,FALSE)</f>
        <v/>
      </c>
      <c r="E2507">
        <f>VLOOKUP(B2507,'Input - companies list'!B:E,4,FALSE)</f>
        <v/>
      </c>
      <c r="F2507">
        <f>SUMIFS('Input - target event report'!H:H,'Input - target event report'!B:B,B2507,'Input - target event report'!D:D, "Private Investment")</f>
        <v/>
      </c>
      <c r="G2507">
        <f>IF(I2507&lt;2, "N/A", (MAXIFS('Input - target event report'!E:E,'Input - target event report'!B:B,B:B,'Input - target event report'!D:D,"Private Investment")-MINIFS('Input - target event report'!E:E,'Input - target event report'!B:B,B:B,'Input - target event report'!D:D,"Private Investment"))/(I2507-1))</f>
        <v/>
      </c>
      <c r="H2507">
        <f>IF(MAXIFS('Input - target event report'!E:E,'Input - target event report'!B:B,B:B,'Input - target event report'!D:D,"Private Investment") = 0, "N/A", TODAY() - MAXIFS('Input - target event report'!E:E,'Input - target event report'!B:B,B:B,'Input - target event report'!D:D,"Private Investment"))</f>
        <v/>
      </c>
      <c r="I2507">
        <f>COUNTIFS('Input - target event report'!B:B,B2507,'Input - target event report'!D:D, "Private Investment")</f>
        <v/>
      </c>
      <c r="J2507">
        <f>INDEX('Input - companies list'!$1:$10000,MATCH(B2507,'Input - companies list'!B:B,0),MATCH("Flow",'Input - companies list'!$1:$1,0 ))</f>
        <v/>
      </c>
      <c r="K2507">
        <f>INDEX('Input - companies list'!$1:$10000,MATCH(B2507,'Input - companies list'!B:B,0),MATCH("Inter-Cluster Connectivity",'Input - companies list'!$1:$1,0 ))</f>
        <v/>
      </c>
      <c r="L2507">
        <f>IFERROR(PERCENTRANK(F:F,F2507),0)</f>
        <v/>
      </c>
      <c r="M2507">
        <f>IFERROR(1 - PERCENTRANK(G:G,G2507),0)</f>
        <v/>
      </c>
      <c r="N2507">
        <f>IFERROR(1 - PERCENTRANK(H:H,H2507),0)</f>
        <v/>
      </c>
      <c r="O2507">
        <f>IFERROR(PERCENTRANK(I:I,I2507),0)</f>
        <v/>
      </c>
      <c r="P2507">
        <f>IFERROR(1 - PERCENTRANK(J:J,J2507),0)</f>
        <v/>
      </c>
      <c r="Q2507">
        <f>IFERROR(PERCENTRANK(K:K,K2507),0)</f>
        <v/>
      </c>
      <c r="R2507">
        <f>L2507*weight1+M2507*weight2+N2507*weight3+O2507*weight4+P2507*weight5+Q2507*weight6</f>
        <v/>
      </c>
    </row>
    <row r="2508" spans="1:18">
      <c r="A2508">
        <f>RANK(R2508,R:R)</f>
        <v/>
      </c>
      <c r="B2508" t="s">
        <v>27459</v>
      </c>
      <c r="C2508">
        <f>VLOOKUP(B2508,'Input - companies list'!B:L,2,FALSE)</f>
        <v/>
      </c>
      <c r="D2508">
        <f>VLOOKUP(B2508,'Input - companies list'!B:L,11,FALSE)</f>
        <v/>
      </c>
      <c r="E2508">
        <f>VLOOKUP(B2508,'Input - companies list'!B:E,4,FALSE)</f>
        <v/>
      </c>
      <c r="F2508">
        <f>SUMIFS('Input - target event report'!H:H,'Input - target event report'!B:B,B2508,'Input - target event report'!D:D, "Private Investment")</f>
        <v/>
      </c>
      <c r="G2508">
        <f>IF(I2508&lt;2, "N/A", (MAXIFS('Input - target event report'!E:E,'Input - target event report'!B:B,B:B,'Input - target event report'!D:D,"Private Investment")-MINIFS('Input - target event report'!E:E,'Input - target event report'!B:B,B:B,'Input - target event report'!D:D,"Private Investment"))/(I2508-1))</f>
        <v/>
      </c>
      <c r="H2508">
        <f>IF(MAXIFS('Input - target event report'!E:E,'Input - target event report'!B:B,B:B,'Input - target event report'!D:D,"Private Investment") = 0, "N/A", TODAY() - MAXIFS('Input - target event report'!E:E,'Input - target event report'!B:B,B:B,'Input - target event report'!D:D,"Private Investment"))</f>
        <v/>
      </c>
      <c r="I2508">
        <f>COUNTIFS('Input - target event report'!B:B,B2508,'Input - target event report'!D:D, "Private Investment")</f>
        <v/>
      </c>
      <c r="J2508">
        <f>INDEX('Input - companies list'!$1:$10000,MATCH(B2508,'Input - companies list'!B:B,0),MATCH("Flow",'Input - companies list'!$1:$1,0 ))</f>
        <v/>
      </c>
      <c r="K2508">
        <f>INDEX('Input - companies list'!$1:$10000,MATCH(B2508,'Input - companies list'!B:B,0),MATCH("Inter-Cluster Connectivity",'Input - companies list'!$1:$1,0 ))</f>
        <v/>
      </c>
      <c r="L2508">
        <f>IFERROR(PERCENTRANK(F:F,F2508),0)</f>
        <v/>
      </c>
      <c r="M2508">
        <f>IFERROR(1 - PERCENTRANK(G:G,G2508),0)</f>
        <v/>
      </c>
      <c r="N2508">
        <f>IFERROR(1 - PERCENTRANK(H:H,H2508),0)</f>
        <v/>
      </c>
      <c r="O2508">
        <f>IFERROR(PERCENTRANK(I:I,I2508),0)</f>
        <v/>
      </c>
      <c r="P2508">
        <f>IFERROR(1 - PERCENTRANK(J:J,J2508),0)</f>
        <v/>
      </c>
      <c r="Q2508">
        <f>IFERROR(PERCENTRANK(K:K,K2508),0)</f>
        <v/>
      </c>
      <c r="R2508">
        <f>L2508*weight1+M2508*weight2+N2508*weight3+O2508*weight4+P2508*weight5+Q2508*weight6</f>
        <v/>
      </c>
    </row>
    <row r="2509" spans="1:18">
      <c r="A2509">
        <f>RANK(R2509,R:R)</f>
        <v/>
      </c>
      <c r="B2509" t="s">
        <v>27468</v>
      </c>
      <c r="C2509">
        <f>VLOOKUP(B2509,'Input - companies list'!B:L,2,FALSE)</f>
        <v/>
      </c>
      <c r="D2509">
        <f>VLOOKUP(B2509,'Input - companies list'!B:L,11,FALSE)</f>
        <v/>
      </c>
      <c r="E2509">
        <f>VLOOKUP(B2509,'Input - companies list'!B:E,4,FALSE)</f>
        <v/>
      </c>
      <c r="F2509">
        <f>SUMIFS('Input - target event report'!H:H,'Input - target event report'!B:B,B2509,'Input - target event report'!D:D, "Private Investment")</f>
        <v/>
      </c>
      <c r="G2509">
        <f>IF(I2509&lt;2, "N/A", (MAXIFS('Input - target event report'!E:E,'Input - target event report'!B:B,B:B,'Input - target event report'!D:D,"Private Investment")-MINIFS('Input - target event report'!E:E,'Input - target event report'!B:B,B:B,'Input - target event report'!D:D,"Private Investment"))/(I2509-1))</f>
        <v/>
      </c>
      <c r="H2509">
        <f>IF(MAXIFS('Input - target event report'!E:E,'Input - target event report'!B:B,B:B,'Input - target event report'!D:D,"Private Investment") = 0, "N/A", TODAY() - MAXIFS('Input - target event report'!E:E,'Input - target event report'!B:B,B:B,'Input - target event report'!D:D,"Private Investment"))</f>
        <v/>
      </c>
      <c r="I2509">
        <f>COUNTIFS('Input - target event report'!B:B,B2509,'Input - target event report'!D:D, "Private Investment")</f>
        <v/>
      </c>
      <c r="J2509">
        <f>INDEX('Input - companies list'!$1:$10000,MATCH(B2509,'Input - companies list'!B:B,0),MATCH("Flow",'Input - companies list'!$1:$1,0 ))</f>
        <v/>
      </c>
      <c r="K2509">
        <f>INDEX('Input - companies list'!$1:$10000,MATCH(B2509,'Input - companies list'!B:B,0),MATCH("Inter-Cluster Connectivity",'Input - companies list'!$1:$1,0 ))</f>
        <v/>
      </c>
      <c r="L2509">
        <f>IFERROR(PERCENTRANK(F:F,F2509),0)</f>
        <v/>
      </c>
      <c r="M2509">
        <f>IFERROR(1 - PERCENTRANK(G:G,G2509),0)</f>
        <v/>
      </c>
      <c r="N2509">
        <f>IFERROR(1 - PERCENTRANK(H:H,H2509),0)</f>
        <v/>
      </c>
      <c r="O2509">
        <f>IFERROR(PERCENTRANK(I:I,I2509),0)</f>
        <v/>
      </c>
      <c r="P2509">
        <f>IFERROR(1 - PERCENTRANK(J:J,J2509),0)</f>
        <v/>
      </c>
      <c r="Q2509">
        <f>IFERROR(PERCENTRANK(K:K,K2509),0)</f>
        <v/>
      </c>
      <c r="R2509">
        <f>L2509*weight1+M2509*weight2+N2509*weight3+O2509*weight4+P2509*weight5+Q2509*weight6</f>
        <v/>
      </c>
    </row>
    <row r="2510" spans="1:18">
      <c r="A2510">
        <f>RANK(R2510,R:R)</f>
        <v/>
      </c>
      <c r="B2510" t="s">
        <v>27481</v>
      </c>
      <c r="C2510">
        <f>VLOOKUP(B2510,'Input - companies list'!B:L,2,FALSE)</f>
        <v/>
      </c>
      <c r="D2510">
        <f>VLOOKUP(B2510,'Input - companies list'!B:L,11,FALSE)</f>
        <v/>
      </c>
      <c r="E2510">
        <f>VLOOKUP(B2510,'Input - companies list'!B:E,4,FALSE)</f>
        <v/>
      </c>
      <c r="F2510">
        <f>SUMIFS('Input - target event report'!H:H,'Input - target event report'!B:B,B2510,'Input - target event report'!D:D, "Private Investment")</f>
        <v/>
      </c>
      <c r="G2510">
        <f>IF(I2510&lt;2, "N/A", (MAXIFS('Input - target event report'!E:E,'Input - target event report'!B:B,B:B,'Input - target event report'!D:D,"Private Investment")-MINIFS('Input - target event report'!E:E,'Input - target event report'!B:B,B:B,'Input - target event report'!D:D,"Private Investment"))/(I2510-1))</f>
        <v/>
      </c>
      <c r="H2510">
        <f>IF(MAXIFS('Input - target event report'!E:E,'Input - target event report'!B:B,B:B,'Input - target event report'!D:D,"Private Investment") = 0, "N/A", TODAY() - MAXIFS('Input - target event report'!E:E,'Input - target event report'!B:B,B:B,'Input - target event report'!D:D,"Private Investment"))</f>
        <v/>
      </c>
      <c r="I2510">
        <f>COUNTIFS('Input - target event report'!B:B,B2510,'Input - target event report'!D:D, "Private Investment")</f>
        <v/>
      </c>
      <c r="J2510">
        <f>INDEX('Input - companies list'!$1:$10000,MATCH(B2510,'Input - companies list'!B:B,0),MATCH("Flow",'Input - companies list'!$1:$1,0 ))</f>
        <v/>
      </c>
      <c r="K2510">
        <f>INDEX('Input - companies list'!$1:$10000,MATCH(B2510,'Input - companies list'!B:B,0),MATCH("Inter-Cluster Connectivity",'Input - companies list'!$1:$1,0 ))</f>
        <v/>
      </c>
      <c r="L2510">
        <f>IFERROR(PERCENTRANK(F:F,F2510),0)</f>
        <v/>
      </c>
      <c r="M2510">
        <f>IFERROR(1 - PERCENTRANK(G:G,G2510),0)</f>
        <v/>
      </c>
      <c r="N2510">
        <f>IFERROR(1 - PERCENTRANK(H:H,H2510),0)</f>
        <v/>
      </c>
      <c r="O2510">
        <f>IFERROR(PERCENTRANK(I:I,I2510),0)</f>
        <v/>
      </c>
      <c r="P2510">
        <f>IFERROR(1 - PERCENTRANK(J:J,J2510),0)</f>
        <v/>
      </c>
      <c r="Q2510">
        <f>IFERROR(PERCENTRANK(K:K,K2510),0)</f>
        <v/>
      </c>
      <c r="R2510">
        <f>L2510*weight1+M2510*weight2+N2510*weight3+O2510*weight4+P2510*weight5+Q2510*weight6</f>
        <v/>
      </c>
    </row>
    <row r="2511" spans="1:18">
      <c r="A2511">
        <f>RANK(R2511,R:R)</f>
        <v/>
      </c>
      <c r="B2511" t="s">
        <v>27490</v>
      </c>
      <c r="C2511">
        <f>VLOOKUP(B2511,'Input - companies list'!B:L,2,FALSE)</f>
        <v/>
      </c>
      <c r="D2511">
        <f>VLOOKUP(B2511,'Input - companies list'!B:L,11,FALSE)</f>
        <v/>
      </c>
      <c r="E2511">
        <f>VLOOKUP(B2511,'Input - companies list'!B:E,4,FALSE)</f>
        <v/>
      </c>
      <c r="F2511">
        <f>SUMIFS('Input - target event report'!H:H,'Input - target event report'!B:B,B2511,'Input - target event report'!D:D, "Private Investment")</f>
        <v/>
      </c>
      <c r="G2511">
        <f>IF(I2511&lt;2, "N/A", (MAXIFS('Input - target event report'!E:E,'Input - target event report'!B:B,B:B,'Input - target event report'!D:D,"Private Investment")-MINIFS('Input - target event report'!E:E,'Input - target event report'!B:B,B:B,'Input - target event report'!D:D,"Private Investment"))/(I2511-1))</f>
        <v/>
      </c>
      <c r="H2511">
        <f>IF(MAXIFS('Input - target event report'!E:E,'Input - target event report'!B:B,B:B,'Input - target event report'!D:D,"Private Investment") = 0, "N/A", TODAY() - MAXIFS('Input - target event report'!E:E,'Input - target event report'!B:B,B:B,'Input - target event report'!D:D,"Private Investment"))</f>
        <v/>
      </c>
      <c r="I2511">
        <f>COUNTIFS('Input - target event report'!B:B,B2511,'Input - target event report'!D:D, "Private Investment")</f>
        <v/>
      </c>
      <c r="J2511">
        <f>INDEX('Input - companies list'!$1:$10000,MATCH(B2511,'Input - companies list'!B:B,0),MATCH("Flow",'Input - companies list'!$1:$1,0 ))</f>
        <v/>
      </c>
      <c r="K2511">
        <f>INDEX('Input - companies list'!$1:$10000,MATCH(B2511,'Input - companies list'!B:B,0),MATCH("Inter-Cluster Connectivity",'Input - companies list'!$1:$1,0 ))</f>
        <v/>
      </c>
      <c r="L2511">
        <f>IFERROR(PERCENTRANK(F:F,F2511),0)</f>
        <v/>
      </c>
      <c r="M2511">
        <f>IFERROR(1 - PERCENTRANK(G:G,G2511),0)</f>
        <v/>
      </c>
      <c r="N2511">
        <f>IFERROR(1 - PERCENTRANK(H:H,H2511),0)</f>
        <v/>
      </c>
      <c r="O2511">
        <f>IFERROR(PERCENTRANK(I:I,I2511),0)</f>
        <v/>
      </c>
      <c r="P2511">
        <f>IFERROR(1 - PERCENTRANK(J:J,J2511),0)</f>
        <v/>
      </c>
      <c r="Q2511">
        <f>IFERROR(PERCENTRANK(K:K,K2511),0)</f>
        <v/>
      </c>
      <c r="R2511">
        <f>L2511*weight1+M2511*weight2+N2511*weight3+O2511*weight4+P2511*weight5+Q2511*weight6</f>
        <v/>
      </c>
    </row>
    <row r="2512" spans="1:18">
      <c r="A2512">
        <f>RANK(R2512,R:R)</f>
        <v/>
      </c>
      <c r="B2512" t="s">
        <v>27500</v>
      </c>
      <c r="C2512">
        <f>VLOOKUP(B2512,'Input - companies list'!B:L,2,FALSE)</f>
        <v/>
      </c>
      <c r="D2512">
        <f>VLOOKUP(B2512,'Input - companies list'!B:L,11,FALSE)</f>
        <v/>
      </c>
      <c r="E2512">
        <f>VLOOKUP(B2512,'Input - companies list'!B:E,4,FALSE)</f>
        <v/>
      </c>
      <c r="F2512">
        <f>SUMIFS('Input - target event report'!H:H,'Input - target event report'!B:B,B2512,'Input - target event report'!D:D, "Private Investment")</f>
        <v/>
      </c>
      <c r="G2512">
        <f>IF(I2512&lt;2, "N/A", (MAXIFS('Input - target event report'!E:E,'Input - target event report'!B:B,B:B,'Input - target event report'!D:D,"Private Investment")-MINIFS('Input - target event report'!E:E,'Input - target event report'!B:B,B:B,'Input - target event report'!D:D,"Private Investment"))/(I2512-1))</f>
        <v/>
      </c>
      <c r="H2512">
        <f>IF(MAXIFS('Input - target event report'!E:E,'Input - target event report'!B:B,B:B,'Input - target event report'!D:D,"Private Investment") = 0, "N/A", TODAY() - MAXIFS('Input - target event report'!E:E,'Input - target event report'!B:B,B:B,'Input - target event report'!D:D,"Private Investment"))</f>
        <v/>
      </c>
      <c r="I2512">
        <f>COUNTIFS('Input - target event report'!B:B,B2512,'Input - target event report'!D:D, "Private Investment")</f>
        <v/>
      </c>
      <c r="J2512">
        <f>INDEX('Input - companies list'!$1:$10000,MATCH(B2512,'Input - companies list'!B:B,0),MATCH("Flow",'Input - companies list'!$1:$1,0 ))</f>
        <v/>
      </c>
      <c r="K2512">
        <f>INDEX('Input - companies list'!$1:$10000,MATCH(B2512,'Input - companies list'!B:B,0),MATCH("Inter-Cluster Connectivity",'Input - companies list'!$1:$1,0 ))</f>
        <v/>
      </c>
      <c r="L2512">
        <f>IFERROR(PERCENTRANK(F:F,F2512),0)</f>
        <v/>
      </c>
      <c r="M2512">
        <f>IFERROR(1 - PERCENTRANK(G:G,G2512),0)</f>
        <v/>
      </c>
      <c r="N2512">
        <f>IFERROR(1 - PERCENTRANK(H:H,H2512),0)</f>
        <v/>
      </c>
      <c r="O2512">
        <f>IFERROR(PERCENTRANK(I:I,I2512),0)</f>
        <v/>
      </c>
      <c r="P2512">
        <f>IFERROR(1 - PERCENTRANK(J:J,J2512),0)</f>
        <v/>
      </c>
      <c r="Q2512">
        <f>IFERROR(PERCENTRANK(K:K,K2512),0)</f>
        <v/>
      </c>
      <c r="R2512">
        <f>L2512*weight1+M2512*weight2+N2512*weight3+O2512*weight4+P2512*weight5+Q2512*weight6</f>
        <v/>
      </c>
    </row>
    <row r="2513" spans="1:18">
      <c r="A2513">
        <f>RANK(R2513,R:R)</f>
        <v/>
      </c>
      <c r="B2513" t="s">
        <v>27510</v>
      </c>
      <c r="C2513">
        <f>VLOOKUP(B2513,'Input - companies list'!B:L,2,FALSE)</f>
        <v/>
      </c>
      <c r="D2513">
        <f>VLOOKUP(B2513,'Input - companies list'!B:L,11,FALSE)</f>
        <v/>
      </c>
      <c r="E2513">
        <f>VLOOKUP(B2513,'Input - companies list'!B:E,4,FALSE)</f>
        <v/>
      </c>
      <c r="F2513">
        <f>SUMIFS('Input - target event report'!H:H,'Input - target event report'!B:B,B2513,'Input - target event report'!D:D, "Private Investment")</f>
        <v/>
      </c>
      <c r="G2513">
        <f>IF(I2513&lt;2, "N/A", (MAXIFS('Input - target event report'!E:E,'Input - target event report'!B:B,B:B,'Input - target event report'!D:D,"Private Investment")-MINIFS('Input - target event report'!E:E,'Input - target event report'!B:B,B:B,'Input - target event report'!D:D,"Private Investment"))/(I2513-1))</f>
        <v/>
      </c>
      <c r="H2513">
        <f>IF(MAXIFS('Input - target event report'!E:E,'Input - target event report'!B:B,B:B,'Input - target event report'!D:D,"Private Investment") = 0, "N/A", TODAY() - MAXIFS('Input - target event report'!E:E,'Input - target event report'!B:B,B:B,'Input - target event report'!D:D,"Private Investment"))</f>
        <v/>
      </c>
      <c r="I2513">
        <f>COUNTIFS('Input - target event report'!B:B,B2513,'Input - target event report'!D:D, "Private Investment")</f>
        <v/>
      </c>
      <c r="J2513">
        <f>INDEX('Input - companies list'!$1:$10000,MATCH(B2513,'Input - companies list'!B:B,0),MATCH("Flow",'Input - companies list'!$1:$1,0 ))</f>
        <v/>
      </c>
      <c r="K2513">
        <f>INDEX('Input - companies list'!$1:$10000,MATCH(B2513,'Input - companies list'!B:B,0),MATCH("Inter-Cluster Connectivity",'Input - companies list'!$1:$1,0 ))</f>
        <v/>
      </c>
      <c r="L2513">
        <f>IFERROR(PERCENTRANK(F:F,F2513),0)</f>
        <v/>
      </c>
      <c r="M2513">
        <f>IFERROR(1 - PERCENTRANK(G:G,G2513),0)</f>
        <v/>
      </c>
      <c r="N2513">
        <f>IFERROR(1 - PERCENTRANK(H:H,H2513),0)</f>
        <v/>
      </c>
      <c r="O2513">
        <f>IFERROR(PERCENTRANK(I:I,I2513),0)</f>
        <v/>
      </c>
      <c r="P2513">
        <f>IFERROR(1 - PERCENTRANK(J:J,J2513),0)</f>
        <v/>
      </c>
      <c r="Q2513">
        <f>IFERROR(PERCENTRANK(K:K,K2513),0)</f>
        <v/>
      </c>
      <c r="R2513">
        <f>L2513*weight1+M2513*weight2+N2513*weight3+O2513*weight4+P2513*weight5+Q2513*weight6</f>
        <v/>
      </c>
    </row>
    <row r="2514" spans="1:18">
      <c r="A2514">
        <f>RANK(R2514,R:R)</f>
        <v/>
      </c>
      <c r="B2514" t="s">
        <v>27521</v>
      </c>
      <c r="C2514">
        <f>VLOOKUP(B2514,'Input - companies list'!B:L,2,FALSE)</f>
        <v/>
      </c>
      <c r="D2514">
        <f>VLOOKUP(B2514,'Input - companies list'!B:L,11,FALSE)</f>
        <v/>
      </c>
      <c r="E2514">
        <f>VLOOKUP(B2514,'Input - companies list'!B:E,4,FALSE)</f>
        <v/>
      </c>
      <c r="F2514">
        <f>SUMIFS('Input - target event report'!H:H,'Input - target event report'!B:B,B2514,'Input - target event report'!D:D, "Private Investment")</f>
        <v/>
      </c>
      <c r="G2514">
        <f>IF(I2514&lt;2, "N/A", (MAXIFS('Input - target event report'!E:E,'Input - target event report'!B:B,B:B,'Input - target event report'!D:D,"Private Investment")-MINIFS('Input - target event report'!E:E,'Input - target event report'!B:B,B:B,'Input - target event report'!D:D,"Private Investment"))/(I2514-1))</f>
        <v/>
      </c>
      <c r="H2514">
        <f>IF(MAXIFS('Input - target event report'!E:E,'Input - target event report'!B:B,B:B,'Input - target event report'!D:D,"Private Investment") = 0, "N/A", TODAY() - MAXIFS('Input - target event report'!E:E,'Input - target event report'!B:B,B:B,'Input - target event report'!D:D,"Private Investment"))</f>
        <v/>
      </c>
      <c r="I2514">
        <f>COUNTIFS('Input - target event report'!B:B,B2514,'Input - target event report'!D:D, "Private Investment")</f>
        <v/>
      </c>
      <c r="J2514">
        <f>INDEX('Input - companies list'!$1:$10000,MATCH(B2514,'Input - companies list'!B:B,0),MATCH("Flow",'Input - companies list'!$1:$1,0 ))</f>
        <v/>
      </c>
      <c r="K2514">
        <f>INDEX('Input - companies list'!$1:$10000,MATCH(B2514,'Input - companies list'!B:B,0),MATCH("Inter-Cluster Connectivity",'Input - companies list'!$1:$1,0 ))</f>
        <v/>
      </c>
      <c r="L2514">
        <f>IFERROR(PERCENTRANK(F:F,F2514),0)</f>
        <v/>
      </c>
      <c r="M2514">
        <f>IFERROR(1 - PERCENTRANK(G:G,G2514),0)</f>
        <v/>
      </c>
      <c r="N2514">
        <f>IFERROR(1 - PERCENTRANK(H:H,H2514),0)</f>
        <v/>
      </c>
      <c r="O2514">
        <f>IFERROR(PERCENTRANK(I:I,I2514),0)</f>
        <v/>
      </c>
      <c r="P2514">
        <f>IFERROR(1 - PERCENTRANK(J:J,J2514),0)</f>
        <v/>
      </c>
      <c r="Q2514">
        <f>IFERROR(PERCENTRANK(K:K,K2514),0)</f>
        <v/>
      </c>
      <c r="R2514">
        <f>L2514*weight1+M2514*weight2+N2514*weight3+O2514*weight4+P2514*weight5+Q2514*weight6</f>
        <v/>
      </c>
    </row>
    <row r="2515" spans="1:18">
      <c r="A2515">
        <f>RANK(R2515,R:R)</f>
        <v/>
      </c>
      <c r="B2515" t="s">
        <v>27529</v>
      </c>
      <c r="C2515">
        <f>VLOOKUP(B2515,'Input - companies list'!B:L,2,FALSE)</f>
        <v/>
      </c>
      <c r="D2515">
        <f>VLOOKUP(B2515,'Input - companies list'!B:L,11,FALSE)</f>
        <v/>
      </c>
      <c r="E2515">
        <f>VLOOKUP(B2515,'Input - companies list'!B:E,4,FALSE)</f>
        <v/>
      </c>
      <c r="F2515">
        <f>SUMIFS('Input - target event report'!H:H,'Input - target event report'!B:B,B2515,'Input - target event report'!D:D, "Private Investment")</f>
        <v/>
      </c>
      <c r="G2515">
        <f>IF(I2515&lt;2, "N/A", (MAXIFS('Input - target event report'!E:E,'Input - target event report'!B:B,B:B,'Input - target event report'!D:D,"Private Investment")-MINIFS('Input - target event report'!E:E,'Input - target event report'!B:B,B:B,'Input - target event report'!D:D,"Private Investment"))/(I2515-1))</f>
        <v/>
      </c>
      <c r="H2515">
        <f>IF(MAXIFS('Input - target event report'!E:E,'Input - target event report'!B:B,B:B,'Input - target event report'!D:D,"Private Investment") = 0, "N/A", TODAY() - MAXIFS('Input - target event report'!E:E,'Input - target event report'!B:B,B:B,'Input - target event report'!D:D,"Private Investment"))</f>
        <v/>
      </c>
      <c r="I2515">
        <f>COUNTIFS('Input - target event report'!B:B,B2515,'Input - target event report'!D:D, "Private Investment")</f>
        <v/>
      </c>
      <c r="J2515">
        <f>INDEX('Input - companies list'!$1:$10000,MATCH(B2515,'Input - companies list'!B:B,0),MATCH("Flow",'Input - companies list'!$1:$1,0 ))</f>
        <v/>
      </c>
      <c r="K2515">
        <f>INDEX('Input - companies list'!$1:$10000,MATCH(B2515,'Input - companies list'!B:B,0),MATCH("Inter-Cluster Connectivity",'Input - companies list'!$1:$1,0 ))</f>
        <v/>
      </c>
      <c r="L2515">
        <f>IFERROR(PERCENTRANK(F:F,F2515),0)</f>
        <v/>
      </c>
      <c r="M2515">
        <f>IFERROR(1 - PERCENTRANK(G:G,G2515),0)</f>
        <v/>
      </c>
      <c r="N2515">
        <f>IFERROR(1 - PERCENTRANK(H:H,H2515),0)</f>
        <v/>
      </c>
      <c r="O2515">
        <f>IFERROR(PERCENTRANK(I:I,I2515),0)</f>
        <v/>
      </c>
      <c r="P2515">
        <f>IFERROR(1 - PERCENTRANK(J:J,J2515),0)</f>
        <v/>
      </c>
      <c r="Q2515">
        <f>IFERROR(PERCENTRANK(K:K,K2515),0)</f>
        <v/>
      </c>
      <c r="R2515">
        <f>L2515*weight1+M2515*weight2+N2515*weight3+O2515*weight4+P2515*weight5+Q2515*weight6</f>
        <v/>
      </c>
    </row>
    <row r="2516" spans="1:18">
      <c r="A2516">
        <f>RANK(R2516,R:R)</f>
        <v/>
      </c>
      <c r="B2516" t="s">
        <v>27539</v>
      </c>
      <c r="C2516">
        <f>VLOOKUP(B2516,'Input - companies list'!B:L,2,FALSE)</f>
        <v/>
      </c>
      <c r="D2516">
        <f>VLOOKUP(B2516,'Input - companies list'!B:L,11,FALSE)</f>
        <v/>
      </c>
      <c r="E2516">
        <f>VLOOKUP(B2516,'Input - companies list'!B:E,4,FALSE)</f>
        <v/>
      </c>
      <c r="F2516">
        <f>SUMIFS('Input - target event report'!H:H,'Input - target event report'!B:B,B2516,'Input - target event report'!D:D, "Private Investment")</f>
        <v/>
      </c>
      <c r="G2516">
        <f>IF(I2516&lt;2, "N/A", (MAXIFS('Input - target event report'!E:E,'Input - target event report'!B:B,B:B,'Input - target event report'!D:D,"Private Investment")-MINIFS('Input - target event report'!E:E,'Input - target event report'!B:B,B:B,'Input - target event report'!D:D,"Private Investment"))/(I2516-1))</f>
        <v/>
      </c>
      <c r="H2516">
        <f>IF(MAXIFS('Input - target event report'!E:E,'Input - target event report'!B:B,B:B,'Input - target event report'!D:D,"Private Investment") = 0, "N/A", TODAY() - MAXIFS('Input - target event report'!E:E,'Input - target event report'!B:B,B:B,'Input - target event report'!D:D,"Private Investment"))</f>
        <v/>
      </c>
      <c r="I2516">
        <f>COUNTIFS('Input - target event report'!B:B,B2516,'Input - target event report'!D:D, "Private Investment")</f>
        <v/>
      </c>
      <c r="J2516">
        <f>INDEX('Input - companies list'!$1:$10000,MATCH(B2516,'Input - companies list'!B:B,0),MATCH("Flow",'Input - companies list'!$1:$1,0 ))</f>
        <v/>
      </c>
      <c r="K2516">
        <f>INDEX('Input - companies list'!$1:$10000,MATCH(B2516,'Input - companies list'!B:B,0),MATCH("Inter-Cluster Connectivity",'Input - companies list'!$1:$1,0 ))</f>
        <v/>
      </c>
      <c r="L2516">
        <f>IFERROR(PERCENTRANK(F:F,F2516),0)</f>
        <v/>
      </c>
      <c r="M2516">
        <f>IFERROR(1 - PERCENTRANK(G:G,G2516),0)</f>
        <v/>
      </c>
      <c r="N2516">
        <f>IFERROR(1 - PERCENTRANK(H:H,H2516),0)</f>
        <v/>
      </c>
      <c r="O2516">
        <f>IFERROR(PERCENTRANK(I:I,I2516),0)</f>
        <v/>
      </c>
      <c r="P2516">
        <f>IFERROR(1 - PERCENTRANK(J:J,J2516),0)</f>
        <v/>
      </c>
      <c r="Q2516">
        <f>IFERROR(PERCENTRANK(K:K,K2516),0)</f>
        <v/>
      </c>
      <c r="R2516">
        <f>L2516*weight1+M2516*weight2+N2516*weight3+O2516*weight4+P2516*weight5+Q2516*weight6</f>
        <v/>
      </c>
    </row>
    <row r="2517" spans="1:18">
      <c r="A2517">
        <f>RANK(R2517,R:R)</f>
        <v/>
      </c>
      <c r="B2517" t="s">
        <v>27553</v>
      </c>
      <c r="C2517">
        <f>VLOOKUP(B2517,'Input - companies list'!B:L,2,FALSE)</f>
        <v/>
      </c>
      <c r="D2517">
        <f>VLOOKUP(B2517,'Input - companies list'!B:L,11,FALSE)</f>
        <v/>
      </c>
      <c r="E2517">
        <f>VLOOKUP(B2517,'Input - companies list'!B:E,4,FALSE)</f>
        <v/>
      </c>
      <c r="F2517">
        <f>SUMIFS('Input - target event report'!H:H,'Input - target event report'!B:B,B2517,'Input - target event report'!D:D, "Private Investment")</f>
        <v/>
      </c>
      <c r="G2517">
        <f>IF(I2517&lt;2, "N/A", (MAXIFS('Input - target event report'!E:E,'Input - target event report'!B:B,B:B,'Input - target event report'!D:D,"Private Investment")-MINIFS('Input - target event report'!E:E,'Input - target event report'!B:B,B:B,'Input - target event report'!D:D,"Private Investment"))/(I2517-1))</f>
        <v/>
      </c>
      <c r="H2517">
        <f>IF(MAXIFS('Input - target event report'!E:E,'Input - target event report'!B:B,B:B,'Input - target event report'!D:D,"Private Investment") = 0, "N/A", TODAY() - MAXIFS('Input - target event report'!E:E,'Input - target event report'!B:B,B:B,'Input - target event report'!D:D,"Private Investment"))</f>
        <v/>
      </c>
      <c r="I2517">
        <f>COUNTIFS('Input - target event report'!B:B,B2517,'Input - target event report'!D:D, "Private Investment")</f>
        <v/>
      </c>
      <c r="J2517">
        <f>INDEX('Input - companies list'!$1:$10000,MATCH(B2517,'Input - companies list'!B:B,0),MATCH("Flow",'Input - companies list'!$1:$1,0 ))</f>
        <v/>
      </c>
      <c r="K2517">
        <f>INDEX('Input - companies list'!$1:$10000,MATCH(B2517,'Input - companies list'!B:B,0),MATCH("Inter-Cluster Connectivity",'Input - companies list'!$1:$1,0 ))</f>
        <v/>
      </c>
      <c r="L2517">
        <f>IFERROR(PERCENTRANK(F:F,F2517),0)</f>
        <v/>
      </c>
      <c r="M2517">
        <f>IFERROR(1 - PERCENTRANK(G:G,G2517),0)</f>
        <v/>
      </c>
      <c r="N2517">
        <f>IFERROR(1 - PERCENTRANK(H:H,H2517),0)</f>
        <v/>
      </c>
      <c r="O2517">
        <f>IFERROR(PERCENTRANK(I:I,I2517),0)</f>
        <v/>
      </c>
      <c r="P2517">
        <f>IFERROR(1 - PERCENTRANK(J:J,J2517),0)</f>
        <v/>
      </c>
      <c r="Q2517">
        <f>IFERROR(PERCENTRANK(K:K,K2517),0)</f>
        <v/>
      </c>
      <c r="R2517">
        <f>L2517*weight1+M2517*weight2+N2517*weight3+O2517*weight4+P2517*weight5+Q2517*weight6</f>
        <v/>
      </c>
    </row>
    <row r="2518" spans="1:18">
      <c r="A2518">
        <f>RANK(R2518,R:R)</f>
        <v/>
      </c>
      <c r="B2518" t="s">
        <v>27559</v>
      </c>
      <c r="C2518">
        <f>VLOOKUP(B2518,'Input - companies list'!B:L,2,FALSE)</f>
        <v/>
      </c>
      <c r="D2518">
        <f>VLOOKUP(B2518,'Input - companies list'!B:L,11,FALSE)</f>
        <v/>
      </c>
      <c r="E2518">
        <f>VLOOKUP(B2518,'Input - companies list'!B:E,4,FALSE)</f>
        <v/>
      </c>
      <c r="F2518">
        <f>SUMIFS('Input - target event report'!H:H,'Input - target event report'!B:B,B2518,'Input - target event report'!D:D, "Private Investment")</f>
        <v/>
      </c>
      <c r="G2518">
        <f>IF(I2518&lt;2, "N/A", (MAXIFS('Input - target event report'!E:E,'Input - target event report'!B:B,B:B,'Input - target event report'!D:D,"Private Investment")-MINIFS('Input - target event report'!E:E,'Input - target event report'!B:B,B:B,'Input - target event report'!D:D,"Private Investment"))/(I2518-1))</f>
        <v/>
      </c>
      <c r="H2518">
        <f>IF(MAXIFS('Input - target event report'!E:E,'Input - target event report'!B:B,B:B,'Input - target event report'!D:D,"Private Investment") = 0, "N/A", TODAY() - MAXIFS('Input - target event report'!E:E,'Input - target event report'!B:B,B:B,'Input - target event report'!D:D,"Private Investment"))</f>
        <v/>
      </c>
      <c r="I2518">
        <f>COUNTIFS('Input - target event report'!B:B,B2518,'Input - target event report'!D:D, "Private Investment")</f>
        <v/>
      </c>
      <c r="J2518">
        <f>INDEX('Input - companies list'!$1:$10000,MATCH(B2518,'Input - companies list'!B:B,0),MATCH("Flow",'Input - companies list'!$1:$1,0 ))</f>
        <v/>
      </c>
      <c r="K2518">
        <f>INDEX('Input - companies list'!$1:$10000,MATCH(B2518,'Input - companies list'!B:B,0),MATCH("Inter-Cluster Connectivity",'Input - companies list'!$1:$1,0 ))</f>
        <v/>
      </c>
      <c r="L2518">
        <f>IFERROR(PERCENTRANK(F:F,F2518),0)</f>
        <v/>
      </c>
      <c r="M2518">
        <f>IFERROR(1 - PERCENTRANK(G:G,G2518),0)</f>
        <v/>
      </c>
      <c r="N2518">
        <f>IFERROR(1 - PERCENTRANK(H:H,H2518),0)</f>
        <v/>
      </c>
      <c r="O2518">
        <f>IFERROR(PERCENTRANK(I:I,I2518),0)</f>
        <v/>
      </c>
      <c r="P2518">
        <f>IFERROR(1 - PERCENTRANK(J:J,J2518),0)</f>
        <v/>
      </c>
      <c r="Q2518">
        <f>IFERROR(PERCENTRANK(K:K,K2518),0)</f>
        <v/>
      </c>
      <c r="R2518">
        <f>L2518*weight1+M2518*weight2+N2518*weight3+O2518*weight4+P2518*weight5+Q2518*weight6</f>
        <v/>
      </c>
    </row>
    <row r="2519" spans="1:18">
      <c r="A2519">
        <f>RANK(R2519,R:R)</f>
        <v/>
      </c>
      <c r="B2519" t="s">
        <v>27572</v>
      </c>
      <c r="C2519">
        <f>VLOOKUP(B2519,'Input - companies list'!B:L,2,FALSE)</f>
        <v/>
      </c>
      <c r="D2519">
        <f>VLOOKUP(B2519,'Input - companies list'!B:L,11,FALSE)</f>
        <v/>
      </c>
      <c r="E2519">
        <f>VLOOKUP(B2519,'Input - companies list'!B:E,4,FALSE)</f>
        <v/>
      </c>
      <c r="F2519">
        <f>SUMIFS('Input - target event report'!H:H,'Input - target event report'!B:B,B2519,'Input - target event report'!D:D, "Private Investment")</f>
        <v/>
      </c>
      <c r="G2519">
        <f>IF(I2519&lt;2, "N/A", (MAXIFS('Input - target event report'!E:E,'Input - target event report'!B:B,B:B,'Input - target event report'!D:D,"Private Investment")-MINIFS('Input - target event report'!E:E,'Input - target event report'!B:B,B:B,'Input - target event report'!D:D,"Private Investment"))/(I2519-1))</f>
        <v/>
      </c>
      <c r="H2519">
        <f>IF(MAXIFS('Input - target event report'!E:E,'Input - target event report'!B:B,B:B,'Input - target event report'!D:D,"Private Investment") = 0, "N/A", TODAY() - MAXIFS('Input - target event report'!E:E,'Input - target event report'!B:B,B:B,'Input - target event report'!D:D,"Private Investment"))</f>
        <v/>
      </c>
      <c r="I2519">
        <f>COUNTIFS('Input - target event report'!B:B,B2519,'Input - target event report'!D:D, "Private Investment")</f>
        <v/>
      </c>
      <c r="J2519">
        <f>INDEX('Input - companies list'!$1:$10000,MATCH(B2519,'Input - companies list'!B:B,0),MATCH("Flow",'Input - companies list'!$1:$1,0 ))</f>
        <v/>
      </c>
      <c r="K2519">
        <f>INDEX('Input - companies list'!$1:$10000,MATCH(B2519,'Input - companies list'!B:B,0),MATCH("Inter-Cluster Connectivity",'Input - companies list'!$1:$1,0 ))</f>
        <v/>
      </c>
      <c r="L2519">
        <f>IFERROR(PERCENTRANK(F:F,F2519),0)</f>
        <v/>
      </c>
      <c r="M2519">
        <f>IFERROR(1 - PERCENTRANK(G:G,G2519),0)</f>
        <v/>
      </c>
      <c r="N2519">
        <f>IFERROR(1 - PERCENTRANK(H:H,H2519),0)</f>
        <v/>
      </c>
      <c r="O2519">
        <f>IFERROR(PERCENTRANK(I:I,I2519),0)</f>
        <v/>
      </c>
      <c r="P2519">
        <f>IFERROR(1 - PERCENTRANK(J:J,J2519),0)</f>
        <v/>
      </c>
      <c r="Q2519">
        <f>IFERROR(PERCENTRANK(K:K,K2519),0)</f>
        <v/>
      </c>
      <c r="R2519">
        <f>L2519*weight1+M2519*weight2+N2519*weight3+O2519*weight4+P2519*weight5+Q2519*weight6</f>
        <v/>
      </c>
    </row>
    <row r="2520" spans="1:18">
      <c r="A2520">
        <f>RANK(R2520,R:R)</f>
        <v/>
      </c>
      <c r="B2520" t="s">
        <v>27576</v>
      </c>
      <c r="C2520">
        <f>VLOOKUP(B2520,'Input - companies list'!B:L,2,FALSE)</f>
        <v/>
      </c>
      <c r="D2520">
        <f>VLOOKUP(B2520,'Input - companies list'!B:L,11,FALSE)</f>
        <v/>
      </c>
      <c r="E2520">
        <f>VLOOKUP(B2520,'Input - companies list'!B:E,4,FALSE)</f>
        <v/>
      </c>
      <c r="F2520">
        <f>SUMIFS('Input - target event report'!H:H,'Input - target event report'!B:B,B2520,'Input - target event report'!D:D, "Private Investment")</f>
        <v/>
      </c>
      <c r="G2520">
        <f>IF(I2520&lt;2, "N/A", (MAXIFS('Input - target event report'!E:E,'Input - target event report'!B:B,B:B,'Input - target event report'!D:D,"Private Investment")-MINIFS('Input - target event report'!E:E,'Input - target event report'!B:B,B:B,'Input - target event report'!D:D,"Private Investment"))/(I2520-1))</f>
        <v/>
      </c>
      <c r="H2520">
        <f>IF(MAXIFS('Input - target event report'!E:E,'Input - target event report'!B:B,B:B,'Input - target event report'!D:D,"Private Investment") = 0, "N/A", TODAY() - MAXIFS('Input - target event report'!E:E,'Input - target event report'!B:B,B:B,'Input - target event report'!D:D,"Private Investment"))</f>
        <v/>
      </c>
      <c r="I2520">
        <f>COUNTIFS('Input - target event report'!B:B,B2520,'Input - target event report'!D:D, "Private Investment")</f>
        <v/>
      </c>
      <c r="J2520">
        <f>INDEX('Input - companies list'!$1:$10000,MATCH(B2520,'Input - companies list'!B:B,0),MATCH("Flow",'Input - companies list'!$1:$1,0 ))</f>
        <v/>
      </c>
      <c r="K2520">
        <f>INDEX('Input - companies list'!$1:$10000,MATCH(B2520,'Input - companies list'!B:B,0),MATCH("Inter-Cluster Connectivity",'Input - companies list'!$1:$1,0 ))</f>
        <v/>
      </c>
      <c r="L2520">
        <f>IFERROR(PERCENTRANK(F:F,F2520),0)</f>
        <v/>
      </c>
      <c r="M2520">
        <f>IFERROR(1 - PERCENTRANK(G:G,G2520),0)</f>
        <v/>
      </c>
      <c r="N2520">
        <f>IFERROR(1 - PERCENTRANK(H:H,H2520),0)</f>
        <v/>
      </c>
      <c r="O2520">
        <f>IFERROR(PERCENTRANK(I:I,I2520),0)</f>
        <v/>
      </c>
      <c r="P2520">
        <f>IFERROR(1 - PERCENTRANK(J:J,J2520),0)</f>
        <v/>
      </c>
      <c r="Q2520">
        <f>IFERROR(PERCENTRANK(K:K,K2520),0)</f>
        <v/>
      </c>
      <c r="R2520">
        <f>L2520*weight1+M2520*weight2+N2520*weight3+O2520*weight4+P2520*weight5+Q2520*weight6</f>
        <v/>
      </c>
    </row>
    <row r="2521" spans="1:18">
      <c r="A2521">
        <f>RANK(R2521,R:R)</f>
        <v/>
      </c>
      <c r="B2521" t="s">
        <v>27586</v>
      </c>
      <c r="C2521">
        <f>VLOOKUP(B2521,'Input - companies list'!B:L,2,FALSE)</f>
        <v/>
      </c>
      <c r="D2521">
        <f>VLOOKUP(B2521,'Input - companies list'!B:L,11,FALSE)</f>
        <v/>
      </c>
      <c r="E2521">
        <f>VLOOKUP(B2521,'Input - companies list'!B:E,4,FALSE)</f>
        <v/>
      </c>
      <c r="F2521">
        <f>SUMIFS('Input - target event report'!H:H,'Input - target event report'!B:B,B2521,'Input - target event report'!D:D, "Private Investment")</f>
        <v/>
      </c>
      <c r="G2521">
        <f>IF(I2521&lt;2, "N/A", (MAXIFS('Input - target event report'!E:E,'Input - target event report'!B:B,B:B,'Input - target event report'!D:D,"Private Investment")-MINIFS('Input - target event report'!E:E,'Input - target event report'!B:B,B:B,'Input - target event report'!D:D,"Private Investment"))/(I2521-1))</f>
        <v/>
      </c>
      <c r="H2521">
        <f>IF(MAXIFS('Input - target event report'!E:E,'Input - target event report'!B:B,B:B,'Input - target event report'!D:D,"Private Investment") = 0, "N/A", TODAY() - MAXIFS('Input - target event report'!E:E,'Input - target event report'!B:B,B:B,'Input - target event report'!D:D,"Private Investment"))</f>
        <v/>
      </c>
      <c r="I2521">
        <f>COUNTIFS('Input - target event report'!B:B,B2521,'Input - target event report'!D:D, "Private Investment")</f>
        <v/>
      </c>
      <c r="J2521">
        <f>INDEX('Input - companies list'!$1:$10000,MATCH(B2521,'Input - companies list'!B:B,0),MATCH("Flow",'Input - companies list'!$1:$1,0 ))</f>
        <v/>
      </c>
      <c r="K2521">
        <f>INDEX('Input - companies list'!$1:$10000,MATCH(B2521,'Input - companies list'!B:B,0),MATCH("Inter-Cluster Connectivity",'Input - companies list'!$1:$1,0 ))</f>
        <v/>
      </c>
      <c r="L2521">
        <f>IFERROR(PERCENTRANK(F:F,F2521),0)</f>
        <v/>
      </c>
      <c r="M2521">
        <f>IFERROR(1 - PERCENTRANK(G:G,G2521),0)</f>
        <v/>
      </c>
      <c r="N2521">
        <f>IFERROR(1 - PERCENTRANK(H:H,H2521),0)</f>
        <v/>
      </c>
      <c r="O2521">
        <f>IFERROR(PERCENTRANK(I:I,I2521),0)</f>
        <v/>
      </c>
      <c r="P2521">
        <f>IFERROR(1 - PERCENTRANK(J:J,J2521),0)</f>
        <v/>
      </c>
      <c r="Q2521">
        <f>IFERROR(PERCENTRANK(K:K,K2521),0)</f>
        <v/>
      </c>
      <c r="R2521">
        <f>L2521*weight1+M2521*weight2+N2521*weight3+O2521*weight4+P2521*weight5+Q2521*weight6</f>
        <v/>
      </c>
    </row>
    <row r="2522" spans="1:18">
      <c r="A2522">
        <f>RANK(R2522,R:R)</f>
        <v/>
      </c>
      <c r="B2522" t="s">
        <v>27595</v>
      </c>
      <c r="C2522">
        <f>VLOOKUP(B2522,'Input - companies list'!B:L,2,FALSE)</f>
        <v/>
      </c>
      <c r="D2522">
        <f>VLOOKUP(B2522,'Input - companies list'!B:L,11,FALSE)</f>
        <v/>
      </c>
      <c r="E2522">
        <f>VLOOKUP(B2522,'Input - companies list'!B:E,4,FALSE)</f>
        <v/>
      </c>
      <c r="F2522">
        <f>SUMIFS('Input - target event report'!H:H,'Input - target event report'!B:B,B2522,'Input - target event report'!D:D, "Private Investment")</f>
        <v/>
      </c>
      <c r="G2522">
        <f>IF(I2522&lt;2, "N/A", (MAXIFS('Input - target event report'!E:E,'Input - target event report'!B:B,B:B,'Input - target event report'!D:D,"Private Investment")-MINIFS('Input - target event report'!E:E,'Input - target event report'!B:B,B:B,'Input - target event report'!D:D,"Private Investment"))/(I2522-1))</f>
        <v/>
      </c>
      <c r="H2522">
        <f>IF(MAXIFS('Input - target event report'!E:E,'Input - target event report'!B:B,B:B,'Input - target event report'!D:D,"Private Investment") = 0, "N/A", TODAY() - MAXIFS('Input - target event report'!E:E,'Input - target event report'!B:B,B:B,'Input - target event report'!D:D,"Private Investment"))</f>
        <v/>
      </c>
      <c r="I2522">
        <f>COUNTIFS('Input - target event report'!B:B,B2522,'Input - target event report'!D:D, "Private Investment")</f>
        <v/>
      </c>
      <c r="J2522">
        <f>INDEX('Input - companies list'!$1:$10000,MATCH(B2522,'Input - companies list'!B:B,0),MATCH("Flow",'Input - companies list'!$1:$1,0 ))</f>
        <v/>
      </c>
      <c r="K2522">
        <f>INDEX('Input - companies list'!$1:$10000,MATCH(B2522,'Input - companies list'!B:B,0),MATCH("Inter-Cluster Connectivity",'Input - companies list'!$1:$1,0 ))</f>
        <v/>
      </c>
      <c r="L2522">
        <f>IFERROR(PERCENTRANK(F:F,F2522),0)</f>
        <v/>
      </c>
      <c r="M2522">
        <f>IFERROR(1 - PERCENTRANK(G:G,G2522),0)</f>
        <v/>
      </c>
      <c r="N2522">
        <f>IFERROR(1 - PERCENTRANK(H:H,H2522),0)</f>
        <v/>
      </c>
      <c r="O2522">
        <f>IFERROR(PERCENTRANK(I:I,I2522),0)</f>
        <v/>
      </c>
      <c r="P2522">
        <f>IFERROR(1 - PERCENTRANK(J:J,J2522),0)</f>
        <v/>
      </c>
      <c r="Q2522">
        <f>IFERROR(PERCENTRANK(K:K,K2522),0)</f>
        <v/>
      </c>
      <c r="R2522">
        <f>L2522*weight1+M2522*weight2+N2522*weight3+O2522*weight4+P2522*weight5+Q2522*weight6</f>
        <v/>
      </c>
    </row>
    <row r="2523" spans="1:18">
      <c r="A2523">
        <f>RANK(R2523,R:R)</f>
        <v/>
      </c>
      <c r="B2523" t="s">
        <v>27605</v>
      </c>
      <c r="C2523">
        <f>VLOOKUP(B2523,'Input - companies list'!B:L,2,FALSE)</f>
        <v/>
      </c>
      <c r="D2523">
        <f>VLOOKUP(B2523,'Input - companies list'!B:L,11,FALSE)</f>
        <v/>
      </c>
      <c r="E2523">
        <f>VLOOKUP(B2523,'Input - companies list'!B:E,4,FALSE)</f>
        <v/>
      </c>
      <c r="F2523">
        <f>SUMIFS('Input - target event report'!H:H,'Input - target event report'!B:B,B2523,'Input - target event report'!D:D, "Private Investment")</f>
        <v/>
      </c>
      <c r="G2523">
        <f>IF(I2523&lt;2, "N/A", (MAXIFS('Input - target event report'!E:E,'Input - target event report'!B:B,B:B,'Input - target event report'!D:D,"Private Investment")-MINIFS('Input - target event report'!E:E,'Input - target event report'!B:B,B:B,'Input - target event report'!D:D,"Private Investment"))/(I2523-1))</f>
        <v/>
      </c>
      <c r="H2523">
        <f>IF(MAXIFS('Input - target event report'!E:E,'Input - target event report'!B:B,B:B,'Input - target event report'!D:D,"Private Investment") = 0, "N/A", TODAY() - MAXIFS('Input - target event report'!E:E,'Input - target event report'!B:B,B:B,'Input - target event report'!D:D,"Private Investment"))</f>
        <v/>
      </c>
      <c r="I2523">
        <f>COUNTIFS('Input - target event report'!B:B,B2523,'Input - target event report'!D:D, "Private Investment")</f>
        <v/>
      </c>
      <c r="J2523">
        <f>INDEX('Input - companies list'!$1:$10000,MATCH(B2523,'Input - companies list'!B:B,0),MATCH("Flow",'Input - companies list'!$1:$1,0 ))</f>
        <v/>
      </c>
      <c r="K2523">
        <f>INDEX('Input - companies list'!$1:$10000,MATCH(B2523,'Input - companies list'!B:B,0),MATCH("Inter-Cluster Connectivity",'Input - companies list'!$1:$1,0 ))</f>
        <v/>
      </c>
      <c r="L2523">
        <f>IFERROR(PERCENTRANK(F:F,F2523),0)</f>
        <v/>
      </c>
      <c r="M2523">
        <f>IFERROR(1 - PERCENTRANK(G:G,G2523),0)</f>
        <v/>
      </c>
      <c r="N2523">
        <f>IFERROR(1 - PERCENTRANK(H:H,H2523),0)</f>
        <v/>
      </c>
      <c r="O2523">
        <f>IFERROR(PERCENTRANK(I:I,I2523),0)</f>
        <v/>
      </c>
      <c r="P2523">
        <f>IFERROR(1 - PERCENTRANK(J:J,J2523),0)</f>
        <v/>
      </c>
      <c r="Q2523">
        <f>IFERROR(PERCENTRANK(K:K,K2523),0)</f>
        <v/>
      </c>
      <c r="R2523">
        <f>L2523*weight1+M2523*weight2+N2523*weight3+O2523*weight4+P2523*weight5+Q2523*weight6</f>
        <v/>
      </c>
    </row>
    <row r="2524" spans="1:18">
      <c r="A2524">
        <f>RANK(R2524,R:R)</f>
        <v/>
      </c>
      <c r="B2524" t="s">
        <v>27613</v>
      </c>
      <c r="C2524">
        <f>VLOOKUP(B2524,'Input - companies list'!B:L,2,FALSE)</f>
        <v/>
      </c>
      <c r="D2524">
        <f>VLOOKUP(B2524,'Input - companies list'!B:L,11,FALSE)</f>
        <v/>
      </c>
      <c r="E2524">
        <f>VLOOKUP(B2524,'Input - companies list'!B:E,4,FALSE)</f>
        <v/>
      </c>
      <c r="F2524">
        <f>SUMIFS('Input - target event report'!H:H,'Input - target event report'!B:B,B2524,'Input - target event report'!D:D, "Private Investment")</f>
        <v/>
      </c>
      <c r="G2524">
        <f>IF(I2524&lt;2, "N/A", (MAXIFS('Input - target event report'!E:E,'Input - target event report'!B:B,B:B,'Input - target event report'!D:D,"Private Investment")-MINIFS('Input - target event report'!E:E,'Input - target event report'!B:B,B:B,'Input - target event report'!D:D,"Private Investment"))/(I2524-1))</f>
        <v/>
      </c>
      <c r="H2524">
        <f>IF(MAXIFS('Input - target event report'!E:E,'Input - target event report'!B:B,B:B,'Input - target event report'!D:D,"Private Investment") = 0, "N/A", TODAY() - MAXIFS('Input - target event report'!E:E,'Input - target event report'!B:B,B:B,'Input - target event report'!D:D,"Private Investment"))</f>
        <v/>
      </c>
      <c r="I2524">
        <f>COUNTIFS('Input - target event report'!B:B,B2524,'Input - target event report'!D:D, "Private Investment")</f>
        <v/>
      </c>
      <c r="J2524">
        <f>INDEX('Input - companies list'!$1:$10000,MATCH(B2524,'Input - companies list'!B:B,0),MATCH("Flow",'Input - companies list'!$1:$1,0 ))</f>
        <v/>
      </c>
      <c r="K2524">
        <f>INDEX('Input - companies list'!$1:$10000,MATCH(B2524,'Input - companies list'!B:B,0),MATCH("Inter-Cluster Connectivity",'Input - companies list'!$1:$1,0 ))</f>
        <v/>
      </c>
      <c r="L2524">
        <f>IFERROR(PERCENTRANK(F:F,F2524),0)</f>
        <v/>
      </c>
      <c r="M2524">
        <f>IFERROR(1 - PERCENTRANK(G:G,G2524),0)</f>
        <v/>
      </c>
      <c r="N2524">
        <f>IFERROR(1 - PERCENTRANK(H:H,H2524),0)</f>
        <v/>
      </c>
      <c r="O2524">
        <f>IFERROR(PERCENTRANK(I:I,I2524),0)</f>
        <v/>
      </c>
      <c r="P2524">
        <f>IFERROR(1 - PERCENTRANK(J:J,J2524),0)</f>
        <v/>
      </c>
      <c r="Q2524">
        <f>IFERROR(PERCENTRANK(K:K,K2524),0)</f>
        <v/>
      </c>
      <c r="R2524">
        <f>L2524*weight1+M2524*weight2+N2524*weight3+O2524*weight4+P2524*weight5+Q2524*weight6</f>
        <v/>
      </c>
    </row>
    <row r="2525" spans="1:18">
      <c r="A2525">
        <f>RANK(R2525,R:R)</f>
        <v/>
      </c>
      <c r="B2525" t="s">
        <v>27624</v>
      </c>
      <c r="C2525">
        <f>VLOOKUP(B2525,'Input - companies list'!B:L,2,FALSE)</f>
        <v/>
      </c>
      <c r="D2525">
        <f>VLOOKUP(B2525,'Input - companies list'!B:L,11,FALSE)</f>
        <v/>
      </c>
      <c r="E2525">
        <f>VLOOKUP(B2525,'Input - companies list'!B:E,4,FALSE)</f>
        <v/>
      </c>
      <c r="F2525">
        <f>SUMIFS('Input - target event report'!H:H,'Input - target event report'!B:B,B2525,'Input - target event report'!D:D, "Private Investment")</f>
        <v/>
      </c>
      <c r="G2525">
        <f>IF(I2525&lt;2, "N/A", (MAXIFS('Input - target event report'!E:E,'Input - target event report'!B:B,B:B,'Input - target event report'!D:D,"Private Investment")-MINIFS('Input - target event report'!E:E,'Input - target event report'!B:B,B:B,'Input - target event report'!D:D,"Private Investment"))/(I2525-1))</f>
        <v/>
      </c>
      <c r="H2525">
        <f>IF(MAXIFS('Input - target event report'!E:E,'Input - target event report'!B:B,B:B,'Input - target event report'!D:D,"Private Investment") = 0, "N/A", TODAY() - MAXIFS('Input - target event report'!E:E,'Input - target event report'!B:B,B:B,'Input - target event report'!D:D,"Private Investment"))</f>
        <v/>
      </c>
      <c r="I2525">
        <f>COUNTIFS('Input - target event report'!B:B,B2525,'Input - target event report'!D:D, "Private Investment")</f>
        <v/>
      </c>
      <c r="J2525">
        <f>INDEX('Input - companies list'!$1:$10000,MATCH(B2525,'Input - companies list'!B:B,0),MATCH("Flow",'Input - companies list'!$1:$1,0 ))</f>
        <v/>
      </c>
      <c r="K2525">
        <f>INDEX('Input - companies list'!$1:$10000,MATCH(B2525,'Input - companies list'!B:B,0),MATCH("Inter-Cluster Connectivity",'Input - companies list'!$1:$1,0 ))</f>
        <v/>
      </c>
      <c r="L2525">
        <f>IFERROR(PERCENTRANK(F:F,F2525),0)</f>
        <v/>
      </c>
      <c r="M2525">
        <f>IFERROR(1 - PERCENTRANK(G:G,G2525),0)</f>
        <v/>
      </c>
      <c r="N2525">
        <f>IFERROR(1 - PERCENTRANK(H:H,H2525),0)</f>
        <v/>
      </c>
      <c r="O2525">
        <f>IFERROR(PERCENTRANK(I:I,I2525),0)</f>
        <v/>
      </c>
      <c r="P2525">
        <f>IFERROR(1 - PERCENTRANK(J:J,J2525),0)</f>
        <v/>
      </c>
      <c r="Q2525">
        <f>IFERROR(PERCENTRANK(K:K,K2525),0)</f>
        <v/>
      </c>
      <c r="R2525">
        <f>L2525*weight1+M2525*weight2+N2525*weight3+O2525*weight4+P2525*weight5+Q2525*weight6</f>
        <v/>
      </c>
    </row>
    <row r="2526" spans="1:18">
      <c r="A2526">
        <f>RANK(R2526,R:R)</f>
        <v/>
      </c>
      <c r="B2526" t="s">
        <v>27636</v>
      </c>
      <c r="C2526">
        <f>VLOOKUP(B2526,'Input - companies list'!B:L,2,FALSE)</f>
        <v/>
      </c>
      <c r="D2526">
        <f>VLOOKUP(B2526,'Input - companies list'!B:L,11,FALSE)</f>
        <v/>
      </c>
      <c r="E2526">
        <f>VLOOKUP(B2526,'Input - companies list'!B:E,4,FALSE)</f>
        <v/>
      </c>
      <c r="F2526">
        <f>SUMIFS('Input - target event report'!H:H,'Input - target event report'!B:B,B2526,'Input - target event report'!D:D, "Private Investment")</f>
        <v/>
      </c>
      <c r="G2526">
        <f>IF(I2526&lt;2, "N/A", (MAXIFS('Input - target event report'!E:E,'Input - target event report'!B:B,B:B,'Input - target event report'!D:D,"Private Investment")-MINIFS('Input - target event report'!E:E,'Input - target event report'!B:B,B:B,'Input - target event report'!D:D,"Private Investment"))/(I2526-1))</f>
        <v/>
      </c>
      <c r="H2526">
        <f>IF(MAXIFS('Input - target event report'!E:E,'Input - target event report'!B:B,B:B,'Input - target event report'!D:D,"Private Investment") = 0, "N/A", TODAY() - MAXIFS('Input - target event report'!E:E,'Input - target event report'!B:B,B:B,'Input - target event report'!D:D,"Private Investment"))</f>
        <v/>
      </c>
      <c r="I2526">
        <f>COUNTIFS('Input - target event report'!B:B,B2526,'Input - target event report'!D:D, "Private Investment")</f>
        <v/>
      </c>
      <c r="J2526">
        <f>INDEX('Input - companies list'!$1:$10000,MATCH(B2526,'Input - companies list'!B:B,0),MATCH("Flow",'Input - companies list'!$1:$1,0 ))</f>
        <v/>
      </c>
      <c r="K2526">
        <f>INDEX('Input - companies list'!$1:$10000,MATCH(B2526,'Input - companies list'!B:B,0),MATCH("Inter-Cluster Connectivity",'Input - companies list'!$1:$1,0 ))</f>
        <v/>
      </c>
      <c r="L2526">
        <f>IFERROR(PERCENTRANK(F:F,F2526),0)</f>
        <v/>
      </c>
      <c r="M2526">
        <f>IFERROR(1 - PERCENTRANK(G:G,G2526),0)</f>
        <v/>
      </c>
      <c r="N2526">
        <f>IFERROR(1 - PERCENTRANK(H:H,H2526),0)</f>
        <v/>
      </c>
      <c r="O2526">
        <f>IFERROR(PERCENTRANK(I:I,I2526),0)</f>
        <v/>
      </c>
      <c r="P2526">
        <f>IFERROR(1 - PERCENTRANK(J:J,J2526),0)</f>
        <v/>
      </c>
      <c r="Q2526">
        <f>IFERROR(PERCENTRANK(K:K,K2526),0)</f>
        <v/>
      </c>
      <c r="R2526">
        <f>L2526*weight1+M2526*weight2+N2526*weight3+O2526*weight4+P2526*weight5+Q2526*weight6</f>
        <v/>
      </c>
    </row>
    <row r="2527" spans="1:18">
      <c r="A2527">
        <f>RANK(R2527,R:R)</f>
        <v/>
      </c>
      <c r="B2527" t="s">
        <v>27647</v>
      </c>
      <c r="C2527">
        <f>VLOOKUP(B2527,'Input - companies list'!B:L,2,FALSE)</f>
        <v/>
      </c>
      <c r="D2527">
        <f>VLOOKUP(B2527,'Input - companies list'!B:L,11,FALSE)</f>
        <v/>
      </c>
      <c r="E2527">
        <f>VLOOKUP(B2527,'Input - companies list'!B:E,4,FALSE)</f>
        <v/>
      </c>
      <c r="F2527">
        <f>SUMIFS('Input - target event report'!H:H,'Input - target event report'!B:B,B2527,'Input - target event report'!D:D, "Private Investment")</f>
        <v/>
      </c>
      <c r="G2527">
        <f>IF(I2527&lt;2, "N/A", (MAXIFS('Input - target event report'!E:E,'Input - target event report'!B:B,B:B,'Input - target event report'!D:D,"Private Investment")-MINIFS('Input - target event report'!E:E,'Input - target event report'!B:B,B:B,'Input - target event report'!D:D,"Private Investment"))/(I2527-1))</f>
        <v/>
      </c>
      <c r="H2527">
        <f>IF(MAXIFS('Input - target event report'!E:E,'Input - target event report'!B:B,B:B,'Input - target event report'!D:D,"Private Investment") = 0, "N/A", TODAY() - MAXIFS('Input - target event report'!E:E,'Input - target event report'!B:B,B:B,'Input - target event report'!D:D,"Private Investment"))</f>
        <v/>
      </c>
      <c r="I2527">
        <f>COUNTIFS('Input - target event report'!B:B,B2527,'Input - target event report'!D:D, "Private Investment")</f>
        <v/>
      </c>
      <c r="J2527">
        <f>INDEX('Input - companies list'!$1:$10000,MATCH(B2527,'Input - companies list'!B:B,0),MATCH("Flow",'Input - companies list'!$1:$1,0 ))</f>
        <v/>
      </c>
      <c r="K2527">
        <f>INDEX('Input - companies list'!$1:$10000,MATCH(B2527,'Input - companies list'!B:B,0),MATCH("Inter-Cluster Connectivity",'Input - companies list'!$1:$1,0 ))</f>
        <v/>
      </c>
      <c r="L2527">
        <f>IFERROR(PERCENTRANK(F:F,F2527),0)</f>
        <v/>
      </c>
      <c r="M2527">
        <f>IFERROR(1 - PERCENTRANK(G:G,G2527),0)</f>
        <v/>
      </c>
      <c r="N2527">
        <f>IFERROR(1 - PERCENTRANK(H:H,H2527),0)</f>
        <v/>
      </c>
      <c r="O2527">
        <f>IFERROR(PERCENTRANK(I:I,I2527),0)</f>
        <v/>
      </c>
      <c r="P2527">
        <f>IFERROR(1 - PERCENTRANK(J:J,J2527),0)</f>
        <v/>
      </c>
      <c r="Q2527">
        <f>IFERROR(PERCENTRANK(K:K,K2527),0)</f>
        <v/>
      </c>
      <c r="R2527">
        <f>L2527*weight1+M2527*weight2+N2527*weight3+O2527*weight4+P2527*weight5+Q2527*weight6</f>
        <v/>
      </c>
    </row>
    <row r="2528" spans="1:18">
      <c r="A2528">
        <f>RANK(R2528,R:R)</f>
        <v/>
      </c>
      <c r="B2528" t="s">
        <v>27658</v>
      </c>
      <c r="C2528">
        <f>VLOOKUP(B2528,'Input - companies list'!B:L,2,FALSE)</f>
        <v/>
      </c>
      <c r="D2528">
        <f>VLOOKUP(B2528,'Input - companies list'!B:L,11,FALSE)</f>
        <v/>
      </c>
      <c r="E2528">
        <f>VLOOKUP(B2528,'Input - companies list'!B:E,4,FALSE)</f>
        <v/>
      </c>
      <c r="F2528">
        <f>SUMIFS('Input - target event report'!H:H,'Input - target event report'!B:B,B2528,'Input - target event report'!D:D, "Private Investment")</f>
        <v/>
      </c>
      <c r="G2528">
        <f>IF(I2528&lt;2, "N/A", (MAXIFS('Input - target event report'!E:E,'Input - target event report'!B:B,B:B,'Input - target event report'!D:D,"Private Investment")-MINIFS('Input - target event report'!E:E,'Input - target event report'!B:B,B:B,'Input - target event report'!D:D,"Private Investment"))/(I2528-1))</f>
        <v/>
      </c>
      <c r="H2528">
        <f>IF(MAXIFS('Input - target event report'!E:E,'Input - target event report'!B:B,B:B,'Input - target event report'!D:D,"Private Investment") = 0, "N/A", TODAY() - MAXIFS('Input - target event report'!E:E,'Input - target event report'!B:B,B:B,'Input - target event report'!D:D,"Private Investment"))</f>
        <v/>
      </c>
      <c r="I2528">
        <f>COUNTIFS('Input - target event report'!B:B,B2528,'Input - target event report'!D:D, "Private Investment")</f>
        <v/>
      </c>
      <c r="J2528">
        <f>INDEX('Input - companies list'!$1:$10000,MATCH(B2528,'Input - companies list'!B:B,0),MATCH("Flow",'Input - companies list'!$1:$1,0 ))</f>
        <v/>
      </c>
      <c r="K2528">
        <f>INDEX('Input - companies list'!$1:$10000,MATCH(B2528,'Input - companies list'!B:B,0),MATCH("Inter-Cluster Connectivity",'Input - companies list'!$1:$1,0 ))</f>
        <v/>
      </c>
      <c r="L2528">
        <f>IFERROR(PERCENTRANK(F:F,F2528),0)</f>
        <v/>
      </c>
      <c r="M2528">
        <f>IFERROR(1 - PERCENTRANK(G:G,G2528),0)</f>
        <v/>
      </c>
      <c r="N2528">
        <f>IFERROR(1 - PERCENTRANK(H:H,H2528),0)</f>
        <v/>
      </c>
      <c r="O2528">
        <f>IFERROR(PERCENTRANK(I:I,I2528),0)</f>
        <v/>
      </c>
      <c r="P2528">
        <f>IFERROR(1 - PERCENTRANK(J:J,J2528),0)</f>
        <v/>
      </c>
      <c r="Q2528">
        <f>IFERROR(PERCENTRANK(K:K,K2528),0)</f>
        <v/>
      </c>
      <c r="R2528">
        <f>L2528*weight1+M2528*weight2+N2528*weight3+O2528*weight4+P2528*weight5+Q2528*weight6</f>
        <v/>
      </c>
    </row>
    <row r="2529" spans="1:18">
      <c r="A2529">
        <f>RANK(R2529,R:R)</f>
        <v/>
      </c>
      <c r="B2529" t="s">
        <v>27668</v>
      </c>
      <c r="C2529">
        <f>VLOOKUP(B2529,'Input - companies list'!B:L,2,FALSE)</f>
        <v/>
      </c>
      <c r="D2529">
        <f>VLOOKUP(B2529,'Input - companies list'!B:L,11,FALSE)</f>
        <v/>
      </c>
      <c r="E2529">
        <f>VLOOKUP(B2529,'Input - companies list'!B:E,4,FALSE)</f>
        <v/>
      </c>
      <c r="F2529">
        <f>SUMIFS('Input - target event report'!H:H,'Input - target event report'!B:B,B2529,'Input - target event report'!D:D, "Private Investment")</f>
        <v/>
      </c>
      <c r="G2529">
        <f>IF(I2529&lt;2, "N/A", (MAXIFS('Input - target event report'!E:E,'Input - target event report'!B:B,B:B,'Input - target event report'!D:D,"Private Investment")-MINIFS('Input - target event report'!E:E,'Input - target event report'!B:B,B:B,'Input - target event report'!D:D,"Private Investment"))/(I2529-1))</f>
        <v/>
      </c>
      <c r="H2529">
        <f>IF(MAXIFS('Input - target event report'!E:E,'Input - target event report'!B:B,B:B,'Input - target event report'!D:D,"Private Investment") = 0, "N/A", TODAY() - MAXIFS('Input - target event report'!E:E,'Input - target event report'!B:B,B:B,'Input - target event report'!D:D,"Private Investment"))</f>
        <v/>
      </c>
      <c r="I2529">
        <f>COUNTIFS('Input - target event report'!B:B,B2529,'Input - target event report'!D:D, "Private Investment")</f>
        <v/>
      </c>
      <c r="J2529">
        <f>INDEX('Input - companies list'!$1:$10000,MATCH(B2529,'Input - companies list'!B:B,0),MATCH("Flow",'Input - companies list'!$1:$1,0 ))</f>
        <v/>
      </c>
      <c r="K2529">
        <f>INDEX('Input - companies list'!$1:$10000,MATCH(B2529,'Input - companies list'!B:B,0),MATCH("Inter-Cluster Connectivity",'Input - companies list'!$1:$1,0 ))</f>
        <v/>
      </c>
      <c r="L2529">
        <f>IFERROR(PERCENTRANK(F:F,F2529),0)</f>
        <v/>
      </c>
      <c r="M2529">
        <f>IFERROR(1 - PERCENTRANK(G:G,G2529),0)</f>
        <v/>
      </c>
      <c r="N2529">
        <f>IFERROR(1 - PERCENTRANK(H:H,H2529),0)</f>
        <v/>
      </c>
      <c r="O2529">
        <f>IFERROR(PERCENTRANK(I:I,I2529),0)</f>
        <v/>
      </c>
      <c r="P2529">
        <f>IFERROR(1 - PERCENTRANK(J:J,J2529),0)</f>
        <v/>
      </c>
      <c r="Q2529">
        <f>IFERROR(PERCENTRANK(K:K,K2529),0)</f>
        <v/>
      </c>
      <c r="R2529">
        <f>L2529*weight1+M2529*weight2+N2529*weight3+O2529*weight4+P2529*weight5+Q2529*weight6</f>
        <v/>
      </c>
    </row>
    <row r="2530" spans="1:18">
      <c r="A2530">
        <f>RANK(R2530,R:R)</f>
        <v/>
      </c>
      <c r="B2530" t="s">
        <v>27680</v>
      </c>
      <c r="C2530">
        <f>VLOOKUP(B2530,'Input - companies list'!B:L,2,FALSE)</f>
        <v/>
      </c>
      <c r="D2530">
        <f>VLOOKUP(B2530,'Input - companies list'!B:L,11,FALSE)</f>
        <v/>
      </c>
      <c r="E2530">
        <f>VLOOKUP(B2530,'Input - companies list'!B:E,4,FALSE)</f>
        <v/>
      </c>
      <c r="F2530">
        <f>SUMIFS('Input - target event report'!H:H,'Input - target event report'!B:B,B2530,'Input - target event report'!D:D, "Private Investment")</f>
        <v/>
      </c>
      <c r="G2530">
        <f>IF(I2530&lt;2, "N/A", (MAXIFS('Input - target event report'!E:E,'Input - target event report'!B:B,B:B,'Input - target event report'!D:D,"Private Investment")-MINIFS('Input - target event report'!E:E,'Input - target event report'!B:B,B:B,'Input - target event report'!D:D,"Private Investment"))/(I2530-1))</f>
        <v/>
      </c>
      <c r="H2530">
        <f>IF(MAXIFS('Input - target event report'!E:E,'Input - target event report'!B:B,B:B,'Input - target event report'!D:D,"Private Investment") = 0, "N/A", TODAY() - MAXIFS('Input - target event report'!E:E,'Input - target event report'!B:B,B:B,'Input - target event report'!D:D,"Private Investment"))</f>
        <v/>
      </c>
      <c r="I2530">
        <f>COUNTIFS('Input - target event report'!B:B,B2530,'Input - target event report'!D:D, "Private Investment")</f>
        <v/>
      </c>
      <c r="J2530">
        <f>INDEX('Input - companies list'!$1:$10000,MATCH(B2530,'Input - companies list'!B:B,0),MATCH("Flow",'Input - companies list'!$1:$1,0 ))</f>
        <v/>
      </c>
      <c r="K2530">
        <f>INDEX('Input - companies list'!$1:$10000,MATCH(B2530,'Input - companies list'!B:B,0),MATCH("Inter-Cluster Connectivity",'Input - companies list'!$1:$1,0 ))</f>
        <v/>
      </c>
      <c r="L2530">
        <f>IFERROR(PERCENTRANK(F:F,F2530),0)</f>
        <v/>
      </c>
      <c r="M2530">
        <f>IFERROR(1 - PERCENTRANK(G:G,G2530),0)</f>
        <v/>
      </c>
      <c r="N2530">
        <f>IFERROR(1 - PERCENTRANK(H:H,H2530),0)</f>
        <v/>
      </c>
      <c r="O2530">
        <f>IFERROR(PERCENTRANK(I:I,I2530),0)</f>
        <v/>
      </c>
      <c r="P2530">
        <f>IFERROR(1 - PERCENTRANK(J:J,J2530),0)</f>
        <v/>
      </c>
      <c r="Q2530">
        <f>IFERROR(PERCENTRANK(K:K,K2530),0)</f>
        <v/>
      </c>
      <c r="R2530">
        <f>L2530*weight1+M2530*weight2+N2530*weight3+O2530*weight4+P2530*weight5+Q2530*weight6</f>
        <v/>
      </c>
    </row>
    <row r="2531" spans="1:18">
      <c r="A2531">
        <f>RANK(R2531,R:R)</f>
        <v/>
      </c>
      <c r="B2531" t="s">
        <v>27691</v>
      </c>
      <c r="C2531">
        <f>VLOOKUP(B2531,'Input - companies list'!B:L,2,FALSE)</f>
        <v/>
      </c>
      <c r="D2531">
        <f>VLOOKUP(B2531,'Input - companies list'!B:L,11,FALSE)</f>
        <v/>
      </c>
      <c r="E2531">
        <f>VLOOKUP(B2531,'Input - companies list'!B:E,4,FALSE)</f>
        <v/>
      </c>
      <c r="F2531">
        <f>SUMIFS('Input - target event report'!H:H,'Input - target event report'!B:B,B2531,'Input - target event report'!D:D, "Private Investment")</f>
        <v/>
      </c>
      <c r="G2531">
        <f>IF(I2531&lt;2, "N/A", (MAXIFS('Input - target event report'!E:E,'Input - target event report'!B:B,B:B,'Input - target event report'!D:D,"Private Investment")-MINIFS('Input - target event report'!E:E,'Input - target event report'!B:B,B:B,'Input - target event report'!D:D,"Private Investment"))/(I2531-1))</f>
        <v/>
      </c>
      <c r="H2531">
        <f>IF(MAXIFS('Input - target event report'!E:E,'Input - target event report'!B:B,B:B,'Input - target event report'!D:D,"Private Investment") = 0, "N/A", TODAY() - MAXIFS('Input - target event report'!E:E,'Input - target event report'!B:B,B:B,'Input - target event report'!D:D,"Private Investment"))</f>
        <v/>
      </c>
      <c r="I2531">
        <f>COUNTIFS('Input - target event report'!B:B,B2531,'Input - target event report'!D:D, "Private Investment")</f>
        <v/>
      </c>
      <c r="J2531">
        <f>INDEX('Input - companies list'!$1:$10000,MATCH(B2531,'Input - companies list'!B:B,0),MATCH("Flow",'Input - companies list'!$1:$1,0 ))</f>
        <v/>
      </c>
      <c r="K2531">
        <f>INDEX('Input - companies list'!$1:$10000,MATCH(B2531,'Input - companies list'!B:B,0),MATCH("Inter-Cluster Connectivity",'Input - companies list'!$1:$1,0 ))</f>
        <v/>
      </c>
      <c r="L2531">
        <f>IFERROR(PERCENTRANK(F:F,F2531),0)</f>
        <v/>
      </c>
      <c r="M2531">
        <f>IFERROR(1 - PERCENTRANK(G:G,G2531),0)</f>
        <v/>
      </c>
      <c r="N2531">
        <f>IFERROR(1 - PERCENTRANK(H:H,H2531),0)</f>
        <v/>
      </c>
      <c r="O2531">
        <f>IFERROR(PERCENTRANK(I:I,I2531),0)</f>
        <v/>
      </c>
      <c r="P2531">
        <f>IFERROR(1 - PERCENTRANK(J:J,J2531),0)</f>
        <v/>
      </c>
      <c r="Q2531">
        <f>IFERROR(PERCENTRANK(K:K,K2531),0)</f>
        <v/>
      </c>
      <c r="R2531">
        <f>L2531*weight1+M2531*weight2+N2531*weight3+O2531*weight4+P2531*weight5+Q2531*weight6</f>
        <v/>
      </c>
    </row>
    <row r="2532" spans="1:18">
      <c r="A2532">
        <f>RANK(R2532,R:R)</f>
        <v/>
      </c>
      <c r="B2532" t="s">
        <v>27702</v>
      </c>
      <c r="C2532">
        <f>VLOOKUP(B2532,'Input - companies list'!B:L,2,FALSE)</f>
        <v/>
      </c>
      <c r="D2532">
        <f>VLOOKUP(B2532,'Input - companies list'!B:L,11,FALSE)</f>
        <v/>
      </c>
      <c r="E2532">
        <f>VLOOKUP(B2532,'Input - companies list'!B:E,4,FALSE)</f>
        <v/>
      </c>
      <c r="F2532">
        <f>SUMIFS('Input - target event report'!H:H,'Input - target event report'!B:B,B2532,'Input - target event report'!D:D, "Private Investment")</f>
        <v/>
      </c>
      <c r="G2532">
        <f>IF(I2532&lt;2, "N/A", (MAXIFS('Input - target event report'!E:E,'Input - target event report'!B:B,B:B,'Input - target event report'!D:D,"Private Investment")-MINIFS('Input - target event report'!E:E,'Input - target event report'!B:B,B:B,'Input - target event report'!D:D,"Private Investment"))/(I2532-1))</f>
        <v/>
      </c>
      <c r="H2532">
        <f>IF(MAXIFS('Input - target event report'!E:E,'Input - target event report'!B:B,B:B,'Input - target event report'!D:D,"Private Investment") = 0, "N/A", TODAY() - MAXIFS('Input - target event report'!E:E,'Input - target event report'!B:B,B:B,'Input - target event report'!D:D,"Private Investment"))</f>
        <v/>
      </c>
      <c r="I2532">
        <f>COUNTIFS('Input - target event report'!B:B,B2532,'Input - target event report'!D:D, "Private Investment")</f>
        <v/>
      </c>
      <c r="J2532">
        <f>INDEX('Input - companies list'!$1:$10000,MATCH(B2532,'Input - companies list'!B:B,0),MATCH("Flow",'Input - companies list'!$1:$1,0 ))</f>
        <v/>
      </c>
      <c r="K2532">
        <f>INDEX('Input - companies list'!$1:$10000,MATCH(B2532,'Input - companies list'!B:B,0),MATCH("Inter-Cluster Connectivity",'Input - companies list'!$1:$1,0 ))</f>
        <v/>
      </c>
      <c r="L2532">
        <f>IFERROR(PERCENTRANK(F:F,F2532),0)</f>
        <v/>
      </c>
      <c r="M2532">
        <f>IFERROR(1 - PERCENTRANK(G:G,G2532),0)</f>
        <v/>
      </c>
      <c r="N2532">
        <f>IFERROR(1 - PERCENTRANK(H:H,H2532),0)</f>
        <v/>
      </c>
      <c r="O2532">
        <f>IFERROR(PERCENTRANK(I:I,I2532),0)</f>
        <v/>
      </c>
      <c r="P2532">
        <f>IFERROR(1 - PERCENTRANK(J:J,J2532),0)</f>
        <v/>
      </c>
      <c r="Q2532">
        <f>IFERROR(PERCENTRANK(K:K,K2532),0)</f>
        <v/>
      </c>
      <c r="R2532">
        <f>L2532*weight1+M2532*weight2+N2532*weight3+O2532*weight4+P2532*weight5+Q2532*weight6</f>
        <v/>
      </c>
    </row>
    <row r="2533" spans="1:18">
      <c r="A2533">
        <f>RANK(R2533,R:R)</f>
        <v/>
      </c>
      <c r="B2533" t="s">
        <v>27713</v>
      </c>
      <c r="C2533">
        <f>VLOOKUP(B2533,'Input - companies list'!B:L,2,FALSE)</f>
        <v/>
      </c>
      <c r="D2533">
        <f>VLOOKUP(B2533,'Input - companies list'!B:L,11,FALSE)</f>
        <v/>
      </c>
      <c r="E2533">
        <f>VLOOKUP(B2533,'Input - companies list'!B:E,4,FALSE)</f>
        <v/>
      </c>
      <c r="F2533">
        <f>SUMIFS('Input - target event report'!H:H,'Input - target event report'!B:B,B2533,'Input - target event report'!D:D, "Private Investment")</f>
        <v/>
      </c>
      <c r="G2533">
        <f>IF(I2533&lt;2, "N/A", (MAXIFS('Input - target event report'!E:E,'Input - target event report'!B:B,B:B,'Input - target event report'!D:D,"Private Investment")-MINIFS('Input - target event report'!E:E,'Input - target event report'!B:B,B:B,'Input - target event report'!D:D,"Private Investment"))/(I2533-1))</f>
        <v/>
      </c>
      <c r="H2533">
        <f>IF(MAXIFS('Input - target event report'!E:E,'Input - target event report'!B:B,B:B,'Input - target event report'!D:D,"Private Investment") = 0, "N/A", TODAY() - MAXIFS('Input - target event report'!E:E,'Input - target event report'!B:B,B:B,'Input - target event report'!D:D,"Private Investment"))</f>
        <v/>
      </c>
      <c r="I2533">
        <f>COUNTIFS('Input - target event report'!B:B,B2533,'Input - target event report'!D:D, "Private Investment")</f>
        <v/>
      </c>
      <c r="J2533">
        <f>INDEX('Input - companies list'!$1:$10000,MATCH(B2533,'Input - companies list'!B:B,0),MATCH("Flow",'Input - companies list'!$1:$1,0 ))</f>
        <v/>
      </c>
      <c r="K2533">
        <f>INDEX('Input - companies list'!$1:$10000,MATCH(B2533,'Input - companies list'!B:B,0),MATCH("Inter-Cluster Connectivity",'Input - companies list'!$1:$1,0 ))</f>
        <v/>
      </c>
      <c r="L2533">
        <f>IFERROR(PERCENTRANK(F:F,F2533),0)</f>
        <v/>
      </c>
      <c r="M2533">
        <f>IFERROR(1 - PERCENTRANK(G:G,G2533),0)</f>
        <v/>
      </c>
      <c r="N2533">
        <f>IFERROR(1 - PERCENTRANK(H:H,H2533),0)</f>
        <v/>
      </c>
      <c r="O2533">
        <f>IFERROR(PERCENTRANK(I:I,I2533),0)</f>
        <v/>
      </c>
      <c r="P2533">
        <f>IFERROR(1 - PERCENTRANK(J:J,J2533),0)</f>
        <v/>
      </c>
      <c r="Q2533">
        <f>IFERROR(PERCENTRANK(K:K,K2533),0)</f>
        <v/>
      </c>
      <c r="R2533">
        <f>L2533*weight1+M2533*weight2+N2533*weight3+O2533*weight4+P2533*weight5+Q2533*weight6</f>
        <v/>
      </c>
    </row>
    <row r="2534" spans="1:18">
      <c r="A2534">
        <f>RANK(R2534,R:R)</f>
        <v/>
      </c>
      <c r="B2534" t="s">
        <v>27721</v>
      </c>
      <c r="C2534">
        <f>VLOOKUP(B2534,'Input - companies list'!B:L,2,FALSE)</f>
        <v/>
      </c>
      <c r="D2534">
        <f>VLOOKUP(B2534,'Input - companies list'!B:L,11,FALSE)</f>
        <v/>
      </c>
      <c r="E2534">
        <f>VLOOKUP(B2534,'Input - companies list'!B:E,4,FALSE)</f>
        <v/>
      </c>
      <c r="F2534">
        <f>SUMIFS('Input - target event report'!H:H,'Input - target event report'!B:B,B2534,'Input - target event report'!D:D, "Private Investment")</f>
        <v/>
      </c>
      <c r="G2534">
        <f>IF(I2534&lt;2, "N/A", (MAXIFS('Input - target event report'!E:E,'Input - target event report'!B:B,B:B,'Input - target event report'!D:D,"Private Investment")-MINIFS('Input - target event report'!E:E,'Input - target event report'!B:B,B:B,'Input - target event report'!D:D,"Private Investment"))/(I2534-1))</f>
        <v/>
      </c>
      <c r="H2534">
        <f>IF(MAXIFS('Input - target event report'!E:E,'Input - target event report'!B:B,B:B,'Input - target event report'!D:D,"Private Investment") = 0, "N/A", TODAY() - MAXIFS('Input - target event report'!E:E,'Input - target event report'!B:B,B:B,'Input - target event report'!D:D,"Private Investment"))</f>
        <v/>
      </c>
      <c r="I2534">
        <f>COUNTIFS('Input - target event report'!B:B,B2534,'Input - target event report'!D:D, "Private Investment")</f>
        <v/>
      </c>
      <c r="J2534">
        <f>INDEX('Input - companies list'!$1:$10000,MATCH(B2534,'Input - companies list'!B:B,0),MATCH("Flow",'Input - companies list'!$1:$1,0 ))</f>
        <v/>
      </c>
      <c r="K2534">
        <f>INDEX('Input - companies list'!$1:$10000,MATCH(B2534,'Input - companies list'!B:B,0),MATCH("Inter-Cluster Connectivity",'Input - companies list'!$1:$1,0 ))</f>
        <v/>
      </c>
      <c r="L2534">
        <f>IFERROR(PERCENTRANK(F:F,F2534),0)</f>
        <v/>
      </c>
      <c r="M2534">
        <f>IFERROR(1 - PERCENTRANK(G:G,G2534),0)</f>
        <v/>
      </c>
      <c r="N2534">
        <f>IFERROR(1 - PERCENTRANK(H:H,H2534),0)</f>
        <v/>
      </c>
      <c r="O2534">
        <f>IFERROR(PERCENTRANK(I:I,I2534),0)</f>
        <v/>
      </c>
      <c r="P2534">
        <f>IFERROR(1 - PERCENTRANK(J:J,J2534),0)</f>
        <v/>
      </c>
      <c r="Q2534">
        <f>IFERROR(PERCENTRANK(K:K,K2534),0)</f>
        <v/>
      </c>
      <c r="R2534">
        <f>L2534*weight1+M2534*weight2+N2534*weight3+O2534*weight4+P2534*weight5+Q2534*weight6</f>
        <v/>
      </c>
    </row>
    <row r="2535" spans="1:18">
      <c r="A2535">
        <f>RANK(R2535,R:R)</f>
        <v/>
      </c>
      <c r="B2535" t="s">
        <v>27732</v>
      </c>
      <c r="C2535">
        <f>VLOOKUP(B2535,'Input - companies list'!B:L,2,FALSE)</f>
        <v/>
      </c>
      <c r="D2535">
        <f>VLOOKUP(B2535,'Input - companies list'!B:L,11,FALSE)</f>
        <v/>
      </c>
      <c r="E2535">
        <f>VLOOKUP(B2535,'Input - companies list'!B:E,4,FALSE)</f>
        <v/>
      </c>
      <c r="F2535">
        <f>SUMIFS('Input - target event report'!H:H,'Input - target event report'!B:B,B2535,'Input - target event report'!D:D, "Private Investment")</f>
        <v/>
      </c>
      <c r="G2535">
        <f>IF(I2535&lt;2, "N/A", (MAXIFS('Input - target event report'!E:E,'Input - target event report'!B:B,B:B,'Input - target event report'!D:D,"Private Investment")-MINIFS('Input - target event report'!E:E,'Input - target event report'!B:B,B:B,'Input - target event report'!D:D,"Private Investment"))/(I2535-1))</f>
        <v/>
      </c>
      <c r="H2535">
        <f>IF(MAXIFS('Input - target event report'!E:E,'Input - target event report'!B:B,B:B,'Input - target event report'!D:D,"Private Investment") = 0, "N/A", TODAY() - MAXIFS('Input - target event report'!E:E,'Input - target event report'!B:B,B:B,'Input - target event report'!D:D,"Private Investment"))</f>
        <v/>
      </c>
      <c r="I2535">
        <f>COUNTIFS('Input - target event report'!B:B,B2535,'Input - target event report'!D:D, "Private Investment")</f>
        <v/>
      </c>
      <c r="J2535">
        <f>INDEX('Input - companies list'!$1:$10000,MATCH(B2535,'Input - companies list'!B:B,0),MATCH("Flow",'Input - companies list'!$1:$1,0 ))</f>
        <v/>
      </c>
      <c r="K2535">
        <f>INDEX('Input - companies list'!$1:$10000,MATCH(B2535,'Input - companies list'!B:B,0),MATCH("Inter-Cluster Connectivity",'Input - companies list'!$1:$1,0 ))</f>
        <v/>
      </c>
      <c r="L2535">
        <f>IFERROR(PERCENTRANK(F:F,F2535),0)</f>
        <v/>
      </c>
      <c r="M2535">
        <f>IFERROR(1 - PERCENTRANK(G:G,G2535),0)</f>
        <v/>
      </c>
      <c r="N2535">
        <f>IFERROR(1 - PERCENTRANK(H:H,H2535),0)</f>
        <v/>
      </c>
      <c r="O2535">
        <f>IFERROR(PERCENTRANK(I:I,I2535),0)</f>
        <v/>
      </c>
      <c r="P2535">
        <f>IFERROR(1 - PERCENTRANK(J:J,J2535),0)</f>
        <v/>
      </c>
      <c r="Q2535">
        <f>IFERROR(PERCENTRANK(K:K,K2535),0)</f>
        <v/>
      </c>
      <c r="R2535">
        <f>L2535*weight1+M2535*weight2+N2535*weight3+O2535*weight4+P2535*weight5+Q2535*weight6</f>
        <v/>
      </c>
    </row>
    <row r="2536" spans="1:18">
      <c r="A2536">
        <f>RANK(R2536,R:R)</f>
        <v/>
      </c>
      <c r="B2536" t="s">
        <v>27746</v>
      </c>
      <c r="C2536">
        <f>VLOOKUP(B2536,'Input - companies list'!B:L,2,FALSE)</f>
        <v/>
      </c>
      <c r="D2536">
        <f>VLOOKUP(B2536,'Input - companies list'!B:L,11,FALSE)</f>
        <v/>
      </c>
      <c r="E2536">
        <f>VLOOKUP(B2536,'Input - companies list'!B:E,4,FALSE)</f>
        <v/>
      </c>
      <c r="F2536">
        <f>SUMIFS('Input - target event report'!H:H,'Input - target event report'!B:B,B2536,'Input - target event report'!D:D, "Private Investment")</f>
        <v/>
      </c>
      <c r="G2536">
        <f>IF(I2536&lt;2, "N/A", (MAXIFS('Input - target event report'!E:E,'Input - target event report'!B:B,B:B,'Input - target event report'!D:D,"Private Investment")-MINIFS('Input - target event report'!E:E,'Input - target event report'!B:B,B:B,'Input - target event report'!D:D,"Private Investment"))/(I2536-1))</f>
        <v/>
      </c>
      <c r="H2536">
        <f>IF(MAXIFS('Input - target event report'!E:E,'Input - target event report'!B:B,B:B,'Input - target event report'!D:D,"Private Investment") = 0, "N/A", TODAY() - MAXIFS('Input - target event report'!E:E,'Input - target event report'!B:B,B:B,'Input - target event report'!D:D,"Private Investment"))</f>
        <v/>
      </c>
      <c r="I2536">
        <f>COUNTIFS('Input - target event report'!B:B,B2536,'Input - target event report'!D:D, "Private Investment")</f>
        <v/>
      </c>
      <c r="J2536">
        <f>INDEX('Input - companies list'!$1:$10000,MATCH(B2536,'Input - companies list'!B:B,0),MATCH("Flow",'Input - companies list'!$1:$1,0 ))</f>
        <v/>
      </c>
      <c r="K2536">
        <f>INDEX('Input - companies list'!$1:$10000,MATCH(B2536,'Input - companies list'!B:B,0),MATCH("Inter-Cluster Connectivity",'Input - companies list'!$1:$1,0 ))</f>
        <v/>
      </c>
      <c r="L2536">
        <f>IFERROR(PERCENTRANK(F:F,F2536),0)</f>
        <v/>
      </c>
      <c r="M2536">
        <f>IFERROR(1 - PERCENTRANK(G:G,G2536),0)</f>
        <v/>
      </c>
      <c r="N2536">
        <f>IFERROR(1 - PERCENTRANK(H:H,H2536),0)</f>
        <v/>
      </c>
      <c r="O2536">
        <f>IFERROR(PERCENTRANK(I:I,I2536),0)</f>
        <v/>
      </c>
      <c r="P2536">
        <f>IFERROR(1 - PERCENTRANK(J:J,J2536),0)</f>
        <v/>
      </c>
      <c r="Q2536">
        <f>IFERROR(PERCENTRANK(K:K,K2536),0)</f>
        <v/>
      </c>
      <c r="R2536">
        <f>L2536*weight1+M2536*weight2+N2536*weight3+O2536*weight4+P2536*weight5+Q2536*weight6</f>
        <v/>
      </c>
    </row>
    <row r="2537" spans="1:18">
      <c r="A2537">
        <f>RANK(R2537,R:R)</f>
        <v/>
      </c>
      <c r="B2537" t="s">
        <v>27758</v>
      </c>
      <c r="C2537">
        <f>VLOOKUP(B2537,'Input - companies list'!B:L,2,FALSE)</f>
        <v/>
      </c>
      <c r="D2537">
        <f>VLOOKUP(B2537,'Input - companies list'!B:L,11,FALSE)</f>
        <v/>
      </c>
      <c r="E2537">
        <f>VLOOKUP(B2537,'Input - companies list'!B:E,4,FALSE)</f>
        <v/>
      </c>
      <c r="F2537">
        <f>SUMIFS('Input - target event report'!H:H,'Input - target event report'!B:B,B2537,'Input - target event report'!D:D, "Private Investment")</f>
        <v/>
      </c>
      <c r="G2537">
        <f>IF(I2537&lt;2, "N/A", (MAXIFS('Input - target event report'!E:E,'Input - target event report'!B:B,B:B,'Input - target event report'!D:D,"Private Investment")-MINIFS('Input - target event report'!E:E,'Input - target event report'!B:B,B:B,'Input - target event report'!D:D,"Private Investment"))/(I2537-1))</f>
        <v/>
      </c>
      <c r="H2537">
        <f>IF(MAXIFS('Input - target event report'!E:E,'Input - target event report'!B:B,B:B,'Input - target event report'!D:D,"Private Investment") = 0, "N/A", TODAY() - MAXIFS('Input - target event report'!E:E,'Input - target event report'!B:B,B:B,'Input - target event report'!D:D,"Private Investment"))</f>
        <v/>
      </c>
      <c r="I2537">
        <f>COUNTIFS('Input - target event report'!B:B,B2537,'Input - target event report'!D:D, "Private Investment")</f>
        <v/>
      </c>
      <c r="J2537">
        <f>INDEX('Input - companies list'!$1:$10000,MATCH(B2537,'Input - companies list'!B:B,0),MATCH("Flow",'Input - companies list'!$1:$1,0 ))</f>
        <v/>
      </c>
      <c r="K2537">
        <f>INDEX('Input - companies list'!$1:$10000,MATCH(B2537,'Input - companies list'!B:B,0),MATCH("Inter-Cluster Connectivity",'Input - companies list'!$1:$1,0 ))</f>
        <v/>
      </c>
      <c r="L2537">
        <f>IFERROR(PERCENTRANK(F:F,F2537),0)</f>
        <v/>
      </c>
      <c r="M2537">
        <f>IFERROR(1 - PERCENTRANK(G:G,G2537),0)</f>
        <v/>
      </c>
      <c r="N2537">
        <f>IFERROR(1 - PERCENTRANK(H:H,H2537),0)</f>
        <v/>
      </c>
      <c r="O2537">
        <f>IFERROR(PERCENTRANK(I:I,I2537),0)</f>
        <v/>
      </c>
      <c r="P2537">
        <f>IFERROR(1 - PERCENTRANK(J:J,J2537),0)</f>
        <v/>
      </c>
      <c r="Q2537">
        <f>IFERROR(PERCENTRANK(K:K,K2537),0)</f>
        <v/>
      </c>
      <c r="R2537">
        <f>L2537*weight1+M2537*weight2+N2537*weight3+O2537*weight4+P2537*weight5+Q2537*weight6</f>
        <v/>
      </c>
    </row>
    <row r="2538" spans="1:18">
      <c r="A2538">
        <f>RANK(R2538,R:R)</f>
        <v/>
      </c>
      <c r="B2538" t="s">
        <v>27770</v>
      </c>
      <c r="C2538">
        <f>VLOOKUP(B2538,'Input - companies list'!B:L,2,FALSE)</f>
        <v/>
      </c>
      <c r="D2538">
        <f>VLOOKUP(B2538,'Input - companies list'!B:L,11,FALSE)</f>
        <v/>
      </c>
      <c r="E2538">
        <f>VLOOKUP(B2538,'Input - companies list'!B:E,4,FALSE)</f>
        <v/>
      </c>
      <c r="F2538">
        <f>SUMIFS('Input - target event report'!H:H,'Input - target event report'!B:B,B2538,'Input - target event report'!D:D, "Private Investment")</f>
        <v/>
      </c>
      <c r="G2538">
        <f>IF(I2538&lt;2, "N/A", (MAXIFS('Input - target event report'!E:E,'Input - target event report'!B:B,B:B,'Input - target event report'!D:D,"Private Investment")-MINIFS('Input - target event report'!E:E,'Input - target event report'!B:B,B:B,'Input - target event report'!D:D,"Private Investment"))/(I2538-1))</f>
        <v/>
      </c>
      <c r="H2538">
        <f>IF(MAXIFS('Input - target event report'!E:E,'Input - target event report'!B:B,B:B,'Input - target event report'!D:D,"Private Investment") = 0, "N/A", TODAY() - MAXIFS('Input - target event report'!E:E,'Input - target event report'!B:B,B:B,'Input - target event report'!D:D,"Private Investment"))</f>
        <v/>
      </c>
      <c r="I2538">
        <f>COUNTIFS('Input - target event report'!B:B,B2538,'Input - target event report'!D:D, "Private Investment")</f>
        <v/>
      </c>
      <c r="J2538">
        <f>INDEX('Input - companies list'!$1:$10000,MATCH(B2538,'Input - companies list'!B:B,0),MATCH("Flow",'Input - companies list'!$1:$1,0 ))</f>
        <v/>
      </c>
      <c r="K2538">
        <f>INDEX('Input - companies list'!$1:$10000,MATCH(B2538,'Input - companies list'!B:B,0),MATCH("Inter-Cluster Connectivity",'Input - companies list'!$1:$1,0 ))</f>
        <v/>
      </c>
      <c r="L2538">
        <f>IFERROR(PERCENTRANK(F:F,F2538),0)</f>
        <v/>
      </c>
      <c r="M2538">
        <f>IFERROR(1 - PERCENTRANK(G:G,G2538),0)</f>
        <v/>
      </c>
      <c r="N2538">
        <f>IFERROR(1 - PERCENTRANK(H:H,H2538),0)</f>
        <v/>
      </c>
      <c r="O2538">
        <f>IFERROR(PERCENTRANK(I:I,I2538),0)</f>
        <v/>
      </c>
      <c r="P2538">
        <f>IFERROR(1 - PERCENTRANK(J:J,J2538),0)</f>
        <v/>
      </c>
      <c r="Q2538">
        <f>IFERROR(PERCENTRANK(K:K,K2538),0)</f>
        <v/>
      </c>
      <c r="R2538">
        <f>L2538*weight1+M2538*weight2+N2538*weight3+O2538*weight4+P2538*weight5+Q2538*weight6</f>
        <v/>
      </c>
    </row>
    <row r="2539" spans="1:18">
      <c r="A2539">
        <f>RANK(R2539,R:R)</f>
        <v/>
      </c>
      <c r="B2539" t="s">
        <v>27781</v>
      </c>
      <c r="C2539">
        <f>VLOOKUP(B2539,'Input - companies list'!B:L,2,FALSE)</f>
        <v/>
      </c>
      <c r="D2539">
        <f>VLOOKUP(B2539,'Input - companies list'!B:L,11,FALSE)</f>
        <v/>
      </c>
      <c r="E2539">
        <f>VLOOKUP(B2539,'Input - companies list'!B:E,4,FALSE)</f>
        <v/>
      </c>
      <c r="F2539">
        <f>SUMIFS('Input - target event report'!H:H,'Input - target event report'!B:B,B2539,'Input - target event report'!D:D, "Private Investment")</f>
        <v/>
      </c>
      <c r="G2539">
        <f>IF(I2539&lt;2, "N/A", (MAXIFS('Input - target event report'!E:E,'Input - target event report'!B:B,B:B,'Input - target event report'!D:D,"Private Investment")-MINIFS('Input - target event report'!E:E,'Input - target event report'!B:B,B:B,'Input - target event report'!D:D,"Private Investment"))/(I2539-1))</f>
        <v/>
      </c>
      <c r="H2539">
        <f>IF(MAXIFS('Input - target event report'!E:E,'Input - target event report'!B:B,B:B,'Input - target event report'!D:D,"Private Investment") = 0, "N/A", TODAY() - MAXIFS('Input - target event report'!E:E,'Input - target event report'!B:B,B:B,'Input - target event report'!D:D,"Private Investment"))</f>
        <v/>
      </c>
      <c r="I2539">
        <f>COUNTIFS('Input - target event report'!B:B,B2539,'Input - target event report'!D:D, "Private Investment")</f>
        <v/>
      </c>
      <c r="J2539">
        <f>INDEX('Input - companies list'!$1:$10000,MATCH(B2539,'Input - companies list'!B:B,0),MATCH("Flow",'Input - companies list'!$1:$1,0 ))</f>
        <v/>
      </c>
      <c r="K2539">
        <f>INDEX('Input - companies list'!$1:$10000,MATCH(B2539,'Input - companies list'!B:B,0),MATCH("Inter-Cluster Connectivity",'Input - companies list'!$1:$1,0 ))</f>
        <v/>
      </c>
      <c r="L2539">
        <f>IFERROR(PERCENTRANK(F:F,F2539),0)</f>
        <v/>
      </c>
      <c r="M2539">
        <f>IFERROR(1 - PERCENTRANK(G:G,G2539),0)</f>
        <v/>
      </c>
      <c r="N2539">
        <f>IFERROR(1 - PERCENTRANK(H:H,H2539),0)</f>
        <v/>
      </c>
      <c r="O2539">
        <f>IFERROR(PERCENTRANK(I:I,I2539),0)</f>
        <v/>
      </c>
      <c r="P2539">
        <f>IFERROR(1 - PERCENTRANK(J:J,J2539),0)</f>
        <v/>
      </c>
      <c r="Q2539">
        <f>IFERROR(PERCENTRANK(K:K,K2539),0)</f>
        <v/>
      </c>
      <c r="R2539">
        <f>L2539*weight1+M2539*weight2+N2539*weight3+O2539*weight4+P2539*weight5+Q2539*weight6</f>
        <v/>
      </c>
    </row>
    <row r="2540" spans="1:18">
      <c r="A2540">
        <f>RANK(R2540,R:R)</f>
        <v/>
      </c>
      <c r="B2540" t="s">
        <v>27789</v>
      </c>
      <c r="C2540">
        <f>VLOOKUP(B2540,'Input - companies list'!B:L,2,FALSE)</f>
        <v/>
      </c>
      <c r="D2540">
        <f>VLOOKUP(B2540,'Input - companies list'!B:L,11,FALSE)</f>
        <v/>
      </c>
      <c r="E2540">
        <f>VLOOKUP(B2540,'Input - companies list'!B:E,4,FALSE)</f>
        <v/>
      </c>
      <c r="F2540">
        <f>SUMIFS('Input - target event report'!H:H,'Input - target event report'!B:B,B2540,'Input - target event report'!D:D, "Private Investment")</f>
        <v/>
      </c>
      <c r="G2540">
        <f>IF(I2540&lt;2, "N/A", (MAXIFS('Input - target event report'!E:E,'Input - target event report'!B:B,B:B,'Input - target event report'!D:D,"Private Investment")-MINIFS('Input - target event report'!E:E,'Input - target event report'!B:B,B:B,'Input - target event report'!D:D,"Private Investment"))/(I2540-1))</f>
        <v/>
      </c>
      <c r="H2540">
        <f>IF(MAXIFS('Input - target event report'!E:E,'Input - target event report'!B:B,B:B,'Input - target event report'!D:D,"Private Investment") = 0, "N/A", TODAY() - MAXIFS('Input - target event report'!E:E,'Input - target event report'!B:B,B:B,'Input - target event report'!D:D,"Private Investment"))</f>
        <v/>
      </c>
      <c r="I2540">
        <f>COUNTIFS('Input - target event report'!B:B,B2540,'Input - target event report'!D:D, "Private Investment")</f>
        <v/>
      </c>
      <c r="J2540">
        <f>INDEX('Input - companies list'!$1:$10000,MATCH(B2540,'Input - companies list'!B:B,0),MATCH("Flow",'Input - companies list'!$1:$1,0 ))</f>
        <v/>
      </c>
      <c r="K2540">
        <f>INDEX('Input - companies list'!$1:$10000,MATCH(B2540,'Input - companies list'!B:B,0),MATCH("Inter-Cluster Connectivity",'Input - companies list'!$1:$1,0 ))</f>
        <v/>
      </c>
      <c r="L2540">
        <f>IFERROR(PERCENTRANK(F:F,F2540),0)</f>
        <v/>
      </c>
      <c r="M2540">
        <f>IFERROR(1 - PERCENTRANK(G:G,G2540),0)</f>
        <v/>
      </c>
      <c r="N2540">
        <f>IFERROR(1 - PERCENTRANK(H:H,H2540),0)</f>
        <v/>
      </c>
      <c r="O2540">
        <f>IFERROR(PERCENTRANK(I:I,I2540),0)</f>
        <v/>
      </c>
      <c r="P2540">
        <f>IFERROR(1 - PERCENTRANK(J:J,J2540),0)</f>
        <v/>
      </c>
      <c r="Q2540">
        <f>IFERROR(PERCENTRANK(K:K,K2540),0)</f>
        <v/>
      </c>
      <c r="R2540">
        <f>L2540*weight1+M2540*weight2+N2540*weight3+O2540*weight4+P2540*weight5+Q2540*weight6</f>
        <v/>
      </c>
    </row>
    <row r="2541" spans="1:18">
      <c r="A2541">
        <f>RANK(R2541,R:R)</f>
        <v/>
      </c>
      <c r="B2541" t="s">
        <v>27801</v>
      </c>
      <c r="C2541">
        <f>VLOOKUP(B2541,'Input - companies list'!B:L,2,FALSE)</f>
        <v/>
      </c>
      <c r="D2541">
        <f>VLOOKUP(B2541,'Input - companies list'!B:L,11,FALSE)</f>
        <v/>
      </c>
      <c r="E2541">
        <f>VLOOKUP(B2541,'Input - companies list'!B:E,4,FALSE)</f>
        <v/>
      </c>
      <c r="F2541">
        <f>SUMIFS('Input - target event report'!H:H,'Input - target event report'!B:B,B2541,'Input - target event report'!D:D, "Private Investment")</f>
        <v/>
      </c>
      <c r="G2541">
        <f>IF(I2541&lt;2, "N/A", (MAXIFS('Input - target event report'!E:E,'Input - target event report'!B:B,B:B,'Input - target event report'!D:D,"Private Investment")-MINIFS('Input - target event report'!E:E,'Input - target event report'!B:B,B:B,'Input - target event report'!D:D,"Private Investment"))/(I2541-1))</f>
        <v/>
      </c>
      <c r="H2541">
        <f>IF(MAXIFS('Input - target event report'!E:E,'Input - target event report'!B:B,B:B,'Input - target event report'!D:D,"Private Investment") = 0, "N/A", TODAY() - MAXIFS('Input - target event report'!E:E,'Input - target event report'!B:B,B:B,'Input - target event report'!D:D,"Private Investment"))</f>
        <v/>
      </c>
      <c r="I2541">
        <f>COUNTIFS('Input - target event report'!B:B,B2541,'Input - target event report'!D:D, "Private Investment")</f>
        <v/>
      </c>
      <c r="J2541">
        <f>INDEX('Input - companies list'!$1:$10000,MATCH(B2541,'Input - companies list'!B:B,0),MATCH("Flow",'Input - companies list'!$1:$1,0 ))</f>
        <v/>
      </c>
      <c r="K2541">
        <f>INDEX('Input - companies list'!$1:$10000,MATCH(B2541,'Input - companies list'!B:B,0),MATCH("Inter-Cluster Connectivity",'Input - companies list'!$1:$1,0 ))</f>
        <v/>
      </c>
      <c r="L2541">
        <f>IFERROR(PERCENTRANK(F:F,F2541),0)</f>
        <v/>
      </c>
      <c r="M2541">
        <f>IFERROR(1 - PERCENTRANK(G:G,G2541),0)</f>
        <v/>
      </c>
      <c r="N2541">
        <f>IFERROR(1 - PERCENTRANK(H:H,H2541),0)</f>
        <v/>
      </c>
      <c r="O2541">
        <f>IFERROR(PERCENTRANK(I:I,I2541),0)</f>
        <v/>
      </c>
      <c r="P2541">
        <f>IFERROR(1 - PERCENTRANK(J:J,J2541),0)</f>
        <v/>
      </c>
      <c r="Q2541">
        <f>IFERROR(PERCENTRANK(K:K,K2541),0)</f>
        <v/>
      </c>
      <c r="R2541">
        <f>L2541*weight1+M2541*weight2+N2541*weight3+O2541*weight4+P2541*weight5+Q2541*weight6</f>
        <v/>
      </c>
    </row>
    <row r="2542" spans="1:18">
      <c r="A2542">
        <f>RANK(R2542,R:R)</f>
        <v/>
      </c>
      <c r="B2542" t="s">
        <v>27812</v>
      </c>
      <c r="C2542">
        <f>VLOOKUP(B2542,'Input - companies list'!B:L,2,FALSE)</f>
        <v/>
      </c>
      <c r="D2542">
        <f>VLOOKUP(B2542,'Input - companies list'!B:L,11,FALSE)</f>
        <v/>
      </c>
      <c r="E2542">
        <f>VLOOKUP(B2542,'Input - companies list'!B:E,4,FALSE)</f>
        <v/>
      </c>
      <c r="F2542">
        <f>SUMIFS('Input - target event report'!H:H,'Input - target event report'!B:B,B2542,'Input - target event report'!D:D, "Private Investment")</f>
        <v/>
      </c>
      <c r="G2542">
        <f>IF(I2542&lt;2, "N/A", (MAXIFS('Input - target event report'!E:E,'Input - target event report'!B:B,B:B,'Input - target event report'!D:D,"Private Investment")-MINIFS('Input - target event report'!E:E,'Input - target event report'!B:B,B:B,'Input - target event report'!D:D,"Private Investment"))/(I2542-1))</f>
        <v/>
      </c>
      <c r="H2542">
        <f>IF(MAXIFS('Input - target event report'!E:E,'Input - target event report'!B:B,B:B,'Input - target event report'!D:D,"Private Investment") = 0, "N/A", TODAY() - MAXIFS('Input - target event report'!E:E,'Input - target event report'!B:B,B:B,'Input - target event report'!D:D,"Private Investment"))</f>
        <v/>
      </c>
      <c r="I2542">
        <f>COUNTIFS('Input - target event report'!B:B,B2542,'Input - target event report'!D:D, "Private Investment")</f>
        <v/>
      </c>
      <c r="J2542">
        <f>INDEX('Input - companies list'!$1:$10000,MATCH(B2542,'Input - companies list'!B:B,0),MATCH("Flow",'Input - companies list'!$1:$1,0 ))</f>
        <v/>
      </c>
      <c r="K2542">
        <f>INDEX('Input - companies list'!$1:$10000,MATCH(B2542,'Input - companies list'!B:B,0),MATCH("Inter-Cluster Connectivity",'Input - companies list'!$1:$1,0 ))</f>
        <v/>
      </c>
      <c r="L2542">
        <f>IFERROR(PERCENTRANK(F:F,F2542),0)</f>
        <v/>
      </c>
      <c r="M2542">
        <f>IFERROR(1 - PERCENTRANK(G:G,G2542),0)</f>
        <v/>
      </c>
      <c r="N2542">
        <f>IFERROR(1 - PERCENTRANK(H:H,H2542),0)</f>
        <v/>
      </c>
      <c r="O2542">
        <f>IFERROR(PERCENTRANK(I:I,I2542),0)</f>
        <v/>
      </c>
      <c r="P2542">
        <f>IFERROR(1 - PERCENTRANK(J:J,J2542),0)</f>
        <v/>
      </c>
      <c r="Q2542">
        <f>IFERROR(PERCENTRANK(K:K,K2542),0)</f>
        <v/>
      </c>
      <c r="R2542">
        <f>L2542*weight1+M2542*weight2+N2542*weight3+O2542*weight4+P2542*weight5+Q2542*weight6</f>
        <v/>
      </c>
    </row>
    <row r="2543" spans="1:18">
      <c r="A2543">
        <f>RANK(R2543,R:R)</f>
        <v/>
      </c>
      <c r="B2543" t="s">
        <v>27824</v>
      </c>
      <c r="C2543">
        <f>VLOOKUP(B2543,'Input - companies list'!B:L,2,FALSE)</f>
        <v/>
      </c>
      <c r="D2543">
        <f>VLOOKUP(B2543,'Input - companies list'!B:L,11,FALSE)</f>
        <v/>
      </c>
      <c r="E2543">
        <f>VLOOKUP(B2543,'Input - companies list'!B:E,4,FALSE)</f>
        <v/>
      </c>
      <c r="F2543">
        <f>SUMIFS('Input - target event report'!H:H,'Input - target event report'!B:B,B2543,'Input - target event report'!D:D, "Private Investment")</f>
        <v/>
      </c>
      <c r="G2543">
        <f>IF(I2543&lt;2, "N/A", (MAXIFS('Input - target event report'!E:E,'Input - target event report'!B:B,B:B,'Input - target event report'!D:D,"Private Investment")-MINIFS('Input - target event report'!E:E,'Input - target event report'!B:B,B:B,'Input - target event report'!D:D,"Private Investment"))/(I2543-1))</f>
        <v/>
      </c>
      <c r="H2543">
        <f>IF(MAXIFS('Input - target event report'!E:E,'Input - target event report'!B:B,B:B,'Input - target event report'!D:D,"Private Investment") = 0, "N/A", TODAY() - MAXIFS('Input - target event report'!E:E,'Input - target event report'!B:B,B:B,'Input - target event report'!D:D,"Private Investment"))</f>
        <v/>
      </c>
      <c r="I2543">
        <f>COUNTIFS('Input - target event report'!B:B,B2543,'Input - target event report'!D:D, "Private Investment")</f>
        <v/>
      </c>
      <c r="J2543">
        <f>INDEX('Input - companies list'!$1:$10000,MATCH(B2543,'Input - companies list'!B:B,0),MATCH("Flow",'Input - companies list'!$1:$1,0 ))</f>
        <v/>
      </c>
      <c r="K2543">
        <f>INDEX('Input - companies list'!$1:$10000,MATCH(B2543,'Input - companies list'!B:B,0),MATCH("Inter-Cluster Connectivity",'Input - companies list'!$1:$1,0 ))</f>
        <v/>
      </c>
      <c r="L2543">
        <f>IFERROR(PERCENTRANK(F:F,F2543),0)</f>
        <v/>
      </c>
      <c r="M2543">
        <f>IFERROR(1 - PERCENTRANK(G:G,G2543),0)</f>
        <v/>
      </c>
      <c r="N2543">
        <f>IFERROR(1 - PERCENTRANK(H:H,H2543),0)</f>
        <v/>
      </c>
      <c r="O2543">
        <f>IFERROR(PERCENTRANK(I:I,I2543),0)</f>
        <v/>
      </c>
      <c r="P2543">
        <f>IFERROR(1 - PERCENTRANK(J:J,J2543),0)</f>
        <v/>
      </c>
      <c r="Q2543">
        <f>IFERROR(PERCENTRANK(K:K,K2543),0)</f>
        <v/>
      </c>
      <c r="R2543">
        <f>L2543*weight1+M2543*weight2+N2543*weight3+O2543*weight4+P2543*weight5+Q2543*weight6</f>
        <v/>
      </c>
    </row>
    <row r="2544" spans="1:18">
      <c r="A2544">
        <f>RANK(R2544,R:R)</f>
        <v/>
      </c>
      <c r="B2544" t="s">
        <v>27834</v>
      </c>
      <c r="C2544">
        <f>VLOOKUP(B2544,'Input - companies list'!B:L,2,FALSE)</f>
        <v/>
      </c>
      <c r="D2544">
        <f>VLOOKUP(B2544,'Input - companies list'!B:L,11,FALSE)</f>
        <v/>
      </c>
      <c r="E2544">
        <f>VLOOKUP(B2544,'Input - companies list'!B:E,4,FALSE)</f>
        <v/>
      </c>
      <c r="F2544">
        <f>SUMIFS('Input - target event report'!H:H,'Input - target event report'!B:B,B2544,'Input - target event report'!D:D, "Private Investment")</f>
        <v/>
      </c>
      <c r="G2544">
        <f>IF(I2544&lt;2, "N/A", (MAXIFS('Input - target event report'!E:E,'Input - target event report'!B:B,B:B,'Input - target event report'!D:D,"Private Investment")-MINIFS('Input - target event report'!E:E,'Input - target event report'!B:B,B:B,'Input - target event report'!D:D,"Private Investment"))/(I2544-1))</f>
        <v/>
      </c>
      <c r="H2544">
        <f>IF(MAXIFS('Input - target event report'!E:E,'Input - target event report'!B:B,B:B,'Input - target event report'!D:D,"Private Investment") = 0, "N/A", TODAY() - MAXIFS('Input - target event report'!E:E,'Input - target event report'!B:B,B:B,'Input - target event report'!D:D,"Private Investment"))</f>
        <v/>
      </c>
      <c r="I2544">
        <f>COUNTIFS('Input - target event report'!B:B,B2544,'Input - target event report'!D:D, "Private Investment")</f>
        <v/>
      </c>
      <c r="J2544">
        <f>INDEX('Input - companies list'!$1:$10000,MATCH(B2544,'Input - companies list'!B:B,0),MATCH("Flow",'Input - companies list'!$1:$1,0 ))</f>
        <v/>
      </c>
      <c r="K2544">
        <f>INDEX('Input - companies list'!$1:$10000,MATCH(B2544,'Input - companies list'!B:B,0),MATCH("Inter-Cluster Connectivity",'Input - companies list'!$1:$1,0 ))</f>
        <v/>
      </c>
      <c r="L2544">
        <f>IFERROR(PERCENTRANK(F:F,F2544),0)</f>
        <v/>
      </c>
      <c r="M2544">
        <f>IFERROR(1 - PERCENTRANK(G:G,G2544),0)</f>
        <v/>
      </c>
      <c r="N2544">
        <f>IFERROR(1 - PERCENTRANK(H:H,H2544),0)</f>
        <v/>
      </c>
      <c r="O2544">
        <f>IFERROR(PERCENTRANK(I:I,I2544),0)</f>
        <v/>
      </c>
      <c r="P2544">
        <f>IFERROR(1 - PERCENTRANK(J:J,J2544),0)</f>
        <v/>
      </c>
      <c r="Q2544">
        <f>IFERROR(PERCENTRANK(K:K,K2544),0)</f>
        <v/>
      </c>
      <c r="R2544">
        <f>L2544*weight1+M2544*weight2+N2544*weight3+O2544*weight4+P2544*weight5+Q2544*weight6</f>
        <v/>
      </c>
    </row>
    <row r="2545" spans="1:18">
      <c r="A2545">
        <f>RANK(R2545,R:R)</f>
        <v/>
      </c>
      <c r="B2545" t="s">
        <v>27842</v>
      </c>
      <c r="C2545">
        <f>VLOOKUP(B2545,'Input - companies list'!B:L,2,FALSE)</f>
        <v/>
      </c>
      <c r="D2545">
        <f>VLOOKUP(B2545,'Input - companies list'!B:L,11,FALSE)</f>
        <v/>
      </c>
      <c r="E2545">
        <f>VLOOKUP(B2545,'Input - companies list'!B:E,4,FALSE)</f>
        <v/>
      </c>
      <c r="F2545">
        <f>SUMIFS('Input - target event report'!H:H,'Input - target event report'!B:B,B2545,'Input - target event report'!D:D, "Private Investment")</f>
        <v/>
      </c>
      <c r="G2545">
        <f>IF(I2545&lt;2, "N/A", (MAXIFS('Input - target event report'!E:E,'Input - target event report'!B:B,B:B,'Input - target event report'!D:D,"Private Investment")-MINIFS('Input - target event report'!E:E,'Input - target event report'!B:B,B:B,'Input - target event report'!D:D,"Private Investment"))/(I2545-1))</f>
        <v/>
      </c>
      <c r="H2545">
        <f>IF(MAXIFS('Input - target event report'!E:E,'Input - target event report'!B:B,B:B,'Input - target event report'!D:D,"Private Investment") = 0, "N/A", TODAY() - MAXIFS('Input - target event report'!E:E,'Input - target event report'!B:B,B:B,'Input - target event report'!D:D,"Private Investment"))</f>
        <v/>
      </c>
      <c r="I2545">
        <f>COUNTIFS('Input - target event report'!B:B,B2545,'Input - target event report'!D:D, "Private Investment")</f>
        <v/>
      </c>
      <c r="J2545">
        <f>INDEX('Input - companies list'!$1:$10000,MATCH(B2545,'Input - companies list'!B:B,0),MATCH("Flow",'Input - companies list'!$1:$1,0 ))</f>
        <v/>
      </c>
      <c r="K2545">
        <f>INDEX('Input - companies list'!$1:$10000,MATCH(B2545,'Input - companies list'!B:B,0),MATCH("Inter-Cluster Connectivity",'Input - companies list'!$1:$1,0 ))</f>
        <v/>
      </c>
      <c r="L2545">
        <f>IFERROR(PERCENTRANK(F:F,F2545),0)</f>
        <v/>
      </c>
      <c r="M2545">
        <f>IFERROR(1 - PERCENTRANK(G:G,G2545),0)</f>
        <v/>
      </c>
      <c r="N2545">
        <f>IFERROR(1 - PERCENTRANK(H:H,H2545),0)</f>
        <v/>
      </c>
      <c r="O2545">
        <f>IFERROR(PERCENTRANK(I:I,I2545),0)</f>
        <v/>
      </c>
      <c r="P2545">
        <f>IFERROR(1 - PERCENTRANK(J:J,J2545),0)</f>
        <v/>
      </c>
      <c r="Q2545">
        <f>IFERROR(PERCENTRANK(K:K,K2545),0)</f>
        <v/>
      </c>
      <c r="R2545">
        <f>L2545*weight1+M2545*weight2+N2545*weight3+O2545*weight4+P2545*weight5+Q2545*weight6</f>
        <v/>
      </c>
    </row>
    <row r="2546" spans="1:18">
      <c r="A2546">
        <f>RANK(R2546,R:R)</f>
        <v/>
      </c>
      <c r="B2546" t="s">
        <v>27855</v>
      </c>
      <c r="C2546">
        <f>VLOOKUP(B2546,'Input - companies list'!B:L,2,FALSE)</f>
        <v/>
      </c>
      <c r="D2546">
        <f>VLOOKUP(B2546,'Input - companies list'!B:L,11,FALSE)</f>
        <v/>
      </c>
      <c r="E2546">
        <f>VLOOKUP(B2546,'Input - companies list'!B:E,4,FALSE)</f>
        <v/>
      </c>
      <c r="F2546">
        <f>SUMIFS('Input - target event report'!H:H,'Input - target event report'!B:B,B2546,'Input - target event report'!D:D, "Private Investment")</f>
        <v/>
      </c>
      <c r="G2546">
        <f>IF(I2546&lt;2, "N/A", (MAXIFS('Input - target event report'!E:E,'Input - target event report'!B:B,B:B,'Input - target event report'!D:D,"Private Investment")-MINIFS('Input - target event report'!E:E,'Input - target event report'!B:B,B:B,'Input - target event report'!D:D,"Private Investment"))/(I2546-1))</f>
        <v/>
      </c>
      <c r="H2546">
        <f>IF(MAXIFS('Input - target event report'!E:E,'Input - target event report'!B:B,B:B,'Input - target event report'!D:D,"Private Investment") = 0, "N/A", TODAY() - MAXIFS('Input - target event report'!E:E,'Input - target event report'!B:B,B:B,'Input - target event report'!D:D,"Private Investment"))</f>
        <v/>
      </c>
      <c r="I2546">
        <f>COUNTIFS('Input - target event report'!B:B,B2546,'Input - target event report'!D:D, "Private Investment")</f>
        <v/>
      </c>
      <c r="J2546">
        <f>INDEX('Input - companies list'!$1:$10000,MATCH(B2546,'Input - companies list'!B:B,0),MATCH("Flow",'Input - companies list'!$1:$1,0 ))</f>
        <v/>
      </c>
      <c r="K2546">
        <f>INDEX('Input - companies list'!$1:$10000,MATCH(B2546,'Input - companies list'!B:B,0),MATCH("Inter-Cluster Connectivity",'Input - companies list'!$1:$1,0 ))</f>
        <v/>
      </c>
      <c r="L2546">
        <f>IFERROR(PERCENTRANK(F:F,F2546),0)</f>
        <v/>
      </c>
      <c r="M2546">
        <f>IFERROR(1 - PERCENTRANK(G:G,G2546),0)</f>
        <v/>
      </c>
      <c r="N2546">
        <f>IFERROR(1 - PERCENTRANK(H:H,H2546),0)</f>
        <v/>
      </c>
      <c r="O2546">
        <f>IFERROR(PERCENTRANK(I:I,I2546),0)</f>
        <v/>
      </c>
      <c r="P2546">
        <f>IFERROR(1 - PERCENTRANK(J:J,J2546),0)</f>
        <v/>
      </c>
      <c r="Q2546">
        <f>IFERROR(PERCENTRANK(K:K,K2546),0)</f>
        <v/>
      </c>
      <c r="R2546">
        <f>L2546*weight1+M2546*weight2+N2546*weight3+O2546*weight4+P2546*weight5+Q2546*weight6</f>
        <v/>
      </c>
    </row>
    <row r="2547" spans="1:18">
      <c r="A2547">
        <f>RANK(R2547,R:R)</f>
        <v/>
      </c>
      <c r="B2547" t="s">
        <v>27866</v>
      </c>
      <c r="C2547">
        <f>VLOOKUP(B2547,'Input - companies list'!B:L,2,FALSE)</f>
        <v/>
      </c>
      <c r="D2547">
        <f>VLOOKUP(B2547,'Input - companies list'!B:L,11,FALSE)</f>
        <v/>
      </c>
      <c r="E2547">
        <f>VLOOKUP(B2547,'Input - companies list'!B:E,4,FALSE)</f>
        <v/>
      </c>
      <c r="F2547">
        <f>SUMIFS('Input - target event report'!H:H,'Input - target event report'!B:B,B2547,'Input - target event report'!D:D, "Private Investment")</f>
        <v/>
      </c>
      <c r="G2547">
        <f>IF(I2547&lt;2, "N/A", (MAXIFS('Input - target event report'!E:E,'Input - target event report'!B:B,B:B,'Input - target event report'!D:D,"Private Investment")-MINIFS('Input - target event report'!E:E,'Input - target event report'!B:B,B:B,'Input - target event report'!D:D,"Private Investment"))/(I2547-1))</f>
        <v/>
      </c>
      <c r="H2547">
        <f>IF(MAXIFS('Input - target event report'!E:E,'Input - target event report'!B:B,B:B,'Input - target event report'!D:D,"Private Investment") = 0, "N/A", TODAY() - MAXIFS('Input - target event report'!E:E,'Input - target event report'!B:B,B:B,'Input - target event report'!D:D,"Private Investment"))</f>
        <v/>
      </c>
      <c r="I2547">
        <f>COUNTIFS('Input - target event report'!B:B,B2547,'Input - target event report'!D:D, "Private Investment")</f>
        <v/>
      </c>
      <c r="J2547">
        <f>INDEX('Input - companies list'!$1:$10000,MATCH(B2547,'Input - companies list'!B:B,0),MATCH("Flow",'Input - companies list'!$1:$1,0 ))</f>
        <v/>
      </c>
      <c r="K2547">
        <f>INDEX('Input - companies list'!$1:$10000,MATCH(B2547,'Input - companies list'!B:B,0),MATCH("Inter-Cluster Connectivity",'Input - companies list'!$1:$1,0 ))</f>
        <v/>
      </c>
      <c r="L2547">
        <f>IFERROR(PERCENTRANK(F:F,F2547),0)</f>
        <v/>
      </c>
      <c r="M2547">
        <f>IFERROR(1 - PERCENTRANK(G:G,G2547),0)</f>
        <v/>
      </c>
      <c r="N2547">
        <f>IFERROR(1 - PERCENTRANK(H:H,H2547),0)</f>
        <v/>
      </c>
      <c r="O2547">
        <f>IFERROR(PERCENTRANK(I:I,I2547),0)</f>
        <v/>
      </c>
      <c r="P2547">
        <f>IFERROR(1 - PERCENTRANK(J:J,J2547),0)</f>
        <v/>
      </c>
      <c r="Q2547">
        <f>IFERROR(PERCENTRANK(K:K,K2547),0)</f>
        <v/>
      </c>
      <c r="R2547">
        <f>L2547*weight1+M2547*weight2+N2547*weight3+O2547*weight4+P2547*weight5+Q2547*weight6</f>
        <v/>
      </c>
    </row>
    <row r="2548" spans="1:18">
      <c r="A2548">
        <f>RANK(R2548,R:R)</f>
        <v/>
      </c>
      <c r="B2548" t="s">
        <v>27877</v>
      </c>
      <c r="C2548">
        <f>VLOOKUP(B2548,'Input - companies list'!B:L,2,FALSE)</f>
        <v/>
      </c>
      <c r="D2548">
        <f>VLOOKUP(B2548,'Input - companies list'!B:L,11,FALSE)</f>
        <v/>
      </c>
      <c r="E2548">
        <f>VLOOKUP(B2548,'Input - companies list'!B:E,4,FALSE)</f>
        <v/>
      </c>
      <c r="F2548">
        <f>SUMIFS('Input - target event report'!H:H,'Input - target event report'!B:B,B2548,'Input - target event report'!D:D, "Private Investment")</f>
        <v/>
      </c>
      <c r="G2548">
        <f>IF(I2548&lt;2, "N/A", (MAXIFS('Input - target event report'!E:E,'Input - target event report'!B:B,B:B,'Input - target event report'!D:D,"Private Investment")-MINIFS('Input - target event report'!E:E,'Input - target event report'!B:B,B:B,'Input - target event report'!D:D,"Private Investment"))/(I2548-1))</f>
        <v/>
      </c>
      <c r="H2548">
        <f>IF(MAXIFS('Input - target event report'!E:E,'Input - target event report'!B:B,B:B,'Input - target event report'!D:D,"Private Investment") = 0, "N/A", TODAY() - MAXIFS('Input - target event report'!E:E,'Input - target event report'!B:B,B:B,'Input - target event report'!D:D,"Private Investment"))</f>
        <v/>
      </c>
      <c r="I2548">
        <f>COUNTIFS('Input - target event report'!B:B,B2548,'Input - target event report'!D:D, "Private Investment")</f>
        <v/>
      </c>
      <c r="J2548">
        <f>INDEX('Input - companies list'!$1:$10000,MATCH(B2548,'Input - companies list'!B:B,0),MATCH("Flow",'Input - companies list'!$1:$1,0 ))</f>
        <v/>
      </c>
      <c r="K2548">
        <f>INDEX('Input - companies list'!$1:$10000,MATCH(B2548,'Input - companies list'!B:B,0),MATCH("Inter-Cluster Connectivity",'Input - companies list'!$1:$1,0 ))</f>
        <v/>
      </c>
      <c r="L2548">
        <f>IFERROR(PERCENTRANK(F:F,F2548),0)</f>
        <v/>
      </c>
      <c r="M2548">
        <f>IFERROR(1 - PERCENTRANK(G:G,G2548),0)</f>
        <v/>
      </c>
      <c r="N2548">
        <f>IFERROR(1 - PERCENTRANK(H:H,H2548),0)</f>
        <v/>
      </c>
      <c r="O2548">
        <f>IFERROR(PERCENTRANK(I:I,I2548),0)</f>
        <v/>
      </c>
      <c r="P2548">
        <f>IFERROR(1 - PERCENTRANK(J:J,J2548),0)</f>
        <v/>
      </c>
      <c r="Q2548">
        <f>IFERROR(PERCENTRANK(K:K,K2548),0)</f>
        <v/>
      </c>
      <c r="R2548">
        <f>L2548*weight1+M2548*weight2+N2548*weight3+O2548*weight4+P2548*weight5+Q2548*weight6</f>
        <v/>
      </c>
    </row>
    <row r="2549" spans="1:18">
      <c r="A2549">
        <f>RANK(R2549,R:R)</f>
        <v/>
      </c>
      <c r="B2549" t="s">
        <v>27887</v>
      </c>
      <c r="C2549">
        <f>VLOOKUP(B2549,'Input - companies list'!B:L,2,FALSE)</f>
        <v/>
      </c>
      <c r="D2549">
        <f>VLOOKUP(B2549,'Input - companies list'!B:L,11,FALSE)</f>
        <v/>
      </c>
      <c r="E2549">
        <f>VLOOKUP(B2549,'Input - companies list'!B:E,4,FALSE)</f>
        <v/>
      </c>
      <c r="F2549">
        <f>SUMIFS('Input - target event report'!H:H,'Input - target event report'!B:B,B2549,'Input - target event report'!D:D, "Private Investment")</f>
        <v/>
      </c>
      <c r="G2549">
        <f>IF(I2549&lt;2, "N/A", (MAXIFS('Input - target event report'!E:E,'Input - target event report'!B:B,B:B,'Input - target event report'!D:D,"Private Investment")-MINIFS('Input - target event report'!E:E,'Input - target event report'!B:B,B:B,'Input - target event report'!D:D,"Private Investment"))/(I2549-1))</f>
        <v/>
      </c>
      <c r="H2549">
        <f>IF(MAXIFS('Input - target event report'!E:E,'Input - target event report'!B:B,B:B,'Input - target event report'!D:D,"Private Investment") = 0, "N/A", TODAY() - MAXIFS('Input - target event report'!E:E,'Input - target event report'!B:B,B:B,'Input - target event report'!D:D,"Private Investment"))</f>
        <v/>
      </c>
      <c r="I2549">
        <f>COUNTIFS('Input - target event report'!B:B,B2549,'Input - target event report'!D:D, "Private Investment")</f>
        <v/>
      </c>
      <c r="J2549">
        <f>INDEX('Input - companies list'!$1:$10000,MATCH(B2549,'Input - companies list'!B:B,0),MATCH("Flow",'Input - companies list'!$1:$1,0 ))</f>
        <v/>
      </c>
      <c r="K2549">
        <f>INDEX('Input - companies list'!$1:$10000,MATCH(B2549,'Input - companies list'!B:B,0),MATCH("Inter-Cluster Connectivity",'Input - companies list'!$1:$1,0 ))</f>
        <v/>
      </c>
      <c r="L2549">
        <f>IFERROR(PERCENTRANK(F:F,F2549),0)</f>
        <v/>
      </c>
      <c r="M2549">
        <f>IFERROR(1 - PERCENTRANK(G:G,G2549),0)</f>
        <v/>
      </c>
      <c r="N2549">
        <f>IFERROR(1 - PERCENTRANK(H:H,H2549),0)</f>
        <v/>
      </c>
      <c r="O2549">
        <f>IFERROR(PERCENTRANK(I:I,I2549),0)</f>
        <v/>
      </c>
      <c r="P2549">
        <f>IFERROR(1 - PERCENTRANK(J:J,J2549),0)</f>
        <v/>
      </c>
      <c r="Q2549">
        <f>IFERROR(PERCENTRANK(K:K,K2549),0)</f>
        <v/>
      </c>
      <c r="R2549">
        <f>L2549*weight1+M2549*weight2+N2549*weight3+O2549*weight4+P2549*weight5+Q2549*weight6</f>
        <v/>
      </c>
    </row>
    <row r="2550" spans="1:18">
      <c r="A2550">
        <f>RANK(R2550,R:R)</f>
        <v/>
      </c>
      <c r="B2550" t="s">
        <v>27897</v>
      </c>
      <c r="C2550">
        <f>VLOOKUP(B2550,'Input - companies list'!B:L,2,FALSE)</f>
        <v/>
      </c>
      <c r="D2550">
        <f>VLOOKUP(B2550,'Input - companies list'!B:L,11,FALSE)</f>
        <v/>
      </c>
      <c r="E2550">
        <f>VLOOKUP(B2550,'Input - companies list'!B:E,4,FALSE)</f>
        <v/>
      </c>
      <c r="F2550">
        <f>SUMIFS('Input - target event report'!H:H,'Input - target event report'!B:B,B2550,'Input - target event report'!D:D, "Private Investment")</f>
        <v/>
      </c>
      <c r="G2550">
        <f>IF(I2550&lt;2, "N/A", (MAXIFS('Input - target event report'!E:E,'Input - target event report'!B:B,B:B,'Input - target event report'!D:D,"Private Investment")-MINIFS('Input - target event report'!E:E,'Input - target event report'!B:B,B:B,'Input - target event report'!D:D,"Private Investment"))/(I2550-1))</f>
        <v/>
      </c>
      <c r="H2550">
        <f>IF(MAXIFS('Input - target event report'!E:E,'Input - target event report'!B:B,B:B,'Input - target event report'!D:D,"Private Investment") = 0, "N/A", TODAY() - MAXIFS('Input - target event report'!E:E,'Input - target event report'!B:B,B:B,'Input - target event report'!D:D,"Private Investment"))</f>
        <v/>
      </c>
      <c r="I2550">
        <f>COUNTIFS('Input - target event report'!B:B,B2550,'Input - target event report'!D:D, "Private Investment")</f>
        <v/>
      </c>
      <c r="J2550">
        <f>INDEX('Input - companies list'!$1:$10000,MATCH(B2550,'Input - companies list'!B:B,0),MATCH("Flow",'Input - companies list'!$1:$1,0 ))</f>
        <v/>
      </c>
      <c r="K2550">
        <f>INDEX('Input - companies list'!$1:$10000,MATCH(B2550,'Input - companies list'!B:B,0),MATCH("Inter-Cluster Connectivity",'Input - companies list'!$1:$1,0 ))</f>
        <v/>
      </c>
      <c r="L2550">
        <f>IFERROR(PERCENTRANK(F:F,F2550),0)</f>
        <v/>
      </c>
      <c r="M2550">
        <f>IFERROR(1 - PERCENTRANK(G:G,G2550),0)</f>
        <v/>
      </c>
      <c r="N2550">
        <f>IFERROR(1 - PERCENTRANK(H:H,H2550),0)</f>
        <v/>
      </c>
      <c r="O2550">
        <f>IFERROR(PERCENTRANK(I:I,I2550),0)</f>
        <v/>
      </c>
      <c r="P2550">
        <f>IFERROR(1 - PERCENTRANK(J:J,J2550),0)</f>
        <v/>
      </c>
      <c r="Q2550">
        <f>IFERROR(PERCENTRANK(K:K,K2550),0)</f>
        <v/>
      </c>
      <c r="R2550">
        <f>L2550*weight1+M2550*weight2+N2550*weight3+O2550*weight4+P2550*weight5+Q2550*weight6</f>
        <v/>
      </c>
    </row>
    <row r="2551" spans="1:18">
      <c r="A2551">
        <f>RANK(R2551,R:R)</f>
        <v/>
      </c>
      <c r="B2551" t="s">
        <v>27906</v>
      </c>
      <c r="C2551">
        <f>VLOOKUP(B2551,'Input - companies list'!B:L,2,FALSE)</f>
        <v/>
      </c>
      <c r="D2551">
        <f>VLOOKUP(B2551,'Input - companies list'!B:L,11,FALSE)</f>
        <v/>
      </c>
      <c r="E2551">
        <f>VLOOKUP(B2551,'Input - companies list'!B:E,4,FALSE)</f>
        <v/>
      </c>
      <c r="F2551">
        <f>SUMIFS('Input - target event report'!H:H,'Input - target event report'!B:B,B2551,'Input - target event report'!D:D, "Private Investment")</f>
        <v/>
      </c>
      <c r="G2551">
        <f>IF(I2551&lt;2, "N/A", (MAXIFS('Input - target event report'!E:E,'Input - target event report'!B:B,B:B,'Input - target event report'!D:D,"Private Investment")-MINIFS('Input - target event report'!E:E,'Input - target event report'!B:B,B:B,'Input - target event report'!D:D,"Private Investment"))/(I2551-1))</f>
        <v/>
      </c>
      <c r="H2551">
        <f>IF(MAXIFS('Input - target event report'!E:E,'Input - target event report'!B:B,B:B,'Input - target event report'!D:D,"Private Investment") = 0, "N/A", TODAY() - MAXIFS('Input - target event report'!E:E,'Input - target event report'!B:B,B:B,'Input - target event report'!D:D,"Private Investment"))</f>
        <v/>
      </c>
      <c r="I2551">
        <f>COUNTIFS('Input - target event report'!B:B,B2551,'Input - target event report'!D:D, "Private Investment")</f>
        <v/>
      </c>
      <c r="J2551">
        <f>INDEX('Input - companies list'!$1:$10000,MATCH(B2551,'Input - companies list'!B:B,0),MATCH("Flow",'Input - companies list'!$1:$1,0 ))</f>
        <v/>
      </c>
      <c r="K2551">
        <f>INDEX('Input - companies list'!$1:$10000,MATCH(B2551,'Input - companies list'!B:B,0),MATCH("Inter-Cluster Connectivity",'Input - companies list'!$1:$1,0 ))</f>
        <v/>
      </c>
      <c r="L2551">
        <f>IFERROR(PERCENTRANK(F:F,F2551),0)</f>
        <v/>
      </c>
      <c r="M2551">
        <f>IFERROR(1 - PERCENTRANK(G:G,G2551),0)</f>
        <v/>
      </c>
      <c r="N2551">
        <f>IFERROR(1 - PERCENTRANK(H:H,H2551),0)</f>
        <v/>
      </c>
      <c r="O2551">
        <f>IFERROR(PERCENTRANK(I:I,I2551),0)</f>
        <v/>
      </c>
      <c r="P2551">
        <f>IFERROR(1 - PERCENTRANK(J:J,J2551),0)</f>
        <v/>
      </c>
      <c r="Q2551">
        <f>IFERROR(PERCENTRANK(K:K,K2551),0)</f>
        <v/>
      </c>
      <c r="R2551">
        <f>L2551*weight1+M2551*weight2+N2551*weight3+O2551*weight4+P2551*weight5+Q2551*weight6</f>
        <v/>
      </c>
    </row>
    <row r="2552" spans="1:18">
      <c r="A2552">
        <f>RANK(R2552,R:R)</f>
        <v/>
      </c>
      <c r="B2552" t="s">
        <v>27920</v>
      </c>
      <c r="C2552">
        <f>VLOOKUP(B2552,'Input - companies list'!B:L,2,FALSE)</f>
        <v/>
      </c>
      <c r="D2552">
        <f>VLOOKUP(B2552,'Input - companies list'!B:L,11,FALSE)</f>
        <v/>
      </c>
      <c r="E2552">
        <f>VLOOKUP(B2552,'Input - companies list'!B:E,4,FALSE)</f>
        <v/>
      </c>
      <c r="F2552">
        <f>SUMIFS('Input - target event report'!H:H,'Input - target event report'!B:B,B2552,'Input - target event report'!D:D, "Private Investment")</f>
        <v/>
      </c>
      <c r="G2552">
        <f>IF(I2552&lt;2, "N/A", (MAXIFS('Input - target event report'!E:E,'Input - target event report'!B:B,B:B,'Input - target event report'!D:D,"Private Investment")-MINIFS('Input - target event report'!E:E,'Input - target event report'!B:B,B:B,'Input - target event report'!D:D,"Private Investment"))/(I2552-1))</f>
        <v/>
      </c>
      <c r="H2552">
        <f>IF(MAXIFS('Input - target event report'!E:E,'Input - target event report'!B:B,B:B,'Input - target event report'!D:D,"Private Investment") = 0, "N/A", TODAY() - MAXIFS('Input - target event report'!E:E,'Input - target event report'!B:B,B:B,'Input - target event report'!D:D,"Private Investment"))</f>
        <v/>
      </c>
      <c r="I2552">
        <f>COUNTIFS('Input - target event report'!B:B,B2552,'Input - target event report'!D:D, "Private Investment")</f>
        <v/>
      </c>
      <c r="J2552">
        <f>INDEX('Input - companies list'!$1:$10000,MATCH(B2552,'Input - companies list'!B:B,0),MATCH("Flow",'Input - companies list'!$1:$1,0 ))</f>
        <v/>
      </c>
      <c r="K2552">
        <f>INDEX('Input - companies list'!$1:$10000,MATCH(B2552,'Input - companies list'!B:B,0),MATCH("Inter-Cluster Connectivity",'Input - companies list'!$1:$1,0 ))</f>
        <v/>
      </c>
      <c r="L2552">
        <f>IFERROR(PERCENTRANK(F:F,F2552),0)</f>
        <v/>
      </c>
      <c r="M2552">
        <f>IFERROR(1 - PERCENTRANK(G:G,G2552),0)</f>
        <v/>
      </c>
      <c r="N2552">
        <f>IFERROR(1 - PERCENTRANK(H:H,H2552),0)</f>
        <v/>
      </c>
      <c r="O2552">
        <f>IFERROR(PERCENTRANK(I:I,I2552),0)</f>
        <v/>
      </c>
      <c r="P2552">
        <f>IFERROR(1 - PERCENTRANK(J:J,J2552),0)</f>
        <v/>
      </c>
      <c r="Q2552">
        <f>IFERROR(PERCENTRANK(K:K,K2552),0)</f>
        <v/>
      </c>
      <c r="R2552">
        <f>L2552*weight1+M2552*weight2+N2552*weight3+O2552*weight4+P2552*weight5+Q2552*weight6</f>
        <v/>
      </c>
    </row>
    <row r="2553" spans="1:18">
      <c r="A2553">
        <f>RANK(R2553,R:R)</f>
        <v/>
      </c>
      <c r="B2553" t="s">
        <v>27929</v>
      </c>
      <c r="C2553">
        <f>VLOOKUP(B2553,'Input - companies list'!B:L,2,FALSE)</f>
        <v/>
      </c>
      <c r="D2553">
        <f>VLOOKUP(B2553,'Input - companies list'!B:L,11,FALSE)</f>
        <v/>
      </c>
      <c r="E2553">
        <f>VLOOKUP(B2553,'Input - companies list'!B:E,4,FALSE)</f>
        <v/>
      </c>
      <c r="F2553">
        <f>SUMIFS('Input - target event report'!H:H,'Input - target event report'!B:B,B2553,'Input - target event report'!D:D, "Private Investment")</f>
        <v/>
      </c>
      <c r="G2553">
        <f>IF(I2553&lt;2, "N/A", (MAXIFS('Input - target event report'!E:E,'Input - target event report'!B:B,B:B,'Input - target event report'!D:D,"Private Investment")-MINIFS('Input - target event report'!E:E,'Input - target event report'!B:B,B:B,'Input - target event report'!D:D,"Private Investment"))/(I2553-1))</f>
        <v/>
      </c>
      <c r="H2553">
        <f>IF(MAXIFS('Input - target event report'!E:E,'Input - target event report'!B:B,B:B,'Input - target event report'!D:D,"Private Investment") = 0, "N/A", TODAY() - MAXIFS('Input - target event report'!E:E,'Input - target event report'!B:B,B:B,'Input - target event report'!D:D,"Private Investment"))</f>
        <v/>
      </c>
      <c r="I2553">
        <f>COUNTIFS('Input - target event report'!B:B,B2553,'Input - target event report'!D:D, "Private Investment")</f>
        <v/>
      </c>
      <c r="J2553">
        <f>INDEX('Input - companies list'!$1:$10000,MATCH(B2553,'Input - companies list'!B:B,0),MATCH("Flow",'Input - companies list'!$1:$1,0 ))</f>
        <v/>
      </c>
      <c r="K2553">
        <f>INDEX('Input - companies list'!$1:$10000,MATCH(B2553,'Input - companies list'!B:B,0),MATCH("Inter-Cluster Connectivity",'Input - companies list'!$1:$1,0 ))</f>
        <v/>
      </c>
      <c r="L2553">
        <f>IFERROR(PERCENTRANK(F:F,F2553),0)</f>
        <v/>
      </c>
      <c r="M2553">
        <f>IFERROR(1 - PERCENTRANK(G:G,G2553),0)</f>
        <v/>
      </c>
      <c r="N2553">
        <f>IFERROR(1 - PERCENTRANK(H:H,H2553),0)</f>
        <v/>
      </c>
      <c r="O2553">
        <f>IFERROR(PERCENTRANK(I:I,I2553),0)</f>
        <v/>
      </c>
      <c r="P2553">
        <f>IFERROR(1 - PERCENTRANK(J:J,J2553),0)</f>
        <v/>
      </c>
      <c r="Q2553">
        <f>IFERROR(PERCENTRANK(K:K,K2553),0)</f>
        <v/>
      </c>
      <c r="R2553">
        <f>L2553*weight1+M2553*weight2+N2553*weight3+O2553*weight4+P2553*weight5+Q2553*weight6</f>
        <v/>
      </c>
    </row>
    <row r="2554" spans="1:18">
      <c r="A2554">
        <f>RANK(R2554,R:R)</f>
        <v/>
      </c>
      <c r="B2554" t="s">
        <v>27939</v>
      </c>
      <c r="C2554">
        <f>VLOOKUP(B2554,'Input - companies list'!B:L,2,FALSE)</f>
        <v/>
      </c>
      <c r="D2554">
        <f>VLOOKUP(B2554,'Input - companies list'!B:L,11,FALSE)</f>
        <v/>
      </c>
      <c r="E2554">
        <f>VLOOKUP(B2554,'Input - companies list'!B:E,4,FALSE)</f>
        <v/>
      </c>
      <c r="F2554">
        <f>SUMIFS('Input - target event report'!H:H,'Input - target event report'!B:B,B2554,'Input - target event report'!D:D, "Private Investment")</f>
        <v/>
      </c>
      <c r="G2554">
        <f>IF(I2554&lt;2, "N/A", (MAXIFS('Input - target event report'!E:E,'Input - target event report'!B:B,B:B,'Input - target event report'!D:D,"Private Investment")-MINIFS('Input - target event report'!E:E,'Input - target event report'!B:B,B:B,'Input - target event report'!D:D,"Private Investment"))/(I2554-1))</f>
        <v/>
      </c>
      <c r="H2554">
        <f>IF(MAXIFS('Input - target event report'!E:E,'Input - target event report'!B:B,B:B,'Input - target event report'!D:D,"Private Investment") = 0, "N/A", TODAY() - MAXIFS('Input - target event report'!E:E,'Input - target event report'!B:B,B:B,'Input - target event report'!D:D,"Private Investment"))</f>
        <v/>
      </c>
      <c r="I2554">
        <f>COUNTIFS('Input - target event report'!B:B,B2554,'Input - target event report'!D:D, "Private Investment")</f>
        <v/>
      </c>
      <c r="J2554">
        <f>INDEX('Input - companies list'!$1:$10000,MATCH(B2554,'Input - companies list'!B:B,0),MATCH("Flow",'Input - companies list'!$1:$1,0 ))</f>
        <v/>
      </c>
      <c r="K2554">
        <f>INDEX('Input - companies list'!$1:$10000,MATCH(B2554,'Input - companies list'!B:B,0),MATCH("Inter-Cluster Connectivity",'Input - companies list'!$1:$1,0 ))</f>
        <v/>
      </c>
      <c r="L2554">
        <f>IFERROR(PERCENTRANK(F:F,F2554),0)</f>
        <v/>
      </c>
      <c r="M2554">
        <f>IFERROR(1 - PERCENTRANK(G:G,G2554),0)</f>
        <v/>
      </c>
      <c r="N2554">
        <f>IFERROR(1 - PERCENTRANK(H:H,H2554),0)</f>
        <v/>
      </c>
      <c r="O2554">
        <f>IFERROR(PERCENTRANK(I:I,I2554),0)</f>
        <v/>
      </c>
      <c r="P2554">
        <f>IFERROR(1 - PERCENTRANK(J:J,J2554),0)</f>
        <v/>
      </c>
      <c r="Q2554">
        <f>IFERROR(PERCENTRANK(K:K,K2554),0)</f>
        <v/>
      </c>
      <c r="R2554">
        <f>L2554*weight1+M2554*weight2+N2554*weight3+O2554*weight4+P2554*weight5+Q2554*weight6</f>
        <v/>
      </c>
    </row>
    <row r="2555" spans="1:18">
      <c r="A2555">
        <f>RANK(R2555,R:R)</f>
        <v/>
      </c>
      <c r="B2555" t="s">
        <v>27949</v>
      </c>
      <c r="C2555">
        <f>VLOOKUP(B2555,'Input - companies list'!B:L,2,FALSE)</f>
        <v/>
      </c>
      <c r="D2555">
        <f>VLOOKUP(B2555,'Input - companies list'!B:L,11,FALSE)</f>
        <v/>
      </c>
      <c r="E2555">
        <f>VLOOKUP(B2555,'Input - companies list'!B:E,4,FALSE)</f>
        <v/>
      </c>
      <c r="F2555">
        <f>SUMIFS('Input - target event report'!H:H,'Input - target event report'!B:B,B2555,'Input - target event report'!D:D, "Private Investment")</f>
        <v/>
      </c>
      <c r="G2555">
        <f>IF(I2555&lt;2, "N/A", (MAXIFS('Input - target event report'!E:E,'Input - target event report'!B:B,B:B,'Input - target event report'!D:D,"Private Investment")-MINIFS('Input - target event report'!E:E,'Input - target event report'!B:B,B:B,'Input - target event report'!D:D,"Private Investment"))/(I2555-1))</f>
        <v/>
      </c>
      <c r="H2555">
        <f>IF(MAXIFS('Input - target event report'!E:E,'Input - target event report'!B:B,B:B,'Input - target event report'!D:D,"Private Investment") = 0, "N/A", TODAY() - MAXIFS('Input - target event report'!E:E,'Input - target event report'!B:B,B:B,'Input - target event report'!D:D,"Private Investment"))</f>
        <v/>
      </c>
      <c r="I2555">
        <f>COUNTIFS('Input - target event report'!B:B,B2555,'Input - target event report'!D:D, "Private Investment")</f>
        <v/>
      </c>
      <c r="J2555">
        <f>INDEX('Input - companies list'!$1:$10000,MATCH(B2555,'Input - companies list'!B:B,0),MATCH("Flow",'Input - companies list'!$1:$1,0 ))</f>
        <v/>
      </c>
      <c r="K2555">
        <f>INDEX('Input - companies list'!$1:$10000,MATCH(B2555,'Input - companies list'!B:B,0),MATCH("Inter-Cluster Connectivity",'Input - companies list'!$1:$1,0 ))</f>
        <v/>
      </c>
      <c r="L2555">
        <f>IFERROR(PERCENTRANK(F:F,F2555),0)</f>
        <v/>
      </c>
      <c r="M2555">
        <f>IFERROR(1 - PERCENTRANK(G:G,G2555),0)</f>
        <v/>
      </c>
      <c r="N2555">
        <f>IFERROR(1 - PERCENTRANK(H:H,H2555),0)</f>
        <v/>
      </c>
      <c r="O2555">
        <f>IFERROR(PERCENTRANK(I:I,I2555),0)</f>
        <v/>
      </c>
      <c r="P2555">
        <f>IFERROR(1 - PERCENTRANK(J:J,J2555),0)</f>
        <v/>
      </c>
      <c r="Q2555">
        <f>IFERROR(PERCENTRANK(K:K,K2555),0)</f>
        <v/>
      </c>
      <c r="R2555">
        <f>L2555*weight1+M2555*weight2+N2555*weight3+O2555*weight4+P2555*weight5+Q2555*weight6</f>
        <v/>
      </c>
    </row>
    <row r="2556" spans="1:18">
      <c r="A2556">
        <f>RANK(R2556,R:R)</f>
        <v/>
      </c>
      <c r="B2556" t="s">
        <v>27959</v>
      </c>
      <c r="C2556">
        <f>VLOOKUP(B2556,'Input - companies list'!B:L,2,FALSE)</f>
        <v/>
      </c>
      <c r="D2556">
        <f>VLOOKUP(B2556,'Input - companies list'!B:L,11,FALSE)</f>
        <v/>
      </c>
      <c r="E2556">
        <f>VLOOKUP(B2556,'Input - companies list'!B:E,4,FALSE)</f>
        <v/>
      </c>
      <c r="F2556">
        <f>SUMIFS('Input - target event report'!H:H,'Input - target event report'!B:B,B2556,'Input - target event report'!D:D, "Private Investment")</f>
        <v/>
      </c>
      <c r="G2556">
        <f>IF(I2556&lt;2, "N/A", (MAXIFS('Input - target event report'!E:E,'Input - target event report'!B:B,B:B,'Input - target event report'!D:D,"Private Investment")-MINIFS('Input - target event report'!E:E,'Input - target event report'!B:B,B:B,'Input - target event report'!D:D,"Private Investment"))/(I2556-1))</f>
        <v/>
      </c>
      <c r="H2556">
        <f>IF(MAXIFS('Input - target event report'!E:E,'Input - target event report'!B:B,B:B,'Input - target event report'!D:D,"Private Investment") = 0, "N/A", TODAY() - MAXIFS('Input - target event report'!E:E,'Input - target event report'!B:B,B:B,'Input - target event report'!D:D,"Private Investment"))</f>
        <v/>
      </c>
      <c r="I2556">
        <f>COUNTIFS('Input - target event report'!B:B,B2556,'Input - target event report'!D:D, "Private Investment")</f>
        <v/>
      </c>
      <c r="J2556">
        <f>INDEX('Input - companies list'!$1:$10000,MATCH(B2556,'Input - companies list'!B:B,0),MATCH("Flow",'Input - companies list'!$1:$1,0 ))</f>
        <v/>
      </c>
      <c r="K2556">
        <f>INDEX('Input - companies list'!$1:$10000,MATCH(B2556,'Input - companies list'!B:B,0),MATCH("Inter-Cluster Connectivity",'Input - companies list'!$1:$1,0 ))</f>
        <v/>
      </c>
      <c r="L2556">
        <f>IFERROR(PERCENTRANK(F:F,F2556),0)</f>
        <v/>
      </c>
      <c r="M2556">
        <f>IFERROR(1 - PERCENTRANK(G:G,G2556),0)</f>
        <v/>
      </c>
      <c r="N2556">
        <f>IFERROR(1 - PERCENTRANK(H:H,H2556),0)</f>
        <v/>
      </c>
      <c r="O2556">
        <f>IFERROR(PERCENTRANK(I:I,I2556),0)</f>
        <v/>
      </c>
      <c r="P2556">
        <f>IFERROR(1 - PERCENTRANK(J:J,J2556),0)</f>
        <v/>
      </c>
      <c r="Q2556">
        <f>IFERROR(PERCENTRANK(K:K,K2556),0)</f>
        <v/>
      </c>
      <c r="R2556">
        <f>L2556*weight1+M2556*weight2+N2556*weight3+O2556*weight4+P2556*weight5+Q2556*weight6</f>
        <v/>
      </c>
    </row>
    <row r="2557" spans="1:18">
      <c r="A2557">
        <f>RANK(R2557,R:R)</f>
        <v/>
      </c>
      <c r="B2557" t="s">
        <v>27969</v>
      </c>
      <c r="C2557">
        <f>VLOOKUP(B2557,'Input - companies list'!B:L,2,FALSE)</f>
        <v/>
      </c>
      <c r="D2557">
        <f>VLOOKUP(B2557,'Input - companies list'!B:L,11,FALSE)</f>
        <v/>
      </c>
      <c r="E2557">
        <f>VLOOKUP(B2557,'Input - companies list'!B:E,4,FALSE)</f>
        <v/>
      </c>
      <c r="F2557">
        <f>SUMIFS('Input - target event report'!H:H,'Input - target event report'!B:B,B2557,'Input - target event report'!D:D, "Private Investment")</f>
        <v/>
      </c>
      <c r="G2557">
        <f>IF(I2557&lt;2, "N/A", (MAXIFS('Input - target event report'!E:E,'Input - target event report'!B:B,B:B,'Input - target event report'!D:D,"Private Investment")-MINIFS('Input - target event report'!E:E,'Input - target event report'!B:B,B:B,'Input - target event report'!D:D,"Private Investment"))/(I2557-1))</f>
        <v/>
      </c>
      <c r="H2557">
        <f>IF(MAXIFS('Input - target event report'!E:E,'Input - target event report'!B:B,B:B,'Input - target event report'!D:D,"Private Investment") = 0, "N/A", TODAY() - MAXIFS('Input - target event report'!E:E,'Input - target event report'!B:B,B:B,'Input - target event report'!D:D,"Private Investment"))</f>
        <v/>
      </c>
      <c r="I2557">
        <f>COUNTIFS('Input - target event report'!B:B,B2557,'Input - target event report'!D:D, "Private Investment")</f>
        <v/>
      </c>
      <c r="J2557">
        <f>INDEX('Input - companies list'!$1:$10000,MATCH(B2557,'Input - companies list'!B:B,0),MATCH("Flow",'Input - companies list'!$1:$1,0 ))</f>
        <v/>
      </c>
      <c r="K2557">
        <f>INDEX('Input - companies list'!$1:$10000,MATCH(B2557,'Input - companies list'!B:B,0),MATCH("Inter-Cluster Connectivity",'Input - companies list'!$1:$1,0 ))</f>
        <v/>
      </c>
      <c r="L2557">
        <f>IFERROR(PERCENTRANK(F:F,F2557),0)</f>
        <v/>
      </c>
      <c r="M2557">
        <f>IFERROR(1 - PERCENTRANK(G:G,G2557),0)</f>
        <v/>
      </c>
      <c r="N2557">
        <f>IFERROR(1 - PERCENTRANK(H:H,H2557),0)</f>
        <v/>
      </c>
      <c r="O2557">
        <f>IFERROR(PERCENTRANK(I:I,I2557),0)</f>
        <v/>
      </c>
      <c r="P2557">
        <f>IFERROR(1 - PERCENTRANK(J:J,J2557),0)</f>
        <v/>
      </c>
      <c r="Q2557">
        <f>IFERROR(PERCENTRANK(K:K,K2557),0)</f>
        <v/>
      </c>
      <c r="R2557">
        <f>L2557*weight1+M2557*weight2+N2557*weight3+O2557*weight4+P2557*weight5+Q2557*weight6</f>
        <v/>
      </c>
    </row>
    <row r="2558" spans="1:18">
      <c r="A2558">
        <f>RANK(R2558,R:R)</f>
        <v/>
      </c>
      <c r="B2558" t="s">
        <v>27978</v>
      </c>
      <c r="C2558">
        <f>VLOOKUP(B2558,'Input - companies list'!B:L,2,FALSE)</f>
        <v/>
      </c>
      <c r="D2558">
        <f>VLOOKUP(B2558,'Input - companies list'!B:L,11,FALSE)</f>
        <v/>
      </c>
      <c r="E2558">
        <f>VLOOKUP(B2558,'Input - companies list'!B:E,4,FALSE)</f>
        <v/>
      </c>
      <c r="F2558">
        <f>SUMIFS('Input - target event report'!H:H,'Input - target event report'!B:B,B2558,'Input - target event report'!D:D, "Private Investment")</f>
        <v/>
      </c>
      <c r="G2558">
        <f>IF(I2558&lt;2, "N/A", (MAXIFS('Input - target event report'!E:E,'Input - target event report'!B:B,B:B,'Input - target event report'!D:D,"Private Investment")-MINIFS('Input - target event report'!E:E,'Input - target event report'!B:B,B:B,'Input - target event report'!D:D,"Private Investment"))/(I2558-1))</f>
        <v/>
      </c>
      <c r="H2558">
        <f>IF(MAXIFS('Input - target event report'!E:E,'Input - target event report'!B:B,B:B,'Input - target event report'!D:D,"Private Investment") = 0, "N/A", TODAY() - MAXIFS('Input - target event report'!E:E,'Input - target event report'!B:B,B:B,'Input - target event report'!D:D,"Private Investment"))</f>
        <v/>
      </c>
      <c r="I2558">
        <f>COUNTIFS('Input - target event report'!B:B,B2558,'Input - target event report'!D:D, "Private Investment")</f>
        <v/>
      </c>
      <c r="J2558">
        <f>INDEX('Input - companies list'!$1:$10000,MATCH(B2558,'Input - companies list'!B:B,0),MATCH("Flow",'Input - companies list'!$1:$1,0 ))</f>
        <v/>
      </c>
      <c r="K2558">
        <f>INDEX('Input - companies list'!$1:$10000,MATCH(B2558,'Input - companies list'!B:B,0),MATCH("Inter-Cluster Connectivity",'Input - companies list'!$1:$1,0 ))</f>
        <v/>
      </c>
      <c r="L2558">
        <f>IFERROR(PERCENTRANK(F:F,F2558),0)</f>
        <v/>
      </c>
      <c r="M2558">
        <f>IFERROR(1 - PERCENTRANK(G:G,G2558),0)</f>
        <v/>
      </c>
      <c r="N2558">
        <f>IFERROR(1 - PERCENTRANK(H:H,H2558),0)</f>
        <v/>
      </c>
      <c r="O2558">
        <f>IFERROR(PERCENTRANK(I:I,I2558),0)</f>
        <v/>
      </c>
      <c r="P2558">
        <f>IFERROR(1 - PERCENTRANK(J:J,J2558),0)</f>
        <v/>
      </c>
      <c r="Q2558">
        <f>IFERROR(PERCENTRANK(K:K,K2558),0)</f>
        <v/>
      </c>
      <c r="R2558">
        <f>L2558*weight1+M2558*weight2+N2558*weight3+O2558*weight4+P2558*weight5+Q2558*weight6</f>
        <v/>
      </c>
    </row>
    <row r="2559" spans="1:18">
      <c r="A2559">
        <f>RANK(R2559,R:R)</f>
        <v/>
      </c>
      <c r="B2559" t="s">
        <v>27987</v>
      </c>
      <c r="C2559">
        <f>VLOOKUP(B2559,'Input - companies list'!B:L,2,FALSE)</f>
        <v/>
      </c>
      <c r="D2559">
        <f>VLOOKUP(B2559,'Input - companies list'!B:L,11,FALSE)</f>
        <v/>
      </c>
      <c r="E2559">
        <f>VLOOKUP(B2559,'Input - companies list'!B:E,4,FALSE)</f>
        <v/>
      </c>
      <c r="F2559">
        <f>SUMIFS('Input - target event report'!H:H,'Input - target event report'!B:B,B2559,'Input - target event report'!D:D, "Private Investment")</f>
        <v/>
      </c>
      <c r="G2559">
        <f>IF(I2559&lt;2, "N/A", (MAXIFS('Input - target event report'!E:E,'Input - target event report'!B:B,B:B,'Input - target event report'!D:D,"Private Investment")-MINIFS('Input - target event report'!E:E,'Input - target event report'!B:B,B:B,'Input - target event report'!D:D,"Private Investment"))/(I2559-1))</f>
        <v/>
      </c>
      <c r="H2559">
        <f>IF(MAXIFS('Input - target event report'!E:E,'Input - target event report'!B:B,B:B,'Input - target event report'!D:D,"Private Investment") = 0, "N/A", TODAY() - MAXIFS('Input - target event report'!E:E,'Input - target event report'!B:B,B:B,'Input - target event report'!D:D,"Private Investment"))</f>
        <v/>
      </c>
      <c r="I2559">
        <f>COUNTIFS('Input - target event report'!B:B,B2559,'Input - target event report'!D:D, "Private Investment")</f>
        <v/>
      </c>
      <c r="J2559">
        <f>INDEX('Input - companies list'!$1:$10000,MATCH(B2559,'Input - companies list'!B:B,0),MATCH("Flow",'Input - companies list'!$1:$1,0 ))</f>
        <v/>
      </c>
      <c r="K2559">
        <f>INDEX('Input - companies list'!$1:$10000,MATCH(B2559,'Input - companies list'!B:B,0),MATCH("Inter-Cluster Connectivity",'Input - companies list'!$1:$1,0 ))</f>
        <v/>
      </c>
      <c r="L2559">
        <f>IFERROR(PERCENTRANK(F:F,F2559),0)</f>
        <v/>
      </c>
      <c r="M2559">
        <f>IFERROR(1 - PERCENTRANK(G:G,G2559),0)</f>
        <v/>
      </c>
      <c r="N2559">
        <f>IFERROR(1 - PERCENTRANK(H:H,H2559),0)</f>
        <v/>
      </c>
      <c r="O2559">
        <f>IFERROR(PERCENTRANK(I:I,I2559),0)</f>
        <v/>
      </c>
      <c r="P2559">
        <f>IFERROR(1 - PERCENTRANK(J:J,J2559),0)</f>
        <v/>
      </c>
      <c r="Q2559">
        <f>IFERROR(PERCENTRANK(K:K,K2559),0)</f>
        <v/>
      </c>
      <c r="R2559">
        <f>L2559*weight1+M2559*weight2+N2559*weight3+O2559*weight4+P2559*weight5+Q2559*weight6</f>
        <v/>
      </c>
    </row>
    <row r="2560" spans="1:18">
      <c r="A2560">
        <f>RANK(R2560,R:R)</f>
        <v/>
      </c>
      <c r="B2560" t="s">
        <v>27998</v>
      </c>
      <c r="C2560">
        <f>VLOOKUP(B2560,'Input - companies list'!B:L,2,FALSE)</f>
        <v/>
      </c>
      <c r="D2560">
        <f>VLOOKUP(B2560,'Input - companies list'!B:L,11,FALSE)</f>
        <v/>
      </c>
      <c r="E2560">
        <f>VLOOKUP(B2560,'Input - companies list'!B:E,4,FALSE)</f>
        <v/>
      </c>
      <c r="F2560">
        <f>SUMIFS('Input - target event report'!H:H,'Input - target event report'!B:B,B2560,'Input - target event report'!D:D, "Private Investment")</f>
        <v/>
      </c>
      <c r="G2560">
        <f>IF(I2560&lt;2, "N/A", (MAXIFS('Input - target event report'!E:E,'Input - target event report'!B:B,B:B,'Input - target event report'!D:D,"Private Investment")-MINIFS('Input - target event report'!E:E,'Input - target event report'!B:B,B:B,'Input - target event report'!D:D,"Private Investment"))/(I2560-1))</f>
        <v/>
      </c>
      <c r="H2560">
        <f>IF(MAXIFS('Input - target event report'!E:E,'Input - target event report'!B:B,B:B,'Input - target event report'!D:D,"Private Investment") = 0, "N/A", TODAY() - MAXIFS('Input - target event report'!E:E,'Input - target event report'!B:B,B:B,'Input - target event report'!D:D,"Private Investment"))</f>
        <v/>
      </c>
      <c r="I2560">
        <f>COUNTIFS('Input - target event report'!B:B,B2560,'Input - target event report'!D:D, "Private Investment")</f>
        <v/>
      </c>
      <c r="J2560">
        <f>INDEX('Input - companies list'!$1:$10000,MATCH(B2560,'Input - companies list'!B:B,0),MATCH("Flow",'Input - companies list'!$1:$1,0 ))</f>
        <v/>
      </c>
      <c r="K2560">
        <f>INDEX('Input - companies list'!$1:$10000,MATCH(B2560,'Input - companies list'!B:B,0),MATCH("Inter-Cluster Connectivity",'Input - companies list'!$1:$1,0 ))</f>
        <v/>
      </c>
      <c r="L2560">
        <f>IFERROR(PERCENTRANK(F:F,F2560),0)</f>
        <v/>
      </c>
      <c r="M2560">
        <f>IFERROR(1 - PERCENTRANK(G:G,G2560),0)</f>
        <v/>
      </c>
      <c r="N2560">
        <f>IFERROR(1 - PERCENTRANK(H:H,H2560),0)</f>
        <v/>
      </c>
      <c r="O2560">
        <f>IFERROR(PERCENTRANK(I:I,I2560),0)</f>
        <v/>
      </c>
      <c r="P2560">
        <f>IFERROR(1 - PERCENTRANK(J:J,J2560),0)</f>
        <v/>
      </c>
      <c r="Q2560">
        <f>IFERROR(PERCENTRANK(K:K,K2560),0)</f>
        <v/>
      </c>
      <c r="R2560">
        <f>L2560*weight1+M2560*weight2+N2560*weight3+O2560*weight4+P2560*weight5+Q2560*weight6</f>
        <v/>
      </c>
    </row>
    <row r="2561" spans="1:18">
      <c r="A2561">
        <f>RANK(R2561,R:R)</f>
        <v/>
      </c>
      <c r="B2561" t="s">
        <v>28013</v>
      </c>
      <c r="C2561">
        <f>VLOOKUP(B2561,'Input - companies list'!B:L,2,FALSE)</f>
        <v/>
      </c>
      <c r="D2561">
        <f>VLOOKUP(B2561,'Input - companies list'!B:L,11,FALSE)</f>
        <v/>
      </c>
      <c r="E2561">
        <f>VLOOKUP(B2561,'Input - companies list'!B:E,4,FALSE)</f>
        <v/>
      </c>
      <c r="F2561">
        <f>SUMIFS('Input - target event report'!H:H,'Input - target event report'!B:B,B2561,'Input - target event report'!D:D, "Private Investment")</f>
        <v/>
      </c>
      <c r="G2561">
        <f>IF(I2561&lt;2, "N/A", (MAXIFS('Input - target event report'!E:E,'Input - target event report'!B:B,B:B,'Input - target event report'!D:D,"Private Investment")-MINIFS('Input - target event report'!E:E,'Input - target event report'!B:B,B:B,'Input - target event report'!D:D,"Private Investment"))/(I2561-1))</f>
        <v/>
      </c>
      <c r="H2561">
        <f>IF(MAXIFS('Input - target event report'!E:E,'Input - target event report'!B:B,B:B,'Input - target event report'!D:D,"Private Investment") = 0, "N/A", TODAY() - MAXIFS('Input - target event report'!E:E,'Input - target event report'!B:B,B:B,'Input - target event report'!D:D,"Private Investment"))</f>
        <v/>
      </c>
      <c r="I2561">
        <f>COUNTIFS('Input - target event report'!B:B,B2561,'Input - target event report'!D:D, "Private Investment")</f>
        <v/>
      </c>
      <c r="J2561">
        <f>INDEX('Input - companies list'!$1:$10000,MATCH(B2561,'Input - companies list'!B:B,0),MATCH("Flow",'Input - companies list'!$1:$1,0 ))</f>
        <v/>
      </c>
      <c r="K2561">
        <f>INDEX('Input - companies list'!$1:$10000,MATCH(B2561,'Input - companies list'!B:B,0),MATCH("Inter-Cluster Connectivity",'Input - companies list'!$1:$1,0 ))</f>
        <v/>
      </c>
      <c r="L2561">
        <f>IFERROR(PERCENTRANK(F:F,F2561),0)</f>
        <v/>
      </c>
      <c r="M2561">
        <f>IFERROR(1 - PERCENTRANK(G:G,G2561),0)</f>
        <v/>
      </c>
      <c r="N2561">
        <f>IFERROR(1 - PERCENTRANK(H:H,H2561),0)</f>
        <v/>
      </c>
      <c r="O2561">
        <f>IFERROR(PERCENTRANK(I:I,I2561),0)</f>
        <v/>
      </c>
      <c r="P2561">
        <f>IFERROR(1 - PERCENTRANK(J:J,J2561),0)</f>
        <v/>
      </c>
      <c r="Q2561">
        <f>IFERROR(PERCENTRANK(K:K,K2561),0)</f>
        <v/>
      </c>
      <c r="R2561">
        <f>L2561*weight1+M2561*weight2+N2561*weight3+O2561*weight4+P2561*weight5+Q2561*weight6</f>
        <v/>
      </c>
    </row>
    <row r="2562" spans="1:18">
      <c r="A2562">
        <f>RANK(R2562,R:R)</f>
        <v/>
      </c>
      <c r="B2562" t="s">
        <v>28022</v>
      </c>
      <c r="C2562">
        <f>VLOOKUP(B2562,'Input - companies list'!B:L,2,FALSE)</f>
        <v/>
      </c>
      <c r="D2562">
        <f>VLOOKUP(B2562,'Input - companies list'!B:L,11,FALSE)</f>
        <v/>
      </c>
      <c r="E2562">
        <f>VLOOKUP(B2562,'Input - companies list'!B:E,4,FALSE)</f>
        <v/>
      </c>
      <c r="F2562">
        <f>SUMIFS('Input - target event report'!H:H,'Input - target event report'!B:B,B2562,'Input - target event report'!D:D, "Private Investment")</f>
        <v/>
      </c>
      <c r="G2562">
        <f>IF(I2562&lt;2, "N/A", (MAXIFS('Input - target event report'!E:E,'Input - target event report'!B:B,B:B,'Input - target event report'!D:D,"Private Investment")-MINIFS('Input - target event report'!E:E,'Input - target event report'!B:B,B:B,'Input - target event report'!D:D,"Private Investment"))/(I2562-1))</f>
        <v/>
      </c>
      <c r="H2562">
        <f>IF(MAXIFS('Input - target event report'!E:E,'Input - target event report'!B:B,B:B,'Input - target event report'!D:D,"Private Investment") = 0, "N/A", TODAY() - MAXIFS('Input - target event report'!E:E,'Input - target event report'!B:B,B:B,'Input - target event report'!D:D,"Private Investment"))</f>
        <v/>
      </c>
      <c r="I2562">
        <f>COUNTIFS('Input - target event report'!B:B,B2562,'Input - target event report'!D:D, "Private Investment")</f>
        <v/>
      </c>
      <c r="J2562">
        <f>INDEX('Input - companies list'!$1:$10000,MATCH(B2562,'Input - companies list'!B:B,0),MATCH("Flow",'Input - companies list'!$1:$1,0 ))</f>
        <v/>
      </c>
      <c r="K2562">
        <f>INDEX('Input - companies list'!$1:$10000,MATCH(B2562,'Input - companies list'!B:B,0),MATCH("Inter-Cluster Connectivity",'Input - companies list'!$1:$1,0 ))</f>
        <v/>
      </c>
      <c r="L2562">
        <f>IFERROR(PERCENTRANK(F:F,F2562),0)</f>
        <v/>
      </c>
      <c r="M2562">
        <f>IFERROR(1 - PERCENTRANK(G:G,G2562),0)</f>
        <v/>
      </c>
      <c r="N2562">
        <f>IFERROR(1 - PERCENTRANK(H:H,H2562),0)</f>
        <v/>
      </c>
      <c r="O2562">
        <f>IFERROR(PERCENTRANK(I:I,I2562),0)</f>
        <v/>
      </c>
      <c r="P2562">
        <f>IFERROR(1 - PERCENTRANK(J:J,J2562),0)</f>
        <v/>
      </c>
      <c r="Q2562">
        <f>IFERROR(PERCENTRANK(K:K,K2562),0)</f>
        <v/>
      </c>
      <c r="R2562">
        <f>L2562*weight1+M2562*weight2+N2562*weight3+O2562*weight4+P2562*weight5+Q2562*weight6</f>
        <v/>
      </c>
    </row>
    <row r="2563" spans="1:18">
      <c r="A2563">
        <f>RANK(R2563,R:R)</f>
        <v/>
      </c>
      <c r="B2563" t="s">
        <v>28032</v>
      </c>
      <c r="C2563">
        <f>VLOOKUP(B2563,'Input - companies list'!B:L,2,FALSE)</f>
        <v/>
      </c>
      <c r="D2563">
        <f>VLOOKUP(B2563,'Input - companies list'!B:L,11,FALSE)</f>
        <v/>
      </c>
      <c r="E2563">
        <f>VLOOKUP(B2563,'Input - companies list'!B:E,4,FALSE)</f>
        <v/>
      </c>
      <c r="F2563">
        <f>SUMIFS('Input - target event report'!H:H,'Input - target event report'!B:B,B2563,'Input - target event report'!D:D, "Private Investment")</f>
        <v/>
      </c>
      <c r="G2563">
        <f>IF(I2563&lt;2, "N/A", (MAXIFS('Input - target event report'!E:E,'Input - target event report'!B:B,B:B,'Input - target event report'!D:D,"Private Investment")-MINIFS('Input - target event report'!E:E,'Input - target event report'!B:B,B:B,'Input - target event report'!D:D,"Private Investment"))/(I2563-1))</f>
        <v/>
      </c>
      <c r="H2563">
        <f>IF(MAXIFS('Input - target event report'!E:E,'Input - target event report'!B:B,B:B,'Input - target event report'!D:D,"Private Investment") = 0, "N/A", TODAY() - MAXIFS('Input - target event report'!E:E,'Input - target event report'!B:B,B:B,'Input - target event report'!D:D,"Private Investment"))</f>
        <v/>
      </c>
      <c r="I2563">
        <f>COUNTIFS('Input - target event report'!B:B,B2563,'Input - target event report'!D:D, "Private Investment")</f>
        <v/>
      </c>
      <c r="J2563">
        <f>INDEX('Input - companies list'!$1:$10000,MATCH(B2563,'Input - companies list'!B:B,0),MATCH("Flow",'Input - companies list'!$1:$1,0 ))</f>
        <v/>
      </c>
      <c r="K2563">
        <f>INDEX('Input - companies list'!$1:$10000,MATCH(B2563,'Input - companies list'!B:B,0),MATCH("Inter-Cluster Connectivity",'Input - companies list'!$1:$1,0 ))</f>
        <v/>
      </c>
      <c r="L2563">
        <f>IFERROR(PERCENTRANK(F:F,F2563),0)</f>
        <v/>
      </c>
      <c r="M2563">
        <f>IFERROR(1 - PERCENTRANK(G:G,G2563),0)</f>
        <v/>
      </c>
      <c r="N2563">
        <f>IFERROR(1 - PERCENTRANK(H:H,H2563),0)</f>
        <v/>
      </c>
      <c r="O2563">
        <f>IFERROR(PERCENTRANK(I:I,I2563),0)</f>
        <v/>
      </c>
      <c r="P2563">
        <f>IFERROR(1 - PERCENTRANK(J:J,J2563),0)</f>
        <v/>
      </c>
      <c r="Q2563">
        <f>IFERROR(PERCENTRANK(K:K,K2563),0)</f>
        <v/>
      </c>
      <c r="R2563">
        <f>L2563*weight1+M2563*weight2+N2563*weight3+O2563*weight4+P2563*weight5+Q2563*weight6</f>
        <v/>
      </c>
    </row>
    <row r="2564" spans="1:18">
      <c r="A2564">
        <f>RANK(R2564,R:R)</f>
        <v/>
      </c>
      <c r="B2564" t="s">
        <v>28042</v>
      </c>
      <c r="C2564">
        <f>VLOOKUP(B2564,'Input - companies list'!B:L,2,FALSE)</f>
        <v/>
      </c>
      <c r="D2564">
        <f>VLOOKUP(B2564,'Input - companies list'!B:L,11,FALSE)</f>
        <v/>
      </c>
      <c r="E2564">
        <f>VLOOKUP(B2564,'Input - companies list'!B:E,4,FALSE)</f>
        <v/>
      </c>
      <c r="F2564">
        <f>SUMIFS('Input - target event report'!H:H,'Input - target event report'!B:B,B2564,'Input - target event report'!D:D, "Private Investment")</f>
        <v/>
      </c>
      <c r="G2564">
        <f>IF(I2564&lt;2, "N/A", (MAXIFS('Input - target event report'!E:E,'Input - target event report'!B:B,B:B,'Input - target event report'!D:D,"Private Investment")-MINIFS('Input - target event report'!E:E,'Input - target event report'!B:B,B:B,'Input - target event report'!D:D,"Private Investment"))/(I2564-1))</f>
        <v/>
      </c>
      <c r="H2564">
        <f>IF(MAXIFS('Input - target event report'!E:E,'Input - target event report'!B:B,B:B,'Input - target event report'!D:D,"Private Investment") = 0, "N/A", TODAY() - MAXIFS('Input - target event report'!E:E,'Input - target event report'!B:B,B:B,'Input - target event report'!D:D,"Private Investment"))</f>
        <v/>
      </c>
      <c r="I2564">
        <f>COUNTIFS('Input - target event report'!B:B,B2564,'Input - target event report'!D:D, "Private Investment")</f>
        <v/>
      </c>
      <c r="J2564">
        <f>INDEX('Input - companies list'!$1:$10000,MATCH(B2564,'Input - companies list'!B:B,0),MATCH("Flow",'Input - companies list'!$1:$1,0 ))</f>
        <v/>
      </c>
      <c r="K2564">
        <f>INDEX('Input - companies list'!$1:$10000,MATCH(B2564,'Input - companies list'!B:B,0),MATCH("Inter-Cluster Connectivity",'Input - companies list'!$1:$1,0 ))</f>
        <v/>
      </c>
      <c r="L2564">
        <f>IFERROR(PERCENTRANK(F:F,F2564),0)</f>
        <v/>
      </c>
      <c r="M2564">
        <f>IFERROR(1 - PERCENTRANK(G:G,G2564),0)</f>
        <v/>
      </c>
      <c r="N2564">
        <f>IFERROR(1 - PERCENTRANK(H:H,H2564),0)</f>
        <v/>
      </c>
      <c r="O2564">
        <f>IFERROR(PERCENTRANK(I:I,I2564),0)</f>
        <v/>
      </c>
      <c r="P2564">
        <f>IFERROR(1 - PERCENTRANK(J:J,J2564),0)</f>
        <v/>
      </c>
      <c r="Q2564">
        <f>IFERROR(PERCENTRANK(K:K,K2564),0)</f>
        <v/>
      </c>
      <c r="R2564">
        <f>L2564*weight1+M2564*weight2+N2564*weight3+O2564*weight4+P2564*weight5+Q2564*weight6</f>
        <v/>
      </c>
    </row>
    <row r="2565" spans="1:18">
      <c r="A2565">
        <f>RANK(R2565,R:R)</f>
        <v/>
      </c>
      <c r="B2565" t="s">
        <v>28053</v>
      </c>
      <c r="C2565">
        <f>VLOOKUP(B2565,'Input - companies list'!B:L,2,FALSE)</f>
        <v/>
      </c>
      <c r="D2565">
        <f>VLOOKUP(B2565,'Input - companies list'!B:L,11,FALSE)</f>
        <v/>
      </c>
      <c r="E2565">
        <f>VLOOKUP(B2565,'Input - companies list'!B:E,4,FALSE)</f>
        <v/>
      </c>
      <c r="F2565">
        <f>SUMIFS('Input - target event report'!H:H,'Input - target event report'!B:B,B2565,'Input - target event report'!D:D, "Private Investment")</f>
        <v/>
      </c>
      <c r="G2565">
        <f>IF(I2565&lt;2, "N/A", (MAXIFS('Input - target event report'!E:E,'Input - target event report'!B:B,B:B,'Input - target event report'!D:D,"Private Investment")-MINIFS('Input - target event report'!E:E,'Input - target event report'!B:B,B:B,'Input - target event report'!D:D,"Private Investment"))/(I2565-1))</f>
        <v/>
      </c>
      <c r="H2565">
        <f>IF(MAXIFS('Input - target event report'!E:E,'Input - target event report'!B:B,B:B,'Input - target event report'!D:D,"Private Investment") = 0, "N/A", TODAY() - MAXIFS('Input - target event report'!E:E,'Input - target event report'!B:B,B:B,'Input - target event report'!D:D,"Private Investment"))</f>
        <v/>
      </c>
      <c r="I2565">
        <f>COUNTIFS('Input - target event report'!B:B,B2565,'Input - target event report'!D:D, "Private Investment")</f>
        <v/>
      </c>
      <c r="J2565">
        <f>INDEX('Input - companies list'!$1:$10000,MATCH(B2565,'Input - companies list'!B:B,0),MATCH("Flow",'Input - companies list'!$1:$1,0 ))</f>
        <v/>
      </c>
      <c r="K2565">
        <f>INDEX('Input - companies list'!$1:$10000,MATCH(B2565,'Input - companies list'!B:B,0),MATCH("Inter-Cluster Connectivity",'Input - companies list'!$1:$1,0 ))</f>
        <v/>
      </c>
      <c r="L2565">
        <f>IFERROR(PERCENTRANK(F:F,F2565),0)</f>
        <v/>
      </c>
      <c r="M2565">
        <f>IFERROR(1 - PERCENTRANK(G:G,G2565),0)</f>
        <v/>
      </c>
      <c r="N2565">
        <f>IFERROR(1 - PERCENTRANK(H:H,H2565),0)</f>
        <v/>
      </c>
      <c r="O2565">
        <f>IFERROR(PERCENTRANK(I:I,I2565),0)</f>
        <v/>
      </c>
      <c r="P2565">
        <f>IFERROR(1 - PERCENTRANK(J:J,J2565),0)</f>
        <v/>
      </c>
      <c r="Q2565">
        <f>IFERROR(PERCENTRANK(K:K,K2565),0)</f>
        <v/>
      </c>
      <c r="R2565">
        <f>L2565*weight1+M2565*weight2+N2565*weight3+O2565*weight4+P2565*weight5+Q2565*weight6</f>
        <v/>
      </c>
    </row>
    <row r="2566" spans="1:18">
      <c r="A2566">
        <f>RANK(R2566,R:R)</f>
        <v/>
      </c>
      <c r="B2566" t="s">
        <v>28062</v>
      </c>
      <c r="C2566">
        <f>VLOOKUP(B2566,'Input - companies list'!B:L,2,FALSE)</f>
        <v/>
      </c>
      <c r="D2566">
        <f>VLOOKUP(B2566,'Input - companies list'!B:L,11,FALSE)</f>
        <v/>
      </c>
      <c r="E2566">
        <f>VLOOKUP(B2566,'Input - companies list'!B:E,4,FALSE)</f>
        <v/>
      </c>
      <c r="F2566">
        <f>SUMIFS('Input - target event report'!H:H,'Input - target event report'!B:B,B2566,'Input - target event report'!D:D, "Private Investment")</f>
        <v/>
      </c>
      <c r="G2566">
        <f>IF(I2566&lt;2, "N/A", (MAXIFS('Input - target event report'!E:E,'Input - target event report'!B:B,B:B,'Input - target event report'!D:D,"Private Investment")-MINIFS('Input - target event report'!E:E,'Input - target event report'!B:B,B:B,'Input - target event report'!D:D,"Private Investment"))/(I2566-1))</f>
        <v/>
      </c>
      <c r="H2566">
        <f>IF(MAXIFS('Input - target event report'!E:E,'Input - target event report'!B:B,B:B,'Input - target event report'!D:D,"Private Investment") = 0, "N/A", TODAY() - MAXIFS('Input - target event report'!E:E,'Input - target event report'!B:B,B:B,'Input - target event report'!D:D,"Private Investment"))</f>
        <v/>
      </c>
      <c r="I2566">
        <f>COUNTIFS('Input - target event report'!B:B,B2566,'Input - target event report'!D:D, "Private Investment")</f>
        <v/>
      </c>
      <c r="J2566">
        <f>INDEX('Input - companies list'!$1:$10000,MATCH(B2566,'Input - companies list'!B:B,0),MATCH("Flow",'Input - companies list'!$1:$1,0 ))</f>
        <v/>
      </c>
      <c r="K2566">
        <f>INDEX('Input - companies list'!$1:$10000,MATCH(B2566,'Input - companies list'!B:B,0),MATCH("Inter-Cluster Connectivity",'Input - companies list'!$1:$1,0 ))</f>
        <v/>
      </c>
      <c r="L2566">
        <f>IFERROR(PERCENTRANK(F:F,F2566),0)</f>
        <v/>
      </c>
      <c r="M2566">
        <f>IFERROR(1 - PERCENTRANK(G:G,G2566),0)</f>
        <v/>
      </c>
      <c r="N2566">
        <f>IFERROR(1 - PERCENTRANK(H:H,H2566),0)</f>
        <v/>
      </c>
      <c r="O2566">
        <f>IFERROR(PERCENTRANK(I:I,I2566),0)</f>
        <v/>
      </c>
      <c r="P2566">
        <f>IFERROR(1 - PERCENTRANK(J:J,J2566),0)</f>
        <v/>
      </c>
      <c r="Q2566">
        <f>IFERROR(PERCENTRANK(K:K,K2566),0)</f>
        <v/>
      </c>
      <c r="R2566">
        <f>L2566*weight1+M2566*weight2+N2566*weight3+O2566*weight4+P2566*weight5+Q2566*weight6</f>
        <v/>
      </c>
    </row>
    <row r="2567" spans="1:18">
      <c r="A2567">
        <f>RANK(R2567,R:R)</f>
        <v/>
      </c>
      <c r="B2567" t="s">
        <v>28072</v>
      </c>
      <c r="C2567">
        <f>VLOOKUP(B2567,'Input - companies list'!B:L,2,FALSE)</f>
        <v/>
      </c>
      <c r="D2567">
        <f>VLOOKUP(B2567,'Input - companies list'!B:L,11,FALSE)</f>
        <v/>
      </c>
      <c r="E2567">
        <f>VLOOKUP(B2567,'Input - companies list'!B:E,4,FALSE)</f>
        <v/>
      </c>
      <c r="F2567">
        <f>SUMIFS('Input - target event report'!H:H,'Input - target event report'!B:B,B2567,'Input - target event report'!D:D, "Private Investment")</f>
        <v/>
      </c>
      <c r="G2567">
        <f>IF(I2567&lt;2, "N/A", (MAXIFS('Input - target event report'!E:E,'Input - target event report'!B:B,B:B,'Input - target event report'!D:D,"Private Investment")-MINIFS('Input - target event report'!E:E,'Input - target event report'!B:B,B:B,'Input - target event report'!D:D,"Private Investment"))/(I2567-1))</f>
        <v/>
      </c>
      <c r="H2567">
        <f>IF(MAXIFS('Input - target event report'!E:E,'Input - target event report'!B:B,B:B,'Input - target event report'!D:D,"Private Investment") = 0, "N/A", TODAY() - MAXIFS('Input - target event report'!E:E,'Input - target event report'!B:B,B:B,'Input - target event report'!D:D,"Private Investment"))</f>
        <v/>
      </c>
      <c r="I2567">
        <f>COUNTIFS('Input - target event report'!B:B,B2567,'Input - target event report'!D:D, "Private Investment")</f>
        <v/>
      </c>
      <c r="J2567">
        <f>INDEX('Input - companies list'!$1:$10000,MATCH(B2567,'Input - companies list'!B:B,0),MATCH("Flow",'Input - companies list'!$1:$1,0 ))</f>
        <v/>
      </c>
      <c r="K2567">
        <f>INDEX('Input - companies list'!$1:$10000,MATCH(B2567,'Input - companies list'!B:B,0),MATCH("Inter-Cluster Connectivity",'Input - companies list'!$1:$1,0 ))</f>
        <v/>
      </c>
      <c r="L2567">
        <f>IFERROR(PERCENTRANK(F:F,F2567),0)</f>
        <v/>
      </c>
      <c r="M2567">
        <f>IFERROR(1 - PERCENTRANK(G:G,G2567),0)</f>
        <v/>
      </c>
      <c r="N2567">
        <f>IFERROR(1 - PERCENTRANK(H:H,H2567),0)</f>
        <v/>
      </c>
      <c r="O2567">
        <f>IFERROR(PERCENTRANK(I:I,I2567),0)</f>
        <v/>
      </c>
      <c r="P2567">
        <f>IFERROR(1 - PERCENTRANK(J:J,J2567),0)</f>
        <v/>
      </c>
      <c r="Q2567">
        <f>IFERROR(PERCENTRANK(K:K,K2567),0)</f>
        <v/>
      </c>
      <c r="R2567">
        <f>L2567*weight1+M2567*weight2+N2567*weight3+O2567*weight4+P2567*weight5+Q2567*weight6</f>
        <v/>
      </c>
    </row>
    <row r="2568" spans="1:18">
      <c r="A2568">
        <f>RANK(R2568,R:R)</f>
        <v/>
      </c>
      <c r="B2568" t="s">
        <v>28082</v>
      </c>
      <c r="C2568">
        <f>VLOOKUP(B2568,'Input - companies list'!B:L,2,FALSE)</f>
        <v/>
      </c>
      <c r="D2568">
        <f>VLOOKUP(B2568,'Input - companies list'!B:L,11,FALSE)</f>
        <v/>
      </c>
      <c r="E2568">
        <f>VLOOKUP(B2568,'Input - companies list'!B:E,4,FALSE)</f>
        <v/>
      </c>
      <c r="F2568">
        <f>SUMIFS('Input - target event report'!H:H,'Input - target event report'!B:B,B2568,'Input - target event report'!D:D, "Private Investment")</f>
        <v/>
      </c>
      <c r="G2568">
        <f>IF(I2568&lt;2, "N/A", (MAXIFS('Input - target event report'!E:E,'Input - target event report'!B:B,B:B,'Input - target event report'!D:D,"Private Investment")-MINIFS('Input - target event report'!E:E,'Input - target event report'!B:B,B:B,'Input - target event report'!D:D,"Private Investment"))/(I2568-1))</f>
        <v/>
      </c>
      <c r="H2568">
        <f>IF(MAXIFS('Input - target event report'!E:E,'Input - target event report'!B:B,B:B,'Input - target event report'!D:D,"Private Investment") = 0, "N/A", TODAY() - MAXIFS('Input - target event report'!E:E,'Input - target event report'!B:B,B:B,'Input - target event report'!D:D,"Private Investment"))</f>
        <v/>
      </c>
      <c r="I2568">
        <f>COUNTIFS('Input - target event report'!B:B,B2568,'Input - target event report'!D:D, "Private Investment")</f>
        <v/>
      </c>
      <c r="J2568">
        <f>INDEX('Input - companies list'!$1:$10000,MATCH(B2568,'Input - companies list'!B:B,0),MATCH("Flow",'Input - companies list'!$1:$1,0 ))</f>
        <v/>
      </c>
      <c r="K2568">
        <f>INDEX('Input - companies list'!$1:$10000,MATCH(B2568,'Input - companies list'!B:B,0),MATCH("Inter-Cluster Connectivity",'Input - companies list'!$1:$1,0 ))</f>
        <v/>
      </c>
      <c r="L2568">
        <f>IFERROR(PERCENTRANK(F:F,F2568),0)</f>
        <v/>
      </c>
      <c r="M2568">
        <f>IFERROR(1 - PERCENTRANK(G:G,G2568),0)</f>
        <v/>
      </c>
      <c r="N2568">
        <f>IFERROR(1 - PERCENTRANK(H:H,H2568),0)</f>
        <v/>
      </c>
      <c r="O2568">
        <f>IFERROR(PERCENTRANK(I:I,I2568),0)</f>
        <v/>
      </c>
      <c r="P2568">
        <f>IFERROR(1 - PERCENTRANK(J:J,J2568),0)</f>
        <v/>
      </c>
      <c r="Q2568">
        <f>IFERROR(PERCENTRANK(K:K,K2568),0)</f>
        <v/>
      </c>
      <c r="R2568">
        <f>L2568*weight1+M2568*weight2+N2568*weight3+O2568*weight4+P2568*weight5+Q2568*weight6</f>
        <v/>
      </c>
    </row>
    <row r="2569" spans="1:18">
      <c r="A2569">
        <f>RANK(R2569,R:R)</f>
        <v/>
      </c>
      <c r="B2569" t="s">
        <v>28092</v>
      </c>
      <c r="C2569">
        <f>VLOOKUP(B2569,'Input - companies list'!B:L,2,FALSE)</f>
        <v/>
      </c>
      <c r="D2569">
        <f>VLOOKUP(B2569,'Input - companies list'!B:L,11,FALSE)</f>
        <v/>
      </c>
      <c r="E2569">
        <f>VLOOKUP(B2569,'Input - companies list'!B:E,4,FALSE)</f>
        <v/>
      </c>
      <c r="F2569">
        <f>SUMIFS('Input - target event report'!H:H,'Input - target event report'!B:B,B2569,'Input - target event report'!D:D, "Private Investment")</f>
        <v/>
      </c>
      <c r="G2569">
        <f>IF(I2569&lt;2, "N/A", (MAXIFS('Input - target event report'!E:E,'Input - target event report'!B:B,B:B,'Input - target event report'!D:D,"Private Investment")-MINIFS('Input - target event report'!E:E,'Input - target event report'!B:B,B:B,'Input - target event report'!D:D,"Private Investment"))/(I2569-1))</f>
        <v/>
      </c>
      <c r="H2569">
        <f>IF(MAXIFS('Input - target event report'!E:E,'Input - target event report'!B:B,B:B,'Input - target event report'!D:D,"Private Investment") = 0, "N/A", TODAY() - MAXIFS('Input - target event report'!E:E,'Input - target event report'!B:B,B:B,'Input - target event report'!D:D,"Private Investment"))</f>
        <v/>
      </c>
      <c r="I2569">
        <f>COUNTIFS('Input - target event report'!B:B,B2569,'Input - target event report'!D:D, "Private Investment")</f>
        <v/>
      </c>
      <c r="J2569">
        <f>INDEX('Input - companies list'!$1:$10000,MATCH(B2569,'Input - companies list'!B:B,0),MATCH("Flow",'Input - companies list'!$1:$1,0 ))</f>
        <v/>
      </c>
      <c r="K2569">
        <f>INDEX('Input - companies list'!$1:$10000,MATCH(B2569,'Input - companies list'!B:B,0),MATCH("Inter-Cluster Connectivity",'Input - companies list'!$1:$1,0 ))</f>
        <v/>
      </c>
      <c r="L2569">
        <f>IFERROR(PERCENTRANK(F:F,F2569),0)</f>
        <v/>
      </c>
      <c r="M2569">
        <f>IFERROR(1 - PERCENTRANK(G:G,G2569),0)</f>
        <v/>
      </c>
      <c r="N2569">
        <f>IFERROR(1 - PERCENTRANK(H:H,H2569),0)</f>
        <v/>
      </c>
      <c r="O2569">
        <f>IFERROR(PERCENTRANK(I:I,I2569),0)</f>
        <v/>
      </c>
      <c r="P2569">
        <f>IFERROR(1 - PERCENTRANK(J:J,J2569),0)</f>
        <v/>
      </c>
      <c r="Q2569">
        <f>IFERROR(PERCENTRANK(K:K,K2569),0)</f>
        <v/>
      </c>
      <c r="R2569">
        <f>L2569*weight1+M2569*weight2+N2569*weight3+O2569*weight4+P2569*weight5+Q2569*weight6</f>
        <v/>
      </c>
    </row>
    <row r="2570" spans="1:18">
      <c r="A2570">
        <f>RANK(R2570,R:R)</f>
        <v/>
      </c>
      <c r="B2570" t="s">
        <v>28103</v>
      </c>
      <c r="C2570">
        <f>VLOOKUP(B2570,'Input - companies list'!B:L,2,FALSE)</f>
        <v/>
      </c>
      <c r="D2570">
        <f>VLOOKUP(B2570,'Input - companies list'!B:L,11,FALSE)</f>
        <v/>
      </c>
      <c r="E2570">
        <f>VLOOKUP(B2570,'Input - companies list'!B:E,4,FALSE)</f>
        <v/>
      </c>
      <c r="F2570">
        <f>SUMIFS('Input - target event report'!H:H,'Input - target event report'!B:B,B2570,'Input - target event report'!D:D, "Private Investment")</f>
        <v/>
      </c>
      <c r="G2570">
        <f>IF(I2570&lt;2, "N/A", (MAXIFS('Input - target event report'!E:E,'Input - target event report'!B:B,B:B,'Input - target event report'!D:D,"Private Investment")-MINIFS('Input - target event report'!E:E,'Input - target event report'!B:B,B:B,'Input - target event report'!D:D,"Private Investment"))/(I2570-1))</f>
        <v/>
      </c>
      <c r="H2570">
        <f>IF(MAXIFS('Input - target event report'!E:E,'Input - target event report'!B:B,B:B,'Input - target event report'!D:D,"Private Investment") = 0, "N/A", TODAY() - MAXIFS('Input - target event report'!E:E,'Input - target event report'!B:B,B:B,'Input - target event report'!D:D,"Private Investment"))</f>
        <v/>
      </c>
      <c r="I2570">
        <f>COUNTIFS('Input - target event report'!B:B,B2570,'Input - target event report'!D:D, "Private Investment")</f>
        <v/>
      </c>
      <c r="J2570">
        <f>INDEX('Input - companies list'!$1:$10000,MATCH(B2570,'Input - companies list'!B:B,0),MATCH("Flow",'Input - companies list'!$1:$1,0 ))</f>
        <v/>
      </c>
      <c r="K2570">
        <f>INDEX('Input - companies list'!$1:$10000,MATCH(B2570,'Input - companies list'!B:B,0),MATCH("Inter-Cluster Connectivity",'Input - companies list'!$1:$1,0 ))</f>
        <v/>
      </c>
      <c r="L2570">
        <f>IFERROR(PERCENTRANK(F:F,F2570),0)</f>
        <v/>
      </c>
      <c r="M2570">
        <f>IFERROR(1 - PERCENTRANK(G:G,G2570),0)</f>
        <v/>
      </c>
      <c r="N2570">
        <f>IFERROR(1 - PERCENTRANK(H:H,H2570),0)</f>
        <v/>
      </c>
      <c r="O2570">
        <f>IFERROR(PERCENTRANK(I:I,I2570),0)</f>
        <v/>
      </c>
      <c r="P2570">
        <f>IFERROR(1 - PERCENTRANK(J:J,J2570),0)</f>
        <v/>
      </c>
      <c r="Q2570">
        <f>IFERROR(PERCENTRANK(K:K,K2570),0)</f>
        <v/>
      </c>
      <c r="R2570">
        <f>L2570*weight1+M2570*weight2+N2570*weight3+O2570*weight4+P2570*weight5+Q2570*weight6</f>
        <v/>
      </c>
    </row>
    <row r="2571" spans="1:18">
      <c r="A2571">
        <f>RANK(R2571,R:R)</f>
        <v/>
      </c>
      <c r="B2571" t="s">
        <v>28114</v>
      </c>
      <c r="C2571">
        <f>VLOOKUP(B2571,'Input - companies list'!B:L,2,FALSE)</f>
        <v/>
      </c>
      <c r="D2571">
        <f>VLOOKUP(B2571,'Input - companies list'!B:L,11,FALSE)</f>
        <v/>
      </c>
      <c r="E2571">
        <f>VLOOKUP(B2571,'Input - companies list'!B:E,4,FALSE)</f>
        <v/>
      </c>
      <c r="F2571">
        <f>SUMIFS('Input - target event report'!H:H,'Input - target event report'!B:B,B2571,'Input - target event report'!D:D, "Private Investment")</f>
        <v/>
      </c>
      <c r="G2571">
        <f>IF(I2571&lt;2, "N/A", (MAXIFS('Input - target event report'!E:E,'Input - target event report'!B:B,B:B,'Input - target event report'!D:D,"Private Investment")-MINIFS('Input - target event report'!E:E,'Input - target event report'!B:B,B:B,'Input - target event report'!D:D,"Private Investment"))/(I2571-1))</f>
        <v/>
      </c>
      <c r="H2571">
        <f>IF(MAXIFS('Input - target event report'!E:E,'Input - target event report'!B:B,B:B,'Input - target event report'!D:D,"Private Investment") = 0, "N/A", TODAY() - MAXIFS('Input - target event report'!E:E,'Input - target event report'!B:B,B:B,'Input - target event report'!D:D,"Private Investment"))</f>
        <v/>
      </c>
      <c r="I2571">
        <f>COUNTIFS('Input - target event report'!B:B,B2571,'Input - target event report'!D:D, "Private Investment")</f>
        <v/>
      </c>
      <c r="J2571">
        <f>INDEX('Input - companies list'!$1:$10000,MATCH(B2571,'Input - companies list'!B:B,0),MATCH("Flow",'Input - companies list'!$1:$1,0 ))</f>
        <v/>
      </c>
      <c r="K2571">
        <f>INDEX('Input - companies list'!$1:$10000,MATCH(B2571,'Input - companies list'!B:B,0),MATCH("Inter-Cluster Connectivity",'Input - companies list'!$1:$1,0 ))</f>
        <v/>
      </c>
      <c r="L2571">
        <f>IFERROR(PERCENTRANK(F:F,F2571),0)</f>
        <v/>
      </c>
      <c r="M2571">
        <f>IFERROR(1 - PERCENTRANK(G:G,G2571),0)</f>
        <v/>
      </c>
      <c r="N2571">
        <f>IFERROR(1 - PERCENTRANK(H:H,H2571),0)</f>
        <v/>
      </c>
      <c r="O2571">
        <f>IFERROR(PERCENTRANK(I:I,I2571),0)</f>
        <v/>
      </c>
      <c r="P2571">
        <f>IFERROR(1 - PERCENTRANK(J:J,J2571),0)</f>
        <v/>
      </c>
      <c r="Q2571">
        <f>IFERROR(PERCENTRANK(K:K,K2571),0)</f>
        <v/>
      </c>
      <c r="R2571">
        <f>L2571*weight1+M2571*weight2+N2571*weight3+O2571*weight4+P2571*weight5+Q2571*weight6</f>
        <v/>
      </c>
    </row>
    <row r="2572" spans="1:18">
      <c r="A2572">
        <f>RANK(R2572,R:R)</f>
        <v/>
      </c>
      <c r="B2572" t="s">
        <v>28123</v>
      </c>
      <c r="C2572">
        <f>VLOOKUP(B2572,'Input - companies list'!B:L,2,FALSE)</f>
        <v/>
      </c>
      <c r="D2572">
        <f>VLOOKUP(B2572,'Input - companies list'!B:L,11,FALSE)</f>
        <v/>
      </c>
      <c r="E2572">
        <f>VLOOKUP(B2572,'Input - companies list'!B:E,4,FALSE)</f>
        <v/>
      </c>
      <c r="F2572">
        <f>SUMIFS('Input - target event report'!H:H,'Input - target event report'!B:B,B2572,'Input - target event report'!D:D, "Private Investment")</f>
        <v/>
      </c>
      <c r="G2572">
        <f>IF(I2572&lt;2, "N/A", (MAXIFS('Input - target event report'!E:E,'Input - target event report'!B:B,B:B,'Input - target event report'!D:D,"Private Investment")-MINIFS('Input - target event report'!E:E,'Input - target event report'!B:B,B:B,'Input - target event report'!D:D,"Private Investment"))/(I2572-1))</f>
        <v/>
      </c>
      <c r="H2572">
        <f>IF(MAXIFS('Input - target event report'!E:E,'Input - target event report'!B:B,B:B,'Input - target event report'!D:D,"Private Investment") = 0, "N/A", TODAY() - MAXIFS('Input - target event report'!E:E,'Input - target event report'!B:B,B:B,'Input - target event report'!D:D,"Private Investment"))</f>
        <v/>
      </c>
      <c r="I2572">
        <f>COUNTIFS('Input - target event report'!B:B,B2572,'Input - target event report'!D:D, "Private Investment")</f>
        <v/>
      </c>
      <c r="J2572">
        <f>INDEX('Input - companies list'!$1:$10000,MATCH(B2572,'Input - companies list'!B:B,0),MATCH("Flow",'Input - companies list'!$1:$1,0 ))</f>
        <v/>
      </c>
      <c r="K2572">
        <f>INDEX('Input - companies list'!$1:$10000,MATCH(B2572,'Input - companies list'!B:B,0),MATCH("Inter-Cluster Connectivity",'Input - companies list'!$1:$1,0 ))</f>
        <v/>
      </c>
      <c r="L2572">
        <f>IFERROR(PERCENTRANK(F:F,F2572),0)</f>
        <v/>
      </c>
      <c r="M2572">
        <f>IFERROR(1 - PERCENTRANK(G:G,G2572),0)</f>
        <v/>
      </c>
      <c r="N2572">
        <f>IFERROR(1 - PERCENTRANK(H:H,H2572),0)</f>
        <v/>
      </c>
      <c r="O2572">
        <f>IFERROR(PERCENTRANK(I:I,I2572),0)</f>
        <v/>
      </c>
      <c r="P2572">
        <f>IFERROR(1 - PERCENTRANK(J:J,J2572),0)</f>
        <v/>
      </c>
      <c r="Q2572">
        <f>IFERROR(PERCENTRANK(K:K,K2572),0)</f>
        <v/>
      </c>
      <c r="R2572">
        <f>L2572*weight1+M2572*weight2+N2572*weight3+O2572*weight4+P2572*weight5+Q2572*weight6</f>
        <v/>
      </c>
    </row>
    <row r="2573" spans="1:18">
      <c r="A2573">
        <f>RANK(R2573,R:R)</f>
        <v/>
      </c>
      <c r="B2573" t="s">
        <v>28133</v>
      </c>
      <c r="C2573">
        <f>VLOOKUP(B2573,'Input - companies list'!B:L,2,FALSE)</f>
        <v/>
      </c>
      <c r="D2573">
        <f>VLOOKUP(B2573,'Input - companies list'!B:L,11,FALSE)</f>
        <v/>
      </c>
      <c r="E2573">
        <f>VLOOKUP(B2573,'Input - companies list'!B:E,4,FALSE)</f>
        <v/>
      </c>
      <c r="F2573">
        <f>SUMIFS('Input - target event report'!H:H,'Input - target event report'!B:B,B2573,'Input - target event report'!D:D, "Private Investment")</f>
        <v/>
      </c>
      <c r="G2573">
        <f>IF(I2573&lt;2, "N/A", (MAXIFS('Input - target event report'!E:E,'Input - target event report'!B:B,B:B,'Input - target event report'!D:D,"Private Investment")-MINIFS('Input - target event report'!E:E,'Input - target event report'!B:B,B:B,'Input - target event report'!D:D,"Private Investment"))/(I2573-1))</f>
        <v/>
      </c>
      <c r="H2573">
        <f>IF(MAXIFS('Input - target event report'!E:E,'Input - target event report'!B:B,B:B,'Input - target event report'!D:D,"Private Investment") = 0, "N/A", TODAY() - MAXIFS('Input - target event report'!E:E,'Input - target event report'!B:B,B:B,'Input - target event report'!D:D,"Private Investment"))</f>
        <v/>
      </c>
      <c r="I2573">
        <f>COUNTIFS('Input - target event report'!B:B,B2573,'Input - target event report'!D:D, "Private Investment")</f>
        <v/>
      </c>
      <c r="J2573">
        <f>INDEX('Input - companies list'!$1:$10000,MATCH(B2573,'Input - companies list'!B:B,0),MATCH("Flow",'Input - companies list'!$1:$1,0 ))</f>
        <v/>
      </c>
      <c r="K2573">
        <f>INDEX('Input - companies list'!$1:$10000,MATCH(B2573,'Input - companies list'!B:B,0),MATCH("Inter-Cluster Connectivity",'Input - companies list'!$1:$1,0 ))</f>
        <v/>
      </c>
      <c r="L2573">
        <f>IFERROR(PERCENTRANK(F:F,F2573),0)</f>
        <v/>
      </c>
      <c r="M2573">
        <f>IFERROR(1 - PERCENTRANK(G:G,G2573),0)</f>
        <v/>
      </c>
      <c r="N2573">
        <f>IFERROR(1 - PERCENTRANK(H:H,H2573),0)</f>
        <v/>
      </c>
      <c r="O2573">
        <f>IFERROR(PERCENTRANK(I:I,I2573),0)</f>
        <v/>
      </c>
      <c r="P2573">
        <f>IFERROR(1 - PERCENTRANK(J:J,J2573),0)</f>
        <v/>
      </c>
      <c r="Q2573">
        <f>IFERROR(PERCENTRANK(K:K,K2573),0)</f>
        <v/>
      </c>
      <c r="R2573">
        <f>L2573*weight1+M2573*weight2+N2573*weight3+O2573*weight4+P2573*weight5+Q2573*weight6</f>
        <v/>
      </c>
    </row>
    <row r="2574" spans="1:18">
      <c r="A2574">
        <f>RANK(R2574,R:R)</f>
        <v/>
      </c>
      <c r="B2574" t="s">
        <v>28144</v>
      </c>
      <c r="C2574">
        <f>VLOOKUP(B2574,'Input - companies list'!B:L,2,FALSE)</f>
        <v/>
      </c>
      <c r="D2574">
        <f>VLOOKUP(B2574,'Input - companies list'!B:L,11,FALSE)</f>
        <v/>
      </c>
      <c r="E2574">
        <f>VLOOKUP(B2574,'Input - companies list'!B:E,4,FALSE)</f>
        <v/>
      </c>
      <c r="F2574">
        <f>SUMIFS('Input - target event report'!H:H,'Input - target event report'!B:B,B2574,'Input - target event report'!D:D, "Private Investment")</f>
        <v/>
      </c>
      <c r="G2574">
        <f>IF(I2574&lt;2, "N/A", (MAXIFS('Input - target event report'!E:E,'Input - target event report'!B:B,B:B,'Input - target event report'!D:D,"Private Investment")-MINIFS('Input - target event report'!E:E,'Input - target event report'!B:B,B:B,'Input - target event report'!D:D,"Private Investment"))/(I2574-1))</f>
        <v/>
      </c>
      <c r="H2574">
        <f>IF(MAXIFS('Input - target event report'!E:E,'Input - target event report'!B:B,B:B,'Input - target event report'!D:D,"Private Investment") = 0, "N/A", TODAY() - MAXIFS('Input - target event report'!E:E,'Input - target event report'!B:B,B:B,'Input - target event report'!D:D,"Private Investment"))</f>
        <v/>
      </c>
      <c r="I2574">
        <f>COUNTIFS('Input - target event report'!B:B,B2574,'Input - target event report'!D:D, "Private Investment")</f>
        <v/>
      </c>
      <c r="J2574">
        <f>INDEX('Input - companies list'!$1:$10000,MATCH(B2574,'Input - companies list'!B:B,0),MATCH("Flow",'Input - companies list'!$1:$1,0 ))</f>
        <v/>
      </c>
      <c r="K2574">
        <f>INDEX('Input - companies list'!$1:$10000,MATCH(B2574,'Input - companies list'!B:B,0),MATCH("Inter-Cluster Connectivity",'Input - companies list'!$1:$1,0 ))</f>
        <v/>
      </c>
      <c r="L2574">
        <f>IFERROR(PERCENTRANK(F:F,F2574),0)</f>
        <v/>
      </c>
      <c r="M2574">
        <f>IFERROR(1 - PERCENTRANK(G:G,G2574),0)</f>
        <v/>
      </c>
      <c r="N2574">
        <f>IFERROR(1 - PERCENTRANK(H:H,H2574),0)</f>
        <v/>
      </c>
      <c r="O2574">
        <f>IFERROR(PERCENTRANK(I:I,I2574),0)</f>
        <v/>
      </c>
      <c r="P2574">
        <f>IFERROR(1 - PERCENTRANK(J:J,J2574),0)</f>
        <v/>
      </c>
      <c r="Q2574">
        <f>IFERROR(PERCENTRANK(K:K,K2574),0)</f>
        <v/>
      </c>
      <c r="R2574">
        <f>L2574*weight1+M2574*weight2+N2574*weight3+O2574*weight4+P2574*weight5+Q2574*weight6</f>
        <v/>
      </c>
    </row>
    <row r="2575" spans="1:18">
      <c r="A2575">
        <f>RANK(R2575,R:R)</f>
        <v/>
      </c>
      <c r="B2575" t="s">
        <v>28154</v>
      </c>
      <c r="C2575">
        <f>VLOOKUP(B2575,'Input - companies list'!B:L,2,FALSE)</f>
        <v/>
      </c>
      <c r="D2575">
        <f>VLOOKUP(B2575,'Input - companies list'!B:L,11,FALSE)</f>
        <v/>
      </c>
      <c r="E2575">
        <f>VLOOKUP(B2575,'Input - companies list'!B:E,4,FALSE)</f>
        <v/>
      </c>
      <c r="F2575">
        <f>SUMIFS('Input - target event report'!H:H,'Input - target event report'!B:B,B2575,'Input - target event report'!D:D, "Private Investment")</f>
        <v/>
      </c>
      <c r="G2575">
        <f>IF(I2575&lt;2, "N/A", (MAXIFS('Input - target event report'!E:E,'Input - target event report'!B:B,B:B,'Input - target event report'!D:D,"Private Investment")-MINIFS('Input - target event report'!E:E,'Input - target event report'!B:B,B:B,'Input - target event report'!D:D,"Private Investment"))/(I2575-1))</f>
        <v/>
      </c>
      <c r="H2575">
        <f>IF(MAXIFS('Input - target event report'!E:E,'Input - target event report'!B:B,B:B,'Input - target event report'!D:D,"Private Investment") = 0, "N/A", TODAY() - MAXIFS('Input - target event report'!E:E,'Input - target event report'!B:B,B:B,'Input - target event report'!D:D,"Private Investment"))</f>
        <v/>
      </c>
      <c r="I2575">
        <f>COUNTIFS('Input - target event report'!B:B,B2575,'Input - target event report'!D:D, "Private Investment")</f>
        <v/>
      </c>
      <c r="J2575">
        <f>INDEX('Input - companies list'!$1:$10000,MATCH(B2575,'Input - companies list'!B:B,0),MATCH("Flow",'Input - companies list'!$1:$1,0 ))</f>
        <v/>
      </c>
      <c r="K2575">
        <f>INDEX('Input - companies list'!$1:$10000,MATCH(B2575,'Input - companies list'!B:B,0),MATCH("Inter-Cluster Connectivity",'Input - companies list'!$1:$1,0 ))</f>
        <v/>
      </c>
      <c r="L2575">
        <f>IFERROR(PERCENTRANK(F:F,F2575),0)</f>
        <v/>
      </c>
      <c r="M2575">
        <f>IFERROR(1 - PERCENTRANK(G:G,G2575),0)</f>
        <v/>
      </c>
      <c r="N2575">
        <f>IFERROR(1 - PERCENTRANK(H:H,H2575),0)</f>
        <v/>
      </c>
      <c r="O2575">
        <f>IFERROR(PERCENTRANK(I:I,I2575),0)</f>
        <v/>
      </c>
      <c r="P2575">
        <f>IFERROR(1 - PERCENTRANK(J:J,J2575),0)</f>
        <v/>
      </c>
      <c r="Q2575">
        <f>IFERROR(PERCENTRANK(K:K,K2575),0)</f>
        <v/>
      </c>
      <c r="R2575">
        <f>L2575*weight1+M2575*weight2+N2575*weight3+O2575*weight4+P2575*weight5+Q2575*weight6</f>
        <v/>
      </c>
    </row>
    <row r="2576" spans="1:18">
      <c r="A2576">
        <f>RANK(R2576,R:R)</f>
        <v/>
      </c>
      <c r="B2576" t="s">
        <v>28164</v>
      </c>
      <c r="C2576">
        <f>VLOOKUP(B2576,'Input - companies list'!B:L,2,FALSE)</f>
        <v/>
      </c>
      <c r="D2576">
        <f>VLOOKUP(B2576,'Input - companies list'!B:L,11,FALSE)</f>
        <v/>
      </c>
      <c r="E2576">
        <f>VLOOKUP(B2576,'Input - companies list'!B:E,4,FALSE)</f>
        <v/>
      </c>
      <c r="F2576">
        <f>SUMIFS('Input - target event report'!H:H,'Input - target event report'!B:B,B2576,'Input - target event report'!D:D, "Private Investment")</f>
        <v/>
      </c>
      <c r="G2576">
        <f>IF(I2576&lt;2, "N/A", (MAXIFS('Input - target event report'!E:E,'Input - target event report'!B:B,B:B,'Input - target event report'!D:D,"Private Investment")-MINIFS('Input - target event report'!E:E,'Input - target event report'!B:B,B:B,'Input - target event report'!D:D,"Private Investment"))/(I2576-1))</f>
        <v/>
      </c>
      <c r="H2576">
        <f>IF(MAXIFS('Input - target event report'!E:E,'Input - target event report'!B:B,B:B,'Input - target event report'!D:D,"Private Investment") = 0, "N/A", TODAY() - MAXIFS('Input - target event report'!E:E,'Input - target event report'!B:B,B:B,'Input - target event report'!D:D,"Private Investment"))</f>
        <v/>
      </c>
      <c r="I2576">
        <f>COUNTIFS('Input - target event report'!B:B,B2576,'Input - target event report'!D:D, "Private Investment")</f>
        <v/>
      </c>
      <c r="J2576">
        <f>INDEX('Input - companies list'!$1:$10000,MATCH(B2576,'Input - companies list'!B:B,0),MATCH("Flow",'Input - companies list'!$1:$1,0 ))</f>
        <v/>
      </c>
      <c r="K2576">
        <f>INDEX('Input - companies list'!$1:$10000,MATCH(B2576,'Input - companies list'!B:B,0),MATCH("Inter-Cluster Connectivity",'Input - companies list'!$1:$1,0 ))</f>
        <v/>
      </c>
      <c r="L2576">
        <f>IFERROR(PERCENTRANK(F:F,F2576),0)</f>
        <v/>
      </c>
      <c r="M2576">
        <f>IFERROR(1 - PERCENTRANK(G:G,G2576),0)</f>
        <v/>
      </c>
      <c r="N2576">
        <f>IFERROR(1 - PERCENTRANK(H:H,H2576),0)</f>
        <v/>
      </c>
      <c r="O2576">
        <f>IFERROR(PERCENTRANK(I:I,I2576),0)</f>
        <v/>
      </c>
      <c r="P2576">
        <f>IFERROR(1 - PERCENTRANK(J:J,J2576),0)</f>
        <v/>
      </c>
      <c r="Q2576">
        <f>IFERROR(PERCENTRANK(K:K,K2576),0)</f>
        <v/>
      </c>
      <c r="R2576">
        <f>L2576*weight1+M2576*weight2+N2576*weight3+O2576*weight4+P2576*weight5+Q2576*weight6</f>
        <v/>
      </c>
    </row>
    <row r="2577" spans="1:18">
      <c r="A2577">
        <f>RANK(R2577,R:R)</f>
        <v/>
      </c>
      <c r="B2577" t="s">
        <v>28175</v>
      </c>
      <c r="C2577">
        <f>VLOOKUP(B2577,'Input - companies list'!B:L,2,FALSE)</f>
        <v/>
      </c>
      <c r="D2577">
        <f>VLOOKUP(B2577,'Input - companies list'!B:L,11,FALSE)</f>
        <v/>
      </c>
      <c r="E2577">
        <f>VLOOKUP(B2577,'Input - companies list'!B:E,4,FALSE)</f>
        <v/>
      </c>
      <c r="F2577">
        <f>SUMIFS('Input - target event report'!H:H,'Input - target event report'!B:B,B2577,'Input - target event report'!D:D, "Private Investment")</f>
        <v/>
      </c>
      <c r="G2577">
        <f>IF(I2577&lt;2, "N/A", (MAXIFS('Input - target event report'!E:E,'Input - target event report'!B:B,B:B,'Input - target event report'!D:D,"Private Investment")-MINIFS('Input - target event report'!E:E,'Input - target event report'!B:B,B:B,'Input - target event report'!D:D,"Private Investment"))/(I2577-1))</f>
        <v/>
      </c>
      <c r="H2577">
        <f>IF(MAXIFS('Input - target event report'!E:E,'Input - target event report'!B:B,B:B,'Input - target event report'!D:D,"Private Investment") = 0, "N/A", TODAY() - MAXIFS('Input - target event report'!E:E,'Input - target event report'!B:B,B:B,'Input - target event report'!D:D,"Private Investment"))</f>
        <v/>
      </c>
      <c r="I2577">
        <f>COUNTIFS('Input - target event report'!B:B,B2577,'Input - target event report'!D:D, "Private Investment")</f>
        <v/>
      </c>
      <c r="J2577">
        <f>INDEX('Input - companies list'!$1:$10000,MATCH(B2577,'Input - companies list'!B:B,0),MATCH("Flow",'Input - companies list'!$1:$1,0 ))</f>
        <v/>
      </c>
      <c r="K2577">
        <f>INDEX('Input - companies list'!$1:$10000,MATCH(B2577,'Input - companies list'!B:B,0),MATCH("Inter-Cluster Connectivity",'Input - companies list'!$1:$1,0 ))</f>
        <v/>
      </c>
      <c r="L2577">
        <f>IFERROR(PERCENTRANK(F:F,F2577),0)</f>
        <v/>
      </c>
      <c r="M2577">
        <f>IFERROR(1 - PERCENTRANK(G:G,G2577),0)</f>
        <v/>
      </c>
      <c r="N2577">
        <f>IFERROR(1 - PERCENTRANK(H:H,H2577),0)</f>
        <v/>
      </c>
      <c r="O2577">
        <f>IFERROR(PERCENTRANK(I:I,I2577),0)</f>
        <v/>
      </c>
      <c r="P2577">
        <f>IFERROR(1 - PERCENTRANK(J:J,J2577),0)</f>
        <v/>
      </c>
      <c r="Q2577">
        <f>IFERROR(PERCENTRANK(K:K,K2577),0)</f>
        <v/>
      </c>
      <c r="R2577">
        <f>L2577*weight1+M2577*weight2+N2577*weight3+O2577*weight4+P2577*weight5+Q2577*weight6</f>
        <v/>
      </c>
    </row>
    <row r="2578" spans="1:18">
      <c r="A2578">
        <f>RANK(R2578,R:R)</f>
        <v/>
      </c>
      <c r="B2578" t="s">
        <v>28186</v>
      </c>
      <c r="C2578">
        <f>VLOOKUP(B2578,'Input - companies list'!B:L,2,FALSE)</f>
        <v/>
      </c>
      <c r="D2578">
        <f>VLOOKUP(B2578,'Input - companies list'!B:L,11,FALSE)</f>
        <v/>
      </c>
      <c r="E2578">
        <f>VLOOKUP(B2578,'Input - companies list'!B:E,4,FALSE)</f>
        <v/>
      </c>
      <c r="F2578">
        <f>SUMIFS('Input - target event report'!H:H,'Input - target event report'!B:B,B2578,'Input - target event report'!D:D, "Private Investment")</f>
        <v/>
      </c>
      <c r="G2578">
        <f>IF(I2578&lt;2, "N/A", (MAXIFS('Input - target event report'!E:E,'Input - target event report'!B:B,B:B,'Input - target event report'!D:D,"Private Investment")-MINIFS('Input - target event report'!E:E,'Input - target event report'!B:B,B:B,'Input - target event report'!D:D,"Private Investment"))/(I2578-1))</f>
        <v/>
      </c>
      <c r="H2578">
        <f>IF(MAXIFS('Input - target event report'!E:E,'Input - target event report'!B:B,B:B,'Input - target event report'!D:D,"Private Investment") = 0, "N/A", TODAY() - MAXIFS('Input - target event report'!E:E,'Input - target event report'!B:B,B:B,'Input - target event report'!D:D,"Private Investment"))</f>
        <v/>
      </c>
      <c r="I2578">
        <f>COUNTIFS('Input - target event report'!B:B,B2578,'Input - target event report'!D:D, "Private Investment")</f>
        <v/>
      </c>
      <c r="J2578">
        <f>INDEX('Input - companies list'!$1:$10000,MATCH(B2578,'Input - companies list'!B:B,0),MATCH("Flow",'Input - companies list'!$1:$1,0 ))</f>
        <v/>
      </c>
      <c r="K2578">
        <f>INDEX('Input - companies list'!$1:$10000,MATCH(B2578,'Input - companies list'!B:B,0),MATCH("Inter-Cluster Connectivity",'Input - companies list'!$1:$1,0 ))</f>
        <v/>
      </c>
      <c r="L2578">
        <f>IFERROR(PERCENTRANK(F:F,F2578),0)</f>
        <v/>
      </c>
      <c r="M2578">
        <f>IFERROR(1 - PERCENTRANK(G:G,G2578),0)</f>
        <v/>
      </c>
      <c r="N2578">
        <f>IFERROR(1 - PERCENTRANK(H:H,H2578),0)</f>
        <v/>
      </c>
      <c r="O2578">
        <f>IFERROR(PERCENTRANK(I:I,I2578),0)</f>
        <v/>
      </c>
      <c r="P2578">
        <f>IFERROR(1 - PERCENTRANK(J:J,J2578),0)</f>
        <v/>
      </c>
      <c r="Q2578">
        <f>IFERROR(PERCENTRANK(K:K,K2578),0)</f>
        <v/>
      </c>
      <c r="R2578">
        <f>L2578*weight1+M2578*weight2+N2578*weight3+O2578*weight4+P2578*weight5+Q2578*weight6</f>
        <v/>
      </c>
    </row>
    <row r="2579" spans="1:18">
      <c r="A2579">
        <f>RANK(R2579,R:R)</f>
        <v/>
      </c>
      <c r="B2579" t="s">
        <v>28197</v>
      </c>
      <c r="C2579">
        <f>VLOOKUP(B2579,'Input - companies list'!B:L,2,FALSE)</f>
        <v/>
      </c>
      <c r="D2579">
        <f>VLOOKUP(B2579,'Input - companies list'!B:L,11,FALSE)</f>
        <v/>
      </c>
      <c r="E2579">
        <f>VLOOKUP(B2579,'Input - companies list'!B:E,4,FALSE)</f>
        <v/>
      </c>
      <c r="F2579">
        <f>SUMIFS('Input - target event report'!H:H,'Input - target event report'!B:B,B2579,'Input - target event report'!D:D, "Private Investment")</f>
        <v/>
      </c>
      <c r="G2579">
        <f>IF(I2579&lt;2, "N/A", (MAXIFS('Input - target event report'!E:E,'Input - target event report'!B:B,B:B,'Input - target event report'!D:D,"Private Investment")-MINIFS('Input - target event report'!E:E,'Input - target event report'!B:B,B:B,'Input - target event report'!D:D,"Private Investment"))/(I2579-1))</f>
        <v/>
      </c>
      <c r="H2579">
        <f>IF(MAXIFS('Input - target event report'!E:E,'Input - target event report'!B:B,B:B,'Input - target event report'!D:D,"Private Investment") = 0, "N/A", TODAY() - MAXIFS('Input - target event report'!E:E,'Input - target event report'!B:B,B:B,'Input - target event report'!D:D,"Private Investment"))</f>
        <v/>
      </c>
      <c r="I2579">
        <f>COUNTIFS('Input - target event report'!B:B,B2579,'Input - target event report'!D:D, "Private Investment")</f>
        <v/>
      </c>
      <c r="J2579">
        <f>INDEX('Input - companies list'!$1:$10000,MATCH(B2579,'Input - companies list'!B:B,0),MATCH("Flow",'Input - companies list'!$1:$1,0 ))</f>
        <v/>
      </c>
      <c r="K2579">
        <f>INDEX('Input - companies list'!$1:$10000,MATCH(B2579,'Input - companies list'!B:B,0),MATCH("Inter-Cluster Connectivity",'Input - companies list'!$1:$1,0 ))</f>
        <v/>
      </c>
      <c r="L2579">
        <f>IFERROR(PERCENTRANK(F:F,F2579),0)</f>
        <v/>
      </c>
      <c r="M2579">
        <f>IFERROR(1 - PERCENTRANK(G:G,G2579),0)</f>
        <v/>
      </c>
      <c r="N2579">
        <f>IFERROR(1 - PERCENTRANK(H:H,H2579),0)</f>
        <v/>
      </c>
      <c r="O2579">
        <f>IFERROR(PERCENTRANK(I:I,I2579),0)</f>
        <v/>
      </c>
      <c r="P2579">
        <f>IFERROR(1 - PERCENTRANK(J:J,J2579),0)</f>
        <v/>
      </c>
      <c r="Q2579">
        <f>IFERROR(PERCENTRANK(K:K,K2579),0)</f>
        <v/>
      </c>
      <c r="R2579">
        <f>L2579*weight1+M2579*weight2+N2579*weight3+O2579*weight4+P2579*weight5+Q2579*weight6</f>
        <v/>
      </c>
    </row>
    <row r="2580" spans="1:18">
      <c r="A2580">
        <f>RANK(R2580,R:R)</f>
        <v/>
      </c>
      <c r="B2580" t="s">
        <v>28208</v>
      </c>
      <c r="C2580">
        <f>VLOOKUP(B2580,'Input - companies list'!B:L,2,FALSE)</f>
        <v/>
      </c>
      <c r="D2580">
        <f>VLOOKUP(B2580,'Input - companies list'!B:L,11,FALSE)</f>
        <v/>
      </c>
      <c r="E2580">
        <f>VLOOKUP(B2580,'Input - companies list'!B:E,4,FALSE)</f>
        <v/>
      </c>
      <c r="F2580">
        <f>SUMIFS('Input - target event report'!H:H,'Input - target event report'!B:B,B2580,'Input - target event report'!D:D, "Private Investment")</f>
        <v/>
      </c>
      <c r="G2580">
        <f>IF(I2580&lt;2, "N/A", (MAXIFS('Input - target event report'!E:E,'Input - target event report'!B:B,B:B,'Input - target event report'!D:D,"Private Investment")-MINIFS('Input - target event report'!E:E,'Input - target event report'!B:B,B:B,'Input - target event report'!D:D,"Private Investment"))/(I2580-1))</f>
        <v/>
      </c>
      <c r="H2580">
        <f>IF(MAXIFS('Input - target event report'!E:E,'Input - target event report'!B:B,B:B,'Input - target event report'!D:D,"Private Investment") = 0, "N/A", TODAY() - MAXIFS('Input - target event report'!E:E,'Input - target event report'!B:B,B:B,'Input - target event report'!D:D,"Private Investment"))</f>
        <v/>
      </c>
      <c r="I2580">
        <f>COUNTIFS('Input - target event report'!B:B,B2580,'Input - target event report'!D:D, "Private Investment")</f>
        <v/>
      </c>
      <c r="J2580">
        <f>INDEX('Input - companies list'!$1:$10000,MATCH(B2580,'Input - companies list'!B:B,0),MATCH("Flow",'Input - companies list'!$1:$1,0 ))</f>
        <v/>
      </c>
      <c r="K2580">
        <f>INDEX('Input - companies list'!$1:$10000,MATCH(B2580,'Input - companies list'!B:B,0),MATCH("Inter-Cluster Connectivity",'Input - companies list'!$1:$1,0 ))</f>
        <v/>
      </c>
      <c r="L2580">
        <f>IFERROR(PERCENTRANK(F:F,F2580),0)</f>
        <v/>
      </c>
      <c r="M2580">
        <f>IFERROR(1 - PERCENTRANK(G:G,G2580),0)</f>
        <v/>
      </c>
      <c r="N2580">
        <f>IFERROR(1 - PERCENTRANK(H:H,H2580),0)</f>
        <v/>
      </c>
      <c r="O2580">
        <f>IFERROR(PERCENTRANK(I:I,I2580),0)</f>
        <v/>
      </c>
      <c r="P2580">
        <f>IFERROR(1 - PERCENTRANK(J:J,J2580),0)</f>
        <v/>
      </c>
      <c r="Q2580">
        <f>IFERROR(PERCENTRANK(K:K,K2580),0)</f>
        <v/>
      </c>
      <c r="R2580">
        <f>L2580*weight1+M2580*weight2+N2580*weight3+O2580*weight4+P2580*weight5+Q2580*weight6</f>
        <v/>
      </c>
    </row>
    <row r="2581" spans="1:18">
      <c r="A2581">
        <f>RANK(R2581,R:R)</f>
        <v/>
      </c>
      <c r="B2581" t="s">
        <v>28218</v>
      </c>
      <c r="C2581">
        <f>VLOOKUP(B2581,'Input - companies list'!B:L,2,FALSE)</f>
        <v/>
      </c>
      <c r="D2581">
        <f>VLOOKUP(B2581,'Input - companies list'!B:L,11,FALSE)</f>
        <v/>
      </c>
      <c r="E2581">
        <f>VLOOKUP(B2581,'Input - companies list'!B:E,4,FALSE)</f>
        <v/>
      </c>
      <c r="F2581">
        <f>SUMIFS('Input - target event report'!H:H,'Input - target event report'!B:B,B2581,'Input - target event report'!D:D, "Private Investment")</f>
        <v/>
      </c>
      <c r="G2581">
        <f>IF(I2581&lt;2, "N/A", (MAXIFS('Input - target event report'!E:E,'Input - target event report'!B:B,B:B,'Input - target event report'!D:D,"Private Investment")-MINIFS('Input - target event report'!E:E,'Input - target event report'!B:B,B:B,'Input - target event report'!D:D,"Private Investment"))/(I2581-1))</f>
        <v/>
      </c>
      <c r="H2581">
        <f>IF(MAXIFS('Input - target event report'!E:E,'Input - target event report'!B:B,B:B,'Input - target event report'!D:D,"Private Investment") = 0, "N/A", TODAY() - MAXIFS('Input - target event report'!E:E,'Input - target event report'!B:B,B:B,'Input - target event report'!D:D,"Private Investment"))</f>
        <v/>
      </c>
      <c r="I2581">
        <f>COUNTIFS('Input - target event report'!B:B,B2581,'Input - target event report'!D:D, "Private Investment")</f>
        <v/>
      </c>
      <c r="J2581">
        <f>INDEX('Input - companies list'!$1:$10000,MATCH(B2581,'Input - companies list'!B:B,0),MATCH("Flow",'Input - companies list'!$1:$1,0 ))</f>
        <v/>
      </c>
      <c r="K2581">
        <f>INDEX('Input - companies list'!$1:$10000,MATCH(B2581,'Input - companies list'!B:B,0),MATCH("Inter-Cluster Connectivity",'Input - companies list'!$1:$1,0 ))</f>
        <v/>
      </c>
      <c r="L2581">
        <f>IFERROR(PERCENTRANK(F:F,F2581),0)</f>
        <v/>
      </c>
      <c r="M2581">
        <f>IFERROR(1 - PERCENTRANK(G:G,G2581),0)</f>
        <v/>
      </c>
      <c r="N2581">
        <f>IFERROR(1 - PERCENTRANK(H:H,H2581),0)</f>
        <v/>
      </c>
      <c r="O2581">
        <f>IFERROR(PERCENTRANK(I:I,I2581),0)</f>
        <v/>
      </c>
      <c r="P2581">
        <f>IFERROR(1 - PERCENTRANK(J:J,J2581),0)</f>
        <v/>
      </c>
      <c r="Q2581">
        <f>IFERROR(PERCENTRANK(K:K,K2581),0)</f>
        <v/>
      </c>
      <c r="R2581">
        <f>L2581*weight1+M2581*weight2+N2581*weight3+O2581*weight4+P2581*weight5+Q2581*weight6</f>
        <v/>
      </c>
    </row>
    <row r="2582" spans="1:18">
      <c r="A2582">
        <f>RANK(R2582,R:R)</f>
        <v/>
      </c>
      <c r="B2582" t="s">
        <v>28225</v>
      </c>
      <c r="C2582">
        <f>VLOOKUP(B2582,'Input - companies list'!B:L,2,FALSE)</f>
        <v/>
      </c>
      <c r="D2582">
        <f>VLOOKUP(B2582,'Input - companies list'!B:L,11,FALSE)</f>
        <v/>
      </c>
      <c r="E2582">
        <f>VLOOKUP(B2582,'Input - companies list'!B:E,4,FALSE)</f>
        <v/>
      </c>
      <c r="F2582">
        <f>SUMIFS('Input - target event report'!H:H,'Input - target event report'!B:B,B2582,'Input - target event report'!D:D, "Private Investment")</f>
        <v/>
      </c>
      <c r="G2582">
        <f>IF(I2582&lt;2, "N/A", (MAXIFS('Input - target event report'!E:E,'Input - target event report'!B:B,B:B,'Input - target event report'!D:D,"Private Investment")-MINIFS('Input - target event report'!E:E,'Input - target event report'!B:B,B:B,'Input - target event report'!D:D,"Private Investment"))/(I2582-1))</f>
        <v/>
      </c>
      <c r="H2582">
        <f>IF(MAXIFS('Input - target event report'!E:E,'Input - target event report'!B:B,B:B,'Input - target event report'!D:D,"Private Investment") = 0, "N/A", TODAY() - MAXIFS('Input - target event report'!E:E,'Input - target event report'!B:B,B:B,'Input - target event report'!D:D,"Private Investment"))</f>
        <v/>
      </c>
      <c r="I2582">
        <f>COUNTIFS('Input - target event report'!B:B,B2582,'Input - target event report'!D:D, "Private Investment")</f>
        <v/>
      </c>
      <c r="J2582">
        <f>INDEX('Input - companies list'!$1:$10000,MATCH(B2582,'Input - companies list'!B:B,0),MATCH("Flow",'Input - companies list'!$1:$1,0 ))</f>
        <v/>
      </c>
      <c r="K2582">
        <f>INDEX('Input - companies list'!$1:$10000,MATCH(B2582,'Input - companies list'!B:B,0),MATCH("Inter-Cluster Connectivity",'Input - companies list'!$1:$1,0 ))</f>
        <v/>
      </c>
      <c r="L2582">
        <f>IFERROR(PERCENTRANK(F:F,F2582),0)</f>
        <v/>
      </c>
      <c r="M2582">
        <f>IFERROR(1 - PERCENTRANK(G:G,G2582),0)</f>
        <v/>
      </c>
      <c r="N2582">
        <f>IFERROR(1 - PERCENTRANK(H:H,H2582),0)</f>
        <v/>
      </c>
      <c r="O2582">
        <f>IFERROR(PERCENTRANK(I:I,I2582),0)</f>
        <v/>
      </c>
      <c r="P2582">
        <f>IFERROR(1 - PERCENTRANK(J:J,J2582),0)</f>
        <v/>
      </c>
      <c r="Q2582">
        <f>IFERROR(PERCENTRANK(K:K,K2582),0)</f>
        <v/>
      </c>
      <c r="R2582">
        <f>L2582*weight1+M2582*weight2+N2582*weight3+O2582*weight4+P2582*weight5+Q2582*weight6</f>
        <v/>
      </c>
    </row>
    <row r="2583" spans="1:18">
      <c r="A2583">
        <f>RANK(R2583,R:R)</f>
        <v/>
      </c>
      <c r="B2583" t="s">
        <v>28235</v>
      </c>
      <c r="C2583">
        <f>VLOOKUP(B2583,'Input - companies list'!B:L,2,FALSE)</f>
        <v/>
      </c>
      <c r="D2583">
        <f>VLOOKUP(B2583,'Input - companies list'!B:L,11,FALSE)</f>
        <v/>
      </c>
      <c r="E2583">
        <f>VLOOKUP(B2583,'Input - companies list'!B:E,4,FALSE)</f>
        <v/>
      </c>
      <c r="F2583">
        <f>SUMIFS('Input - target event report'!H:H,'Input - target event report'!B:B,B2583,'Input - target event report'!D:D, "Private Investment")</f>
        <v/>
      </c>
      <c r="G2583">
        <f>IF(I2583&lt;2, "N/A", (MAXIFS('Input - target event report'!E:E,'Input - target event report'!B:B,B:B,'Input - target event report'!D:D,"Private Investment")-MINIFS('Input - target event report'!E:E,'Input - target event report'!B:B,B:B,'Input - target event report'!D:D,"Private Investment"))/(I2583-1))</f>
        <v/>
      </c>
      <c r="H2583">
        <f>IF(MAXIFS('Input - target event report'!E:E,'Input - target event report'!B:B,B:B,'Input - target event report'!D:D,"Private Investment") = 0, "N/A", TODAY() - MAXIFS('Input - target event report'!E:E,'Input - target event report'!B:B,B:B,'Input - target event report'!D:D,"Private Investment"))</f>
        <v/>
      </c>
      <c r="I2583">
        <f>COUNTIFS('Input - target event report'!B:B,B2583,'Input - target event report'!D:D, "Private Investment")</f>
        <v/>
      </c>
      <c r="J2583">
        <f>INDEX('Input - companies list'!$1:$10000,MATCH(B2583,'Input - companies list'!B:B,0),MATCH("Flow",'Input - companies list'!$1:$1,0 ))</f>
        <v/>
      </c>
      <c r="K2583">
        <f>INDEX('Input - companies list'!$1:$10000,MATCH(B2583,'Input - companies list'!B:B,0),MATCH("Inter-Cluster Connectivity",'Input - companies list'!$1:$1,0 ))</f>
        <v/>
      </c>
      <c r="L2583">
        <f>IFERROR(PERCENTRANK(F:F,F2583),0)</f>
        <v/>
      </c>
      <c r="M2583">
        <f>IFERROR(1 - PERCENTRANK(G:G,G2583),0)</f>
        <v/>
      </c>
      <c r="N2583">
        <f>IFERROR(1 - PERCENTRANK(H:H,H2583),0)</f>
        <v/>
      </c>
      <c r="O2583">
        <f>IFERROR(PERCENTRANK(I:I,I2583),0)</f>
        <v/>
      </c>
      <c r="P2583">
        <f>IFERROR(1 - PERCENTRANK(J:J,J2583),0)</f>
        <v/>
      </c>
      <c r="Q2583">
        <f>IFERROR(PERCENTRANK(K:K,K2583),0)</f>
        <v/>
      </c>
      <c r="R2583">
        <f>L2583*weight1+M2583*weight2+N2583*weight3+O2583*weight4+P2583*weight5+Q2583*weight6</f>
        <v/>
      </c>
    </row>
    <row r="2584" spans="1:18">
      <c r="A2584">
        <f>RANK(R2584,R:R)</f>
        <v/>
      </c>
      <c r="B2584" t="s">
        <v>28246</v>
      </c>
      <c r="C2584">
        <f>VLOOKUP(B2584,'Input - companies list'!B:L,2,FALSE)</f>
        <v/>
      </c>
      <c r="D2584">
        <f>VLOOKUP(B2584,'Input - companies list'!B:L,11,FALSE)</f>
        <v/>
      </c>
      <c r="E2584">
        <f>VLOOKUP(B2584,'Input - companies list'!B:E,4,FALSE)</f>
        <v/>
      </c>
      <c r="F2584">
        <f>SUMIFS('Input - target event report'!H:H,'Input - target event report'!B:B,B2584,'Input - target event report'!D:D, "Private Investment")</f>
        <v/>
      </c>
      <c r="G2584">
        <f>IF(I2584&lt;2, "N/A", (MAXIFS('Input - target event report'!E:E,'Input - target event report'!B:B,B:B,'Input - target event report'!D:D,"Private Investment")-MINIFS('Input - target event report'!E:E,'Input - target event report'!B:B,B:B,'Input - target event report'!D:D,"Private Investment"))/(I2584-1))</f>
        <v/>
      </c>
      <c r="H2584">
        <f>IF(MAXIFS('Input - target event report'!E:E,'Input - target event report'!B:B,B:B,'Input - target event report'!D:D,"Private Investment") = 0, "N/A", TODAY() - MAXIFS('Input - target event report'!E:E,'Input - target event report'!B:B,B:B,'Input - target event report'!D:D,"Private Investment"))</f>
        <v/>
      </c>
      <c r="I2584">
        <f>COUNTIFS('Input - target event report'!B:B,B2584,'Input - target event report'!D:D, "Private Investment")</f>
        <v/>
      </c>
      <c r="J2584">
        <f>INDEX('Input - companies list'!$1:$10000,MATCH(B2584,'Input - companies list'!B:B,0),MATCH("Flow",'Input - companies list'!$1:$1,0 ))</f>
        <v/>
      </c>
      <c r="K2584">
        <f>INDEX('Input - companies list'!$1:$10000,MATCH(B2584,'Input - companies list'!B:B,0),MATCH("Inter-Cluster Connectivity",'Input - companies list'!$1:$1,0 ))</f>
        <v/>
      </c>
      <c r="L2584">
        <f>IFERROR(PERCENTRANK(F:F,F2584),0)</f>
        <v/>
      </c>
      <c r="M2584">
        <f>IFERROR(1 - PERCENTRANK(G:G,G2584),0)</f>
        <v/>
      </c>
      <c r="N2584">
        <f>IFERROR(1 - PERCENTRANK(H:H,H2584),0)</f>
        <v/>
      </c>
      <c r="O2584">
        <f>IFERROR(PERCENTRANK(I:I,I2584),0)</f>
        <v/>
      </c>
      <c r="P2584">
        <f>IFERROR(1 - PERCENTRANK(J:J,J2584),0)</f>
        <v/>
      </c>
      <c r="Q2584">
        <f>IFERROR(PERCENTRANK(K:K,K2584),0)</f>
        <v/>
      </c>
      <c r="R2584">
        <f>L2584*weight1+M2584*weight2+N2584*weight3+O2584*weight4+P2584*weight5+Q2584*weight6</f>
        <v/>
      </c>
    </row>
    <row r="2585" spans="1:18">
      <c r="A2585">
        <f>RANK(R2585,R:R)</f>
        <v/>
      </c>
      <c r="B2585" t="s">
        <v>28257</v>
      </c>
      <c r="C2585">
        <f>VLOOKUP(B2585,'Input - companies list'!B:L,2,FALSE)</f>
        <v/>
      </c>
      <c r="D2585">
        <f>VLOOKUP(B2585,'Input - companies list'!B:L,11,FALSE)</f>
        <v/>
      </c>
      <c r="E2585">
        <f>VLOOKUP(B2585,'Input - companies list'!B:E,4,FALSE)</f>
        <v/>
      </c>
      <c r="F2585">
        <f>SUMIFS('Input - target event report'!H:H,'Input - target event report'!B:B,B2585,'Input - target event report'!D:D, "Private Investment")</f>
        <v/>
      </c>
      <c r="G2585">
        <f>IF(I2585&lt;2, "N/A", (MAXIFS('Input - target event report'!E:E,'Input - target event report'!B:B,B:B,'Input - target event report'!D:D,"Private Investment")-MINIFS('Input - target event report'!E:E,'Input - target event report'!B:B,B:B,'Input - target event report'!D:D,"Private Investment"))/(I2585-1))</f>
        <v/>
      </c>
      <c r="H2585">
        <f>IF(MAXIFS('Input - target event report'!E:E,'Input - target event report'!B:B,B:B,'Input - target event report'!D:D,"Private Investment") = 0, "N/A", TODAY() - MAXIFS('Input - target event report'!E:E,'Input - target event report'!B:B,B:B,'Input - target event report'!D:D,"Private Investment"))</f>
        <v/>
      </c>
      <c r="I2585">
        <f>COUNTIFS('Input - target event report'!B:B,B2585,'Input - target event report'!D:D, "Private Investment")</f>
        <v/>
      </c>
      <c r="J2585">
        <f>INDEX('Input - companies list'!$1:$10000,MATCH(B2585,'Input - companies list'!B:B,0),MATCH("Flow",'Input - companies list'!$1:$1,0 ))</f>
        <v/>
      </c>
      <c r="K2585">
        <f>INDEX('Input - companies list'!$1:$10000,MATCH(B2585,'Input - companies list'!B:B,0),MATCH("Inter-Cluster Connectivity",'Input - companies list'!$1:$1,0 ))</f>
        <v/>
      </c>
      <c r="L2585">
        <f>IFERROR(PERCENTRANK(F:F,F2585),0)</f>
        <v/>
      </c>
      <c r="M2585">
        <f>IFERROR(1 - PERCENTRANK(G:G,G2585),0)</f>
        <v/>
      </c>
      <c r="N2585">
        <f>IFERROR(1 - PERCENTRANK(H:H,H2585),0)</f>
        <v/>
      </c>
      <c r="O2585">
        <f>IFERROR(PERCENTRANK(I:I,I2585),0)</f>
        <v/>
      </c>
      <c r="P2585">
        <f>IFERROR(1 - PERCENTRANK(J:J,J2585),0)</f>
        <v/>
      </c>
      <c r="Q2585">
        <f>IFERROR(PERCENTRANK(K:K,K2585),0)</f>
        <v/>
      </c>
      <c r="R2585">
        <f>L2585*weight1+M2585*weight2+N2585*weight3+O2585*weight4+P2585*weight5+Q2585*weight6</f>
        <v/>
      </c>
    </row>
    <row r="2586" spans="1:18">
      <c r="A2586">
        <f>RANK(R2586,R:R)</f>
        <v/>
      </c>
      <c r="B2586" t="s">
        <v>28268</v>
      </c>
      <c r="C2586">
        <f>VLOOKUP(B2586,'Input - companies list'!B:L,2,FALSE)</f>
        <v/>
      </c>
      <c r="D2586">
        <f>VLOOKUP(B2586,'Input - companies list'!B:L,11,FALSE)</f>
        <v/>
      </c>
      <c r="E2586">
        <f>VLOOKUP(B2586,'Input - companies list'!B:E,4,FALSE)</f>
        <v/>
      </c>
      <c r="F2586">
        <f>SUMIFS('Input - target event report'!H:H,'Input - target event report'!B:B,B2586,'Input - target event report'!D:D, "Private Investment")</f>
        <v/>
      </c>
      <c r="G2586">
        <f>IF(I2586&lt;2, "N/A", (MAXIFS('Input - target event report'!E:E,'Input - target event report'!B:B,B:B,'Input - target event report'!D:D,"Private Investment")-MINIFS('Input - target event report'!E:E,'Input - target event report'!B:B,B:B,'Input - target event report'!D:D,"Private Investment"))/(I2586-1))</f>
        <v/>
      </c>
      <c r="H2586">
        <f>IF(MAXIFS('Input - target event report'!E:E,'Input - target event report'!B:B,B:B,'Input - target event report'!D:D,"Private Investment") = 0, "N/A", TODAY() - MAXIFS('Input - target event report'!E:E,'Input - target event report'!B:B,B:B,'Input - target event report'!D:D,"Private Investment"))</f>
        <v/>
      </c>
      <c r="I2586">
        <f>COUNTIFS('Input - target event report'!B:B,B2586,'Input - target event report'!D:D, "Private Investment")</f>
        <v/>
      </c>
      <c r="J2586">
        <f>INDEX('Input - companies list'!$1:$10000,MATCH(B2586,'Input - companies list'!B:B,0),MATCH("Flow",'Input - companies list'!$1:$1,0 ))</f>
        <v/>
      </c>
      <c r="K2586">
        <f>INDEX('Input - companies list'!$1:$10000,MATCH(B2586,'Input - companies list'!B:B,0),MATCH("Inter-Cluster Connectivity",'Input - companies list'!$1:$1,0 ))</f>
        <v/>
      </c>
      <c r="L2586">
        <f>IFERROR(PERCENTRANK(F:F,F2586),0)</f>
        <v/>
      </c>
      <c r="M2586">
        <f>IFERROR(1 - PERCENTRANK(G:G,G2586),0)</f>
        <v/>
      </c>
      <c r="N2586">
        <f>IFERROR(1 - PERCENTRANK(H:H,H2586),0)</f>
        <v/>
      </c>
      <c r="O2586">
        <f>IFERROR(PERCENTRANK(I:I,I2586),0)</f>
        <v/>
      </c>
      <c r="P2586">
        <f>IFERROR(1 - PERCENTRANK(J:J,J2586),0)</f>
        <v/>
      </c>
      <c r="Q2586">
        <f>IFERROR(PERCENTRANK(K:K,K2586),0)</f>
        <v/>
      </c>
      <c r="R2586">
        <f>L2586*weight1+M2586*weight2+N2586*weight3+O2586*weight4+P2586*weight5+Q2586*weight6</f>
        <v/>
      </c>
    </row>
    <row r="2587" spans="1:18">
      <c r="A2587">
        <f>RANK(R2587,R:R)</f>
        <v/>
      </c>
      <c r="B2587" t="s">
        <v>28279</v>
      </c>
      <c r="C2587">
        <f>VLOOKUP(B2587,'Input - companies list'!B:L,2,FALSE)</f>
        <v/>
      </c>
      <c r="D2587">
        <f>VLOOKUP(B2587,'Input - companies list'!B:L,11,FALSE)</f>
        <v/>
      </c>
      <c r="E2587">
        <f>VLOOKUP(B2587,'Input - companies list'!B:E,4,FALSE)</f>
        <v/>
      </c>
      <c r="F2587">
        <f>SUMIFS('Input - target event report'!H:H,'Input - target event report'!B:B,B2587,'Input - target event report'!D:D, "Private Investment")</f>
        <v/>
      </c>
      <c r="G2587">
        <f>IF(I2587&lt;2, "N/A", (MAXIFS('Input - target event report'!E:E,'Input - target event report'!B:B,B:B,'Input - target event report'!D:D,"Private Investment")-MINIFS('Input - target event report'!E:E,'Input - target event report'!B:B,B:B,'Input - target event report'!D:D,"Private Investment"))/(I2587-1))</f>
        <v/>
      </c>
      <c r="H2587">
        <f>IF(MAXIFS('Input - target event report'!E:E,'Input - target event report'!B:B,B:B,'Input - target event report'!D:D,"Private Investment") = 0, "N/A", TODAY() - MAXIFS('Input - target event report'!E:E,'Input - target event report'!B:B,B:B,'Input - target event report'!D:D,"Private Investment"))</f>
        <v/>
      </c>
      <c r="I2587">
        <f>COUNTIFS('Input - target event report'!B:B,B2587,'Input - target event report'!D:D, "Private Investment")</f>
        <v/>
      </c>
      <c r="J2587">
        <f>INDEX('Input - companies list'!$1:$10000,MATCH(B2587,'Input - companies list'!B:B,0),MATCH("Flow",'Input - companies list'!$1:$1,0 ))</f>
        <v/>
      </c>
      <c r="K2587">
        <f>INDEX('Input - companies list'!$1:$10000,MATCH(B2587,'Input - companies list'!B:B,0),MATCH("Inter-Cluster Connectivity",'Input - companies list'!$1:$1,0 ))</f>
        <v/>
      </c>
      <c r="L2587">
        <f>IFERROR(PERCENTRANK(F:F,F2587),0)</f>
        <v/>
      </c>
      <c r="M2587">
        <f>IFERROR(1 - PERCENTRANK(G:G,G2587),0)</f>
        <v/>
      </c>
      <c r="N2587">
        <f>IFERROR(1 - PERCENTRANK(H:H,H2587),0)</f>
        <v/>
      </c>
      <c r="O2587">
        <f>IFERROR(PERCENTRANK(I:I,I2587),0)</f>
        <v/>
      </c>
      <c r="P2587">
        <f>IFERROR(1 - PERCENTRANK(J:J,J2587),0)</f>
        <v/>
      </c>
      <c r="Q2587">
        <f>IFERROR(PERCENTRANK(K:K,K2587),0)</f>
        <v/>
      </c>
      <c r="R2587">
        <f>L2587*weight1+M2587*weight2+N2587*weight3+O2587*weight4+P2587*weight5+Q2587*weight6</f>
        <v/>
      </c>
    </row>
    <row r="2588" spans="1:18">
      <c r="A2588">
        <f>RANK(R2588,R:R)</f>
        <v/>
      </c>
      <c r="B2588" t="s">
        <v>28291</v>
      </c>
      <c r="C2588">
        <f>VLOOKUP(B2588,'Input - companies list'!B:L,2,FALSE)</f>
        <v/>
      </c>
      <c r="D2588">
        <f>VLOOKUP(B2588,'Input - companies list'!B:L,11,FALSE)</f>
        <v/>
      </c>
      <c r="E2588">
        <f>VLOOKUP(B2588,'Input - companies list'!B:E,4,FALSE)</f>
        <v/>
      </c>
      <c r="F2588">
        <f>SUMIFS('Input - target event report'!H:H,'Input - target event report'!B:B,B2588,'Input - target event report'!D:D, "Private Investment")</f>
        <v/>
      </c>
      <c r="G2588">
        <f>IF(I2588&lt;2, "N/A", (MAXIFS('Input - target event report'!E:E,'Input - target event report'!B:B,B:B,'Input - target event report'!D:D,"Private Investment")-MINIFS('Input - target event report'!E:E,'Input - target event report'!B:B,B:B,'Input - target event report'!D:D,"Private Investment"))/(I2588-1))</f>
        <v/>
      </c>
      <c r="H2588">
        <f>IF(MAXIFS('Input - target event report'!E:E,'Input - target event report'!B:B,B:B,'Input - target event report'!D:D,"Private Investment") = 0, "N/A", TODAY() - MAXIFS('Input - target event report'!E:E,'Input - target event report'!B:B,B:B,'Input - target event report'!D:D,"Private Investment"))</f>
        <v/>
      </c>
      <c r="I2588">
        <f>COUNTIFS('Input - target event report'!B:B,B2588,'Input - target event report'!D:D, "Private Investment")</f>
        <v/>
      </c>
      <c r="J2588">
        <f>INDEX('Input - companies list'!$1:$10000,MATCH(B2588,'Input - companies list'!B:B,0),MATCH("Flow",'Input - companies list'!$1:$1,0 ))</f>
        <v/>
      </c>
      <c r="K2588">
        <f>INDEX('Input - companies list'!$1:$10000,MATCH(B2588,'Input - companies list'!B:B,0),MATCH("Inter-Cluster Connectivity",'Input - companies list'!$1:$1,0 ))</f>
        <v/>
      </c>
      <c r="L2588">
        <f>IFERROR(PERCENTRANK(F:F,F2588),0)</f>
        <v/>
      </c>
      <c r="M2588">
        <f>IFERROR(1 - PERCENTRANK(G:G,G2588),0)</f>
        <v/>
      </c>
      <c r="N2588">
        <f>IFERROR(1 - PERCENTRANK(H:H,H2588),0)</f>
        <v/>
      </c>
      <c r="O2588">
        <f>IFERROR(PERCENTRANK(I:I,I2588),0)</f>
        <v/>
      </c>
      <c r="P2588">
        <f>IFERROR(1 - PERCENTRANK(J:J,J2588),0)</f>
        <v/>
      </c>
      <c r="Q2588">
        <f>IFERROR(PERCENTRANK(K:K,K2588),0)</f>
        <v/>
      </c>
      <c r="R2588">
        <f>L2588*weight1+M2588*weight2+N2588*weight3+O2588*weight4+P2588*weight5+Q2588*weight6</f>
        <v/>
      </c>
    </row>
    <row r="2589" spans="1:18">
      <c r="A2589">
        <f>RANK(R2589,R:R)</f>
        <v/>
      </c>
      <c r="B2589" t="s">
        <v>28300</v>
      </c>
      <c r="C2589">
        <f>VLOOKUP(B2589,'Input - companies list'!B:L,2,FALSE)</f>
        <v/>
      </c>
      <c r="D2589">
        <f>VLOOKUP(B2589,'Input - companies list'!B:L,11,FALSE)</f>
        <v/>
      </c>
      <c r="E2589">
        <f>VLOOKUP(B2589,'Input - companies list'!B:E,4,FALSE)</f>
        <v/>
      </c>
      <c r="F2589">
        <f>SUMIFS('Input - target event report'!H:H,'Input - target event report'!B:B,B2589,'Input - target event report'!D:D, "Private Investment")</f>
        <v/>
      </c>
      <c r="G2589">
        <f>IF(I2589&lt;2, "N/A", (MAXIFS('Input - target event report'!E:E,'Input - target event report'!B:B,B:B,'Input - target event report'!D:D,"Private Investment")-MINIFS('Input - target event report'!E:E,'Input - target event report'!B:B,B:B,'Input - target event report'!D:D,"Private Investment"))/(I2589-1))</f>
        <v/>
      </c>
      <c r="H2589">
        <f>IF(MAXIFS('Input - target event report'!E:E,'Input - target event report'!B:B,B:B,'Input - target event report'!D:D,"Private Investment") = 0, "N/A", TODAY() - MAXIFS('Input - target event report'!E:E,'Input - target event report'!B:B,B:B,'Input - target event report'!D:D,"Private Investment"))</f>
        <v/>
      </c>
      <c r="I2589">
        <f>COUNTIFS('Input - target event report'!B:B,B2589,'Input - target event report'!D:D, "Private Investment")</f>
        <v/>
      </c>
      <c r="J2589">
        <f>INDEX('Input - companies list'!$1:$10000,MATCH(B2589,'Input - companies list'!B:B,0),MATCH("Flow",'Input - companies list'!$1:$1,0 ))</f>
        <v/>
      </c>
      <c r="K2589">
        <f>INDEX('Input - companies list'!$1:$10000,MATCH(B2589,'Input - companies list'!B:B,0),MATCH("Inter-Cluster Connectivity",'Input - companies list'!$1:$1,0 ))</f>
        <v/>
      </c>
      <c r="L2589">
        <f>IFERROR(PERCENTRANK(F:F,F2589),0)</f>
        <v/>
      </c>
      <c r="M2589">
        <f>IFERROR(1 - PERCENTRANK(G:G,G2589),0)</f>
        <v/>
      </c>
      <c r="N2589">
        <f>IFERROR(1 - PERCENTRANK(H:H,H2589),0)</f>
        <v/>
      </c>
      <c r="O2589">
        <f>IFERROR(PERCENTRANK(I:I,I2589),0)</f>
        <v/>
      </c>
      <c r="P2589">
        <f>IFERROR(1 - PERCENTRANK(J:J,J2589),0)</f>
        <v/>
      </c>
      <c r="Q2589">
        <f>IFERROR(PERCENTRANK(K:K,K2589),0)</f>
        <v/>
      </c>
      <c r="R2589">
        <f>L2589*weight1+M2589*weight2+N2589*weight3+O2589*weight4+P2589*weight5+Q2589*weight6</f>
        <v/>
      </c>
    </row>
    <row r="2590" spans="1:18">
      <c r="A2590">
        <f>RANK(R2590,R:R)</f>
        <v/>
      </c>
      <c r="B2590" t="s">
        <v>28310</v>
      </c>
      <c r="C2590">
        <f>VLOOKUP(B2590,'Input - companies list'!B:L,2,FALSE)</f>
        <v/>
      </c>
      <c r="D2590">
        <f>VLOOKUP(B2590,'Input - companies list'!B:L,11,FALSE)</f>
        <v/>
      </c>
      <c r="E2590">
        <f>VLOOKUP(B2590,'Input - companies list'!B:E,4,FALSE)</f>
        <v/>
      </c>
      <c r="F2590">
        <f>SUMIFS('Input - target event report'!H:H,'Input - target event report'!B:B,B2590,'Input - target event report'!D:D, "Private Investment")</f>
        <v/>
      </c>
      <c r="G2590">
        <f>IF(I2590&lt;2, "N/A", (MAXIFS('Input - target event report'!E:E,'Input - target event report'!B:B,B:B,'Input - target event report'!D:D,"Private Investment")-MINIFS('Input - target event report'!E:E,'Input - target event report'!B:B,B:B,'Input - target event report'!D:D,"Private Investment"))/(I2590-1))</f>
        <v/>
      </c>
      <c r="H2590">
        <f>IF(MAXIFS('Input - target event report'!E:E,'Input - target event report'!B:B,B:B,'Input - target event report'!D:D,"Private Investment") = 0, "N/A", TODAY() - MAXIFS('Input - target event report'!E:E,'Input - target event report'!B:B,B:B,'Input - target event report'!D:D,"Private Investment"))</f>
        <v/>
      </c>
      <c r="I2590">
        <f>COUNTIFS('Input - target event report'!B:B,B2590,'Input - target event report'!D:D, "Private Investment")</f>
        <v/>
      </c>
      <c r="J2590">
        <f>INDEX('Input - companies list'!$1:$10000,MATCH(B2590,'Input - companies list'!B:B,0),MATCH("Flow",'Input - companies list'!$1:$1,0 ))</f>
        <v/>
      </c>
      <c r="K2590">
        <f>INDEX('Input - companies list'!$1:$10000,MATCH(B2590,'Input - companies list'!B:B,0),MATCH("Inter-Cluster Connectivity",'Input - companies list'!$1:$1,0 ))</f>
        <v/>
      </c>
      <c r="L2590">
        <f>IFERROR(PERCENTRANK(F:F,F2590),0)</f>
        <v/>
      </c>
      <c r="M2590">
        <f>IFERROR(1 - PERCENTRANK(G:G,G2590),0)</f>
        <v/>
      </c>
      <c r="N2590">
        <f>IFERROR(1 - PERCENTRANK(H:H,H2590),0)</f>
        <v/>
      </c>
      <c r="O2590">
        <f>IFERROR(PERCENTRANK(I:I,I2590),0)</f>
        <v/>
      </c>
      <c r="P2590">
        <f>IFERROR(1 - PERCENTRANK(J:J,J2590),0)</f>
        <v/>
      </c>
      <c r="Q2590">
        <f>IFERROR(PERCENTRANK(K:K,K2590),0)</f>
        <v/>
      </c>
      <c r="R2590">
        <f>L2590*weight1+M2590*weight2+N2590*weight3+O2590*weight4+P2590*weight5+Q2590*weight6</f>
        <v/>
      </c>
    </row>
    <row r="2591" spans="1:18">
      <c r="A2591">
        <f>RANK(R2591,R:R)</f>
        <v/>
      </c>
      <c r="B2591" t="s">
        <v>28321</v>
      </c>
      <c r="C2591">
        <f>VLOOKUP(B2591,'Input - companies list'!B:L,2,FALSE)</f>
        <v/>
      </c>
      <c r="D2591">
        <f>VLOOKUP(B2591,'Input - companies list'!B:L,11,FALSE)</f>
        <v/>
      </c>
      <c r="E2591">
        <f>VLOOKUP(B2591,'Input - companies list'!B:E,4,FALSE)</f>
        <v/>
      </c>
      <c r="F2591">
        <f>SUMIFS('Input - target event report'!H:H,'Input - target event report'!B:B,B2591,'Input - target event report'!D:D, "Private Investment")</f>
        <v/>
      </c>
      <c r="G2591">
        <f>IF(I2591&lt;2, "N/A", (MAXIFS('Input - target event report'!E:E,'Input - target event report'!B:B,B:B,'Input - target event report'!D:D,"Private Investment")-MINIFS('Input - target event report'!E:E,'Input - target event report'!B:B,B:B,'Input - target event report'!D:D,"Private Investment"))/(I2591-1))</f>
        <v/>
      </c>
      <c r="H2591">
        <f>IF(MAXIFS('Input - target event report'!E:E,'Input - target event report'!B:B,B:B,'Input - target event report'!D:D,"Private Investment") = 0, "N/A", TODAY() - MAXIFS('Input - target event report'!E:E,'Input - target event report'!B:B,B:B,'Input - target event report'!D:D,"Private Investment"))</f>
        <v/>
      </c>
      <c r="I2591">
        <f>COUNTIFS('Input - target event report'!B:B,B2591,'Input - target event report'!D:D, "Private Investment")</f>
        <v/>
      </c>
      <c r="J2591">
        <f>INDEX('Input - companies list'!$1:$10000,MATCH(B2591,'Input - companies list'!B:B,0),MATCH("Flow",'Input - companies list'!$1:$1,0 ))</f>
        <v/>
      </c>
      <c r="K2591">
        <f>INDEX('Input - companies list'!$1:$10000,MATCH(B2591,'Input - companies list'!B:B,0),MATCH("Inter-Cluster Connectivity",'Input - companies list'!$1:$1,0 ))</f>
        <v/>
      </c>
      <c r="L2591">
        <f>IFERROR(PERCENTRANK(F:F,F2591),0)</f>
        <v/>
      </c>
      <c r="M2591">
        <f>IFERROR(1 - PERCENTRANK(G:G,G2591),0)</f>
        <v/>
      </c>
      <c r="N2591">
        <f>IFERROR(1 - PERCENTRANK(H:H,H2591),0)</f>
        <v/>
      </c>
      <c r="O2591">
        <f>IFERROR(PERCENTRANK(I:I,I2591),0)</f>
        <v/>
      </c>
      <c r="P2591">
        <f>IFERROR(1 - PERCENTRANK(J:J,J2591),0)</f>
        <v/>
      </c>
      <c r="Q2591">
        <f>IFERROR(PERCENTRANK(K:K,K2591),0)</f>
        <v/>
      </c>
      <c r="R2591">
        <f>L2591*weight1+M2591*weight2+N2591*weight3+O2591*weight4+P2591*weight5+Q2591*weight6</f>
        <v/>
      </c>
    </row>
    <row r="2592" spans="1:18">
      <c r="A2592">
        <f>RANK(R2592,R:R)</f>
        <v/>
      </c>
      <c r="B2592" t="s">
        <v>28332</v>
      </c>
      <c r="C2592">
        <f>VLOOKUP(B2592,'Input - companies list'!B:L,2,FALSE)</f>
        <v/>
      </c>
      <c r="D2592">
        <f>VLOOKUP(B2592,'Input - companies list'!B:L,11,FALSE)</f>
        <v/>
      </c>
      <c r="E2592">
        <f>VLOOKUP(B2592,'Input - companies list'!B:E,4,FALSE)</f>
        <v/>
      </c>
      <c r="F2592">
        <f>SUMIFS('Input - target event report'!H:H,'Input - target event report'!B:B,B2592,'Input - target event report'!D:D, "Private Investment")</f>
        <v/>
      </c>
      <c r="G2592">
        <f>IF(I2592&lt;2, "N/A", (MAXIFS('Input - target event report'!E:E,'Input - target event report'!B:B,B:B,'Input - target event report'!D:D,"Private Investment")-MINIFS('Input - target event report'!E:E,'Input - target event report'!B:B,B:B,'Input - target event report'!D:D,"Private Investment"))/(I2592-1))</f>
        <v/>
      </c>
      <c r="H2592">
        <f>IF(MAXIFS('Input - target event report'!E:E,'Input - target event report'!B:B,B:B,'Input - target event report'!D:D,"Private Investment") = 0, "N/A", TODAY() - MAXIFS('Input - target event report'!E:E,'Input - target event report'!B:B,B:B,'Input - target event report'!D:D,"Private Investment"))</f>
        <v/>
      </c>
      <c r="I2592">
        <f>COUNTIFS('Input - target event report'!B:B,B2592,'Input - target event report'!D:D, "Private Investment")</f>
        <v/>
      </c>
      <c r="J2592">
        <f>INDEX('Input - companies list'!$1:$10000,MATCH(B2592,'Input - companies list'!B:B,0),MATCH("Flow",'Input - companies list'!$1:$1,0 ))</f>
        <v/>
      </c>
      <c r="K2592">
        <f>INDEX('Input - companies list'!$1:$10000,MATCH(B2592,'Input - companies list'!B:B,0),MATCH("Inter-Cluster Connectivity",'Input - companies list'!$1:$1,0 ))</f>
        <v/>
      </c>
      <c r="L2592">
        <f>IFERROR(PERCENTRANK(F:F,F2592),0)</f>
        <v/>
      </c>
      <c r="M2592">
        <f>IFERROR(1 - PERCENTRANK(G:G,G2592),0)</f>
        <v/>
      </c>
      <c r="N2592">
        <f>IFERROR(1 - PERCENTRANK(H:H,H2592),0)</f>
        <v/>
      </c>
      <c r="O2592">
        <f>IFERROR(PERCENTRANK(I:I,I2592),0)</f>
        <v/>
      </c>
      <c r="P2592">
        <f>IFERROR(1 - PERCENTRANK(J:J,J2592),0)</f>
        <v/>
      </c>
      <c r="Q2592">
        <f>IFERROR(PERCENTRANK(K:K,K2592),0)</f>
        <v/>
      </c>
      <c r="R2592">
        <f>L2592*weight1+M2592*weight2+N2592*weight3+O2592*weight4+P2592*weight5+Q2592*weight6</f>
        <v/>
      </c>
    </row>
    <row r="2593" spans="1:18">
      <c r="A2593">
        <f>RANK(R2593,R:R)</f>
        <v/>
      </c>
      <c r="B2593" t="s">
        <v>28342</v>
      </c>
      <c r="C2593">
        <f>VLOOKUP(B2593,'Input - companies list'!B:L,2,FALSE)</f>
        <v/>
      </c>
      <c r="D2593">
        <f>VLOOKUP(B2593,'Input - companies list'!B:L,11,FALSE)</f>
        <v/>
      </c>
      <c r="E2593">
        <f>VLOOKUP(B2593,'Input - companies list'!B:E,4,FALSE)</f>
        <v/>
      </c>
      <c r="F2593">
        <f>SUMIFS('Input - target event report'!H:H,'Input - target event report'!B:B,B2593,'Input - target event report'!D:D, "Private Investment")</f>
        <v/>
      </c>
      <c r="G2593">
        <f>IF(I2593&lt;2, "N/A", (MAXIFS('Input - target event report'!E:E,'Input - target event report'!B:B,B:B,'Input - target event report'!D:D,"Private Investment")-MINIFS('Input - target event report'!E:E,'Input - target event report'!B:B,B:B,'Input - target event report'!D:D,"Private Investment"))/(I2593-1))</f>
        <v/>
      </c>
      <c r="H2593">
        <f>IF(MAXIFS('Input - target event report'!E:E,'Input - target event report'!B:B,B:B,'Input - target event report'!D:D,"Private Investment") = 0, "N/A", TODAY() - MAXIFS('Input - target event report'!E:E,'Input - target event report'!B:B,B:B,'Input - target event report'!D:D,"Private Investment"))</f>
        <v/>
      </c>
      <c r="I2593">
        <f>COUNTIFS('Input - target event report'!B:B,B2593,'Input - target event report'!D:D, "Private Investment")</f>
        <v/>
      </c>
      <c r="J2593">
        <f>INDEX('Input - companies list'!$1:$10000,MATCH(B2593,'Input - companies list'!B:B,0),MATCH("Flow",'Input - companies list'!$1:$1,0 ))</f>
        <v/>
      </c>
      <c r="K2593">
        <f>INDEX('Input - companies list'!$1:$10000,MATCH(B2593,'Input - companies list'!B:B,0),MATCH("Inter-Cluster Connectivity",'Input - companies list'!$1:$1,0 ))</f>
        <v/>
      </c>
      <c r="L2593">
        <f>IFERROR(PERCENTRANK(F:F,F2593),0)</f>
        <v/>
      </c>
      <c r="M2593">
        <f>IFERROR(1 - PERCENTRANK(G:G,G2593),0)</f>
        <v/>
      </c>
      <c r="N2593">
        <f>IFERROR(1 - PERCENTRANK(H:H,H2593),0)</f>
        <v/>
      </c>
      <c r="O2593">
        <f>IFERROR(PERCENTRANK(I:I,I2593),0)</f>
        <v/>
      </c>
      <c r="P2593">
        <f>IFERROR(1 - PERCENTRANK(J:J,J2593),0)</f>
        <v/>
      </c>
      <c r="Q2593">
        <f>IFERROR(PERCENTRANK(K:K,K2593),0)</f>
        <v/>
      </c>
      <c r="R2593">
        <f>L2593*weight1+M2593*weight2+N2593*weight3+O2593*weight4+P2593*weight5+Q2593*weight6</f>
        <v/>
      </c>
    </row>
    <row r="2594" spans="1:18">
      <c r="A2594">
        <f>RANK(R2594,R:R)</f>
        <v/>
      </c>
      <c r="B2594" t="s">
        <v>28349</v>
      </c>
      <c r="C2594">
        <f>VLOOKUP(B2594,'Input - companies list'!B:L,2,FALSE)</f>
        <v/>
      </c>
      <c r="D2594">
        <f>VLOOKUP(B2594,'Input - companies list'!B:L,11,FALSE)</f>
        <v/>
      </c>
      <c r="E2594">
        <f>VLOOKUP(B2594,'Input - companies list'!B:E,4,FALSE)</f>
        <v/>
      </c>
      <c r="F2594">
        <f>SUMIFS('Input - target event report'!H:H,'Input - target event report'!B:B,B2594,'Input - target event report'!D:D, "Private Investment")</f>
        <v/>
      </c>
      <c r="G2594">
        <f>IF(I2594&lt;2, "N/A", (MAXIFS('Input - target event report'!E:E,'Input - target event report'!B:B,B:B,'Input - target event report'!D:D,"Private Investment")-MINIFS('Input - target event report'!E:E,'Input - target event report'!B:B,B:B,'Input - target event report'!D:D,"Private Investment"))/(I2594-1))</f>
        <v/>
      </c>
      <c r="H2594">
        <f>IF(MAXIFS('Input - target event report'!E:E,'Input - target event report'!B:B,B:B,'Input - target event report'!D:D,"Private Investment") = 0, "N/A", TODAY() - MAXIFS('Input - target event report'!E:E,'Input - target event report'!B:B,B:B,'Input - target event report'!D:D,"Private Investment"))</f>
        <v/>
      </c>
      <c r="I2594">
        <f>COUNTIFS('Input - target event report'!B:B,B2594,'Input - target event report'!D:D, "Private Investment")</f>
        <v/>
      </c>
      <c r="J2594">
        <f>INDEX('Input - companies list'!$1:$10000,MATCH(B2594,'Input - companies list'!B:B,0),MATCH("Flow",'Input - companies list'!$1:$1,0 ))</f>
        <v/>
      </c>
      <c r="K2594">
        <f>INDEX('Input - companies list'!$1:$10000,MATCH(B2594,'Input - companies list'!B:B,0),MATCH("Inter-Cluster Connectivity",'Input - companies list'!$1:$1,0 ))</f>
        <v/>
      </c>
      <c r="L2594">
        <f>IFERROR(PERCENTRANK(F:F,F2594),0)</f>
        <v/>
      </c>
      <c r="M2594">
        <f>IFERROR(1 - PERCENTRANK(G:G,G2594),0)</f>
        <v/>
      </c>
      <c r="N2594">
        <f>IFERROR(1 - PERCENTRANK(H:H,H2594),0)</f>
        <v/>
      </c>
      <c r="O2594">
        <f>IFERROR(PERCENTRANK(I:I,I2594),0)</f>
        <v/>
      </c>
      <c r="P2594">
        <f>IFERROR(1 - PERCENTRANK(J:J,J2594),0)</f>
        <v/>
      </c>
      <c r="Q2594">
        <f>IFERROR(PERCENTRANK(K:K,K2594),0)</f>
        <v/>
      </c>
      <c r="R2594">
        <f>L2594*weight1+M2594*weight2+N2594*weight3+O2594*weight4+P2594*weight5+Q2594*weight6</f>
        <v/>
      </c>
    </row>
    <row r="2595" spans="1:18">
      <c r="A2595">
        <f>RANK(R2595,R:R)</f>
        <v/>
      </c>
      <c r="B2595" t="s">
        <v>28361</v>
      </c>
      <c r="C2595">
        <f>VLOOKUP(B2595,'Input - companies list'!B:L,2,FALSE)</f>
        <v/>
      </c>
      <c r="D2595">
        <f>VLOOKUP(B2595,'Input - companies list'!B:L,11,FALSE)</f>
        <v/>
      </c>
      <c r="E2595">
        <f>VLOOKUP(B2595,'Input - companies list'!B:E,4,FALSE)</f>
        <v/>
      </c>
      <c r="F2595">
        <f>SUMIFS('Input - target event report'!H:H,'Input - target event report'!B:B,B2595,'Input - target event report'!D:D, "Private Investment")</f>
        <v/>
      </c>
      <c r="G2595">
        <f>IF(I2595&lt;2, "N/A", (MAXIFS('Input - target event report'!E:E,'Input - target event report'!B:B,B:B,'Input - target event report'!D:D,"Private Investment")-MINIFS('Input - target event report'!E:E,'Input - target event report'!B:B,B:B,'Input - target event report'!D:D,"Private Investment"))/(I2595-1))</f>
        <v/>
      </c>
      <c r="H2595">
        <f>IF(MAXIFS('Input - target event report'!E:E,'Input - target event report'!B:B,B:B,'Input - target event report'!D:D,"Private Investment") = 0, "N/A", TODAY() - MAXIFS('Input - target event report'!E:E,'Input - target event report'!B:B,B:B,'Input - target event report'!D:D,"Private Investment"))</f>
        <v/>
      </c>
      <c r="I2595">
        <f>COUNTIFS('Input - target event report'!B:B,B2595,'Input - target event report'!D:D, "Private Investment")</f>
        <v/>
      </c>
      <c r="J2595">
        <f>INDEX('Input - companies list'!$1:$10000,MATCH(B2595,'Input - companies list'!B:B,0),MATCH("Flow",'Input - companies list'!$1:$1,0 ))</f>
        <v/>
      </c>
      <c r="K2595">
        <f>INDEX('Input - companies list'!$1:$10000,MATCH(B2595,'Input - companies list'!B:B,0),MATCH("Inter-Cluster Connectivity",'Input - companies list'!$1:$1,0 ))</f>
        <v/>
      </c>
      <c r="L2595">
        <f>IFERROR(PERCENTRANK(F:F,F2595),0)</f>
        <v/>
      </c>
      <c r="M2595">
        <f>IFERROR(1 - PERCENTRANK(G:G,G2595),0)</f>
        <v/>
      </c>
      <c r="N2595">
        <f>IFERROR(1 - PERCENTRANK(H:H,H2595),0)</f>
        <v/>
      </c>
      <c r="O2595">
        <f>IFERROR(PERCENTRANK(I:I,I2595),0)</f>
        <v/>
      </c>
      <c r="P2595">
        <f>IFERROR(1 - PERCENTRANK(J:J,J2595),0)</f>
        <v/>
      </c>
      <c r="Q2595">
        <f>IFERROR(PERCENTRANK(K:K,K2595),0)</f>
        <v/>
      </c>
      <c r="R2595">
        <f>L2595*weight1+M2595*weight2+N2595*weight3+O2595*weight4+P2595*weight5+Q2595*weight6</f>
        <v/>
      </c>
    </row>
    <row r="2596" spans="1:18">
      <c r="A2596">
        <f>RANK(R2596,R:R)</f>
        <v/>
      </c>
      <c r="B2596" t="s">
        <v>28370</v>
      </c>
      <c r="C2596">
        <f>VLOOKUP(B2596,'Input - companies list'!B:L,2,FALSE)</f>
        <v/>
      </c>
      <c r="D2596">
        <f>VLOOKUP(B2596,'Input - companies list'!B:L,11,FALSE)</f>
        <v/>
      </c>
      <c r="E2596">
        <f>VLOOKUP(B2596,'Input - companies list'!B:E,4,FALSE)</f>
        <v/>
      </c>
      <c r="F2596">
        <f>SUMIFS('Input - target event report'!H:H,'Input - target event report'!B:B,B2596,'Input - target event report'!D:D, "Private Investment")</f>
        <v/>
      </c>
      <c r="G2596">
        <f>IF(I2596&lt;2, "N/A", (MAXIFS('Input - target event report'!E:E,'Input - target event report'!B:B,B:B,'Input - target event report'!D:D,"Private Investment")-MINIFS('Input - target event report'!E:E,'Input - target event report'!B:B,B:B,'Input - target event report'!D:D,"Private Investment"))/(I2596-1))</f>
        <v/>
      </c>
      <c r="H2596">
        <f>IF(MAXIFS('Input - target event report'!E:E,'Input - target event report'!B:B,B:B,'Input - target event report'!D:D,"Private Investment") = 0, "N/A", TODAY() - MAXIFS('Input - target event report'!E:E,'Input - target event report'!B:B,B:B,'Input - target event report'!D:D,"Private Investment"))</f>
        <v/>
      </c>
      <c r="I2596">
        <f>COUNTIFS('Input - target event report'!B:B,B2596,'Input - target event report'!D:D, "Private Investment")</f>
        <v/>
      </c>
      <c r="J2596">
        <f>INDEX('Input - companies list'!$1:$10000,MATCH(B2596,'Input - companies list'!B:B,0),MATCH("Flow",'Input - companies list'!$1:$1,0 ))</f>
        <v/>
      </c>
      <c r="K2596">
        <f>INDEX('Input - companies list'!$1:$10000,MATCH(B2596,'Input - companies list'!B:B,0),MATCH("Inter-Cluster Connectivity",'Input - companies list'!$1:$1,0 ))</f>
        <v/>
      </c>
      <c r="L2596">
        <f>IFERROR(PERCENTRANK(F:F,F2596),0)</f>
        <v/>
      </c>
      <c r="M2596">
        <f>IFERROR(1 - PERCENTRANK(G:G,G2596),0)</f>
        <v/>
      </c>
      <c r="N2596">
        <f>IFERROR(1 - PERCENTRANK(H:H,H2596),0)</f>
        <v/>
      </c>
      <c r="O2596">
        <f>IFERROR(PERCENTRANK(I:I,I2596),0)</f>
        <v/>
      </c>
      <c r="P2596">
        <f>IFERROR(1 - PERCENTRANK(J:J,J2596),0)</f>
        <v/>
      </c>
      <c r="Q2596">
        <f>IFERROR(PERCENTRANK(K:K,K2596),0)</f>
        <v/>
      </c>
      <c r="R2596">
        <f>L2596*weight1+M2596*weight2+N2596*weight3+O2596*weight4+P2596*weight5+Q2596*weight6</f>
        <v/>
      </c>
    </row>
    <row r="2597" spans="1:18">
      <c r="A2597">
        <f>RANK(R2597,R:R)</f>
        <v/>
      </c>
      <c r="B2597" t="s">
        <v>28380</v>
      </c>
      <c r="C2597">
        <f>VLOOKUP(B2597,'Input - companies list'!B:L,2,FALSE)</f>
        <v/>
      </c>
      <c r="D2597">
        <f>VLOOKUP(B2597,'Input - companies list'!B:L,11,FALSE)</f>
        <v/>
      </c>
      <c r="E2597">
        <f>VLOOKUP(B2597,'Input - companies list'!B:E,4,FALSE)</f>
        <v/>
      </c>
      <c r="F2597">
        <f>SUMIFS('Input - target event report'!H:H,'Input - target event report'!B:B,B2597,'Input - target event report'!D:D, "Private Investment")</f>
        <v/>
      </c>
      <c r="G2597">
        <f>IF(I2597&lt;2, "N/A", (MAXIFS('Input - target event report'!E:E,'Input - target event report'!B:B,B:B,'Input - target event report'!D:D,"Private Investment")-MINIFS('Input - target event report'!E:E,'Input - target event report'!B:B,B:B,'Input - target event report'!D:D,"Private Investment"))/(I2597-1))</f>
        <v/>
      </c>
      <c r="H2597">
        <f>IF(MAXIFS('Input - target event report'!E:E,'Input - target event report'!B:B,B:B,'Input - target event report'!D:D,"Private Investment") = 0, "N/A", TODAY() - MAXIFS('Input - target event report'!E:E,'Input - target event report'!B:B,B:B,'Input - target event report'!D:D,"Private Investment"))</f>
        <v/>
      </c>
      <c r="I2597">
        <f>COUNTIFS('Input - target event report'!B:B,B2597,'Input - target event report'!D:D, "Private Investment")</f>
        <v/>
      </c>
      <c r="J2597">
        <f>INDEX('Input - companies list'!$1:$10000,MATCH(B2597,'Input - companies list'!B:B,0),MATCH("Flow",'Input - companies list'!$1:$1,0 ))</f>
        <v/>
      </c>
      <c r="K2597">
        <f>INDEX('Input - companies list'!$1:$10000,MATCH(B2597,'Input - companies list'!B:B,0),MATCH("Inter-Cluster Connectivity",'Input - companies list'!$1:$1,0 ))</f>
        <v/>
      </c>
      <c r="L2597">
        <f>IFERROR(PERCENTRANK(F:F,F2597),0)</f>
        <v/>
      </c>
      <c r="M2597">
        <f>IFERROR(1 - PERCENTRANK(G:G,G2597),0)</f>
        <v/>
      </c>
      <c r="N2597">
        <f>IFERROR(1 - PERCENTRANK(H:H,H2597),0)</f>
        <v/>
      </c>
      <c r="O2597">
        <f>IFERROR(PERCENTRANK(I:I,I2597),0)</f>
        <v/>
      </c>
      <c r="P2597">
        <f>IFERROR(1 - PERCENTRANK(J:J,J2597),0)</f>
        <v/>
      </c>
      <c r="Q2597">
        <f>IFERROR(PERCENTRANK(K:K,K2597),0)</f>
        <v/>
      </c>
      <c r="R2597">
        <f>L2597*weight1+M2597*weight2+N2597*weight3+O2597*weight4+P2597*weight5+Q2597*weight6</f>
        <v/>
      </c>
    </row>
    <row r="2598" spans="1:18">
      <c r="A2598">
        <f>RANK(R2598,R:R)</f>
        <v/>
      </c>
      <c r="B2598" t="s">
        <v>28392</v>
      </c>
      <c r="C2598">
        <f>VLOOKUP(B2598,'Input - companies list'!B:L,2,FALSE)</f>
        <v/>
      </c>
      <c r="D2598">
        <f>VLOOKUP(B2598,'Input - companies list'!B:L,11,FALSE)</f>
        <v/>
      </c>
      <c r="E2598">
        <f>VLOOKUP(B2598,'Input - companies list'!B:E,4,FALSE)</f>
        <v/>
      </c>
      <c r="F2598">
        <f>SUMIFS('Input - target event report'!H:H,'Input - target event report'!B:B,B2598,'Input - target event report'!D:D, "Private Investment")</f>
        <v/>
      </c>
      <c r="G2598">
        <f>IF(I2598&lt;2, "N/A", (MAXIFS('Input - target event report'!E:E,'Input - target event report'!B:B,B:B,'Input - target event report'!D:D,"Private Investment")-MINIFS('Input - target event report'!E:E,'Input - target event report'!B:B,B:B,'Input - target event report'!D:D,"Private Investment"))/(I2598-1))</f>
        <v/>
      </c>
      <c r="H2598">
        <f>IF(MAXIFS('Input - target event report'!E:E,'Input - target event report'!B:B,B:B,'Input - target event report'!D:D,"Private Investment") = 0, "N/A", TODAY() - MAXIFS('Input - target event report'!E:E,'Input - target event report'!B:B,B:B,'Input - target event report'!D:D,"Private Investment"))</f>
        <v/>
      </c>
      <c r="I2598">
        <f>COUNTIFS('Input - target event report'!B:B,B2598,'Input - target event report'!D:D, "Private Investment")</f>
        <v/>
      </c>
      <c r="J2598">
        <f>INDEX('Input - companies list'!$1:$10000,MATCH(B2598,'Input - companies list'!B:B,0),MATCH("Flow",'Input - companies list'!$1:$1,0 ))</f>
        <v/>
      </c>
      <c r="K2598">
        <f>INDEX('Input - companies list'!$1:$10000,MATCH(B2598,'Input - companies list'!B:B,0),MATCH("Inter-Cluster Connectivity",'Input - companies list'!$1:$1,0 ))</f>
        <v/>
      </c>
      <c r="L2598">
        <f>IFERROR(PERCENTRANK(F:F,F2598),0)</f>
        <v/>
      </c>
      <c r="M2598">
        <f>IFERROR(1 - PERCENTRANK(G:G,G2598),0)</f>
        <v/>
      </c>
      <c r="N2598">
        <f>IFERROR(1 - PERCENTRANK(H:H,H2598),0)</f>
        <v/>
      </c>
      <c r="O2598">
        <f>IFERROR(PERCENTRANK(I:I,I2598),0)</f>
        <v/>
      </c>
      <c r="P2598">
        <f>IFERROR(1 - PERCENTRANK(J:J,J2598),0)</f>
        <v/>
      </c>
      <c r="Q2598">
        <f>IFERROR(PERCENTRANK(K:K,K2598),0)</f>
        <v/>
      </c>
      <c r="R2598">
        <f>L2598*weight1+M2598*weight2+N2598*weight3+O2598*weight4+P2598*weight5+Q2598*weight6</f>
        <v/>
      </c>
    </row>
    <row r="2599" spans="1:18">
      <c r="A2599">
        <f>RANK(R2599,R:R)</f>
        <v/>
      </c>
      <c r="B2599" t="s">
        <v>28403</v>
      </c>
      <c r="C2599">
        <f>VLOOKUP(B2599,'Input - companies list'!B:L,2,FALSE)</f>
        <v/>
      </c>
      <c r="D2599">
        <f>VLOOKUP(B2599,'Input - companies list'!B:L,11,FALSE)</f>
        <v/>
      </c>
      <c r="E2599">
        <f>VLOOKUP(B2599,'Input - companies list'!B:E,4,FALSE)</f>
        <v/>
      </c>
      <c r="F2599">
        <f>SUMIFS('Input - target event report'!H:H,'Input - target event report'!B:B,B2599,'Input - target event report'!D:D, "Private Investment")</f>
        <v/>
      </c>
      <c r="G2599">
        <f>IF(I2599&lt;2, "N/A", (MAXIFS('Input - target event report'!E:E,'Input - target event report'!B:B,B:B,'Input - target event report'!D:D,"Private Investment")-MINIFS('Input - target event report'!E:E,'Input - target event report'!B:B,B:B,'Input - target event report'!D:D,"Private Investment"))/(I2599-1))</f>
        <v/>
      </c>
      <c r="H2599">
        <f>IF(MAXIFS('Input - target event report'!E:E,'Input - target event report'!B:B,B:B,'Input - target event report'!D:D,"Private Investment") = 0, "N/A", TODAY() - MAXIFS('Input - target event report'!E:E,'Input - target event report'!B:B,B:B,'Input - target event report'!D:D,"Private Investment"))</f>
        <v/>
      </c>
      <c r="I2599">
        <f>COUNTIFS('Input - target event report'!B:B,B2599,'Input - target event report'!D:D, "Private Investment")</f>
        <v/>
      </c>
      <c r="J2599">
        <f>INDEX('Input - companies list'!$1:$10000,MATCH(B2599,'Input - companies list'!B:B,0),MATCH("Flow",'Input - companies list'!$1:$1,0 ))</f>
        <v/>
      </c>
      <c r="K2599">
        <f>INDEX('Input - companies list'!$1:$10000,MATCH(B2599,'Input - companies list'!B:B,0),MATCH("Inter-Cluster Connectivity",'Input - companies list'!$1:$1,0 ))</f>
        <v/>
      </c>
      <c r="L2599">
        <f>IFERROR(PERCENTRANK(F:F,F2599),0)</f>
        <v/>
      </c>
      <c r="M2599">
        <f>IFERROR(1 - PERCENTRANK(G:G,G2599),0)</f>
        <v/>
      </c>
      <c r="N2599">
        <f>IFERROR(1 - PERCENTRANK(H:H,H2599),0)</f>
        <v/>
      </c>
      <c r="O2599">
        <f>IFERROR(PERCENTRANK(I:I,I2599),0)</f>
        <v/>
      </c>
      <c r="P2599">
        <f>IFERROR(1 - PERCENTRANK(J:J,J2599),0)</f>
        <v/>
      </c>
      <c r="Q2599">
        <f>IFERROR(PERCENTRANK(K:K,K2599),0)</f>
        <v/>
      </c>
      <c r="R2599">
        <f>L2599*weight1+M2599*weight2+N2599*weight3+O2599*weight4+P2599*weight5+Q2599*weight6</f>
        <v/>
      </c>
    </row>
    <row r="2600" spans="1:18">
      <c r="A2600">
        <f>RANK(R2600,R:R)</f>
        <v/>
      </c>
      <c r="B2600" t="s">
        <v>28413</v>
      </c>
      <c r="C2600">
        <f>VLOOKUP(B2600,'Input - companies list'!B:L,2,FALSE)</f>
        <v/>
      </c>
      <c r="D2600">
        <f>VLOOKUP(B2600,'Input - companies list'!B:L,11,FALSE)</f>
        <v/>
      </c>
      <c r="E2600">
        <f>VLOOKUP(B2600,'Input - companies list'!B:E,4,FALSE)</f>
        <v/>
      </c>
      <c r="F2600">
        <f>SUMIFS('Input - target event report'!H:H,'Input - target event report'!B:B,B2600,'Input - target event report'!D:D, "Private Investment")</f>
        <v/>
      </c>
      <c r="G2600">
        <f>IF(I2600&lt;2, "N/A", (MAXIFS('Input - target event report'!E:E,'Input - target event report'!B:B,B:B,'Input - target event report'!D:D,"Private Investment")-MINIFS('Input - target event report'!E:E,'Input - target event report'!B:B,B:B,'Input - target event report'!D:D,"Private Investment"))/(I2600-1))</f>
        <v/>
      </c>
      <c r="H2600">
        <f>IF(MAXIFS('Input - target event report'!E:E,'Input - target event report'!B:B,B:B,'Input - target event report'!D:D,"Private Investment") = 0, "N/A", TODAY() - MAXIFS('Input - target event report'!E:E,'Input - target event report'!B:B,B:B,'Input - target event report'!D:D,"Private Investment"))</f>
        <v/>
      </c>
      <c r="I2600">
        <f>COUNTIFS('Input - target event report'!B:B,B2600,'Input - target event report'!D:D, "Private Investment")</f>
        <v/>
      </c>
      <c r="J2600">
        <f>INDEX('Input - companies list'!$1:$10000,MATCH(B2600,'Input - companies list'!B:B,0),MATCH("Flow",'Input - companies list'!$1:$1,0 ))</f>
        <v/>
      </c>
      <c r="K2600">
        <f>INDEX('Input - companies list'!$1:$10000,MATCH(B2600,'Input - companies list'!B:B,0),MATCH("Inter-Cluster Connectivity",'Input - companies list'!$1:$1,0 ))</f>
        <v/>
      </c>
      <c r="L2600">
        <f>IFERROR(PERCENTRANK(F:F,F2600),0)</f>
        <v/>
      </c>
      <c r="M2600">
        <f>IFERROR(1 - PERCENTRANK(G:G,G2600),0)</f>
        <v/>
      </c>
      <c r="N2600">
        <f>IFERROR(1 - PERCENTRANK(H:H,H2600),0)</f>
        <v/>
      </c>
      <c r="O2600">
        <f>IFERROR(PERCENTRANK(I:I,I2600),0)</f>
        <v/>
      </c>
      <c r="P2600">
        <f>IFERROR(1 - PERCENTRANK(J:J,J2600),0)</f>
        <v/>
      </c>
      <c r="Q2600">
        <f>IFERROR(PERCENTRANK(K:K,K2600),0)</f>
        <v/>
      </c>
      <c r="R2600">
        <f>L2600*weight1+M2600*weight2+N2600*weight3+O2600*weight4+P2600*weight5+Q2600*weight6</f>
        <v/>
      </c>
    </row>
    <row r="2601" spans="1:18">
      <c r="A2601">
        <f>RANK(R2601,R:R)</f>
        <v/>
      </c>
      <c r="B2601" t="s">
        <v>28424</v>
      </c>
      <c r="C2601">
        <f>VLOOKUP(B2601,'Input - companies list'!B:L,2,FALSE)</f>
        <v/>
      </c>
      <c r="D2601">
        <f>VLOOKUP(B2601,'Input - companies list'!B:L,11,FALSE)</f>
        <v/>
      </c>
      <c r="E2601">
        <f>VLOOKUP(B2601,'Input - companies list'!B:E,4,FALSE)</f>
        <v/>
      </c>
      <c r="F2601">
        <f>SUMIFS('Input - target event report'!H:H,'Input - target event report'!B:B,B2601,'Input - target event report'!D:D, "Private Investment")</f>
        <v/>
      </c>
      <c r="G2601">
        <f>IF(I2601&lt;2, "N/A", (MAXIFS('Input - target event report'!E:E,'Input - target event report'!B:B,B:B,'Input - target event report'!D:D,"Private Investment")-MINIFS('Input - target event report'!E:E,'Input - target event report'!B:B,B:B,'Input - target event report'!D:D,"Private Investment"))/(I2601-1))</f>
        <v/>
      </c>
      <c r="H2601">
        <f>IF(MAXIFS('Input - target event report'!E:E,'Input - target event report'!B:B,B:B,'Input - target event report'!D:D,"Private Investment") = 0, "N/A", TODAY() - MAXIFS('Input - target event report'!E:E,'Input - target event report'!B:B,B:B,'Input - target event report'!D:D,"Private Investment"))</f>
        <v/>
      </c>
      <c r="I2601">
        <f>COUNTIFS('Input - target event report'!B:B,B2601,'Input - target event report'!D:D, "Private Investment")</f>
        <v/>
      </c>
      <c r="J2601">
        <f>INDEX('Input - companies list'!$1:$10000,MATCH(B2601,'Input - companies list'!B:B,0),MATCH("Flow",'Input - companies list'!$1:$1,0 ))</f>
        <v/>
      </c>
      <c r="K2601">
        <f>INDEX('Input - companies list'!$1:$10000,MATCH(B2601,'Input - companies list'!B:B,0),MATCH("Inter-Cluster Connectivity",'Input - companies list'!$1:$1,0 ))</f>
        <v/>
      </c>
      <c r="L2601">
        <f>IFERROR(PERCENTRANK(F:F,F2601),0)</f>
        <v/>
      </c>
      <c r="M2601">
        <f>IFERROR(1 - PERCENTRANK(G:G,G2601),0)</f>
        <v/>
      </c>
      <c r="N2601">
        <f>IFERROR(1 - PERCENTRANK(H:H,H2601),0)</f>
        <v/>
      </c>
      <c r="O2601">
        <f>IFERROR(PERCENTRANK(I:I,I2601),0)</f>
        <v/>
      </c>
      <c r="P2601">
        <f>IFERROR(1 - PERCENTRANK(J:J,J2601),0)</f>
        <v/>
      </c>
      <c r="Q2601">
        <f>IFERROR(PERCENTRANK(K:K,K2601),0)</f>
        <v/>
      </c>
      <c r="R2601">
        <f>L2601*weight1+M2601*weight2+N2601*weight3+O2601*weight4+P2601*weight5+Q2601*weight6</f>
        <v/>
      </c>
    </row>
    <row r="2602" spans="1:18">
      <c r="A2602">
        <f>RANK(R2602,R:R)</f>
        <v/>
      </c>
      <c r="B2602" t="s">
        <v>28433</v>
      </c>
      <c r="C2602">
        <f>VLOOKUP(B2602,'Input - companies list'!B:L,2,FALSE)</f>
        <v/>
      </c>
      <c r="D2602">
        <f>VLOOKUP(B2602,'Input - companies list'!B:L,11,FALSE)</f>
        <v/>
      </c>
      <c r="E2602">
        <f>VLOOKUP(B2602,'Input - companies list'!B:E,4,FALSE)</f>
        <v/>
      </c>
      <c r="F2602">
        <f>SUMIFS('Input - target event report'!H:H,'Input - target event report'!B:B,B2602,'Input - target event report'!D:D, "Private Investment")</f>
        <v/>
      </c>
      <c r="G2602">
        <f>IF(I2602&lt;2, "N/A", (MAXIFS('Input - target event report'!E:E,'Input - target event report'!B:B,B:B,'Input - target event report'!D:D,"Private Investment")-MINIFS('Input - target event report'!E:E,'Input - target event report'!B:B,B:B,'Input - target event report'!D:D,"Private Investment"))/(I2602-1))</f>
        <v/>
      </c>
      <c r="H2602">
        <f>IF(MAXIFS('Input - target event report'!E:E,'Input - target event report'!B:B,B:B,'Input - target event report'!D:D,"Private Investment") = 0, "N/A", TODAY() - MAXIFS('Input - target event report'!E:E,'Input - target event report'!B:B,B:B,'Input - target event report'!D:D,"Private Investment"))</f>
        <v/>
      </c>
      <c r="I2602">
        <f>COUNTIFS('Input - target event report'!B:B,B2602,'Input - target event report'!D:D, "Private Investment")</f>
        <v/>
      </c>
      <c r="J2602">
        <f>INDEX('Input - companies list'!$1:$10000,MATCH(B2602,'Input - companies list'!B:B,0),MATCH("Flow",'Input - companies list'!$1:$1,0 ))</f>
        <v/>
      </c>
      <c r="K2602">
        <f>INDEX('Input - companies list'!$1:$10000,MATCH(B2602,'Input - companies list'!B:B,0),MATCH("Inter-Cluster Connectivity",'Input - companies list'!$1:$1,0 ))</f>
        <v/>
      </c>
      <c r="L2602">
        <f>IFERROR(PERCENTRANK(F:F,F2602),0)</f>
        <v/>
      </c>
      <c r="M2602">
        <f>IFERROR(1 - PERCENTRANK(G:G,G2602),0)</f>
        <v/>
      </c>
      <c r="N2602">
        <f>IFERROR(1 - PERCENTRANK(H:H,H2602),0)</f>
        <v/>
      </c>
      <c r="O2602">
        <f>IFERROR(PERCENTRANK(I:I,I2602),0)</f>
        <v/>
      </c>
      <c r="P2602">
        <f>IFERROR(1 - PERCENTRANK(J:J,J2602),0)</f>
        <v/>
      </c>
      <c r="Q2602">
        <f>IFERROR(PERCENTRANK(K:K,K2602),0)</f>
        <v/>
      </c>
      <c r="R2602">
        <f>L2602*weight1+M2602*weight2+N2602*weight3+O2602*weight4+P2602*weight5+Q2602*weight6</f>
        <v/>
      </c>
    </row>
    <row r="2603" spans="1:18">
      <c r="A2603">
        <f>RANK(R2603,R:R)</f>
        <v/>
      </c>
      <c r="B2603" t="s">
        <v>28447</v>
      </c>
      <c r="C2603">
        <f>VLOOKUP(B2603,'Input - companies list'!B:L,2,FALSE)</f>
        <v/>
      </c>
      <c r="D2603">
        <f>VLOOKUP(B2603,'Input - companies list'!B:L,11,FALSE)</f>
        <v/>
      </c>
      <c r="E2603">
        <f>VLOOKUP(B2603,'Input - companies list'!B:E,4,FALSE)</f>
        <v/>
      </c>
      <c r="F2603">
        <f>SUMIFS('Input - target event report'!H:H,'Input - target event report'!B:B,B2603,'Input - target event report'!D:D, "Private Investment")</f>
        <v/>
      </c>
      <c r="G2603">
        <f>IF(I2603&lt;2, "N/A", (MAXIFS('Input - target event report'!E:E,'Input - target event report'!B:B,B:B,'Input - target event report'!D:D,"Private Investment")-MINIFS('Input - target event report'!E:E,'Input - target event report'!B:B,B:B,'Input - target event report'!D:D,"Private Investment"))/(I2603-1))</f>
        <v/>
      </c>
      <c r="H2603">
        <f>IF(MAXIFS('Input - target event report'!E:E,'Input - target event report'!B:B,B:B,'Input - target event report'!D:D,"Private Investment") = 0, "N/A", TODAY() - MAXIFS('Input - target event report'!E:E,'Input - target event report'!B:B,B:B,'Input - target event report'!D:D,"Private Investment"))</f>
        <v/>
      </c>
      <c r="I2603">
        <f>COUNTIFS('Input - target event report'!B:B,B2603,'Input - target event report'!D:D, "Private Investment")</f>
        <v/>
      </c>
      <c r="J2603">
        <f>INDEX('Input - companies list'!$1:$10000,MATCH(B2603,'Input - companies list'!B:B,0),MATCH("Flow",'Input - companies list'!$1:$1,0 ))</f>
        <v/>
      </c>
      <c r="K2603">
        <f>INDEX('Input - companies list'!$1:$10000,MATCH(B2603,'Input - companies list'!B:B,0),MATCH("Inter-Cluster Connectivity",'Input - companies list'!$1:$1,0 ))</f>
        <v/>
      </c>
      <c r="L2603">
        <f>IFERROR(PERCENTRANK(F:F,F2603),0)</f>
        <v/>
      </c>
      <c r="M2603">
        <f>IFERROR(1 - PERCENTRANK(G:G,G2603),0)</f>
        <v/>
      </c>
      <c r="N2603">
        <f>IFERROR(1 - PERCENTRANK(H:H,H2603),0)</f>
        <v/>
      </c>
      <c r="O2603">
        <f>IFERROR(PERCENTRANK(I:I,I2603),0)</f>
        <v/>
      </c>
      <c r="P2603">
        <f>IFERROR(1 - PERCENTRANK(J:J,J2603),0)</f>
        <v/>
      </c>
      <c r="Q2603">
        <f>IFERROR(PERCENTRANK(K:K,K2603),0)</f>
        <v/>
      </c>
      <c r="R2603">
        <f>L2603*weight1+M2603*weight2+N2603*weight3+O2603*weight4+P2603*weight5+Q2603*weight6</f>
        <v/>
      </c>
    </row>
    <row r="2604" spans="1:18">
      <c r="A2604">
        <f>RANK(R2604,R:R)</f>
        <v/>
      </c>
      <c r="B2604" t="s">
        <v>28456</v>
      </c>
      <c r="C2604">
        <f>VLOOKUP(B2604,'Input - companies list'!B:L,2,FALSE)</f>
        <v/>
      </c>
      <c r="D2604">
        <f>VLOOKUP(B2604,'Input - companies list'!B:L,11,FALSE)</f>
        <v/>
      </c>
      <c r="E2604">
        <f>VLOOKUP(B2604,'Input - companies list'!B:E,4,FALSE)</f>
        <v/>
      </c>
      <c r="F2604">
        <f>SUMIFS('Input - target event report'!H:H,'Input - target event report'!B:B,B2604,'Input - target event report'!D:D, "Private Investment")</f>
        <v/>
      </c>
      <c r="G2604">
        <f>IF(I2604&lt;2, "N/A", (MAXIFS('Input - target event report'!E:E,'Input - target event report'!B:B,B:B,'Input - target event report'!D:D,"Private Investment")-MINIFS('Input - target event report'!E:E,'Input - target event report'!B:B,B:B,'Input - target event report'!D:D,"Private Investment"))/(I2604-1))</f>
        <v/>
      </c>
      <c r="H2604">
        <f>IF(MAXIFS('Input - target event report'!E:E,'Input - target event report'!B:B,B:B,'Input - target event report'!D:D,"Private Investment") = 0, "N/A", TODAY() - MAXIFS('Input - target event report'!E:E,'Input - target event report'!B:B,B:B,'Input - target event report'!D:D,"Private Investment"))</f>
        <v/>
      </c>
      <c r="I2604">
        <f>COUNTIFS('Input - target event report'!B:B,B2604,'Input - target event report'!D:D, "Private Investment")</f>
        <v/>
      </c>
      <c r="J2604">
        <f>INDEX('Input - companies list'!$1:$10000,MATCH(B2604,'Input - companies list'!B:B,0),MATCH("Flow",'Input - companies list'!$1:$1,0 ))</f>
        <v/>
      </c>
      <c r="K2604">
        <f>INDEX('Input - companies list'!$1:$10000,MATCH(B2604,'Input - companies list'!B:B,0),MATCH("Inter-Cluster Connectivity",'Input - companies list'!$1:$1,0 ))</f>
        <v/>
      </c>
      <c r="L2604">
        <f>IFERROR(PERCENTRANK(F:F,F2604),0)</f>
        <v/>
      </c>
      <c r="M2604">
        <f>IFERROR(1 - PERCENTRANK(G:G,G2604),0)</f>
        <v/>
      </c>
      <c r="N2604">
        <f>IFERROR(1 - PERCENTRANK(H:H,H2604),0)</f>
        <v/>
      </c>
      <c r="O2604">
        <f>IFERROR(PERCENTRANK(I:I,I2604),0)</f>
        <v/>
      </c>
      <c r="P2604">
        <f>IFERROR(1 - PERCENTRANK(J:J,J2604),0)</f>
        <v/>
      </c>
      <c r="Q2604">
        <f>IFERROR(PERCENTRANK(K:K,K2604),0)</f>
        <v/>
      </c>
      <c r="R2604">
        <f>L2604*weight1+M2604*weight2+N2604*weight3+O2604*weight4+P2604*weight5+Q2604*weight6</f>
        <v/>
      </c>
    </row>
    <row r="2605" spans="1:18">
      <c r="A2605">
        <f>RANK(R2605,R:R)</f>
        <v/>
      </c>
      <c r="B2605" t="s">
        <v>28467</v>
      </c>
      <c r="C2605">
        <f>VLOOKUP(B2605,'Input - companies list'!B:L,2,FALSE)</f>
        <v/>
      </c>
      <c r="D2605">
        <f>VLOOKUP(B2605,'Input - companies list'!B:L,11,FALSE)</f>
        <v/>
      </c>
      <c r="E2605">
        <f>VLOOKUP(B2605,'Input - companies list'!B:E,4,FALSE)</f>
        <v/>
      </c>
      <c r="F2605">
        <f>SUMIFS('Input - target event report'!H:H,'Input - target event report'!B:B,B2605,'Input - target event report'!D:D, "Private Investment")</f>
        <v/>
      </c>
      <c r="G2605">
        <f>IF(I2605&lt;2, "N/A", (MAXIFS('Input - target event report'!E:E,'Input - target event report'!B:B,B:B,'Input - target event report'!D:D,"Private Investment")-MINIFS('Input - target event report'!E:E,'Input - target event report'!B:B,B:B,'Input - target event report'!D:D,"Private Investment"))/(I2605-1))</f>
        <v/>
      </c>
      <c r="H2605">
        <f>IF(MAXIFS('Input - target event report'!E:E,'Input - target event report'!B:B,B:B,'Input - target event report'!D:D,"Private Investment") = 0, "N/A", TODAY() - MAXIFS('Input - target event report'!E:E,'Input - target event report'!B:B,B:B,'Input - target event report'!D:D,"Private Investment"))</f>
        <v/>
      </c>
      <c r="I2605">
        <f>COUNTIFS('Input - target event report'!B:B,B2605,'Input - target event report'!D:D, "Private Investment")</f>
        <v/>
      </c>
      <c r="J2605">
        <f>INDEX('Input - companies list'!$1:$10000,MATCH(B2605,'Input - companies list'!B:B,0),MATCH("Flow",'Input - companies list'!$1:$1,0 ))</f>
        <v/>
      </c>
      <c r="K2605">
        <f>INDEX('Input - companies list'!$1:$10000,MATCH(B2605,'Input - companies list'!B:B,0),MATCH("Inter-Cluster Connectivity",'Input - companies list'!$1:$1,0 ))</f>
        <v/>
      </c>
      <c r="L2605">
        <f>IFERROR(PERCENTRANK(F:F,F2605),0)</f>
        <v/>
      </c>
      <c r="M2605">
        <f>IFERROR(1 - PERCENTRANK(G:G,G2605),0)</f>
        <v/>
      </c>
      <c r="N2605">
        <f>IFERROR(1 - PERCENTRANK(H:H,H2605),0)</f>
        <v/>
      </c>
      <c r="O2605">
        <f>IFERROR(PERCENTRANK(I:I,I2605),0)</f>
        <v/>
      </c>
      <c r="P2605">
        <f>IFERROR(1 - PERCENTRANK(J:J,J2605),0)</f>
        <v/>
      </c>
      <c r="Q2605">
        <f>IFERROR(PERCENTRANK(K:K,K2605),0)</f>
        <v/>
      </c>
      <c r="R2605">
        <f>L2605*weight1+M2605*weight2+N2605*weight3+O2605*weight4+P2605*weight5+Q2605*weight6</f>
        <v/>
      </c>
    </row>
    <row r="2606" spans="1:18">
      <c r="A2606">
        <f>RANK(R2606,R:R)</f>
        <v/>
      </c>
      <c r="B2606" t="s">
        <v>28479</v>
      </c>
      <c r="C2606">
        <f>VLOOKUP(B2606,'Input - companies list'!B:L,2,FALSE)</f>
        <v/>
      </c>
      <c r="D2606">
        <f>VLOOKUP(B2606,'Input - companies list'!B:L,11,FALSE)</f>
        <v/>
      </c>
      <c r="E2606">
        <f>VLOOKUP(B2606,'Input - companies list'!B:E,4,FALSE)</f>
        <v/>
      </c>
      <c r="F2606">
        <f>SUMIFS('Input - target event report'!H:H,'Input - target event report'!B:B,B2606,'Input - target event report'!D:D, "Private Investment")</f>
        <v/>
      </c>
      <c r="G2606">
        <f>IF(I2606&lt;2, "N/A", (MAXIFS('Input - target event report'!E:E,'Input - target event report'!B:B,B:B,'Input - target event report'!D:D,"Private Investment")-MINIFS('Input - target event report'!E:E,'Input - target event report'!B:B,B:B,'Input - target event report'!D:D,"Private Investment"))/(I2606-1))</f>
        <v/>
      </c>
      <c r="H2606">
        <f>IF(MAXIFS('Input - target event report'!E:E,'Input - target event report'!B:B,B:B,'Input - target event report'!D:D,"Private Investment") = 0, "N/A", TODAY() - MAXIFS('Input - target event report'!E:E,'Input - target event report'!B:B,B:B,'Input - target event report'!D:D,"Private Investment"))</f>
        <v/>
      </c>
      <c r="I2606">
        <f>COUNTIFS('Input - target event report'!B:B,B2606,'Input - target event report'!D:D, "Private Investment")</f>
        <v/>
      </c>
      <c r="J2606">
        <f>INDEX('Input - companies list'!$1:$10000,MATCH(B2606,'Input - companies list'!B:B,0),MATCH("Flow",'Input - companies list'!$1:$1,0 ))</f>
        <v/>
      </c>
      <c r="K2606">
        <f>INDEX('Input - companies list'!$1:$10000,MATCH(B2606,'Input - companies list'!B:B,0),MATCH("Inter-Cluster Connectivity",'Input - companies list'!$1:$1,0 ))</f>
        <v/>
      </c>
      <c r="L2606">
        <f>IFERROR(PERCENTRANK(F:F,F2606),0)</f>
        <v/>
      </c>
      <c r="M2606">
        <f>IFERROR(1 - PERCENTRANK(G:G,G2606),0)</f>
        <v/>
      </c>
      <c r="N2606">
        <f>IFERROR(1 - PERCENTRANK(H:H,H2606),0)</f>
        <v/>
      </c>
      <c r="O2606">
        <f>IFERROR(PERCENTRANK(I:I,I2606),0)</f>
        <v/>
      </c>
      <c r="P2606">
        <f>IFERROR(1 - PERCENTRANK(J:J,J2606),0)</f>
        <v/>
      </c>
      <c r="Q2606">
        <f>IFERROR(PERCENTRANK(K:K,K2606),0)</f>
        <v/>
      </c>
      <c r="R2606">
        <f>L2606*weight1+M2606*weight2+N2606*weight3+O2606*weight4+P2606*weight5+Q2606*weight6</f>
        <v/>
      </c>
    </row>
    <row r="2607" spans="1:18">
      <c r="A2607">
        <f>RANK(R2607,R:R)</f>
        <v/>
      </c>
      <c r="B2607" t="s">
        <v>28489</v>
      </c>
      <c r="C2607">
        <f>VLOOKUP(B2607,'Input - companies list'!B:L,2,FALSE)</f>
        <v/>
      </c>
      <c r="D2607">
        <f>VLOOKUP(B2607,'Input - companies list'!B:L,11,FALSE)</f>
        <v/>
      </c>
      <c r="E2607">
        <f>VLOOKUP(B2607,'Input - companies list'!B:E,4,FALSE)</f>
        <v/>
      </c>
      <c r="F2607">
        <f>SUMIFS('Input - target event report'!H:H,'Input - target event report'!B:B,B2607,'Input - target event report'!D:D, "Private Investment")</f>
        <v/>
      </c>
      <c r="G2607">
        <f>IF(I2607&lt;2, "N/A", (MAXIFS('Input - target event report'!E:E,'Input - target event report'!B:B,B:B,'Input - target event report'!D:D,"Private Investment")-MINIFS('Input - target event report'!E:E,'Input - target event report'!B:B,B:B,'Input - target event report'!D:D,"Private Investment"))/(I2607-1))</f>
        <v/>
      </c>
      <c r="H2607">
        <f>IF(MAXIFS('Input - target event report'!E:E,'Input - target event report'!B:B,B:B,'Input - target event report'!D:D,"Private Investment") = 0, "N/A", TODAY() - MAXIFS('Input - target event report'!E:E,'Input - target event report'!B:B,B:B,'Input - target event report'!D:D,"Private Investment"))</f>
        <v/>
      </c>
      <c r="I2607">
        <f>COUNTIFS('Input - target event report'!B:B,B2607,'Input - target event report'!D:D, "Private Investment")</f>
        <v/>
      </c>
      <c r="J2607">
        <f>INDEX('Input - companies list'!$1:$10000,MATCH(B2607,'Input - companies list'!B:B,0),MATCH("Flow",'Input - companies list'!$1:$1,0 ))</f>
        <v/>
      </c>
      <c r="K2607">
        <f>INDEX('Input - companies list'!$1:$10000,MATCH(B2607,'Input - companies list'!B:B,0),MATCH("Inter-Cluster Connectivity",'Input - companies list'!$1:$1,0 ))</f>
        <v/>
      </c>
      <c r="L2607">
        <f>IFERROR(PERCENTRANK(F:F,F2607),0)</f>
        <v/>
      </c>
      <c r="M2607">
        <f>IFERROR(1 - PERCENTRANK(G:G,G2607),0)</f>
        <v/>
      </c>
      <c r="N2607">
        <f>IFERROR(1 - PERCENTRANK(H:H,H2607),0)</f>
        <v/>
      </c>
      <c r="O2607">
        <f>IFERROR(PERCENTRANK(I:I,I2607),0)</f>
        <v/>
      </c>
      <c r="P2607">
        <f>IFERROR(1 - PERCENTRANK(J:J,J2607),0)</f>
        <v/>
      </c>
      <c r="Q2607">
        <f>IFERROR(PERCENTRANK(K:K,K2607),0)</f>
        <v/>
      </c>
      <c r="R2607">
        <f>L2607*weight1+M2607*weight2+N2607*weight3+O2607*weight4+P2607*weight5+Q2607*weight6</f>
        <v/>
      </c>
    </row>
    <row r="2608" spans="1:18">
      <c r="A2608">
        <f>RANK(R2608,R:R)</f>
        <v/>
      </c>
      <c r="B2608" t="s">
        <v>28502</v>
      </c>
      <c r="C2608">
        <f>VLOOKUP(B2608,'Input - companies list'!B:L,2,FALSE)</f>
        <v/>
      </c>
      <c r="D2608">
        <f>VLOOKUP(B2608,'Input - companies list'!B:L,11,FALSE)</f>
        <v/>
      </c>
      <c r="E2608">
        <f>VLOOKUP(B2608,'Input - companies list'!B:E,4,FALSE)</f>
        <v/>
      </c>
      <c r="F2608">
        <f>SUMIFS('Input - target event report'!H:H,'Input - target event report'!B:B,B2608,'Input - target event report'!D:D, "Private Investment")</f>
        <v/>
      </c>
      <c r="G2608">
        <f>IF(I2608&lt;2, "N/A", (MAXIFS('Input - target event report'!E:E,'Input - target event report'!B:B,B:B,'Input - target event report'!D:D,"Private Investment")-MINIFS('Input - target event report'!E:E,'Input - target event report'!B:B,B:B,'Input - target event report'!D:D,"Private Investment"))/(I2608-1))</f>
        <v/>
      </c>
      <c r="H2608">
        <f>IF(MAXIFS('Input - target event report'!E:E,'Input - target event report'!B:B,B:B,'Input - target event report'!D:D,"Private Investment") = 0, "N/A", TODAY() - MAXIFS('Input - target event report'!E:E,'Input - target event report'!B:B,B:B,'Input - target event report'!D:D,"Private Investment"))</f>
        <v/>
      </c>
      <c r="I2608">
        <f>COUNTIFS('Input - target event report'!B:B,B2608,'Input - target event report'!D:D, "Private Investment")</f>
        <v/>
      </c>
      <c r="J2608">
        <f>INDEX('Input - companies list'!$1:$10000,MATCH(B2608,'Input - companies list'!B:B,0),MATCH("Flow",'Input - companies list'!$1:$1,0 ))</f>
        <v/>
      </c>
      <c r="K2608">
        <f>INDEX('Input - companies list'!$1:$10000,MATCH(B2608,'Input - companies list'!B:B,0),MATCH("Inter-Cluster Connectivity",'Input - companies list'!$1:$1,0 ))</f>
        <v/>
      </c>
      <c r="L2608">
        <f>IFERROR(PERCENTRANK(F:F,F2608),0)</f>
        <v/>
      </c>
      <c r="M2608">
        <f>IFERROR(1 - PERCENTRANK(G:G,G2608),0)</f>
        <v/>
      </c>
      <c r="N2608">
        <f>IFERROR(1 - PERCENTRANK(H:H,H2608),0)</f>
        <v/>
      </c>
      <c r="O2608">
        <f>IFERROR(PERCENTRANK(I:I,I2608),0)</f>
        <v/>
      </c>
      <c r="P2608">
        <f>IFERROR(1 - PERCENTRANK(J:J,J2608),0)</f>
        <v/>
      </c>
      <c r="Q2608">
        <f>IFERROR(PERCENTRANK(K:K,K2608),0)</f>
        <v/>
      </c>
      <c r="R2608">
        <f>L2608*weight1+M2608*weight2+N2608*weight3+O2608*weight4+P2608*weight5+Q2608*weight6</f>
        <v/>
      </c>
    </row>
    <row r="2609" spans="1:18">
      <c r="A2609">
        <f>RANK(R2609,R:R)</f>
        <v/>
      </c>
      <c r="B2609" t="s">
        <v>28511</v>
      </c>
      <c r="C2609">
        <f>VLOOKUP(B2609,'Input - companies list'!B:L,2,FALSE)</f>
        <v/>
      </c>
      <c r="D2609">
        <f>VLOOKUP(B2609,'Input - companies list'!B:L,11,FALSE)</f>
        <v/>
      </c>
      <c r="E2609">
        <f>VLOOKUP(B2609,'Input - companies list'!B:E,4,FALSE)</f>
        <v/>
      </c>
      <c r="F2609">
        <f>SUMIFS('Input - target event report'!H:H,'Input - target event report'!B:B,B2609,'Input - target event report'!D:D, "Private Investment")</f>
        <v/>
      </c>
      <c r="G2609">
        <f>IF(I2609&lt;2, "N/A", (MAXIFS('Input - target event report'!E:E,'Input - target event report'!B:B,B:B,'Input - target event report'!D:D,"Private Investment")-MINIFS('Input - target event report'!E:E,'Input - target event report'!B:B,B:B,'Input - target event report'!D:D,"Private Investment"))/(I2609-1))</f>
        <v/>
      </c>
      <c r="H2609">
        <f>IF(MAXIFS('Input - target event report'!E:E,'Input - target event report'!B:B,B:B,'Input - target event report'!D:D,"Private Investment") = 0, "N/A", TODAY() - MAXIFS('Input - target event report'!E:E,'Input - target event report'!B:B,B:B,'Input - target event report'!D:D,"Private Investment"))</f>
        <v/>
      </c>
      <c r="I2609">
        <f>COUNTIFS('Input - target event report'!B:B,B2609,'Input - target event report'!D:D, "Private Investment")</f>
        <v/>
      </c>
      <c r="J2609">
        <f>INDEX('Input - companies list'!$1:$10000,MATCH(B2609,'Input - companies list'!B:B,0),MATCH("Flow",'Input - companies list'!$1:$1,0 ))</f>
        <v/>
      </c>
      <c r="K2609">
        <f>INDEX('Input - companies list'!$1:$10000,MATCH(B2609,'Input - companies list'!B:B,0),MATCH("Inter-Cluster Connectivity",'Input - companies list'!$1:$1,0 ))</f>
        <v/>
      </c>
      <c r="L2609">
        <f>IFERROR(PERCENTRANK(F:F,F2609),0)</f>
        <v/>
      </c>
      <c r="M2609">
        <f>IFERROR(1 - PERCENTRANK(G:G,G2609),0)</f>
        <v/>
      </c>
      <c r="N2609">
        <f>IFERROR(1 - PERCENTRANK(H:H,H2609),0)</f>
        <v/>
      </c>
      <c r="O2609">
        <f>IFERROR(PERCENTRANK(I:I,I2609),0)</f>
        <v/>
      </c>
      <c r="P2609">
        <f>IFERROR(1 - PERCENTRANK(J:J,J2609),0)</f>
        <v/>
      </c>
      <c r="Q2609">
        <f>IFERROR(PERCENTRANK(K:K,K2609),0)</f>
        <v/>
      </c>
      <c r="R2609">
        <f>L2609*weight1+M2609*weight2+N2609*weight3+O2609*weight4+P2609*weight5+Q2609*weight6</f>
        <v/>
      </c>
    </row>
    <row r="2610" spans="1:18">
      <c r="A2610">
        <f>RANK(R2610,R:R)</f>
        <v/>
      </c>
      <c r="B2610" t="s">
        <v>28524</v>
      </c>
      <c r="C2610">
        <f>VLOOKUP(B2610,'Input - companies list'!B:L,2,FALSE)</f>
        <v/>
      </c>
      <c r="D2610">
        <f>VLOOKUP(B2610,'Input - companies list'!B:L,11,FALSE)</f>
        <v/>
      </c>
      <c r="E2610">
        <f>VLOOKUP(B2610,'Input - companies list'!B:E,4,FALSE)</f>
        <v/>
      </c>
      <c r="F2610">
        <f>SUMIFS('Input - target event report'!H:H,'Input - target event report'!B:B,B2610,'Input - target event report'!D:D, "Private Investment")</f>
        <v/>
      </c>
      <c r="G2610">
        <f>IF(I2610&lt;2, "N/A", (MAXIFS('Input - target event report'!E:E,'Input - target event report'!B:B,B:B,'Input - target event report'!D:D,"Private Investment")-MINIFS('Input - target event report'!E:E,'Input - target event report'!B:B,B:B,'Input - target event report'!D:D,"Private Investment"))/(I2610-1))</f>
        <v/>
      </c>
      <c r="H2610">
        <f>IF(MAXIFS('Input - target event report'!E:E,'Input - target event report'!B:B,B:B,'Input - target event report'!D:D,"Private Investment") = 0, "N/A", TODAY() - MAXIFS('Input - target event report'!E:E,'Input - target event report'!B:B,B:B,'Input - target event report'!D:D,"Private Investment"))</f>
        <v/>
      </c>
      <c r="I2610">
        <f>COUNTIFS('Input - target event report'!B:B,B2610,'Input - target event report'!D:D, "Private Investment")</f>
        <v/>
      </c>
      <c r="J2610">
        <f>INDEX('Input - companies list'!$1:$10000,MATCH(B2610,'Input - companies list'!B:B,0),MATCH("Flow",'Input - companies list'!$1:$1,0 ))</f>
        <v/>
      </c>
      <c r="K2610">
        <f>INDEX('Input - companies list'!$1:$10000,MATCH(B2610,'Input - companies list'!B:B,0),MATCH("Inter-Cluster Connectivity",'Input - companies list'!$1:$1,0 ))</f>
        <v/>
      </c>
      <c r="L2610">
        <f>IFERROR(PERCENTRANK(F:F,F2610),0)</f>
        <v/>
      </c>
      <c r="M2610">
        <f>IFERROR(1 - PERCENTRANK(G:G,G2610),0)</f>
        <v/>
      </c>
      <c r="N2610">
        <f>IFERROR(1 - PERCENTRANK(H:H,H2610),0)</f>
        <v/>
      </c>
      <c r="O2610">
        <f>IFERROR(PERCENTRANK(I:I,I2610),0)</f>
        <v/>
      </c>
      <c r="P2610">
        <f>IFERROR(1 - PERCENTRANK(J:J,J2610),0)</f>
        <v/>
      </c>
      <c r="Q2610">
        <f>IFERROR(PERCENTRANK(K:K,K2610),0)</f>
        <v/>
      </c>
      <c r="R2610">
        <f>L2610*weight1+M2610*weight2+N2610*weight3+O2610*weight4+P2610*weight5+Q2610*weight6</f>
        <v/>
      </c>
    </row>
    <row r="2611" spans="1:18">
      <c r="A2611">
        <f>RANK(R2611,R:R)</f>
        <v/>
      </c>
      <c r="B2611" t="s">
        <v>28529</v>
      </c>
      <c r="C2611">
        <f>VLOOKUP(B2611,'Input - companies list'!B:L,2,FALSE)</f>
        <v/>
      </c>
      <c r="D2611">
        <f>VLOOKUP(B2611,'Input - companies list'!B:L,11,FALSE)</f>
        <v/>
      </c>
      <c r="E2611">
        <f>VLOOKUP(B2611,'Input - companies list'!B:E,4,FALSE)</f>
        <v/>
      </c>
      <c r="F2611">
        <f>SUMIFS('Input - target event report'!H:H,'Input - target event report'!B:B,B2611,'Input - target event report'!D:D, "Private Investment")</f>
        <v/>
      </c>
      <c r="G2611">
        <f>IF(I2611&lt;2, "N/A", (MAXIFS('Input - target event report'!E:E,'Input - target event report'!B:B,B:B,'Input - target event report'!D:D,"Private Investment")-MINIFS('Input - target event report'!E:E,'Input - target event report'!B:B,B:B,'Input - target event report'!D:D,"Private Investment"))/(I2611-1))</f>
        <v/>
      </c>
      <c r="H2611">
        <f>IF(MAXIFS('Input - target event report'!E:E,'Input - target event report'!B:B,B:B,'Input - target event report'!D:D,"Private Investment") = 0, "N/A", TODAY() - MAXIFS('Input - target event report'!E:E,'Input - target event report'!B:B,B:B,'Input - target event report'!D:D,"Private Investment"))</f>
        <v/>
      </c>
      <c r="I2611">
        <f>COUNTIFS('Input - target event report'!B:B,B2611,'Input - target event report'!D:D, "Private Investment")</f>
        <v/>
      </c>
      <c r="J2611">
        <f>INDEX('Input - companies list'!$1:$10000,MATCH(B2611,'Input - companies list'!B:B,0),MATCH("Flow",'Input - companies list'!$1:$1,0 ))</f>
        <v/>
      </c>
      <c r="K2611">
        <f>INDEX('Input - companies list'!$1:$10000,MATCH(B2611,'Input - companies list'!B:B,0),MATCH("Inter-Cluster Connectivity",'Input - companies list'!$1:$1,0 ))</f>
        <v/>
      </c>
      <c r="L2611">
        <f>IFERROR(PERCENTRANK(F:F,F2611),0)</f>
        <v/>
      </c>
      <c r="M2611">
        <f>IFERROR(1 - PERCENTRANK(G:G,G2611),0)</f>
        <v/>
      </c>
      <c r="N2611">
        <f>IFERROR(1 - PERCENTRANK(H:H,H2611),0)</f>
        <v/>
      </c>
      <c r="O2611">
        <f>IFERROR(PERCENTRANK(I:I,I2611),0)</f>
        <v/>
      </c>
      <c r="P2611">
        <f>IFERROR(1 - PERCENTRANK(J:J,J2611),0)</f>
        <v/>
      </c>
      <c r="Q2611">
        <f>IFERROR(PERCENTRANK(K:K,K2611),0)</f>
        <v/>
      </c>
      <c r="R2611">
        <f>L2611*weight1+M2611*weight2+N2611*weight3+O2611*weight4+P2611*weight5+Q2611*weight6</f>
        <v/>
      </c>
    </row>
    <row r="2612" spans="1:18">
      <c r="A2612">
        <f>RANK(R2612,R:R)</f>
        <v/>
      </c>
      <c r="B2612" t="s">
        <v>28539</v>
      </c>
      <c r="C2612">
        <f>VLOOKUP(B2612,'Input - companies list'!B:L,2,FALSE)</f>
        <v/>
      </c>
      <c r="D2612">
        <f>VLOOKUP(B2612,'Input - companies list'!B:L,11,FALSE)</f>
        <v/>
      </c>
      <c r="E2612">
        <f>VLOOKUP(B2612,'Input - companies list'!B:E,4,FALSE)</f>
        <v/>
      </c>
      <c r="F2612">
        <f>SUMIFS('Input - target event report'!H:H,'Input - target event report'!B:B,B2612,'Input - target event report'!D:D, "Private Investment")</f>
        <v/>
      </c>
      <c r="G2612">
        <f>IF(I2612&lt;2, "N/A", (MAXIFS('Input - target event report'!E:E,'Input - target event report'!B:B,B:B,'Input - target event report'!D:D,"Private Investment")-MINIFS('Input - target event report'!E:E,'Input - target event report'!B:B,B:B,'Input - target event report'!D:D,"Private Investment"))/(I2612-1))</f>
        <v/>
      </c>
      <c r="H2612">
        <f>IF(MAXIFS('Input - target event report'!E:E,'Input - target event report'!B:B,B:B,'Input - target event report'!D:D,"Private Investment") = 0, "N/A", TODAY() - MAXIFS('Input - target event report'!E:E,'Input - target event report'!B:B,B:B,'Input - target event report'!D:D,"Private Investment"))</f>
        <v/>
      </c>
      <c r="I2612">
        <f>COUNTIFS('Input - target event report'!B:B,B2612,'Input - target event report'!D:D, "Private Investment")</f>
        <v/>
      </c>
      <c r="J2612">
        <f>INDEX('Input - companies list'!$1:$10000,MATCH(B2612,'Input - companies list'!B:B,0),MATCH("Flow",'Input - companies list'!$1:$1,0 ))</f>
        <v/>
      </c>
      <c r="K2612">
        <f>INDEX('Input - companies list'!$1:$10000,MATCH(B2612,'Input - companies list'!B:B,0),MATCH("Inter-Cluster Connectivity",'Input - companies list'!$1:$1,0 ))</f>
        <v/>
      </c>
      <c r="L2612">
        <f>IFERROR(PERCENTRANK(F:F,F2612),0)</f>
        <v/>
      </c>
      <c r="M2612">
        <f>IFERROR(1 - PERCENTRANK(G:G,G2612),0)</f>
        <v/>
      </c>
      <c r="N2612">
        <f>IFERROR(1 - PERCENTRANK(H:H,H2612),0)</f>
        <v/>
      </c>
      <c r="O2612">
        <f>IFERROR(PERCENTRANK(I:I,I2612),0)</f>
        <v/>
      </c>
      <c r="P2612">
        <f>IFERROR(1 - PERCENTRANK(J:J,J2612),0)</f>
        <v/>
      </c>
      <c r="Q2612">
        <f>IFERROR(PERCENTRANK(K:K,K2612),0)</f>
        <v/>
      </c>
      <c r="R2612">
        <f>L2612*weight1+M2612*weight2+N2612*weight3+O2612*weight4+P2612*weight5+Q2612*weight6</f>
        <v/>
      </c>
    </row>
    <row r="2613" spans="1:18">
      <c r="A2613">
        <f>RANK(R2613,R:R)</f>
        <v/>
      </c>
      <c r="B2613" t="s">
        <v>28548</v>
      </c>
      <c r="C2613">
        <f>VLOOKUP(B2613,'Input - companies list'!B:L,2,FALSE)</f>
        <v/>
      </c>
      <c r="D2613">
        <f>VLOOKUP(B2613,'Input - companies list'!B:L,11,FALSE)</f>
        <v/>
      </c>
      <c r="E2613">
        <f>VLOOKUP(B2613,'Input - companies list'!B:E,4,FALSE)</f>
        <v/>
      </c>
      <c r="F2613">
        <f>SUMIFS('Input - target event report'!H:H,'Input - target event report'!B:B,B2613,'Input - target event report'!D:D, "Private Investment")</f>
        <v/>
      </c>
      <c r="G2613">
        <f>IF(I2613&lt;2, "N/A", (MAXIFS('Input - target event report'!E:E,'Input - target event report'!B:B,B:B,'Input - target event report'!D:D,"Private Investment")-MINIFS('Input - target event report'!E:E,'Input - target event report'!B:B,B:B,'Input - target event report'!D:D,"Private Investment"))/(I2613-1))</f>
        <v/>
      </c>
      <c r="H2613">
        <f>IF(MAXIFS('Input - target event report'!E:E,'Input - target event report'!B:B,B:B,'Input - target event report'!D:D,"Private Investment") = 0, "N/A", TODAY() - MAXIFS('Input - target event report'!E:E,'Input - target event report'!B:B,B:B,'Input - target event report'!D:D,"Private Investment"))</f>
        <v/>
      </c>
      <c r="I2613">
        <f>COUNTIFS('Input - target event report'!B:B,B2613,'Input - target event report'!D:D, "Private Investment")</f>
        <v/>
      </c>
      <c r="J2613">
        <f>INDEX('Input - companies list'!$1:$10000,MATCH(B2613,'Input - companies list'!B:B,0),MATCH("Flow",'Input - companies list'!$1:$1,0 ))</f>
        <v/>
      </c>
      <c r="K2613">
        <f>INDEX('Input - companies list'!$1:$10000,MATCH(B2613,'Input - companies list'!B:B,0),MATCH("Inter-Cluster Connectivity",'Input - companies list'!$1:$1,0 ))</f>
        <v/>
      </c>
      <c r="L2613">
        <f>IFERROR(PERCENTRANK(F:F,F2613),0)</f>
        <v/>
      </c>
      <c r="M2613">
        <f>IFERROR(1 - PERCENTRANK(G:G,G2613),0)</f>
        <v/>
      </c>
      <c r="N2613">
        <f>IFERROR(1 - PERCENTRANK(H:H,H2613),0)</f>
        <v/>
      </c>
      <c r="O2613">
        <f>IFERROR(PERCENTRANK(I:I,I2613),0)</f>
        <v/>
      </c>
      <c r="P2613">
        <f>IFERROR(1 - PERCENTRANK(J:J,J2613),0)</f>
        <v/>
      </c>
      <c r="Q2613">
        <f>IFERROR(PERCENTRANK(K:K,K2613),0)</f>
        <v/>
      </c>
      <c r="R2613">
        <f>L2613*weight1+M2613*weight2+N2613*weight3+O2613*weight4+P2613*weight5+Q2613*weight6</f>
        <v/>
      </c>
    </row>
    <row r="2614" spans="1:18">
      <c r="A2614">
        <f>RANK(R2614,R:R)</f>
        <v/>
      </c>
      <c r="B2614" t="s">
        <v>28559</v>
      </c>
      <c r="C2614">
        <f>VLOOKUP(B2614,'Input - companies list'!B:L,2,FALSE)</f>
        <v/>
      </c>
      <c r="D2614">
        <f>VLOOKUP(B2614,'Input - companies list'!B:L,11,FALSE)</f>
        <v/>
      </c>
      <c r="E2614">
        <f>VLOOKUP(B2614,'Input - companies list'!B:E,4,FALSE)</f>
        <v/>
      </c>
      <c r="F2614">
        <f>SUMIFS('Input - target event report'!H:H,'Input - target event report'!B:B,B2614,'Input - target event report'!D:D, "Private Investment")</f>
        <v/>
      </c>
      <c r="G2614">
        <f>IF(I2614&lt;2, "N/A", (MAXIFS('Input - target event report'!E:E,'Input - target event report'!B:B,B:B,'Input - target event report'!D:D,"Private Investment")-MINIFS('Input - target event report'!E:E,'Input - target event report'!B:B,B:B,'Input - target event report'!D:D,"Private Investment"))/(I2614-1))</f>
        <v/>
      </c>
      <c r="H2614">
        <f>IF(MAXIFS('Input - target event report'!E:E,'Input - target event report'!B:B,B:B,'Input - target event report'!D:D,"Private Investment") = 0, "N/A", TODAY() - MAXIFS('Input - target event report'!E:E,'Input - target event report'!B:B,B:B,'Input - target event report'!D:D,"Private Investment"))</f>
        <v/>
      </c>
      <c r="I2614">
        <f>COUNTIFS('Input - target event report'!B:B,B2614,'Input - target event report'!D:D, "Private Investment")</f>
        <v/>
      </c>
      <c r="J2614">
        <f>INDEX('Input - companies list'!$1:$10000,MATCH(B2614,'Input - companies list'!B:B,0),MATCH("Flow",'Input - companies list'!$1:$1,0 ))</f>
        <v/>
      </c>
      <c r="K2614">
        <f>INDEX('Input - companies list'!$1:$10000,MATCH(B2614,'Input - companies list'!B:B,0),MATCH("Inter-Cluster Connectivity",'Input - companies list'!$1:$1,0 ))</f>
        <v/>
      </c>
      <c r="L2614">
        <f>IFERROR(PERCENTRANK(F:F,F2614),0)</f>
        <v/>
      </c>
      <c r="M2614">
        <f>IFERROR(1 - PERCENTRANK(G:G,G2614),0)</f>
        <v/>
      </c>
      <c r="N2614">
        <f>IFERROR(1 - PERCENTRANK(H:H,H2614),0)</f>
        <v/>
      </c>
      <c r="O2614">
        <f>IFERROR(PERCENTRANK(I:I,I2614),0)</f>
        <v/>
      </c>
      <c r="P2614">
        <f>IFERROR(1 - PERCENTRANK(J:J,J2614),0)</f>
        <v/>
      </c>
      <c r="Q2614">
        <f>IFERROR(PERCENTRANK(K:K,K2614),0)</f>
        <v/>
      </c>
      <c r="R2614">
        <f>L2614*weight1+M2614*weight2+N2614*weight3+O2614*weight4+P2614*weight5+Q2614*weight6</f>
        <v/>
      </c>
    </row>
    <row r="2615" spans="1:18">
      <c r="A2615">
        <f>RANK(R2615,R:R)</f>
        <v/>
      </c>
      <c r="B2615" t="s">
        <v>28571</v>
      </c>
      <c r="C2615">
        <f>VLOOKUP(B2615,'Input - companies list'!B:L,2,FALSE)</f>
        <v/>
      </c>
      <c r="D2615">
        <f>VLOOKUP(B2615,'Input - companies list'!B:L,11,FALSE)</f>
        <v/>
      </c>
      <c r="E2615">
        <f>VLOOKUP(B2615,'Input - companies list'!B:E,4,FALSE)</f>
        <v/>
      </c>
      <c r="F2615">
        <f>SUMIFS('Input - target event report'!H:H,'Input - target event report'!B:B,B2615,'Input - target event report'!D:D, "Private Investment")</f>
        <v/>
      </c>
      <c r="G2615">
        <f>IF(I2615&lt;2, "N/A", (MAXIFS('Input - target event report'!E:E,'Input - target event report'!B:B,B:B,'Input - target event report'!D:D,"Private Investment")-MINIFS('Input - target event report'!E:E,'Input - target event report'!B:B,B:B,'Input - target event report'!D:D,"Private Investment"))/(I2615-1))</f>
        <v/>
      </c>
      <c r="H2615">
        <f>IF(MAXIFS('Input - target event report'!E:E,'Input - target event report'!B:B,B:B,'Input - target event report'!D:D,"Private Investment") = 0, "N/A", TODAY() - MAXIFS('Input - target event report'!E:E,'Input - target event report'!B:B,B:B,'Input - target event report'!D:D,"Private Investment"))</f>
        <v/>
      </c>
      <c r="I2615">
        <f>COUNTIFS('Input - target event report'!B:B,B2615,'Input - target event report'!D:D, "Private Investment")</f>
        <v/>
      </c>
      <c r="J2615">
        <f>INDEX('Input - companies list'!$1:$10000,MATCH(B2615,'Input - companies list'!B:B,0),MATCH("Flow",'Input - companies list'!$1:$1,0 ))</f>
        <v/>
      </c>
      <c r="K2615">
        <f>INDEX('Input - companies list'!$1:$10000,MATCH(B2615,'Input - companies list'!B:B,0),MATCH("Inter-Cluster Connectivity",'Input - companies list'!$1:$1,0 ))</f>
        <v/>
      </c>
      <c r="L2615">
        <f>IFERROR(PERCENTRANK(F:F,F2615),0)</f>
        <v/>
      </c>
      <c r="M2615">
        <f>IFERROR(1 - PERCENTRANK(G:G,G2615),0)</f>
        <v/>
      </c>
      <c r="N2615">
        <f>IFERROR(1 - PERCENTRANK(H:H,H2615),0)</f>
        <v/>
      </c>
      <c r="O2615">
        <f>IFERROR(PERCENTRANK(I:I,I2615),0)</f>
        <v/>
      </c>
      <c r="P2615">
        <f>IFERROR(1 - PERCENTRANK(J:J,J2615),0)</f>
        <v/>
      </c>
      <c r="Q2615">
        <f>IFERROR(PERCENTRANK(K:K,K2615),0)</f>
        <v/>
      </c>
      <c r="R2615">
        <f>L2615*weight1+M2615*weight2+N2615*weight3+O2615*weight4+P2615*weight5+Q2615*weight6</f>
        <v/>
      </c>
    </row>
    <row r="2616" spans="1:18">
      <c r="A2616">
        <f>RANK(R2616,R:R)</f>
        <v/>
      </c>
      <c r="B2616" t="s">
        <v>28581</v>
      </c>
      <c r="C2616">
        <f>VLOOKUP(B2616,'Input - companies list'!B:L,2,FALSE)</f>
        <v/>
      </c>
      <c r="D2616">
        <f>VLOOKUP(B2616,'Input - companies list'!B:L,11,FALSE)</f>
        <v/>
      </c>
      <c r="E2616">
        <f>VLOOKUP(B2616,'Input - companies list'!B:E,4,FALSE)</f>
        <v/>
      </c>
      <c r="F2616">
        <f>SUMIFS('Input - target event report'!H:H,'Input - target event report'!B:B,B2616,'Input - target event report'!D:D, "Private Investment")</f>
        <v/>
      </c>
      <c r="G2616">
        <f>IF(I2616&lt;2, "N/A", (MAXIFS('Input - target event report'!E:E,'Input - target event report'!B:B,B:B,'Input - target event report'!D:D,"Private Investment")-MINIFS('Input - target event report'!E:E,'Input - target event report'!B:B,B:B,'Input - target event report'!D:D,"Private Investment"))/(I2616-1))</f>
        <v/>
      </c>
      <c r="H2616">
        <f>IF(MAXIFS('Input - target event report'!E:E,'Input - target event report'!B:B,B:B,'Input - target event report'!D:D,"Private Investment") = 0, "N/A", TODAY() - MAXIFS('Input - target event report'!E:E,'Input - target event report'!B:B,B:B,'Input - target event report'!D:D,"Private Investment"))</f>
        <v/>
      </c>
      <c r="I2616">
        <f>COUNTIFS('Input - target event report'!B:B,B2616,'Input - target event report'!D:D, "Private Investment")</f>
        <v/>
      </c>
      <c r="J2616">
        <f>INDEX('Input - companies list'!$1:$10000,MATCH(B2616,'Input - companies list'!B:B,0),MATCH("Flow",'Input - companies list'!$1:$1,0 ))</f>
        <v/>
      </c>
      <c r="K2616">
        <f>INDEX('Input - companies list'!$1:$10000,MATCH(B2616,'Input - companies list'!B:B,0),MATCH("Inter-Cluster Connectivity",'Input - companies list'!$1:$1,0 ))</f>
        <v/>
      </c>
      <c r="L2616">
        <f>IFERROR(PERCENTRANK(F:F,F2616),0)</f>
        <v/>
      </c>
      <c r="M2616">
        <f>IFERROR(1 - PERCENTRANK(G:G,G2616),0)</f>
        <v/>
      </c>
      <c r="N2616">
        <f>IFERROR(1 - PERCENTRANK(H:H,H2616),0)</f>
        <v/>
      </c>
      <c r="O2616">
        <f>IFERROR(PERCENTRANK(I:I,I2616),0)</f>
        <v/>
      </c>
      <c r="P2616">
        <f>IFERROR(1 - PERCENTRANK(J:J,J2616),0)</f>
        <v/>
      </c>
      <c r="Q2616">
        <f>IFERROR(PERCENTRANK(K:K,K2616),0)</f>
        <v/>
      </c>
      <c r="R2616">
        <f>L2616*weight1+M2616*weight2+N2616*weight3+O2616*weight4+P2616*weight5+Q2616*weight6</f>
        <v/>
      </c>
    </row>
    <row r="2617" spans="1:18">
      <c r="A2617">
        <f>RANK(R2617,R:R)</f>
        <v/>
      </c>
      <c r="B2617" t="s">
        <v>28592</v>
      </c>
      <c r="C2617">
        <f>VLOOKUP(B2617,'Input - companies list'!B:L,2,FALSE)</f>
        <v/>
      </c>
      <c r="D2617">
        <f>VLOOKUP(B2617,'Input - companies list'!B:L,11,FALSE)</f>
        <v/>
      </c>
      <c r="E2617">
        <f>VLOOKUP(B2617,'Input - companies list'!B:E,4,FALSE)</f>
        <v/>
      </c>
      <c r="F2617">
        <f>SUMIFS('Input - target event report'!H:H,'Input - target event report'!B:B,B2617,'Input - target event report'!D:D, "Private Investment")</f>
        <v/>
      </c>
      <c r="G2617">
        <f>IF(I2617&lt;2, "N/A", (MAXIFS('Input - target event report'!E:E,'Input - target event report'!B:B,B:B,'Input - target event report'!D:D,"Private Investment")-MINIFS('Input - target event report'!E:E,'Input - target event report'!B:B,B:B,'Input - target event report'!D:D,"Private Investment"))/(I2617-1))</f>
        <v/>
      </c>
      <c r="H2617">
        <f>IF(MAXIFS('Input - target event report'!E:E,'Input - target event report'!B:B,B:B,'Input - target event report'!D:D,"Private Investment") = 0, "N/A", TODAY() - MAXIFS('Input - target event report'!E:E,'Input - target event report'!B:B,B:B,'Input - target event report'!D:D,"Private Investment"))</f>
        <v/>
      </c>
      <c r="I2617">
        <f>COUNTIFS('Input - target event report'!B:B,B2617,'Input - target event report'!D:D, "Private Investment")</f>
        <v/>
      </c>
      <c r="J2617">
        <f>INDEX('Input - companies list'!$1:$10000,MATCH(B2617,'Input - companies list'!B:B,0),MATCH("Flow",'Input - companies list'!$1:$1,0 ))</f>
        <v/>
      </c>
      <c r="K2617">
        <f>INDEX('Input - companies list'!$1:$10000,MATCH(B2617,'Input - companies list'!B:B,0),MATCH("Inter-Cluster Connectivity",'Input - companies list'!$1:$1,0 ))</f>
        <v/>
      </c>
      <c r="L2617">
        <f>IFERROR(PERCENTRANK(F:F,F2617),0)</f>
        <v/>
      </c>
      <c r="M2617">
        <f>IFERROR(1 - PERCENTRANK(G:G,G2617),0)</f>
        <v/>
      </c>
      <c r="N2617">
        <f>IFERROR(1 - PERCENTRANK(H:H,H2617),0)</f>
        <v/>
      </c>
      <c r="O2617">
        <f>IFERROR(PERCENTRANK(I:I,I2617),0)</f>
        <v/>
      </c>
      <c r="P2617">
        <f>IFERROR(1 - PERCENTRANK(J:J,J2617),0)</f>
        <v/>
      </c>
      <c r="Q2617">
        <f>IFERROR(PERCENTRANK(K:K,K2617),0)</f>
        <v/>
      </c>
      <c r="R2617">
        <f>L2617*weight1+M2617*weight2+N2617*weight3+O2617*weight4+P2617*weight5+Q2617*weight6</f>
        <v/>
      </c>
    </row>
    <row r="2618" spans="1:18">
      <c r="A2618">
        <f>RANK(R2618,R:R)</f>
        <v/>
      </c>
      <c r="B2618" t="s">
        <v>28601</v>
      </c>
      <c r="C2618">
        <f>VLOOKUP(B2618,'Input - companies list'!B:L,2,FALSE)</f>
        <v/>
      </c>
      <c r="D2618">
        <f>VLOOKUP(B2618,'Input - companies list'!B:L,11,FALSE)</f>
        <v/>
      </c>
      <c r="E2618">
        <f>VLOOKUP(B2618,'Input - companies list'!B:E,4,FALSE)</f>
        <v/>
      </c>
      <c r="F2618">
        <f>SUMIFS('Input - target event report'!H:H,'Input - target event report'!B:B,B2618,'Input - target event report'!D:D, "Private Investment")</f>
        <v/>
      </c>
      <c r="G2618">
        <f>IF(I2618&lt;2, "N/A", (MAXIFS('Input - target event report'!E:E,'Input - target event report'!B:B,B:B,'Input - target event report'!D:D,"Private Investment")-MINIFS('Input - target event report'!E:E,'Input - target event report'!B:B,B:B,'Input - target event report'!D:D,"Private Investment"))/(I2618-1))</f>
        <v/>
      </c>
      <c r="H2618">
        <f>IF(MAXIFS('Input - target event report'!E:E,'Input - target event report'!B:B,B:B,'Input - target event report'!D:D,"Private Investment") = 0, "N/A", TODAY() - MAXIFS('Input - target event report'!E:E,'Input - target event report'!B:B,B:B,'Input - target event report'!D:D,"Private Investment"))</f>
        <v/>
      </c>
      <c r="I2618">
        <f>COUNTIFS('Input - target event report'!B:B,B2618,'Input - target event report'!D:D, "Private Investment")</f>
        <v/>
      </c>
      <c r="J2618">
        <f>INDEX('Input - companies list'!$1:$10000,MATCH(B2618,'Input - companies list'!B:B,0),MATCH("Flow",'Input - companies list'!$1:$1,0 ))</f>
        <v/>
      </c>
      <c r="K2618">
        <f>INDEX('Input - companies list'!$1:$10000,MATCH(B2618,'Input - companies list'!B:B,0),MATCH("Inter-Cluster Connectivity",'Input - companies list'!$1:$1,0 ))</f>
        <v/>
      </c>
      <c r="L2618">
        <f>IFERROR(PERCENTRANK(F:F,F2618),0)</f>
        <v/>
      </c>
      <c r="M2618">
        <f>IFERROR(1 - PERCENTRANK(G:G,G2618),0)</f>
        <v/>
      </c>
      <c r="N2618">
        <f>IFERROR(1 - PERCENTRANK(H:H,H2618),0)</f>
        <v/>
      </c>
      <c r="O2618">
        <f>IFERROR(PERCENTRANK(I:I,I2618),0)</f>
        <v/>
      </c>
      <c r="P2618">
        <f>IFERROR(1 - PERCENTRANK(J:J,J2618),0)</f>
        <v/>
      </c>
      <c r="Q2618">
        <f>IFERROR(PERCENTRANK(K:K,K2618),0)</f>
        <v/>
      </c>
      <c r="R2618">
        <f>L2618*weight1+M2618*weight2+N2618*weight3+O2618*weight4+P2618*weight5+Q2618*weight6</f>
        <v/>
      </c>
    </row>
    <row r="2619" spans="1:18">
      <c r="A2619">
        <f>RANK(R2619,R:R)</f>
        <v/>
      </c>
      <c r="B2619" t="s">
        <v>28610</v>
      </c>
      <c r="C2619">
        <f>VLOOKUP(B2619,'Input - companies list'!B:L,2,FALSE)</f>
        <v/>
      </c>
      <c r="D2619">
        <f>VLOOKUP(B2619,'Input - companies list'!B:L,11,FALSE)</f>
        <v/>
      </c>
      <c r="E2619">
        <f>VLOOKUP(B2619,'Input - companies list'!B:E,4,FALSE)</f>
        <v/>
      </c>
      <c r="F2619">
        <f>SUMIFS('Input - target event report'!H:H,'Input - target event report'!B:B,B2619,'Input - target event report'!D:D, "Private Investment")</f>
        <v/>
      </c>
      <c r="G2619">
        <f>IF(I2619&lt;2, "N/A", (MAXIFS('Input - target event report'!E:E,'Input - target event report'!B:B,B:B,'Input - target event report'!D:D,"Private Investment")-MINIFS('Input - target event report'!E:E,'Input - target event report'!B:B,B:B,'Input - target event report'!D:D,"Private Investment"))/(I2619-1))</f>
        <v/>
      </c>
      <c r="H2619">
        <f>IF(MAXIFS('Input - target event report'!E:E,'Input - target event report'!B:B,B:B,'Input - target event report'!D:D,"Private Investment") = 0, "N/A", TODAY() - MAXIFS('Input - target event report'!E:E,'Input - target event report'!B:B,B:B,'Input - target event report'!D:D,"Private Investment"))</f>
        <v/>
      </c>
      <c r="I2619">
        <f>COUNTIFS('Input - target event report'!B:B,B2619,'Input - target event report'!D:D, "Private Investment")</f>
        <v/>
      </c>
      <c r="J2619">
        <f>INDEX('Input - companies list'!$1:$10000,MATCH(B2619,'Input - companies list'!B:B,0),MATCH("Flow",'Input - companies list'!$1:$1,0 ))</f>
        <v/>
      </c>
      <c r="K2619">
        <f>INDEX('Input - companies list'!$1:$10000,MATCH(B2619,'Input - companies list'!B:B,0),MATCH("Inter-Cluster Connectivity",'Input - companies list'!$1:$1,0 ))</f>
        <v/>
      </c>
      <c r="L2619">
        <f>IFERROR(PERCENTRANK(F:F,F2619),0)</f>
        <v/>
      </c>
      <c r="M2619">
        <f>IFERROR(1 - PERCENTRANK(G:G,G2619),0)</f>
        <v/>
      </c>
      <c r="N2619">
        <f>IFERROR(1 - PERCENTRANK(H:H,H2619),0)</f>
        <v/>
      </c>
      <c r="O2619">
        <f>IFERROR(PERCENTRANK(I:I,I2619),0)</f>
        <v/>
      </c>
      <c r="P2619">
        <f>IFERROR(1 - PERCENTRANK(J:J,J2619),0)</f>
        <v/>
      </c>
      <c r="Q2619">
        <f>IFERROR(PERCENTRANK(K:K,K2619),0)</f>
        <v/>
      </c>
      <c r="R2619">
        <f>L2619*weight1+M2619*weight2+N2619*weight3+O2619*weight4+P2619*weight5+Q2619*weight6</f>
        <v/>
      </c>
    </row>
    <row r="2620" spans="1:18">
      <c r="A2620">
        <f>RANK(R2620,R:R)</f>
        <v/>
      </c>
      <c r="B2620" t="s">
        <v>28622</v>
      </c>
      <c r="C2620">
        <f>VLOOKUP(B2620,'Input - companies list'!B:L,2,FALSE)</f>
        <v/>
      </c>
      <c r="D2620">
        <f>VLOOKUP(B2620,'Input - companies list'!B:L,11,FALSE)</f>
        <v/>
      </c>
      <c r="E2620">
        <f>VLOOKUP(B2620,'Input - companies list'!B:E,4,FALSE)</f>
        <v/>
      </c>
      <c r="F2620">
        <f>SUMIFS('Input - target event report'!H:H,'Input - target event report'!B:B,B2620,'Input - target event report'!D:D, "Private Investment")</f>
        <v/>
      </c>
      <c r="G2620">
        <f>IF(I2620&lt;2, "N/A", (MAXIFS('Input - target event report'!E:E,'Input - target event report'!B:B,B:B,'Input - target event report'!D:D,"Private Investment")-MINIFS('Input - target event report'!E:E,'Input - target event report'!B:B,B:B,'Input - target event report'!D:D,"Private Investment"))/(I2620-1))</f>
        <v/>
      </c>
      <c r="H2620">
        <f>IF(MAXIFS('Input - target event report'!E:E,'Input - target event report'!B:B,B:B,'Input - target event report'!D:D,"Private Investment") = 0, "N/A", TODAY() - MAXIFS('Input - target event report'!E:E,'Input - target event report'!B:B,B:B,'Input - target event report'!D:D,"Private Investment"))</f>
        <v/>
      </c>
      <c r="I2620">
        <f>COUNTIFS('Input - target event report'!B:B,B2620,'Input - target event report'!D:D, "Private Investment")</f>
        <v/>
      </c>
      <c r="J2620">
        <f>INDEX('Input - companies list'!$1:$10000,MATCH(B2620,'Input - companies list'!B:B,0),MATCH("Flow",'Input - companies list'!$1:$1,0 ))</f>
        <v/>
      </c>
      <c r="K2620">
        <f>INDEX('Input - companies list'!$1:$10000,MATCH(B2620,'Input - companies list'!B:B,0),MATCH("Inter-Cluster Connectivity",'Input - companies list'!$1:$1,0 ))</f>
        <v/>
      </c>
      <c r="L2620">
        <f>IFERROR(PERCENTRANK(F:F,F2620),0)</f>
        <v/>
      </c>
      <c r="M2620">
        <f>IFERROR(1 - PERCENTRANK(G:G,G2620),0)</f>
        <v/>
      </c>
      <c r="N2620">
        <f>IFERROR(1 - PERCENTRANK(H:H,H2620),0)</f>
        <v/>
      </c>
      <c r="O2620">
        <f>IFERROR(PERCENTRANK(I:I,I2620),0)</f>
        <v/>
      </c>
      <c r="P2620">
        <f>IFERROR(1 - PERCENTRANK(J:J,J2620),0)</f>
        <v/>
      </c>
      <c r="Q2620">
        <f>IFERROR(PERCENTRANK(K:K,K2620),0)</f>
        <v/>
      </c>
      <c r="R2620">
        <f>L2620*weight1+M2620*weight2+N2620*weight3+O2620*weight4+P2620*weight5+Q2620*weight6</f>
        <v/>
      </c>
    </row>
    <row r="2621" spans="1:18">
      <c r="A2621">
        <f>RANK(R2621,R:R)</f>
        <v/>
      </c>
      <c r="B2621" t="s">
        <v>28634</v>
      </c>
      <c r="C2621">
        <f>VLOOKUP(B2621,'Input - companies list'!B:L,2,FALSE)</f>
        <v/>
      </c>
      <c r="D2621">
        <f>VLOOKUP(B2621,'Input - companies list'!B:L,11,FALSE)</f>
        <v/>
      </c>
      <c r="E2621">
        <f>VLOOKUP(B2621,'Input - companies list'!B:E,4,FALSE)</f>
        <v/>
      </c>
      <c r="F2621">
        <f>SUMIFS('Input - target event report'!H:H,'Input - target event report'!B:B,B2621,'Input - target event report'!D:D, "Private Investment")</f>
        <v/>
      </c>
      <c r="G2621">
        <f>IF(I2621&lt;2, "N/A", (MAXIFS('Input - target event report'!E:E,'Input - target event report'!B:B,B:B,'Input - target event report'!D:D,"Private Investment")-MINIFS('Input - target event report'!E:E,'Input - target event report'!B:B,B:B,'Input - target event report'!D:D,"Private Investment"))/(I2621-1))</f>
        <v/>
      </c>
      <c r="H2621">
        <f>IF(MAXIFS('Input - target event report'!E:E,'Input - target event report'!B:B,B:B,'Input - target event report'!D:D,"Private Investment") = 0, "N/A", TODAY() - MAXIFS('Input - target event report'!E:E,'Input - target event report'!B:B,B:B,'Input - target event report'!D:D,"Private Investment"))</f>
        <v/>
      </c>
      <c r="I2621">
        <f>COUNTIFS('Input - target event report'!B:B,B2621,'Input - target event report'!D:D, "Private Investment")</f>
        <v/>
      </c>
      <c r="J2621">
        <f>INDEX('Input - companies list'!$1:$10000,MATCH(B2621,'Input - companies list'!B:B,0),MATCH("Flow",'Input - companies list'!$1:$1,0 ))</f>
        <v/>
      </c>
      <c r="K2621">
        <f>INDEX('Input - companies list'!$1:$10000,MATCH(B2621,'Input - companies list'!B:B,0),MATCH("Inter-Cluster Connectivity",'Input - companies list'!$1:$1,0 ))</f>
        <v/>
      </c>
      <c r="L2621">
        <f>IFERROR(PERCENTRANK(F:F,F2621),0)</f>
        <v/>
      </c>
      <c r="M2621">
        <f>IFERROR(1 - PERCENTRANK(G:G,G2621),0)</f>
        <v/>
      </c>
      <c r="N2621">
        <f>IFERROR(1 - PERCENTRANK(H:H,H2621),0)</f>
        <v/>
      </c>
      <c r="O2621">
        <f>IFERROR(PERCENTRANK(I:I,I2621),0)</f>
        <v/>
      </c>
      <c r="P2621">
        <f>IFERROR(1 - PERCENTRANK(J:J,J2621),0)</f>
        <v/>
      </c>
      <c r="Q2621">
        <f>IFERROR(PERCENTRANK(K:K,K2621),0)</f>
        <v/>
      </c>
      <c r="R2621">
        <f>L2621*weight1+M2621*weight2+N2621*weight3+O2621*weight4+P2621*weight5+Q2621*weight6</f>
        <v/>
      </c>
    </row>
    <row r="2622" spans="1:18">
      <c r="A2622">
        <f>RANK(R2622,R:R)</f>
        <v/>
      </c>
      <c r="B2622" t="s">
        <v>28643</v>
      </c>
      <c r="C2622">
        <f>VLOOKUP(B2622,'Input - companies list'!B:L,2,FALSE)</f>
        <v/>
      </c>
      <c r="D2622">
        <f>VLOOKUP(B2622,'Input - companies list'!B:L,11,FALSE)</f>
        <v/>
      </c>
      <c r="E2622">
        <f>VLOOKUP(B2622,'Input - companies list'!B:E,4,FALSE)</f>
        <v/>
      </c>
      <c r="F2622">
        <f>SUMIFS('Input - target event report'!H:H,'Input - target event report'!B:B,B2622,'Input - target event report'!D:D, "Private Investment")</f>
        <v/>
      </c>
      <c r="G2622">
        <f>IF(I2622&lt;2, "N/A", (MAXIFS('Input - target event report'!E:E,'Input - target event report'!B:B,B:B,'Input - target event report'!D:D,"Private Investment")-MINIFS('Input - target event report'!E:E,'Input - target event report'!B:B,B:B,'Input - target event report'!D:D,"Private Investment"))/(I2622-1))</f>
        <v/>
      </c>
      <c r="H2622">
        <f>IF(MAXIFS('Input - target event report'!E:E,'Input - target event report'!B:B,B:B,'Input - target event report'!D:D,"Private Investment") = 0, "N/A", TODAY() - MAXIFS('Input - target event report'!E:E,'Input - target event report'!B:B,B:B,'Input - target event report'!D:D,"Private Investment"))</f>
        <v/>
      </c>
      <c r="I2622">
        <f>COUNTIFS('Input - target event report'!B:B,B2622,'Input - target event report'!D:D, "Private Investment")</f>
        <v/>
      </c>
      <c r="J2622">
        <f>INDEX('Input - companies list'!$1:$10000,MATCH(B2622,'Input - companies list'!B:B,0),MATCH("Flow",'Input - companies list'!$1:$1,0 ))</f>
        <v/>
      </c>
      <c r="K2622">
        <f>INDEX('Input - companies list'!$1:$10000,MATCH(B2622,'Input - companies list'!B:B,0),MATCH("Inter-Cluster Connectivity",'Input - companies list'!$1:$1,0 ))</f>
        <v/>
      </c>
      <c r="L2622">
        <f>IFERROR(PERCENTRANK(F:F,F2622),0)</f>
        <v/>
      </c>
      <c r="M2622">
        <f>IFERROR(1 - PERCENTRANK(G:G,G2622),0)</f>
        <v/>
      </c>
      <c r="N2622">
        <f>IFERROR(1 - PERCENTRANK(H:H,H2622),0)</f>
        <v/>
      </c>
      <c r="O2622">
        <f>IFERROR(PERCENTRANK(I:I,I2622),0)</f>
        <v/>
      </c>
      <c r="P2622">
        <f>IFERROR(1 - PERCENTRANK(J:J,J2622),0)</f>
        <v/>
      </c>
      <c r="Q2622">
        <f>IFERROR(PERCENTRANK(K:K,K2622),0)</f>
        <v/>
      </c>
      <c r="R2622">
        <f>L2622*weight1+M2622*weight2+N2622*weight3+O2622*weight4+P2622*weight5+Q2622*weight6</f>
        <v/>
      </c>
    </row>
    <row r="2623" spans="1:18">
      <c r="A2623">
        <f>RANK(R2623,R:R)</f>
        <v/>
      </c>
      <c r="B2623" t="s">
        <v>28653</v>
      </c>
      <c r="C2623">
        <f>VLOOKUP(B2623,'Input - companies list'!B:L,2,FALSE)</f>
        <v/>
      </c>
      <c r="D2623">
        <f>VLOOKUP(B2623,'Input - companies list'!B:L,11,FALSE)</f>
        <v/>
      </c>
      <c r="E2623">
        <f>VLOOKUP(B2623,'Input - companies list'!B:E,4,FALSE)</f>
        <v/>
      </c>
      <c r="F2623">
        <f>SUMIFS('Input - target event report'!H:H,'Input - target event report'!B:B,B2623,'Input - target event report'!D:D, "Private Investment")</f>
        <v/>
      </c>
      <c r="G2623">
        <f>IF(I2623&lt;2, "N/A", (MAXIFS('Input - target event report'!E:E,'Input - target event report'!B:B,B:B,'Input - target event report'!D:D,"Private Investment")-MINIFS('Input - target event report'!E:E,'Input - target event report'!B:B,B:B,'Input - target event report'!D:D,"Private Investment"))/(I2623-1))</f>
        <v/>
      </c>
      <c r="H2623">
        <f>IF(MAXIFS('Input - target event report'!E:E,'Input - target event report'!B:B,B:B,'Input - target event report'!D:D,"Private Investment") = 0, "N/A", TODAY() - MAXIFS('Input - target event report'!E:E,'Input - target event report'!B:B,B:B,'Input - target event report'!D:D,"Private Investment"))</f>
        <v/>
      </c>
      <c r="I2623">
        <f>COUNTIFS('Input - target event report'!B:B,B2623,'Input - target event report'!D:D, "Private Investment")</f>
        <v/>
      </c>
      <c r="J2623">
        <f>INDEX('Input - companies list'!$1:$10000,MATCH(B2623,'Input - companies list'!B:B,0),MATCH("Flow",'Input - companies list'!$1:$1,0 ))</f>
        <v/>
      </c>
      <c r="K2623">
        <f>INDEX('Input - companies list'!$1:$10000,MATCH(B2623,'Input - companies list'!B:B,0),MATCH("Inter-Cluster Connectivity",'Input - companies list'!$1:$1,0 ))</f>
        <v/>
      </c>
      <c r="L2623">
        <f>IFERROR(PERCENTRANK(F:F,F2623),0)</f>
        <v/>
      </c>
      <c r="M2623">
        <f>IFERROR(1 - PERCENTRANK(G:G,G2623),0)</f>
        <v/>
      </c>
      <c r="N2623">
        <f>IFERROR(1 - PERCENTRANK(H:H,H2623),0)</f>
        <v/>
      </c>
      <c r="O2623">
        <f>IFERROR(PERCENTRANK(I:I,I2623),0)</f>
        <v/>
      </c>
      <c r="P2623">
        <f>IFERROR(1 - PERCENTRANK(J:J,J2623),0)</f>
        <v/>
      </c>
      <c r="Q2623">
        <f>IFERROR(PERCENTRANK(K:K,K2623),0)</f>
        <v/>
      </c>
      <c r="R2623">
        <f>L2623*weight1+M2623*weight2+N2623*weight3+O2623*weight4+P2623*weight5+Q2623*weight6</f>
        <v/>
      </c>
    </row>
    <row r="2624" spans="1:18">
      <c r="A2624">
        <f>RANK(R2624,R:R)</f>
        <v/>
      </c>
      <c r="B2624" t="s">
        <v>28663</v>
      </c>
      <c r="C2624">
        <f>VLOOKUP(B2624,'Input - companies list'!B:L,2,FALSE)</f>
        <v/>
      </c>
      <c r="D2624">
        <f>VLOOKUP(B2624,'Input - companies list'!B:L,11,FALSE)</f>
        <v/>
      </c>
      <c r="E2624">
        <f>VLOOKUP(B2624,'Input - companies list'!B:E,4,FALSE)</f>
        <v/>
      </c>
      <c r="F2624">
        <f>SUMIFS('Input - target event report'!H:H,'Input - target event report'!B:B,B2624,'Input - target event report'!D:D, "Private Investment")</f>
        <v/>
      </c>
      <c r="G2624">
        <f>IF(I2624&lt;2, "N/A", (MAXIFS('Input - target event report'!E:E,'Input - target event report'!B:B,B:B,'Input - target event report'!D:D,"Private Investment")-MINIFS('Input - target event report'!E:E,'Input - target event report'!B:B,B:B,'Input - target event report'!D:D,"Private Investment"))/(I2624-1))</f>
        <v/>
      </c>
      <c r="H2624">
        <f>IF(MAXIFS('Input - target event report'!E:E,'Input - target event report'!B:B,B:B,'Input - target event report'!D:D,"Private Investment") = 0, "N/A", TODAY() - MAXIFS('Input - target event report'!E:E,'Input - target event report'!B:B,B:B,'Input - target event report'!D:D,"Private Investment"))</f>
        <v/>
      </c>
      <c r="I2624">
        <f>COUNTIFS('Input - target event report'!B:B,B2624,'Input - target event report'!D:D, "Private Investment")</f>
        <v/>
      </c>
      <c r="J2624">
        <f>INDEX('Input - companies list'!$1:$10000,MATCH(B2624,'Input - companies list'!B:B,0),MATCH("Flow",'Input - companies list'!$1:$1,0 ))</f>
        <v/>
      </c>
      <c r="K2624">
        <f>INDEX('Input - companies list'!$1:$10000,MATCH(B2624,'Input - companies list'!B:B,0),MATCH("Inter-Cluster Connectivity",'Input - companies list'!$1:$1,0 ))</f>
        <v/>
      </c>
      <c r="L2624">
        <f>IFERROR(PERCENTRANK(F:F,F2624),0)</f>
        <v/>
      </c>
      <c r="M2624">
        <f>IFERROR(1 - PERCENTRANK(G:G,G2624),0)</f>
        <v/>
      </c>
      <c r="N2624">
        <f>IFERROR(1 - PERCENTRANK(H:H,H2624),0)</f>
        <v/>
      </c>
      <c r="O2624">
        <f>IFERROR(PERCENTRANK(I:I,I2624),0)</f>
        <v/>
      </c>
      <c r="P2624">
        <f>IFERROR(1 - PERCENTRANK(J:J,J2624),0)</f>
        <v/>
      </c>
      <c r="Q2624">
        <f>IFERROR(PERCENTRANK(K:K,K2624),0)</f>
        <v/>
      </c>
      <c r="R2624">
        <f>L2624*weight1+M2624*weight2+N2624*weight3+O2624*weight4+P2624*weight5+Q2624*weight6</f>
        <v/>
      </c>
    </row>
    <row r="2625" spans="1:18">
      <c r="A2625">
        <f>RANK(R2625,R:R)</f>
        <v/>
      </c>
      <c r="B2625" t="s">
        <v>28674</v>
      </c>
      <c r="C2625">
        <f>VLOOKUP(B2625,'Input - companies list'!B:L,2,FALSE)</f>
        <v/>
      </c>
      <c r="D2625">
        <f>VLOOKUP(B2625,'Input - companies list'!B:L,11,FALSE)</f>
        <v/>
      </c>
      <c r="E2625">
        <f>VLOOKUP(B2625,'Input - companies list'!B:E,4,FALSE)</f>
        <v/>
      </c>
      <c r="F2625">
        <f>SUMIFS('Input - target event report'!H:H,'Input - target event report'!B:B,B2625,'Input - target event report'!D:D, "Private Investment")</f>
        <v/>
      </c>
      <c r="G2625">
        <f>IF(I2625&lt;2, "N/A", (MAXIFS('Input - target event report'!E:E,'Input - target event report'!B:B,B:B,'Input - target event report'!D:D,"Private Investment")-MINIFS('Input - target event report'!E:E,'Input - target event report'!B:B,B:B,'Input - target event report'!D:D,"Private Investment"))/(I2625-1))</f>
        <v/>
      </c>
      <c r="H2625">
        <f>IF(MAXIFS('Input - target event report'!E:E,'Input - target event report'!B:B,B:B,'Input - target event report'!D:D,"Private Investment") = 0, "N/A", TODAY() - MAXIFS('Input - target event report'!E:E,'Input - target event report'!B:B,B:B,'Input - target event report'!D:D,"Private Investment"))</f>
        <v/>
      </c>
      <c r="I2625">
        <f>COUNTIFS('Input - target event report'!B:B,B2625,'Input - target event report'!D:D, "Private Investment")</f>
        <v/>
      </c>
      <c r="J2625">
        <f>INDEX('Input - companies list'!$1:$10000,MATCH(B2625,'Input - companies list'!B:B,0),MATCH("Flow",'Input - companies list'!$1:$1,0 ))</f>
        <v/>
      </c>
      <c r="K2625">
        <f>INDEX('Input - companies list'!$1:$10000,MATCH(B2625,'Input - companies list'!B:B,0),MATCH("Inter-Cluster Connectivity",'Input - companies list'!$1:$1,0 ))</f>
        <v/>
      </c>
      <c r="L2625">
        <f>IFERROR(PERCENTRANK(F:F,F2625),0)</f>
        <v/>
      </c>
      <c r="M2625">
        <f>IFERROR(1 - PERCENTRANK(G:G,G2625),0)</f>
        <v/>
      </c>
      <c r="N2625">
        <f>IFERROR(1 - PERCENTRANK(H:H,H2625),0)</f>
        <v/>
      </c>
      <c r="O2625">
        <f>IFERROR(PERCENTRANK(I:I,I2625),0)</f>
        <v/>
      </c>
      <c r="P2625">
        <f>IFERROR(1 - PERCENTRANK(J:J,J2625),0)</f>
        <v/>
      </c>
      <c r="Q2625">
        <f>IFERROR(PERCENTRANK(K:K,K2625),0)</f>
        <v/>
      </c>
      <c r="R2625">
        <f>L2625*weight1+M2625*weight2+N2625*weight3+O2625*weight4+P2625*weight5+Q2625*weight6</f>
        <v/>
      </c>
    </row>
    <row r="2626" spans="1:18">
      <c r="A2626">
        <f>RANK(R2626,R:R)</f>
        <v/>
      </c>
      <c r="B2626" t="s">
        <v>28684</v>
      </c>
      <c r="C2626">
        <f>VLOOKUP(B2626,'Input - companies list'!B:L,2,FALSE)</f>
        <v/>
      </c>
      <c r="D2626">
        <f>VLOOKUP(B2626,'Input - companies list'!B:L,11,FALSE)</f>
        <v/>
      </c>
      <c r="E2626">
        <f>VLOOKUP(B2626,'Input - companies list'!B:E,4,FALSE)</f>
        <v/>
      </c>
      <c r="F2626">
        <f>SUMIFS('Input - target event report'!H:H,'Input - target event report'!B:B,B2626,'Input - target event report'!D:D, "Private Investment")</f>
        <v/>
      </c>
      <c r="G2626">
        <f>IF(I2626&lt;2, "N/A", (MAXIFS('Input - target event report'!E:E,'Input - target event report'!B:B,B:B,'Input - target event report'!D:D,"Private Investment")-MINIFS('Input - target event report'!E:E,'Input - target event report'!B:B,B:B,'Input - target event report'!D:D,"Private Investment"))/(I2626-1))</f>
        <v/>
      </c>
      <c r="H2626">
        <f>IF(MAXIFS('Input - target event report'!E:E,'Input - target event report'!B:B,B:B,'Input - target event report'!D:D,"Private Investment") = 0, "N/A", TODAY() - MAXIFS('Input - target event report'!E:E,'Input - target event report'!B:B,B:B,'Input - target event report'!D:D,"Private Investment"))</f>
        <v/>
      </c>
      <c r="I2626">
        <f>COUNTIFS('Input - target event report'!B:B,B2626,'Input - target event report'!D:D, "Private Investment")</f>
        <v/>
      </c>
      <c r="J2626">
        <f>INDEX('Input - companies list'!$1:$10000,MATCH(B2626,'Input - companies list'!B:B,0),MATCH("Flow",'Input - companies list'!$1:$1,0 ))</f>
        <v/>
      </c>
      <c r="K2626">
        <f>INDEX('Input - companies list'!$1:$10000,MATCH(B2626,'Input - companies list'!B:B,0),MATCH("Inter-Cluster Connectivity",'Input - companies list'!$1:$1,0 ))</f>
        <v/>
      </c>
      <c r="L2626">
        <f>IFERROR(PERCENTRANK(F:F,F2626),0)</f>
        <v/>
      </c>
      <c r="M2626">
        <f>IFERROR(1 - PERCENTRANK(G:G,G2626),0)</f>
        <v/>
      </c>
      <c r="N2626">
        <f>IFERROR(1 - PERCENTRANK(H:H,H2626),0)</f>
        <v/>
      </c>
      <c r="O2626">
        <f>IFERROR(PERCENTRANK(I:I,I2626),0)</f>
        <v/>
      </c>
      <c r="P2626">
        <f>IFERROR(1 - PERCENTRANK(J:J,J2626),0)</f>
        <v/>
      </c>
      <c r="Q2626">
        <f>IFERROR(PERCENTRANK(K:K,K2626),0)</f>
        <v/>
      </c>
      <c r="R2626">
        <f>L2626*weight1+M2626*weight2+N2626*weight3+O2626*weight4+P2626*weight5+Q2626*weight6</f>
        <v/>
      </c>
    </row>
    <row r="2627" spans="1:18">
      <c r="A2627">
        <f>RANK(R2627,R:R)</f>
        <v/>
      </c>
      <c r="B2627" t="s">
        <v>28696</v>
      </c>
      <c r="C2627">
        <f>VLOOKUP(B2627,'Input - companies list'!B:L,2,FALSE)</f>
        <v/>
      </c>
      <c r="D2627">
        <f>VLOOKUP(B2627,'Input - companies list'!B:L,11,FALSE)</f>
        <v/>
      </c>
      <c r="E2627">
        <f>VLOOKUP(B2627,'Input - companies list'!B:E,4,FALSE)</f>
        <v/>
      </c>
      <c r="F2627">
        <f>SUMIFS('Input - target event report'!H:H,'Input - target event report'!B:B,B2627,'Input - target event report'!D:D, "Private Investment")</f>
        <v/>
      </c>
      <c r="G2627">
        <f>IF(I2627&lt;2, "N/A", (MAXIFS('Input - target event report'!E:E,'Input - target event report'!B:B,B:B,'Input - target event report'!D:D,"Private Investment")-MINIFS('Input - target event report'!E:E,'Input - target event report'!B:B,B:B,'Input - target event report'!D:D,"Private Investment"))/(I2627-1))</f>
        <v/>
      </c>
      <c r="H2627">
        <f>IF(MAXIFS('Input - target event report'!E:E,'Input - target event report'!B:B,B:B,'Input - target event report'!D:D,"Private Investment") = 0, "N/A", TODAY() - MAXIFS('Input - target event report'!E:E,'Input - target event report'!B:B,B:B,'Input - target event report'!D:D,"Private Investment"))</f>
        <v/>
      </c>
      <c r="I2627">
        <f>COUNTIFS('Input - target event report'!B:B,B2627,'Input - target event report'!D:D, "Private Investment")</f>
        <v/>
      </c>
      <c r="J2627">
        <f>INDEX('Input - companies list'!$1:$10000,MATCH(B2627,'Input - companies list'!B:B,0),MATCH("Flow",'Input - companies list'!$1:$1,0 ))</f>
        <v/>
      </c>
      <c r="K2627">
        <f>INDEX('Input - companies list'!$1:$10000,MATCH(B2627,'Input - companies list'!B:B,0),MATCH("Inter-Cluster Connectivity",'Input - companies list'!$1:$1,0 ))</f>
        <v/>
      </c>
      <c r="L2627">
        <f>IFERROR(PERCENTRANK(F:F,F2627),0)</f>
        <v/>
      </c>
      <c r="M2627">
        <f>IFERROR(1 - PERCENTRANK(G:G,G2627),0)</f>
        <v/>
      </c>
      <c r="N2627">
        <f>IFERROR(1 - PERCENTRANK(H:H,H2627),0)</f>
        <v/>
      </c>
      <c r="O2627">
        <f>IFERROR(PERCENTRANK(I:I,I2627),0)</f>
        <v/>
      </c>
      <c r="P2627">
        <f>IFERROR(1 - PERCENTRANK(J:J,J2627),0)</f>
        <v/>
      </c>
      <c r="Q2627">
        <f>IFERROR(PERCENTRANK(K:K,K2627),0)</f>
        <v/>
      </c>
      <c r="R2627">
        <f>L2627*weight1+M2627*weight2+N2627*weight3+O2627*weight4+P2627*weight5+Q2627*weight6</f>
        <v/>
      </c>
    </row>
    <row r="2628" spans="1:18">
      <c r="A2628">
        <f>RANK(R2628,R:R)</f>
        <v/>
      </c>
      <c r="B2628" t="s">
        <v>28706</v>
      </c>
      <c r="C2628">
        <f>VLOOKUP(B2628,'Input - companies list'!B:L,2,FALSE)</f>
        <v/>
      </c>
      <c r="D2628">
        <f>VLOOKUP(B2628,'Input - companies list'!B:L,11,FALSE)</f>
        <v/>
      </c>
      <c r="E2628">
        <f>VLOOKUP(B2628,'Input - companies list'!B:E,4,FALSE)</f>
        <v/>
      </c>
      <c r="F2628">
        <f>SUMIFS('Input - target event report'!H:H,'Input - target event report'!B:B,B2628,'Input - target event report'!D:D, "Private Investment")</f>
        <v/>
      </c>
      <c r="G2628">
        <f>IF(I2628&lt;2, "N/A", (MAXIFS('Input - target event report'!E:E,'Input - target event report'!B:B,B:B,'Input - target event report'!D:D,"Private Investment")-MINIFS('Input - target event report'!E:E,'Input - target event report'!B:B,B:B,'Input - target event report'!D:D,"Private Investment"))/(I2628-1))</f>
        <v/>
      </c>
      <c r="H2628">
        <f>IF(MAXIFS('Input - target event report'!E:E,'Input - target event report'!B:B,B:B,'Input - target event report'!D:D,"Private Investment") = 0, "N/A", TODAY() - MAXIFS('Input - target event report'!E:E,'Input - target event report'!B:B,B:B,'Input - target event report'!D:D,"Private Investment"))</f>
        <v/>
      </c>
      <c r="I2628">
        <f>COUNTIFS('Input - target event report'!B:B,B2628,'Input - target event report'!D:D, "Private Investment")</f>
        <v/>
      </c>
      <c r="J2628">
        <f>INDEX('Input - companies list'!$1:$10000,MATCH(B2628,'Input - companies list'!B:B,0),MATCH("Flow",'Input - companies list'!$1:$1,0 ))</f>
        <v/>
      </c>
      <c r="K2628">
        <f>INDEX('Input - companies list'!$1:$10000,MATCH(B2628,'Input - companies list'!B:B,0),MATCH("Inter-Cluster Connectivity",'Input - companies list'!$1:$1,0 ))</f>
        <v/>
      </c>
      <c r="L2628">
        <f>IFERROR(PERCENTRANK(F:F,F2628),0)</f>
        <v/>
      </c>
      <c r="M2628">
        <f>IFERROR(1 - PERCENTRANK(G:G,G2628),0)</f>
        <v/>
      </c>
      <c r="N2628">
        <f>IFERROR(1 - PERCENTRANK(H:H,H2628),0)</f>
        <v/>
      </c>
      <c r="O2628">
        <f>IFERROR(PERCENTRANK(I:I,I2628),0)</f>
        <v/>
      </c>
      <c r="P2628">
        <f>IFERROR(1 - PERCENTRANK(J:J,J2628),0)</f>
        <v/>
      </c>
      <c r="Q2628">
        <f>IFERROR(PERCENTRANK(K:K,K2628),0)</f>
        <v/>
      </c>
      <c r="R2628">
        <f>L2628*weight1+M2628*weight2+N2628*weight3+O2628*weight4+P2628*weight5+Q2628*weight6</f>
        <v/>
      </c>
    </row>
    <row r="2629" spans="1:18">
      <c r="A2629">
        <f>RANK(R2629,R:R)</f>
        <v/>
      </c>
      <c r="B2629" t="s">
        <v>28716</v>
      </c>
      <c r="C2629">
        <f>VLOOKUP(B2629,'Input - companies list'!B:L,2,FALSE)</f>
        <v/>
      </c>
      <c r="D2629">
        <f>VLOOKUP(B2629,'Input - companies list'!B:L,11,FALSE)</f>
        <v/>
      </c>
      <c r="E2629">
        <f>VLOOKUP(B2629,'Input - companies list'!B:E,4,FALSE)</f>
        <v/>
      </c>
      <c r="F2629">
        <f>SUMIFS('Input - target event report'!H:H,'Input - target event report'!B:B,B2629,'Input - target event report'!D:D, "Private Investment")</f>
        <v/>
      </c>
      <c r="G2629">
        <f>IF(I2629&lt;2, "N/A", (MAXIFS('Input - target event report'!E:E,'Input - target event report'!B:B,B:B,'Input - target event report'!D:D,"Private Investment")-MINIFS('Input - target event report'!E:E,'Input - target event report'!B:B,B:B,'Input - target event report'!D:D,"Private Investment"))/(I2629-1))</f>
        <v/>
      </c>
      <c r="H2629">
        <f>IF(MAXIFS('Input - target event report'!E:E,'Input - target event report'!B:B,B:B,'Input - target event report'!D:D,"Private Investment") = 0, "N/A", TODAY() - MAXIFS('Input - target event report'!E:E,'Input - target event report'!B:B,B:B,'Input - target event report'!D:D,"Private Investment"))</f>
        <v/>
      </c>
      <c r="I2629">
        <f>COUNTIFS('Input - target event report'!B:B,B2629,'Input - target event report'!D:D, "Private Investment")</f>
        <v/>
      </c>
      <c r="J2629">
        <f>INDEX('Input - companies list'!$1:$10000,MATCH(B2629,'Input - companies list'!B:B,0),MATCH("Flow",'Input - companies list'!$1:$1,0 ))</f>
        <v/>
      </c>
      <c r="K2629">
        <f>INDEX('Input - companies list'!$1:$10000,MATCH(B2629,'Input - companies list'!B:B,0),MATCH("Inter-Cluster Connectivity",'Input - companies list'!$1:$1,0 ))</f>
        <v/>
      </c>
      <c r="L2629">
        <f>IFERROR(PERCENTRANK(F:F,F2629),0)</f>
        <v/>
      </c>
      <c r="M2629">
        <f>IFERROR(1 - PERCENTRANK(G:G,G2629),0)</f>
        <v/>
      </c>
      <c r="N2629">
        <f>IFERROR(1 - PERCENTRANK(H:H,H2629),0)</f>
        <v/>
      </c>
      <c r="O2629">
        <f>IFERROR(PERCENTRANK(I:I,I2629),0)</f>
        <v/>
      </c>
      <c r="P2629">
        <f>IFERROR(1 - PERCENTRANK(J:J,J2629),0)</f>
        <v/>
      </c>
      <c r="Q2629">
        <f>IFERROR(PERCENTRANK(K:K,K2629),0)</f>
        <v/>
      </c>
      <c r="R2629">
        <f>L2629*weight1+M2629*weight2+N2629*weight3+O2629*weight4+P2629*weight5+Q2629*weight6</f>
        <v/>
      </c>
    </row>
    <row r="2630" spans="1:18">
      <c r="A2630">
        <f>RANK(R2630,R:R)</f>
        <v/>
      </c>
      <c r="B2630" t="s">
        <v>28729</v>
      </c>
      <c r="C2630">
        <f>VLOOKUP(B2630,'Input - companies list'!B:L,2,FALSE)</f>
        <v/>
      </c>
      <c r="D2630">
        <f>VLOOKUP(B2630,'Input - companies list'!B:L,11,FALSE)</f>
        <v/>
      </c>
      <c r="E2630">
        <f>VLOOKUP(B2630,'Input - companies list'!B:E,4,FALSE)</f>
        <v/>
      </c>
      <c r="F2630">
        <f>SUMIFS('Input - target event report'!H:H,'Input - target event report'!B:B,B2630,'Input - target event report'!D:D, "Private Investment")</f>
        <v/>
      </c>
      <c r="G2630">
        <f>IF(I2630&lt;2, "N/A", (MAXIFS('Input - target event report'!E:E,'Input - target event report'!B:B,B:B,'Input - target event report'!D:D,"Private Investment")-MINIFS('Input - target event report'!E:E,'Input - target event report'!B:B,B:B,'Input - target event report'!D:D,"Private Investment"))/(I2630-1))</f>
        <v/>
      </c>
      <c r="H2630">
        <f>IF(MAXIFS('Input - target event report'!E:E,'Input - target event report'!B:B,B:B,'Input - target event report'!D:D,"Private Investment") = 0, "N/A", TODAY() - MAXIFS('Input - target event report'!E:E,'Input - target event report'!B:B,B:B,'Input - target event report'!D:D,"Private Investment"))</f>
        <v/>
      </c>
      <c r="I2630">
        <f>COUNTIFS('Input - target event report'!B:B,B2630,'Input - target event report'!D:D, "Private Investment")</f>
        <v/>
      </c>
      <c r="J2630">
        <f>INDEX('Input - companies list'!$1:$10000,MATCH(B2630,'Input - companies list'!B:B,0),MATCH("Flow",'Input - companies list'!$1:$1,0 ))</f>
        <v/>
      </c>
      <c r="K2630">
        <f>INDEX('Input - companies list'!$1:$10000,MATCH(B2630,'Input - companies list'!B:B,0),MATCH("Inter-Cluster Connectivity",'Input - companies list'!$1:$1,0 ))</f>
        <v/>
      </c>
      <c r="L2630">
        <f>IFERROR(PERCENTRANK(F:F,F2630),0)</f>
        <v/>
      </c>
      <c r="M2630">
        <f>IFERROR(1 - PERCENTRANK(G:G,G2630),0)</f>
        <v/>
      </c>
      <c r="N2630">
        <f>IFERROR(1 - PERCENTRANK(H:H,H2630),0)</f>
        <v/>
      </c>
      <c r="O2630">
        <f>IFERROR(PERCENTRANK(I:I,I2630),0)</f>
        <v/>
      </c>
      <c r="P2630">
        <f>IFERROR(1 - PERCENTRANK(J:J,J2630),0)</f>
        <v/>
      </c>
      <c r="Q2630">
        <f>IFERROR(PERCENTRANK(K:K,K2630),0)</f>
        <v/>
      </c>
      <c r="R2630">
        <f>L2630*weight1+M2630*weight2+N2630*weight3+O2630*weight4+P2630*weight5+Q2630*weight6</f>
        <v/>
      </c>
    </row>
    <row r="2631" spans="1:18">
      <c r="A2631">
        <f>RANK(R2631,R:R)</f>
        <v/>
      </c>
      <c r="B2631" t="s">
        <v>28738</v>
      </c>
      <c r="C2631">
        <f>VLOOKUP(B2631,'Input - companies list'!B:L,2,FALSE)</f>
        <v/>
      </c>
      <c r="D2631">
        <f>VLOOKUP(B2631,'Input - companies list'!B:L,11,FALSE)</f>
        <v/>
      </c>
      <c r="E2631">
        <f>VLOOKUP(B2631,'Input - companies list'!B:E,4,FALSE)</f>
        <v/>
      </c>
      <c r="F2631">
        <f>SUMIFS('Input - target event report'!H:H,'Input - target event report'!B:B,B2631,'Input - target event report'!D:D, "Private Investment")</f>
        <v/>
      </c>
      <c r="G2631">
        <f>IF(I2631&lt;2, "N/A", (MAXIFS('Input - target event report'!E:E,'Input - target event report'!B:B,B:B,'Input - target event report'!D:D,"Private Investment")-MINIFS('Input - target event report'!E:E,'Input - target event report'!B:B,B:B,'Input - target event report'!D:D,"Private Investment"))/(I2631-1))</f>
        <v/>
      </c>
      <c r="H2631">
        <f>IF(MAXIFS('Input - target event report'!E:E,'Input - target event report'!B:B,B:B,'Input - target event report'!D:D,"Private Investment") = 0, "N/A", TODAY() - MAXIFS('Input - target event report'!E:E,'Input - target event report'!B:B,B:B,'Input - target event report'!D:D,"Private Investment"))</f>
        <v/>
      </c>
      <c r="I2631">
        <f>COUNTIFS('Input - target event report'!B:B,B2631,'Input - target event report'!D:D, "Private Investment")</f>
        <v/>
      </c>
      <c r="J2631">
        <f>INDEX('Input - companies list'!$1:$10000,MATCH(B2631,'Input - companies list'!B:B,0),MATCH("Flow",'Input - companies list'!$1:$1,0 ))</f>
        <v/>
      </c>
      <c r="K2631">
        <f>INDEX('Input - companies list'!$1:$10000,MATCH(B2631,'Input - companies list'!B:B,0),MATCH("Inter-Cluster Connectivity",'Input - companies list'!$1:$1,0 ))</f>
        <v/>
      </c>
      <c r="L2631">
        <f>IFERROR(PERCENTRANK(F:F,F2631),0)</f>
        <v/>
      </c>
      <c r="M2631">
        <f>IFERROR(1 - PERCENTRANK(G:G,G2631),0)</f>
        <v/>
      </c>
      <c r="N2631">
        <f>IFERROR(1 - PERCENTRANK(H:H,H2631),0)</f>
        <v/>
      </c>
      <c r="O2631">
        <f>IFERROR(PERCENTRANK(I:I,I2631),0)</f>
        <v/>
      </c>
      <c r="P2631">
        <f>IFERROR(1 - PERCENTRANK(J:J,J2631),0)</f>
        <v/>
      </c>
      <c r="Q2631">
        <f>IFERROR(PERCENTRANK(K:K,K2631),0)</f>
        <v/>
      </c>
      <c r="R2631">
        <f>L2631*weight1+M2631*weight2+N2631*weight3+O2631*weight4+P2631*weight5+Q2631*weight6</f>
        <v/>
      </c>
    </row>
    <row r="2632" spans="1:18">
      <c r="A2632">
        <f>RANK(R2632,R:R)</f>
        <v/>
      </c>
      <c r="B2632" t="s">
        <v>28747</v>
      </c>
      <c r="C2632">
        <f>VLOOKUP(B2632,'Input - companies list'!B:L,2,FALSE)</f>
        <v/>
      </c>
      <c r="D2632">
        <f>VLOOKUP(B2632,'Input - companies list'!B:L,11,FALSE)</f>
        <v/>
      </c>
      <c r="E2632">
        <f>VLOOKUP(B2632,'Input - companies list'!B:E,4,FALSE)</f>
        <v/>
      </c>
      <c r="F2632">
        <f>SUMIFS('Input - target event report'!H:H,'Input - target event report'!B:B,B2632,'Input - target event report'!D:D, "Private Investment")</f>
        <v/>
      </c>
      <c r="G2632">
        <f>IF(I2632&lt;2, "N/A", (MAXIFS('Input - target event report'!E:E,'Input - target event report'!B:B,B:B,'Input - target event report'!D:D,"Private Investment")-MINIFS('Input - target event report'!E:E,'Input - target event report'!B:B,B:B,'Input - target event report'!D:D,"Private Investment"))/(I2632-1))</f>
        <v/>
      </c>
      <c r="H2632">
        <f>IF(MAXIFS('Input - target event report'!E:E,'Input - target event report'!B:B,B:B,'Input - target event report'!D:D,"Private Investment") = 0, "N/A", TODAY() - MAXIFS('Input - target event report'!E:E,'Input - target event report'!B:B,B:B,'Input - target event report'!D:D,"Private Investment"))</f>
        <v/>
      </c>
      <c r="I2632">
        <f>COUNTIFS('Input - target event report'!B:B,B2632,'Input - target event report'!D:D, "Private Investment")</f>
        <v/>
      </c>
      <c r="J2632">
        <f>INDEX('Input - companies list'!$1:$10000,MATCH(B2632,'Input - companies list'!B:B,0),MATCH("Flow",'Input - companies list'!$1:$1,0 ))</f>
        <v/>
      </c>
      <c r="K2632">
        <f>INDEX('Input - companies list'!$1:$10000,MATCH(B2632,'Input - companies list'!B:B,0),MATCH("Inter-Cluster Connectivity",'Input - companies list'!$1:$1,0 ))</f>
        <v/>
      </c>
      <c r="L2632">
        <f>IFERROR(PERCENTRANK(F:F,F2632),0)</f>
        <v/>
      </c>
      <c r="M2632">
        <f>IFERROR(1 - PERCENTRANK(G:G,G2632),0)</f>
        <v/>
      </c>
      <c r="N2632">
        <f>IFERROR(1 - PERCENTRANK(H:H,H2632),0)</f>
        <v/>
      </c>
      <c r="O2632">
        <f>IFERROR(PERCENTRANK(I:I,I2632),0)</f>
        <v/>
      </c>
      <c r="P2632">
        <f>IFERROR(1 - PERCENTRANK(J:J,J2632),0)</f>
        <v/>
      </c>
      <c r="Q2632">
        <f>IFERROR(PERCENTRANK(K:K,K2632),0)</f>
        <v/>
      </c>
      <c r="R2632">
        <f>L2632*weight1+M2632*weight2+N2632*weight3+O2632*weight4+P2632*weight5+Q2632*weight6</f>
        <v/>
      </c>
    </row>
    <row r="2633" spans="1:18">
      <c r="A2633">
        <f>RANK(R2633,R:R)</f>
        <v/>
      </c>
      <c r="B2633" t="s">
        <v>28757</v>
      </c>
      <c r="C2633">
        <f>VLOOKUP(B2633,'Input - companies list'!B:L,2,FALSE)</f>
        <v/>
      </c>
      <c r="D2633">
        <f>VLOOKUP(B2633,'Input - companies list'!B:L,11,FALSE)</f>
        <v/>
      </c>
      <c r="E2633">
        <f>VLOOKUP(B2633,'Input - companies list'!B:E,4,FALSE)</f>
        <v/>
      </c>
      <c r="F2633">
        <f>SUMIFS('Input - target event report'!H:H,'Input - target event report'!B:B,B2633,'Input - target event report'!D:D, "Private Investment")</f>
        <v/>
      </c>
      <c r="G2633">
        <f>IF(I2633&lt;2, "N/A", (MAXIFS('Input - target event report'!E:E,'Input - target event report'!B:B,B:B,'Input - target event report'!D:D,"Private Investment")-MINIFS('Input - target event report'!E:E,'Input - target event report'!B:B,B:B,'Input - target event report'!D:D,"Private Investment"))/(I2633-1))</f>
        <v/>
      </c>
      <c r="H2633">
        <f>IF(MAXIFS('Input - target event report'!E:E,'Input - target event report'!B:B,B:B,'Input - target event report'!D:D,"Private Investment") = 0, "N/A", TODAY() - MAXIFS('Input - target event report'!E:E,'Input - target event report'!B:B,B:B,'Input - target event report'!D:D,"Private Investment"))</f>
        <v/>
      </c>
      <c r="I2633">
        <f>COUNTIFS('Input - target event report'!B:B,B2633,'Input - target event report'!D:D, "Private Investment")</f>
        <v/>
      </c>
      <c r="J2633">
        <f>INDEX('Input - companies list'!$1:$10000,MATCH(B2633,'Input - companies list'!B:B,0),MATCH("Flow",'Input - companies list'!$1:$1,0 ))</f>
        <v/>
      </c>
      <c r="K2633">
        <f>INDEX('Input - companies list'!$1:$10000,MATCH(B2633,'Input - companies list'!B:B,0),MATCH("Inter-Cluster Connectivity",'Input - companies list'!$1:$1,0 ))</f>
        <v/>
      </c>
      <c r="L2633">
        <f>IFERROR(PERCENTRANK(F:F,F2633),0)</f>
        <v/>
      </c>
      <c r="M2633">
        <f>IFERROR(1 - PERCENTRANK(G:G,G2633),0)</f>
        <v/>
      </c>
      <c r="N2633">
        <f>IFERROR(1 - PERCENTRANK(H:H,H2633),0)</f>
        <v/>
      </c>
      <c r="O2633">
        <f>IFERROR(PERCENTRANK(I:I,I2633),0)</f>
        <v/>
      </c>
      <c r="P2633">
        <f>IFERROR(1 - PERCENTRANK(J:J,J2633),0)</f>
        <v/>
      </c>
      <c r="Q2633">
        <f>IFERROR(PERCENTRANK(K:K,K2633),0)</f>
        <v/>
      </c>
      <c r="R2633">
        <f>L2633*weight1+M2633*weight2+N2633*weight3+O2633*weight4+P2633*weight5+Q2633*weight6</f>
        <v/>
      </c>
    </row>
    <row r="2634" spans="1:18">
      <c r="A2634">
        <f>RANK(R2634,R:R)</f>
        <v/>
      </c>
      <c r="B2634" t="s">
        <v>28765</v>
      </c>
      <c r="C2634">
        <f>VLOOKUP(B2634,'Input - companies list'!B:L,2,FALSE)</f>
        <v/>
      </c>
      <c r="D2634">
        <f>VLOOKUP(B2634,'Input - companies list'!B:L,11,FALSE)</f>
        <v/>
      </c>
      <c r="E2634">
        <f>VLOOKUP(B2634,'Input - companies list'!B:E,4,FALSE)</f>
        <v/>
      </c>
      <c r="F2634">
        <f>SUMIFS('Input - target event report'!H:H,'Input - target event report'!B:B,B2634,'Input - target event report'!D:D, "Private Investment")</f>
        <v/>
      </c>
      <c r="G2634">
        <f>IF(I2634&lt;2, "N/A", (MAXIFS('Input - target event report'!E:E,'Input - target event report'!B:B,B:B,'Input - target event report'!D:D,"Private Investment")-MINIFS('Input - target event report'!E:E,'Input - target event report'!B:B,B:B,'Input - target event report'!D:D,"Private Investment"))/(I2634-1))</f>
        <v/>
      </c>
      <c r="H2634">
        <f>IF(MAXIFS('Input - target event report'!E:E,'Input - target event report'!B:B,B:B,'Input - target event report'!D:D,"Private Investment") = 0, "N/A", TODAY() - MAXIFS('Input - target event report'!E:E,'Input - target event report'!B:B,B:B,'Input - target event report'!D:D,"Private Investment"))</f>
        <v/>
      </c>
      <c r="I2634">
        <f>COUNTIFS('Input - target event report'!B:B,B2634,'Input - target event report'!D:D, "Private Investment")</f>
        <v/>
      </c>
      <c r="J2634">
        <f>INDEX('Input - companies list'!$1:$10000,MATCH(B2634,'Input - companies list'!B:B,0),MATCH("Flow",'Input - companies list'!$1:$1,0 ))</f>
        <v/>
      </c>
      <c r="K2634">
        <f>INDEX('Input - companies list'!$1:$10000,MATCH(B2634,'Input - companies list'!B:B,0),MATCH("Inter-Cluster Connectivity",'Input - companies list'!$1:$1,0 ))</f>
        <v/>
      </c>
      <c r="L2634">
        <f>IFERROR(PERCENTRANK(F:F,F2634),0)</f>
        <v/>
      </c>
      <c r="M2634">
        <f>IFERROR(1 - PERCENTRANK(G:G,G2634),0)</f>
        <v/>
      </c>
      <c r="N2634">
        <f>IFERROR(1 - PERCENTRANK(H:H,H2634),0)</f>
        <v/>
      </c>
      <c r="O2634">
        <f>IFERROR(PERCENTRANK(I:I,I2634),0)</f>
        <v/>
      </c>
      <c r="P2634">
        <f>IFERROR(1 - PERCENTRANK(J:J,J2634),0)</f>
        <v/>
      </c>
      <c r="Q2634">
        <f>IFERROR(PERCENTRANK(K:K,K2634),0)</f>
        <v/>
      </c>
      <c r="R2634">
        <f>L2634*weight1+M2634*weight2+N2634*weight3+O2634*weight4+P2634*weight5+Q2634*weight6</f>
        <v/>
      </c>
    </row>
    <row r="2635" spans="1:18">
      <c r="A2635">
        <f>RANK(R2635,R:R)</f>
        <v/>
      </c>
      <c r="B2635" t="s">
        <v>28775</v>
      </c>
      <c r="C2635">
        <f>VLOOKUP(B2635,'Input - companies list'!B:L,2,FALSE)</f>
        <v/>
      </c>
      <c r="D2635">
        <f>VLOOKUP(B2635,'Input - companies list'!B:L,11,FALSE)</f>
        <v/>
      </c>
      <c r="E2635">
        <f>VLOOKUP(B2635,'Input - companies list'!B:E,4,FALSE)</f>
        <v/>
      </c>
      <c r="F2635">
        <f>SUMIFS('Input - target event report'!H:H,'Input - target event report'!B:B,B2635,'Input - target event report'!D:D, "Private Investment")</f>
        <v/>
      </c>
      <c r="G2635">
        <f>IF(I2635&lt;2, "N/A", (MAXIFS('Input - target event report'!E:E,'Input - target event report'!B:B,B:B,'Input - target event report'!D:D,"Private Investment")-MINIFS('Input - target event report'!E:E,'Input - target event report'!B:B,B:B,'Input - target event report'!D:D,"Private Investment"))/(I2635-1))</f>
        <v/>
      </c>
      <c r="H2635">
        <f>IF(MAXIFS('Input - target event report'!E:E,'Input - target event report'!B:B,B:B,'Input - target event report'!D:D,"Private Investment") = 0, "N/A", TODAY() - MAXIFS('Input - target event report'!E:E,'Input - target event report'!B:B,B:B,'Input - target event report'!D:D,"Private Investment"))</f>
        <v/>
      </c>
      <c r="I2635">
        <f>COUNTIFS('Input - target event report'!B:B,B2635,'Input - target event report'!D:D, "Private Investment")</f>
        <v/>
      </c>
      <c r="J2635">
        <f>INDEX('Input - companies list'!$1:$10000,MATCH(B2635,'Input - companies list'!B:B,0),MATCH("Flow",'Input - companies list'!$1:$1,0 ))</f>
        <v/>
      </c>
      <c r="K2635">
        <f>INDEX('Input - companies list'!$1:$10000,MATCH(B2635,'Input - companies list'!B:B,0),MATCH("Inter-Cluster Connectivity",'Input - companies list'!$1:$1,0 ))</f>
        <v/>
      </c>
      <c r="L2635">
        <f>IFERROR(PERCENTRANK(F:F,F2635),0)</f>
        <v/>
      </c>
      <c r="M2635">
        <f>IFERROR(1 - PERCENTRANK(G:G,G2635),0)</f>
        <v/>
      </c>
      <c r="N2635">
        <f>IFERROR(1 - PERCENTRANK(H:H,H2635),0)</f>
        <v/>
      </c>
      <c r="O2635">
        <f>IFERROR(PERCENTRANK(I:I,I2635),0)</f>
        <v/>
      </c>
      <c r="P2635">
        <f>IFERROR(1 - PERCENTRANK(J:J,J2635),0)</f>
        <v/>
      </c>
      <c r="Q2635">
        <f>IFERROR(PERCENTRANK(K:K,K2635),0)</f>
        <v/>
      </c>
      <c r="R2635">
        <f>L2635*weight1+M2635*weight2+N2635*weight3+O2635*weight4+P2635*weight5+Q2635*weight6</f>
        <v/>
      </c>
    </row>
    <row r="2636" spans="1:18">
      <c r="A2636">
        <f>RANK(R2636,R:R)</f>
        <v/>
      </c>
      <c r="B2636" t="s">
        <v>28784</v>
      </c>
      <c r="C2636">
        <f>VLOOKUP(B2636,'Input - companies list'!B:L,2,FALSE)</f>
        <v/>
      </c>
      <c r="D2636">
        <f>VLOOKUP(B2636,'Input - companies list'!B:L,11,FALSE)</f>
        <v/>
      </c>
      <c r="E2636">
        <f>VLOOKUP(B2636,'Input - companies list'!B:E,4,FALSE)</f>
        <v/>
      </c>
      <c r="F2636">
        <f>SUMIFS('Input - target event report'!H:H,'Input - target event report'!B:B,B2636,'Input - target event report'!D:D, "Private Investment")</f>
        <v/>
      </c>
      <c r="G2636">
        <f>IF(I2636&lt;2, "N/A", (MAXIFS('Input - target event report'!E:E,'Input - target event report'!B:B,B:B,'Input - target event report'!D:D,"Private Investment")-MINIFS('Input - target event report'!E:E,'Input - target event report'!B:B,B:B,'Input - target event report'!D:D,"Private Investment"))/(I2636-1))</f>
        <v/>
      </c>
      <c r="H2636">
        <f>IF(MAXIFS('Input - target event report'!E:E,'Input - target event report'!B:B,B:B,'Input - target event report'!D:D,"Private Investment") = 0, "N/A", TODAY() - MAXIFS('Input - target event report'!E:E,'Input - target event report'!B:B,B:B,'Input - target event report'!D:D,"Private Investment"))</f>
        <v/>
      </c>
      <c r="I2636">
        <f>COUNTIFS('Input - target event report'!B:B,B2636,'Input - target event report'!D:D, "Private Investment")</f>
        <v/>
      </c>
      <c r="J2636">
        <f>INDEX('Input - companies list'!$1:$10000,MATCH(B2636,'Input - companies list'!B:B,0),MATCH("Flow",'Input - companies list'!$1:$1,0 ))</f>
        <v/>
      </c>
      <c r="K2636">
        <f>INDEX('Input - companies list'!$1:$10000,MATCH(B2636,'Input - companies list'!B:B,0),MATCH("Inter-Cluster Connectivity",'Input - companies list'!$1:$1,0 ))</f>
        <v/>
      </c>
      <c r="L2636">
        <f>IFERROR(PERCENTRANK(F:F,F2636),0)</f>
        <v/>
      </c>
      <c r="M2636">
        <f>IFERROR(1 - PERCENTRANK(G:G,G2636),0)</f>
        <v/>
      </c>
      <c r="N2636">
        <f>IFERROR(1 - PERCENTRANK(H:H,H2636),0)</f>
        <v/>
      </c>
      <c r="O2636">
        <f>IFERROR(PERCENTRANK(I:I,I2636),0)</f>
        <v/>
      </c>
      <c r="P2636">
        <f>IFERROR(1 - PERCENTRANK(J:J,J2636),0)</f>
        <v/>
      </c>
      <c r="Q2636">
        <f>IFERROR(PERCENTRANK(K:K,K2636),0)</f>
        <v/>
      </c>
      <c r="R2636">
        <f>L2636*weight1+M2636*weight2+N2636*weight3+O2636*weight4+P2636*weight5+Q2636*weight6</f>
        <v/>
      </c>
    </row>
    <row r="2637" spans="1:18">
      <c r="A2637">
        <f>RANK(R2637,R:R)</f>
        <v/>
      </c>
      <c r="B2637" t="s">
        <v>28796</v>
      </c>
      <c r="C2637">
        <f>VLOOKUP(B2637,'Input - companies list'!B:L,2,FALSE)</f>
        <v/>
      </c>
      <c r="D2637">
        <f>VLOOKUP(B2637,'Input - companies list'!B:L,11,FALSE)</f>
        <v/>
      </c>
      <c r="E2637">
        <f>VLOOKUP(B2637,'Input - companies list'!B:E,4,FALSE)</f>
        <v/>
      </c>
      <c r="F2637">
        <f>SUMIFS('Input - target event report'!H:H,'Input - target event report'!B:B,B2637,'Input - target event report'!D:D, "Private Investment")</f>
        <v/>
      </c>
      <c r="G2637">
        <f>IF(I2637&lt;2, "N/A", (MAXIFS('Input - target event report'!E:E,'Input - target event report'!B:B,B:B,'Input - target event report'!D:D,"Private Investment")-MINIFS('Input - target event report'!E:E,'Input - target event report'!B:B,B:B,'Input - target event report'!D:D,"Private Investment"))/(I2637-1))</f>
        <v/>
      </c>
      <c r="H2637">
        <f>IF(MAXIFS('Input - target event report'!E:E,'Input - target event report'!B:B,B:B,'Input - target event report'!D:D,"Private Investment") = 0, "N/A", TODAY() - MAXIFS('Input - target event report'!E:E,'Input - target event report'!B:B,B:B,'Input - target event report'!D:D,"Private Investment"))</f>
        <v/>
      </c>
      <c r="I2637">
        <f>COUNTIFS('Input - target event report'!B:B,B2637,'Input - target event report'!D:D, "Private Investment")</f>
        <v/>
      </c>
      <c r="J2637">
        <f>INDEX('Input - companies list'!$1:$10000,MATCH(B2637,'Input - companies list'!B:B,0),MATCH("Flow",'Input - companies list'!$1:$1,0 ))</f>
        <v/>
      </c>
      <c r="K2637">
        <f>INDEX('Input - companies list'!$1:$10000,MATCH(B2637,'Input - companies list'!B:B,0),MATCH("Inter-Cluster Connectivity",'Input - companies list'!$1:$1,0 ))</f>
        <v/>
      </c>
      <c r="L2637">
        <f>IFERROR(PERCENTRANK(F:F,F2637),0)</f>
        <v/>
      </c>
      <c r="M2637">
        <f>IFERROR(1 - PERCENTRANK(G:G,G2637),0)</f>
        <v/>
      </c>
      <c r="N2637">
        <f>IFERROR(1 - PERCENTRANK(H:H,H2637),0)</f>
        <v/>
      </c>
      <c r="O2637">
        <f>IFERROR(PERCENTRANK(I:I,I2637),0)</f>
        <v/>
      </c>
      <c r="P2637">
        <f>IFERROR(1 - PERCENTRANK(J:J,J2637),0)</f>
        <v/>
      </c>
      <c r="Q2637">
        <f>IFERROR(PERCENTRANK(K:K,K2637),0)</f>
        <v/>
      </c>
      <c r="R2637">
        <f>L2637*weight1+M2637*weight2+N2637*weight3+O2637*weight4+P2637*weight5+Q2637*weight6</f>
        <v/>
      </c>
    </row>
    <row r="2638" spans="1:18">
      <c r="A2638">
        <f>RANK(R2638,R:R)</f>
        <v/>
      </c>
      <c r="B2638" t="s">
        <v>28807</v>
      </c>
      <c r="C2638">
        <f>VLOOKUP(B2638,'Input - companies list'!B:L,2,FALSE)</f>
        <v/>
      </c>
      <c r="D2638">
        <f>VLOOKUP(B2638,'Input - companies list'!B:L,11,FALSE)</f>
        <v/>
      </c>
      <c r="E2638">
        <f>VLOOKUP(B2638,'Input - companies list'!B:E,4,FALSE)</f>
        <v/>
      </c>
      <c r="F2638">
        <f>SUMIFS('Input - target event report'!H:H,'Input - target event report'!B:B,B2638,'Input - target event report'!D:D, "Private Investment")</f>
        <v/>
      </c>
      <c r="G2638">
        <f>IF(I2638&lt;2, "N/A", (MAXIFS('Input - target event report'!E:E,'Input - target event report'!B:B,B:B,'Input - target event report'!D:D,"Private Investment")-MINIFS('Input - target event report'!E:E,'Input - target event report'!B:B,B:B,'Input - target event report'!D:D,"Private Investment"))/(I2638-1))</f>
        <v/>
      </c>
      <c r="H2638">
        <f>IF(MAXIFS('Input - target event report'!E:E,'Input - target event report'!B:B,B:B,'Input - target event report'!D:D,"Private Investment") = 0, "N/A", TODAY() - MAXIFS('Input - target event report'!E:E,'Input - target event report'!B:B,B:B,'Input - target event report'!D:D,"Private Investment"))</f>
        <v/>
      </c>
      <c r="I2638">
        <f>COUNTIFS('Input - target event report'!B:B,B2638,'Input - target event report'!D:D, "Private Investment")</f>
        <v/>
      </c>
      <c r="J2638">
        <f>INDEX('Input - companies list'!$1:$10000,MATCH(B2638,'Input - companies list'!B:B,0),MATCH("Flow",'Input - companies list'!$1:$1,0 ))</f>
        <v/>
      </c>
      <c r="K2638">
        <f>INDEX('Input - companies list'!$1:$10000,MATCH(B2638,'Input - companies list'!B:B,0),MATCH("Inter-Cluster Connectivity",'Input - companies list'!$1:$1,0 ))</f>
        <v/>
      </c>
      <c r="L2638">
        <f>IFERROR(PERCENTRANK(F:F,F2638),0)</f>
        <v/>
      </c>
      <c r="M2638">
        <f>IFERROR(1 - PERCENTRANK(G:G,G2638),0)</f>
        <v/>
      </c>
      <c r="N2638">
        <f>IFERROR(1 - PERCENTRANK(H:H,H2638),0)</f>
        <v/>
      </c>
      <c r="O2638">
        <f>IFERROR(PERCENTRANK(I:I,I2638),0)</f>
        <v/>
      </c>
      <c r="P2638">
        <f>IFERROR(1 - PERCENTRANK(J:J,J2638),0)</f>
        <v/>
      </c>
      <c r="Q2638">
        <f>IFERROR(PERCENTRANK(K:K,K2638),0)</f>
        <v/>
      </c>
      <c r="R2638">
        <f>L2638*weight1+M2638*weight2+N2638*weight3+O2638*weight4+P2638*weight5+Q2638*weight6</f>
        <v/>
      </c>
    </row>
    <row r="2639" spans="1:18">
      <c r="A2639">
        <f>RANK(R2639,R:R)</f>
        <v/>
      </c>
      <c r="B2639" t="s">
        <v>28817</v>
      </c>
      <c r="C2639">
        <f>VLOOKUP(B2639,'Input - companies list'!B:L,2,FALSE)</f>
        <v/>
      </c>
      <c r="D2639">
        <f>VLOOKUP(B2639,'Input - companies list'!B:L,11,FALSE)</f>
        <v/>
      </c>
      <c r="E2639">
        <f>VLOOKUP(B2639,'Input - companies list'!B:E,4,FALSE)</f>
        <v/>
      </c>
      <c r="F2639">
        <f>SUMIFS('Input - target event report'!H:H,'Input - target event report'!B:B,B2639,'Input - target event report'!D:D, "Private Investment")</f>
        <v/>
      </c>
      <c r="G2639">
        <f>IF(I2639&lt;2, "N/A", (MAXIFS('Input - target event report'!E:E,'Input - target event report'!B:B,B:B,'Input - target event report'!D:D,"Private Investment")-MINIFS('Input - target event report'!E:E,'Input - target event report'!B:B,B:B,'Input - target event report'!D:D,"Private Investment"))/(I2639-1))</f>
        <v/>
      </c>
      <c r="H2639">
        <f>IF(MAXIFS('Input - target event report'!E:E,'Input - target event report'!B:B,B:B,'Input - target event report'!D:D,"Private Investment") = 0, "N/A", TODAY() - MAXIFS('Input - target event report'!E:E,'Input - target event report'!B:B,B:B,'Input - target event report'!D:D,"Private Investment"))</f>
        <v/>
      </c>
      <c r="I2639">
        <f>COUNTIFS('Input - target event report'!B:B,B2639,'Input - target event report'!D:D, "Private Investment")</f>
        <v/>
      </c>
      <c r="J2639">
        <f>INDEX('Input - companies list'!$1:$10000,MATCH(B2639,'Input - companies list'!B:B,0),MATCH("Flow",'Input - companies list'!$1:$1,0 ))</f>
        <v/>
      </c>
      <c r="K2639">
        <f>INDEX('Input - companies list'!$1:$10000,MATCH(B2639,'Input - companies list'!B:B,0),MATCH("Inter-Cluster Connectivity",'Input - companies list'!$1:$1,0 ))</f>
        <v/>
      </c>
      <c r="L2639">
        <f>IFERROR(PERCENTRANK(F:F,F2639),0)</f>
        <v/>
      </c>
      <c r="M2639">
        <f>IFERROR(1 - PERCENTRANK(G:G,G2639),0)</f>
        <v/>
      </c>
      <c r="N2639">
        <f>IFERROR(1 - PERCENTRANK(H:H,H2639),0)</f>
        <v/>
      </c>
      <c r="O2639">
        <f>IFERROR(PERCENTRANK(I:I,I2639),0)</f>
        <v/>
      </c>
      <c r="P2639">
        <f>IFERROR(1 - PERCENTRANK(J:J,J2639),0)</f>
        <v/>
      </c>
      <c r="Q2639">
        <f>IFERROR(PERCENTRANK(K:K,K2639),0)</f>
        <v/>
      </c>
      <c r="R2639">
        <f>L2639*weight1+M2639*weight2+N2639*weight3+O2639*weight4+P2639*weight5+Q2639*weight6</f>
        <v/>
      </c>
    </row>
    <row r="2640" spans="1:18">
      <c r="A2640">
        <f>RANK(R2640,R:R)</f>
        <v/>
      </c>
      <c r="B2640" t="s">
        <v>28826</v>
      </c>
      <c r="C2640">
        <f>VLOOKUP(B2640,'Input - companies list'!B:L,2,FALSE)</f>
        <v/>
      </c>
      <c r="D2640">
        <f>VLOOKUP(B2640,'Input - companies list'!B:L,11,FALSE)</f>
        <v/>
      </c>
      <c r="E2640">
        <f>VLOOKUP(B2640,'Input - companies list'!B:E,4,FALSE)</f>
        <v/>
      </c>
      <c r="F2640">
        <f>SUMIFS('Input - target event report'!H:H,'Input - target event report'!B:B,B2640,'Input - target event report'!D:D, "Private Investment")</f>
        <v/>
      </c>
      <c r="G2640">
        <f>IF(I2640&lt;2, "N/A", (MAXIFS('Input - target event report'!E:E,'Input - target event report'!B:B,B:B,'Input - target event report'!D:D,"Private Investment")-MINIFS('Input - target event report'!E:E,'Input - target event report'!B:B,B:B,'Input - target event report'!D:D,"Private Investment"))/(I2640-1))</f>
        <v/>
      </c>
      <c r="H2640">
        <f>IF(MAXIFS('Input - target event report'!E:E,'Input - target event report'!B:B,B:B,'Input - target event report'!D:D,"Private Investment") = 0, "N/A", TODAY() - MAXIFS('Input - target event report'!E:E,'Input - target event report'!B:B,B:B,'Input - target event report'!D:D,"Private Investment"))</f>
        <v/>
      </c>
      <c r="I2640">
        <f>COUNTIFS('Input - target event report'!B:B,B2640,'Input - target event report'!D:D, "Private Investment")</f>
        <v/>
      </c>
      <c r="J2640">
        <f>INDEX('Input - companies list'!$1:$10000,MATCH(B2640,'Input - companies list'!B:B,0),MATCH("Flow",'Input - companies list'!$1:$1,0 ))</f>
        <v/>
      </c>
      <c r="K2640">
        <f>INDEX('Input - companies list'!$1:$10000,MATCH(B2640,'Input - companies list'!B:B,0),MATCH("Inter-Cluster Connectivity",'Input - companies list'!$1:$1,0 ))</f>
        <v/>
      </c>
      <c r="L2640">
        <f>IFERROR(PERCENTRANK(F:F,F2640),0)</f>
        <v/>
      </c>
      <c r="M2640">
        <f>IFERROR(1 - PERCENTRANK(G:G,G2640),0)</f>
        <v/>
      </c>
      <c r="N2640">
        <f>IFERROR(1 - PERCENTRANK(H:H,H2640),0)</f>
        <v/>
      </c>
      <c r="O2640">
        <f>IFERROR(PERCENTRANK(I:I,I2640),0)</f>
        <v/>
      </c>
      <c r="P2640">
        <f>IFERROR(1 - PERCENTRANK(J:J,J2640),0)</f>
        <v/>
      </c>
      <c r="Q2640">
        <f>IFERROR(PERCENTRANK(K:K,K2640),0)</f>
        <v/>
      </c>
      <c r="R2640">
        <f>L2640*weight1+M2640*weight2+N2640*weight3+O2640*weight4+P2640*weight5+Q2640*weight6</f>
        <v/>
      </c>
    </row>
    <row r="2641" spans="1:18">
      <c r="A2641">
        <f>RANK(R2641,R:R)</f>
        <v/>
      </c>
      <c r="B2641" t="s">
        <v>28835</v>
      </c>
      <c r="C2641">
        <f>VLOOKUP(B2641,'Input - companies list'!B:L,2,FALSE)</f>
        <v/>
      </c>
      <c r="D2641">
        <f>VLOOKUP(B2641,'Input - companies list'!B:L,11,FALSE)</f>
        <v/>
      </c>
      <c r="E2641">
        <f>VLOOKUP(B2641,'Input - companies list'!B:E,4,FALSE)</f>
        <v/>
      </c>
      <c r="F2641">
        <f>SUMIFS('Input - target event report'!H:H,'Input - target event report'!B:B,B2641,'Input - target event report'!D:D, "Private Investment")</f>
        <v/>
      </c>
      <c r="G2641">
        <f>IF(I2641&lt;2, "N/A", (MAXIFS('Input - target event report'!E:E,'Input - target event report'!B:B,B:B,'Input - target event report'!D:D,"Private Investment")-MINIFS('Input - target event report'!E:E,'Input - target event report'!B:B,B:B,'Input - target event report'!D:D,"Private Investment"))/(I2641-1))</f>
        <v/>
      </c>
      <c r="H2641">
        <f>IF(MAXIFS('Input - target event report'!E:E,'Input - target event report'!B:B,B:B,'Input - target event report'!D:D,"Private Investment") = 0, "N/A", TODAY() - MAXIFS('Input - target event report'!E:E,'Input - target event report'!B:B,B:B,'Input - target event report'!D:D,"Private Investment"))</f>
        <v/>
      </c>
      <c r="I2641">
        <f>COUNTIFS('Input - target event report'!B:B,B2641,'Input - target event report'!D:D, "Private Investment")</f>
        <v/>
      </c>
      <c r="J2641">
        <f>INDEX('Input - companies list'!$1:$10000,MATCH(B2641,'Input - companies list'!B:B,0),MATCH("Flow",'Input - companies list'!$1:$1,0 ))</f>
        <v/>
      </c>
      <c r="K2641">
        <f>INDEX('Input - companies list'!$1:$10000,MATCH(B2641,'Input - companies list'!B:B,0),MATCH("Inter-Cluster Connectivity",'Input - companies list'!$1:$1,0 ))</f>
        <v/>
      </c>
      <c r="L2641">
        <f>IFERROR(PERCENTRANK(F:F,F2641),0)</f>
        <v/>
      </c>
      <c r="M2641">
        <f>IFERROR(1 - PERCENTRANK(G:G,G2641),0)</f>
        <v/>
      </c>
      <c r="N2641">
        <f>IFERROR(1 - PERCENTRANK(H:H,H2641),0)</f>
        <v/>
      </c>
      <c r="O2641">
        <f>IFERROR(PERCENTRANK(I:I,I2641),0)</f>
        <v/>
      </c>
      <c r="P2641">
        <f>IFERROR(1 - PERCENTRANK(J:J,J2641),0)</f>
        <v/>
      </c>
      <c r="Q2641">
        <f>IFERROR(PERCENTRANK(K:K,K2641),0)</f>
        <v/>
      </c>
      <c r="R2641">
        <f>L2641*weight1+M2641*weight2+N2641*weight3+O2641*weight4+P2641*weight5+Q2641*weight6</f>
        <v/>
      </c>
    </row>
    <row r="2642" spans="1:18">
      <c r="A2642">
        <f>RANK(R2642,R:R)</f>
        <v/>
      </c>
      <c r="B2642" t="s">
        <v>28845</v>
      </c>
      <c r="C2642">
        <f>VLOOKUP(B2642,'Input - companies list'!B:L,2,FALSE)</f>
        <v/>
      </c>
      <c r="D2642">
        <f>VLOOKUP(B2642,'Input - companies list'!B:L,11,FALSE)</f>
        <v/>
      </c>
      <c r="E2642">
        <f>VLOOKUP(B2642,'Input - companies list'!B:E,4,FALSE)</f>
        <v/>
      </c>
      <c r="F2642">
        <f>SUMIFS('Input - target event report'!H:H,'Input - target event report'!B:B,B2642,'Input - target event report'!D:D, "Private Investment")</f>
        <v/>
      </c>
      <c r="G2642">
        <f>IF(I2642&lt;2, "N/A", (MAXIFS('Input - target event report'!E:E,'Input - target event report'!B:B,B:B,'Input - target event report'!D:D,"Private Investment")-MINIFS('Input - target event report'!E:E,'Input - target event report'!B:B,B:B,'Input - target event report'!D:D,"Private Investment"))/(I2642-1))</f>
        <v/>
      </c>
      <c r="H2642">
        <f>IF(MAXIFS('Input - target event report'!E:E,'Input - target event report'!B:B,B:B,'Input - target event report'!D:D,"Private Investment") = 0, "N/A", TODAY() - MAXIFS('Input - target event report'!E:E,'Input - target event report'!B:B,B:B,'Input - target event report'!D:D,"Private Investment"))</f>
        <v/>
      </c>
      <c r="I2642">
        <f>COUNTIFS('Input - target event report'!B:B,B2642,'Input - target event report'!D:D, "Private Investment")</f>
        <v/>
      </c>
      <c r="J2642">
        <f>INDEX('Input - companies list'!$1:$10000,MATCH(B2642,'Input - companies list'!B:B,0),MATCH("Flow",'Input - companies list'!$1:$1,0 ))</f>
        <v/>
      </c>
      <c r="K2642">
        <f>INDEX('Input - companies list'!$1:$10000,MATCH(B2642,'Input - companies list'!B:B,0),MATCH("Inter-Cluster Connectivity",'Input - companies list'!$1:$1,0 ))</f>
        <v/>
      </c>
      <c r="L2642">
        <f>IFERROR(PERCENTRANK(F:F,F2642),0)</f>
        <v/>
      </c>
      <c r="M2642">
        <f>IFERROR(1 - PERCENTRANK(G:G,G2642),0)</f>
        <v/>
      </c>
      <c r="N2642">
        <f>IFERROR(1 - PERCENTRANK(H:H,H2642),0)</f>
        <v/>
      </c>
      <c r="O2642">
        <f>IFERROR(PERCENTRANK(I:I,I2642),0)</f>
        <v/>
      </c>
      <c r="P2642">
        <f>IFERROR(1 - PERCENTRANK(J:J,J2642),0)</f>
        <v/>
      </c>
      <c r="Q2642">
        <f>IFERROR(PERCENTRANK(K:K,K2642),0)</f>
        <v/>
      </c>
      <c r="R2642">
        <f>L2642*weight1+M2642*weight2+N2642*weight3+O2642*weight4+P2642*weight5+Q2642*weight6</f>
        <v/>
      </c>
    </row>
    <row r="2643" spans="1:18">
      <c r="A2643">
        <f>RANK(R2643,R:R)</f>
        <v/>
      </c>
      <c r="B2643" t="s">
        <v>28855</v>
      </c>
      <c r="C2643">
        <f>VLOOKUP(B2643,'Input - companies list'!B:L,2,FALSE)</f>
        <v/>
      </c>
      <c r="D2643">
        <f>VLOOKUP(B2643,'Input - companies list'!B:L,11,FALSE)</f>
        <v/>
      </c>
      <c r="E2643">
        <f>VLOOKUP(B2643,'Input - companies list'!B:E,4,FALSE)</f>
        <v/>
      </c>
      <c r="F2643">
        <f>SUMIFS('Input - target event report'!H:H,'Input - target event report'!B:B,B2643,'Input - target event report'!D:D, "Private Investment")</f>
        <v/>
      </c>
      <c r="G2643">
        <f>IF(I2643&lt;2, "N/A", (MAXIFS('Input - target event report'!E:E,'Input - target event report'!B:B,B:B,'Input - target event report'!D:D,"Private Investment")-MINIFS('Input - target event report'!E:E,'Input - target event report'!B:B,B:B,'Input - target event report'!D:D,"Private Investment"))/(I2643-1))</f>
        <v/>
      </c>
      <c r="H2643">
        <f>IF(MAXIFS('Input - target event report'!E:E,'Input - target event report'!B:B,B:B,'Input - target event report'!D:D,"Private Investment") = 0, "N/A", TODAY() - MAXIFS('Input - target event report'!E:E,'Input - target event report'!B:B,B:B,'Input - target event report'!D:D,"Private Investment"))</f>
        <v/>
      </c>
      <c r="I2643">
        <f>COUNTIFS('Input - target event report'!B:B,B2643,'Input - target event report'!D:D, "Private Investment")</f>
        <v/>
      </c>
      <c r="J2643">
        <f>INDEX('Input - companies list'!$1:$10000,MATCH(B2643,'Input - companies list'!B:B,0),MATCH("Flow",'Input - companies list'!$1:$1,0 ))</f>
        <v/>
      </c>
      <c r="K2643">
        <f>INDEX('Input - companies list'!$1:$10000,MATCH(B2643,'Input - companies list'!B:B,0),MATCH("Inter-Cluster Connectivity",'Input - companies list'!$1:$1,0 ))</f>
        <v/>
      </c>
      <c r="L2643">
        <f>IFERROR(PERCENTRANK(F:F,F2643),0)</f>
        <v/>
      </c>
      <c r="M2643">
        <f>IFERROR(1 - PERCENTRANK(G:G,G2643),0)</f>
        <v/>
      </c>
      <c r="N2643">
        <f>IFERROR(1 - PERCENTRANK(H:H,H2643),0)</f>
        <v/>
      </c>
      <c r="O2643">
        <f>IFERROR(PERCENTRANK(I:I,I2643),0)</f>
        <v/>
      </c>
      <c r="P2643">
        <f>IFERROR(1 - PERCENTRANK(J:J,J2643),0)</f>
        <v/>
      </c>
      <c r="Q2643">
        <f>IFERROR(PERCENTRANK(K:K,K2643),0)</f>
        <v/>
      </c>
      <c r="R2643">
        <f>L2643*weight1+M2643*weight2+N2643*weight3+O2643*weight4+P2643*weight5+Q2643*weight6</f>
        <v/>
      </c>
    </row>
    <row r="2644" spans="1:18">
      <c r="A2644">
        <f>RANK(R2644,R:R)</f>
        <v/>
      </c>
      <c r="B2644" t="s">
        <v>28865</v>
      </c>
      <c r="C2644">
        <f>VLOOKUP(B2644,'Input - companies list'!B:L,2,FALSE)</f>
        <v/>
      </c>
      <c r="D2644">
        <f>VLOOKUP(B2644,'Input - companies list'!B:L,11,FALSE)</f>
        <v/>
      </c>
      <c r="E2644">
        <f>VLOOKUP(B2644,'Input - companies list'!B:E,4,FALSE)</f>
        <v/>
      </c>
      <c r="F2644">
        <f>SUMIFS('Input - target event report'!H:H,'Input - target event report'!B:B,B2644,'Input - target event report'!D:D, "Private Investment")</f>
        <v/>
      </c>
      <c r="G2644">
        <f>IF(I2644&lt;2, "N/A", (MAXIFS('Input - target event report'!E:E,'Input - target event report'!B:B,B:B,'Input - target event report'!D:D,"Private Investment")-MINIFS('Input - target event report'!E:E,'Input - target event report'!B:B,B:B,'Input - target event report'!D:D,"Private Investment"))/(I2644-1))</f>
        <v/>
      </c>
      <c r="H2644">
        <f>IF(MAXIFS('Input - target event report'!E:E,'Input - target event report'!B:B,B:B,'Input - target event report'!D:D,"Private Investment") = 0, "N/A", TODAY() - MAXIFS('Input - target event report'!E:E,'Input - target event report'!B:B,B:B,'Input - target event report'!D:D,"Private Investment"))</f>
        <v/>
      </c>
      <c r="I2644">
        <f>COUNTIFS('Input - target event report'!B:B,B2644,'Input - target event report'!D:D, "Private Investment")</f>
        <v/>
      </c>
      <c r="J2644">
        <f>INDEX('Input - companies list'!$1:$10000,MATCH(B2644,'Input - companies list'!B:B,0),MATCH("Flow",'Input - companies list'!$1:$1,0 ))</f>
        <v/>
      </c>
      <c r="K2644">
        <f>INDEX('Input - companies list'!$1:$10000,MATCH(B2644,'Input - companies list'!B:B,0),MATCH("Inter-Cluster Connectivity",'Input - companies list'!$1:$1,0 ))</f>
        <v/>
      </c>
      <c r="L2644">
        <f>IFERROR(PERCENTRANK(F:F,F2644),0)</f>
        <v/>
      </c>
      <c r="M2644">
        <f>IFERROR(1 - PERCENTRANK(G:G,G2644),0)</f>
        <v/>
      </c>
      <c r="N2644">
        <f>IFERROR(1 - PERCENTRANK(H:H,H2644),0)</f>
        <v/>
      </c>
      <c r="O2644">
        <f>IFERROR(PERCENTRANK(I:I,I2644),0)</f>
        <v/>
      </c>
      <c r="P2644">
        <f>IFERROR(1 - PERCENTRANK(J:J,J2644),0)</f>
        <v/>
      </c>
      <c r="Q2644">
        <f>IFERROR(PERCENTRANK(K:K,K2644),0)</f>
        <v/>
      </c>
      <c r="R2644">
        <f>L2644*weight1+M2644*weight2+N2644*weight3+O2644*weight4+P2644*weight5+Q2644*weight6</f>
        <v/>
      </c>
    </row>
    <row r="2645" spans="1:18">
      <c r="A2645">
        <f>RANK(R2645,R:R)</f>
        <v/>
      </c>
      <c r="B2645" t="s">
        <v>28875</v>
      </c>
      <c r="C2645">
        <f>VLOOKUP(B2645,'Input - companies list'!B:L,2,FALSE)</f>
        <v/>
      </c>
      <c r="D2645">
        <f>VLOOKUP(B2645,'Input - companies list'!B:L,11,FALSE)</f>
        <v/>
      </c>
      <c r="E2645">
        <f>VLOOKUP(B2645,'Input - companies list'!B:E,4,FALSE)</f>
        <v/>
      </c>
      <c r="F2645">
        <f>SUMIFS('Input - target event report'!H:H,'Input - target event report'!B:B,B2645,'Input - target event report'!D:D, "Private Investment")</f>
        <v/>
      </c>
      <c r="G2645">
        <f>IF(I2645&lt;2, "N/A", (MAXIFS('Input - target event report'!E:E,'Input - target event report'!B:B,B:B,'Input - target event report'!D:D,"Private Investment")-MINIFS('Input - target event report'!E:E,'Input - target event report'!B:B,B:B,'Input - target event report'!D:D,"Private Investment"))/(I2645-1))</f>
        <v/>
      </c>
      <c r="H2645">
        <f>IF(MAXIFS('Input - target event report'!E:E,'Input - target event report'!B:B,B:B,'Input - target event report'!D:D,"Private Investment") = 0, "N/A", TODAY() - MAXIFS('Input - target event report'!E:E,'Input - target event report'!B:B,B:B,'Input - target event report'!D:D,"Private Investment"))</f>
        <v/>
      </c>
      <c r="I2645">
        <f>COUNTIFS('Input - target event report'!B:B,B2645,'Input - target event report'!D:D, "Private Investment")</f>
        <v/>
      </c>
      <c r="J2645">
        <f>INDEX('Input - companies list'!$1:$10000,MATCH(B2645,'Input - companies list'!B:B,0),MATCH("Flow",'Input - companies list'!$1:$1,0 ))</f>
        <v/>
      </c>
      <c r="K2645">
        <f>INDEX('Input - companies list'!$1:$10000,MATCH(B2645,'Input - companies list'!B:B,0),MATCH("Inter-Cluster Connectivity",'Input - companies list'!$1:$1,0 ))</f>
        <v/>
      </c>
      <c r="L2645">
        <f>IFERROR(PERCENTRANK(F:F,F2645),0)</f>
        <v/>
      </c>
      <c r="M2645">
        <f>IFERROR(1 - PERCENTRANK(G:G,G2645),0)</f>
        <v/>
      </c>
      <c r="N2645">
        <f>IFERROR(1 - PERCENTRANK(H:H,H2645),0)</f>
        <v/>
      </c>
      <c r="O2645">
        <f>IFERROR(PERCENTRANK(I:I,I2645),0)</f>
        <v/>
      </c>
      <c r="P2645">
        <f>IFERROR(1 - PERCENTRANK(J:J,J2645),0)</f>
        <v/>
      </c>
      <c r="Q2645">
        <f>IFERROR(PERCENTRANK(K:K,K2645),0)</f>
        <v/>
      </c>
      <c r="R2645">
        <f>L2645*weight1+M2645*weight2+N2645*weight3+O2645*weight4+P2645*weight5+Q2645*weight6</f>
        <v/>
      </c>
    </row>
    <row r="2646" spans="1:18">
      <c r="A2646">
        <f>RANK(R2646,R:R)</f>
        <v/>
      </c>
      <c r="B2646" t="s">
        <v>28884</v>
      </c>
      <c r="C2646">
        <f>VLOOKUP(B2646,'Input - companies list'!B:L,2,FALSE)</f>
        <v/>
      </c>
      <c r="D2646">
        <f>VLOOKUP(B2646,'Input - companies list'!B:L,11,FALSE)</f>
        <v/>
      </c>
      <c r="E2646">
        <f>VLOOKUP(B2646,'Input - companies list'!B:E,4,FALSE)</f>
        <v/>
      </c>
      <c r="F2646">
        <f>SUMIFS('Input - target event report'!H:H,'Input - target event report'!B:B,B2646,'Input - target event report'!D:D, "Private Investment")</f>
        <v/>
      </c>
      <c r="G2646">
        <f>IF(I2646&lt;2, "N/A", (MAXIFS('Input - target event report'!E:E,'Input - target event report'!B:B,B:B,'Input - target event report'!D:D,"Private Investment")-MINIFS('Input - target event report'!E:E,'Input - target event report'!B:B,B:B,'Input - target event report'!D:D,"Private Investment"))/(I2646-1))</f>
        <v/>
      </c>
      <c r="H2646">
        <f>IF(MAXIFS('Input - target event report'!E:E,'Input - target event report'!B:B,B:B,'Input - target event report'!D:D,"Private Investment") = 0, "N/A", TODAY() - MAXIFS('Input - target event report'!E:E,'Input - target event report'!B:B,B:B,'Input - target event report'!D:D,"Private Investment"))</f>
        <v/>
      </c>
      <c r="I2646">
        <f>COUNTIFS('Input - target event report'!B:B,B2646,'Input - target event report'!D:D, "Private Investment")</f>
        <v/>
      </c>
      <c r="J2646">
        <f>INDEX('Input - companies list'!$1:$10000,MATCH(B2646,'Input - companies list'!B:B,0),MATCH("Flow",'Input - companies list'!$1:$1,0 ))</f>
        <v/>
      </c>
      <c r="K2646">
        <f>INDEX('Input - companies list'!$1:$10000,MATCH(B2646,'Input - companies list'!B:B,0),MATCH("Inter-Cluster Connectivity",'Input - companies list'!$1:$1,0 ))</f>
        <v/>
      </c>
      <c r="L2646">
        <f>IFERROR(PERCENTRANK(F:F,F2646),0)</f>
        <v/>
      </c>
      <c r="M2646">
        <f>IFERROR(1 - PERCENTRANK(G:G,G2646),0)</f>
        <v/>
      </c>
      <c r="N2646">
        <f>IFERROR(1 - PERCENTRANK(H:H,H2646),0)</f>
        <v/>
      </c>
      <c r="O2646">
        <f>IFERROR(PERCENTRANK(I:I,I2646),0)</f>
        <v/>
      </c>
      <c r="P2646">
        <f>IFERROR(1 - PERCENTRANK(J:J,J2646),0)</f>
        <v/>
      </c>
      <c r="Q2646">
        <f>IFERROR(PERCENTRANK(K:K,K2646),0)</f>
        <v/>
      </c>
      <c r="R2646">
        <f>L2646*weight1+M2646*weight2+N2646*weight3+O2646*weight4+P2646*weight5+Q2646*weight6</f>
        <v/>
      </c>
    </row>
    <row r="2647" spans="1:18">
      <c r="A2647">
        <f>RANK(R2647,R:R)</f>
        <v/>
      </c>
      <c r="B2647" t="s">
        <v>28894</v>
      </c>
      <c r="C2647">
        <f>VLOOKUP(B2647,'Input - companies list'!B:L,2,FALSE)</f>
        <v/>
      </c>
      <c r="D2647">
        <f>VLOOKUP(B2647,'Input - companies list'!B:L,11,FALSE)</f>
        <v/>
      </c>
      <c r="E2647">
        <f>VLOOKUP(B2647,'Input - companies list'!B:E,4,FALSE)</f>
        <v/>
      </c>
      <c r="F2647">
        <f>SUMIFS('Input - target event report'!H:H,'Input - target event report'!B:B,B2647,'Input - target event report'!D:D, "Private Investment")</f>
        <v/>
      </c>
      <c r="G2647">
        <f>IF(I2647&lt;2, "N/A", (MAXIFS('Input - target event report'!E:E,'Input - target event report'!B:B,B:B,'Input - target event report'!D:D,"Private Investment")-MINIFS('Input - target event report'!E:E,'Input - target event report'!B:B,B:B,'Input - target event report'!D:D,"Private Investment"))/(I2647-1))</f>
        <v/>
      </c>
      <c r="H2647">
        <f>IF(MAXIFS('Input - target event report'!E:E,'Input - target event report'!B:B,B:B,'Input - target event report'!D:D,"Private Investment") = 0, "N/A", TODAY() - MAXIFS('Input - target event report'!E:E,'Input - target event report'!B:B,B:B,'Input - target event report'!D:D,"Private Investment"))</f>
        <v/>
      </c>
      <c r="I2647">
        <f>COUNTIFS('Input - target event report'!B:B,B2647,'Input - target event report'!D:D, "Private Investment")</f>
        <v/>
      </c>
      <c r="J2647">
        <f>INDEX('Input - companies list'!$1:$10000,MATCH(B2647,'Input - companies list'!B:B,0),MATCH("Flow",'Input - companies list'!$1:$1,0 ))</f>
        <v/>
      </c>
      <c r="K2647">
        <f>INDEX('Input - companies list'!$1:$10000,MATCH(B2647,'Input - companies list'!B:B,0),MATCH("Inter-Cluster Connectivity",'Input - companies list'!$1:$1,0 ))</f>
        <v/>
      </c>
      <c r="L2647">
        <f>IFERROR(PERCENTRANK(F:F,F2647),0)</f>
        <v/>
      </c>
      <c r="M2647">
        <f>IFERROR(1 - PERCENTRANK(G:G,G2647),0)</f>
        <v/>
      </c>
      <c r="N2647">
        <f>IFERROR(1 - PERCENTRANK(H:H,H2647),0)</f>
        <v/>
      </c>
      <c r="O2647">
        <f>IFERROR(PERCENTRANK(I:I,I2647),0)</f>
        <v/>
      </c>
      <c r="P2647">
        <f>IFERROR(1 - PERCENTRANK(J:J,J2647),0)</f>
        <v/>
      </c>
      <c r="Q2647">
        <f>IFERROR(PERCENTRANK(K:K,K2647),0)</f>
        <v/>
      </c>
      <c r="R2647">
        <f>L2647*weight1+M2647*weight2+N2647*weight3+O2647*weight4+P2647*weight5+Q2647*weight6</f>
        <v/>
      </c>
    </row>
    <row r="2648" spans="1:18">
      <c r="A2648">
        <f>RANK(R2648,R:R)</f>
        <v/>
      </c>
      <c r="B2648" t="s">
        <v>28905</v>
      </c>
      <c r="C2648">
        <f>VLOOKUP(B2648,'Input - companies list'!B:L,2,FALSE)</f>
        <v/>
      </c>
      <c r="D2648">
        <f>VLOOKUP(B2648,'Input - companies list'!B:L,11,FALSE)</f>
        <v/>
      </c>
      <c r="E2648">
        <f>VLOOKUP(B2648,'Input - companies list'!B:E,4,FALSE)</f>
        <v/>
      </c>
      <c r="F2648">
        <f>SUMIFS('Input - target event report'!H:H,'Input - target event report'!B:B,B2648,'Input - target event report'!D:D, "Private Investment")</f>
        <v/>
      </c>
      <c r="G2648">
        <f>IF(I2648&lt;2, "N/A", (MAXIFS('Input - target event report'!E:E,'Input - target event report'!B:B,B:B,'Input - target event report'!D:D,"Private Investment")-MINIFS('Input - target event report'!E:E,'Input - target event report'!B:B,B:B,'Input - target event report'!D:D,"Private Investment"))/(I2648-1))</f>
        <v/>
      </c>
      <c r="H2648">
        <f>IF(MAXIFS('Input - target event report'!E:E,'Input - target event report'!B:B,B:B,'Input - target event report'!D:D,"Private Investment") = 0, "N/A", TODAY() - MAXIFS('Input - target event report'!E:E,'Input - target event report'!B:B,B:B,'Input - target event report'!D:D,"Private Investment"))</f>
        <v/>
      </c>
      <c r="I2648">
        <f>COUNTIFS('Input - target event report'!B:B,B2648,'Input - target event report'!D:D, "Private Investment")</f>
        <v/>
      </c>
      <c r="J2648">
        <f>INDEX('Input - companies list'!$1:$10000,MATCH(B2648,'Input - companies list'!B:B,0),MATCH("Flow",'Input - companies list'!$1:$1,0 ))</f>
        <v/>
      </c>
      <c r="K2648">
        <f>INDEX('Input - companies list'!$1:$10000,MATCH(B2648,'Input - companies list'!B:B,0),MATCH("Inter-Cluster Connectivity",'Input - companies list'!$1:$1,0 ))</f>
        <v/>
      </c>
      <c r="L2648">
        <f>IFERROR(PERCENTRANK(F:F,F2648),0)</f>
        <v/>
      </c>
      <c r="M2648">
        <f>IFERROR(1 - PERCENTRANK(G:G,G2648),0)</f>
        <v/>
      </c>
      <c r="N2648">
        <f>IFERROR(1 - PERCENTRANK(H:H,H2648),0)</f>
        <v/>
      </c>
      <c r="O2648">
        <f>IFERROR(PERCENTRANK(I:I,I2648),0)</f>
        <v/>
      </c>
      <c r="P2648">
        <f>IFERROR(1 - PERCENTRANK(J:J,J2648),0)</f>
        <v/>
      </c>
      <c r="Q2648">
        <f>IFERROR(PERCENTRANK(K:K,K2648),0)</f>
        <v/>
      </c>
      <c r="R2648">
        <f>L2648*weight1+M2648*weight2+N2648*weight3+O2648*weight4+P2648*weight5+Q2648*weight6</f>
        <v/>
      </c>
    </row>
    <row r="2649" spans="1:18">
      <c r="A2649">
        <f>RANK(R2649,R:R)</f>
        <v/>
      </c>
      <c r="B2649" t="s">
        <v>28916</v>
      </c>
      <c r="C2649">
        <f>VLOOKUP(B2649,'Input - companies list'!B:L,2,FALSE)</f>
        <v/>
      </c>
      <c r="D2649">
        <f>VLOOKUP(B2649,'Input - companies list'!B:L,11,FALSE)</f>
        <v/>
      </c>
      <c r="E2649">
        <f>VLOOKUP(B2649,'Input - companies list'!B:E,4,FALSE)</f>
        <v/>
      </c>
      <c r="F2649">
        <f>SUMIFS('Input - target event report'!H:H,'Input - target event report'!B:B,B2649,'Input - target event report'!D:D, "Private Investment")</f>
        <v/>
      </c>
      <c r="G2649">
        <f>IF(I2649&lt;2, "N/A", (MAXIFS('Input - target event report'!E:E,'Input - target event report'!B:B,B:B,'Input - target event report'!D:D,"Private Investment")-MINIFS('Input - target event report'!E:E,'Input - target event report'!B:B,B:B,'Input - target event report'!D:D,"Private Investment"))/(I2649-1))</f>
        <v/>
      </c>
      <c r="H2649">
        <f>IF(MAXIFS('Input - target event report'!E:E,'Input - target event report'!B:B,B:B,'Input - target event report'!D:D,"Private Investment") = 0, "N/A", TODAY() - MAXIFS('Input - target event report'!E:E,'Input - target event report'!B:B,B:B,'Input - target event report'!D:D,"Private Investment"))</f>
        <v/>
      </c>
      <c r="I2649">
        <f>COUNTIFS('Input - target event report'!B:B,B2649,'Input - target event report'!D:D, "Private Investment")</f>
        <v/>
      </c>
      <c r="J2649">
        <f>INDEX('Input - companies list'!$1:$10000,MATCH(B2649,'Input - companies list'!B:B,0),MATCH("Flow",'Input - companies list'!$1:$1,0 ))</f>
        <v/>
      </c>
      <c r="K2649">
        <f>INDEX('Input - companies list'!$1:$10000,MATCH(B2649,'Input - companies list'!B:B,0),MATCH("Inter-Cluster Connectivity",'Input - companies list'!$1:$1,0 ))</f>
        <v/>
      </c>
      <c r="L2649">
        <f>IFERROR(PERCENTRANK(F:F,F2649),0)</f>
        <v/>
      </c>
      <c r="M2649">
        <f>IFERROR(1 - PERCENTRANK(G:G,G2649),0)</f>
        <v/>
      </c>
      <c r="N2649">
        <f>IFERROR(1 - PERCENTRANK(H:H,H2649),0)</f>
        <v/>
      </c>
      <c r="O2649">
        <f>IFERROR(PERCENTRANK(I:I,I2649),0)</f>
        <v/>
      </c>
      <c r="P2649">
        <f>IFERROR(1 - PERCENTRANK(J:J,J2649),0)</f>
        <v/>
      </c>
      <c r="Q2649">
        <f>IFERROR(PERCENTRANK(K:K,K2649),0)</f>
        <v/>
      </c>
      <c r="R2649">
        <f>L2649*weight1+M2649*weight2+N2649*weight3+O2649*weight4+P2649*weight5+Q2649*weight6</f>
        <v/>
      </c>
    </row>
    <row r="2650" spans="1:18">
      <c r="A2650">
        <f>RANK(R2650,R:R)</f>
        <v/>
      </c>
      <c r="B2650" t="s">
        <v>28927</v>
      </c>
      <c r="C2650">
        <f>VLOOKUP(B2650,'Input - companies list'!B:L,2,FALSE)</f>
        <v/>
      </c>
      <c r="D2650">
        <f>VLOOKUP(B2650,'Input - companies list'!B:L,11,FALSE)</f>
        <v/>
      </c>
      <c r="E2650">
        <f>VLOOKUP(B2650,'Input - companies list'!B:E,4,FALSE)</f>
        <v/>
      </c>
      <c r="F2650">
        <f>SUMIFS('Input - target event report'!H:H,'Input - target event report'!B:B,B2650,'Input - target event report'!D:D, "Private Investment")</f>
        <v/>
      </c>
      <c r="G2650">
        <f>IF(I2650&lt;2, "N/A", (MAXIFS('Input - target event report'!E:E,'Input - target event report'!B:B,B:B,'Input - target event report'!D:D,"Private Investment")-MINIFS('Input - target event report'!E:E,'Input - target event report'!B:B,B:B,'Input - target event report'!D:D,"Private Investment"))/(I2650-1))</f>
        <v/>
      </c>
      <c r="H2650">
        <f>IF(MAXIFS('Input - target event report'!E:E,'Input - target event report'!B:B,B:B,'Input - target event report'!D:D,"Private Investment") = 0, "N/A", TODAY() - MAXIFS('Input - target event report'!E:E,'Input - target event report'!B:B,B:B,'Input - target event report'!D:D,"Private Investment"))</f>
        <v/>
      </c>
      <c r="I2650">
        <f>COUNTIFS('Input - target event report'!B:B,B2650,'Input - target event report'!D:D, "Private Investment")</f>
        <v/>
      </c>
      <c r="J2650">
        <f>INDEX('Input - companies list'!$1:$10000,MATCH(B2650,'Input - companies list'!B:B,0),MATCH("Flow",'Input - companies list'!$1:$1,0 ))</f>
        <v/>
      </c>
      <c r="K2650">
        <f>INDEX('Input - companies list'!$1:$10000,MATCH(B2650,'Input - companies list'!B:B,0),MATCH("Inter-Cluster Connectivity",'Input - companies list'!$1:$1,0 ))</f>
        <v/>
      </c>
      <c r="L2650">
        <f>IFERROR(PERCENTRANK(F:F,F2650),0)</f>
        <v/>
      </c>
      <c r="M2650">
        <f>IFERROR(1 - PERCENTRANK(G:G,G2650),0)</f>
        <v/>
      </c>
      <c r="N2650">
        <f>IFERROR(1 - PERCENTRANK(H:H,H2650),0)</f>
        <v/>
      </c>
      <c r="O2650">
        <f>IFERROR(PERCENTRANK(I:I,I2650),0)</f>
        <v/>
      </c>
      <c r="P2650">
        <f>IFERROR(1 - PERCENTRANK(J:J,J2650),0)</f>
        <v/>
      </c>
      <c r="Q2650">
        <f>IFERROR(PERCENTRANK(K:K,K2650),0)</f>
        <v/>
      </c>
      <c r="R2650">
        <f>L2650*weight1+M2650*weight2+N2650*weight3+O2650*weight4+P2650*weight5+Q2650*weight6</f>
        <v/>
      </c>
    </row>
    <row r="2651" spans="1:18">
      <c r="A2651">
        <f>RANK(R2651,R:R)</f>
        <v/>
      </c>
      <c r="B2651" t="s">
        <v>28938</v>
      </c>
      <c r="C2651">
        <f>VLOOKUP(B2651,'Input - companies list'!B:L,2,FALSE)</f>
        <v/>
      </c>
      <c r="D2651">
        <f>VLOOKUP(B2651,'Input - companies list'!B:L,11,FALSE)</f>
        <v/>
      </c>
      <c r="E2651">
        <f>VLOOKUP(B2651,'Input - companies list'!B:E,4,FALSE)</f>
        <v/>
      </c>
      <c r="F2651">
        <f>SUMIFS('Input - target event report'!H:H,'Input - target event report'!B:B,B2651,'Input - target event report'!D:D, "Private Investment")</f>
        <v/>
      </c>
      <c r="G2651">
        <f>IF(I2651&lt;2, "N/A", (MAXIFS('Input - target event report'!E:E,'Input - target event report'!B:B,B:B,'Input - target event report'!D:D,"Private Investment")-MINIFS('Input - target event report'!E:E,'Input - target event report'!B:B,B:B,'Input - target event report'!D:D,"Private Investment"))/(I2651-1))</f>
        <v/>
      </c>
      <c r="H2651">
        <f>IF(MAXIFS('Input - target event report'!E:E,'Input - target event report'!B:B,B:B,'Input - target event report'!D:D,"Private Investment") = 0, "N/A", TODAY() - MAXIFS('Input - target event report'!E:E,'Input - target event report'!B:B,B:B,'Input - target event report'!D:D,"Private Investment"))</f>
        <v/>
      </c>
      <c r="I2651">
        <f>COUNTIFS('Input - target event report'!B:B,B2651,'Input - target event report'!D:D, "Private Investment")</f>
        <v/>
      </c>
      <c r="J2651">
        <f>INDEX('Input - companies list'!$1:$10000,MATCH(B2651,'Input - companies list'!B:B,0),MATCH("Flow",'Input - companies list'!$1:$1,0 ))</f>
        <v/>
      </c>
      <c r="K2651">
        <f>INDEX('Input - companies list'!$1:$10000,MATCH(B2651,'Input - companies list'!B:B,0),MATCH("Inter-Cluster Connectivity",'Input - companies list'!$1:$1,0 ))</f>
        <v/>
      </c>
      <c r="L2651">
        <f>IFERROR(PERCENTRANK(F:F,F2651),0)</f>
        <v/>
      </c>
      <c r="M2651">
        <f>IFERROR(1 - PERCENTRANK(G:G,G2651),0)</f>
        <v/>
      </c>
      <c r="N2651">
        <f>IFERROR(1 - PERCENTRANK(H:H,H2651),0)</f>
        <v/>
      </c>
      <c r="O2651">
        <f>IFERROR(PERCENTRANK(I:I,I2651),0)</f>
        <v/>
      </c>
      <c r="P2651">
        <f>IFERROR(1 - PERCENTRANK(J:J,J2651),0)</f>
        <v/>
      </c>
      <c r="Q2651">
        <f>IFERROR(PERCENTRANK(K:K,K2651),0)</f>
        <v/>
      </c>
      <c r="R2651">
        <f>L2651*weight1+M2651*weight2+N2651*weight3+O2651*weight4+P2651*weight5+Q2651*weight6</f>
        <v/>
      </c>
    </row>
    <row r="2652" spans="1:18">
      <c r="A2652">
        <f>RANK(R2652,R:R)</f>
        <v/>
      </c>
      <c r="B2652" t="s">
        <v>28949</v>
      </c>
      <c r="C2652">
        <f>VLOOKUP(B2652,'Input - companies list'!B:L,2,FALSE)</f>
        <v/>
      </c>
      <c r="D2652">
        <f>VLOOKUP(B2652,'Input - companies list'!B:L,11,FALSE)</f>
        <v/>
      </c>
      <c r="E2652">
        <f>VLOOKUP(B2652,'Input - companies list'!B:E,4,FALSE)</f>
        <v/>
      </c>
      <c r="F2652">
        <f>SUMIFS('Input - target event report'!H:H,'Input - target event report'!B:B,B2652,'Input - target event report'!D:D, "Private Investment")</f>
        <v/>
      </c>
      <c r="G2652">
        <f>IF(I2652&lt;2, "N/A", (MAXIFS('Input - target event report'!E:E,'Input - target event report'!B:B,B:B,'Input - target event report'!D:D,"Private Investment")-MINIFS('Input - target event report'!E:E,'Input - target event report'!B:B,B:B,'Input - target event report'!D:D,"Private Investment"))/(I2652-1))</f>
        <v/>
      </c>
      <c r="H2652">
        <f>IF(MAXIFS('Input - target event report'!E:E,'Input - target event report'!B:B,B:B,'Input - target event report'!D:D,"Private Investment") = 0, "N/A", TODAY() - MAXIFS('Input - target event report'!E:E,'Input - target event report'!B:B,B:B,'Input - target event report'!D:D,"Private Investment"))</f>
        <v/>
      </c>
      <c r="I2652">
        <f>COUNTIFS('Input - target event report'!B:B,B2652,'Input - target event report'!D:D, "Private Investment")</f>
        <v/>
      </c>
      <c r="J2652">
        <f>INDEX('Input - companies list'!$1:$10000,MATCH(B2652,'Input - companies list'!B:B,0),MATCH("Flow",'Input - companies list'!$1:$1,0 ))</f>
        <v/>
      </c>
      <c r="K2652">
        <f>INDEX('Input - companies list'!$1:$10000,MATCH(B2652,'Input - companies list'!B:B,0),MATCH("Inter-Cluster Connectivity",'Input - companies list'!$1:$1,0 ))</f>
        <v/>
      </c>
      <c r="L2652">
        <f>IFERROR(PERCENTRANK(F:F,F2652),0)</f>
        <v/>
      </c>
      <c r="M2652">
        <f>IFERROR(1 - PERCENTRANK(G:G,G2652),0)</f>
        <v/>
      </c>
      <c r="N2652">
        <f>IFERROR(1 - PERCENTRANK(H:H,H2652),0)</f>
        <v/>
      </c>
      <c r="O2652">
        <f>IFERROR(PERCENTRANK(I:I,I2652),0)</f>
        <v/>
      </c>
      <c r="P2652">
        <f>IFERROR(1 - PERCENTRANK(J:J,J2652),0)</f>
        <v/>
      </c>
      <c r="Q2652">
        <f>IFERROR(PERCENTRANK(K:K,K2652),0)</f>
        <v/>
      </c>
      <c r="R2652">
        <f>L2652*weight1+M2652*weight2+N2652*weight3+O2652*weight4+P2652*weight5+Q2652*weight6</f>
        <v/>
      </c>
    </row>
    <row r="2653" spans="1:18">
      <c r="A2653">
        <f>RANK(R2653,R:R)</f>
        <v/>
      </c>
      <c r="B2653" t="s">
        <v>28958</v>
      </c>
      <c r="C2653">
        <f>VLOOKUP(B2653,'Input - companies list'!B:L,2,FALSE)</f>
        <v/>
      </c>
      <c r="D2653">
        <f>VLOOKUP(B2653,'Input - companies list'!B:L,11,FALSE)</f>
        <v/>
      </c>
      <c r="E2653">
        <f>VLOOKUP(B2653,'Input - companies list'!B:E,4,FALSE)</f>
        <v/>
      </c>
      <c r="F2653">
        <f>SUMIFS('Input - target event report'!H:H,'Input - target event report'!B:B,B2653,'Input - target event report'!D:D, "Private Investment")</f>
        <v/>
      </c>
      <c r="G2653">
        <f>IF(I2653&lt;2, "N/A", (MAXIFS('Input - target event report'!E:E,'Input - target event report'!B:B,B:B,'Input - target event report'!D:D,"Private Investment")-MINIFS('Input - target event report'!E:E,'Input - target event report'!B:B,B:B,'Input - target event report'!D:D,"Private Investment"))/(I2653-1))</f>
        <v/>
      </c>
      <c r="H2653">
        <f>IF(MAXIFS('Input - target event report'!E:E,'Input - target event report'!B:B,B:B,'Input - target event report'!D:D,"Private Investment") = 0, "N/A", TODAY() - MAXIFS('Input - target event report'!E:E,'Input - target event report'!B:B,B:B,'Input - target event report'!D:D,"Private Investment"))</f>
        <v/>
      </c>
      <c r="I2653">
        <f>COUNTIFS('Input - target event report'!B:B,B2653,'Input - target event report'!D:D, "Private Investment")</f>
        <v/>
      </c>
      <c r="J2653">
        <f>INDEX('Input - companies list'!$1:$10000,MATCH(B2653,'Input - companies list'!B:B,0),MATCH("Flow",'Input - companies list'!$1:$1,0 ))</f>
        <v/>
      </c>
      <c r="K2653">
        <f>INDEX('Input - companies list'!$1:$10000,MATCH(B2653,'Input - companies list'!B:B,0),MATCH("Inter-Cluster Connectivity",'Input - companies list'!$1:$1,0 ))</f>
        <v/>
      </c>
      <c r="L2653">
        <f>IFERROR(PERCENTRANK(F:F,F2653),0)</f>
        <v/>
      </c>
      <c r="M2653">
        <f>IFERROR(1 - PERCENTRANK(G:G,G2653),0)</f>
        <v/>
      </c>
      <c r="N2653">
        <f>IFERROR(1 - PERCENTRANK(H:H,H2653),0)</f>
        <v/>
      </c>
      <c r="O2653">
        <f>IFERROR(PERCENTRANK(I:I,I2653),0)</f>
        <v/>
      </c>
      <c r="P2653">
        <f>IFERROR(1 - PERCENTRANK(J:J,J2653),0)</f>
        <v/>
      </c>
      <c r="Q2653">
        <f>IFERROR(PERCENTRANK(K:K,K2653),0)</f>
        <v/>
      </c>
      <c r="R2653">
        <f>L2653*weight1+M2653*weight2+N2653*weight3+O2653*weight4+P2653*weight5+Q2653*weight6</f>
        <v/>
      </c>
    </row>
    <row r="2654" spans="1:18">
      <c r="A2654">
        <f>RANK(R2654,R:R)</f>
        <v/>
      </c>
      <c r="B2654" t="s">
        <v>28969</v>
      </c>
      <c r="C2654">
        <f>VLOOKUP(B2654,'Input - companies list'!B:L,2,FALSE)</f>
        <v/>
      </c>
      <c r="D2654">
        <f>VLOOKUP(B2654,'Input - companies list'!B:L,11,FALSE)</f>
        <v/>
      </c>
      <c r="E2654">
        <f>VLOOKUP(B2654,'Input - companies list'!B:E,4,FALSE)</f>
        <v/>
      </c>
      <c r="F2654">
        <f>SUMIFS('Input - target event report'!H:H,'Input - target event report'!B:B,B2654,'Input - target event report'!D:D, "Private Investment")</f>
        <v/>
      </c>
      <c r="G2654">
        <f>IF(I2654&lt;2, "N/A", (MAXIFS('Input - target event report'!E:E,'Input - target event report'!B:B,B:B,'Input - target event report'!D:D,"Private Investment")-MINIFS('Input - target event report'!E:E,'Input - target event report'!B:B,B:B,'Input - target event report'!D:D,"Private Investment"))/(I2654-1))</f>
        <v/>
      </c>
      <c r="H2654">
        <f>IF(MAXIFS('Input - target event report'!E:E,'Input - target event report'!B:B,B:B,'Input - target event report'!D:D,"Private Investment") = 0, "N/A", TODAY() - MAXIFS('Input - target event report'!E:E,'Input - target event report'!B:B,B:B,'Input - target event report'!D:D,"Private Investment"))</f>
        <v/>
      </c>
      <c r="I2654">
        <f>COUNTIFS('Input - target event report'!B:B,B2654,'Input - target event report'!D:D, "Private Investment")</f>
        <v/>
      </c>
      <c r="J2654">
        <f>INDEX('Input - companies list'!$1:$10000,MATCH(B2654,'Input - companies list'!B:B,0),MATCH("Flow",'Input - companies list'!$1:$1,0 ))</f>
        <v/>
      </c>
      <c r="K2654">
        <f>INDEX('Input - companies list'!$1:$10000,MATCH(B2654,'Input - companies list'!B:B,0),MATCH("Inter-Cluster Connectivity",'Input - companies list'!$1:$1,0 ))</f>
        <v/>
      </c>
      <c r="L2654">
        <f>IFERROR(PERCENTRANK(F:F,F2654),0)</f>
        <v/>
      </c>
      <c r="M2654">
        <f>IFERROR(1 - PERCENTRANK(G:G,G2654),0)</f>
        <v/>
      </c>
      <c r="N2654">
        <f>IFERROR(1 - PERCENTRANK(H:H,H2654),0)</f>
        <v/>
      </c>
      <c r="O2654">
        <f>IFERROR(PERCENTRANK(I:I,I2654),0)</f>
        <v/>
      </c>
      <c r="P2654">
        <f>IFERROR(1 - PERCENTRANK(J:J,J2654),0)</f>
        <v/>
      </c>
      <c r="Q2654">
        <f>IFERROR(PERCENTRANK(K:K,K2654),0)</f>
        <v/>
      </c>
      <c r="R2654">
        <f>L2654*weight1+M2654*weight2+N2654*weight3+O2654*weight4+P2654*weight5+Q2654*weight6</f>
        <v/>
      </c>
    </row>
    <row r="2655" spans="1:18">
      <c r="A2655">
        <f>RANK(R2655,R:R)</f>
        <v/>
      </c>
      <c r="B2655" t="s">
        <v>28980</v>
      </c>
      <c r="C2655">
        <f>VLOOKUP(B2655,'Input - companies list'!B:L,2,FALSE)</f>
        <v/>
      </c>
      <c r="D2655">
        <f>VLOOKUP(B2655,'Input - companies list'!B:L,11,FALSE)</f>
        <v/>
      </c>
      <c r="E2655">
        <f>VLOOKUP(B2655,'Input - companies list'!B:E,4,FALSE)</f>
        <v/>
      </c>
      <c r="F2655">
        <f>SUMIFS('Input - target event report'!H:H,'Input - target event report'!B:B,B2655,'Input - target event report'!D:D, "Private Investment")</f>
        <v/>
      </c>
      <c r="G2655">
        <f>IF(I2655&lt;2, "N/A", (MAXIFS('Input - target event report'!E:E,'Input - target event report'!B:B,B:B,'Input - target event report'!D:D,"Private Investment")-MINIFS('Input - target event report'!E:E,'Input - target event report'!B:B,B:B,'Input - target event report'!D:D,"Private Investment"))/(I2655-1))</f>
        <v/>
      </c>
      <c r="H2655">
        <f>IF(MAXIFS('Input - target event report'!E:E,'Input - target event report'!B:B,B:B,'Input - target event report'!D:D,"Private Investment") = 0, "N/A", TODAY() - MAXIFS('Input - target event report'!E:E,'Input - target event report'!B:B,B:B,'Input - target event report'!D:D,"Private Investment"))</f>
        <v/>
      </c>
      <c r="I2655">
        <f>COUNTIFS('Input - target event report'!B:B,B2655,'Input - target event report'!D:D, "Private Investment")</f>
        <v/>
      </c>
      <c r="J2655">
        <f>INDEX('Input - companies list'!$1:$10000,MATCH(B2655,'Input - companies list'!B:B,0),MATCH("Flow",'Input - companies list'!$1:$1,0 ))</f>
        <v/>
      </c>
      <c r="K2655">
        <f>INDEX('Input - companies list'!$1:$10000,MATCH(B2655,'Input - companies list'!B:B,0),MATCH("Inter-Cluster Connectivity",'Input - companies list'!$1:$1,0 ))</f>
        <v/>
      </c>
      <c r="L2655">
        <f>IFERROR(PERCENTRANK(F:F,F2655),0)</f>
        <v/>
      </c>
      <c r="M2655">
        <f>IFERROR(1 - PERCENTRANK(G:G,G2655),0)</f>
        <v/>
      </c>
      <c r="N2655">
        <f>IFERROR(1 - PERCENTRANK(H:H,H2655),0)</f>
        <v/>
      </c>
      <c r="O2655">
        <f>IFERROR(PERCENTRANK(I:I,I2655),0)</f>
        <v/>
      </c>
      <c r="P2655">
        <f>IFERROR(1 - PERCENTRANK(J:J,J2655),0)</f>
        <v/>
      </c>
      <c r="Q2655">
        <f>IFERROR(PERCENTRANK(K:K,K2655),0)</f>
        <v/>
      </c>
      <c r="R2655">
        <f>L2655*weight1+M2655*weight2+N2655*weight3+O2655*weight4+P2655*weight5+Q2655*weight6</f>
        <v/>
      </c>
    </row>
    <row r="2656" spans="1:18">
      <c r="A2656">
        <f>RANK(R2656,R:R)</f>
        <v/>
      </c>
      <c r="B2656" t="s">
        <v>28994</v>
      </c>
      <c r="C2656">
        <f>VLOOKUP(B2656,'Input - companies list'!B:L,2,FALSE)</f>
        <v/>
      </c>
      <c r="D2656">
        <f>VLOOKUP(B2656,'Input - companies list'!B:L,11,FALSE)</f>
        <v/>
      </c>
      <c r="E2656">
        <f>VLOOKUP(B2656,'Input - companies list'!B:E,4,FALSE)</f>
        <v/>
      </c>
      <c r="F2656">
        <f>SUMIFS('Input - target event report'!H:H,'Input - target event report'!B:B,B2656,'Input - target event report'!D:D, "Private Investment")</f>
        <v/>
      </c>
      <c r="G2656">
        <f>IF(I2656&lt;2, "N/A", (MAXIFS('Input - target event report'!E:E,'Input - target event report'!B:B,B:B,'Input - target event report'!D:D,"Private Investment")-MINIFS('Input - target event report'!E:E,'Input - target event report'!B:B,B:B,'Input - target event report'!D:D,"Private Investment"))/(I2656-1))</f>
        <v/>
      </c>
      <c r="H2656">
        <f>IF(MAXIFS('Input - target event report'!E:E,'Input - target event report'!B:B,B:B,'Input - target event report'!D:D,"Private Investment") = 0, "N/A", TODAY() - MAXIFS('Input - target event report'!E:E,'Input - target event report'!B:B,B:B,'Input - target event report'!D:D,"Private Investment"))</f>
        <v/>
      </c>
      <c r="I2656">
        <f>COUNTIFS('Input - target event report'!B:B,B2656,'Input - target event report'!D:D, "Private Investment")</f>
        <v/>
      </c>
      <c r="J2656">
        <f>INDEX('Input - companies list'!$1:$10000,MATCH(B2656,'Input - companies list'!B:B,0),MATCH("Flow",'Input - companies list'!$1:$1,0 ))</f>
        <v/>
      </c>
      <c r="K2656">
        <f>INDEX('Input - companies list'!$1:$10000,MATCH(B2656,'Input - companies list'!B:B,0),MATCH("Inter-Cluster Connectivity",'Input - companies list'!$1:$1,0 ))</f>
        <v/>
      </c>
      <c r="L2656">
        <f>IFERROR(PERCENTRANK(F:F,F2656),0)</f>
        <v/>
      </c>
      <c r="M2656">
        <f>IFERROR(1 - PERCENTRANK(G:G,G2656),0)</f>
        <v/>
      </c>
      <c r="N2656">
        <f>IFERROR(1 - PERCENTRANK(H:H,H2656),0)</f>
        <v/>
      </c>
      <c r="O2656">
        <f>IFERROR(PERCENTRANK(I:I,I2656),0)</f>
        <v/>
      </c>
      <c r="P2656">
        <f>IFERROR(1 - PERCENTRANK(J:J,J2656),0)</f>
        <v/>
      </c>
      <c r="Q2656">
        <f>IFERROR(PERCENTRANK(K:K,K2656),0)</f>
        <v/>
      </c>
      <c r="R2656">
        <f>L2656*weight1+M2656*weight2+N2656*weight3+O2656*weight4+P2656*weight5+Q2656*weight6</f>
        <v/>
      </c>
    </row>
    <row r="2657" spans="1:18">
      <c r="A2657">
        <f>RANK(R2657,R:R)</f>
        <v/>
      </c>
      <c r="B2657" t="s">
        <v>29003</v>
      </c>
      <c r="C2657">
        <f>VLOOKUP(B2657,'Input - companies list'!B:L,2,FALSE)</f>
        <v/>
      </c>
      <c r="D2657">
        <f>VLOOKUP(B2657,'Input - companies list'!B:L,11,FALSE)</f>
        <v/>
      </c>
      <c r="E2657">
        <f>VLOOKUP(B2657,'Input - companies list'!B:E,4,FALSE)</f>
        <v/>
      </c>
      <c r="F2657">
        <f>SUMIFS('Input - target event report'!H:H,'Input - target event report'!B:B,B2657,'Input - target event report'!D:D, "Private Investment")</f>
        <v/>
      </c>
      <c r="G2657">
        <f>IF(I2657&lt;2, "N/A", (MAXIFS('Input - target event report'!E:E,'Input - target event report'!B:B,B:B,'Input - target event report'!D:D,"Private Investment")-MINIFS('Input - target event report'!E:E,'Input - target event report'!B:B,B:B,'Input - target event report'!D:D,"Private Investment"))/(I2657-1))</f>
        <v/>
      </c>
      <c r="H2657">
        <f>IF(MAXIFS('Input - target event report'!E:E,'Input - target event report'!B:B,B:B,'Input - target event report'!D:D,"Private Investment") = 0, "N/A", TODAY() - MAXIFS('Input - target event report'!E:E,'Input - target event report'!B:B,B:B,'Input - target event report'!D:D,"Private Investment"))</f>
        <v/>
      </c>
      <c r="I2657">
        <f>COUNTIFS('Input - target event report'!B:B,B2657,'Input - target event report'!D:D, "Private Investment")</f>
        <v/>
      </c>
      <c r="J2657">
        <f>INDEX('Input - companies list'!$1:$10000,MATCH(B2657,'Input - companies list'!B:B,0),MATCH("Flow",'Input - companies list'!$1:$1,0 ))</f>
        <v/>
      </c>
      <c r="K2657">
        <f>INDEX('Input - companies list'!$1:$10000,MATCH(B2657,'Input - companies list'!B:B,0),MATCH("Inter-Cluster Connectivity",'Input - companies list'!$1:$1,0 ))</f>
        <v/>
      </c>
      <c r="L2657">
        <f>IFERROR(PERCENTRANK(F:F,F2657),0)</f>
        <v/>
      </c>
      <c r="M2657">
        <f>IFERROR(1 - PERCENTRANK(G:G,G2657),0)</f>
        <v/>
      </c>
      <c r="N2657">
        <f>IFERROR(1 - PERCENTRANK(H:H,H2657),0)</f>
        <v/>
      </c>
      <c r="O2657">
        <f>IFERROR(PERCENTRANK(I:I,I2657),0)</f>
        <v/>
      </c>
      <c r="P2657">
        <f>IFERROR(1 - PERCENTRANK(J:J,J2657),0)</f>
        <v/>
      </c>
      <c r="Q2657">
        <f>IFERROR(PERCENTRANK(K:K,K2657),0)</f>
        <v/>
      </c>
      <c r="R2657">
        <f>L2657*weight1+M2657*weight2+N2657*weight3+O2657*weight4+P2657*weight5+Q2657*weight6</f>
        <v/>
      </c>
    </row>
    <row r="2658" spans="1:18">
      <c r="A2658">
        <f>RANK(R2658,R:R)</f>
        <v/>
      </c>
      <c r="B2658" t="s">
        <v>29014</v>
      </c>
      <c r="C2658">
        <f>VLOOKUP(B2658,'Input - companies list'!B:L,2,FALSE)</f>
        <v/>
      </c>
      <c r="D2658">
        <f>VLOOKUP(B2658,'Input - companies list'!B:L,11,FALSE)</f>
        <v/>
      </c>
      <c r="E2658">
        <f>VLOOKUP(B2658,'Input - companies list'!B:E,4,FALSE)</f>
        <v/>
      </c>
      <c r="F2658">
        <f>SUMIFS('Input - target event report'!H:H,'Input - target event report'!B:B,B2658,'Input - target event report'!D:D, "Private Investment")</f>
        <v/>
      </c>
      <c r="G2658">
        <f>IF(I2658&lt;2, "N/A", (MAXIFS('Input - target event report'!E:E,'Input - target event report'!B:B,B:B,'Input - target event report'!D:D,"Private Investment")-MINIFS('Input - target event report'!E:E,'Input - target event report'!B:B,B:B,'Input - target event report'!D:D,"Private Investment"))/(I2658-1))</f>
        <v/>
      </c>
      <c r="H2658">
        <f>IF(MAXIFS('Input - target event report'!E:E,'Input - target event report'!B:B,B:B,'Input - target event report'!D:D,"Private Investment") = 0, "N/A", TODAY() - MAXIFS('Input - target event report'!E:E,'Input - target event report'!B:B,B:B,'Input - target event report'!D:D,"Private Investment"))</f>
        <v/>
      </c>
      <c r="I2658">
        <f>COUNTIFS('Input - target event report'!B:B,B2658,'Input - target event report'!D:D, "Private Investment")</f>
        <v/>
      </c>
      <c r="J2658">
        <f>INDEX('Input - companies list'!$1:$10000,MATCH(B2658,'Input - companies list'!B:B,0),MATCH("Flow",'Input - companies list'!$1:$1,0 ))</f>
        <v/>
      </c>
      <c r="K2658">
        <f>INDEX('Input - companies list'!$1:$10000,MATCH(B2658,'Input - companies list'!B:B,0),MATCH("Inter-Cluster Connectivity",'Input - companies list'!$1:$1,0 ))</f>
        <v/>
      </c>
      <c r="L2658">
        <f>IFERROR(PERCENTRANK(F:F,F2658),0)</f>
        <v/>
      </c>
      <c r="M2658">
        <f>IFERROR(1 - PERCENTRANK(G:G,G2658),0)</f>
        <v/>
      </c>
      <c r="N2658">
        <f>IFERROR(1 - PERCENTRANK(H:H,H2658),0)</f>
        <v/>
      </c>
      <c r="O2658">
        <f>IFERROR(PERCENTRANK(I:I,I2658),0)</f>
        <v/>
      </c>
      <c r="P2658">
        <f>IFERROR(1 - PERCENTRANK(J:J,J2658),0)</f>
        <v/>
      </c>
      <c r="Q2658">
        <f>IFERROR(PERCENTRANK(K:K,K2658),0)</f>
        <v/>
      </c>
      <c r="R2658">
        <f>L2658*weight1+M2658*weight2+N2658*weight3+O2658*weight4+P2658*weight5+Q2658*weight6</f>
        <v/>
      </c>
    </row>
    <row r="2659" spans="1:18">
      <c r="A2659">
        <f>RANK(R2659,R:R)</f>
        <v/>
      </c>
      <c r="B2659" t="s">
        <v>29022</v>
      </c>
      <c r="C2659">
        <f>VLOOKUP(B2659,'Input - companies list'!B:L,2,FALSE)</f>
        <v/>
      </c>
      <c r="D2659">
        <f>VLOOKUP(B2659,'Input - companies list'!B:L,11,FALSE)</f>
        <v/>
      </c>
      <c r="E2659">
        <f>VLOOKUP(B2659,'Input - companies list'!B:E,4,FALSE)</f>
        <v/>
      </c>
      <c r="F2659">
        <f>SUMIFS('Input - target event report'!H:H,'Input - target event report'!B:B,B2659,'Input - target event report'!D:D, "Private Investment")</f>
        <v/>
      </c>
      <c r="G2659">
        <f>IF(I2659&lt;2, "N/A", (MAXIFS('Input - target event report'!E:E,'Input - target event report'!B:B,B:B,'Input - target event report'!D:D,"Private Investment")-MINIFS('Input - target event report'!E:E,'Input - target event report'!B:B,B:B,'Input - target event report'!D:D,"Private Investment"))/(I2659-1))</f>
        <v/>
      </c>
      <c r="H2659">
        <f>IF(MAXIFS('Input - target event report'!E:E,'Input - target event report'!B:B,B:B,'Input - target event report'!D:D,"Private Investment") = 0, "N/A", TODAY() - MAXIFS('Input - target event report'!E:E,'Input - target event report'!B:B,B:B,'Input - target event report'!D:D,"Private Investment"))</f>
        <v/>
      </c>
      <c r="I2659">
        <f>COUNTIFS('Input - target event report'!B:B,B2659,'Input - target event report'!D:D, "Private Investment")</f>
        <v/>
      </c>
      <c r="J2659">
        <f>INDEX('Input - companies list'!$1:$10000,MATCH(B2659,'Input - companies list'!B:B,0),MATCH("Flow",'Input - companies list'!$1:$1,0 ))</f>
        <v/>
      </c>
      <c r="K2659">
        <f>INDEX('Input - companies list'!$1:$10000,MATCH(B2659,'Input - companies list'!B:B,0),MATCH("Inter-Cluster Connectivity",'Input - companies list'!$1:$1,0 ))</f>
        <v/>
      </c>
      <c r="L2659">
        <f>IFERROR(PERCENTRANK(F:F,F2659),0)</f>
        <v/>
      </c>
      <c r="M2659">
        <f>IFERROR(1 - PERCENTRANK(G:G,G2659),0)</f>
        <v/>
      </c>
      <c r="N2659">
        <f>IFERROR(1 - PERCENTRANK(H:H,H2659),0)</f>
        <v/>
      </c>
      <c r="O2659">
        <f>IFERROR(PERCENTRANK(I:I,I2659),0)</f>
        <v/>
      </c>
      <c r="P2659">
        <f>IFERROR(1 - PERCENTRANK(J:J,J2659),0)</f>
        <v/>
      </c>
      <c r="Q2659">
        <f>IFERROR(PERCENTRANK(K:K,K2659),0)</f>
        <v/>
      </c>
      <c r="R2659">
        <f>L2659*weight1+M2659*weight2+N2659*weight3+O2659*weight4+P2659*weight5+Q2659*weight6</f>
        <v/>
      </c>
    </row>
    <row r="2660" spans="1:18">
      <c r="A2660">
        <f>RANK(R2660,R:R)</f>
        <v/>
      </c>
      <c r="B2660" t="s">
        <v>29032</v>
      </c>
      <c r="C2660">
        <f>VLOOKUP(B2660,'Input - companies list'!B:L,2,FALSE)</f>
        <v/>
      </c>
      <c r="D2660">
        <f>VLOOKUP(B2660,'Input - companies list'!B:L,11,FALSE)</f>
        <v/>
      </c>
      <c r="E2660">
        <f>VLOOKUP(B2660,'Input - companies list'!B:E,4,FALSE)</f>
        <v/>
      </c>
      <c r="F2660">
        <f>SUMIFS('Input - target event report'!H:H,'Input - target event report'!B:B,B2660,'Input - target event report'!D:D, "Private Investment")</f>
        <v/>
      </c>
      <c r="G2660">
        <f>IF(I2660&lt;2, "N/A", (MAXIFS('Input - target event report'!E:E,'Input - target event report'!B:B,B:B,'Input - target event report'!D:D,"Private Investment")-MINIFS('Input - target event report'!E:E,'Input - target event report'!B:B,B:B,'Input - target event report'!D:D,"Private Investment"))/(I2660-1))</f>
        <v/>
      </c>
      <c r="H2660">
        <f>IF(MAXIFS('Input - target event report'!E:E,'Input - target event report'!B:B,B:B,'Input - target event report'!D:D,"Private Investment") = 0, "N/A", TODAY() - MAXIFS('Input - target event report'!E:E,'Input - target event report'!B:B,B:B,'Input - target event report'!D:D,"Private Investment"))</f>
        <v/>
      </c>
      <c r="I2660">
        <f>COUNTIFS('Input - target event report'!B:B,B2660,'Input - target event report'!D:D, "Private Investment")</f>
        <v/>
      </c>
      <c r="J2660">
        <f>INDEX('Input - companies list'!$1:$10000,MATCH(B2660,'Input - companies list'!B:B,0),MATCH("Flow",'Input - companies list'!$1:$1,0 ))</f>
        <v/>
      </c>
      <c r="K2660">
        <f>INDEX('Input - companies list'!$1:$10000,MATCH(B2660,'Input - companies list'!B:B,0),MATCH("Inter-Cluster Connectivity",'Input - companies list'!$1:$1,0 ))</f>
        <v/>
      </c>
      <c r="L2660">
        <f>IFERROR(PERCENTRANK(F:F,F2660),0)</f>
        <v/>
      </c>
      <c r="M2660">
        <f>IFERROR(1 - PERCENTRANK(G:G,G2660),0)</f>
        <v/>
      </c>
      <c r="N2660">
        <f>IFERROR(1 - PERCENTRANK(H:H,H2660),0)</f>
        <v/>
      </c>
      <c r="O2660">
        <f>IFERROR(PERCENTRANK(I:I,I2660),0)</f>
        <v/>
      </c>
      <c r="P2660">
        <f>IFERROR(1 - PERCENTRANK(J:J,J2660),0)</f>
        <v/>
      </c>
      <c r="Q2660">
        <f>IFERROR(PERCENTRANK(K:K,K2660),0)</f>
        <v/>
      </c>
      <c r="R2660">
        <f>L2660*weight1+M2660*weight2+N2660*weight3+O2660*weight4+P2660*weight5+Q2660*weight6</f>
        <v/>
      </c>
    </row>
    <row r="2661" spans="1:18">
      <c r="A2661">
        <f>RANK(R2661,R:R)</f>
        <v/>
      </c>
      <c r="B2661" t="s">
        <v>29042</v>
      </c>
      <c r="C2661">
        <f>VLOOKUP(B2661,'Input - companies list'!B:L,2,FALSE)</f>
        <v/>
      </c>
      <c r="D2661">
        <f>VLOOKUP(B2661,'Input - companies list'!B:L,11,FALSE)</f>
        <v/>
      </c>
      <c r="E2661">
        <f>VLOOKUP(B2661,'Input - companies list'!B:E,4,FALSE)</f>
        <v/>
      </c>
      <c r="F2661">
        <f>SUMIFS('Input - target event report'!H:H,'Input - target event report'!B:B,B2661,'Input - target event report'!D:D, "Private Investment")</f>
        <v/>
      </c>
      <c r="G2661">
        <f>IF(I2661&lt;2, "N/A", (MAXIFS('Input - target event report'!E:E,'Input - target event report'!B:B,B:B,'Input - target event report'!D:D,"Private Investment")-MINIFS('Input - target event report'!E:E,'Input - target event report'!B:B,B:B,'Input - target event report'!D:D,"Private Investment"))/(I2661-1))</f>
        <v/>
      </c>
      <c r="H2661">
        <f>IF(MAXIFS('Input - target event report'!E:E,'Input - target event report'!B:B,B:B,'Input - target event report'!D:D,"Private Investment") = 0, "N/A", TODAY() - MAXIFS('Input - target event report'!E:E,'Input - target event report'!B:B,B:B,'Input - target event report'!D:D,"Private Investment"))</f>
        <v/>
      </c>
      <c r="I2661">
        <f>COUNTIFS('Input - target event report'!B:B,B2661,'Input - target event report'!D:D, "Private Investment")</f>
        <v/>
      </c>
      <c r="J2661">
        <f>INDEX('Input - companies list'!$1:$10000,MATCH(B2661,'Input - companies list'!B:B,0),MATCH("Flow",'Input - companies list'!$1:$1,0 ))</f>
        <v/>
      </c>
      <c r="K2661">
        <f>INDEX('Input - companies list'!$1:$10000,MATCH(B2661,'Input - companies list'!B:B,0),MATCH("Inter-Cluster Connectivity",'Input - companies list'!$1:$1,0 ))</f>
        <v/>
      </c>
      <c r="L2661">
        <f>IFERROR(PERCENTRANK(F:F,F2661),0)</f>
        <v/>
      </c>
      <c r="M2661">
        <f>IFERROR(1 - PERCENTRANK(G:G,G2661),0)</f>
        <v/>
      </c>
      <c r="N2661">
        <f>IFERROR(1 - PERCENTRANK(H:H,H2661),0)</f>
        <v/>
      </c>
      <c r="O2661">
        <f>IFERROR(PERCENTRANK(I:I,I2661),0)</f>
        <v/>
      </c>
      <c r="P2661">
        <f>IFERROR(1 - PERCENTRANK(J:J,J2661),0)</f>
        <v/>
      </c>
      <c r="Q2661">
        <f>IFERROR(PERCENTRANK(K:K,K2661),0)</f>
        <v/>
      </c>
      <c r="R2661">
        <f>L2661*weight1+M2661*weight2+N2661*weight3+O2661*weight4+P2661*weight5+Q2661*weight6</f>
        <v/>
      </c>
    </row>
    <row r="2662" spans="1:18">
      <c r="A2662">
        <f>RANK(R2662,R:R)</f>
        <v/>
      </c>
      <c r="B2662" t="s">
        <v>29049</v>
      </c>
      <c r="C2662">
        <f>VLOOKUP(B2662,'Input - companies list'!B:L,2,FALSE)</f>
        <v/>
      </c>
      <c r="D2662">
        <f>VLOOKUP(B2662,'Input - companies list'!B:L,11,FALSE)</f>
        <v/>
      </c>
      <c r="E2662">
        <f>VLOOKUP(B2662,'Input - companies list'!B:E,4,FALSE)</f>
        <v/>
      </c>
      <c r="F2662">
        <f>SUMIFS('Input - target event report'!H:H,'Input - target event report'!B:B,B2662,'Input - target event report'!D:D, "Private Investment")</f>
        <v/>
      </c>
      <c r="G2662">
        <f>IF(I2662&lt;2, "N/A", (MAXIFS('Input - target event report'!E:E,'Input - target event report'!B:B,B:B,'Input - target event report'!D:D,"Private Investment")-MINIFS('Input - target event report'!E:E,'Input - target event report'!B:B,B:B,'Input - target event report'!D:D,"Private Investment"))/(I2662-1))</f>
        <v/>
      </c>
      <c r="H2662">
        <f>IF(MAXIFS('Input - target event report'!E:E,'Input - target event report'!B:B,B:B,'Input - target event report'!D:D,"Private Investment") = 0, "N/A", TODAY() - MAXIFS('Input - target event report'!E:E,'Input - target event report'!B:B,B:B,'Input - target event report'!D:D,"Private Investment"))</f>
        <v/>
      </c>
      <c r="I2662">
        <f>COUNTIFS('Input - target event report'!B:B,B2662,'Input - target event report'!D:D, "Private Investment")</f>
        <v/>
      </c>
      <c r="J2662">
        <f>INDEX('Input - companies list'!$1:$10000,MATCH(B2662,'Input - companies list'!B:B,0),MATCH("Flow",'Input - companies list'!$1:$1,0 ))</f>
        <v/>
      </c>
      <c r="K2662">
        <f>INDEX('Input - companies list'!$1:$10000,MATCH(B2662,'Input - companies list'!B:B,0),MATCH("Inter-Cluster Connectivity",'Input - companies list'!$1:$1,0 ))</f>
        <v/>
      </c>
      <c r="L2662">
        <f>IFERROR(PERCENTRANK(F:F,F2662),0)</f>
        <v/>
      </c>
      <c r="M2662">
        <f>IFERROR(1 - PERCENTRANK(G:G,G2662),0)</f>
        <v/>
      </c>
      <c r="N2662">
        <f>IFERROR(1 - PERCENTRANK(H:H,H2662),0)</f>
        <v/>
      </c>
      <c r="O2662">
        <f>IFERROR(PERCENTRANK(I:I,I2662),0)</f>
        <v/>
      </c>
      <c r="P2662">
        <f>IFERROR(1 - PERCENTRANK(J:J,J2662),0)</f>
        <v/>
      </c>
      <c r="Q2662">
        <f>IFERROR(PERCENTRANK(K:K,K2662),0)</f>
        <v/>
      </c>
      <c r="R2662">
        <f>L2662*weight1+M2662*weight2+N2662*weight3+O2662*weight4+P2662*weight5+Q2662*weight6</f>
        <v/>
      </c>
    </row>
    <row r="2663" spans="1:18">
      <c r="A2663">
        <f>RANK(R2663,R:R)</f>
        <v/>
      </c>
      <c r="B2663" t="s">
        <v>29061</v>
      </c>
      <c r="C2663">
        <f>VLOOKUP(B2663,'Input - companies list'!B:L,2,FALSE)</f>
        <v/>
      </c>
      <c r="D2663">
        <f>VLOOKUP(B2663,'Input - companies list'!B:L,11,FALSE)</f>
        <v/>
      </c>
      <c r="E2663">
        <f>VLOOKUP(B2663,'Input - companies list'!B:E,4,FALSE)</f>
        <v/>
      </c>
      <c r="F2663">
        <f>SUMIFS('Input - target event report'!H:H,'Input - target event report'!B:B,B2663,'Input - target event report'!D:D, "Private Investment")</f>
        <v/>
      </c>
      <c r="G2663">
        <f>IF(I2663&lt;2, "N/A", (MAXIFS('Input - target event report'!E:E,'Input - target event report'!B:B,B:B,'Input - target event report'!D:D,"Private Investment")-MINIFS('Input - target event report'!E:E,'Input - target event report'!B:B,B:B,'Input - target event report'!D:D,"Private Investment"))/(I2663-1))</f>
        <v/>
      </c>
      <c r="H2663">
        <f>IF(MAXIFS('Input - target event report'!E:E,'Input - target event report'!B:B,B:B,'Input - target event report'!D:D,"Private Investment") = 0, "N/A", TODAY() - MAXIFS('Input - target event report'!E:E,'Input - target event report'!B:B,B:B,'Input - target event report'!D:D,"Private Investment"))</f>
        <v/>
      </c>
      <c r="I2663">
        <f>COUNTIFS('Input - target event report'!B:B,B2663,'Input - target event report'!D:D, "Private Investment")</f>
        <v/>
      </c>
      <c r="J2663">
        <f>INDEX('Input - companies list'!$1:$10000,MATCH(B2663,'Input - companies list'!B:B,0),MATCH("Flow",'Input - companies list'!$1:$1,0 ))</f>
        <v/>
      </c>
      <c r="K2663">
        <f>INDEX('Input - companies list'!$1:$10000,MATCH(B2663,'Input - companies list'!B:B,0),MATCH("Inter-Cluster Connectivity",'Input - companies list'!$1:$1,0 ))</f>
        <v/>
      </c>
      <c r="L2663">
        <f>IFERROR(PERCENTRANK(F:F,F2663),0)</f>
        <v/>
      </c>
      <c r="M2663">
        <f>IFERROR(1 - PERCENTRANK(G:G,G2663),0)</f>
        <v/>
      </c>
      <c r="N2663">
        <f>IFERROR(1 - PERCENTRANK(H:H,H2663),0)</f>
        <v/>
      </c>
      <c r="O2663">
        <f>IFERROR(PERCENTRANK(I:I,I2663),0)</f>
        <v/>
      </c>
      <c r="P2663">
        <f>IFERROR(1 - PERCENTRANK(J:J,J2663),0)</f>
        <v/>
      </c>
      <c r="Q2663">
        <f>IFERROR(PERCENTRANK(K:K,K2663),0)</f>
        <v/>
      </c>
      <c r="R2663">
        <f>L2663*weight1+M2663*weight2+N2663*weight3+O2663*weight4+P2663*weight5+Q2663*weight6</f>
        <v/>
      </c>
    </row>
    <row r="2664" spans="1:18">
      <c r="A2664">
        <f>RANK(R2664,R:R)</f>
        <v/>
      </c>
      <c r="B2664" t="s">
        <v>29069</v>
      </c>
      <c r="C2664">
        <f>VLOOKUP(B2664,'Input - companies list'!B:L,2,FALSE)</f>
        <v/>
      </c>
      <c r="D2664">
        <f>VLOOKUP(B2664,'Input - companies list'!B:L,11,FALSE)</f>
        <v/>
      </c>
      <c r="E2664">
        <f>VLOOKUP(B2664,'Input - companies list'!B:E,4,FALSE)</f>
        <v/>
      </c>
      <c r="F2664">
        <f>SUMIFS('Input - target event report'!H:H,'Input - target event report'!B:B,B2664,'Input - target event report'!D:D, "Private Investment")</f>
        <v/>
      </c>
      <c r="G2664">
        <f>IF(I2664&lt;2, "N/A", (MAXIFS('Input - target event report'!E:E,'Input - target event report'!B:B,B:B,'Input - target event report'!D:D,"Private Investment")-MINIFS('Input - target event report'!E:E,'Input - target event report'!B:B,B:B,'Input - target event report'!D:D,"Private Investment"))/(I2664-1))</f>
        <v/>
      </c>
      <c r="H2664">
        <f>IF(MAXIFS('Input - target event report'!E:E,'Input - target event report'!B:B,B:B,'Input - target event report'!D:D,"Private Investment") = 0, "N/A", TODAY() - MAXIFS('Input - target event report'!E:E,'Input - target event report'!B:B,B:B,'Input - target event report'!D:D,"Private Investment"))</f>
        <v/>
      </c>
      <c r="I2664">
        <f>COUNTIFS('Input - target event report'!B:B,B2664,'Input - target event report'!D:D, "Private Investment")</f>
        <v/>
      </c>
      <c r="J2664">
        <f>INDEX('Input - companies list'!$1:$10000,MATCH(B2664,'Input - companies list'!B:B,0),MATCH("Flow",'Input - companies list'!$1:$1,0 ))</f>
        <v/>
      </c>
      <c r="K2664">
        <f>INDEX('Input - companies list'!$1:$10000,MATCH(B2664,'Input - companies list'!B:B,0),MATCH("Inter-Cluster Connectivity",'Input - companies list'!$1:$1,0 ))</f>
        <v/>
      </c>
      <c r="L2664">
        <f>IFERROR(PERCENTRANK(F:F,F2664),0)</f>
        <v/>
      </c>
      <c r="M2664">
        <f>IFERROR(1 - PERCENTRANK(G:G,G2664),0)</f>
        <v/>
      </c>
      <c r="N2664">
        <f>IFERROR(1 - PERCENTRANK(H:H,H2664),0)</f>
        <v/>
      </c>
      <c r="O2664">
        <f>IFERROR(PERCENTRANK(I:I,I2664),0)</f>
        <v/>
      </c>
      <c r="P2664">
        <f>IFERROR(1 - PERCENTRANK(J:J,J2664),0)</f>
        <v/>
      </c>
      <c r="Q2664">
        <f>IFERROR(PERCENTRANK(K:K,K2664),0)</f>
        <v/>
      </c>
      <c r="R2664">
        <f>L2664*weight1+M2664*weight2+N2664*weight3+O2664*weight4+P2664*weight5+Q2664*weight6</f>
        <v/>
      </c>
    </row>
    <row r="2665" spans="1:18">
      <c r="A2665">
        <f>RANK(R2665,R:R)</f>
        <v/>
      </c>
      <c r="B2665" t="s">
        <v>29081</v>
      </c>
      <c r="C2665">
        <f>VLOOKUP(B2665,'Input - companies list'!B:L,2,FALSE)</f>
        <v/>
      </c>
      <c r="D2665">
        <f>VLOOKUP(B2665,'Input - companies list'!B:L,11,FALSE)</f>
        <v/>
      </c>
      <c r="E2665">
        <f>VLOOKUP(B2665,'Input - companies list'!B:E,4,FALSE)</f>
        <v/>
      </c>
      <c r="F2665">
        <f>SUMIFS('Input - target event report'!H:H,'Input - target event report'!B:B,B2665,'Input - target event report'!D:D, "Private Investment")</f>
        <v/>
      </c>
      <c r="G2665">
        <f>IF(I2665&lt;2, "N/A", (MAXIFS('Input - target event report'!E:E,'Input - target event report'!B:B,B:B,'Input - target event report'!D:D,"Private Investment")-MINIFS('Input - target event report'!E:E,'Input - target event report'!B:B,B:B,'Input - target event report'!D:D,"Private Investment"))/(I2665-1))</f>
        <v/>
      </c>
      <c r="H2665">
        <f>IF(MAXIFS('Input - target event report'!E:E,'Input - target event report'!B:B,B:B,'Input - target event report'!D:D,"Private Investment") = 0, "N/A", TODAY() - MAXIFS('Input - target event report'!E:E,'Input - target event report'!B:B,B:B,'Input - target event report'!D:D,"Private Investment"))</f>
        <v/>
      </c>
      <c r="I2665">
        <f>COUNTIFS('Input - target event report'!B:B,B2665,'Input - target event report'!D:D, "Private Investment")</f>
        <v/>
      </c>
      <c r="J2665">
        <f>INDEX('Input - companies list'!$1:$10000,MATCH(B2665,'Input - companies list'!B:B,0),MATCH("Flow",'Input - companies list'!$1:$1,0 ))</f>
        <v/>
      </c>
      <c r="K2665">
        <f>INDEX('Input - companies list'!$1:$10000,MATCH(B2665,'Input - companies list'!B:B,0),MATCH("Inter-Cluster Connectivity",'Input - companies list'!$1:$1,0 ))</f>
        <v/>
      </c>
      <c r="L2665">
        <f>IFERROR(PERCENTRANK(F:F,F2665),0)</f>
        <v/>
      </c>
      <c r="M2665">
        <f>IFERROR(1 - PERCENTRANK(G:G,G2665),0)</f>
        <v/>
      </c>
      <c r="N2665">
        <f>IFERROR(1 - PERCENTRANK(H:H,H2665),0)</f>
        <v/>
      </c>
      <c r="O2665">
        <f>IFERROR(PERCENTRANK(I:I,I2665),0)</f>
        <v/>
      </c>
      <c r="P2665">
        <f>IFERROR(1 - PERCENTRANK(J:J,J2665),0)</f>
        <v/>
      </c>
      <c r="Q2665">
        <f>IFERROR(PERCENTRANK(K:K,K2665),0)</f>
        <v/>
      </c>
      <c r="R2665">
        <f>L2665*weight1+M2665*weight2+N2665*weight3+O2665*weight4+P2665*weight5+Q2665*weight6</f>
        <v/>
      </c>
    </row>
    <row r="2666" spans="1:18">
      <c r="A2666">
        <f>RANK(R2666,R:R)</f>
        <v/>
      </c>
      <c r="B2666" t="s">
        <v>29090</v>
      </c>
      <c r="C2666">
        <f>VLOOKUP(B2666,'Input - companies list'!B:L,2,FALSE)</f>
        <v/>
      </c>
      <c r="D2666">
        <f>VLOOKUP(B2666,'Input - companies list'!B:L,11,FALSE)</f>
        <v/>
      </c>
      <c r="E2666">
        <f>VLOOKUP(B2666,'Input - companies list'!B:E,4,FALSE)</f>
        <v/>
      </c>
      <c r="F2666">
        <f>SUMIFS('Input - target event report'!H:H,'Input - target event report'!B:B,B2666,'Input - target event report'!D:D, "Private Investment")</f>
        <v/>
      </c>
      <c r="G2666">
        <f>IF(I2666&lt;2, "N/A", (MAXIFS('Input - target event report'!E:E,'Input - target event report'!B:B,B:B,'Input - target event report'!D:D,"Private Investment")-MINIFS('Input - target event report'!E:E,'Input - target event report'!B:B,B:B,'Input - target event report'!D:D,"Private Investment"))/(I2666-1))</f>
        <v/>
      </c>
      <c r="H2666">
        <f>IF(MAXIFS('Input - target event report'!E:E,'Input - target event report'!B:B,B:B,'Input - target event report'!D:D,"Private Investment") = 0, "N/A", TODAY() - MAXIFS('Input - target event report'!E:E,'Input - target event report'!B:B,B:B,'Input - target event report'!D:D,"Private Investment"))</f>
        <v/>
      </c>
      <c r="I2666">
        <f>COUNTIFS('Input - target event report'!B:B,B2666,'Input - target event report'!D:D, "Private Investment")</f>
        <v/>
      </c>
      <c r="J2666">
        <f>INDEX('Input - companies list'!$1:$10000,MATCH(B2666,'Input - companies list'!B:B,0),MATCH("Flow",'Input - companies list'!$1:$1,0 ))</f>
        <v/>
      </c>
      <c r="K2666">
        <f>INDEX('Input - companies list'!$1:$10000,MATCH(B2666,'Input - companies list'!B:B,0),MATCH("Inter-Cluster Connectivity",'Input - companies list'!$1:$1,0 ))</f>
        <v/>
      </c>
      <c r="L2666">
        <f>IFERROR(PERCENTRANK(F:F,F2666),0)</f>
        <v/>
      </c>
      <c r="M2666">
        <f>IFERROR(1 - PERCENTRANK(G:G,G2666),0)</f>
        <v/>
      </c>
      <c r="N2666">
        <f>IFERROR(1 - PERCENTRANK(H:H,H2666),0)</f>
        <v/>
      </c>
      <c r="O2666">
        <f>IFERROR(PERCENTRANK(I:I,I2666),0)</f>
        <v/>
      </c>
      <c r="P2666">
        <f>IFERROR(1 - PERCENTRANK(J:J,J2666),0)</f>
        <v/>
      </c>
      <c r="Q2666">
        <f>IFERROR(PERCENTRANK(K:K,K2666),0)</f>
        <v/>
      </c>
      <c r="R2666">
        <f>L2666*weight1+M2666*weight2+N2666*weight3+O2666*weight4+P2666*weight5+Q2666*weight6</f>
        <v/>
      </c>
    </row>
    <row r="2667" spans="1:18">
      <c r="A2667">
        <f>RANK(R2667,R:R)</f>
        <v/>
      </c>
      <c r="B2667" t="s">
        <v>29099</v>
      </c>
      <c r="C2667">
        <f>VLOOKUP(B2667,'Input - companies list'!B:L,2,FALSE)</f>
        <v/>
      </c>
      <c r="D2667">
        <f>VLOOKUP(B2667,'Input - companies list'!B:L,11,FALSE)</f>
        <v/>
      </c>
      <c r="E2667">
        <f>VLOOKUP(B2667,'Input - companies list'!B:E,4,FALSE)</f>
        <v/>
      </c>
      <c r="F2667">
        <f>SUMIFS('Input - target event report'!H:H,'Input - target event report'!B:B,B2667,'Input - target event report'!D:D, "Private Investment")</f>
        <v/>
      </c>
      <c r="G2667">
        <f>IF(I2667&lt;2, "N/A", (MAXIFS('Input - target event report'!E:E,'Input - target event report'!B:B,B:B,'Input - target event report'!D:D,"Private Investment")-MINIFS('Input - target event report'!E:E,'Input - target event report'!B:B,B:B,'Input - target event report'!D:D,"Private Investment"))/(I2667-1))</f>
        <v/>
      </c>
      <c r="H2667">
        <f>IF(MAXIFS('Input - target event report'!E:E,'Input - target event report'!B:B,B:B,'Input - target event report'!D:D,"Private Investment") = 0, "N/A", TODAY() - MAXIFS('Input - target event report'!E:E,'Input - target event report'!B:B,B:B,'Input - target event report'!D:D,"Private Investment"))</f>
        <v/>
      </c>
      <c r="I2667">
        <f>COUNTIFS('Input - target event report'!B:B,B2667,'Input - target event report'!D:D, "Private Investment")</f>
        <v/>
      </c>
      <c r="J2667">
        <f>INDEX('Input - companies list'!$1:$10000,MATCH(B2667,'Input - companies list'!B:B,0),MATCH("Flow",'Input - companies list'!$1:$1,0 ))</f>
        <v/>
      </c>
      <c r="K2667">
        <f>INDEX('Input - companies list'!$1:$10000,MATCH(B2667,'Input - companies list'!B:B,0),MATCH("Inter-Cluster Connectivity",'Input - companies list'!$1:$1,0 ))</f>
        <v/>
      </c>
      <c r="L2667">
        <f>IFERROR(PERCENTRANK(F:F,F2667),0)</f>
        <v/>
      </c>
      <c r="M2667">
        <f>IFERROR(1 - PERCENTRANK(G:G,G2667),0)</f>
        <v/>
      </c>
      <c r="N2667">
        <f>IFERROR(1 - PERCENTRANK(H:H,H2667),0)</f>
        <v/>
      </c>
      <c r="O2667">
        <f>IFERROR(PERCENTRANK(I:I,I2667),0)</f>
        <v/>
      </c>
      <c r="P2667">
        <f>IFERROR(1 - PERCENTRANK(J:J,J2667),0)</f>
        <v/>
      </c>
      <c r="Q2667">
        <f>IFERROR(PERCENTRANK(K:K,K2667),0)</f>
        <v/>
      </c>
      <c r="R2667">
        <f>L2667*weight1+M2667*weight2+N2667*weight3+O2667*weight4+P2667*weight5+Q2667*weight6</f>
        <v/>
      </c>
    </row>
    <row r="2668" spans="1:18">
      <c r="A2668">
        <f>RANK(R2668,R:R)</f>
        <v/>
      </c>
      <c r="B2668" t="s">
        <v>29108</v>
      </c>
      <c r="C2668">
        <f>VLOOKUP(B2668,'Input - companies list'!B:L,2,FALSE)</f>
        <v/>
      </c>
      <c r="D2668">
        <f>VLOOKUP(B2668,'Input - companies list'!B:L,11,FALSE)</f>
        <v/>
      </c>
      <c r="E2668">
        <f>VLOOKUP(B2668,'Input - companies list'!B:E,4,FALSE)</f>
        <v/>
      </c>
      <c r="F2668">
        <f>SUMIFS('Input - target event report'!H:H,'Input - target event report'!B:B,B2668,'Input - target event report'!D:D, "Private Investment")</f>
        <v/>
      </c>
      <c r="G2668">
        <f>IF(I2668&lt;2, "N/A", (MAXIFS('Input - target event report'!E:E,'Input - target event report'!B:B,B:B,'Input - target event report'!D:D,"Private Investment")-MINIFS('Input - target event report'!E:E,'Input - target event report'!B:B,B:B,'Input - target event report'!D:D,"Private Investment"))/(I2668-1))</f>
        <v/>
      </c>
      <c r="H2668">
        <f>IF(MAXIFS('Input - target event report'!E:E,'Input - target event report'!B:B,B:B,'Input - target event report'!D:D,"Private Investment") = 0, "N/A", TODAY() - MAXIFS('Input - target event report'!E:E,'Input - target event report'!B:B,B:B,'Input - target event report'!D:D,"Private Investment"))</f>
        <v/>
      </c>
      <c r="I2668">
        <f>COUNTIFS('Input - target event report'!B:B,B2668,'Input - target event report'!D:D, "Private Investment")</f>
        <v/>
      </c>
      <c r="J2668">
        <f>INDEX('Input - companies list'!$1:$10000,MATCH(B2668,'Input - companies list'!B:B,0),MATCH("Flow",'Input - companies list'!$1:$1,0 ))</f>
        <v/>
      </c>
      <c r="K2668">
        <f>INDEX('Input - companies list'!$1:$10000,MATCH(B2668,'Input - companies list'!B:B,0),MATCH("Inter-Cluster Connectivity",'Input - companies list'!$1:$1,0 ))</f>
        <v/>
      </c>
      <c r="L2668">
        <f>IFERROR(PERCENTRANK(F:F,F2668),0)</f>
        <v/>
      </c>
      <c r="M2668">
        <f>IFERROR(1 - PERCENTRANK(G:G,G2668),0)</f>
        <v/>
      </c>
      <c r="N2668">
        <f>IFERROR(1 - PERCENTRANK(H:H,H2668),0)</f>
        <v/>
      </c>
      <c r="O2668">
        <f>IFERROR(PERCENTRANK(I:I,I2668),0)</f>
        <v/>
      </c>
      <c r="P2668">
        <f>IFERROR(1 - PERCENTRANK(J:J,J2668),0)</f>
        <v/>
      </c>
      <c r="Q2668">
        <f>IFERROR(PERCENTRANK(K:K,K2668),0)</f>
        <v/>
      </c>
      <c r="R2668">
        <f>L2668*weight1+M2668*weight2+N2668*weight3+O2668*weight4+P2668*weight5+Q2668*weight6</f>
        <v/>
      </c>
    </row>
    <row r="2669" spans="1:18">
      <c r="A2669">
        <f>RANK(R2669,R:R)</f>
        <v/>
      </c>
      <c r="B2669" t="s">
        <v>29118</v>
      </c>
      <c r="C2669">
        <f>VLOOKUP(B2669,'Input - companies list'!B:L,2,FALSE)</f>
        <v/>
      </c>
      <c r="D2669">
        <f>VLOOKUP(B2669,'Input - companies list'!B:L,11,FALSE)</f>
        <v/>
      </c>
      <c r="E2669">
        <f>VLOOKUP(B2669,'Input - companies list'!B:E,4,FALSE)</f>
        <v/>
      </c>
      <c r="F2669">
        <f>SUMIFS('Input - target event report'!H:H,'Input - target event report'!B:B,B2669,'Input - target event report'!D:D, "Private Investment")</f>
        <v/>
      </c>
      <c r="G2669">
        <f>IF(I2669&lt;2, "N/A", (MAXIFS('Input - target event report'!E:E,'Input - target event report'!B:B,B:B,'Input - target event report'!D:D,"Private Investment")-MINIFS('Input - target event report'!E:E,'Input - target event report'!B:B,B:B,'Input - target event report'!D:D,"Private Investment"))/(I2669-1))</f>
        <v/>
      </c>
      <c r="H2669">
        <f>IF(MAXIFS('Input - target event report'!E:E,'Input - target event report'!B:B,B:B,'Input - target event report'!D:D,"Private Investment") = 0, "N/A", TODAY() - MAXIFS('Input - target event report'!E:E,'Input - target event report'!B:B,B:B,'Input - target event report'!D:D,"Private Investment"))</f>
        <v/>
      </c>
      <c r="I2669">
        <f>COUNTIFS('Input - target event report'!B:B,B2669,'Input - target event report'!D:D, "Private Investment")</f>
        <v/>
      </c>
      <c r="J2669">
        <f>INDEX('Input - companies list'!$1:$10000,MATCH(B2669,'Input - companies list'!B:B,0),MATCH("Flow",'Input - companies list'!$1:$1,0 ))</f>
        <v/>
      </c>
      <c r="K2669">
        <f>INDEX('Input - companies list'!$1:$10000,MATCH(B2669,'Input - companies list'!B:B,0),MATCH("Inter-Cluster Connectivity",'Input - companies list'!$1:$1,0 ))</f>
        <v/>
      </c>
      <c r="L2669">
        <f>IFERROR(PERCENTRANK(F:F,F2669),0)</f>
        <v/>
      </c>
      <c r="M2669">
        <f>IFERROR(1 - PERCENTRANK(G:G,G2669),0)</f>
        <v/>
      </c>
      <c r="N2669">
        <f>IFERROR(1 - PERCENTRANK(H:H,H2669),0)</f>
        <v/>
      </c>
      <c r="O2669">
        <f>IFERROR(PERCENTRANK(I:I,I2669),0)</f>
        <v/>
      </c>
      <c r="P2669">
        <f>IFERROR(1 - PERCENTRANK(J:J,J2669),0)</f>
        <v/>
      </c>
      <c r="Q2669">
        <f>IFERROR(PERCENTRANK(K:K,K2669),0)</f>
        <v/>
      </c>
      <c r="R2669">
        <f>L2669*weight1+M2669*weight2+N2669*weight3+O2669*weight4+P2669*weight5+Q2669*weight6</f>
        <v/>
      </c>
    </row>
    <row r="2670" spans="1:18">
      <c r="A2670">
        <f>RANK(R2670,R:R)</f>
        <v/>
      </c>
      <c r="B2670" t="s">
        <v>29128</v>
      </c>
      <c r="C2670">
        <f>VLOOKUP(B2670,'Input - companies list'!B:L,2,FALSE)</f>
        <v/>
      </c>
      <c r="D2670">
        <f>VLOOKUP(B2670,'Input - companies list'!B:L,11,FALSE)</f>
        <v/>
      </c>
      <c r="E2670">
        <f>VLOOKUP(B2670,'Input - companies list'!B:E,4,FALSE)</f>
        <v/>
      </c>
      <c r="F2670">
        <f>SUMIFS('Input - target event report'!H:H,'Input - target event report'!B:B,B2670,'Input - target event report'!D:D, "Private Investment")</f>
        <v/>
      </c>
      <c r="G2670">
        <f>IF(I2670&lt;2, "N/A", (MAXIFS('Input - target event report'!E:E,'Input - target event report'!B:B,B:B,'Input - target event report'!D:D,"Private Investment")-MINIFS('Input - target event report'!E:E,'Input - target event report'!B:B,B:B,'Input - target event report'!D:D,"Private Investment"))/(I2670-1))</f>
        <v/>
      </c>
      <c r="H2670">
        <f>IF(MAXIFS('Input - target event report'!E:E,'Input - target event report'!B:B,B:B,'Input - target event report'!D:D,"Private Investment") = 0, "N/A", TODAY() - MAXIFS('Input - target event report'!E:E,'Input - target event report'!B:B,B:B,'Input - target event report'!D:D,"Private Investment"))</f>
        <v/>
      </c>
      <c r="I2670">
        <f>COUNTIFS('Input - target event report'!B:B,B2670,'Input - target event report'!D:D, "Private Investment")</f>
        <v/>
      </c>
      <c r="J2670">
        <f>INDEX('Input - companies list'!$1:$10000,MATCH(B2670,'Input - companies list'!B:B,0),MATCH("Flow",'Input - companies list'!$1:$1,0 ))</f>
        <v/>
      </c>
      <c r="K2670">
        <f>INDEX('Input - companies list'!$1:$10000,MATCH(B2670,'Input - companies list'!B:B,0),MATCH("Inter-Cluster Connectivity",'Input - companies list'!$1:$1,0 ))</f>
        <v/>
      </c>
      <c r="L2670">
        <f>IFERROR(PERCENTRANK(F:F,F2670),0)</f>
        <v/>
      </c>
      <c r="M2670">
        <f>IFERROR(1 - PERCENTRANK(G:G,G2670),0)</f>
        <v/>
      </c>
      <c r="N2670">
        <f>IFERROR(1 - PERCENTRANK(H:H,H2670),0)</f>
        <v/>
      </c>
      <c r="O2670">
        <f>IFERROR(PERCENTRANK(I:I,I2670),0)</f>
        <v/>
      </c>
      <c r="P2670">
        <f>IFERROR(1 - PERCENTRANK(J:J,J2670),0)</f>
        <v/>
      </c>
      <c r="Q2670">
        <f>IFERROR(PERCENTRANK(K:K,K2670),0)</f>
        <v/>
      </c>
      <c r="R2670">
        <f>L2670*weight1+M2670*weight2+N2670*weight3+O2670*weight4+P2670*weight5+Q2670*weight6</f>
        <v/>
      </c>
    </row>
    <row r="2671" spans="1:18">
      <c r="A2671">
        <f>RANK(R2671,R:R)</f>
        <v/>
      </c>
      <c r="B2671" t="s">
        <v>29140</v>
      </c>
      <c r="C2671">
        <f>VLOOKUP(B2671,'Input - companies list'!B:L,2,FALSE)</f>
        <v/>
      </c>
      <c r="D2671">
        <f>VLOOKUP(B2671,'Input - companies list'!B:L,11,FALSE)</f>
        <v/>
      </c>
      <c r="E2671">
        <f>VLOOKUP(B2671,'Input - companies list'!B:E,4,FALSE)</f>
        <v/>
      </c>
      <c r="F2671">
        <f>SUMIFS('Input - target event report'!H:H,'Input - target event report'!B:B,B2671,'Input - target event report'!D:D, "Private Investment")</f>
        <v/>
      </c>
      <c r="G2671">
        <f>IF(I2671&lt;2, "N/A", (MAXIFS('Input - target event report'!E:E,'Input - target event report'!B:B,B:B,'Input - target event report'!D:D,"Private Investment")-MINIFS('Input - target event report'!E:E,'Input - target event report'!B:B,B:B,'Input - target event report'!D:D,"Private Investment"))/(I2671-1))</f>
        <v/>
      </c>
      <c r="H2671">
        <f>IF(MAXIFS('Input - target event report'!E:E,'Input - target event report'!B:B,B:B,'Input - target event report'!D:D,"Private Investment") = 0, "N/A", TODAY() - MAXIFS('Input - target event report'!E:E,'Input - target event report'!B:B,B:B,'Input - target event report'!D:D,"Private Investment"))</f>
        <v/>
      </c>
      <c r="I2671">
        <f>COUNTIFS('Input - target event report'!B:B,B2671,'Input - target event report'!D:D, "Private Investment")</f>
        <v/>
      </c>
      <c r="J2671">
        <f>INDEX('Input - companies list'!$1:$10000,MATCH(B2671,'Input - companies list'!B:B,0),MATCH("Flow",'Input - companies list'!$1:$1,0 ))</f>
        <v/>
      </c>
      <c r="K2671">
        <f>INDEX('Input - companies list'!$1:$10000,MATCH(B2671,'Input - companies list'!B:B,0),MATCH("Inter-Cluster Connectivity",'Input - companies list'!$1:$1,0 ))</f>
        <v/>
      </c>
      <c r="L2671">
        <f>IFERROR(PERCENTRANK(F:F,F2671),0)</f>
        <v/>
      </c>
      <c r="M2671">
        <f>IFERROR(1 - PERCENTRANK(G:G,G2671),0)</f>
        <v/>
      </c>
      <c r="N2671">
        <f>IFERROR(1 - PERCENTRANK(H:H,H2671),0)</f>
        <v/>
      </c>
      <c r="O2671">
        <f>IFERROR(PERCENTRANK(I:I,I2671),0)</f>
        <v/>
      </c>
      <c r="P2671">
        <f>IFERROR(1 - PERCENTRANK(J:J,J2671),0)</f>
        <v/>
      </c>
      <c r="Q2671">
        <f>IFERROR(PERCENTRANK(K:K,K2671),0)</f>
        <v/>
      </c>
      <c r="R2671">
        <f>L2671*weight1+M2671*weight2+N2671*weight3+O2671*weight4+P2671*weight5+Q2671*weight6</f>
        <v/>
      </c>
    </row>
    <row r="2672" spans="1:18">
      <c r="A2672">
        <f>RANK(R2672,R:R)</f>
        <v/>
      </c>
      <c r="B2672" t="s">
        <v>29151</v>
      </c>
      <c r="C2672">
        <f>VLOOKUP(B2672,'Input - companies list'!B:L,2,FALSE)</f>
        <v/>
      </c>
      <c r="D2672">
        <f>VLOOKUP(B2672,'Input - companies list'!B:L,11,FALSE)</f>
        <v/>
      </c>
      <c r="E2672">
        <f>VLOOKUP(B2672,'Input - companies list'!B:E,4,FALSE)</f>
        <v/>
      </c>
      <c r="F2672">
        <f>SUMIFS('Input - target event report'!H:H,'Input - target event report'!B:B,B2672,'Input - target event report'!D:D, "Private Investment")</f>
        <v/>
      </c>
      <c r="G2672">
        <f>IF(I2672&lt;2, "N/A", (MAXIFS('Input - target event report'!E:E,'Input - target event report'!B:B,B:B,'Input - target event report'!D:D,"Private Investment")-MINIFS('Input - target event report'!E:E,'Input - target event report'!B:B,B:B,'Input - target event report'!D:D,"Private Investment"))/(I2672-1))</f>
        <v/>
      </c>
      <c r="H2672">
        <f>IF(MAXIFS('Input - target event report'!E:E,'Input - target event report'!B:B,B:B,'Input - target event report'!D:D,"Private Investment") = 0, "N/A", TODAY() - MAXIFS('Input - target event report'!E:E,'Input - target event report'!B:B,B:B,'Input - target event report'!D:D,"Private Investment"))</f>
        <v/>
      </c>
      <c r="I2672">
        <f>COUNTIFS('Input - target event report'!B:B,B2672,'Input - target event report'!D:D, "Private Investment")</f>
        <v/>
      </c>
      <c r="J2672">
        <f>INDEX('Input - companies list'!$1:$10000,MATCH(B2672,'Input - companies list'!B:B,0),MATCH("Flow",'Input - companies list'!$1:$1,0 ))</f>
        <v/>
      </c>
      <c r="K2672">
        <f>INDEX('Input - companies list'!$1:$10000,MATCH(B2672,'Input - companies list'!B:B,0),MATCH("Inter-Cluster Connectivity",'Input - companies list'!$1:$1,0 ))</f>
        <v/>
      </c>
      <c r="L2672">
        <f>IFERROR(PERCENTRANK(F:F,F2672),0)</f>
        <v/>
      </c>
      <c r="M2672">
        <f>IFERROR(1 - PERCENTRANK(G:G,G2672),0)</f>
        <v/>
      </c>
      <c r="N2672">
        <f>IFERROR(1 - PERCENTRANK(H:H,H2672),0)</f>
        <v/>
      </c>
      <c r="O2672">
        <f>IFERROR(PERCENTRANK(I:I,I2672),0)</f>
        <v/>
      </c>
      <c r="P2672">
        <f>IFERROR(1 - PERCENTRANK(J:J,J2672),0)</f>
        <v/>
      </c>
      <c r="Q2672">
        <f>IFERROR(PERCENTRANK(K:K,K2672),0)</f>
        <v/>
      </c>
      <c r="R2672">
        <f>L2672*weight1+M2672*weight2+N2672*weight3+O2672*weight4+P2672*weight5+Q2672*weight6</f>
        <v/>
      </c>
    </row>
    <row r="2673" spans="1:18">
      <c r="A2673">
        <f>RANK(R2673,R:R)</f>
        <v/>
      </c>
      <c r="B2673" t="s">
        <v>29163</v>
      </c>
      <c r="C2673">
        <f>VLOOKUP(B2673,'Input - companies list'!B:L,2,FALSE)</f>
        <v/>
      </c>
      <c r="D2673">
        <f>VLOOKUP(B2673,'Input - companies list'!B:L,11,FALSE)</f>
        <v/>
      </c>
      <c r="E2673">
        <f>VLOOKUP(B2673,'Input - companies list'!B:E,4,FALSE)</f>
        <v/>
      </c>
      <c r="F2673">
        <f>SUMIFS('Input - target event report'!H:H,'Input - target event report'!B:B,B2673,'Input - target event report'!D:D, "Private Investment")</f>
        <v/>
      </c>
      <c r="G2673">
        <f>IF(I2673&lt;2, "N/A", (MAXIFS('Input - target event report'!E:E,'Input - target event report'!B:B,B:B,'Input - target event report'!D:D,"Private Investment")-MINIFS('Input - target event report'!E:E,'Input - target event report'!B:B,B:B,'Input - target event report'!D:D,"Private Investment"))/(I2673-1))</f>
        <v/>
      </c>
      <c r="H2673">
        <f>IF(MAXIFS('Input - target event report'!E:E,'Input - target event report'!B:B,B:B,'Input - target event report'!D:D,"Private Investment") = 0, "N/A", TODAY() - MAXIFS('Input - target event report'!E:E,'Input - target event report'!B:B,B:B,'Input - target event report'!D:D,"Private Investment"))</f>
        <v/>
      </c>
      <c r="I2673">
        <f>COUNTIFS('Input - target event report'!B:B,B2673,'Input - target event report'!D:D, "Private Investment")</f>
        <v/>
      </c>
      <c r="J2673">
        <f>INDEX('Input - companies list'!$1:$10000,MATCH(B2673,'Input - companies list'!B:B,0),MATCH("Flow",'Input - companies list'!$1:$1,0 ))</f>
        <v/>
      </c>
      <c r="K2673">
        <f>INDEX('Input - companies list'!$1:$10000,MATCH(B2673,'Input - companies list'!B:B,0),MATCH("Inter-Cluster Connectivity",'Input - companies list'!$1:$1,0 ))</f>
        <v/>
      </c>
      <c r="L2673">
        <f>IFERROR(PERCENTRANK(F:F,F2673),0)</f>
        <v/>
      </c>
      <c r="M2673">
        <f>IFERROR(1 - PERCENTRANK(G:G,G2673),0)</f>
        <v/>
      </c>
      <c r="N2673">
        <f>IFERROR(1 - PERCENTRANK(H:H,H2673),0)</f>
        <v/>
      </c>
      <c r="O2673">
        <f>IFERROR(PERCENTRANK(I:I,I2673),0)</f>
        <v/>
      </c>
      <c r="P2673">
        <f>IFERROR(1 - PERCENTRANK(J:J,J2673),0)</f>
        <v/>
      </c>
      <c r="Q2673">
        <f>IFERROR(PERCENTRANK(K:K,K2673),0)</f>
        <v/>
      </c>
      <c r="R2673">
        <f>L2673*weight1+M2673*weight2+N2673*weight3+O2673*weight4+P2673*weight5+Q2673*weight6</f>
        <v/>
      </c>
    </row>
    <row r="2674" spans="1:18">
      <c r="A2674">
        <f>RANK(R2674,R:R)</f>
        <v/>
      </c>
      <c r="B2674" t="s">
        <v>29172</v>
      </c>
      <c r="C2674">
        <f>VLOOKUP(B2674,'Input - companies list'!B:L,2,FALSE)</f>
        <v/>
      </c>
      <c r="D2674">
        <f>VLOOKUP(B2674,'Input - companies list'!B:L,11,FALSE)</f>
        <v/>
      </c>
      <c r="E2674">
        <f>VLOOKUP(B2674,'Input - companies list'!B:E,4,FALSE)</f>
        <v/>
      </c>
      <c r="F2674">
        <f>SUMIFS('Input - target event report'!H:H,'Input - target event report'!B:B,B2674,'Input - target event report'!D:D, "Private Investment")</f>
        <v/>
      </c>
      <c r="G2674">
        <f>IF(I2674&lt;2, "N/A", (MAXIFS('Input - target event report'!E:E,'Input - target event report'!B:B,B:B,'Input - target event report'!D:D,"Private Investment")-MINIFS('Input - target event report'!E:E,'Input - target event report'!B:B,B:B,'Input - target event report'!D:D,"Private Investment"))/(I2674-1))</f>
        <v/>
      </c>
      <c r="H2674">
        <f>IF(MAXIFS('Input - target event report'!E:E,'Input - target event report'!B:B,B:B,'Input - target event report'!D:D,"Private Investment") = 0, "N/A", TODAY() - MAXIFS('Input - target event report'!E:E,'Input - target event report'!B:B,B:B,'Input - target event report'!D:D,"Private Investment"))</f>
        <v/>
      </c>
      <c r="I2674">
        <f>COUNTIFS('Input - target event report'!B:B,B2674,'Input - target event report'!D:D, "Private Investment")</f>
        <v/>
      </c>
      <c r="J2674">
        <f>INDEX('Input - companies list'!$1:$10000,MATCH(B2674,'Input - companies list'!B:B,0),MATCH("Flow",'Input - companies list'!$1:$1,0 ))</f>
        <v/>
      </c>
      <c r="K2674">
        <f>INDEX('Input - companies list'!$1:$10000,MATCH(B2674,'Input - companies list'!B:B,0),MATCH("Inter-Cluster Connectivity",'Input - companies list'!$1:$1,0 ))</f>
        <v/>
      </c>
      <c r="L2674">
        <f>IFERROR(PERCENTRANK(F:F,F2674),0)</f>
        <v/>
      </c>
      <c r="M2674">
        <f>IFERROR(1 - PERCENTRANK(G:G,G2674),0)</f>
        <v/>
      </c>
      <c r="N2674">
        <f>IFERROR(1 - PERCENTRANK(H:H,H2674),0)</f>
        <v/>
      </c>
      <c r="O2674">
        <f>IFERROR(PERCENTRANK(I:I,I2674),0)</f>
        <v/>
      </c>
      <c r="P2674">
        <f>IFERROR(1 - PERCENTRANK(J:J,J2674),0)</f>
        <v/>
      </c>
      <c r="Q2674">
        <f>IFERROR(PERCENTRANK(K:K,K2674),0)</f>
        <v/>
      </c>
      <c r="R2674">
        <f>L2674*weight1+M2674*weight2+N2674*weight3+O2674*weight4+P2674*weight5+Q2674*weight6</f>
        <v/>
      </c>
    </row>
    <row r="2675" spans="1:18">
      <c r="A2675">
        <f>RANK(R2675,R:R)</f>
        <v/>
      </c>
      <c r="B2675" t="s">
        <v>29184</v>
      </c>
      <c r="C2675">
        <f>VLOOKUP(B2675,'Input - companies list'!B:L,2,FALSE)</f>
        <v/>
      </c>
      <c r="D2675">
        <f>VLOOKUP(B2675,'Input - companies list'!B:L,11,FALSE)</f>
        <v/>
      </c>
      <c r="E2675">
        <f>VLOOKUP(B2675,'Input - companies list'!B:E,4,FALSE)</f>
        <v/>
      </c>
      <c r="F2675">
        <f>SUMIFS('Input - target event report'!H:H,'Input - target event report'!B:B,B2675,'Input - target event report'!D:D, "Private Investment")</f>
        <v/>
      </c>
      <c r="G2675">
        <f>IF(I2675&lt;2, "N/A", (MAXIFS('Input - target event report'!E:E,'Input - target event report'!B:B,B:B,'Input - target event report'!D:D,"Private Investment")-MINIFS('Input - target event report'!E:E,'Input - target event report'!B:B,B:B,'Input - target event report'!D:D,"Private Investment"))/(I2675-1))</f>
        <v/>
      </c>
      <c r="H2675">
        <f>IF(MAXIFS('Input - target event report'!E:E,'Input - target event report'!B:B,B:B,'Input - target event report'!D:D,"Private Investment") = 0, "N/A", TODAY() - MAXIFS('Input - target event report'!E:E,'Input - target event report'!B:B,B:B,'Input - target event report'!D:D,"Private Investment"))</f>
        <v/>
      </c>
      <c r="I2675">
        <f>COUNTIFS('Input - target event report'!B:B,B2675,'Input - target event report'!D:D, "Private Investment")</f>
        <v/>
      </c>
      <c r="J2675">
        <f>INDEX('Input - companies list'!$1:$10000,MATCH(B2675,'Input - companies list'!B:B,0),MATCH("Flow",'Input - companies list'!$1:$1,0 ))</f>
        <v/>
      </c>
      <c r="K2675">
        <f>INDEX('Input - companies list'!$1:$10000,MATCH(B2675,'Input - companies list'!B:B,0),MATCH("Inter-Cluster Connectivity",'Input - companies list'!$1:$1,0 ))</f>
        <v/>
      </c>
      <c r="L2675">
        <f>IFERROR(PERCENTRANK(F:F,F2675),0)</f>
        <v/>
      </c>
      <c r="M2675">
        <f>IFERROR(1 - PERCENTRANK(G:G,G2675),0)</f>
        <v/>
      </c>
      <c r="N2675">
        <f>IFERROR(1 - PERCENTRANK(H:H,H2675),0)</f>
        <v/>
      </c>
      <c r="O2675">
        <f>IFERROR(PERCENTRANK(I:I,I2675),0)</f>
        <v/>
      </c>
      <c r="P2675">
        <f>IFERROR(1 - PERCENTRANK(J:J,J2675),0)</f>
        <v/>
      </c>
      <c r="Q2675">
        <f>IFERROR(PERCENTRANK(K:K,K2675),0)</f>
        <v/>
      </c>
      <c r="R2675">
        <f>L2675*weight1+M2675*weight2+N2675*weight3+O2675*weight4+P2675*weight5+Q2675*weight6</f>
        <v/>
      </c>
    </row>
    <row r="2676" spans="1:18">
      <c r="A2676">
        <f>RANK(R2676,R:R)</f>
        <v/>
      </c>
      <c r="B2676" t="s">
        <v>29193</v>
      </c>
      <c r="C2676">
        <f>VLOOKUP(B2676,'Input - companies list'!B:L,2,FALSE)</f>
        <v/>
      </c>
      <c r="D2676">
        <f>VLOOKUP(B2676,'Input - companies list'!B:L,11,FALSE)</f>
        <v/>
      </c>
      <c r="E2676">
        <f>VLOOKUP(B2676,'Input - companies list'!B:E,4,FALSE)</f>
        <v/>
      </c>
      <c r="F2676">
        <f>SUMIFS('Input - target event report'!H:H,'Input - target event report'!B:B,B2676,'Input - target event report'!D:D, "Private Investment")</f>
        <v/>
      </c>
      <c r="G2676">
        <f>IF(I2676&lt;2, "N/A", (MAXIFS('Input - target event report'!E:E,'Input - target event report'!B:B,B:B,'Input - target event report'!D:D,"Private Investment")-MINIFS('Input - target event report'!E:E,'Input - target event report'!B:B,B:B,'Input - target event report'!D:D,"Private Investment"))/(I2676-1))</f>
        <v/>
      </c>
      <c r="H2676">
        <f>IF(MAXIFS('Input - target event report'!E:E,'Input - target event report'!B:B,B:B,'Input - target event report'!D:D,"Private Investment") = 0, "N/A", TODAY() - MAXIFS('Input - target event report'!E:E,'Input - target event report'!B:B,B:B,'Input - target event report'!D:D,"Private Investment"))</f>
        <v/>
      </c>
      <c r="I2676">
        <f>COUNTIFS('Input - target event report'!B:B,B2676,'Input - target event report'!D:D, "Private Investment")</f>
        <v/>
      </c>
      <c r="J2676">
        <f>INDEX('Input - companies list'!$1:$10000,MATCH(B2676,'Input - companies list'!B:B,0),MATCH("Flow",'Input - companies list'!$1:$1,0 ))</f>
        <v/>
      </c>
      <c r="K2676">
        <f>INDEX('Input - companies list'!$1:$10000,MATCH(B2676,'Input - companies list'!B:B,0),MATCH("Inter-Cluster Connectivity",'Input - companies list'!$1:$1,0 ))</f>
        <v/>
      </c>
      <c r="L2676">
        <f>IFERROR(PERCENTRANK(F:F,F2676),0)</f>
        <v/>
      </c>
      <c r="M2676">
        <f>IFERROR(1 - PERCENTRANK(G:G,G2676),0)</f>
        <v/>
      </c>
      <c r="N2676">
        <f>IFERROR(1 - PERCENTRANK(H:H,H2676),0)</f>
        <v/>
      </c>
      <c r="O2676">
        <f>IFERROR(PERCENTRANK(I:I,I2676),0)</f>
        <v/>
      </c>
      <c r="P2676">
        <f>IFERROR(1 - PERCENTRANK(J:J,J2676),0)</f>
        <v/>
      </c>
      <c r="Q2676">
        <f>IFERROR(PERCENTRANK(K:K,K2676),0)</f>
        <v/>
      </c>
      <c r="R2676">
        <f>L2676*weight1+M2676*weight2+N2676*weight3+O2676*weight4+P2676*weight5+Q2676*weight6</f>
        <v/>
      </c>
    </row>
    <row r="2677" spans="1:18">
      <c r="A2677">
        <f>RANK(R2677,R:R)</f>
        <v/>
      </c>
      <c r="B2677" t="s">
        <v>29204</v>
      </c>
      <c r="C2677">
        <f>VLOOKUP(B2677,'Input - companies list'!B:L,2,FALSE)</f>
        <v/>
      </c>
      <c r="D2677">
        <f>VLOOKUP(B2677,'Input - companies list'!B:L,11,FALSE)</f>
        <v/>
      </c>
      <c r="E2677">
        <f>VLOOKUP(B2677,'Input - companies list'!B:E,4,FALSE)</f>
        <v/>
      </c>
      <c r="F2677">
        <f>SUMIFS('Input - target event report'!H:H,'Input - target event report'!B:B,B2677,'Input - target event report'!D:D, "Private Investment")</f>
        <v/>
      </c>
      <c r="G2677">
        <f>IF(I2677&lt;2, "N/A", (MAXIFS('Input - target event report'!E:E,'Input - target event report'!B:B,B:B,'Input - target event report'!D:D,"Private Investment")-MINIFS('Input - target event report'!E:E,'Input - target event report'!B:B,B:B,'Input - target event report'!D:D,"Private Investment"))/(I2677-1))</f>
        <v/>
      </c>
      <c r="H2677">
        <f>IF(MAXIFS('Input - target event report'!E:E,'Input - target event report'!B:B,B:B,'Input - target event report'!D:D,"Private Investment") = 0, "N/A", TODAY() - MAXIFS('Input - target event report'!E:E,'Input - target event report'!B:B,B:B,'Input - target event report'!D:D,"Private Investment"))</f>
        <v/>
      </c>
      <c r="I2677">
        <f>COUNTIFS('Input - target event report'!B:B,B2677,'Input - target event report'!D:D, "Private Investment")</f>
        <v/>
      </c>
      <c r="J2677">
        <f>INDEX('Input - companies list'!$1:$10000,MATCH(B2677,'Input - companies list'!B:B,0),MATCH("Flow",'Input - companies list'!$1:$1,0 ))</f>
        <v/>
      </c>
      <c r="K2677">
        <f>INDEX('Input - companies list'!$1:$10000,MATCH(B2677,'Input - companies list'!B:B,0),MATCH("Inter-Cluster Connectivity",'Input - companies list'!$1:$1,0 ))</f>
        <v/>
      </c>
      <c r="L2677">
        <f>IFERROR(PERCENTRANK(F:F,F2677),0)</f>
        <v/>
      </c>
      <c r="M2677">
        <f>IFERROR(1 - PERCENTRANK(G:G,G2677),0)</f>
        <v/>
      </c>
      <c r="N2677">
        <f>IFERROR(1 - PERCENTRANK(H:H,H2677),0)</f>
        <v/>
      </c>
      <c r="O2677">
        <f>IFERROR(PERCENTRANK(I:I,I2677),0)</f>
        <v/>
      </c>
      <c r="P2677">
        <f>IFERROR(1 - PERCENTRANK(J:J,J2677),0)</f>
        <v/>
      </c>
      <c r="Q2677">
        <f>IFERROR(PERCENTRANK(K:K,K2677),0)</f>
        <v/>
      </c>
      <c r="R2677">
        <f>L2677*weight1+M2677*weight2+N2677*weight3+O2677*weight4+P2677*weight5+Q2677*weight6</f>
        <v/>
      </c>
    </row>
    <row r="2678" spans="1:18">
      <c r="A2678">
        <f>RANK(R2678,R:R)</f>
        <v/>
      </c>
      <c r="B2678" t="s">
        <v>29217</v>
      </c>
      <c r="C2678">
        <f>VLOOKUP(B2678,'Input - companies list'!B:L,2,FALSE)</f>
        <v/>
      </c>
      <c r="D2678">
        <f>VLOOKUP(B2678,'Input - companies list'!B:L,11,FALSE)</f>
        <v/>
      </c>
      <c r="E2678">
        <f>VLOOKUP(B2678,'Input - companies list'!B:E,4,FALSE)</f>
        <v/>
      </c>
      <c r="F2678">
        <f>SUMIFS('Input - target event report'!H:H,'Input - target event report'!B:B,B2678,'Input - target event report'!D:D, "Private Investment")</f>
        <v/>
      </c>
      <c r="G2678">
        <f>IF(I2678&lt;2, "N/A", (MAXIFS('Input - target event report'!E:E,'Input - target event report'!B:B,B:B,'Input - target event report'!D:D,"Private Investment")-MINIFS('Input - target event report'!E:E,'Input - target event report'!B:B,B:B,'Input - target event report'!D:D,"Private Investment"))/(I2678-1))</f>
        <v/>
      </c>
      <c r="H2678">
        <f>IF(MAXIFS('Input - target event report'!E:E,'Input - target event report'!B:B,B:B,'Input - target event report'!D:D,"Private Investment") = 0, "N/A", TODAY() - MAXIFS('Input - target event report'!E:E,'Input - target event report'!B:B,B:B,'Input - target event report'!D:D,"Private Investment"))</f>
        <v/>
      </c>
      <c r="I2678">
        <f>COUNTIFS('Input - target event report'!B:B,B2678,'Input - target event report'!D:D, "Private Investment")</f>
        <v/>
      </c>
      <c r="J2678">
        <f>INDEX('Input - companies list'!$1:$10000,MATCH(B2678,'Input - companies list'!B:B,0),MATCH("Flow",'Input - companies list'!$1:$1,0 ))</f>
        <v/>
      </c>
      <c r="K2678">
        <f>INDEX('Input - companies list'!$1:$10000,MATCH(B2678,'Input - companies list'!B:B,0),MATCH("Inter-Cluster Connectivity",'Input - companies list'!$1:$1,0 ))</f>
        <v/>
      </c>
      <c r="L2678">
        <f>IFERROR(PERCENTRANK(F:F,F2678),0)</f>
        <v/>
      </c>
      <c r="M2678">
        <f>IFERROR(1 - PERCENTRANK(G:G,G2678),0)</f>
        <v/>
      </c>
      <c r="N2678">
        <f>IFERROR(1 - PERCENTRANK(H:H,H2678),0)</f>
        <v/>
      </c>
      <c r="O2678">
        <f>IFERROR(PERCENTRANK(I:I,I2678),0)</f>
        <v/>
      </c>
      <c r="P2678">
        <f>IFERROR(1 - PERCENTRANK(J:J,J2678),0)</f>
        <v/>
      </c>
      <c r="Q2678">
        <f>IFERROR(PERCENTRANK(K:K,K2678),0)</f>
        <v/>
      </c>
      <c r="R2678">
        <f>L2678*weight1+M2678*weight2+N2678*weight3+O2678*weight4+P2678*weight5+Q2678*weight6</f>
        <v/>
      </c>
    </row>
    <row r="2679" spans="1:18">
      <c r="A2679">
        <f>RANK(R2679,R:R)</f>
        <v/>
      </c>
      <c r="B2679" t="s">
        <v>29227</v>
      </c>
      <c r="C2679">
        <f>VLOOKUP(B2679,'Input - companies list'!B:L,2,FALSE)</f>
        <v/>
      </c>
      <c r="D2679">
        <f>VLOOKUP(B2679,'Input - companies list'!B:L,11,FALSE)</f>
        <v/>
      </c>
      <c r="E2679">
        <f>VLOOKUP(B2679,'Input - companies list'!B:E,4,FALSE)</f>
        <v/>
      </c>
      <c r="F2679">
        <f>SUMIFS('Input - target event report'!H:H,'Input - target event report'!B:B,B2679,'Input - target event report'!D:D, "Private Investment")</f>
        <v/>
      </c>
      <c r="G2679">
        <f>IF(I2679&lt;2, "N/A", (MAXIFS('Input - target event report'!E:E,'Input - target event report'!B:B,B:B,'Input - target event report'!D:D,"Private Investment")-MINIFS('Input - target event report'!E:E,'Input - target event report'!B:B,B:B,'Input - target event report'!D:D,"Private Investment"))/(I2679-1))</f>
        <v/>
      </c>
      <c r="H2679">
        <f>IF(MAXIFS('Input - target event report'!E:E,'Input - target event report'!B:B,B:B,'Input - target event report'!D:D,"Private Investment") = 0, "N/A", TODAY() - MAXIFS('Input - target event report'!E:E,'Input - target event report'!B:B,B:B,'Input - target event report'!D:D,"Private Investment"))</f>
        <v/>
      </c>
      <c r="I2679">
        <f>COUNTIFS('Input - target event report'!B:B,B2679,'Input - target event report'!D:D, "Private Investment")</f>
        <v/>
      </c>
      <c r="J2679">
        <f>INDEX('Input - companies list'!$1:$10000,MATCH(B2679,'Input - companies list'!B:B,0),MATCH("Flow",'Input - companies list'!$1:$1,0 ))</f>
        <v/>
      </c>
      <c r="K2679">
        <f>INDEX('Input - companies list'!$1:$10000,MATCH(B2679,'Input - companies list'!B:B,0),MATCH("Inter-Cluster Connectivity",'Input - companies list'!$1:$1,0 ))</f>
        <v/>
      </c>
      <c r="L2679">
        <f>IFERROR(PERCENTRANK(F:F,F2679),0)</f>
        <v/>
      </c>
      <c r="M2679">
        <f>IFERROR(1 - PERCENTRANK(G:G,G2679),0)</f>
        <v/>
      </c>
      <c r="N2679">
        <f>IFERROR(1 - PERCENTRANK(H:H,H2679),0)</f>
        <v/>
      </c>
      <c r="O2679">
        <f>IFERROR(PERCENTRANK(I:I,I2679),0)</f>
        <v/>
      </c>
      <c r="P2679">
        <f>IFERROR(1 - PERCENTRANK(J:J,J2679),0)</f>
        <v/>
      </c>
      <c r="Q2679">
        <f>IFERROR(PERCENTRANK(K:K,K2679),0)</f>
        <v/>
      </c>
      <c r="R2679">
        <f>L2679*weight1+M2679*weight2+N2679*weight3+O2679*weight4+P2679*weight5+Q2679*weight6</f>
        <v/>
      </c>
    </row>
    <row r="2680" spans="1:18">
      <c r="A2680">
        <f>RANK(R2680,R:R)</f>
        <v/>
      </c>
      <c r="B2680" t="s">
        <v>29236</v>
      </c>
      <c r="C2680">
        <f>VLOOKUP(B2680,'Input - companies list'!B:L,2,FALSE)</f>
        <v/>
      </c>
      <c r="D2680">
        <f>VLOOKUP(B2680,'Input - companies list'!B:L,11,FALSE)</f>
        <v/>
      </c>
      <c r="E2680">
        <f>VLOOKUP(B2680,'Input - companies list'!B:E,4,FALSE)</f>
        <v/>
      </c>
      <c r="F2680">
        <f>SUMIFS('Input - target event report'!H:H,'Input - target event report'!B:B,B2680,'Input - target event report'!D:D, "Private Investment")</f>
        <v/>
      </c>
      <c r="G2680">
        <f>IF(I2680&lt;2, "N/A", (MAXIFS('Input - target event report'!E:E,'Input - target event report'!B:B,B:B,'Input - target event report'!D:D,"Private Investment")-MINIFS('Input - target event report'!E:E,'Input - target event report'!B:B,B:B,'Input - target event report'!D:D,"Private Investment"))/(I2680-1))</f>
        <v/>
      </c>
      <c r="H2680">
        <f>IF(MAXIFS('Input - target event report'!E:E,'Input - target event report'!B:B,B:B,'Input - target event report'!D:D,"Private Investment") = 0, "N/A", TODAY() - MAXIFS('Input - target event report'!E:E,'Input - target event report'!B:B,B:B,'Input - target event report'!D:D,"Private Investment"))</f>
        <v/>
      </c>
      <c r="I2680">
        <f>COUNTIFS('Input - target event report'!B:B,B2680,'Input - target event report'!D:D, "Private Investment")</f>
        <v/>
      </c>
      <c r="J2680">
        <f>INDEX('Input - companies list'!$1:$10000,MATCH(B2680,'Input - companies list'!B:B,0),MATCH("Flow",'Input - companies list'!$1:$1,0 ))</f>
        <v/>
      </c>
      <c r="K2680">
        <f>INDEX('Input - companies list'!$1:$10000,MATCH(B2680,'Input - companies list'!B:B,0),MATCH("Inter-Cluster Connectivity",'Input - companies list'!$1:$1,0 ))</f>
        <v/>
      </c>
      <c r="L2680">
        <f>IFERROR(PERCENTRANK(F:F,F2680),0)</f>
        <v/>
      </c>
      <c r="M2680">
        <f>IFERROR(1 - PERCENTRANK(G:G,G2680),0)</f>
        <v/>
      </c>
      <c r="N2680">
        <f>IFERROR(1 - PERCENTRANK(H:H,H2680),0)</f>
        <v/>
      </c>
      <c r="O2680">
        <f>IFERROR(PERCENTRANK(I:I,I2680),0)</f>
        <v/>
      </c>
      <c r="P2680">
        <f>IFERROR(1 - PERCENTRANK(J:J,J2680),0)</f>
        <v/>
      </c>
      <c r="Q2680">
        <f>IFERROR(PERCENTRANK(K:K,K2680),0)</f>
        <v/>
      </c>
      <c r="R2680">
        <f>L2680*weight1+M2680*weight2+N2680*weight3+O2680*weight4+P2680*weight5+Q2680*weight6</f>
        <v/>
      </c>
    </row>
    <row r="2681" spans="1:18">
      <c r="A2681">
        <f>RANK(R2681,R:R)</f>
        <v/>
      </c>
      <c r="B2681" t="s">
        <v>29249</v>
      </c>
      <c r="C2681">
        <f>VLOOKUP(B2681,'Input - companies list'!B:L,2,FALSE)</f>
        <v/>
      </c>
      <c r="D2681">
        <f>VLOOKUP(B2681,'Input - companies list'!B:L,11,FALSE)</f>
        <v/>
      </c>
      <c r="E2681">
        <f>VLOOKUP(B2681,'Input - companies list'!B:E,4,FALSE)</f>
        <v/>
      </c>
      <c r="F2681">
        <f>SUMIFS('Input - target event report'!H:H,'Input - target event report'!B:B,B2681,'Input - target event report'!D:D, "Private Investment")</f>
        <v/>
      </c>
      <c r="G2681">
        <f>IF(I2681&lt;2, "N/A", (MAXIFS('Input - target event report'!E:E,'Input - target event report'!B:B,B:B,'Input - target event report'!D:D,"Private Investment")-MINIFS('Input - target event report'!E:E,'Input - target event report'!B:B,B:B,'Input - target event report'!D:D,"Private Investment"))/(I2681-1))</f>
        <v/>
      </c>
      <c r="H2681">
        <f>IF(MAXIFS('Input - target event report'!E:E,'Input - target event report'!B:B,B:B,'Input - target event report'!D:D,"Private Investment") = 0, "N/A", TODAY() - MAXIFS('Input - target event report'!E:E,'Input - target event report'!B:B,B:B,'Input - target event report'!D:D,"Private Investment"))</f>
        <v/>
      </c>
      <c r="I2681">
        <f>COUNTIFS('Input - target event report'!B:B,B2681,'Input - target event report'!D:D, "Private Investment")</f>
        <v/>
      </c>
      <c r="J2681">
        <f>INDEX('Input - companies list'!$1:$10000,MATCH(B2681,'Input - companies list'!B:B,0),MATCH("Flow",'Input - companies list'!$1:$1,0 ))</f>
        <v/>
      </c>
      <c r="K2681">
        <f>INDEX('Input - companies list'!$1:$10000,MATCH(B2681,'Input - companies list'!B:B,0),MATCH("Inter-Cluster Connectivity",'Input - companies list'!$1:$1,0 ))</f>
        <v/>
      </c>
      <c r="L2681">
        <f>IFERROR(PERCENTRANK(F:F,F2681),0)</f>
        <v/>
      </c>
      <c r="M2681">
        <f>IFERROR(1 - PERCENTRANK(G:G,G2681),0)</f>
        <v/>
      </c>
      <c r="N2681">
        <f>IFERROR(1 - PERCENTRANK(H:H,H2681),0)</f>
        <v/>
      </c>
      <c r="O2681">
        <f>IFERROR(PERCENTRANK(I:I,I2681),0)</f>
        <v/>
      </c>
      <c r="P2681">
        <f>IFERROR(1 - PERCENTRANK(J:J,J2681),0)</f>
        <v/>
      </c>
      <c r="Q2681">
        <f>IFERROR(PERCENTRANK(K:K,K2681),0)</f>
        <v/>
      </c>
      <c r="R2681">
        <f>L2681*weight1+M2681*weight2+N2681*weight3+O2681*weight4+P2681*weight5+Q2681*weight6</f>
        <v/>
      </c>
    </row>
    <row r="2682" spans="1:18">
      <c r="A2682">
        <f>RANK(R2682,R:R)</f>
        <v/>
      </c>
      <c r="B2682" t="s">
        <v>29259</v>
      </c>
      <c r="C2682">
        <f>VLOOKUP(B2682,'Input - companies list'!B:L,2,FALSE)</f>
        <v/>
      </c>
      <c r="D2682">
        <f>VLOOKUP(B2682,'Input - companies list'!B:L,11,FALSE)</f>
        <v/>
      </c>
      <c r="E2682">
        <f>VLOOKUP(B2682,'Input - companies list'!B:E,4,FALSE)</f>
        <v/>
      </c>
      <c r="F2682">
        <f>SUMIFS('Input - target event report'!H:H,'Input - target event report'!B:B,B2682,'Input - target event report'!D:D, "Private Investment")</f>
        <v/>
      </c>
      <c r="G2682">
        <f>IF(I2682&lt;2, "N/A", (MAXIFS('Input - target event report'!E:E,'Input - target event report'!B:B,B:B,'Input - target event report'!D:D,"Private Investment")-MINIFS('Input - target event report'!E:E,'Input - target event report'!B:B,B:B,'Input - target event report'!D:D,"Private Investment"))/(I2682-1))</f>
        <v/>
      </c>
      <c r="H2682">
        <f>IF(MAXIFS('Input - target event report'!E:E,'Input - target event report'!B:B,B:B,'Input - target event report'!D:D,"Private Investment") = 0, "N/A", TODAY() - MAXIFS('Input - target event report'!E:E,'Input - target event report'!B:B,B:B,'Input - target event report'!D:D,"Private Investment"))</f>
        <v/>
      </c>
      <c r="I2682">
        <f>COUNTIFS('Input - target event report'!B:B,B2682,'Input - target event report'!D:D, "Private Investment")</f>
        <v/>
      </c>
      <c r="J2682">
        <f>INDEX('Input - companies list'!$1:$10000,MATCH(B2682,'Input - companies list'!B:B,0),MATCH("Flow",'Input - companies list'!$1:$1,0 ))</f>
        <v/>
      </c>
      <c r="K2682">
        <f>INDEX('Input - companies list'!$1:$10000,MATCH(B2682,'Input - companies list'!B:B,0),MATCH("Inter-Cluster Connectivity",'Input - companies list'!$1:$1,0 ))</f>
        <v/>
      </c>
      <c r="L2682">
        <f>IFERROR(PERCENTRANK(F:F,F2682),0)</f>
        <v/>
      </c>
      <c r="M2682">
        <f>IFERROR(1 - PERCENTRANK(G:G,G2682),0)</f>
        <v/>
      </c>
      <c r="N2682">
        <f>IFERROR(1 - PERCENTRANK(H:H,H2682),0)</f>
        <v/>
      </c>
      <c r="O2682">
        <f>IFERROR(PERCENTRANK(I:I,I2682),0)</f>
        <v/>
      </c>
      <c r="P2682">
        <f>IFERROR(1 - PERCENTRANK(J:J,J2682),0)</f>
        <v/>
      </c>
      <c r="Q2682">
        <f>IFERROR(PERCENTRANK(K:K,K2682),0)</f>
        <v/>
      </c>
      <c r="R2682">
        <f>L2682*weight1+M2682*weight2+N2682*weight3+O2682*weight4+P2682*weight5+Q2682*weight6</f>
        <v/>
      </c>
    </row>
    <row r="2683" spans="1:18">
      <c r="A2683">
        <f>RANK(R2683,R:R)</f>
        <v/>
      </c>
      <c r="B2683" t="s">
        <v>29268</v>
      </c>
      <c r="C2683">
        <f>VLOOKUP(B2683,'Input - companies list'!B:L,2,FALSE)</f>
        <v/>
      </c>
      <c r="D2683">
        <f>VLOOKUP(B2683,'Input - companies list'!B:L,11,FALSE)</f>
        <v/>
      </c>
      <c r="E2683">
        <f>VLOOKUP(B2683,'Input - companies list'!B:E,4,FALSE)</f>
        <v/>
      </c>
      <c r="F2683">
        <f>SUMIFS('Input - target event report'!H:H,'Input - target event report'!B:B,B2683,'Input - target event report'!D:D, "Private Investment")</f>
        <v/>
      </c>
      <c r="G2683">
        <f>IF(I2683&lt;2, "N/A", (MAXIFS('Input - target event report'!E:E,'Input - target event report'!B:B,B:B,'Input - target event report'!D:D,"Private Investment")-MINIFS('Input - target event report'!E:E,'Input - target event report'!B:B,B:B,'Input - target event report'!D:D,"Private Investment"))/(I2683-1))</f>
        <v/>
      </c>
      <c r="H2683">
        <f>IF(MAXIFS('Input - target event report'!E:E,'Input - target event report'!B:B,B:B,'Input - target event report'!D:D,"Private Investment") = 0, "N/A", TODAY() - MAXIFS('Input - target event report'!E:E,'Input - target event report'!B:B,B:B,'Input - target event report'!D:D,"Private Investment"))</f>
        <v/>
      </c>
      <c r="I2683">
        <f>COUNTIFS('Input - target event report'!B:B,B2683,'Input - target event report'!D:D, "Private Investment")</f>
        <v/>
      </c>
      <c r="J2683">
        <f>INDEX('Input - companies list'!$1:$10000,MATCH(B2683,'Input - companies list'!B:B,0),MATCH("Flow",'Input - companies list'!$1:$1,0 ))</f>
        <v/>
      </c>
      <c r="K2683">
        <f>INDEX('Input - companies list'!$1:$10000,MATCH(B2683,'Input - companies list'!B:B,0),MATCH("Inter-Cluster Connectivity",'Input - companies list'!$1:$1,0 ))</f>
        <v/>
      </c>
      <c r="L2683">
        <f>IFERROR(PERCENTRANK(F:F,F2683),0)</f>
        <v/>
      </c>
      <c r="M2683">
        <f>IFERROR(1 - PERCENTRANK(G:G,G2683),0)</f>
        <v/>
      </c>
      <c r="N2683">
        <f>IFERROR(1 - PERCENTRANK(H:H,H2683),0)</f>
        <v/>
      </c>
      <c r="O2683">
        <f>IFERROR(PERCENTRANK(I:I,I2683),0)</f>
        <v/>
      </c>
      <c r="P2683">
        <f>IFERROR(1 - PERCENTRANK(J:J,J2683),0)</f>
        <v/>
      </c>
      <c r="Q2683">
        <f>IFERROR(PERCENTRANK(K:K,K2683),0)</f>
        <v/>
      </c>
      <c r="R2683">
        <f>L2683*weight1+M2683*weight2+N2683*weight3+O2683*weight4+P2683*weight5+Q2683*weight6</f>
        <v/>
      </c>
    </row>
    <row r="2684" spans="1:18">
      <c r="A2684">
        <f>RANK(R2684,R:R)</f>
        <v/>
      </c>
      <c r="B2684" t="s">
        <v>29276</v>
      </c>
      <c r="C2684">
        <f>VLOOKUP(B2684,'Input - companies list'!B:L,2,FALSE)</f>
        <v/>
      </c>
      <c r="D2684">
        <f>VLOOKUP(B2684,'Input - companies list'!B:L,11,FALSE)</f>
        <v/>
      </c>
      <c r="E2684">
        <f>VLOOKUP(B2684,'Input - companies list'!B:E,4,FALSE)</f>
        <v/>
      </c>
      <c r="F2684">
        <f>SUMIFS('Input - target event report'!H:H,'Input - target event report'!B:B,B2684,'Input - target event report'!D:D, "Private Investment")</f>
        <v/>
      </c>
      <c r="G2684">
        <f>IF(I2684&lt;2, "N/A", (MAXIFS('Input - target event report'!E:E,'Input - target event report'!B:B,B:B,'Input - target event report'!D:D,"Private Investment")-MINIFS('Input - target event report'!E:E,'Input - target event report'!B:B,B:B,'Input - target event report'!D:D,"Private Investment"))/(I2684-1))</f>
        <v/>
      </c>
      <c r="H2684">
        <f>IF(MAXIFS('Input - target event report'!E:E,'Input - target event report'!B:B,B:B,'Input - target event report'!D:D,"Private Investment") = 0, "N/A", TODAY() - MAXIFS('Input - target event report'!E:E,'Input - target event report'!B:B,B:B,'Input - target event report'!D:D,"Private Investment"))</f>
        <v/>
      </c>
      <c r="I2684">
        <f>COUNTIFS('Input - target event report'!B:B,B2684,'Input - target event report'!D:D, "Private Investment")</f>
        <v/>
      </c>
      <c r="J2684">
        <f>INDEX('Input - companies list'!$1:$10000,MATCH(B2684,'Input - companies list'!B:B,0),MATCH("Flow",'Input - companies list'!$1:$1,0 ))</f>
        <v/>
      </c>
      <c r="K2684">
        <f>INDEX('Input - companies list'!$1:$10000,MATCH(B2684,'Input - companies list'!B:B,0),MATCH("Inter-Cluster Connectivity",'Input - companies list'!$1:$1,0 ))</f>
        <v/>
      </c>
      <c r="L2684">
        <f>IFERROR(PERCENTRANK(F:F,F2684),0)</f>
        <v/>
      </c>
      <c r="M2684">
        <f>IFERROR(1 - PERCENTRANK(G:G,G2684),0)</f>
        <v/>
      </c>
      <c r="N2684">
        <f>IFERROR(1 - PERCENTRANK(H:H,H2684),0)</f>
        <v/>
      </c>
      <c r="O2684">
        <f>IFERROR(PERCENTRANK(I:I,I2684),0)</f>
        <v/>
      </c>
      <c r="P2684">
        <f>IFERROR(1 - PERCENTRANK(J:J,J2684),0)</f>
        <v/>
      </c>
      <c r="Q2684">
        <f>IFERROR(PERCENTRANK(K:K,K2684),0)</f>
        <v/>
      </c>
      <c r="R2684">
        <f>L2684*weight1+M2684*weight2+N2684*weight3+O2684*weight4+P2684*weight5+Q2684*weight6</f>
        <v/>
      </c>
    </row>
    <row r="2685" spans="1:18">
      <c r="A2685">
        <f>RANK(R2685,R:R)</f>
        <v/>
      </c>
      <c r="B2685" t="s">
        <v>29282</v>
      </c>
      <c r="C2685">
        <f>VLOOKUP(B2685,'Input - companies list'!B:L,2,FALSE)</f>
        <v/>
      </c>
      <c r="D2685">
        <f>VLOOKUP(B2685,'Input - companies list'!B:L,11,FALSE)</f>
        <v/>
      </c>
      <c r="E2685">
        <f>VLOOKUP(B2685,'Input - companies list'!B:E,4,FALSE)</f>
        <v/>
      </c>
      <c r="F2685">
        <f>SUMIFS('Input - target event report'!H:H,'Input - target event report'!B:B,B2685,'Input - target event report'!D:D, "Private Investment")</f>
        <v/>
      </c>
      <c r="G2685">
        <f>IF(I2685&lt;2, "N/A", (MAXIFS('Input - target event report'!E:E,'Input - target event report'!B:B,B:B,'Input - target event report'!D:D,"Private Investment")-MINIFS('Input - target event report'!E:E,'Input - target event report'!B:B,B:B,'Input - target event report'!D:D,"Private Investment"))/(I2685-1))</f>
        <v/>
      </c>
      <c r="H2685">
        <f>IF(MAXIFS('Input - target event report'!E:E,'Input - target event report'!B:B,B:B,'Input - target event report'!D:D,"Private Investment") = 0, "N/A", TODAY() - MAXIFS('Input - target event report'!E:E,'Input - target event report'!B:B,B:B,'Input - target event report'!D:D,"Private Investment"))</f>
        <v/>
      </c>
      <c r="I2685">
        <f>COUNTIFS('Input - target event report'!B:B,B2685,'Input - target event report'!D:D, "Private Investment")</f>
        <v/>
      </c>
      <c r="J2685">
        <f>INDEX('Input - companies list'!$1:$10000,MATCH(B2685,'Input - companies list'!B:B,0),MATCH("Flow",'Input - companies list'!$1:$1,0 ))</f>
        <v/>
      </c>
      <c r="K2685">
        <f>INDEX('Input - companies list'!$1:$10000,MATCH(B2685,'Input - companies list'!B:B,0),MATCH("Inter-Cluster Connectivity",'Input - companies list'!$1:$1,0 ))</f>
        <v/>
      </c>
      <c r="L2685">
        <f>IFERROR(PERCENTRANK(F:F,F2685),0)</f>
        <v/>
      </c>
      <c r="M2685">
        <f>IFERROR(1 - PERCENTRANK(G:G,G2685),0)</f>
        <v/>
      </c>
      <c r="N2685">
        <f>IFERROR(1 - PERCENTRANK(H:H,H2685),0)</f>
        <v/>
      </c>
      <c r="O2685">
        <f>IFERROR(PERCENTRANK(I:I,I2685),0)</f>
        <v/>
      </c>
      <c r="P2685">
        <f>IFERROR(1 - PERCENTRANK(J:J,J2685),0)</f>
        <v/>
      </c>
      <c r="Q2685">
        <f>IFERROR(PERCENTRANK(K:K,K2685),0)</f>
        <v/>
      </c>
      <c r="R2685">
        <f>L2685*weight1+M2685*weight2+N2685*weight3+O2685*weight4+P2685*weight5+Q2685*weight6</f>
        <v/>
      </c>
    </row>
    <row r="2686" spans="1:18">
      <c r="A2686">
        <f>RANK(R2686,R:R)</f>
        <v/>
      </c>
      <c r="B2686" t="s">
        <v>29294</v>
      </c>
      <c r="C2686">
        <f>VLOOKUP(B2686,'Input - companies list'!B:L,2,FALSE)</f>
        <v/>
      </c>
      <c r="D2686">
        <f>VLOOKUP(B2686,'Input - companies list'!B:L,11,FALSE)</f>
        <v/>
      </c>
      <c r="E2686">
        <f>VLOOKUP(B2686,'Input - companies list'!B:E,4,FALSE)</f>
        <v/>
      </c>
      <c r="F2686">
        <f>SUMIFS('Input - target event report'!H:H,'Input - target event report'!B:B,B2686,'Input - target event report'!D:D, "Private Investment")</f>
        <v/>
      </c>
      <c r="G2686">
        <f>IF(I2686&lt;2, "N/A", (MAXIFS('Input - target event report'!E:E,'Input - target event report'!B:B,B:B,'Input - target event report'!D:D,"Private Investment")-MINIFS('Input - target event report'!E:E,'Input - target event report'!B:B,B:B,'Input - target event report'!D:D,"Private Investment"))/(I2686-1))</f>
        <v/>
      </c>
      <c r="H2686">
        <f>IF(MAXIFS('Input - target event report'!E:E,'Input - target event report'!B:B,B:B,'Input - target event report'!D:D,"Private Investment") = 0, "N/A", TODAY() - MAXIFS('Input - target event report'!E:E,'Input - target event report'!B:B,B:B,'Input - target event report'!D:D,"Private Investment"))</f>
        <v/>
      </c>
      <c r="I2686">
        <f>COUNTIFS('Input - target event report'!B:B,B2686,'Input - target event report'!D:D, "Private Investment")</f>
        <v/>
      </c>
      <c r="J2686">
        <f>INDEX('Input - companies list'!$1:$10000,MATCH(B2686,'Input - companies list'!B:B,0),MATCH("Flow",'Input - companies list'!$1:$1,0 ))</f>
        <v/>
      </c>
      <c r="K2686">
        <f>INDEX('Input - companies list'!$1:$10000,MATCH(B2686,'Input - companies list'!B:B,0),MATCH("Inter-Cluster Connectivity",'Input - companies list'!$1:$1,0 ))</f>
        <v/>
      </c>
      <c r="L2686">
        <f>IFERROR(PERCENTRANK(F:F,F2686),0)</f>
        <v/>
      </c>
      <c r="M2686">
        <f>IFERROR(1 - PERCENTRANK(G:G,G2686),0)</f>
        <v/>
      </c>
      <c r="N2686">
        <f>IFERROR(1 - PERCENTRANK(H:H,H2686),0)</f>
        <v/>
      </c>
      <c r="O2686">
        <f>IFERROR(PERCENTRANK(I:I,I2686),0)</f>
        <v/>
      </c>
      <c r="P2686">
        <f>IFERROR(1 - PERCENTRANK(J:J,J2686),0)</f>
        <v/>
      </c>
      <c r="Q2686">
        <f>IFERROR(PERCENTRANK(K:K,K2686),0)</f>
        <v/>
      </c>
      <c r="R2686">
        <f>L2686*weight1+M2686*weight2+N2686*weight3+O2686*weight4+P2686*weight5+Q2686*weight6</f>
        <v/>
      </c>
    </row>
    <row r="2687" spans="1:18">
      <c r="A2687">
        <f>RANK(R2687,R:R)</f>
        <v/>
      </c>
      <c r="B2687" t="s">
        <v>29304</v>
      </c>
      <c r="C2687">
        <f>VLOOKUP(B2687,'Input - companies list'!B:L,2,FALSE)</f>
        <v/>
      </c>
      <c r="D2687">
        <f>VLOOKUP(B2687,'Input - companies list'!B:L,11,FALSE)</f>
        <v/>
      </c>
      <c r="E2687">
        <f>VLOOKUP(B2687,'Input - companies list'!B:E,4,FALSE)</f>
        <v/>
      </c>
      <c r="F2687">
        <f>SUMIFS('Input - target event report'!H:H,'Input - target event report'!B:B,B2687,'Input - target event report'!D:D, "Private Investment")</f>
        <v/>
      </c>
      <c r="G2687">
        <f>IF(I2687&lt;2, "N/A", (MAXIFS('Input - target event report'!E:E,'Input - target event report'!B:B,B:B,'Input - target event report'!D:D,"Private Investment")-MINIFS('Input - target event report'!E:E,'Input - target event report'!B:B,B:B,'Input - target event report'!D:D,"Private Investment"))/(I2687-1))</f>
        <v/>
      </c>
      <c r="H2687">
        <f>IF(MAXIFS('Input - target event report'!E:E,'Input - target event report'!B:B,B:B,'Input - target event report'!D:D,"Private Investment") = 0, "N/A", TODAY() - MAXIFS('Input - target event report'!E:E,'Input - target event report'!B:B,B:B,'Input - target event report'!D:D,"Private Investment"))</f>
        <v/>
      </c>
      <c r="I2687">
        <f>COUNTIFS('Input - target event report'!B:B,B2687,'Input - target event report'!D:D, "Private Investment")</f>
        <v/>
      </c>
      <c r="J2687">
        <f>INDEX('Input - companies list'!$1:$10000,MATCH(B2687,'Input - companies list'!B:B,0),MATCH("Flow",'Input - companies list'!$1:$1,0 ))</f>
        <v/>
      </c>
      <c r="K2687">
        <f>INDEX('Input - companies list'!$1:$10000,MATCH(B2687,'Input - companies list'!B:B,0),MATCH("Inter-Cluster Connectivity",'Input - companies list'!$1:$1,0 ))</f>
        <v/>
      </c>
      <c r="L2687">
        <f>IFERROR(PERCENTRANK(F:F,F2687),0)</f>
        <v/>
      </c>
      <c r="M2687">
        <f>IFERROR(1 - PERCENTRANK(G:G,G2687),0)</f>
        <v/>
      </c>
      <c r="N2687">
        <f>IFERROR(1 - PERCENTRANK(H:H,H2687),0)</f>
        <v/>
      </c>
      <c r="O2687">
        <f>IFERROR(PERCENTRANK(I:I,I2687),0)</f>
        <v/>
      </c>
      <c r="P2687">
        <f>IFERROR(1 - PERCENTRANK(J:J,J2687),0)</f>
        <v/>
      </c>
      <c r="Q2687">
        <f>IFERROR(PERCENTRANK(K:K,K2687),0)</f>
        <v/>
      </c>
      <c r="R2687">
        <f>L2687*weight1+M2687*weight2+N2687*weight3+O2687*weight4+P2687*weight5+Q2687*weight6</f>
        <v/>
      </c>
    </row>
    <row r="2688" spans="1:18">
      <c r="A2688">
        <f>RANK(R2688,R:R)</f>
        <v/>
      </c>
      <c r="B2688" t="s">
        <v>29317</v>
      </c>
      <c r="C2688">
        <f>VLOOKUP(B2688,'Input - companies list'!B:L,2,FALSE)</f>
        <v/>
      </c>
      <c r="D2688">
        <f>VLOOKUP(B2688,'Input - companies list'!B:L,11,FALSE)</f>
        <v/>
      </c>
      <c r="E2688">
        <f>VLOOKUP(B2688,'Input - companies list'!B:E,4,FALSE)</f>
        <v/>
      </c>
      <c r="F2688">
        <f>SUMIFS('Input - target event report'!H:H,'Input - target event report'!B:B,B2688,'Input - target event report'!D:D, "Private Investment")</f>
        <v/>
      </c>
      <c r="G2688">
        <f>IF(I2688&lt;2, "N/A", (MAXIFS('Input - target event report'!E:E,'Input - target event report'!B:B,B:B,'Input - target event report'!D:D,"Private Investment")-MINIFS('Input - target event report'!E:E,'Input - target event report'!B:B,B:B,'Input - target event report'!D:D,"Private Investment"))/(I2688-1))</f>
        <v/>
      </c>
      <c r="H2688">
        <f>IF(MAXIFS('Input - target event report'!E:E,'Input - target event report'!B:B,B:B,'Input - target event report'!D:D,"Private Investment") = 0, "N/A", TODAY() - MAXIFS('Input - target event report'!E:E,'Input - target event report'!B:B,B:B,'Input - target event report'!D:D,"Private Investment"))</f>
        <v/>
      </c>
      <c r="I2688">
        <f>COUNTIFS('Input - target event report'!B:B,B2688,'Input - target event report'!D:D, "Private Investment")</f>
        <v/>
      </c>
      <c r="J2688">
        <f>INDEX('Input - companies list'!$1:$10000,MATCH(B2688,'Input - companies list'!B:B,0),MATCH("Flow",'Input - companies list'!$1:$1,0 ))</f>
        <v/>
      </c>
      <c r="K2688">
        <f>INDEX('Input - companies list'!$1:$10000,MATCH(B2688,'Input - companies list'!B:B,0),MATCH("Inter-Cluster Connectivity",'Input - companies list'!$1:$1,0 ))</f>
        <v/>
      </c>
      <c r="L2688">
        <f>IFERROR(PERCENTRANK(F:F,F2688),0)</f>
        <v/>
      </c>
      <c r="M2688">
        <f>IFERROR(1 - PERCENTRANK(G:G,G2688),0)</f>
        <v/>
      </c>
      <c r="N2688">
        <f>IFERROR(1 - PERCENTRANK(H:H,H2688),0)</f>
        <v/>
      </c>
      <c r="O2688">
        <f>IFERROR(PERCENTRANK(I:I,I2688),0)</f>
        <v/>
      </c>
      <c r="P2688">
        <f>IFERROR(1 - PERCENTRANK(J:J,J2688),0)</f>
        <v/>
      </c>
      <c r="Q2688">
        <f>IFERROR(PERCENTRANK(K:K,K2688),0)</f>
        <v/>
      </c>
      <c r="R2688">
        <f>L2688*weight1+M2688*weight2+N2688*weight3+O2688*weight4+P2688*weight5+Q2688*weight6</f>
        <v/>
      </c>
    </row>
    <row r="2689" spans="1:18">
      <c r="A2689">
        <f>RANK(R2689,R:R)</f>
        <v/>
      </c>
      <c r="B2689" t="s">
        <v>29328</v>
      </c>
      <c r="C2689">
        <f>VLOOKUP(B2689,'Input - companies list'!B:L,2,FALSE)</f>
        <v/>
      </c>
      <c r="D2689">
        <f>VLOOKUP(B2689,'Input - companies list'!B:L,11,FALSE)</f>
        <v/>
      </c>
      <c r="E2689">
        <f>VLOOKUP(B2689,'Input - companies list'!B:E,4,FALSE)</f>
        <v/>
      </c>
      <c r="F2689">
        <f>SUMIFS('Input - target event report'!H:H,'Input - target event report'!B:B,B2689,'Input - target event report'!D:D, "Private Investment")</f>
        <v/>
      </c>
      <c r="G2689">
        <f>IF(I2689&lt;2, "N/A", (MAXIFS('Input - target event report'!E:E,'Input - target event report'!B:B,B:B,'Input - target event report'!D:D,"Private Investment")-MINIFS('Input - target event report'!E:E,'Input - target event report'!B:B,B:B,'Input - target event report'!D:D,"Private Investment"))/(I2689-1))</f>
        <v/>
      </c>
      <c r="H2689">
        <f>IF(MAXIFS('Input - target event report'!E:E,'Input - target event report'!B:B,B:B,'Input - target event report'!D:D,"Private Investment") = 0, "N/A", TODAY() - MAXIFS('Input - target event report'!E:E,'Input - target event report'!B:B,B:B,'Input - target event report'!D:D,"Private Investment"))</f>
        <v/>
      </c>
      <c r="I2689">
        <f>COUNTIFS('Input - target event report'!B:B,B2689,'Input - target event report'!D:D, "Private Investment")</f>
        <v/>
      </c>
      <c r="J2689">
        <f>INDEX('Input - companies list'!$1:$10000,MATCH(B2689,'Input - companies list'!B:B,0),MATCH("Flow",'Input - companies list'!$1:$1,0 ))</f>
        <v/>
      </c>
      <c r="K2689">
        <f>INDEX('Input - companies list'!$1:$10000,MATCH(B2689,'Input - companies list'!B:B,0),MATCH("Inter-Cluster Connectivity",'Input - companies list'!$1:$1,0 ))</f>
        <v/>
      </c>
      <c r="L2689">
        <f>IFERROR(PERCENTRANK(F:F,F2689),0)</f>
        <v/>
      </c>
      <c r="M2689">
        <f>IFERROR(1 - PERCENTRANK(G:G,G2689),0)</f>
        <v/>
      </c>
      <c r="N2689">
        <f>IFERROR(1 - PERCENTRANK(H:H,H2689),0)</f>
        <v/>
      </c>
      <c r="O2689">
        <f>IFERROR(PERCENTRANK(I:I,I2689),0)</f>
        <v/>
      </c>
      <c r="P2689">
        <f>IFERROR(1 - PERCENTRANK(J:J,J2689),0)</f>
        <v/>
      </c>
      <c r="Q2689">
        <f>IFERROR(PERCENTRANK(K:K,K2689),0)</f>
        <v/>
      </c>
      <c r="R2689">
        <f>L2689*weight1+M2689*weight2+N2689*weight3+O2689*weight4+P2689*weight5+Q2689*weight6</f>
        <v/>
      </c>
    </row>
    <row r="2690" spans="1:18">
      <c r="A2690">
        <f>RANK(R2690,R:R)</f>
        <v/>
      </c>
      <c r="B2690" t="s">
        <v>29338</v>
      </c>
      <c r="C2690">
        <f>VLOOKUP(B2690,'Input - companies list'!B:L,2,FALSE)</f>
        <v/>
      </c>
      <c r="D2690">
        <f>VLOOKUP(B2690,'Input - companies list'!B:L,11,FALSE)</f>
        <v/>
      </c>
      <c r="E2690">
        <f>VLOOKUP(B2690,'Input - companies list'!B:E,4,FALSE)</f>
        <v/>
      </c>
      <c r="F2690">
        <f>SUMIFS('Input - target event report'!H:H,'Input - target event report'!B:B,B2690,'Input - target event report'!D:D, "Private Investment")</f>
        <v/>
      </c>
      <c r="G2690">
        <f>IF(I2690&lt;2, "N/A", (MAXIFS('Input - target event report'!E:E,'Input - target event report'!B:B,B:B,'Input - target event report'!D:D,"Private Investment")-MINIFS('Input - target event report'!E:E,'Input - target event report'!B:B,B:B,'Input - target event report'!D:D,"Private Investment"))/(I2690-1))</f>
        <v/>
      </c>
      <c r="H2690">
        <f>IF(MAXIFS('Input - target event report'!E:E,'Input - target event report'!B:B,B:B,'Input - target event report'!D:D,"Private Investment") = 0, "N/A", TODAY() - MAXIFS('Input - target event report'!E:E,'Input - target event report'!B:B,B:B,'Input - target event report'!D:D,"Private Investment"))</f>
        <v/>
      </c>
      <c r="I2690">
        <f>COUNTIFS('Input - target event report'!B:B,B2690,'Input - target event report'!D:D, "Private Investment")</f>
        <v/>
      </c>
      <c r="J2690">
        <f>INDEX('Input - companies list'!$1:$10000,MATCH(B2690,'Input - companies list'!B:B,0),MATCH("Flow",'Input - companies list'!$1:$1,0 ))</f>
        <v/>
      </c>
      <c r="K2690">
        <f>INDEX('Input - companies list'!$1:$10000,MATCH(B2690,'Input - companies list'!B:B,0),MATCH("Inter-Cluster Connectivity",'Input - companies list'!$1:$1,0 ))</f>
        <v/>
      </c>
      <c r="L2690">
        <f>IFERROR(PERCENTRANK(F:F,F2690),0)</f>
        <v/>
      </c>
      <c r="M2690">
        <f>IFERROR(1 - PERCENTRANK(G:G,G2690),0)</f>
        <v/>
      </c>
      <c r="N2690">
        <f>IFERROR(1 - PERCENTRANK(H:H,H2690),0)</f>
        <v/>
      </c>
      <c r="O2690">
        <f>IFERROR(PERCENTRANK(I:I,I2690),0)</f>
        <v/>
      </c>
      <c r="P2690">
        <f>IFERROR(1 - PERCENTRANK(J:J,J2690),0)</f>
        <v/>
      </c>
      <c r="Q2690">
        <f>IFERROR(PERCENTRANK(K:K,K2690),0)</f>
        <v/>
      </c>
      <c r="R2690">
        <f>L2690*weight1+M2690*weight2+N2690*weight3+O2690*weight4+P2690*weight5+Q2690*weight6</f>
        <v/>
      </c>
    </row>
    <row r="2691" spans="1:18">
      <c r="A2691">
        <f>RANK(R2691,R:R)</f>
        <v/>
      </c>
      <c r="B2691" t="s">
        <v>29352</v>
      </c>
      <c r="C2691">
        <f>VLOOKUP(B2691,'Input - companies list'!B:L,2,FALSE)</f>
        <v/>
      </c>
      <c r="D2691">
        <f>VLOOKUP(B2691,'Input - companies list'!B:L,11,FALSE)</f>
        <v/>
      </c>
      <c r="E2691">
        <f>VLOOKUP(B2691,'Input - companies list'!B:E,4,FALSE)</f>
        <v/>
      </c>
      <c r="F2691">
        <f>SUMIFS('Input - target event report'!H:H,'Input - target event report'!B:B,B2691,'Input - target event report'!D:D, "Private Investment")</f>
        <v/>
      </c>
      <c r="G2691">
        <f>IF(I2691&lt;2, "N/A", (MAXIFS('Input - target event report'!E:E,'Input - target event report'!B:B,B:B,'Input - target event report'!D:D,"Private Investment")-MINIFS('Input - target event report'!E:E,'Input - target event report'!B:B,B:B,'Input - target event report'!D:D,"Private Investment"))/(I2691-1))</f>
        <v/>
      </c>
      <c r="H2691">
        <f>IF(MAXIFS('Input - target event report'!E:E,'Input - target event report'!B:B,B:B,'Input - target event report'!D:D,"Private Investment") = 0, "N/A", TODAY() - MAXIFS('Input - target event report'!E:E,'Input - target event report'!B:B,B:B,'Input - target event report'!D:D,"Private Investment"))</f>
        <v/>
      </c>
      <c r="I2691">
        <f>COUNTIFS('Input - target event report'!B:B,B2691,'Input - target event report'!D:D, "Private Investment")</f>
        <v/>
      </c>
      <c r="J2691">
        <f>INDEX('Input - companies list'!$1:$10000,MATCH(B2691,'Input - companies list'!B:B,0),MATCH("Flow",'Input - companies list'!$1:$1,0 ))</f>
        <v/>
      </c>
      <c r="K2691">
        <f>INDEX('Input - companies list'!$1:$10000,MATCH(B2691,'Input - companies list'!B:B,0),MATCH("Inter-Cluster Connectivity",'Input - companies list'!$1:$1,0 ))</f>
        <v/>
      </c>
      <c r="L2691">
        <f>IFERROR(PERCENTRANK(F:F,F2691),0)</f>
        <v/>
      </c>
      <c r="M2691">
        <f>IFERROR(1 - PERCENTRANK(G:G,G2691),0)</f>
        <v/>
      </c>
      <c r="N2691">
        <f>IFERROR(1 - PERCENTRANK(H:H,H2691),0)</f>
        <v/>
      </c>
      <c r="O2691">
        <f>IFERROR(PERCENTRANK(I:I,I2691),0)</f>
        <v/>
      </c>
      <c r="P2691">
        <f>IFERROR(1 - PERCENTRANK(J:J,J2691),0)</f>
        <v/>
      </c>
      <c r="Q2691">
        <f>IFERROR(PERCENTRANK(K:K,K2691),0)</f>
        <v/>
      </c>
      <c r="R2691">
        <f>L2691*weight1+M2691*weight2+N2691*weight3+O2691*weight4+P2691*weight5+Q2691*weight6</f>
        <v/>
      </c>
    </row>
    <row r="2692" spans="1:18">
      <c r="A2692">
        <f>RANK(R2692,R:R)</f>
        <v/>
      </c>
      <c r="B2692" t="s">
        <v>29365</v>
      </c>
      <c r="C2692">
        <f>VLOOKUP(B2692,'Input - companies list'!B:L,2,FALSE)</f>
        <v/>
      </c>
      <c r="D2692">
        <f>VLOOKUP(B2692,'Input - companies list'!B:L,11,FALSE)</f>
        <v/>
      </c>
      <c r="E2692">
        <f>VLOOKUP(B2692,'Input - companies list'!B:E,4,FALSE)</f>
        <v/>
      </c>
      <c r="F2692">
        <f>SUMIFS('Input - target event report'!H:H,'Input - target event report'!B:B,B2692,'Input - target event report'!D:D, "Private Investment")</f>
        <v/>
      </c>
      <c r="G2692">
        <f>IF(I2692&lt;2, "N/A", (MAXIFS('Input - target event report'!E:E,'Input - target event report'!B:B,B:B,'Input - target event report'!D:D,"Private Investment")-MINIFS('Input - target event report'!E:E,'Input - target event report'!B:B,B:B,'Input - target event report'!D:D,"Private Investment"))/(I2692-1))</f>
        <v/>
      </c>
      <c r="H2692">
        <f>IF(MAXIFS('Input - target event report'!E:E,'Input - target event report'!B:B,B:B,'Input - target event report'!D:D,"Private Investment") = 0, "N/A", TODAY() - MAXIFS('Input - target event report'!E:E,'Input - target event report'!B:B,B:B,'Input - target event report'!D:D,"Private Investment"))</f>
        <v/>
      </c>
      <c r="I2692">
        <f>COUNTIFS('Input - target event report'!B:B,B2692,'Input - target event report'!D:D, "Private Investment")</f>
        <v/>
      </c>
      <c r="J2692">
        <f>INDEX('Input - companies list'!$1:$10000,MATCH(B2692,'Input - companies list'!B:B,0),MATCH("Flow",'Input - companies list'!$1:$1,0 ))</f>
        <v/>
      </c>
      <c r="K2692">
        <f>INDEX('Input - companies list'!$1:$10000,MATCH(B2692,'Input - companies list'!B:B,0),MATCH("Inter-Cluster Connectivity",'Input - companies list'!$1:$1,0 ))</f>
        <v/>
      </c>
      <c r="L2692">
        <f>IFERROR(PERCENTRANK(F:F,F2692),0)</f>
        <v/>
      </c>
      <c r="M2692">
        <f>IFERROR(1 - PERCENTRANK(G:G,G2692),0)</f>
        <v/>
      </c>
      <c r="N2692">
        <f>IFERROR(1 - PERCENTRANK(H:H,H2692),0)</f>
        <v/>
      </c>
      <c r="O2692">
        <f>IFERROR(PERCENTRANK(I:I,I2692),0)</f>
        <v/>
      </c>
      <c r="P2692">
        <f>IFERROR(1 - PERCENTRANK(J:J,J2692),0)</f>
        <v/>
      </c>
      <c r="Q2692">
        <f>IFERROR(PERCENTRANK(K:K,K2692),0)</f>
        <v/>
      </c>
      <c r="R2692">
        <f>L2692*weight1+M2692*weight2+N2692*weight3+O2692*weight4+P2692*weight5+Q2692*weight6</f>
        <v/>
      </c>
    </row>
    <row r="2693" spans="1:18">
      <c r="A2693">
        <f>RANK(R2693,R:R)</f>
        <v/>
      </c>
      <c r="B2693" t="s">
        <v>29376</v>
      </c>
      <c r="C2693">
        <f>VLOOKUP(B2693,'Input - companies list'!B:L,2,FALSE)</f>
        <v/>
      </c>
      <c r="D2693">
        <f>VLOOKUP(B2693,'Input - companies list'!B:L,11,FALSE)</f>
        <v/>
      </c>
      <c r="E2693">
        <f>VLOOKUP(B2693,'Input - companies list'!B:E,4,FALSE)</f>
        <v/>
      </c>
      <c r="F2693">
        <f>SUMIFS('Input - target event report'!H:H,'Input - target event report'!B:B,B2693,'Input - target event report'!D:D, "Private Investment")</f>
        <v/>
      </c>
      <c r="G2693">
        <f>IF(I2693&lt;2, "N/A", (MAXIFS('Input - target event report'!E:E,'Input - target event report'!B:B,B:B,'Input - target event report'!D:D,"Private Investment")-MINIFS('Input - target event report'!E:E,'Input - target event report'!B:B,B:B,'Input - target event report'!D:D,"Private Investment"))/(I2693-1))</f>
        <v/>
      </c>
      <c r="H2693">
        <f>IF(MAXIFS('Input - target event report'!E:E,'Input - target event report'!B:B,B:B,'Input - target event report'!D:D,"Private Investment") = 0, "N/A", TODAY() - MAXIFS('Input - target event report'!E:E,'Input - target event report'!B:B,B:B,'Input - target event report'!D:D,"Private Investment"))</f>
        <v/>
      </c>
      <c r="I2693">
        <f>COUNTIFS('Input - target event report'!B:B,B2693,'Input - target event report'!D:D, "Private Investment")</f>
        <v/>
      </c>
      <c r="J2693">
        <f>INDEX('Input - companies list'!$1:$10000,MATCH(B2693,'Input - companies list'!B:B,0),MATCH("Flow",'Input - companies list'!$1:$1,0 ))</f>
        <v/>
      </c>
      <c r="K2693">
        <f>INDEX('Input - companies list'!$1:$10000,MATCH(B2693,'Input - companies list'!B:B,0),MATCH("Inter-Cluster Connectivity",'Input - companies list'!$1:$1,0 ))</f>
        <v/>
      </c>
      <c r="L2693">
        <f>IFERROR(PERCENTRANK(F:F,F2693),0)</f>
        <v/>
      </c>
      <c r="M2693">
        <f>IFERROR(1 - PERCENTRANK(G:G,G2693),0)</f>
        <v/>
      </c>
      <c r="N2693">
        <f>IFERROR(1 - PERCENTRANK(H:H,H2693),0)</f>
        <v/>
      </c>
      <c r="O2693">
        <f>IFERROR(PERCENTRANK(I:I,I2693),0)</f>
        <v/>
      </c>
      <c r="P2693">
        <f>IFERROR(1 - PERCENTRANK(J:J,J2693),0)</f>
        <v/>
      </c>
      <c r="Q2693">
        <f>IFERROR(PERCENTRANK(K:K,K2693),0)</f>
        <v/>
      </c>
      <c r="R2693">
        <f>L2693*weight1+M2693*weight2+N2693*weight3+O2693*weight4+P2693*weight5+Q2693*weight6</f>
        <v/>
      </c>
    </row>
    <row r="2694" spans="1:18">
      <c r="A2694">
        <f>RANK(R2694,R:R)</f>
        <v/>
      </c>
      <c r="B2694" t="s">
        <v>29387</v>
      </c>
      <c r="C2694">
        <f>VLOOKUP(B2694,'Input - companies list'!B:L,2,FALSE)</f>
        <v/>
      </c>
      <c r="D2694">
        <f>VLOOKUP(B2694,'Input - companies list'!B:L,11,FALSE)</f>
        <v/>
      </c>
      <c r="E2694">
        <f>VLOOKUP(B2694,'Input - companies list'!B:E,4,FALSE)</f>
        <v/>
      </c>
      <c r="F2694">
        <f>SUMIFS('Input - target event report'!H:H,'Input - target event report'!B:B,B2694,'Input - target event report'!D:D, "Private Investment")</f>
        <v/>
      </c>
      <c r="G2694">
        <f>IF(I2694&lt;2, "N/A", (MAXIFS('Input - target event report'!E:E,'Input - target event report'!B:B,B:B,'Input - target event report'!D:D,"Private Investment")-MINIFS('Input - target event report'!E:E,'Input - target event report'!B:B,B:B,'Input - target event report'!D:D,"Private Investment"))/(I2694-1))</f>
        <v/>
      </c>
      <c r="H2694">
        <f>IF(MAXIFS('Input - target event report'!E:E,'Input - target event report'!B:B,B:B,'Input - target event report'!D:D,"Private Investment") = 0, "N/A", TODAY() - MAXIFS('Input - target event report'!E:E,'Input - target event report'!B:B,B:B,'Input - target event report'!D:D,"Private Investment"))</f>
        <v/>
      </c>
      <c r="I2694">
        <f>COUNTIFS('Input - target event report'!B:B,B2694,'Input - target event report'!D:D, "Private Investment")</f>
        <v/>
      </c>
      <c r="J2694">
        <f>INDEX('Input - companies list'!$1:$10000,MATCH(B2694,'Input - companies list'!B:B,0),MATCH("Flow",'Input - companies list'!$1:$1,0 ))</f>
        <v/>
      </c>
      <c r="K2694">
        <f>INDEX('Input - companies list'!$1:$10000,MATCH(B2694,'Input - companies list'!B:B,0),MATCH("Inter-Cluster Connectivity",'Input - companies list'!$1:$1,0 ))</f>
        <v/>
      </c>
      <c r="L2694">
        <f>IFERROR(PERCENTRANK(F:F,F2694),0)</f>
        <v/>
      </c>
      <c r="M2694">
        <f>IFERROR(1 - PERCENTRANK(G:G,G2694),0)</f>
        <v/>
      </c>
      <c r="N2694">
        <f>IFERROR(1 - PERCENTRANK(H:H,H2694),0)</f>
        <v/>
      </c>
      <c r="O2694">
        <f>IFERROR(PERCENTRANK(I:I,I2694),0)</f>
        <v/>
      </c>
      <c r="P2694">
        <f>IFERROR(1 - PERCENTRANK(J:J,J2694),0)</f>
        <v/>
      </c>
      <c r="Q2694">
        <f>IFERROR(PERCENTRANK(K:K,K2694),0)</f>
        <v/>
      </c>
      <c r="R2694">
        <f>L2694*weight1+M2694*weight2+N2694*weight3+O2694*weight4+P2694*weight5+Q2694*weight6</f>
        <v/>
      </c>
    </row>
    <row r="2695" spans="1:18">
      <c r="A2695">
        <f>RANK(R2695,R:R)</f>
        <v/>
      </c>
      <c r="B2695" t="s">
        <v>29398</v>
      </c>
      <c r="C2695">
        <f>VLOOKUP(B2695,'Input - companies list'!B:L,2,FALSE)</f>
        <v/>
      </c>
      <c r="D2695">
        <f>VLOOKUP(B2695,'Input - companies list'!B:L,11,FALSE)</f>
        <v/>
      </c>
      <c r="E2695">
        <f>VLOOKUP(B2695,'Input - companies list'!B:E,4,FALSE)</f>
        <v/>
      </c>
      <c r="F2695">
        <f>SUMIFS('Input - target event report'!H:H,'Input - target event report'!B:B,B2695,'Input - target event report'!D:D, "Private Investment")</f>
        <v/>
      </c>
      <c r="G2695">
        <f>IF(I2695&lt;2, "N/A", (MAXIFS('Input - target event report'!E:E,'Input - target event report'!B:B,B:B,'Input - target event report'!D:D,"Private Investment")-MINIFS('Input - target event report'!E:E,'Input - target event report'!B:B,B:B,'Input - target event report'!D:D,"Private Investment"))/(I2695-1))</f>
        <v/>
      </c>
      <c r="H2695">
        <f>IF(MAXIFS('Input - target event report'!E:E,'Input - target event report'!B:B,B:B,'Input - target event report'!D:D,"Private Investment") = 0, "N/A", TODAY() - MAXIFS('Input - target event report'!E:E,'Input - target event report'!B:B,B:B,'Input - target event report'!D:D,"Private Investment"))</f>
        <v/>
      </c>
      <c r="I2695">
        <f>COUNTIFS('Input - target event report'!B:B,B2695,'Input - target event report'!D:D, "Private Investment")</f>
        <v/>
      </c>
      <c r="J2695">
        <f>INDEX('Input - companies list'!$1:$10000,MATCH(B2695,'Input - companies list'!B:B,0),MATCH("Flow",'Input - companies list'!$1:$1,0 ))</f>
        <v/>
      </c>
      <c r="K2695">
        <f>INDEX('Input - companies list'!$1:$10000,MATCH(B2695,'Input - companies list'!B:B,0),MATCH("Inter-Cluster Connectivity",'Input - companies list'!$1:$1,0 ))</f>
        <v/>
      </c>
      <c r="L2695">
        <f>IFERROR(PERCENTRANK(F:F,F2695),0)</f>
        <v/>
      </c>
      <c r="M2695">
        <f>IFERROR(1 - PERCENTRANK(G:G,G2695),0)</f>
        <v/>
      </c>
      <c r="N2695">
        <f>IFERROR(1 - PERCENTRANK(H:H,H2695),0)</f>
        <v/>
      </c>
      <c r="O2695">
        <f>IFERROR(PERCENTRANK(I:I,I2695),0)</f>
        <v/>
      </c>
      <c r="P2695">
        <f>IFERROR(1 - PERCENTRANK(J:J,J2695),0)</f>
        <v/>
      </c>
      <c r="Q2695">
        <f>IFERROR(PERCENTRANK(K:K,K2695),0)</f>
        <v/>
      </c>
      <c r="R2695">
        <f>L2695*weight1+M2695*weight2+N2695*weight3+O2695*weight4+P2695*weight5+Q2695*weight6</f>
        <v/>
      </c>
    </row>
    <row r="2696" spans="1:18">
      <c r="A2696">
        <f>RANK(R2696,R:R)</f>
        <v/>
      </c>
      <c r="B2696" t="s">
        <v>29408</v>
      </c>
      <c r="C2696">
        <f>VLOOKUP(B2696,'Input - companies list'!B:L,2,FALSE)</f>
        <v/>
      </c>
      <c r="D2696">
        <f>VLOOKUP(B2696,'Input - companies list'!B:L,11,FALSE)</f>
        <v/>
      </c>
      <c r="E2696">
        <f>VLOOKUP(B2696,'Input - companies list'!B:E,4,FALSE)</f>
        <v/>
      </c>
      <c r="F2696">
        <f>SUMIFS('Input - target event report'!H:H,'Input - target event report'!B:B,B2696,'Input - target event report'!D:D, "Private Investment")</f>
        <v/>
      </c>
      <c r="G2696">
        <f>IF(I2696&lt;2, "N/A", (MAXIFS('Input - target event report'!E:E,'Input - target event report'!B:B,B:B,'Input - target event report'!D:D,"Private Investment")-MINIFS('Input - target event report'!E:E,'Input - target event report'!B:B,B:B,'Input - target event report'!D:D,"Private Investment"))/(I2696-1))</f>
        <v/>
      </c>
      <c r="H2696">
        <f>IF(MAXIFS('Input - target event report'!E:E,'Input - target event report'!B:B,B:B,'Input - target event report'!D:D,"Private Investment") = 0, "N/A", TODAY() - MAXIFS('Input - target event report'!E:E,'Input - target event report'!B:B,B:B,'Input - target event report'!D:D,"Private Investment"))</f>
        <v/>
      </c>
      <c r="I2696">
        <f>COUNTIFS('Input - target event report'!B:B,B2696,'Input - target event report'!D:D, "Private Investment")</f>
        <v/>
      </c>
      <c r="J2696">
        <f>INDEX('Input - companies list'!$1:$10000,MATCH(B2696,'Input - companies list'!B:B,0),MATCH("Flow",'Input - companies list'!$1:$1,0 ))</f>
        <v/>
      </c>
      <c r="K2696">
        <f>INDEX('Input - companies list'!$1:$10000,MATCH(B2696,'Input - companies list'!B:B,0),MATCH("Inter-Cluster Connectivity",'Input - companies list'!$1:$1,0 ))</f>
        <v/>
      </c>
      <c r="L2696">
        <f>IFERROR(PERCENTRANK(F:F,F2696),0)</f>
        <v/>
      </c>
      <c r="M2696">
        <f>IFERROR(1 - PERCENTRANK(G:G,G2696),0)</f>
        <v/>
      </c>
      <c r="N2696">
        <f>IFERROR(1 - PERCENTRANK(H:H,H2696),0)</f>
        <v/>
      </c>
      <c r="O2696">
        <f>IFERROR(PERCENTRANK(I:I,I2696),0)</f>
        <v/>
      </c>
      <c r="P2696">
        <f>IFERROR(1 - PERCENTRANK(J:J,J2696),0)</f>
        <v/>
      </c>
      <c r="Q2696">
        <f>IFERROR(PERCENTRANK(K:K,K2696),0)</f>
        <v/>
      </c>
      <c r="R2696">
        <f>L2696*weight1+M2696*weight2+N2696*weight3+O2696*weight4+P2696*weight5+Q2696*weight6</f>
        <v/>
      </c>
    </row>
    <row r="2697" spans="1:18">
      <c r="A2697">
        <f>RANK(R2697,R:R)</f>
        <v/>
      </c>
      <c r="B2697" t="s">
        <v>29417</v>
      </c>
      <c r="C2697">
        <f>VLOOKUP(B2697,'Input - companies list'!B:L,2,FALSE)</f>
        <v/>
      </c>
      <c r="D2697">
        <f>VLOOKUP(B2697,'Input - companies list'!B:L,11,FALSE)</f>
        <v/>
      </c>
      <c r="E2697">
        <f>VLOOKUP(B2697,'Input - companies list'!B:E,4,FALSE)</f>
        <v/>
      </c>
      <c r="F2697">
        <f>SUMIFS('Input - target event report'!H:H,'Input - target event report'!B:B,B2697,'Input - target event report'!D:D, "Private Investment")</f>
        <v/>
      </c>
      <c r="G2697">
        <f>IF(I2697&lt;2, "N/A", (MAXIFS('Input - target event report'!E:E,'Input - target event report'!B:B,B:B,'Input - target event report'!D:D,"Private Investment")-MINIFS('Input - target event report'!E:E,'Input - target event report'!B:B,B:B,'Input - target event report'!D:D,"Private Investment"))/(I2697-1))</f>
        <v/>
      </c>
      <c r="H2697">
        <f>IF(MAXIFS('Input - target event report'!E:E,'Input - target event report'!B:B,B:B,'Input - target event report'!D:D,"Private Investment") = 0, "N/A", TODAY() - MAXIFS('Input - target event report'!E:E,'Input - target event report'!B:B,B:B,'Input - target event report'!D:D,"Private Investment"))</f>
        <v/>
      </c>
      <c r="I2697">
        <f>COUNTIFS('Input - target event report'!B:B,B2697,'Input - target event report'!D:D, "Private Investment")</f>
        <v/>
      </c>
      <c r="J2697">
        <f>INDEX('Input - companies list'!$1:$10000,MATCH(B2697,'Input - companies list'!B:B,0),MATCH("Flow",'Input - companies list'!$1:$1,0 ))</f>
        <v/>
      </c>
      <c r="K2697">
        <f>INDEX('Input - companies list'!$1:$10000,MATCH(B2697,'Input - companies list'!B:B,0),MATCH("Inter-Cluster Connectivity",'Input - companies list'!$1:$1,0 ))</f>
        <v/>
      </c>
      <c r="L2697">
        <f>IFERROR(PERCENTRANK(F:F,F2697),0)</f>
        <v/>
      </c>
      <c r="M2697">
        <f>IFERROR(1 - PERCENTRANK(G:G,G2697),0)</f>
        <v/>
      </c>
      <c r="N2697">
        <f>IFERROR(1 - PERCENTRANK(H:H,H2697),0)</f>
        <v/>
      </c>
      <c r="O2697">
        <f>IFERROR(PERCENTRANK(I:I,I2697),0)</f>
        <v/>
      </c>
      <c r="P2697">
        <f>IFERROR(1 - PERCENTRANK(J:J,J2697),0)</f>
        <v/>
      </c>
      <c r="Q2697">
        <f>IFERROR(PERCENTRANK(K:K,K2697),0)</f>
        <v/>
      </c>
      <c r="R2697">
        <f>L2697*weight1+M2697*weight2+N2697*weight3+O2697*weight4+P2697*weight5+Q2697*weight6</f>
        <v/>
      </c>
    </row>
    <row r="2698" spans="1:18">
      <c r="A2698">
        <f>RANK(R2698,R:R)</f>
        <v/>
      </c>
      <c r="B2698" t="s">
        <v>29426</v>
      </c>
      <c r="C2698">
        <f>VLOOKUP(B2698,'Input - companies list'!B:L,2,FALSE)</f>
        <v/>
      </c>
      <c r="D2698">
        <f>VLOOKUP(B2698,'Input - companies list'!B:L,11,FALSE)</f>
        <v/>
      </c>
      <c r="E2698">
        <f>VLOOKUP(B2698,'Input - companies list'!B:E,4,FALSE)</f>
        <v/>
      </c>
      <c r="F2698">
        <f>SUMIFS('Input - target event report'!H:H,'Input - target event report'!B:B,B2698,'Input - target event report'!D:D, "Private Investment")</f>
        <v/>
      </c>
      <c r="G2698">
        <f>IF(I2698&lt;2, "N/A", (MAXIFS('Input - target event report'!E:E,'Input - target event report'!B:B,B:B,'Input - target event report'!D:D,"Private Investment")-MINIFS('Input - target event report'!E:E,'Input - target event report'!B:B,B:B,'Input - target event report'!D:D,"Private Investment"))/(I2698-1))</f>
        <v/>
      </c>
      <c r="H2698">
        <f>IF(MAXIFS('Input - target event report'!E:E,'Input - target event report'!B:B,B:B,'Input - target event report'!D:D,"Private Investment") = 0, "N/A", TODAY() - MAXIFS('Input - target event report'!E:E,'Input - target event report'!B:B,B:B,'Input - target event report'!D:D,"Private Investment"))</f>
        <v/>
      </c>
      <c r="I2698">
        <f>COUNTIFS('Input - target event report'!B:B,B2698,'Input - target event report'!D:D, "Private Investment")</f>
        <v/>
      </c>
      <c r="J2698">
        <f>INDEX('Input - companies list'!$1:$10000,MATCH(B2698,'Input - companies list'!B:B,0),MATCH("Flow",'Input - companies list'!$1:$1,0 ))</f>
        <v/>
      </c>
      <c r="K2698">
        <f>INDEX('Input - companies list'!$1:$10000,MATCH(B2698,'Input - companies list'!B:B,0),MATCH("Inter-Cluster Connectivity",'Input - companies list'!$1:$1,0 ))</f>
        <v/>
      </c>
      <c r="L2698">
        <f>IFERROR(PERCENTRANK(F:F,F2698),0)</f>
        <v/>
      </c>
      <c r="M2698">
        <f>IFERROR(1 - PERCENTRANK(G:G,G2698),0)</f>
        <v/>
      </c>
      <c r="N2698">
        <f>IFERROR(1 - PERCENTRANK(H:H,H2698),0)</f>
        <v/>
      </c>
      <c r="O2698">
        <f>IFERROR(PERCENTRANK(I:I,I2698),0)</f>
        <v/>
      </c>
      <c r="P2698">
        <f>IFERROR(1 - PERCENTRANK(J:J,J2698),0)</f>
        <v/>
      </c>
      <c r="Q2698">
        <f>IFERROR(PERCENTRANK(K:K,K2698),0)</f>
        <v/>
      </c>
      <c r="R2698">
        <f>L2698*weight1+M2698*weight2+N2698*weight3+O2698*weight4+P2698*weight5+Q2698*weight6</f>
        <v/>
      </c>
    </row>
    <row r="2699" spans="1:18">
      <c r="A2699">
        <f>RANK(R2699,R:R)</f>
        <v/>
      </c>
      <c r="B2699" t="s">
        <v>29436</v>
      </c>
      <c r="C2699">
        <f>VLOOKUP(B2699,'Input - companies list'!B:L,2,FALSE)</f>
        <v/>
      </c>
      <c r="D2699">
        <f>VLOOKUP(B2699,'Input - companies list'!B:L,11,FALSE)</f>
        <v/>
      </c>
      <c r="E2699">
        <f>VLOOKUP(B2699,'Input - companies list'!B:E,4,FALSE)</f>
        <v/>
      </c>
      <c r="F2699">
        <f>SUMIFS('Input - target event report'!H:H,'Input - target event report'!B:B,B2699,'Input - target event report'!D:D, "Private Investment")</f>
        <v/>
      </c>
      <c r="G2699">
        <f>IF(I2699&lt;2, "N/A", (MAXIFS('Input - target event report'!E:E,'Input - target event report'!B:B,B:B,'Input - target event report'!D:D,"Private Investment")-MINIFS('Input - target event report'!E:E,'Input - target event report'!B:B,B:B,'Input - target event report'!D:D,"Private Investment"))/(I2699-1))</f>
        <v/>
      </c>
      <c r="H2699">
        <f>IF(MAXIFS('Input - target event report'!E:E,'Input - target event report'!B:B,B:B,'Input - target event report'!D:D,"Private Investment") = 0, "N/A", TODAY() - MAXIFS('Input - target event report'!E:E,'Input - target event report'!B:B,B:B,'Input - target event report'!D:D,"Private Investment"))</f>
        <v/>
      </c>
      <c r="I2699">
        <f>COUNTIFS('Input - target event report'!B:B,B2699,'Input - target event report'!D:D, "Private Investment")</f>
        <v/>
      </c>
      <c r="J2699">
        <f>INDEX('Input - companies list'!$1:$10000,MATCH(B2699,'Input - companies list'!B:B,0),MATCH("Flow",'Input - companies list'!$1:$1,0 ))</f>
        <v/>
      </c>
      <c r="K2699">
        <f>INDEX('Input - companies list'!$1:$10000,MATCH(B2699,'Input - companies list'!B:B,0),MATCH("Inter-Cluster Connectivity",'Input - companies list'!$1:$1,0 ))</f>
        <v/>
      </c>
      <c r="L2699">
        <f>IFERROR(PERCENTRANK(F:F,F2699),0)</f>
        <v/>
      </c>
      <c r="M2699">
        <f>IFERROR(1 - PERCENTRANK(G:G,G2699),0)</f>
        <v/>
      </c>
      <c r="N2699">
        <f>IFERROR(1 - PERCENTRANK(H:H,H2699),0)</f>
        <v/>
      </c>
      <c r="O2699">
        <f>IFERROR(PERCENTRANK(I:I,I2699),0)</f>
        <v/>
      </c>
      <c r="P2699">
        <f>IFERROR(1 - PERCENTRANK(J:J,J2699),0)</f>
        <v/>
      </c>
      <c r="Q2699">
        <f>IFERROR(PERCENTRANK(K:K,K2699),0)</f>
        <v/>
      </c>
      <c r="R2699">
        <f>L2699*weight1+M2699*weight2+N2699*weight3+O2699*weight4+P2699*weight5+Q2699*weight6</f>
        <v/>
      </c>
    </row>
    <row r="2700" spans="1:18">
      <c r="A2700">
        <f>RANK(R2700,R:R)</f>
        <v/>
      </c>
      <c r="B2700" t="s">
        <v>29445</v>
      </c>
      <c r="C2700">
        <f>VLOOKUP(B2700,'Input - companies list'!B:L,2,FALSE)</f>
        <v/>
      </c>
      <c r="D2700">
        <f>VLOOKUP(B2700,'Input - companies list'!B:L,11,FALSE)</f>
        <v/>
      </c>
      <c r="E2700">
        <f>VLOOKUP(B2700,'Input - companies list'!B:E,4,FALSE)</f>
        <v/>
      </c>
      <c r="F2700">
        <f>SUMIFS('Input - target event report'!H:H,'Input - target event report'!B:B,B2700,'Input - target event report'!D:D, "Private Investment")</f>
        <v/>
      </c>
      <c r="G2700">
        <f>IF(I2700&lt;2, "N/A", (MAXIFS('Input - target event report'!E:E,'Input - target event report'!B:B,B:B,'Input - target event report'!D:D,"Private Investment")-MINIFS('Input - target event report'!E:E,'Input - target event report'!B:B,B:B,'Input - target event report'!D:D,"Private Investment"))/(I2700-1))</f>
        <v/>
      </c>
      <c r="H2700">
        <f>IF(MAXIFS('Input - target event report'!E:E,'Input - target event report'!B:B,B:B,'Input - target event report'!D:D,"Private Investment") = 0, "N/A", TODAY() - MAXIFS('Input - target event report'!E:E,'Input - target event report'!B:B,B:B,'Input - target event report'!D:D,"Private Investment"))</f>
        <v/>
      </c>
      <c r="I2700">
        <f>COUNTIFS('Input - target event report'!B:B,B2700,'Input - target event report'!D:D, "Private Investment")</f>
        <v/>
      </c>
      <c r="J2700">
        <f>INDEX('Input - companies list'!$1:$10000,MATCH(B2700,'Input - companies list'!B:B,0),MATCH("Flow",'Input - companies list'!$1:$1,0 ))</f>
        <v/>
      </c>
      <c r="K2700">
        <f>INDEX('Input - companies list'!$1:$10000,MATCH(B2700,'Input - companies list'!B:B,0),MATCH("Inter-Cluster Connectivity",'Input - companies list'!$1:$1,0 ))</f>
        <v/>
      </c>
      <c r="L2700">
        <f>IFERROR(PERCENTRANK(F:F,F2700),0)</f>
        <v/>
      </c>
      <c r="M2700">
        <f>IFERROR(1 - PERCENTRANK(G:G,G2700),0)</f>
        <v/>
      </c>
      <c r="N2700">
        <f>IFERROR(1 - PERCENTRANK(H:H,H2700),0)</f>
        <v/>
      </c>
      <c r="O2700">
        <f>IFERROR(PERCENTRANK(I:I,I2700),0)</f>
        <v/>
      </c>
      <c r="P2700">
        <f>IFERROR(1 - PERCENTRANK(J:J,J2700),0)</f>
        <v/>
      </c>
      <c r="Q2700">
        <f>IFERROR(PERCENTRANK(K:K,K2700),0)</f>
        <v/>
      </c>
      <c r="R2700">
        <f>L2700*weight1+M2700*weight2+N2700*weight3+O2700*weight4+P2700*weight5+Q2700*weight6</f>
        <v/>
      </c>
    </row>
    <row r="2701" spans="1:18">
      <c r="A2701">
        <f>RANK(R2701,R:R)</f>
        <v/>
      </c>
      <c r="B2701" t="s">
        <v>29456</v>
      </c>
      <c r="C2701">
        <f>VLOOKUP(B2701,'Input - companies list'!B:L,2,FALSE)</f>
        <v/>
      </c>
      <c r="D2701">
        <f>VLOOKUP(B2701,'Input - companies list'!B:L,11,FALSE)</f>
        <v/>
      </c>
      <c r="E2701">
        <f>VLOOKUP(B2701,'Input - companies list'!B:E,4,FALSE)</f>
        <v/>
      </c>
      <c r="F2701">
        <f>SUMIFS('Input - target event report'!H:H,'Input - target event report'!B:B,B2701,'Input - target event report'!D:D, "Private Investment")</f>
        <v/>
      </c>
      <c r="G2701">
        <f>IF(I2701&lt;2, "N/A", (MAXIFS('Input - target event report'!E:E,'Input - target event report'!B:B,B:B,'Input - target event report'!D:D,"Private Investment")-MINIFS('Input - target event report'!E:E,'Input - target event report'!B:B,B:B,'Input - target event report'!D:D,"Private Investment"))/(I2701-1))</f>
        <v/>
      </c>
      <c r="H2701">
        <f>IF(MAXIFS('Input - target event report'!E:E,'Input - target event report'!B:B,B:B,'Input - target event report'!D:D,"Private Investment") = 0, "N/A", TODAY() - MAXIFS('Input - target event report'!E:E,'Input - target event report'!B:B,B:B,'Input - target event report'!D:D,"Private Investment"))</f>
        <v/>
      </c>
      <c r="I2701">
        <f>COUNTIFS('Input - target event report'!B:B,B2701,'Input - target event report'!D:D, "Private Investment")</f>
        <v/>
      </c>
      <c r="J2701">
        <f>INDEX('Input - companies list'!$1:$10000,MATCH(B2701,'Input - companies list'!B:B,0),MATCH("Flow",'Input - companies list'!$1:$1,0 ))</f>
        <v/>
      </c>
      <c r="K2701">
        <f>INDEX('Input - companies list'!$1:$10000,MATCH(B2701,'Input - companies list'!B:B,0),MATCH("Inter-Cluster Connectivity",'Input - companies list'!$1:$1,0 ))</f>
        <v/>
      </c>
      <c r="L2701">
        <f>IFERROR(PERCENTRANK(F:F,F2701),0)</f>
        <v/>
      </c>
      <c r="M2701">
        <f>IFERROR(1 - PERCENTRANK(G:G,G2701),0)</f>
        <v/>
      </c>
      <c r="N2701">
        <f>IFERROR(1 - PERCENTRANK(H:H,H2701),0)</f>
        <v/>
      </c>
      <c r="O2701">
        <f>IFERROR(PERCENTRANK(I:I,I2701),0)</f>
        <v/>
      </c>
      <c r="P2701">
        <f>IFERROR(1 - PERCENTRANK(J:J,J2701),0)</f>
        <v/>
      </c>
      <c r="Q2701">
        <f>IFERROR(PERCENTRANK(K:K,K2701),0)</f>
        <v/>
      </c>
      <c r="R2701">
        <f>L2701*weight1+M2701*weight2+N2701*weight3+O2701*weight4+P2701*weight5+Q2701*weight6</f>
        <v/>
      </c>
    </row>
    <row r="2702" spans="1:18">
      <c r="A2702">
        <f>RANK(R2702,R:R)</f>
        <v/>
      </c>
      <c r="B2702" t="s">
        <v>29467</v>
      </c>
      <c r="C2702">
        <f>VLOOKUP(B2702,'Input - companies list'!B:L,2,FALSE)</f>
        <v/>
      </c>
      <c r="D2702">
        <f>VLOOKUP(B2702,'Input - companies list'!B:L,11,FALSE)</f>
        <v/>
      </c>
      <c r="E2702">
        <f>VLOOKUP(B2702,'Input - companies list'!B:E,4,FALSE)</f>
        <v/>
      </c>
      <c r="F2702">
        <f>SUMIFS('Input - target event report'!H:H,'Input - target event report'!B:B,B2702,'Input - target event report'!D:D, "Private Investment")</f>
        <v/>
      </c>
      <c r="G2702">
        <f>IF(I2702&lt;2, "N/A", (MAXIFS('Input - target event report'!E:E,'Input - target event report'!B:B,B:B,'Input - target event report'!D:D,"Private Investment")-MINIFS('Input - target event report'!E:E,'Input - target event report'!B:B,B:B,'Input - target event report'!D:D,"Private Investment"))/(I2702-1))</f>
        <v/>
      </c>
      <c r="H2702">
        <f>IF(MAXIFS('Input - target event report'!E:E,'Input - target event report'!B:B,B:B,'Input - target event report'!D:D,"Private Investment") = 0, "N/A", TODAY() - MAXIFS('Input - target event report'!E:E,'Input - target event report'!B:B,B:B,'Input - target event report'!D:D,"Private Investment"))</f>
        <v/>
      </c>
      <c r="I2702">
        <f>COUNTIFS('Input - target event report'!B:B,B2702,'Input - target event report'!D:D, "Private Investment")</f>
        <v/>
      </c>
      <c r="J2702">
        <f>INDEX('Input - companies list'!$1:$10000,MATCH(B2702,'Input - companies list'!B:B,0),MATCH("Flow",'Input - companies list'!$1:$1,0 ))</f>
        <v/>
      </c>
      <c r="K2702">
        <f>INDEX('Input - companies list'!$1:$10000,MATCH(B2702,'Input - companies list'!B:B,0),MATCH("Inter-Cluster Connectivity",'Input - companies list'!$1:$1,0 ))</f>
        <v/>
      </c>
      <c r="L2702">
        <f>IFERROR(PERCENTRANK(F:F,F2702),0)</f>
        <v/>
      </c>
      <c r="M2702">
        <f>IFERROR(1 - PERCENTRANK(G:G,G2702),0)</f>
        <v/>
      </c>
      <c r="N2702">
        <f>IFERROR(1 - PERCENTRANK(H:H,H2702),0)</f>
        <v/>
      </c>
      <c r="O2702">
        <f>IFERROR(PERCENTRANK(I:I,I2702),0)</f>
        <v/>
      </c>
      <c r="P2702">
        <f>IFERROR(1 - PERCENTRANK(J:J,J2702),0)</f>
        <v/>
      </c>
      <c r="Q2702">
        <f>IFERROR(PERCENTRANK(K:K,K2702),0)</f>
        <v/>
      </c>
      <c r="R2702">
        <f>L2702*weight1+M2702*weight2+N2702*weight3+O2702*weight4+P2702*weight5+Q2702*weight6</f>
        <v/>
      </c>
    </row>
    <row r="2703" spans="1:18">
      <c r="A2703">
        <f>RANK(R2703,R:R)</f>
        <v/>
      </c>
      <c r="B2703" t="s">
        <v>29475</v>
      </c>
      <c r="C2703">
        <f>VLOOKUP(B2703,'Input - companies list'!B:L,2,FALSE)</f>
        <v/>
      </c>
      <c r="D2703">
        <f>VLOOKUP(B2703,'Input - companies list'!B:L,11,FALSE)</f>
        <v/>
      </c>
      <c r="E2703">
        <f>VLOOKUP(B2703,'Input - companies list'!B:E,4,FALSE)</f>
        <v/>
      </c>
      <c r="F2703">
        <f>SUMIFS('Input - target event report'!H:H,'Input - target event report'!B:B,B2703,'Input - target event report'!D:D, "Private Investment")</f>
        <v/>
      </c>
      <c r="G2703">
        <f>IF(I2703&lt;2, "N/A", (MAXIFS('Input - target event report'!E:E,'Input - target event report'!B:B,B:B,'Input - target event report'!D:D,"Private Investment")-MINIFS('Input - target event report'!E:E,'Input - target event report'!B:B,B:B,'Input - target event report'!D:D,"Private Investment"))/(I2703-1))</f>
        <v/>
      </c>
      <c r="H2703">
        <f>IF(MAXIFS('Input - target event report'!E:E,'Input - target event report'!B:B,B:B,'Input - target event report'!D:D,"Private Investment") = 0, "N/A", TODAY() - MAXIFS('Input - target event report'!E:E,'Input - target event report'!B:B,B:B,'Input - target event report'!D:D,"Private Investment"))</f>
        <v/>
      </c>
      <c r="I2703">
        <f>COUNTIFS('Input - target event report'!B:B,B2703,'Input - target event report'!D:D, "Private Investment")</f>
        <v/>
      </c>
      <c r="J2703">
        <f>INDEX('Input - companies list'!$1:$10000,MATCH(B2703,'Input - companies list'!B:B,0),MATCH("Flow",'Input - companies list'!$1:$1,0 ))</f>
        <v/>
      </c>
      <c r="K2703">
        <f>INDEX('Input - companies list'!$1:$10000,MATCH(B2703,'Input - companies list'!B:B,0),MATCH("Inter-Cluster Connectivity",'Input - companies list'!$1:$1,0 ))</f>
        <v/>
      </c>
      <c r="L2703">
        <f>IFERROR(PERCENTRANK(F:F,F2703),0)</f>
        <v/>
      </c>
      <c r="M2703">
        <f>IFERROR(1 - PERCENTRANK(G:G,G2703),0)</f>
        <v/>
      </c>
      <c r="N2703">
        <f>IFERROR(1 - PERCENTRANK(H:H,H2703),0)</f>
        <v/>
      </c>
      <c r="O2703">
        <f>IFERROR(PERCENTRANK(I:I,I2703),0)</f>
        <v/>
      </c>
      <c r="P2703">
        <f>IFERROR(1 - PERCENTRANK(J:J,J2703),0)</f>
        <v/>
      </c>
      <c r="Q2703">
        <f>IFERROR(PERCENTRANK(K:K,K2703),0)</f>
        <v/>
      </c>
      <c r="R2703">
        <f>L2703*weight1+M2703*weight2+N2703*weight3+O2703*weight4+P2703*weight5+Q2703*weight6</f>
        <v/>
      </c>
    </row>
    <row r="2704" spans="1:18">
      <c r="A2704">
        <f>RANK(R2704,R:R)</f>
        <v/>
      </c>
      <c r="B2704" t="s">
        <v>29486</v>
      </c>
      <c r="C2704">
        <f>VLOOKUP(B2704,'Input - companies list'!B:L,2,FALSE)</f>
        <v/>
      </c>
      <c r="D2704">
        <f>VLOOKUP(B2704,'Input - companies list'!B:L,11,FALSE)</f>
        <v/>
      </c>
      <c r="E2704">
        <f>VLOOKUP(B2704,'Input - companies list'!B:E,4,FALSE)</f>
        <v/>
      </c>
      <c r="F2704">
        <f>SUMIFS('Input - target event report'!H:H,'Input - target event report'!B:B,B2704,'Input - target event report'!D:D, "Private Investment")</f>
        <v/>
      </c>
      <c r="G2704">
        <f>IF(I2704&lt;2, "N/A", (MAXIFS('Input - target event report'!E:E,'Input - target event report'!B:B,B:B,'Input - target event report'!D:D,"Private Investment")-MINIFS('Input - target event report'!E:E,'Input - target event report'!B:B,B:B,'Input - target event report'!D:D,"Private Investment"))/(I2704-1))</f>
        <v/>
      </c>
      <c r="H2704">
        <f>IF(MAXIFS('Input - target event report'!E:E,'Input - target event report'!B:B,B:B,'Input - target event report'!D:D,"Private Investment") = 0, "N/A", TODAY() - MAXIFS('Input - target event report'!E:E,'Input - target event report'!B:B,B:B,'Input - target event report'!D:D,"Private Investment"))</f>
        <v/>
      </c>
      <c r="I2704">
        <f>COUNTIFS('Input - target event report'!B:B,B2704,'Input - target event report'!D:D, "Private Investment")</f>
        <v/>
      </c>
      <c r="J2704">
        <f>INDEX('Input - companies list'!$1:$10000,MATCH(B2704,'Input - companies list'!B:B,0),MATCH("Flow",'Input - companies list'!$1:$1,0 ))</f>
        <v/>
      </c>
      <c r="K2704">
        <f>INDEX('Input - companies list'!$1:$10000,MATCH(B2704,'Input - companies list'!B:B,0),MATCH("Inter-Cluster Connectivity",'Input - companies list'!$1:$1,0 ))</f>
        <v/>
      </c>
      <c r="L2704">
        <f>IFERROR(PERCENTRANK(F:F,F2704),0)</f>
        <v/>
      </c>
      <c r="M2704">
        <f>IFERROR(1 - PERCENTRANK(G:G,G2704),0)</f>
        <v/>
      </c>
      <c r="N2704">
        <f>IFERROR(1 - PERCENTRANK(H:H,H2704),0)</f>
        <v/>
      </c>
      <c r="O2704">
        <f>IFERROR(PERCENTRANK(I:I,I2704),0)</f>
        <v/>
      </c>
      <c r="P2704">
        <f>IFERROR(1 - PERCENTRANK(J:J,J2704),0)</f>
        <v/>
      </c>
      <c r="Q2704">
        <f>IFERROR(PERCENTRANK(K:K,K2704),0)</f>
        <v/>
      </c>
      <c r="R2704">
        <f>L2704*weight1+M2704*weight2+N2704*weight3+O2704*weight4+P2704*weight5+Q2704*weight6</f>
        <v/>
      </c>
    </row>
    <row r="2705" spans="1:18">
      <c r="A2705">
        <f>RANK(R2705,R:R)</f>
        <v/>
      </c>
      <c r="B2705" t="s">
        <v>29495</v>
      </c>
      <c r="C2705">
        <f>VLOOKUP(B2705,'Input - companies list'!B:L,2,FALSE)</f>
        <v/>
      </c>
      <c r="D2705">
        <f>VLOOKUP(B2705,'Input - companies list'!B:L,11,FALSE)</f>
        <v/>
      </c>
      <c r="E2705">
        <f>VLOOKUP(B2705,'Input - companies list'!B:E,4,FALSE)</f>
        <v/>
      </c>
      <c r="F2705">
        <f>SUMIFS('Input - target event report'!H:H,'Input - target event report'!B:B,B2705,'Input - target event report'!D:D, "Private Investment")</f>
        <v/>
      </c>
      <c r="G2705">
        <f>IF(I2705&lt;2, "N/A", (MAXIFS('Input - target event report'!E:E,'Input - target event report'!B:B,B:B,'Input - target event report'!D:D,"Private Investment")-MINIFS('Input - target event report'!E:E,'Input - target event report'!B:B,B:B,'Input - target event report'!D:D,"Private Investment"))/(I2705-1))</f>
        <v/>
      </c>
      <c r="H2705">
        <f>IF(MAXIFS('Input - target event report'!E:E,'Input - target event report'!B:B,B:B,'Input - target event report'!D:D,"Private Investment") = 0, "N/A", TODAY() - MAXIFS('Input - target event report'!E:E,'Input - target event report'!B:B,B:B,'Input - target event report'!D:D,"Private Investment"))</f>
        <v/>
      </c>
      <c r="I2705">
        <f>COUNTIFS('Input - target event report'!B:B,B2705,'Input - target event report'!D:D, "Private Investment")</f>
        <v/>
      </c>
      <c r="J2705">
        <f>INDEX('Input - companies list'!$1:$10000,MATCH(B2705,'Input - companies list'!B:B,0),MATCH("Flow",'Input - companies list'!$1:$1,0 ))</f>
        <v/>
      </c>
      <c r="K2705">
        <f>INDEX('Input - companies list'!$1:$10000,MATCH(B2705,'Input - companies list'!B:B,0),MATCH("Inter-Cluster Connectivity",'Input - companies list'!$1:$1,0 ))</f>
        <v/>
      </c>
      <c r="L2705">
        <f>IFERROR(PERCENTRANK(F:F,F2705),0)</f>
        <v/>
      </c>
      <c r="M2705">
        <f>IFERROR(1 - PERCENTRANK(G:G,G2705),0)</f>
        <v/>
      </c>
      <c r="N2705">
        <f>IFERROR(1 - PERCENTRANK(H:H,H2705),0)</f>
        <v/>
      </c>
      <c r="O2705">
        <f>IFERROR(PERCENTRANK(I:I,I2705),0)</f>
        <v/>
      </c>
      <c r="P2705">
        <f>IFERROR(1 - PERCENTRANK(J:J,J2705),0)</f>
        <v/>
      </c>
      <c r="Q2705">
        <f>IFERROR(PERCENTRANK(K:K,K2705),0)</f>
        <v/>
      </c>
      <c r="R2705">
        <f>L2705*weight1+M2705*weight2+N2705*weight3+O2705*weight4+P2705*weight5+Q2705*weight6</f>
        <v/>
      </c>
    </row>
    <row r="2706" spans="1:18">
      <c r="A2706">
        <f>RANK(R2706,R:R)</f>
        <v/>
      </c>
      <c r="B2706" t="s">
        <v>29506</v>
      </c>
      <c r="C2706">
        <f>VLOOKUP(B2706,'Input - companies list'!B:L,2,FALSE)</f>
        <v/>
      </c>
      <c r="D2706">
        <f>VLOOKUP(B2706,'Input - companies list'!B:L,11,FALSE)</f>
        <v/>
      </c>
      <c r="E2706">
        <f>VLOOKUP(B2706,'Input - companies list'!B:E,4,FALSE)</f>
        <v/>
      </c>
      <c r="F2706">
        <f>SUMIFS('Input - target event report'!H:H,'Input - target event report'!B:B,B2706,'Input - target event report'!D:D, "Private Investment")</f>
        <v/>
      </c>
      <c r="G2706">
        <f>IF(I2706&lt;2, "N/A", (MAXIFS('Input - target event report'!E:E,'Input - target event report'!B:B,B:B,'Input - target event report'!D:D,"Private Investment")-MINIFS('Input - target event report'!E:E,'Input - target event report'!B:B,B:B,'Input - target event report'!D:D,"Private Investment"))/(I2706-1))</f>
        <v/>
      </c>
      <c r="H2706">
        <f>IF(MAXIFS('Input - target event report'!E:E,'Input - target event report'!B:B,B:B,'Input - target event report'!D:D,"Private Investment") = 0, "N/A", TODAY() - MAXIFS('Input - target event report'!E:E,'Input - target event report'!B:B,B:B,'Input - target event report'!D:D,"Private Investment"))</f>
        <v/>
      </c>
      <c r="I2706">
        <f>COUNTIFS('Input - target event report'!B:B,B2706,'Input - target event report'!D:D, "Private Investment")</f>
        <v/>
      </c>
      <c r="J2706">
        <f>INDEX('Input - companies list'!$1:$10000,MATCH(B2706,'Input - companies list'!B:B,0),MATCH("Flow",'Input - companies list'!$1:$1,0 ))</f>
        <v/>
      </c>
      <c r="K2706">
        <f>INDEX('Input - companies list'!$1:$10000,MATCH(B2706,'Input - companies list'!B:B,0),MATCH("Inter-Cluster Connectivity",'Input - companies list'!$1:$1,0 ))</f>
        <v/>
      </c>
      <c r="L2706">
        <f>IFERROR(PERCENTRANK(F:F,F2706),0)</f>
        <v/>
      </c>
      <c r="M2706">
        <f>IFERROR(1 - PERCENTRANK(G:G,G2706),0)</f>
        <v/>
      </c>
      <c r="N2706">
        <f>IFERROR(1 - PERCENTRANK(H:H,H2706),0)</f>
        <v/>
      </c>
      <c r="O2706">
        <f>IFERROR(PERCENTRANK(I:I,I2706),0)</f>
        <v/>
      </c>
      <c r="P2706">
        <f>IFERROR(1 - PERCENTRANK(J:J,J2706),0)</f>
        <v/>
      </c>
      <c r="Q2706">
        <f>IFERROR(PERCENTRANK(K:K,K2706),0)</f>
        <v/>
      </c>
      <c r="R2706">
        <f>L2706*weight1+M2706*weight2+N2706*weight3+O2706*weight4+P2706*weight5+Q2706*weight6</f>
        <v/>
      </c>
    </row>
    <row r="2707" spans="1:18">
      <c r="A2707">
        <f>RANK(R2707,R:R)</f>
        <v/>
      </c>
      <c r="B2707" t="s">
        <v>29518</v>
      </c>
      <c r="C2707">
        <f>VLOOKUP(B2707,'Input - companies list'!B:L,2,FALSE)</f>
        <v/>
      </c>
      <c r="D2707">
        <f>VLOOKUP(B2707,'Input - companies list'!B:L,11,FALSE)</f>
        <v/>
      </c>
      <c r="E2707">
        <f>VLOOKUP(B2707,'Input - companies list'!B:E,4,FALSE)</f>
        <v/>
      </c>
      <c r="F2707">
        <f>SUMIFS('Input - target event report'!H:H,'Input - target event report'!B:B,B2707,'Input - target event report'!D:D, "Private Investment")</f>
        <v/>
      </c>
      <c r="G2707">
        <f>IF(I2707&lt;2, "N/A", (MAXIFS('Input - target event report'!E:E,'Input - target event report'!B:B,B:B,'Input - target event report'!D:D,"Private Investment")-MINIFS('Input - target event report'!E:E,'Input - target event report'!B:B,B:B,'Input - target event report'!D:D,"Private Investment"))/(I2707-1))</f>
        <v/>
      </c>
      <c r="H2707">
        <f>IF(MAXIFS('Input - target event report'!E:E,'Input - target event report'!B:B,B:B,'Input - target event report'!D:D,"Private Investment") = 0, "N/A", TODAY() - MAXIFS('Input - target event report'!E:E,'Input - target event report'!B:B,B:B,'Input - target event report'!D:D,"Private Investment"))</f>
        <v/>
      </c>
      <c r="I2707">
        <f>COUNTIFS('Input - target event report'!B:B,B2707,'Input - target event report'!D:D, "Private Investment")</f>
        <v/>
      </c>
      <c r="J2707">
        <f>INDEX('Input - companies list'!$1:$10000,MATCH(B2707,'Input - companies list'!B:B,0),MATCH("Flow",'Input - companies list'!$1:$1,0 ))</f>
        <v/>
      </c>
      <c r="K2707">
        <f>INDEX('Input - companies list'!$1:$10000,MATCH(B2707,'Input - companies list'!B:B,0),MATCH("Inter-Cluster Connectivity",'Input - companies list'!$1:$1,0 ))</f>
        <v/>
      </c>
      <c r="L2707">
        <f>IFERROR(PERCENTRANK(F:F,F2707),0)</f>
        <v/>
      </c>
      <c r="M2707">
        <f>IFERROR(1 - PERCENTRANK(G:G,G2707),0)</f>
        <v/>
      </c>
      <c r="N2707">
        <f>IFERROR(1 - PERCENTRANK(H:H,H2707),0)</f>
        <v/>
      </c>
      <c r="O2707">
        <f>IFERROR(PERCENTRANK(I:I,I2707),0)</f>
        <v/>
      </c>
      <c r="P2707">
        <f>IFERROR(1 - PERCENTRANK(J:J,J2707),0)</f>
        <v/>
      </c>
      <c r="Q2707">
        <f>IFERROR(PERCENTRANK(K:K,K2707),0)</f>
        <v/>
      </c>
      <c r="R2707">
        <f>L2707*weight1+M2707*weight2+N2707*weight3+O2707*weight4+P2707*weight5+Q2707*weight6</f>
        <v/>
      </c>
    </row>
    <row r="2708" spans="1:18">
      <c r="A2708">
        <f>RANK(R2708,R:R)</f>
        <v/>
      </c>
      <c r="B2708" t="s">
        <v>29527</v>
      </c>
      <c r="C2708">
        <f>VLOOKUP(B2708,'Input - companies list'!B:L,2,FALSE)</f>
        <v/>
      </c>
      <c r="D2708">
        <f>VLOOKUP(B2708,'Input - companies list'!B:L,11,FALSE)</f>
        <v/>
      </c>
      <c r="E2708">
        <f>VLOOKUP(B2708,'Input - companies list'!B:E,4,FALSE)</f>
        <v/>
      </c>
      <c r="F2708">
        <f>SUMIFS('Input - target event report'!H:H,'Input - target event report'!B:B,B2708,'Input - target event report'!D:D, "Private Investment")</f>
        <v/>
      </c>
      <c r="G2708">
        <f>IF(I2708&lt;2, "N/A", (MAXIFS('Input - target event report'!E:E,'Input - target event report'!B:B,B:B,'Input - target event report'!D:D,"Private Investment")-MINIFS('Input - target event report'!E:E,'Input - target event report'!B:B,B:B,'Input - target event report'!D:D,"Private Investment"))/(I2708-1))</f>
        <v/>
      </c>
      <c r="H2708">
        <f>IF(MAXIFS('Input - target event report'!E:E,'Input - target event report'!B:B,B:B,'Input - target event report'!D:D,"Private Investment") = 0, "N/A", TODAY() - MAXIFS('Input - target event report'!E:E,'Input - target event report'!B:B,B:B,'Input - target event report'!D:D,"Private Investment"))</f>
        <v/>
      </c>
      <c r="I2708">
        <f>COUNTIFS('Input - target event report'!B:B,B2708,'Input - target event report'!D:D, "Private Investment")</f>
        <v/>
      </c>
      <c r="J2708">
        <f>INDEX('Input - companies list'!$1:$10000,MATCH(B2708,'Input - companies list'!B:B,0),MATCH("Flow",'Input - companies list'!$1:$1,0 ))</f>
        <v/>
      </c>
      <c r="K2708">
        <f>INDEX('Input - companies list'!$1:$10000,MATCH(B2708,'Input - companies list'!B:B,0),MATCH("Inter-Cluster Connectivity",'Input - companies list'!$1:$1,0 ))</f>
        <v/>
      </c>
      <c r="L2708">
        <f>IFERROR(PERCENTRANK(F:F,F2708),0)</f>
        <v/>
      </c>
      <c r="M2708">
        <f>IFERROR(1 - PERCENTRANK(G:G,G2708),0)</f>
        <v/>
      </c>
      <c r="N2708">
        <f>IFERROR(1 - PERCENTRANK(H:H,H2708),0)</f>
        <v/>
      </c>
      <c r="O2708">
        <f>IFERROR(PERCENTRANK(I:I,I2708),0)</f>
        <v/>
      </c>
      <c r="P2708">
        <f>IFERROR(1 - PERCENTRANK(J:J,J2708),0)</f>
        <v/>
      </c>
      <c r="Q2708">
        <f>IFERROR(PERCENTRANK(K:K,K2708),0)</f>
        <v/>
      </c>
      <c r="R2708">
        <f>L2708*weight1+M2708*weight2+N2708*weight3+O2708*weight4+P2708*weight5+Q2708*weight6</f>
        <v/>
      </c>
    </row>
    <row r="2709" spans="1:18">
      <c r="A2709">
        <f>RANK(R2709,R:R)</f>
        <v/>
      </c>
      <c r="B2709" t="s">
        <v>29536</v>
      </c>
      <c r="C2709">
        <f>VLOOKUP(B2709,'Input - companies list'!B:L,2,FALSE)</f>
        <v/>
      </c>
      <c r="D2709">
        <f>VLOOKUP(B2709,'Input - companies list'!B:L,11,FALSE)</f>
        <v/>
      </c>
      <c r="E2709">
        <f>VLOOKUP(B2709,'Input - companies list'!B:E,4,FALSE)</f>
        <v/>
      </c>
      <c r="F2709">
        <f>SUMIFS('Input - target event report'!H:H,'Input - target event report'!B:B,B2709,'Input - target event report'!D:D, "Private Investment")</f>
        <v/>
      </c>
      <c r="G2709">
        <f>IF(I2709&lt;2, "N/A", (MAXIFS('Input - target event report'!E:E,'Input - target event report'!B:B,B:B,'Input - target event report'!D:D,"Private Investment")-MINIFS('Input - target event report'!E:E,'Input - target event report'!B:B,B:B,'Input - target event report'!D:D,"Private Investment"))/(I2709-1))</f>
        <v/>
      </c>
      <c r="H2709">
        <f>IF(MAXIFS('Input - target event report'!E:E,'Input - target event report'!B:B,B:B,'Input - target event report'!D:D,"Private Investment") = 0, "N/A", TODAY() - MAXIFS('Input - target event report'!E:E,'Input - target event report'!B:B,B:B,'Input - target event report'!D:D,"Private Investment"))</f>
        <v/>
      </c>
      <c r="I2709">
        <f>COUNTIFS('Input - target event report'!B:B,B2709,'Input - target event report'!D:D, "Private Investment")</f>
        <v/>
      </c>
      <c r="J2709">
        <f>INDEX('Input - companies list'!$1:$10000,MATCH(B2709,'Input - companies list'!B:B,0),MATCH("Flow",'Input - companies list'!$1:$1,0 ))</f>
        <v/>
      </c>
      <c r="K2709">
        <f>INDEX('Input - companies list'!$1:$10000,MATCH(B2709,'Input - companies list'!B:B,0),MATCH("Inter-Cluster Connectivity",'Input - companies list'!$1:$1,0 ))</f>
        <v/>
      </c>
      <c r="L2709">
        <f>IFERROR(PERCENTRANK(F:F,F2709),0)</f>
        <v/>
      </c>
      <c r="M2709">
        <f>IFERROR(1 - PERCENTRANK(G:G,G2709),0)</f>
        <v/>
      </c>
      <c r="N2709">
        <f>IFERROR(1 - PERCENTRANK(H:H,H2709),0)</f>
        <v/>
      </c>
      <c r="O2709">
        <f>IFERROR(PERCENTRANK(I:I,I2709),0)</f>
        <v/>
      </c>
      <c r="P2709">
        <f>IFERROR(1 - PERCENTRANK(J:J,J2709),0)</f>
        <v/>
      </c>
      <c r="Q2709">
        <f>IFERROR(PERCENTRANK(K:K,K2709),0)</f>
        <v/>
      </c>
      <c r="R2709">
        <f>L2709*weight1+M2709*weight2+N2709*weight3+O2709*weight4+P2709*weight5+Q2709*weight6</f>
        <v/>
      </c>
    </row>
    <row r="2710" spans="1:18">
      <c r="A2710">
        <f>RANK(R2710,R:R)</f>
        <v/>
      </c>
      <c r="B2710" t="s">
        <v>29548</v>
      </c>
      <c r="C2710">
        <f>VLOOKUP(B2710,'Input - companies list'!B:L,2,FALSE)</f>
        <v/>
      </c>
      <c r="D2710">
        <f>VLOOKUP(B2710,'Input - companies list'!B:L,11,FALSE)</f>
        <v/>
      </c>
      <c r="E2710">
        <f>VLOOKUP(B2710,'Input - companies list'!B:E,4,FALSE)</f>
        <v/>
      </c>
      <c r="F2710">
        <f>SUMIFS('Input - target event report'!H:H,'Input - target event report'!B:B,B2710,'Input - target event report'!D:D, "Private Investment")</f>
        <v/>
      </c>
      <c r="G2710">
        <f>IF(I2710&lt;2, "N/A", (MAXIFS('Input - target event report'!E:E,'Input - target event report'!B:B,B:B,'Input - target event report'!D:D,"Private Investment")-MINIFS('Input - target event report'!E:E,'Input - target event report'!B:B,B:B,'Input - target event report'!D:D,"Private Investment"))/(I2710-1))</f>
        <v/>
      </c>
      <c r="H2710">
        <f>IF(MAXIFS('Input - target event report'!E:E,'Input - target event report'!B:B,B:B,'Input - target event report'!D:D,"Private Investment") = 0, "N/A", TODAY() - MAXIFS('Input - target event report'!E:E,'Input - target event report'!B:B,B:B,'Input - target event report'!D:D,"Private Investment"))</f>
        <v/>
      </c>
      <c r="I2710">
        <f>COUNTIFS('Input - target event report'!B:B,B2710,'Input - target event report'!D:D, "Private Investment")</f>
        <v/>
      </c>
      <c r="J2710">
        <f>INDEX('Input - companies list'!$1:$10000,MATCH(B2710,'Input - companies list'!B:B,0),MATCH("Flow",'Input - companies list'!$1:$1,0 ))</f>
        <v/>
      </c>
      <c r="K2710">
        <f>INDEX('Input - companies list'!$1:$10000,MATCH(B2710,'Input - companies list'!B:B,0),MATCH("Inter-Cluster Connectivity",'Input - companies list'!$1:$1,0 ))</f>
        <v/>
      </c>
      <c r="L2710">
        <f>IFERROR(PERCENTRANK(F:F,F2710),0)</f>
        <v/>
      </c>
      <c r="M2710">
        <f>IFERROR(1 - PERCENTRANK(G:G,G2710),0)</f>
        <v/>
      </c>
      <c r="N2710">
        <f>IFERROR(1 - PERCENTRANK(H:H,H2710),0)</f>
        <v/>
      </c>
      <c r="O2710">
        <f>IFERROR(PERCENTRANK(I:I,I2710),0)</f>
        <v/>
      </c>
      <c r="P2710">
        <f>IFERROR(1 - PERCENTRANK(J:J,J2710),0)</f>
        <v/>
      </c>
      <c r="Q2710">
        <f>IFERROR(PERCENTRANK(K:K,K2710),0)</f>
        <v/>
      </c>
      <c r="R2710">
        <f>L2710*weight1+M2710*weight2+N2710*weight3+O2710*weight4+P2710*weight5+Q2710*weight6</f>
        <v/>
      </c>
    </row>
    <row r="2711" spans="1:18">
      <c r="A2711">
        <f>RANK(R2711,R:R)</f>
        <v/>
      </c>
      <c r="B2711" t="s">
        <v>29554</v>
      </c>
      <c r="C2711">
        <f>VLOOKUP(B2711,'Input - companies list'!B:L,2,FALSE)</f>
        <v/>
      </c>
      <c r="D2711">
        <f>VLOOKUP(B2711,'Input - companies list'!B:L,11,FALSE)</f>
        <v/>
      </c>
      <c r="E2711">
        <f>VLOOKUP(B2711,'Input - companies list'!B:E,4,FALSE)</f>
        <v/>
      </c>
      <c r="F2711">
        <f>SUMIFS('Input - target event report'!H:H,'Input - target event report'!B:B,B2711,'Input - target event report'!D:D, "Private Investment")</f>
        <v/>
      </c>
      <c r="G2711">
        <f>IF(I2711&lt;2, "N/A", (MAXIFS('Input - target event report'!E:E,'Input - target event report'!B:B,B:B,'Input - target event report'!D:D,"Private Investment")-MINIFS('Input - target event report'!E:E,'Input - target event report'!B:B,B:B,'Input - target event report'!D:D,"Private Investment"))/(I2711-1))</f>
        <v/>
      </c>
      <c r="H2711">
        <f>IF(MAXIFS('Input - target event report'!E:E,'Input - target event report'!B:B,B:B,'Input - target event report'!D:D,"Private Investment") = 0, "N/A", TODAY() - MAXIFS('Input - target event report'!E:E,'Input - target event report'!B:B,B:B,'Input - target event report'!D:D,"Private Investment"))</f>
        <v/>
      </c>
      <c r="I2711">
        <f>COUNTIFS('Input - target event report'!B:B,B2711,'Input - target event report'!D:D, "Private Investment")</f>
        <v/>
      </c>
      <c r="J2711">
        <f>INDEX('Input - companies list'!$1:$10000,MATCH(B2711,'Input - companies list'!B:B,0),MATCH("Flow",'Input - companies list'!$1:$1,0 ))</f>
        <v/>
      </c>
      <c r="K2711">
        <f>INDEX('Input - companies list'!$1:$10000,MATCH(B2711,'Input - companies list'!B:B,0),MATCH("Inter-Cluster Connectivity",'Input - companies list'!$1:$1,0 ))</f>
        <v/>
      </c>
      <c r="L2711">
        <f>IFERROR(PERCENTRANK(F:F,F2711),0)</f>
        <v/>
      </c>
      <c r="M2711">
        <f>IFERROR(1 - PERCENTRANK(G:G,G2711),0)</f>
        <v/>
      </c>
      <c r="N2711">
        <f>IFERROR(1 - PERCENTRANK(H:H,H2711),0)</f>
        <v/>
      </c>
      <c r="O2711">
        <f>IFERROR(PERCENTRANK(I:I,I2711),0)</f>
        <v/>
      </c>
      <c r="P2711">
        <f>IFERROR(1 - PERCENTRANK(J:J,J2711),0)</f>
        <v/>
      </c>
      <c r="Q2711">
        <f>IFERROR(PERCENTRANK(K:K,K2711),0)</f>
        <v/>
      </c>
      <c r="R2711">
        <f>L2711*weight1+M2711*weight2+N2711*weight3+O2711*weight4+P2711*weight5+Q2711*weight6</f>
        <v/>
      </c>
    </row>
    <row r="2712" spans="1:18">
      <c r="A2712">
        <f>RANK(R2712,R:R)</f>
        <v/>
      </c>
      <c r="B2712" t="s">
        <v>29569</v>
      </c>
      <c r="C2712">
        <f>VLOOKUP(B2712,'Input - companies list'!B:L,2,FALSE)</f>
        <v/>
      </c>
      <c r="D2712">
        <f>VLOOKUP(B2712,'Input - companies list'!B:L,11,FALSE)</f>
        <v/>
      </c>
      <c r="E2712">
        <f>VLOOKUP(B2712,'Input - companies list'!B:E,4,FALSE)</f>
        <v/>
      </c>
      <c r="F2712">
        <f>SUMIFS('Input - target event report'!H:H,'Input - target event report'!B:B,B2712,'Input - target event report'!D:D, "Private Investment")</f>
        <v/>
      </c>
      <c r="G2712">
        <f>IF(I2712&lt;2, "N/A", (MAXIFS('Input - target event report'!E:E,'Input - target event report'!B:B,B:B,'Input - target event report'!D:D,"Private Investment")-MINIFS('Input - target event report'!E:E,'Input - target event report'!B:B,B:B,'Input - target event report'!D:D,"Private Investment"))/(I2712-1))</f>
        <v/>
      </c>
      <c r="H2712">
        <f>IF(MAXIFS('Input - target event report'!E:E,'Input - target event report'!B:B,B:B,'Input - target event report'!D:D,"Private Investment") = 0, "N/A", TODAY() - MAXIFS('Input - target event report'!E:E,'Input - target event report'!B:B,B:B,'Input - target event report'!D:D,"Private Investment"))</f>
        <v/>
      </c>
      <c r="I2712">
        <f>COUNTIFS('Input - target event report'!B:B,B2712,'Input - target event report'!D:D, "Private Investment")</f>
        <v/>
      </c>
      <c r="J2712">
        <f>INDEX('Input - companies list'!$1:$10000,MATCH(B2712,'Input - companies list'!B:B,0),MATCH("Flow",'Input - companies list'!$1:$1,0 ))</f>
        <v/>
      </c>
      <c r="K2712">
        <f>INDEX('Input - companies list'!$1:$10000,MATCH(B2712,'Input - companies list'!B:B,0),MATCH("Inter-Cluster Connectivity",'Input - companies list'!$1:$1,0 ))</f>
        <v/>
      </c>
      <c r="L2712">
        <f>IFERROR(PERCENTRANK(F:F,F2712),0)</f>
        <v/>
      </c>
      <c r="M2712">
        <f>IFERROR(1 - PERCENTRANK(G:G,G2712),0)</f>
        <v/>
      </c>
      <c r="N2712">
        <f>IFERROR(1 - PERCENTRANK(H:H,H2712),0)</f>
        <v/>
      </c>
      <c r="O2712">
        <f>IFERROR(PERCENTRANK(I:I,I2712),0)</f>
        <v/>
      </c>
      <c r="P2712">
        <f>IFERROR(1 - PERCENTRANK(J:J,J2712),0)</f>
        <v/>
      </c>
      <c r="Q2712">
        <f>IFERROR(PERCENTRANK(K:K,K2712),0)</f>
        <v/>
      </c>
      <c r="R2712">
        <f>L2712*weight1+M2712*weight2+N2712*weight3+O2712*weight4+P2712*weight5+Q2712*weight6</f>
        <v/>
      </c>
    </row>
    <row r="2713" spans="1:18">
      <c r="A2713">
        <f>RANK(R2713,R:R)</f>
        <v/>
      </c>
      <c r="B2713" t="s">
        <v>29580</v>
      </c>
      <c r="C2713">
        <f>VLOOKUP(B2713,'Input - companies list'!B:L,2,FALSE)</f>
        <v/>
      </c>
      <c r="D2713">
        <f>VLOOKUP(B2713,'Input - companies list'!B:L,11,FALSE)</f>
        <v/>
      </c>
      <c r="E2713">
        <f>VLOOKUP(B2713,'Input - companies list'!B:E,4,FALSE)</f>
        <v/>
      </c>
      <c r="F2713">
        <f>SUMIFS('Input - target event report'!H:H,'Input - target event report'!B:B,B2713,'Input - target event report'!D:D, "Private Investment")</f>
        <v/>
      </c>
      <c r="G2713">
        <f>IF(I2713&lt;2, "N/A", (MAXIFS('Input - target event report'!E:E,'Input - target event report'!B:B,B:B,'Input - target event report'!D:D,"Private Investment")-MINIFS('Input - target event report'!E:E,'Input - target event report'!B:B,B:B,'Input - target event report'!D:D,"Private Investment"))/(I2713-1))</f>
        <v/>
      </c>
      <c r="H2713">
        <f>IF(MAXIFS('Input - target event report'!E:E,'Input - target event report'!B:B,B:B,'Input - target event report'!D:D,"Private Investment") = 0, "N/A", TODAY() - MAXIFS('Input - target event report'!E:E,'Input - target event report'!B:B,B:B,'Input - target event report'!D:D,"Private Investment"))</f>
        <v/>
      </c>
      <c r="I2713">
        <f>COUNTIFS('Input - target event report'!B:B,B2713,'Input - target event report'!D:D, "Private Investment")</f>
        <v/>
      </c>
      <c r="J2713">
        <f>INDEX('Input - companies list'!$1:$10000,MATCH(B2713,'Input - companies list'!B:B,0),MATCH("Flow",'Input - companies list'!$1:$1,0 ))</f>
        <v/>
      </c>
      <c r="K2713">
        <f>INDEX('Input - companies list'!$1:$10000,MATCH(B2713,'Input - companies list'!B:B,0),MATCH("Inter-Cluster Connectivity",'Input - companies list'!$1:$1,0 ))</f>
        <v/>
      </c>
      <c r="L2713">
        <f>IFERROR(PERCENTRANK(F:F,F2713),0)</f>
        <v/>
      </c>
      <c r="M2713">
        <f>IFERROR(1 - PERCENTRANK(G:G,G2713),0)</f>
        <v/>
      </c>
      <c r="N2713">
        <f>IFERROR(1 - PERCENTRANK(H:H,H2713),0)</f>
        <v/>
      </c>
      <c r="O2713">
        <f>IFERROR(PERCENTRANK(I:I,I2713),0)</f>
        <v/>
      </c>
      <c r="P2713">
        <f>IFERROR(1 - PERCENTRANK(J:J,J2713),0)</f>
        <v/>
      </c>
      <c r="Q2713">
        <f>IFERROR(PERCENTRANK(K:K,K2713),0)</f>
        <v/>
      </c>
      <c r="R2713">
        <f>L2713*weight1+M2713*weight2+N2713*weight3+O2713*weight4+P2713*weight5+Q2713*weight6</f>
        <v/>
      </c>
    </row>
    <row r="2714" spans="1:18">
      <c r="A2714">
        <f>RANK(R2714,R:R)</f>
        <v/>
      </c>
      <c r="B2714" t="s">
        <v>29589</v>
      </c>
      <c r="C2714">
        <f>VLOOKUP(B2714,'Input - companies list'!B:L,2,FALSE)</f>
        <v/>
      </c>
      <c r="D2714">
        <f>VLOOKUP(B2714,'Input - companies list'!B:L,11,FALSE)</f>
        <v/>
      </c>
      <c r="E2714">
        <f>VLOOKUP(B2714,'Input - companies list'!B:E,4,FALSE)</f>
        <v/>
      </c>
      <c r="F2714">
        <f>SUMIFS('Input - target event report'!H:H,'Input - target event report'!B:B,B2714,'Input - target event report'!D:D, "Private Investment")</f>
        <v/>
      </c>
      <c r="G2714">
        <f>IF(I2714&lt;2, "N/A", (MAXIFS('Input - target event report'!E:E,'Input - target event report'!B:B,B:B,'Input - target event report'!D:D,"Private Investment")-MINIFS('Input - target event report'!E:E,'Input - target event report'!B:B,B:B,'Input - target event report'!D:D,"Private Investment"))/(I2714-1))</f>
        <v/>
      </c>
      <c r="H2714">
        <f>IF(MAXIFS('Input - target event report'!E:E,'Input - target event report'!B:B,B:B,'Input - target event report'!D:D,"Private Investment") = 0, "N/A", TODAY() - MAXIFS('Input - target event report'!E:E,'Input - target event report'!B:B,B:B,'Input - target event report'!D:D,"Private Investment"))</f>
        <v/>
      </c>
      <c r="I2714">
        <f>COUNTIFS('Input - target event report'!B:B,B2714,'Input - target event report'!D:D, "Private Investment")</f>
        <v/>
      </c>
      <c r="J2714">
        <f>INDEX('Input - companies list'!$1:$10000,MATCH(B2714,'Input - companies list'!B:B,0),MATCH("Flow",'Input - companies list'!$1:$1,0 ))</f>
        <v/>
      </c>
      <c r="K2714">
        <f>INDEX('Input - companies list'!$1:$10000,MATCH(B2714,'Input - companies list'!B:B,0),MATCH("Inter-Cluster Connectivity",'Input - companies list'!$1:$1,0 ))</f>
        <v/>
      </c>
      <c r="L2714">
        <f>IFERROR(PERCENTRANK(F:F,F2714),0)</f>
        <v/>
      </c>
      <c r="M2714">
        <f>IFERROR(1 - PERCENTRANK(G:G,G2714),0)</f>
        <v/>
      </c>
      <c r="N2714">
        <f>IFERROR(1 - PERCENTRANK(H:H,H2714),0)</f>
        <v/>
      </c>
      <c r="O2714">
        <f>IFERROR(PERCENTRANK(I:I,I2714),0)</f>
        <v/>
      </c>
      <c r="P2714">
        <f>IFERROR(1 - PERCENTRANK(J:J,J2714),0)</f>
        <v/>
      </c>
      <c r="Q2714">
        <f>IFERROR(PERCENTRANK(K:K,K2714),0)</f>
        <v/>
      </c>
      <c r="R2714">
        <f>L2714*weight1+M2714*weight2+N2714*weight3+O2714*weight4+P2714*weight5+Q2714*weight6</f>
        <v/>
      </c>
    </row>
    <row r="2715" spans="1:18">
      <c r="A2715">
        <f>RANK(R2715,R:R)</f>
        <v/>
      </c>
      <c r="B2715" t="s">
        <v>29600</v>
      </c>
      <c r="C2715">
        <f>VLOOKUP(B2715,'Input - companies list'!B:L,2,FALSE)</f>
        <v/>
      </c>
      <c r="D2715">
        <f>VLOOKUP(B2715,'Input - companies list'!B:L,11,FALSE)</f>
        <v/>
      </c>
      <c r="E2715">
        <f>VLOOKUP(B2715,'Input - companies list'!B:E,4,FALSE)</f>
        <v/>
      </c>
      <c r="F2715">
        <f>SUMIFS('Input - target event report'!H:H,'Input - target event report'!B:B,B2715,'Input - target event report'!D:D, "Private Investment")</f>
        <v/>
      </c>
      <c r="G2715">
        <f>IF(I2715&lt;2, "N/A", (MAXIFS('Input - target event report'!E:E,'Input - target event report'!B:B,B:B,'Input - target event report'!D:D,"Private Investment")-MINIFS('Input - target event report'!E:E,'Input - target event report'!B:B,B:B,'Input - target event report'!D:D,"Private Investment"))/(I2715-1))</f>
        <v/>
      </c>
      <c r="H2715">
        <f>IF(MAXIFS('Input - target event report'!E:E,'Input - target event report'!B:B,B:B,'Input - target event report'!D:D,"Private Investment") = 0, "N/A", TODAY() - MAXIFS('Input - target event report'!E:E,'Input - target event report'!B:B,B:B,'Input - target event report'!D:D,"Private Investment"))</f>
        <v/>
      </c>
      <c r="I2715">
        <f>COUNTIFS('Input - target event report'!B:B,B2715,'Input - target event report'!D:D, "Private Investment")</f>
        <v/>
      </c>
      <c r="J2715">
        <f>INDEX('Input - companies list'!$1:$10000,MATCH(B2715,'Input - companies list'!B:B,0),MATCH("Flow",'Input - companies list'!$1:$1,0 ))</f>
        <v/>
      </c>
      <c r="K2715">
        <f>INDEX('Input - companies list'!$1:$10000,MATCH(B2715,'Input - companies list'!B:B,0),MATCH("Inter-Cluster Connectivity",'Input - companies list'!$1:$1,0 ))</f>
        <v/>
      </c>
      <c r="L2715">
        <f>IFERROR(PERCENTRANK(F:F,F2715),0)</f>
        <v/>
      </c>
      <c r="M2715">
        <f>IFERROR(1 - PERCENTRANK(G:G,G2715),0)</f>
        <v/>
      </c>
      <c r="N2715">
        <f>IFERROR(1 - PERCENTRANK(H:H,H2715),0)</f>
        <v/>
      </c>
      <c r="O2715">
        <f>IFERROR(PERCENTRANK(I:I,I2715),0)</f>
        <v/>
      </c>
      <c r="P2715">
        <f>IFERROR(1 - PERCENTRANK(J:J,J2715),0)</f>
        <v/>
      </c>
      <c r="Q2715">
        <f>IFERROR(PERCENTRANK(K:K,K2715),0)</f>
        <v/>
      </c>
      <c r="R2715">
        <f>L2715*weight1+M2715*weight2+N2715*weight3+O2715*weight4+P2715*weight5+Q2715*weight6</f>
        <v/>
      </c>
    </row>
    <row r="2716" spans="1:18">
      <c r="A2716">
        <f>RANK(R2716,R:R)</f>
        <v/>
      </c>
      <c r="B2716" t="s">
        <v>29612</v>
      </c>
      <c r="C2716">
        <f>VLOOKUP(B2716,'Input - companies list'!B:L,2,FALSE)</f>
        <v/>
      </c>
      <c r="D2716">
        <f>VLOOKUP(B2716,'Input - companies list'!B:L,11,FALSE)</f>
        <v/>
      </c>
      <c r="E2716">
        <f>VLOOKUP(B2716,'Input - companies list'!B:E,4,FALSE)</f>
        <v/>
      </c>
      <c r="F2716">
        <f>SUMIFS('Input - target event report'!H:H,'Input - target event report'!B:B,B2716,'Input - target event report'!D:D, "Private Investment")</f>
        <v/>
      </c>
      <c r="G2716">
        <f>IF(I2716&lt;2, "N/A", (MAXIFS('Input - target event report'!E:E,'Input - target event report'!B:B,B:B,'Input - target event report'!D:D,"Private Investment")-MINIFS('Input - target event report'!E:E,'Input - target event report'!B:B,B:B,'Input - target event report'!D:D,"Private Investment"))/(I2716-1))</f>
        <v/>
      </c>
      <c r="H2716">
        <f>IF(MAXIFS('Input - target event report'!E:E,'Input - target event report'!B:B,B:B,'Input - target event report'!D:D,"Private Investment") = 0, "N/A", TODAY() - MAXIFS('Input - target event report'!E:E,'Input - target event report'!B:B,B:B,'Input - target event report'!D:D,"Private Investment"))</f>
        <v/>
      </c>
      <c r="I2716">
        <f>COUNTIFS('Input - target event report'!B:B,B2716,'Input - target event report'!D:D, "Private Investment")</f>
        <v/>
      </c>
      <c r="J2716">
        <f>INDEX('Input - companies list'!$1:$10000,MATCH(B2716,'Input - companies list'!B:B,0),MATCH("Flow",'Input - companies list'!$1:$1,0 ))</f>
        <v/>
      </c>
      <c r="K2716">
        <f>INDEX('Input - companies list'!$1:$10000,MATCH(B2716,'Input - companies list'!B:B,0),MATCH("Inter-Cluster Connectivity",'Input - companies list'!$1:$1,0 ))</f>
        <v/>
      </c>
      <c r="L2716">
        <f>IFERROR(PERCENTRANK(F:F,F2716),0)</f>
        <v/>
      </c>
      <c r="M2716">
        <f>IFERROR(1 - PERCENTRANK(G:G,G2716),0)</f>
        <v/>
      </c>
      <c r="N2716">
        <f>IFERROR(1 - PERCENTRANK(H:H,H2716),0)</f>
        <v/>
      </c>
      <c r="O2716">
        <f>IFERROR(PERCENTRANK(I:I,I2716),0)</f>
        <v/>
      </c>
      <c r="P2716">
        <f>IFERROR(1 - PERCENTRANK(J:J,J2716),0)</f>
        <v/>
      </c>
      <c r="Q2716">
        <f>IFERROR(PERCENTRANK(K:K,K2716),0)</f>
        <v/>
      </c>
      <c r="R2716">
        <f>L2716*weight1+M2716*weight2+N2716*weight3+O2716*weight4+P2716*weight5+Q2716*weight6</f>
        <v/>
      </c>
    </row>
    <row r="2717" spans="1:18">
      <c r="A2717">
        <f>RANK(R2717,R:R)</f>
        <v/>
      </c>
      <c r="B2717" t="s">
        <v>29622</v>
      </c>
      <c r="C2717">
        <f>VLOOKUP(B2717,'Input - companies list'!B:L,2,FALSE)</f>
        <v/>
      </c>
      <c r="D2717">
        <f>VLOOKUP(B2717,'Input - companies list'!B:L,11,FALSE)</f>
        <v/>
      </c>
      <c r="E2717">
        <f>VLOOKUP(B2717,'Input - companies list'!B:E,4,FALSE)</f>
        <v/>
      </c>
      <c r="F2717">
        <f>SUMIFS('Input - target event report'!H:H,'Input - target event report'!B:B,B2717,'Input - target event report'!D:D, "Private Investment")</f>
        <v/>
      </c>
      <c r="G2717">
        <f>IF(I2717&lt;2, "N/A", (MAXIFS('Input - target event report'!E:E,'Input - target event report'!B:B,B:B,'Input - target event report'!D:D,"Private Investment")-MINIFS('Input - target event report'!E:E,'Input - target event report'!B:B,B:B,'Input - target event report'!D:D,"Private Investment"))/(I2717-1))</f>
        <v/>
      </c>
      <c r="H2717">
        <f>IF(MAXIFS('Input - target event report'!E:E,'Input - target event report'!B:B,B:B,'Input - target event report'!D:D,"Private Investment") = 0, "N/A", TODAY() - MAXIFS('Input - target event report'!E:E,'Input - target event report'!B:B,B:B,'Input - target event report'!D:D,"Private Investment"))</f>
        <v/>
      </c>
      <c r="I2717">
        <f>COUNTIFS('Input - target event report'!B:B,B2717,'Input - target event report'!D:D, "Private Investment")</f>
        <v/>
      </c>
      <c r="J2717">
        <f>INDEX('Input - companies list'!$1:$10000,MATCH(B2717,'Input - companies list'!B:B,0),MATCH("Flow",'Input - companies list'!$1:$1,0 ))</f>
        <v/>
      </c>
      <c r="K2717">
        <f>INDEX('Input - companies list'!$1:$10000,MATCH(B2717,'Input - companies list'!B:B,0),MATCH("Inter-Cluster Connectivity",'Input - companies list'!$1:$1,0 ))</f>
        <v/>
      </c>
      <c r="L2717">
        <f>IFERROR(PERCENTRANK(F:F,F2717),0)</f>
        <v/>
      </c>
      <c r="M2717">
        <f>IFERROR(1 - PERCENTRANK(G:G,G2717),0)</f>
        <v/>
      </c>
      <c r="N2717">
        <f>IFERROR(1 - PERCENTRANK(H:H,H2717),0)</f>
        <v/>
      </c>
      <c r="O2717">
        <f>IFERROR(PERCENTRANK(I:I,I2717),0)</f>
        <v/>
      </c>
      <c r="P2717">
        <f>IFERROR(1 - PERCENTRANK(J:J,J2717),0)</f>
        <v/>
      </c>
      <c r="Q2717">
        <f>IFERROR(PERCENTRANK(K:K,K2717),0)</f>
        <v/>
      </c>
      <c r="R2717">
        <f>L2717*weight1+M2717*weight2+N2717*weight3+O2717*weight4+P2717*weight5+Q2717*weight6</f>
        <v/>
      </c>
    </row>
    <row r="2718" spans="1:18">
      <c r="A2718">
        <f>RANK(R2718,R:R)</f>
        <v/>
      </c>
      <c r="B2718" t="s">
        <v>29633</v>
      </c>
      <c r="C2718">
        <f>VLOOKUP(B2718,'Input - companies list'!B:L,2,FALSE)</f>
        <v/>
      </c>
      <c r="D2718">
        <f>VLOOKUP(B2718,'Input - companies list'!B:L,11,FALSE)</f>
        <v/>
      </c>
      <c r="E2718">
        <f>VLOOKUP(B2718,'Input - companies list'!B:E,4,FALSE)</f>
        <v/>
      </c>
      <c r="F2718">
        <f>SUMIFS('Input - target event report'!H:H,'Input - target event report'!B:B,B2718,'Input - target event report'!D:D, "Private Investment")</f>
        <v/>
      </c>
      <c r="G2718">
        <f>IF(I2718&lt;2, "N/A", (MAXIFS('Input - target event report'!E:E,'Input - target event report'!B:B,B:B,'Input - target event report'!D:D,"Private Investment")-MINIFS('Input - target event report'!E:E,'Input - target event report'!B:B,B:B,'Input - target event report'!D:D,"Private Investment"))/(I2718-1))</f>
        <v/>
      </c>
      <c r="H2718">
        <f>IF(MAXIFS('Input - target event report'!E:E,'Input - target event report'!B:B,B:B,'Input - target event report'!D:D,"Private Investment") = 0, "N/A", TODAY() - MAXIFS('Input - target event report'!E:E,'Input - target event report'!B:B,B:B,'Input - target event report'!D:D,"Private Investment"))</f>
        <v/>
      </c>
      <c r="I2718">
        <f>COUNTIFS('Input - target event report'!B:B,B2718,'Input - target event report'!D:D, "Private Investment")</f>
        <v/>
      </c>
      <c r="J2718">
        <f>INDEX('Input - companies list'!$1:$10000,MATCH(B2718,'Input - companies list'!B:B,0),MATCH("Flow",'Input - companies list'!$1:$1,0 ))</f>
        <v/>
      </c>
      <c r="K2718">
        <f>INDEX('Input - companies list'!$1:$10000,MATCH(B2718,'Input - companies list'!B:B,0),MATCH("Inter-Cluster Connectivity",'Input - companies list'!$1:$1,0 ))</f>
        <v/>
      </c>
      <c r="L2718">
        <f>IFERROR(PERCENTRANK(F:F,F2718),0)</f>
        <v/>
      </c>
      <c r="M2718">
        <f>IFERROR(1 - PERCENTRANK(G:G,G2718),0)</f>
        <v/>
      </c>
      <c r="N2718">
        <f>IFERROR(1 - PERCENTRANK(H:H,H2718),0)</f>
        <v/>
      </c>
      <c r="O2718">
        <f>IFERROR(PERCENTRANK(I:I,I2718),0)</f>
        <v/>
      </c>
      <c r="P2718">
        <f>IFERROR(1 - PERCENTRANK(J:J,J2718),0)</f>
        <v/>
      </c>
      <c r="Q2718">
        <f>IFERROR(PERCENTRANK(K:K,K2718),0)</f>
        <v/>
      </c>
      <c r="R2718">
        <f>L2718*weight1+M2718*weight2+N2718*weight3+O2718*weight4+P2718*weight5+Q2718*weight6</f>
        <v/>
      </c>
    </row>
    <row r="2719" spans="1:18">
      <c r="A2719">
        <f>RANK(R2719,R:R)</f>
        <v/>
      </c>
      <c r="B2719" t="s">
        <v>29645</v>
      </c>
      <c r="C2719">
        <f>VLOOKUP(B2719,'Input - companies list'!B:L,2,FALSE)</f>
        <v/>
      </c>
      <c r="D2719">
        <f>VLOOKUP(B2719,'Input - companies list'!B:L,11,FALSE)</f>
        <v/>
      </c>
      <c r="E2719">
        <f>VLOOKUP(B2719,'Input - companies list'!B:E,4,FALSE)</f>
        <v/>
      </c>
      <c r="F2719">
        <f>SUMIFS('Input - target event report'!H:H,'Input - target event report'!B:B,B2719,'Input - target event report'!D:D, "Private Investment")</f>
        <v/>
      </c>
      <c r="G2719">
        <f>IF(I2719&lt;2, "N/A", (MAXIFS('Input - target event report'!E:E,'Input - target event report'!B:B,B:B,'Input - target event report'!D:D,"Private Investment")-MINIFS('Input - target event report'!E:E,'Input - target event report'!B:B,B:B,'Input - target event report'!D:D,"Private Investment"))/(I2719-1))</f>
        <v/>
      </c>
      <c r="H2719">
        <f>IF(MAXIFS('Input - target event report'!E:E,'Input - target event report'!B:B,B:B,'Input - target event report'!D:D,"Private Investment") = 0, "N/A", TODAY() - MAXIFS('Input - target event report'!E:E,'Input - target event report'!B:B,B:B,'Input - target event report'!D:D,"Private Investment"))</f>
        <v/>
      </c>
      <c r="I2719">
        <f>COUNTIFS('Input - target event report'!B:B,B2719,'Input - target event report'!D:D, "Private Investment")</f>
        <v/>
      </c>
      <c r="J2719">
        <f>INDEX('Input - companies list'!$1:$10000,MATCH(B2719,'Input - companies list'!B:B,0),MATCH("Flow",'Input - companies list'!$1:$1,0 ))</f>
        <v/>
      </c>
      <c r="K2719">
        <f>INDEX('Input - companies list'!$1:$10000,MATCH(B2719,'Input - companies list'!B:B,0),MATCH("Inter-Cluster Connectivity",'Input - companies list'!$1:$1,0 ))</f>
        <v/>
      </c>
      <c r="L2719">
        <f>IFERROR(PERCENTRANK(F:F,F2719),0)</f>
        <v/>
      </c>
      <c r="M2719">
        <f>IFERROR(1 - PERCENTRANK(G:G,G2719),0)</f>
        <v/>
      </c>
      <c r="N2719">
        <f>IFERROR(1 - PERCENTRANK(H:H,H2719),0)</f>
        <v/>
      </c>
      <c r="O2719">
        <f>IFERROR(PERCENTRANK(I:I,I2719),0)</f>
        <v/>
      </c>
      <c r="P2719">
        <f>IFERROR(1 - PERCENTRANK(J:J,J2719),0)</f>
        <v/>
      </c>
      <c r="Q2719">
        <f>IFERROR(PERCENTRANK(K:K,K2719),0)</f>
        <v/>
      </c>
      <c r="R2719">
        <f>L2719*weight1+M2719*weight2+N2719*weight3+O2719*weight4+P2719*weight5+Q2719*weight6</f>
        <v/>
      </c>
    </row>
    <row r="2720" spans="1:18">
      <c r="A2720">
        <f>RANK(R2720,R:R)</f>
        <v/>
      </c>
      <c r="B2720" t="s">
        <v>29657</v>
      </c>
      <c r="C2720">
        <f>VLOOKUP(B2720,'Input - companies list'!B:L,2,FALSE)</f>
        <v/>
      </c>
      <c r="D2720">
        <f>VLOOKUP(B2720,'Input - companies list'!B:L,11,FALSE)</f>
        <v/>
      </c>
      <c r="E2720">
        <f>VLOOKUP(B2720,'Input - companies list'!B:E,4,FALSE)</f>
        <v/>
      </c>
      <c r="F2720">
        <f>SUMIFS('Input - target event report'!H:H,'Input - target event report'!B:B,B2720,'Input - target event report'!D:D, "Private Investment")</f>
        <v/>
      </c>
      <c r="G2720">
        <f>IF(I2720&lt;2, "N/A", (MAXIFS('Input - target event report'!E:E,'Input - target event report'!B:B,B:B,'Input - target event report'!D:D,"Private Investment")-MINIFS('Input - target event report'!E:E,'Input - target event report'!B:B,B:B,'Input - target event report'!D:D,"Private Investment"))/(I2720-1))</f>
        <v/>
      </c>
      <c r="H2720">
        <f>IF(MAXIFS('Input - target event report'!E:E,'Input - target event report'!B:B,B:B,'Input - target event report'!D:D,"Private Investment") = 0, "N/A", TODAY() - MAXIFS('Input - target event report'!E:E,'Input - target event report'!B:B,B:B,'Input - target event report'!D:D,"Private Investment"))</f>
        <v/>
      </c>
      <c r="I2720">
        <f>COUNTIFS('Input - target event report'!B:B,B2720,'Input - target event report'!D:D, "Private Investment")</f>
        <v/>
      </c>
      <c r="J2720">
        <f>INDEX('Input - companies list'!$1:$10000,MATCH(B2720,'Input - companies list'!B:B,0),MATCH("Flow",'Input - companies list'!$1:$1,0 ))</f>
        <v/>
      </c>
      <c r="K2720">
        <f>INDEX('Input - companies list'!$1:$10000,MATCH(B2720,'Input - companies list'!B:B,0),MATCH("Inter-Cluster Connectivity",'Input - companies list'!$1:$1,0 ))</f>
        <v/>
      </c>
      <c r="L2720">
        <f>IFERROR(PERCENTRANK(F:F,F2720),0)</f>
        <v/>
      </c>
      <c r="M2720">
        <f>IFERROR(1 - PERCENTRANK(G:G,G2720),0)</f>
        <v/>
      </c>
      <c r="N2720">
        <f>IFERROR(1 - PERCENTRANK(H:H,H2720),0)</f>
        <v/>
      </c>
      <c r="O2720">
        <f>IFERROR(PERCENTRANK(I:I,I2720),0)</f>
        <v/>
      </c>
      <c r="P2720">
        <f>IFERROR(1 - PERCENTRANK(J:J,J2720),0)</f>
        <v/>
      </c>
      <c r="Q2720">
        <f>IFERROR(PERCENTRANK(K:K,K2720),0)</f>
        <v/>
      </c>
      <c r="R2720">
        <f>L2720*weight1+M2720*weight2+N2720*weight3+O2720*weight4+P2720*weight5+Q2720*weight6</f>
        <v/>
      </c>
    </row>
    <row r="2721" spans="1:18">
      <c r="A2721">
        <f>RANK(R2721,R:R)</f>
        <v/>
      </c>
      <c r="B2721" t="s">
        <v>29672</v>
      </c>
      <c r="C2721">
        <f>VLOOKUP(B2721,'Input - companies list'!B:L,2,FALSE)</f>
        <v/>
      </c>
      <c r="D2721">
        <f>VLOOKUP(B2721,'Input - companies list'!B:L,11,FALSE)</f>
        <v/>
      </c>
      <c r="E2721">
        <f>VLOOKUP(B2721,'Input - companies list'!B:E,4,FALSE)</f>
        <v/>
      </c>
      <c r="F2721">
        <f>SUMIFS('Input - target event report'!H:H,'Input - target event report'!B:B,B2721,'Input - target event report'!D:D, "Private Investment")</f>
        <v/>
      </c>
      <c r="G2721">
        <f>IF(I2721&lt;2, "N/A", (MAXIFS('Input - target event report'!E:E,'Input - target event report'!B:B,B:B,'Input - target event report'!D:D,"Private Investment")-MINIFS('Input - target event report'!E:E,'Input - target event report'!B:B,B:B,'Input - target event report'!D:D,"Private Investment"))/(I2721-1))</f>
        <v/>
      </c>
      <c r="H2721">
        <f>IF(MAXIFS('Input - target event report'!E:E,'Input - target event report'!B:B,B:B,'Input - target event report'!D:D,"Private Investment") = 0, "N/A", TODAY() - MAXIFS('Input - target event report'!E:E,'Input - target event report'!B:B,B:B,'Input - target event report'!D:D,"Private Investment"))</f>
        <v/>
      </c>
      <c r="I2721">
        <f>COUNTIFS('Input - target event report'!B:B,B2721,'Input - target event report'!D:D, "Private Investment")</f>
        <v/>
      </c>
      <c r="J2721">
        <f>INDEX('Input - companies list'!$1:$10000,MATCH(B2721,'Input - companies list'!B:B,0),MATCH("Flow",'Input - companies list'!$1:$1,0 ))</f>
        <v/>
      </c>
      <c r="K2721">
        <f>INDEX('Input - companies list'!$1:$10000,MATCH(B2721,'Input - companies list'!B:B,0),MATCH("Inter-Cluster Connectivity",'Input - companies list'!$1:$1,0 ))</f>
        <v/>
      </c>
      <c r="L2721">
        <f>IFERROR(PERCENTRANK(F:F,F2721),0)</f>
        <v/>
      </c>
      <c r="M2721">
        <f>IFERROR(1 - PERCENTRANK(G:G,G2721),0)</f>
        <v/>
      </c>
      <c r="N2721">
        <f>IFERROR(1 - PERCENTRANK(H:H,H2721),0)</f>
        <v/>
      </c>
      <c r="O2721">
        <f>IFERROR(PERCENTRANK(I:I,I2721),0)</f>
        <v/>
      </c>
      <c r="P2721">
        <f>IFERROR(1 - PERCENTRANK(J:J,J2721),0)</f>
        <v/>
      </c>
      <c r="Q2721">
        <f>IFERROR(PERCENTRANK(K:K,K2721),0)</f>
        <v/>
      </c>
      <c r="R2721">
        <f>L2721*weight1+M2721*weight2+N2721*weight3+O2721*weight4+P2721*weight5+Q2721*weight6</f>
        <v/>
      </c>
    </row>
    <row r="2722" spans="1:18">
      <c r="A2722">
        <f>RANK(R2722,R:R)</f>
        <v/>
      </c>
      <c r="B2722" t="s">
        <v>29682</v>
      </c>
      <c r="C2722">
        <f>VLOOKUP(B2722,'Input - companies list'!B:L,2,FALSE)</f>
        <v/>
      </c>
      <c r="D2722">
        <f>VLOOKUP(B2722,'Input - companies list'!B:L,11,FALSE)</f>
        <v/>
      </c>
      <c r="E2722">
        <f>VLOOKUP(B2722,'Input - companies list'!B:E,4,FALSE)</f>
        <v/>
      </c>
      <c r="F2722">
        <f>SUMIFS('Input - target event report'!H:H,'Input - target event report'!B:B,B2722,'Input - target event report'!D:D, "Private Investment")</f>
        <v/>
      </c>
      <c r="G2722">
        <f>IF(I2722&lt;2, "N/A", (MAXIFS('Input - target event report'!E:E,'Input - target event report'!B:B,B:B,'Input - target event report'!D:D,"Private Investment")-MINIFS('Input - target event report'!E:E,'Input - target event report'!B:B,B:B,'Input - target event report'!D:D,"Private Investment"))/(I2722-1))</f>
        <v/>
      </c>
      <c r="H2722">
        <f>IF(MAXIFS('Input - target event report'!E:E,'Input - target event report'!B:B,B:B,'Input - target event report'!D:D,"Private Investment") = 0, "N/A", TODAY() - MAXIFS('Input - target event report'!E:E,'Input - target event report'!B:B,B:B,'Input - target event report'!D:D,"Private Investment"))</f>
        <v/>
      </c>
      <c r="I2722">
        <f>COUNTIFS('Input - target event report'!B:B,B2722,'Input - target event report'!D:D, "Private Investment")</f>
        <v/>
      </c>
      <c r="J2722">
        <f>INDEX('Input - companies list'!$1:$10000,MATCH(B2722,'Input - companies list'!B:B,0),MATCH("Flow",'Input - companies list'!$1:$1,0 ))</f>
        <v/>
      </c>
      <c r="K2722">
        <f>INDEX('Input - companies list'!$1:$10000,MATCH(B2722,'Input - companies list'!B:B,0),MATCH("Inter-Cluster Connectivity",'Input - companies list'!$1:$1,0 ))</f>
        <v/>
      </c>
      <c r="L2722">
        <f>IFERROR(PERCENTRANK(F:F,F2722),0)</f>
        <v/>
      </c>
      <c r="M2722">
        <f>IFERROR(1 - PERCENTRANK(G:G,G2722),0)</f>
        <v/>
      </c>
      <c r="N2722">
        <f>IFERROR(1 - PERCENTRANK(H:H,H2722),0)</f>
        <v/>
      </c>
      <c r="O2722">
        <f>IFERROR(PERCENTRANK(I:I,I2722),0)</f>
        <v/>
      </c>
      <c r="P2722">
        <f>IFERROR(1 - PERCENTRANK(J:J,J2722),0)</f>
        <v/>
      </c>
      <c r="Q2722">
        <f>IFERROR(PERCENTRANK(K:K,K2722),0)</f>
        <v/>
      </c>
      <c r="R2722">
        <f>L2722*weight1+M2722*weight2+N2722*weight3+O2722*weight4+P2722*weight5+Q2722*weight6</f>
        <v/>
      </c>
    </row>
    <row r="2723" spans="1:18">
      <c r="A2723">
        <f>RANK(R2723,R:R)</f>
        <v/>
      </c>
      <c r="B2723" t="s">
        <v>29692</v>
      </c>
      <c r="C2723">
        <f>VLOOKUP(B2723,'Input - companies list'!B:L,2,FALSE)</f>
        <v/>
      </c>
      <c r="D2723">
        <f>VLOOKUP(B2723,'Input - companies list'!B:L,11,FALSE)</f>
        <v/>
      </c>
      <c r="E2723">
        <f>VLOOKUP(B2723,'Input - companies list'!B:E,4,FALSE)</f>
        <v/>
      </c>
      <c r="F2723">
        <f>SUMIFS('Input - target event report'!H:H,'Input - target event report'!B:B,B2723,'Input - target event report'!D:D, "Private Investment")</f>
        <v/>
      </c>
      <c r="G2723">
        <f>IF(I2723&lt;2, "N/A", (MAXIFS('Input - target event report'!E:E,'Input - target event report'!B:B,B:B,'Input - target event report'!D:D,"Private Investment")-MINIFS('Input - target event report'!E:E,'Input - target event report'!B:B,B:B,'Input - target event report'!D:D,"Private Investment"))/(I2723-1))</f>
        <v/>
      </c>
      <c r="H2723">
        <f>IF(MAXIFS('Input - target event report'!E:E,'Input - target event report'!B:B,B:B,'Input - target event report'!D:D,"Private Investment") = 0, "N/A", TODAY() - MAXIFS('Input - target event report'!E:E,'Input - target event report'!B:B,B:B,'Input - target event report'!D:D,"Private Investment"))</f>
        <v/>
      </c>
      <c r="I2723">
        <f>COUNTIFS('Input - target event report'!B:B,B2723,'Input - target event report'!D:D, "Private Investment")</f>
        <v/>
      </c>
      <c r="J2723">
        <f>INDEX('Input - companies list'!$1:$10000,MATCH(B2723,'Input - companies list'!B:B,0),MATCH("Flow",'Input - companies list'!$1:$1,0 ))</f>
        <v/>
      </c>
      <c r="K2723">
        <f>INDEX('Input - companies list'!$1:$10000,MATCH(B2723,'Input - companies list'!B:B,0),MATCH("Inter-Cluster Connectivity",'Input - companies list'!$1:$1,0 ))</f>
        <v/>
      </c>
      <c r="L2723">
        <f>IFERROR(PERCENTRANK(F:F,F2723),0)</f>
        <v/>
      </c>
      <c r="M2723">
        <f>IFERROR(1 - PERCENTRANK(G:G,G2723),0)</f>
        <v/>
      </c>
      <c r="N2723">
        <f>IFERROR(1 - PERCENTRANK(H:H,H2723),0)</f>
        <v/>
      </c>
      <c r="O2723">
        <f>IFERROR(PERCENTRANK(I:I,I2723),0)</f>
        <v/>
      </c>
      <c r="P2723">
        <f>IFERROR(1 - PERCENTRANK(J:J,J2723),0)</f>
        <v/>
      </c>
      <c r="Q2723">
        <f>IFERROR(PERCENTRANK(K:K,K2723),0)</f>
        <v/>
      </c>
      <c r="R2723">
        <f>L2723*weight1+M2723*weight2+N2723*weight3+O2723*weight4+P2723*weight5+Q2723*weight6</f>
        <v/>
      </c>
    </row>
    <row r="2724" spans="1:18">
      <c r="A2724">
        <f>RANK(R2724,R:R)</f>
        <v/>
      </c>
      <c r="B2724" t="s">
        <v>29701</v>
      </c>
      <c r="C2724">
        <f>VLOOKUP(B2724,'Input - companies list'!B:L,2,FALSE)</f>
        <v/>
      </c>
      <c r="D2724">
        <f>VLOOKUP(B2724,'Input - companies list'!B:L,11,FALSE)</f>
        <v/>
      </c>
      <c r="E2724">
        <f>VLOOKUP(B2724,'Input - companies list'!B:E,4,FALSE)</f>
        <v/>
      </c>
      <c r="F2724">
        <f>SUMIFS('Input - target event report'!H:H,'Input - target event report'!B:B,B2724,'Input - target event report'!D:D, "Private Investment")</f>
        <v/>
      </c>
      <c r="G2724">
        <f>IF(I2724&lt;2, "N/A", (MAXIFS('Input - target event report'!E:E,'Input - target event report'!B:B,B:B,'Input - target event report'!D:D,"Private Investment")-MINIFS('Input - target event report'!E:E,'Input - target event report'!B:B,B:B,'Input - target event report'!D:D,"Private Investment"))/(I2724-1))</f>
        <v/>
      </c>
      <c r="H2724">
        <f>IF(MAXIFS('Input - target event report'!E:E,'Input - target event report'!B:B,B:B,'Input - target event report'!D:D,"Private Investment") = 0, "N/A", TODAY() - MAXIFS('Input - target event report'!E:E,'Input - target event report'!B:B,B:B,'Input - target event report'!D:D,"Private Investment"))</f>
        <v/>
      </c>
      <c r="I2724">
        <f>COUNTIFS('Input - target event report'!B:B,B2724,'Input - target event report'!D:D, "Private Investment")</f>
        <v/>
      </c>
      <c r="J2724">
        <f>INDEX('Input - companies list'!$1:$10000,MATCH(B2724,'Input - companies list'!B:B,0),MATCH("Flow",'Input - companies list'!$1:$1,0 ))</f>
        <v/>
      </c>
      <c r="K2724">
        <f>INDEX('Input - companies list'!$1:$10000,MATCH(B2724,'Input - companies list'!B:B,0),MATCH("Inter-Cluster Connectivity",'Input - companies list'!$1:$1,0 ))</f>
        <v/>
      </c>
      <c r="L2724">
        <f>IFERROR(PERCENTRANK(F:F,F2724),0)</f>
        <v/>
      </c>
      <c r="M2724">
        <f>IFERROR(1 - PERCENTRANK(G:G,G2724),0)</f>
        <v/>
      </c>
      <c r="N2724">
        <f>IFERROR(1 - PERCENTRANK(H:H,H2724),0)</f>
        <v/>
      </c>
      <c r="O2724">
        <f>IFERROR(PERCENTRANK(I:I,I2724),0)</f>
        <v/>
      </c>
      <c r="P2724">
        <f>IFERROR(1 - PERCENTRANK(J:J,J2724),0)</f>
        <v/>
      </c>
      <c r="Q2724">
        <f>IFERROR(PERCENTRANK(K:K,K2724),0)</f>
        <v/>
      </c>
      <c r="R2724">
        <f>L2724*weight1+M2724*weight2+N2724*weight3+O2724*weight4+P2724*weight5+Q2724*weight6</f>
        <v/>
      </c>
    </row>
    <row r="2725" spans="1:18">
      <c r="A2725">
        <f>RANK(R2725,R:R)</f>
        <v/>
      </c>
      <c r="B2725" t="s">
        <v>29715</v>
      </c>
      <c r="C2725">
        <f>VLOOKUP(B2725,'Input - companies list'!B:L,2,FALSE)</f>
        <v/>
      </c>
      <c r="D2725">
        <f>VLOOKUP(B2725,'Input - companies list'!B:L,11,FALSE)</f>
        <v/>
      </c>
      <c r="E2725">
        <f>VLOOKUP(B2725,'Input - companies list'!B:E,4,FALSE)</f>
        <v/>
      </c>
      <c r="F2725">
        <f>SUMIFS('Input - target event report'!H:H,'Input - target event report'!B:B,B2725,'Input - target event report'!D:D, "Private Investment")</f>
        <v/>
      </c>
      <c r="G2725">
        <f>IF(I2725&lt;2, "N/A", (MAXIFS('Input - target event report'!E:E,'Input - target event report'!B:B,B:B,'Input - target event report'!D:D,"Private Investment")-MINIFS('Input - target event report'!E:E,'Input - target event report'!B:B,B:B,'Input - target event report'!D:D,"Private Investment"))/(I2725-1))</f>
        <v/>
      </c>
      <c r="H2725">
        <f>IF(MAXIFS('Input - target event report'!E:E,'Input - target event report'!B:B,B:B,'Input - target event report'!D:D,"Private Investment") = 0, "N/A", TODAY() - MAXIFS('Input - target event report'!E:E,'Input - target event report'!B:B,B:B,'Input - target event report'!D:D,"Private Investment"))</f>
        <v/>
      </c>
      <c r="I2725">
        <f>COUNTIFS('Input - target event report'!B:B,B2725,'Input - target event report'!D:D, "Private Investment")</f>
        <v/>
      </c>
      <c r="J2725">
        <f>INDEX('Input - companies list'!$1:$10000,MATCH(B2725,'Input - companies list'!B:B,0),MATCH("Flow",'Input - companies list'!$1:$1,0 ))</f>
        <v/>
      </c>
      <c r="K2725">
        <f>INDEX('Input - companies list'!$1:$10000,MATCH(B2725,'Input - companies list'!B:B,0),MATCH("Inter-Cluster Connectivity",'Input - companies list'!$1:$1,0 ))</f>
        <v/>
      </c>
      <c r="L2725">
        <f>IFERROR(PERCENTRANK(F:F,F2725),0)</f>
        <v/>
      </c>
      <c r="M2725">
        <f>IFERROR(1 - PERCENTRANK(G:G,G2725),0)</f>
        <v/>
      </c>
      <c r="N2725">
        <f>IFERROR(1 - PERCENTRANK(H:H,H2725),0)</f>
        <v/>
      </c>
      <c r="O2725">
        <f>IFERROR(PERCENTRANK(I:I,I2725),0)</f>
        <v/>
      </c>
      <c r="P2725">
        <f>IFERROR(1 - PERCENTRANK(J:J,J2725),0)</f>
        <v/>
      </c>
      <c r="Q2725">
        <f>IFERROR(PERCENTRANK(K:K,K2725),0)</f>
        <v/>
      </c>
      <c r="R2725">
        <f>L2725*weight1+M2725*weight2+N2725*weight3+O2725*weight4+P2725*weight5+Q2725*weight6</f>
        <v/>
      </c>
    </row>
    <row r="2726" spans="1:18">
      <c r="A2726">
        <f>RANK(R2726,R:R)</f>
        <v/>
      </c>
      <c r="B2726" t="s">
        <v>29724</v>
      </c>
      <c r="C2726">
        <f>VLOOKUP(B2726,'Input - companies list'!B:L,2,FALSE)</f>
        <v/>
      </c>
      <c r="D2726">
        <f>VLOOKUP(B2726,'Input - companies list'!B:L,11,FALSE)</f>
        <v/>
      </c>
      <c r="E2726">
        <f>VLOOKUP(B2726,'Input - companies list'!B:E,4,FALSE)</f>
        <v/>
      </c>
      <c r="F2726">
        <f>SUMIFS('Input - target event report'!H:H,'Input - target event report'!B:B,B2726,'Input - target event report'!D:D, "Private Investment")</f>
        <v/>
      </c>
      <c r="G2726">
        <f>IF(I2726&lt;2, "N/A", (MAXIFS('Input - target event report'!E:E,'Input - target event report'!B:B,B:B,'Input - target event report'!D:D,"Private Investment")-MINIFS('Input - target event report'!E:E,'Input - target event report'!B:B,B:B,'Input - target event report'!D:D,"Private Investment"))/(I2726-1))</f>
        <v/>
      </c>
      <c r="H2726">
        <f>IF(MAXIFS('Input - target event report'!E:E,'Input - target event report'!B:B,B:B,'Input - target event report'!D:D,"Private Investment") = 0, "N/A", TODAY() - MAXIFS('Input - target event report'!E:E,'Input - target event report'!B:B,B:B,'Input - target event report'!D:D,"Private Investment"))</f>
        <v/>
      </c>
      <c r="I2726">
        <f>COUNTIFS('Input - target event report'!B:B,B2726,'Input - target event report'!D:D, "Private Investment")</f>
        <v/>
      </c>
      <c r="J2726">
        <f>INDEX('Input - companies list'!$1:$10000,MATCH(B2726,'Input - companies list'!B:B,0),MATCH("Flow",'Input - companies list'!$1:$1,0 ))</f>
        <v/>
      </c>
      <c r="K2726">
        <f>INDEX('Input - companies list'!$1:$10000,MATCH(B2726,'Input - companies list'!B:B,0),MATCH("Inter-Cluster Connectivity",'Input - companies list'!$1:$1,0 ))</f>
        <v/>
      </c>
      <c r="L2726">
        <f>IFERROR(PERCENTRANK(F:F,F2726),0)</f>
        <v/>
      </c>
      <c r="M2726">
        <f>IFERROR(1 - PERCENTRANK(G:G,G2726),0)</f>
        <v/>
      </c>
      <c r="N2726">
        <f>IFERROR(1 - PERCENTRANK(H:H,H2726),0)</f>
        <v/>
      </c>
      <c r="O2726">
        <f>IFERROR(PERCENTRANK(I:I,I2726),0)</f>
        <v/>
      </c>
      <c r="P2726">
        <f>IFERROR(1 - PERCENTRANK(J:J,J2726),0)</f>
        <v/>
      </c>
      <c r="Q2726">
        <f>IFERROR(PERCENTRANK(K:K,K2726),0)</f>
        <v/>
      </c>
      <c r="R2726">
        <f>L2726*weight1+M2726*weight2+N2726*weight3+O2726*weight4+P2726*weight5+Q2726*weight6</f>
        <v/>
      </c>
    </row>
    <row r="2727" spans="1:18">
      <c r="A2727">
        <f>RANK(R2727,R:R)</f>
        <v/>
      </c>
      <c r="B2727" t="s">
        <v>29735</v>
      </c>
      <c r="C2727">
        <f>VLOOKUP(B2727,'Input - companies list'!B:L,2,FALSE)</f>
        <v/>
      </c>
      <c r="D2727">
        <f>VLOOKUP(B2727,'Input - companies list'!B:L,11,FALSE)</f>
        <v/>
      </c>
      <c r="E2727">
        <f>VLOOKUP(B2727,'Input - companies list'!B:E,4,FALSE)</f>
        <v/>
      </c>
      <c r="F2727">
        <f>SUMIFS('Input - target event report'!H:H,'Input - target event report'!B:B,B2727,'Input - target event report'!D:D, "Private Investment")</f>
        <v/>
      </c>
      <c r="G2727">
        <f>IF(I2727&lt;2, "N/A", (MAXIFS('Input - target event report'!E:E,'Input - target event report'!B:B,B:B,'Input - target event report'!D:D,"Private Investment")-MINIFS('Input - target event report'!E:E,'Input - target event report'!B:B,B:B,'Input - target event report'!D:D,"Private Investment"))/(I2727-1))</f>
        <v/>
      </c>
      <c r="H2727">
        <f>IF(MAXIFS('Input - target event report'!E:E,'Input - target event report'!B:B,B:B,'Input - target event report'!D:D,"Private Investment") = 0, "N/A", TODAY() - MAXIFS('Input - target event report'!E:E,'Input - target event report'!B:B,B:B,'Input - target event report'!D:D,"Private Investment"))</f>
        <v/>
      </c>
      <c r="I2727">
        <f>COUNTIFS('Input - target event report'!B:B,B2727,'Input - target event report'!D:D, "Private Investment")</f>
        <v/>
      </c>
      <c r="J2727">
        <f>INDEX('Input - companies list'!$1:$10000,MATCH(B2727,'Input - companies list'!B:B,0),MATCH("Flow",'Input - companies list'!$1:$1,0 ))</f>
        <v/>
      </c>
      <c r="K2727">
        <f>INDEX('Input - companies list'!$1:$10000,MATCH(B2727,'Input - companies list'!B:B,0),MATCH("Inter-Cluster Connectivity",'Input - companies list'!$1:$1,0 ))</f>
        <v/>
      </c>
      <c r="L2727">
        <f>IFERROR(PERCENTRANK(F:F,F2727),0)</f>
        <v/>
      </c>
      <c r="M2727">
        <f>IFERROR(1 - PERCENTRANK(G:G,G2727),0)</f>
        <v/>
      </c>
      <c r="N2727">
        <f>IFERROR(1 - PERCENTRANK(H:H,H2727),0)</f>
        <v/>
      </c>
      <c r="O2727">
        <f>IFERROR(PERCENTRANK(I:I,I2727),0)</f>
        <v/>
      </c>
      <c r="P2727">
        <f>IFERROR(1 - PERCENTRANK(J:J,J2727),0)</f>
        <v/>
      </c>
      <c r="Q2727">
        <f>IFERROR(PERCENTRANK(K:K,K2727),0)</f>
        <v/>
      </c>
      <c r="R2727">
        <f>L2727*weight1+M2727*weight2+N2727*weight3+O2727*weight4+P2727*weight5+Q2727*weight6</f>
        <v/>
      </c>
    </row>
    <row r="2728" spans="1:18">
      <c r="A2728">
        <f>RANK(R2728,R:R)</f>
        <v/>
      </c>
      <c r="B2728" t="s">
        <v>29747</v>
      </c>
      <c r="C2728">
        <f>VLOOKUP(B2728,'Input - companies list'!B:L,2,FALSE)</f>
        <v/>
      </c>
      <c r="D2728">
        <f>VLOOKUP(B2728,'Input - companies list'!B:L,11,FALSE)</f>
        <v/>
      </c>
      <c r="E2728">
        <f>VLOOKUP(B2728,'Input - companies list'!B:E,4,FALSE)</f>
        <v/>
      </c>
      <c r="F2728">
        <f>SUMIFS('Input - target event report'!H:H,'Input - target event report'!B:B,B2728,'Input - target event report'!D:D, "Private Investment")</f>
        <v/>
      </c>
      <c r="G2728">
        <f>IF(I2728&lt;2, "N/A", (MAXIFS('Input - target event report'!E:E,'Input - target event report'!B:B,B:B,'Input - target event report'!D:D,"Private Investment")-MINIFS('Input - target event report'!E:E,'Input - target event report'!B:B,B:B,'Input - target event report'!D:D,"Private Investment"))/(I2728-1))</f>
        <v/>
      </c>
      <c r="H2728">
        <f>IF(MAXIFS('Input - target event report'!E:E,'Input - target event report'!B:B,B:B,'Input - target event report'!D:D,"Private Investment") = 0, "N/A", TODAY() - MAXIFS('Input - target event report'!E:E,'Input - target event report'!B:B,B:B,'Input - target event report'!D:D,"Private Investment"))</f>
        <v/>
      </c>
      <c r="I2728">
        <f>COUNTIFS('Input - target event report'!B:B,B2728,'Input - target event report'!D:D, "Private Investment")</f>
        <v/>
      </c>
      <c r="J2728">
        <f>INDEX('Input - companies list'!$1:$10000,MATCH(B2728,'Input - companies list'!B:B,0),MATCH("Flow",'Input - companies list'!$1:$1,0 ))</f>
        <v/>
      </c>
      <c r="K2728">
        <f>INDEX('Input - companies list'!$1:$10000,MATCH(B2728,'Input - companies list'!B:B,0),MATCH("Inter-Cluster Connectivity",'Input - companies list'!$1:$1,0 ))</f>
        <v/>
      </c>
      <c r="L2728">
        <f>IFERROR(PERCENTRANK(F:F,F2728),0)</f>
        <v/>
      </c>
      <c r="M2728">
        <f>IFERROR(1 - PERCENTRANK(G:G,G2728),0)</f>
        <v/>
      </c>
      <c r="N2728">
        <f>IFERROR(1 - PERCENTRANK(H:H,H2728),0)</f>
        <v/>
      </c>
      <c r="O2728">
        <f>IFERROR(PERCENTRANK(I:I,I2728),0)</f>
        <v/>
      </c>
      <c r="P2728">
        <f>IFERROR(1 - PERCENTRANK(J:J,J2728),0)</f>
        <v/>
      </c>
      <c r="Q2728">
        <f>IFERROR(PERCENTRANK(K:K,K2728),0)</f>
        <v/>
      </c>
      <c r="R2728">
        <f>L2728*weight1+M2728*weight2+N2728*weight3+O2728*weight4+P2728*weight5+Q2728*weight6</f>
        <v/>
      </c>
    </row>
    <row r="2729" spans="1:18">
      <c r="A2729">
        <f>RANK(R2729,R:R)</f>
        <v/>
      </c>
      <c r="B2729" t="s">
        <v>29758</v>
      </c>
      <c r="C2729">
        <f>VLOOKUP(B2729,'Input - companies list'!B:L,2,FALSE)</f>
        <v/>
      </c>
      <c r="D2729">
        <f>VLOOKUP(B2729,'Input - companies list'!B:L,11,FALSE)</f>
        <v/>
      </c>
      <c r="E2729">
        <f>VLOOKUP(B2729,'Input - companies list'!B:E,4,FALSE)</f>
        <v/>
      </c>
      <c r="F2729">
        <f>SUMIFS('Input - target event report'!H:H,'Input - target event report'!B:B,B2729,'Input - target event report'!D:D, "Private Investment")</f>
        <v/>
      </c>
      <c r="G2729">
        <f>IF(I2729&lt;2, "N/A", (MAXIFS('Input - target event report'!E:E,'Input - target event report'!B:B,B:B,'Input - target event report'!D:D,"Private Investment")-MINIFS('Input - target event report'!E:E,'Input - target event report'!B:B,B:B,'Input - target event report'!D:D,"Private Investment"))/(I2729-1))</f>
        <v/>
      </c>
      <c r="H2729">
        <f>IF(MAXIFS('Input - target event report'!E:E,'Input - target event report'!B:B,B:B,'Input - target event report'!D:D,"Private Investment") = 0, "N/A", TODAY() - MAXIFS('Input - target event report'!E:E,'Input - target event report'!B:B,B:B,'Input - target event report'!D:D,"Private Investment"))</f>
        <v/>
      </c>
      <c r="I2729">
        <f>COUNTIFS('Input - target event report'!B:B,B2729,'Input - target event report'!D:D, "Private Investment")</f>
        <v/>
      </c>
      <c r="J2729">
        <f>INDEX('Input - companies list'!$1:$10000,MATCH(B2729,'Input - companies list'!B:B,0),MATCH("Flow",'Input - companies list'!$1:$1,0 ))</f>
        <v/>
      </c>
      <c r="K2729">
        <f>INDEX('Input - companies list'!$1:$10000,MATCH(B2729,'Input - companies list'!B:B,0),MATCH("Inter-Cluster Connectivity",'Input - companies list'!$1:$1,0 ))</f>
        <v/>
      </c>
      <c r="L2729">
        <f>IFERROR(PERCENTRANK(F:F,F2729),0)</f>
        <v/>
      </c>
      <c r="M2729">
        <f>IFERROR(1 - PERCENTRANK(G:G,G2729),0)</f>
        <v/>
      </c>
      <c r="N2729">
        <f>IFERROR(1 - PERCENTRANK(H:H,H2729),0)</f>
        <v/>
      </c>
      <c r="O2729">
        <f>IFERROR(PERCENTRANK(I:I,I2729),0)</f>
        <v/>
      </c>
      <c r="P2729">
        <f>IFERROR(1 - PERCENTRANK(J:J,J2729),0)</f>
        <v/>
      </c>
      <c r="Q2729">
        <f>IFERROR(PERCENTRANK(K:K,K2729),0)</f>
        <v/>
      </c>
      <c r="R2729">
        <f>L2729*weight1+M2729*weight2+N2729*weight3+O2729*weight4+P2729*weight5+Q2729*weight6</f>
        <v/>
      </c>
    </row>
    <row r="2730" spans="1:18">
      <c r="A2730">
        <f>RANK(R2730,R:R)</f>
        <v/>
      </c>
      <c r="B2730" t="s">
        <v>29767</v>
      </c>
      <c r="C2730">
        <f>VLOOKUP(B2730,'Input - companies list'!B:L,2,FALSE)</f>
        <v/>
      </c>
      <c r="D2730">
        <f>VLOOKUP(B2730,'Input - companies list'!B:L,11,FALSE)</f>
        <v/>
      </c>
      <c r="E2730">
        <f>VLOOKUP(B2730,'Input - companies list'!B:E,4,FALSE)</f>
        <v/>
      </c>
      <c r="F2730">
        <f>SUMIFS('Input - target event report'!H:H,'Input - target event report'!B:B,B2730,'Input - target event report'!D:D, "Private Investment")</f>
        <v/>
      </c>
      <c r="G2730">
        <f>IF(I2730&lt;2, "N/A", (MAXIFS('Input - target event report'!E:E,'Input - target event report'!B:B,B:B,'Input - target event report'!D:D,"Private Investment")-MINIFS('Input - target event report'!E:E,'Input - target event report'!B:B,B:B,'Input - target event report'!D:D,"Private Investment"))/(I2730-1))</f>
        <v/>
      </c>
      <c r="H2730">
        <f>IF(MAXIFS('Input - target event report'!E:E,'Input - target event report'!B:B,B:B,'Input - target event report'!D:D,"Private Investment") = 0, "N/A", TODAY() - MAXIFS('Input - target event report'!E:E,'Input - target event report'!B:B,B:B,'Input - target event report'!D:D,"Private Investment"))</f>
        <v/>
      </c>
      <c r="I2730">
        <f>COUNTIFS('Input - target event report'!B:B,B2730,'Input - target event report'!D:D, "Private Investment")</f>
        <v/>
      </c>
      <c r="J2730">
        <f>INDEX('Input - companies list'!$1:$10000,MATCH(B2730,'Input - companies list'!B:B,0),MATCH("Flow",'Input - companies list'!$1:$1,0 ))</f>
        <v/>
      </c>
      <c r="K2730">
        <f>INDEX('Input - companies list'!$1:$10000,MATCH(B2730,'Input - companies list'!B:B,0),MATCH("Inter-Cluster Connectivity",'Input - companies list'!$1:$1,0 ))</f>
        <v/>
      </c>
      <c r="L2730">
        <f>IFERROR(PERCENTRANK(F:F,F2730),0)</f>
        <v/>
      </c>
      <c r="M2730">
        <f>IFERROR(1 - PERCENTRANK(G:G,G2730),0)</f>
        <v/>
      </c>
      <c r="N2730">
        <f>IFERROR(1 - PERCENTRANK(H:H,H2730),0)</f>
        <v/>
      </c>
      <c r="O2730">
        <f>IFERROR(PERCENTRANK(I:I,I2730),0)</f>
        <v/>
      </c>
      <c r="P2730">
        <f>IFERROR(1 - PERCENTRANK(J:J,J2730),0)</f>
        <v/>
      </c>
      <c r="Q2730">
        <f>IFERROR(PERCENTRANK(K:K,K2730),0)</f>
        <v/>
      </c>
      <c r="R2730">
        <f>L2730*weight1+M2730*weight2+N2730*weight3+O2730*weight4+P2730*weight5+Q2730*weight6</f>
        <v/>
      </c>
    </row>
    <row r="2731" spans="1:18">
      <c r="A2731">
        <f>RANK(R2731,R:R)</f>
        <v/>
      </c>
      <c r="B2731" t="s">
        <v>29777</v>
      </c>
      <c r="C2731">
        <f>VLOOKUP(B2731,'Input - companies list'!B:L,2,FALSE)</f>
        <v/>
      </c>
      <c r="D2731">
        <f>VLOOKUP(B2731,'Input - companies list'!B:L,11,FALSE)</f>
        <v/>
      </c>
      <c r="E2731">
        <f>VLOOKUP(B2731,'Input - companies list'!B:E,4,FALSE)</f>
        <v/>
      </c>
      <c r="F2731">
        <f>SUMIFS('Input - target event report'!H:H,'Input - target event report'!B:B,B2731,'Input - target event report'!D:D, "Private Investment")</f>
        <v/>
      </c>
      <c r="G2731">
        <f>IF(I2731&lt;2, "N/A", (MAXIFS('Input - target event report'!E:E,'Input - target event report'!B:B,B:B,'Input - target event report'!D:D,"Private Investment")-MINIFS('Input - target event report'!E:E,'Input - target event report'!B:B,B:B,'Input - target event report'!D:D,"Private Investment"))/(I2731-1))</f>
        <v/>
      </c>
      <c r="H2731">
        <f>IF(MAXIFS('Input - target event report'!E:E,'Input - target event report'!B:B,B:B,'Input - target event report'!D:D,"Private Investment") = 0, "N/A", TODAY() - MAXIFS('Input - target event report'!E:E,'Input - target event report'!B:B,B:B,'Input - target event report'!D:D,"Private Investment"))</f>
        <v/>
      </c>
      <c r="I2731">
        <f>COUNTIFS('Input - target event report'!B:B,B2731,'Input - target event report'!D:D, "Private Investment")</f>
        <v/>
      </c>
      <c r="J2731">
        <f>INDEX('Input - companies list'!$1:$10000,MATCH(B2731,'Input - companies list'!B:B,0),MATCH("Flow",'Input - companies list'!$1:$1,0 ))</f>
        <v/>
      </c>
      <c r="K2731">
        <f>INDEX('Input - companies list'!$1:$10000,MATCH(B2731,'Input - companies list'!B:B,0),MATCH("Inter-Cluster Connectivity",'Input - companies list'!$1:$1,0 ))</f>
        <v/>
      </c>
      <c r="L2731">
        <f>IFERROR(PERCENTRANK(F:F,F2731),0)</f>
        <v/>
      </c>
      <c r="M2731">
        <f>IFERROR(1 - PERCENTRANK(G:G,G2731),0)</f>
        <v/>
      </c>
      <c r="N2731">
        <f>IFERROR(1 - PERCENTRANK(H:H,H2731),0)</f>
        <v/>
      </c>
      <c r="O2731">
        <f>IFERROR(PERCENTRANK(I:I,I2731),0)</f>
        <v/>
      </c>
      <c r="P2731">
        <f>IFERROR(1 - PERCENTRANK(J:J,J2731),0)</f>
        <v/>
      </c>
      <c r="Q2731">
        <f>IFERROR(PERCENTRANK(K:K,K2731),0)</f>
        <v/>
      </c>
      <c r="R2731">
        <f>L2731*weight1+M2731*weight2+N2731*weight3+O2731*weight4+P2731*weight5+Q2731*weight6</f>
        <v/>
      </c>
    </row>
    <row r="2732" spans="1:18">
      <c r="A2732">
        <f>RANK(R2732,R:R)</f>
        <v/>
      </c>
      <c r="B2732" t="s">
        <v>29789</v>
      </c>
      <c r="C2732">
        <f>VLOOKUP(B2732,'Input - companies list'!B:L,2,FALSE)</f>
        <v/>
      </c>
      <c r="D2732">
        <f>VLOOKUP(B2732,'Input - companies list'!B:L,11,FALSE)</f>
        <v/>
      </c>
      <c r="E2732">
        <f>VLOOKUP(B2732,'Input - companies list'!B:E,4,FALSE)</f>
        <v/>
      </c>
      <c r="F2732">
        <f>SUMIFS('Input - target event report'!H:H,'Input - target event report'!B:B,B2732,'Input - target event report'!D:D, "Private Investment")</f>
        <v/>
      </c>
      <c r="G2732">
        <f>IF(I2732&lt;2, "N/A", (MAXIFS('Input - target event report'!E:E,'Input - target event report'!B:B,B:B,'Input - target event report'!D:D,"Private Investment")-MINIFS('Input - target event report'!E:E,'Input - target event report'!B:B,B:B,'Input - target event report'!D:D,"Private Investment"))/(I2732-1))</f>
        <v/>
      </c>
      <c r="H2732">
        <f>IF(MAXIFS('Input - target event report'!E:E,'Input - target event report'!B:B,B:B,'Input - target event report'!D:D,"Private Investment") = 0, "N/A", TODAY() - MAXIFS('Input - target event report'!E:E,'Input - target event report'!B:B,B:B,'Input - target event report'!D:D,"Private Investment"))</f>
        <v/>
      </c>
      <c r="I2732">
        <f>COUNTIFS('Input - target event report'!B:B,B2732,'Input - target event report'!D:D, "Private Investment")</f>
        <v/>
      </c>
      <c r="J2732">
        <f>INDEX('Input - companies list'!$1:$10000,MATCH(B2732,'Input - companies list'!B:B,0),MATCH("Flow",'Input - companies list'!$1:$1,0 ))</f>
        <v/>
      </c>
      <c r="K2732">
        <f>INDEX('Input - companies list'!$1:$10000,MATCH(B2732,'Input - companies list'!B:B,0),MATCH("Inter-Cluster Connectivity",'Input - companies list'!$1:$1,0 ))</f>
        <v/>
      </c>
      <c r="L2732">
        <f>IFERROR(PERCENTRANK(F:F,F2732),0)</f>
        <v/>
      </c>
      <c r="M2732">
        <f>IFERROR(1 - PERCENTRANK(G:G,G2732),0)</f>
        <v/>
      </c>
      <c r="N2732">
        <f>IFERROR(1 - PERCENTRANK(H:H,H2732),0)</f>
        <v/>
      </c>
      <c r="O2732">
        <f>IFERROR(PERCENTRANK(I:I,I2732),0)</f>
        <v/>
      </c>
      <c r="P2732">
        <f>IFERROR(1 - PERCENTRANK(J:J,J2732),0)</f>
        <v/>
      </c>
      <c r="Q2732">
        <f>IFERROR(PERCENTRANK(K:K,K2732),0)</f>
        <v/>
      </c>
      <c r="R2732">
        <f>L2732*weight1+M2732*weight2+N2732*weight3+O2732*weight4+P2732*weight5+Q2732*weight6</f>
        <v/>
      </c>
    </row>
    <row r="2733" spans="1:18">
      <c r="A2733">
        <f>RANK(R2733,R:R)</f>
        <v/>
      </c>
      <c r="B2733" t="s">
        <v>29799</v>
      </c>
      <c r="C2733">
        <f>VLOOKUP(B2733,'Input - companies list'!B:L,2,FALSE)</f>
        <v/>
      </c>
      <c r="D2733">
        <f>VLOOKUP(B2733,'Input - companies list'!B:L,11,FALSE)</f>
        <v/>
      </c>
      <c r="E2733">
        <f>VLOOKUP(B2733,'Input - companies list'!B:E,4,FALSE)</f>
        <v/>
      </c>
      <c r="F2733">
        <f>SUMIFS('Input - target event report'!H:H,'Input - target event report'!B:B,B2733,'Input - target event report'!D:D, "Private Investment")</f>
        <v/>
      </c>
      <c r="G2733">
        <f>IF(I2733&lt;2, "N/A", (MAXIFS('Input - target event report'!E:E,'Input - target event report'!B:B,B:B,'Input - target event report'!D:D,"Private Investment")-MINIFS('Input - target event report'!E:E,'Input - target event report'!B:B,B:B,'Input - target event report'!D:D,"Private Investment"))/(I2733-1))</f>
        <v/>
      </c>
      <c r="H2733">
        <f>IF(MAXIFS('Input - target event report'!E:E,'Input - target event report'!B:B,B:B,'Input - target event report'!D:D,"Private Investment") = 0, "N/A", TODAY() - MAXIFS('Input - target event report'!E:E,'Input - target event report'!B:B,B:B,'Input - target event report'!D:D,"Private Investment"))</f>
        <v/>
      </c>
      <c r="I2733">
        <f>COUNTIFS('Input - target event report'!B:B,B2733,'Input - target event report'!D:D, "Private Investment")</f>
        <v/>
      </c>
      <c r="J2733">
        <f>INDEX('Input - companies list'!$1:$10000,MATCH(B2733,'Input - companies list'!B:B,0),MATCH("Flow",'Input - companies list'!$1:$1,0 ))</f>
        <v/>
      </c>
      <c r="K2733">
        <f>INDEX('Input - companies list'!$1:$10000,MATCH(B2733,'Input - companies list'!B:B,0),MATCH("Inter-Cluster Connectivity",'Input - companies list'!$1:$1,0 ))</f>
        <v/>
      </c>
      <c r="L2733">
        <f>IFERROR(PERCENTRANK(F:F,F2733),0)</f>
        <v/>
      </c>
      <c r="M2733">
        <f>IFERROR(1 - PERCENTRANK(G:G,G2733),0)</f>
        <v/>
      </c>
      <c r="N2733">
        <f>IFERROR(1 - PERCENTRANK(H:H,H2733),0)</f>
        <v/>
      </c>
      <c r="O2733">
        <f>IFERROR(PERCENTRANK(I:I,I2733),0)</f>
        <v/>
      </c>
      <c r="P2733">
        <f>IFERROR(1 - PERCENTRANK(J:J,J2733),0)</f>
        <v/>
      </c>
      <c r="Q2733">
        <f>IFERROR(PERCENTRANK(K:K,K2733),0)</f>
        <v/>
      </c>
      <c r="R2733">
        <f>L2733*weight1+M2733*weight2+N2733*weight3+O2733*weight4+P2733*weight5+Q2733*weight6</f>
        <v/>
      </c>
    </row>
    <row r="2734" spans="1:18">
      <c r="A2734">
        <f>RANK(R2734,R:R)</f>
        <v/>
      </c>
      <c r="B2734" t="s">
        <v>29811</v>
      </c>
      <c r="C2734">
        <f>VLOOKUP(B2734,'Input - companies list'!B:L,2,FALSE)</f>
        <v/>
      </c>
      <c r="D2734">
        <f>VLOOKUP(B2734,'Input - companies list'!B:L,11,FALSE)</f>
        <v/>
      </c>
      <c r="E2734">
        <f>VLOOKUP(B2734,'Input - companies list'!B:E,4,FALSE)</f>
        <v/>
      </c>
      <c r="F2734">
        <f>SUMIFS('Input - target event report'!H:H,'Input - target event report'!B:B,B2734,'Input - target event report'!D:D, "Private Investment")</f>
        <v/>
      </c>
      <c r="G2734">
        <f>IF(I2734&lt;2, "N/A", (MAXIFS('Input - target event report'!E:E,'Input - target event report'!B:B,B:B,'Input - target event report'!D:D,"Private Investment")-MINIFS('Input - target event report'!E:E,'Input - target event report'!B:B,B:B,'Input - target event report'!D:D,"Private Investment"))/(I2734-1))</f>
        <v/>
      </c>
      <c r="H2734">
        <f>IF(MAXIFS('Input - target event report'!E:E,'Input - target event report'!B:B,B:B,'Input - target event report'!D:D,"Private Investment") = 0, "N/A", TODAY() - MAXIFS('Input - target event report'!E:E,'Input - target event report'!B:B,B:B,'Input - target event report'!D:D,"Private Investment"))</f>
        <v/>
      </c>
      <c r="I2734">
        <f>COUNTIFS('Input - target event report'!B:B,B2734,'Input - target event report'!D:D, "Private Investment")</f>
        <v/>
      </c>
      <c r="J2734">
        <f>INDEX('Input - companies list'!$1:$10000,MATCH(B2734,'Input - companies list'!B:B,0),MATCH("Flow",'Input - companies list'!$1:$1,0 ))</f>
        <v/>
      </c>
      <c r="K2734">
        <f>INDEX('Input - companies list'!$1:$10000,MATCH(B2734,'Input - companies list'!B:B,0),MATCH("Inter-Cluster Connectivity",'Input - companies list'!$1:$1,0 ))</f>
        <v/>
      </c>
      <c r="L2734">
        <f>IFERROR(PERCENTRANK(F:F,F2734),0)</f>
        <v/>
      </c>
      <c r="M2734">
        <f>IFERROR(1 - PERCENTRANK(G:G,G2734),0)</f>
        <v/>
      </c>
      <c r="N2734">
        <f>IFERROR(1 - PERCENTRANK(H:H,H2734),0)</f>
        <v/>
      </c>
      <c r="O2734">
        <f>IFERROR(PERCENTRANK(I:I,I2734),0)</f>
        <v/>
      </c>
      <c r="P2734">
        <f>IFERROR(1 - PERCENTRANK(J:J,J2734),0)</f>
        <v/>
      </c>
      <c r="Q2734">
        <f>IFERROR(PERCENTRANK(K:K,K2734),0)</f>
        <v/>
      </c>
      <c r="R2734">
        <f>L2734*weight1+M2734*weight2+N2734*weight3+O2734*weight4+P2734*weight5+Q2734*weight6</f>
        <v/>
      </c>
    </row>
    <row r="2735" spans="1:18">
      <c r="A2735">
        <f>RANK(R2735,R:R)</f>
        <v/>
      </c>
      <c r="B2735" t="s">
        <v>29822</v>
      </c>
      <c r="C2735">
        <f>VLOOKUP(B2735,'Input - companies list'!B:L,2,FALSE)</f>
        <v/>
      </c>
      <c r="D2735">
        <f>VLOOKUP(B2735,'Input - companies list'!B:L,11,FALSE)</f>
        <v/>
      </c>
      <c r="E2735">
        <f>VLOOKUP(B2735,'Input - companies list'!B:E,4,FALSE)</f>
        <v/>
      </c>
      <c r="F2735">
        <f>SUMIFS('Input - target event report'!H:H,'Input - target event report'!B:B,B2735,'Input - target event report'!D:D, "Private Investment")</f>
        <v/>
      </c>
      <c r="G2735">
        <f>IF(I2735&lt;2, "N/A", (MAXIFS('Input - target event report'!E:E,'Input - target event report'!B:B,B:B,'Input - target event report'!D:D,"Private Investment")-MINIFS('Input - target event report'!E:E,'Input - target event report'!B:B,B:B,'Input - target event report'!D:D,"Private Investment"))/(I2735-1))</f>
        <v/>
      </c>
      <c r="H2735">
        <f>IF(MAXIFS('Input - target event report'!E:E,'Input - target event report'!B:B,B:B,'Input - target event report'!D:D,"Private Investment") = 0, "N/A", TODAY() - MAXIFS('Input - target event report'!E:E,'Input - target event report'!B:B,B:B,'Input - target event report'!D:D,"Private Investment"))</f>
        <v/>
      </c>
      <c r="I2735">
        <f>COUNTIFS('Input - target event report'!B:B,B2735,'Input - target event report'!D:D, "Private Investment")</f>
        <v/>
      </c>
      <c r="J2735">
        <f>INDEX('Input - companies list'!$1:$10000,MATCH(B2735,'Input - companies list'!B:B,0),MATCH("Flow",'Input - companies list'!$1:$1,0 ))</f>
        <v/>
      </c>
      <c r="K2735">
        <f>INDEX('Input - companies list'!$1:$10000,MATCH(B2735,'Input - companies list'!B:B,0),MATCH("Inter-Cluster Connectivity",'Input - companies list'!$1:$1,0 ))</f>
        <v/>
      </c>
      <c r="L2735">
        <f>IFERROR(PERCENTRANK(F:F,F2735),0)</f>
        <v/>
      </c>
      <c r="M2735">
        <f>IFERROR(1 - PERCENTRANK(G:G,G2735),0)</f>
        <v/>
      </c>
      <c r="N2735">
        <f>IFERROR(1 - PERCENTRANK(H:H,H2735),0)</f>
        <v/>
      </c>
      <c r="O2735">
        <f>IFERROR(PERCENTRANK(I:I,I2735),0)</f>
        <v/>
      </c>
      <c r="P2735">
        <f>IFERROR(1 - PERCENTRANK(J:J,J2735),0)</f>
        <v/>
      </c>
      <c r="Q2735">
        <f>IFERROR(PERCENTRANK(K:K,K2735),0)</f>
        <v/>
      </c>
      <c r="R2735">
        <f>L2735*weight1+M2735*weight2+N2735*weight3+O2735*weight4+P2735*weight5+Q2735*weight6</f>
        <v/>
      </c>
    </row>
    <row r="2736" spans="1:18">
      <c r="A2736">
        <f>RANK(R2736,R:R)</f>
        <v/>
      </c>
      <c r="B2736" t="s">
        <v>29832</v>
      </c>
      <c r="C2736">
        <f>VLOOKUP(B2736,'Input - companies list'!B:L,2,FALSE)</f>
        <v/>
      </c>
      <c r="D2736">
        <f>VLOOKUP(B2736,'Input - companies list'!B:L,11,FALSE)</f>
        <v/>
      </c>
      <c r="E2736">
        <f>VLOOKUP(B2736,'Input - companies list'!B:E,4,FALSE)</f>
        <v/>
      </c>
      <c r="F2736">
        <f>SUMIFS('Input - target event report'!H:H,'Input - target event report'!B:B,B2736,'Input - target event report'!D:D, "Private Investment")</f>
        <v/>
      </c>
      <c r="G2736">
        <f>IF(I2736&lt;2, "N/A", (MAXIFS('Input - target event report'!E:E,'Input - target event report'!B:B,B:B,'Input - target event report'!D:D,"Private Investment")-MINIFS('Input - target event report'!E:E,'Input - target event report'!B:B,B:B,'Input - target event report'!D:D,"Private Investment"))/(I2736-1))</f>
        <v/>
      </c>
      <c r="H2736">
        <f>IF(MAXIFS('Input - target event report'!E:E,'Input - target event report'!B:B,B:B,'Input - target event report'!D:D,"Private Investment") = 0, "N/A", TODAY() - MAXIFS('Input - target event report'!E:E,'Input - target event report'!B:B,B:B,'Input - target event report'!D:D,"Private Investment"))</f>
        <v/>
      </c>
      <c r="I2736">
        <f>COUNTIFS('Input - target event report'!B:B,B2736,'Input - target event report'!D:D, "Private Investment")</f>
        <v/>
      </c>
      <c r="J2736">
        <f>INDEX('Input - companies list'!$1:$10000,MATCH(B2736,'Input - companies list'!B:B,0),MATCH("Flow",'Input - companies list'!$1:$1,0 ))</f>
        <v/>
      </c>
      <c r="K2736">
        <f>INDEX('Input - companies list'!$1:$10000,MATCH(B2736,'Input - companies list'!B:B,0),MATCH("Inter-Cluster Connectivity",'Input - companies list'!$1:$1,0 ))</f>
        <v/>
      </c>
      <c r="L2736">
        <f>IFERROR(PERCENTRANK(F:F,F2736),0)</f>
        <v/>
      </c>
      <c r="M2736">
        <f>IFERROR(1 - PERCENTRANK(G:G,G2736),0)</f>
        <v/>
      </c>
      <c r="N2736">
        <f>IFERROR(1 - PERCENTRANK(H:H,H2736),0)</f>
        <v/>
      </c>
      <c r="O2736">
        <f>IFERROR(PERCENTRANK(I:I,I2736),0)</f>
        <v/>
      </c>
      <c r="P2736">
        <f>IFERROR(1 - PERCENTRANK(J:J,J2736),0)</f>
        <v/>
      </c>
      <c r="Q2736">
        <f>IFERROR(PERCENTRANK(K:K,K2736),0)</f>
        <v/>
      </c>
      <c r="R2736">
        <f>L2736*weight1+M2736*weight2+N2736*weight3+O2736*weight4+P2736*weight5+Q2736*weight6</f>
        <v/>
      </c>
    </row>
    <row r="2737" spans="1:18">
      <c r="A2737">
        <f>RANK(R2737,R:R)</f>
        <v/>
      </c>
      <c r="B2737" t="s">
        <v>29842</v>
      </c>
      <c r="C2737">
        <f>VLOOKUP(B2737,'Input - companies list'!B:L,2,FALSE)</f>
        <v/>
      </c>
      <c r="D2737">
        <f>VLOOKUP(B2737,'Input - companies list'!B:L,11,FALSE)</f>
        <v/>
      </c>
      <c r="E2737">
        <f>VLOOKUP(B2737,'Input - companies list'!B:E,4,FALSE)</f>
        <v/>
      </c>
      <c r="F2737">
        <f>SUMIFS('Input - target event report'!H:H,'Input - target event report'!B:B,B2737,'Input - target event report'!D:D, "Private Investment")</f>
        <v/>
      </c>
      <c r="G2737">
        <f>IF(I2737&lt;2, "N/A", (MAXIFS('Input - target event report'!E:E,'Input - target event report'!B:B,B:B,'Input - target event report'!D:D,"Private Investment")-MINIFS('Input - target event report'!E:E,'Input - target event report'!B:B,B:B,'Input - target event report'!D:D,"Private Investment"))/(I2737-1))</f>
        <v/>
      </c>
      <c r="H2737">
        <f>IF(MAXIFS('Input - target event report'!E:E,'Input - target event report'!B:B,B:B,'Input - target event report'!D:D,"Private Investment") = 0, "N/A", TODAY() - MAXIFS('Input - target event report'!E:E,'Input - target event report'!B:B,B:B,'Input - target event report'!D:D,"Private Investment"))</f>
        <v/>
      </c>
      <c r="I2737">
        <f>COUNTIFS('Input - target event report'!B:B,B2737,'Input - target event report'!D:D, "Private Investment")</f>
        <v/>
      </c>
      <c r="J2737">
        <f>INDEX('Input - companies list'!$1:$10000,MATCH(B2737,'Input - companies list'!B:B,0),MATCH("Flow",'Input - companies list'!$1:$1,0 ))</f>
        <v/>
      </c>
      <c r="K2737">
        <f>INDEX('Input - companies list'!$1:$10000,MATCH(B2737,'Input - companies list'!B:B,0),MATCH("Inter-Cluster Connectivity",'Input - companies list'!$1:$1,0 ))</f>
        <v/>
      </c>
      <c r="L2737">
        <f>IFERROR(PERCENTRANK(F:F,F2737),0)</f>
        <v/>
      </c>
      <c r="M2737">
        <f>IFERROR(1 - PERCENTRANK(G:G,G2737),0)</f>
        <v/>
      </c>
      <c r="N2737">
        <f>IFERROR(1 - PERCENTRANK(H:H,H2737),0)</f>
        <v/>
      </c>
      <c r="O2737">
        <f>IFERROR(PERCENTRANK(I:I,I2737),0)</f>
        <v/>
      </c>
      <c r="P2737">
        <f>IFERROR(1 - PERCENTRANK(J:J,J2737),0)</f>
        <v/>
      </c>
      <c r="Q2737">
        <f>IFERROR(PERCENTRANK(K:K,K2737),0)</f>
        <v/>
      </c>
      <c r="R2737">
        <f>L2737*weight1+M2737*weight2+N2737*weight3+O2737*weight4+P2737*weight5+Q2737*weight6</f>
        <v/>
      </c>
    </row>
    <row r="2738" spans="1:18">
      <c r="A2738">
        <f>RANK(R2738,R:R)</f>
        <v/>
      </c>
      <c r="B2738" t="s">
        <v>29850</v>
      </c>
      <c r="C2738">
        <f>VLOOKUP(B2738,'Input - companies list'!B:L,2,FALSE)</f>
        <v/>
      </c>
      <c r="D2738">
        <f>VLOOKUP(B2738,'Input - companies list'!B:L,11,FALSE)</f>
        <v/>
      </c>
      <c r="E2738">
        <f>VLOOKUP(B2738,'Input - companies list'!B:E,4,FALSE)</f>
        <v/>
      </c>
      <c r="F2738">
        <f>SUMIFS('Input - target event report'!H:H,'Input - target event report'!B:B,B2738,'Input - target event report'!D:D, "Private Investment")</f>
        <v/>
      </c>
      <c r="G2738">
        <f>IF(I2738&lt;2, "N/A", (MAXIFS('Input - target event report'!E:E,'Input - target event report'!B:B,B:B,'Input - target event report'!D:D,"Private Investment")-MINIFS('Input - target event report'!E:E,'Input - target event report'!B:B,B:B,'Input - target event report'!D:D,"Private Investment"))/(I2738-1))</f>
        <v/>
      </c>
      <c r="H2738">
        <f>IF(MAXIFS('Input - target event report'!E:E,'Input - target event report'!B:B,B:B,'Input - target event report'!D:D,"Private Investment") = 0, "N/A", TODAY() - MAXIFS('Input - target event report'!E:E,'Input - target event report'!B:B,B:B,'Input - target event report'!D:D,"Private Investment"))</f>
        <v/>
      </c>
      <c r="I2738">
        <f>COUNTIFS('Input - target event report'!B:B,B2738,'Input - target event report'!D:D, "Private Investment")</f>
        <v/>
      </c>
      <c r="J2738">
        <f>INDEX('Input - companies list'!$1:$10000,MATCH(B2738,'Input - companies list'!B:B,0),MATCH("Flow",'Input - companies list'!$1:$1,0 ))</f>
        <v/>
      </c>
      <c r="K2738">
        <f>INDEX('Input - companies list'!$1:$10000,MATCH(B2738,'Input - companies list'!B:B,0),MATCH("Inter-Cluster Connectivity",'Input - companies list'!$1:$1,0 ))</f>
        <v/>
      </c>
      <c r="L2738">
        <f>IFERROR(PERCENTRANK(F:F,F2738),0)</f>
        <v/>
      </c>
      <c r="M2738">
        <f>IFERROR(1 - PERCENTRANK(G:G,G2738),0)</f>
        <v/>
      </c>
      <c r="N2738">
        <f>IFERROR(1 - PERCENTRANK(H:H,H2738),0)</f>
        <v/>
      </c>
      <c r="O2738">
        <f>IFERROR(PERCENTRANK(I:I,I2738),0)</f>
        <v/>
      </c>
      <c r="P2738">
        <f>IFERROR(1 - PERCENTRANK(J:J,J2738),0)</f>
        <v/>
      </c>
      <c r="Q2738">
        <f>IFERROR(PERCENTRANK(K:K,K2738),0)</f>
        <v/>
      </c>
      <c r="R2738">
        <f>L2738*weight1+M2738*weight2+N2738*weight3+O2738*weight4+P2738*weight5+Q2738*weight6</f>
        <v/>
      </c>
    </row>
    <row r="2739" spans="1:18">
      <c r="A2739">
        <f>RANK(R2739,R:R)</f>
        <v/>
      </c>
      <c r="B2739" t="s">
        <v>29861</v>
      </c>
      <c r="C2739">
        <f>VLOOKUP(B2739,'Input - companies list'!B:L,2,FALSE)</f>
        <v/>
      </c>
      <c r="D2739">
        <f>VLOOKUP(B2739,'Input - companies list'!B:L,11,FALSE)</f>
        <v/>
      </c>
      <c r="E2739">
        <f>VLOOKUP(B2739,'Input - companies list'!B:E,4,FALSE)</f>
        <v/>
      </c>
      <c r="F2739">
        <f>SUMIFS('Input - target event report'!H:H,'Input - target event report'!B:B,B2739,'Input - target event report'!D:D, "Private Investment")</f>
        <v/>
      </c>
      <c r="G2739">
        <f>IF(I2739&lt;2, "N/A", (MAXIFS('Input - target event report'!E:E,'Input - target event report'!B:B,B:B,'Input - target event report'!D:D,"Private Investment")-MINIFS('Input - target event report'!E:E,'Input - target event report'!B:B,B:B,'Input - target event report'!D:D,"Private Investment"))/(I2739-1))</f>
        <v/>
      </c>
      <c r="H2739">
        <f>IF(MAXIFS('Input - target event report'!E:E,'Input - target event report'!B:B,B:B,'Input - target event report'!D:D,"Private Investment") = 0, "N/A", TODAY() - MAXIFS('Input - target event report'!E:E,'Input - target event report'!B:B,B:B,'Input - target event report'!D:D,"Private Investment"))</f>
        <v/>
      </c>
      <c r="I2739">
        <f>COUNTIFS('Input - target event report'!B:B,B2739,'Input - target event report'!D:D, "Private Investment")</f>
        <v/>
      </c>
      <c r="J2739">
        <f>INDEX('Input - companies list'!$1:$10000,MATCH(B2739,'Input - companies list'!B:B,0),MATCH("Flow",'Input - companies list'!$1:$1,0 ))</f>
        <v/>
      </c>
      <c r="K2739">
        <f>INDEX('Input - companies list'!$1:$10000,MATCH(B2739,'Input - companies list'!B:B,0),MATCH("Inter-Cluster Connectivity",'Input - companies list'!$1:$1,0 ))</f>
        <v/>
      </c>
      <c r="L2739">
        <f>IFERROR(PERCENTRANK(F:F,F2739),0)</f>
        <v/>
      </c>
      <c r="M2739">
        <f>IFERROR(1 - PERCENTRANK(G:G,G2739),0)</f>
        <v/>
      </c>
      <c r="N2739">
        <f>IFERROR(1 - PERCENTRANK(H:H,H2739),0)</f>
        <v/>
      </c>
      <c r="O2739">
        <f>IFERROR(PERCENTRANK(I:I,I2739),0)</f>
        <v/>
      </c>
      <c r="P2739">
        <f>IFERROR(1 - PERCENTRANK(J:J,J2739),0)</f>
        <v/>
      </c>
      <c r="Q2739">
        <f>IFERROR(PERCENTRANK(K:K,K2739),0)</f>
        <v/>
      </c>
      <c r="R2739">
        <f>L2739*weight1+M2739*weight2+N2739*weight3+O2739*weight4+P2739*weight5+Q2739*weight6</f>
        <v/>
      </c>
    </row>
    <row r="2740" spans="1:18">
      <c r="A2740">
        <f>RANK(R2740,R:R)</f>
        <v/>
      </c>
      <c r="B2740" t="s">
        <v>29876</v>
      </c>
      <c r="C2740">
        <f>VLOOKUP(B2740,'Input - companies list'!B:L,2,FALSE)</f>
        <v/>
      </c>
      <c r="D2740">
        <f>VLOOKUP(B2740,'Input - companies list'!B:L,11,FALSE)</f>
        <v/>
      </c>
      <c r="E2740">
        <f>VLOOKUP(B2740,'Input - companies list'!B:E,4,FALSE)</f>
        <v/>
      </c>
      <c r="F2740">
        <f>SUMIFS('Input - target event report'!H:H,'Input - target event report'!B:B,B2740,'Input - target event report'!D:D, "Private Investment")</f>
        <v/>
      </c>
      <c r="G2740">
        <f>IF(I2740&lt;2, "N/A", (MAXIFS('Input - target event report'!E:E,'Input - target event report'!B:B,B:B,'Input - target event report'!D:D,"Private Investment")-MINIFS('Input - target event report'!E:E,'Input - target event report'!B:B,B:B,'Input - target event report'!D:D,"Private Investment"))/(I2740-1))</f>
        <v/>
      </c>
      <c r="H2740">
        <f>IF(MAXIFS('Input - target event report'!E:E,'Input - target event report'!B:B,B:B,'Input - target event report'!D:D,"Private Investment") = 0, "N/A", TODAY() - MAXIFS('Input - target event report'!E:E,'Input - target event report'!B:B,B:B,'Input - target event report'!D:D,"Private Investment"))</f>
        <v/>
      </c>
      <c r="I2740">
        <f>COUNTIFS('Input - target event report'!B:B,B2740,'Input - target event report'!D:D, "Private Investment")</f>
        <v/>
      </c>
      <c r="J2740">
        <f>INDEX('Input - companies list'!$1:$10000,MATCH(B2740,'Input - companies list'!B:B,0),MATCH("Flow",'Input - companies list'!$1:$1,0 ))</f>
        <v/>
      </c>
      <c r="K2740">
        <f>INDEX('Input - companies list'!$1:$10000,MATCH(B2740,'Input - companies list'!B:B,0),MATCH("Inter-Cluster Connectivity",'Input - companies list'!$1:$1,0 ))</f>
        <v/>
      </c>
      <c r="L2740">
        <f>IFERROR(PERCENTRANK(F:F,F2740),0)</f>
        <v/>
      </c>
      <c r="M2740">
        <f>IFERROR(1 - PERCENTRANK(G:G,G2740),0)</f>
        <v/>
      </c>
      <c r="N2740">
        <f>IFERROR(1 - PERCENTRANK(H:H,H2740),0)</f>
        <v/>
      </c>
      <c r="O2740">
        <f>IFERROR(PERCENTRANK(I:I,I2740),0)</f>
        <v/>
      </c>
      <c r="P2740">
        <f>IFERROR(1 - PERCENTRANK(J:J,J2740),0)</f>
        <v/>
      </c>
      <c r="Q2740">
        <f>IFERROR(PERCENTRANK(K:K,K2740),0)</f>
        <v/>
      </c>
      <c r="R2740">
        <f>L2740*weight1+M2740*weight2+N2740*weight3+O2740*weight4+P2740*weight5+Q2740*weight6</f>
        <v/>
      </c>
    </row>
    <row r="2741" spans="1:18">
      <c r="A2741">
        <f>RANK(R2741,R:R)</f>
        <v/>
      </c>
      <c r="B2741" t="s">
        <v>29886</v>
      </c>
      <c r="C2741">
        <f>VLOOKUP(B2741,'Input - companies list'!B:L,2,FALSE)</f>
        <v/>
      </c>
      <c r="D2741">
        <f>VLOOKUP(B2741,'Input - companies list'!B:L,11,FALSE)</f>
        <v/>
      </c>
      <c r="E2741">
        <f>VLOOKUP(B2741,'Input - companies list'!B:E,4,FALSE)</f>
        <v/>
      </c>
      <c r="F2741">
        <f>SUMIFS('Input - target event report'!H:H,'Input - target event report'!B:B,B2741,'Input - target event report'!D:D, "Private Investment")</f>
        <v/>
      </c>
      <c r="G2741">
        <f>IF(I2741&lt;2, "N/A", (MAXIFS('Input - target event report'!E:E,'Input - target event report'!B:B,B:B,'Input - target event report'!D:D,"Private Investment")-MINIFS('Input - target event report'!E:E,'Input - target event report'!B:B,B:B,'Input - target event report'!D:D,"Private Investment"))/(I2741-1))</f>
        <v/>
      </c>
      <c r="H2741">
        <f>IF(MAXIFS('Input - target event report'!E:E,'Input - target event report'!B:B,B:B,'Input - target event report'!D:D,"Private Investment") = 0, "N/A", TODAY() - MAXIFS('Input - target event report'!E:E,'Input - target event report'!B:B,B:B,'Input - target event report'!D:D,"Private Investment"))</f>
        <v/>
      </c>
      <c r="I2741">
        <f>COUNTIFS('Input - target event report'!B:B,B2741,'Input - target event report'!D:D, "Private Investment")</f>
        <v/>
      </c>
      <c r="J2741">
        <f>INDEX('Input - companies list'!$1:$10000,MATCH(B2741,'Input - companies list'!B:B,0),MATCH("Flow",'Input - companies list'!$1:$1,0 ))</f>
        <v/>
      </c>
      <c r="K2741">
        <f>INDEX('Input - companies list'!$1:$10000,MATCH(B2741,'Input - companies list'!B:B,0),MATCH("Inter-Cluster Connectivity",'Input - companies list'!$1:$1,0 ))</f>
        <v/>
      </c>
      <c r="L2741">
        <f>IFERROR(PERCENTRANK(F:F,F2741),0)</f>
        <v/>
      </c>
      <c r="M2741">
        <f>IFERROR(1 - PERCENTRANK(G:G,G2741),0)</f>
        <v/>
      </c>
      <c r="N2741">
        <f>IFERROR(1 - PERCENTRANK(H:H,H2741),0)</f>
        <v/>
      </c>
      <c r="O2741">
        <f>IFERROR(PERCENTRANK(I:I,I2741),0)</f>
        <v/>
      </c>
      <c r="P2741">
        <f>IFERROR(1 - PERCENTRANK(J:J,J2741),0)</f>
        <v/>
      </c>
      <c r="Q2741">
        <f>IFERROR(PERCENTRANK(K:K,K2741),0)</f>
        <v/>
      </c>
      <c r="R2741">
        <f>L2741*weight1+M2741*weight2+N2741*weight3+O2741*weight4+P2741*weight5+Q2741*weight6</f>
        <v/>
      </c>
    </row>
    <row r="2742" spans="1:18">
      <c r="A2742">
        <f>RANK(R2742,R:R)</f>
        <v/>
      </c>
      <c r="B2742" t="s">
        <v>29899</v>
      </c>
      <c r="C2742">
        <f>VLOOKUP(B2742,'Input - companies list'!B:L,2,FALSE)</f>
        <v/>
      </c>
      <c r="D2742">
        <f>VLOOKUP(B2742,'Input - companies list'!B:L,11,FALSE)</f>
        <v/>
      </c>
      <c r="E2742">
        <f>VLOOKUP(B2742,'Input - companies list'!B:E,4,FALSE)</f>
        <v/>
      </c>
      <c r="F2742">
        <f>SUMIFS('Input - target event report'!H:H,'Input - target event report'!B:B,B2742,'Input - target event report'!D:D, "Private Investment")</f>
        <v/>
      </c>
      <c r="G2742">
        <f>IF(I2742&lt;2, "N/A", (MAXIFS('Input - target event report'!E:E,'Input - target event report'!B:B,B:B,'Input - target event report'!D:D,"Private Investment")-MINIFS('Input - target event report'!E:E,'Input - target event report'!B:B,B:B,'Input - target event report'!D:D,"Private Investment"))/(I2742-1))</f>
        <v/>
      </c>
      <c r="H2742">
        <f>IF(MAXIFS('Input - target event report'!E:E,'Input - target event report'!B:B,B:B,'Input - target event report'!D:D,"Private Investment") = 0, "N/A", TODAY() - MAXIFS('Input - target event report'!E:E,'Input - target event report'!B:B,B:B,'Input - target event report'!D:D,"Private Investment"))</f>
        <v/>
      </c>
      <c r="I2742">
        <f>COUNTIFS('Input - target event report'!B:B,B2742,'Input - target event report'!D:D, "Private Investment")</f>
        <v/>
      </c>
      <c r="J2742">
        <f>INDEX('Input - companies list'!$1:$10000,MATCH(B2742,'Input - companies list'!B:B,0),MATCH("Flow",'Input - companies list'!$1:$1,0 ))</f>
        <v/>
      </c>
      <c r="K2742">
        <f>INDEX('Input - companies list'!$1:$10000,MATCH(B2742,'Input - companies list'!B:B,0),MATCH("Inter-Cluster Connectivity",'Input - companies list'!$1:$1,0 ))</f>
        <v/>
      </c>
      <c r="L2742">
        <f>IFERROR(PERCENTRANK(F:F,F2742),0)</f>
        <v/>
      </c>
      <c r="M2742">
        <f>IFERROR(1 - PERCENTRANK(G:G,G2742),0)</f>
        <v/>
      </c>
      <c r="N2742">
        <f>IFERROR(1 - PERCENTRANK(H:H,H2742),0)</f>
        <v/>
      </c>
      <c r="O2742">
        <f>IFERROR(PERCENTRANK(I:I,I2742),0)</f>
        <v/>
      </c>
      <c r="P2742">
        <f>IFERROR(1 - PERCENTRANK(J:J,J2742),0)</f>
        <v/>
      </c>
      <c r="Q2742">
        <f>IFERROR(PERCENTRANK(K:K,K2742),0)</f>
        <v/>
      </c>
      <c r="R2742">
        <f>L2742*weight1+M2742*weight2+N2742*weight3+O2742*weight4+P2742*weight5+Q2742*weight6</f>
        <v/>
      </c>
    </row>
    <row r="2743" spans="1:18">
      <c r="A2743">
        <f>RANK(R2743,R:R)</f>
        <v/>
      </c>
      <c r="B2743" t="s">
        <v>29907</v>
      </c>
      <c r="C2743">
        <f>VLOOKUP(B2743,'Input - companies list'!B:L,2,FALSE)</f>
        <v/>
      </c>
      <c r="D2743">
        <f>VLOOKUP(B2743,'Input - companies list'!B:L,11,FALSE)</f>
        <v/>
      </c>
      <c r="E2743">
        <f>VLOOKUP(B2743,'Input - companies list'!B:E,4,FALSE)</f>
        <v/>
      </c>
      <c r="F2743">
        <f>SUMIFS('Input - target event report'!H:H,'Input - target event report'!B:B,B2743,'Input - target event report'!D:D, "Private Investment")</f>
        <v/>
      </c>
      <c r="G2743">
        <f>IF(I2743&lt;2, "N/A", (MAXIFS('Input - target event report'!E:E,'Input - target event report'!B:B,B:B,'Input - target event report'!D:D,"Private Investment")-MINIFS('Input - target event report'!E:E,'Input - target event report'!B:B,B:B,'Input - target event report'!D:D,"Private Investment"))/(I2743-1))</f>
        <v/>
      </c>
      <c r="H2743">
        <f>IF(MAXIFS('Input - target event report'!E:E,'Input - target event report'!B:B,B:B,'Input - target event report'!D:D,"Private Investment") = 0, "N/A", TODAY() - MAXIFS('Input - target event report'!E:E,'Input - target event report'!B:B,B:B,'Input - target event report'!D:D,"Private Investment"))</f>
        <v/>
      </c>
      <c r="I2743">
        <f>COUNTIFS('Input - target event report'!B:B,B2743,'Input - target event report'!D:D, "Private Investment")</f>
        <v/>
      </c>
      <c r="J2743">
        <f>INDEX('Input - companies list'!$1:$10000,MATCH(B2743,'Input - companies list'!B:B,0),MATCH("Flow",'Input - companies list'!$1:$1,0 ))</f>
        <v/>
      </c>
      <c r="K2743">
        <f>INDEX('Input - companies list'!$1:$10000,MATCH(B2743,'Input - companies list'!B:B,0),MATCH("Inter-Cluster Connectivity",'Input - companies list'!$1:$1,0 ))</f>
        <v/>
      </c>
      <c r="L2743">
        <f>IFERROR(PERCENTRANK(F:F,F2743),0)</f>
        <v/>
      </c>
      <c r="M2743">
        <f>IFERROR(1 - PERCENTRANK(G:G,G2743),0)</f>
        <v/>
      </c>
      <c r="N2743">
        <f>IFERROR(1 - PERCENTRANK(H:H,H2743),0)</f>
        <v/>
      </c>
      <c r="O2743">
        <f>IFERROR(PERCENTRANK(I:I,I2743),0)</f>
        <v/>
      </c>
      <c r="P2743">
        <f>IFERROR(1 - PERCENTRANK(J:J,J2743),0)</f>
        <v/>
      </c>
      <c r="Q2743">
        <f>IFERROR(PERCENTRANK(K:K,K2743),0)</f>
        <v/>
      </c>
      <c r="R2743">
        <f>L2743*weight1+M2743*weight2+N2743*weight3+O2743*weight4+P2743*weight5+Q2743*weight6</f>
        <v/>
      </c>
    </row>
    <row r="2744" spans="1:18">
      <c r="A2744">
        <f>RANK(R2744,R:R)</f>
        <v/>
      </c>
      <c r="B2744" t="s">
        <v>29918</v>
      </c>
      <c r="C2744">
        <f>VLOOKUP(B2744,'Input - companies list'!B:L,2,FALSE)</f>
        <v/>
      </c>
      <c r="D2744">
        <f>VLOOKUP(B2744,'Input - companies list'!B:L,11,FALSE)</f>
        <v/>
      </c>
      <c r="E2744">
        <f>VLOOKUP(B2744,'Input - companies list'!B:E,4,FALSE)</f>
        <v/>
      </c>
      <c r="F2744">
        <f>SUMIFS('Input - target event report'!H:H,'Input - target event report'!B:B,B2744,'Input - target event report'!D:D, "Private Investment")</f>
        <v/>
      </c>
      <c r="G2744">
        <f>IF(I2744&lt;2, "N/A", (MAXIFS('Input - target event report'!E:E,'Input - target event report'!B:B,B:B,'Input - target event report'!D:D,"Private Investment")-MINIFS('Input - target event report'!E:E,'Input - target event report'!B:B,B:B,'Input - target event report'!D:D,"Private Investment"))/(I2744-1))</f>
        <v/>
      </c>
      <c r="H2744">
        <f>IF(MAXIFS('Input - target event report'!E:E,'Input - target event report'!B:B,B:B,'Input - target event report'!D:D,"Private Investment") = 0, "N/A", TODAY() - MAXIFS('Input - target event report'!E:E,'Input - target event report'!B:B,B:B,'Input - target event report'!D:D,"Private Investment"))</f>
        <v/>
      </c>
      <c r="I2744">
        <f>COUNTIFS('Input - target event report'!B:B,B2744,'Input - target event report'!D:D, "Private Investment")</f>
        <v/>
      </c>
      <c r="J2744">
        <f>INDEX('Input - companies list'!$1:$10000,MATCH(B2744,'Input - companies list'!B:B,0),MATCH("Flow",'Input - companies list'!$1:$1,0 ))</f>
        <v/>
      </c>
      <c r="K2744">
        <f>INDEX('Input - companies list'!$1:$10000,MATCH(B2744,'Input - companies list'!B:B,0),MATCH("Inter-Cluster Connectivity",'Input - companies list'!$1:$1,0 ))</f>
        <v/>
      </c>
      <c r="L2744">
        <f>IFERROR(PERCENTRANK(F:F,F2744),0)</f>
        <v/>
      </c>
      <c r="M2744">
        <f>IFERROR(1 - PERCENTRANK(G:G,G2744),0)</f>
        <v/>
      </c>
      <c r="N2744">
        <f>IFERROR(1 - PERCENTRANK(H:H,H2744),0)</f>
        <v/>
      </c>
      <c r="O2744">
        <f>IFERROR(PERCENTRANK(I:I,I2744),0)</f>
        <v/>
      </c>
      <c r="P2744">
        <f>IFERROR(1 - PERCENTRANK(J:J,J2744),0)</f>
        <v/>
      </c>
      <c r="Q2744">
        <f>IFERROR(PERCENTRANK(K:K,K2744),0)</f>
        <v/>
      </c>
      <c r="R2744">
        <f>L2744*weight1+M2744*weight2+N2744*weight3+O2744*weight4+P2744*weight5+Q2744*weight6</f>
        <v/>
      </c>
    </row>
    <row r="2745" spans="1:18">
      <c r="A2745">
        <f>RANK(R2745,R:R)</f>
        <v/>
      </c>
      <c r="B2745" t="s">
        <v>29926</v>
      </c>
      <c r="C2745">
        <f>VLOOKUP(B2745,'Input - companies list'!B:L,2,FALSE)</f>
        <v/>
      </c>
      <c r="D2745">
        <f>VLOOKUP(B2745,'Input - companies list'!B:L,11,FALSE)</f>
        <v/>
      </c>
      <c r="E2745">
        <f>VLOOKUP(B2745,'Input - companies list'!B:E,4,FALSE)</f>
        <v/>
      </c>
      <c r="F2745">
        <f>SUMIFS('Input - target event report'!H:H,'Input - target event report'!B:B,B2745,'Input - target event report'!D:D, "Private Investment")</f>
        <v/>
      </c>
      <c r="G2745">
        <f>IF(I2745&lt;2, "N/A", (MAXIFS('Input - target event report'!E:E,'Input - target event report'!B:B,B:B,'Input - target event report'!D:D,"Private Investment")-MINIFS('Input - target event report'!E:E,'Input - target event report'!B:B,B:B,'Input - target event report'!D:D,"Private Investment"))/(I2745-1))</f>
        <v/>
      </c>
      <c r="H2745">
        <f>IF(MAXIFS('Input - target event report'!E:E,'Input - target event report'!B:B,B:B,'Input - target event report'!D:D,"Private Investment") = 0, "N/A", TODAY() - MAXIFS('Input - target event report'!E:E,'Input - target event report'!B:B,B:B,'Input - target event report'!D:D,"Private Investment"))</f>
        <v/>
      </c>
      <c r="I2745">
        <f>COUNTIFS('Input - target event report'!B:B,B2745,'Input - target event report'!D:D, "Private Investment")</f>
        <v/>
      </c>
      <c r="J2745">
        <f>INDEX('Input - companies list'!$1:$10000,MATCH(B2745,'Input - companies list'!B:B,0),MATCH("Flow",'Input - companies list'!$1:$1,0 ))</f>
        <v/>
      </c>
      <c r="K2745">
        <f>INDEX('Input - companies list'!$1:$10000,MATCH(B2745,'Input - companies list'!B:B,0),MATCH("Inter-Cluster Connectivity",'Input - companies list'!$1:$1,0 ))</f>
        <v/>
      </c>
      <c r="L2745">
        <f>IFERROR(PERCENTRANK(F:F,F2745),0)</f>
        <v/>
      </c>
      <c r="M2745">
        <f>IFERROR(1 - PERCENTRANK(G:G,G2745),0)</f>
        <v/>
      </c>
      <c r="N2745">
        <f>IFERROR(1 - PERCENTRANK(H:H,H2745),0)</f>
        <v/>
      </c>
      <c r="O2745">
        <f>IFERROR(PERCENTRANK(I:I,I2745),0)</f>
        <v/>
      </c>
      <c r="P2745">
        <f>IFERROR(1 - PERCENTRANK(J:J,J2745),0)</f>
        <v/>
      </c>
      <c r="Q2745">
        <f>IFERROR(PERCENTRANK(K:K,K2745),0)</f>
        <v/>
      </c>
      <c r="R2745">
        <f>L2745*weight1+M2745*weight2+N2745*weight3+O2745*weight4+P2745*weight5+Q2745*weight6</f>
        <v/>
      </c>
    </row>
    <row r="2746" spans="1:18">
      <c r="A2746">
        <f>RANK(R2746,R:R)</f>
        <v/>
      </c>
      <c r="B2746" t="s">
        <v>29937</v>
      </c>
      <c r="C2746">
        <f>VLOOKUP(B2746,'Input - companies list'!B:L,2,FALSE)</f>
        <v/>
      </c>
      <c r="D2746">
        <f>VLOOKUP(B2746,'Input - companies list'!B:L,11,FALSE)</f>
        <v/>
      </c>
      <c r="E2746">
        <f>VLOOKUP(B2746,'Input - companies list'!B:E,4,FALSE)</f>
        <v/>
      </c>
      <c r="F2746">
        <f>SUMIFS('Input - target event report'!H:H,'Input - target event report'!B:B,B2746,'Input - target event report'!D:D, "Private Investment")</f>
        <v/>
      </c>
      <c r="G2746">
        <f>IF(I2746&lt;2, "N/A", (MAXIFS('Input - target event report'!E:E,'Input - target event report'!B:B,B:B,'Input - target event report'!D:D,"Private Investment")-MINIFS('Input - target event report'!E:E,'Input - target event report'!B:B,B:B,'Input - target event report'!D:D,"Private Investment"))/(I2746-1))</f>
        <v/>
      </c>
      <c r="H2746">
        <f>IF(MAXIFS('Input - target event report'!E:E,'Input - target event report'!B:B,B:B,'Input - target event report'!D:D,"Private Investment") = 0, "N/A", TODAY() - MAXIFS('Input - target event report'!E:E,'Input - target event report'!B:B,B:B,'Input - target event report'!D:D,"Private Investment"))</f>
        <v/>
      </c>
      <c r="I2746">
        <f>COUNTIFS('Input - target event report'!B:B,B2746,'Input - target event report'!D:D, "Private Investment")</f>
        <v/>
      </c>
      <c r="J2746">
        <f>INDEX('Input - companies list'!$1:$10000,MATCH(B2746,'Input - companies list'!B:B,0),MATCH("Flow",'Input - companies list'!$1:$1,0 ))</f>
        <v/>
      </c>
      <c r="K2746">
        <f>INDEX('Input - companies list'!$1:$10000,MATCH(B2746,'Input - companies list'!B:B,0),MATCH("Inter-Cluster Connectivity",'Input - companies list'!$1:$1,0 ))</f>
        <v/>
      </c>
      <c r="L2746">
        <f>IFERROR(PERCENTRANK(F:F,F2746),0)</f>
        <v/>
      </c>
      <c r="M2746">
        <f>IFERROR(1 - PERCENTRANK(G:G,G2746),0)</f>
        <v/>
      </c>
      <c r="N2746">
        <f>IFERROR(1 - PERCENTRANK(H:H,H2746),0)</f>
        <v/>
      </c>
      <c r="O2746">
        <f>IFERROR(PERCENTRANK(I:I,I2746),0)</f>
        <v/>
      </c>
      <c r="P2746">
        <f>IFERROR(1 - PERCENTRANK(J:J,J2746),0)</f>
        <v/>
      </c>
      <c r="Q2746">
        <f>IFERROR(PERCENTRANK(K:K,K2746),0)</f>
        <v/>
      </c>
      <c r="R2746">
        <f>L2746*weight1+M2746*weight2+N2746*weight3+O2746*weight4+P2746*weight5+Q2746*weight6</f>
        <v/>
      </c>
    </row>
    <row r="2747" spans="1:18">
      <c r="A2747">
        <f>RANK(R2747,R:R)</f>
        <v/>
      </c>
      <c r="B2747" t="s">
        <v>29946</v>
      </c>
      <c r="C2747">
        <f>VLOOKUP(B2747,'Input - companies list'!B:L,2,FALSE)</f>
        <v/>
      </c>
      <c r="D2747">
        <f>VLOOKUP(B2747,'Input - companies list'!B:L,11,FALSE)</f>
        <v/>
      </c>
      <c r="E2747">
        <f>VLOOKUP(B2747,'Input - companies list'!B:E,4,FALSE)</f>
        <v/>
      </c>
      <c r="F2747">
        <f>SUMIFS('Input - target event report'!H:H,'Input - target event report'!B:B,B2747,'Input - target event report'!D:D, "Private Investment")</f>
        <v/>
      </c>
      <c r="G2747">
        <f>IF(I2747&lt;2, "N/A", (MAXIFS('Input - target event report'!E:E,'Input - target event report'!B:B,B:B,'Input - target event report'!D:D,"Private Investment")-MINIFS('Input - target event report'!E:E,'Input - target event report'!B:B,B:B,'Input - target event report'!D:D,"Private Investment"))/(I2747-1))</f>
        <v/>
      </c>
      <c r="H2747">
        <f>IF(MAXIFS('Input - target event report'!E:E,'Input - target event report'!B:B,B:B,'Input - target event report'!D:D,"Private Investment") = 0, "N/A", TODAY() - MAXIFS('Input - target event report'!E:E,'Input - target event report'!B:B,B:B,'Input - target event report'!D:D,"Private Investment"))</f>
        <v/>
      </c>
      <c r="I2747">
        <f>COUNTIFS('Input - target event report'!B:B,B2747,'Input - target event report'!D:D, "Private Investment")</f>
        <v/>
      </c>
      <c r="J2747">
        <f>INDEX('Input - companies list'!$1:$10000,MATCH(B2747,'Input - companies list'!B:B,0),MATCH("Flow",'Input - companies list'!$1:$1,0 ))</f>
        <v/>
      </c>
      <c r="K2747">
        <f>INDEX('Input - companies list'!$1:$10000,MATCH(B2747,'Input - companies list'!B:B,0),MATCH("Inter-Cluster Connectivity",'Input - companies list'!$1:$1,0 ))</f>
        <v/>
      </c>
      <c r="L2747">
        <f>IFERROR(PERCENTRANK(F:F,F2747),0)</f>
        <v/>
      </c>
      <c r="M2747">
        <f>IFERROR(1 - PERCENTRANK(G:G,G2747),0)</f>
        <v/>
      </c>
      <c r="N2747">
        <f>IFERROR(1 - PERCENTRANK(H:H,H2747),0)</f>
        <v/>
      </c>
      <c r="O2747">
        <f>IFERROR(PERCENTRANK(I:I,I2747),0)</f>
        <v/>
      </c>
      <c r="P2747">
        <f>IFERROR(1 - PERCENTRANK(J:J,J2747),0)</f>
        <v/>
      </c>
      <c r="Q2747">
        <f>IFERROR(PERCENTRANK(K:K,K2747),0)</f>
        <v/>
      </c>
      <c r="R2747">
        <f>L2747*weight1+M2747*weight2+N2747*weight3+O2747*weight4+P2747*weight5+Q2747*weight6</f>
        <v/>
      </c>
    </row>
    <row r="2748" spans="1:18">
      <c r="A2748">
        <f>RANK(R2748,R:R)</f>
        <v/>
      </c>
      <c r="B2748" t="s">
        <v>29956</v>
      </c>
      <c r="C2748">
        <f>VLOOKUP(B2748,'Input - companies list'!B:L,2,FALSE)</f>
        <v/>
      </c>
      <c r="D2748">
        <f>VLOOKUP(B2748,'Input - companies list'!B:L,11,FALSE)</f>
        <v/>
      </c>
      <c r="E2748">
        <f>VLOOKUP(B2748,'Input - companies list'!B:E,4,FALSE)</f>
        <v/>
      </c>
      <c r="F2748">
        <f>SUMIFS('Input - target event report'!H:H,'Input - target event report'!B:B,B2748,'Input - target event report'!D:D, "Private Investment")</f>
        <v/>
      </c>
      <c r="G2748">
        <f>IF(I2748&lt;2, "N/A", (MAXIFS('Input - target event report'!E:E,'Input - target event report'!B:B,B:B,'Input - target event report'!D:D,"Private Investment")-MINIFS('Input - target event report'!E:E,'Input - target event report'!B:B,B:B,'Input - target event report'!D:D,"Private Investment"))/(I2748-1))</f>
        <v/>
      </c>
      <c r="H2748">
        <f>IF(MAXIFS('Input - target event report'!E:E,'Input - target event report'!B:B,B:B,'Input - target event report'!D:D,"Private Investment") = 0, "N/A", TODAY() - MAXIFS('Input - target event report'!E:E,'Input - target event report'!B:B,B:B,'Input - target event report'!D:D,"Private Investment"))</f>
        <v/>
      </c>
      <c r="I2748">
        <f>COUNTIFS('Input - target event report'!B:B,B2748,'Input - target event report'!D:D, "Private Investment")</f>
        <v/>
      </c>
      <c r="J2748">
        <f>INDEX('Input - companies list'!$1:$10000,MATCH(B2748,'Input - companies list'!B:B,0),MATCH("Flow",'Input - companies list'!$1:$1,0 ))</f>
        <v/>
      </c>
      <c r="K2748">
        <f>INDEX('Input - companies list'!$1:$10000,MATCH(B2748,'Input - companies list'!B:B,0),MATCH("Inter-Cluster Connectivity",'Input - companies list'!$1:$1,0 ))</f>
        <v/>
      </c>
      <c r="L2748">
        <f>IFERROR(PERCENTRANK(F:F,F2748),0)</f>
        <v/>
      </c>
      <c r="M2748">
        <f>IFERROR(1 - PERCENTRANK(G:G,G2748),0)</f>
        <v/>
      </c>
      <c r="N2748">
        <f>IFERROR(1 - PERCENTRANK(H:H,H2748),0)</f>
        <v/>
      </c>
      <c r="O2748">
        <f>IFERROR(PERCENTRANK(I:I,I2748),0)</f>
        <v/>
      </c>
      <c r="P2748">
        <f>IFERROR(1 - PERCENTRANK(J:J,J2748),0)</f>
        <v/>
      </c>
      <c r="Q2748">
        <f>IFERROR(PERCENTRANK(K:K,K2748),0)</f>
        <v/>
      </c>
      <c r="R2748">
        <f>L2748*weight1+M2748*weight2+N2748*weight3+O2748*weight4+P2748*weight5+Q2748*weight6</f>
        <v/>
      </c>
    </row>
    <row r="2749" spans="1:18">
      <c r="A2749">
        <f>RANK(R2749,R:R)</f>
        <v/>
      </c>
      <c r="B2749" t="s">
        <v>29968</v>
      </c>
      <c r="C2749">
        <f>VLOOKUP(B2749,'Input - companies list'!B:L,2,FALSE)</f>
        <v/>
      </c>
      <c r="D2749">
        <f>VLOOKUP(B2749,'Input - companies list'!B:L,11,FALSE)</f>
        <v/>
      </c>
      <c r="E2749">
        <f>VLOOKUP(B2749,'Input - companies list'!B:E,4,FALSE)</f>
        <v/>
      </c>
      <c r="F2749">
        <f>SUMIFS('Input - target event report'!H:H,'Input - target event report'!B:B,B2749,'Input - target event report'!D:D, "Private Investment")</f>
        <v/>
      </c>
      <c r="G2749">
        <f>IF(I2749&lt;2, "N/A", (MAXIFS('Input - target event report'!E:E,'Input - target event report'!B:B,B:B,'Input - target event report'!D:D,"Private Investment")-MINIFS('Input - target event report'!E:E,'Input - target event report'!B:B,B:B,'Input - target event report'!D:D,"Private Investment"))/(I2749-1))</f>
        <v/>
      </c>
      <c r="H2749">
        <f>IF(MAXIFS('Input - target event report'!E:E,'Input - target event report'!B:B,B:B,'Input - target event report'!D:D,"Private Investment") = 0, "N/A", TODAY() - MAXIFS('Input - target event report'!E:E,'Input - target event report'!B:B,B:B,'Input - target event report'!D:D,"Private Investment"))</f>
        <v/>
      </c>
      <c r="I2749">
        <f>COUNTIFS('Input - target event report'!B:B,B2749,'Input - target event report'!D:D, "Private Investment")</f>
        <v/>
      </c>
      <c r="J2749">
        <f>INDEX('Input - companies list'!$1:$10000,MATCH(B2749,'Input - companies list'!B:B,0),MATCH("Flow",'Input - companies list'!$1:$1,0 ))</f>
        <v/>
      </c>
      <c r="K2749">
        <f>INDEX('Input - companies list'!$1:$10000,MATCH(B2749,'Input - companies list'!B:B,0),MATCH("Inter-Cluster Connectivity",'Input - companies list'!$1:$1,0 ))</f>
        <v/>
      </c>
      <c r="L2749">
        <f>IFERROR(PERCENTRANK(F:F,F2749),0)</f>
        <v/>
      </c>
      <c r="M2749">
        <f>IFERROR(1 - PERCENTRANK(G:G,G2749),0)</f>
        <v/>
      </c>
      <c r="N2749">
        <f>IFERROR(1 - PERCENTRANK(H:H,H2749),0)</f>
        <v/>
      </c>
      <c r="O2749">
        <f>IFERROR(PERCENTRANK(I:I,I2749),0)</f>
        <v/>
      </c>
      <c r="P2749">
        <f>IFERROR(1 - PERCENTRANK(J:J,J2749),0)</f>
        <v/>
      </c>
      <c r="Q2749">
        <f>IFERROR(PERCENTRANK(K:K,K2749),0)</f>
        <v/>
      </c>
      <c r="R2749">
        <f>L2749*weight1+M2749*weight2+N2749*weight3+O2749*weight4+P2749*weight5+Q2749*weight6</f>
        <v/>
      </c>
    </row>
    <row r="2750" spans="1:18">
      <c r="A2750">
        <f>RANK(R2750,R:R)</f>
        <v/>
      </c>
      <c r="B2750" t="s">
        <v>29979</v>
      </c>
      <c r="C2750">
        <f>VLOOKUP(B2750,'Input - companies list'!B:L,2,FALSE)</f>
        <v/>
      </c>
      <c r="D2750">
        <f>VLOOKUP(B2750,'Input - companies list'!B:L,11,FALSE)</f>
        <v/>
      </c>
      <c r="E2750">
        <f>VLOOKUP(B2750,'Input - companies list'!B:E,4,FALSE)</f>
        <v/>
      </c>
      <c r="F2750">
        <f>SUMIFS('Input - target event report'!H:H,'Input - target event report'!B:B,B2750,'Input - target event report'!D:D, "Private Investment")</f>
        <v/>
      </c>
      <c r="G2750">
        <f>IF(I2750&lt;2, "N/A", (MAXIFS('Input - target event report'!E:E,'Input - target event report'!B:B,B:B,'Input - target event report'!D:D,"Private Investment")-MINIFS('Input - target event report'!E:E,'Input - target event report'!B:B,B:B,'Input - target event report'!D:D,"Private Investment"))/(I2750-1))</f>
        <v/>
      </c>
      <c r="H2750">
        <f>IF(MAXIFS('Input - target event report'!E:E,'Input - target event report'!B:B,B:B,'Input - target event report'!D:D,"Private Investment") = 0, "N/A", TODAY() - MAXIFS('Input - target event report'!E:E,'Input - target event report'!B:B,B:B,'Input - target event report'!D:D,"Private Investment"))</f>
        <v/>
      </c>
      <c r="I2750">
        <f>COUNTIFS('Input - target event report'!B:B,B2750,'Input - target event report'!D:D, "Private Investment")</f>
        <v/>
      </c>
      <c r="J2750">
        <f>INDEX('Input - companies list'!$1:$10000,MATCH(B2750,'Input - companies list'!B:B,0),MATCH("Flow",'Input - companies list'!$1:$1,0 ))</f>
        <v/>
      </c>
      <c r="K2750">
        <f>INDEX('Input - companies list'!$1:$10000,MATCH(B2750,'Input - companies list'!B:B,0),MATCH("Inter-Cluster Connectivity",'Input - companies list'!$1:$1,0 ))</f>
        <v/>
      </c>
      <c r="L2750">
        <f>IFERROR(PERCENTRANK(F:F,F2750),0)</f>
        <v/>
      </c>
      <c r="M2750">
        <f>IFERROR(1 - PERCENTRANK(G:G,G2750),0)</f>
        <v/>
      </c>
      <c r="N2750">
        <f>IFERROR(1 - PERCENTRANK(H:H,H2750),0)</f>
        <v/>
      </c>
      <c r="O2750">
        <f>IFERROR(PERCENTRANK(I:I,I2750),0)</f>
        <v/>
      </c>
      <c r="P2750">
        <f>IFERROR(1 - PERCENTRANK(J:J,J2750),0)</f>
        <v/>
      </c>
      <c r="Q2750">
        <f>IFERROR(PERCENTRANK(K:K,K2750),0)</f>
        <v/>
      </c>
      <c r="R2750">
        <f>L2750*weight1+M2750*weight2+N2750*weight3+O2750*weight4+P2750*weight5+Q2750*weight6</f>
        <v/>
      </c>
    </row>
    <row r="2751" spans="1:18">
      <c r="A2751">
        <f>RANK(R2751,R:R)</f>
        <v/>
      </c>
      <c r="B2751" t="s">
        <v>29990</v>
      </c>
      <c r="C2751">
        <f>VLOOKUP(B2751,'Input - companies list'!B:L,2,FALSE)</f>
        <v/>
      </c>
      <c r="D2751">
        <f>VLOOKUP(B2751,'Input - companies list'!B:L,11,FALSE)</f>
        <v/>
      </c>
      <c r="E2751">
        <f>VLOOKUP(B2751,'Input - companies list'!B:E,4,FALSE)</f>
        <v/>
      </c>
      <c r="F2751">
        <f>SUMIFS('Input - target event report'!H:H,'Input - target event report'!B:B,B2751,'Input - target event report'!D:D, "Private Investment")</f>
        <v/>
      </c>
      <c r="G2751">
        <f>IF(I2751&lt;2, "N/A", (MAXIFS('Input - target event report'!E:E,'Input - target event report'!B:B,B:B,'Input - target event report'!D:D,"Private Investment")-MINIFS('Input - target event report'!E:E,'Input - target event report'!B:B,B:B,'Input - target event report'!D:D,"Private Investment"))/(I2751-1))</f>
        <v/>
      </c>
      <c r="H2751">
        <f>IF(MAXIFS('Input - target event report'!E:E,'Input - target event report'!B:B,B:B,'Input - target event report'!D:D,"Private Investment") = 0, "N/A", TODAY() - MAXIFS('Input - target event report'!E:E,'Input - target event report'!B:B,B:B,'Input - target event report'!D:D,"Private Investment"))</f>
        <v/>
      </c>
      <c r="I2751">
        <f>COUNTIFS('Input - target event report'!B:B,B2751,'Input - target event report'!D:D, "Private Investment")</f>
        <v/>
      </c>
      <c r="J2751">
        <f>INDEX('Input - companies list'!$1:$10000,MATCH(B2751,'Input - companies list'!B:B,0),MATCH("Flow",'Input - companies list'!$1:$1,0 ))</f>
        <v/>
      </c>
      <c r="K2751">
        <f>INDEX('Input - companies list'!$1:$10000,MATCH(B2751,'Input - companies list'!B:B,0),MATCH("Inter-Cluster Connectivity",'Input - companies list'!$1:$1,0 ))</f>
        <v/>
      </c>
      <c r="L2751">
        <f>IFERROR(PERCENTRANK(F:F,F2751),0)</f>
        <v/>
      </c>
      <c r="M2751">
        <f>IFERROR(1 - PERCENTRANK(G:G,G2751),0)</f>
        <v/>
      </c>
      <c r="N2751">
        <f>IFERROR(1 - PERCENTRANK(H:H,H2751),0)</f>
        <v/>
      </c>
      <c r="O2751">
        <f>IFERROR(PERCENTRANK(I:I,I2751),0)</f>
        <v/>
      </c>
      <c r="P2751">
        <f>IFERROR(1 - PERCENTRANK(J:J,J2751),0)</f>
        <v/>
      </c>
      <c r="Q2751">
        <f>IFERROR(PERCENTRANK(K:K,K2751),0)</f>
        <v/>
      </c>
      <c r="R2751">
        <f>L2751*weight1+M2751*weight2+N2751*weight3+O2751*weight4+P2751*weight5+Q2751*weight6</f>
        <v/>
      </c>
    </row>
    <row r="2752" spans="1:18">
      <c r="A2752">
        <f>RANK(R2752,R:R)</f>
        <v/>
      </c>
      <c r="B2752" t="s">
        <v>29999</v>
      </c>
      <c r="C2752">
        <f>VLOOKUP(B2752,'Input - companies list'!B:L,2,FALSE)</f>
        <v/>
      </c>
      <c r="D2752">
        <f>VLOOKUP(B2752,'Input - companies list'!B:L,11,FALSE)</f>
        <v/>
      </c>
      <c r="E2752">
        <f>VLOOKUP(B2752,'Input - companies list'!B:E,4,FALSE)</f>
        <v/>
      </c>
      <c r="F2752">
        <f>SUMIFS('Input - target event report'!H:H,'Input - target event report'!B:B,B2752,'Input - target event report'!D:D, "Private Investment")</f>
        <v/>
      </c>
      <c r="G2752">
        <f>IF(I2752&lt;2, "N/A", (MAXIFS('Input - target event report'!E:E,'Input - target event report'!B:B,B:B,'Input - target event report'!D:D,"Private Investment")-MINIFS('Input - target event report'!E:E,'Input - target event report'!B:B,B:B,'Input - target event report'!D:D,"Private Investment"))/(I2752-1))</f>
        <v/>
      </c>
      <c r="H2752">
        <f>IF(MAXIFS('Input - target event report'!E:E,'Input - target event report'!B:B,B:B,'Input - target event report'!D:D,"Private Investment") = 0, "N/A", TODAY() - MAXIFS('Input - target event report'!E:E,'Input - target event report'!B:B,B:B,'Input - target event report'!D:D,"Private Investment"))</f>
        <v/>
      </c>
      <c r="I2752">
        <f>COUNTIFS('Input - target event report'!B:B,B2752,'Input - target event report'!D:D, "Private Investment")</f>
        <v/>
      </c>
      <c r="J2752">
        <f>INDEX('Input - companies list'!$1:$10000,MATCH(B2752,'Input - companies list'!B:B,0),MATCH("Flow",'Input - companies list'!$1:$1,0 ))</f>
        <v/>
      </c>
      <c r="K2752">
        <f>INDEX('Input - companies list'!$1:$10000,MATCH(B2752,'Input - companies list'!B:B,0),MATCH("Inter-Cluster Connectivity",'Input - companies list'!$1:$1,0 ))</f>
        <v/>
      </c>
      <c r="L2752">
        <f>IFERROR(PERCENTRANK(F:F,F2752),0)</f>
        <v/>
      </c>
      <c r="M2752">
        <f>IFERROR(1 - PERCENTRANK(G:G,G2752),0)</f>
        <v/>
      </c>
      <c r="N2752">
        <f>IFERROR(1 - PERCENTRANK(H:H,H2752),0)</f>
        <v/>
      </c>
      <c r="O2752">
        <f>IFERROR(PERCENTRANK(I:I,I2752),0)</f>
        <v/>
      </c>
      <c r="P2752">
        <f>IFERROR(1 - PERCENTRANK(J:J,J2752),0)</f>
        <v/>
      </c>
      <c r="Q2752">
        <f>IFERROR(PERCENTRANK(K:K,K2752),0)</f>
        <v/>
      </c>
      <c r="R2752">
        <f>L2752*weight1+M2752*weight2+N2752*weight3+O2752*weight4+P2752*weight5+Q2752*weight6</f>
        <v/>
      </c>
    </row>
    <row r="2753" spans="1:18">
      <c r="A2753">
        <f>RANK(R2753,R:R)</f>
        <v/>
      </c>
      <c r="B2753" t="s">
        <v>30010</v>
      </c>
      <c r="C2753">
        <f>VLOOKUP(B2753,'Input - companies list'!B:L,2,FALSE)</f>
        <v/>
      </c>
      <c r="D2753">
        <f>VLOOKUP(B2753,'Input - companies list'!B:L,11,FALSE)</f>
        <v/>
      </c>
      <c r="E2753">
        <f>VLOOKUP(B2753,'Input - companies list'!B:E,4,FALSE)</f>
        <v/>
      </c>
      <c r="F2753">
        <f>SUMIFS('Input - target event report'!H:H,'Input - target event report'!B:B,B2753,'Input - target event report'!D:D, "Private Investment")</f>
        <v/>
      </c>
      <c r="G2753">
        <f>IF(I2753&lt;2, "N/A", (MAXIFS('Input - target event report'!E:E,'Input - target event report'!B:B,B:B,'Input - target event report'!D:D,"Private Investment")-MINIFS('Input - target event report'!E:E,'Input - target event report'!B:B,B:B,'Input - target event report'!D:D,"Private Investment"))/(I2753-1))</f>
        <v/>
      </c>
      <c r="H2753">
        <f>IF(MAXIFS('Input - target event report'!E:E,'Input - target event report'!B:B,B:B,'Input - target event report'!D:D,"Private Investment") = 0, "N/A", TODAY() - MAXIFS('Input - target event report'!E:E,'Input - target event report'!B:B,B:B,'Input - target event report'!D:D,"Private Investment"))</f>
        <v/>
      </c>
      <c r="I2753">
        <f>COUNTIFS('Input - target event report'!B:B,B2753,'Input - target event report'!D:D, "Private Investment")</f>
        <v/>
      </c>
      <c r="J2753">
        <f>INDEX('Input - companies list'!$1:$10000,MATCH(B2753,'Input - companies list'!B:B,0),MATCH("Flow",'Input - companies list'!$1:$1,0 ))</f>
        <v/>
      </c>
      <c r="K2753">
        <f>INDEX('Input - companies list'!$1:$10000,MATCH(B2753,'Input - companies list'!B:B,0),MATCH("Inter-Cluster Connectivity",'Input - companies list'!$1:$1,0 ))</f>
        <v/>
      </c>
      <c r="L2753">
        <f>IFERROR(PERCENTRANK(F:F,F2753),0)</f>
        <v/>
      </c>
      <c r="M2753">
        <f>IFERROR(1 - PERCENTRANK(G:G,G2753),0)</f>
        <v/>
      </c>
      <c r="N2753">
        <f>IFERROR(1 - PERCENTRANK(H:H,H2753),0)</f>
        <v/>
      </c>
      <c r="O2753">
        <f>IFERROR(PERCENTRANK(I:I,I2753),0)</f>
        <v/>
      </c>
      <c r="P2753">
        <f>IFERROR(1 - PERCENTRANK(J:J,J2753),0)</f>
        <v/>
      </c>
      <c r="Q2753">
        <f>IFERROR(PERCENTRANK(K:K,K2753),0)</f>
        <v/>
      </c>
      <c r="R2753">
        <f>L2753*weight1+M2753*weight2+N2753*weight3+O2753*weight4+P2753*weight5+Q2753*weight6</f>
        <v/>
      </c>
    </row>
    <row r="2754" spans="1:18">
      <c r="A2754">
        <f>RANK(R2754,R:R)</f>
        <v/>
      </c>
      <c r="B2754" t="s">
        <v>30021</v>
      </c>
      <c r="C2754">
        <f>VLOOKUP(B2754,'Input - companies list'!B:L,2,FALSE)</f>
        <v/>
      </c>
      <c r="D2754">
        <f>VLOOKUP(B2754,'Input - companies list'!B:L,11,FALSE)</f>
        <v/>
      </c>
      <c r="E2754">
        <f>VLOOKUP(B2754,'Input - companies list'!B:E,4,FALSE)</f>
        <v/>
      </c>
      <c r="F2754">
        <f>SUMIFS('Input - target event report'!H:H,'Input - target event report'!B:B,B2754,'Input - target event report'!D:D, "Private Investment")</f>
        <v/>
      </c>
      <c r="G2754">
        <f>IF(I2754&lt;2, "N/A", (MAXIFS('Input - target event report'!E:E,'Input - target event report'!B:B,B:B,'Input - target event report'!D:D,"Private Investment")-MINIFS('Input - target event report'!E:E,'Input - target event report'!B:B,B:B,'Input - target event report'!D:D,"Private Investment"))/(I2754-1))</f>
        <v/>
      </c>
      <c r="H2754">
        <f>IF(MAXIFS('Input - target event report'!E:E,'Input - target event report'!B:B,B:B,'Input - target event report'!D:D,"Private Investment") = 0, "N/A", TODAY() - MAXIFS('Input - target event report'!E:E,'Input - target event report'!B:B,B:B,'Input - target event report'!D:D,"Private Investment"))</f>
        <v/>
      </c>
      <c r="I2754">
        <f>COUNTIFS('Input - target event report'!B:B,B2754,'Input - target event report'!D:D, "Private Investment")</f>
        <v/>
      </c>
      <c r="J2754">
        <f>INDEX('Input - companies list'!$1:$10000,MATCH(B2754,'Input - companies list'!B:B,0),MATCH("Flow",'Input - companies list'!$1:$1,0 ))</f>
        <v/>
      </c>
      <c r="K2754">
        <f>INDEX('Input - companies list'!$1:$10000,MATCH(B2754,'Input - companies list'!B:B,0),MATCH("Inter-Cluster Connectivity",'Input - companies list'!$1:$1,0 ))</f>
        <v/>
      </c>
      <c r="L2754">
        <f>IFERROR(PERCENTRANK(F:F,F2754),0)</f>
        <v/>
      </c>
      <c r="M2754">
        <f>IFERROR(1 - PERCENTRANK(G:G,G2754),0)</f>
        <v/>
      </c>
      <c r="N2754">
        <f>IFERROR(1 - PERCENTRANK(H:H,H2754),0)</f>
        <v/>
      </c>
      <c r="O2754">
        <f>IFERROR(PERCENTRANK(I:I,I2754),0)</f>
        <v/>
      </c>
      <c r="P2754">
        <f>IFERROR(1 - PERCENTRANK(J:J,J2754),0)</f>
        <v/>
      </c>
      <c r="Q2754">
        <f>IFERROR(PERCENTRANK(K:K,K2754),0)</f>
        <v/>
      </c>
      <c r="R2754">
        <f>L2754*weight1+M2754*weight2+N2754*weight3+O2754*weight4+P2754*weight5+Q2754*weight6</f>
        <v/>
      </c>
    </row>
    <row r="2755" spans="1:18">
      <c r="A2755">
        <f>RANK(R2755,R:R)</f>
        <v/>
      </c>
      <c r="B2755" t="s">
        <v>30033</v>
      </c>
      <c r="C2755">
        <f>VLOOKUP(B2755,'Input - companies list'!B:L,2,FALSE)</f>
        <v/>
      </c>
      <c r="D2755">
        <f>VLOOKUP(B2755,'Input - companies list'!B:L,11,FALSE)</f>
        <v/>
      </c>
      <c r="E2755">
        <f>VLOOKUP(B2755,'Input - companies list'!B:E,4,FALSE)</f>
        <v/>
      </c>
      <c r="F2755">
        <f>SUMIFS('Input - target event report'!H:H,'Input - target event report'!B:B,B2755,'Input - target event report'!D:D, "Private Investment")</f>
        <v/>
      </c>
      <c r="G2755">
        <f>IF(I2755&lt;2, "N/A", (MAXIFS('Input - target event report'!E:E,'Input - target event report'!B:B,B:B,'Input - target event report'!D:D,"Private Investment")-MINIFS('Input - target event report'!E:E,'Input - target event report'!B:B,B:B,'Input - target event report'!D:D,"Private Investment"))/(I2755-1))</f>
        <v/>
      </c>
      <c r="H2755">
        <f>IF(MAXIFS('Input - target event report'!E:E,'Input - target event report'!B:B,B:B,'Input - target event report'!D:D,"Private Investment") = 0, "N/A", TODAY() - MAXIFS('Input - target event report'!E:E,'Input - target event report'!B:B,B:B,'Input - target event report'!D:D,"Private Investment"))</f>
        <v/>
      </c>
      <c r="I2755">
        <f>COUNTIFS('Input - target event report'!B:B,B2755,'Input - target event report'!D:D, "Private Investment")</f>
        <v/>
      </c>
      <c r="J2755">
        <f>INDEX('Input - companies list'!$1:$10000,MATCH(B2755,'Input - companies list'!B:B,0),MATCH("Flow",'Input - companies list'!$1:$1,0 ))</f>
        <v/>
      </c>
      <c r="K2755">
        <f>INDEX('Input - companies list'!$1:$10000,MATCH(B2755,'Input - companies list'!B:B,0),MATCH("Inter-Cluster Connectivity",'Input - companies list'!$1:$1,0 ))</f>
        <v/>
      </c>
      <c r="L2755">
        <f>IFERROR(PERCENTRANK(F:F,F2755),0)</f>
        <v/>
      </c>
      <c r="M2755">
        <f>IFERROR(1 - PERCENTRANK(G:G,G2755),0)</f>
        <v/>
      </c>
      <c r="N2755">
        <f>IFERROR(1 - PERCENTRANK(H:H,H2755),0)</f>
        <v/>
      </c>
      <c r="O2755">
        <f>IFERROR(PERCENTRANK(I:I,I2755),0)</f>
        <v/>
      </c>
      <c r="P2755">
        <f>IFERROR(1 - PERCENTRANK(J:J,J2755),0)</f>
        <v/>
      </c>
      <c r="Q2755">
        <f>IFERROR(PERCENTRANK(K:K,K2755),0)</f>
        <v/>
      </c>
      <c r="R2755">
        <f>L2755*weight1+M2755*weight2+N2755*weight3+O2755*weight4+P2755*weight5+Q2755*weight6</f>
        <v/>
      </c>
    </row>
    <row r="2756" spans="1:18">
      <c r="A2756">
        <f>RANK(R2756,R:R)</f>
        <v/>
      </c>
      <c r="B2756" t="s">
        <v>30042</v>
      </c>
      <c r="C2756">
        <f>VLOOKUP(B2756,'Input - companies list'!B:L,2,FALSE)</f>
        <v/>
      </c>
      <c r="D2756">
        <f>VLOOKUP(B2756,'Input - companies list'!B:L,11,FALSE)</f>
        <v/>
      </c>
      <c r="E2756">
        <f>VLOOKUP(B2756,'Input - companies list'!B:E,4,FALSE)</f>
        <v/>
      </c>
      <c r="F2756">
        <f>SUMIFS('Input - target event report'!H:H,'Input - target event report'!B:B,B2756,'Input - target event report'!D:D, "Private Investment")</f>
        <v/>
      </c>
      <c r="G2756">
        <f>IF(I2756&lt;2, "N/A", (MAXIFS('Input - target event report'!E:E,'Input - target event report'!B:B,B:B,'Input - target event report'!D:D,"Private Investment")-MINIFS('Input - target event report'!E:E,'Input - target event report'!B:B,B:B,'Input - target event report'!D:D,"Private Investment"))/(I2756-1))</f>
        <v/>
      </c>
      <c r="H2756">
        <f>IF(MAXIFS('Input - target event report'!E:E,'Input - target event report'!B:B,B:B,'Input - target event report'!D:D,"Private Investment") = 0, "N/A", TODAY() - MAXIFS('Input - target event report'!E:E,'Input - target event report'!B:B,B:B,'Input - target event report'!D:D,"Private Investment"))</f>
        <v/>
      </c>
      <c r="I2756">
        <f>COUNTIFS('Input - target event report'!B:B,B2756,'Input - target event report'!D:D, "Private Investment")</f>
        <v/>
      </c>
      <c r="J2756">
        <f>INDEX('Input - companies list'!$1:$10000,MATCH(B2756,'Input - companies list'!B:B,0),MATCH("Flow",'Input - companies list'!$1:$1,0 ))</f>
        <v/>
      </c>
      <c r="K2756">
        <f>INDEX('Input - companies list'!$1:$10000,MATCH(B2756,'Input - companies list'!B:B,0),MATCH("Inter-Cluster Connectivity",'Input - companies list'!$1:$1,0 ))</f>
        <v/>
      </c>
      <c r="L2756">
        <f>IFERROR(PERCENTRANK(F:F,F2756),0)</f>
        <v/>
      </c>
      <c r="M2756">
        <f>IFERROR(1 - PERCENTRANK(G:G,G2756),0)</f>
        <v/>
      </c>
      <c r="N2756">
        <f>IFERROR(1 - PERCENTRANK(H:H,H2756),0)</f>
        <v/>
      </c>
      <c r="O2756">
        <f>IFERROR(PERCENTRANK(I:I,I2756),0)</f>
        <v/>
      </c>
      <c r="P2756">
        <f>IFERROR(1 - PERCENTRANK(J:J,J2756),0)</f>
        <v/>
      </c>
      <c r="Q2756">
        <f>IFERROR(PERCENTRANK(K:K,K2756),0)</f>
        <v/>
      </c>
      <c r="R2756">
        <f>L2756*weight1+M2756*weight2+N2756*weight3+O2756*weight4+P2756*weight5+Q2756*weight6</f>
        <v/>
      </c>
    </row>
    <row r="2757" spans="1:18">
      <c r="A2757">
        <f>RANK(R2757,R:R)</f>
        <v/>
      </c>
      <c r="B2757" t="s">
        <v>30051</v>
      </c>
      <c r="C2757">
        <f>VLOOKUP(B2757,'Input - companies list'!B:L,2,FALSE)</f>
        <v/>
      </c>
      <c r="D2757">
        <f>VLOOKUP(B2757,'Input - companies list'!B:L,11,FALSE)</f>
        <v/>
      </c>
      <c r="E2757">
        <f>VLOOKUP(B2757,'Input - companies list'!B:E,4,FALSE)</f>
        <v/>
      </c>
      <c r="F2757">
        <f>SUMIFS('Input - target event report'!H:H,'Input - target event report'!B:B,B2757,'Input - target event report'!D:D, "Private Investment")</f>
        <v/>
      </c>
      <c r="G2757">
        <f>IF(I2757&lt;2, "N/A", (MAXIFS('Input - target event report'!E:E,'Input - target event report'!B:B,B:B,'Input - target event report'!D:D,"Private Investment")-MINIFS('Input - target event report'!E:E,'Input - target event report'!B:B,B:B,'Input - target event report'!D:D,"Private Investment"))/(I2757-1))</f>
        <v/>
      </c>
      <c r="H2757">
        <f>IF(MAXIFS('Input - target event report'!E:E,'Input - target event report'!B:B,B:B,'Input - target event report'!D:D,"Private Investment") = 0, "N/A", TODAY() - MAXIFS('Input - target event report'!E:E,'Input - target event report'!B:B,B:B,'Input - target event report'!D:D,"Private Investment"))</f>
        <v/>
      </c>
      <c r="I2757">
        <f>COUNTIFS('Input - target event report'!B:B,B2757,'Input - target event report'!D:D, "Private Investment")</f>
        <v/>
      </c>
      <c r="J2757">
        <f>INDEX('Input - companies list'!$1:$10000,MATCH(B2757,'Input - companies list'!B:B,0),MATCH("Flow",'Input - companies list'!$1:$1,0 ))</f>
        <v/>
      </c>
      <c r="K2757">
        <f>INDEX('Input - companies list'!$1:$10000,MATCH(B2757,'Input - companies list'!B:B,0),MATCH("Inter-Cluster Connectivity",'Input - companies list'!$1:$1,0 ))</f>
        <v/>
      </c>
      <c r="L2757">
        <f>IFERROR(PERCENTRANK(F:F,F2757),0)</f>
        <v/>
      </c>
      <c r="M2757">
        <f>IFERROR(1 - PERCENTRANK(G:G,G2757),0)</f>
        <v/>
      </c>
      <c r="N2757">
        <f>IFERROR(1 - PERCENTRANK(H:H,H2757),0)</f>
        <v/>
      </c>
      <c r="O2757">
        <f>IFERROR(PERCENTRANK(I:I,I2757),0)</f>
        <v/>
      </c>
      <c r="P2757">
        <f>IFERROR(1 - PERCENTRANK(J:J,J2757),0)</f>
        <v/>
      </c>
      <c r="Q2757">
        <f>IFERROR(PERCENTRANK(K:K,K2757),0)</f>
        <v/>
      </c>
      <c r="R2757">
        <f>L2757*weight1+M2757*weight2+N2757*weight3+O2757*weight4+P2757*weight5+Q2757*weight6</f>
        <v/>
      </c>
    </row>
    <row r="2758" spans="1:18">
      <c r="A2758">
        <f>RANK(R2758,R:R)</f>
        <v/>
      </c>
      <c r="B2758" t="s">
        <v>30060</v>
      </c>
      <c r="C2758">
        <f>VLOOKUP(B2758,'Input - companies list'!B:L,2,FALSE)</f>
        <v/>
      </c>
      <c r="D2758">
        <f>VLOOKUP(B2758,'Input - companies list'!B:L,11,FALSE)</f>
        <v/>
      </c>
      <c r="E2758">
        <f>VLOOKUP(B2758,'Input - companies list'!B:E,4,FALSE)</f>
        <v/>
      </c>
      <c r="F2758">
        <f>SUMIFS('Input - target event report'!H:H,'Input - target event report'!B:B,B2758,'Input - target event report'!D:D, "Private Investment")</f>
        <v/>
      </c>
      <c r="G2758">
        <f>IF(I2758&lt;2, "N/A", (MAXIFS('Input - target event report'!E:E,'Input - target event report'!B:B,B:B,'Input - target event report'!D:D,"Private Investment")-MINIFS('Input - target event report'!E:E,'Input - target event report'!B:B,B:B,'Input - target event report'!D:D,"Private Investment"))/(I2758-1))</f>
        <v/>
      </c>
      <c r="H2758">
        <f>IF(MAXIFS('Input - target event report'!E:E,'Input - target event report'!B:B,B:B,'Input - target event report'!D:D,"Private Investment") = 0, "N/A", TODAY() - MAXIFS('Input - target event report'!E:E,'Input - target event report'!B:B,B:B,'Input - target event report'!D:D,"Private Investment"))</f>
        <v/>
      </c>
      <c r="I2758">
        <f>COUNTIFS('Input - target event report'!B:B,B2758,'Input - target event report'!D:D, "Private Investment")</f>
        <v/>
      </c>
      <c r="J2758">
        <f>INDEX('Input - companies list'!$1:$10000,MATCH(B2758,'Input - companies list'!B:B,0),MATCH("Flow",'Input - companies list'!$1:$1,0 ))</f>
        <v/>
      </c>
      <c r="K2758">
        <f>INDEX('Input - companies list'!$1:$10000,MATCH(B2758,'Input - companies list'!B:B,0),MATCH("Inter-Cluster Connectivity",'Input - companies list'!$1:$1,0 ))</f>
        <v/>
      </c>
      <c r="L2758">
        <f>IFERROR(PERCENTRANK(F:F,F2758),0)</f>
        <v/>
      </c>
      <c r="M2758">
        <f>IFERROR(1 - PERCENTRANK(G:G,G2758),0)</f>
        <v/>
      </c>
      <c r="N2758">
        <f>IFERROR(1 - PERCENTRANK(H:H,H2758),0)</f>
        <v/>
      </c>
      <c r="O2758">
        <f>IFERROR(PERCENTRANK(I:I,I2758),0)</f>
        <v/>
      </c>
      <c r="P2758">
        <f>IFERROR(1 - PERCENTRANK(J:J,J2758),0)</f>
        <v/>
      </c>
      <c r="Q2758">
        <f>IFERROR(PERCENTRANK(K:K,K2758),0)</f>
        <v/>
      </c>
      <c r="R2758">
        <f>L2758*weight1+M2758*weight2+N2758*weight3+O2758*weight4+P2758*weight5+Q2758*weight6</f>
        <v/>
      </c>
    </row>
    <row r="2759" spans="1:18">
      <c r="A2759">
        <f>RANK(R2759,R:R)</f>
        <v/>
      </c>
      <c r="B2759" t="s">
        <v>30070</v>
      </c>
      <c r="C2759">
        <f>VLOOKUP(B2759,'Input - companies list'!B:L,2,FALSE)</f>
        <v/>
      </c>
      <c r="D2759">
        <f>VLOOKUP(B2759,'Input - companies list'!B:L,11,FALSE)</f>
        <v/>
      </c>
      <c r="E2759">
        <f>VLOOKUP(B2759,'Input - companies list'!B:E,4,FALSE)</f>
        <v/>
      </c>
      <c r="F2759">
        <f>SUMIFS('Input - target event report'!H:H,'Input - target event report'!B:B,B2759,'Input - target event report'!D:D, "Private Investment")</f>
        <v/>
      </c>
      <c r="G2759">
        <f>IF(I2759&lt;2, "N/A", (MAXIFS('Input - target event report'!E:E,'Input - target event report'!B:B,B:B,'Input - target event report'!D:D,"Private Investment")-MINIFS('Input - target event report'!E:E,'Input - target event report'!B:B,B:B,'Input - target event report'!D:D,"Private Investment"))/(I2759-1))</f>
        <v/>
      </c>
      <c r="H2759">
        <f>IF(MAXIFS('Input - target event report'!E:E,'Input - target event report'!B:B,B:B,'Input - target event report'!D:D,"Private Investment") = 0, "N/A", TODAY() - MAXIFS('Input - target event report'!E:E,'Input - target event report'!B:B,B:B,'Input - target event report'!D:D,"Private Investment"))</f>
        <v/>
      </c>
      <c r="I2759">
        <f>COUNTIFS('Input - target event report'!B:B,B2759,'Input - target event report'!D:D, "Private Investment")</f>
        <v/>
      </c>
      <c r="J2759">
        <f>INDEX('Input - companies list'!$1:$10000,MATCH(B2759,'Input - companies list'!B:B,0),MATCH("Flow",'Input - companies list'!$1:$1,0 ))</f>
        <v/>
      </c>
      <c r="K2759">
        <f>INDEX('Input - companies list'!$1:$10000,MATCH(B2759,'Input - companies list'!B:B,0),MATCH("Inter-Cluster Connectivity",'Input - companies list'!$1:$1,0 ))</f>
        <v/>
      </c>
      <c r="L2759">
        <f>IFERROR(PERCENTRANK(F:F,F2759),0)</f>
        <v/>
      </c>
      <c r="M2759">
        <f>IFERROR(1 - PERCENTRANK(G:G,G2759),0)</f>
        <v/>
      </c>
      <c r="N2759">
        <f>IFERROR(1 - PERCENTRANK(H:H,H2759),0)</f>
        <v/>
      </c>
      <c r="O2759">
        <f>IFERROR(PERCENTRANK(I:I,I2759),0)</f>
        <v/>
      </c>
      <c r="P2759">
        <f>IFERROR(1 - PERCENTRANK(J:J,J2759),0)</f>
        <v/>
      </c>
      <c r="Q2759">
        <f>IFERROR(PERCENTRANK(K:K,K2759),0)</f>
        <v/>
      </c>
      <c r="R2759">
        <f>L2759*weight1+M2759*weight2+N2759*weight3+O2759*weight4+P2759*weight5+Q2759*weight6</f>
        <v/>
      </c>
    </row>
    <row r="2760" spans="1:18">
      <c r="A2760">
        <f>RANK(R2760,R:R)</f>
        <v/>
      </c>
      <c r="B2760" t="s">
        <v>30083</v>
      </c>
      <c r="C2760">
        <f>VLOOKUP(B2760,'Input - companies list'!B:L,2,FALSE)</f>
        <v/>
      </c>
      <c r="D2760">
        <f>VLOOKUP(B2760,'Input - companies list'!B:L,11,FALSE)</f>
        <v/>
      </c>
      <c r="E2760">
        <f>VLOOKUP(B2760,'Input - companies list'!B:E,4,FALSE)</f>
        <v/>
      </c>
      <c r="F2760">
        <f>SUMIFS('Input - target event report'!H:H,'Input - target event report'!B:B,B2760,'Input - target event report'!D:D, "Private Investment")</f>
        <v/>
      </c>
      <c r="G2760">
        <f>IF(I2760&lt;2, "N/A", (MAXIFS('Input - target event report'!E:E,'Input - target event report'!B:B,B:B,'Input - target event report'!D:D,"Private Investment")-MINIFS('Input - target event report'!E:E,'Input - target event report'!B:B,B:B,'Input - target event report'!D:D,"Private Investment"))/(I2760-1))</f>
        <v/>
      </c>
      <c r="H2760">
        <f>IF(MAXIFS('Input - target event report'!E:E,'Input - target event report'!B:B,B:B,'Input - target event report'!D:D,"Private Investment") = 0, "N/A", TODAY() - MAXIFS('Input - target event report'!E:E,'Input - target event report'!B:B,B:B,'Input - target event report'!D:D,"Private Investment"))</f>
        <v/>
      </c>
      <c r="I2760">
        <f>COUNTIFS('Input - target event report'!B:B,B2760,'Input - target event report'!D:D, "Private Investment")</f>
        <v/>
      </c>
      <c r="J2760">
        <f>INDEX('Input - companies list'!$1:$10000,MATCH(B2760,'Input - companies list'!B:B,0),MATCH("Flow",'Input - companies list'!$1:$1,0 ))</f>
        <v/>
      </c>
      <c r="K2760">
        <f>INDEX('Input - companies list'!$1:$10000,MATCH(B2760,'Input - companies list'!B:B,0),MATCH("Inter-Cluster Connectivity",'Input - companies list'!$1:$1,0 ))</f>
        <v/>
      </c>
      <c r="L2760">
        <f>IFERROR(PERCENTRANK(F:F,F2760),0)</f>
        <v/>
      </c>
      <c r="M2760">
        <f>IFERROR(1 - PERCENTRANK(G:G,G2760),0)</f>
        <v/>
      </c>
      <c r="N2760">
        <f>IFERROR(1 - PERCENTRANK(H:H,H2760),0)</f>
        <v/>
      </c>
      <c r="O2760">
        <f>IFERROR(PERCENTRANK(I:I,I2760),0)</f>
        <v/>
      </c>
      <c r="P2760">
        <f>IFERROR(1 - PERCENTRANK(J:J,J2760),0)</f>
        <v/>
      </c>
      <c r="Q2760">
        <f>IFERROR(PERCENTRANK(K:K,K2760),0)</f>
        <v/>
      </c>
      <c r="R2760">
        <f>L2760*weight1+M2760*weight2+N2760*weight3+O2760*weight4+P2760*weight5+Q2760*weight6</f>
        <v/>
      </c>
    </row>
    <row r="2761" spans="1:18">
      <c r="A2761">
        <f>RANK(R2761,R:R)</f>
        <v/>
      </c>
      <c r="B2761" t="s">
        <v>30093</v>
      </c>
      <c r="C2761">
        <f>VLOOKUP(B2761,'Input - companies list'!B:L,2,FALSE)</f>
        <v/>
      </c>
      <c r="D2761">
        <f>VLOOKUP(B2761,'Input - companies list'!B:L,11,FALSE)</f>
        <v/>
      </c>
      <c r="E2761">
        <f>VLOOKUP(B2761,'Input - companies list'!B:E,4,FALSE)</f>
        <v/>
      </c>
      <c r="F2761">
        <f>SUMIFS('Input - target event report'!H:H,'Input - target event report'!B:B,B2761,'Input - target event report'!D:D, "Private Investment")</f>
        <v/>
      </c>
      <c r="G2761">
        <f>IF(I2761&lt;2, "N/A", (MAXIFS('Input - target event report'!E:E,'Input - target event report'!B:B,B:B,'Input - target event report'!D:D,"Private Investment")-MINIFS('Input - target event report'!E:E,'Input - target event report'!B:B,B:B,'Input - target event report'!D:D,"Private Investment"))/(I2761-1))</f>
        <v/>
      </c>
      <c r="H2761">
        <f>IF(MAXIFS('Input - target event report'!E:E,'Input - target event report'!B:B,B:B,'Input - target event report'!D:D,"Private Investment") = 0, "N/A", TODAY() - MAXIFS('Input - target event report'!E:E,'Input - target event report'!B:B,B:B,'Input - target event report'!D:D,"Private Investment"))</f>
        <v/>
      </c>
      <c r="I2761">
        <f>COUNTIFS('Input - target event report'!B:B,B2761,'Input - target event report'!D:D, "Private Investment")</f>
        <v/>
      </c>
      <c r="J2761">
        <f>INDEX('Input - companies list'!$1:$10000,MATCH(B2761,'Input - companies list'!B:B,0),MATCH("Flow",'Input - companies list'!$1:$1,0 ))</f>
        <v/>
      </c>
      <c r="K2761">
        <f>INDEX('Input - companies list'!$1:$10000,MATCH(B2761,'Input - companies list'!B:B,0),MATCH("Inter-Cluster Connectivity",'Input - companies list'!$1:$1,0 ))</f>
        <v/>
      </c>
      <c r="L2761">
        <f>IFERROR(PERCENTRANK(F:F,F2761),0)</f>
        <v/>
      </c>
      <c r="M2761">
        <f>IFERROR(1 - PERCENTRANK(G:G,G2761),0)</f>
        <v/>
      </c>
      <c r="N2761">
        <f>IFERROR(1 - PERCENTRANK(H:H,H2761),0)</f>
        <v/>
      </c>
      <c r="O2761">
        <f>IFERROR(PERCENTRANK(I:I,I2761),0)</f>
        <v/>
      </c>
      <c r="P2761">
        <f>IFERROR(1 - PERCENTRANK(J:J,J2761),0)</f>
        <v/>
      </c>
      <c r="Q2761">
        <f>IFERROR(PERCENTRANK(K:K,K2761),0)</f>
        <v/>
      </c>
      <c r="R2761">
        <f>L2761*weight1+M2761*weight2+N2761*weight3+O2761*weight4+P2761*weight5+Q2761*weight6</f>
        <v/>
      </c>
    </row>
    <row r="2762" spans="1:18">
      <c r="A2762">
        <f>RANK(R2762,R:R)</f>
        <v/>
      </c>
      <c r="B2762" t="s">
        <v>30102</v>
      </c>
      <c r="C2762">
        <f>VLOOKUP(B2762,'Input - companies list'!B:L,2,FALSE)</f>
        <v/>
      </c>
      <c r="D2762">
        <f>VLOOKUP(B2762,'Input - companies list'!B:L,11,FALSE)</f>
        <v/>
      </c>
      <c r="E2762">
        <f>VLOOKUP(B2762,'Input - companies list'!B:E,4,FALSE)</f>
        <v/>
      </c>
      <c r="F2762">
        <f>SUMIFS('Input - target event report'!H:H,'Input - target event report'!B:B,B2762,'Input - target event report'!D:D, "Private Investment")</f>
        <v/>
      </c>
      <c r="G2762">
        <f>IF(I2762&lt;2, "N/A", (MAXIFS('Input - target event report'!E:E,'Input - target event report'!B:B,B:B,'Input - target event report'!D:D,"Private Investment")-MINIFS('Input - target event report'!E:E,'Input - target event report'!B:B,B:B,'Input - target event report'!D:D,"Private Investment"))/(I2762-1))</f>
        <v/>
      </c>
      <c r="H2762">
        <f>IF(MAXIFS('Input - target event report'!E:E,'Input - target event report'!B:B,B:B,'Input - target event report'!D:D,"Private Investment") = 0, "N/A", TODAY() - MAXIFS('Input - target event report'!E:E,'Input - target event report'!B:B,B:B,'Input - target event report'!D:D,"Private Investment"))</f>
        <v/>
      </c>
      <c r="I2762">
        <f>COUNTIFS('Input - target event report'!B:B,B2762,'Input - target event report'!D:D, "Private Investment")</f>
        <v/>
      </c>
      <c r="J2762">
        <f>INDEX('Input - companies list'!$1:$10000,MATCH(B2762,'Input - companies list'!B:B,0),MATCH("Flow",'Input - companies list'!$1:$1,0 ))</f>
        <v/>
      </c>
      <c r="K2762">
        <f>INDEX('Input - companies list'!$1:$10000,MATCH(B2762,'Input - companies list'!B:B,0),MATCH("Inter-Cluster Connectivity",'Input - companies list'!$1:$1,0 ))</f>
        <v/>
      </c>
      <c r="L2762">
        <f>IFERROR(PERCENTRANK(F:F,F2762),0)</f>
        <v/>
      </c>
      <c r="M2762">
        <f>IFERROR(1 - PERCENTRANK(G:G,G2762),0)</f>
        <v/>
      </c>
      <c r="N2762">
        <f>IFERROR(1 - PERCENTRANK(H:H,H2762),0)</f>
        <v/>
      </c>
      <c r="O2762">
        <f>IFERROR(PERCENTRANK(I:I,I2762),0)</f>
        <v/>
      </c>
      <c r="P2762">
        <f>IFERROR(1 - PERCENTRANK(J:J,J2762),0)</f>
        <v/>
      </c>
      <c r="Q2762">
        <f>IFERROR(PERCENTRANK(K:K,K2762),0)</f>
        <v/>
      </c>
      <c r="R2762">
        <f>L2762*weight1+M2762*weight2+N2762*weight3+O2762*weight4+P2762*weight5+Q2762*weight6</f>
        <v/>
      </c>
    </row>
    <row r="2763" spans="1:18">
      <c r="A2763">
        <f>RANK(R2763,R:R)</f>
        <v/>
      </c>
      <c r="B2763" t="s">
        <v>30109</v>
      </c>
      <c r="C2763">
        <f>VLOOKUP(B2763,'Input - companies list'!B:L,2,FALSE)</f>
        <v/>
      </c>
      <c r="D2763">
        <f>VLOOKUP(B2763,'Input - companies list'!B:L,11,FALSE)</f>
        <v/>
      </c>
      <c r="E2763">
        <f>VLOOKUP(B2763,'Input - companies list'!B:E,4,FALSE)</f>
        <v/>
      </c>
      <c r="F2763">
        <f>SUMIFS('Input - target event report'!H:H,'Input - target event report'!B:B,B2763,'Input - target event report'!D:D, "Private Investment")</f>
        <v/>
      </c>
      <c r="G2763">
        <f>IF(I2763&lt;2, "N/A", (MAXIFS('Input - target event report'!E:E,'Input - target event report'!B:B,B:B,'Input - target event report'!D:D,"Private Investment")-MINIFS('Input - target event report'!E:E,'Input - target event report'!B:B,B:B,'Input - target event report'!D:D,"Private Investment"))/(I2763-1))</f>
        <v/>
      </c>
      <c r="H2763">
        <f>IF(MAXIFS('Input - target event report'!E:E,'Input - target event report'!B:B,B:B,'Input - target event report'!D:D,"Private Investment") = 0, "N/A", TODAY() - MAXIFS('Input - target event report'!E:E,'Input - target event report'!B:B,B:B,'Input - target event report'!D:D,"Private Investment"))</f>
        <v/>
      </c>
      <c r="I2763">
        <f>COUNTIFS('Input - target event report'!B:B,B2763,'Input - target event report'!D:D, "Private Investment")</f>
        <v/>
      </c>
      <c r="J2763">
        <f>INDEX('Input - companies list'!$1:$10000,MATCH(B2763,'Input - companies list'!B:B,0),MATCH("Flow",'Input - companies list'!$1:$1,0 ))</f>
        <v/>
      </c>
      <c r="K2763">
        <f>INDEX('Input - companies list'!$1:$10000,MATCH(B2763,'Input - companies list'!B:B,0),MATCH("Inter-Cluster Connectivity",'Input - companies list'!$1:$1,0 ))</f>
        <v/>
      </c>
      <c r="L2763">
        <f>IFERROR(PERCENTRANK(F:F,F2763),0)</f>
        <v/>
      </c>
      <c r="M2763">
        <f>IFERROR(1 - PERCENTRANK(G:G,G2763),0)</f>
        <v/>
      </c>
      <c r="N2763">
        <f>IFERROR(1 - PERCENTRANK(H:H,H2763),0)</f>
        <v/>
      </c>
      <c r="O2763">
        <f>IFERROR(PERCENTRANK(I:I,I2763),0)</f>
        <v/>
      </c>
      <c r="P2763">
        <f>IFERROR(1 - PERCENTRANK(J:J,J2763),0)</f>
        <v/>
      </c>
      <c r="Q2763">
        <f>IFERROR(PERCENTRANK(K:K,K2763),0)</f>
        <v/>
      </c>
      <c r="R2763">
        <f>L2763*weight1+M2763*weight2+N2763*weight3+O2763*weight4+P2763*weight5+Q2763*weight6</f>
        <v/>
      </c>
    </row>
    <row r="2764" spans="1:18">
      <c r="A2764">
        <f>RANK(R2764,R:R)</f>
        <v/>
      </c>
      <c r="B2764" t="s">
        <v>30120</v>
      </c>
      <c r="C2764">
        <f>VLOOKUP(B2764,'Input - companies list'!B:L,2,FALSE)</f>
        <v/>
      </c>
      <c r="D2764">
        <f>VLOOKUP(B2764,'Input - companies list'!B:L,11,FALSE)</f>
        <v/>
      </c>
      <c r="E2764">
        <f>VLOOKUP(B2764,'Input - companies list'!B:E,4,FALSE)</f>
        <v/>
      </c>
      <c r="F2764">
        <f>SUMIFS('Input - target event report'!H:H,'Input - target event report'!B:B,B2764,'Input - target event report'!D:D, "Private Investment")</f>
        <v/>
      </c>
      <c r="G2764">
        <f>IF(I2764&lt;2, "N/A", (MAXIFS('Input - target event report'!E:E,'Input - target event report'!B:B,B:B,'Input - target event report'!D:D,"Private Investment")-MINIFS('Input - target event report'!E:E,'Input - target event report'!B:B,B:B,'Input - target event report'!D:D,"Private Investment"))/(I2764-1))</f>
        <v/>
      </c>
      <c r="H2764">
        <f>IF(MAXIFS('Input - target event report'!E:E,'Input - target event report'!B:B,B:B,'Input - target event report'!D:D,"Private Investment") = 0, "N/A", TODAY() - MAXIFS('Input - target event report'!E:E,'Input - target event report'!B:B,B:B,'Input - target event report'!D:D,"Private Investment"))</f>
        <v/>
      </c>
      <c r="I2764">
        <f>COUNTIFS('Input - target event report'!B:B,B2764,'Input - target event report'!D:D, "Private Investment")</f>
        <v/>
      </c>
      <c r="J2764">
        <f>INDEX('Input - companies list'!$1:$10000,MATCH(B2764,'Input - companies list'!B:B,0),MATCH("Flow",'Input - companies list'!$1:$1,0 ))</f>
        <v/>
      </c>
      <c r="K2764">
        <f>INDEX('Input - companies list'!$1:$10000,MATCH(B2764,'Input - companies list'!B:B,0),MATCH("Inter-Cluster Connectivity",'Input - companies list'!$1:$1,0 ))</f>
        <v/>
      </c>
      <c r="L2764">
        <f>IFERROR(PERCENTRANK(F:F,F2764),0)</f>
        <v/>
      </c>
      <c r="M2764">
        <f>IFERROR(1 - PERCENTRANK(G:G,G2764),0)</f>
        <v/>
      </c>
      <c r="N2764">
        <f>IFERROR(1 - PERCENTRANK(H:H,H2764),0)</f>
        <v/>
      </c>
      <c r="O2764">
        <f>IFERROR(PERCENTRANK(I:I,I2764),0)</f>
        <v/>
      </c>
      <c r="P2764">
        <f>IFERROR(1 - PERCENTRANK(J:J,J2764),0)</f>
        <v/>
      </c>
      <c r="Q2764">
        <f>IFERROR(PERCENTRANK(K:K,K2764),0)</f>
        <v/>
      </c>
      <c r="R2764">
        <f>L2764*weight1+M2764*weight2+N2764*weight3+O2764*weight4+P2764*weight5+Q2764*weight6</f>
        <v/>
      </c>
    </row>
    <row r="2765" spans="1:18">
      <c r="A2765">
        <f>RANK(R2765,R:R)</f>
        <v/>
      </c>
      <c r="B2765" t="s">
        <v>30130</v>
      </c>
      <c r="C2765">
        <f>VLOOKUP(B2765,'Input - companies list'!B:L,2,FALSE)</f>
        <v/>
      </c>
      <c r="D2765">
        <f>VLOOKUP(B2765,'Input - companies list'!B:L,11,FALSE)</f>
        <v/>
      </c>
      <c r="E2765">
        <f>VLOOKUP(B2765,'Input - companies list'!B:E,4,FALSE)</f>
        <v/>
      </c>
      <c r="F2765">
        <f>SUMIFS('Input - target event report'!H:H,'Input - target event report'!B:B,B2765,'Input - target event report'!D:D, "Private Investment")</f>
        <v/>
      </c>
      <c r="G2765">
        <f>IF(I2765&lt;2, "N/A", (MAXIFS('Input - target event report'!E:E,'Input - target event report'!B:B,B:B,'Input - target event report'!D:D,"Private Investment")-MINIFS('Input - target event report'!E:E,'Input - target event report'!B:B,B:B,'Input - target event report'!D:D,"Private Investment"))/(I2765-1))</f>
        <v/>
      </c>
      <c r="H2765">
        <f>IF(MAXIFS('Input - target event report'!E:E,'Input - target event report'!B:B,B:B,'Input - target event report'!D:D,"Private Investment") = 0, "N/A", TODAY() - MAXIFS('Input - target event report'!E:E,'Input - target event report'!B:B,B:B,'Input - target event report'!D:D,"Private Investment"))</f>
        <v/>
      </c>
      <c r="I2765">
        <f>COUNTIFS('Input - target event report'!B:B,B2765,'Input - target event report'!D:D, "Private Investment")</f>
        <v/>
      </c>
      <c r="J2765">
        <f>INDEX('Input - companies list'!$1:$10000,MATCH(B2765,'Input - companies list'!B:B,0),MATCH("Flow",'Input - companies list'!$1:$1,0 ))</f>
        <v/>
      </c>
      <c r="K2765">
        <f>INDEX('Input - companies list'!$1:$10000,MATCH(B2765,'Input - companies list'!B:B,0),MATCH("Inter-Cluster Connectivity",'Input - companies list'!$1:$1,0 ))</f>
        <v/>
      </c>
      <c r="L2765">
        <f>IFERROR(PERCENTRANK(F:F,F2765),0)</f>
        <v/>
      </c>
      <c r="M2765">
        <f>IFERROR(1 - PERCENTRANK(G:G,G2765),0)</f>
        <v/>
      </c>
      <c r="N2765">
        <f>IFERROR(1 - PERCENTRANK(H:H,H2765),0)</f>
        <v/>
      </c>
      <c r="O2765">
        <f>IFERROR(PERCENTRANK(I:I,I2765),0)</f>
        <v/>
      </c>
      <c r="P2765">
        <f>IFERROR(1 - PERCENTRANK(J:J,J2765),0)</f>
        <v/>
      </c>
      <c r="Q2765">
        <f>IFERROR(PERCENTRANK(K:K,K2765),0)</f>
        <v/>
      </c>
      <c r="R2765">
        <f>L2765*weight1+M2765*weight2+N2765*weight3+O2765*weight4+P2765*weight5+Q2765*weight6</f>
        <v/>
      </c>
    </row>
    <row r="2766" spans="1:18">
      <c r="A2766">
        <f>RANK(R2766,R:R)</f>
        <v/>
      </c>
      <c r="B2766" t="s">
        <v>30142</v>
      </c>
      <c r="C2766">
        <f>VLOOKUP(B2766,'Input - companies list'!B:L,2,FALSE)</f>
        <v/>
      </c>
      <c r="D2766">
        <f>VLOOKUP(B2766,'Input - companies list'!B:L,11,FALSE)</f>
        <v/>
      </c>
      <c r="E2766">
        <f>VLOOKUP(B2766,'Input - companies list'!B:E,4,FALSE)</f>
        <v/>
      </c>
      <c r="F2766">
        <f>SUMIFS('Input - target event report'!H:H,'Input - target event report'!B:B,B2766,'Input - target event report'!D:D, "Private Investment")</f>
        <v/>
      </c>
      <c r="G2766">
        <f>IF(I2766&lt;2, "N/A", (MAXIFS('Input - target event report'!E:E,'Input - target event report'!B:B,B:B,'Input - target event report'!D:D,"Private Investment")-MINIFS('Input - target event report'!E:E,'Input - target event report'!B:B,B:B,'Input - target event report'!D:D,"Private Investment"))/(I2766-1))</f>
        <v/>
      </c>
      <c r="H2766">
        <f>IF(MAXIFS('Input - target event report'!E:E,'Input - target event report'!B:B,B:B,'Input - target event report'!D:D,"Private Investment") = 0, "N/A", TODAY() - MAXIFS('Input - target event report'!E:E,'Input - target event report'!B:B,B:B,'Input - target event report'!D:D,"Private Investment"))</f>
        <v/>
      </c>
      <c r="I2766">
        <f>COUNTIFS('Input - target event report'!B:B,B2766,'Input - target event report'!D:D, "Private Investment")</f>
        <v/>
      </c>
      <c r="J2766">
        <f>INDEX('Input - companies list'!$1:$10000,MATCH(B2766,'Input - companies list'!B:B,0),MATCH("Flow",'Input - companies list'!$1:$1,0 ))</f>
        <v/>
      </c>
      <c r="K2766">
        <f>INDEX('Input - companies list'!$1:$10000,MATCH(B2766,'Input - companies list'!B:B,0),MATCH("Inter-Cluster Connectivity",'Input - companies list'!$1:$1,0 ))</f>
        <v/>
      </c>
      <c r="L2766">
        <f>IFERROR(PERCENTRANK(F:F,F2766),0)</f>
        <v/>
      </c>
      <c r="M2766">
        <f>IFERROR(1 - PERCENTRANK(G:G,G2766),0)</f>
        <v/>
      </c>
      <c r="N2766">
        <f>IFERROR(1 - PERCENTRANK(H:H,H2766),0)</f>
        <v/>
      </c>
      <c r="O2766">
        <f>IFERROR(PERCENTRANK(I:I,I2766),0)</f>
        <v/>
      </c>
      <c r="P2766">
        <f>IFERROR(1 - PERCENTRANK(J:J,J2766),0)</f>
        <v/>
      </c>
      <c r="Q2766">
        <f>IFERROR(PERCENTRANK(K:K,K2766),0)</f>
        <v/>
      </c>
      <c r="R2766">
        <f>L2766*weight1+M2766*weight2+N2766*weight3+O2766*weight4+P2766*weight5+Q2766*weight6</f>
        <v/>
      </c>
    </row>
    <row r="2767" spans="1:18">
      <c r="A2767">
        <f>RANK(R2767,R:R)</f>
        <v/>
      </c>
      <c r="B2767" t="s">
        <v>30153</v>
      </c>
      <c r="C2767">
        <f>VLOOKUP(B2767,'Input - companies list'!B:L,2,FALSE)</f>
        <v/>
      </c>
      <c r="D2767">
        <f>VLOOKUP(B2767,'Input - companies list'!B:L,11,FALSE)</f>
        <v/>
      </c>
      <c r="E2767">
        <f>VLOOKUP(B2767,'Input - companies list'!B:E,4,FALSE)</f>
        <v/>
      </c>
      <c r="F2767">
        <f>SUMIFS('Input - target event report'!H:H,'Input - target event report'!B:B,B2767,'Input - target event report'!D:D, "Private Investment")</f>
        <v/>
      </c>
      <c r="G2767">
        <f>IF(I2767&lt;2, "N/A", (MAXIFS('Input - target event report'!E:E,'Input - target event report'!B:B,B:B,'Input - target event report'!D:D,"Private Investment")-MINIFS('Input - target event report'!E:E,'Input - target event report'!B:B,B:B,'Input - target event report'!D:D,"Private Investment"))/(I2767-1))</f>
        <v/>
      </c>
      <c r="H2767">
        <f>IF(MAXIFS('Input - target event report'!E:E,'Input - target event report'!B:B,B:B,'Input - target event report'!D:D,"Private Investment") = 0, "N/A", TODAY() - MAXIFS('Input - target event report'!E:E,'Input - target event report'!B:B,B:B,'Input - target event report'!D:D,"Private Investment"))</f>
        <v/>
      </c>
      <c r="I2767">
        <f>COUNTIFS('Input - target event report'!B:B,B2767,'Input - target event report'!D:D, "Private Investment")</f>
        <v/>
      </c>
      <c r="J2767">
        <f>INDEX('Input - companies list'!$1:$10000,MATCH(B2767,'Input - companies list'!B:B,0),MATCH("Flow",'Input - companies list'!$1:$1,0 ))</f>
        <v/>
      </c>
      <c r="K2767">
        <f>INDEX('Input - companies list'!$1:$10000,MATCH(B2767,'Input - companies list'!B:B,0),MATCH("Inter-Cluster Connectivity",'Input - companies list'!$1:$1,0 ))</f>
        <v/>
      </c>
      <c r="L2767">
        <f>IFERROR(PERCENTRANK(F:F,F2767),0)</f>
        <v/>
      </c>
      <c r="M2767">
        <f>IFERROR(1 - PERCENTRANK(G:G,G2767),0)</f>
        <v/>
      </c>
      <c r="N2767">
        <f>IFERROR(1 - PERCENTRANK(H:H,H2767),0)</f>
        <v/>
      </c>
      <c r="O2767">
        <f>IFERROR(PERCENTRANK(I:I,I2767),0)</f>
        <v/>
      </c>
      <c r="P2767">
        <f>IFERROR(1 - PERCENTRANK(J:J,J2767),0)</f>
        <v/>
      </c>
      <c r="Q2767">
        <f>IFERROR(PERCENTRANK(K:K,K2767),0)</f>
        <v/>
      </c>
      <c r="R2767">
        <f>L2767*weight1+M2767*weight2+N2767*weight3+O2767*weight4+P2767*weight5+Q2767*weight6</f>
        <v/>
      </c>
    </row>
    <row r="2768" spans="1:18">
      <c r="A2768">
        <f>RANK(R2768,R:R)</f>
        <v/>
      </c>
      <c r="B2768" t="s">
        <v>30165</v>
      </c>
      <c r="C2768">
        <f>VLOOKUP(B2768,'Input - companies list'!B:L,2,FALSE)</f>
        <v/>
      </c>
      <c r="D2768">
        <f>VLOOKUP(B2768,'Input - companies list'!B:L,11,FALSE)</f>
        <v/>
      </c>
      <c r="E2768">
        <f>VLOOKUP(B2768,'Input - companies list'!B:E,4,FALSE)</f>
        <v/>
      </c>
      <c r="F2768">
        <f>SUMIFS('Input - target event report'!H:H,'Input - target event report'!B:B,B2768,'Input - target event report'!D:D, "Private Investment")</f>
        <v/>
      </c>
      <c r="G2768">
        <f>IF(I2768&lt;2, "N/A", (MAXIFS('Input - target event report'!E:E,'Input - target event report'!B:B,B:B,'Input - target event report'!D:D,"Private Investment")-MINIFS('Input - target event report'!E:E,'Input - target event report'!B:B,B:B,'Input - target event report'!D:D,"Private Investment"))/(I2768-1))</f>
        <v/>
      </c>
      <c r="H2768">
        <f>IF(MAXIFS('Input - target event report'!E:E,'Input - target event report'!B:B,B:B,'Input - target event report'!D:D,"Private Investment") = 0, "N/A", TODAY() - MAXIFS('Input - target event report'!E:E,'Input - target event report'!B:B,B:B,'Input - target event report'!D:D,"Private Investment"))</f>
        <v/>
      </c>
      <c r="I2768">
        <f>COUNTIFS('Input - target event report'!B:B,B2768,'Input - target event report'!D:D, "Private Investment")</f>
        <v/>
      </c>
      <c r="J2768">
        <f>INDEX('Input - companies list'!$1:$10000,MATCH(B2768,'Input - companies list'!B:B,0),MATCH("Flow",'Input - companies list'!$1:$1,0 ))</f>
        <v/>
      </c>
      <c r="K2768">
        <f>INDEX('Input - companies list'!$1:$10000,MATCH(B2768,'Input - companies list'!B:B,0),MATCH("Inter-Cluster Connectivity",'Input - companies list'!$1:$1,0 ))</f>
        <v/>
      </c>
      <c r="L2768">
        <f>IFERROR(PERCENTRANK(F:F,F2768),0)</f>
        <v/>
      </c>
      <c r="M2768">
        <f>IFERROR(1 - PERCENTRANK(G:G,G2768),0)</f>
        <v/>
      </c>
      <c r="N2768">
        <f>IFERROR(1 - PERCENTRANK(H:H,H2768),0)</f>
        <v/>
      </c>
      <c r="O2768">
        <f>IFERROR(PERCENTRANK(I:I,I2768),0)</f>
        <v/>
      </c>
      <c r="P2768">
        <f>IFERROR(1 - PERCENTRANK(J:J,J2768),0)</f>
        <v/>
      </c>
      <c r="Q2768">
        <f>IFERROR(PERCENTRANK(K:K,K2768),0)</f>
        <v/>
      </c>
      <c r="R2768">
        <f>L2768*weight1+M2768*weight2+N2768*weight3+O2768*weight4+P2768*weight5+Q2768*weight6</f>
        <v/>
      </c>
    </row>
    <row r="2769" spans="1:18">
      <c r="A2769">
        <f>RANK(R2769,R:R)</f>
        <v/>
      </c>
      <c r="B2769" t="s">
        <v>30177</v>
      </c>
      <c r="C2769">
        <f>VLOOKUP(B2769,'Input - companies list'!B:L,2,FALSE)</f>
        <v/>
      </c>
      <c r="D2769">
        <f>VLOOKUP(B2769,'Input - companies list'!B:L,11,FALSE)</f>
        <v/>
      </c>
      <c r="E2769">
        <f>VLOOKUP(B2769,'Input - companies list'!B:E,4,FALSE)</f>
        <v/>
      </c>
      <c r="F2769">
        <f>SUMIFS('Input - target event report'!H:H,'Input - target event report'!B:B,B2769,'Input - target event report'!D:D, "Private Investment")</f>
        <v/>
      </c>
      <c r="G2769">
        <f>IF(I2769&lt;2, "N/A", (MAXIFS('Input - target event report'!E:E,'Input - target event report'!B:B,B:B,'Input - target event report'!D:D,"Private Investment")-MINIFS('Input - target event report'!E:E,'Input - target event report'!B:B,B:B,'Input - target event report'!D:D,"Private Investment"))/(I2769-1))</f>
        <v/>
      </c>
      <c r="H2769">
        <f>IF(MAXIFS('Input - target event report'!E:E,'Input - target event report'!B:B,B:B,'Input - target event report'!D:D,"Private Investment") = 0, "N/A", TODAY() - MAXIFS('Input - target event report'!E:E,'Input - target event report'!B:B,B:B,'Input - target event report'!D:D,"Private Investment"))</f>
        <v/>
      </c>
      <c r="I2769">
        <f>COUNTIFS('Input - target event report'!B:B,B2769,'Input - target event report'!D:D, "Private Investment")</f>
        <v/>
      </c>
      <c r="J2769">
        <f>INDEX('Input - companies list'!$1:$10000,MATCH(B2769,'Input - companies list'!B:B,0),MATCH("Flow",'Input - companies list'!$1:$1,0 ))</f>
        <v/>
      </c>
      <c r="K2769">
        <f>INDEX('Input - companies list'!$1:$10000,MATCH(B2769,'Input - companies list'!B:B,0),MATCH("Inter-Cluster Connectivity",'Input - companies list'!$1:$1,0 ))</f>
        <v/>
      </c>
      <c r="L2769">
        <f>IFERROR(PERCENTRANK(F:F,F2769),0)</f>
        <v/>
      </c>
      <c r="M2769">
        <f>IFERROR(1 - PERCENTRANK(G:G,G2769),0)</f>
        <v/>
      </c>
      <c r="N2769">
        <f>IFERROR(1 - PERCENTRANK(H:H,H2769),0)</f>
        <v/>
      </c>
      <c r="O2769">
        <f>IFERROR(PERCENTRANK(I:I,I2769),0)</f>
        <v/>
      </c>
      <c r="P2769">
        <f>IFERROR(1 - PERCENTRANK(J:J,J2769),0)</f>
        <v/>
      </c>
      <c r="Q2769">
        <f>IFERROR(PERCENTRANK(K:K,K2769),0)</f>
        <v/>
      </c>
      <c r="R2769">
        <f>L2769*weight1+M2769*weight2+N2769*weight3+O2769*weight4+P2769*weight5+Q2769*weight6</f>
        <v/>
      </c>
    </row>
    <row r="2770" spans="1:18">
      <c r="A2770">
        <f>RANK(R2770,R:R)</f>
        <v/>
      </c>
      <c r="B2770" t="s">
        <v>30187</v>
      </c>
      <c r="C2770">
        <f>VLOOKUP(B2770,'Input - companies list'!B:L,2,FALSE)</f>
        <v/>
      </c>
      <c r="D2770">
        <f>VLOOKUP(B2770,'Input - companies list'!B:L,11,FALSE)</f>
        <v/>
      </c>
      <c r="E2770">
        <f>VLOOKUP(B2770,'Input - companies list'!B:E,4,FALSE)</f>
        <v/>
      </c>
      <c r="F2770">
        <f>SUMIFS('Input - target event report'!H:H,'Input - target event report'!B:B,B2770,'Input - target event report'!D:D, "Private Investment")</f>
        <v/>
      </c>
      <c r="G2770">
        <f>IF(I2770&lt;2, "N/A", (MAXIFS('Input - target event report'!E:E,'Input - target event report'!B:B,B:B,'Input - target event report'!D:D,"Private Investment")-MINIFS('Input - target event report'!E:E,'Input - target event report'!B:B,B:B,'Input - target event report'!D:D,"Private Investment"))/(I2770-1))</f>
        <v/>
      </c>
      <c r="H2770">
        <f>IF(MAXIFS('Input - target event report'!E:E,'Input - target event report'!B:B,B:B,'Input - target event report'!D:D,"Private Investment") = 0, "N/A", TODAY() - MAXIFS('Input - target event report'!E:E,'Input - target event report'!B:B,B:B,'Input - target event report'!D:D,"Private Investment"))</f>
        <v/>
      </c>
      <c r="I2770">
        <f>COUNTIFS('Input - target event report'!B:B,B2770,'Input - target event report'!D:D, "Private Investment")</f>
        <v/>
      </c>
      <c r="J2770">
        <f>INDEX('Input - companies list'!$1:$10000,MATCH(B2770,'Input - companies list'!B:B,0),MATCH("Flow",'Input - companies list'!$1:$1,0 ))</f>
        <v/>
      </c>
      <c r="K2770">
        <f>INDEX('Input - companies list'!$1:$10000,MATCH(B2770,'Input - companies list'!B:B,0),MATCH("Inter-Cluster Connectivity",'Input - companies list'!$1:$1,0 ))</f>
        <v/>
      </c>
      <c r="L2770">
        <f>IFERROR(PERCENTRANK(F:F,F2770),0)</f>
        <v/>
      </c>
      <c r="M2770">
        <f>IFERROR(1 - PERCENTRANK(G:G,G2770),0)</f>
        <v/>
      </c>
      <c r="N2770">
        <f>IFERROR(1 - PERCENTRANK(H:H,H2770),0)</f>
        <v/>
      </c>
      <c r="O2770">
        <f>IFERROR(PERCENTRANK(I:I,I2770),0)</f>
        <v/>
      </c>
      <c r="P2770">
        <f>IFERROR(1 - PERCENTRANK(J:J,J2770),0)</f>
        <v/>
      </c>
      <c r="Q2770">
        <f>IFERROR(PERCENTRANK(K:K,K2770),0)</f>
        <v/>
      </c>
      <c r="R2770">
        <f>L2770*weight1+M2770*weight2+N2770*weight3+O2770*weight4+P2770*weight5+Q2770*weight6</f>
        <v/>
      </c>
    </row>
    <row r="2771" spans="1:18">
      <c r="A2771">
        <f>RANK(R2771,R:R)</f>
        <v/>
      </c>
      <c r="B2771" t="s">
        <v>30198</v>
      </c>
      <c r="C2771">
        <f>VLOOKUP(B2771,'Input - companies list'!B:L,2,FALSE)</f>
        <v/>
      </c>
      <c r="D2771">
        <f>VLOOKUP(B2771,'Input - companies list'!B:L,11,FALSE)</f>
        <v/>
      </c>
      <c r="E2771">
        <f>VLOOKUP(B2771,'Input - companies list'!B:E,4,FALSE)</f>
        <v/>
      </c>
      <c r="F2771">
        <f>SUMIFS('Input - target event report'!H:H,'Input - target event report'!B:B,B2771,'Input - target event report'!D:D, "Private Investment")</f>
        <v/>
      </c>
      <c r="G2771">
        <f>IF(I2771&lt;2, "N/A", (MAXIFS('Input - target event report'!E:E,'Input - target event report'!B:B,B:B,'Input - target event report'!D:D,"Private Investment")-MINIFS('Input - target event report'!E:E,'Input - target event report'!B:B,B:B,'Input - target event report'!D:D,"Private Investment"))/(I2771-1))</f>
        <v/>
      </c>
      <c r="H2771">
        <f>IF(MAXIFS('Input - target event report'!E:E,'Input - target event report'!B:B,B:B,'Input - target event report'!D:D,"Private Investment") = 0, "N/A", TODAY() - MAXIFS('Input - target event report'!E:E,'Input - target event report'!B:B,B:B,'Input - target event report'!D:D,"Private Investment"))</f>
        <v/>
      </c>
      <c r="I2771">
        <f>COUNTIFS('Input - target event report'!B:B,B2771,'Input - target event report'!D:D, "Private Investment")</f>
        <v/>
      </c>
      <c r="J2771">
        <f>INDEX('Input - companies list'!$1:$10000,MATCH(B2771,'Input - companies list'!B:B,0),MATCH("Flow",'Input - companies list'!$1:$1,0 ))</f>
        <v/>
      </c>
      <c r="K2771">
        <f>INDEX('Input - companies list'!$1:$10000,MATCH(B2771,'Input - companies list'!B:B,0),MATCH("Inter-Cluster Connectivity",'Input - companies list'!$1:$1,0 ))</f>
        <v/>
      </c>
      <c r="L2771">
        <f>IFERROR(PERCENTRANK(F:F,F2771),0)</f>
        <v/>
      </c>
      <c r="M2771">
        <f>IFERROR(1 - PERCENTRANK(G:G,G2771),0)</f>
        <v/>
      </c>
      <c r="N2771">
        <f>IFERROR(1 - PERCENTRANK(H:H,H2771),0)</f>
        <v/>
      </c>
      <c r="O2771">
        <f>IFERROR(PERCENTRANK(I:I,I2771),0)</f>
        <v/>
      </c>
      <c r="P2771">
        <f>IFERROR(1 - PERCENTRANK(J:J,J2771),0)</f>
        <v/>
      </c>
      <c r="Q2771">
        <f>IFERROR(PERCENTRANK(K:K,K2771),0)</f>
        <v/>
      </c>
      <c r="R2771">
        <f>L2771*weight1+M2771*weight2+N2771*weight3+O2771*weight4+P2771*weight5+Q2771*weight6</f>
        <v/>
      </c>
    </row>
    <row r="2772" spans="1:18">
      <c r="A2772">
        <f>RANK(R2772,R:R)</f>
        <v/>
      </c>
      <c r="B2772" t="s">
        <v>30209</v>
      </c>
      <c r="C2772">
        <f>VLOOKUP(B2772,'Input - companies list'!B:L,2,FALSE)</f>
        <v/>
      </c>
      <c r="D2772">
        <f>VLOOKUP(B2772,'Input - companies list'!B:L,11,FALSE)</f>
        <v/>
      </c>
      <c r="E2772">
        <f>VLOOKUP(B2772,'Input - companies list'!B:E,4,FALSE)</f>
        <v/>
      </c>
      <c r="F2772">
        <f>SUMIFS('Input - target event report'!H:H,'Input - target event report'!B:B,B2772,'Input - target event report'!D:D, "Private Investment")</f>
        <v/>
      </c>
      <c r="G2772">
        <f>IF(I2772&lt;2, "N/A", (MAXIFS('Input - target event report'!E:E,'Input - target event report'!B:B,B:B,'Input - target event report'!D:D,"Private Investment")-MINIFS('Input - target event report'!E:E,'Input - target event report'!B:B,B:B,'Input - target event report'!D:D,"Private Investment"))/(I2772-1))</f>
        <v/>
      </c>
      <c r="H2772">
        <f>IF(MAXIFS('Input - target event report'!E:E,'Input - target event report'!B:B,B:B,'Input - target event report'!D:D,"Private Investment") = 0, "N/A", TODAY() - MAXIFS('Input - target event report'!E:E,'Input - target event report'!B:B,B:B,'Input - target event report'!D:D,"Private Investment"))</f>
        <v/>
      </c>
      <c r="I2772">
        <f>COUNTIFS('Input - target event report'!B:B,B2772,'Input - target event report'!D:D, "Private Investment")</f>
        <v/>
      </c>
      <c r="J2772">
        <f>INDEX('Input - companies list'!$1:$10000,MATCH(B2772,'Input - companies list'!B:B,0),MATCH("Flow",'Input - companies list'!$1:$1,0 ))</f>
        <v/>
      </c>
      <c r="K2772">
        <f>INDEX('Input - companies list'!$1:$10000,MATCH(B2772,'Input - companies list'!B:B,0),MATCH("Inter-Cluster Connectivity",'Input - companies list'!$1:$1,0 ))</f>
        <v/>
      </c>
      <c r="L2772">
        <f>IFERROR(PERCENTRANK(F:F,F2772),0)</f>
        <v/>
      </c>
      <c r="M2772">
        <f>IFERROR(1 - PERCENTRANK(G:G,G2772),0)</f>
        <v/>
      </c>
      <c r="N2772">
        <f>IFERROR(1 - PERCENTRANK(H:H,H2772),0)</f>
        <v/>
      </c>
      <c r="O2772">
        <f>IFERROR(PERCENTRANK(I:I,I2772),0)</f>
        <v/>
      </c>
      <c r="P2772">
        <f>IFERROR(1 - PERCENTRANK(J:J,J2772),0)</f>
        <v/>
      </c>
      <c r="Q2772">
        <f>IFERROR(PERCENTRANK(K:K,K2772),0)</f>
        <v/>
      </c>
      <c r="R2772">
        <f>L2772*weight1+M2772*weight2+N2772*weight3+O2772*weight4+P2772*weight5+Q2772*weight6</f>
        <v/>
      </c>
    </row>
    <row r="2773" spans="1:18">
      <c r="A2773">
        <f>RANK(R2773,R:R)</f>
        <v/>
      </c>
      <c r="B2773" t="s">
        <v>30215</v>
      </c>
      <c r="C2773">
        <f>VLOOKUP(B2773,'Input - companies list'!B:L,2,FALSE)</f>
        <v/>
      </c>
      <c r="D2773">
        <f>VLOOKUP(B2773,'Input - companies list'!B:L,11,FALSE)</f>
        <v/>
      </c>
      <c r="E2773">
        <f>VLOOKUP(B2773,'Input - companies list'!B:E,4,FALSE)</f>
        <v/>
      </c>
      <c r="F2773">
        <f>SUMIFS('Input - target event report'!H:H,'Input - target event report'!B:B,B2773,'Input - target event report'!D:D, "Private Investment")</f>
        <v/>
      </c>
      <c r="G2773">
        <f>IF(I2773&lt;2, "N/A", (MAXIFS('Input - target event report'!E:E,'Input - target event report'!B:B,B:B,'Input - target event report'!D:D,"Private Investment")-MINIFS('Input - target event report'!E:E,'Input - target event report'!B:B,B:B,'Input - target event report'!D:D,"Private Investment"))/(I2773-1))</f>
        <v/>
      </c>
      <c r="H2773">
        <f>IF(MAXIFS('Input - target event report'!E:E,'Input - target event report'!B:B,B:B,'Input - target event report'!D:D,"Private Investment") = 0, "N/A", TODAY() - MAXIFS('Input - target event report'!E:E,'Input - target event report'!B:B,B:B,'Input - target event report'!D:D,"Private Investment"))</f>
        <v/>
      </c>
      <c r="I2773">
        <f>COUNTIFS('Input - target event report'!B:B,B2773,'Input - target event report'!D:D, "Private Investment")</f>
        <v/>
      </c>
      <c r="J2773">
        <f>INDEX('Input - companies list'!$1:$10000,MATCH(B2773,'Input - companies list'!B:B,0),MATCH("Flow",'Input - companies list'!$1:$1,0 ))</f>
        <v/>
      </c>
      <c r="K2773">
        <f>INDEX('Input - companies list'!$1:$10000,MATCH(B2773,'Input - companies list'!B:B,0),MATCH("Inter-Cluster Connectivity",'Input - companies list'!$1:$1,0 ))</f>
        <v/>
      </c>
      <c r="L2773">
        <f>IFERROR(PERCENTRANK(F:F,F2773),0)</f>
        <v/>
      </c>
      <c r="M2773">
        <f>IFERROR(1 - PERCENTRANK(G:G,G2773),0)</f>
        <v/>
      </c>
      <c r="N2773">
        <f>IFERROR(1 - PERCENTRANK(H:H,H2773),0)</f>
        <v/>
      </c>
      <c r="O2773">
        <f>IFERROR(PERCENTRANK(I:I,I2773),0)</f>
        <v/>
      </c>
      <c r="P2773">
        <f>IFERROR(1 - PERCENTRANK(J:J,J2773),0)</f>
        <v/>
      </c>
      <c r="Q2773">
        <f>IFERROR(PERCENTRANK(K:K,K2773),0)</f>
        <v/>
      </c>
      <c r="R2773">
        <f>L2773*weight1+M2773*weight2+N2773*weight3+O2773*weight4+P2773*weight5+Q2773*weight6</f>
        <v/>
      </c>
    </row>
    <row r="2774" spans="1:18">
      <c r="A2774">
        <f>RANK(R2774,R:R)</f>
        <v/>
      </c>
      <c r="B2774" t="s">
        <v>30225</v>
      </c>
      <c r="C2774">
        <f>VLOOKUP(B2774,'Input - companies list'!B:L,2,FALSE)</f>
        <v/>
      </c>
      <c r="D2774">
        <f>VLOOKUP(B2774,'Input - companies list'!B:L,11,FALSE)</f>
        <v/>
      </c>
      <c r="E2774">
        <f>VLOOKUP(B2774,'Input - companies list'!B:E,4,FALSE)</f>
        <v/>
      </c>
      <c r="F2774">
        <f>SUMIFS('Input - target event report'!H:H,'Input - target event report'!B:B,B2774,'Input - target event report'!D:D, "Private Investment")</f>
        <v/>
      </c>
      <c r="G2774">
        <f>IF(I2774&lt;2, "N/A", (MAXIFS('Input - target event report'!E:E,'Input - target event report'!B:B,B:B,'Input - target event report'!D:D,"Private Investment")-MINIFS('Input - target event report'!E:E,'Input - target event report'!B:B,B:B,'Input - target event report'!D:D,"Private Investment"))/(I2774-1))</f>
        <v/>
      </c>
      <c r="H2774">
        <f>IF(MAXIFS('Input - target event report'!E:E,'Input - target event report'!B:B,B:B,'Input - target event report'!D:D,"Private Investment") = 0, "N/A", TODAY() - MAXIFS('Input - target event report'!E:E,'Input - target event report'!B:B,B:B,'Input - target event report'!D:D,"Private Investment"))</f>
        <v/>
      </c>
      <c r="I2774">
        <f>COUNTIFS('Input - target event report'!B:B,B2774,'Input - target event report'!D:D, "Private Investment")</f>
        <v/>
      </c>
      <c r="J2774">
        <f>INDEX('Input - companies list'!$1:$10000,MATCH(B2774,'Input - companies list'!B:B,0),MATCH("Flow",'Input - companies list'!$1:$1,0 ))</f>
        <v/>
      </c>
      <c r="K2774">
        <f>INDEX('Input - companies list'!$1:$10000,MATCH(B2774,'Input - companies list'!B:B,0),MATCH("Inter-Cluster Connectivity",'Input - companies list'!$1:$1,0 ))</f>
        <v/>
      </c>
      <c r="L2774">
        <f>IFERROR(PERCENTRANK(F:F,F2774),0)</f>
        <v/>
      </c>
      <c r="M2774">
        <f>IFERROR(1 - PERCENTRANK(G:G,G2774),0)</f>
        <v/>
      </c>
      <c r="N2774">
        <f>IFERROR(1 - PERCENTRANK(H:H,H2774),0)</f>
        <v/>
      </c>
      <c r="O2774">
        <f>IFERROR(PERCENTRANK(I:I,I2774),0)</f>
        <v/>
      </c>
      <c r="P2774">
        <f>IFERROR(1 - PERCENTRANK(J:J,J2774),0)</f>
        <v/>
      </c>
      <c r="Q2774">
        <f>IFERROR(PERCENTRANK(K:K,K2774),0)</f>
        <v/>
      </c>
      <c r="R2774">
        <f>L2774*weight1+M2774*weight2+N2774*weight3+O2774*weight4+P2774*weight5+Q2774*weight6</f>
        <v/>
      </c>
    </row>
    <row r="2775" spans="1:18">
      <c r="A2775">
        <f>RANK(R2775,R:R)</f>
        <v/>
      </c>
      <c r="B2775" t="s">
        <v>30235</v>
      </c>
      <c r="C2775">
        <f>VLOOKUP(B2775,'Input - companies list'!B:L,2,FALSE)</f>
        <v/>
      </c>
      <c r="D2775">
        <f>VLOOKUP(B2775,'Input - companies list'!B:L,11,FALSE)</f>
        <v/>
      </c>
      <c r="E2775">
        <f>VLOOKUP(B2775,'Input - companies list'!B:E,4,FALSE)</f>
        <v/>
      </c>
      <c r="F2775">
        <f>SUMIFS('Input - target event report'!H:H,'Input - target event report'!B:B,B2775,'Input - target event report'!D:D, "Private Investment")</f>
        <v/>
      </c>
      <c r="G2775">
        <f>IF(I2775&lt;2, "N/A", (MAXIFS('Input - target event report'!E:E,'Input - target event report'!B:B,B:B,'Input - target event report'!D:D,"Private Investment")-MINIFS('Input - target event report'!E:E,'Input - target event report'!B:B,B:B,'Input - target event report'!D:D,"Private Investment"))/(I2775-1))</f>
        <v/>
      </c>
      <c r="H2775">
        <f>IF(MAXIFS('Input - target event report'!E:E,'Input - target event report'!B:B,B:B,'Input - target event report'!D:D,"Private Investment") = 0, "N/A", TODAY() - MAXIFS('Input - target event report'!E:E,'Input - target event report'!B:B,B:B,'Input - target event report'!D:D,"Private Investment"))</f>
        <v/>
      </c>
      <c r="I2775">
        <f>COUNTIFS('Input - target event report'!B:B,B2775,'Input - target event report'!D:D, "Private Investment")</f>
        <v/>
      </c>
      <c r="J2775">
        <f>INDEX('Input - companies list'!$1:$10000,MATCH(B2775,'Input - companies list'!B:B,0),MATCH("Flow",'Input - companies list'!$1:$1,0 ))</f>
        <v/>
      </c>
      <c r="K2775">
        <f>INDEX('Input - companies list'!$1:$10000,MATCH(B2775,'Input - companies list'!B:B,0),MATCH("Inter-Cluster Connectivity",'Input - companies list'!$1:$1,0 ))</f>
        <v/>
      </c>
      <c r="L2775">
        <f>IFERROR(PERCENTRANK(F:F,F2775),0)</f>
        <v/>
      </c>
      <c r="M2775">
        <f>IFERROR(1 - PERCENTRANK(G:G,G2775),0)</f>
        <v/>
      </c>
      <c r="N2775">
        <f>IFERROR(1 - PERCENTRANK(H:H,H2775),0)</f>
        <v/>
      </c>
      <c r="O2775">
        <f>IFERROR(PERCENTRANK(I:I,I2775),0)</f>
        <v/>
      </c>
      <c r="P2775">
        <f>IFERROR(1 - PERCENTRANK(J:J,J2775),0)</f>
        <v/>
      </c>
      <c r="Q2775">
        <f>IFERROR(PERCENTRANK(K:K,K2775),0)</f>
        <v/>
      </c>
      <c r="R2775">
        <f>L2775*weight1+M2775*weight2+N2775*weight3+O2775*weight4+P2775*weight5+Q2775*weight6</f>
        <v/>
      </c>
    </row>
    <row r="2776" spans="1:18">
      <c r="A2776">
        <f>RANK(R2776,R:R)</f>
        <v/>
      </c>
      <c r="B2776" t="s">
        <v>30244</v>
      </c>
      <c r="C2776">
        <f>VLOOKUP(B2776,'Input - companies list'!B:L,2,FALSE)</f>
        <v/>
      </c>
      <c r="D2776">
        <f>VLOOKUP(B2776,'Input - companies list'!B:L,11,FALSE)</f>
        <v/>
      </c>
      <c r="E2776">
        <f>VLOOKUP(B2776,'Input - companies list'!B:E,4,FALSE)</f>
        <v/>
      </c>
      <c r="F2776">
        <f>SUMIFS('Input - target event report'!H:H,'Input - target event report'!B:B,B2776,'Input - target event report'!D:D, "Private Investment")</f>
        <v/>
      </c>
      <c r="G2776">
        <f>IF(I2776&lt;2, "N/A", (MAXIFS('Input - target event report'!E:E,'Input - target event report'!B:B,B:B,'Input - target event report'!D:D,"Private Investment")-MINIFS('Input - target event report'!E:E,'Input - target event report'!B:B,B:B,'Input - target event report'!D:D,"Private Investment"))/(I2776-1))</f>
        <v/>
      </c>
      <c r="H2776">
        <f>IF(MAXIFS('Input - target event report'!E:E,'Input - target event report'!B:B,B:B,'Input - target event report'!D:D,"Private Investment") = 0, "N/A", TODAY() - MAXIFS('Input - target event report'!E:E,'Input - target event report'!B:B,B:B,'Input - target event report'!D:D,"Private Investment"))</f>
        <v/>
      </c>
      <c r="I2776">
        <f>COUNTIFS('Input - target event report'!B:B,B2776,'Input - target event report'!D:D, "Private Investment")</f>
        <v/>
      </c>
      <c r="J2776">
        <f>INDEX('Input - companies list'!$1:$10000,MATCH(B2776,'Input - companies list'!B:B,0),MATCH("Flow",'Input - companies list'!$1:$1,0 ))</f>
        <v/>
      </c>
      <c r="K2776">
        <f>INDEX('Input - companies list'!$1:$10000,MATCH(B2776,'Input - companies list'!B:B,0),MATCH("Inter-Cluster Connectivity",'Input - companies list'!$1:$1,0 ))</f>
        <v/>
      </c>
      <c r="L2776">
        <f>IFERROR(PERCENTRANK(F:F,F2776),0)</f>
        <v/>
      </c>
      <c r="M2776">
        <f>IFERROR(1 - PERCENTRANK(G:G,G2776),0)</f>
        <v/>
      </c>
      <c r="N2776">
        <f>IFERROR(1 - PERCENTRANK(H:H,H2776),0)</f>
        <v/>
      </c>
      <c r="O2776">
        <f>IFERROR(PERCENTRANK(I:I,I2776),0)</f>
        <v/>
      </c>
      <c r="P2776">
        <f>IFERROR(1 - PERCENTRANK(J:J,J2776),0)</f>
        <v/>
      </c>
      <c r="Q2776">
        <f>IFERROR(PERCENTRANK(K:K,K2776),0)</f>
        <v/>
      </c>
      <c r="R2776">
        <f>L2776*weight1+M2776*weight2+N2776*weight3+O2776*weight4+P2776*weight5+Q2776*weight6</f>
        <v/>
      </c>
    </row>
    <row r="2777" spans="1:18">
      <c r="A2777">
        <f>RANK(R2777,R:R)</f>
        <v/>
      </c>
      <c r="B2777" t="s">
        <v>30254</v>
      </c>
      <c r="C2777">
        <f>VLOOKUP(B2777,'Input - companies list'!B:L,2,FALSE)</f>
        <v/>
      </c>
      <c r="D2777">
        <f>VLOOKUP(B2777,'Input - companies list'!B:L,11,FALSE)</f>
        <v/>
      </c>
      <c r="E2777">
        <f>VLOOKUP(B2777,'Input - companies list'!B:E,4,FALSE)</f>
        <v/>
      </c>
      <c r="F2777">
        <f>SUMIFS('Input - target event report'!H:H,'Input - target event report'!B:B,B2777,'Input - target event report'!D:D, "Private Investment")</f>
        <v/>
      </c>
      <c r="G2777">
        <f>IF(I2777&lt;2, "N/A", (MAXIFS('Input - target event report'!E:E,'Input - target event report'!B:B,B:B,'Input - target event report'!D:D,"Private Investment")-MINIFS('Input - target event report'!E:E,'Input - target event report'!B:B,B:B,'Input - target event report'!D:D,"Private Investment"))/(I2777-1))</f>
        <v/>
      </c>
      <c r="H2777">
        <f>IF(MAXIFS('Input - target event report'!E:E,'Input - target event report'!B:B,B:B,'Input - target event report'!D:D,"Private Investment") = 0, "N/A", TODAY() - MAXIFS('Input - target event report'!E:E,'Input - target event report'!B:B,B:B,'Input - target event report'!D:D,"Private Investment"))</f>
        <v/>
      </c>
      <c r="I2777">
        <f>COUNTIFS('Input - target event report'!B:B,B2777,'Input - target event report'!D:D, "Private Investment")</f>
        <v/>
      </c>
      <c r="J2777">
        <f>INDEX('Input - companies list'!$1:$10000,MATCH(B2777,'Input - companies list'!B:B,0),MATCH("Flow",'Input - companies list'!$1:$1,0 ))</f>
        <v/>
      </c>
      <c r="K2777">
        <f>INDEX('Input - companies list'!$1:$10000,MATCH(B2777,'Input - companies list'!B:B,0),MATCH("Inter-Cluster Connectivity",'Input - companies list'!$1:$1,0 ))</f>
        <v/>
      </c>
      <c r="L2777">
        <f>IFERROR(PERCENTRANK(F:F,F2777),0)</f>
        <v/>
      </c>
      <c r="M2777">
        <f>IFERROR(1 - PERCENTRANK(G:G,G2777),0)</f>
        <v/>
      </c>
      <c r="N2777">
        <f>IFERROR(1 - PERCENTRANK(H:H,H2777),0)</f>
        <v/>
      </c>
      <c r="O2777">
        <f>IFERROR(PERCENTRANK(I:I,I2777),0)</f>
        <v/>
      </c>
      <c r="P2777">
        <f>IFERROR(1 - PERCENTRANK(J:J,J2777),0)</f>
        <v/>
      </c>
      <c r="Q2777">
        <f>IFERROR(PERCENTRANK(K:K,K2777),0)</f>
        <v/>
      </c>
      <c r="R2777">
        <f>L2777*weight1+M2777*weight2+N2777*weight3+O2777*weight4+P2777*weight5+Q2777*weight6</f>
        <v/>
      </c>
    </row>
    <row r="2778" spans="1:18">
      <c r="A2778">
        <f>RANK(R2778,R:R)</f>
        <v/>
      </c>
      <c r="B2778" t="s">
        <v>30267</v>
      </c>
      <c r="C2778">
        <f>VLOOKUP(B2778,'Input - companies list'!B:L,2,FALSE)</f>
        <v/>
      </c>
      <c r="D2778">
        <f>VLOOKUP(B2778,'Input - companies list'!B:L,11,FALSE)</f>
        <v/>
      </c>
      <c r="E2778">
        <f>VLOOKUP(B2778,'Input - companies list'!B:E,4,FALSE)</f>
        <v/>
      </c>
      <c r="F2778">
        <f>SUMIFS('Input - target event report'!H:H,'Input - target event report'!B:B,B2778,'Input - target event report'!D:D, "Private Investment")</f>
        <v/>
      </c>
      <c r="G2778">
        <f>IF(I2778&lt;2, "N/A", (MAXIFS('Input - target event report'!E:E,'Input - target event report'!B:B,B:B,'Input - target event report'!D:D,"Private Investment")-MINIFS('Input - target event report'!E:E,'Input - target event report'!B:B,B:B,'Input - target event report'!D:D,"Private Investment"))/(I2778-1))</f>
        <v/>
      </c>
      <c r="H2778">
        <f>IF(MAXIFS('Input - target event report'!E:E,'Input - target event report'!B:B,B:B,'Input - target event report'!D:D,"Private Investment") = 0, "N/A", TODAY() - MAXIFS('Input - target event report'!E:E,'Input - target event report'!B:B,B:B,'Input - target event report'!D:D,"Private Investment"))</f>
        <v/>
      </c>
      <c r="I2778">
        <f>COUNTIFS('Input - target event report'!B:B,B2778,'Input - target event report'!D:D, "Private Investment")</f>
        <v/>
      </c>
      <c r="J2778">
        <f>INDEX('Input - companies list'!$1:$10000,MATCH(B2778,'Input - companies list'!B:B,0),MATCH("Flow",'Input - companies list'!$1:$1,0 ))</f>
        <v/>
      </c>
      <c r="K2778">
        <f>INDEX('Input - companies list'!$1:$10000,MATCH(B2778,'Input - companies list'!B:B,0),MATCH("Inter-Cluster Connectivity",'Input - companies list'!$1:$1,0 ))</f>
        <v/>
      </c>
      <c r="L2778">
        <f>IFERROR(PERCENTRANK(F:F,F2778),0)</f>
        <v/>
      </c>
      <c r="M2778">
        <f>IFERROR(1 - PERCENTRANK(G:G,G2778),0)</f>
        <v/>
      </c>
      <c r="N2778">
        <f>IFERROR(1 - PERCENTRANK(H:H,H2778),0)</f>
        <v/>
      </c>
      <c r="O2778">
        <f>IFERROR(PERCENTRANK(I:I,I2778),0)</f>
        <v/>
      </c>
      <c r="P2778">
        <f>IFERROR(1 - PERCENTRANK(J:J,J2778),0)</f>
        <v/>
      </c>
      <c r="Q2778">
        <f>IFERROR(PERCENTRANK(K:K,K2778),0)</f>
        <v/>
      </c>
      <c r="R2778">
        <f>L2778*weight1+M2778*weight2+N2778*weight3+O2778*weight4+P2778*weight5+Q2778*weight6</f>
        <v/>
      </c>
    </row>
    <row r="2779" spans="1:18">
      <c r="A2779">
        <f>RANK(R2779,R:R)</f>
        <v/>
      </c>
      <c r="B2779" t="s">
        <v>30276</v>
      </c>
      <c r="C2779">
        <f>VLOOKUP(B2779,'Input - companies list'!B:L,2,FALSE)</f>
        <v/>
      </c>
      <c r="D2779">
        <f>VLOOKUP(B2779,'Input - companies list'!B:L,11,FALSE)</f>
        <v/>
      </c>
      <c r="E2779">
        <f>VLOOKUP(B2779,'Input - companies list'!B:E,4,FALSE)</f>
        <v/>
      </c>
      <c r="F2779">
        <f>SUMIFS('Input - target event report'!H:H,'Input - target event report'!B:B,B2779,'Input - target event report'!D:D, "Private Investment")</f>
        <v/>
      </c>
      <c r="G2779">
        <f>IF(I2779&lt;2, "N/A", (MAXIFS('Input - target event report'!E:E,'Input - target event report'!B:B,B:B,'Input - target event report'!D:D,"Private Investment")-MINIFS('Input - target event report'!E:E,'Input - target event report'!B:B,B:B,'Input - target event report'!D:D,"Private Investment"))/(I2779-1))</f>
        <v/>
      </c>
      <c r="H2779">
        <f>IF(MAXIFS('Input - target event report'!E:E,'Input - target event report'!B:B,B:B,'Input - target event report'!D:D,"Private Investment") = 0, "N/A", TODAY() - MAXIFS('Input - target event report'!E:E,'Input - target event report'!B:B,B:B,'Input - target event report'!D:D,"Private Investment"))</f>
        <v/>
      </c>
      <c r="I2779">
        <f>COUNTIFS('Input - target event report'!B:B,B2779,'Input - target event report'!D:D, "Private Investment")</f>
        <v/>
      </c>
      <c r="J2779">
        <f>INDEX('Input - companies list'!$1:$10000,MATCH(B2779,'Input - companies list'!B:B,0),MATCH("Flow",'Input - companies list'!$1:$1,0 ))</f>
        <v/>
      </c>
      <c r="K2779">
        <f>INDEX('Input - companies list'!$1:$10000,MATCH(B2779,'Input - companies list'!B:B,0),MATCH("Inter-Cluster Connectivity",'Input - companies list'!$1:$1,0 ))</f>
        <v/>
      </c>
      <c r="L2779">
        <f>IFERROR(PERCENTRANK(F:F,F2779),0)</f>
        <v/>
      </c>
      <c r="M2779">
        <f>IFERROR(1 - PERCENTRANK(G:G,G2779),0)</f>
        <v/>
      </c>
      <c r="N2779">
        <f>IFERROR(1 - PERCENTRANK(H:H,H2779),0)</f>
        <v/>
      </c>
      <c r="O2779">
        <f>IFERROR(PERCENTRANK(I:I,I2779),0)</f>
        <v/>
      </c>
      <c r="P2779">
        <f>IFERROR(1 - PERCENTRANK(J:J,J2779),0)</f>
        <v/>
      </c>
      <c r="Q2779">
        <f>IFERROR(PERCENTRANK(K:K,K2779),0)</f>
        <v/>
      </c>
      <c r="R2779">
        <f>L2779*weight1+M2779*weight2+N2779*weight3+O2779*weight4+P2779*weight5+Q2779*weight6</f>
        <v/>
      </c>
    </row>
    <row r="2780" spans="1:18">
      <c r="A2780">
        <f>RANK(R2780,R:R)</f>
        <v/>
      </c>
      <c r="B2780" t="s">
        <v>30284</v>
      </c>
      <c r="C2780">
        <f>VLOOKUP(B2780,'Input - companies list'!B:L,2,FALSE)</f>
        <v/>
      </c>
      <c r="D2780">
        <f>VLOOKUP(B2780,'Input - companies list'!B:L,11,FALSE)</f>
        <v/>
      </c>
      <c r="E2780">
        <f>VLOOKUP(B2780,'Input - companies list'!B:E,4,FALSE)</f>
        <v/>
      </c>
      <c r="F2780">
        <f>SUMIFS('Input - target event report'!H:H,'Input - target event report'!B:B,B2780,'Input - target event report'!D:D, "Private Investment")</f>
        <v/>
      </c>
      <c r="G2780">
        <f>IF(I2780&lt;2, "N/A", (MAXIFS('Input - target event report'!E:E,'Input - target event report'!B:B,B:B,'Input - target event report'!D:D,"Private Investment")-MINIFS('Input - target event report'!E:E,'Input - target event report'!B:B,B:B,'Input - target event report'!D:D,"Private Investment"))/(I2780-1))</f>
        <v/>
      </c>
      <c r="H2780">
        <f>IF(MAXIFS('Input - target event report'!E:E,'Input - target event report'!B:B,B:B,'Input - target event report'!D:D,"Private Investment") = 0, "N/A", TODAY() - MAXIFS('Input - target event report'!E:E,'Input - target event report'!B:B,B:B,'Input - target event report'!D:D,"Private Investment"))</f>
        <v/>
      </c>
      <c r="I2780">
        <f>COUNTIFS('Input - target event report'!B:B,B2780,'Input - target event report'!D:D, "Private Investment")</f>
        <v/>
      </c>
      <c r="J2780">
        <f>INDEX('Input - companies list'!$1:$10000,MATCH(B2780,'Input - companies list'!B:B,0),MATCH("Flow",'Input - companies list'!$1:$1,0 ))</f>
        <v/>
      </c>
      <c r="K2780">
        <f>INDEX('Input - companies list'!$1:$10000,MATCH(B2780,'Input - companies list'!B:B,0),MATCH("Inter-Cluster Connectivity",'Input - companies list'!$1:$1,0 ))</f>
        <v/>
      </c>
      <c r="L2780">
        <f>IFERROR(PERCENTRANK(F:F,F2780),0)</f>
        <v/>
      </c>
      <c r="M2780">
        <f>IFERROR(1 - PERCENTRANK(G:G,G2780),0)</f>
        <v/>
      </c>
      <c r="N2780">
        <f>IFERROR(1 - PERCENTRANK(H:H,H2780),0)</f>
        <v/>
      </c>
      <c r="O2780">
        <f>IFERROR(PERCENTRANK(I:I,I2780),0)</f>
        <v/>
      </c>
      <c r="P2780">
        <f>IFERROR(1 - PERCENTRANK(J:J,J2780),0)</f>
        <v/>
      </c>
      <c r="Q2780">
        <f>IFERROR(PERCENTRANK(K:K,K2780),0)</f>
        <v/>
      </c>
      <c r="R2780">
        <f>L2780*weight1+M2780*weight2+N2780*weight3+O2780*weight4+P2780*weight5+Q2780*weight6</f>
        <v/>
      </c>
    </row>
    <row r="2781" spans="1:18">
      <c r="A2781">
        <f>RANK(R2781,R:R)</f>
        <v/>
      </c>
      <c r="B2781" t="s">
        <v>30294</v>
      </c>
      <c r="C2781">
        <f>VLOOKUP(B2781,'Input - companies list'!B:L,2,FALSE)</f>
        <v/>
      </c>
      <c r="D2781">
        <f>VLOOKUP(B2781,'Input - companies list'!B:L,11,FALSE)</f>
        <v/>
      </c>
      <c r="E2781">
        <f>VLOOKUP(B2781,'Input - companies list'!B:E,4,FALSE)</f>
        <v/>
      </c>
      <c r="F2781">
        <f>SUMIFS('Input - target event report'!H:H,'Input - target event report'!B:B,B2781,'Input - target event report'!D:D, "Private Investment")</f>
        <v/>
      </c>
      <c r="G2781">
        <f>IF(I2781&lt;2, "N/A", (MAXIFS('Input - target event report'!E:E,'Input - target event report'!B:B,B:B,'Input - target event report'!D:D,"Private Investment")-MINIFS('Input - target event report'!E:E,'Input - target event report'!B:B,B:B,'Input - target event report'!D:D,"Private Investment"))/(I2781-1))</f>
        <v/>
      </c>
      <c r="H2781">
        <f>IF(MAXIFS('Input - target event report'!E:E,'Input - target event report'!B:B,B:B,'Input - target event report'!D:D,"Private Investment") = 0, "N/A", TODAY() - MAXIFS('Input - target event report'!E:E,'Input - target event report'!B:B,B:B,'Input - target event report'!D:D,"Private Investment"))</f>
        <v/>
      </c>
      <c r="I2781">
        <f>COUNTIFS('Input - target event report'!B:B,B2781,'Input - target event report'!D:D, "Private Investment")</f>
        <v/>
      </c>
      <c r="J2781">
        <f>INDEX('Input - companies list'!$1:$10000,MATCH(B2781,'Input - companies list'!B:B,0),MATCH("Flow",'Input - companies list'!$1:$1,0 ))</f>
        <v/>
      </c>
      <c r="K2781">
        <f>INDEX('Input - companies list'!$1:$10000,MATCH(B2781,'Input - companies list'!B:B,0),MATCH("Inter-Cluster Connectivity",'Input - companies list'!$1:$1,0 ))</f>
        <v/>
      </c>
      <c r="L2781">
        <f>IFERROR(PERCENTRANK(F:F,F2781),0)</f>
        <v/>
      </c>
      <c r="M2781">
        <f>IFERROR(1 - PERCENTRANK(G:G,G2781),0)</f>
        <v/>
      </c>
      <c r="N2781">
        <f>IFERROR(1 - PERCENTRANK(H:H,H2781),0)</f>
        <v/>
      </c>
      <c r="O2781">
        <f>IFERROR(PERCENTRANK(I:I,I2781),0)</f>
        <v/>
      </c>
      <c r="P2781">
        <f>IFERROR(1 - PERCENTRANK(J:J,J2781),0)</f>
        <v/>
      </c>
      <c r="Q2781">
        <f>IFERROR(PERCENTRANK(K:K,K2781),0)</f>
        <v/>
      </c>
      <c r="R2781">
        <f>L2781*weight1+M2781*weight2+N2781*weight3+O2781*weight4+P2781*weight5+Q2781*weight6</f>
        <v/>
      </c>
    </row>
    <row r="2782" spans="1:18">
      <c r="A2782">
        <f>RANK(R2782,R:R)</f>
        <v/>
      </c>
      <c r="B2782" t="s">
        <v>30304</v>
      </c>
      <c r="C2782">
        <f>VLOOKUP(B2782,'Input - companies list'!B:L,2,FALSE)</f>
        <v/>
      </c>
      <c r="D2782">
        <f>VLOOKUP(B2782,'Input - companies list'!B:L,11,FALSE)</f>
        <v/>
      </c>
      <c r="E2782">
        <f>VLOOKUP(B2782,'Input - companies list'!B:E,4,FALSE)</f>
        <v/>
      </c>
      <c r="F2782">
        <f>SUMIFS('Input - target event report'!H:H,'Input - target event report'!B:B,B2782,'Input - target event report'!D:D, "Private Investment")</f>
        <v/>
      </c>
      <c r="G2782">
        <f>IF(I2782&lt;2, "N/A", (MAXIFS('Input - target event report'!E:E,'Input - target event report'!B:B,B:B,'Input - target event report'!D:D,"Private Investment")-MINIFS('Input - target event report'!E:E,'Input - target event report'!B:B,B:B,'Input - target event report'!D:D,"Private Investment"))/(I2782-1))</f>
        <v/>
      </c>
      <c r="H2782">
        <f>IF(MAXIFS('Input - target event report'!E:E,'Input - target event report'!B:B,B:B,'Input - target event report'!D:D,"Private Investment") = 0, "N/A", TODAY() - MAXIFS('Input - target event report'!E:E,'Input - target event report'!B:B,B:B,'Input - target event report'!D:D,"Private Investment"))</f>
        <v/>
      </c>
      <c r="I2782">
        <f>COUNTIFS('Input - target event report'!B:B,B2782,'Input - target event report'!D:D, "Private Investment")</f>
        <v/>
      </c>
      <c r="J2782">
        <f>INDEX('Input - companies list'!$1:$10000,MATCH(B2782,'Input - companies list'!B:B,0),MATCH("Flow",'Input - companies list'!$1:$1,0 ))</f>
        <v/>
      </c>
      <c r="K2782">
        <f>INDEX('Input - companies list'!$1:$10000,MATCH(B2782,'Input - companies list'!B:B,0),MATCH("Inter-Cluster Connectivity",'Input - companies list'!$1:$1,0 ))</f>
        <v/>
      </c>
      <c r="L2782">
        <f>IFERROR(PERCENTRANK(F:F,F2782),0)</f>
        <v/>
      </c>
      <c r="M2782">
        <f>IFERROR(1 - PERCENTRANK(G:G,G2782),0)</f>
        <v/>
      </c>
      <c r="N2782">
        <f>IFERROR(1 - PERCENTRANK(H:H,H2782),0)</f>
        <v/>
      </c>
      <c r="O2782">
        <f>IFERROR(PERCENTRANK(I:I,I2782),0)</f>
        <v/>
      </c>
      <c r="P2782">
        <f>IFERROR(1 - PERCENTRANK(J:J,J2782),0)</f>
        <v/>
      </c>
      <c r="Q2782">
        <f>IFERROR(PERCENTRANK(K:K,K2782),0)</f>
        <v/>
      </c>
      <c r="R2782">
        <f>L2782*weight1+M2782*weight2+N2782*weight3+O2782*weight4+P2782*weight5+Q2782*weight6</f>
        <v/>
      </c>
    </row>
    <row r="2783" spans="1:18">
      <c r="A2783">
        <f>RANK(R2783,R:R)</f>
        <v/>
      </c>
      <c r="B2783" t="s">
        <v>30316</v>
      </c>
      <c r="C2783">
        <f>VLOOKUP(B2783,'Input - companies list'!B:L,2,FALSE)</f>
        <v/>
      </c>
      <c r="D2783">
        <f>VLOOKUP(B2783,'Input - companies list'!B:L,11,FALSE)</f>
        <v/>
      </c>
      <c r="E2783">
        <f>VLOOKUP(B2783,'Input - companies list'!B:E,4,FALSE)</f>
        <v/>
      </c>
      <c r="F2783">
        <f>SUMIFS('Input - target event report'!H:H,'Input - target event report'!B:B,B2783,'Input - target event report'!D:D, "Private Investment")</f>
        <v/>
      </c>
      <c r="G2783">
        <f>IF(I2783&lt;2, "N/A", (MAXIFS('Input - target event report'!E:E,'Input - target event report'!B:B,B:B,'Input - target event report'!D:D,"Private Investment")-MINIFS('Input - target event report'!E:E,'Input - target event report'!B:B,B:B,'Input - target event report'!D:D,"Private Investment"))/(I2783-1))</f>
        <v/>
      </c>
      <c r="H2783">
        <f>IF(MAXIFS('Input - target event report'!E:E,'Input - target event report'!B:B,B:B,'Input - target event report'!D:D,"Private Investment") = 0, "N/A", TODAY() - MAXIFS('Input - target event report'!E:E,'Input - target event report'!B:B,B:B,'Input - target event report'!D:D,"Private Investment"))</f>
        <v/>
      </c>
      <c r="I2783">
        <f>COUNTIFS('Input - target event report'!B:B,B2783,'Input - target event report'!D:D, "Private Investment")</f>
        <v/>
      </c>
      <c r="J2783">
        <f>INDEX('Input - companies list'!$1:$10000,MATCH(B2783,'Input - companies list'!B:B,0),MATCH("Flow",'Input - companies list'!$1:$1,0 ))</f>
        <v/>
      </c>
      <c r="K2783">
        <f>INDEX('Input - companies list'!$1:$10000,MATCH(B2783,'Input - companies list'!B:B,0),MATCH("Inter-Cluster Connectivity",'Input - companies list'!$1:$1,0 ))</f>
        <v/>
      </c>
      <c r="L2783">
        <f>IFERROR(PERCENTRANK(F:F,F2783),0)</f>
        <v/>
      </c>
      <c r="M2783">
        <f>IFERROR(1 - PERCENTRANK(G:G,G2783),0)</f>
        <v/>
      </c>
      <c r="N2783">
        <f>IFERROR(1 - PERCENTRANK(H:H,H2783),0)</f>
        <v/>
      </c>
      <c r="O2783">
        <f>IFERROR(PERCENTRANK(I:I,I2783),0)</f>
        <v/>
      </c>
      <c r="P2783">
        <f>IFERROR(1 - PERCENTRANK(J:J,J2783),0)</f>
        <v/>
      </c>
      <c r="Q2783">
        <f>IFERROR(PERCENTRANK(K:K,K2783),0)</f>
        <v/>
      </c>
      <c r="R2783">
        <f>L2783*weight1+M2783*weight2+N2783*weight3+O2783*weight4+P2783*weight5+Q2783*weight6</f>
        <v/>
      </c>
    </row>
    <row r="2784" spans="1:18">
      <c r="A2784">
        <f>RANK(R2784,R:R)</f>
        <v/>
      </c>
      <c r="B2784" t="s">
        <v>30327</v>
      </c>
      <c r="C2784">
        <f>VLOOKUP(B2784,'Input - companies list'!B:L,2,FALSE)</f>
        <v/>
      </c>
      <c r="D2784">
        <f>VLOOKUP(B2784,'Input - companies list'!B:L,11,FALSE)</f>
        <v/>
      </c>
      <c r="E2784">
        <f>VLOOKUP(B2784,'Input - companies list'!B:E,4,FALSE)</f>
        <v/>
      </c>
      <c r="F2784">
        <f>SUMIFS('Input - target event report'!H:H,'Input - target event report'!B:B,B2784,'Input - target event report'!D:D, "Private Investment")</f>
        <v/>
      </c>
      <c r="G2784">
        <f>IF(I2784&lt;2, "N/A", (MAXIFS('Input - target event report'!E:E,'Input - target event report'!B:B,B:B,'Input - target event report'!D:D,"Private Investment")-MINIFS('Input - target event report'!E:E,'Input - target event report'!B:B,B:B,'Input - target event report'!D:D,"Private Investment"))/(I2784-1))</f>
        <v/>
      </c>
      <c r="H2784">
        <f>IF(MAXIFS('Input - target event report'!E:E,'Input - target event report'!B:B,B:B,'Input - target event report'!D:D,"Private Investment") = 0, "N/A", TODAY() - MAXIFS('Input - target event report'!E:E,'Input - target event report'!B:B,B:B,'Input - target event report'!D:D,"Private Investment"))</f>
        <v/>
      </c>
      <c r="I2784">
        <f>COUNTIFS('Input - target event report'!B:B,B2784,'Input - target event report'!D:D, "Private Investment")</f>
        <v/>
      </c>
      <c r="J2784">
        <f>INDEX('Input - companies list'!$1:$10000,MATCH(B2784,'Input - companies list'!B:B,0),MATCH("Flow",'Input - companies list'!$1:$1,0 ))</f>
        <v/>
      </c>
      <c r="K2784">
        <f>INDEX('Input - companies list'!$1:$10000,MATCH(B2784,'Input - companies list'!B:B,0),MATCH("Inter-Cluster Connectivity",'Input - companies list'!$1:$1,0 ))</f>
        <v/>
      </c>
      <c r="L2784">
        <f>IFERROR(PERCENTRANK(F:F,F2784),0)</f>
        <v/>
      </c>
      <c r="M2784">
        <f>IFERROR(1 - PERCENTRANK(G:G,G2784),0)</f>
        <v/>
      </c>
      <c r="N2784">
        <f>IFERROR(1 - PERCENTRANK(H:H,H2784),0)</f>
        <v/>
      </c>
      <c r="O2784">
        <f>IFERROR(PERCENTRANK(I:I,I2784),0)</f>
        <v/>
      </c>
      <c r="P2784">
        <f>IFERROR(1 - PERCENTRANK(J:J,J2784),0)</f>
        <v/>
      </c>
      <c r="Q2784">
        <f>IFERROR(PERCENTRANK(K:K,K2784),0)</f>
        <v/>
      </c>
      <c r="R2784">
        <f>L2784*weight1+M2784*weight2+N2784*weight3+O2784*weight4+P2784*weight5+Q2784*weight6</f>
        <v/>
      </c>
    </row>
    <row r="2785" spans="1:18">
      <c r="A2785">
        <f>RANK(R2785,R:R)</f>
        <v/>
      </c>
      <c r="B2785" t="s">
        <v>30338</v>
      </c>
      <c r="C2785">
        <f>VLOOKUP(B2785,'Input - companies list'!B:L,2,FALSE)</f>
        <v/>
      </c>
      <c r="D2785">
        <f>VLOOKUP(B2785,'Input - companies list'!B:L,11,FALSE)</f>
        <v/>
      </c>
      <c r="E2785">
        <f>VLOOKUP(B2785,'Input - companies list'!B:E,4,FALSE)</f>
        <v/>
      </c>
      <c r="F2785">
        <f>SUMIFS('Input - target event report'!H:H,'Input - target event report'!B:B,B2785,'Input - target event report'!D:D, "Private Investment")</f>
        <v/>
      </c>
      <c r="G2785">
        <f>IF(I2785&lt;2, "N/A", (MAXIFS('Input - target event report'!E:E,'Input - target event report'!B:B,B:B,'Input - target event report'!D:D,"Private Investment")-MINIFS('Input - target event report'!E:E,'Input - target event report'!B:B,B:B,'Input - target event report'!D:D,"Private Investment"))/(I2785-1))</f>
        <v/>
      </c>
      <c r="H2785">
        <f>IF(MAXIFS('Input - target event report'!E:E,'Input - target event report'!B:B,B:B,'Input - target event report'!D:D,"Private Investment") = 0, "N/A", TODAY() - MAXIFS('Input - target event report'!E:E,'Input - target event report'!B:B,B:B,'Input - target event report'!D:D,"Private Investment"))</f>
        <v/>
      </c>
      <c r="I2785">
        <f>COUNTIFS('Input - target event report'!B:B,B2785,'Input - target event report'!D:D, "Private Investment")</f>
        <v/>
      </c>
      <c r="J2785">
        <f>INDEX('Input - companies list'!$1:$10000,MATCH(B2785,'Input - companies list'!B:B,0),MATCH("Flow",'Input - companies list'!$1:$1,0 ))</f>
        <v/>
      </c>
      <c r="K2785">
        <f>INDEX('Input - companies list'!$1:$10000,MATCH(B2785,'Input - companies list'!B:B,0),MATCH("Inter-Cluster Connectivity",'Input - companies list'!$1:$1,0 ))</f>
        <v/>
      </c>
      <c r="L2785">
        <f>IFERROR(PERCENTRANK(F:F,F2785),0)</f>
        <v/>
      </c>
      <c r="M2785">
        <f>IFERROR(1 - PERCENTRANK(G:G,G2785),0)</f>
        <v/>
      </c>
      <c r="N2785">
        <f>IFERROR(1 - PERCENTRANK(H:H,H2785),0)</f>
        <v/>
      </c>
      <c r="O2785">
        <f>IFERROR(PERCENTRANK(I:I,I2785),0)</f>
        <v/>
      </c>
      <c r="P2785">
        <f>IFERROR(1 - PERCENTRANK(J:J,J2785),0)</f>
        <v/>
      </c>
      <c r="Q2785">
        <f>IFERROR(PERCENTRANK(K:K,K2785),0)</f>
        <v/>
      </c>
      <c r="R2785">
        <f>L2785*weight1+M2785*weight2+N2785*weight3+O2785*weight4+P2785*weight5+Q2785*weight6</f>
        <v/>
      </c>
    </row>
    <row r="2786" spans="1:18">
      <c r="A2786">
        <f>RANK(R2786,R:R)</f>
        <v/>
      </c>
      <c r="B2786" t="s">
        <v>30349</v>
      </c>
      <c r="C2786">
        <f>VLOOKUP(B2786,'Input - companies list'!B:L,2,FALSE)</f>
        <v/>
      </c>
      <c r="D2786">
        <f>VLOOKUP(B2786,'Input - companies list'!B:L,11,FALSE)</f>
        <v/>
      </c>
      <c r="E2786">
        <f>VLOOKUP(B2786,'Input - companies list'!B:E,4,FALSE)</f>
        <v/>
      </c>
      <c r="F2786">
        <f>SUMIFS('Input - target event report'!H:H,'Input - target event report'!B:B,B2786,'Input - target event report'!D:D, "Private Investment")</f>
        <v/>
      </c>
      <c r="G2786">
        <f>IF(I2786&lt;2, "N/A", (MAXIFS('Input - target event report'!E:E,'Input - target event report'!B:B,B:B,'Input - target event report'!D:D,"Private Investment")-MINIFS('Input - target event report'!E:E,'Input - target event report'!B:B,B:B,'Input - target event report'!D:D,"Private Investment"))/(I2786-1))</f>
        <v/>
      </c>
      <c r="H2786">
        <f>IF(MAXIFS('Input - target event report'!E:E,'Input - target event report'!B:B,B:B,'Input - target event report'!D:D,"Private Investment") = 0, "N/A", TODAY() - MAXIFS('Input - target event report'!E:E,'Input - target event report'!B:B,B:B,'Input - target event report'!D:D,"Private Investment"))</f>
        <v/>
      </c>
      <c r="I2786">
        <f>COUNTIFS('Input - target event report'!B:B,B2786,'Input - target event report'!D:D, "Private Investment")</f>
        <v/>
      </c>
      <c r="J2786">
        <f>INDEX('Input - companies list'!$1:$10000,MATCH(B2786,'Input - companies list'!B:B,0),MATCH("Flow",'Input - companies list'!$1:$1,0 ))</f>
        <v/>
      </c>
      <c r="K2786">
        <f>INDEX('Input - companies list'!$1:$10000,MATCH(B2786,'Input - companies list'!B:B,0),MATCH("Inter-Cluster Connectivity",'Input - companies list'!$1:$1,0 ))</f>
        <v/>
      </c>
      <c r="L2786">
        <f>IFERROR(PERCENTRANK(F:F,F2786),0)</f>
        <v/>
      </c>
      <c r="M2786">
        <f>IFERROR(1 - PERCENTRANK(G:G,G2786),0)</f>
        <v/>
      </c>
      <c r="N2786">
        <f>IFERROR(1 - PERCENTRANK(H:H,H2786),0)</f>
        <v/>
      </c>
      <c r="O2786">
        <f>IFERROR(PERCENTRANK(I:I,I2786),0)</f>
        <v/>
      </c>
      <c r="P2786">
        <f>IFERROR(1 - PERCENTRANK(J:J,J2786),0)</f>
        <v/>
      </c>
      <c r="Q2786">
        <f>IFERROR(PERCENTRANK(K:K,K2786),0)</f>
        <v/>
      </c>
      <c r="R2786">
        <f>L2786*weight1+M2786*weight2+N2786*weight3+O2786*weight4+P2786*weight5+Q2786*weight6</f>
        <v/>
      </c>
    </row>
    <row r="2787" spans="1:18">
      <c r="A2787">
        <f>RANK(R2787,R:R)</f>
        <v/>
      </c>
      <c r="B2787" t="s">
        <v>30359</v>
      </c>
      <c r="C2787">
        <f>VLOOKUP(B2787,'Input - companies list'!B:L,2,FALSE)</f>
        <v/>
      </c>
      <c r="D2787">
        <f>VLOOKUP(B2787,'Input - companies list'!B:L,11,FALSE)</f>
        <v/>
      </c>
      <c r="E2787">
        <f>VLOOKUP(B2787,'Input - companies list'!B:E,4,FALSE)</f>
        <v/>
      </c>
      <c r="F2787">
        <f>SUMIFS('Input - target event report'!H:H,'Input - target event report'!B:B,B2787,'Input - target event report'!D:D, "Private Investment")</f>
        <v/>
      </c>
      <c r="G2787">
        <f>IF(I2787&lt;2, "N/A", (MAXIFS('Input - target event report'!E:E,'Input - target event report'!B:B,B:B,'Input - target event report'!D:D,"Private Investment")-MINIFS('Input - target event report'!E:E,'Input - target event report'!B:B,B:B,'Input - target event report'!D:D,"Private Investment"))/(I2787-1))</f>
        <v/>
      </c>
      <c r="H2787">
        <f>IF(MAXIFS('Input - target event report'!E:E,'Input - target event report'!B:B,B:B,'Input - target event report'!D:D,"Private Investment") = 0, "N/A", TODAY() - MAXIFS('Input - target event report'!E:E,'Input - target event report'!B:B,B:B,'Input - target event report'!D:D,"Private Investment"))</f>
        <v/>
      </c>
      <c r="I2787">
        <f>COUNTIFS('Input - target event report'!B:B,B2787,'Input - target event report'!D:D, "Private Investment")</f>
        <v/>
      </c>
      <c r="J2787">
        <f>INDEX('Input - companies list'!$1:$10000,MATCH(B2787,'Input - companies list'!B:B,0),MATCH("Flow",'Input - companies list'!$1:$1,0 ))</f>
        <v/>
      </c>
      <c r="K2787">
        <f>INDEX('Input - companies list'!$1:$10000,MATCH(B2787,'Input - companies list'!B:B,0),MATCH("Inter-Cluster Connectivity",'Input - companies list'!$1:$1,0 ))</f>
        <v/>
      </c>
      <c r="L2787">
        <f>IFERROR(PERCENTRANK(F:F,F2787),0)</f>
        <v/>
      </c>
      <c r="M2787">
        <f>IFERROR(1 - PERCENTRANK(G:G,G2787),0)</f>
        <v/>
      </c>
      <c r="N2787">
        <f>IFERROR(1 - PERCENTRANK(H:H,H2787),0)</f>
        <v/>
      </c>
      <c r="O2787">
        <f>IFERROR(PERCENTRANK(I:I,I2787),0)</f>
        <v/>
      </c>
      <c r="P2787">
        <f>IFERROR(1 - PERCENTRANK(J:J,J2787),0)</f>
        <v/>
      </c>
      <c r="Q2787">
        <f>IFERROR(PERCENTRANK(K:K,K2787),0)</f>
        <v/>
      </c>
      <c r="R2787">
        <f>L2787*weight1+M2787*weight2+N2787*weight3+O2787*weight4+P2787*weight5+Q2787*weight6</f>
        <v/>
      </c>
    </row>
    <row r="2788" spans="1:18">
      <c r="A2788">
        <f>RANK(R2788,R:R)</f>
        <v/>
      </c>
      <c r="B2788" t="s">
        <v>30370</v>
      </c>
      <c r="C2788">
        <f>VLOOKUP(B2788,'Input - companies list'!B:L,2,FALSE)</f>
        <v/>
      </c>
      <c r="D2788">
        <f>VLOOKUP(B2788,'Input - companies list'!B:L,11,FALSE)</f>
        <v/>
      </c>
      <c r="E2788">
        <f>VLOOKUP(B2788,'Input - companies list'!B:E,4,FALSE)</f>
        <v/>
      </c>
      <c r="F2788">
        <f>SUMIFS('Input - target event report'!H:H,'Input - target event report'!B:B,B2788,'Input - target event report'!D:D, "Private Investment")</f>
        <v/>
      </c>
      <c r="G2788">
        <f>IF(I2788&lt;2, "N/A", (MAXIFS('Input - target event report'!E:E,'Input - target event report'!B:B,B:B,'Input - target event report'!D:D,"Private Investment")-MINIFS('Input - target event report'!E:E,'Input - target event report'!B:B,B:B,'Input - target event report'!D:D,"Private Investment"))/(I2788-1))</f>
        <v/>
      </c>
      <c r="H2788">
        <f>IF(MAXIFS('Input - target event report'!E:E,'Input - target event report'!B:B,B:B,'Input - target event report'!D:D,"Private Investment") = 0, "N/A", TODAY() - MAXIFS('Input - target event report'!E:E,'Input - target event report'!B:B,B:B,'Input - target event report'!D:D,"Private Investment"))</f>
        <v/>
      </c>
      <c r="I2788">
        <f>COUNTIFS('Input - target event report'!B:B,B2788,'Input - target event report'!D:D, "Private Investment")</f>
        <v/>
      </c>
      <c r="J2788">
        <f>INDEX('Input - companies list'!$1:$10000,MATCH(B2788,'Input - companies list'!B:B,0),MATCH("Flow",'Input - companies list'!$1:$1,0 ))</f>
        <v/>
      </c>
      <c r="K2788">
        <f>INDEX('Input - companies list'!$1:$10000,MATCH(B2788,'Input - companies list'!B:B,0),MATCH("Inter-Cluster Connectivity",'Input - companies list'!$1:$1,0 ))</f>
        <v/>
      </c>
      <c r="L2788">
        <f>IFERROR(PERCENTRANK(F:F,F2788),0)</f>
        <v/>
      </c>
      <c r="M2788">
        <f>IFERROR(1 - PERCENTRANK(G:G,G2788),0)</f>
        <v/>
      </c>
      <c r="N2788">
        <f>IFERROR(1 - PERCENTRANK(H:H,H2788),0)</f>
        <v/>
      </c>
      <c r="O2788">
        <f>IFERROR(PERCENTRANK(I:I,I2788),0)</f>
        <v/>
      </c>
      <c r="P2788">
        <f>IFERROR(1 - PERCENTRANK(J:J,J2788),0)</f>
        <v/>
      </c>
      <c r="Q2788">
        <f>IFERROR(PERCENTRANK(K:K,K2788),0)</f>
        <v/>
      </c>
      <c r="R2788">
        <f>L2788*weight1+M2788*weight2+N2788*weight3+O2788*weight4+P2788*weight5+Q2788*weight6</f>
        <v/>
      </c>
    </row>
    <row r="2789" spans="1:18">
      <c r="A2789">
        <f>RANK(R2789,R:R)</f>
        <v/>
      </c>
      <c r="B2789" t="s">
        <v>30382</v>
      </c>
      <c r="C2789">
        <f>VLOOKUP(B2789,'Input - companies list'!B:L,2,FALSE)</f>
        <v/>
      </c>
      <c r="D2789">
        <f>VLOOKUP(B2789,'Input - companies list'!B:L,11,FALSE)</f>
        <v/>
      </c>
      <c r="E2789">
        <f>VLOOKUP(B2789,'Input - companies list'!B:E,4,FALSE)</f>
        <v/>
      </c>
      <c r="F2789">
        <f>SUMIFS('Input - target event report'!H:H,'Input - target event report'!B:B,B2789,'Input - target event report'!D:D, "Private Investment")</f>
        <v/>
      </c>
      <c r="G2789">
        <f>IF(I2789&lt;2, "N/A", (MAXIFS('Input - target event report'!E:E,'Input - target event report'!B:B,B:B,'Input - target event report'!D:D,"Private Investment")-MINIFS('Input - target event report'!E:E,'Input - target event report'!B:B,B:B,'Input - target event report'!D:D,"Private Investment"))/(I2789-1))</f>
        <v/>
      </c>
      <c r="H2789">
        <f>IF(MAXIFS('Input - target event report'!E:E,'Input - target event report'!B:B,B:B,'Input - target event report'!D:D,"Private Investment") = 0, "N/A", TODAY() - MAXIFS('Input - target event report'!E:E,'Input - target event report'!B:B,B:B,'Input - target event report'!D:D,"Private Investment"))</f>
        <v/>
      </c>
      <c r="I2789">
        <f>COUNTIFS('Input - target event report'!B:B,B2789,'Input - target event report'!D:D, "Private Investment")</f>
        <v/>
      </c>
      <c r="J2789">
        <f>INDEX('Input - companies list'!$1:$10000,MATCH(B2789,'Input - companies list'!B:B,0),MATCH("Flow",'Input - companies list'!$1:$1,0 ))</f>
        <v/>
      </c>
      <c r="K2789">
        <f>INDEX('Input - companies list'!$1:$10000,MATCH(B2789,'Input - companies list'!B:B,0),MATCH("Inter-Cluster Connectivity",'Input - companies list'!$1:$1,0 ))</f>
        <v/>
      </c>
      <c r="L2789">
        <f>IFERROR(PERCENTRANK(F:F,F2789),0)</f>
        <v/>
      </c>
      <c r="M2789">
        <f>IFERROR(1 - PERCENTRANK(G:G,G2789),0)</f>
        <v/>
      </c>
      <c r="N2789">
        <f>IFERROR(1 - PERCENTRANK(H:H,H2789),0)</f>
        <v/>
      </c>
      <c r="O2789">
        <f>IFERROR(PERCENTRANK(I:I,I2789),0)</f>
        <v/>
      </c>
      <c r="P2789">
        <f>IFERROR(1 - PERCENTRANK(J:J,J2789),0)</f>
        <v/>
      </c>
      <c r="Q2789">
        <f>IFERROR(PERCENTRANK(K:K,K2789),0)</f>
        <v/>
      </c>
      <c r="R2789">
        <f>L2789*weight1+M2789*weight2+N2789*weight3+O2789*weight4+P2789*weight5+Q2789*weight6</f>
        <v/>
      </c>
    </row>
    <row r="2790" spans="1:18">
      <c r="A2790">
        <f>RANK(R2790,R:R)</f>
        <v/>
      </c>
      <c r="B2790" t="s">
        <v>30391</v>
      </c>
      <c r="C2790">
        <f>VLOOKUP(B2790,'Input - companies list'!B:L,2,FALSE)</f>
        <v/>
      </c>
      <c r="D2790">
        <f>VLOOKUP(B2790,'Input - companies list'!B:L,11,FALSE)</f>
        <v/>
      </c>
      <c r="E2790">
        <f>VLOOKUP(B2790,'Input - companies list'!B:E,4,FALSE)</f>
        <v/>
      </c>
      <c r="F2790">
        <f>SUMIFS('Input - target event report'!H:H,'Input - target event report'!B:B,B2790,'Input - target event report'!D:D, "Private Investment")</f>
        <v/>
      </c>
      <c r="G2790">
        <f>IF(I2790&lt;2, "N/A", (MAXIFS('Input - target event report'!E:E,'Input - target event report'!B:B,B:B,'Input - target event report'!D:D,"Private Investment")-MINIFS('Input - target event report'!E:E,'Input - target event report'!B:B,B:B,'Input - target event report'!D:D,"Private Investment"))/(I2790-1))</f>
        <v/>
      </c>
      <c r="H2790">
        <f>IF(MAXIFS('Input - target event report'!E:E,'Input - target event report'!B:B,B:B,'Input - target event report'!D:D,"Private Investment") = 0, "N/A", TODAY() - MAXIFS('Input - target event report'!E:E,'Input - target event report'!B:B,B:B,'Input - target event report'!D:D,"Private Investment"))</f>
        <v/>
      </c>
      <c r="I2790">
        <f>COUNTIFS('Input - target event report'!B:B,B2790,'Input - target event report'!D:D, "Private Investment")</f>
        <v/>
      </c>
      <c r="J2790">
        <f>INDEX('Input - companies list'!$1:$10000,MATCH(B2790,'Input - companies list'!B:B,0),MATCH("Flow",'Input - companies list'!$1:$1,0 ))</f>
        <v/>
      </c>
      <c r="K2790">
        <f>INDEX('Input - companies list'!$1:$10000,MATCH(B2790,'Input - companies list'!B:B,0),MATCH("Inter-Cluster Connectivity",'Input - companies list'!$1:$1,0 ))</f>
        <v/>
      </c>
      <c r="L2790">
        <f>IFERROR(PERCENTRANK(F:F,F2790),0)</f>
        <v/>
      </c>
      <c r="M2790">
        <f>IFERROR(1 - PERCENTRANK(G:G,G2790),0)</f>
        <v/>
      </c>
      <c r="N2790">
        <f>IFERROR(1 - PERCENTRANK(H:H,H2790),0)</f>
        <v/>
      </c>
      <c r="O2790">
        <f>IFERROR(PERCENTRANK(I:I,I2790),0)</f>
        <v/>
      </c>
      <c r="P2790">
        <f>IFERROR(1 - PERCENTRANK(J:J,J2790),0)</f>
        <v/>
      </c>
      <c r="Q2790">
        <f>IFERROR(PERCENTRANK(K:K,K2790),0)</f>
        <v/>
      </c>
      <c r="R2790">
        <f>L2790*weight1+M2790*weight2+N2790*weight3+O2790*weight4+P2790*weight5+Q2790*weight6</f>
        <v/>
      </c>
    </row>
    <row r="2791" spans="1:18">
      <c r="A2791">
        <f>RANK(R2791,R:R)</f>
        <v/>
      </c>
      <c r="B2791" t="s">
        <v>30402</v>
      </c>
      <c r="C2791">
        <f>VLOOKUP(B2791,'Input - companies list'!B:L,2,FALSE)</f>
        <v/>
      </c>
      <c r="D2791">
        <f>VLOOKUP(B2791,'Input - companies list'!B:L,11,FALSE)</f>
        <v/>
      </c>
      <c r="E2791">
        <f>VLOOKUP(B2791,'Input - companies list'!B:E,4,FALSE)</f>
        <v/>
      </c>
      <c r="F2791">
        <f>SUMIFS('Input - target event report'!H:H,'Input - target event report'!B:B,B2791,'Input - target event report'!D:D, "Private Investment")</f>
        <v/>
      </c>
      <c r="G2791">
        <f>IF(I2791&lt;2, "N/A", (MAXIFS('Input - target event report'!E:E,'Input - target event report'!B:B,B:B,'Input - target event report'!D:D,"Private Investment")-MINIFS('Input - target event report'!E:E,'Input - target event report'!B:B,B:B,'Input - target event report'!D:D,"Private Investment"))/(I2791-1))</f>
        <v/>
      </c>
      <c r="H2791">
        <f>IF(MAXIFS('Input - target event report'!E:E,'Input - target event report'!B:B,B:B,'Input - target event report'!D:D,"Private Investment") = 0, "N/A", TODAY() - MAXIFS('Input - target event report'!E:E,'Input - target event report'!B:B,B:B,'Input - target event report'!D:D,"Private Investment"))</f>
        <v/>
      </c>
      <c r="I2791">
        <f>COUNTIFS('Input - target event report'!B:B,B2791,'Input - target event report'!D:D, "Private Investment")</f>
        <v/>
      </c>
      <c r="J2791">
        <f>INDEX('Input - companies list'!$1:$10000,MATCH(B2791,'Input - companies list'!B:B,0),MATCH("Flow",'Input - companies list'!$1:$1,0 ))</f>
        <v/>
      </c>
      <c r="K2791">
        <f>INDEX('Input - companies list'!$1:$10000,MATCH(B2791,'Input - companies list'!B:B,0),MATCH("Inter-Cluster Connectivity",'Input - companies list'!$1:$1,0 ))</f>
        <v/>
      </c>
      <c r="L2791">
        <f>IFERROR(PERCENTRANK(F:F,F2791),0)</f>
        <v/>
      </c>
      <c r="M2791">
        <f>IFERROR(1 - PERCENTRANK(G:G,G2791),0)</f>
        <v/>
      </c>
      <c r="N2791">
        <f>IFERROR(1 - PERCENTRANK(H:H,H2791),0)</f>
        <v/>
      </c>
      <c r="O2791">
        <f>IFERROR(PERCENTRANK(I:I,I2791),0)</f>
        <v/>
      </c>
      <c r="P2791">
        <f>IFERROR(1 - PERCENTRANK(J:J,J2791),0)</f>
        <v/>
      </c>
      <c r="Q2791">
        <f>IFERROR(PERCENTRANK(K:K,K2791),0)</f>
        <v/>
      </c>
      <c r="R2791">
        <f>L2791*weight1+M2791*weight2+N2791*weight3+O2791*weight4+P2791*weight5+Q2791*weight6</f>
        <v/>
      </c>
    </row>
    <row r="2792" spans="1:18">
      <c r="A2792">
        <f>RANK(R2792,R:R)</f>
        <v/>
      </c>
      <c r="B2792" t="s">
        <v>30414</v>
      </c>
      <c r="C2792">
        <f>VLOOKUP(B2792,'Input - companies list'!B:L,2,FALSE)</f>
        <v/>
      </c>
      <c r="D2792">
        <f>VLOOKUP(B2792,'Input - companies list'!B:L,11,FALSE)</f>
        <v/>
      </c>
      <c r="E2792">
        <f>VLOOKUP(B2792,'Input - companies list'!B:E,4,FALSE)</f>
        <v/>
      </c>
      <c r="F2792">
        <f>SUMIFS('Input - target event report'!H:H,'Input - target event report'!B:B,B2792,'Input - target event report'!D:D, "Private Investment")</f>
        <v/>
      </c>
      <c r="G2792">
        <f>IF(I2792&lt;2, "N/A", (MAXIFS('Input - target event report'!E:E,'Input - target event report'!B:B,B:B,'Input - target event report'!D:D,"Private Investment")-MINIFS('Input - target event report'!E:E,'Input - target event report'!B:B,B:B,'Input - target event report'!D:D,"Private Investment"))/(I2792-1))</f>
        <v/>
      </c>
      <c r="H2792">
        <f>IF(MAXIFS('Input - target event report'!E:E,'Input - target event report'!B:B,B:B,'Input - target event report'!D:D,"Private Investment") = 0, "N/A", TODAY() - MAXIFS('Input - target event report'!E:E,'Input - target event report'!B:B,B:B,'Input - target event report'!D:D,"Private Investment"))</f>
        <v/>
      </c>
      <c r="I2792">
        <f>COUNTIFS('Input - target event report'!B:B,B2792,'Input - target event report'!D:D, "Private Investment")</f>
        <v/>
      </c>
      <c r="J2792">
        <f>INDEX('Input - companies list'!$1:$10000,MATCH(B2792,'Input - companies list'!B:B,0),MATCH("Flow",'Input - companies list'!$1:$1,0 ))</f>
        <v/>
      </c>
      <c r="K2792">
        <f>INDEX('Input - companies list'!$1:$10000,MATCH(B2792,'Input - companies list'!B:B,0),MATCH("Inter-Cluster Connectivity",'Input - companies list'!$1:$1,0 ))</f>
        <v/>
      </c>
      <c r="L2792">
        <f>IFERROR(PERCENTRANK(F:F,F2792),0)</f>
        <v/>
      </c>
      <c r="M2792">
        <f>IFERROR(1 - PERCENTRANK(G:G,G2792),0)</f>
        <v/>
      </c>
      <c r="N2792">
        <f>IFERROR(1 - PERCENTRANK(H:H,H2792),0)</f>
        <v/>
      </c>
      <c r="O2792">
        <f>IFERROR(PERCENTRANK(I:I,I2792),0)</f>
        <v/>
      </c>
      <c r="P2792">
        <f>IFERROR(1 - PERCENTRANK(J:J,J2792),0)</f>
        <v/>
      </c>
      <c r="Q2792">
        <f>IFERROR(PERCENTRANK(K:K,K2792),0)</f>
        <v/>
      </c>
      <c r="R2792">
        <f>L2792*weight1+M2792*weight2+N2792*weight3+O2792*weight4+P2792*weight5+Q2792*weight6</f>
        <v/>
      </c>
    </row>
    <row r="2793" spans="1:18">
      <c r="A2793">
        <f>RANK(R2793,R:R)</f>
        <v/>
      </c>
      <c r="B2793" t="s">
        <v>30423</v>
      </c>
      <c r="C2793">
        <f>VLOOKUP(B2793,'Input - companies list'!B:L,2,FALSE)</f>
        <v/>
      </c>
      <c r="D2793">
        <f>VLOOKUP(B2793,'Input - companies list'!B:L,11,FALSE)</f>
        <v/>
      </c>
      <c r="E2793">
        <f>VLOOKUP(B2793,'Input - companies list'!B:E,4,FALSE)</f>
        <v/>
      </c>
      <c r="F2793">
        <f>SUMIFS('Input - target event report'!H:H,'Input - target event report'!B:B,B2793,'Input - target event report'!D:D, "Private Investment")</f>
        <v/>
      </c>
      <c r="G2793">
        <f>IF(I2793&lt;2, "N/A", (MAXIFS('Input - target event report'!E:E,'Input - target event report'!B:B,B:B,'Input - target event report'!D:D,"Private Investment")-MINIFS('Input - target event report'!E:E,'Input - target event report'!B:B,B:B,'Input - target event report'!D:D,"Private Investment"))/(I2793-1))</f>
        <v/>
      </c>
      <c r="H2793">
        <f>IF(MAXIFS('Input - target event report'!E:E,'Input - target event report'!B:B,B:B,'Input - target event report'!D:D,"Private Investment") = 0, "N/A", TODAY() - MAXIFS('Input - target event report'!E:E,'Input - target event report'!B:B,B:B,'Input - target event report'!D:D,"Private Investment"))</f>
        <v/>
      </c>
      <c r="I2793">
        <f>COUNTIFS('Input - target event report'!B:B,B2793,'Input - target event report'!D:D, "Private Investment")</f>
        <v/>
      </c>
      <c r="J2793">
        <f>INDEX('Input - companies list'!$1:$10000,MATCH(B2793,'Input - companies list'!B:B,0),MATCH("Flow",'Input - companies list'!$1:$1,0 ))</f>
        <v/>
      </c>
      <c r="K2793">
        <f>INDEX('Input - companies list'!$1:$10000,MATCH(B2793,'Input - companies list'!B:B,0),MATCH("Inter-Cluster Connectivity",'Input - companies list'!$1:$1,0 ))</f>
        <v/>
      </c>
      <c r="L2793">
        <f>IFERROR(PERCENTRANK(F:F,F2793),0)</f>
        <v/>
      </c>
      <c r="M2793">
        <f>IFERROR(1 - PERCENTRANK(G:G,G2793),0)</f>
        <v/>
      </c>
      <c r="N2793">
        <f>IFERROR(1 - PERCENTRANK(H:H,H2793),0)</f>
        <v/>
      </c>
      <c r="O2793">
        <f>IFERROR(PERCENTRANK(I:I,I2793),0)</f>
        <v/>
      </c>
      <c r="P2793">
        <f>IFERROR(1 - PERCENTRANK(J:J,J2793),0)</f>
        <v/>
      </c>
      <c r="Q2793">
        <f>IFERROR(PERCENTRANK(K:K,K2793),0)</f>
        <v/>
      </c>
      <c r="R2793">
        <f>L2793*weight1+M2793*weight2+N2793*weight3+O2793*weight4+P2793*weight5+Q2793*weight6</f>
        <v/>
      </c>
    </row>
    <row r="2794" spans="1:18">
      <c r="A2794">
        <f>RANK(R2794,R:R)</f>
        <v/>
      </c>
      <c r="B2794" t="s">
        <v>30435</v>
      </c>
      <c r="C2794">
        <f>VLOOKUP(B2794,'Input - companies list'!B:L,2,FALSE)</f>
        <v/>
      </c>
      <c r="D2794">
        <f>VLOOKUP(B2794,'Input - companies list'!B:L,11,FALSE)</f>
        <v/>
      </c>
      <c r="E2794">
        <f>VLOOKUP(B2794,'Input - companies list'!B:E,4,FALSE)</f>
        <v/>
      </c>
      <c r="F2794">
        <f>SUMIFS('Input - target event report'!H:H,'Input - target event report'!B:B,B2794,'Input - target event report'!D:D, "Private Investment")</f>
        <v/>
      </c>
      <c r="G2794">
        <f>IF(I2794&lt;2, "N/A", (MAXIFS('Input - target event report'!E:E,'Input - target event report'!B:B,B:B,'Input - target event report'!D:D,"Private Investment")-MINIFS('Input - target event report'!E:E,'Input - target event report'!B:B,B:B,'Input - target event report'!D:D,"Private Investment"))/(I2794-1))</f>
        <v/>
      </c>
      <c r="H2794">
        <f>IF(MAXIFS('Input - target event report'!E:E,'Input - target event report'!B:B,B:B,'Input - target event report'!D:D,"Private Investment") = 0, "N/A", TODAY() - MAXIFS('Input - target event report'!E:E,'Input - target event report'!B:B,B:B,'Input - target event report'!D:D,"Private Investment"))</f>
        <v/>
      </c>
      <c r="I2794">
        <f>COUNTIFS('Input - target event report'!B:B,B2794,'Input - target event report'!D:D, "Private Investment")</f>
        <v/>
      </c>
      <c r="J2794">
        <f>INDEX('Input - companies list'!$1:$10000,MATCH(B2794,'Input - companies list'!B:B,0),MATCH("Flow",'Input - companies list'!$1:$1,0 ))</f>
        <v/>
      </c>
      <c r="K2794">
        <f>INDEX('Input - companies list'!$1:$10000,MATCH(B2794,'Input - companies list'!B:B,0),MATCH("Inter-Cluster Connectivity",'Input - companies list'!$1:$1,0 ))</f>
        <v/>
      </c>
      <c r="L2794">
        <f>IFERROR(PERCENTRANK(F:F,F2794),0)</f>
        <v/>
      </c>
      <c r="M2794">
        <f>IFERROR(1 - PERCENTRANK(G:G,G2794),0)</f>
        <v/>
      </c>
      <c r="N2794">
        <f>IFERROR(1 - PERCENTRANK(H:H,H2794),0)</f>
        <v/>
      </c>
      <c r="O2794">
        <f>IFERROR(PERCENTRANK(I:I,I2794),0)</f>
        <v/>
      </c>
      <c r="P2794">
        <f>IFERROR(1 - PERCENTRANK(J:J,J2794),0)</f>
        <v/>
      </c>
      <c r="Q2794">
        <f>IFERROR(PERCENTRANK(K:K,K2794),0)</f>
        <v/>
      </c>
      <c r="R2794">
        <f>L2794*weight1+M2794*weight2+N2794*weight3+O2794*weight4+P2794*weight5+Q2794*weight6</f>
        <v/>
      </c>
    </row>
    <row r="2795" spans="1:18">
      <c r="A2795">
        <f>RANK(R2795,R:R)</f>
        <v/>
      </c>
      <c r="B2795" t="s">
        <v>30445</v>
      </c>
      <c r="C2795">
        <f>VLOOKUP(B2795,'Input - companies list'!B:L,2,FALSE)</f>
        <v/>
      </c>
      <c r="D2795">
        <f>VLOOKUP(B2795,'Input - companies list'!B:L,11,FALSE)</f>
        <v/>
      </c>
      <c r="E2795">
        <f>VLOOKUP(B2795,'Input - companies list'!B:E,4,FALSE)</f>
        <v/>
      </c>
      <c r="F2795">
        <f>SUMIFS('Input - target event report'!H:H,'Input - target event report'!B:B,B2795,'Input - target event report'!D:D, "Private Investment")</f>
        <v/>
      </c>
      <c r="G2795">
        <f>IF(I2795&lt;2, "N/A", (MAXIFS('Input - target event report'!E:E,'Input - target event report'!B:B,B:B,'Input - target event report'!D:D,"Private Investment")-MINIFS('Input - target event report'!E:E,'Input - target event report'!B:B,B:B,'Input - target event report'!D:D,"Private Investment"))/(I2795-1))</f>
        <v/>
      </c>
      <c r="H2795">
        <f>IF(MAXIFS('Input - target event report'!E:E,'Input - target event report'!B:B,B:B,'Input - target event report'!D:D,"Private Investment") = 0, "N/A", TODAY() - MAXIFS('Input - target event report'!E:E,'Input - target event report'!B:B,B:B,'Input - target event report'!D:D,"Private Investment"))</f>
        <v/>
      </c>
      <c r="I2795">
        <f>COUNTIFS('Input - target event report'!B:B,B2795,'Input - target event report'!D:D, "Private Investment")</f>
        <v/>
      </c>
      <c r="J2795">
        <f>INDEX('Input - companies list'!$1:$10000,MATCH(B2795,'Input - companies list'!B:B,0),MATCH("Flow",'Input - companies list'!$1:$1,0 ))</f>
        <v/>
      </c>
      <c r="K2795">
        <f>INDEX('Input - companies list'!$1:$10000,MATCH(B2795,'Input - companies list'!B:B,0),MATCH("Inter-Cluster Connectivity",'Input - companies list'!$1:$1,0 ))</f>
        <v/>
      </c>
      <c r="L2795">
        <f>IFERROR(PERCENTRANK(F:F,F2795),0)</f>
        <v/>
      </c>
      <c r="M2795">
        <f>IFERROR(1 - PERCENTRANK(G:G,G2795),0)</f>
        <v/>
      </c>
      <c r="N2795">
        <f>IFERROR(1 - PERCENTRANK(H:H,H2795),0)</f>
        <v/>
      </c>
      <c r="O2795">
        <f>IFERROR(PERCENTRANK(I:I,I2795),0)</f>
        <v/>
      </c>
      <c r="P2795">
        <f>IFERROR(1 - PERCENTRANK(J:J,J2795),0)</f>
        <v/>
      </c>
      <c r="Q2795">
        <f>IFERROR(PERCENTRANK(K:K,K2795),0)</f>
        <v/>
      </c>
      <c r="R2795">
        <f>L2795*weight1+M2795*weight2+N2795*weight3+O2795*weight4+P2795*weight5+Q2795*weight6</f>
        <v/>
      </c>
    </row>
    <row r="2796" spans="1:18">
      <c r="A2796">
        <f>RANK(R2796,R:R)</f>
        <v/>
      </c>
      <c r="B2796" t="s">
        <v>30453</v>
      </c>
      <c r="C2796">
        <f>VLOOKUP(B2796,'Input - companies list'!B:L,2,FALSE)</f>
        <v/>
      </c>
      <c r="D2796">
        <f>VLOOKUP(B2796,'Input - companies list'!B:L,11,FALSE)</f>
        <v/>
      </c>
      <c r="E2796">
        <f>VLOOKUP(B2796,'Input - companies list'!B:E,4,FALSE)</f>
        <v/>
      </c>
      <c r="F2796">
        <f>SUMIFS('Input - target event report'!H:H,'Input - target event report'!B:B,B2796,'Input - target event report'!D:D, "Private Investment")</f>
        <v/>
      </c>
      <c r="G2796">
        <f>IF(I2796&lt;2, "N/A", (MAXIFS('Input - target event report'!E:E,'Input - target event report'!B:B,B:B,'Input - target event report'!D:D,"Private Investment")-MINIFS('Input - target event report'!E:E,'Input - target event report'!B:B,B:B,'Input - target event report'!D:D,"Private Investment"))/(I2796-1))</f>
        <v/>
      </c>
      <c r="H2796">
        <f>IF(MAXIFS('Input - target event report'!E:E,'Input - target event report'!B:B,B:B,'Input - target event report'!D:D,"Private Investment") = 0, "N/A", TODAY() - MAXIFS('Input - target event report'!E:E,'Input - target event report'!B:B,B:B,'Input - target event report'!D:D,"Private Investment"))</f>
        <v/>
      </c>
      <c r="I2796">
        <f>COUNTIFS('Input - target event report'!B:B,B2796,'Input - target event report'!D:D, "Private Investment")</f>
        <v/>
      </c>
      <c r="J2796">
        <f>INDEX('Input - companies list'!$1:$10000,MATCH(B2796,'Input - companies list'!B:B,0),MATCH("Flow",'Input - companies list'!$1:$1,0 ))</f>
        <v/>
      </c>
      <c r="K2796">
        <f>INDEX('Input - companies list'!$1:$10000,MATCH(B2796,'Input - companies list'!B:B,0),MATCH("Inter-Cluster Connectivity",'Input - companies list'!$1:$1,0 ))</f>
        <v/>
      </c>
      <c r="L2796">
        <f>IFERROR(PERCENTRANK(F:F,F2796),0)</f>
        <v/>
      </c>
      <c r="M2796">
        <f>IFERROR(1 - PERCENTRANK(G:G,G2796),0)</f>
        <v/>
      </c>
      <c r="N2796">
        <f>IFERROR(1 - PERCENTRANK(H:H,H2796),0)</f>
        <v/>
      </c>
      <c r="O2796">
        <f>IFERROR(PERCENTRANK(I:I,I2796),0)</f>
        <v/>
      </c>
      <c r="P2796">
        <f>IFERROR(1 - PERCENTRANK(J:J,J2796),0)</f>
        <v/>
      </c>
      <c r="Q2796">
        <f>IFERROR(PERCENTRANK(K:K,K2796),0)</f>
        <v/>
      </c>
      <c r="R2796">
        <f>L2796*weight1+M2796*weight2+N2796*weight3+O2796*weight4+P2796*weight5+Q2796*weight6</f>
        <v/>
      </c>
    </row>
    <row r="2797" spans="1:18">
      <c r="A2797">
        <f>RANK(R2797,R:R)</f>
        <v/>
      </c>
      <c r="B2797" t="s">
        <v>30463</v>
      </c>
      <c r="C2797">
        <f>VLOOKUP(B2797,'Input - companies list'!B:L,2,FALSE)</f>
        <v/>
      </c>
      <c r="D2797">
        <f>VLOOKUP(B2797,'Input - companies list'!B:L,11,FALSE)</f>
        <v/>
      </c>
      <c r="E2797">
        <f>VLOOKUP(B2797,'Input - companies list'!B:E,4,FALSE)</f>
        <v/>
      </c>
      <c r="F2797">
        <f>SUMIFS('Input - target event report'!H:H,'Input - target event report'!B:B,B2797,'Input - target event report'!D:D, "Private Investment")</f>
        <v/>
      </c>
      <c r="G2797">
        <f>IF(I2797&lt;2, "N/A", (MAXIFS('Input - target event report'!E:E,'Input - target event report'!B:B,B:B,'Input - target event report'!D:D,"Private Investment")-MINIFS('Input - target event report'!E:E,'Input - target event report'!B:B,B:B,'Input - target event report'!D:D,"Private Investment"))/(I2797-1))</f>
        <v/>
      </c>
      <c r="H2797">
        <f>IF(MAXIFS('Input - target event report'!E:E,'Input - target event report'!B:B,B:B,'Input - target event report'!D:D,"Private Investment") = 0, "N/A", TODAY() - MAXIFS('Input - target event report'!E:E,'Input - target event report'!B:B,B:B,'Input - target event report'!D:D,"Private Investment"))</f>
        <v/>
      </c>
      <c r="I2797">
        <f>COUNTIFS('Input - target event report'!B:B,B2797,'Input - target event report'!D:D, "Private Investment")</f>
        <v/>
      </c>
      <c r="J2797">
        <f>INDEX('Input - companies list'!$1:$10000,MATCH(B2797,'Input - companies list'!B:B,0),MATCH("Flow",'Input - companies list'!$1:$1,0 ))</f>
        <v/>
      </c>
      <c r="K2797">
        <f>INDEX('Input - companies list'!$1:$10000,MATCH(B2797,'Input - companies list'!B:B,0),MATCH("Inter-Cluster Connectivity",'Input - companies list'!$1:$1,0 ))</f>
        <v/>
      </c>
      <c r="L2797">
        <f>IFERROR(PERCENTRANK(F:F,F2797),0)</f>
        <v/>
      </c>
      <c r="M2797">
        <f>IFERROR(1 - PERCENTRANK(G:G,G2797),0)</f>
        <v/>
      </c>
      <c r="N2797">
        <f>IFERROR(1 - PERCENTRANK(H:H,H2797),0)</f>
        <v/>
      </c>
      <c r="O2797">
        <f>IFERROR(PERCENTRANK(I:I,I2797),0)</f>
        <v/>
      </c>
      <c r="P2797">
        <f>IFERROR(1 - PERCENTRANK(J:J,J2797),0)</f>
        <v/>
      </c>
      <c r="Q2797">
        <f>IFERROR(PERCENTRANK(K:K,K2797),0)</f>
        <v/>
      </c>
      <c r="R2797">
        <f>L2797*weight1+M2797*weight2+N2797*weight3+O2797*weight4+P2797*weight5+Q2797*weight6</f>
        <v/>
      </c>
    </row>
    <row r="2798" spans="1:18">
      <c r="A2798">
        <f>RANK(R2798,R:R)</f>
        <v/>
      </c>
      <c r="B2798" t="s">
        <v>30473</v>
      </c>
      <c r="C2798">
        <f>VLOOKUP(B2798,'Input - companies list'!B:L,2,FALSE)</f>
        <v/>
      </c>
      <c r="D2798">
        <f>VLOOKUP(B2798,'Input - companies list'!B:L,11,FALSE)</f>
        <v/>
      </c>
      <c r="E2798">
        <f>VLOOKUP(B2798,'Input - companies list'!B:E,4,FALSE)</f>
        <v/>
      </c>
      <c r="F2798">
        <f>SUMIFS('Input - target event report'!H:H,'Input - target event report'!B:B,B2798,'Input - target event report'!D:D, "Private Investment")</f>
        <v/>
      </c>
      <c r="G2798">
        <f>IF(I2798&lt;2, "N/A", (MAXIFS('Input - target event report'!E:E,'Input - target event report'!B:B,B:B,'Input - target event report'!D:D,"Private Investment")-MINIFS('Input - target event report'!E:E,'Input - target event report'!B:B,B:B,'Input - target event report'!D:D,"Private Investment"))/(I2798-1))</f>
        <v/>
      </c>
      <c r="H2798">
        <f>IF(MAXIFS('Input - target event report'!E:E,'Input - target event report'!B:B,B:B,'Input - target event report'!D:D,"Private Investment") = 0, "N/A", TODAY() - MAXIFS('Input - target event report'!E:E,'Input - target event report'!B:B,B:B,'Input - target event report'!D:D,"Private Investment"))</f>
        <v/>
      </c>
      <c r="I2798">
        <f>COUNTIFS('Input - target event report'!B:B,B2798,'Input - target event report'!D:D, "Private Investment")</f>
        <v/>
      </c>
      <c r="J2798">
        <f>INDEX('Input - companies list'!$1:$10000,MATCH(B2798,'Input - companies list'!B:B,0),MATCH("Flow",'Input - companies list'!$1:$1,0 ))</f>
        <v/>
      </c>
      <c r="K2798">
        <f>INDEX('Input - companies list'!$1:$10000,MATCH(B2798,'Input - companies list'!B:B,0),MATCH("Inter-Cluster Connectivity",'Input - companies list'!$1:$1,0 ))</f>
        <v/>
      </c>
      <c r="L2798">
        <f>IFERROR(PERCENTRANK(F:F,F2798),0)</f>
        <v/>
      </c>
      <c r="M2798">
        <f>IFERROR(1 - PERCENTRANK(G:G,G2798),0)</f>
        <v/>
      </c>
      <c r="N2798">
        <f>IFERROR(1 - PERCENTRANK(H:H,H2798),0)</f>
        <v/>
      </c>
      <c r="O2798">
        <f>IFERROR(PERCENTRANK(I:I,I2798),0)</f>
        <v/>
      </c>
      <c r="P2798">
        <f>IFERROR(1 - PERCENTRANK(J:J,J2798),0)</f>
        <v/>
      </c>
      <c r="Q2798">
        <f>IFERROR(PERCENTRANK(K:K,K2798),0)</f>
        <v/>
      </c>
      <c r="R2798">
        <f>L2798*weight1+M2798*weight2+N2798*weight3+O2798*weight4+P2798*weight5+Q2798*weight6</f>
        <v/>
      </c>
    </row>
    <row r="2799" spans="1:18">
      <c r="A2799">
        <f>RANK(R2799,R:R)</f>
        <v/>
      </c>
      <c r="B2799" t="s">
        <v>30483</v>
      </c>
      <c r="C2799">
        <f>VLOOKUP(B2799,'Input - companies list'!B:L,2,FALSE)</f>
        <v/>
      </c>
      <c r="D2799">
        <f>VLOOKUP(B2799,'Input - companies list'!B:L,11,FALSE)</f>
        <v/>
      </c>
      <c r="E2799">
        <f>VLOOKUP(B2799,'Input - companies list'!B:E,4,FALSE)</f>
        <v/>
      </c>
      <c r="F2799">
        <f>SUMIFS('Input - target event report'!H:H,'Input - target event report'!B:B,B2799,'Input - target event report'!D:D, "Private Investment")</f>
        <v/>
      </c>
      <c r="G2799">
        <f>IF(I2799&lt;2, "N/A", (MAXIFS('Input - target event report'!E:E,'Input - target event report'!B:B,B:B,'Input - target event report'!D:D,"Private Investment")-MINIFS('Input - target event report'!E:E,'Input - target event report'!B:B,B:B,'Input - target event report'!D:D,"Private Investment"))/(I2799-1))</f>
        <v/>
      </c>
      <c r="H2799">
        <f>IF(MAXIFS('Input - target event report'!E:E,'Input - target event report'!B:B,B:B,'Input - target event report'!D:D,"Private Investment") = 0, "N/A", TODAY() - MAXIFS('Input - target event report'!E:E,'Input - target event report'!B:B,B:B,'Input - target event report'!D:D,"Private Investment"))</f>
        <v/>
      </c>
      <c r="I2799">
        <f>COUNTIFS('Input - target event report'!B:B,B2799,'Input - target event report'!D:D, "Private Investment")</f>
        <v/>
      </c>
      <c r="J2799">
        <f>INDEX('Input - companies list'!$1:$10000,MATCH(B2799,'Input - companies list'!B:B,0),MATCH("Flow",'Input - companies list'!$1:$1,0 ))</f>
        <v/>
      </c>
      <c r="K2799">
        <f>INDEX('Input - companies list'!$1:$10000,MATCH(B2799,'Input - companies list'!B:B,0),MATCH("Inter-Cluster Connectivity",'Input - companies list'!$1:$1,0 ))</f>
        <v/>
      </c>
      <c r="L2799">
        <f>IFERROR(PERCENTRANK(F:F,F2799),0)</f>
        <v/>
      </c>
      <c r="M2799">
        <f>IFERROR(1 - PERCENTRANK(G:G,G2799),0)</f>
        <v/>
      </c>
      <c r="N2799">
        <f>IFERROR(1 - PERCENTRANK(H:H,H2799),0)</f>
        <v/>
      </c>
      <c r="O2799">
        <f>IFERROR(PERCENTRANK(I:I,I2799),0)</f>
        <v/>
      </c>
      <c r="P2799">
        <f>IFERROR(1 - PERCENTRANK(J:J,J2799),0)</f>
        <v/>
      </c>
      <c r="Q2799">
        <f>IFERROR(PERCENTRANK(K:K,K2799),0)</f>
        <v/>
      </c>
      <c r="R2799">
        <f>L2799*weight1+M2799*weight2+N2799*weight3+O2799*weight4+P2799*weight5+Q2799*weight6</f>
        <v/>
      </c>
    </row>
    <row r="2800" spans="1:18">
      <c r="A2800">
        <f>RANK(R2800,R:R)</f>
        <v/>
      </c>
      <c r="B2800" t="s">
        <v>30493</v>
      </c>
      <c r="C2800">
        <f>VLOOKUP(B2800,'Input - companies list'!B:L,2,FALSE)</f>
        <v/>
      </c>
      <c r="D2800">
        <f>VLOOKUP(B2800,'Input - companies list'!B:L,11,FALSE)</f>
        <v/>
      </c>
      <c r="E2800">
        <f>VLOOKUP(B2800,'Input - companies list'!B:E,4,FALSE)</f>
        <v/>
      </c>
      <c r="F2800">
        <f>SUMIFS('Input - target event report'!H:H,'Input - target event report'!B:B,B2800,'Input - target event report'!D:D, "Private Investment")</f>
        <v/>
      </c>
      <c r="G2800">
        <f>IF(I2800&lt;2, "N/A", (MAXIFS('Input - target event report'!E:E,'Input - target event report'!B:B,B:B,'Input - target event report'!D:D,"Private Investment")-MINIFS('Input - target event report'!E:E,'Input - target event report'!B:B,B:B,'Input - target event report'!D:D,"Private Investment"))/(I2800-1))</f>
        <v/>
      </c>
      <c r="H2800">
        <f>IF(MAXIFS('Input - target event report'!E:E,'Input - target event report'!B:B,B:B,'Input - target event report'!D:D,"Private Investment") = 0, "N/A", TODAY() - MAXIFS('Input - target event report'!E:E,'Input - target event report'!B:B,B:B,'Input - target event report'!D:D,"Private Investment"))</f>
        <v/>
      </c>
      <c r="I2800">
        <f>COUNTIFS('Input - target event report'!B:B,B2800,'Input - target event report'!D:D, "Private Investment")</f>
        <v/>
      </c>
      <c r="J2800">
        <f>INDEX('Input - companies list'!$1:$10000,MATCH(B2800,'Input - companies list'!B:B,0),MATCH("Flow",'Input - companies list'!$1:$1,0 ))</f>
        <v/>
      </c>
      <c r="K2800">
        <f>INDEX('Input - companies list'!$1:$10000,MATCH(B2800,'Input - companies list'!B:B,0),MATCH("Inter-Cluster Connectivity",'Input - companies list'!$1:$1,0 ))</f>
        <v/>
      </c>
      <c r="L2800">
        <f>IFERROR(PERCENTRANK(F:F,F2800),0)</f>
        <v/>
      </c>
      <c r="M2800">
        <f>IFERROR(1 - PERCENTRANK(G:G,G2800),0)</f>
        <v/>
      </c>
      <c r="N2800">
        <f>IFERROR(1 - PERCENTRANK(H:H,H2800),0)</f>
        <v/>
      </c>
      <c r="O2800">
        <f>IFERROR(PERCENTRANK(I:I,I2800),0)</f>
        <v/>
      </c>
      <c r="P2800">
        <f>IFERROR(1 - PERCENTRANK(J:J,J2800),0)</f>
        <v/>
      </c>
      <c r="Q2800">
        <f>IFERROR(PERCENTRANK(K:K,K2800),0)</f>
        <v/>
      </c>
      <c r="R2800">
        <f>L2800*weight1+M2800*weight2+N2800*weight3+O2800*weight4+P2800*weight5+Q2800*weight6</f>
        <v/>
      </c>
    </row>
    <row r="2801" spans="1:18">
      <c r="A2801">
        <f>RANK(R2801,R:R)</f>
        <v/>
      </c>
      <c r="B2801" t="s">
        <v>30503</v>
      </c>
      <c r="C2801">
        <f>VLOOKUP(B2801,'Input - companies list'!B:L,2,FALSE)</f>
        <v/>
      </c>
      <c r="D2801">
        <f>VLOOKUP(B2801,'Input - companies list'!B:L,11,FALSE)</f>
        <v/>
      </c>
      <c r="E2801">
        <f>VLOOKUP(B2801,'Input - companies list'!B:E,4,FALSE)</f>
        <v/>
      </c>
      <c r="F2801">
        <f>SUMIFS('Input - target event report'!H:H,'Input - target event report'!B:B,B2801,'Input - target event report'!D:D, "Private Investment")</f>
        <v/>
      </c>
      <c r="G2801">
        <f>IF(I2801&lt;2, "N/A", (MAXIFS('Input - target event report'!E:E,'Input - target event report'!B:B,B:B,'Input - target event report'!D:D,"Private Investment")-MINIFS('Input - target event report'!E:E,'Input - target event report'!B:B,B:B,'Input - target event report'!D:D,"Private Investment"))/(I2801-1))</f>
        <v/>
      </c>
      <c r="H2801">
        <f>IF(MAXIFS('Input - target event report'!E:E,'Input - target event report'!B:B,B:B,'Input - target event report'!D:D,"Private Investment") = 0, "N/A", TODAY() - MAXIFS('Input - target event report'!E:E,'Input - target event report'!B:B,B:B,'Input - target event report'!D:D,"Private Investment"))</f>
        <v/>
      </c>
      <c r="I2801">
        <f>COUNTIFS('Input - target event report'!B:B,B2801,'Input - target event report'!D:D, "Private Investment")</f>
        <v/>
      </c>
      <c r="J2801">
        <f>INDEX('Input - companies list'!$1:$10000,MATCH(B2801,'Input - companies list'!B:B,0),MATCH("Flow",'Input - companies list'!$1:$1,0 ))</f>
        <v/>
      </c>
      <c r="K2801">
        <f>INDEX('Input - companies list'!$1:$10000,MATCH(B2801,'Input - companies list'!B:B,0),MATCH("Inter-Cluster Connectivity",'Input - companies list'!$1:$1,0 ))</f>
        <v/>
      </c>
      <c r="L2801">
        <f>IFERROR(PERCENTRANK(F:F,F2801),0)</f>
        <v/>
      </c>
      <c r="M2801">
        <f>IFERROR(1 - PERCENTRANK(G:G,G2801),0)</f>
        <v/>
      </c>
      <c r="N2801">
        <f>IFERROR(1 - PERCENTRANK(H:H,H2801),0)</f>
        <v/>
      </c>
      <c r="O2801">
        <f>IFERROR(PERCENTRANK(I:I,I2801),0)</f>
        <v/>
      </c>
      <c r="P2801">
        <f>IFERROR(1 - PERCENTRANK(J:J,J2801),0)</f>
        <v/>
      </c>
      <c r="Q2801">
        <f>IFERROR(PERCENTRANK(K:K,K2801),0)</f>
        <v/>
      </c>
      <c r="R2801">
        <f>L2801*weight1+M2801*weight2+N2801*weight3+O2801*weight4+P2801*weight5+Q2801*weight6</f>
        <v/>
      </c>
    </row>
    <row r="2802" spans="1:18">
      <c r="A2802">
        <f>RANK(R2802,R:R)</f>
        <v/>
      </c>
      <c r="B2802" t="s">
        <v>30515</v>
      </c>
      <c r="C2802">
        <f>VLOOKUP(B2802,'Input - companies list'!B:L,2,FALSE)</f>
        <v/>
      </c>
      <c r="D2802">
        <f>VLOOKUP(B2802,'Input - companies list'!B:L,11,FALSE)</f>
        <v/>
      </c>
      <c r="E2802">
        <f>VLOOKUP(B2802,'Input - companies list'!B:E,4,FALSE)</f>
        <v/>
      </c>
      <c r="F2802">
        <f>SUMIFS('Input - target event report'!H:H,'Input - target event report'!B:B,B2802,'Input - target event report'!D:D, "Private Investment")</f>
        <v/>
      </c>
      <c r="G2802">
        <f>IF(I2802&lt;2, "N/A", (MAXIFS('Input - target event report'!E:E,'Input - target event report'!B:B,B:B,'Input - target event report'!D:D,"Private Investment")-MINIFS('Input - target event report'!E:E,'Input - target event report'!B:B,B:B,'Input - target event report'!D:D,"Private Investment"))/(I2802-1))</f>
        <v/>
      </c>
      <c r="H2802">
        <f>IF(MAXIFS('Input - target event report'!E:E,'Input - target event report'!B:B,B:B,'Input - target event report'!D:D,"Private Investment") = 0, "N/A", TODAY() - MAXIFS('Input - target event report'!E:E,'Input - target event report'!B:B,B:B,'Input - target event report'!D:D,"Private Investment"))</f>
        <v/>
      </c>
      <c r="I2802">
        <f>COUNTIFS('Input - target event report'!B:B,B2802,'Input - target event report'!D:D, "Private Investment")</f>
        <v/>
      </c>
      <c r="J2802">
        <f>INDEX('Input - companies list'!$1:$10000,MATCH(B2802,'Input - companies list'!B:B,0),MATCH("Flow",'Input - companies list'!$1:$1,0 ))</f>
        <v/>
      </c>
      <c r="K2802">
        <f>INDEX('Input - companies list'!$1:$10000,MATCH(B2802,'Input - companies list'!B:B,0),MATCH("Inter-Cluster Connectivity",'Input - companies list'!$1:$1,0 ))</f>
        <v/>
      </c>
      <c r="L2802">
        <f>IFERROR(PERCENTRANK(F:F,F2802),0)</f>
        <v/>
      </c>
      <c r="M2802">
        <f>IFERROR(1 - PERCENTRANK(G:G,G2802),0)</f>
        <v/>
      </c>
      <c r="N2802">
        <f>IFERROR(1 - PERCENTRANK(H:H,H2802),0)</f>
        <v/>
      </c>
      <c r="O2802">
        <f>IFERROR(PERCENTRANK(I:I,I2802),0)</f>
        <v/>
      </c>
      <c r="P2802">
        <f>IFERROR(1 - PERCENTRANK(J:J,J2802),0)</f>
        <v/>
      </c>
      <c r="Q2802">
        <f>IFERROR(PERCENTRANK(K:K,K2802),0)</f>
        <v/>
      </c>
      <c r="R2802">
        <f>L2802*weight1+M2802*weight2+N2802*weight3+O2802*weight4+P2802*weight5+Q2802*weight6</f>
        <v/>
      </c>
    </row>
    <row r="2803" spans="1:18">
      <c r="A2803">
        <f>RANK(R2803,R:R)</f>
        <v/>
      </c>
      <c r="B2803" t="s">
        <v>30524</v>
      </c>
      <c r="C2803">
        <f>VLOOKUP(B2803,'Input - companies list'!B:L,2,FALSE)</f>
        <v/>
      </c>
      <c r="D2803">
        <f>VLOOKUP(B2803,'Input - companies list'!B:L,11,FALSE)</f>
        <v/>
      </c>
      <c r="E2803">
        <f>VLOOKUP(B2803,'Input - companies list'!B:E,4,FALSE)</f>
        <v/>
      </c>
      <c r="F2803">
        <f>SUMIFS('Input - target event report'!H:H,'Input - target event report'!B:B,B2803,'Input - target event report'!D:D, "Private Investment")</f>
        <v/>
      </c>
      <c r="G2803">
        <f>IF(I2803&lt;2, "N/A", (MAXIFS('Input - target event report'!E:E,'Input - target event report'!B:B,B:B,'Input - target event report'!D:D,"Private Investment")-MINIFS('Input - target event report'!E:E,'Input - target event report'!B:B,B:B,'Input - target event report'!D:D,"Private Investment"))/(I2803-1))</f>
        <v/>
      </c>
      <c r="H2803">
        <f>IF(MAXIFS('Input - target event report'!E:E,'Input - target event report'!B:B,B:B,'Input - target event report'!D:D,"Private Investment") = 0, "N/A", TODAY() - MAXIFS('Input - target event report'!E:E,'Input - target event report'!B:B,B:B,'Input - target event report'!D:D,"Private Investment"))</f>
        <v/>
      </c>
      <c r="I2803">
        <f>COUNTIFS('Input - target event report'!B:B,B2803,'Input - target event report'!D:D, "Private Investment")</f>
        <v/>
      </c>
      <c r="J2803">
        <f>INDEX('Input - companies list'!$1:$10000,MATCH(B2803,'Input - companies list'!B:B,0),MATCH("Flow",'Input - companies list'!$1:$1,0 ))</f>
        <v/>
      </c>
      <c r="K2803">
        <f>INDEX('Input - companies list'!$1:$10000,MATCH(B2803,'Input - companies list'!B:B,0),MATCH("Inter-Cluster Connectivity",'Input - companies list'!$1:$1,0 ))</f>
        <v/>
      </c>
      <c r="L2803">
        <f>IFERROR(PERCENTRANK(F:F,F2803),0)</f>
        <v/>
      </c>
      <c r="M2803">
        <f>IFERROR(1 - PERCENTRANK(G:G,G2803),0)</f>
        <v/>
      </c>
      <c r="N2803">
        <f>IFERROR(1 - PERCENTRANK(H:H,H2803),0)</f>
        <v/>
      </c>
      <c r="O2803">
        <f>IFERROR(PERCENTRANK(I:I,I2803),0)</f>
        <v/>
      </c>
      <c r="P2803">
        <f>IFERROR(1 - PERCENTRANK(J:J,J2803),0)</f>
        <v/>
      </c>
      <c r="Q2803">
        <f>IFERROR(PERCENTRANK(K:K,K2803),0)</f>
        <v/>
      </c>
      <c r="R2803">
        <f>L2803*weight1+M2803*weight2+N2803*weight3+O2803*weight4+P2803*weight5+Q2803*weight6</f>
        <v/>
      </c>
    </row>
    <row r="2804" spans="1:18">
      <c r="A2804">
        <f>RANK(R2804,R:R)</f>
        <v/>
      </c>
      <c r="B2804" t="s">
        <v>30537</v>
      </c>
      <c r="C2804">
        <f>VLOOKUP(B2804,'Input - companies list'!B:L,2,FALSE)</f>
        <v/>
      </c>
      <c r="D2804">
        <f>VLOOKUP(B2804,'Input - companies list'!B:L,11,FALSE)</f>
        <v/>
      </c>
      <c r="E2804">
        <f>VLOOKUP(B2804,'Input - companies list'!B:E,4,FALSE)</f>
        <v/>
      </c>
      <c r="F2804">
        <f>SUMIFS('Input - target event report'!H:H,'Input - target event report'!B:B,B2804,'Input - target event report'!D:D, "Private Investment")</f>
        <v/>
      </c>
      <c r="G2804">
        <f>IF(I2804&lt;2, "N/A", (MAXIFS('Input - target event report'!E:E,'Input - target event report'!B:B,B:B,'Input - target event report'!D:D,"Private Investment")-MINIFS('Input - target event report'!E:E,'Input - target event report'!B:B,B:B,'Input - target event report'!D:D,"Private Investment"))/(I2804-1))</f>
        <v/>
      </c>
      <c r="H2804">
        <f>IF(MAXIFS('Input - target event report'!E:E,'Input - target event report'!B:B,B:B,'Input - target event report'!D:D,"Private Investment") = 0, "N/A", TODAY() - MAXIFS('Input - target event report'!E:E,'Input - target event report'!B:B,B:B,'Input - target event report'!D:D,"Private Investment"))</f>
        <v/>
      </c>
      <c r="I2804">
        <f>COUNTIFS('Input - target event report'!B:B,B2804,'Input - target event report'!D:D, "Private Investment")</f>
        <v/>
      </c>
      <c r="J2804">
        <f>INDEX('Input - companies list'!$1:$10000,MATCH(B2804,'Input - companies list'!B:B,0),MATCH("Flow",'Input - companies list'!$1:$1,0 ))</f>
        <v/>
      </c>
      <c r="K2804">
        <f>INDEX('Input - companies list'!$1:$10000,MATCH(B2804,'Input - companies list'!B:B,0),MATCH("Inter-Cluster Connectivity",'Input - companies list'!$1:$1,0 ))</f>
        <v/>
      </c>
      <c r="L2804">
        <f>IFERROR(PERCENTRANK(F:F,F2804),0)</f>
        <v/>
      </c>
      <c r="M2804">
        <f>IFERROR(1 - PERCENTRANK(G:G,G2804),0)</f>
        <v/>
      </c>
      <c r="N2804">
        <f>IFERROR(1 - PERCENTRANK(H:H,H2804),0)</f>
        <v/>
      </c>
      <c r="O2804">
        <f>IFERROR(PERCENTRANK(I:I,I2804),0)</f>
        <v/>
      </c>
      <c r="P2804">
        <f>IFERROR(1 - PERCENTRANK(J:J,J2804),0)</f>
        <v/>
      </c>
      <c r="Q2804">
        <f>IFERROR(PERCENTRANK(K:K,K2804),0)</f>
        <v/>
      </c>
      <c r="R2804">
        <f>L2804*weight1+M2804*weight2+N2804*weight3+O2804*weight4+P2804*weight5+Q2804*weight6</f>
        <v/>
      </c>
    </row>
    <row r="2805" spans="1:18">
      <c r="A2805">
        <f>RANK(R2805,R:R)</f>
        <v/>
      </c>
      <c r="B2805" t="s">
        <v>30547</v>
      </c>
      <c r="C2805">
        <f>VLOOKUP(B2805,'Input - companies list'!B:L,2,FALSE)</f>
        <v/>
      </c>
      <c r="D2805">
        <f>VLOOKUP(B2805,'Input - companies list'!B:L,11,FALSE)</f>
        <v/>
      </c>
      <c r="E2805">
        <f>VLOOKUP(B2805,'Input - companies list'!B:E,4,FALSE)</f>
        <v/>
      </c>
      <c r="F2805">
        <f>SUMIFS('Input - target event report'!H:H,'Input - target event report'!B:B,B2805,'Input - target event report'!D:D, "Private Investment")</f>
        <v/>
      </c>
      <c r="G2805">
        <f>IF(I2805&lt;2, "N/A", (MAXIFS('Input - target event report'!E:E,'Input - target event report'!B:B,B:B,'Input - target event report'!D:D,"Private Investment")-MINIFS('Input - target event report'!E:E,'Input - target event report'!B:B,B:B,'Input - target event report'!D:D,"Private Investment"))/(I2805-1))</f>
        <v/>
      </c>
      <c r="H2805">
        <f>IF(MAXIFS('Input - target event report'!E:E,'Input - target event report'!B:B,B:B,'Input - target event report'!D:D,"Private Investment") = 0, "N/A", TODAY() - MAXIFS('Input - target event report'!E:E,'Input - target event report'!B:B,B:B,'Input - target event report'!D:D,"Private Investment"))</f>
        <v/>
      </c>
      <c r="I2805">
        <f>COUNTIFS('Input - target event report'!B:B,B2805,'Input - target event report'!D:D, "Private Investment")</f>
        <v/>
      </c>
      <c r="J2805">
        <f>INDEX('Input - companies list'!$1:$10000,MATCH(B2805,'Input - companies list'!B:B,0),MATCH("Flow",'Input - companies list'!$1:$1,0 ))</f>
        <v/>
      </c>
      <c r="K2805">
        <f>INDEX('Input - companies list'!$1:$10000,MATCH(B2805,'Input - companies list'!B:B,0),MATCH("Inter-Cluster Connectivity",'Input - companies list'!$1:$1,0 ))</f>
        <v/>
      </c>
      <c r="L2805">
        <f>IFERROR(PERCENTRANK(F:F,F2805),0)</f>
        <v/>
      </c>
      <c r="M2805">
        <f>IFERROR(1 - PERCENTRANK(G:G,G2805),0)</f>
        <v/>
      </c>
      <c r="N2805">
        <f>IFERROR(1 - PERCENTRANK(H:H,H2805),0)</f>
        <v/>
      </c>
      <c r="O2805">
        <f>IFERROR(PERCENTRANK(I:I,I2805),0)</f>
        <v/>
      </c>
      <c r="P2805">
        <f>IFERROR(1 - PERCENTRANK(J:J,J2805),0)</f>
        <v/>
      </c>
      <c r="Q2805">
        <f>IFERROR(PERCENTRANK(K:K,K2805),0)</f>
        <v/>
      </c>
      <c r="R2805">
        <f>L2805*weight1+M2805*weight2+N2805*weight3+O2805*weight4+P2805*weight5+Q2805*weight6</f>
        <v/>
      </c>
    </row>
    <row r="2806" spans="1:18">
      <c r="A2806">
        <f>RANK(R2806,R:R)</f>
        <v/>
      </c>
      <c r="B2806" t="s">
        <v>30558</v>
      </c>
      <c r="C2806">
        <f>VLOOKUP(B2806,'Input - companies list'!B:L,2,FALSE)</f>
        <v/>
      </c>
      <c r="D2806">
        <f>VLOOKUP(B2806,'Input - companies list'!B:L,11,FALSE)</f>
        <v/>
      </c>
      <c r="E2806">
        <f>VLOOKUP(B2806,'Input - companies list'!B:E,4,FALSE)</f>
        <v/>
      </c>
      <c r="F2806">
        <f>SUMIFS('Input - target event report'!H:H,'Input - target event report'!B:B,B2806,'Input - target event report'!D:D, "Private Investment")</f>
        <v/>
      </c>
      <c r="G2806">
        <f>IF(I2806&lt;2, "N/A", (MAXIFS('Input - target event report'!E:E,'Input - target event report'!B:B,B:B,'Input - target event report'!D:D,"Private Investment")-MINIFS('Input - target event report'!E:E,'Input - target event report'!B:B,B:B,'Input - target event report'!D:D,"Private Investment"))/(I2806-1))</f>
        <v/>
      </c>
      <c r="H2806">
        <f>IF(MAXIFS('Input - target event report'!E:E,'Input - target event report'!B:B,B:B,'Input - target event report'!D:D,"Private Investment") = 0, "N/A", TODAY() - MAXIFS('Input - target event report'!E:E,'Input - target event report'!B:B,B:B,'Input - target event report'!D:D,"Private Investment"))</f>
        <v/>
      </c>
      <c r="I2806">
        <f>COUNTIFS('Input - target event report'!B:B,B2806,'Input - target event report'!D:D, "Private Investment")</f>
        <v/>
      </c>
      <c r="J2806">
        <f>INDEX('Input - companies list'!$1:$10000,MATCH(B2806,'Input - companies list'!B:B,0),MATCH("Flow",'Input - companies list'!$1:$1,0 ))</f>
        <v/>
      </c>
      <c r="K2806">
        <f>INDEX('Input - companies list'!$1:$10000,MATCH(B2806,'Input - companies list'!B:B,0),MATCH("Inter-Cluster Connectivity",'Input - companies list'!$1:$1,0 ))</f>
        <v/>
      </c>
      <c r="L2806">
        <f>IFERROR(PERCENTRANK(F:F,F2806),0)</f>
        <v/>
      </c>
      <c r="M2806">
        <f>IFERROR(1 - PERCENTRANK(G:G,G2806),0)</f>
        <v/>
      </c>
      <c r="N2806">
        <f>IFERROR(1 - PERCENTRANK(H:H,H2806),0)</f>
        <v/>
      </c>
      <c r="O2806">
        <f>IFERROR(PERCENTRANK(I:I,I2806),0)</f>
        <v/>
      </c>
      <c r="P2806">
        <f>IFERROR(1 - PERCENTRANK(J:J,J2806),0)</f>
        <v/>
      </c>
      <c r="Q2806">
        <f>IFERROR(PERCENTRANK(K:K,K2806),0)</f>
        <v/>
      </c>
      <c r="R2806">
        <f>L2806*weight1+M2806*weight2+N2806*weight3+O2806*weight4+P2806*weight5+Q2806*weight6</f>
        <v/>
      </c>
    </row>
    <row r="2807" spans="1:18">
      <c r="A2807">
        <f>RANK(R2807,R:R)</f>
        <v/>
      </c>
      <c r="B2807" t="s">
        <v>30568</v>
      </c>
      <c r="C2807">
        <f>VLOOKUP(B2807,'Input - companies list'!B:L,2,FALSE)</f>
        <v/>
      </c>
      <c r="D2807">
        <f>VLOOKUP(B2807,'Input - companies list'!B:L,11,FALSE)</f>
        <v/>
      </c>
      <c r="E2807">
        <f>VLOOKUP(B2807,'Input - companies list'!B:E,4,FALSE)</f>
        <v/>
      </c>
      <c r="F2807">
        <f>SUMIFS('Input - target event report'!H:H,'Input - target event report'!B:B,B2807,'Input - target event report'!D:D, "Private Investment")</f>
        <v/>
      </c>
      <c r="G2807">
        <f>IF(I2807&lt;2, "N/A", (MAXIFS('Input - target event report'!E:E,'Input - target event report'!B:B,B:B,'Input - target event report'!D:D,"Private Investment")-MINIFS('Input - target event report'!E:E,'Input - target event report'!B:B,B:B,'Input - target event report'!D:D,"Private Investment"))/(I2807-1))</f>
        <v/>
      </c>
      <c r="H2807">
        <f>IF(MAXIFS('Input - target event report'!E:E,'Input - target event report'!B:B,B:B,'Input - target event report'!D:D,"Private Investment") = 0, "N/A", TODAY() - MAXIFS('Input - target event report'!E:E,'Input - target event report'!B:B,B:B,'Input - target event report'!D:D,"Private Investment"))</f>
        <v/>
      </c>
      <c r="I2807">
        <f>COUNTIFS('Input - target event report'!B:B,B2807,'Input - target event report'!D:D, "Private Investment")</f>
        <v/>
      </c>
      <c r="J2807">
        <f>INDEX('Input - companies list'!$1:$10000,MATCH(B2807,'Input - companies list'!B:B,0),MATCH("Flow",'Input - companies list'!$1:$1,0 ))</f>
        <v/>
      </c>
      <c r="K2807">
        <f>INDEX('Input - companies list'!$1:$10000,MATCH(B2807,'Input - companies list'!B:B,0),MATCH("Inter-Cluster Connectivity",'Input - companies list'!$1:$1,0 ))</f>
        <v/>
      </c>
      <c r="L2807">
        <f>IFERROR(PERCENTRANK(F:F,F2807),0)</f>
        <v/>
      </c>
      <c r="M2807">
        <f>IFERROR(1 - PERCENTRANK(G:G,G2807),0)</f>
        <v/>
      </c>
      <c r="N2807">
        <f>IFERROR(1 - PERCENTRANK(H:H,H2807),0)</f>
        <v/>
      </c>
      <c r="O2807">
        <f>IFERROR(PERCENTRANK(I:I,I2807),0)</f>
        <v/>
      </c>
      <c r="P2807">
        <f>IFERROR(1 - PERCENTRANK(J:J,J2807),0)</f>
        <v/>
      </c>
      <c r="Q2807">
        <f>IFERROR(PERCENTRANK(K:K,K2807),0)</f>
        <v/>
      </c>
      <c r="R2807">
        <f>L2807*weight1+M2807*weight2+N2807*weight3+O2807*weight4+P2807*weight5+Q2807*weight6</f>
        <v/>
      </c>
    </row>
    <row r="2808" spans="1:18">
      <c r="A2808">
        <f>RANK(R2808,R:R)</f>
        <v/>
      </c>
      <c r="B2808" t="s">
        <v>30579</v>
      </c>
      <c r="C2808">
        <f>VLOOKUP(B2808,'Input - companies list'!B:L,2,FALSE)</f>
        <v/>
      </c>
      <c r="D2808">
        <f>VLOOKUP(B2808,'Input - companies list'!B:L,11,FALSE)</f>
        <v/>
      </c>
      <c r="E2808">
        <f>VLOOKUP(B2808,'Input - companies list'!B:E,4,FALSE)</f>
        <v/>
      </c>
      <c r="F2808">
        <f>SUMIFS('Input - target event report'!H:H,'Input - target event report'!B:B,B2808,'Input - target event report'!D:D, "Private Investment")</f>
        <v/>
      </c>
      <c r="G2808">
        <f>IF(I2808&lt;2, "N/A", (MAXIFS('Input - target event report'!E:E,'Input - target event report'!B:B,B:B,'Input - target event report'!D:D,"Private Investment")-MINIFS('Input - target event report'!E:E,'Input - target event report'!B:B,B:B,'Input - target event report'!D:D,"Private Investment"))/(I2808-1))</f>
        <v/>
      </c>
      <c r="H2808">
        <f>IF(MAXIFS('Input - target event report'!E:E,'Input - target event report'!B:B,B:B,'Input - target event report'!D:D,"Private Investment") = 0, "N/A", TODAY() - MAXIFS('Input - target event report'!E:E,'Input - target event report'!B:B,B:B,'Input - target event report'!D:D,"Private Investment"))</f>
        <v/>
      </c>
      <c r="I2808">
        <f>COUNTIFS('Input - target event report'!B:B,B2808,'Input - target event report'!D:D, "Private Investment")</f>
        <v/>
      </c>
      <c r="J2808">
        <f>INDEX('Input - companies list'!$1:$10000,MATCH(B2808,'Input - companies list'!B:B,0),MATCH("Flow",'Input - companies list'!$1:$1,0 ))</f>
        <v/>
      </c>
      <c r="K2808">
        <f>INDEX('Input - companies list'!$1:$10000,MATCH(B2808,'Input - companies list'!B:B,0),MATCH("Inter-Cluster Connectivity",'Input - companies list'!$1:$1,0 ))</f>
        <v/>
      </c>
      <c r="L2808">
        <f>IFERROR(PERCENTRANK(F:F,F2808),0)</f>
        <v/>
      </c>
      <c r="M2808">
        <f>IFERROR(1 - PERCENTRANK(G:G,G2808),0)</f>
        <v/>
      </c>
      <c r="N2808">
        <f>IFERROR(1 - PERCENTRANK(H:H,H2808),0)</f>
        <v/>
      </c>
      <c r="O2808">
        <f>IFERROR(PERCENTRANK(I:I,I2808),0)</f>
        <v/>
      </c>
      <c r="P2808">
        <f>IFERROR(1 - PERCENTRANK(J:J,J2808),0)</f>
        <v/>
      </c>
      <c r="Q2808">
        <f>IFERROR(PERCENTRANK(K:K,K2808),0)</f>
        <v/>
      </c>
      <c r="R2808">
        <f>L2808*weight1+M2808*weight2+N2808*weight3+O2808*weight4+P2808*weight5+Q2808*weight6</f>
        <v/>
      </c>
    </row>
    <row r="2809" spans="1:18">
      <c r="A2809">
        <f>RANK(R2809,R:R)</f>
        <v/>
      </c>
      <c r="B2809" t="s">
        <v>30590</v>
      </c>
      <c r="C2809">
        <f>VLOOKUP(B2809,'Input - companies list'!B:L,2,FALSE)</f>
        <v/>
      </c>
      <c r="D2809">
        <f>VLOOKUP(B2809,'Input - companies list'!B:L,11,FALSE)</f>
        <v/>
      </c>
      <c r="E2809">
        <f>VLOOKUP(B2809,'Input - companies list'!B:E,4,FALSE)</f>
        <v/>
      </c>
      <c r="F2809">
        <f>SUMIFS('Input - target event report'!H:H,'Input - target event report'!B:B,B2809,'Input - target event report'!D:D, "Private Investment")</f>
        <v/>
      </c>
      <c r="G2809">
        <f>IF(I2809&lt;2, "N/A", (MAXIFS('Input - target event report'!E:E,'Input - target event report'!B:B,B:B,'Input - target event report'!D:D,"Private Investment")-MINIFS('Input - target event report'!E:E,'Input - target event report'!B:B,B:B,'Input - target event report'!D:D,"Private Investment"))/(I2809-1))</f>
        <v/>
      </c>
      <c r="H2809">
        <f>IF(MAXIFS('Input - target event report'!E:E,'Input - target event report'!B:B,B:B,'Input - target event report'!D:D,"Private Investment") = 0, "N/A", TODAY() - MAXIFS('Input - target event report'!E:E,'Input - target event report'!B:B,B:B,'Input - target event report'!D:D,"Private Investment"))</f>
        <v/>
      </c>
      <c r="I2809">
        <f>COUNTIFS('Input - target event report'!B:B,B2809,'Input - target event report'!D:D, "Private Investment")</f>
        <v/>
      </c>
      <c r="J2809">
        <f>INDEX('Input - companies list'!$1:$10000,MATCH(B2809,'Input - companies list'!B:B,0),MATCH("Flow",'Input - companies list'!$1:$1,0 ))</f>
        <v/>
      </c>
      <c r="K2809">
        <f>INDEX('Input - companies list'!$1:$10000,MATCH(B2809,'Input - companies list'!B:B,0),MATCH("Inter-Cluster Connectivity",'Input - companies list'!$1:$1,0 ))</f>
        <v/>
      </c>
      <c r="L2809">
        <f>IFERROR(PERCENTRANK(F:F,F2809),0)</f>
        <v/>
      </c>
      <c r="M2809">
        <f>IFERROR(1 - PERCENTRANK(G:G,G2809),0)</f>
        <v/>
      </c>
      <c r="N2809">
        <f>IFERROR(1 - PERCENTRANK(H:H,H2809),0)</f>
        <v/>
      </c>
      <c r="O2809">
        <f>IFERROR(PERCENTRANK(I:I,I2809),0)</f>
        <v/>
      </c>
      <c r="P2809">
        <f>IFERROR(1 - PERCENTRANK(J:J,J2809),0)</f>
        <v/>
      </c>
      <c r="Q2809">
        <f>IFERROR(PERCENTRANK(K:K,K2809),0)</f>
        <v/>
      </c>
      <c r="R2809">
        <f>L2809*weight1+M2809*weight2+N2809*weight3+O2809*weight4+P2809*weight5+Q2809*weight6</f>
        <v/>
      </c>
    </row>
    <row r="2810" spans="1:18">
      <c r="A2810">
        <f>RANK(R2810,R:R)</f>
        <v/>
      </c>
      <c r="B2810" t="s">
        <v>30601</v>
      </c>
      <c r="C2810">
        <f>VLOOKUP(B2810,'Input - companies list'!B:L,2,FALSE)</f>
        <v/>
      </c>
      <c r="D2810">
        <f>VLOOKUP(B2810,'Input - companies list'!B:L,11,FALSE)</f>
        <v/>
      </c>
      <c r="E2810">
        <f>VLOOKUP(B2810,'Input - companies list'!B:E,4,FALSE)</f>
        <v/>
      </c>
      <c r="F2810">
        <f>SUMIFS('Input - target event report'!H:H,'Input - target event report'!B:B,B2810,'Input - target event report'!D:D, "Private Investment")</f>
        <v/>
      </c>
      <c r="G2810">
        <f>IF(I2810&lt;2, "N/A", (MAXIFS('Input - target event report'!E:E,'Input - target event report'!B:B,B:B,'Input - target event report'!D:D,"Private Investment")-MINIFS('Input - target event report'!E:E,'Input - target event report'!B:B,B:B,'Input - target event report'!D:D,"Private Investment"))/(I2810-1))</f>
        <v/>
      </c>
      <c r="H2810">
        <f>IF(MAXIFS('Input - target event report'!E:E,'Input - target event report'!B:B,B:B,'Input - target event report'!D:D,"Private Investment") = 0, "N/A", TODAY() - MAXIFS('Input - target event report'!E:E,'Input - target event report'!B:B,B:B,'Input - target event report'!D:D,"Private Investment"))</f>
        <v/>
      </c>
      <c r="I2810">
        <f>COUNTIFS('Input - target event report'!B:B,B2810,'Input - target event report'!D:D, "Private Investment")</f>
        <v/>
      </c>
      <c r="J2810">
        <f>INDEX('Input - companies list'!$1:$10000,MATCH(B2810,'Input - companies list'!B:B,0),MATCH("Flow",'Input - companies list'!$1:$1,0 ))</f>
        <v/>
      </c>
      <c r="K2810">
        <f>INDEX('Input - companies list'!$1:$10000,MATCH(B2810,'Input - companies list'!B:B,0),MATCH("Inter-Cluster Connectivity",'Input - companies list'!$1:$1,0 ))</f>
        <v/>
      </c>
      <c r="L2810">
        <f>IFERROR(PERCENTRANK(F:F,F2810),0)</f>
        <v/>
      </c>
      <c r="M2810">
        <f>IFERROR(1 - PERCENTRANK(G:G,G2810),0)</f>
        <v/>
      </c>
      <c r="N2810">
        <f>IFERROR(1 - PERCENTRANK(H:H,H2810),0)</f>
        <v/>
      </c>
      <c r="O2810">
        <f>IFERROR(PERCENTRANK(I:I,I2810),0)</f>
        <v/>
      </c>
      <c r="P2810">
        <f>IFERROR(1 - PERCENTRANK(J:J,J2810),0)</f>
        <v/>
      </c>
      <c r="Q2810">
        <f>IFERROR(PERCENTRANK(K:K,K2810),0)</f>
        <v/>
      </c>
      <c r="R2810">
        <f>L2810*weight1+M2810*weight2+N2810*weight3+O2810*weight4+P2810*weight5+Q2810*weight6</f>
        <v/>
      </c>
    </row>
    <row r="2811" spans="1:18">
      <c r="A2811">
        <f>RANK(R2811,R:R)</f>
        <v/>
      </c>
      <c r="B2811" t="s">
        <v>30611</v>
      </c>
      <c r="C2811">
        <f>VLOOKUP(B2811,'Input - companies list'!B:L,2,FALSE)</f>
        <v/>
      </c>
      <c r="D2811">
        <f>VLOOKUP(B2811,'Input - companies list'!B:L,11,FALSE)</f>
        <v/>
      </c>
      <c r="E2811">
        <f>VLOOKUP(B2811,'Input - companies list'!B:E,4,FALSE)</f>
        <v/>
      </c>
      <c r="F2811">
        <f>SUMIFS('Input - target event report'!H:H,'Input - target event report'!B:B,B2811,'Input - target event report'!D:D, "Private Investment")</f>
        <v/>
      </c>
      <c r="G2811">
        <f>IF(I2811&lt;2, "N/A", (MAXIFS('Input - target event report'!E:E,'Input - target event report'!B:B,B:B,'Input - target event report'!D:D,"Private Investment")-MINIFS('Input - target event report'!E:E,'Input - target event report'!B:B,B:B,'Input - target event report'!D:D,"Private Investment"))/(I2811-1))</f>
        <v/>
      </c>
      <c r="H2811">
        <f>IF(MAXIFS('Input - target event report'!E:E,'Input - target event report'!B:B,B:B,'Input - target event report'!D:D,"Private Investment") = 0, "N/A", TODAY() - MAXIFS('Input - target event report'!E:E,'Input - target event report'!B:B,B:B,'Input - target event report'!D:D,"Private Investment"))</f>
        <v/>
      </c>
      <c r="I2811">
        <f>COUNTIFS('Input - target event report'!B:B,B2811,'Input - target event report'!D:D, "Private Investment")</f>
        <v/>
      </c>
      <c r="J2811">
        <f>INDEX('Input - companies list'!$1:$10000,MATCH(B2811,'Input - companies list'!B:B,0),MATCH("Flow",'Input - companies list'!$1:$1,0 ))</f>
        <v/>
      </c>
      <c r="K2811">
        <f>INDEX('Input - companies list'!$1:$10000,MATCH(B2811,'Input - companies list'!B:B,0),MATCH("Inter-Cluster Connectivity",'Input - companies list'!$1:$1,0 ))</f>
        <v/>
      </c>
      <c r="L2811">
        <f>IFERROR(PERCENTRANK(F:F,F2811),0)</f>
        <v/>
      </c>
      <c r="M2811">
        <f>IFERROR(1 - PERCENTRANK(G:G,G2811),0)</f>
        <v/>
      </c>
      <c r="N2811">
        <f>IFERROR(1 - PERCENTRANK(H:H,H2811),0)</f>
        <v/>
      </c>
      <c r="O2811">
        <f>IFERROR(PERCENTRANK(I:I,I2811),0)</f>
        <v/>
      </c>
      <c r="P2811">
        <f>IFERROR(1 - PERCENTRANK(J:J,J2811),0)</f>
        <v/>
      </c>
      <c r="Q2811">
        <f>IFERROR(PERCENTRANK(K:K,K2811),0)</f>
        <v/>
      </c>
      <c r="R2811">
        <f>L2811*weight1+M2811*weight2+N2811*weight3+O2811*weight4+P2811*weight5+Q2811*weight6</f>
        <v/>
      </c>
    </row>
    <row r="2812" spans="1:18">
      <c r="A2812">
        <f>RANK(R2812,R:R)</f>
        <v/>
      </c>
      <c r="B2812" t="s">
        <v>30622</v>
      </c>
      <c r="C2812">
        <f>VLOOKUP(B2812,'Input - companies list'!B:L,2,FALSE)</f>
        <v/>
      </c>
      <c r="D2812">
        <f>VLOOKUP(B2812,'Input - companies list'!B:L,11,FALSE)</f>
        <v/>
      </c>
      <c r="E2812">
        <f>VLOOKUP(B2812,'Input - companies list'!B:E,4,FALSE)</f>
        <v/>
      </c>
      <c r="F2812">
        <f>SUMIFS('Input - target event report'!H:H,'Input - target event report'!B:B,B2812,'Input - target event report'!D:D, "Private Investment")</f>
        <v/>
      </c>
      <c r="G2812">
        <f>IF(I2812&lt;2, "N/A", (MAXIFS('Input - target event report'!E:E,'Input - target event report'!B:B,B:B,'Input - target event report'!D:D,"Private Investment")-MINIFS('Input - target event report'!E:E,'Input - target event report'!B:B,B:B,'Input - target event report'!D:D,"Private Investment"))/(I2812-1))</f>
        <v/>
      </c>
      <c r="H2812">
        <f>IF(MAXIFS('Input - target event report'!E:E,'Input - target event report'!B:B,B:B,'Input - target event report'!D:D,"Private Investment") = 0, "N/A", TODAY() - MAXIFS('Input - target event report'!E:E,'Input - target event report'!B:B,B:B,'Input - target event report'!D:D,"Private Investment"))</f>
        <v/>
      </c>
      <c r="I2812">
        <f>COUNTIFS('Input - target event report'!B:B,B2812,'Input - target event report'!D:D, "Private Investment")</f>
        <v/>
      </c>
      <c r="J2812">
        <f>INDEX('Input - companies list'!$1:$10000,MATCH(B2812,'Input - companies list'!B:B,0),MATCH("Flow",'Input - companies list'!$1:$1,0 ))</f>
        <v/>
      </c>
      <c r="K2812">
        <f>INDEX('Input - companies list'!$1:$10000,MATCH(B2812,'Input - companies list'!B:B,0),MATCH("Inter-Cluster Connectivity",'Input - companies list'!$1:$1,0 ))</f>
        <v/>
      </c>
      <c r="L2812">
        <f>IFERROR(PERCENTRANK(F:F,F2812),0)</f>
        <v/>
      </c>
      <c r="M2812">
        <f>IFERROR(1 - PERCENTRANK(G:G,G2812),0)</f>
        <v/>
      </c>
      <c r="N2812">
        <f>IFERROR(1 - PERCENTRANK(H:H,H2812),0)</f>
        <v/>
      </c>
      <c r="O2812">
        <f>IFERROR(PERCENTRANK(I:I,I2812),0)</f>
        <v/>
      </c>
      <c r="P2812">
        <f>IFERROR(1 - PERCENTRANK(J:J,J2812),0)</f>
        <v/>
      </c>
      <c r="Q2812">
        <f>IFERROR(PERCENTRANK(K:K,K2812),0)</f>
        <v/>
      </c>
      <c r="R2812">
        <f>L2812*weight1+M2812*weight2+N2812*weight3+O2812*weight4+P2812*weight5+Q2812*weight6</f>
        <v/>
      </c>
    </row>
    <row r="2813" spans="1:18">
      <c r="A2813">
        <f>RANK(R2813,R:R)</f>
        <v/>
      </c>
      <c r="B2813" t="s">
        <v>30633</v>
      </c>
      <c r="C2813">
        <f>VLOOKUP(B2813,'Input - companies list'!B:L,2,FALSE)</f>
        <v/>
      </c>
      <c r="D2813">
        <f>VLOOKUP(B2813,'Input - companies list'!B:L,11,FALSE)</f>
        <v/>
      </c>
      <c r="E2813">
        <f>VLOOKUP(B2813,'Input - companies list'!B:E,4,FALSE)</f>
        <v/>
      </c>
      <c r="F2813">
        <f>SUMIFS('Input - target event report'!H:H,'Input - target event report'!B:B,B2813,'Input - target event report'!D:D, "Private Investment")</f>
        <v/>
      </c>
      <c r="G2813">
        <f>IF(I2813&lt;2, "N/A", (MAXIFS('Input - target event report'!E:E,'Input - target event report'!B:B,B:B,'Input - target event report'!D:D,"Private Investment")-MINIFS('Input - target event report'!E:E,'Input - target event report'!B:B,B:B,'Input - target event report'!D:D,"Private Investment"))/(I2813-1))</f>
        <v/>
      </c>
      <c r="H2813">
        <f>IF(MAXIFS('Input - target event report'!E:E,'Input - target event report'!B:B,B:B,'Input - target event report'!D:D,"Private Investment") = 0, "N/A", TODAY() - MAXIFS('Input - target event report'!E:E,'Input - target event report'!B:B,B:B,'Input - target event report'!D:D,"Private Investment"))</f>
        <v/>
      </c>
      <c r="I2813">
        <f>COUNTIFS('Input - target event report'!B:B,B2813,'Input - target event report'!D:D, "Private Investment")</f>
        <v/>
      </c>
      <c r="J2813">
        <f>INDEX('Input - companies list'!$1:$10000,MATCH(B2813,'Input - companies list'!B:B,0),MATCH("Flow",'Input - companies list'!$1:$1,0 ))</f>
        <v/>
      </c>
      <c r="K2813">
        <f>INDEX('Input - companies list'!$1:$10000,MATCH(B2813,'Input - companies list'!B:B,0),MATCH("Inter-Cluster Connectivity",'Input - companies list'!$1:$1,0 ))</f>
        <v/>
      </c>
      <c r="L2813">
        <f>IFERROR(PERCENTRANK(F:F,F2813),0)</f>
        <v/>
      </c>
      <c r="M2813">
        <f>IFERROR(1 - PERCENTRANK(G:G,G2813),0)</f>
        <v/>
      </c>
      <c r="N2813">
        <f>IFERROR(1 - PERCENTRANK(H:H,H2813),0)</f>
        <v/>
      </c>
      <c r="O2813">
        <f>IFERROR(PERCENTRANK(I:I,I2813),0)</f>
        <v/>
      </c>
      <c r="P2813">
        <f>IFERROR(1 - PERCENTRANK(J:J,J2813),0)</f>
        <v/>
      </c>
      <c r="Q2813">
        <f>IFERROR(PERCENTRANK(K:K,K2813),0)</f>
        <v/>
      </c>
      <c r="R2813">
        <f>L2813*weight1+M2813*weight2+N2813*weight3+O2813*weight4+P2813*weight5+Q2813*weight6</f>
        <v/>
      </c>
    </row>
    <row r="2814" spans="1:18">
      <c r="A2814">
        <f>RANK(R2814,R:R)</f>
        <v/>
      </c>
      <c r="B2814" t="s">
        <v>30643</v>
      </c>
      <c r="C2814">
        <f>VLOOKUP(B2814,'Input - companies list'!B:L,2,FALSE)</f>
        <v/>
      </c>
      <c r="D2814">
        <f>VLOOKUP(B2814,'Input - companies list'!B:L,11,FALSE)</f>
        <v/>
      </c>
      <c r="E2814">
        <f>VLOOKUP(B2814,'Input - companies list'!B:E,4,FALSE)</f>
        <v/>
      </c>
      <c r="F2814">
        <f>SUMIFS('Input - target event report'!H:H,'Input - target event report'!B:B,B2814,'Input - target event report'!D:D, "Private Investment")</f>
        <v/>
      </c>
      <c r="G2814">
        <f>IF(I2814&lt;2, "N/A", (MAXIFS('Input - target event report'!E:E,'Input - target event report'!B:B,B:B,'Input - target event report'!D:D,"Private Investment")-MINIFS('Input - target event report'!E:E,'Input - target event report'!B:B,B:B,'Input - target event report'!D:D,"Private Investment"))/(I2814-1))</f>
        <v/>
      </c>
      <c r="H2814">
        <f>IF(MAXIFS('Input - target event report'!E:E,'Input - target event report'!B:B,B:B,'Input - target event report'!D:D,"Private Investment") = 0, "N/A", TODAY() - MAXIFS('Input - target event report'!E:E,'Input - target event report'!B:B,B:B,'Input - target event report'!D:D,"Private Investment"))</f>
        <v/>
      </c>
      <c r="I2814">
        <f>COUNTIFS('Input - target event report'!B:B,B2814,'Input - target event report'!D:D, "Private Investment")</f>
        <v/>
      </c>
      <c r="J2814">
        <f>INDEX('Input - companies list'!$1:$10000,MATCH(B2814,'Input - companies list'!B:B,0),MATCH("Flow",'Input - companies list'!$1:$1,0 ))</f>
        <v/>
      </c>
      <c r="K2814">
        <f>INDEX('Input - companies list'!$1:$10000,MATCH(B2814,'Input - companies list'!B:B,0),MATCH("Inter-Cluster Connectivity",'Input - companies list'!$1:$1,0 ))</f>
        <v/>
      </c>
      <c r="L2814">
        <f>IFERROR(PERCENTRANK(F:F,F2814),0)</f>
        <v/>
      </c>
      <c r="M2814">
        <f>IFERROR(1 - PERCENTRANK(G:G,G2814),0)</f>
        <v/>
      </c>
      <c r="N2814">
        <f>IFERROR(1 - PERCENTRANK(H:H,H2814),0)</f>
        <v/>
      </c>
      <c r="O2814">
        <f>IFERROR(PERCENTRANK(I:I,I2814),0)</f>
        <v/>
      </c>
      <c r="P2814">
        <f>IFERROR(1 - PERCENTRANK(J:J,J2814),0)</f>
        <v/>
      </c>
      <c r="Q2814">
        <f>IFERROR(PERCENTRANK(K:K,K2814),0)</f>
        <v/>
      </c>
      <c r="R2814">
        <f>L2814*weight1+M2814*weight2+N2814*weight3+O2814*weight4+P2814*weight5+Q2814*weight6</f>
        <v/>
      </c>
    </row>
    <row r="2815" spans="1:18">
      <c r="A2815">
        <f>RANK(R2815,R:R)</f>
        <v/>
      </c>
      <c r="B2815" t="s">
        <v>30652</v>
      </c>
      <c r="C2815">
        <f>VLOOKUP(B2815,'Input - companies list'!B:L,2,FALSE)</f>
        <v/>
      </c>
      <c r="D2815">
        <f>VLOOKUP(B2815,'Input - companies list'!B:L,11,FALSE)</f>
        <v/>
      </c>
      <c r="E2815">
        <f>VLOOKUP(B2815,'Input - companies list'!B:E,4,FALSE)</f>
        <v/>
      </c>
      <c r="F2815">
        <f>SUMIFS('Input - target event report'!H:H,'Input - target event report'!B:B,B2815,'Input - target event report'!D:D, "Private Investment")</f>
        <v/>
      </c>
      <c r="G2815">
        <f>IF(I2815&lt;2, "N/A", (MAXIFS('Input - target event report'!E:E,'Input - target event report'!B:B,B:B,'Input - target event report'!D:D,"Private Investment")-MINIFS('Input - target event report'!E:E,'Input - target event report'!B:B,B:B,'Input - target event report'!D:D,"Private Investment"))/(I2815-1))</f>
        <v/>
      </c>
      <c r="H2815">
        <f>IF(MAXIFS('Input - target event report'!E:E,'Input - target event report'!B:B,B:B,'Input - target event report'!D:D,"Private Investment") = 0, "N/A", TODAY() - MAXIFS('Input - target event report'!E:E,'Input - target event report'!B:B,B:B,'Input - target event report'!D:D,"Private Investment"))</f>
        <v/>
      </c>
      <c r="I2815">
        <f>COUNTIFS('Input - target event report'!B:B,B2815,'Input - target event report'!D:D, "Private Investment")</f>
        <v/>
      </c>
      <c r="J2815">
        <f>INDEX('Input - companies list'!$1:$10000,MATCH(B2815,'Input - companies list'!B:B,0),MATCH("Flow",'Input - companies list'!$1:$1,0 ))</f>
        <v/>
      </c>
      <c r="K2815">
        <f>INDEX('Input - companies list'!$1:$10000,MATCH(B2815,'Input - companies list'!B:B,0),MATCH("Inter-Cluster Connectivity",'Input - companies list'!$1:$1,0 ))</f>
        <v/>
      </c>
      <c r="L2815">
        <f>IFERROR(PERCENTRANK(F:F,F2815),0)</f>
        <v/>
      </c>
      <c r="M2815">
        <f>IFERROR(1 - PERCENTRANK(G:G,G2815),0)</f>
        <v/>
      </c>
      <c r="N2815">
        <f>IFERROR(1 - PERCENTRANK(H:H,H2815),0)</f>
        <v/>
      </c>
      <c r="O2815">
        <f>IFERROR(PERCENTRANK(I:I,I2815),0)</f>
        <v/>
      </c>
      <c r="P2815">
        <f>IFERROR(1 - PERCENTRANK(J:J,J2815),0)</f>
        <v/>
      </c>
      <c r="Q2815">
        <f>IFERROR(PERCENTRANK(K:K,K2815),0)</f>
        <v/>
      </c>
      <c r="R2815">
        <f>L2815*weight1+M2815*weight2+N2815*weight3+O2815*weight4+P2815*weight5+Q2815*weight6</f>
        <v/>
      </c>
    </row>
    <row r="2816" spans="1:18">
      <c r="A2816">
        <f>RANK(R2816,R:R)</f>
        <v/>
      </c>
      <c r="B2816" t="s">
        <v>30660</v>
      </c>
      <c r="C2816">
        <f>VLOOKUP(B2816,'Input - companies list'!B:L,2,FALSE)</f>
        <v/>
      </c>
      <c r="D2816">
        <f>VLOOKUP(B2816,'Input - companies list'!B:L,11,FALSE)</f>
        <v/>
      </c>
      <c r="E2816">
        <f>VLOOKUP(B2816,'Input - companies list'!B:E,4,FALSE)</f>
        <v/>
      </c>
      <c r="F2816">
        <f>SUMIFS('Input - target event report'!H:H,'Input - target event report'!B:B,B2816,'Input - target event report'!D:D, "Private Investment")</f>
        <v/>
      </c>
      <c r="G2816">
        <f>IF(I2816&lt;2, "N/A", (MAXIFS('Input - target event report'!E:E,'Input - target event report'!B:B,B:B,'Input - target event report'!D:D,"Private Investment")-MINIFS('Input - target event report'!E:E,'Input - target event report'!B:B,B:B,'Input - target event report'!D:D,"Private Investment"))/(I2816-1))</f>
        <v/>
      </c>
      <c r="H2816">
        <f>IF(MAXIFS('Input - target event report'!E:E,'Input - target event report'!B:B,B:B,'Input - target event report'!D:D,"Private Investment") = 0, "N/A", TODAY() - MAXIFS('Input - target event report'!E:E,'Input - target event report'!B:B,B:B,'Input - target event report'!D:D,"Private Investment"))</f>
        <v/>
      </c>
      <c r="I2816">
        <f>COUNTIFS('Input - target event report'!B:B,B2816,'Input - target event report'!D:D, "Private Investment")</f>
        <v/>
      </c>
      <c r="J2816">
        <f>INDEX('Input - companies list'!$1:$10000,MATCH(B2816,'Input - companies list'!B:B,0),MATCH("Flow",'Input - companies list'!$1:$1,0 ))</f>
        <v/>
      </c>
      <c r="K2816">
        <f>INDEX('Input - companies list'!$1:$10000,MATCH(B2816,'Input - companies list'!B:B,0),MATCH("Inter-Cluster Connectivity",'Input - companies list'!$1:$1,0 ))</f>
        <v/>
      </c>
      <c r="L2816">
        <f>IFERROR(PERCENTRANK(F:F,F2816),0)</f>
        <v/>
      </c>
      <c r="M2816">
        <f>IFERROR(1 - PERCENTRANK(G:G,G2816),0)</f>
        <v/>
      </c>
      <c r="N2816">
        <f>IFERROR(1 - PERCENTRANK(H:H,H2816),0)</f>
        <v/>
      </c>
      <c r="O2816">
        <f>IFERROR(PERCENTRANK(I:I,I2816),0)</f>
        <v/>
      </c>
      <c r="P2816">
        <f>IFERROR(1 - PERCENTRANK(J:J,J2816),0)</f>
        <v/>
      </c>
      <c r="Q2816">
        <f>IFERROR(PERCENTRANK(K:K,K2816),0)</f>
        <v/>
      </c>
      <c r="R2816">
        <f>L2816*weight1+M2816*weight2+N2816*weight3+O2816*weight4+P2816*weight5+Q2816*weight6</f>
        <v/>
      </c>
    </row>
    <row r="2817" spans="1:18">
      <c r="A2817">
        <f>RANK(R2817,R:R)</f>
        <v/>
      </c>
      <c r="B2817" t="s">
        <v>30672</v>
      </c>
      <c r="C2817">
        <f>VLOOKUP(B2817,'Input - companies list'!B:L,2,FALSE)</f>
        <v/>
      </c>
      <c r="D2817">
        <f>VLOOKUP(B2817,'Input - companies list'!B:L,11,FALSE)</f>
        <v/>
      </c>
      <c r="E2817">
        <f>VLOOKUP(B2817,'Input - companies list'!B:E,4,FALSE)</f>
        <v/>
      </c>
      <c r="F2817">
        <f>SUMIFS('Input - target event report'!H:H,'Input - target event report'!B:B,B2817,'Input - target event report'!D:D, "Private Investment")</f>
        <v/>
      </c>
      <c r="G2817">
        <f>IF(I2817&lt;2, "N/A", (MAXIFS('Input - target event report'!E:E,'Input - target event report'!B:B,B:B,'Input - target event report'!D:D,"Private Investment")-MINIFS('Input - target event report'!E:E,'Input - target event report'!B:B,B:B,'Input - target event report'!D:D,"Private Investment"))/(I2817-1))</f>
        <v/>
      </c>
      <c r="H2817">
        <f>IF(MAXIFS('Input - target event report'!E:E,'Input - target event report'!B:B,B:B,'Input - target event report'!D:D,"Private Investment") = 0, "N/A", TODAY() - MAXIFS('Input - target event report'!E:E,'Input - target event report'!B:B,B:B,'Input - target event report'!D:D,"Private Investment"))</f>
        <v/>
      </c>
      <c r="I2817">
        <f>COUNTIFS('Input - target event report'!B:B,B2817,'Input - target event report'!D:D, "Private Investment")</f>
        <v/>
      </c>
      <c r="J2817">
        <f>INDEX('Input - companies list'!$1:$10000,MATCH(B2817,'Input - companies list'!B:B,0),MATCH("Flow",'Input - companies list'!$1:$1,0 ))</f>
        <v/>
      </c>
      <c r="K2817">
        <f>INDEX('Input - companies list'!$1:$10000,MATCH(B2817,'Input - companies list'!B:B,0),MATCH("Inter-Cluster Connectivity",'Input - companies list'!$1:$1,0 ))</f>
        <v/>
      </c>
      <c r="L2817">
        <f>IFERROR(PERCENTRANK(F:F,F2817),0)</f>
        <v/>
      </c>
      <c r="M2817">
        <f>IFERROR(1 - PERCENTRANK(G:G,G2817),0)</f>
        <v/>
      </c>
      <c r="N2817">
        <f>IFERROR(1 - PERCENTRANK(H:H,H2817),0)</f>
        <v/>
      </c>
      <c r="O2817">
        <f>IFERROR(PERCENTRANK(I:I,I2817),0)</f>
        <v/>
      </c>
      <c r="P2817">
        <f>IFERROR(1 - PERCENTRANK(J:J,J2817),0)</f>
        <v/>
      </c>
      <c r="Q2817">
        <f>IFERROR(PERCENTRANK(K:K,K2817),0)</f>
        <v/>
      </c>
      <c r="R2817">
        <f>L2817*weight1+M2817*weight2+N2817*weight3+O2817*weight4+P2817*weight5+Q2817*weight6</f>
        <v/>
      </c>
    </row>
    <row r="2818" spans="1:18">
      <c r="A2818">
        <f>RANK(R2818,R:R)</f>
        <v/>
      </c>
      <c r="B2818" t="s">
        <v>30682</v>
      </c>
      <c r="C2818">
        <f>VLOOKUP(B2818,'Input - companies list'!B:L,2,FALSE)</f>
        <v/>
      </c>
      <c r="D2818">
        <f>VLOOKUP(B2818,'Input - companies list'!B:L,11,FALSE)</f>
        <v/>
      </c>
      <c r="E2818">
        <f>VLOOKUP(B2818,'Input - companies list'!B:E,4,FALSE)</f>
        <v/>
      </c>
      <c r="F2818">
        <f>SUMIFS('Input - target event report'!H:H,'Input - target event report'!B:B,B2818,'Input - target event report'!D:D, "Private Investment")</f>
        <v/>
      </c>
      <c r="G2818">
        <f>IF(I2818&lt;2, "N/A", (MAXIFS('Input - target event report'!E:E,'Input - target event report'!B:B,B:B,'Input - target event report'!D:D,"Private Investment")-MINIFS('Input - target event report'!E:E,'Input - target event report'!B:B,B:B,'Input - target event report'!D:D,"Private Investment"))/(I2818-1))</f>
        <v/>
      </c>
      <c r="H2818">
        <f>IF(MAXIFS('Input - target event report'!E:E,'Input - target event report'!B:B,B:B,'Input - target event report'!D:D,"Private Investment") = 0, "N/A", TODAY() - MAXIFS('Input - target event report'!E:E,'Input - target event report'!B:B,B:B,'Input - target event report'!D:D,"Private Investment"))</f>
        <v/>
      </c>
      <c r="I2818">
        <f>COUNTIFS('Input - target event report'!B:B,B2818,'Input - target event report'!D:D, "Private Investment")</f>
        <v/>
      </c>
      <c r="J2818">
        <f>INDEX('Input - companies list'!$1:$10000,MATCH(B2818,'Input - companies list'!B:B,0),MATCH("Flow",'Input - companies list'!$1:$1,0 ))</f>
        <v/>
      </c>
      <c r="K2818">
        <f>INDEX('Input - companies list'!$1:$10000,MATCH(B2818,'Input - companies list'!B:B,0),MATCH("Inter-Cluster Connectivity",'Input - companies list'!$1:$1,0 ))</f>
        <v/>
      </c>
      <c r="L2818">
        <f>IFERROR(PERCENTRANK(F:F,F2818),0)</f>
        <v/>
      </c>
      <c r="M2818">
        <f>IFERROR(1 - PERCENTRANK(G:G,G2818),0)</f>
        <v/>
      </c>
      <c r="N2818">
        <f>IFERROR(1 - PERCENTRANK(H:H,H2818),0)</f>
        <v/>
      </c>
      <c r="O2818">
        <f>IFERROR(PERCENTRANK(I:I,I2818),0)</f>
        <v/>
      </c>
      <c r="P2818">
        <f>IFERROR(1 - PERCENTRANK(J:J,J2818),0)</f>
        <v/>
      </c>
      <c r="Q2818">
        <f>IFERROR(PERCENTRANK(K:K,K2818),0)</f>
        <v/>
      </c>
      <c r="R2818">
        <f>L2818*weight1+M2818*weight2+N2818*weight3+O2818*weight4+P2818*weight5+Q2818*weight6</f>
        <v/>
      </c>
    </row>
    <row r="2819" spans="1:18">
      <c r="A2819">
        <f>RANK(R2819,R:R)</f>
        <v/>
      </c>
      <c r="B2819" t="s">
        <v>30691</v>
      </c>
      <c r="C2819">
        <f>VLOOKUP(B2819,'Input - companies list'!B:L,2,FALSE)</f>
        <v/>
      </c>
      <c r="D2819">
        <f>VLOOKUP(B2819,'Input - companies list'!B:L,11,FALSE)</f>
        <v/>
      </c>
      <c r="E2819">
        <f>VLOOKUP(B2819,'Input - companies list'!B:E,4,FALSE)</f>
        <v/>
      </c>
      <c r="F2819">
        <f>SUMIFS('Input - target event report'!H:H,'Input - target event report'!B:B,B2819,'Input - target event report'!D:D, "Private Investment")</f>
        <v/>
      </c>
      <c r="G2819">
        <f>IF(I2819&lt;2, "N/A", (MAXIFS('Input - target event report'!E:E,'Input - target event report'!B:B,B:B,'Input - target event report'!D:D,"Private Investment")-MINIFS('Input - target event report'!E:E,'Input - target event report'!B:B,B:B,'Input - target event report'!D:D,"Private Investment"))/(I2819-1))</f>
        <v/>
      </c>
      <c r="H2819">
        <f>IF(MAXIFS('Input - target event report'!E:E,'Input - target event report'!B:B,B:B,'Input - target event report'!D:D,"Private Investment") = 0, "N/A", TODAY() - MAXIFS('Input - target event report'!E:E,'Input - target event report'!B:B,B:B,'Input - target event report'!D:D,"Private Investment"))</f>
        <v/>
      </c>
      <c r="I2819">
        <f>COUNTIFS('Input - target event report'!B:B,B2819,'Input - target event report'!D:D, "Private Investment")</f>
        <v/>
      </c>
      <c r="J2819">
        <f>INDEX('Input - companies list'!$1:$10000,MATCH(B2819,'Input - companies list'!B:B,0),MATCH("Flow",'Input - companies list'!$1:$1,0 ))</f>
        <v/>
      </c>
      <c r="K2819">
        <f>INDEX('Input - companies list'!$1:$10000,MATCH(B2819,'Input - companies list'!B:B,0),MATCH("Inter-Cluster Connectivity",'Input - companies list'!$1:$1,0 ))</f>
        <v/>
      </c>
      <c r="L2819">
        <f>IFERROR(PERCENTRANK(F:F,F2819),0)</f>
        <v/>
      </c>
      <c r="M2819">
        <f>IFERROR(1 - PERCENTRANK(G:G,G2819),0)</f>
        <v/>
      </c>
      <c r="N2819">
        <f>IFERROR(1 - PERCENTRANK(H:H,H2819),0)</f>
        <v/>
      </c>
      <c r="O2819">
        <f>IFERROR(PERCENTRANK(I:I,I2819),0)</f>
        <v/>
      </c>
      <c r="P2819">
        <f>IFERROR(1 - PERCENTRANK(J:J,J2819),0)</f>
        <v/>
      </c>
      <c r="Q2819">
        <f>IFERROR(PERCENTRANK(K:K,K2819),0)</f>
        <v/>
      </c>
      <c r="R2819">
        <f>L2819*weight1+M2819*weight2+N2819*weight3+O2819*weight4+P2819*weight5+Q2819*weight6</f>
        <v/>
      </c>
    </row>
    <row r="2820" spans="1:18">
      <c r="A2820">
        <f>RANK(R2820,R:R)</f>
        <v/>
      </c>
      <c r="B2820" t="s">
        <v>30704</v>
      </c>
      <c r="C2820">
        <f>VLOOKUP(B2820,'Input - companies list'!B:L,2,FALSE)</f>
        <v/>
      </c>
      <c r="D2820">
        <f>VLOOKUP(B2820,'Input - companies list'!B:L,11,FALSE)</f>
        <v/>
      </c>
      <c r="E2820">
        <f>VLOOKUP(B2820,'Input - companies list'!B:E,4,FALSE)</f>
        <v/>
      </c>
      <c r="F2820">
        <f>SUMIFS('Input - target event report'!H:H,'Input - target event report'!B:B,B2820,'Input - target event report'!D:D, "Private Investment")</f>
        <v/>
      </c>
      <c r="G2820">
        <f>IF(I2820&lt;2, "N/A", (MAXIFS('Input - target event report'!E:E,'Input - target event report'!B:B,B:B,'Input - target event report'!D:D,"Private Investment")-MINIFS('Input - target event report'!E:E,'Input - target event report'!B:B,B:B,'Input - target event report'!D:D,"Private Investment"))/(I2820-1))</f>
        <v/>
      </c>
      <c r="H2820">
        <f>IF(MAXIFS('Input - target event report'!E:E,'Input - target event report'!B:B,B:B,'Input - target event report'!D:D,"Private Investment") = 0, "N/A", TODAY() - MAXIFS('Input - target event report'!E:E,'Input - target event report'!B:B,B:B,'Input - target event report'!D:D,"Private Investment"))</f>
        <v/>
      </c>
      <c r="I2820">
        <f>COUNTIFS('Input - target event report'!B:B,B2820,'Input - target event report'!D:D, "Private Investment")</f>
        <v/>
      </c>
      <c r="J2820">
        <f>INDEX('Input - companies list'!$1:$10000,MATCH(B2820,'Input - companies list'!B:B,0),MATCH("Flow",'Input - companies list'!$1:$1,0 ))</f>
        <v/>
      </c>
      <c r="K2820">
        <f>INDEX('Input - companies list'!$1:$10000,MATCH(B2820,'Input - companies list'!B:B,0),MATCH("Inter-Cluster Connectivity",'Input - companies list'!$1:$1,0 ))</f>
        <v/>
      </c>
      <c r="L2820">
        <f>IFERROR(PERCENTRANK(F:F,F2820),0)</f>
        <v/>
      </c>
      <c r="M2820">
        <f>IFERROR(1 - PERCENTRANK(G:G,G2820),0)</f>
        <v/>
      </c>
      <c r="N2820">
        <f>IFERROR(1 - PERCENTRANK(H:H,H2820),0)</f>
        <v/>
      </c>
      <c r="O2820">
        <f>IFERROR(PERCENTRANK(I:I,I2820),0)</f>
        <v/>
      </c>
      <c r="P2820">
        <f>IFERROR(1 - PERCENTRANK(J:J,J2820),0)</f>
        <v/>
      </c>
      <c r="Q2820">
        <f>IFERROR(PERCENTRANK(K:K,K2820),0)</f>
        <v/>
      </c>
      <c r="R2820">
        <f>L2820*weight1+M2820*weight2+N2820*weight3+O2820*weight4+P2820*weight5+Q2820*weight6</f>
        <v/>
      </c>
    </row>
    <row r="2821" spans="1:18">
      <c r="A2821">
        <f>RANK(R2821,R:R)</f>
        <v/>
      </c>
      <c r="B2821" t="s">
        <v>30712</v>
      </c>
      <c r="C2821">
        <f>VLOOKUP(B2821,'Input - companies list'!B:L,2,FALSE)</f>
        <v/>
      </c>
      <c r="D2821">
        <f>VLOOKUP(B2821,'Input - companies list'!B:L,11,FALSE)</f>
        <v/>
      </c>
      <c r="E2821">
        <f>VLOOKUP(B2821,'Input - companies list'!B:E,4,FALSE)</f>
        <v/>
      </c>
      <c r="F2821">
        <f>SUMIFS('Input - target event report'!H:H,'Input - target event report'!B:B,B2821,'Input - target event report'!D:D, "Private Investment")</f>
        <v/>
      </c>
      <c r="G2821">
        <f>IF(I2821&lt;2, "N/A", (MAXIFS('Input - target event report'!E:E,'Input - target event report'!B:B,B:B,'Input - target event report'!D:D,"Private Investment")-MINIFS('Input - target event report'!E:E,'Input - target event report'!B:B,B:B,'Input - target event report'!D:D,"Private Investment"))/(I2821-1))</f>
        <v/>
      </c>
      <c r="H2821">
        <f>IF(MAXIFS('Input - target event report'!E:E,'Input - target event report'!B:B,B:B,'Input - target event report'!D:D,"Private Investment") = 0, "N/A", TODAY() - MAXIFS('Input - target event report'!E:E,'Input - target event report'!B:B,B:B,'Input - target event report'!D:D,"Private Investment"))</f>
        <v/>
      </c>
      <c r="I2821">
        <f>COUNTIFS('Input - target event report'!B:B,B2821,'Input - target event report'!D:D, "Private Investment")</f>
        <v/>
      </c>
      <c r="J2821">
        <f>INDEX('Input - companies list'!$1:$10000,MATCH(B2821,'Input - companies list'!B:B,0),MATCH("Flow",'Input - companies list'!$1:$1,0 ))</f>
        <v/>
      </c>
      <c r="K2821">
        <f>INDEX('Input - companies list'!$1:$10000,MATCH(B2821,'Input - companies list'!B:B,0),MATCH("Inter-Cluster Connectivity",'Input - companies list'!$1:$1,0 ))</f>
        <v/>
      </c>
      <c r="L2821">
        <f>IFERROR(PERCENTRANK(F:F,F2821),0)</f>
        <v/>
      </c>
      <c r="M2821">
        <f>IFERROR(1 - PERCENTRANK(G:G,G2821),0)</f>
        <v/>
      </c>
      <c r="N2821">
        <f>IFERROR(1 - PERCENTRANK(H:H,H2821),0)</f>
        <v/>
      </c>
      <c r="O2821">
        <f>IFERROR(PERCENTRANK(I:I,I2821),0)</f>
        <v/>
      </c>
      <c r="P2821">
        <f>IFERROR(1 - PERCENTRANK(J:J,J2821),0)</f>
        <v/>
      </c>
      <c r="Q2821">
        <f>IFERROR(PERCENTRANK(K:K,K2821),0)</f>
        <v/>
      </c>
      <c r="R2821">
        <f>L2821*weight1+M2821*weight2+N2821*weight3+O2821*weight4+P2821*weight5+Q2821*weight6</f>
        <v/>
      </c>
    </row>
    <row r="2822" spans="1:18">
      <c r="A2822">
        <f>RANK(R2822,R:R)</f>
        <v/>
      </c>
      <c r="B2822" t="s">
        <v>30723</v>
      </c>
      <c r="C2822">
        <f>VLOOKUP(B2822,'Input - companies list'!B:L,2,FALSE)</f>
        <v/>
      </c>
      <c r="D2822">
        <f>VLOOKUP(B2822,'Input - companies list'!B:L,11,FALSE)</f>
        <v/>
      </c>
      <c r="E2822">
        <f>VLOOKUP(B2822,'Input - companies list'!B:E,4,FALSE)</f>
        <v/>
      </c>
      <c r="F2822">
        <f>SUMIFS('Input - target event report'!H:H,'Input - target event report'!B:B,B2822,'Input - target event report'!D:D, "Private Investment")</f>
        <v/>
      </c>
      <c r="G2822">
        <f>IF(I2822&lt;2, "N/A", (MAXIFS('Input - target event report'!E:E,'Input - target event report'!B:B,B:B,'Input - target event report'!D:D,"Private Investment")-MINIFS('Input - target event report'!E:E,'Input - target event report'!B:B,B:B,'Input - target event report'!D:D,"Private Investment"))/(I2822-1))</f>
        <v/>
      </c>
      <c r="H2822">
        <f>IF(MAXIFS('Input - target event report'!E:E,'Input - target event report'!B:B,B:B,'Input - target event report'!D:D,"Private Investment") = 0, "N/A", TODAY() - MAXIFS('Input - target event report'!E:E,'Input - target event report'!B:B,B:B,'Input - target event report'!D:D,"Private Investment"))</f>
        <v/>
      </c>
      <c r="I2822">
        <f>COUNTIFS('Input - target event report'!B:B,B2822,'Input - target event report'!D:D, "Private Investment")</f>
        <v/>
      </c>
      <c r="J2822">
        <f>INDEX('Input - companies list'!$1:$10000,MATCH(B2822,'Input - companies list'!B:B,0),MATCH("Flow",'Input - companies list'!$1:$1,0 ))</f>
        <v/>
      </c>
      <c r="K2822">
        <f>INDEX('Input - companies list'!$1:$10000,MATCH(B2822,'Input - companies list'!B:B,0),MATCH("Inter-Cluster Connectivity",'Input - companies list'!$1:$1,0 ))</f>
        <v/>
      </c>
      <c r="L2822">
        <f>IFERROR(PERCENTRANK(F:F,F2822),0)</f>
        <v/>
      </c>
      <c r="M2822">
        <f>IFERROR(1 - PERCENTRANK(G:G,G2822),0)</f>
        <v/>
      </c>
      <c r="N2822">
        <f>IFERROR(1 - PERCENTRANK(H:H,H2822),0)</f>
        <v/>
      </c>
      <c r="O2822">
        <f>IFERROR(PERCENTRANK(I:I,I2822),0)</f>
        <v/>
      </c>
      <c r="P2822">
        <f>IFERROR(1 - PERCENTRANK(J:J,J2822),0)</f>
        <v/>
      </c>
      <c r="Q2822">
        <f>IFERROR(PERCENTRANK(K:K,K2822),0)</f>
        <v/>
      </c>
      <c r="R2822">
        <f>L2822*weight1+M2822*weight2+N2822*weight3+O2822*weight4+P2822*weight5+Q2822*weight6</f>
        <v/>
      </c>
    </row>
    <row r="2823" spans="1:18">
      <c r="A2823">
        <f>RANK(R2823,R:R)</f>
        <v/>
      </c>
      <c r="B2823" t="s">
        <v>30734</v>
      </c>
      <c r="C2823">
        <f>VLOOKUP(B2823,'Input - companies list'!B:L,2,FALSE)</f>
        <v/>
      </c>
      <c r="D2823">
        <f>VLOOKUP(B2823,'Input - companies list'!B:L,11,FALSE)</f>
        <v/>
      </c>
      <c r="E2823">
        <f>VLOOKUP(B2823,'Input - companies list'!B:E,4,FALSE)</f>
        <v/>
      </c>
      <c r="F2823">
        <f>SUMIFS('Input - target event report'!H:H,'Input - target event report'!B:B,B2823,'Input - target event report'!D:D, "Private Investment")</f>
        <v/>
      </c>
      <c r="G2823">
        <f>IF(I2823&lt;2, "N/A", (MAXIFS('Input - target event report'!E:E,'Input - target event report'!B:B,B:B,'Input - target event report'!D:D,"Private Investment")-MINIFS('Input - target event report'!E:E,'Input - target event report'!B:B,B:B,'Input - target event report'!D:D,"Private Investment"))/(I2823-1))</f>
        <v/>
      </c>
      <c r="H2823">
        <f>IF(MAXIFS('Input - target event report'!E:E,'Input - target event report'!B:B,B:B,'Input - target event report'!D:D,"Private Investment") = 0, "N/A", TODAY() - MAXIFS('Input - target event report'!E:E,'Input - target event report'!B:B,B:B,'Input - target event report'!D:D,"Private Investment"))</f>
        <v/>
      </c>
      <c r="I2823">
        <f>COUNTIFS('Input - target event report'!B:B,B2823,'Input - target event report'!D:D, "Private Investment")</f>
        <v/>
      </c>
      <c r="J2823">
        <f>INDEX('Input - companies list'!$1:$10000,MATCH(B2823,'Input - companies list'!B:B,0),MATCH("Flow",'Input - companies list'!$1:$1,0 ))</f>
        <v/>
      </c>
      <c r="K2823">
        <f>INDEX('Input - companies list'!$1:$10000,MATCH(B2823,'Input - companies list'!B:B,0),MATCH("Inter-Cluster Connectivity",'Input - companies list'!$1:$1,0 ))</f>
        <v/>
      </c>
      <c r="L2823">
        <f>IFERROR(PERCENTRANK(F:F,F2823),0)</f>
        <v/>
      </c>
      <c r="M2823">
        <f>IFERROR(1 - PERCENTRANK(G:G,G2823),0)</f>
        <v/>
      </c>
      <c r="N2823">
        <f>IFERROR(1 - PERCENTRANK(H:H,H2823),0)</f>
        <v/>
      </c>
      <c r="O2823">
        <f>IFERROR(PERCENTRANK(I:I,I2823),0)</f>
        <v/>
      </c>
      <c r="P2823">
        <f>IFERROR(1 - PERCENTRANK(J:J,J2823),0)</f>
        <v/>
      </c>
      <c r="Q2823">
        <f>IFERROR(PERCENTRANK(K:K,K2823),0)</f>
        <v/>
      </c>
      <c r="R2823">
        <f>L2823*weight1+M2823*weight2+N2823*weight3+O2823*weight4+P2823*weight5+Q2823*weight6</f>
        <v/>
      </c>
    </row>
    <row r="2824" spans="1:18">
      <c r="A2824">
        <f>RANK(R2824,R:R)</f>
        <v/>
      </c>
      <c r="B2824" t="s">
        <v>30743</v>
      </c>
      <c r="C2824">
        <f>VLOOKUP(B2824,'Input - companies list'!B:L,2,FALSE)</f>
        <v/>
      </c>
      <c r="D2824">
        <f>VLOOKUP(B2824,'Input - companies list'!B:L,11,FALSE)</f>
        <v/>
      </c>
      <c r="E2824">
        <f>VLOOKUP(B2824,'Input - companies list'!B:E,4,FALSE)</f>
        <v/>
      </c>
      <c r="F2824">
        <f>SUMIFS('Input - target event report'!H:H,'Input - target event report'!B:B,B2824,'Input - target event report'!D:D, "Private Investment")</f>
        <v/>
      </c>
      <c r="G2824">
        <f>IF(I2824&lt;2, "N/A", (MAXIFS('Input - target event report'!E:E,'Input - target event report'!B:B,B:B,'Input - target event report'!D:D,"Private Investment")-MINIFS('Input - target event report'!E:E,'Input - target event report'!B:B,B:B,'Input - target event report'!D:D,"Private Investment"))/(I2824-1))</f>
        <v/>
      </c>
      <c r="H2824">
        <f>IF(MAXIFS('Input - target event report'!E:E,'Input - target event report'!B:B,B:B,'Input - target event report'!D:D,"Private Investment") = 0, "N/A", TODAY() - MAXIFS('Input - target event report'!E:E,'Input - target event report'!B:B,B:B,'Input - target event report'!D:D,"Private Investment"))</f>
        <v/>
      </c>
      <c r="I2824">
        <f>COUNTIFS('Input - target event report'!B:B,B2824,'Input - target event report'!D:D, "Private Investment")</f>
        <v/>
      </c>
      <c r="J2824">
        <f>INDEX('Input - companies list'!$1:$10000,MATCH(B2824,'Input - companies list'!B:B,0),MATCH("Flow",'Input - companies list'!$1:$1,0 ))</f>
        <v/>
      </c>
      <c r="K2824">
        <f>INDEX('Input - companies list'!$1:$10000,MATCH(B2824,'Input - companies list'!B:B,0),MATCH("Inter-Cluster Connectivity",'Input - companies list'!$1:$1,0 ))</f>
        <v/>
      </c>
      <c r="L2824">
        <f>IFERROR(PERCENTRANK(F:F,F2824),0)</f>
        <v/>
      </c>
      <c r="M2824">
        <f>IFERROR(1 - PERCENTRANK(G:G,G2824),0)</f>
        <v/>
      </c>
      <c r="N2824">
        <f>IFERROR(1 - PERCENTRANK(H:H,H2824),0)</f>
        <v/>
      </c>
      <c r="O2824">
        <f>IFERROR(PERCENTRANK(I:I,I2824),0)</f>
        <v/>
      </c>
      <c r="P2824">
        <f>IFERROR(1 - PERCENTRANK(J:J,J2824),0)</f>
        <v/>
      </c>
      <c r="Q2824">
        <f>IFERROR(PERCENTRANK(K:K,K2824),0)</f>
        <v/>
      </c>
      <c r="R2824">
        <f>L2824*weight1+M2824*weight2+N2824*weight3+O2824*weight4+P2824*weight5+Q2824*weight6</f>
        <v/>
      </c>
    </row>
    <row r="2825" spans="1:18">
      <c r="A2825">
        <f>RANK(R2825,R:R)</f>
        <v/>
      </c>
      <c r="B2825" t="s">
        <v>30753</v>
      </c>
      <c r="C2825">
        <f>VLOOKUP(B2825,'Input - companies list'!B:L,2,FALSE)</f>
        <v/>
      </c>
      <c r="D2825">
        <f>VLOOKUP(B2825,'Input - companies list'!B:L,11,FALSE)</f>
        <v/>
      </c>
      <c r="E2825">
        <f>VLOOKUP(B2825,'Input - companies list'!B:E,4,FALSE)</f>
        <v/>
      </c>
      <c r="F2825">
        <f>SUMIFS('Input - target event report'!H:H,'Input - target event report'!B:B,B2825,'Input - target event report'!D:D, "Private Investment")</f>
        <v/>
      </c>
      <c r="G2825">
        <f>IF(I2825&lt;2, "N/A", (MAXIFS('Input - target event report'!E:E,'Input - target event report'!B:B,B:B,'Input - target event report'!D:D,"Private Investment")-MINIFS('Input - target event report'!E:E,'Input - target event report'!B:B,B:B,'Input - target event report'!D:D,"Private Investment"))/(I2825-1))</f>
        <v/>
      </c>
      <c r="H2825">
        <f>IF(MAXIFS('Input - target event report'!E:E,'Input - target event report'!B:B,B:B,'Input - target event report'!D:D,"Private Investment") = 0, "N/A", TODAY() - MAXIFS('Input - target event report'!E:E,'Input - target event report'!B:B,B:B,'Input - target event report'!D:D,"Private Investment"))</f>
        <v/>
      </c>
      <c r="I2825">
        <f>COUNTIFS('Input - target event report'!B:B,B2825,'Input - target event report'!D:D, "Private Investment")</f>
        <v/>
      </c>
      <c r="J2825">
        <f>INDEX('Input - companies list'!$1:$10000,MATCH(B2825,'Input - companies list'!B:B,0),MATCH("Flow",'Input - companies list'!$1:$1,0 ))</f>
        <v/>
      </c>
      <c r="K2825">
        <f>INDEX('Input - companies list'!$1:$10000,MATCH(B2825,'Input - companies list'!B:B,0),MATCH("Inter-Cluster Connectivity",'Input - companies list'!$1:$1,0 ))</f>
        <v/>
      </c>
      <c r="L2825">
        <f>IFERROR(PERCENTRANK(F:F,F2825),0)</f>
        <v/>
      </c>
      <c r="M2825">
        <f>IFERROR(1 - PERCENTRANK(G:G,G2825),0)</f>
        <v/>
      </c>
      <c r="N2825">
        <f>IFERROR(1 - PERCENTRANK(H:H,H2825),0)</f>
        <v/>
      </c>
      <c r="O2825">
        <f>IFERROR(PERCENTRANK(I:I,I2825),0)</f>
        <v/>
      </c>
      <c r="P2825">
        <f>IFERROR(1 - PERCENTRANK(J:J,J2825),0)</f>
        <v/>
      </c>
      <c r="Q2825">
        <f>IFERROR(PERCENTRANK(K:K,K2825),0)</f>
        <v/>
      </c>
      <c r="R2825">
        <f>L2825*weight1+M2825*weight2+N2825*weight3+O2825*weight4+P2825*weight5+Q2825*weight6</f>
        <v/>
      </c>
    </row>
    <row r="2826" spans="1:18">
      <c r="A2826">
        <f>RANK(R2826,R:R)</f>
        <v/>
      </c>
      <c r="B2826" t="s">
        <v>30762</v>
      </c>
      <c r="C2826">
        <f>VLOOKUP(B2826,'Input - companies list'!B:L,2,FALSE)</f>
        <v/>
      </c>
      <c r="D2826">
        <f>VLOOKUP(B2826,'Input - companies list'!B:L,11,FALSE)</f>
        <v/>
      </c>
      <c r="E2826">
        <f>VLOOKUP(B2826,'Input - companies list'!B:E,4,FALSE)</f>
        <v/>
      </c>
      <c r="F2826">
        <f>SUMIFS('Input - target event report'!H:H,'Input - target event report'!B:B,B2826,'Input - target event report'!D:D, "Private Investment")</f>
        <v/>
      </c>
      <c r="G2826">
        <f>IF(I2826&lt;2, "N/A", (MAXIFS('Input - target event report'!E:E,'Input - target event report'!B:B,B:B,'Input - target event report'!D:D,"Private Investment")-MINIFS('Input - target event report'!E:E,'Input - target event report'!B:B,B:B,'Input - target event report'!D:D,"Private Investment"))/(I2826-1))</f>
        <v/>
      </c>
      <c r="H2826">
        <f>IF(MAXIFS('Input - target event report'!E:E,'Input - target event report'!B:B,B:B,'Input - target event report'!D:D,"Private Investment") = 0, "N/A", TODAY() - MAXIFS('Input - target event report'!E:E,'Input - target event report'!B:B,B:B,'Input - target event report'!D:D,"Private Investment"))</f>
        <v/>
      </c>
      <c r="I2826">
        <f>COUNTIFS('Input - target event report'!B:B,B2826,'Input - target event report'!D:D, "Private Investment")</f>
        <v/>
      </c>
      <c r="J2826">
        <f>INDEX('Input - companies list'!$1:$10000,MATCH(B2826,'Input - companies list'!B:B,0),MATCH("Flow",'Input - companies list'!$1:$1,0 ))</f>
        <v/>
      </c>
      <c r="K2826">
        <f>INDEX('Input - companies list'!$1:$10000,MATCH(B2826,'Input - companies list'!B:B,0),MATCH("Inter-Cluster Connectivity",'Input - companies list'!$1:$1,0 ))</f>
        <v/>
      </c>
      <c r="L2826">
        <f>IFERROR(PERCENTRANK(F:F,F2826),0)</f>
        <v/>
      </c>
      <c r="M2826">
        <f>IFERROR(1 - PERCENTRANK(G:G,G2826),0)</f>
        <v/>
      </c>
      <c r="N2826">
        <f>IFERROR(1 - PERCENTRANK(H:H,H2826),0)</f>
        <v/>
      </c>
      <c r="O2826">
        <f>IFERROR(PERCENTRANK(I:I,I2826),0)</f>
        <v/>
      </c>
      <c r="P2826">
        <f>IFERROR(1 - PERCENTRANK(J:J,J2826),0)</f>
        <v/>
      </c>
      <c r="Q2826">
        <f>IFERROR(PERCENTRANK(K:K,K2826),0)</f>
        <v/>
      </c>
      <c r="R2826">
        <f>L2826*weight1+M2826*weight2+N2826*weight3+O2826*weight4+P2826*weight5+Q2826*weight6</f>
        <v/>
      </c>
    </row>
    <row r="2827" spans="1:18">
      <c r="A2827">
        <f>RANK(R2827,R:R)</f>
        <v/>
      </c>
      <c r="B2827" t="s">
        <v>30779</v>
      </c>
      <c r="C2827">
        <f>VLOOKUP(B2827,'Input - companies list'!B:L,2,FALSE)</f>
        <v/>
      </c>
      <c r="D2827">
        <f>VLOOKUP(B2827,'Input - companies list'!B:L,11,FALSE)</f>
        <v/>
      </c>
      <c r="E2827">
        <f>VLOOKUP(B2827,'Input - companies list'!B:E,4,FALSE)</f>
        <v/>
      </c>
      <c r="F2827">
        <f>SUMIFS('Input - target event report'!H:H,'Input - target event report'!B:B,B2827,'Input - target event report'!D:D, "Private Investment")</f>
        <v/>
      </c>
      <c r="G2827">
        <f>IF(I2827&lt;2, "N/A", (MAXIFS('Input - target event report'!E:E,'Input - target event report'!B:B,B:B,'Input - target event report'!D:D,"Private Investment")-MINIFS('Input - target event report'!E:E,'Input - target event report'!B:B,B:B,'Input - target event report'!D:D,"Private Investment"))/(I2827-1))</f>
        <v/>
      </c>
      <c r="H2827">
        <f>IF(MAXIFS('Input - target event report'!E:E,'Input - target event report'!B:B,B:B,'Input - target event report'!D:D,"Private Investment") = 0, "N/A", TODAY() - MAXIFS('Input - target event report'!E:E,'Input - target event report'!B:B,B:B,'Input - target event report'!D:D,"Private Investment"))</f>
        <v/>
      </c>
      <c r="I2827">
        <f>COUNTIFS('Input - target event report'!B:B,B2827,'Input - target event report'!D:D, "Private Investment")</f>
        <v/>
      </c>
      <c r="J2827">
        <f>INDEX('Input - companies list'!$1:$10000,MATCH(B2827,'Input - companies list'!B:B,0),MATCH("Flow",'Input - companies list'!$1:$1,0 ))</f>
        <v/>
      </c>
      <c r="K2827">
        <f>INDEX('Input - companies list'!$1:$10000,MATCH(B2827,'Input - companies list'!B:B,0),MATCH("Inter-Cluster Connectivity",'Input - companies list'!$1:$1,0 ))</f>
        <v/>
      </c>
      <c r="L2827">
        <f>IFERROR(PERCENTRANK(F:F,F2827),0)</f>
        <v/>
      </c>
      <c r="M2827">
        <f>IFERROR(1 - PERCENTRANK(G:G,G2827),0)</f>
        <v/>
      </c>
      <c r="N2827">
        <f>IFERROR(1 - PERCENTRANK(H:H,H2827),0)</f>
        <v/>
      </c>
      <c r="O2827">
        <f>IFERROR(PERCENTRANK(I:I,I2827),0)</f>
        <v/>
      </c>
      <c r="P2827">
        <f>IFERROR(1 - PERCENTRANK(J:J,J2827),0)</f>
        <v/>
      </c>
      <c r="Q2827">
        <f>IFERROR(PERCENTRANK(K:K,K2827),0)</f>
        <v/>
      </c>
      <c r="R2827">
        <f>L2827*weight1+M2827*weight2+N2827*weight3+O2827*weight4+P2827*weight5+Q2827*weight6</f>
        <v/>
      </c>
    </row>
    <row r="2828" spans="1:18">
      <c r="A2828">
        <f>RANK(R2828,R:R)</f>
        <v/>
      </c>
      <c r="B2828" t="s">
        <v>30790</v>
      </c>
      <c r="C2828">
        <f>VLOOKUP(B2828,'Input - companies list'!B:L,2,FALSE)</f>
        <v/>
      </c>
      <c r="D2828">
        <f>VLOOKUP(B2828,'Input - companies list'!B:L,11,FALSE)</f>
        <v/>
      </c>
      <c r="E2828">
        <f>VLOOKUP(B2828,'Input - companies list'!B:E,4,FALSE)</f>
        <v/>
      </c>
      <c r="F2828">
        <f>SUMIFS('Input - target event report'!H:H,'Input - target event report'!B:B,B2828,'Input - target event report'!D:D, "Private Investment")</f>
        <v/>
      </c>
      <c r="G2828">
        <f>IF(I2828&lt;2, "N/A", (MAXIFS('Input - target event report'!E:E,'Input - target event report'!B:B,B:B,'Input - target event report'!D:D,"Private Investment")-MINIFS('Input - target event report'!E:E,'Input - target event report'!B:B,B:B,'Input - target event report'!D:D,"Private Investment"))/(I2828-1))</f>
        <v/>
      </c>
      <c r="H2828">
        <f>IF(MAXIFS('Input - target event report'!E:E,'Input - target event report'!B:B,B:B,'Input - target event report'!D:D,"Private Investment") = 0, "N/A", TODAY() - MAXIFS('Input - target event report'!E:E,'Input - target event report'!B:B,B:B,'Input - target event report'!D:D,"Private Investment"))</f>
        <v/>
      </c>
      <c r="I2828">
        <f>COUNTIFS('Input - target event report'!B:B,B2828,'Input - target event report'!D:D, "Private Investment")</f>
        <v/>
      </c>
      <c r="J2828">
        <f>INDEX('Input - companies list'!$1:$10000,MATCH(B2828,'Input - companies list'!B:B,0),MATCH("Flow",'Input - companies list'!$1:$1,0 ))</f>
        <v/>
      </c>
      <c r="K2828">
        <f>INDEX('Input - companies list'!$1:$10000,MATCH(B2828,'Input - companies list'!B:B,0),MATCH("Inter-Cluster Connectivity",'Input - companies list'!$1:$1,0 ))</f>
        <v/>
      </c>
      <c r="L2828">
        <f>IFERROR(PERCENTRANK(F:F,F2828),0)</f>
        <v/>
      </c>
      <c r="M2828">
        <f>IFERROR(1 - PERCENTRANK(G:G,G2828),0)</f>
        <v/>
      </c>
      <c r="N2828">
        <f>IFERROR(1 - PERCENTRANK(H:H,H2828),0)</f>
        <v/>
      </c>
      <c r="O2828">
        <f>IFERROR(PERCENTRANK(I:I,I2828),0)</f>
        <v/>
      </c>
      <c r="P2828">
        <f>IFERROR(1 - PERCENTRANK(J:J,J2828),0)</f>
        <v/>
      </c>
      <c r="Q2828">
        <f>IFERROR(PERCENTRANK(K:K,K2828),0)</f>
        <v/>
      </c>
      <c r="R2828">
        <f>L2828*weight1+M2828*weight2+N2828*weight3+O2828*weight4+P2828*weight5+Q2828*weight6</f>
        <v/>
      </c>
    </row>
    <row r="2829" spans="1:18">
      <c r="A2829">
        <f>RANK(R2829,R:R)</f>
        <v/>
      </c>
      <c r="B2829" t="s">
        <v>30800</v>
      </c>
      <c r="C2829">
        <f>VLOOKUP(B2829,'Input - companies list'!B:L,2,FALSE)</f>
        <v/>
      </c>
      <c r="D2829">
        <f>VLOOKUP(B2829,'Input - companies list'!B:L,11,FALSE)</f>
        <v/>
      </c>
      <c r="E2829">
        <f>VLOOKUP(B2829,'Input - companies list'!B:E,4,FALSE)</f>
        <v/>
      </c>
      <c r="F2829">
        <f>SUMIFS('Input - target event report'!H:H,'Input - target event report'!B:B,B2829,'Input - target event report'!D:D, "Private Investment")</f>
        <v/>
      </c>
      <c r="G2829">
        <f>IF(I2829&lt;2, "N/A", (MAXIFS('Input - target event report'!E:E,'Input - target event report'!B:B,B:B,'Input - target event report'!D:D,"Private Investment")-MINIFS('Input - target event report'!E:E,'Input - target event report'!B:B,B:B,'Input - target event report'!D:D,"Private Investment"))/(I2829-1))</f>
        <v/>
      </c>
      <c r="H2829">
        <f>IF(MAXIFS('Input - target event report'!E:E,'Input - target event report'!B:B,B:B,'Input - target event report'!D:D,"Private Investment") = 0, "N/A", TODAY() - MAXIFS('Input - target event report'!E:E,'Input - target event report'!B:B,B:B,'Input - target event report'!D:D,"Private Investment"))</f>
        <v/>
      </c>
      <c r="I2829">
        <f>COUNTIFS('Input - target event report'!B:B,B2829,'Input - target event report'!D:D, "Private Investment")</f>
        <v/>
      </c>
      <c r="J2829">
        <f>INDEX('Input - companies list'!$1:$10000,MATCH(B2829,'Input - companies list'!B:B,0),MATCH("Flow",'Input - companies list'!$1:$1,0 ))</f>
        <v/>
      </c>
      <c r="K2829">
        <f>INDEX('Input - companies list'!$1:$10000,MATCH(B2829,'Input - companies list'!B:B,0),MATCH("Inter-Cluster Connectivity",'Input - companies list'!$1:$1,0 ))</f>
        <v/>
      </c>
      <c r="L2829">
        <f>IFERROR(PERCENTRANK(F:F,F2829),0)</f>
        <v/>
      </c>
      <c r="M2829">
        <f>IFERROR(1 - PERCENTRANK(G:G,G2829),0)</f>
        <v/>
      </c>
      <c r="N2829">
        <f>IFERROR(1 - PERCENTRANK(H:H,H2829),0)</f>
        <v/>
      </c>
      <c r="O2829">
        <f>IFERROR(PERCENTRANK(I:I,I2829),0)</f>
        <v/>
      </c>
      <c r="P2829">
        <f>IFERROR(1 - PERCENTRANK(J:J,J2829),0)</f>
        <v/>
      </c>
      <c r="Q2829">
        <f>IFERROR(PERCENTRANK(K:K,K2829),0)</f>
        <v/>
      </c>
      <c r="R2829">
        <f>L2829*weight1+M2829*weight2+N2829*weight3+O2829*weight4+P2829*weight5+Q2829*weight6</f>
        <v/>
      </c>
    </row>
    <row r="2830" spans="1:18">
      <c r="A2830">
        <f>RANK(R2830,R:R)</f>
        <v/>
      </c>
      <c r="B2830" t="s">
        <v>30808</v>
      </c>
      <c r="C2830">
        <f>VLOOKUP(B2830,'Input - companies list'!B:L,2,FALSE)</f>
        <v/>
      </c>
      <c r="D2830">
        <f>VLOOKUP(B2830,'Input - companies list'!B:L,11,FALSE)</f>
        <v/>
      </c>
      <c r="E2830">
        <f>VLOOKUP(B2830,'Input - companies list'!B:E,4,FALSE)</f>
        <v/>
      </c>
      <c r="F2830">
        <f>SUMIFS('Input - target event report'!H:H,'Input - target event report'!B:B,B2830,'Input - target event report'!D:D, "Private Investment")</f>
        <v/>
      </c>
      <c r="G2830">
        <f>IF(I2830&lt;2, "N/A", (MAXIFS('Input - target event report'!E:E,'Input - target event report'!B:B,B:B,'Input - target event report'!D:D,"Private Investment")-MINIFS('Input - target event report'!E:E,'Input - target event report'!B:B,B:B,'Input - target event report'!D:D,"Private Investment"))/(I2830-1))</f>
        <v/>
      </c>
      <c r="H2830">
        <f>IF(MAXIFS('Input - target event report'!E:E,'Input - target event report'!B:B,B:B,'Input - target event report'!D:D,"Private Investment") = 0, "N/A", TODAY() - MAXIFS('Input - target event report'!E:E,'Input - target event report'!B:B,B:B,'Input - target event report'!D:D,"Private Investment"))</f>
        <v/>
      </c>
      <c r="I2830">
        <f>COUNTIFS('Input - target event report'!B:B,B2830,'Input - target event report'!D:D, "Private Investment")</f>
        <v/>
      </c>
      <c r="J2830">
        <f>INDEX('Input - companies list'!$1:$10000,MATCH(B2830,'Input - companies list'!B:B,0),MATCH("Flow",'Input - companies list'!$1:$1,0 ))</f>
        <v/>
      </c>
      <c r="K2830">
        <f>INDEX('Input - companies list'!$1:$10000,MATCH(B2830,'Input - companies list'!B:B,0),MATCH("Inter-Cluster Connectivity",'Input - companies list'!$1:$1,0 ))</f>
        <v/>
      </c>
      <c r="L2830">
        <f>IFERROR(PERCENTRANK(F:F,F2830),0)</f>
        <v/>
      </c>
      <c r="M2830">
        <f>IFERROR(1 - PERCENTRANK(G:G,G2830),0)</f>
        <v/>
      </c>
      <c r="N2830">
        <f>IFERROR(1 - PERCENTRANK(H:H,H2830),0)</f>
        <v/>
      </c>
      <c r="O2830">
        <f>IFERROR(PERCENTRANK(I:I,I2830),0)</f>
        <v/>
      </c>
      <c r="P2830">
        <f>IFERROR(1 - PERCENTRANK(J:J,J2830),0)</f>
        <v/>
      </c>
      <c r="Q2830">
        <f>IFERROR(PERCENTRANK(K:K,K2830),0)</f>
        <v/>
      </c>
      <c r="R2830">
        <f>L2830*weight1+M2830*weight2+N2830*weight3+O2830*weight4+P2830*weight5+Q2830*weight6</f>
        <v/>
      </c>
    </row>
    <row r="2831" spans="1:18">
      <c r="A2831">
        <f>RANK(R2831,R:R)</f>
        <v/>
      </c>
      <c r="B2831" t="s">
        <v>30818</v>
      </c>
      <c r="C2831">
        <f>VLOOKUP(B2831,'Input - companies list'!B:L,2,FALSE)</f>
        <v/>
      </c>
      <c r="D2831">
        <f>VLOOKUP(B2831,'Input - companies list'!B:L,11,FALSE)</f>
        <v/>
      </c>
      <c r="E2831">
        <f>VLOOKUP(B2831,'Input - companies list'!B:E,4,FALSE)</f>
        <v/>
      </c>
      <c r="F2831">
        <f>SUMIFS('Input - target event report'!H:H,'Input - target event report'!B:B,B2831,'Input - target event report'!D:D, "Private Investment")</f>
        <v/>
      </c>
      <c r="G2831">
        <f>IF(I2831&lt;2, "N/A", (MAXIFS('Input - target event report'!E:E,'Input - target event report'!B:B,B:B,'Input - target event report'!D:D,"Private Investment")-MINIFS('Input - target event report'!E:E,'Input - target event report'!B:B,B:B,'Input - target event report'!D:D,"Private Investment"))/(I2831-1))</f>
        <v/>
      </c>
      <c r="H2831">
        <f>IF(MAXIFS('Input - target event report'!E:E,'Input - target event report'!B:B,B:B,'Input - target event report'!D:D,"Private Investment") = 0, "N/A", TODAY() - MAXIFS('Input - target event report'!E:E,'Input - target event report'!B:B,B:B,'Input - target event report'!D:D,"Private Investment"))</f>
        <v/>
      </c>
      <c r="I2831">
        <f>COUNTIFS('Input - target event report'!B:B,B2831,'Input - target event report'!D:D, "Private Investment")</f>
        <v/>
      </c>
      <c r="J2831">
        <f>INDEX('Input - companies list'!$1:$10000,MATCH(B2831,'Input - companies list'!B:B,0),MATCH("Flow",'Input - companies list'!$1:$1,0 ))</f>
        <v/>
      </c>
      <c r="K2831">
        <f>INDEX('Input - companies list'!$1:$10000,MATCH(B2831,'Input - companies list'!B:B,0),MATCH("Inter-Cluster Connectivity",'Input - companies list'!$1:$1,0 ))</f>
        <v/>
      </c>
      <c r="L2831">
        <f>IFERROR(PERCENTRANK(F:F,F2831),0)</f>
        <v/>
      </c>
      <c r="M2831">
        <f>IFERROR(1 - PERCENTRANK(G:G,G2831),0)</f>
        <v/>
      </c>
      <c r="N2831">
        <f>IFERROR(1 - PERCENTRANK(H:H,H2831),0)</f>
        <v/>
      </c>
      <c r="O2831">
        <f>IFERROR(PERCENTRANK(I:I,I2831),0)</f>
        <v/>
      </c>
      <c r="P2831">
        <f>IFERROR(1 - PERCENTRANK(J:J,J2831),0)</f>
        <v/>
      </c>
      <c r="Q2831">
        <f>IFERROR(PERCENTRANK(K:K,K2831),0)</f>
        <v/>
      </c>
      <c r="R2831">
        <f>L2831*weight1+M2831*weight2+N2831*weight3+O2831*weight4+P2831*weight5+Q2831*weight6</f>
        <v/>
      </c>
    </row>
    <row r="2832" spans="1:18">
      <c r="A2832">
        <f>RANK(R2832,R:R)</f>
        <v/>
      </c>
      <c r="B2832" t="s">
        <v>30828</v>
      </c>
      <c r="C2832">
        <f>VLOOKUP(B2832,'Input - companies list'!B:L,2,FALSE)</f>
        <v/>
      </c>
      <c r="D2832">
        <f>VLOOKUP(B2832,'Input - companies list'!B:L,11,FALSE)</f>
        <v/>
      </c>
      <c r="E2832">
        <f>VLOOKUP(B2832,'Input - companies list'!B:E,4,FALSE)</f>
        <v/>
      </c>
      <c r="F2832">
        <f>SUMIFS('Input - target event report'!H:H,'Input - target event report'!B:B,B2832,'Input - target event report'!D:D, "Private Investment")</f>
        <v/>
      </c>
      <c r="G2832">
        <f>IF(I2832&lt;2, "N/A", (MAXIFS('Input - target event report'!E:E,'Input - target event report'!B:B,B:B,'Input - target event report'!D:D,"Private Investment")-MINIFS('Input - target event report'!E:E,'Input - target event report'!B:B,B:B,'Input - target event report'!D:D,"Private Investment"))/(I2832-1))</f>
        <v/>
      </c>
      <c r="H2832">
        <f>IF(MAXIFS('Input - target event report'!E:E,'Input - target event report'!B:B,B:B,'Input - target event report'!D:D,"Private Investment") = 0, "N/A", TODAY() - MAXIFS('Input - target event report'!E:E,'Input - target event report'!B:B,B:B,'Input - target event report'!D:D,"Private Investment"))</f>
        <v/>
      </c>
      <c r="I2832">
        <f>COUNTIFS('Input - target event report'!B:B,B2832,'Input - target event report'!D:D, "Private Investment")</f>
        <v/>
      </c>
      <c r="J2832">
        <f>INDEX('Input - companies list'!$1:$10000,MATCH(B2832,'Input - companies list'!B:B,0),MATCH("Flow",'Input - companies list'!$1:$1,0 ))</f>
        <v/>
      </c>
      <c r="K2832">
        <f>INDEX('Input - companies list'!$1:$10000,MATCH(B2832,'Input - companies list'!B:B,0),MATCH("Inter-Cluster Connectivity",'Input - companies list'!$1:$1,0 ))</f>
        <v/>
      </c>
      <c r="L2832">
        <f>IFERROR(PERCENTRANK(F:F,F2832),0)</f>
        <v/>
      </c>
      <c r="M2832">
        <f>IFERROR(1 - PERCENTRANK(G:G,G2832),0)</f>
        <v/>
      </c>
      <c r="N2832">
        <f>IFERROR(1 - PERCENTRANK(H:H,H2832),0)</f>
        <v/>
      </c>
      <c r="O2832">
        <f>IFERROR(PERCENTRANK(I:I,I2832),0)</f>
        <v/>
      </c>
      <c r="P2832">
        <f>IFERROR(1 - PERCENTRANK(J:J,J2832),0)</f>
        <v/>
      </c>
      <c r="Q2832">
        <f>IFERROR(PERCENTRANK(K:K,K2832),0)</f>
        <v/>
      </c>
      <c r="R2832">
        <f>L2832*weight1+M2832*weight2+N2832*weight3+O2832*weight4+P2832*weight5+Q2832*weight6</f>
        <v/>
      </c>
    </row>
    <row r="2833" spans="1:18">
      <c r="A2833">
        <f>RANK(R2833,R:R)</f>
        <v/>
      </c>
      <c r="B2833" t="s">
        <v>30839</v>
      </c>
      <c r="C2833">
        <f>VLOOKUP(B2833,'Input - companies list'!B:L,2,FALSE)</f>
        <v/>
      </c>
      <c r="D2833">
        <f>VLOOKUP(B2833,'Input - companies list'!B:L,11,FALSE)</f>
        <v/>
      </c>
      <c r="E2833">
        <f>VLOOKUP(B2833,'Input - companies list'!B:E,4,FALSE)</f>
        <v/>
      </c>
      <c r="F2833">
        <f>SUMIFS('Input - target event report'!H:H,'Input - target event report'!B:B,B2833,'Input - target event report'!D:D, "Private Investment")</f>
        <v/>
      </c>
      <c r="G2833">
        <f>IF(I2833&lt;2, "N/A", (MAXIFS('Input - target event report'!E:E,'Input - target event report'!B:B,B:B,'Input - target event report'!D:D,"Private Investment")-MINIFS('Input - target event report'!E:E,'Input - target event report'!B:B,B:B,'Input - target event report'!D:D,"Private Investment"))/(I2833-1))</f>
        <v/>
      </c>
      <c r="H2833">
        <f>IF(MAXIFS('Input - target event report'!E:E,'Input - target event report'!B:B,B:B,'Input - target event report'!D:D,"Private Investment") = 0, "N/A", TODAY() - MAXIFS('Input - target event report'!E:E,'Input - target event report'!B:B,B:B,'Input - target event report'!D:D,"Private Investment"))</f>
        <v/>
      </c>
      <c r="I2833">
        <f>COUNTIFS('Input - target event report'!B:B,B2833,'Input - target event report'!D:D, "Private Investment")</f>
        <v/>
      </c>
      <c r="J2833">
        <f>INDEX('Input - companies list'!$1:$10000,MATCH(B2833,'Input - companies list'!B:B,0),MATCH("Flow",'Input - companies list'!$1:$1,0 ))</f>
        <v/>
      </c>
      <c r="K2833">
        <f>INDEX('Input - companies list'!$1:$10000,MATCH(B2833,'Input - companies list'!B:B,0),MATCH("Inter-Cluster Connectivity",'Input - companies list'!$1:$1,0 ))</f>
        <v/>
      </c>
      <c r="L2833">
        <f>IFERROR(PERCENTRANK(F:F,F2833),0)</f>
        <v/>
      </c>
      <c r="M2833">
        <f>IFERROR(1 - PERCENTRANK(G:G,G2833),0)</f>
        <v/>
      </c>
      <c r="N2833">
        <f>IFERROR(1 - PERCENTRANK(H:H,H2833),0)</f>
        <v/>
      </c>
      <c r="O2833">
        <f>IFERROR(PERCENTRANK(I:I,I2833),0)</f>
        <v/>
      </c>
      <c r="P2833">
        <f>IFERROR(1 - PERCENTRANK(J:J,J2833),0)</f>
        <v/>
      </c>
      <c r="Q2833">
        <f>IFERROR(PERCENTRANK(K:K,K2833),0)</f>
        <v/>
      </c>
      <c r="R2833">
        <f>L2833*weight1+M2833*weight2+N2833*weight3+O2833*weight4+P2833*weight5+Q2833*weight6</f>
        <v/>
      </c>
    </row>
    <row r="2834" spans="1:18">
      <c r="A2834">
        <f>RANK(R2834,R:R)</f>
        <v/>
      </c>
      <c r="B2834" t="s">
        <v>30848</v>
      </c>
      <c r="C2834">
        <f>VLOOKUP(B2834,'Input - companies list'!B:L,2,FALSE)</f>
        <v/>
      </c>
      <c r="D2834">
        <f>VLOOKUP(B2834,'Input - companies list'!B:L,11,FALSE)</f>
        <v/>
      </c>
      <c r="E2834">
        <f>VLOOKUP(B2834,'Input - companies list'!B:E,4,FALSE)</f>
        <v/>
      </c>
      <c r="F2834">
        <f>SUMIFS('Input - target event report'!H:H,'Input - target event report'!B:B,B2834,'Input - target event report'!D:D, "Private Investment")</f>
        <v/>
      </c>
      <c r="G2834">
        <f>IF(I2834&lt;2, "N/A", (MAXIFS('Input - target event report'!E:E,'Input - target event report'!B:B,B:B,'Input - target event report'!D:D,"Private Investment")-MINIFS('Input - target event report'!E:E,'Input - target event report'!B:B,B:B,'Input - target event report'!D:D,"Private Investment"))/(I2834-1))</f>
        <v/>
      </c>
      <c r="H2834">
        <f>IF(MAXIFS('Input - target event report'!E:E,'Input - target event report'!B:B,B:B,'Input - target event report'!D:D,"Private Investment") = 0, "N/A", TODAY() - MAXIFS('Input - target event report'!E:E,'Input - target event report'!B:B,B:B,'Input - target event report'!D:D,"Private Investment"))</f>
        <v/>
      </c>
      <c r="I2834">
        <f>COUNTIFS('Input - target event report'!B:B,B2834,'Input - target event report'!D:D, "Private Investment")</f>
        <v/>
      </c>
      <c r="J2834">
        <f>INDEX('Input - companies list'!$1:$10000,MATCH(B2834,'Input - companies list'!B:B,0),MATCH("Flow",'Input - companies list'!$1:$1,0 ))</f>
        <v/>
      </c>
      <c r="K2834">
        <f>INDEX('Input - companies list'!$1:$10000,MATCH(B2834,'Input - companies list'!B:B,0),MATCH("Inter-Cluster Connectivity",'Input - companies list'!$1:$1,0 ))</f>
        <v/>
      </c>
      <c r="L2834">
        <f>IFERROR(PERCENTRANK(F:F,F2834),0)</f>
        <v/>
      </c>
      <c r="M2834">
        <f>IFERROR(1 - PERCENTRANK(G:G,G2834),0)</f>
        <v/>
      </c>
      <c r="N2834">
        <f>IFERROR(1 - PERCENTRANK(H:H,H2834),0)</f>
        <v/>
      </c>
      <c r="O2834">
        <f>IFERROR(PERCENTRANK(I:I,I2834),0)</f>
        <v/>
      </c>
      <c r="P2834">
        <f>IFERROR(1 - PERCENTRANK(J:J,J2834),0)</f>
        <v/>
      </c>
      <c r="Q2834">
        <f>IFERROR(PERCENTRANK(K:K,K2834),0)</f>
        <v/>
      </c>
      <c r="R2834">
        <f>L2834*weight1+M2834*weight2+N2834*weight3+O2834*weight4+P2834*weight5+Q2834*weight6</f>
        <v/>
      </c>
    </row>
    <row r="2835" spans="1:18">
      <c r="A2835">
        <f>RANK(R2835,R:R)</f>
        <v/>
      </c>
      <c r="B2835" t="s">
        <v>30856</v>
      </c>
      <c r="C2835">
        <f>VLOOKUP(B2835,'Input - companies list'!B:L,2,FALSE)</f>
        <v/>
      </c>
      <c r="D2835">
        <f>VLOOKUP(B2835,'Input - companies list'!B:L,11,FALSE)</f>
        <v/>
      </c>
      <c r="E2835">
        <f>VLOOKUP(B2835,'Input - companies list'!B:E,4,FALSE)</f>
        <v/>
      </c>
      <c r="F2835">
        <f>SUMIFS('Input - target event report'!H:H,'Input - target event report'!B:B,B2835,'Input - target event report'!D:D, "Private Investment")</f>
        <v/>
      </c>
      <c r="G2835">
        <f>IF(I2835&lt;2, "N/A", (MAXIFS('Input - target event report'!E:E,'Input - target event report'!B:B,B:B,'Input - target event report'!D:D,"Private Investment")-MINIFS('Input - target event report'!E:E,'Input - target event report'!B:B,B:B,'Input - target event report'!D:D,"Private Investment"))/(I2835-1))</f>
        <v/>
      </c>
      <c r="H2835">
        <f>IF(MAXIFS('Input - target event report'!E:E,'Input - target event report'!B:B,B:B,'Input - target event report'!D:D,"Private Investment") = 0, "N/A", TODAY() - MAXIFS('Input - target event report'!E:E,'Input - target event report'!B:B,B:B,'Input - target event report'!D:D,"Private Investment"))</f>
        <v/>
      </c>
      <c r="I2835">
        <f>COUNTIFS('Input - target event report'!B:B,B2835,'Input - target event report'!D:D, "Private Investment")</f>
        <v/>
      </c>
      <c r="J2835">
        <f>INDEX('Input - companies list'!$1:$10000,MATCH(B2835,'Input - companies list'!B:B,0),MATCH("Flow",'Input - companies list'!$1:$1,0 ))</f>
        <v/>
      </c>
      <c r="K2835">
        <f>INDEX('Input - companies list'!$1:$10000,MATCH(B2835,'Input - companies list'!B:B,0),MATCH("Inter-Cluster Connectivity",'Input - companies list'!$1:$1,0 ))</f>
        <v/>
      </c>
      <c r="L2835">
        <f>IFERROR(PERCENTRANK(F:F,F2835),0)</f>
        <v/>
      </c>
      <c r="M2835">
        <f>IFERROR(1 - PERCENTRANK(G:G,G2835),0)</f>
        <v/>
      </c>
      <c r="N2835">
        <f>IFERROR(1 - PERCENTRANK(H:H,H2835),0)</f>
        <v/>
      </c>
      <c r="O2835">
        <f>IFERROR(PERCENTRANK(I:I,I2835),0)</f>
        <v/>
      </c>
      <c r="P2835">
        <f>IFERROR(1 - PERCENTRANK(J:J,J2835),0)</f>
        <v/>
      </c>
      <c r="Q2835">
        <f>IFERROR(PERCENTRANK(K:K,K2835),0)</f>
        <v/>
      </c>
      <c r="R2835">
        <f>L2835*weight1+M2835*weight2+N2835*weight3+O2835*weight4+P2835*weight5+Q2835*weight6</f>
        <v/>
      </c>
    </row>
    <row r="2836" spans="1:18">
      <c r="A2836">
        <f>RANK(R2836,R:R)</f>
        <v/>
      </c>
      <c r="B2836" t="s">
        <v>30865</v>
      </c>
      <c r="C2836">
        <f>VLOOKUP(B2836,'Input - companies list'!B:L,2,FALSE)</f>
        <v/>
      </c>
      <c r="D2836">
        <f>VLOOKUP(B2836,'Input - companies list'!B:L,11,FALSE)</f>
        <v/>
      </c>
      <c r="E2836">
        <f>VLOOKUP(B2836,'Input - companies list'!B:E,4,FALSE)</f>
        <v/>
      </c>
      <c r="F2836">
        <f>SUMIFS('Input - target event report'!H:H,'Input - target event report'!B:B,B2836,'Input - target event report'!D:D, "Private Investment")</f>
        <v/>
      </c>
      <c r="G2836">
        <f>IF(I2836&lt;2, "N/A", (MAXIFS('Input - target event report'!E:E,'Input - target event report'!B:B,B:B,'Input - target event report'!D:D,"Private Investment")-MINIFS('Input - target event report'!E:E,'Input - target event report'!B:B,B:B,'Input - target event report'!D:D,"Private Investment"))/(I2836-1))</f>
        <v/>
      </c>
      <c r="H2836">
        <f>IF(MAXIFS('Input - target event report'!E:E,'Input - target event report'!B:B,B:B,'Input - target event report'!D:D,"Private Investment") = 0, "N/A", TODAY() - MAXIFS('Input - target event report'!E:E,'Input - target event report'!B:B,B:B,'Input - target event report'!D:D,"Private Investment"))</f>
        <v/>
      </c>
      <c r="I2836">
        <f>COUNTIFS('Input - target event report'!B:B,B2836,'Input - target event report'!D:D, "Private Investment")</f>
        <v/>
      </c>
      <c r="J2836">
        <f>INDEX('Input - companies list'!$1:$10000,MATCH(B2836,'Input - companies list'!B:B,0),MATCH("Flow",'Input - companies list'!$1:$1,0 ))</f>
        <v/>
      </c>
      <c r="K2836">
        <f>INDEX('Input - companies list'!$1:$10000,MATCH(B2836,'Input - companies list'!B:B,0),MATCH("Inter-Cluster Connectivity",'Input - companies list'!$1:$1,0 ))</f>
        <v/>
      </c>
      <c r="L2836">
        <f>IFERROR(PERCENTRANK(F:F,F2836),0)</f>
        <v/>
      </c>
      <c r="M2836">
        <f>IFERROR(1 - PERCENTRANK(G:G,G2836),0)</f>
        <v/>
      </c>
      <c r="N2836">
        <f>IFERROR(1 - PERCENTRANK(H:H,H2836),0)</f>
        <v/>
      </c>
      <c r="O2836">
        <f>IFERROR(PERCENTRANK(I:I,I2836),0)</f>
        <v/>
      </c>
      <c r="P2836">
        <f>IFERROR(1 - PERCENTRANK(J:J,J2836),0)</f>
        <v/>
      </c>
      <c r="Q2836">
        <f>IFERROR(PERCENTRANK(K:K,K2836),0)</f>
        <v/>
      </c>
      <c r="R2836">
        <f>L2836*weight1+M2836*weight2+N2836*weight3+O2836*weight4+P2836*weight5+Q2836*weight6</f>
        <v/>
      </c>
    </row>
    <row r="2837" spans="1:18">
      <c r="A2837">
        <f>RANK(R2837,R:R)</f>
        <v/>
      </c>
      <c r="B2837" t="s">
        <v>30875</v>
      </c>
      <c r="C2837">
        <f>VLOOKUP(B2837,'Input - companies list'!B:L,2,FALSE)</f>
        <v/>
      </c>
      <c r="D2837">
        <f>VLOOKUP(B2837,'Input - companies list'!B:L,11,FALSE)</f>
        <v/>
      </c>
      <c r="E2837">
        <f>VLOOKUP(B2837,'Input - companies list'!B:E,4,FALSE)</f>
        <v/>
      </c>
      <c r="F2837">
        <f>SUMIFS('Input - target event report'!H:H,'Input - target event report'!B:B,B2837,'Input - target event report'!D:D, "Private Investment")</f>
        <v/>
      </c>
      <c r="G2837">
        <f>IF(I2837&lt;2, "N/A", (MAXIFS('Input - target event report'!E:E,'Input - target event report'!B:B,B:B,'Input - target event report'!D:D,"Private Investment")-MINIFS('Input - target event report'!E:E,'Input - target event report'!B:B,B:B,'Input - target event report'!D:D,"Private Investment"))/(I2837-1))</f>
        <v/>
      </c>
      <c r="H2837">
        <f>IF(MAXIFS('Input - target event report'!E:E,'Input - target event report'!B:B,B:B,'Input - target event report'!D:D,"Private Investment") = 0, "N/A", TODAY() - MAXIFS('Input - target event report'!E:E,'Input - target event report'!B:B,B:B,'Input - target event report'!D:D,"Private Investment"))</f>
        <v/>
      </c>
      <c r="I2837">
        <f>COUNTIFS('Input - target event report'!B:B,B2837,'Input - target event report'!D:D, "Private Investment")</f>
        <v/>
      </c>
      <c r="J2837">
        <f>INDEX('Input - companies list'!$1:$10000,MATCH(B2837,'Input - companies list'!B:B,0),MATCH("Flow",'Input - companies list'!$1:$1,0 ))</f>
        <v/>
      </c>
      <c r="K2837">
        <f>INDEX('Input - companies list'!$1:$10000,MATCH(B2837,'Input - companies list'!B:B,0),MATCH("Inter-Cluster Connectivity",'Input - companies list'!$1:$1,0 ))</f>
        <v/>
      </c>
      <c r="L2837">
        <f>IFERROR(PERCENTRANK(F:F,F2837),0)</f>
        <v/>
      </c>
      <c r="M2837">
        <f>IFERROR(1 - PERCENTRANK(G:G,G2837),0)</f>
        <v/>
      </c>
      <c r="N2837">
        <f>IFERROR(1 - PERCENTRANK(H:H,H2837),0)</f>
        <v/>
      </c>
      <c r="O2837">
        <f>IFERROR(PERCENTRANK(I:I,I2837),0)</f>
        <v/>
      </c>
      <c r="P2837">
        <f>IFERROR(1 - PERCENTRANK(J:J,J2837),0)</f>
        <v/>
      </c>
      <c r="Q2837">
        <f>IFERROR(PERCENTRANK(K:K,K2837),0)</f>
        <v/>
      </c>
      <c r="R2837">
        <f>L2837*weight1+M2837*weight2+N2837*weight3+O2837*weight4+P2837*weight5+Q2837*weight6</f>
        <v/>
      </c>
    </row>
    <row r="2838" spans="1:18">
      <c r="A2838">
        <f>RANK(R2838,R:R)</f>
        <v/>
      </c>
      <c r="B2838" t="s">
        <v>30888</v>
      </c>
      <c r="C2838">
        <f>VLOOKUP(B2838,'Input - companies list'!B:L,2,FALSE)</f>
        <v/>
      </c>
      <c r="D2838">
        <f>VLOOKUP(B2838,'Input - companies list'!B:L,11,FALSE)</f>
        <v/>
      </c>
      <c r="E2838">
        <f>VLOOKUP(B2838,'Input - companies list'!B:E,4,FALSE)</f>
        <v/>
      </c>
      <c r="F2838">
        <f>SUMIFS('Input - target event report'!H:H,'Input - target event report'!B:B,B2838,'Input - target event report'!D:D, "Private Investment")</f>
        <v/>
      </c>
      <c r="G2838">
        <f>IF(I2838&lt;2, "N/A", (MAXIFS('Input - target event report'!E:E,'Input - target event report'!B:B,B:B,'Input - target event report'!D:D,"Private Investment")-MINIFS('Input - target event report'!E:E,'Input - target event report'!B:B,B:B,'Input - target event report'!D:D,"Private Investment"))/(I2838-1))</f>
        <v/>
      </c>
      <c r="H2838">
        <f>IF(MAXIFS('Input - target event report'!E:E,'Input - target event report'!B:B,B:B,'Input - target event report'!D:D,"Private Investment") = 0, "N/A", TODAY() - MAXIFS('Input - target event report'!E:E,'Input - target event report'!B:B,B:B,'Input - target event report'!D:D,"Private Investment"))</f>
        <v/>
      </c>
      <c r="I2838">
        <f>COUNTIFS('Input - target event report'!B:B,B2838,'Input - target event report'!D:D, "Private Investment")</f>
        <v/>
      </c>
      <c r="J2838">
        <f>INDEX('Input - companies list'!$1:$10000,MATCH(B2838,'Input - companies list'!B:B,0),MATCH("Flow",'Input - companies list'!$1:$1,0 ))</f>
        <v/>
      </c>
      <c r="K2838">
        <f>INDEX('Input - companies list'!$1:$10000,MATCH(B2838,'Input - companies list'!B:B,0),MATCH("Inter-Cluster Connectivity",'Input - companies list'!$1:$1,0 ))</f>
        <v/>
      </c>
      <c r="L2838">
        <f>IFERROR(PERCENTRANK(F:F,F2838),0)</f>
        <v/>
      </c>
      <c r="M2838">
        <f>IFERROR(1 - PERCENTRANK(G:G,G2838),0)</f>
        <v/>
      </c>
      <c r="N2838">
        <f>IFERROR(1 - PERCENTRANK(H:H,H2838),0)</f>
        <v/>
      </c>
      <c r="O2838">
        <f>IFERROR(PERCENTRANK(I:I,I2838),0)</f>
        <v/>
      </c>
      <c r="P2838">
        <f>IFERROR(1 - PERCENTRANK(J:J,J2838),0)</f>
        <v/>
      </c>
      <c r="Q2838">
        <f>IFERROR(PERCENTRANK(K:K,K2838),0)</f>
        <v/>
      </c>
      <c r="R2838">
        <f>L2838*weight1+M2838*weight2+N2838*weight3+O2838*weight4+P2838*weight5+Q2838*weight6</f>
        <v/>
      </c>
    </row>
    <row r="2839" spans="1:18">
      <c r="A2839">
        <f>RANK(R2839,R:R)</f>
        <v/>
      </c>
      <c r="B2839" t="s">
        <v>30902</v>
      </c>
      <c r="C2839">
        <f>VLOOKUP(B2839,'Input - companies list'!B:L,2,FALSE)</f>
        <v/>
      </c>
      <c r="D2839">
        <f>VLOOKUP(B2839,'Input - companies list'!B:L,11,FALSE)</f>
        <v/>
      </c>
      <c r="E2839">
        <f>VLOOKUP(B2839,'Input - companies list'!B:E,4,FALSE)</f>
        <v/>
      </c>
      <c r="F2839">
        <f>SUMIFS('Input - target event report'!H:H,'Input - target event report'!B:B,B2839,'Input - target event report'!D:D, "Private Investment")</f>
        <v/>
      </c>
      <c r="G2839">
        <f>IF(I2839&lt;2, "N/A", (MAXIFS('Input - target event report'!E:E,'Input - target event report'!B:B,B:B,'Input - target event report'!D:D,"Private Investment")-MINIFS('Input - target event report'!E:E,'Input - target event report'!B:B,B:B,'Input - target event report'!D:D,"Private Investment"))/(I2839-1))</f>
        <v/>
      </c>
      <c r="H2839">
        <f>IF(MAXIFS('Input - target event report'!E:E,'Input - target event report'!B:B,B:B,'Input - target event report'!D:D,"Private Investment") = 0, "N/A", TODAY() - MAXIFS('Input - target event report'!E:E,'Input - target event report'!B:B,B:B,'Input - target event report'!D:D,"Private Investment"))</f>
        <v/>
      </c>
      <c r="I2839">
        <f>COUNTIFS('Input - target event report'!B:B,B2839,'Input - target event report'!D:D, "Private Investment")</f>
        <v/>
      </c>
      <c r="J2839">
        <f>INDEX('Input - companies list'!$1:$10000,MATCH(B2839,'Input - companies list'!B:B,0),MATCH("Flow",'Input - companies list'!$1:$1,0 ))</f>
        <v/>
      </c>
      <c r="K2839">
        <f>INDEX('Input - companies list'!$1:$10000,MATCH(B2839,'Input - companies list'!B:B,0),MATCH("Inter-Cluster Connectivity",'Input - companies list'!$1:$1,0 ))</f>
        <v/>
      </c>
      <c r="L2839">
        <f>IFERROR(PERCENTRANK(F:F,F2839),0)</f>
        <v/>
      </c>
      <c r="M2839">
        <f>IFERROR(1 - PERCENTRANK(G:G,G2839),0)</f>
        <v/>
      </c>
      <c r="N2839">
        <f>IFERROR(1 - PERCENTRANK(H:H,H2839),0)</f>
        <v/>
      </c>
      <c r="O2839">
        <f>IFERROR(PERCENTRANK(I:I,I2839),0)</f>
        <v/>
      </c>
      <c r="P2839">
        <f>IFERROR(1 - PERCENTRANK(J:J,J2839),0)</f>
        <v/>
      </c>
      <c r="Q2839">
        <f>IFERROR(PERCENTRANK(K:K,K2839),0)</f>
        <v/>
      </c>
      <c r="R2839">
        <f>L2839*weight1+M2839*weight2+N2839*weight3+O2839*weight4+P2839*weight5+Q2839*weight6</f>
        <v/>
      </c>
    </row>
    <row r="2840" spans="1:18">
      <c r="A2840">
        <f>RANK(R2840,R:R)</f>
        <v/>
      </c>
      <c r="B2840" t="s">
        <v>30913</v>
      </c>
      <c r="C2840">
        <f>VLOOKUP(B2840,'Input - companies list'!B:L,2,FALSE)</f>
        <v/>
      </c>
      <c r="D2840">
        <f>VLOOKUP(B2840,'Input - companies list'!B:L,11,FALSE)</f>
        <v/>
      </c>
      <c r="E2840">
        <f>VLOOKUP(B2840,'Input - companies list'!B:E,4,FALSE)</f>
        <v/>
      </c>
      <c r="F2840">
        <f>SUMIFS('Input - target event report'!H:H,'Input - target event report'!B:B,B2840,'Input - target event report'!D:D, "Private Investment")</f>
        <v/>
      </c>
      <c r="G2840">
        <f>IF(I2840&lt;2, "N/A", (MAXIFS('Input - target event report'!E:E,'Input - target event report'!B:B,B:B,'Input - target event report'!D:D,"Private Investment")-MINIFS('Input - target event report'!E:E,'Input - target event report'!B:B,B:B,'Input - target event report'!D:D,"Private Investment"))/(I2840-1))</f>
        <v/>
      </c>
      <c r="H2840">
        <f>IF(MAXIFS('Input - target event report'!E:E,'Input - target event report'!B:B,B:B,'Input - target event report'!D:D,"Private Investment") = 0, "N/A", TODAY() - MAXIFS('Input - target event report'!E:E,'Input - target event report'!B:B,B:B,'Input - target event report'!D:D,"Private Investment"))</f>
        <v/>
      </c>
      <c r="I2840">
        <f>COUNTIFS('Input - target event report'!B:B,B2840,'Input - target event report'!D:D, "Private Investment")</f>
        <v/>
      </c>
      <c r="J2840">
        <f>INDEX('Input - companies list'!$1:$10000,MATCH(B2840,'Input - companies list'!B:B,0),MATCH("Flow",'Input - companies list'!$1:$1,0 ))</f>
        <v/>
      </c>
      <c r="K2840">
        <f>INDEX('Input - companies list'!$1:$10000,MATCH(B2840,'Input - companies list'!B:B,0),MATCH("Inter-Cluster Connectivity",'Input - companies list'!$1:$1,0 ))</f>
        <v/>
      </c>
      <c r="L2840">
        <f>IFERROR(PERCENTRANK(F:F,F2840),0)</f>
        <v/>
      </c>
      <c r="M2840">
        <f>IFERROR(1 - PERCENTRANK(G:G,G2840),0)</f>
        <v/>
      </c>
      <c r="N2840">
        <f>IFERROR(1 - PERCENTRANK(H:H,H2840),0)</f>
        <v/>
      </c>
      <c r="O2840">
        <f>IFERROR(PERCENTRANK(I:I,I2840),0)</f>
        <v/>
      </c>
      <c r="P2840">
        <f>IFERROR(1 - PERCENTRANK(J:J,J2840),0)</f>
        <v/>
      </c>
      <c r="Q2840">
        <f>IFERROR(PERCENTRANK(K:K,K2840),0)</f>
        <v/>
      </c>
      <c r="R2840">
        <f>L2840*weight1+M2840*weight2+N2840*weight3+O2840*weight4+P2840*weight5+Q2840*weight6</f>
        <v/>
      </c>
    </row>
    <row r="2841" spans="1:18">
      <c r="A2841">
        <f>RANK(R2841,R:R)</f>
        <v/>
      </c>
      <c r="B2841" t="s">
        <v>30924</v>
      </c>
      <c r="C2841">
        <f>VLOOKUP(B2841,'Input - companies list'!B:L,2,FALSE)</f>
        <v/>
      </c>
      <c r="D2841">
        <f>VLOOKUP(B2841,'Input - companies list'!B:L,11,FALSE)</f>
        <v/>
      </c>
      <c r="E2841">
        <f>VLOOKUP(B2841,'Input - companies list'!B:E,4,FALSE)</f>
        <v/>
      </c>
      <c r="F2841">
        <f>SUMIFS('Input - target event report'!H:H,'Input - target event report'!B:B,B2841,'Input - target event report'!D:D, "Private Investment")</f>
        <v/>
      </c>
      <c r="G2841">
        <f>IF(I2841&lt;2, "N/A", (MAXIFS('Input - target event report'!E:E,'Input - target event report'!B:B,B:B,'Input - target event report'!D:D,"Private Investment")-MINIFS('Input - target event report'!E:E,'Input - target event report'!B:B,B:B,'Input - target event report'!D:D,"Private Investment"))/(I2841-1))</f>
        <v/>
      </c>
      <c r="H2841">
        <f>IF(MAXIFS('Input - target event report'!E:E,'Input - target event report'!B:B,B:B,'Input - target event report'!D:D,"Private Investment") = 0, "N/A", TODAY() - MAXIFS('Input - target event report'!E:E,'Input - target event report'!B:B,B:B,'Input - target event report'!D:D,"Private Investment"))</f>
        <v/>
      </c>
      <c r="I2841">
        <f>COUNTIFS('Input - target event report'!B:B,B2841,'Input - target event report'!D:D, "Private Investment")</f>
        <v/>
      </c>
      <c r="J2841">
        <f>INDEX('Input - companies list'!$1:$10000,MATCH(B2841,'Input - companies list'!B:B,0),MATCH("Flow",'Input - companies list'!$1:$1,0 ))</f>
        <v/>
      </c>
      <c r="K2841">
        <f>INDEX('Input - companies list'!$1:$10000,MATCH(B2841,'Input - companies list'!B:B,0),MATCH("Inter-Cluster Connectivity",'Input - companies list'!$1:$1,0 ))</f>
        <v/>
      </c>
      <c r="L2841">
        <f>IFERROR(PERCENTRANK(F:F,F2841),0)</f>
        <v/>
      </c>
      <c r="M2841">
        <f>IFERROR(1 - PERCENTRANK(G:G,G2841),0)</f>
        <v/>
      </c>
      <c r="N2841">
        <f>IFERROR(1 - PERCENTRANK(H:H,H2841),0)</f>
        <v/>
      </c>
      <c r="O2841">
        <f>IFERROR(PERCENTRANK(I:I,I2841),0)</f>
        <v/>
      </c>
      <c r="P2841">
        <f>IFERROR(1 - PERCENTRANK(J:J,J2841),0)</f>
        <v/>
      </c>
      <c r="Q2841">
        <f>IFERROR(PERCENTRANK(K:K,K2841),0)</f>
        <v/>
      </c>
      <c r="R2841">
        <f>L2841*weight1+M2841*weight2+N2841*weight3+O2841*weight4+P2841*weight5+Q2841*weight6</f>
        <v/>
      </c>
    </row>
    <row r="2842" spans="1:18">
      <c r="A2842">
        <f>RANK(R2842,R:R)</f>
        <v/>
      </c>
      <c r="B2842" t="s">
        <v>30933</v>
      </c>
      <c r="C2842">
        <f>VLOOKUP(B2842,'Input - companies list'!B:L,2,FALSE)</f>
        <v/>
      </c>
      <c r="D2842">
        <f>VLOOKUP(B2842,'Input - companies list'!B:L,11,FALSE)</f>
        <v/>
      </c>
      <c r="E2842">
        <f>VLOOKUP(B2842,'Input - companies list'!B:E,4,FALSE)</f>
        <v/>
      </c>
      <c r="F2842">
        <f>SUMIFS('Input - target event report'!H:H,'Input - target event report'!B:B,B2842,'Input - target event report'!D:D, "Private Investment")</f>
        <v/>
      </c>
      <c r="G2842">
        <f>IF(I2842&lt;2, "N/A", (MAXIFS('Input - target event report'!E:E,'Input - target event report'!B:B,B:B,'Input - target event report'!D:D,"Private Investment")-MINIFS('Input - target event report'!E:E,'Input - target event report'!B:B,B:B,'Input - target event report'!D:D,"Private Investment"))/(I2842-1))</f>
        <v/>
      </c>
      <c r="H2842">
        <f>IF(MAXIFS('Input - target event report'!E:E,'Input - target event report'!B:B,B:B,'Input - target event report'!D:D,"Private Investment") = 0, "N/A", TODAY() - MAXIFS('Input - target event report'!E:E,'Input - target event report'!B:B,B:B,'Input - target event report'!D:D,"Private Investment"))</f>
        <v/>
      </c>
      <c r="I2842">
        <f>COUNTIFS('Input - target event report'!B:B,B2842,'Input - target event report'!D:D, "Private Investment")</f>
        <v/>
      </c>
      <c r="J2842">
        <f>INDEX('Input - companies list'!$1:$10000,MATCH(B2842,'Input - companies list'!B:B,0),MATCH("Flow",'Input - companies list'!$1:$1,0 ))</f>
        <v/>
      </c>
      <c r="K2842">
        <f>INDEX('Input - companies list'!$1:$10000,MATCH(B2842,'Input - companies list'!B:B,0),MATCH("Inter-Cluster Connectivity",'Input - companies list'!$1:$1,0 ))</f>
        <v/>
      </c>
      <c r="L2842">
        <f>IFERROR(PERCENTRANK(F:F,F2842),0)</f>
        <v/>
      </c>
      <c r="M2842">
        <f>IFERROR(1 - PERCENTRANK(G:G,G2842),0)</f>
        <v/>
      </c>
      <c r="N2842">
        <f>IFERROR(1 - PERCENTRANK(H:H,H2842),0)</f>
        <v/>
      </c>
      <c r="O2842">
        <f>IFERROR(PERCENTRANK(I:I,I2842),0)</f>
        <v/>
      </c>
      <c r="P2842">
        <f>IFERROR(1 - PERCENTRANK(J:J,J2842),0)</f>
        <v/>
      </c>
      <c r="Q2842">
        <f>IFERROR(PERCENTRANK(K:K,K2842),0)</f>
        <v/>
      </c>
      <c r="R2842">
        <f>L2842*weight1+M2842*weight2+N2842*weight3+O2842*weight4+P2842*weight5+Q2842*weight6</f>
        <v/>
      </c>
    </row>
    <row r="2843" spans="1:18">
      <c r="A2843">
        <f>RANK(R2843,R:R)</f>
        <v/>
      </c>
      <c r="B2843" t="s">
        <v>30943</v>
      </c>
      <c r="C2843">
        <f>VLOOKUP(B2843,'Input - companies list'!B:L,2,FALSE)</f>
        <v/>
      </c>
      <c r="D2843">
        <f>VLOOKUP(B2843,'Input - companies list'!B:L,11,FALSE)</f>
        <v/>
      </c>
      <c r="E2843">
        <f>VLOOKUP(B2843,'Input - companies list'!B:E,4,FALSE)</f>
        <v/>
      </c>
      <c r="F2843">
        <f>SUMIFS('Input - target event report'!H:H,'Input - target event report'!B:B,B2843,'Input - target event report'!D:D, "Private Investment")</f>
        <v/>
      </c>
      <c r="G2843">
        <f>IF(I2843&lt;2, "N/A", (MAXIFS('Input - target event report'!E:E,'Input - target event report'!B:B,B:B,'Input - target event report'!D:D,"Private Investment")-MINIFS('Input - target event report'!E:E,'Input - target event report'!B:B,B:B,'Input - target event report'!D:D,"Private Investment"))/(I2843-1))</f>
        <v/>
      </c>
      <c r="H2843">
        <f>IF(MAXIFS('Input - target event report'!E:E,'Input - target event report'!B:B,B:B,'Input - target event report'!D:D,"Private Investment") = 0, "N/A", TODAY() - MAXIFS('Input - target event report'!E:E,'Input - target event report'!B:B,B:B,'Input - target event report'!D:D,"Private Investment"))</f>
        <v/>
      </c>
      <c r="I2843">
        <f>COUNTIFS('Input - target event report'!B:B,B2843,'Input - target event report'!D:D, "Private Investment")</f>
        <v/>
      </c>
      <c r="J2843">
        <f>INDEX('Input - companies list'!$1:$10000,MATCH(B2843,'Input - companies list'!B:B,0),MATCH("Flow",'Input - companies list'!$1:$1,0 ))</f>
        <v/>
      </c>
      <c r="K2843">
        <f>INDEX('Input - companies list'!$1:$10000,MATCH(B2843,'Input - companies list'!B:B,0),MATCH("Inter-Cluster Connectivity",'Input - companies list'!$1:$1,0 ))</f>
        <v/>
      </c>
      <c r="L2843">
        <f>IFERROR(PERCENTRANK(F:F,F2843),0)</f>
        <v/>
      </c>
      <c r="M2843">
        <f>IFERROR(1 - PERCENTRANK(G:G,G2843),0)</f>
        <v/>
      </c>
      <c r="N2843">
        <f>IFERROR(1 - PERCENTRANK(H:H,H2843),0)</f>
        <v/>
      </c>
      <c r="O2843">
        <f>IFERROR(PERCENTRANK(I:I,I2843),0)</f>
        <v/>
      </c>
      <c r="P2843">
        <f>IFERROR(1 - PERCENTRANK(J:J,J2843),0)</f>
        <v/>
      </c>
      <c r="Q2843">
        <f>IFERROR(PERCENTRANK(K:K,K2843),0)</f>
        <v/>
      </c>
      <c r="R2843">
        <f>L2843*weight1+M2843*weight2+N2843*weight3+O2843*weight4+P2843*weight5+Q2843*weight6</f>
        <v/>
      </c>
    </row>
    <row r="2844" spans="1:18">
      <c r="A2844">
        <f>RANK(R2844,R:R)</f>
        <v/>
      </c>
      <c r="B2844" t="s">
        <v>30954</v>
      </c>
      <c r="C2844">
        <f>VLOOKUP(B2844,'Input - companies list'!B:L,2,FALSE)</f>
        <v/>
      </c>
      <c r="D2844">
        <f>VLOOKUP(B2844,'Input - companies list'!B:L,11,FALSE)</f>
        <v/>
      </c>
      <c r="E2844">
        <f>VLOOKUP(B2844,'Input - companies list'!B:E,4,FALSE)</f>
        <v/>
      </c>
      <c r="F2844">
        <f>SUMIFS('Input - target event report'!H:H,'Input - target event report'!B:B,B2844,'Input - target event report'!D:D, "Private Investment")</f>
        <v/>
      </c>
      <c r="G2844">
        <f>IF(I2844&lt;2, "N/A", (MAXIFS('Input - target event report'!E:E,'Input - target event report'!B:B,B:B,'Input - target event report'!D:D,"Private Investment")-MINIFS('Input - target event report'!E:E,'Input - target event report'!B:B,B:B,'Input - target event report'!D:D,"Private Investment"))/(I2844-1))</f>
        <v/>
      </c>
      <c r="H2844">
        <f>IF(MAXIFS('Input - target event report'!E:E,'Input - target event report'!B:B,B:B,'Input - target event report'!D:D,"Private Investment") = 0, "N/A", TODAY() - MAXIFS('Input - target event report'!E:E,'Input - target event report'!B:B,B:B,'Input - target event report'!D:D,"Private Investment"))</f>
        <v/>
      </c>
      <c r="I2844">
        <f>COUNTIFS('Input - target event report'!B:B,B2844,'Input - target event report'!D:D, "Private Investment")</f>
        <v/>
      </c>
      <c r="J2844">
        <f>INDEX('Input - companies list'!$1:$10000,MATCH(B2844,'Input - companies list'!B:B,0),MATCH("Flow",'Input - companies list'!$1:$1,0 ))</f>
        <v/>
      </c>
      <c r="K2844">
        <f>INDEX('Input - companies list'!$1:$10000,MATCH(B2844,'Input - companies list'!B:B,0),MATCH("Inter-Cluster Connectivity",'Input - companies list'!$1:$1,0 ))</f>
        <v/>
      </c>
      <c r="L2844">
        <f>IFERROR(PERCENTRANK(F:F,F2844),0)</f>
        <v/>
      </c>
      <c r="M2844">
        <f>IFERROR(1 - PERCENTRANK(G:G,G2844),0)</f>
        <v/>
      </c>
      <c r="N2844">
        <f>IFERROR(1 - PERCENTRANK(H:H,H2844),0)</f>
        <v/>
      </c>
      <c r="O2844">
        <f>IFERROR(PERCENTRANK(I:I,I2844),0)</f>
        <v/>
      </c>
      <c r="P2844">
        <f>IFERROR(1 - PERCENTRANK(J:J,J2844),0)</f>
        <v/>
      </c>
      <c r="Q2844">
        <f>IFERROR(PERCENTRANK(K:K,K2844),0)</f>
        <v/>
      </c>
      <c r="R2844">
        <f>L2844*weight1+M2844*weight2+N2844*weight3+O2844*weight4+P2844*weight5+Q2844*weight6</f>
        <v/>
      </c>
    </row>
    <row r="2845" spans="1:18">
      <c r="A2845">
        <f>RANK(R2845,R:R)</f>
        <v/>
      </c>
      <c r="B2845" t="s">
        <v>30966</v>
      </c>
      <c r="C2845">
        <f>VLOOKUP(B2845,'Input - companies list'!B:L,2,FALSE)</f>
        <v/>
      </c>
      <c r="D2845">
        <f>VLOOKUP(B2845,'Input - companies list'!B:L,11,FALSE)</f>
        <v/>
      </c>
      <c r="E2845">
        <f>VLOOKUP(B2845,'Input - companies list'!B:E,4,FALSE)</f>
        <v/>
      </c>
      <c r="F2845">
        <f>SUMIFS('Input - target event report'!H:H,'Input - target event report'!B:B,B2845,'Input - target event report'!D:D, "Private Investment")</f>
        <v/>
      </c>
      <c r="G2845">
        <f>IF(I2845&lt;2, "N/A", (MAXIFS('Input - target event report'!E:E,'Input - target event report'!B:B,B:B,'Input - target event report'!D:D,"Private Investment")-MINIFS('Input - target event report'!E:E,'Input - target event report'!B:B,B:B,'Input - target event report'!D:D,"Private Investment"))/(I2845-1))</f>
        <v/>
      </c>
      <c r="H2845">
        <f>IF(MAXIFS('Input - target event report'!E:E,'Input - target event report'!B:B,B:B,'Input - target event report'!D:D,"Private Investment") = 0, "N/A", TODAY() - MAXIFS('Input - target event report'!E:E,'Input - target event report'!B:B,B:B,'Input - target event report'!D:D,"Private Investment"))</f>
        <v/>
      </c>
      <c r="I2845">
        <f>COUNTIFS('Input - target event report'!B:B,B2845,'Input - target event report'!D:D, "Private Investment")</f>
        <v/>
      </c>
      <c r="J2845">
        <f>INDEX('Input - companies list'!$1:$10000,MATCH(B2845,'Input - companies list'!B:B,0),MATCH("Flow",'Input - companies list'!$1:$1,0 ))</f>
        <v/>
      </c>
      <c r="K2845">
        <f>INDEX('Input - companies list'!$1:$10000,MATCH(B2845,'Input - companies list'!B:B,0),MATCH("Inter-Cluster Connectivity",'Input - companies list'!$1:$1,0 ))</f>
        <v/>
      </c>
      <c r="L2845">
        <f>IFERROR(PERCENTRANK(F:F,F2845),0)</f>
        <v/>
      </c>
      <c r="M2845">
        <f>IFERROR(1 - PERCENTRANK(G:G,G2845),0)</f>
        <v/>
      </c>
      <c r="N2845">
        <f>IFERROR(1 - PERCENTRANK(H:H,H2845),0)</f>
        <v/>
      </c>
      <c r="O2845">
        <f>IFERROR(PERCENTRANK(I:I,I2845),0)</f>
        <v/>
      </c>
      <c r="P2845">
        <f>IFERROR(1 - PERCENTRANK(J:J,J2845),0)</f>
        <v/>
      </c>
      <c r="Q2845">
        <f>IFERROR(PERCENTRANK(K:K,K2845),0)</f>
        <v/>
      </c>
      <c r="R2845">
        <f>L2845*weight1+M2845*weight2+N2845*weight3+O2845*weight4+P2845*weight5+Q2845*weight6</f>
        <v/>
      </c>
    </row>
    <row r="2846" spans="1:18">
      <c r="A2846">
        <f>RANK(R2846,R:R)</f>
        <v/>
      </c>
      <c r="B2846" t="s">
        <v>30978</v>
      </c>
      <c r="C2846">
        <f>VLOOKUP(B2846,'Input - companies list'!B:L,2,FALSE)</f>
        <v/>
      </c>
      <c r="D2846">
        <f>VLOOKUP(B2846,'Input - companies list'!B:L,11,FALSE)</f>
        <v/>
      </c>
      <c r="E2846">
        <f>VLOOKUP(B2846,'Input - companies list'!B:E,4,FALSE)</f>
        <v/>
      </c>
      <c r="F2846">
        <f>SUMIFS('Input - target event report'!H:H,'Input - target event report'!B:B,B2846,'Input - target event report'!D:D, "Private Investment")</f>
        <v/>
      </c>
      <c r="G2846">
        <f>IF(I2846&lt;2, "N/A", (MAXIFS('Input - target event report'!E:E,'Input - target event report'!B:B,B:B,'Input - target event report'!D:D,"Private Investment")-MINIFS('Input - target event report'!E:E,'Input - target event report'!B:B,B:B,'Input - target event report'!D:D,"Private Investment"))/(I2846-1))</f>
        <v/>
      </c>
      <c r="H2846">
        <f>IF(MAXIFS('Input - target event report'!E:E,'Input - target event report'!B:B,B:B,'Input - target event report'!D:D,"Private Investment") = 0, "N/A", TODAY() - MAXIFS('Input - target event report'!E:E,'Input - target event report'!B:B,B:B,'Input - target event report'!D:D,"Private Investment"))</f>
        <v/>
      </c>
      <c r="I2846">
        <f>COUNTIFS('Input - target event report'!B:B,B2846,'Input - target event report'!D:D, "Private Investment")</f>
        <v/>
      </c>
      <c r="J2846">
        <f>INDEX('Input - companies list'!$1:$10000,MATCH(B2846,'Input - companies list'!B:B,0),MATCH("Flow",'Input - companies list'!$1:$1,0 ))</f>
        <v/>
      </c>
      <c r="K2846">
        <f>INDEX('Input - companies list'!$1:$10000,MATCH(B2846,'Input - companies list'!B:B,0),MATCH("Inter-Cluster Connectivity",'Input - companies list'!$1:$1,0 ))</f>
        <v/>
      </c>
      <c r="L2846">
        <f>IFERROR(PERCENTRANK(F:F,F2846),0)</f>
        <v/>
      </c>
      <c r="M2846">
        <f>IFERROR(1 - PERCENTRANK(G:G,G2846),0)</f>
        <v/>
      </c>
      <c r="N2846">
        <f>IFERROR(1 - PERCENTRANK(H:H,H2846),0)</f>
        <v/>
      </c>
      <c r="O2846">
        <f>IFERROR(PERCENTRANK(I:I,I2846),0)</f>
        <v/>
      </c>
      <c r="P2846">
        <f>IFERROR(1 - PERCENTRANK(J:J,J2846),0)</f>
        <v/>
      </c>
      <c r="Q2846">
        <f>IFERROR(PERCENTRANK(K:K,K2846),0)</f>
        <v/>
      </c>
      <c r="R2846">
        <f>L2846*weight1+M2846*weight2+N2846*weight3+O2846*weight4+P2846*weight5+Q2846*weight6</f>
        <v/>
      </c>
    </row>
    <row r="2847" spans="1:18">
      <c r="A2847">
        <f>RANK(R2847,R:R)</f>
        <v/>
      </c>
      <c r="B2847" t="s">
        <v>30987</v>
      </c>
      <c r="C2847">
        <f>VLOOKUP(B2847,'Input - companies list'!B:L,2,FALSE)</f>
        <v/>
      </c>
      <c r="D2847">
        <f>VLOOKUP(B2847,'Input - companies list'!B:L,11,FALSE)</f>
        <v/>
      </c>
      <c r="E2847">
        <f>VLOOKUP(B2847,'Input - companies list'!B:E,4,FALSE)</f>
        <v/>
      </c>
      <c r="F2847">
        <f>SUMIFS('Input - target event report'!H:H,'Input - target event report'!B:B,B2847,'Input - target event report'!D:D, "Private Investment")</f>
        <v/>
      </c>
      <c r="G2847">
        <f>IF(I2847&lt;2, "N/A", (MAXIFS('Input - target event report'!E:E,'Input - target event report'!B:B,B:B,'Input - target event report'!D:D,"Private Investment")-MINIFS('Input - target event report'!E:E,'Input - target event report'!B:B,B:B,'Input - target event report'!D:D,"Private Investment"))/(I2847-1))</f>
        <v/>
      </c>
      <c r="H2847">
        <f>IF(MAXIFS('Input - target event report'!E:E,'Input - target event report'!B:B,B:B,'Input - target event report'!D:D,"Private Investment") = 0, "N/A", TODAY() - MAXIFS('Input - target event report'!E:E,'Input - target event report'!B:B,B:B,'Input - target event report'!D:D,"Private Investment"))</f>
        <v/>
      </c>
      <c r="I2847">
        <f>COUNTIFS('Input - target event report'!B:B,B2847,'Input - target event report'!D:D, "Private Investment")</f>
        <v/>
      </c>
      <c r="J2847">
        <f>INDEX('Input - companies list'!$1:$10000,MATCH(B2847,'Input - companies list'!B:B,0),MATCH("Flow",'Input - companies list'!$1:$1,0 ))</f>
        <v/>
      </c>
      <c r="K2847">
        <f>INDEX('Input - companies list'!$1:$10000,MATCH(B2847,'Input - companies list'!B:B,0),MATCH("Inter-Cluster Connectivity",'Input - companies list'!$1:$1,0 ))</f>
        <v/>
      </c>
      <c r="L2847">
        <f>IFERROR(PERCENTRANK(F:F,F2847),0)</f>
        <v/>
      </c>
      <c r="M2847">
        <f>IFERROR(1 - PERCENTRANK(G:G,G2847),0)</f>
        <v/>
      </c>
      <c r="N2847">
        <f>IFERROR(1 - PERCENTRANK(H:H,H2847),0)</f>
        <v/>
      </c>
      <c r="O2847">
        <f>IFERROR(PERCENTRANK(I:I,I2847),0)</f>
        <v/>
      </c>
      <c r="P2847">
        <f>IFERROR(1 - PERCENTRANK(J:J,J2847),0)</f>
        <v/>
      </c>
      <c r="Q2847">
        <f>IFERROR(PERCENTRANK(K:K,K2847),0)</f>
        <v/>
      </c>
      <c r="R2847">
        <f>L2847*weight1+M2847*weight2+N2847*weight3+O2847*weight4+P2847*weight5+Q2847*weight6</f>
        <v/>
      </c>
    </row>
    <row r="2848" spans="1:18">
      <c r="A2848">
        <f>RANK(R2848,R:R)</f>
        <v/>
      </c>
      <c r="B2848" t="s">
        <v>30998</v>
      </c>
      <c r="C2848">
        <f>VLOOKUP(B2848,'Input - companies list'!B:L,2,FALSE)</f>
        <v/>
      </c>
      <c r="D2848">
        <f>VLOOKUP(B2848,'Input - companies list'!B:L,11,FALSE)</f>
        <v/>
      </c>
      <c r="E2848">
        <f>VLOOKUP(B2848,'Input - companies list'!B:E,4,FALSE)</f>
        <v/>
      </c>
      <c r="F2848">
        <f>SUMIFS('Input - target event report'!H:H,'Input - target event report'!B:B,B2848,'Input - target event report'!D:D, "Private Investment")</f>
        <v/>
      </c>
      <c r="G2848">
        <f>IF(I2848&lt;2, "N/A", (MAXIFS('Input - target event report'!E:E,'Input - target event report'!B:B,B:B,'Input - target event report'!D:D,"Private Investment")-MINIFS('Input - target event report'!E:E,'Input - target event report'!B:B,B:B,'Input - target event report'!D:D,"Private Investment"))/(I2848-1))</f>
        <v/>
      </c>
      <c r="H2848">
        <f>IF(MAXIFS('Input - target event report'!E:E,'Input - target event report'!B:B,B:B,'Input - target event report'!D:D,"Private Investment") = 0, "N/A", TODAY() - MAXIFS('Input - target event report'!E:E,'Input - target event report'!B:B,B:B,'Input - target event report'!D:D,"Private Investment"))</f>
        <v/>
      </c>
      <c r="I2848">
        <f>COUNTIFS('Input - target event report'!B:B,B2848,'Input - target event report'!D:D, "Private Investment")</f>
        <v/>
      </c>
      <c r="J2848">
        <f>INDEX('Input - companies list'!$1:$10000,MATCH(B2848,'Input - companies list'!B:B,0),MATCH("Flow",'Input - companies list'!$1:$1,0 ))</f>
        <v/>
      </c>
      <c r="K2848">
        <f>INDEX('Input - companies list'!$1:$10000,MATCH(B2848,'Input - companies list'!B:B,0),MATCH("Inter-Cluster Connectivity",'Input - companies list'!$1:$1,0 ))</f>
        <v/>
      </c>
      <c r="L2848">
        <f>IFERROR(PERCENTRANK(F:F,F2848),0)</f>
        <v/>
      </c>
      <c r="M2848">
        <f>IFERROR(1 - PERCENTRANK(G:G,G2848),0)</f>
        <v/>
      </c>
      <c r="N2848">
        <f>IFERROR(1 - PERCENTRANK(H:H,H2848),0)</f>
        <v/>
      </c>
      <c r="O2848">
        <f>IFERROR(PERCENTRANK(I:I,I2848),0)</f>
        <v/>
      </c>
      <c r="P2848">
        <f>IFERROR(1 - PERCENTRANK(J:J,J2848),0)</f>
        <v/>
      </c>
      <c r="Q2848">
        <f>IFERROR(PERCENTRANK(K:K,K2848),0)</f>
        <v/>
      </c>
      <c r="R2848">
        <f>L2848*weight1+M2848*weight2+N2848*weight3+O2848*weight4+P2848*weight5+Q2848*weight6</f>
        <v/>
      </c>
    </row>
    <row r="2849" spans="1:18">
      <c r="A2849">
        <f>RANK(R2849,R:R)</f>
        <v/>
      </c>
      <c r="B2849" t="s">
        <v>31008</v>
      </c>
      <c r="C2849">
        <f>VLOOKUP(B2849,'Input - companies list'!B:L,2,FALSE)</f>
        <v/>
      </c>
      <c r="D2849">
        <f>VLOOKUP(B2849,'Input - companies list'!B:L,11,FALSE)</f>
        <v/>
      </c>
      <c r="E2849">
        <f>VLOOKUP(B2849,'Input - companies list'!B:E,4,FALSE)</f>
        <v/>
      </c>
      <c r="F2849">
        <f>SUMIFS('Input - target event report'!H:H,'Input - target event report'!B:B,B2849,'Input - target event report'!D:D, "Private Investment")</f>
        <v/>
      </c>
      <c r="G2849">
        <f>IF(I2849&lt;2, "N/A", (MAXIFS('Input - target event report'!E:E,'Input - target event report'!B:B,B:B,'Input - target event report'!D:D,"Private Investment")-MINIFS('Input - target event report'!E:E,'Input - target event report'!B:B,B:B,'Input - target event report'!D:D,"Private Investment"))/(I2849-1))</f>
        <v/>
      </c>
      <c r="H2849">
        <f>IF(MAXIFS('Input - target event report'!E:E,'Input - target event report'!B:B,B:B,'Input - target event report'!D:D,"Private Investment") = 0, "N/A", TODAY() - MAXIFS('Input - target event report'!E:E,'Input - target event report'!B:B,B:B,'Input - target event report'!D:D,"Private Investment"))</f>
        <v/>
      </c>
      <c r="I2849">
        <f>COUNTIFS('Input - target event report'!B:B,B2849,'Input - target event report'!D:D, "Private Investment")</f>
        <v/>
      </c>
      <c r="J2849">
        <f>INDEX('Input - companies list'!$1:$10000,MATCH(B2849,'Input - companies list'!B:B,0),MATCH("Flow",'Input - companies list'!$1:$1,0 ))</f>
        <v/>
      </c>
      <c r="K2849">
        <f>INDEX('Input - companies list'!$1:$10000,MATCH(B2849,'Input - companies list'!B:B,0),MATCH("Inter-Cluster Connectivity",'Input - companies list'!$1:$1,0 ))</f>
        <v/>
      </c>
      <c r="L2849">
        <f>IFERROR(PERCENTRANK(F:F,F2849),0)</f>
        <v/>
      </c>
      <c r="M2849">
        <f>IFERROR(1 - PERCENTRANK(G:G,G2849),0)</f>
        <v/>
      </c>
      <c r="N2849">
        <f>IFERROR(1 - PERCENTRANK(H:H,H2849),0)</f>
        <v/>
      </c>
      <c r="O2849">
        <f>IFERROR(PERCENTRANK(I:I,I2849),0)</f>
        <v/>
      </c>
      <c r="P2849">
        <f>IFERROR(1 - PERCENTRANK(J:J,J2849),0)</f>
        <v/>
      </c>
      <c r="Q2849">
        <f>IFERROR(PERCENTRANK(K:K,K2849),0)</f>
        <v/>
      </c>
      <c r="R2849">
        <f>L2849*weight1+M2849*weight2+N2849*weight3+O2849*weight4+P2849*weight5+Q2849*weight6</f>
        <v/>
      </c>
    </row>
    <row r="2850" spans="1:18">
      <c r="A2850">
        <f>RANK(R2850,R:R)</f>
        <v/>
      </c>
      <c r="B2850" t="s">
        <v>31017</v>
      </c>
      <c r="C2850">
        <f>VLOOKUP(B2850,'Input - companies list'!B:L,2,FALSE)</f>
        <v/>
      </c>
      <c r="D2850">
        <f>VLOOKUP(B2850,'Input - companies list'!B:L,11,FALSE)</f>
        <v/>
      </c>
      <c r="E2850">
        <f>VLOOKUP(B2850,'Input - companies list'!B:E,4,FALSE)</f>
        <v/>
      </c>
      <c r="F2850">
        <f>SUMIFS('Input - target event report'!H:H,'Input - target event report'!B:B,B2850,'Input - target event report'!D:D, "Private Investment")</f>
        <v/>
      </c>
      <c r="G2850">
        <f>IF(I2850&lt;2, "N/A", (MAXIFS('Input - target event report'!E:E,'Input - target event report'!B:B,B:B,'Input - target event report'!D:D,"Private Investment")-MINIFS('Input - target event report'!E:E,'Input - target event report'!B:B,B:B,'Input - target event report'!D:D,"Private Investment"))/(I2850-1))</f>
        <v/>
      </c>
      <c r="H2850">
        <f>IF(MAXIFS('Input - target event report'!E:E,'Input - target event report'!B:B,B:B,'Input - target event report'!D:D,"Private Investment") = 0, "N/A", TODAY() - MAXIFS('Input - target event report'!E:E,'Input - target event report'!B:B,B:B,'Input - target event report'!D:D,"Private Investment"))</f>
        <v/>
      </c>
      <c r="I2850">
        <f>COUNTIFS('Input - target event report'!B:B,B2850,'Input - target event report'!D:D, "Private Investment")</f>
        <v/>
      </c>
      <c r="J2850">
        <f>INDEX('Input - companies list'!$1:$10000,MATCH(B2850,'Input - companies list'!B:B,0),MATCH("Flow",'Input - companies list'!$1:$1,0 ))</f>
        <v/>
      </c>
      <c r="K2850">
        <f>INDEX('Input - companies list'!$1:$10000,MATCH(B2850,'Input - companies list'!B:B,0),MATCH("Inter-Cluster Connectivity",'Input - companies list'!$1:$1,0 ))</f>
        <v/>
      </c>
      <c r="L2850">
        <f>IFERROR(PERCENTRANK(F:F,F2850),0)</f>
        <v/>
      </c>
      <c r="M2850">
        <f>IFERROR(1 - PERCENTRANK(G:G,G2850),0)</f>
        <v/>
      </c>
      <c r="N2850">
        <f>IFERROR(1 - PERCENTRANK(H:H,H2850),0)</f>
        <v/>
      </c>
      <c r="O2850">
        <f>IFERROR(PERCENTRANK(I:I,I2850),0)</f>
        <v/>
      </c>
      <c r="P2850">
        <f>IFERROR(1 - PERCENTRANK(J:J,J2850),0)</f>
        <v/>
      </c>
      <c r="Q2850">
        <f>IFERROR(PERCENTRANK(K:K,K2850),0)</f>
        <v/>
      </c>
      <c r="R2850">
        <f>L2850*weight1+M2850*weight2+N2850*weight3+O2850*weight4+P2850*weight5+Q2850*weight6</f>
        <v/>
      </c>
    </row>
    <row r="2851" spans="1:18">
      <c r="A2851">
        <f>RANK(R2851,R:R)</f>
        <v/>
      </c>
      <c r="B2851" t="s">
        <v>31026</v>
      </c>
      <c r="C2851">
        <f>VLOOKUP(B2851,'Input - companies list'!B:L,2,FALSE)</f>
        <v/>
      </c>
      <c r="D2851">
        <f>VLOOKUP(B2851,'Input - companies list'!B:L,11,FALSE)</f>
        <v/>
      </c>
      <c r="E2851">
        <f>VLOOKUP(B2851,'Input - companies list'!B:E,4,FALSE)</f>
        <v/>
      </c>
      <c r="F2851">
        <f>SUMIFS('Input - target event report'!H:H,'Input - target event report'!B:B,B2851,'Input - target event report'!D:D, "Private Investment")</f>
        <v/>
      </c>
      <c r="G2851">
        <f>IF(I2851&lt;2, "N/A", (MAXIFS('Input - target event report'!E:E,'Input - target event report'!B:B,B:B,'Input - target event report'!D:D,"Private Investment")-MINIFS('Input - target event report'!E:E,'Input - target event report'!B:B,B:B,'Input - target event report'!D:D,"Private Investment"))/(I2851-1))</f>
        <v/>
      </c>
      <c r="H2851">
        <f>IF(MAXIFS('Input - target event report'!E:E,'Input - target event report'!B:B,B:B,'Input - target event report'!D:D,"Private Investment") = 0, "N/A", TODAY() - MAXIFS('Input - target event report'!E:E,'Input - target event report'!B:B,B:B,'Input - target event report'!D:D,"Private Investment"))</f>
        <v/>
      </c>
      <c r="I2851">
        <f>COUNTIFS('Input - target event report'!B:B,B2851,'Input - target event report'!D:D, "Private Investment")</f>
        <v/>
      </c>
      <c r="J2851">
        <f>INDEX('Input - companies list'!$1:$10000,MATCH(B2851,'Input - companies list'!B:B,0),MATCH("Flow",'Input - companies list'!$1:$1,0 ))</f>
        <v/>
      </c>
      <c r="K2851">
        <f>INDEX('Input - companies list'!$1:$10000,MATCH(B2851,'Input - companies list'!B:B,0),MATCH("Inter-Cluster Connectivity",'Input - companies list'!$1:$1,0 ))</f>
        <v/>
      </c>
      <c r="L2851">
        <f>IFERROR(PERCENTRANK(F:F,F2851),0)</f>
        <v/>
      </c>
      <c r="M2851">
        <f>IFERROR(1 - PERCENTRANK(G:G,G2851),0)</f>
        <v/>
      </c>
      <c r="N2851">
        <f>IFERROR(1 - PERCENTRANK(H:H,H2851),0)</f>
        <v/>
      </c>
      <c r="O2851">
        <f>IFERROR(PERCENTRANK(I:I,I2851),0)</f>
        <v/>
      </c>
      <c r="P2851">
        <f>IFERROR(1 - PERCENTRANK(J:J,J2851),0)</f>
        <v/>
      </c>
      <c r="Q2851">
        <f>IFERROR(PERCENTRANK(K:K,K2851),0)</f>
        <v/>
      </c>
      <c r="R2851">
        <f>L2851*weight1+M2851*weight2+N2851*weight3+O2851*weight4+P2851*weight5+Q2851*weight6</f>
        <v/>
      </c>
    </row>
    <row r="2852" spans="1:18">
      <c r="A2852">
        <f>RANK(R2852,R:R)</f>
        <v/>
      </c>
      <c r="B2852" t="s">
        <v>31036</v>
      </c>
      <c r="C2852">
        <f>VLOOKUP(B2852,'Input - companies list'!B:L,2,FALSE)</f>
        <v/>
      </c>
      <c r="D2852">
        <f>VLOOKUP(B2852,'Input - companies list'!B:L,11,FALSE)</f>
        <v/>
      </c>
      <c r="E2852">
        <f>VLOOKUP(B2852,'Input - companies list'!B:E,4,FALSE)</f>
        <v/>
      </c>
      <c r="F2852">
        <f>SUMIFS('Input - target event report'!H:H,'Input - target event report'!B:B,B2852,'Input - target event report'!D:D, "Private Investment")</f>
        <v/>
      </c>
      <c r="G2852">
        <f>IF(I2852&lt;2, "N/A", (MAXIFS('Input - target event report'!E:E,'Input - target event report'!B:B,B:B,'Input - target event report'!D:D,"Private Investment")-MINIFS('Input - target event report'!E:E,'Input - target event report'!B:B,B:B,'Input - target event report'!D:D,"Private Investment"))/(I2852-1))</f>
        <v/>
      </c>
      <c r="H2852">
        <f>IF(MAXIFS('Input - target event report'!E:E,'Input - target event report'!B:B,B:B,'Input - target event report'!D:D,"Private Investment") = 0, "N/A", TODAY() - MAXIFS('Input - target event report'!E:E,'Input - target event report'!B:B,B:B,'Input - target event report'!D:D,"Private Investment"))</f>
        <v/>
      </c>
      <c r="I2852">
        <f>COUNTIFS('Input - target event report'!B:B,B2852,'Input - target event report'!D:D, "Private Investment")</f>
        <v/>
      </c>
      <c r="J2852">
        <f>INDEX('Input - companies list'!$1:$10000,MATCH(B2852,'Input - companies list'!B:B,0),MATCH("Flow",'Input - companies list'!$1:$1,0 ))</f>
        <v/>
      </c>
      <c r="K2852">
        <f>INDEX('Input - companies list'!$1:$10000,MATCH(B2852,'Input - companies list'!B:B,0),MATCH("Inter-Cluster Connectivity",'Input - companies list'!$1:$1,0 ))</f>
        <v/>
      </c>
      <c r="L2852">
        <f>IFERROR(PERCENTRANK(F:F,F2852),0)</f>
        <v/>
      </c>
      <c r="M2852">
        <f>IFERROR(1 - PERCENTRANK(G:G,G2852),0)</f>
        <v/>
      </c>
      <c r="N2852">
        <f>IFERROR(1 - PERCENTRANK(H:H,H2852),0)</f>
        <v/>
      </c>
      <c r="O2852">
        <f>IFERROR(PERCENTRANK(I:I,I2852),0)</f>
        <v/>
      </c>
      <c r="P2852">
        <f>IFERROR(1 - PERCENTRANK(J:J,J2852),0)</f>
        <v/>
      </c>
      <c r="Q2852">
        <f>IFERROR(PERCENTRANK(K:K,K2852),0)</f>
        <v/>
      </c>
      <c r="R2852">
        <f>L2852*weight1+M2852*weight2+N2852*weight3+O2852*weight4+P2852*weight5+Q2852*weight6</f>
        <v/>
      </c>
    </row>
    <row r="2853" spans="1:18">
      <c r="A2853">
        <f>RANK(R2853,R:R)</f>
        <v/>
      </c>
      <c r="B2853" t="s">
        <v>31048</v>
      </c>
      <c r="C2853">
        <f>VLOOKUP(B2853,'Input - companies list'!B:L,2,FALSE)</f>
        <v/>
      </c>
      <c r="D2853">
        <f>VLOOKUP(B2853,'Input - companies list'!B:L,11,FALSE)</f>
        <v/>
      </c>
      <c r="E2853">
        <f>VLOOKUP(B2853,'Input - companies list'!B:E,4,FALSE)</f>
        <v/>
      </c>
      <c r="F2853">
        <f>SUMIFS('Input - target event report'!H:H,'Input - target event report'!B:B,B2853,'Input - target event report'!D:D, "Private Investment")</f>
        <v/>
      </c>
      <c r="G2853">
        <f>IF(I2853&lt;2, "N/A", (MAXIFS('Input - target event report'!E:E,'Input - target event report'!B:B,B:B,'Input - target event report'!D:D,"Private Investment")-MINIFS('Input - target event report'!E:E,'Input - target event report'!B:B,B:B,'Input - target event report'!D:D,"Private Investment"))/(I2853-1))</f>
        <v/>
      </c>
      <c r="H2853">
        <f>IF(MAXIFS('Input - target event report'!E:E,'Input - target event report'!B:B,B:B,'Input - target event report'!D:D,"Private Investment") = 0, "N/A", TODAY() - MAXIFS('Input - target event report'!E:E,'Input - target event report'!B:B,B:B,'Input - target event report'!D:D,"Private Investment"))</f>
        <v/>
      </c>
      <c r="I2853">
        <f>COUNTIFS('Input - target event report'!B:B,B2853,'Input - target event report'!D:D, "Private Investment")</f>
        <v/>
      </c>
      <c r="J2853">
        <f>INDEX('Input - companies list'!$1:$10000,MATCH(B2853,'Input - companies list'!B:B,0),MATCH("Flow",'Input - companies list'!$1:$1,0 ))</f>
        <v/>
      </c>
      <c r="K2853">
        <f>INDEX('Input - companies list'!$1:$10000,MATCH(B2853,'Input - companies list'!B:B,0),MATCH("Inter-Cluster Connectivity",'Input - companies list'!$1:$1,0 ))</f>
        <v/>
      </c>
      <c r="L2853">
        <f>IFERROR(PERCENTRANK(F:F,F2853),0)</f>
        <v/>
      </c>
      <c r="M2853">
        <f>IFERROR(1 - PERCENTRANK(G:G,G2853),0)</f>
        <v/>
      </c>
      <c r="N2853">
        <f>IFERROR(1 - PERCENTRANK(H:H,H2853),0)</f>
        <v/>
      </c>
      <c r="O2853">
        <f>IFERROR(PERCENTRANK(I:I,I2853),0)</f>
        <v/>
      </c>
      <c r="P2853">
        <f>IFERROR(1 - PERCENTRANK(J:J,J2853),0)</f>
        <v/>
      </c>
      <c r="Q2853">
        <f>IFERROR(PERCENTRANK(K:K,K2853),0)</f>
        <v/>
      </c>
      <c r="R2853">
        <f>L2853*weight1+M2853*weight2+N2853*weight3+O2853*weight4+P2853*weight5+Q2853*weight6</f>
        <v/>
      </c>
    </row>
    <row r="2854" spans="1:18">
      <c r="A2854">
        <f>RANK(R2854,R:R)</f>
        <v/>
      </c>
      <c r="B2854" t="s">
        <v>31057</v>
      </c>
      <c r="C2854">
        <f>VLOOKUP(B2854,'Input - companies list'!B:L,2,FALSE)</f>
        <v/>
      </c>
      <c r="D2854">
        <f>VLOOKUP(B2854,'Input - companies list'!B:L,11,FALSE)</f>
        <v/>
      </c>
      <c r="E2854">
        <f>VLOOKUP(B2854,'Input - companies list'!B:E,4,FALSE)</f>
        <v/>
      </c>
      <c r="F2854">
        <f>SUMIFS('Input - target event report'!H:H,'Input - target event report'!B:B,B2854,'Input - target event report'!D:D, "Private Investment")</f>
        <v/>
      </c>
      <c r="G2854">
        <f>IF(I2854&lt;2, "N/A", (MAXIFS('Input - target event report'!E:E,'Input - target event report'!B:B,B:B,'Input - target event report'!D:D,"Private Investment")-MINIFS('Input - target event report'!E:E,'Input - target event report'!B:B,B:B,'Input - target event report'!D:D,"Private Investment"))/(I2854-1))</f>
        <v/>
      </c>
      <c r="H2854">
        <f>IF(MAXIFS('Input - target event report'!E:E,'Input - target event report'!B:B,B:B,'Input - target event report'!D:D,"Private Investment") = 0, "N/A", TODAY() - MAXIFS('Input - target event report'!E:E,'Input - target event report'!B:B,B:B,'Input - target event report'!D:D,"Private Investment"))</f>
        <v/>
      </c>
      <c r="I2854">
        <f>COUNTIFS('Input - target event report'!B:B,B2854,'Input - target event report'!D:D, "Private Investment")</f>
        <v/>
      </c>
      <c r="J2854">
        <f>INDEX('Input - companies list'!$1:$10000,MATCH(B2854,'Input - companies list'!B:B,0),MATCH("Flow",'Input - companies list'!$1:$1,0 ))</f>
        <v/>
      </c>
      <c r="K2854">
        <f>INDEX('Input - companies list'!$1:$10000,MATCH(B2854,'Input - companies list'!B:B,0),MATCH("Inter-Cluster Connectivity",'Input - companies list'!$1:$1,0 ))</f>
        <v/>
      </c>
      <c r="L2854">
        <f>IFERROR(PERCENTRANK(F:F,F2854),0)</f>
        <v/>
      </c>
      <c r="M2854">
        <f>IFERROR(1 - PERCENTRANK(G:G,G2854),0)</f>
        <v/>
      </c>
      <c r="N2854">
        <f>IFERROR(1 - PERCENTRANK(H:H,H2854),0)</f>
        <v/>
      </c>
      <c r="O2854">
        <f>IFERROR(PERCENTRANK(I:I,I2854),0)</f>
        <v/>
      </c>
      <c r="P2854">
        <f>IFERROR(1 - PERCENTRANK(J:J,J2854),0)</f>
        <v/>
      </c>
      <c r="Q2854">
        <f>IFERROR(PERCENTRANK(K:K,K2854),0)</f>
        <v/>
      </c>
      <c r="R2854">
        <f>L2854*weight1+M2854*weight2+N2854*weight3+O2854*weight4+P2854*weight5+Q2854*weight6</f>
        <v/>
      </c>
    </row>
    <row r="2855" spans="1:18">
      <c r="A2855">
        <f>RANK(R2855,R:R)</f>
        <v/>
      </c>
      <c r="B2855" t="s">
        <v>31068</v>
      </c>
      <c r="C2855">
        <f>VLOOKUP(B2855,'Input - companies list'!B:L,2,FALSE)</f>
        <v/>
      </c>
      <c r="D2855">
        <f>VLOOKUP(B2855,'Input - companies list'!B:L,11,FALSE)</f>
        <v/>
      </c>
      <c r="E2855">
        <f>VLOOKUP(B2855,'Input - companies list'!B:E,4,FALSE)</f>
        <v/>
      </c>
      <c r="F2855">
        <f>SUMIFS('Input - target event report'!H:H,'Input - target event report'!B:B,B2855,'Input - target event report'!D:D, "Private Investment")</f>
        <v/>
      </c>
      <c r="G2855">
        <f>IF(I2855&lt;2, "N/A", (MAXIFS('Input - target event report'!E:E,'Input - target event report'!B:B,B:B,'Input - target event report'!D:D,"Private Investment")-MINIFS('Input - target event report'!E:E,'Input - target event report'!B:B,B:B,'Input - target event report'!D:D,"Private Investment"))/(I2855-1))</f>
        <v/>
      </c>
      <c r="H2855">
        <f>IF(MAXIFS('Input - target event report'!E:E,'Input - target event report'!B:B,B:B,'Input - target event report'!D:D,"Private Investment") = 0, "N/A", TODAY() - MAXIFS('Input - target event report'!E:E,'Input - target event report'!B:B,B:B,'Input - target event report'!D:D,"Private Investment"))</f>
        <v/>
      </c>
      <c r="I2855">
        <f>COUNTIFS('Input - target event report'!B:B,B2855,'Input - target event report'!D:D, "Private Investment")</f>
        <v/>
      </c>
      <c r="J2855">
        <f>INDEX('Input - companies list'!$1:$10000,MATCH(B2855,'Input - companies list'!B:B,0),MATCH("Flow",'Input - companies list'!$1:$1,0 ))</f>
        <v/>
      </c>
      <c r="K2855">
        <f>INDEX('Input - companies list'!$1:$10000,MATCH(B2855,'Input - companies list'!B:B,0),MATCH("Inter-Cluster Connectivity",'Input - companies list'!$1:$1,0 ))</f>
        <v/>
      </c>
      <c r="L2855">
        <f>IFERROR(PERCENTRANK(F:F,F2855),0)</f>
        <v/>
      </c>
      <c r="M2855">
        <f>IFERROR(1 - PERCENTRANK(G:G,G2855),0)</f>
        <v/>
      </c>
      <c r="N2855">
        <f>IFERROR(1 - PERCENTRANK(H:H,H2855),0)</f>
        <v/>
      </c>
      <c r="O2855">
        <f>IFERROR(PERCENTRANK(I:I,I2855),0)</f>
        <v/>
      </c>
      <c r="P2855">
        <f>IFERROR(1 - PERCENTRANK(J:J,J2855),0)</f>
        <v/>
      </c>
      <c r="Q2855">
        <f>IFERROR(PERCENTRANK(K:K,K2855),0)</f>
        <v/>
      </c>
      <c r="R2855">
        <f>L2855*weight1+M2855*weight2+N2855*weight3+O2855*weight4+P2855*weight5+Q2855*weight6</f>
        <v/>
      </c>
    </row>
    <row r="2856" spans="1:18">
      <c r="A2856">
        <f>RANK(R2856,R:R)</f>
        <v/>
      </c>
      <c r="B2856" t="s">
        <v>31079</v>
      </c>
      <c r="C2856">
        <f>VLOOKUP(B2856,'Input - companies list'!B:L,2,FALSE)</f>
        <v/>
      </c>
      <c r="D2856">
        <f>VLOOKUP(B2856,'Input - companies list'!B:L,11,FALSE)</f>
        <v/>
      </c>
      <c r="E2856">
        <f>VLOOKUP(B2856,'Input - companies list'!B:E,4,FALSE)</f>
        <v/>
      </c>
      <c r="F2856">
        <f>SUMIFS('Input - target event report'!H:H,'Input - target event report'!B:B,B2856,'Input - target event report'!D:D, "Private Investment")</f>
        <v/>
      </c>
      <c r="G2856">
        <f>IF(I2856&lt;2, "N/A", (MAXIFS('Input - target event report'!E:E,'Input - target event report'!B:B,B:B,'Input - target event report'!D:D,"Private Investment")-MINIFS('Input - target event report'!E:E,'Input - target event report'!B:B,B:B,'Input - target event report'!D:D,"Private Investment"))/(I2856-1))</f>
        <v/>
      </c>
      <c r="H2856">
        <f>IF(MAXIFS('Input - target event report'!E:E,'Input - target event report'!B:B,B:B,'Input - target event report'!D:D,"Private Investment") = 0, "N/A", TODAY() - MAXIFS('Input - target event report'!E:E,'Input - target event report'!B:B,B:B,'Input - target event report'!D:D,"Private Investment"))</f>
        <v/>
      </c>
      <c r="I2856">
        <f>COUNTIFS('Input - target event report'!B:B,B2856,'Input - target event report'!D:D, "Private Investment")</f>
        <v/>
      </c>
      <c r="J2856">
        <f>INDEX('Input - companies list'!$1:$10000,MATCH(B2856,'Input - companies list'!B:B,0),MATCH("Flow",'Input - companies list'!$1:$1,0 ))</f>
        <v/>
      </c>
      <c r="K2856">
        <f>INDEX('Input - companies list'!$1:$10000,MATCH(B2856,'Input - companies list'!B:B,0),MATCH("Inter-Cluster Connectivity",'Input - companies list'!$1:$1,0 ))</f>
        <v/>
      </c>
      <c r="L2856">
        <f>IFERROR(PERCENTRANK(F:F,F2856),0)</f>
        <v/>
      </c>
      <c r="M2856">
        <f>IFERROR(1 - PERCENTRANK(G:G,G2856),0)</f>
        <v/>
      </c>
      <c r="N2856">
        <f>IFERROR(1 - PERCENTRANK(H:H,H2856),0)</f>
        <v/>
      </c>
      <c r="O2856">
        <f>IFERROR(PERCENTRANK(I:I,I2856),0)</f>
        <v/>
      </c>
      <c r="P2856">
        <f>IFERROR(1 - PERCENTRANK(J:J,J2856),0)</f>
        <v/>
      </c>
      <c r="Q2856">
        <f>IFERROR(PERCENTRANK(K:K,K2856),0)</f>
        <v/>
      </c>
      <c r="R2856">
        <f>L2856*weight1+M2856*weight2+N2856*weight3+O2856*weight4+P2856*weight5+Q2856*weight6</f>
        <v/>
      </c>
    </row>
    <row r="2857" spans="1:18">
      <c r="A2857">
        <f>RANK(R2857,R:R)</f>
        <v/>
      </c>
      <c r="B2857" t="s">
        <v>31089</v>
      </c>
      <c r="C2857">
        <f>VLOOKUP(B2857,'Input - companies list'!B:L,2,FALSE)</f>
        <v/>
      </c>
      <c r="D2857">
        <f>VLOOKUP(B2857,'Input - companies list'!B:L,11,FALSE)</f>
        <v/>
      </c>
      <c r="E2857">
        <f>VLOOKUP(B2857,'Input - companies list'!B:E,4,FALSE)</f>
        <v/>
      </c>
      <c r="F2857">
        <f>SUMIFS('Input - target event report'!H:H,'Input - target event report'!B:B,B2857,'Input - target event report'!D:D, "Private Investment")</f>
        <v/>
      </c>
      <c r="G2857">
        <f>IF(I2857&lt;2, "N/A", (MAXIFS('Input - target event report'!E:E,'Input - target event report'!B:B,B:B,'Input - target event report'!D:D,"Private Investment")-MINIFS('Input - target event report'!E:E,'Input - target event report'!B:B,B:B,'Input - target event report'!D:D,"Private Investment"))/(I2857-1))</f>
        <v/>
      </c>
      <c r="H2857">
        <f>IF(MAXIFS('Input - target event report'!E:E,'Input - target event report'!B:B,B:B,'Input - target event report'!D:D,"Private Investment") = 0, "N/A", TODAY() - MAXIFS('Input - target event report'!E:E,'Input - target event report'!B:B,B:B,'Input - target event report'!D:D,"Private Investment"))</f>
        <v/>
      </c>
      <c r="I2857">
        <f>COUNTIFS('Input - target event report'!B:B,B2857,'Input - target event report'!D:D, "Private Investment")</f>
        <v/>
      </c>
      <c r="J2857">
        <f>INDEX('Input - companies list'!$1:$10000,MATCH(B2857,'Input - companies list'!B:B,0),MATCH("Flow",'Input - companies list'!$1:$1,0 ))</f>
        <v/>
      </c>
      <c r="K2857">
        <f>INDEX('Input - companies list'!$1:$10000,MATCH(B2857,'Input - companies list'!B:B,0),MATCH("Inter-Cluster Connectivity",'Input - companies list'!$1:$1,0 ))</f>
        <v/>
      </c>
      <c r="L2857">
        <f>IFERROR(PERCENTRANK(F:F,F2857),0)</f>
        <v/>
      </c>
      <c r="M2857">
        <f>IFERROR(1 - PERCENTRANK(G:G,G2857),0)</f>
        <v/>
      </c>
      <c r="N2857">
        <f>IFERROR(1 - PERCENTRANK(H:H,H2857),0)</f>
        <v/>
      </c>
      <c r="O2857">
        <f>IFERROR(PERCENTRANK(I:I,I2857),0)</f>
        <v/>
      </c>
      <c r="P2857">
        <f>IFERROR(1 - PERCENTRANK(J:J,J2857),0)</f>
        <v/>
      </c>
      <c r="Q2857">
        <f>IFERROR(PERCENTRANK(K:K,K2857),0)</f>
        <v/>
      </c>
      <c r="R2857">
        <f>L2857*weight1+M2857*weight2+N2857*weight3+O2857*weight4+P2857*weight5+Q2857*weight6</f>
        <v/>
      </c>
    </row>
    <row r="2858" spans="1:18">
      <c r="A2858">
        <f>RANK(R2858,R:R)</f>
        <v/>
      </c>
      <c r="B2858" t="s">
        <v>31100</v>
      </c>
      <c r="C2858">
        <f>VLOOKUP(B2858,'Input - companies list'!B:L,2,FALSE)</f>
        <v/>
      </c>
      <c r="D2858">
        <f>VLOOKUP(B2858,'Input - companies list'!B:L,11,FALSE)</f>
        <v/>
      </c>
      <c r="E2858">
        <f>VLOOKUP(B2858,'Input - companies list'!B:E,4,FALSE)</f>
        <v/>
      </c>
      <c r="F2858">
        <f>SUMIFS('Input - target event report'!H:H,'Input - target event report'!B:B,B2858,'Input - target event report'!D:D, "Private Investment")</f>
        <v/>
      </c>
      <c r="G2858">
        <f>IF(I2858&lt;2, "N/A", (MAXIFS('Input - target event report'!E:E,'Input - target event report'!B:B,B:B,'Input - target event report'!D:D,"Private Investment")-MINIFS('Input - target event report'!E:E,'Input - target event report'!B:B,B:B,'Input - target event report'!D:D,"Private Investment"))/(I2858-1))</f>
        <v/>
      </c>
      <c r="H2858">
        <f>IF(MAXIFS('Input - target event report'!E:E,'Input - target event report'!B:B,B:B,'Input - target event report'!D:D,"Private Investment") = 0, "N/A", TODAY() - MAXIFS('Input - target event report'!E:E,'Input - target event report'!B:B,B:B,'Input - target event report'!D:D,"Private Investment"))</f>
        <v/>
      </c>
      <c r="I2858">
        <f>COUNTIFS('Input - target event report'!B:B,B2858,'Input - target event report'!D:D, "Private Investment")</f>
        <v/>
      </c>
      <c r="J2858">
        <f>INDEX('Input - companies list'!$1:$10000,MATCH(B2858,'Input - companies list'!B:B,0),MATCH("Flow",'Input - companies list'!$1:$1,0 ))</f>
        <v/>
      </c>
      <c r="K2858">
        <f>INDEX('Input - companies list'!$1:$10000,MATCH(B2858,'Input - companies list'!B:B,0),MATCH("Inter-Cluster Connectivity",'Input - companies list'!$1:$1,0 ))</f>
        <v/>
      </c>
      <c r="L2858">
        <f>IFERROR(PERCENTRANK(F:F,F2858),0)</f>
        <v/>
      </c>
      <c r="M2858">
        <f>IFERROR(1 - PERCENTRANK(G:G,G2858),0)</f>
        <v/>
      </c>
      <c r="N2858">
        <f>IFERROR(1 - PERCENTRANK(H:H,H2858),0)</f>
        <v/>
      </c>
      <c r="O2858">
        <f>IFERROR(PERCENTRANK(I:I,I2858),0)</f>
        <v/>
      </c>
      <c r="P2858">
        <f>IFERROR(1 - PERCENTRANK(J:J,J2858),0)</f>
        <v/>
      </c>
      <c r="Q2858">
        <f>IFERROR(PERCENTRANK(K:K,K2858),0)</f>
        <v/>
      </c>
      <c r="R2858">
        <f>L2858*weight1+M2858*weight2+N2858*weight3+O2858*weight4+P2858*weight5+Q2858*weight6</f>
        <v/>
      </c>
    </row>
    <row r="2859" spans="1:18">
      <c r="A2859">
        <f>RANK(R2859,R:R)</f>
        <v/>
      </c>
      <c r="B2859" t="s">
        <v>31109</v>
      </c>
      <c r="C2859">
        <f>VLOOKUP(B2859,'Input - companies list'!B:L,2,FALSE)</f>
        <v/>
      </c>
      <c r="D2859">
        <f>VLOOKUP(B2859,'Input - companies list'!B:L,11,FALSE)</f>
        <v/>
      </c>
      <c r="E2859">
        <f>VLOOKUP(B2859,'Input - companies list'!B:E,4,FALSE)</f>
        <v/>
      </c>
      <c r="F2859">
        <f>SUMIFS('Input - target event report'!H:H,'Input - target event report'!B:B,B2859,'Input - target event report'!D:D, "Private Investment")</f>
        <v/>
      </c>
      <c r="G2859">
        <f>IF(I2859&lt;2, "N/A", (MAXIFS('Input - target event report'!E:E,'Input - target event report'!B:B,B:B,'Input - target event report'!D:D,"Private Investment")-MINIFS('Input - target event report'!E:E,'Input - target event report'!B:B,B:B,'Input - target event report'!D:D,"Private Investment"))/(I2859-1))</f>
        <v/>
      </c>
      <c r="H2859">
        <f>IF(MAXIFS('Input - target event report'!E:E,'Input - target event report'!B:B,B:B,'Input - target event report'!D:D,"Private Investment") = 0, "N/A", TODAY() - MAXIFS('Input - target event report'!E:E,'Input - target event report'!B:B,B:B,'Input - target event report'!D:D,"Private Investment"))</f>
        <v/>
      </c>
      <c r="I2859">
        <f>COUNTIFS('Input - target event report'!B:B,B2859,'Input - target event report'!D:D, "Private Investment")</f>
        <v/>
      </c>
      <c r="J2859">
        <f>INDEX('Input - companies list'!$1:$10000,MATCH(B2859,'Input - companies list'!B:B,0),MATCH("Flow",'Input - companies list'!$1:$1,0 ))</f>
        <v/>
      </c>
      <c r="K2859">
        <f>INDEX('Input - companies list'!$1:$10000,MATCH(B2859,'Input - companies list'!B:B,0),MATCH("Inter-Cluster Connectivity",'Input - companies list'!$1:$1,0 ))</f>
        <v/>
      </c>
      <c r="L2859">
        <f>IFERROR(PERCENTRANK(F:F,F2859),0)</f>
        <v/>
      </c>
      <c r="M2859">
        <f>IFERROR(1 - PERCENTRANK(G:G,G2859),0)</f>
        <v/>
      </c>
      <c r="N2859">
        <f>IFERROR(1 - PERCENTRANK(H:H,H2859),0)</f>
        <v/>
      </c>
      <c r="O2859">
        <f>IFERROR(PERCENTRANK(I:I,I2859),0)</f>
        <v/>
      </c>
      <c r="P2859">
        <f>IFERROR(1 - PERCENTRANK(J:J,J2859),0)</f>
        <v/>
      </c>
      <c r="Q2859">
        <f>IFERROR(PERCENTRANK(K:K,K2859),0)</f>
        <v/>
      </c>
      <c r="R2859">
        <f>L2859*weight1+M2859*weight2+N2859*weight3+O2859*weight4+P2859*weight5+Q2859*weight6</f>
        <v/>
      </c>
    </row>
    <row r="2860" spans="1:18">
      <c r="A2860">
        <f>RANK(R2860,R:R)</f>
        <v/>
      </c>
      <c r="B2860" t="s">
        <v>31117</v>
      </c>
      <c r="C2860">
        <f>VLOOKUP(B2860,'Input - companies list'!B:L,2,FALSE)</f>
        <v/>
      </c>
      <c r="D2860">
        <f>VLOOKUP(B2860,'Input - companies list'!B:L,11,FALSE)</f>
        <v/>
      </c>
      <c r="E2860">
        <f>VLOOKUP(B2860,'Input - companies list'!B:E,4,FALSE)</f>
        <v/>
      </c>
      <c r="F2860">
        <f>SUMIFS('Input - target event report'!H:H,'Input - target event report'!B:B,B2860,'Input - target event report'!D:D, "Private Investment")</f>
        <v/>
      </c>
      <c r="G2860">
        <f>IF(I2860&lt;2, "N/A", (MAXIFS('Input - target event report'!E:E,'Input - target event report'!B:B,B:B,'Input - target event report'!D:D,"Private Investment")-MINIFS('Input - target event report'!E:E,'Input - target event report'!B:B,B:B,'Input - target event report'!D:D,"Private Investment"))/(I2860-1))</f>
        <v/>
      </c>
      <c r="H2860">
        <f>IF(MAXIFS('Input - target event report'!E:E,'Input - target event report'!B:B,B:B,'Input - target event report'!D:D,"Private Investment") = 0, "N/A", TODAY() - MAXIFS('Input - target event report'!E:E,'Input - target event report'!B:B,B:B,'Input - target event report'!D:D,"Private Investment"))</f>
        <v/>
      </c>
      <c r="I2860">
        <f>COUNTIFS('Input - target event report'!B:B,B2860,'Input - target event report'!D:D, "Private Investment")</f>
        <v/>
      </c>
      <c r="J2860">
        <f>INDEX('Input - companies list'!$1:$10000,MATCH(B2860,'Input - companies list'!B:B,0),MATCH("Flow",'Input - companies list'!$1:$1,0 ))</f>
        <v/>
      </c>
      <c r="K2860">
        <f>INDEX('Input - companies list'!$1:$10000,MATCH(B2860,'Input - companies list'!B:B,0),MATCH("Inter-Cluster Connectivity",'Input - companies list'!$1:$1,0 ))</f>
        <v/>
      </c>
      <c r="L2860">
        <f>IFERROR(PERCENTRANK(F:F,F2860),0)</f>
        <v/>
      </c>
      <c r="M2860">
        <f>IFERROR(1 - PERCENTRANK(G:G,G2860),0)</f>
        <v/>
      </c>
      <c r="N2860">
        <f>IFERROR(1 - PERCENTRANK(H:H,H2860),0)</f>
        <v/>
      </c>
      <c r="O2860">
        <f>IFERROR(PERCENTRANK(I:I,I2860),0)</f>
        <v/>
      </c>
      <c r="P2860">
        <f>IFERROR(1 - PERCENTRANK(J:J,J2860),0)</f>
        <v/>
      </c>
      <c r="Q2860">
        <f>IFERROR(PERCENTRANK(K:K,K2860),0)</f>
        <v/>
      </c>
      <c r="R2860">
        <f>L2860*weight1+M2860*weight2+N2860*weight3+O2860*weight4+P2860*weight5+Q2860*weight6</f>
        <v/>
      </c>
    </row>
    <row r="2861" spans="1:18">
      <c r="A2861">
        <f>RANK(R2861,R:R)</f>
        <v/>
      </c>
      <c r="B2861" t="s">
        <v>31128</v>
      </c>
      <c r="C2861">
        <f>VLOOKUP(B2861,'Input - companies list'!B:L,2,FALSE)</f>
        <v/>
      </c>
      <c r="D2861">
        <f>VLOOKUP(B2861,'Input - companies list'!B:L,11,FALSE)</f>
        <v/>
      </c>
      <c r="E2861">
        <f>VLOOKUP(B2861,'Input - companies list'!B:E,4,FALSE)</f>
        <v/>
      </c>
      <c r="F2861">
        <f>SUMIFS('Input - target event report'!H:H,'Input - target event report'!B:B,B2861,'Input - target event report'!D:D, "Private Investment")</f>
        <v/>
      </c>
      <c r="G2861">
        <f>IF(I2861&lt;2, "N/A", (MAXIFS('Input - target event report'!E:E,'Input - target event report'!B:B,B:B,'Input - target event report'!D:D,"Private Investment")-MINIFS('Input - target event report'!E:E,'Input - target event report'!B:B,B:B,'Input - target event report'!D:D,"Private Investment"))/(I2861-1))</f>
        <v/>
      </c>
      <c r="H2861">
        <f>IF(MAXIFS('Input - target event report'!E:E,'Input - target event report'!B:B,B:B,'Input - target event report'!D:D,"Private Investment") = 0, "N/A", TODAY() - MAXIFS('Input - target event report'!E:E,'Input - target event report'!B:B,B:B,'Input - target event report'!D:D,"Private Investment"))</f>
        <v/>
      </c>
      <c r="I2861">
        <f>COUNTIFS('Input - target event report'!B:B,B2861,'Input - target event report'!D:D, "Private Investment")</f>
        <v/>
      </c>
      <c r="J2861">
        <f>INDEX('Input - companies list'!$1:$10000,MATCH(B2861,'Input - companies list'!B:B,0),MATCH("Flow",'Input - companies list'!$1:$1,0 ))</f>
        <v/>
      </c>
      <c r="K2861">
        <f>INDEX('Input - companies list'!$1:$10000,MATCH(B2861,'Input - companies list'!B:B,0),MATCH("Inter-Cluster Connectivity",'Input - companies list'!$1:$1,0 ))</f>
        <v/>
      </c>
      <c r="L2861">
        <f>IFERROR(PERCENTRANK(F:F,F2861),0)</f>
        <v/>
      </c>
      <c r="M2861">
        <f>IFERROR(1 - PERCENTRANK(G:G,G2861),0)</f>
        <v/>
      </c>
      <c r="N2861">
        <f>IFERROR(1 - PERCENTRANK(H:H,H2861),0)</f>
        <v/>
      </c>
      <c r="O2861">
        <f>IFERROR(PERCENTRANK(I:I,I2861),0)</f>
        <v/>
      </c>
      <c r="P2861">
        <f>IFERROR(1 - PERCENTRANK(J:J,J2861),0)</f>
        <v/>
      </c>
      <c r="Q2861">
        <f>IFERROR(PERCENTRANK(K:K,K2861),0)</f>
        <v/>
      </c>
      <c r="R2861">
        <f>L2861*weight1+M2861*weight2+N2861*weight3+O2861*weight4+P2861*weight5+Q2861*weight6</f>
        <v/>
      </c>
    </row>
    <row r="2862" spans="1:18">
      <c r="A2862">
        <f>RANK(R2862,R:R)</f>
        <v/>
      </c>
      <c r="B2862" t="s">
        <v>31138</v>
      </c>
      <c r="C2862">
        <f>VLOOKUP(B2862,'Input - companies list'!B:L,2,FALSE)</f>
        <v/>
      </c>
      <c r="D2862">
        <f>VLOOKUP(B2862,'Input - companies list'!B:L,11,FALSE)</f>
        <v/>
      </c>
      <c r="E2862">
        <f>VLOOKUP(B2862,'Input - companies list'!B:E,4,FALSE)</f>
        <v/>
      </c>
      <c r="F2862">
        <f>SUMIFS('Input - target event report'!H:H,'Input - target event report'!B:B,B2862,'Input - target event report'!D:D, "Private Investment")</f>
        <v/>
      </c>
      <c r="G2862">
        <f>IF(I2862&lt;2, "N/A", (MAXIFS('Input - target event report'!E:E,'Input - target event report'!B:B,B:B,'Input - target event report'!D:D,"Private Investment")-MINIFS('Input - target event report'!E:E,'Input - target event report'!B:B,B:B,'Input - target event report'!D:D,"Private Investment"))/(I2862-1))</f>
        <v/>
      </c>
      <c r="H2862">
        <f>IF(MAXIFS('Input - target event report'!E:E,'Input - target event report'!B:B,B:B,'Input - target event report'!D:D,"Private Investment") = 0, "N/A", TODAY() - MAXIFS('Input - target event report'!E:E,'Input - target event report'!B:B,B:B,'Input - target event report'!D:D,"Private Investment"))</f>
        <v/>
      </c>
      <c r="I2862">
        <f>COUNTIFS('Input - target event report'!B:B,B2862,'Input - target event report'!D:D, "Private Investment")</f>
        <v/>
      </c>
      <c r="J2862">
        <f>INDEX('Input - companies list'!$1:$10000,MATCH(B2862,'Input - companies list'!B:B,0),MATCH("Flow",'Input - companies list'!$1:$1,0 ))</f>
        <v/>
      </c>
      <c r="K2862">
        <f>INDEX('Input - companies list'!$1:$10000,MATCH(B2862,'Input - companies list'!B:B,0),MATCH("Inter-Cluster Connectivity",'Input - companies list'!$1:$1,0 ))</f>
        <v/>
      </c>
      <c r="L2862">
        <f>IFERROR(PERCENTRANK(F:F,F2862),0)</f>
        <v/>
      </c>
      <c r="M2862">
        <f>IFERROR(1 - PERCENTRANK(G:G,G2862),0)</f>
        <v/>
      </c>
      <c r="N2862">
        <f>IFERROR(1 - PERCENTRANK(H:H,H2862),0)</f>
        <v/>
      </c>
      <c r="O2862">
        <f>IFERROR(PERCENTRANK(I:I,I2862),0)</f>
        <v/>
      </c>
      <c r="P2862">
        <f>IFERROR(1 - PERCENTRANK(J:J,J2862),0)</f>
        <v/>
      </c>
      <c r="Q2862">
        <f>IFERROR(PERCENTRANK(K:K,K2862),0)</f>
        <v/>
      </c>
      <c r="R2862">
        <f>L2862*weight1+M2862*weight2+N2862*weight3+O2862*weight4+P2862*weight5+Q2862*weight6</f>
        <v/>
      </c>
    </row>
    <row r="2863" spans="1:18">
      <c r="A2863">
        <f>RANK(R2863,R:R)</f>
        <v/>
      </c>
      <c r="B2863" t="s">
        <v>31149</v>
      </c>
      <c r="C2863">
        <f>VLOOKUP(B2863,'Input - companies list'!B:L,2,FALSE)</f>
        <v/>
      </c>
      <c r="D2863">
        <f>VLOOKUP(B2863,'Input - companies list'!B:L,11,FALSE)</f>
        <v/>
      </c>
      <c r="E2863">
        <f>VLOOKUP(B2863,'Input - companies list'!B:E,4,FALSE)</f>
        <v/>
      </c>
      <c r="F2863">
        <f>SUMIFS('Input - target event report'!H:H,'Input - target event report'!B:B,B2863,'Input - target event report'!D:D, "Private Investment")</f>
        <v/>
      </c>
      <c r="G2863">
        <f>IF(I2863&lt;2, "N/A", (MAXIFS('Input - target event report'!E:E,'Input - target event report'!B:B,B:B,'Input - target event report'!D:D,"Private Investment")-MINIFS('Input - target event report'!E:E,'Input - target event report'!B:B,B:B,'Input - target event report'!D:D,"Private Investment"))/(I2863-1))</f>
        <v/>
      </c>
      <c r="H2863">
        <f>IF(MAXIFS('Input - target event report'!E:E,'Input - target event report'!B:B,B:B,'Input - target event report'!D:D,"Private Investment") = 0, "N/A", TODAY() - MAXIFS('Input - target event report'!E:E,'Input - target event report'!B:B,B:B,'Input - target event report'!D:D,"Private Investment"))</f>
        <v/>
      </c>
      <c r="I2863">
        <f>COUNTIFS('Input - target event report'!B:B,B2863,'Input - target event report'!D:D, "Private Investment")</f>
        <v/>
      </c>
      <c r="J2863">
        <f>INDEX('Input - companies list'!$1:$10000,MATCH(B2863,'Input - companies list'!B:B,0),MATCH("Flow",'Input - companies list'!$1:$1,0 ))</f>
        <v/>
      </c>
      <c r="K2863">
        <f>INDEX('Input - companies list'!$1:$10000,MATCH(B2863,'Input - companies list'!B:B,0),MATCH("Inter-Cluster Connectivity",'Input - companies list'!$1:$1,0 ))</f>
        <v/>
      </c>
      <c r="L2863">
        <f>IFERROR(PERCENTRANK(F:F,F2863),0)</f>
        <v/>
      </c>
      <c r="M2863">
        <f>IFERROR(1 - PERCENTRANK(G:G,G2863),0)</f>
        <v/>
      </c>
      <c r="N2863">
        <f>IFERROR(1 - PERCENTRANK(H:H,H2863),0)</f>
        <v/>
      </c>
      <c r="O2863">
        <f>IFERROR(PERCENTRANK(I:I,I2863),0)</f>
        <v/>
      </c>
      <c r="P2863">
        <f>IFERROR(1 - PERCENTRANK(J:J,J2863),0)</f>
        <v/>
      </c>
      <c r="Q2863">
        <f>IFERROR(PERCENTRANK(K:K,K2863),0)</f>
        <v/>
      </c>
      <c r="R2863">
        <f>L2863*weight1+M2863*weight2+N2863*weight3+O2863*weight4+P2863*weight5+Q2863*weight6</f>
        <v/>
      </c>
    </row>
    <row r="2864" spans="1:18">
      <c r="A2864">
        <f>RANK(R2864,R:R)</f>
        <v/>
      </c>
      <c r="B2864" t="s">
        <v>31158</v>
      </c>
      <c r="C2864">
        <f>VLOOKUP(B2864,'Input - companies list'!B:L,2,FALSE)</f>
        <v/>
      </c>
      <c r="D2864">
        <f>VLOOKUP(B2864,'Input - companies list'!B:L,11,FALSE)</f>
        <v/>
      </c>
      <c r="E2864">
        <f>VLOOKUP(B2864,'Input - companies list'!B:E,4,FALSE)</f>
        <v/>
      </c>
      <c r="F2864">
        <f>SUMIFS('Input - target event report'!H:H,'Input - target event report'!B:B,B2864,'Input - target event report'!D:D, "Private Investment")</f>
        <v/>
      </c>
      <c r="G2864">
        <f>IF(I2864&lt;2, "N/A", (MAXIFS('Input - target event report'!E:E,'Input - target event report'!B:B,B:B,'Input - target event report'!D:D,"Private Investment")-MINIFS('Input - target event report'!E:E,'Input - target event report'!B:B,B:B,'Input - target event report'!D:D,"Private Investment"))/(I2864-1))</f>
        <v/>
      </c>
      <c r="H2864">
        <f>IF(MAXIFS('Input - target event report'!E:E,'Input - target event report'!B:B,B:B,'Input - target event report'!D:D,"Private Investment") = 0, "N/A", TODAY() - MAXIFS('Input - target event report'!E:E,'Input - target event report'!B:B,B:B,'Input - target event report'!D:D,"Private Investment"))</f>
        <v/>
      </c>
      <c r="I2864">
        <f>COUNTIFS('Input - target event report'!B:B,B2864,'Input - target event report'!D:D, "Private Investment")</f>
        <v/>
      </c>
      <c r="J2864">
        <f>INDEX('Input - companies list'!$1:$10000,MATCH(B2864,'Input - companies list'!B:B,0),MATCH("Flow",'Input - companies list'!$1:$1,0 ))</f>
        <v/>
      </c>
      <c r="K2864">
        <f>INDEX('Input - companies list'!$1:$10000,MATCH(B2864,'Input - companies list'!B:B,0),MATCH("Inter-Cluster Connectivity",'Input - companies list'!$1:$1,0 ))</f>
        <v/>
      </c>
      <c r="L2864">
        <f>IFERROR(PERCENTRANK(F:F,F2864),0)</f>
        <v/>
      </c>
      <c r="M2864">
        <f>IFERROR(1 - PERCENTRANK(G:G,G2864),0)</f>
        <v/>
      </c>
      <c r="N2864">
        <f>IFERROR(1 - PERCENTRANK(H:H,H2864),0)</f>
        <v/>
      </c>
      <c r="O2864">
        <f>IFERROR(PERCENTRANK(I:I,I2864),0)</f>
        <v/>
      </c>
      <c r="P2864">
        <f>IFERROR(1 - PERCENTRANK(J:J,J2864),0)</f>
        <v/>
      </c>
      <c r="Q2864">
        <f>IFERROR(PERCENTRANK(K:K,K2864),0)</f>
        <v/>
      </c>
      <c r="R2864">
        <f>L2864*weight1+M2864*weight2+N2864*weight3+O2864*weight4+P2864*weight5+Q2864*weight6</f>
        <v/>
      </c>
    </row>
    <row r="2865" spans="1:18">
      <c r="A2865">
        <f>RANK(R2865,R:R)</f>
        <v/>
      </c>
      <c r="B2865" t="s">
        <v>31169</v>
      </c>
      <c r="C2865">
        <f>VLOOKUP(B2865,'Input - companies list'!B:L,2,FALSE)</f>
        <v/>
      </c>
      <c r="D2865">
        <f>VLOOKUP(B2865,'Input - companies list'!B:L,11,FALSE)</f>
        <v/>
      </c>
      <c r="E2865">
        <f>VLOOKUP(B2865,'Input - companies list'!B:E,4,FALSE)</f>
        <v/>
      </c>
      <c r="F2865">
        <f>SUMIFS('Input - target event report'!H:H,'Input - target event report'!B:B,B2865,'Input - target event report'!D:D, "Private Investment")</f>
        <v/>
      </c>
      <c r="G2865">
        <f>IF(I2865&lt;2, "N/A", (MAXIFS('Input - target event report'!E:E,'Input - target event report'!B:B,B:B,'Input - target event report'!D:D,"Private Investment")-MINIFS('Input - target event report'!E:E,'Input - target event report'!B:B,B:B,'Input - target event report'!D:D,"Private Investment"))/(I2865-1))</f>
        <v/>
      </c>
      <c r="H2865">
        <f>IF(MAXIFS('Input - target event report'!E:E,'Input - target event report'!B:B,B:B,'Input - target event report'!D:D,"Private Investment") = 0, "N/A", TODAY() - MAXIFS('Input - target event report'!E:E,'Input - target event report'!B:B,B:B,'Input - target event report'!D:D,"Private Investment"))</f>
        <v/>
      </c>
      <c r="I2865">
        <f>COUNTIFS('Input - target event report'!B:B,B2865,'Input - target event report'!D:D, "Private Investment")</f>
        <v/>
      </c>
      <c r="J2865">
        <f>INDEX('Input - companies list'!$1:$10000,MATCH(B2865,'Input - companies list'!B:B,0),MATCH("Flow",'Input - companies list'!$1:$1,0 ))</f>
        <v/>
      </c>
      <c r="K2865">
        <f>INDEX('Input - companies list'!$1:$10000,MATCH(B2865,'Input - companies list'!B:B,0),MATCH("Inter-Cluster Connectivity",'Input - companies list'!$1:$1,0 ))</f>
        <v/>
      </c>
      <c r="L2865">
        <f>IFERROR(PERCENTRANK(F:F,F2865),0)</f>
        <v/>
      </c>
      <c r="M2865">
        <f>IFERROR(1 - PERCENTRANK(G:G,G2865),0)</f>
        <v/>
      </c>
      <c r="N2865">
        <f>IFERROR(1 - PERCENTRANK(H:H,H2865),0)</f>
        <v/>
      </c>
      <c r="O2865">
        <f>IFERROR(PERCENTRANK(I:I,I2865),0)</f>
        <v/>
      </c>
      <c r="P2865">
        <f>IFERROR(1 - PERCENTRANK(J:J,J2865),0)</f>
        <v/>
      </c>
      <c r="Q2865">
        <f>IFERROR(PERCENTRANK(K:K,K2865),0)</f>
        <v/>
      </c>
      <c r="R2865">
        <f>L2865*weight1+M2865*weight2+N2865*weight3+O2865*weight4+P2865*weight5+Q2865*weight6</f>
        <v/>
      </c>
    </row>
    <row r="2866" spans="1:18">
      <c r="A2866">
        <f>RANK(R2866,R:R)</f>
        <v/>
      </c>
      <c r="B2866" t="s">
        <v>31176</v>
      </c>
      <c r="C2866">
        <f>VLOOKUP(B2866,'Input - companies list'!B:L,2,FALSE)</f>
        <v/>
      </c>
      <c r="D2866">
        <f>VLOOKUP(B2866,'Input - companies list'!B:L,11,FALSE)</f>
        <v/>
      </c>
      <c r="E2866">
        <f>VLOOKUP(B2866,'Input - companies list'!B:E,4,FALSE)</f>
        <v/>
      </c>
      <c r="F2866">
        <f>SUMIFS('Input - target event report'!H:H,'Input - target event report'!B:B,B2866,'Input - target event report'!D:D, "Private Investment")</f>
        <v/>
      </c>
      <c r="G2866">
        <f>IF(I2866&lt;2, "N/A", (MAXIFS('Input - target event report'!E:E,'Input - target event report'!B:B,B:B,'Input - target event report'!D:D,"Private Investment")-MINIFS('Input - target event report'!E:E,'Input - target event report'!B:B,B:B,'Input - target event report'!D:D,"Private Investment"))/(I2866-1))</f>
        <v/>
      </c>
      <c r="H2866">
        <f>IF(MAXIFS('Input - target event report'!E:E,'Input - target event report'!B:B,B:B,'Input - target event report'!D:D,"Private Investment") = 0, "N/A", TODAY() - MAXIFS('Input - target event report'!E:E,'Input - target event report'!B:B,B:B,'Input - target event report'!D:D,"Private Investment"))</f>
        <v/>
      </c>
      <c r="I2866">
        <f>COUNTIFS('Input - target event report'!B:B,B2866,'Input - target event report'!D:D, "Private Investment")</f>
        <v/>
      </c>
      <c r="J2866">
        <f>INDEX('Input - companies list'!$1:$10000,MATCH(B2866,'Input - companies list'!B:B,0),MATCH("Flow",'Input - companies list'!$1:$1,0 ))</f>
        <v/>
      </c>
      <c r="K2866">
        <f>INDEX('Input - companies list'!$1:$10000,MATCH(B2866,'Input - companies list'!B:B,0),MATCH("Inter-Cluster Connectivity",'Input - companies list'!$1:$1,0 ))</f>
        <v/>
      </c>
      <c r="L2866">
        <f>IFERROR(PERCENTRANK(F:F,F2866),0)</f>
        <v/>
      </c>
      <c r="M2866">
        <f>IFERROR(1 - PERCENTRANK(G:G,G2866),0)</f>
        <v/>
      </c>
      <c r="N2866">
        <f>IFERROR(1 - PERCENTRANK(H:H,H2866),0)</f>
        <v/>
      </c>
      <c r="O2866">
        <f>IFERROR(PERCENTRANK(I:I,I2866),0)</f>
        <v/>
      </c>
      <c r="P2866">
        <f>IFERROR(1 - PERCENTRANK(J:J,J2866),0)</f>
        <v/>
      </c>
      <c r="Q2866">
        <f>IFERROR(PERCENTRANK(K:K,K2866),0)</f>
        <v/>
      </c>
      <c r="R2866">
        <f>L2866*weight1+M2866*weight2+N2866*weight3+O2866*weight4+P2866*weight5+Q2866*weight6</f>
        <v/>
      </c>
    </row>
    <row r="2867" spans="1:18">
      <c r="A2867">
        <f>RANK(R2867,R:R)</f>
        <v/>
      </c>
      <c r="B2867" t="s">
        <v>31188</v>
      </c>
      <c r="C2867">
        <f>VLOOKUP(B2867,'Input - companies list'!B:L,2,FALSE)</f>
        <v/>
      </c>
      <c r="D2867">
        <f>VLOOKUP(B2867,'Input - companies list'!B:L,11,FALSE)</f>
        <v/>
      </c>
      <c r="E2867">
        <f>VLOOKUP(B2867,'Input - companies list'!B:E,4,FALSE)</f>
        <v/>
      </c>
      <c r="F2867">
        <f>SUMIFS('Input - target event report'!H:H,'Input - target event report'!B:B,B2867,'Input - target event report'!D:D, "Private Investment")</f>
        <v/>
      </c>
      <c r="G2867">
        <f>IF(I2867&lt;2, "N/A", (MAXIFS('Input - target event report'!E:E,'Input - target event report'!B:B,B:B,'Input - target event report'!D:D,"Private Investment")-MINIFS('Input - target event report'!E:E,'Input - target event report'!B:B,B:B,'Input - target event report'!D:D,"Private Investment"))/(I2867-1))</f>
        <v/>
      </c>
      <c r="H2867">
        <f>IF(MAXIFS('Input - target event report'!E:E,'Input - target event report'!B:B,B:B,'Input - target event report'!D:D,"Private Investment") = 0, "N/A", TODAY() - MAXIFS('Input - target event report'!E:E,'Input - target event report'!B:B,B:B,'Input - target event report'!D:D,"Private Investment"))</f>
        <v/>
      </c>
      <c r="I2867">
        <f>COUNTIFS('Input - target event report'!B:B,B2867,'Input - target event report'!D:D, "Private Investment")</f>
        <v/>
      </c>
      <c r="J2867">
        <f>INDEX('Input - companies list'!$1:$10000,MATCH(B2867,'Input - companies list'!B:B,0),MATCH("Flow",'Input - companies list'!$1:$1,0 ))</f>
        <v/>
      </c>
      <c r="K2867">
        <f>INDEX('Input - companies list'!$1:$10000,MATCH(B2867,'Input - companies list'!B:B,0),MATCH("Inter-Cluster Connectivity",'Input - companies list'!$1:$1,0 ))</f>
        <v/>
      </c>
      <c r="L2867">
        <f>IFERROR(PERCENTRANK(F:F,F2867),0)</f>
        <v/>
      </c>
      <c r="M2867">
        <f>IFERROR(1 - PERCENTRANK(G:G,G2867),0)</f>
        <v/>
      </c>
      <c r="N2867">
        <f>IFERROR(1 - PERCENTRANK(H:H,H2867),0)</f>
        <v/>
      </c>
      <c r="O2867">
        <f>IFERROR(PERCENTRANK(I:I,I2867),0)</f>
        <v/>
      </c>
      <c r="P2867">
        <f>IFERROR(1 - PERCENTRANK(J:J,J2867),0)</f>
        <v/>
      </c>
      <c r="Q2867">
        <f>IFERROR(PERCENTRANK(K:K,K2867),0)</f>
        <v/>
      </c>
      <c r="R2867">
        <f>L2867*weight1+M2867*weight2+N2867*weight3+O2867*weight4+P2867*weight5+Q2867*weight6</f>
        <v/>
      </c>
    </row>
    <row r="2868" spans="1:18">
      <c r="A2868">
        <f>RANK(R2868,R:R)</f>
        <v/>
      </c>
      <c r="B2868" t="s">
        <v>31198</v>
      </c>
      <c r="C2868">
        <f>VLOOKUP(B2868,'Input - companies list'!B:L,2,FALSE)</f>
        <v/>
      </c>
      <c r="D2868">
        <f>VLOOKUP(B2868,'Input - companies list'!B:L,11,FALSE)</f>
        <v/>
      </c>
      <c r="E2868">
        <f>VLOOKUP(B2868,'Input - companies list'!B:E,4,FALSE)</f>
        <v/>
      </c>
      <c r="F2868">
        <f>SUMIFS('Input - target event report'!H:H,'Input - target event report'!B:B,B2868,'Input - target event report'!D:D, "Private Investment")</f>
        <v/>
      </c>
      <c r="G2868">
        <f>IF(I2868&lt;2, "N/A", (MAXIFS('Input - target event report'!E:E,'Input - target event report'!B:B,B:B,'Input - target event report'!D:D,"Private Investment")-MINIFS('Input - target event report'!E:E,'Input - target event report'!B:B,B:B,'Input - target event report'!D:D,"Private Investment"))/(I2868-1))</f>
        <v/>
      </c>
      <c r="H2868">
        <f>IF(MAXIFS('Input - target event report'!E:E,'Input - target event report'!B:B,B:B,'Input - target event report'!D:D,"Private Investment") = 0, "N/A", TODAY() - MAXIFS('Input - target event report'!E:E,'Input - target event report'!B:B,B:B,'Input - target event report'!D:D,"Private Investment"))</f>
        <v/>
      </c>
      <c r="I2868">
        <f>COUNTIFS('Input - target event report'!B:B,B2868,'Input - target event report'!D:D, "Private Investment")</f>
        <v/>
      </c>
      <c r="J2868">
        <f>INDEX('Input - companies list'!$1:$10000,MATCH(B2868,'Input - companies list'!B:B,0),MATCH("Flow",'Input - companies list'!$1:$1,0 ))</f>
        <v/>
      </c>
      <c r="K2868">
        <f>INDEX('Input - companies list'!$1:$10000,MATCH(B2868,'Input - companies list'!B:B,0),MATCH("Inter-Cluster Connectivity",'Input - companies list'!$1:$1,0 ))</f>
        <v/>
      </c>
      <c r="L2868">
        <f>IFERROR(PERCENTRANK(F:F,F2868),0)</f>
        <v/>
      </c>
      <c r="M2868">
        <f>IFERROR(1 - PERCENTRANK(G:G,G2868),0)</f>
        <v/>
      </c>
      <c r="N2868">
        <f>IFERROR(1 - PERCENTRANK(H:H,H2868),0)</f>
        <v/>
      </c>
      <c r="O2868">
        <f>IFERROR(PERCENTRANK(I:I,I2868),0)</f>
        <v/>
      </c>
      <c r="P2868">
        <f>IFERROR(1 - PERCENTRANK(J:J,J2868),0)</f>
        <v/>
      </c>
      <c r="Q2868">
        <f>IFERROR(PERCENTRANK(K:K,K2868),0)</f>
        <v/>
      </c>
      <c r="R2868">
        <f>L2868*weight1+M2868*weight2+N2868*weight3+O2868*weight4+P2868*weight5+Q2868*weight6</f>
        <v/>
      </c>
    </row>
    <row r="2869" spans="1:18">
      <c r="A2869">
        <f>RANK(R2869,R:R)</f>
        <v/>
      </c>
      <c r="B2869" t="s">
        <v>31209</v>
      </c>
      <c r="C2869">
        <f>VLOOKUP(B2869,'Input - companies list'!B:L,2,FALSE)</f>
        <v/>
      </c>
      <c r="D2869">
        <f>VLOOKUP(B2869,'Input - companies list'!B:L,11,FALSE)</f>
        <v/>
      </c>
      <c r="E2869">
        <f>VLOOKUP(B2869,'Input - companies list'!B:E,4,FALSE)</f>
        <v/>
      </c>
      <c r="F2869">
        <f>SUMIFS('Input - target event report'!H:H,'Input - target event report'!B:B,B2869,'Input - target event report'!D:D, "Private Investment")</f>
        <v/>
      </c>
      <c r="G2869">
        <f>IF(I2869&lt;2, "N/A", (MAXIFS('Input - target event report'!E:E,'Input - target event report'!B:B,B:B,'Input - target event report'!D:D,"Private Investment")-MINIFS('Input - target event report'!E:E,'Input - target event report'!B:B,B:B,'Input - target event report'!D:D,"Private Investment"))/(I2869-1))</f>
        <v/>
      </c>
      <c r="H2869">
        <f>IF(MAXIFS('Input - target event report'!E:E,'Input - target event report'!B:B,B:B,'Input - target event report'!D:D,"Private Investment") = 0, "N/A", TODAY() - MAXIFS('Input - target event report'!E:E,'Input - target event report'!B:B,B:B,'Input - target event report'!D:D,"Private Investment"))</f>
        <v/>
      </c>
      <c r="I2869">
        <f>COUNTIFS('Input - target event report'!B:B,B2869,'Input - target event report'!D:D, "Private Investment")</f>
        <v/>
      </c>
      <c r="J2869">
        <f>INDEX('Input - companies list'!$1:$10000,MATCH(B2869,'Input - companies list'!B:B,0),MATCH("Flow",'Input - companies list'!$1:$1,0 ))</f>
        <v/>
      </c>
      <c r="K2869">
        <f>INDEX('Input - companies list'!$1:$10000,MATCH(B2869,'Input - companies list'!B:B,0),MATCH("Inter-Cluster Connectivity",'Input - companies list'!$1:$1,0 ))</f>
        <v/>
      </c>
      <c r="L2869">
        <f>IFERROR(PERCENTRANK(F:F,F2869),0)</f>
        <v/>
      </c>
      <c r="M2869">
        <f>IFERROR(1 - PERCENTRANK(G:G,G2869),0)</f>
        <v/>
      </c>
      <c r="N2869">
        <f>IFERROR(1 - PERCENTRANK(H:H,H2869),0)</f>
        <v/>
      </c>
      <c r="O2869">
        <f>IFERROR(PERCENTRANK(I:I,I2869),0)</f>
        <v/>
      </c>
      <c r="P2869">
        <f>IFERROR(1 - PERCENTRANK(J:J,J2869),0)</f>
        <v/>
      </c>
      <c r="Q2869">
        <f>IFERROR(PERCENTRANK(K:K,K2869),0)</f>
        <v/>
      </c>
      <c r="R2869">
        <f>L2869*weight1+M2869*weight2+N2869*weight3+O2869*weight4+P2869*weight5+Q2869*weight6</f>
        <v/>
      </c>
    </row>
    <row r="2870" spans="1:18">
      <c r="A2870">
        <f>RANK(R2870,R:R)</f>
        <v/>
      </c>
      <c r="B2870" t="s">
        <v>31221</v>
      </c>
      <c r="C2870">
        <f>VLOOKUP(B2870,'Input - companies list'!B:L,2,FALSE)</f>
        <v/>
      </c>
      <c r="D2870">
        <f>VLOOKUP(B2870,'Input - companies list'!B:L,11,FALSE)</f>
        <v/>
      </c>
      <c r="E2870">
        <f>VLOOKUP(B2870,'Input - companies list'!B:E,4,FALSE)</f>
        <v/>
      </c>
      <c r="F2870">
        <f>SUMIFS('Input - target event report'!H:H,'Input - target event report'!B:B,B2870,'Input - target event report'!D:D, "Private Investment")</f>
        <v/>
      </c>
      <c r="G2870">
        <f>IF(I2870&lt;2, "N/A", (MAXIFS('Input - target event report'!E:E,'Input - target event report'!B:B,B:B,'Input - target event report'!D:D,"Private Investment")-MINIFS('Input - target event report'!E:E,'Input - target event report'!B:B,B:B,'Input - target event report'!D:D,"Private Investment"))/(I2870-1))</f>
        <v/>
      </c>
      <c r="H2870">
        <f>IF(MAXIFS('Input - target event report'!E:E,'Input - target event report'!B:B,B:B,'Input - target event report'!D:D,"Private Investment") = 0, "N/A", TODAY() - MAXIFS('Input - target event report'!E:E,'Input - target event report'!B:B,B:B,'Input - target event report'!D:D,"Private Investment"))</f>
        <v/>
      </c>
      <c r="I2870">
        <f>COUNTIFS('Input - target event report'!B:B,B2870,'Input - target event report'!D:D, "Private Investment")</f>
        <v/>
      </c>
      <c r="J2870">
        <f>INDEX('Input - companies list'!$1:$10000,MATCH(B2870,'Input - companies list'!B:B,0),MATCH("Flow",'Input - companies list'!$1:$1,0 ))</f>
        <v/>
      </c>
      <c r="K2870">
        <f>INDEX('Input - companies list'!$1:$10000,MATCH(B2870,'Input - companies list'!B:B,0),MATCH("Inter-Cluster Connectivity",'Input - companies list'!$1:$1,0 ))</f>
        <v/>
      </c>
      <c r="L2870">
        <f>IFERROR(PERCENTRANK(F:F,F2870),0)</f>
        <v/>
      </c>
      <c r="M2870">
        <f>IFERROR(1 - PERCENTRANK(G:G,G2870),0)</f>
        <v/>
      </c>
      <c r="N2870">
        <f>IFERROR(1 - PERCENTRANK(H:H,H2870),0)</f>
        <v/>
      </c>
      <c r="O2870">
        <f>IFERROR(PERCENTRANK(I:I,I2870),0)</f>
        <v/>
      </c>
      <c r="P2870">
        <f>IFERROR(1 - PERCENTRANK(J:J,J2870),0)</f>
        <v/>
      </c>
      <c r="Q2870">
        <f>IFERROR(PERCENTRANK(K:K,K2870),0)</f>
        <v/>
      </c>
      <c r="R2870">
        <f>L2870*weight1+M2870*weight2+N2870*weight3+O2870*weight4+P2870*weight5+Q2870*weight6</f>
        <v/>
      </c>
    </row>
    <row r="2871" spans="1:18">
      <c r="A2871">
        <f>RANK(R2871,R:R)</f>
        <v/>
      </c>
      <c r="B2871" t="s">
        <v>31233</v>
      </c>
      <c r="C2871">
        <f>VLOOKUP(B2871,'Input - companies list'!B:L,2,FALSE)</f>
        <v/>
      </c>
      <c r="D2871">
        <f>VLOOKUP(B2871,'Input - companies list'!B:L,11,FALSE)</f>
        <v/>
      </c>
      <c r="E2871">
        <f>VLOOKUP(B2871,'Input - companies list'!B:E,4,FALSE)</f>
        <v/>
      </c>
      <c r="F2871">
        <f>SUMIFS('Input - target event report'!H:H,'Input - target event report'!B:B,B2871,'Input - target event report'!D:D, "Private Investment")</f>
        <v/>
      </c>
      <c r="G2871">
        <f>IF(I2871&lt;2, "N/A", (MAXIFS('Input - target event report'!E:E,'Input - target event report'!B:B,B:B,'Input - target event report'!D:D,"Private Investment")-MINIFS('Input - target event report'!E:E,'Input - target event report'!B:B,B:B,'Input - target event report'!D:D,"Private Investment"))/(I2871-1))</f>
        <v/>
      </c>
      <c r="H2871">
        <f>IF(MAXIFS('Input - target event report'!E:E,'Input - target event report'!B:B,B:B,'Input - target event report'!D:D,"Private Investment") = 0, "N/A", TODAY() - MAXIFS('Input - target event report'!E:E,'Input - target event report'!B:B,B:B,'Input - target event report'!D:D,"Private Investment"))</f>
        <v/>
      </c>
      <c r="I2871">
        <f>COUNTIFS('Input - target event report'!B:B,B2871,'Input - target event report'!D:D, "Private Investment")</f>
        <v/>
      </c>
      <c r="J2871">
        <f>INDEX('Input - companies list'!$1:$10000,MATCH(B2871,'Input - companies list'!B:B,0),MATCH("Flow",'Input - companies list'!$1:$1,0 ))</f>
        <v/>
      </c>
      <c r="K2871">
        <f>INDEX('Input - companies list'!$1:$10000,MATCH(B2871,'Input - companies list'!B:B,0),MATCH("Inter-Cluster Connectivity",'Input - companies list'!$1:$1,0 ))</f>
        <v/>
      </c>
      <c r="L2871">
        <f>IFERROR(PERCENTRANK(F:F,F2871),0)</f>
        <v/>
      </c>
      <c r="M2871">
        <f>IFERROR(1 - PERCENTRANK(G:G,G2871),0)</f>
        <v/>
      </c>
      <c r="N2871">
        <f>IFERROR(1 - PERCENTRANK(H:H,H2871),0)</f>
        <v/>
      </c>
      <c r="O2871">
        <f>IFERROR(PERCENTRANK(I:I,I2871),0)</f>
        <v/>
      </c>
      <c r="P2871">
        <f>IFERROR(1 - PERCENTRANK(J:J,J2871),0)</f>
        <v/>
      </c>
      <c r="Q2871">
        <f>IFERROR(PERCENTRANK(K:K,K2871),0)</f>
        <v/>
      </c>
      <c r="R2871">
        <f>L2871*weight1+M2871*weight2+N2871*weight3+O2871*weight4+P2871*weight5+Q2871*weight6</f>
        <v/>
      </c>
    </row>
    <row r="2872" spans="1:18">
      <c r="A2872">
        <f>RANK(R2872,R:R)</f>
        <v/>
      </c>
      <c r="B2872" t="s">
        <v>31242</v>
      </c>
      <c r="C2872">
        <f>VLOOKUP(B2872,'Input - companies list'!B:L,2,FALSE)</f>
        <v/>
      </c>
      <c r="D2872">
        <f>VLOOKUP(B2872,'Input - companies list'!B:L,11,FALSE)</f>
        <v/>
      </c>
      <c r="E2872">
        <f>VLOOKUP(B2872,'Input - companies list'!B:E,4,FALSE)</f>
        <v/>
      </c>
      <c r="F2872">
        <f>SUMIFS('Input - target event report'!H:H,'Input - target event report'!B:B,B2872,'Input - target event report'!D:D, "Private Investment")</f>
        <v/>
      </c>
      <c r="G2872">
        <f>IF(I2872&lt;2, "N/A", (MAXIFS('Input - target event report'!E:E,'Input - target event report'!B:B,B:B,'Input - target event report'!D:D,"Private Investment")-MINIFS('Input - target event report'!E:E,'Input - target event report'!B:B,B:B,'Input - target event report'!D:D,"Private Investment"))/(I2872-1))</f>
        <v/>
      </c>
      <c r="H2872">
        <f>IF(MAXIFS('Input - target event report'!E:E,'Input - target event report'!B:B,B:B,'Input - target event report'!D:D,"Private Investment") = 0, "N/A", TODAY() - MAXIFS('Input - target event report'!E:E,'Input - target event report'!B:B,B:B,'Input - target event report'!D:D,"Private Investment"))</f>
        <v/>
      </c>
      <c r="I2872">
        <f>COUNTIFS('Input - target event report'!B:B,B2872,'Input - target event report'!D:D, "Private Investment")</f>
        <v/>
      </c>
      <c r="J2872">
        <f>INDEX('Input - companies list'!$1:$10000,MATCH(B2872,'Input - companies list'!B:B,0),MATCH("Flow",'Input - companies list'!$1:$1,0 ))</f>
        <v/>
      </c>
      <c r="K2872">
        <f>INDEX('Input - companies list'!$1:$10000,MATCH(B2872,'Input - companies list'!B:B,0),MATCH("Inter-Cluster Connectivity",'Input - companies list'!$1:$1,0 ))</f>
        <v/>
      </c>
      <c r="L2872">
        <f>IFERROR(PERCENTRANK(F:F,F2872),0)</f>
        <v/>
      </c>
      <c r="M2872">
        <f>IFERROR(1 - PERCENTRANK(G:G,G2872),0)</f>
        <v/>
      </c>
      <c r="N2872">
        <f>IFERROR(1 - PERCENTRANK(H:H,H2872),0)</f>
        <v/>
      </c>
      <c r="O2872">
        <f>IFERROR(PERCENTRANK(I:I,I2872),0)</f>
        <v/>
      </c>
      <c r="P2872">
        <f>IFERROR(1 - PERCENTRANK(J:J,J2872),0)</f>
        <v/>
      </c>
      <c r="Q2872">
        <f>IFERROR(PERCENTRANK(K:K,K2872),0)</f>
        <v/>
      </c>
      <c r="R2872">
        <f>L2872*weight1+M2872*weight2+N2872*weight3+O2872*weight4+P2872*weight5+Q2872*weight6</f>
        <v/>
      </c>
    </row>
    <row r="2873" spans="1:18">
      <c r="A2873">
        <f>RANK(R2873,R:R)</f>
        <v/>
      </c>
      <c r="B2873" t="s">
        <v>31252</v>
      </c>
      <c r="C2873">
        <f>VLOOKUP(B2873,'Input - companies list'!B:L,2,FALSE)</f>
        <v/>
      </c>
      <c r="D2873">
        <f>VLOOKUP(B2873,'Input - companies list'!B:L,11,FALSE)</f>
        <v/>
      </c>
      <c r="E2873">
        <f>VLOOKUP(B2873,'Input - companies list'!B:E,4,FALSE)</f>
        <v/>
      </c>
      <c r="F2873">
        <f>SUMIFS('Input - target event report'!H:H,'Input - target event report'!B:B,B2873,'Input - target event report'!D:D, "Private Investment")</f>
        <v/>
      </c>
      <c r="G2873">
        <f>IF(I2873&lt;2, "N/A", (MAXIFS('Input - target event report'!E:E,'Input - target event report'!B:B,B:B,'Input - target event report'!D:D,"Private Investment")-MINIFS('Input - target event report'!E:E,'Input - target event report'!B:B,B:B,'Input - target event report'!D:D,"Private Investment"))/(I2873-1))</f>
        <v/>
      </c>
      <c r="H2873">
        <f>IF(MAXIFS('Input - target event report'!E:E,'Input - target event report'!B:B,B:B,'Input - target event report'!D:D,"Private Investment") = 0, "N/A", TODAY() - MAXIFS('Input - target event report'!E:E,'Input - target event report'!B:B,B:B,'Input - target event report'!D:D,"Private Investment"))</f>
        <v/>
      </c>
      <c r="I2873">
        <f>COUNTIFS('Input - target event report'!B:B,B2873,'Input - target event report'!D:D, "Private Investment")</f>
        <v/>
      </c>
      <c r="J2873">
        <f>INDEX('Input - companies list'!$1:$10000,MATCH(B2873,'Input - companies list'!B:B,0),MATCH("Flow",'Input - companies list'!$1:$1,0 ))</f>
        <v/>
      </c>
      <c r="K2873">
        <f>INDEX('Input - companies list'!$1:$10000,MATCH(B2873,'Input - companies list'!B:B,0),MATCH("Inter-Cluster Connectivity",'Input - companies list'!$1:$1,0 ))</f>
        <v/>
      </c>
      <c r="L2873">
        <f>IFERROR(PERCENTRANK(F:F,F2873),0)</f>
        <v/>
      </c>
      <c r="M2873">
        <f>IFERROR(1 - PERCENTRANK(G:G,G2873),0)</f>
        <v/>
      </c>
      <c r="N2873">
        <f>IFERROR(1 - PERCENTRANK(H:H,H2873),0)</f>
        <v/>
      </c>
      <c r="O2873">
        <f>IFERROR(PERCENTRANK(I:I,I2873),0)</f>
        <v/>
      </c>
      <c r="P2873">
        <f>IFERROR(1 - PERCENTRANK(J:J,J2873),0)</f>
        <v/>
      </c>
      <c r="Q2873">
        <f>IFERROR(PERCENTRANK(K:K,K2873),0)</f>
        <v/>
      </c>
      <c r="R2873">
        <f>L2873*weight1+M2873*weight2+N2873*weight3+O2873*weight4+P2873*weight5+Q2873*weight6</f>
        <v/>
      </c>
    </row>
    <row r="2874" spans="1:18">
      <c r="A2874">
        <f>RANK(R2874,R:R)</f>
        <v/>
      </c>
      <c r="B2874" t="s">
        <v>31260</v>
      </c>
      <c r="C2874">
        <f>VLOOKUP(B2874,'Input - companies list'!B:L,2,FALSE)</f>
        <v/>
      </c>
      <c r="D2874">
        <f>VLOOKUP(B2874,'Input - companies list'!B:L,11,FALSE)</f>
        <v/>
      </c>
      <c r="E2874">
        <f>VLOOKUP(B2874,'Input - companies list'!B:E,4,FALSE)</f>
        <v/>
      </c>
      <c r="F2874">
        <f>SUMIFS('Input - target event report'!H:H,'Input - target event report'!B:B,B2874,'Input - target event report'!D:D, "Private Investment")</f>
        <v/>
      </c>
      <c r="G2874">
        <f>IF(I2874&lt;2, "N/A", (MAXIFS('Input - target event report'!E:E,'Input - target event report'!B:B,B:B,'Input - target event report'!D:D,"Private Investment")-MINIFS('Input - target event report'!E:E,'Input - target event report'!B:B,B:B,'Input - target event report'!D:D,"Private Investment"))/(I2874-1))</f>
        <v/>
      </c>
      <c r="H2874">
        <f>IF(MAXIFS('Input - target event report'!E:E,'Input - target event report'!B:B,B:B,'Input - target event report'!D:D,"Private Investment") = 0, "N/A", TODAY() - MAXIFS('Input - target event report'!E:E,'Input - target event report'!B:B,B:B,'Input - target event report'!D:D,"Private Investment"))</f>
        <v/>
      </c>
      <c r="I2874">
        <f>COUNTIFS('Input - target event report'!B:B,B2874,'Input - target event report'!D:D, "Private Investment")</f>
        <v/>
      </c>
      <c r="J2874">
        <f>INDEX('Input - companies list'!$1:$10000,MATCH(B2874,'Input - companies list'!B:B,0),MATCH("Flow",'Input - companies list'!$1:$1,0 ))</f>
        <v/>
      </c>
      <c r="K2874">
        <f>INDEX('Input - companies list'!$1:$10000,MATCH(B2874,'Input - companies list'!B:B,0),MATCH("Inter-Cluster Connectivity",'Input - companies list'!$1:$1,0 ))</f>
        <v/>
      </c>
      <c r="L2874">
        <f>IFERROR(PERCENTRANK(F:F,F2874),0)</f>
        <v/>
      </c>
      <c r="M2874">
        <f>IFERROR(1 - PERCENTRANK(G:G,G2874),0)</f>
        <v/>
      </c>
      <c r="N2874">
        <f>IFERROR(1 - PERCENTRANK(H:H,H2874),0)</f>
        <v/>
      </c>
      <c r="O2874">
        <f>IFERROR(PERCENTRANK(I:I,I2874),0)</f>
        <v/>
      </c>
      <c r="P2874">
        <f>IFERROR(1 - PERCENTRANK(J:J,J2874),0)</f>
        <v/>
      </c>
      <c r="Q2874">
        <f>IFERROR(PERCENTRANK(K:K,K2874),0)</f>
        <v/>
      </c>
      <c r="R2874">
        <f>L2874*weight1+M2874*weight2+N2874*weight3+O2874*weight4+P2874*weight5+Q2874*weight6</f>
        <v/>
      </c>
    </row>
    <row r="2875" spans="1:18">
      <c r="A2875">
        <f>RANK(R2875,R:R)</f>
        <v/>
      </c>
      <c r="B2875" t="s">
        <v>31270</v>
      </c>
      <c r="C2875">
        <f>VLOOKUP(B2875,'Input - companies list'!B:L,2,FALSE)</f>
        <v/>
      </c>
      <c r="D2875">
        <f>VLOOKUP(B2875,'Input - companies list'!B:L,11,FALSE)</f>
        <v/>
      </c>
      <c r="E2875">
        <f>VLOOKUP(B2875,'Input - companies list'!B:E,4,FALSE)</f>
        <v/>
      </c>
      <c r="F2875">
        <f>SUMIFS('Input - target event report'!H:H,'Input - target event report'!B:B,B2875,'Input - target event report'!D:D, "Private Investment")</f>
        <v/>
      </c>
      <c r="G2875">
        <f>IF(I2875&lt;2, "N/A", (MAXIFS('Input - target event report'!E:E,'Input - target event report'!B:B,B:B,'Input - target event report'!D:D,"Private Investment")-MINIFS('Input - target event report'!E:E,'Input - target event report'!B:B,B:B,'Input - target event report'!D:D,"Private Investment"))/(I2875-1))</f>
        <v/>
      </c>
      <c r="H2875">
        <f>IF(MAXIFS('Input - target event report'!E:E,'Input - target event report'!B:B,B:B,'Input - target event report'!D:D,"Private Investment") = 0, "N/A", TODAY() - MAXIFS('Input - target event report'!E:E,'Input - target event report'!B:B,B:B,'Input - target event report'!D:D,"Private Investment"))</f>
        <v/>
      </c>
      <c r="I2875">
        <f>COUNTIFS('Input - target event report'!B:B,B2875,'Input - target event report'!D:D, "Private Investment")</f>
        <v/>
      </c>
      <c r="J2875">
        <f>INDEX('Input - companies list'!$1:$10000,MATCH(B2875,'Input - companies list'!B:B,0),MATCH("Flow",'Input - companies list'!$1:$1,0 ))</f>
        <v/>
      </c>
      <c r="K2875">
        <f>INDEX('Input - companies list'!$1:$10000,MATCH(B2875,'Input - companies list'!B:B,0),MATCH("Inter-Cluster Connectivity",'Input - companies list'!$1:$1,0 ))</f>
        <v/>
      </c>
      <c r="L2875">
        <f>IFERROR(PERCENTRANK(F:F,F2875),0)</f>
        <v/>
      </c>
      <c r="M2875">
        <f>IFERROR(1 - PERCENTRANK(G:G,G2875),0)</f>
        <v/>
      </c>
      <c r="N2875">
        <f>IFERROR(1 - PERCENTRANK(H:H,H2875),0)</f>
        <v/>
      </c>
      <c r="O2875">
        <f>IFERROR(PERCENTRANK(I:I,I2875),0)</f>
        <v/>
      </c>
      <c r="P2875">
        <f>IFERROR(1 - PERCENTRANK(J:J,J2875),0)</f>
        <v/>
      </c>
      <c r="Q2875">
        <f>IFERROR(PERCENTRANK(K:K,K2875),0)</f>
        <v/>
      </c>
      <c r="R2875">
        <f>L2875*weight1+M2875*weight2+N2875*weight3+O2875*weight4+P2875*weight5+Q2875*weight6</f>
        <v/>
      </c>
    </row>
    <row r="2876" spans="1:18">
      <c r="A2876">
        <f>RANK(R2876,R:R)</f>
        <v/>
      </c>
      <c r="B2876" t="s">
        <v>31280</v>
      </c>
      <c r="C2876">
        <f>VLOOKUP(B2876,'Input - companies list'!B:L,2,FALSE)</f>
        <v/>
      </c>
      <c r="D2876">
        <f>VLOOKUP(B2876,'Input - companies list'!B:L,11,FALSE)</f>
        <v/>
      </c>
      <c r="E2876">
        <f>VLOOKUP(B2876,'Input - companies list'!B:E,4,FALSE)</f>
        <v/>
      </c>
      <c r="F2876">
        <f>SUMIFS('Input - target event report'!H:H,'Input - target event report'!B:B,B2876,'Input - target event report'!D:D, "Private Investment")</f>
        <v/>
      </c>
      <c r="G2876">
        <f>IF(I2876&lt;2, "N/A", (MAXIFS('Input - target event report'!E:E,'Input - target event report'!B:B,B:B,'Input - target event report'!D:D,"Private Investment")-MINIFS('Input - target event report'!E:E,'Input - target event report'!B:B,B:B,'Input - target event report'!D:D,"Private Investment"))/(I2876-1))</f>
        <v/>
      </c>
      <c r="H2876">
        <f>IF(MAXIFS('Input - target event report'!E:E,'Input - target event report'!B:B,B:B,'Input - target event report'!D:D,"Private Investment") = 0, "N/A", TODAY() - MAXIFS('Input - target event report'!E:E,'Input - target event report'!B:B,B:B,'Input - target event report'!D:D,"Private Investment"))</f>
        <v/>
      </c>
      <c r="I2876">
        <f>COUNTIFS('Input - target event report'!B:B,B2876,'Input - target event report'!D:D, "Private Investment")</f>
        <v/>
      </c>
      <c r="J2876">
        <f>INDEX('Input - companies list'!$1:$10000,MATCH(B2876,'Input - companies list'!B:B,0),MATCH("Flow",'Input - companies list'!$1:$1,0 ))</f>
        <v/>
      </c>
      <c r="K2876">
        <f>INDEX('Input - companies list'!$1:$10000,MATCH(B2876,'Input - companies list'!B:B,0),MATCH("Inter-Cluster Connectivity",'Input - companies list'!$1:$1,0 ))</f>
        <v/>
      </c>
      <c r="L2876">
        <f>IFERROR(PERCENTRANK(F:F,F2876),0)</f>
        <v/>
      </c>
      <c r="M2876">
        <f>IFERROR(1 - PERCENTRANK(G:G,G2876),0)</f>
        <v/>
      </c>
      <c r="N2876">
        <f>IFERROR(1 - PERCENTRANK(H:H,H2876),0)</f>
        <v/>
      </c>
      <c r="O2876">
        <f>IFERROR(PERCENTRANK(I:I,I2876),0)</f>
        <v/>
      </c>
      <c r="P2876">
        <f>IFERROR(1 - PERCENTRANK(J:J,J2876),0)</f>
        <v/>
      </c>
      <c r="Q2876">
        <f>IFERROR(PERCENTRANK(K:K,K2876),0)</f>
        <v/>
      </c>
      <c r="R2876">
        <f>L2876*weight1+M2876*weight2+N2876*weight3+O2876*weight4+P2876*weight5+Q2876*weight6</f>
        <v/>
      </c>
    </row>
    <row r="2877" spans="1:18">
      <c r="A2877">
        <f>RANK(R2877,R:R)</f>
        <v/>
      </c>
      <c r="B2877" t="s">
        <v>31291</v>
      </c>
      <c r="C2877">
        <f>VLOOKUP(B2877,'Input - companies list'!B:L,2,FALSE)</f>
        <v/>
      </c>
      <c r="D2877">
        <f>VLOOKUP(B2877,'Input - companies list'!B:L,11,FALSE)</f>
        <v/>
      </c>
      <c r="E2877">
        <f>VLOOKUP(B2877,'Input - companies list'!B:E,4,FALSE)</f>
        <v/>
      </c>
      <c r="F2877">
        <f>SUMIFS('Input - target event report'!H:H,'Input - target event report'!B:B,B2877,'Input - target event report'!D:D, "Private Investment")</f>
        <v/>
      </c>
      <c r="G2877">
        <f>IF(I2877&lt;2, "N/A", (MAXIFS('Input - target event report'!E:E,'Input - target event report'!B:B,B:B,'Input - target event report'!D:D,"Private Investment")-MINIFS('Input - target event report'!E:E,'Input - target event report'!B:B,B:B,'Input - target event report'!D:D,"Private Investment"))/(I2877-1))</f>
        <v/>
      </c>
      <c r="H2877">
        <f>IF(MAXIFS('Input - target event report'!E:E,'Input - target event report'!B:B,B:B,'Input - target event report'!D:D,"Private Investment") = 0, "N/A", TODAY() - MAXIFS('Input - target event report'!E:E,'Input - target event report'!B:B,B:B,'Input - target event report'!D:D,"Private Investment"))</f>
        <v/>
      </c>
      <c r="I2877">
        <f>COUNTIFS('Input - target event report'!B:B,B2877,'Input - target event report'!D:D, "Private Investment")</f>
        <v/>
      </c>
      <c r="J2877">
        <f>INDEX('Input - companies list'!$1:$10000,MATCH(B2877,'Input - companies list'!B:B,0),MATCH("Flow",'Input - companies list'!$1:$1,0 ))</f>
        <v/>
      </c>
      <c r="K2877">
        <f>INDEX('Input - companies list'!$1:$10000,MATCH(B2877,'Input - companies list'!B:B,0),MATCH("Inter-Cluster Connectivity",'Input - companies list'!$1:$1,0 ))</f>
        <v/>
      </c>
      <c r="L2877">
        <f>IFERROR(PERCENTRANK(F:F,F2877),0)</f>
        <v/>
      </c>
      <c r="M2877">
        <f>IFERROR(1 - PERCENTRANK(G:G,G2877),0)</f>
        <v/>
      </c>
      <c r="N2877">
        <f>IFERROR(1 - PERCENTRANK(H:H,H2877),0)</f>
        <v/>
      </c>
      <c r="O2877">
        <f>IFERROR(PERCENTRANK(I:I,I2877),0)</f>
        <v/>
      </c>
      <c r="P2877">
        <f>IFERROR(1 - PERCENTRANK(J:J,J2877),0)</f>
        <v/>
      </c>
      <c r="Q2877">
        <f>IFERROR(PERCENTRANK(K:K,K2877),0)</f>
        <v/>
      </c>
      <c r="R2877">
        <f>L2877*weight1+M2877*weight2+N2877*weight3+O2877*weight4+P2877*weight5+Q2877*weight6</f>
        <v/>
      </c>
    </row>
    <row r="2878" spans="1:18">
      <c r="A2878">
        <f>RANK(R2878,R:R)</f>
        <v/>
      </c>
      <c r="B2878" t="s">
        <v>31301</v>
      </c>
      <c r="C2878">
        <f>VLOOKUP(B2878,'Input - companies list'!B:L,2,FALSE)</f>
        <v/>
      </c>
      <c r="D2878">
        <f>VLOOKUP(B2878,'Input - companies list'!B:L,11,FALSE)</f>
        <v/>
      </c>
      <c r="E2878">
        <f>VLOOKUP(B2878,'Input - companies list'!B:E,4,FALSE)</f>
        <v/>
      </c>
      <c r="F2878">
        <f>SUMIFS('Input - target event report'!H:H,'Input - target event report'!B:B,B2878,'Input - target event report'!D:D, "Private Investment")</f>
        <v/>
      </c>
      <c r="G2878">
        <f>IF(I2878&lt;2, "N/A", (MAXIFS('Input - target event report'!E:E,'Input - target event report'!B:B,B:B,'Input - target event report'!D:D,"Private Investment")-MINIFS('Input - target event report'!E:E,'Input - target event report'!B:B,B:B,'Input - target event report'!D:D,"Private Investment"))/(I2878-1))</f>
        <v/>
      </c>
      <c r="H2878">
        <f>IF(MAXIFS('Input - target event report'!E:E,'Input - target event report'!B:B,B:B,'Input - target event report'!D:D,"Private Investment") = 0, "N/A", TODAY() - MAXIFS('Input - target event report'!E:E,'Input - target event report'!B:B,B:B,'Input - target event report'!D:D,"Private Investment"))</f>
        <v/>
      </c>
      <c r="I2878">
        <f>COUNTIFS('Input - target event report'!B:B,B2878,'Input - target event report'!D:D, "Private Investment")</f>
        <v/>
      </c>
      <c r="J2878">
        <f>INDEX('Input - companies list'!$1:$10000,MATCH(B2878,'Input - companies list'!B:B,0),MATCH("Flow",'Input - companies list'!$1:$1,0 ))</f>
        <v/>
      </c>
      <c r="K2878">
        <f>INDEX('Input - companies list'!$1:$10000,MATCH(B2878,'Input - companies list'!B:B,0),MATCH("Inter-Cluster Connectivity",'Input - companies list'!$1:$1,0 ))</f>
        <v/>
      </c>
      <c r="L2878">
        <f>IFERROR(PERCENTRANK(F:F,F2878),0)</f>
        <v/>
      </c>
      <c r="M2878">
        <f>IFERROR(1 - PERCENTRANK(G:G,G2878),0)</f>
        <v/>
      </c>
      <c r="N2878">
        <f>IFERROR(1 - PERCENTRANK(H:H,H2878),0)</f>
        <v/>
      </c>
      <c r="O2878">
        <f>IFERROR(PERCENTRANK(I:I,I2878),0)</f>
        <v/>
      </c>
      <c r="P2878">
        <f>IFERROR(1 - PERCENTRANK(J:J,J2878),0)</f>
        <v/>
      </c>
      <c r="Q2878">
        <f>IFERROR(PERCENTRANK(K:K,K2878),0)</f>
        <v/>
      </c>
      <c r="R2878">
        <f>L2878*weight1+M2878*weight2+N2878*weight3+O2878*weight4+P2878*weight5+Q2878*weight6</f>
        <v/>
      </c>
    </row>
    <row r="2879" spans="1:18">
      <c r="A2879">
        <f>RANK(R2879,R:R)</f>
        <v/>
      </c>
      <c r="B2879" t="s">
        <v>31308</v>
      </c>
      <c r="C2879">
        <f>VLOOKUP(B2879,'Input - companies list'!B:L,2,FALSE)</f>
        <v/>
      </c>
      <c r="D2879">
        <f>VLOOKUP(B2879,'Input - companies list'!B:L,11,FALSE)</f>
        <v/>
      </c>
      <c r="E2879">
        <f>VLOOKUP(B2879,'Input - companies list'!B:E,4,FALSE)</f>
        <v/>
      </c>
      <c r="F2879">
        <f>SUMIFS('Input - target event report'!H:H,'Input - target event report'!B:B,B2879,'Input - target event report'!D:D, "Private Investment")</f>
        <v/>
      </c>
      <c r="G2879">
        <f>IF(I2879&lt;2, "N/A", (MAXIFS('Input - target event report'!E:E,'Input - target event report'!B:B,B:B,'Input - target event report'!D:D,"Private Investment")-MINIFS('Input - target event report'!E:E,'Input - target event report'!B:B,B:B,'Input - target event report'!D:D,"Private Investment"))/(I2879-1))</f>
        <v/>
      </c>
      <c r="H2879">
        <f>IF(MAXIFS('Input - target event report'!E:E,'Input - target event report'!B:B,B:B,'Input - target event report'!D:D,"Private Investment") = 0, "N/A", TODAY() - MAXIFS('Input - target event report'!E:E,'Input - target event report'!B:B,B:B,'Input - target event report'!D:D,"Private Investment"))</f>
        <v/>
      </c>
      <c r="I2879">
        <f>COUNTIFS('Input - target event report'!B:B,B2879,'Input - target event report'!D:D, "Private Investment")</f>
        <v/>
      </c>
      <c r="J2879">
        <f>INDEX('Input - companies list'!$1:$10000,MATCH(B2879,'Input - companies list'!B:B,0),MATCH("Flow",'Input - companies list'!$1:$1,0 ))</f>
        <v/>
      </c>
      <c r="K2879">
        <f>INDEX('Input - companies list'!$1:$10000,MATCH(B2879,'Input - companies list'!B:B,0),MATCH("Inter-Cluster Connectivity",'Input - companies list'!$1:$1,0 ))</f>
        <v/>
      </c>
      <c r="L2879">
        <f>IFERROR(PERCENTRANK(F:F,F2879),0)</f>
        <v/>
      </c>
      <c r="M2879">
        <f>IFERROR(1 - PERCENTRANK(G:G,G2879),0)</f>
        <v/>
      </c>
      <c r="N2879">
        <f>IFERROR(1 - PERCENTRANK(H:H,H2879),0)</f>
        <v/>
      </c>
      <c r="O2879">
        <f>IFERROR(PERCENTRANK(I:I,I2879),0)</f>
        <v/>
      </c>
      <c r="P2879">
        <f>IFERROR(1 - PERCENTRANK(J:J,J2879),0)</f>
        <v/>
      </c>
      <c r="Q2879">
        <f>IFERROR(PERCENTRANK(K:K,K2879),0)</f>
        <v/>
      </c>
      <c r="R2879">
        <f>L2879*weight1+M2879*weight2+N2879*weight3+O2879*weight4+P2879*weight5+Q2879*weight6</f>
        <v/>
      </c>
    </row>
    <row r="2880" spans="1:18">
      <c r="A2880">
        <f>RANK(R2880,R:R)</f>
        <v/>
      </c>
      <c r="B2880" t="s">
        <v>31318</v>
      </c>
      <c r="C2880">
        <f>VLOOKUP(B2880,'Input - companies list'!B:L,2,FALSE)</f>
        <v/>
      </c>
      <c r="D2880">
        <f>VLOOKUP(B2880,'Input - companies list'!B:L,11,FALSE)</f>
        <v/>
      </c>
      <c r="E2880">
        <f>VLOOKUP(B2880,'Input - companies list'!B:E,4,FALSE)</f>
        <v/>
      </c>
      <c r="F2880">
        <f>SUMIFS('Input - target event report'!H:H,'Input - target event report'!B:B,B2880,'Input - target event report'!D:D, "Private Investment")</f>
        <v/>
      </c>
      <c r="G2880">
        <f>IF(I2880&lt;2, "N/A", (MAXIFS('Input - target event report'!E:E,'Input - target event report'!B:B,B:B,'Input - target event report'!D:D,"Private Investment")-MINIFS('Input - target event report'!E:E,'Input - target event report'!B:B,B:B,'Input - target event report'!D:D,"Private Investment"))/(I2880-1))</f>
        <v/>
      </c>
      <c r="H2880">
        <f>IF(MAXIFS('Input - target event report'!E:E,'Input - target event report'!B:B,B:B,'Input - target event report'!D:D,"Private Investment") = 0, "N/A", TODAY() - MAXIFS('Input - target event report'!E:E,'Input - target event report'!B:B,B:B,'Input - target event report'!D:D,"Private Investment"))</f>
        <v/>
      </c>
      <c r="I2880">
        <f>COUNTIFS('Input - target event report'!B:B,B2880,'Input - target event report'!D:D, "Private Investment")</f>
        <v/>
      </c>
      <c r="J2880">
        <f>INDEX('Input - companies list'!$1:$10000,MATCH(B2880,'Input - companies list'!B:B,0),MATCH("Flow",'Input - companies list'!$1:$1,0 ))</f>
        <v/>
      </c>
      <c r="K2880">
        <f>INDEX('Input - companies list'!$1:$10000,MATCH(B2880,'Input - companies list'!B:B,0),MATCH("Inter-Cluster Connectivity",'Input - companies list'!$1:$1,0 ))</f>
        <v/>
      </c>
      <c r="L2880">
        <f>IFERROR(PERCENTRANK(F:F,F2880),0)</f>
        <v/>
      </c>
      <c r="M2880">
        <f>IFERROR(1 - PERCENTRANK(G:G,G2880),0)</f>
        <v/>
      </c>
      <c r="N2880">
        <f>IFERROR(1 - PERCENTRANK(H:H,H2880),0)</f>
        <v/>
      </c>
      <c r="O2880">
        <f>IFERROR(PERCENTRANK(I:I,I2880),0)</f>
        <v/>
      </c>
      <c r="P2880">
        <f>IFERROR(1 - PERCENTRANK(J:J,J2880),0)</f>
        <v/>
      </c>
      <c r="Q2880">
        <f>IFERROR(PERCENTRANK(K:K,K2880),0)</f>
        <v/>
      </c>
      <c r="R2880">
        <f>L2880*weight1+M2880*weight2+N2880*weight3+O2880*weight4+P2880*weight5+Q2880*weight6</f>
        <v/>
      </c>
    </row>
    <row r="2881" spans="1:18">
      <c r="A2881">
        <f>RANK(R2881,R:R)</f>
        <v/>
      </c>
      <c r="B2881" t="s">
        <v>31327</v>
      </c>
      <c r="C2881">
        <f>VLOOKUP(B2881,'Input - companies list'!B:L,2,FALSE)</f>
        <v/>
      </c>
      <c r="D2881">
        <f>VLOOKUP(B2881,'Input - companies list'!B:L,11,FALSE)</f>
        <v/>
      </c>
      <c r="E2881">
        <f>VLOOKUP(B2881,'Input - companies list'!B:E,4,FALSE)</f>
        <v/>
      </c>
      <c r="F2881">
        <f>SUMIFS('Input - target event report'!H:H,'Input - target event report'!B:B,B2881,'Input - target event report'!D:D, "Private Investment")</f>
        <v/>
      </c>
      <c r="G2881">
        <f>IF(I2881&lt;2, "N/A", (MAXIFS('Input - target event report'!E:E,'Input - target event report'!B:B,B:B,'Input - target event report'!D:D,"Private Investment")-MINIFS('Input - target event report'!E:E,'Input - target event report'!B:B,B:B,'Input - target event report'!D:D,"Private Investment"))/(I2881-1))</f>
        <v/>
      </c>
      <c r="H2881">
        <f>IF(MAXIFS('Input - target event report'!E:E,'Input - target event report'!B:B,B:B,'Input - target event report'!D:D,"Private Investment") = 0, "N/A", TODAY() - MAXIFS('Input - target event report'!E:E,'Input - target event report'!B:B,B:B,'Input - target event report'!D:D,"Private Investment"))</f>
        <v/>
      </c>
      <c r="I2881">
        <f>COUNTIFS('Input - target event report'!B:B,B2881,'Input - target event report'!D:D, "Private Investment")</f>
        <v/>
      </c>
      <c r="J2881">
        <f>INDEX('Input - companies list'!$1:$10000,MATCH(B2881,'Input - companies list'!B:B,0),MATCH("Flow",'Input - companies list'!$1:$1,0 ))</f>
        <v/>
      </c>
      <c r="K2881">
        <f>INDEX('Input - companies list'!$1:$10000,MATCH(B2881,'Input - companies list'!B:B,0),MATCH("Inter-Cluster Connectivity",'Input - companies list'!$1:$1,0 ))</f>
        <v/>
      </c>
      <c r="L2881">
        <f>IFERROR(PERCENTRANK(F:F,F2881),0)</f>
        <v/>
      </c>
      <c r="M2881">
        <f>IFERROR(1 - PERCENTRANK(G:G,G2881),0)</f>
        <v/>
      </c>
      <c r="N2881">
        <f>IFERROR(1 - PERCENTRANK(H:H,H2881),0)</f>
        <v/>
      </c>
      <c r="O2881">
        <f>IFERROR(PERCENTRANK(I:I,I2881),0)</f>
        <v/>
      </c>
      <c r="P2881">
        <f>IFERROR(1 - PERCENTRANK(J:J,J2881),0)</f>
        <v/>
      </c>
      <c r="Q2881">
        <f>IFERROR(PERCENTRANK(K:K,K2881),0)</f>
        <v/>
      </c>
      <c r="R2881">
        <f>L2881*weight1+M2881*weight2+N2881*weight3+O2881*weight4+P2881*weight5+Q2881*weight6</f>
        <v/>
      </c>
    </row>
    <row r="2882" spans="1:18">
      <c r="A2882">
        <f>RANK(R2882,R:R)</f>
        <v/>
      </c>
      <c r="B2882" t="s">
        <v>31338</v>
      </c>
      <c r="C2882">
        <f>VLOOKUP(B2882,'Input - companies list'!B:L,2,FALSE)</f>
        <v/>
      </c>
      <c r="D2882">
        <f>VLOOKUP(B2882,'Input - companies list'!B:L,11,FALSE)</f>
        <v/>
      </c>
      <c r="E2882">
        <f>VLOOKUP(B2882,'Input - companies list'!B:E,4,FALSE)</f>
        <v/>
      </c>
      <c r="F2882">
        <f>SUMIFS('Input - target event report'!H:H,'Input - target event report'!B:B,B2882,'Input - target event report'!D:D, "Private Investment")</f>
        <v/>
      </c>
      <c r="G2882">
        <f>IF(I2882&lt;2, "N/A", (MAXIFS('Input - target event report'!E:E,'Input - target event report'!B:B,B:B,'Input - target event report'!D:D,"Private Investment")-MINIFS('Input - target event report'!E:E,'Input - target event report'!B:B,B:B,'Input - target event report'!D:D,"Private Investment"))/(I2882-1))</f>
        <v/>
      </c>
      <c r="H2882">
        <f>IF(MAXIFS('Input - target event report'!E:E,'Input - target event report'!B:B,B:B,'Input - target event report'!D:D,"Private Investment") = 0, "N/A", TODAY() - MAXIFS('Input - target event report'!E:E,'Input - target event report'!B:B,B:B,'Input - target event report'!D:D,"Private Investment"))</f>
        <v/>
      </c>
      <c r="I2882">
        <f>COUNTIFS('Input - target event report'!B:B,B2882,'Input - target event report'!D:D, "Private Investment")</f>
        <v/>
      </c>
      <c r="J2882">
        <f>INDEX('Input - companies list'!$1:$10000,MATCH(B2882,'Input - companies list'!B:B,0),MATCH("Flow",'Input - companies list'!$1:$1,0 ))</f>
        <v/>
      </c>
      <c r="K2882">
        <f>INDEX('Input - companies list'!$1:$10000,MATCH(B2882,'Input - companies list'!B:B,0),MATCH("Inter-Cluster Connectivity",'Input - companies list'!$1:$1,0 ))</f>
        <v/>
      </c>
      <c r="L2882">
        <f>IFERROR(PERCENTRANK(F:F,F2882),0)</f>
        <v/>
      </c>
      <c r="M2882">
        <f>IFERROR(1 - PERCENTRANK(G:G,G2882),0)</f>
        <v/>
      </c>
      <c r="N2882">
        <f>IFERROR(1 - PERCENTRANK(H:H,H2882),0)</f>
        <v/>
      </c>
      <c r="O2882">
        <f>IFERROR(PERCENTRANK(I:I,I2882),0)</f>
        <v/>
      </c>
      <c r="P2882">
        <f>IFERROR(1 - PERCENTRANK(J:J,J2882),0)</f>
        <v/>
      </c>
      <c r="Q2882">
        <f>IFERROR(PERCENTRANK(K:K,K2882),0)</f>
        <v/>
      </c>
      <c r="R2882">
        <f>L2882*weight1+M2882*weight2+N2882*weight3+O2882*weight4+P2882*weight5+Q2882*weight6</f>
        <v/>
      </c>
    </row>
    <row r="2883" spans="1:18">
      <c r="A2883">
        <f>RANK(R2883,R:R)</f>
        <v/>
      </c>
      <c r="B2883" t="s">
        <v>31347</v>
      </c>
      <c r="C2883">
        <f>VLOOKUP(B2883,'Input - companies list'!B:L,2,FALSE)</f>
        <v/>
      </c>
      <c r="D2883">
        <f>VLOOKUP(B2883,'Input - companies list'!B:L,11,FALSE)</f>
        <v/>
      </c>
      <c r="E2883">
        <f>VLOOKUP(B2883,'Input - companies list'!B:E,4,FALSE)</f>
        <v/>
      </c>
      <c r="F2883">
        <f>SUMIFS('Input - target event report'!H:H,'Input - target event report'!B:B,B2883,'Input - target event report'!D:D, "Private Investment")</f>
        <v/>
      </c>
      <c r="G2883">
        <f>IF(I2883&lt;2, "N/A", (MAXIFS('Input - target event report'!E:E,'Input - target event report'!B:B,B:B,'Input - target event report'!D:D,"Private Investment")-MINIFS('Input - target event report'!E:E,'Input - target event report'!B:B,B:B,'Input - target event report'!D:D,"Private Investment"))/(I2883-1))</f>
        <v/>
      </c>
      <c r="H2883">
        <f>IF(MAXIFS('Input - target event report'!E:E,'Input - target event report'!B:B,B:B,'Input - target event report'!D:D,"Private Investment") = 0, "N/A", TODAY() - MAXIFS('Input - target event report'!E:E,'Input - target event report'!B:B,B:B,'Input - target event report'!D:D,"Private Investment"))</f>
        <v/>
      </c>
      <c r="I2883">
        <f>COUNTIFS('Input - target event report'!B:B,B2883,'Input - target event report'!D:D, "Private Investment")</f>
        <v/>
      </c>
      <c r="J2883">
        <f>INDEX('Input - companies list'!$1:$10000,MATCH(B2883,'Input - companies list'!B:B,0),MATCH("Flow",'Input - companies list'!$1:$1,0 ))</f>
        <v/>
      </c>
      <c r="K2883">
        <f>INDEX('Input - companies list'!$1:$10000,MATCH(B2883,'Input - companies list'!B:B,0),MATCH("Inter-Cluster Connectivity",'Input - companies list'!$1:$1,0 ))</f>
        <v/>
      </c>
      <c r="L2883">
        <f>IFERROR(PERCENTRANK(F:F,F2883),0)</f>
        <v/>
      </c>
      <c r="M2883">
        <f>IFERROR(1 - PERCENTRANK(G:G,G2883),0)</f>
        <v/>
      </c>
      <c r="N2883">
        <f>IFERROR(1 - PERCENTRANK(H:H,H2883),0)</f>
        <v/>
      </c>
      <c r="O2883">
        <f>IFERROR(PERCENTRANK(I:I,I2883),0)</f>
        <v/>
      </c>
      <c r="P2883">
        <f>IFERROR(1 - PERCENTRANK(J:J,J2883),0)</f>
        <v/>
      </c>
      <c r="Q2883">
        <f>IFERROR(PERCENTRANK(K:K,K2883),0)</f>
        <v/>
      </c>
      <c r="R2883">
        <f>L2883*weight1+M2883*weight2+N2883*weight3+O2883*weight4+P2883*weight5+Q2883*weight6</f>
        <v/>
      </c>
    </row>
    <row r="2884" spans="1:18">
      <c r="A2884">
        <f>RANK(R2884,R:R)</f>
        <v/>
      </c>
      <c r="B2884" t="s">
        <v>31358</v>
      </c>
      <c r="C2884">
        <f>VLOOKUP(B2884,'Input - companies list'!B:L,2,FALSE)</f>
        <v/>
      </c>
      <c r="D2884">
        <f>VLOOKUP(B2884,'Input - companies list'!B:L,11,FALSE)</f>
        <v/>
      </c>
      <c r="E2884">
        <f>VLOOKUP(B2884,'Input - companies list'!B:E,4,FALSE)</f>
        <v/>
      </c>
      <c r="F2884">
        <f>SUMIFS('Input - target event report'!H:H,'Input - target event report'!B:B,B2884,'Input - target event report'!D:D, "Private Investment")</f>
        <v/>
      </c>
      <c r="G2884">
        <f>IF(I2884&lt;2, "N/A", (MAXIFS('Input - target event report'!E:E,'Input - target event report'!B:B,B:B,'Input - target event report'!D:D,"Private Investment")-MINIFS('Input - target event report'!E:E,'Input - target event report'!B:B,B:B,'Input - target event report'!D:D,"Private Investment"))/(I2884-1))</f>
        <v/>
      </c>
      <c r="H2884">
        <f>IF(MAXIFS('Input - target event report'!E:E,'Input - target event report'!B:B,B:B,'Input - target event report'!D:D,"Private Investment") = 0, "N/A", TODAY() - MAXIFS('Input - target event report'!E:E,'Input - target event report'!B:B,B:B,'Input - target event report'!D:D,"Private Investment"))</f>
        <v/>
      </c>
      <c r="I2884">
        <f>COUNTIFS('Input - target event report'!B:B,B2884,'Input - target event report'!D:D, "Private Investment")</f>
        <v/>
      </c>
      <c r="J2884">
        <f>INDEX('Input - companies list'!$1:$10000,MATCH(B2884,'Input - companies list'!B:B,0),MATCH("Flow",'Input - companies list'!$1:$1,0 ))</f>
        <v/>
      </c>
      <c r="K2884">
        <f>INDEX('Input - companies list'!$1:$10000,MATCH(B2884,'Input - companies list'!B:B,0),MATCH("Inter-Cluster Connectivity",'Input - companies list'!$1:$1,0 ))</f>
        <v/>
      </c>
      <c r="L2884">
        <f>IFERROR(PERCENTRANK(F:F,F2884),0)</f>
        <v/>
      </c>
      <c r="M2884">
        <f>IFERROR(1 - PERCENTRANK(G:G,G2884),0)</f>
        <v/>
      </c>
      <c r="N2884">
        <f>IFERROR(1 - PERCENTRANK(H:H,H2884),0)</f>
        <v/>
      </c>
      <c r="O2884">
        <f>IFERROR(PERCENTRANK(I:I,I2884),0)</f>
        <v/>
      </c>
      <c r="P2884">
        <f>IFERROR(1 - PERCENTRANK(J:J,J2884),0)</f>
        <v/>
      </c>
      <c r="Q2884">
        <f>IFERROR(PERCENTRANK(K:K,K2884),0)</f>
        <v/>
      </c>
      <c r="R2884">
        <f>L2884*weight1+M2884*weight2+N2884*weight3+O2884*weight4+P2884*weight5+Q2884*weight6</f>
        <v/>
      </c>
    </row>
    <row r="2885" spans="1:18">
      <c r="A2885">
        <f>RANK(R2885,R:R)</f>
        <v/>
      </c>
      <c r="B2885" t="s">
        <v>31367</v>
      </c>
      <c r="C2885">
        <f>VLOOKUP(B2885,'Input - companies list'!B:L,2,FALSE)</f>
        <v/>
      </c>
      <c r="D2885">
        <f>VLOOKUP(B2885,'Input - companies list'!B:L,11,FALSE)</f>
        <v/>
      </c>
      <c r="E2885">
        <f>VLOOKUP(B2885,'Input - companies list'!B:E,4,FALSE)</f>
        <v/>
      </c>
      <c r="F2885">
        <f>SUMIFS('Input - target event report'!H:H,'Input - target event report'!B:B,B2885,'Input - target event report'!D:D, "Private Investment")</f>
        <v/>
      </c>
      <c r="G2885">
        <f>IF(I2885&lt;2, "N/A", (MAXIFS('Input - target event report'!E:E,'Input - target event report'!B:B,B:B,'Input - target event report'!D:D,"Private Investment")-MINIFS('Input - target event report'!E:E,'Input - target event report'!B:B,B:B,'Input - target event report'!D:D,"Private Investment"))/(I2885-1))</f>
        <v/>
      </c>
      <c r="H2885">
        <f>IF(MAXIFS('Input - target event report'!E:E,'Input - target event report'!B:B,B:B,'Input - target event report'!D:D,"Private Investment") = 0, "N/A", TODAY() - MAXIFS('Input - target event report'!E:E,'Input - target event report'!B:B,B:B,'Input - target event report'!D:D,"Private Investment"))</f>
        <v/>
      </c>
      <c r="I2885">
        <f>COUNTIFS('Input - target event report'!B:B,B2885,'Input - target event report'!D:D, "Private Investment")</f>
        <v/>
      </c>
      <c r="J2885">
        <f>INDEX('Input - companies list'!$1:$10000,MATCH(B2885,'Input - companies list'!B:B,0),MATCH("Flow",'Input - companies list'!$1:$1,0 ))</f>
        <v/>
      </c>
      <c r="K2885">
        <f>INDEX('Input - companies list'!$1:$10000,MATCH(B2885,'Input - companies list'!B:B,0),MATCH("Inter-Cluster Connectivity",'Input - companies list'!$1:$1,0 ))</f>
        <v/>
      </c>
      <c r="L2885">
        <f>IFERROR(PERCENTRANK(F:F,F2885),0)</f>
        <v/>
      </c>
      <c r="M2885">
        <f>IFERROR(1 - PERCENTRANK(G:G,G2885),0)</f>
        <v/>
      </c>
      <c r="N2885">
        <f>IFERROR(1 - PERCENTRANK(H:H,H2885),0)</f>
        <v/>
      </c>
      <c r="O2885">
        <f>IFERROR(PERCENTRANK(I:I,I2885),0)</f>
        <v/>
      </c>
      <c r="P2885">
        <f>IFERROR(1 - PERCENTRANK(J:J,J2885),0)</f>
        <v/>
      </c>
      <c r="Q2885">
        <f>IFERROR(PERCENTRANK(K:K,K2885),0)</f>
        <v/>
      </c>
      <c r="R2885">
        <f>L2885*weight1+M2885*weight2+N2885*weight3+O2885*weight4+P2885*weight5+Q2885*weight6</f>
        <v/>
      </c>
    </row>
    <row r="2886" spans="1:18">
      <c r="A2886">
        <f>RANK(R2886,R:R)</f>
        <v/>
      </c>
      <c r="B2886" t="s">
        <v>31375</v>
      </c>
      <c r="C2886">
        <f>VLOOKUP(B2886,'Input - companies list'!B:L,2,FALSE)</f>
        <v/>
      </c>
      <c r="D2886">
        <f>VLOOKUP(B2886,'Input - companies list'!B:L,11,FALSE)</f>
        <v/>
      </c>
      <c r="E2886">
        <f>VLOOKUP(B2886,'Input - companies list'!B:E,4,FALSE)</f>
        <v/>
      </c>
      <c r="F2886">
        <f>SUMIFS('Input - target event report'!H:H,'Input - target event report'!B:B,B2886,'Input - target event report'!D:D, "Private Investment")</f>
        <v/>
      </c>
      <c r="G2886">
        <f>IF(I2886&lt;2, "N/A", (MAXIFS('Input - target event report'!E:E,'Input - target event report'!B:B,B:B,'Input - target event report'!D:D,"Private Investment")-MINIFS('Input - target event report'!E:E,'Input - target event report'!B:B,B:B,'Input - target event report'!D:D,"Private Investment"))/(I2886-1))</f>
        <v/>
      </c>
      <c r="H2886">
        <f>IF(MAXIFS('Input - target event report'!E:E,'Input - target event report'!B:B,B:B,'Input - target event report'!D:D,"Private Investment") = 0, "N/A", TODAY() - MAXIFS('Input - target event report'!E:E,'Input - target event report'!B:B,B:B,'Input - target event report'!D:D,"Private Investment"))</f>
        <v/>
      </c>
      <c r="I2886">
        <f>COUNTIFS('Input - target event report'!B:B,B2886,'Input - target event report'!D:D, "Private Investment")</f>
        <v/>
      </c>
      <c r="J2886">
        <f>INDEX('Input - companies list'!$1:$10000,MATCH(B2886,'Input - companies list'!B:B,0),MATCH("Flow",'Input - companies list'!$1:$1,0 ))</f>
        <v/>
      </c>
      <c r="K2886">
        <f>INDEX('Input - companies list'!$1:$10000,MATCH(B2886,'Input - companies list'!B:B,0),MATCH("Inter-Cluster Connectivity",'Input - companies list'!$1:$1,0 ))</f>
        <v/>
      </c>
      <c r="L2886">
        <f>IFERROR(PERCENTRANK(F:F,F2886),0)</f>
        <v/>
      </c>
      <c r="M2886">
        <f>IFERROR(1 - PERCENTRANK(G:G,G2886),0)</f>
        <v/>
      </c>
      <c r="N2886">
        <f>IFERROR(1 - PERCENTRANK(H:H,H2886),0)</f>
        <v/>
      </c>
      <c r="O2886">
        <f>IFERROR(PERCENTRANK(I:I,I2886),0)</f>
        <v/>
      </c>
      <c r="P2886">
        <f>IFERROR(1 - PERCENTRANK(J:J,J2886),0)</f>
        <v/>
      </c>
      <c r="Q2886">
        <f>IFERROR(PERCENTRANK(K:K,K2886),0)</f>
        <v/>
      </c>
      <c r="R2886">
        <f>L2886*weight1+M2886*weight2+N2886*weight3+O2886*weight4+P2886*weight5+Q2886*weight6</f>
        <v/>
      </c>
    </row>
    <row r="2887" spans="1:18">
      <c r="A2887">
        <f>RANK(R2887,R:R)</f>
        <v/>
      </c>
      <c r="B2887" t="s">
        <v>31386</v>
      </c>
      <c r="C2887">
        <f>VLOOKUP(B2887,'Input - companies list'!B:L,2,FALSE)</f>
        <v/>
      </c>
      <c r="D2887">
        <f>VLOOKUP(B2887,'Input - companies list'!B:L,11,FALSE)</f>
        <v/>
      </c>
      <c r="E2887">
        <f>VLOOKUP(B2887,'Input - companies list'!B:E,4,FALSE)</f>
        <v/>
      </c>
      <c r="F2887">
        <f>SUMIFS('Input - target event report'!H:H,'Input - target event report'!B:B,B2887,'Input - target event report'!D:D, "Private Investment")</f>
        <v/>
      </c>
      <c r="G2887">
        <f>IF(I2887&lt;2, "N/A", (MAXIFS('Input - target event report'!E:E,'Input - target event report'!B:B,B:B,'Input - target event report'!D:D,"Private Investment")-MINIFS('Input - target event report'!E:E,'Input - target event report'!B:B,B:B,'Input - target event report'!D:D,"Private Investment"))/(I2887-1))</f>
        <v/>
      </c>
      <c r="H2887">
        <f>IF(MAXIFS('Input - target event report'!E:E,'Input - target event report'!B:B,B:B,'Input - target event report'!D:D,"Private Investment") = 0, "N/A", TODAY() - MAXIFS('Input - target event report'!E:E,'Input - target event report'!B:B,B:B,'Input - target event report'!D:D,"Private Investment"))</f>
        <v/>
      </c>
      <c r="I2887">
        <f>COUNTIFS('Input - target event report'!B:B,B2887,'Input - target event report'!D:D, "Private Investment")</f>
        <v/>
      </c>
      <c r="J2887">
        <f>INDEX('Input - companies list'!$1:$10000,MATCH(B2887,'Input - companies list'!B:B,0),MATCH("Flow",'Input - companies list'!$1:$1,0 ))</f>
        <v/>
      </c>
      <c r="K2887">
        <f>INDEX('Input - companies list'!$1:$10000,MATCH(B2887,'Input - companies list'!B:B,0),MATCH("Inter-Cluster Connectivity",'Input - companies list'!$1:$1,0 ))</f>
        <v/>
      </c>
      <c r="L2887">
        <f>IFERROR(PERCENTRANK(F:F,F2887),0)</f>
        <v/>
      </c>
      <c r="M2887">
        <f>IFERROR(1 - PERCENTRANK(G:G,G2887),0)</f>
        <v/>
      </c>
      <c r="N2887">
        <f>IFERROR(1 - PERCENTRANK(H:H,H2887),0)</f>
        <v/>
      </c>
      <c r="O2887">
        <f>IFERROR(PERCENTRANK(I:I,I2887),0)</f>
        <v/>
      </c>
      <c r="P2887">
        <f>IFERROR(1 - PERCENTRANK(J:J,J2887),0)</f>
        <v/>
      </c>
      <c r="Q2887">
        <f>IFERROR(PERCENTRANK(K:K,K2887),0)</f>
        <v/>
      </c>
      <c r="R2887">
        <f>L2887*weight1+M2887*weight2+N2887*weight3+O2887*weight4+P2887*weight5+Q2887*weight6</f>
        <v/>
      </c>
    </row>
    <row r="2888" spans="1:18">
      <c r="A2888">
        <f>RANK(R2888,R:R)</f>
        <v/>
      </c>
      <c r="B2888" t="s">
        <v>31396</v>
      </c>
      <c r="C2888">
        <f>VLOOKUP(B2888,'Input - companies list'!B:L,2,FALSE)</f>
        <v/>
      </c>
      <c r="D2888">
        <f>VLOOKUP(B2888,'Input - companies list'!B:L,11,FALSE)</f>
        <v/>
      </c>
      <c r="E2888">
        <f>VLOOKUP(B2888,'Input - companies list'!B:E,4,FALSE)</f>
        <v/>
      </c>
      <c r="F2888">
        <f>SUMIFS('Input - target event report'!H:H,'Input - target event report'!B:B,B2888,'Input - target event report'!D:D, "Private Investment")</f>
        <v/>
      </c>
      <c r="G2888">
        <f>IF(I2888&lt;2, "N/A", (MAXIFS('Input - target event report'!E:E,'Input - target event report'!B:B,B:B,'Input - target event report'!D:D,"Private Investment")-MINIFS('Input - target event report'!E:E,'Input - target event report'!B:B,B:B,'Input - target event report'!D:D,"Private Investment"))/(I2888-1))</f>
        <v/>
      </c>
      <c r="H2888">
        <f>IF(MAXIFS('Input - target event report'!E:E,'Input - target event report'!B:B,B:B,'Input - target event report'!D:D,"Private Investment") = 0, "N/A", TODAY() - MAXIFS('Input - target event report'!E:E,'Input - target event report'!B:B,B:B,'Input - target event report'!D:D,"Private Investment"))</f>
        <v/>
      </c>
      <c r="I2888">
        <f>COUNTIFS('Input - target event report'!B:B,B2888,'Input - target event report'!D:D, "Private Investment")</f>
        <v/>
      </c>
      <c r="J2888">
        <f>INDEX('Input - companies list'!$1:$10000,MATCH(B2888,'Input - companies list'!B:B,0),MATCH("Flow",'Input - companies list'!$1:$1,0 ))</f>
        <v/>
      </c>
      <c r="K2888">
        <f>INDEX('Input - companies list'!$1:$10000,MATCH(B2888,'Input - companies list'!B:B,0),MATCH("Inter-Cluster Connectivity",'Input - companies list'!$1:$1,0 ))</f>
        <v/>
      </c>
      <c r="L2888">
        <f>IFERROR(PERCENTRANK(F:F,F2888),0)</f>
        <v/>
      </c>
      <c r="M2888">
        <f>IFERROR(1 - PERCENTRANK(G:G,G2888),0)</f>
        <v/>
      </c>
      <c r="N2888">
        <f>IFERROR(1 - PERCENTRANK(H:H,H2888),0)</f>
        <v/>
      </c>
      <c r="O2888">
        <f>IFERROR(PERCENTRANK(I:I,I2888),0)</f>
        <v/>
      </c>
      <c r="P2888">
        <f>IFERROR(1 - PERCENTRANK(J:J,J2888),0)</f>
        <v/>
      </c>
      <c r="Q2888">
        <f>IFERROR(PERCENTRANK(K:K,K2888),0)</f>
        <v/>
      </c>
      <c r="R2888">
        <f>L2888*weight1+M2888*weight2+N2888*weight3+O2888*weight4+P2888*weight5+Q2888*weight6</f>
        <v/>
      </c>
    </row>
    <row r="2889" spans="1:18">
      <c r="A2889">
        <f>RANK(R2889,R:R)</f>
        <v/>
      </c>
      <c r="B2889" t="s">
        <v>31408</v>
      </c>
      <c r="C2889">
        <f>VLOOKUP(B2889,'Input - companies list'!B:L,2,FALSE)</f>
        <v/>
      </c>
      <c r="D2889">
        <f>VLOOKUP(B2889,'Input - companies list'!B:L,11,FALSE)</f>
        <v/>
      </c>
      <c r="E2889">
        <f>VLOOKUP(B2889,'Input - companies list'!B:E,4,FALSE)</f>
        <v/>
      </c>
      <c r="F2889">
        <f>SUMIFS('Input - target event report'!H:H,'Input - target event report'!B:B,B2889,'Input - target event report'!D:D, "Private Investment")</f>
        <v/>
      </c>
      <c r="G2889">
        <f>IF(I2889&lt;2, "N/A", (MAXIFS('Input - target event report'!E:E,'Input - target event report'!B:B,B:B,'Input - target event report'!D:D,"Private Investment")-MINIFS('Input - target event report'!E:E,'Input - target event report'!B:B,B:B,'Input - target event report'!D:D,"Private Investment"))/(I2889-1))</f>
        <v/>
      </c>
      <c r="H2889">
        <f>IF(MAXIFS('Input - target event report'!E:E,'Input - target event report'!B:B,B:B,'Input - target event report'!D:D,"Private Investment") = 0, "N/A", TODAY() - MAXIFS('Input - target event report'!E:E,'Input - target event report'!B:B,B:B,'Input - target event report'!D:D,"Private Investment"))</f>
        <v/>
      </c>
      <c r="I2889">
        <f>COUNTIFS('Input - target event report'!B:B,B2889,'Input - target event report'!D:D, "Private Investment")</f>
        <v/>
      </c>
      <c r="J2889">
        <f>INDEX('Input - companies list'!$1:$10000,MATCH(B2889,'Input - companies list'!B:B,0),MATCH("Flow",'Input - companies list'!$1:$1,0 ))</f>
        <v/>
      </c>
      <c r="K2889">
        <f>INDEX('Input - companies list'!$1:$10000,MATCH(B2889,'Input - companies list'!B:B,0),MATCH("Inter-Cluster Connectivity",'Input - companies list'!$1:$1,0 ))</f>
        <v/>
      </c>
      <c r="L2889">
        <f>IFERROR(PERCENTRANK(F:F,F2889),0)</f>
        <v/>
      </c>
      <c r="M2889">
        <f>IFERROR(1 - PERCENTRANK(G:G,G2889),0)</f>
        <v/>
      </c>
      <c r="N2889">
        <f>IFERROR(1 - PERCENTRANK(H:H,H2889),0)</f>
        <v/>
      </c>
      <c r="O2889">
        <f>IFERROR(PERCENTRANK(I:I,I2889),0)</f>
        <v/>
      </c>
      <c r="P2889">
        <f>IFERROR(1 - PERCENTRANK(J:J,J2889),0)</f>
        <v/>
      </c>
      <c r="Q2889">
        <f>IFERROR(PERCENTRANK(K:K,K2889),0)</f>
        <v/>
      </c>
      <c r="R2889">
        <f>L2889*weight1+M2889*weight2+N2889*weight3+O2889*weight4+P2889*weight5+Q2889*weight6</f>
        <v/>
      </c>
    </row>
    <row r="2890" spans="1:18">
      <c r="A2890">
        <f>RANK(R2890,R:R)</f>
        <v/>
      </c>
      <c r="B2890" t="s">
        <v>31418</v>
      </c>
      <c r="C2890">
        <f>VLOOKUP(B2890,'Input - companies list'!B:L,2,FALSE)</f>
        <v/>
      </c>
      <c r="D2890">
        <f>VLOOKUP(B2890,'Input - companies list'!B:L,11,FALSE)</f>
        <v/>
      </c>
      <c r="E2890">
        <f>VLOOKUP(B2890,'Input - companies list'!B:E,4,FALSE)</f>
        <v/>
      </c>
      <c r="F2890">
        <f>SUMIFS('Input - target event report'!H:H,'Input - target event report'!B:B,B2890,'Input - target event report'!D:D, "Private Investment")</f>
        <v/>
      </c>
      <c r="G2890">
        <f>IF(I2890&lt;2, "N/A", (MAXIFS('Input - target event report'!E:E,'Input - target event report'!B:B,B:B,'Input - target event report'!D:D,"Private Investment")-MINIFS('Input - target event report'!E:E,'Input - target event report'!B:B,B:B,'Input - target event report'!D:D,"Private Investment"))/(I2890-1))</f>
        <v/>
      </c>
      <c r="H2890">
        <f>IF(MAXIFS('Input - target event report'!E:E,'Input - target event report'!B:B,B:B,'Input - target event report'!D:D,"Private Investment") = 0, "N/A", TODAY() - MAXIFS('Input - target event report'!E:E,'Input - target event report'!B:B,B:B,'Input - target event report'!D:D,"Private Investment"))</f>
        <v/>
      </c>
      <c r="I2890">
        <f>COUNTIFS('Input - target event report'!B:B,B2890,'Input - target event report'!D:D, "Private Investment")</f>
        <v/>
      </c>
      <c r="J2890">
        <f>INDEX('Input - companies list'!$1:$10000,MATCH(B2890,'Input - companies list'!B:B,0),MATCH("Flow",'Input - companies list'!$1:$1,0 ))</f>
        <v/>
      </c>
      <c r="K2890">
        <f>INDEX('Input - companies list'!$1:$10000,MATCH(B2890,'Input - companies list'!B:B,0),MATCH("Inter-Cluster Connectivity",'Input - companies list'!$1:$1,0 ))</f>
        <v/>
      </c>
      <c r="L2890">
        <f>IFERROR(PERCENTRANK(F:F,F2890),0)</f>
        <v/>
      </c>
      <c r="M2890">
        <f>IFERROR(1 - PERCENTRANK(G:G,G2890),0)</f>
        <v/>
      </c>
      <c r="N2890">
        <f>IFERROR(1 - PERCENTRANK(H:H,H2890),0)</f>
        <v/>
      </c>
      <c r="O2890">
        <f>IFERROR(PERCENTRANK(I:I,I2890),0)</f>
        <v/>
      </c>
      <c r="P2890">
        <f>IFERROR(1 - PERCENTRANK(J:J,J2890),0)</f>
        <v/>
      </c>
      <c r="Q2890">
        <f>IFERROR(PERCENTRANK(K:K,K2890),0)</f>
        <v/>
      </c>
      <c r="R2890">
        <f>L2890*weight1+M2890*weight2+N2890*weight3+O2890*weight4+P2890*weight5+Q2890*weight6</f>
        <v/>
      </c>
    </row>
    <row r="2891" spans="1:18">
      <c r="A2891">
        <f>RANK(R2891,R:R)</f>
        <v/>
      </c>
      <c r="B2891" t="s">
        <v>31427</v>
      </c>
      <c r="C2891">
        <f>VLOOKUP(B2891,'Input - companies list'!B:L,2,FALSE)</f>
        <v/>
      </c>
      <c r="D2891">
        <f>VLOOKUP(B2891,'Input - companies list'!B:L,11,FALSE)</f>
        <v/>
      </c>
      <c r="E2891">
        <f>VLOOKUP(B2891,'Input - companies list'!B:E,4,FALSE)</f>
        <v/>
      </c>
      <c r="F2891">
        <f>SUMIFS('Input - target event report'!H:H,'Input - target event report'!B:B,B2891,'Input - target event report'!D:D, "Private Investment")</f>
        <v/>
      </c>
      <c r="G2891">
        <f>IF(I2891&lt;2, "N/A", (MAXIFS('Input - target event report'!E:E,'Input - target event report'!B:B,B:B,'Input - target event report'!D:D,"Private Investment")-MINIFS('Input - target event report'!E:E,'Input - target event report'!B:B,B:B,'Input - target event report'!D:D,"Private Investment"))/(I2891-1))</f>
        <v/>
      </c>
      <c r="H2891">
        <f>IF(MAXIFS('Input - target event report'!E:E,'Input - target event report'!B:B,B:B,'Input - target event report'!D:D,"Private Investment") = 0, "N/A", TODAY() - MAXIFS('Input - target event report'!E:E,'Input - target event report'!B:B,B:B,'Input - target event report'!D:D,"Private Investment"))</f>
        <v/>
      </c>
      <c r="I2891">
        <f>COUNTIFS('Input - target event report'!B:B,B2891,'Input - target event report'!D:D, "Private Investment")</f>
        <v/>
      </c>
      <c r="J2891">
        <f>INDEX('Input - companies list'!$1:$10000,MATCH(B2891,'Input - companies list'!B:B,0),MATCH("Flow",'Input - companies list'!$1:$1,0 ))</f>
        <v/>
      </c>
      <c r="K2891">
        <f>INDEX('Input - companies list'!$1:$10000,MATCH(B2891,'Input - companies list'!B:B,0),MATCH("Inter-Cluster Connectivity",'Input - companies list'!$1:$1,0 ))</f>
        <v/>
      </c>
      <c r="L2891">
        <f>IFERROR(PERCENTRANK(F:F,F2891),0)</f>
        <v/>
      </c>
      <c r="M2891">
        <f>IFERROR(1 - PERCENTRANK(G:G,G2891),0)</f>
        <v/>
      </c>
      <c r="N2891">
        <f>IFERROR(1 - PERCENTRANK(H:H,H2891),0)</f>
        <v/>
      </c>
      <c r="O2891">
        <f>IFERROR(PERCENTRANK(I:I,I2891),0)</f>
        <v/>
      </c>
      <c r="P2891">
        <f>IFERROR(1 - PERCENTRANK(J:J,J2891),0)</f>
        <v/>
      </c>
      <c r="Q2891">
        <f>IFERROR(PERCENTRANK(K:K,K2891),0)</f>
        <v/>
      </c>
      <c r="R2891">
        <f>L2891*weight1+M2891*weight2+N2891*weight3+O2891*weight4+P2891*weight5+Q2891*weight6</f>
        <v/>
      </c>
    </row>
    <row r="2892" spans="1:18">
      <c r="A2892">
        <f>RANK(R2892,R:R)</f>
        <v/>
      </c>
      <c r="B2892" t="s">
        <v>31437</v>
      </c>
      <c r="C2892">
        <f>VLOOKUP(B2892,'Input - companies list'!B:L,2,FALSE)</f>
        <v/>
      </c>
      <c r="D2892">
        <f>VLOOKUP(B2892,'Input - companies list'!B:L,11,FALSE)</f>
        <v/>
      </c>
      <c r="E2892">
        <f>VLOOKUP(B2892,'Input - companies list'!B:E,4,FALSE)</f>
        <v/>
      </c>
      <c r="F2892">
        <f>SUMIFS('Input - target event report'!H:H,'Input - target event report'!B:B,B2892,'Input - target event report'!D:D, "Private Investment")</f>
        <v/>
      </c>
      <c r="G2892">
        <f>IF(I2892&lt;2, "N/A", (MAXIFS('Input - target event report'!E:E,'Input - target event report'!B:B,B:B,'Input - target event report'!D:D,"Private Investment")-MINIFS('Input - target event report'!E:E,'Input - target event report'!B:B,B:B,'Input - target event report'!D:D,"Private Investment"))/(I2892-1))</f>
        <v/>
      </c>
      <c r="H2892">
        <f>IF(MAXIFS('Input - target event report'!E:E,'Input - target event report'!B:B,B:B,'Input - target event report'!D:D,"Private Investment") = 0, "N/A", TODAY() - MAXIFS('Input - target event report'!E:E,'Input - target event report'!B:B,B:B,'Input - target event report'!D:D,"Private Investment"))</f>
        <v/>
      </c>
      <c r="I2892">
        <f>COUNTIFS('Input - target event report'!B:B,B2892,'Input - target event report'!D:D, "Private Investment")</f>
        <v/>
      </c>
      <c r="J2892">
        <f>INDEX('Input - companies list'!$1:$10000,MATCH(B2892,'Input - companies list'!B:B,0),MATCH("Flow",'Input - companies list'!$1:$1,0 ))</f>
        <v/>
      </c>
      <c r="K2892">
        <f>INDEX('Input - companies list'!$1:$10000,MATCH(B2892,'Input - companies list'!B:B,0),MATCH("Inter-Cluster Connectivity",'Input - companies list'!$1:$1,0 ))</f>
        <v/>
      </c>
      <c r="L2892">
        <f>IFERROR(PERCENTRANK(F:F,F2892),0)</f>
        <v/>
      </c>
      <c r="M2892">
        <f>IFERROR(1 - PERCENTRANK(G:G,G2892),0)</f>
        <v/>
      </c>
      <c r="N2892">
        <f>IFERROR(1 - PERCENTRANK(H:H,H2892),0)</f>
        <v/>
      </c>
      <c r="O2892">
        <f>IFERROR(PERCENTRANK(I:I,I2892),0)</f>
        <v/>
      </c>
      <c r="P2892">
        <f>IFERROR(1 - PERCENTRANK(J:J,J2892),0)</f>
        <v/>
      </c>
      <c r="Q2892">
        <f>IFERROR(PERCENTRANK(K:K,K2892),0)</f>
        <v/>
      </c>
      <c r="R2892">
        <f>L2892*weight1+M2892*weight2+N2892*weight3+O2892*weight4+P2892*weight5+Q2892*weight6</f>
        <v/>
      </c>
    </row>
    <row r="2893" spans="1:18">
      <c r="A2893">
        <f>RANK(R2893,R:R)</f>
        <v/>
      </c>
      <c r="B2893" t="s">
        <v>31447</v>
      </c>
      <c r="C2893">
        <f>VLOOKUP(B2893,'Input - companies list'!B:L,2,FALSE)</f>
        <v/>
      </c>
      <c r="D2893">
        <f>VLOOKUP(B2893,'Input - companies list'!B:L,11,FALSE)</f>
        <v/>
      </c>
      <c r="E2893">
        <f>VLOOKUP(B2893,'Input - companies list'!B:E,4,FALSE)</f>
        <v/>
      </c>
      <c r="F2893">
        <f>SUMIFS('Input - target event report'!H:H,'Input - target event report'!B:B,B2893,'Input - target event report'!D:D, "Private Investment")</f>
        <v/>
      </c>
      <c r="G2893">
        <f>IF(I2893&lt;2, "N/A", (MAXIFS('Input - target event report'!E:E,'Input - target event report'!B:B,B:B,'Input - target event report'!D:D,"Private Investment")-MINIFS('Input - target event report'!E:E,'Input - target event report'!B:B,B:B,'Input - target event report'!D:D,"Private Investment"))/(I2893-1))</f>
        <v/>
      </c>
      <c r="H2893">
        <f>IF(MAXIFS('Input - target event report'!E:E,'Input - target event report'!B:B,B:B,'Input - target event report'!D:D,"Private Investment") = 0, "N/A", TODAY() - MAXIFS('Input - target event report'!E:E,'Input - target event report'!B:B,B:B,'Input - target event report'!D:D,"Private Investment"))</f>
        <v/>
      </c>
      <c r="I2893">
        <f>COUNTIFS('Input - target event report'!B:B,B2893,'Input - target event report'!D:D, "Private Investment")</f>
        <v/>
      </c>
      <c r="J2893">
        <f>INDEX('Input - companies list'!$1:$10000,MATCH(B2893,'Input - companies list'!B:B,0),MATCH("Flow",'Input - companies list'!$1:$1,0 ))</f>
        <v/>
      </c>
      <c r="K2893">
        <f>INDEX('Input - companies list'!$1:$10000,MATCH(B2893,'Input - companies list'!B:B,0),MATCH("Inter-Cluster Connectivity",'Input - companies list'!$1:$1,0 ))</f>
        <v/>
      </c>
      <c r="L2893">
        <f>IFERROR(PERCENTRANK(F:F,F2893),0)</f>
        <v/>
      </c>
      <c r="M2893">
        <f>IFERROR(1 - PERCENTRANK(G:G,G2893),0)</f>
        <v/>
      </c>
      <c r="N2893">
        <f>IFERROR(1 - PERCENTRANK(H:H,H2893),0)</f>
        <v/>
      </c>
      <c r="O2893">
        <f>IFERROR(PERCENTRANK(I:I,I2893),0)</f>
        <v/>
      </c>
      <c r="P2893">
        <f>IFERROR(1 - PERCENTRANK(J:J,J2893),0)</f>
        <v/>
      </c>
      <c r="Q2893">
        <f>IFERROR(PERCENTRANK(K:K,K2893),0)</f>
        <v/>
      </c>
      <c r="R2893">
        <f>L2893*weight1+M2893*weight2+N2893*weight3+O2893*weight4+P2893*weight5+Q2893*weight6</f>
        <v/>
      </c>
    </row>
    <row r="2894" spans="1:18">
      <c r="A2894">
        <f>RANK(R2894,R:R)</f>
        <v/>
      </c>
      <c r="B2894" t="s">
        <v>31455</v>
      </c>
      <c r="C2894">
        <f>VLOOKUP(B2894,'Input - companies list'!B:L,2,FALSE)</f>
        <v/>
      </c>
      <c r="D2894">
        <f>VLOOKUP(B2894,'Input - companies list'!B:L,11,FALSE)</f>
        <v/>
      </c>
      <c r="E2894">
        <f>VLOOKUP(B2894,'Input - companies list'!B:E,4,FALSE)</f>
        <v/>
      </c>
      <c r="F2894">
        <f>SUMIFS('Input - target event report'!H:H,'Input - target event report'!B:B,B2894,'Input - target event report'!D:D, "Private Investment")</f>
        <v/>
      </c>
      <c r="G2894">
        <f>IF(I2894&lt;2, "N/A", (MAXIFS('Input - target event report'!E:E,'Input - target event report'!B:B,B:B,'Input - target event report'!D:D,"Private Investment")-MINIFS('Input - target event report'!E:E,'Input - target event report'!B:B,B:B,'Input - target event report'!D:D,"Private Investment"))/(I2894-1))</f>
        <v/>
      </c>
      <c r="H2894">
        <f>IF(MAXIFS('Input - target event report'!E:E,'Input - target event report'!B:B,B:B,'Input - target event report'!D:D,"Private Investment") = 0, "N/A", TODAY() - MAXIFS('Input - target event report'!E:E,'Input - target event report'!B:B,B:B,'Input - target event report'!D:D,"Private Investment"))</f>
        <v/>
      </c>
      <c r="I2894">
        <f>COUNTIFS('Input - target event report'!B:B,B2894,'Input - target event report'!D:D, "Private Investment")</f>
        <v/>
      </c>
      <c r="J2894">
        <f>INDEX('Input - companies list'!$1:$10000,MATCH(B2894,'Input - companies list'!B:B,0),MATCH("Flow",'Input - companies list'!$1:$1,0 ))</f>
        <v/>
      </c>
      <c r="K2894">
        <f>INDEX('Input - companies list'!$1:$10000,MATCH(B2894,'Input - companies list'!B:B,0),MATCH("Inter-Cluster Connectivity",'Input - companies list'!$1:$1,0 ))</f>
        <v/>
      </c>
      <c r="L2894">
        <f>IFERROR(PERCENTRANK(F:F,F2894),0)</f>
        <v/>
      </c>
      <c r="M2894">
        <f>IFERROR(1 - PERCENTRANK(G:G,G2894),0)</f>
        <v/>
      </c>
      <c r="N2894">
        <f>IFERROR(1 - PERCENTRANK(H:H,H2894),0)</f>
        <v/>
      </c>
      <c r="O2894">
        <f>IFERROR(PERCENTRANK(I:I,I2894),0)</f>
        <v/>
      </c>
      <c r="P2894">
        <f>IFERROR(1 - PERCENTRANK(J:J,J2894),0)</f>
        <v/>
      </c>
      <c r="Q2894">
        <f>IFERROR(PERCENTRANK(K:K,K2894),0)</f>
        <v/>
      </c>
      <c r="R2894">
        <f>L2894*weight1+M2894*weight2+N2894*weight3+O2894*weight4+P2894*weight5+Q2894*weight6</f>
        <v/>
      </c>
    </row>
    <row r="2895" spans="1:18">
      <c r="A2895">
        <f>RANK(R2895,R:R)</f>
        <v/>
      </c>
      <c r="B2895" t="s">
        <v>31465</v>
      </c>
      <c r="C2895">
        <f>VLOOKUP(B2895,'Input - companies list'!B:L,2,FALSE)</f>
        <v/>
      </c>
      <c r="D2895">
        <f>VLOOKUP(B2895,'Input - companies list'!B:L,11,FALSE)</f>
        <v/>
      </c>
      <c r="E2895">
        <f>VLOOKUP(B2895,'Input - companies list'!B:E,4,FALSE)</f>
        <v/>
      </c>
      <c r="F2895">
        <f>SUMIFS('Input - target event report'!H:H,'Input - target event report'!B:B,B2895,'Input - target event report'!D:D, "Private Investment")</f>
        <v/>
      </c>
      <c r="G2895">
        <f>IF(I2895&lt;2, "N/A", (MAXIFS('Input - target event report'!E:E,'Input - target event report'!B:B,B:B,'Input - target event report'!D:D,"Private Investment")-MINIFS('Input - target event report'!E:E,'Input - target event report'!B:B,B:B,'Input - target event report'!D:D,"Private Investment"))/(I2895-1))</f>
        <v/>
      </c>
      <c r="H2895">
        <f>IF(MAXIFS('Input - target event report'!E:E,'Input - target event report'!B:B,B:B,'Input - target event report'!D:D,"Private Investment") = 0, "N/A", TODAY() - MAXIFS('Input - target event report'!E:E,'Input - target event report'!B:B,B:B,'Input - target event report'!D:D,"Private Investment"))</f>
        <v/>
      </c>
      <c r="I2895">
        <f>COUNTIFS('Input - target event report'!B:B,B2895,'Input - target event report'!D:D, "Private Investment")</f>
        <v/>
      </c>
      <c r="J2895">
        <f>INDEX('Input - companies list'!$1:$10000,MATCH(B2895,'Input - companies list'!B:B,0),MATCH("Flow",'Input - companies list'!$1:$1,0 ))</f>
        <v/>
      </c>
      <c r="K2895">
        <f>INDEX('Input - companies list'!$1:$10000,MATCH(B2895,'Input - companies list'!B:B,0),MATCH("Inter-Cluster Connectivity",'Input - companies list'!$1:$1,0 ))</f>
        <v/>
      </c>
      <c r="L2895">
        <f>IFERROR(PERCENTRANK(F:F,F2895),0)</f>
        <v/>
      </c>
      <c r="M2895">
        <f>IFERROR(1 - PERCENTRANK(G:G,G2895),0)</f>
        <v/>
      </c>
      <c r="N2895">
        <f>IFERROR(1 - PERCENTRANK(H:H,H2895),0)</f>
        <v/>
      </c>
      <c r="O2895">
        <f>IFERROR(PERCENTRANK(I:I,I2895),0)</f>
        <v/>
      </c>
      <c r="P2895">
        <f>IFERROR(1 - PERCENTRANK(J:J,J2895),0)</f>
        <v/>
      </c>
      <c r="Q2895">
        <f>IFERROR(PERCENTRANK(K:K,K2895),0)</f>
        <v/>
      </c>
      <c r="R2895">
        <f>L2895*weight1+M2895*weight2+N2895*weight3+O2895*weight4+P2895*weight5+Q2895*weight6</f>
        <v/>
      </c>
    </row>
    <row r="2896" spans="1:18">
      <c r="A2896">
        <f>RANK(R2896,R:R)</f>
        <v/>
      </c>
      <c r="B2896" t="s">
        <v>31475</v>
      </c>
      <c r="C2896">
        <f>VLOOKUP(B2896,'Input - companies list'!B:L,2,FALSE)</f>
        <v/>
      </c>
      <c r="D2896">
        <f>VLOOKUP(B2896,'Input - companies list'!B:L,11,FALSE)</f>
        <v/>
      </c>
      <c r="E2896">
        <f>VLOOKUP(B2896,'Input - companies list'!B:E,4,FALSE)</f>
        <v/>
      </c>
      <c r="F2896">
        <f>SUMIFS('Input - target event report'!H:H,'Input - target event report'!B:B,B2896,'Input - target event report'!D:D, "Private Investment")</f>
        <v/>
      </c>
      <c r="G2896">
        <f>IF(I2896&lt;2, "N/A", (MAXIFS('Input - target event report'!E:E,'Input - target event report'!B:B,B:B,'Input - target event report'!D:D,"Private Investment")-MINIFS('Input - target event report'!E:E,'Input - target event report'!B:B,B:B,'Input - target event report'!D:D,"Private Investment"))/(I2896-1))</f>
        <v/>
      </c>
      <c r="H2896">
        <f>IF(MAXIFS('Input - target event report'!E:E,'Input - target event report'!B:B,B:B,'Input - target event report'!D:D,"Private Investment") = 0, "N/A", TODAY() - MAXIFS('Input - target event report'!E:E,'Input - target event report'!B:B,B:B,'Input - target event report'!D:D,"Private Investment"))</f>
        <v/>
      </c>
      <c r="I2896">
        <f>COUNTIFS('Input - target event report'!B:B,B2896,'Input - target event report'!D:D, "Private Investment")</f>
        <v/>
      </c>
      <c r="J2896">
        <f>INDEX('Input - companies list'!$1:$10000,MATCH(B2896,'Input - companies list'!B:B,0),MATCH("Flow",'Input - companies list'!$1:$1,0 ))</f>
        <v/>
      </c>
      <c r="K2896">
        <f>INDEX('Input - companies list'!$1:$10000,MATCH(B2896,'Input - companies list'!B:B,0),MATCH("Inter-Cluster Connectivity",'Input - companies list'!$1:$1,0 ))</f>
        <v/>
      </c>
      <c r="L2896">
        <f>IFERROR(PERCENTRANK(F:F,F2896),0)</f>
        <v/>
      </c>
      <c r="M2896">
        <f>IFERROR(1 - PERCENTRANK(G:G,G2896),0)</f>
        <v/>
      </c>
      <c r="N2896">
        <f>IFERROR(1 - PERCENTRANK(H:H,H2896),0)</f>
        <v/>
      </c>
      <c r="O2896">
        <f>IFERROR(PERCENTRANK(I:I,I2896),0)</f>
        <v/>
      </c>
      <c r="P2896">
        <f>IFERROR(1 - PERCENTRANK(J:J,J2896),0)</f>
        <v/>
      </c>
      <c r="Q2896">
        <f>IFERROR(PERCENTRANK(K:K,K2896),0)</f>
        <v/>
      </c>
      <c r="R2896">
        <f>L2896*weight1+M2896*weight2+N2896*weight3+O2896*weight4+P2896*weight5+Q2896*weight6</f>
        <v/>
      </c>
    </row>
    <row r="2897" spans="1:18">
      <c r="A2897">
        <f>RANK(R2897,R:R)</f>
        <v/>
      </c>
      <c r="B2897" t="s">
        <v>31485</v>
      </c>
      <c r="C2897">
        <f>VLOOKUP(B2897,'Input - companies list'!B:L,2,FALSE)</f>
        <v/>
      </c>
      <c r="D2897">
        <f>VLOOKUP(B2897,'Input - companies list'!B:L,11,FALSE)</f>
        <v/>
      </c>
      <c r="E2897">
        <f>VLOOKUP(B2897,'Input - companies list'!B:E,4,FALSE)</f>
        <v/>
      </c>
      <c r="F2897">
        <f>SUMIFS('Input - target event report'!H:H,'Input - target event report'!B:B,B2897,'Input - target event report'!D:D, "Private Investment")</f>
        <v/>
      </c>
      <c r="G2897">
        <f>IF(I2897&lt;2, "N/A", (MAXIFS('Input - target event report'!E:E,'Input - target event report'!B:B,B:B,'Input - target event report'!D:D,"Private Investment")-MINIFS('Input - target event report'!E:E,'Input - target event report'!B:B,B:B,'Input - target event report'!D:D,"Private Investment"))/(I2897-1))</f>
        <v/>
      </c>
      <c r="H2897">
        <f>IF(MAXIFS('Input - target event report'!E:E,'Input - target event report'!B:B,B:B,'Input - target event report'!D:D,"Private Investment") = 0, "N/A", TODAY() - MAXIFS('Input - target event report'!E:E,'Input - target event report'!B:B,B:B,'Input - target event report'!D:D,"Private Investment"))</f>
        <v/>
      </c>
      <c r="I2897">
        <f>COUNTIFS('Input - target event report'!B:B,B2897,'Input - target event report'!D:D, "Private Investment")</f>
        <v/>
      </c>
      <c r="J2897">
        <f>INDEX('Input - companies list'!$1:$10000,MATCH(B2897,'Input - companies list'!B:B,0),MATCH("Flow",'Input - companies list'!$1:$1,0 ))</f>
        <v/>
      </c>
      <c r="K2897">
        <f>INDEX('Input - companies list'!$1:$10000,MATCH(B2897,'Input - companies list'!B:B,0),MATCH("Inter-Cluster Connectivity",'Input - companies list'!$1:$1,0 ))</f>
        <v/>
      </c>
      <c r="L2897">
        <f>IFERROR(PERCENTRANK(F:F,F2897),0)</f>
        <v/>
      </c>
      <c r="M2897">
        <f>IFERROR(1 - PERCENTRANK(G:G,G2897),0)</f>
        <v/>
      </c>
      <c r="N2897">
        <f>IFERROR(1 - PERCENTRANK(H:H,H2897),0)</f>
        <v/>
      </c>
      <c r="O2897">
        <f>IFERROR(PERCENTRANK(I:I,I2897),0)</f>
        <v/>
      </c>
      <c r="P2897">
        <f>IFERROR(1 - PERCENTRANK(J:J,J2897),0)</f>
        <v/>
      </c>
      <c r="Q2897">
        <f>IFERROR(PERCENTRANK(K:K,K2897),0)</f>
        <v/>
      </c>
      <c r="R2897">
        <f>L2897*weight1+M2897*weight2+N2897*weight3+O2897*weight4+P2897*weight5+Q2897*weight6</f>
        <v/>
      </c>
    </row>
    <row r="2898" spans="1:18">
      <c r="A2898">
        <f>RANK(R2898,R:R)</f>
        <v/>
      </c>
      <c r="B2898" t="s">
        <v>31497</v>
      </c>
      <c r="C2898">
        <f>VLOOKUP(B2898,'Input - companies list'!B:L,2,FALSE)</f>
        <v/>
      </c>
      <c r="D2898">
        <f>VLOOKUP(B2898,'Input - companies list'!B:L,11,FALSE)</f>
        <v/>
      </c>
      <c r="E2898">
        <f>VLOOKUP(B2898,'Input - companies list'!B:E,4,FALSE)</f>
        <v/>
      </c>
      <c r="F2898">
        <f>SUMIFS('Input - target event report'!H:H,'Input - target event report'!B:B,B2898,'Input - target event report'!D:D, "Private Investment")</f>
        <v/>
      </c>
      <c r="G2898">
        <f>IF(I2898&lt;2, "N/A", (MAXIFS('Input - target event report'!E:E,'Input - target event report'!B:B,B:B,'Input - target event report'!D:D,"Private Investment")-MINIFS('Input - target event report'!E:E,'Input - target event report'!B:B,B:B,'Input - target event report'!D:D,"Private Investment"))/(I2898-1))</f>
        <v/>
      </c>
      <c r="H2898">
        <f>IF(MAXIFS('Input - target event report'!E:E,'Input - target event report'!B:B,B:B,'Input - target event report'!D:D,"Private Investment") = 0, "N/A", TODAY() - MAXIFS('Input - target event report'!E:E,'Input - target event report'!B:B,B:B,'Input - target event report'!D:D,"Private Investment"))</f>
        <v/>
      </c>
      <c r="I2898">
        <f>COUNTIFS('Input - target event report'!B:B,B2898,'Input - target event report'!D:D, "Private Investment")</f>
        <v/>
      </c>
      <c r="J2898">
        <f>INDEX('Input - companies list'!$1:$10000,MATCH(B2898,'Input - companies list'!B:B,0),MATCH("Flow",'Input - companies list'!$1:$1,0 ))</f>
        <v/>
      </c>
      <c r="K2898">
        <f>INDEX('Input - companies list'!$1:$10000,MATCH(B2898,'Input - companies list'!B:B,0),MATCH("Inter-Cluster Connectivity",'Input - companies list'!$1:$1,0 ))</f>
        <v/>
      </c>
      <c r="L2898">
        <f>IFERROR(PERCENTRANK(F:F,F2898),0)</f>
        <v/>
      </c>
      <c r="M2898">
        <f>IFERROR(1 - PERCENTRANK(G:G,G2898),0)</f>
        <v/>
      </c>
      <c r="N2898">
        <f>IFERROR(1 - PERCENTRANK(H:H,H2898),0)</f>
        <v/>
      </c>
      <c r="O2898">
        <f>IFERROR(PERCENTRANK(I:I,I2898),0)</f>
        <v/>
      </c>
      <c r="P2898">
        <f>IFERROR(1 - PERCENTRANK(J:J,J2898),0)</f>
        <v/>
      </c>
      <c r="Q2898">
        <f>IFERROR(PERCENTRANK(K:K,K2898),0)</f>
        <v/>
      </c>
      <c r="R2898">
        <f>L2898*weight1+M2898*weight2+N2898*weight3+O2898*weight4+P2898*weight5+Q2898*weight6</f>
        <v/>
      </c>
    </row>
    <row r="2899" spans="1:18">
      <c r="A2899">
        <f>RANK(R2899,R:R)</f>
        <v/>
      </c>
      <c r="B2899" t="s">
        <v>31509</v>
      </c>
      <c r="C2899">
        <f>VLOOKUP(B2899,'Input - companies list'!B:L,2,FALSE)</f>
        <v/>
      </c>
      <c r="D2899">
        <f>VLOOKUP(B2899,'Input - companies list'!B:L,11,FALSE)</f>
        <v/>
      </c>
      <c r="E2899">
        <f>VLOOKUP(B2899,'Input - companies list'!B:E,4,FALSE)</f>
        <v/>
      </c>
      <c r="F2899">
        <f>SUMIFS('Input - target event report'!H:H,'Input - target event report'!B:B,B2899,'Input - target event report'!D:D, "Private Investment")</f>
        <v/>
      </c>
      <c r="G2899">
        <f>IF(I2899&lt;2, "N/A", (MAXIFS('Input - target event report'!E:E,'Input - target event report'!B:B,B:B,'Input - target event report'!D:D,"Private Investment")-MINIFS('Input - target event report'!E:E,'Input - target event report'!B:B,B:B,'Input - target event report'!D:D,"Private Investment"))/(I2899-1))</f>
        <v/>
      </c>
      <c r="H2899">
        <f>IF(MAXIFS('Input - target event report'!E:E,'Input - target event report'!B:B,B:B,'Input - target event report'!D:D,"Private Investment") = 0, "N/A", TODAY() - MAXIFS('Input - target event report'!E:E,'Input - target event report'!B:B,B:B,'Input - target event report'!D:D,"Private Investment"))</f>
        <v/>
      </c>
      <c r="I2899">
        <f>COUNTIFS('Input - target event report'!B:B,B2899,'Input - target event report'!D:D, "Private Investment")</f>
        <v/>
      </c>
      <c r="J2899">
        <f>INDEX('Input - companies list'!$1:$10000,MATCH(B2899,'Input - companies list'!B:B,0),MATCH("Flow",'Input - companies list'!$1:$1,0 ))</f>
        <v/>
      </c>
      <c r="K2899">
        <f>INDEX('Input - companies list'!$1:$10000,MATCH(B2899,'Input - companies list'!B:B,0),MATCH("Inter-Cluster Connectivity",'Input - companies list'!$1:$1,0 ))</f>
        <v/>
      </c>
      <c r="L2899">
        <f>IFERROR(PERCENTRANK(F:F,F2899),0)</f>
        <v/>
      </c>
      <c r="M2899">
        <f>IFERROR(1 - PERCENTRANK(G:G,G2899),0)</f>
        <v/>
      </c>
      <c r="N2899">
        <f>IFERROR(1 - PERCENTRANK(H:H,H2899),0)</f>
        <v/>
      </c>
      <c r="O2899">
        <f>IFERROR(PERCENTRANK(I:I,I2899),0)</f>
        <v/>
      </c>
      <c r="P2899">
        <f>IFERROR(1 - PERCENTRANK(J:J,J2899),0)</f>
        <v/>
      </c>
      <c r="Q2899">
        <f>IFERROR(PERCENTRANK(K:K,K2899),0)</f>
        <v/>
      </c>
      <c r="R2899">
        <f>L2899*weight1+M2899*weight2+N2899*weight3+O2899*weight4+P2899*weight5+Q2899*weight6</f>
        <v/>
      </c>
    </row>
    <row r="2900" spans="1:18">
      <c r="A2900">
        <f>RANK(R2900,R:R)</f>
        <v/>
      </c>
      <c r="B2900" t="s">
        <v>31522</v>
      </c>
      <c r="C2900">
        <f>VLOOKUP(B2900,'Input - companies list'!B:L,2,FALSE)</f>
        <v/>
      </c>
      <c r="D2900">
        <f>VLOOKUP(B2900,'Input - companies list'!B:L,11,FALSE)</f>
        <v/>
      </c>
      <c r="E2900">
        <f>VLOOKUP(B2900,'Input - companies list'!B:E,4,FALSE)</f>
        <v/>
      </c>
      <c r="F2900">
        <f>SUMIFS('Input - target event report'!H:H,'Input - target event report'!B:B,B2900,'Input - target event report'!D:D, "Private Investment")</f>
        <v/>
      </c>
      <c r="G2900">
        <f>IF(I2900&lt;2, "N/A", (MAXIFS('Input - target event report'!E:E,'Input - target event report'!B:B,B:B,'Input - target event report'!D:D,"Private Investment")-MINIFS('Input - target event report'!E:E,'Input - target event report'!B:B,B:B,'Input - target event report'!D:D,"Private Investment"))/(I2900-1))</f>
        <v/>
      </c>
      <c r="H2900">
        <f>IF(MAXIFS('Input - target event report'!E:E,'Input - target event report'!B:B,B:B,'Input - target event report'!D:D,"Private Investment") = 0, "N/A", TODAY() - MAXIFS('Input - target event report'!E:E,'Input - target event report'!B:B,B:B,'Input - target event report'!D:D,"Private Investment"))</f>
        <v/>
      </c>
      <c r="I2900">
        <f>COUNTIFS('Input - target event report'!B:B,B2900,'Input - target event report'!D:D, "Private Investment")</f>
        <v/>
      </c>
      <c r="J2900">
        <f>INDEX('Input - companies list'!$1:$10000,MATCH(B2900,'Input - companies list'!B:B,0),MATCH("Flow",'Input - companies list'!$1:$1,0 ))</f>
        <v/>
      </c>
      <c r="K2900">
        <f>INDEX('Input - companies list'!$1:$10000,MATCH(B2900,'Input - companies list'!B:B,0),MATCH("Inter-Cluster Connectivity",'Input - companies list'!$1:$1,0 ))</f>
        <v/>
      </c>
      <c r="L2900">
        <f>IFERROR(PERCENTRANK(F:F,F2900),0)</f>
        <v/>
      </c>
      <c r="M2900">
        <f>IFERROR(1 - PERCENTRANK(G:G,G2900),0)</f>
        <v/>
      </c>
      <c r="N2900">
        <f>IFERROR(1 - PERCENTRANK(H:H,H2900),0)</f>
        <v/>
      </c>
      <c r="O2900">
        <f>IFERROR(PERCENTRANK(I:I,I2900),0)</f>
        <v/>
      </c>
      <c r="P2900">
        <f>IFERROR(1 - PERCENTRANK(J:J,J2900),0)</f>
        <v/>
      </c>
      <c r="Q2900">
        <f>IFERROR(PERCENTRANK(K:K,K2900),0)</f>
        <v/>
      </c>
      <c r="R2900">
        <f>L2900*weight1+M2900*weight2+N2900*weight3+O2900*weight4+P2900*weight5+Q2900*weight6</f>
        <v/>
      </c>
    </row>
    <row r="2901" spans="1:18">
      <c r="A2901">
        <f>RANK(R2901,R:R)</f>
        <v/>
      </c>
      <c r="B2901" t="s">
        <v>31531</v>
      </c>
      <c r="C2901">
        <f>VLOOKUP(B2901,'Input - companies list'!B:L,2,FALSE)</f>
        <v/>
      </c>
      <c r="D2901">
        <f>VLOOKUP(B2901,'Input - companies list'!B:L,11,FALSE)</f>
        <v/>
      </c>
      <c r="E2901">
        <f>VLOOKUP(B2901,'Input - companies list'!B:E,4,FALSE)</f>
        <v/>
      </c>
      <c r="F2901">
        <f>SUMIFS('Input - target event report'!H:H,'Input - target event report'!B:B,B2901,'Input - target event report'!D:D, "Private Investment")</f>
        <v/>
      </c>
      <c r="G2901">
        <f>IF(I2901&lt;2, "N/A", (MAXIFS('Input - target event report'!E:E,'Input - target event report'!B:B,B:B,'Input - target event report'!D:D,"Private Investment")-MINIFS('Input - target event report'!E:E,'Input - target event report'!B:B,B:B,'Input - target event report'!D:D,"Private Investment"))/(I2901-1))</f>
        <v/>
      </c>
      <c r="H2901">
        <f>IF(MAXIFS('Input - target event report'!E:E,'Input - target event report'!B:B,B:B,'Input - target event report'!D:D,"Private Investment") = 0, "N/A", TODAY() - MAXIFS('Input - target event report'!E:E,'Input - target event report'!B:B,B:B,'Input - target event report'!D:D,"Private Investment"))</f>
        <v/>
      </c>
      <c r="I2901">
        <f>COUNTIFS('Input - target event report'!B:B,B2901,'Input - target event report'!D:D, "Private Investment")</f>
        <v/>
      </c>
      <c r="J2901">
        <f>INDEX('Input - companies list'!$1:$10000,MATCH(B2901,'Input - companies list'!B:B,0),MATCH("Flow",'Input - companies list'!$1:$1,0 ))</f>
        <v/>
      </c>
      <c r="K2901">
        <f>INDEX('Input - companies list'!$1:$10000,MATCH(B2901,'Input - companies list'!B:B,0),MATCH("Inter-Cluster Connectivity",'Input - companies list'!$1:$1,0 ))</f>
        <v/>
      </c>
      <c r="L2901">
        <f>IFERROR(PERCENTRANK(F:F,F2901),0)</f>
        <v/>
      </c>
      <c r="M2901">
        <f>IFERROR(1 - PERCENTRANK(G:G,G2901),0)</f>
        <v/>
      </c>
      <c r="N2901">
        <f>IFERROR(1 - PERCENTRANK(H:H,H2901),0)</f>
        <v/>
      </c>
      <c r="O2901">
        <f>IFERROR(PERCENTRANK(I:I,I2901),0)</f>
        <v/>
      </c>
      <c r="P2901">
        <f>IFERROR(1 - PERCENTRANK(J:J,J2901),0)</f>
        <v/>
      </c>
      <c r="Q2901">
        <f>IFERROR(PERCENTRANK(K:K,K2901),0)</f>
        <v/>
      </c>
      <c r="R2901">
        <f>L2901*weight1+M2901*weight2+N2901*weight3+O2901*weight4+P2901*weight5+Q2901*weight6</f>
        <v/>
      </c>
    </row>
    <row r="2902" spans="1:18">
      <c r="A2902">
        <f>RANK(R2902,R:R)</f>
        <v/>
      </c>
      <c r="B2902" t="s">
        <v>31541</v>
      </c>
      <c r="C2902">
        <f>VLOOKUP(B2902,'Input - companies list'!B:L,2,FALSE)</f>
        <v/>
      </c>
      <c r="D2902">
        <f>VLOOKUP(B2902,'Input - companies list'!B:L,11,FALSE)</f>
        <v/>
      </c>
      <c r="E2902">
        <f>VLOOKUP(B2902,'Input - companies list'!B:E,4,FALSE)</f>
        <v/>
      </c>
      <c r="F2902">
        <f>SUMIFS('Input - target event report'!H:H,'Input - target event report'!B:B,B2902,'Input - target event report'!D:D, "Private Investment")</f>
        <v/>
      </c>
      <c r="G2902">
        <f>IF(I2902&lt;2, "N/A", (MAXIFS('Input - target event report'!E:E,'Input - target event report'!B:B,B:B,'Input - target event report'!D:D,"Private Investment")-MINIFS('Input - target event report'!E:E,'Input - target event report'!B:B,B:B,'Input - target event report'!D:D,"Private Investment"))/(I2902-1))</f>
        <v/>
      </c>
      <c r="H2902">
        <f>IF(MAXIFS('Input - target event report'!E:E,'Input - target event report'!B:B,B:B,'Input - target event report'!D:D,"Private Investment") = 0, "N/A", TODAY() - MAXIFS('Input - target event report'!E:E,'Input - target event report'!B:B,B:B,'Input - target event report'!D:D,"Private Investment"))</f>
        <v/>
      </c>
      <c r="I2902">
        <f>COUNTIFS('Input - target event report'!B:B,B2902,'Input - target event report'!D:D, "Private Investment")</f>
        <v/>
      </c>
      <c r="J2902">
        <f>INDEX('Input - companies list'!$1:$10000,MATCH(B2902,'Input - companies list'!B:B,0),MATCH("Flow",'Input - companies list'!$1:$1,0 ))</f>
        <v/>
      </c>
      <c r="K2902">
        <f>INDEX('Input - companies list'!$1:$10000,MATCH(B2902,'Input - companies list'!B:B,0),MATCH("Inter-Cluster Connectivity",'Input - companies list'!$1:$1,0 ))</f>
        <v/>
      </c>
      <c r="L2902">
        <f>IFERROR(PERCENTRANK(F:F,F2902),0)</f>
        <v/>
      </c>
      <c r="M2902">
        <f>IFERROR(1 - PERCENTRANK(G:G,G2902),0)</f>
        <v/>
      </c>
      <c r="N2902">
        <f>IFERROR(1 - PERCENTRANK(H:H,H2902),0)</f>
        <v/>
      </c>
      <c r="O2902">
        <f>IFERROR(PERCENTRANK(I:I,I2902),0)</f>
        <v/>
      </c>
      <c r="P2902">
        <f>IFERROR(1 - PERCENTRANK(J:J,J2902),0)</f>
        <v/>
      </c>
      <c r="Q2902">
        <f>IFERROR(PERCENTRANK(K:K,K2902),0)</f>
        <v/>
      </c>
      <c r="R2902">
        <f>L2902*weight1+M2902*weight2+N2902*weight3+O2902*weight4+P2902*weight5+Q2902*weight6</f>
        <v/>
      </c>
    </row>
    <row r="2903" spans="1:18">
      <c r="A2903">
        <f>RANK(R2903,R:R)</f>
        <v/>
      </c>
      <c r="B2903" t="s">
        <v>31552</v>
      </c>
      <c r="C2903">
        <f>VLOOKUP(B2903,'Input - companies list'!B:L,2,FALSE)</f>
        <v/>
      </c>
      <c r="D2903">
        <f>VLOOKUP(B2903,'Input - companies list'!B:L,11,FALSE)</f>
        <v/>
      </c>
      <c r="E2903">
        <f>VLOOKUP(B2903,'Input - companies list'!B:E,4,FALSE)</f>
        <v/>
      </c>
      <c r="F2903">
        <f>SUMIFS('Input - target event report'!H:H,'Input - target event report'!B:B,B2903,'Input - target event report'!D:D, "Private Investment")</f>
        <v/>
      </c>
      <c r="G2903">
        <f>IF(I2903&lt;2, "N/A", (MAXIFS('Input - target event report'!E:E,'Input - target event report'!B:B,B:B,'Input - target event report'!D:D,"Private Investment")-MINIFS('Input - target event report'!E:E,'Input - target event report'!B:B,B:B,'Input - target event report'!D:D,"Private Investment"))/(I2903-1))</f>
        <v/>
      </c>
      <c r="H2903">
        <f>IF(MAXIFS('Input - target event report'!E:E,'Input - target event report'!B:B,B:B,'Input - target event report'!D:D,"Private Investment") = 0, "N/A", TODAY() - MAXIFS('Input - target event report'!E:E,'Input - target event report'!B:B,B:B,'Input - target event report'!D:D,"Private Investment"))</f>
        <v/>
      </c>
      <c r="I2903">
        <f>COUNTIFS('Input - target event report'!B:B,B2903,'Input - target event report'!D:D, "Private Investment")</f>
        <v/>
      </c>
      <c r="J2903">
        <f>INDEX('Input - companies list'!$1:$10000,MATCH(B2903,'Input - companies list'!B:B,0),MATCH("Flow",'Input - companies list'!$1:$1,0 ))</f>
        <v/>
      </c>
      <c r="K2903">
        <f>INDEX('Input - companies list'!$1:$10000,MATCH(B2903,'Input - companies list'!B:B,0),MATCH("Inter-Cluster Connectivity",'Input - companies list'!$1:$1,0 ))</f>
        <v/>
      </c>
      <c r="L2903">
        <f>IFERROR(PERCENTRANK(F:F,F2903),0)</f>
        <v/>
      </c>
      <c r="M2903">
        <f>IFERROR(1 - PERCENTRANK(G:G,G2903),0)</f>
        <v/>
      </c>
      <c r="N2903">
        <f>IFERROR(1 - PERCENTRANK(H:H,H2903),0)</f>
        <v/>
      </c>
      <c r="O2903">
        <f>IFERROR(PERCENTRANK(I:I,I2903),0)</f>
        <v/>
      </c>
      <c r="P2903">
        <f>IFERROR(1 - PERCENTRANK(J:J,J2903),0)</f>
        <v/>
      </c>
      <c r="Q2903">
        <f>IFERROR(PERCENTRANK(K:K,K2903),0)</f>
        <v/>
      </c>
      <c r="R2903">
        <f>L2903*weight1+M2903*weight2+N2903*weight3+O2903*weight4+P2903*weight5+Q2903*weight6</f>
        <v/>
      </c>
    </row>
    <row r="2904" spans="1:18">
      <c r="A2904">
        <f>RANK(R2904,R:R)</f>
        <v/>
      </c>
      <c r="B2904" t="s">
        <v>31561</v>
      </c>
      <c r="C2904">
        <f>VLOOKUP(B2904,'Input - companies list'!B:L,2,FALSE)</f>
        <v/>
      </c>
      <c r="D2904">
        <f>VLOOKUP(B2904,'Input - companies list'!B:L,11,FALSE)</f>
        <v/>
      </c>
      <c r="E2904">
        <f>VLOOKUP(B2904,'Input - companies list'!B:E,4,FALSE)</f>
        <v/>
      </c>
      <c r="F2904">
        <f>SUMIFS('Input - target event report'!H:H,'Input - target event report'!B:B,B2904,'Input - target event report'!D:D, "Private Investment")</f>
        <v/>
      </c>
      <c r="G2904">
        <f>IF(I2904&lt;2, "N/A", (MAXIFS('Input - target event report'!E:E,'Input - target event report'!B:B,B:B,'Input - target event report'!D:D,"Private Investment")-MINIFS('Input - target event report'!E:E,'Input - target event report'!B:B,B:B,'Input - target event report'!D:D,"Private Investment"))/(I2904-1))</f>
        <v/>
      </c>
      <c r="H2904">
        <f>IF(MAXIFS('Input - target event report'!E:E,'Input - target event report'!B:B,B:B,'Input - target event report'!D:D,"Private Investment") = 0, "N/A", TODAY() - MAXIFS('Input - target event report'!E:E,'Input - target event report'!B:B,B:B,'Input - target event report'!D:D,"Private Investment"))</f>
        <v/>
      </c>
      <c r="I2904">
        <f>COUNTIFS('Input - target event report'!B:B,B2904,'Input - target event report'!D:D, "Private Investment")</f>
        <v/>
      </c>
      <c r="J2904">
        <f>INDEX('Input - companies list'!$1:$10000,MATCH(B2904,'Input - companies list'!B:B,0),MATCH("Flow",'Input - companies list'!$1:$1,0 ))</f>
        <v/>
      </c>
      <c r="K2904">
        <f>INDEX('Input - companies list'!$1:$10000,MATCH(B2904,'Input - companies list'!B:B,0),MATCH("Inter-Cluster Connectivity",'Input - companies list'!$1:$1,0 ))</f>
        <v/>
      </c>
      <c r="L2904">
        <f>IFERROR(PERCENTRANK(F:F,F2904),0)</f>
        <v/>
      </c>
      <c r="M2904">
        <f>IFERROR(1 - PERCENTRANK(G:G,G2904),0)</f>
        <v/>
      </c>
      <c r="N2904">
        <f>IFERROR(1 - PERCENTRANK(H:H,H2904),0)</f>
        <v/>
      </c>
      <c r="O2904">
        <f>IFERROR(PERCENTRANK(I:I,I2904),0)</f>
        <v/>
      </c>
      <c r="P2904">
        <f>IFERROR(1 - PERCENTRANK(J:J,J2904),0)</f>
        <v/>
      </c>
      <c r="Q2904">
        <f>IFERROR(PERCENTRANK(K:K,K2904),0)</f>
        <v/>
      </c>
      <c r="R2904">
        <f>L2904*weight1+M2904*weight2+N2904*weight3+O2904*weight4+P2904*weight5+Q2904*weight6</f>
        <v/>
      </c>
    </row>
    <row r="2905" spans="1:18">
      <c r="A2905">
        <f>RANK(R2905,R:R)</f>
        <v/>
      </c>
      <c r="B2905" t="s">
        <v>31570</v>
      </c>
      <c r="C2905">
        <f>VLOOKUP(B2905,'Input - companies list'!B:L,2,FALSE)</f>
        <v/>
      </c>
      <c r="D2905">
        <f>VLOOKUP(B2905,'Input - companies list'!B:L,11,FALSE)</f>
        <v/>
      </c>
      <c r="E2905">
        <f>VLOOKUP(B2905,'Input - companies list'!B:E,4,FALSE)</f>
        <v/>
      </c>
      <c r="F2905">
        <f>SUMIFS('Input - target event report'!H:H,'Input - target event report'!B:B,B2905,'Input - target event report'!D:D, "Private Investment")</f>
        <v/>
      </c>
      <c r="G2905">
        <f>IF(I2905&lt;2, "N/A", (MAXIFS('Input - target event report'!E:E,'Input - target event report'!B:B,B:B,'Input - target event report'!D:D,"Private Investment")-MINIFS('Input - target event report'!E:E,'Input - target event report'!B:B,B:B,'Input - target event report'!D:D,"Private Investment"))/(I2905-1))</f>
        <v/>
      </c>
      <c r="H2905">
        <f>IF(MAXIFS('Input - target event report'!E:E,'Input - target event report'!B:B,B:B,'Input - target event report'!D:D,"Private Investment") = 0, "N/A", TODAY() - MAXIFS('Input - target event report'!E:E,'Input - target event report'!B:B,B:B,'Input - target event report'!D:D,"Private Investment"))</f>
        <v/>
      </c>
      <c r="I2905">
        <f>COUNTIFS('Input - target event report'!B:B,B2905,'Input - target event report'!D:D, "Private Investment")</f>
        <v/>
      </c>
      <c r="J2905">
        <f>INDEX('Input - companies list'!$1:$10000,MATCH(B2905,'Input - companies list'!B:B,0),MATCH("Flow",'Input - companies list'!$1:$1,0 ))</f>
        <v/>
      </c>
      <c r="K2905">
        <f>INDEX('Input - companies list'!$1:$10000,MATCH(B2905,'Input - companies list'!B:B,0),MATCH("Inter-Cluster Connectivity",'Input - companies list'!$1:$1,0 ))</f>
        <v/>
      </c>
      <c r="L2905">
        <f>IFERROR(PERCENTRANK(F:F,F2905),0)</f>
        <v/>
      </c>
      <c r="M2905">
        <f>IFERROR(1 - PERCENTRANK(G:G,G2905),0)</f>
        <v/>
      </c>
      <c r="N2905">
        <f>IFERROR(1 - PERCENTRANK(H:H,H2905),0)</f>
        <v/>
      </c>
      <c r="O2905">
        <f>IFERROR(PERCENTRANK(I:I,I2905),0)</f>
        <v/>
      </c>
      <c r="P2905">
        <f>IFERROR(1 - PERCENTRANK(J:J,J2905),0)</f>
        <v/>
      </c>
      <c r="Q2905">
        <f>IFERROR(PERCENTRANK(K:K,K2905),0)</f>
        <v/>
      </c>
      <c r="R2905">
        <f>L2905*weight1+M2905*weight2+N2905*weight3+O2905*weight4+P2905*weight5+Q2905*weight6</f>
        <v/>
      </c>
    </row>
    <row r="2906" spans="1:18">
      <c r="A2906">
        <f>RANK(R2906,R:R)</f>
        <v/>
      </c>
      <c r="B2906" t="s">
        <v>31581</v>
      </c>
      <c r="C2906">
        <f>VLOOKUP(B2906,'Input - companies list'!B:L,2,FALSE)</f>
        <v/>
      </c>
      <c r="D2906">
        <f>VLOOKUP(B2906,'Input - companies list'!B:L,11,FALSE)</f>
        <v/>
      </c>
      <c r="E2906">
        <f>VLOOKUP(B2906,'Input - companies list'!B:E,4,FALSE)</f>
        <v/>
      </c>
      <c r="F2906">
        <f>SUMIFS('Input - target event report'!H:H,'Input - target event report'!B:B,B2906,'Input - target event report'!D:D, "Private Investment")</f>
        <v/>
      </c>
      <c r="G2906">
        <f>IF(I2906&lt;2, "N/A", (MAXIFS('Input - target event report'!E:E,'Input - target event report'!B:B,B:B,'Input - target event report'!D:D,"Private Investment")-MINIFS('Input - target event report'!E:E,'Input - target event report'!B:B,B:B,'Input - target event report'!D:D,"Private Investment"))/(I2906-1))</f>
        <v/>
      </c>
      <c r="H2906">
        <f>IF(MAXIFS('Input - target event report'!E:E,'Input - target event report'!B:B,B:B,'Input - target event report'!D:D,"Private Investment") = 0, "N/A", TODAY() - MAXIFS('Input - target event report'!E:E,'Input - target event report'!B:B,B:B,'Input - target event report'!D:D,"Private Investment"))</f>
        <v/>
      </c>
      <c r="I2906">
        <f>COUNTIFS('Input - target event report'!B:B,B2906,'Input - target event report'!D:D, "Private Investment")</f>
        <v/>
      </c>
      <c r="J2906">
        <f>INDEX('Input - companies list'!$1:$10000,MATCH(B2906,'Input - companies list'!B:B,0),MATCH("Flow",'Input - companies list'!$1:$1,0 ))</f>
        <v/>
      </c>
      <c r="K2906">
        <f>INDEX('Input - companies list'!$1:$10000,MATCH(B2906,'Input - companies list'!B:B,0),MATCH("Inter-Cluster Connectivity",'Input - companies list'!$1:$1,0 ))</f>
        <v/>
      </c>
      <c r="L2906">
        <f>IFERROR(PERCENTRANK(F:F,F2906),0)</f>
        <v/>
      </c>
      <c r="M2906">
        <f>IFERROR(1 - PERCENTRANK(G:G,G2906),0)</f>
        <v/>
      </c>
      <c r="N2906">
        <f>IFERROR(1 - PERCENTRANK(H:H,H2906),0)</f>
        <v/>
      </c>
      <c r="O2906">
        <f>IFERROR(PERCENTRANK(I:I,I2906),0)</f>
        <v/>
      </c>
      <c r="P2906">
        <f>IFERROR(1 - PERCENTRANK(J:J,J2906),0)</f>
        <v/>
      </c>
      <c r="Q2906">
        <f>IFERROR(PERCENTRANK(K:K,K2906),0)</f>
        <v/>
      </c>
      <c r="R2906">
        <f>L2906*weight1+M2906*weight2+N2906*weight3+O2906*weight4+P2906*weight5+Q2906*weight6</f>
        <v/>
      </c>
    </row>
    <row r="2907" spans="1:18">
      <c r="A2907">
        <f>RANK(R2907,R:R)</f>
        <v/>
      </c>
      <c r="B2907" t="s">
        <v>31590</v>
      </c>
      <c r="C2907">
        <f>VLOOKUP(B2907,'Input - companies list'!B:L,2,FALSE)</f>
        <v/>
      </c>
      <c r="D2907">
        <f>VLOOKUP(B2907,'Input - companies list'!B:L,11,FALSE)</f>
        <v/>
      </c>
      <c r="E2907">
        <f>VLOOKUP(B2907,'Input - companies list'!B:E,4,FALSE)</f>
        <v/>
      </c>
      <c r="F2907">
        <f>SUMIFS('Input - target event report'!H:H,'Input - target event report'!B:B,B2907,'Input - target event report'!D:D, "Private Investment")</f>
        <v/>
      </c>
      <c r="G2907">
        <f>IF(I2907&lt;2, "N/A", (MAXIFS('Input - target event report'!E:E,'Input - target event report'!B:B,B:B,'Input - target event report'!D:D,"Private Investment")-MINIFS('Input - target event report'!E:E,'Input - target event report'!B:B,B:B,'Input - target event report'!D:D,"Private Investment"))/(I2907-1))</f>
        <v/>
      </c>
      <c r="H2907">
        <f>IF(MAXIFS('Input - target event report'!E:E,'Input - target event report'!B:B,B:B,'Input - target event report'!D:D,"Private Investment") = 0, "N/A", TODAY() - MAXIFS('Input - target event report'!E:E,'Input - target event report'!B:B,B:B,'Input - target event report'!D:D,"Private Investment"))</f>
        <v/>
      </c>
      <c r="I2907">
        <f>COUNTIFS('Input - target event report'!B:B,B2907,'Input - target event report'!D:D, "Private Investment")</f>
        <v/>
      </c>
      <c r="J2907">
        <f>INDEX('Input - companies list'!$1:$10000,MATCH(B2907,'Input - companies list'!B:B,0),MATCH("Flow",'Input - companies list'!$1:$1,0 ))</f>
        <v/>
      </c>
      <c r="K2907">
        <f>INDEX('Input - companies list'!$1:$10000,MATCH(B2907,'Input - companies list'!B:B,0),MATCH("Inter-Cluster Connectivity",'Input - companies list'!$1:$1,0 ))</f>
        <v/>
      </c>
      <c r="L2907">
        <f>IFERROR(PERCENTRANK(F:F,F2907),0)</f>
        <v/>
      </c>
      <c r="M2907">
        <f>IFERROR(1 - PERCENTRANK(G:G,G2907),0)</f>
        <v/>
      </c>
      <c r="N2907">
        <f>IFERROR(1 - PERCENTRANK(H:H,H2907),0)</f>
        <v/>
      </c>
      <c r="O2907">
        <f>IFERROR(PERCENTRANK(I:I,I2907),0)</f>
        <v/>
      </c>
      <c r="P2907">
        <f>IFERROR(1 - PERCENTRANK(J:J,J2907),0)</f>
        <v/>
      </c>
      <c r="Q2907">
        <f>IFERROR(PERCENTRANK(K:K,K2907),0)</f>
        <v/>
      </c>
      <c r="R2907">
        <f>L2907*weight1+M2907*weight2+N2907*weight3+O2907*weight4+P2907*weight5+Q2907*weight6</f>
        <v/>
      </c>
    </row>
    <row r="2908" spans="1:18">
      <c r="A2908">
        <f>RANK(R2908,R:R)</f>
        <v/>
      </c>
      <c r="B2908" t="s">
        <v>31601</v>
      </c>
      <c r="C2908">
        <f>VLOOKUP(B2908,'Input - companies list'!B:L,2,FALSE)</f>
        <v/>
      </c>
      <c r="D2908">
        <f>VLOOKUP(B2908,'Input - companies list'!B:L,11,FALSE)</f>
        <v/>
      </c>
      <c r="E2908">
        <f>VLOOKUP(B2908,'Input - companies list'!B:E,4,FALSE)</f>
        <v/>
      </c>
      <c r="F2908">
        <f>SUMIFS('Input - target event report'!H:H,'Input - target event report'!B:B,B2908,'Input - target event report'!D:D, "Private Investment")</f>
        <v/>
      </c>
      <c r="G2908">
        <f>IF(I2908&lt;2, "N/A", (MAXIFS('Input - target event report'!E:E,'Input - target event report'!B:B,B:B,'Input - target event report'!D:D,"Private Investment")-MINIFS('Input - target event report'!E:E,'Input - target event report'!B:B,B:B,'Input - target event report'!D:D,"Private Investment"))/(I2908-1))</f>
        <v/>
      </c>
      <c r="H2908">
        <f>IF(MAXIFS('Input - target event report'!E:E,'Input - target event report'!B:B,B:B,'Input - target event report'!D:D,"Private Investment") = 0, "N/A", TODAY() - MAXIFS('Input - target event report'!E:E,'Input - target event report'!B:B,B:B,'Input - target event report'!D:D,"Private Investment"))</f>
        <v/>
      </c>
      <c r="I2908">
        <f>COUNTIFS('Input - target event report'!B:B,B2908,'Input - target event report'!D:D, "Private Investment")</f>
        <v/>
      </c>
      <c r="J2908">
        <f>INDEX('Input - companies list'!$1:$10000,MATCH(B2908,'Input - companies list'!B:B,0),MATCH("Flow",'Input - companies list'!$1:$1,0 ))</f>
        <v/>
      </c>
      <c r="K2908">
        <f>INDEX('Input - companies list'!$1:$10000,MATCH(B2908,'Input - companies list'!B:B,0),MATCH("Inter-Cluster Connectivity",'Input - companies list'!$1:$1,0 ))</f>
        <v/>
      </c>
      <c r="L2908">
        <f>IFERROR(PERCENTRANK(F:F,F2908),0)</f>
        <v/>
      </c>
      <c r="M2908">
        <f>IFERROR(1 - PERCENTRANK(G:G,G2908),0)</f>
        <v/>
      </c>
      <c r="N2908">
        <f>IFERROR(1 - PERCENTRANK(H:H,H2908),0)</f>
        <v/>
      </c>
      <c r="O2908">
        <f>IFERROR(PERCENTRANK(I:I,I2908),0)</f>
        <v/>
      </c>
      <c r="P2908">
        <f>IFERROR(1 - PERCENTRANK(J:J,J2908),0)</f>
        <v/>
      </c>
      <c r="Q2908">
        <f>IFERROR(PERCENTRANK(K:K,K2908),0)</f>
        <v/>
      </c>
      <c r="R2908">
        <f>L2908*weight1+M2908*weight2+N2908*weight3+O2908*weight4+P2908*weight5+Q2908*weight6</f>
        <v/>
      </c>
    </row>
    <row r="2909" spans="1:18">
      <c r="A2909">
        <f>RANK(R2909,R:R)</f>
        <v/>
      </c>
      <c r="B2909" t="s">
        <v>31611</v>
      </c>
      <c r="C2909">
        <f>VLOOKUP(B2909,'Input - companies list'!B:L,2,FALSE)</f>
        <v/>
      </c>
      <c r="D2909">
        <f>VLOOKUP(B2909,'Input - companies list'!B:L,11,FALSE)</f>
        <v/>
      </c>
      <c r="E2909">
        <f>VLOOKUP(B2909,'Input - companies list'!B:E,4,FALSE)</f>
        <v/>
      </c>
      <c r="F2909">
        <f>SUMIFS('Input - target event report'!H:H,'Input - target event report'!B:B,B2909,'Input - target event report'!D:D, "Private Investment")</f>
        <v/>
      </c>
      <c r="G2909">
        <f>IF(I2909&lt;2, "N/A", (MAXIFS('Input - target event report'!E:E,'Input - target event report'!B:B,B:B,'Input - target event report'!D:D,"Private Investment")-MINIFS('Input - target event report'!E:E,'Input - target event report'!B:B,B:B,'Input - target event report'!D:D,"Private Investment"))/(I2909-1))</f>
        <v/>
      </c>
      <c r="H2909">
        <f>IF(MAXIFS('Input - target event report'!E:E,'Input - target event report'!B:B,B:B,'Input - target event report'!D:D,"Private Investment") = 0, "N/A", TODAY() - MAXIFS('Input - target event report'!E:E,'Input - target event report'!B:B,B:B,'Input - target event report'!D:D,"Private Investment"))</f>
        <v/>
      </c>
      <c r="I2909">
        <f>COUNTIFS('Input - target event report'!B:B,B2909,'Input - target event report'!D:D, "Private Investment")</f>
        <v/>
      </c>
      <c r="J2909">
        <f>INDEX('Input - companies list'!$1:$10000,MATCH(B2909,'Input - companies list'!B:B,0),MATCH("Flow",'Input - companies list'!$1:$1,0 ))</f>
        <v/>
      </c>
      <c r="K2909">
        <f>INDEX('Input - companies list'!$1:$10000,MATCH(B2909,'Input - companies list'!B:B,0),MATCH("Inter-Cluster Connectivity",'Input - companies list'!$1:$1,0 ))</f>
        <v/>
      </c>
      <c r="L2909">
        <f>IFERROR(PERCENTRANK(F:F,F2909),0)</f>
        <v/>
      </c>
      <c r="M2909">
        <f>IFERROR(1 - PERCENTRANK(G:G,G2909),0)</f>
        <v/>
      </c>
      <c r="N2909">
        <f>IFERROR(1 - PERCENTRANK(H:H,H2909),0)</f>
        <v/>
      </c>
      <c r="O2909">
        <f>IFERROR(PERCENTRANK(I:I,I2909),0)</f>
        <v/>
      </c>
      <c r="P2909">
        <f>IFERROR(1 - PERCENTRANK(J:J,J2909),0)</f>
        <v/>
      </c>
      <c r="Q2909">
        <f>IFERROR(PERCENTRANK(K:K,K2909),0)</f>
        <v/>
      </c>
      <c r="R2909">
        <f>L2909*weight1+M2909*weight2+N2909*weight3+O2909*weight4+P2909*weight5+Q2909*weight6</f>
        <v/>
      </c>
    </row>
    <row r="2910" spans="1:18">
      <c r="A2910">
        <f>RANK(R2910,R:R)</f>
        <v/>
      </c>
      <c r="B2910" t="s">
        <v>31620</v>
      </c>
      <c r="C2910">
        <f>VLOOKUP(B2910,'Input - companies list'!B:L,2,FALSE)</f>
        <v/>
      </c>
      <c r="D2910">
        <f>VLOOKUP(B2910,'Input - companies list'!B:L,11,FALSE)</f>
        <v/>
      </c>
      <c r="E2910">
        <f>VLOOKUP(B2910,'Input - companies list'!B:E,4,FALSE)</f>
        <v/>
      </c>
      <c r="F2910">
        <f>SUMIFS('Input - target event report'!H:H,'Input - target event report'!B:B,B2910,'Input - target event report'!D:D, "Private Investment")</f>
        <v/>
      </c>
      <c r="G2910">
        <f>IF(I2910&lt;2, "N/A", (MAXIFS('Input - target event report'!E:E,'Input - target event report'!B:B,B:B,'Input - target event report'!D:D,"Private Investment")-MINIFS('Input - target event report'!E:E,'Input - target event report'!B:B,B:B,'Input - target event report'!D:D,"Private Investment"))/(I2910-1))</f>
        <v/>
      </c>
      <c r="H2910">
        <f>IF(MAXIFS('Input - target event report'!E:E,'Input - target event report'!B:B,B:B,'Input - target event report'!D:D,"Private Investment") = 0, "N/A", TODAY() - MAXIFS('Input - target event report'!E:E,'Input - target event report'!B:B,B:B,'Input - target event report'!D:D,"Private Investment"))</f>
        <v/>
      </c>
      <c r="I2910">
        <f>COUNTIFS('Input - target event report'!B:B,B2910,'Input - target event report'!D:D, "Private Investment")</f>
        <v/>
      </c>
      <c r="J2910">
        <f>INDEX('Input - companies list'!$1:$10000,MATCH(B2910,'Input - companies list'!B:B,0),MATCH("Flow",'Input - companies list'!$1:$1,0 ))</f>
        <v/>
      </c>
      <c r="K2910">
        <f>INDEX('Input - companies list'!$1:$10000,MATCH(B2910,'Input - companies list'!B:B,0),MATCH("Inter-Cluster Connectivity",'Input - companies list'!$1:$1,0 ))</f>
        <v/>
      </c>
      <c r="L2910">
        <f>IFERROR(PERCENTRANK(F:F,F2910),0)</f>
        <v/>
      </c>
      <c r="M2910">
        <f>IFERROR(1 - PERCENTRANK(G:G,G2910),0)</f>
        <v/>
      </c>
      <c r="N2910">
        <f>IFERROR(1 - PERCENTRANK(H:H,H2910),0)</f>
        <v/>
      </c>
      <c r="O2910">
        <f>IFERROR(PERCENTRANK(I:I,I2910),0)</f>
        <v/>
      </c>
      <c r="P2910">
        <f>IFERROR(1 - PERCENTRANK(J:J,J2910),0)</f>
        <v/>
      </c>
      <c r="Q2910">
        <f>IFERROR(PERCENTRANK(K:K,K2910),0)</f>
        <v/>
      </c>
      <c r="R2910">
        <f>L2910*weight1+M2910*weight2+N2910*weight3+O2910*weight4+P2910*weight5+Q2910*weight6</f>
        <v/>
      </c>
    </row>
    <row r="2911" spans="1:18">
      <c r="A2911">
        <f>RANK(R2911,R:R)</f>
        <v/>
      </c>
      <c r="B2911" t="s">
        <v>31631</v>
      </c>
      <c r="C2911">
        <f>VLOOKUP(B2911,'Input - companies list'!B:L,2,FALSE)</f>
        <v/>
      </c>
      <c r="D2911">
        <f>VLOOKUP(B2911,'Input - companies list'!B:L,11,FALSE)</f>
        <v/>
      </c>
      <c r="E2911">
        <f>VLOOKUP(B2911,'Input - companies list'!B:E,4,FALSE)</f>
        <v/>
      </c>
      <c r="F2911">
        <f>SUMIFS('Input - target event report'!H:H,'Input - target event report'!B:B,B2911,'Input - target event report'!D:D, "Private Investment")</f>
        <v/>
      </c>
      <c r="G2911">
        <f>IF(I2911&lt;2, "N/A", (MAXIFS('Input - target event report'!E:E,'Input - target event report'!B:B,B:B,'Input - target event report'!D:D,"Private Investment")-MINIFS('Input - target event report'!E:E,'Input - target event report'!B:B,B:B,'Input - target event report'!D:D,"Private Investment"))/(I2911-1))</f>
        <v/>
      </c>
      <c r="H2911">
        <f>IF(MAXIFS('Input - target event report'!E:E,'Input - target event report'!B:B,B:B,'Input - target event report'!D:D,"Private Investment") = 0, "N/A", TODAY() - MAXIFS('Input - target event report'!E:E,'Input - target event report'!B:B,B:B,'Input - target event report'!D:D,"Private Investment"))</f>
        <v/>
      </c>
      <c r="I2911">
        <f>COUNTIFS('Input - target event report'!B:B,B2911,'Input - target event report'!D:D, "Private Investment")</f>
        <v/>
      </c>
      <c r="J2911">
        <f>INDEX('Input - companies list'!$1:$10000,MATCH(B2911,'Input - companies list'!B:B,0),MATCH("Flow",'Input - companies list'!$1:$1,0 ))</f>
        <v/>
      </c>
      <c r="K2911">
        <f>INDEX('Input - companies list'!$1:$10000,MATCH(B2911,'Input - companies list'!B:B,0),MATCH("Inter-Cluster Connectivity",'Input - companies list'!$1:$1,0 ))</f>
        <v/>
      </c>
      <c r="L2911">
        <f>IFERROR(PERCENTRANK(F:F,F2911),0)</f>
        <v/>
      </c>
      <c r="M2911">
        <f>IFERROR(1 - PERCENTRANK(G:G,G2911),0)</f>
        <v/>
      </c>
      <c r="N2911">
        <f>IFERROR(1 - PERCENTRANK(H:H,H2911),0)</f>
        <v/>
      </c>
      <c r="O2911">
        <f>IFERROR(PERCENTRANK(I:I,I2911),0)</f>
        <v/>
      </c>
      <c r="P2911">
        <f>IFERROR(1 - PERCENTRANK(J:J,J2911),0)</f>
        <v/>
      </c>
      <c r="Q2911">
        <f>IFERROR(PERCENTRANK(K:K,K2911),0)</f>
        <v/>
      </c>
      <c r="R2911">
        <f>L2911*weight1+M2911*weight2+N2911*weight3+O2911*weight4+P2911*weight5+Q2911*weight6</f>
        <v/>
      </c>
    </row>
    <row r="2912" spans="1:18">
      <c r="A2912">
        <f>RANK(R2912,R:R)</f>
        <v/>
      </c>
      <c r="B2912" t="s">
        <v>31642</v>
      </c>
      <c r="C2912">
        <f>VLOOKUP(B2912,'Input - companies list'!B:L,2,FALSE)</f>
        <v/>
      </c>
      <c r="D2912">
        <f>VLOOKUP(B2912,'Input - companies list'!B:L,11,FALSE)</f>
        <v/>
      </c>
      <c r="E2912">
        <f>VLOOKUP(B2912,'Input - companies list'!B:E,4,FALSE)</f>
        <v/>
      </c>
      <c r="F2912">
        <f>SUMIFS('Input - target event report'!H:H,'Input - target event report'!B:B,B2912,'Input - target event report'!D:D, "Private Investment")</f>
        <v/>
      </c>
      <c r="G2912">
        <f>IF(I2912&lt;2, "N/A", (MAXIFS('Input - target event report'!E:E,'Input - target event report'!B:B,B:B,'Input - target event report'!D:D,"Private Investment")-MINIFS('Input - target event report'!E:E,'Input - target event report'!B:B,B:B,'Input - target event report'!D:D,"Private Investment"))/(I2912-1))</f>
        <v/>
      </c>
      <c r="H2912">
        <f>IF(MAXIFS('Input - target event report'!E:E,'Input - target event report'!B:B,B:B,'Input - target event report'!D:D,"Private Investment") = 0, "N/A", TODAY() - MAXIFS('Input - target event report'!E:E,'Input - target event report'!B:B,B:B,'Input - target event report'!D:D,"Private Investment"))</f>
        <v/>
      </c>
      <c r="I2912">
        <f>COUNTIFS('Input - target event report'!B:B,B2912,'Input - target event report'!D:D, "Private Investment")</f>
        <v/>
      </c>
      <c r="J2912">
        <f>INDEX('Input - companies list'!$1:$10000,MATCH(B2912,'Input - companies list'!B:B,0),MATCH("Flow",'Input - companies list'!$1:$1,0 ))</f>
        <v/>
      </c>
      <c r="K2912">
        <f>INDEX('Input - companies list'!$1:$10000,MATCH(B2912,'Input - companies list'!B:B,0),MATCH("Inter-Cluster Connectivity",'Input - companies list'!$1:$1,0 ))</f>
        <v/>
      </c>
      <c r="L2912">
        <f>IFERROR(PERCENTRANK(F:F,F2912),0)</f>
        <v/>
      </c>
      <c r="M2912">
        <f>IFERROR(1 - PERCENTRANK(G:G,G2912),0)</f>
        <v/>
      </c>
      <c r="N2912">
        <f>IFERROR(1 - PERCENTRANK(H:H,H2912),0)</f>
        <v/>
      </c>
      <c r="O2912">
        <f>IFERROR(PERCENTRANK(I:I,I2912),0)</f>
        <v/>
      </c>
      <c r="P2912">
        <f>IFERROR(1 - PERCENTRANK(J:J,J2912),0)</f>
        <v/>
      </c>
      <c r="Q2912">
        <f>IFERROR(PERCENTRANK(K:K,K2912),0)</f>
        <v/>
      </c>
      <c r="R2912">
        <f>L2912*weight1+M2912*weight2+N2912*weight3+O2912*weight4+P2912*weight5+Q2912*weight6</f>
        <v/>
      </c>
    </row>
    <row r="2913" spans="1:18">
      <c r="A2913">
        <f>RANK(R2913,R:R)</f>
        <v/>
      </c>
      <c r="B2913" t="s">
        <v>31652</v>
      </c>
      <c r="C2913">
        <f>VLOOKUP(B2913,'Input - companies list'!B:L,2,FALSE)</f>
        <v/>
      </c>
      <c r="D2913">
        <f>VLOOKUP(B2913,'Input - companies list'!B:L,11,FALSE)</f>
        <v/>
      </c>
      <c r="E2913">
        <f>VLOOKUP(B2913,'Input - companies list'!B:E,4,FALSE)</f>
        <v/>
      </c>
      <c r="F2913">
        <f>SUMIFS('Input - target event report'!H:H,'Input - target event report'!B:B,B2913,'Input - target event report'!D:D, "Private Investment")</f>
        <v/>
      </c>
      <c r="G2913">
        <f>IF(I2913&lt;2, "N/A", (MAXIFS('Input - target event report'!E:E,'Input - target event report'!B:B,B:B,'Input - target event report'!D:D,"Private Investment")-MINIFS('Input - target event report'!E:E,'Input - target event report'!B:B,B:B,'Input - target event report'!D:D,"Private Investment"))/(I2913-1))</f>
        <v/>
      </c>
      <c r="H2913">
        <f>IF(MAXIFS('Input - target event report'!E:E,'Input - target event report'!B:B,B:B,'Input - target event report'!D:D,"Private Investment") = 0, "N/A", TODAY() - MAXIFS('Input - target event report'!E:E,'Input - target event report'!B:B,B:B,'Input - target event report'!D:D,"Private Investment"))</f>
        <v/>
      </c>
      <c r="I2913">
        <f>COUNTIFS('Input - target event report'!B:B,B2913,'Input - target event report'!D:D, "Private Investment")</f>
        <v/>
      </c>
      <c r="J2913">
        <f>INDEX('Input - companies list'!$1:$10000,MATCH(B2913,'Input - companies list'!B:B,0),MATCH("Flow",'Input - companies list'!$1:$1,0 ))</f>
        <v/>
      </c>
      <c r="K2913">
        <f>INDEX('Input - companies list'!$1:$10000,MATCH(B2913,'Input - companies list'!B:B,0),MATCH("Inter-Cluster Connectivity",'Input - companies list'!$1:$1,0 ))</f>
        <v/>
      </c>
      <c r="L2913">
        <f>IFERROR(PERCENTRANK(F:F,F2913),0)</f>
        <v/>
      </c>
      <c r="M2913">
        <f>IFERROR(1 - PERCENTRANK(G:G,G2913),0)</f>
        <v/>
      </c>
      <c r="N2913">
        <f>IFERROR(1 - PERCENTRANK(H:H,H2913),0)</f>
        <v/>
      </c>
      <c r="O2913">
        <f>IFERROR(PERCENTRANK(I:I,I2913),0)</f>
        <v/>
      </c>
      <c r="P2913">
        <f>IFERROR(1 - PERCENTRANK(J:J,J2913),0)</f>
        <v/>
      </c>
      <c r="Q2913">
        <f>IFERROR(PERCENTRANK(K:K,K2913),0)</f>
        <v/>
      </c>
      <c r="R2913">
        <f>L2913*weight1+M2913*weight2+N2913*weight3+O2913*weight4+P2913*weight5+Q2913*weight6</f>
        <v/>
      </c>
    </row>
    <row r="2914" spans="1:18">
      <c r="A2914">
        <f>RANK(R2914,R:R)</f>
        <v/>
      </c>
      <c r="B2914" t="s">
        <v>31662</v>
      </c>
      <c r="C2914">
        <f>VLOOKUP(B2914,'Input - companies list'!B:L,2,FALSE)</f>
        <v/>
      </c>
      <c r="D2914">
        <f>VLOOKUP(B2914,'Input - companies list'!B:L,11,FALSE)</f>
        <v/>
      </c>
      <c r="E2914">
        <f>VLOOKUP(B2914,'Input - companies list'!B:E,4,FALSE)</f>
        <v/>
      </c>
      <c r="F2914">
        <f>SUMIFS('Input - target event report'!H:H,'Input - target event report'!B:B,B2914,'Input - target event report'!D:D, "Private Investment")</f>
        <v/>
      </c>
      <c r="G2914">
        <f>IF(I2914&lt;2, "N/A", (MAXIFS('Input - target event report'!E:E,'Input - target event report'!B:B,B:B,'Input - target event report'!D:D,"Private Investment")-MINIFS('Input - target event report'!E:E,'Input - target event report'!B:B,B:B,'Input - target event report'!D:D,"Private Investment"))/(I2914-1))</f>
        <v/>
      </c>
      <c r="H2914">
        <f>IF(MAXIFS('Input - target event report'!E:E,'Input - target event report'!B:B,B:B,'Input - target event report'!D:D,"Private Investment") = 0, "N/A", TODAY() - MAXIFS('Input - target event report'!E:E,'Input - target event report'!B:B,B:B,'Input - target event report'!D:D,"Private Investment"))</f>
        <v/>
      </c>
      <c r="I2914">
        <f>COUNTIFS('Input - target event report'!B:B,B2914,'Input - target event report'!D:D, "Private Investment")</f>
        <v/>
      </c>
      <c r="J2914">
        <f>INDEX('Input - companies list'!$1:$10000,MATCH(B2914,'Input - companies list'!B:B,0),MATCH("Flow",'Input - companies list'!$1:$1,0 ))</f>
        <v/>
      </c>
      <c r="K2914">
        <f>INDEX('Input - companies list'!$1:$10000,MATCH(B2914,'Input - companies list'!B:B,0),MATCH("Inter-Cluster Connectivity",'Input - companies list'!$1:$1,0 ))</f>
        <v/>
      </c>
      <c r="L2914">
        <f>IFERROR(PERCENTRANK(F:F,F2914),0)</f>
        <v/>
      </c>
      <c r="M2914">
        <f>IFERROR(1 - PERCENTRANK(G:G,G2914),0)</f>
        <v/>
      </c>
      <c r="N2914">
        <f>IFERROR(1 - PERCENTRANK(H:H,H2914),0)</f>
        <v/>
      </c>
      <c r="O2914">
        <f>IFERROR(PERCENTRANK(I:I,I2914),0)</f>
        <v/>
      </c>
      <c r="P2914">
        <f>IFERROR(1 - PERCENTRANK(J:J,J2914),0)</f>
        <v/>
      </c>
      <c r="Q2914">
        <f>IFERROR(PERCENTRANK(K:K,K2914),0)</f>
        <v/>
      </c>
      <c r="R2914">
        <f>L2914*weight1+M2914*weight2+N2914*weight3+O2914*weight4+P2914*weight5+Q2914*weight6</f>
        <v/>
      </c>
    </row>
    <row r="2915" spans="1:18">
      <c r="A2915">
        <f>RANK(R2915,R:R)</f>
        <v/>
      </c>
      <c r="B2915" t="s">
        <v>31673</v>
      </c>
      <c r="C2915">
        <f>VLOOKUP(B2915,'Input - companies list'!B:L,2,FALSE)</f>
        <v/>
      </c>
      <c r="D2915">
        <f>VLOOKUP(B2915,'Input - companies list'!B:L,11,FALSE)</f>
        <v/>
      </c>
      <c r="E2915">
        <f>VLOOKUP(B2915,'Input - companies list'!B:E,4,FALSE)</f>
        <v/>
      </c>
      <c r="F2915">
        <f>SUMIFS('Input - target event report'!H:H,'Input - target event report'!B:B,B2915,'Input - target event report'!D:D, "Private Investment")</f>
        <v/>
      </c>
      <c r="G2915">
        <f>IF(I2915&lt;2, "N/A", (MAXIFS('Input - target event report'!E:E,'Input - target event report'!B:B,B:B,'Input - target event report'!D:D,"Private Investment")-MINIFS('Input - target event report'!E:E,'Input - target event report'!B:B,B:B,'Input - target event report'!D:D,"Private Investment"))/(I2915-1))</f>
        <v/>
      </c>
      <c r="H2915">
        <f>IF(MAXIFS('Input - target event report'!E:E,'Input - target event report'!B:B,B:B,'Input - target event report'!D:D,"Private Investment") = 0, "N/A", TODAY() - MAXIFS('Input - target event report'!E:E,'Input - target event report'!B:B,B:B,'Input - target event report'!D:D,"Private Investment"))</f>
        <v/>
      </c>
      <c r="I2915">
        <f>COUNTIFS('Input - target event report'!B:B,B2915,'Input - target event report'!D:D, "Private Investment")</f>
        <v/>
      </c>
      <c r="J2915">
        <f>INDEX('Input - companies list'!$1:$10000,MATCH(B2915,'Input - companies list'!B:B,0),MATCH("Flow",'Input - companies list'!$1:$1,0 ))</f>
        <v/>
      </c>
      <c r="K2915">
        <f>INDEX('Input - companies list'!$1:$10000,MATCH(B2915,'Input - companies list'!B:B,0),MATCH("Inter-Cluster Connectivity",'Input - companies list'!$1:$1,0 ))</f>
        <v/>
      </c>
      <c r="L2915">
        <f>IFERROR(PERCENTRANK(F:F,F2915),0)</f>
        <v/>
      </c>
      <c r="M2915">
        <f>IFERROR(1 - PERCENTRANK(G:G,G2915),0)</f>
        <v/>
      </c>
      <c r="N2915">
        <f>IFERROR(1 - PERCENTRANK(H:H,H2915),0)</f>
        <v/>
      </c>
      <c r="O2915">
        <f>IFERROR(PERCENTRANK(I:I,I2915),0)</f>
        <v/>
      </c>
      <c r="P2915">
        <f>IFERROR(1 - PERCENTRANK(J:J,J2915),0)</f>
        <v/>
      </c>
      <c r="Q2915">
        <f>IFERROR(PERCENTRANK(K:K,K2915),0)</f>
        <v/>
      </c>
      <c r="R2915">
        <f>L2915*weight1+M2915*weight2+N2915*weight3+O2915*weight4+P2915*weight5+Q2915*weight6</f>
        <v/>
      </c>
    </row>
    <row r="2916" spans="1:18">
      <c r="A2916">
        <f>RANK(R2916,R:R)</f>
        <v/>
      </c>
      <c r="B2916" t="s">
        <v>31684</v>
      </c>
      <c r="C2916">
        <f>VLOOKUP(B2916,'Input - companies list'!B:L,2,FALSE)</f>
        <v/>
      </c>
      <c r="D2916">
        <f>VLOOKUP(B2916,'Input - companies list'!B:L,11,FALSE)</f>
        <v/>
      </c>
      <c r="E2916">
        <f>VLOOKUP(B2916,'Input - companies list'!B:E,4,FALSE)</f>
        <v/>
      </c>
      <c r="F2916">
        <f>SUMIFS('Input - target event report'!H:H,'Input - target event report'!B:B,B2916,'Input - target event report'!D:D, "Private Investment")</f>
        <v/>
      </c>
      <c r="G2916">
        <f>IF(I2916&lt;2, "N/A", (MAXIFS('Input - target event report'!E:E,'Input - target event report'!B:B,B:B,'Input - target event report'!D:D,"Private Investment")-MINIFS('Input - target event report'!E:E,'Input - target event report'!B:B,B:B,'Input - target event report'!D:D,"Private Investment"))/(I2916-1))</f>
        <v/>
      </c>
      <c r="H2916">
        <f>IF(MAXIFS('Input - target event report'!E:E,'Input - target event report'!B:B,B:B,'Input - target event report'!D:D,"Private Investment") = 0, "N/A", TODAY() - MAXIFS('Input - target event report'!E:E,'Input - target event report'!B:B,B:B,'Input - target event report'!D:D,"Private Investment"))</f>
        <v/>
      </c>
      <c r="I2916">
        <f>COUNTIFS('Input - target event report'!B:B,B2916,'Input - target event report'!D:D, "Private Investment")</f>
        <v/>
      </c>
      <c r="J2916">
        <f>INDEX('Input - companies list'!$1:$10000,MATCH(B2916,'Input - companies list'!B:B,0),MATCH("Flow",'Input - companies list'!$1:$1,0 ))</f>
        <v/>
      </c>
      <c r="K2916">
        <f>INDEX('Input - companies list'!$1:$10000,MATCH(B2916,'Input - companies list'!B:B,0),MATCH("Inter-Cluster Connectivity",'Input - companies list'!$1:$1,0 ))</f>
        <v/>
      </c>
      <c r="L2916">
        <f>IFERROR(PERCENTRANK(F:F,F2916),0)</f>
        <v/>
      </c>
      <c r="M2916">
        <f>IFERROR(1 - PERCENTRANK(G:G,G2916),0)</f>
        <v/>
      </c>
      <c r="N2916">
        <f>IFERROR(1 - PERCENTRANK(H:H,H2916),0)</f>
        <v/>
      </c>
      <c r="O2916">
        <f>IFERROR(PERCENTRANK(I:I,I2916),0)</f>
        <v/>
      </c>
      <c r="P2916">
        <f>IFERROR(1 - PERCENTRANK(J:J,J2916),0)</f>
        <v/>
      </c>
      <c r="Q2916">
        <f>IFERROR(PERCENTRANK(K:K,K2916),0)</f>
        <v/>
      </c>
      <c r="R2916">
        <f>L2916*weight1+M2916*weight2+N2916*weight3+O2916*weight4+P2916*weight5+Q2916*weight6</f>
        <v/>
      </c>
    </row>
    <row r="2917" spans="1:18">
      <c r="A2917">
        <f>RANK(R2917,R:R)</f>
        <v/>
      </c>
      <c r="B2917" t="s">
        <v>31692</v>
      </c>
      <c r="C2917">
        <f>VLOOKUP(B2917,'Input - companies list'!B:L,2,FALSE)</f>
        <v/>
      </c>
      <c r="D2917">
        <f>VLOOKUP(B2917,'Input - companies list'!B:L,11,FALSE)</f>
        <v/>
      </c>
      <c r="E2917">
        <f>VLOOKUP(B2917,'Input - companies list'!B:E,4,FALSE)</f>
        <v/>
      </c>
      <c r="F2917">
        <f>SUMIFS('Input - target event report'!H:H,'Input - target event report'!B:B,B2917,'Input - target event report'!D:D, "Private Investment")</f>
        <v/>
      </c>
      <c r="G2917">
        <f>IF(I2917&lt;2, "N/A", (MAXIFS('Input - target event report'!E:E,'Input - target event report'!B:B,B:B,'Input - target event report'!D:D,"Private Investment")-MINIFS('Input - target event report'!E:E,'Input - target event report'!B:B,B:B,'Input - target event report'!D:D,"Private Investment"))/(I2917-1))</f>
        <v/>
      </c>
      <c r="H2917">
        <f>IF(MAXIFS('Input - target event report'!E:E,'Input - target event report'!B:B,B:B,'Input - target event report'!D:D,"Private Investment") = 0, "N/A", TODAY() - MAXIFS('Input - target event report'!E:E,'Input - target event report'!B:B,B:B,'Input - target event report'!D:D,"Private Investment"))</f>
        <v/>
      </c>
      <c r="I2917">
        <f>COUNTIFS('Input - target event report'!B:B,B2917,'Input - target event report'!D:D, "Private Investment")</f>
        <v/>
      </c>
      <c r="J2917">
        <f>INDEX('Input - companies list'!$1:$10000,MATCH(B2917,'Input - companies list'!B:B,0),MATCH("Flow",'Input - companies list'!$1:$1,0 ))</f>
        <v/>
      </c>
      <c r="K2917">
        <f>INDEX('Input - companies list'!$1:$10000,MATCH(B2917,'Input - companies list'!B:B,0),MATCH("Inter-Cluster Connectivity",'Input - companies list'!$1:$1,0 ))</f>
        <v/>
      </c>
      <c r="L2917">
        <f>IFERROR(PERCENTRANK(F:F,F2917),0)</f>
        <v/>
      </c>
      <c r="M2917">
        <f>IFERROR(1 - PERCENTRANK(G:G,G2917),0)</f>
        <v/>
      </c>
      <c r="N2917">
        <f>IFERROR(1 - PERCENTRANK(H:H,H2917),0)</f>
        <v/>
      </c>
      <c r="O2917">
        <f>IFERROR(PERCENTRANK(I:I,I2917),0)</f>
        <v/>
      </c>
      <c r="P2917">
        <f>IFERROR(1 - PERCENTRANK(J:J,J2917),0)</f>
        <v/>
      </c>
      <c r="Q2917">
        <f>IFERROR(PERCENTRANK(K:K,K2917),0)</f>
        <v/>
      </c>
      <c r="R2917">
        <f>L2917*weight1+M2917*weight2+N2917*weight3+O2917*weight4+P2917*weight5+Q2917*weight6</f>
        <v/>
      </c>
    </row>
    <row r="2918" spans="1:18">
      <c r="A2918">
        <f>RANK(R2918,R:R)</f>
        <v/>
      </c>
      <c r="B2918" t="s">
        <v>31702</v>
      </c>
      <c r="C2918">
        <f>VLOOKUP(B2918,'Input - companies list'!B:L,2,FALSE)</f>
        <v/>
      </c>
      <c r="D2918">
        <f>VLOOKUP(B2918,'Input - companies list'!B:L,11,FALSE)</f>
        <v/>
      </c>
      <c r="E2918">
        <f>VLOOKUP(B2918,'Input - companies list'!B:E,4,FALSE)</f>
        <v/>
      </c>
      <c r="F2918">
        <f>SUMIFS('Input - target event report'!H:H,'Input - target event report'!B:B,B2918,'Input - target event report'!D:D, "Private Investment")</f>
        <v/>
      </c>
      <c r="G2918">
        <f>IF(I2918&lt;2, "N/A", (MAXIFS('Input - target event report'!E:E,'Input - target event report'!B:B,B:B,'Input - target event report'!D:D,"Private Investment")-MINIFS('Input - target event report'!E:E,'Input - target event report'!B:B,B:B,'Input - target event report'!D:D,"Private Investment"))/(I2918-1))</f>
        <v/>
      </c>
      <c r="H2918">
        <f>IF(MAXIFS('Input - target event report'!E:E,'Input - target event report'!B:B,B:B,'Input - target event report'!D:D,"Private Investment") = 0, "N/A", TODAY() - MAXIFS('Input - target event report'!E:E,'Input - target event report'!B:B,B:B,'Input - target event report'!D:D,"Private Investment"))</f>
        <v/>
      </c>
      <c r="I2918">
        <f>COUNTIFS('Input - target event report'!B:B,B2918,'Input - target event report'!D:D, "Private Investment")</f>
        <v/>
      </c>
      <c r="J2918">
        <f>INDEX('Input - companies list'!$1:$10000,MATCH(B2918,'Input - companies list'!B:B,0),MATCH("Flow",'Input - companies list'!$1:$1,0 ))</f>
        <v/>
      </c>
      <c r="K2918">
        <f>INDEX('Input - companies list'!$1:$10000,MATCH(B2918,'Input - companies list'!B:B,0),MATCH("Inter-Cluster Connectivity",'Input - companies list'!$1:$1,0 ))</f>
        <v/>
      </c>
      <c r="L2918">
        <f>IFERROR(PERCENTRANK(F:F,F2918),0)</f>
        <v/>
      </c>
      <c r="M2918">
        <f>IFERROR(1 - PERCENTRANK(G:G,G2918),0)</f>
        <v/>
      </c>
      <c r="N2918">
        <f>IFERROR(1 - PERCENTRANK(H:H,H2918),0)</f>
        <v/>
      </c>
      <c r="O2918">
        <f>IFERROR(PERCENTRANK(I:I,I2918),0)</f>
        <v/>
      </c>
      <c r="P2918">
        <f>IFERROR(1 - PERCENTRANK(J:J,J2918),0)</f>
        <v/>
      </c>
      <c r="Q2918">
        <f>IFERROR(PERCENTRANK(K:K,K2918),0)</f>
        <v/>
      </c>
      <c r="R2918">
        <f>L2918*weight1+M2918*weight2+N2918*weight3+O2918*weight4+P2918*weight5+Q2918*weight6</f>
        <v/>
      </c>
    </row>
    <row r="2919" spans="1:18">
      <c r="A2919">
        <f>RANK(R2919,R:R)</f>
        <v/>
      </c>
      <c r="B2919" t="s">
        <v>31713</v>
      </c>
      <c r="C2919">
        <f>VLOOKUP(B2919,'Input - companies list'!B:L,2,FALSE)</f>
        <v/>
      </c>
      <c r="D2919">
        <f>VLOOKUP(B2919,'Input - companies list'!B:L,11,FALSE)</f>
        <v/>
      </c>
      <c r="E2919">
        <f>VLOOKUP(B2919,'Input - companies list'!B:E,4,FALSE)</f>
        <v/>
      </c>
      <c r="F2919">
        <f>SUMIFS('Input - target event report'!H:H,'Input - target event report'!B:B,B2919,'Input - target event report'!D:D, "Private Investment")</f>
        <v/>
      </c>
      <c r="G2919">
        <f>IF(I2919&lt;2, "N/A", (MAXIFS('Input - target event report'!E:E,'Input - target event report'!B:B,B:B,'Input - target event report'!D:D,"Private Investment")-MINIFS('Input - target event report'!E:E,'Input - target event report'!B:B,B:B,'Input - target event report'!D:D,"Private Investment"))/(I2919-1))</f>
        <v/>
      </c>
      <c r="H2919">
        <f>IF(MAXIFS('Input - target event report'!E:E,'Input - target event report'!B:B,B:B,'Input - target event report'!D:D,"Private Investment") = 0, "N/A", TODAY() - MAXIFS('Input - target event report'!E:E,'Input - target event report'!B:B,B:B,'Input - target event report'!D:D,"Private Investment"))</f>
        <v/>
      </c>
      <c r="I2919">
        <f>COUNTIFS('Input - target event report'!B:B,B2919,'Input - target event report'!D:D, "Private Investment")</f>
        <v/>
      </c>
      <c r="J2919">
        <f>INDEX('Input - companies list'!$1:$10000,MATCH(B2919,'Input - companies list'!B:B,0),MATCH("Flow",'Input - companies list'!$1:$1,0 ))</f>
        <v/>
      </c>
      <c r="K2919">
        <f>INDEX('Input - companies list'!$1:$10000,MATCH(B2919,'Input - companies list'!B:B,0),MATCH("Inter-Cluster Connectivity",'Input - companies list'!$1:$1,0 ))</f>
        <v/>
      </c>
      <c r="L2919">
        <f>IFERROR(PERCENTRANK(F:F,F2919),0)</f>
        <v/>
      </c>
      <c r="M2919">
        <f>IFERROR(1 - PERCENTRANK(G:G,G2919),0)</f>
        <v/>
      </c>
      <c r="N2919">
        <f>IFERROR(1 - PERCENTRANK(H:H,H2919),0)</f>
        <v/>
      </c>
      <c r="O2919">
        <f>IFERROR(PERCENTRANK(I:I,I2919),0)</f>
        <v/>
      </c>
      <c r="P2919">
        <f>IFERROR(1 - PERCENTRANK(J:J,J2919),0)</f>
        <v/>
      </c>
      <c r="Q2919">
        <f>IFERROR(PERCENTRANK(K:K,K2919),0)</f>
        <v/>
      </c>
      <c r="R2919">
        <f>L2919*weight1+M2919*weight2+N2919*weight3+O2919*weight4+P2919*weight5+Q2919*weight6</f>
        <v/>
      </c>
    </row>
    <row r="2920" spans="1:18">
      <c r="A2920">
        <f>RANK(R2920,R:R)</f>
        <v/>
      </c>
      <c r="B2920" t="s">
        <v>31726</v>
      </c>
      <c r="C2920">
        <f>VLOOKUP(B2920,'Input - companies list'!B:L,2,FALSE)</f>
        <v/>
      </c>
      <c r="D2920">
        <f>VLOOKUP(B2920,'Input - companies list'!B:L,11,FALSE)</f>
        <v/>
      </c>
      <c r="E2920">
        <f>VLOOKUP(B2920,'Input - companies list'!B:E,4,FALSE)</f>
        <v/>
      </c>
      <c r="F2920">
        <f>SUMIFS('Input - target event report'!H:H,'Input - target event report'!B:B,B2920,'Input - target event report'!D:D, "Private Investment")</f>
        <v/>
      </c>
      <c r="G2920">
        <f>IF(I2920&lt;2, "N/A", (MAXIFS('Input - target event report'!E:E,'Input - target event report'!B:B,B:B,'Input - target event report'!D:D,"Private Investment")-MINIFS('Input - target event report'!E:E,'Input - target event report'!B:B,B:B,'Input - target event report'!D:D,"Private Investment"))/(I2920-1))</f>
        <v/>
      </c>
      <c r="H2920">
        <f>IF(MAXIFS('Input - target event report'!E:E,'Input - target event report'!B:B,B:B,'Input - target event report'!D:D,"Private Investment") = 0, "N/A", TODAY() - MAXIFS('Input - target event report'!E:E,'Input - target event report'!B:B,B:B,'Input - target event report'!D:D,"Private Investment"))</f>
        <v/>
      </c>
      <c r="I2920">
        <f>COUNTIFS('Input - target event report'!B:B,B2920,'Input - target event report'!D:D, "Private Investment")</f>
        <v/>
      </c>
      <c r="J2920">
        <f>INDEX('Input - companies list'!$1:$10000,MATCH(B2920,'Input - companies list'!B:B,0),MATCH("Flow",'Input - companies list'!$1:$1,0 ))</f>
        <v/>
      </c>
      <c r="K2920">
        <f>INDEX('Input - companies list'!$1:$10000,MATCH(B2920,'Input - companies list'!B:B,0),MATCH("Inter-Cluster Connectivity",'Input - companies list'!$1:$1,0 ))</f>
        <v/>
      </c>
      <c r="L2920">
        <f>IFERROR(PERCENTRANK(F:F,F2920),0)</f>
        <v/>
      </c>
      <c r="M2920">
        <f>IFERROR(1 - PERCENTRANK(G:G,G2920),0)</f>
        <v/>
      </c>
      <c r="N2920">
        <f>IFERROR(1 - PERCENTRANK(H:H,H2920),0)</f>
        <v/>
      </c>
      <c r="O2920">
        <f>IFERROR(PERCENTRANK(I:I,I2920),0)</f>
        <v/>
      </c>
      <c r="P2920">
        <f>IFERROR(1 - PERCENTRANK(J:J,J2920),0)</f>
        <v/>
      </c>
      <c r="Q2920">
        <f>IFERROR(PERCENTRANK(K:K,K2920),0)</f>
        <v/>
      </c>
      <c r="R2920">
        <f>L2920*weight1+M2920*weight2+N2920*weight3+O2920*weight4+P2920*weight5+Q2920*weight6</f>
        <v/>
      </c>
    </row>
    <row r="2921" spans="1:18">
      <c r="A2921">
        <f>RANK(R2921,R:R)</f>
        <v/>
      </c>
      <c r="B2921" t="s">
        <v>31739</v>
      </c>
      <c r="C2921">
        <f>VLOOKUP(B2921,'Input - companies list'!B:L,2,FALSE)</f>
        <v/>
      </c>
      <c r="D2921">
        <f>VLOOKUP(B2921,'Input - companies list'!B:L,11,FALSE)</f>
        <v/>
      </c>
      <c r="E2921">
        <f>VLOOKUP(B2921,'Input - companies list'!B:E,4,FALSE)</f>
        <v/>
      </c>
      <c r="F2921">
        <f>SUMIFS('Input - target event report'!H:H,'Input - target event report'!B:B,B2921,'Input - target event report'!D:D, "Private Investment")</f>
        <v/>
      </c>
      <c r="G2921">
        <f>IF(I2921&lt;2, "N/A", (MAXIFS('Input - target event report'!E:E,'Input - target event report'!B:B,B:B,'Input - target event report'!D:D,"Private Investment")-MINIFS('Input - target event report'!E:E,'Input - target event report'!B:B,B:B,'Input - target event report'!D:D,"Private Investment"))/(I2921-1))</f>
        <v/>
      </c>
      <c r="H2921">
        <f>IF(MAXIFS('Input - target event report'!E:E,'Input - target event report'!B:B,B:B,'Input - target event report'!D:D,"Private Investment") = 0, "N/A", TODAY() - MAXIFS('Input - target event report'!E:E,'Input - target event report'!B:B,B:B,'Input - target event report'!D:D,"Private Investment"))</f>
        <v/>
      </c>
      <c r="I2921">
        <f>COUNTIFS('Input - target event report'!B:B,B2921,'Input - target event report'!D:D, "Private Investment")</f>
        <v/>
      </c>
      <c r="J2921">
        <f>INDEX('Input - companies list'!$1:$10000,MATCH(B2921,'Input - companies list'!B:B,0),MATCH("Flow",'Input - companies list'!$1:$1,0 ))</f>
        <v/>
      </c>
      <c r="K2921">
        <f>INDEX('Input - companies list'!$1:$10000,MATCH(B2921,'Input - companies list'!B:B,0),MATCH("Inter-Cluster Connectivity",'Input - companies list'!$1:$1,0 ))</f>
        <v/>
      </c>
      <c r="L2921">
        <f>IFERROR(PERCENTRANK(F:F,F2921),0)</f>
        <v/>
      </c>
      <c r="M2921">
        <f>IFERROR(1 - PERCENTRANK(G:G,G2921),0)</f>
        <v/>
      </c>
      <c r="N2921">
        <f>IFERROR(1 - PERCENTRANK(H:H,H2921),0)</f>
        <v/>
      </c>
      <c r="O2921">
        <f>IFERROR(PERCENTRANK(I:I,I2921),0)</f>
        <v/>
      </c>
      <c r="P2921">
        <f>IFERROR(1 - PERCENTRANK(J:J,J2921),0)</f>
        <v/>
      </c>
      <c r="Q2921">
        <f>IFERROR(PERCENTRANK(K:K,K2921),0)</f>
        <v/>
      </c>
      <c r="R2921">
        <f>L2921*weight1+M2921*weight2+N2921*weight3+O2921*weight4+P2921*weight5+Q2921*weight6</f>
        <v/>
      </c>
    </row>
    <row r="2922" spans="1:18">
      <c r="A2922">
        <f>RANK(R2922,R:R)</f>
        <v/>
      </c>
      <c r="B2922" t="s">
        <v>31751</v>
      </c>
      <c r="C2922">
        <f>VLOOKUP(B2922,'Input - companies list'!B:L,2,FALSE)</f>
        <v/>
      </c>
      <c r="D2922">
        <f>VLOOKUP(B2922,'Input - companies list'!B:L,11,FALSE)</f>
        <v/>
      </c>
      <c r="E2922">
        <f>VLOOKUP(B2922,'Input - companies list'!B:E,4,FALSE)</f>
        <v/>
      </c>
      <c r="F2922">
        <f>SUMIFS('Input - target event report'!H:H,'Input - target event report'!B:B,B2922,'Input - target event report'!D:D, "Private Investment")</f>
        <v/>
      </c>
      <c r="G2922">
        <f>IF(I2922&lt;2, "N/A", (MAXIFS('Input - target event report'!E:E,'Input - target event report'!B:B,B:B,'Input - target event report'!D:D,"Private Investment")-MINIFS('Input - target event report'!E:E,'Input - target event report'!B:B,B:B,'Input - target event report'!D:D,"Private Investment"))/(I2922-1))</f>
        <v/>
      </c>
      <c r="H2922">
        <f>IF(MAXIFS('Input - target event report'!E:E,'Input - target event report'!B:B,B:B,'Input - target event report'!D:D,"Private Investment") = 0, "N/A", TODAY() - MAXIFS('Input - target event report'!E:E,'Input - target event report'!B:B,B:B,'Input - target event report'!D:D,"Private Investment"))</f>
        <v/>
      </c>
      <c r="I2922">
        <f>COUNTIFS('Input - target event report'!B:B,B2922,'Input - target event report'!D:D, "Private Investment")</f>
        <v/>
      </c>
      <c r="J2922">
        <f>INDEX('Input - companies list'!$1:$10000,MATCH(B2922,'Input - companies list'!B:B,0),MATCH("Flow",'Input - companies list'!$1:$1,0 ))</f>
        <v/>
      </c>
      <c r="K2922">
        <f>INDEX('Input - companies list'!$1:$10000,MATCH(B2922,'Input - companies list'!B:B,0),MATCH("Inter-Cluster Connectivity",'Input - companies list'!$1:$1,0 ))</f>
        <v/>
      </c>
      <c r="L2922">
        <f>IFERROR(PERCENTRANK(F:F,F2922),0)</f>
        <v/>
      </c>
      <c r="M2922">
        <f>IFERROR(1 - PERCENTRANK(G:G,G2922),0)</f>
        <v/>
      </c>
      <c r="N2922">
        <f>IFERROR(1 - PERCENTRANK(H:H,H2922),0)</f>
        <v/>
      </c>
      <c r="O2922">
        <f>IFERROR(PERCENTRANK(I:I,I2922),0)</f>
        <v/>
      </c>
      <c r="P2922">
        <f>IFERROR(1 - PERCENTRANK(J:J,J2922),0)</f>
        <v/>
      </c>
      <c r="Q2922">
        <f>IFERROR(PERCENTRANK(K:K,K2922),0)</f>
        <v/>
      </c>
      <c r="R2922">
        <f>L2922*weight1+M2922*weight2+N2922*weight3+O2922*weight4+P2922*weight5+Q2922*weight6</f>
        <v/>
      </c>
    </row>
    <row r="2923" spans="1:18">
      <c r="A2923">
        <f>RANK(R2923,R:R)</f>
        <v/>
      </c>
      <c r="B2923" t="s">
        <v>31760</v>
      </c>
      <c r="C2923">
        <f>VLOOKUP(B2923,'Input - companies list'!B:L,2,FALSE)</f>
        <v/>
      </c>
      <c r="D2923">
        <f>VLOOKUP(B2923,'Input - companies list'!B:L,11,FALSE)</f>
        <v/>
      </c>
      <c r="E2923">
        <f>VLOOKUP(B2923,'Input - companies list'!B:E,4,FALSE)</f>
        <v/>
      </c>
      <c r="F2923">
        <f>SUMIFS('Input - target event report'!H:H,'Input - target event report'!B:B,B2923,'Input - target event report'!D:D, "Private Investment")</f>
        <v/>
      </c>
      <c r="G2923">
        <f>IF(I2923&lt;2, "N/A", (MAXIFS('Input - target event report'!E:E,'Input - target event report'!B:B,B:B,'Input - target event report'!D:D,"Private Investment")-MINIFS('Input - target event report'!E:E,'Input - target event report'!B:B,B:B,'Input - target event report'!D:D,"Private Investment"))/(I2923-1))</f>
        <v/>
      </c>
      <c r="H2923">
        <f>IF(MAXIFS('Input - target event report'!E:E,'Input - target event report'!B:B,B:B,'Input - target event report'!D:D,"Private Investment") = 0, "N/A", TODAY() - MAXIFS('Input - target event report'!E:E,'Input - target event report'!B:B,B:B,'Input - target event report'!D:D,"Private Investment"))</f>
        <v/>
      </c>
      <c r="I2923">
        <f>COUNTIFS('Input - target event report'!B:B,B2923,'Input - target event report'!D:D, "Private Investment")</f>
        <v/>
      </c>
      <c r="J2923">
        <f>INDEX('Input - companies list'!$1:$10000,MATCH(B2923,'Input - companies list'!B:B,0),MATCH("Flow",'Input - companies list'!$1:$1,0 ))</f>
        <v/>
      </c>
      <c r="K2923">
        <f>INDEX('Input - companies list'!$1:$10000,MATCH(B2923,'Input - companies list'!B:B,0),MATCH("Inter-Cluster Connectivity",'Input - companies list'!$1:$1,0 ))</f>
        <v/>
      </c>
      <c r="L2923">
        <f>IFERROR(PERCENTRANK(F:F,F2923),0)</f>
        <v/>
      </c>
      <c r="M2923">
        <f>IFERROR(1 - PERCENTRANK(G:G,G2923),0)</f>
        <v/>
      </c>
      <c r="N2923">
        <f>IFERROR(1 - PERCENTRANK(H:H,H2923),0)</f>
        <v/>
      </c>
      <c r="O2923">
        <f>IFERROR(PERCENTRANK(I:I,I2923),0)</f>
        <v/>
      </c>
      <c r="P2923">
        <f>IFERROR(1 - PERCENTRANK(J:J,J2923),0)</f>
        <v/>
      </c>
      <c r="Q2923">
        <f>IFERROR(PERCENTRANK(K:K,K2923),0)</f>
        <v/>
      </c>
      <c r="R2923">
        <f>L2923*weight1+M2923*weight2+N2923*weight3+O2923*weight4+P2923*weight5+Q2923*weight6</f>
        <v/>
      </c>
    </row>
    <row r="2924" spans="1:18">
      <c r="A2924">
        <f>RANK(R2924,R:R)</f>
        <v/>
      </c>
      <c r="B2924" t="s">
        <v>31769</v>
      </c>
      <c r="C2924">
        <f>VLOOKUP(B2924,'Input - companies list'!B:L,2,FALSE)</f>
        <v/>
      </c>
      <c r="D2924">
        <f>VLOOKUP(B2924,'Input - companies list'!B:L,11,FALSE)</f>
        <v/>
      </c>
      <c r="E2924">
        <f>VLOOKUP(B2924,'Input - companies list'!B:E,4,FALSE)</f>
        <v/>
      </c>
      <c r="F2924">
        <f>SUMIFS('Input - target event report'!H:H,'Input - target event report'!B:B,B2924,'Input - target event report'!D:D, "Private Investment")</f>
        <v/>
      </c>
      <c r="G2924">
        <f>IF(I2924&lt;2, "N/A", (MAXIFS('Input - target event report'!E:E,'Input - target event report'!B:B,B:B,'Input - target event report'!D:D,"Private Investment")-MINIFS('Input - target event report'!E:E,'Input - target event report'!B:B,B:B,'Input - target event report'!D:D,"Private Investment"))/(I2924-1))</f>
        <v/>
      </c>
      <c r="H2924">
        <f>IF(MAXIFS('Input - target event report'!E:E,'Input - target event report'!B:B,B:B,'Input - target event report'!D:D,"Private Investment") = 0, "N/A", TODAY() - MAXIFS('Input - target event report'!E:E,'Input - target event report'!B:B,B:B,'Input - target event report'!D:D,"Private Investment"))</f>
        <v/>
      </c>
      <c r="I2924">
        <f>COUNTIFS('Input - target event report'!B:B,B2924,'Input - target event report'!D:D, "Private Investment")</f>
        <v/>
      </c>
      <c r="J2924">
        <f>INDEX('Input - companies list'!$1:$10000,MATCH(B2924,'Input - companies list'!B:B,0),MATCH("Flow",'Input - companies list'!$1:$1,0 ))</f>
        <v/>
      </c>
      <c r="K2924">
        <f>INDEX('Input - companies list'!$1:$10000,MATCH(B2924,'Input - companies list'!B:B,0),MATCH("Inter-Cluster Connectivity",'Input - companies list'!$1:$1,0 ))</f>
        <v/>
      </c>
      <c r="L2924">
        <f>IFERROR(PERCENTRANK(F:F,F2924),0)</f>
        <v/>
      </c>
      <c r="M2924">
        <f>IFERROR(1 - PERCENTRANK(G:G,G2924),0)</f>
        <v/>
      </c>
      <c r="N2924">
        <f>IFERROR(1 - PERCENTRANK(H:H,H2924),0)</f>
        <v/>
      </c>
      <c r="O2924">
        <f>IFERROR(PERCENTRANK(I:I,I2924),0)</f>
        <v/>
      </c>
      <c r="P2924">
        <f>IFERROR(1 - PERCENTRANK(J:J,J2924),0)</f>
        <v/>
      </c>
      <c r="Q2924">
        <f>IFERROR(PERCENTRANK(K:K,K2924),0)</f>
        <v/>
      </c>
      <c r="R2924">
        <f>L2924*weight1+M2924*weight2+N2924*weight3+O2924*weight4+P2924*weight5+Q2924*weight6</f>
        <v/>
      </c>
    </row>
    <row r="2925" spans="1:18">
      <c r="A2925">
        <f>RANK(R2925,R:R)</f>
        <v/>
      </c>
      <c r="B2925" t="s">
        <v>31779</v>
      </c>
      <c r="C2925">
        <f>VLOOKUP(B2925,'Input - companies list'!B:L,2,FALSE)</f>
        <v/>
      </c>
      <c r="D2925">
        <f>VLOOKUP(B2925,'Input - companies list'!B:L,11,FALSE)</f>
        <v/>
      </c>
      <c r="E2925">
        <f>VLOOKUP(B2925,'Input - companies list'!B:E,4,FALSE)</f>
        <v/>
      </c>
      <c r="F2925">
        <f>SUMIFS('Input - target event report'!H:H,'Input - target event report'!B:B,B2925,'Input - target event report'!D:D, "Private Investment")</f>
        <v/>
      </c>
      <c r="G2925">
        <f>IF(I2925&lt;2, "N/A", (MAXIFS('Input - target event report'!E:E,'Input - target event report'!B:B,B:B,'Input - target event report'!D:D,"Private Investment")-MINIFS('Input - target event report'!E:E,'Input - target event report'!B:B,B:B,'Input - target event report'!D:D,"Private Investment"))/(I2925-1))</f>
        <v/>
      </c>
      <c r="H2925">
        <f>IF(MAXIFS('Input - target event report'!E:E,'Input - target event report'!B:B,B:B,'Input - target event report'!D:D,"Private Investment") = 0, "N/A", TODAY() - MAXIFS('Input - target event report'!E:E,'Input - target event report'!B:B,B:B,'Input - target event report'!D:D,"Private Investment"))</f>
        <v/>
      </c>
      <c r="I2925">
        <f>COUNTIFS('Input - target event report'!B:B,B2925,'Input - target event report'!D:D, "Private Investment")</f>
        <v/>
      </c>
      <c r="J2925">
        <f>INDEX('Input - companies list'!$1:$10000,MATCH(B2925,'Input - companies list'!B:B,0),MATCH("Flow",'Input - companies list'!$1:$1,0 ))</f>
        <v/>
      </c>
      <c r="K2925">
        <f>INDEX('Input - companies list'!$1:$10000,MATCH(B2925,'Input - companies list'!B:B,0),MATCH("Inter-Cluster Connectivity",'Input - companies list'!$1:$1,0 ))</f>
        <v/>
      </c>
      <c r="L2925">
        <f>IFERROR(PERCENTRANK(F:F,F2925),0)</f>
        <v/>
      </c>
      <c r="M2925">
        <f>IFERROR(1 - PERCENTRANK(G:G,G2925),0)</f>
        <v/>
      </c>
      <c r="N2925">
        <f>IFERROR(1 - PERCENTRANK(H:H,H2925),0)</f>
        <v/>
      </c>
      <c r="O2925">
        <f>IFERROR(PERCENTRANK(I:I,I2925),0)</f>
        <v/>
      </c>
      <c r="P2925">
        <f>IFERROR(1 - PERCENTRANK(J:J,J2925),0)</f>
        <v/>
      </c>
      <c r="Q2925">
        <f>IFERROR(PERCENTRANK(K:K,K2925),0)</f>
        <v/>
      </c>
      <c r="R2925">
        <f>L2925*weight1+M2925*weight2+N2925*weight3+O2925*weight4+P2925*weight5+Q2925*weight6</f>
        <v/>
      </c>
    </row>
    <row r="2926" spans="1:18">
      <c r="A2926">
        <f>RANK(R2926,R:R)</f>
        <v/>
      </c>
      <c r="B2926" t="s">
        <v>31789</v>
      </c>
      <c r="C2926">
        <f>VLOOKUP(B2926,'Input - companies list'!B:L,2,FALSE)</f>
        <v/>
      </c>
      <c r="D2926">
        <f>VLOOKUP(B2926,'Input - companies list'!B:L,11,FALSE)</f>
        <v/>
      </c>
      <c r="E2926">
        <f>VLOOKUP(B2926,'Input - companies list'!B:E,4,FALSE)</f>
        <v/>
      </c>
      <c r="F2926">
        <f>SUMIFS('Input - target event report'!H:H,'Input - target event report'!B:B,B2926,'Input - target event report'!D:D, "Private Investment")</f>
        <v/>
      </c>
      <c r="G2926">
        <f>IF(I2926&lt;2, "N/A", (MAXIFS('Input - target event report'!E:E,'Input - target event report'!B:B,B:B,'Input - target event report'!D:D,"Private Investment")-MINIFS('Input - target event report'!E:E,'Input - target event report'!B:B,B:B,'Input - target event report'!D:D,"Private Investment"))/(I2926-1))</f>
        <v/>
      </c>
      <c r="H2926">
        <f>IF(MAXIFS('Input - target event report'!E:E,'Input - target event report'!B:B,B:B,'Input - target event report'!D:D,"Private Investment") = 0, "N/A", TODAY() - MAXIFS('Input - target event report'!E:E,'Input - target event report'!B:B,B:B,'Input - target event report'!D:D,"Private Investment"))</f>
        <v/>
      </c>
      <c r="I2926">
        <f>COUNTIFS('Input - target event report'!B:B,B2926,'Input - target event report'!D:D, "Private Investment")</f>
        <v/>
      </c>
      <c r="J2926">
        <f>INDEX('Input - companies list'!$1:$10000,MATCH(B2926,'Input - companies list'!B:B,0),MATCH("Flow",'Input - companies list'!$1:$1,0 ))</f>
        <v/>
      </c>
      <c r="K2926">
        <f>INDEX('Input - companies list'!$1:$10000,MATCH(B2926,'Input - companies list'!B:B,0),MATCH("Inter-Cluster Connectivity",'Input - companies list'!$1:$1,0 ))</f>
        <v/>
      </c>
      <c r="L2926">
        <f>IFERROR(PERCENTRANK(F:F,F2926),0)</f>
        <v/>
      </c>
      <c r="M2926">
        <f>IFERROR(1 - PERCENTRANK(G:G,G2926),0)</f>
        <v/>
      </c>
      <c r="N2926">
        <f>IFERROR(1 - PERCENTRANK(H:H,H2926),0)</f>
        <v/>
      </c>
      <c r="O2926">
        <f>IFERROR(PERCENTRANK(I:I,I2926),0)</f>
        <v/>
      </c>
      <c r="P2926">
        <f>IFERROR(1 - PERCENTRANK(J:J,J2926),0)</f>
        <v/>
      </c>
      <c r="Q2926">
        <f>IFERROR(PERCENTRANK(K:K,K2926),0)</f>
        <v/>
      </c>
      <c r="R2926">
        <f>L2926*weight1+M2926*weight2+N2926*weight3+O2926*weight4+P2926*weight5+Q2926*weight6</f>
        <v/>
      </c>
    </row>
    <row r="2927" spans="1:18">
      <c r="A2927">
        <f>RANK(R2927,R:R)</f>
        <v/>
      </c>
      <c r="B2927" t="s">
        <v>31798</v>
      </c>
      <c r="C2927">
        <f>VLOOKUP(B2927,'Input - companies list'!B:L,2,FALSE)</f>
        <v/>
      </c>
      <c r="D2927">
        <f>VLOOKUP(B2927,'Input - companies list'!B:L,11,FALSE)</f>
        <v/>
      </c>
      <c r="E2927">
        <f>VLOOKUP(B2927,'Input - companies list'!B:E,4,FALSE)</f>
        <v/>
      </c>
      <c r="F2927">
        <f>SUMIFS('Input - target event report'!H:H,'Input - target event report'!B:B,B2927,'Input - target event report'!D:D, "Private Investment")</f>
        <v/>
      </c>
      <c r="G2927">
        <f>IF(I2927&lt;2, "N/A", (MAXIFS('Input - target event report'!E:E,'Input - target event report'!B:B,B:B,'Input - target event report'!D:D,"Private Investment")-MINIFS('Input - target event report'!E:E,'Input - target event report'!B:B,B:B,'Input - target event report'!D:D,"Private Investment"))/(I2927-1))</f>
        <v/>
      </c>
      <c r="H2927">
        <f>IF(MAXIFS('Input - target event report'!E:E,'Input - target event report'!B:B,B:B,'Input - target event report'!D:D,"Private Investment") = 0, "N/A", TODAY() - MAXIFS('Input - target event report'!E:E,'Input - target event report'!B:B,B:B,'Input - target event report'!D:D,"Private Investment"))</f>
        <v/>
      </c>
      <c r="I2927">
        <f>COUNTIFS('Input - target event report'!B:B,B2927,'Input - target event report'!D:D, "Private Investment")</f>
        <v/>
      </c>
      <c r="J2927">
        <f>INDEX('Input - companies list'!$1:$10000,MATCH(B2927,'Input - companies list'!B:B,0),MATCH("Flow",'Input - companies list'!$1:$1,0 ))</f>
        <v/>
      </c>
      <c r="K2927">
        <f>INDEX('Input - companies list'!$1:$10000,MATCH(B2927,'Input - companies list'!B:B,0),MATCH("Inter-Cluster Connectivity",'Input - companies list'!$1:$1,0 ))</f>
        <v/>
      </c>
      <c r="L2927">
        <f>IFERROR(PERCENTRANK(F:F,F2927),0)</f>
        <v/>
      </c>
      <c r="M2927">
        <f>IFERROR(1 - PERCENTRANK(G:G,G2927),0)</f>
        <v/>
      </c>
      <c r="N2927">
        <f>IFERROR(1 - PERCENTRANK(H:H,H2927),0)</f>
        <v/>
      </c>
      <c r="O2927">
        <f>IFERROR(PERCENTRANK(I:I,I2927),0)</f>
        <v/>
      </c>
      <c r="P2927">
        <f>IFERROR(1 - PERCENTRANK(J:J,J2927),0)</f>
        <v/>
      </c>
      <c r="Q2927">
        <f>IFERROR(PERCENTRANK(K:K,K2927),0)</f>
        <v/>
      </c>
      <c r="R2927">
        <f>L2927*weight1+M2927*weight2+N2927*weight3+O2927*weight4+P2927*weight5+Q2927*weight6</f>
        <v/>
      </c>
    </row>
    <row r="2928" spans="1:18">
      <c r="A2928">
        <f>RANK(R2928,R:R)</f>
        <v/>
      </c>
      <c r="B2928" t="s">
        <v>31809</v>
      </c>
      <c r="C2928">
        <f>VLOOKUP(B2928,'Input - companies list'!B:L,2,FALSE)</f>
        <v/>
      </c>
      <c r="D2928">
        <f>VLOOKUP(B2928,'Input - companies list'!B:L,11,FALSE)</f>
        <v/>
      </c>
      <c r="E2928">
        <f>VLOOKUP(B2928,'Input - companies list'!B:E,4,FALSE)</f>
        <v/>
      </c>
      <c r="F2928">
        <f>SUMIFS('Input - target event report'!H:H,'Input - target event report'!B:B,B2928,'Input - target event report'!D:D, "Private Investment")</f>
        <v/>
      </c>
      <c r="G2928">
        <f>IF(I2928&lt;2, "N/A", (MAXIFS('Input - target event report'!E:E,'Input - target event report'!B:B,B:B,'Input - target event report'!D:D,"Private Investment")-MINIFS('Input - target event report'!E:E,'Input - target event report'!B:B,B:B,'Input - target event report'!D:D,"Private Investment"))/(I2928-1))</f>
        <v/>
      </c>
      <c r="H2928">
        <f>IF(MAXIFS('Input - target event report'!E:E,'Input - target event report'!B:B,B:B,'Input - target event report'!D:D,"Private Investment") = 0, "N/A", TODAY() - MAXIFS('Input - target event report'!E:E,'Input - target event report'!B:B,B:B,'Input - target event report'!D:D,"Private Investment"))</f>
        <v/>
      </c>
      <c r="I2928">
        <f>COUNTIFS('Input - target event report'!B:B,B2928,'Input - target event report'!D:D, "Private Investment")</f>
        <v/>
      </c>
      <c r="J2928">
        <f>INDEX('Input - companies list'!$1:$10000,MATCH(B2928,'Input - companies list'!B:B,0),MATCH("Flow",'Input - companies list'!$1:$1,0 ))</f>
        <v/>
      </c>
      <c r="K2928">
        <f>INDEX('Input - companies list'!$1:$10000,MATCH(B2928,'Input - companies list'!B:B,0),MATCH("Inter-Cluster Connectivity",'Input - companies list'!$1:$1,0 ))</f>
        <v/>
      </c>
      <c r="L2928">
        <f>IFERROR(PERCENTRANK(F:F,F2928),0)</f>
        <v/>
      </c>
      <c r="M2928">
        <f>IFERROR(1 - PERCENTRANK(G:G,G2928),0)</f>
        <v/>
      </c>
      <c r="N2928">
        <f>IFERROR(1 - PERCENTRANK(H:H,H2928),0)</f>
        <v/>
      </c>
      <c r="O2928">
        <f>IFERROR(PERCENTRANK(I:I,I2928),0)</f>
        <v/>
      </c>
      <c r="P2928">
        <f>IFERROR(1 - PERCENTRANK(J:J,J2928),0)</f>
        <v/>
      </c>
      <c r="Q2928">
        <f>IFERROR(PERCENTRANK(K:K,K2928),0)</f>
        <v/>
      </c>
      <c r="R2928">
        <f>L2928*weight1+M2928*weight2+N2928*weight3+O2928*weight4+P2928*weight5+Q2928*weight6</f>
        <v/>
      </c>
    </row>
    <row r="2929" spans="1:18">
      <c r="A2929">
        <f>RANK(R2929,R:R)</f>
        <v/>
      </c>
      <c r="B2929" t="s">
        <v>31820</v>
      </c>
      <c r="C2929">
        <f>VLOOKUP(B2929,'Input - companies list'!B:L,2,FALSE)</f>
        <v/>
      </c>
      <c r="D2929">
        <f>VLOOKUP(B2929,'Input - companies list'!B:L,11,FALSE)</f>
        <v/>
      </c>
      <c r="E2929">
        <f>VLOOKUP(B2929,'Input - companies list'!B:E,4,FALSE)</f>
        <v/>
      </c>
      <c r="F2929">
        <f>SUMIFS('Input - target event report'!H:H,'Input - target event report'!B:B,B2929,'Input - target event report'!D:D, "Private Investment")</f>
        <v/>
      </c>
      <c r="G2929">
        <f>IF(I2929&lt;2, "N/A", (MAXIFS('Input - target event report'!E:E,'Input - target event report'!B:B,B:B,'Input - target event report'!D:D,"Private Investment")-MINIFS('Input - target event report'!E:E,'Input - target event report'!B:B,B:B,'Input - target event report'!D:D,"Private Investment"))/(I2929-1))</f>
        <v/>
      </c>
      <c r="H2929">
        <f>IF(MAXIFS('Input - target event report'!E:E,'Input - target event report'!B:B,B:B,'Input - target event report'!D:D,"Private Investment") = 0, "N/A", TODAY() - MAXIFS('Input - target event report'!E:E,'Input - target event report'!B:B,B:B,'Input - target event report'!D:D,"Private Investment"))</f>
        <v/>
      </c>
      <c r="I2929">
        <f>COUNTIFS('Input - target event report'!B:B,B2929,'Input - target event report'!D:D, "Private Investment")</f>
        <v/>
      </c>
      <c r="J2929">
        <f>INDEX('Input - companies list'!$1:$10000,MATCH(B2929,'Input - companies list'!B:B,0),MATCH("Flow",'Input - companies list'!$1:$1,0 ))</f>
        <v/>
      </c>
      <c r="K2929">
        <f>INDEX('Input - companies list'!$1:$10000,MATCH(B2929,'Input - companies list'!B:B,0),MATCH("Inter-Cluster Connectivity",'Input - companies list'!$1:$1,0 ))</f>
        <v/>
      </c>
      <c r="L2929">
        <f>IFERROR(PERCENTRANK(F:F,F2929),0)</f>
        <v/>
      </c>
      <c r="M2929">
        <f>IFERROR(1 - PERCENTRANK(G:G,G2929),0)</f>
        <v/>
      </c>
      <c r="N2929">
        <f>IFERROR(1 - PERCENTRANK(H:H,H2929),0)</f>
        <v/>
      </c>
      <c r="O2929">
        <f>IFERROR(PERCENTRANK(I:I,I2929),0)</f>
        <v/>
      </c>
      <c r="P2929">
        <f>IFERROR(1 - PERCENTRANK(J:J,J2929),0)</f>
        <v/>
      </c>
      <c r="Q2929">
        <f>IFERROR(PERCENTRANK(K:K,K2929),0)</f>
        <v/>
      </c>
      <c r="R2929">
        <f>L2929*weight1+M2929*weight2+N2929*weight3+O2929*weight4+P2929*weight5+Q2929*weight6</f>
        <v/>
      </c>
    </row>
    <row r="2930" spans="1:18">
      <c r="A2930">
        <f>RANK(R2930,R:R)</f>
        <v/>
      </c>
      <c r="B2930" t="s">
        <v>31829</v>
      </c>
      <c r="C2930">
        <f>VLOOKUP(B2930,'Input - companies list'!B:L,2,FALSE)</f>
        <v/>
      </c>
      <c r="D2930">
        <f>VLOOKUP(B2930,'Input - companies list'!B:L,11,FALSE)</f>
        <v/>
      </c>
      <c r="E2930">
        <f>VLOOKUP(B2930,'Input - companies list'!B:E,4,FALSE)</f>
        <v/>
      </c>
      <c r="F2930">
        <f>SUMIFS('Input - target event report'!H:H,'Input - target event report'!B:B,B2930,'Input - target event report'!D:D, "Private Investment")</f>
        <v/>
      </c>
      <c r="G2930">
        <f>IF(I2930&lt;2, "N/A", (MAXIFS('Input - target event report'!E:E,'Input - target event report'!B:B,B:B,'Input - target event report'!D:D,"Private Investment")-MINIFS('Input - target event report'!E:E,'Input - target event report'!B:B,B:B,'Input - target event report'!D:D,"Private Investment"))/(I2930-1))</f>
        <v/>
      </c>
      <c r="H2930">
        <f>IF(MAXIFS('Input - target event report'!E:E,'Input - target event report'!B:B,B:B,'Input - target event report'!D:D,"Private Investment") = 0, "N/A", TODAY() - MAXIFS('Input - target event report'!E:E,'Input - target event report'!B:B,B:B,'Input - target event report'!D:D,"Private Investment"))</f>
        <v/>
      </c>
      <c r="I2930">
        <f>COUNTIFS('Input - target event report'!B:B,B2930,'Input - target event report'!D:D, "Private Investment")</f>
        <v/>
      </c>
      <c r="J2930">
        <f>INDEX('Input - companies list'!$1:$10000,MATCH(B2930,'Input - companies list'!B:B,0),MATCH("Flow",'Input - companies list'!$1:$1,0 ))</f>
        <v/>
      </c>
      <c r="K2930">
        <f>INDEX('Input - companies list'!$1:$10000,MATCH(B2930,'Input - companies list'!B:B,0),MATCH("Inter-Cluster Connectivity",'Input - companies list'!$1:$1,0 ))</f>
        <v/>
      </c>
      <c r="L2930">
        <f>IFERROR(PERCENTRANK(F:F,F2930),0)</f>
        <v/>
      </c>
      <c r="M2930">
        <f>IFERROR(1 - PERCENTRANK(G:G,G2930),0)</f>
        <v/>
      </c>
      <c r="N2930">
        <f>IFERROR(1 - PERCENTRANK(H:H,H2930),0)</f>
        <v/>
      </c>
      <c r="O2930">
        <f>IFERROR(PERCENTRANK(I:I,I2930),0)</f>
        <v/>
      </c>
      <c r="P2930">
        <f>IFERROR(1 - PERCENTRANK(J:J,J2930),0)</f>
        <v/>
      </c>
      <c r="Q2930">
        <f>IFERROR(PERCENTRANK(K:K,K2930),0)</f>
        <v/>
      </c>
      <c r="R2930">
        <f>L2930*weight1+M2930*weight2+N2930*weight3+O2930*weight4+P2930*weight5+Q2930*weight6</f>
        <v/>
      </c>
    </row>
    <row r="2931" spans="1:18">
      <c r="A2931">
        <f>RANK(R2931,R:R)</f>
        <v/>
      </c>
      <c r="B2931" t="s">
        <v>31841</v>
      </c>
      <c r="C2931">
        <f>VLOOKUP(B2931,'Input - companies list'!B:L,2,FALSE)</f>
        <v/>
      </c>
      <c r="D2931">
        <f>VLOOKUP(B2931,'Input - companies list'!B:L,11,FALSE)</f>
        <v/>
      </c>
      <c r="E2931">
        <f>VLOOKUP(B2931,'Input - companies list'!B:E,4,FALSE)</f>
        <v/>
      </c>
      <c r="F2931">
        <f>SUMIFS('Input - target event report'!H:H,'Input - target event report'!B:B,B2931,'Input - target event report'!D:D, "Private Investment")</f>
        <v/>
      </c>
      <c r="G2931">
        <f>IF(I2931&lt;2, "N/A", (MAXIFS('Input - target event report'!E:E,'Input - target event report'!B:B,B:B,'Input - target event report'!D:D,"Private Investment")-MINIFS('Input - target event report'!E:E,'Input - target event report'!B:B,B:B,'Input - target event report'!D:D,"Private Investment"))/(I2931-1))</f>
        <v/>
      </c>
      <c r="H2931">
        <f>IF(MAXIFS('Input - target event report'!E:E,'Input - target event report'!B:B,B:B,'Input - target event report'!D:D,"Private Investment") = 0, "N/A", TODAY() - MAXIFS('Input - target event report'!E:E,'Input - target event report'!B:B,B:B,'Input - target event report'!D:D,"Private Investment"))</f>
        <v/>
      </c>
      <c r="I2931">
        <f>COUNTIFS('Input - target event report'!B:B,B2931,'Input - target event report'!D:D, "Private Investment")</f>
        <v/>
      </c>
      <c r="J2931">
        <f>INDEX('Input - companies list'!$1:$10000,MATCH(B2931,'Input - companies list'!B:B,0),MATCH("Flow",'Input - companies list'!$1:$1,0 ))</f>
        <v/>
      </c>
      <c r="K2931">
        <f>INDEX('Input - companies list'!$1:$10000,MATCH(B2931,'Input - companies list'!B:B,0),MATCH("Inter-Cluster Connectivity",'Input - companies list'!$1:$1,0 ))</f>
        <v/>
      </c>
      <c r="L2931">
        <f>IFERROR(PERCENTRANK(F:F,F2931),0)</f>
        <v/>
      </c>
      <c r="M2931">
        <f>IFERROR(1 - PERCENTRANK(G:G,G2931),0)</f>
        <v/>
      </c>
      <c r="N2931">
        <f>IFERROR(1 - PERCENTRANK(H:H,H2931),0)</f>
        <v/>
      </c>
      <c r="O2931">
        <f>IFERROR(PERCENTRANK(I:I,I2931),0)</f>
        <v/>
      </c>
      <c r="P2931">
        <f>IFERROR(1 - PERCENTRANK(J:J,J2931),0)</f>
        <v/>
      </c>
      <c r="Q2931">
        <f>IFERROR(PERCENTRANK(K:K,K2931),0)</f>
        <v/>
      </c>
      <c r="R2931">
        <f>L2931*weight1+M2931*weight2+N2931*weight3+O2931*weight4+P2931*weight5+Q2931*weight6</f>
        <v/>
      </c>
    </row>
    <row r="2932" spans="1:18">
      <c r="A2932">
        <f>RANK(R2932,R:R)</f>
        <v/>
      </c>
      <c r="B2932" t="s">
        <v>31850</v>
      </c>
      <c r="C2932">
        <f>VLOOKUP(B2932,'Input - companies list'!B:L,2,FALSE)</f>
        <v/>
      </c>
      <c r="D2932">
        <f>VLOOKUP(B2932,'Input - companies list'!B:L,11,FALSE)</f>
        <v/>
      </c>
      <c r="E2932">
        <f>VLOOKUP(B2932,'Input - companies list'!B:E,4,FALSE)</f>
        <v/>
      </c>
      <c r="F2932">
        <f>SUMIFS('Input - target event report'!H:H,'Input - target event report'!B:B,B2932,'Input - target event report'!D:D, "Private Investment")</f>
        <v/>
      </c>
      <c r="G2932">
        <f>IF(I2932&lt;2, "N/A", (MAXIFS('Input - target event report'!E:E,'Input - target event report'!B:B,B:B,'Input - target event report'!D:D,"Private Investment")-MINIFS('Input - target event report'!E:E,'Input - target event report'!B:B,B:B,'Input - target event report'!D:D,"Private Investment"))/(I2932-1))</f>
        <v/>
      </c>
      <c r="H2932">
        <f>IF(MAXIFS('Input - target event report'!E:E,'Input - target event report'!B:B,B:B,'Input - target event report'!D:D,"Private Investment") = 0, "N/A", TODAY() - MAXIFS('Input - target event report'!E:E,'Input - target event report'!B:B,B:B,'Input - target event report'!D:D,"Private Investment"))</f>
        <v/>
      </c>
      <c r="I2932">
        <f>COUNTIFS('Input - target event report'!B:B,B2932,'Input - target event report'!D:D, "Private Investment")</f>
        <v/>
      </c>
      <c r="J2932">
        <f>INDEX('Input - companies list'!$1:$10000,MATCH(B2932,'Input - companies list'!B:B,0),MATCH("Flow",'Input - companies list'!$1:$1,0 ))</f>
        <v/>
      </c>
      <c r="K2932">
        <f>INDEX('Input - companies list'!$1:$10000,MATCH(B2932,'Input - companies list'!B:B,0),MATCH("Inter-Cluster Connectivity",'Input - companies list'!$1:$1,0 ))</f>
        <v/>
      </c>
      <c r="L2932">
        <f>IFERROR(PERCENTRANK(F:F,F2932),0)</f>
        <v/>
      </c>
      <c r="M2932">
        <f>IFERROR(1 - PERCENTRANK(G:G,G2932),0)</f>
        <v/>
      </c>
      <c r="N2932">
        <f>IFERROR(1 - PERCENTRANK(H:H,H2932),0)</f>
        <v/>
      </c>
      <c r="O2932">
        <f>IFERROR(PERCENTRANK(I:I,I2932),0)</f>
        <v/>
      </c>
      <c r="P2932">
        <f>IFERROR(1 - PERCENTRANK(J:J,J2932),0)</f>
        <v/>
      </c>
      <c r="Q2932">
        <f>IFERROR(PERCENTRANK(K:K,K2932),0)</f>
        <v/>
      </c>
      <c r="R2932">
        <f>L2932*weight1+M2932*weight2+N2932*weight3+O2932*weight4+P2932*weight5+Q2932*weight6</f>
        <v/>
      </c>
    </row>
    <row r="2933" spans="1:18">
      <c r="A2933">
        <f>RANK(R2933,R:R)</f>
        <v/>
      </c>
      <c r="B2933" t="s">
        <v>31860</v>
      </c>
      <c r="C2933">
        <f>VLOOKUP(B2933,'Input - companies list'!B:L,2,FALSE)</f>
        <v/>
      </c>
      <c r="D2933">
        <f>VLOOKUP(B2933,'Input - companies list'!B:L,11,FALSE)</f>
        <v/>
      </c>
      <c r="E2933">
        <f>VLOOKUP(B2933,'Input - companies list'!B:E,4,FALSE)</f>
        <v/>
      </c>
      <c r="F2933">
        <f>SUMIFS('Input - target event report'!H:H,'Input - target event report'!B:B,B2933,'Input - target event report'!D:D, "Private Investment")</f>
        <v/>
      </c>
      <c r="G2933">
        <f>IF(I2933&lt;2, "N/A", (MAXIFS('Input - target event report'!E:E,'Input - target event report'!B:B,B:B,'Input - target event report'!D:D,"Private Investment")-MINIFS('Input - target event report'!E:E,'Input - target event report'!B:B,B:B,'Input - target event report'!D:D,"Private Investment"))/(I2933-1))</f>
        <v/>
      </c>
      <c r="H2933">
        <f>IF(MAXIFS('Input - target event report'!E:E,'Input - target event report'!B:B,B:B,'Input - target event report'!D:D,"Private Investment") = 0, "N/A", TODAY() - MAXIFS('Input - target event report'!E:E,'Input - target event report'!B:B,B:B,'Input - target event report'!D:D,"Private Investment"))</f>
        <v/>
      </c>
      <c r="I2933">
        <f>COUNTIFS('Input - target event report'!B:B,B2933,'Input - target event report'!D:D, "Private Investment")</f>
        <v/>
      </c>
      <c r="J2933">
        <f>INDEX('Input - companies list'!$1:$10000,MATCH(B2933,'Input - companies list'!B:B,0),MATCH("Flow",'Input - companies list'!$1:$1,0 ))</f>
        <v/>
      </c>
      <c r="K2933">
        <f>INDEX('Input - companies list'!$1:$10000,MATCH(B2933,'Input - companies list'!B:B,0),MATCH("Inter-Cluster Connectivity",'Input - companies list'!$1:$1,0 ))</f>
        <v/>
      </c>
      <c r="L2933">
        <f>IFERROR(PERCENTRANK(F:F,F2933),0)</f>
        <v/>
      </c>
      <c r="M2933">
        <f>IFERROR(1 - PERCENTRANK(G:G,G2933),0)</f>
        <v/>
      </c>
      <c r="N2933">
        <f>IFERROR(1 - PERCENTRANK(H:H,H2933),0)</f>
        <v/>
      </c>
      <c r="O2933">
        <f>IFERROR(PERCENTRANK(I:I,I2933),0)</f>
        <v/>
      </c>
      <c r="P2933">
        <f>IFERROR(1 - PERCENTRANK(J:J,J2933),0)</f>
        <v/>
      </c>
      <c r="Q2933">
        <f>IFERROR(PERCENTRANK(K:K,K2933),0)</f>
        <v/>
      </c>
      <c r="R2933">
        <f>L2933*weight1+M2933*weight2+N2933*weight3+O2933*weight4+P2933*weight5+Q2933*weight6</f>
        <v/>
      </c>
    </row>
    <row r="2934" spans="1:18">
      <c r="A2934">
        <f>RANK(R2934,R:R)</f>
        <v/>
      </c>
      <c r="B2934" t="s">
        <v>31870</v>
      </c>
      <c r="C2934">
        <f>VLOOKUP(B2934,'Input - companies list'!B:L,2,FALSE)</f>
        <v/>
      </c>
      <c r="D2934">
        <f>VLOOKUP(B2934,'Input - companies list'!B:L,11,FALSE)</f>
        <v/>
      </c>
      <c r="E2934">
        <f>VLOOKUP(B2934,'Input - companies list'!B:E,4,FALSE)</f>
        <v/>
      </c>
      <c r="F2934">
        <f>SUMIFS('Input - target event report'!H:H,'Input - target event report'!B:B,B2934,'Input - target event report'!D:D, "Private Investment")</f>
        <v/>
      </c>
      <c r="G2934">
        <f>IF(I2934&lt;2, "N/A", (MAXIFS('Input - target event report'!E:E,'Input - target event report'!B:B,B:B,'Input - target event report'!D:D,"Private Investment")-MINIFS('Input - target event report'!E:E,'Input - target event report'!B:B,B:B,'Input - target event report'!D:D,"Private Investment"))/(I2934-1))</f>
        <v/>
      </c>
      <c r="H2934">
        <f>IF(MAXIFS('Input - target event report'!E:E,'Input - target event report'!B:B,B:B,'Input - target event report'!D:D,"Private Investment") = 0, "N/A", TODAY() - MAXIFS('Input - target event report'!E:E,'Input - target event report'!B:B,B:B,'Input - target event report'!D:D,"Private Investment"))</f>
        <v/>
      </c>
      <c r="I2934">
        <f>COUNTIFS('Input - target event report'!B:B,B2934,'Input - target event report'!D:D, "Private Investment")</f>
        <v/>
      </c>
      <c r="J2934">
        <f>INDEX('Input - companies list'!$1:$10000,MATCH(B2934,'Input - companies list'!B:B,0),MATCH("Flow",'Input - companies list'!$1:$1,0 ))</f>
        <v/>
      </c>
      <c r="K2934">
        <f>INDEX('Input - companies list'!$1:$10000,MATCH(B2934,'Input - companies list'!B:B,0),MATCH("Inter-Cluster Connectivity",'Input - companies list'!$1:$1,0 ))</f>
        <v/>
      </c>
      <c r="L2934">
        <f>IFERROR(PERCENTRANK(F:F,F2934),0)</f>
        <v/>
      </c>
      <c r="M2934">
        <f>IFERROR(1 - PERCENTRANK(G:G,G2934),0)</f>
        <v/>
      </c>
      <c r="N2934">
        <f>IFERROR(1 - PERCENTRANK(H:H,H2934),0)</f>
        <v/>
      </c>
      <c r="O2934">
        <f>IFERROR(PERCENTRANK(I:I,I2934),0)</f>
        <v/>
      </c>
      <c r="P2934">
        <f>IFERROR(1 - PERCENTRANK(J:J,J2934),0)</f>
        <v/>
      </c>
      <c r="Q2934">
        <f>IFERROR(PERCENTRANK(K:K,K2934),0)</f>
        <v/>
      </c>
      <c r="R2934">
        <f>L2934*weight1+M2934*weight2+N2934*weight3+O2934*weight4+P2934*weight5+Q2934*weight6</f>
        <v/>
      </c>
    </row>
    <row r="2935" spans="1:18">
      <c r="A2935">
        <f>RANK(R2935,R:R)</f>
        <v/>
      </c>
      <c r="B2935" t="s">
        <v>31881</v>
      </c>
      <c r="C2935">
        <f>VLOOKUP(B2935,'Input - companies list'!B:L,2,FALSE)</f>
        <v/>
      </c>
      <c r="D2935">
        <f>VLOOKUP(B2935,'Input - companies list'!B:L,11,FALSE)</f>
        <v/>
      </c>
      <c r="E2935">
        <f>VLOOKUP(B2935,'Input - companies list'!B:E,4,FALSE)</f>
        <v/>
      </c>
      <c r="F2935">
        <f>SUMIFS('Input - target event report'!H:H,'Input - target event report'!B:B,B2935,'Input - target event report'!D:D, "Private Investment")</f>
        <v/>
      </c>
      <c r="G2935">
        <f>IF(I2935&lt;2, "N/A", (MAXIFS('Input - target event report'!E:E,'Input - target event report'!B:B,B:B,'Input - target event report'!D:D,"Private Investment")-MINIFS('Input - target event report'!E:E,'Input - target event report'!B:B,B:B,'Input - target event report'!D:D,"Private Investment"))/(I2935-1))</f>
        <v/>
      </c>
      <c r="H2935">
        <f>IF(MAXIFS('Input - target event report'!E:E,'Input - target event report'!B:B,B:B,'Input - target event report'!D:D,"Private Investment") = 0, "N/A", TODAY() - MAXIFS('Input - target event report'!E:E,'Input - target event report'!B:B,B:B,'Input - target event report'!D:D,"Private Investment"))</f>
        <v/>
      </c>
      <c r="I2935">
        <f>COUNTIFS('Input - target event report'!B:B,B2935,'Input - target event report'!D:D, "Private Investment")</f>
        <v/>
      </c>
      <c r="J2935">
        <f>INDEX('Input - companies list'!$1:$10000,MATCH(B2935,'Input - companies list'!B:B,0),MATCH("Flow",'Input - companies list'!$1:$1,0 ))</f>
        <v/>
      </c>
      <c r="K2935">
        <f>INDEX('Input - companies list'!$1:$10000,MATCH(B2935,'Input - companies list'!B:B,0),MATCH("Inter-Cluster Connectivity",'Input - companies list'!$1:$1,0 ))</f>
        <v/>
      </c>
      <c r="L2935">
        <f>IFERROR(PERCENTRANK(F:F,F2935),0)</f>
        <v/>
      </c>
      <c r="M2935">
        <f>IFERROR(1 - PERCENTRANK(G:G,G2935),0)</f>
        <v/>
      </c>
      <c r="N2935">
        <f>IFERROR(1 - PERCENTRANK(H:H,H2935),0)</f>
        <v/>
      </c>
      <c r="O2935">
        <f>IFERROR(PERCENTRANK(I:I,I2935),0)</f>
        <v/>
      </c>
      <c r="P2935">
        <f>IFERROR(1 - PERCENTRANK(J:J,J2935),0)</f>
        <v/>
      </c>
      <c r="Q2935">
        <f>IFERROR(PERCENTRANK(K:K,K2935),0)</f>
        <v/>
      </c>
      <c r="R2935">
        <f>L2935*weight1+M2935*weight2+N2935*weight3+O2935*weight4+P2935*weight5+Q2935*weight6</f>
        <v/>
      </c>
    </row>
    <row r="2936" spans="1:18">
      <c r="A2936">
        <f>RANK(R2936,R:R)</f>
        <v/>
      </c>
      <c r="B2936" t="s">
        <v>31893</v>
      </c>
      <c r="C2936">
        <f>VLOOKUP(B2936,'Input - companies list'!B:L,2,FALSE)</f>
        <v/>
      </c>
      <c r="D2936">
        <f>VLOOKUP(B2936,'Input - companies list'!B:L,11,FALSE)</f>
        <v/>
      </c>
      <c r="E2936">
        <f>VLOOKUP(B2936,'Input - companies list'!B:E,4,FALSE)</f>
        <v/>
      </c>
      <c r="F2936">
        <f>SUMIFS('Input - target event report'!H:H,'Input - target event report'!B:B,B2936,'Input - target event report'!D:D, "Private Investment")</f>
        <v/>
      </c>
      <c r="G2936">
        <f>IF(I2936&lt;2, "N/A", (MAXIFS('Input - target event report'!E:E,'Input - target event report'!B:B,B:B,'Input - target event report'!D:D,"Private Investment")-MINIFS('Input - target event report'!E:E,'Input - target event report'!B:B,B:B,'Input - target event report'!D:D,"Private Investment"))/(I2936-1))</f>
        <v/>
      </c>
      <c r="H2936">
        <f>IF(MAXIFS('Input - target event report'!E:E,'Input - target event report'!B:B,B:B,'Input - target event report'!D:D,"Private Investment") = 0, "N/A", TODAY() - MAXIFS('Input - target event report'!E:E,'Input - target event report'!B:B,B:B,'Input - target event report'!D:D,"Private Investment"))</f>
        <v/>
      </c>
      <c r="I2936">
        <f>COUNTIFS('Input - target event report'!B:B,B2936,'Input - target event report'!D:D, "Private Investment")</f>
        <v/>
      </c>
      <c r="J2936">
        <f>INDEX('Input - companies list'!$1:$10000,MATCH(B2936,'Input - companies list'!B:B,0),MATCH("Flow",'Input - companies list'!$1:$1,0 ))</f>
        <v/>
      </c>
      <c r="K2936">
        <f>INDEX('Input - companies list'!$1:$10000,MATCH(B2936,'Input - companies list'!B:B,0),MATCH("Inter-Cluster Connectivity",'Input - companies list'!$1:$1,0 ))</f>
        <v/>
      </c>
      <c r="L2936">
        <f>IFERROR(PERCENTRANK(F:F,F2936),0)</f>
        <v/>
      </c>
      <c r="M2936">
        <f>IFERROR(1 - PERCENTRANK(G:G,G2936),0)</f>
        <v/>
      </c>
      <c r="N2936">
        <f>IFERROR(1 - PERCENTRANK(H:H,H2936),0)</f>
        <v/>
      </c>
      <c r="O2936">
        <f>IFERROR(PERCENTRANK(I:I,I2936),0)</f>
        <v/>
      </c>
      <c r="P2936">
        <f>IFERROR(1 - PERCENTRANK(J:J,J2936),0)</f>
        <v/>
      </c>
      <c r="Q2936">
        <f>IFERROR(PERCENTRANK(K:K,K2936),0)</f>
        <v/>
      </c>
      <c r="R2936">
        <f>L2936*weight1+M2936*weight2+N2936*weight3+O2936*weight4+P2936*weight5+Q2936*weight6</f>
        <v/>
      </c>
    </row>
    <row r="2937" spans="1:18">
      <c r="A2937">
        <f>RANK(R2937,R:R)</f>
        <v/>
      </c>
      <c r="B2937" t="s">
        <v>31902</v>
      </c>
      <c r="C2937">
        <f>VLOOKUP(B2937,'Input - companies list'!B:L,2,FALSE)</f>
        <v/>
      </c>
      <c r="D2937">
        <f>VLOOKUP(B2937,'Input - companies list'!B:L,11,FALSE)</f>
        <v/>
      </c>
      <c r="E2937">
        <f>VLOOKUP(B2937,'Input - companies list'!B:E,4,FALSE)</f>
        <v/>
      </c>
      <c r="F2937">
        <f>SUMIFS('Input - target event report'!H:H,'Input - target event report'!B:B,B2937,'Input - target event report'!D:D, "Private Investment")</f>
        <v/>
      </c>
      <c r="G2937">
        <f>IF(I2937&lt;2, "N/A", (MAXIFS('Input - target event report'!E:E,'Input - target event report'!B:B,B:B,'Input - target event report'!D:D,"Private Investment")-MINIFS('Input - target event report'!E:E,'Input - target event report'!B:B,B:B,'Input - target event report'!D:D,"Private Investment"))/(I2937-1))</f>
        <v/>
      </c>
      <c r="H2937">
        <f>IF(MAXIFS('Input - target event report'!E:E,'Input - target event report'!B:B,B:B,'Input - target event report'!D:D,"Private Investment") = 0, "N/A", TODAY() - MAXIFS('Input - target event report'!E:E,'Input - target event report'!B:B,B:B,'Input - target event report'!D:D,"Private Investment"))</f>
        <v/>
      </c>
      <c r="I2937">
        <f>COUNTIFS('Input - target event report'!B:B,B2937,'Input - target event report'!D:D, "Private Investment")</f>
        <v/>
      </c>
      <c r="J2937">
        <f>INDEX('Input - companies list'!$1:$10000,MATCH(B2937,'Input - companies list'!B:B,0),MATCH("Flow",'Input - companies list'!$1:$1,0 ))</f>
        <v/>
      </c>
      <c r="K2937">
        <f>INDEX('Input - companies list'!$1:$10000,MATCH(B2937,'Input - companies list'!B:B,0),MATCH("Inter-Cluster Connectivity",'Input - companies list'!$1:$1,0 ))</f>
        <v/>
      </c>
      <c r="L2937">
        <f>IFERROR(PERCENTRANK(F:F,F2937),0)</f>
        <v/>
      </c>
      <c r="M2937">
        <f>IFERROR(1 - PERCENTRANK(G:G,G2937),0)</f>
        <v/>
      </c>
      <c r="N2937">
        <f>IFERROR(1 - PERCENTRANK(H:H,H2937),0)</f>
        <v/>
      </c>
      <c r="O2937">
        <f>IFERROR(PERCENTRANK(I:I,I2937),0)</f>
        <v/>
      </c>
      <c r="P2937">
        <f>IFERROR(1 - PERCENTRANK(J:J,J2937),0)</f>
        <v/>
      </c>
      <c r="Q2937">
        <f>IFERROR(PERCENTRANK(K:K,K2937),0)</f>
        <v/>
      </c>
      <c r="R2937">
        <f>L2937*weight1+M2937*weight2+N2937*weight3+O2937*weight4+P2937*weight5+Q2937*weight6</f>
        <v/>
      </c>
    </row>
    <row r="2938" spans="1:18">
      <c r="A2938">
        <f>RANK(R2938,R:R)</f>
        <v/>
      </c>
      <c r="B2938" t="s">
        <v>31911</v>
      </c>
      <c r="C2938">
        <f>VLOOKUP(B2938,'Input - companies list'!B:L,2,FALSE)</f>
        <v/>
      </c>
      <c r="D2938">
        <f>VLOOKUP(B2938,'Input - companies list'!B:L,11,FALSE)</f>
        <v/>
      </c>
      <c r="E2938">
        <f>VLOOKUP(B2938,'Input - companies list'!B:E,4,FALSE)</f>
        <v/>
      </c>
      <c r="F2938">
        <f>SUMIFS('Input - target event report'!H:H,'Input - target event report'!B:B,B2938,'Input - target event report'!D:D, "Private Investment")</f>
        <v/>
      </c>
      <c r="G2938">
        <f>IF(I2938&lt;2, "N/A", (MAXIFS('Input - target event report'!E:E,'Input - target event report'!B:B,B:B,'Input - target event report'!D:D,"Private Investment")-MINIFS('Input - target event report'!E:E,'Input - target event report'!B:B,B:B,'Input - target event report'!D:D,"Private Investment"))/(I2938-1))</f>
        <v/>
      </c>
      <c r="H2938">
        <f>IF(MAXIFS('Input - target event report'!E:E,'Input - target event report'!B:B,B:B,'Input - target event report'!D:D,"Private Investment") = 0, "N/A", TODAY() - MAXIFS('Input - target event report'!E:E,'Input - target event report'!B:B,B:B,'Input - target event report'!D:D,"Private Investment"))</f>
        <v/>
      </c>
      <c r="I2938">
        <f>COUNTIFS('Input - target event report'!B:B,B2938,'Input - target event report'!D:D, "Private Investment")</f>
        <v/>
      </c>
      <c r="J2938">
        <f>INDEX('Input - companies list'!$1:$10000,MATCH(B2938,'Input - companies list'!B:B,0),MATCH("Flow",'Input - companies list'!$1:$1,0 ))</f>
        <v/>
      </c>
      <c r="K2938">
        <f>INDEX('Input - companies list'!$1:$10000,MATCH(B2938,'Input - companies list'!B:B,0),MATCH("Inter-Cluster Connectivity",'Input - companies list'!$1:$1,0 ))</f>
        <v/>
      </c>
      <c r="L2938">
        <f>IFERROR(PERCENTRANK(F:F,F2938),0)</f>
        <v/>
      </c>
      <c r="M2938">
        <f>IFERROR(1 - PERCENTRANK(G:G,G2938),0)</f>
        <v/>
      </c>
      <c r="N2938">
        <f>IFERROR(1 - PERCENTRANK(H:H,H2938),0)</f>
        <v/>
      </c>
      <c r="O2938">
        <f>IFERROR(PERCENTRANK(I:I,I2938),0)</f>
        <v/>
      </c>
      <c r="P2938">
        <f>IFERROR(1 - PERCENTRANK(J:J,J2938),0)</f>
        <v/>
      </c>
      <c r="Q2938">
        <f>IFERROR(PERCENTRANK(K:K,K2938),0)</f>
        <v/>
      </c>
      <c r="R2938">
        <f>L2938*weight1+M2938*weight2+N2938*weight3+O2938*weight4+P2938*weight5+Q2938*weight6</f>
        <v/>
      </c>
    </row>
    <row r="2939" spans="1:18">
      <c r="A2939">
        <f>RANK(R2939,R:R)</f>
        <v/>
      </c>
      <c r="B2939" t="s">
        <v>31920</v>
      </c>
      <c r="C2939">
        <f>VLOOKUP(B2939,'Input - companies list'!B:L,2,FALSE)</f>
        <v/>
      </c>
      <c r="D2939">
        <f>VLOOKUP(B2939,'Input - companies list'!B:L,11,FALSE)</f>
        <v/>
      </c>
      <c r="E2939">
        <f>VLOOKUP(B2939,'Input - companies list'!B:E,4,FALSE)</f>
        <v/>
      </c>
      <c r="F2939">
        <f>SUMIFS('Input - target event report'!H:H,'Input - target event report'!B:B,B2939,'Input - target event report'!D:D, "Private Investment")</f>
        <v/>
      </c>
      <c r="G2939">
        <f>IF(I2939&lt;2, "N/A", (MAXIFS('Input - target event report'!E:E,'Input - target event report'!B:B,B:B,'Input - target event report'!D:D,"Private Investment")-MINIFS('Input - target event report'!E:E,'Input - target event report'!B:B,B:B,'Input - target event report'!D:D,"Private Investment"))/(I2939-1))</f>
        <v/>
      </c>
      <c r="H2939">
        <f>IF(MAXIFS('Input - target event report'!E:E,'Input - target event report'!B:B,B:B,'Input - target event report'!D:D,"Private Investment") = 0, "N/A", TODAY() - MAXIFS('Input - target event report'!E:E,'Input - target event report'!B:B,B:B,'Input - target event report'!D:D,"Private Investment"))</f>
        <v/>
      </c>
      <c r="I2939">
        <f>COUNTIFS('Input - target event report'!B:B,B2939,'Input - target event report'!D:D, "Private Investment")</f>
        <v/>
      </c>
      <c r="J2939">
        <f>INDEX('Input - companies list'!$1:$10000,MATCH(B2939,'Input - companies list'!B:B,0),MATCH("Flow",'Input - companies list'!$1:$1,0 ))</f>
        <v/>
      </c>
      <c r="K2939">
        <f>INDEX('Input - companies list'!$1:$10000,MATCH(B2939,'Input - companies list'!B:B,0),MATCH("Inter-Cluster Connectivity",'Input - companies list'!$1:$1,0 ))</f>
        <v/>
      </c>
      <c r="L2939">
        <f>IFERROR(PERCENTRANK(F:F,F2939),0)</f>
        <v/>
      </c>
      <c r="M2939">
        <f>IFERROR(1 - PERCENTRANK(G:G,G2939),0)</f>
        <v/>
      </c>
      <c r="N2939">
        <f>IFERROR(1 - PERCENTRANK(H:H,H2939),0)</f>
        <v/>
      </c>
      <c r="O2939">
        <f>IFERROR(PERCENTRANK(I:I,I2939),0)</f>
        <v/>
      </c>
      <c r="P2939">
        <f>IFERROR(1 - PERCENTRANK(J:J,J2939),0)</f>
        <v/>
      </c>
      <c r="Q2939">
        <f>IFERROR(PERCENTRANK(K:K,K2939),0)</f>
        <v/>
      </c>
      <c r="R2939">
        <f>L2939*weight1+M2939*weight2+N2939*weight3+O2939*weight4+P2939*weight5+Q2939*weight6</f>
        <v/>
      </c>
    </row>
    <row r="2940" spans="1:18">
      <c r="A2940">
        <f>RANK(R2940,R:R)</f>
        <v/>
      </c>
      <c r="B2940" t="s">
        <v>31931</v>
      </c>
      <c r="C2940">
        <f>VLOOKUP(B2940,'Input - companies list'!B:L,2,FALSE)</f>
        <v/>
      </c>
      <c r="D2940">
        <f>VLOOKUP(B2940,'Input - companies list'!B:L,11,FALSE)</f>
        <v/>
      </c>
      <c r="E2940">
        <f>VLOOKUP(B2940,'Input - companies list'!B:E,4,FALSE)</f>
        <v/>
      </c>
      <c r="F2940">
        <f>SUMIFS('Input - target event report'!H:H,'Input - target event report'!B:B,B2940,'Input - target event report'!D:D, "Private Investment")</f>
        <v/>
      </c>
      <c r="G2940">
        <f>IF(I2940&lt;2, "N/A", (MAXIFS('Input - target event report'!E:E,'Input - target event report'!B:B,B:B,'Input - target event report'!D:D,"Private Investment")-MINIFS('Input - target event report'!E:E,'Input - target event report'!B:B,B:B,'Input - target event report'!D:D,"Private Investment"))/(I2940-1))</f>
        <v/>
      </c>
      <c r="H2940">
        <f>IF(MAXIFS('Input - target event report'!E:E,'Input - target event report'!B:B,B:B,'Input - target event report'!D:D,"Private Investment") = 0, "N/A", TODAY() - MAXIFS('Input - target event report'!E:E,'Input - target event report'!B:B,B:B,'Input - target event report'!D:D,"Private Investment"))</f>
        <v/>
      </c>
      <c r="I2940">
        <f>COUNTIFS('Input - target event report'!B:B,B2940,'Input - target event report'!D:D, "Private Investment")</f>
        <v/>
      </c>
      <c r="J2940">
        <f>INDEX('Input - companies list'!$1:$10000,MATCH(B2940,'Input - companies list'!B:B,0),MATCH("Flow",'Input - companies list'!$1:$1,0 ))</f>
        <v/>
      </c>
      <c r="K2940">
        <f>INDEX('Input - companies list'!$1:$10000,MATCH(B2940,'Input - companies list'!B:B,0),MATCH("Inter-Cluster Connectivity",'Input - companies list'!$1:$1,0 ))</f>
        <v/>
      </c>
      <c r="L2940">
        <f>IFERROR(PERCENTRANK(F:F,F2940),0)</f>
        <v/>
      </c>
      <c r="M2940">
        <f>IFERROR(1 - PERCENTRANK(G:G,G2940),0)</f>
        <v/>
      </c>
      <c r="N2940">
        <f>IFERROR(1 - PERCENTRANK(H:H,H2940),0)</f>
        <v/>
      </c>
      <c r="O2940">
        <f>IFERROR(PERCENTRANK(I:I,I2940),0)</f>
        <v/>
      </c>
      <c r="P2940">
        <f>IFERROR(1 - PERCENTRANK(J:J,J2940),0)</f>
        <v/>
      </c>
      <c r="Q2940">
        <f>IFERROR(PERCENTRANK(K:K,K2940),0)</f>
        <v/>
      </c>
      <c r="R2940">
        <f>L2940*weight1+M2940*weight2+N2940*weight3+O2940*weight4+P2940*weight5+Q2940*weight6</f>
        <v/>
      </c>
    </row>
    <row r="2941" spans="1:18">
      <c r="A2941">
        <f>RANK(R2941,R:R)</f>
        <v/>
      </c>
      <c r="B2941" t="s">
        <v>31940</v>
      </c>
      <c r="C2941">
        <f>VLOOKUP(B2941,'Input - companies list'!B:L,2,FALSE)</f>
        <v/>
      </c>
      <c r="D2941">
        <f>VLOOKUP(B2941,'Input - companies list'!B:L,11,FALSE)</f>
        <v/>
      </c>
      <c r="E2941">
        <f>VLOOKUP(B2941,'Input - companies list'!B:E,4,FALSE)</f>
        <v/>
      </c>
      <c r="F2941">
        <f>SUMIFS('Input - target event report'!H:H,'Input - target event report'!B:B,B2941,'Input - target event report'!D:D, "Private Investment")</f>
        <v/>
      </c>
      <c r="G2941">
        <f>IF(I2941&lt;2, "N/A", (MAXIFS('Input - target event report'!E:E,'Input - target event report'!B:B,B:B,'Input - target event report'!D:D,"Private Investment")-MINIFS('Input - target event report'!E:E,'Input - target event report'!B:B,B:B,'Input - target event report'!D:D,"Private Investment"))/(I2941-1))</f>
        <v/>
      </c>
      <c r="H2941">
        <f>IF(MAXIFS('Input - target event report'!E:E,'Input - target event report'!B:B,B:B,'Input - target event report'!D:D,"Private Investment") = 0, "N/A", TODAY() - MAXIFS('Input - target event report'!E:E,'Input - target event report'!B:B,B:B,'Input - target event report'!D:D,"Private Investment"))</f>
        <v/>
      </c>
      <c r="I2941">
        <f>COUNTIFS('Input - target event report'!B:B,B2941,'Input - target event report'!D:D, "Private Investment")</f>
        <v/>
      </c>
      <c r="J2941">
        <f>INDEX('Input - companies list'!$1:$10000,MATCH(B2941,'Input - companies list'!B:B,0),MATCH("Flow",'Input - companies list'!$1:$1,0 ))</f>
        <v/>
      </c>
      <c r="K2941">
        <f>INDEX('Input - companies list'!$1:$10000,MATCH(B2941,'Input - companies list'!B:B,0),MATCH("Inter-Cluster Connectivity",'Input - companies list'!$1:$1,0 ))</f>
        <v/>
      </c>
      <c r="L2941">
        <f>IFERROR(PERCENTRANK(F:F,F2941),0)</f>
        <v/>
      </c>
      <c r="M2941">
        <f>IFERROR(1 - PERCENTRANK(G:G,G2941),0)</f>
        <v/>
      </c>
      <c r="N2941">
        <f>IFERROR(1 - PERCENTRANK(H:H,H2941),0)</f>
        <v/>
      </c>
      <c r="O2941">
        <f>IFERROR(PERCENTRANK(I:I,I2941),0)</f>
        <v/>
      </c>
      <c r="P2941">
        <f>IFERROR(1 - PERCENTRANK(J:J,J2941),0)</f>
        <v/>
      </c>
      <c r="Q2941">
        <f>IFERROR(PERCENTRANK(K:K,K2941),0)</f>
        <v/>
      </c>
      <c r="R2941">
        <f>L2941*weight1+M2941*weight2+N2941*weight3+O2941*weight4+P2941*weight5+Q2941*weight6</f>
        <v/>
      </c>
    </row>
    <row r="2942" spans="1:18">
      <c r="A2942">
        <f>RANK(R2942,R:R)</f>
        <v/>
      </c>
      <c r="B2942" t="s">
        <v>31951</v>
      </c>
      <c r="C2942">
        <f>VLOOKUP(B2942,'Input - companies list'!B:L,2,FALSE)</f>
        <v/>
      </c>
      <c r="D2942">
        <f>VLOOKUP(B2942,'Input - companies list'!B:L,11,FALSE)</f>
        <v/>
      </c>
      <c r="E2942">
        <f>VLOOKUP(B2942,'Input - companies list'!B:E,4,FALSE)</f>
        <v/>
      </c>
      <c r="F2942">
        <f>SUMIFS('Input - target event report'!H:H,'Input - target event report'!B:B,B2942,'Input - target event report'!D:D, "Private Investment")</f>
        <v/>
      </c>
      <c r="G2942">
        <f>IF(I2942&lt;2, "N/A", (MAXIFS('Input - target event report'!E:E,'Input - target event report'!B:B,B:B,'Input - target event report'!D:D,"Private Investment")-MINIFS('Input - target event report'!E:E,'Input - target event report'!B:B,B:B,'Input - target event report'!D:D,"Private Investment"))/(I2942-1))</f>
        <v/>
      </c>
      <c r="H2942">
        <f>IF(MAXIFS('Input - target event report'!E:E,'Input - target event report'!B:B,B:B,'Input - target event report'!D:D,"Private Investment") = 0, "N/A", TODAY() - MAXIFS('Input - target event report'!E:E,'Input - target event report'!B:B,B:B,'Input - target event report'!D:D,"Private Investment"))</f>
        <v/>
      </c>
      <c r="I2942">
        <f>COUNTIFS('Input - target event report'!B:B,B2942,'Input - target event report'!D:D, "Private Investment")</f>
        <v/>
      </c>
      <c r="J2942">
        <f>INDEX('Input - companies list'!$1:$10000,MATCH(B2942,'Input - companies list'!B:B,0),MATCH("Flow",'Input - companies list'!$1:$1,0 ))</f>
        <v/>
      </c>
      <c r="K2942">
        <f>INDEX('Input - companies list'!$1:$10000,MATCH(B2942,'Input - companies list'!B:B,0),MATCH("Inter-Cluster Connectivity",'Input - companies list'!$1:$1,0 ))</f>
        <v/>
      </c>
      <c r="L2942">
        <f>IFERROR(PERCENTRANK(F:F,F2942),0)</f>
        <v/>
      </c>
      <c r="M2942">
        <f>IFERROR(1 - PERCENTRANK(G:G,G2942),0)</f>
        <v/>
      </c>
      <c r="N2942">
        <f>IFERROR(1 - PERCENTRANK(H:H,H2942),0)</f>
        <v/>
      </c>
      <c r="O2942">
        <f>IFERROR(PERCENTRANK(I:I,I2942),0)</f>
        <v/>
      </c>
      <c r="P2942">
        <f>IFERROR(1 - PERCENTRANK(J:J,J2942),0)</f>
        <v/>
      </c>
      <c r="Q2942">
        <f>IFERROR(PERCENTRANK(K:K,K2942),0)</f>
        <v/>
      </c>
      <c r="R2942">
        <f>L2942*weight1+M2942*weight2+N2942*weight3+O2942*weight4+P2942*weight5+Q2942*weight6</f>
        <v/>
      </c>
    </row>
    <row r="2943" spans="1:18">
      <c r="A2943">
        <f>RANK(R2943,R:R)</f>
        <v/>
      </c>
      <c r="B2943" t="s">
        <v>31961</v>
      </c>
      <c r="C2943">
        <f>VLOOKUP(B2943,'Input - companies list'!B:L,2,FALSE)</f>
        <v/>
      </c>
      <c r="D2943">
        <f>VLOOKUP(B2943,'Input - companies list'!B:L,11,FALSE)</f>
        <v/>
      </c>
      <c r="E2943">
        <f>VLOOKUP(B2943,'Input - companies list'!B:E,4,FALSE)</f>
        <v/>
      </c>
      <c r="F2943">
        <f>SUMIFS('Input - target event report'!H:H,'Input - target event report'!B:B,B2943,'Input - target event report'!D:D, "Private Investment")</f>
        <v/>
      </c>
      <c r="G2943">
        <f>IF(I2943&lt;2, "N/A", (MAXIFS('Input - target event report'!E:E,'Input - target event report'!B:B,B:B,'Input - target event report'!D:D,"Private Investment")-MINIFS('Input - target event report'!E:E,'Input - target event report'!B:B,B:B,'Input - target event report'!D:D,"Private Investment"))/(I2943-1))</f>
        <v/>
      </c>
      <c r="H2943">
        <f>IF(MAXIFS('Input - target event report'!E:E,'Input - target event report'!B:B,B:B,'Input - target event report'!D:D,"Private Investment") = 0, "N/A", TODAY() - MAXIFS('Input - target event report'!E:E,'Input - target event report'!B:B,B:B,'Input - target event report'!D:D,"Private Investment"))</f>
        <v/>
      </c>
      <c r="I2943">
        <f>COUNTIFS('Input - target event report'!B:B,B2943,'Input - target event report'!D:D, "Private Investment")</f>
        <v/>
      </c>
      <c r="J2943">
        <f>INDEX('Input - companies list'!$1:$10000,MATCH(B2943,'Input - companies list'!B:B,0),MATCH("Flow",'Input - companies list'!$1:$1,0 ))</f>
        <v/>
      </c>
      <c r="K2943">
        <f>INDEX('Input - companies list'!$1:$10000,MATCH(B2943,'Input - companies list'!B:B,0),MATCH("Inter-Cluster Connectivity",'Input - companies list'!$1:$1,0 ))</f>
        <v/>
      </c>
      <c r="L2943">
        <f>IFERROR(PERCENTRANK(F:F,F2943),0)</f>
        <v/>
      </c>
      <c r="M2943">
        <f>IFERROR(1 - PERCENTRANK(G:G,G2943),0)</f>
        <v/>
      </c>
      <c r="N2943">
        <f>IFERROR(1 - PERCENTRANK(H:H,H2943),0)</f>
        <v/>
      </c>
      <c r="O2943">
        <f>IFERROR(PERCENTRANK(I:I,I2943),0)</f>
        <v/>
      </c>
      <c r="P2943">
        <f>IFERROR(1 - PERCENTRANK(J:J,J2943),0)</f>
        <v/>
      </c>
      <c r="Q2943">
        <f>IFERROR(PERCENTRANK(K:K,K2943),0)</f>
        <v/>
      </c>
      <c r="R2943">
        <f>L2943*weight1+M2943*weight2+N2943*weight3+O2943*weight4+P2943*weight5+Q2943*weight6</f>
        <v/>
      </c>
    </row>
    <row r="2944" spans="1:18">
      <c r="A2944">
        <f>RANK(R2944,R:R)</f>
        <v/>
      </c>
      <c r="B2944" t="s">
        <v>31970</v>
      </c>
      <c r="C2944">
        <f>VLOOKUP(B2944,'Input - companies list'!B:L,2,FALSE)</f>
        <v/>
      </c>
      <c r="D2944">
        <f>VLOOKUP(B2944,'Input - companies list'!B:L,11,FALSE)</f>
        <v/>
      </c>
      <c r="E2944">
        <f>VLOOKUP(B2944,'Input - companies list'!B:E,4,FALSE)</f>
        <v/>
      </c>
      <c r="F2944">
        <f>SUMIFS('Input - target event report'!H:H,'Input - target event report'!B:B,B2944,'Input - target event report'!D:D, "Private Investment")</f>
        <v/>
      </c>
      <c r="G2944">
        <f>IF(I2944&lt;2, "N/A", (MAXIFS('Input - target event report'!E:E,'Input - target event report'!B:B,B:B,'Input - target event report'!D:D,"Private Investment")-MINIFS('Input - target event report'!E:E,'Input - target event report'!B:B,B:B,'Input - target event report'!D:D,"Private Investment"))/(I2944-1))</f>
        <v/>
      </c>
      <c r="H2944">
        <f>IF(MAXIFS('Input - target event report'!E:E,'Input - target event report'!B:B,B:B,'Input - target event report'!D:D,"Private Investment") = 0, "N/A", TODAY() - MAXIFS('Input - target event report'!E:E,'Input - target event report'!B:B,B:B,'Input - target event report'!D:D,"Private Investment"))</f>
        <v/>
      </c>
      <c r="I2944">
        <f>COUNTIFS('Input - target event report'!B:B,B2944,'Input - target event report'!D:D, "Private Investment")</f>
        <v/>
      </c>
      <c r="J2944">
        <f>INDEX('Input - companies list'!$1:$10000,MATCH(B2944,'Input - companies list'!B:B,0),MATCH("Flow",'Input - companies list'!$1:$1,0 ))</f>
        <v/>
      </c>
      <c r="K2944">
        <f>INDEX('Input - companies list'!$1:$10000,MATCH(B2944,'Input - companies list'!B:B,0),MATCH("Inter-Cluster Connectivity",'Input - companies list'!$1:$1,0 ))</f>
        <v/>
      </c>
      <c r="L2944">
        <f>IFERROR(PERCENTRANK(F:F,F2944),0)</f>
        <v/>
      </c>
      <c r="M2944">
        <f>IFERROR(1 - PERCENTRANK(G:G,G2944),0)</f>
        <v/>
      </c>
      <c r="N2944">
        <f>IFERROR(1 - PERCENTRANK(H:H,H2944),0)</f>
        <v/>
      </c>
      <c r="O2944">
        <f>IFERROR(PERCENTRANK(I:I,I2944),0)</f>
        <v/>
      </c>
      <c r="P2944">
        <f>IFERROR(1 - PERCENTRANK(J:J,J2944),0)</f>
        <v/>
      </c>
      <c r="Q2944">
        <f>IFERROR(PERCENTRANK(K:K,K2944),0)</f>
        <v/>
      </c>
      <c r="R2944">
        <f>L2944*weight1+M2944*weight2+N2944*weight3+O2944*weight4+P2944*weight5+Q2944*weight6</f>
        <v/>
      </c>
    </row>
    <row r="2945" spans="1:18">
      <c r="A2945">
        <f>RANK(R2945,R:R)</f>
        <v/>
      </c>
      <c r="B2945" t="s">
        <v>31980</v>
      </c>
      <c r="C2945">
        <f>VLOOKUP(B2945,'Input - companies list'!B:L,2,FALSE)</f>
        <v/>
      </c>
      <c r="D2945">
        <f>VLOOKUP(B2945,'Input - companies list'!B:L,11,FALSE)</f>
        <v/>
      </c>
      <c r="E2945">
        <f>VLOOKUP(B2945,'Input - companies list'!B:E,4,FALSE)</f>
        <v/>
      </c>
      <c r="F2945">
        <f>SUMIFS('Input - target event report'!H:H,'Input - target event report'!B:B,B2945,'Input - target event report'!D:D, "Private Investment")</f>
        <v/>
      </c>
      <c r="G2945">
        <f>IF(I2945&lt;2, "N/A", (MAXIFS('Input - target event report'!E:E,'Input - target event report'!B:B,B:B,'Input - target event report'!D:D,"Private Investment")-MINIFS('Input - target event report'!E:E,'Input - target event report'!B:B,B:B,'Input - target event report'!D:D,"Private Investment"))/(I2945-1))</f>
        <v/>
      </c>
      <c r="H2945">
        <f>IF(MAXIFS('Input - target event report'!E:E,'Input - target event report'!B:B,B:B,'Input - target event report'!D:D,"Private Investment") = 0, "N/A", TODAY() - MAXIFS('Input - target event report'!E:E,'Input - target event report'!B:B,B:B,'Input - target event report'!D:D,"Private Investment"))</f>
        <v/>
      </c>
      <c r="I2945">
        <f>COUNTIFS('Input - target event report'!B:B,B2945,'Input - target event report'!D:D, "Private Investment")</f>
        <v/>
      </c>
      <c r="J2945">
        <f>INDEX('Input - companies list'!$1:$10000,MATCH(B2945,'Input - companies list'!B:B,0),MATCH("Flow",'Input - companies list'!$1:$1,0 ))</f>
        <v/>
      </c>
      <c r="K2945">
        <f>INDEX('Input - companies list'!$1:$10000,MATCH(B2945,'Input - companies list'!B:B,0),MATCH("Inter-Cluster Connectivity",'Input - companies list'!$1:$1,0 ))</f>
        <v/>
      </c>
      <c r="L2945">
        <f>IFERROR(PERCENTRANK(F:F,F2945),0)</f>
        <v/>
      </c>
      <c r="M2945">
        <f>IFERROR(1 - PERCENTRANK(G:G,G2945),0)</f>
        <v/>
      </c>
      <c r="N2945">
        <f>IFERROR(1 - PERCENTRANK(H:H,H2945),0)</f>
        <v/>
      </c>
      <c r="O2945">
        <f>IFERROR(PERCENTRANK(I:I,I2945),0)</f>
        <v/>
      </c>
      <c r="P2945">
        <f>IFERROR(1 - PERCENTRANK(J:J,J2945),0)</f>
        <v/>
      </c>
      <c r="Q2945">
        <f>IFERROR(PERCENTRANK(K:K,K2945),0)</f>
        <v/>
      </c>
      <c r="R2945">
        <f>L2945*weight1+M2945*weight2+N2945*weight3+O2945*weight4+P2945*weight5+Q2945*weight6</f>
        <v/>
      </c>
    </row>
    <row r="2946" spans="1:18">
      <c r="A2946">
        <f>RANK(R2946,R:R)</f>
        <v/>
      </c>
      <c r="B2946" t="s">
        <v>31987</v>
      </c>
      <c r="C2946">
        <f>VLOOKUP(B2946,'Input - companies list'!B:L,2,FALSE)</f>
        <v/>
      </c>
      <c r="D2946">
        <f>VLOOKUP(B2946,'Input - companies list'!B:L,11,FALSE)</f>
        <v/>
      </c>
      <c r="E2946">
        <f>VLOOKUP(B2946,'Input - companies list'!B:E,4,FALSE)</f>
        <v/>
      </c>
      <c r="F2946">
        <f>SUMIFS('Input - target event report'!H:H,'Input - target event report'!B:B,B2946,'Input - target event report'!D:D, "Private Investment")</f>
        <v/>
      </c>
      <c r="G2946">
        <f>IF(I2946&lt;2, "N/A", (MAXIFS('Input - target event report'!E:E,'Input - target event report'!B:B,B:B,'Input - target event report'!D:D,"Private Investment")-MINIFS('Input - target event report'!E:E,'Input - target event report'!B:B,B:B,'Input - target event report'!D:D,"Private Investment"))/(I2946-1))</f>
        <v/>
      </c>
      <c r="H2946">
        <f>IF(MAXIFS('Input - target event report'!E:E,'Input - target event report'!B:B,B:B,'Input - target event report'!D:D,"Private Investment") = 0, "N/A", TODAY() - MAXIFS('Input - target event report'!E:E,'Input - target event report'!B:B,B:B,'Input - target event report'!D:D,"Private Investment"))</f>
        <v/>
      </c>
      <c r="I2946">
        <f>COUNTIFS('Input - target event report'!B:B,B2946,'Input - target event report'!D:D, "Private Investment")</f>
        <v/>
      </c>
      <c r="J2946">
        <f>INDEX('Input - companies list'!$1:$10000,MATCH(B2946,'Input - companies list'!B:B,0),MATCH("Flow",'Input - companies list'!$1:$1,0 ))</f>
        <v/>
      </c>
      <c r="K2946">
        <f>INDEX('Input - companies list'!$1:$10000,MATCH(B2946,'Input - companies list'!B:B,0),MATCH("Inter-Cluster Connectivity",'Input - companies list'!$1:$1,0 ))</f>
        <v/>
      </c>
      <c r="L2946">
        <f>IFERROR(PERCENTRANK(F:F,F2946),0)</f>
        <v/>
      </c>
      <c r="M2946">
        <f>IFERROR(1 - PERCENTRANK(G:G,G2946),0)</f>
        <v/>
      </c>
      <c r="N2946">
        <f>IFERROR(1 - PERCENTRANK(H:H,H2946),0)</f>
        <v/>
      </c>
      <c r="O2946">
        <f>IFERROR(PERCENTRANK(I:I,I2946),0)</f>
        <v/>
      </c>
      <c r="P2946">
        <f>IFERROR(1 - PERCENTRANK(J:J,J2946),0)</f>
        <v/>
      </c>
      <c r="Q2946">
        <f>IFERROR(PERCENTRANK(K:K,K2946),0)</f>
        <v/>
      </c>
      <c r="R2946">
        <f>L2946*weight1+M2946*weight2+N2946*weight3+O2946*weight4+P2946*weight5+Q2946*weight6</f>
        <v/>
      </c>
    </row>
    <row r="2947" spans="1:18">
      <c r="A2947">
        <f>RANK(R2947,R:R)</f>
        <v/>
      </c>
      <c r="B2947" t="s">
        <v>31998</v>
      </c>
      <c r="C2947">
        <f>VLOOKUP(B2947,'Input - companies list'!B:L,2,FALSE)</f>
        <v/>
      </c>
      <c r="D2947">
        <f>VLOOKUP(B2947,'Input - companies list'!B:L,11,FALSE)</f>
        <v/>
      </c>
      <c r="E2947">
        <f>VLOOKUP(B2947,'Input - companies list'!B:E,4,FALSE)</f>
        <v/>
      </c>
      <c r="F2947">
        <f>SUMIFS('Input - target event report'!H:H,'Input - target event report'!B:B,B2947,'Input - target event report'!D:D, "Private Investment")</f>
        <v/>
      </c>
      <c r="G2947">
        <f>IF(I2947&lt;2, "N/A", (MAXIFS('Input - target event report'!E:E,'Input - target event report'!B:B,B:B,'Input - target event report'!D:D,"Private Investment")-MINIFS('Input - target event report'!E:E,'Input - target event report'!B:B,B:B,'Input - target event report'!D:D,"Private Investment"))/(I2947-1))</f>
        <v/>
      </c>
      <c r="H2947">
        <f>IF(MAXIFS('Input - target event report'!E:E,'Input - target event report'!B:B,B:B,'Input - target event report'!D:D,"Private Investment") = 0, "N/A", TODAY() - MAXIFS('Input - target event report'!E:E,'Input - target event report'!B:B,B:B,'Input - target event report'!D:D,"Private Investment"))</f>
        <v/>
      </c>
      <c r="I2947">
        <f>COUNTIFS('Input - target event report'!B:B,B2947,'Input - target event report'!D:D, "Private Investment")</f>
        <v/>
      </c>
      <c r="J2947">
        <f>INDEX('Input - companies list'!$1:$10000,MATCH(B2947,'Input - companies list'!B:B,0),MATCH("Flow",'Input - companies list'!$1:$1,0 ))</f>
        <v/>
      </c>
      <c r="K2947">
        <f>INDEX('Input - companies list'!$1:$10000,MATCH(B2947,'Input - companies list'!B:B,0),MATCH("Inter-Cluster Connectivity",'Input - companies list'!$1:$1,0 ))</f>
        <v/>
      </c>
      <c r="L2947">
        <f>IFERROR(PERCENTRANK(F:F,F2947),0)</f>
        <v/>
      </c>
      <c r="M2947">
        <f>IFERROR(1 - PERCENTRANK(G:G,G2947),0)</f>
        <v/>
      </c>
      <c r="N2947">
        <f>IFERROR(1 - PERCENTRANK(H:H,H2947),0)</f>
        <v/>
      </c>
      <c r="O2947">
        <f>IFERROR(PERCENTRANK(I:I,I2947),0)</f>
        <v/>
      </c>
      <c r="P2947">
        <f>IFERROR(1 - PERCENTRANK(J:J,J2947),0)</f>
        <v/>
      </c>
      <c r="Q2947">
        <f>IFERROR(PERCENTRANK(K:K,K2947),0)</f>
        <v/>
      </c>
      <c r="R2947">
        <f>L2947*weight1+M2947*weight2+N2947*weight3+O2947*weight4+P2947*weight5+Q2947*weight6</f>
        <v/>
      </c>
    </row>
    <row r="2948" spans="1:18">
      <c r="A2948">
        <f>RANK(R2948,R:R)</f>
        <v/>
      </c>
      <c r="B2948" t="s">
        <v>32006</v>
      </c>
      <c r="C2948">
        <f>VLOOKUP(B2948,'Input - companies list'!B:L,2,FALSE)</f>
        <v/>
      </c>
      <c r="D2948">
        <f>VLOOKUP(B2948,'Input - companies list'!B:L,11,FALSE)</f>
        <v/>
      </c>
      <c r="E2948">
        <f>VLOOKUP(B2948,'Input - companies list'!B:E,4,FALSE)</f>
        <v/>
      </c>
      <c r="F2948">
        <f>SUMIFS('Input - target event report'!H:H,'Input - target event report'!B:B,B2948,'Input - target event report'!D:D, "Private Investment")</f>
        <v/>
      </c>
      <c r="G2948">
        <f>IF(I2948&lt;2, "N/A", (MAXIFS('Input - target event report'!E:E,'Input - target event report'!B:B,B:B,'Input - target event report'!D:D,"Private Investment")-MINIFS('Input - target event report'!E:E,'Input - target event report'!B:B,B:B,'Input - target event report'!D:D,"Private Investment"))/(I2948-1))</f>
        <v/>
      </c>
      <c r="H2948">
        <f>IF(MAXIFS('Input - target event report'!E:E,'Input - target event report'!B:B,B:B,'Input - target event report'!D:D,"Private Investment") = 0, "N/A", TODAY() - MAXIFS('Input - target event report'!E:E,'Input - target event report'!B:B,B:B,'Input - target event report'!D:D,"Private Investment"))</f>
        <v/>
      </c>
      <c r="I2948">
        <f>COUNTIFS('Input - target event report'!B:B,B2948,'Input - target event report'!D:D, "Private Investment")</f>
        <v/>
      </c>
      <c r="J2948">
        <f>INDEX('Input - companies list'!$1:$10000,MATCH(B2948,'Input - companies list'!B:B,0),MATCH("Flow",'Input - companies list'!$1:$1,0 ))</f>
        <v/>
      </c>
      <c r="K2948">
        <f>INDEX('Input - companies list'!$1:$10000,MATCH(B2948,'Input - companies list'!B:B,0),MATCH("Inter-Cluster Connectivity",'Input - companies list'!$1:$1,0 ))</f>
        <v/>
      </c>
      <c r="L2948">
        <f>IFERROR(PERCENTRANK(F:F,F2948),0)</f>
        <v/>
      </c>
      <c r="M2948">
        <f>IFERROR(1 - PERCENTRANK(G:G,G2948),0)</f>
        <v/>
      </c>
      <c r="N2948">
        <f>IFERROR(1 - PERCENTRANK(H:H,H2948),0)</f>
        <v/>
      </c>
      <c r="O2948">
        <f>IFERROR(PERCENTRANK(I:I,I2948),0)</f>
        <v/>
      </c>
      <c r="P2948">
        <f>IFERROR(1 - PERCENTRANK(J:J,J2948),0)</f>
        <v/>
      </c>
      <c r="Q2948">
        <f>IFERROR(PERCENTRANK(K:K,K2948),0)</f>
        <v/>
      </c>
      <c r="R2948">
        <f>L2948*weight1+M2948*weight2+N2948*weight3+O2948*weight4+P2948*weight5+Q2948*weight6</f>
        <v/>
      </c>
    </row>
    <row r="2949" spans="1:18">
      <c r="A2949">
        <f>RANK(R2949,R:R)</f>
        <v/>
      </c>
      <c r="B2949" t="s">
        <v>32015</v>
      </c>
      <c r="C2949">
        <f>VLOOKUP(B2949,'Input - companies list'!B:L,2,FALSE)</f>
        <v/>
      </c>
      <c r="D2949">
        <f>VLOOKUP(B2949,'Input - companies list'!B:L,11,FALSE)</f>
        <v/>
      </c>
      <c r="E2949">
        <f>VLOOKUP(B2949,'Input - companies list'!B:E,4,FALSE)</f>
        <v/>
      </c>
      <c r="F2949">
        <f>SUMIFS('Input - target event report'!H:H,'Input - target event report'!B:B,B2949,'Input - target event report'!D:D, "Private Investment")</f>
        <v/>
      </c>
      <c r="G2949">
        <f>IF(I2949&lt;2, "N/A", (MAXIFS('Input - target event report'!E:E,'Input - target event report'!B:B,B:B,'Input - target event report'!D:D,"Private Investment")-MINIFS('Input - target event report'!E:E,'Input - target event report'!B:B,B:B,'Input - target event report'!D:D,"Private Investment"))/(I2949-1))</f>
        <v/>
      </c>
      <c r="H2949">
        <f>IF(MAXIFS('Input - target event report'!E:E,'Input - target event report'!B:B,B:B,'Input - target event report'!D:D,"Private Investment") = 0, "N/A", TODAY() - MAXIFS('Input - target event report'!E:E,'Input - target event report'!B:B,B:B,'Input - target event report'!D:D,"Private Investment"))</f>
        <v/>
      </c>
      <c r="I2949">
        <f>COUNTIFS('Input - target event report'!B:B,B2949,'Input - target event report'!D:D, "Private Investment")</f>
        <v/>
      </c>
      <c r="J2949">
        <f>INDEX('Input - companies list'!$1:$10000,MATCH(B2949,'Input - companies list'!B:B,0),MATCH("Flow",'Input - companies list'!$1:$1,0 ))</f>
        <v/>
      </c>
      <c r="K2949">
        <f>INDEX('Input - companies list'!$1:$10000,MATCH(B2949,'Input - companies list'!B:B,0),MATCH("Inter-Cluster Connectivity",'Input - companies list'!$1:$1,0 ))</f>
        <v/>
      </c>
      <c r="L2949">
        <f>IFERROR(PERCENTRANK(F:F,F2949),0)</f>
        <v/>
      </c>
      <c r="M2949">
        <f>IFERROR(1 - PERCENTRANK(G:G,G2949),0)</f>
        <v/>
      </c>
      <c r="N2949">
        <f>IFERROR(1 - PERCENTRANK(H:H,H2949),0)</f>
        <v/>
      </c>
      <c r="O2949">
        <f>IFERROR(PERCENTRANK(I:I,I2949),0)</f>
        <v/>
      </c>
      <c r="P2949">
        <f>IFERROR(1 - PERCENTRANK(J:J,J2949),0)</f>
        <v/>
      </c>
      <c r="Q2949">
        <f>IFERROR(PERCENTRANK(K:K,K2949),0)</f>
        <v/>
      </c>
      <c r="R2949">
        <f>L2949*weight1+M2949*weight2+N2949*weight3+O2949*weight4+P2949*weight5+Q2949*weight6</f>
        <v/>
      </c>
    </row>
    <row r="2950" spans="1:18">
      <c r="A2950">
        <f>RANK(R2950,R:R)</f>
        <v/>
      </c>
      <c r="B2950" t="s">
        <v>32027</v>
      </c>
      <c r="C2950">
        <f>VLOOKUP(B2950,'Input - companies list'!B:L,2,FALSE)</f>
        <v/>
      </c>
      <c r="D2950">
        <f>VLOOKUP(B2950,'Input - companies list'!B:L,11,FALSE)</f>
        <v/>
      </c>
      <c r="E2950">
        <f>VLOOKUP(B2950,'Input - companies list'!B:E,4,FALSE)</f>
        <v/>
      </c>
      <c r="F2950">
        <f>SUMIFS('Input - target event report'!H:H,'Input - target event report'!B:B,B2950,'Input - target event report'!D:D, "Private Investment")</f>
        <v/>
      </c>
      <c r="G2950">
        <f>IF(I2950&lt;2, "N/A", (MAXIFS('Input - target event report'!E:E,'Input - target event report'!B:B,B:B,'Input - target event report'!D:D,"Private Investment")-MINIFS('Input - target event report'!E:E,'Input - target event report'!B:B,B:B,'Input - target event report'!D:D,"Private Investment"))/(I2950-1))</f>
        <v/>
      </c>
      <c r="H2950">
        <f>IF(MAXIFS('Input - target event report'!E:E,'Input - target event report'!B:B,B:B,'Input - target event report'!D:D,"Private Investment") = 0, "N/A", TODAY() - MAXIFS('Input - target event report'!E:E,'Input - target event report'!B:B,B:B,'Input - target event report'!D:D,"Private Investment"))</f>
        <v/>
      </c>
      <c r="I2950">
        <f>COUNTIFS('Input - target event report'!B:B,B2950,'Input - target event report'!D:D, "Private Investment")</f>
        <v/>
      </c>
      <c r="J2950">
        <f>INDEX('Input - companies list'!$1:$10000,MATCH(B2950,'Input - companies list'!B:B,0),MATCH("Flow",'Input - companies list'!$1:$1,0 ))</f>
        <v/>
      </c>
      <c r="K2950">
        <f>INDEX('Input - companies list'!$1:$10000,MATCH(B2950,'Input - companies list'!B:B,0),MATCH("Inter-Cluster Connectivity",'Input - companies list'!$1:$1,0 ))</f>
        <v/>
      </c>
      <c r="L2950">
        <f>IFERROR(PERCENTRANK(F:F,F2950),0)</f>
        <v/>
      </c>
      <c r="M2950">
        <f>IFERROR(1 - PERCENTRANK(G:G,G2950),0)</f>
        <v/>
      </c>
      <c r="N2950">
        <f>IFERROR(1 - PERCENTRANK(H:H,H2950),0)</f>
        <v/>
      </c>
      <c r="O2950">
        <f>IFERROR(PERCENTRANK(I:I,I2950),0)</f>
        <v/>
      </c>
      <c r="P2950">
        <f>IFERROR(1 - PERCENTRANK(J:J,J2950),0)</f>
        <v/>
      </c>
      <c r="Q2950">
        <f>IFERROR(PERCENTRANK(K:K,K2950),0)</f>
        <v/>
      </c>
      <c r="R2950">
        <f>L2950*weight1+M2950*weight2+N2950*weight3+O2950*weight4+P2950*weight5+Q2950*weight6</f>
        <v/>
      </c>
    </row>
    <row r="2951" spans="1:18">
      <c r="A2951">
        <f>RANK(R2951,R:R)</f>
        <v/>
      </c>
      <c r="B2951" t="s">
        <v>32037</v>
      </c>
      <c r="C2951">
        <f>VLOOKUP(B2951,'Input - companies list'!B:L,2,FALSE)</f>
        <v/>
      </c>
      <c r="D2951">
        <f>VLOOKUP(B2951,'Input - companies list'!B:L,11,FALSE)</f>
        <v/>
      </c>
      <c r="E2951">
        <f>VLOOKUP(B2951,'Input - companies list'!B:E,4,FALSE)</f>
        <v/>
      </c>
      <c r="F2951">
        <f>SUMIFS('Input - target event report'!H:H,'Input - target event report'!B:B,B2951,'Input - target event report'!D:D, "Private Investment")</f>
        <v/>
      </c>
      <c r="G2951">
        <f>IF(I2951&lt;2, "N/A", (MAXIFS('Input - target event report'!E:E,'Input - target event report'!B:B,B:B,'Input - target event report'!D:D,"Private Investment")-MINIFS('Input - target event report'!E:E,'Input - target event report'!B:B,B:B,'Input - target event report'!D:D,"Private Investment"))/(I2951-1))</f>
        <v/>
      </c>
      <c r="H2951">
        <f>IF(MAXIFS('Input - target event report'!E:E,'Input - target event report'!B:B,B:B,'Input - target event report'!D:D,"Private Investment") = 0, "N/A", TODAY() - MAXIFS('Input - target event report'!E:E,'Input - target event report'!B:B,B:B,'Input - target event report'!D:D,"Private Investment"))</f>
        <v/>
      </c>
      <c r="I2951">
        <f>COUNTIFS('Input - target event report'!B:B,B2951,'Input - target event report'!D:D, "Private Investment")</f>
        <v/>
      </c>
      <c r="J2951">
        <f>INDEX('Input - companies list'!$1:$10000,MATCH(B2951,'Input - companies list'!B:B,0),MATCH("Flow",'Input - companies list'!$1:$1,0 ))</f>
        <v/>
      </c>
      <c r="K2951">
        <f>INDEX('Input - companies list'!$1:$10000,MATCH(B2951,'Input - companies list'!B:B,0),MATCH("Inter-Cluster Connectivity",'Input - companies list'!$1:$1,0 ))</f>
        <v/>
      </c>
      <c r="L2951">
        <f>IFERROR(PERCENTRANK(F:F,F2951),0)</f>
        <v/>
      </c>
      <c r="M2951">
        <f>IFERROR(1 - PERCENTRANK(G:G,G2951),0)</f>
        <v/>
      </c>
      <c r="N2951">
        <f>IFERROR(1 - PERCENTRANK(H:H,H2951),0)</f>
        <v/>
      </c>
      <c r="O2951">
        <f>IFERROR(PERCENTRANK(I:I,I2951),0)</f>
        <v/>
      </c>
      <c r="P2951">
        <f>IFERROR(1 - PERCENTRANK(J:J,J2951),0)</f>
        <v/>
      </c>
      <c r="Q2951">
        <f>IFERROR(PERCENTRANK(K:K,K2951),0)</f>
        <v/>
      </c>
      <c r="R2951">
        <f>L2951*weight1+M2951*weight2+N2951*weight3+O2951*weight4+P2951*weight5+Q2951*weight6</f>
        <v/>
      </c>
    </row>
    <row r="2952" spans="1:18">
      <c r="A2952">
        <f>RANK(R2952,R:R)</f>
        <v/>
      </c>
      <c r="B2952" t="s">
        <v>32047</v>
      </c>
      <c r="C2952">
        <f>VLOOKUP(B2952,'Input - companies list'!B:L,2,FALSE)</f>
        <v/>
      </c>
      <c r="D2952">
        <f>VLOOKUP(B2952,'Input - companies list'!B:L,11,FALSE)</f>
        <v/>
      </c>
      <c r="E2952">
        <f>VLOOKUP(B2952,'Input - companies list'!B:E,4,FALSE)</f>
        <v/>
      </c>
      <c r="F2952">
        <f>SUMIFS('Input - target event report'!H:H,'Input - target event report'!B:B,B2952,'Input - target event report'!D:D, "Private Investment")</f>
        <v/>
      </c>
      <c r="G2952">
        <f>IF(I2952&lt;2, "N/A", (MAXIFS('Input - target event report'!E:E,'Input - target event report'!B:B,B:B,'Input - target event report'!D:D,"Private Investment")-MINIFS('Input - target event report'!E:E,'Input - target event report'!B:B,B:B,'Input - target event report'!D:D,"Private Investment"))/(I2952-1))</f>
        <v/>
      </c>
      <c r="H2952">
        <f>IF(MAXIFS('Input - target event report'!E:E,'Input - target event report'!B:B,B:B,'Input - target event report'!D:D,"Private Investment") = 0, "N/A", TODAY() - MAXIFS('Input - target event report'!E:E,'Input - target event report'!B:B,B:B,'Input - target event report'!D:D,"Private Investment"))</f>
        <v/>
      </c>
      <c r="I2952">
        <f>COUNTIFS('Input - target event report'!B:B,B2952,'Input - target event report'!D:D, "Private Investment")</f>
        <v/>
      </c>
      <c r="J2952">
        <f>INDEX('Input - companies list'!$1:$10000,MATCH(B2952,'Input - companies list'!B:B,0),MATCH("Flow",'Input - companies list'!$1:$1,0 ))</f>
        <v/>
      </c>
      <c r="K2952">
        <f>INDEX('Input - companies list'!$1:$10000,MATCH(B2952,'Input - companies list'!B:B,0),MATCH("Inter-Cluster Connectivity",'Input - companies list'!$1:$1,0 ))</f>
        <v/>
      </c>
      <c r="L2952">
        <f>IFERROR(PERCENTRANK(F:F,F2952),0)</f>
        <v/>
      </c>
      <c r="M2952">
        <f>IFERROR(1 - PERCENTRANK(G:G,G2952),0)</f>
        <v/>
      </c>
      <c r="N2952">
        <f>IFERROR(1 - PERCENTRANK(H:H,H2952),0)</f>
        <v/>
      </c>
      <c r="O2952">
        <f>IFERROR(PERCENTRANK(I:I,I2952),0)</f>
        <v/>
      </c>
      <c r="P2952">
        <f>IFERROR(1 - PERCENTRANK(J:J,J2952),0)</f>
        <v/>
      </c>
      <c r="Q2952">
        <f>IFERROR(PERCENTRANK(K:K,K2952),0)</f>
        <v/>
      </c>
      <c r="R2952">
        <f>L2952*weight1+M2952*weight2+N2952*weight3+O2952*weight4+P2952*weight5+Q2952*weight6</f>
        <v/>
      </c>
    </row>
    <row r="2953" spans="1:18">
      <c r="A2953">
        <f>RANK(R2953,R:R)</f>
        <v/>
      </c>
      <c r="B2953" t="s">
        <v>32055</v>
      </c>
      <c r="C2953">
        <f>VLOOKUP(B2953,'Input - companies list'!B:L,2,FALSE)</f>
        <v/>
      </c>
      <c r="D2953">
        <f>VLOOKUP(B2953,'Input - companies list'!B:L,11,FALSE)</f>
        <v/>
      </c>
      <c r="E2953">
        <f>VLOOKUP(B2953,'Input - companies list'!B:E,4,FALSE)</f>
        <v/>
      </c>
      <c r="F2953">
        <f>SUMIFS('Input - target event report'!H:H,'Input - target event report'!B:B,B2953,'Input - target event report'!D:D, "Private Investment")</f>
        <v/>
      </c>
      <c r="G2953">
        <f>IF(I2953&lt;2, "N/A", (MAXIFS('Input - target event report'!E:E,'Input - target event report'!B:B,B:B,'Input - target event report'!D:D,"Private Investment")-MINIFS('Input - target event report'!E:E,'Input - target event report'!B:B,B:B,'Input - target event report'!D:D,"Private Investment"))/(I2953-1))</f>
        <v/>
      </c>
      <c r="H2953">
        <f>IF(MAXIFS('Input - target event report'!E:E,'Input - target event report'!B:B,B:B,'Input - target event report'!D:D,"Private Investment") = 0, "N/A", TODAY() - MAXIFS('Input - target event report'!E:E,'Input - target event report'!B:B,B:B,'Input - target event report'!D:D,"Private Investment"))</f>
        <v/>
      </c>
      <c r="I2953">
        <f>COUNTIFS('Input - target event report'!B:B,B2953,'Input - target event report'!D:D, "Private Investment")</f>
        <v/>
      </c>
      <c r="J2953">
        <f>INDEX('Input - companies list'!$1:$10000,MATCH(B2953,'Input - companies list'!B:B,0),MATCH("Flow",'Input - companies list'!$1:$1,0 ))</f>
        <v/>
      </c>
      <c r="K2953">
        <f>INDEX('Input - companies list'!$1:$10000,MATCH(B2953,'Input - companies list'!B:B,0),MATCH("Inter-Cluster Connectivity",'Input - companies list'!$1:$1,0 ))</f>
        <v/>
      </c>
      <c r="L2953">
        <f>IFERROR(PERCENTRANK(F:F,F2953),0)</f>
        <v/>
      </c>
      <c r="M2953">
        <f>IFERROR(1 - PERCENTRANK(G:G,G2953),0)</f>
        <v/>
      </c>
      <c r="N2953">
        <f>IFERROR(1 - PERCENTRANK(H:H,H2953),0)</f>
        <v/>
      </c>
      <c r="O2953">
        <f>IFERROR(PERCENTRANK(I:I,I2953),0)</f>
        <v/>
      </c>
      <c r="P2953">
        <f>IFERROR(1 - PERCENTRANK(J:J,J2953),0)</f>
        <v/>
      </c>
      <c r="Q2953">
        <f>IFERROR(PERCENTRANK(K:K,K2953),0)</f>
        <v/>
      </c>
      <c r="R2953">
        <f>L2953*weight1+M2953*weight2+N2953*weight3+O2953*weight4+P2953*weight5+Q2953*weight6</f>
        <v/>
      </c>
    </row>
    <row r="2954" spans="1:18">
      <c r="A2954">
        <f>RANK(R2954,R:R)</f>
        <v/>
      </c>
      <c r="B2954" t="s">
        <v>32064</v>
      </c>
      <c r="C2954">
        <f>VLOOKUP(B2954,'Input - companies list'!B:L,2,FALSE)</f>
        <v/>
      </c>
      <c r="D2954">
        <f>VLOOKUP(B2954,'Input - companies list'!B:L,11,FALSE)</f>
        <v/>
      </c>
      <c r="E2954">
        <f>VLOOKUP(B2954,'Input - companies list'!B:E,4,FALSE)</f>
        <v/>
      </c>
      <c r="F2954">
        <f>SUMIFS('Input - target event report'!H:H,'Input - target event report'!B:B,B2954,'Input - target event report'!D:D, "Private Investment")</f>
        <v/>
      </c>
      <c r="G2954">
        <f>IF(I2954&lt;2, "N/A", (MAXIFS('Input - target event report'!E:E,'Input - target event report'!B:B,B:B,'Input - target event report'!D:D,"Private Investment")-MINIFS('Input - target event report'!E:E,'Input - target event report'!B:B,B:B,'Input - target event report'!D:D,"Private Investment"))/(I2954-1))</f>
        <v/>
      </c>
      <c r="H2954">
        <f>IF(MAXIFS('Input - target event report'!E:E,'Input - target event report'!B:B,B:B,'Input - target event report'!D:D,"Private Investment") = 0, "N/A", TODAY() - MAXIFS('Input - target event report'!E:E,'Input - target event report'!B:B,B:B,'Input - target event report'!D:D,"Private Investment"))</f>
        <v/>
      </c>
      <c r="I2954">
        <f>COUNTIFS('Input - target event report'!B:B,B2954,'Input - target event report'!D:D, "Private Investment")</f>
        <v/>
      </c>
      <c r="J2954">
        <f>INDEX('Input - companies list'!$1:$10000,MATCH(B2954,'Input - companies list'!B:B,0),MATCH("Flow",'Input - companies list'!$1:$1,0 ))</f>
        <v/>
      </c>
      <c r="K2954">
        <f>INDEX('Input - companies list'!$1:$10000,MATCH(B2954,'Input - companies list'!B:B,0),MATCH("Inter-Cluster Connectivity",'Input - companies list'!$1:$1,0 ))</f>
        <v/>
      </c>
      <c r="L2954">
        <f>IFERROR(PERCENTRANK(F:F,F2954),0)</f>
        <v/>
      </c>
      <c r="M2954">
        <f>IFERROR(1 - PERCENTRANK(G:G,G2954),0)</f>
        <v/>
      </c>
      <c r="N2954">
        <f>IFERROR(1 - PERCENTRANK(H:H,H2954),0)</f>
        <v/>
      </c>
      <c r="O2954">
        <f>IFERROR(PERCENTRANK(I:I,I2954),0)</f>
        <v/>
      </c>
      <c r="P2954">
        <f>IFERROR(1 - PERCENTRANK(J:J,J2954),0)</f>
        <v/>
      </c>
      <c r="Q2954">
        <f>IFERROR(PERCENTRANK(K:K,K2954),0)</f>
        <v/>
      </c>
      <c r="R2954">
        <f>L2954*weight1+M2954*weight2+N2954*weight3+O2954*weight4+P2954*weight5+Q2954*weight6</f>
        <v/>
      </c>
    </row>
    <row r="2955" spans="1:18">
      <c r="A2955">
        <f>RANK(R2955,R:R)</f>
        <v/>
      </c>
      <c r="B2955" t="s">
        <v>32074</v>
      </c>
      <c r="C2955">
        <f>VLOOKUP(B2955,'Input - companies list'!B:L,2,FALSE)</f>
        <v/>
      </c>
      <c r="D2955">
        <f>VLOOKUP(B2955,'Input - companies list'!B:L,11,FALSE)</f>
        <v/>
      </c>
      <c r="E2955">
        <f>VLOOKUP(B2955,'Input - companies list'!B:E,4,FALSE)</f>
        <v/>
      </c>
      <c r="F2955">
        <f>SUMIFS('Input - target event report'!H:H,'Input - target event report'!B:B,B2955,'Input - target event report'!D:D, "Private Investment")</f>
        <v/>
      </c>
      <c r="G2955">
        <f>IF(I2955&lt;2, "N/A", (MAXIFS('Input - target event report'!E:E,'Input - target event report'!B:B,B:B,'Input - target event report'!D:D,"Private Investment")-MINIFS('Input - target event report'!E:E,'Input - target event report'!B:B,B:B,'Input - target event report'!D:D,"Private Investment"))/(I2955-1))</f>
        <v/>
      </c>
      <c r="H2955">
        <f>IF(MAXIFS('Input - target event report'!E:E,'Input - target event report'!B:B,B:B,'Input - target event report'!D:D,"Private Investment") = 0, "N/A", TODAY() - MAXIFS('Input - target event report'!E:E,'Input - target event report'!B:B,B:B,'Input - target event report'!D:D,"Private Investment"))</f>
        <v/>
      </c>
      <c r="I2955">
        <f>COUNTIFS('Input - target event report'!B:B,B2955,'Input - target event report'!D:D, "Private Investment")</f>
        <v/>
      </c>
      <c r="J2955">
        <f>INDEX('Input - companies list'!$1:$10000,MATCH(B2955,'Input - companies list'!B:B,0),MATCH("Flow",'Input - companies list'!$1:$1,0 ))</f>
        <v/>
      </c>
      <c r="K2955">
        <f>INDEX('Input - companies list'!$1:$10000,MATCH(B2955,'Input - companies list'!B:B,0),MATCH("Inter-Cluster Connectivity",'Input - companies list'!$1:$1,0 ))</f>
        <v/>
      </c>
      <c r="L2955">
        <f>IFERROR(PERCENTRANK(F:F,F2955),0)</f>
        <v/>
      </c>
      <c r="M2955">
        <f>IFERROR(1 - PERCENTRANK(G:G,G2955),0)</f>
        <v/>
      </c>
      <c r="N2955">
        <f>IFERROR(1 - PERCENTRANK(H:H,H2955),0)</f>
        <v/>
      </c>
      <c r="O2955">
        <f>IFERROR(PERCENTRANK(I:I,I2955),0)</f>
        <v/>
      </c>
      <c r="P2955">
        <f>IFERROR(1 - PERCENTRANK(J:J,J2955),0)</f>
        <v/>
      </c>
      <c r="Q2955">
        <f>IFERROR(PERCENTRANK(K:K,K2955),0)</f>
        <v/>
      </c>
      <c r="R2955">
        <f>L2955*weight1+M2955*weight2+N2955*weight3+O2955*weight4+P2955*weight5+Q2955*weight6</f>
        <v/>
      </c>
    </row>
    <row r="2956" spans="1:18">
      <c r="A2956">
        <f>RANK(R2956,R:R)</f>
        <v/>
      </c>
      <c r="B2956" t="s">
        <v>32087</v>
      </c>
      <c r="C2956">
        <f>VLOOKUP(B2956,'Input - companies list'!B:L,2,FALSE)</f>
        <v/>
      </c>
      <c r="D2956">
        <f>VLOOKUP(B2956,'Input - companies list'!B:L,11,FALSE)</f>
        <v/>
      </c>
      <c r="E2956">
        <f>VLOOKUP(B2956,'Input - companies list'!B:E,4,FALSE)</f>
        <v/>
      </c>
      <c r="F2956">
        <f>SUMIFS('Input - target event report'!H:H,'Input - target event report'!B:B,B2956,'Input - target event report'!D:D, "Private Investment")</f>
        <v/>
      </c>
      <c r="G2956">
        <f>IF(I2956&lt;2, "N/A", (MAXIFS('Input - target event report'!E:E,'Input - target event report'!B:B,B:B,'Input - target event report'!D:D,"Private Investment")-MINIFS('Input - target event report'!E:E,'Input - target event report'!B:B,B:B,'Input - target event report'!D:D,"Private Investment"))/(I2956-1))</f>
        <v/>
      </c>
      <c r="H2956">
        <f>IF(MAXIFS('Input - target event report'!E:E,'Input - target event report'!B:B,B:B,'Input - target event report'!D:D,"Private Investment") = 0, "N/A", TODAY() - MAXIFS('Input - target event report'!E:E,'Input - target event report'!B:B,B:B,'Input - target event report'!D:D,"Private Investment"))</f>
        <v/>
      </c>
      <c r="I2956">
        <f>COUNTIFS('Input - target event report'!B:B,B2956,'Input - target event report'!D:D, "Private Investment")</f>
        <v/>
      </c>
      <c r="J2956">
        <f>INDEX('Input - companies list'!$1:$10000,MATCH(B2956,'Input - companies list'!B:B,0),MATCH("Flow",'Input - companies list'!$1:$1,0 ))</f>
        <v/>
      </c>
      <c r="K2956">
        <f>INDEX('Input - companies list'!$1:$10000,MATCH(B2956,'Input - companies list'!B:B,0),MATCH("Inter-Cluster Connectivity",'Input - companies list'!$1:$1,0 ))</f>
        <v/>
      </c>
      <c r="L2956">
        <f>IFERROR(PERCENTRANK(F:F,F2956),0)</f>
        <v/>
      </c>
      <c r="M2956">
        <f>IFERROR(1 - PERCENTRANK(G:G,G2956),0)</f>
        <v/>
      </c>
      <c r="N2956">
        <f>IFERROR(1 - PERCENTRANK(H:H,H2956),0)</f>
        <v/>
      </c>
      <c r="O2956">
        <f>IFERROR(PERCENTRANK(I:I,I2956),0)</f>
        <v/>
      </c>
      <c r="P2956">
        <f>IFERROR(1 - PERCENTRANK(J:J,J2956),0)</f>
        <v/>
      </c>
      <c r="Q2956">
        <f>IFERROR(PERCENTRANK(K:K,K2956),0)</f>
        <v/>
      </c>
      <c r="R2956">
        <f>L2956*weight1+M2956*weight2+N2956*weight3+O2956*weight4+P2956*weight5+Q2956*weight6</f>
        <v/>
      </c>
    </row>
    <row r="2957" spans="1:18">
      <c r="A2957">
        <f>RANK(R2957,R:R)</f>
        <v/>
      </c>
      <c r="B2957" t="s">
        <v>32098</v>
      </c>
      <c r="C2957">
        <f>VLOOKUP(B2957,'Input - companies list'!B:L,2,FALSE)</f>
        <v/>
      </c>
      <c r="D2957">
        <f>VLOOKUP(B2957,'Input - companies list'!B:L,11,FALSE)</f>
        <v/>
      </c>
      <c r="E2957">
        <f>VLOOKUP(B2957,'Input - companies list'!B:E,4,FALSE)</f>
        <v/>
      </c>
      <c r="F2957">
        <f>SUMIFS('Input - target event report'!H:H,'Input - target event report'!B:B,B2957,'Input - target event report'!D:D, "Private Investment")</f>
        <v/>
      </c>
      <c r="G2957">
        <f>IF(I2957&lt;2, "N/A", (MAXIFS('Input - target event report'!E:E,'Input - target event report'!B:B,B:B,'Input - target event report'!D:D,"Private Investment")-MINIFS('Input - target event report'!E:E,'Input - target event report'!B:B,B:B,'Input - target event report'!D:D,"Private Investment"))/(I2957-1))</f>
        <v/>
      </c>
      <c r="H2957">
        <f>IF(MAXIFS('Input - target event report'!E:E,'Input - target event report'!B:B,B:B,'Input - target event report'!D:D,"Private Investment") = 0, "N/A", TODAY() - MAXIFS('Input - target event report'!E:E,'Input - target event report'!B:B,B:B,'Input - target event report'!D:D,"Private Investment"))</f>
        <v/>
      </c>
      <c r="I2957">
        <f>COUNTIFS('Input - target event report'!B:B,B2957,'Input - target event report'!D:D, "Private Investment")</f>
        <v/>
      </c>
      <c r="J2957">
        <f>INDEX('Input - companies list'!$1:$10000,MATCH(B2957,'Input - companies list'!B:B,0),MATCH("Flow",'Input - companies list'!$1:$1,0 ))</f>
        <v/>
      </c>
      <c r="K2957">
        <f>INDEX('Input - companies list'!$1:$10000,MATCH(B2957,'Input - companies list'!B:B,0),MATCH("Inter-Cluster Connectivity",'Input - companies list'!$1:$1,0 ))</f>
        <v/>
      </c>
      <c r="L2957">
        <f>IFERROR(PERCENTRANK(F:F,F2957),0)</f>
        <v/>
      </c>
      <c r="M2957">
        <f>IFERROR(1 - PERCENTRANK(G:G,G2957),0)</f>
        <v/>
      </c>
      <c r="N2957">
        <f>IFERROR(1 - PERCENTRANK(H:H,H2957),0)</f>
        <v/>
      </c>
      <c r="O2957">
        <f>IFERROR(PERCENTRANK(I:I,I2957),0)</f>
        <v/>
      </c>
      <c r="P2957">
        <f>IFERROR(1 - PERCENTRANK(J:J,J2957),0)</f>
        <v/>
      </c>
      <c r="Q2957">
        <f>IFERROR(PERCENTRANK(K:K,K2957),0)</f>
        <v/>
      </c>
      <c r="R2957">
        <f>L2957*weight1+M2957*weight2+N2957*weight3+O2957*weight4+P2957*weight5+Q2957*weight6</f>
        <v/>
      </c>
    </row>
    <row r="2958" spans="1:18">
      <c r="A2958">
        <f>RANK(R2958,R:R)</f>
        <v/>
      </c>
      <c r="B2958" t="s">
        <v>32108</v>
      </c>
      <c r="C2958">
        <f>VLOOKUP(B2958,'Input - companies list'!B:L,2,FALSE)</f>
        <v/>
      </c>
      <c r="D2958">
        <f>VLOOKUP(B2958,'Input - companies list'!B:L,11,FALSE)</f>
        <v/>
      </c>
      <c r="E2958">
        <f>VLOOKUP(B2958,'Input - companies list'!B:E,4,FALSE)</f>
        <v/>
      </c>
      <c r="F2958">
        <f>SUMIFS('Input - target event report'!H:H,'Input - target event report'!B:B,B2958,'Input - target event report'!D:D, "Private Investment")</f>
        <v/>
      </c>
      <c r="G2958">
        <f>IF(I2958&lt;2, "N/A", (MAXIFS('Input - target event report'!E:E,'Input - target event report'!B:B,B:B,'Input - target event report'!D:D,"Private Investment")-MINIFS('Input - target event report'!E:E,'Input - target event report'!B:B,B:B,'Input - target event report'!D:D,"Private Investment"))/(I2958-1))</f>
        <v/>
      </c>
      <c r="H2958">
        <f>IF(MAXIFS('Input - target event report'!E:E,'Input - target event report'!B:B,B:B,'Input - target event report'!D:D,"Private Investment") = 0, "N/A", TODAY() - MAXIFS('Input - target event report'!E:E,'Input - target event report'!B:B,B:B,'Input - target event report'!D:D,"Private Investment"))</f>
        <v/>
      </c>
      <c r="I2958">
        <f>COUNTIFS('Input - target event report'!B:B,B2958,'Input - target event report'!D:D, "Private Investment")</f>
        <v/>
      </c>
      <c r="J2958">
        <f>INDEX('Input - companies list'!$1:$10000,MATCH(B2958,'Input - companies list'!B:B,0),MATCH("Flow",'Input - companies list'!$1:$1,0 ))</f>
        <v/>
      </c>
      <c r="K2958">
        <f>INDEX('Input - companies list'!$1:$10000,MATCH(B2958,'Input - companies list'!B:B,0),MATCH("Inter-Cluster Connectivity",'Input - companies list'!$1:$1,0 ))</f>
        <v/>
      </c>
      <c r="L2958">
        <f>IFERROR(PERCENTRANK(F:F,F2958),0)</f>
        <v/>
      </c>
      <c r="M2958">
        <f>IFERROR(1 - PERCENTRANK(G:G,G2958),0)</f>
        <v/>
      </c>
      <c r="N2958">
        <f>IFERROR(1 - PERCENTRANK(H:H,H2958),0)</f>
        <v/>
      </c>
      <c r="O2958">
        <f>IFERROR(PERCENTRANK(I:I,I2958),0)</f>
        <v/>
      </c>
      <c r="P2958">
        <f>IFERROR(1 - PERCENTRANK(J:J,J2958),0)</f>
        <v/>
      </c>
      <c r="Q2958">
        <f>IFERROR(PERCENTRANK(K:K,K2958),0)</f>
        <v/>
      </c>
      <c r="R2958">
        <f>L2958*weight1+M2958*weight2+N2958*weight3+O2958*weight4+P2958*weight5+Q2958*weight6</f>
        <v/>
      </c>
    </row>
    <row r="2959" spans="1:18">
      <c r="A2959">
        <f>RANK(R2959,R:R)</f>
        <v/>
      </c>
      <c r="B2959" t="s">
        <v>32118</v>
      </c>
      <c r="C2959">
        <f>VLOOKUP(B2959,'Input - companies list'!B:L,2,FALSE)</f>
        <v/>
      </c>
      <c r="D2959">
        <f>VLOOKUP(B2959,'Input - companies list'!B:L,11,FALSE)</f>
        <v/>
      </c>
      <c r="E2959">
        <f>VLOOKUP(B2959,'Input - companies list'!B:E,4,FALSE)</f>
        <v/>
      </c>
      <c r="F2959">
        <f>SUMIFS('Input - target event report'!H:H,'Input - target event report'!B:B,B2959,'Input - target event report'!D:D, "Private Investment")</f>
        <v/>
      </c>
      <c r="G2959">
        <f>IF(I2959&lt;2, "N/A", (MAXIFS('Input - target event report'!E:E,'Input - target event report'!B:B,B:B,'Input - target event report'!D:D,"Private Investment")-MINIFS('Input - target event report'!E:E,'Input - target event report'!B:B,B:B,'Input - target event report'!D:D,"Private Investment"))/(I2959-1))</f>
        <v/>
      </c>
      <c r="H2959">
        <f>IF(MAXIFS('Input - target event report'!E:E,'Input - target event report'!B:B,B:B,'Input - target event report'!D:D,"Private Investment") = 0, "N/A", TODAY() - MAXIFS('Input - target event report'!E:E,'Input - target event report'!B:B,B:B,'Input - target event report'!D:D,"Private Investment"))</f>
        <v/>
      </c>
      <c r="I2959">
        <f>COUNTIFS('Input - target event report'!B:B,B2959,'Input - target event report'!D:D, "Private Investment")</f>
        <v/>
      </c>
      <c r="J2959">
        <f>INDEX('Input - companies list'!$1:$10000,MATCH(B2959,'Input - companies list'!B:B,0),MATCH("Flow",'Input - companies list'!$1:$1,0 ))</f>
        <v/>
      </c>
      <c r="K2959">
        <f>INDEX('Input - companies list'!$1:$10000,MATCH(B2959,'Input - companies list'!B:B,0),MATCH("Inter-Cluster Connectivity",'Input - companies list'!$1:$1,0 ))</f>
        <v/>
      </c>
      <c r="L2959">
        <f>IFERROR(PERCENTRANK(F:F,F2959),0)</f>
        <v/>
      </c>
      <c r="M2959">
        <f>IFERROR(1 - PERCENTRANK(G:G,G2959),0)</f>
        <v/>
      </c>
      <c r="N2959">
        <f>IFERROR(1 - PERCENTRANK(H:H,H2959),0)</f>
        <v/>
      </c>
      <c r="O2959">
        <f>IFERROR(PERCENTRANK(I:I,I2959),0)</f>
        <v/>
      </c>
      <c r="P2959">
        <f>IFERROR(1 - PERCENTRANK(J:J,J2959),0)</f>
        <v/>
      </c>
      <c r="Q2959">
        <f>IFERROR(PERCENTRANK(K:K,K2959),0)</f>
        <v/>
      </c>
      <c r="R2959">
        <f>L2959*weight1+M2959*weight2+N2959*weight3+O2959*weight4+P2959*weight5+Q2959*weight6</f>
        <v/>
      </c>
    </row>
    <row r="2960" spans="1:18">
      <c r="A2960">
        <f>RANK(R2960,R:R)</f>
        <v/>
      </c>
      <c r="B2960" t="s">
        <v>32128</v>
      </c>
      <c r="C2960">
        <f>VLOOKUP(B2960,'Input - companies list'!B:L,2,FALSE)</f>
        <v/>
      </c>
      <c r="D2960">
        <f>VLOOKUP(B2960,'Input - companies list'!B:L,11,FALSE)</f>
        <v/>
      </c>
      <c r="E2960">
        <f>VLOOKUP(B2960,'Input - companies list'!B:E,4,FALSE)</f>
        <v/>
      </c>
      <c r="F2960">
        <f>SUMIFS('Input - target event report'!H:H,'Input - target event report'!B:B,B2960,'Input - target event report'!D:D, "Private Investment")</f>
        <v/>
      </c>
      <c r="G2960">
        <f>IF(I2960&lt;2, "N/A", (MAXIFS('Input - target event report'!E:E,'Input - target event report'!B:B,B:B,'Input - target event report'!D:D,"Private Investment")-MINIFS('Input - target event report'!E:E,'Input - target event report'!B:B,B:B,'Input - target event report'!D:D,"Private Investment"))/(I2960-1))</f>
        <v/>
      </c>
      <c r="H2960">
        <f>IF(MAXIFS('Input - target event report'!E:E,'Input - target event report'!B:B,B:B,'Input - target event report'!D:D,"Private Investment") = 0, "N/A", TODAY() - MAXIFS('Input - target event report'!E:E,'Input - target event report'!B:B,B:B,'Input - target event report'!D:D,"Private Investment"))</f>
        <v/>
      </c>
      <c r="I2960">
        <f>COUNTIFS('Input - target event report'!B:B,B2960,'Input - target event report'!D:D, "Private Investment")</f>
        <v/>
      </c>
      <c r="J2960">
        <f>INDEX('Input - companies list'!$1:$10000,MATCH(B2960,'Input - companies list'!B:B,0),MATCH("Flow",'Input - companies list'!$1:$1,0 ))</f>
        <v/>
      </c>
      <c r="K2960">
        <f>INDEX('Input - companies list'!$1:$10000,MATCH(B2960,'Input - companies list'!B:B,0),MATCH("Inter-Cluster Connectivity",'Input - companies list'!$1:$1,0 ))</f>
        <v/>
      </c>
      <c r="L2960">
        <f>IFERROR(PERCENTRANK(F:F,F2960),0)</f>
        <v/>
      </c>
      <c r="M2960">
        <f>IFERROR(1 - PERCENTRANK(G:G,G2960),0)</f>
        <v/>
      </c>
      <c r="N2960">
        <f>IFERROR(1 - PERCENTRANK(H:H,H2960),0)</f>
        <v/>
      </c>
      <c r="O2960">
        <f>IFERROR(PERCENTRANK(I:I,I2960),0)</f>
        <v/>
      </c>
      <c r="P2960">
        <f>IFERROR(1 - PERCENTRANK(J:J,J2960),0)</f>
        <v/>
      </c>
      <c r="Q2960">
        <f>IFERROR(PERCENTRANK(K:K,K2960),0)</f>
        <v/>
      </c>
      <c r="R2960">
        <f>L2960*weight1+M2960*weight2+N2960*weight3+O2960*weight4+P2960*weight5+Q2960*weight6</f>
        <v/>
      </c>
    </row>
    <row r="2961" spans="1:18">
      <c r="A2961">
        <f>RANK(R2961,R:R)</f>
        <v/>
      </c>
      <c r="B2961" t="s">
        <v>32138</v>
      </c>
      <c r="C2961">
        <f>VLOOKUP(B2961,'Input - companies list'!B:L,2,FALSE)</f>
        <v/>
      </c>
      <c r="D2961">
        <f>VLOOKUP(B2961,'Input - companies list'!B:L,11,FALSE)</f>
        <v/>
      </c>
      <c r="E2961">
        <f>VLOOKUP(B2961,'Input - companies list'!B:E,4,FALSE)</f>
        <v/>
      </c>
      <c r="F2961">
        <f>SUMIFS('Input - target event report'!H:H,'Input - target event report'!B:B,B2961,'Input - target event report'!D:D, "Private Investment")</f>
        <v/>
      </c>
      <c r="G2961">
        <f>IF(I2961&lt;2, "N/A", (MAXIFS('Input - target event report'!E:E,'Input - target event report'!B:B,B:B,'Input - target event report'!D:D,"Private Investment")-MINIFS('Input - target event report'!E:E,'Input - target event report'!B:B,B:B,'Input - target event report'!D:D,"Private Investment"))/(I2961-1))</f>
        <v/>
      </c>
      <c r="H2961">
        <f>IF(MAXIFS('Input - target event report'!E:E,'Input - target event report'!B:B,B:B,'Input - target event report'!D:D,"Private Investment") = 0, "N/A", TODAY() - MAXIFS('Input - target event report'!E:E,'Input - target event report'!B:B,B:B,'Input - target event report'!D:D,"Private Investment"))</f>
        <v/>
      </c>
      <c r="I2961">
        <f>COUNTIFS('Input - target event report'!B:B,B2961,'Input - target event report'!D:D, "Private Investment")</f>
        <v/>
      </c>
      <c r="J2961">
        <f>INDEX('Input - companies list'!$1:$10000,MATCH(B2961,'Input - companies list'!B:B,0),MATCH("Flow",'Input - companies list'!$1:$1,0 ))</f>
        <v/>
      </c>
      <c r="K2961">
        <f>INDEX('Input - companies list'!$1:$10000,MATCH(B2961,'Input - companies list'!B:B,0),MATCH("Inter-Cluster Connectivity",'Input - companies list'!$1:$1,0 ))</f>
        <v/>
      </c>
      <c r="L2961">
        <f>IFERROR(PERCENTRANK(F:F,F2961),0)</f>
        <v/>
      </c>
      <c r="M2961">
        <f>IFERROR(1 - PERCENTRANK(G:G,G2961),0)</f>
        <v/>
      </c>
      <c r="N2961">
        <f>IFERROR(1 - PERCENTRANK(H:H,H2961),0)</f>
        <v/>
      </c>
      <c r="O2961">
        <f>IFERROR(PERCENTRANK(I:I,I2961),0)</f>
        <v/>
      </c>
      <c r="P2961">
        <f>IFERROR(1 - PERCENTRANK(J:J,J2961),0)</f>
        <v/>
      </c>
      <c r="Q2961">
        <f>IFERROR(PERCENTRANK(K:K,K2961),0)</f>
        <v/>
      </c>
      <c r="R2961">
        <f>L2961*weight1+M2961*weight2+N2961*weight3+O2961*weight4+P2961*weight5+Q2961*weight6</f>
        <v/>
      </c>
    </row>
    <row r="2962" spans="1:18">
      <c r="A2962">
        <f>RANK(R2962,R:R)</f>
        <v/>
      </c>
      <c r="B2962" t="s">
        <v>32149</v>
      </c>
      <c r="C2962">
        <f>VLOOKUP(B2962,'Input - companies list'!B:L,2,FALSE)</f>
        <v/>
      </c>
      <c r="D2962">
        <f>VLOOKUP(B2962,'Input - companies list'!B:L,11,FALSE)</f>
        <v/>
      </c>
      <c r="E2962">
        <f>VLOOKUP(B2962,'Input - companies list'!B:E,4,FALSE)</f>
        <v/>
      </c>
      <c r="F2962">
        <f>SUMIFS('Input - target event report'!H:H,'Input - target event report'!B:B,B2962,'Input - target event report'!D:D, "Private Investment")</f>
        <v/>
      </c>
      <c r="G2962">
        <f>IF(I2962&lt;2, "N/A", (MAXIFS('Input - target event report'!E:E,'Input - target event report'!B:B,B:B,'Input - target event report'!D:D,"Private Investment")-MINIFS('Input - target event report'!E:E,'Input - target event report'!B:B,B:B,'Input - target event report'!D:D,"Private Investment"))/(I2962-1))</f>
        <v/>
      </c>
      <c r="H2962">
        <f>IF(MAXIFS('Input - target event report'!E:E,'Input - target event report'!B:B,B:B,'Input - target event report'!D:D,"Private Investment") = 0, "N/A", TODAY() - MAXIFS('Input - target event report'!E:E,'Input - target event report'!B:B,B:B,'Input - target event report'!D:D,"Private Investment"))</f>
        <v/>
      </c>
      <c r="I2962">
        <f>COUNTIFS('Input - target event report'!B:B,B2962,'Input - target event report'!D:D, "Private Investment")</f>
        <v/>
      </c>
      <c r="J2962">
        <f>INDEX('Input - companies list'!$1:$10000,MATCH(B2962,'Input - companies list'!B:B,0),MATCH("Flow",'Input - companies list'!$1:$1,0 ))</f>
        <v/>
      </c>
      <c r="K2962">
        <f>INDEX('Input - companies list'!$1:$10000,MATCH(B2962,'Input - companies list'!B:B,0),MATCH("Inter-Cluster Connectivity",'Input - companies list'!$1:$1,0 ))</f>
        <v/>
      </c>
      <c r="L2962">
        <f>IFERROR(PERCENTRANK(F:F,F2962),0)</f>
        <v/>
      </c>
      <c r="M2962">
        <f>IFERROR(1 - PERCENTRANK(G:G,G2962),0)</f>
        <v/>
      </c>
      <c r="N2962">
        <f>IFERROR(1 - PERCENTRANK(H:H,H2962),0)</f>
        <v/>
      </c>
      <c r="O2962">
        <f>IFERROR(PERCENTRANK(I:I,I2962),0)</f>
        <v/>
      </c>
      <c r="P2962">
        <f>IFERROR(1 - PERCENTRANK(J:J,J2962),0)</f>
        <v/>
      </c>
      <c r="Q2962">
        <f>IFERROR(PERCENTRANK(K:K,K2962),0)</f>
        <v/>
      </c>
      <c r="R2962">
        <f>L2962*weight1+M2962*weight2+N2962*weight3+O2962*weight4+P2962*weight5+Q2962*weight6</f>
        <v/>
      </c>
    </row>
    <row r="2963" spans="1:18">
      <c r="A2963">
        <f>RANK(R2963,R:R)</f>
        <v/>
      </c>
      <c r="B2963" t="s">
        <v>32160</v>
      </c>
      <c r="C2963">
        <f>VLOOKUP(B2963,'Input - companies list'!B:L,2,FALSE)</f>
        <v/>
      </c>
      <c r="D2963">
        <f>VLOOKUP(B2963,'Input - companies list'!B:L,11,FALSE)</f>
        <v/>
      </c>
      <c r="E2963">
        <f>VLOOKUP(B2963,'Input - companies list'!B:E,4,FALSE)</f>
        <v/>
      </c>
      <c r="F2963">
        <f>SUMIFS('Input - target event report'!H:H,'Input - target event report'!B:B,B2963,'Input - target event report'!D:D, "Private Investment")</f>
        <v/>
      </c>
      <c r="G2963">
        <f>IF(I2963&lt;2, "N/A", (MAXIFS('Input - target event report'!E:E,'Input - target event report'!B:B,B:B,'Input - target event report'!D:D,"Private Investment")-MINIFS('Input - target event report'!E:E,'Input - target event report'!B:B,B:B,'Input - target event report'!D:D,"Private Investment"))/(I2963-1))</f>
        <v/>
      </c>
      <c r="H2963">
        <f>IF(MAXIFS('Input - target event report'!E:E,'Input - target event report'!B:B,B:B,'Input - target event report'!D:D,"Private Investment") = 0, "N/A", TODAY() - MAXIFS('Input - target event report'!E:E,'Input - target event report'!B:B,B:B,'Input - target event report'!D:D,"Private Investment"))</f>
        <v/>
      </c>
      <c r="I2963">
        <f>COUNTIFS('Input - target event report'!B:B,B2963,'Input - target event report'!D:D, "Private Investment")</f>
        <v/>
      </c>
      <c r="J2963">
        <f>INDEX('Input - companies list'!$1:$10000,MATCH(B2963,'Input - companies list'!B:B,0),MATCH("Flow",'Input - companies list'!$1:$1,0 ))</f>
        <v/>
      </c>
      <c r="K2963">
        <f>INDEX('Input - companies list'!$1:$10000,MATCH(B2963,'Input - companies list'!B:B,0),MATCH("Inter-Cluster Connectivity",'Input - companies list'!$1:$1,0 ))</f>
        <v/>
      </c>
      <c r="L2963">
        <f>IFERROR(PERCENTRANK(F:F,F2963),0)</f>
        <v/>
      </c>
      <c r="M2963">
        <f>IFERROR(1 - PERCENTRANK(G:G,G2963),0)</f>
        <v/>
      </c>
      <c r="N2963">
        <f>IFERROR(1 - PERCENTRANK(H:H,H2963),0)</f>
        <v/>
      </c>
      <c r="O2963">
        <f>IFERROR(PERCENTRANK(I:I,I2963),0)</f>
        <v/>
      </c>
      <c r="P2963">
        <f>IFERROR(1 - PERCENTRANK(J:J,J2963),0)</f>
        <v/>
      </c>
      <c r="Q2963">
        <f>IFERROR(PERCENTRANK(K:K,K2963),0)</f>
        <v/>
      </c>
      <c r="R2963">
        <f>L2963*weight1+M2963*weight2+N2963*weight3+O2963*weight4+P2963*weight5+Q2963*weight6</f>
        <v/>
      </c>
    </row>
    <row r="2964" spans="1:18">
      <c r="A2964">
        <f>RANK(R2964,R:R)</f>
        <v/>
      </c>
      <c r="B2964" t="s">
        <v>32172</v>
      </c>
      <c r="C2964">
        <f>VLOOKUP(B2964,'Input - companies list'!B:L,2,FALSE)</f>
        <v/>
      </c>
      <c r="D2964">
        <f>VLOOKUP(B2964,'Input - companies list'!B:L,11,FALSE)</f>
        <v/>
      </c>
      <c r="E2964">
        <f>VLOOKUP(B2964,'Input - companies list'!B:E,4,FALSE)</f>
        <v/>
      </c>
      <c r="F2964">
        <f>SUMIFS('Input - target event report'!H:H,'Input - target event report'!B:B,B2964,'Input - target event report'!D:D, "Private Investment")</f>
        <v/>
      </c>
      <c r="G2964">
        <f>IF(I2964&lt;2, "N/A", (MAXIFS('Input - target event report'!E:E,'Input - target event report'!B:B,B:B,'Input - target event report'!D:D,"Private Investment")-MINIFS('Input - target event report'!E:E,'Input - target event report'!B:B,B:B,'Input - target event report'!D:D,"Private Investment"))/(I2964-1))</f>
        <v/>
      </c>
      <c r="H2964">
        <f>IF(MAXIFS('Input - target event report'!E:E,'Input - target event report'!B:B,B:B,'Input - target event report'!D:D,"Private Investment") = 0, "N/A", TODAY() - MAXIFS('Input - target event report'!E:E,'Input - target event report'!B:B,B:B,'Input - target event report'!D:D,"Private Investment"))</f>
        <v/>
      </c>
      <c r="I2964">
        <f>COUNTIFS('Input - target event report'!B:B,B2964,'Input - target event report'!D:D, "Private Investment")</f>
        <v/>
      </c>
      <c r="J2964">
        <f>INDEX('Input - companies list'!$1:$10000,MATCH(B2964,'Input - companies list'!B:B,0),MATCH("Flow",'Input - companies list'!$1:$1,0 ))</f>
        <v/>
      </c>
      <c r="K2964">
        <f>INDEX('Input - companies list'!$1:$10000,MATCH(B2964,'Input - companies list'!B:B,0),MATCH("Inter-Cluster Connectivity",'Input - companies list'!$1:$1,0 ))</f>
        <v/>
      </c>
      <c r="L2964">
        <f>IFERROR(PERCENTRANK(F:F,F2964),0)</f>
        <v/>
      </c>
      <c r="M2964">
        <f>IFERROR(1 - PERCENTRANK(G:G,G2964),0)</f>
        <v/>
      </c>
      <c r="N2964">
        <f>IFERROR(1 - PERCENTRANK(H:H,H2964),0)</f>
        <v/>
      </c>
      <c r="O2964">
        <f>IFERROR(PERCENTRANK(I:I,I2964),0)</f>
        <v/>
      </c>
      <c r="P2964">
        <f>IFERROR(1 - PERCENTRANK(J:J,J2964),0)</f>
        <v/>
      </c>
      <c r="Q2964">
        <f>IFERROR(PERCENTRANK(K:K,K2964),0)</f>
        <v/>
      </c>
      <c r="R2964">
        <f>L2964*weight1+M2964*weight2+N2964*weight3+O2964*weight4+P2964*weight5+Q2964*weight6</f>
        <v/>
      </c>
    </row>
    <row r="2965" spans="1:18">
      <c r="A2965">
        <f>RANK(R2965,R:R)</f>
        <v/>
      </c>
      <c r="B2965" t="s">
        <v>32182</v>
      </c>
      <c r="C2965">
        <f>VLOOKUP(B2965,'Input - companies list'!B:L,2,FALSE)</f>
        <v/>
      </c>
      <c r="D2965">
        <f>VLOOKUP(B2965,'Input - companies list'!B:L,11,FALSE)</f>
        <v/>
      </c>
      <c r="E2965">
        <f>VLOOKUP(B2965,'Input - companies list'!B:E,4,FALSE)</f>
        <v/>
      </c>
      <c r="F2965">
        <f>SUMIFS('Input - target event report'!H:H,'Input - target event report'!B:B,B2965,'Input - target event report'!D:D, "Private Investment")</f>
        <v/>
      </c>
      <c r="G2965">
        <f>IF(I2965&lt;2, "N/A", (MAXIFS('Input - target event report'!E:E,'Input - target event report'!B:B,B:B,'Input - target event report'!D:D,"Private Investment")-MINIFS('Input - target event report'!E:E,'Input - target event report'!B:B,B:B,'Input - target event report'!D:D,"Private Investment"))/(I2965-1))</f>
        <v/>
      </c>
      <c r="H2965">
        <f>IF(MAXIFS('Input - target event report'!E:E,'Input - target event report'!B:B,B:B,'Input - target event report'!D:D,"Private Investment") = 0, "N/A", TODAY() - MAXIFS('Input - target event report'!E:E,'Input - target event report'!B:B,B:B,'Input - target event report'!D:D,"Private Investment"))</f>
        <v/>
      </c>
      <c r="I2965">
        <f>COUNTIFS('Input - target event report'!B:B,B2965,'Input - target event report'!D:D, "Private Investment")</f>
        <v/>
      </c>
      <c r="J2965">
        <f>INDEX('Input - companies list'!$1:$10000,MATCH(B2965,'Input - companies list'!B:B,0),MATCH("Flow",'Input - companies list'!$1:$1,0 ))</f>
        <v/>
      </c>
      <c r="K2965">
        <f>INDEX('Input - companies list'!$1:$10000,MATCH(B2965,'Input - companies list'!B:B,0),MATCH("Inter-Cluster Connectivity",'Input - companies list'!$1:$1,0 ))</f>
        <v/>
      </c>
      <c r="L2965">
        <f>IFERROR(PERCENTRANK(F:F,F2965),0)</f>
        <v/>
      </c>
      <c r="M2965">
        <f>IFERROR(1 - PERCENTRANK(G:G,G2965),0)</f>
        <v/>
      </c>
      <c r="N2965">
        <f>IFERROR(1 - PERCENTRANK(H:H,H2965),0)</f>
        <v/>
      </c>
      <c r="O2965">
        <f>IFERROR(PERCENTRANK(I:I,I2965),0)</f>
        <v/>
      </c>
      <c r="P2965">
        <f>IFERROR(1 - PERCENTRANK(J:J,J2965),0)</f>
        <v/>
      </c>
      <c r="Q2965">
        <f>IFERROR(PERCENTRANK(K:K,K2965),0)</f>
        <v/>
      </c>
      <c r="R2965">
        <f>L2965*weight1+M2965*weight2+N2965*weight3+O2965*weight4+P2965*weight5+Q2965*weight6</f>
        <v/>
      </c>
    </row>
    <row r="2966" spans="1:18">
      <c r="A2966">
        <f>RANK(R2966,R:R)</f>
        <v/>
      </c>
      <c r="B2966" t="s">
        <v>32191</v>
      </c>
      <c r="C2966">
        <f>VLOOKUP(B2966,'Input - companies list'!B:L,2,FALSE)</f>
        <v/>
      </c>
      <c r="D2966">
        <f>VLOOKUP(B2966,'Input - companies list'!B:L,11,FALSE)</f>
        <v/>
      </c>
      <c r="E2966">
        <f>VLOOKUP(B2966,'Input - companies list'!B:E,4,FALSE)</f>
        <v/>
      </c>
      <c r="F2966">
        <f>SUMIFS('Input - target event report'!H:H,'Input - target event report'!B:B,B2966,'Input - target event report'!D:D, "Private Investment")</f>
        <v/>
      </c>
      <c r="G2966">
        <f>IF(I2966&lt;2, "N/A", (MAXIFS('Input - target event report'!E:E,'Input - target event report'!B:B,B:B,'Input - target event report'!D:D,"Private Investment")-MINIFS('Input - target event report'!E:E,'Input - target event report'!B:B,B:B,'Input - target event report'!D:D,"Private Investment"))/(I2966-1))</f>
        <v/>
      </c>
      <c r="H2966">
        <f>IF(MAXIFS('Input - target event report'!E:E,'Input - target event report'!B:B,B:B,'Input - target event report'!D:D,"Private Investment") = 0, "N/A", TODAY() - MAXIFS('Input - target event report'!E:E,'Input - target event report'!B:B,B:B,'Input - target event report'!D:D,"Private Investment"))</f>
        <v/>
      </c>
      <c r="I2966">
        <f>COUNTIFS('Input - target event report'!B:B,B2966,'Input - target event report'!D:D, "Private Investment")</f>
        <v/>
      </c>
      <c r="J2966">
        <f>INDEX('Input - companies list'!$1:$10000,MATCH(B2966,'Input - companies list'!B:B,0),MATCH("Flow",'Input - companies list'!$1:$1,0 ))</f>
        <v/>
      </c>
      <c r="K2966">
        <f>INDEX('Input - companies list'!$1:$10000,MATCH(B2966,'Input - companies list'!B:B,0),MATCH("Inter-Cluster Connectivity",'Input - companies list'!$1:$1,0 ))</f>
        <v/>
      </c>
      <c r="L2966">
        <f>IFERROR(PERCENTRANK(F:F,F2966),0)</f>
        <v/>
      </c>
      <c r="M2966">
        <f>IFERROR(1 - PERCENTRANK(G:G,G2966),0)</f>
        <v/>
      </c>
      <c r="N2966">
        <f>IFERROR(1 - PERCENTRANK(H:H,H2966),0)</f>
        <v/>
      </c>
      <c r="O2966">
        <f>IFERROR(PERCENTRANK(I:I,I2966),0)</f>
        <v/>
      </c>
      <c r="P2966">
        <f>IFERROR(1 - PERCENTRANK(J:J,J2966),0)</f>
        <v/>
      </c>
      <c r="Q2966">
        <f>IFERROR(PERCENTRANK(K:K,K2966),0)</f>
        <v/>
      </c>
      <c r="R2966">
        <f>L2966*weight1+M2966*weight2+N2966*weight3+O2966*weight4+P2966*weight5+Q2966*weight6</f>
        <v/>
      </c>
    </row>
    <row r="2967" spans="1:18">
      <c r="A2967">
        <f>RANK(R2967,R:R)</f>
        <v/>
      </c>
      <c r="B2967" t="s">
        <v>32202</v>
      </c>
      <c r="C2967">
        <f>VLOOKUP(B2967,'Input - companies list'!B:L,2,FALSE)</f>
        <v/>
      </c>
      <c r="D2967">
        <f>VLOOKUP(B2967,'Input - companies list'!B:L,11,FALSE)</f>
        <v/>
      </c>
      <c r="E2967">
        <f>VLOOKUP(B2967,'Input - companies list'!B:E,4,FALSE)</f>
        <v/>
      </c>
      <c r="F2967">
        <f>SUMIFS('Input - target event report'!H:H,'Input - target event report'!B:B,B2967,'Input - target event report'!D:D, "Private Investment")</f>
        <v/>
      </c>
      <c r="G2967">
        <f>IF(I2967&lt;2, "N/A", (MAXIFS('Input - target event report'!E:E,'Input - target event report'!B:B,B:B,'Input - target event report'!D:D,"Private Investment")-MINIFS('Input - target event report'!E:E,'Input - target event report'!B:B,B:B,'Input - target event report'!D:D,"Private Investment"))/(I2967-1))</f>
        <v/>
      </c>
      <c r="H2967">
        <f>IF(MAXIFS('Input - target event report'!E:E,'Input - target event report'!B:B,B:B,'Input - target event report'!D:D,"Private Investment") = 0, "N/A", TODAY() - MAXIFS('Input - target event report'!E:E,'Input - target event report'!B:B,B:B,'Input - target event report'!D:D,"Private Investment"))</f>
        <v/>
      </c>
      <c r="I2967">
        <f>COUNTIFS('Input - target event report'!B:B,B2967,'Input - target event report'!D:D, "Private Investment")</f>
        <v/>
      </c>
      <c r="J2967">
        <f>INDEX('Input - companies list'!$1:$10000,MATCH(B2967,'Input - companies list'!B:B,0),MATCH("Flow",'Input - companies list'!$1:$1,0 ))</f>
        <v/>
      </c>
      <c r="K2967">
        <f>INDEX('Input - companies list'!$1:$10000,MATCH(B2967,'Input - companies list'!B:B,0),MATCH("Inter-Cluster Connectivity",'Input - companies list'!$1:$1,0 ))</f>
        <v/>
      </c>
      <c r="L2967">
        <f>IFERROR(PERCENTRANK(F:F,F2967),0)</f>
        <v/>
      </c>
      <c r="M2967">
        <f>IFERROR(1 - PERCENTRANK(G:G,G2967),0)</f>
        <v/>
      </c>
      <c r="N2967">
        <f>IFERROR(1 - PERCENTRANK(H:H,H2967),0)</f>
        <v/>
      </c>
      <c r="O2967">
        <f>IFERROR(PERCENTRANK(I:I,I2967),0)</f>
        <v/>
      </c>
      <c r="P2967">
        <f>IFERROR(1 - PERCENTRANK(J:J,J2967),0)</f>
        <v/>
      </c>
      <c r="Q2967">
        <f>IFERROR(PERCENTRANK(K:K,K2967),0)</f>
        <v/>
      </c>
      <c r="R2967">
        <f>L2967*weight1+M2967*weight2+N2967*weight3+O2967*weight4+P2967*weight5+Q2967*weight6</f>
        <v/>
      </c>
    </row>
    <row r="2968" spans="1:18">
      <c r="A2968">
        <f>RANK(R2968,R:R)</f>
        <v/>
      </c>
      <c r="B2968" t="s">
        <v>32212</v>
      </c>
      <c r="C2968">
        <f>VLOOKUP(B2968,'Input - companies list'!B:L,2,FALSE)</f>
        <v/>
      </c>
      <c r="D2968">
        <f>VLOOKUP(B2968,'Input - companies list'!B:L,11,FALSE)</f>
        <v/>
      </c>
      <c r="E2968">
        <f>VLOOKUP(B2968,'Input - companies list'!B:E,4,FALSE)</f>
        <v/>
      </c>
      <c r="F2968">
        <f>SUMIFS('Input - target event report'!H:H,'Input - target event report'!B:B,B2968,'Input - target event report'!D:D, "Private Investment")</f>
        <v/>
      </c>
      <c r="G2968">
        <f>IF(I2968&lt;2, "N/A", (MAXIFS('Input - target event report'!E:E,'Input - target event report'!B:B,B:B,'Input - target event report'!D:D,"Private Investment")-MINIFS('Input - target event report'!E:E,'Input - target event report'!B:B,B:B,'Input - target event report'!D:D,"Private Investment"))/(I2968-1))</f>
        <v/>
      </c>
      <c r="H2968">
        <f>IF(MAXIFS('Input - target event report'!E:E,'Input - target event report'!B:B,B:B,'Input - target event report'!D:D,"Private Investment") = 0, "N/A", TODAY() - MAXIFS('Input - target event report'!E:E,'Input - target event report'!B:B,B:B,'Input - target event report'!D:D,"Private Investment"))</f>
        <v/>
      </c>
      <c r="I2968">
        <f>COUNTIFS('Input - target event report'!B:B,B2968,'Input - target event report'!D:D, "Private Investment")</f>
        <v/>
      </c>
      <c r="J2968">
        <f>INDEX('Input - companies list'!$1:$10000,MATCH(B2968,'Input - companies list'!B:B,0),MATCH("Flow",'Input - companies list'!$1:$1,0 ))</f>
        <v/>
      </c>
      <c r="K2968">
        <f>INDEX('Input - companies list'!$1:$10000,MATCH(B2968,'Input - companies list'!B:B,0),MATCH("Inter-Cluster Connectivity",'Input - companies list'!$1:$1,0 ))</f>
        <v/>
      </c>
      <c r="L2968">
        <f>IFERROR(PERCENTRANK(F:F,F2968),0)</f>
        <v/>
      </c>
      <c r="M2968">
        <f>IFERROR(1 - PERCENTRANK(G:G,G2968),0)</f>
        <v/>
      </c>
      <c r="N2968">
        <f>IFERROR(1 - PERCENTRANK(H:H,H2968),0)</f>
        <v/>
      </c>
      <c r="O2968">
        <f>IFERROR(PERCENTRANK(I:I,I2968),0)</f>
        <v/>
      </c>
      <c r="P2968">
        <f>IFERROR(1 - PERCENTRANK(J:J,J2968),0)</f>
        <v/>
      </c>
      <c r="Q2968">
        <f>IFERROR(PERCENTRANK(K:K,K2968),0)</f>
        <v/>
      </c>
      <c r="R2968">
        <f>L2968*weight1+M2968*weight2+N2968*weight3+O2968*weight4+P2968*weight5+Q2968*weight6</f>
        <v/>
      </c>
    </row>
    <row r="2969" spans="1:18">
      <c r="A2969">
        <f>RANK(R2969,R:R)</f>
        <v/>
      </c>
      <c r="B2969" t="s">
        <v>32222</v>
      </c>
      <c r="C2969">
        <f>VLOOKUP(B2969,'Input - companies list'!B:L,2,FALSE)</f>
        <v/>
      </c>
      <c r="D2969">
        <f>VLOOKUP(B2969,'Input - companies list'!B:L,11,FALSE)</f>
        <v/>
      </c>
      <c r="E2969">
        <f>VLOOKUP(B2969,'Input - companies list'!B:E,4,FALSE)</f>
        <v/>
      </c>
      <c r="F2969">
        <f>SUMIFS('Input - target event report'!H:H,'Input - target event report'!B:B,B2969,'Input - target event report'!D:D, "Private Investment")</f>
        <v/>
      </c>
      <c r="G2969">
        <f>IF(I2969&lt;2, "N/A", (MAXIFS('Input - target event report'!E:E,'Input - target event report'!B:B,B:B,'Input - target event report'!D:D,"Private Investment")-MINIFS('Input - target event report'!E:E,'Input - target event report'!B:B,B:B,'Input - target event report'!D:D,"Private Investment"))/(I2969-1))</f>
        <v/>
      </c>
      <c r="H2969">
        <f>IF(MAXIFS('Input - target event report'!E:E,'Input - target event report'!B:B,B:B,'Input - target event report'!D:D,"Private Investment") = 0, "N/A", TODAY() - MAXIFS('Input - target event report'!E:E,'Input - target event report'!B:B,B:B,'Input - target event report'!D:D,"Private Investment"))</f>
        <v/>
      </c>
      <c r="I2969">
        <f>COUNTIFS('Input - target event report'!B:B,B2969,'Input - target event report'!D:D, "Private Investment")</f>
        <v/>
      </c>
      <c r="J2969">
        <f>INDEX('Input - companies list'!$1:$10000,MATCH(B2969,'Input - companies list'!B:B,0),MATCH("Flow",'Input - companies list'!$1:$1,0 ))</f>
        <v/>
      </c>
      <c r="K2969">
        <f>INDEX('Input - companies list'!$1:$10000,MATCH(B2969,'Input - companies list'!B:B,0),MATCH("Inter-Cluster Connectivity",'Input - companies list'!$1:$1,0 ))</f>
        <v/>
      </c>
      <c r="L2969">
        <f>IFERROR(PERCENTRANK(F:F,F2969),0)</f>
        <v/>
      </c>
      <c r="M2969">
        <f>IFERROR(1 - PERCENTRANK(G:G,G2969),0)</f>
        <v/>
      </c>
      <c r="N2969">
        <f>IFERROR(1 - PERCENTRANK(H:H,H2969),0)</f>
        <v/>
      </c>
      <c r="O2969">
        <f>IFERROR(PERCENTRANK(I:I,I2969),0)</f>
        <v/>
      </c>
      <c r="P2969">
        <f>IFERROR(1 - PERCENTRANK(J:J,J2969),0)</f>
        <v/>
      </c>
      <c r="Q2969">
        <f>IFERROR(PERCENTRANK(K:K,K2969),0)</f>
        <v/>
      </c>
      <c r="R2969">
        <f>L2969*weight1+M2969*weight2+N2969*weight3+O2969*weight4+P2969*weight5+Q2969*weight6</f>
        <v/>
      </c>
    </row>
    <row r="2970" spans="1:18">
      <c r="A2970">
        <f>RANK(R2970,R:R)</f>
        <v/>
      </c>
      <c r="B2970" t="s">
        <v>32235</v>
      </c>
      <c r="C2970">
        <f>VLOOKUP(B2970,'Input - companies list'!B:L,2,FALSE)</f>
        <v/>
      </c>
      <c r="D2970">
        <f>VLOOKUP(B2970,'Input - companies list'!B:L,11,FALSE)</f>
        <v/>
      </c>
      <c r="E2970">
        <f>VLOOKUP(B2970,'Input - companies list'!B:E,4,FALSE)</f>
        <v/>
      </c>
      <c r="F2970">
        <f>SUMIFS('Input - target event report'!H:H,'Input - target event report'!B:B,B2970,'Input - target event report'!D:D, "Private Investment")</f>
        <v/>
      </c>
      <c r="G2970">
        <f>IF(I2970&lt;2, "N/A", (MAXIFS('Input - target event report'!E:E,'Input - target event report'!B:B,B:B,'Input - target event report'!D:D,"Private Investment")-MINIFS('Input - target event report'!E:E,'Input - target event report'!B:B,B:B,'Input - target event report'!D:D,"Private Investment"))/(I2970-1))</f>
        <v/>
      </c>
      <c r="H2970">
        <f>IF(MAXIFS('Input - target event report'!E:E,'Input - target event report'!B:B,B:B,'Input - target event report'!D:D,"Private Investment") = 0, "N/A", TODAY() - MAXIFS('Input - target event report'!E:E,'Input - target event report'!B:B,B:B,'Input - target event report'!D:D,"Private Investment"))</f>
        <v/>
      </c>
      <c r="I2970">
        <f>COUNTIFS('Input - target event report'!B:B,B2970,'Input - target event report'!D:D, "Private Investment")</f>
        <v/>
      </c>
      <c r="J2970">
        <f>INDEX('Input - companies list'!$1:$10000,MATCH(B2970,'Input - companies list'!B:B,0),MATCH("Flow",'Input - companies list'!$1:$1,0 ))</f>
        <v/>
      </c>
      <c r="K2970">
        <f>INDEX('Input - companies list'!$1:$10000,MATCH(B2970,'Input - companies list'!B:B,0),MATCH("Inter-Cluster Connectivity",'Input - companies list'!$1:$1,0 ))</f>
        <v/>
      </c>
      <c r="L2970">
        <f>IFERROR(PERCENTRANK(F:F,F2970),0)</f>
        <v/>
      </c>
      <c r="M2970">
        <f>IFERROR(1 - PERCENTRANK(G:G,G2970),0)</f>
        <v/>
      </c>
      <c r="N2970">
        <f>IFERROR(1 - PERCENTRANK(H:H,H2970),0)</f>
        <v/>
      </c>
      <c r="O2970">
        <f>IFERROR(PERCENTRANK(I:I,I2970),0)</f>
        <v/>
      </c>
      <c r="P2970">
        <f>IFERROR(1 - PERCENTRANK(J:J,J2970),0)</f>
        <v/>
      </c>
      <c r="Q2970">
        <f>IFERROR(PERCENTRANK(K:K,K2970),0)</f>
        <v/>
      </c>
      <c r="R2970">
        <f>L2970*weight1+M2970*weight2+N2970*weight3+O2970*weight4+P2970*weight5+Q2970*weight6</f>
        <v/>
      </c>
    </row>
    <row r="2971" spans="1:18">
      <c r="A2971">
        <f>RANK(R2971,R:R)</f>
        <v/>
      </c>
      <c r="B2971" t="s">
        <v>32246</v>
      </c>
      <c r="C2971">
        <f>VLOOKUP(B2971,'Input - companies list'!B:L,2,FALSE)</f>
        <v/>
      </c>
      <c r="D2971">
        <f>VLOOKUP(B2971,'Input - companies list'!B:L,11,FALSE)</f>
        <v/>
      </c>
      <c r="E2971">
        <f>VLOOKUP(B2971,'Input - companies list'!B:E,4,FALSE)</f>
        <v/>
      </c>
      <c r="F2971">
        <f>SUMIFS('Input - target event report'!H:H,'Input - target event report'!B:B,B2971,'Input - target event report'!D:D, "Private Investment")</f>
        <v/>
      </c>
      <c r="G2971">
        <f>IF(I2971&lt;2, "N/A", (MAXIFS('Input - target event report'!E:E,'Input - target event report'!B:B,B:B,'Input - target event report'!D:D,"Private Investment")-MINIFS('Input - target event report'!E:E,'Input - target event report'!B:B,B:B,'Input - target event report'!D:D,"Private Investment"))/(I2971-1))</f>
        <v/>
      </c>
      <c r="H2971">
        <f>IF(MAXIFS('Input - target event report'!E:E,'Input - target event report'!B:B,B:B,'Input - target event report'!D:D,"Private Investment") = 0, "N/A", TODAY() - MAXIFS('Input - target event report'!E:E,'Input - target event report'!B:B,B:B,'Input - target event report'!D:D,"Private Investment"))</f>
        <v/>
      </c>
      <c r="I2971">
        <f>COUNTIFS('Input - target event report'!B:B,B2971,'Input - target event report'!D:D, "Private Investment")</f>
        <v/>
      </c>
      <c r="J2971">
        <f>INDEX('Input - companies list'!$1:$10000,MATCH(B2971,'Input - companies list'!B:B,0),MATCH("Flow",'Input - companies list'!$1:$1,0 ))</f>
        <v/>
      </c>
      <c r="K2971">
        <f>INDEX('Input - companies list'!$1:$10000,MATCH(B2971,'Input - companies list'!B:B,0),MATCH("Inter-Cluster Connectivity",'Input - companies list'!$1:$1,0 ))</f>
        <v/>
      </c>
      <c r="L2971">
        <f>IFERROR(PERCENTRANK(F:F,F2971),0)</f>
        <v/>
      </c>
      <c r="M2971">
        <f>IFERROR(1 - PERCENTRANK(G:G,G2971),0)</f>
        <v/>
      </c>
      <c r="N2971">
        <f>IFERROR(1 - PERCENTRANK(H:H,H2971),0)</f>
        <v/>
      </c>
      <c r="O2971">
        <f>IFERROR(PERCENTRANK(I:I,I2971),0)</f>
        <v/>
      </c>
      <c r="P2971">
        <f>IFERROR(1 - PERCENTRANK(J:J,J2971),0)</f>
        <v/>
      </c>
      <c r="Q2971">
        <f>IFERROR(PERCENTRANK(K:K,K2971),0)</f>
        <v/>
      </c>
      <c r="R2971">
        <f>L2971*weight1+M2971*weight2+N2971*weight3+O2971*weight4+P2971*weight5+Q2971*weight6</f>
        <v/>
      </c>
    </row>
    <row r="2972" spans="1:18">
      <c r="A2972">
        <f>RANK(R2972,R:R)</f>
        <v/>
      </c>
      <c r="B2972" t="s">
        <v>32256</v>
      </c>
      <c r="C2972">
        <f>VLOOKUP(B2972,'Input - companies list'!B:L,2,FALSE)</f>
        <v/>
      </c>
      <c r="D2972">
        <f>VLOOKUP(B2972,'Input - companies list'!B:L,11,FALSE)</f>
        <v/>
      </c>
      <c r="E2972">
        <f>VLOOKUP(B2972,'Input - companies list'!B:E,4,FALSE)</f>
        <v/>
      </c>
      <c r="F2972">
        <f>SUMIFS('Input - target event report'!H:H,'Input - target event report'!B:B,B2972,'Input - target event report'!D:D, "Private Investment")</f>
        <v/>
      </c>
      <c r="G2972">
        <f>IF(I2972&lt;2, "N/A", (MAXIFS('Input - target event report'!E:E,'Input - target event report'!B:B,B:B,'Input - target event report'!D:D,"Private Investment")-MINIFS('Input - target event report'!E:E,'Input - target event report'!B:B,B:B,'Input - target event report'!D:D,"Private Investment"))/(I2972-1))</f>
        <v/>
      </c>
      <c r="H2972">
        <f>IF(MAXIFS('Input - target event report'!E:E,'Input - target event report'!B:B,B:B,'Input - target event report'!D:D,"Private Investment") = 0, "N/A", TODAY() - MAXIFS('Input - target event report'!E:E,'Input - target event report'!B:B,B:B,'Input - target event report'!D:D,"Private Investment"))</f>
        <v/>
      </c>
      <c r="I2972">
        <f>COUNTIFS('Input - target event report'!B:B,B2972,'Input - target event report'!D:D, "Private Investment")</f>
        <v/>
      </c>
      <c r="J2972">
        <f>INDEX('Input - companies list'!$1:$10000,MATCH(B2972,'Input - companies list'!B:B,0),MATCH("Flow",'Input - companies list'!$1:$1,0 ))</f>
        <v/>
      </c>
      <c r="K2972">
        <f>INDEX('Input - companies list'!$1:$10000,MATCH(B2972,'Input - companies list'!B:B,0),MATCH("Inter-Cluster Connectivity",'Input - companies list'!$1:$1,0 ))</f>
        <v/>
      </c>
      <c r="L2972">
        <f>IFERROR(PERCENTRANK(F:F,F2972),0)</f>
        <v/>
      </c>
      <c r="M2972">
        <f>IFERROR(1 - PERCENTRANK(G:G,G2972),0)</f>
        <v/>
      </c>
      <c r="N2972">
        <f>IFERROR(1 - PERCENTRANK(H:H,H2972),0)</f>
        <v/>
      </c>
      <c r="O2972">
        <f>IFERROR(PERCENTRANK(I:I,I2972),0)</f>
        <v/>
      </c>
      <c r="P2972">
        <f>IFERROR(1 - PERCENTRANK(J:J,J2972),0)</f>
        <v/>
      </c>
      <c r="Q2972">
        <f>IFERROR(PERCENTRANK(K:K,K2972),0)</f>
        <v/>
      </c>
      <c r="R2972">
        <f>L2972*weight1+M2972*weight2+N2972*weight3+O2972*weight4+P2972*weight5+Q2972*weight6</f>
        <v/>
      </c>
    </row>
    <row r="2973" spans="1:18">
      <c r="A2973">
        <f>RANK(R2973,R:R)</f>
        <v/>
      </c>
      <c r="B2973" t="s">
        <v>32265</v>
      </c>
      <c r="C2973">
        <f>VLOOKUP(B2973,'Input - companies list'!B:L,2,FALSE)</f>
        <v/>
      </c>
      <c r="D2973">
        <f>VLOOKUP(B2973,'Input - companies list'!B:L,11,FALSE)</f>
        <v/>
      </c>
      <c r="E2973">
        <f>VLOOKUP(B2973,'Input - companies list'!B:E,4,FALSE)</f>
        <v/>
      </c>
      <c r="F2973">
        <f>SUMIFS('Input - target event report'!H:H,'Input - target event report'!B:B,B2973,'Input - target event report'!D:D, "Private Investment")</f>
        <v/>
      </c>
      <c r="G2973">
        <f>IF(I2973&lt;2, "N/A", (MAXIFS('Input - target event report'!E:E,'Input - target event report'!B:B,B:B,'Input - target event report'!D:D,"Private Investment")-MINIFS('Input - target event report'!E:E,'Input - target event report'!B:B,B:B,'Input - target event report'!D:D,"Private Investment"))/(I2973-1))</f>
        <v/>
      </c>
      <c r="H2973">
        <f>IF(MAXIFS('Input - target event report'!E:E,'Input - target event report'!B:B,B:B,'Input - target event report'!D:D,"Private Investment") = 0, "N/A", TODAY() - MAXIFS('Input - target event report'!E:E,'Input - target event report'!B:B,B:B,'Input - target event report'!D:D,"Private Investment"))</f>
        <v/>
      </c>
      <c r="I2973">
        <f>COUNTIFS('Input - target event report'!B:B,B2973,'Input - target event report'!D:D, "Private Investment")</f>
        <v/>
      </c>
      <c r="J2973">
        <f>INDEX('Input - companies list'!$1:$10000,MATCH(B2973,'Input - companies list'!B:B,0),MATCH("Flow",'Input - companies list'!$1:$1,0 ))</f>
        <v/>
      </c>
      <c r="K2973">
        <f>INDEX('Input - companies list'!$1:$10000,MATCH(B2973,'Input - companies list'!B:B,0),MATCH("Inter-Cluster Connectivity",'Input - companies list'!$1:$1,0 ))</f>
        <v/>
      </c>
      <c r="L2973">
        <f>IFERROR(PERCENTRANK(F:F,F2973),0)</f>
        <v/>
      </c>
      <c r="M2973">
        <f>IFERROR(1 - PERCENTRANK(G:G,G2973),0)</f>
        <v/>
      </c>
      <c r="N2973">
        <f>IFERROR(1 - PERCENTRANK(H:H,H2973),0)</f>
        <v/>
      </c>
      <c r="O2973">
        <f>IFERROR(PERCENTRANK(I:I,I2973),0)</f>
        <v/>
      </c>
      <c r="P2973">
        <f>IFERROR(1 - PERCENTRANK(J:J,J2973),0)</f>
        <v/>
      </c>
      <c r="Q2973">
        <f>IFERROR(PERCENTRANK(K:K,K2973),0)</f>
        <v/>
      </c>
      <c r="R2973">
        <f>L2973*weight1+M2973*weight2+N2973*weight3+O2973*weight4+P2973*weight5+Q2973*weight6</f>
        <v/>
      </c>
    </row>
    <row r="2974" spans="1:18">
      <c r="A2974">
        <f>RANK(R2974,R:R)</f>
        <v/>
      </c>
      <c r="B2974" t="s">
        <v>32277</v>
      </c>
      <c r="C2974">
        <f>VLOOKUP(B2974,'Input - companies list'!B:L,2,FALSE)</f>
        <v/>
      </c>
      <c r="D2974">
        <f>VLOOKUP(B2974,'Input - companies list'!B:L,11,FALSE)</f>
        <v/>
      </c>
      <c r="E2974">
        <f>VLOOKUP(B2974,'Input - companies list'!B:E,4,FALSE)</f>
        <v/>
      </c>
      <c r="F2974">
        <f>SUMIFS('Input - target event report'!H:H,'Input - target event report'!B:B,B2974,'Input - target event report'!D:D, "Private Investment")</f>
        <v/>
      </c>
      <c r="G2974">
        <f>IF(I2974&lt;2, "N/A", (MAXIFS('Input - target event report'!E:E,'Input - target event report'!B:B,B:B,'Input - target event report'!D:D,"Private Investment")-MINIFS('Input - target event report'!E:E,'Input - target event report'!B:B,B:B,'Input - target event report'!D:D,"Private Investment"))/(I2974-1))</f>
        <v/>
      </c>
      <c r="H2974">
        <f>IF(MAXIFS('Input - target event report'!E:E,'Input - target event report'!B:B,B:B,'Input - target event report'!D:D,"Private Investment") = 0, "N/A", TODAY() - MAXIFS('Input - target event report'!E:E,'Input - target event report'!B:B,B:B,'Input - target event report'!D:D,"Private Investment"))</f>
        <v/>
      </c>
      <c r="I2974">
        <f>COUNTIFS('Input - target event report'!B:B,B2974,'Input - target event report'!D:D, "Private Investment")</f>
        <v/>
      </c>
      <c r="J2974">
        <f>INDEX('Input - companies list'!$1:$10000,MATCH(B2974,'Input - companies list'!B:B,0),MATCH("Flow",'Input - companies list'!$1:$1,0 ))</f>
        <v/>
      </c>
      <c r="K2974">
        <f>INDEX('Input - companies list'!$1:$10000,MATCH(B2974,'Input - companies list'!B:B,0),MATCH("Inter-Cluster Connectivity",'Input - companies list'!$1:$1,0 ))</f>
        <v/>
      </c>
      <c r="L2974">
        <f>IFERROR(PERCENTRANK(F:F,F2974),0)</f>
        <v/>
      </c>
      <c r="M2974">
        <f>IFERROR(1 - PERCENTRANK(G:G,G2974),0)</f>
        <v/>
      </c>
      <c r="N2974">
        <f>IFERROR(1 - PERCENTRANK(H:H,H2974),0)</f>
        <v/>
      </c>
      <c r="O2974">
        <f>IFERROR(PERCENTRANK(I:I,I2974),0)</f>
        <v/>
      </c>
      <c r="P2974">
        <f>IFERROR(1 - PERCENTRANK(J:J,J2974),0)</f>
        <v/>
      </c>
      <c r="Q2974">
        <f>IFERROR(PERCENTRANK(K:K,K2974),0)</f>
        <v/>
      </c>
      <c r="R2974">
        <f>L2974*weight1+M2974*weight2+N2974*weight3+O2974*weight4+P2974*weight5+Q2974*weight6</f>
        <v/>
      </c>
    </row>
    <row r="2975" spans="1:18">
      <c r="A2975">
        <f>RANK(R2975,R:R)</f>
        <v/>
      </c>
      <c r="B2975" t="s">
        <v>32287</v>
      </c>
      <c r="C2975">
        <f>VLOOKUP(B2975,'Input - companies list'!B:L,2,FALSE)</f>
        <v/>
      </c>
      <c r="D2975">
        <f>VLOOKUP(B2975,'Input - companies list'!B:L,11,FALSE)</f>
        <v/>
      </c>
      <c r="E2975">
        <f>VLOOKUP(B2975,'Input - companies list'!B:E,4,FALSE)</f>
        <v/>
      </c>
      <c r="F2975">
        <f>SUMIFS('Input - target event report'!H:H,'Input - target event report'!B:B,B2975,'Input - target event report'!D:D, "Private Investment")</f>
        <v/>
      </c>
      <c r="G2975">
        <f>IF(I2975&lt;2, "N/A", (MAXIFS('Input - target event report'!E:E,'Input - target event report'!B:B,B:B,'Input - target event report'!D:D,"Private Investment")-MINIFS('Input - target event report'!E:E,'Input - target event report'!B:B,B:B,'Input - target event report'!D:D,"Private Investment"))/(I2975-1))</f>
        <v/>
      </c>
      <c r="H2975">
        <f>IF(MAXIFS('Input - target event report'!E:E,'Input - target event report'!B:B,B:B,'Input - target event report'!D:D,"Private Investment") = 0, "N/A", TODAY() - MAXIFS('Input - target event report'!E:E,'Input - target event report'!B:B,B:B,'Input - target event report'!D:D,"Private Investment"))</f>
        <v/>
      </c>
      <c r="I2975">
        <f>COUNTIFS('Input - target event report'!B:B,B2975,'Input - target event report'!D:D, "Private Investment")</f>
        <v/>
      </c>
      <c r="J2975">
        <f>INDEX('Input - companies list'!$1:$10000,MATCH(B2975,'Input - companies list'!B:B,0),MATCH("Flow",'Input - companies list'!$1:$1,0 ))</f>
        <v/>
      </c>
      <c r="K2975">
        <f>INDEX('Input - companies list'!$1:$10000,MATCH(B2975,'Input - companies list'!B:B,0),MATCH("Inter-Cluster Connectivity",'Input - companies list'!$1:$1,0 ))</f>
        <v/>
      </c>
      <c r="L2975">
        <f>IFERROR(PERCENTRANK(F:F,F2975),0)</f>
        <v/>
      </c>
      <c r="M2975">
        <f>IFERROR(1 - PERCENTRANK(G:G,G2975),0)</f>
        <v/>
      </c>
      <c r="N2975">
        <f>IFERROR(1 - PERCENTRANK(H:H,H2975),0)</f>
        <v/>
      </c>
      <c r="O2975">
        <f>IFERROR(PERCENTRANK(I:I,I2975),0)</f>
        <v/>
      </c>
      <c r="P2975">
        <f>IFERROR(1 - PERCENTRANK(J:J,J2975),0)</f>
        <v/>
      </c>
      <c r="Q2975">
        <f>IFERROR(PERCENTRANK(K:K,K2975),0)</f>
        <v/>
      </c>
      <c r="R2975">
        <f>L2975*weight1+M2975*weight2+N2975*weight3+O2975*weight4+P2975*weight5+Q2975*weight6</f>
        <v/>
      </c>
    </row>
    <row r="2976" spans="1:18">
      <c r="A2976">
        <f>RANK(R2976,R:R)</f>
        <v/>
      </c>
      <c r="B2976" t="s">
        <v>32296</v>
      </c>
      <c r="C2976">
        <f>VLOOKUP(B2976,'Input - companies list'!B:L,2,FALSE)</f>
        <v/>
      </c>
      <c r="D2976">
        <f>VLOOKUP(B2976,'Input - companies list'!B:L,11,FALSE)</f>
        <v/>
      </c>
      <c r="E2976">
        <f>VLOOKUP(B2976,'Input - companies list'!B:E,4,FALSE)</f>
        <v/>
      </c>
      <c r="F2976">
        <f>SUMIFS('Input - target event report'!H:H,'Input - target event report'!B:B,B2976,'Input - target event report'!D:D, "Private Investment")</f>
        <v/>
      </c>
      <c r="G2976">
        <f>IF(I2976&lt;2, "N/A", (MAXIFS('Input - target event report'!E:E,'Input - target event report'!B:B,B:B,'Input - target event report'!D:D,"Private Investment")-MINIFS('Input - target event report'!E:E,'Input - target event report'!B:B,B:B,'Input - target event report'!D:D,"Private Investment"))/(I2976-1))</f>
        <v/>
      </c>
      <c r="H2976">
        <f>IF(MAXIFS('Input - target event report'!E:E,'Input - target event report'!B:B,B:B,'Input - target event report'!D:D,"Private Investment") = 0, "N/A", TODAY() - MAXIFS('Input - target event report'!E:E,'Input - target event report'!B:B,B:B,'Input - target event report'!D:D,"Private Investment"))</f>
        <v/>
      </c>
      <c r="I2976">
        <f>COUNTIFS('Input - target event report'!B:B,B2976,'Input - target event report'!D:D, "Private Investment")</f>
        <v/>
      </c>
      <c r="J2976">
        <f>INDEX('Input - companies list'!$1:$10000,MATCH(B2976,'Input - companies list'!B:B,0),MATCH("Flow",'Input - companies list'!$1:$1,0 ))</f>
        <v/>
      </c>
      <c r="K2976">
        <f>INDEX('Input - companies list'!$1:$10000,MATCH(B2976,'Input - companies list'!B:B,0),MATCH("Inter-Cluster Connectivity",'Input - companies list'!$1:$1,0 ))</f>
        <v/>
      </c>
      <c r="L2976">
        <f>IFERROR(PERCENTRANK(F:F,F2976),0)</f>
        <v/>
      </c>
      <c r="M2976">
        <f>IFERROR(1 - PERCENTRANK(G:G,G2976),0)</f>
        <v/>
      </c>
      <c r="N2976">
        <f>IFERROR(1 - PERCENTRANK(H:H,H2976),0)</f>
        <v/>
      </c>
      <c r="O2976">
        <f>IFERROR(PERCENTRANK(I:I,I2976),0)</f>
        <v/>
      </c>
      <c r="P2976">
        <f>IFERROR(1 - PERCENTRANK(J:J,J2976),0)</f>
        <v/>
      </c>
      <c r="Q2976">
        <f>IFERROR(PERCENTRANK(K:K,K2976),0)</f>
        <v/>
      </c>
      <c r="R2976">
        <f>L2976*weight1+M2976*weight2+N2976*weight3+O2976*weight4+P2976*weight5+Q2976*weight6</f>
        <v/>
      </c>
    </row>
    <row r="2977" spans="1:18">
      <c r="A2977">
        <f>RANK(R2977,R:R)</f>
        <v/>
      </c>
      <c r="B2977" t="s">
        <v>32306</v>
      </c>
      <c r="C2977">
        <f>VLOOKUP(B2977,'Input - companies list'!B:L,2,FALSE)</f>
        <v/>
      </c>
      <c r="D2977">
        <f>VLOOKUP(B2977,'Input - companies list'!B:L,11,FALSE)</f>
        <v/>
      </c>
      <c r="E2977">
        <f>VLOOKUP(B2977,'Input - companies list'!B:E,4,FALSE)</f>
        <v/>
      </c>
      <c r="F2977">
        <f>SUMIFS('Input - target event report'!H:H,'Input - target event report'!B:B,B2977,'Input - target event report'!D:D, "Private Investment")</f>
        <v/>
      </c>
      <c r="G2977">
        <f>IF(I2977&lt;2, "N/A", (MAXIFS('Input - target event report'!E:E,'Input - target event report'!B:B,B:B,'Input - target event report'!D:D,"Private Investment")-MINIFS('Input - target event report'!E:E,'Input - target event report'!B:B,B:B,'Input - target event report'!D:D,"Private Investment"))/(I2977-1))</f>
        <v/>
      </c>
      <c r="H2977">
        <f>IF(MAXIFS('Input - target event report'!E:E,'Input - target event report'!B:B,B:B,'Input - target event report'!D:D,"Private Investment") = 0, "N/A", TODAY() - MAXIFS('Input - target event report'!E:E,'Input - target event report'!B:B,B:B,'Input - target event report'!D:D,"Private Investment"))</f>
        <v/>
      </c>
      <c r="I2977">
        <f>COUNTIFS('Input - target event report'!B:B,B2977,'Input - target event report'!D:D, "Private Investment")</f>
        <v/>
      </c>
      <c r="J2977">
        <f>INDEX('Input - companies list'!$1:$10000,MATCH(B2977,'Input - companies list'!B:B,0),MATCH("Flow",'Input - companies list'!$1:$1,0 ))</f>
        <v/>
      </c>
      <c r="K2977">
        <f>INDEX('Input - companies list'!$1:$10000,MATCH(B2977,'Input - companies list'!B:B,0),MATCH("Inter-Cluster Connectivity",'Input - companies list'!$1:$1,0 ))</f>
        <v/>
      </c>
      <c r="L2977">
        <f>IFERROR(PERCENTRANK(F:F,F2977),0)</f>
        <v/>
      </c>
      <c r="M2977">
        <f>IFERROR(1 - PERCENTRANK(G:G,G2977),0)</f>
        <v/>
      </c>
      <c r="N2977">
        <f>IFERROR(1 - PERCENTRANK(H:H,H2977),0)</f>
        <v/>
      </c>
      <c r="O2977">
        <f>IFERROR(PERCENTRANK(I:I,I2977),0)</f>
        <v/>
      </c>
      <c r="P2977">
        <f>IFERROR(1 - PERCENTRANK(J:J,J2977),0)</f>
        <v/>
      </c>
      <c r="Q2977">
        <f>IFERROR(PERCENTRANK(K:K,K2977),0)</f>
        <v/>
      </c>
      <c r="R2977">
        <f>L2977*weight1+M2977*weight2+N2977*weight3+O2977*weight4+P2977*weight5+Q2977*weight6</f>
        <v/>
      </c>
    </row>
    <row r="2978" spans="1:18">
      <c r="A2978">
        <f>RANK(R2978,R:R)</f>
        <v/>
      </c>
      <c r="B2978" t="s">
        <v>32315</v>
      </c>
      <c r="C2978">
        <f>VLOOKUP(B2978,'Input - companies list'!B:L,2,FALSE)</f>
        <v/>
      </c>
      <c r="D2978">
        <f>VLOOKUP(B2978,'Input - companies list'!B:L,11,FALSE)</f>
        <v/>
      </c>
      <c r="E2978">
        <f>VLOOKUP(B2978,'Input - companies list'!B:E,4,FALSE)</f>
        <v/>
      </c>
      <c r="F2978">
        <f>SUMIFS('Input - target event report'!H:H,'Input - target event report'!B:B,B2978,'Input - target event report'!D:D, "Private Investment")</f>
        <v/>
      </c>
      <c r="G2978">
        <f>IF(I2978&lt;2, "N/A", (MAXIFS('Input - target event report'!E:E,'Input - target event report'!B:B,B:B,'Input - target event report'!D:D,"Private Investment")-MINIFS('Input - target event report'!E:E,'Input - target event report'!B:B,B:B,'Input - target event report'!D:D,"Private Investment"))/(I2978-1))</f>
        <v/>
      </c>
      <c r="H2978">
        <f>IF(MAXIFS('Input - target event report'!E:E,'Input - target event report'!B:B,B:B,'Input - target event report'!D:D,"Private Investment") = 0, "N/A", TODAY() - MAXIFS('Input - target event report'!E:E,'Input - target event report'!B:B,B:B,'Input - target event report'!D:D,"Private Investment"))</f>
        <v/>
      </c>
      <c r="I2978">
        <f>COUNTIFS('Input - target event report'!B:B,B2978,'Input - target event report'!D:D, "Private Investment")</f>
        <v/>
      </c>
      <c r="J2978">
        <f>INDEX('Input - companies list'!$1:$10000,MATCH(B2978,'Input - companies list'!B:B,0),MATCH("Flow",'Input - companies list'!$1:$1,0 ))</f>
        <v/>
      </c>
      <c r="K2978">
        <f>INDEX('Input - companies list'!$1:$10000,MATCH(B2978,'Input - companies list'!B:B,0),MATCH("Inter-Cluster Connectivity",'Input - companies list'!$1:$1,0 ))</f>
        <v/>
      </c>
      <c r="L2978">
        <f>IFERROR(PERCENTRANK(F:F,F2978),0)</f>
        <v/>
      </c>
      <c r="M2978">
        <f>IFERROR(1 - PERCENTRANK(G:G,G2978),0)</f>
        <v/>
      </c>
      <c r="N2978">
        <f>IFERROR(1 - PERCENTRANK(H:H,H2978),0)</f>
        <v/>
      </c>
      <c r="O2978">
        <f>IFERROR(PERCENTRANK(I:I,I2978),0)</f>
        <v/>
      </c>
      <c r="P2978">
        <f>IFERROR(1 - PERCENTRANK(J:J,J2978),0)</f>
        <v/>
      </c>
      <c r="Q2978">
        <f>IFERROR(PERCENTRANK(K:K,K2978),0)</f>
        <v/>
      </c>
      <c r="R2978">
        <f>L2978*weight1+M2978*weight2+N2978*weight3+O2978*weight4+P2978*weight5+Q2978*weight6</f>
        <v/>
      </c>
    </row>
    <row r="2979" spans="1:18">
      <c r="A2979">
        <f>RANK(R2979,R:R)</f>
        <v/>
      </c>
      <c r="B2979" t="s">
        <v>32326</v>
      </c>
      <c r="C2979">
        <f>VLOOKUP(B2979,'Input - companies list'!B:L,2,FALSE)</f>
        <v/>
      </c>
      <c r="D2979">
        <f>VLOOKUP(B2979,'Input - companies list'!B:L,11,FALSE)</f>
        <v/>
      </c>
      <c r="E2979">
        <f>VLOOKUP(B2979,'Input - companies list'!B:E,4,FALSE)</f>
        <v/>
      </c>
      <c r="F2979">
        <f>SUMIFS('Input - target event report'!H:H,'Input - target event report'!B:B,B2979,'Input - target event report'!D:D, "Private Investment")</f>
        <v/>
      </c>
      <c r="G2979">
        <f>IF(I2979&lt;2, "N/A", (MAXIFS('Input - target event report'!E:E,'Input - target event report'!B:B,B:B,'Input - target event report'!D:D,"Private Investment")-MINIFS('Input - target event report'!E:E,'Input - target event report'!B:B,B:B,'Input - target event report'!D:D,"Private Investment"))/(I2979-1))</f>
        <v/>
      </c>
      <c r="H2979">
        <f>IF(MAXIFS('Input - target event report'!E:E,'Input - target event report'!B:B,B:B,'Input - target event report'!D:D,"Private Investment") = 0, "N/A", TODAY() - MAXIFS('Input - target event report'!E:E,'Input - target event report'!B:B,B:B,'Input - target event report'!D:D,"Private Investment"))</f>
        <v/>
      </c>
      <c r="I2979">
        <f>COUNTIFS('Input - target event report'!B:B,B2979,'Input - target event report'!D:D, "Private Investment")</f>
        <v/>
      </c>
      <c r="J2979">
        <f>INDEX('Input - companies list'!$1:$10000,MATCH(B2979,'Input - companies list'!B:B,0),MATCH("Flow",'Input - companies list'!$1:$1,0 ))</f>
        <v/>
      </c>
      <c r="K2979">
        <f>INDEX('Input - companies list'!$1:$10000,MATCH(B2979,'Input - companies list'!B:B,0),MATCH("Inter-Cluster Connectivity",'Input - companies list'!$1:$1,0 ))</f>
        <v/>
      </c>
      <c r="L2979">
        <f>IFERROR(PERCENTRANK(F:F,F2979),0)</f>
        <v/>
      </c>
      <c r="M2979">
        <f>IFERROR(1 - PERCENTRANK(G:G,G2979),0)</f>
        <v/>
      </c>
      <c r="N2979">
        <f>IFERROR(1 - PERCENTRANK(H:H,H2979),0)</f>
        <v/>
      </c>
      <c r="O2979">
        <f>IFERROR(PERCENTRANK(I:I,I2979),0)</f>
        <v/>
      </c>
      <c r="P2979">
        <f>IFERROR(1 - PERCENTRANK(J:J,J2979),0)</f>
        <v/>
      </c>
      <c r="Q2979">
        <f>IFERROR(PERCENTRANK(K:K,K2979),0)</f>
        <v/>
      </c>
      <c r="R2979">
        <f>L2979*weight1+M2979*weight2+N2979*weight3+O2979*weight4+P2979*weight5+Q2979*weight6</f>
        <v/>
      </c>
    </row>
    <row r="2980" spans="1:18">
      <c r="A2980">
        <f>RANK(R2980,R:R)</f>
        <v/>
      </c>
      <c r="B2980" t="s">
        <v>32338</v>
      </c>
      <c r="C2980">
        <f>VLOOKUP(B2980,'Input - companies list'!B:L,2,FALSE)</f>
        <v/>
      </c>
      <c r="D2980">
        <f>VLOOKUP(B2980,'Input - companies list'!B:L,11,FALSE)</f>
        <v/>
      </c>
      <c r="E2980">
        <f>VLOOKUP(B2980,'Input - companies list'!B:E,4,FALSE)</f>
        <v/>
      </c>
      <c r="F2980">
        <f>SUMIFS('Input - target event report'!H:H,'Input - target event report'!B:B,B2980,'Input - target event report'!D:D, "Private Investment")</f>
        <v/>
      </c>
      <c r="G2980">
        <f>IF(I2980&lt;2, "N/A", (MAXIFS('Input - target event report'!E:E,'Input - target event report'!B:B,B:B,'Input - target event report'!D:D,"Private Investment")-MINIFS('Input - target event report'!E:E,'Input - target event report'!B:B,B:B,'Input - target event report'!D:D,"Private Investment"))/(I2980-1))</f>
        <v/>
      </c>
      <c r="H2980">
        <f>IF(MAXIFS('Input - target event report'!E:E,'Input - target event report'!B:B,B:B,'Input - target event report'!D:D,"Private Investment") = 0, "N/A", TODAY() - MAXIFS('Input - target event report'!E:E,'Input - target event report'!B:B,B:B,'Input - target event report'!D:D,"Private Investment"))</f>
        <v/>
      </c>
      <c r="I2980">
        <f>COUNTIFS('Input - target event report'!B:B,B2980,'Input - target event report'!D:D, "Private Investment")</f>
        <v/>
      </c>
      <c r="J2980">
        <f>INDEX('Input - companies list'!$1:$10000,MATCH(B2980,'Input - companies list'!B:B,0),MATCH("Flow",'Input - companies list'!$1:$1,0 ))</f>
        <v/>
      </c>
      <c r="K2980">
        <f>INDEX('Input - companies list'!$1:$10000,MATCH(B2980,'Input - companies list'!B:B,0),MATCH("Inter-Cluster Connectivity",'Input - companies list'!$1:$1,0 ))</f>
        <v/>
      </c>
      <c r="L2980">
        <f>IFERROR(PERCENTRANK(F:F,F2980),0)</f>
        <v/>
      </c>
      <c r="M2980">
        <f>IFERROR(1 - PERCENTRANK(G:G,G2980),0)</f>
        <v/>
      </c>
      <c r="N2980">
        <f>IFERROR(1 - PERCENTRANK(H:H,H2980),0)</f>
        <v/>
      </c>
      <c r="O2980">
        <f>IFERROR(PERCENTRANK(I:I,I2980),0)</f>
        <v/>
      </c>
      <c r="P2980">
        <f>IFERROR(1 - PERCENTRANK(J:J,J2980),0)</f>
        <v/>
      </c>
      <c r="Q2980">
        <f>IFERROR(PERCENTRANK(K:K,K2980),0)</f>
        <v/>
      </c>
      <c r="R2980">
        <f>L2980*weight1+M2980*weight2+N2980*weight3+O2980*weight4+P2980*weight5+Q2980*weight6</f>
        <v/>
      </c>
    </row>
    <row r="2981" spans="1:18">
      <c r="A2981">
        <f>RANK(R2981,R:R)</f>
        <v/>
      </c>
      <c r="B2981" t="s">
        <v>32348</v>
      </c>
      <c r="C2981">
        <f>VLOOKUP(B2981,'Input - companies list'!B:L,2,FALSE)</f>
        <v/>
      </c>
      <c r="D2981">
        <f>VLOOKUP(B2981,'Input - companies list'!B:L,11,FALSE)</f>
        <v/>
      </c>
      <c r="E2981">
        <f>VLOOKUP(B2981,'Input - companies list'!B:E,4,FALSE)</f>
        <v/>
      </c>
      <c r="F2981">
        <f>SUMIFS('Input - target event report'!H:H,'Input - target event report'!B:B,B2981,'Input - target event report'!D:D, "Private Investment")</f>
        <v/>
      </c>
      <c r="G2981">
        <f>IF(I2981&lt;2, "N/A", (MAXIFS('Input - target event report'!E:E,'Input - target event report'!B:B,B:B,'Input - target event report'!D:D,"Private Investment")-MINIFS('Input - target event report'!E:E,'Input - target event report'!B:B,B:B,'Input - target event report'!D:D,"Private Investment"))/(I2981-1))</f>
        <v/>
      </c>
      <c r="H2981">
        <f>IF(MAXIFS('Input - target event report'!E:E,'Input - target event report'!B:B,B:B,'Input - target event report'!D:D,"Private Investment") = 0, "N/A", TODAY() - MAXIFS('Input - target event report'!E:E,'Input - target event report'!B:B,B:B,'Input - target event report'!D:D,"Private Investment"))</f>
        <v/>
      </c>
      <c r="I2981">
        <f>COUNTIFS('Input - target event report'!B:B,B2981,'Input - target event report'!D:D, "Private Investment")</f>
        <v/>
      </c>
      <c r="J2981">
        <f>INDEX('Input - companies list'!$1:$10000,MATCH(B2981,'Input - companies list'!B:B,0),MATCH("Flow",'Input - companies list'!$1:$1,0 ))</f>
        <v/>
      </c>
      <c r="K2981">
        <f>INDEX('Input - companies list'!$1:$10000,MATCH(B2981,'Input - companies list'!B:B,0),MATCH("Inter-Cluster Connectivity",'Input - companies list'!$1:$1,0 ))</f>
        <v/>
      </c>
      <c r="L2981">
        <f>IFERROR(PERCENTRANK(F:F,F2981),0)</f>
        <v/>
      </c>
      <c r="M2981">
        <f>IFERROR(1 - PERCENTRANK(G:G,G2981),0)</f>
        <v/>
      </c>
      <c r="N2981">
        <f>IFERROR(1 - PERCENTRANK(H:H,H2981),0)</f>
        <v/>
      </c>
      <c r="O2981">
        <f>IFERROR(PERCENTRANK(I:I,I2981),0)</f>
        <v/>
      </c>
      <c r="P2981">
        <f>IFERROR(1 - PERCENTRANK(J:J,J2981),0)</f>
        <v/>
      </c>
      <c r="Q2981">
        <f>IFERROR(PERCENTRANK(K:K,K2981),0)</f>
        <v/>
      </c>
      <c r="R2981">
        <f>L2981*weight1+M2981*weight2+N2981*weight3+O2981*weight4+P2981*weight5+Q2981*weight6</f>
        <v/>
      </c>
    </row>
    <row r="2982" spans="1:18">
      <c r="A2982">
        <f>RANK(R2982,R:R)</f>
        <v/>
      </c>
      <c r="B2982" t="s">
        <v>32359</v>
      </c>
      <c r="C2982">
        <f>VLOOKUP(B2982,'Input - companies list'!B:L,2,FALSE)</f>
        <v/>
      </c>
      <c r="D2982">
        <f>VLOOKUP(B2982,'Input - companies list'!B:L,11,FALSE)</f>
        <v/>
      </c>
      <c r="E2982">
        <f>VLOOKUP(B2982,'Input - companies list'!B:E,4,FALSE)</f>
        <v/>
      </c>
      <c r="F2982">
        <f>SUMIFS('Input - target event report'!H:H,'Input - target event report'!B:B,B2982,'Input - target event report'!D:D, "Private Investment")</f>
        <v/>
      </c>
      <c r="G2982">
        <f>IF(I2982&lt;2, "N/A", (MAXIFS('Input - target event report'!E:E,'Input - target event report'!B:B,B:B,'Input - target event report'!D:D,"Private Investment")-MINIFS('Input - target event report'!E:E,'Input - target event report'!B:B,B:B,'Input - target event report'!D:D,"Private Investment"))/(I2982-1))</f>
        <v/>
      </c>
      <c r="H2982">
        <f>IF(MAXIFS('Input - target event report'!E:E,'Input - target event report'!B:B,B:B,'Input - target event report'!D:D,"Private Investment") = 0, "N/A", TODAY() - MAXIFS('Input - target event report'!E:E,'Input - target event report'!B:B,B:B,'Input - target event report'!D:D,"Private Investment"))</f>
        <v/>
      </c>
      <c r="I2982">
        <f>COUNTIFS('Input - target event report'!B:B,B2982,'Input - target event report'!D:D, "Private Investment")</f>
        <v/>
      </c>
      <c r="J2982">
        <f>INDEX('Input - companies list'!$1:$10000,MATCH(B2982,'Input - companies list'!B:B,0),MATCH("Flow",'Input - companies list'!$1:$1,0 ))</f>
        <v/>
      </c>
      <c r="K2982">
        <f>INDEX('Input - companies list'!$1:$10000,MATCH(B2982,'Input - companies list'!B:B,0),MATCH("Inter-Cluster Connectivity",'Input - companies list'!$1:$1,0 ))</f>
        <v/>
      </c>
      <c r="L2982">
        <f>IFERROR(PERCENTRANK(F:F,F2982),0)</f>
        <v/>
      </c>
      <c r="M2982">
        <f>IFERROR(1 - PERCENTRANK(G:G,G2982),0)</f>
        <v/>
      </c>
      <c r="N2982">
        <f>IFERROR(1 - PERCENTRANK(H:H,H2982),0)</f>
        <v/>
      </c>
      <c r="O2982">
        <f>IFERROR(PERCENTRANK(I:I,I2982),0)</f>
        <v/>
      </c>
      <c r="P2982">
        <f>IFERROR(1 - PERCENTRANK(J:J,J2982),0)</f>
        <v/>
      </c>
      <c r="Q2982">
        <f>IFERROR(PERCENTRANK(K:K,K2982),0)</f>
        <v/>
      </c>
      <c r="R2982">
        <f>L2982*weight1+M2982*weight2+N2982*weight3+O2982*weight4+P2982*weight5+Q2982*weight6</f>
        <v/>
      </c>
    </row>
    <row r="2983" spans="1:18">
      <c r="A2983">
        <f>RANK(R2983,R:R)</f>
        <v/>
      </c>
      <c r="B2983" t="s">
        <v>32366</v>
      </c>
      <c r="C2983">
        <f>VLOOKUP(B2983,'Input - companies list'!B:L,2,FALSE)</f>
        <v/>
      </c>
      <c r="D2983">
        <f>VLOOKUP(B2983,'Input - companies list'!B:L,11,FALSE)</f>
        <v/>
      </c>
      <c r="E2983">
        <f>VLOOKUP(B2983,'Input - companies list'!B:E,4,FALSE)</f>
        <v/>
      </c>
      <c r="F2983">
        <f>SUMIFS('Input - target event report'!H:H,'Input - target event report'!B:B,B2983,'Input - target event report'!D:D, "Private Investment")</f>
        <v/>
      </c>
      <c r="G2983">
        <f>IF(I2983&lt;2, "N/A", (MAXIFS('Input - target event report'!E:E,'Input - target event report'!B:B,B:B,'Input - target event report'!D:D,"Private Investment")-MINIFS('Input - target event report'!E:E,'Input - target event report'!B:B,B:B,'Input - target event report'!D:D,"Private Investment"))/(I2983-1))</f>
        <v/>
      </c>
      <c r="H2983">
        <f>IF(MAXIFS('Input - target event report'!E:E,'Input - target event report'!B:B,B:B,'Input - target event report'!D:D,"Private Investment") = 0, "N/A", TODAY() - MAXIFS('Input - target event report'!E:E,'Input - target event report'!B:B,B:B,'Input - target event report'!D:D,"Private Investment"))</f>
        <v/>
      </c>
      <c r="I2983">
        <f>COUNTIFS('Input - target event report'!B:B,B2983,'Input - target event report'!D:D, "Private Investment")</f>
        <v/>
      </c>
      <c r="J2983">
        <f>INDEX('Input - companies list'!$1:$10000,MATCH(B2983,'Input - companies list'!B:B,0),MATCH("Flow",'Input - companies list'!$1:$1,0 ))</f>
        <v/>
      </c>
      <c r="K2983">
        <f>INDEX('Input - companies list'!$1:$10000,MATCH(B2983,'Input - companies list'!B:B,0),MATCH("Inter-Cluster Connectivity",'Input - companies list'!$1:$1,0 ))</f>
        <v/>
      </c>
      <c r="L2983">
        <f>IFERROR(PERCENTRANK(F:F,F2983),0)</f>
        <v/>
      </c>
      <c r="M2983">
        <f>IFERROR(1 - PERCENTRANK(G:G,G2983),0)</f>
        <v/>
      </c>
      <c r="N2983">
        <f>IFERROR(1 - PERCENTRANK(H:H,H2983),0)</f>
        <v/>
      </c>
      <c r="O2983">
        <f>IFERROR(PERCENTRANK(I:I,I2983),0)</f>
        <v/>
      </c>
      <c r="P2983">
        <f>IFERROR(1 - PERCENTRANK(J:J,J2983),0)</f>
        <v/>
      </c>
      <c r="Q2983">
        <f>IFERROR(PERCENTRANK(K:K,K2983),0)</f>
        <v/>
      </c>
      <c r="R2983">
        <f>L2983*weight1+M2983*weight2+N2983*weight3+O2983*weight4+P2983*weight5+Q2983*weight6</f>
        <v/>
      </c>
    </row>
    <row r="2984" spans="1:18">
      <c r="A2984">
        <f>RANK(R2984,R:R)</f>
        <v/>
      </c>
      <c r="B2984" t="s">
        <v>32378</v>
      </c>
      <c r="C2984">
        <f>VLOOKUP(B2984,'Input - companies list'!B:L,2,FALSE)</f>
        <v/>
      </c>
      <c r="D2984">
        <f>VLOOKUP(B2984,'Input - companies list'!B:L,11,FALSE)</f>
        <v/>
      </c>
      <c r="E2984">
        <f>VLOOKUP(B2984,'Input - companies list'!B:E,4,FALSE)</f>
        <v/>
      </c>
      <c r="F2984">
        <f>SUMIFS('Input - target event report'!H:H,'Input - target event report'!B:B,B2984,'Input - target event report'!D:D, "Private Investment")</f>
        <v/>
      </c>
      <c r="G2984">
        <f>IF(I2984&lt;2, "N/A", (MAXIFS('Input - target event report'!E:E,'Input - target event report'!B:B,B:B,'Input - target event report'!D:D,"Private Investment")-MINIFS('Input - target event report'!E:E,'Input - target event report'!B:B,B:B,'Input - target event report'!D:D,"Private Investment"))/(I2984-1))</f>
        <v/>
      </c>
      <c r="H2984">
        <f>IF(MAXIFS('Input - target event report'!E:E,'Input - target event report'!B:B,B:B,'Input - target event report'!D:D,"Private Investment") = 0, "N/A", TODAY() - MAXIFS('Input - target event report'!E:E,'Input - target event report'!B:B,B:B,'Input - target event report'!D:D,"Private Investment"))</f>
        <v/>
      </c>
      <c r="I2984">
        <f>COUNTIFS('Input - target event report'!B:B,B2984,'Input - target event report'!D:D, "Private Investment")</f>
        <v/>
      </c>
      <c r="J2984">
        <f>INDEX('Input - companies list'!$1:$10000,MATCH(B2984,'Input - companies list'!B:B,0),MATCH("Flow",'Input - companies list'!$1:$1,0 ))</f>
        <v/>
      </c>
      <c r="K2984">
        <f>INDEX('Input - companies list'!$1:$10000,MATCH(B2984,'Input - companies list'!B:B,0),MATCH("Inter-Cluster Connectivity",'Input - companies list'!$1:$1,0 ))</f>
        <v/>
      </c>
      <c r="L2984">
        <f>IFERROR(PERCENTRANK(F:F,F2984),0)</f>
        <v/>
      </c>
      <c r="M2984">
        <f>IFERROR(1 - PERCENTRANK(G:G,G2984),0)</f>
        <v/>
      </c>
      <c r="N2984">
        <f>IFERROR(1 - PERCENTRANK(H:H,H2984),0)</f>
        <v/>
      </c>
      <c r="O2984">
        <f>IFERROR(PERCENTRANK(I:I,I2984),0)</f>
        <v/>
      </c>
      <c r="P2984">
        <f>IFERROR(1 - PERCENTRANK(J:J,J2984),0)</f>
        <v/>
      </c>
      <c r="Q2984">
        <f>IFERROR(PERCENTRANK(K:K,K2984),0)</f>
        <v/>
      </c>
      <c r="R2984">
        <f>L2984*weight1+M2984*weight2+N2984*weight3+O2984*weight4+P2984*weight5+Q2984*weight6</f>
        <v/>
      </c>
    </row>
    <row r="2985" spans="1:18">
      <c r="A2985">
        <f>RANK(R2985,R:R)</f>
        <v/>
      </c>
      <c r="B2985" t="s">
        <v>32386</v>
      </c>
      <c r="C2985">
        <f>VLOOKUP(B2985,'Input - companies list'!B:L,2,FALSE)</f>
        <v/>
      </c>
      <c r="D2985">
        <f>VLOOKUP(B2985,'Input - companies list'!B:L,11,FALSE)</f>
        <v/>
      </c>
      <c r="E2985">
        <f>VLOOKUP(B2985,'Input - companies list'!B:E,4,FALSE)</f>
        <v/>
      </c>
      <c r="F2985">
        <f>SUMIFS('Input - target event report'!H:H,'Input - target event report'!B:B,B2985,'Input - target event report'!D:D, "Private Investment")</f>
        <v/>
      </c>
      <c r="G2985">
        <f>IF(I2985&lt;2, "N/A", (MAXIFS('Input - target event report'!E:E,'Input - target event report'!B:B,B:B,'Input - target event report'!D:D,"Private Investment")-MINIFS('Input - target event report'!E:E,'Input - target event report'!B:B,B:B,'Input - target event report'!D:D,"Private Investment"))/(I2985-1))</f>
        <v/>
      </c>
      <c r="H2985">
        <f>IF(MAXIFS('Input - target event report'!E:E,'Input - target event report'!B:B,B:B,'Input - target event report'!D:D,"Private Investment") = 0, "N/A", TODAY() - MAXIFS('Input - target event report'!E:E,'Input - target event report'!B:B,B:B,'Input - target event report'!D:D,"Private Investment"))</f>
        <v/>
      </c>
      <c r="I2985">
        <f>COUNTIFS('Input - target event report'!B:B,B2985,'Input - target event report'!D:D, "Private Investment")</f>
        <v/>
      </c>
      <c r="J2985">
        <f>INDEX('Input - companies list'!$1:$10000,MATCH(B2985,'Input - companies list'!B:B,0),MATCH("Flow",'Input - companies list'!$1:$1,0 ))</f>
        <v/>
      </c>
      <c r="K2985">
        <f>INDEX('Input - companies list'!$1:$10000,MATCH(B2985,'Input - companies list'!B:B,0),MATCH("Inter-Cluster Connectivity",'Input - companies list'!$1:$1,0 ))</f>
        <v/>
      </c>
      <c r="L2985">
        <f>IFERROR(PERCENTRANK(F:F,F2985),0)</f>
        <v/>
      </c>
      <c r="M2985">
        <f>IFERROR(1 - PERCENTRANK(G:G,G2985),0)</f>
        <v/>
      </c>
      <c r="N2985">
        <f>IFERROR(1 - PERCENTRANK(H:H,H2985),0)</f>
        <v/>
      </c>
      <c r="O2985">
        <f>IFERROR(PERCENTRANK(I:I,I2985),0)</f>
        <v/>
      </c>
      <c r="P2985">
        <f>IFERROR(1 - PERCENTRANK(J:J,J2985),0)</f>
        <v/>
      </c>
      <c r="Q2985">
        <f>IFERROR(PERCENTRANK(K:K,K2985),0)</f>
        <v/>
      </c>
      <c r="R2985">
        <f>L2985*weight1+M2985*weight2+N2985*weight3+O2985*weight4+P2985*weight5+Q2985*weight6</f>
        <v/>
      </c>
    </row>
    <row r="2986" spans="1:18">
      <c r="A2986">
        <f>RANK(R2986,R:R)</f>
        <v/>
      </c>
      <c r="B2986" t="s">
        <v>32396</v>
      </c>
      <c r="C2986">
        <f>VLOOKUP(B2986,'Input - companies list'!B:L,2,FALSE)</f>
        <v/>
      </c>
      <c r="D2986">
        <f>VLOOKUP(B2986,'Input - companies list'!B:L,11,FALSE)</f>
        <v/>
      </c>
      <c r="E2986">
        <f>VLOOKUP(B2986,'Input - companies list'!B:E,4,FALSE)</f>
        <v/>
      </c>
      <c r="F2986">
        <f>SUMIFS('Input - target event report'!H:H,'Input - target event report'!B:B,B2986,'Input - target event report'!D:D, "Private Investment")</f>
        <v/>
      </c>
      <c r="G2986">
        <f>IF(I2986&lt;2, "N/A", (MAXIFS('Input - target event report'!E:E,'Input - target event report'!B:B,B:B,'Input - target event report'!D:D,"Private Investment")-MINIFS('Input - target event report'!E:E,'Input - target event report'!B:B,B:B,'Input - target event report'!D:D,"Private Investment"))/(I2986-1))</f>
        <v/>
      </c>
      <c r="H2986">
        <f>IF(MAXIFS('Input - target event report'!E:E,'Input - target event report'!B:B,B:B,'Input - target event report'!D:D,"Private Investment") = 0, "N/A", TODAY() - MAXIFS('Input - target event report'!E:E,'Input - target event report'!B:B,B:B,'Input - target event report'!D:D,"Private Investment"))</f>
        <v/>
      </c>
      <c r="I2986">
        <f>COUNTIFS('Input - target event report'!B:B,B2986,'Input - target event report'!D:D, "Private Investment")</f>
        <v/>
      </c>
      <c r="J2986">
        <f>INDEX('Input - companies list'!$1:$10000,MATCH(B2986,'Input - companies list'!B:B,0),MATCH("Flow",'Input - companies list'!$1:$1,0 ))</f>
        <v/>
      </c>
      <c r="K2986">
        <f>INDEX('Input - companies list'!$1:$10000,MATCH(B2986,'Input - companies list'!B:B,0),MATCH("Inter-Cluster Connectivity",'Input - companies list'!$1:$1,0 ))</f>
        <v/>
      </c>
      <c r="L2986">
        <f>IFERROR(PERCENTRANK(F:F,F2986),0)</f>
        <v/>
      </c>
      <c r="M2986">
        <f>IFERROR(1 - PERCENTRANK(G:G,G2986),0)</f>
        <v/>
      </c>
      <c r="N2986">
        <f>IFERROR(1 - PERCENTRANK(H:H,H2986),0)</f>
        <v/>
      </c>
      <c r="O2986">
        <f>IFERROR(PERCENTRANK(I:I,I2986),0)</f>
        <v/>
      </c>
      <c r="P2986">
        <f>IFERROR(1 - PERCENTRANK(J:J,J2986),0)</f>
        <v/>
      </c>
      <c r="Q2986">
        <f>IFERROR(PERCENTRANK(K:K,K2986),0)</f>
        <v/>
      </c>
      <c r="R2986">
        <f>L2986*weight1+M2986*weight2+N2986*weight3+O2986*weight4+P2986*weight5+Q2986*weight6</f>
        <v/>
      </c>
    </row>
    <row r="2987" spans="1:18">
      <c r="A2987">
        <f>RANK(R2987,R:R)</f>
        <v/>
      </c>
      <c r="B2987" t="s">
        <v>32405</v>
      </c>
      <c r="C2987">
        <f>VLOOKUP(B2987,'Input - companies list'!B:L,2,FALSE)</f>
        <v/>
      </c>
      <c r="D2987">
        <f>VLOOKUP(B2987,'Input - companies list'!B:L,11,FALSE)</f>
        <v/>
      </c>
      <c r="E2987">
        <f>VLOOKUP(B2987,'Input - companies list'!B:E,4,FALSE)</f>
        <v/>
      </c>
      <c r="F2987">
        <f>SUMIFS('Input - target event report'!H:H,'Input - target event report'!B:B,B2987,'Input - target event report'!D:D, "Private Investment")</f>
        <v/>
      </c>
      <c r="G2987">
        <f>IF(I2987&lt;2, "N/A", (MAXIFS('Input - target event report'!E:E,'Input - target event report'!B:B,B:B,'Input - target event report'!D:D,"Private Investment")-MINIFS('Input - target event report'!E:E,'Input - target event report'!B:B,B:B,'Input - target event report'!D:D,"Private Investment"))/(I2987-1))</f>
        <v/>
      </c>
      <c r="H2987">
        <f>IF(MAXIFS('Input - target event report'!E:E,'Input - target event report'!B:B,B:B,'Input - target event report'!D:D,"Private Investment") = 0, "N/A", TODAY() - MAXIFS('Input - target event report'!E:E,'Input - target event report'!B:B,B:B,'Input - target event report'!D:D,"Private Investment"))</f>
        <v/>
      </c>
      <c r="I2987">
        <f>COUNTIFS('Input - target event report'!B:B,B2987,'Input - target event report'!D:D, "Private Investment")</f>
        <v/>
      </c>
      <c r="J2987">
        <f>INDEX('Input - companies list'!$1:$10000,MATCH(B2987,'Input - companies list'!B:B,0),MATCH("Flow",'Input - companies list'!$1:$1,0 ))</f>
        <v/>
      </c>
      <c r="K2987">
        <f>INDEX('Input - companies list'!$1:$10000,MATCH(B2987,'Input - companies list'!B:B,0),MATCH("Inter-Cluster Connectivity",'Input - companies list'!$1:$1,0 ))</f>
        <v/>
      </c>
      <c r="L2987">
        <f>IFERROR(PERCENTRANK(F:F,F2987),0)</f>
        <v/>
      </c>
      <c r="M2987">
        <f>IFERROR(1 - PERCENTRANK(G:G,G2987),0)</f>
        <v/>
      </c>
      <c r="N2987">
        <f>IFERROR(1 - PERCENTRANK(H:H,H2987),0)</f>
        <v/>
      </c>
      <c r="O2987">
        <f>IFERROR(PERCENTRANK(I:I,I2987),0)</f>
        <v/>
      </c>
      <c r="P2987">
        <f>IFERROR(1 - PERCENTRANK(J:J,J2987),0)</f>
        <v/>
      </c>
      <c r="Q2987">
        <f>IFERROR(PERCENTRANK(K:K,K2987),0)</f>
        <v/>
      </c>
      <c r="R2987">
        <f>L2987*weight1+M2987*weight2+N2987*weight3+O2987*weight4+P2987*weight5+Q2987*weight6</f>
        <v/>
      </c>
    </row>
    <row r="2988" spans="1:18">
      <c r="A2988">
        <f>RANK(R2988,R:R)</f>
        <v/>
      </c>
      <c r="B2988" t="s">
        <v>32416</v>
      </c>
      <c r="C2988">
        <f>VLOOKUP(B2988,'Input - companies list'!B:L,2,FALSE)</f>
        <v/>
      </c>
      <c r="D2988">
        <f>VLOOKUP(B2988,'Input - companies list'!B:L,11,FALSE)</f>
        <v/>
      </c>
      <c r="E2988">
        <f>VLOOKUP(B2988,'Input - companies list'!B:E,4,FALSE)</f>
        <v/>
      </c>
      <c r="F2988">
        <f>SUMIFS('Input - target event report'!H:H,'Input - target event report'!B:B,B2988,'Input - target event report'!D:D, "Private Investment")</f>
        <v/>
      </c>
      <c r="G2988">
        <f>IF(I2988&lt;2, "N/A", (MAXIFS('Input - target event report'!E:E,'Input - target event report'!B:B,B:B,'Input - target event report'!D:D,"Private Investment")-MINIFS('Input - target event report'!E:E,'Input - target event report'!B:B,B:B,'Input - target event report'!D:D,"Private Investment"))/(I2988-1))</f>
        <v/>
      </c>
      <c r="H2988">
        <f>IF(MAXIFS('Input - target event report'!E:E,'Input - target event report'!B:B,B:B,'Input - target event report'!D:D,"Private Investment") = 0, "N/A", TODAY() - MAXIFS('Input - target event report'!E:E,'Input - target event report'!B:B,B:B,'Input - target event report'!D:D,"Private Investment"))</f>
        <v/>
      </c>
      <c r="I2988">
        <f>COUNTIFS('Input - target event report'!B:B,B2988,'Input - target event report'!D:D, "Private Investment")</f>
        <v/>
      </c>
      <c r="J2988">
        <f>INDEX('Input - companies list'!$1:$10000,MATCH(B2988,'Input - companies list'!B:B,0),MATCH("Flow",'Input - companies list'!$1:$1,0 ))</f>
        <v/>
      </c>
      <c r="K2988">
        <f>INDEX('Input - companies list'!$1:$10000,MATCH(B2988,'Input - companies list'!B:B,0),MATCH("Inter-Cluster Connectivity",'Input - companies list'!$1:$1,0 ))</f>
        <v/>
      </c>
      <c r="L2988">
        <f>IFERROR(PERCENTRANK(F:F,F2988),0)</f>
        <v/>
      </c>
      <c r="M2988">
        <f>IFERROR(1 - PERCENTRANK(G:G,G2988),0)</f>
        <v/>
      </c>
      <c r="N2988">
        <f>IFERROR(1 - PERCENTRANK(H:H,H2988),0)</f>
        <v/>
      </c>
      <c r="O2988">
        <f>IFERROR(PERCENTRANK(I:I,I2988),0)</f>
        <v/>
      </c>
      <c r="P2988">
        <f>IFERROR(1 - PERCENTRANK(J:J,J2988),0)</f>
        <v/>
      </c>
      <c r="Q2988">
        <f>IFERROR(PERCENTRANK(K:K,K2988),0)</f>
        <v/>
      </c>
      <c r="R2988">
        <f>L2988*weight1+M2988*weight2+N2988*weight3+O2988*weight4+P2988*weight5+Q2988*weight6</f>
        <v/>
      </c>
    </row>
    <row r="2989" spans="1:18">
      <c r="A2989">
        <f>RANK(R2989,R:R)</f>
        <v/>
      </c>
      <c r="B2989" t="s">
        <v>32423</v>
      </c>
      <c r="C2989">
        <f>VLOOKUP(B2989,'Input - companies list'!B:L,2,FALSE)</f>
        <v/>
      </c>
      <c r="D2989">
        <f>VLOOKUP(B2989,'Input - companies list'!B:L,11,FALSE)</f>
        <v/>
      </c>
      <c r="E2989">
        <f>VLOOKUP(B2989,'Input - companies list'!B:E,4,FALSE)</f>
        <v/>
      </c>
      <c r="F2989">
        <f>SUMIFS('Input - target event report'!H:H,'Input - target event report'!B:B,B2989,'Input - target event report'!D:D, "Private Investment")</f>
        <v/>
      </c>
      <c r="G2989">
        <f>IF(I2989&lt;2, "N/A", (MAXIFS('Input - target event report'!E:E,'Input - target event report'!B:B,B:B,'Input - target event report'!D:D,"Private Investment")-MINIFS('Input - target event report'!E:E,'Input - target event report'!B:B,B:B,'Input - target event report'!D:D,"Private Investment"))/(I2989-1))</f>
        <v/>
      </c>
      <c r="H2989">
        <f>IF(MAXIFS('Input - target event report'!E:E,'Input - target event report'!B:B,B:B,'Input - target event report'!D:D,"Private Investment") = 0, "N/A", TODAY() - MAXIFS('Input - target event report'!E:E,'Input - target event report'!B:B,B:B,'Input - target event report'!D:D,"Private Investment"))</f>
        <v/>
      </c>
      <c r="I2989">
        <f>COUNTIFS('Input - target event report'!B:B,B2989,'Input - target event report'!D:D, "Private Investment")</f>
        <v/>
      </c>
      <c r="J2989">
        <f>INDEX('Input - companies list'!$1:$10000,MATCH(B2989,'Input - companies list'!B:B,0),MATCH("Flow",'Input - companies list'!$1:$1,0 ))</f>
        <v/>
      </c>
      <c r="K2989">
        <f>INDEX('Input - companies list'!$1:$10000,MATCH(B2989,'Input - companies list'!B:B,0),MATCH("Inter-Cluster Connectivity",'Input - companies list'!$1:$1,0 ))</f>
        <v/>
      </c>
      <c r="L2989">
        <f>IFERROR(PERCENTRANK(F:F,F2989),0)</f>
        <v/>
      </c>
      <c r="M2989">
        <f>IFERROR(1 - PERCENTRANK(G:G,G2989),0)</f>
        <v/>
      </c>
      <c r="N2989">
        <f>IFERROR(1 - PERCENTRANK(H:H,H2989),0)</f>
        <v/>
      </c>
      <c r="O2989">
        <f>IFERROR(PERCENTRANK(I:I,I2989),0)</f>
        <v/>
      </c>
      <c r="P2989">
        <f>IFERROR(1 - PERCENTRANK(J:J,J2989),0)</f>
        <v/>
      </c>
      <c r="Q2989">
        <f>IFERROR(PERCENTRANK(K:K,K2989),0)</f>
        <v/>
      </c>
      <c r="R2989">
        <f>L2989*weight1+M2989*weight2+N2989*weight3+O2989*weight4+P2989*weight5+Q2989*weight6</f>
        <v/>
      </c>
    </row>
    <row r="2990" spans="1:18">
      <c r="A2990">
        <f>RANK(R2990,R:R)</f>
        <v/>
      </c>
      <c r="B2990" t="s">
        <v>32431</v>
      </c>
      <c r="C2990">
        <f>VLOOKUP(B2990,'Input - companies list'!B:L,2,FALSE)</f>
        <v/>
      </c>
      <c r="D2990">
        <f>VLOOKUP(B2990,'Input - companies list'!B:L,11,FALSE)</f>
        <v/>
      </c>
      <c r="E2990">
        <f>VLOOKUP(B2990,'Input - companies list'!B:E,4,FALSE)</f>
        <v/>
      </c>
      <c r="F2990">
        <f>SUMIFS('Input - target event report'!H:H,'Input - target event report'!B:B,B2990,'Input - target event report'!D:D, "Private Investment")</f>
        <v/>
      </c>
      <c r="G2990">
        <f>IF(I2990&lt;2, "N/A", (MAXIFS('Input - target event report'!E:E,'Input - target event report'!B:B,B:B,'Input - target event report'!D:D,"Private Investment")-MINIFS('Input - target event report'!E:E,'Input - target event report'!B:B,B:B,'Input - target event report'!D:D,"Private Investment"))/(I2990-1))</f>
        <v/>
      </c>
      <c r="H2990">
        <f>IF(MAXIFS('Input - target event report'!E:E,'Input - target event report'!B:B,B:B,'Input - target event report'!D:D,"Private Investment") = 0, "N/A", TODAY() - MAXIFS('Input - target event report'!E:E,'Input - target event report'!B:B,B:B,'Input - target event report'!D:D,"Private Investment"))</f>
        <v/>
      </c>
      <c r="I2990">
        <f>COUNTIFS('Input - target event report'!B:B,B2990,'Input - target event report'!D:D, "Private Investment")</f>
        <v/>
      </c>
      <c r="J2990">
        <f>INDEX('Input - companies list'!$1:$10000,MATCH(B2990,'Input - companies list'!B:B,0),MATCH("Flow",'Input - companies list'!$1:$1,0 ))</f>
        <v/>
      </c>
      <c r="K2990">
        <f>INDEX('Input - companies list'!$1:$10000,MATCH(B2990,'Input - companies list'!B:B,0),MATCH("Inter-Cluster Connectivity",'Input - companies list'!$1:$1,0 ))</f>
        <v/>
      </c>
      <c r="L2990">
        <f>IFERROR(PERCENTRANK(F:F,F2990),0)</f>
        <v/>
      </c>
      <c r="M2990">
        <f>IFERROR(1 - PERCENTRANK(G:G,G2990),0)</f>
        <v/>
      </c>
      <c r="N2990">
        <f>IFERROR(1 - PERCENTRANK(H:H,H2990),0)</f>
        <v/>
      </c>
      <c r="O2990">
        <f>IFERROR(PERCENTRANK(I:I,I2990),0)</f>
        <v/>
      </c>
      <c r="P2990">
        <f>IFERROR(1 - PERCENTRANK(J:J,J2990),0)</f>
        <v/>
      </c>
      <c r="Q2990">
        <f>IFERROR(PERCENTRANK(K:K,K2990),0)</f>
        <v/>
      </c>
      <c r="R2990">
        <f>L2990*weight1+M2990*weight2+N2990*weight3+O2990*weight4+P2990*weight5+Q2990*weight6</f>
        <v/>
      </c>
    </row>
    <row r="2991" spans="1:18">
      <c r="A2991">
        <f>RANK(R2991,R:R)</f>
        <v/>
      </c>
      <c r="B2991" t="s">
        <v>32442</v>
      </c>
      <c r="C2991">
        <f>VLOOKUP(B2991,'Input - companies list'!B:L,2,FALSE)</f>
        <v/>
      </c>
      <c r="D2991">
        <f>VLOOKUP(B2991,'Input - companies list'!B:L,11,FALSE)</f>
        <v/>
      </c>
      <c r="E2991">
        <f>VLOOKUP(B2991,'Input - companies list'!B:E,4,FALSE)</f>
        <v/>
      </c>
      <c r="F2991">
        <f>SUMIFS('Input - target event report'!H:H,'Input - target event report'!B:B,B2991,'Input - target event report'!D:D, "Private Investment")</f>
        <v/>
      </c>
      <c r="G2991">
        <f>IF(I2991&lt;2, "N/A", (MAXIFS('Input - target event report'!E:E,'Input - target event report'!B:B,B:B,'Input - target event report'!D:D,"Private Investment")-MINIFS('Input - target event report'!E:E,'Input - target event report'!B:B,B:B,'Input - target event report'!D:D,"Private Investment"))/(I2991-1))</f>
        <v/>
      </c>
      <c r="H2991">
        <f>IF(MAXIFS('Input - target event report'!E:E,'Input - target event report'!B:B,B:B,'Input - target event report'!D:D,"Private Investment") = 0, "N/A", TODAY() - MAXIFS('Input - target event report'!E:E,'Input - target event report'!B:B,B:B,'Input - target event report'!D:D,"Private Investment"))</f>
        <v/>
      </c>
      <c r="I2991">
        <f>COUNTIFS('Input - target event report'!B:B,B2991,'Input - target event report'!D:D, "Private Investment")</f>
        <v/>
      </c>
      <c r="J2991">
        <f>INDEX('Input - companies list'!$1:$10000,MATCH(B2991,'Input - companies list'!B:B,0),MATCH("Flow",'Input - companies list'!$1:$1,0 ))</f>
        <v/>
      </c>
      <c r="K2991">
        <f>INDEX('Input - companies list'!$1:$10000,MATCH(B2991,'Input - companies list'!B:B,0),MATCH("Inter-Cluster Connectivity",'Input - companies list'!$1:$1,0 ))</f>
        <v/>
      </c>
      <c r="L2991">
        <f>IFERROR(PERCENTRANK(F:F,F2991),0)</f>
        <v/>
      </c>
      <c r="M2991">
        <f>IFERROR(1 - PERCENTRANK(G:G,G2991),0)</f>
        <v/>
      </c>
      <c r="N2991">
        <f>IFERROR(1 - PERCENTRANK(H:H,H2991),0)</f>
        <v/>
      </c>
      <c r="O2991">
        <f>IFERROR(PERCENTRANK(I:I,I2991),0)</f>
        <v/>
      </c>
      <c r="P2991">
        <f>IFERROR(1 - PERCENTRANK(J:J,J2991),0)</f>
        <v/>
      </c>
      <c r="Q2991">
        <f>IFERROR(PERCENTRANK(K:K,K2991),0)</f>
        <v/>
      </c>
      <c r="R2991">
        <f>L2991*weight1+M2991*weight2+N2991*weight3+O2991*weight4+P2991*weight5+Q2991*weight6</f>
        <v/>
      </c>
    </row>
    <row r="2992" spans="1:18">
      <c r="A2992">
        <f>RANK(R2992,R:R)</f>
        <v/>
      </c>
      <c r="B2992" t="s">
        <v>32455</v>
      </c>
      <c r="C2992">
        <f>VLOOKUP(B2992,'Input - companies list'!B:L,2,FALSE)</f>
        <v/>
      </c>
      <c r="D2992">
        <f>VLOOKUP(B2992,'Input - companies list'!B:L,11,FALSE)</f>
        <v/>
      </c>
      <c r="E2992">
        <f>VLOOKUP(B2992,'Input - companies list'!B:E,4,FALSE)</f>
        <v/>
      </c>
      <c r="F2992">
        <f>SUMIFS('Input - target event report'!H:H,'Input - target event report'!B:B,B2992,'Input - target event report'!D:D, "Private Investment")</f>
        <v/>
      </c>
      <c r="G2992">
        <f>IF(I2992&lt;2, "N/A", (MAXIFS('Input - target event report'!E:E,'Input - target event report'!B:B,B:B,'Input - target event report'!D:D,"Private Investment")-MINIFS('Input - target event report'!E:E,'Input - target event report'!B:B,B:B,'Input - target event report'!D:D,"Private Investment"))/(I2992-1))</f>
        <v/>
      </c>
      <c r="H2992">
        <f>IF(MAXIFS('Input - target event report'!E:E,'Input - target event report'!B:B,B:B,'Input - target event report'!D:D,"Private Investment") = 0, "N/A", TODAY() - MAXIFS('Input - target event report'!E:E,'Input - target event report'!B:B,B:B,'Input - target event report'!D:D,"Private Investment"))</f>
        <v/>
      </c>
      <c r="I2992">
        <f>COUNTIFS('Input - target event report'!B:B,B2992,'Input - target event report'!D:D, "Private Investment")</f>
        <v/>
      </c>
      <c r="J2992">
        <f>INDEX('Input - companies list'!$1:$10000,MATCH(B2992,'Input - companies list'!B:B,0),MATCH("Flow",'Input - companies list'!$1:$1,0 ))</f>
        <v/>
      </c>
      <c r="K2992">
        <f>INDEX('Input - companies list'!$1:$10000,MATCH(B2992,'Input - companies list'!B:B,0),MATCH("Inter-Cluster Connectivity",'Input - companies list'!$1:$1,0 ))</f>
        <v/>
      </c>
      <c r="L2992">
        <f>IFERROR(PERCENTRANK(F:F,F2992),0)</f>
        <v/>
      </c>
      <c r="M2992">
        <f>IFERROR(1 - PERCENTRANK(G:G,G2992),0)</f>
        <v/>
      </c>
      <c r="N2992">
        <f>IFERROR(1 - PERCENTRANK(H:H,H2992),0)</f>
        <v/>
      </c>
      <c r="O2992">
        <f>IFERROR(PERCENTRANK(I:I,I2992),0)</f>
        <v/>
      </c>
      <c r="P2992">
        <f>IFERROR(1 - PERCENTRANK(J:J,J2992),0)</f>
        <v/>
      </c>
      <c r="Q2992">
        <f>IFERROR(PERCENTRANK(K:K,K2992),0)</f>
        <v/>
      </c>
      <c r="R2992">
        <f>L2992*weight1+M2992*weight2+N2992*weight3+O2992*weight4+P2992*weight5+Q2992*weight6</f>
        <v/>
      </c>
    </row>
    <row r="2993" spans="1:18">
      <c r="A2993">
        <f>RANK(R2993,R:R)</f>
        <v/>
      </c>
      <c r="B2993" t="s">
        <v>32465</v>
      </c>
      <c r="C2993">
        <f>VLOOKUP(B2993,'Input - companies list'!B:L,2,FALSE)</f>
        <v/>
      </c>
      <c r="D2993">
        <f>VLOOKUP(B2993,'Input - companies list'!B:L,11,FALSE)</f>
        <v/>
      </c>
      <c r="E2993">
        <f>VLOOKUP(B2993,'Input - companies list'!B:E,4,FALSE)</f>
        <v/>
      </c>
      <c r="F2993">
        <f>SUMIFS('Input - target event report'!H:H,'Input - target event report'!B:B,B2993,'Input - target event report'!D:D, "Private Investment")</f>
        <v/>
      </c>
      <c r="G2993">
        <f>IF(I2993&lt;2, "N/A", (MAXIFS('Input - target event report'!E:E,'Input - target event report'!B:B,B:B,'Input - target event report'!D:D,"Private Investment")-MINIFS('Input - target event report'!E:E,'Input - target event report'!B:B,B:B,'Input - target event report'!D:D,"Private Investment"))/(I2993-1))</f>
        <v/>
      </c>
      <c r="H2993">
        <f>IF(MAXIFS('Input - target event report'!E:E,'Input - target event report'!B:B,B:B,'Input - target event report'!D:D,"Private Investment") = 0, "N/A", TODAY() - MAXIFS('Input - target event report'!E:E,'Input - target event report'!B:B,B:B,'Input - target event report'!D:D,"Private Investment"))</f>
        <v/>
      </c>
      <c r="I2993">
        <f>COUNTIFS('Input - target event report'!B:B,B2993,'Input - target event report'!D:D, "Private Investment")</f>
        <v/>
      </c>
      <c r="J2993">
        <f>INDEX('Input - companies list'!$1:$10000,MATCH(B2993,'Input - companies list'!B:B,0),MATCH("Flow",'Input - companies list'!$1:$1,0 ))</f>
        <v/>
      </c>
      <c r="K2993">
        <f>INDEX('Input - companies list'!$1:$10000,MATCH(B2993,'Input - companies list'!B:B,0),MATCH("Inter-Cluster Connectivity",'Input - companies list'!$1:$1,0 ))</f>
        <v/>
      </c>
      <c r="L2993">
        <f>IFERROR(PERCENTRANK(F:F,F2993),0)</f>
        <v/>
      </c>
      <c r="M2993">
        <f>IFERROR(1 - PERCENTRANK(G:G,G2993),0)</f>
        <v/>
      </c>
      <c r="N2993">
        <f>IFERROR(1 - PERCENTRANK(H:H,H2993),0)</f>
        <v/>
      </c>
      <c r="O2993">
        <f>IFERROR(PERCENTRANK(I:I,I2993),0)</f>
        <v/>
      </c>
      <c r="P2993">
        <f>IFERROR(1 - PERCENTRANK(J:J,J2993),0)</f>
        <v/>
      </c>
      <c r="Q2993">
        <f>IFERROR(PERCENTRANK(K:K,K2993),0)</f>
        <v/>
      </c>
      <c r="R2993">
        <f>L2993*weight1+M2993*weight2+N2993*weight3+O2993*weight4+P2993*weight5+Q2993*weight6</f>
        <v/>
      </c>
    </row>
    <row r="2994" spans="1:18">
      <c r="A2994">
        <f>RANK(R2994,R:R)</f>
        <v/>
      </c>
      <c r="B2994" t="s">
        <v>32473</v>
      </c>
      <c r="C2994">
        <f>VLOOKUP(B2994,'Input - companies list'!B:L,2,FALSE)</f>
        <v/>
      </c>
      <c r="D2994">
        <f>VLOOKUP(B2994,'Input - companies list'!B:L,11,FALSE)</f>
        <v/>
      </c>
      <c r="E2994">
        <f>VLOOKUP(B2994,'Input - companies list'!B:E,4,FALSE)</f>
        <v/>
      </c>
      <c r="F2994">
        <f>SUMIFS('Input - target event report'!H:H,'Input - target event report'!B:B,B2994,'Input - target event report'!D:D, "Private Investment")</f>
        <v/>
      </c>
      <c r="G2994">
        <f>IF(I2994&lt;2, "N/A", (MAXIFS('Input - target event report'!E:E,'Input - target event report'!B:B,B:B,'Input - target event report'!D:D,"Private Investment")-MINIFS('Input - target event report'!E:E,'Input - target event report'!B:B,B:B,'Input - target event report'!D:D,"Private Investment"))/(I2994-1))</f>
        <v/>
      </c>
      <c r="H2994">
        <f>IF(MAXIFS('Input - target event report'!E:E,'Input - target event report'!B:B,B:B,'Input - target event report'!D:D,"Private Investment") = 0, "N/A", TODAY() - MAXIFS('Input - target event report'!E:E,'Input - target event report'!B:B,B:B,'Input - target event report'!D:D,"Private Investment"))</f>
        <v/>
      </c>
      <c r="I2994">
        <f>COUNTIFS('Input - target event report'!B:B,B2994,'Input - target event report'!D:D, "Private Investment")</f>
        <v/>
      </c>
      <c r="J2994">
        <f>INDEX('Input - companies list'!$1:$10000,MATCH(B2994,'Input - companies list'!B:B,0),MATCH("Flow",'Input - companies list'!$1:$1,0 ))</f>
        <v/>
      </c>
      <c r="K2994">
        <f>INDEX('Input - companies list'!$1:$10000,MATCH(B2994,'Input - companies list'!B:B,0),MATCH("Inter-Cluster Connectivity",'Input - companies list'!$1:$1,0 ))</f>
        <v/>
      </c>
      <c r="L2994">
        <f>IFERROR(PERCENTRANK(F:F,F2994),0)</f>
        <v/>
      </c>
      <c r="M2994">
        <f>IFERROR(1 - PERCENTRANK(G:G,G2994),0)</f>
        <v/>
      </c>
      <c r="N2994">
        <f>IFERROR(1 - PERCENTRANK(H:H,H2994),0)</f>
        <v/>
      </c>
      <c r="O2994">
        <f>IFERROR(PERCENTRANK(I:I,I2994),0)</f>
        <v/>
      </c>
      <c r="P2994">
        <f>IFERROR(1 - PERCENTRANK(J:J,J2994),0)</f>
        <v/>
      </c>
      <c r="Q2994">
        <f>IFERROR(PERCENTRANK(K:K,K2994),0)</f>
        <v/>
      </c>
      <c r="R2994">
        <f>L2994*weight1+M2994*weight2+N2994*weight3+O2994*weight4+P2994*weight5+Q2994*weight6</f>
        <v/>
      </c>
    </row>
    <row r="2995" spans="1:18">
      <c r="A2995">
        <f>RANK(R2995,R:R)</f>
        <v/>
      </c>
      <c r="B2995" t="s">
        <v>32483</v>
      </c>
      <c r="C2995">
        <f>VLOOKUP(B2995,'Input - companies list'!B:L,2,FALSE)</f>
        <v/>
      </c>
      <c r="D2995">
        <f>VLOOKUP(B2995,'Input - companies list'!B:L,11,FALSE)</f>
        <v/>
      </c>
      <c r="E2995">
        <f>VLOOKUP(B2995,'Input - companies list'!B:E,4,FALSE)</f>
        <v/>
      </c>
      <c r="F2995">
        <f>SUMIFS('Input - target event report'!H:H,'Input - target event report'!B:B,B2995,'Input - target event report'!D:D, "Private Investment")</f>
        <v/>
      </c>
      <c r="G2995">
        <f>IF(I2995&lt;2, "N/A", (MAXIFS('Input - target event report'!E:E,'Input - target event report'!B:B,B:B,'Input - target event report'!D:D,"Private Investment")-MINIFS('Input - target event report'!E:E,'Input - target event report'!B:B,B:B,'Input - target event report'!D:D,"Private Investment"))/(I2995-1))</f>
        <v/>
      </c>
      <c r="H2995">
        <f>IF(MAXIFS('Input - target event report'!E:E,'Input - target event report'!B:B,B:B,'Input - target event report'!D:D,"Private Investment") = 0, "N/A", TODAY() - MAXIFS('Input - target event report'!E:E,'Input - target event report'!B:B,B:B,'Input - target event report'!D:D,"Private Investment"))</f>
        <v/>
      </c>
      <c r="I2995">
        <f>COUNTIFS('Input - target event report'!B:B,B2995,'Input - target event report'!D:D, "Private Investment")</f>
        <v/>
      </c>
      <c r="J2995">
        <f>INDEX('Input - companies list'!$1:$10000,MATCH(B2995,'Input - companies list'!B:B,0),MATCH("Flow",'Input - companies list'!$1:$1,0 ))</f>
        <v/>
      </c>
      <c r="K2995">
        <f>INDEX('Input - companies list'!$1:$10000,MATCH(B2995,'Input - companies list'!B:B,0),MATCH("Inter-Cluster Connectivity",'Input - companies list'!$1:$1,0 ))</f>
        <v/>
      </c>
      <c r="L2995">
        <f>IFERROR(PERCENTRANK(F:F,F2995),0)</f>
        <v/>
      </c>
      <c r="M2995">
        <f>IFERROR(1 - PERCENTRANK(G:G,G2995),0)</f>
        <v/>
      </c>
      <c r="N2995">
        <f>IFERROR(1 - PERCENTRANK(H:H,H2995),0)</f>
        <v/>
      </c>
      <c r="O2995">
        <f>IFERROR(PERCENTRANK(I:I,I2995),0)</f>
        <v/>
      </c>
      <c r="P2995">
        <f>IFERROR(1 - PERCENTRANK(J:J,J2995),0)</f>
        <v/>
      </c>
      <c r="Q2995">
        <f>IFERROR(PERCENTRANK(K:K,K2995),0)</f>
        <v/>
      </c>
      <c r="R2995">
        <f>L2995*weight1+M2995*weight2+N2995*weight3+O2995*weight4+P2995*weight5+Q2995*weight6</f>
        <v/>
      </c>
    </row>
    <row r="2996" spans="1:18">
      <c r="A2996">
        <f>RANK(R2996,R:R)</f>
        <v/>
      </c>
      <c r="B2996" t="s">
        <v>32492</v>
      </c>
      <c r="C2996">
        <f>VLOOKUP(B2996,'Input - companies list'!B:L,2,FALSE)</f>
        <v/>
      </c>
      <c r="D2996">
        <f>VLOOKUP(B2996,'Input - companies list'!B:L,11,FALSE)</f>
        <v/>
      </c>
      <c r="E2996">
        <f>VLOOKUP(B2996,'Input - companies list'!B:E,4,FALSE)</f>
        <v/>
      </c>
      <c r="F2996">
        <f>SUMIFS('Input - target event report'!H:H,'Input - target event report'!B:B,B2996,'Input - target event report'!D:D, "Private Investment")</f>
        <v/>
      </c>
      <c r="G2996">
        <f>IF(I2996&lt;2, "N/A", (MAXIFS('Input - target event report'!E:E,'Input - target event report'!B:B,B:B,'Input - target event report'!D:D,"Private Investment")-MINIFS('Input - target event report'!E:E,'Input - target event report'!B:B,B:B,'Input - target event report'!D:D,"Private Investment"))/(I2996-1))</f>
        <v/>
      </c>
      <c r="H2996">
        <f>IF(MAXIFS('Input - target event report'!E:E,'Input - target event report'!B:B,B:B,'Input - target event report'!D:D,"Private Investment") = 0, "N/A", TODAY() - MAXIFS('Input - target event report'!E:E,'Input - target event report'!B:B,B:B,'Input - target event report'!D:D,"Private Investment"))</f>
        <v/>
      </c>
      <c r="I2996">
        <f>COUNTIFS('Input - target event report'!B:B,B2996,'Input - target event report'!D:D, "Private Investment")</f>
        <v/>
      </c>
      <c r="J2996">
        <f>INDEX('Input - companies list'!$1:$10000,MATCH(B2996,'Input - companies list'!B:B,0),MATCH("Flow",'Input - companies list'!$1:$1,0 ))</f>
        <v/>
      </c>
      <c r="K2996">
        <f>INDEX('Input - companies list'!$1:$10000,MATCH(B2996,'Input - companies list'!B:B,0),MATCH("Inter-Cluster Connectivity",'Input - companies list'!$1:$1,0 ))</f>
        <v/>
      </c>
      <c r="L2996">
        <f>IFERROR(PERCENTRANK(F:F,F2996),0)</f>
        <v/>
      </c>
      <c r="M2996">
        <f>IFERROR(1 - PERCENTRANK(G:G,G2996),0)</f>
        <v/>
      </c>
      <c r="N2996">
        <f>IFERROR(1 - PERCENTRANK(H:H,H2996),0)</f>
        <v/>
      </c>
      <c r="O2996">
        <f>IFERROR(PERCENTRANK(I:I,I2996),0)</f>
        <v/>
      </c>
      <c r="P2996">
        <f>IFERROR(1 - PERCENTRANK(J:J,J2996),0)</f>
        <v/>
      </c>
      <c r="Q2996">
        <f>IFERROR(PERCENTRANK(K:K,K2996),0)</f>
        <v/>
      </c>
      <c r="R2996">
        <f>L2996*weight1+M2996*weight2+N2996*weight3+O2996*weight4+P2996*weight5+Q2996*weight6</f>
        <v/>
      </c>
    </row>
    <row r="2997" spans="1:18">
      <c r="A2997">
        <f>RANK(R2997,R:R)</f>
        <v/>
      </c>
      <c r="B2997" t="s">
        <v>32504</v>
      </c>
      <c r="C2997">
        <f>VLOOKUP(B2997,'Input - companies list'!B:L,2,FALSE)</f>
        <v/>
      </c>
      <c r="D2997">
        <f>VLOOKUP(B2997,'Input - companies list'!B:L,11,FALSE)</f>
        <v/>
      </c>
      <c r="E2997">
        <f>VLOOKUP(B2997,'Input - companies list'!B:E,4,FALSE)</f>
        <v/>
      </c>
      <c r="F2997">
        <f>SUMIFS('Input - target event report'!H:H,'Input - target event report'!B:B,B2997,'Input - target event report'!D:D, "Private Investment")</f>
        <v/>
      </c>
      <c r="G2997">
        <f>IF(I2997&lt;2, "N/A", (MAXIFS('Input - target event report'!E:E,'Input - target event report'!B:B,B:B,'Input - target event report'!D:D,"Private Investment")-MINIFS('Input - target event report'!E:E,'Input - target event report'!B:B,B:B,'Input - target event report'!D:D,"Private Investment"))/(I2997-1))</f>
        <v/>
      </c>
      <c r="H2997">
        <f>IF(MAXIFS('Input - target event report'!E:E,'Input - target event report'!B:B,B:B,'Input - target event report'!D:D,"Private Investment") = 0, "N/A", TODAY() - MAXIFS('Input - target event report'!E:E,'Input - target event report'!B:B,B:B,'Input - target event report'!D:D,"Private Investment"))</f>
        <v/>
      </c>
      <c r="I2997">
        <f>COUNTIFS('Input - target event report'!B:B,B2997,'Input - target event report'!D:D, "Private Investment")</f>
        <v/>
      </c>
      <c r="J2997">
        <f>INDEX('Input - companies list'!$1:$10000,MATCH(B2997,'Input - companies list'!B:B,0),MATCH("Flow",'Input - companies list'!$1:$1,0 ))</f>
        <v/>
      </c>
      <c r="K2997">
        <f>INDEX('Input - companies list'!$1:$10000,MATCH(B2997,'Input - companies list'!B:B,0),MATCH("Inter-Cluster Connectivity",'Input - companies list'!$1:$1,0 ))</f>
        <v/>
      </c>
      <c r="L2997">
        <f>IFERROR(PERCENTRANK(F:F,F2997),0)</f>
        <v/>
      </c>
      <c r="M2997">
        <f>IFERROR(1 - PERCENTRANK(G:G,G2997),0)</f>
        <v/>
      </c>
      <c r="N2997">
        <f>IFERROR(1 - PERCENTRANK(H:H,H2997),0)</f>
        <v/>
      </c>
      <c r="O2997">
        <f>IFERROR(PERCENTRANK(I:I,I2997),0)</f>
        <v/>
      </c>
      <c r="P2997">
        <f>IFERROR(1 - PERCENTRANK(J:J,J2997),0)</f>
        <v/>
      </c>
      <c r="Q2997">
        <f>IFERROR(PERCENTRANK(K:K,K2997),0)</f>
        <v/>
      </c>
      <c r="R2997">
        <f>L2997*weight1+M2997*weight2+N2997*weight3+O2997*weight4+P2997*weight5+Q2997*weight6</f>
        <v/>
      </c>
    </row>
    <row r="2998" spans="1:18">
      <c r="A2998">
        <f>RANK(R2998,R:R)</f>
        <v/>
      </c>
      <c r="B2998" t="s">
        <v>32515</v>
      </c>
      <c r="C2998">
        <f>VLOOKUP(B2998,'Input - companies list'!B:L,2,FALSE)</f>
        <v/>
      </c>
      <c r="D2998">
        <f>VLOOKUP(B2998,'Input - companies list'!B:L,11,FALSE)</f>
        <v/>
      </c>
      <c r="E2998">
        <f>VLOOKUP(B2998,'Input - companies list'!B:E,4,FALSE)</f>
        <v/>
      </c>
      <c r="F2998">
        <f>SUMIFS('Input - target event report'!H:H,'Input - target event report'!B:B,B2998,'Input - target event report'!D:D, "Private Investment")</f>
        <v/>
      </c>
      <c r="G2998">
        <f>IF(I2998&lt;2, "N/A", (MAXIFS('Input - target event report'!E:E,'Input - target event report'!B:B,B:B,'Input - target event report'!D:D,"Private Investment")-MINIFS('Input - target event report'!E:E,'Input - target event report'!B:B,B:B,'Input - target event report'!D:D,"Private Investment"))/(I2998-1))</f>
        <v/>
      </c>
      <c r="H2998">
        <f>IF(MAXIFS('Input - target event report'!E:E,'Input - target event report'!B:B,B:B,'Input - target event report'!D:D,"Private Investment") = 0, "N/A", TODAY() - MAXIFS('Input - target event report'!E:E,'Input - target event report'!B:B,B:B,'Input - target event report'!D:D,"Private Investment"))</f>
        <v/>
      </c>
      <c r="I2998">
        <f>COUNTIFS('Input - target event report'!B:B,B2998,'Input - target event report'!D:D, "Private Investment")</f>
        <v/>
      </c>
      <c r="J2998">
        <f>INDEX('Input - companies list'!$1:$10000,MATCH(B2998,'Input - companies list'!B:B,0),MATCH("Flow",'Input - companies list'!$1:$1,0 ))</f>
        <v/>
      </c>
      <c r="K2998">
        <f>INDEX('Input - companies list'!$1:$10000,MATCH(B2998,'Input - companies list'!B:B,0),MATCH("Inter-Cluster Connectivity",'Input - companies list'!$1:$1,0 ))</f>
        <v/>
      </c>
      <c r="L2998">
        <f>IFERROR(PERCENTRANK(F:F,F2998),0)</f>
        <v/>
      </c>
      <c r="M2998">
        <f>IFERROR(1 - PERCENTRANK(G:G,G2998),0)</f>
        <v/>
      </c>
      <c r="N2998">
        <f>IFERROR(1 - PERCENTRANK(H:H,H2998),0)</f>
        <v/>
      </c>
      <c r="O2998">
        <f>IFERROR(PERCENTRANK(I:I,I2998),0)</f>
        <v/>
      </c>
      <c r="P2998">
        <f>IFERROR(1 - PERCENTRANK(J:J,J2998),0)</f>
        <v/>
      </c>
      <c r="Q2998">
        <f>IFERROR(PERCENTRANK(K:K,K2998),0)</f>
        <v/>
      </c>
      <c r="R2998">
        <f>L2998*weight1+M2998*weight2+N2998*weight3+O2998*weight4+P2998*weight5+Q2998*weight6</f>
        <v/>
      </c>
    </row>
    <row r="2999" spans="1:18">
      <c r="A2999">
        <f>RANK(R2999,R:R)</f>
        <v/>
      </c>
      <c r="B2999" t="s">
        <v>32523</v>
      </c>
      <c r="C2999">
        <f>VLOOKUP(B2999,'Input - companies list'!B:L,2,FALSE)</f>
        <v/>
      </c>
      <c r="D2999">
        <f>VLOOKUP(B2999,'Input - companies list'!B:L,11,FALSE)</f>
        <v/>
      </c>
      <c r="E2999">
        <f>VLOOKUP(B2999,'Input - companies list'!B:E,4,FALSE)</f>
        <v/>
      </c>
      <c r="F2999">
        <f>SUMIFS('Input - target event report'!H:H,'Input - target event report'!B:B,B2999,'Input - target event report'!D:D, "Private Investment")</f>
        <v/>
      </c>
      <c r="G2999">
        <f>IF(I2999&lt;2, "N/A", (MAXIFS('Input - target event report'!E:E,'Input - target event report'!B:B,B:B,'Input - target event report'!D:D,"Private Investment")-MINIFS('Input - target event report'!E:E,'Input - target event report'!B:B,B:B,'Input - target event report'!D:D,"Private Investment"))/(I2999-1))</f>
        <v/>
      </c>
      <c r="H2999">
        <f>IF(MAXIFS('Input - target event report'!E:E,'Input - target event report'!B:B,B:B,'Input - target event report'!D:D,"Private Investment") = 0, "N/A", TODAY() - MAXIFS('Input - target event report'!E:E,'Input - target event report'!B:B,B:B,'Input - target event report'!D:D,"Private Investment"))</f>
        <v/>
      </c>
      <c r="I2999">
        <f>COUNTIFS('Input - target event report'!B:B,B2999,'Input - target event report'!D:D, "Private Investment")</f>
        <v/>
      </c>
      <c r="J2999">
        <f>INDEX('Input - companies list'!$1:$10000,MATCH(B2999,'Input - companies list'!B:B,0),MATCH("Flow",'Input - companies list'!$1:$1,0 ))</f>
        <v/>
      </c>
      <c r="K2999">
        <f>INDEX('Input - companies list'!$1:$10000,MATCH(B2999,'Input - companies list'!B:B,0),MATCH("Inter-Cluster Connectivity",'Input - companies list'!$1:$1,0 ))</f>
        <v/>
      </c>
      <c r="L2999">
        <f>IFERROR(PERCENTRANK(F:F,F2999),0)</f>
        <v/>
      </c>
      <c r="M2999">
        <f>IFERROR(1 - PERCENTRANK(G:G,G2999),0)</f>
        <v/>
      </c>
      <c r="N2999">
        <f>IFERROR(1 - PERCENTRANK(H:H,H2999),0)</f>
        <v/>
      </c>
      <c r="O2999">
        <f>IFERROR(PERCENTRANK(I:I,I2999),0)</f>
        <v/>
      </c>
      <c r="P2999">
        <f>IFERROR(1 - PERCENTRANK(J:J,J2999),0)</f>
        <v/>
      </c>
      <c r="Q2999">
        <f>IFERROR(PERCENTRANK(K:K,K2999),0)</f>
        <v/>
      </c>
      <c r="R2999">
        <f>L2999*weight1+M2999*weight2+N2999*weight3+O2999*weight4+P2999*weight5+Q2999*weight6</f>
        <v/>
      </c>
    </row>
    <row r="3000" spans="1:18">
      <c r="A3000">
        <f>RANK(R3000,R:R)</f>
        <v/>
      </c>
      <c r="B3000" t="s">
        <v>32533</v>
      </c>
      <c r="C3000">
        <f>VLOOKUP(B3000,'Input - companies list'!B:L,2,FALSE)</f>
        <v/>
      </c>
      <c r="D3000">
        <f>VLOOKUP(B3000,'Input - companies list'!B:L,11,FALSE)</f>
        <v/>
      </c>
      <c r="E3000">
        <f>VLOOKUP(B3000,'Input - companies list'!B:E,4,FALSE)</f>
        <v/>
      </c>
      <c r="F3000">
        <f>SUMIFS('Input - target event report'!H:H,'Input - target event report'!B:B,B3000,'Input - target event report'!D:D, "Private Investment")</f>
        <v/>
      </c>
      <c r="G3000">
        <f>IF(I3000&lt;2, "N/A", (MAXIFS('Input - target event report'!E:E,'Input - target event report'!B:B,B:B,'Input - target event report'!D:D,"Private Investment")-MINIFS('Input - target event report'!E:E,'Input - target event report'!B:B,B:B,'Input - target event report'!D:D,"Private Investment"))/(I3000-1))</f>
        <v/>
      </c>
      <c r="H3000">
        <f>IF(MAXIFS('Input - target event report'!E:E,'Input - target event report'!B:B,B:B,'Input - target event report'!D:D,"Private Investment") = 0, "N/A", TODAY() - MAXIFS('Input - target event report'!E:E,'Input - target event report'!B:B,B:B,'Input - target event report'!D:D,"Private Investment"))</f>
        <v/>
      </c>
      <c r="I3000">
        <f>COUNTIFS('Input - target event report'!B:B,B3000,'Input - target event report'!D:D, "Private Investment")</f>
        <v/>
      </c>
      <c r="J3000">
        <f>INDEX('Input - companies list'!$1:$10000,MATCH(B3000,'Input - companies list'!B:B,0),MATCH("Flow",'Input - companies list'!$1:$1,0 ))</f>
        <v/>
      </c>
      <c r="K3000">
        <f>INDEX('Input - companies list'!$1:$10000,MATCH(B3000,'Input - companies list'!B:B,0),MATCH("Inter-Cluster Connectivity",'Input - companies list'!$1:$1,0 ))</f>
        <v/>
      </c>
      <c r="L3000">
        <f>IFERROR(PERCENTRANK(F:F,F3000),0)</f>
        <v/>
      </c>
      <c r="M3000">
        <f>IFERROR(1 - PERCENTRANK(G:G,G3000),0)</f>
        <v/>
      </c>
      <c r="N3000">
        <f>IFERROR(1 - PERCENTRANK(H:H,H3000),0)</f>
        <v/>
      </c>
      <c r="O3000">
        <f>IFERROR(PERCENTRANK(I:I,I3000),0)</f>
        <v/>
      </c>
      <c r="P3000">
        <f>IFERROR(1 - PERCENTRANK(J:J,J3000),0)</f>
        <v/>
      </c>
      <c r="Q3000">
        <f>IFERROR(PERCENTRANK(K:K,K3000),0)</f>
        <v/>
      </c>
      <c r="R3000">
        <f>L3000*weight1+M3000*weight2+N3000*weight3+O3000*weight4+P3000*weight5+Q3000*weight6</f>
        <v/>
      </c>
    </row>
    <row r="3001" spans="1:18">
      <c r="A3001">
        <f>RANK(R3001,R:R)</f>
        <v/>
      </c>
      <c r="B3001" t="s">
        <v>32543</v>
      </c>
      <c r="C3001">
        <f>VLOOKUP(B3001,'Input - companies list'!B:L,2,FALSE)</f>
        <v/>
      </c>
      <c r="D3001">
        <f>VLOOKUP(B3001,'Input - companies list'!B:L,11,FALSE)</f>
        <v/>
      </c>
      <c r="E3001">
        <f>VLOOKUP(B3001,'Input - companies list'!B:E,4,FALSE)</f>
        <v/>
      </c>
      <c r="F3001">
        <f>SUMIFS('Input - target event report'!H:H,'Input - target event report'!B:B,B3001,'Input - target event report'!D:D, "Private Investment")</f>
        <v/>
      </c>
      <c r="G3001">
        <f>IF(I3001&lt;2, "N/A", (MAXIFS('Input - target event report'!E:E,'Input - target event report'!B:B,B:B,'Input - target event report'!D:D,"Private Investment")-MINIFS('Input - target event report'!E:E,'Input - target event report'!B:B,B:B,'Input - target event report'!D:D,"Private Investment"))/(I3001-1))</f>
        <v/>
      </c>
      <c r="H3001">
        <f>IF(MAXIFS('Input - target event report'!E:E,'Input - target event report'!B:B,B:B,'Input - target event report'!D:D,"Private Investment") = 0, "N/A", TODAY() - MAXIFS('Input - target event report'!E:E,'Input - target event report'!B:B,B:B,'Input - target event report'!D:D,"Private Investment"))</f>
        <v/>
      </c>
      <c r="I3001">
        <f>COUNTIFS('Input - target event report'!B:B,B3001,'Input - target event report'!D:D, "Private Investment")</f>
        <v/>
      </c>
      <c r="J3001">
        <f>INDEX('Input - companies list'!$1:$10000,MATCH(B3001,'Input - companies list'!B:B,0),MATCH("Flow",'Input - companies list'!$1:$1,0 ))</f>
        <v/>
      </c>
      <c r="K3001">
        <f>INDEX('Input - companies list'!$1:$10000,MATCH(B3001,'Input - companies list'!B:B,0),MATCH("Inter-Cluster Connectivity",'Input - companies list'!$1:$1,0 ))</f>
        <v/>
      </c>
      <c r="L3001">
        <f>IFERROR(PERCENTRANK(F:F,F3001),0)</f>
        <v/>
      </c>
      <c r="M3001">
        <f>IFERROR(1 - PERCENTRANK(G:G,G3001),0)</f>
        <v/>
      </c>
      <c r="N3001">
        <f>IFERROR(1 - PERCENTRANK(H:H,H3001),0)</f>
        <v/>
      </c>
      <c r="O3001">
        <f>IFERROR(PERCENTRANK(I:I,I3001),0)</f>
        <v/>
      </c>
      <c r="P3001">
        <f>IFERROR(1 - PERCENTRANK(J:J,J3001),0)</f>
        <v/>
      </c>
      <c r="Q3001">
        <f>IFERROR(PERCENTRANK(K:K,K3001),0)</f>
        <v/>
      </c>
      <c r="R3001">
        <f>L3001*weight1+M3001*weight2+N3001*weight3+O3001*weight4+P3001*weight5+Q3001*weight6</f>
        <v/>
      </c>
    </row>
    <row r="3002" spans="1:18">
      <c r="A3002">
        <f>RANK(R3002,R:R)</f>
        <v/>
      </c>
      <c r="B3002" t="s">
        <v>32552</v>
      </c>
      <c r="C3002">
        <f>VLOOKUP(B3002,'Input - companies list'!B:L,2,FALSE)</f>
        <v/>
      </c>
      <c r="D3002">
        <f>VLOOKUP(B3002,'Input - companies list'!B:L,11,FALSE)</f>
        <v/>
      </c>
      <c r="E3002">
        <f>VLOOKUP(B3002,'Input - companies list'!B:E,4,FALSE)</f>
        <v/>
      </c>
      <c r="F3002">
        <f>SUMIFS('Input - target event report'!H:H,'Input - target event report'!B:B,B3002,'Input - target event report'!D:D, "Private Investment")</f>
        <v/>
      </c>
      <c r="G3002">
        <f>IF(I3002&lt;2, "N/A", (MAXIFS('Input - target event report'!E:E,'Input - target event report'!B:B,B:B,'Input - target event report'!D:D,"Private Investment")-MINIFS('Input - target event report'!E:E,'Input - target event report'!B:B,B:B,'Input - target event report'!D:D,"Private Investment"))/(I3002-1))</f>
        <v/>
      </c>
      <c r="H3002">
        <f>IF(MAXIFS('Input - target event report'!E:E,'Input - target event report'!B:B,B:B,'Input - target event report'!D:D,"Private Investment") = 0, "N/A", TODAY() - MAXIFS('Input - target event report'!E:E,'Input - target event report'!B:B,B:B,'Input - target event report'!D:D,"Private Investment"))</f>
        <v/>
      </c>
      <c r="I3002">
        <f>COUNTIFS('Input - target event report'!B:B,B3002,'Input - target event report'!D:D, "Private Investment")</f>
        <v/>
      </c>
      <c r="J3002">
        <f>INDEX('Input - companies list'!$1:$10000,MATCH(B3002,'Input - companies list'!B:B,0),MATCH("Flow",'Input - companies list'!$1:$1,0 ))</f>
        <v/>
      </c>
      <c r="K3002">
        <f>INDEX('Input - companies list'!$1:$10000,MATCH(B3002,'Input - companies list'!B:B,0),MATCH("Inter-Cluster Connectivity",'Input - companies list'!$1:$1,0 ))</f>
        <v/>
      </c>
      <c r="L3002">
        <f>IFERROR(PERCENTRANK(F:F,F3002),0)</f>
        <v/>
      </c>
      <c r="M3002">
        <f>IFERROR(1 - PERCENTRANK(G:G,G3002),0)</f>
        <v/>
      </c>
      <c r="N3002">
        <f>IFERROR(1 - PERCENTRANK(H:H,H3002),0)</f>
        <v/>
      </c>
      <c r="O3002">
        <f>IFERROR(PERCENTRANK(I:I,I3002),0)</f>
        <v/>
      </c>
      <c r="P3002">
        <f>IFERROR(1 - PERCENTRANK(J:J,J3002),0)</f>
        <v/>
      </c>
      <c r="Q3002">
        <f>IFERROR(PERCENTRANK(K:K,K3002),0)</f>
        <v/>
      </c>
      <c r="R3002">
        <f>L3002*weight1+M3002*weight2+N3002*weight3+O3002*weight4+P3002*weight5+Q3002*weight6</f>
        <v/>
      </c>
    </row>
    <row r="3003" spans="1:18">
      <c r="A3003">
        <f>RANK(R3003,R:R)</f>
        <v/>
      </c>
      <c r="B3003" t="s">
        <v>32564</v>
      </c>
      <c r="C3003">
        <f>VLOOKUP(B3003,'Input - companies list'!B:L,2,FALSE)</f>
        <v/>
      </c>
      <c r="D3003">
        <f>VLOOKUP(B3003,'Input - companies list'!B:L,11,FALSE)</f>
        <v/>
      </c>
      <c r="E3003">
        <f>VLOOKUP(B3003,'Input - companies list'!B:E,4,FALSE)</f>
        <v/>
      </c>
      <c r="F3003">
        <f>SUMIFS('Input - target event report'!H:H,'Input - target event report'!B:B,B3003,'Input - target event report'!D:D, "Private Investment")</f>
        <v/>
      </c>
      <c r="G3003">
        <f>IF(I3003&lt;2, "N/A", (MAXIFS('Input - target event report'!E:E,'Input - target event report'!B:B,B:B,'Input - target event report'!D:D,"Private Investment")-MINIFS('Input - target event report'!E:E,'Input - target event report'!B:B,B:B,'Input - target event report'!D:D,"Private Investment"))/(I3003-1))</f>
        <v/>
      </c>
      <c r="H3003">
        <f>IF(MAXIFS('Input - target event report'!E:E,'Input - target event report'!B:B,B:B,'Input - target event report'!D:D,"Private Investment") = 0, "N/A", TODAY() - MAXIFS('Input - target event report'!E:E,'Input - target event report'!B:B,B:B,'Input - target event report'!D:D,"Private Investment"))</f>
        <v/>
      </c>
      <c r="I3003">
        <f>COUNTIFS('Input - target event report'!B:B,B3003,'Input - target event report'!D:D, "Private Investment")</f>
        <v/>
      </c>
      <c r="J3003">
        <f>INDEX('Input - companies list'!$1:$10000,MATCH(B3003,'Input - companies list'!B:B,0),MATCH("Flow",'Input - companies list'!$1:$1,0 ))</f>
        <v/>
      </c>
      <c r="K3003">
        <f>INDEX('Input - companies list'!$1:$10000,MATCH(B3003,'Input - companies list'!B:B,0),MATCH("Inter-Cluster Connectivity",'Input - companies list'!$1:$1,0 ))</f>
        <v/>
      </c>
      <c r="L3003">
        <f>IFERROR(PERCENTRANK(F:F,F3003),0)</f>
        <v/>
      </c>
      <c r="M3003">
        <f>IFERROR(1 - PERCENTRANK(G:G,G3003),0)</f>
        <v/>
      </c>
      <c r="N3003">
        <f>IFERROR(1 - PERCENTRANK(H:H,H3003),0)</f>
        <v/>
      </c>
      <c r="O3003">
        <f>IFERROR(PERCENTRANK(I:I,I3003),0)</f>
        <v/>
      </c>
      <c r="P3003">
        <f>IFERROR(1 - PERCENTRANK(J:J,J3003),0)</f>
        <v/>
      </c>
      <c r="Q3003">
        <f>IFERROR(PERCENTRANK(K:K,K3003),0)</f>
        <v/>
      </c>
      <c r="R3003">
        <f>L3003*weight1+M3003*weight2+N3003*weight3+O3003*weight4+P3003*weight5+Q3003*weight6</f>
        <v/>
      </c>
    </row>
    <row r="3004" spans="1:18">
      <c r="A3004">
        <f>RANK(R3004,R:R)</f>
        <v/>
      </c>
      <c r="B3004" t="s">
        <v>32576</v>
      </c>
      <c r="C3004">
        <f>VLOOKUP(B3004,'Input - companies list'!B:L,2,FALSE)</f>
        <v/>
      </c>
      <c r="D3004">
        <f>VLOOKUP(B3004,'Input - companies list'!B:L,11,FALSE)</f>
        <v/>
      </c>
      <c r="E3004">
        <f>VLOOKUP(B3004,'Input - companies list'!B:E,4,FALSE)</f>
        <v/>
      </c>
      <c r="F3004">
        <f>SUMIFS('Input - target event report'!H:H,'Input - target event report'!B:B,B3004,'Input - target event report'!D:D, "Private Investment")</f>
        <v/>
      </c>
      <c r="G3004">
        <f>IF(I3004&lt;2, "N/A", (MAXIFS('Input - target event report'!E:E,'Input - target event report'!B:B,B:B,'Input - target event report'!D:D,"Private Investment")-MINIFS('Input - target event report'!E:E,'Input - target event report'!B:B,B:B,'Input - target event report'!D:D,"Private Investment"))/(I3004-1))</f>
        <v/>
      </c>
      <c r="H3004">
        <f>IF(MAXIFS('Input - target event report'!E:E,'Input - target event report'!B:B,B:B,'Input - target event report'!D:D,"Private Investment") = 0, "N/A", TODAY() - MAXIFS('Input - target event report'!E:E,'Input - target event report'!B:B,B:B,'Input - target event report'!D:D,"Private Investment"))</f>
        <v/>
      </c>
      <c r="I3004">
        <f>COUNTIFS('Input - target event report'!B:B,B3004,'Input - target event report'!D:D, "Private Investment")</f>
        <v/>
      </c>
      <c r="J3004">
        <f>INDEX('Input - companies list'!$1:$10000,MATCH(B3004,'Input - companies list'!B:B,0),MATCH("Flow",'Input - companies list'!$1:$1,0 ))</f>
        <v/>
      </c>
      <c r="K3004">
        <f>INDEX('Input - companies list'!$1:$10000,MATCH(B3004,'Input - companies list'!B:B,0),MATCH("Inter-Cluster Connectivity",'Input - companies list'!$1:$1,0 ))</f>
        <v/>
      </c>
      <c r="L3004">
        <f>IFERROR(PERCENTRANK(F:F,F3004),0)</f>
        <v/>
      </c>
      <c r="M3004">
        <f>IFERROR(1 - PERCENTRANK(G:G,G3004),0)</f>
        <v/>
      </c>
      <c r="N3004">
        <f>IFERROR(1 - PERCENTRANK(H:H,H3004),0)</f>
        <v/>
      </c>
      <c r="O3004">
        <f>IFERROR(PERCENTRANK(I:I,I3004),0)</f>
        <v/>
      </c>
      <c r="P3004">
        <f>IFERROR(1 - PERCENTRANK(J:J,J3004),0)</f>
        <v/>
      </c>
      <c r="Q3004">
        <f>IFERROR(PERCENTRANK(K:K,K3004),0)</f>
        <v/>
      </c>
      <c r="R3004">
        <f>L3004*weight1+M3004*weight2+N3004*weight3+O3004*weight4+P3004*weight5+Q3004*weight6</f>
        <v/>
      </c>
    </row>
    <row r="3005" spans="1:18">
      <c r="A3005">
        <f>RANK(R3005,R:R)</f>
        <v/>
      </c>
      <c r="B3005" t="s">
        <v>32586</v>
      </c>
      <c r="C3005">
        <f>VLOOKUP(B3005,'Input - companies list'!B:L,2,FALSE)</f>
        <v/>
      </c>
      <c r="D3005">
        <f>VLOOKUP(B3005,'Input - companies list'!B:L,11,FALSE)</f>
        <v/>
      </c>
      <c r="E3005">
        <f>VLOOKUP(B3005,'Input - companies list'!B:E,4,FALSE)</f>
        <v/>
      </c>
      <c r="F3005">
        <f>SUMIFS('Input - target event report'!H:H,'Input - target event report'!B:B,B3005,'Input - target event report'!D:D, "Private Investment")</f>
        <v/>
      </c>
      <c r="G3005">
        <f>IF(I3005&lt;2, "N/A", (MAXIFS('Input - target event report'!E:E,'Input - target event report'!B:B,B:B,'Input - target event report'!D:D,"Private Investment")-MINIFS('Input - target event report'!E:E,'Input - target event report'!B:B,B:B,'Input - target event report'!D:D,"Private Investment"))/(I3005-1))</f>
        <v/>
      </c>
      <c r="H3005">
        <f>IF(MAXIFS('Input - target event report'!E:E,'Input - target event report'!B:B,B:B,'Input - target event report'!D:D,"Private Investment") = 0, "N/A", TODAY() - MAXIFS('Input - target event report'!E:E,'Input - target event report'!B:B,B:B,'Input - target event report'!D:D,"Private Investment"))</f>
        <v/>
      </c>
      <c r="I3005">
        <f>COUNTIFS('Input - target event report'!B:B,B3005,'Input - target event report'!D:D, "Private Investment")</f>
        <v/>
      </c>
      <c r="J3005">
        <f>INDEX('Input - companies list'!$1:$10000,MATCH(B3005,'Input - companies list'!B:B,0),MATCH("Flow",'Input - companies list'!$1:$1,0 ))</f>
        <v/>
      </c>
      <c r="K3005">
        <f>INDEX('Input - companies list'!$1:$10000,MATCH(B3005,'Input - companies list'!B:B,0),MATCH("Inter-Cluster Connectivity",'Input - companies list'!$1:$1,0 ))</f>
        <v/>
      </c>
      <c r="L3005">
        <f>IFERROR(PERCENTRANK(F:F,F3005),0)</f>
        <v/>
      </c>
      <c r="M3005">
        <f>IFERROR(1 - PERCENTRANK(G:G,G3005),0)</f>
        <v/>
      </c>
      <c r="N3005">
        <f>IFERROR(1 - PERCENTRANK(H:H,H3005),0)</f>
        <v/>
      </c>
      <c r="O3005">
        <f>IFERROR(PERCENTRANK(I:I,I3005),0)</f>
        <v/>
      </c>
      <c r="P3005">
        <f>IFERROR(1 - PERCENTRANK(J:J,J3005),0)</f>
        <v/>
      </c>
      <c r="Q3005">
        <f>IFERROR(PERCENTRANK(K:K,K3005),0)</f>
        <v/>
      </c>
      <c r="R3005">
        <f>L3005*weight1+M3005*weight2+N3005*weight3+O3005*weight4+P3005*weight5+Q3005*weight6</f>
        <v/>
      </c>
    </row>
    <row r="3006" spans="1:18">
      <c r="A3006">
        <f>RANK(R3006,R:R)</f>
        <v/>
      </c>
      <c r="B3006" t="s">
        <v>32598</v>
      </c>
      <c r="C3006">
        <f>VLOOKUP(B3006,'Input - companies list'!B:L,2,FALSE)</f>
        <v/>
      </c>
      <c r="D3006">
        <f>VLOOKUP(B3006,'Input - companies list'!B:L,11,FALSE)</f>
        <v/>
      </c>
      <c r="E3006">
        <f>VLOOKUP(B3006,'Input - companies list'!B:E,4,FALSE)</f>
        <v/>
      </c>
      <c r="F3006">
        <f>SUMIFS('Input - target event report'!H:H,'Input - target event report'!B:B,B3006,'Input - target event report'!D:D, "Private Investment")</f>
        <v/>
      </c>
      <c r="G3006">
        <f>IF(I3006&lt;2, "N/A", (MAXIFS('Input - target event report'!E:E,'Input - target event report'!B:B,B:B,'Input - target event report'!D:D,"Private Investment")-MINIFS('Input - target event report'!E:E,'Input - target event report'!B:B,B:B,'Input - target event report'!D:D,"Private Investment"))/(I3006-1))</f>
        <v/>
      </c>
      <c r="H3006">
        <f>IF(MAXIFS('Input - target event report'!E:E,'Input - target event report'!B:B,B:B,'Input - target event report'!D:D,"Private Investment") = 0, "N/A", TODAY() - MAXIFS('Input - target event report'!E:E,'Input - target event report'!B:B,B:B,'Input - target event report'!D:D,"Private Investment"))</f>
        <v/>
      </c>
      <c r="I3006">
        <f>COUNTIFS('Input - target event report'!B:B,B3006,'Input - target event report'!D:D, "Private Investment")</f>
        <v/>
      </c>
      <c r="J3006">
        <f>INDEX('Input - companies list'!$1:$10000,MATCH(B3006,'Input - companies list'!B:B,0),MATCH("Flow",'Input - companies list'!$1:$1,0 ))</f>
        <v/>
      </c>
      <c r="K3006">
        <f>INDEX('Input - companies list'!$1:$10000,MATCH(B3006,'Input - companies list'!B:B,0),MATCH("Inter-Cluster Connectivity",'Input - companies list'!$1:$1,0 ))</f>
        <v/>
      </c>
      <c r="L3006">
        <f>IFERROR(PERCENTRANK(F:F,F3006),0)</f>
        <v/>
      </c>
      <c r="M3006">
        <f>IFERROR(1 - PERCENTRANK(G:G,G3006),0)</f>
        <v/>
      </c>
      <c r="N3006">
        <f>IFERROR(1 - PERCENTRANK(H:H,H3006),0)</f>
        <v/>
      </c>
      <c r="O3006">
        <f>IFERROR(PERCENTRANK(I:I,I3006),0)</f>
        <v/>
      </c>
      <c r="P3006">
        <f>IFERROR(1 - PERCENTRANK(J:J,J3006),0)</f>
        <v/>
      </c>
      <c r="Q3006">
        <f>IFERROR(PERCENTRANK(K:K,K3006),0)</f>
        <v/>
      </c>
      <c r="R3006">
        <f>L3006*weight1+M3006*weight2+N3006*weight3+O3006*weight4+P3006*weight5+Q3006*weight6</f>
        <v/>
      </c>
    </row>
    <row r="3007" spans="1:18">
      <c r="A3007">
        <f>RANK(R3007,R:R)</f>
        <v/>
      </c>
      <c r="B3007" t="s">
        <v>32606</v>
      </c>
      <c r="C3007">
        <f>VLOOKUP(B3007,'Input - companies list'!B:L,2,FALSE)</f>
        <v/>
      </c>
      <c r="D3007">
        <f>VLOOKUP(B3007,'Input - companies list'!B:L,11,FALSE)</f>
        <v/>
      </c>
      <c r="E3007">
        <f>VLOOKUP(B3007,'Input - companies list'!B:E,4,FALSE)</f>
        <v/>
      </c>
      <c r="F3007">
        <f>SUMIFS('Input - target event report'!H:H,'Input - target event report'!B:B,B3007,'Input - target event report'!D:D, "Private Investment")</f>
        <v/>
      </c>
      <c r="G3007">
        <f>IF(I3007&lt;2, "N/A", (MAXIFS('Input - target event report'!E:E,'Input - target event report'!B:B,B:B,'Input - target event report'!D:D,"Private Investment")-MINIFS('Input - target event report'!E:E,'Input - target event report'!B:B,B:B,'Input - target event report'!D:D,"Private Investment"))/(I3007-1))</f>
        <v/>
      </c>
      <c r="H3007">
        <f>IF(MAXIFS('Input - target event report'!E:E,'Input - target event report'!B:B,B:B,'Input - target event report'!D:D,"Private Investment") = 0, "N/A", TODAY() - MAXIFS('Input - target event report'!E:E,'Input - target event report'!B:B,B:B,'Input - target event report'!D:D,"Private Investment"))</f>
        <v/>
      </c>
      <c r="I3007">
        <f>COUNTIFS('Input - target event report'!B:B,B3007,'Input - target event report'!D:D, "Private Investment")</f>
        <v/>
      </c>
      <c r="J3007">
        <f>INDEX('Input - companies list'!$1:$10000,MATCH(B3007,'Input - companies list'!B:B,0),MATCH("Flow",'Input - companies list'!$1:$1,0 ))</f>
        <v/>
      </c>
      <c r="K3007">
        <f>INDEX('Input - companies list'!$1:$10000,MATCH(B3007,'Input - companies list'!B:B,0),MATCH("Inter-Cluster Connectivity",'Input - companies list'!$1:$1,0 ))</f>
        <v/>
      </c>
      <c r="L3007">
        <f>IFERROR(PERCENTRANK(F:F,F3007),0)</f>
        <v/>
      </c>
      <c r="M3007">
        <f>IFERROR(1 - PERCENTRANK(G:G,G3007),0)</f>
        <v/>
      </c>
      <c r="N3007">
        <f>IFERROR(1 - PERCENTRANK(H:H,H3007),0)</f>
        <v/>
      </c>
      <c r="O3007">
        <f>IFERROR(PERCENTRANK(I:I,I3007),0)</f>
        <v/>
      </c>
      <c r="P3007">
        <f>IFERROR(1 - PERCENTRANK(J:J,J3007),0)</f>
        <v/>
      </c>
      <c r="Q3007">
        <f>IFERROR(PERCENTRANK(K:K,K3007),0)</f>
        <v/>
      </c>
      <c r="R3007">
        <f>L3007*weight1+M3007*weight2+N3007*weight3+O3007*weight4+P3007*weight5+Q3007*weight6</f>
        <v/>
      </c>
    </row>
    <row r="3008" spans="1:18">
      <c r="A3008">
        <f>RANK(R3008,R:R)</f>
        <v/>
      </c>
      <c r="B3008" t="s">
        <v>32614</v>
      </c>
      <c r="C3008">
        <f>VLOOKUP(B3008,'Input - companies list'!B:L,2,FALSE)</f>
        <v/>
      </c>
      <c r="D3008">
        <f>VLOOKUP(B3008,'Input - companies list'!B:L,11,FALSE)</f>
        <v/>
      </c>
      <c r="E3008">
        <f>VLOOKUP(B3008,'Input - companies list'!B:E,4,FALSE)</f>
        <v/>
      </c>
      <c r="F3008">
        <f>SUMIFS('Input - target event report'!H:H,'Input - target event report'!B:B,B3008,'Input - target event report'!D:D, "Private Investment")</f>
        <v/>
      </c>
      <c r="G3008">
        <f>IF(I3008&lt;2, "N/A", (MAXIFS('Input - target event report'!E:E,'Input - target event report'!B:B,B:B,'Input - target event report'!D:D,"Private Investment")-MINIFS('Input - target event report'!E:E,'Input - target event report'!B:B,B:B,'Input - target event report'!D:D,"Private Investment"))/(I3008-1))</f>
        <v/>
      </c>
      <c r="H3008">
        <f>IF(MAXIFS('Input - target event report'!E:E,'Input - target event report'!B:B,B:B,'Input - target event report'!D:D,"Private Investment") = 0, "N/A", TODAY() - MAXIFS('Input - target event report'!E:E,'Input - target event report'!B:B,B:B,'Input - target event report'!D:D,"Private Investment"))</f>
        <v/>
      </c>
      <c r="I3008">
        <f>COUNTIFS('Input - target event report'!B:B,B3008,'Input - target event report'!D:D, "Private Investment")</f>
        <v/>
      </c>
      <c r="J3008">
        <f>INDEX('Input - companies list'!$1:$10000,MATCH(B3008,'Input - companies list'!B:B,0),MATCH("Flow",'Input - companies list'!$1:$1,0 ))</f>
        <v/>
      </c>
      <c r="K3008">
        <f>INDEX('Input - companies list'!$1:$10000,MATCH(B3008,'Input - companies list'!B:B,0),MATCH("Inter-Cluster Connectivity",'Input - companies list'!$1:$1,0 ))</f>
        <v/>
      </c>
      <c r="L3008">
        <f>IFERROR(PERCENTRANK(F:F,F3008),0)</f>
        <v/>
      </c>
      <c r="M3008">
        <f>IFERROR(1 - PERCENTRANK(G:G,G3008),0)</f>
        <v/>
      </c>
      <c r="N3008">
        <f>IFERROR(1 - PERCENTRANK(H:H,H3008),0)</f>
        <v/>
      </c>
      <c r="O3008">
        <f>IFERROR(PERCENTRANK(I:I,I3008),0)</f>
        <v/>
      </c>
      <c r="P3008">
        <f>IFERROR(1 - PERCENTRANK(J:J,J3008),0)</f>
        <v/>
      </c>
      <c r="Q3008">
        <f>IFERROR(PERCENTRANK(K:K,K3008),0)</f>
        <v/>
      </c>
      <c r="R3008">
        <f>L3008*weight1+M3008*weight2+N3008*weight3+O3008*weight4+P3008*weight5+Q3008*weight6</f>
        <v/>
      </c>
    </row>
    <row r="3009" spans="1:18">
      <c r="A3009">
        <f>RANK(R3009,R:R)</f>
        <v/>
      </c>
      <c r="B3009" t="s">
        <v>32625</v>
      </c>
      <c r="C3009">
        <f>VLOOKUP(B3009,'Input - companies list'!B:L,2,FALSE)</f>
        <v/>
      </c>
      <c r="D3009">
        <f>VLOOKUP(B3009,'Input - companies list'!B:L,11,FALSE)</f>
        <v/>
      </c>
      <c r="E3009">
        <f>VLOOKUP(B3009,'Input - companies list'!B:E,4,FALSE)</f>
        <v/>
      </c>
      <c r="F3009">
        <f>SUMIFS('Input - target event report'!H:H,'Input - target event report'!B:B,B3009,'Input - target event report'!D:D, "Private Investment")</f>
        <v/>
      </c>
      <c r="G3009">
        <f>IF(I3009&lt;2, "N/A", (MAXIFS('Input - target event report'!E:E,'Input - target event report'!B:B,B:B,'Input - target event report'!D:D,"Private Investment")-MINIFS('Input - target event report'!E:E,'Input - target event report'!B:B,B:B,'Input - target event report'!D:D,"Private Investment"))/(I3009-1))</f>
        <v/>
      </c>
      <c r="H3009">
        <f>IF(MAXIFS('Input - target event report'!E:E,'Input - target event report'!B:B,B:B,'Input - target event report'!D:D,"Private Investment") = 0, "N/A", TODAY() - MAXIFS('Input - target event report'!E:E,'Input - target event report'!B:B,B:B,'Input - target event report'!D:D,"Private Investment"))</f>
        <v/>
      </c>
      <c r="I3009">
        <f>COUNTIFS('Input - target event report'!B:B,B3009,'Input - target event report'!D:D, "Private Investment")</f>
        <v/>
      </c>
      <c r="J3009">
        <f>INDEX('Input - companies list'!$1:$10000,MATCH(B3009,'Input - companies list'!B:B,0),MATCH("Flow",'Input - companies list'!$1:$1,0 ))</f>
        <v/>
      </c>
      <c r="K3009">
        <f>INDEX('Input - companies list'!$1:$10000,MATCH(B3009,'Input - companies list'!B:B,0),MATCH("Inter-Cluster Connectivity",'Input - companies list'!$1:$1,0 ))</f>
        <v/>
      </c>
      <c r="L3009">
        <f>IFERROR(PERCENTRANK(F:F,F3009),0)</f>
        <v/>
      </c>
      <c r="M3009">
        <f>IFERROR(1 - PERCENTRANK(G:G,G3009),0)</f>
        <v/>
      </c>
      <c r="N3009">
        <f>IFERROR(1 - PERCENTRANK(H:H,H3009),0)</f>
        <v/>
      </c>
      <c r="O3009">
        <f>IFERROR(PERCENTRANK(I:I,I3009),0)</f>
        <v/>
      </c>
      <c r="P3009">
        <f>IFERROR(1 - PERCENTRANK(J:J,J3009),0)</f>
        <v/>
      </c>
      <c r="Q3009">
        <f>IFERROR(PERCENTRANK(K:K,K3009),0)</f>
        <v/>
      </c>
      <c r="R3009">
        <f>L3009*weight1+M3009*weight2+N3009*weight3+O3009*weight4+P3009*weight5+Q3009*weight6</f>
        <v/>
      </c>
    </row>
    <row r="3010" spans="1:18">
      <c r="A3010">
        <f>RANK(R3010,R:R)</f>
        <v/>
      </c>
      <c r="B3010" t="s">
        <v>32635</v>
      </c>
      <c r="C3010">
        <f>VLOOKUP(B3010,'Input - companies list'!B:L,2,FALSE)</f>
        <v/>
      </c>
      <c r="D3010">
        <f>VLOOKUP(B3010,'Input - companies list'!B:L,11,FALSE)</f>
        <v/>
      </c>
      <c r="E3010">
        <f>VLOOKUP(B3010,'Input - companies list'!B:E,4,FALSE)</f>
        <v/>
      </c>
      <c r="F3010">
        <f>SUMIFS('Input - target event report'!H:H,'Input - target event report'!B:B,B3010,'Input - target event report'!D:D, "Private Investment")</f>
        <v/>
      </c>
      <c r="G3010">
        <f>IF(I3010&lt;2, "N/A", (MAXIFS('Input - target event report'!E:E,'Input - target event report'!B:B,B:B,'Input - target event report'!D:D,"Private Investment")-MINIFS('Input - target event report'!E:E,'Input - target event report'!B:B,B:B,'Input - target event report'!D:D,"Private Investment"))/(I3010-1))</f>
        <v/>
      </c>
      <c r="H3010">
        <f>IF(MAXIFS('Input - target event report'!E:E,'Input - target event report'!B:B,B:B,'Input - target event report'!D:D,"Private Investment") = 0, "N/A", TODAY() - MAXIFS('Input - target event report'!E:E,'Input - target event report'!B:B,B:B,'Input - target event report'!D:D,"Private Investment"))</f>
        <v/>
      </c>
      <c r="I3010">
        <f>COUNTIFS('Input - target event report'!B:B,B3010,'Input - target event report'!D:D, "Private Investment")</f>
        <v/>
      </c>
      <c r="J3010">
        <f>INDEX('Input - companies list'!$1:$10000,MATCH(B3010,'Input - companies list'!B:B,0),MATCH("Flow",'Input - companies list'!$1:$1,0 ))</f>
        <v/>
      </c>
      <c r="K3010">
        <f>INDEX('Input - companies list'!$1:$10000,MATCH(B3010,'Input - companies list'!B:B,0),MATCH("Inter-Cluster Connectivity",'Input - companies list'!$1:$1,0 ))</f>
        <v/>
      </c>
      <c r="L3010">
        <f>IFERROR(PERCENTRANK(F:F,F3010),0)</f>
        <v/>
      </c>
      <c r="M3010">
        <f>IFERROR(1 - PERCENTRANK(G:G,G3010),0)</f>
        <v/>
      </c>
      <c r="N3010">
        <f>IFERROR(1 - PERCENTRANK(H:H,H3010),0)</f>
        <v/>
      </c>
      <c r="O3010">
        <f>IFERROR(PERCENTRANK(I:I,I3010),0)</f>
        <v/>
      </c>
      <c r="P3010">
        <f>IFERROR(1 - PERCENTRANK(J:J,J3010),0)</f>
        <v/>
      </c>
      <c r="Q3010">
        <f>IFERROR(PERCENTRANK(K:K,K3010),0)</f>
        <v/>
      </c>
      <c r="R3010">
        <f>L3010*weight1+M3010*weight2+N3010*weight3+O3010*weight4+P3010*weight5+Q3010*weight6</f>
        <v/>
      </c>
    </row>
    <row r="3011" spans="1:18">
      <c r="A3011">
        <f>RANK(R3011,R:R)</f>
        <v/>
      </c>
      <c r="B3011" t="s">
        <v>32647</v>
      </c>
      <c r="C3011">
        <f>VLOOKUP(B3011,'Input - companies list'!B:L,2,FALSE)</f>
        <v/>
      </c>
      <c r="D3011">
        <f>VLOOKUP(B3011,'Input - companies list'!B:L,11,FALSE)</f>
        <v/>
      </c>
      <c r="E3011">
        <f>VLOOKUP(B3011,'Input - companies list'!B:E,4,FALSE)</f>
        <v/>
      </c>
      <c r="F3011">
        <f>SUMIFS('Input - target event report'!H:H,'Input - target event report'!B:B,B3011,'Input - target event report'!D:D, "Private Investment")</f>
        <v/>
      </c>
      <c r="G3011">
        <f>IF(I3011&lt;2, "N/A", (MAXIFS('Input - target event report'!E:E,'Input - target event report'!B:B,B:B,'Input - target event report'!D:D,"Private Investment")-MINIFS('Input - target event report'!E:E,'Input - target event report'!B:B,B:B,'Input - target event report'!D:D,"Private Investment"))/(I3011-1))</f>
        <v/>
      </c>
      <c r="H3011">
        <f>IF(MAXIFS('Input - target event report'!E:E,'Input - target event report'!B:B,B:B,'Input - target event report'!D:D,"Private Investment") = 0, "N/A", TODAY() - MAXIFS('Input - target event report'!E:E,'Input - target event report'!B:B,B:B,'Input - target event report'!D:D,"Private Investment"))</f>
        <v/>
      </c>
      <c r="I3011">
        <f>COUNTIFS('Input - target event report'!B:B,B3011,'Input - target event report'!D:D, "Private Investment")</f>
        <v/>
      </c>
      <c r="J3011">
        <f>INDEX('Input - companies list'!$1:$10000,MATCH(B3011,'Input - companies list'!B:B,0),MATCH("Flow",'Input - companies list'!$1:$1,0 ))</f>
        <v/>
      </c>
      <c r="K3011">
        <f>INDEX('Input - companies list'!$1:$10000,MATCH(B3011,'Input - companies list'!B:B,0),MATCH("Inter-Cluster Connectivity",'Input - companies list'!$1:$1,0 ))</f>
        <v/>
      </c>
      <c r="L3011">
        <f>IFERROR(PERCENTRANK(F:F,F3011),0)</f>
        <v/>
      </c>
      <c r="M3011">
        <f>IFERROR(1 - PERCENTRANK(G:G,G3011),0)</f>
        <v/>
      </c>
      <c r="N3011">
        <f>IFERROR(1 - PERCENTRANK(H:H,H3011),0)</f>
        <v/>
      </c>
      <c r="O3011">
        <f>IFERROR(PERCENTRANK(I:I,I3011),0)</f>
        <v/>
      </c>
      <c r="P3011">
        <f>IFERROR(1 - PERCENTRANK(J:J,J3011),0)</f>
        <v/>
      </c>
      <c r="Q3011">
        <f>IFERROR(PERCENTRANK(K:K,K3011),0)</f>
        <v/>
      </c>
      <c r="R3011">
        <f>L3011*weight1+M3011*weight2+N3011*weight3+O3011*weight4+P3011*weight5+Q3011*weight6</f>
        <v/>
      </c>
    </row>
    <row r="3012" spans="1:18">
      <c r="A3012">
        <f>RANK(R3012,R:R)</f>
        <v/>
      </c>
      <c r="B3012" t="s">
        <v>32656</v>
      </c>
      <c r="C3012">
        <f>VLOOKUP(B3012,'Input - companies list'!B:L,2,FALSE)</f>
        <v/>
      </c>
      <c r="D3012">
        <f>VLOOKUP(B3012,'Input - companies list'!B:L,11,FALSE)</f>
        <v/>
      </c>
      <c r="E3012">
        <f>VLOOKUP(B3012,'Input - companies list'!B:E,4,FALSE)</f>
        <v/>
      </c>
      <c r="F3012">
        <f>SUMIFS('Input - target event report'!H:H,'Input - target event report'!B:B,B3012,'Input - target event report'!D:D, "Private Investment")</f>
        <v/>
      </c>
      <c r="G3012">
        <f>IF(I3012&lt;2, "N/A", (MAXIFS('Input - target event report'!E:E,'Input - target event report'!B:B,B:B,'Input - target event report'!D:D,"Private Investment")-MINIFS('Input - target event report'!E:E,'Input - target event report'!B:B,B:B,'Input - target event report'!D:D,"Private Investment"))/(I3012-1))</f>
        <v/>
      </c>
      <c r="H3012">
        <f>IF(MAXIFS('Input - target event report'!E:E,'Input - target event report'!B:B,B:B,'Input - target event report'!D:D,"Private Investment") = 0, "N/A", TODAY() - MAXIFS('Input - target event report'!E:E,'Input - target event report'!B:B,B:B,'Input - target event report'!D:D,"Private Investment"))</f>
        <v/>
      </c>
      <c r="I3012">
        <f>COUNTIFS('Input - target event report'!B:B,B3012,'Input - target event report'!D:D, "Private Investment")</f>
        <v/>
      </c>
      <c r="J3012">
        <f>INDEX('Input - companies list'!$1:$10000,MATCH(B3012,'Input - companies list'!B:B,0),MATCH("Flow",'Input - companies list'!$1:$1,0 ))</f>
        <v/>
      </c>
      <c r="K3012">
        <f>INDEX('Input - companies list'!$1:$10000,MATCH(B3012,'Input - companies list'!B:B,0),MATCH("Inter-Cluster Connectivity",'Input - companies list'!$1:$1,0 ))</f>
        <v/>
      </c>
      <c r="L3012">
        <f>IFERROR(PERCENTRANK(F:F,F3012),0)</f>
        <v/>
      </c>
      <c r="M3012">
        <f>IFERROR(1 - PERCENTRANK(G:G,G3012),0)</f>
        <v/>
      </c>
      <c r="N3012">
        <f>IFERROR(1 - PERCENTRANK(H:H,H3012),0)</f>
        <v/>
      </c>
      <c r="O3012">
        <f>IFERROR(PERCENTRANK(I:I,I3012),0)</f>
        <v/>
      </c>
      <c r="P3012">
        <f>IFERROR(1 - PERCENTRANK(J:J,J3012),0)</f>
        <v/>
      </c>
      <c r="Q3012">
        <f>IFERROR(PERCENTRANK(K:K,K3012),0)</f>
        <v/>
      </c>
      <c r="R3012">
        <f>L3012*weight1+M3012*weight2+N3012*weight3+O3012*weight4+P3012*weight5+Q3012*weight6</f>
        <v/>
      </c>
    </row>
    <row r="3013" spans="1:18">
      <c r="A3013">
        <f>RANK(R3013,R:R)</f>
        <v/>
      </c>
      <c r="B3013" t="s">
        <v>32668</v>
      </c>
      <c r="C3013">
        <f>VLOOKUP(B3013,'Input - companies list'!B:L,2,FALSE)</f>
        <v/>
      </c>
      <c r="D3013">
        <f>VLOOKUP(B3013,'Input - companies list'!B:L,11,FALSE)</f>
        <v/>
      </c>
      <c r="E3013">
        <f>VLOOKUP(B3013,'Input - companies list'!B:E,4,FALSE)</f>
        <v/>
      </c>
      <c r="F3013">
        <f>SUMIFS('Input - target event report'!H:H,'Input - target event report'!B:B,B3013,'Input - target event report'!D:D, "Private Investment")</f>
        <v/>
      </c>
      <c r="G3013">
        <f>IF(I3013&lt;2, "N/A", (MAXIFS('Input - target event report'!E:E,'Input - target event report'!B:B,B:B,'Input - target event report'!D:D,"Private Investment")-MINIFS('Input - target event report'!E:E,'Input - target event report'!B:B,B:B,'Input - target event report'!D:D,"Private Investment"))/(I3013-1))</f>
        <v/>
      </c>
      <c r="H3013">
        <f>IF(MAXIFS('Input - target event report'!E:E,'Input - target event report'!B:B,B:B,'Input - target event report'!D:D,"Private Investment") = 0, "N/A", TODAY() - MAXIFS('Input - target event report'!E:E,'Input - target event report'!B:B,B:B,'Input - target event report'!D:D,"Private Investment"))</f>
        <v/>
      </c>
      <c r="I3013">
        <f>COUNTIFS('Input - target event report'!B:B,B3013,'Input - target event report'!D:D, "Private Investment")</f>
        <v/>
      </c>
      <c r="J3013">
        <f>INDEX('Input - companies list'!$1:$10000,MATCH(B3013,'Input - companies list'!B:B,0),MATCH("Flow",'Input - companies list'!$1:$1,0 ))</f>
        <v/>
      </c>
      <c r="K3013">
        <f>INDEX('Input - companies list'!$1:$10000,MATCH(B3013,'Input - companies list'!B:B,0),MATCH("Inter-Cluster Connectivity",'Input - companies list'!$1:$1,0 ))</f>
        <v/>
      </c>
      <c r="L3013">
        <f>IFERROR(PERCENTRANK(F:F,F3013),0)</f>
        <v/>
      </c>
      <c r="M3013">
        <f>IFERROR(1 - PERCENTRANK(G:G,G3013),0)</f>
        <v/>
      </c>
      <c r="N3013">
        <f>IFERROR(1 - PERCENTRANK(H:H,H3013),0)</f>
        <v/>
      </c>
      <c r="O3013">
        <f>IFERROR(PERCENTRANK(I:I,I3013),0)</f>
        <v/>
      </c>
      <c r="P3013">
        <f>IFERROR(1 - PERCENTRANK(J:J,J3013),0)</f>
        <v/>
      </c>
      <c r="Q3013">
        <f>IFERROR(PERCENTRANK(K:K,K3013),0)</f>
        <v/>
      </c>
      <c r="R3013">
        <f>L3013*weight1+M3013*weight2+N3013*weight3+O3013*weight4+P3013*weight5+Q3013*weight6</f>
        <v/>
      </c>
    </row>
    <row r="3014" spans="1:18">
      <c r="A3014">
        <f>RANK(R3014,R:R)</f>
        <v/>
      </c>
      <c r="B3014" t="s">
        <v>32678</v>
      </c>
      <c r="C3014">
        <f>VLOOKUP(B3014,'Input - companies list'!B:L,2,FALSE)</f>
        <v/>
      </c>
      <c r="D3014">
        <f>VLOOKUP(B3014,'Input - companies list'!B:L,11,FALSE)</f>
        <v/>
      </c>
      <c r="E3014">
        <f>VLOOKUP(B3014,'Input - companies list'!B:E,4,FALSE)</f>
        <v/>
      </c>
      <c r="F3014">
        <f>SUMIFS('Input - target event report'!H:H,'Input - target event report'!B:B,B3014,'Input - target event report'!D:D, "Private Investment")</f>
        <v/>
      </c>
      <c r="G3014">
        <f>IF(I3014&lt;2, "N/A", (MAXIFS('Input - target event report'!E:E,'Input - target event report'!B:B,B:B,'Input - target event report'!D:D,"Private Investment")-MINIFS('Input - target event report'!E:E,'Input - target event report'!B:B,B:B,'Input - target event report'!D:D,"Private Investment"))/(I3014-1))</f>
        <v/>
      </c>
      <c r="H3014">
        <f>IF(MAXIFS('Input - target event report'!E:E,'Input - target event report'!B:B,B:B,'Input - target event report'!D:D,"Private Investment") = 0, "N/A", TODAY() - MAXIFS('Input - target event report'!E:E,'Input - target event report'!B:B,B:B,'Input - target event report'!D:D,"Private Investment"))</f>
        <v/>
      </c>
      <c r="I3014">
        <f>COUNTIFS('Input - target event report'!B:B,B3014,'Input - target event report'!D:D, "Private Investment")</f>
        <v/>
      </c>
      <c r="J3014">
        <f>INDEX('Input - companies list'!$1:$10000,MATCH(B3014,'Input - companies list'!B:B,0),MATCH("Flow",'Input - companies list'!$1:$1,0 ))</f>
        <v/>
      </c>
      <c r="K3014">
        <f>INDEX('Input - companies list'!$1:$10000,MATCH(B3014,'Input - companies list'!B:B,0),MATCH("Inter-Cluster Connectivity",'Input - companies list'!$1:$1,0 ))</f>
        <v/>
      </c>
      <c r="L3014">
        <f>IFERROR(PERCENTRANK(F:F,F3014),0)</f>
        <v/>
      </c>
      <c r="M3014">
        <f>IFERROR(1 - PERCENTRANK(G:G,G3014),0)</f>
        <v/>
      </c>
      <c r="N3014">
        <f>IFERROR(1 - PERCENTRANK(H:H,H3014),0)</f>
        <v/>
      </c>
      <c r="O3014">
        <f>IFERROR(PERCENTRANK(I:I,I3014),0)</f>
        <v/>
      </c>
      <c r="P3014">
        <f>IFERROR(1 - PERCENTRANK(J:J,J3014),0)</f>
        <v/>
      </c>
      <c r="Q3014">
        <f>IFERROR(PERCENTRANK(K:K,K3014),0)</f>
        <v/>
      </c>
      <c r="R3014">
        <f>L3014*weight1+M3014*weight2+N3014*weight3+O3014*weight4+P3014*weight5+Q3014*weight6</f>
        <v/>
      </c>
    </row>
    <row r="3015" spans="1:18">
      <c r="A3015">
        <f>RANK(R3015,R:R)</f>
        <v/>
      </c>
      <c r="B3015" t="s">
        <v>32688</v>
      </c>
      <c r="C3015">
        <f>VLOOKUP(B3015,'Input - companies list'!B:L,2,FALSE)</f>
        <v/>
      </c>
      <c r="D3015">
        <f>VLOOKUP(B3015,'Input - companies list'!B:L,11,FALSE)</f>
        <v/>
      </c>
      <c r="E3015">
        <f>VLOOKUP(B3015,'Input - companies list'!B:E,4,FALSE)</f>
        <v/>
      </c>
      <c r="F3015">
        <f>SUMIFS('Input - target event report'!H:H,'Input - target event report'!B:B,B3015,'Input - target event report'!D:D, "Private Investment")</f>
        <v/>
      </c>
      <c r="G3015">
        <f>IF(I3015&lt;2, "N/A", (MAXIFS('Input - target event report'!E:E,'Input - target event report'!B:B,B:B,'Input - target event report'!D:D,"Private Investment")-MINIFS('Input - target event report'!E:E,'Input - target event report'!B:B,B:B,'Input - target event report'!D:D,"Private Investment"))/(I3015-1))</f>
        <v/>
      </c>
      <c r="H3015">
        <f>IF(MAXIFS('Input - target event report'!E:E,'Input - target event report'!B:B,B:B,'Input - target event report'!D:D,"Private Investment") = 0, "N/A", TODAY() - MAXIFS('Input - target event report'!E:E,'Input - target event report'!B:B,B:B,'Input - target event report'!D:D,"Private Investment"))</f>
        <v/>
      </c>
      <c r="I3015">
        <f>COUNTIFS('Input - target event report'!B:B,B3015,'Input - target event report'!D:D, "Private Investment")</f>
        <v/>
      </c>
      <c r="J3015">
        <f>INDEX('Input - companies list'!$1:$10000,MATCH(B3015,'Input - companies list'!B:B,0),MATCH("Flow",'Input - companies list'!$1:$1,0 ))</f>
        <v/>
      </c>
      <c r="K3015">
        <f>INDEX('Input - companies list'!$1:$10000,MATCH(B3015,'Input - companies list'!B:B,0),MATCH("Inter-Cluster Connectivity",'Input - companies list'!$1:$1,0 ))</f>
        <v/>
      </c>
      <c r="L3015">
        <f>IFERROR(PERCENTRANK(F:F,F3015),0)</f>
        <v/>
      </c>
      <c r="M3015">
        <f>IFERROR(1 - PERCENTRANK(G:G,G3015),0)</f>
        <v/>
      </c>
      <c r="N3015">
        <f>IFERROR(1 - PERCENTRANK(H:H,H3015),0)</f>
        <v/>
      </c>
      <c r="O3015">
        <f>IFERROR(PERCENTRANK(I:I,I3015),0)</f>
        <v/>
      </c>
      <c r="P3015">
        <f>IFERROR(1 - PERCENTRANK(J:J,J3015),0)</f>
        <v/>
      </c>
      <c r="Q3015">
        <f>IFERROR(PERCENTRANK(K:K,K3015),0)</f>
        <v/>
      </c>
      <c r="R3015">
        <f>L3015*weight1+M3015*weight2+N3015*weight3+O3015*weight4+P3015*weight5+Q3015*weight6</f>
        <v/>
      </c>
    </row>
    <row r="3016" spans="1:18">
      <c r="A3016">
        <f>RANK(R3016,R:R)</f>
        <v/>
      </c>
      <c r="B3016" t="s">
        <v>32697</v>
      </c>
      <c r="C3016">
        <f>VLOOKUP(B3016,'Input - companies list'!B:L,2,FALSE)</f>
        <v/>
      </c>
      <c r="D3016">
        <f>VLOOKUP(B3016,'Input - companies list'!B:L,11,FALSE)</f>
        <v/>
      </c>
      <c r="E3016">
        <f>VLOOKUP(B3016,'Input - companies list'!B:E,4,FALSE)</f>
        <v/>
      </c>
      <c r="F3016">
        <f>SUMIFS('Input - target event report'!H:H,'Input - target event report'!B:B,B3016,'Input - target event report'!D:D, "Private Investment")</f>
        <v/>
      </c>
      <c r="G3016">
        <f>IF(I3016&lt;2, "N/A", (MAXIFS('Input - target event report'!E:E,'Input - target event report'!B:B,B:B,'Input - target event report'!D:D,"Private Investment")-MINIFS('Input - target event report'!E:E,'Input - target event report'!B:B,B:B,'Input - target event report'!D:D,"Private Investment"))/(I3016-1))</f>
        <v/>
      </c>
      <c r="H3016">
        <f>IF(MAXIFS('Input - target event report'!E:E,'Input - target event report'!B:B,B:B,'Input - target event report'!D:D,"Private Investment") = 0, "N/A", TODAY() - MAXIFS('Input - target event report'!E:E,'Input - target event report'!B:B,B:B,'Input - target event report'!D:D,"Private Investment"))</f>
        <v/>
      </c>
      <c r="I3016">
        <f>COUNTIFS('Input - target event report'!B:B,B3016,'Input - target event report'!D:D, "Private Investment")</f>
        <v/>
      </c>
      <c r="J3016">
        <f>INDEX('Input - companies list'!$1:$10000,MATCH(B3016,'Input - companies list'!B:B,0),MATCH("Flow",'Input - companies list'!$1:$1,0 ))</f>
        <v/>
      </c>
      <c r="K3016">
        <f>INDEX('Input - companies list'!$1:$10000,MATCH(B3016,'Input - companies list'!B:B,0),MATCH("Inter-Cluster Connectivity",'Input - companies list'!$1:$1,0 ))</f>
        <v/>
      </c>
      <c r="L3016">
        <f>IFERROR(PERCENTRANK(F:F,F3016),0)</f>
        <v/>
      </c>
      <c r="M3016">
        <f>IFERROR(1 - PERCENTRANK(G:G,G3016),0)</f>
        <v/>
      </c>
      <c r="N3016">
        <f>IFERROR(1 - PERCENTRANK(H:H,H3016),0)</f>
        <v/>
      </c>
      <c r="O3016">
        <f>IFERROR(PERCENTRANK(I:I,I3016),0)</f>
        <v/>
      </c>
      <c r="P3016">
        <f>IFERROR(1 - PERCENTRANK(J:J,J3016),0)</f>
        <v/>
      </c>
      <c r="Q3016">
        <f>IFERROR(PERCENTRANK(K:K,K3016),0)</f>
        <v/>
      </c>
      <c r="R3016">
        <f>L3016*weight1+M3016*weight2+N3016*weight3+O3016*weight4+P3016*weight5+Q3016*weight6</f>
        <v/>
      </c>
    </row>
    <row r="3017" spans="1:18">
      <c r="A3017">
        <f>RANK(R3017,R:R)</f>
        <v/>
      </c>
      <c r="B3017" t="s">
        <v>32707</v>
      </c>
      <c r="C3017">
        <f>VLOOKUP(B3017,'Input - companies list'!B:L,2,FALSE)</f>
        <v/>
      </c>
      <c r="D3017">
        <f>VLOOKUP(B3017,'Input - companies list'!B:L,11,FALSE)</f>
        <v/>
      </c>
      <c r="E3017">
        <f>VLOOKUP(B3017,'Input - companies list'!B:E,4,FALSE)</f>
        <v/>
      </c>
      <c r="F3017">
        <f>SUMIFS('Input - target event report'!H:H,'Input - target event report'!B:B,B3017,'Input - target event report'!D:D, "Private Investment")</f>
        <v/>
      </c>
      <c r="G3017">
        <f>IF(I3017&lt;2, "N/A", (MAXIFS('Input - target event report'!E:E,'Input - target event report'!B:B,B:B,'Input - target event report'!D:D,"Private Investment")-MINIFS('Input - target event report'!E:E,'Input - target event report'!B:B,B:B,'Input - target event report'!D:D,"Private Investment"))/(I3017-1))</f>
        <v/>
      </c>
      <c r="H3017">
        <f>IF(MAXIFS('Input - target event report'!E:E,'Input - target event report'!B:B,B:B,'Input - target event report'!D:D,"Private Investment") = 0, "N/A", TODAY() - MAXIFS('Input - target event report'!E:E,'Input - target event report'!B:B,B:B,'Input - target event report'!D:D,"Private Investment"))</f>
        <v/>
      </c>
      <c r="I3017">
        <f>COUNTIFS('Input - target event report'!B:B,B3017,'Input - target event report'!D:D, "Private Investment")</f>
        <v/>
      </c>
      <c r="J3017">
        <f>INDEX('Input - companies list'!$1:$10000,MATCH(B3017,'Input - companies list'!B:B,0),MATCH("Flow",'Input - companies list'!$1:$1,0 ))</f>
        <v/>
      </c>
      <c r="K3017">
        <f>INDEX('Input - companies list'!$1:$10000,MATCH(B3017,'Input - companies list'!B:B,0),MATCH("Inter-Cluster Connectivity",'Input - companies list'!$1:$1,0 ))</f>
        <v/>
      </c>
      <c r="L3017">
        <f>IFERROR(PERCENTRANK(F:F,F3017),0)</f>
        <v/>
      </c>
      <c r="M3017">
        <f>IFERROR(1 - PERCENTRANK(G:G,G3017),0)</f>
        <v/>
      </c>
      <c r="N3017">
        <f>IFERROR(1 - PERCENTRANK(H:H,H3017),0)</f>
        <v/>
      </c>
      <c r="O3017">
        <f>IFERROR(PERCENTRANK(I:I,I3017),0)</f>
        <v/>
      </c>
      <c r="P3017">
        <f>IFERROR(1 - PERCENTRANK(J:J,J3017),0)</f>
        <v/>
      </c>
      <c r="Q3017">
        <f>IFERROR(PERCENTRANK(K:K,K3017),0)</f>
        <v/>
      </c>
      <c r="R3017">
        <f>L3017*weight1+M3017*weight2+N3017*weight3+O3017*weight4+P3017*weight5+Q3017*weight6</f>
        <v/>
      </c>
    </row>
    <row r="3018" spans="1:18">
      <c r="A3018">
        <f>RANK(R3018,R:R)</f>
        <v/>
      </c>
      <c r="B3018" t="s">
        <v>32719</v>
      </c>
      <c r="C3018">
        <f>VLOOKUP(B3018,'Input - companies list'!B:L,2,FALSE)</f>
        <v/>
      </c>
      <c r="D3018">
        <f>VLOOKUP(B3018,'Input - companies list'!B:L,11,FALSE)</f>
        <v/>
      </c>
      <c r="E3018">
        <f>VLOOKUP(B3018,'Input - companies list'!B:E,4,FALSE)</f>
        <v/>
      </c>
      <c r="F3018">
        <f>SUMIFS('Input - target event report'!H:H,'Input - target event report'!B:B,B3018,'Input - target event report'!D:D, "Private Investment")</f>
        <v/>
      </c>
      <c r="G3018">
        <f>IF(I3018&lt;2, "N/A", (MAXIFS('Input - target event report'!E:E,'Input - target event report'!B:B,B:B,'Input - target event report'!D:D,"Private Investment")-MINIFS('Input - target event report'!E:E,'Input - target event report'!B:B,B:B,'Input - target event report'!D:D,"Private Investment"))/(I3018-1))</f>
        <v/>
      </c>
      <c r="H3018">
        <f>IF(MAXIFS('Input - target event report'!E:E,'Input - target event report'!B:B,B:B,'Input - target event report'!D:D,"Private Investment") = 0, "N/A", TODAY() - MAXIFS('Input - target event report'!E:E,'Input - target event report'!B:B,B:B,'Input - target event report'!D:D,"Private Investment"))</f>
        <v/>
      </c>
      <c r="I3018">
        <f>COUNTIFS('Input - target event report'!B:B,B3018,'Input - target event report'!D:D, "Private Investment")</f>
        <v/>
      </c>
      <c r="J3018">
        <f>INDEX('Input - companies list'!$1:$10000,MATCH(B3018,'Input - companies list'!B:B,0),MATCH("Flow",'Input - companies list'!$1:$1,0 ))</f>
        <v/>
      </c>
      <c r="K3018">
        <f>INDEX('Input - companies list'!$1:$10000,MATCH(B3018,'Input - companies list'!B:B,0),MATCH("Inter-Cluster Connectivity",'Input - companies list'!$1:$1,0 ))</f>
        <v/>
      </c>
      <c r="L3018">
        <f>IFERROR(PERCENTRANK(F:F,F3018),0)</f>
        <v/>
      </c>
      <c r="M3018">
        <f>IFERROR(1 - PERCENTRANK(G:G,G3018),0)</f>
        <v/>
      </c>
      <c r="N3018">
        <f>IFERROR(1 - PERCENTRANK(H:H,H3018),0)</f>
        <v/>
      </c>
      <c r="O3018">
        <f>IFERROR(PERCENTRANK(I:I,I3018),0)</f>
        <v/>
      </c>
      <c r="P3018">
        <f>IFERROR(1 - PERCENTRANK(J:J,J3018),0)</f>
        <v/>
      </c>
      <c r="Q3018">
        <f>IFERROR(PERCENTRANK(K:K,K3018),0)</f>
        <v/>
      </c>
      <c r="R3018">
        <f>L3018*weight1+M3018*weight2+N3018*weight3+O3018*weight4+P3018*weight5+Q3018*weight6</f>
        <v/>
      </c>
    </row>
    <row r="3019" spans="1:18">
      <c r="A3019">
        <f>RANK(R3019,R:R)</f>
        <v/>
      </c>
      <c r="B3019" t="s">
        <v>32732</v>
      </c>
      <c r="C3019">
        <f>VLOOKUP(B3019,'Input - companies list'!B:L,2,FALSE)</f>
        <v/>
      </c>
      <c r="D3019">
        <f>VLOOKUP(B3019,'Input - companies list'!B:L,11,FALSE)</f>
        <v/>
      </c>
      <c r="E3019">
        <f>VLOOKUP(B3019,'Input - companies list'!B:E,4,FALSE)</f>
        <v/>
      </c>
      <c r="F3019">
        <f>SUMIFS('Input - target event report'!H:H,'Input - target event report'!B:B,B3019,'Input - target event report'!D:D, "Private Investment")</f>
        <v/>
      </c>
      <c r="G3019">
        <f>IF(I3019&lt;2, "N/A", (MAXIFS('Input - target event report'!E:E,'Input - target event report'!B:B,B:B,'Input - target event report'!D:D,"Private Investment")-MINIFS('Input - target event report'!E:E,'Input - target event report'!B:B,B:B,'Input - target event report'!D:D,"Private Investment"))/(I3019-1))</f>
        <v/>
      </c>
      <c r="H3019">
        <f>IF(MAXIFS('Input - target event report'!E:E,'Input - target event report'!B:B,B:B,'Input - target event report'!D:D,"Private Investment") = 0, "N/A", TODAY() - MAXIFS('Input - target event report'!E:E,'Input - target event report'!B:B,B:B,'Input - target event report'!D:D,"Private Investment"))</f>
        <v/>
      </c>
      <c r="I3019">
        <f>COUNTIFS('Input - target event report'!B:B,B3019,'Input - target event report'!D:D, "Private Investment")</f>
        <v/>
      </c>
      <c r="J3019">
        <f>INDEX('Input - companies list'!$1:$10000,MATCH(B3019,'Input - companies list'!B:B,0),MATCH("Flow",'Input - companies list'!$1:$1,0 ))</f>
        <v/>
      </c>
      <c r="K3019">
        <f>INDEX('Input - companies list'!$1:$10000,MATCH(B3019,'Input - companies list'!B:B,0),MATCH("Inter-Cluster Connectivity",'Input - companies list'!$1:$1,0 ))</f>
        <v/>
      </c>
      <c r="L3019">
        <f>IFERROR(PERCENTRANK(F:F,F3019),0)</f>
        <v/>
      </c>
      <c r="M3019">
        <f>IFERROR(1 - PERCENTRANK(G:G,G3019),0)</f>
        <v/>
      </c>
      <c r="N3019">
        <f>IFERROR(1 - PERCENTRANK(H:H,H3019),0)</f>
        <v/>
      </c>
      <c r="O3019">
        <f>IFERROR(PERCENTRANK(I:I,I3019),0)</f>
        <v/>
      </c>
      <c r="P3019">
        <f>IFERROR(1 - PERCENTRANK(J:J,J3019),0)</f>
        <v/>
      </c>
      <c r="Q3019">
        <f>IFERROR(PERCENTRANK(K:K,K3019),0)</f>
        <v/>
      </c>
      <c r="R3019">
        <f>L3019*weight1+M3019*weight2+N3019*weight3+O3019*weight4+P3019*weight5+Q3019*weight6</f>
        <v/>
      </c>
    </row>
    <row r="3020" spans="1:18">
      <c r="A3020">
        <f>RANK(R3020,R:R)</f>
        <v/>
      </c>
      <c r="B3020" t="s">
        <v>32744</v>
      </c>
      <c r="C3020">
        <f>VLOOKUP(B3020,'Input - companies list'!B:L,2,FALSE)</f>
        <v/>
      </c>
      <c r="D3020">
        <f>VLOOKUP(B3020,'Input - companies list'!B:L,11,FALSE)</f>
        <v/>
      </c>
      <c r="E3020">
        <f>VLOOKUP(B3020,'Input - companies list'!B:E,4,FALSE)</f>
        <v/>
      </c>
      <c r="F3020">
        <f>SUMIFS('Input - target event report'!H:H,'Input - target event report'!B:B,B3020,'Input - target event report'!D:D, "Private Investment")</f>
        <v/>
      </c>
      <c r="G3020">
        <f>IF(I3020&lt;2, "N/A", (MAXIFS('Input - target event report'!E:E,'Input - target event report'!B:B,B:B,'Input - target event report'!D:D,"Private Investment")-MINIFS('Input - target event report'!E:E,'Input - target event report'!B:B,B:B,'Input - target event report'!D:D,"Private Investment"))/(I3020-1))</f>
        <v/>
      </c>
      <c r="H3020">
        <f>IF(MAXIFS('Input - target event report'!E:E,'Input - target event report'!B:B,B:B,'Input - target event report'!D:D,"Private Investment") = 0, "N/A", TODAY() - MAXIFS('Input - target event report'!E:E,'Input - target event report'!B:B,B:B,'Input - target event report'!D:D,"Private Investment"))</f>
        <v/>
      </c>
      <c r="I3020">
        <f>COUNTIFS('Input - target event report'!B:B,B3020,'Input - target event report'!D:D, "Private Investment")</f>
        <v/>
      </c>
      <c r="J3020">
        <f>INDEX('Input - companies list'!$1:$10000,MATCH(B3020,'Input - companies list'!B:B,0),MATCH("Flow",'Input - companies list'!$1:$1,0 ))</f>
        <v/>
      </c>
      <c r="K3020">
        <f>INDEX('Input - companies list'!$1:$10000,MATCH(B3020,'Input - companies list'!B:B,0),MATCH("Inter-Cluster Connectivity",'Input - companies list'!$1:$1,0 ))</f>
        <v/>
      </c>
      <c r="L3020">
        <f>IFERROR(PERCENTRANK(F:F,F3020),0)</f>
        <v/>
      </c>
      <c r="M3020">
        <f>IFERROR(1 - PERCENTRANK(G:G,G3020),0)</f>
        <v/>
      </c>
      <c r="N3020">
        <f>IFERROR(1 - PERCENTRANK(H:H,H3020),0)</f>
        <v/>
      </c>
      <c r="O3020">
        <f>IFERROR(PERCENTRANK(I:I,I3020),0)</f>
        <v/>
      </c>
      <c r="P3020">
        <f>IFERROR(1 - PERCENTRANK(J:J,J3020),0)</f>
        <v/>
      </c>
      <c r="Q3020">
        <f>IFERROR(PERCENTRANK(K:K,K3020),0)</f>
        <v/>
      </c>
      <c r="R3020">
        <f>L3020*weight1+M3020*weight2+N3020*weight3+O3020*weight4+P3020*weight5+Q3020*weight6</f>
        <v/>
      </c>
    </row>
    <row r="3021" spans="1:18">
      <c r="A3021">
        <f>RANK(R3021,R:R)</f>
        <v/>
      </c>
      <c r="B3021" t="s">
        <v>32753</v>
      </c>
      <c r="C3021">
        <f>VLOOKUP(B3021,'Input - companies list'!B:L,2,FALSE)</f>
        <v/>
      </c>
      <c r="D3021">
        <f>VLOOKUP(B3021,'Input - companies list'!B:L,11,FALSE)</f>
        <v/>
      </c>
      <c r="E3021">
        <f>VLOOKUP(B3021,'Input - companies list'!B:E,4,FALSE)</f>
        <v/>
      </c>
      <c r="F3021">
        <f>SUMIFS('Input - target event report'!H:H,'Input - target event report'!B:B,B3021,'Input - target event report'!D:D, "Private Investment")</f>
        <v/>
      </c>
      <c r="G3021">
        <f>IF(I3021&lt;2, "N/A", (MAXIFS('Input - target event report'!E:E,'Input - target event report'!B:B,B:B,'Input - target event report'!D:D,"Private Investment")-MINIFS('Input - target event report'!E:E,'Input - target event report'!B:B,B:B,'Input - target event report'!D:D,"Private Investment"))/(I3021-1))</f>
        <v/>
      </c>
      <c r="H3021">
        <f>IF(MAXIFS('Input - target event report'!E:E,'Input - target event report'!B:B,B:B,'Input - target event report'!D:D,"Private Investment") = 0, "N/A", TODAY() - MAXIFS('Input - target event report'!E:E,'Input - target event report'!B:B,B:B,'Input - target event report'!D:D,"Private Investment"))</f>
        <v/>
      </c>
      <c r="I3021">
        <f>COUNTIFS('Input - target event report'!B:B,B3021,'Input - target event report'!D:D, "Private Investment")</f>
        <v/>
      </c>
      <c r="J3021">
        <f>INDEX('Input - companies list'!$1:$10000,MATCH(B3021,'Input - companies list'!B:B,0),MATCH("Flow",'Input - companies list'!$1:$1,0 ))</f>
        <v/>
      </c>
      <c r="K3021">
        <f>INDEX('Input - companies list'!$1:$10000,MATCH(B3021,'Input - companies list'!B:B,0),MATCH("Inter-Cluster Connectivity",'Input - companies list'!$1:$1,0 ))</f>
        <v/>
      </c>
      <c r="L3021">
        <f>IFERROR(PERCENTRANK(F:F,F3021),0)</f>
        <v/>
      </c>
      <c r="M3021">
        <f>IFERROR(1 - PERCENTRANK(G:G,G3021),0)</f>
        <v/>
      </c>
      <c r="N3021">
        <f>IFERROR(1 - PERCENTRANK(H:H,H3021),0)</f>
        <v/>
      </c>
      <c r="O3021">
        <f>IFERROR(PERCENTRANK(I:I,I3021),0)</f>
        <v/>
      </c>
      <c r="P3021">
        <f>IFERROR(1 - PERCENTRANK(J:J,J3021),0)</f>
        <v/>
      </c>
      <c r="Q3021">
        <f>IFERROR(PERCENTRANK(K:K,K3021),0)</f>
        <v/>
      </c>
      <c r="R3021">
        <f>L3021*weight1+M3021*weight2+N3021*weight3+O3021*weight4+P3021*weight5+Q3021*weight6</f>
        <v/>
      </c>
    </row>
    <row r="3022" spans="1:18">
      <c r="A3022">
        <f>RANK(R3022,R:R)</f>
        <v/>
      </c>
      <c r="B3022" t="s">
        <v>32763</v>
      </c>
      <c r="C3022">
        <f>VLOOKUP(B3022,'Input - companies list'!B:L,2,FALSE)</f>
        <v/>
      </c>
      <c r="D3022">
        <f>VLOOKUP(B3022,'Input - companies list'!B:L,11,FALSE)</f>
        <v/>
      </c>
      <c r="E3022">
        <f>VLOOKUP(B3022,'Input - companies list'!B:E,4,FALSE)</f>
        <v/>
      </c>
      <c r="F3022">
        <f>SUMIFS('Input - target event report'!H:H,'Input - target event report'!B:B,B3022,'Input - target event report'!D:D, "Private Investment")</f>
        <v/>
      </c>
      <c r="G3022">
        <f>IF(I3022&lt;2, "N/A", (MAXIFS('Input - target event report'!E:E,'Input - target event report'!B:B,B:B,'Input - target event report'!D:D,"Private Investment")-MINIFS('Input - target event report'!E:E,'Input - target event report'!B:B,B:B,'Input - target event report'!D:D,"Private Investment"))/(I3022-1))</f>
        <v/>
      </c>
      <c r="H3022">
        <f>IF(MAXIFS('Input - target event report'!E:E,'Input - target event report'!B:B,B:B,'Input - target event report'!D:D,"Private Investment") = 0, "N/A", TODAY() - MAXIFS('Input - target event report'!E:E,'Input - target event report'!B:B,B:B,'Input - target event report'!D:D,"Private Investment"))</f>
        <v/>
      </c>
      <c r="I3022">
        <f>COUNTIFS('Input - target event report'!B:B,B3022,'Input - target event report'!D:D, "Private Investment")</f>
        <v/>
      </c>
      <c r="J3022">
        <f>INDEX('Input - companies list'!$1:$10000,MATCH(B3022,'Input - companies list'!B:B,0),MATCH("Flow",'Input - companies list'!$1:$1,0 ))</f>
        <v/>
      </c>
      <c r="K3022">
        <f>INDEX('Input - companies list'!$1:$10000,MATCH(B3022,'Input - companies list'!B:B,0),MATCH("Inter-Cluster Connectivity",'Input - companies list'!$1:$1,0 ))</f>
        <v/>
      </c>
      <c r="L3022">
        <f>IFERROR(PERCENTRANK(F:F,F3022),0)</f>
        <v/>
      </c>
      <c r="M3022">
        <f>IFERROR(1 - PERCENTRANK(G:G,G3022),0)</f>
        <v/>
      </c>
      <c r="N3022">
        <f>IFERROR(1 - PERCENTRANK(H:H,H3022),0)</f>
        <v/>
      </c>
      <c r="O3022">
        <f>IFERROR(PERCENTRANK(I:I,I3022),0)</f>
        <v/>
      </c>
      <c r="P3022">
        <f>IFERROR(1 - PERCENTRANK(J:J,J3022),0)</f>
        <v/>
      </c>
      <c r="Q3022">
        <f>IFERROR(PERCENTRANK(K:K,K3022),0)</f>
        <v/>
      </c>
      <c r="R3022">
        <f>L3022*weight1+M3022*weight2+N3022*weight3+O3022*weight4+P3022*weight5+Q3022*weight6</f>
        <v/>
      </c>
    </row>
    <row r="3023" spans="1:18">
      <c r="A3023">
        <f>RANK(R3023,R:R)</f>
        <v/>
      </c>
      <c r="B3023" t="s">
        <v>32770</v>
      </c>
      <c r="C3023">
        <f>VLOOKUP(B3023,'Input - companies list'!B:L,2,FALSE)</f>
        <v/>
      </c>
      <c r="D3023">
        <f>VLOOKUP(B3023,'Input - companies list'!B:L,11,FALSE)</f>
        <v/>
      </c>
      <c r="E3023">
        <f>VLOOKUP(B3023,'Input - companies list'!B:E,4,FALSE)</f>
        <v/>
      </c>
      <c r="F3023">
        <f>SUMIFS('Input - target event report'!H:H,'Input - target event report'!B:B,B3023,'Input - target event report'!D:D, "Private Investment")</f>
        <v/>
      </c>
      <c r="G3023">
        <f>IF(I3023&lt;2, "N/A", (MAXIFS('Input - target event report'!E:E,'Input - target event report'!B:B,B:B,'Input - target event report'!D:D,"Private Investment")-MINIFS('Input - target event report'!E:E,'Input - target event report'!B:B,B:B,'Input - target event report'!D:D,"Private Investment"))/(I3023-1))</f>
        <v/>
      </c>
      <c r="H3023">
        <f>IF(MAXIFS('Input - target event report'!E:E,'Input - target event report'!B:B,B:B,'Input - target event report'!D:D,"Private Investment") = 0, "N/A", TODAY() - MAXIFS('Input - target event report'!E:E,'Input - target event report'!B:B,B:B,'Input - target event report'!D:D,"Private Investment"))</f>
        <v/>
      </c>
      <c r="I3023">
        <f>COUNTIFS('Input - target event report'!B:B,B3023,'Input - target event report'!D:D, "Private Investment")</f>
        <v/>
      </c>
      <c r="J3023">
        <f>INDEX('Input - companies list'!$1:$10000,MATCH(B3023,'Input - companies list'!B:B,0),MATCH("Flow",'Input - companies list'!$1:$1,0 ))</f>
        <v/>
      </c>
      <c r="K3023">
        <f>INDEX('Input - companies list'!$1:$10000,MATCH(B3023,'Input - companies list'!B:B,0),MATCH("Inter-Cluster Connectivity",'Input - companies list'!$1:$1,0 ))</f>
        <v/>
      </c>
      <c r="L3023">
        <f>IFERROR(PERCENTRANK(F:F,F3023),0)</f>
        <v/>
      </c>
      <c r="M3023">
        <f>IFERROR(1 - PERCENTRANK(G:G,G3023),0)</f>
        <v/>
      </c>
      <c r="N3023">
        <f>IFERROR(1 - PERCENTRANK(H:H,H3023),0)</f>
        <v/>
      </c>
      <c r="O3023">
        <f>IFERROR(PERCENTRANK(I:I,I3023),0)</f>
        <v/>
      </c>
      <c r="P3023">
        <f>IFERROR(1 - PERCENTRANK(J:J,J3023),0)</f>
        <v/>
      </c>
      <c r="Q3023">
        <f>IFERROR(PERCENTRANK(K:K,K3023),0)</f>
        <v/>
      </c>
      <c r="R3023">
        <f>L3023*weight1+M3023*weight2+N3023*weight3+O3023*weight4+P3023*weight5+Q3023*weight6</f>
        <v/>
      </c>
    </row>
    <row r="3024" spans="1:18">
      <c r="A3024">
        <f>RANK(R3024,R:R)</f>
        <v/>
      </c>
      <c r="B3024" t="s">
        <v>32780</v>
      </c>
      <c r="C3024">
        <f>VLOOKUP(B3024,'Input - companies list'!B:L,2,FALSE)</f>
        <v/>
      </c>
      <c r="D3024">
        <f>VLOOKUP(B3024,'Input - companies list'!B:L,11,FALSE)</f>
        <v/>
      </c>
      <c r="E3024">
        <f>VLOOKUP(B3024,'Input - companies list'!B:E,4,FALSE)</f>
        <v/>
      </c>
      <c r="F3024">
        <f>SUMIFS('Input - target event report'!H:H,'Input - target event report'!B:B,B3024,'Input - target event report'!D:D, "Private Investment")</f>
        <v/>
      </c>
      <c r="G3024">
        <f>IF(I3024&lt;2, "N/A", (MAXIFS('Input - target event report'!E:E,'Input - target event report'!B:B,B:B,'Input - target event report'!D:D,"Private Investment")-MINIFS('Input - target event report'!E:E,'Input - target event report'!B:B,B:B,'Input - target event report'!D:D,"Private Investment"))/(I3024-1))</f>
        <v/>
      </c>
      <c r="H3024">
        <f>IF(MAXIFS('Input - target event report'!E:E,'Input - target event report'!B:B,B:B,'Input - target event report'!D:D,"Private Investment") = 0, "N/A", TODAY() - MAXIFS('Input - target event report'!E:E,'Input - target event report'!B:B,B:B,'Input - target event report'!D:D,"Private Investment"))</f>
        <v/>
      </c>
      <c r="I3024">
        <f>COUNTIFS('Input - target event report'!B:B,B3024,'Input - target event report'!D:D, "Private Investment")</f>
        <v/>
      </c>
      <c r="J3024">
        <f>INDEX('Input - companies list'!$1:$10000,MATCH(B3024,'Input - companies list'!B:B,0),MATCH("Flow",'Input - companies list'!$1:$1,0 ))</f>
        <v/>
      </c>
      <c r="K3024">
        <f>INDEX('Input - companies list'!$1:$10000,MATCH(B3024,'Input - companies list'!B:B,0),MATCH("Inter-Cluster Connectivity",'Input - companies list'!$1:$1,0 ))</f>
        <v/>
      </c>
      <c r="L3024">
        <f>IFERROR(PERCENTRANK(F:F,F3024),0)</f>
        <v/>
      </c>
      <c r="M3024">
        <f>IFERROR(1 - PERCENTRANK(G:G,G3024),0)</f>
        <v/>
      </c>
      <c r="N3024">
        <f>IFERROR(1 - PERCENTRANK(H:H,H3024),0)</f>
        <v/>
      </c>
      <c r="O3024">
        <f>IFERROR(PERCENTRANK(I:I,I3024),0)</f>
        <v/>
      </c>
      <c r="P3024">
        <f>IFERROR(1 - PERCENTRANK(J:J,J3024),0)</f>
        <v/>
      </c>
      <c r="Q3024">
        <f>IFERROR(PERCENTRANK(K:K,K3024),0)</f>
        <v/>
      </c>
      <c r="R3024">
        <f>L3024*weight1+M3024*weight2+N3024*weight3+O3024*weight4+P3024*weight5+Q3024*weight6</f>
        <v/>
      </c>
    </row>
    <row r="3025" spans="1:18">
      <c r="A3025">
        <f>RANK(R3025,R:R)</f>
        <v/>
      </c>
      <c r="B3025" t="s">
        <v>32793</v>
      </c>
      <c r="C3025">
        <f>VLOOKUP(B3025,'Input - companies list'!B:L,2,FALSE)</f>
        <v/>
      </c>
      <c r="D3025">
        <f>VLOOKUP(B3025,'Input - companies list'!B:L,11,FALSE)</f>
        <v/>
      </c>
      <c r="E3025">
        <f>VLOOKUP(B3025,'Input - companies list'!B:E,4,FALSE)</f>
        <v/>
      </c>
      <c r="F3025">
        <f>SUMIFS('Input - target event report'!H:H,'Input - target event report'!B:B,B3025,'Input - target event report'!D:D, "Private Investment")</f>
        <v/>
      </c>
      <c r="G3025">
        <f>IF(I3025&lt;2, "N/A", (MAXIFS('Input - target event report'!E:E,'Input - target event report'!B:B,B:B,'Input - target event report'!D:D,"Private Investment")-MINIFS('Input - target event report'!E:E,'Input - target event report'!B:B,B:B,'Input - target event report'!D:D,"Private Investment"))/(I3025-1))</f>
        <v/>
      </c>
      <c r="H3025">
        <f>IF(MAXIFS('Input - target event report'!E:E,'Input - target event report'!B:B,B:B,'Input - target event report'!D:D,"Private Investment") = 0, "N/A", TODAY() - MAXIFS('Input - target event report'!E:E,'Input - target event report'!B:B,B:B,'Input - target event report'!D:D,"Private Investment"))</f>
        <v/>
      </c>
      <c r="I3025">
        <f>COUNTIFS('Input - target event report'!B:B,B3025,'Input - target event report'!D:D, "Private Investment")</f>
        <v/>
      </c>
      <c r="J3025">
        <f>INDEX('Input - companies list'!$1:$10000,MATCH(B3025,'Input - companies list'!B:B,0),MATCH("Flow",'Input - companies list'!$1:$1,0 ))</f>
        <v/>
      </c>
      <c r="K3025">
        <f>INDEX('Input - companies list'!$1:$10000,MATCH(B3025,'Input - companies list'!B:B,0),MATCH("Inter-Cluster Connectivity",'Input - companies list'!$1:$1,0 ))</f>
        <v/>
      </c>
      <c r="L3025">
        <f>IFERROR(PERCENTRANK(F:F,F3025),0)</f>
        <v/>
      </c>
      <c r="M3025">
        <f>IFERROR(1 - PERCENTRANK(G:G,G3025),0)</f>
        <v/>
      </c>
      <c r="N3025">
        <f>IFERROR(1 - PERCENTRANK(H:H,H3025),0)</f>
        <v/>
      </c>
      <c r="O3025">
        <f>IFERROR(PERCENTRANK(I:I,I3025),0)</f>
        <v/>
      </c>
      <c r="P3025">
        <f>IFERROR(1 - PERCENTRANK(J:J,J3025),0)</f>
        <v/>
      </c>
      <c r="Q3025">
        <f>IFERROR(PERCENTRANK(K:K,K3025),0)</f>
        <v/>
      </c>
      <c r="R3025">
        <f>L3025*weight1+M3025*weight2+N3025*weight3+O3025*weight4+P3025*weight5+Q3025*weight6</f>
        <v/>
      </c>
    </row>
    <row r="3026" spans="1:18">
      <c r="A3026">
        <f>RANK(R3026,R:R)</f>
        <v/>
      </c>
      <c r="B3026" t="s">
        <v>32805</v>
      </c>
      <c r="C3026">
        <f>VLOOKUP(B3026,'Input - companies list'!B:L,2,FALSE)</f>
        <v/>
      </c>
      <c r="D3026">
        <f>VLOOKUP(B3026,'Input - companies list'!B:L,11,FALSE)</f>
        <v/>
      </c>
      <c r="E3026">
        <f>VLOOKUP(B3026,'Input - companies list'!B:E,4,FALSE)</f>
        <v/>
      </c>
      <c r="F3026">
        <f>SUMIFS('Input - target event report'!H:H,'Input - target event report'!B:B,B3026,'Input - target event report'!D:D, "Private Investment")</f>
        <v/>
      </c>
      <c r="G3026">
        <f>IF(I3026&lt;2, "N/A", (MAXIFS('Input - target event report'!E:E,'Input - target event report'!B:B,B:B,'Input - target event report'!D:D,"Private Investment")-MINIFS('Input - target event report'!E:E,'Input - target event report'!B:B,B:B,'Input - target event report'!D:D,"Private Investment"))/(I3026-1))</f>
        <v/>
      </c>
      <c r="H3026">
        <f>IF(MAXIFS('Input - target event report'!E:E,'Input - target event report'!B:B,B:B,'Input - target event report'!D:D,"Private Investment") = 0, "N/A", TODAY() - MAXIFS('Input - target event report'!E:E,'Input - target event report'!B:B,B:B,'Input - target event report'!D:D,"Private Investment"))</f>
        <v/>
      </c>
      <c r="I3026">
        <f>COUNTIFS('Input - target event report'!B:B,B3026,'Input - target event report'!D:D, "Private Investment")</f>
        <v/>
      </c>
      <c r="J3026">
        <f>INDEX('Input - companies list'!$1:$10000,MATCH(B3026,'Input - companies list'!B:B,0),MATCH("Flow",'Input - companies list'!$1:$1,0 ))</f>
        <v/>
      </c>
      <c r="K3026">
        <f>INDEX('Input - companies list'!$1:$10000,MATCH(B3026,'Input - companies list'!B:B,0),MATCH("Inter-Cluster Connectivity",'Input - companies list'!$1:$1,0 ))</f>
        <v/>
      </c>
      <c r="L3026">
        <f>IFERROR(PERCENTRANK(F:F,F3026),0)</f>
        <v/>
      </c>
      <c r="M3026">
        <f>IFERROR(1 - PERCENTRANK(G:G,G3026),0)</f>
        <v/>
      </c>
      <c r="N3026">
        <f>IFERROR(1 - PERCENTRANK(H:H,H3026),0)</f>
        <v/>
      </c>
      <c r="O3026">
        <f>IFERROR(PERCENTRANK(I:I,I3026),0)</f>
        <v/>
      </c>
      <c r="P3026">
        <f>IFERROR(1 - PERCENTRANK(J:J,J3026),0)</f>
        <v/>
      </c>
      <c r="Q3026">
        <f>IFERROR(PERCENTRANK(K:K,K3026),0)</f>
        <v/>
      </c>
      <c r="R3026">
        <f>L3026*weight1+M3026*weight2+N3026*weight3+O3026*weight4+P3026*weight5+Q3026*weight6</f>
        <v/>
      </c>
    </row>
    <row r="3027" spans="1:18">
      <c r="A3027">
        <f>RANK(R3027,R:R)</f>
        <v/>
      </c>
      <c r="B3027" t="s">
        <v>32815</v>
      </c>
      <c r="C3027">
        <f>VLOOKUP(B3027,'Input - companies list'!B:L,2,FALSE)</f>
        <v/>
      </c>
      <c r="D3027">
        <f>VLOOKUP(B3027,'Input - companies list'!B:L,11,FALSE)</f>
        <v/>
      </c>
      <c r="E3027">
        <f>VLOOKUP(B3027,'Input - companies list'!B:E,4,FALSE)</f>
        <v/>
      </c>
      <c r="F3027">
        <f>SUMIFS('Input - target event report'!H:H,'Input - target event report'!B:B,B3027,'Input - target event report'!D:D, "Private Investment")</f>
        <v/>
      </c>
      <c r="G3027">
        <f>IF(I3027&lt;2, "N/A", (MAXIFS('Input - target event report'!E:E,'Input - target event report'!B:B,B:B,'Input - target event report'!D:D,"Private Investment")-MINIFS('Input - target event report'!E:E,'Input - target event report'!B:B,B:B,'Input - target event report'!D:D,"Private Investment"))/(I3027-1))</f>
        <v/>
      </c>
      <c r="H3027">
        <f>IF(MAXIFS('Input - target event report'!E:E,'Input - target event report'!B:B,B:B,'Input - target event report'!D:D,"Private Investment") = 0, "N/A", TODAY() - MAXIFS('Input - target event report'!E:E,'Input - target event report'!B:B,B:B,'Input - target event report'!D:D,"Private Investment"))</f>
        <v/>
      </c>
      <c r="I3027">
        <f>COUNTIFS('Input - target event report'!B:B,B3027,'Input - target event report'!D:D, "Private Investment")</f>
        <v/>
      </c>
      <c r="J3027">
        <f>INDEX('Input - companies list'!$1:$10000,MATCH(B3027,'Input - companies list'!B:B,0),MATCH("Flow",'Input - companies list'!$1:$1,0 ))</f>
        <v/>
      </c>
      <c r="K3027">
        <f>INDEX('Input - companies list'!$1:$10000,MATCH(B3027,'Input - companies list'!B:B,0),MATCH("Inter-Cluster Connectivity",'Input - companies list'!$1:$1,0 ))</f>
        <v/>
      </c>
      <c r="L3027">
        <f>IFERROR(PERCENTRANK(F:F,F3027),0)</f>
        <v/>
      </c>
      <c r="M3027">
        <f>IFERROR(1 - PERCENTRANK(G:G,G3027),0)</f>
        <v/>
      </c>
      <c r="N3027">
        <f>IFERROR(1 - PERCENTRANK(H:H,H3027),0)</f>
        <v/>
      </c>
      <c r="O3027">
        <f>IFERROR(PERCENTRANK(I:I,I3027),0)</f>
        <v/>
      </c>
      <c r="P3027">
        <f>IFERROR(1 - PERCENTRANK(J:J,J3027),0)</f>
        <v/>
      </c>
      <c r="Q3027">
        <f>IFERROR(PERCENTRANK(K:K,K3027),0)</f>
        <v/>
      </c>
      <c r="R3027">
        <f>L3027*weight1+M3027*weight2+N3027*weight3+O3027*weight4+P3027*weight5+Q3027*weight6</f>
        <v/>
      </c>
    </row>
    <row r="3028" spans="1:18">
      <c r="A3028">
        <f>RANK(R3028,R:R)</f>
        <v/>
      </c>
      <c r="B3028" t="s">
        <v>32825</v>
      </c>
      <c r="C3028">
        <f>VLOOKUP(B3028,'Input - companies list'!B:L,2,FALSE)</f>
        <v/>
      </c>
      <c r="D3028">
        <f>VLOOKUP(B3028,'Input - companies list'!B:L,11,FALSE)</f>
        <v/>
      </c>
      <c r="E3028">
        <f>VLOOKUP(B3028,'Input - companies list'!B:E,4,FALSE)</f>
        <v/>
      </c>
      <c r="F3028">
        <f>SUMIFS('Input - target event report'!H:H,'Input - target event report'!B:B,B3028,'Input - target event report'!D:D, "Private Investment")</f>
        <v/>
      </c>
      <c r="G3028">
        <f>IF(I3028&lt;2, "N/A", (MAXIFS('Input - target event report'!E:E,'Input - target event report'!B:B,B:B,'Input - target event report'!D:D,"Private Investment")-MINIFS('Input - target event report'!E:E,'Input - target event report'!B:B,B:B,'Input - target event report'!D:D,"Private Investment"))/(I3028-1))</f>
        <v/>
      </c>
      <c r="H3028">
        <f>IF(MAXIFS('Input - target event report'!E:E,'Input - target event report'!B:B,B:B,'Input - target event report'!D:D,"Private Investment") = 0, "N/A", TODAY() - MAXIFS('Input - target event report'!E:E,'Input - target event report'!B:B,B:B,'Input - target event report'!D:D,"Private Investment"))</f>
        <v/>
      </c>
      <c r="I3028">
        <f>COUNTIFS('Input - target event report'!B:B,B3028,'Input - target event report'!D:D, "Private Investment")</f>
        <v/>
      </c>
      <c r="J3028">
        <f>INDEX('Input - companies list'!$1:$10000,MATCH(B3028,'Input - companies list'!B:B,0),MATCH("Flow",'Input - companies list'!$1:$1,0 ))</f>
        <v/>
      </c>
      <c r="K3028">
        <f>INDEX('Input - companies list'!$1:$10000,MATCH(B3028,'Input - companies list'!B:B,0),MATCH("Inter-Cluster Connectivity",'Input - companies list'!$1:$1,0 ))</f>
        <v/>
      </c>
      <c r="L3028">
        <f>IFERROR(PERCENTRANK(F:F,F3028),0)</f>
        <v/>
      </c>
      <c r="M3028">
        <f>IFERROR(1 - PERCENTRANK(G:G,G3028),0)</f>
        <v/>
      </c>
      <c r="N3028">
        <f>IFERROR(1 - PERCENTRANK(H:H,H3028),0)</f>
        <v/>
      </c>
      <c r="O3028">
        <f>IFERROR(PERCENTRANK(I:I,I3028),0)</f>
        <v/>
      </c>
      <c r="P3028">
        <f>IFERROR(1 - PERCENTRANK(J:J,J3028),0)</f>
        <v/>
      </c>
      <c r="Q3028">
        <f>IFERROR(PERCENTRANK(K:K,K3028),0)</f>
        <v/>
      </c>
      <c r="R3028">
        <f>L3028*weight1+M3028*weight2+N3028*weight3+O3028*weight4+P3028*weight5+Q3028*weight6</f>
        <v/>
      </c>
    </row>
    <row r="3029" spans="1:18">
      <c r="A3029">
        <f>RANK(R3029,R:R)</f>
        <v/>
      </c>
      <c r="B3029" t="s">
        <v>32838</v>
      </c>
      <c r="C3029">
        <f>VLOOKUP(B3029,'Input - companies list'!B:L,2,FALSE)</f>
        <v/>
      </c>
      <c r="D3029">
        <f>VLOOKUP(B3029,'Input - companies list'!B:L,11,FALSE)</f>
        <v/>
      </c>
      <c r="E3029">
        <f>VLOOKUP(B3029,'Input - companies list'!B:E,4,FALSE)</f>
        <v/>
      </c>
      <c r="F3029">
        <f>SUMIFS('Input - target event report'!H:H,'Input - target event report'!B:B,B3029,'Input - target event report'!D:D, "Private Investment")</f>
        <v/>
      </c>
      <c r="G3029">
        <f>IF(I3029&lt;2, "N/A", (MAXIFS('Input - target event report'!E:E,'Input - target event report'!B:B,B:B,'Input - target event report'!D:D,"Private Investment")-MINIFS('Input - target event report'!E:E,'Input - target event report'!B:B,B:B,'Input - target event report'!D:D,"Private Investment"))/(I3029-1))</f>
        <v/>
      </c>
      <c r="H3029">
        <f>IF(MAXIFS('Input - target event report'!E:E,'Input - target event report'!B:B,B:B,'Input - target event report'!D:D,"Private Investment") = 0, "N/A", TODAY() - MAXIFS('Input - target event report'!E:E,'Input - target event report'!B:B,B:B,'Input - target event report'!D:D,"Private Investment"))</f>
        <v/>
      </c>
      <c r="I3029">
        <f>COUNTIFS('Input - target event report'!B:B,B3029,'Input - target event report'!D:D, "Private Investment")</f>
        <v/>
      </c>
      <c r="J3029">
        <f>INDEX('Input - companies list'!$1:$10000,MATCH(B3029,'Input - companies list'!B:B,0),MATCH("Flow",'Input - companies list'!$1:$1,0 ))</f>
        <v/>
      </c>
      <c r="K3029">
        <f>INDEX('Input - companies list'!$1:$10000,MATCH(B3029,'Input - companies list'!B:B,0),MATCH("Inter-Cluster Connectivity",'Input - companies list'!$1:$1,0 ))</f>
        <v/>
      </c>
      <c r="L3029">
        <f>IFERROR(PERCENTRANK(F:F,F3029),0)</f>
        <v/>
      </c>
      <c r="M3029">
        <f>IFERROR(1 - PERCENTRANK(G:G,G3029),0)</f>
        <v/>
      </c>
      <c r="N3029">
        <f>IFERROR(1 - PERCENTRANK(H:H,H3029),0)</f>
        <v/>
      </c>
      <c r="O3029">
        <f>IFERROR(PERCENTRANK(I:I,I3029),0)</f>
        <v/>
      </c>
      <c r="P3029">
        <f>IFERROR(1 - PERCENTRANK(J:J,J3029),0)</f>
        <v/>
      </c>
      <c r="Q3029">
        <f>IFERROR(PERCENTRANK(K:K,K3029),0)</f>
        <v/>
      </c>
      <c r="R3029">
        <f>L3029*weight1+M3029*weight2+N3029*weight3+O3029*weight4+P3029*weight5+Q3029*weight6</f>
        <v/>
      </c>
    </row>
    <row r="3030" spans="1:18">
      <c r="A3030">
        <f>RANK(R3030,R:R)</f>
        <v/>
      </c>
      <c r="B3030" t="s">
        <v>32847</v>
      </c>
      <c r="C3030">
        <f>VLOOKUP(B3030,'Input - companies list'!B:L,2,FALSE)</f>
        <v/>
      </c>
      <c r="D3030">
        <f>VLOOKUP(B3030,'Input - companies list'!B:L,11,FALSE)</f>
        <v/>
      </c>
      <c r="E3030">
        <f>VLOOKUP(B3030,'Input - companies list'!B:E,4,FALSE)</f>
        <v/>
      </c>
      <c r="F3030">
        <f>SUMIFS('Input - target event report'!H:H,'Input - target event report'!B:B,B3030,'Input - target event report'!D:D, "Private Investment")</f>
        <v/>
      </c>
      <c r="G3030">
        <f>IF(I3030&lt;2, "N/A", (MAXIFS('Input - target event report'!E:E,'Input - target event report'!B:B,B:B,'Input - target event report'!D:D,"Private Investment")-MINIFS('Input - target event report'!E:E,'Input - target event report'!B:B,B:B,'Input - target event report'!D:D,"Private Investment"))/(I3030-1))</f>
        <v/>
      </c>
      <c r="H3030">
        <f>IF(MAXIFS('Input - target event report'!E:E,'Input - target event report'!B:B,B:B,'Input - target event report'!D:D,"Private Investment") = 0, "N/A", TODAY() - MAXIFS('Input - target event report'!E:E,'Input - target event report'!B:B,B:B,'Input - target event report'!D:D,"Private Investment"))</f>
        <v/>
      </c>
      <c r="I3030">
        <f>COUNTIFS('Input - target event report'!B:B,B3030,'Input - target event report'!D:D, "Private Investment")</f>
        <v/>
      </c>
      <c r="J3030">
        <f>INDEX('Input - companies list'!$1:$10000,MATCH(B3030,'Input - companies list'!B:B,0),MATCH("Flow",'Input - companies list'!$1:$1,0 ))</f>
        <v/>
      </c>
      <c r="K3030">
        <f>INDEX('Input - companies list'!$1:$10000,MATCH(B3030,'Input - companies list'!B:B,0),MATCH("Inter-Cluster Connectivity",'Input - companies list'!$1:$1,0 ))</f>
        <v/>
      </c>
      <c r="L3030">
        <f>IFERROR(PERCENTRANK(F:F,F3030),0)</f>
        <v/>
      </c>
      <c r="M3030">
        <f>IFERROR(1 - PERCENTRANK(G:G,G3030),0)</f>
        <v/>
      </c>
      <c r="N3030">
        <f>IFERROR(1 - PERCENTRANK(H:H,H3030),0)</f>
        <v/>
      </c>
      <c r="O3030">
        <f>IFERROR(PERCENTRANK(I:I,I3030),0)</f>
        <v/>
      </c>
      <c r="P3030">
        <f>IFERROR(1 - PERCENTRANK(J:J,J3030),0)</f>
        <v/>
      </c>
      <c r="Q3030">
        <f>IFERROR(PERCENTRANK(K:K,K3030),0)</f>
        <v/>
      </c>
      <c r="R3030">
        <f>L3030*weight1+M3030*weight2+N3030*weight3+O3030*weight4+P3030*weight5+Q3030*weight6</f>
        <v/>
      </c>
    </row>
    <row r="3031" spans="1:18">
      <c r="A3031">
        <f>RANK(R3031,R:R)</f>
        <v/>
      </c>
      <c r="B3031" t="s">
        <v>32856</v>
      </c>
      <c r="C3031">
        <f>VLOOKUP(B3031,'Input - companies list'!B:L,2,FALSE)</f>
        <v/>
      </c>
      <c r="D3031">
        <f>VLOOKUP(B3031,'Input - companies list'!B:L,11,FALSE)</f>
        <v/>
      </c>
      <c r="E3031">
        <f>VLOOKUP(B3031,'Input - companies list'!B:E,4,FALSE)</f>
        <v/>
      </c>
      <c r="F3031">
        <f>SUMIFS('Input - target event report'!H:H,'Input - target event report'!B:B,B3031,'Input - target event report'!D:D, "Private Investment")</f>
        <v/>
      </c>
      <c r="G3031">
        <f>IF(I3031&lt;2, "N/A", (MAXIFS('Input - target event report'!E:E,'Input - target event report'!B:B,B:B,'Input - target event report'!D:D,"Private Investment")-MINIFS('Input - target event report'!E:E,'Input - target event report'!B:B,B:B,'Input - target event report'!D:D,"Private Investment"))/(I3031-1))</f>
        <v/>
      </c>
      <c r="H3031">
        <f>IF(MAXIFS('Input - target event report'!E:E,'Input - target event report'!B:B,B:B,'Input - target event report'!D:D,"Private Investment") = 0, "N/A", TODAY() - MAXIFS('Input - target event report'!E:E,'Input - target event report'!B:B,B:B,'Input - target event report'!D:D,"Private Investment"))</f>
        <v/>
      </c>
      <c r="I3031">
        <f>COUNTIFS('Input - target event report'!B:B,B3031,'Input - target event report'!D:D, "Private Investment")</f>
        <v/>
      </c>
      <c r="J3031">
        <f>INDEX('Input - companies list'!$1:$10000,MATCH(B3031,'Input - companies list'!B:B,0),MATCH("Flow",'Input - companies list'!$1:$1,0 ))</f>
        <v/>
      </c>
      <c r="K3031">
        <f>INDEX('Input - companies list'!$1:$10000,MATCH(B3031,'Input - companies list'!B:B,0),MATCH("Inter-Cluster Connectivity",'Input - companies list'!$1:$1,0 ))</f>
        <v/>
      </c>
      <c r="L3031">
        <f>IFERROR(PERCENTRANK(F:F,F3031),0)</f>
        <v/>
      </c>
      <c r="M3031">
        <f>IFERROR(1 - PERCENTRANK(G:G,G3031),0)</f>
        <v/>
      </c>
      <c r="N3031">
        <f>IFERROR(1 - PERCENTRANK(H:H,H3031),0)</f>
        <v/>
      </c>
      <c r="O3031">
        <f>IFERROR(PERCENTRANK(I:I,I3031),0)</f>
        <v/>
      </c>
      <c r="P3031">
        <f>IFERROR(1 - PERCENTRANK(J:J,J3031),0)</f>
        <v/>
      </c>
      <c r="Q3031">
        <f>IFERROR(PERCENTRANK(K:K,K3031),0)</f>
        <v/>
      </c>
      <c r="R3031">
        <f>L3031*weight1+M3031*weight2+N3031*weight3+O3031*weight4+P3031*weight5+Q3031*weight6</f>
        <v/>
      </c>
    </row>
    <row r="3032" spans="1:18">
      <c r="A3032">
        <f>RANK(R3032,R:R)</f>
        <v/>
      </c>
      <c r="B3032" t="s">
        <v>32870</v>
      </c>
      <c r="C3032">
        <f>VLOOKUP(B3032,'Input - companies list'!B:L,2,FALSE)</f>
        <v/>
      </c>
      <c r="D3032">
        <f>VLOOKUP(B3032,'Input - companies list'!B:L,11,FALSE)</f>
        <v/>
      </c>
      <c r="E3032">
        <f>VLOOKUP(B3032,'Input - companies list'!B:E,4,FALSE)</f>
        <v/>
      </c>
      <c r="F3032">
        <f>SUMIFS('Input - target event report'!H:H,'Input - target event report'!B:B,B3032,'Input - target event report'!D:D, "Private Investment")</f>
        <v/>
      </c>
      <c r="G3032">
        <f>IF(I3032&lt;2, "N/A", (MAXIFS('Input - target event report'!E:E,'Input - target event report'!B:B,B:B,'Input - target event report'!D:D,"Private Investment")-MINIFS('Input - target event report'!E:E,'Input - target event report'!B:B,B:B,'Input - target event report'!D:D,"Private Investment"))/(I3032-1))</f>
        <v/>
      </c>
      <c r="H3032">
        <f>IF(MAXIFS('Input - target event report'!E:E,'Input - target event report'!B:B,B:B,'Input - target event report'!D:D,"Private Investment") = 0, "N/A", TODAY() - MAXIFS('Input - target event report'!E:E,'Input - target event report'!B:B,B:B,'Input - target event report'!D:D,"Private Investment"))</f>
        <v/>
      </c>
      <c r="I3032">
        <f>COUNTIFS('Input - target event report'!B:B,B3032,'Input - target event report'!D:D, "Private Investment")</f>
        <v/>
      </c>
      <c r="J3032">
        <f>INDEX('Input - companies list'!$1:$10000,MATCH(B3032,'Input - companies list'!B:B,0),MATCH("Flow",'Input - companies list'!$1:$1,0 ))</f>
        <v/>
      </c>
      <c r="K3032">
        <f>INDEX('Input - companies list'!$1:$10000,MATCH(B3032,'Input - companies list'!B:B,0),MATCH("Inter-Cluster Connectivity",'Input - companies list'!$1:$1,0 ))</f>
        <v/>
      </c>
      <c r="L3032">
        <f>IFERROR(PERCENTRANK(F:F,F3032),0)</f>
        <v/>
      </c>
      <c r="M3032">
        <f>IFERROR(1 - PERCENTRANK(G:G,G3032),0)</f>
        <v/>
      </c>
      <c r="N3032">
        <f>IFERROR(1 - PERCENTRANK(H:H,H3032),0)</f>
        <v/>
      </c>
      <c r="O3032">
        <f>IFERROR(PERCENTRANK(I:I,I3032),0)</f>
        <v/>
      </c>
      <c r="P3032">
        <f>IFERROR(1 - PERCENTRANK(J:J,J3032),0)</f>
        <v/>
      </c>
      <c r="Q3032">
        <f>IFERROR(PERCENTRANK(K:K,K3032),0)</f>
        <v/>
      </c>
      <c r="R3032">
        <f>L3032*weight1+M3032*weight2+N3032*weight3+O3032*weight4+P3032*weight5+Q3032*weight6</f>
        <v/>
      </c>
    </row>
    <row r="3033" spans="1:18">
      <c r="A3033">
        <f>RANK(R3033,R:R)</f>
        <v/>
      </c>
      <c r="B3033" t="s">
        <v>32880</v>
      </c>
      <c r="C3033">
        <f>VLOOKUP(B3033,'Input - companies list'!B:L,2,FALSE)</f>
        <v/>
      </c>
      <c r="D3033">
        <f>VLOOKUP(B3033,'Input - companies list'!B:L,11,FALSE)</f>
        <v/>
      </c>
      <c r="E3033">
        <f>VLOOKUP(B3033,'Input - companies list'!B:E,4,FALSE)</f>
        <v/>
      </c>
      <c r="F3033">
        <f>SUMIFS('Input - target event report'!H:H,'Input - target event report'!B:B,B3033,'Input - target event report'!D:D, "Private Investment")</f>
        <v/>
      </c>
      <c r="G3033">
        <f>IF(I3033&lt;2, "N/A", (MAXIFS('Input - target event report'!E:E,'Input - target event report'!B:B,B:B,'Input - target event report'!D:D,"Private Investment")-MINIFS('Input - target event report'!E:E,'Input - target event report'!B:B,B:B,'Input - target event report'!D:D,"Private Investment"))/(I3033-1))</f>
        <v/>
      </c>
      <c r="H3033">
        <f>IF(MAXIFS('Input - target event report'!E:E,'Input - target event report'!B:B,B:B,'Input - target event report'!D:D,"Private Investment") = 0, "N/A", TODAY() - MAXIFS('Input - target event report'!E:E,'Input - target event report'!B:B,B:B,'Input - target event report'!D:D,"Private Investment"))</f>
        <v/>
      </c>
      <c r="I3033">
        <f>COUNTIFS('Input - target event report'!B:B,B3033,'Input - target event report'!D:D, "Private Investment")</f>
        <v/>
      </c>
      <c r="J3033">
        <f>INDEX('Input - companies list'!$1:$10000,MATCH(B3033,'Input - companies list'!B:B,0),MATCH("Flow",'Input - companies list'!$1:$1,0 ))</f>
        <v/>
      </c>
      <c r="K3033">
        <f>INDEX('Input - companies list'!$1:$10000,MATCH(B3033,'Input - companies list'!B:B,0),MATCH("Inter-Cluster Connectivity",'Input - companies list'!$1:$1,0 ))</f>
        <v/>
      </c>
      <c r="L3033">
        <f>IFERROR(PERCENTRANK(F:F,F3033),0)</f>
        <v/>
      </c>
      <c r="M3033">
        <f>IFERROR(1 - PERCENTRANK(G:G,G3033),0)</f>
        <v/>
      </c>
      <c r="N3033">
        <f>IFERROR(1 - PERCENTRANK(H:H,H3033),0)</f>
        <v/>
      </c>
      <c r="O3033">
        <f>IFERROR(PERCENTRANK(I:I,I3033),0)</f>
        <v/>
      </c>
      <c r="P3033">
        <f>IFERROR(1 - PERCENTRANK(J:J,J3033),0)</f>
        <v/>
      </c>
      <c r="Q3033">
        <f>IFERROR(PERCENTRANK(K:K,K3033),0)</f>
        <v/>
      </c>
      <c r="R3033">
        <f>L3033*weight1+M3033*weight2+N3033*weight3+O3033*weight4+P3033*weight5+Q3033*weight6</f>
        <v/>
      </c>
    </row>
    <row r="3034" spans="1:18">
      <c r="A3034">
        <f>RANK(R3034,R:R)</f>
        <v/>
      </c>
      <c r="B3034" t="s">
        <v>32890</v>
      </c>
      <c r="C3034">
        <f>VLOOKUP(B3034,'Input - companies list'!B:L,2,FALSE)</f>
        <v/>
      </c>
      <c r="D3034">
        <f>VLOOKUP(B3034,'Input - companies list'!B:L,11,FALSE)</f>
        <v/>
      </c>
      <c r="E3034">
        <f>VLOOKUP(B3034,'Input - companies list'!B:E,4,FALSE)</f>
        <v/>
      </c>
      <c r="F3034">
        <f>SUMIFS('Input - target event report'!H:H,'Input - target event report'!B:B,B3034,'Input - target event report'!D:D, "Private Investment")</f>
        <v/>
      </c>
      <c r="G3034">
        <f>IF(I3034&lt;2, "N/A", (MAXIFS('Input - target event report'!E:E,'Input - target event report'!B:B,B:B,'Input - target event report'!D:D,"Private Investment")-MINIFS('Input - target event report'!E:E,'Input - target event report'!B:B,B:B,'Input - target event report'!D:D,"Private Investment"))/(I3034-1))</f>
        <v/>
      </c>
      <c r="H3034">
        <f>IF(MAXIFS('Input - target event report'!E:E,'Input - target event report'!B:B,B:B,'Input - target event report'!D:D,"Private Investment") = 0, "N/A", TODAY() - MAXIFS('Input - target event report'!E:E,'Input - target event report'!B:B,B:B,'Input - target event report'!D:D,"Private Investment"))</f>
        <v/>
      </c>
      <c r="I3034">
        <f>COUNTIFS('Input - target event report'!B:B,B3034,'Input - target event report'!D:D, "Private Investment")</f>
        <v/>
      </c>
      <c r="J3034">
        <f>INDEX('Input - companies list'!$1:$10000,MATCH(B3034,'Input - companies list'!B:B,0),MATCH("Flow",'Input - companies list'!$1:$1,0 ))</f>
        <v/>
      </c>
      <c r="K3034">
        <f>INDEX('Input - companies list'!$1:$10000,MATCH(B3034,'Input - companies list'!B:B,0),MATCH("Inter-Cluster Connectivity",'Input - companies list'!$1:$1,0 ))</f>
        <v/>
      </c>
      <c r="L3034">
        <f>IFERROR(PERCENTRANK(F:F,F3034),0)</f>
        <v/>
      </c>
      <c r="M3034">
        <f>IFERROR(1 - PERCENTRANK(G:G,G3034),0)</f>
        <v/>
      </c>
      <c r="N3034">
        <f>IFERROR(1 - PERCENTRANK(H:H,H3034),0)</f>
        <v/>
      </c>
      <c r="O3034">
        <f>IFERROR(PERCENTRANK(I:I,I3034),0)</f>
        <v/>
      </c>
      <c r="P3034">
        <f>IFERROR(1 - PERCENTRANK(J:J,J3034),0)</f>
        <v/>
      </c>
      <c r="Q3034">
        <f>IFERROR(PERCENTRANK(K:K,K3034),0)</f>
        <v/>
      </c>
      <c r="R3034">
        <f>L3034*weight1+M3034*weight2+N3034*weight3+O3034*weight4+P3034*weight5+Q3034*weight6</f>
        <v/>
      </c>
    </row>
    <row r="3035" spans="1:18">
      <c r="B3035" t="s">
        <v>32898</v>
      </c>
    </row>
    <row r="3036" spans="1:18">
      <c r="B3036" t="s">
        <v>32910</v>
      </c>
    </row>
  </sheetData>
  <autoFilter ref="A2:R2">
    <sortState ref="A3:R585">
      <sortCondition descending="1" ref="A2:A585"/>
    </sortState>
  </autoFilter>
  <mergeCells count="2">
    <mergeCell ref="F1:K1"/>
    <mergeCell ref="L1:R1"/>
  </mergeCells>
  <pageMargins bottom="0.75" footer="0.3" header="0.3" left="0.7" right="0.7" top="0.75"/>
</worksheet>
</file>

<file path=xl/worksheets/sheet6.xml><?xml version="1.0" encoding="utf-8"?>
<worksheet xmlns="http://schemas.openxmlformats.org/spreadsheetml/2006/main">
  <sheetPr enableFormatConditionsCalculation="0">
    <tabColor theme="4"/>
    <outlinePr summaryBelow="1" summaryRight="1"/>
    <pageSetUpPr/>
  </sheetPr>
  <dimension ref="A1:B7"/>
  <sheetViews>
    <sheetView workbookViewId="0">
      <selection activeCell="B7" sqref="B7"/>
    </sheetView>
  </sheetViews>
  <sheetFormatPr baseColWidth="10" defaultRowHeight="16" outlineLevelCol="0"/>
  <cols>
    <col bestFit="1" customWidth="1" max="1" min="1" style="26" width="36.33203125"/>
  </cols>
  <sheetData>
    <row r="1" spans="1:2">
      <c r="A1" s="18" t="s">
        <v>34769</v>
      </c>
      <c r="B1" s="18" t="s">
        <v>34770</v>
      </c>
    </row>
    <row r="2" spans="1:2">
      <c r="A2" s="19" t="s">
        <v>34771</v>
      </c>
      <c r="B2" s="19" t="n">
        <v>0.3</v>
      </c>
    </row>
    <row r="3" spans="1:2">
      <c r="A3" s="19" t="s">
        <v>34772</v>
      </c>
      <c r="B3" s="19" t="n">
        <v>0.25</v>
      </c>
    </row>
    <row r="4" spans="1:2">
      <c r="A4" s="19" t="s">
        <v>34774</v>
      </c>
      <c r="B4" s="19" t="n">
        <v>0.25</v>
      </c>
    </row>
    <row r="5" spans="1:2">
      <c r="A5" s="19" t="s">
        <v>34775</v>
      </c>
      <c r="B5" s="19" t="n">
        <v>0.1</v>
      </c>
    </row>
    <row r="6" spans="1:2">
      <c r="A6" s="19" t="s">
        <v>34776</v>
      </c>
      <c r="B6" s="19" t="n">
        <v>0.1</v>
      </c>
    </row>
    <row r="7" spans="1:2">
      <c r="A7" s="20" t="s">
        <v>34777</v>
      </c>
      <c r="B7" s="20">
        <f>SUM(B2:B6)</f>
        <v/>
      </c>
    </row>
  </sheetData>
  <pageMargins bottom="0.75" footer="0.3" header="0.3" left="0.7" right="0.7" top="0.75"/>
</worksheet>
</file>

<file path=xl/worksheets/sheet7.xml><?xml version="1.0" encoding="utf-8"?>
<worksheet xmlns="http://schemas.openxmlformats.org/spreadsheetml/2006/main">
  <sheetPr enableFormatConditionsCalculation="0">
    <tabColor theme="6" tint="-0.249977111117893"/>
    <outlinePr summaryBelow="1" summaryRight="1"/>
    <pageSetUpPr/>
  </sheetPr>
  <dimension ref="A1:M3034"/>
  <sheetViews>
    <sheetView workbookViewId="0">
      <pane activePane="bottomRight" state="frozen" topLeftCell="C9" xSplit="2" ySplit="2"/>
      <selection activeCell="C1" pane="topRight" sqref="C1"/>
      <selection activeCell="A3" pane="bottomLeft" sqref="A3"/>
      <selection activeCell="F17" pane="bottomRight" sqref="F17"/>
    </sheetView>
  </sheetViews>
  <sheetFormatPr baseColWidth="10" defaultRowHeight="16" outlineLevelCol="0"/>
  <cols>
    <col customWidth="1" max="1" min="1" style="17" width="10.83203125"/>
    <col customWidth="1" max="2" min="2" style="26" width="35.83203125"/>
    <col customWidth="1" max="3" min="3" style="1" width="18.5"/>
    <col customWidth="1" max="5" min="4" style="30" width="18.5"/>
    <col customWidth="1" max="6" min="6" style="26" width="15.5"/>
    <col customWidth="1" max="7" min="7" style="26" width="17.6640625"/>
    <col customWidth="1" max="13" min="8" style="11" width="18.5"/>
  </cols>
  <sheetData>
    <row r="1" spans="1:13">
      <c r="C1" s="27" t="s">
        <v>34778</v>
      </c>
      <c r="H1" s="28" t="s">
        <v>34779</v>
      </c>
    </row>
    <row customFormat="1" customHeight="1" ht="64" r="2" s="4" spans="1:13">
      <c r="A2" s="12" t="s">
        <v>34780</v>
      </c>
      <c r="B2" s="9" t="s">
        <v>34782</v>
      </c>
      <c r="C2" s="9" t="s">
        <v>34771</v>
      </c>
      <c r="D2" s="9" t="s">
        <v>34772</v>
      </c>
      <c r="E2" s="9" t="s">
        <v>34774</v>
      </c>
      <c r="F2" s="9" t="s">
        <v>34775</v>
      </c>
      <c r="G2" s="9" t="s">
        <v>34776</v>
      </c>
      <c r="H2" s="10" t="s">
        <v>34771</v>
      </c>
      <c r="I2" s="10" t="s">
        <v>34772</v>
      </c>
      <c r="J2" s="10" t="s">
        <v>34774</v>
      </c>
      <c r="K2" s="10" t="s">
        <v>34775</v>
      </c>
      <c r="L2" s="10" t="s">
        <v>34776</v>
      </c>
      <c r="M2" s="10" t="s">
        <v>34781</v>
      </c>
    </row>
    <row r="3" spans="1:13">
      <c r="A3" s="14">
        <f>RANK(M3,M:M)</f>
        <v/>
      </c>
      <c r="B3" t="s">
        <v>34783</v>
      </c>
      <c r="C3" s="1">
        <f>SUMIFS('Input - target event report'!H:H,'Input - target event report'!L:L,B3,'Input - target event report'!D:D, "Private Investment")</f>
        <v/>
      </c>
      <c r="D3" s="30">
        <f>IF(E3&lt;2, "N/A", (MAXIFS('Input - target event report'!E:E,'Input - target event report'!L:L,B:B,'Input - target event report'!D:D,"Private Investment")-MINIFS('Input - target event report'!E:E,'Input - target event report'!L:L,B:B,'Input - target event report'!D:D,"Private Investment"))/(E3-1))</f>
        <v/>
      </c>
      <c r="E3" s="30">
        <f>COUNTIFS('Input - target event report'!L:L,B3,'Input - target event report'!D:D, "Private Investment")</f>
        <v/>
      </c>
      <c r="F3">
        <f>AVERAGEIF(INDEX('Input - companies list'!$A:$BG, 0, MATCH("Clusters 0",'Input - companies list'!$A$1:$BG$1, 0)),'Output - Cluster ranking'!B3,INDEX('Input - companies list'!$A:$BG, 0, MATCH("Flow",'Input - companies list'!$A$1:$BG$1, 0)))</f>
        <v/>
      </c>
      <c r="G3">
        <f>AVERAGEIF(INDEX('Input - companies list'!$A:$BG, 0, MATCH("Clusters 0",'Input - companies list'!$A$1:$BG$1, 0)),'Output - Cluster ranking'!B3,INDEX('Input - companies list'!$A:$BG, 0, MATCH("Inter-Cluster Connectivity",'Input - companies list'!$A$1:$BG$1, 0)))</f>
        <v/>
      </c>
      <c r="H3" s="11">
        <f>IFERROR(PERCENTRANK(C:C,C3),0)</f>
        <v/>
      </c>
      <c r="I3" s="11">
        <f>IFERROR(1 - PERCENTRANK(D:D,D3),0)</f>
        <v/>
      </c>
      <c r="J3" s="11">
        <f>IFERROR(PERCENTRANK(E:E,E3),0)</f>
        <v/>
      </c>
      <c r="K3" s="11">
        <f>IFERROR(1 - PERCENTRANK(F:F,F3),0)</f>
        <v/>
      </c>
      <c r="L3" s="11">
        <f>IFERROR(PERCENTRANK(G:G,G3),0)</f>
        <v/>
      </c>
      <c r="M3" s="11">
        <f>H3*weightA+I3*weightB+J3*weightC+K3*weightD+L3*weightE</f>
        <v/>
      </c>
    </row>
    <row r="4" spans="1:13">
      <c r="A4" s="14">
        <f>RANK(M4,M:M)</f>
        <v/>
      </c>
      <c r="B4" t="s">
        <v>34784</v>
      </c>
      <c r="C4" s="1">
        <f>SUMIFS('Input - target event report'!H:H,'Input - target event report'!L:L,B4,'Input - target event report'!D:D, "Private Investment")</f>
        <v/>
      </c>
      <c r="D4" s="30">
        <f>IF(E4&lt;2, "N/A", (MAXIFS('Input - target event report'!E:E,'Input - target event report'!L:L,B:B,'Input - target event report'!D:D,"Private Investment")-MINIFS('Input - target event report'!E:E,'Input - target event report'!L:L,B:B,'Input - target event report'!D:D,"Private Investment"))/(E4-1))</f>
        <v/>
      </c>
      <c r="E4" s="30">
        <f>COUNTIFS('Input - target event report'!L:L,B4,'Input - target event report'!D:D, "Private Investment")</f>
        <v/>
      </c>
      <c r="F4">
        <f>AVERAGEIF(INDEX('Input - companies list'!$A:$BG, 0, MATCH("Clusters 0",'Input - companies list'!$A$1:$BG$1, 0)),'Output - Cluster ranking'!B4,INDEX('Input - companies list'!$A:$BG, 0, MATCH("Flow",'Input - companies list'!$A$1:$BG$1, 0)))</f>
        <v/>
      </c>
      <c r="G4">
        <f>AVERAGEIF(INDEX('Input - companies list'!$A:$BG, 0, MATCH("Clusters 0",'Input - companies list'!$A$1:$BG$1, 0)),'Output - Cluster ranking'!B4,INDEX('Input - companies list'!$A:$BG, 0, MATCH("Inter-Cluster Connectivity",'Input - companies list'!$A$1:$BG$1, 0)))</f>
        <v/>
      </c>
      <c r="H4" s="11">
        <f>IFERROR(PERCENTRANK(C:C,C4),0)</f>
        <v/>
      </c>
      <c r="I4" s="11">
        <f>IFERROR(1 - PERCENTRANK(D:D,D4),0)</f>
        <v/>
      </c>
      <c r="J4" s="11">
        <f>IFERROR(PERCENTRANK(E:E,E4),0)</f>
        <v/>
      </c>
      <c r="K4" s="11">
        <f>IFERROR(1 - PERCENTRANK(F:F,F4),0)</f>
        <v/>
      </c>
      <c r="L4" s="11">
        <f>IFERROR(PERCENTRANK(G:G,G4),0)</f>
        <v/>
      </c>
      <c r="M4" s="11">
        <f>H4*weightA+I4*weightB+J4*weightC+K4*weightD+L4*weightE</f>
        <v/>
      </c>
    </row>
    <row r="5" spans="1:13">
      <c r="A5" s="14">
        <f>RANK(M5,M:M)</f>
        <v/>
      </c>
      <c r="B5" t="s">
        <v>34785</v>
      </c>
      <c r="C5" s="1">
        <f>SUMIFS('Input - target event report'!H:H,'Input - target event report'!L:L,B5,'Input - target event report'!D:D, "Private Investment")</f>
        <v/>
      </c>
      <c r="D5" s="30">
        <f>IF(E5&lt;2, "N/A", (MAXIFS('Input - target event report'!E:E,'Input - target event report'!L:L,B:B,'Input - target event report'!D:D,"Private Investment")-MINIFS('Input - target event report'!E:E,'Input - target event report'!L:L,B:B,'Input - target event report'!D:D,"Private Investment"))/(E5-1))</f>
        <v/>
      </c>
      <c r="E5" s="30">
        <f>COUNTIFS('Input - target event report'!L:L,B5,'Input - target event report'!D:D, "Private Investment")</f>
        <v/>
      </c>
      <c r="F5">
        <f>AVERAGEIF(INDEX('Input - companies list'!$A:$BG, 0, MATCH("Clusters 0",'Input - companies list'!$A$1:$BG$1, 0)),'Output - Cluster ranking'!B5,INDEX('Input - companies list'!$A:$BG, 0, MATCH("Flow",'Input - companies list'!$A$1:$BG$1, 0)))</f>
        <v/>
      </c>
      <c r="G5">
        <f>AVERAGEIF(INDEX('Input - companies list'!$A:$BG, 0, MATCH("Clusters 0",'Input - companies list'!$A$1:$BG$1, 0)),'Output - Cluster ranking'!B5,INDEX('Input - companies list'!$A:$BG, 0, MATCH("Inter-Cluster Connectivity",'Input - companies list'!$A$1:$BG$1, 0)))</f>
        <v/>
      </c>
      <c r="H5" s="11">
        <f>IFERROR(PERCENTRANK(C:C,C5),0)</f>
        <v/>
      </c>
      <c r="I5" s="11">
        <f>IFERROR(1 - PERCENTRANK(D:D,D5),0)</f>
        <v/>
      </c>
      <c r="J5" s="11">
        <f>IFERROR(PERCENTRANK(E:E,E5),0)</f>
        <v/>
      </c>
      <c r="K5" s="11">
        <f>IFERROR(1 - PERCENTRANK(F:F,F5),0)</f>
        <v/>
      </c>
      <c r="L5" s="11">
        <f>IFERROR(PERCENTRANK(G:G,G5),0)</f>
        <v/>
      </c>
      <c r="M5" s="11">
        <f>H5*weightA+I5*weightB+J5*weightC+K5*weightD+L5*weightE</f>
        <v/>
      </c>
    </row>
    <row r="6" spans="1:13">
      <c r="A6" s="14">
        <f>RANK(M6,M:M)</f>
        <v/>
      </c>
      <c r="B6" t="s">
        <v>34786</v>
      </c>
      <c r="C6" s="1">
        <f>SUMIFS('Input - target event report'!H:H,'Input - target event report'!L:L,B6,'Input - target event report'!D:D, "Private Investment")</f>
        <v/>
      </c>
      <c r="D6" s="30">
        <f>IF(E6&lt;2, "N/A", (MAXIFS('Input - target event report'!E:E,'Input - target event report'!L:L,B:B,'Input - target event report'!D:D,"Private Investment")-MINIFS('Input - target event report'!E:E,'Input - target event report'!L:L,B:B,'Input - target event report'!D:D,"Private Investment"))/(E6-1))</f>
        <v/>
      </c>
      <c r="E6" s="30">
        <f>COUNTIFS('Input - target event report'!L:L,B6,'Input - target event report'!D:D, "Private Investment")</f>
        <v/>
      </c>
      <c r="F6">
        <f>AVERAGEIF(INDEX('Input - companies list'!$A:$BG, 0, MATCH("Clusters 0",'Input - companies list'!$A$1:$BG$1, 0)),'Output - Cluster ranking'!B6,INDEX('Input - companies list'!$A:$BG, 0, MATCH("Flow",'Input - companies list'!$A$1:$BG$1, 0)))</f>
        <v/>
      </c>
      <c r="G6">
        <f>AVERAGEIF(INDEX('Input - companies list'!$A:$BG, 0, MATCH("Clusters 0",'Input - companies list'!$A$1:$BG$1, 0)),'Output - Cluster ranking'!B6,INDEX('Input - companies list'!$A:$BG, 0, MATCH("Inter-Cluster Connectivity",'Input - companies list'!$A$1:$BG$1, 0)))</f>
        <v/>
      </c>
      <c r="H6" s="11">
        <f>IFERROR(PERCENTRANK(C:C,C6),0)</f>
        <v/>
      </c>
      <c r="I6" s="11">
        <f>IFERROR(1 - PERCENTRANK(D:D,D6),0)</f>
        <v/>
      </c>
      <c r="J6" s="11">
        <f>IFERROR(PERCENTRANK(E:E,E6),0)</f>
        <v/>
      </c>
      <c r="K6" s="11">
        <f>IFERROR(1 - PERCENTRANK(F:F,F6),0)</f>
        <v/>
      </c>
      <c r="L6" s="11">
        <f>IFERROR(PERCENTRANK(G:G,G6),0)</f>
        <v/>
      </c>
      <c r="M6" s="11">
        <f>H6*weightA+I6*weightB+J6*weightC+K6*weightD+L6*weightE</f>
        <v/>
      </c>
    </row>
    <row r="7" spans="1:13">
      <c r="A7" s="14">
        <f>RANK(M7,M:M)</f>
        <v/>
      </c>
      <c r="B7" t="s">
        <v>34787</v>
      </c>
      <c r="C7" s="1">
        <f>SUMIFS('Input - target event report'!H:H,'Input - target event report'!L:L,B7,'Input - target event report'!D:D, "Private Investment")</f>
        <v/>
      </c>
      <c r="D7" s="30">
        <f>IF(E7&lt;2, "N/A", (MAXIFS('Input - target event report'!E:E,'Input - target event report'!L:L,B:B,'Input - target event report'!D:D,"Private Investment")-MINIFS('Input - target event report'!E:E,'Input - target event report'!L:L,B:B,'Input - target event report'!D:D,"Private Investment"))/(E7-1))</f>
        <v/>
      </c>
      <c r="E7" s="30">
        <f>COUNTIFS('Input - target event report'!L:L,B7,'Input - target event report'!D:D, "Private Investment")</f>
        <v/>
      </c>
      <c r="F7">
        <f>AVERAGEIF(INDEX('Input - companies list'!$A:$BG, 0, MATCH("Clusters 0",'Input - companies list'!$A$1:$BG$1, 0)),'Output - Cluster ranking'!B7,INDEX('Input - companies list'!$A:$BG, 0, MATCH("Flow",'Input - companies list'!$A$1:$BG$1, 0)))</f>
        <v/>
      </c>
      <c r="G7">
        <f>AVERAGEIF(INDEX('Input - companies list'!$A:$BG, 0, MATCH("Clusters 0",'Input - companies list'!$A$1:$BG$1, 0)),'Output - Cluster ranking'!B7,INDEX('Input - companies list'!$A:$BG, 0, MATCH("Inter-Cluster Connectivity",'Input - companies list'!$A$1:$BG$1, 0)))</f>
        <v/>
      </c>
      <c r="H7" s="11">
        <f>IFERROR(PERCENTRANK(C:C,C7),0)</f>
        <v/>
      </c>
      <c r="I7" s="11">
        <f>IFERROR(1 - PERCENTRANK(D:D,D7),0)</f>
        <v/>
      </c>
      <c r="J7" s="11">
        <f>IFERROR(PERCENTRANK(E:E,E7),0)</f>
        <v/>
      </c>
      <c r="K7" s="11">
        <f>IFERROR(1 - PERCENTRANK(F:F,F7),0)</f>
        <v/>
      </c>
      <c r="L7" s="11">
        <f>IFERROR(PERCENTRANK(G:G,G7),0)</f>
        <v/>
      </c>
      <c r="M7" s="11">
        <f>H7*weightA+I7*weightB+J7*weightC+K7*weightD+L7*weightE</f>
        <v/>
      </c>
    </row>
    <row r="8" spans="1:13">
      <c r="A8" s="14">
        <f>RANK(M8,M:M)</f>
        <v/>
      </c>
      <c r="B8" t="s">
        <v>34788</v>
      </c>
      <c r="C8" s="1">
        <f>SUMIFS('Input - target event report'!H:H,'Input - target event report'!L:L,B8,'Input - target event report'!D:D, "Private Investment")</f>
        <v/>
      </c>
      <c r="D8" s="30">
        <f>IF(E8&lt;2, "N/A", (MAXIFS('Input - target event report'!E:E,'Input - target event report'!L:L,B:B,'Input - target event report'!D:D,"Private Investment")-MINIFS('Input - target event report'!E:E,'Input - target event report'!L:L,B:B,'Input - target event report'!D:D,"Private Investment"))/(E8-1))</f>
        <v/>
      </c>
      <c r="E8" s="30">
        <f>COUNTIFS('Input - target event report'!L:L,B8,'Input - target event report'!D:D, "Private Investment")</f>
        <v/>
      </c>
      <c r="F8">
        <f>AVERAGEIF(INDEX('Input - companies list'!$A:$BG, 0, MATCH("Clusters 0",'Input - companies list'!$A$1:$BG$1, 0)),'Output - Cluster ranking'!B8,INDEX('Input - companies list'!$A:$BG, 0, MATCH("Flow",'Input - companies list'!$A$1:$BG$1, 0)))</f>
        <v/>
      </c>
      <c r="G8">
        <f>AVERAGEIF(INDEX('Input - companies list'!$A:$BG, 0, MATCH("Clusters 0",'Input - companies list'!$A$1:$BG$1, 0)),'Output - Cluster ranking'!B8,INDEX('Input - companies list'!$A:$BG, 0, MATCH("Inter-Cluster Connectivity",'Input - companies list'!$A$1:$BG$1, 0)))</f>
        <v/>
      </c>
      <c r="H8" s="11">
        <f>IFERROR(PERCENTRANK(C:C,C8),0)</f>
        <v/>
      </c>
      <c r="I8" s="11">
        <f>IFERROR(1 - PERCENTRANK(D:D,D8),0)</f>
        <v/>
      </c>
      <c r="J8" s="11">
        <f>IFERROR(PERCENTRANK(E:E,E8),0)</f>
        <v/>
      </c>
      <c r="K8" s="11">
        <f>IFERROR(1 - PERCENTRANK(F:F,F8),0)</f>
        <v/>
      </c>
      <c r="L8" s="11">
        <f>IFERROR(PERCENTRANK(G:G,G8),0)</f>
        <v/>
      </c>
      <c r="M8" s="11">
        <f>H8*weightA+I8*weightB+J8*weightC+K8*weightD+L8*weightE</f>
        <v/>
      </c>
    </row>
    <row r="9" spans="1:13">
      <c r="A9" s="14">
        <f>RANK(M9,M:M)</f>
        <v/>
      </c>
      <c r="B9" t="s">
        <v>34789</v>
      </c>
      <c r="C9" s="1">
        <f>SUMIFS('Input - target event report'!H:H,'Input - target event report'!L:L,B9,'Input - target event report'!D:D, "Private Investment")</f>
        <v/>
      </c>
      <c r="D9" s="30">
        <f>IF(E9&lt;2, "N/A", (MAXIFS('Input - target event report'!E:E,'Input - target event report'!L:L,B:B,'Input - target event report'!D:D,"Private Investment")-MINIFS('Input - target event report'!E:E,'Input - target event report'!L:L,B:B,'Input - target event report'!D:D,"Private Investment"))/(E9-1))</f>
        <v/>
      </c>
      <c r="E9" s="30">
        <f>COUNTIFS('Input - target event report'!L:L,B9,'Input - target event report'!D:D, "Private Investment")</f>
        <v/>
      </c>
      <c r="F9">
        <f>AVERAGEIF(INDEX('Input - companies list'!$A:$BG, 0, MATCH("Clusters 0",'Input - companies list'!$A$1:$BG$1, 0)),'Output - Cluster ranking'!B9,INDEX('Input - companies list'!$A:$BG, 0, MATCH("Flow",'Input - companies list'!$A$1:$BG$1, 0)))</f>
        <v/>
      </c>
      <c r="G9">
        <f>AVERAGEIF(INDEX('Input - companies list'!$A:$BG, 0, MATCH("Clusters 0",'Input - companies list'!$A$1:$BG$1, 0)),'Output - Cluster ranking'!B9,INDEX('Input - companies list'!$A:$BG, 0, MATCH("Inter-Cluster Connectivity",'Input - companies list'!$A$1:$BG$1, 0)))</f>
        <v/>
      </c>
      <c r="H9" s="11">
        <f>IFERROR(PERCENTRANK(C:C,C9),0)</f>
        <v/>
      </c>
      <c r="I9" s="11">
        <f>IFERROR(1 - PERCENTRANK(D:D,D9),0)</f>
        <v/>
      </c>
      <c r="J9" s="11">
        <f>IFERROR(PERCENTRANK(E:E,E9),0)</f>
        <v/>
      </c>
      <c r="K9" s="11">
        <f>IFERROR(1 - PERCENTRANK(F:F,F9),0)</f>
        <v/>
      </c>
      <c r="L9" s="11">
        <f>IFERROR(PERCENTRANK(G:G,G9),0)</f>
        <v/>
      </c>
      <c r="M9" s="11">
        <f>H9*weightA+I9*weightB+J9*weightC+K9*weightD+L9*weightE</f>
        <v/>
      </c>
    </row>
    <row r="10" spans="1:13">
      <c r="A10" s="14">
        <f>RANK(M10,M:M)</f>
        <v/>
      </c>
      <c r="B10" t="s">
        <v>34790</v>
      </c>
      <c r="C10" s="1">
        <f>SUMIFS('Input - target event report'!H:H,'Input - target event report'!L:L,B10,'Input - target event report'!D:D, "Private Investment")</f>
        <v/>
      </c>
      <c r="D10" s="30">
        <f>IF(E10&lt;2, "N/A", (MAXIFS('Input - target event report'!E:E,'Input - target event report'!L:L,B:B,'Input - target event report'!D:D,"Private Investment")-MINIFS('Input - target event report'!E:E,'Input - target event report'!L:L,B:B,'Input - target event report'!D:D,"Private Investment"))/(E10-1))</f>
        <v/>
      </c>
      <c r="E10" s="30">
        <f>COUNTIFS('Input - target event report'!L:L,B10,'Input - target event report'!D:D, "Private Investment")</f>
        <v/>
      </c>
      <c r="F10">
        <f>AVERAGEIF(INDEX('Input - companies list'!$A:$BG, 0, MATCH("Clusters 0",'Input - companies list'!$A$1:$BG$1, 0)),'Output - Cluster ranking'!B10,INDEX('Input - companies list'!$A:$BG, 0, MATCH("Flow",'Input - companies list'!$A$1:$BG$1, 0)))</f>
        <v/>
      </c>
      <c r="G10">
        <f>AVERAGEIF(INDEX('Input - companies list'!$A:$BG, 0, MATCH("Clusters 0",'Input - companies list'!$A$1:$BG$1, 0)),'Output - Cluster ranking'!B10,INDEX('Input - companies list'!$A:$BG, 0, MATCH("Inter-Cluster Connectivity",'Input - companies list'!$A$1:$BG$1, 0)))</f>
        <v/>
      </c>
      <c r="H10" s="11">
        <f>IFERROR(PERCENTRANK(C:C,C10),0)</f>
        <v/>
      </c>
      <c r="I10" s="11">
        <f>IFERROR(1 - PERCENTRANK(D:D,D10),0)</f>
        <v/>
      </c>
      <c r="J10" s="11">
        <f>IFERROR(PERCENTRANK(E:E,E10),0)</f>
        <v/>
      </c>
      <c r="K10" s="11">
        <f>IFERROR(1 - PERCENTRANK(F:F,F10),0)</f>
        <v/>
      </c>
      <c r="L10" s="11">
        <f>IFERROR(PERCENTRANK(G:G,G10),0)</f>
        <v/>
      </c>
      <c r="M10" s="11">
        <f>H10*weightA+I10*weightB+J10*weightC+K10*weightD+L10*weightE</f>
        <v/>
      </c>
    </row>
    <row r="11" spans="1:13">
      <c r="A11" s="14">
        <f>RANK(M11,M:M)</f>
        <v/>
      </c>
      <c r="B11" t="s">
        <v>34791</v>
      </c>
      <c r="C11" s="1">
        <f>SUMIFS('Input - target event report'!H:H,'Input - target event report'!L:L,B11,'Input - target event report'!D:D, "Private Investment")</f>
        <v/>
      </c>
      <c r="D11" s="30">
        <f>IF(E11&lt;2, "N/A", (MAXIFS('Input - target event report'!E:E,'Input - target event report'!L:L,B:B,'Input - target event report'!D:D,"Private Investment")-MINIFS('Input - target event report'!E:E,'Input - target event report'!L:L,B:B,'Input - target event report'!D:D,"Private Investment"))/(E11-1))</f>
        <v/>
      </c>
      <c r="E11" s="30">
        <f>COUNTIFS('Input - target event report'!L:L,B11,'Input - target event report'!D:D, "Private Investment")</f>
        <v/>
      </c>
      <c r="F11">
        <f>AVERAGEIF(INDEX('Input - companies list'!$A:$BG, 0, MATCH("Clusters 0",'Input - companies list'!$A$1:$BG$1, 0)),'Output - Cluster ranking'!B11,INDEX('Input - companies list'!$A:$BG, 0, MATCH("Flow",'Input - companies list'!$A$1:$BG$1, 0)))</f>
        <v/>
      </c>
      <c r="G11">
        <f>AVERAGEIF(INDEX('Input - companies list'!$A:$BG, 0, MATCH("Clusters 0",'Input - companies list'!$A$1:$BG$1, 0)),'Output - Cluster ranking'!B11,INDEX('Input - companies list'!$A:$BG, 0, MATCH("Inter-Cluster Connectivity",'Input - companies list'!$A$1:$BG$1, 0)))</f>
        <v/>
      </c>
      <c r="H11" s="11">
        <f>IFERROR(PERCENTRANK(C:C,C11),0)</f>
        <v/>
      </c>
      <c r="I11" s="11">
        <f>IFERROR(1 - PERCENTRANK(D:D,D11),0)</f>
        <v/>
      </c>
      <c r="J11" s="11">
        <f>IFERROR(PERCENTRANK(E:E,E11),0)</f>
        <v/>
      </c>
      <c r="K11" s="11">
        <f>IFERROR(1 - PERCENTRANK(F:F,F11),0)</f>
        <v/>
      </c>
      <c r="L11" s="11">
        <f>IFERROR(PERCENTRANK(G:G,G11),0)</f>
        <v/>
      </c>
      <c r="M11" s="11">
        <f>H11*weightA+I11*weightB+J11*weightC+K11*weightD+L11*weightE</f>
        <v/>
      </c>
    </row>
    <row r="12" spans="1:13">
      <c r="A12" s="14">
        <f>RANK(M12,M:M)</f>
        <v/>
      </c>
      <c r="B12" t="s">
        <v>34792</v>
      </c>
      <c r="C12" s="1">
        <f>SUMIFS('Input - target event report'!H:H,'Input - target event report'!L:L,B12,'Input - target event report'!D:D, "Private Investment")</f>
        <v/>
      </c>
      <c r="D12" s="30">
        <f>IF(E12&lt;2, "N/A", (MAXIFS('Input - target event report'!E:E,'Input - target event report'!L:L,B:B,'Input - target event report'!D:D,"Private Investment")-MINIFS('Input - target event report'!E:E,'Input - target event report'!L:L,B:B,'Input - target event report'!D:D,"Private Investment"))/(E12-1))</f>
        <v/>
      </c>
      <c r="E12" s="30">
        <f>COUNTIFS('Input - target event report'!L:L,B12,'Input - target event report'!D:D, "Private Investment")</f>
        <v/>
      </c>
      <c r="F12">
        <f>AVERAGEIF(INDEX('Input - companies list'!$A:$BG, 0, MATCH("Clusters 0",'Input - companies list'!$A$1:$BG$1, 0)),'Output - Cluster ranking'!B12,INDEX('Input - companies list'!$A:$BG, 0, MATCH("Flow",'Input - companies list'!$A$1:$BG$1, 0)))</f>
        <v/>
      </c>
      <c r="G12">
        <f>AVERAGEIF(INDEX('Input - companies list'!$A:$BG, 0, MATCH("Clusters 0",'Input - companies list'!$A$1:$BG$1, 0)),'Output - Cluster ranking'!B12,INDEX('Input - companies list'!$A:$BG, 0, MATCH("Inter-Cluster Connectivity",'Input - companies list'!$A$1:$BG$1, 0)))</f>
        <v/>
      </c>
      <c r="H12" s="11">
        <f>IFERROR(PERCENTRANK(C:C,C12),0)</f>
        <v/>
      </c>
      <c r="I12" s="11">
        <f>IFERROR(1 - PERCENTRANK(D:D,D12),0)</f>
        <v/>
      </c>
      <c r="J12" s="11">
        <f>IFERROR(PERCENTRANK(E:E,E12),0)</f>
        <v/>
      </c>
      <c r="K12" s="11">
        <f>IFERROR(1 - PERCENTRANK(F:F,F12),0)</f>
        <v/>
      </c>
      <c r="L12" s="11">
        <f>IFERROR(PERCENTRANK(G:G,G12),0)</f>
        <v/>
      </c>
      <c r="M12" s="11">
        <f>H12*weightA+I12*weightB+J12*weightC+K12*weightD+L12*weightE</f>
        <v/>
      </c>
    </row>
    <row r="13" spans="1:13">
      <c r="A13" s="14">
        <f>RANK(M13,M:M)</f>
        <v/>
      </c>
      <c r="B13" t="s">
        <v>34793</v>
      </c>
      <c r="C13" s="1">
        <f>SUMIFS('Input - target event report'!H:H,'Input - target event report'!L:L,B13,'Input - target event report'!D:D, "Private Investment")</f>
        <v/>
      </c>
      <c r="D13" s="30">
        <f>IF(E13&lt;2, "N/A", (MAXIFS('Input - target event report'!E:E,'Input - target event report'!L:L,B:B,'Input - target event report'!D:D,"Private Investment")-MINIFS('Input - target event report'!E:E,'Input - target event report'!L:L,B:B,'Input - target event report'!D:D,"Private Investment"))/(E13-1))</f>
        <v/>
      </c>
      <c r="E13" s="30">
        <f>COUNTIFS('Input - target event report'!L:L,B13,'Input - target event report'!D:D, "Private Investment")</f>
        <v/>
      </c>
      <c r="F13">
        <f>AVERAGEIF(INDEX('Input - companies list'!$A:$BG, 0, MATCH("Clusters 0",'Input - companies list'!$A$1:$BG$1, 0)),'Output - Cluster ranking'!B13,INDEX('Input - companies list'!$A:$BG, 0, MATCH("Flow",'Input - companies list'!$A$1:$BG$1, 0)))</f>
        <v/>
      </c>
      <c r="G13">
        <f>AVERAGEIF(INDEX('Input - companies list'!$A:$BG, 0, MATCH("Clusters 0",'Input - companies list'!$A$1:$BG$1, 0)),'Output - Cluster ranking'!B13,INDEX('Input - companies list'!$A:$BG, 0, MATCH("Inter-Cluster Connectivity",'Input - companies list'!$A$1:$BG$1, 0)))</f>
        <v/>
      </c>
      <c r="H13" s="11">
        <f>IFERROR(PERCENTRANK(C:C,C13),0)</f>
        <v/>
      </c>
      <c r="I13" s="11">
        <f>IFERROR(1 - PERCENTRANK(D:D,D13),0)</f>
        <v/>
      </c>
      <c r="J13" s="11">
        <f>IFERROR(PERCENTRANK(E:E,E13),0)</f>
        <v/>
      </c>
      <c r="K13" s="11">
        <f>IFERROR(1 - PERCENTRANK(F:F,F13),0)</f>
        <v/>
      </c>
      <c r="L13" s="11">
        <f>IFERROR(PERCENTRANK(G:G,G13),0)</f>
        <v/>
      </c>
      <c r="M13" s="11">
        <f>H13*weightA+I13*weightB+J13*weightC+K13*weightD+L13*weightE</f>
        <v/>
      </c>
    </row>
    <row r="14" spans="1:13">
      <c r="A14" s="14">
        <f>RANK(M14,M:M)</f>
        <v/>
      </c>
      <c r="B14" t="s">
        <v>34794</v>
      </c>
      <c r="C14" s="1">
        <f>SUMIFS('Input - target event report'!H:H,'Input - target event report'!L:L,B14,'Input - target event report'!D:D, "Private Investment")</f>
        <v/>
      </c>
      <c r="D14" s="30">
        <f>IF(E14&lt;2, "N/A", (MAXIFS('Input - target event report'!E:E,'Input - target event report'!L:L,B:B,'Input - target event report'!D:D,"Private Investment")-MINIFS('Input - target event report'!E:E,'Input - target event report'!L:L,B:B,'Input - target event report'!D:D,"Private Investment"))/(E14-1))</f>
        <v/>
      </c>
      <c r="E14" s="30">
        <f>COUNTIFS('Input - target event report'!L:L,B14,'Input - target event report'!D:D, "Private Investment")</f>
        <v/>
      </c>
      <c r="F14">
        <f>AVERAGEIF(INDEX('Input - companies list'!$A:$BG, 0, MATCH("Clusters 0",'Input - companies list'!$A$1:$BG$1, 0)),'Output - Cluster ranking'!B14,INDEX('Input - companies list'!$A:$BG, 0, MATCH("Flow",'Input - companies list'!$A$1:$BG$1, 0)))</f>
        <v/>
      </c>
      <c r="G14">
        <f>AVERAGEIF(INDEX('Input - companies list'!$A:$BG, 0, MATCH("Clusters 0",'Input - companies list'!$A$1:$BG$1, 0)),'Output - Cluster ranking'!B14,INDEX('Input - companies list'!$A:$BG, 0, MATCH("Inter-Cluster Connectivity",'Input - companies list'!$A$1:$BG$1, 0)))</f>
        <v/>
      </c>
      <c r="H14" s="11">
        <f>IFERROR(PERCENTRANK(C:C,C14),0)</f>
        <v/>
      </c>
      <c r="I14" s="11">
        <f>IFERROR(1 - PERCENTRANK(D:D,D14),0)</f>
        <v/>
      </c>
      <c r="J14" s="11">
        <f>IFERROR(PERCENTRANK(E:E,E14),0)</f>
        <v/>
      </c>
      <c r="K14" s="11">
        <f>IFERROR(1 - PERCENTRANK(F:F,F14),0)</f>
        <v/>
      </c>
      <c r="L14" s="11">
        <f>IFERROR(PERCENTRANK(G:G,G14),0)</f>
        <v/>
      </c>
      <c r="M14" s="11">
        <f>H14*weightA+I14*weightB+J14*weightC+K14*weightD+L14*weightE</f>
        <v/>
      </c>
    </row>
    <row r="15" spans="1:13">
      <c r="A15" s="14">
        <f>RANK(M15,M:M)</f>
        <v/>
      </c>
      <c r="B15" t="s">
        <v>34795</v>
      </c>
      <c r="C15" s="1">
        <f>SUMIFS('Input - target event report'!H:H,'Input - target event report'!L:L,B15,'Input - target event report'!D:D, "Private Investment")</f>
        <v/>
      </c>
      <c r="D15" s="30">
        <f>IF(E15&lt;2, "N/A", (MAXIFS('Input - target event report'!E:E,'Input - target event report'!L:L,B:B,'Input - target event report'!D:D,"Private Investment")-MINIFS('Input - target event report'!E:E,'Input - target event report'!L:L,B:B,'Input - target event report'!D:D,"Private Investment"))/(E15-1))</f>
        <v/>
      </c>
      <c r="E15" s="30">
        <f>COUNTIFS('Input - target event report'!L:L,B15,'Input - target event report'!D:D, "Private Investment")</f>
        <v/>
      </c>
      <c r="F15">
        <f>AVERAGEIF(INDEX('Input - companies list'!$A:$BG, 0, MATCH("Clusters 0",'Input - companies list'!$A$1:$BG$1, 0)),'Output - Cluster ranking'!B15,INDEX('Input - companies list'!$A:$BG, 0, MATCH("Flow",'Input - companies list'!$A$1:$BG$1, 0)))</f>
        <v/>
      </c>
      <c r="G15">
        <f>AVERAGEIF(INDEX('Input - companies list'!$A:$BG, 0, MATCH("Clusters 0",'Input - companies list'!$A$1:$BG$1, 0)),'Output - Cluster ranking'!B15,INDEX('Input - companies list'!$A:$BG, 0, MATCH("Inter-Cluster Connectivity",'Input - companies list'!$A$1:$BG$1, 0)))</f>
        <v/>
      </c>
      <c r="H15" s="11">
        <f>IFERROR(PERCENTRANK(C:C,C15),0)</f>
        <v/>
      </c>
      <c r="I15" s="11">
        <f>IFERROR(1 - PERCENTRANK(D:D,D15),0)</f>
        <v/>
      </c>
      <c r="J15" s="11">
        <f>IFERROR(PERCENTRANK(E:E,E15),0)</f>
        <v/>
      </c>
      <c r="K15" s="11">
        <f>IFERROR(1 - PERCENTRANK(F:F,F15),0)</f>
        <v/>
      </c>
      <c r="L15" s="11">
        <f>IFERROR(PERCENTRANK(G:G,G15),0)</f>
        <v/>
      </c>
      <c r="M15" s="11">
        <f>H15*weightA+I15*weightB+J15*weightC+K15*weightD+L15*weightE</f>
        <v/>
      </c>
    </row>
    <row r="16" spans="1:13">
      <c r="A16">
        <f>RANK(M16,M:M)</f>
        <v/>
      </c>
      <c r="B16" t="s">
        <v>34796</v>
      </c>
      <c r="C16">
        <f>SUMIFS('Input - target event report'!H:H,'Input - target event report'!L:L,B16,'Input - target event report'!D:D, "Private Investment")</f>
        <v/>
      </c>
      <c r="D16">
        <f>IF(E16&lt;2, "N/A", (MAXIFS('Input - target event report'!E:E,'Input - target event report'!L:L,B:B,'Input - target event report'!D:D,"Private Investment")-MINIFS('Input - target event report'!E:E,'Input - target event report'!L:L,B:B,'Input - target event report'!D:D,"Private Investment"))/(E16-1))</f>
        <v/>
      </c>
      <c r="E16">
        <f>COUNTIFS('Input - target event report'!L:L,B16,'Input - target event report'!D:D, "Private Investment")</f>
        <v/>
      </c>
      <c r="F16">
        <f>AVERAGEIF(INDEX('Input - companies list'!$A:$BG, 0, MATCH("Clusters 0",'Input - companies list'!$A$1:$BG$1, 0)),'Output - Cluster ranking'!B16,INDEX('Input - companies list'!$A:$BG, 0, MATCH("Flow",'Input - companies list'!$A$1:$BG$1, 0)))</f>
        <v/>
      </c>
      <c r="G16">
        <f>AVERAGEIF(INDEX('Input - companies list'!$A:$BG, 0, MATCH("Clusters 0",'Input - companies list'!$A$1:$BG$1, 0)),'Output - Cluster ranking'!B16,INDEX('Input - companies list'!$A:$BG, 0, MATCH("Inter-Cluster Connectivity",'Input - companies list'!$A$1:$BG$1, 0)))</f>
        <v/>
      </c>
      <c r="H16">
        <f>IFERROR(PERCENTRANK(C:C,C16),0)</f>
        <v/>
      </c>
      <c r="I16">
        <f>IFERROR(1 - PERCENTRANK(D:D,D16),0)</f>
        <v/>
      </c>
      <c r="J16">
        <f>IFERROR(PERCENTRANK(E:E,E16),0)</f>
        <v/>
      </c>
      <c r="K16">
        <f>IFERROR(1 - PERCENTRANK(F:F,F16),0)</f>
        <v/>
      </c>
      <c r="L16">
        <f>IFERROR(PERCENTRANK(G:G,G16),0)</f>
        <v/>
      </c>
      <c r="M16">
        <f>H16*weightA+I16*weightB+J16*weightC+K16*weightD+L16*weightE</f>
        <v/>
      </c>
    </row>
    <row r="17" spans="1:13">
      <c r="A17">
        <f>RANK(M17,M:M)</f>
        <v/>
      </c>
      <c r="B17" t="s">
        <v>34797</v>
      </c>
      <c r="C17">
        <f>SUMIFS('Input - target event report'!H:H,'Input - target event report'!L:L,B17,'Input - target event report'!D:D, "Private Investment")</f>
        <v/>
      </c>
      <c r="D17">
        <f>IF(E17&lt;2, "N/A", (MAXIFS('Input - target event report'!E:E,'Input - target event report'!L:L,B:B,'Input - target event report'!D:D,"Private Investment")-MINIFS('Input - target event report'!E:E,'Input - target event report'!L:L,B:B,'Input - target event report'!D:D,"Private Investment"))/(E17-1))</f>
        <v/>
      </c>
      <c r="E17">
        <f>COUNTIFS('Input - target event report'!L:L,B17,'Input - target event report'!D:D, "Private Investment")</f>
        <v/>
      </c>
      <c r="F17">
        <f>AVERAGEIF(INDEX('Input - companies list'!$A:$BG, 0, MATCH("Clusters 0",'Input - companies list'!$A$1:$BG$1, 0)),'Output - Cluster ranking'!B17,INDEX('Input - companies list'!$A:$BG, 0, MATCH("Flow",'Input - companies list'!$A$1:$BG$1, 0)))</f>
        <v/>
      </c>
      <c r="G17">
        <f>AVERAGEIF(INDEX('Input - companies list'!$A:$BG, 0, MATCH("Clusters 0",'Input - companies list'!$A$1:$BG$1, 0)),'Output - Cluster ranking'!B17,INDEX('Input - companies list'!$A:$BG, 0, MATCH("Inter-Cluster Connectivity",'Input - companies list'!$A$1:$BG$1, 0)))</f>
        <v/>
      </c>
      <c r="H17">
        <f>IFERROR(PERCENTRANK(C:C,C17),0)</f>
        <v/>
      </c>
      <c r="I17">
        <f>IFERROR(1 - PERCENTRANK(D:D,D17),0)</f>
        <v/>
      </c>
      <c r="J17">
        <f>IFERROR(PERCENTRANK(E:E,E17),0)</f>
        <v/>
      </c>
      <c r="K17">
        <f>IFERROR(1 - PERCENTRANK(F:F,F17),0)</f>
        <v/>
      </c>
      <c r="L17">
        <f>IFERROR(PERCENTRANK(G:G,G17),0)</f>
        <v/>
      </c>
      <c r="M17">
        <f>H17*weightA+I17*weightB+J17*weightC+K17*weightD+L17*weightE</f>
        <v/>
      </c>
    </row>
    <row r="18" spans="1:13">
      <c r="A18">
        <f>RANK(M18,M:M)</f>
        <v/>
      </c>
      <c r="B18" t="s">
        <v>34798</v>
      </c>
      <c r="C18">
        <f>SUMIFS('Input - target event report'!H:H,'Input - target event report'!L:L,B18,'Input - target event report'!D:D, "Private Investment")</f>
        <v/>
      </c>
      <c r="D18">
        <f>IF(E18&lt;2, "N/A", (MAXIFS('Input - target event report'!E:E,'Input - target event report'!L:L,B:B,'Input - target event report'!D:D,"Private Investment")-MINIFS('Input - target event report'!E:E,'Input - target event report'!L:L,B:B,'Input - target event report'!D:D,"Private Investment"))/(E18-1))</f>
        <v/>
      </c>
      <c r="E18">
        <f>COUNTIFS('Input - target event report'!L:L,B18,'Input - target event report'!D:D, "Private Investment")</f>
        <v/>
      </c>
      <c r="F18">
        <f>AVERAGEIF(INDEX('Input - companies list'!$A:$BG, 0, MATCH("Clusters 0",'Input - companies list'!$A$1:$BG$1, 0)),'Output - Cluster ranking'!B18,INDEX('Input - companies list'!$A:$BG, 0, MATCH("Flow",'Input - companies list'!$A$1:$BG$1, 0)))</f>
        <v/>
      </c>
      <c r="G18">
        <f>AVERAGEIF(INDEX('Input - companies list'!$A:$BG, 0, MATCH("Clusters 0",'Input - companies list'!$A$1:$BG$1, 0)),'Output - Cluster ranking'!B18,INDEX('Input - companies list'!$A:$BG, 0, MATCH("Inter-Cluster Connectivity",'Input - companies list'!$A$1:$BG$1, 0)))</f>
        <v/>
      </c>
      <c r="H18">
        <f>IFERROR(PERCENTRANK(C:C,C18),0)</f>
        <v/>
      </c>
      <c r="I18">
        <f>IFERROR(1 - PERCENTRANK(D:D,D18),0)</f>
        <v/>
      </c>
      <c r="J18">
        <f>IFERROR(PERCENTRANK(E:E,E18),0)</f>
        <v/>
      </c>
      <c r="K18">
        <f>IFERROR(1 - PERCENTRANK(F:F,F18),0)</f>
        <v/>
      </c>
      <c r="L18">
        <f>IFERROR(PERCENTRANK(G:G,G18),0)</f>
        <v/>
      </c>
      <c r="M18">
        <f>H18*weightA+I18*weightB+J18*weightC+K18*weightD+L18*weightE</f>
        <v/>
      </c>
    </row>
    <row r="19" spans="1:13">
      <c r="A19">
        <f>RANK(M19,M:M)</f>
        <v/>
      </c>
      <c r="B19" t="s">
        <v>34799</v>
      </c>
      <c r="C19">
        <f>SUMIFS('Input - target event report'!H:H,'Input - target event report'!L:L,B19,'Input - target event report'!D:D, "Private Investment")</f>
        <v/>
      </c>
      <c r="D19">
        <f>IF(E19&lt;2, "N/A", (MAXIFS('Input - target event report'!E:E,'Input - target event report'!L:L,B:B,'Input - target event report'!D:D,"Private Investment")-MINIFS('Input - target event report'!E:E,'Input - target event report'!L:L,B:B,'Input - target event report'!D:D,"Private Investment"))/(E19-1))</f>
        <v/>
      </c>
      <c r="E19">
        <f>COUNTIFS('Input - target event report'!L:L,B19,'Input - target event report'!D:D, "Private Investment")</f>
        <v/>
      </c>
      <c r="F19">
        <f>AVERAGEIF(INDEX('Input - companies list'!$A:$BG, 0, MATCH("Clusters 0",'Input - companies list'!$A$1:$BG$1, 0)),'Output - Cluster ranking'!B19,INDEX('Input - companies list'!$A:$BG, 0, MATCH("Flow",'Input - companies list'!$A$1:$BG$1, 0)))</f>
        <v/>
      </c>
      <c r="G19">
        <f>AVERAGEIF(INDEX('Input - companies list'!$A:$BG, 0, MATCH("Clusters 0",'Input - companies list'!$A$1:$BG$1, 0)),'Output - Cluster ranking'!B19,INDEX('Input - companies list'!$A:$BG, 0, MATCH("Inter-Cluster Connectivity",'Input - companies list'!$A$1:$BG$1, 0)))</f>
        <v/>
      </c>
      <c r="H19">
        <f>IFERROR(PERCENTRANK(C:C,C19),0)</f>
        <v/>
      </c>
      <c r="I19">
        <f>IFERROR(1 - PERCENTRANK(D:D,D19),0)</f>
        <v/>
      </c>
      <c r="J19">
        <f>IFERROR(PERCENTRANK(E:E,E19),0)</f>
        <v/>
      </c>
      <c r="K19">
        <f>IFERROR(1 - PERCENTRANK(F:F,F19),0)</f>
        <v/>
      </c>
      <c r="L19">
        <f>IFERROR(PERCENTRANK(G:G,G19),0)</f>
        <v/>
      </c>
      <c r="M19">
        <f>H19*weightA+I19*weightB+J19*weightC+K19*weightD+L19*weightE</f>
        <v/>
      </c>
    </row>
    <row r="20" spans="1:13">
      <c r="A20">
        <f>RANK(M20,M:M)</f>
        <v/>
      </c>
      <c r="B20" t="s">
        <v>34800</v>
      </c>
      <c r="C20">
        <f>SUMIFS('Input - target event report'!H:H,'Input - target event report'!L:L,B20,'Input - target event report'!D:D, "Private Investment")</f>
        <v/>
      </c>
      <c r="D20">
        <f>IF(E20&lt;2, "N/A", (MAXIFS('Input - target event report'!E:E,'Input - target event report'!L:L,B:B,'Input - target event report'!D:D,"Private Investment")-MINIFS('Input - target event report'!E:E,'Input - target event report'!L:L,B:B,'Input - target event report'!D:D,"Private Investment"))/(E20-1))</f>
        <v/>
      </c>
      <c r="E20">
        <f>COUNTIFS('Input - target event report'!L:L,B20,'Input - target event report'!D:D, "Private Investment")</f>
        <v/>
      </c>
      <c r="F20">
        <f>AVERAGEIF(INDEX('Input - companies list'!$A:$BG, 0, MATCH("Clusters 0",'Input - companies list'!$A$1:$BG$1, 0)),'Output - Cluster ranking'!B20,INDEX('Input - companies list'!$A:$BG, 0, MATCH("Flow",'Input - companies list'!$A$1:$BG$1, 0)))</f>
        <v/>
      </c>
      <c r="G20">
        <f>AVERAGEIF(INDEX('Input - companies list'!$A:$BG, 0, MATCH("Clusters 0",'Input - companies list'!$A$1:$BG$1, 0)),'Output - Cluster ranking'!B20,INDEX('Input - companies list'!$A:$BG, 0, MATCH("Inter-Cluster Connectivity",'Input - companies list'!$A$1:$BG$1, 0)))</f>
        <v/>
      </c>
      <c r="H20">
        <f>IFERROR(PERCENTRANK(C:C,C20),0)</f>
        <v/>
      </c>
      <c r="I20">
        <f>IFERROR(1 - PERCENTRANK(D:D,D20),0)</f>
        <v/>
      </c>
      <c r="J20">
        <f>IFERROR(PERCENTRANK(E:E,E20),0)</f>
        <v/>
      </c>
      <c r="K20">
        <f>IFERROR(1 - PERCENTRANK(F:F,F20),0)</f>
        <v/>
      </c>
      <c r="L20">
        <f>IFERROR(PERCENTRANK(G:G,G20),0)</f>
        <v/>
      </c>
      <c r="M20">
        <f>H20*weightA+I20*weightB+J20*weightC+K20*weightD+L20*weightE</f>
        <v/>
      </c>
    </row>
    <row r="21" spans="1:13">
      <c r="A21">
        <f>RANK(M21,M:M)</f>
        <v/>
      </c>
      <c r="B21" t="s">
        <v>34801</v>
      </c>
      <c r="C21">
        <f>SUMIFS('Input - target event report'!H:H,'Input - target event report'!L:L,B21,'Input - target event report'!D:D, "Private Investment")</f>
        <v/>
      </c>
      <c r="D21">
        <f>IF(E21&lt;2, "N/A", (MAXIFS('Input - target event report'!E:E,'Input - target event report'!L:L,B:B,'Input - target event report'!D:D,"Private Investment")-MINIFS('Input - target event report'!E:E,'Input - target event report'!L:L,B:B,'Input - target event report'!D:D,"Private Investment"))/(E21-1))</f>
        <v/>
      </c>
      <c r="E21">
        <f>COUNTIFS('Input - target event report'!L:L,B21,'Input - target event report'!D:D, "Private Investment")</f>
        <v/>
      </c>
      <c r="F21">
        <f>AVERAGEIF(INDEX('Input - companies list'!$A:$BG, 0, MATCH("Clusters 0",'Input - companies list'!$A$1:$BG$1, 0)),'Output - Cluster ranking'!B21,INDEX('Input - companies list'!$A:$BG, 0, MATCH("Flow",'Input - companies list'!$A$1:$BG$1, 0)))</f>
        <v/>
      </c>
      <c r="G21">
        <f>AVERAGEIF(INDEX('Input - companies list'!$A:$BG, 0, MATCH("Clusters 0",'Input - companies list'!$A$1:$BG$1, 0)),'Output - Cluster ranking'!B21,INDEX('Input - companies list'!$A:$BG, 0, MATCH("Inter-Cluster Connectivity",'Input - companies list'!$A$1:$BG$1, 0)))</f>
        <v/>
      </c>
      <c r="H21">
        <f>IFERROR(PERCENTRANK(C:C,C21),0)</f>
        <v/>
      </c>
      <c r="I21">
        <f>IFERROR(1 - PERCENTRANK(D:D,D21),0)</f>
        <v/>
      </c>
      <c r="J21">
        <f>IFERROR(PERCENTRANK(E:E,E21),0)</f>
        <v/>
      </c>
      <c r="K21">
        <f>IFERROR(1 - PERCENTRANK(F:F,F21),0)</f>
        <v/>
      </c>
      <c r="L21">
        <f>IFERROR(PERCENTRANK(G:G,G21),0)</f>
        <v/>
      </c>
      <c r="M21">
        <f>H21*weightA+I21*weightB+J21*weightC+K21*weightD+L21*weightE</f>
        <v/>
      </c>
    </row>
    <row r="22" spans="1:13">
      <c r="A22">
        <f>RANK(M22,M:M)</f>
        <v/>
      </c>
      <c r="B22" t="s">
        <v>34802</v>
      </c>
      <c r="C22">
        <f>SUMIFS('Input - target event report'!H:H,'Input - target event report'!L:L,B22,'Input - target event report'!D:D, "Private Investment")</f>
        <v/>
      </c>
      <c r="D22">
        <f>IF(E22&lt;2, "N/A", (MAXIFS('Input - target event report'!E:E,'Input - target event report'!L:L,B:B,'Input - target event report'!D:D,"Private Investment")-MINIFS('Input - target event report'!E:E,'Input - target event report'!L:L,B:B,'Input - target event report'!D:D,"Private Investment"))/(E22-1))</f>
        <v/>
      </c>
      <c r="E22">
        <f>COUNTIFS('Input - target event report'!L:L,B22,'Input - target event report'!D:D, "Private Investment")</f>
        <v/>
      </c>
      <c r="F22">
        <f>AVERAGEIF(INDEX('Input - companies list'!$A:$BG, 0, MATCH("Clusters 0",'Input - companies list'!$A$1:$BG$1, 0)),'Output - Cluster ranking'!B22,INDEX('Input - companies list'!$A:$BG, 0, MATCH("Flow",'Input - companies list'!$A$1:$BG$1, 0)))</f>
        <v/>
      </c>
      <c r="G22">
        <f>AVERAGEIF(INDEX('Input - companies list'!$A:$BG, 0, MATCH("Clusters 0",'Input - companies list'!$A$1:$BG$1, 0)),'Output - Cluster ranking'!B22,INDEX('Input - companies list'!$A:$BG, 0, MATCH("Inter-Cluster Connectivity",'Input - companies list'!$A$1:$BG$1, 0)))</f>
        <v/>
      </c>
      <c r="H22">
        <f>IFERROR(PERCENTRANK(C:C,C22),0)</f>
        <v/>
      </c>
      <c r="I22">
        <f>IFERROR(1 - PERCENTRANK(D:D,D22),0)</f>
        <v/>
      </c>
      <c r="J22">
        <f>IFERROR(PERCENTRANK(E:E,E22),0)</f>
        <v/>
      </c>
      <c r="K22">
        <f>IFERROR(1 - PERCENTRANK(F:F,F22),0)</f>
        <v/>
      </c>
      <c r="L22">
        <f>IFERROR(PERCENTRANK(G:G,G22),0)</f>
        <v/>
      </c>
      <c r="M22">
        <f>H22*weightA+I22*weightB+J22*weightC+K22*weightD+L22*weightE</f>
        <v/>
      </c>
    </row>
    <row r="23" spans="1:13">
      <c r="A23">
        <f>RANK(M23,M:M)</f>
        <v/>
      </c>
      <c r="B23" t="s">
        <v>34803</v>
      </c>
      <c r="C23">
        <f>SUMIFS('Input - target event report'!H:H,'Input - target event report'!L:L,B23,'Input - target event report'!D:D, "Private Investment")</f>
        <v/>
      </c>
      <c r="D23">
        <f>IF(E23&lt;2, "N/A", (MAXIFS('Input - target event report'!E:E,'Input - target event report'!L:L,B:B,'Input - target event report'!D:D,"Private Investment")-MINIFS('Input - target event report'!E:E,'Input - target event report'!L:L,B:B,'Input - target event report'!D:D,"Private Investment"))/(E23-1))</f>
        <v/>
      </c>
      <c r="E23">
        <f>COUNTIFS('Input - target event report'!L:L,B23,'Input - target event report'!D:D, "Private Investment")</f>
        <v/>
      </c>
      <c r="F23">
        <f>AVERAGEIF(INDEX('Input - companies list'!$A:$BG, 0, MATCH("Clusters 0",'Input - companies list'!$A$1:$BG$1, 0)),'Output - Cluster ranking'!B23,INDEX('Input - companies list'!$A:$BG, 0, MATCH("Flow",'Input - companies list'!$A$1:$BG$1, 0)))</f>
        <v/>
      </c>
      <c r="G23">
        <f>AVERAGEIF(INDEX('Input - companies list'!$A:$BG, 0, MATCH("Clusters 0",'Input - companies list'!$A$1:$BG$1, 0)),'Output - Cluster ranking'!B23,INDEX('Input - companies list'!$A:$BG, 0, MATCH("Inter-Cluster Connectivity",'Input - companies list'!$A$1:$BG$1, 0)))</f>
        <v/>
      </c>
      <c r="H23">
        <f>IFERROR(PERCENTRANK(C:C,C23),0)</f>
        <v/>
      </c>
      <c r="I23">
        <f>IFERROR(1 - PERCENTRANK(D:D,D23),0)</f>
        <v/>
      </c>
      <c r="J23">
        <f>IFERROR(PERCENTRANK(E:E,E23),0)</f>
        <v/>
      </c>
      <c r="K23">
        <f>IFERROR(1 - PERCENTRANK(F:F,F23),0)</f>
        <v/>
      </c>
      <c r="L23">
        <f>IFERROR(PERCENTRANK(G:G,G23),0)</f>
        <v/>
      </c>
      <c r="M23">
        <f>H23*weightA+I23*weightB+J23*weightC+K23*weightD+L23*weightE</f>
        <v/>
      </c>
    </row>
    <row r="24" spans="1:13">
      <c r="A24">
        <f>RANK(M24,M:M)</f>
        <v/>
      </c>
      <c r="B24" t="s">
        <v>34804</v>
      </c>
      <c r="C24">
        <f>SUMIFS('Input - target event report'!H:H,'Input - target event report'!L:L,B24,'Input - target event report'!D:D, "Private Investment")</f>
        <v/>
      </c>
      <c r="D24">
        <f>IF(E24&lt;2, "N/A", (MAXIFS('Input - target event report'!E:E,'Input - target event report'!L:L,B:B,'Input - target event report'!D:D,"Private Investment")-MINIFS('Input - target event report'!E:E,'Input - target event report'!L:L,B:B,'Input - target event report'!D:D,"Private Investment"))/(E24-1))</f>
        <v/>
      </c>
      <c r="E24">
        <f>COUNTIFS('Input - target event report'!L:L,B24,'Input - target event report'!D:D, "Private Investment")</f>
        <v/>
      </c>
      <c r="F24">
        <f>AVERAGEIF(INDEX('Input - companies list'!$A:$BG, 0, MATCH("Clusters 0",'Input - companies list'!$A$1:$BG$1, 0)),'Output - Cluster ranking'!B24,INDEX('Input - companies list'!$A:$BG, 0, MATCH("Flow",'Input - companies list'!$A$1:$BG$1, 0)))</f>
        <v/>
      </c>
      <c r="G24">
        <f>AVERAGEIF(INDEX('Input - companies list'!$A:$BG, 0, MATCH("Clusters 0",'Input - companies list'!$A$1:$BG$1, 0)),'Output - Cluster ranking'!B24,INDEX('Input - companies list'!$A:$BG, 0, MATCH("Inter-Cluster Connectivity",'Input - companies list'!$A$1:$BG$1, 0)))</f>
        <v/>
      </c>
      <c r="H24">
        <f>IFERROR(PERCENTRANK(C:C,C24),0)</f>
        <v/>
      </c>
      <c r="I24">
        <f>IFERROR(1 - PERCENTRANK(D:D,D24),0)</f>
        <v/>
      </c>
      <c r="J24">
        <f>IFERROR(PERCENTRANK(E:E,E24),0)</f>
        <v/>
      </c>
      <c r="K24">
        <f>IFERROR(1 - PERCENTRANK(F:F,F24),0)</f>
        <v/>
      </c>
      <c r="L24">
        <f>IFERROR(PERCENTRANK(G:G,G24),0)</f>
        <v/>
      </c>
      <c r="M24">
        <f>H24*weightA+I24*weightB+J24*weightC+K24*weightD+L24*weightE</f>
        <v/>
      </c>
    </row>
    <row r="25" spans="1:13">
      <c r="A25">
        <f>RANK(M25,M:M)</f>
        <v/>
      </c>
      <c r="B25" t="s">
        <v>34805</v>
      </c>
      <c r="C25">
        <f>SUMIFS('Input - target event report'!H:H,'Input - target event report'!L:L,B25,'Input - target event report'!D:D, "Private Investment")</f>
        <v/>
      </c>
      <c r="D25">
        <f>IF(E25&lt;2, "N/A", (MAXIFS('Input - target event report'!E:E,'Input - target event report'!L:L,B:B,'Input - target event report'!D:D,"Private Investment")-MINIFS('Input - target event report'!E:E,'Input - target event report'!L:L,B:B,'Input - target event report'!D:D,"Private Investment"))/(E25-1))</f>
        <v/>
      </c>
      <c r="E25">
        <f>COUNTIFS('Input - target event report'!L:L,B25,'Input - target event report'!D:D, "Private Investment")</f>
        <v/>
      </c>
      <c r="F25">
        <f>AVERAGEIF(INDEX('Input - companies list'!$A:$BG, 0, MATCH("Clusters 0",'Input - companies list'!$A$1:$BG$1, 0)),'Output - Cluster ranking'!B25,INDEX('Input - companies list'!$A:$BG, 0, MATCH("Flow",'Input - companies list'!$A$1:$BG$1, 0)))</f>
        <v/>
      </c>
      <c r="G25">
        <f>AVERAGEIF(INDEX('Input - companies list'!$A:$BG, 0, MATCH("Clusters 0",'Input - companies list'!$A$1:$BG$1, 0)),'Output - Cluster ranking'!B25,INDEX('Input - companies list'!$A:$BG, 0, MATCH("Inter-Cluster Connectivity",'Input - companies list'!$A$1:$BG$1, 0)))</f>
        <v/>
      </c>
      <c r="H25">
        <f>IFERROR(PERCENTRANK(C:C,C25),0)</f>
        <v/>
      </c>
      <c r="I25">
        <f>IFERROR(1 - PERCENTRANK(D:D,D25),0)</f>
        <v/>
      </c>
      <c r="J25">
        <f>IFERROR(PERCENTRANK(E:E,E25),0)</f>
        <v/>
      </c>
      <c r="K25">
        <f>IFERROR(1 - PERCENTRANK(F:F,F25),0)</f>
        <v/>
      </c>
      <c r="L25">
        <f>IFERROR(PERCENTRANK(G:G,G25),0)</f>
        <v/>
      </c>
      <c r="M25">
        <f>H25*weightA+I25*weightB+J25*weightC+K25*weightD+L25*weightE</f>
        <v/>
      </c>
    </row>
    <row r="26" spans="1:13">
      <c r="A26">
        <f>RANK(M26,M:M)</f>
        <v/>
      </c>
      <c r="B26" t="s">
        <v>34806</v>
      </c>
      <c r="C26">
        <f>SUMIFS('Input - target event report'!H:H,'Input - target event report'!L:L,B26,'Input - target event report'!D:D, "Private Investment")</f>
        <v/>
      </c>
      <c r="D26">
        <f>IF(E26&lt;2, "N/A", (MAXIFS('Input - target event report'!E:E,'Input - target event report'!L:L,B:B,'Input - target event report'!D:D,"Private Investment")-MINIFS('Input - target event report'!E:E,'Input - target event report'!L:L,B:B,'Input - target event report'!D:D,"Private Investment"))/(E26-1))</f>
        <v/>
      </c>
      <c r="E26">
        <f>COUNTIFS('Input - target event report'!L:L,B26,'Input - target event report'!D:D, "Private Investment")</f>
        <v/>
      </c>
      <c r="F26">
        <f>AVERAGEIF(INDEX('Input - companies list'!$A:$BG, 0, MATCH("Clusters 0",'Input - companies list'!$A$1:$BG$1, 0)),'Output - Cluster ranking'!B26,INDEX('Input - companies list'!$A:$BG, 0, MATCH("Flow",'Input - companies list'!$A$1:$BG$1, 0)))</f>
        <v/>
      </c>
      <c r="G26">
        <f>AVERAGEIF(INDEX('Input - companies list'!$A:$BG, 0, MATCH("Clusters 0",'Input - companies list'!$A$1:$BG$1, 0)),'Output - Cluster ranking'!B26,INDEX('Input - companies list'!$A:$BG, 0, MATCH("Inter-Cluster Connectivity",'Input - companies list'!$A$1:$BG$1, 0)))</f>
        <v/>
      </c>
      <c r="H26">
        <f>IFERROR(PERCENTRANK(C:C,C26),0)</f>
        <v/>
      </c>
      <c r="I26">
        <f>IFERROR(1 - PERCENTRANK(D:D,D26),0)</f>
        <v/>
      </c>
      <c r="J26">
        <f>IFERROR(PERCENTRANK(E:E,E26),0)</f>
        <v/>
      </c>
      <c r="K26">
        <f>IFERROR(1 - PERCENTRANK(F:F,F26),0)</f>
        <v/>
      </c>
      <c r="L26">
        <f>IFERROR(PERCENTRANK(G:G,G26),0)</f>
        <v/>
      </c>
      <c r="M26">
        <f>H26*weightA+I26*weightB+J26*weightC+K26*weightD+L26*weightE</f>
        <v/>
      </c>
    </row>
    <row r="27" spans="1:13">
      <c r="A27">
        <f>RANK(M27,M:M)</f>
        <v/>
      </c>
      <c r="B27" t="s">
        <v>34807</v>
      </c>
      <c r="C27">
        <f>SUMIFS('Input - target event report'!H:H,'Input - target event report'!L:L,B27,'Input - target event report'!D:D, "Private Investment")</f>
        <v/>
      </c>
      <c r="D27">
        <f>IF(E27&lt;2, "N/A", (MAXIFS('Input - target event report'!E:E,'Input - target event report'!L:L,B:B,'Input - target event report'!D:D,"Private Investment")-MINIFS('Input - target event report'!E:E,'Input - target event report'!L:L,B:B,'Input - target event report'!D:D,"Private Investment"))/(E27-1))</f>
        <v/>
      </c>
      <c r="E27">
        <f>COUNTIFS('Input - target event report'!L:L,B27,'Input - target event report'!D:D, "Private Investment")</f>
        <v/>
      </c>
      <c r="F27">
        <f>AVERAGEIF(INDEX('Input - companies list'!$A:$BG, 0, MATCH("Clusters 0",'Input - companies list'!$A$1:$BG$1, 0)),'Output - Cluster ranking'!B27,INDEX('Input - companies list'!$A:$BG, 0, MATCH("Flow",'Input - companies list'!$A$1:$BG$1, 0)))</f>
        <v/>
      </c>
      <c r="G27">
        <f>AVERAGEIF(INDEX('Input - companies list'!$A:$BG, 0, MATCH("Clusters 0",'Input - companies list'!$A$1:$BG$1, 0)),'Output - Cluster ranking'!B27,INDEX('Input - companies list'!$A:$BG, 0, MATCH("Inter-Cluster Connectivity",'Input - companies list'!$A$1:$BG$1, 0)))</f>
        <v/>
      </c>
      <c r="H27">
        <f>IFERROR(PERCENTRANK(C:C,C27),0)</f>
        <v/>
      </c>
      <c r="I27">
        <f>IFERROR(1 - PERCENTRANK(D:D,D27),0)</f>
        <v/>
      </c>
      <c r="J27">
        <f>IFERROR(PERCENTRANK(E:E,E27),0)</f>
        <v/>
      </c>
      <c r="K27">
        <f>IFERROR(1 - PERCENTRANK(F:F,F27),0)</f>
        <v/>
      </c>
      <c r="L27">
        <f>IFERROR(PERCENTRANK(G:G,G27),0)</f>
        <v/>
      </c>
      <c r="M27">
        <f>H27*weightA+I27*weightB+J27*weightC+K27*weightD+L27*weightE</f>
        <v/>
      </c>
    </row>
    <row r="28" spans="1:13">
      <c r="A28">
        <f>RANK(M28,M:M)</f>
        <v/>
      </c>
      <c r="B28" t="s">
        <v>34808</v>
      </c>
      <c r="C28">
        <f>SUMIFS('Input - target event report'!H:H,'Input - target event report'!L:L,B28,'Input - target event report'!D:D, "Private Investment")</f>
        <v/>
      </c>
      <c r="D28">
        <f>IF(E28&lt;2, "N/A", (MAXIFS('Input - target event report'!E:E,'Input - target event report'!L:L,B:B,'Input - target event report'!D:D,"Private Investment")-MINIFS('Input - target event report'!E:E,'Input - target event report'!L:L,B:B,'Input - target event report'!D:D,"Private Investment"))/(E28-1))</f>
        <v/>
      </c>
      <c r="E28">
        <f>COUNTIFS('Input - target event report'!L:L,B28,'Input - target event report'!D:D, "Private Investment")</f>
        <v/>
      </c>
      <c r="F28">
        <f>AVERAGEIF(INDEX('Input - companies list'!$A:$BG, 0, MATCH("Clusters 0",'Input - companies list'!$A$1:$BG$1, 0)),'Output - Cluster ranking'!B28,INDEX('Input - companies list'!$A:$BG, 0, MATCH("Flow",'Input - companies list'!$A$1:$BG$1, 0)))</f>
        <v/>
      </c>
      <c r="G28">
        <f>AVERAGEIF(INDEX('Input - companies list'!$A:$BG, 0, MATCH("Clusters 0",'Input - companies list'!$A$1:$BG$1, 0)),'Output - Cluster ranking'!B28,INDEX('Input - companies list'!$A:$BG, 0, MATCH("Inter-Cluster Connectivity",'Input - companies list'!$A$1:$BG$1, 0)))</f>
        <v/>
      </c>
      <c r="H28">
        <f>IFERROR(PERCENTRANK(C:C,C28),0)</f>
        <v/>
      </c>
      <c r="I28">
        <f>IFERROR(1 - PERCENTRANK(D:D,D28),0)</f>
        <v/>
      </c>
      <c r="J28">
        <f>IFERROR(PERCENTRANK(E:E,E28),0)</f>
        <v/>
      </c>
      <c r="K28">
        <f>IFERROR(1 - PERCENTRANK(F:F,F28),0)</f>
        <v/>
      </c>
      <c r="L28">
        <f>IFERROR(PERCENTRANK(G:G,G28),0)</f>
        <v/>
      </c>
      <c r="M28">
        <f>H28*weightA+I28*weightB+J28*weightC+K28*weightD+L28*weightE</f>
        <v/>
      </c>
    </row>
    <row r="29" spans="1:13">
      <c r="A29">
        <f>RANK(M29,M:M)</f>
        <v/>
      </c>
      <c r="B29" t="s">
        <v>34809</v>
      </c>
      <c r="C29">
        <f>SUMIFS('Input - target event report'!H:H,'Input - target event report'!L:L,B29,'Input - target event report'!D:D, "Private Investment")</f>
        <v/>
      </c>
      <c r="D29">
        <f>IF(E29&lt;2, "N/A", (MAXIFS('Input - target event report'!E:E,'Input - target event report'!L:L,B:B,'Input - target event report'!D:D,"Private Investment")-MINIFS('Input - target event report'!E:E,'Input - target event report'!L:L,B:B,'Input - target event report'!D:D,"Private Investment"))/(E29-1))</f>
        <v/>
      </c>
      <c r="E29">
        <f>COUNTIFS('Input - target event report'!L:L,B29,'Input - target event report'!D:D, "Private Investment")</f>
        <v/>
      </c>
      <c r="F29">
        <f>AVERAGEIF(INDEX('Input - companies list'!$A:$BG, 0, MATCH("Clusters 0",'Input - companies list'!$A$1:$BG$1, 0)),'Output - Cluster ranking'!B29,INDEX('Input - companies list'!$A:$BG, 0, MATCH("Flow",'Input - companies list'!$A$1:$BG$1, 0)))</f>
        <v/>
      </c>
      <c r="G29">
        <f>AVERAGEIF(INDEX('Input - companies list'!$A:$BG, 0, MATCH("Clusters 0",'Input - companies list'!$A$1:$BG$1, 0)),'Output - Cluster ranking'!B29,INDEX('Input - companies list'!$A:$BG, 0, MATCH("Inter-Cluster Connectivity",'Input - companies list'!$A$1:$BG$1, 0)))</f>
        <v/>
      </c>
      <c r="H29">
        <f>IFERROR(PERCENTRANK(C:C,C29),0)</f>
        <v/>
      </c>
      <c r="I29">
        <f>IFERROR(1 - PERCENTRANK(D:D,D29),0)</f>
        <v/>
      </c>
      <c r="J29">
        <f>IFERROR(PERCENTRANK(E:E,E29),0)</f>
        <v/>
      </c>
      <c r="K29">
        <f>IFERROR(1 - PERCENTRANK(F:F,F29),0)</f>
        <v/>
      </c>
      <c r="L29">
        <f>IFERROR(PERCENTRANK(G:G,G29),0)</f>
        <v/>
      </c>
      <c r="M29">
        <f>H29*weightA+I29*weightB+J29*weightC+K29*weightD+L29*weightE</f>
        <v/>
      </c>
    </row>
    <row r="30" spans="1:13">
      <c r="A30">
        <f>RANK(M30,M:M)</f>
        <v/>
      </c>
      <c r="B30" t="s">
        <v>34810</v>
      </c>
      <c r="C30">
        <f>SUMIFS('Input - target event report'!H:H,'Input - target event report'!L:L,B30,'Input - target event report'!D:D, "Private Investment")</f>
        <v/>
      </c>
      <c r="D30">
        <f>IF(E30&lt;2, "N/A", (MAXIFS('Input - target event report'!E:E,'Input - target event report'!L:L,B:B,'Input - target event report'!D:D,"Private Investment")-MINIFS('Input - target event report'!E:E,'Input - target event report'!L:L,B:B,'Input - target event report'!D:D,"Private Investment"))/(E30-1))</f>
        <v/>
      </c>
      <c r="E30">
        <f>COUNTIFS('Input - target event report'!L:L,B30,'Input - target event report'!D:D, "Private Investment")</f>
        <v/>
      </c>
      <c r="F30">
        <f>AVERAGEIF(INDEX('Input - companies list'!$A:$BG, 0, MATCH("Clusters 0",'Input - companies list'!$A$1:$BG$1, 0)),'Output - Cluster ranking'!B30,INDEX('Input - companies list'!$A:$BG, 0, MATCH("Flow",'Input - companies list'!$A$1:$BG$1, 0)))</f>
        <v/>
      </c>
      <c r="G30">
        <f>AVERAGEIF(INDEX('Input - companies list'!$A:$BG, 0, MATCH("Clusters 0",'Input - companies list'!$A$1:$BG$1, 0)),'Output - Cluster ranking'!B30,INDEX('Input - companies list'!$A:$BG, 0, MATCH("Inter-Cluster Connectivity",'Input - companies list'!$A$1:$BG$1, 0)))</f>
        <v/>
      </c>
      <c r="H30">
        <f>IFERROR(PERCENTRANK(C:C,C30),0)</f>
        <v/>
      </c>
      <c r="I30">
        <f>IFERROR(1 - PERCENTRANK(D:D,D30),0)</f>
        <v/>
      </c>
      <c r="J30">
        <f>IFERROR(PERCENTRANK(E:E,E30),0)</f>
        <v/>
      </c>
      <c r="K30">
        <f>IFERROR(1 - PERCENTRANK(F:F,F30),0)</f>
        <v/>
      </c>
      <c r="L30">
        <f>IFERROR(PERCENTRANK(G:G,G30),0)</f>
        <v/>
      </c>
      <c r="M30">
        <f>H30*weightA+I30*weightB+J30*weightC+K30*weightD+L30*weightE</f>
        <v/>
      </c>
    </row>
    <row r="31" spans="1:13">
      <c r="A31">
        <f>RANK(M31,M:M)</f>
        <v/>
      </c>
      <c r="B31" t="s">
        <v>34811</v>
      </c>
      <c r="C31">
        <f>SUMIFS('Input - target event report'!H:H,'Input - target event report'!L:L,B31,'Input - target event report'!D:D, "Private Investment")</f>
        <v/>
      </c>
      <c r="D31">
        <f>IF(E31&lt;2, "N/A", (MAXIFS('Input - target event report'!E:E,'Input - target event report'!L:L,B:B,'Input - target event report'!D:D,"Private Investment")-MINIFS('Input - target event report'!E:E,'Input - target event report'!L:L,B:B,'Input - target event report'!D:D,"Private Investment"))/(E31-1))</f>
        <v/>
      </c>
      <c r="E31">
        <f>COUNTIFS('Input - target event report'!L:L,B31,'Input - target event report'!D:D, "Private Investment")</f>
        <v/>
      </c>
      <c r="F31">
        <f>AVERAGEIF(INDEX('Input - companies list'!$A:$BG, 0, MATCH("Clusters 0",'Input - companies list'!$A$1:$BG$1, 0)),'Output - Cluster ranking'!B31,INDEX('Input - companies list'!$A:$BG, 0, MATCH("Flow",'Input - companies list'!$A$1:$BG$1, 0)))</f>
        <v/>
      </c>
      <c r="G31">
        <f>AVERAGEIF(INDEX('Input - companies list'!$A:$BG, 0, MATCH("Clusters 0",'Input - companies list'!$A$1:$BG$1, 0)),'Output - Cluster ranking'!B31,INDEX('Input - companies list'!$A:$BG, 0, MATCH("Inter-Cluster Connectivity",'Input - companies list'!$A$1:$BG$1, 0)))</f>
        <v/>
      </c>
      <c r="H31">
        <f>IFERROR(PERCENTRANK(C:C,C31),0)</f>
        <v/>
      </c>
      <c r="I31">
        <f>IFERROR(1 - PERCENTRANK(D:D,D31),0)</f>
        <v/>
      </c>
      <c r="J31">
        <f>IFERROR(PERCENTRANK(E:E,E31),0)</f>
        <v/>
      </c>
      <c r="K31">
        <f>IFERROR(1 - PERCENTRANK(F:F,F31),0)</f>
        <v/>
      </c>
      <c r="L31">
        <f>IFERROR(PERCENTRANK(G:G,G31),0)</f>
        <v/>
      </c>
      <c r="M31">
        <f>H31*weightA+I31*weightB+J31*weightC+K31*weightD+L31*weightE</f>
        <v/>
      </c>
    </row>
    <row r="32" spans="1:13">
      <c r="A32">
        <f>RANK(M32,M:M)</f>
        <v/>
      </c>
      <c r="B32" t="s">
        <v>34812</v>
      </c>
      <c r="C32">
        <f>SUMIFS('Input - target event report'!H:H,'Input - target event report'!L:L,B32,'Input - target event report'!D:D, "Private Investment")</f>
        <v/>
      </c>
      <c r="D32">
        <f>IF(E32&lt;2, "N/A", (MAXIFS('Input - target event report'!E:E,'Input - target event report'!L:L,B:B,'Input - target event report'!D:D,"Private Investment")-MINIFS('Input - target event report'!E:E,'Input - target event report'!L:L,B:B,'Input - target event report'!D:D,"Private Investment"))/(E32-1))</f>
        <v/>
      </c>
      <c r="E32">
        <f>COUNTIFS('Input - target event report'!L:L,B32,'Input - target event report'!D:D, "Private Investment")</f>
        <v/>
      </c>
      <c r="F32">
        <f>AVERAGEIF(INDEX('Input - companies list'!$A:$BG, 0, MATCH("Clusters 0",'Input - companies list'!$A$1:$BG$1, 0)),'Output - Cluster ranking'!B32,INDEX('Input - companies list'!$A:$BG, 0, MATCH("Flow",'Input - companies list'!$A$1:$BG$1, 0)))</f>
        <v/>
      </c>
      <c r="G32">
        <f>AVERAGEIF(INDEX('Input - companies list'!$A:$BG, 0, MATCH("Clusters 0",'Input - companies list'!$A$1:$BG$1, 0)),'Output - Cluster ranking'!B32,INDEX('Input - companies list'!$A:$BG, 0, MATCH("Inter-Cluster Connectivity",'Input - companies list'!$A$1:$BG$1, 0)))</f>
        <v/>
      </c>
      <c r="H32">
        <f>IFERROR(PERCENTRANK(C:C,C32),0)</f>
        <v/>
      </c>
      <c r="I32">
        <f>IFERROR(1 - PERCENTRANK(D:D,D32),0)</f>
        <v/>
      </c>
      <c r="J32">
        <f>IFERROR(PERCENTRANK(E:E,E32),0)</f>
        <v/>
      </c>
      <c r="K32">
        <f>IFERROR(1 - PERCENTRANK(F:F,F32),0)</f>
        <v/>
      </c>
      <c r="L32">
        <f>IFERROR(PERCENTRANK(G:G,G32),0)</f>
        <v/>
      </c>
      <c r="M32">
        <f>H32*weightA+I32*weightB+J32*weightC+K32*weightD+L32*weightE</f>
        <v/>
      </c>
    </row>
    <row r="33" spans="1:13">
      <c r="A33">
        <f>RANK(M33,M:M)</f>
        <v/>
      </c>
      <c r="B33" t="s">
        <v>34813</v>
      </c>
      <c r="C33">
        <f>SUMIFS('Input - target event report'!H:H,'Input - target event report'!L:L,B33,'Input - target event report'!D:D, "Private Investment")</f>
        <v/>
      </c>
      <c r="D33">
        <f>IF(E33&lt;2, "N/A", (MAXIFS('Input - target event report'!E:E,'Input - target event report'!L:L,B:B,'Input - target event report'!D:D,"Private Investment")-MINIFS('Input - target event report'!E:E,'Input - target event report'!L:L,B:B,'Input - target event report'!D:D,"Private Investment"))/(E33-1))</f>
        <v/>
      </c>
      <c r="E33">
        <f>COUNTIFS('Input - target event report'!L:L,B33,'Input - target event report'!D:D, "Private Investment")</f>
        <v/>
      </c>
      <c r="F33">
        <f>AVERAGEIF(INDEX('Input - companies list'!$A:$BG, 0, MATCH("Clusters 0",'Input - companies list'!$A$1:$BG$1, 0)),'Output - Cluster ranking'!B33,INDEX('Input - companies list'!$A:$BG, 0, MATCH("Flow",'Input - companies list'!$A$1:$BG$1, 0)))</f>
        <v/>
      </c>
      <c r="G33">
        <f>AVERAGEIF(INDEX('Input - companies list'!$A:$BG, 0, MATCH("Clusters 0",'Input - companies list'!$A$1:$BG$1, 0)),'Output - Cluster ranking'!B33,INDEX('Input - companies list'!$A:$BG, 0, MATCH("Inter-Cluster Connectivity",'Input - companies list'!$A$1:$BG$1, 0)))</f>
        <v/>
      </c>
      <c r="H33">
        <f>IFERROR(PERCENTRANK(C:C,C33),0)</f>
        <v/>
      </c>
      <c r="I33">
        <f>IFERROR(1 - PERCENTRANK(D:D,D33),0)</f>
        <v/>
      </c>
      <c r="J33">
        <f>IFERROR(PERCENTRANK(E:E,E33),0)</f>
        <v/>
      </c>
      <c r="K33">
        <f>IFERROR(1 - PERCENTRANK(F:F,F33),0)</f>
        <v/>
      </c>
      <c r="L33">
        <f>IFERROR(PERCENTRANK(G:G,G33),0)</f>
        <v/>
      </c>
      <c r="M33">
        <f>H33*weightA+I33*weightB+J33*weightC+K33*weightD+L33*weightE</f>
        <v/>
      </c>
    </row>
    <row r="34" spans="1:13">
      <c r="A34">
        <f>RANK(M34,M:M)</f>
        <v/>
      </c>
      <c r="B34" t="s">
        <v>34814</v>
      </c>
      <c r="C34">
        <f>SUMIFS('Input - target event report'!H:H,'Input - target event report'!L:L,B34,'Input - target event report'!D:D, "Private Investment")</f>
        <v/>
      </c>
      <c r="D34">
        <f>IF(E34&lt;2, "N/A", (MAXIFS('Input - target event report'!E:E,'Input - target event report'!L:L,B:B,'Input - target event report'!D:D,"Private Investment")-MINIFS('Input - target event report'!E:E,'Input - target event report'!L:L,B:B,'Input - target event report'!D:D,"Private Investment"))/(E34-1))</f>
        <v/>
      </c>
      <c r="E34">
        <f>COUNTIFS('Input - target event report'!L:L,B34,'Input - target event report'!D:D, "Private Investment")</f>
        <v/>
      </c>
      <c r="F34">
        <f>AVERAGEIF(INDEX('Input - companies list'!$A:$BG, 0, MATCH("Clusters 0",'Input - companies list'!$A$1:$BG$1, 0)),'Output - Cluster ranking'!B34,INDEX('Input - companies list'!$A:$BG, 0, MATCH("Flow",'Input - companies list'!$A$1:$BG$1, 0)))</f>
        <v/>
      </c>
      <c r="G34">
        <f>AVERAGEIF(INDEX('Input - companies list'!$A:$BG, 0, MATCH("Clusters 0",'Input - companies list'!$A$1:$BG$1, 0)),'Output - Cluster ranking'!B34,INDEX('Input - companies list'!$A:$BG, 0, MATCH("Inter-Cluster Connectivity",'Input - companies list'!$A$1:$BG$1, 0)))</f>
        <v/>
      </c>
      <c r="H34">
        <f>IFERROR(PERCENTRANK(C:C,C34),0)</f>
        <v/>
      </c>
      <c r="I34">
        <f>IFERROR(1 - PERCENTRANK(D:D,D34),0)</f>
        <v/>
      </c>
      <c r="J34">
        <f>IFERROR(PERCENTRANK(E:E,E34),0)</f>
        <v/>
      </c>
      <c r="K34">
        <f>IFERROR(1 - PERCENTRANK(F:F,F34),0)</f>
        <v/>
      </c>
      <c r="L34">
        <f>IFERROR(PERCENTRANK(G:G,G34),0)</f>
        <v/>
      </c>
      <c r="M34">
        <f>H34*weightA+I34*weightB+J34*weightC+K34*weightD+L34*weightE</f>
        <v/>
      </c>
    </row>
    <row r="35" spans="1:13">
      <c r="A35">
        <f>RANK(M35,M:M)</f>
        <v/>
      </c>
      <c r="B35" t="s">
        <v>34815</v>
      </c>
      <c r="C35">
        <f>SUMIFS('Input - target event report'!H:H,'Input - target event report'!L:L,B35,'Input - target event report'!D:D, "Private Investment")</f>
        <v/>
      </c>
      <c r="D35">
        <f>IF(E35&lt;2, "N/A", (MAXIFS('Input - target event report'!E:E,'Input - target event report'!L:L,B:B,'Input - target event report'!D:D,"Private Investment")-MINIFS('Input - target event report'!E:E,'Input - target event report'!L:L,B:B,'Input - target event report'!D:D,"Private Investment"))/(E35-1))</f>
        <v/>
      </c>
      <c r="E35">
        <f>COUNTIFS('Input - target event report'!L:L,B35,'Input - target event report'!D:D, "Private Investment")</f>
        <v/>
      </c>
      <c r="F35">
        <f>AVERAGEIF(INDEX('Input - companies list'!$A:$BG, 0, MATCH("Clusters 0",'Input - companies list'!$A$1:$BG$1, 0)),'Output - Cluster ranking'!B35,INDEX('Input - companies list'!$A:$BG, 0, MATCH("Flow",'Input - companies list'!$A$1:$BG$1, 0)))</f>
        <v/>
      </c>
      <c r="G35">
        <f>AVERAGEIF(INDEX('Input - companies list'!$A:$BG, 0, MATCH("Clusters 0",'Input - companies list'!$A$1:$BG$1, 0)),'Output - Cluster ranking'!B35,INDEX('Input - companies list'!$A:$BG, 0, MATCH("Inter-Cluster Connectivity",'Input - companies list'!$A$1:$BG$1, 0)))</f>
        <v/>
      </c>
      <c r="H35">
        <f>IFERROR(PERCENTRANK(C:C,C35),0)</f>
        <v/>
      </c>
      <c r="I35">
        <f>IFERROR(1 - PERCENTRANK(D:D,D35),0)</f>
        <v/>
      </c>
      <c r="J35">
        <f>IFERROR(PERCENTRANK(E:E,E35),0)</f>
        <v/>
      </c>
      <c r="K35">
        <f>IFERROR(1 - PERCENTRANK(F:F,F35),0)</f>
        <v/>
      </c>
      <c r="L35">
        <f>IFERROR(PERCENTRANK(G:G,G35),0)</f>
        <v/>
      </c>
      <c r="M35">
        <f>H35*weightA+I35*weightB+J35*weightC+K35*weightD+L35*weightE</f>
        <v/>
      </c>
    </row>
    <row r="36" spans="1:13">
      <c r="A36">
        <f>RANK(M36,M:M)</f>
        <v/>
      </c>
      <c r="B36" t="s">
        <v>34816</v>
      </c>
      <c r="C36">
        <f>SUMIFS('Input - target event report'!H:H,'Input - target event report'!L:L,B36,'Input - target event report'!D:D, "Private Investment")</f>
        <v/>
      </c>
      <c r="D36">
        <f>IF(E36&lt;2, "N/A", (MAXIFS('Input - target event report'!E:E,'Input - target event report'!L:L,B:B,'Input - target event report'!D:D,"Private Investment")-MINIFS('Input - target event report'!E:E,'Input - target event report'!L:L,B:B,'Input - target event report'!D:D,"Private Investment"))/(E36-1))</f>
        <v/>
      </c>
      <c r="E36">
        <f>COUNTIFS('Input - target event report'!L:L,B36,'Input - target event report'!D:D, "Private Investment")</f>
        <v/>
      </c>
      <c r="F36">
        <f>AVERAGEIF(INDEX('Input - companies list'!$A:$BG, 0, MATCH("Clusters 0",'Input - companies list'!$A$1:$BG$1, 0)),'Output - Cluster ranking'!B36,INDEX('Input - companies list'!$A:$BG, 0, MATCH("Flow",'Input - companies list'!$A$1:$BG$1, 0)))</f>
        <v/>
      </c>
      <c r="G36">
        <f>AVERAGEIF(INDEX('Input - companies list'!$A:$BG, 0, MATCH("Clusters 0",'Input - companies list'!$A$1:$BG$1, 0)),'Output - Cluster ranking'!B36,INDEX('Input - companies list'!$A:$BG, 0, MATCH("Inter-Cluster Connectivity",'Input - companies list'!$A$1:$BG$1, 0)))</f>
        <v/>
      </c>
      <c r="H36">
        <f>IFERROR(PERCENTRANK(C:C,C36),0)</f>
        <v/>
      </c>
      <c r="I36">
        <f>IFERROR(1 - PERCENTRANK(D:D,D36),0)</f>
        <v/>
      </c>
      <c r="J36">
        <f>IFERROR(PERCENTRANK(E:E,E36),0)</f>
        <v/>
      </c>
      <c r="K36">
        <f>IFERROR(1 - PERCENTRANK(F:F,F36),0)</f>
        <v/>
      </c>
      <c r="L36">
        <f>IFERROR(PERCENTRANK(G:G,G36),0)</f>
        <v/>
      </c>
      <c r="M36">
        <f>H36*weightA+I36*weightB+J36*weightC+K36*weightD+L36*weightE</f>
        <v/>
      </c>
    </row>
    <row r="37" spans="1:13">
      <c r="A37">
        <f>RANK(M37,M:M)</f>
        <v/>
      </c>
      <c r="B37" t="s">
        <v>34817</v>
      </c>
      <c r="C37">
        <f>SUMIFS('Input - target event report'!H:H,'Input - target event report'!L:L,B37,'Input - target event report'!D:D, "Private Investment")</f>
        <v/>
      </c>
      <c r="D37">
        <f>IF(E37&lt;2, "N/A", (MAXIFS('Input - target event report'!E:E,'Input - target event report'!L:L,B:B,'Input - target event report'!D:D,"Private Investment")-MINIFS('Input - target event report'!E:E,'Input - target event report'!L:L,B:B,'Input - target event report'!D:D,"Private Investment"))/(E37-1))</f>
        <v/>
      </c>
      <c r="E37">
        <f>COUNTIFS('Input - target event report'!L:L,B37,'Input - target event report'!D:D, "Private Investment")</f>
        <v/>
      </c>
      <c r="F37">
        <f>AVERAGEIF(INDEX('Input - companies list'!$A:$BG, 0, MATCH("Clusters 0",'Input - companies list'!$A$1:$BG$1, 0)),'Output - Cluster ranking'!B37,INDEX('Input - companies list'!$A:$BG, 0, MATCH("Flow",'Input - companies list'!$A$1:$BG$1, 0)))</f>
        <v/>
      </c>
      <c r="G37">
        <f>AVERAGEIF(INDEX('Input - companies list'!$A:$BG, 0, MATCH("Clusters 0",'Input - companies list'!$A$1:$BG$1, 0)),'Output - Cluster ranking'!B37,INDEX('Input - companies list'!$A:$BG, 0, MATCH("Inter-Cluster Connectivity",'Input - companies list'!$A$1:$BG$1, 0)))</f>
        <v/>
      </c>
      <c r="H37">
        <f>IFERROR(PERCENTRANK(C:C,C37),0)</f>
        <v/>
      </c>
      <c r="I37">
        <f>IFERROR(1 - PERCENTRANK(D:D,D37),0)</f>
        <v/>
      </c>
      <c r="J37">
        <f>IFERROR(PERCENTRANK(E:E,E37),0)</f>
        <v/>
      </c>
      <c r="K37">
        <f>IFERROR(1 - PERCENTRANK(F:F,F37),0)</f>
        <v/>
      </c>
      <c r="L37">
        <f>IFERROR(PERCENTRANK(G:G,G37),0)</f>
        <v/>
      </c>
      <c r="M37">
        <f>H37*weightA+I37*weightB+J37*weightC+K37*weightD+L37*weightE</f>
        <v/>
      </c>
    </row>
    <row r="38" spans="1:13">
      <c r="A38">
        <f>RANK(M38,M:M)</f>
        <v/>
      </c>
      <c r="B38" t="s">
        <v>285</v>
      </c>
      <c r="C38">
        <f>SUMIFS('Input - target event report'!H:H,'Input - target event report'!L:L,B38,'Input - target event report'!D:D, "Private Investment")</f>
        <v/>
      </c>
      <c r="D38">
        <f>IF(E38&lt;2, "N/A", (MAXIFS('Input - target event report'!E:E,'Input - target event report'!L:L,B:B,'Input - target event report'!D:D,"Private Investment")-MINIFS('Input - target event report'!E:E,'Input - target event report'!L:L,B:B,'Input - target event report'!D:D,"Private Investment"))/(E38-1))</f>
        <v/>
      </c>
      <c r="E38">
        <f>COUNTIFS('Input - target event report'!L:L,B38,'Input - target event report'!D:D, "Private Investment")</f>
        <v/>
      </c>
      <c r="F38">
        <f>AVERAGEIF(INDEX('Input - companies list'!$A:$BG, 0, MATCH("Clusters 0",'Input - companies list'!$A$1:$BG$1, 0)),'Output - Cluster ranking'!B38,INDEX('Input - companies list'!$A:$BG, 0, MATCH("Flow",'Input - companies list'!$A$1:$BG$1, 0)))</f>
        <v/>
      </c>
      <c r="G38">
        <f>AVERAGEIF(INDEX('Input - companies list'!$A:$BG, 0, MATCH("Clusters 0",'Input - companies list'!$A$1:$BG$1, 0)),'Output - Cluster ranking'!B38,INDEX('Input - companies list'!$A:$BG, 0, MATCH("Inter-Cluster Connectivity",'Input - companies list'!$A$1:$BG$1, 0)))</f>
        <v/>
      </c>
      <c r="H38">
        <f>IFERROR(PERCENTRANK(C:C,C38),0)</f>
        <v/>
      </c>
      <c r="I38">
        <f>IFERROR(1 - PERCENTRANK(D:D,D38),0)</f>
        <v/>
      </c>
      <c r="J38">
        <f>IFERROR(PERCENTRANK(E:E,E38),0)</f>
        <v/>
      </c>
      <c r="K38">
        <f>IFERROR(1 - PERCENTRANK(F:F,F38),0)</f>
        <v/>
      </c>
      <c r="L38">
        <f>IFERROR(PERCENTRANK(G:G,G38),0)</f>
        <v/>
      </c>
      <c r="M38">
        <f>H38*weightA+I38*weightB+J38*weightC+K38*weightD+L38*weightE</f>
        <v/>
      </c>
    </row>
    <row r="39" spans="1:13">
      <c r="A39">
        <f>RANK(M39,M:M)</f>
        <v/>
      </c>
      <c r="B39" t="s">
        <v>34818</v>
      </c>
      <c r="C39">
        <f>SUMIFS('Input - target event report'!H:H,'Input - target event report'!L:L,B39,'Input - target event report'!D:D, "Private Investment")</f>
        <v/>
      </c>
      <c r="D39">
        <f>IF(E39&lt;2, "N/A", (MAXIFS('Input - target event report'!E:E,'Input - target event report'!L:L,B:B,'Input - target event report'!D:D,"Private Investment")-MINIFS('Input - target event report'!E:E,'Input - target event report'!L:L,B:B,'Input - target event report'!D:D,"Private Investment"))/(E39-1))</f>
        <v/>
      </c>
      <c r="E39">
        <f>COUNTIFS('Input - target event report'!L:L,B39,'Input - target event report'!D:D, "Private Investment")</f>
        <v/>
      </c>
      <c r="F39">
        <f>AVERAGEIF(INDEX('Input - companies list'!$A:$BG, 0, MATCH("Clusters 0",'Input - companies list'!$A$1:$BG$1, 0)),'Output - Cluster ranking'!B39,INDEX('Input - companies list'!$A:$BG, 0, MATCH("Flow",'Input - companies list'!$A$1:$BG$1, 0)))</f>
        <v/>
      </c>
      <c r="G39">
        <f>AVERAGEIF(INDEX('Input - companies list'!$A:$BG, 0, MATCH("Clusters 0",'Input - companies list'!$A$1:$BG$1, 0)),'Output - Cluster ranking'!B39,INDEX('Input - companies list'!$A:$BG, 0, MATCH("Inter-Cluster Connectivity",'Input - companies list'!$A$1:$BG$1, 0)))</f>
        <v/>
      </c>
      <c r="H39">
        <f>IFERROR(PERCENTRANK(C:C,C39),0)</f>
        <v/>
      </c>
      <c r="I39">
        <f>IFERROR(1 - PERCENTRANK(D:D,D39),0)</f>
        <v/>
      </c>
      <c r="J39">
        <f>IFERROR(PERCENTRANK(E:E,E39),0)</f>
        <v/>
      </c>
      <c r="K39">
        <f>IFERROR(1 - PERCENTRANK(F:F,F39),0)</f>
        <v/>
      </c>
      <c r="L39">
        <f>IFERROR(PERCENTRANK(G:G,G39),0)</f>
        <v/>
      </c>
      <c r="M39">
        <f>H39*weightA+I39*weightB+J39*weightC+K39*weightD+L39*weightE</f>
        <v/>
      </c>
    </row>
    <row r="40" spans="1:13">
      <c r="A40">
        <f>RANK(M40,M:M)</f>
        <v/>
      </c>
      <c r="B40" t="s">
        <v>34819</v>
      </c>
      <c r="C40">
        <f>SUMIFS('Input - target event report'!H:H,'Input - target event report'!L:L,B40,'Input - target event report'!D:D, "Private Investment")</f>
        <v/>
      </c>
      <c r="D40">
        <f>IF(E40&lt;2, "N/A", (MAXIFS('Input - target event report'!E:E,'Input - target event report'!L:L,B:B,'Input - target event report'!D:D,"Private Investment")-MINIFS('Input - target event report'!E:E,'Input - target event report'!L:L,B:B,'Input - target event report'!D:D,"Private Investment"))/(E40-1))</f>
        <v/>
      </c>
      <c r="E40">
        <f>COUNTIFS('Input - target event report'!L:L,B40,'Input - target event report'!D:D, "Private Investment")</f>
        <v/>
      </c>
      <c r="F40">
        <f>AVERAGEIF(INDEX('Input - companies list'!$A:$BG, 0, MATCH("Clusters 0",'Input - companies list'!$A$1:$BG$1, 0)),'Output - Cluster ranking'!B40,INDEX('Input - companies list'!$A:$BG, 0, MATCH("Flow",'Input - companies list'!$A$1:$BG$1, 0)))</f>
        <v/>
      </c>
      <c r="G40">
        <f>AVERAGEIF(INDEX('Input - companies list'!$A:$BG, 0, MATCH("Clusters 0",'Input - companies list'!$A$1:$BG$1, 0)),'Output - Cluster ranking'!B40,INDEX('Input - companies list'!$A:$BG, 0, MATCH("Inter-Cluster Connectivity",'Input - companies list'!$A$1:$BG$1, 0)))</f>
        <v/>
      </c>
      <c r="H40">
        <f>IFERROR(PERCENTRANK(C:C,C40),0)</f>
        <v/>
      </c>
      <c r="I40">
        <f>IFERROR(1 - PERCENTRANK(D:D,D40),0)</f>
        <v/>
      </c>
      <c r="J40">
        <f>IFERROR(PERCENTRANK(E:E,E40),0)</f>
        <v/>
      </c>
      <c r="K40">
        <f>IFERROR(1 - PERCENTRANK(F:F,F40),0)</f>
        <v/>
      </c>
      <c r="L40">
        <f>IFERROR(PERCENTRANK(G:G,G40),0)</f>
        <v/>
      </c>
      <c r="M40">
        <f>H40*weightA+I40*weightB+J40*weightC+K40*weightD+L40*weightE</f>
        <v/>
      </c>
    </row>
    <row r="41" spans="1:13">
      <c r="A41">
        <f>RANK(M41,M:M)</f>
        <v/>
      </c>
      <c r="B41" t="s">
        <v>34820</v>
      </c>
      <c r="C41">
        <f>SUMIFS('Input - target event report'!H:H,'Input - target event report'!L:L,B41,'Input - target event report'!D:D, "Private Investment")</f>
        <v/>
      </c>
      <c r="D41">
        <f>IF(E41&lt;2, "N/A", (MAXIFS('Input - target event report'!E:E,'Input - target event report'!L:L,B:B,'Input - target event report'!D:D,"Private Investment")-MINIFS('Input - target event report'!E:E,'Input - target event report'!L:L,B:B,'Input - target event report'!D:D,"Private Investment"))/(E41-1))</f>
        <v/>
      </c>
      <c r="E41">
        <f>COUNTIFS('Input - target event report'!L:L,B41,'Input - target event report'!D:D, "Private Investment")</f>
        <v/>
      </c>
      <c r="F41">
        <f>AVERAGEIF(INDEX('Input - companies list'!$A:$BG, 0, MATCH("Clusters 0",'Input - companies list'!$A$1:$BG$1, 0)),'Output - Cluster ranking'!B41,INDEX('Input - companies list'!$A:$BG, 0, MATCH("Flow",'Input - companies list'!$A$1:$BG$1, 0)))</f>
        <v/>
      </c>
      <c r="G41">
        <f>AVERAGEIF(INDEX('Input - companies list'!$A:$BG, 0, MATCH("Clusters 0",'Input - companies list'!$A$1:$BG$1, 0)),'Output - Cluster ranking'!B41,INDEX('Input - companies list'!$A:$BG, 0, MATCH("Inter-Cluster Connectivity",'Input - companies list'!$A$1:$BG$1, 0)))</f>
        <v/>
      </c>
      <c r="H41">
        <f>IFERROR(PERCENTRANK(C:C,C41),0)</f>
        <v/>
      </c>
      <c r="I41">
        <f>IFERROR(1 - PERCENTRANK(D:D,D41),0)</f>
        <v/>
      </c>
      <c r="J41">
        <f>IFERROR(PERCENTRANK(E:E,E41),0)</f>
        <v/>
      </c>
      <c r="K41">
        <f>IFERROR(1 - PERCENTRANK(F:F,F41),0)</f>
        <v/>
      </c>
      <c r="L41">
        <f>IFERROR(PERCENTRANK(G:G,G41),0)</f>
        <v/>
      </c>
      <c r="M41">
        <f>H41*weightA+I41*weightB+J41*weightC+K41*weightD+L41*weightE</f>
        <v/>
      </c>
    </row>
    <row r="42" spans="1:13">
      <c r="A42">
        <f>RANK(M42,M:M)</f>
        <v/>
      </c>
      <c r="B42" t="s">
        <v>34821</v>
      </c>
      <c r="C42">
        <f>SUMIFS('Input - target event report'!H:H,'Input - target event report'!L:L,B42,'Input - target event report'!D:D, "Private Investment")</f>
        <v/>
      </c>
      <c r="D42">
        <f>IF(E42&lt;2, "N/A", (MAXIFS('Input - target event report'!E:E,'Input - target event report'!L:L,B:B,'Input - target event report'!D:D,"Private Investment")-MINIFS('Input - target event report'!E:E,'Input - target event report'!L:L,B:B,'Input - target event report'!D:D,"Private Investment"))/(E42-1))</f>
        <v/>
      </c>
      <c r="E42">
        <f>COUNTIFS('Input - target event report'!L:L,B42,'Input - target event report'!D:D, "Private Investment")</f>
        <v/>
      </c>
      <c r="F42">
        <f>AVERAGEIF(INDEX('Input - companies list'!$A:$BG, 0, MATCH("Clusters 0",'Input - companies list'!$A$1:$BG$1, 0)),'Output - Cluster ranking'!B42,INDEX('Input - companies list'!$A:$BG, 0, MATCH("Flow",'Input - companies list'!$A$1:$BG$1, 0)))</f>
        <v/>
      </c>
      <c r="G42">
        <f>AVERAGEIF(INDEX('Input - companies list'!$A:$BG, 0, MATCH("Clusters 0",'Input - companies list'!$A$1:$BG$1, 0)),'Output - Cluster ranking'!B42,INDEX('Input - companies list'!$A:$BG, 0, MATCH("Inter-Cluster Connectivity",'Input - companies list'!$A$1:$BG$1, 0)))</f>
        <v/>
      </c>
      <c r="H42">
        <f>IFERROR(PERCENTRANK(C:C,C42),0)</f>
        <v/>
      </c>
      <c r="I42">
        <f>IFERROR(1 - PERCENTRANK(D:D,D42),0)</f>
        <v/>
      </c>
      <c r="J42">
        <f>IFERROR(PERCENTRANK(E:E,E42),0)</f>
        <v/>
      </c>
      <c r="K42">
        <f>IFERROR(1 - PERCENTRANK(F:F,F42),0)</f>
        <v/>
      </c>
      <c r="L42">
        <f>IFERROR(PERCENTRANK(G:G,G42),0)</f>
        <v/>
      </c>
      <c r="M42">
        <f>H42*weightA+I42*weightB+J42*weightC+K42*weightD+L42*weightE</f>
        <v/>
      </c>
    </row>
    <row r="43" spans="1:13">
      <c r="A43">
        <f>RANK(M43,M:M)</f>
        <v/>
      </c>
      <c r="B43" t="s">
        <v>34822</v>
      </c>
      <c r="C43">
        <f>SUMIFS('Input - target event report'!H:H,'Input - target event report'!L:L,B43,'Input - target event report'!D:D, "Private Investment")</f>
        <v/>
      </c>
      <c r="D43">
        <f>IF(E43&lt;2, "N/A", (MAXIFS('Input - target event report'!E:E,'Input - target event report'!L:L,B:B,'Input - target event report'!D:D,"Private Investment")-MINIFS('Input - target event report'!E:E,'Input - target event report'!L:L,B:B,'Input - target event report'!D:D,"Private Investment"))/(E43-1))</f>
        <v/>
      </c>
      <c r="E43">
        <f>COUNTIFS('Input - target event report'!L:L,B43,'Input - target event report'!D:D, "Private Investment")</f>
        <v/>
      </c>
      <c r="F43">
        <f>AVERAGEIF(INDEX('Input - companies list'!$A:$BG, 0, MATCH("Clusters 0",'Input - companies list'!$A$1:$BG$1, 0)),'Output - Cluster ranking'!B43,INDEX('Input - companies list'!$A:$BG, 0, MATCH("Flow",'Input - companies list'!$A$1:$BG$1, 0)))</f>
        <v/>
      </c>
      <c r="G43">
        <f>AVERAGEIF(INDEX('Input - companies list'!$A:$BG, 0, MATCH("Clusters 0",'Input - companies list'!$A$1:$BG$1, 0)),'Output - Cluster ranking'!B43,INDEX('Input - companies list'!$A:$BG, 0, MATCH("Inter-Cluster Connectivity",'Input - companies list'!$A$1:$BG$1, 0)))</f>
        <v/>
      </c>
      <c r="H43">
        <f>IFERROR(PERCENTRANK(C:C,C43),0)</f>
        <v/>
      </c>
      <c r="I43">
        <f>IFERROR(1 - PERCENTRANK(D:D,D43),0)</f>
        <v/>
      </c>
      <c r="J43">
        <f>IFERROR(PERCENTRANK(E:E,E43),0)</f>
        <v/>
      </c>
      <c r="K43">
        <f>IFERROR(1 - PERCENTRANK(F:F,F43),0)</f>
        <v/>
      </c>
      <c r="L43">
        <f>IFERROR(PERCENTRANK(G:G,G43),0)</f>
        <v/>
      </c>
      <c r="M43">
        <f>H43*weightA+I43*weightB+J43*weightC+K43*weightD+L43*weightE</f>
        <v/>
      </c>
    </row>
    <row r="44" spans="1:13">
      <c r="A44">
        <f>RANK(M44,M:M)</f>
        <v/>
      </c>
      <c r="B44" t="s">
        <v>34823</v>
      </c>
      <c r="C44">
        <f>SUMIFS('Input - target event report'!H:H,'Input - target event report'!L:L,B44,'Input - target event report'!D:D, "Private Investment")</f>
        <v/>
      </c>
      <c r="D44">
        <f>IF(E44&lt;2, "N/A", (MAXIFS('Input - target event report'!E:E,'Input - target event report'!L:L,B:B,'Input - target event report'!D:D,"Private Investment")-MINIFS('Input - target event report'!E:E,'Input - target event report'!L:L,B:B,'Input - target event report'!D:D,"Private Investment"))/(E44-1))</f>
        <v/>
      </c>
      <c r="E44">
        <f>COUNTIFS('Input - target event report'!L:L,B44,'Input - target event report'!D:D, "Private Investment")</f>
        <v/>
      </c>
      <c r="F44">
        <f>AVERAGEIF(INDEX('Input - companies list'!$A:$BG, 0, MATCH("Clusters 0",'Input - companies list'!$A$1:$BG$1, 0)),'Output - Cluster ranking'!B44,INDEX('Input - companies list'!$A:$BG, 0, MATCH("Flow",'Input - companies list'!$A$1:$BG$1, 0)))</f>
        <v/>
      </c>
      <c r="G44">
        <f>AVERAGEIF(INDEX('Input - companies list'!$A:$BG, 0, MATCH("Clusters 0",'Input - companies list'!$A$1:$BG$1, 0)),'Output - Cluster ranking'!B44,INDEX('Input - companies list'!$A:$BG, 0, MATCH("Inter-Cluster Connectivity",'Input - companies list'!$A$1:$BG$1, 0)))</f>
        <v/>
      </c>
      <c r="H44">
        <f>IFERROR(PERCENTRANK(C:C,C44),0)</f>
        <v/>
      </c>
      <c r="I44">
        <f>IFERROR(1 - PERCENTRANK(D:D,D44),0)</f>
        <v/>
      </c>
      <c r="J44">
        <f>IFERROR(PERCENTRANK(E:E,E44),0)</f>
        <v/>
      </c>
      <c r="K44">
        <f>IFERROR(1 - PERCENTRANK(F:F,F44),0)</f>
        <v/>
      </c>
      <c r="L44">
        <f>IFERROR(PERCENTRANK(G:G,G44),0)</f>
        <v/>
      </c>
      <c r="M44">
        <f>H44*weightA+I44*weightB+J44*weightC+K44*weightD+L44*weightE</f>
        <v/>
      </c>
    </row>
    <row r="45" spans="1:13">
      <c r="A45">
        <f>RANK(M45,M:M)</f>
        <v/>
      </c>
      <c r="B45" t="s">
        <v>34824</v>
      </c>
      <c r="C45">
        <f>SUMIFS('Input - target event report'!H:H,'Input - target event report'!L:L,B45,'Input - target event report'!D:D, "Private Investment")</f>
        <v/>
      </c>
      <c r="D45">
        <f>IF(E45&lt;2, "N/A", (MAXIFS('Input - target event report'!E:E,'Input - target event report'!L:L,B:B,'Input - target event report'!D:D,"Private Investment")-MINIFS('Input - target event report'!E:E,'Input - target event report'!L:L,B:B,'Input - target event report'!D:D,"Private Investment"))/(E45-1))</f>
        <v/>
      </c>
      <c r="E45">
        <f>COUNTIFS('Input - target event report'!L:L,B45,'Input - target event report'!D:D, "Private Investment")</f>
        <v/>
      </c>
      <c r="F45">
        <f>AVERAGEIF(INDEX('Input - companies list'!$A:$BG, 0, MATCH("Clusters 0",'Input - companies list'!$A$1:$BG$1, 0)),'Output - Cluster ranking'!B45,INDEX('Input - companies list'!$A:$BG, 0, MATCH("Flow",'Input - companies list'!$A$1:$BG$1, 0)))</f>
        <v/>
      </c>
      <c r="G45">
        <f>AVERAGEIF(INDEX('Input - companies list'!$A:$BG, 0, MATCH("Clusters 0",'Input - companies list'!$A$1:$BG$1, 0)),'Output - Cluster ranking'!B45,INDEX('Input - companies list'!$A:$BG, 0, MATCH("Inter-Cluster Connectivity",'Input - companies list'!$A$1:$BG$1, 0)))</f>
        <v/>
      </c>
      <c r="H45">
        <f>IFERROR(PERCENTRANK(C:C,C45),0)</f>
        <v/>
      </c>
      <c r="I45">
        <f>IFERROR(1 - PERCENTRANK(D:D,D45),0)</f>
        <v/>
      </c>
      <c r="J45">
        <f>IFERROR(PERCENTRANK(E:E,E45),0)</f>
        <v/>
      </c>
      <c r="K45">
        <f>IFERROR(1 - PERCENTRANK(F:F,F45),0)</f>
        <v/>
      </c>
      <c r="L45">
        <f>IFERROR(PERCENTRANK(G:G,G45),0)</f>
        <v/>
      </c>
      <c r="M45">
        <f>H45*weightA+I45*weightB+J45*weightC+K45*weightD+L45*weightE</f>
        <v/>
      </c>
    </row>
    <row r="46" spans="1:13">
      <c r="A46">
        <f>RANK(M46,M:M)</f>
        <v/>
      </c>
      <c r="B46" t="s">
        <v>34825</v>
      </c>
      <c r="C46">
        <f>SUMIFS('Input - target event report'!H:H,'Input - target event report'!L:L,B46,'Input - target event report'!D:D, "Private Investment")</f>
        <v/>
      </c>
      <c r="D46">
        <f>IF(E46&lt;2, "N/A", (MAXIFS('Input - target event report'!E:E,'Input - target event report'!L:L,B:B,'Input - target event report'!D:D,"Private Investment")-MINIFS('Input - target event report'!E:E,'Input - target event report'!L:L,B:B,'Input - target event report'!D:D,"Private Investment"))/(E46-1))</f>
        <v/>
      </c>
      <c r="E46">
        <f>COUNTIFS('Input - target event report'!L:L,B46,'Input - target event report'!D:D, "Private Investment")</f>
        <v/>
      </c>
      <c r="F46">
        <f>AVERAGEIF(INDEX('Input - companies list'!$A:$BG, 0, MATCH("Clusters 0",'Input - companies list'!$A$1:$BG$1, 0)),'Output - Cluster ranking'!B46,INDEX('Input - companies list'!$A:$BG, 0, MATCH("Flow",'Input - companies list'!$A$1:$BG$1, 0)))</f>
        <v/>
      </c>
      <c r="G46">
        <f>AVERAGEIF(INDEX('Input - companies list'!$A:$BG, 0, MATCH("Clusters 0",'Input - companies list'!$A$1:$BG$1, 0)),'Output - Cluster ranking'!B46,INDEX('Input - companies list'!$A:$BG, 0, MATCH("Inter-Cluster Connectivity",'Input - companies list'!$A$1:$BG$1, 0)))</f>
        <v/>
      </c>
      <c r="H46">
        <f>IFERROR(PERCENTRANK(C:C,C46),0)</f>
        <v/>
      </c>
      <c r="I46">
        <f>IFERROR(1 - PERCENTRANK(D:D,D46),0)</f>
        <v/>
      </c>
      <c r="J46">
        <f>IFERROR(PERCENTRANK(E:E,E46),0)</f>
        <v/>
      </c>
      <c r="K46">
        <f>IFERROR(1 - PERCENTRANK(F:F,F46),0)</f>
        <v/>
      </c>
      <c r="L46">
        <f>IFERROR(PERCENTRANK(G:G,G46),0)</f>
        <v/>
      </c>
      <c r="M46">
        <f>H46*weightA+I46*weightB+J46*weightC+K46*weightD+L46*weightE</f>
        <v/>
      </c>
    </row>
    <row r="47" spans="1:13">
      <c r="A47">
        <f>RANK(M47,M:M)</f>
        <v/>
      </c>
      <c r="B47" t="s">
        <v>34826</v>
      </c>
      <c r="C47">
        <f>SUMIFS('Input - target event report'!H:H,'Input - target event report'!L:L,B47,'Input - target event report'!D:D, "Private Investment")</f>
        <v/>
      </c>
      <c r="D47">
        <f>IF(E47&lt;2, "N/A", (MAXIFS('Input - target event report'!E:E,'Input - target event report'!L:L,B:B,'Input - target event report'!D:D,"Private Investment")-MINIFS('Input - target event report'!E:E,'Input - target event report'!L:L,B:B,'Input - target event report'!D:D,"Private Investment"))/(E47-1))</f>
        <v/>
      </c>
      <c r="E47">
        <f>COUNTIFS('Input - target event report'!L:L,B47,'Input - target event report'!D:D, "Private Investment")</f>
        <v/>
      </c>
      <c r="F47">
        <f>AVERAGEIF(INDEX('Input - companies list'!$A:$BG, 0, MATCH("Clusters 0",'Input - companies list'!$A$1:$BG$1, 0)),'Output - Cluster ranking'!B47,INDEX('Input - companies list'!$A:$BG, 0, MATCH("Flow",'Input - companies list'!$A$1:$BG$1, 0)))</f>
        <v/>
      </c>
      <c r="G47">
        <f>AVERAGEIF(INDEX('Input - companies list'!$A:$BG, 0, MATCH("Clusters 0",'Input - companies list'!$A$1:$BG$1, 0)),'Output - Cluster ranking'!B47,INDEX('Input - companies list'!$A:$BG, 0, MATCH("Inter-Cluster Connectivity",'Input - companies list'!$A$1:$BG$1, 0)))</f>
        <v/>
      </c>
      <c r="H47">
        <f>IFERROR(PERCENTRANK(C:C,C47),0)</f>
        <v/>
      </c>
      <c r="I47">
        <f>IFERROR(1 - PERCENTRANK(D:D,D47),0)</f>
        <v/>
      </c>
      <c r="J47">
        <f>IFERROR(PERCENTRANK(E:E,E47),0)</f>
        <v/>
      </c>
      <c r="K47">
        <f>IFERROR(1 - PERCENTRANK(F:F,F47),0)</f>
        <v/>
      </c>
      <c r="L47">
        <f>IFERROR(PERCENTRANK(G:G,G47),0)</f>
        <v/>
      </c>
      <c r="M47">
        <f>H47*weightA+I47*weightB+J47*weightC+K47*weightD+L47*weightE</f>
        <v/>
      </c>
    </row>
    <row r="48" spans="1:13">
      <c r="A48">
        <f>RANK(M48,M:M)</f>
        <v/>
      </c>
      <c r="B48" t="s">
        <v>34827</v>
      </c>
      <c r="C48">
        <f>SUMIFS('Input - target event report'!H:H,'Input - target event report'!L:L,B48,'Input - target event report'!D:D, "Private Investment")</f>
        <v/>
      </c>
      <c r="D48">
        <f>IF(E48&lt;2, "N/A", (MAXIFS('Input - target event report'!E:E,'Input - target event report'!L:L,B:B,'Input - target event report'!D:D,"Private Investment")-MINIFS('Input - target event report'!E:E,'Input - target event report'!L:L,B:B,'Input - target event report'!D:D,"Private Investment"))/(E48-1))</f>
        <v/>
      </c>
      <c r="E48">
        <f>COUNTIFS('Input - target event report'!L:L,B48,'Input - target event report'!D:D, "Private Investment")</f>
        <v/>
      </c>
      <c r="F48">
        <f>AVERAGEIF(INDEX('Input - companies list'!$A:$BG, 0, MATCH("Clusters 0",'Input - companies list'!$A$1:$BG$1, 0)),'Output - Cluster ranking'!B48,INDEX('Input - companies list'!$A:$BG, 0, MATCH("Flow",'Input - companies list'!$A$1:$BG$1, 0)))</f>
        <v/>
      </c>
      <c r="G48">
        <f>AVERAGEIF(INDEX('Input - companies list'!$A:$BG, 0, MATCH("Clusters 0",'Input - companies list'!$A$1:$BG$1, 0)),'Output - Cluster ranking'!B48,INDEX('Input - companies list'!$A:$BG, 0, MATCH("Inter-Cluster Connectivity",'Input - companies list'!$A$1:$BG$1, 0)))</f>
        <v/>
      </c>
      <c r="H48">
        <f>IFERROR(PERCENTRANK(C:C,C48),0)</f>
        <v/>
      </c>
      <c r="I48">
        <f>IFERROR(1 - PERCENTRANK(D:D,D48),0)</f>
        <v/>
      </c>
      <c r="J48">
        <f>IFERROR(PERCENTRANK(E:E,E48),0)</f>
        <v/>
      </c>
      <c r="K48">
        <f>IFERROR(1 - PERCENTRANK(F:F,F48),0)</f>
        <v/>
      </c>
      <c r="L48">
        <f>IFERROR(PERCENTRANK(G:G,G48),0)</f>
        <v/>
      </c>
      <c r="M48">
        <f>H48*weightA+I48*weightB+J48*weightC+K48*weightD+L48*weightE</f>
        <v/>
      </c>
    </row>
    <row r="49" spans="1:13">
      <c r="A49">
        <f>RANK(M49,M:M)</f>
        <v/>
      </c>
      <c r="B49" t="s">
        <v>34828</v>
      </c>
      <c r="C49">
        <f>SUMIFS('Input - target event report'!H:H,'Input - target event report'!L:L,B49,'Input - target event report'!D:D, "Private Investment")</f>
        <v/>
      </c>
      <c r="D49">
        <f>IF(E49&lt;2, "N/A", (MAXIFS('Input - target event report'!E:E,'Input - target event report'!L:L,B:B,'Input - target event report'!D:D,"Private Investment")-MINIFS('Input - target event report'!E:E,'Input - target event report'!L:L,B:B,'Input - target event report'!D:D,"Private Investment"))/(E49-1))</f>
        <v/>
      </c>
      <c r="E49">
        <f>COUNTIFS('Input - target event report'!L:L,B49,'Input - target event report'!D:D, "Private Investment")</f>
        <v/>
      </c>
      <c r="F49">
        <f>AVERAGEIF(INDEX('Input - companies list'!$A:$BG, 0, MATCH("Clusters 0",'Input - companies list'!$A$1:$BG$1, 0)),'Output - Cluster ranking'!B49,INDEX('Input - companies list'!$A:$BG, 0, MATCH("Flow",'Input - companies list'!$A$1:$BG$1, 0)))</f>
        <v/>
      </c>
      <c r="G49">
        <f>AVERAGEIF(INDEX('Input - companies list'!$A:$BG, 0, MATCH("Clusters 0",'Input - companies list'!$A$1:$BG$1, 0)),'Output - Cluster ranking'!B49,INDEX('Input - companies list'!$A:$BG, 0, MATCH("Inter-Cluster Connectivity",'Input - companies list'!$A$1:$BG$1, 0)))</f>
        <v/>
      </c>
      <c r="H49">
        <f>IFERROR(PERCENTRANK(C:C,C49),0)</f>
        <v/>
      </c>
      <c r="I49">
        <f>IFERROR(1 - PERCENTRANK(D:D,D49),0)</f>
        <v/>
      </c>
      <c r="J49">
        <f>IFERROR(PERCENTRANK(E:E,E49),0)</f>
        <v/>
      </c>
      <c r="K49">
        <f>IFERROR(1 - PERCENTRANK(F:F,F49),0)</f>
        <v/>
      </c>
      <c r="L49">
        <f>IFERROR(PERCENTRANK(G:G,G49),0)</f>
        <v/>
      </c>
      <c r="M49">
        <f>H49*weightA+I49*weightB+J49*weightC+K49*weightD+L49*weightE</f>
        <v/>
      </c>
    </row>
    <row r="50" spans="1:13">
      <c r="A50">
        <f>RANK(M50,M:M)</f>
        <v/>
      </c>
      <c r="B50" t="s">
        <v>34829</v>
      </c>
      <c r="C50">
        <f>SUMIFS('Input - target event report'!H:H,'Input - target event report'!L:L,B50,'Input - target event report'!D:D, "Private Investment")</f>
        <v/>
      </c>
      <c r="D50">
        <f>IF(E50&lt;2, "N/A", (MAXIFS('Input - target event report'!E:E,'Input - target event report'!L:L,B:B,'Input - target event report'!D:D,"Private Investment")-MINIFS('Input - target event report'!E:E,'Input - target event report'!L:L,B:B,'Input - target event report'!D:D,"Private Investment"))/(E50-1))</f>
        <v/>
      </c>
      <c r="E50">
        <f>COUNTIFS('Input - target event report'!L:L,B50,'Input - target event report'!D:D, "Private Investment")</f>
        <v/>
      </c>
      <c r="F50">
        <f>AVERAGEIF(INDEX('Input - companies list'!$A:$BG, 0, MATCH("Clusters 0",'Input - companies list'!$A$1:$BG$1, 0)),'Output - Cluster ranking'!B50,INDEX('Input - companies list'!$A:$BG, 0, MATCH("Flow",'Input - companies list'!$A$1:$BG$1, 0)))</f>
        <v/>
      </c>
      <c r="G50">
        <f>AVERAGEIF(INDEX('Input - companies list'!$A:$BG, 0, MATCH("Clusters 0",'Input - companies list'!$A$1:$BG$1, 0)),'Output - Cluster ranking'!B50,INDEX('Input - companies list'!$A:$BG, 0, MATCH("Inter-Cluster Connectivity",'Input - companies list'!$A$1:$BG$1, 0)))</f>
        <v/>
      </c>
      <c r="H50">
        <f>IFERROR(PERCENTRANK(C:C,C50),0)</f>
        <v/>
      </c>
      <c r="I50">
        <f>IFERROR(1 - PERCENTRANK(D:D,D50),0)</f>
        <v/>
      </c>
      <c r="J50">
        <f>IFERROR(PERCENTRANK(E:E,E50),0)</f>
        <v/>
      </c>
      <c r="K50">
        <f>IFERROR(1 - PERCENTRANK(F:F,F50),0)</f>
        <v/>
      </c>
      <c r="L50">
        <f>IFERROR(PERCENTRANK(G:G,G50),0)</f>
        <v/>
      </c>
      <c r="M50">
        <f>H50*weightA+I50*weightB+J50*weightC+K50*weightD+L50*weightE</f>
        <v/>
      </c>
    </row>
    <row r="51" spans="1:13">
      <c r="A51">
        <f>RANK(M51,M:M)</f>
        <v/>
      </c>
      <c r="B51" t="s">
        <v>34830</v>
      </c>
      <c r="C51">
        <f>SUMIFS('Input - target event report'!H:H,'Input - target event report'!L:L,B51,'Input - target event report'!D:D, "Private Investment")</f>
        <v/>
      </c>
      <c r="D51">
        <f>IF(E51&lt;2, "N/A", (MAXIFS('Input - target event report'!E:E,'Input - target event report'!L:L,B:B,'Input - target event report'!D:D,"Private Investment")-MINIFS('Input - target event report'!E:E,'Input - target event report'!L:L,B:B,'Input - target event report'!D:D,"Private Investment"))/(E51-1))</f>
        <v/>
      </c>
      <c r="E51">
        <f>COUNTIFS('Input - target event report'!L:L,B51,'Input - target event report'!D:D, "Private Investment")</f>
        <v/>
      </c>
      <c r="F51">
        <f>AVERAGEIF(INDEX('Input - companies list'!$A:$BG, 0, MATCH("Clusters 0",'Input - companies list'!$A$1:$BG$1, 0)),'Output - Cluster ranking'!B51,INDEX('Input - companies list'!$A:$BG, 0, MATCH("Flow",'Input - companies list'!$A$1:$BG$1, 0)))</f>
        <v/>
      </c>
      <c r="G51">
        <f>AVERAGEIF(INDEX('Input - companies list'!$A:$BG, 0, MATCH("Clusters 0",'Input - companies list'!$A$1:$BG$1, 0)),'Output - Cluster ranking'!B51,INDEX('Input - companies list'!$A:$BG, 0, MATCH("Inter-Cluster Connectivity",'Input - companies list'!$A$1:$BG$1, 0)))</f>
        <v/>
      </c>
      <c r="H51">
        <f>IFERROR(PERCENTRANK(C:C,C51),0)</f>
        <v/>
      </c>
      <c r="I51">
        <f>IFERROR(1 - PERCENTRANK(D:D,D51),0)</f>
        <v/>
      </c>
      <c r="J51">
        <f>IFERROR(PERCENTRANK(E:E,E51),0)</f>
        <v/>
      </c>
      <c r="K51">
        <f>IFERROR(1 - PERCENTRANK(F:F,F51),0)</f>
        <v/>
      </c>
      <c r="L51">
        <f>IFERROR(PERCENTRANK(G:G,G51),0)</f>
        <v/>
      </c>
      <c r="M51">
        <f>H51*weightA+I51*weightB+J51*weightC+K51*weightD+L51*weightE</f>
        <v/>
      </c>
    </row>
    <row r="52" spans="1:13">
      <c r="A52">
        <f>RANK(M52,M:M)</f>
        <v/>
      </c>
      <c r="B52" t="s">
        <v>34831</v>
      </c>
      <c r="C52">
        <f>SUMIFS('Input - target event report'!H:H,'Input - target event report'!L:L,B52,'Input - target event report'!D:D, "Private Investment")</f>
        <v/>
      </c>
      <c r="D52">
        <f>IF(E52&lt;2, "N/A", (MAXIFS('Input - target event report'!E:E,'Input - target event report'!L:L,B:B,'Input - target event report'!D:D,"Private Investment")-MINIFS('Input - target event report'!E:E,'Input - target event report'!L:L,B:B,'Input - target event report'!D:D,"Private Investment"))/(E52-1))</f>
        <v/>
      </c>
      <c r="E52">
        <f>COUNTIFS('Input - target event report'!L:L,B52,'Input - target event report'!D:D, "Private Investment")</f>
        <v/>
      </c>
      <c r="F52">
        <f>AVERAGEIF(INDEX('Input - companies list'!$A:$BG, 0, MATCH("Clusters 0",'Input - companies list'!$A$1:$BG$1, 0)),'Output - Cluster ranking'!B52,INDEX('Input - companies list'!$A:$BG, 0, MATCH("Flow",'Input - companies list'!$A$1:$BG$1, 0)))</f>
        <v/>
      </c>
      <c r="G52">
        <f>AVERAGEIF(INDEX('Input - companies list'!$A:$BG, 0, MATCH("Clusters 0",'Input - companies list'!$A$1:$BG$1, 0)),'Output - Cluster ranking'!B52,INDEX('Input - companies list'!$A:$BG, 0, MATCH("Inter-Cluster Connectivity",'Input - companies list'!$A$1:$BG$1, 0)))</f>
        <v/>
      </c>
      <c r="H52">
        <f>IFERROR(PERCENTRANK(C:C,C52),0)</f>
        <v/>
      </c>
      <c r="I52">
        <f>IFERROR(1 - PERCENTRANK(D:D,D52),0)</f>
        <v/>
      </c>
      <c r="J52">
        <f>IFERROR(PERCENTRANK(E:E,E52),0)</f>
        <v/>
      </c>
      <c r="K52">
        <f>IFERROR(1 - PERCENTRANK(F:F,F52),0)</f>
        <v/>
      </c>
      <c r="L52">
        <f>IFERROR(PERCENTRANK(G:G,G52),0)</f>
        <v/>
      </c>
      <c r="M52">
        <f>H52*weightA+I52*weightB+J52*weightC+K52*weightD+L52*weightE</f>
        <v/>
      </c>
    </row>
    <row r="53" spans="1:13">
      <c r="A53">
        <f>RANK(M53,M:M)</f>
        <v/>
      </c>
      <c r="B53" t="s">
        <v>34832</v>
      </c>
      <c r="C53">
        <f>SUMIFS('Input - target event report'!H:H,'Input - target event report'!L:L,B53,'Input - target event report'!D:D, "Private Investment")</f>
        <v/>
      </c>
      <c r="D53">
        <f>IF(E53&lt;2, "N/A", (MAXIFS('Input - target event report'!E:E,'Input - target event report'!L:L,B:B,'Input - target event report'!D:D,"Private Investment")-MINIFS('Input - target event report'!E:E,'Input - target event report'!L:L,B:B,'Input - target event report'!D:D,"Private Investment"))/(E53-1))</f>
        <v/>
      </c>
      <c r="E53">
        <f>COUNTIFS('Input - target event report'!L:L,B53,'Input - target event report'!D:D, "Private Investment")</f>
        <v/>
      </c>
      <c r="F53">
        <f>AVERAGEIF(INDEX('Input - companies list'!$A:$BG, 0, MATCH("Clusters 0",'Input - companies list'!$A$1:$BG$1, 0)),'Output - Cluster ranking'!B53,INDEX('Input - companies list'!$A:$BG, 0, MATCH("Flow",'Input - companies list'!$A$1:$BG$1, 0)))</f>
        <v/>
      </c>
      <c r="G53">
        <f>AVERAGEIF(INDEX('Input - companies list'!$A:$BG, 0, MATCH("Clusters 0",'Input - companies list'!$A$1:$BG$1, 0)),'Output - Cluster ranking'!B53,INDEX('Input - companies list'!$A:$BG, 0, MATCH("Inter-Cluster Connectivity",'Input - companies list'!$A$1:$BG$1, 0)))</f>
        <v/>
      </c>
      <c r="H53">
        <f>IFERROR(PERCENTRANK(C:C,C53),0)</f>
        <v/>
      </c>
      <c r="I53">
        <f>IFERROR(1 - PERCENTRANK(D:D,D53),0)</f>
        <v/>
      </c>
      <c r="J53">
        <f>IFERROR(PERCENTRANK(E:E,E53),0)</f>
        <v/>
      </c>
      <c r="K53">
        <f>IFERROR(1 - PERCENTRANK(F:F,F53),0)</f>
        <v/>
      </c>
      <c r="L53">
        <f>IFERROR(PERCENTRANK(G:G,G53),0)</f>
        <v/>
      </c>
      <c r="M53">
        <f>H53*weightA+I53*weightB+J53*weightC+K53*weightD+L53*weightE</f>
        <v/>
      </c>
    </row>
    <row r="54" spans="1:13">
      <c r="A54">
        <f>RANK(M54,M:M)</f>
        <v/>
      </c>
      <c r="B54" t="s">
        <v>34833</v>
      </c>
      <c r="C54">
        <f>SUMIFS('Input - target event report'!H:H,'Input - target event report'!L:L,B54,'Input - target event report'!D:D, "Private Investment")</f>
        <v/>
      </c>
      <c r="D54">
        <f>IF(E54&lt;2, "N/A", (MAXIFS('Input - target event report'!E:E,'Input - target event report'!L:L,B:B,'Input - target event report'!D:D,"Private Investment")-MINIFS('Input - target event report'!E:E,'Input - target event report'!L:L,B:B,'Input - target event report'!D:D,"Private Investment"))/(E54-1))</f>
        <v/>
      </c>
      <c r="E54">
        <f>COUNTIFS('Input - target event report'!L:L,B54,'Input - target event report'!D:D, "Private Investment")</f>
        <v/>
      </c>
      <c r="F54">
        <f>AVERAGEIF(INDEX('Input - companies list'!$A:$BG, 0, MATCH("Clusters 0",'Input - companies list'!$A$1:$BG$1, 0)),'Output - Cluster ranking'!B54,INDEX('Input - companies list'!$A:$BG, 0, MATCH("Flow",'Input - companies list'!$A$1:$BG$1, 0)))</f>
        <v/>
      </c>
      <c r="G54">
        <f>AVERAGEIF(INDEX('Input - companies list'!$A:$BG, 0, MATCH("Clusters 0",'Input - companies list'!$A$1:$BG$1, 0)),'Output - Cluster ranking'!B54,INDEX('Input - companies list'!$A:$BG, 0, MATCH("Inter-Cluster Connectivity",'Input - companies list'!$A$1:$BG$1, 0)))</f>
        <v/>
      </c>
      <c r="H54">
        <f>IFERROR(PERCENTRANK(C:C,C54),0)</f>
        <v/>
      </c>
      <c r="I54">
        <f>IFERROR(1 - PERCENTRANK(D:D,D54),0)</f>
        <v/>
      </c>
      <c r="J54">
        <f>IFERROR(PERCENTRANK(E:E,E54),0)</f>
        <v/>
      </c>
      <c r="K54">
        <f>IFERROR(1 - PERCENTRANK(F:F,F54),0)</f>
        <v/>
      </c>
      <c r="L54">
        <f>IFERROR(PERCENTRANK(G:G,G54),0)</f>
        <v/>
      </c>
      <c r="M54">
        <f>H54*weightA+I54*weightB+J54*weightC+K54*weightD+L54*weightE</f>
        <v/>
      </c>
    </row>
    <row r="55" spans="1:13">
      <c r="A55">
        <f>RANK(M55,M:M)</f>
        <v/>
      </c>
      <c r="B55" t="s">
        <v>34834</v>
      </c>
      <c r="C55">
        <f>SUMIFS('Input - target event report'!H:H,'Input - target event report'!L:L,B55,'Input - target event report'!D:D, "Private Investment")</f>
        <v/>
      </c>
      <c r="D55">
        <f>IF(E55&lt;2, "N/A", (MAXIFS('Input - target event report'!E:E,'Input - target event report'!L:L,B:B,'Input - target event report'!D:D,"Private Investment")-MINIFS('Input - target event report'!E:E,'Input - target event report'!L:L,B:B,'Input - target event report'!D:D,"Private Investment"))/(E55-1))</f>
        <v/>
      </c>
      <c r="E55">
        <f>COUNTIFS('Input - target event report'!L:L,B55,'Input - target event report'!D:D, "Private Investment")</f>
        <v/>
      </c>
      <c r="F55">
        <f>AVERAGEIF(INDEX('Input - companies list'!$A:$BG, 0, MATCH("Clusters 0",'Input - companies list'!$A$1:$BG$1, 0)),'Output - Cluster ranking'!B55,INDEX('Input - companies list'!$A:$BG, 0, MATCH("Flow",'Input - companies list'!$A$1:$BG$1, 0)))</f>
        <v/>
      </c>
      <c r="G55">
        <f>AVERAGEIF(INDEX('Input - companies list'!$A:$BG, 0, MATCH("Clusters 0",'Input - companies list'!$A$1:$BG$1, 0)),'Output - Cluster ranking'!B55,INDEX('Input - companies list'!$A:$BG, 0, MATCH("Inter-Cluster Connectivity",'Input - companies list'!$A$1:$BG$1, 0)))</f>
        <v/>
      </c>
      <c r="H55">
        <f>IFERROR(PERCENTRANK(C:C,C55),0)</f>
        <v/>
      </c>
      <c r="I55">
        <f>IFERROR(1 - PERCENTRANK(D:D,D55),0)</f>
        <v/>
      </c>
      <c r="J55">
        <f>IFERROR(PERCENTRANK(E:E,E55),0)</f>
        <v/>
      </c>
      <c r="K55">
        <f>IFERROR(1 - PERCENTRANK(F:F,F55),0)</f>
        <v/>
      </c>
      <c r="L55">
        <f>IFERROR(PERCENTRANK(G:G,G55),0)</f>
        <v/>
      </c>
      <c r="M55">
        <f>H55*weightA+I55*weightB+J55*weightC+K55*weightD+L55*weightE</f>
        <v/>
      </c>
    </row>
    <row r="56" spans="1:13">
      <c r="A56">
        <f>RANK(M56,M:M)</f>
        <v/>
      </c>
      <c r="B56" t="s">
        <v>34835</v>
      </c>
      <c r="C56">
        <f>SUMIFS('Input - target event report'!H:H,'Input - target event report'!L:L,B56,'Input - target event report'!D:D, "Private Investment")</f>
        <v/>
      </c>
      <c r="D56">
        <f>IF(E56&lt;2, "N/A", (MAXIFS('Input - target event report'!E:E,'Input - target event report'!L:L,B:B,'Input - target event report'!D:D,"Private Investment")-MINIFS('Input - target event report'!E:E,'Input - target event report'!L:L,B:B,'Input - target event report'!D:D,"Private Investment"))/(E56-1))</f>
        <v/>
      </c>
      <c r="E56">
        <f>COUNTIFS('Input - target event report'!L:L,B56,'Input - target event report'!D:D, "Private Investment")</f>
        <v/>
      </c>
      <c r="F56">
        <f>AVERAGEIF(INDEX('Input - companies list'!$A:$BG, 0, MATCH("Clusters 0",'Input - companies list'!$A$1:$BG$1, 0)),'Output - Cluster ranking'!B56,INDEX('Input - companies list'!$A:$BG, 0, MATCH("Flow",'Input - companies list'!$A$1:$BG$1, 0)))</f>
        <v/>
      </c>
      <c r="G56">
        <f>AVERAGEIF(INDEX('Input - companies list'!$A:$BG, 0, MATCH("Clusters 0",'Input - companies list'!$A$1:$BG$1, 0)),'Output - Cluster ranking'!B56,INDEX('Input - companies list'!$A:$BG, 0, MATCH("Inter-Cluster Connectivity",'Input - companies list'!$A$1:$BG$1, 0)))</f>
        <v/>
      </c>
      <c r="H56">
        <f>IFERROR(PERCENTRANK(C:C,C56),0)</f>
        <v/>
      </c>
      <c r="I56">
        <f>IFERROR(1 - PERCENTRANK(D:D,D56),0)</f>
        <v/>
      </c>
      <c r="J56">
        <f>IFERROR(PERCENTRANK(E:E,E56),0)</f>
        <v/>
      </c>
      <c r="K56">
        <f>IFERROR(1 - PERCENTRANK(F:F,F56),0)</f>
        <v/>
      </c>
      <c r="L56">
        <f>IFERROR(PERCENTRANK(G:G,G56),0)</f>
        <v/>
      </c>
      <c r="M56">
        <f>H56*weightA+I56*weightB+J56*weightC+K56*weightD+L56*weightE</f>
        <v/>
      </c>
    </row>
    <row r="57" spans="1:13">
      <c r="A57">
        <f>RANK(M57,M:M)</f>
        <v/>
      </c>
      <c r="B57" t="s">
        <v>34836</v>
      </c>
      <c r="C57">
        <f>SUMIFS('Input - target event report'!H:H,'Input - target event report'!L:L,B57,'Input - target event report'!D:D, "Private Investment")</f>
        <v/>
      </c>
      <c r="D57">
        <f>IF(E57&lt;2, "N/A", (MAXIFS('Input - target event report'!E:E,'Input - target event report'!L:L,B:B,'Input - target event report'!D:D,"Private Investment")-MINIFS('Input - target event report'!E:E,'Input - target event report'!L:L,B:B,'Input - target event report'!D:D,"Private Investment"))/(E57-1))</f>
        <v/>
      </c>
      <c r="E57">
        <f>COUNTIFS('Input - target event report'!L:L,B57,'Input - target event report'!D:D, "Private Investment")</f>
        <v/>
      </c>
      <c r="F57">
        <f>AVERAGEIF(INDEX('Input - companies list'!$A:$BG, 0, MATCH("Clusters 0",'Input - companies list'!$A$1:$BG$1, 0)),'Output - Cluster ranking'!B57,INDEX('Input - companies list'!$A:$BG, 0, MATCH("Flow",'Input - companies list'!$A$1:$BG$1, 0)))</f>
        <v/>
      </c>
      <c r="G57">
        <f>AVERAGEIF(INDEX('Input - companies list'!$A:$BG, 0, MATCH("Clusters 0",'Input - companies list'!$A$1:$BG$1, 0)),'Output - Cluster ranking'!B57,INDEX('Input - companies list'!$A:$BG, 0, MATCH("Inter-Cluster Connectivity",'Input - companies list'!$A$1:$BG$1, 0)))</f>
        <v/>
      </c>
      <c r="H57">
        <f>IFERROR(PERCENTRANK(C:C,C57),0)</f>
        <v/>
      </c>
      <c r="I57">
        <f>IFERROR(1 - PERCENTRANK(D:D,D57),0)</f>
        <v/>
      </c>
      <c r="J57">
        <f>IFERROR(PERCENTRANK(E:E,E57),0)</f>
        <v/>
      </c>
      <c r="K57">
        <f>IFERROR(1 - PERCENTRANK(F:F,F57),0)</f>
        <v/>
      </c>
      <c r="L57">
        <f>IFERROR(PERCENTRANK(G:G,G57),0)</f>
        <v/>
      </c>
      <c r="M57">
        <f>H57*weightA+I57*weightB+J57*weightC+K57*weightD+L57*weightE</f>
        <v/>
      </c>
    </row>
    <row r="58" spans="1:13">
      <c r="A58">
        <f>RANK(M58,M:M)</f>
        <v/>
      </c>
      <c r="B58" t="s">
        <v>34837</v>
      </c>
      <c r="C58">
        <f>SUMIFS('Input - target event report'!H:H,'Input - target event report'!L:L,B58,'Input - target event report'!D:D, "Private Investment")</f>
        <v/>
      </c>
      <c r="D58">
        <f>IF(E58&lt;2, "N/A", (MAXIFS('Input - target event report'!E:E,'Input - target event report'!L:L,B:B,'Input - target event report'!D:D,"Private Investment")-MINIFS('Input - target event report'!E:E,'Input - target event report'!L:L,B:B,'Input - target event report'!D:D,"Private Investment"))/(E58-1))</f>
        <v/>
      </c>
      <c r="E58">
        <f>COUNTIFS('Input - target event report'!L:L,B58,'Input - target event report'!D:D, "Private Investment")</f>
        <v/>
      </c>
      <c r="F58">
        <f>AVERAGEIF(INDEX('Input - companies list'!$A:$BG, 0, MATCH("Clusters 0",'Input - companies list'!$A$1:$BG$1, 0)),'Output - Cluster ranking'!B58,INDEX('Input - companies list'!$A:$BG, 0, MATCH("Flow",'Input - companies list'!$A$1:$BG$1, 0)))</f>
        <v/>
      </c>
      <c r="G58">
        <f>AVERAGEIF(INDEX('Input - companies list'!$A:$BG, 0, MATCH("Clusters 0",'Input - companies list'!$A$1:$BG$1, 0)),'Output - Cluster ranking'!B58,INDEX('Input - companies list'!$A:$BG, 0, MATCH("Inter-Cluster Connectivity",'Input - companies list'!$A$1:$BG$1, 0)))</f>
        <v/>
      </c>
      <c r="H58">
        <f>IFERROR(PERCENTRANK(C:C,C58),0)</f>
        <v/>
      </c>
      <c r="I58">
        <f>IFERROR(1 - PERCENTRANK(D:D,D58),0)</f>
        <v/>
      </c>
      <c r="J58">
        <f>IFERROR(PERCENTRANK(E:E,E58),0)</f>
        <v/>
      </c>
      <c r="K58">
        <f>IFERROR(1 - PERCENTRANK(F:F,F58),0)</f>
        <v/>
      </c>
      <c r="L58">
        <f>IFERROR(PERCENTRANK(G:G,G58),0)</f>
        <v/>
      </c>
      <c r="M58">
        <f>H58*weightA+I58*weightB+J58*weightC+K58*weightD+L58*weightE</f>
        <v/>
      </c>
    </row>
    <row r="59" spans="1:13">
      <c r="A59">
        <f>RANK(M59,M:M)</f>
        <v/>
      </c>
      <c r="B59" t="s">
        <v>34838</v>
      </c>
      <c r="C59">
        <f>SUMIFS('Input - target event report'!H:H,'Input - target event report'!L:L,B59,'Input - target event report'!D:D, "Private Investment")</f>
        <v/>
      </c>
      <c r="D59">
        <f>IF(E59&lt;2, "N/A", (MAXIFS('Input - target event report'!E:E,'Input - target event report'!L:L,B:B,'Input - target event report'!D:D,"Private Investment")-MINIFS('Input - target event report'!E:E,'Input - target event report'!L:L,B:B,'Input - target event report'!D:D,"Private Investment"))/(E59-1))</f>
        <v/>
      </c>
      <c r="E59">
        <f>COUNTIFS('Input - target event report'!L:L,B59,'Input - target event report'!D:D, "Private Investment")</f>
        <v/>
      </c>
      <c r="F59">
        <f>AVERAGEIF(INDEX('Input - companies list'!$A:$BG, 0, MATCH("Clusters 0",'Input - companies list'!$A$1:$BG$1, 0)),'Output - Cluster ranking'!B59,INDEX('Input - companies list'!$A:$BG, 0, MATCH("Flow",'Input - companies list'!$A$1:$BG$1, 0)))</f>
        <v/>
      </c>
      <c r="G59">
        <f>AVERAGEIF(INDEX('Input - companies list'!$A:$BG, 0, MATCH("Clusters 0",'Input - companies list'!$A$1:$BG$1, 0)),'Output - Cluster ranking'!B59,INDEX('Input - companies list'!$A:$BG, 0, MATCH("Inter-Cluster Connectivity",'Input - companies list'!$A$1:$BG$1, 0)))</f>
        <v/>
      </c>
      <c r="H59">
        <f>IFERROR(PERCENTRANK(C:C,C59),0)</f>
        <v/>
      </c>
      <c r="I59">
        <f>IFERROR(1 - PERCENTRANK(D:D,D59),0)</f>
        <v/>
      </c>
      <c r="J59">
        <f>IFERROR(PERCENTRANK(E:E,E59),0)</f>
        <v/>
      </c>
      <c r="K59">
        <f>IFERROR(1 - PERCENTRANK(F:F,F59),0)</f>
        <v/>
      </c>
      <c r="L59">
        <f>IFERROR(PERCENTRANK(G:G,G59),0)</f>
        <v/>
      </c>
      <c r="M59">
        <f>H59*weightA+I59*weightB+J59*weightC+K59*weightD+L59*weightE</f>
        <v/>
      </c>
    </row>
    <row r="60" spans="1:13">
      <c r="A60">
        <f>RANK(M60,M:M)</f>
        <v/>
      </c>
      <c r="B60" t="s">
        <v>34839</v>
      </c>
      <c r="C60">
        <f>SUMIFS('Input - target event report'!H:H,'Input - target event report'!L:L,B60,'Input - target event report'!D:D, "Private Investment")</f>
        <v/>
      </c>
      <c r="D60">
        <f>IF(E60&lt;2, "N/A", (MAXIFS('Input - target event report'!E:E,'Input - target event report'!L:L,B:B,'Input - target event report'!D:D,"Private Investment")-MINIFS('Input - target event report'!E:E,'Input - target event report'!L:L,B:B,'Input - target event report'!D:D,"Private Investment"))/(E60-1))</f>
        <v/>
      </c>
      <c r="E60">
        <f>COUNTIFS('Input - target event report'!L:L,B60,'Input - target event report'!D:D, "Private Investment")</f>
        <v/>
      </c>
      <c r="F60">
        <f>AVERAGEIF(INDEX('Input - companies list'!$A:$BG, 0, MATCH("Clusters 0",'Input - companies list'!$A$1:$BG$1, 0)),'Output - Cluster ranking'!B60,INDEX('Input - companies list'!$A:$BG, 0, MATCH("Flow",'Input - companies list'!$A$1:$BG$1, 0)))</f>
        <v/>
      </c>
      <c r="G60">
        <f>AVERAGEIF(INDEX('Input - companies list'!$A:$BG, 0, MATCH("Clusters 0",'Input - companies list'!$A$1:$BG$1, 0)),'Output - Cluster ranking'!B60,INDEX('Input - companies list'!$A:$BG, 0, MATCH("Inter-Cluster Connectivity",'Input - companies list'!$A$1:$BG$1, 0)))</f>
        <v/>
      </c>
      <c r="H60">
        <f>IFERROR(PERCENTRANK(C:C,C60),0)</f>
        <v/>
      </c>
      <c r="I60">
        <f>IFERROR(1 - PERCENTRANK(D:D,D60),0)</f>
        <v/>
      </c>
      <c r="J60">
        <f>IFERROR(PERCENTRANK(E:E,E60),0)</f>
        <v/>
      </c>
      <c r="K60">
        <f>IFERROR(1 - PERCENTRANK(F:F,F60),0)</f>
        <v/>
      </c>
      <c r="L60">
        <f>IFERROR(PERCENTRANK(G:G,G60),0)</f>
        <v/>
      </c>
      <c r="M60">
        <f>H60*weightA+I60*weightB+J60*weightC+K60*weightD+L60*weightE</f>
        <v/>
      </c>
    </row>
    <row r="61" spans="1:13">
      <c r="A61">
        <f>RANK(M61,M:M)</f>
        <v/>
      </c>
      <c r="B61" t="s">
        <v>34840</v>
      </c>
      <c r="C61">
        <f>SUMIFS('Input - target event report'!H:H,'Input - target event report'!L:L,B61,'Input - target event report'!D:D, "Private Investment")</f>
        <v/>
      </c>
      <c r="D61">
        <f>IF(E61&lt;2, "N/A", (MAXIFS('Input - target event report'!E:E,'Input - target event report'!L:L,B:B,'Input - target event report'!D:D,"Private Investment")-MINIFS('Input - target event report'!E:E,'Input - target event report'!L:L,B:B,'Input - target event report'!D:D,"Private Investment"))/(E61-1))</f>
        <v/>
      </c>
      <c r="E61">
        <f>COUNTIFS('Input - target event report'!L:L,B61,'Input - target event report'!D:D, "Private Investment")</f>
        <v/>
      </c>
      <c r="F61">
        <f>AVERAGEIF(INDEX('Input - companies list'!$A:$BG, 0, MATCH("Clusters 0",'Input - companies list'!$A$1:$BG$1, 0)),'Output - Cluster ranking'!B61,INDEX('Input - companies list'!$A:$BG, 0, MATCH("Flow",'Input - companies list'!$A$1:$BG$1, 0)))</f>
        <v/>
      </c>
      <c r="G61">
        <f>AVERAGEIF(INDEX('Input - companies list'!$A:$BG, 0, MATCH("Clusters 0",'Input - companies list'!$A$1:$BG$1, 0)),'Output - Cluster ranking'!B61,INDEX('Input - companies list'!$A:$BG, 0, MATCH("Inter-Cluster Connectivity",'Input - companies list'!$A$1:$BG$1, 0)))</f>
        <v/>
      </c>
      <c r="H61">
        <f>IFERROR(PERCENTRANK(C:C,C61),0)</f>
        <v/>
      </c>
      <c r="I61">
        <f>IFERROR(1 - PERCENTRANK(D:D,D61),0)</f>
        <v/>
      </c>
      <c r="J61">
        <f>IFERROR(PERCENTRANK(E:E,E61),0)</f>
        <v/>
      </c>
      <c r="K61">
        <f>IFERROR(1 - PERCENTRANK(F:F,F61),0)</f>
        <v/>
      </c>
      <c r="L61">
        <f>IFERROR(PERCENTRANK(G:G,G61),0)</f>
        <v/>
      </c>
      <c r="M61">
        <f>H61*weightA+I61*weightB+J61*weightC+K61*weightD+L61*weightE</f>
        <v/>
      </c>
    </row>
    <row r="62" spans="1:13">
      <c r="A62">
        <f>RANK(M62,M:M)</f>
        <v/>
      </c>
      <c r="B62" t="s">
        <v>34841</v>
      </c>
      <c r="C62">
        <f>SUMIFS('Input - target event report'!H:H,'Input - target event report'!L:L,B62,'Input - target event report'!D:D, "Private Investment")</f>
        <v/>
      </c>
      <c r="D62">
        <f>IF(E62&lt;2, "N/A", (MAXIFS('Input - target event report'!E:E,'Input - target event report'!L:L,B:B,'Input - target event report'!D:D,"Private Investment")-MINIFS('Input - target event report'!E:E,'Input - target event report'!L:L,B:B,'Input - target event report'!D:D,"Private Investment"))/(E62-1))</f>
        <v/>
      </c>
      <c r="E62">
        <f>COUNTIFS('Input - target event report'!L:L,B62,'Input - target event report'!D:D, "Private Investment")</f>
        <v/>
      </c>
      <c r="F62">
        <f>AVERAGEIF(INDEX('Input - companies list'!$A:$BG, 0, MATCH("Clusters 0",'Input - companies list'!$A$1:$BG$1, 0)),'Output - Cluster ranking'!B62,INDEX('Input - companies list'!$A:$BG, 0, MATCH("Flow",'Input - companies list'!$A$1:$BG$1, 0)))</f>
        <v/>
      </c>
      <c r="G62">
        <f>AVERAGEIF(INDEX('Input - companies list'!$A:$BG, 0, MATCH("Clusters 0",'Input - companies list'!$A$1:$BG$1, 0)),'Output - Cluster ranking'!B62,INDEX('Input - companies list'!$A:$BG, 0, MATCH("Inter-Cluster Connectivity",'Input - companies list'!$A$1:$BG$1, 0)))</f>
        <v/>
      </c>
      <c r="H62">
        <f>IFERROR(PERCENTRANK(C:C,C62),0)</f>
        <v/>
      </c>
      <c r="I62">
        <f>IFERROR(1 - PERCENTRANK(D:D,D62),0)</f>
        <v/>
      </c>
      <c r="J62">
        <f>IFERROR(PERCENTRANK(E:E,E62),0)</f>
        <v/>
      </c>
      <c r="K62">
        <f>IFERROR(1 - PERCENTRANK(F:F,F62),0)</f>
        <v/>
      </c>
      <c r="L62">
        <f>IFERROR(PERCENTRANK(G:G,G62),0)</f>
        <v/>
      </c>
      <c r="M62">
        <f>H62*weightA+I62*weightB+J62*weightC+K62*weightD+L62*weightE</f>
        <v/>
      </c>
    </row>
    <row r="63" spans="1:13">
      <c r="A63">
        <f>RANK(M63,M:M)</f>
        <v/>
      </c>
      <c r="B63" t="s">
        <v>34842</v>
      </c>
      <c r="C63">
        <f>SUMIFS('Input - target event report'!H:H,'Input - target event report'!L:L,B63,'Input - target event report'!D:D, "Private Investment")</f>
        <v/>
      </c>
      <c r="D63">
        <f>IF(E63&lt;2, "N/A", (MAXIFS('Input - target event report'!E:E,'Input - target event report'!L:L,B:B,'Input - target event report'!D:D,"Private Investment")-MINIFS('Input - target event report'!E:E,'Input - target event report'!L:L,B:B,'Input - target event report'!D:D,"Private Investment"))/(E63-1))</f>
        <v/>
      </c>
      <c r="E63">
        <f>COUNTIFS('Input - target event report'!L:L,B63,'Input - target event report'!D:D, "Private Investment")</f>
        <v/>
      </c>
      <c r="F63">
        <f>AVERAGEIF(INDEX('Input - companies list'!$A:$BG, 0, MATCH("Clusters 0",'Input - companies list'!$A$1:$BG$1, 0)),'Output - Cluster ranking'!B63,INDEX('Input - companies list'!$A:$BG, 0, MATCH("Flow",'Input - companies list'!$A$1:$BG$1, 0)))</f>
        <v/>
      </c>
      <c r="G63">
        <f>AVERAGEIF(INDEX('Input - companies list'!$A:$BG, 0, MATCH("Clusters 0",'Input - companies list'!$A$1:$BG$1, 0)),'Output - Cluster ranking'!B63,INDEX('Input - companies list'!$A:$BG, 0, MATCH("Inter-Cluster Connectivity",'Input - companies list'!$A$1:$BG$1, 0)))</f>
        <v/>
      </c>
      <c r="H63">
        <f>IFERROR(PERCENTRANK(C:C,C63),0)</f>
        <v/>
      </c>
      <c r="I63">
        <f>IFERROR(1 - PERCENTRANK(D:D,D63),0)</f>
        <v/>
      </c>
      <c r="J63">
        <f>IFERROR(PERCENTRANK(E:E,E63),0)</f>
        <v/>
      </c>
      <c r="K63">
        <f>IFERROR(1 - PERCENTRANK(F:F,F63),0)</f>
        <v/>
      </c>
      <c r="L63">
        <f>IFERROR(PERCENTRANK(G:G,G63),0)</f>
        <v/>
      </c>
      <c r="M63">
        <f>H63*weightA+I63*weightB+J63*weightC+K63*weightD+L63*weightE</f>
        <v/>
      </c>
    </row>
    <row r="64" spans="1:13">
      <c r="A64">
        <f>RANK(M64,M:M)</f>
        <v/>
      </c>
      <c r="B64" t="s">
        <v>34843</v>
      </c>
      <c r="C64">
        <f>SUMIFS('Input - target event report'!H:H,'Input - target event report'!L:L,B64,'Input - target event report'!D:D, "Private Investment")</f>
        <v/>
      </c>
      <c r="D64">
        <f>IF(E64&lt;2, "N/A", (MAXIFS('Input - target event report'!E:E,'Input - target event report'!L:L,B:B,'Input - target event report'!D:D,"Private Investment")-MINIFS('Input - target event report'!E:E,'Input - target event report'!L:L,B:B,'Input - target event report'!D:D,"Private Investment"))/(E64-1))</f>
        <v/>
      </c>
      <c r="E64">
        <f>COUNTIFS('Input - target event report'!L:L,B64,'Input - target event report'!D:D, "Private Investment")</f>
        <v/>
      </c>
      <c r="F64">
        <f>AVERAGEIF(INDEX('Input - companies list'!$A:$BG, 0, MATCH("Clusters 0",'Input - companies list'!$A$1:$BG$1, 0)),'Output - Cluster ranking'!B64,INDEX('Input - companies list'!$A:$BG, 0, MATCH("Flow",'Input - companies list'!$A$1:$BG$1, 0)))</f>
        <v/>
      </c>
      <c r="G64">
        <f>AVERAGEIF(INDEX('Input - companies list'!$A:$BG, 0, MATCH("Clusters 0",'Input - companies list'!$A$1:$BG$1, 0)),'Output - Cluster ranking'!B64,INDEX('Input - companies list'!$A:$BG, 0, MATCH("Inter-Cluster Connectivity",'Input - companies list'!$A$1:$BG$1, 0)))</f>
        <v/>
      </c>
      <c r="H64">
        <f>IFERROR(PERCENTRANK(C:C,C64),0)</f>
        <v/>
      </c>
      <c r="I64">
        <f>IFERROR(1 - PERCENTRANK(D:D,D64),0)</f>
        <v/>
      </c>
      <c r="J64">
        <f>IFERROR(PERCENTRANK(E:E,E64),0)</f>
        <v/>
      </c>
      <c r="K64">
        <f>IFERROR(1 - PERCENTRANK(F:F,F64),0)</f>
        <v/>
      </c>
      <c r="L64">
        <f>IFERROR(PERCENTRANK(G:G,G64),0)</f>
        <v/>
      </c>
      <c r="M64">
        <f>H64*weightA+I64*weightB+J64*weightC+K64*weightD+L64*weightE</f>
        <v/>
      </c>
    </row>
    <row r="65" spans="1:13">
      <c r="A65">
        <f>RANK(M65,M:M)</f>
        <v/>
      </c>
      <c r="B65" t="s">
        <v>34844</v>
      </c>
      <c r="C65">
        <f>SUMIFS('Input - target event report'!H:H,'Input - target event report'!L:L,B65,'Input - target event report'!D:D, "Private Investment")</f>
        <v/>
      </c>
      <c r="D65">
        <f>IF(E65&lt;2, "N/A", (MAXIFS('Input - target event report'!E:E,'Input - target event report'!L:L,B:B,'Input - target event report'!D:D,"Private Investment")-MINIFS('Input - target event report'!E:E,'Input - target event report'!L:L,B:B,'Input - target event report'!D:D,"Private Investment"))/(E65-1))</f>
        <v/>
      </c>
      <c r="E65">
        <f>COUNTIFS('Input - target event report'!L:L,B65,'Input - target event report'!D:D, "Private Investment")</f>
        <v/>
      </c>
      <c r="F65">
        <f>AVERAGEIF(INDEX('Input - companies list'!$A:$BG, 0, MATCH("Clusters 0",'Input - companies list'!$A$1:$BG$1, 0)),'Output - Cluster ranking'!B65,INDEX('Input - companies list'!$A:$BG, 0, MATCH("Flow",'Input - companies list'!$A$1:$BG$1, 0)))</f>
        <v/>
      </c>
      <c r="G65">
        <f>AVERAGEIF(INDEX('Input - companies list'!$A:$BG, 0, MATCH("Clusters 0",'Input - companies list'!$A$1:$BG$1, 0)),'Output - Cluster ranking'!B65,INDEX('Input - companies list'!$A:$BG, 0, MATCH("Inter-Cluster Connectivity",'Input - companies list'!$A$1:$BG$1, 0)))</f>
        <v/>
      </c>
      <c r="H65">
        <f>IFERROR(PERCENTRANK(C:C,C65),0)</f>
        <v/>
      </c>
      <c r="I65">
        <f>IFERROR(1 - PERCENTRANK(D:D,D65),0)</f>
        <v/>
      </c>
      <c r="J65">
        <f>IFERROR(PERCENTRANK(E:E,E65),0)</f>
        <v/>
      </c>
      <c r="K65">
        <f>IFERROR(1 - PERCENTRANK(F:F,F65),0)</f>
        <v/>
      </c>
      <c r="L65">
        <f>IFERROR(PERCENTRANK(G:G,G65),0)</f>
        <v/>
      </c>
      <c r="M65">
        <f>H65*weightA+I65*weightB+J65*weightC+K65*weightD+L65*weightE</f>
        <v/>
      </c>
    </row>
    <row r="66" spans="1:13">
      <c r="A66">
        <f>RANK(M66,M:M)</f>
        <v/>
      </c>
      <c r="B66" t="s">
        <v>34845</v>
      </c>
      <c r="C66">
        <f>SUMIFS('Input - target event report'!H:H,'Input - target event report'!L:L,B66,'Input - target event report'!D:D, "Private Investment")</f>
        <v/>
      </c>
      <c r="D66">
        <f>IF(E66&lt;2, "N/A", (MAXIFS('Input - target event report'!E:E,'Input - target event report'!L:L,B:B,'Input - target event report'!D:D,"Private Investment")-MINIFS('Input - target event report'!E:E,'Input - target event report'!L:L,B:B,'Input - target event report'!D:D,"Private Investment"))/(E66-1))</f>
        <v/>
      </c>
      <c r="E66">
        <f>COUNTIFS('Input - target event report'!L:L,B66,'Input - target event report'!D:D, "Private Investment")</f>
        <v/>
      </c>
      <c r="F66">
        <f>AVERAGEIF(INDEX('Input - companies list'!$A:$BG, 0, MATCH("Clusters 0",'Input - companies list'!$A$1:$BG$1, 0)),'Output - Cluster ranking'!B66,INDEX('Input - companies list'!$A:$BG, 0, MATCH("Flow",'Input - companies list'!$A$1:$BG$1, 0)))</f>
        <v/>
      </c>
      <c r="G66">
        <f>AVERAGEIF(INDEX('Input - companies list'!$A:$BG, 0, MATCH("Clusters 0",'Input - companies list'!$A$1:$BG$1, 0)),'Output - Cluster ranking'!B66,INDEX('Input - companies list'!$A:$BG, 0, MATCH("Inter-Cluster Connectivity",'Input - companies list'!$A$1:$BG$1, 0)))</f>
        <v/>
      </c>
      <c r="H66">
        <f>IFERROR(PERCENTRANK(C:C,C66),0)</f>
        <v/>
      </c>
      <c r="I66">
        <f>IFERROR(1 - PERCENTRANK(D:D,D66),0)</f>
        <v/>
      </c>
      <c r="J66">
        <f>IFERROR(PERCENTRANK(E:E,E66),0)</f>
        <v/>
      </c>
      <c r="K66">
        <f>IFERROR(1 - PERCENTRANK(F:F,F66),0)</f>
        <v/>
      </c>
      <c r="L66">
        <f>IFERROR(PERCENTRANK(G:G,G66),0)</f>
        <v/>
      </c>
      <c r="M66">
        <f>H66*weightA+I66*weightB+J66*weightC+K66*weightD+L66*weightE</f>
        <v/>
      </c>
    </row>
    <row r="67" spans="1:13">
      <c r="A67">
        <f>RANK(M67,M:M)</f>
        <v/>
      </c>
      <c r="B67" t="s">
        <v>34846</v>
      </c>
      <c r="C67">
        <f>SUMIFS('Input - target event report'!H:H,'Input - target event report'!L:L,B67,'Input - target event report'!D:D, "Private Investment")</f>
        <v/>
      </c>
      <c r="D67">
        <f>IF(E67&lt;2, "N/A", (MAXIFS('Input - target event report'!E:E,'Input - target event report'!L:L,B:B,'Input - target event report'!D:D,"Private Investment")-MINIFS('Input - target event report'!E:E,'Input - target event report'!L:L,B:B,'Input - target event report'!D:D,"Private Investment"))/(E67-1))</f>
        <v/>
      </c>
      <c r="E67">
        <f>COUNTIFS('Input - target event report'!L:L,B67,'Input - target event report'!D:D, "Private Investment")</f>
        <v/>
      </c>
      <c r="F67">
        <f>AVERAGEIF(INDEX('Input - companies list'!$A:$BG, 0, MATCH("Clusters 0",'Input - companies list'!$A$1:$BG$1, 0)),'Output - Cluster ranking'!B67,INDEX('Input - companies list'!$A:$BG, 0, MATCH("Flow",'Input - companies list'!$A$1:$BG$1, 0)))</f>
        <v/>
      </c>
      <c r="G67">
        <f>AVERAGEIF(INDEX('Input - companies list'!$A:$BG, 0, MATCH("Clusters 0",'Input - companies list'!$A$1:$BG$1, 0)),'Output - Cluster ranking'!B67,INDEX('Input - companies list'!$A:$BG, 0, MATCH("Inter-Cluster Connectivity",'Input - companies list'!$A$1:$BG$1, 0)))</f>
        <v/>
      </c>
      <c r="H67">
        <f>IFERROR(PERCENTRANK(C:C,C67),0)</f>
        <v/>
      </c>
      <c r="I67">
        <f>IFERROR(1 - PERCENTRANK(D:D,D67),0)</f>
        <v/>
      </c>
      <c r="J67">
        <f>IFERROR(PERCENTRANK(E:E,E67),0)</f>
        <v/>
      </c>
      <c r="K67">
        <f>IFERROR(1 - PERCENTRANK(F:F,F67),0)</f>
        <v/>
      </c>
      <c r="L67">
        <f>IFERROR(PERCENTRANK(G:G,G67),0)</f>
        <v/>
      </c>
      <c r="M67">
        <f>H67*weightA+I67*weightB+J67*weightC+K67*weightD+L67*weightE</f>
        <v/>
      </c>
    </row>
    <row r="68" spans="1:13">
      <c r="A68">
        <f>RANK(M68,M:M)</f>
        <v/>
      </c>
      <c r="B68" t="s">
        <v>34847</v>
      </c>
      <c r="C68">
        <f>SUMIFS('Input - target event report'!H:H,'Input - target event report'!L:L,B68,'Input - target event report'!D:D, "Private Investment")</f>
        <v/>
      </c>
      <c r="D68">
        <f>IF(E68&lt;2, "N/A", (MAXIFS('Input - target event report'!E:E,'Input - target event report'!L:L,B:B,'Input - target event report'!D:D,"Private Investment")-MINIFS('Input - target event report'!E:E,'Input - target event report'!L:L,B:B,'Input - target event report'!D:D,"Private Investment"))/(E68-1))</f>
        <v/>
      </c>
      <c r="E68">
        <f>COUNTIFS('Input - target event report'!L:L,B68,'Input - target event report'!D:D, "Private Investment")</f>
        <v/>
      </c>
      <c r="F68">
        <f>AVERAGEIF(INDEX('Input - companies list'!$A:$BG, 0, MATCH("Clusters 0",'Input - companies list'!$A$1:$BG$1, 0)),'Output - Cluster ranking'!B68,INDEX('Input - companies list'!$A:$BG, 0, MATCH("Flow",'Input - companies list'!$A$1:$BG$1, 0)))</f>
        <v/>
      </c>
      <c r="G68">
        <f>AVERAGEIF(INDEX('Input - companies list'!$A:$BG, 0, MATCH("Clusters 0",'Input - companies list'!$A$1:$BG$1, 0)),'Output - Cluster ranking'!B68,INDEX('Input - companies list'!$A:$BG, 0, MATCH("Inter-Cluster Connectivity",'Input - companies list'!$A$1:$BG$1, 0)))</f>
        <v/>
      </c>
      <c r="H68">
        <f>IFERROR(PERCENTRANK(C:C,C68),0)</f>
        <v/>
      </c>
      <c r="I68">
        <f>IFERROR(1 - PERCENTRANK(D:D,D68),0)</f>
        <v/>
      </c>
      <c r="J68">
        <f>IFERROR(PERCENTRANK(E:E,E68),0)</f>
        <v/>
      </c>
      <c r="K68">
        <f>IFERROR(1 - PERCENTRANK(F:F,F68),0)</f>
        <v/>
      </c>
      <c r="L68">
        <f>IFERROR(PERCENTRANK(G:G,G68),0)</f>
        <v/>
      </c>
      <c r="M68">
        <f>H68*weightA+I68*weightB+J68*weightC+K68*weightD+L68*weightE</f>
        <v/>
      </c>
    </row>
    <row r="69" spans="1:13">
      <c r="A69">
        <f>RANK(M69,M:M)</f>
        <v/>
      </c>
      <c r="B69" t="s">
        <v>526</v>
      </c>
      <c r="C69">
        <f>SUMIFS('Input - target event report'!H:H,'Input - target event report'!L:L,B69,'Input - target event report'!D:D, "Private Investment")</f>
        <v/>
      </c>
      <c r="D69">
        <f>IF(E69&lt;2, "N/A", (MAXIFS('Input - target event report'!E:E,'Input - target event report'!L:L,B:B,'Input - target event report'!D:D,"Private Investment")-MINIFS('Input - target event report'!E:E,'Input - target event report'!L:L,B:B,'Input - target event report'!D:D,"Private Investment"))/(E69-1))</f>
        <v/>
      </c>
      <c r="E69">
        <f>COUNTIFS('Input - target event report'!L:L,B69,'Input - target event report'!D:D, "Private Investment")</f>
        <v/>
      </c>
      <c r="F69">
        <f>AVERAGEIF(INDEX('Input - companies list'!$A:$BG, 0, MATCH("Clusters 0",'Input - companies list'!$A$1:$BG$1, 0)),'Output - Cluster ranking'!B69,INDEX('Input - companies list'!$A:$BG, 0, MATCH("Flow",'Input - companies list'!$A$1:$BG$1, 0)))</f>
        <v/>
      </c>
      <c r="G69">
        <f>AVERAGEIF(INDEX('Input - companies list'!$A:$BG, 0, MATCH("Clusters 0",'Input - companies list'!$A$1:$BG$1, 0)),'Output - Cluster ranking'!B69,INDEX('Input - companies list'!$A:$BG, 0, MATCH("Inter-Cluster Connectivity",'Input - companies list'!$A$1:$BG$1, 0)))</f>
        <v/>
      </c>
      <c r="H69">
        <f>IFERROR(PERCENTRANK(C:C,C69),0)</f>
        <v/>
      </c>
      <c r="I69">
        <f>IFERROR(1 - PERCENTRANK(D:D,D69),0)</f>
        <v/>
      </c>
      <c r="J69">
        <f>IFERROR(PERCENTRANK(E:E,E69),0)</f>
        <v/>
      </c>
      <c r="K69">
        <f>IFERROR(1 - PERCENTRANK(F:F,F69),0)</f>
        <v/>
      </c>
      <c r="L69">
        <f>IFERROR(PERCENTRANK(G:G,G69),0)</f>
        <v/>
      </c>
      <c r="M69">
        <f>H69*weightA+I69*weightB+J69*weightC+K69*weightD+L69*weightE</f>
        <v/>
      </c>
    </row>
    <row r="70" spans="1:13">
      <c r="A70">
        <f>RANK(M70,M:M)</f>
        <v/>
      </c>
      <c r="B70" t="s">
        <v>34848</v>
      </c>
      <c r="C70">
        <f>SUMIFS('Input - target event report'!H:H,'Input - target event report'!L:L,B70,'Input - target event report'!D:D, "Private Investment")</f>
        <v/>
      </c>
      <c r="D70">
        <f>IF(E70&lt;2, "N/A", (MAXIFS('Input - target event report'!E:E,'Input - target event report'!L:L,B:B,'Input - target event report'!D:D,"Private Investment")-MINIFS('Input - target event report'!E:E,'Input - target event report'!L:L,B:B,'Input - target event report'!D:D,"Private Investment"))/(E70-1))</f>
        <v/>
      </c>
      <c r="E70">
        <f>COUNTIFS('Input - target event report'!L:L,B70,'Input - target event report'!D:D, "Private Investment")</f>
        <v/>
      </c>
      <c r="F70">
        <f>AVERAGEIF(INDEX('Input - companies list'!$A:$BG, 0, MATCH("Clusters 0",'Input - companies list'!$A$1:$BG$1, 0)),'Output - Cluster ranking'!B70,INDEX('Input - companies list'!$A:$BG, 0, MATCH("Flow",'Input - companies list'!$A$1:$BG$1, 0)))</f>
        <v/>
      </c>
      <c r="G70">
        <f>AVERAGEIF(INDEX('Input - companies list'!$A:$BG, 0, MATCH("Clusters 0",'Input - companies list'!$A$1:$BG$1, 0)),'Output - Cluster ranking'!B70,INDEX('Input - companies list'!$A:$BG, 0, MATCH("Inter-Cluster Connectivity",'Input - companies list'!$A$1:$BG$1, 0)))</f>
        <v/>
      </c>
      <c r="H70">
        <f>IFERROR(PERCENTRANK(C:C,C70),0)</f>
        <v/>
      </c>
      <c r="I70">
        <f>IFERROR(1 - PERCENTRANK(D:D,D70),0)</f>
        <v/>
      </c>
      <c r="J70">
        <f>IFERROR(PERCENTRANK(E:E,E70),0)</f>
        <v/>
      </c>
      <c r="K70">
        <f>IFERROR(1 - PERCENTRANK(F:F,F70),0)</f>
        <v/>
      </c>
      <c r="L70">
        <f>IFERROR(PERCENTRANK(G:G,G70),0)</f>
        <v/>
      </c>
      <c r="M70">
        <f>H70*weightA+I70*weightB+J70*weightC+K70*weightD+L70*weightE</f>
        <v/>
      </c>
    </row>
    <row r="71" spans="1:13">
      <c r="A71">
        <f>RANK(M71,M:M)</f>
        <v/>
      </c>
      <c r="B71" t="s">
        <v>34849</v>
      </c>
      <c r="C71">
        <f>SUMIFS('Input - target event report'!H:H,'Input - target event report'!L:L,B71,'Input - target event report'!D:D, "Private Investment")</f>
        <v/>
      </c>
      <c r="D71">
        <f>IF(E71&lt;2, "N/A", (MAXIFS('Input - target event report'!E:E,'Input - target event report'!L:L,B:B,'Input - target event report'!D:D,"Private Investment")-MINIFS('Input - target event report'!E:E,'Input - target event report'!L:L,B:B,'Input - target event report'!D:D,"Private Investment"))/(E71-1))</f>
        <v/>
      </c>
      <c r="E71">
        <f>COUNTIFS('Input - target event report'!L:L,B71,'Input - target event report'!D:D, "Private Investment")</f>
        <v/>
      </c>
      <c r="F71">
        <f>AVERAGEIF(INDEX('Input - companies list'!$A:$BG, 0, MATCH("Clusters 0",'Input - companies list'!$A$1:$BG$1, 0)),'Output - Cluster ranking'!B71,INDEX('Input - companies list'!$A:$BG, 0, MATCH("Flow",'Input - companies list'!$A$1:$BG$1, 0)))</f>
        <v/>
      </c>
      <c r="G71">
        <f>AVERAGEIF(INDEX('Input - companies list'!$A:$BG, 0, MATCH("Clusters 0",'Input - companies list'!$A$1:$BG$1, 0)),'Output - Cluster ranking'!B71,INDEX('Input - companies list'!$A:$BG, 0, MATCH("Inter-Cluster Connectivity",'Input - companies list'!$A$1:$BG$1, 0)))</f>
        <v/>
      </c>
      <c r="H71">
        <f>IFERROR(PERCENTRANK(C:C,C71),0)</f>
        <v/>
      </c>
      <c r="I71">
        <f>IFERROR(1 - PERCENTRANK(D:D,D71),0)</f>
        <v/>
      </c>
      <c r="J71">
        <f>IFERROR(PERCENTRANK(E:E,E71),0)</f>
        <v/>
      </c>
      <c r="K71">
        <f>IFERROR(1 - PERCENTRANK(F:F,F71),0)</f>
        <v/>
      </c>
      <c r="L71">
        <f>IFERROR(PERCENTRANK(G:G,G71),0)</f>
        <v/>
      </c>
      <c r="M71">
        <f>H71*weightA+I71*weightB+J71*weightC+K71*weightD+L71*weightE</f>
        <v/>
      </c>
    </row>
    <row r="72" spans="1:13">
      <c r="A72">
        <f>RANK(M72,M:M)</f>
        <v/>
      </c>
      <c r="B72" t="s">
        <v>34850</v>
      </c>
      <c r="C72">
        <f>SUMIFS('Input - target event report'!H:H,'Input - target event report'!L:L,B72,'Input - target event report'!D:D, "Private Investment")</f>
        <v/>
      </c>
      <c r="D72">
        <f>IF(E72&lt;2, "N/A", (MAXIFS('Input - target event report'!E:E,'Input - target event report'!L:L,B:B,'Input - target event report'!D:D,"Private Investment")-MINIFS('Input - target event report'!E:E,'Input - target event report'!L:L,B:B,'Input - target event report'!D:D,"Private Investment"))/(E72-1))</f>
        <v/>
      </c>
      <c r="E72">
        <f>COUNTIFS('Input - target event report'!L:L,B72,'Input - target event report'!D:D, "Private Investment")</f>
        <v/>
      </c>
      <c r="F72">
        <f>AVERAGEIF(INDEX('Input - companies list'!$A:$BG, 0, MATCH("Clusters 0",'Input - companies list'!$A$1:$BG$1, 0)),'Output - Cluster ranking'!B72,INDEX('Input - companies list'!$A:$BG, 0, MATCH("Flow",'Input - companies list'!$A$1:$BG$1, 0)))</f>
        <v/>
      </c>
      <c r="G72">
        <f>AVERAGEIF(INDEX('Input - companies list'!$A:$BG, 0, MATCH("Clusters 0",'Input - companies list'!$A$1:$BG$1, 0)),'Output - Cluster ranking'!B72,INDEX('Input - companies list'!$A:$BG, 0, MATCH("Inter-Cluster Connectivity",'Input - companies list'!$A$1:$BG$1, 0)))</f>
        <v/>
      </c>
      <c r="H72">
        <f>IFERROR(PERCENTRANK(C:C,C72),0)</f>
        <v/>
      </c>
      <c r="I72">
        <f>IFERROR(1 - PERCENTRANK(D:D,D72),0)</f>
        <v/>
      </c>
      <c r="J72">
        <f>IFERROR(PERCENTRANK(E:E,E72),0)</f>
        <v/>
      </c>
      <c r="K72">
        <f>IFERROR(1 - PERCENTRANK(F:F,F72),0)</f>
        <v/>
      </c>
      <c r="L72">
        <f>IFERROR(PERCENTRANK(G:G,G72),0)</f>
        <v/>
      </c>
      <c r="M72">
        <f>H72*weightA+I72*weightB+J72*weightC+K72*weightD+L72*weightE</f>
        <v/>
      </c>
    </row>
    <row r="73" spans="1:13">
      <c r="A73">
        <f>RANK(M73,M:M)</f>
        <v/>
      </c>
      <c r="B73" t="s">
        <v>34851</v>
      </c>
      <c r="C73">
        <f>SUMIFS('Input - target event report'!H:H,'Input - target event report'!L:L,B73,'Input - target event report'!D:D, "Private Investment")</f>
        <v/>
      </c>
      <c r="D73">
        <f>IF(E73&lt;2, "N/A", (MAXIFS('Input - target event report'!E:E,'Input - target event report'!L:L,B:B,'Input - target event report'!D:D,"Private Investment")-MINIFS('Input - target event report'!E:E,'Input - target event report'!L:L,B:B,'Input - target event report'!D:D,"Private Investment"))/(E73-1))</f>
        <v/>
      </c>
      <c r="E73">
        <f>COUNTIFS('Input - target event report'!L:L,B73,'Input - target event report'!D:D, "Private Investment")</f>
        <v/>
      </c>
      <c r="F73">
        <f>AVERAGEIF(INDEX('Input - companies list'!$A:$BG, 0, MATCH("Clusters 0",'Input - companies list'!$A$1:$BG$1, 0)),'Output - Cluster ranking'!B73,INDEX('Input - companies list'!$A:$BG, 0, MATCH("Flow",'Input - companies list'!$A$1:$BG$1, 0)))</f>
        <v/>
      </c>
      <c r="G73">
        <f>AVERAGEIF(INDEX('Input - companies list'!$A:$BG, 0, MATCH("Clusters 0",'Input - companies list'!$A$1:$BG$1, 0)),'Output - Cluster ranking'!B73,INDEX('Input - companies list'!$A:$BG, 0, MATCH("Inter-Cluster Connectivity",'Input - companies list'!$A$1:$BG$1, 0)))</f>
        <v/>
      </c>
      <c r="H73">
        <f>IFERROR(PERCENTRANK(C:C,C73),0)</f>
        <v/>
      </c>
      <c r="I73">
        <f>IFERROR(1 - PERCENTRANK(D:D,D73),0)</f>
        <v/>
      </c>
      <c r="J73">
        <f>IFERROR(PERCENTRANK(E:E,E73),0)</f>
        <v/>
      </c>
      <c r="K73">
        <f>IFERROR(1 - PERCENTRANK(F:F,F73),0)</f>
        <v/>
      </c>
      <c r="L73">
        <f>IFERROR(PERCENTRANK(G:G,G73),0)</f>
        <v/>
      </c>
      <c r="M73">
        <f>H73*weightA+I73*weightB+J73*weightC+K73*weightD+L73*weightE</f>
        <v/>
      </c>
    </row>
    <row r="74" spans="1:13">
      <c r="A74">
        <f>RANK(M74,M:M)</f>
        <v/>
      </c>
      <c r="B74" t="s">
        <v>34852</v>
      </c>
      <c r="C74">
        <f>SUMIFS('Input - target event report'!H:H,'Input - target event report'!L:L,B74,'Input - target event report'!D:D, "Private Investment")</f>
        <v/>
      </c>
      <c r="D74">
        <f>IF(E74&lt;2, "N/A", (MAXIFS('Input - target event report'!E:E,'Input - target event report'!L:L,B:B,'Input - target event report'!D:D,"Private Investment")-MINIFS('Input - target event report'!E:E,'Input - target event report'!L:L,B:B,'Input - target event report'!D:D,"Private Investment"))/(E74-1))</f>
        <v/>
      </c>
      <c r="E74">
        <f>COUNTIFS('Input - target event report'!L:L,B74,'Input - target event report'!D:D, "Private Investment")</f>
        <v/>
      </c>
      <c r="F74">
        <f>AVERAGEIF(INDEX('Input - companies list'!$A:$BG, 0, MATCH("Clusters 0",'Input - companies list'!$A$1:$BG$1, 0)),'Output - Cluster ranking'!B74,INDEX('Input - companies list'!$A:$BG, 0, MATCH("Flow",'Input - companies list'!$A$1:$BG$1, 0)))</f>
        <v/>
      </c>
      <c r="G74">
        <f>AVERAGEIF(INDEX('Input - companies list'!$A:$BG, 0, MATCH("Clusters 0",'Input - companies list'!$A$1:$BG$1, 0)),'Output - Cluster ranking'!B74,INDEX('Input - companies list'!$A:$BG, 0, MATCH("Inter-Cluster Connectivity",'Input - companies list'!$A$1:$BG$1, 0)))</f>
        <v/>
      </c>
      <c r="H74">
        <f>IFERROR(PERCENTRANK(C:C,C74),0)</f>
        <v/>
      </c>
      <c r="I74">
        <f>IFERROR(1 - PERCENTRANK(D:D,D74),0)</f>
        <v/>
      </c>
      <c r="J74">
        <f>IFERROR(PERCENTRANK(E:E,E74),0)</f>
        <v/>
      </c>
      <c r="K74">
        <f>IFERROR(1 - PERCENTRANK(F:F,F74),0)</f>
        <v/>
      </c>
      <c r="L74">
        <f>IFERROR(PERCENTRANK(G:G,G74),0)</f>
        <v/>
      </c>
      <c r="M74">
        <f>H74*weightA+I74*weightB+J74*weightC+K74*weightD+L74*weightE</f>
        <v/>
      </c>
    </row>
    <row r="75" spans="1:13">
      <c r="A75">
        <f>RANK(M75,M:M)</f>
        <v/>
      </c>
      <c r="B75" t="s">
        <v>34853</v>
      </c>
      <c r="C75">
        <f>SUMIFS('Input - target event report'!H:H,'Input - target event report'!L:L,B75,'Input - target event report'!D:D, "Private Investment")</f>
        <v/>
      </c>
      <c r="D75">
        <f>IF(E75&lt;2, "N/A", (MAXIFS('Input - target event report'!E:E,'Input - target event report'!L:L,B:B,'Input - target event report'!D:D,"Private Investment")-MINIFS('Input - target event report'!E:E,'Input - target event report'!L:L,B:B,'Input - target event report'!D:D,"Private Investment"))/(E75-1))</f>
        <v/>
      </c>
      <c r="E75">
        <f>COUNTIFS('Input - target event report'!L:L,B75,'Input - target event report'!D:D, "Private Investment")</f>
        <v/>
      </c>
      <c r="F75">
        <f>AVERAGEIF(INDEX('Input - companies list'!$A:$BG, 0, MATCH("Clusters 0",'Input - companies list'!$A$1:$BG$1, 0)),'Output - Cluster ranking'!B75,INDEX('Input - companies list'!$A:$BG, 0, MATCH("Flow",'Input - companies list'!$A$1:$BG$1, 0)))</f>
        <v/>
      </c>
      <c r="G75">
        <f>AVERAGEIF(INDEX('Input - companies list'!$A:$BG, 0, MATCH("Clusters 0",'Input - companies list'!$A$1:$BG$1, 0)),'Output - Cluster ranking'!B75,INDEX('Input - companies list'!$A:$BG, 0, MATCH("Inter-Cluster Connectivity",'Input - companies list'!$A$1:$BG$1, 0)))</f>
        <v/>
      </c>
      <c r="H75">
        <f>IFERROR(PERCENTRANK(C:C,C75),0)</f>
        <v/>
      </c>
      <c r="I75">
        <f>IFERROR(1 - PERCENTRANK(D:D,D75),0)</f>
        <v/>
      </c>
      <c r="J75">
        <f>IFERROR(PERCENTRANK(E:E,E75),0)</f>
        <v/>
      </c>
      <c r="K75">
        <f>IFERROR(1 - PERCENTRANK(F:F,F75),0)</f>
        <v/>
      </c>
      <c r="L75">
        <f>IFERROR(PERCENTRANK(G:G,G75),0)</f>
        <v/>
      </c>
      <c r="M75">
        <f>H75*weightA+I75*weightB+J75*weightC+K75*weightD+L75*weightE</f>
        <v/>
      </c>
    </row>
    <row r="76" spans="1:13">
      <c r="A76">
        <f>RANK(M76,M:M)</f>
        <v/>
      </c>
      <c r="B76" t="s">
        <v>34854</v>
      </c>
      <c r="C76">
        <f>SUMIFS('Input - target event report'!H:H,'Input - target event report'!L:L,B76,'Input - target event report'!D:D, "Private Investment")</f>
        <v/>
      </c>
      <c r="D76">
        <f>IF(E76&lt;2, "N/A", (MAXIFS('Input - target event report'!E:E,'Input - target event report'!L:L,B:B,'Input - target event report'!D:D,"Private Investment")-MINIFS('Input - target event report'!E:E,'Input - target event report'!L:L,B:B,'Input - target event report'!D:D,"Private Investment"))/(E76-1))</f>
        <v/>
      </c>
      <c r="E76">
        <f>COUNTIFS('Input - target event report'!L:L,B76,'Input - target event report'!D:D, "Private Investment")</f>
        <v/>
      </c>
      <c r="F76">
        <f>AVERAGEIF(INDEX('Input - companies list'!$A:$BG, 0, MATCH("Clusters 0",'Input - companies list'!$A$1:$BG$1, 0)),'Output - Cluster ranking'!B76,INDEX('Input - companies list'!$A:$BG, 0, MATCH("Flow",'Input - companies list'!$A$1:$BG$1, 0)))</f>
        <v/>
      </c>
      <c r="G76">
        <f>AVERAGEIF(INDEX('Input - companies list'!$A:$BG, 0, MATCH("Clusters 0",'Input - companies list'!$A$1:$BG$1, 0)),'Output - Cluster ranking'!B76,INDEX('Input - companies list'!$A:$BG, 0, MATCH("Inter-Cluster Connectivity",'Input - companies list'!$A$1:$BG$1, 0)))</f>
        <v/>
      </c>
      <c r="H76">
        <f>IFERROR(PERCENTRANK(C:C,C76),0)</f>
        <v/>
      </c>
      <c r="I76">
        <f>IFERROR(1 - PERCENTRANK(D:D,D76),0)</f>
        <v/>
      </c>
      <c r="J76">
        <f>IFERROR(PERCENTRANK(E:E,E76),0)</f>
        <v/>
      </c>
      <c r="K76">
        <f>IFERROR(1 - PERCENTRANK(F:F,F76),0)</f>
        <v/>
      </c>
      <c r="L76">
        <f>IFERROR(PERCENTRANK(G:G,G76),0)</f>
        <v/>
      </c>
      <c r="M76">
        <f>H76*weightA+I76*weightB+J76*weightC+K76*weightD+L76*weightE</f>
        <v/>
      </c>
    </row>
    <row r="77" spans="1:13">
      <c r="A77">
        <f>RANK(M77,M:M)</f>
        <v/>
      </c>
      <c r="B77" t="s">
        <v>34855</v>
      </c>
      <c r="C77">
        <f>SUMIFS('Input - target event report'!H:H,'Input - target event report'!L:L,B77,'Input - target event report'!D:D, "Private Investment")</f>
        <v/>
      </c>
      <c r="D77">
        <f>IF(E77&lt;2, "N/A", (MAXIFS('Input - target event report'!E:E,'Input - target event report'!L:L,B:B,'Input - target event report'!D:D,"Private Investment")-MINIFS('Input - target event report'!E:E,'Input - target event report'!L:L,B:B,'Input - target event report'!D:D,"Private Investment"))/(E77-1))</f>
        <v/>
      </c>
      <c r="E77">
        <f>COUNTIFS('Input - target event report'!L:L,B77,'Input - target event report'!D:D, "Private Investment")</f>
        <v/>
      </c>
      <c r="F77">
        <f>AVERAGEIF(INDEX('Input - companies list'!$A:$BG, 0, MATCH("Clusters 0",'Input - companies list'!$A$1:$BG$1, 0)),'Output - Cluster ranking'!B77,INDEX('Input - companies list'!$A:$BG, 0, MATCH("Flow",'Input - companies list'!$A$1:$BG$1, 0)))</f>
        <v/>
      </c>
      <c r="G77">
        <f>AVERAGEIF(INDEX('Input - companies list'!$A:$BG, 0, MATCH("Clusters 0",'Input - companies list'!$A$1:$BG$1, 0)),'Output - Cluster ranking'!B77,INDEX('Input - companies list'!$A:$BG, 0, MATCH("Inter-Cluster Connectivity",'Input - companies list'!$A$1:$BG$1, 0)))</f>
        <v/>
      </c>
      <c r="H77">
        <f>IFERROR(PERCENTRANK(C:C,C77),0)</f>
        <v/>
      </c>
      <c r="I77">
        <f>IFERROR(1 - PERCENTRANK(D:D,D77),0)</f>
        <v/>
      </c>
      <c r="J77">
        <f>IFERROR(PERCENTRANK(E:E,E77),0)</f>
        <v/>
      </c>
      <c r="K77">
        <f>IFERROR(1 - PERCENTRANK(F:F,F77),0)</f>
        <v/>
      </c>
      <c r="L77">
        <f>IFERROR(PERCENTRANK(G:G,G77),0)</f>
        <v/>
      </c>
      <c r="M77">
        <f>H77*weightA+I77*weightB+J77*weightC+K77*weightD+L77*weightE</f>
        <v/>
      </c>
    </row>
    <row r="78" spans="1:13">
      <c r="A78">
        <f>RANK(M78,M:M)</f>
        <v/>
      </c>
      <c r="B78" t="s">
        <v>34856</v>
      </c>
      <c r="C78">
        <f>SUMIFS('Input - target event report'!H:H,'Input - target event report'!L:L,B78,'Input - target event report'!D:D, "Private Investment")</f>
        <v/>
      </c>
      <c r="D78">
        <f>IF(E78&lt;2, "N/A", (MAXIFS('Input - target event report'!E:E,'Input - target event report'!L:L,B:B,'Input - target event report'!D:D,"Private Investment")-MINIFS('Input - target event report'!E:E,'Input - target event report'!L:L,B:B,'Input - target event report'!D:D,"Private Investment"))/(E78-1))</f>
        <v/>
      </c>
      <c r="E78">
        <f>COUNTIFS('Input - target event report'!L:L,B78,'Input - target event report'!D:D, "Private Investment")</f>
        <v/>
      </c>
      <c r="F78">
        <f>AVERAGEIF(INDEX('Input - companies list'!$A:$BG, 0, MATCH("Clusters 0",'Input - companies list'!$A$1:$BG$1, 0)),'Output - Cluster ranking'!B78,INDEX('Input - companies list'!$A:$BG, 0, MATCH("Flow",'Input - companies list'!$A$1:$BG$1, 0)))</f>
        <v/>
      </c>
      <c r="G78">
        <f>AVERAGEIF(INDEX('Input - companies list'!$A:$BG, 0, MATCH("Clusters 0",'Input - companies list'!$A$1:$BG$1, 0)),'Output - Cluster ranking'!B78,INDEX('Input - companies list'!$A:$BG, 0, MATCH("Inter-Cluster Connectivity",'Input - companies list'!$A$1:$BG$1, 0)))</f>
        <v/>
      </c>
      <c r="H78">
        <f>IFERROR(PERCENTRANK(C:C,C78),0)</f>
        <v/>
      </c>
      <c r="I78">
        <f>IFERROR(1 - PERCENTRANK(D:D,D78),0)</f>
        <v/>
      </c>
      <c r="J78">
        <f>IFERROR(PERCENTRANK(E:E,E78),0)</f>
        <v/>
      </c>
      <c r="K78">
        <f>IFERROR(1 - PERCENTRANK(F:F,F78),0)</f>
        <v/>
      </c>
      <c r="L78">
        <f>IFERROR(PERCENTRANK(G:G,G78),0)</f>
        <v/>
      </c>
      <c r="M78">
        <f>H78*weightA+I78*weightB+J78*weightC+K78*weightD+L78*weightE</f>
        <v/>
      </c>
    </row>
    <row r="79" spans="1:13">
      <c r="A79">
        <f>RANK(M79,M:M)</f>
        <v/>
      </c>
      <c r="B79" t="s">
        <v>34857</v>
      </c>
      <c r="C79">
        <f>SUMIFS('Input - target event report'!H:H,'Input - target event report'!L:L,B79,'Input - target event report'!D:D, "Private Investment")</f>
        <v/>
      </c>
      <c r="D79">
        <f>IF(E79&lt;2, "N/A", (MAXIFS('Input - target event report'!E:E,'Input - target event report'!L:L,B:B,'Input - target event report'!D:D,"Private Investment")-MINIFS('Input - target event report'!E:E,'Input - target event report'!L:L,B:B,'Input - target event report'!D:D,"Private Investment"))/(E79-1))</f>
        <v/>
      </c>
      <c r="E79">
        <f>COUNTIFS('Input - target event report'!L:L,B79,'Input - target event report'!D:D, "Private Investment")</f>
        <v/>
      </c>
      <c r="F79">
        <f>AVERAGEIF(INDEX('Input - companies list'!$A:$BG, 0, MATCH("Clusters 0",'Input - companies list'!$A$1:$BG$1, 0)),'Output - Cluster ranking'!B79,INDEX('Input - companies list'!$A:$BG, 0, MATCH("Flow",'Input - companies list'!$A$1:$BG$1, 0)))</f>
        <v/>
      </c>
      <c r="G79">
        <f>AVERAGEIF(INDEX('Input - companies list'!$A:$BG, 0, MATCH("Clusters 0",'Input - companies list'!$A$1:$BG$1, 0)),'Output - Cluster ranking'!B79,INDEX('Input - companies list'!$A:$BG, 0, MATCH("Inter-Cluster Connectivity",'Input - companies list'!$A$1:$BG$1, 0)))</f>
        <v/>
      </c>
      <c r="H79">
        <f>IFERROR(PERCENTRANK(C:C,C79),0)</f>
        <v/>
      </c>
      <c r="I79">
        <f>IFERROR(1 - PERCENTRANK(D:D,D79),0)</f>
        <v/>
      </c>
      <c r="J79">
        <f>IFERROR(PERCENTRANK(E:E,E79),0)</f>
        <v/>
      </c>
      <c r="K79">
        <f>IFERROR(1 - PERCENTRANK(F:F,F79),0)</f>
        <v/>
      </c>
      <c r="L79">
        <f>IFERROR(PERCENTRANK(G:G,G79),0)</f>
        <v/>
      </c>
      <c r="M79">
        <f>H79*weightA+I79*weightB+J79*weightC+K79*weightD+L79*weightE</f>
        <v/>
      </c>
    </row>
    <row r="80" spans="1:13">
      <c r="A80">
        <f>RANK(M80,M:M)</f>
        <v/>
      </c>
      <c r="B80" t="s">
        <v>34858</v>
      </c>
      <c r="C80">
        <f>SUMIFS('Input - target event report'!H:H,'Input - target event report'!L:L,B80,'Input - target event report'!D:D, "Private Investment")</f>
        <v/>
      </c>
      <c r="D80">
        <f>IF(E80&lt;2, "N/A", (MAXIFS('Input - target event report'!E:E,'Input - target event report'!L:L,B:B,'Input - target event report'!D:D,"Private Investment")-MINIFS('Input - target event report'!E:E,'Input - target event report'!L:L,B:B,'Input - target event report'!D:D,"Private Investment"))/(E80-1))</f>
        <v/>
      </c>
      <c r="E80">
        <f>COUNTIFS('Input - target event report'!L:L,B80,'Input - target event report'!D:D, "Private Investment")</f>
        <v/>
      </c>
      <c r="F80">
        <f>AVERAGEIF(INDEX('Input - companies list'!$A:$BG, 0, MATCH("Clusters 0",'Input - companies list'!$A$1:$BG$1, 0)),'Output - Cluster ranking'!B80,INDEX('Input - companies list'!$A:$BG, 0, MATCH("Flow",'Input - companies list'!$A$1:$BG$1, 0)))</f>
        <v/>
      </c>
      <c r="G80">
        <f>AVERAGEIF(INDEX('Input - companies list'!$A:$BG, 0, MATCH("Clusters 0",'Input - companies list'!$A$1:$BG$1, 0)),'Output - Cluster ranking'!B80,INDEX('Input - companies list'!$A:$BG, 0, MATCH("Inter-Cluster Connectivity",'Input - companies list'!$A$1:$BG$1, 0)))</f>
        <v/>
      </c>
      <c r="H80">
        <f>IFERROR(PERCENTRANK(C:C,C80),0)</f>
        <v/>
      </c>
      <c r="I80">
        <f>IFERROR(1 - PERCENTRANK(D:D,D80),0)</f>
        <v/>
      </c>
      <c r="J80">
        <f>IFERROR(PERCENTRANK(E:E,E80),0)</f>
        <v/>
      </c>
      <c r="K80">
        <f>IFERROR(1 - PERCENTRANK(F:F,F80),0)</f>
        <v/>
      </c>
      <c r="L80">
        <f>IFERROR(PERCENTRANK(G:G,G80),0)</f>
        <v/>
      </c>
      <c r="M80">
        <f>H80*weightA+I80*weightB+J80*weightC+K80*weightD+L80*weightE</f>
        <v/>
      </c>
    </row>
    <row r="81" spans="1:13">
      <c r="A81">
        <f>RANK(M81,M:M)</f>
        <v/>
      </c>
      <c r="B81" t="s">
        <v>34859</v>
      </c>
      <c r="C81">
        <f>SUMIFS('Input - target event report'!H:H,'Input - target event report'!L:L,B81,'Input - target event report'!D:D, "Private Investment")</f>
        <v/>
      </c>
      <c r="D81">
        <f>IF(E81&lt;2, "N/A", (MAXIFS('Input - target event report'!E:E,'Input - target event report'!L:L,B:B,'Input - target event report'!D:D,"Private Investment")-MINIFS('Input - target event report'!E:E,'Input - target event report'!L:L,B:B,'Input - target event report'!D:D,"Private Investment"))/(E81-1))</f>
        <v/>
      </c>
      <c r="E81">
        <f>COUNTIFS('Input - target event report'!L:L,B81,'Input - target event report'!D:D, "Private Investment")</f>
        <v/>
      </c>
      <c r="F81">
        <f>AVERAGEIF(INDEX('Input - companies list'!$A:$BG, 0, MATCH("Clusters 0",'Input - companies list'!$A$1:$BG$1, 0)),'Output - Cluster ranking'!B81,INDEX('Input - companies list'!$A:$BG, 0, MATCH("Flow",'Input - companies list'!$A$1:$BG$1, 0)))</f>
        <v/>
      </c>
      <c r="G81">
        <f>AVERAGEIF(INDEX('Input - companies list'!$A:$BG, 0, MATCH("Clusters 0",'Input - companies list'!$A$1:$BG$1, 0)),'Output - Cluster ranking'!B81,INDEX('Input - companies list'!$A:$BG, 0, MATCH("Inter-Cluster Connectivity",'Input - companies list'!$A$1:$BG$1, 0)))</f>
        <v/>
      </c>
      <c r="H81">
        <f>IFERROR(PERCENTRANK(C:C,C81),0)</f>
        <v/>
      </c>
      <c r="I81">
        <f>IFERROR(1 - PERCENTRANK(D:D,D81),0)</f>
        <v/>
      </c>
      <c r="J81">
        <f>IFERROR(PERCENTRANK(E:E,E81),0)</f>
        <v/>
      </c>
      <c r="K81">
        <f>IFERROR(1 - PERCENTRANK(F:F,F81),0)</f>
        <v/>
      </c>
      <c r="L81">
        <f>IFERROR(PERCENTRANK(G:G,G81),0)</f>
        <v/>
      </c>
      <c r="M81">
        <f>H81*weightA+I81*weightB+J81*weightC+K81*weightD+L81*weightE</f>
        <v/>
      </c>
    </row>
    <row r="82" spans="1:13">
      <c r="A82">
        <f>RANK(M82,M:M)</f>
        <v/>
      </c>
      <c r="B82" t="s">
        <v>34860</v>
      </c>
      <c r="C82">
        <f>SUMIFS('Input - target event report'!H:H,'Input - target event report'!L:L,B82,'Input - target event report'!D:D, "Private Investment")</f>
        <v/>
      </c>
      <c r="D82">
        <f>IF(E82&lt;2, "N/A", (MAXIFS('Input - target event report'!E:E,'Input - target event report'!L:L,B:B,'Input - target event report'!D:D,"Private Investment")-MINIFS('Input - target event report'!E:E,'Input - target event report'!L:L,B:B,'Input - target event report'!D:D,"Private Investment"))/(E82-1))</f>
        <v/>
      </c>
      <c r="E82">
        <f>COUNTIFS('Input - target event report'!L:L,B82,'Input - target event report'!D:D, "Private Investment")</f>
        <v/>
      </c>
      <c r="F82">
        <f>AVERAGEIF(INDEX('Input - companies list'!$A:$BG, 0, MATCH("Clusters 0",'Input - companies list'!$A$1:$BG$1, 0)),'Output - Cluster ranking'!B82,INDEX('Input - companies list'!$A:$BG, 0, MATCH("Flow",'Input - companies list'!$A$1:$BG$1, 0)))</f>
        <v/>
      </c>
      <c r="G82">
        <f>AVERAGEIF(INDEX('Input - companies list'!$A:$BG, 0, MATCH("Clusters 0",'Input - companies list'!$A$1:$BG$1, 0)),'Output - Cluster ranking'!B82,INDEX('Input - companies list'!$A:$BG, 0, MATCH("Inter-Cluster Connectivity",'Input - companies list'!$A$1:$BG$1, 0)))</f>
        <v/>
      </c>
      <c r="H82">
        <f>IFERROR(PERCENTRANK(C:C,C82),0)</f>
        <v/>
      </c>
      <c r="I82">
        <f>IFERROR(1 - PERCENTRANK(D:D,D82),0)</f>
        <v/>
      </c>
      <c r="J82">
        <f>IFERROR(PERCENTRANK(E:E,E82),0)</f>
        <v/>
      </c>
      <c r="K82">
        <f>IFERROR(1 - PERCENTRANK(F:F,F82),0)</f>
        <v/>
      </c>
      <c r="L82">
        <f>IFERROR(PERCENTRANK(G:G,G82),0)</f>
        <v/>
      </c>
      <c r="M82">
        <f>H82*weightA+I82*weightB+J82*weightC+K82*weightD+L82*weightE</f>
        <v/>
      </c>
    </row>
    <row r="83" spans="1:13">
      <c r="A83">
        <f>RANK(M83,M:M)</f>
        <v/>
      </c>
      <c r="B83" t="s">
        <v>34861</v>
      </c>
      <c r="C83">
        <f>SUMIFS('Input - target event report'!H:H,'Input - target event report'!L:L,B83,'Input - target event report'!D:D, "Private Investment")</f>
        <v/>
      </c>
      <c r="D83">
        <f>IF(E83&lt;2, "N/A", (MAXIFS('Input - target event report'!E:E,'Input - target event report'!L:L,B:B,'Input - target event report'!D:D,"Private Investment")-MINIFS('Input - target event report'!E:E,'Input - target event report'!L:L,B:B,'Input - target event report'!D:D,"Private Investment"))/(E83-1))</f>
        <v/>
      </c>
      <c r="E83">
        <f>COUNTIFS('Input - target event report'!L:L,B83,'Input - target event report'!D:D, "Private Investment")</f>
        <v/>
      </c>
      <c r="F83">
        <f>AVERAGEIF(INDEX('Input - companies list'!$A:$BG, 0, MATCH("Clusters 0",'Input - companies list'!$A$1:$BG$1, 0)),'Output - Cluster ranking'!B83,INDEX('Input - companies list'!$A:$BG, 0, MATCH("Flow",'Input - companies list'!$A$1:$BG$1, 0)))</f>
        <v/>
      </c>
      <c r="G83">
        <f>AVERAGEIF(INDEX('Input - companies list'!$A:$BG, 0, MATCH("Clusters 0",'Input - companies list'!$A$1:$BG$1, 0)),'Output - Cluster ranking'!B83,INDEX('Input - companies list'!$A:$BG, 0, MATCH("Inter-Cluster Connectivity",'Input - companies list'!$A$1:$BG$1, 0)))</f>
        <v/>
      </c>
      <c r="H83">
        <f>IFERROR(PERCENTRANK(C:C,C83),0)</f>
        <v/>
      </c>
      <c r="I83">
        <f>IFERROR(1 - PERCENTRANK(D:D,D83),0)</f>
        <v/>
      </c>
      <c r="J83">
        <f>IFERROR(PERCENTRANK(E:E,E83),0)</f>
        <v/>
      </c>
      <c r="K83">
        <f>IFERROR(1 - PERCENTRANK(F:F,F83),0)</f>
        <v/>
      </c>
      <c r="L83">
        <f>IFERROR(PERCENTRANK(G:G,G83),0)</f>
        <v/>
      </c>
      <c r="M83">
        <f>H83*weightA+I83*weightB+J83*weightC+K83*weightD+L83*weightE</f>
        <v/>
      </c>
    </row>
    <row r="84" spans="1:13">
      <c r="A84">
        <f>RANK(M84,M:M)</f>
        <v/>
      </c>
      <c r="B84" t="s">
        <v>34862</v>
      </c>
      <c r="C84">
        <f>SUMIFS('Input - target event report'!H:H,'Input - target event report'!L:L,B84,'Input - target event report'!D:D, "Private Investment")</f>
        <v/>
      </c>
      <c r="D84">
        <f>IF(E84&lt;2, "N/A", (MAXIFS('Input - target event report'!E:E,'Input - target event report'!L:L,B:B,'Input - target event report'!D:D,"Private Investment")-MINIFS('Input - target event report'!E:E,'Input - target event report'!L:L,B:B,'Input - target event report'!D:D,"Private Investment"))/(E84-1))</f>
        <v/>
      </c>
      <c r="E84">
        <f>COUNTIFS('Input - target event report'!L:L,B84,'Input - target event report'!D:D, "Private Investment")</f>
        <v/>
      </c>
      <c r="F84">
        <f>AVERAGEIF(INDEX('Input - companies list'!$A:$BG, 0, MATCH("Clusters 0",'Input - companies list'!$A$1:$BG$1, 0)),'Output - Cluster ranking'!B84,INDEX('Input - companies list'!$A:$BG, 0, MATCH("Flow",'Input - companies list'!$A$1:$BG$1, 0)))</f>
        <v/>
      </c>
      <c r="G84">
        <f>AVERAGEIF(INDEX('Input - companies list'!$A:$BG, 0, MATCH("Clusters 0",'Input - companies list'!$A$1:$BG$1, 0)),'Output - Cluster ranking'!B84,INDEX('Input - companies list'!$A:$BG, 0, MATCH("Inter-Cluster Connectivity",'Input - companies list'!$A$1:$BG$1, 0)))</f>
        <v/>
      </c>
      <c r="H84">
        <f>IFERROR(PERCENTRANK(C:C,C84),0)</f>
        <v/>
      </c>
      <c r="I84">
        <f>IFERROR(1 - PERCENTRANK(D:D,D84),0)</f>
        <v/>
      </c>
      <c r="J84">
        <f>IFERROR(PERCENTRANK(E:E,E84),0)</f>
        <v/>
      </c>
      <c r="K84">
        <f>IFERROR(1 - PERCENTRANK(F:F,F84),0)</f>
        <v/>
      </c>
      <c r="L84">
        <f>IFERROR(PERCENTRANK(G:G,G84),0)</f>
        <v/>
      </c>
      <c r="M84">
        <f>H84*weightA+I84*weightB+J84*weightC+K84*weightD+L84*weightE</f>
        <v/>
      </c>
    </row>
    <row r="85" spans="1:13">
      <c r="A85">
        <f>RANK(M85,M:M)</f>
        <v/>
      </c>
      <c r="B85" t="s">
        <v>34863</v>
      </c>
      <c r="C85">
        <f>SUMIFS('Input - target event report'!H:H,'Input - target event report'!L:L,B85,'Input - target event report'!D:D, "Private Investment")</f>
        <v/>
      </c>
      <c r="D85">
        <f>IF(E85&lt;2, "N/A", (MAXIFS('Input - target event report'!E:E,'Input - target event report'!L:L,B:B,'Input - target event report'!D:D,"Private Investment")-MINIFS('Input - target event report'!E:E,'Input - target event report'!L:L,B:B,'Input - target event report'!D:D,"Private Investment"))/(E85-1))</f>
        <v/>
      </c>
      <c r="E85">
        <f>COUNTIFS('Input - target event report'!L:L,B85,'Input - target event report'!D:D, "Private Investment")</f>
        <v/>
      </c>
      <c r="F85">
        <f>AVERAGEIF(INDEX('Input - companies list'!$A:$BG, 0, MATCH("Clusters 0",'Input - companies list'!$A$1:$BG$1, 0)),'Output - Cluster ranking'!B85,INDEX('Input - companies list'!$A:$BG, 0, MATCH("Flow",'Input - companies list'!$A$1:$BG$1, 0)))</f>
        <v/>
      </c>
      <c r="G85">
        <f>AVERAGEIF(INDEX('Input - companies list'!$A:$BG, 0, MATCH("Clusters 0",'Input - companies list'!$A$1:$BG$1, 0)),'Output - Cluster ranking'!B85,INDEX('Input - companies list'!$A:$BG, 0, MATCH("Inter-Cluster Connectivity",'Input - companies list'!$A$1:$BG$1, 0)))</f>
        <v/>
      </c>
      <c r="H85">
        <f>IFERROR(PERCENTRANK(C:C,C85),0)</f>
        <v/>
      </c>
      <c r="I85">
        <f>IFERROR(1 - PERCENTRANK(D:D,D85),0)</f>
        <v/>
      </c>
      <c r="J85">
        <f>IFERROR(PERCENTRANK(E:E,E85),0)</f>
        <v/>
      </c>
      <c r="K85">
        <f>IFERROR(1 - PERCENTRANK(F:F,F85),0)</f>
        <v/>
      </c>
      <c r="L85">
        <f>IFERROR(PERCENTRANK(G:G,G85),0)</f>
        <v/>
      </c>
      <c r="M85">
        <f>H85*weightA+I85*weightB+J85*weightC+K85*weightD+L85*weightE</f>
        <v/>
      </c>
    </row>
    <row r="86" spans="1:13">
      <c r="A86">
        <f>RANK(M86,M:M)</f>
        <v/>
      </c>
      <c r="B86" t="s">
        <v>34864</v>
      </c>
      <c r="C86">
        <f>SUMIFS('Input - target event report'!H:H,'Input - target event report'!L:L,B86,'Input - target event report'!D:D, "Private Investment")</f>
        <v/>
      </c>
      <c r="D86">
        <f>IF(E86&lt;2, "N/A", (MAXIFS('Input - target event report'!E:E,'Input - target event report'!L:L,B:B,'Input - target event report'!D:D,"Private Investment")-MINIFS('Input - target event report'!E:E,'Input - target event report'!L:L,B:B,'Input - target event report'!D:D,"Private Investment"))/(E86-1))</f>
        <v/>
      </c>
      <c r="E86">
        <f>COUNTIFS('Input - target event report'!L:L,B86,'Input - target event report'!D:D, "Private Investment")</f>
        <v/>
      </c>
      <c r="F86">
        <f>AVERAGEIF(INDEX('Input - companies list'!$A:$BG, 0, MATCH("Clusters 0",'Input - companies list'!$A$1:$BG$1, 0)),'Output - Cluster ranking'!B86,INDEX('Input - companies list'!$A:$BG, 0, MATCH("Flow",'Input - companies list'!$A$1:$BG$1, 0)))</f>
        <v/>
      </c>
      <c r="G86">
        <f>AVERAGEIF(INDEX('Input - companies list'!$A:$BG, 0, MATCH("Clusters 0",'Input - companies list'!$A$1:$BG$1, 0)),'Output - Cluster ranking'!B86,INDEX('Input - companies list'!$A:$BG, 0, MATCH("Inter-Cluster Connectivity",'Input - companies list'!$A$1:$BG$1, 0)))</f>
        <v/>
      </c>
      <c r="H86">
        <f>IFERROR(PERCENTRANK(C:C,C86),0)</f>
        <v/>
      </c>
      <c r="I86">
        <f>IFERROR(1 - PERCENTRANK(D:D,D86),0)</f>
        <v/>
      </c>
      <c r="J86">
        <f>IFERROR(PERCENTRANK(E:E,E86),0)</f>
        <v/>
      </c>
      <c r="K86">
        <f>IFERROR(1 - PERCENTRANK(F:F,F86),0)</f>
        <v/>
      </c>
      <c r="L86">
        <f>IFERROR(PERCENTRANK(G:G,G86),0)</f>
        <v/>
      </c>
      <c r="M86">
        <f>H86*weightA+I86*weightB+J86*weightC+K86*weightD+L86*weightE</f>
        <v/>
      </c>
    </row>
    <row r="87" spans="1:13">
      <c r="A87">
        <f>RANK(M87,M:M)</f>
        <v/>
      </c>
      <c r="B87" t="s">
        <v>34865</v>
      </c>
      <c r="C87">
        <f>SUMIFS('Input - target event report'!H:H,'Input - target event report'!L:L,B87,'Input - target event report'!D:D, "Private Investment")</f>
        <v/>
      </c>
      <c r="D87">
        <f>IF(E87&lt;2, "N/A", (MAXIFS('Input - target event report'!E:E,'Input - target event report'!L:L,B:B,'Input - target event report'!D:D,"Private Investment")-MINIFS('Input - target event report'!E:E,'Input - target event report'!L:L,B:B,'Input - target event report'!D:D,"Private Investment"))/(E87-1))</f>
        <v/>
      </c>
      <c r="E87">
        <f>COUNTIFS('Input - target event report'!L:L,B87,'Input - target event report'!D:D, "Private Investment")</f>
        <v/>
      </c>
      <c r="F87">
        <f>AVERAGEIF(INDEX('Input - companies list'!$A:$BG, 0, MATCH("Clusters 0",'Input - companies list'!$A$1:$BG$1, 0)),'Output - Cluster ranking'!B87,INDEX('Input - companies list'!$A:$BG, 0, MATCH("Flow",'Input - companies list'!$A$1:$BG$1, 0)))</f>
        <v/>
      </c>
      <c r="G87">
        <f>AVERAGEIF(INDEX('Input - companies list'!$A:$BG, 0, MATCH("Clusters 0",'Input - companies list'!$A$1:$BG$1, 0)),'Output - Cluster ranking'!B87,INDEX('Input - companies list'!$A:$BG, 0, MATCH("Inter-Cluster Connectivity",'Input - companies list'!$A$1:$BG$1, 0)))</f>
        <v/>
      </c>
      <c r="H87">
        <f>IFERROR(PERCENTRANK(C:C,C87),0)</f>
        <v/>
      </c>
      <c r="I87">
        <f>IFERROR(1 - PERCENTRANK(D:D,D87),0)</f>
        <v/>
      </c>
      <c r="J87">
        <f>IFERROR(PERCENTRANK(E:E,E87),0)</f>
        <v/>
      </c>
      <c r="K87">
        <f>IFERROR(1 - PERCENTRANK(F:F,F87),0)</f>
        <v/>
      </c>
      <c r="L87">
        <f>IFERROR(PERCENTRANK(G:G,G87),0)</f>
        <v/>
      </c>
      <c r="M87">
        <f>H87*weightA+I87*weightB+J87*weightC+K87*weightD+L87*weightE</f>
        <v/>
      </c>
    </row>
    <row r="88" spans="1:13">
      <c r="A88">
        <f>RANK(M88,M:M)</f>
        <v/>
      </c>
      <c r="B88" t="s">
        <v>34866</v>
      </c>
      <c r="C88">
        <f>SUMIFS('Input - target event report'!H:H,'Input - target event report'!L:L,B88,'Input - target event report'!D:D, "Private Investment")</f>
        <v/>
      </c>
      <c r="D88">
        <f>IF(E88&lt;2, "N/A", (MAXIFS('Input - target event report'!E:E,'Input - target event report'!L:L,B:B,'Input - target event report'!D:D,"Private Investment")-MINIFS('Input - target event report'!E:E,'Input - target event report'!L:L,B:B,'Input - target event report'!D:D,"Private Investment"))/(E88-1))</f>
        <v/>
      </c>
      <c r="E88">
        <f>COUNTIFS('Input - target event report'!L:L,B88,'Input - target event report'!D:D, "Private Investment")</f>
        <v/>
      </c>
      <c r="F88">
        <f>AVERAGEIF(INDEX('Input - companies list'!$A:$BG, 0, MATCH("Clusters 0",'Input - companies list'!$A$1:$BG$1, 0)),'Output - Cluster ranking'!B88,INDEX('Input - companies list'!$A:$BG, 0, MATCH("Flow",'Input - companies list'!$A$1:$BG$1, 0)))</f>
        <v/>
      </c>
      <c r="G88">
        <f>AVERAGEIF(INDEX('Input - companies list'!$A:$BG, 0, MATCH("Clusters 0",'Input - companies list'!$A$1:$BG$1, 0)),'Output - Cluster ranking'!B88,INDEX('Input - companies list'!$A:$BG, 0, MATCH("Inter-Cluster Connectivity",'Input - companies list'!$A$1:$BG$1, 0)))</f>
        <v/>
      </c>
      <c r="H88">
        <f>IFERROR(PERCENTRANK(C:C,C88),0)</f>
        <v/>
      </c>
      <c r="I88">
        <f>IFERROR(1 - PERCENTRANK(D:D,D88),0)</f>
        <v/>
      </c>
      <c r="J88">
        <f>IFERROR(PERCENTRANK(E:E,E88),0)</f>
        <v/>
      </c>
      <c r="K88">
        <f>IFERROR(1 - PERCENTRANK(F:F,F88),0)</f>
        <v/>
      </c>
      <c r="L88">
        <f>IFERROR(PERCENTRANK(G:G,G88),0)</f>
        <v/>
      </c>
      <c r="M88">
        <f>H88*weightA+I88*weightB+J88*weightC+K88*weightD+L88*weightE</f>
        <v/>
      </c>
    </row>
    <row r="89" spans="1:13">
      <c r="A89">
        <f>RANK(M89,M:M)</f>
        <v/>
      </c>
      <c r="B89" t="s">
        <v>34867</v>
      </c>
      <c r="C89">
        <f>SUMIFS('Input - target event report'!H:H,'Input - target event report'!L:L,B89,'Input - target event report'!D:D, "Private Investment")</f>
        <v/>
      </c>
      <c r="D89">
        <f>IF(E89&lt;2, "N/A", (MAXIFS('Input - target event report'!E:E,'Input - target event report'!L:L,B:B,'Input - target event report'!D:D,"Private Investment")-MINIFS('Input - target event report'!E:E,'Input - target event report'!L:L,B:B,'Input - target event report'!D:D,"Private Investment"))/(E89-1))</f>
        <v/>
      </c>
      <c r="E89">
        <f>COUNTIFS('Input - target event report'!L:L,B89,'Input - target event report'!D:D, "Private Investment")</f>
        <v/>
      </c>
      <c r="F89">
        <f>AVERAGEIF(INDEX('Input - companies list'!$A:$BG, 0, MATCH("Clusters 0",'Input - companies list'!$A$1:$BG$1, 0)),'Output - Cluster ranking'!B89,INDEX('Input - companies list'!$A:$BG, 0, MATCH("Flow",'Input - companies list'!$A$1:$BG$1, 0)))</f>
        <v/>
      </c>
      <c r="G89">
        <f>AVERAGEIF(INDEX('Input - companies list'!$A:$BG, 0, MATCH("Clusters 0",'Input - companies list'!$A$1:$BG$1, 0)),'Output - Cluster ranking'!B89,INDEX('Input - companies list'!$A:$BG, 0, MATCH("Inter-Cluster Connectivity",'Input - companies list'!$A$1:$BG$1, 0)))</f>
        <v/>
      </c>
      <c r="H89">
        <f>IFERROR(PERCENTRANK(C:C,C89),0)</f>
        <v/>
      </c>
      <c r="I89">
        <f>IFERROR(1 - PERCENTRANK(D:D,D89),0)</f>
        <v/>
      </c>
      <c r="J89">
        <f>IFERROR(PERCENTRANK(E:E,E89),0)</f>
        <v/>
      </c>
      <c r="K89">
        <f>IFERROR(1 - PERCENTRANK(F:F,F89),0)</f>
        <v/>
      </c>
      <c r="L89">
        <f>IFERROR(PERCENTRANK(G:G,G89),0)</f>
        <v/>
      </c>
      <c r="M89">
        <f>H89*weightA+I89*weightB+J89*weightC+K89*weightD+L89*weightE</f>
        <v/>
      </c>
    </row>
    <row r="90" spans="1:13">
      <c r="A90">
        <f>RANK(M90,M:M)</f>
        <v/>
      </c>
      <c r="B90" t="s">
        <v>34868</v>
      </c>
      <c r="C90">
        <f>SUMIFS('Input - target event report'!H:H,'Input - target event report'!L:L,B90,'Input - target event report'!D:D, "Private Investment")</f>
        <v/>
      </c>
      <c r="D90">
        <f>IF(E90&lt;2, "N/A", (MAXIFS('Input - target event report'!E:E,'Input - target event report'!L:L,B:B,'Input - target event report'!D:D,"Private Investment")-MINIFS('Input - target event report'!E:E,'Input - target event report'!L:L,B:B,'Input - target event report'!D:D,"Private Investment"))/(E90-1))</f>
        <v/>
      </c>
      <c r="E90">
        <f>COUNTIFS('Input - target event report'!L:L,B90,'Input - target event report'!D:D, "Private Investment")</f>
        <v/>
      </c>
      <c r="F90">
        <f>AVERAGEIF(INDEX('Input - companies list'!$A:$BG, 0, MATCH("Clusters 0",'Input - companies list'!$A$1:$BG$1, 0)),'Output - Cluster ranking'!B90,INDEX('Input - companies list'!$A:$BG, 0, MATCH("Flow",'Input - companies list'!$A$1:$BG$1, 0)))</f>
        <v/>
      </c>
      <c r="G90">
        <f>AVERAGEIF(INDEX('Input - companies list'!$A:$BG, 0, MATCH("Clusters 0",'Input - companies list'!$A$1:$BG$1, 0)),'Output - Cluster ranking'!B90,INDEX('Input - companies list'!$A:$BG, 0, MATCH("Inter-Cluster Connectivity",'Input - companies list'!$A$1:$BG$1, 0)))</f>
        <v/>
      </c>
      <c r="H90">
        <f>IFERROR(PERCENTRANK(C:C,C90),0)</f>
        <v/>
      </c>
      <c r="I90">
        <f>IFERROR(1 - PERCENTRANK(D:D,D90),0)</f>
        <v/>
      </c>
      <c r="J90">
        <f>IFERROR(PERCENTRANK(E:E,E90),0)</f>
        <v/>
      </c>
      <c r="K90">
        <f>IFERROR(1 - PERCENTRANK(F:F,F90),0)</f>
        <v/>
      </c>
      <c r="L90">
        <f>IFERROR(PERCENTRANK(G:G,G90),0)</f>
        <v/>
      </c>
      <c r="M90">
        <f>H90*weightA+I90*weightB+J90*weightC+K90*weightD+L90*weightE</f>
        <v/>
      </c>
    </row>
    <row r="91" spans="1:13">
      <c r="A91">
        <f>RANK(M91,M:M)</f>
        <v/>
      </c>
      <c r="B91" t="s">
        <v>34869</v>
      </c>
      <c r="C91">
        <f>SUMIFS('Input - target event report'!H:H,'Input - target event report'!L:L,B91,'Input - target event report'!D:D, "Private Investment")</f>
        <v/>
      </c>
      <c r="D91">
        <f>IF(E91&lt;2, "N/A", (MAXIFS('Input - target event report'!E:E,'Input - target event report'!L:L,B:B,'Input - target event report'!D:D,"Private Investment")-MINIFS('Input - target event report'!E:E,'Input - target event report'!L:L,B:B,'Input - target event report'!D:D,"Private Investment"))/(E91-1))</f>
        <v/>
      </c>
      <c r="E91">
        <f>COUNTIFS('Input - target event report'!L:L,B91,'Input - target event report'!D:D, "Private Investment")</f>
        <v/>
      </c>
      <c r="F91">
        <f>AVERAGEIF(INDEX('Input - companies list'!$A:$BG, 0, MATCH("Clusters 0",'Input - companies list'!$A$1:$BG$1, 0)),'Output - Cluster ranking'!B91,INDEX('Input - companies list'!$A:$BG, 0, MATCH("Flow",'Input - companies list'!$A$1:$BG$1, 0)))</f>
        <v/>
      </c>
      <c r="G91">
        <f>AVERAGEIF(INDEX('Input - companies list'!$A:$BG, 0, MATCH("Clusters 0",'Input - companies list'!$A$1:$BG$1, 0)),'Output - Cluster ranking'!B91,INDEX('Input - companies list'!$A:$BG, 0, MATCH("Inter-Cluster Connectivity",'Input - companies list'!$A$1:$BG$1, 0)))</f>
        <v/>
      </c>
      <c r="H91">
        <f>IFERROR(PERCENTRANK(C:C,C91),0)</f>
        <v/>
      </c>
      <c r="I91">
        <f>IFERROR(1 - PERCENTRANK(D:D,D91),0)</f>
        <v/>
      </c>
      <c r="J91">
        <f>IFERROR(PERCENTRANK(E:E,E91),0)</f>
        <v/>
      </c>
      <c r="K91">
        <f>IFERROR(1 - PERCENTRANK(F:F,F91),0)</f>
        <v/>
      </c>
      <c r="L91">
        <f>IFERROR(PERCENTRANK(G:G,G91),0)</f>
        <v/>
      </c>
      <c r="M91">
        <f>H91*weightA+I91*weightB+J91*weightC+K91*weightD+L91*weightE</f>
        <v/>
      </c>
    </row>
    <row r="92" spans="1:13">
      <c r="A92">
        <f>RANK(M92,M:M)</f>
        <v/>
      </c>
      <c r="B92" t="s">
        <v>34870</v>
      </c>
      <c r="C92">
        <f>SUMIFS('Input - target event report'!H:H,'Input - target event report'!L:L,B92,'Input - target event report'!D:D, "Private Investment")</f>
        <v/>
      </c>
      <c r="D92">
        <f>IF(E92&lt;2, "N/A", (MAXIFS('Input - target event report'!E:E,'Input - target event report'!L:L,B:B,'Input - target event report'!D:D,"Private Investment")-MINIFS('Input - target event report'!E:E,'Input - target event report'!L:L,B:B,'Input - target event report'!D:D,"Private Investment"))/(E92-1))</f>
        <v/>
      </c>
      <c r="E92">
        <f>COUNTIFS('Input - target event report'!L:L,B92,'Input - target event report'!D:D, "Private Investment")</f>
        <v/>
      </c>
      <c r="F92">
        <f>AVERAGEIF(INDEX('Input - companies list'!$A:$BG, 0, MATCH("Clusters 0",'Input - companies list'!$A$1:$BG$1, 0)),'Output - Cluster ranking'!B92,INDEX('Input - companies list'!$A:$BG, 0, MATCH("Flow",'Input - companies list'!$A$1:$BG$1, 0)))</f>
        <v/>
      </c>
      <c r="G92">
        <f>AVERAGEIF(INDEX('Input - companies list'!$A:$BG, 0, MATCH("Clusters 0",'Input - companies list'!$A$1:$BG$1, 0)),'Output - Cluster ranking'!B92,INDEX('Input - companies list'!$A:$BG, 0, MATCH("Inter-Cluster Connectivity",'Input - companies list'!$A$1:$BG$1, 0)))</f>
        <v/>
      </c>
      <c r="H92">
        <f>IFERROR(PERCENTRANK(C:C,C92),0)</f>
        <v/>
      </c>
      <c r="I92">
        <f>IFERROR(1 - PERCENTRANK(D:D,D92),0)</f>
        <v/>
      </c>
      <c r="J92">
        <f>IFERROR(PERCENTRANK(E:E,E92),0)</f>
        <v/>
      </c>
      <c r="K92">
        <f>IFERROR(1 - PERCENTRANK(F:F,F92),0)</f>
        <v/>
      </c>
      <c r="L92">
        <f>IFERROR(PERCENTRANK(G:G,G92),0)</f>
        <v/>
      </c>
      <c r="M92">
        <f>H92*weightA+I92*weightB+J92*weightC+K92*weightD+L92*weightE</f>
        <v/>
      </c>
    </row>
    <row r="93" spans="1:13">
      <c r="A93">
        <f>RANK(M93,M:M)</f>
        <v/>
      </c>
      <c r="B93" t="s">
        <v>34871</v>
      </c>
      <c r="C93">
        <f>SUMIFS('Input - target event report'!H:H,'Input - target event report'!L:L,B93,'Input - target event report'!D:D, "Private Investment")</f>
        <v/>
      </c>
      <c r="D93">
        <f>IF(E93&lt;2, "N/A", (MAXIFS('Input - target event report'!E:E,'Input - target event report'!L:L,B:B,'Input - target event report'!D:D,"Private Investment")-MINIFS('Input - target event report'!E:E,'Input - target event report'!L:L,B:B,'Input - target event report'!D:D,"Private Investment"))/(E93-1))</f>
        <v/>
      </c>
      <c r="E93">
        <f>COUNTIFS('Input - target event report'!L:L,B93,'Input - target event report'!D:D, "Private Investment")</f>
        <v/>
      </c>
      <c r="F93">
        <f>AVERAGEIF(INDEX('Input - companies list'!$A:$BG, 0, MATCH("Clusters 0",'Input - companies list'!$A$1:$BG$1, 0)),'Output - Cluster ranking'!B93,INDEX('Input - companies list'!$A:$BG, 0, MATCH("Flow",'Input - companies list'!$A$1:$BG$1, 0)))</f>
        <v/>
      </c>
      <c r="G93">
        <f>AVERAGEIF(INDEX('Input - companies list'!$A:$BG, 0, MATCH("Clusters 0",'Input - companies list'!$A$1:$BG$1, 0)),'Output - Cluster ranking'!B93,INDEX('Input - companies list'!$A:$BG, 0, MATCH("Inter-Cluster Connectivity",'Input - companies list'!$A$1:$BG$1, 0)))</f>
        <v/>
      </c>
      <c r="H93">
        <f>IFERROR(PERCENTRANK(C:C,C93),0)</f>
        <v/>
      </c>
      <c r="I93">
        <f>IFERROR(1 - PERCENTRANK(D:D,D93),0)</f>
        <v/>
      </c>
      <c r="J93">
        <f>IFERROR(PERCENTRANK(E:E,E93),0)</f>
        <v/>
      </c>
      <c r="K93">
        <f>IFERROR(1 - PERCENTRANK(F:F,F93),0)</f>
        <v/>
      </c>
      <c r="L93">
        <f>IFERROR(PERCENTRANK(G:G,G93),0)</f>
        <v/>
      </c>
      <c r="M93">
        <f>H93*weightA+I93*weightB+J93*weightC+K93*weightD+L93*weightE</f>
        <v/>
      </c>
    </row>
    <row r="94" spans="1:13">
      <c r="A94">
        <f>RANK(M94,M:M)</f>
        <v/>
      </c>
      <c r="B94" t="s">
        <v>34872</v>
      </c>
      <c r="C94">
        <f>SUMIFS('Input - target event report'!H:H,'Input - target event report'!L:L,B94,'Input - target event report'!D:D, "Private Investment")</f>
        <v/>
      </c>
      <c r="D94">
        <f>IF(E94&lt;2, "N/A", (MAXIFS('Input - target event report'!E:E,'Input - target event report'!L:L,B:B,'Input - target event report'!D:D,"Private Investment")-MINIFS('Input - target event report'!E:E,'Input - target event report'!L:L,B:B,'Input - target event report'!D:D,"Private Investment"))/(E94-1))</f>
        <v/>
      </c>
      <c r="E94">
        <f>COUNTIFS('Input - target event report'!L:L,B94,'Input - target event report'!D:D, "Private Investment")</f>
        <v/>
      </c>
      <c r="F94">
        <f>AVERAGEIF(INDEX('Input - companies list'!$A:$BG, 0, MATCH("Clusters 0",'Input - companies list'!$A$1:$BG$1, 0)),'Output - Cluster ranking'!B94,INDEX('Input - companies list'!$A:$BG, 0, MATCH("Flow",'Input - companies list'!$A$1:$BG$1, 0)))</f>
        <v/>
      </c>
      <c r="G94">
        <f>AVERAGEIF(INDEX('Input - companies list'!$A:$BG, 0, MATCH("Clusters 0",'Input - companies list'!$A$1:$BG$1, 0)),'Output - Cluster ranking'!B94,INDEX('Input - companies list'!$A:$BG, 0, MATCH("Inter-Cluster Connectivity",'Input - companies list'!$A$1:$BG$1, 0)))</f>
        <v/>
      </c>
      <c r="H94">
        <f>IFERROR(PERCENTRANK(C:C,C94),0)</f>
        <v/>
      </c>
      <c r="I94">
        <f>IFERROR(1 - PERCENTRANK(D:D,D94),0)</f>
        <v/>
      </c>
      <c r="J94">
        <f>IFERROR(PERCENTRANK(E:E,E94),0)</f>
        <v/>
      </c>
      <c r="K94">
        <f>IFERROR(1 - PERCENTRANK(F:F,F94),0)</f>
        <v/>
      </c>
      <c r="L94">
        <f>IFERROR(PERCENTRANK(G:G,G94),0)</f>
        <v/>
      </c>
      <c r="M94">
        <f>H94*weightA+I94*weightB+J94*weightC+K94*weightD+L94*weightE</f>
        <v/>
      </c>
    </row>
    <row r="95" spans="1:13">
      <c r="A95">
        <f>RANK(M95,M:M)</f>
        <v/>
      </c>
      <c r="B95" t="s">
        <v>34873</v>
      </c>
      <c r="C95">
        <f>SUMIFS('Input - target event report'!H:H,'Input - target event report'!L:L,B95,'Input - target event report'!D:D, "Private Investment")</f>
        <v/>
      </c>
      <c r="D95">
        <f>IF(E95&lt;2, "N/A", (MAXIFS('Input - target event report'!E:E,'Input - target event report'!L:L,B:B,'Input - target event report'!D:D,"Private Investment")-MINIFS('Input - target event report'!E:E,'Input - target event report'!L:L,B:B,'Input - target event report'!D:D,"Private Investment"))/(E95-1))</f>
        <v/>
      </c>
      <c r="E95">
        <f>COUNTIFS('Input - target event report'!L:L,B95,'Input - target event report'!D:D, "Private Investment")</f>
        <v/>
      </c>
      <c r="F95">
        <f>AVERAGEIF(INDEX('Input - companies list'!$A:$BG, 0, MATCH("Clusters 0",'Input - companies list'!$A$1:$BG$1, 0)),'Output - Cluster ranking'!B95,INDEX('Input - companies list'!$A:$BG, 0, MATCH("Flow",'Input - companies list'!$A$1:$BG$1, 0)))</f>
        <v/>
      </c>
      <c r="G95">
        <f>AVERAGEIF(INDEX('Input - companies list'!$A:$BG, 0, MATCH("Clusters 0",'Input - companies list'!$A$1:$BG$1, 0)),'Output - Cluster ranking'!B95,INDEX('Input - companies list'!$A:$BG, 0, MATCH("Inter-Cluster Connectivity",'Input - companies list'!$A$1:$BG$1, 0)))</f>
        <v/>
      </c>
      <c r="H95">
        <f>IFERROR(PERCENTRANK(C:C,C95),0)</f>
        <v/>
      </c>
      <c r="I95">
        <f>IFERROR(1 - PERCENTRANK(D:D,D95),0)</f>
        <v/>
      </c>
      <c r="J95">
        <f>IFERROR(PERCENTRANK(E:E,E95),0)</f>
        <v/>
      </c>
      <c r="K95">
        <f>IFERROR(1 - PERCENTRANK(F:F,F95),0)</f>
        <v/>
      </c>
      <c r="L95">
        <f>IFERROR(PERCENTRANK(G:G,G95),0)</f>
        <v/>
      </c>
      <c r="M95">
        <f>H95*weightA+I95*weightB+J95*weightC+K95*weightD+L95*weightE</f>
        <v/>
      </c>
    </row>
    <row r="96" spans="1:13">
      <c r="A96">
        <f>RANK(M96,M:M)</f>
        <v/>
      </c>
      <c r="B96" t="s">
        <v>34874</v>
      </c>
      <c r="C96">
        <f>SUMIFS('Input - target event report'!H:H,'Input - target event report'!L:L,B96,'Input - target event report'!D:D, "Private Investment")</f>
        <v/>
      </c>
      <c r="D96">
        <f>IF(E96&lt;2, "N/A", (MAXIFS('Input - target event report'!E:E,'Input - target event report'!L:L,B:B,'Input - target event report'!D:D,"Private Investment")-MINIFS('Input - target event report'!E:E,'Input - target event report'!L:L,B:B,'Input - target event report'!D:D,"Private Investment"))/(E96-1))</f>
        <v/>
      </c>
      <c r="E96">
        <f>COUNTIFS('Input - target event report'!L:L,B96,'Input - target event report'!D:D, "Private Investment")</f>
        <v/>
      </c>
      <c r="F96">
        <f>AVERAGEIF(INDEX('Input - companies list'!$A:$BG, 0, MATCH("Clusters 0",'Input - companies list'!$A$1:$BG$1, 0)),'Output - Cluster ranking'!B96,INDEX('Input - companies list'!$A:$BG, 0, MATCH("Flow",'Input - companies list'!$A$1:$BG$1, 0)))</f>
        <v/>
      </c>
      <c r="G96">
        <f>AVERAGEIF(INDEX('Input - companies list'!$A:$BG, 0, MATCH("Clusters 0",'Input - companies list'!$A$1:$BG$1, 0)),'Output - Cluster ranking'!B96,INDEX('Input - companies list'!$A:$BG, 0, MATCH("Inter-Cluster Connectivity",'Input - companies list'!$A$1:$BG$1, 0)))</f>
        <v/>
      </c>
      <c r="H96">
        <f>IFERROR(PERCENTRANK(C:C,C96),0)</f>
        <v/>
      </c>
      <c r="I96">
        <f>IFERROR(1 - PERCENTRANK(D:D,D96),0)</f>
        <v/>
      </c>
      <c r="J96">
        <f>IFERROR(PERCENTRANK(E:E,E96),0)</f>
        <v/>
      </c>
      <c r="K96">
        <f>IFERROR(1 - PERCENTRANK(F:F,F96),0)</f>
        <v/>
      </c>
      <c r="L96">
        <f>IFERROR(PERCENTRANK(G:G,G96),0)</f>
        <v/>
      </c>
      <c r="M96">
        <f>H96*weightA+I96*weightB+J96*weightC+K96*weightD+L96*weightE</f>
        <v/>
      </c>
    </row>
    <row r="97" spans="1:13">
      <c r="A97">
        <f>RANK(M97,M:M)</f>
        <v/>
      </c>
      <c r="B97" t="s">
        <v>34875</v>
      </c>
      <c r="C97">
        <f>SUMIFS('Input - target event report'!H:H,'Input - target event report'!L:L,B97,'Input - target event report'!D:D, "Private Investment")</f>
        <v/>
      </c>
      <c r="D97">
        <f>IF(E97&lt;2, "N/A", (MAXIFS('Input - target event report'!E:E,'Input - target event report'!L:L,B:B,'Input - target event report'!D:D,"Private Investment")-MINIFS('Input - target event report'!E:E,'Input - target event report'!L:L,B:B,'Input - target event report'!D:D,"Private Investment"))/(E97-1))</f>
        <v/>
      </c>
      <c r="E97">
        <f>COUNTIFS('Input - target event report'!L:L,B97,'Input - target event report'!D:D, "Private Investment")</f>
        <v/>
      </c>
      <c r="F97">
        <f>AVERAGEIF(INDEX('Input - companies list'!$A:$BG, 0, MATCH("Clusters 0",'Input - companies list'!$A$1:$BG$1, 0)),'Output - Cluster ranking'!B97,INDEX('Input - companies list'!$A:$BG, 0, MATCH("Flow",'Input - companies list'!$A$1:$BG$1, 0)))</f>
        <v/>
      </c>
      <c r="G97">
        <f>AVERAGEIF(INDEX('Input - companies list'!$A:$BG, 0, MATCH("Clusters 0",'Input - companies list'!$A$1:$BG$1, 0)),'Output - Cluster ranking'!B97,INDEX('Input - companies list'!$A:$BG, 0, MATCH("Inter-Cluster Connectivity",'Input - companies list'!$A$1:$BG$1, 0)))</f>
        <v/>
      </c>
      <c r="H97">
        <f>IFERROR(PERCENTRANK(C:C,C97),0)</f>
        <v/>
      </c>
      <c r="I97">
        <f>IFERROR(1 - PERCENTRANK(D:D,D97),0)</f>
        <v/>
      </c>
      <c r="J97">
        <f>IFERROR(PERCENTRANK(E:E,E97),0)</f>
        <v/>
      </c>
      <c r="K97">
        <f>IFERROR(1 - PERCENTRANK(F:F,F97),0)</f>
        <v/>
      </c>
      <c r="L97">
        <f>IFERROR(PERCENTRANK(G:G,G97),0)</f>
        <v/>
      </c>
      <c r="M97">
        <f>H97*weightA+I97*weightB+J97*weightC+K97*weightD+L97*weightE</f>
        <v/>
      </c>
    </row>
    <row r="98" spans="1:13">
      <c r="A98">
        <f>RANK(M98,M:M)</f>
        <v/>
      </c>
      <c r="B98" t="s">
        <v>34876</v>
      </c>
      <c r="C98">
        <f>SUMIFS('Input - target event report'!H:H,'Input - target event report'!L:L,B98,'Input - target event report'!D:D, "Private Investment")</f>
        <v/>
      </c>
      <c r="D98">
        <f>IF(E98&lt;2, "N/A", (MAXIFS('Input - target event report'!E:E,'Input - target event report'!L:L,B:B,'Input - target event report'!D:D,"Private Investment")-MINIFS('Input - target event report'!E:E,'Input - target event report'!L:L,B:B,'Input - target event report'!D:D,"Private Investment"))/(E98-1))</f>
        <v/>
      </c>
      <c r="E98">
        <f>COUNTIFS('Input - target event report'!L:L,B98,'Input - target event report'!D:D, "Private Investment")</f>
        <v/>
      </c>
      <c r="F98">
        <f>AVERAGEIF(INDEX('Input - companies list'!$A:$BG, 0, MATCH("Clusters 0",'Input - companies list'!$A$1:$BG$1, 0)),'Output - Cluster ranking'!B98,INDEX('Input - companies list'!$A:$BG, 0, MATCH("Flow",'Input - companies list'!$A$1:$BG$1, 0)))</f>
        <v/>
      </c>
      <c r="G98">
        <f>AVERAGEIF(INDEX('Input - companies list'!$A:$BG, 0, MATCH("Clusters 0",'Input - companies list'!$A$1:$BG$1, 0)),'Output - Cluster ranking'!B98,INDEX('Input - companies list'!$A:$BG, 0, MATCH("Inter-Cluster Connectivity",'Input - companies list'!$A$1:$BG$1, 0)))</f>
        <v/>
      </c>
      <c r="H98">
        <f>IFERROR(PERCENTRANK(C:C,C98),0)</f>
        <v/>
      </c>
      <c r="I98">
        <f>IFERROR(1 - PERCENTRANK(D:D,D98),0)</f>
        <v/>
      </c>
      <c r="J98">
        <f>IFERROR(PERCENTRANK(E:E,E98),0)</f>
        <v/>
      </c>
      <c r="K98">
        <f>IFERROR(1 - PERCENTRANK(F:F,F98),0)</f>
        <v/>
      </c>
      <c r="L98">
        <f>IFERROR(PERCENTRANK(G:G,G98),0)</f>
        <v/>
      </c>
      <c r="M98">
        <f>H98*weightA+I98*weightB+J98*weightC+K98*weightD+L98*weightE</f>
        <v/>
      </c>
    </row>
    <row r="99" spans="1:13">
      <c r="A99">
        <f>RANK(M99,M:M)</f>
        <v/>
      </c>
      <c r="B99" t="s">
        <v>34877</v>
      </c>
      <c r="C99">
        <f>SUMIFS('Input - target event report'!H:H,'Input - target event report'!L:L,B99,'Input - target event report'!D:D, "Private Investment")</f>
        <v/>
      </c>
      <c r="D99">
        <f>IF(E99&lt;2, "N/A", (MAXIFS('Input - target event report'!E:E,'Input - target event report'!L:L,B:B,'Input - target event report'!D:D,"Private Investment")-MINIFS('Input - target event report'!E:E,'Input - target event report'!L:L,B:B,'Input - target event report'!D:D,"Private Investment"))/(E99-1))</f>
        <v/>
      </c>
      <c r="E99">
        <f>COUNTIFS('Input - target event report'!L:L,B99,'Input - target event report'!D:D, "Private Investment")</f>
        <v/>
      </c>
      <c r="F99">
        <f>AVERAGEIF(INDEX('Input - companies list'!$A:$BG, 0, MATCH("Clusters 0",'Input - companies list'!$A$1:$BG$1, 0)),'Output - Cluster ranking'!B99,INDEX('Input - companies list'!$A:$BG, 0, MATCH("Flow",'Input - companies list'!$A$1:$BG$1, 0)))</f>
        <v/>
      </c>
      <c r="G99">
        <f>AVERAGEIF(INDEX('Input - companies list'!$A:$BG, 0, MATCH("Clusters 0",'Input - companies list'!$A$1:$BG$1, 0)),'Output - Cluster ranking'!B99,INDEX('Input - companies list'!$A:$BG, 0, MATCH("Inter-Cluster Connectivity",'Input - companies list'!$A$1:$BG$1, 0)))</f>
        <v/>
      </c>
      <c r="H99">
        <f>IFERROR(PERCENTRANK(C:C,C99),0)</f>
        <v/>
      </c>
      <c r="I99">
        <f>IFERROR(1 - PERCENTRANK(D:D,D99),0)</f>
        <v/>
      </c>
      <c r="J99">
        <f>IFERROR(PERCENTRANK(E:E,E99),0)</f>
        <v/>
      </c>
      <c r="K99">
        <f>IFERROR(1 - PERCENTRANK(F:F,F99),0)</f>
        <v/>
      </c>
      <c r="L99">
        <f>IFERROR(PERCENTRANK(G:G,G99),0)</f>
        <v/>
      </c>
      <c r="M99">
        <f>H99*weightA+I99*weightB+J99*weightC+K99*weightD+L99*weightE</f>
        <v/>
      </c>
    </row>
    <row r="100" spans="1:13">
      <c r="A100">
        <f>RANK(M100,M:M)</f>
        <v/>
      </c>
      <c r="B100" t="s">
        <v>34878</v>
      </c>
      <c r="C100">
        <f>SUMIFS('Input - target event report'!H:H,'Input - target event report'!L:L,B100,'Input - target event report'!D:D, "Private Investment")</f>
        <v/>
      </c>
      <c r="D100">
        <f>IF(E100&lt;2, "N/A", (MAXIFS('Input - target event report'!E:E,'Input - target event report'!L:L,B:B,'Input - target event report'!D:D,"Private Investment")-MINIFS('Input - target event report'!E:E,'Input - target event report'!L:L,B:B,'Input - target event report'!D:D,"Private Investment"))/(E100-1))</f>
        <v/>
      </c>
      <c r="E100">
        <f>COUNTIFS('Input - target event report'!L:L,B100,'Input - target event report'!D:D, "Private Investment")</f>
        <v/>
      </c>
      <c r="F100">
        <f>AVERAGEIF(INDEX('Input - companies list'!$A:$BG, 0, MATCH("Clusters 0",'Input - companies list'!$A$1:$BG$1, 0)),'Output - Cluster ranking'!B100,INDEX('Input - companies list'!$A:$BG, 0, MATCH("Flow",'Input - companies list'!$A$1:$BG$1, 0)))</f>
        <v/>
      </c>
      <c r="G100">
        <f>AVERAGEIF(INDEX('Input - companies list'!$A:$BG, 0, MATCH("Clusters 0",'Input - companies list'!$A$1:$BG$1, 0)),'Output - Cluster ranking'!B100,INDEX('Input - companies list'!$A:$BG, 0, MATCH("Inter-Cluster Connectivity",'Input - companies list'!$A$1:$BG$1, 0)))</f>
        <v/>
      </c>
      <c r="H100">
        <f>IFERROR(PERCENTRANK(C:C,C100),0)</f>
        <v/>
      </c>
      <c r="I100">
        <f>IFERROR(1 - PERCENTRANK(D:D,D100),0)</f>
        <v/>
      </c>
      <c r="J100">
        <f>IFERROR(PERCENTRANK(E:E,E100),0)</f>
        <v/>
      </c>
      <c r="K100">
        <f>IFERROR(1 - PERCENTRANK(F:F,F100),0)</f>
        <v/>
      </c>
      <c r="L100">
        <f>IFERROR(PERCENTRANK(G:G,G100),0)</f>
        <v/>
      </c>
      <c r="M100">
        <f>H100*weightA+I100*weightB+J100*weightC+K100*weightD+L100*weightE</f>
        <v/>
      </c>
    </row>
    <row r="101" spans="1:13">
      <c r="A101">
        <f>RANK(M101,M:M)</f>
        <v/>
      </c>
      <c r="B101" t="s">
        <v>34879</v>
      </c>
      <c r="C101">
        <f>SUMIFS('Input - target event report'!H:H,'Input - target event report'!L:L,B101,'Input - target event report'!D:D, "Private Investment")</f>
        <v/>
      </c>
      <c r="D101">
        <f>IF(E101&lt;2, "N/A", (MAXIFS('Input - target event report'!E:E,'Input - target event report'!L:L,B:B,'Input - target event report'!D:D,"Private Investment")-MINIFS('Input - target event report'!E:E,'Input - target event report'!L:L,B:B,'Input - target event report'!D:D,"Private Investment"))/(E101-1))</f>
        <v/>
      </c>
      <c r="E101">
        <f>COUNTIFS('Input - target event report'!L:L,B101,'Input - target event report'!D:D, "Private Investment")</f>
        <v/>
      </c>
      <c r="F101">
        <f>AVERAGEIF(INDEX('Input - companies list'!$A:$BG, 0, MATCH("Clusters 0",'Input - companies list'!$A$1:$BG$1, 0)),'Output - Cluster ranking'!B101,INDEX('Input - companies list'!$A:$BG, 0, MATCH("Flow",'Input - companies list'!$A$1:$BG$1, 0)))</f>
        <v/>
      </c>
      <c r="G101">
        <f>AVERAGEIF(INDEX('Input - companies list'!$A:$BG, 0, MATCH("Clusters 0",'Input - companies list'!$A$1:$BG$1, 0)),'Output - Cluster ranking'!B101,INDEX('Input - companies list'!$A:$BG, 0, MATCH("Inter-Cluster Connectivity",'Input - companies list'!$A$1:$BG$1, 0)))</f>
        <v/>
      </c>
      <c r="H101">
        <f>IFERROR(PERCENTRANK(C:C,C101),0)</f>
        <v/>
      </c>
      <c r="I101">
        <f>IFERROR(1 - PERCENTRANK(D:D,D101),0)</f>
        <v/>
      </c>
      <c r="J101">
        <f>IFERROR(PERCENTRANK(E:E,E101),0)</f>
        <v/>
      </c>
      <c r="K101">
        <f>IFERROR(1 - PERCENTRANK(F:F,F101),0)</f>
        <v/>
      </c>
      <c r="L101">
        <f>IFERROR(PERCENTRANK(G:G,G101),0)</f>
        <v/>
      </c>
      <c r="M101">
        <f>H101*weightA+I101*weightB+J101*weightC+K101*weightD+L101*weightE</f>
        <v/>
      </c>
    </row>
    <row r="102" spans="1:13">
      <c r="A102">
        <f>RANK(M102,M:M)</f>
        <v/>
      </c>
      <c r="B102" t="s">
        <v>34880</v>
      </c>
      <c r="C102">
        <f>SUMIFS('Input - target event report'!H:H,'Input - target event report'!L:L,B102,'Input - target event report'!D:D, "Private Investment")</f>
        <v/>
      </c>
      <c r="D102">
        <f>IF(E102&lt;2, "N/A", (MAXIFS('Input - target event report'!E:E,'Input - target event report'!L:L,B:B,'Input - target event report'!D:D,"Private Investment")-MINIFS('Input - target event report'!E:E,'Input - target event report'!L:L,B:B,'Input - target event report'!D:D,"Private Investment"))/(E102-1))</f>
        <v/>
      </c>
      <c r="E102">
        <f>COUNTIFS('Input - target event report'!L:L,B102,'Input - target event report'!D:D, "Private Investment")</f>
        <v/>
      </c>
      <c r="F102">
        <f>AVERAGEIF(INDEX('Input - companies list'!$A:$BG, 0, MATCH("Clusters 0",'Input - companies list'!$A$1:$BG$1, 0)),'Output - Cluster ranking'!B102,INDEX('Input - companies list'!$A:$BG, 0, MATCH("Flow",'Input - companies list'!$A$1:$BG$1, 0)))</f>
        <v/>
      </c>
      <c r="G102">
        <f>AVERAGEIF(INDEX('Input - companies list'!$A:$BG, 0, MATCH("Clusters 0",'Input - companies list'!$A$1:$BG$1, 0)),'Output - Cluster ranking'!B102,INDEX('Input - companies list'!$A:$BG, 0, MATCH("Inter-Cluster Connectivity",'Input - companies list'!$A$1:$BG$1, 0)))</f>
        <v/>
      </c>
      <c r="H102">
        <f>IFERROR(PERCENTRANK(C:C,C102),0)</f>
        <v/>
      </c>
      <c r="I102">
        <f>IFERROR(1 - PERCENTRANK(D:D,D102),0)</f>
        <v/>
      </c>
      <c r="J102">
        <f>IFERROR(PERCENTRANK(E:E,E102),0)</f>
        <v/>
      </c>
      <c r="K102">
        <f>IFERROR(1 - PERCENTRANK(F:F,F102),0)</f>
        <v/>
      </c>
      <c r="L102">
        <f>IFERROR(PERCENTRANK(G:G,G102),0)</f>
        <v/>
      </c>
      <c r="M102">
        <f>H102*weightA+I102*weightB+J102*weightC+K102*weightD+L102*weightE</f>
        <v/>
      </c>
    </row>
    <row r="103" spans="1:13">
      <c r="A103">
        <f>RANK(M103,M:M)</f>
        <v/>
      </c>
      <c r="B103" t="s">
        <v>34881</v>
      </c>
      <c r="C103">
        <f>SUMIFS('Input - target event report'!H:H,'Input - target event report'!L:L,B103,'Input - target event report'!D:D, "Private Investment")</f>
        <v/>
      </c>
      <c r="D103">
        <f>IF(E103&lt;2, "N/A", (MAXIFS('Input - target event report'!E:E,'Input - target event report'!L:L,B:B,'Input - target event report'!D:D,"Private Investment")-MINIFS('Input - target event report'!E:E,'Input - target event report'!L:L,B:B,'Input - target event report'!D:D,"Private Investment"))/(E103-1))</f>
        <v/>
      </c>
      <c r="E103">
        <f>COUNTIFS('Input - target event report'!L:L,B103,'Input - target event report'!D:D, "Private Investment")</f>
        <v/>
      </c>
      <c r="F103">
        <f>AVERAGEIF(INDEX('Input - companies list'!$A:$BG, 0, MATCH("Clusters 0",'Input - companies list'!$A$1:$BG$1, 0)),'Output - Cluster ranking'!B103,INDEX('Input - companies list'!$A:$BG, 0, MATCH("Flow",'Input - companies list'!$A$1:$BG$1, 0)))</f>
        <v/>
      </c>
      <c r="G103">
        <f>AVERAGEIF(INDEX('Input - companies list'!$A:$BG, 0, MATCH("Clusters 0",'Input - companies list'!$A$1:$BG$1, 0)),'Output - Cluster ranking'!B103,INDEX('Input - companies list'!$A:$BG, 0, MATCH("Inter-Cluster Connectivity",'Input - companies list'!$A$1:$BG$1, 0)))</f>
        <v/>
      </c>
      <c r="H103">
        <f>IFERROR(PERCENTRANK(C:C,C103),0)</f>
        <v/>
      </c>
      <c r="I103">
        <f>IFERROR(1 - PERCENTRANK(D:D,D103),0)</f>
        <v/>
      </c>
      <c r="J103">
        <f>IFERROR(PERCENTRANK(E:E,E103),0)</f>
        <v/>
      </c>
      <c r="K103">
        <f>IFERROR(1 - PERCENTRANK(F:F,F103),0)</f>
        <v/>
      </c>
      <c r="L103">
        <f>IFERROR(PERCENTRANK(G:G,G103),0)</f>
        <v/>
      </c>
      <c r="M103">
        <f>H103*weightA+I103*weightB+J103*weightC+K103*weightD+L103*weightE</f>
        <v/>
      </c>
    </row>
    <row r="104" spans="1:13">
      <c r="A104">
        <f>RANK(M104,M:M)</f>
        <v/>
      </c>
      <c r="B104" t="s">
        <v>34882</v>
      </c>
      <c r="C104">
        <f>SUMIFS('Input - target event report'!H:H,'Input - target event report'!L:L,B104,'Input - target event report'!D:D, "Private Investment")</f>
        <v/>
      </c>
      <c r="D104">
        <f>IF(E104&lt;2, "N/A", (MAXIFS('Input - target event report'!E:E,'Input - target event report'!L:L,B:B,'Input - target event report'!D:D,"Private Investment")-MINIFS('Input - target event report'!E:E,'Input - target event report'!L:L,B:B,'Input - target event report'!D:D,"Private Investment"))/(E104-1))</f>
        <v/>
      </c>
      <c r="E104">
        <f>COUNTIFS('Input - target event report'!L:L,B104,'Input - target event report'!D:D, "Private Investment")</f>
        <v/>
      </c>
      <c r="F104">
        <f>AVERAGEIF(INDEX('Input - companies list'!$A:$BG, 0, MATCH("Clusters 0",'Input - companies list'!$A$1:$BG$1, 0)),'Output - Cluster ranking'!B104,INDEX('Input - companies list'!$A:$BG, 0, MATCH("Flow",'Input - companies list'!$A$1:$BG$1, 0)))</f>
        <v/>
      </c>
      <c r="G104">
        <f>AVERAGEIF(INDEX('Input - companies list'!$A:$BG, 0, MATCH("Clusters 0",'Input - companies list'!$A$1:$BG$1, 0)),'Output - Cluster ranking'!B104,INDEX('Input - companies list'!$A:$BG, 0, MATCH("Inter-Cluster Connectivity",'Input - companies list'!$A$1:$BG$1, 0)))</f>
        <v/>
      </c>
      <c r="H104">
        <f>IFERROR(PERCENTRANK(C:C,C104),0)</f>
        <v/>
      </c>
      <c r="I104">
        <f>IFERROR(1 - PERCENTRANK(D:D,D104),0)</f>
        <v/>
      </c>
      <c r="J104">
        <f>IFERROR(PERCENTRANK(E:E,E104),0)</f>
        <v/>
      </c>
      <c r="K104">
        <f>IFERROR(1 - PERCENTRANK(F:F,F104),0)</f>
        <v/>
      </c>
      <c r="L104">
        <f>IFERROR(PERCENTRANK(G:G,G104),0)</f>
        <v/>
      </c>
      <c r="M104">
        <f>H104*weightA+I104*weightB+J104*weightC+K104*weightD+L104*weightE</f>
        <v/>
      </c>
    </row>
    <row r="105" spans="1:13">
      <c r="A105">
        <f>RANK(M105,M:M)</f>
        <v/>
      </c>
      <c r="B105" t="s">
        <v>34883</v>
      </c>
      <c r="C105">
        <f>SUMIFS('Input - target event report'!H:H,'Input - target event report'!L:L,B105,'Input - target event report'!D:D, "Private Investment")</f>
        <v/>
      </c>
      <c r="D105">
        <f>IF(E105&lt;2, "N/A", (MAXIFS('Input - target event report'!E:E,'Input - target event report'!L:L,B:B,'Input - target event report'!D:D,"Private Investment")-MINIFS('Input - target event report'!E:E,'Input - target event report'!L:L,B:B,'Input - target event report'!D:D,"Private Investment"))/(E105-1))</f>
        <v/>
      </c>
      <c r="E105">
        <f>COUNTIFS('Input - target event report'!L:L,B105,'Input - target event report'!D:D, "Private Investment")</f>
        <v/>
      </c>
      <c r="F105">
        <f>AVERAGEIF(INDEX('Input - companies list'!$A:$BG, 0, MATCH("Clusters 0",'Input - companies list'!$A$1:$BG$1, 0)),'Output - Cluster ranking'!B105,INDEX('Input - companies list'!$A:$BG, 0, MATCH("Flow",'Input - companies list'!$A$1:$BG$1, 0)))</f>
        <v/>
      </c>
      <c r="G105">
        <f>AVERAGEIF(INDEX('Input - companies list'!$A:$BG, 0, MATCH("Clusters 0",'Input - companies list'!$A$1:$BG$1, 0)),'Output - Cluster ranking'!B105,INDEX('Input - companies list'!$A:$BG, 0, MATCH("Inter-Cluster Connectivity",'Input - companies list'!$A$1:$BG$1, 0)))</f>
        <v/>
      </c>
      <c r="H105">
        <f>IFERROR(PERCENTRANK(C:C,C105),0)</f>
        <v/>
      </c>
      <c r="I105">
        <f>IFERROR(1 - PERCENTRANK(D:D,D105),0)</f>
        <v/>
      </c>
      <c r="J105">
        <f>IFERROR(PERCENTRANK(E:E,E105),0)</f>
        <v/>
      </c>
      <c r="K105">
        <f>IFERROR(1 - PERCENTRANK(F:F,F105),0)</f>
        <v/>
      </c>
      <c r="L105">
        <f>IFERROR(PERCENTRANK(G:G,G105),0)</f>
        <v/>
      </c>
      <c r="M105">
        <f>H105*weightA+I105*weightB+J105*weightC+K105*weightD+L105*weightE</f>
        <v/>
      </c>
    </row>
    <row r="106" spans="1:13">
      <c r="A106">
        <f>RANK(M106,M:M)</f>
        <v/>
      </c>
      <c r="B106" t="s">
        <v>34884</v>
      </c>
      <c r="C106">
        <f>SUMIFS('Input - target event report'!H:H,'Input - target event report'!L:L,B106,'Input - target event report'!D:D, "Private Investment")</f>
        <v/>
      </c>
      <c r="D106">
        <f>IF(E106&lt;2, "N/A", (MAXIFS('Input - target event report'!E:E,'Input - target event report'!L:L,B:B,'Input - target event report'!D:D,"Private Investment")-MINIFS('Input - target event report'!E:E,'Input - target event report'!L:L,B:B,'Input - target event report'!D:D,"Private Investment"))/(E106-1))</f>
        <v/>
      </c>
      <c r="E106">
        <f>COUNTIFS('Input - target event report'!L:L,B106,'Input - target event report'!D:D, "Private Investment")</f>
        <v/>
      </c>
      <c r="F106">
        <f>AVERAGEIF(INDEX('Input - companies list'!$A:$BG, 0, MATCH("Clusters 0",'Input - companies list'!$A$1:$BG$1, 0)),'Output - Cluster ranking'!B106,INDEX('Input - companies list'!$A:$BG, 0, MATCH("Flow",'Input - companies list'!$A$1:$BG$1, 0)))</f>
        <v/>
      </c>
      <c r="G106">
        <f>AVERAGEIF(INDEX('Input - companies list'!$A:$BG, 0, MATCH("Clusters 0",'Input - companies list'!$A$1:$BG$1, 0)),'Output - Cluster ranking'!B106,INDEX('Input - companies list'!$A:$BG, 0, MATCH("Inter-Cluster Connectivity",'Input - companies list'!$A$1:$BG$1, 0)))</f>
        <v/>
      </c>
      <c r="H106">
        <f>IFERROR(PERCENTRANK(C:C,C106),0)</f>
        <v/>
      </c>
      <c r="I106">
        <f>IFERROR(1 - PERCENTRANK(D:D,D106),0)</f>
        <v/>
      </c>
      <c r="J106">
        <f>IFERROR(PERCENTRANK(E:E,E106),0)</f>
        <v/>
      </c>
      <c r="K106">
        <f>IFERROR(1 - PERCENTRANK(F:F,F106),0)</f>
        <v/>
      </c>
      <c r="L106">
        <f>IFERROR(PERCENTRANK(G:G,G106),0)</f>
        <v/>
      </c>
      <c r="M106">
        <f>H106*weightA+I106*weightB+J106*weightC+K106*weightD+L106*weightE</f>
        <v/>
      </c>
    </row>
    <row r="107" spans="1:13">
      <c r="A107">
        <f>RANK(M107,M:M)</f>
        <v/>
      </c>
      <c r="B107" t="s">
        <v>34885</v>
      </c>
      <c r="C107">
        <f>SUMIFS('Input - target event report'!H:H,'Input - target event report'!L:L,B107,'Input - target event report'!D:D, "Private Investment")</f>
        <v/>
      </c>
      <c r="D107">
        <f>IF(E107&lt;2, "N/A", (MAXIFS('Input - target event report'!E:E,'Input - target event report'!L:L,B:B,'Input - target event report'!D:D,"Private Investment")-MINIFS('Input - target event report'!E:E,'Input - target event report'!L:L,B:B,'Input - target event report'!D:D,"Private Investment"))/(E107-1))</f>
        <v/>
      </c>
      <c r="E107">
        <f>COUNTIFS('Input - target event report'!L:L,B107,'Input - target event report'!D:D, "Private Investment")</f>
        <v/>
      </c>
      <c r="F107">
        <f>AVERAGEIF(INDEX('Input - companies list'!$A:$BG, 0, MATCH("Clusters 0",'Input - companies list'!$A$1:$BG$1, 0)),'Output - Cluster ranking'!B107,INDEX('Input - companies list'!$A:$BG, 0, MATCH("Flow",'Input - companies list'!$A$1:$BG$1, 0)))</f>
        <v/>
      </c>
      <c r="G107">
        <f>AVERAGEIF(INDEX('Input - companies list'!$A:$BG, 0, MATCH("Clusters 0",'Input - companies list'!$A$1:$BG$1, 0)),'Output - Cluster ranking'!B107,INDEX('Input - companies list'!$A:$BG, 0, MATCH("Inter-Cluster Connectivity",'Input - companies list'!$A$1:$BG$1, 0)))</f>
        <v/>
      </c>
      <c r="H107">
        <f>IFERROR(PERCENTRANK(C:C,C107),0)</f>
        <v/>
      </c>
      <c r="I107">
        <f>IFERROR(1 - PERCENTRANK(D:D,D107),0)</f>
        <v/>
      </c>
      <c r="J107">
        <f>IFERROR(PERCENTRANK(E:E,E107),0)</f>
        <v/>
      </c>
      <c r="K107">
        <f>IFERROR(1 - PERCENTRANK(F:F,F107),0)</f>
        <v/>
      </c>
      <c r="L107">
        <f>IFERROR(PERCENTRANK(G:G,G107),0)</f>
        <v/>
      </c>
      <c r="M107">
        <f>H107*weightA+I107*weightB+J107*weightC+K107*weightD+L107*weightE</f>
        <v/>
      </c>
    </row>
    <row r="108" spans="1:13">
      <c r="A108">
        <f>RANK(M108,M:M)</f>
        <v/>
      </c>
      <c r="B108" t="s">
        <v>34886</v>
      </c>
      <c r="C108">
        <f>SUMIFS('Input - target event report'!H:H,'Input - target event report'!L:L,B108,'Input - target event report'!D:D, "Private Investment")</f>
        <v/>
      </c>
      <c r="D108">
        <f>IF(E108&lt;2, "N/A", (MAXIFS('Input - target event report'!E:E,'Input - target event report'!L:L,B:B,'Input - target event report'!D:D,"Private Investment")-MINIFS('Input - target event report'!E:E,'Input - target event report'!L:L,B:B,'Input - target event report'!D:D,"Private Investment"))/(E108-1))</f>
        <v/>
      </c>
      <c r="E108">
        <f>COUNTIFS('Input - target event report'!L:L,B108,'Input - target event report'!D:D, "Private Investment")</f>
        <v/>
      </c>
      <c r="F108">
        <f>AVERAGEIF(INDEX('Input - companies list'!$A:$BG, 0, MATCH("Clusters 0",'Input - companies list'!$A$1:$BG$1, 0)),'Output - Cluster ranking'!B108,INDEX('Input - companies list'!$A:$BG, 0, MATCH("Flow",'Input - companies list'!$A$1:$BG$1, 0)))</f>
        <v/>
      </c>
      <c r="G108">
        <f>AVERAGEIF(INDEX('Input - companies list'!$A:$BG, 0, MATCH("Clusters 0",'Input - companies list'!$A$1:$BG$1, 0)),'Output - Cluster ranking'!B108,INDEX('Input - companies list'!$A:$BG, 0, MATCH("Inter-Cluster Connectivity",'Input - companies list'!$A$1:$BG$1, 0)))</f>
        <v/>
      </c>
      <c r="H108">
        <f>IFERROR(PERCENTRANK(C:C,C108),0)</f>
        <v/>
      </c>
      <c r="I108">
        <f>IFERROR(1 - PERCENTRANK(D:D,D108),0)</f>
        <v/>
      </c>
      <c r="J108">
        <f>IFERROR(PERCENTRANK(E:E,E108),0)</f>
        <v/>
      </c>
      <c r="K108">
        <f>IFERROR(1 - PERCENTRANK(F:F,F108),0)</f>
        <v/>
      </c>
      <c r="L108">
        <f>IFERROR(PERCENTRANK(G:G,G108),0)</f>
        <v/>
      </c>
      <c r="M108">
        <f>H108*weightA+I108*weightB+J108*weightC+K108*weightD+L108*weightE</f>
        <v/>
      </c>
    </row>
    <row r="109" spans="1:13">
      <c r="A109">
        <f>RANK(M109,M:M)</f>
        <v/>
      </c>
      <c r="B109" t="s">
        <v>34887</v>
      </c>
      <c r="C109">
        <f>SUMIFS('Input - target event report'!H:H,'Input - target event report'!L:L,B109,'Input - target event report'!D:D, "Private Investment")</f>
        <v/>
      </c>
      <c r="D109">
        <f>IF(E109&lt;2, "N/A", (MAXIFS('Input - target event report'!E:E,'Input - target event report'!L:L,B:B,'Input - target event report'!D:D,"Private Investment")-MINIFS('Input - target event report'!E:E,'Input - target event report'!L:L,B:B,'Input - target event report'!D:D,"Private Investment"))/(E109-1))</f>
        <v/>
      </c>
      <c r="E109">
        <f>COUNTIFS('Input - target event report'!L:L,B109,'Input - target event report'!D:D, "Private Investment")</f>
        <v/>
      </c>
      <c r="F109">
        <f>AVERAGEIF(INDEX('Input - companies list'!$A:$BG, 0, MATCH("Clusters 0",'Input - companies list'!$A$1:$BG$1, 0)),'Output - Cluster ranking'!B109,INDEX('Input - companies list'!$A:$BG, 0, MATCH("Flow",'Input - companies list'!$A$1:$BG$1, 0)))</f>
        <v/>
      </c>
      <c r="G109">
        <f>AVERAGEIF(INDEX('Input - companies list'!$A:$BG, 0, MATCH("Clusters 0",'Input - companies list'!$A$1:$BG$1, 0)),'Output - Cluster ranking'!B109,INDEX('Input - companies list'!$A:$BG, 0, MATCH("Inter-Cluster Connectivity",'Input - companies list'!$A$1:$BG$1, 0)))</f>
        <v/>
      </c>
      <c r="H109">
        <f>IFERROR(PERCENTRANK(C:C,C109),0)</f>
        <v/>
      </c>
      <c r="I109">
        <f>IFERROR(1 - PERCENTRANK(D:D,D109),0)</f>
        <v/>
      </c>
      <c r="J109">
        <f>IFERROR(PERCENTRANK(E:E,E109),0)</f>
        <v/>
      </c>
      <c r="K109">
        <f>IFERROR(1 - PERCENTRANK(F:F,F109),0)</f>
        <v/>
      </c>
      <c r="L109">
        <f>IFERROR(PERCENTRANK(G:G,G109),0)</f>
        <v/>
      </c>
      <c r="M109">
        <f>H109*weightA+I109*weightB+J109*weightC+K109*weightD+L109*weightE</f>
        <v/>
      </c>
    </row>
    <row r="110" spans="1:13">
      <c r="A110">
        <f>RANK(M110,M:M)</f>
        <v/>
      </c>
      <c r="B110" t="s">
        <v>34888</v>
      </c>
      <c r="C110">
        <f>SUMIFS('Input - target event report'!H:H,'Input - target event report'!L:L,B110,'Input - target event report'!D:D, "Private Investment")</f>
        <v/>
      </c>
      <c r="D110">
        <f>IF(E110&lt;2, "N/A", (MAXIFS('Input - target event report'!E:E,'Input - target event report'!L:L,B:B,'Input - target event report'!D:D,"Private Investment")-MINIFS('Input - target event report'!E:E,'Input - target event report'!L:L,B:B,'Input - target event report'!D:D,"Private Investment"))/(E110-1))</f>
        <v/>
      </c>
      <c r="E110">
        <f>COUNTIFS('Input - target event report'!L:L,B110,'Input - target event report'!D:D, "Private Investment")</f>
        <v/>
      </c>
      <c r="F110">
        <f>AVERAGEIF(INDEX('Input - companies list'!$A:$BG, 0, MATCH("Clusters 0",'Input - companies list'!$A$1:$BG$1, 0)),'Output - Cluster ranking'!B110,INDEX('Input - companies list'!$A:$BG, 0, MATCH("Flow",'Input - companies list'!$A$1:$BG$1, 0)))</f>
        <v/>
      </c>
      <c r="G110">
        <f>AVERAGEIF(INDEX('Input - companies list'!$A:$BG, 0, MATCH("Clusters 0",'Input - companies list'!$A$1:$BG$1, 0)),'Output - Cluster ranking'!B110,INDEX('Input - companies list'!$A:$BG, 0, MATCH("Inter-Cluster Connectivity",'Input - companies list'!$A$1:$BG$1, 0)))</f>
        <v/>
      </c>
      <c r="H110">
        <f>IFERROR(PERCENTRANK(C:C,C110),0)</f>
        <v/>
      </c>
      <c r="I110">
        <f>IFERROR(1 - PERCENTRANK(D:D,D110),0)</f>
        <v/>
      </c>
      <c r="J110">
        <f>IFERROR(PERCENTRANK(E:E,E110),0)</f>
        <v/>
      </c>
      <c r="K110">
        <f>IFERROR(1 - PERCENTRANK(F:F,F110),0)</f>
        <v/>
      </c>
      <c r="L110">
        <f>IFERROR(PERCENTRANK(G:G,G110),0)</f>
        <v/>
      </c>
      <c r="M110">
        <f>H110*weightA+I110*weightB+J110*weightC+K110*weightD+L110*weightE</f>
        <v/>
      </c>
    </row>
    <row r="111" spans="1:13">
      <c r="A111">
        <f>RANK(M111,M:M)</f>
        <v/>
      </c>
      <c r="B111" t="s">
        <v>34889</v>
      </c>
      <c r="C111">
        <f>SUMIFS('Input - target event report'!H:H,'Input - target event report'!L:L,B111,'Input - target event report'!D:D, "Private Investment")</f>
        <v/>
      </c>
      <c r="D111">
        <f>IF(E111&lt;2, "N/A", (MAXIFS('Input - target event report'!E:E,'Input - target event report'!L:L,B:B,'Input - target event report'!D:D,"Private Investment")-MINIFS('Input - target event report'!E:E,'Input - target event report'!L:L,B:B,'Input - target event report'!D:D,"Private Investment"))/(E111-1))</f>
        <v/>
      </c>
      <c r="E111">
        <f>COUNTIFS('Input - target event report'!L:L,B111,'Input - target event report'!D:D, "Private Investment")</f>
        <v/>
      </c>
      <c r="F111">
        <f>AVERAGEIF(INDEX('Input - companies list'!$A:$BG, 0, MATCH("Clusters 0",'Input - companies list'!$A$1:$BG$1, 0)),'Output - Cluster ranking'!B111,INDEX('Input - companies list'!$A:$BG, 0, MATCH("Flow",'Input - companies list'!$A$1:$BG$1, 0)))</f>
        <v/>
      </c>
      <c r="G111">
        <f>AVERAGEIF(INDEX('Input - companies list'!$A:$BG, 0, MATCH("Clusters 0",'Input - companies list'!$A$1:$BG$1, 0)),'Output - Cluster ranking'!B111,INDEX('Input - companies list'!$A:$BG, 0, MATCH("Inter-Cluster Connectivity",'Input - companies list'!$A$1:$BG$1, 0)))</f>
        <v/>
      </c>
      <c r="H111">
        <f>IFERROR(PERCENTRANK(C:C,C111),0)</f>
        <v/>
      </c>
      <c r="I111">
        <f>IFERROR(1 - PERCENTRANK(D:D,D111),0)</f>
        <v/>
      </c>
      <c r="J111">
        <f>IFERROR(PERCENTRANK(E:E,E111),0)</f>
        <v/>
      </c>
      <c r="K111">
        <f>IFERROR(1 - PERCENTRANK(F:F,F111),0)</f>
        <v/>
      </c>
      <c r="L111">
        <f>IFERROR(PERCENTRANK(G:G,G111),0)</f>
        <v/>
      </c>
      <c r="M111">
        <f>H111*weightA+I111*weightB+J111*weightC+K111*weightD+L111*weightE</f>
        <v/>
      </c>
    </row>
    <row r="112" spans="1:13">
      <c r="A112">
        <f>RANK(M112,M:M)</f>
        <v/>
      </c>
      <c r="B112" t="s">
        <v>34890</v>
      </c>
      <c r="C112">
        <f>SUMIFS('Input - target event report'!H:H,'Input - target event report'!L:L,B112,'Input - target event report'!D:D, "Private Investment")</f>
        <v/>
      </c>
      <c r="D112">
        <f>IF(E112&lt;2, "N/A", (MAXIFS('Input - target event report'!E:E,'Input - target event report'!L:L,B:B,'Input - target event report'!D:D,"Private Investment")-MINIFS('Input - target event report'!E:E,'Input - target event report'!L:L,B:B,'Input - target event report'!D:D,"Private Investment"))/(E112-1))</f>
        <v/>
      </c>
      <c r="E112">
        <f>COUNTIFS('Input - target event report'!L:L,B112,'Input - target event report'!D:D, "Private Investment")</f>
        <v/>
      </c>
      <c r="F112">
        <f>AVERAGEIF(INDEX('Input - companies list'!$A:$BG, 0, MATCH("Clusters 0",'Input - companies list'!$A$1:$BG$1, 0)),'Output - Cluster ranking'!B112,INDEX('Input - companies list'!$A:$BG, 0, MATCH("Flow",'Input - companies list'!$A$1:$BG$1, 0)))</f>
        <v/>
      </c>
      <c r="G112">
        <f>AVERAGEIF(INDEX('Input - companies list'!$A:$BG, 0, MATCH("Clusters 0",'Input - companies list'!$A$1:$BG$1, 0)),'Output - Cluster ranking'!B112,INDEX('Input - companies list'!$A:$BG, 0, MATCH("Inter-Cluster Connectivity",'Input - companies list'!$A$1:$BG$1, 0)))</f>
        <v/>
      </c>
      <c r="H112">
        <f>IFERROR(PERCENTRANK(C:C,C112),0)</f>
        <v/>
      </c>
      <c r="I112">
        <f>IFERROR(1 - PERCENTRANK(D:D,D112),0)</f>
        <v/>
      </c>
      <c r="J112">
        <f>IFERROR(PERCENTRANK(E:E,E112),0)</f>
        <v/>
      </c>
      <c r="K112">
        <f>IFERROR(1 - PERCENTRANK(F:F,F112),0)</f>
        <v/>
      </c>
      <c r="L112">
        <f>IFERROR(PERCENTRANK(G:G,G112),0)</f>
        <v/>
      </c>
      <c r="M112">
        <f>H112*weightA+I112*weightB+J112*weightC+K112*weightD+L112*weightE</f>
        <v/>
      </c>
    </row>
    <row r="113" spans="1:13">
      <c r="A113">
        <f>RANK(M113,M:M)</f>
        <v/>
      </c>
      <c r="B113" t="s">
        <v>34891</v>
      </c>
      <c r="C113">
        <f>SUMIFS('Input - target event report'!H:H,'Input - target event report'!L:L,B113,'Input - target event report'!D:D, "Private Investment")</f>
        <v/>
      </c>
      <c r="D113">
        <f>IF(E113&lt;2, "N/A", (MAXIFS('Input - target event report'!E:E,'Input - target event report'!L:L,B:B,'Input - target event report'!D:D,"Private Investment")-MINIFS('Input - target event report'!E:E,'Input - target event report'!L:L,B:B,'Input - target event report'!D:D,"Private Investment"))/(E113-1))</f>
        <v/>
      </c>
      <c r="E113">
        <f>COUNTIFS('Input - target event report'!L:L,B113,'Input - target event report'!D:D, "Private Investment")</f>
        <v/>
      </c>
      <c r="F113">
        <f>AVERAGEIF(INDEX('Input - companies list'!$A:$BG, 0, MATCH("Clusters 0",'Input - companies list'!$A$1:$BG$1, 0)),'Output - Cluster ranking'!B113,INDEX('Input - companies list'!$A:$BG, 0, MATCH("Flow",'Input - companies list'!$A$1:$BG$1, 0)))</f>
        <v/>
      </c>
      <c r="G113">
        <f>AVERAGEIF(INDEX('Input - companies list'!$A:$BG, 0, MATCH("Clusters 0",'Input - companies list'!$A$1:$BG$1, 0)),'Output - Cluster ranking'!B113,INDEX('Input - companies list'!$A:$BG, 0, MATCH("Inter-Cluster Connectivity",'Input - companies list'!$A$1:$BG$1, 0)))</f>
        <v/>
      </c>
      <c r="H113">
        <f>IFERROR(PERCENTRANK(C:C,C113),0)</f>
        <v/>
      </c>
      <c r="I113">
        <f>IFERROR(1 - PERCENTRANK(D:D,D113),0)</f>
        <v/>
      </c>
      <c r="J113">
        <f>IFERROR(PERCENTRANK(E:E,E113),0)</f>
        <v/>
      </c>
      <c r="K113">
        <f>IFERROR(1 - PERCENTRANK(F:F,F113),0)</f>
        <v/>
      </c>
      <c r="L113">
        <f>IFERROR(PERCENTRANK(G:G,G113),0)</f>
        <v/>
      </c>
      <c r="M113">
        <f>H113*weightA+I113*weightB+J113*weightC+K113*weightD+L113*weightE</f>
        <v/>
      </c>
    </row>
    <row r="114" spans="1:13">
      <c r="A114">
        <f>RANK(M114,M:M)</f>
        <v/>
      </c>
      <c r="B114" t="s">
        <v>34892</v>
      </c>
      <c r="C114">
        <f>SUMIFS('Input - target event report'!H:H,'Input - target event report'!L:L,B114,'Input - target event report'!D:D, "Private Investment")</f>
        <v/>
      </c>
      <c r="D114">
        <f>IF(E114&lt;2, "N/A", (MAXIFS('Input - target event report'!E:E,'Input - target event report'!L:L,B:B,'Input - target event report'!D:D,"Private Investment")-MINIFS('Input - target event report'!E:E,'Input - target event report'!L:L,B:B,'Input - target event report'!D:D,"Private Investment"))/(E114-1))</f>
        <v/>
      </c>
      <c r="E114">
        <f>COUNTIFS('Input - target event report'!L:L,B114,'Input - target event report'!D:D, "Private Investment")</f>
        <v/>
      </c>
      <c r="F114">
        <f>AVERAGEIF(INDEX('Input - companies list'!$A:$BG, 0, MATCH("Clusters 0",'Input - companies list'!$A$1:$BG$1, 0)),'Output - Cluster ranking'!B114,INDEX('Input - companies list'!$A:$BG, 0, MATCH("Flow",'Input - companies list'!$A$1:$BG$1, 0)))</f>
        <v/>
      </c>
      <c r="G114">
        <f>AVERAGEIF(INDEX('Input - companies list'!$A:$BG, 0, MATCH("Clusters 0",'Input - companies list'!$A$1:$BG$1, 0)),'Output - Cluster ranking'!B114,INDEX('Input - companies list'!$A:$BG, 0, MATCH("Inter-Cluster Connectivity",'Input - companies list'!$A$1:$BG$1, 0)))</f>
        <v/>
      </c>
      <c r="H114">
        <f>IFERROR(PERCENTRANK(C:C,C114),0)</f>
        <v/>
      </c>
      <c r="I114">
        <f>IFERROR(1 - PERCENTRANK(D:D,D114),0)</f>
        <v/>
      </c>
      <c r="J114">
        <f>IFERROR(PERCENTRANK(E:E,E114),0)</f>
        <v/>
      </c>
      <c r="K114">
        <f>IFERROR(1 - PERCENTRANK(F:F,F114),0)</f>
        <v/>
      </c>
      <c r="L114">
        <f>IFERROR(PERCENTRANK(G:G,G114),0)</f>
        <v/>
      </c>
      <c r="M114">
        <f>H114*weightA+I114*weightB+J114*weightC+K114*weightD+L114*weightE</f>
        <v/>
      </c>
    </row>
    <row r="115" spans="1:13">
      <c r="A115">
        <f>RANK(M115,M:M)</f>
        <v/>
      </c>
      <c r="B115" t="s">
        <v>34893</v>
      </c>
      <c r="C115">
        <f>SUMIFS('Input - target event report'!H:H,'Input - target event report'!L:L,B115,'Input - target event report'!D:D, "Private Investment")</f>
        <v/>
      </c>
      <c r="D115">
        <f>IF(E115&lt;2, "N/A", (MAXIFS('Input - target event report'!E:E,'Input - target event report'!L:L,B:B,'Input - target event report'!D:D,"Private Investment")-MINIFS('Input - target event report'!E:E,'Input - target event report'!L:L,B:B,'Input - target event report'!D:D,"Private Investment"))/(E115-1))</f>
        <v/>
      </c>
      <c r="E115">
        <f>COUNTIFS('Input - target event report'!L:L,B115,'Input - target event report'!D:D, "Private Investment")</f>
        <v/>
      </c>
      <c r="F115">
        <f>AVERAGEIF(INDEX('Input - companies list'!$A:$BG, 0, MATCH("Clusters 0",'Input - companies list'!$A$1:$BG$1, 0)),'Output - Cluster ranking'!B115,INDEX('Input - companies list'!$A:$BG, 0, MATCH("Flow",'Input - companies list'!$A$1:$BG$1, 0)))</f>
        <v/>
      </c>
      <c r="G115">
        <f>AVERAGEIF(INDEX('Input - companies list'!$A:$BG, 0, MATCH("Clusters 0",'Input - companies list'!$A$1:$BG$1, 0)),'Output - Cluster ranking'!B115,INDEX('Input - companies list'!$A:$BG, 0, MATCH("Inter-Cluster Connectivity",'Input - companies list'!$A$1:$BG$1, 0)))</f>
        <v/>
      </c>
      <c r="H115">
        <f>IFERROR(PERCENTRANK(C:C,C115),0)</f>
        <v/>
      </c>
      <c r="I115">
        <f>IFERROR(1 - PERCENTRANK(D:D,D115),0)</f>
        <v/>
      </c>
      <c r="J115">
        <f>IFERROR(PERCENTRANK(E:E,E115),0)</f>
        <v/>
      </c>
      <c r="K115">
        <f>IFERROR(1 - PERCENTRANK(F:F,F115),0)</f>
        <v/>
      </c>
      <c r="L115">
        <f>IFERROR(PERCENTRANK(G:G,G115),0)</f>
        <v/>
      </c>
      <c r="M115">
        <f>H115*weightA+I115*weightB+J115*weightC+K115*weightD+L115*weightE</f>
        <v/>
      </c>
    </row>
    <row r="116" spans="1:13">
      <c r="A116">
        <f>RANK(M116,M:M)</f>
        <v/>
      </c>
      <c r="B116" t="s">
        <v>34894</v>
      </c>
      <c r="C116">
        <f>SUMIFS('Input - target event report'!H:H,'Input - target event report'!L:L,B116,'Input - target event report'!D:D, "Private Investment")</f>
        <v/>
      </c>
      <c r="D116">
        <f>IF(E116&lt;2, "N/A", (MAXIFS('Input - target event report'!E:E,'Input - target event report'!L:L,B:B,'Input - target event report'!D:D,"Private Investment")-MINIFS('Input - target event report'!E:E,'Input - target event report'!L:L,B:B,'Input - target event report'!D:D,"Private Investment"))/(E116-1))</f>
        <v/>
      </c>
      <c r="E116">
        <f>COUNTIFS('Input - target event report'!L:L,B116,'Input - target event report'!D:D, "Private Investment")</f>
        <v/>
      </c>
      <c r="F116">
        <f>AVERAGEIF(INDEX('Input - companies list'!$A:$BG, 0, MATCH("Clusters 0",'Input - companies list'!$A$1:$BG$1, 0)),'Output - Cluster ranking'!B116,INDEX('Input - companies list'!$A:$BG, 0, MATCH("Flow",'Input - companies list'!$A$1:$BG$1, 0)))</f>
        <v/>
      </c>
      <c r="G116">
        <f>AVERAGEIF(INDEX('Input - companies list'!$A:$BG, 0, MATCH("Clusters 0",'Input - companies list'!$A$1:$BG$1, 0)),'Output - Cluster ranking'!B116,INDEX('Input - companies list'!$A:$BG, 0, MATCH("Inter-Cluster Connectivity",'Input - companies list'!$A$1:$BG$1, 0)))</f>
        <v/>
      </c>
      <c r="H116">
        <f>IFERROR(PERCENTRANK(C:C,C116),0)</f>
        <v/>
      </c>
      <c r="I116">
        <f>IFERROR(1 - PERCENTRANK(D:D,D116),0)</f>
        <v/>
      </c>
      <c r="J116">
        <f>IFERROR(PERCENTRANK(E:E,E116),0)</f>
        <v/>
      </c>
      <c r="K116">
        <f>IFERROR(1 - PERCENTRANK(F:F,F116),0)</f>
        <v/>
      </c>
      <c r="L116">
        <f>IFERROR(PERCENTRANK(G:G,G116),0)</f>
        <v/>
      </c>
      <c r="M116">
        <f>H116*weightA+I116*weightB+J116*weightC+K116*weightD+L116*weightE</f>
        <v/>
      </c>
    </row>
    <row r="117" spans="1:13">
      <c r="A117">
        <f>RANK(M117,M:M)</f>
        <v/>
      </c>
      <c r="C117">
        <f>SUMIFS('Input - target event report'!H:H,'Input - target event report'!L:L,B117,'Input - target event report'!D:D, "Private Investment")</f>
        <v/>
      </c>
      <c r="D117">
        <f>IF(E117&lt;2, "N/A", (MAXIFS('Input - target event report'!E:E,'Input - target event report'!L:L,B:B,'Input - target event report'!D:D,"Private Investment")-MINIFS('Input - target event report'!E:E,'Input - target event report'!L:L,B:B,'Input - target event report'!D:D,"Private Investment"))/(E117-1))</f>
        <v/>
      </c>
      <c r="E117">
        <f>COUNTIFS('Input - target event report'!L:L,B117,'Input - target event report'!D:D, "Private Investment")</f>
        <v/>
      </c>
      <c r="F117">
        <f>AVERAGEIF(INDEX('Input - companies list'!$A:$BG, 0, MATCH("Clusters 0",'Input - companies list'!$A$1:$BG$1, 0)),'Output - Cluster ranking'!B117,INDEX('Input - companies list'!$A:$BG, 0, MATCH("Flow",'Input - companies list'!$A$1:$BG$1, 0)))</f>
        <v/>
      </c>
      <c r="G117">
        <f>AVERAGEIF(INDEX('Input - companies list'!$A:$BG, 0, MATCH("Clusters 0",'Input - companies list'!$A$1:$BG$1, 0)),'Output - Cluster ranking'!B117,INDEX('Input - companies list'!$A:$BG, 0, MATCH("Inter-Cluster Connectivity",'Input - companies list'!$A$1:$BG$1, 0)))</f>
        <v/>
      </c>
      <c r="H117">
        <f>IFERROR(PERCENTRANK(C:C,C117),0)</f>
        <v/>
      </c>
      <c r="I117">
        <f>IFERROR(1 - PERCENTRANK(D:D,D117),0)</f>
        <v/>
      </c>
      <c r="J117">
        <f>IFERROR(PERCENTRANK(E:E,E117),0)</f>
        <v/>
      </c>
      <c r="K117">
        <f>IFERROR(1 - PERCENTRANK(F:F,F117),0)</f>
        <v/>
      </c>
      <c r="L117">
        <f>IFERROR(PERCENTRANK(G:G,G117),0)</f>
        <v/>
      </c>
      <c r="M117">
        <f>H117*weightA+I117*weightB+J117*weightC+K117*weightD+L117*weightE</f>
        <v/>
      </c>
    </row>
    <row r="118" spans="1:13">
      <c r="A118">
        <f>RANK(M118,M:M)</f>
        <v/>
      </c>
      <c r="C118">
        <f>SUMIFS('Input - target event report'!H:H,'Input - target event report'!L:L,B118,'Input - target event report'!D:D, "Private Investment")</f>
        <v/>
      </c>
      <c r="D118">
        <f>IF(E118&lt;2, "N/A", (MAXIFS('Input - target event report'!E:E,'Input - target event report'!L:L,B:B,'Input - target event report'!D:D,"Private Investment")-MINIFS('Input - target event report'!E:E,'Input - target event report'!L:L,B:B,'Input - target event report'!D:D,"Private Investment"))/(E118-1))</f>
        <v/>
      </c>
      <c r="E118">
        <f>COUNTIFS('Input - target event report'!L:L,B118,'Input - target event report'!D:D, "Private Investment")</f>
        <v/>
      </c>
      <c r="F118">
        <f>AVERAGEIF(INDEX('Input - companies list'!$A:$BG, 0, MATCH("Clusters 0",'Input - companies list'!$A$1:$BG$1, 0)),'Output - Cluster ranking'!B118,INDEX('Input - companies list'!$A:$BG, 0, MATCH("Flow",'Input - companies list'!$A$1:$BG$1, 0)))</f>
        <v/>
      </c>
      <c r="G118">
        <f>AVERAGEIF(INDEX('Input - companies list'!$A:$BG, 0, MATCH("Clusters 0",'Input - companies list'!$A$1:$BG$1, 0)),'Output - Cluster ranking'!B118,INDEX('Input - companies list'!$A:$BG, 0, MATCH("Inter-Cluster Connectivity",'Input - companies list'!$A$1:$BG$1, 0)))</f>
        <v/>
      </c>
      <c r="H118">
        <f>IFERROR(PERCENTRANK(C:C,C118),0)</f>
        <v/>
      </c>
      <c r="I118">
        <f>IFERROR(1 - PERCENTRANK(D:D,D118),0)</f>
        <v/>
      </c>
      <c r="J118">
        <f>IFERROR(PERCENTRANK(E:E,E118),0)</f>
        <v/>
      </c>
      <c r="K118">
        <f>IFERROR(1 - PERCENTRANK(F:F,F118),0)</f>
        <v/>
      </c>
      <c r="L118">
        <f>IFERROR(PERCENTRANK(G:G,G118),0)</f>
        <v/>
      </c>
      <c r="M118">
        <f>H118*weightA+I118*weightB+J118*weightC+K118*weightD+L118*weightE</f>
        <v/>
      </c>
    </row>
    <row r="119" spans="1:13">
      <c r="A119">
        <f>RANK(M119,M:M)</f>
        <v/>
      </c>
      <c r="C119">
        <f>SUMIFS('Input - target event report'!H:H,'Input - target event report'!L:L,B119,'Input - target event report'!D:D, "Private Investment")</f>
        <v/>
      </c>
      <c r="D119">
        <f>IF(E119&lt;2, "N/A", (MAXIFS('Input - target event report'!E:E,'Input - target event report'!L:L,B:B,'Input - target event report'!D:D,"Private Investment")-MINIFS('Input - target event report'!E:E,'Input - target event report'!L:L,B:B,'Input - target event report'!D:D,"Private Investment"))/(E119-1))</f>
        <v/>
      </c>
      <c r="E119">
        <f>COUNTIFS('Input - target event report'!L:L,B119,'Input - target event report'!D:D, "Private Investment")</f>
        <v/>
      </c>
      <c r="F119">
        <f>AVERAGEIF(INDEX('Input - companies list'!$A:$BG, 0, MATCH("Clusters 0",'Input - companies list'!$A$1:$BG$1, 0)),'Output - Cluster ranking'!B119,INDEX('Input - companies list'!$A:$BG, 0, MATCH("Flow",'Input - companies list'!$A$1:$BG$1, 0)))</f>
        <v/>
      </c>
      <c r="G119">
        <f>AVERAGEIF(INDEX('Input - companies list'!$A:$BG, 0, MATCH("Clusters 0",'Input - companies list'!$A$1:$BG$1, 0)),'Output - Cluster ranking'!B119,INDEX('Input - companies list'!$A:$BG, 0, MATCH("Inter-Cluster Connectivity",'Input - companies list'!$A$1:$BG$1, 0)))</f>
        <v/>
      </c>
      <c r="H119">
        <f>IFERROR(PERCENTRANK(C:C,C119),0)</f>
        <v/>
      </c>
      <c r="I119">
        <f>IFERROR(1 - PERCENTRANK(D:D,D119),0)</f>
        <v/>
      </c>
      <c r="J119">
        <f>IFERROR(PERCENTRANK(E:E,E119),0)</f>
        <v/>
      </c>
      <c r="K119">
        <f>IFERROR(1 - PERCENTRANK(F:F,F119),0)</f>
        <v/>
      </c>
      <c r="L119">
        <f>IFERROR(PERCENTRANK(G:G,G119),0)</f>
        <v/>
      </c>
      <c r="M119">
        <f>H119*weightA+I119*weightB+J119*weightC+K119*weightD+L119*weightE</f>
        <v/>
      </c>
    </row>
    <row r="120" spans="1:13">
      <c r="A120">
        <f>RANK(M120,M:M)</f>
        <v/>
      </c>
      <c r="C120">
        <f>SUMIFS('Input - target event report'!H:H,'Input - target event report'!L:L,B120,'Input - target event report'!D:D, "Private Investment")</f>
        <v/>
      </c>
      <c r="D120">
        <f>IF(E120&lt;2, "N/A", (MAXIFS('Input - target event report'!E:E,'Input - target event report'!L:L,B:B,'Input - target event report'!D:D,"Private Investment")-MINIFS('Input - target event report'!E:E,'Input - target event report'!L:L,B:B,'Input - target event report'!D:D,"Private Investment"))/(E120-1))</f>
        <v/>
      </c>
      <c r="E120">
        <f>COUNTIFS('Input - target event report'!L:L,B120,'Input - target event report'!D:D, "Private Investment")</f>
        <v/>
      </c>
      <c r="F120">
        <f>AVERAGEIF(INDEX('Input - companies list'!$A:$BG, 0, MATCH("Clusters 0",'Input - companies list'!$A$1:$BG$1, 0)),'Output - Cluster ranking'!B120,INDEX('Input - companies list'!$A:$BG, 0, MATCH("Flow",'Input - companies list'!$A$1:$BG$1, 0)))</f>
        <v/>
      </c>
      <c r="G120">
        <f>AVERAGEIF(INDEX('Input - companies list'!$A:$BG, 0, MATCH("Clusters 0",'Input - companies list'!$A$1:$BG$1, 0)),'Output - Cluster ranking'!B120,INDEX('Input - companies list'!$A:$BG, 0, MATCH("Inter-Cluster Connectivity",'Input - companies list'!$A$1:$BG$1, 0)))</f>
        <v/>
      </c>
      <c r="H120">
        <f>IFERROR(PERCENTRANK(C:C,C120),0)</f>
        <v/>
      </c>
      <c r="I120">
        <f>IFERROR(1 - PERCENTRANK(D:D,D120),0)</f>
        <v/>
      </c>
      <c r="J120">
        <f>IFERROR(PERCENTRANK(E:E,E120),0)</f>
        <v/>
      </c>
      <c r="K120">
        <f>IFERROR(1 - PERCENTRANK(F:F,F120),0)</f>
        <v/>
      </c>
      <c r="L120">
        <f>IFERROR(PERCENTRANK(G:G,G120),0)</f>
        <v/>
      </c>
      <c r="M120">
        <f>H120*weightA+I120*weightB+J120*weightC+K120*weightD+L120*weightE</f>
        <v/>
      </c>
    </row>
    <row r="121" spans="1:13">
      <c r="A121">
        <f>RANK(M121,M:M)</f>
        <v/>
      </c>
      <c r="C121">
        <f>SUMIFS('Input - target event report'!H:H,'Input - target event report'!L:L,B121,'Input - target event report'!D:D, "Private Investment")</f>
        <v/>
      </c>
      <c r="D121">
        <f>IF(E121&lt;2, "N/A", (MAXIFS('Input - target event report'!E:E,'Input - target event report'!L:L,B:B,'Input - target event report'!D:D,"Private Investment")-MINIFS('Input - target event report'!E:E,'Input - target event report'!L:L,B:B,'Input - target event report'!D:D,"Private Investment"))/(E121-1))</f>
        <v/>
      </c>
      <c r="E121">
        <f>COUNTIFS('Input - target event report'!L:L,B121,'Input - target event report'!D:D, "Private Investment")</f>
        <v/>
      </c>
      <c r="F121">
        <f>AVERAGEIF(INDEX('Input - companies list'!$A:$BG, 0, MATCH("Clusters 0",'Input - companies list'!$A$1:$BG$1, 0)),'Output - Cluster ranking'!B121,INDEX('Input - companies list'!$A:$BG, 0, MATCH("Flow",'Input - companies list'!$A$1:$BG$1, 0)))</f>
        <v/>
      </c>
      <c r="G121">
        <f>AVERAGEIF(INDEX('Input - companies list'!$A:$BG, 0, MATCH("Clusters 0",'Input - companies list'!$A$1:$BG$1, 0)),'Output - Cluster ranking'!B121,INDEX('Input - companies list'!$A:$BG, 0, MATCH("Inter-Cluster Connectivity",'Input - companies list'!$A$1:$BG$1, 0)))</f>
        <v/>
      </c>
      <c r="H121">
        <f>IFERROR(PERCENTRANK(C:C,C121),0)</f>
        <v/>
      </c>
      <c r="I121">
        <f>IFERROR(1 - PERCENTRANK(D:D,D121),0)</f>
        <v/>
      </c>
      <c r="J121">
        <f>IFERROR(PERCENTRANK(E:E,E121),0)</f>
        <v/>
      </c>
      <c r="K121">
        <f>IFERROR(1 - PERCENTRANK(F:F,F121),0)</f>
        <v/>
      </c>
      <c r="L121">
        <f>IFERROR(PERCENTRANK(G:G,G121),0)</f>
        <v/>
      </c>
      <c r="M121">
        <f>H121*weightA+I121*weightB+J121*weightC+K121*weightD+L121*weightE</f>
        <v/>
      </c>
    </row>
    <row r="122" spans="1:13">
      <c r="A122">
        <f>RANK(M122,M:M)</f>
        <v/>
      </c>
      <c r="C122">
        <f>SUMIFS('Input - target event report'!H:H,'Input - target event report'!L:L,B122,'Input - target event report'!D:D, "Private Investment")</f>
        <v/>
      </c>
      <c r="D122">
        <f>IF(E122&lt;2, "N/A", (MAXIFS('Input - target event report'!E:E,'Input - target event report'!L:L,B:B,'Input - target event report'!D:D,"Private Investment")-MINIFS('Input - target event report'!E:E,'Input - target event report'!L:L,B:B,'Input - target event report'!D:D,"Private Investment"))/(E122-1))</f>
        <v/>
      </c>
      <c r="E122">
        <f>COUNTIFS('Input - target event report'!L:L,B122,'Input - target event report'!D:D, "Private Investment")</f>
        <v/>
      </c>
      <c r="F122">
        <f>AVERAGEIF(INDEX('Input - companies list'!$A:$BG, 0, MATCH("Clusters 0",'Input - companies list'!$A$1:$BG$1, 0)),'Output - Cluster ranking'!B122,INDEX('Input - companies list'!$A:$BG, 0, MATCH("Flow",'Input - companies list'!$A$1:$BG$1, 0)))</f>
        <v/>
      </c>
      <c r="G122">
        <f>AVERAGEIF(INDEX('Input - companies list'!$A:$BG, 0, MATCH("Clusters 0",'Input - companies list'!$A$1:$BG$1, 0)),'Output - Cluster ranking'!B122,INDEX('Input - companies list'!$A:$BG, 0, MATCH("Inter-Cluster Connectivity",'Input - companies list'!$A$1:$BG$1, 0)))</f>
        <v/>
      </c>
      <c r="H122">
        <f>IFERROR(PERCENTRANK(C:C,C122),0)</f>
        <v/>
      </c>
      <c r="I122">
        <f>IFERROR(1 - PERCENTRANK(D:D,D122),0)</f>
        <v/>
      </c>
      <c r="J122">
        <f>IFERROR(PERCENTRANK(E:E,E122),0)</f>
        <v/>
      </c>
      <c r="K122">
        <f>IFERROR(1 - PERCENTRANK(F:F,F122),0)</f>
        <v/>
      </c>
      <c r="L122">
        <f>IFERROR(PERCENTRANK(G:G,G122),0)</f>
        <v/>
      </c>
      <c r="M122">
        <f>H122*weightA+I122*weightB+J122*weightC+K122*weightD+L122*weightE</f>
        <v/>
      </c>
    </row>
    <row r="123" spans="1:13">
      <c r="A123">
        <f>RANK(M123,M:M)</f>
        <v/>
      </c>
      <c r="C123">
        <f>SUMIFS('Input - target event report'!H:H,'Input - target event report'!L:L,B123,'Input - target event report'!D:D, "Private Investment")</f>
        <v/>
      </c>
      <c r="D123">
        <f>IF(E123&lt;2, "N/A", (MAXIFS('Input - target event report'!E:E,'Input - target event report'!L:L,B:B,'Input - target event report'!D:D,"Private Investment")-MINIFS('Input - target event report'!E:E,'Input - target event report'!L:L,B:B,'Input - target event report'!D:D,"Private Investment"))/(E123-1))</f>
        <v/>
      </c>
      <c r="E123">
        <f>COUNTIFS('Input - target event report'!L:L,B123,'Input - target event report'!D:D, "Private Investment")</f>
        <v/>
      </c>
      <c r="F123">
        <f>AVERAGEIF(INDEX('Input - companies list'!$A:$BG, 0, MATCH("Clusters 0",'Input - companies list'!$A$1:$BG$1, 0)),'Output - Cluster ranking'!B123,INDEX('Input - companies list'!$A:$BG, 0, MATCH("Flow",'Input - companies list'!$A$1:$BG$1, 0)))</f>
        <v/>
      </c>
      <c r="G123">
        <f>AVERAGEIF(INDEX('Input - companies list'!$A:$BG, 0, MATCH("Clusters 0",'Input - companies list'!$A$1:$BG$1, 0)),'Output - Cluster ranking'!B123,INDEX('Input - companies list'!$A:$BG, 0, MATCH("Inter-Cluster Connectivity",'Input - companies list'!$A$1:$BG$1, 0)))</f>
        <v/>
      </c>
      <c r="H123">
        <f>IFERROR(PERCENTRANK(C:C,C123),0)</f>
        <v/>
      </c>
      <c r="I123">
        <f>IFERROR(1 - PERCENTRANK(D:D,D123),0)</f>
        <v/>
      </c>
      <c r="J123">
        <f>IFERROR(PERCENTRANK(E:E,E123),0)</f>
        <v/>
      </c>
      <c r="K123">
        <f>IFERROR(1 - PERCENTRANK(F:F,F123),0)</f>
        <v/>
      </c>
      <c r="L123">
        <f>IFERROR(PERCENTRANK(G:G,G123),0)</f>
        <v/>
      </c>
      <c r="M123">
        <f>H123*weightA+I123*weightB+J123*weightC+K123*weightD+L123*weightE</f>
        <v/>
      </c>
    </row>
    <row r="124" spans="1:13">
      <c r="A124">
        <f>RANK(M124,M:M)</f>
        <v/>
      </c>
      <c r="C124">
        <f>SUMIFS('Input - target event report'!H:H,'Input - target event report'!L:L,B124,'Input - target event report'!D:D, "Private Investment")</f>
        <v/>
      </c>
      <c r="D124">
        <f>IF(E124&lt;2, "N/A", (MAXIFS('Input - target event report'!E:E,'Input - target event report'!L:L,B:B,'Input - target event report'!D:D,"Private Investment")-MINIFS('Input - target event report'!E:E,'Input - target event report'!L:L,B:B,'Input - target event report'!D:D,"Private Investment"))/(E124-1))</f>
        <v/>
      </c>
      <c r="E124">
        <f>COUNTIFS('Input - target event report'!L:L,B124,'Input - target event report'!D:D, "Private Investment")</f>
        <v/>
      </c>
      <c r="F124">
        <f>AVERAGEIF(INDEX('Input - companies list'!$A:$BG, 0, MATCH("Clusters 0",'Input - companies list'!$A$1:$BG$1, 0)),'Output - Cluster ranking'!B124,INDEX('Input - companies list'!$A:$BG, 0, MATCH("Flow",'Input - companies list'!$A$1:$BG$1, 0)))</f>
        <v/>
      </c>
      <c r="G124">
        <f>AVERAGEIF(INDEX('Input - companies list'!$A:$BG, 0, MATCH("Clusters 0",'Input - companies list'!$A$1:$BG$1, 0)),'Output - Cluster ranking'!B124,INDEX('Input - companies list'!$A:$BG, 0, MATCH("Inter-Cluster Connectivity",'Input - companies list'!$A$1:$BG$1, 0)))</f>
        <v/>
      </c>
      <c r="H124">
        <f>IFERROR(PERCENTRANK(C:C,C124),0)</f>
        <v/>
      </c>
      <c r="I124">
        <f>IFERROR(1 - PERCENTRANK(D:D,D124),0)</f>
        <v/>
      </c>
      <c r="J124">
        <f>IFERROR(PERCENTRANK(E:E,E124),0)</f>
        <v/>
      </c>
      <c r="K124">
        <f>IFERROR(1 - PERCENTRANK(F:F,F124),0)</f>
        <v/>
      </c>
      <c r="L124">
        <f>IFERROR(PERCENTRANK(G:G,G124),0)</f>
        <v/>
      </c>
      <c r="M124">
        <f>H124*weightA+I124*weightB+J124*weightC+K124*weightD+L124*weightE</f>
        <v/>
      </c>
    </row>
    <row r="125" spans="1:13">
      <c r="A125">
        <f>RANK(M125,M:M)</f>
        <v/>
      </c>
      <c r="C125">
        <f>SUMIFS('Input - target event report'!H:H,'Input - target event report'!L:L,B125,'Input - target event report'!D:D, "Private Investment")</f>
        <v/>
      </c>
      <c r="D125">
        <f>IF(E125&lt;2, "N/A", (MAXIFS('Input - target event report'!E:E,'Input - target event report'!L:L,B:B,'Input - target event report'!D:D,"Private Investment")-MINIFS('Input - target event report'!E:E,'Input - target event report'!L:L,B:B,'Input - target event report'!D:D,"Private Investment"))/(E125-1))</f>
        <v/>
      </c>
      <c r="E125">
        <f>COUNTIFS('Input - target event report'!L:L,B125,'Input - target event report'!D:D, "Private Investment")</f>
        <v/>
      </c>
      <c r="F125">
        <f>AVERAGEIF(INDEX('Input - companies list'!$A:$BG, 0, MATCH("Clusters 0",'Input - companies list'!$A$1:$BG$1, 0)),'Output - Cluster ranking'!B125,INDEX('Input - companies list'!$A:$BG, 0, MATCH("Flow",'Input - companies list'!$A$1:$BG$1, 0)))</f>
        <v/>
      </c>
      <c r="G125">
        <f>AVERAGEIF(INDEX('Input - companies list'!$A:$BG, 0, MATCH("Clusters 0",'Input - companies list'!$A$1:$BG$1, 0)),'Output - Cluster ranking'!B125,INDEX('Input - companies list'!$A:$BG, 0, MATCH("Inter-Cluster Connectivity",'Input - companies list'!$A$1:$BG$1, 0)))</f>
        <v/>
      </c>
      <c r="H125">
        <f>IFERROR(PERCENTRANK(C:C,C125),0)</f>
        <v/>
      </c>
      <c r="I125">
        <f>IFERROR(1 - PERCENTRANK(D:D,D125),0)</f>
        <v/>
      </c>
      <c r="J125">
        <f>IFERROR(PERCENTRANK(E:E,E125),0)</f>
        <v/>
      </c>
      <c r="K125">
        <f>IFERROR(1 - PERCENTRANK(F:F,F125),0)</f>
        <v/>
      </c>
      <c r="L125">
        <f>IFERROR(PERCENTRANK(G:G,G125),0)</f>
        <v/>
      </c>
      <c r="M125">
        <f>H125*weightA+I125*weightB+J125*weightC+K125*weightD+L125*weightE</f>
        <v/>
      </c>
    </row>
    <row r="126" spans="1:13">
      <c r="A126">
        <f>RANK(M126,M:M)</f>
        <v/>
      </c>
      <c r="C126">
        <f>SUMIFS('Input - target event report'!H:H,'Input - target event report'!L:L,B126,'Input - target event report'!D:D, "Private Investment")</f>
        <v/>
      </c>
      <c r="D126">
        <f>IF(E126&lt;2, "N/A", (MAXIFS('Input - target event report'!E:E,'Input - target event report'!L:L,B:B,'Input - target event report'!D:D,"Private Investment")-MINIFS('Input - target event report'!E:E,'Input - target event report'!L:L,B:B,'Input - target event report'!D:D,"Private Investment"))/(E126-1))</f>
        <v/>
      </c>
      <c r="E126">
        <f>COUNTIFS('Input - target event report'!L:L,B126,'Input - target event report'!D:D, "Private Investment")</f>
        <v/>
      </c>
      <c r="F126">
        <f>AVERAGEIF(INDEX('Input - companies list'!$A:$BG, 0, MATCH("Clusters 0",'Input - companies list'!$A$1:$BG$1, 0)),'Output - Cluster ranking'!B126,INDEX('Input - companies list'!$A:$BG, 0, MATCH("Flow",'Input - companies list'!$A$1:$BG$1, 0)))</f>
        <v/>
      </c>
      <c r="G126">
        <f>AVERAGEIF(INDEX('Input - companies list'!$A:$BG, 0, MATCH("Clusters 0",'Input - companies list'!$A$1:$BG$1, 0)),'Output - Cluster ranking'!B126,INDEX('Input - companies list'!$A:$BG, 0, MATCH("Inter-Cluster Connectivity",'Input - companies list'!$A$1:$BG$1, 0)))</f>
        <v/>
      </c>
      <c r="H126">
        <f>IFERROR(PERCENTRANK(C:C,C126),0)</f>
        <v/>
      </c>
      <c r="I126">
        <f>IFERROR(1 - PERCENTRANK(D:D,D126),0)</f>
        <v/>
      </c>
      <c r="J126">
        <f>IFERROR(PERCENTRANK(E:E,E126),0)</f>
        <v/>
      </c>
      <c r="K126">
        <f>IFERROR(1 - PERCENTRANK(F:F,F126),0)</f>
        <v/>
      </c>
      <c r="L126">
        <f>IFERROR(PERCENTRANK(G:G,G126),0)</f>
        <v/>
      </c>
      <c r="M126">
        <f>H126*weightA+I126*weightB+J126*weightC+K126*weightD+L126*weightE</f>
        <v/>
      </c>
    </row>
    <row r="127" spans="1:13">
      <c r="A127">
        <f>RANK(M127,M:M)</f>
        <v/>
      </c>
      <c r="C127">
        <f>SUMIFS('Input - target event report'!H:H,'Input - target event report'!L:L,B127,'Input - target event report'!D:D, "Private Investment")</f>
        <v/>
      </c>
      <c r="D127">
        <f>IF(E127&lt;2, "N/A", (MAXIFS('Input - target event report'!E:E,'Input - target event report'!L:L,B:B,'Input - target event report'!D:D,"Private Investment")-MINIFS('Input - target event report'!E:E,'Input - target event report'!L:L,B:B,'Input - target event report'!D:D,"Private Investment"))/(E127-1))</f>
        <v/>
      </c>
      <c r="E127">
        <f>COUNTIFS('Input - target event report'!L:L,B127,'Input - target event report'!D:D, "Private Investment")</f>
        <v/>
      </c>
      <c r="F127">
        <f>AVERAGEIF(INDEX('Input - companies list'!$A:$BG, 0, MATCH("Clusters 0",'Input - companies list'!$A$1:$BG$1, 0)),'Output - Cluster ranking'!B127,INDEX('Input - companies list'!$A:$BG, 0, MATCH("Flow",'Input - companies list'!$A$1:$BG$1, 0)))</f>
        <v/>
      </c>
      <c r="G127">
        <f>AVERAGEIF(INDEX('Input - companies list'!$A:$BG, 0, MATCH("Clusters 0",'Input - companies list'!$A$1:$BG$1, 0)),'Output - Cluster ranking'!B127,INDEX('Input - companies list'!$A:$BG, 0, MATCH("Inter-Cluster Connectivity",'Input - companies list'!$A$1:$BG$1, 0)))</f>
        <v/>
      </c>
      <c r="H127">
        <f>IFERROR(PERCENTRANK(C:C,C127),0)</f>
        <v/>
      </c>
      <c r="I127">
        <f>IFERROR(1 - PERCENTRANK(D:D,D127),0)</f>
        <v/>
      </c>
      <c r="J127">
        <f>IFERROR(PERCENTRANK(E:E,E127),0)</f>
        <v/>
      </c>
      <c r="K127">
        <f>IFERROR(1 - PERCENTRANK(F:F,F127),0)</f>
        <v/>
      </c>
      <c r="L127">
        <f>IFERROR(PERCENTRANK(G:G,G127),0)</f>
        <v/>
      </c>
      <c r="M127">
        <f>H127*weightA+I127*weightB+J127*weightC+K127*weightD+L127*weightE</f>
        <v/>
      </c>
    </row>
    <row r="128" spans="1:13">
      <c r="A128">
        <f>RANK(M128,M:M)</f>
        <v/>
      </c>
      <c r="C128">
        <f>SUMIFS('Input - target event report'!H:H,'Input - target event report'!L:L,B128,'Input - target event report'!D:D, "Private Investment")</f>
        <v/>
      </c>
      <c r="D128">
        <f>IF(E128&lt;2, "N/A", (MAXIFS('Input - target event report'!E:E,'Input - target event report'!L:L,B:B,'Input - target event report'!D:D,"Private Investment")-MINIFS('Input - target event report'!E:E,'Input - target event report'!L:L,B:B,'Input - target event report'!D:D,"Private Investment"))/(E128-1))</f>
        <v/>
      </c>
      <c r="E128">
        <f>COUNTIFS('Input - target event report'!L:L,B128,'Input - target event report'!D:D, "Private Investment")</f>
        <v/>
      </c>
      <c r="F128">
        <f>AVERAGEIF(INDEX('Input - companies list'!$A:$BG, 0, MATCH("Clusters 0",'Input - companies list'!$A$1:$BG$1, 0)),'Output - Cluster ranking'!B128,INDEX('Input - companies list'!$A:$BG, 0, MATCH("Flow",'Input - companies list'!$A$1:$BG$1, 0)))</f>
        <v/>
      </c>
      <c r="G128">
        <f>AVERAGEIF(INDEX('Input - companies list'!$A:$BG, 0, MATCH("Clusters 0",'Input - companies list'!$A$1:$BG$1, 0)),'Output - Cluster ranking'!B128,INDEX('Input - companies list'!$A:$BG, 0, MATCH("Inter-Cluster Connectivity",'Input - companies list'!$A$1:$BG$1, 0)))</f>
        <v/>
      </c>
      <c r="H128">
        <f>IFERROR(PERCENTRANK(C:C,C128),0)</f>
        <v/>
      </c>
      <c r="I128">
        <f>IFERROR(1 - PERCENTRANK(D:D,D128),0)</f>
        <v/>
      </c>
      <c r="J128">
        <f>IFERROR(PERCENTRANK(E:E,E128),0)</f>
        <v/>
      </c>
      <c r="K128">
        <f>IFERROR(1 - PERCENTRANK(F:F,F128),0)</f>
        <v/>
      </c>
      <c r="L128">
        <f>IFERROR(PERCENTRANK(G:G,G128),0)</f>
        <v/>
      </c>
      <c r="M128">
        <f>H128*weightA+I128*weightB+J128*weightC+K128*weightD+L128*weightE</f>
        <v/>
      </c>
    </row>
    <row r="129" spans="1:13">
      <c r="A129">
        <f>RANK(M129,M:M)</f>
        <v/>
      </c>
      <c r="C129">
        <f>SUMIFS('Input - target event report'!H:H,'Input - target event report'!L:L,B129,'Input - target event report'!D:D, "Private Investment")</f>
        <v/>
      </c>
      <c r="D129">
        <f>IF(E129&lt;2, "N/A", (MAXIFS('Input - target event report'!E:E,'Input - target event report'!L:L,B:B,'Input - target event report'!D:D,"Private Investment")-MINIFS('Input - target event report'!E:E,'Input - target event report'!L:L,B:B,'Input - target event report'!D:D,"Private Investment"))/(E129-1))</f>
        <v/>
      </c>
      <c r="E129">
        <f>COUNTIFS('Input - target event report'!L:L,B129,'Input - target event report'!D:D, "Private Investment")</f>
        <v/>
      </c>
      <c r="F129">
        <f>AVERAGEIF(INDEX('Input - companies list'!$A:$BG, 0, MATCH("Clusters 0",'Input - companies list'!$A$1:$BG$1, 0)),'Output - Cluster ranking'!B129,INDEX('Input - companies list'!$A:$BG, 0, MATCH("Flow",'Input - companies list'!$A$1:$BG$1, 0)))</f>
        <v/>
      </c>
      <c r="G129">
        <f>AVERAGEIF(INDEX('Input - companies list'!$A:$BG, 0, MATCH("Clusters 0",'Input - companies list'!$A$1:$BG$1, 0)),'Output - Cluster ranking'!B129,INDEX('Input - companies list'!$A:$BG, 0, MATCH("Inter-Cluster Connectivity",'Input - companies list'!$A$1:$BG$1, 0)))</f>
        <v/>
      </c>
      <c r="H129">
        <f>IFERROR(PERCENTRANK(C:C,C129),0)</f>
        <v/>
      </c>
      <c r="I129">
        <f>IFERROR(1 - PERCENTRANK(D:D,D129),0)</f>
        <v/>
      </c>
      <c r="J129">
        <f>IFERROR(PERCENTRANK(E:E,E129),0)</f>
        <v/>
      </c>
      <c r="K129">
        <f>IFERROR(1 - PERCENTRANK(F:F,F129),0)</f>
        <v/>
      </c>
      <c r="L129">
        <f>IFERROR(PERCENTRANK(G:G,G129),0)</f>
        <v/>
      </c>
      <c r="M129">
        <f>H129*weightA+I129*weightB+J129*weightC+K129*weightD+L129*weightE</f>
        <v/>
      </c>
    </row>
    <row r="130" spans="1:13">
      <c r="A130">
        <f>RANK(M130,M:M)</f>
        <v/>
      </c>
      <c r="C130">
        <f>SUMIFS('Input - target event report'!H:H,'Input - target event report'!L:L,B130,'Input - target event report'!D:D, "Private Investment")</f>
        <v/>
      </c>
      <c r="D130">
        <f>IF(E130&lt;2, "N/A", (MAXIFS('Input - target event report'!E:E,'Input - target event report'!L:L,B:B,'Input - target event report'!D:D,"Private Investment")-MINIFS('Input - target event report'!E:E,'Input - target event report'!L:L,B:B,'Input - target event report'!D:D,"Private Investment"))/(E130-1))</f>
        <v/>
      </c>
      <c r="E130">
        <f>COUNTIFS('Input - target event report'!L:L,B130,'Input - target event report'!D:D, "Private Investment")</f>
        <v/>
      </c>
      <c r="F130">
        <f>AVERAGEIF(INDEX('Input - companies list'!$A:$BG, 0, MATCH("Clusters 0",'Input - companies list'!$A$1:$BG$1, 0)),'Output - Cluster ranking'!B130,INDEX('Input - companies list'!$A:$BG, 0, MATCH("Flow",'Input - companies list'!$A$1:$BG$1, 0)))</f>
        <v/>
      </c>
      <c r="G130">
        <f>AVERAGEIF(INDEX('Input - companies list'!$A:$BG, 0, MATCH("Clusters 0",'Input - companies list'!$A$1:$BG$1, 0)),'Output - Cluster ranking'!B130,INDEX('Input - companies list'!$A:$BG, 0, MATCH("Inter-Cluster Connectivity",'Input - companies list'!$A$1:$BG$1, 0)))</f>
        <v/>
      </c>
      <c r="H130">
        <f>IFERROR(PERCENTRANK(C:C,C130),0)</f>
        <v/>
      </c>
      <c r="I130">
        <f>IFERROR(1 - PERCENTRANK(D:D,D130),0)</f>
        <v/>
      </c>
      <c r="J130">
        <f>IFERROR(PERCENTRANK(E:E,E130),0)</f>
        <v/>
      </c>
      <c r="K130">
        <f>IFERROR(1 - PERCENTRANK(F:F,F130),0)</f>
        <v/>
      </c>
      <c r="L130">
        <f>IFERROR(PERCENTRANK(G:G,G130),0)</f>
        <v/>
      </c>
      <c r="M130">
        <f>H130*weightA+I130*weightB+J130*weightC+K130*weightD+L130*weightE</f>
        <v/>
      </c>
    </row>
    <row r="131" spans="1:13">
      <c r="A131">
        <f>RANK(M131,M:M)</f>
        <v/>
      </c>
      <c r="C131">
        <f>SUMIFS('Input - target event report'!H:H,'Input - target event report'!L:L,B131,'Input - target event report'!D:D, "Private Investment")</f>
        <v/>
      </c>
      <c r="D131">
        <f>IF(E131&lt;2, "N/A", (MAXIFS('Input - target event report'!E:E,'Input - target event report'!L:L,B:B,'Input - target event report'!D:D,"Private Investment")-MINIFS('Input - target event report'!E:E,'Input - target event report'!L:L,B:B,'Input - target event report'!D:D,"Private Investment"))/(E131-1))</f>
        <v/>
      </c>
      <c r="E131">
        <f>COUNTIFS('Input - target event report'!L:L,B131,'Input - target event report'!D:D, "Private Investment")</f>
        <v/>
      </c>
      <c r="F131">
        <f>AVERAGEIF(INDEX('Input - companies list'!$A:$BG, 0, MATCH("Clusters 0",'Input - companies list'!$A$1:$BG$1, 0)),'Output - Cluster ranking'!B131,INDEX('Input - companies list'!$A:$BG, 0, MATCH("Flow",'Input - companies list'!$A$1:$BG$1, 0)))</f>
        <v/>
      </c>
      <c r="G131">
        <f>AVERAGEIF(INDEX('Input - companies list'!$A:$BG, 0, MATCH("Clusters 0",'Input - companies list'!$A$1:$BG$1, 0)),'Output - Cluster ranking'!B131,INDEX('Input - companies list'!$A:$BG, 0, MATCH("Inter-Cluster Connectivity",'Input - companies list'!$A$1:$BG$1, 0)))</f>
        <v/>
      </c>
      <c r="H131">
        <f>IFERROR(PERCENTRANK(C:C,C131),0)</f>
        <v/>
      </c>
      <c r="I131">
        <f>IFERROR(1 - PERCENTRANK(D:D,D131),0)</f>
        <v/>
      </c>
      <c r="J131">
        <f>IFERROR(PERCENTRANK(E:E,E131),0)</f>
        <v/>
      </c>
      <c r="K131">
        <f>IFERROR(1 - PERCENTRANK(F:F,F131),0)</f>
        <v/>
      </c>
      <c r="L131">
        <f>IFERROR(PERCENTRANK(G:G,G131),0)</f>
        <v/>
      </c>
      <c r="M131">
        <f>H131*weightA+I131*weightB+J131*weightC+K131*weightD+L131*weightE</f>
        <v/>
      </c>
    </row>
    <row r="132" spans="1:13">
      <c r="A132">
        <f>RANK(M132,M:M)</f>
        <v/>
      </c>
      <c r="C132">
        <f>SUMIFS('Input - target event report'!H:H,'Input - target event report'!L:L,B132,'Input - target event report'!D:D, "Private Investment")</f>
        <v/>
      </c>
      <c r="D132">
        <f>IF(E132&lt;2, "N/A", (MAXIFS('Input - target event report'!E:E,'Input - target event report'!L:L,B:B,'Input - target event report'!D:D,"Private Investment")-MINIFS('Input - target event report'!E:E,'Input - target event report'!L:L,B:B,'Input - target event report'!D:D,"Private Investment"))/(E132-1))</f>
        <v/>
      </c>
      <c r="E132">
        <f>COUNTIFS('Input - target event report'!L:L,B132,'Input - target event report'!D:D, "Private Investment")</f>
        <v/>
      </c>
      <c r="F132">
        <f>AVERAGEIF(INDEX('Input - companies list'!$A:$BG, 0, MATCH("Clusters 0",'Input - companies list'!$A$1:$BG$1, 0)),'Output - Cluster ranking'!B132,INDEX('Input - companies list'!$A:$BG, 0, MATCH("Flow",'Input - companies list'!$A$1:$BG$1, 0)))</f>
        <v/>
      </c>
      <c r="G132">
        <f>AVERAGEIF(INDEX('Input - companies list'!$A:$BG, 0, MATCH("Clusters 0",'Input - companies list'!$A$1:$BG$1, 0)),'Output - Cluster ranking'!B132,INDEX('Input - companies list'!$A:$BG, 0, MATCH("Inter-Cluster Connectivity",'Input - companies list'!$A$1:$BG$1, 0)))</f>
        <v/>
      </c>
      <c r="H132">
        <f>IFERROR(PERCENTRANK(C:C,C132),0)</f>
        <v/>
      </c>
      <c r="I132">
        <f>IFERROR(1 - PERCENTRANK(D:D,D132),0)</f>
        <v/>
      </c>
      <c r="J132">
        <f>IFERROR(PERCENTRANK(E:E,E132),0)</f>
        <v/>
      </c>
      <c r="K132">
        <f>IFERROR(1 - PERCENTRANK(F:F,F132),0)</f>
        <v/>
      </c>
      <c r="L132">
        <f>IFERROR(PERCENTRANK(G:G,G132),0)</f>
        <v/>
      </c>
      <c r="M132">
        <f>H132*weightA+I132*weightB+J132*weightC+K132*weightD+L132*weightE</f>
        <v/>
      </c>
    </row>
    <row r="133" spans="1:13">
      <c r="A133">
        <f>RANK(M133,M:M)</f>
        <v/>
      </c>
      <c r="C133">
        <f>SUMIFS('Input - target event report'!H:H,'Input - target event report'!L:L,B133,'Input - target event report'!D:D, "Private Investment")</f>
        <v/>
      </c>
      <c r="D133">
        <f>IF(E133&lt;2, "N/A", (MAXIFS('Input - target event report'!E:E,'Input - target event report'!L:L,B:B,'Input - target event report'!D:D,"Private Investment")-MINIFS('Input - target event report'!E:E,'Input - target event report'!L:L,B:B,'Input - target event report'!D:D,"Private Investment"))/(E133-1))</f>
        <v/>
      </c>
      <c r="E133">
        <f>COUNTIFS('Input - target event report'!L:L,B133,'Input - target event report'!D:D, "Private Investment")</f>
        <v/>
      </c>
      <c r="F133">
        <f>AVERAGEIF(INDEX('Input - companies list'!$A:$BG, 0, MATCH("Clusters 0",'Input - companies list'!$A$1:$BG$1, 0)),'Output - Cluster ranking'!B133,INDEX('Input - companies list'!$A:$BG, 0, MATCH("Flow",'Input - companies list'!$A$1:$BG$1, 0)))</f>
        <v/>
      </c>
      <c r="G133">
        <f>AVERAGEIF(INDEX('Input - companies list'!$A:$BG, 0, MATCH("Clusters 0",'Input - companies list'!$A$1:$BG$1, 0)),'Output - Cluster ranking'!B133,INDEX('Input - companies list'!$A:$BG, 0, MATCH("Inter-Cluster Connectivity",'Input - companies list'!$A$1:$BG$1, 0)))</f>
        <v/>
      </c>
      <c r="H133">
        <f>IFERROR(PERCENTRANK(C:C,C133),0)</f>
        <v/>
      </c>
      <c r="I133">
        <f>IFERROR(1 - PERCENTRANK(D:D,D133),0)</f>
        <v/>
      </c>
      <c r="J133">
        <f>IFERROR(PERCENTRANK(E:E,E133),0)</f>
        <v/>
      </c>
      <c r="K133">
        <f>IFERROR(1 - PERCENTRANK(F:F,F133),0)</f>
        <v/>
      </c>
      <c r="L133">
        <f>IFERROR(PERCENTRANK(G:G,G133),0)</f>
        <v/>
      </c>
      <c r="M133">
        <f>H133*weightA+I133*weightB+J133*weightC+K133*weightD+L133*weightE</f>
        <v/>
      </c>
    </row>
    <row r="134" spans="1:13">
      <c r="A134">
        <f>RANK(M134,M:M)</f>
        <v/>
      </c>
      <c r="C134">
        <f>SUMIFS('Input - target event report'!H:H,'Input - target event report'!L:L,B134,'Input - target event report'!D:D, "Private Investment")</f>
        <v/>
      </c>
      <c r="D134">
        <f>IF(E134&lt;2, "N/A", (MAXIFS('Input - target event report'!E:E,'Input - target event report'!L:L,B:B,'Input - target event report'!D:D,"Private Investment")-MINIFS('Input - target event report'!E:E,'Input - target event report'!L:L,B:B,'Input - target event report'!D:D,"Private Investment"))/(E134-1))</f>
        <v/>
      </c>
      <c r="E134">
        <f>COUNTIFS('Input - target event report'!L:L,B134,'Input - target event report'!D:D, "Private Investment")</f>
        <v/>
      </c>
      <c r="F134">
        <f>AVERAGEIF(INDEX('Input - companies list'!$A:$BG, 0, MATCH("Clusters 0",'Input - companies list'!$A$1:$BG$1, 0)),'Output - Cluster ranking'!B134,INDEX('Input - companies list'!$A:$BG, 0, MATCH("Flow",'Input - companies list'!$A$1:$BG$1, 0)))</f>
        <v/>
      </c>
      <c r="G134">
        <f>AVERAGEIF(INDEX('Input - companies list'!$A:$BG, 0, MATCH("Clusters 0",'Input - companies list'!$A$1:$BG$1, 0)),'Output - Cluster ranking'!B134,INDEX('Input - companies list'!$A:$BG, 0, MATCH("Inter-Cluster Connectivity",'Input - companies list'!$A$1:$BG$1, 0)))</f>
        <v/>
      </c>
      <c r="H134">
        <f>IFERROR(PERCENTRANK(C:C,C134),0)</f>
        <v/>
      </c>
      <c r="I134">
        <f>IFERROR(1 - PERCENTRANK(D:D,D134),0)</f>
        <v/>
      </c>
      <c r="J134">
        <f>IFERROR(PERCENTRANK(E:E,E134),0)</f>
        <v/>
      </c>
      <c r="K134">
        <f>IFERROR(1 - PERCENTRANK(F:F,F134),0)</f>
        <v/>
      </c>
      <c r="L134">
        <f>IFERROR(PERCENTRANK(G:G,G134),0)</f>
        <v/>
      </c>
      <c r="M134">
        <f>H134*weightA+I134*weightB+J134*weightC+K134*weightD+L134*weightE</f>
        <v/>
      </c>
    </row>
    <row r="135" spans="1:13">
      <c r="A135">
        <f>RANK(M135,M:M)</f>
        <v/>
      </c>
      <c r="C135">
        <f>SUMIFS('Input - target event report'!H:H,'Input - target event report'!L:L,B135,'Input - target event report'!D:D, "Private Investment")</f>
        <v/>
      </c>
      <c r="D135">
        <f>IF(E135&lt;2, "N/A", (MAXIFS('Input - target event report'!E:E,'Input - target event report'!L:L,B:B,'Input - target event report'!D:D,"Private Investment")-MINIFS('Input - target event report'!E:E,'Input - target event report'!L:L,B:B,'Input - target event report'!D:D,"Private Investment"))/(E135-1))</f>
        <v/>
      </c>
      <c r="E135">
        <f>COUNTIFS('Input - target event report'!L:L,B135,'Input - target event report'!D:D, "Private Investment")</f>
        <v/>
      </c>
      <c r="F135">
        <f>AVERAGEIF(INDEX('Input - companies list'!$A:$BG, 0, MATCH("Clusters 0",'Input - companies list'!$A$1:$BG$1, 0)),'Output - Cluster ranking'!B135,INDEX('Input - companies list'!$A:$BG, 0, MATCH("Flow",'Input - companies list'!$A$1:$BG$1, 0)))</f>
        <v/>
      </c>
      <c r="G135">
        <f>AVERAGEIF(INDEX('Input - companies list'!$A:$BG, 0, MATCH("Clusters 0",'Input - companies list'!$A$1:$BG$1, 0)),'Output - Cluster ranking'!B135,INDEX('Input - companies list'!$A:$BG, 0, MATCH("Inter-Cluster Connectivity",'Input - companies list'!$A$1:$BG$1, 0)))</f>
        <v/>
      </c>
      <c r="H135">
        <f>IFERROR(PERCENTRANK(C:C,C135),0)</f>
        <v/>
      </c>
      <c r="I135">
        <f>IFERROR(1 - PERCENTRANK(D:D,D135),0)</f>
        <v/>
      </c>
      <c r="J135">
        <f>IFERROR(PERCENTRANK(E:E,E135),0)</f>
        <v/>
      </c>
      <c r="K135">
        <f>IFERROR(1 - PERCENTRANK(F:F,F135),0)</f>
        <v/>
      </c>
      <c r="L135">
        <f>IFERROR(PERCENTRANK(G:G,G135),0)</f>
        <v/>
      </c>
      <c r="M135">
        <f>H135*weightA+I135*weightB+J135*weightC+K135*weightD+L135*weightE</f>
        <v/>
      </c>
    </row>
    <row r="136" spans="1:13">
      <c r="A136">
        <f>RANK(M136,M:M)</f>
        <v/>
      </c>
      <c r="C136">
        <f>SUMIFS('Input - target event report'!H:H,'Input - target event report'!L:L,B136,'Input - target event report'!D:D, "Private Investment")</f>
        <v/>
      </c>
      <c r="D136">
        <f>IF(E136&lt;2, "N/A", (MAXIFS('Input - target event report'!E:E,'Input - target event report'!L:L,B:B,'Input - target event report'!D:D,"Private Investment")-MINIFS('Input - target event report'!E:E,'Input - target event report'!L:L,B:B,'Input - target event report'!D:D,"Private Investment"))/(E136-1))</f>
        <v/>
      </c>
      <c r="E136">
        <f>COUNTIFS('Input - target event report'!L:L,B136,'Input - target event report'!D:D, "Private Investment")</f>
        <v/>
      </c>
      <c r="F136">
        <f>AVERAGEIF(INDEX('Input - companies list'!$A:$BG, 0, MATCH("Clusters 0",'Input - companies list'!$A$1:$BG$1, 0)),'Output - Cluster ranking'!B136,INDEX('Input - companies list'!$A:$BG, 0, MATCH("Flow",'Input - companies list'!$A$1:$BG$1, 0)))</f>
        <v/>
      </c>
      <c r="G136">
        <f>AVERAGEIF(INDEX('Input - companies list'!$A:$BG, 0, MATCH("Clusters 0",'Input - companies list'!$A$1:$BG$1, 0)),'Output - Cluster ranking'!B136,INDEX('Input - companies list'!$A:$BG, 0, MATCH("Inter-Cluster Connectivity",'Input - companies list'!$A$1:$BG$1, 0)))</f>
        <v/>
      </c>
      <c r="H136">
        <f>IFERROR(PERCENTRANK(C:C,C136),0)</f>
        <v/>
      </c>
      <c r="I136">
        <f>IFERROR(1 - PERCENTRANK(D:D,D136),0)</f>
        <v/>
      </c>
      <c r="J136">
        <f>IFERROR(PERCENTRANK(E:E,E136),0)</f>
        <v/>
      </c>
      <c r="K136">
        <f>IFERROR(1 - PERCENTRANK(F:F,F136),0)</f>
        <v/>
      </c>
      <c r="L136">
        <f>IFERROR(PERCENTRANK(G:G,G136),0)</f>
        <v/>
      </c>
      <c r="M136">
        <f>H136*weightA+I136*weightB+J136*weightC+K136*weightD+L136*weightE</f>
        <v/>
      </c>
    </row>
    <row r="137" spans="1:13">
      <c r="A137">
        <f>RANK(M137,M:M)</f>
        <v/>
      </c>
      <c r="C137">
        <f>SUMIFS('Input - target event report'!H:H,'Input - target event report'!L:L,B137,'Input - target event report'!D:D, "Private Investment")</f>
        <v/>
      </c>
      <c r="D137">
        <f>IF(E137&lt;2, "N/A", (MAXIFS('Input - target event report'!E:E,'Input - target event report'!L:L,B:B,'Input - target event report'!D:D,"Private Investment")-MINIFS('Input - target event report'!E:E,'Input - target event report'!L:L,B:B,'Input - target event report'!D:D,"Private Investment"))/(E137-1))</f>
        <v/>
      </c>
      <c r="E137">
        <f>COUNTIFS('Input - target event report'!L:L,B137,'Input - target event report'!D:D, "Private Investment")</f>
        <v/>
      </c>
      <c r="F137">
        <f>AVERAGEIF(INDEX('Input - companies list'!$A:$BG, 0, MATCH("Clusters 0",'Input - companies list'!$A$1:$BG$1, 0)),'Output - Cluster ranking'!B137,INDEX('Input - companies list'!$A:$BG, 0, MATCH("Flow",'Input - companies list'!$A$1:$BG$1, 0)))</f>
        <v/>
      </c>
      <c r="G137">
        <f>AVERAGEIF(INDEX('Input - companies list'!$A:$BG, 0, MATCH("Clusters 0",'Input - companies list'!$A$1:$BG$1, 0)),'Output - Cluster ranking'!B137,INDEX('Input - companies list'!$A:$BG, 0, MATCH("Inter-Cluster Connectivity",'Input - companies list'!$A$1:$BG$1, 0)))</f>
        <v/>
      </c>
      <c r="H137">
        <f>IFERROR(PERCENTRANK(C:C,C137),0)</f>
        <v/>
      </c>
      <c r="I137">
        <f>IFERROR(1 - PERCENTRANK(D:D,D137),0)</f>
        <v/>
      </c>
      <c r="J137">
        <f>IFERROR(PERCENTRANK(E:E,E137),0)</f>
        <v/>
      </c>
      <c r="K137">
        <f>IFERROR(1 - PERCENTRANK(F:F,F137),0)</f>
        <v/>
      </c>
      <c r="L137">
        <f>IFERROR(PERCENTRANK(G:G,G137),0)</f>
        <v/>
      </c>
      <c r="M137">
        <f>H137*weightA+I137*weightB+J137*weightC+K137*weightD+L137*weightE</f>
        <v/>
      </c>
    </row>
    <row r="138" spans="1:13">
      <c r="A138">
        <f>RANK(M138,M:M)</f>
        <v/>
      </c>
      <c r="C138">
        <f>SUMIFS('Input - target event report'!H:H,'Input - target event report'!L:L,B138,'Input - target event report'!D:D, "Private Investment")</f>
        <v/>
      </c>
      <c r="D138">
        <f>IF(E138&lt;2, "N/A", (MAXIFS('Input - target event report'!E:E,'Input - target event report'!L:L,B:B,'Input - target event report'!D:D,"Private Investment")-MINIFS('Input - target event report'!E:E,'Input - target event report'!L:L,B:B,'Input - target event report'!D:D,"Private Investment"))/(E138-1))</f>
        <v/>
      </c>
      <c r="E138">
        <f>COUNTIFS('Input - target event report'!L:L,B138,'Input - target event report'!D:D, "Private Investment")</f>
        <v/>
      </c>
      <c r="F138">
        <f>AVERAGEIF(INDEX('Input - companies list'!$A:$BG, 0, MATCH("Clusters 0",'Input - companies list'!$A$1:$BG$1, 0)),'Output - Cluster ranking'!B138,INDEX('Input - companies list'!$A:$BG, 0, MATCH("Flow",'Input - companies list'!$A$1:$BG$1, 0)))</f>
        <v/>
      </c>
      <c r="G138">
        <f>AVERAGEIF(INDEX('Input - companies list'!$A:$BG, 0, MATCH("Clusters 0",'Input - companies list'!$A$1:$BG$1, 0)),'Output - Cluster ranking'!B138,INDEX('Input - companies list'!$A:$BG, 0, MATCH("Inter-Cluster Connectivity",'Input - companies list'!$A$1:$BG$1, 0)))</f>
        <v/>
      </c>
      <c r="H138">
        <f>IFERROR(PERCENTRANK(C:C,C138),0)</f>
        <v/>
      </c>
      <c r="I138">
        <f>IFERROR(1 - PERCENTRANK(D:D,D138),0)</f>
        <v/>
      </c>
      <c r="J138">
        <f>IFERROR(PERCENTRANK(E:E,E138),0)</f>
        <v/>
      </c>
      <c r="K138">
        <f>IFERROR(1 - PERCENTRANK(F:F,F138),0)</f>
        <v/>
      </c>
      <c r="L138">
        <f>IFERROR(PERCENTRANK(G:G,G138),0)</f>
        <v/>
      </c>
      <c r="M138">
        <f>H138*weightA+I138*weightB+J138*weightC+K138*weightD+L138*weightE</f>
        <v/>
      </c>
    </row>
    <row r="139" spans="1:13">
      <c r="A139">
        <f>RANK(M139,M:M)</f>
        <v/>
      </c>
      <c r="C139">
        <f>SUMIFS('Input - target event report'!H:H,'Input - target event report'!L:L,B139,'Input - target event report'!D:D, "Private Investment")</f>
        <v/>
      </c>
      <c r="D139">
        <f>IF(E139&lt;2, "N/A", (MAXIFS('Input - target event report'!E:E,'Input - target event report'!L:L,B:B,'Input - target event report'!D:D,"Private Investment")-MINIFS('Input - target event report'!E:E,'Input - target event report'!L:L,B:B,'Input - target event report'!D:D,"Private Investment"))/(E139-1))</f>
        <v/>
      </c>
      <c r="E139">
        <f>COUNTIFS('Input - target event report'!L:L,B139,'Input - target event report'!D:D, "Private Investment")</f>
        <v/>
      </c>
      <c r="F139">
        <f>AVERAGEIF(INDEX('Input - companies list'!$A:$BG, 0, MATCH("Clusters 0",'Input - companies list'!$A$1:$BG$1, 0)),'Output - Cluster ranking'!B139,INDEX('Input - companies list'!$A:$BG, 0, MATCH("Flow",'Input - companies list'!$A$1:$BG$1, 0)))</f>
        <v/>
      </c>
      <c r="G139">
        <f>AVERAGEIF(INDEX('Input - companies list'!$A:$BG, 0, MATCH("Clusters 0",'Input - companies list'!$A$1:$BG$1, 0)),'Output - Cluster ranking'!B139,INDEX('Input - companies list'!$A:$BG, 0, MATCH("Inter-Cluster Connectivity",'Input - companies list'!$A$1:$BG$1, 0)))</f>
        <v/>
      </c>
      <c r="H139">
        <f>IFERROR(PERCENTRANK(C:C,C139),0)</f>
        <v/>
      </c>
      <c r="I139">
        <f>IFERROR(1 - PERCENTRANK(D:D,D139),0)</f>
        <v/>
      </c>
      <c r="J139">
        <f>IFERROR(PERCENTRANK(E:E,E139),0)</f>
        <v/>
      </c>
      <c r="K139">
        <f>IFERROR(1 - PERCENTRANK(F:F,F139),0)</f>
        <v/>
      </c>
      <c r="L139">
        <f>IFERROR(PERCENTRANK(G:G,G139),0)</f>
        <v/>
      </c>
      <c r="M139">
        <f>H139*weightA+I139*weightB+J139*weightC+K139*weightD+L139*weightE</f>
        <v/>
      </c>
    </row>
    <row r="140" spans="1:13">
      <c r="A140">
        <f>RANK(M140,M:M)</f>
        <v/>
      </c>
      <c r="C140">
        <f>SUMIFS('Input - target event report'!H:H,'Input - target event report'!L:L,B140,'Input - target event report'!D:D, "Private Investment")</f>
        <v/>
      </c>
      <c r="D140">
        <f>IF(E140&lt;2, "N/A", (MAXIFS('Input - target event report'!E:E,'Input - target event report'!L:L,B:B,'Input - target event report'!D:D,"Private Investment")-MINIFS('Input - target event report'!E:E,'Input - target event report'!L:L,B:B,'Input - target event report'!D:D,"Private Investment"))/(E140-1))</f>
        <v/>
      </c>
      <c r="E140">
        <f>COUNTIFS('Input - target event report'!L:L,B140,'Input - target event report'!D:D, "Private Investment")</f>
        <v/>
      </c>
      <c r="F140">
        <f>AVERAGEIF(INDEX('Input - companies list'!$A:$BG, 0, MATCH("Clusters 0",'Input - companies list'!$A$1:$BG$1, 0)),'Output - Cluster ranking'!B140,INDEX('Input - companies list'!$A:$BG, 0, MATCH("Flow",'Input - companies list'!$A$1:$BG$1, 0)))</f>
        <v/>
      </c>
      <c r="G140">
        <f>AVERAGEIF(INDEX('Input - companies list'!$A:$BG, 0, MATCH("Clusters 0",'Input - companies list'!$A$1:$BG$1, 0)),'Output - Cluster ranking'!B140,INDEX('Input - companies list'!$A:$BG, 0, MATCH("Inter-Cluster Connectivity",'Input - companies list'!$A$1:$BG$1, 0)))</f>
        <v/>
      </c>
      <c r="H140">
        <f>IFERROR(PERCENTRANK(C:C,C140),0)</f>
        <v/>
      </c>
      <c r="I140">
        <f>IFERROR(1 - PERCENTRANK(D:D,D140),0)</f>
        <v/>
      </c>
      <c r="J140">
        <f>IFERROR(PERCENTRANK(E:E,E140),0)</f>
        <v/>
      </c>
      <c r="K140">
        <f>IFERROR(1 - PERCENTRANK(F:F,F140),0)</f>
        <v/>
      </c>
      <c r="L140">
        <f>IFERROR(PERCENTRANK(G:G,G140),0)</f>
        <v/>
      </c>
      <c r="M140">
        <f>H140*weightA+I140*weightB+J140*weightC+K140*weightD+L140*weightE</f>
        <v/>
      </c>
    </row>
    <row r="141" spans="1:13">
      <c r="A141">
        <f>RANK(M141,M:M)</f>
        <v/>
      </c>
      <c r="C141">
        <f>SUMIFS('Input - target event report'!H:H,'Input - target event report'!L:L,B141,'Input - target event report'!D:D, "Private Investment")</f>
        <v/>
      </c>
      <c r="D141">
        <f>IF(E141&lt;2, "N/A", (MAXIFS('Input - target event report'!E:E,'Input - target event report'!L:L,B:B,'Input - target event report'!D:D,"Private Investment")-MINIFS('Input - target event report'!E:E,'Input - target event report'!L:L,B:B,'Input - target event report'!D:D,"Private Investment"))/(E141-1))</f>
        <v/>
      </c>
      <c r="E141">
        <f>COUNTIFS('Input - target event report'!L:L,B141,'Input - target event report'!D:D, "Private Investment")</f>
        <v/>
      </c>
      <c r="F141">
        <f>AVERAGEIF(INDEX('Input - companies list'!$A:$BG, 0, MATCH("Clusters 0",'Input - companies list'!$A$1:$BG$1, 0)),'Output - Cluster ranking'!B141,INDEX('Input - companies list'!$A:$BG, 0, MATCH("Flow",'Input - companies list'!$A$1:$BG$1, 0)))</f>
        <v/>
      </c>
      <c r="G141">
        <f>AVERAGEIF(INDEX('Input - companies list'!$A:$BG, 0, MATCH("Clusters 0",'Input - companies list'!$A$1:$BG$1, 0)),'Output - Cluster ranking'!B141,INDEX('Input - companies list'!$A:$BG, 0, MATCH("Inter-Cluster Connectivity",'Input - companies list'!$A$1:$BG$1, 0)))</f>
        <v/>
      </c>
      <c r="H141">
        <f>IFERROR(PERCENTRANK(C:C,C141),0)</f>
        <v/>
      </c>
      <c r="I141">
        <f>IFERROR(1 - PERCENTRANK(D:D,D141),0)</f>
        <v/>
      </c>
      <c r="J141">
        <f>IFERROR(PERCENTRANK(E:E,E141),0)</f>
        <v/>
      </c>
      <c r="K141">
        <f>IFERROR(1 - PERCENTRANK(F:F,F141),0)</f>
        <v/>
      </c>
      <c r="L141">
        <f>IFERROR(PERCENTRANK(G:G,G141),0)</f>
        <v/>
      </c>
      <c r="M141">
        <f>H141*weightA+I141*weightB+J141*weightC+K141*weightD+L141*weightE</f>
        <v/>
      </c>
    </row>
    <row r="142" spans="1:13">
      <c r="A142">
        <f>RANK(M142,M:M)</f>
        <v/>
      </c>
      <c r="C142">
        <f>SUMIFS('Input - target event report'!H:H,'Input - target event report'!L:L,B142,'Input - target event report'!D:D, "Private Investment")</f>
        <v/>
      </c>
      <c r="D142">
        <f>IF(E142&lt;2, "N/A", (MAXIFS('Input - target event report'!E:E,'Input - target event report'!L:L,B:B,'Input - target event report'!D:D,"Private Investment")-MINIFS('Input - target event report'!E:E,'Input - target event report'!L:L,B:B,'Input - target event report'!D:D,"Private Investment"))/(E142-1))</f>
        <v/>
      </c>
      <c r="E142">
        <f>COUNTIFS('Input - target event report'!L:L,B142,'Input - target event report'!D:D, "Private Investment")</f>
        <v/>
      </c>
      <c r="F142">
        <f>AVERAGEIF(INDEX('Input - companies list'!$A:$BG, 0, MATCH("Clusters 0",'Input - companies list'!$A$1:$BG$1, 0)),'Output - Cluster ranking'!B142,INDEX('Input - companies list'!$A:$BG, 0, MATCH("Flow",'Input - companies list'!$A$1:$BG$1, 0)))</f>
        <v/>
      </c>
      <c r="G142">
        <f>AVERAGEIF(INDEX('Input - companies list'!$A:$BG, 0, MATCH("Clusters 0",'Input - companies list'!$A$1:$BG$1, 0)),'Output - Cluster ranking'!B142,INDEX('Input - companies list'!$A:$BG, 0, MATCH("Inter-Cluster Connectivity",'Input - companies list'!$A$1:$BG$1, 0)))</f>
        <v/>
      </c>
      <c r="H142">
        <f>IFERROR(PERCENTRANK(C:C,C142),0)</f>
        <v/>
      </c>
      <c r="I142">
        <f>IFERROR(1 - PERCENTRANK(D:D,D142),0)</f>
        <v/>
      </c>
      <c r="J142">
        <f>IFERROR(PERCENTRANK(E:E,E142),0)</f>
        <v/>
      </c>
      <c r="K142">
        <f>IFERROR(1 - PERCENTRANK(F:F,F142),0)</f>
        <v/>
      </c>
      <c r="L142">
        <f>IFERROR(PERCENTRANK(G:G,G142),0)</f>
        <v/>
      </c>
      <c r="M142">
        <f>H142*weightA+I142*weightB+J142*weightC+K142*weightD+L142*weightE</f>
        <v/>
      </c>
    </row>
    <row r="143" spans="1:13">
      <c r="A143">
        <f>RANK(M143,M:M)</f>
        <v/>
      </c>
      <c r="C143">
        <f>SUMIFS('Input - target event report'!H:H,'Input - target event report'!L:L,B143,'Input - target event report'!D:D, "Private Investment")</f>
        <v/>
      </c>
      <c r="D143">
        <f>IF(E143&lt;2, "N/A", (MAXIFS('Input - target event report'!E:E,'Input - target event report'!L:L,B:B,'Input - target event report'!D:D,"Private Investment")-MINIFS('Input - target event report'!E:E,'Input - target event report'!L:L,B:B,'Input - target event report'!D:D,"Private Investment"))/(E143-1))</f>
        <v/>
      </c>
      <c r="E143">
        <f>COUNTIFS('Input - target event report'!L:L,B143,'Input - target event report'!D:D, "Private Investment")</f>
        <v/>
      </c>
      <c r="F143">
        <f>AVERAGEIF(INDEX('Input - companies list'!$A:$BG, 0, MATCH("Clusters 0",'Input - companies list'!$A$1:$BG$1, 0)),'Output - Cluster ranking'!B143,INDEX('Input - companies list'!$A:$BG, 0, MATCH("Flow",'Input - companies list'!$A$1:$BG$1, 0)))</f>
        <v/>
      </c>
      <c r="G143">
        <f>AVERAGEIF(INDEX('Input - companies list'!$A:$BG, 0, MATCH("Clusters 0",'Input - companies list'!$A$1:$BG$1, 0)),'Output - Cluster ranking'!B143,INDEX('Input - companies list'!$A:$BG, 0, MATCH("Inter-Cluster Connectivity",'Input - companies list'!$A$1:$BG$1, 0)))</f>
        <v/>
      </c>
      <c r="H143">
        <f>IFERROR(PERCENTRANK(C:C,C143),0)</f>
        <v/>
      </c>
      <c r="I143">
        <f>IFERROR(1 - PERCENTRANK(D:D,D143),0)</f>
        <v/>
      </c>
      <c r="J143">
        <f>IFERROR(PERCENTRANK(E:E,E143),0)</f>
        <v/>
      </c>
      <c r="K143">
        <f>IFERROR(1 - PERCENTRANK(F:F,F143),0)</f>
        <v/>
      </c>
      <c r="L143">
        <f>IFERROR(PERCENTRANK(G:G,G143),0)</f>
        <v/>
      </c>
      <c r="M143">
        <f>H143*weightA+I143*weightB+J143*weightC+K143*weightD+L143*weightE</f>
        <v/>
      </c>
    </row>
    <row r="144" spans="1:13">
      <c r="A144">
        <f>RANK(M144,M:M)</f>
        <v/>
      </c>
      <c r="C144">
        <f>SUMIFS('Input - target event report'!H:H,'Input - target event report'!L:L,B144,'Input - target event report'!D:D, "Private Investment")</f>
        <v/>
      </c>
      <c r="D144">
        <f>IF(E144&lt;2, "N/A", (MAXIFS('Input - target event report'!E:E,'Input - target event report'!L:L,B:B,'Input - target event report'!D:D,"Private Investment")-MINIFS('Input - target event report'!E:E,'Input - target event report'!L:L,B:B,'Input - target event report'!D:D,"Private Investment"))/(E144-1))</f>
        <v/>
      </c>
      <c r="E144">
        <f>COUNTIFS('Input - target event report'!L:L,B144,'Input - target event report'!D:D, "Private Investment")</f>
        <v/>
      </c>
      <c r="F144">
        <f>AVERAGEIF(INDEX('Input - companies list'!$A:$BG, 0, MATCH("Clusters 0",'Input - companies list'!$A$1:$BG$1, 0)),'Output - Cluster ranking'!B144,INDEX('Input - companies list'!$A:$BG, 0, MATCH("Flow",'Input - companies list'!$A$1:$BG$1, 0)))</f>
        <v/>
      </c>
      <c r="G144">
        <f>AVERAGEIF(INDEX('Input - companies list'!$A:$BG, 0, MATCH("Clusters 0",'Input - companies list'!$A$1:$BG$1, 0)),'Output - Cluster ranking'!B144,INDEX('Input - companies list'!$A:$BG, 0, MATCH("Inter-Cluster Connectivity",'Input - companies list'!$A$1:$BG$1, 0)))</f>
        <v/>
      </c>
      <c r="H144">
        <f>IFERROR(PERCENTRANK(C:C,C144),0)</f>
        <v/>
      </c>
      <c r="I144">
        <f>IFERROR(1 - PERCENTRANK(D:D,D144),0)</f>
        <v/>
      </c>
      <c r="J144">
        <f>IFERROR(PERCENTRANK(E:E,E144),0)</f>
        <v/>
      </c>
      <c r="K144">
        <f>IFERROR(1 - PERCENTRANK(F:F,F144),0)</f>
        <v/>
      </c>
      <c r="L144">
        <f>IFERROR(PERCENTRANK(G:G,G144),0)</f>
        <v/>
      </c>
      <c r="M144">
        <f>H144*weightA+I144*weightB+J144*weightC+K144*weightD+L144*weightE</f>
        <v/>
      </c>
    </row>
    <row r="145" spans="1:13">
      <c r="A145">
        <f>RANK(M145,M:M)</f>
        <v/>
      </c>
      <c r="C145">
        <f>SUMIFS('Input - target event report'!H:H,'Input - target event report'!L:L,B145,'Input - target event report'!D:D, "Private Investment")</f>
        <v/>
      </c>
      <c r="D145">
        <f>IF(E145&lt;2, "N/A", (MAXIFS('Input - target event report'!E:E,'Input - target event report'!L:L,B:B,'Input - target event report'!D:D,"Private Investment")-MINIFS('Input - target event report'!E:E,'Input - target event report'!L:L,B:B,'Input - target event report'!D:D,"Private Investment"))/(E145-1))</f>
        <v/>
      </c>
      <c r="E145">
        <f>COUNTIFS('Input - target event report'!L:L,B145,'Input - target event report'!D:D, "Private Investment")</f>
        <v/>
      </c>
      <c r="F145">
        <f>AVERAGEIF(INDEX('Input - companies list'!$A:$BG, 0, MATCH("Clusters 0",'Input - companies list'!$A$1:$BG$1, 0)),'Output - Cluster ranking'!B145,INDEX('Input - companies list'!$A:$BG, 0, MATCH("Flow",'Input - companies list'!$A$1:$BG$1, 0)))</f>
        <v/>
      </c>
      <c r="G145">
        <f>AVERAGEIF(INDEX('Input - companies list'!$A:$BG, 0, MATCH("Clusters 0",'Input - companies list'!$A$1:$BG$1, 0)),'Output - Cluster ranking'!B145,INDEX('Input - companies list'!$A:$BG, 0, MATCH("Inter-Cluster Connectivity",'Input - companies list'!$A$1:$BG$1, 0)))</f>
        <v/>
      </c>
      <c r="H145">
        <f>IFERROR(PERCENTRANK(C:C,C145),0)</f>
        <v/>
      </c>
      <c r="I145">
        <f>IFERROR(1 - PERCENTRANK(D:D,D145),0)</f>
        <v/>
      </c>
      <c r="J145">
        <f>IFERROR(PERCENTRANK(E:E,E145),0)</f>
        <v/>
      </c>
      <c r="K145">
        <f>IFERROR(1 - PERCENTRANK(F:F,F145),0)</f>
        <v/>
      </c>
      <c r="L145">
        <f>IFERROR(PERCENTRANK(G:G,G145),0)</f>
        <v/>
      </c>
      <c r="M145">
        <f>H145*weightA+I145*weightB+J145*weightC+K145*weightD+L145*weightE</f>
        <v/>
      </c>
    </row>
    <row r="146" spans="1:13">
      <c r="A146">
        <f>RANK(M146,M:M)</f>
        <v/>
      </c>
      <c r="C146">
        <f>SUMIFS('Input - target event report'!H:H,'Input - target event report'!L:L,B146,'Input - target event report'!D:D, "Private Investment")</f>
        <v/>
      </c>
      <c r="D146">
        <f>IF(E146&lt;2, "N/A", (MAXIFS('Input - target event report'!E:E,'Input - target event report'!L:L,B:B,'Input - target event report'!D:D,"Private Investment")-MINIFS('Input - target event report'!E:E,'Input - target event report'!L:L,B:B,'Input - target event report'!D:D,"Private Investment"))/(E146-1))</f>
        <v/>
      </c>
      <c r="E146">
        <f>COUNTIFS('Input - target event report'!L:L,B146,'Input - target event report'!D:D, "Private Investment")</f>
        <v/>
      </c>
      <c r="F146">
        <f>AVERAGEIF(INDEX('Input - companies list'!$A:$BG, 0, MATCH("Clusters 0",'Input - companies list'!$A$1:$BG$1, 0)),'Output - Cluster ranking'!B146,INDEX('Input - companies list'!$A:$BG, 0, MATCH("Flow",'Input - companies list'!$A$1:$BG$1, 0)))</f>
        <v/>
      </c>
      <c r="G146">
        <f>AVERAGEIF(INDEX('Input - companies list'!$A:$BG, 0, MATCH("Clusters 0",'Input - companies list'!$A$1:$BG$1, 0)),'Output - Cluster ranking'!B146,INDEX('Input - companies list'!$A:$BG, 0, MATCH("Inter-Cluster Connectivity",'Input - companies list'!$A$1:$BG$1, 0)))</f>
        <v/>
      </c>
      <c r="H146">
        <f>IFERROR(PERCENTRANK(C:C,C146),0)</f>
        <v/>
      </c>
      <c r="I146">
        <f>IFERROR(1 - PERCENTRANK(D:D,D146),0)</f>
        <v/>
      </c>
      <c r="J146">
        <f>IFERROR(PERCENTRANK(E:E,E146),0)</f>
        <v/>
      </c>
      <c r="K146">
        <f>IFERROR(1 - PERCENTRANK(F:F,F146),0)</f>
        <v/>
      </c>
      <c r="L146">
        <f>IFERROR(PERCENTRANK(G:G,G146),0)</f>
        <v/>
      </c>
      <c r="M146">
        <f>H146*weightA+I146*weightB+J146*weightC+K146*weightD+L146*weightE</f>
        <v/>
      </c>
    </row>
    <row r="147" spans="1:13">
      <c r="A147">
        <f>RANK(M147,M:M)</f>
        <v/>
      </c>
      <c r="C147">
        <f>SUMIFS('Input - target event report'!H:H,'Input - target event report'!L:L,B147,'Input - target event report'!D:D, "Private Investment")</f>
        <v/>
      </c>
      <c r="D147">
        <f>IF(E147&lt;2, "N/A", (MAXIFS('Input - target event report'!E:E,'Input - target event report'!L:L,B:B,'Input - target event report'!D:D,"Private Investment")-MINIFS('Input - target event report'!E:E,'Input - target event report'!L:L,B:B,'Input - target event report'!D:D,"Private Investment"))/(E147-1))</f>
        <v/>
      </c>
      <c r="E147">
        <f>COUNTIFS('Input - target event report'!L:L,B147,'Input - target event report'!D:D, "Private Investment")</f>
        <v/>
      </c>
      <c r="F147">
        <f>AVERAGEIF(INDEX('Input - companies list'!$A:$BG, 0, MATCH("Clusters 0",'Input - companies list'!$A$1:$BG$1, 0)),'Output - Cluster ranking'!B147,INDEX('Input - companies list'!$A:$BG, 0, MATCH("Flow",'Input - companies list'!$A$1:$BG$1, 0)))</f>
        <v/>
      </c>
      <c r="G147">
        <f>AVERAGEIF(INDEX('Input - companies list'!$A:$BG, 0, MATCH("Clusters 0",'Input - companies list'!$A$1:$BG$1, 0)),'Output - Cluster ranking'!B147,INDEX('Input - companies list'!$A:$BG, 0, MATCH("Inter-Cluster Connectivity",'Input - companies list'!$A$1:$BG$1, 0)))</f>
        <v/>
      </c>
      <c r="H147">
        <f>IFERROR(PERCENTRANK(C:C,C147),0)</f>
        <v/>
      </c>
      <c r="I147">
        <f>IFERROR(1 - PERCENTRANK(D:D,D147),0)</f>
        <v/>
      </c>
      <c r="J147">
        <f>IFERROR(PERCENTRANK(E:E,E147),0)</f>
        <v/>
      </c>
      <c r="K147">
        <f>IFERROR(1 - PERCENTRANK(F:F,F147),0)</f>
        <v/>
      </c>
      <c r="L147">
        <f>IFERROR(PERCENTRANK(G:G,G147),0)</f>
        <v/>
      </c>
      <c r="M147">
        <f>H147*weightA+I147*weightB+J147*weightC+K147*weightD+L147*weightE</f>
        <v/>
      </c>
    </row>
    <row r="148" spans="1:13">
      <c r="A148">
        <f>RANK(M148,M:M)</f>
        <v/>
      </c>
      <c r="C148">
        <f>SUMIFS('Input - target event report'!H:H,'Input - target event report'!L:L,B148,'Input - target event report'!D:D, "Private Investment")</f>
        <v/>
      </c>
      <c r="D148">
        <f>IF(E148&lt;2, "N/A", (MAXIFS('Input - target event report'!E:E,'Input - target event report'!L:L,B:B,'Input - target event report'!D:D,"Private Investment")-MINIFS('Input - target event report'!E:E,'Input - target event report'!L:L,B:B,'Input - target event report'!D:D,"Private Investment"))/(E148-1))</f>
        <v/>
      </c>
      <c r="E148">
        <f>COUNTIFS('Input - target event report'!L:L,B148,'Input - target event report'!D:D, "Private Investment")</f>
        <v/>
      </c>
      <c r="F148">
        <f>AVERAGEIF(INDEX('Input - companies list'!$A:$BG, 0, MATCH("Clusters 0",'Input - companies list'!$A$1:$BG$1, 0)),'Output - Cluster ranking'!B148,INDEX('Input - companies list'!$A:$BG, 0, MATCH("Flow",'Input - companies list'!$A$1:$BG$1, 0)))</f>
        <v/>
      </c>
      <c r="G148">
        <f>AVERAGEIF(INDEX('Input - companies list'!$A:$BG, 0, MATCH("Clusters 0",'Input - companies list'!$A$1:$BG$1, 0)),'Output - Cluster ranking'!B148,INDEX('Input - companies list'!$A:$BG, 0, MATCH("Inter-Cluster Connectivity",'Input - companies list'!$A$1:$BG$1, 0)))</f>
        <v/>
      </c>
      <c r="H148">
        <f>IFERROR(PERCENTRANK(C:C,C148),0)</f>
        <v/>
      </c>
      <c r="I148">
        <f>IFERROR(1 - PERCENTRANK(D:D,D148),0)</f>
        <v/>
      </c>
      <c r="J148">
        <f>IFERROR(PERCENTRANK(E:E,E148),0)</f>
        <v/>
      </c>
      <c r="K148">
        <f>IFERROR(1 - PERCENTRANK(F:F,F148),0)</f>
        <v/>
      </c>
      <c r="L148">
        <f>IFERROR(PERCENTRANK(G:G,G148),0)</f>
        <v/>
      </c>
      <c r="M148">
        <f>H148*weightA+I148*weightB+J148*weightC+K148*weightD+L148*weightE</f>
        <v/>
      </c>
    </row>
    <row r="149" spans="1:13">
      <c r="A149">
        <f>RANK(M149,M:M)</f>
        <v/>
      </c>
      <c r="C149">
        <f>SUMIFS('Input - target event report'!H:H,'Input - target event report'!L:L,B149,'Input - target event report'!D:D, "Private Investment")</f>
        <v/>
      </c>
      <c r="D149">
        <f>IF(E149&lt;2, "N/A", (MAXIFS('Input - target event report'!E:E,'Input - target event report'!L:L,B:B,'Input - target event report'!D:D,"Private Investment")-MINIFS('Input - target event report'!E:E,'Input - target event report'!L:L,B:B,'Input - target event report'!D:D,"Private Investment"))/(E149-1))</f>
        <v/>
      </c>
      <c r="E149">
        <f>COUNTIFS('Input - target event report'!L:L,B149,'Input - target event report'!D:D, "Private Investment")</f>
        <v/>
      </c>
      <c r="F149">
        <f>AVERAGEIF(INDEX('Input - companies list'!$A:$BG, 0, MATCH("Clusters 0",'Input - companies list'!$A$1:$BG$1, 0)),'Output - Cluster ranking'!B149,INDEX('Input - companies list'!$A:$BG, 0, MATCH("Flow",'Input - companies list'!$A$1:$BG$1, 0)))</f>
        <v/>
      </c>
      <c r="G149">
        <f>AVERAGEIF(INDEX('Input - companies list'!$A:$BG, 0, MATCH("Clusters 0",'Input - companies list'!$A$1:$BG$1, 0)),'Output - Cluster ranking'!B149,INDEX('Input - companies list'!$A:$BG, 0, MATCH("Inter-Cluster Connectivity",'Input - companies list'!$A$1:$BG$1, 0)))</f>
        <v/>
      </c>
      <c r="H149">
        <f>IFERROR(PERCENTRANK(C:C,C149),0)</f>
        <v/>
      </c>
      <c r="I149">
        <f>IFERROR(1 - PERCENTRANK(D:D,D149),0)</f>
        <v/>
      </c>
      <c r="J149">
        <f>IFERROR(PERCENTRANK(E:E,E149),0)</f>
        <v/>
      </c>
      <c r="K149">
        <f>IFERROR(1 - PERCENTRANK(F:F,F149),0)</f>
        <v/>
      </c>
      <c r="L149">
        <f>IFERROR(PERCENTRANK(G:G,G149),0)</f>
        <v/>
      </c>
      <c r="M149">
        <f>H149*weightA+I149*weightB+J149*weightC+K149*weightD+L149*weightE</f>
        <v/>
      </c>
    </row>
    <row r="150" spans="1:13">
      <c r="A150">
        <f>RANK(M150,M:M)</f>
        <v/>
      </c>
      <c r="C150">
        <f>SUMIFS('Input - target event report'!H:H,'Input - target event report'!L:L,B150,'Input - target event report'!D:D, "Private Investment")</f>
        <v/>
      </c>
      <c r="D150">
        <f>IF(E150&lt;2, "N/A", (MAXIFS('Input - target event report'!E:E,'Input - target event report'!L:L,B:B,'Input - target event report'!D:D,"Private Investment")-MINIFS('Input - target event report'!E:E,'Input - target event report'!L:L,B:B,'Input - target event report'!D:D,"Private Investment"))/(E150-1))</f>
        <v/>
      </c>
      <c r="E150">
        <f>COUNTIFS('Input - target event report'!L:L,B150,'Input - target event report'!D:D, "Private Investment")</f>
        <v/>
      </c>
      <c r="F150">
        <f>AVERAGEIF(INDEX('Input - companies list'!$A:$BG, 0, MATCH("Clusters 0",'Input - companies list'!$A$1:$BG$1, 0)),'Output - Cluster ranking'!B150,INDEX('Input - companies list'!$A:$BG, 0, MATCH("Flow",'Input - companies list'!$A$1:$BG$1, 0)))</f>
        <v/>
      </c>
      <c r="G150">
        <f>AVERAGEIF(INDEX('Input - companies list'!$A:$BG, 0, MATCH("Clusters 0",'Input - companies list'!$A$1:$BG$1, 0)),'Output - Cluster ranking'!B150,INDEX('Input - companies list'!$A:$BG, 0, MATCH("Inter-Cluster Connectivity",'Input - companies list'!$A$1:$BG$1, 0)))</f>
        <v/>
      </c>
      <c r="H150">
        <f>IFERROR(PERCENTRANK(C:C,C150),0)</f>
        <v/>
      </c>
      <c r="I150">
        <f>IFERROR(1 - PERCENTRANK(D:D,D150),0)</f>
        <v/>
      </c>
      <c r="J150">
        <f>IFERROR(PERCENTRANK(E:E,E150),0)</f>
        <v/>
      </c>
      <c r="K150">
        <f>IFERROR(1 - PERCENTRANK(F:F,F150),0)</f>
        <v/>
      </c>
      <c r="L150">
        <f>IFERROR(PERCENTRANK(G:G,G150),0)</f>
        <v/>
      </c>
      <c r="M150">
        <f>H150*weightA+I150*weightB+J150*weightC+K150*weightD+L150*weightE</f>
        <v/>
      </c>
    </row>
    <row r="151" spans="1:13">
      <c r="A151">
        <f>RANK(M151,M:M)</f>
        <v/>
      </c>
      <c r="C151">
        <f>SUMIFS('Input - target event report'!H:H,'Input - target event report'!L:L,B151,'Input - target event report'!D:D, "Private Investment")</f>
        <v/>
      </c>
      <c r="D151">
        <f>IF(E151&lt;2, "N/A", (MAXIFS('Input - target event report'!E:E,'Input - target event report'!L:L,B:B,'Input - target event report'!D:D,"Private Investment")-MINIFS('Input - target event report'!E:E,'Input - target event report'!L:L,B:B,'Input - target event report'!D:D,"Private Investment"))/(E151-1))</f>
        <v/>
      </c>
      <c r="E151">
        <f>COUNTIFS('Input - target event report'!L:L,B151,'Input - target event report'!D:D, "Private Investment")</f>
        <v/>
      </c>
      <c r="F151">
        <f>AVERAGEIF(INDEX('Input - companies list'!$A:$BG, 0, MATCH("Clusters 0",'Input - companies list'!$A$1:$BG$1, 0)),'Output - Cluster ranking'!B151,INDEX('Input - companies list'!$A:$BG, 0, MATCH("Flow",'Input - companies list'!$A$1:$BG$1, 0)))</f>
        <v/>
      </c>
      <c r="G151">
        <f>AVERAGEIF(INDEX('Input - companies list'!$A:$BG, 0, MATCH("Clusters 0",'Input - companies list'!$A$1:$BG$1, 0)),'Output - Cluster ranking'!B151,INDEX('Input - companies list'!$A:$BG, 0, MATCH("Inter-Cluster Connectivity",'Input - companies list'!$A$1:$BG$1, 0)))</f>
        <v/>
      </c>
      <c r="H151">
        <f>IFERROR(PERCENTRANK(C:C,C151),0)</f>
        <v/>
      </c>
      <c r="I151">
        <f>IFERROR(1 - PERCENTRANK(D:D,D151),0)</f>
        <v/>
      </c>
      <c r="J151">
        <f>IFERROR(PERCENTRANK(E:E,E151),0)</f>
        <v/>
      </c>
      <c r="K151">
        <f>IFERROR(1 - PERCENTRANK(F:F,F151),0)</f>
        <v/>
      </c>
      <c r="L151">
        <f>IFERROR(PERCENTRANK(G:G,G151),0)</f>
        <v/>
      </c>
      <c r="M151">
        <f>H151*weightA+I151*weightB+J151*weightC+K151*weightD+L151*weightE</f>
        <v/>
      </c>
    </row>
    <row r="152" spans="1:13">
      <c r="A152">
        <f>RANK(M152,M:M)</f>
        <v/>
      </c>
      <c r="C152">
        <f>SUMIFS('Input - target event report'!H:H,'Input - target event report'!L:L,B152,'Input - target event report'!D:D, "Private Investment")</f>
        <v/>
      </c>
      <c r="D152">
        <f>IF(E152&lt;2, "N/A", (MAXIFS('Input - target event report'!E:E,'Input - target event report'!L:L,B:B,'Input - target event report'!D:D,"Private Investment")-MINIFS('Input - target event report'!E:E,'Input - target event report'!L:L,B:B,'Input - target event report'!D:D,"Private Investment"))/(E152-1))</f>
        <v/>
      </c>
      <c r="E152">
        <f>COUNTIFS('Input - target event report'!L:L,B152,'Input - target event report'!D:D, "Private Investment")</f>
        <v/>
      </c>
      <c r="F152">
        <f>AVERAGEIF(INDEX('Input - companies list'!$A:$BG, 0, MATCH("Clusters 0",'Input - companies list'!$A$1:$BG$1, 0)),'Output - Cluster ranking'!B152,INDEX('Input - companies list'!$A:$BG, 0, MATCH("Flow",'Input - companies list'!$A$1:$BG$1, 0)))</f>
        <v/>
      </c>
      <c r="G152">
        <f>AVERAGEIF(INDEX('Input - companies list'!$A:$BG, 0, MATCH("Clusters 0",'Input - companies list'!$A$1:$BG$1, 0)),'Output - Cluster ranking'!B152,INDEX('Input - companies list'!$A:$BG, 0, MATCH("Inter-Cluster Connectivity",'Input - companies list'!$A$1:$BG$1, 0)))</f>
        <v/>
      </c>
      <c r="H152">
        <f>IFERROR(PERCENTRANK(C:C,C152),0)</f>
        <v/>
      </c>
      <c r="I152">
        <f>IFERROR(1 - PERCENTRANK(D:D,D152),0)</f>
        <v/>
      </c>
      <c r="J152">
        <f>IFERROR(PERCENTRANK(E:E,E152),0)</f>
        <v/>
      </c>
      <c r="K152">
        <f>IFERROR(1 - PERCENTRANK(F:F,F152),0)</f>
        <v/>
      </c>
      <c r="L152">
        <f>IFERROR(PERCENTRANK(G:G,G152),0)</f>
        <v/>
      </c>
      <c r="M152">
        <f>H152*weightA+I152*weightB+J152*weightC+K152*weightD+L152*weightE</f>
        <v/>
      </c>
    </row>
    <row r="153" spans="1:13">
      <c r="A153">
        <f>RANK(M153,M:M)</f>
        <v/>
      </c>
      <c r="C153">
        <f>SUMIFS('Input - target event report'!H:H,'Input - target event report'!L:L,B153,'Input - target event report'!D:D, "Private Investment")</f>
        <v/>
      </c>
      <c r="D153">
        <f>IF(E153&lt;2, "N/A", (MAXIFS('Input - target event report'!E:E,'Input - target event report'!L:L,B:B,'Input - target event report'!D:D,"Private Investment")-MINIFS('Input - target event report'!E:E,'Input - target event report'!L:L,B:B,'Input - target event report'!D:D,"Private Investment"))/(E153-1))</f>
        <v/>
      </c>
      <c r="E153">
        <f>COUNTIFS('Input - target event report'!L:L,B153,'Input - target event report'!D:D, "Private Investment")</f>
        <v/>
      </c>
      <c r="F153">
        <f>AVERAGEIF(INDEX('Input - companies list'!$A:$BG, 0, MATCH("Clusters 0",'Input - companies list'!$A$1:$BG$1, 0)),'Output - Cluster ranking'!B153,INDEX('Input - companies list'!$A:$BG, 0, MATCH("Flow",'Input - companies list'!$A$1:$BG$1, 0)))</f>
        <v/>
      </c>
      <c r="G153">
        <f>AVERAGEIF(INDEX('Input - companies list'!$A:$BG, 0, MATCH("Clusters 0",'Input - companies list'!$A$1:$BG$1, 0)),'Output - Cluster ranking'!B153,INDEX('Input - companies list'!$A:$BG, 0, MATCH("Inter-Cluster Connectivity",'Input - companies list'!$A$1:$BG$1, 0)))</f>
        <v/>
      </c>
      <c r="H153">
        <f>IFERROR(PERCENTRANK(C:C,C153),0)</f>
        <v/>
      </c>
      <c r="I153">
        <f>IFERROR(1 - PERCENTRANK(D:D,D153),0)</f>
        <v/>
      </c>
      <c r="J153">
        <f>IFERROR(PERCENTRANK(E:E,E153),0)</f>
        <v/>
      </c>
      <c r="K153">
        <f>IFERROR(1 - PERCENTRANK(F:F,F153),0)</f>
        <v/>
      </c>
      <c r="L153">
        <f>IFERROR(PERCENTRANK(G:G,G153),0)</f>
        <v/>
      </c>
      <c r="M153">
        <f>H153*weightA+I153*weightB+J153*weightC+K153*weightD+L153*weightE</f>
        <v/>
      </c>
    </row>
    <row r="154" spans="1:13">
      <c r="A154">
        <f>RANK(M154,M:M)</f>
        <v/>
      </c>
      <c r="C154">
        <f>SUMIFS('Input - target event report'!H:H,'Input - target event report'!L:L,B154,'Input - target event report'!D:D, "Private Investment")</f>
        <v/>
      </c>
      <c r="D154">
        <f>IF(E154&lt;2, "N/A", (MAXIFS('Input - target event report'!E:E,'Input - target event report'!L:L,B:B,'Input - target event report'!D:D,"Private Investment")-MINIFS('Input - target event report'!E:E,'Input - target event report'!L:L,B:B,'Input - target event report'!D:D,"Private Investment"))/(E154-1))</f>
        <v/>
      </c>
      <c r="E154">
        <f>COUNTIFS('Input - target event report'!L:L,B154,'Input - target event report'!D:D, "Private Investment")</f>
        <v/>
      </c>
      <c r="F154">
        <f>AVERAGEIF(INDEX('Input - companies list'!$A:$BG, 0, MATCH("Clusters 0",'Input - companies list'!$A$1:$BG$1, 0)),'Output - Cluster ranking'!B154,INDEX('Input - companies list'!$A:$BG, 0, MATCH("Flow",'Input - companies list'!$A$1:$BG$1, 0)))</f>
        <v/>
      </c>
      <c r="G154">
        <f>AVERAGEIF(INDEX('Input - companies list'!$A:$BG, 0, MATCH("Clusters 0",'Input - companies list'!$A$1:$BG$1, 0)),'Output - Cluster ranking'!B154,INDEX('Input - companies list'!$A:$BG, 0, MATCH("Inter-Cluster Connectivity",'Input - companies list'!$A$1:$BG$1, 0)))</f>
        <v/>
      </c>
      <c r="H154">
        <f>IFERROR(PERCENTRANK(C:C,C154),0)</f>
        <v/>
      </c>
      <c r="I154">
        <f>IFERROR(1 - PERCENTRANK(D:D,D154),0)</f>
        <v/>
      </c>
      <c r="J154">
        <f>IFERROR(PERCENTRANK(E:E,E154),0)</f>
        <v/>
      </c>
      <c r="K154">
        <f>IFERROR(1 - PERCENTRANK(F:F,F154),0)</f>
        <v/>
      </c>
      <c r="L154">
        <f>IFERROR(PERCENTRANK(G:G,G154),0)</f>
        <v/>
      </c>
      <c r="M154">
        <f>H154*weightA+I154*weightB+J154*weightC+K154*weightD+L154*weightE</f>
        <v/>
      </c>
    </row>
    <row r="155" spans="1:13">
      <c r="A155">
        <f>RANK(M155,M:M)</f>
        <v/>
      </c>
      <c r="C155">
        <f>SUMIFS('Input - target event report'!H:H,'Input - target event report'!L:L,B155,'Input - target event report'!D:D, "Private Investment")</f>
        <v/>
      </c>
      <c r="D155">
        <f>IF(E155&lt;2, "N/A", (MAXIFS('Input - target event report'!E:E,'Input - target event report'!L:L,B:B,'Input - target event report'!D:D,"Private Investment")-MINIFS('Input - target event report'!E:E,'Input - target event report'!L:L,B:B,'Input - target event report'!D:D,"Private Investment"))/(E155-1))</f>
        <v/>
      </c>
      <c r="E155">
        <f>COUNTIFS('Input - target event report'!L:L,B155,'Input - target event report'!D:D, "Private Investment")</f>
        <v/>
      </c>
      <c r="F155">
        <f>AVERAGEIF(INDEX('Input - companies list'!$A:$BG, 0, MATCH("Clusters 0",'Input - companies list'!$A$1:$BG$1, 0)),'Output - Cluster ranking'!B155,INDEX('Input - companies list'!$A:$BG, 0, MATCH("Flow",'Input - companies list'!$A$1:$BG$1, 0)))</f>
        <v/>
      </c>
      <c r="G155">
        <f>AVERAGEIF(INDEX('Input - companies list'!$A:$BG, 0, MATCH("Clusters 0",'Input - companies list'!$A$1:$BG$1, 0)),'Output - Cluster ranking'!B155,INDEX('Input - companies list'!$A:$BG, 0, MATCH("Inter-Cluster Connectivity",'Input - companies list'!$A$1:$BG$1, 0)))</f>
        <v/>
      </c>
      <c r="H155">
        <f>IFERROR(PERCENTRANK(C:C,C155),0)</f>
        <v/>
      </c>
      <c r="I155">
        <f>IFERROR(1 - PERCENTRANK(D:D,D155),0)</f>
        <v/>
      </c>
      <c r="J155">
        <f>IFERROR(PERCENTRANK(E:E,E155),0)</f>
        <v/>
      </c>
      <c r="K155">
        <f>IFERROR(1 - PERCENTRANK(F:F,F155),0)</f>
        <v/>
      </c>
      <c r="L155">
        <f>IFERROR(PERCENTRANK(G:G,G155),0)</f>
        <v/>
      </c>
      <c r="M155">
        <f>H155*weightA+I155*weightB+J155*weightC+K155*weightD+L155*weightE</f>
        <v/>
      </c>
    </row>
    <row r="156" spans="1:13">
      <c r="A156">
        <f>RANK(M156,M:M)</f>
        <v/>
      </c>
      <c r="C156">
        <f>SUMIFS('Input - target event report'!H:H,'Input - target event report'!L:L,B156,'Input - target event report'!D:D, "Private Investment")</f>
        <v/>
      </c>
      <c r="D156">
        <f>IF(E156&lt;2, "N/A", (MAXIFS('Input - target event report'!E:E,'Input - target event report'!L:L,B:B,'Input - target event report'!D:D,"Private Investment")-MINIFS('Input - target event report'!E:E,'Input - target event report'!L:L,B:B,'Input - target event report'!D:D,"Private Investment"))/(E156-1))</f>
        <v/>
      </c>
      <c r="E156">
        <f>COUNTIFS('Input - target event report'!L:L,B156,'Input - target event report'!D:D, "Private Investment")</f>
        <v/>
      </c>
      <c r="F156">
        <f>AVERAGEIF(INDEX('Input - companies list'!$A:$BG, 0, MATCH("Clusters 0",'Input - companies list'!$A$1:$BG$1, 0)),'Output - Cluster ranking'!B156,INDEX('Input - companies list'!$A:$BG, 0, MATCH("Flow",'Input - companies list'!$A$1:$BG$1, 0)))</f>
        <v/>
      </c>
      <c r="G156">
        <f>AVERAGEIF(INDEX('Input - companies list'!$A:$BG, 0, MATCH("Clusters 0",'Input - companies list'!$A$1:$BG$1, 0)),'Output - Cluster ranking'!B156,INDEX('Input - companies list'!$A:$BG, 0, MATCH("Inter-Cluster Connectivity",'Input - companies list'!$A$1:$BG$1, 0)))</f>
        <v/>
      </c>
      <c r="H156">
        <f>IFERROR(PERCENTRANK(C:C,C156),0)</f>
        <v/>
      </c>
      <c r="I156">
        <f>IFERROR(1 - PERCENTRANK(D:D,D156),0)</f>
        <v/>
      </c>
      <c r="J156">
        <f>IFERROR(PERCENTRANK(E:E,E156),0)</f>
        <v/>
      </c>
      <c r="K156">
        <f>IFERROR(1 - PERCENTRANK(F:F,F156),0)</f>
        <v/>
      </c>
      <c r="L156">
        <f>IFERROR(PERCENTRANK(G:G,G156),0)</f>
        <v/>
      </c>
      <c r="M156">
        <f>H156*weightA+I156*weightB+J156*weightC+K156*weightD+L156*weightE</f>
        <v/>
      </c>
    </row>
    <row r="157" spans="1:13">
      <c r="A157">
        <f>RANK(M157,M:M)</f>
        <v/>
      </c>
      <c r="C157">
        <f>SUMIFS('Input - target event report'!H:H,'Input - target event report'!L:L,B157,'Input - target event report'!D:D, "Private Investment")</f>
        <v/>
      </c>
      <c r="D157">
        <f>IF(E157&lt;2, "N/A", (MAXIFS('Input - target event report'!E:E,'Input - target event report'!L:L,B:B,'Input - target event report'!D:D,"Private Investment")-MINIFS('Input - target event report'!E:E,'Input - target event report'!L:L,B:B,'Input - target event report'!D:D,"Private Investment"))/(E157-1))</f>
        <v/>
      </c>
      <c r="E157">
        <f>COUNTIFS('Input - target event report'!L:L,B157,'Input - target event report'!D:D, "Private Investment")</f>
        <v/>
      </c>
      <c r="F157">
        <f>AVERAGEIF(INDEX('Input - companies list'!$A:$BG, 0, MATCH("Clusters 0",'Input - companies list'!$A$1:$BG$1, 0)),'Output - Cluster ranking'!B157,INDEX('Input - companies list'!$A:$BG, 0, MATCH("Flow",'Input - companies list'!$A$1:$BG$1, 0)))</f>
        <v/>
      </c>
      <c r="G157">
        <f>AVERAGEIF(INDEX('Input - companies list'!$A:$BG, 0, MATCH("Clusters 0",'Input - companies list'!$A$1:$BG$1, 0)),'Output - Cluster ranking'!B157,INDEX('Input - companies list'!$A:$BG, 0, MATCH("Inter-Cluster Connectivity",'Input - companies list'!$A$1:$BG$1, 0)))</f>
        <v/>
      </c>
      <c r="H157">
        <f>IFERROR(PERCENTRANK(C:C,C157),0)</f>
        <v/>
      </c>
      <c r="I157">
        <f>IFERROR(1 - PERCENTRANK(D:D,D157),0)</f>
        <v/>
      </c>
      <c r="J157">
        <f>IFERROR(PERCENTRANK(E:E,E157),0)</f>
        <v/>
      </c>
      <c r="K157">
        <f>IFERROR(1 - PERCENTRANK(F:F,F157),0)</f>
        <v/>
      </c>
      <c r="L157">
        <f>IFERROR(PERCENTRANK(G:G,G157),0)</f>
        <v/>
      </c>
      <c r="M157">
        <f>H157*weightA+I157*weightB+J157*weightC+K157*weightD+L157*weightE</f>
        <v/>
      </c>
    </row>
    <row r="158" spans="1:13">
      <c r="A158">
        <f>RANK(M158,M:M)</f>
        <v/>
      </c>
      <c r="C158">
        <f>SUMIFS('Input - target event report'!H:H,'Input - target event report'!L:L,B158,'Input - target event report'!D:D, "Private Investment")</f>
        <v/>
      </c>
      <c r="D158">
        <f>IF(E158&lt;2, "N/A", (MAXIFS('Input - target event report'!E:E,'Input - target event report'!L:L,B:B,'Input - target event report'!D:D,"Private Investment")-MINIFS('Input - target event report'!E:E,'Input - target event report'!L:L,B:B,'Input - target event report'!D:D,"Private Investment"))/(E158-1))</f>
        <v/>
      </c>
      <c r="E158">
        <f>COUNTIFS('Input - target event report'!L:L,B158,'Input - target event report'!D:D, "Private Investment")</f>
        <v/>
      </c>
      <c r="F158">
        <f>AVERAGEIF(INDEX('Input - companies list'!$A:$BG, 0, MATCH("Clusters 0",'Input - companies list'!$A$1:$BG$1, 0)),'Output - Cluster ranking'!B158,INDEX('Input - companies list'!$A:$BG, 0, MATCH("Flow",'Input - companies list'!$A$1:$BG$1, 0)))</f>
        <v/>
      </c>
      <c r="G158">
        <f>AVERAGEIF(INDEX('Input - companies list'!$A:$BG, 0, MATCH("Clusters 0",'Input - companies list'!$A$1:$BG$1, 0)),'Output - Cluster ranking'!B158,INDEX('Input - companies list'!$A:$BG, 0, MATCH("Inter-Cluster Connectivity",'Input - companies list'!$A$1:$BG$1, 0)))</f>
        <v/>
      </c>
      <c r="H158">
        <f>IFERROR(PERCENTRANK(C:C,C158),0)</f>
        <v/>
      </c>
      <c r="I158">
        <f>IFERROR(1 - PERCENTRANK(D:D,D158),0)</f>
        <v/>
      </c>
      <c r="J158">
        <f>IFERROR(PERCENTRANK(E:E,E158),0)</f>
        <v/>
      </c>
      <c r="K158">
        <f>IFERROR(1 - PERCENTRANK(F:F,F158),0)</f>
        <v/>
      </c>
      <c r="L158">
        <f>IFERROR(PERCENTRANK(G:G,G158),0)</f>
        <v/>
      </c>
      <c r="M158">
        <f>H158*weightA+I158*weightB+J158*weightC+K158*weightD+L158*weightE</f>
        <v/>
      </c>
    </row>
    <row r="159" spans="1:13">
      <c r="A159">
        <f>RANK(M159,M:M)</f>
        <v/>
      </c>
      <c r="C159">
        <f>SUMIFS('Input - target event report'!H:H,'Input - target event report'!L:L,B159,'Input - target event report'!D:D, "Private Investment")</f>
        <v/>
      </c>
      <c r="D159">
        <f>IF(E159&lt;2, "N/A", (MAXIFS('Input - target event report'!E:E,'Input - target event report'!L:L,B:B,'Input - target event report'!D:D,"Private Investment")-MINIFS('Input - target event report'!E:E,'Input - target event report'!L:L,B:B,'Input - target event report'!D:D,"Private Investment"))/(E159-1))</f>
        <v/>
      </c>
      <c r="E159">
        <f>COUNTIFS('Input - target event report'!L:L,B159,'Input - target event report'!D:D, "Private Investment")</f>
        <v/>
      </c>
      <c r="F159">
        <f>AVERAGEIF(INDEX('Input - companies list'!$A:$BG, 0, MATCH("Clusters 0",'Input - companies list'!$A$1:$BG$1, 0)),'Output - Cluster ranking'!B159,INDEX('Input - companies list'!$A:$BG, 0, MATCH("Flow",'Input - companies list'!$A$1:$BG$1, 0)))</f>
        <v/>
      </c>
      <c r="G159">
        <f>AVERAGEIF(INDEX('Input - companies list'!$A:$BG, 0, MATCH("Clusters 0",'Input - companies list'!$A$1:$BG$1, 0)),'Output - Cluster ranking'!B159,INDEX('Input - companies list'!$A:$BG, 0, MATCH("Inter-Cluster Connectivity",'Input - companies list'!$A$1:$BG$1, 0)))</f>
        <v/>
      </c>
      <c r="H159">
        <f>IFERROR(PERCENTRANK(C:C,C159),0)</f>
        <v/>
      </c>
      <c r="I159">
        <f>IFERROR(1 - PERCENTRANK(D:D,D159),0)</f>
        <v/>
      </c>
      <c r="J159">
        <f>IFERROR(PERCENTRANK(E:E,E159),0)</f>
        <v/>
      </c>
      <c r="K159">
        <f>IFERROR(1 - PERCENTRANK(F:F,F159),0)</f>
        <v/>
      </c>
      <c r="L159">
        <f>IFERROR(PERCENTRANK(G:G,G159),0)</f>
        <v/>
      </c>
      <c r="M159">
        <f>H159*weightA+I159*weightB+J159*weightC+K159*weightD+L159*weightE</f>
        <v/>
      </c>
    </row>
    <row r="160" spans="1:13">
      <c r="A160">
        <f>RANK(M160,M:M)</f>
        <v/>
      </c>
      <c r="C160">
        <f>SUMIFS('Input - target event report'!H:H,'Input - target event report'!L:L,B160,'Input - target event report'!D:D, "Private Investment")</f>
        <v/>
      </c>
      <c r="D160">
        <f>IF(E160&lt;2, "N/A", (MAXIFS('Input - target event report'!E:E,'Input - target event report'!L:L,B:B,'Input - target event report'!D:D,"Private Investment")-MINIFS('Input - target event report'!E:E,'Input - target event report'!L:L,B:B,'Input - target event report'!D:D,"Private Investment"))/(E160-1))</f>
        <v/>
      </c>
      <c r="E160">
        <f>COUNTIFS('Input - target event report'!L:L,B160,'Input - target event report'!D:D, "Private Investment")</f>
        <v/>
      </c>
      <c r="F160">
        <f>AVERAGEIF(INDEX('Input - companies list'!$A:$BG, 0, MATCH("Clusters 0",'Input - companies list'!$A$1:$BG$1, 0)),'Output - Cluster ranking'!B160,INDEX('Input - companies list'!$A:$BG, 0, MATCH("Flow",'Input - companies list'!$A$1:$BG$1, 0)))</f>
        <v/>
      </c>
      <c r="G160">
        <f>AVERAGEIF(INDEX('Input - companies list'!$A:$BG, 0, MATCH("Clusters 0",'Input - companies list'!$A$1:$BG$1, 0)),'Output - Cluster ranking'!B160,INDEX('Input - companies list'!$A:$BG, 0, MATCH("Inter-Cluster Connectivity",'Input - companies list'!$A$1:$BG$1, 0)))</f>
        <v/>
      </c>
      <c r="H160">
        <f>IFERROR(PERCENTRANK(C:C,C160),0)</f>
        <v/>
      </c>
      <c r="I160">
        <f>IFERROR(1 - PERCENTRANK(D:D,D160),0)</f>
        <v/>
      </c>
      <c r="J160">
        <f>IFERROR(PERCENTRANK(E:E,E160),0)</f>
        <v/>
      </c>
      <c r="K160">
        <f>IFERROR(1 - PERCENTRANK(F:F,F160),0)</f>
        <v/>
      </c>
      <c r="L160">
        <f>IFERROR(PERCENTRANK(G:G,G160),0)</f>
        <v/>
      </c>
      <c r="M160">
        <f>H160*weightA+I160*weightB+J160*weightC+K160*weightD+L160*weightE</f>
        <v/>
      </c>
    </row>
    <row r="161" spans="1:13">
      <c r="A161">
        <f>RANK(M161,M:M)</f>
        <v/>
      </c>
      <c r="C161">
        <f>SUMIFS('Input - target event report'!H:H,'Input - target event report'!L:L,B161,'Input - target event report'!D:D, "Private Investment")</f>
        <v/>
      </c>
      <c r="D161">
        <f>IF(E161&lt;2, "N/A", (MAXIFS('Input - target event report'!E:E,'Input - target event report'!L:L,B:B,'Input - target event report'!D:D,"Private Investment")-MINIFS('Input - target event report'!E:E,'Input - target event report'!L:L,B:B,'Input - target event report'!D:D,"Private Investment"))/(E161-1))</f>
        <v/>
      </c>
      <c r="E161">
        <f>COUNTIFS('Input - target event report'!L:L,B161,'Input - target event report'!D:D, "Private Investment")</f>
        <v/>
      </c>
      <c r="F161">
        <f>AVERAGEIF(INDEX('Input - companies list'!$A:$BG, 0, MATCH("Clusters 0",'Input - companies list'!$A$1:$BG$1, 0)),'Output - Cluster ranking'!B161,INDEX('Input - companies list'!$A:$BG, 0, MATCH("Flow",'Input - companies list'!$A$1:$BG$1, 0)))</f>
        <v/>
      </c>
      <c r="G161">
        <f>AVERAGEIF(INDEX('Input - companies list'!$A:$BG, 0, MATCH("Clusters 0",'Input - companies list'!$A$1:$BG$1, 0)),'Output - Cluster ranking'!B161,INDEX('Input - companies list'!$A:$BG, 0, MATCH("Inter-Cluster Connectivity",'Input - companies list'!$A$1:$BG$1, 0)))</f>
        <v/>
      </c>
      <c r="H161">
        <f>IFERROR(PERCENTRANK(C:C,C161),0)</f>
        <v/>
      </c>
      <c r="I161">
        <f>IFERROR(1 - PERCENTRANK(D:D,D161),0)</f>
        <v/>
      </c>
      <c r="J161">
        <f>IFERROR(PERCENTRANK(E:E,E161),0)</f>
        <v/>
      </c>
      <c r="K161">
        <f>IFERROR(1 - PERCENTRANK(F:F,F161),0)</f>
        <v/>
      </c>
      <c r="L161">
        <f>IFERROR(PERCENTRANK(G:G,G161),0)</f>
        <v/>
      </c>
      <c r="M161">
        <f>H161*weightA+I161*weightB+J161*weightC+K161*weightD+L161*weightE</f>
        <v/>
      </c>
    </row>
    <row r="162" spans="1:13">
      <c r="A162">
        <f>RANK(M162,M:M)</f>
        <v/>
      </c>
      <c r="C162">
        <f>SUMIFS('Input - target event report'!H:H,'Input - target event report'!L:L,B162,'Input - target event report'!D:D, "Private Investment")</f>
        <v/>
      </c>
      <c r="D162">
        <f>IF(E162&lt;2, "N/A", (MAXIFS('Input - target event report'!E:E,'Input - target event report'!L:L,B:B,'Input - target event report'!D:D,"Private Investment")-MINIFS('Input - target event report'!E:E,'Input - target event report'!L:L,B:B,'Input - target event report'!D:D,"Private Investment"))/(E162-1))</f>
        <v/>
      </c>
      <c r="E162">
        <f>COUNTIFS('Input - target event report'!L:L,B162,'Input - target event report'!D:D, "Private Investment")</f>
        <v/>
      </c>
      <c r="F162">
        <f>AVERAGEIF(INDEX('Input - companies list'!$A:$BG, 0, MATCH("Clusters 0",'Input - companies list'!$A$1:$BG$1, 0)),'Output - Cluster ranking'!B162,INDEX('Input - companies list'!$A:$BG, 0, MATCH("Flow",'Input - companies list'!$A$1:$BG$1, 0)))</f>
        <v/>
      </c>
      <c r="G162">
        <f>AVERAGEIF(INDEX('Input - companies list'!$A:$BG, 0, MATCH("Clusters 0",'Input - companies list'!$A$1:$BG$1, 0)),'Output - Cluster ranking'!B162,INDEX('Input - companies list'!$A:$BG, 0, MATCH("Inter-Cluster Connectivity",'Input - companies list'!$A$1:$BG$1, 0)))</f>
        <v/>
      </c>
      <c r="H162">
        <f>IFERROR(PERCENTRANK(C:C,C162),0)</f>
        <v/>
      </c>
      <c r="I162">
        <f>IFERROR(1 - PERCENTRANK(D:D,D162),0)</f>
        <v/>
      </c>
      <c r="J162">
        <f>IFERROR(PERCENTRANK(E:E,E162),0)</f>
        <v/>
      </c>
      <c r="K162">
        <f>IFERROR(1 - PERCENTRANK(F:F,F162),0)</f>
        <v/>
      </c>
      <c r="L162">
        <f>IFERROR(PERCENTRANK(G:G,G162),0)</f>
        <v/>
      </c>
      <c r="M162">
        <f>H162*weightA+I162*weightB+J162*weightC+K162*weightD+L162*weightE</f>
        <v/>
      </c>
    </row>
    <row r="163" spans="1:13">
      <c r="A163">
        <f>RANK(M163,M:M)</f>
        <v/>
      </c>
      <c r="C163">
        <f>SUMIFS('Input - target event report'!H:H,'Input - target event report'!L:L,B163,'Input - target event report'!D:D, "Private Investment")</f>
        <v/>
      </c>
      <c r="D163">
        <f>IF(E163&lt;2, "N/A", (MAXIFS('Input - target event report'!E:E,'Input - target event report'!L:L,B:B,'Input - target event report'!D:D,"Private Investment")-MINIFS('Input - target event report'!E:E,'Input - target event report'!L:L,B:B,'Input - target event report'!D:D,"Private Investment"))/(E163-1))</f>
        <v/>
      </c>
      <c r="E163">
        <f>COUNTIFS('Input - target event report'!L:L,B163,'Input - target event report'!D:D, "Private Investment")</f>
        <v/>
      </c>
      <c r="F163">
        <f>AVERAGEIF(INDEX('Input - companies list'!$A:$BG, 0, MATCH("Clusters 0",'Input - companies list'!$A$1:$BG$1, 0)),'Output - Cluster ranking'!B163,INDEX('Input - companies list'!$A:$BG, 0, MATCH("Flow",'Input - companies list'!$A$1:$BG$1, 0)))</f>
        <v/>
      </c>
      <c r="G163">
        <f>AVERAGEIF(INDEX('Input - companies list'!$A:$BG, 0, MATCH("Clusters 0",'Input - companies list'!$A$1:$BG$1, 0)),'Output - Cluster ranking'!B163,INDEX('Input - companies list'!$A:$BG, 0, MATCH("Inter-Cluster Connectivity",'Input - companies list'!$A$1:$BG$1, 0)))</f>
        <v/>
      </c>
      <c r="H163">
        <f>IFERROR(PERCENTRANK(C:C,C163),0)</f>
        <v/>
      </c>
      <c r="I163">
        <f>IFERROR(1 - PERCENTRANK(D:D,D163),0)</f>
        <v/>
      </c>
      <c r="J163">
        <f>IFERROR(PERCENTRANK(E:E,E163),0)</f>
        <v/>
      </c>
      <c r="K163">
        <f>IFERROR(1 - PERCENTRANK(F:F,F163),0)</f>
        <v/>
      </c>
      <c r="L163">
        <f>IFERROR(PERCENTRANK(G:G,G163),0)</f>
        <v/>
      </c>
      <c r="M163">
        <f>H163*weightA+I163*weightB+J163*weightC+K163*weightD+L163*weightE</f>
        <v/>
      </c>
    </row>
    <row r="164" spans="1:13">
      <c r="A164">
        <f>RANK(M164,M:M)</f>
        <v/>
      </c>
      <c r="C164">
        <f>SUMIFS('Input - target event report'!H:H,'Input - target event report'!L:L,B164,'Input - target event report'!D:D, "Private Investment")</f>
        <v/>
      </c>
      <c r="D164">
        <f>IF(E164&lt;2, "N/A", (MAXIFS('Input - target event report'!E:E,'Input - target event report'!L:L,B:B,'Input - target event report'!D:D,"Private Investment")-MINIFS('Input - target event report'!E:E,'Input - target event report'!L:L,B:B,'Input - target event report'!D:D,"Private Investment"))/(E164-1))</f>
        <v/>
      </c>
      <c r="E164">
        <f>COUNTIFS('Input - target event report'!L:L,B164,'Input - target event report'!D:D, "Private Investment")</f>
        <v/>
      </c>
      <c r="F164">
        <f>AVERAGEIF(INDEX('Input - companies list'!$A:$BG, 0, MATCH("Clusters 0",'Input - companies list'!$A$1:$BG$1, 0)),'Output - Cluster ranking'!B164,INDEX('Input - companies list'!$A:$BG, 0, MATCH("Flow",'Input - companies list'!$A$1:$BG$1, 0)))</f>
        <v/>
      </c>
      <c r="G164">
        <f>AVERAGEIF(INDEX('Input - companies list'!$A:$BG, 0, MATCH("Clusters 0",'Input - companies list'!$A$1:$BG$1, 0)),'Output - Cluster ranking'!B164,INDEX('Input - companies list'!$A:$BG, 0, MATCH("Inter-Cluster Connectivity",'Input - companies list'!$A$1:$BG$1, 0)))</f>
        <v/>
      </c>
      <c r="H164">
        <f>IFERROR(PERCENTRANK(C:C,C164),0)</f>
        <v/>
      </c>
      <c r="I164">
        <f>IFERROR(1 - PERCENTRANK(D:D,D164),0)</f>
        <v/>
      </c>
      <c r="J164">
        <f>IFERROR(PERCENTRANK(E:E,E164),0)</f>
        <v/>
      </c>
      <c r="K164">
        <f>IFERROR(1 - PERCENTRANK(F:F,F164),0)</f>
        <v/>
      </c>
      <c r="L164">
        <f>IFERROR(PERCENTRANK(G:G,G164),0)</f>
        <v/>
      </c>
      <c r="M164">
        <f>H164*weightA+I164*weightB+J164*weightC+K164*weightD+L164*weightE</f>
        <v/>
      </c>
    </row>
    <row r="165" spans="1:13">
      <c r="A165">
        <f>RANK(M165,M:M)</f>
        <v/>
      </c>
      <c r="C165">
        <f>SUMIFS('Input - target event report'!H:H,'Input - target event report'!L:L,B165,'Input - target event report'!D:D, "Private Investment")</f>
        <v/>
      </c>
      <c r="D165">
        <f>IF(E165&lt;2, "N/A", (MAXIFS('Input - target event report'!E:E,'Input - target event report'!L:L,B:B,'Input - target event report'!D:D,"Private Investment")-MINIFS('Input - target event report'!E:E,'Input - target event report'!L:L,B:B,'Input - target event report'!D:D,"Private Investment"))/(E165-1))</f>
        <v/>
      </c>
      <c r="E165">
        <f>COUNTIFS('Input - target event report'!L:L,B165,'Input - target event report'!D:D, "Private Investment")</f>
        <v/>
      </c>
      <c r="F165">
        <f>AVERAGEIF(INDEX('Input - companies list'!$A:$BG, 0, MATCH("Clusters 0",'Input - companies list'!$A$1:$BG$1, 0)),'Output - Cluster ranking'!B165,INDEX('Input - companies list'!$A:$BG, 0, MATCH("Flow",'Input - companies list'!$A$1:$BG$1, 0)))</f>
        <v/>
      </c>
      <c r="G165">
        <f>AVERAGEIF(INDEX('Input - companies list'!$A:$BG, 0, MATCH("Clusters 0",'Input - companies list'!$A$1:$BG$1, 0)),'Output - Cluster ranking'!B165,INDEX('Input - companies list'!$A:$BG, 0, MATCH("Inter-Cluster Connectivity",'Input - companies list'!$A$1:$BG$1, 0)))</f>
        <v/>
      </c>
      <c r="H165">
        <f>IFERROR(PERCENTRANK(C:C,C165),0)</f>
        <v/>
      </c>
      <c r="I165">
        <f>IFERROR(1 - PERCENTRANK(D:D,D165),0)</f>
        <v/>
      </c>
      <c r="J165">
        <f>IFERROR(PERCENTRANK(E:E,E165),0)</f>
        <v/>
      </c>
      <c r="K165">
        <f>IFERROR(1 - PERCENTRANK(F:F,F165),0)</f>
        <v/>
      </c>
      <c r="L165">
        <f>IFERROR(PERCENTRANK(G:G,G165),0)</f>
        <v/>
      </c>
      <c r="M165">
        <f>H165*weightA+I165*weightB+J165*weightC+K165*weightD+L165*weightE</f>
        <v/>
      </c>
    </row>
    <row r="166" spans="1:13">
      <c r="A166">
        <f>RANK(M166,M:M)</f>
        <v/>
      </c>
      <c r="C166">
        <f>SUMIFS('Input - target event report'!H:H,'Input - target event report'!L:L,B166,'Input - target event report'!D:D, "Private Investment")</f>
        <v/>
      </c>
      <c r="D166">
        <f>IF(E166&lt;2, "N/A", (MAXIFS('Input - target event report'!E:E,'Input - target event report'!L:L,B:B,'Input - target event report'!D:D,"Private Investment")-MINIFS('Input - target event report'!E:E,'Input - target event report'!L:L,B:B,'Input - target event report'!D:D,"Private Investment"))/(E166-1))</f>
        <v/>
      </c>
      <c r="E166">
        <f>COUNTIFS('Input - target event report'!L:L,B166,'Input - target event report'!D:D, "Private Investment")</f>
        <v/>
      </c>
      <c r="F166">
        <f>AVERAGEIF(INDEX('Input - companies list'!$A:$BG, 0, MATCH("Clusters 0",'Input - companies list'!$A$1:$BG$1, 0)),'Output - Cluster ranking'!B166,INDEX('Input - companies list'!$A:$BG, 0, MATCH("Flow",'Input - companies list'!$A$1:$BG$1, 0)))</f>
        <v/>
      </c>
      <c r="G166">
        <f>AVERAGEIF(INDEX('Input - companies list'!$A:$BG, 0, MATCH("Clusters 0",'Input - companies list'!$A$1:$BG$1, 0)),'Output - Cluster ranking'!B166,INDEX('Input - companies list'!$A:$BG, 0, MATCH("Inter-Cluster Connectivity",'Input - companies list'!$A$1:$BG$1, 0)))</f>
        <v/>
      </c>
      <c r="H166">
        <f>IFERROR(PERCENTRANK(C:C,C166),0)</f>
        <v/>
      </c>
      <c r="I166">
        <f>IFERROR(1 - PERCENTRANK(D:D,D166),0)</f>
        <v/>
      </c>
      <c r="J166">
        <f>IFERROR(PERCENTRANK(E:E,E166),0)</f>
        <v/>
      </c>
      <c r="K166">
        <f>IFERROR(1 - PERCENTRANK(F:F,F166),0)</f>
        <v/>
      </c>
      <c r="L166">
        <f>IFERROR(PERCENTRANK(G:G,G166),0)</f>
        <v/>
      </c>
      <c r="M166">
        <f>H166*weightA+I166*weightB+J166*weightC+K166*weightD+L166*weightE</f>
        <v/>
      </c>
    </row>
    <row r="167" spans="1:13">
      <c r="A167">
        <f>RANK(M167,M:M)</f>
        <v/>
      </c>
      <c r="C167">
        <f>SUMIFS('Input - target event report'!H:H,'Input - target event report'!L:L,B167,'Input - target event report'!D:D, "Private Investment")</f>
        <v/>
      </c>
      <c r="D167">
        <f>IF(E167&lt;2, "N/A", (MAXIFS('Input - target event report'!E:E,'Input - target event report'!L:L,B:B,'Input - target event report'!D:D,"Private Investment")-MINIFS('Input - target event report'!E:E,'Input - target event report'!L:L,B:B,'Input - target event report'!D:D,"Private Investment"))/(E167-1))</f>
        <v/>
      </c>
      <c r="E167">
        <f>COUNTIFS('Input - target event report'!L:L,B167,'Input - target event report'!D:D, "Private Investment")</f>
        <v/>
      </c>
      <c r="F167">
        <f>AVERAGEIF(INDEX('Input - companies list'!$A:$BG, 0, MATCH("Clusters 0",'Input - companies list'!$A$1:$BG$1, 0)),'Output - Cluster ranking'!B167,INDEX('Input - companies list'!$A:$BG, 0, MATCH("Flow",'Input - companies list'!$A$1:$BG$1, 0)))</f>
        <v/>
      </c>
      <c r="G167">
        <f>AVERAGEIF(INDEX('Input - companies list'!$A:$BG, 0, MATCH("Clusters 0",'Input - companies list'!$A$1:$BG$1, 0)),'Output - Cluster ranking'!B167,INDEX('Input - companies list'!$A:$BG, 0, MATCH("Inter-Cluster Connectivity",'Input - companies list'!$A$1:$BG$1, 0)))</f>
        <v/>
      </c>
      <c r="H167">
        <f>IFERROR(PERCENTRANK(C:C,C167),0)</f>
        <v/>
      </c>
      <c r="I167">
        <f>IFERROR(1 - PERCENTRANK(D:D,D167),0)</f>
        <v/>
      </c>
      <c r="J167">
        <f>IFERROR(PERCENTRANK(E:E,E167),0)</f>
        <v/>
      </c>
      <c r="K167">
        <f>IFERROR(1 - PERCENTRANK(F:F,F167),0)</f>
        <v/>
      </c>
      <c r="L167">
        <f>IFERROR(PERCENTRANK(G:G,G167),0)</f>
        <v/>
      </c>
      <c r="M167">
        <f>H167*weightA+I167*weightB+J167*weightC+K167*weightD+L167*weightE</f>
        <v/>
      </c>
    </row>
    <row r="168" spans="1:13">
      <c r="A168">
        <f>RANK(M168,M:M)</f>
        <v/>
      </c>
      <c r="C168">
        <f>SUMIFS('Input - target event report'!H:H,'Input - target event report'!L:L,B168,'Input - target event report'!D:D, "Private Investment")</f>
        <v/>
      </c>
      <c r="D168">
        <f>IF(E168&lt;2, "N/A", (MAXIFS('Input - target event report'!E:E,'Input - target event report'!L:L,B:B,'Input - target event report'!D:D,"Private Investment")-MINIFS('Input - target event report'!E:E,'Input - target event report'!L:L,B:B,'Input - target event report'!D:D,"Private Investment"))/(E168-1))</f>
        <v/>
      </c>
      <c r="E168">
        <f>COUNTIFS('Input - target event report'!L:L,B168,'Input - target event report'!D:D, "Private Investment")</f>
        <v/>
      </c>
      <c r="F168">
        <f>AVERAGEIF(INDEX('Input - companies list'!$A:$BG, 0, MATCH("Clusters 0",'Input - companies list'!$A$1:$BG$1, 0)),'Output - Cluster ranking'!B168,INDEX('Input - companies list'!$A:$BG, 0, MATCH("Flow",'Input - companies list'!$A$1:$BG$1, 0)))</f>
        <v/>
      </c>
      <c r="G168">
        <f>AVERAGEIF(INDEX('Input - companies list'!$A:$BG, 0, MATCH("Clusters 0",'Input - companies list'!$A$1:$BG$1, 0)),'Output - Cluster ranking'!B168,INDEX('Input - companies list'!$A:$BG, 0, MATCH("Inter-Cluster Connectivity",'Input - companies list'!$A$1:$BG$1, 0)))</f>
        <v/>
      </c>
      <c r="H168">
        <f>IFERROR(PERCENTRANK(C:C,C168),0)</f>
        <v/>
      </c>
      <c r="I168">
        <f>IFERROR(1 - PERCENTRANK(D:D,D168),0)</f>
        <v/>
      </c>
      <c r="J168">
        <f>IFERROR(PERCENTRANK(E:E,E168),0)</f>
        <v/>
      </c>
      <c r="K168">
        <f>IFERROR(1 - PERCENTRANK(F:F,F168),0)</f>
        <v/>
      </c>
      <c r="L168">
        <f>IFERROR(PERCENTRANK(G:G,G168),0)</f>
        <v/>
      </c>
      <c r="M168">
        <f>H168*weightA+I168*weightB+J168*weightC+K168*weightD+L168*weightE</f>
        <v/>
      </c>
    </row>
    <row r="169" spans="1:13">
      <c r="A169">
        <f>RANK(M169,M:M)</f>
        <v/>
      </c>
      <c r="C169">
        <f>SUMIFS('Input - target event report'!H:H,'Input - target event report'!L:L,B169,'Input - target event report'!D:D, "Private Investment")</f>
        <v/>
      </c>
      <c r="D169">
        <f>IF(E169&lt;2, "N/A", (MAXIFS('Input - target event report'!E:E,'Input - target event report'!L:L,B:B,'Input - target event report'!D:D,"Private Investment")-MINIFS('Input - target event report'!E:E,'Input - target event report'!L:L,B:B,'Input - target event report'!D:D,"Private Investment"))/(E169-1))</f>
        <v/>
      </c>
      <c r="E169">
        <f>COUNTIFS('Input - target event report'!L:L,B169,'Input - target event report'!D:D, "Private Investment")</f>
        <v/>
      </c>
      <c r="F169">
        <f>AVERAGEIF(INDEX('Input - companies list'!$A:$BG, 0, MATCH("Clusters 0",'Input - companies list'!$A$1:$BG$1, 0)),'Output - Cluster ranking'!B169,INDEX('Input - companies list'!$A:$BG, 0, MATCH("Flow",'Input - companies list'!$A$1:$BG$1, 0)))</f>
        <v/>
      </c>
      <c r="G169">
        <f>AVERAGEIF(INDEX('Input - companies list'!$A:$BG, 0, MATCH("Clusters 0",'Input - companies list'!$A$1:$BG$1, 0)),'Output - Cluster ranking'!B169,INDEX('Input - companies list'!$A:$BG, 0, MATCH("Inter-Cluster Connectivity",'Input - companies list'!$A$1:$BG$1, 0)))</f>
        <v/>
      </c>
      <c r="H169">
        <f>IFERROR(PERCENTRANK(C:C,C169),0)</f>
        <v/>
      </c>
      <c r="I169">
        <f>IFERROR(1 - PERCENTRANK(D:D,D169),0)</f>
        <v/>
      </c>
      <c r="J169">
        <f>IFERROR(PERCENTRANK(E:E,E169),0)</f>
        <v/>
      </c>
      <c r="K169">
        <f>IFERROR(1 - PERCENTRANK(F:F,F169),0)</f>
        <v/>
      </c>
      <c r="L169">
        <f>IFERROR(PERCENTRANK(G:G,G169),0)</f>
        <v/>
      </c>
      <c r="M169">
        <f>H169*weightA+I169*weightB+J169*weightC+K169*weightD+L169*weightE</f>
        <v/>
      </c>
    </row>
    <row r="170" spans="1:13">
      <c r="A170">
        <f>RANK(M170,M:M)</f>
        <v/>
      </c>
      <c r="C170">
        <f>SUMIFS('Input - target event report'!H:H,'Input - target event report'!L:L,B170,'Input - target event report'!D:D, "Private Investment")</f>
        <v/>
      </c>
      <c r="D170">
        <f>IF(E170&lt;2, "N/A", (MAXIFS('Input - target event report'!E:E,'Input - target event report'!L:L,B:B,'Input - target event report'!D:D,"Private Investment")-MINIFS('Input - target event report'!E:E,'Input - target event report'!L:L,B:B,'Input - target event report'!D:D,"Private Investment"))/(E170-1))</f>
        <v/>
      </c>
      <c r="E170">
        <f>COUNTIFS('Input - target event report'!L:L,B170,'Input - target event report'!D:D, "Private Investment")</f>
        <v/>
      </c>
      <c r="F170">
        <f>AVERAGEIF(INDEX('Input - companies list'!$A:$BG, 0, MATCH("Clusters 0",'Input - companies list'!$A$1:$BG$1, 0)),'Output - Cluster ranking'!B170,INDEX('Input - companies list'!$A:$BG, 0, MATCH("Flow",'Input - companies list'!$A$1:$BG$1, 0)))</f>
        <v/>
      </c>
      <c r="G170">
        <f>AVERAGEIF(INDEX('Input - companies list'!$A:$BG, 0, MATCH("Clusters 0",'Input - companies list'!$A$1:$BG$1, 0)),'Output - Cluster ranking'!B170,INDEX('Input - companies list'!$A:$BG, 0, MATCH("Inter-Cluster Connectivity",'Input - companies list'!$A$1:$BG$1, 0)))</f>
        <v/>
      </c>
      <c r="H170">
        <f>IFERROR(PERCENTRANK(C:C,C170),0)</f>
        <v/>
      </c>
      <c r="I170">
        <f>IFERROR(1 - PERCENTRANK(D:D,D170),0)</f>
        <v/>
      </c>
      <c r="J170">
        <f>IFERROR(PERCENTRANK(E:E,E170),0)</f>
        <v/>
      </c>
      <c r="K170">
        <f>IFERROR(1 - PERCENTRANK(F:F,F170),0)</f>
        <v/>
      </c>
      <c r="L170">
        <f>IFERROR(PERCENTRANK(G:G,G170),0)</f>
        <v/>
      </c>
      <c r="M170">
        <f>H170*weightA+I170*weightB+J170*weightC+K170*weightD+L170*weightE</f>
        <v/>
      </c>
    </row>
    <row r="171" spans="1:13">
      <c r="A171">
        <f>RANK(M171,M:M)</f>
        <v/>
      </c>
      <c r="C171">
        <f>SUMIFS('Input - target event report'!H:H,'Input - target event report'!L:L,B171,'Input - target event report'!D:D, "Private Investment")</f>
        <v/>
      </c>
      <c r="D171">
        <f>IF(E171&lt;2, "N/A", (MAXIFS('Input - target event report'!E:E,'Input - target event report'!L:L,B:B,'Input - target event report'!D:D,"Private Investment")-MINIFS('Input - target event report'!E:E,'Input - target event report'!L:L,B:B,'Input - target event report'!D:D,"Private Investment"))/(E171-1))</f>
        <v/>
      </c>
      <c r="E171">
        <f>COUNTIFS('Input - target event report'!L:L,B171,'Input - target event report'!D:D, "Private Investment")</f>
        <v/>
      </c>
      <c r="F171">
        <f>AVERAGEIF(INDEX('Input - companies list'!$A:$BG, 0, MATCH("Clusters 0",'Input - companies list'!$A$1:$BG$1, 0)),'Output - Cluster ranking'!B171,INDEX('Input - companies list'!$A:$BG, 0, MATCH("Flow",'Input - companies list'!$A$1:$BG$1, 0)))</f>
        <v/>
      </c>
      <c r="G171">
        <f>AVERAGEIF(INDEX('Input - companies list'!$A:$BG, 0, MATCH("Clusters 0",'Input - companies list'!$A$1:$BG$1, 0)),'Output - Cluster ranking'!B171,INDEX('Input - companies list'!$A:$BG, 0, MATCH("Inter-Cluster Connectivity",'Input - companies list'!$A$1:$BG$1, 0)))</f>
        <v/>
      </c>
      <c r="H171">
        <f>IFERROR(PERCENTRANK(C:C,C171),0)</f>
        <v/>
      </c>
      <c r="I171">
        <f>IFERROR(1 - PERCENTRANK(D:D,D171),0)</f>
        <v/>
      </c>
      <c r="J171">
        <f>IFERROR(PERCENTRANK(E:E,E171),0)</f>
        <v/>
      </c>
      <c r="K171">
        <f>IFERROR(1 - PERCENTRANK(F:F,F171),0)</f>
        <v/>
      </c>
      <c r="L171">
        <f>IFERROR(PERCENTRANK(G:G,G171),0)</f>
        <v/>
      </c>
      <c r="M171">
        <f>H171*weightA+I171*weightB+J171*weightC+K171*weightD+L171*weightE</f>
        <v/>
      </c>
    </row>
    <row r="172" spans="1:13">
      <c r="A172">
        <f>RANK(M172,M:M)</f>
        <v/>
      </c>
      <c r="C172">
        <f>SUMIFS('Input - target event report'!H:H,'Input - target event report'!L:L,B172,'Input - target event report'!D:D, "Private Investment")</f>
        <v/>
      </c>
      <c r="D172">
        <f>IF(E172&lt;2, "N/A", (MAXIFS('Input - target event report'!E:E,'Input - target event report'!L:L,B:B,'Input - target event report'!D:D,"Private Investment")-MINIFS('Input - target event report'!E:E,'Input - target event report'!L:L,B:B,'Input - target event report'!D:D,"Private Investment"))/(E172-1))</f>
        <v/>
      </c>
      <c r="E172">
        <f>COUNTIFS('Input - target event report'!L:L,B172,'Input - target event report'!D:D, "Private Investment")</f>
        <v/>
      </c>
      <c r="F172">
        <f>AVERAGEIF(INDEX('Input - companies list'!$A:$BG, 0, MATCH("Clusters 0",'Input - companies list'!$A$1:$BG$1, 0)),'Output - Cluster ranking'!B172,INDEX('Input - companies list'!$A:$BG, 0, MATCH("Flow",'Input - companies list'!$A$1:$BG$1, 0)))</f>
        <v/>
      </c>
      <c r="G172">
        <f>AVERAGEIF(INDEX('Input - companies list'!$A:$BG, 0, MATCH("Clusters 0",'Input - companies list'!$A$1:$BG$1, 0)),'Output - Cluster ranking'!B172,INDEX('Input - companies list'!$A:$BG, 0, MATCH("Inter-Cluster Connectivity",'Input - companies list'!$A$1:$BG$1, 0)))</f>
        <v/>
      </c>
      <c r="H172">
        <f>IFERROR(PERCENTRANK(C:C,C172),0)</f>
        <v/>
      </c>
      <c r="I172">
        <f>IFERROR(1 - PERCENTRANK(D:D,D172),0)</f>
        <v/>
      </c>
      <c r="J172">
        <f>IFERROR(PERCENTRANK(E:E,E172),0)</f>
        <v/>
      </c>
      <c r="K172">
        <f>IFERROR(1 - PERCENTRANK(F:F,F172),0)</f>
        <v/>
      </c>
      <c r="L172">
        <f>IFERROR(PERCENTRANK(G:G,G172),0)</f>
        <v/>
      </c>
      <c r="M172">
        <f>H172*weightA+I172*weightB+J172*weightC+K172*weightD+L172*weightE</f>
        <v/>
      </c>
    </row>
    <row r="173" spans="1:13">
      <c r="A173">
        <f>RANK(M173,M:M)</f>
        <v/>
      </c>
      <c r="C173">
        <f>SUMIFS('Input - target event report'!H:H,'Input - target event report'!L:L,B173,'Input - target event report'!D:D, "Private Investment")</f>
        <v/>
      </c>
      <c r="D173">
        <f>IF(E173&lt;2, "N/A", (MAXIFS('Input - target event report'!E:E,'Input - target event report'!L:L,B:B,'Input - target event report'!D:D,"Private Investment")-MINIFS('Input - target event report'!E:E,'Input - target event report'!L:L,B:B,'Input - target event report'!D:D,"Private Investment"))/(E173-1))</f>
        <v/>
      </c>
      <c r="E173">
        <f>COUNTIFS('Input - target event report'!L:L,B173,'Input - target event report'!D:D, "Private Investment")</f>
        <v/>
      </c>
      <c r="F173">
        <f>AVERAGEIF(INDEX('Input - companies list'!$A:$BG, 0, MATCH("Clusters 0",'Input - companies list'!$A$1:$BG$1, 0)),'Output - Cluster ranking'!B173,INDEX('Input - companies list'!$A:$BG, 0, MATCH("Flow",'Input - companies list'!$A$1:$BG$1, 0)))</f>
        <v/>
      </c>
      <c r="G173">
        <f>AVERAGEIF(INDEX('Input - companies list'!$A:$BG, 0, MATCH("Clusters 0",'Input - companies list'!$A$1:$BG$1, 0)),'Output - Cluster ranking'!B173,INDEX('Input - companies list'!$A:$BG, 0, MATCH("Inter-Cluster Connectivity",'Input - companies list'!$A$1:$BG$1, 0)))</f>
        <v/>
      </c>
      <c r="H173">
        <f>IFERROR(PERCENTRANK(C:C,C173),0)</f>
        <v/>
      </c>
      <c r="I173">
        <f>IFERROR(1 - PERCENTRANK(D:D,D173),0)</f>
        <v/>
      </c>
      <c r="J173">
        <f>IFERROR(PERCENTRANK(E:E,E173),0)</f>
        <v/>
      </c>
      <c r="K173">
        <f>IFERROR(1 - PERCENTRANK(F:F,F173),0)</f>
        <v/>
      </c>
      <c r="L173">
        <f>IFERROR(PERCENTRANK(G:G,G173),0)</f>
        <v/>
      </c>
      <c r="M173">
        <f>H173*weightA+I173*weightB+J173*weightC+K173*weightD+L173*weightE</f>
        <v/>
      </c>
    </row>
    <row r="174" spans="1:13">
      <c r="A174">
        <f>RANK(M174,M:M)</f>
        <v/>
      </c>
      <c r="C174">
        <f>SUMIFS('Input - target event report'!H:H,'Input - target event report'!L:L,B174,'Input - target event report'!D:D, "Private Investment")</f>
        <v/>
      </c>
      <c r="D174">
        <f>IF(E174&lt;2, "N/A", (MAXIFS('Input - target event report'!E:E,'Input - target event report'!L:L,B:B,'Input - target event report'!D:D,"Private Investment")-MINIFS('Input - target event report'!E:E,'Input - target event report'!L:L,B:B,'Input - target event report'!D:D,"Private Investment"))/(E174-1))</f>
        <v/>
      </c>
      <c r="E174">
        <f>COUNTIFS('Input - target event report'!L:L,B174,'Input - target event report'!D:D, "Private Investment")</f>
        <v/>
      </c>
      <c r="F174">
        <f>AVERAGEIF(INDEX('Input - companies list'!$A:$BG, 0, MATCH("Clusters 0",'Input - companies list'!$A$1:$BG$1, 0)),'Output - Cluster ranking'!B174,INDEX('Input - companies list'!$A:$BG, 0, MATCH("Flow",'Input - companies list'!$A$1:$BG$1, 0)))</f>
        <v/>
      </c>
      <c r="G174">
        <f>AVERAGEIF(INDEX('Input - companies list'!$A:$BG, 0, MATCH("Clusters 0",'Input - companies list'!$A$1:$BG$1, 0)),'Output - Cluster ranking'!B174,INDEX('Input - companies list'!$A:$BG, 0, MATCH("Inter-Cluster Connectivity",'Input - companies list'!$A$1:$BG$1, 0)))</f>
        <v/>
      </c>
      <c r="H174">
        <f>IFERROR(PERCENTRANK(C:C,C174),0)</f>
        <v/>
      </c>
      <c r="I174">
        <f>IFERROR(1 - PERCENTRANK(D:D,D174),0)</f>
        <v/>
      </c>
      <c r="J174">
        <f>IFERROR(PERCENTRANK(E:E,E174),0)</f>
        <v/>
      </c>
      <c r="K174">
        <f>IFERROR(1 - PERCENTRANK(F:F,F174),0)</f>
        <v/>
      </c>
      <c r="L174">
        <f>IFERROR(PERCENTRANK(G:G,G174),0)</f>
        <v/>
      </c>
      <c r="M174">
        <f>H174*weightA+I174*weightB+J174*weightC+K174*weightD+L174*weightE</f>
        <v/>
      </c>
    </row>
    <row r="175" spans="1:13">
      <c r="A175">
        <f>RANK(M175,M:M)</f>
        <v/>
      </c>
      <c r="C175">
        <f>SUMIFS('Input - target event report'!H:H,'Input - target event report'!L:L,B175,'Input - target event report'!D:D, "Private Investment")</f>
        <v/>
      </c>
      <c r="D175">
        <f>IF(E175&lt;2, "N/A", (MAXIFS('Input - target event report'!E:E,'Input - target event report'!L:L,B:B,'Input - target event report'!D:D,"Private Investment")-MINIFS('Input - target event report'!E:E,'Input - target event report'!L:L,B:B,'Input - target event report'!D:D,"Private Investment"))/(E175-1))</f>
        <v/>
      </c>
      <c r="E175">
        <f>COUNTIFS('Input - target event report'!L:L,B175,'Input - target event report'!D:D, "Private Investment")</f>
        <v/>
      </c>
      <c r="F175">
        <f>AVERAGEIF(INDEX('Input - companies list'!$A:$BG, 0, MATCH("Clusters 0",'Input - companies list'!$A$1:$BG$1, 0)),'Output - Cluster ranking'!B175,INDEX('Input - companies list'!$A:$BG, 0, MATCH("Flow",'Input - companies list'!$A$1:$BG$1, 0)))</f>
        <v/>
      </c>
      <c r="G175">
        <f>AVERAGEIF(INDEX('Input - companies list'!$A:$BG, 0, MATCH("Clusters 0",'Input - companies list'!$A$1:$BG$1, 0)),'Output - Cluster ranking'!B175,INDEX('Input - companies list'!$A:$BG, 0, MATCH("Inter-Cluster Connectivity",'Input - companies list'!$A$1:$BG$1, 0)))</f>
        <v/>
      </c>
      <c r="H175">
        <f>IFERROR(PERCENTRANK(C:C,C175),0)</f>
        <v/>
      </c>
      <c r="I175">
        <f>IFERROR(1 - PERCENTRANK(D:D,D175),0)</f>
        <v/>
      </c>
      <c r="J175">
        <f>IFERROR(PERCENTRANK(E:E,E175),0)</f>
        <v/>
      </c>
      <c r="K175">
        <f>IFERROR(1 - PERCENTRANK(F:F,F175),0)</f>
        <v/>
      </c>
      <c r="L175">
        <f>IFERROR(PERCENTRANK(G:G,G175),0)</f>
        <v/>
      </c>
      <c r="M175">
        <f>H175*weightA+I175*weightB+J175*weightC+K175*weightD+L175*weightE</f>
        <v/>
      </c>
    </row>
    <row r="176" spans="1:13">
      <c r="A176">
        <f>RANK(M176,M:M)</f>
        <v/>
      </c>
      <c r="C176">
        <f>SUMIFS('Input - target event report'!H:H,'Input - target event report'!L:L,B176,'Input - target event report'!D:D, "Private Investment")</f>
        <v/>
      </c>
      <c r="D176">
        <f>IF(E176&lt;2, "N/A", (MAXIFS('Input - target event report'!E:E,'Input - target event report'!L:L,B:B,'Input - target event report'!D:D,"Private Investment")-MINIFS('Input - target event report'!E:E,'Input - target event report'!L:L,B:B,'Input - target event report'!D:D,"Private Investment"))/(E176-1))</f>
        <v/>
      </c>
      <c r="E176">
        <f>COUNTIFS('Input - target event report'!L:L,B176,'Input - target event report'!D:D, "Private Investment")</f>
        <v/>
      </c>
      <c r="F176">
        <f>AVERAGEIF(INDEX('Input - companies list'!$A:$BG, 0, MATCH("Clusters 0",'Input - companies list'!$A$1:$BG$1, 0)),'Output - Cluster ranking'!B176,INDEX('Input - companies list'!$A:$BG, 0, MATCH("Flow",'Input - companies list'!$A$1:$BG$1, 0)))</f>
        <v/>
      </c>
      <c r="G176">
        <f>AVERAGEIF(INDEX('Input - companies list'!$A:$BG, 0, MATCH("Clusters 0",'Input - companies list'!$A$1:$BG$1, 0)),'Output - Cluster ranking'!B176,INDEX('Input - companies list'!$A:$BG, 0, MATCH("Inter-Cluster Connectivity",'Input - companies list'!$A$1:$BG$1, 0)))</f>
        <v/>
      </c>
      <c r="H176">
        <f>IFERROR(PERCENTRANK(C:C,C176),0)</f>
        <v/>
      </c>
      <c r="I176">
        <f>IFERROR(1 - PERCENTRANK(D:D,D176),0)</f>
        <v/>
      </c>
      <c r="J176">
        <f>IFERROR(PERCENTRANK(E:E,E176),0)</f>
        <v/>
      </c>
      <c r="K176">
        <f>IFERROR(1 - PERCENTRANK(F:F,F176),0)</f>
        <v/>
      </c>
      <c r="L176">
        <f>IFERROR(PERCENTRANK(G:G,G176),0)</f>
        <v/>
      </c>
      <c r="M176">
        <f>H176*weightA+I176*weightB+J176*weightC+K176*weightD+L176*weightE</f>
        <v/>
      </c>
    </row>
    <row r="177" spans="1:13">
      <c r="A177">
        <f>RANK(M177,M:M)</f>
        <v/>
      </c>
      <c r="C177">
        <f>SUMIFS('Input - target event report'!H:H,'Input - target event report'!L:L,B177,'Input - target event report'!D:D, "Private Investment")</f>
        <v/>
      </c>
      <c r="D177">
        <f>IF(E177&lt;2, "N/A", (MAXIFS('Input - target event report'!E:E,'Input - target event report'!L:L,B:B,'Input - target event report'!D:D,"Private Investment")-MINIFS('Input - target event report'!E:E,'Input - target event report'!L:L,B:B,'Input - target event report'!D:D,"Private Investment"))/(E177-1))</f>
        <v/>
      </c>
      <c r="E177">
        <f>COUNTIFS('Input - target event report'!L:L,B177,'Input - target event report'!D:D, "Private Investment")</f>
        <v/>
      </c>
      <c r="F177">
        <f>AVERAGEIF(INDEX('Input - companies list'!$A:$BG, 0, MATCH("Clusters 0",'Input - companies list'!$A$1:$BG$1, 0)),'Output - Cluster ranking'!B177,INDEX('Input - companies list'!$A:$BG, 0, MATCH("Flow",'Input - companies list'!$A$1:$BG$1, 0)))</f>
        <v/>
      </c>
      <c r="G177">
        <f>AVERAGEIF(INDEX('Input - companies list'!$A:$BG, 0, MATCH("Clusters 0",'Input - companies list'!$A$1:$BG$1, 0)),'Output - Cluster ranking'!B177,INDEX('Input - companies list'!$A:$BG, 0, MATCH("Inter-Cluster Connectivity",'Input - companies list'!$A$1:$BG$1, 0)))</f>
        <v/>
      </c>
      <c r="H177">
        <f>IFERROR(PERCENTRANK(C:C,C177),0)</f>
        <v/>
      </c>
      <c r="I177">
        <f>IFERROR(1 - PERCENTRANK(D:D,D177),0)</f>
        <v/>
      </c>
      <c r="J177">
        <f>IFERROR(PERCENTRANK(E:E,E177),0)</f>
        <v/>
      </c>
      <c r="K177">
        <f>IFERROR(1 - PERCENTRANK(F:F,F177),0)</f>
        <v/>
      </c>
      <c r="L177">
        <f>IFERROR(PERCENTRANK(G:G,G177),0)</f>
        <v/>
      </c>
      <c r="M177">
        <f>H177*weightA+I177*weightB+J177*weightC+K177*weightD+L177*weightE</f>
        <v/>
      </c>
    </row>
    <row r="178" spans="1:13">
      <c r="A178">
        <f>RANK(M178,M:M)</f>
        <v/>
      </c>
      <c r="C178">
        <f>SUMIFS('Input - target event report'!H:H,'Input - target event report'!L:L,B178,'Input - target event report'!D:D, "Private Investment")</f>
        <v/>
      </c>
      <c r="D178">
        <f>IF(E178&lt;2, "N/A", (MAXIFS('Input - target event report'!E:E,'Input - target event report'!L:L,B:B,'Input - target event report'!D:D,"Private Investment")-MINIFS('Input - target event report'!E:E,'Input - target event report'!L:L,B:B,'Input - target event report'!D:D,"Private Investment"))/(E178-1))</f>
        <v/>
      </c>
      <c r="E178">
        <f>COUNTIFS('Input - target event report'!L:L,B178,'Input - target event report'!D:D, "Private Investment")</f>
        <v/>
      </c>
      <c r="F178">
        <f>AVERAGEIF(INDEX('Input - companies list'!$A:$BG, 0, MATCH("Clusters 0",'Input - companies list'!$A$1:$BG$1, 0)),'Output - Cluster ranking'!B178,INDEX('Input - companies list'!$A:$BG, 0, MATCH("Flow",'Input - companies list'!$A$1:$BG$1, 0)))</f>
        <v/>
      </c>
      <c r="G178">
        <f>AVERAGEIF(INDEX('Input - companies list'!$A:$BG, 0, MATCH("Clusters 0",'Input - companies list'!$A$1:$BG$1, 0)),'Output - Cluster ranking'!B178,INDEX('Input - companies list'!$A:$BG, 0, MATCH("Inter-Cluster Connectivity",'Input - companies list'!$A$1:$BG$1, 0)))</f>
        <v/>
      </c>
      <c r="H178">
        <f>IFERROR(PERCENTRANK(C:C,C178),0)</f>
        <v/>
      </c>
      <c r="I178">
        <f>IFERROR(1 - PERCENTRANK(D:D,D178),0)</f>
        <v/>
      </c>
      <c r="J178">
        <f>IFERROR(PERCENTRANK(E:E,E178),0)</f>
        <v/>
      </c>
      <c r="K178">
        <f>IFERROR(1 - PERCENTRANK(F:F,F178),0)</f>
        <v/>
      </c>
      <c r="L178">
        <f>IFERROR(PERCENTRANK(G:G,G178),0)</f>
        <v/>
      </c>
      <c r="M178">
        <f>H178*weightA+I178*weightB+J178*weightC+K178*weightD+L178*weightE</f>
        <v/>
      </c>
    </row>
    <row r="179" spans="1:13">
      <c r="A179">
        <f>RANK(M179,M:M)</f>
        <v/>
      </c>
      <c r="C179">
        <f>SUMIFS('Input - target event report'!H:H,'Input - target event report'!L:L,B179,'Input - target event report'!D:D, "Private Investment")</f>
        <v/>
      </c>
      <c r="D179">
        <f>IF(E179&lt;2, "N/A", (MAXIFS('Input - target event report'!E:E,'Input - target event report'!L:L,B:B,'Input - target event report'!D:D,"Private Investment")-MINIFS('Input - target event report'!E:E,'Input - target event report'!L:L,B:B,'Input - target event report'!D:D,"Private Investment"))/(E179-1))</f>
        <v/>
      </c>
      <c r="E179">
        <f>COUNTIFS('Input - target event report'!L:L,B179,'Input - target event report'!D:D, "Private Investment")</f>
        <v/>
      </c>
      <c r="F179">
        <f>AVERAGEIF(INDEX('Input - companies list'!$A:$BG, 0, MATCH("Clusters 0",'Input - companies list'!$A$1:$BG$1, 0)),'Output - Cluster ranking'!B179,INDEX('Input - companies list'!$A:$BG, 0, MATCH("Flow",'Input - companies list'!$A$1:$BG$1, 0)))</f>
        <v/>
      </c>
      <c r="G179">
        <f>AVERAGEIF(INDEX('Input - companies list'!$A:$BG, 0, MATCH("Clusters 0",'Input - companies list'!$A$1:$BG$1, 0)),'Output - Cluster ranking'!B179,INDEX('Input - companies list'!$A:$BG, 0, MATCH("Inter-Cluster Connectivity",'Input - companies list'!$A$1:$BG$1, 0)))</f>
        <v/>
      </c>
      <c r="H179">
        <f>IFERROR(PERCENTRANK(C:C,C179),0)</f>
        <v/>
      </c>
      <c r="I179">
        <f>IFERROR(1 - PERCENTRANK(D:D,D179),0)</f>
        <v/>
      </c>
      <c r="J179">
        <f>IFERROR(PERCENTRANK(E:E,E179),0)</f>
        <v/>
      </c>
      <c r="K179">
        <f>IFERROR(1 - PERCENTRANK(F:F,F179),0)</f>
        <v/>
      </c>
      <c r="L179">
        <f>IFERROR(PERCENTRANK(G:G,G179),0)</f>
        <v/>
      </c>
      <c r="M179">
        <f>H179*weightA+I179*weightB+J179*weightC+K179*weightD+L179*weightE</f>
        <v/>
      </c>
    </row>
    <row r="180" spans="1:13">
      <c r="A180">
        <f>RANK(M180,M:M)</f>
        <v/>
      </c>
      <c r="C180">
        <f>SUMIFS('Input - target event report'!H:H,'Input - target event report'!L:L,B180,'Input - target event report'!D:D, "Private Investment")</f>
        <v/>
      </c>
      <c r="D180">
        <f>IF(E180&lt;2, "N/A", (MAXIFS('Input - target event report'!E:E,'Input - target event report'!L:L,B:B,'Input - target event report'!D:D,"Private Investment")-MINIFS('Input - target event report'!E:E,'Input - target event report'!L:L,B:B,'Input - target event report'!D:D,"Private Investment"))/(E180-1))</f>
        <v/>
      </c>
      <c r="E180">
        <f>COUNTIFS('Input - target event report'!L:L,B180,'Input - target event report'!D:D, "Private Investment")</f>
        <v/>
      </c>
      <c r="F180">
        <f>AVERAGEIF(INDEX('Input - companies list'!$A:$BG, 0, MATCH("Clusters 0",'Input - companies list'!$A$1:$BG$1, 0)),'Output - Cluster ranking'!B180,INDEX('Input - companies list'!$A:$BG, 0, MATCH("Flow",'Input - companies list'!$A$1:$BG$1, 0)))</f>
        <v/>
      </c>
      <c r="G180">
        <f>AVERAGEIF(INDEX('Input - companies list'!$A:$BG, 0, MATCH("Clusters 0",'Input - companies list'!$A$1:$BG$1, 0)),'Output - Cluster ranking'!B180,INDEX('Input - companies list'!$A:$BG, 0, MATCH("Inter-Cluster Connectivity",'Input - companies list'!$A$1:$BG$1, 0)))</f>
        <v/>
      </c>
      <c r="H180">
        <f>IFERROR(PERCENTRANK(C:C,C180),0)</f>
        <v/>
      </c>
      <c r="I180">
        <f>IFERROR(1 - PERCENTRANK(D:D,D180),0)</f>
        <v/>
      </c>
      <c r="J180">
        <f>IFERROR(PERCENTRANK(E:E,E180),0)</f>
        <v/>
      </c>
      <c r="K180">
        <f>IFERROR(1 - PERCENTRANK(F:F,F180),0)</f>
        <v/>
      </c>
      <c r="L180">
        <f>IFERROR(PERCENTRANK(G:G,G180),0)</f>
        <v/>
      </c>
      <c r="M180">
        <f>H180*weightA+I180*weightB+J180*weightC+K180*weightD+L180*weightE</f>
        <v/>
      </c>
    </row>
    <row r="181" spans="1:13">
      <c r="A181">
        <f>RANK(M181,M:M)</f>
        <v/>
      </c>
      <c r="C181">
        <f>SUMIFS('Input - target event report'!H:H,'Input - target event report'!L:L,B181,'Input - target event report'!D:D, "Private Investment")</f>
        <v/>
      </c>
      <c r="D181">
        <f>IF(E181&lt;2, "N/A", (MAXIFS('Input - target event report'!E:E,'Input - target event report'!L:L,B:B,'Input - target event report'!D:D,"Private Investment")-MINIFS('Input - target event report'!E:E,'Input - target event report'!L:L,B:B,'Input - target event report'!D:D,"Private Investment"))/(E181-1))</f>
        <v/>
      </c>
      <c r="E181">
        <f>COUNTIFS('Input - target event report'!L:L,B181,'Input - target event report'!D:D, "Private Investment")</f>
        <v/>
      </c>
      <c r="F181">
        <f>AVERAGEIF(INDEX('Input - companies list'!$A:$BG, 0, MATCH("Clusters 0",'Input - companies list'!$A$1:$BG$1, 0)),'Output - Cluster ranking'!B181,INDEX('Input - companies list'!$A:$BG, 0, MATCH("Flow",'Input - companies list'!$A$1:$BG$1, 0)))</f>
        <v/>
      </c>
      <c r="G181">
        <f>AVERAGEIF(INDEX('Input - companies list'!$A:$BG, 0, MATCH("Clusters 0",'Input - companies list'!$A$1:$BG$1, 0)),'Output - Cluster ranking'!B181,INDEX('Input - companies list'!$A:$BG, 0, MATCH("Inter-Cluster Connectivity",'Input - companies list'!$A$1:$BG$1, 0)))</f>
        <v/>
      </c>
      <c r="H181">
        <f>IFERROR(PERCENTRANK(C:C,C181),0)</f>
        <v/>
      </c>
      <c r="I181">
        <f>IFERROR(1 - PERCENTRANK(D:D,D181),0)</f>
        <v/>
      </c>
      <c r="J181">
        <f>IFERROR(PERCENTRANK(E:E,E181),0)</f>
        <v/>
      </c>
      <c r="K181">
        <f>IFERROR(1 - PERCENTRANK(F:F,F181),0)</f>
        <v/>
      </c>
      <c r="L181">
        <f>IFERROR(PERCENTRANK(G:G,G181),0)</f>
        <v/>
      </c>
      <c r="M181">
        <f>H181*weightA+I181*weightB+J181*weightC+K181*weightD+L181*weightE</f>
        <v/>
      </c>
    </row>
    <row r="182" spans="1:13">
      <c r="A182">
        <f>RANK(M182,M:M)</f>
        <v/>
      </c>
      <c r="C182">
        <f>SUMIFS('Input - target event report'!H:H,'Input - target event report'!L:L,B182,'Input - target event report'!D:D, "Private Investment")</f>
        <v/>
      </c>
      <c r="D182">
        <f>IF(E182&lt;2, "N/A", (MAXIFS('Input - target event report'!E:E,'Input - target event report'!L:L,B:B,'Input - target event report'!D:D,"Private Investment")-MINIFS('Input - target event report'!E:E,'Input - target event report'!L:L,B:B,'Input - target event report'!D:D,"Private Investment"))/(E182-1))</f>
        <v/>
      </c>
      <c r="E182">
        <f>COUNTIFS('Input - target event report'!L:L,B182,'Input - target event report'!D:D, "Private Investment")</f>
        <v/>
      </c>
      <c r="F182">
        <f>AVERAGEIF(INDEX('Input - companies list'!$A:$BG, 0, MATCH("Clusters 0",'Input - companies list'!$A$1:$BG$1, 0)),'Output - Cluster ranking'!B182,INDEX('Input - companies list'!$A:$BG, 0, MATCH("Flow",'Input - companies list'!$A$1:$BG$1, 0)))</f>
        <v/>
      </c>
      <c r="G182">
        <f>AVERAGEIF(INDEX('Input - companies list'!$A:$BG, 0, MATCH("Clusters 0",'Input - companies list'!$A$1:$BG$1, 0)),'Output - Cluster ranking'!B182,INDEX('Input - companies list'!$A:$BG, 0, MATCH("Inter-Cluster Connectivity",'Input - companies list'!$A$1:$BG$1, 0)))</f>
        <v/>
      </c>
      <c r="H182">
        <f>IFERROR(PERCENTRANK(C:C,C182),0)</f>
        <v/>
      </c>
      <c r="I182">
        <f>IFERROR(1 - PERCENTRANK(D:D,D182),0)</f>
        <v/>
      </c>
      <c r="J182">
        <f>IFERROR(PERCENTRANK(E:E,E182),0)</f>
        <v/>
      </c>
      <c r="K182">
        <f>IFERROR(1 - PERCENTRANK(F:F,F182),0)</f>
        <v/>
      </c>
      <c r="L182">
        <f>IFERROR(PERCENTRANK(G:G,G182),0)</f>
        <v/>
      </c>
      <c r="M182">
        <f>H182*weightA+I182*weightB+J182*weightC+K182*weightD+L182*weightE</f>
        <v/>
      </c>
    </row>
    <row r="183" spans="1:13">
      <c r="A183">
        <f>RANK(M183,M:M)</f>
        <v/>
      </c>
      <c r="C183">
        <f>SUMIFS('Input - target event report'!H:H,'Input - target event report'!L:L,B183,'Input - target event report'!D:D, "Private Investment")</f>
        <v/>
      </c>
      <c r="D183">
        <f>IF(E183&lt;2, "N/A", (MAXIFS('Input - target event report'!E:E,'Input - target event report'!L:L,B:B,'Input - target event report'!D:D,"Private Investment")-MINIFS('Input - target event report'!E:E,'Input - target event report'!L:L,B:B,'Input - target event report'!D:D,"Private Investment"))/(E183-1))</f>
        <v/>
      </c>
      <c r="E183">
        <f>COUNTIFS('Input - target event report'!L:L,B183,'Input - target event report'!D:D, "Private Investment")</f>
        <v/>
      </c>
      <c r="F183">
        <f>AVERAGEIF(INDEX('Input - companies list'!$A:$BG, 0, MATCH("Clusters 0",'Input - companies list'!$A$1:$BG$1, 0)),'Output - Cluster ranking'!B183,INDEX('Input - companies list'!$A:$BG, 0, MATCH("Flow",'Input - companies list'!$A$1:$BG$1, 0)))</f>
        <v/>
      </c>
      <c r="G183">
        <f>AVERAGEIF(INDEX('Input - companies list'!$A:$BG, 0, MATCH("Clusters 0",'Input - companies list'!$A$1:$BG$1, 0)),'Output - Cluster ranking'!B183,INDEX('Input - companies list'!$A:$BG, 0, MATCH("Inter-Cluster Connectivity",'Input - companies list'!$A$1:$BG$1, 0)))</f>
        <v/>
      </c>
      <c r="H183">
        <f>IFERROR(PERCENTRANK(C:C,C183),0)</f>
        <v/>
      </c>
      <c r="I183">
        <f>IFERROR(1 - PERCENTRANK(D:D,D183),0)</f>
        <v/>
      </c>
      <c r="J183">
        <f>IFERROR(PERCENTRANK(E:E,E183),0)</f>
        <v/>
      </c>
      <c r="K183">
        <f>IFERROR(1 - PERCENTRANK(F:F,F183),0)</f>
        <v/>
      </c>
      <c r="L183">
        <f>IFERROR(PERCENTRANK(G:G,G183),0)</f>
        <v/>
      </c>
      <c r="M183">
        <f>H183*weightA+I183*weightB+J183*weightC+K183*weightD+L183*weightE</f>
        <v/>
      </c>
    </row>
    <row r="184" spans="1:13">
      <c r="A184">
        <f>RANK(M184,M:M)</f>
        <v/>
      </c>
      <c r="C184">
        <f>SUMIFS('Input - target event report'!H:H,'Input - target event report'!L:L,B184,'Input - target event report'!D:D, "Private Investment")</f>
        <v/>
      </c>
      <c r="D184">
        <f>IF(E184&lt;2, "N/A", (MAXIFS('Input - target event report'!E:E,'Input - target event report'!L:L,B:B,'Input - target event report'!D:D,"Private Investment")-MINIFS('Input - target event report'!E:E,'Input - target event report'!L:L,B:B,'Input - target event report'!D:D,"Private Investment"))/(E184-1))</f>
        <v/>
      </c>
      <c r="E184">
        <f>COUNTIFS('Input - target event report'!L:L,B184,'Input - target event report'!D:D, "Private Investment")</f>
        <v/>
      </c>
      <c r="F184">
        <f>AVERAGEIF(INDEX('Input - companies list'!$A:$BG, 0, MATCH("Clusters 0",'Input - companies list'!$A$1:$BG$1, 0)),'Output - Cluster ranking'!B184,INDEX('Input - companies list'!$A:$BG, 0, MATCH("Flow",'Input - companies list'!$A$1:$BG$1, 0)))</f>
        <v/>
      </c>
      <c r="G184">
        <f>AVERAGEIF(INDEX('Input - companies list'!$A:$BG, 0, MATCH("Clusters 0",'Input - companies list'!$A$1:$BG$1, 0)),'Output - Cluster ranking'!B184,INDEX('Input - companies list'!$A:$BG, 0, MATCH("Inter-Cluster Connectivity",'Input - companies list'!$A$1:$BG$1, 0)))</f>
        <v/>
      </c>
      <c r="H184">
        <f>IFERROR(PERCENTRANK(C:C,C184),0)</f>
        <v/>
      </c>
      <c r="I184">
        <f>IFERROR(1 - PERCENTRANK(D:D,D184),0)</f>
        <v/>
      </c>
      <c r="J184">
        <f>IFERROR(PERCENTRANK(E:E,E184),0)</f>
        <v/>
      </c>
      <c r="K184">
        <f>IFERROR(1 - PERCENTRANK(F:F,F184),0)</f>
        <v/>
      </c>
      <c r="L184">
        <f>IFERROR(PERCENTRANK(G:G,G184),0)</f>
        <v/>
      </c>
      <c r="M184">
        <f>H184*weightA+I184*weightB+J184*weightC+K184*weightD+L184*weightE</f>
        <v/>
      </c>
    </row>
    <row r="185" spans="1:13">
      <c r="A185">
        <f>RANK(M185,M:M)</f>
        <v/>
      </c>
      <c r="C185">
        <f>SUMIFS('Input - target event report'!H:H,'Input - target event report'!L:L,B185,'Input - target event report'!D:D, "Private Investment")</f>
        <v/>
      </c>
      <c r="D185">
        <f>IF(E185&lt;2, "N/A", (MAXIFS('Input - target event report'!E:E,'Input - target event report'!L:L,B:B,'Input - target event report'!D:D,"Private Investment")-MINIFS('Input - target event report'!E:E,'Input - target event report'!L:L,B:B,'Input - target event report'!D:D,"Private Investment"))/(E185-1))</f>
        <v/>
      </c>
      <c r="E185">
        <f>COUNTIFS('Input - target event report'!L:L,B185,'Input - target event report'!D:D, "Private Investment")</f>
        <v/>
      </c>
      <c r="F185">
        <f>AVERAGEIF(INDEX('Input - companies list'!$A:$BG, 0, MATCH("Clusters 0",'Input - companies list'!$A$1:$BG$1, 0)),'Output - Cluster ranking'!B185,INDEX('Input - companies list'!$A:$BG, 0, MATCH("Flow",'Input - companies list'!$A$1:$BG$1, 0)))</f>
        <v/>
      </c>
      <c r="G185">
        <f>AVERAGEIF(INDEX('Input - companies list'!$A:$BG, 0, MATCH("Clusters 0",'Input - companies list'!$A$1:$BG$1, 0)),'Output - Cluster ranking'!B185,INDEX('Input - companies list'!$A:$BG, 0, MATCH("Inter-Cluster Connectivity",'Input - companies list'!$A$1:$BG$1, 0)))</f>
        <v/>
      </c>
      <c r="H185">
        <f>IFERROR(PERCENTRANK(C:C,C185),0)</f>
        <v/>
      </c>
      <c r="I185">
        <f>IFERROR(1 - PERCENTRANK(D:D,D185),0)</f>
        <v/>
      </c>
      <c r="J185">
        <f>IFERROR(PERCENTRANK(E:E,E185),0)</f>
        <v/>
      </c>
      <c r="K185">
        <f>IFERROR(1 - PERCENTRANK(F:F,F185),0)</f>
        <v/>
      </c>
      <c r="L185">
        <f>IFERROR(PERCENTRANK(G:G,G185),0)</f>
        <v/>
      </c>
      <c r="M185">
        <f>H185*weightA+I185*weightB+J185*weightC+K185*weightD+L185*weightE</f>
        <v/>
      </c>
    </row>
    <row r="186" spans="1:13">
      <c r="A186">
        <f>RANK(M186,M:M)</f>
        <v/>
      </c>
      <c r="C186">
        <f>SUMIFS('Input - target event report'!H:H,'Input - target event report'!L:L,B186,'Input - target event report'!D:D, "Private Investment")</f>
        <v/>
      </c>
      <c r="D186">
        <f>IF(E186&lt;2, "N/A", (MAXIFS('Input - target event report'!E:E,'Input - target event report'!L:L,B:B,'Input - target event report'!D:D,"Private Investment")-MINIFS('Input - target event report'!E:E,'Input - target event report'!L:L,B:B,'Input - target event report'!D:D,"Private Investment"))/(E186-1))</f>
        <v/>
      </c>
      <c r="E186">
        <f>COUNTIFS('Input - target event report'!L:L,B186,'Input - target event report'!D:D, "Private Investment")</f>
        <v/>
      </c>
      <c r="F186">
        <f>AVERAGEIF(INDEX('Input - companies list'!$A:$BG, 0, MATCH("Clusters 0",'Input - companies list'!$A$1:$BG$1, 0)),'Output - Cluster ranking'!B186,INDEX('Input - companies list'!$A:$BG, 0, MATCH("Flow",'Input - companies list'!$A$1:$BG$1, 0)))</f>
        <v/>
      </c>
      <c r="G186">
        <f>AVERAGEIF(INDEX('Input - companies list'!$A:$BG, 0, MATCH("Clusters 0",'Input - companies list'!$A$1:$BG$1, 0)),'Output - Cluster ranking'!B186,INDEX('Input - companies list'!$A:$BG, 0, MATCH("Inter-Cluster Connectivity",'Input - companies list'!$A$1:$BG$1, 0)))</f>
        <v/>
      </c>
      <c r="H186">
        <f>IFERROR(PERCENTRANK(C:C,C186),0)</f>
        <v/>
      </c>
      <c r="I186">
        <f>IFERROR(1 - PERCENTRANK(D:D,D186),0)</f>
        <v/>
      </c>
      <c r="J186">
        <f>IFERROR(PERCENTRANK(E:E,E186),0)</f>
        <v/>
      </c>
      <c r="K186">
        <f>IFERROR(1 - PERCENTRANK(F:F,F186),0)</f>
        <v/>
      </c>
      <c r="L186">
        <f>IFERROR(PERCENTRANK(G:G,G186),0)</f>
        <v/>
      </c>
      <c r="M186">
        <f>H186*weightA+I186*weightB+J186*weightC+K186*weightD+L186*weightE</f>
        <v/>
      </c>
    </row>
    <row r="187" spans="1:13">
      <c r="A187">
        <f>RANK(M187,M:M)</f>
        <v/>
      </c>
      <c r="C187">
        <f>SUMIFS('Input - target event report'!H:H,'Input - target event report'!L:L,B187,'Input - target event report'!D:D, "Private Investment")</f>
        <v/>
      </c>
      <c r="D187">
        <f>IF(E187&lt;2, "N/A", (MAXIFS('Input - target event report'!E:E,'Input - target event report'!L:L,B:B,'Input - target event report'!D:D,"Private Investment")-MINIFS('Input - target event report'!E:E,'Input - target event report'!L:L,B:B,'Input - target event report'!D:D,"Private Investment"))/(E187-1))</f>
        <v/>
      </c>
      <c r="E187">
        <f>COUNTIFS('Input - target event report'!L:L,B187,'Input - target event report'!D:D, "Private Investment")</f>
        <v/>
      </c>
      <c r="F187">
        <f>AVERAGEIF(INDEX('Input - companies list'!$A:$BG, 0, MATCH("Clusters 0",'Input - companies list'!$A$1:$BG$1, 0)),'Output - Cluster ranking'!B187,INDEX('Input - companies list'!$A:$BG, 0, MATCH("Flow",'Input - companies list'!$A$1:$BG$1, 0)))</f>
        <v/>
      </c>
      <c r="G187">
        <f>AVERAGEIF(INDEX('Input - companies list'!$A:$BG, 0, MATCH("Clusters 0",'Input - companies list'!$A$1:$BG$1, 0)),'Output - Cluster ranking'!B187,INDEX('Input - companies list'!$A:$BG, 0, MATCH("Inter-Cluster Connectivity",'Input - companies list'!$A$1:$BG$1, 0)))</f>
        <v/>
      </c>
      <c r="H187">
        <f>IFERROR(PERCENTRANK(C:C,C187),0)</f>
        <v/>
      </c>
      <c r="I187">
        <f>IFERROR(1 - PERCENTRANK(D:D,D187),0)</f>
        <v/>
      </c>
      <c r="J187">
        <f>IFERROR(PERCENTRANK(E:E,E187),0)</f>
        <v/>
      </c>
      <c r="K187">
        <f>IFERROR(1 - PERCENTRANK(F:F,F187),0)</f>
        <v/>
      </c>
      <c r="L187">
        <f>IFERROR(PERCENTRANK(G:G,G187),0)</f>
        <v/>
      </c>
      <c r="M187">
        <f>H187*weightA+I187*weightB+J187*weightC+K187*weightD+L187*weightE</f>
        <v/>
      </c>
    </row>
    <row r="188" spans="1:13">
      <c r="A188">
        <f>RANK(M188,M:M)</f>
        <v/>
      </c>
      <c r="C188">
        <f>SUMIFS('Input - target event report'!H:H,'Input - target event report'!L:L,B188,'Input - target event report'!D:D, "Private Investment")</f>
        <v/>
      </c>
      <c r="D188">
        <f>IF(E188&lt;2, "N/A", (MAXIFS('Input - target event report'!E:E,'Input - target event report'!L:L,B:B,'Input - target event report'!D:D,"Private Investment")-MINIFS('Input - target event report'!E:E,'Input - target event report'!L:L,B:B,'Input - target event report'!D:D,"Private Investment"))/(E188-1))</f>
        <v/>
      </c>
      <c r="E188">
        <f>COUNTIFS('Input - target event report'!L:L,B188,'Input - target event report'!D:D, "Private Investment")</f>
        <v/>
      </c>
      <c r="F188">
        <f>AVERAGEIF(INDEX('Input - companies list'!$A:$BG, 0, MATCH("Clusters 0",'Input - companies list'!$A$1:$BG$1, 0)),'Output - Cluster ranking'!B188,INDEX('Input - companies list'!$A:$BG, 0, MATCH("Flow",'Input - companies list'!$A$1:$BG$1, 0)))</f>
        <v/>
      </c>
      <c r="G188">
        <f>AVERAGEIF(INDEX('Input - companies list'!$A:$BG, 0, MATCH("Clusters 0",'Input - companies list'!$A$1:$BG$1, 0)),'Output - Cluster ranking'!B188,INDEX('Input - companies list'!$A:$BG, 0, MATCH("Inter-Cluster Connectivity",'Input - companies list'!$A$1:$BG$1, 0)))</f>
        <v/>
      </c>
      <c r="H188">
        <f>IFERROR(PERCENTRANK(C:C,C188),0)</f>
        <v/>
      </c>
      <c r="I188">
        <f>IFERROR(1 - PERCENTRANK(D:D,D188),0)</f>
        <v/>
      </c>
      <c r="J188">
        <f>IFERROR(PERCENTRANK(E:E,E188),0)</f>
        <v/>
      </c>
      <c r="K188">
        <f>IFERROR(1 - PERCENTRANK(F:F,F188),0)</f>
        <v/>
      </c>
      <c r="L188">
        <f>IFERROR(PERCENTRANK(G:G,G188),0)</f>
        <v/>
      </c>
      <c r="M188">
        <f>H188*weightA+I188*weightB+J188*weightC+K188*weightD+L188*weightE</f>
        <v/>
      </c>
    </row>
    <row r="189" spans="1:13">
      <c r="A189">
        <f>RANK(M189,M:M)</f>
        <v/>
      </c>
      <c r="C189">
        <f>SUMIFS('Input - target event report'!H:H,'Input - target event report'!L:L,B189,'Input - target event report'!D:D, "Private Investment")</f>
        <v/>
      </c>
      <c r="D189">
        <f>IF(E189&lt;2, "N/A", (MAXIFS('Input - target event report'!E:E,'Input - target event report'!L:L,B:B,'Input - target event report'!D:D,"Private Investment")-MINIFS('Input - target event report'!E:E,'Input - target event report'!L:L,B:B,'Input - target event report'!D:D,"Private Investment"))/(E189-1))</f>
        <v/>
      </c>
      <c r="E189">
        <f>COUNTIFS('Input - target event report'!L:L,B189,'Input - target event report'!D:D, "Private Investment")</f>
        <v/>
      </c>
      <c r="F189">
        <f>AVERAGEIF(INDEX('Input - companies list'!$A:$BG, 0, MATCH("Clusters 0",'Input - companies list'!$A$1:$BG$1, 0)),'Output - Cluster ranking'!B189,INDEX('Input - companies list'!$A:$BG, 0, MATCH("Flow",'Input - companies list'!$A$1:$BG$1, 0)))</f>
        <v/>
      </c>
      <c r="G189">
        <f>AVERAGEIF(INDEX('Input - companies list'!$A:$BG, 0, MATCH("Clusters 0",'Input - companies list'!$A$1:$BG$1, 0)),'Output - Cluster ranking'!B189,INDEX('Input - companies list'!$A:$BG, 0, MATCH("Inter-Cluster Connectivity",'Input - companies list'!$A$1:$BG$1, 0)))</f>
        <v/>
      </c>
      <c r="H189">
        <f>IFERROR(PERCENTRANK(C:C,C189),0)</f>
        <v/>
      </c>
      <c r="I189">
        <f>IFERROR(1 - PERCENTRANK(D:D,D189),0)</f>
        <v/>
      </c>
      <c r="J189">
        <f>IFERROR(PERCENTRANK(E:E,E189),0)</f>
        <v/>
      </c>
      <c r="K189">
        <f>IFERROR(1 - PERCENTRANK(F:F,F189),0)</f>
        <v/>
      </c>
      <c r="L189">
        <f>IFERROR(PERCENTRANK(G:G,G189),0)</f>
        <v/>
      </c>
      <c r="M189">
        <f>H189*weightA+I189*weightB+J189*weightC+K189*weightD+L189*weightE</f>
        <v/>
      </c>
    </row>
    <row r="190" spans="1:13">
      <c r="A190">
        <f>RANK(M190,M:M)</f>
        <v/>
      </c>
      <c r="C190">
        <f>SUMIFS('Input - target event report'!H:H,'Input - target event report'!L:L,B190,'Input - target event report'!D:D, "Private Investment")</f>
        <v/>
      </c>
      <c r="D190">
        <f>IF(E190&lt;2, "N/A", (MAXIFS('Input - target event report'!E:E,'Input - target event report'!L:L,B:B,'Input - target event report'!D:D,"Private Investment")-MINIFS('Input - target event report'!E:E,'Input - target event report'!L:L,B:B,'Input - target event report'!D:D,"Private Investment"))/(E190-1))</f>
        <v/>
      </c>
      <c r="E190">
        <f>COUNTIFS('Input - target event report'!L:L,B190,'Input - target event report'!D:D, "Private Investment")</f>
        <v/>
      </c>
      <c r="F190">
        <f>AVERAGEIF(INDEX('Input - companies list'!$A:$BG, 0, MATCH("Clusters 0",'Input - companies list'!$A$1:$BG$1, 0)),'Output - Cluster ranking'!B190,INDEX('Input - companies list'!$A:$BG, 0, MATCH("Flow",'Input - companies list'!$A$1:$BG$1, 0)))</f>
        <v/>
      </c>
      <c r="G190">
        <f>AVERAGEIF(INDEX('Input - companies list'!$A:$BG, 0, MATCH("Clusters 0",'Input - companies list'!$A$1:$BG$1, 0)),'Output - Cluster ranking'!B190,INDEX('Input - companies list'!$A:$BG, 0, MATCH("Inter-Cluster Connectivity",'Input - companies list'!$A$1:$BG$1, 0)))</f>
        <v/>
      </c>
      <c r="H190">
        <f>IFERROR(PERCENTRANK(C:C,C190),0)</f>
        <v/>
      </c>
      <c r="I190">
        <f>IFERROR(1 - PERCENTRANK(D:D,D190),0)</f>
        <v/>
      </c>
      <c r="J190">
        <f>IFERROR(PERCENTRANK(E:E,E190),0)</f>
        <v/>
      </c>
      <c r="K190">
        <f>IFERROR(1 - PERCENTRANK(F:F,F190),0)</f>
        <v/>
      </c>
      <c r="L190">
        <f>IFERROR(PERCENTRANK(G:G,G190),0)</f>
        <v/>
      </c>
      <c r="M190">
        <f>H190*weightA+I190*weightB+J190*weightC+K190*weightD+L190*weightE</f>
        <v/>
      </c>
    </row>
    <row r="191" spans="1:13">
      <c r="A191">
        <f>RANK(M191,M:M)</f>
        <v/>
      </c>
      <c r="C191">
        <f>SUMIFS('Input - target event report'!H:H,'Input - target event report'!L:L,B191,'Input - target event report'!D:D, "Private Investment")</f>
        <v/>
      </c>
      <c r="D191">
        <f>IF(E191&lt;2, "N/A", (MAXIFS('Input - target event report'!E:E,'Input - target event report'!L:L,B:B,'Input - target event report'!D:D,"Private Investment")-MINIFS('Input - target event report'!E:E,'Input - target event report'!L:L,B:B,'Input - target event report'!D:D,"Private Investment"))/(E191-1))</f>
        <v/>
      </c>
      <c r="E191">
        <f>COUNTIFS('Input - target event report'!L:L,B191,'Input - target event report'!D:D, "Private Investment")</f>
        <v/>
      </c>
      <c r="F191">
        <f>AVERAGEIF(INDEX('Input - companies list'!$A:$BG, 0, MATCH("Clusters 0",'Input - companies list'!$A$1:$BG$1, 0)),'Output - Cluster ranking'!B191,INDEX('Input - companies list'!$A:$BG, 0, MATCH("Flow",'Input - companies list'!$A$1:$BG$1, 0)))</f>
        <v/>
      </c>
      <c r="G191">
        <f>AVERAGEIF(INDEX('Input - companies list'!$A:$BG, 0, MATCH("Clusters 0",'Input - companies list'!$A$1:$BG$1, 0)),'Output - Cluster ranking'!B191,INDEX('Input - companies list'!$A:$BG, 0, MATCH("Inter-Cluster Connectivity",'Input - companies list'!$A$1:$BG$1, 0)))</f>
        <v/>
      </c>
      <c r="H191">
        <f>IFERROR(PERCENTRANK(C:C,C191),0)</f>
        <v/>
      </c>
      <c r="I191">
        <f>IFERROR(1 - PERCENTRANK(D:D,D191),0)</f>
        <v/>
      </c>
      <c r="J191">
        <f>IFERROR(PERCENTRANK(E:E,E191),0)</f>
        <v/>
      </c>
      <c r="K191">
        <f>IFERROR(1 - PERCENTRANK(F:F,F191),0)</f>
        <v/>
      </c>
      <c r="L191">
        <f>IFERROR(PERCENTRANK(G:G,G191),0)</f>
        <v/>
      </c>
      <c r="M191">
        <f>H191*weightA+I191*weightB+J191*weightC+K191*weightD+L191*weightE</f>
        <v/>
      </c>
    </row>
    <row r="192" spans="1:13">
      <c r="A192">
        <f>RANK(M192,M:M)</f>
        <v/>
      </c>
      <c r="C192">
        <f>SUMIFS('Input - target event report'!H:H,'Input - target event report'!L:L,B192,'Input - target event report'!D:D, "Private Investment")</f>
        <v/>
      </c>
      <c r="D192">
        <f>IF(E192&lt;2, "N/A", (MAXIFS('Input - target event report'!E:E,'Input - target event report'!L:L,B:B,'Input - target event report'!D:D,"Private Investment")-MINIFS('Input - target event report'!E:E,'Input - target event report'!L:L,B:B,'Input - target event report'!D:D,"Private Investment"))/(E192-1))</f>
        <v/>
      </c>
      <c r="E192">
        <f>COUNTIFS('Input - target event report'!L:L,B192,'Input - target event report'!D:D, "Private Investment")</f>
        <v/>
      </c>
      <c r="F192">
        <f>AVERAGEIF(INDEX('Input - companies list'!$A:$BG, 0, MATCH("Clusters 0",'Input - companies list'!$A$1:$BG$1, 0)),'Output - Cluster ranking'!B192,INDEX('Input - companies list'!$A:$BG, 0, MATCH("Flow",'Input - companies list'!$A$1:$BG$1, 0)))</f>
        <v/>
      </c>
      <c r="G192">
        <f>AVERAGEIF(INDEX('Input - companies list'!$A:$BG, 0, MATCH("Clusters 0",'Input - companies list'!$A$1:$BG$1, 0)),'Output - Cluster ranking'!B192,INDEX('Input - companies list'!$A:$BG, 0, MATCH("Inter-Cluster Connectivity",'Input - companies list'!$A$1:$BG$1, 0)))</f>
        <v/>
      </c>
      <c r="H192">
        <f>IFERROR(PERCENTRANK(C:C,C192),0)</f>
        <v/>
      </c>
      <c r="I192">
        <f>IFERROR(1 - PERCENTRANK(D:D,D192),0)</f>
        <v/>
      </c>
      <c r="J192">
        <f>IFERROR(PERCENTRANK(E:E,E192),0)</f>
        <v/>
      </c>
      <c r="K192">
        <f>IFERROR(1 - PERCENTRANK(F:F,F192),0)</f>
        <v/>
      </c>
      <c r="L192">
        <f>IFERROR(PERCENTRANK(G:G,G192),0)</f>
        <v/>
      </c>
      <c r="M192">
        <f>H192*weightA+I192*weightB+J192*weightC+K192*weightD+L192*weightE</f>
        <v/>
      </c>
    </row>
    <row r="193" spans="1:13">
      <c r="A193">
        <f>RANK(M193,M:M)</f>
        <v/>
      </c>
      <c r="C193">
        <f>SUMIFS('Input - target event report'!H:H,'Input - target event report'!L:L,B193,'Input - target event report'!D:D, "Private Investment")</f>
        <v/>
      </c>
      <c r="D193">
        <f>IF(E193&lt;2, "N/A", (MAXIFS('Input - target event report'!E:E,'Input - target event report'!L:L,B:B,'Input - target event report'!D:D,"Private Investment")-MINIFS('Input - target event report'!E:E,'Input - target event report'!L:L,B:B,'Input - target event report'!D:D,"Private Investment"))/(E193-1))</f>
        <v/>
      </c>
      <c r="E193">
        <f>COUNTIFS('Input - target event report'!L:L,B193,'Input - target event report'!D:D, "Private Investment")</f>
        <v/>
      </c>
      <c r="F193">
        <f>AVERAGEIF(INDEX('Input - companies list'!$A:$BG, 0, MATCH("Clusters 0",'Input - companies list'!$A$1:$BG$1, 0)),'Output - Cluster ranking'!B193,INDEX('Input - companies list'!$A:$BG, 0, MATCH("Flow",'Input - companies list'!$A$1:$BG$1, 0)))</f>
        <v/>
      </c>
      <c r="G193">
        <f>AVERAGEIF(INDEX('Input - companies list'!$A:$BG, 0, MATCH("Clusters 0",'Input - companies list'!$A$1:$BG$1, 0)),'Output - Cluster ranking'!B193,INDEX('Input - companies list'!$A:$BG, 0, MATCH("Inter-Cluster Connectivity",'Input - companies list'!$A$1:$BG$1, 0)))</f>
        <v/>
      </c>
      <c r="H193">
        <f>IFERROR(PERCENTRANK(C:C,C193),0)</f>
        <v/>
      </c>
      <c r="I193">
        <f>IFERROR(1 - PERCENTRANK(D:D,D193),0)</f>
        <v/>
      </c>
      <c r="J193">
        <f>IFERROR(PERCENTRANK(E:E,E193),0)</f>
        <v/>
      </c>
      <c r="K193">
        <f>IFERROR(1 - PERCENTRANK(F:F,F193),0)</f>
        <v/>
      </c>
      <c r="L193">
        <f>IFERROR(PERCENTRANK(G:G,G193),0)</f>
        <v/>
      </c>
      <c r="M193">
        <f>H193*weightA+I193*weightB+J193*weightC+K193*weightD+L193*weightE</f>
        <v/>
      </c>
    </row>
    <row r="194" spans="1:13">
      <c r="A194">
        <f>RANK(M194,M:M)</f>
        <v/>
      </c>
      <c r="C194">
        <f>SUMIFS('Input - target event report'!H:H,'Input - target event report'!L:L,B194,'Input - target event report'!D:D, "Private Investment")</f>
        <v/>
      </c>
      <c r="D194">
        <f>IF(E194&lt;2, "N/A", (MAXIFS('Input - target event report'!E:E,'Input - target event report'!L:L,B:B,'Input - target event report'!D:D,"Private Investment")-MINIFS('Input - target event report'!E:E,'Input - target event report'!L:L,B:B,'Input - target event report'!D:D,"Private Investment"))/(E194-1))</f>
        <v/>
      </c>
      <c r="E194">
        <f>COUNTIFS('Input - target event report'!L:L,B194,'Input - target event report'!D:D, "Private Investment")</f>
        <v/>
      </c>
      <c r="F194">
        <f>AVERAGEIF(INDEX('Input - companies list'!$A:$BG, 0, MATCH("Clusters 0",'Input - companies list'!$A$1:$BG$1, 0)),'Output - Cluster ranking'!B194,INDEX('Input - companies list'!$A:$BG, 0, MATCH("Flow",'Input - companies list'!$A$1:$BG$1, 0)))</f>
        <v/>
      </c>
      <c r="G194">
        <f>AVERAGEIF(INDEX('Input - companies list'!$A:$BG, 0, MATCH("Clusters 0",'Input - companies list'!$A$1:$BG$1, 0)),'Output - Cluster ranking'!B194,INDEX('Input - companies list'!$A:$BG, 0, MATCH("Inter-Cluster Connectivity",'Input - companies list'!$A$1:$BG$1, 0)))</f>
        <v/>
      </c>
      <c r="H194">
        <f>IFERROR(PERCENTRANK(C:C,C194),0)</f>
        <v/>
      </c>
      <c r="I194">
        <f>IFERROR(1 - PERCENTRANK(D:D,D194),0)</f>
        <v/>
      </c>
      <c r="J194">
        <f>IFERROR(PERCENTRANK(E:E,E194),0)</f>
        <v/>
      </c>
      <c r="K194">
        <f>IFERROR(1 - PERCENTRANK(F:F,F194),0)</f>
        <v/>
      </c>
      <c r="L194">
        <f>IFERROR(PERCENTRANK(G:G,G194),0)</f>
        <v/>
      </c>
      <c r="M194">
        <f>H194*weightA+I194*weightB+J194*weightC+K194*weightD+L194*weightE</f>
        <v/>
      </c>
    </row>
    <row r="195" spans="1:13">
      <c r="A195">
        <f>RANK(M195,M:M)</f>
        <v/>
      </c>
      <c r="C195">
        <f>SUMIFS('Input - target event report'!H:H,'Input - target event report'!L:L,B195,'Input - target event report'!D:D, "Private Investment")</f>
        <v/>
      </c>
      <c r="D195">
        <f>IF(E195&lt;2, "N/A", (MAXIFS('Input - target event report'!E:E,'Input - target event report'!L:L,B:B,'Input - target event report'!D:D,"Private Investment")-MINIFS('Input - target event report'!E:E,'Input - target event report'!L:L,B:B,'Input - target event report'!D:D,"Private Investment"))/(E195-1))</f>
        <v/>
      </c>
      <c r="E195">
        <f>COUNTIFS('Input - target event report'!L:L,B195,'Input - target event report'!D:D, "Private Investment")</f>
        <v/>
      </c>
      <c r="F195">
        <f>AVERAGEIF(INDEX('Input - companies list'!$A:$BG, 0, MATCH("Clusters 0",'Input - companies list'!$A$1:$BG$1, 0)),'Output - Cluster ranking'!B195,INDEX('Input - companies list'!$A:$BG, 0, MATCH("Flow",'Input - companies list'!$A$1:$BG$1, 0)))</f>
        <v/>
      </c>
      <c r="G195">
        <f>AVERAGEIF(INDEX('Input - companies list'!$A:$BG, 0, MATCH("Clusters 0",'Input - companies list'!$A$1:$BG$1, 0)),'Output - Cluster ranking'!B195,INDEX('Input - companies list'!$A:$BG, 0, MATCH("Inter-Cluster Connectivity",'Input - companies list'!$A$1:$BG$1, 0)))</f>
        <v/>
      </c>
      <c r="H195">
        <f>IFERROR(PERCENTRANK(C:C,C195),0)</f>
        <v/>
      </c>
      <c r="I195">
        <f>IFERROR(1 - PERCENTRANK(D:D,D195),0)</f>
        <v/>
      </c>
      <c r="J195">
        <f>IFERROR(PERCENTRANK(E:E,E195),0)</f>
        <v/>
      </c>
      <c r="K195">
        <f>IFERROR(1 - PERCENTRANK(F:F,F195),0)</f>
        <v/>
      </c>
      <c r="L195">
        <f>IFERROR(PERCENTRANK(G:G,G195),0)</f>
        <v/>
      </c>
      <c r="M195">
        <f>H195*weightA+I195*weightB+J195*weightC+K195*weightD+L195*weightE</f>
        <v/>
      </c>
    </row>
    <row r="196" spans="1:13">
      <c r="A196">
        <f>RANK(M196,M:M)</f>
        <v/>
      </c>
      <c r="C196">
        <f>SUMIFS('Input - target event report'!H:H,'Input - target event report'!L:L,B196,'Input - target event report'!D:D, "Private Investment")</f>
        <v/>
      </c>
      <c r="D196">
        <f>IF(E196&lt;2, "N/A", (MAXIFS('Input - target event report'!E:E,'Input - target event report'!L:L,B:B,'Input - target event report'!D:D,"Private Investment")-MINIFS('Input - target event report'!E:E,'Input - target event report'!L:L,B:B,'Input - target event report'!D:D,"Private Investment"))/(E196-1))</f>
        <v/>
      </c>
      <c r="E196">
        <f>COUNTIFS('Input - target event report'!L:L,B196,'Input - target event report'!D:D, "Private Investment")</f>
        <v/>
      </c>
      <c r="F196">
        <f>AVERAGEIF(INDEX('Input - companies list'!$A:$BG, 0, MATCH("Clusters 0",'Input - companies list'!$A$1:$BG$1, 0)),'Output - Cluster ranking'!B196,INDEX('Input - companies list'!$A:$BG, 0, MATCH("Flow",'Input - companies list'!$A$1:$BG$1, 0)))</f>
        <v/>
      </c>
      <c r="G196">
        <f>AVERAGEIF(INDEX('Input - companies list'!$A:$BG, 0, MATCH("Clusters 0",'Input - companies list'!$A$1:$BG$1, 0)),'Output - Cluster ranking'!B196,INDEX('Input - companies list'!$A:$BG, 0, MATCH("Inter-Cluster Connectivity",'Input - companies list'!$A$1:$BG$1, 0)))</f>
        <v/>
      </c>
      <c r="H196">
        <f>IFERROR(PERCENTRANK(C:C,C196),0)</f>
        <v/>
      </c>
      <c r="I196">
        <f>IFERROR(1 - PERCENTRANK(D:D,D196),0)</f>
        <v/>
      </c>
      <c r="J196">
        <f>IFERROR(PERCENTRANK(E:E,E196),0)</f>
        <v/>
      </c>
      <c r="K196">
        <f>IFERROR(1 - PERCENTRANK(F:F,F196),0)</f>
        <v/>
      </c>
      <c r="L196">
        <f>IFERROR(PERCENTRANK(G:G,G196),0)</f>
        <v/>
      </c>
      <c r="M196">
        <f>H196*weightA+I196*weightB+J196*weightC+K196*weightD+L196*weightE</f>
        <v/>
      </c>
    </row>
    <row r="197" spans="1:13">
      <c r="A197">
        <f>RANK(M197,M:M)</f>
        <v/>
      </c>
      <c r="C197">
        <f>SUMIFS('Input - target event report'!H:H,'Input - target event report'!L:L,B197,'Input - target event report'!D:D, "Private Investment")</f>
        <v/>
      </c>
      <c r="D197">
        <f>IF(E197&lt;2, "N/A", (MAXIFS('Input - target event report'!E:E,'Input - target event report'!L:L,B:B,'Input - target event report'!D:D,"Private Investment")-MINIFS('Input - target event report'!E:E,'Input - target event report'!L:L,B:B,'Input - target event report'!D:D,"Private Investment"))/(E197-1))</f>
        <v/>
      </c>
      <c r="E197">
        <f>COUNTIFS('Input - target event report'!L:L,B197,'Input - target event report'!D:D, "Private Investment")</f>
        <v/>
      </c>
      <c r="F197">
        <f>AVERAGEIF(INDEX('Input - companies list'!$A:$BG, 0, MATCH("Clusters 0",'Input - companies list'!$A$1:$BG$1, 0)),'Output - Cluster ranking'!B197,INDEX('Input - companies list'!$A:$BG, 0, MATCH("Flow",'Input - companies list'!$A$1:$BG$1, 0)))</f>
        <v/>
      </c>
      <c r="G197">
        <f>AVERAGEIF(INDEX('Input - companies list'!$A:$BG, 0, MATCH("Clusters 0",'Input - companies list'!$A$1:$BG$1, 0)),'Output - Cluster ranking'!B197,INDEX('Input - companies list'!$A:$BG, 0, MATCH("Inter-Cluster Connectivity",'Input - companies list'!$A$1:$BG$1, 0)))</f>
        <v/>
      </c>
      <c r="H197">
        <f>IFERROR(PERCENTRANK(C:C,C197),0)</f>
        <v/>
      </c>
      <c r="I197">
        <f>IFERROR(1 - PERCENTRANK(D:D,D197),0)</f>
        <v/>
      </c>
      <c r="J197">
        <f>IFERROR(PERCENTRANK(E:E,E197),0)</f>
        <v/>
      </c>
      <c r="K197">
        <f>IFERROR(1 - PERCENTRANK(F:F,F197),0)</f>
        <v/>
      </c>
      <c r="L197">
        <f>IFERROR(PERCENTRANK(G:G,G197),0)</f>
        <v/>
      </c>
      <c r="M197">
        <f>H197*weightA+I197*weightB+J197*weightC+K197*weightD+L197*weightE</f>
        <v/>
      </c>
    </row>
    <row r="198" spans="1:13">
      <c r="A198">
        <f>RANK(M198,M:M)</f>
        <v/>
      </c>
      <c r="C198">
        <f>SUMIFS('Input - target event report'!H:H,'Input - target event report'!L:L,B198,'Input - target event report'!D:D, "Private Investment")</f>
        <v/>
      </c>
      <c r="D198">
        <f>IF(E198&lt;2, "N/A", (MAXIFS('Input - target event report'!E:E,'Input - target event report'!L:L,B:B,'Input - target event report'!D:D,"Private Investment")-MINIFS('Input - target event report'!E:E,'Input - target event report'!L:L,B:B,'Input - target event report'!D:D,"Private Investment"))/(E198-1))</f>
        <v/>
      </c>
      <c r="E198">
        <f>COUNTIFS('Input - target event report'!L:L,B198,'Input - target event report'!D:D, "Private Investment")</f>
        <v/>
      </c>
      <c r="F198">
        <f>AVERAGEIF(INDEX('Input - companies list'!$A:$BG, 0, MATCH("Clusters 0",'Input - companies list'!$A$1:$BG$1, 0)),'Output - Cluster ranking'!B198,INDEX('Input - companies list'!$A:$BG, 0, MATCH("Flow",'Input - companies list'!$A$1:$BG$1, 0)))</f>
        <v/>
      </c>
      <c r="G198">
        <f>AVERAGEIF(INDEX('Input - companies list'!$A:$BG, 0, MATCH("Clusters 0",'Input - companies list'!$A$1:$BG$1, 0)),'Output - Cluster ranking'!B198,INDEX('Input - companies list'!$A:$BG, 0, MATCH("Inter-Cluster Connectivity",'Input - companies list'!$A$1:$BG$1, 0)))</f>
        <v/>
      </c>
      <c r="H198">
        <f>IFERROR(PERCENTRANK(C:C,C198),0)</f>
        <v/>
      </c>
      <c r="I198">
        <f>IFERROR(1 - PERCENTRANK(D:D,D198),0)</f>
        <v/>
      </c>
      <c r="J198">
        <f>IFERROR(PERCENTRANK(E:E,E198),0)</f>
        <v/>
      </c>
      <c r="K198">
        <f>IFERROR(1 - PERCENTRANK(F:F,F198),0)</f>
        <v/>
      </c>
      <c r="L198">
        <f>IFERROR(PERCENTRANK(G:G,G198),0)</f>
        <v/>
      </c>
      <c r="M198">
        <f>H198*weightA+I198*weightB+J198*weightC+K198*weightD+L198*weightE</f>
        <v/>
      </c>
    </row>
    <row r="199" spans="1:13">
      <c r="A199">
        <f>RANK(M199,M:M)</f>
        <v/>
      </c>
      <c r="C199">
        <f>SUMIFS('Input - target event report'!H:H,'Input - target event report'!L:L,B199,'Input - target event report'!D:D, "Private Investment")</f>
        <v/>
      </c>
      <c r="D199">
        <f>IF(E199&lt;2, "N/A", (MAXIFS('Input - target event report'!E:E,'Input - target event report'!L:L,B:B,'Input - target event report'!D:D,"Private Investment")-MINIFS('Input - target event report'!E:E,'Input - target event report'!L:L,B:B,'Input - target event report'!D:D,"Private Investment"))/(E199-1))</f>
        <v/>
      </c>
      <c r="E199">
        <f>COUNTIFS('Input - target event report'!L:L,B199,'Input - target event report'!D:D, "Private Investment")</f>
        <v/>
      </c>
      <c r="F199">
        <f>AVERAGEIF(INDEX('Input - companies list'!$A:$BG, 0, MATCH("Clusters 0",'Input - companies list'!$A$1:$BG$1, 0)),'Output - Cluster ranking'!B199,INDEX('Input - companies list'!$A:$BG, 0, MATCH("Flow",'Input - companies list'!$A$1:$BG$1, 0)))</f>
        <v/>
      </c>
      <c r="G199">
        <f>AVERAGEIF(INDEX('Input - companies list'!$A:$BG, 0, MATCH("Clusters 0",'Input - companies list'!$A$1:$BG$1, 0)),'Output - Cluster ranking'!B199,INDEX('Input - companies list'!$A:$BG, 0, MATCH("Inter-Cluster Connectivity",'Input - companies list'!$A$1:$BG$1, 0)))</f>
        <v/>
      </c>
      <c r="H199">
        <f>IFERROR(PERCENTRANK(C:C,C199),0)</f>
        <v/>
      </c>
      <c r="I199">
        <f>IFERROR(1 - PERCENTRANK(D:D,D199),0)</f>
        <v/>
      </c>
      <c r="J199">
        <f>IFERROR(PERCENTRANK(E:E,E199),0)</f>
        <v/>
      </c>
      <c r="K199">
        <f>IFERROR(1 - PERCENTRANK(F:F,F199),0)</f>
        <v/>
      </c>
      <c r="L199">
        <f>IFERROR(PERCENTRANK(G:G,G199),0)</f>
        <v/>
      </c>
      <c r="M199">
        <f>H199*weightA+I199*weightB+J199*weightC+K199*weightD+L199*weightE</f>
        <v/>
      </c>
    </row>
    <row r="200" spans="1:13">
      <c r="A200">
        <f>RANK(M200,M:M)</f>
        <v/>
      </c>
      <c r="C200">
        <f>SUMIFS('Input - target event report'!H:H,'Input - target event report'!L:L,B200,'Input - target event report'!D:D, "Private Investment")</f>
        <v/>
      </c>
      <c r="D200">
        <f>IF(E200&lt;2, "N/A", (MAXIFS('Input - target event report'!E:E,'Input - target event report'!L:L,B:B,'Input - target event report'!D:D,"Private Investment")-MINIFS('Input - target event report'!E:E,'Input - target event report'!L:L,B:B,'Input - target event report'!D:D,"Private Investment"))/(E200-1))</f>
        <v/>
      </c>
      <c r="E200">
        <f>COUNTIFS('Input - target event report'!L:L,B200,'Input - target event report'!D:D, "Private Investment")</f>
        <v/>
      </c>
      <c r="F200">
        <f>AVERAGEIF(INDEX('Input - companies list'!$A:$BG, 0, MATCH("Clusters 0",'Input - companies list'!$A$1:$BG$1, 0)),'Output - Cluster ranking'!B200,INDEX('Input - companies list'!$A:$BG, 0, MATCH("Flow",'Input - companies list'!$A$1:$BG$1, 0)))</f>
        <v/>
      </c>
      <c r="G200">
        <f>AVERAGEIF(INDEX('Input - companies list'!$A:$BG, 0, MATCH("Clusters 0",'Input - companies list'!$A$1:$BG$1, 0)),'Output - Cluster ranking'!B200,INDEX('Input - companies list'!$A:$BG, 0, MATCH("Inter-Cluster Connectivity",'Input - companies list'!$A$1:$BG$1, 0)))</f>
        <v/>
      </c>
      <c r="H200">
        <f>IFERROR(PERCENTRANK(C:C,C200),0)</f>
        <v/>
      </c>
      <c r="I200">
        <f>IFERROR(1 - PERCENTRANK(D:D,D200),0)</f>
        <v/>
      </c>
      <c r="J200">
        <f>IFERROR(PERCENTRANK(E:E,E200),0)</f>
        <v/>
      </c>
      <c r="K200">
        <f>IFERROR(1 - PERCENTRANK(F:F,F200),0)</f>
        <v/>
      </c>
      <c r="L200">
        <f>IFERROR(PERCENTRANK(G:G,G200),0)</f>
        <v/>
      </c>
      <c r="M200">
        <f>H200*weightA+I200*weightB+J200*weightC+K200*weightD+L200*weightE</f>
        <v/>
      </c>
    </row>
    <row r="201" spans="1:13">
      <c r="A201">
        <f>RANK(M201,M:M)</f>
        <v/>
      </c>
      <c r="C201">
        <f>SUMIFS('Input - target event report'!H:H,'Input - target event report'!L:L,B201,'Input - target event report'!D:D, "Private Investment")</f>
        <v/>
      </c>
      <c r="D201">
        <f>IF(E201&lt;2, "N/A", (MAXIFS('Input - target event report'!E:E,'Input - target event report'!L:L,B:B,'Input - target event report'!D:D,"Private Investment")-MINIFS('Input - target event report'!E:E,'Input - target event report'!L:L,B:B,'Input - target event report'!D:D,"Private Investment"))/(E201-1))</f>
        <v/>
      </c>
      <c r="E201">
        <f>COUNTIFS('Input - target event report'!L:L,B201,'Input - target event report'!D:D, "Private Investment")</f>
        <v/>
      </c>
      <c r="F201">
        <f>AVERAGEIF(INDEX('Input - companies list'!$A:$BG, 0, MATCH("Clusters 0",'Input - companies list'!$A$1:$BG$1, 0)),'Output - Cluster ranking'!B201,INDEX('Input - companies list'!$A:$BG, 0, MATCH("Flow",'Input - companies list'!$A$1:$BG$1, 0)))</f>
        <v/>
      </c>
      <c r="G201">
        <f>AVERAGEIF(INDEX('Input - companies list'!$A:$BG, 0, MATCH("Clusters 0",'Input - companies list'!$A$1:$BG$1, 0)),'Output - Cluster ranking'!B201,INDEX('Input - companies list'!$A:$BG, 0, MATCH("Inter-Cluster Connectivity",'Input - companies list'!$A$1:$BG$1, 0)))</f>
        <v/>
      </c>
      <c r="H201">
        <f>IFERROR(PERCENTRANK(C:C,C201),0)</f>
        <v/>
      </c>
      <c r="I201">
        <f>IFERROR(1 - PERCENTRANK(D:D,D201),0)</f>
        <v/>
      </c>
      <c r="J201">
        <f>IFERROR(PERCENTRANK(E:E,E201),0)</f>
        <v/>
      </c>
      <c r="K201">
        <f>IFERROR(1 - PERCENTRANK(F:F,F201),0)</f>
        <v/>
      </c>
      <c r="L201">
        <f>IFERROR(PERCENTRANK(G:G,G201),0)</f>
        <v/>
      </c>
      <c r="M201">
        <f>H201*weightA+I201*weightB+J201*weightC+K201*weightD+L201*weightE</f>
        <v/>
      </c>
    </row>
    <row r="202" spans="1:13">
      <c r="A202">
        <f>RANK(M202,M:M)</f>
        <v/>
      </c>
      <c r="C202">
        <f>SUMIFS('Input - target event report'!H:H,'Input - target event report'!L:L,B202,'Input - target event report'!D:D, "Private Investment")</f>
        <v/>
      </c>
      <c r="D202">
        <f>IF(E202&lt;2, "N/A", (MAXIFS('Input - target event report'!E:E,'Input - target event report'!L:L,B:B,'Input - target event report'!D:D,"Private Investment")-MINIFS('Input - target event report'!E:E,'Input - target event report'!L:L,B:B,'Input - target event report'!D:D,"Private Investment"))/(E202-1))</f>
        <v/>
      </c>
      <c r="E202">
        <f>COUNTIFS('Input - target event report'!L:L,B202,'Input - target event report'!D:D, "Private Investment")</f>
        <v/>
      </c>
      <c r="F202">
        <f>AVERAGEIF(INDEX('Input - companies list'!$A:$BG, 0, MATCH("Clusters 0",'Input - companies list'!$A$1:$BG$1, 0)),'Output - Cluster ranking'!B202,INDEX('Input - companies list'!$A:$BG, 0, MATCH("Flow",'Input - companies list'!$A$1:$BG$1, 0)))</f>
        <v/>
      </c>
      <c r="G202">
        <f>AVERAGEIF(INDEX('Input - companies list'!$A:$BG, 0, MATCH("Clusters 0",'Input - companies list'!$A$1:$BG$1, 0)),'Output - Cluster ranking'!B202,INDEX('Input - companies list'!$A:$BG, 0, MATCH("Inter-Cluster Connectivity",'Input - companies list'!$A$1:$BG$1, 0)))</f>
        <v/>
      </c>
      <c r="H202">
        <f>IFERROR(PERCENTRANK(C:C,C202),0)</f>
        <v/>
      </c>
      <c r="I202">
        <f>IFERROR(1 - PERCENTRANK(D:D,D202),0)</f>
        <v/>
      </c>
      <c r="J202">
        <f>IFERROR(PERCENTRANK(E:E,E202),0)</f>
        <v/>
      </c>
      <c r="K202">
        <f>IFERROR(1 - PERCENTRANK(F:F,F202),0)</f>
        <v/>
      </c>
      <c r="L202">
        <f>IFERROR(PERCENTRANK(G:G,G202),0)</f>
        <v/>
      </c>
      <c r="M202">
        <f>H202*weightA+I202*weightB+J202*weightC+K202*weightD+L202*weightE</f>
        <v/>
      </c>
    </row>
    <row r="203" spans="1:13">
      <c r="A203">
        <f>RANK(M203,M:M)</f>
        <v/>
      </c>
      <c r="C203">
        <f>SUMIFS('Input - target event report'!H:H,'Input - target event report'!L:L,B203,'Input - target event report'!D:D, "Private Investment")</f>
        <v/>
      </c>
      <c r="D203">
        <f>IF(E203&lt;2, "N/A", (MAXIFS('Input - target event report'!E:E,'Input - target event report'!L:L,B:B,'Input - target event report'!D:D,"Private Investment")-MINIFS('Input - target event report'!E:E,'Input - target event report'!L:L,B:B,'Input - target event report'!D:D,"Private Investment"))/(E203-1))</f>
        <v/>
      </c>
      <c r="E203">
        <f>COUNTIFS('Input - target event report'!L:L,B203,'Input - target event report'!D:D, "Private Investment")</f>
        <v/>
      </c>
      <c r="F203">
        <f>AVERAGEIF(INDEX('Input - companies list'!$A:$BG, 0, MATCH("Clusters 0",'Input - companies list'!$A$1:$BG$1, 0)),'Output - Cluster ranking'!B203,INDEX('Input - companies list'!$A:$BG, 0, MATCH("Flow",'Input - companies list'!$A$1:$BG$1, 0)))</f>
        <v/>
      </c>
      <c r="G203">
        <f>AVERAGEIF(INDEX('Input - companies list'!$A:$BG, 0, MATCH("Clusters 0",'Input - companies list'!$A$1:$BG$1, 0)),'Output - Cluster ranking'!B203,INDEX('Input - companies list'!$A:$BG, 0, MATCH("Inter-Cluster Connectivity",'Input - companies list'!$A$1:$BG$1, 0)))</f>
        <v/>
      </c>
      <c r="H203">
        <f>IFERROR(PERCENTRANK(C:C,C203),0)</f>
        <v/>
      </c>
      <c r="I203">
        <f>IFERROR(1 - PERCENTRANK(D:D,D203),0)</f>
        <v/>
      </c>
      <c r="J203">
        <f>IFERROR(PERCENTRANK(E:E,E203),0)</f>
        <v/>
      </c>
      <c r="K203">
        <f>IFERROR(1 - PERCENTRANK(F:F,F203),0)</f>
        <v/>
      </c>
      <c r="L203">
        <f>IFERROR(PERCENTRANK(G:G,G203),0)</f>
        <v/>
      </c>
      <c r="M203">
        <f>H203*weightA+I203*weightB+J203*weightC+K203*weightD+L203*weightE</f>
        <v/>
      </c>
    </row>
    <row r="204" spans="1:13">
      <c r="A204">
        <f>RANK(M204,M:M)</f>
        <v/>
      </c>
      <c r="C204">
        <f>SUMIFS('Input - target event report'!H:H,'Input - target event report'!L:L,B204,'Input - target event report'!D:D, "Private Investment")</f>
        <v/>
      </c>
      <c r="D204">
        <f>IF(E204&lt;2, "N/A", (MAXIFS('Input - target event report'!E:E,'Input - target event report'!L:L,B:B,'Input - target event report'!D:D,"Private Investment")-MINIFS('Input - target event report'!E:E,'Input - target event report'!L:L,B:B,'Input - target event report'!D:D,"Private Investment"))/(E204-1))</f>
        <v/>
      </c>
      <c r="E204">
        <f>COUNTIFS('Input - target event report'!L:L,B204,'Input - target event report'!D:D, "Private Investment")</f>
        <v/>
      </c>
      <c r="F204">
        <f>AVERAGEIF(INDEX('Input - companies list'!$A:$BG, 0, MATCH("Clusters 0",'Input - companies list'!$A$1:$BG$1, 0)),'Output - Cluster ranking'!B204,INDEX('Input - companies list'!$A:$BG, 0, MATCH("Flow",'Input - companies list'!$A$1:$BG$1, 0)))</f>
        <v/>
      </c>
      <c r="G204">
        <f>AVERAGEIF(INDEX('Input - companies list'!$A:$BG, 0, MATCH("Clusters 0",'Input - companies list'!$A$1:$BG$1, 0)),'Output - Cluster ranking'!B204,INDEX('Input - companies list'!$A:$BG, 0, MATCH("Inter-Cluster Connectivity",'Input - companies list'!$A$1:$BG$1, 0)))</f>
        <v/>
      </c>
      <c r="H204">
        <f>IFERROR(PERCENTRANK(C:C,C204),0)</f>
        <v/>
      </c>
      <c r="I204">
        <f>IFERROR(1 - PERCENTRANK(D:D,D204),0)</f>
        <v/>
      </c>
      <c r="J204">
        <f>IFERROR(PERCENTRANK(E:E,E204),0)</f>
        <v/>
      </c>
      <c r="K204">
        <f>IFERROR(1 - PERCENTRANK(F:F,F204),0)</f>
        <v/>
      </c>
      <c r="L204">
        <f>IFERROR(PERCENTRANK(G:G,G204),0)</f>
        <v/>
      </c>
      <c r="M204">
        <f>H204*weightA+I204*weightB+J204*weightC+K204*weightD+L204*weightE</f>
        <v/>
      </c>
    </row>
    <row r="205" spans="1:13">
      <c r="A205">
        <f>RANK(M205,M:M)</f>
        <v/>
      </c>
      <c r="C205">
        <f>SUMIFS('Input - target event report'!H:H,'Input - target event report'!L:L,B205,'Input - target event report'!D:D, "Private Investment")</f>
        <v/>
      </c>
      <c r="D205">
        <f>IF(E205&lt;2, "N/A", (MAXIFS('Input - target event report'!E:E,'Input - target event report'!L:L,B:B,'Input - target event report'!D:D,"Private Investment")-MINIFS('Input - target event report'!E:E,'Input - target event report'!L:L,B:B,'Input - target event report'!D:D,"Private Investment"))/(E205-1))</f>
        <v/>
      </c>
      <c r="E205">
        <f>COUNTIFS('Input - target event report'!L:L,B205,'Input - target event report'!D:D, "Private Investment")</f>
        <v/>
      </c>
      <c r="F205">
        <f>AVERAGEIF(INDEX('Input - companies list'!$A:$BG, 0, MATCH("Clusters 0",'Input - companies list'!$A$1:$BG$1, 0)),'Output - Cluster ranking'!B205,INDEX('Input - companies list'!$A:$BG, 0, MATCH("Flow",'Input - companies list'!$A$1:$BG$1, 0)))</f>
        <v/>
      </c>
      <c r="G205">
        <f>AVERAGEIF(INDEX('Input - companies list'!$A:$BG, 0, MATCH("Clusters 0",'Input - companies list'!$A$1:$BG$1, 0)),'Output - Cluster ranking'!B205,INDEX('Input - companies list'!$A:$BG, 0, MATCH("Inter-Cluster Connectivity",'Input - companies list'!$A$1:$BG$1, 0)))</f>
        <v/>
      </c>
      <c r="H205">
        <f>IFERROR(PERCENTRANK(C:C,C205),0)</f>
        <v/>
      </c>
      <c r="I205">
        <f>IFERROR(1 - PERCENTRANK(D:D,D205),0)</f>
        <v/>
      </c>
      <c r="J205">
        <f>IFERROR(PERCENTRANK(E:E,E205),0)</f>
        <v/>
      </c>
      <c r="K205">
        <f>IFERROR(1 - PERCENTRANK(F:F,F205),0)</f>
        <v/>
      </c>
      <c r="L205">
        <f>IFERROR(PERCENTRANK(G:G,G205),0)</f>
        <v/>
      </c>
      <c r="M205">
        <f>H205*weightA+I205*weightB+J205*weightC+K205*weightD+L205*weightE</f>
        <v/>
      </c>
    </row>
    <row r="206" spans="1:13">
      <c r="A206">
        <f>RANK(M206,M:M)</f>
        <v/>
      </c>
      <c r="C206">
        <f>SUMIFS('Input - target event report'!H:H,'Input - target event report'!L:L,B206,'Input - target event report'!D:D, "Private Investment")</f>
        <v/>
      </c>
      <c r="D206">
        <f>IF(E206&lt;2, "N/A", (MAXIFS('Input - target event report'!E:E,'Input - target event report'!L:L,B:B,'Input - target event report'!D:D,"Private Investment")-MINIFS('Input - target event report'!E:E,'Input - target event report'!L:L,B:B,'Input - target event report'!D:D,"Private Investment"))/(E206-1))</f>
        <v/>
      </c>
      <c r="E206">
        <f>COUNTIFS('Input - target event report'!L:L,B206,'Input - target event report'!D:D, "Private Investment")</f>
        <v/>
      </c>
      <c r="F206">
        <f>AVERAGEIF(INDEX('Input - companies list'!$A:$BG, 0, MATCH("Clusters 0",'Input - companies list'!$A$1:$BG$1, 0)),'Output - Cluster ranking'!B206,INDEX('Input - companies list'!$A:$BG, 0, MATCH("Flow",'Input - companies list'!$A$1:$BG$1, 0)))</f>
        <v/>
      </c>
      <c r="G206">
        <f>AVERAGEIF(INDEX('Input - companies list'!$A:$BG, 0, MATCH("Clusters 0",'Input - companies list'!$A$1:$BG$1, 0)),'Output - Cluster ranking'!B206,INDEX('Input - companies list'!$A:$BG, 0, MATCH("Inter-Cluster Connectivity",'Input - companies list'!$A$1:$BG$1, 0)))</f>
        <v/>
      </c>
      <c r="H206">
        <f>IFERROR(PERCENTRANK(C:C,C206),0)</f>
        <v/>
      </c>
      <c r="I206">
        <f>IFERROR(1 - PERCENTRANK(D:D,D206),0)</f>
        <v/>
      </c>
      <c r="J206">
        <f>IFERROR(PERCENTRANK(E:E,E206),0)</f>
        <v/>
      </c>
      <c r="K206">
        <f>IFERROR(1 - PERCENTRANK(F:F,F206),0)</f>
        <v/>
      </c>
      <c r="L206">
        <f>IFERROR(PERCENTRANK(G:G,G206),0)</f>
        <v/>
      </c>
      <c r="M206">
        <f>H206*weightA+I206*weightB+J206*weightC+K206*weightD+L206*weightE</f>
        <v/>
      </c>
    </row>
    <row r="207" spans="1:13">
      <c r="A207">
        <f>RANK(M207,M:M)</f>
        <v/>
      </c>
      <c r="C207">
        <f>SUMIFS('Input - target event report'!H:H,'Input - target event report'!L:L,B207,'Input - target event report'!D:D, "Private Investment")</f>
        <v/>
      </c>
      <c r="D207">
        <f>IF(E207&lt;2, "N/A", (MAXIFS('Input - target event report'!E:E,'Input - target event report'!L:L,B:B,'Input - target event report'!D:D,"Private Investment")-MINIFS('Input - target event report'!E:E,'Input - target event report'!L:L,B:B,'Input - target event report'!D:D,"Private Investment"))/(E207-1))</f>
        <v/>
      </c>
      <c r="E207">
        <f>COUNTIFS('Input - target event report'!L:L,B207,'Input - target event report'!D:D, "Private Investment")</f>
        <v/>
      </c>
      <c r="F207">
        <f>AVERAGEIF(INDEX('Input - companies list'!$A:$BG, 0, MATCH("Clusters 0",'Input - companies list'!$A$1:$BG$1, 0)),'Output - Cluster ranking'!B207,INDEX('Input - companies list'!$A:$BG, 0, MATCH("Flow",'Input - companies list'!$A$1:$BG$1, 0)))</f>
        <v/>
      </c>
      <c r="G207">
        <f>AVERAGEIF(INDEX('Input - companies list'!$A:$BG, 0, MATCH("Clusters 0",'Input - companies list'!$A$1:$BG$1, 0)),'Output - Cluster ranking'!B207,INDEX('Input - companies list'!$A:$BG, 0, MATCH("Inter-Cluster Connectivity",'Input - companies list'!$A$1:$BG$1, 0)))</f>
        <v/>
      </c>
      <c r="H207">
        <f>IFERROR(PERCENTRANK(C:C,C207),0)</f>
        <v/>
      </c>
      <c r="I207">
        <f>IFERROR(1 - PERCENTRANK(D:D,D207),0)</f>
        <v/>
      </c>
      <c r="J207">
        <f>IFERROR(PERCENTRANK(E:E,E207),0)</f>
        <v/>
      </c>
      <c r="K207">
        <f>IFERROR(1 - PERCENTRANK(F:F,F207),0)</f>
        <v/>
      </c>
      <c r="L207">
        <f>IFERROR(PERCENTRANK(G:G,G207),0)</f>
        <v/>
      </c>
      <c r="M207">
        <f>H207*weightA+I207*weightB+J207*weightC+K207*weightD+L207*weightE</f>
        <v/>
      </c>
    </row>
    <row r="208" spans="1:13">
      <c r="A208">
        <f>RANK(M208,M:M)</f>
        <v/>
      </c>
      <c r="C208">
        <f>SUMIFS('Input - target event report'!H:H,'Input - target event report'!L:L,B208,'Input - target event report'!D:D, "Private Investment")</f>
        <v/>
      </c>
      <c r="D208">
        <f>IF(E208&lt;2, "N/A", (MAXIFS('Input - target event report'!E:E,'Input - target event report'!L:L,B:B,'Input - target event report'!D:D,"Private Investment")-MINIFS('Input - target event report'!E:E,'Input - target event report'!L:L,B:B,'Input - target event report'!D:D,"Private Investment"))/(E208-1))</f>
        <v/>
      </c>
      <c r="E208">
        <f>COUNTIFS('Input - target event report'!L:L,B208,'Input - target event report'!D:D, "Private Investment")</f>
        <v/>
      </c>
      <c r="F208">
        <f>AVERAGEIF(INDEX('Input - companies list'!$A:$BG, 0, MATCH("Clusters 0",'Input - companies list'!$A$1:$BG$1, 0)),'Output - Cluster ranking'!B208,INDEX('Input - companies list'!$A:$BG, 0, MATCH("Flow",'Input - companies list'!$A$1:$BG$1, 0)))</f>
        <v/>
      </c>
      <c r="G208">
        <f>AVERAGEIF(INDEX('Input - companies list'!$A:$BG, 0, MATCH("Clusters 0",'Input - companies list'!$A$1:$BG$1, 0)),'Output - Cluster ranking'!B208,INDEX('Input - companies list'!$A:$BG, 0, MATCH("Inter-Cluster Connectivity",'Input - companies list'!$A$1:$BG$1, 0)))</f>
        <v/>
      </c>
      <c r="H208">
        <f>IFERROR(PERCENTRANK(C:C,C208),0)</f>
        <v/>
      </c>
      <c r="I208">
        <f>IFERROR(1 - PERCENTRANK(D:D,D208),0)</f>
        <v/>
      </c>
      <c r="J208">
        <f>IFERROR(PERCENTRANK(E:E,E208),0)</f>
        <v/>
      </c>
      <c r="K208">
        <f>IFERROR(1 - PERCENTRANK(F:F,F208),0)</f>
        <v/>
      </c>
      <c r="L208">
        <f>IFERROR(PERCENTRANK(G:G,G208),0)</f>
        <v/>
      </c>
      <c r="M208">
        <f>H208*weightA+I208*weightB+J208*weightC+K208*weightD+L208*weightE</f>
        <v/>
      </c>
    </row>
    <row r="209" spans="1:13">
      <c r="A209">
        <f>RANK(M209,M:M)</f>
        <v/>
      </c>
      <c r="C209">
        <f>SUMIFS('Input - target event report'!H:H,'Input - target event report'!L:L,B209,'Input - target event report'!D:D, "Private Investment")</f>
        <v/>
      </c>
      <c r="D209">
        <f>IF(E209&lt;2, "N/A", (MAXIFS('Input - target event report'!E:E,'Input - target event report'!L:L,B:B,'Input - target event report'!D:D,"Private Investment")-MINIFS('Input - target event report'!E:E,'Input - target event report'!L:L,B:B,'Input - target event report'!D:D,"Private Investment"))/(E209-1))</f>
        <v/>
      </c>
      <c r="E209">
        <f>COUNTIFS('Input - target event report'!L:L,B209,'Input - target event report'!D:D, "Private Investment")</f>
        <v/>
      </c>
      <c r="F209">
        <f>AVERAGEIF(INDEX('Input - companies list'!$A:$BG, 0, MATCH("Clusters 0",'Input - companies list'!$A$1:$BG$1, 0)),'Output - Cluster ranking'!B209,INDEX('Input - companies list'!$A:$BG, 0, MATCH("Flow",'Input - companies list'!$A$1:$BG$1, 0)))</f>
        <v/>
      </c>
      <c r="G209">
        <f>AVERAGEIF(INDEX('Input - companies list'!$A:$BG, 0, MATCH("Clusters 0",'Input - companies list'!$A$1:$BG$1, 0)),'Output - Cluster ranking'!B209,INDEX('Input - companies list'!$A:$BG, 0, MATCH("Inter-Cluster Connectivity",'Input - companies list'!$A$1:$BG$1, 0)))</f>
        <v/>
      </c>
      <c r="H209">
        <f>IFERROR(PERCENTRANK(C:C,C209),0)</f>
        <v/>
      </c>
      <c r="I209">
        <f>IFERROR(1 - PERCENTRANK(D:D,D209),0)</f>
        <v/>
      </c>
      <c r="J209">
        <f>IFERROR(PERCENTRANK(E:E,E209),0)</f>
        <v/>
      </c>
      <c r="K209">
        <f>IFERROR(1 - PERCENTRANK(F:F,F209),0)</f>
        <v/>
      </c>
      <c r="L209">
        <f>IFERROR(PERCENTRANK(G:G,G209),0)</f>
        <v/>
      </c>
      <c r="M209">
        <f>H209*weightA+I209*weightB+J209*weightC+K209*weightD+L209*weightE</f>
        <v/>
      </c>
    </row>
    <row r="210" spans="1:13">
      <c r="A210">
        <f>RANK(M210,M:M)</f>
        <v/>
      </c>
      <c r="C210">
        <f>SUMIFS('Input - target event report'!H:H,'Input - target event report'!L:L,B210,'Input - target event report'!D:D, "Private Investment")</f>
        <v/>
      </c>
      <c r="D210">
        <f>IF(E210&lt;2, "N/A", (MAXIFS('Input - target event report'!E:E,'Input - target event report'!L:L,B:B,'Input - target event report'!D:D,"Private Investment")-MINIFS('Input - target event report'!E:E,'Input - target event report'!L:L,B:B,'Input - target event report'!D:D,"Private Investment"))/(E210-1))</f>
        <v/>
      </c>
      <c r="E210">
        <f>COUNTIFS('Input - target event report'!L:L,B210,'Input - target event report'!D:D, "Private Investment")</f>
        <v/>
      </c>
      <c r="F210">
        <f>AVERAGEIF(INDEX('Input - companies list'!$A:$BG, 0, MATCH("Clusters 0",'Input - companies list'!$A$1:$BG$1, 0)),'Output - Cluster ranking'!B210,INDEX('Input - companies list'!$A:$BG, 0, MATCH("Flow",'Input - companies list'!$A$1:$BG$1, 0)))</f>
        <v/>
      </c>
      <c r="G210">
        <f>AVERAGEIF(INDEX('Input - companies list'!$A:$BG, 0, MATCH("Clusters 0",'Input - companies list'!$A$1:$BG$1, 0)),'Output - Cluster ranking'!B210,INDEX('Input - companies list'!$A:$BG, 0, MATCH("Inter-Cluster Connectivity",'Input - companies list'!$A$1:$BG$1, 0)))</f>
        <v/>
      </c>
      <c r="H210">
        <f>IFERROR(PERCENTRANK(C:C,C210),0)</f>
        <v/>
      </c>
      <c r="I210">
        <f>IFERROR(1 - PERCENTRANK(D:D,D210),0)</f>
        <v/>
      </c>
      <c r="J210">
        <f>IFERROR(PERCENTRANK(E:E,E210),0)</f>
        <v/>
      </c>
      <c r="K210">
        <f>IFERROR(1 - PERCENTRANK(F:F,F210),0)</f>
        <v/>
      </c>
      <c r="L210">
        <f>IFERROR(PERCENTRANK(G:G,G210),0)</f>
        <v/>
      </c>
      <c r="M210">
        <f>H210*weightA+I210*weightB+J210*weightC+K210*weightD+L210*weightE</f>
        <v/>
      </c>
    </row>
    <row r="211" spans="1:13">
      <c r="A211">
        <f>RANK(M211,M:M)</f>
        <v/>
      </c>
      <c r="C211">
        <f>SUMIFS('Input - target event report'!H:H,'Input - target event report'!L:L,B211,'Input - target event report'!D:D, "Private Investment")</f>
        <v/>
      </c>
      <c r="D211">
        <f>IF(E211&lt;2, "N/A", (MAXIFS('Input - target event report'!E:E,'Input - target event report'!L:L,B:B,'Input - target event report'!D:D,"Private Investment")-MINIFS('Input - target event report'!E:E,'Input - target event report'!L:L,B:B,'Input - target event report'!D:D,"Private Investment"))/(E211-1))</f>
        <v/>
      </c>
      <c r="E211">
        <f>COUNTIFS('Input - target event report'!L:L,B211,'Input - target event report'!D:D, "Private Investment")</f>
        <v/>
      </c>
      <c r="F211">
        <f>AVERAGEIF(INDEX('Input - companies list'!$A:$BG, 0, MATCH("Clusters 0",'Input - companies list'!$A$1:$BG$1, 0)),'Output - Cluster ranking'!B211,INDEX('Input - companies list'!$A:$BG, 0, MATCH("Flow",'Input - companies list'!$A$1:$BG$1, 0)))</f>
        <v/>
      </c>
      <c r="G211">
        <f>AVERAGEIF(INDEX('Input - companies list'!$A:$BG, 0, MATCH("Clusters 0",'Input - companies list'!$A$1:$BG$1, 0)),'Output - Cluster ranking'!B211,INDEX('Input - companies list'!$A:$BG, 0, MATCH("Inter-Cluster Connectivity",'Input - companies list'!$A$1:$BG$1, 0)))</f>
        <v/>
      </c>
      <c r="H211">
        <f>IFERROR(PERCENTRANK(C:C,C211),0)</f>
        <v/>
      </c>
      <c r="I211">
        <f>IFERROR(1 - PERCENTRANK(D:D,D211),0)</f>
        <v/>
      </c>
      <c r="J211">
        <f>IFERROR(PERCENTRANK(E:E,E211),0)</f>
        <v/>
      </c>
      <c r="K211">
        <f>IFERROR(1 - PERCENTRANK(F:F,F211),0)</f>
        <v/>
      </c>
      <c r="L211">
        <f>IFERROR(PERCENTRANK(G:G,G211),0)</f>
        <v/>
      </c>
      <c r="M211">
        <f>H211*weightA+I211*weightB+J211*weightC+K211*weightD+L211*weightE</f>
        <v/>
      </c>
    </row>
    <row r="212" spans="1:13">
      <c r="A212">
        <f>RANK(M212,M:M)</f>
        <v/>
      </c>
      <c r="C212">
        <f>SUMIFS('Input - target event report'!H:H,'Input - target event report'!L:L,B212,'Input - target event report'!D:D, "Private Investment")</f>
        <v/>
      </c>
      <c r="D212">
        <f>IF(E212&lt;2, "N/A", (MAXIFS('Input - target event report'!E:E,'Input - target event report'!L:L,B:B,'Input - target event report'!D:D,"Private Investment")-MINIFS('Input - target event report'!E:E,'Input - target event report'!L:L,B:B,'Input - target event report'!D:D,"Private Investment"))/(E212-1))</f>
        <v/>
      </c>
      <c r="E212">
        <f>COUNTIFS('Input - target event report'!L:L,B212,'Input - target event report'!D:D, "Private Investment")</f>
        <v/>
      </c>
      <c r="F212">
        <f>AVERAGEIF(INDEX('Input - companies list'!$A:$BG, 0, MATCH("Clusters 0",'Input - companies list'!$A$1:$BG$1, 0)),'Output - Cluster ranking'!B212,INDEX('Input - companies list'!$A:$BG, 0, MATCH("Flow",'Input - companies list'!$A$1:$BG$1, 0)))</f>
        <v/>
      </c>
      <c r="G212">
        <f>AVERAGEIF(INDEX('Input - companies list'!$A:$BG, 0, MATCH("Clusters 0",'Input - companies list'!$A$1:$BG$1, 0)),'Output - Cluster ranking'!B212,INDEX('Input - companies list'!$A:$BG, 0, MATCH("Inter-Cluster Connectivity",'Input - companies list'!$A$1:$BG$1, 0)))</f>
        <v/>
      </c>
      <c r="H212">
        <f>IFERROR(PERCENTRANK(C:C,C212),0)</f>
        <v/>
      </c>
      <c r="I212">
        <f>IFERROR(1 - PERCENTRANK(D:D,D212),0)</f>
        <v/>
      </c>
      <c r="J212">
        <f>IFERROR(PERCENTRANK(E:E,E212),0)</f>
        <v/>
      </c>
      <c r="K212">
        <f>IFERROR(1 - PERCENTRANK(F:F,F212),0)</f>
        <v/>
      </c>
      <c r="L212">
        <f>IFERROR(PERCENTRANK(G:G,G212),0)</f>
        <v/>
      </c>
      <c r="M212">
        <f>H212*weightA+I212*weightB+J212*weightC+K212*weightD+L212*weightE</f>
        <v/>
      </c>
    </row>
    <row r="213" spans="1:13">
      <c r="A213">
        <f>RANK(M213,M:M)</f>
        <v/>
      </c>
      <c r="C213">
        <f>SUMIFS('Input - target event report'!H:H,'Input - target event report'!L:L,B213,'Input - target event report'!D:D, "Private Investment")</f>
        <v/>
      </c>
      <c r="D213">
        <f>IF(E213&lt;2, "N/A", (MAXIFS('Input - target event report'!E:E,'Input - target event report'!L:L,B:B,'Input - target event report'!D:D,"Private Investment")-MINIFS('Input - target event report'!E:E,'Input - target event report'!L:L,B:B,'Input - target event report'!D:D,"Private Investment"))/(E213-1))</f>
        <v/>
      </c>
      <c r="E213">
        <f>COUNTIFS('Input - target event report'!L:L,B213,'Input - target event report'!D:D, "Private Investment")</f>
        <v/>
      </c>
      <c r="F213">
        <f>AVERAGEIF(INDEX('Input - companies list'!$A:$BG, 0, MATCH("Clusters 0",'Input - companies list'!$A$1:$BG$1, 0)),'Output - Cluster ranking'!B213,INDEX('Input - companies list'!$A:$BG, 0, MATCH("Flow",'Input - companies list'!$A$1:$BG$1, 0)))</f>
        <v/>
      </c>
      <c r="G213">
        <f>AVERAGEIF(INDEX('Input - companies list'!$A:$BG, 0, MATCH("Clusters 0",'Input - companies list'!$A$1:$BG$1, 0)),'Output - Cluster ranking'!B213,INDEX('Input - companies list'!$A:$BG, 0, MATCH("Inter-Cluster Connectivity",'Input - companies list'!$A$1:$BG$1, 0)))</f>
        <v/>
      </c>
      <c r="H213">
        <f>IFERROR(PERCENTRANK(C:C,C213),0)</f>
        <v/>
      </c>
      <c r="I213">
        <f>IFERROR(1 - PERCENTRANK(D:D,D213),0)</f>
        <v/>
      </c>
      <c r="J213">
        <f>IFERROR(PERCENTRANK(E:E,E213),0)</f>
        <v/>
      </c>
      <c r="K213">
        <f>IFERROR(1 - PERCENTRANK(F:F,F213),0)</f>
        <v/>
      </c>
      <c r="L213">
        <f>IFERROR(PERCENTRANK(G:G,G213),0)</f>
        <v/>
      </c>
      <c r="M213">
        <f>H213*weightA+I213*weightB+J213*weightC+K213*weightD+L213*weightE</f>
        <v/>
      </c>
    </row>
    <row r="214" spans="1:13">
      <c r="A214">
        <f>RANK(M214,M:M)</f>
        <v/>
      </c>
      <c r="C214">
        <f>SUMIFS('Input - target event report'!H:H,'Input - target event report'!L:L,B214,'Input - target event report'!D:D, "Private Investment")</f>
        <v/>
      </c>
      <c r="D214">
        <f>IF(E214&lt;2, "N/A", (MAXIFS('Input - target event report'!E:E,'Input - target event report'!L:L,B:B,'Input - target event report'!D:D,"Private Investment")-MINIFS('Input - target event report'!E:E,'Input - target event report'!L:L,B:B,'Input - target event report'!D:D,"Private Investment"))/(E214-1))</f>
        <v/>
      </c>
      <c r="E214">
        <f>COUNTIFS('Input - target event report'!L:L,B214,'Input - target event report'!D:D, "Private Investment")</f>
        <v/>
      </c>
      <c r="F214">
        <f>AVERAGEIF(INDEX('Input - companies list'!$A:$BG, 0, MATCH("Clusters 0",'Input - companies list'!$A$1:$BG$1, 0)),'Output - Cluster ranking'!B214,INDEX('Input - companies list'!$A:$BG, 0, MATCH("Flow",'Input - companies list'!$A$1:$BG$1, 0)))</f>
        <v/>
      </c>
      <c r="G214">
        <f>AVERAGEIF(INDEX('Input - companies list'!$A:$BG, 0, MATCH("Clusters 0",'Input - companies list'!$A$1:$BG$1, 0)),'Output - Cluster ranking'!B214,INDEX('Input - companies list'!$A:$BG, 0, MATCH("Inter-Cluster Connectivity",'Input - companies list'!$A$1:$BG$1, 0)))</f>
        <v/>
      </c>
      <c r="H214">
        <f>IFERROR(PERCENTRANK(C:C,C214),0)</f>
        <v/>
      </c>
      <c r="I214">
        <f>IFERROR(1 - PERCENTRANK(D:D,D214),0)</f>
        <v/>
      </c>
      <c r="J214">
        <f>IFERROR(PERCENTRANK(E:E,E214),0)</f>
        <v/>
      </c>
      <c r="K214">
        <f>IFERROR(1 - PERCENTRANK(F:F,F214),0)</f>
        <v/>
      </c>
      <c r="L214">
        <f>IFERROR(PERCENTRANK(G:G,G214),0)</f>
        <v/>
      </c>
      <c r="M214">
        <f>H214*weightA+I214*weightB+J214*weightC+K214*weightD+L214*weightE</f>
        <v/>
      </c>
    </row>
    <row r="215" spans="1:13">
      <c r="A215">
        <f>RANK(M215,M:M)</f>
        <v/>
      </c>
      <c r="C215">
        <f>SUMIFS('Input - target event report'!H:H,'Input - target event report'!L:L,B215,'Input - target event report'!D:D, "Private Investment")</f>
        <v/>
      </c>
      <c r="D215">
        <f>IF(E215&lt;2, "N/A", (MAXIFS('Input - target event report'!E:E,'Input - target event report'!L:L,B:B,'Input - target event report'!D:D,"Private Investment")-MINIFS('Input - target event report'!E:E,'Input - target event report'!L:L,B:B,'Input - target event report'!D:D,"Private Investment"))/(E215-1))</f>
        <v/>
      </c>
      <c r="E215">
        <f>COUNTIFS('Input - target event report'!L:L,B215,'Input - target event report'!D:D, "Private Investment")</f>
        <v/>
      </c>
      <c r="F215">
        <f>AVERAGEIF(INDEX('Input - companies list'!$A:$BG, 0, MATCH("Clusters 0",'Input - companies list'!$A$1:$BG$1, 0)),'Output - Cluster ranking'!B215,INDEX('Input - companies list'!$A:$BG, 0, MATCH("Flow",'Input - companies list'!$A$1:$BG$1, 0)))</f>
        <v/>
      </c>
      <c r="G215">
        <f>AVERAGEIF(INDEX('Input - companies list'!$A:$BG, 0, MATCH("Clusters 0",'Input - companies list'!$A$1:$BG$1, 0)),'Output - Cluster ranking'!B215,INDEX('Input - companies list'!$A:$BG, 0, MATCH("Inter-Cluster Connectivity",'Input - companies list'!$A$1:$BG$1, 0)))</f>
        <v/>
      </c>
      <c r="H215">
        <f>IFERROR(PERCENTRANK(C:C,C215),0)</f>
        <v/>
      </c>
      <c r="I215">
        <f>IFERROR(1 - PERCENTRANK(D:D,D215),0)</f>
        <v/>
      </c>
      <c r="J215">
        <f>IFERROR(PERCENTRANK(E:E,E215),0)</f>
        <v/>
      </c>
      <c r="K215">
        <f>IFERROR(1 - PERCENTRANK(F:F,F215),0)</f>
        <v/>
      </c>
      <c r="L215">
        <f>IFERROR(PERCENTRANK(G:G,G215),0)</f>
        <v/>
      </c>
      <c r="M215">
        <f>H215*weightA+I215*weightB+J215*weightC+K215*weightD+L215*weightE</f>
        <v/>
      </c>
    </row>
    <row r="216" spans="1:13">
      <c r="A216">
        <f>RANK(M216,M:M)</f>
        <v/>
      </c>
      <c r="C216">
        <f>SUMIFS('Input - target event report'!H:H,'Input - target event report'!L:L,B216,'Input - target event report'!D:D, "Private Investment")</f>
        <v/>
      </c>
      <c r="D216">
        <f>IF(E216&lt;2, "N/A", (MAXIFS('Input - target event report'!E:E,'Input - target event report'!L:L,B:B,'Input - target event report'!D:D,"Private Investment")-MINIFS('Input - target event report'!E:E,'Input - target event report'!L:L,B:B,'Input - target event report'!D:D,"Private Investment"))/(E216-1))</f>
        <v/>
      </c>
      <c r="E216">
        <f>COUNTIFS('Input - target event report'!L:L,B216,'Input - target event report'!D:D, "Private Investment")</f>
        <v/>
      </c>
      <c r="F216">
        <f>AVERAGEIF(INDEX('Input - companies list'!$A:$BG, 0, MATCH("Clusters 0",'Input - companies list'!$A$1:$BG$1, 0)),'Output - Cluster ranking'!B216,INDEX('Input - companies list'!$A:$BG, 0, MATCH("Flow",'Input - companies list'!$A$1:$BG$1, 0)))</f>
        <v/>
      </c>
      <c r="G216">
        <f>AVERAGEIF(INDEX('Input - companies list'!$A:$BG, 0, MATCH("Clusters 0",'Input - companies list'!$A$1:$BG$1, 0)),'Output - Cluster ranking'!B216,INDEX('Input - companies list'!$A:$BG, 0, MATCH("Inter-Cluster Connectivity",'Input - companies list'!$A$1:$BG$1, 0)))</f>
        <v/>
      </c>
      <c r="H216">
        <f>IFERROR(PERCENTRANK(C:C,C216),0)</f>
        <v/>
      </c>
      <c r="I216">
        <f>IFERROR(1 - PERCENTRANK(D:D,D216),0)</f>
        <v/>
      </c>
      <c r="J216">
        <f>IFERROR(PERCENTRANK(E:E,E216),0)</f>
        <v/>
      </c>
      <c r="K216">
        <f>IFERROR(1 - PERCENTRANK(F:F,F216),0)</f>
        <v/>
      </c>
      <c r="L216">
        <f>IFERROR(PERCENTRANK(G:G,G216),0)</f>
        <v/>
      </c>
      <c r="M216">
        <f>H216*weightA+I216*weightB+J216*weightC+K216*weightD+L216*weightE</f>
        <v/>
      </c>
    </row>
    <row r="217" spans="1:13">
      <c r="A217">
        <f>RANK(M217,M:M)</f>
        <v/>
      </c>
      <c r="C217">
        <f>SUMIFS('Input - target event report'!H:H,'Input - target event report'!L:L,B217,'Input - target event report'!D:D, "Private Investment")</f>
        <v/>
      </c>
      <c r="D217">
        <f>IF(E217&lt;2, "N/A", (MAXIFS('Input - target event report'!E:E,'Input - target event report'!L:L,B:B,'Input - target event report'!D:D,"Private Investment")-MINIFS('Input - target event report'!E:E,'Input - target event report'!L:L,B:B,'Input - target event report'!D:D,"Private Investment"))/(E217-1))</f>
        <v/>
      </c>
      <c r="E217">
        <f>COUNTIFS('Input - target event report'!L:L,B217,'Input - target event report'!D:D, "Private Investment")</f>
        <v/>
      </c>
      <c r="F217">
        <f>AVERAGEIF(INDEX('Input - companies list'!$A:$BG, 0, MATCH("Clusters 0",'Input - companies list'!$A$1:$BG$1, 0)),'Output - Cluster ranking'!B217,INDEX('Input - companies list'!$A:$BG, 0, MATCH("Flow",'Input - companies list'!$A$1:$BG$1, 0)))</f>
        <v/>
      </c>
      <c r="G217">
        <f>AVERAGEIF(INDEX('Input - companies list'!$A:$BG, 0, MATCH("Clusters 0",'Input - companies list'!$A$1:$BG$1, 0)),'Output - Cluster ranking'!B217,INDEX('Input - companies list'!$A:$BG, 0, MATCH("Inter-Cluster Connectivity",'Input - companies list'!$A$1:$BG$1, 0)))</f>
        <v/>
      </c>
      <c r="H217">
        <f>IFERROR(PERCENTRANK(C:C,C217),0)</f>
        <v/>
      </c>
      <c r="I217">
        <f>IFERROR(1 - PERCENTRANK(D:D,D217),0)</f>
        <v/>
      </c>
      <c r="J217">
        <f>IFERROR(PERCENTRANK(E:E,E217),0)</f>
        <v/>
      </c>
      <c r="K217">
        <f>IFERROR(1 - PERCENTRANK(F:F,F217),0)</f>
        <v/>
      </c>
      <c r="L217">
        <f>IFERROR(PERCENTRANK(G:G,G217),0)</f>
        <v/>
      </c>
      <c r="M217">
        <f>H217*weightA+I217*weightB+J217*weightC+K217*weightD+L217*weightE</f>
        <v/>
      </c>
    </row>
    <row r="218" spans="1:13">
      <c r="A218">
        <f>RANK(M218,M:M)</f>
        <v/>
      </c>
      <c r="C218">
        <f>SUMIFS('Input - target event report'!H:H,'Input - target event report'!L:L,B218,'Input - target event report'!D:D, "Private Investment")</f>
        <v/>
      </c>
      <c r="D218">
        <f>IF(E218&lt;2, "N/A", (MAXIFS('Input - target event report'!E:E,'Input - target event report'!L:L,B:B,'Input - target event report'!D:D,"Private Investment")-MINIFS('Input - target event report'!E:E,'Input - target event report'!L:L,B:B,'Input - target event report'!D:D,"Private Investment"))/(E218-1))</f>
        <v/>
      </c>
      <c r="E218">
        <f>COUNTIFS('Input - target event report'!L:L,B218,'Input - target event report'!D:D, "Private Investment")</f>
        <v/>
      </c>
      <c r="F218">
        <f>AVERAGEIF(INDEX('Input - companies list'!$A:$BG, 0, MATCH("Clusters 0",'Input - companies list'!$A$1:$BG$1, 0)),'Output - Cluster ranking'!B218,INDEX('Input - companies list'!$A:$BG, 0, MATCH("Flow",'Input - companies list'!$A$1:$BG$1, 0)))</f>
        <v/>
      </c>
      <c r="G218">
        <f>AVERAGEIF(INDEX('Input - companies list'!$A:$BG, 0, MATCH("Clusters 0",'Input - companies list'!$A$1:$BG$1, 0)),'Output - Cluster ranking'!B218,INDEX('Input - companies list'!$A:$BG, 0, MATCH("Inter-Cluster Connectivity",'Input - companies list'!$A$1:$BG$1, 0)))</f>
        <v/>
      </c>
      <c r="H218">
        <f>IFERROR(PERCENTRANK(C:C,C218),0)</f>
        <v/>
      </c>
      <c r="I218">
        <f>IFERROR(1 - PERCENTRANK(D:D,D218),0)</f>
        <v/>
      </c>
      <c r="J218">
        <f>IFERROR(PERCENTRANK(E:E,E218),0)</f>
        <v/>
      </c>
      <c r="K218">
        <f>IFERROR(1 - PERCENTRANK(F:F,F218),0)</f>
        <v/>
      </c>
      <c r="L218">
        <f>IFERROR(PERCENTRANK(G:G,G218),0)</f>
        <v/>
      </c>
      <c r="M218">
        <f>H218*weightA+I218*weightB+J218*weightC+K218*weightD+L218*weightE</f>
        <v/>
      </c>
    </row>
    <row r="219" spans="1:13">
      <c r="A219">
        <f>RANK(M219,M:M)</f>
        <v/>
      </c>
      <c r="C219">
        <f>SUMIFS('Input - target event report'!H:H,'Input - target event report'!L:L,B219,'Input - target event report'!D:D, "Private Investment")</f>
        <v/>
      </c>
      <c r="D219">
        <f>IF(E219&lt;2, "N/A", (MAXIFS('Input - target event report'!E:E,'Input - target event report'!L:L,B:B,'Input - target event report'!D:D,"Private Investment")-MINIFS('Input - target event report'!E:E,'Input - target event report'!L:L,B:B,'Input - target event report'!D:D,"Private Investment"))/(E219-1))</f>
        <v/>
      </c>
      <c r="E219">
        <f>COUNTIFS('Input - target event report'!L:L,B219,'Input - target event report'!D:D, "Private Investment")</f>
        <v/>
      </c>
      <c r="F219">
        <f>AVERAGEIF(INDEX('Input - companies list'!$A:$BG, 0, MATCH("Clusters 0",'Input - companies list'!$A$1:$BG$1, 0)),'Output - Cluster ranking'!B219,INDEX('Input - companies list'!$A:$BG, 0, MATCH("Flow",'Input - companies list'!$A$1:$BG$1, 0)))</f>
        <v/>
      </c>
      <c r="G219">
        <f>AVERAGEIF(INDEX('Input - companies list'!$A:$BG, 0, MATCH("Clusters 0",'Input - companies list'!$A$1:$BG$1, 0)),'Output - Cluster ranking'!B219,INDEX('Input - companies list'!$A:$BG, 0, MATCH("Inter-Cluster Connectivity",'Input - companies list'!$A$1:$BG$1, 0)))</f>
        <v/>
      </c>
      <c r="H219">
        <f>IFERROR(PERCENTRANK(C:C,C219),0)</f>
        <v/>
      </c>
      <c r="I219">
        <f>IFERROR(1 - PERCENTRANK(D:D,D219),0)</f>
        <v/>
      </c>
      <c r="J219">
        <f>IFERROR(PERCENTRANK(E:E,E219),0)</f>
        <v/>
      </c>
      <c r="K219">
        <f>IFERROR(1 - PERCENTRANK(F:F,F219),0)</f>
        <v/>
      </c>
      <c r="L219">
        <f>IFERROR(PERCENTRANK(G:G,G219),0)</f>
        <v/>
      </c>
      <c r="M219">
        <f>H219*weightA+I219*weightB+J219*weightC+K219*weightD+L219*weightE</f>
        <v/>
      </c>
    </row>
    <row r="220" spans="1:13">
      <c r="A220">
        <f>RANK(M220,M:M)</f>
        <v/>
      </c>
      <c r="C220">
        <f>SUMIFS('Input - target event report'!H:H,'Input - target event report'!L:L,B220,'Input - target event report'!D:D, "Private Investment")</f>
        <v/>
      </c>
      <c r="D220">
        <f>IF(E220&lt;2, "N/A", (MAXIFS('Input - target event report'!E:E,'Input - target event report'!L:L,B:B,'Input - target event report'!D:D,"Private Investment")-MINIFS('Input - target event report'!E:E,'Input - target event report'!L:L,B:B,'Input - target event report'!D:D,"Private Investment"))/(E220-1))</f>
        <v/>
      </c>
      <c r="E220">
        <f>COUNTIFS('Input - target event report'!L:L,B220,'Input - target event report'!D:D, "Private Investment")</f>
        <v/>
      </c>
      <c r="F220">
        <f>AVERAGEIF(INDEX('Input - companies list'!$A:$BG, 0, MATCH("Clusters 0",'Input - companies list'!$A$1:$BG$1, 0)),'Output - Cluster ranking'!B220,INDEX('Input - companies list'!$A:$BG, 0, MATCH("Flow",'Input - companies list'!$A$1:$BG$1, 0)))</f>
        <v/>
      </c>
      <c r="G220">
        <f>AVERAGEIF(INDEX('Input - companies list'!$A:$BG, 0, MATCH("Clusters 0",'Input - companies list'!$A$1:$BG$1, 0)),'Output - Cluster ranking'!B220,INDEX('Input - companies list'!$A:$BG, 0, MATCH("Inter-Cluster Connectivity",'Input - companies list'!$A$1:$BG$1, 0)))</f>
        <v/>
      </c>
      <c r="H220">
        <f>IFERROR(PERCENTRANK(C:C,C220),0)</f>
        <v/>
      </c>
      <c r="I220">
        <f>IFERROR(1 - PERCENTRANK(D:D,D220),0)</f>
        <v/>
      </c>
      <c r="J220">
        <f>IFERROR(PERCENTRANK(E:E,E220),0)</f>
        <v/>
      </c>
      <c r="K220">
        <f>IFERROR(1 - PERCENTRANK(F:F,F220),0)</f>
        <v/>
      </c>
      <c r="L220">
        <f>IFERROR(PERCENTRANK(G:G,G220),0)</f>
        <v/>
      </c>
      <c r="M220">
        <f>H220*weightA+I220*weightB+J220*weightC+K220*weightD+L220*weightE</f>
        <v/>
      </c>
    </row>
    <row r="221" spans="1:13">
      <c r="A221">
        <f>RANK(M221,M:M)</f>
        <v/>
      </c>
      <c r="C221">
        <f>SUMIFS('Input - target event report'!H:H,'Input - target event report'!L:L,B221,'Input - target event report'!D:D, "Private Investment")</f>
        <v/>
      </c>
      <c r="D221">
        <f>IF(E221&lt;2, "N/A", (MAXIFS('Input - target event report'!E:E,'Input - target event report'!L:L,B:B,'Input - target event report'!D:D,"Private Investment")-MINIFS('Input - target event report'!E:E,'Input - target event report'!L:L,B:B,'Input - target event report'!D:D,"Private Investment"))/(E221-1))</f>
        <v/>
      </c>
      <c r="E221">
        <f>COUNTIFS('Input - target event report'!L:L,B221,'Input - target event report'!D:D, "Private Investment")</f>
        <v/>
      </c>
      <c r="F221">
        <f>AVERAGEIF(INDEX('Input - companies list'!$A:$BG, 0, MATCH("Clusters 0",'Input - companies list'!$A$1:$BG$1, 0)),'Output - Cluster ranking'!B221,INDEX('Input - companies list'!$A:$BG, 0, MATCH("Flow",'Input - companies list'!$A$1:$BG$1, 0)))</f>
        <v/>
      </c>
      <c r="G221">
        <f>AVERAGEIF(INDEX('Input - companies list'!$A:$BG, 0, MATCH("Clusters 0",'Input - companies list'!$A$1:$BG$1, 0)),'Output - Cluster ranking'!B221,INDEX('Input - companies list'!$A:$BG, 0, MATCH("Inter-Cluster Connectivity",'Input - companies list'!$A$1:$BG$1, 0)))</f>
        <v/>
      </c>
      <c r="H221">
        <f>IFERROR(PERCENTRANK(C:C,C221),0)</f>
        <v/>
      </c>
      <c r="I221">
        <f>IFERROR(1 - PERCENTRANK(D:D,D221),0)</f>
        <v/>
      </c>
      <c r="J221">
        <f>IFERROR(PERCENTRANK(E:E,E221),0)</f>
        <v/>
      </c>
      <c r="K221">
        <f>IFERROR(1 - PERCENTRANK(F:F,F221),0)</f>
        <v/>
      </c>
      <c r="L221">
        <f>IFERROR(PERCENTRANK(G:G,G221),0)</f>
        <v/>
      </c>
      <c r="M221">
        <f>H221*weightA+I221*weightB+J221*weightC+K221*weightD+L221*weightE</f>
        <v/>
      </c>
    </row>
    <row r="222" spans="1:13">
      <c r="A222">
        <f>RANK(M222,M:M)</f>
        <v/>
      </c>
      <c r="C222">
        <f>SUMIFS('Input - target event report'!H:H,'Input - target event report'!L:L,B222,'Input - target event report'!D:D, "Private Investment")</f>
        <v/>
      </c>
      <c r="D222">
        <f>IF(E222&lt;2, "N/A", (MAXIFS('Input - target event report'!E:E,'Input - target event report'!L:L,B:B,'Input - target event report'!D:D,"Private Investment")-MINIFS('Input - target event report'!E:E,'Input - target event report'!L:L,B:B,'Input - target event report'!D:D,"Private Investment"))/(E222-1))</f>
        <v/>
      </c>
      <c r="E222">
        <f>COUNTIFS('Input - target event report'!L:L,B222,'Input - target event report'!D:D, "Private Investment")</f>
        <v/>
      </c>
      <c r="F222">
        <f>AVERAGEIF(INDEX('Input - companies list'!$A:$BG, 0, MATCH("Clusters 0",'Input - companies list'!$A$1:$BG$1, 0)),'Output - Cluster ranking'!B222,INDEX('Input - companies list'!$A:$BG, 0, MATCH("Flow",'Input - companies list'!$A$1:$BG$1, 0)))</f>
        <v/>
      </c>
      <c r="G222">
        <f>AVERAGEIF(INDEX('Input - companies list'!$A:$BG, 0, MATCH("Clusters 0",'Input - companies list'!$A$1:$BG$1, 0)),'Output - Cluster ranking'!B222,INDEX('Input - companies list'!$A:$BG, 0, MATCH("Inter-Cluster Connectivity",'Input - companies list'!$A$1:$BG$1, 0)))</f>
        <v/>
      </c>
      <c r="H222">
        <f>IFERROR(PERCENTRANK(C:C,C222),0)</f>
        <v/>
      </c>
      <c r="I222">
        <f>IFERROR(1 - PERCENTRANK(D:D,D222),0)</f>
        <v/>
      </c>
      <c r="J222">
        <f>IFERROR(PERCENTRANK(E:E,E222),0)</f>
        <v/>
      </c>
      <c r="K222">
        <f>IFERROR(1 - PERCENTRANK(F:F,F222),0)</f>
        <v/>
      </c>
      <c r="L222">
        <f>IFERROR(PERCENTRANK(G:G,G222),0)</f>
        <v/>
      </c>
      <c r="M222">
        <f>H222*weightA+I222*weightB+J222*weightC+K222*weightD+L222*weightE</f>
        <v/>
      </c>
    </row>
    <row r="223" spans="1:13">
      <c r="A223">
        <f>RANK(M223,M:M)</f>
        <v/>
      </c>
      <c r="C223">
        <f>SUMIFS('Input - target event report'!H:H,'Input - target event report'!L:L,B223,'Input - target event report'!D:D, "Private Investment")</f>
        <v/>
      </c>
      <c r="D223">
        <f>IF(E223&lt;2, "N/A", (MAXIFS('Input - target event report'!E:E,'Input - target event report'!L:L,B:B,'Input - target event report'!D:D,"Private Investment")-MINIFS('Input - target event report'!E:E,'Input - target event report'!L:L,B:B,'Input - target event report'!D:D,"Private Investment"))/(E223-1))</f>
        <v/>
      </c>
      <c r="E223">
        <f>COUNTIFS('Input - target event report'!L:L,B223,'Input - target event report'!D:D, "Private Investment")</f>
        <v/>
      </c>
      <c r="F223">
        <f>AVERAGEIF(INDEX('Input - companies list'!$A:$BG, 0, MATCH("Clusters 0",'Input - companies list'!$A$1:$BG$1, 0)),'Output - Cluster ranking'!B223,INDEX('Input - companies list'!$A:$BG, 0, MATCH("Flow",'Input - companies list'!$A$1:$BG$1, 0)))</f>
        <v/>
      </c>
      <c r="G223">
        <f>AVERAGEIF(INDEX('Input - companies list'!$A:$BG, 0, MATCH("Clusters 0",'Input - companies list'!$A$1:$BG$1, 0)),'Output - Cluster ranking'!B223,INDEX('Input - companies list'!$A:$BG, 0, MATCH("Inter-Cluster Connectivity",'Input - companies list'!$A$1:$BG$1, 0)))</f>
        <v/>
      </c>
      <c r="H223">
        <f>IFERROR(PERCENTRANK(C:C,C223),0)</f>
        <v/>
      </c>
      <c r="I223">
        <f>IFERROR(1 - PERCENTRANK(D:D,D223),0)</f>
        <v/>
      </c>
      <c r="J223">
        <f>IFERROR(PERCENTRANK(E:E,E223),0)</f>
        <v/>
      </c>
      <c r="K223">
        <f>IFERROR(1 - PERCENTRANK(F:F,F223),0)</f>
        <v/>
      </c>
      <c r="L223">
        <f>IFERROR(PERCENTRANK(G:G,G223),0)</f>
        <v/>
      </c>
      <c r="M223">
        <f>H223*weightA+I223*weightB+J223*weightC+K223*weightD+L223*weightE</f>
        <v/>
      </c>
    </row>
    <row r="224" spans="1:13">
      <c r="A224">
        <f>RANK(M224,M:M)</f>
        <v/>
      </c>
      <c r="C224">
        <f>SUMIFS('Input - target event report'!H:H,'Input - target event report'!L:L,B224,'Input - target event report'!D:D, "Private Investment")</f>
        <v/>
      </c>
      <c r="D224">
        <f>IF(E224&lt;2, "N/A", (MAXIFS('Input - target event report'!E:E,'Input - target event report'!L:L,B:B,'Input - target event report'!D:D,"Private Investment")-MINIFS('Input - target event report'!E:E,'Input - target event report'!L:L,B:B,'Input - target event report'!D:D,"Private Investment"))/(E224-1))</f>
        <v/>
      </c>
      <c r="E224">
        <f>COUNTIFS('Input - target event report'!L:L,B224,'Input - target event report'!D:D, "Private Investment")</f>
        <v/>
      </c>
      <c r="F224">
        <f>AVERAGEIF(INDEX('Input - companies list'!$A:$BG, 0, MATCH("Clusters 0",'Input - companies list'!$A$1:$BG$1, 0)),'Output - Cluster ranking'!B224,INDEX('Input - companies list'!$A:$BG, 0, MATCH("Flow",'Input - companies list'!$A$1:$BG$1, 0)))</f>
        <v/>
      </c>
      <c r="G224">
        <f>AVERAGEIF(INDEX('Input - companies list'!$A:$BG, 0, MATCH("Clusters 0",'Input - companies list'!$A$1:$BG$1, 0)),'Output - Cluster ranking'!B224,INDEX('Input - companies list'!$A:$BG, 0, MATCH("Inter-Cluster Connectivity",'Input - companies list'!$A$1:$BG$1, 0)))</f>
        <v/>
      </c>
      <c r="H224">
        <f>IFERROR(PERCENTRANK(C:C,C224),0)</f>
        <v/>
      </c>
      <c r="I224">
        <f>IFERROR(1 - PERCENTRANK(D:D,D224),0)</f>
        <v/>
      </c>
      <c r="J224">
        <f>IFERROR(PERCENTRANK(E:E,E224),0)</f>
        <v/>
      </c>
      <c r="K224">
        <f>IFERROR(1 - PERCENTRANK(F:F,F224),0)</f>
        <v/>
      </c>
      <c r="L224">
        <f>IFERROR(PERCENTRANK(G:G,G224),0)</f>
        <v/>
      </c>
      <c r="M224">
        <f>H224*weightA+I224*weightB+J224*weightC+K224*weightD+L224*weightE</f>
        <v/>
      </c>
    </row>
    <row r="225" spans="1:13">
      <c r="A225">
        <f>RANK(M225,M:M)</f>
        <v/>
      </c>
      <c r="C225">
        <f>SUMIFS('Input - target event report'!H:H,'Input - target event report'!L:L,B225,'Input - target event report'!D:D, "Private Investment")</f>
        <v/>
      </c>
      <c r="D225">
        <f>IF(E225&lt;2, "N/A", (MAXIFS('Input - target event report'!E:E,'Input - target event report'!L:L,B:B,'Input - target event report'!D:D,"Private Investment")-MINIFS('Input - target event report'!E:E,'Input - target event report'!L:L,B:B,'Input - target event report'!D:D,"Private Investment"))/(E225-1))</f>
        <v/>
      </c>
      <c r="E225">
        <f>COUNTIFS('Input - target event report'!L:L,B225,'Input - target event report'!D:D, "Private Investment")</f>
        <v/>
      </c>
      <c r="F225">
        <f>AVERAGEIF(INDEX('Input - companies list'!$A:$BG, 0, MATCH("Clusters 0",'Input - companies list'!$A$1:$BG$1, 0)),'Output - Cluster ranking'!B225,INDEX('Input - companies list'!$A:$BG, 0, MATCH("Flow",'Input - companies list'!$A$1:$BG$1, 0)))</f>
        <v/>
      </c>
      <c r="G225">
        <f>AVERAGEIF(INDEX('Input - companies list'!$A:$BG, 0, MATCH("Clusters 0",'Input - companies list'!$A$1:$BG$1, 0)),'Output - Cluster ranking'!B225,INDEX('Input - companies list'!$A:$BG, 0, MATCH("Inter-Cluster Connectivity",'Input - companies list'!$A$1:$BG$1, 0)))</f>
        <v/>
      </c>
      <c r="H225">
        <f>IFERROR(PERCENTRANK(C:C,C225),0)</f>
        <v/>
      </c>
      <c r="I225">
        <f>IFERROR(1 - PERCENTRANK(D:D,D225),0)</f>
        <v/>
      </c>
      <c r="J225">
        <f>IFERROR(PERCENTRANK(E:E,E225),0)</f>
        <v/>
      </c>
      <c r="K225">
        <f>IFERROR(1 - PERCENTRANK(F:F,F225),0)</f>
        <v/>
      </c>
      <c r="L225">
        <f>IFERROR(PERCENTRANK(G:G,G225),0)</f>
        <v/>
      </c>
      <c r="M225">
        <f>H225*weightA+I225*weightB+J225*weightC+K225*weightD+L225*weightE</f>
        <v/>
      </c>
    </row>
    <row r="226" spans="1:13">
      <c r="A226">
        <f>RANK(M226,M:M)</f>
        <v/>
      </c>
      <c r="C226">
        <f>SUMIFS('Input - target event report'!H:H,'Input - target event report'!L:L,B226,'Input - target event report'!D:D, "Private Investment")</f>
        <v/>
      </c>
      <c r="D226">
        <f>IF(E226&lt;2, "N/A", (MAXIFS('Input - target event report'!E:E,'Input - target event report'!L:L,B:B,'Input - target event report'!D:D,"Private Investment")-MINIFS('Input - target event report'!E:E,'Input - target event report'!L:L,B:B,'Input - target event report'!D:D,"Private Investment"))/(E226-1))</f>
        <v/>
      </c>
      <c r="E226">
        <f>COUNTIFS('Input - target event report'!L:L,B226,'Input - target event report'!D:D, "Private Investment")</f>
        <v/>
      </c>
      <c r="F226">
        <f>AVERAGEIF(INDEX('Input - companies list'!$A:$BG, 0, MATCH("Clusters 0",'Input - companies list'!$A$1:$BG$1, 0)),'Output - Cluster ranking'!B226,INDEX('Input - companies list'!$A:$BG, 0, MATCH("Flow",'Input - companies list'!$A$1:$BG$1, 0)))</f>
        <v/>
      </c>
      <c r="G226">
        <f>AVERAGEIF(INDEX('Input - companies list'!$A:$BG, 0, MATCH("Clusters 0",'Input - companies list'!$A$1:$BG$1, 0)),'Output - Cluster ranking'!B226,INDEX('Input - companies list'!$A:$BG, 0, MATCH("Inter-Cluster Connectivity",'Input - companies list'!$A$1:$BG$1, 0)))</f>
        <v/>
      </c>
      <c r="H226">
        <f>IFERROR(PERCENTRANK(C:C,C226),0)</f>
        <v/>
      </c>
      <c r="I226">
        <f>IFERROR(1 - PERCENTRANK(D:D,D226),0)</f>
        <v/>
      </c>
      <c r="J226">
        <f>IFERROR(PERCENTRANK(E:E,E226),0)</f>
        <v/>
      </c>
      <c r="K226">
        <f>IFERROR(1 - PERCENTRANK(F:F,F226),0)</f>
        <v/>
      </c>
      <c r="L226">
        <f>IFERROR(PERCENTRANK(G:G,G226),0)</f>
        <v/>
      </c>
      <c r="M226">
        <f>H226*weightA+I226*weightB+J226*weightC+K226*weightD+L226*weightE</f>
        <v/>
      </c>
    </row>
    <row r="227" spans="1:13">
      <c r="A227">
        <f>RANK(M227,M:M)</f>
        <v/>
      </c>
      <c r="C227">
        <f>SUMIFS('Input - target event report'!H:H,'Input - target event report'!L:L,B227,'Input - target event report'!D:D, "Private Investment")</f>
        <v/>
      </c>
      <c r="D227">
        <f>IF(E227&lt;2, "N/A", (MAXIFS('Input - target event report'!E:E,'Input - target event report'!L:L,B:B,'Input - target event report'!D:D,"Private Investment")-MINIFS('Input - target event report'!E:E,'Input - target event report'!L:L,B:B,'Input - target event report'!D:D,"Private Investment"))/(E227-1))</f>
        <v/>
      </c>
      <c r="E227">
        <f>COUNTIFS('Input - target event report'!L:L,B227,'Input - target event report'!D:D, "Private Investment")</f>
        <v/>
      </c>
      <c r="F227">
        <f>AVERAGEIF(INDEX('Input - companies list'!$A:$BG, 0, MATCH("Clusters 0",'Input - companies list'!$A$1:$BG$1, 0)),'Output - Cluster ranking'!B227,INDEX('Input - companies list'!$A:$BG, 0, MATCH("Flow",'Input - companies list'!$A$1:$BG$1, 0)))</f>
        <v/>
      </c>
      <c r="G227">
        <f>AVERAGEIF(INDEX('Input - companies list'!$A:$BG, 0, MATCH("Clusters 0",'Input - companies list'!$A$1:$BG$1, 0)),'Output - Cluster ranking'!B227,INDEX('Input - companies list'!$A:$BG, 0, MATCH("Inter-Cluster Connectivity",'Input - companies list'!$A$1:$BG$1, 0)))</f>
        <v/>
      </c>
      <c r="H227">
        <f>IFERROR(PERCENTRANK(C:C,C227),0)</f>
        <v/>
      </c>
      <c r="I227">
        <f>IFERROR(1 - PERCENTRANK(D:D,D227),0)</f>
        <v/>
      </c>
      <c r="J227">
        <f>IFERROR(PERCENTRANK(E:E,E227),0)</f>
        <v/>
      </c>
      <c r="K227">
        <f>IFERROR(1 - PERCENTRANK(F:F,F227),0)</f>
        <v/>
      </c>
      <c r="L227">
        <f>IFERROR(PERCENTRANK(G:G,G227),0)</f>
        <v/>
      </c>
      <c r="M227">
        <f>H227*weightA+I227*weightB+J227*weightC+K227*weightD+L227*weightE</f>
        <v/>
      </c>
    </row>
    <row r="228" spans="1:13">
      <c r="A228">
        <f>RANK(M228,M:M)</f>
        <v/>
      </c>
      <c r="C228">
        <f>SUMIFS('Input - target event report'!H:H,'Input - target event report'!L:L,B228,'Input - target event report'!D:D, "Private Investment")</f>
        <v/>
      </c>
      <c r="D228">
        <f>IF(E228&lt;2, "N/A", (MAXIFS('Input - target event report'!E:E,'Input - target event report'!L:L,B:B,'Input - target event report'!D:D,"Private Investment")-MINIFS('Input - target event report'!E:E,'Input - target event report'!L:L,B:B,'Input - target event report'!D:D,"Private Investment"))/(E228-1))</f>
        <v/>
      </c>
      <c r="E228">
        <f>COUNTIFS('Input - target event report'!L:L,B228,'Input - target event report'!D:D, "Private Investment")</f>
        <v/>
      </c>
      <c r="F228">
        <f>AVERAGEIF(INDEX('Input - companies list'!$A:$BG, 0, MATCH("Clusters 0",'Input - companies list'!$A$1:$BG$1, 0)),'Output - Cluster ranking'!B228,INDEX('Input - companies list'!$A:$BG, 0, MATCH("Flow",'Input - companies list'!$A$1:$BG$1, 0)))</f>
        <v/>
      </c>
      <c r="G228">
        <f>AVERAGEIF(INDEX('Input - companies list'!$A:$BG, 0, MATCH("Clusters 0",'Input - companies list'!$A$1:$BG$1, 0)),'Output - Cluster ranking'!B228,INDEX('Input - companies list'!$A:$BG, 0, MATCH("Inter-Cluster Connectivity",'Input - companies list'!$A$1:$BG$1, 0)))</f>
        <v/>
      </c>
      <c r="H228">
        <f>IFERROR(PERCENTRANK(C:C,C228),0)</f>
        <v/>
      </c>
      <c r="I228">
        <f>IFERROR(1 - PERCENTRANK(D:D,D228),0)</f>
        <v/>
      </c>
      <c r="J228">
        <f>IFERROR(PERCENTRANK(E:E,E228),0)</f>
        <v/>
      </c>
      <c r="K228">
        <f>IFERROR(1 - PERCENTRANK(F:F,F228),0)</f>
        <v/>
      </c>
      <c r="L228">
        <f>IFERROR(PERCENTRANK(G:G,G228),0)</f>
        <v/>
      </c>
      <c r="M228">
        <f>H228*weightA+I228*weightB+J228*weightC+K228*weightD+L228*weightE</f>
        <v/>
      </c>
    </row>
    <row r="229" spans="1:13">
      <c r="A229">
        <f>RANK(M229,M:M)</f>
        <v/>
      </c>
      <c r="C229">
        <f>SUMIFS('Input - target event report'!H:H,'Input - target event report'!L:L,B229,'Input - target event report'!D:D, "Private Investment")</f>
        <v/>
      </c>
      <c r="D229">
        <f>IF(E229&lt;2, "N/A", (MAXIFS('Input - target event report'!E:E,'Input - target event report'!L:L,B:B,'Input - target event report'!D:D,"Private Investment")-MINIFS('Input - target event report'!E:E,'Input - target event report'!L:L,B:B,'Input - target event report'!D:D,"Private Investment"))/(E229-1))</f>
        <v/>
      </c>
      <c r="E229">
        <f>COUNTIFS('Input - target event report'!L:L,B229,'Input - target event report'!D:D, "Private Investment")</f>
        <v/>
      </c>
      <c r="F229">
        <f>AVERAGEIF(INDEX('Input - companies list'!$A:$BG, 0, MATCH("Clusters 0",'Input - companies list'!$A$1:$BG$1, 0)),'Output - Cluster ranking'!B229,INDEX('Input - companies list'!$A:$BG, 0, MATCH("Flow",'Input - companies list'!$A$1:$BG$1, 0)))</f>
        <v/>
      </c>
      <c r="G229">
        <f>AVERAGEIF(INDEX('Input - companies list'!$A:$BG, 0, MATCH("Clusters 0",'Input - companies list'!$A$1:$BG$1, 0)),'Output - Cluster ranking'!B229,INDEX('Input - companies list'!$A:$BG, 0, MATCH("Inter-Cluster Connectivity",'Input - companies list'!$A$1:$BG$1, 0)))</f>
        <v/>
      </c>
      <c r="H229">
        <f>IFERROR(PERCENTRANK(C:C,C229),0)</f>
        <v/>
      </c>
      <c r="I229">
        <f>IFERROR(1 - PERCENTRANK(D:D,D229),0)</f>
        <v/>
      </c>
      <c r="J229">
        <f>IFERROR(PERCENTRANK(E:E,E229),0)</f>
        <v/>
      </c>
      <c r="K229">
        <f>IFERROR(1 - PERCENTRANK(F:F,F229),0)</f>
        <v/>
      </c>
      <c r="L229">
        <f>IFERROR(PERCENTRANK(G:G,G229),0)</f>
        <v/>
      </c>
      <c r="M229">
        <f>H229*weightA+I229*weightB+J229*weightC+K229*weightD+L229*weightE</f>
        <v/>
      </c>
    </row>
    <row r="230" spans="1:13">
      <c r="A230">
        <f>RANK(M230,M:M)</f>
        <v/>
      </c>
      <c r="C230">
        <f>SUMIFS('Input - target event report'!H:H,'Input - target event report'!L:L,B230,'Input - target event report'!D:D, "Private Investment")</f>
        <v/>
      </c>
      <c r="D230">
        <f>IF(E230&lt;2, "N/A", (MAXIFS('Input - target event report'!E:E,'Input - target event report'!L:L,B:B,'Input - target event report'!D:D,"Private Investment")-MINIFS('Input - target event report'!E:E,'Input - target event report'!L:L,B:B,'Input - target event report'!D:D,"Private Investment"))/(E230-1))</f>
        <v/>
      </c>
      <c r="E230">
        <f>COUNTIFS('Input - target event report'!L:L,B230,'Input - target event report'!D:D, "Private Investment")</f>
        <v/>
      </c>
      <c r="F230">
        <f>AVERAGEIF(INDEX('Input - companies list'!$A:$BG, 0, MATCH("Clusters 0",'Input - companies list'!$A$1:$BG$1, 0)),'Output - Cluster ranking'!B230,INDEX('Input - companies list'!$A:$BG, 0, MATCH("Flow",'Input - companies list'!$A$1:$BG$1, 0)))</f>
        <v/>
      </c>
      <c r="G230">
        <f>AVERAGEIF(INDEX('Input - companies list'!$A:$BG, 0, MATCH("Clusters 0",'Input - companies list'!$A$1:$BG$1, 0)),'Output - Cluster ranking'!B230,INDEX('Input - companies list'!$A:$BG, 0, MATCH("Inter-Cluster Connectivity",'Input - companies list'!$A$1:$BG$1, 0)))</f>
        <v/>
      </c>
      <c r="H230">
        <f>IFERROR(PERCENTRANK(C:C,C230),0)</f>
        <v/>
      </c>
      <c r="I230">
        <f>IFERROR(1 - PERCENTRANK(D:D,D230),0)</f>
        <v/>
      </c>
      <c r="J230">
        <f>IFERROR(PERCENTRANK(E:E,E230),0)</f>
        <v/>
      </c>
      <c r="K230">
        <f>IFERROR(1 - PERCENTRANK(F:F,F230),0)</f>
        <v/>
      </c>
      <c r="L230">
        <f>IFERROR(PERCENTRANK(G:G,G230),0)</f>
        <v/>
      </c>
      <c r="M230">
        <f>H230*weightA+I230*weightB+J230*weightC+K230*weightD+L230*weightE</f>
        <v/>
      </c>
    </row>
    <row r="231" spans="1:13">
      <c r="A231">
        <f>RANK(M231,M:M)</f>
        <v/>
      </c>
      <c r="C231">
        <f>SUMIFS('Input - target event report'!H:H,'Input - target event report'!L:L,B231,'Input - target event report'!D:D, "Private Investment")</f>
        <v/>
      </c>
      <c r="D231">
        <f>IF(E231&lt;2, "N/A", (MAXIFS('Input - target event report'!E:E,'Input - target event report'!L:L,B:B,'Input - target event report'!D:D,"Private Investment")-MINIFS('Input - target event report'!E:E,'Input - target event report'!L:L,B:B,'Input - target event report'!D:D,"Private Investment"))/(E231-1))</f>
        <v/>
      </c>
      <c r="E231">
        <f>COUNTIFS('Input - target event report'!L:L,B231,'Input - target event report'!D:D, "Private Investment")</f>
        <v/>
      </c>
      <c r="F231">
        <f>AVERAGEIF(INDEX('Input - companies list'!$A:$BG, 0, MATCH("Clusters 0",'Input - companies list'!$A$1:$BG$1, 0)),'Output - Cluster ranking'!B231,INDEX('Input - companies list'!$A:$BG, 0, MATCH("Flow",'Input - companies list'!$A$1:$BG$1, 0)))</f>
        <v/>
      </c>
      <c r="G231">
        <f>AVERAGEIF(INDEX('Input - companies list'!$A:$BG, 0, MATCH("Clusters 0",'Input - companies list'!$A$1:$BG$1, 0)),'Output - Cluster ranking'!B231,INDEX('Input - companies list'!$A:$BG, 0, MATCH("Inter-Cluster Connectivity",'Input - companies list'!$A$1:$BG$1, 0)))</f>
        <v/>
      </c>
      <c r="H231">
        <f>IFERROR(PERCENTRANK(C:C,C231),0)</f>
        <v/>
      </c>
      <c r="I231">
        <f>IFERROR(1 - PERCENTRANK(D:D,D231),0)</f>
        <v/>
      </c>
      <c r="J231">
        <f>IFERROR(PERCENTRANK(E:E,E231),0)</f>
        <v/>
      </c>
      <c r="K231">
        <f>IFERROR(1 - PERCENTRANK(F:F,F231),0)</f>
        <v/>
      </c>
      <c r="L231">
        <f>IFERROR(PERCENTRANK(G:G,G231),0)</f>
        <v/>
      </c>
      <c r="M231">
        <f>H231*weightA+I231*weightB+J231*weightC+K231*weightD+L231*weightE</f>
        <v/>
      </c>
    </row>
    <row r="232" spans="1:13">
      <c r="A232">
        <f>RANK(M232,M:M)</f>
        <v/>
      </c>
      <c r="C232">
        <f>SUMIFS('Input - target event report'!H:H,'Input - target event report'!L:L,B232,'Input - target event report'!D:D, "Private Investment")</f>
        <v/>
      </c>
      <c r="D232">
        <f>IF(E232&lt;2, "N/A", (MAXIFS('Input - target event report'!E:E,'Input - target event report'!L:L,B:B,'Input - target event report'!D:D,"Private Investment")-MINIFS('Input - target event report'!E:E,'Input - target event report'!L:L,B:B,'Input - target event report'!D:D,"Private Investment"))/(E232-1))</f>
        <v/>
      </c>
      <c r="E232">
        <f>COUNTIFS('Input - target event report'!L:L,B232,'Input - target event report'!D:D, "Private Investment")</f>
        <v/>
      </c>
      <c r="F232">
        <f>AVERAGEIF(INDEX('Input - companies list'!$A:$BG, 0, MATCH("Clusters 0",'Input - companies list'!$A$1:$BG$1, 0)),'Output - Cluster ranking'!B232,INDEX('Input - companies list'!$A:$BG, 0, MATCH("Flow",'Input - companies list'!$A$1:$BG$1, 0)))</f>
        <v/>
      </c>
      <c r="G232">
        <f>AVERAGEIF(INDEX('Input - companies list'!$A:$BG, 0, MATCH("Clusters 0",'Input - companies list'!$A$1:$BG$1, 0)),'Output - Cluster ranking'!B232,INDEX('Input - companies list'!$A:$BG, 0, MATCH("Inter-Cluster Connectivity",'Input - companies list'!$A$1:$BG$1, 0)))</f>
        <v/>
      </c>
      <c r="H232">
        <f>IFERROR(PERCENTRANK(C:C,C232),0)</f>
        <v/>
      </c>
      <c r="I232">
        <f>IFERROR(1 - PERCENTRANK(D:D,D232),0)</f>
        <v/>
      </c>
      <c r="J232">
        <f>IFERROR(PERCENTRANK(E:E,E232),0)</f>
        <v/>
      </c>
      <c r="K232">
        <f>IFERROR(1 - PERCENTRANK(F:F,F232),0)</f>
        <v/>
      </c>
      <c r="L232">
        <f>IFERROR(PERCENTRANK(G:G,G232),0)</f>
        <v/>
      </c>
      <c r="M232">
        <f>H232*weightA+I232*weightB+J232*weightC+K232*weightD+L232*weightE</f>
        <v/>
      </c>
    </row>
    <row r="233" spans="1:13">
      <c r="A233">
        <f>RANK(M233,M:M)</f>
        <v/>
      </c>
      <c r="C233">
        <f>SUMIFS('Input - target event report'!H:H,'Input - target event report'!L:L,B233,'Input - target event report'!D:D, "Private Investment")</f>
        <v/>
      </c>
      <c r="D233">
        <f>IF(E233&lt;2, "N/A", (MAXIFS('Input - target event report'!E:E,'Input - target event report'!L:L,B:B,'Input - target event report'!D:D,"Private Investment")-MINIFS('Input - target event report'!E:E,'Input - target event report'!L:L,B:B,'Input - target event report'!D:D,"Private Investment"))/(E233-1))</f>
        <v/>
      </c>
      <c r="E233">
        <f>COUNTIFS('Input - target event report'!L:L,B233,'Input - target event report'!D:D, "Private Investment")</f>
        <v/>
      </c>
      <c r="F233">
        <f>AVERAGEIF(INDEX('Input - companies list'!$A:$BG, 0, MATCH("Clusters 0",'Input - companies list'!$A$1:$BG$1, 0)),'Output - Cluster ranking'!B233,INDEX('Input - companies list'!$A:$BG, 0, MATCH("Flow",'Input - companies list'!$A$1:$BG$1, 0)))</f>
        <v/>
      </c>
      <c r="G233">
        <f>AVERAGEIF(INDEX('Input - companies list'!$A:$BG, 0, MATCH("Clusters 0",'Input - companies list'!$A$1:$BG$1, 0)),'Output - Cluster ranking'!B233,INDEX('Input - companies list'!$A:$BG, 0, MATCH("Inter-Cluster Connectivity",'Input - companies list'!$A$1:$BG$1, 0)))</f>
        <v/>
      </c>
      <c r="H233">
        <f>IFERROR(PERCENTRANK(C:C,C233),0)</f>
        <v/>
      </c>
      <c r="I233">
        <f>IFERROR(1 - PERCENTRANK(D:D,D233),0)</f>
        <v/>
      </c>
      <c r="J233">
        <f>IFERROR(PERCENTRANK(E:E,E233),0)</f>
        <v/>
      </c>
      <c r="K233">
        <f>IFERROR(1 - PERCENTRANK(F:F,F233),0)</f>
        <v/>
      </c>
      <c r="L233">
        <f>IFERROR(PERCENTRANK(G:G,G233),0)</f>
        <v/>
      </c>
      <c r="M233">
        <f>H233*weightA+I233*weightB+J233*weightC+K233*weightD+L233*weightE</f>
        <v/>
      </c>
    </row>
    <row r="234" spans="1:13">
      <c r="A234">
        <f>RANK(M234,M:M)</f>
        <v/>
      </c>
      <c r="C234">
        <f>SUMIFS('Input - target event report'!H:H,'Input - target event report'!L:L,B234,'Input - target event report'!D:D, "Private Investment")</f>
        <v/>
      </c>
      <c r="D234">
        <f>IF(E234&lt;2, "N/A", (MAXIFS('Input - target event report'!E:E,'Input - target event report'!L:L,B:B,'Input - target event report'!D:D,"Private Investment")-MINIFS('Input - target event report'!E:E,'Input - target event report'!L:L,B:B,'Input - target event report'!D:D,"Private Investment"))/(E234-1))</f>
        <v/>
      </c>
      <c r="E234">
        <f>COUNTIFS('Input - target event report'!L:L,B234,'Input - target event report'!D:D, "Private Investment")</f>
        <v/>
      </c>
      <c r="F234">
        <f>AVERAGEIF(INDEX('Input - companies list'!$A:$BG, 0, MATCH("Clusters 0",'Input - companies list'!$A$1:$BG$1, 0)),'Output - Cluster ranking'!B234,INDEX('Input - companies list'!$A:$BG, 0, MATCH("Flow",'Input - companies list'!$A$1:$BG$1, 0)))</f>
        <v/>
      </c>
      <c r="G234">
        <f>AVERAGEIF(INDEX('Input - companies list'!$A:$BG, 0, MATCH("Clusters 0",'Input - companies list'!$A$1:$BG$1, 0)),'Output - Cluster ranking'!B234,INDEX('Input - companies list'!$A:$BG, 0, MATCH("Inter-Cluster Connectivity",'Input - companies list'!$A$1:$BG$1, 0)))</f>
        <v/>
      </c>
      <c r="H234">
        <f>IFERROR(PERCENTRANK(C:C,C234),0)</f>
        <v/>
      </c>
      <c r="I234">
        <f>IFERROR(1 - PERCENTRANK(D:D,D234),0)</f>
        <v/>
      </c>
      <c r="J234">
        <f>IFERROR(PERCENTRANK(E:E,E234),0)</f>
        <v/>
      </c>
      <c r="K234">
        <f>IFERROR(1 - PERCENTRANK(F:F,F234),0)</f>
        <v/>
      </c>
      <c r="L234">
        <f>IFERROR(PERCENTRANK(G:G,G234),0)</f>
        <v/>
      </c>
      <c r="M234">
        <f>H234*weightA+I234*weightB+J234*weightC+K234*weightD+L234*weightE</f>
        <v/>
      </c>
    </row>
    <row r="235" spans="1:13">
      <c r="A235">
        <f>RANK(M235,M:M)</f>
        <v/>
      </c>
      <c r="C235">
        <f>SUMIFS('Input - target event report'!H:H,'Input - target event report'!L:L,B235,'Input - target event report'!D:D, "Private Investment")</f>
        <v/>
      </c>
      <c r="D235">
        <f>IF(E235&lt;2, "N/A", (MAXIFS('Input - target event report'!E:E,'Input - target event report'!L:L,B:B,'Input - target event report'!D:D,"Private Investment")-MINIFS('Input - target event report'!E:E,'Input - target event report'!L:L,B:B,'Input - target event report'!D:D,"Private Investment"))/(E235-1))</f>
        <v/>
      </c>
      <c r="E235">
        <f>COUNTIFS('Input - target event report'!L:L,B235,'Input - target event report'!D:D, "Private Investment")</f>
        <v/>
      </c>
      <c r="F235">
        <f>AVERAGEIF(INDEX('Input - companies list'!$A:$BG, 0, MATCH("Clusters 0",'Input - companies list'!$A$1:$BG$1, 0)),'Output - Cluster ranking'!B235,INDEX('Input - companies list'!$A:$BG, 0, MATCH("Flow",'Input - companies list'!$A$1:$BG$1, 0)))</f>
        <v/>
      </c>
      <c r="G235">
        <f>AVERAGEIF(INDEX('Input - companies list'!$A:$BG, 0, MATCH("Clusters 0",'Input - companies list'!$A$1:$BG$1, 0)),'Output - Cluster ranking'!B235,INDEX('Input - companies list'!$A:$BG, 0, MATCH("Inter-Cluster Connectivity",'Input - companies list'!$A$1:$BG$1, 0)))</f>
        <v/>
      </c>
      <c r="H235">
        <f>IFERROR(PERCENTRANK(C:C,C235),0)</f>
        <v/>
      </c>
      <c r="I235">
        <f>IFERROR(1 - PERCENTRANK(D:D,D235),0)</f>
        <v/>
      </c>
      <c r="J235">
        <f>IFERROR(PERCENTRANK(E:E,E235),0)</f>
        <v/>
      </c>
      <c r="K235">
        <f>IFERROR(1 - PERCENTRANK(F:F,F235),0)</f>
        <v/>
      </c>
      <c r="L235">
        <f>IFERROR(PERCENTRANK(G:G,G235),0)</f>
        <v/>
      </c>
      <c r="M235">
        <f>H235*weightA+I235*weightB+J235*weightC+K235*weightD+L235*weightE</f>
        <v/>
      </c>
    </row>
    <row r="236" spans="1:13">
      <c r="A236">
        <f>RANK(M236,M:M)</f>
        <v/>
      </c>
      <c r="C236">
        <f>SUMIFS('Input - target event report'!H:H,'Input - target event report'!L:L,B236,'Input - target event report'!D:D, "Private Investment")</f>
        <v/>
      </c>
      <c r="D236">
        <f>IF(E236&lt;2, "N/A", (MAXIFS('Input - target event report'!E:E,'Input - target event report'!L:L,B:B,'Input - target event report'!D:D,"Private Investment")-MINIFS('Input - target event report'!E:E,'Input - target event report'!L:L,B:B,'Input - target event report'!D:D,"Private Investment"))/(E236-1))</f>
        <v/>
      </c>
      <c r="E236">
        <f>COUNTIFS('Input - target event report'!L:L,B236,'Input - target event report'!D:D, "Private Investment")</f>
        <v/>
      </c>
      <c r="F236">
        <f>AVERAGEIF(INDEX('Input - companies list'!$A:$BG, 0, MATCH("Clusters 0",'Input - companies list'!$A$1:$BG$1, 0)),'Output - Cluster ranking'!B236,INDEX('Input - companies list'!$A:$BG, 0, MATCH("Flow",'Input - companies list'!$A$1:$BG$1, 0)))</f>
        <v/>
      </c>
      <c r="G236">
        <f>AVERAGEIF(INDEX('Input - companies list'!$A:$BG, 0, MATCH("Clusters 0",'Input - companies list'!$A$1:$BG$1, 0)),'Output - Cluster ranking'!B236,INDEX('Input - companies list'!$A:$BG, 0, MATCH("Inter-Cluster Connectivity",'Input - companies list'!$A$1:$BG$1, 0)))</f>
        <v/>
      </c>
      <c r="H236">
        <f>IFERROR(PERCENTRANK(C:C,C236),0)</f>
        <v/>
      </c>
      <c r="I236">
        <f>IFERROR(1 - PERCENTRANK(D:D,D236),0)</f>
        <v/>
      </c>
      <c r="J236">
        <f>IFERROR(PERCENTRANK(E:E,E236),0)</f>
        <v/>
      </c>
      <c r="K236">
        <f>IFERROR(1 - PERCENTRANK(F:F,F236),0)</f>
        <v/>
      </c>
      <c r="L236">
        <f>IFERROR(PERCENTRANK(G:G,G236),0)</f>
        <v/>
      </c>
      <c r="M236">
        <f>H236*weightA+I236*weightB+J236*weightC+K236*weightD+L236*weightE</f>
        <v/>
      </c>
    </row>
    <row r="237" spans="1:13">
      <c r="A237">
        <f>RANK(M237,M:M)</f>
        <v/>
      </c>
      <c r="C237">
        <f>SUMIFS('Input - target event report'!H:H,'Input - target event report'!L:L,B237,'Input - target event report'!D:D, "Private Investment")</f>
        <v/>
      </c>
      <c r="D237">
        <f>IF(E237&lt;2, "N/A", (MAXIFS('Input - target event report'!E:E,'Input - target event report'!L:L,B:B,'Input - target event report'!D:D,"Private Investment")-MINIFS('Input - target event report'!E:E,'Input - target event report'!L:L,B:B,'Input - target event report'!D:D,"Private Investment"))/(E237-1))</f>
        <v/>
      </c>
      <c r="E237">
        <f>COUNTIFS('Input - target event report'!L:L,B237,'Input - target event report'!D:D, "Private Investment")</f>
        <v/>
      </c>
      <c r="F237">
        <f>AVERAGEIF(INDEX('Input - companies list'!$A:$BG, 0, MATCH("Clusters 0",'Input - companies list'!$A$1:$BG$1, 0)),'Output - Cluster ranking'!B237,INDEX('Input - companies list'!$A:$BG, 0, MATCH("Flow",'Input - companies list'!$A$1:$BG$1, 0)))</f>
        <v/>
      </c>
      <c r="G237">
        <f>AVERAGEIF(INDEX('Input - companies list'!$A:$BG, 0, MATCH("Clusters 0",'Input - companies list'!$A$1:$BG$1, 0)),'Output - Cluster ranking'!B237,INDEX('Input - companies list'!$A:$BG, 0, MATCH("Inter-Cluster Connectivity",'Input - companies list'!$A$1:$BG$1, 0)))</f>
        <v/>
      </c>
      <c r="H237">
        <f>IFERROR(PERCENTRANK(C:C,C237),0)</f>
        <v/>
      </c>
      <c r="I237">
        <f>IFERROR(1 - PERCENTRANK(D:D,D237),0)</f>
        <v/>
      </c>
      <c r="J237">
        <f>IFERROR(PERCENTRANK(E:E,E237),0)</f>
        <v/>
      </c>
      <c r="K237">
        <f>IFERROR(1 - PERCENTRANK(F:F,F237),0)</f>
        <v/>
      </c>
      <c r="L237">
        <f>IFERROR(PERCENTRANK(G:G,G237),0)</f>
        <v/>
      </c>
      <c r="M237">
        <f>H237*weightA+I237*weightB+J237*weightC+K237*weightD+L237*weightE</f>
        <v/>
      </c>
    </row>
    <row r="238" spans="1:13">
      <c r="A238">
        <f>RANK(M238,M:M)</f>
        <v/>
      </c>
      <c r="C238">
        <f>SUMIFS('Input - target event report'!H:H,'Input - target event report'!L:L,B238,'Input - target event report'!D:D, "Private Investment")</f>
        <v/>
      </c>
      <c r="D238">
        <f>IF(E238&lt;2, "N/A", (MAXIFS('Input - target event report'!E:E,'Input - target event report'!L:L,B:B,'Input - target event report'!D:D,"Private Investment")-MINIFS('Input - target event report'!E:E,'Input - target event report'!L:L,B:B,'Input - target event report'!D:D,"Private Investment"))/(E238-1))</f>
        <v/>
      </c>
      <c r="E238">
        <f>COUNTIFS('Input - target event report'!L:L,B238,'Input - target event report'!D:D, "Private Investment")</f>
        <v/>
      </c>
      <c r="F238">
        <f>AVERAGEIF(INDEX('Input - companies list'!$A:$BG, 0, MATCH("Clusters 0",'Input - companies list'!$A$1:$BG$1, 0)),'Output - Cluster ranking'!B238,INDEX('Input - companies list'!$A:$BG, 0, MATCH("Flow",'Input - companies list'!$A$1:$BG$1, 0)))</f>
        <v/>
      </c>
      <c r="G238">
        <f>AVERAGEIF(INDEX('Input - companies list'!$A:$BG, 0, MATCH("Clusters 0",'Input - companies list'!$A$1:$BG$1, 0)),'Output - Cluster ranking'!B238,INDEX('Input - companies list'!$A:$BG, 0, MATCH("Inter-Cluster Connectivity",'Input - companies list'!$A$1:$BG$1, 0)))</f>
        <v/>
      </c>
      <c r="H238">
        <f>IFERROR(PERCENTRANK(C:C,C238),0)</f>
        <v/>
      </c>
      <c r="I238">
        <f>IFERROR(1 - PERCENTRANK(D:D,D238),0)</f>
        <v/>
      </c>
      <c r="J238">
        <f>IFERROR(PERCENTRANK(E:E,E238),0)</f>
        <v/>
      </c>
      <c r="K238">
        <f>IFERROR(1 - PERCENTRANK(F:F,F238),0)</f>
        <v/>
      </c>
      <c r="L238">
        <f>IFERROR(PERCENTRANK(G:G,G238),0)</f>
        <v/>
      </c>
      <c r="M238">
        <f>H238*weightA+I238*weightB+J238*weightC+K238*weightD+L238*weightE</f>
        <v/>
      </c>
    </row>
    <row r="239" spans="1:13">
      <c r="A239">
        <f>RANK(M239,M:M)</f>
        <v/>
      </c>
      <c r="C239">
        <f>SUMIFS('Input - target event report'!H:H,'Input - target event report'!L:L,B239,'Input - target event report'!D:D, "Private Investment")</f>
        <v/>
      </c>
      <c r="D239">
        <f>IF(E239&lt;2, "N/A", (MAXIFS('Input - target event report'!E:E,'Input - target event report'!L:L,B:B,'Input - target event report'!D:D,"Private Investment")-MINIFS('Input - target event report'!E:E,'Input - target event report'!L:L,B:B,'Input - target event report'!D:D,"Private Investment"))/(E239-1))</f>
        <v/>
      </c>
      <c r="E239">
        <f>COUNTIFS('Input - target event report'!L:L,B239,'Input - target event report'!D:D, "Private Investment")</f>
        <v/>
      </c>
      <c r="F239">
        <f>AVERAGEIF(INDEX('Input - companies list'!$A:$BG, 0, MATCH("Clusters 0",'Input - companies list'!$A$1:$BG$1, 0)),'Output - Cluster ranking'!B239,INDEX('Input - companies list'!$A:$BG, 0, MATCH("Flow",'Input - companies list'!$A$1:$BG$1, 0)))</f>
        <v/>
      </c>
      <c r="G239">
        <f>AVERAGEIF(INDEX('Input - companies list'!$A:$BG, 0, MATCH("Clusters 0",'Input - companies list'!$A$1:$BG$1, 0)),'Output - Cluster ranking'!B239,INDEX('Input - companies list'!$A:$BG, 0, MATCH("Inter-Cluster Connectivity",'Input - companies list'!$A$1:$BG$1, 0)))</f>
        <v/>
      </c>
      <c r="H239">
        <f>IFERROR(PERCENTRANK(C:C,C239),0)</f>
        <v/>
      </c>
      <c r="I239">
        <f>IFERROR(1 - PERCENTRANK(D:D,D239),0)</f>
        <v/>
      </c>
      <c r="J239">
        <f>IFERROR(PERCENTRANK(E:E,E239),0)</f>
        <v/>
      </c>
      <c r="K239">
        <f>IFERROR(1 - PERCENTRANK(F:F,F239),0)</f>
        <v/>
      </c>
      <c r="L239">
        <f>IFERROR(PERCENTRANK(G:G,G239),0)</f>
        <v/>
      </c>
      <c r="M239">
        <f>H239*weightA+I239*weightB+J239*weightC+K239*weightD+L239*weightE</f>
        <v/>
      </c>
    </row>
    <row r="240" spans="1:13">
      <c r="A240">
        <f>RANK(M240,M:M)</f>
        <v/>
      </c>
      <c r="C240">
        <f>SUMIFS('Input - target event report'!H:H,'Input - target event report'!L:L,B240,'Input - target event report'!D:D, "Private Investment")</f>
        <v/>
      </c>
      <c r="D240">
        <f>IF(E240&lt;2, "N/A", (MAXIFS('Input - target event report'!E:E,'Input - target event report'!L:L,B:B,'Input - target event report'!D:D,"Private Investment")-MINIFS('Input - target event report'!E:E,'Input - target event report'!L:L,B:B,'Input - target event report'!D:D,"Private Investment"))/(E240-1))</f>
        <v/>
      </c>
      <c r="E240">
        <f>COUNTIFS('Input - target event report'!L:L,B240,'Input - target event report'!D:D, "Private Investment")</f>
        <v/>
      </c>
      <c r="F240">
        <f>AVERAGEIF(INDEX('Input - companies list'!$A:$BG, 0, MATCH("Clusters 0",'Input - companies list'!$A$1:$BG$1, 0)),'Output - Cluster ranking'!B240,INDEX('Input - companies list'!$A:$BG, 0, MATCH("Flow",'Input - companies list'!$A$1:$BG$1, 0)))</f>
        <v/>
      </c>
      <c r="G240">
        <f>AVERAGEIF(INDEX('Input - companies list'!$A:$BG, 0, MATCH("Clusters 0",'Input - companies list'!$A$1:$BG$1, 0)),'Output - Cluster ranking'!B240,INDEX('Input - companies list'!$A:$BG, 0, MATCH("Inter-Cluster Connectivity",'Input - companies list'!$A$1:$BG$1, 0)))</f>
        <v/>
      </c>
      <c r="H240">
        <f>IFERROR(PERCENTRANK(C:C,C240),0)</f>
        <v/>
      </c>
      <c r="I240">
        <f>IFERROR(1 - PERCENTRANK(D:D,D240),0)</f>
        <v/>
      </c>
      <c r="J240">
        <f>IFERROR(PERCENTRANK(E:E,E240),0)</f>
        <v/>
      </c>
      <c r="K240">
        <f>IFERROR(1 - PERCENTRANK(F:F,F240),0)</f>
        <v/>
      </c>
      <c r="L240">
        <f>IFERROR(PERCENTRANK(G:G,G240),0)</f>
        <v/>
      </c>
      <c r="M240">
        <f>H240*weightA+I240*weightB+J240*weightC+K240*weightD+L240*weightE</f>
        <v/>
      </c>
    </row>
    <row r="241" spans="1:13">
      <c r="A241">
        <f>RANK(M241,M:M)</f>
        <v/>
      </c>
      <c r="C241">
        <f>SUMIFS('Input - target event report'!H:H,'Input - target event report'!L:L,B241,'Input - target event report'!D:D, "Private Investment")</f>
        <v/>
      </c>
      <c r="D241">
        <f>IF(E241&lt;2, "N/A", (MAXIFS('Input - target event report'!E:E,'Input - target event report'!L:L,B:B,'Input - target event report'!D:D,"Private Investment")-MINIFS('Input - target event report'!E:E,'Input - target event report'!L:L,B:B,'Input - target event report'!D:D,"Private Investment"))/(E241-1))</f>
        <v/>
      </c>
      <c r="E241">
        <f>COUNTIFS('Input - target event report'!L:L,B241,'Input - target event report'!D:D, "Private Investment")</f>
        <v/>
      </c>
      <c r="F241">
        <f>AVERAGEIF(INDEX('Input - companies list'!$A:$BG, 0, MATCH("Clusters 0",'Input - companies list'!$A$1:$BG$1, 0)),'Output - Cluster ranking'!B241,INDEX('Input - companies list'!$A:$BG, 0, MATCH("Flow",'Input - companies list'!$A$1:$BG$1, 0)))</f>
        <v/>
      </c>
      <c r="G241">
        <f>AVERAGEIF(INDEX('Input - companies list'!$A:$BG, 0, MATCH("Clusters 0",'Input - companies list'!$A$1:$BG$1, 0)),'Output - Cluster ranking'!B241,INDEX('Input - companies list'!$A:$BG, 0, MATCH("Inter-Cluster Connectivity",'Input - companies list'!$A$1:$BG$1, 0)))</f>
        <v/>
      </c>
      <c r="H241">
        <f>IFERROR(PERCENTRANK(C:C,C241),0)</f>
        <v/>
      </c>
      <c r="I241">
        <f>IFERROR(1 - PERCENTRANK(D:D,D241),0)</f>
        <v/>
      </c>
      <c r="J241">
        <f>IFERROR(PERCENTRANK(E:E,E241),0)</f>
        <v/>
      </c>
      <c r="K241">
        <f>IFERROR(1 - PERCENTRANK(F:F,F241),0)</f>
        <v/>
      </c>
      <c r="L241">
        <f>IFERROR(PERCENTRANK(G:G,G241),0)</f>
        <v/>
      </c>
      <c r="M241">
        <f>H241*weightA+I241*weightB+J241*weightC+K241*weightD+L241*weightE</f>
        <v/>
      </c>
    </row>
    <row r="242" spans="1:13">
      <c r="A242">
        <f>RANK(M242,M:M)</f>
        <v/>
      </c>
      <c r="C242">
        <f>SUMIFS('Input - target event report'!H:H,'Input - target event report'!L:L,B242,'Input - target event report'!D:D, "Private Investment")</f>
        <v/>
      </c>
      <c r="D242">
        <f>IF(E242&lt;2, "N/A", (MAXIFS('Input - target event report'!E:E,'Input - target event report'!L:L,B:B,'Input - target event report'!D:D,"Private Investment")-MINIFS('Input - target event report'!E:E,'Input - target event report'!L:L,B:B,'Input - target event report'!D:D,"Private Investment"))/(E242-1))</f>
        <v/>
      </c>
      <c r="E242">
        <f>COUNTIFS('Input - target event report'!L:L,B242,'Input - target event report'!D:D, "Private Investment")</f>
        <v/>
      </c>
      <c r="F242">
        <f>AVERAGEIF(INDEX('Input - companies list'!$A:$BG, 0, MATCH("Clusters 0",'Input - companies list'!$A$1:$BG$1, 0)),'Output - Cluster ranking'!B242,INDEX('Input - companies list'!$A:$BG, 0, MATCH("Flow",'Input - companies list'!$A$1:$BG$1, 0)))</f>
        <v/>
      </c>
      <c r="G242">
        <f>AVERAGEIF(INDEX('Input - companies list'!$A:$BG, 0, MATCH("Clusters 0",'Input - companies list'!$A$1:$BG$1, 0)),'Output - Cluster ranking'!B242,INDEX('Input - companies list'!$A:$BG, 0, MATCH("Inter-Cluster Connectivity",'Input - companies list'!$A$1:$BG$1, 0)))</f>
        <v/>
      </c>
      <c r="H242">
        <f>IFERROR(PERCENTRANK(C:C,C242),0)</f>
        <v/>
      </c>
      <c r="I242">
        <f>IFERROR(1 - PERCENTRANK(D:D,D242),0)</f>
        <v/>
      </c>
      <c r="J242">
        <f>IFERROR(PERCENTRANK(E:E,E242),0)</f>
        <v/>
      </c>
      <c r="K242">
        <f>IFERROR(1 - PERCENTRANK(F:F,F242),0)</f>
        <v/>
      </c>
      <c r="L242">
        <f>IFERROR(PERCENTRANK(G:G,G242),0)</f>
        <v/>
      </c>
      <c r="M242">
        <f>H242*weightA+I242*weightB+J242*weightC+K242*weightD+L242*weightE</f>
        <v/>
      </c>
    </row>
    <row r="243" spans="1:13">
      <c r="A243">
        <f>RANK(M243,M:M)</f>
        <v/>
      </c>
      <c r="C243">
        <f>SUMIFS('Input - target event report'!H:H,'Input - target event report'!L:L,B243,'Input - target event report'!D:D, "Private Investment")</f>
        <v/>
      </c>
      <c r="D243">
        <f>IF(E243&lt;2, "N/A", (MAXIFS('Input - target event report'!E:E,'Input - target event report'!L:L,B:B,'Input - target event report'!D:D,"Private Investment")-MINIFS('Input - target event report'!E:E,'Input - target event report'!L:L,B:B,'Input - target event report'!D:D,"Private Investment"))/(E243-1))</f>
        <v/>
      </c>
      <c r="E243">
        <f>COUNTIFS('Input - target event report'!L:L,B243,'Input - target event report'!D:D, "Private Investment")</f>
        <v/>
      </c>
      <c r="F243">
        <f>AVERAGEIF(INDEX('Input - companies list'!$A:$BG, 0, MATCH("Clusters 0",'Input - companies list'!$A$1:$BG$1, 0)),'Output - Cluster ranking'!B243,INDEX('Input - companies list'!$A:$BG, 0, MATCH("Flow",'Input - companies list'!$A$1:$BG$1, 0)))</f>
        <v/>
      </c>
      <c r="G243">
        <f>AVERAGEIF(INDEX('Input - companies list'!$A:$BG, 0, MATCH("Clusters 0",'Input - companies list'!$A$1:$BG$1, 0)),'Output - Cluster ranking'!B243,INDEX('Input - companies list'!$A:$BG, 0, MATCH("Inter-Cluster Connectivity",'Input - companies list'!$A$1:$BG$1, 0)))</f>
        <v/>
      </c>
      <c r="H243">
        <f>IFERROR(PERCENTRANK(C:C,C243),0)</f>
        <v/>
      </c>
      <c r="I243">
        <f>IFERROR(1 - PERCENTRANK(D:D,D243),0)</f>
        <v/>
      </c>
      <c r="J243">
        <f>IFERROR(PERCENTRANK(E:E,E243),0)</f>
        <v/>
      </c>
      <c r="K243">
        <f>IFERROR(1 - PERCENTRANK(F:F,F243),0)</f>
        <v/>
      </c>
      <c r="L243">
        <f>IFERROR(PERCENTRANK(G:G,G243),0)</f>
        <v/>
      </c>
      <c r="M243">
        <f>H243*weightA+I243*weightB+J243*weightC+K243*weightD+L243*weightE</f>
        <v/>
      </c>
    </row>
    <row r="244" spans="1:13">
      <c r="A244">
        <f>RANK(M244,M:M)</f>
        <v/>
      </c>
      <c r="C244">
        <f>SUMIFS('Input - target event report'!H:H,'Input - target event report'!L:L,B244,'Input - target event report'!D:D, "Private Investment")</f>
        <v/>
      </c>
      <c r="D244">
        <f>IF(E244&lt;2, "N/A", (MAXIFS('Input - target event report'!E:E,'Input - target event report'!L:L,B:B,'Input - target event report'!D:D,"Private Investment")-MINIFS('Input - target event report'!E:E,'Input - target event report'!L:L,B:B,'Input - target event report'!D:D,"Private Investment"))/(E244-1))</f>
        <v/>
      </c>
      <c r="E244">
        <f>COUNTIFS('Input - target event report'!L:L,B244,'Input - target event report'!D:D, "Private Investment")</f>
        <v/>
      </c>
      <c r="F244">
        <f>AVERAGEIF(INDEX('Input - companies list'!$A:$BG, 0, MATCH("Clusters 0",'Input - companies list'!$A$1:$BG$1, 0)),'Output - Cluster ranking'!B244,INDEX('Input - companies list'!$A:$BG, 0, MATCH("Flow",'Input - companies list'!$A$1:$BG$1, 0)))</f>
        <v/>
      </c>
      <c r="G244">
        <f>AVERAGEIF(INDEX('Input - companies list'!$A:$BG, 0, MATCH("Clusters 0",'Input - companies list'!$A$1:$BG$1, 0)),'Output - Cluster ranking'!B244,INDEX('Input - companies list'!$A:$BG, 0, MATCH("Inter-Cluster Connectivity",'Input - companies list'!$A$1:$BG$1, 0)))</f>
        <v/>
      </c>
      <c r="H244">
        <f>IFERROR(PERCENTRANK(C:C,C244),0)</f>
        <v/>
      </c>
      <c r="I244">
        <f>IFERROR(1 - PERCENTRANK(D:D,D244),0)</f>
        <v/>
      </c>
      <c r="J244">
        <f>IFERROR(PERCENTRANK(E:E,E244),0)</f>
        <v/>
      </c>
      <c r="K244">
        <f>IFERROR(1 - PERCENTRANK(F:F,F244),0)</f>
        <v/>
      </c>
      <c r="L244">
        <f>IFERROR(PERCENTRANK(G:G,G244),0)</f>
        <v/>
      </c>
      <c r="M244">
        <f>H244*weightA+I244*weightB+J244*weightC+K244*weightD+L244*weightE</f>
        <v/>
      </c>
    </row>
    <row r="245" spans="1:13">
      <c r="A245">
        <f>RANK(M245,M:M)</f>
        <v/>
      </c>
      <c r="C245">
        <f>SUMIFS('Input - target event report'!H:H,'Input - target event report'!L:L,B245,'Input - target event report'!D:D, "Private Investment")</f>
        <v/>
      </c>
      <c r="D245">
        <f>IF(E245&lt;2, "N/A", (MAXIFS('Input - target event report'!E:E,'Input - target event report'!L:L,B:B,'Input - target event report'!D:D,"Private Investment")-MINIFS('Input - target event report'!E:E,'Input - target event report'!L:L,B:B,'Input - target event report'!D:D,"Private Investment"))/(E245-1))</f>
        <v/>
      </c>
      <c r="E245">
        <f>COUNTIFS('Input - target event report'!L:L,B245,'Input - target event report'!D:D, "Private Investment")</f>
        <v/>
      </c>
      <c r="F245">
        <f>AVERAGEIF(INDEX('Input - companies list'!$A:$BG, 0, MATCH("Clusters 0",'Input - companies list'!$A$1:$BG$1, 0)),'Output - Cluster ranking'!B245,INDEX('Input - companies list'!$A:$BG, 0, MATCH("Flow",'Input - companies list'!$A$1:$BG$1, 0)))</f>
        <v/>
      </c>
      <c r="G245">
        <f>AVERAGEIF(INDEX('Input - companies list'!$A:$BG, 0, MATCH("Clusters 0",'Input - companies list'!$A$1:$BG$1, 0)),'Output - Cluster ranking'!B245,INDEX('Input - companies list'!$A:$BG, 0, MATCH("Inter-Cluster Connectivity",'Input - companies list'!$A$1:$BG$1, 0)))</f>
        <v/>
      </c>
      <c r="H245">
        <f>IFERROR(PERCENTRANK(C:C,C245),0)</f>
        <v/>
      </c>
      <c r="I245">
        <f>IFERROR(1 - PERCENTRANK(D:D,D245),0)</f>
        <v/>
      </c>
      <c r="J245">
        <f>IFERROR(PERCENTRANK(E:E,E245),0)</f>
        <v/>
      </c>
      <c r="K245">
        <f>IFERROR(1 - PERCENTRANK(F:F,F245),0)</f>
        <v/>
      </c>
      <c r="L245">
        <f>IFERROR(PERCENTRANK(G:G,G245),0)</f>
        <v/>
      </c>
      <c r="M245">
        <f>H245*weightA+I245*weightB+J245*weightC+K245*weightD+L245*weightE</f>
        <v/>
      </c>
    </row>
    <row r="246" spans="1:13">
      <c r="A246">
        <f>RANK(M246,M:M)</f>
        <v/>
      </c>
      <c r="C246">
        <f>SUMIFS('Input - target event report'!H:H,'Input - target event report'!L:L,B246,'Input - target event report'!D:D, "Private Investment")</f>
        <v/>
      </c>
      <c r="D246">
        <f>IF(E246&lt;2, "N/A", (MAXIFS('Input - target event report'!E:E,'Input - target event report'!L:L,B:B,'Input - target event report'!D:D,"Private Investment")-MINIFS('Input - target event report'!E:E,'Input - target event report'!L:L,B:B,'Input - target event report'!D:D,"Private Investment"))/(E246-1))</f>
        <v/>
      </c>
      <c r="E246">
        <f>COUNTIFS('Input - target event report'!L:L,B246,'Input - target event report'!D:D, "Private Investment")</f>
        <v/>
      </c>
      <c r="F246">
        <f>AVERAGEIF(INDEX('Input - companies list'!$A:$BG, 0, MATCH("Clusters 0",'Input - companies list'!$A$1:$BG$1, 0)),'Output - Cluster ranking'!B246,INDEX('Input - companies list'!$A:$BG, 0, MATCH("Flow",'Input - companies list'!$A$1:$BG$1, 0)))</f>
        <v/>
      </c>
      <c r="G246">
        <f>AVERAGEIF(INDEX('Input - companies list'!$A:$BG, 0, MATCH("Clusters 0",'Input - companies list'!$A$1:$BG$1, 0)),'Output - Cluster ranking'!B246,INDEX('Input - companies list'!$A:$BG, 0, MATCH("Inter-Cluster Connectivity",'Input - companies list'!$A$1:$BG$1, 0)))</f>
        <v/>
      </c>
      <c r="H246">
        <f>IFERROR(PERCENTRANK(C:C,C246),0)</f>
        <v/>
      </c>
      <c r="I246">
        <f>IFERROR(1 - PERCENTRANK(D:D,D246),0)</f>
        <v/>
      </c>
      <c r="J246">
        <f>IFERROR(PERCENTRANK(E:E,E246),0)</f>
        <v/>
      </c>
      <c r="K246">
        <f>IFERROR(1 - PERCENTRANK(F:F,F246),0)</f>
        <v/>
      </c>
      <c r="L246">
        <f>IFERROR(PERCENTRANK(G:G,G246),0)</f>
        <v/>
      </c>
      <c r="M246">
        <f>H246*weightA+I246*weightB+J246*weightC+K246*weightD+L246*weightE</f>
        <v/>
      </c>
    </row>
    <row r="247" spans="1:13">
      <c r="A247">
        <f>RANK(M247,M:M)</f>
        <v/>
      </c>
      <c r="C247">
        <f>SUMIFS('Input - target event report'!H:H,'Input - target event report'!L:L,B247,'Input - target event report'!D:D, "Private Investment")</f>
        <v/>
      </c>
      <c r="D247">
        <f>IF(E247&lt;2, "N/A", (MAXIFS('Input - target event report'!E:E,'Input - target event report'!L:L,B:B,'Input - target event report'!D:D,"Private Investment")-MINIFS('Input - target event report'!E:E,'Input - target event report'!L:L,B:B,'Input - target event report'!D:D,"Private Investment"))/(E247-1))</f>
        <v/>
      </c>
      <c r="E247">
        <f>COUNTIFS('Input - target event report'!L:L,B247,'Input - target event report'!D:D, "Private Investment")</f>
        <v/>
      </c>
      <c r="F247">
        <f>AVERAGEIF(INDEX('Input - companies list'!$A:$BG, 0, MATCH("Clusters 0",'Input - companies list'!$A$1:$BG$1, 0)),'Output - Cluster ranking'!B247,INDEX('Input - companies list'!$A:$BG, 0, MATCH("Flow",'Input - companies list'!$A$1:$BG$1, 0)))</f>
        <v/>
      </c>
      <c r="G247">
        <f>AVERAGEIF(INDEX('Input - companies list'!$A:$BG, 0, MATCH("Clusters 0",'Input - companies list'!$A$1:$BG$1, 0)),'Output - Cluster ranking'!B247,INDEX('Input - companies list'!$A:$BG, 0, MATCH("Inter-Cluster Connectivity",'Input - companies list'!$A$1:$BG$1, 0)))</f>
        <v/>
      </c>
      <c r="H247">
        <f>IFERROR(PERCENTRANK(C:C,C247),0)</f>
        <v/>
      </c>
      <c r="I247">
        <f>IFERROR(1 - PERCENTRANK(D:D,D247),0)</f>
        <v/>
      </c>
      <c r="J247">
        <f>IFERROR(PERCENTRANK(E:E,E247),0)</f>
        <v/>
      </c>
      <c r="K247">
        <f>IFERROR(1 - PERCENTRANK(F:F,F247),0)</f>
        <v/>
      </c>
      <c r="L247">
        <f>IFERROR(PERCENTRANK(G:G,G247),0)</f>
        <v/>
      </c>
      <c r="M247">
        <f>H247*weightA+I247*weightB+J247*weightC+K247*weightD+L247*weightE</f>
        <v/>
      </c>
    </row>
    <row r="248" spans="1:13">
      <c r="A248">
        <f>RANK(M248,M:M)</f>
        <v/>
      </c>
      <c r="C248">
        <f>SUMIFS('Input - target event report'!H:H,'Input - target event report'!L:L,B248,'Input - target event report'!D:D, "Private Investment")</f>
        <v/>
      </c>
      <c r="D248">
        <f>IF(E248&lt;2, "N/A", (MAXIFS('Input - target event report'!E:E,'Input - target event report'!L:L,B:B,'Input - target event report'!D:D,"Private Investment")-MINIFS('Input - target event report'!E:E,'Input - target event report'!L:L,B:B,'Input - target event report'!D:D,"Private Investment"))/(E248-1))</f>
        <v/>
      </c>
      <c r="E248">
        <f>COUNTIFS('Input - target event report'!L:L,B248,'Input - target event report'!D:D, "Private Investment")</f>
        <v/>
      </c>
      <c r="F248">
        <f>AVERAGEIF(INDEX('Input - companies list'!$A:$BG, 0, MATCH("Clusters 0",'Input - companies list'!$A$1:$BG$1, 0)),'Output - Cluster ranking'!B248,INDEX('Input - companies list'!$A:$BG, 0, MATCH("Flow",'Input - companies list'!$A$1:$BG$1, 0)))</f>
        <v/>
      </c>
      <c r="G248">
        <f>AVERAGEIF(INDEX('Input - companies list'!$A:$BG, 0, MATCH("Clusters 0",'Input - companies list'!$A$1:$BG$1, 0)),'Output - Cluster ranking'!B248,INDEX('Input - companies list'!$A:$BG, 0, MATCH("Inter-Cluster Connectivity",'Input - companies list'!$A$1:$BG$1, 0)))</f>
        <v/>
      </c>
      <c r="H248">
        <f>IFERROR(PERCENTRANK(C:C,C248),0)</f>
        <v/>
      </c>
      <c r="I248">
        <f>IFERROR(1 - PERCENTRANK(D:D,D248),0)</f>
        <v/>
      </c>
      <c r="J248">
        <f>IFERROR(PERCENTRANK(E:E,E248),0)</f>
        <v/>
      </c>
      <c r="K248">
        <f>IFERROR(1 - PERCENTRANK(F:F,F248),0)</f>
        <v/>
      </c>
      <c r="L248">
        <f>IFERROR(PERCENTRANK(G:G,G248),0)</f>
        <v/>
      </c>
      <c r="M248">
        <f>H248*weightA+I248*weightB+J248*weightC+K248*weightD+L248*weightE</f>
        <v/>
      </c>
    </row>
    <row r="249" spans="1:13">
      <c r="A249">
        <f>RANK(M249,M:M)</f>
        <v/>
      </c>
      <c r="C249">
        <f>SUMIFS('Input - target event report'!H:H,'Input - target event report'!L:L,B249,'Input - target event report'!D:D, "Private Investment")</f>
        <v/>
      </c>
      <c r="D249">
        <f>IF(E249&lt;2, "N/A", (MAXIFS('Input - target event report'!E:E,'Input - target event report'!L:L,B:B,'Input - target event report'!D:D,"Private Investment")-MINIFS('Input - target event report'!E:E,'Input - target event report'!L:L,B:B,'Input - target event report'!D:D,"Private Investment"))/(E249-1))</f>
        <v/>
      </c>
      <c r="E249">
        <f>COUNTIFS('Input - target event report'!L:L,B249,'Input - target event report'!D:D, "Private Investment")</f>
        <v/>
      </c>
      <c r="F249">
        <f>AVERAGEIF(INDEX('Input - companies list'!$A:$BG, 0, MATCH("Clusters 0",'Input - companies list'!$A$1:$BG$1, 0)),'Output - Cluster ranking'!B249,INDEX('Input - companies list'!$A:$BG, 0, MATCH("Flow",'Input - companies list'!$A$1:$BG$1, 0)))</f>
        <v/>
      </c>
      <c r="G249">
        <f>AVERAGEIF(INDEX('Input - companies list'!$A:$BG, 0, MATCH("Clusters 0",'Input - companies list'!$A$1:$BG$1, 0)),'Output - Cluster ranking'!B249,INDEX('Input - companies list'!$A:$BG, 0, MATCH("Inter-Cluster Connectivity",'Input - companies list'!$A$1:$BG$1, 0)))</f>
        <v/>
      </c>
      <c r="H249">
        <f>IFERROR(PERCENTRANK(C:C,C249),0)</f>
        <v/>
      </c>
      <c r="I249">
        <f>IFERROR(1 - PERCENTRANK(D:D,D249),0)</f>
        <v/>
      </c>
      <c r="J249">
        <f>IFERROR(PERCENTRANK(E:E,E249),0)</f>
        <v/>
      </c>
      <c r="K249">
        <f>IFERROR(1 - PERCENTRANK(F:F,F249),0)</f>
        <v/>
      </c>
      <c r="L249">
        <f>IFERROR(PERCENTRANK(G:G,G249),0)</f>
        <v/>
      </c>
      <c r="M249">
        <f>H249*weightA+I249*weightB+J249*weightC+K249*weightD+L249*weightE</f>
        <v/>
      </c>
    </row>
    <row r="250" spans="1:13">
      <c r="A250">
        <f>RANK(M250,M:M)</f>
        <v/>
      </c>
      <c r="C250">
        <f>SUMIFS('Input - target event report'!H:H,'Input - target event report'!L:L,B250,'Input - target event report'!D:D, "Private Investment")</f>
        <v/>
      </c>
      <c r="D250">
        <f>IF(E250&lt;2, "N/A", (MAXIFS('Input - target event report'!E:E,'Input - target event report'!L:L,B:B,'Input - target event report'!D:D,"Private Investment")-MINIFS('Input - target event report'!E:E,'Input - target event report'!L:L,B:B,'Input - target event report'!D:D,"Private Investment"))/(E250-1))</f>
        <v/>
      </c>
      <c r="E250">
        <f>COUNTIFS('Input - target event report'!L:L,B250,'Input - target event report'!D:D, "Private Investment")</f>
        <v/>
      </c>
      <c r="F250">
        <f>AVERAGEIF(INDEX('Input - companies list'!$A:$BG, 0, MATCH("Clusters 0",'Input - companies list'!$A$1:$BG$1, 0)),'Output - Cluster ranking'!B250,INDEX('Input - companies list'!$A:$BG, 0, MATCH("Flow",'Input - companies list'!$A$1:$BG$1, 0)))</f>
        <v/>
      </c>
      <c r="G250">
        <f>AVERAGEIF(INDEX('Input - companies list'!$A:$BG, 0, MATCH("Clusters 0",'Input - companies list'!$A$1:$BG$1, 0)),'Output - Cluster ranking'!B250,INDEX('Input - companies list'!$A:$BG, 0, MATCH("Inter-Cluster Connectivity",'Input - companies list'!$A$1:$BG$1, 0)))</f>
        <v/>
      </c>
      <c r="H250">
        <f>IFERROR(PERCENTRANK(C:C,C250),0)</f>
        <v/>
      </c>
      <c r="I250">
        <f>IFERROR(1 - PERCENTRANK(D:D,D250),0)</f>
        <v/>
      </c>
      <c r="J250">
        <f>IFERROR(PERCENTRANK(E:E,E250),0)</f>
        <v/>
      </c>
      <c r="K250">
        <f>IFERROR(1 - PERCENTRANK(F:F,F250),0)</f>
        <v/>
      </c>
      <c r="L250">
        <f>IFERROR(PERCENTRANK(G:G,G250),0)</f>
        <v/>
      </c>
      <c r="M250">
        <f>H250*weightA+I250*weightB+J250*weightC+K250*weightD+L250*weightE</f>
        <v/>
      </c>
    </row>
    <row r="251" spans="1:13">
      <c r="A251">
        <f>RANK(M251,M:M)</f>
        <v/>
      </c>
      <c r="C251">
        <f>SUMIFS('Input - target event report'!H:H,'Input - target event report'!L:L,B251,'Input - target event report'!D:D, "Private Investment")</f>
        <v/>
      </c>
      <c r="D251">
        <f>IF(E251&lt;2, "N/A", (MAXIFS('Input - target event report'!E:E,'Input - target event report'!L:L,B:B,'Input - target event report'!D:D,"Private Investment")-MINIFS('Input - target event report'!E:E,'Input - target event report'!L:L,B:B,'Input - target event report'!D:D,"Private Investment"))/(E251-1))</f>
        <v/>
      </c>
      <c r="E251">
        <f>COUNTIFS('Input - target event report'!L:L,B251,'Input - target event report'!D:D, "Private Investment")</f>
        <v/>
      </c>
      <c r="F251">
        <f>AVERAGEIF(INDEX('Input - companies list'!$A:$BG, 0, MATCH("Clusters 0",'Input - companies list'!$A$1:$BG$1, 0)),'Output - Cluster ranking'!B251,INDEX('Input - companies list'!$A:$BG, 0, MATCH("Flow",'Input - companies list'!$A$1:$BG$1, 0)))</f>
        <v/>
      </c>
      <c r="G251">
        <f>AVERAGEIF(INDEX('Input - companies list'!$A:$BG, 0, MATCH("Clusters 0",'Input - companies list'!$A$1:$BG$1, 0)),'Output - Cluster ranking'!B251,INDEX('Input - companies list'!$A:$BG, 0, MATCH("Inter-Cluster Connectivity",'Input - companies list'!$A$1:$BG$1, 0)))</f>
        <v/>
      </c>
      <c r="H251">
        <f>IFERROR(PERCENTRANK(C:C,C251),0)</f>
        <v/>
      </c>
      <c r="I251">
        <f>IFERROR(1 - PERCENTRANK(D:D,D251),0)</f>
        <v/>
      </c>
      <c r="J251">
        <f>IFERROR(PERCENTRANK(E:E,E251),0)</f>
        <v/>
      </c>
      <c r="K251">
        <f>IFERROR(1 - PERCENTRANK(F:F,F251),0)</f>
        <v/>
      </c>
      <c r="L251">
        <f>IFERROR(PERCENTRANK(G:G,G251),0)</f>
        <v/>
      </c>
      <c r="M251">
        <f>H251*weightA+I251*weightB+J251*weightC+K251*weightD+L251*weightE</f>
        <v/>
      </c>
    </row>
    <row r="252" spans="1:13">
      <c r="A252">
        <f>RANK(M252,M:M)</f>
        <v/>
      </c>
      <c r="C252">
        <f>SUMIFS('Input - target event report'!H:H,'Input - target event report'!L:L,B252,'Input - target event report'!D:D, "Private Investment")</f>
        <v/>
      </c>
      <c r="D252">
        <f>IF(E252&lt;2, "N/A", (MAXIFS('Input - target event report'!E:E,'Input - target event report'!L:L,B:B,'Input - target event report'!D:D,"Private Investment")-MINIFS('Input - target event report'!E:E,'Input - target event report'!L:L,B:B,'Input - target event report'!D:D,"Private Investment"))/(E252-1))</f>
        <v/>
      </c>
      <c r="E252">
        <f>COUNTIFS('Input - target event report'!L:L,B252,'Input - target event report'!D:D, "Private Investment")</f>
        <v/>
      </c>
      <c r="F252">
        <f>AVERAGEIF(INDEX('Input - companies list'!$A:$BG, 0, MATCH("Clusters 0",'Input - companies list'!$A$1:$BG$1, 0)),'Output - Cluster ranking'!B252,INDEX('Input - companies list'!$A:$BG, 0, MATCH("Flow",'Input - companies list'!$A$1:$BG$1, 0)))</f>
        <v/>
      </c>
      <c r="G252">
        <f>AVERAGEIF(INDEX('Input - companies list'!$A:$BG, 0, MATCH("Clusters 0",'Input - companies list'!$A$1:$BG$1, 0)),'Output - Cluster ranking'!B252,INDEX('Input - companies list'!$A:$BG, 0, MATCH("Inter-Cluster Connectivity",'Input - companies list'!$A$1:$BG$1, 0)))</f>
        <v/>
      </c>
      <c r="H252">
        <f>IFERROR(PERCENTRANK(C:C,C252),0)</f>
        <v/>
      </c>
      <c r="I252">
        <f>IFERROR(1 - PERCENTRANK(D:D,D252),0)</f>
        <v/>
      </c>
      <c r="J252">
        <f>IFERROR(PERCENTRANK(E:E,E252),0)</f>
        <v/>
      </c>
      <c r="K252">
        <f>IFERROR(1 - PERCENTRANK(F:F,F252),0)</f>
        <v/>
      </c>
      <c r="L252">
        <f>IFERROR(PERCENTRANK(G:G,G252),0)</f>
        <v/>
      </c>
      <c r="M252">
        <f>H252*weightA+I252*weightB+J252*weightC+K252*weightD+L252*weightE</f>
        <v/>
      </c>
    </row>
    <row r="253" spans="1:13">
      <c r="A253">
        <f>RANK(M253,M:M)</f>
        <v/>
      </c>
      <c r="C253">
        <f>SUMIFS('Input - target event report'!H:H,'Input - target event report'!L:L,B253,'Input - target event report'!D:D, "Private Investment")</f>
        <v/>
      </c>
      <c r="D253">
        <f>IF(E253&lt;2, "N/A", (MAXIFS('Input - target event report'!E:E,'Input - target event report'!L:L,B:B,'Input - target event report'!D:D,"Private Investment")-MINIFS('Input - target event report'!E:E,'Input - target event report'!L:L,B:B,'Input - target event report'!D:D,"Private Investment"))/(E253-1))</f>
        <v/>
      </c>
      <c r="E253">
        <f>COUNTIFS('Input - target event report'!L:L,B253,'Input - target event report'!D:D, "Private Investment")</f>
        <v/>
      </c>
      <c r="F253">
        <f>AVERAGEIF(INDEX('Input - companies list'!$A:$BG, 0, MATCH("Clusters 0",'Input - companies list'!$A$1:$BG$1, 0)),'Output - Cluster ranking'!B253,INDEX('Input - companies list'!$A:$BG, 0, MATCH("Flow",'Input - companies list'!$A$1:$BG$1, 0)))</f>
        <v/>
      </c>
      <c r="G253">
        <f>AVERAGEIF(INDEX('Input - companies list'!$A:$BG, 0, MATCH("Clusters 0",'Input - companies list'!$A$1:$BG$1, 0)),'Output - Cluster ranking'!B253,INDEX('Input - companies list'!$A:$BG, 0, MATCH("Inter-Cluster Connectivity",'Input - companies list'!$A$1:$BG$1, 0)))</f>
        <v/>
      </c>
      <c r="H253">
        <f>IFERROR(PERCENTRANK(C:C,C253),0)</f>
        <v/>
      </c>
      <c r="I253">
        <f>IFERROR(1 - PERCENTRANK(D:D,D253),0)</f>
        <v/>
      </c>
      <c r="J253">
        <f>IFERROR(PERCENTRANK(E:E,E253),0)</f>
        <v/>
      </c>
      <c r="K253">
        <f>IFERROR(1 - PERCENTRANK(F:F,F253),0)</f>
        <v/>
      </c>
      <c r="L253">
        <f>IFERROR(PERCENTRANK(G:G,G253),0)</f>
        <v/>
      </c>
      <c r="M253">
        <f>H253*weightA+I253*weightB+J253*weightC+K253*weightD+L253*weightE</f>
        <v/>
      </c>
    </row>
    <row r="254" spans="1:13">
      <c r="A254">
        <f>RANK(M254,M:M)</f>
        <v/>
      </c>
      <c r="C254">
        <f>SUMIFS('Input - target event report'!H:H,'Input - target event report'!L:L,B254,'Input - target event report'!D:D, "Private Investment")</f>
        <v/>
      </c>
      <c r="D254">
        <f>IF(E254&lt;2, "N/A", (MAXIFS('Input - target event report'!E:E,'Input - target event report'!L:L,B:B,'Input - target event report'!D:D,"Private Investment")-MINIFS('Input - target event report'!E:E,'Input - target event report'!L:L,B:B,'Input - target event report'!D:D,"Private Investment"))/(E254-1))</f>
        <v/>
      </c>
      <c r="E254">
        <f>COUNTIFS('Input - target event report'!L:L,B254,'Input - target event report'!D:D, "Private Investment")</f>
        <v/>
      </c>
      <c r="F254">
        <f>AVERAGEIF(INDEX('Input - companies list'!$A:$BG, 0, MATCH("Clusters 0",'Input - companies list'!$A$1:$BG$1, 0)),'Output - Cluster ranking'!B254,INDEX('Input - companies list'!$A:$BG, 0, MATCH("Flow",'Input - companies list'!$A$1:$BG$1, 0)))</f>
        <v/>
      </c>
      <c r="G254">
        <f>AVERAGEIF(INDEX('Input - companies list'!$A:$BG, 0, MATCH("Clusters 0",'Input - companies list'!$A$1:$BG$1, 0)),'Output - Cluster ranking'!B254,INDEX('Input - companies list'!$A:$BG, 0, MATCH("Inter-Cluster Connectivity",'Input - companies list'!$A$1:$BG$1, 0)))</f>
        <v/>
      </c>
      <c r="H254">
        <f>IFERROR(PERCENTRANK(C:C,C254),0)</f>
        <v/>
      </c>
      <c r="I254">
        <f>IFERROR(1 - PERCENTRANK(D:D,D254),0)</f>
        <v/>
      </c>
      <c r="J254">
        <f>IFERROR(PERCENTRANK(E:E,E254),0)</f>
        <v/>
      </c>
      <c r="K254">
        <f>IFERROR(1 - PERCENTRANK(F:F,F254),0)</f>
        <v/>
      </c>
      <c r="L254">
        <f>IFERROR(PERCENTRANK(G:G,G254),0)</f>
        <v/>
      </c>
      <c r="M254">
        <f>H254*weightA+I254*weightB+J254*weightC+K254*weightD+L254*weightE</f>
        <v/>
      </c>
    </row>
    <row r="255" spans="1:13">
      <c r="A255">
        <f>RANK(M255,M:M)</f>
        <v/>
      </c>
      <c r="C255">
        <f>SUMIFS('Input - target event report'!H:H,'Input - target event report'!L:L,B255,'Input - target event report'!D:D, "Private Investment")</f>
        <v/>
      </c>
      <c r="D255">
        <f>IF(E255&lt;2, "N/A", (MAXIFS('Input - target event report'!E:E,'Input - target event report'!L:L,B:B,'Input - target event report'!D:D,"Private Investment")-MINIFS('Input - target event report'!E:E,'Input - target event report'!L:L,B:B,'Input - target event report'!D:D,"Private Investment"))/(E255-1))</f>
        <v/>
      </c>
      <c r="E255">
        <f>COUNTIFS('Input - target event report'!L:L,B255,'Input - target event report'!D:D, "Private Investment")</f>
        <v/>
      </c>
      <c r="F255">
        <f>AVERAGEIF(INDEX('Input - companies list'!$A:$BG, 0, MATCH("Clusters 0",'Input - companies list'!$A$1:$BG$1, 0)),'Output - Cluster ranking'!B255,INDEX('Input - companies list'!$A:$BG, 0, MATCH("Flow",'Input - companies list'!$A$1:$BG$1, 0)))</f>
        <v/>
      </c>
      <c r="G255">
        <f>AVERAGEIF(INDEX('Input - companies list'!$A:$BG, 0, MATCH("Clusters 0",'Input - companies list'!$A$1:$BG$1, 0)),'Output - Cluster ranking'!B255,INDEX('Input - companies list'!$A:$BG, 0, MATCH("Inter-Cluster Connectivity",'Input - companies list'!$A$1:$BG$1, 0)))</f>
        <v/>
      </c>
      <c r="H255">
        <f>IFERROR(PERCENTRANK(C:C,C255),0)</f>
        <v/>
      </c>
      <c r="I255">
        <f>IFERROR(1 - PERCENTRANK(D:D,D255),0)</f>
        <v/>
      </c>
      <c r="J255">
        <f>IFERROR(PERCENTRANK(E:E,E255),0)</f>
        <v/>
      </c>
      <c r="K255">
        <f>IFERROR(1 - PERCENTRANK(F:F,F255),0)</f>
        <v/>
      </c>
      <c r="L255">
        <f>IFERROR(PERCENTRANK(G:G,G255),0)</f>
        <v/>
      </c>
      <c r="M255">
        <f>H255*weightA+I255*weightB+J255*weightC+K255*weightD+L255*weightE</f>
        <v/>
      </c>
    </row>
    <row r="256" spans="1:13">
      <c r="A256">
        <f>RANK(M256,M:M)</f>
        <v/>
      </c>
      <c r="C256">
        <f>SUMIFS('Input - target event report'!H:H,'Input - target event report'!L:L,B256,'Input - target event report'!D:D, "Private Investment")</f>
        <v/>
      </c>
      <c r="D256">
        <f>IF(E256&lt;2, "N/A", (MAXIFS('Input - target event report'!E:E,'Input - target event report'!L:L,B:B,'Input - target event report'!D:D,"Private Investment")-MINIFS('Input - target event report'!E:E,'Input - target event report'!L:L,B:B,'Input - target event report'!D:D,"Private Investment"))/(E256-1))</f>
        <v/>
      </c>
      <c r="E256">
        <f>COUNTIFS('Input - target event report'!L:L,B256,'Input - target event report'!D:D, "Private Investment")</f>
        <v/>
      </c>
      <c r="F256">
        <f>AVERAGEIF(INDEX('Input - companies list'!$A:$BG, 0, MATCH("Clusters 0",'Input - companies list'!$A$1:$BG$1, 0)),'Output - Cluster ranking'!B256,INDEX('Input - companies list'!$A:$BG, 0, MATCH("Flow",'Input - companies list'!$A$1:$BG$1, 0)))</f>
        <v/>
      </c>
      <c r="G256">
        <f>AVERAGEIF(INDEX('Input - companies list'!$A:$BG, 0, MATCH("Clusters 0",'Input - companies list'!$A$1:$BG$1, 0)),'Output - Cluster ranking'!B256,INDEX('Input - companies list'!$A:$BG, 0, MATCH("Inter-Cluster Connectivity",'Input - companies list'!$A$1:$BG$1, 0)))</f>
        <v/>
      </c>
      <c r="H256">
        <f>IFERROR(PERCENTRANK(C:C,C256),0)</f>
        <v/>
      </c>
      <c r="I256">
        <f>IFERROR(1 - PERCENTRANK(D:D,D256),0)</f>
        <v/>
      </c>
      <c r="J256">
        <f>IFERROR(PERCENTRANK(E:E,E256),0)</f>
        <v/>
      </c>
      <c r="K256">
        <f>IFERROR(1 - PERCENTRANK(F:F,F256),0)</f>
        <v/>
      </c>
      <c r="L256">
        <f>IFERROR(PERCENTRANK(G:G,G256),0)</f>
        <v/>
      </c>
      <c r="M256">
        <f>H256*weightA+I256*weightB+J256*weightC+K256*weightD+L256*weightE</f>
        <v/>
      </c>
    </row>
    <row r="257" spans="1:13">
      <c r="A257">
        <f>RANK(M257,M:M)</f>
        <v/>
      </c>
      <c r="C257">
        <f>SUMIFS('Input - target event report'!H:H,'Input - target event report'!L:L,B257,'Input - target event report'!D:D, "Private Investment")</f>
        <v/>
      </c>
      <c r="D257">
        <f>IF(E257&lt;2, "N/A", (MAXIFS('Input - target event report'!E:E,'Input - target event report'!L:L,B:B,'Input - target event report'!D:D,"Private Investment")-MINIFS('Input - target event report'!E:E,'Input - target event report'!L:L,B:B,'Input - target event report'!D:D,"Private Investment"))/(E257-1))</f>
        <v/>
      </c>
      <c r="E257">
        <f>COUNTIFS('Input - target event report'!L:L,B257,'Input - target event report'!D:D, "Private Investment")</f>
        <v/>
      </c>
      <c r="F257">
        <f>AVERAGEIF(INDEX('Input - companies list'!$A:$BG, 0, MATCH("Clusters 0",'Input - companies list'!$A$1:$BG$1, 0)),'Output - Cluster ranking'!B257,INDEX('Input - companies list'!$A:$BG, 0, MATCH("Flow",'Input - companies list'!$A$1:$BG$1, 0)))</f>
        <v/>
      </c>
      <c r="G257">
        <f>AVERAGEIF(INDEX('Input - companies list'!$A:$BG, 0, MATCH("Clusters 0",'Input - companies list'!$A$1:$BG$1, 0)),'Output - Cluster ranking'!B257,INDEX('Input - companies list'!$A:$BG, 0, MATCH("Inter-Cluster Connectivity",'Input - companies list'!$A$1:$BG$1, 0)))</f>
        <v/>
      </c>
      <c r="H257">
        <f>IFERROR(PERCENTRANK(C:C,C257),0)</f>
        <v/>
      </c>
      <c r="I257">
        <f>IFERROR(1 - PERCENTRANK(D:D,D257),0)</f>
        <v/>
      </c>
      <c r="J257">
        <f>IFERROR(PERCENTRANK(E:E,E257),0)</f>
        <v/>
      </c>
      <c r="K257">
        <f>IFERROR(1 - PERCENTRANK(F:F,F257),0)</f>
        <v/>
      </c>
      <c r="L257">
        <f>IFERROR(PERCENTRANK(G:G,G257),0)</f>
        <v/>
      </c>
      <c r="M257">
        <f>H257*weightA+I257*weightB+J257*weightC+K257*weightD+L257*weightE</f>
        <v/>
      </c>
    </row>
    <row r="258" spans="1:13">
      <c r="A258">
        <f>RANK(M258,M:M)</f>
        <v/>
      </c>
      <c r="C258">
        <f>SUMIFS('Input - target event report'!H:H,'Input - target event report'!L:L,B258,'Input - target event report'!D:D, "Private Investment")</f>
        <v/>
      </c>
      <c r="D258">
        <f>IF(E258&lt;2, "N/A", (MAXIFS('Input - target event report'!E:E,'Input - target event report'!L:L,B:B,'Input - target event report'!D:D,"Private Investment")-MINIFS('Input - target event report'!E:E,'Input - target event report'!L:L,B:B,'Input - target event report'!D:D,"Private Investment"))/(E258-1))</f>
        <v/>
      </c>
      <c r="E258">
        <f>COUNTIFS('Input - target event report'!L:L,B258,'Input - target event report'!D:D, "Private Investment")</f>
        <v/>
      </c>
      <c r="F258">
        <f>AVERAGEIF(INDEX('Input - companies list'!$A:$BG, 0, MATCH("Clusters 0",'Input - companies list'!$A$1:$BG$1, 0)),'Output - Cluster ranking'!B258,INDEX('Input - companies list'!$A:$BG, 0, MATCH("Flow",'Input - companies list'!$A$1:$BG$1, 0)))</f>
        <v/>
      </c>
      <c r="G258">
        <f>AVERAGEIF(INDEX('Input - companies list'!$A:$BG, 0, MATCH("Clusters 0",'Input - companies list'!$A$1:$BG$1, 0)),'Output - Cluster ranking'!B258,INDEX('Input - companies list'!$A:$BG, 0, MATCH("Inter-Cluster Connectivity",'Input - companies list'!$A$1:$BG$1, 0)))</f>
        <v/>
      </c>
      <c r="H258">
        <f>IFERROR(PERCENTRANK(C:C,C258),0)</f>
        <v/>
      </c>
      <c r="I258">
        <f>IFERROR(1 - PERCENTRANK(D:D,D258),0)</f>
        <v/>
      </c>
      <c r="J258">
        <f>IFERROR(PERCENTRANK(E:E,E258),0)</f>
        <v/>
      </c>
      <c r="K258">
        <f>IFERROR(1 - PERCENTRANK(F:F,F258),0)</f>
        <v/>
      </c>
      <c r="L258">
        <f>IFERROR(PERCENTRANK(G:G,G258),0)</f>
        <v/>
      </c>
      <c r="M258">
        <f>H258*weightA+I258*weightB+J258*weightC+K258*weightD+L258*weightE</f>
        <v/>
      </c>
    </row>
    <row r="259" spans="1:13">
      <c r="A259">
        <f>RANK(M259,M:M)</f>
        <v/>
      </c>
      <c r="C259">
        <f>SUMIFS('Input - target event report'!H:H,'Input - target event report'!L:L,B259,'Input - target event report'!D:D, "Private Investment")</f>
        <v/>
      </c>
      <c r="D259">
        <f>IF(E259&lt;2, "N/A", (MAXIFS('Input - target event report'!E:E,'Input - target event report'!L:L,B:B,'Input - target event report'!D:D,"Private Investment")-MINIFS('Input - target event report'!E:E,'Input - target event report'!L:L,B:B,'Input - target event report'!D:D,"Private Investment"))/(E259-1))</f>
        <v/>
      </c>
      <c r="E259">
        <f>COUNTIFS('Input - target event report'!L:L,B259,'Input - target event report'!D:D, "Private Investment")</f>
        <v/>
      </c>
      <c r="F259">
        <f>AVERAGEIF(INDEX('Input - companies list'!$A:$BG, 0, MATCH("Clusters 0",'Input - companies list'!$A$1:$BG$1, 0)),'Output - Cluster ranking'!B259,INDEX('Input - companies list'!$A:$BG, 0, MATCH("Flow",'Input - companies list'!$A$1:$BG$1, 0)))</f>
        <v/>
      </c>
      <c r="G259">
        <f>AVERAGEIF(INDEX('Input - companies list'!$A:$BG, 0, MATCH("Clusters 0",'Input - companies list'!$A$1:$BG$1, 0)),'Output - Cluster ranking'!B259,INDEX('Input - companies list'!$A:$BG, 0, MATCH("Inter-Cluster Connectivity",'Input - companies list'!$A$1:$BG$1, 0)))</f>
        <v/>
      </c>
      <c r="H259">
        <f>IFERROR(PERCENTRANK(C:C,C259),0)</f>
        <v/>
      </c>
      <c r="I259">
        <f>IFERROR(1 - PERCENTRANK(D:D,D259),0)</f>
        <v/>
      </c>
      <c r="J259">
        <f>IFERROR(PERCENTRANK(E:E,E259),0)</f>
        <v/>
      </c>
      <c r="K259">
        <f>IFERROR(1 - PERCENTRANK(F:F,F259),0)</f>
        <v/>
      </c>
      <c r="L259">
        <f>IFERROR(PERCENTRANK(G:G,G259),0)</f>
        <v/>
      </c>
      <c r="M259">
        <f>H259*weightA+I259*weightB+J259*weightC+K259*weightD+L259*weightE</f>
        <v/>
      </c>
    </row>
    <row r="260" spans="1:13">
      <c r="A260">
        <f>RANK(M260,M:M)</f>
        <v/>
      </c>
      <c r="C260">
        <f>SUMIFS('Input - target event report'!H:H,'Input - target event report'!L:L,B260,'Input - target event report'!D:D, "Private Investment")</f>
        <v/>
      </c>
      <c r="D260">
        <f>IF(E260&lt;2, "N/A", (MAXIFS('Input - target event report'!E:E,'Input - target event report'!L:L,B:B,'Input - target event report'!D:D,"Private Investment")-MINIFS('Input - target event report'!E:E,'Input - target event report'!L:L,B:B,'Input - target event report'!D:D,"Private Investment"))/(E260-1))</f>
        <v/>
      </c>
      <c r="E260">
        <f>COUNTIFS('Input - target event report'!L:L,B260,'Input - target event report'!D:D, "Private Investment")</f>
        <v/>
      </c>
      <c r="F260">
        <f>AVERAGEIF(INDEX('Input - companies list'!$A:$BG, 0, MATCH("Clusters 0",'Input - companies list'!$A$1:$BG$1, 0)),'Output - Cluster ranking'!B260,INDEX('Input - companies list'!$A:$BG, 0, MATCH("Flow",'Input - companies list'!$A$1:$BG$1, 0)))</f>
        <v/>
      </c>
      <c r="G260">
        <f>AVERAGEIF(INDEX('Input - companies list'!$A:$BG, 0, MATCH("Clusters 0",'Input - companies list'!$A$1:$BG$1, 0)),'Output - Cluster ranking'!B260,INDEX('Input - companies list'!$A:$BG, 0, MATCH("Inter-Cluster Connectivity",'Input - companies list'!$A$1:$BG$1, 0)))</f>
        <v/>
      </c>
      <c r="H260">
        <f>IFERROR(PERCENTRANK(C:C,C260),0)</f>
        <v/>
      </c>
      <c r="I260">
        <f>IFERROR(1 - PERCENTRANK(D:D,D260),0)</f>
        <v/>
      </c>
      <c r="J260">
        <f>IFERROR(PERCENTRANK(E:E,E260),0)</f>
        <v/>
      </c>
      <c r="K260">
        <f>IFERROR(1 - PERCENTRANK(F:F,F260),0)</f>
        <v/>
      </c>
      <c r="L260">
        <f>IFERROR(PERCENTRANK(G:G,G260),0)</f>
        <v/>
      </c>
      <c r="M260">
        <f>H260*weightA+I260*weightB+J260*weightC+K260*weightD+L260*weightE</f>
        <v/>
      </c>
    </row>
    <row r="261" spans="1:13">
      <c r="A261">
        <f>RANK(M261,M:M)</f>
        <v/>
      </c>
      <c r="C261">
        <f>SUMIFS('Input - target event report'!H:H,'Input - target event report'!L:L,B261,'Input - target event report'!D:D, "Private Investment")</f>
        <v/>
      </c>
      <c r="D261">
        <f>IF(E261&lt;2, "N/A", (MAXIFS('Input - target event report'!E:E,'Input - target event report'!L:L,B:B,'Input - target event report'!D:D,"Private Investment")-MINIFS('Input - target event report'!E:E,'Input - target event report'!L:L,B:B,'Input - target event report'!D:D,"Private Investment"))/(E261-1))</f>
        <v/>
      </c>
      <c r="E261">
        <f>COUNTIFS('Input - target event report'!L:L,B261,'Input - target event report'!D:D, "Private Investment")</f>
        <v/>
      </c>
      <c r="F261">
        <f>AVERAGEIF(INDEX('Input - companies list'!$A:$BG, 0, MATCH("Clusters 0",'Input - companies list'!$A$1:$BG$1, 0)),'Output - Cluster ranking'!B261,INDEX('Input - companies list'!$A:$BG, 0, MATCH("Flow",'Input - companies list'!$A$1:$BG$1, 0)))</f>
        <v/>
      </c>
      <c r="G261">
        <f>AVERAGEIF(INDEX('Input - companies list'!$A:$BG, 0, MATCH("Clusters 0",'Input - companies list'!$A$1:$BG$1, 0)),'Output - Cluster ranking'!B261,INDEX('Input - companies list'!$A:$BG, 0, MATCH("Inter-Cluster Connectivity",'Input - companies list'!$A$1:$BG$1, 0)))</f>
        <v/>
      </c>
      <c r="H261">
        <f>IFERROR(PERCENTRANK(C:C,C261),0)</f>
        <v/>
      </c>
      <c r="I261">
        <f>IFERROR(1 - PERCENTRANK(D:D,D261),0)</f>
        <v/>
      </c>
      <c r="J261">
        <f>IFERROR(PERCENTRANK(E:E,E261),0)</f>
        <v/>
      </c>
      <c r="K261">
        <f>IFERROR(1 - PERCENTRANK(F:F,F261),0)</f>
        <v/>
      </c>
      <c r="L261">
        <f>IFERROR(PERCENTRANK(G:G,G261),0)</f>
        <v/>
      </c>
      <c r="M261">
        <f>H261*weightA+I261*weightB+J261*weightC+K261*weightD+L261*weightE</f>
        <v/>
      </c>
    </row>
    <row r="262" spans="1:13">
      <c r="A262">
        <f>RANK(M262,M:M)</f>
        <v/>
      </c>
      <c r="C262">
        <f>SUMIFS('Input - target event report'!H:H,'Input - target event report'!L:L,B262,'Input - target event report'!D:D, "Private Investment")</f>
        <v/>
      </c>
      <c r="D262">
        <f>IF(E262&lt;2, "N/A", (MAXIFS('Input - target event report'!E:E,'Input - target event report'!L:L,B:B,'Input - target event report'!D:D,"Private Investment")-MINIFS('Input - target event report'!E:E,'Input - target event report'!L:L,B:B,'Input - target event report'!D:D,"Private Investment"))/(E262-1))</f>
        <v/>
      </c>
      <c r="E262">
        <f>COUNTIFS('Input - target event report'!L:L,B262,'Input - target event report'!D:D, "Private Investment")</f>
        <v/>
      </c>
      <c r="F262">
        <f>AVERAGEIF(INDEX('Input - companies list'!$A:$BG, 0, MATCH("Clusters 0",'Input - companies list'!$A$1:$BG$1, 0)),'Output - Cluster ranking'!B262,INDEX('Input - companies list'!$A:$BG, 0, MATCH("Flow",'Input - companies list'!$A$1:$BG$1, 0)))</f>
        <v/>
      </c>
      <c r="G262">
        <f>AVERAGEIF(INDEX('Input - companies list'!$A:$BG, 0, MATCH("Clusters 0",'Input - companies list'!$A$1:$BG$1, 0)),'Output - Cluster ranking'!B262,INDEX('Input - companies list'!$A:$BG, 0, MATCH("Inter-Cluster Connectivity",'Input - companies list'!$A$1:$BG$1, 0)))</f>
        <v/>
      </c>
      <c r="H262">
        <f>IFERROR(PERCENTRANK(C:C,C262),0)</f>
        <v/>
      </c>
      <c r="I262">
        <f>IFERROR(1 - PERCENTRANK(D:D,D262),0)</f>
        <v/>
      </c>
      <c r="J262">
        <f>IFERROR(PERCENTRANK(E:E,E262),0)</f>
        <v/>
      </c>
      <c r="K262">
        <f>IFERROR(1 - PERCENTRANK(F:F,F262),0)</f>
        <v/>
      </c>
      <c r="L262">
        <f>IFERROR(PERCENTRANK(G:G,G262),0)</f>
        <v/>
      </c>
      <c r="M262">
        <f>H262*weightA+I262*weightB+J262*weightC+K262*weightD+L262*weightE</f>
        <v/>
      </c>
    </row>
    <row r="263" spans="1:13">
      <c r="A263">
        <f>RANK(M263,M:M)</f>
        <v/>
      </c>
      <c r="C263">
        <f>SUMIFS('Input - target event report'!H:H,'Input - target event report'!L:L,B263,'Input - target event report'!D:D, "Private Investment")</f>
        <v/>
      </c>
      <c r="D263">
        <f>IF(E263&lt;2, "N/A", (MAXIFS('Input - target event report'!E:E,'Input - target event report'!L:L,B:B,'Input - target event report'!D:D,"Private Investment")-MINIFS('Input - target event report'!E:E,'Input - target event report'!L:L,B:B,'Input - target event report'!D:D,"Private Investment"))/(E263-1))</f>
        <v/>
      </c>
      <c r="E263">
        <f>COUNTIFS('Input - target event report'!L:L,B263,'Input - target event report'!D:D, "Private Investment")</f>
        <v/>
      </c>
      <c r="F263">
        <f>AVERAGEIF(INDEX('Input - companies list'!$A:$BG, 0, MATCH("Clusters 0",'Input - companies list'!$A$1:$BG$1, 0)),'Output - Cluster ranking'!B263,INDEX('Input - companies list'!$A:$BG, 0, MATCH("Flow",'Input - companies list'!$A$1:$BG$1, 0)))</f>
        <v/>
      </c>
      <c r="G263">
        <f>AVERAGEIF(INDEX('Input - companies list'!$A:$BG, 0, MATCH("Clusters 0",'Input - companies list'!$A$1:$BG$1, 0)),'Output - Cluster ranking'!B263,INDEX('Input - companies list'!$A:$BG, 0, MATCH("Inter-Cluster Connectivity",'Input - companies list'!$A$1:$BG$1, 0)))</f>
        <v/>
      </c>
      <c r="H263">
        <f>IFERROR(PERCENTRANK(C:C,C263),0)</f>
        <v/>
      </c>
      <c r="I263">
        <f>IFERROR(1 - PERCENTRANK(D:D,D263),0)</f>
        <v/>
      </c>
      <c r="J263">
        <f>IFERROR(PERCENTRANK(E:E,E263),0)</f>
        <v/>
      </c>
      <c r="K263">
        <f>IFERROR(1 - PERCENTRANK(F:F,F263),0)</f>
        <v/>
      </c>
      <c r="L263">
        <f>IFERROR(PERCENTRANK(G:G,G263),0)</f>
        <v/>
      </c>
      <c r="M263">
        <f>H263*weightA+I263*weightB+J263*weightC+K263*weightD+L263*weightE</f>
        <v/>
      </c>
    </row>
    <row r="264" spans="1:13">
      <c r="A264">
        <f>RANK(M264,M:M)</f>
        <v/>
      </c>
      <c r="C264">
        <f>SUMIFS('Input - target event report'!H:H,'Input - target event report'!L:L,B264,'Input - target event report'!D:D, "Private Investment")</f>
        <v/>
      </c>
      <c r="D264">
        <f>IF(E264&lt;2, "N/A", (MAXIFS('Input - target event report'!E:E,'Input - target event report'!L:L,B:B,'Input - target event report'!D:D,"Private Investment")-MINIFS('Input - target event report'!E:E,'Input - target event report'!L:L,B:B,'Input - target event report'!D:D,"Private Investment"))/(E264-1))</f>
        <v/>
      </c>
      <c r="E264">
        <f>COUNTIFS('Input - target event report'!L:L,B264,'Input - target event report'!D:D, "Private Investment")</f>
        <v/>
      </c>
      <c r="F264">
        <f>AVERAGEIF(INDEX('Input - companies list'!$A:$BG, 0, MATCH("Clusters 0",'Input - companies list'!$A$1:$BG$1, 0)),'Output - Cluster ranking'!B264,INDEX('Input - companies list'!$A:$BG, 0, MATCH("Flow",'Input - companies list'!$A$1:$BG$1, 0)))</f>
        <v/>
      </c>
      <c r="G264">
        <f>AVERAGEIF(INDEX('Input - companies list'!$A:$BG, 0, MATCH("Clusters 0",'Input - companies list'!$A$1:$BG$1, 0)),'Output - Cluster ranking'!B264,INDEX('Input - companies list'!$A:$BG, 0, MATCH("Inter-Cluster Connectivity",'Input - companies list'!$A$1:$BG$1, 0)))</f>
        <v/>
      </c>
      <c r="H264">
        <f>IFERROR(PERCENTRANK(C:C,C264),0)</f>
        <v/>
      </c>
      <c r="I264">
        <f>IFERROR(1 - PERCENTRANK(D:D,D264),0)</f>
        <v/>
      </c>
      <c r="J264">
        <f>IFERROR(PERCENTRANK(E:E,E264),0)</f>
        <v/>
      </c>
      <c r="K264">
        <f>IFERROR(1 - PERCENTRANK(F:F,F264),0)</f>
        <v/>
      </c>
      <c r="L264">
        <f>IFERROR(PERCENTRANK(G:G,G264),0)</f>
        <v/>
      </c>
      <c r="M264">
        <f>H264*weightA+I264*weightB+J264*weightC+K264*weightD+L264*weightE</f>
        <v/>
      </c>
    </row>
    <row r="265" spans="1:13">
      <c r="A265">
        <f>RANK(M265,M:M)</f>
        <v/>
      </c>
      <c r="C265">
        <f>SUMIFS('Input - target event report'!H:H,'Input - target event report'!L:L,B265,'Input - target event report'!D:D, "Private Investment")</f>
        <v/>
      </c>
      <c r="D265">
        <f>IF(E265&lt;2, "N/A", (MAXIFS('Input - target event report'!E:E,'Input - target event report'!L:L,B:B,'Input - target event report'!D:D,"Private Investment")-MINIFS('Input - target event report'!E:E,'Input - target event report'!L:L,B:B,'Input - target event report'!D:D,"Private Investment"))/(E265-1))</f>
        <v/>
      </c>
      <c r="E265">
        <f>COUNTIFS('Input - target event report'!L:L,B265,'Input - target event report'!D:D, "Private Investment")</f>
        <v/>
      </c>
      <c r="F265">
        <f>AVERAGEIF(INDEX('Input - companies list'!$A:$BG, 0, MATCH("Clusters 0",'Input - companies list'!$A$1:$BG$1, 0)),'Output - Cluster ranking'!B265,INDEX('Input - companies list'!$A:$BG, 0, MATCH("Flow",'Input - companies list'!$A$1:$BG$1, 0)))</f>
        <v/>
      </c>
      <c r="G265">
        <f>AVERAGEIF(INDEX('Input - companies list'!$A:$BG, 0, MATCH("Clusters 0",'Input - companies list'!$A$1:$BG$1, 0)),'Output - Cluster ranking'!B265,INDEX('Input - companies list'!$A:$BG, 0, MATCH("Inter-Cluster Connectivity",'Input - companies list'!$A$1:$BG$1, 0)))</f>
        <v/>
      </c>
      <c r="H265">
        <f>IFERROR(PERCENTRANK(C:C,C265),0)</f>
        <v/>
      </c>
      <c r="I265">
        <f>IFERROR(1 - PERCENTRANK(D:D,D265),0)</f>
        <v/>
      </c>
      <c r="J265">
        <f>IFERROR(PERCENTRANK(E:E,E265),0)</f>
        <v/>
      </c>
      <c r="K265">
        <f>IFERROR(1 - PERCENTRANK(F:F,F265),0)</f>
        <v/>
      </c>
      <c r="L265">
        <f>IFERROR(PERCENTRANK(G:G,G265),0)</f>
        <v/>
      </c>
      <c r="M265">
        <f>H265*weightA+I265*weightB+J265*weightC+K265*weightD+L265*weightE</f>
        <v/>
      </c>
    </row>
    <row r="266" spans="1:13">
      <c r="A266">
        <f>RANK(M266,M:M)</f>
        <v/>
      </c>
      <c r="C266">
        <f>SUMIFS('Input - target event report'!H:H,'Input - target event report'!L:L,B266,'Input - target event report'!D:D, "Private Investment")</f>
        <v/>
      </c>
      <c r="D266">
        <f>IF(E266&lt;2, "N/A", (MAXIFS('Input - target event report'!E:E,'Input - target event report'!L:L,B:B,'Input - target event report'!D:D,"Private Investment")-MINIFS('Input - target event report'!E:E,'Input - target event report'!L:L,B:B,'Input - target event report'!D:D,"Private Investment"))/(E266-1))</f>
        <v/>
      </c>
      <c r="E266">
        <f>COUNTIFS('Input - target event report'!L:L,B266,'Input - target event report'!D:D, "Private Investment")</f>
        <v/>
      </c>
      <c r="F266">
        <f>AVERAGEIF(INDEX('Input - companies list'!$A:$BG, 0, MATCH("Clusters 0",'Input - companies list'!$A$1:$BG$1, 0)),'Output - Cluster ranking'!B266,INDEX('Input - companies list'!$A:$BG, 0, MATCH("Flow",'Input - companies list'!$A$1:$BG$1, 0)))</f>
        <v/>
      </c>
      <c r="G266">
        <f>AVERAGEIF(INDEX('Input - companies list'!$A:$BG, 0, MATCH("Clusters 0",'Input - companies list'!$A$1:$BG$1, 0)),'Output - Cluster ranking'!B266,INDEX('Input - companies list'!$A:$BG, 0, MATCH("Inter-Cluster Connectivity",'Input - companies list'!$A$1:$BG$1, 0)))</f>
        <v/>
      </c>
      <c r="H266">
        <f>IFERROR(PERCENTRANK(C:C,C266),0)</f>
        <v/>
      </c>
      <c r="I266">
        <f>IFERROR(1 - PERCENTRANK(D:D,D266),0)</f>
        <v/>
      </c>
      <c r="J266">
        <f>IFERROR(PERCENTRANK(E:E,E266),0)</f>
        <v/>
      </c>
      <c r="K266">
        <f>IFERROR(1 - PERCENTRANK(F:F,F266),0)</f>
        <v/>
      </c>
      <c r="L266">
        <f>IFERROR(PERCENTRANK(G:G,G266),0)</f>
        <v/>
      </c>
      <c r="M266">
        <f>H266*weightA+I266*weightB+J266*weightC+K266*weightD+L266*weightE</f>
        <v/>
      </c>
    </row>
    <row r="267" spans="1:13">
      <c r="A267">
        <f>RANK(M267,M:M)</f>
        <v/>
      </c>
      <c r="C267">
        <f>SUMIFS('Input - target event report'!H:H,'Input - target event report'!L:L,B267,'Input - target event report'!D:D, "Private Investment")</f>
        <v/>
      </c>
      <c r="D267">
        <f>IF(E267&lt;2, "N/A", (MAXIFS('Input - target event report'!E:E,'Input - target event report'!L:L,B:B,'Input - target event report'!D:D,"Private Investment")-MINIFS('Input - target event report'!E:E,'Input - target event report'!L:L,B:B,'Input - target event report'!D:D,"Private Investment"))/(E267-1))</f>
        <v/>
      </c>
      <c r="E267">
        <f>COUNTIFS('Input - target event report'!L:L,B267,'Input - target event report'!D:D, "Private Investment")</f>
        <v/>
      </c>
      <c r="F267">
        <f>AVERAGEIF(INDEX('Input - companies list'!$A:$BG, 0, MATCH("Clusters 0",'Input - companies list'!$A$1:$BG$1, 0)),'Output - Cluster ranking'!B267,INDEX('Input - companies list'!$A:$BG, 0, MATCH("Flow",'Input - companies list'!$A$1:$BG$1, 0)))</f>
        <v/>
      </c>
      <c r="G267">
        <f>AVERAGEIF(INDEX('Input - companies list'!$A:$BG, 0, MATCH("Clusters 0",'Input - companies list'!$A$1:$BG$1, 0)),'Output - Cluster ranking'!B267,INDEX('Input - companies list'!$A:$BG, 0, MATCH("Inter-Cluster Connectivity",'Input - companies list'!$A$1:$BG$1, 0)))</f>
        <v/>
      </c>
      <c r="H267">
        <f>IFERROR(PERCENTRANK(C:C,C267),0)</f>
        <v/>
      </c>
      <c r="I267">
        <f>IFERROR(1 - PERCENTRANK(D:D,D267),0)</f>
        <v/>
      </c>
      <c r="J267">
        <f>IFERROR(PERCENTRANK(E:E,E267),0)</f>
        <v/>
      </c>
      <c r="K267">
        <f>IFERROR(1 - PERCENTRANK(F:F,F267),0)</f>
        <v/>
      </c>
      <c r="L267">
        <f>IFERROR(PERCENTRANK(G:G,G267),0)</f>
        <v/>
      </c>
      <c r="M267">
        <f>H267*weightA+I267*weightB+J267*weightC+K267*weightD+L267*weightE</f>
        <v/>
      </c>
    </row>
    <row r="268" spans="1:13">
      <c r="A268">
        <f>RANK(M268,M:M)</f>
        <v/>
      </c>
      <c r="C268">
        <f>SUMIFS('Input - target event report'!H:H,'Input - target event report'!L:L,B268,'Input - target event report'!D:D, "Private Investment")</f>
        <v/>
      </c>
      <c r="D268">
        <f>IF(E268&lt;2, "N/A", (MAXIFS('Input - target event report'!E:E,'Input - target event report'!L:L,B:B,'Input - target event report'!D:D,"Private Investment")-MINIFS('Input - target event report'!E:E,'Input - target event report'!L:L,B:B,'Input - target event report'!D:D,"Private Investment"))/(E268-1))</f>
        <v/>
      </c>
      <c r="E268">
        <f>COUNTIFS('Input - target event report'!L:L,B268,'Input - target event report'!D:D, "Private Investment")</f>
        <v/>
      </c>
      <c r="F268">
        <f>AVERAGEIF(INDEX('Input - companies list'!$A:$BG, 0, MATCH("Clusters 0",'Input - companies list'!$A$1:$BG$1, 0)),'Output - Cluster ranking'!B268,INDEX('Input - companies list'!$A:$BG, 0, MATCH("Flow",'Input - companies list'!$A$1:$BG$1, 0)))</f>
        <v/>
      </c>
      <c r="G268">
        <f>AVERAGEIF(INDEX('Input - companies list'!$A:$BG, 0, MATCH("Clusters 0",'Input - companies list'!$A$1:$BG$1, 0)),'Output - Cluster ranking'!B268,INDEX('Input - companies list'!$A:$BG, 0, MATCH("Inter-Cluster Connectivity",'Input - companies list'!$A$1:$BG$1, 0)))</f>
        <v/>
      </c>
      <c r="H268">
        <f>IFERROR(PERCENTRANK(C:C,C268),0)</f>
        <v/>
      </c>
      <c r="I268">
        <f>IFERROR(1 - PERCENTRANK(D:D,D268),0)</f>
        <v/>
      </c>
      <c r="J268">
        <f>IFERROR(PERCENTRANK(E:E,E268),0)</f>
        <v/>
      </c>
      <c r="K268">
        <f>IFERROR(1 - PERCENTRANK(F:F,F268),0)</f>
        <v/>
      </c>
      <c r="L268">
        <f>IFERROR(PERCENTRANK(G:G,G268),0)</f>
        <v/>
      </c>
      <c r="M268">
        <f>H268*weightA+I268*weightB+J268*weightC+K268*weightD+L268*weightE</f>
        <v/>
      </c>
    </row>
    <row r="269" spans="1:13">
      <c r="A269">
        <f>RANK(M269,M:M)</f>
        <v/>
      </c>
      <c r="C269">
        <f>SUMIFS('Input - target event report'!H:H,'Input - target event report'!L:L,B269,'Input - target event report'!D:D, "Private Investment")</f>
        <v/>
      </c>
      <c r="D269">
        <f>IF(E269&lt;2, "N/A", (MAXIFS('Input - target event report'!E:E,'Input - target event report'!L:L,B:B,'Input - target event report'!D:D,"Private Investment")-MINIFS('Input - target event report'!E:E,'Input - target event report'!L:L,B:B,'Input - target event report'!D:D,"Private Investment"))/(E269-1))</f>
        <v/>
      </c>
      <c r="E269">
        <f>COUNTIFS('Input - target event report'!L:L,B269,'Input - target event report'!D:D, "Private Investment")</f>
        <v/>
      </c>
      <c r="F269">
        <f>AVERAGEIF(INDEX('Input - companies list'!$A:$BG, 0, MATCH("Clusters 0",'Input - companies list'!$A$1:$BG$1, 0)),'Output - Cluster ranking'!B269,INDEX('Input - companies list'!$A:$BG, 0, MATCH("Flow",'Input - companies list'!$A$1:$BG$1, 0)))</f>
        <v/>
      </c>
      <c r="G269">
        <f>AVERAGEIF(INDEX('Input - companies list'!$A:$BG, 0, MATCH("Clusters 0",'Input - companies list'!$A$1:$BG$1, 0)),'Output - Cluster ranking'!B269,INDEX('Input - companies list'!$A:$BG, 0, MATCH("Inter-Cluster Connectivity",'Input - companies list'!$A$1:$BG$1, 0)))</f>
        <v/>
      </c>
      <c r="H269">
        <f>IFERROR(PERCENTRANK(C:C,C269),0)</f>
        <v/>
      </c>
      <c r="I269">
        <f>IFERROR(1 - PERCENTRANK(D:D,D269),0)</f>
        <v/>
      </c>
      <c r="J269">
        <f>IFERROR(PERCENTRANK(E:E,E269),0)</f>
        <v/>
      </c>
      <c r="K269">
        <f>IFERROR(1 - PERCENTRANK(F:F,F269),0)</f>
        <v/>
      </c>
      <c r="L269">
        <f>IFERROR(PERCENTRANK(G:G,G269),0)</f>
        <v/>
      </c>
      <c r="M269">
        <f>H269*weightA+I269*weightB+J269*weightC+K269*weightD+L269*weightE</f>
        <v/>
      </c>
    </row>
    <row r="270" spans="1:13">
      <c r="A270">
        <f>RANK(M270,M:M)</f>
        <v/>
      </c>
      <c r="C270">
        <f>SUMIFS('Input - target event report'!H:H,'Input - target event report'!L:L,B270,'Input - target event report'!D:D, "Private Investment")</f>
        <v/>
      </c>
      <c r="D270">
        <f>IF(E270&lt;2, "N/A", (MAXIFS('Input - target event report'!E:E,'Input - target event report'!L:L,B:B,'Input - target event report'!D:D,"Private Investment")-MINIFS('Input - target event report'!E:E,'Input - target event report'!L:L,B:B,'Input - target event report'!D:D,"Private Investment"))/(E270-1))</f>
        <v/>
      </c>
      <c r="E270">
        <f>COUNTIFS('Input - target event report'!L:L,B270,'Input - target event report'!D:D, "Private Investment")</f>
        <v/>
      </c>
      <c r="F270">
        <f>AVERAGEIF(INDEX('Input - companies list'!$A:$BG, 0, MATCH("Clusters 0",'Input - companies list'!$A$1:$BG$1, 0)),'Output - Cluster ranking'!B270,INDEX('Input - companies list'!$A:$BG, 0, MATCH("Flow",'Input - companies list'!$A$1:$BG$1, 0)))</f>
        <v/>
      </c>
      <c r="G270">
        <f>AVERAGEIF(INDEX('Input - companies list'!$A:$BG, 0, MATCH("Clusters 0",'Input - companies list'!$A$1:$BG$1, 0)),'Output - Cluster ranking'!B270,INDEX('Input - companies list'!$A:$BG, 0, MATCH("Inter-Cluster Connectivity",'Input - companies list'!$A$1:$BG$1, 0)))</f>
        <v/>
      </c>
      <c r="H270">
        <f>IFERROR(PERCENTRANK(C:C,C270),0)</f>
        <v/>
      </c>
      <c r="I270">
        <f>IFERROR(1 - PERCENTRANK(D:D,D270),0)</f>
        <v/>
      </c>
      <c r="J270">
        <f>IFERROR(PERCENTRANK(E:E,E270),0)</f>
        <v/>
      </c>
      <c r="K270">
        <f>IFERROR(1 - PERCENTRANK(F:F,F270),0)</f>
        <v/>
      </c>
      <c r="L270">
        <f>IFERROR(PERCENTRANK(G:G,G270),0)</f>
        <v/>
      </c>
      <c r="M270">
        <f>H270*weightA+I270*weightB+J270*weightC+K270*weightD+L270*weightE</f>
        <v/>
      </c>
    </row>
    <row r="271" spans="1:13">
      <c r="A271">
        <f>RANK(M271,M:M)</f>
        <v/>
      </c>
      <c r="C271">
        <f>SUMIFS('Input - target event report'!H:H,'Input - target event report'!L:L,B271,'Input - target event report'!D:D, "Private Investment")</f>
        <v/>
      </c>
      <c r="D271">
        <f>IF(E271&lt;2, "N/A", (MAXIFS('Input - target event report'!E:E,'Input - target event report'!L:L,B:B,'Input - target event report'!D:D,"Private Investment")-MINIFS('Input - target event report'!E:E,'Input - target event report'!L:L,B:B,'Input - target event report'!D:D,"Private Investment"))/(E271-1))</f>
        <v/>
      </c>
      <c r="E271">
        <f>COUNTIFS('Input - target event report'!L:L,B271,'Input - target event report'!D:D, "Private Investment")</f>
        <v/>
      </c>
      <c r="F271">
        <f>AVERAGEIF(INDEX('Input - companies list'!$A:$BG, 0, MATCH("Clusters 0",'Input - companies list'!$A$1:$BG$1, 0)),'Output - Cluster ranking'!B271,INDEX('Input - companies list'!$A:$BG, 0, MATCH("Flow",'Input - companies list'!$A$1:$BG$1, 0)))</f>
        <v/>
      </c>
      <c r="G271">
        <f>AVERAGEIF(INDEX('Input - companies list'!$A:$BG, 0, MATCH("Clusters 0",'Input - companies list'!$A$1:$BG$1, 0)),'Output - Cluster ranking'!B271,INDEX('Input - companies list'!$A:$BG, 0, MATCH("Inter-Cluster Connectivity",'Input - companies list'!$A$1:$BG$1, 0)))</f>
        <v/>
      </c>
      <c r="H271">
        <f>IFERROR(PERCENTRANK(C:C,C271),0)</f>
        <v/>
      </c>
      <c r="I271">
        <f>IFERROR(1 - PERCENTRANK(D:D,D271),0)</f>
        <v/>
      </c>
      <c r="J271">
        <f>IFERROR(PERCENTRANK(E:E,E271),0)</f>
        <v/>
      </c>
      <c r="K271">
        <f>IFERROR(1 - PERCENTRANK(F:F,F271),0)</f>
        <v/>
      </c>
      <c r="L271">
        <f>IFERROR(PERCENTRANK(G:G,G271),0)</f>
        <v/>
      </c>
      <c r="M271">
        <f>H271*weightA+I271*weightB+J271*weightC+K271*weightD+L271*weightE</f>
        <v/>
      </c>
    </row>
    <row r="272" spans="1:13">
      <c r="A272">
        <f>RANK(M272,M:M)</f>
        <v/>
      </c>
      <c r="C272">
        <f>SUMIFS('Input - target event report'!H:H,'Input - target event report'!L:L,B272,'Input - target event report'!D:D, "Private Investment")</f>
        <v/>
      </c>
      <c r="D272">
        <f>IF(E272&lt;2, "N/A", (MAXIFS('Input - target event report'!E:E,'Input - target event report'!L:L,B:B,'Input - target event report'!D:D,"Private Investment")-MINIFS('Input - target event report'!E:E,'Input - target event report'!L:L,B:B,'Input - target event report'!D:D,"Private Investment"))/(E272-1))</f>
        <v/>
      </c>
      <c r="E272">
        <f>COUNTIFS('Input - target event report'!L:L,B272,'Input - target event report'!D:D, "Private Investment")</f>
        <v/>
      </c>
      <c r="F272">
        <f>AVERAGEIF(INDEX('Input - companies list'!$A:$BG, 0, MATCH("Clusters 0",'Input - companies list'!$A$1:$BG$1, 0)),'Output - Cluster ranking'!B272,INDEX('Input - companies list'!$A:$BG, 0, MATCH("Flow",'Input - companies list'!$A$1:$BG$1, 0)))</f>
        <v/>
      </c>
      <c r="G272">
        <f>AVERAGEIF(INDEX('Input - companies list'!$A:$BG, 0, MATCH("Clusters 0",'Input - companies list'!$A$1:$BG$1, 0)),'Output - Cluster ranking'!B272,INDEX('Input - companies list'!$A:$BG, 0, MATCH("Inter-Cluster Connectivity",'Input - companies list'!$A$1:$BG$1, 0)))</f>
        <v/>
      </c>
      <c r="H272">
        <f>IFERROR(PERCENTRANK(C:C,C272),0)</f>
        <v/>
      </c>
      <c r="I272">
        <f>IFERROR(1 - PERCENTRANK(D:D,D272),0)</f>
        <v/>
      </c>
      <c r="J272">
        <f>IFERROR(PERCENTRANK(E:E,E272),0)</f>
        <v/>
      </c>
      <c r="K272">
        <f>IFERROR(1 - PERCENTRANK(F:F,F272),0)</f>
        <v/>
      </c>
      <c r="L272">
        <f>IFERROR(PERCENTRANK(G:G,G272),0)</f>
        <v/>
      </c>
      <c r="M272">
        <f>H272*weightA+I272*weightB+J272*weightC+K272*weightD+L272*weightE</f>
        <v/>
      </c>
    </row>
    <row r="273" spans="1:13">
      <c r="A273">
        <f>RANK(M273,M:M)</f>
        <v/>
      </c>
      <c r="C273">
        <f>SUMIFS('Input - target event report'!H:H,'Input - target event report'!L:L,B273,'Input - target event report'!D:D, "Private Investment")</f>
        <v/>
      </c>
      <c r="D273">
        <f>IF(E273&lt;2, "N/A", (MAXIFS('Input - target event report'!E:E,'Input - target event report'!L:L,B:B,'Input - target event report'!D:D,"Private Investment")-MINIFS('Input - target event report'!E:E,'Input - target event report'!L:L,B:B,'Input - target event report'!D:D,"Private Investment"))/(E273-1))</f>
        <v/>
      </c>
      <c r="E273">
        <f>COUNTIFS('Input - target event report'!L:L,B273,'Input - target event report'!D:D, "Private Investment")</f>
        <v/>
      </c>
      <c r="F273">
        <f>AVERAGEIF(INDEX('Input - companies list'!$A:$BG, 0, MATCH("Clusters 0",'Input - companies list'!$A$1:$BG$1, 0)),'Output - Cluster ranking'!B273,INDEX('Input - companies list'!$A:$BG, 0, MATCH("Flow",'Input - companies list'!$A$1:$BG$1, 0)))</f>
        <v/>
      </c>
      <c r="G273">
        <f>AVERAGEIF(INDEX('Input - companies list'!$A:$BG, 0, MATCH("Clusters 0",'Input - companies list'!$A$1:$BG$1, 0)),'Output - Cluster ranking'!B273,INDEX('Input - companies list'!$A:$BG, 0, MATCH("Inter-Cluster Connectivity",'Input - companies list'!$A$1:$BG$1, 0)))</f>
        <v/>
      </c>
      <c r="H273">
        <f>IFERROR(PERCENTRANK(C:C,C273),0)</f>
        <v/>
      </c>
      <c r="I273">
        <f>IFERROR(1 - PERCENTRANK(D:D,D273),0)</f>
        <v/>
      </c>
      <c r="J273">
        <f>IFERROR(PERCENTRANK(E:E,E273),0)</f>
        <v/>
      </c>
      <c r="K273">
        <f>IFERROR(1 - PERCENTRANK(F:F,F273),0)</f>
        <v/>
      </c>
      <c r="L273">
        <f>IFERROR(PERCENTRANK(G:G,G273),0)</f>
        <v/>
      </c>
      <c r="M273">
        <f>H273*weightA+I273*weightB+J273*weightC+K273*weightD+L273*weightE</f>
        <v/>
      </c>
    </row>
    <row r="274" spans="1:13">
      <c r="A274">
        <f>RANK(M274,M:M)</f>
        <v/>
      </c>
      <c r="C274">
        <f>SUMIFS('Input - target event report'!H:H,'Input - target event report'!L:L,B274,'Input - target event report'!D:D, "Private Investment")</f>
        <v/>
      </c>
      <c r="D274">
        <f>IF(E274&lt;2, "N/A", (MAXIFS('Input - target event report'!E:E,'Input - target event report'!L:L,B:B,'Input - target event report'!D:D,"Private Investment")-MINIFS('Input - target event report'!E:E,'Input - target event report'!L:L,B:B,'Input - target event report'!D:D,"Private Investment"))/(E274-1))</f>
        <v/>
      </c>
      <c r="E274">
        <f>COUNTIFS('Input - target event report'!L:L,B274,'Input - target event report'!D:D, "Private Investment")</f>
        <v/>
      </c>
      <c r="F274">
        <f>AVERAGEIF(INDEX('Input - companies list'!$A:$BG, 0, MATCH("Clusters 0",'Input - companies list'!$A$1:$BG$1, 0)),'Output - Cluster ranking'!B274,INDEX('Input - companies list'!$A:$BG, 0, MATCH("Flow",'Input - companies list'!$A$1:$BG$1, 0)))</f>
        <v/>
      </c>
      <c r="G274">
        <f>AVERAGEIF(INDEX('Input - companies list'!$A:$BG, 0, MATCH("Clusters 0",'Input - companies list'!$A$1:$BG$1, 0)),'Output - Cluster ranking'!B274,INDEX('Input - companies list'!$A:$BG, 0, MATCH("Inter-Cluster Connectivity",'Input - companies list'!$A$1:$BG$1, 0)))</f>
        <v/>
      </c>
      <c r="H274">
        <f>IFERROR(PERCENTRANK(C:C,C274),0)</f>
        <v/>
      </c>
      <c r="I274">
        <f>IFERROR(1 - PERCENTRANK(D:D,D274),0)</f>
        <v/>
      </c>
      <c r="J274">
        <f>IFERROR(PERCENTRANK(E:E,E274),0)</f>
        <v/>
      </c>
      <c r="K274">
        <f>IFERROR(1 - PERCENTRANK(F:F,F274),0)</f>
        <v/>
      </c>
      <c r="L274">
        <f>IFERROR(PERCENTRANK(G:G,G274),0)</f>
        <v/>
      </c>
      <c r="M274">
        <f>H274*weightA+I274*weightB+J274*weightC+K274*weightD+L274*weightE</f>
        <v/>
      </c>
    </row>
    <row r="275" spans="1:13">
      <c r="A275">
        <f>RANK(M275,M:M)</f>
        <v/>
      </c>
      <c r="C275">
        <f>SUMIFS('Input - target event report'!H:H,'Input - target event report'!L:L,B275,'Input - target event report'!D:D, "Private Investment")</f>
        <v/>
      </c>
      <c r="D275">
        <f>IF(E275&lt;2, "N/A", (MAXIFS('Input - target event report'!E:E,'Input - target event report'!L:L,B:B,'Input - target event report'!D:D,"Private Investment")-MINIFS('Input - target event report'!E:E,'Input - target event report'!L:L,B:B,'Input - target event report'!D:D,"Private Investment"))/(E275-1))</f>
        <v/>
      </c>
      <c r="E275">
        <f>COUNTIFS('Input - target event report'!L:L,B275,'Input - target event report'!D:D, "Private Investment")</f>
        <v/>
      </c>
      <c r="F275">
        <f>AVERAGEIF(INDEX('Input - companies list'!$A:$BG, 0, MATCH("Clusters 0",'Input - companies list'!$A$1:$BG$1, 0)),'Output - Cluster ranking'!B275,INDEX('Input - companies list'!$A:$BG, 0, MATCH("Flow",'Input - companies list'!$A$1:$BG$1, 0)))</f>
        <v/>
      </c>
      <c r="G275">
        <f>AVERAGEIF(INDEX('Input - companies list'!$A:$BG, 0, MATCH("Clusters 0",'Input - companies list'!$A$1:$BG$1, 0)),'Output - Cluster ranking'!B275,INDEX('Input - companies list'!$A:$BG, 0, MATCH("Inter-Cluster Connectivity",'Input - companies list'!$A$1:$BG$1, 0)))</f>
        <v/>
      </c>
      <c r="H275">
        <f>IFERROR(PERCENTRANK(C:C,C275),0)</f>
        <v/>
      </c>
      <c r="I275">
        <f>IFERROR(1 - PERCENTRANK(D:D,D275),0)</f>
        <v/>
      </c>
      <c r="J275">
        <f>IFERROR(PERCENTRANK(E:E,E275),0)</f>
        <v/>
      </c>
      <c r="K275">
        <f>IFERROR(1 - PERCENTRANK(F:F,F275),0)</f>
        <v/>
      </c>
      <c r="L275">
        <f>IFERROR(PERCENTRANK(G:G,G275),0)</f>
        <v/>
      </c>
      <c r="M275">
        <f>H275*weightA+I275*weightB+J275*weightC+K275*weightD+L275*weightE</f>
        <v/>
      </c>
    </row>
    <row r="276" spans="1:13">
      <c r="A276">
        <f>RANK(M276,M:M)</f>
        <v/>
      </c>
      <c r="C276">
        <f>SUMIFS('Input - target event report'!H:H,'Input - target event report'!L:L,B276,'Input - target event report'!D:D, "Private Investment")</f>
        <v/>
      </c>
      <c r="D276">
        <f>IF(E276&lt;2, "N/A", (MAXIFS('Input - target event report'!E:E,'Input - target event report'!L:L,B:B,'Input - target event report'!D:D,"Private Investment")-MINIFS('Input - target event report'!E:E,'Input - target event report'!L:L,B:B,'Input - target event report'!D:D,"Private Investment"))/(E276-1))</f>
        <v/>
      </c>
      <c r="E276">
        <f>COUNTIFS('Input - target event report'!L:L,B276,'Input - target event report'!D:D, "Private Investment")</f>
        <v/>
      </c>
      <c r="F276">
        <f>AVERAGEIF(INDEX('Input - companies list'!$A:$BG, 0, MATCH("Clusters 0",'Input - companies list'!$A$1:$BG$1, 0)),'Output - Cluster ranking'!B276,INDEX('Input - companies list'!$A:$BG, 0, MATCH("Flow",'Input - companies list'!$A$1:$BG$1, 0)))</f>
        <v/>
      </c>
      <c r="G276">
        <f>AVERAGEIF(INDEX('Input - companies list'!$A:$BG, 0, MATCH("Clusters 0",'Input - companies list'!$A$1:$BG$1, 0)),'Output - Cluster ranking'!B276,INDEX('Input - companies list'!$A:$BG, 0, MATCH("Inter-Cluster Connectivity",'Input - companies list'!$A$1:$BG$1, 0)))</f>
        <v/>
      </c>
      <c r="H276">
        <f>IFERROR(PERCENTRANK(C:C,C276),0)</f>
        <v/>
      </c>
      <c r="I276">
        <f>IFERROR(1 - PERCENTRANK(D:D,D276),0)</f>
        <v/>
      </c>
      <c r="J276">
        <f>IFERROR(PERCENTRANK(E:E,E276),0)</f>
        <v/>
      </c>
      <c r="K276">
        <f>IFERROR(1 - PERCENTRANK(F:F,F276),0)</f>
        <v/>
      </c>
      <c r="L276">
        <f>IFERROR(PERCENTRANK(G:G,G276),0)</f>
        <v/>
      </c>
      <c r="M276">
        <f>H276*weightA+I276*weightB+J276*weightC+K276*weightD+L276*weightE</f>
        <v/>
      </c>
    </row>
    <row r="277" spans="1:13">
      <c r="A277">
        <f>RANK(M277,M:M)</f>
        <v/>
      </c>
      <c r="C277">
        <f>SUMIFS('Input - target event report'!H:H,'Input - target event report'!L:L,B277,'Input - target event report'!D:D, "Private Investment")</f>
        <v/>
      </c>
      <c r="D277">
        <f>IF(E277&lt;2, "N/A", (MAXIFS('Input - target event report'!E:E,'Input - target event report'!L:L,B:B,'Input - target event report'!D:D,"Private Investment")-MINIFS('Input - target event report'!E:E,'Input - target event report'!L:L,B:B,'Input - target event report'!D:D,"Private Investment"))/(E277-1))</f>
        <v/>
      </c>
      <c r="E277">
        <f>COUNTIFS('Input - target event report'!L:L,B277,'Input - target event report'!D:D, "Private Investment")</f>
        <v/>
      </c>
      <c r="F277">
        <f>AVERAGEIF(INDEX('Input - companies list'!$A:$BG, 0, MATCH("Clusters 0",'Input - companies list'!$A$1:$BG$1, 0)),'Output - Cluster ranking'!B277,INDEX('Input - companies list'!$A:$BG, 0, MATCH("Flow",'Input - companies list'!$A$1:$BG$1, 0)))</f>
        <v/>
      </c>
      <c r="G277">
        <f>AVERAGEIF(INDEX('Input - companies list'!$A:$BG, 0, MATCH("Clusters 0",'Input - companies list'!$A$1:$BG$1, 0)),'Output - Cluster ranking'!B277,INDEX('Input - companies list'!$A:$BG, 0, MATCH("Inter-Cluster Connectivity",'Input - companies list'!$A$1:$BG$1, 0)))</f>
        <v/>
      </c>
      <c r="H277">
        <f>IFERROR(PERCENTRANK(C:C,C277),0)</f>
        <v/>
      </c>
      <c r="I277">
        <f>IFERROR(1 - PERCENTRANK(D:D,D277),0)</f>
        <v/>
      </c>
      <c r="J277">
        <f>IFERROR(PERCENTRANK(E:E,E277),0)</f>
        <v/>
      </c>
      <c r="K277">
        <f>IFERROR(1 - PERCENTRANK(F:F,F277),0)</f>
        <v/>
      </c>
      <c r="L277">
        <f>IFERROR(PERCENTRANK(G:G,G277),0)</f>
        <v/>
      </c>
      <c r="M277">
        <f>H277*weightA+I277*weightB+J277*weightC+K277*weightD+L277*weightE</f>
        <v/>
      </c>
    </row>
    <row r="278" spans="1:13">
      <c r="A278">
        <f>RANK(M278,M:M)</f>
        <v/>
      </c>
      <c r="C278">
        <f>SUMIFS('Input - target event report'!H:H,'Input - target event report'!L:L,B278,'Input - target event report'!D:D, "Private Investment")</f>
        <v/>
      </c>
      <c r="D278">
        <f>IF(E278&lt;2, "N/A", (MAXIFS('Input - target event report'!E:E,'Input - target event report'!L:L,B:B,'Input - target event report'!D:D,"Private Investment")-MINIFS('Input - target event report'!E:E,'Input - target event report'!L:L,B:B,'Input - target event report'!D:D,"Private Investment"))/(E278-1))</f>
        <v/>
      </c>
      <c r="E278">
        <f>COUNTIFS('Input - target event report'!L:L,B278,'Input - target event report'!D:D, "Private Investment")</f>
        <v/>
      </c>
      <c r="F278">
        <f>AVERAGEIF(INDEX('Input - companies list'!$A:$BG, 0, MATCH("Clusters 0",'Input - companies list'!$A$1:$BG$1, 0)),'Output - Cluster ranking'!B278,INDEX('Input - companies list'!$A:$BG, 0, MATCH("Flow",'Input - companies list'!$A$1:$BG$1, 0)))</f>
        <v/>
      </c>
      <c r="G278">
        <f>AVERAGEIF(INDEX('Input - companies list'!$A:$BG, 0, MATCH("Clusters 0",'Input - companies list'!$A$1:$BG$1, 0)),'Output - Cluster ranking'!B278,INDEX('Input - companies list'!$A:$BG, 0, MATCH("Inter-Cluster Connectivity",'Input - companies list'!$A$1:$BG$1, 0)))</f>
        <v/>
      </c>
      <c r="H278">
        <f>IFERROR(PERCENTRANK(C:C,C278),0)</f>
        <v/>
      </c>
      <c r="I278">
        <f>IFERROR(1 - PERCENTRANK(D:D,D278),0)</f>
        <v/>
      </c>
      <c r="J278">
        <f>IFERROR(PERCENTRANK(E:E,E278),0)</f>
        <v/>
      </c>
      <c r="K278">
        <f>IFERROR(1 - PERCENTRANK(F:F,F278),0)</f>
        <v/>
      </c>
      <c r="L278">
        <f>IFERROR(PERCENTRANK(G:G,G278),0)</f>
        <v/>
      </c>
      <c r="M278">
        <f>H278*weightA+I278*weightB+J278*weightC+K278*weightD+L278*weightE</f>
        <v/>
      </c>
    </row>
    <row r="279" spans="1:13">
      <c r="A279">
        <f>RANK(M279,M:M)</f>
        <v/>
      </c>
      <c r="C279">
        <f>SUMIFS('Input - target event report'!H:H,'Input - target event report'!L:L,B279,'Input - target event report'!D:D, "Private Investment")</f>
        <v/>
      </c>
      <c r="D279">
        <f>IF(E279&lt;2, "N/A", (MAXIFS('Input - target event report'!E:E,'Input - target event report'!L:L,B:B,'Input - target event report'!D:D,"Private Investment")-MINIFS('Input - target event report'!E:E,'Input - target event report'!L:L,B:B,'Input - target event report'!D:D,"Private Investment"))/(E279-1))</f>
        <v/>
      </c>
      <c r="E279">
        <f>COUNTIFS('Input - target event report'!L:L,B279,'Input - target event report'!D:D, "Private Investment")</f>
        <v/>
      </c>
      <c r="F279">
        <f>AVERAGEIF(INDEX('Input - companies list'!$A:$BG, 0, MATCH("Clusters 0",'Input - companies list'!$A$1:$BG$1, 0)),'Output - Cluster ranking'!B279,INDEX('Input - companies list'!$A:$BG, 0, MATCH("Flow",'Input - companies list'!$A$1:$BG$1, 0)))</f>
        <v/>
      </c>
      <c r="G279">
        <f>AVERAGEIF(INDEX('Input - companies list'!$A:$BG, 0, MATCH("Clusters 0",'Input - companies list'!$A$1:$BG$1, 0)),'Output - Cluster ranking'!B279,INDEX('Input - companies list'!$A:$BG, 0, MATCH("Inter-Cluster Connectivity",'Input - companies list'!$A$1:$BG$1, 0)))</f>
        <v/>
      </c>
      <c r="H279">
        <f>IFERROR(PERCENTRANK(C:C,C279),0)</f>
        <v/>
      </c>
      <c r="I279">
        <f>IFERROR(1 - PERCENTRANK(D:D,D279),0)</f>
        <v/>
      </c>
      <c r="J279">
        <f>IFERROR(PERCENTRANK(E:E,E279),0)</f>
        <v/>
      </c>
      <c r="K279">
        <f>IFERROR(1 - PERCENTRANK(F:F,F279),0)</f>
        <v/>
      </c>
      <c r="L279">
        <f>IFERROR(PERCENTRANK(G:G,G279),0)</f>
        <v/>
      </c>
      <c r="M279">
        <f>H279*weightA+I279*weightB+J279*weightC+K279*weightD+L279*weightE</f>
        <v/>
      </c>
    </row>
    <row r="280" spans="1:13">
      <c r="A280">
        <f>RANK(M280,M:M)</f>
        <v/>
      </c>
      <c r="C280">
        <f>SUMIFS('Input - target event report'!H:H,'Input - target event report'!L:L,B280,'Input - target event report'!D:D, "Private Investment")</f>
        <v/>
      </c>
      <c r="D280">
        <f>IF(E280&lt;2, "N/A", (MAXIFS('Input - target event report'!E:E,'Input - target event report'!L:L,B:B,'Input - target event report'!D:D,"Private Investment")-MINIFS('Input - target event report'!E:E,'Input - target event report'!L:L,B:B,'Input - target event report'!D:D,"Private Investment"))/(E280-1))</f>
        <v/>
      </c>
      <c r="E280">
        <f>COUNTIFS('Input - target event report'!L:L,B280,'Input - target event report'!D:D, "Private Investment")</f>
        <v/>
      </c>
      <c r="F280">
        <f>AVERAGEIF(INDEX('Input - companies list'!$A:$BG, 0, MATCH("Clusters 0",'Input - companies list'!$A$1:$BG$1, 0)),'Output - Cluster ranking'!B280,INDEX('Input - companies list'!$A:$BG, 0, MATCH("Flow",'Input - companies list'!$A$1:$BG$1, 0)))</f>
        <v/>
      </c>
      <c r="G280">
        <f>AVERAGEIF(INDEX('Input - companies list'!$A:$BG, 0, MATCH("Clusters 0",'Input - companies list'!$A$1:$BG$1, 0)),'Output - Cluster ranking'!B280,INDEX('Input - companies list'!$A:$BG, 0, MATCH("Inter-Cluster Connectivity",'Input - companies list'!$A$1:$BG$1, 0)))</f>
        <v/>
      </c>
      <c r="H280">
        <f>IFERROR(PERCENTRANK(C:C,C280),0)</f>
        <v/>
      </c>
      <c r="I280">
        <f>IFERROR(1 - PERCENTRANK(D:D,D280),0)</f>
        <v/>
      </c>
      <c r="J280">
        <f>IFERROR(PERCENTRANK(E:E,E280),0)</f>
        <v/>
      </c>
      <c r="K280">
        <f>IFERROR(1 - PERCENTRANK(F:F,F280),0)</f>
        <v/>
      </c>
      <c r="L280">
        <f>IFERROR(PERCENTRANK(G:G,G280),0)</f>
        <v/>
      </c>
      <c r="M280">
        <f>H280*weightA+I280*weightB+J280*weightC+K280*weightD+L280*weightE</f>
        <v/>
      </c>
    </row>
    <row r="281" spans="1:13">
      <c r="A281">
        <f>RANK(M281,M:M)</f>
        <v/>
      </c>
      <c r="C281">
        <f>SUMIFS('Input - target event report'!H:H,'Input - target event report'!L:L,B281,'Input - target event report'!D:D, "Private Investment")</f>
        <v/>
      </c>
      <c r="D281">
        <f>IF(E281&lt;2, "N/A", (MAXIFS('Input - target event report'!E:E,'Input - target event report'!L:L,B:B,'Input - target event report'!D:D,"Private Investment")-MINIFS('Input - target event report'!E:E,'Input - target event report'!L:L,B:B,'Input - target event report'!D:D,"Private Investment"))/(E281-1))</f>
        <v/>
      </c>
      <c r="E281">
        <f>COUNTIFS('Input - target event report'!L:L,B281,'Input - target event report'!D:D, "Private Investment")</f>
        <v/>
      </c>
      <c r="F281">
        <f>AVERAGEIF(INDEX('Input - companies list'!$A:$BG, 0, MATCH("Clusters 0",'Input - companies list'!$A$1:$BG$1, 0)),'Output - Cluster ranking'!B281,INDEX('Input - companies list'!$A:$BG, 0, MATCH("Flow",'Input - companies list'!$A$1:$BG$1, 0)))</f>
        <v/>
      </c>
      <c r="G281">
        <f>AVERAGEIF(INDEX('Input - companies list'!$A:$BG, 0, MATCH("Clusters 0",'Input - companies list'!$A$1:$BG$1, 0)),'Output - Cluster ranking'!B281,INDEX('Input - companies list'!$A:$BG, 0, MATCH("Inter-Cluster Connectivity",'Input - companies list'!$A$1:$BG$1, 0)))</f>
        <v/>
      </c>
      <c r="H281">
        <f>IFERROR(PERCENTRANK(C:C,C281),0)</f>
        <v/>
      </c>
      <c r="I281">
        <f>IFERROR(1 - PERCENTRANK(D:D,D281),0)</f>
        <v/>
      </c>
      <c r="J281">
        <f>IFERROR(PERCENTRANK(E:E,E281),0)</f>
        <v/>
      </c>
      <c r="K281">
        <f>IFERROR(1 - PERCENTRANK(F:F,F281),0)</f>
        <v/>
      </c>
      <c r="L281">
        <f>IFERROR(PERCENTRANK(G:G,G281),0)</f>
        <v/>
      </c>
      <c r="M281">
        <f>H281*weightA+I281*weightB+J281*weightC+K281*weightD+L281*weightE</f>
        <v/>
      </c>
    </row>
    <row r="282" spans="1:13">
      <c r="A282">
        <f>RANK(M282,M:M)</f>
        <v/>
      </c>
      <c r="C282">
        <f>SUMIFS('Input - target event report'!H:H,'Input - target event report'!L:L,B282,'Input - target event report'!D:D, "Private Investment")</f>
        <v/>
      </c>
      <c r="D282">
        <f>IF(E282&lt;2, "N/A", (MAXIFS('Input - target event report'!E:E,'Input - target event report'!L:L,B:B,'Input - target event report'!D:D,"Private Investment")-MINIFS('Input - target event report'!E:E,'Input - target event report'!L:L,B:B,'Input - target event report'!D:D,"Private Investment"))/(E282-1))</f>
        <v/>
      </c>
      <c r="E282">
        <f>COUNTIFS('Input - target event report'!L:L,B282,'Input - target event report'!D:D, "Private Investment")</f>
        <v/>
      </c>
      <c r="F282">
        <f>AVERAGEIF(INDEX('Input - companies list'!$A:$BG, 0, MATCH("Clusters 0",'Input - companies list'!$A$1:$BG$1, 0)),'Output - Cluster ranking'!B282,INDEX('Input - companies list'!$A:$BG, 0, MATCH("Flow",'Input - companies list'!$A$1:$BG$1, 0)))</f>
        <v/>
      </c>
      <c r="G282">
        <f>AVERAGEIF(INDEX('Input - companies list'!$A:$BG, 0, MATCH("Clusters 0",'Input - companies list'!$A$1:$BG$1, 0)),'Output - Cluster ranking'!B282,INDEX('Input - companies list'!$A:$BG, 0, MATCH("Inter-Cluster Connectivity",'Input - companies list'!$A$1:$BG$1, 0)))</f>
        <v/>
      </c>
      <c r="H282">
        <f>IFERROR(PERCENTRANK(C:C,C282),0)</f>
        <v/>
      </c>
      <c r="I282">
        <f>IFERROR(1 - PERCENTRANK(D:D,D282),0)</f>
        <v/>
      </c>
      <c r="J282">
        <f>IFERROR(PERCENTRANK(E:E,E282),0)</f>
        <v/>
      </c>
      <c r="K282">
        <f>IFERROR(1 - PERCENTRANK(F:F,F282),0)</f>
        <v/>
      </c>
      <c r="L282">
        <f>IFERROR(PERCENTRANK(G:G,G282),0)</f>
        <v/>
      </c>
      <c r="M282">
        <f>H282*weightA+I282*weightB+J282*weightC+K282*weightD+L282*weightE</f>
        <v/>
      </c>
    </row>
    <row r="283" spans="1:13">
      <c r="A283">
        <f>RANK(M283,M:M)</f>
        <v/>
      </c>
      <c r="C283">
        <f>SUMIFS('Input - target event report'!H:H,'Input - target event report'!L:L,B283,'Input - target event report'!D:D, "Private Investment")</f>
        <v/>
      </c>
      <c r="D283">
        <f>IF(E283&lt;2, "N/A", (MAXIFS('Input - target event report'!E:E,'Input - target event report'!L:L,B:B,'Input - target event report'!D:D,"Private Investment")-MINIFS('Input - target event report'!E:E,'Input - target event report'!L:L,B:B,'Input - target event report'!D:D,"Private Investment"))/(E283-1))</f>
        <v/>
      </c>
      <c r="E283">
        <f>COUNTIFS('Input - target event report'!L:L,B283,'Input - target event report'!D:D, "Private Investment")</f>
        <v/>
      </c>
      <c r="F283">
        <f>AVERAGEIF(INDEX('Input - companies list'!$A:$BG, 0, MATCH("Clusters 0",'Input - companies list'!$A$1:$BG$1, 0)),'Output - Cluster ranking'!B283,INDEX('Input - companies list'!$A:$BG, 0, MATCH("Flow",'Input - companies list'!$A$1:$BG$1, 0)))</f>
        <v/>
      </c>
      <c r="G283">
        <f>AVERAGEIF(INDEX('Input - companies list'!$A:$BG, 0, MATCH("Clusters 0",'Input - companies list'!$A$1:$BG$1, 0)),'Output - Cluster ranking'!B283,INDEX('Input - companies list'!$A:$BG, 0, MATCH("Inter-Cluster Connectivity",'Input - companies list'!$A$1:$BG$1, 0)))</f>
        <v/>
      </c>
      <c r="H283">
        <f>IFERROR(PERCENTRANK(C:C,C283),0)</f>
        <v/>
      </c>
      <c r="I283">
        <f>IFERROR(1 - PERCENTRANK(D:D,D283),0)</f>
        <v/>
      </c>
      <c r="J283">
        <f>IFERROR(PERCENTRANK(E:E,E283),0)</f>
        <v/>
      </c>
      <c r="K283">
        <f>IFERROR(1 - PERCENTRANK(F:F,F283),0)</f>
        <v/>
      </c>
      <c r="L283">
        <f>IFERROR(PERCENTRANK(G:G,G283),0)</f>
        <v/>
      </c>
      <c r="M283">
        <f>H283*weightA+I283*weightB+J283*weightC+K283*weightD+L283*weightE</f>
        <v/>
      </c>
    </row>
    <row r="284" spans="1:13">
      <c r="A284">
        <f>RANK(M284,M:M)</f>
        <v/>
      </c>
      <c r="C284">
        <f>SUMIFS('Input - target event report'!H:H,'Input - target event report'!L:L,B284,'Input - target event report'!D:D, "Private Investment")</f>
        <v/>
      </c>
      <c r="D284">
        <f>IF(E284&lt;2, "N/A", (MAXIFS('Input - target event report'!E:E,'Input - target event report'!L:L,B:B,'Input - target event report'!D:D,"Private Investment")-MINIFS('Input - target event report'!E:E,'Input - target event report'!L:L,B:B,'Input - target event report'!D:D,"Private Investment"))/(E284-1))</f>
        <v/>
      </c>
      <c r="E284">
        <f>COUNTIFS('Input - target event report'!L:L,B284,'Input - target event report'!D:D, "Private Investment")</f>
        <v/>
      </c>
      <c r="F284">
        <f>AVERAGEIF(INDEX('Input - companies list'!$A:$BG, 0, MATCH("Clusters 0",'Input - companies list'!$A$1:$BG$1, 0)),'Output - Cluster ranking'!B284,INDEX('Input - companies list'!$A:$BG, 0, MATCH("Flow",'Input - companies list'!$A$1:$BG$1, 0)))</f>
        <v/>
      </c>
      <c r="G284">
        <f>AVERAGEIF(INDEX('Input - companies list'!$A:$BG, 0, MATCH("Clusters 0",'Input - companies list'!$A$1:$BG$1, 0)),'Output - Cluster ranking'!B284,INDEX('Input - companies list'!$A:$BG, 0, MATCH("Inter-Cluster Connectivity",'Input - companies list'!$A$1:$BG$1, 0)))</f>
        <v/>
      </c>
      <c r="H284">
        <f>IFERROR(PERCENTRANK(C:C,C284),0)</f>
        <v/>
      </c>
      <c r="I284">
        <f>IFERROR(1 - PERCENTRANK(D:D,D284),0)</f>
        <v/>
      </c>
      <c r="J284">
        <f>IFERROR(PERCENTRANK(E:E,E284),0)</f>
        <v/>
      </c>
      <c r="K284">
        <f>IFERROR(1 - PERCENTRANK(F:F,F284),0)</f>
        <v/>
      </c>
      <c r="L284">
        <f>IFERROR(PERCENTRANK(G:G,G284),0)</f>
        <v/>
      </c>
      <c r="M284">
        <f>H284*weightA+I284*weightB+J284*weightC+K284*weightD+L284*weightE</f>
        <v/>
      </c>
    </row>
    <row r="285" spans="1:13">
      <c r="A285">
        <f>RANK(M285,M:M)</f>
        <v/>
      </c>
      <c r="C285">
        <f>SUMIFS('Input - target event report'!H:H,'Input - target event report'!L:L,B285,'Input - target event report'!D:D, "Private Investment")</f>
        <v/>
      </c>
      <c r="D285">
        <f>IF(E285&lt;2, "N/A", (MAXIFS('Input - target event report'!E:E,'Input - target event report'!L:L,B:B,'Input - target event report'!D:D,"Private Investment")-MINIFS('Input - target event report'!E:E,'Input - target event report'!L:L,B:B,'Input - target event report'!D:D,"Private Investment"))/(E285-1))</f>
        <v/>
      </c>
      <c r="E285">
        <f>COUNTIFS('Input - target event report'!L:L,B285,'Input - target event report'!D:D, "Private Investment")</f>
        <v/>
      </c>
      <c r="F285">
        <f>AVERAGEIF(INDEX('Input - companies list'!$A:$BG, 0, MATCH("Clusters 0",'Input - companies list'!$A$1:$BG$1, 0)),'Output - Cluster ranking'!B285,INDEX('Input - companies list'!$A:$BG, 0, MATCH("Flow",'Input - companies list'!$A$1:$BG$1, 0)))</f>
        <v/>
      </c>
      <c r="G285">
        <f>AVERAGEIF(INDEX('Input - companies list'!$A:$BG, 0, MATCH("Clusters 0",'Input - companies list'!$A$1:$BG$1, 0)),'Output - Cluster ranking'!B285,INDEX('Input - companies list'!$A:$BG, 0, MATCH("Inter-Cluster Connectivity",'Input - companies list'!$A$1:$BG$1, 0)))</f>
        <v/>
      </c>
      <c r="H285">
        <f>IFERROR(PERCENTRANK(C:C,C285),0)</f>
        <v/>
      </c>
      <c r="I285">
        <f>IFERROR(1 - PERCENTRANK(D:D,D285),0)</f>
        <v/>
      </c>
      <c r="J285">
        <f>IFERROR(PERCENTRANK(E:E,E285),0)</f>
        <v/>
      </c>
      <c r="K285">
        <f>IFERROR(1 - PERCENTRANK(F:F,F285),0)</f>
        <v/>
      </c>
      <c r="L285">
        <f>IFERROR(PERCENTRANK(G:G,G285),0)</f>
        <v/>
      </c>
      <c r="M285">
        <f>H285*weightA+I285*weightB+J285*weightC+K285*weightD+L285*weightE</f>
        <v/>
      </c>
    </row>
    <row r="286" spans="1:13">
      <c r="A286">
        <f>RANK(M286,M:M)</f>
        <v/>
      </c>
      <c r="C286">
        <f>SUMIFS('Input - target event report'!H:H,'Input - target event report'!L:L,B286,'Input - target event report'!D:D, "Private Investment")</f>
        <v/>
      </c>
      <c r="D286">
        <f>IF(E286&lt;2, "N/A", (MAXIFS('Input - target event report'!E:E,'Input - target event report'!L:L,B:B,'Input - target event report'!D:D,"Private Investment")-MINIFS('Input - target event report'!E:E,'Input - target event report'!L:L,B:B,'Input - target event report'!D:D,"Private Investment"))/(E286-1))</f>
        <v/>
      </c>
      <c r="E286">
        <f>COUNTIFS('Input - target event report'!L:L,B286,'Input - target event report'!D:D, "Private Investment")</f>
        <v/>
      </c>
      <c r="F286">
        <f>AVERAGEIF(INDEX('Input - companies list'!$A:$BG, 0, MATCH("Clusters 0",'Input - companies list'!$A$1:$BG$1, 0)),'Output - Cluster ranking'!B286,INDEX('Input - companies list'!$A:$BG, 0, MATCH("Flow",'Input - companies list'!$A$1:$BG$1, 0)))</f>
        <v/>
      </c>
      <c r="G286">
        <f>AVERAGEIF(INDEX('Input - companies list'!$A:$BG, 0, MATCH("Clusters 0",'Input - companies list'!$A$1:$BG$1, 0)),'Output - Cluster ranking'!B286,INDEX('Input - companies list'!$A:$BG, 0, MATCH("Inter-Cluster Connectivity",'Input - companies list'!$A$1:$BG$1, 0)))</f>
        <v/>
      </c>
      <c r="H286">
        <f>IFERROR(PERCENTRANK(C:C,C286),0)</f>
        <v/>
      </c>
      <c r="I286">
        <f>IFERROR(1 - PERCENTRANK(D:D,D286),0)</f>
        <v/>
      </c>
      <c r="J286">
        <f>IFERROR(PERCENTRANK(E:E,E286),0)</f>
        <v/>
      </c>
      <c r="K286">
        <f>IFERROR(1 - PERCENTRANK(F:F,F286),0)</f>
        <v/>
      </c>
      <c r="L286">
        <f>IFERROR(PERCENTRANK(G:G,G286),0)</f>
        <v/>
      </c>
      <c r="M286">
        <f>H286*weightA+I286*weightB+J286*weightC+K286*weightD+L286*weightE</f>
        <v/>
      </c>
    </row>
    <row r="287" spans="1:13">
      <c r="A287">
        <f>RANK(M287,M:M)</f>
        <v/>
      </c>
      <c r="C287">
        <f>SUMIFS('Input - target event report'!H:H,'Input - target event report'!L:L,B287,'Input - target event report'!D:D, "Private Investment")</f>
        <v/>
      </c>
      <c r="D287">
        <f>IF(E287&lt;2, "N/A", (MAXIFS('Input - target event report'!E:E,'Input - target event report'!L:L,B:B,'Input - target event report'!D:D,"Private Investment")-MINIFS('Input - target event report'!E:E,'Input - target event report'!L:L,B:B,'Input - target event report'!D:D,"Private Investment"))/(E287-1))</f>
        <v/>
      </c>
      <c r="E287">
        <f>COUNTIFS('Input - target event report'!L:L,B287,'Input - target event report'!D:D, "Private Investment")</f>
        <v/>
      </c>
      <c r="F287">
        <f>AVERAGEIF(INDEX('Input - companies list'!$A:$BG, 0, MATCH("Clusters 0",'Input - companies list'!$A$1:$BG$1, 0)),'Output - Cluster ranking'!B287,INDEX('Input - companies list'!$A:$BG, 0, MATCH("Flow",'Input - companies list'!$A$1:$BG$1, 0)))</f>
        <v/>
      </c>
      <c r="G287">
        <f>AVERAGEIF(INDEX('Input - companies list'!$A:$BG, 0, MATCH("Clusters 0",'Input - companies list'!$A$1:$BG$1, 0)),'Output - Cluster ranking'!B287,INDEX('Input - companies list'!$A:$BG, 0, MATCH("Inter-Cluster Connectivity",'Input - companies list'!$A$1:$BG$1, 0)))</f>
        <v/>
      </c>
      <c r="H287">
        <f>IFERROR(PERCENTRANK(C:C,C287),0)</f>
        <v/>
      </c>
      <c r="I287">
        <f>IFERROR(1 - PERCENTRANK(D:D,D287),0)</f>
        <v/>
      </c>
      <c r="J287">
        <f>IFERROR(PERCENTRANK(E:E,E287),0)</f>
        <v/>
      </c>
      <c r="K287">
        <f>IFERROR(1 - PERCENTRANK(F:F,F287),0)</f>
        <v/>
      </c>
      <c r="L287">
        <f>IFERROR(PERCENTRANK(G:G,G287),0)</f>
        <v/>
      </c>
      <c r="M287">
        <f>H287*weightA+I287*weightB+J287*weightC+K287*weightD+L287*weightE</f>
        <v/>
      </c>
    </row>
    <row r="288" spans="1:13">
      <c r="A288">
        <f>RANK(M288,M:M)</f>
        <v/>
      </c>
      <c r="C288">
        <f>SUMIFS('Input - target event report'!H:H,'Input - target event report'!L:L,B288,'Input - target event report'!D:D, "Private Investment")</f>
        <v/>
      </c>
      <c r="D288">
        <f>IF(E288&lt;2, "N/A", (MAXIFS('Input - target event report'!E:E,'Input - target event report'!L:L,B:B,'Input - target event report'!D:D,"Private Investment")-MINIFS('Input - target event report'!E:E,'Input - target event report'!L:L,B:B,'Input - target event report'!D:D,"Private Investment"))/(E288-1))</f>
        <v/>
      </c>
      <c r="E288">
        <f>COUNTIFS('Input - target event report'!L:L,B288,'Input - target event report'!D:D, "Private Investment")</f>
        <v/>
      </c>
      <c r="F288">
        <f>AVERAGEIF(INDEX('Input - companies list'!$A:$BG, 0, MATCH("Clusters 0",'Input - companies list'!$A$1:$BG$1, 0)),'Output - Cluster ranking'!B288,INDEX('Input - companies list'!$A:$BG, 0, MATCH("Flow",'Input - companies list'!$A$1:$BG$1, 0)))</f>
        <v/>
      </c>
      <c r="G288">
        <f>AVERAGEIF(INDEX('Input - companies list'!$A:$BG, 0, MATCH("Clusters 0",'Input - companies list'!$A$1:$BG$1, 0)),'Output - Cluster ranking'!B288,INDEX('Input - companies list'!$A:$BG, 0, MATCH("Inter-Cluster Connectivity",'Input - companies list'!$A$1:$BG$1, 0)))</f>
        <v/>
      </c>
      <c r="H288">
        <f>IFERROR(PERCENTRANK(C:C,C288),0)</f>
        <v/>
      </c>
      <c r="I288">
        <f>IFERROR(1 - PERCENTRANK(D:D,D288),0)</f>
        <v/>
      </c>
      <c r="J288">
        <f>IFERROR(PERCENTRANK(E:E,E288),0)</f>
        <v/>
      </c>
      <c r="K288">
        <f>IFERROR(1 - PERCENTRANK(F:F,F288),0)</f>
        <v/>
      </c>
      <c r="L288">
        <f>IFERROR(PERCENTRANK(G:G,G288),0)</f>
        <v/>
      </c>
      <c r="M288">
        <f>H288*weightA+I288*weightB+J288*weightC+K288*weightD+L288*weightE</f>
        <v/>
      </c>
    </row>
    <row r="289" spans="1:13">
      <c r="A289">
        <f>RANK(M289,M:M)</f>
        <v/>
      </c>
      <c r="C289">
        <f>SUMIFS('Input - target event report'!H:H,'Input - target event report'!L:L,B289,'Input - target event report'!D:D, "Private Investment")</f>
        <v/>
      </c>
      <c r="D289">
        <f>IF(E289&lt;2, "N/A", (MAXIFS('Input - target event report'!E:E,'Input - target event report'!L:L,B:B,'Input - target event report'!D:D,"Private Investment")-MINIFS('Input - target event report'!E:E,'Input - target event report'!L:L,B:B,'Input - target event report'!D:D,"Private Investment"))/(E289-1))</f>
        <v/>
      </c>
      <c r="E289">
        <f>COUNTIFS('Input - target event report'!L:L,B289,'Input - target event report'!D:D, "Private Investment")</f>
        <v/>
      </c>
      <c r="F289">
        <f>AVERAGEIF(INDEX('Input - companies list'!$A:$BG, 0, MATCH("Clusters 0",'Input - companies list'!$A$1:$BG$1, 0)),'Output - Cluster ranking'!B289,INDEX('Input - companies list'!$A:$BG, 0, MATCH("Flow",'Input - companies list'!$A$1:$BG$1, 0)))</f>
        <v/>
      </c>
      <c r="G289">
        <f>AVERAGEIF(INDEX('Input - companies list'!$A:$BG, 0, MATCH("Clusters 0",'Input - companies list'!$A$1:$BG$1, 0)),'Output - Cluster ranking'!B289,INDEX('Input - companies list'!$A:$BG, 0, MATCH("Inter-Cluster Connectivity",'Input - companies list'!$A$1:$BG$1, 0)))</f>
        <v/>
      </c>
      <c r="H289">
        <f>IFERROR(PERCENTRANK(C:C,C289),0)</f>
        <v/>
      </c>
      <c r="I289">
        <f>IFERROR(1 - PERCENTRANK(D:D,D289),0)</f>
        <v/>
      </c>
      <c r="J289">
        <f>IFERROR(PERCENTRANK(E:E,E289),0)</f>
        <v/>
      </c>
      <c r="K289">
        <f>IFERROR(1 - PERCENTRANK(F:F,F289),0)</f>
        <v/>
      </c>
      <c r="L289">
        <f>IFERROR(PERCENTRANK(G:G,G289),0)</f>
        <v/>
      </c>
      <c r="M289">
        <f>H289*weightA+I289*weightB+J289*weightC+K289*weightD+L289*weightE</f>
        <v/>
      </c>
    </row>
    <row r="290" spans="1:13">
      <c r="A290">
        <f>RANK(M290,M:M)</f>
        <v/>
      </c>
      <c r="C290">
        <f>SUMIFS('Input - target event report'!H:H,'Input - target event report'!L:L,B290,'Input - target event report'!D:D, "Private Investment")</f>
        <v/>
      </c>
      <c r="D290">
        <f>IF(E290&lt;2, "N/A", (MAXIFS('Input - target event report'!E:E,'Input - target event report'!L:L,B:B,'Input - target event report'!D:D,"Private Investment")-MINIFS('Input - target event report'!E:E,'Input - target event report'!L:L,B:B,'Input - target event report'!D:D,"Private Investment"))/(E290-1))</f>
        <v/>
      </c>
      <c r="E290">
        <f>COUNTIFS('Input - target event report'!L:L,B290,'Input - target event report'!D:D, "Private Investment")</f>
        <v/>
      </c>
      <c r="F290">
        <f>AVERAGEIF(INDEX('Input - companies list'!$A:$BG, 0, MATCH("Clusters 0",'Input - companies list'!$A$1:$BG$1, 0)),'Output - Cluster ranking'!B290,INDEX('Input - companies list'!$A:$BG, 0, MATCH("Flow",'Input - companies list'!$A$1:$BG$1, 0)))</f>
        <v/>
      </c>
      <c r="G290">
        <f>AVERAGEIF(INDEX('Input - companies list'!$A:$BG, 0, MATCH("Clusters 0",'Input - companies list'!$A$1:$BG$1, 0)),'Output - Cluster ranking'!B290,INDEX('Input - companies list'!$A:$BG, 0, MATCH("Inter-Cluster Connectivity",'Input - companies list'!$A$1:$BG$1, 0)))</f>
        <v/>
      </c>
      <c r="H290">
        <f>IFERROR(PERCENTRANK(C:C,C290),0)</f>
        <v/>
      </c>
      <c r="I290">
        <f>IFERROR(1 - PERCENTRANK(D:D,D290),0)</f>
        <v/>
      </c>
      <c r="J290">
        <f>IFERROR(PERCENTRANK(E:E,E290),0)</f>
        <v/>
      </c>
      <c r="K290">
        <f>IFERROR(1 - PERCENTRANK(F:F,F290),0)</f>
        <v/>
      </c>
      <c r="L290">
        <f>IFERROR(PERCENTRANK(G:G,G290),0)</f>
        <v/>
      </c>
      <c r="M290">
        <f>H290*weightA+I290*weightB+J290*weightC+K290*weightD+L290*weightE</f>
        <v/>
      </c>
    </row>
    <row r="291" spans="1:13">
      <c r="A291">
        <f>RANK(M291,M:M)</f>
        <v/>
      </c>
      <c r="C291">
        <f>SUMIFS('Input - target event report'!H:H,'Input - target event report'!L:L,B291,'Input - target event report'!D:D, "Private Investment")</f>
        <v/>
      </c>
      <c r="D291">
        <f>IF(E291&lt;2, "N/A", (MAXIFS('Input - target event report'!E:E,'Input - target event report'!L:L,B:B,'Input - target event report'!D:D,"Private Investment")-MINIFS('Input - target event report'!E:E,'Input - target event report'!L:L,B:B,'Input - target event report'!D:D,"Private Investment"))/(E291-1))</f>
        <v/>
      </c>
      <c r="E291">
        <f>COUNTIFS('Input - target event report'!L:L,B291,'Input - target event report'!D:D, "Private Investment")</f>
        <v/>
      </c>
      <c r="F291">
        <f>AVERAGEIF(INDEX('Input - companies list'!$A:$BG, 0, MATCH("Clusters 0",'Input - companies list'!$A$1:$BG$1, 0)),'Output - Cluster ranking'!B291,INDEX('Input - companies list'!$A:$BG, 0, MATCH("Flow",'Input - companies list'!$A$1:$BG$1, 0)))</f>
        <v/>
      </c>
      <c r="G291">
        <f>AVERAGEIF(INDEX('Input - companies list'!$A:$BG, 0, MATCH("Clusters 0",'Input - companies list'!$A$1:$BG$1, 0)),'Output - Cluster ranking'!B291,INDEX('Input - companies list'!$A:$BG, 0, MATCH("Inter-Cluster Connectivity",'Input - companies list'!$A$1:$BG$1, 0)))</f>
        <v/>
      </c>
      <c r="H291">
        <f>IFERROR(PERCENTRANK(C:C,C291),0)</f>
        <v/>
      </c>
      <c r="I291">
        <f>IFERROR(1 - PERCENTRANK(D:D,D291),0)</f>
        <v/>
      </c>
      <c r="J291">
        <f>IFERROR(PERCENTRANK(E:E,E291),0)</f>
        <v/>
      </c>
      <c r="K291">
        <f>IFERROR(1 - PERCENTRANK(F:F,F291),0)</f>
        <v/>
      </c>
      <c r="L291">
        <f>IFERROR(PERCENTRANK(G:G,G291),0)</f>
        <v/>
      </c>
      <c r="M291">
        <f>H291*weightA+I291*weightB+J291*weightC+K291*weightD+L291*weightE</f>
        <v/>
      </c>
    </row>
    <row r="292" spans="1:13">
      <c r="A292">
        <f>RANK(M292,M:M)</f>
        <v/>
      </c>
      <c r="C292">
        <f>SUMIFS('Input - target event report'!H:H,'Input - target event report'!L:L,B292,'Input - target event report'!D:D, "Private Investment")</f>
        <v/>
      </c>
      <c r="D292">
        <f>IF(E292&lt;2, "N/A", (MAXIFS('Input - target event report'!E:E,'Input - target event report'!L:L,B:B,'Input - target event report'!D:D,"Private Investment")-MINIFS('Input - target event report'!E:E,'Input - target event report'!L:L,B:B,'Input - target event report'!D:D,"Private Investment"))/(E292-1))</f>
        <v/>
      </c>
      <c r="E292">
        <f>COUNTIFS('Input - target event report'!L:L,B292,'Input - target event report'!D:D, "Private Investment")</f>
        <v/>
      </c>
      <c r="F292">
        <f>AVERAGEIF(INDEX('Input - companies list'!$A:$BG, 0, MATCH("Clusters 0",'Input - companies list'!$A$1:$BG$1, 0)),'Output - Cluster ranking'!B292,INDEX('Input - companies list'!$A:$BG, 0, MATCH("Flow",'Input - companies list'!$A$1:$BG$1, 0)))</f>
        <v/>
      </c>
      <c r="G292">
        <f>AVERAGEIF(INDEX('Input - companies list'!$A:$BG, 0, MATCH("Clusters 0",'Input - companies list'!$A$1:$BG$1, 0)),'Output - Cluster ranking'!B292,INDEX('Input - companies list'!$A:$BG, 0, MATCH("Inter-Cluster Connectivity",'Input - companies list'!$A$1:$BG$1, 0)))</f>
        <v/>
      </c>
      <c r="H292">
        <f>IFERROR(PERCENTRANK(C:C,C292),0)</f>
        <v/>
      </c>
      <c r="I292">
        <f>IFERROR(1 - PERCENTRANK(D:D,D292),0)</f>
        <v/>
      </c>
      <c r="J292">
        <f>IFERROR(PERCENTRANK(E:E,E292),0)</f>
        <v/>
      </c>
      <c r="K292">
        <f>IFERROR(1 - PERCENTRANK(F:F,F292),0)</f>
        <v/>
      </c>
      <c r="L292">
        <f>IFERROR(PERCENTRANK(G:G,G292),0)</f>
        <v/>
      </c>
      <c r="M292">
        <f>H292*weightA+I292*weightB+J292*weightC+K292*weightD+L292*weightE</f>
        <v/>
      </c>
    </row>
    <row r="293" spans="1:13">
      <c r="A293">
        <f>RANK(M293,M:M)</f>
        <v/>
      </c>
      <c r="C293">
        <f>SUMIFS('Input - target event report'!H:H,'Input - target event report'!L:L,B293,'Input - target event report'!D:D, "Private Investment")</f>
        <v/>
      </c>
      <c r="D293">
        <f>IF(E293&lt;2, "N/A", (MAXIFS('Input - target event report'!E:E,'Input - target event report'!L:L,B:B,'Input - target event report'!D:D,"Private Investment")-MINIFS('Input - target event report'!E:E,'Input - target event report'!L:L,B:B,'Input - target event report'!D:D,"Private Investment"))/(E293-1))</f>
        <v/>
      </c>
      <c r="E293">
        <f>COUNTIFS('Input - target event report'!L:L,B293,'Input - target event report'!D:D, "Private Investment")</f>
        <v/>
      </c>
      <c r="F293">
        <f>AVERAGEIF(INDEX('Input - companies list'!$A:$BG, 0, MATCH("Clusters 0",'Input - companies list'!$A$1:$BG$1, 0)),'Output - Cluster ranking'!B293,INDEX('Input - companies list'!$A:$BG, 0, MATCH("Flow",'Input - companies list'!$A$1:$BG$1, 0)))</f>
        <v/>
      </c>
      <c r="G293">
        <f>AVERAGEIF(INDEX('Input - companies list'!$A:$BG, 0, MATCH("Clusters 0",'Input - companies list'!$A$1:$BG$1, 0)),'Output - Cluster ranking'!B293,INDEX('Input - companies list'!$A:$BG, 0, MATCH("Inter-Cluster Connectivity",'Input - companies list'!$A$1:$BG$1, 0)))</f>
        <v/>
      </c>
      <c r="H293">
        <f>IFERROR(PERCENTRANK(C:C,C293),0)</f>
        <v/>
      </c>
      <c r="I293">
        <f>IFERROR(1 - PERCENTRANK(D:D,D293),0)</f>
        <v/>
      </c>
      <c r="J293">
        <f>IFERROR(PERCENTRANK(E:E,E293),0)</f>
        <v/>
      </c>
      <c r="K293">
        <f>IFERROR(1 - PERCENTRANK(F:F,F293),0)</f>
        <v/>
      </c>
      <c r="L293">
        <f>IFERROR(PERCENTRANK(G:G,G293),0)</f>
        <v/>
      </c>
      <c r="M293">
        <f>H293*weightA+I293*weightB+J293*weightC+K293*weightD+L293*weightE</f>
        <v/>
      </c>
    </row>
    <row r="294" spans="1:13">
      <c r="A294">
        <f>RANK(M294,M:M)</f>
        <v/>
      </c>
      <c r="C294">
        <f>SUMIFS('Input - target event report'!H:H,'Input - target event report'!L:L,B294,'Input - target event report'!D:D, "Private Investment")</f>
        <v/>
      </c>
      <c r="D294">
        <f>IF(E294&lt;2, "N/A", (MAXIFS('Input - target event report'!E:E,'Input - target event report'!L:L,B:B,'Input - target event report'!D:D,"Private Investment")-MINIFS('Input - target event report'!E:E,'Input - target event report'!L:L,B:B,'Input - target event report'!D:D,"Private Investment"))/(E294-1))</f>
        <v/>
      </c>
      <c r="E294">
        <f>COUNTIFS('Input - target event report'!L:L,B294,'Input - target event report'!D:D, "Private Investment")</f>
        <v/>
      </c>
      <c r="F294">
        <f>AVERAGEIF(INDEX('Input - companies list'!$A:$BG, 0, MATCH("Clusters 0",'Input - companies list'!$A$1:$BG$1, 0)),'Output - Cluster ranking'!B294,INDEX('Input - companies list'!$A:$BG, 0, MATCH("Flow",'Input - companies list'!$A$1:$BG$1, 0)))</f>
        <v/>
      </c>
      <c r="G294">
        <f>AVERAGEIF(INDEX('Input - companies list'!$A:$BG, 0, MATCH("Clusters 0",'Input - companies list'!$A$1:$BG$1, 0)),'Output - Cluster ranking'!B294,INDEX('Input - companies list'!$A:$BG, 0, MATCH("Inter-Cluster Connectivity",'Input - companies list'!$A$1:$BG$1, 0)))</f>
        <v/>
      </c>
      <c r="H294">
        <f>IFERROR(PERCENTRANK(C:C,C294),0)</f>
        <v/>
      </c>
      <c r="I294">
        <f>IFERROR(1 - PERCENTRANK(D:D,D294),0)</f>
        <v/>
      </c>
      <c r="J294">
        <f>IFERROR(PERCENTRANK(E:E,E294),0)</f>
        <v/>
      </c>
      <c r="K294">
        <f>IFERROR(1 - PERCENTRANK(F:F,F294),0)</f>
        <v/>
      </c>
      <c r="L294">
        <f>IFERROR(PERCENTRANK(G:G,G294),0)</f>
        <v/>
      </c>
      <c r="M294">
        <f>H294*weightA+I294*weightB+J294*weightC+K294*weightD+L294*weightE</f>
        <v/>
      </c>
    </row>
    <row r="295" spans="1:13">
      <c r="A295">
        <f>RANK(M295,M:M)</f>
        <v/>
      </c>
      <c r="C295">
        <f>SUMIFS('Input - target event report'!H:H,'Input - target event report'!L:L,B295,'Input - target event report'!D:D, "Private Investment")</f>
        <v/>
      </c>
      <c r="D295">
        <f>IF(E295&lt;2, "N/A", (MAXIFS('Input - target event report'!E:E,'Input - target event report'!L:L,B:B,'Input - target event report'!D:D,"Private Investment")-MINIFS('Input - target event report'!E:E,'Input - target event report'!L:L,B:B,'Input - target event report'!D:D,"Private Investment"))/(E295-1))</f>
        <v/>
      </c>
      <c r="E295">
        <f>COUNTIFS('Input - target event report'!L:L,B295,'Input - target event report'!D:D, "Private Investment")</f>
        <v/>
      </c>
      <c r="F295">
        <f>AVERAGEIF(INDEX('Input - companies list'!$A:$BG, 0, MATCH("Clusters 0",'Input - companies list'!$A$1:$BG$1, 0)),'Output - Cluster ranking'!B295,INDEX('Input - companies list'!$A:$BG, 0, MATCH("Flow",'Input - companies list'!$A$1:$BG$1, 0)))</f>
        <v/>
      </c>
      <c r="G295">
        <f>AVERAGEIF(INDEX('Input - companies list'!$A:$BG, 0, MATCH("Clusters 0",'Input - companies list'!$A$1:$BG$1, 0)),'Output - Cluster ranking'!B295,INDEX('Input - companies list'!$A:$BG, 0, MATCH("Inter-Cluster Connectivity",'Input - companies list'!$A$1:$BG$1, 0)))</f>
        <v/>
      </c>
      <c r="H295">
        <f>IFERROR(PERCENTRANK(C:C,C295),0)</f>
        <v/>
      </c>
      <c r="I295">
        <f>IFERROR(1 - PERCENTRANK(D:D,D295),0)</f>
        <v/>
      </c>
      <c r="J295">
        <f>IFERROR(PERCENTRANK(E:E,E295),0)</f>
        <v/>
      </c>
      <c r="K295">
        <f>IFERROR(1 - PERCENTRANK(F:F,F295),0)</f>
        <v/>
      </c>
      <c r="L295">
        <f>IFERROR(PERCENTRANK(G:G,G295),0)</f>
        <v/>
      </c>
      <c r="M295">
        <f>H295*weightA+I295*weightB+J295*weightC+K295*weightD+L295*weightE</f>
        <v/>
      </c>
    </row>
    <row r="296" spans="1:13">
      <c r="A296">
        <f>RANK(M296,M:M)</f>
        <v/>
      </c>
      <c r="C296">
        <f>SUMIFS('Input - target event report'!H:H,'Input - target event report'!L:L,B296,'Input - target event report'!D:D, "Private Investment")</f>
        <v/>
      </c>
      <c r="D296">
        <f>IF(E296&lt;2, "N/A", (MAXIFS('Input - target event report'!E:E,'Input - target event report'!L:L,B:B,'Input - target event report'!D:D,"Private Investment")-MINIFS('Input - target event report'!E:E,'Input - target event report'!L:L,B:B,'Input - target event report'!D:D,"Private Investment"))/(E296-1))</f>
        <v/>
      </c>
      <c r="E296">
        <f>COUNTIFS('Input - target event report'!L:L,B296,'Input - target event report'!D:D, "Private Investment")</f>
        <v/>
      </c>
      <c r="F296">
        <f>AVERAGEIF(INDEX('Input - companies list'!$A:$BG, 0, MATCH("Clusters 0",'Input - companies list'!$A$1:$BG$1, 0)),'Output - Cluster ranking'!B296,INDEX('Input - companies list'!$A:$BG, 0, MATCH("Flow",'Input - companies list'!$A$1:$BG$1, 0)))</f>
        <v/>
      </c>
      <c r="G296">
        <f>AVERAGEIF(INDEX('Input - companies list'!$A:$BG, 0, MATCH("Clusters 0",'Input - companies list'!$A$1:$BG$1, 0)),'Output - Cluster ranking'!B296,INDEX('Input - companies list'!$A:$BG, 0, MATCH("Inter-Cluster Connectivity",'Input - companies list'!$A$1:$BG$1, 0)))</f>
        <v/>
      </c>
      <c r="H296">
        <f>IFERROR(PERCENTRANK(C:C,C296),0)</f>
        <v/>
      </c>
      <c r="I296">
        <f>IFERROR(1 - PERCENTRANK(D:D,D296),0)</f>
        <v/>
      </c>
      <c r="J296">
        <f>IFERROR(PERCENTRANK(E:E,E296),0)</f>
        <v/>
      </c>
      <c r="K296">
        <f>IFERROR(1 - PERCENTRANK(F:F,F296),0)</f>
        <v/>
      </c>
      <c r="L296">
        <f>IFERROR(PERCENTRANK(G:G,G296),0)</f>
        <v/>
      </c>
      <c r="M296">
        <f>H296*weightA+I296*weightB+J296*weightC+K296*weightD+L296*weightE</f>
        <v/>
      </c>
    </row>
    <row r="297" spans="1:13">
      <c r="A297">
        <f>RANK(M297,M:M)</f>
        <v/>
      </c>
      <c r="C297">
        <f>SUMIFS('Input - target event report'!H:H,'Input - target event report'!L:L,B297,'Input - target event report'!D:D, "Private Investment")</f>
        <v/>
      </c>
      <c r="D297">
        <f>IF(E297&lt;2, "N/A", (MAXIFS('Input - target event report'!E:E,'Input - target event report'!L:L,B:B,'Input - target event report'!D:D,"Private Investment")-MINIFS('Input - target event report'!E:E,'Input - target event report'!L:L,B:B,'Input - target event report'!D:D,"Private Investment"))/(E297-1))</f>
        <v/>
      </c>
      <c r="E297">
        <f>COUNTIFS('Input - target event report'!L:L,B297,'Input - target event report'!D:D, "Private Investment")</f>
        <v/>
      </c>
      <c r="F297">
        <f>AVERAGEIF(INDEX('Input - companies list'!$A:$BG, 0, MATCH("Clusters 0",'Input - companies list'!$A$1:$BG$1, 0)),'Output - Cluster ranking'!B297,INDEX('Input - companies list'!$A:$BG, 0, MATCH("Flow",'Input - companies list'!$A$1:$BG$1, 0)))</f>
        <v/>
      </c>
      <c r="G297">
        <f>AVERAGEIF(INDEX('Input - companies list'!$A:$BG, 0, MATCH("Clusters 0",'Input - companies list'!$A$1:$BG$1, 0)),'Output - Cluster ranking'!B297,INDEX('Input - companies list'!$A:$BG, 0, MATCH("Inter-Cluster Connectivity",'Input - companies list'!$A$1:$BG$1, 0)))</f>
        <v/>
      </c>
      <c r="H297">
        <f>IFERROR(PERCENTRANK(C:C,C297),0)</f>
        <v/>
      </c>
      <c r="I297">
        <f>IFERROR(1 - PERCENTRANK(D:D,D297),0)</f>
        <v/>
      </c>
      <c r="J297">
        <f>IFERROR(PERCENTRANK(E:E,E297),0)</f>
        <v/>
      </c>
      <c r="K297">
        <f>IFERROR(1 - PERCENTRANK(F:F,F297),0)</f>
        <v/>
      </c>
      <c r="L297">
        <f>IFERROR(PERCENTRANK(G:G,G297),0)</f>
        <v/>
      </c>
      <c r="M297">
        <f>H297*weightA+I297*weightB+J297*weightC+K297*weightD+L297*weightE</f>
        <v/>
      </c>
    </row>
    <row r="298" spans="1:13">
      <c r="A298">
        <f>RANK(M298,M:M)</f>
        <v/>
      </c>
      <c r="C298">
        <f>SUMIFS('Input - target event report'!H:H,'Input - target event report'!L:L,B298,'Input - target event report'!D:D, "Private Investment")</f>
        <v/>
      </c>
      <c r="D298">
        <f>IF(E298&lt;2, "N/A", (MAXIFS('Input - target event report'!E:E,'Input - target event report'!L:L,B:B,'Input - target event report'!D:D,"Private Investment")-MINIFS('Input - target event report'!E:E,'Input - target event report'!L:L,B:B,'Input - target event report'!D:D,"Private Investment"))/(E298-1))</f>
        <v/>
      </c>
      <c r="E298">
        <f>COUNTIFS('Input - target event report'!L:L,B298,'Input - target event report'!D:D, "Private Investment")</f>
        <v/>
      </c>
      <c r="F298">
        <f>AVERAGEIF(INDEX('Input - companies list'!$A:$BG, 0, MATCH("Clusters 0",'Input - companies list'!$A$1:$BG$1, 0)),'Output - Cluster ranking'!B298,INDEX('Input - companies list'!$A:$BG, 0, MATCH("Flow",'Input - companies list'!$A$1:$BG$1, 0)))</f>
        <v/>
      </c>
      <c r="G298">
        <f>AVERAGEIF(INDEX('Input - companies list'!$A:$BG, 0, MATCH("Clusters 0",'Input - companies list'!$A$1:$BG$1, 0)),'Output - Cluster ranking'!B298,INDEX('Input - companies list'!$A:$BG, 0, MATCH("Inter-Cluster Connectivity",'Input - companies list'!$A$1:$BG$1, 0)))</f>
        <v/>
      </c>
      <c r="H298">
        <f>IFERROR(PERCENTRANK(C:C,C298),0)</f>
        <v/>
      </c>
      <c r="I298">
        <f>IFERROR(1 - PERCENTRANK(D:D,D298),0)</f>
        <v/>
      </c>
      <c r="J298">
        <f>IFERROR(PERCENTRANK(E:E,E298),0)</f>
        <v/>
      </c>
      <c r="K298">
        <f>IFERROR(1 - PERCENTRANK(F:F,F298),0)</f>
        <v/>
      </c>
      <c r="L298">
        <f>IFERROR(PERCENTRANK(G:G,G298),0)</f>
        <v/>
      </c>
      <c r="M298">
        <f>H298*weightA+I298*weightB+J298*weightC+K298*weightD+L298*weightE</f>
        <v/>
      </c>
    </row>
    <row r="299" spans="1:13">
      <c r="A299">
        <f>RANK(M299,M:M)</f>
        <v/>
      </c>
      <c r="C299">
        <f>SUMIFS('Input - target event report'!H:H,'Input - target event report'!L:L,B299,'Input - target event report'!D:D, "Private Investment")</f>
        <v/>
      </c>
      <c r="D299">
        <f>IF(E299&lt;2, "N/A", (MAXIFS('Input - target event report'!E:E,'Input - target event report'!L:L,B:B,'Input - target event report'!D:D,"Private Investment")-MINIFS('Input - target event report'!E:E,'Input - target event report'!L:L,B:B,'Input - target event report'!D:D,"Private Investment"))/(E299-1))</f>
        <v/>
      </c>
      <c r="E299">
        <f>COUNTIFS('Input - target event report'!L:L,B299,'Input - target event report'!D:D, "Private Investment")</f>
        <v/>
      </c>
      <c r="F299">
        <f>AVERAGEIF(INDEX('Input - companies list'!$A:$BG, 0, MATCH("Clusters 0",'Input - companies list'!$A$1:$BG$1, 0)),'Output - Cluster ranking'!B299,INDEX('Input - companies list'!$A:$BG, 0, MATCH("Flow",'Input - companies list'!$A$1:$BG$1, 0)))</f>
        <v/>
      </c>
      <c r="G299">
        <f>AVERAGEIF(INDEX('Input - companies list'!$A:$BG, 0, MATCH("Clusters 0",'Input - companies list'!$A$1:$BG$1, 0)),'Output - Cluster ranking'!B299,INDEX('Input - companies list'!$A:$BG, 0, MATCH("Inter-Cluster Connectivity",'Input - companies list'!$A$1:$BG$1, 0)))</f>
        <v/>
      </c>
      <c r="H299">
        <f>IFERROR(PERCENTRANK(C:C,C299),0)</f>
        <v/>
      </c>
      <c r="I299">
        <f>IFERROR(1 - PERCENTRANK(D:D,D299),0)</f>
        <v/>
      </c>
      <c r="J299">
        <f>IFERROR(PERCENTRANK(E:E,E299),0)</f>
        <v/>
      </c>
      <c r="K299">
        <f>IFERROR(1 - PERCENTRANK(F:F,F299),0)</f>
        <v/>
      </c>
      <c r="L299">
        <f>IFERROR(PERCENTRANK(G:G,G299),0)</f>
        <v/>
      </c>
      <c r="M299">
        <f>H299*weightA+I299*weightB+J299*weightC+K299*weightD+L299*weightE</f>
        <v/>
      </c>
    </row>
    <row r="300" spans="1:13">
      <c r="A300">
        <f>RANK(M300,M:M)</f>
        <v/>
      </c>
      <c r="C300">
        <f>SUMIFS('Input - target event report'!H:H,'Input - target event report'!L:L,B300,'Input - target event report'!D:D, "Private Investment")</f>
        <v/>
      </c>
      <c r="D300">
        <f>IF(E300&lt;2, "N/A", (MAXIFS('Input - target event report'!E:E,'Input - target event report'!L:L,B:B,'Input - target event report'!D:D,"Private Investment")-MINIFS('Input - target event report'!E:E,'Input - target event report'!L:L,B:B,'Input - target event report'!D:D,"Private Investment"))/(E300-1))</f>
        <v/>
      </c>
      <c r="E300">
        <f>COUNTIFS('Input - target event report'!L:L,B300,'Input - target event report'!D:D, "Private Investment")</f>
        <v/>
      </c>
      <c r="F300">
        <f>AVERAGEIF(INDEX('Input - companies list'!$A:$BG, 0, MATCH("Clusters 0",'Input - companies list'!$A$1:$BG$1, 0)),'Output - Cluster ranking'!B300,INDEX('Input - companies list'!$A:$BG, 0, MATCH("Flow",'Input - companies list'!$A$1:$BG$1, 0)))</f>
        <v/>
      </c>
      <c r="G300">
        <f>AVERAGEIF(INDEX('Input - companies list'!$A:$BG, 0, MATCH("Clusters 0",'Input - companies list'!$A$1:$BG$1, 0)),'Output - Cluster ranking'!B300,INDEX('Input - companies list'!$A:$BG, 0, MATCH("Inter-Cluster Connectivity",'Input - companies list'!$A$1:$BG$1, 0)))</f>
        <v/>
      </c>
      <c r="H300">
        <f>IFERROR(PERCENTRANK(C:C,C300),0)</f>
        <v/>
      </c>
      <c r="I300">
        <f>IFERROR(1 - PERCENTRANK(D:D,D300),0)</f>
        <v/>
      </c>
      <c r="J300">
        <f>IFERROR(PERCENTRANK(E:E,E300),0)</f>
        <v/>
      </c>
      <c r="K300">
        <f>IFERROR(1 - PERCENTRANK(F:F,F300),0)</f>
        <v/>
      </c>
      <c r="L300">
        <f>IFERROR(PERCENTRANK(G:G,G300),0)</f>
        <v/>
      </c>
      <c r="M300">
        <f>H300*weightA+I300*weightB+J300*weightC+K300*weightD+L300*weightE</f>
        <v/>
      </c>
    </row>
    <row r="301" spans="1:13">
      <c r="A301">
        <f>RANK(M301,M:M)</f>
        <v/>
      </c>
      <c r="C301">
        <f>SUMIFS('Input - target event report'!H:H,'Input - target event report'!L:L,B301,'Input - target event report'!D:D, "Private Investment")</f>
        <v/>
      </c>
      <c r="D301">
        <f>IF(E301&lt;2, "N/A", (MAXIFS('Input - target event report'!E:E,'Input - target event report'!L:L,B:B,'Input - target event report'!D:D,"Private Investment")-MINIFS('Input - target event report'!E:E,'Input - target event report'!L:L,B:B,'Input - target event report'!D:D,"Private Investment"))/(E301-1))</f>
        <v/>
      </c>
      <c r="E301">
        <f>COUNTIFS('Input - target event report'!L:L,B301,'Input - target event report'!D:D, "Private Investment")</f>
        <v/>
      </c>
      <c r="F301">
        <f>AVERAGEIF(INDEX('Input - companies list'!$A:$BG, 0, MATCH("Clusters 0",'Input - companies list'!$A$1:$BG$1, 0)),'Output - Cluster ranking'!B301,INDEX('Input - companies list'!$A:$BG, 0, MATCH("Flow",'Input - companies list'!$A$1:$BG$1, 0)))</f>
        <v/>
      </c>
      <c r="G301">
        <f>AVERAGEIF(INDEX('Input - companies list'!$A:$BG, 0, MATCH("Clusters 0",'Input - companies list'!$A$1:$BG$1, 0)),'Output - Cluster ranking'!B301,INDEX('Input - companies list'!$A:$BG, 0, MATCH("Inter-Cluster Connectivity",'Input - companies list'!$A$1:$BG$1, 0)))</f>
        <v/>
      </c>
      <c r="H301">
        <f>IFERROR(PERCENTRANK(C:C,C301),0)</f>
        <v/>
      </c>
      <c r="I301">
        <f>IFERROR(1 - PERCENTRANK(D:D,D301),0)</f>
        <v/>
      </c>
      <c r="J301">
        <f>IFERROR(PERCENTRANK(E:E,E301),0)</f>
        <v/>
      </c>
      <c r="K301">
        <f>IFERROR(1 - PERCENTRANK(F:F,F301),0)</f>
        <v/>
      </c>
      <c r="L301">
        <f>IFERROR(PERCENTRANK(G:G,G301),0)</f>
        <v/>
      </c>
      <c r="M301">
        <f>H301*weightA+I301*weightB+J301*weightC+K301*weightD+L301*weightE</f>
        <v/>
      </c>
    </row>
    <row r="302" spans="1:13">
      <c r="A302">
        <f>RANK(M302,M:M)</f>
        <v/>
      </c>
      <c r="C302">
        <f>SUMIFS('Input - target event report'!H:H,'Input - target event report'!L:L,B302,'Input - target event report'!D:D, "Private Investment")</f>
        <v/>
      </c>
      <c r="D302">
        <f>IF(E302&lt;2, "N/A", (MAXIFS('Input - target event report'!E:E,'Input - target event report'!L:L,B:B,'Input - target event report'!D:D,"Private Investment")-MINIFS('Input - target event report'!E:E,'Input - target event report'!L:L,B:B,'Input - target event report'!D:D,"Private Investment"))/(E302-1))</f>
        <v/>
      </c>
      <c r="E302">
        <f>COUNTIFS('Input - target event report'!L:L,B302,'Input - target event report'!D:D, "Private Investment")</f>
        <v/>
      </c>
      <c r="F302">
        <f>AVERAGEIF(INDEX('Input - companies list'!$A:$BG, 0, MATCH("Clusters 0",'Input - companies list'!$A$1:$BG$1, 0)),'Output - Cluster ranking'!B302,INDEX('Input - companies list'!$A:$BG, 0, MATCH("Flow",'Input - companies list'!$A$1:$BG$1, 0)))</f>
        <v/>
      </c>
      <c r="G302">
        <f>AVERAGEIF(INDEX('Input - companies list'!$A:$BG, 0, MATCH("Clusters 0",'Input - companies list'!$A$1:$BG$1, 0)),'Output - Cluster ranking'!B302,INDEX('Input - companies list'!$A:$BG, 0, MATCH("Inter-Cluster Connectivity",'Input - companies list'!$A$1:$BG$1, 0)))</f>
        <v/>
      </c>
      <c r="H302">
        <f>IFERROR(PERCENTRANK(C:C,C302),0)</f>
        <v/>
      </c>
      <c r="I302">
        <f>IFERROR(1 - PERCENTRANK(D:D,D302),0)</f>
        <v/>
      </c>
      <c r="J302">
        <f>IFERROR(PERCENTRANK(E:E,E302),0)</f>
        <v/>
      </c>
      <c r="K302">
        <f>IFERROR(1 - PERCENTRANK(F:F,F302),0)</f>
        <v/>
      </c>
      <c r="L302">
        <f>IFERROR(PERCENTRANK(G:G,G302),0)</f>
        <v/>
      </c>
      <c r="M302">
        <f>H302*weightA+I302*weightB+J302*weightC+K302*weightD+L302*weightE</f>
        <v/>
      </c>
    </row>
    <row r="303" spans="1:13">
      <c r="A303">
        <f>RANK(M303,M:M)</f>
        <v/>
      </c>
      <c r="C303">
        <f>SUMIFS('Input - target event report'!H:H,'Input - target event report'!L:L,B303,'Input - target event report'!D:D, "Private Investment")</f>
        <v/>
      </c>
      <c r="D303">
        <f>IF(E303&lt;2, "N/A", (MAXIFS('Input - target event report'!E:E,'Input - target event report'!L:L,B:B,'Input - target event report'!D:D,"Private Investment")-MINIFS('Input - target event report'!E:E,'Input - target event report'!L:L,B:B,'Input - target event report'!D:D,"Private Investment"))/(E303-1))</f>
        <v/>
      </c>
      <c r="E303">
        <f>COUNTIFS('Input - target event report'!L:L,B303,'Input - target event report'!D:D, "Private Investment")</f>
        <v/>
      </c>
      <c r="F303">
        <f>AVERAGEIF(INDEX('Input - companies list'!$A:$BG, 0, MATCH("Clusters 0",'Input - companies list'!$A$1:$BG$1, 0)),'Output - Cluster ranking'!B303,INDEX('Input - companies list'!$A:$BG, 0, MATCH("Flow",'Input - companies list'!$A$1:$BG$1, 0)))</f>
        <v/>
      </c>
      <c r="G303">
        <f>AVERAGEIF(INDEX('Input - companies list'!$A:$BG, 0, MATCH("Clusters 0",'Input - companies list'!$A$1:$BG$1, 0)),'Output - Cluster ranking'!B303,INDEX('Input - companies list'!$A:$BG, 0, MATCH("Inter-Cluster Connectivity",'Input - companies list'!$A$1:$BG$1, 0)))</f>
        <v/>
      </c>
      <c r="H303">
        <f>IFERROR(PERCENTRANK(C:C,C303),0)</f>
        <v/>
      </c>
      <c r="I303">
        <f>IFERROR(1 - PERCENTRANK(D:D,D303),0)</f>
        <v/>
      </c>
      <c r="J303">
        <f>IFERROR(PERCENTRANK(E:E,E303),0)</f>
        <v/>
      </c>
      <c r="K303">
        <f>IFERROR(1 - PERCENTRANK(F:F,F303),0)</f>
        <v/>
      </c>
      <c r="L303">
        <f>IFERROR(PERCENTRANK(G:G,G303),0)</f>
        <v/>
      </c>
      <c r="M303">
        <f>H303*weightA+I303*weightB+J303*weightC+K303*weightD+L303*weightE</f>
        <v/>
      </c>
    </row>
    <row r="304" spans="1:13">
      <c r="A304">
        <f>RANK(M304,M:M)</f>
        <v/>
      </c>
      <c r="C304">
        <f>SUMIFS('Input - target event report'!H:H,'Input - target event report'!L:L,B304,'Input - target event report'!D:D, "Private Investment")</f>
        <v/>
      </c>
      <c r="D304">
        <f>IF(E304&lt;2, "N/A", (MAXIFS('Input - target event report'!E:E,'Input - target event report'!L:L,B:B,'Input - target event report'!D:D,"Private Investment")-MINIFS('Input - target event report'!E:E,'Input - target event report'!L:L,B:B,'Input - target event report'!D:D,"Private Investment"))/(E304-1))</f>
        <v/>
      </c>
      <c r="E304">
        <f>COUNTIFS('Input - target event report'!L:L,B304,'Input - target event report'!D:D, "Private Investment")</f>
        <v/>
      </c>
      <c r="F304">
        <f>AVERAGEIF(INDEX('Input - companies list'!$A:$BG, 0, MATCH("Clusters 0",'Input - companies list'!$A$1:$BG$1, 0)),'Output - Cluster ranking'!B304,INDEX('Input - companies list'!$A:$BG, 0, MATCH("Flow",'Input - companies list'!$A$1:$BG$1, 0)))</f>
        <v/>
      </c>
      <c r="G304">
        <f>AVERAGEIF(INDEX('Input - companies list'!$A:$BG, 0, MATCH("Clusters 0",'Input - companies list'!$A$1:$BG$1, 0)),'Output - Cluster ranking'!B304,INDEX('Input - companies list'!$A:$BG, 0, MATCH("Inter-Cluster Connectivity",'Input - companies list'!$A$1:$BG$1, 0)))</f>
        <v/>
      </c>
      <c r="H304">
        <f>IFERROR(PERCENTRANK(C:C,C304),0)</f>
        <v/>
      </c>
      <c r="I304">
        <f>IFERROR(1 - PERCENTRANK(D:D,D304),0)</f>
        <v/>
      </c>
      <c r="J304">
        <f>IFERROR(PERCENTRANK(E:E,E304),0)</f>
        <v/>
      </c>
      <c r="K304">
        <f>IFERROR(1 - PERCENTRANK(F:F,F304),0)</f>
        <v/>
      </c>
      <c r="L304">
        <f>IFERROR(PERCENTRANK(G:G,G304),0)</f>
        <v/>
      </c>
      <c r="M304">
        <f>H304*weightA+I304*weightB+J304*weightC+K304*weightD+L304*weightE</f>
        <v/>
      </c>
    </row>
    <row r="305" spans="1:13">
      <c r="A305">
        <f>RANK(M305,M:M)</f>
        <v/>
      </c>
      <c r="C305">
        <f>SUMIFS('Input - target event report'!H:H,'Input - target event report'!L:L,B305,'Input - target event report'!D:D, "Private Investment")</f>
        <v/>
      </c>
      <c r="D305">
        <f>IF(E305&lt;2, "N/A", (MAXIFS('Input - target event report'!E:E,'Input - target event report'!L:L,B:B,'Input - target event report'!D:D,"Private Investment")-MINIFS('Input - target event report'!E:E,'Input - target event report'!L:L,B:B,'Input - target event report'!D:D,"Private Investment"))/(E305-1))</f>
        <v/>
      </c>
      <c r="E305">
        <f>COUNTIFS('Input - target event report'!L:L,B305,'Input - target event report'!D:D, "Private Investment")</f>
        <v/>
      </c>
      <c r="F305">
        <f>AVERAGEIF(INDEX('Input - companies list'!$A:$BG, 0, MATCH("Clusters 0",'Input - companies list'!$A$1:$BG$1, 0)),'Output - Cluster ranking'!B305,INDEX('Input - companies list'!$A:$BG, 0, MATCH("Flow",'Input - companies list'!$A$1:$BG$1, 0)))</f>
        <v/>
      </c>
      <c r="G305">
        <f>AVERAGEIF(INDEX('Input - companies list'!$A:$BG, 0, MATCH("Clusters 0",'Input - companies list'!$A$1:$BG$1, 0)),'Output - Cluster ranking'!B305,INDEX('Input - companies list'!$A:$BG, 0, MATCH("Inter-Cluster Connectivity",'Input - companies list'!$A$1:$BG$1, 0)))</f>
        <v/>
      </c>
      <c r="H305">
        <f>IFERROR(PERCENTRANK(C:C,C305),0)</f>
        <v/>
      </c>
      <c r="I305">
        <f>IFERROR(1 - PERCENTRANK(D:D,D305),0)</f>
        <v/>
      </c>
      <c r="J305">
        <f>IFERROR(PERCENTRANK(E:E,E305),0)</f>
        <v/>
      </c>
      <c r="K305">
        <f>IFERROR(1 - PERCENTRANK(F:F,F305),0)</f>
        <v/>
      </c>
      <c r="L305">
        <f>IFERROR(PERCENTRANK(G:G,G305),0)</f>
        <v/>
      </c>
      <c r="M305">
        <f>H305*weightA+I305*weightB+J305*weightC+K305*weightD+L305*weightE</f>
        <v/>
      </c>
    </row>
    <row r="306" spans="1:13">
      <c r="A306">
        <f>RANK(M306,M:M)</f>
        <v/>
      </c>
      <c r="C306">
        <f>SUMIFS('Input - target event report'!H:H,'Input - target event report'!L:L,B306,'Input - target event report'!D:D, "Private Investment")</f>
        <v/>
      </c>
      <c r="D306">
        <f>IF(E306&lt;2, "N/A", (MAXIFS('Input - target event report'!E:E,'Input - target event report'!L:L,B:B,'Input - target event report'!D:D,"Private Investment")-MINIFS('Input - target event report'!E:E,'Input - target event report'!L:L,B:B,'Input - target event report'!D:D,"Private Investment"))/(E306-1))</f>
        <v/>
      </c>
      <c r="E306">
        <f>COUNTIFS('Input - target event report'!L:L,B306,'Input - target event report'!D:D, "Private Investment")</f>
        <v/>
      </c>
      <c r="F306">
        <f>AVERAGEIF(INDEX('Input - companies list'!$A:$BG, 0, MATCH("Clusters 0",'Input - companies list'!$A$1:$BG$1, 0)),'Output - Cluster ranking'!B306,INDEX('Input - companies list'!$A:$BG, 0, MATCH("Flow",'Input - companies list'!$A$1:$BG$1, 0)))</f>
        <v/>
      </c>
      <c r="G306">
        <f>AVERAGEIF(INDEX('Input - companies list'!$A:$BG, 0, MATCH("Clusters 0",'Input - companies list'!$A$1:$BG$1, 0)),'Output - Cluster ranking'!B306,INDEX('Input - companies list'!$A:$BG, 0, MATCH("Inter-Cluster Connectivity",'Input - companies list'!$A$1:$BG$1, 0)))</f>
        <v/>
      </c>
      <c r="H306">
        <f>IFERROR(PERCENTRANK(C:C,C306),0)</f>
        <v/>
      </c>
      <c r="I306">
        <f>IFERROR(1 - PERCENTRANK(D:D,D306),0)</f>
        <v/>
      </c>
      <c r="J306">
        <f>IFERROR(PERCENTRANK(E:E,E306),0)</f>
        <v/>
      </c>
      <c r="K306">
        <f>IFERROR(1 - PERCENTRANK(F:F,F306),0)</f>
        <v/>
      </c>
      <c r="L306">
        <f>IFERROR(PERCENTRANK(G:G,G306),0)</f>
        <v/>
      </c>
      <c r="M306">
        <f>H306*weightA+I306*weightB+J306*weightC+K306*weightD+L306*weightE</f>
        <v/>
      </c>
    </row>
    <row r="307" spans="1:13">
      <c r="A307">
        <f>RANK(M307,M:M)</f>
        <v/>
      </c>
      <c r="C307">
        <f>SUMIFS('Input - target event report'!H:H,'Input - target event report'!L:L,B307,'Input - target event report'!D:D, "Private Investment")</f>
        <v/>
      </c>
      <c r="D307">
        <f>IF(E307&lt;2, "N/A", (MAXIFS('Input - target event report'!E:E,'Input - target event report'!L:L,B:B,'Input - target event report'!D:D,"Private Investment")-MINIFS('Input - target event report'!E:E,'Input - target event report'!L:L,B:B,'Input - target event report'!D:D,"Private Investment"))/(E307-1))</f>
        <v/>
      </c>
      <c r="E307">
        <f>COUNTIFS('Input - target event report'!L:L,B307,'Input - target event report'!D:D, "Private Investment")</f>
        <v/>
      </c>
      <c r="F307">
        <f>AVERAGEIF(INDEX('Input - companies list'!$A:$BG, 0, MATCH("Clusters 0",'Input - companies list'!$A$1:$BG$1, 0)),'Output - Cluster ranking'!B307,INDEX('Input - companies list'!$A:$BG, 0, MATCH("Flow",'Input - companies list'!$A$1:$BG$1, 0)))</f>
        <v/>
      </c>
      <c r="G307">
        <f>AVERAGEIF(INDEX('Input - companies list'!$A:$BG, 0, MATCH("Clusters 0",'Input - companies list'!$A$1:$BG$1, 0)),'Output - Cluster ranking'!B307,INDEX('Input - companies list'!$A:$BG, 0, MATCH("Inter-Cluster Connectivity",'Input - companies list'!$A$1:$BG$1, 0)))</f>
        <v/>
      </c>
      <c r="H307">
        <f>IFERROR(PERCENTRANK(C:C,C307),0)</f>
        <v/>
      </c>
      <c r="I307">
        <f>IFERROR(1 - PERCENTRANK(D:D,D307),0)</f>
        <v/>
      </c>
      <c r="J307">
        <f>IFERROR(PERCENTRANK(E:E,E307),0)</f>
        <v/>
      </c>
      <c r="K307">
        <f>IFERROR(1 - PERCENTRANK(F:F,F307),0)</f>
        <v/>
      </c>
      <c r="L307">
        <f>IFERROR(PERCENTRANK(G:G,G307),0)</f>
        <v/>
      </c>
      <c r="M307">
        <f>H307*weightA+I307*weightB+J307*weightC+K307*weightD+L307*weightE</f>
        <v/>
      </c>
    </row>
    <row r="308" spans="1:13">
      <c r="A308">
        <f>RANK(M308,M:M)</f>
        <v/>
      </c>
      <c r="C308">
        <f>SUMIFS('Input - target event report'!H:H,'Input - target event report'!L:L,B308,'Input - target event report'!D:D, "Private Investment")</f>
        <v/>
      </c>
      <c r="D308">
        <f>IF(E308&lt;2, "N/A", (MAXIFS('Input - target event report'!E:E,'Input - target event report'!L:L,B:B,'Input - target event report'!D:D,"Private Investment")-MINIFS('Input - target event report'!E:E,'Input - target event report'!L:L,B:B,'Input - target event report'!D:D,"Private Investment"))/(E308-1))</f>
        <v/>
      </c>
      <c r="E308">
        <f>COUNTIFS('Input - target event report'!L:L,B308,'Input - target event report'!D:D, "Private Investment")</f>
        <v/>
      </c>
      <c r="F308">
        <f>AVERAGEIF(INDEX('Input - companies list'!$A:$BG, 0, MATCH("Clusters 0",'Input - companies list'!$A$1:$BG$1, 0)),'Output - Cluster ranking'!B308,INDEX('Input - companies list'!$A:$BG, 0, MATCH("Flow",'Input - companies list'!$A$1:$BG$1, 0)))</f>
        <v/>
      </c>
      <c r="G308">
        <f>AVERAGEIF(INDEX('Input - companies list'!$A:$BG, 0, MATCH("Clusters 0",'Input - companies list'!$A$1:$BG$1, 0)),'Output - Cluster ranking'!B308,INDEX('Input - companies list'!$A:$BG, 0, MATCH("Inter-Cluster Connectivity",'Input - companies list'!$A$1:$BG$1, 0)))</f>
        <v/>
      </c>
      <c r="H308">
        <f>IFERROR(PERCENTRANK(C:C,C308),0)</f>
        <v/>
      </c>
      <c r="I308">
        <f>IFERROR(1 - PERCENTRANK(D:D,D308),0)</f>
        <v/>
      </c>
      <c r="J308">
        <f>IFERROR(PERCENTRANK(E:E,E308),0)</f>
        <v/>
      </c>
      <c r="K308">
        <f>IFERROR(1 - PERCENTRANK(F:F,F308),0)</f>
        <v/>
      </c>
      <c r="L308">
        <f>IFERROR(PERCENTRANK(G:G,G308),0)</f>
        <v/>
      </c>
      <c r="M308">
        <f>H308*weightA+I308*weightB+J308*weightC+K308*weightD+L308*weightE</f>
        <v/>
      </c>
    </row>
    <row r="309" spans="1:13">
      <c r="A309">
        <f>RANK(M309,M:M)</f>
        <v/>
      </c>
      <c r="C309">
        <f>SUMIFS('Input - target event report'!H:H,'Input - target event report'!L:L,B309,'Input - target event report'!D:D, "Private Investment")</f>
        <v/>
      </c>
      <c r="D309">
        <f>IF(E309&lt;2, "N/A", (MAXIFS('Input - target event report'!E:E,'Input - target event report'!L:L,B:B,'Input - target event report'!D:D,"Private Investment")-MINIFS('Input - target event report'!E:E,'Input - target event report'!L:L,B:B,'Input - target event report'!D:D,"Private Investment"))/(E309-1))</f>
        <v/>
      </c>
      <c r="E309">
        <f>COUNTIFS('Input - target event report'!L:L,B309,'Input - target event report'!D:D, "Private Investment")</f>
        <v/>
      </c>
      <c r="F309">
        <f>AVERAGEIF(INDEX('Input - companies list'!$A:$BG, 0, MATCH("Clusters 0",'Input - companies list'!$A$1:$BG$1, 0)),'Output - Cluster ranking'!B309,INDEX('Input - companies list'!$A:$BG, 0, MATCH("Flow",'Input - companies list'!$A$1:$BG$1, 0)))</f>
        <v/>
      </c>
      <c r="G309">
        <f>AVERAGEIF(INDEX('Input - companies list'!$A:$BG, 0, MATCH("Clusters 0",'Input - companies list'!$A$1:$BG$1, 0)),'Output - Cluster ranking'!B309,INDEX('Input - companies list'!$A:$BG, 0, MATCH("Inter-Cluster Connectivity",'Input - companies list'!$A$1:$BG$1, 0)))</f>
        <v/>
      </c>
      <c r="H309">
        <f>IFERROR(PERCENTRANK(C:C,C309),0)</f>
        <v/>
      </c>
      <c r="I309">
        <f>IFERROR(1 - PERCENTRANK(D:D,D309),0)</f>
        <v/>
      </c>
      <c r="J309">
        <f>IFERROR(PERCENTRANK(E:E,E309),0)</f>
        <v/>
      </c>
      <c r="K309">
        <f>IFERROR(1 - PERCENTRANK(F:F,F309),0)</f>
        <v/>
      </c>
      <c r="L309">
        <f>IFERROR(PERCENTRANK(G:G,G309),0)</f>
        <v/>
      </c>
      <c r="M309">
        <f>H309*weightA+I309*weightB+J309*weightC+K309*weightD+L309*weightE</f>
        <v/>
      </c>
    </row>
    <row r="310" spans="1:13">
      <c r="A310">
        <f>RANK(M310,M:M)</f>
        <v/>
      </c>
      <c r="C310">
        <f>SUMIFS('Input - target event report'!H:H,'Input - target event report'!L:L,B310,'Input - target event report'!D:D, "Private Investment")</f>
        <v/>
      </c>
      <c r="D310">
        <f>IF(E310&lt;2, "N/A", (MAXIFS('Input - target event report'!E:E,'Input - target event report'!L:L,B:B,'Input - target event report'!D:D,"Private Investment")-MINIFS('Input - target event report'!E:E,'Input - target event report'!L:L,B:B,'Input - target event report'!D:D,"Private Investment"))/(E310-1))</f>
        <v/>
      </c>
      <c r="E310">
        <f>COUNTIFS('Input - target event report'!L:L,B310,'Input - target event report'!D:D, "Private Investment")</f>
        <v/>
      </c>
      <c r="F310">
        <f>AVERAGEIF(INDEX('Input - companies list'!$A:$BG, 0, MATCH("Clusters 0",'Input - companies list'!$A$1:$BG$1, 0)),'Output - Cluster ranking'!B310,INDEX('Input - companies list'!$A:$BG, 0, MATCH("Flow",'Input - companies list'!$A$1:$BG$1, 0)))</f>
        <v/>
      </c>
      <c r="G310">
        <f>AVERAGEIF(INDEX('Input - companies list'!$A:$BG, 0, MATCH("Clusters 0",'Input - companies list'!$A$1:$BG$1, 0)),'Output - Cluster ranking'!B310,INDEX('Input - companies list'!$A:$BG, 0, MATCH("Inter-Cluster Connectivity",'Input - companies list'!$A$1:$BG$1, 0)))</f>
        <v/>
      </c>
      <c r="H310">
        <f>IFERROR(PERCENTRANK(C:C,C310),0)</f>
        <v/>
      </c>
      <c r="I310">
        <f>IFERROR(1 - PERCENTRANK(D:D,D310),0)</f>
        <v/>
      </c>
      <c r="J310">
        <f>IFERROR(PERCENTRANK(E:E,E310),0)</f>
        <v/>
      </c>
      <c r="K310">
        <f>IFERROR(1 - PERCENTRANK(F:F,F310),0)</f>
        <v/>
      </c>
      <c r="L310">
        <f>IFERROR(PERCENTRANK(G:G,G310),0)</f>
        <v/>
      </c>
      <c r="M310">
        <f>H310*weightA+I310*weightB+J310*weightC+K310*weightD+L310*weightE</f>
        <v/>
      </c>
    </row>
    <row r="311" spans="1:13">
      <c r="A311">
        <f>RANK(M311,M:M)</f>
        <v/>
      </c>
      <c r="C311">
        <f>SUMIFS('Input - target event report'!H:H,'Input - target event report'!L:L,B311,'Input - target event report'!D:D, "Private Investment")</f>
        <v/>
      </c>
      <c r="D311">
        <f>IF(E311&lt;2, "N/A", (MAXIFS('Input - target event report'!E:E,'Input - target event report'!L:L,B:B,'Input - target event report'!D:D,"Private Investment")-MINIFS('Input - target event report'!E:E,'Input - target event report'!L:L,B:B,'Input - target event report'!D:D,"Private Investment"))/(E311-1))</f>
        <v/>
      </c>
      <c r="E311">
        <f>COUNTIFS('Input - target event report'!L:L,B311,'Input - target event report'!D:D, "Private Investment")</f>
        <v/>
      </c>
      <c r="F311">
        <f>AVERAGEIF(INDEX('Input - companies list'!$A:$BG, 0, MATCH("Clusters 0",'Input - companies list'!$A$1:$BG$1, 0)),'Output - Cluster ranking'!B311,INDEX('Input - companies list'!$A:$BG, 0, MATCH("Flow",'Input - companies list'!$A$1:$BG$1, 0)))</f>
        <v/>
      </c>
      <c r="G311">
        <f>AVERAGEIF(INDEX('Input - companies list'!$A:$BG, 0, MATCH("Clusters 0",'Input - companies list'!$A$1:$BG$1, 0)),'Output - Cluster ranking'!B311,INDEX('Input - companies list'!$A:$BG, 0, MATCH("Inter-Cluster Connectivity",'Input - companies list'!$A$1:$BG$1, 0)))</f>
        <v/>
      </c>
      <c r="H311">
        <f>IFERROR(PERCENTRANK(C:C,C311),0)</f>
        <v/>
      </c>
      <c r="I311">
        <f>IFERROR(1 - PERCENTRANK(D:D,D311),0)</f>
        <v/>
      </c>
      <c r="J311">
        <f>IFERROR(PERCENTRANK(E:E,E311),0)</f>
        <v/>
      </c>
      <c r="K311">
        <f>IFERROR(1 - PERCENTRANK(F:F,F311),0)</f>
        <v/>
      </c>
      <c r="L311">
        <f>IFERROR(PERCENTRANK(G:G,G311),0)</f>
        <v/>
      </c>
      <c r="M311">
        <f>H311*weightA+I311*weightB+J311*weightC+K311*weightD+L311*weightE</f>
        <v/>
      </c>
    </row>
    <row r="312" spans="1:13">
      <c r="A312">
        <f>RANK(M312,M:M)</f>
        <v/>
      </c>
      <c r="C312">
        <f>SUMIFS('Input - target event report'!H:H,'Input - target event report'!L:L,B312,'Input - target event report'!D:D, "Private Investment")</f>
        <v/>
      </c>
      <c r="D312">
        <f>IF(E312&lt;2, "N/A", (MAXIFS('Input - target event report'!E:E,'Input - target event report'!L:L,B:B,'Input - target event report'!D:D,"Private Investment")-MINIFS('Input - target event report'!E:E,'Input - target event report'!L:L,B:B,'Input - target event report'!D:D,"Private Investment"))/(E312-1))</f>
        <v/>
      </c>
      <c r="E312">
        <f>COUNTIFS('Input - target event report'!L:L,B312,'Input - target event report'!D:D, "Private Investment")</f>
        <v/>
      </c>
      <c r="F312">
        <f>AVERAGEIF(INDEX('Input - companies list'!$A:$BG, 0, MATCH("Clusters 0",'Input - companies list'!$A$1:$BG$1, 0)),'Output - Cluster ranking'!B312,INDEX('Input - companies list'!$A:$BG, 0, MATCH("Flow",'Input - companies list'!$A$1:$BG$1, 0)))</f>
        <v/>
      </c>
      <c r="G312">
        <f>AVERAGEIF(INDEX('Input - companies list'!$A:$BG, 0, MATCH("Clusters 0",'Input - companies list'!$A$1:$BG$1, 0)),'Output - Cluster ranking'!B312,INDEX('Input - companies list'!$A:$BG, 0, MATCH("Inter-Cluster Connectivity",'Input - companies list'!$A$1:$BG$1, 0)))</f>
        <v/>
      </c>
      <c r="H312">
        <f>IFERROR(PERCENTRANK(C:C,C312),0)</f>
        <v/>
      </c>
      <c r="I312">
        <f>IFERROR(1 - PERCENTRANK(D:D,D312),0)</f>
        <v/>
      </c>
      <c r="J312">
        <f>IFERROR(PERCENTRANK(E:E,E312),0)</f>
        <v/>
      </c>
      <c r="K312">
        <f>IFERROR(1 - PERCENTRANK(F:F,F312),0)</f>
        <v/>
      </c>
      <c r="L312">
        <f>IFERROR(PERCENTRANK(G:G,G312),0)</f>
        <v/>
      </c>
      <c r="M312">
        <f>H312*weightA+I312*weightB+J312*weightC+K312*weightD+L312*weightE</f>
        <v/>
      </c>
    </row>
    <row r="313" spans="1:13">
      <c r="A313">
        <f>RANK(M313,M:M)</f>
        <v/>
      </c>
      <c r="C313">
        <f>SUMIFS('Input - target event report'!H:H,'Input - target event report'!L:L,B313,'Input - target event report'!D:D, "Private Investment")</f>
        <v/>
      </c>
      <c r="D313">
        <f>IF(E313&lt;2, "N/A", (MAXIFS('Input - target event report'!E:E,'Input - target event report'!L:L,B:B,'Input - target event report'!D:D,"Private Investment")-MINIFS('Input - target event report'!E:E,'Input - target event report'!L:L,B:B,'Input - target event report'!D:D,"Private Investment"))/(E313-1))</f>
        <v/>
      </c>
      <c r="E313">
        <f>COUNTIFS('Input - target event report'!L:L,B313,'Input - target event report'!D:D, "Private Investment")</f>
        <v/>
      </c>
      <c r="F313">
        <f>AVERAGEIF(INDEX('Input - companies list'!$A:$BG, 0, MATCH("Clusters 0",'Input - companies list'!$A$1:$BG$1, 0)),'Output - Cluster ranking'!B313,INDEX('Input - companies list'!$A:$BG, 0, MATCH("Flow",'Input - companies list'!$A$1:$BG$1, 0)))</f>
        <v/>
      </c>
      <c r="G313">
        <f>AVERAGEIF(INDEX('Input - companies list'!$A:$BG, 0, MATCH("Clusters 0",'Input - companies list'!$A$1:$BG$1, 0)),'Output - Cluster ranking'!B313,INDEX('Input - companies list'!$A:$BG, 0, MATCH("Inter-Cluster Connectivity",'Input - companies list'!$A$1:$BG$1, 0)))</f>
        <v/>
      </c>
      <c r="H313">
        <f>IFERROR(PERCENTRANK(C:C,C313),0)</f>
        <v/>
      </c>
      <c r="I313">
        <f>IFERROR(1 - PERCENTRANK(D:D,D313),0)</f>
        <v/>
      </c>
      <c r="J313">
        <f>IFERROR(PERCENTRANK(E:E,E313),0)</f>
        <v/>
      </c>
      <c r="K313">
        <f>IFERROR(1 - PERCENTRANK(F:F,F313),0)</f>
        <v/>
      </c>
      <c r="L313">
        <f>IFERROR(PERCENTRANK(G:G,G313),0)</f>
        <v/>
      </c>
      <c r="M313">
        <f>H313*weightA+I313*weightB+J313*weightC+K313*weightD+L313*weightE</f>
        <v/>
      </c>
    </row>
    <row r="314" spans="1:13">
      <c r="A314">
        <f>RANK(M314,M:M)</f>
        <v/>
      </c>
      <c r="C314">
        <f>SUMIFS('Input - target event report'!H:H,'Input - target event report'!L:L,B314,'Input - target event report'!D:D, "Private Investment")</f>
        <v/>
      </c>
      <c r="D314">
        <f>IF(E314&lt;2, "N/A", (MAXIFS('Input - target event report'!E:E,'Input - target event report'!L:L,B:B,'Input - target event report'!D:D,"Private Investment")-MINIFS('Input - target event report'!E:E,'Input - target event report'!L:L,B:B,'Input - target event report'!D:D,"Private Investment"))/(E314-1))</f>
        <v/>
      </c>
      <c r="E314">
        <f>COUNTIFS('Input - target event report'!L:L,B314,'Input - target event report'!D:D, "Private Investment")</f>
        <v/>
      </c>
      <c r="F314">
        <f>AVERAGEIF(INDEX('Input - companies list'!$A:$BG, 0, MATCH("Clusters 0",'Input - companies list'!$A$1:$BG$1, 0)),'Output - Cluster ranking'!B314,INDEX('Input - companies list'!$A:$BG, 0, MATCH("Flow",'Input - companies list'!$A$1:$BG$1, 0)))</f>
        <v/>
      </c>
      <c r="G314">
        <f>AVERAGEIF(INDEX('Input - companies list'!$A:$BG, 0, MATCH("Clusters 0",'Input - companies list'!$A$1:$BG$1, 0)),'Output - Cluster ranking'!B314,INDEX('Input - companies list'!$A:$BG, 0, MATCH("Inter-Cluster Connectivity",'Input - companies list'!$A$1:$BG$1, 0)))</f>
        <v/>
      </c>
      <c r="H314">
        <f>IFERROR(PERCENTRANK(C:C,C314),0)</f>
        <v/>
      </c>
      <c r="I314">
        <f>IFERROR(1 - PERCENTRANK(D:D,D314),0)</f>
        <v/>
      </c>
      <c r="J314">
        <f>IFERROR(PERCENTRANK(E:E,E314),0)</f>
        <v/>
      </c>
      <c r="K314">
        <f>IFERROR(1 - PERCENTRANK(F:F,F314),0)</f>
        <v/>
      </c>
      <c r="L314">
        <f>IFERROR(PERCENTRANK(G:G,G314),0)</f>
        <v/>
      </c>
      <c r="M314">
        <f>H314*weightA+I314*weightB+J314*weightC+K314*weightD+L314*weightE</f>
        <v/>
      </c>
    </row>
    <row r="315" spans="1:13">
      <c r="A315">
        <f>RANK(M315,M:M)</f>
        <v/>
      </c>
      <c r="C315">
        <f>SUMIFS('Input - target event report'!H:H,'Input - target event report'!L:L,B315,'Input - target event report'!D:D, "Private Investment")</f>
        <v/>
      </c>
      <c r="D315">
        <f>IF(E315&lt;2, "N/A", (MAXIFS('Input - target event report'!E:E,'Input - target event report'!L:L,B:B,'Input - target event report'!D:D,"Private Investment")-MINIFS('Input - target event report'!E:E,'Input - target event report'!L:L,B:B,'Input - target event report'!D:D,"Private Investment"))/(E315-1))</f>
        <v/>
      </c>
      <c r="E315">
        <f>COUNTIFS('Input - target event report'!L:L,B315,'Input - target event report'!D:D, "Private Investment")</f>
        <v/>
      </c>
      <c r="F315">
        <f>AVERAGEIF(INDEX('Input - companies list'!$A:$BG, 0, MATCH("Clusters 0",'Input - companies list'!$A$1:$BG$1, 0)),'Output - Cluster ranking'!B315,INDEX('Input - companies list'!$A:$BG, 0, MATCH("Flow",'Input - companies list'!$A$1:$BG$1, 0)))</f>
        <v/>
      </c>
      <c r="G315">
        <f>AVERAGEIF(INDEX('Input - companies list'!$A:$BG, 0, MATCH("Clusters 0",'Input - companies list'!$A$1:$BG$1, 0)),'Output - Cluster ranking'!B315,INDEX('Input - companies list'!$A:$BG, 0, MATCH("Inter-Cluster Connectivity",'Input - companies list'!$A$1:$BG$1, 0)))</f>
        <v/>
      </c>
      <c r="H315">
        <f>IFERROR(PERCENTRANK(C:C,C315),0)</f>
        <v/>
      </c>
      <c r="I315">
        <f>IFERROR(1 - PERCENTRANK(D:D,D315),0)</f>
        <v/>
      </c>
      <c r="J315">
        <f>IFERROR(PERCENTRANK(E:E,E315),0)</f>
        <v/>
      </c>
      <c r="K315">
        <f>IFERROR(1 - PERCENTRANK(F:F,F315),0)</f>
        <v/>
      </c>
      <c r="L315">
        <f>IFERROR(PERCENTRANK(G:G,G315),0)</f>
        <v/>
      </c>
      <c r="M315">
        <f>H315*weightA+I315*weightB+J315*weightC+K315*weightD+L315*weightE</f>
        <v/>
      </c>
    </row>
    <row r="316" spans="1:13">
      <c r="A316">
        <f>RANK(M316,M:M)</f>
        <v/>
      </c>
      <c r="C316">
        <f>SUMIFS('Input - target event report'!H:H,'Input - target event report'!L:L,B316,'Input - target event report'!D:D, "Private Investment")</f>
        <v/>
      </c>
      <c r="D316">
        <f>IF(E316&lt;2, "N/A", (MAXIFS('Input - target event report'!E:E,'Input - target event report'!L:L,B:B,'Input - target event report'!D:D,"Private Investment")-MINIFS('Input - target event report'!E:E,'Input - target event report'!L:L,B:B,'Input - target event report'!D:D,"Private Investment"))/(E316-1))</f>
        <v/>
      </c>
      <c r="E316">
        <f>COUNTIFS('Input - target event report'!L:L,B316,'Input - target event report'!D:D, "Private Investment")</f>
        <v/>
      </c>
      <c r="F316">
        <f>AVERAGEIF(INDEX('Input - companies list'!$A:$BG, 0, MATCH("Clusters 0",'Input - companies list'!$A$1:$BG$1, 0)),'Output - Cluster ranking'!B316,INDEX('Input - companies list'!$A:$BG, 0, MATCH("Flow",'Input - companies list'!$A$1:$BG$1, 0)))</f>
        <v/>
      </c>
      <c r="G316">
        <f>AVERAGEIF(INDEX('Input - companies list'!$A:$BG, 0, MATCH("Clusters 0",'Input - companies list'!$A$1:$BG$1, 0)),'Output - Cluster ranking'!B316,INDEX('Input - companies list'!$A:$BG, 0, MATCH("Inter-Cluster Connectivity",'Input - companies list'!$A$1:$BG$1, 0)))</f>
        <v/>
      </c>
      <c r="H316">
        <f>IFERROR(PERCENTRANK(C:C,C316),0)</f>
        <v/>
      </c>
      <c r="I316">
        <f>IFERROR(1 - PERCENTRANK(D:D,D316),0)</f>
        <v/>
      </c>
      <c r="J316">
        <f>IFERROR(PERCENTRANK(E:E,E316),0)</f>
        <v/>
      </c>
      <c r="K316">
        <f>IFERROR(1 - PERCENTRANK(F:F,F316),0)</f>
        <v/>
      </c>
      <c r="L316">
        <f>IFERROR(PERCENTRANK(G:G,G316),0)</f>
        <v/>
      </c>
      <c r="M316">
        <f>H316*weightA+I316*weightB+J316*weightC+K316*weightD+L316*weightE</f>
        <v/>
      </c>
    </row>
    <row r="317" spans="1:13">
      <c r="A317">
        <f>RANK(M317,M:M)</f>
        <v/>
      </c>
      <c r="C317">
        <f>SUMIFS('Input - target event report'!H:H,'Input - target event report'!L:L,B317,'Input - target event report'!D:D, "Private Investment")</f>
        <v/>
      </c>
      <c r="D317">
        <f>IF(E317&lt;2, "N/A", (MAXIFS('Input - target event report'!E:E,'Input - target event report'!L:L,B:B,'Input - target event report'!D:D,"Private Investment")-MINIFS('Input - target event report'!E:E,'Input - target event report'!L:L,B:B,'Input - target event report'!D:D,"Private Investment"))/(E317-1))</f>
        <v/>
      </c>
      <c r="E317">
        <f>COUNTIFS('Input - target event report'!L:L,B317,'Input - target event report'!D:D, "Private Investment")</f>
        <v/>
      </c>
      <c r="F317">
        <f>AVERAGEIF(INDEX('Input - companies list'!$A:$BG, 0, MATCH("Clusters 0",'Input - companies list'!$A$1:$BG$1, 0)),'Output - Cluster ranking'!B317,INDEX('Input - companies list'!$A:$BG, 0, MATCH("Flow",'Input - companies list'!$A$1:$BG$1, 0)))</f>
        <v/>
      </c>
      <c r="G317">
        <f>AVERAGEIF(INDEX('Input - companies list'!$A:$BG, 0, MATCH("Clusters 0",'Input - companies list'!$A$1:$BG$1, 0)),'Output - Cluster ranking'!B317,INDEX('Input - companies list'!$A:$BG, 0, MATCH("Inter-Cluster Connectivity",'Input - companies list'!$A$1:$BG$1, 0)))</f>
        <v/>
      </c>
      <c r="H317">
        <f>IFERROR(PERCENTRANK(C:C,C317),0)</f>
        <v/>
      </c>
      <c r="I317">
        <f>IFERROR(1 - PERCENTRANK(D:D,D317),0)</f>
        <v/>
      </c>
      <c r="J317">
        <f>IFERROR(PERCENTRANK(E:E,E317),0)</f>
        <v/>
      </c>
      <c r="K317">
        <f>IFERROR(1 - PERCENTRANK(F:F,F317),0)</f>
        <v/>
      </c>
      <c r="L317">
        <f>IFERROR(PERCENTRANK(G:G,G317),0)</f>
        <v/>
      </c>
      <c r="M317">
        <f>H317*weightA+I317*weightB+J317*weightC+K317*weightD+L317*weightE</f>
        <v/>
      </c>
    </row>
    <row r="318" spans="1:13">
      <c r="A318">
        <f>RANK(M318,M:M)</f>
        <v/>
      </c>
      <c r="C318">
        <f>SUMIFS('Input - target event report'!H:H,'Input - target event report'!L:L,B318,'Input - target event report'!D:D, "Private Investment")</f>
        <v/>
      </c>
      <c r="D318">
        <f>IF(E318&lt;2, "N/A", (MAXIFS('Input - target event report'!E:E,'Input - target event report'!L:L,B:B,'Input - target event report'!D:D,"Private Investment")-MINIFS('Input - target event report'!E:E,'Input - target event report'!L:L,B:B,'Input - target event report'!D:D,"Private Investment"))/(E318-1))</f>
        <v/>
      </c>
      <c r="E318">
        <f>COUNTIFS('Input - target event report'!L:L,B318,'Input - target event report'!D:D, "Private Investment")</f>
        <v/>
      </c>
      <c r="F318">
        <f>AVERAGEIF(INDEX('Input - companies list'!$A:$BG, 0, MATCH("Clusters 0",'Input - companies list'!$A$1:$BG$1, 0)),'Output - Cluster ranking'!B318,INDEX('Input - companies list'!$A:$BG, 0, MATCH("Flow",'Input - companies list'!$A$1:$BG$1, 0)))</f>
        <v/>
      </c>
      <c r="G318">
        <f>AVERAGEIF(INDEX('Input - companies list'!$A:$BG, 0, MATCH("Clusters 0",'Input - companies list'!$A$1:$BG$1, 0)),'Output - Cluster ranking'!B318,INDEX('Input - companies list'!$A:$BG, 0, MATCH("Inter-Cluster Connectivity",'Input - companies list'!$A$1:$BG$1, 0)))</f>
        <v/>
      </c>
      <c r="H318">
        <f>IFERROR(PERCENTRANK(C:C,C318),0)</f>
        <v/>
      </c>
      <c r="I318">
        <f>IFERROR(1 - PERCENTRANK(D:D,D318),0)</f>
        <v/>
      </c>
      <c r="J318">
        <f>IFERROR(PERCENTRANK(E:E,E318),0)</f>
        <v/>
      </c>
      <c r="K318">
        <f>IFERROR(1 - PERCENTRANK(F:F,F318),0)</f>
        <v/>
      </c>
      <c r="L318">
        <f>IFERROR(PERCENTRANK(G:G,G318),0)</f>
        <v/>
      </c>
      <c r="M318">
        <f>H318*weightA+I318*weightB+J318*weightC+K318*weightD+L318*weightE</f>
        <v/>
      </c>
    </row>
    <row r="319" spans="1:13">
      <c r="A319">
        <f>RANK(M319,M:M)</f>
        <v/>
      </c>
      <c r="C319">
        <f>SUMIFS('Input - target event report'!H:H,'Input - target event report'!L:L,B319,'Input - target event report'!D:D, "Private Investment")</f>
        <v/>
      </c>
      <c r="D319">
        <f>IF(E319&lt;2, "N/A", (MAXIFS('Input - target event report'!E:E,'Input - target event report'!L:L,B:B,'Input - target event report'!D:D,"Private Investment")-MINIFS('Input - target event report'!E:E,'Input - target event report'!L:L,B:B,'Input - target event report'!D:D,"Private Investment"))/(E319-1))</f>
        <v/>
      </c>
      <c r="E319">
        <f>COUNTIFS('Input - target event report'!L:L,B319,'Input - target event report'!D:D, "Private Investment")</f>
        <v/>
      </c>
      <c r="F319">
        <f>AVERAGEIF(INDEX('Input - companies list'!$A:$BG, 0, MATCH("Clusters 0",'Input - companies list'!$A$1:$BG$1, 0)),'Output - Cluster ranking'!B319,INDEX('Input - companies list'!$A:$BG, 0, MATCH("Flow",'Input - companies list'!$A$1:$BG$1, 0)))</f>
        <v/>
      </c>
      <c r="G319">
        <f>AVERAGEIF(INDEX('Input - companies list'!$A:$BG, 0, MATCH("Clusters 0",'Input - companies list'!$A$1:$BG$1, 0)),'Output - Cluster ranking'!B319,INDEX('Input - companies list'!$A:$BG, 0, MATCH("Inter-Cluster Connectivity",'Input - companies list'!$A$1:$BG$1, 0)))</f>
        <v/>
      </c>
      <c r="H319">
        <f>IFERROR(PERCENTRANK(C:C,C319),0)</f>
        <v/>
      </c>
      <c r="I319">
        <f>IFERROR(1 - PERCENTRANK(D:D,D319),0)</f>
        <v/>
      </c>
      <c r="J319">
        <f>IFERROR(PERCENTRANK(E:E,E319),0)</f>
        <v/>
      </c>
      <c r="K319">
        <f>IFERROR(1 - PERCENTRANK(F:F,F319),0)</f>
        <v/>
      </c>
      <c r="L319">
        <f>IFERROR(PERCENTRANK(G:G,G319),0)</f>
        <v/>
      </c>
      <c r="M319">
        <f>H319*weightA+I319*weightB+J319*weightC+K319*weightD+L319*weightE</f>
        <v/>
      </c>
    </row>
    <row r="320" spans="1:13">
      <c r="A320">
        <f>RANK(M320,M:M)</f>
        <v/>
      </c>
      <c r="C320">
        <f>SUMIFS('Input - target event report'!H:H,'Input - target event report'!L:L,B320,'Input - target event report'!D:D, "Private Investment")</f>
        <v/>
      </c>
      <c r="D320">
        <f>IF(E320&lt;2, "N/A", (MAXIFS('Input - target event report'!E:E,'Input - target event report'!L:L,B:B,'Input - target event report'!D:D,"Private Investment")-MINIFS('Input - target event report'!E:E,'Input - target event report'!L:L,B:B,'Input - target event report'!D:D,"Private Investment"))/(E320-1))</f>
        <v/>
      </c>
      <c r="E320">
        <f>COUNTIFS('Input - target event report'!L:L,B320,'Input - target event report'!D:D, "Private Investment")</f>
        <v/>
      </c>
      <c r="F320">
        <f>AVERAGEIF(INDEX('Input - companies list'!$A:$BG, 0, MATCH("Clusters 0",'Input - companies list'!$A$1:$BG$1, 0)),'Output - Cluster ranking'!B320,INDEX('Input - companies list'!$A:$BG, 0, MATCH("Flow",'Input - companies list'!$A$1:$BG$1, 0)))</f>
        <v/>
      </c>
      <c r="G320">
        <f>AVERAGEIF(INDEX('Input - companies list'!$A:$BG, 0, MATCH("Clusters 0",'Input - companies list'!$A$1:$BG$1, 0)),'Output - Cluster ranking'!B320,INDEX('Input - companies list'!$A:$BG, 0, MATCH("Inter-Cluster Connectivity",'Input - companies list'!$A$1:$BG$1, 0)))</f>
        <v/>
      </c>
      <c r="H320">
        <f>IFERROR(PERCENTRANK(C:C,C320),0)</f>
        <v/>
      </c>
      <c r="I320">
        <f>IFERROR(1 - PERCENTRANK(D:D,D320),0)</f>
        <v/>
      </c>
      <c r="J320">
        <f>IFERROR(PERCENTRANK(E:E,E320),0)</f>
        <v/>
      </c>
      <c r="K320">
        <f>IFERROR(1 - PERCENTRANK(F:F,F320),0)</f>
        <v/>
      </c>
      <c r="L320">
        <f>IFERROR(PERCENTRANK(G:G,G320),0)</f>
        <v/>
      </c>
      <c r="M320">
        <f>H320*weightA+I320*weightB+J320*weightC+K320*weightD+L320*weightE</f>
        <v/>
      </c>
    </row>
    <row r="321" spans="1:13">
      <c r="A321">
        <f>RANK(M321,M:M)</f>
        <v/>
      </c>
      <c r="C321">
        <f>SUMIFS('Input - target event report'!H:H,'Input - target event report'!L:L,B321,'Input - target event report'!D:D, "Private Investment")</f>
        <v/>
      </c>
      <c r="D321">
        <f>IF(E321&lt;2, "N/A", (MAXIFS('Input - target event report'!E:E,'Input - target event report'!L:L,B:B,'Input - target event report'!D:D,"Private Investment")-MINIFS('Input - target event report'!E:E,'Input - target event report'!L:L,B:B,'Input - target event report'!D:D,"Private Investment"))/(E321-1))</f>
        <v/>
      </c>
      <c r="E321">
        <f>COUNTIFS('Input - target event report'!L:L,B321,'Input - target event report'!D:D, "Private Investment")</f>
        <v/>
      </c>
      <c r="F321">
        <f>AVERAGEIF(INDEX('Input - companies list'!$A:$BG, 0, MATCH("Clusters 0",'Input - companies list'!$A$1:$BG$1, 0)),'Output - Cluster ranking'!B321,INDEX('Input - companies list'!$A:$BG, 0, MATCH("Flow",'Input - companies list'!$A$1:$BG$1, 0)))</f>
        <v/>
      </c>
      <c r="G321">
        <f>AVERAGEIF(INDEX('Input - companies list'!$A:$BG, 0, MATCH("Clusters 0",'Input - companies list'!$A$1:$BG$1, 0)),'Output - Cluster ranking'!B321,INDEX('Input - companies list'!$A:$BG, 0, MATCH("Inter-Cluster Connectivity",'Input - companies list'!$A$1:$BG$1, 0)))</f>
        <v/>
      </c>
      <c r="H321">
        <f>IFERROR(PERCENTRANK(C:C,C321),0)</f>
        <v/>
      </c>
      <c r="I321">
        <f>IFERROR(1 - PERCENTRANK(D:D,D321),0)</f>
        <v/>
      </c>
      <c r="J321">
        <f>IFERROR(PERCENTRANK(E:E,E321),0)</f>
        <v/>
      </c>
      <c r="K321">
        <f>IFERROR(1 - PERCENTRANK(F:F,F321),0)</f>
        <v/>
      </c>
      <c r="L321">
        <f>IFERROR(PERCENTRANK(G:G,G321),0)</f>
        <v/>
      </c>
      <c r="M321">
        <f>H321*weightA+I321*weightB+J321*weightC+K321*weightD+L321*weightE</f>
        <v/>
      </c>
    </row>
    <row r="322" spans="1:13">
      <c r="A322">
        <f>RANK(M322,M:M)</f>
        <v/>
      </c>
      <c r="C322">
        <f>SUMIFS('Input - target event report'!H:H,'Input - target event report'!L:L,B322,'Input - target event report'!D:D, "Private Investment")</f>
        <v/>
      </c>
      <c r="D322">
        <f>IF(E322&lt;2, "N/A", (MAXIFS('Input - target event report'!E:E,'Input - target event report'!L:L,B:B,'Input - target event report'!D:D,"Private Investment")-MINIFS('Input - target event report'!E:E,'Input - target event report'!L:L,B:B,'Input - target event report'!D:D,"Private Investment"))/(E322-1))</f>
        <v/>
      </c>
      <c r="E322">
        <f>COUNTIFS('Input - target event report'!L:L,B322,'Input - target event report'!D:D, "Private Investment")</f>
        <v/>
      </c>
      <c r="F322">
        <f>AVERAGEIF(INDEX('Input - companies list'!$A:$BG, 0, MATCH("Clusters 0",'Input - companies list'!$A$1:$BG$1, 0)),'Output - Cluster ranking'!B322,INDEX('Input - companies list'!$A:$BG, 0, MATCH("Flow",'Input - companies list'!$A$1:$BG$1, 0)))</f>
        <v/>
      </c>
      <c r="G322">
        <f>AVERAGEIF(INDEX('Input - companies list'!$A:$BG, 0, MATCH("Clusters 0",'Input - companies list'!$A$1:$BG$1, 0)),'Output - Cluster ranking'!B322,INDEX('Input - companies list'!$A:$BG, 0, MATCH("Inter-Cluster Connectivity",'Input - companies list'!$A$1:$BG$1, 0)))</f>
        <v/>
      </c>
      <c r="H322">
        <f>IFERROR(PERCENTRANK(C:C,C322),0)</f>
        <v/>
      </c>
      <c r="I322">
        <f>IFERROR(1 - PERCENTRANK(D:D,D322),0)</f>
        <v/>
      </c>
      <c r="J322">
        <f>IFERROR(PERCENTRANK(E:E,E322),0)</f>
        <v/>
      </c>
      <c r="K322">
        <f>IFERROR(1 - PERCENTRANK(F:F,F322),0)</f>
        <v/>
      </c>
      <c r="L322">
        <f>IFERROR(PERCENTRANK(G:G,G322),0)</f>
        <v/>
      </c>
      <c r="M322">
        <f>H322*weightA+I322*weightB+J322*weightC+K322*weightD+L322*weightE</f>
        <v/>
      </c>
    </row>
    <row r="323" spans="1:13">
      <c r="A323">
        <f>RANK(M323,M:M)</f>
        <v/>
      </c>
      <c r="C323">
        <f>SUMIFS('Input - target event report'!H:H,'Input - target event report'!L:L,B323,'Input - target event report'!D:D, "Private Investment")</f>
        <v/>
      </c>
      <c r="D323">
        <f>IF(E323&lt;2, "N/A", (MAXIFS('Input - target event report'!E:E,'Input - target event report'!L:L,B:B,'Input - target event report'!D:D,"Private Investment")-MINIFS('Input - target event report'!E:E,'Input - target event report'!L:L,B:B,'Input - target event report'!D:D,"Private Investment"))/(E323-1))</f>
        <v/>
      </c>
      <c r="E323">
        <f>COUNTIFS('Input - target event report'!L:L,B323,'Input - target event report'!D:D, "Private Investment")</f>
        <v/>
      </c>
      <c r="F323">
        <f>AVERAGEIF(INDEX('Input - companies list'!$A:$BG, 0, MATCH("Clusters 0",'Input - companies list'!$A$1:$BG$1, 0)),'Output - Cluster ranking'!B323,INDEX('Input - companies list'!$A:$BG, 0, MATCH("Flow",'Input - companies list'!$A$1:$BG$1, 0)))</f>
        <v/>
      </c>
      <c r="G323">
        <f>AVERAGEIF(INDEX('Input - companies list'!$A:$BG, 0, MATCH("Clusters 0",'Input - companies list'!$A$1:$BG$1, 0)),'Output - Cluster ranking'!B323,INDEX('Input - companies list'!$A:$BG, 0, MATCH("Inter-Cluster Connectivity",'Input - companies list'!$A$1:$BG$1, 0)))</f>
        <v/>
      </c>
      <c r="H323">
        <f>IFERROR(PERCENTRANK(C:C,C323),0)</f>
        <v/>
      </c>
      <c r="I323">
        <f>IFERROR(1 - PERCENTRANK(D:D,D323),0)</f>
        <v/>
      </c>
      <c r="J323">
        <f>IFERROR(PERCENTRANK(E:E,E323),0)</f>
        <v/>
      </c>
      <c r="K323">
        <f>IFERROR(1 - PERCENTRANK(F:F,F323),0)</f>
        <v/>
      </c>
      <c r="L323">
        <f>IFERROR(PERCENTRANK(G:G,G323),0)</f>
        <v/>
      </c>
      <c r="M323">
        <f>H323*weightA+I323*weightB+J323*weightC+K323*weightD+L323*weightE</f>
        <v/>
      </c>
    </row>
    <row r="324" spans="1:13">
      <c r="A324">
        <f>RANK(M324,M:M)</f>
        <v/>
      </c>
      <c r="C324">
        <f>SUMIFS('Input - target event report'!H:H,'Input - target event report'!L:L,B324,'Input - target event report'!D:D, "Private Investment")</f>
        <v/>
      </c>
      <c r="D324">
        <f>IF(E324&lt;2, "N/A", (MAXIFS('Input - target event report'!E:E,'Input - target event report'!L:L,B:B,'Input - target event report'!D:D,"Private Investment")-MINIFS('Input - target event report'!E:E,'Input - target event report'!L:L,B:B,'Input - target event report'!D:D,"Private Investment"))/(E324-1))</f>
        <v/>
      </c>
      <c r="E324">
        <f>COUNTIFS('Input - target event report'!L:L,B324,'Input - target event report'!D:D, "Private Investment")</f>
        <v/>
      </c>
      <c r="F324">
        <f>AVERAGEIF(INDEX('Input - companies list'!$A:$BG, 0, MATCH("Clusters 0",'Input - companies list'!$A$1:$BG$1, 0)),'Output - Cluster ranking'!B324,INDEX('Input - companies list'!$A:$BG, 0, MATCH("Flow",'Input - companies list'!$A$1:$BG$1, 0)))</f>
        <v/>
      </c>
      <c r="G324">
        <f>AVERAGEIF(INDEX('Input - companies list'!$A:$BG, 0, MATCH("Clusters 0",'Input - companies list'!$A$1:$BG$1, 0)),'Output - Cluster ranking'!B324,INDEX('Input - companies list'!$A:$BG, 0, MATCH("Inter-Cluster Connectivity",'Input - companies list'!$A$1:$BG$1, 0)))</f>
        <v/>
      </c>
      <c r="H324">
        <f>IFERROR(PERCENTRANK(C:C,C324),0)</f>
        <v/>
      </c>
      <c r="I324">
        <f>IFERROR(1 - PERCENTRANK(D:D,D324),0)</f>
        <v/>
      </c>
      <c r="J324">
        <f>IFERROR(PERCENTRANK(E:E,E324),0)</f>
        <v/>
      </c>
      <c r="K324">
        <f>IFERROR(1 - PERCENTRANK(F:F,F324),0)</f>
        <v/>
      </c>
      <c r="L324">
        <f>IFERROR(PERCENTRANK(G:G,G324),0)</f>
        <v/>
      </c>
      <c r="M324">
        <f>H324*weightA+I324*weightB+J324*weightC+K324*weightD+L324*weightE</f>
        <v/>
      </c>
    </row>
    <row r="325" spans="1:13">
      <c r="A325">
        <f>RANK(M325,M:M)</f>
        <v/>
      </c>
      <c r="C325">
        <f>SUMIFS('Input - target event report'!H:H,'Input - target event report'!L:L,B325,'Input - target event report'!D:D, "Private Investment")</f>
        <v/>
      </c>
      <c r="D325">
        <f>IF(E325&lt;2, "N/A", (MAXIFS('Input - target event report'!E:E,'Input - target event report'!L:L,B:B,'Input - target event report'!D:D,"Private Investment")-MINIFS('Input - target event report'!E:E,'Input - target event report'!L:L,B:B,'Input - target event report'!D:D,"Private Investment"))/(E325-1))</f>
        <v/>
      </c>
      <c r="E325">
        <f>COUNTIFS('Input - target event report'!L:L,B325,'Input - target event report'!D:D, "Private Investment")</f>
        <v/>
      </c>
      <c r="F325">
        <f>AVERAGEIF(INDEX('Input - companies list'!$A:$BG, 0, MATCH("Clusters 0",'Input - companies list'!$A$1:$BG$1, 0)),'Output - Cluster ranking'!B325,INDEX('Input - companies list'!$A:$BG, 0, MATCH("Flow",'Input - companies list'!$A$1:$BG$1, 0)))</f>
        <v/>
      </c>
      <c r="G325">
        <f>AVERAGEIF(INDEX('Input - companies list'!$A:$BG, 0, MATCH("Clusters 0",'Input - companies list'!$A$1:$BG$1, 0)),'Output - Cluster ranking'!B325,INDEX('Input - companies list'!$A:$BG, 0, MATCH("Inter-Cluster Connectivity",'Input - companies list'!$A$1:$BG$1, 0)))</f>
        <v/>
      </c>
      <c r="H325">
        <f>IFERROR(PERCENTRANK(C:C,C325),0)</f>
        <v/>
      </c>
      <c r="I325">
        <f>IFERROR(1 - PERCENTRANK(D:D,D325),0)</f>
        <v/>
      </c>
      <c r="J325">
        <f>IFERROR(PERCENTRANK(E:E,E325),0)</f>
        <v/>
      </c>
      <c r="K325">
        <f>IFERROR(1 - PERCENTRANK(F:F,F325),0)</f>
        <v/>
      </c>
      <c r="L325">
        <f>IFERROR(PERCENTRANK(G:G,G325),0)</f>
        <v/>
      </c>
      <c r="M325">
        <f>H325*weightA+I325*weightB+J325*weightC+K325*weightD+L325*weightE</f>
        <v/>
      </c>
    </row>
    <row r="326" spans="1:13">
      <c r="A326">
        <f>RANK(M326,M:M)</f>
        <v/>
      </c>
      <c r="C326">
        <f>SUMIFS('Input - target event report'!H:H,'Input - target event report'!L:L,B326,'Input - target event report'!D:D, "Private Investment")</f>
        <v/>
      </c>
      <c r="D326">
        <f>IF(E326&lt;2, "N/A", (MAXIFS('Input - target event report'!E:E,'Input - target event report'!L:L,B:B,'Input - target event report'!D:D,"Private Investment")-MINIFS('Input - target event report'!E:E,'Input - target event report'!L:L,B:B,'Input - target event report'!D:D,"Private Investment"))/(E326-1))</f>
        <v/>
      </c>
      <c r="E326">
        <f>COUNTIFS('Input - target event report'!L:L,B326,'Input - target event report'!D:D, "Private Investment")</f>
        <v/>
      </c>
      <c r="F326">
        <f>AVERAGEIF(INDEX('Input - companies list'!$A:$BG, 0, MATCH("Clusters 0",'Input - companies list'!$A$1:$BG$1, 0)),'Output - Cluster ranking'!B326,INDEX('Input - companies list'!$A:$BG, 0, MATCH("Flow",'Input - companies list'!$A$1:$BG$1, 0)))</f>
        <v/>
      </c>
      <c r="G326">
        <f>AVERAGEIF(INDEX('Input - companies list'!$A:$BG, 0, MATCH("Clusters 0",'Input - companies list'!$A$1:$BG$1, 0)),'Output - Cluster ranking'!B326,INDEX('Input - companies list'!$A:$BG, 0, MATCH("Inter-Cluster Connectivity",'Input - companies list'!$A$1:$BG$1, 0)))</f>
        <v/>
      </c>
      <c r="H326">
        <f>IFERROR(PERCENTRANK(C:C,C326),0)</f>
        <v/>
      </c>
      <c r="I326">
        <f>IFERROR(1 - PERCENTRANK(D:D,D326),0)</f>
        <v/>
      </c>
      <c r="J326">
        <f>IFERROR(PERCENTRANK(E:E,E326),0)</f>
        <v/>
      </c>
      <c r="K326">
        <f>IFERROR(1 - PERCENTRANK(F:F,F326),0)</f>
        <v/>
      </c>
      <c r="L326">
        <f>IFERROR(PERCENTRANK(G:G,G326),0)</f>
        <v/>
      </c>
      <c r="M326">
        <f>H326*weightA+I326*weightB+J326*weightC+K326*weightD+L326*weightE</f>
        <v/>
      </c>
    </row>
    <row r="327" spans="1:13">
      <c r="A327">
        <f>RANK(M327,M:M)</f>
        <v/>
      </c>
      <c r="C327">
        <f>SUMIFS('Input - target event report'!H:H,'Input - target event report'!L:L,B327,'Input - target event report'!D:D, "Private Investment")</f>
        <v/>
      </c>
      <c r="D327">
        <f>IF(E327&lt;2, "N/A", (MAXIFS('Input - target event report'!E:E,'Input - target event report'!L:L,B:B,'Input - target event report'!D:D,"Private Investment")-MINIFS('Input - target event report'!E:E,'Input - target event report'!L:L,B:B,'Input - target event report'!D:D,"Private Investment"))/(E327-1))</f>
        <v/>
      </c>
      <c r="E327">
        <f>COUNTIFS('Input - target event report'!L:L,B327,'Input - target event report'!D:D, "Private Investment")</f>
        <v/>
      </c>
      <c r="F327">
        <f>AVERAGEIF(INDEX('Input - companies list'!$A:$BG, 0, MATCH("Clusters 0",'Input - companies list'!$A$1:$BG$1, 0)),'Output - Cluster ranking'!B327,INDEX('Input - companies list'!$A:$BG, 0, MATCH("Flow",'Input - companies list'!$A$1:$BG$1, 0)))</f>
        <v/>
      </c>
      <c r="G327">
        <f>AVERAGEIF(INDEX('Input - companies list'!$A:$BG, 0, MATCH("Clusters 0",'Input - companies list'!$A$1:$BG$1, 0)),'Output - Cluster ranking'!B327,INDEX('Input - companies list'!$A:$BG, 0, MATCH("Inter-Cluster Connectivity",'Input - companies list'!$A$1:$BG$1, 0)))</f>
        <v/>
      </c>
      <c r="H327">
        <f>IFERROR(PERCENTRANK(C:C,C327),0)</f>
        <v/>
      </c>
      <c r="I327">
        <f>IFERROR(1 - PERCENTRANK(D:D,D327),0)</f>
        <v/>
      </c>
      <c r="J327">
        <f>IFERROR(PERCENTRANK(E:E,E327),0)</f>
        <v/>
      </c>
      <c r="K327">
        <f>IFERROR(1 - PERCENTRANK(F:F,F327),0)</f>
        <v/>
      </c>
      <c r="L327">
        <f>IFERROR(PERCENTRANK(G:G,G327),0)</f>
        <v/>
      </c>
      <c r="M327">
        <f>H327*weightA+I327*weightB+J327*weightC+K327*weightD+L327*weightE</f>
        <v/>
      </c>
    </row>
    <row r="328" spans="1:13">
      <c r="A328">
        <f>RANK(M328,M:M)</f>
        <v/>
      </c>
      <c r="C328">
        <f>SUMIFS('Input - target event report'!H:H,'Input - target event report'!L:L,B328,'Input - target event report'!D:D, "Private Investment")</f>
        <v/>
      </c>
      <c r="D328">
        <f>IF(E328&lt;2, "N/A", (MAXIFS('Input - target event report'!E:E,'Input - target event report'!L:L,B:B,'Input - target event report'!D:D,"Private Investment")-MINIFS('Input - target event report'!E:E,'Input - target event report'!L:L,B:B,'Input - target event report'!D:D,"Private Investment"))/(E328-1))</f>
        <v/>
      </c>
      <c r="E328">
        <f>COUNTIFS('Input - target event report'!L:L,B328,'Input - target event report'!D:D, "Private Investment")</f>
        <v/>
      </c>
      <c r="F328">
        <f>AVERAGEIF(INDEX('Input - companies list'!$A:$BG, 0, MATCH("Clusters 0",'Input - companies list'!$A$1:$BG$1, 0)),'Output - Cluster ranking'!B328,INDEX('Input - companies list'!$A:$BG, 0, MATCH("Flow",'Input - companies list'!$A$1:$BG$1, 0)))</f>
        <v/>
      </c>
      <c r="G328">
        <f>AVERAGEIF(INDEX('Input - companies list'!$A:$BG, 0, MATCH("Clusters 0",'Input - companies list'!$A$1:$BG$1, 0)),'Output - Cluster ranking'!B328,INDEX('Input - companies list'!$A:$BG, 0, MATCH("Inter-Cluster Connectivity",'Input - companies list'!$A$1:$BG$1, 0)))</f>
        <v/>
      </c>
      <c r="H328">
        <f>IFERROR(PERCENTRANK(C:C,C328),0)</f>
        <v/>
      </c>
      <c r="I328">
        <f>IFERROR(1 - PERCENTRANK(D:D,D328),0)</f>
        <v/>
      </c>
      <c r="J328">
        <f>IFERROR(PERCENTRANK(E:E,E328),0)</f>
        <v/>
      </c>
      <c r="K328">
        <f>IFERROR(1 - PERCENTRANK(F:F,F328),0)</f>
        <v/>
      </c>
      <c r="L328">
        <f>IFERROR(PERCENTRANK(G:G,G328),0)</f>
        <v/>
      </c>
      <c r="M328">
        <f>H328*weightA+I328*weightB+J328*weightC+K328*weightD+L328*weightE</f>
        <v/>
      </c>
    </row>
    <row r="329" spans="1:13">
      <c r="A329">
        <f>RANK(M329,M:M)</f>
        <v/>
      </c>
      <c r="C329">
        <f>SUMIFS('Input - target event report'!H:H,'Input - target event report'!L:L,B329,'Input - target event report'!D:D, "Private Investment")</f>
        <v/>
      </c>
      <c r="D329">
        <f>IF(E329&lt;2, "N/A", (MAXIFS('Input - target event report'!E:E,'Input - target event report'!L:L,B:B,'Input - target event report'!D:D,"Private Investment")-MINIFS('Input - target event report'!E:E,'Input - target event report'!L:L,B:B,'Input - target event report'!D:D,"Private Investment"))/(E329-1))</f>
        <v/>
      </c>
      <c r="E329">
        <f>COUNTIFS('Input - target event report'!L:L,B329,'Input - target event report'!D:D, "Private Investment")</f>
        <v/>
      </c>
      <c r="F329">
        <f>AVERAGEIF(INDEX('Input - companies list'!$A:$BG, 0, MATCH("Clusters 0",'Input - companies list'!$A$1:$BG$1, 0)),'Output - Cluster ranking'!B329,INDEX('Input - companies list'!$A:$BG, 0, MATCH("Flow",'Input - companies list'!$A$1:$BG$1, 0)))</f>
        <v/>
      </c>
      <c r="G329">
        <f>AVERAGEIF(INDEX('Input - companies list'!$A:$BG, 0, MATCH("Clusters 0",'Input - companies list'!$A$1:$BG$1, 0)),'Output - Cluster ranking'!B329,INDEX('Input - companies list'!$A:$BG, 0, MATCH("Inter-Cluster Connectivity",'Input - companies list'!$A$1:$BG$1, 0)))</f>
        <v/>
      </c>
      <c r="H329">
        <f>IFERROR(PERCENTRANK(C:C,C329),0)</f>
        <v/>
      </c>
      <c r="I329">
        <f>IFERROR(1 - PERCENTRANK(D:D,D329),0)</f>
        <v/>
      </c>
      <c r="J329">
        <f>IFERROR(PERCENTRANK(E:E,E329),0)</f>
        <v/>
      </c>
      <c r="K329">
        <f>IFERROR(1 - PERCENTRANK(F:F,F329),0)</f>
        <v/>
      </c>
      <c r="L329">
        <f>IFERROR(PERCENTRANK(G:G,G329),0)</f>
        <v/>
      </c>
      <c r="M329">
        <f>H329*weightA+I329*weightB+J329*weightC+K329*weightD+L329*weightE</f>
        <v/>
      </c>
    </row>
    <row r="330" spans="1:13">
      <c r="A330">
        <f>RANK(M330,M:M)</f>
        <v/>
      </c>
      <c r="C330">
        <f>SUMIFS('Input - target event report'!H:H,'Input - target event report'!L:L,B330,'Input - target event report'!D:D, "Private Investment")</f>
        <v/>
      </c>
      <c r="D330">
        <f>IF(E330&lt;2, "N/A", (MAXIFS('Input - target event report'!E:E,'Input - target event report'!L:L,B:B,'Input - target event report'!D:D,"Private Investment")-MINIFS('Input - target event report'!E:E,'Input - target event report'!L:L,B:B,'Input - target event report'!D:D,"Private Investment"))/(E330-1))</f>
        <v/>
      </c>
      <c r="E330">
        <f>COUNTIFS('Input - target event report'!L:L,B330,'Input - target event report'!D:D, "Private Investment")</f>
        <v/>
      </c>
      <c r="F330">
        <f>AVERAGEIF(INDEX('Input - companies list'!$A:$BG, 0, MATCH("Clusters 0",'Input - companies list'!$A$1:$BG$1, 0)),'Output - Cluster ranking'!B330,INDEX('Input - companies list'!$A:$BG, 0, MATCH("Flow",'Input - companies list'!$A$1:$BG$1, 0)))</f>
        <v/>
      </c>
      <c r="G330">
        <f>AVERAGEIF(INDEX('Input - companies list'!$A:$BG, 0, MATCH("Clusters 0",'Input - companies list'!$A$1:$BG$1, 0)),'Output - Cluster ranking'!B330,INDEX('Input - companies list'!$A:$BG, 0, MATCH("Inter-Cluster Connectivity",'Input - companies list'!$A$1:$BG$1, 0)))</f>
        <v/>
      </c>
      <c r="H330">
        <f>IFERROR(PERCENTRANK(C:C,C330),0)</f>
        <v/>
      </c>
      <c r="I330">
        <f>IFERROR(1 - PERCENTRANK(D:D,D330),0)</f>
        <v/>
      </c>
      <c r="J330">
        <f>IFERROR(PERCENTRANK(E:E,E330),0)</f>
        <v/>
      </c>
      <c r="K330">
        <f>IFERROR(1 - PERCENTRANK(F:F,F330),0)</f>
        <v/>
      </c>
      <c r="L330">
        <f>IFERROR(PERCENTRANK(G:G,G330),0)</f>
        <v/>
      </c>
      <c r="M330">
        <f>H330*weightA+I330*weightB+J330*weightC+K330*weightD+L330*weightE</f>
        <v/>
      </c>
    </row>
    <row r="331" spans="1:13">
      <c r="A331">
        <f>RANK(M331,M:M)</f>
        <v/>
      </c>
      <c r="C331">
        <f>SUMIFS('Input - target event report'!H:H,'Input - target event report'!L:L,B331,'Input - target event report'!D:D, "Private Investment")</f>
        <v/>
      </c>
      <c r="D331">
        <f>IF(E331&lt;2, "N/A", (MAXIFS('Input - target event report'!E:E,'Input - target event report'!L:L,B:B,'Input - target event report'!D:D,"Private Investment")-MINIFS('Input - target event report'!E:E,'Input - target event report'!L:L,B:B,'Input - target event report'!D:D,"Private Investment"))/(E331-1))</f>
        <v/>
      </c>
      <c r="E331">
        <f>COUNTIFS('Input - target event report'!L:L,B331,'Input - target event report'!D:D, "Private Investment")</f>
        <v/>
      </c>
      <c r="F331">
        <f>AVERAGEIF(INDEX('Input - companies list'!$A:$BG, 0, MATCH("Clusters 0",'Input - companies list'!$A$1:$BG$1, 0)),'Output - Cluster ranking'!B331,INDEX('Input - companies list'!$A:$BG, 0, MATCH("Flow",'Input - companies list'!$A$1:$BG$1, 0)))</f>
        <v/>
      </c>
      <c r="G331">
        <f>AVERAGEIF(INDEX('Input - companies list'!$A:$BG, 0, MATCH("Clusters 0",'Input - companies list'!$A$1:$BG$1, 0)),'Output - Cluster ranking'!B331,INDEX('Input - companies list'!$A:$BG, 0, MATCH("Inter-Cluster Connectivity",'Input - companies list'!$A$1:$BG$1, 0)))</f>
        <v/>
      </c>
      <c r="H331">
        <f>IFERROR(PERCENTRANK(C:C,C331),0)</f>
        <v/>
      </c>
      <c r="I331">
        <f>IFERROR(1 - PERCENTRANK(D:D,D331),0)</f>
        <v/>
      </c>
      <c r="J331">
        <f>IFERROR(PERCENTRANK(E:E,E331),0)</f>
        <v/>
      </c>
      <c r="K331">
        <f>IFERROR(1 - PERCENTRANK(F:F,F331),0)</f>
        <v/>
      </c>
      <c r="L331">
        <f>IFERROR(PERCENTRANK(G:G,G331),0)</f>
        <v/>
      </c>
      <c r="M331">
        <f>H331*weightA+I331*weightB+J331*weightC+K331*weightD+L331*weightE</f>
        <v/>
      </c>
    </row>
    <row r="332" spans="1:13">
      <c r="A332">
        <f>RANK(M332,M:M)</f>
        <v/>
      </c>
      <c r="C332">
        <f>SUMIFS('Input - target event report'!H:H,'Input - target event report'!L:L,B332,'Input - target event report'!D:D, "Private Investment")</f>
        <v/>
      </c>
      <c r="D332">
        <f>IF(E332&lt;2, "N/A", (MAXIFS('Input - target event report'!E:E,'Input - target event report'!L:L,B:B,'Input - target event report'!D:D,"Private Investment")-MINIFS('Input - target event report'!E:E,'Input - target event report'!L:L,B:B,'Input - target event report'!D:D,"Private Investment"))/(E332-1))</f>
        <v/>
      </c>
      <c r="E332">
        <f>COUNTIFS('Input - target event report'!L:L,B332,'Input - target event report'!D:D, "Private Investment")</f>
        <v/>
      </c>
      <c r="F332">
        <f>AVERAGEIF(INDEX('Input - companies list'!$A:$BG, 0, MATCH("Clusters 0",'Input - companies list'!$A$1:$BG$1, 0)),'Output - Cluster ranking'!B332,INDEX('Input - companies list'!$A:$BG, 0, MATCH("Flow",'Input - companies list'!$A$1:$BG$1, 0)))</f>
        <v/>
      </c>
      <c r="G332">
        <f>AVERAGEIF(INDEX('Input - companies list'!$A:$BG, 0, MATCH("Clusters 0",'Input - companies list'!$A$1:$BG$1, 0)),'Output - Cluster ranking'!B332,INDEX('Input - companies list'!$A:$BG, 0, MATCH("Inter-Cluster Connectivity",'Input - companies list'!$A$1:$BG$1, 0)))</f>
        <v/>
      </c>
      <c r="H332">
        <f>IFERROR(PERCENTRANK(C:C,C332),0)</f>
        <v/>
      </c>
      <c r="I332">
        <f>IFERROR(1 - PERCENTRANK(D:D,D332),0)</f>
        <v/>
      </c>
      <c r="J332">
        <f>IFERROR(PERCENTRANK(E:E,E332),0)</f>
        <v/>
      </c>
      <c r="K332">
        <f>IFERROR(1 - PERCENTRANK(F:F,F332),0)</f>
        <v/>
      </c>
      <c r="L332">
        <f>IFERROR(PERCENTRANK(G:G,G332),0)</f>
        <v/>
      </c>
      <c r="M332">
        <f>H332*weightA+I332*weightB+J332*weightC+K332*weightD+L332*weightE</f>
        <v/>
      </c>
    </row>
    <row r="333" spans="1:13">
      <c r="A333">
        <f>RANK(M333,M:M)</f>
        <v/>
      </c>
      <c r="C333">
        <f>SUMIFS('Input - target event report'!H:H,'Input - target event report'!L:L,B333,'Input - target event report'!D:D, "Private Investment")</f>
        <v/>
      </c>
      <c r="D333">
        <f>IF(E333&lt;2, "N/A", (MAXIFS('Input - target event report'!E:E,'Input - target event report'!L:L,B:B,'Input - target event report'!D:D,"Private Investment")-MINIFS('Input - target event report'!E:E,'Input - target event report'!L:L,B:B,'Input - target event report'!D:D,"Private Investment"))/(E333-1))</f>
        <v/>
      </c>
      <c r="E333">
        <f>COUNTIFS('Input - target event report'!L:L,B333,'Input - target event report'!D:D, "Private Investment")</f>
        <v/>
      </c>
      <c r="F333">
        <f>AVERAGEIF(INDEX('Input - companies list'!$A:$BG, 0, MATCH("Clusters 0",'Input - companies list'!$A$1:$BG$1, 0)),'Output - Cluster ranking'!B333,INDEX('Input - companies list'!$A:$BG, 0, MATCH("Flow",'Input - companies list'!$A$1:$BG$1, 0)))</f>
        <v/>
      </c>
      <c r="G333">
        <f>AVERAGEIF(INDEX('Input - companies list'!$A:$BG, 0, MATCH("Clusters 0",'Input - companies list'!$A$1:$BG$1, 0)),'Output - Cluster ranking'!B333,INDEX('Input - companies list'!$A:$BG, 0, MATCH("Inter-Cluster Connectivity",'Input - companies list'!$A$1:$BG$1, 0)))</f>
        <v/>
      </c>
      <c r="H333">
        <f>IFERROR(PERCENTRANK(C:C,C333),0)</f>
        <v/>
      </c>
      <c r="I333">
        <f>IFERROR(1 - PERCENTRANK(D:D,D333),0)</f>
        <v/>
      </c>
      <c r="J333">
        <f>IFERROR(PERCENTRANK(E:E,E333),0)</f>
        <v/>
      </c>
      <c r="K333">
        <f>IFERROR(1 - PERCENTRANK(F:F,F333),0)</f>
        <v/>
      </c>
      <c r="L333">
        <f>IFERROR(PERCENTRANK(G:G,G333),0)</f>
        <v/>
      </c>
      <c r="M333">
        <f>H333*weightA+I333*weightB+J333*weightC+K333*weightD+L333*weightE</f>
        <v/>
      </c>
    </row>
    <row r="334" spans="1:13">
      <c r="A334">
        <f>RANK(M334,M:M)</f>
        <v/>
      </c>
      <c r="C334">
        <f>SUMIFS('Input - target event report'!H:H,'Input - target event report'!L:L,B334,'Input - target event report'!D:D, "Private Investment")</f>
        <v/>
      </c>
      <c r="D334">
        <f>IF(E334&lt;2, "N/A", (MAXIFS('Input - target event report'!E:E,'Input - target event report'!L:L,B:B,'Input - target event report'!D:D,"Private Investment")-MINIFS('Input - target event report'!E:E,'Input - target event report'!L:L,B:B,'Input - target event report'!D:D,"Private Investment"))/(E334-1))</f>
        <v/>
      </c>
      <c r="E334">
        <f>COUNTIFS('Input - target event report'!L:L,B334,'Input - target event report'!D:D, "Private Investment")</f>
        <v/>
      </c>
      <c r="F334">
        <f>AVERAGEIF(INDEX('Input - companies list'!$A:$BG, 0, MATCH("Clusters 0",'Input - companies list'!$A$1:$BG$1, 0)),'Output - Cluster ranking'!B334,INDEX('Input - companies list'!$A:$BG, 0, MATCH("Flow",'Input - companies list'!$A$1:$BG$1, 0)))</f>
        <v/>
      </c>
      <c r="G334">
        <f>AVERAGEIF(INDEX('Input - companies list'!$A:$BG, 0, MATCH("Clusters 0",'Input - companies list'!$A$1:$BG$1, 0)),'Output - Cluster ranking'!B334,INDEX('Input - companies list'!$A:$BG, 0, MATCH("Inter-Cluster Connectivity",'Input - companies list'!$A$1:$BG$1, 0)))</f>
        <v/>
      </c>
      <c r="H334">
        <f>IFERROR(PERCENTRANK(C:C,C334),0)</f>
        <v/>
      </c>
      <c r="I334">
        <f>IFERROR(1 - PERCENTRANK(D:D,D334),0)</f>
        <v/>
      </c>
      <c r="J334">
        <f>IFERROR(PERCENTRANK(E:E,E334),0)</f>
        <v/>
      </c>
      <c r="K334">
        <f>IFERROR(1 - PERCENTRANK(F:F,F334),0)</f>
        <v/>
      </c>
      <c r="L334">
        <f>IFERROR(PERCENTRANK(G:G,G334),0)</f>
        <v/>
      </c>
      <c r="M334">
        <f>H334*weightA+I334*weightB+J334*weightC+K334*weightD+L334*weightE</f>
        <v/>
      </c>
    </row>
    <row r="335" spans="1:13">
      <c r="A335">
        <f>RANK(M335,M:M)</f>
        <v/>
      </c>
      <c r="C335">
        <f>SUMIFS('Input - target event report'!H:H,'Input - target event report'!L:L,B335,'Input - target event report'!D:D, "Private Investment")</f>
        <v/>
      </c>
      <c r="D335">
        <f>IF(E335&lt;2, "N/A", (MAXIFS('Input - target event report'!E:E,'Input - target event report'!L:L,B:B,'Input - target event report'!D:D,"Private Investment")-MINIFS('Input - target event report'!E:E,'Input - target event report'!L:L,B:B,'Input - target event report'!D:D,"Private Investment"))/(E335-1))</f>
        <v/>
      </c>
      <c r="E335">
        <f>COUNTIFS('Input - target event report'!L:L,B335,'Input - target event report'!D:D, "Private Investment")</f>
        <v/>
      </c>
      <c r="F335">
        <f>AVERAGEIF(INDEX('Input - companies list'!$A:$BG, 0, MATCH("Clusters 0",'Input - companies list'!$A$1:$BG$1, 0)),'Output - Cluster ranking'!B335,INDEX('Input - companies list'!$A:$BG, 0, MATCH("Flow",'Input - companies list'!$A$1:$BG$1, 0)))</f>
        <v/>
      </c>
      <c r="G335">
        <f>AVERAGEIF(INDEX('Input - companies list'!$A:$BG, 0, MATCH("Clusters 0",'Input - companies list'!$A$1:$BG$1, 0)),'Output - Cluster ranking'!B335,INDEX('Input - companies list'!$A:$BG, 0, MATCH("Inter-Cluster Connectivity",'Input - companies list'!$A$1:$BG$1, 0)))</f>
        <v/>
      </c>
      <c r="H335">
        <f>IFERROR(PERCENTRANK(C:C,C335),0)</f>
        <v/>
      </c>
      <c r="I335">
        <f>IFERROR(1 - PERCENTRANK(D:D,D335),0)</f>
        <v/>
      </c>
      <c r="J335">
        <f>IFERROR(PERCENTRANK(E:E,E335),0)</f>
        <v/>
      </c>
      <c r="K335">
        <f>IFERROR(1 - PERCENTRANK(F:F,F335),0)</f>
        <v/>
      </c>
      <c r="L335">
        <f>IFERROR(PERCENTRANK(G:G,G335),0)</f>
        <v/>
      </c>
      <c r="M335">
        <f>H335*weightA+I335*weightB+J335*weightC+K335*weightD+L335*weightE</f>
        <v/>
      </c>
    </row>
    <row r="336" spans="1:13">
      <c r="A336">
        <f>RANK(M336,M:M)</f>
        <v/>
      </c>
      <c r="C336">
        <f>SUMIFS('Input - target event report'!H:H,'Input - target event report'!L:L,B336,'Input - target event report'!D:D, "Private Investment")</f>
        <v/>
      </c>
      <c r="D336">
        <f>IF(E336&lt;2, "N/A", (MAXIFS('Input - target event report'!E:E,'Input - target event report'!L:L,B:B,'Input - target event report'!D:D,"Private Investment")-MINIFS('Input - target event report'!E:E,'Input - target event report'!L:L,B:B,'Input - target event report'!D:D,"Private Investment"))/(E336-1))</f>
        <v/>
      </c>
      <c r="E336">
        <f>COUNTIFS('Input - target event report'!L:L,B336,'Input - target event report'!D:D, "Private Investment")</f>
        <v/>
      </c>
      <c r="F336">
        <f>AVERAGEIF(INDEX('Input - companies list'!$A:$BG, 0, MATCH("Clusters 0",'Input - companies list'!$A$1:$BG$1, 0)),'Output - Cluster ranking'!B336,INDEX('Input - companies list'!$A:$BG, 0, MATCH("Flow",'Input - companies list'!$A$1:$BG$1, 0)))</f>
        <v/>
      </c>
      <c r="G336">
        <f>AVERAGEIF(INDEX('Input - companies list'!$A:$BG, 0, MATCH("Clusters 0",'Input - companies list'!$A$1:$BG$1, 0)),'Output - Cluster ranking'!B336,INDEX('Input - companies list'!$A:$BG, 0, MATCH("Inter-Cluster Connectivity",'Input - companies list'!$A$1:$BG$1, 0)))</f>
        <v/>
      </c>
      <c r="H336">
        <f>IFERROR(PERCENTRANK(C:C,C336),0)</f>
        <v/>
      </c>
      <c r="I336">
        <f>IFERROR(1 - PERCENTRANK(D:D,D336),0)</f>
        <v/>
      </c>
      <c r="J336">
        <f>IFERROR(PERCENTRANK(E:E,E336),0)</f>
        <v/>
      </c>
      <c r="K336">
        <f>IFERROR(1 - PERCENTRANK(F:F,F336),0)</f>
        <v/>
      </c>
      <c r="L336">
        <f>IFERROR(PERCENTRANK(G:G,G336),0)</f>
        <v/>
      </c>
      <c r="M336">
        <f>H336*weightA+I336*weightB+J336*weightC+K336*weightD+L336*weightE</f>
        <v/>
      </c>
    </row>
    <row r="337" spans="1:13">
      <c r="A337">
        <f>RANK(M337,M:M)</f>
        <v/>
      </c>
      <c r="C337">
        <f>SUMIFS('Input - target event report'!H:H,'Input - target event report'!L:L,B337,'Input - target event report'!D:D, "Private Investment")</f>
        <v/>
      </c>
      <c r="D337">
        <f>IF(E337&lt;2, "N/A", (MAXIFS('Input - target event report'!E:E,'Input - target event report'!L:L,B:B,'Input - target event report'!D:D,"Private Investment")-MINIFS('Input - target event report'!E:E,'Input - target event report'!L:L,B:B,'Input - target event report'!D:D,"Private Investment"))/(E337-1))</f>
        <v/>
      </c>
      <c r="E337">
        <f>COUNTIFS('Input - target event report'!L:L,B337,'Input - target event report'!D:D, "Private Investment")</f>
        <v/>
      </c>
      <c r="F337">
        <f>AVERAGEIF(INDEX('Input - companies list'!$A:$BG, 0, MATCH("Clusters 0",'Input - companies list'!$A$1:$BG$1, 0)),'Output - Cluster ranking'!B337,INDEX('Input - companies list'!$A:$BG, 0, MATCH("Flow",'Input - companies list'!$A$1:$BG$1, 0)))</f>
        <v/>
      </c>
      <c r="G337">
        <f>AVERAGEIF(INDEX('Input - companies list'!$A:$BG, 0, MATCH("Clusters 0",'Input - companies list'!$A$1:$BG$1, 0)),'Output - Cluster ranking'!B337,INDEX('Input - companies list'!$A:$BG, 0, MATCH("Inter-Cluster Connectivity",'Input - companies list'!$A$1:$BG$1, 0)))</f>
        <v/>
      </c>
      <c r="H337">
        <f>IFERROR(PERCENTRANK(C:C,C337),0)</f>
        <v/>
      </c>
      <c r="I337">
        <f>IFERROR(1 - PERCENTRANK(D:D,D337),0)</f>
        <v/>
      </c>
      <c r="J337">
        <f>IFERROR(PERCENTRANK(E:E,E337),0)</f>
        <v/>
      </c>
      <c r="K337">
        <f>IFERROR(1 - PERCENTRANK(F:F,F337),0)</f>
        <v/>
      </c>
      <c r="L337">
        <f>IFERROR(PERCENTRANK(G:G,G337),0)</f>
        <v/>
      </c>
      <c r="M337">
        <f>H337*weightA+I337*weightB+J337*weightC+K337*weightD+L337*weightE</f>
        <v/>
      </c>
    </row>
    <row r="338" spans="1:13">
      <c r="A338">
        <f>RANK(M338,M:M)</f>
        <v/>
      </c>
      <c r="C338">
        <f>SUMIFS('Input - target event report'!H:H,'Input - target event report'!L:L,B338,'Input - target event report'!D:D, "Private Investment")</f>
        <v/>
      </c>
      <c r="D338">
        <f>IF(E338&lt;2, "N/A", (MAXIFS('Input - target event report'!E:E,'Input - target event report'!L:L,B:B,'Input - target event report'!D:D,"Private Investment")-MINIFS('Input - target event report'!E:E,'Input - target event report'!L:L,B:B,'Input - target event report'!D:D,"Private Investment"))/(E338-1))</f>
        <v/>
      </c>
      <c r="E338">
        <f>COUNTIFS('Input - target event report'!L:L,B338,'Input - target event report'!D:D, "Private Investment")</f>
        <v/>
      </c>
      <c r="F338">
        <f>AVERAGEIF(INDEX('Input - companies list'!$A:$BG, 0, MATCH("Clusters 0",'Input - companies list'!$A$1:$BG$1, 0)),'Output - Cluster ranking'!B338,INDEX('Input - companies list'!$A:$BG, 0, MATCH("Flow",'Input - companies list'!$A$1:$BG$1, 0)))</f>
        <v/>
      </c>
      <c r="G338">
        <f>AVERAGEIF(INDEX('Input - companies list'!$A:$BG, 0, MATCH("Clusters 0",'Input - companies list'!$A$1:$BG$1, 0)),'Output - Cluster ranking'!B338,INDEX('Input - companies list'!$A:$BG, 0, MATCH("Inter-Cluster Connectivity",'Input - companies list'!$A$1:$BG$1, 0)))</f>
        <v/>
      </c>
      <c r="H338">
        <f>IFERROR(PERCENTRANK(C:C,C338),0)</f>
        <v/>
      </c>
      <c r="I338">
        <f>IFERROR(1 - PERCENTRANK(D:D,D338),0)</f>
        <v/>
      </c>
      <c r="J338">
        <f>IFERROR(PERCENTRANK(E:E,E338),0)</f>
        <v/>
      </c>
      <c r="K338">
        <f>IFERROR(1 - PERCENTRANK(F:F,F338),0)</f>
        <v/>
      </c>
      <c r="L338">
        <f>IFERROR(PERCENTRANK(G:G,G338),0)</f>
        <v/>
      </c>
      <c r="M338">
        <f>H338*weightA+I338*weightB+J338*weightC+K338*weightD+L338*weightE</f>
        <v/>
      </c>
    </row>
    <row r="339" spans="1:13">
      <c r="A339">
        <f>RANK(M339,M:M)</f>
        <v/>
      </c>
      <c r="C339">
        <f>SUMIFS('Input - target event report'!H:H,'Input - target event report'!L:L,B339,'Input - target event report'!D:D, "Private Investment")</f>
        <v/>
      </c>
      <c r="D339">
        <f>IF(E339&lt;2, "N/A", (MAXIFS('Input - target event report'!E:E,'Input - target event report'!L:L,B:B,'Input - target event report'!D:D,"Private Investment")-MINIFS('Input - target event report'!E:E,'Input - target event report'!L:L,B:B,'Input - target event report'!D:D,"Private Investment"))/(E339-1))</f>
        <v/>
      </c>
      <c r="E339">
        <f>COUNTIFS('Input - target event report'!L:L,B339,'Input - target event report'!D:D, "Private Investment")</f>
        <v/>
      </c>
      <c r="F339">
        <f>AVERAGEIF(INDEX('Input - companies list'!$A:$BG, 0, MATCH("Clusters 0",'Input - companies list'!$A$1:$BG$1, 0)),'Output - Cluster ranking'!B339,INDEX('Input - companies list'!$A:$BG, 0, MATCH("Flow",'Input - companies list'!$A$1:$BG$1, 0)))</f>
        <v/>
      </c>
      <c r="G339">
        <f>AVERAGEIF(INDEX('Input - companies list'!$A:$BG, 0, MATCH("Clusters 0",'Input - companies list'!$A$1:$BG$1, 0)),'Output - Cluster ranking'!B339,INDEX('Input - companies list'!$A:$BG, 0, MATCH("Inter-Cluster Connectivity",'Input - companies list'!$A$1:$BG$1, 0)))</f>
        <v/>
      </c>
      <c r="H339">
        <f>IFERROR(PERCENTRANK(C:C,C339),0)</f>
        <v/>
      </c>
      <c r="I339">
        <f>IFERROR(1 - PERCENTRANK(D:D,D339),0)</f>
        <v/>
      </c>
      <c r="J339">
        <f>IFERROR(PERCENTRANK(E:E,E339),0)</f>
        <v/>
      </c>
      <c r="K339">
        <f>IFERROR(1 - PERCENTRANK(F:F,F339),0)</f>
        <v/>
      </c>
      <c r="L339">
        <f>IFERROR(PERCENTRANK(G:G,G339),0)</f>
        <v/>
      </c>
      <c r="M339">
        <f>H339*weightA+I339*weightB+J339*weightC+K339*weightD+L339*weightE</f>
        <v/>
      </c>
    </row>
    <row r="340" spans="1:13">
      <c r="A340">
        <f>RANK(M340,M:M)</f>
        <v/>
      </c>
      <c r="C340">
        <f>SUMIFS('Input - target event report'!H:H,'Input - target event report'!L:L,B340,'Input - target event report'!D:D, "Private Investment")</f>
        <v/>
      </c>
      <c r="D340">
        <f>IF(E340&lt;2, "N/A", (MAXIFS('Input - target event report'!E:E,'Input - target event report'!L:L,B:B,'Input - target event report'!D:D,"Private Investment")-MINIFS('Input - target event report'!E:E,'Input - target event report'!L:L,B:B,'Input - target event report'!D:D,"Private Investment"))/(E340-1))</f>
        <v/>
      </c>
      <c r="E340">
        <f>COUNTIFS('Input - target event report'!L:L,B340,'Input - target event report'!D:D, "Private Investment")</f>
        <v/>
      </c>
      <c r="F340">
        <f>AVERAGEIF(INDEX('Input - companies list'!$A:$BG, 0, MATCH("Clusters 0",'Input - companies list'!$A$1:$BG$1, 0)),'Output - Cluster ranking'!B340,INDEX('Input - companies list'!$A:$BG, 0, MATCH("Flow",'Input - companies list'!$A$1:$BG$1, 0)))</f>
        <v/>
      </c>
      <c r="G340">
        <f>AVERAGEIF(INDEX('Input - companies list'!$A:$BG, 0, MATCH("Clusters 0",'Input - companies list'!$A$1:$BG$1, 0)),'Output - Cluster ranking'!B340,INDEX('Input - companies list'!$A:$BG, 0, MATCH("Inter-Cluster Connectivity",'Input - companies list'!$A$1:$BG$1, 0)))</f>
        <v/>
      </c>
      <c r="H340">
        <f>IFERROR(PERCENTRANK(C:C,C340),0)</f>
        <v/>
      </c>
      <c r="I340">
        <f>IFERROR(1 - PERCENTRANK(D:D,D340),0)</f>
        <v/>
      </c>
      <c r="J340">
        <f>IFERROR(PERCENTRANK(E:E,E340),0)</f>
        <v/>
      </c>
      <c r="K340">
        <f>IFERROR(1 - PERCENTRANK(F:F,F340),0)</f>
        <v/>
      </c>
      <c r="L340">
        <f>IFERROR(PERCENTRANK(G:G,G340),0)</f>
        <v/>
      </c>
      <c r="M340">
        <f>H340*weightA+I340*weightB+J340*weightC+K340*weightD+L340*weightE</f>
        <v/>
      </c>
    </row>
    <row r="341" spans="1:13">
      <c r="A341">
        <f>RANK(M341,M:M)</f>
        <v/>
      </c>
      <c r="C341">
        <f>SUMIFS('Input - target event report'!H:H,'Input - target event report'!L:L,B341,'Input - target event report'!D:D, "Private Investment")</f>
        <v/>
      </c>
      <c r="D341">
        <f>IF(E341&lt;2, "N/A", (MAXIFS('Input - target event report'!E:E,'Input - target event report'!L:L,B:B,'Input - target event report'!D:D,"Private Investment")-MINIFS('Input - target event report'!E:E,'Input - target event report'!L:L,B:B,'Input - target event report'!D:D,"Private Investment"))/(E341-1))</f>
        <v/>
      </c>
      <c r="E341">
        <f>COUNTIFS('Input - target event report'!L:L,B341,'Input - target event report'!D:D, "Private Investment")</f>
        <v/>
      </c>
      <c r="F341">
        <f>AVERAGEIF(INDEX('Input - companies list'!$A:$BG, 0, MATCH("Clusters 0",'Input - companies list'!$A$1:$BG$1, 0)),'Output - Cluster ranking'!B341,INDEX('Input - companies list'!$A:$BG, 0, MATCH("Flow",'Input - companies list'!$A$1:$BG$1, 0)))</f>
        <v/>
      </c>
      <c r="G341">
        <f>AVERAGEIF(INDEX('Input - companies list'!$A:$BG, 0, MATCH("Clusters 0",'Input - companies list'!$A$1:$BG$1, 0)),'Output - Cluster ranking'!B341,INDEX('Input - companies list'!$A:$BG, 0, MATCH("Inter-Cluster Connectivity",'Input - companies list'!$A$1:$BG$1, 0)))</f>
        <v/>
      </c>
      <c r="H341">
        <f>IFERROR(PERCENTRANK(C:C,C341),0)</f>
        <v/>
      </c>
      <c r="I341">
        <f>IFERROR(1 - PERCENTRANK(D:D,D341),0)</f>
        <v/>
      </c>
      <c r="J341">
        <f>IFERROR(PERCENTRANK(E:E,E341),0)</f>
        <v/>
      </c>
      <c r="K341">
        <f>IFERROR(1 - PERCENTRANK(F:F,F341),0)</f>
        <v/>
      </c>
      <c r="L341">
        <f>IFERROR(PERCENTRANK(G:G,G341),0)</f>
        <v/>
      </c>
      <c r="M341">
        <f>H341*weightA+I341*weightB+J341*weightC+K341*weightD+L341*weightE</f>
        <v/>
      </c>
    </row>
    <row r="342" spans="1:13">
      <c r="A342">
        <f>RANK(M342,M:M)</f>
        <v/>
      </c>
      <c r="C342">
        <f>SUMIFS('Input - target event report'!H:H,'Input - target event report'!L:L,B342,'Input - target event report'!D:D, "Private Investment")</f>
        <v/>
      </c>
      <c r="D342">
        <f>IF(E342&lt;2, "N/A", (MAXIFS('Input - target event report'!E:E,'Input - target event report'!L:L,B:B,'Input - target event report'!D:D,"Private Investment")-MINIFS('Input - target event report'!E:E,'Input - target event report'!L:L,B:B,'Input - target event report'!D:D,"Private Investment"))/(E342-1))</f>
        <v/>
      </c>
      <c r="E342">
        <f>COUNTIFS('Input - target event report'!L:L,B342,'Input - target event report'!D:D, "Private Investment")</f>
        <v/>
      </c>
      <c r="F342">
        <f>AVERAGEIF(INDEX('Input - companies list'!$A:$BG, 0, MATCH("Clusters 0",'Input - companies list'!$A$1:$BG$1, 0)),'Output - Cluster ranking'!B342,INDEX('Input - companies list'!$A:$BG, 0, MATCH("Flow",'Input - companies list'!$A$1:$BG$1, 0)))</f>
        <v/>
      </c>
      <c r="G342">
        <f>AVERAGEIF(INDEX('Input - companies list'!$A:$BG, 0, MATCH("Clusters 0",'Input - companies list'!$A$1:$BG$1, 0)),'Output - Cluster ranking'!B342,INDEX('Input - companies list'!$A:$BG, 0, MATCH("Inter-Cluster Connectivity",'Input - companies list'!$A$1:$BG$1, 0)))</f>
        <v/>
      </c>
      <c r="H342">
        <f>IFERROR(PERCENTRANK(C:C,C342),0)</f>
        <v/>
      </c>
      <c r="I342">
        <f>IFERROR(1 - PERCENTRANK(D:D,D342),0)</f>
        <v/>
      </c>
      <c r="J342">
        <f>IFERROR(PERCENTRANK(E:E,E342),0)</f>
        <v/>
      </c>
      <c r="K342">
        <f>IFERROR(1 - PERCENTRANK(F:F,F342),0)</f>
        <v/>
      </c>
      <c r="L342">
        <f>IFERROR(PERCENTRANK(G:G,G342),0)</f>
        <v/>
      </c>
      <c r="M342">
        <f>H342*weightA+I342*weightB+J342*weightC+K342*weightD+L342*weightE</f>
        <v/>
      </c>
    </row>
    <row r="343" spans="1:13">
      <c r="A343">
        <f>RANK(M343,M:M)</f>
        <v/>
      </c>
      <c r="C343">
        <f>SUMIFS('Input - target event report'!H:H,'Input - target event report'!L:L,B343,'Input - target event report'!D:D, "Private Investment")</f>
        <v/>
      </c>
      <c r="D343">
        <f>IF(E343&lt;2, "N/A", (MAXIFS('Input - target event report'!E:E,'Input - target event report'!L:L,B:B,'Input - target event report'!D:D,"Private Investment")-MINIFS('Input - target event report'!E:E,'Input - target event report'!L:L,B:B,'Input - target event report'!D:D,"Private Investment"))/(E343-1))</f>
        <v/>
      </c>
      <c r="E343">
        <f>COUNTIFS('Input - target event report'!L:L,B343,'Input - target event report'!D:D, "Private Investment")</f>
        <v/>
      </c>
      <c r="F343">
        <f>AVERAGEIF(INDEX('Input - companies list'!$A:$BG, 0, MATCH("Clusters 0",'Input - companies list'!$A$1:$BG$1, 0)),'Output - Cluster ranking'!B343,INDEX('Input - companies list'!$A:$BG, 0, MATCH("Flow",'Input - companies list'!$A$1:$BG$1, 0)))</f>
        <v/>
      </c>
      <c r="G343">
        <f>AVERAGEIF(INDEX('Input - companies list'!$A:$BG, 0, MATCH("Clusters 0",'Input - companies list'!$A$1:$BG$1, 0)),'Output - Cluster ranking'!B343,INDEX('Input - companies list'!$A:$BG, 0, MATCH("Inter-Cluster Connectivity",'Input - companies list'!$A$1:$BG$1, 0)))</f>
        <v/>
      </c>
      <c r="H343">
        <f>IFERROR(PERCENTRANK(C:C,C343),0)</f>
        <v/>
      </c>
      <c r="I343">
        <f>IFERROR(1 - PERCENTRANK(D:D,D343),0)</f>
        <v/>
      </c>
      <c r="J343">
        <f>IFERROR(PERCENTRANK(E:E,E343),0)</f>
        <v/>
      </c>
      <c r="K343">
        <f>IFERROR(1 - PERCENTRANK(F:F,F343),0)</f>
        <v/>
      </c>
      <c r="L343">
        <f>IFERROR(PERCENTRANK(G:G,G343),0)</f>
        <v/>
      </c>
      <c r="M343">
        <f>H343*weightA+I343*weightB+J343*weightC+K343*weightD+L343*weightE</f>
        <v/>
      </c>
    </row>
    <row r="344" spans="1:13">
      <c r="A344">
        <f>RANK(M344,M:M)</f>
        <v/>
      </c>
      <c r="C344">
        <f>SUMIFS('Input - target event report'!H:H,'Input - target event report'!L:L,B344,'Input - target event report'!D:D, "Private Investment")</f>
        <v/>
      </c>
      <c r="D344">
        <f>IF(E344&lt;2, "N/A", (MAXIFS('Input - target event report'!E:E,'Input - target event report'!L:L,B:B,'Input - target event report'!D:D,"Private Investment")-MINIFS('Input - target event report'!E:E,'Input - target event report'!L:L,B:B,'Input - target event report'!D:D,"Private Investment"))/(E344-1))</f>
        <v/>
      </c>
      <c r="E344">
        <f>COUNTIFS('Input - target event report'!L:L,B344,'Input - target event report'!D:D, "Private Investment")</f>
        <v/>
      </c>
      <c r="F344">
        <f>AVERAGEIF(INDEX('Input - companies list'!$A:$BG, 0, MATCH("Clusters 0",'Input - companies list'!$A$1:$BG$1, 0)),'Output - Cluster ranking'!B344,INDEX('Input - companies list'!$A:$BG, 0, MATCH("Flow",'Input - companies list'!$A$1:$BG$1, 0)))</f>
        <v/>
      </c>
      <c r="G344">
        <f>AVERAGEIF(INDEX('Input - companies list'!$A:$BG, 0, MATCH("Clusters 0",'Input - companies list'!$A$1:$BG$1, 0)),'Output - Cluster ranking'!B344,INDEX('Input - companies list'!$A:$BG, 0, MATCH("Inter-Cluster Connectivity",'Input - companies list'!$A$1:$BG$1, 0)))</f>
        <v/>
      </c>
      <c r="H344">
        <f>IFERROR(PERCENTRANK(C:C,C344),0)</f>
        <v/>
      </c>
      <c r="I344">
        <f>IFERROR(1 - PERCENTRANK(D:D,D344),0)</f>
        <v/>
      </c>
      <c r="J344">
        <f>IFERROR(PERCENTRANK(E:E,E344),0)</f>
        <v/>
      </c>
      <c r="K344">
        <f>IFERROR(1 - PERCENTRANK(F:F,F344),0)</f>
        <v/>
      </c>
      <c r="L344">
        <f>IFERROR(PERCENTRANK(G:G,G344),0)</f>
        <v/>
      </c>
      <c r="M344">
        <f>H344*weightA+I344*weightB+J344*weightC+K344*weightD+L344*weightE</f>
        <v/>
      </c>
    </row>
    <row r="345" spans="1:13">
      <c r="A345">
        <f>RANK(M345,M:M)</f>
        <v/>
      </c>
      <c r="C345">
        <f>SUMIFS('Input - target event report'!H:H,'Input - target event report'!L:L,B345,'Input - target event report'!D:D, "Private Investment")</f>
        <v/>
      </c>
      <c r="D345">
        <f>IF(E345&lt;2, "N/A", (MAXIFS('Input - target event report'!E:E,'Input - target event report'!L:L,B:B,'Input - target event report'!D:D,"Private Investment")-MINIFS('Input - target event report'!E:E,'Input - target event report'!L:L,B:B,'Input - target event report'!D:D,"Private Investment"))/(E345-1))</f>
        <v/>
      </c>
      <c r="E345">
        <f>COUNTIFS('Input - target event report'!L:L,B345,'Input - target event report'!D:D, "Private Investment")</f>
        <v/>
      </c>
      <c r="F345">
        <f>AVERAGEIF(INDEX('Input - companies list'!$A:$BG, 0, MATCH("Clusters 0",'Input - companies list'!$A$1:$BG$1, 0)),'Output - Cluster ranking'!B345,INDEX('Input - companies list'!$A:$BG, 0, MATCH("Flow",'Input - companies list'!$A$1:$BG$1, 0)))</f>
        <v/>
      </c>
      <c r="G345">
        <f>AVERAGEIF(INDEX('Input - companies list'!$A:$BG, 0, MATCH("Clusters 0",'Input - companies list'!$A$1:$BG$1, 0)),'Output - Cluster ranking'!B345,INDEX('Input - companies list'!$A:$BG, 0, MATCH("Inter-Cluster Connectivity",'Input - companies list'!$A$1:$BG$1, 0)))</f>
        <v/>
      </c>
      <c r="H345">
        <f>IFERROR(PERCENTRANK(C:C,C345),0)</f>
        <v/>
      </c>
      <c r="I345">
        <f>IFERROR(1 - PERCENTRANK(D:D,D345),0)</f>
        <v/>
      </c>
      <c r="J345">
        <f>IFERROR(PERCENTRANK(E:E,E345),0)</f>
        <v/>
      </c>
      <c r="K345">
        <f>IFERROR(1 - PERCENTRANK(F:F,F345),0)</f>
        <v/>
      </c>
      <c r="L345">
        <f>IFERROR(PERCENTRANK(G:G,G345),0)</f>
        <v/>
      </c>
      <c r="M345">
        <f>H345*weightA+I345*weightB+J345*weightC+K345*weightD+L345*weightE</f>
        <v/>
      </c>
    </row>
    <row r="346" spans="1:13">
      <c r="A346">
        <f>RANK(M346,M:M)</f>
        <v/>
      </c>
      <c r="C346">
        <f>SUMIFS('Input - target event report'!H:H,'Input - target event report'!L:L,B346,'Input - target event report'!D:D, "Private Investment")</f>
        <v/>
      </c>
      <c r="D346">
        <f>IF(E346&lt;2, "N/A", (MAXIFS('Input - target event report'!E:E,'Input - target event report'!L:L,B:B,'Input - target event report'!D:D,"Private Investment")-MINIFS('Input - target event report'!E:E,'Input - target event report'!L:L,B:B,'Input - target event report'!D:D,"Private Investment"))/(E346-1))</f>
        <v/>
      </c>
      <c r="E346">
        <f>COUNTIFS('Input - target event report'!L:L,B346,'Input - target event report'!D:D, "Private Investment")</f>
        <v/>
      </c>
      <c r="F346">
        <f>AVERAGEIF(INDEX('Input - companies list'!$A:$BG, 0, MATCH("Clusters 0",'Input - companies list'!$A$1:$BG$1, 0)),'Output - Cluster ranking'!B346,INDEX('Input - companies list'!$A:$BG, 0, MATCH("Flow",'Input - companies list'!$A$1:$BG$1, 0)))</f>
        <v/>
      </c>
      <c r="G346">
        <f>AVERAGEIF(INDEX('Input - companies list'!$A:$BG, 0, MATCH("Clusters 0",'Input - companies list'!$A$1:$BG$1, 0)),'Output - Cluster ranking'!B346,INDEX('Input - companies list'!$A:$BG, 0, MATCH("Inter-Cluster Connectivity",'Input - companies list'!$A$1:$BG$1, 0)))</f>
        <v/>
      </c>
      <c r="H346">
        <f>IFERROR(PERCENTRANK(C:C,C346),0)</f>
        <v/>
      </c>
      <c r="I346">
        <f>IFERROR(1 - PERCENTRANK(D:D,D346),0)</f>
        <v/>
      </c>
      <c r="J346">
        <f>IFERROR(PERCENTRANK(E:E,E346),0)</f>
        <v/>
      </c>
      <c r="K346">
        <f>IFERROR(1 - PERCENTRANK(F:F,F346),0)</f>
        <v/>
      </c>
      <c r="L346">
        <f>IFERROR(PERCENTRANK(G:G,G346),0)</f>
        <v/>
      </c>
      <c r="M346">
        <f>H346*weightA+I346*weightB+J346*weightC+K346*weightD+L346*weightE</f>
        <v/>
      </c>
    </row>
    <row r="347" spans="1:13">
      <c r="A347">
        <f>RANK(M347,M:M)</f>
        <v/>
      </c>
      <c r="C347">
        <f>SUMIFS('Input - target event report'!H:H,'Input - target event report'!L:L,B347,'Input - target event report'!D:D, "Private Investment")</f>
        <v/>
      </c>
      <c r="D347">
        <f>IF(E347&lt;2, "N/A", (MAXIFS('Input - target event report'!E:E,'Input - target event report'!L:L,B:B,'Input - target event report'!D:D,"Private Investment")-MINIFS('Input - target event report'!E:E,'Input - target event report'!L:L,B:B,'Input - target event report'!D:D,"Private Investment"))/(E347-1))</f>
        <v/>
      </c>
      <c r="E347">
        <f>COUNTIFS('Input - target event report'!L:L,B347,'Input - target event report'!D:D, "Private Investment")</f>
        <v/>
      </c>
      <c r="F347">
        <f>AVERAGEIF(INDEX('Input - companies list'!$A:$BG, 0, MATCH("Clusters 0",'Input - companies list'!$A$1:$BG$1, 0)),'Output - Cluster ranking'!B347,INDEX('Input - companies list'!$A:$BG, 0, MATCH("Flow",'Input - companies list'!$A$1:$BG$1, 0)))</f>
        <v/>
      </c>
      <c r="G347">
        <f>AVERAGEIF(INDEX('Input - companies list'!$A:$BG, 0, MATCH("Clusters 0",'Input - companies list'!$A$1:$BG$1, 0)),'Output - Cluster ranking'!B347,INDEX('Input - companies list'!$A:$BG, 0, MATCH("Inter-Cluster Connectivity",'Input - companies list'!$A$1:$BG$1, 0)))</f>
        <v/>
      </c>
      <c r="H347">
        <f>IFERROR(PERCENTRANK(C:C,C347),0)</f>
        <v/>
      </c>
      <c r="I347">
        <f>IFERROR(1 - PERCENTRANK(D:D,D347),0)</f>
        <v/>
      </c>
      <c r="J347">
        <f>IFERROR(PERCENTRANK(E:E,E347),0)</f>
        <v/>
      </c>
      <c r="K347">
        <f>IFERROR(1 - PERCENTRANK(F:F,F347),0)</f>
        <v/>
      </c>
      <c r="L347">
        <f>IFERROR(PERCENTRANK(G:G,G347),0)</f>
        <v/>
      </c>
      <c r="M347">
        <f>H347*weightA+I347*weightB+J347*weightC+K347*weightD+L347*weightE</f>
        <v/>
      </c>
    </row>
    <row r="348" spans="1:13">
      <c r="A348">
        <f>RANK(M348,M:M)</f>
        <v/>
      </c>
      <c r="C348">
        <f>SUMIFS('Input - target event report'!H:H,'Input - target event report'!L:L,B348,'Input - target event report'!D:D, "Private Investment")</f>
        <v/>
      </c>
      <c r="D348">
        <f>IF(E348&lt;2, "N/A", (MAXIFS('Input - target event report'!E:E,'Input - target event report'!L:L,B:B,'Input - target event report'!D:D,"Private Investment")-MINIFS('Input - target event report'!E:E,'Input - target event report'!L:L,B:B,'Input - target event report'!D:D,"Private Investment"))/(E348-1))</f>
        <v/>
      </c>
      <c r="E348">
        <f>COUNTIFS('Input - target event report'!L:L,B348,'Input - target event report'!D:D, "Private Investment")</f>
        <v/>
      </c>
      <c r="F348">
        <f>AVERAGEIF(INDEX('Input - companies list'!$A:$BG, 0, MATCH("Clusters 0",'Input - companies list'!$A$1:$BG$1, 0)),'Output - Cluster ranking'!B348,INDEX('Input - companies list'!$A:$BG, 0, MATCH("Flow",'Input - companies list'!$A$1:$BG$1, 0)))</f>
        <v/>
      </c>
      <c r="G348">
        <f>AVERAGEIF(INDEX('Input - companies list'!$A:$BG, 0, MATCH("Clusters 0",'Input - companies list'!$A$1:$BG$1, 0)),'Output - Cluster ranking'!B348,INDEX('Input - companies list'!$A:$BG, 0, MATCH("Inter-Cluster Connectivity",'Input - companies list'!$A$1:$BG$1, 0)))</f>
        <v/>
      </c>
      <c r="H348">
        <f>IFERROR(PERCENTRANK(C:C,C348),0)</f>
        <v/>
      </c>
      <c r="I348">
        <f>IFERROR(1 - PERCENTRANK(D:D,D348),0)</f>
        <v/>
      </c>
      <c r="J348">
        <f>IFERROR(PERCENTRANK(E:E,E348),0)</f>
        <v/>
      </c>
      <c r="K348">
        <f>IFERROR(1 - PERCENTRANK(F:F,F348),0)</f>
        <v/>
      </c>
      <c r="L348">
        <f>IFERROR(PERCENTRANK(G:G,G348),0)</f>
        <v/>
      </c>
      <c r="M348">
        <f>H348*weightA+I348*weightB+J348*weightC+K348*weightD+L348*weightE</f>
        <v/>
      </c>
    </row>
    <row r="349" spans="1:13">
      <c r="A349">
        <f>RANK(M349,M:M)</f>
        <v/>
      </c>
      <c r="C349">
        <f>SUMIFS('Input - target event report'!H:H,'Input - target event report'!L:L,B349,'Input - target event report'!D:D, "Private Investment")</f>
        <v/>
      </c>
      <c r="D349">
        <f>IF(E349&lt;2, "N/A", (MAXIFS('Input - target event report'!E:E,'Input - target event report'!L:L,B:B,'Input - target event report'!D:D,"Private Investment")-MINIFS('Input - target event report'!E:E,'Input - target event report'!L:L,B:B,'Input - target event report'!D:D,"Private Investment"))/(E349-1))</f>
        <v/>
      </c>
      <c r="E349">
        <f>COUNTIFS('Input - target event report'!L:L,B349,'Input - target event report'!D:D, "Private Investment")</f>
        <v/>
      </c>
      <c r="F349">
        <f>AVERAGEIF(INDEX('Input - companies list'!$A:$BG, 0, MATCH("Clusters 0",'Input - companies list'!$A$1:$BG$1, 0)),'Output - Cluster ranking'!B349,INDEX('Input - companies list'!$A:$BG, 0, MATCH("Flow",'Input - companies list'!$A$1:$BG$1, 0)))</f>
        <v/>
      </c>
      <c r="G349">
        <f>AVERAGEIF(INDEX('Input - companies list'!$A:$BG, 0, MATCH("Clusters 0",'Input - companies list'!$A$1:$BG$1, 0)),'Output - Cluster ranking'!B349,INDEX('Input - companies list'!$A:$BG, 0, MATCH("Inter-Cluster Connectivity",'Input - companies list'!$A$1:$BG$1, 0)))</f>
        <v/>
      </c>
      <c r="H349">
        <f>IFERROR(PERCENTRANK(C:C,C349),0)</f>
        <v/>
      </c>
      <c r="I349">
        <f>IFERROR(1 - PERCENTRANK(D:D,D349),0)</f>
        <v/>
      </c>
      <c r="J349">
        <f>IFERROR(PERCENTRANK(E:E,E349),0)</f>
        <v/>
      </c>
      <c r="K349">
        <f>IFERROR(1 - PERCENTRANK(F:F,F349),0)</f>
        <v/>
      </c>
      <c r="L349">
        <f>IFERROR(PERCENTRANK(G:G,G349),0)</f>
        <v/>
      </c>
      <c r="M349">
        <f>H349*weightA+I349*weightB+J349*weightC+K349*weightD+L349*weightE</f>
        <v/>
      </c>
    </row>
    <row r="350" spans="1:13">
      <c r="A350">
        <f>RANK(M350,M:M)</f>
        <v/>
      </c>
      <c r="C350">
        <f>SUMIFS('Input - target event report'!H:H,'Input - target event report'!L:L,B350,'Input - target event report'!D:D, "Private Investment")</f>
        <v/>
      </c>
      <c r="D350">
        <f>IF(E350&lt;2, "N/A", (MAXIFS('Input - target event report'!E:E,'Input - target event report'!L:L,B:B,'Input - target event report'!D:D,"Private Investment")-MINIFS('Input - target event report'!E:E,'Input - target event report'!L:L,B:B,'Input - target event report'!D:D,"Private Investment"))/(E350-1))</f>
        <v/>
      </c>
      <c r="E350">
        <f>COUNTIFS('Input - target event report'!L:L,B350,'Input - target event report'!D:D, "Private Investment")</f>
        <v/>
      </c>
      <c r="F350">
        <f>AVERAGEIF(INDEX('Input - companies list'!$A:$BG, 0, MATCH("Clusters 0",'Input - companies list'!$A$1:$BG$1, 0)),'Output - Cluster ranking'!B350,INDEX('Input - companies list'!$A:$BG, 0, MATCH("Flow",'Input - companies list'!$A$1:$BG$1, 0)))</f>
        <v/>
      </c>
      <c r="G350">
        <f>AVERAGEIF(INDEX('Input - companies list'!$A:$BG, 0, MATCH("Clusters 0",'Input - companies list'!$A$1:$BG$1, 0)),'Output - Cluster ranking'!B350,INDEX('Input - companies list'!$A:$BG, 0, MATCH("Inter-Cluster Connectivity",'Input - companies list'!$A$1:$BG$1, 0)))</f>
        <v/>
      </c>
      <c r="H350">
        <f>IFERROR(PERCENTRANK(C:C,C350),0)</f>
        <v/>
      </c>
      <c r="I350">
        <f>IFERROR(1 - PERCENTRANK(D:D,D350),0)</f>
        <v/>
      </c>
      <c r="J350">
        <f>IFERROR(PERCENTRANK(E:E,E350),0)</f>
        <v/>
      </c>
      <c r="K350">
        <f>IFERROR(1 - PERCENTRANK(F:F,F350),0)</f>
        <v/>
      </c>
      <c r="L350">
        <f>IFERROR(PERCENTRANK(G:G,G350),0)</f>
        <v/>
      </c>
      <c r="M350">
        <f>H350*weightA+I350*weightB+J350*weightC+K350*weightD+L350*weightE</f>
        <v/>
      </c>
    </row>
    <row r="351" spans="1:13">
      <c r="A351">
        <f>RANK(M351,M:M)</f>
        <v/>
      </c>
      <c r="C351">
        <f>SUMIFS('Input - target event report'!H:H,'Input - target event report'!L:L,B351,'Input - target event report'!D:D, "Private Investment")</f>
        <v/>
      </c>
      <c r="D351">
        <f>IF(E351&lt;2, "N/A", (MAXIFS('Input - target event report'!E:E,'Input - target event report'!L:L,B:B,'Input - target event report'!D:D,"Private Investment")-MINIFS('Input - target event report'!E:E,'Input - target event report'!L:L,B:B,'Input - target event report'!D:D,"Private Investment"))/(E351-1))</f>
        <v/>
      </c>
      <c r="E351">
        <f>COUNTIFS('Input - target event report'!L:L,B351,'Input - target event report'!D:D, "Private Investment")</f>
        <v/>
      </c>
      <c r="F351">
        <f>AVERAGEIF(INDEX('Input - companies list'!$A:$BG, 0, MATCH("Clusters 0",'Input - companies list'!$A$1:$BG$1, 0)),'Output - Cluster ranking'!B351,INDEX('Input - companies list'!$A:$BG, 0, MATCH("Flow",'Input - companies list'!$A$1:$BG$1, 0)))</f>
        <v/>
      </c>
      <c r="G351">
        <f>AVERAGEIF(INDEX('Input - companies list'!$A:$BG, 0, MATCH("Clusters 0",'Input - companies list'!$A$1:$BG$1, 0)),'Output - Cluster ranking'!B351,INDEX('Input - companies list'!$A:$BG, 0, MATCH("Inter-Cluster Connectivity",'Input - companies list'!$A$1:$BG$1, 0)))</f>
        <v/>
      </c>
      <c r="H351">
        <f>IFERROR(PERCENTRANK(C:C,C351),0)</f>
        <v/>
      </c>
      <c r="I351">
        <f>IFERROR(1 - PERCENTRANK(D:D,D351),0)</f>
        <v/>
      </c>
      <c r="J351">
        <f>IFERROR(PERCENTRANK(E:E,E351),0)</f>
        <v/>
      </c>
      <c r="K351">
        <f>IFERROR(1 - PERCENTRANK(F:F,F351),0)</f>
        <v/>
      </c>
      <c r="L351">
        <f>IFERROR(PERCENTRANK(G:G,G351),0)</f>
        <v/>
      </c>
      <c r="M351">
        <f>H351*weightA+I351*weightB+J351*weightC+K351*weightD+L351*weightE</f>
        <v/>
      </c>
    </row>
    <row r="352" spans="1:13">
      <c r="A352">
        <f>RANK(M352,M:M)</f>
        <v/>
      </c>
      <c r="C352">
        <f>SUMIFS('Input - target event report'!H:H,'Input - target event report'!L:L,B352,'Input - target event report'!D:D, "Private Investment")</f>
        <v/>
      </c>
      <c r="D352">
        <f>IF(E352&lt;2, "N/A", (MAXIFS('Input - target event report'!E:E,'Input - target event report'!L:L,B:B,'Input - target event report'!D:D,"Private Investment")-MINIFS('Input - target event report'!E:E,'Input - target event report'!L:L,B:B,'Input - target event report'!D:D,"Private Investment"))/(E352-1))</f>
        <v/>
      </c>
      <c r="E352">
        <f>COUNTIFS('Input - target event report'!L:L,B352,'Input - target event report'!D:D, "Private Investment")</f>
        <v/>
      </c>
      <c r="F352">
        <f>AVERAGEIF(INDEX('Input - companies list'!$A:$BG, 0, MATCH("Clusters 0",'Input - companies list'!$A$1:$BG$1, 0)),'Output - Cluster ranking'!B352,INDEX('Input - companies list'!$A:$BG, 0, MATCH("Flow",'Input - companies list'!$A$1:$BG$1, 0)))</f>
        <v/>
      </c>
      <c r="G352">
        <f>AVERAGEIF(INDEX('Input - companies list'!$A:$BG, 0, MATCH("Clusters 0",'Input - companies list'!$A$1:$BG$1, 0)),'Output - Cluster ranking'!B352,INDEX('Input - companies list'!$A:$BG, 0, MATCH("Inter-Cluster Connectivity",'Input - companies list'!$A$1:$BG$1, 0)))</f>
        <v/>
      </c>
      <c r="H352">
        <f>IFERROR(PERCENTRANK(C:C,C352),0)</f>
        <v/>
      </c>
      <c r="I352">
        <f>IFERROR(1 - PERCENTRANK(D:D,D352),0)</f>
        <v/>
      </c>
      <c r="J352">
        <f>IFERROR(PERCENTRANK(E:E,E352),0)</f>
        <v/>
      </c>
      <c r="K352">
        <f>IFERROR(1 - PERCENTRANK(F:F,F352),0)</f>
        <v/>
      </c>
      <c r="L352">
        <f>IFERROR(PERCENTRANK(G:G,G352),0)</f>
        <v/>
      </c>
      <c r="M352">
        <f>H352*weightA+I352*weightB+J352*weightC+K352*weightD+L352*weightE</f>
        <v/>
      </c>
    </row>
    <row r="353" spans="1:13">
      <c r="A353">
        <f>RANK(M353,M:M)</f>
        <v/>
      </c>
      <c r="C353">
        <f>SUMIFS('Input - target event report'!H:H,'Input - target event report'!L:L,B353,'Input - target event report'!D:D, "Private Investment")</f>
        <v/>
      </c>
      <c r="D353">
        <f>IF(E353&lt;2, "N/A", (MAXIFS('Input - target event report'!E:E,'Input - target event report'!L:L,B:B,'Input - target event report'!D:D,"Private Investment")-MINIFS('Input - target event report'!E:E,'Input - target event report'!L:L,B:B,'Input - target event report'!D:D,"Private Investment"))/(E353-1))</f>
        <v/>
      </c>
      <c r="E353">
        <f>COUNTIFS('Input - target event report'!L:L,B353,'Input - target event report'!D:D, "Private Investment")</f>
        <v/>
      </c>
      <c r="F353">
        <f>AVERAGEIF(INDEX('Input - companies list'!$A:$BG, 0, MATCH("Clusters 0",'Input - companies list'!$A$1:$BG$1, 0)),'Output - Cluster ranking'!B353,INDEX('Input - companies list'!$A:$BG, 0, MATCH("Flow",'Input - companies list'!$A$1:$BG$1, 0)))</f>
        <v/>
      </c>
      <c r="G353">
        <f>AVERAGEIF(INDEX('Input - companies list'!$A:$BG, 0, MATCH("Clusters 0",'Input - companies list'!$A$1:$BG$1, 0)),'Output - Cluster ranking'!B353,INDEX('Input - companies list'!$A:$BG, 0, MATCH("Inter-Cluster Connectivity",'Input - companies list'!$A$1:$BG$1, 0)))</f>
        <v/>
      </c>
      <c r="H353">
        <f>IFERROR(PERCENTRANK(C:C,C353),0)</f>
        <v/>
      </c>
      <c r="I353">
        <f>IFERROR(1 - PERCENTRANK(D:D,D353),0)</f>
        <v/>
      </c>
      <c r="J353">
        <f>IFERROR(PERCENTRANK(E:E,E353),0)</f>
        <v/>
      </c>
      <c r="K353">
        <f>IFERROR(1 - PERCENTRANK(F:F,F353),0)</f>
        <v/>
      </c>
      <c r="L353">
        <f>IFERROR(PERCENTRANK(G:G,G353),0)</f>
        <v/>
      </c>
      <c r="M353">
        <f>H353*weightA+I353*weightB+J353*weightC+K353*weightD+L353*weightE</f>
        <v/>
      </c>
    </row>
    <row r="354" spans="1:13">
      <c r="A354">
        <f>RANK(M354,M:M)</f>
        <v/>
      </c>
      <c r="C354">
        <f>SUMIFS('Input - target event report'!H:H,'Input - target event report'!L:L,B354,'Input - target event report'!D:D, "Private Investment")</f>
        <v/>
      </c>
      <c r="D354">
        <f>IF(E354&lt;2, "N/A", (MAXIFS('Input - target event report'!E:E,'Input - target event report'!L:L,B:B,'Input - target event report'!D:D,"Private Investment")-MINIFS('Input - target event report'!E:E,'Input - target event report'!L:L,B:B,'Input - target event report'!D:D,"Private Investment"))/(E354-1))</f>
        <v/>
      </c>
      <c r="E354">
        <f>COUNTIFS('Input - target event report'!L:L,B354,'Input - target event report'!D:D, "Private Investment")</f>
        <v/>
      </c>
      <c r="F354">
        <f>AVERAGEIF(INDEX('Input - companies list'!$A:$BG, 0, MATCH("Clusters 0",'Input - companies list'!$A$1:$BG$1, 0)),'Output - Cluster ranking'!B354,INDEX('Input - companies list'!$A:$BG, 0, MATCH("Flow",'Input - companies list'!$A$1:$BG$1, 0)))</f>
        <v/>
      </c>
      <c r="G354">
        <f>AVERAGEIF(INDEX('Input - companies list'!$A:$BG, 0, MATCH("Clusters 0",'Input - companies list'!$A$1:$BG$1, 0)),'Output - Cluster ranking'!B354,INDEX('Input - companies list'!$A:$BG, 0, MATCH("Inter-Cluster Connectivity",'Input - companies list'!$A$1:$BG$1, 0)))</f>
        <v/>
      </c>
      <c r="H354">
        <f>IFERROR(PERCENTRANK(C:C,C354),0)</f>
        <v/>
      </c>
      <c r="I354">
        <f>IFERROR(1 - PERCENTRANK(D:D,D354),0)</f>
        <v/>
      </c>
      <c r="J354">
        <f>IFERROR(PERCENTRANK(E:E,E354),0)</f>
        <v/>
      </c>
      <c r="K354">
        <f>IFERROR(1 - PERCENTRANK(F:F,F354),0)</f>
        <v/>
      </c>
      <c r="L354">
        <f>IFERROR(PERCENTRANK(G:G,G354),0)</f>
        <v/>
      </c>
      <c r="M354">
        <f>H354*weightA+I354*weightB+J354*weightC+K354*weightD+L354*weightE</f>
        <v/>
      </c>
    </row>
    <row r="355" spans="1:13">
      <c r="A355">
        <f>RANK(M355,M:M)</f>
        <v/>
      </c>
      <c r="C355">
        <f>SUMIFS('Input - target event report'!H:H,'Input - target event report'!L:L,B355,'Input - target event report'!D:D, "Private Investment")</f>
        <v/>
      </c>
      <c r="D355">
        <f>IF(E355&lt;2, "N/A", (MAXIFS('Input - target event report'!E:E,'Input - target event report'!L:L,B:B,'Input - target event report'!D:D,"Private Investment")-MINIFS('Input - target event report'!E:E,'Input - target event report'!L:L,B:B,'Input - target event report'!D:D,"Private Investment"))/(E355-1))</f>
        <v/>
      </c>
      <c r="E355">
        <f>COUNTIFS('Input - target event report'!L:L,B355,'Input - target event report'!D:D, "Private Investment")</f>
        <v/>
      </c>
      <c r="F355">
        <f>AVERAGEIF(INDEX('Input - companies list'!$A:$BG, 0, MATCH("Clusters 0",'Input - companies list'!$A$1:$BG$1, 0)),'Output - Cluster ranking'!B355,INDEX('Input - companies list'!$A:$BG, 0, MATCH("Flow",'Input - companies list'!$A$1:$BG$1, 0)))</f>
        <v/>
      </c>
      <c r="G355">
        <f>AVERAGEIF(INDEX('Input - companies list'!$A:$BG, 0, MATCH("Clusters 0",'Input - companies list'!$A$1:$BG$1, 0)),'Output - Cluster ranking'!B355,INDEX('Input - companies list'!$A:$BG, 0, MATCH("Inter-Cluster Connectivity",'Input - companies list'!$A$1:$BG$1, 0)))</f>
        <v/>
      </c>
      <c r="H355">
        <f>IFERROR(PERCENTRANK(C:C,C355),0)</f>
        <v/>
      </c>
      <c r="I355">
        <f>IFERROR(1 - PERCENTRANK(D:D,D355),0)</f>
        <v/>
      </c>
      <c r="J355">
        <f>IFERROR(PERCENTRANK(E:E,E355),0)</f>
        <v/>
      </c>
      <c r="K355">
        <f>IFERROR(1 - PERCENTRANK(F:F,F355),0)</f>
        <v/>
      </c>
      <c r="L355">
        <f>IFERROR(PERCENTRANK(G:G,G355),0)</f>
        <v/>
      </c>
      <c r="M355">
        <f>H355*weightA+I355*weightB+J355*weightC+K355*weightD+L355*weightE</f>
        <v/>
      </c>
    </row>
    <row r="356" spans="1:13">
      <c r="A356">
        <f>RANK(M356,M:M)</f>
        <v/>
      </c>
      <c r="C356">
        <f>SUMIFS('Input - target event report'!H:H,'Input - target event report'!L:L,B356,'Input - target event report'!D:D, "Private Investment")</f>
        <v/>
      </c>
      <c r="D356">
        <f>IF(E356&lt;2, "N/A", (MAXIFS('Input - target event report'!E:E,'Input - target event report'!L:L,B:B,'Input - target event report'!D:D,"Private Investment")-MINIFS('Input - target event report'!E:E,'Input - target event report'!L:L,B:B,'Input - target event report'!D:D,"Private Investment"))/(E356-1))</f>
        <v/>
      </c>
      <c r="E356">
        <f>COUNTIFS('Input - target event report'!L:L,B356,'Input - target event report'!D:D, "Private Investment")</f>
        <v/>
      </c>
      <c r="F356">
        <f>AVERAGEIF(INDEX('Input - companies list'!$A:$BG, 0, MATCH("Clusters 0",'Input - companies list'!$A$1:$BG$1, 0)),'Output - Cluster ranking'!B356,INDEX('Input - companies list'!$A:$BG, 0, MATCH("Flow",'Input - companies list'!$A$1:$BG$1, 0)))</f>
        <v/>
      </c>
      <c r="G356">
        <f>AVERAGEIF(INDEX('Input - companies list'!$A:$BG, 0, MATCH("Clusters 0",'Input - companies list'!$A$1:$BG$1, 0)),'Output - Cluster ranking'!B356,INDEX('Input - companies list'!$A:$BG, 0, MATCH("Inter-Cluster Connectivity",'Input - companies list'!$A$1:$BG$1, 0)))</f>
        <v/>
      </c>
      <c r="H356">
        <f>IFERROR(PERCENTRANK(C:C,C356),0)</f>
        <v/>
      </c>
      <c r="I356">
        <f>IFERROR(1 - PERCENTRANK(D:D,D356),0)</f>
        <v/>
      </c>
      <c r="J356">
        <f>IFERROR(PERCENTRANK(E:E,E356),0)</f>
        <v/>
      </c>
      <c r="K356">
        <f>IFERROR(1 - PERCENTRANK(F:F,F356),0)</f>
        <v/>
      </c>
      <c r="L356">
        <f>IFERROR(PERCENTRANK(G:G,G356),0)</f>
        <v/>
      </c>
      <c r="M356">
        <f>H356*weightA+I356*weightB+J356*weightC+K356*weightD+L356*weightE</f>
        <v/>
      </c>
    </row>
    <row r="357" spans="1:13">
      <c r="A357">
        <f>RANK(M357,M:M)</f>
        <v/>
      </c>
      <c r="C357">
        <f>SUMIFS('Input - target event report'!H:H,'Input - target event report'!L:L,B357,'Input - target event report'!D:D, "Private Investment")</f>
        <v/>
      </c>
      <c r="D357">
        <f>IF(E357&lt;2, "N/A", (MAXIFS('Input - target event report'!E:E,'Input - target event report'!L:L,B:B,'Input - target event report'!D:D,"Private Investment")-MINIFS('Input - target event report'!E:E,'Input - target event report'!L:L,B:B,'Input - target event report'!D:D,"Private Investment"))/(E357-1))</f>
        <v/>
      </c>
      <c r="E357">
        <f>COUNTIFS('Input - target event report'!L:L,B357,'Input - target event report'!D:D, "Private Investment")</f>
        <v/>
      </c>
      <c r="F357">
        <f>AVERAGEIF(INDEX('Input - companies list'!$A:$BG, 0, MATCH("Clusters 0",'Input - companies list'!$A$1:$BG$1, 0)),'Output - Cluster ranking'!B357,INDEX('Input - companies list'!$A:$BG, 0, MATCH("Flow",'Input - companies list'!$A$1:$BG$1, 0)))</f>
        <v/>
      </c>
      <c r="G357">
        <f>AVERAGEIF(INDEX('Input - companies list'!$A:$BG, 0, MATCH("Clusters 0",'Input - companies list'!$A$1:$BG$1, 0)),'Output - Cluster ranking'!B357,INDEX('Input - companies list'!$A:$BG, 0, MATCH("Inter-Cluster Connectivity",'Input - companies list'!$A$1:$BG$1, 0)))</f>
        <v/>
      </c>
      <c r="H357">
        <f>IFERROR(PERCENTRANK(C:C,C357),0)</f>
        <v/>
      </c>
      <c r="I357">
        <f>IFERROR(1 - PERCENTRANK(D:D,D357),0)</f>
        <v/>
      </c>
      <c r="J357">
        <f>IFERROR(PERCENTRANK(E:E,E357),0)</f>
        <v/>
      </c>
      <c r="K357">
        <f>IFERROR(1 - PERCENTRANK(F:F,F357),0)</f>
        <v/>
      </c>
      <c r="L357">
        <f>IFERROR(PERCENTRANK(G:G,G357),0)</f>
        <v/>
      </c>
      <c r="M357">
        <f>H357*weightA+I357*weightB+J357*weightC+K357*weightD+L357*weightE</f>
        <v/>
      </c>
    </row>
    <row r="358" spans="1:13">
      <c r="A358">
        <f>RANK(M358,M:M)</f>
        <v/>
      </c>
      <c r="C358">
        <f>SUMIFS('Input - target event report'!H:H,'Input - target event report'!L:L,B358,'Input - target event report'!D:D, "Private Investment")</f>
        <v/>
      </c>
      <c r="D358">
        <f>IF(E358&lt;2, "N/A", (MAXIFS('Input - target event report'!E:E,'Input - target event report'!L:L,B:B,'Input - target event report'!D:D,"Private Investment")-MINIFS('Input - target event report'!E:E,'Input - target event report'!L:L,B:B,'Input - target event report'!D:D,"Private Investment"))/(E358-1))</f>
        <v/>
      </c>
      <c r="E358">
        <f>COUNTIFS('Input - target event report'!L:L,B358,'Input - target event report'!D:D, "Private Investment")</f>
        <v/>
      </c>
      <c r="F358">
        <f>AVERAGEIF(INDEX('Input - companies list'!$A:$BG, 0, MATCH("Clusters 0",'Input - companies list'!$A$1:$BG$1, 0)),'Output - Cluster ranking'!B358,INDEX('Input - companies list'!$A:$BG, 0, MATCH("Flow",'Input - companies list'!$A$1:$BG$1, 0)))</f>
        <v/>
      </c>
      <c r="G358">
        <f>AVERAGEIF(INDEX('Input - companies list'!$A:$BG, 0, MATCH("Clusters 0",'Input - companies list'!$A$1:$BG$1, 0)),'Output - Cluster ranking'!B358,INDEX('Input - companies list'!$A:$BG, 0, MATCH("Inter-Cluster Connectivity",'Input - companies list'!$A$1:$BG$1, 0)))</f>
        <v/>
      </c>
      <c r="H358">
        <f>IFERROR(PERCENTRANK(C:C,C358),0)</f>
        <v/>
      </c>
      <c r="I358">
        <f>IFERROR(1 - PERCENTRANK(D:D,D358),0)</f>
        <v/>
      </c>
      <c r="J358">
        <f>IFERROR(PERCENTRANK(E:E,E358),0)</f>
        <v/>
      </c>
      <c r="K358">
        <f>IFERROR(1 - PERCENTRANK(F:F,F358),0)</f>
        <v/>
      </c>
      <c r="L358">
        <f>IFERROR(PERCENTRANK(G:G,G358),0)</f>
        <v/>
      </c>
      <c r="M358">
        <f>H358*weightA+I358*weightB+J358*weightC+K358*weightD+L358*weightE</f>
        <v/>
      </c>
    </row>
    <row r="359" spans="1:13">
      <c r="A359">
        <f>RANK(M359,M:M)</f>
        <v/>
      </c>
      <c r="C359">
        <f>SUMIFS('Input - target event report'!H:H,'Input - target event report'!L:L,B359,'Input - target event report'!D:D, "Private Investment")</f>
        <v/>
      </c>
      <c r="D359">
        <f>IF(E359&lt;2, "N/A", (MAXIFS('Input - target event report'!E:E,'Input - target event report'!L:L,B:B,'Input - target event report'!D:D,"Private Investment")-MINIFS('Input - target event report'!E:E,'Input - target event report'!L:L,B:B,'Input - target event report'!D:D,"Private Investment"))/(E359-1))</f>
        <v/>
      </c>
      <c r="E359">
        <f>COUNTIFS('Input - target event report'!L:L,B359,'Input - target event report'!D:D, "Private Investment")</f>
        <v/>
      </c>
      <c r="F359">
        <f>AVERAGEIF(INDEX('Input - companies list'!$A:$BG, 0, MATCH("Clusters 0",'Input - companies list'!$A$1:$BG$1, 0)),'Output - Cluster ranking'!B359,INDEX('Input - companies list'!$A:$BG, 0, MATCH("Flow",'Input - companies list'!$A$1:$BG$1, 0)))</f>
        <v/>
      </c>
      <c r="G359">
        <f>AVERAGEIF(INDEX('Input - companies list'!$A:$BG, 0, MATCH("Clusters 0",'Input - companies list'!$A$1:$BG$1, 0)),'Output - Cluster ranking'!B359,INDEX('Input - companies list'!$A:$BG, 0, MATCH("Inter-Cluster Connectivity",'Input - companies list'!$A$1:$BG$1, 0)))</f>
        <v/>
      </c>
      <c r="H359">
        <f>IFERROR(PERCENTRANK(C:C,C359),0)</f>
        <v/>
      </c>
      <c r="I359">
        <f>IFERROR(1 - PERCENTRANK(D:D,D359),0)</f>
        <v/>
      </c>
      <c r="J359">
        <f>IFERROR(PERCENTRANK(E:E,E359),0)</f>
        <v/>
      </c>
      <c r="K359">
        <f>IFERROR(1 - PERCENTRANK(F:F,F359),0)</f>
        <v/>
      </c>
      <c r="L359">
        <f>IFERROR(PERCENTRANK(G:G,G359),0)</f>
        <v/>
      </c>
      <c r="M359">
        <f>H359*weightA+I359*weightB+J359*weightC+K359*weightD+L359*weightE</f>
        <v/>
      </c>
    </row>
    <row r="360" spans="1:13">
      <c r="A360">
        <f>RANK(M360,M:M)</f>
        <v/>
      </c>
      <c r="C360">
        <f>SUMIFS('Input - target event report'!H:H,'Input - target event report'!L:L,B360,'Input - target event report'!D:D, "Private Investment")</f>
        <v/>
      </c>
      <c r="D360">
        <f>IF(E360&lt;2, "N/A", (MAXIFS('Input - target event report'!E:E,'Input - target event report'!L:L,B:B,'Input - target event report'!D:D,"Private Investment")-MINIFS('Input - target event report'!E:E,'Input - target event report'!L:L,B:B,'Input - target event report'!D:D,"Private Investment"))/(E360-1))</f>
        <v/>
      </c>
      <c r="E360">
        <f>COUNTIFS('Input - target event report'!L:L,B360,'Input - target event report'!D:D, "Private Investment")</f>
        <v/>
      </c>
      <c r="F360">
        <f>AVERAGEIF(INDEX('Input - companies list'!$A:$BG, 0, MATCH("Clusters 0",'Input - companies list'!$A$1:$BG$1, 0)),'Output - Cluster ranking'!B360,INDEX('Input - companies list'!$A:$BG, 0, MATCH("Flow",'Input - companies list'!$A$1:$BG$1, 0)))</f>
        <v/>
      </c>
      <c r="G360">
        <f>AVERAGEIF(INDEX('Input - companies list'!$A:$BG, 0, MATCH("Clusters 0",'Input - companies list'!$A$1:$BG$1, 0)),'Output - Cluster ranking'!B360,INDEX('Input - companies list'!$A:$BG, 0, MATCH("Inter-Cluster Connectivity",'Input - companies list'!$A$1:$BG$1, 0)))</f>
        <v/>
      </c>
      <c r="H360">
        <f>IFERROR(PERCENTRANK(C:C,C360),0)</f>
        <v/>
      </c>
      <c r="I360">
        <f>IFERROR(1 - PERCENTRANK(D:D,D360),0)</f>
        <v/>
      </c>
      <c r="J360">
        <f>IFERROR(PERCENTRANK(E:E,E360),0)</f>
        <v/>
      </c>
      <c r="K360">
        <f>IFERROR(1 - PERCENTRANK(F:F,F360),0)</f>
        <v/>
      </c>
      <c r="L360">
        <f>IFERROR(PERCENTRANK(G:G,G360),0)</f>
        <v/>
      </c>
      <c r="M360">
        <f>H360*weightA+I360*weightB+J360*weightC+K360*weightD+L360*weightE</f>
        <v/>
      </c>
    </row>
    <row r="361" spans="1:13">
      <c r="A361">
        <f>RANK(M361,M:M)</f>
        <v/>
      </c>
      <c r="C361">
        <f>SUMIFS('Input - target event report'!H:H,'Input - target event report'!L:L,B361,'Input - target event report'!D:D, "Private Investment")</f>
        <v/>
      </c>
      <c r="D361">
        <f>IF(E361&lt;2, "N/A", (MAXIFS('Input - target event report'!E:E,'Input - target event report'!L:L,B:B,'Input - target event report'!D:D,"Private Investment")-MINIFS('Input - target event report'!E:E,'Input - target event report'!L:L,B:B,'Input - target event report'!D:D,"Private Investment"))/(E361-1))</f>
        <v/>
      </c>
      <c r="E361">
        <f>COUNTIFS('Input - target event report'!L:L,B361,'Input - target event report'!D:D, "Private Investment")</f>
        <v/>
      </c>
      <c r="F361">
        <f>AVERAGEIF(INDEX('Input - companies list'!$A:$BG, 0, MATCH("Clusters 0",'Input - companies list'!$A$1:$BG$1, 0)),'Output - Cluster ranking'!B361,INDEX('Input - companies list'!$A:$BG, 0, MATCH("Flow",'Input - companies list'!$A$1:$BG$1, 0)))</f>
        <v/>
      </c>
      <c r="G361">
        <f>AVERAGEIF(INDEX('Input - companies list'!$A:$BG, 0, MATCH("Clusters 0",'Input - companies list'!$A$1:$BG$1, 0)),'Output - Cluster ranking'!B361,INDEX('Input - companies list'!$A:$BG, 0, MATCH("Inter-Cluster Connectivity",'Input - companies list'!$A$1:$BG$1, 0)))</f>
        <v/>
      </c>
      <c r="H361">
        <f>IFERROR(PERCENTRANK(C:C,C361),0)</f>
        <v/>
      </c>
      <c r="I361">
        <f>IFERROR(1 - PERCENTRANK(D:D,D361),0)</f>
        <v/>
      </c>
      <c r="J361">
        <f>IFERROR(PERCENTRANK(E:E,E361),0)</f>
        <v/>
      </c>
      <c r="K361">
        <f>IFERROR(1 - PERCENTRANK(F:F,F361),0)</f>
        <v/>
      </c>
      <c r="L361">
        <f>IFERROR(PERCENTRANK(G:G,G361),0)</f>
        <v/>
      </c>
      <c r="M361">
        <f>H361*weightA+I361*weightB+J361*weightC+K361*weightD+L361*weightE</f>
        <v/>
      </c>
    </row>
    <row r="362" spans="1:13">
      <c r="A362">
        <f>RANK(M362,M:M)</f>
        <v/>
      </c>
      <c r="C362">
        <f>SUMIFS('Input - target event report'!H:H,'Input - target event report'!L:L,B362,'Input - target event report'!D:D, "Private Investment")</f>
        <v/>
      </c>
      <c r="D362">
        <f>IF(E362&lt;2, "N/A", (MAXIFS('Input - target event report'!E:E,'Input - target event report'!L:L,B:B,'Input - target event report'!D:D,"Private Investment")-MINIFS('Input - target event report'!E:E,'Input - target event report'!L:L,B:B,'Input - target event report'!D:D,"Private Investment"))/(E362-1))</f>
        <v/>
      </c>
      <c r="E362">
        <f>COUNTIFS('Input - target event report'!L:L,B362,'Input - target event report'!D:D, "Private Investment")</f>
        <v/>
      </c>
      <c r="F362">
        <f>AVERAGEIF(INDEX('Input - companies list'!$A:$BG, 0, MATCH("Clusters 0",'Input - companies list'!$A$1:$BG$1, 0)),'Output - Cluster ranking'!B362,INDEX('Input - companies list'!$A:$BG, 0, MATCH("Flow",'Input - companies list'!$A$1:$BG$1, 0)))</f>
        <v/>
      </c>
      <c r="G362">
        <f>AVERAGEIF(INDEX('Input - companies list'!$A:$BG, 0, MATCH("Clusters 0",'Input - companies list'!$A$1:$BG$1, 0)),'Output - Cluster ranking'!B362,INDEX('Input - companies list'!$A:$BG, 0, MATCH("Inter-Cluster Connectivity",'Input - companies list'!$A$1:$BG$1, 0)))</f>
        <v/>
      </c>
      <c r="H362">
        <f>IFERROR(PERCENTRANK(C:C,C362),0)</f>
        <v/>
      </c>
      <c r="I362">
        <f>IFERROR(1 - PERCENTRANK(D:D,D362),0)</f>
        <v/>
      </c>
      <c r="J362">
        <f>IFERROR(PERCENTRANK(E:E,E362),0)</f>
        <v/>
      </c>
      <c r="K362">
        <f>IFERROR(1 - PERCENTRANK(F:F,F362),0)</f>
        <v/>
      </c>
      <c r="L362">
        <f>IFERROR(PERCENTRANK(G:G,G362),0)</f>
        <v/>
      </c>
      <c r="M362">
        <f>H362*weightA+I362*weightB+J362*weightC+K362*weightD+L362*weightE</f>
        <v/>
      </c>
    </row>
    <row r="363" spans="1:13">
      <c r="A363">
        <f>RANK(M363,M:M)</f>
        <v/>
      </c>
      <c r="C363">
        <f>SUMIFS('Input - target event report'!H:H,'Input - target event report'!L:L,B363,'Input - target event report'!D:D, "Private Investment")</f>
        <v/>
      </c>
      <c r="D363">
        <f>IF(E363&lt;2, "N/A", (MAXIFS('Input - target event report'!E:E,'Input - target event report'!L:L,B:B,'Input - target event report'!D:D,"Private Investment")-MINIFS('Input - target event report'!E:E,'Input - target event report'!L:L,B:B,'Input - target event report'!D:D,"Private Investment"))/(E363-1))</f>
        <v/>
      </c>
      <c r="E363">
        <f>COUNTIFS('Input - target event report'!L:L,B363,'Input - target event report'!D:D, "Private Investment")</f>
        <v/>
      </c>
      <c r="F363">
        <f>AVERAGEIF(INDEX('Input - companies list'!$A:$BG, 0, MATCH("Clusters 0",'Input - companies list'!$A$1:$BG$1, 0)),'Output - Cluster ranking'!B363,INDEX('Input - companies list'!$A:$BG, 0, MATCH("Flow",'Input - companies list'!$A$1:$BG$1, 0)))</f>
        <v/>
      </c>
      <c r="G363">
        <f>AVERAGEIF(INDEX('Input - companies list'!$A:$BG, 0, MATCH("Clusters 0",'Input - companies list'!$A$1:$BG$1, 0)),'Output - Cluster ranking'!B363,INDEX('Input - companies list'!$A:$BG, 0, MATCH("Inter-Cluster Connectivity",'Input - companies list'!$A$1:$BG$1, 0)))</f>
        <v/>
      </c>
      <c r="H363">
        <f>IFERROR(PERCENTRANK(C:C,C363),0)</f>
        <v/>
      </c>
      <c r="I363">
        <f>IFERROR(1 - PERCENTRANK(D:D,D363),0)</f>
        <v/>
      </c>
      <c r="J363">
        <f>IFERROR(PERCENTRANK(E:E,E363),0)</f>
        <v/>
      </c>
      <c r="K363">
        <f>IFERROR(1 - PERCENTRANK(F:F,F363),0)</f>
        <v/>
      </c>
      <c r="L363">
        <f>IFERROR(PERCENTRANK(G:G,G363),0)</f>
        <v/>
      </c>
      <c r="M363">
        <f>H363*weightA+I363*weightB+J363*weightC+K363*weightD+L363*weightE</f>
        <v/>
      </c>
    </row>
    <row r="364" spans="1:13">
      <c r="A364">
        <f>RANK(M364,M:M)</f>
        <v/>
      </c>
      <c r="C364">
        <f>SUMIFS('Input - target event report'!H:H,'Input - target event report'!L:L,B364,'Input - target event report'!D:D, "Private Investment")</f>
        <v/>
      </c>
      <c r="D364">
        <f>IF(E364&lt;2, "N/A", (MAXIFS('Input - target event report'!E:E,'Input - target event report'!L:L,B:B,'Input - target event report'!D:D,"Private Investment")-MINIFS('Input - target event report'!E:E,'Input - target event report'!L:L,B:B,'Input - target event report'!D:D,"Private Investment"))/(E364-1))</f>
        <v/>
      </c>
      <c r="E364">
        <f>COUNTIFS('Input - target event report'!L:L,B364,'Input - target event report'!D:D, "Private Investment")</f>
        <v/>
      </c>
      <c r="F364">
        <f>AVERAGEIF(INDEX('Input - companies list'!$A:$BG, 0, MATCH("Clusters 0",'Input - companies list'!$A$1:$BG$1, 0)),'Output - Cluster ranking'!B364,INDEX('Input - companies list'!$A:$BG, 0, MATCH("Flow",'Input - companies list'!$A$1:$BG$1, 0)))</f>
        <v/>
      </c>
      <c r="G364">
        <f>AVERAGEIF(INDEX('Input - companies list'!$A:$BG, 0, MATCH("Clusters 0",'Input - companies list'!$A$1:$BG$1, 0)),'Output - Cluster ranking'!B364,INDEX('Input - companies list'!$A:$BG, 0, MATCH("Inter-Cluster Connectivity",'Input - companies list'!$A$1:$BG$1, 0)))</f>
        <v/>
      </c>
      <c r="H364">
        <f>IFERROR(PERCENTRANK(C:C,C364),0)</f>
        <v/>
      </c>
      <c r="I364">
        <f>IFERROR(1 - PERCENTRANK(D:D,D364),0)</f>
        <v/>
      </c>
      <c r="J364">
        <f>IFERROR(PERCENTRANK(E:E,E364),0)</f>
        <v/>
      </c>
      <c r="K364">
        <f>IFERROR(1 - PERCENTRANK(F:F,F364),0)</f>
        <v/>
      </c>
      <c r="L364">
        <f>IFERROR(PERCENTRANK(G:G,G364),0)</f>
        <v/>
      </c>
      <c r="M364">
        <f>H364*weightA+I364*weightB+J364*weightC+K364*weightD+L364*weightE</f>
        <v/>
      </c>
    </row>
    <row r="365" spans="1:13">
      <c r="A365">
        <f>RANK(M365,M:M)</f>
        <v/>
      </c>
      <c r="C365">
        <f>SUMIFS('Input - target event report'!H:H,'Input - target event report'!L:L,B365,'Input - target event report'!D:D, "Private Investment")</f>
        <v/>
      </c>
      <c r="D365">
        <f>IF(E365&lt;2, "N/A", (MAXIFS('Input - target event report'!E:E,'Input - target event report'!L:L,B:B,'Input - target event report'!D:D,"Private Investment")-MINIFS('Input - target event report'!E:E,'Input - target event report'!L:L,B:B,'Input - target event report'!D:D,"Private Investment"))/(E365-1))</f>
        <v/>
      </c>
      <c r="E365">
        <f>COUNTIFS('Input - target event report'!L:L,B365,'Input - target event report'!D:D, "Private Investment")</f>
        <v/>
      </c>
      <c r="F365">
        <f>AVERAGEIF(INDEX('Input - companies list'!$A:$BG, 0, MATCH("Clusters 0",'Input - companies list'!$A$1:$BG$1, 0)),'Output - Cluster ranking'!B365,INDEX('Input - companies list'!$A:$BG, 0, MATCH("Flow",'Input - companies list'!$A$1:$BG$1, 0)))</f>
        <v/>
      </c>
      <c r="G365">
        <f>AVERAGEIF(INDEX('Input - companies list'!$A:$BG, 0, MATCH("Clusters 0",'Input - companies list'!$A$1:$BG$1, 0)),'Output - Cluster ranking'!B365,INDEX('Input - companies list'!$A:$BG, 0, MATCH("Inter-Cluster Connectivity",'Input - companies list'!$A$1:$BG$1, 0)))</f>
        <v/>
      </c>
      <c r="H365">
        <f>IFERROR(PERCENTRANK(C:C,C365),0)</f>
        <v/>
      </c>
      <c r="I365">
        <f>IFERROR(1 - PERCENTRANK(D:D,D365),0)</f>
        <v/>
      </c>
      <c r="J365">
        <f>IFERROR(PERCENTRANK(E:E,E365),0)</f>
        <v/>
      </c>
      <c r="K365">
        <f>IFERROR(1 - PERCENTRANK(F:F,F365),0)</f>
        <v/>
      </c>
      <c r="L365">
        <f>IFERROR(PERCENTRANK(G:G,G365),0)</f>
        <v/>
      </c>
      <c r="M365">
        <f>H365*weightA+I365*weightB+J365*weightC+K365*weightD+L365*weightE</f>
        <v/>
      </c>
    </row>
    <row r="366" spans="1:13">
      <c r="A366">
        <f>RANK(M366,M:M)</f>
        <v/>
      </c>
      <c r="C366">
        <f>SUMIFS('Input - target event report'!H:H,'Input - target event report'!L:L,B366,'Input - target event report'!D:D, "Private Investment")</f>
        <v/>
      </c>
      <c r="D366">
        <f>IF(E366&lt;2, "N/A", (MAXIFS('Input - target event report'!E:E,'Input - target event report'!L:L,B:B,'Input - target event report'!D:D,"Private Investment")-MINIFS('Input - target event report'!E:E,'Input - target event report'!L:L,B:B,'Input - target event report'!D:D,"Private Investment"))/(E366-1))</f>
        <v/>
      </c>
      <c r="E366">
        <f>COUNTIFS('Input - target event report'!L:L,B366,'Input - target event report'!D:D, "Private Investment")</f>
        <v/>
      </c>
      <c r="F366">
        <f>AVERAGEIF(INDEX('Input - companies list'!$A:$BG, 0, MATCH("Clusters 0",'Input - companies list'!$A$1:$BG$1, 0)),'Output - Cluster ranking'!B366,INDEX('Input - companies list'!$A:$BG, 0, MATCH("Flow",'Input - companies list'!$A$1:$BG$1, 0)))</f>
        <v/>
      </c>
      <c r="G366">
        <f>AVERAGEIF(INDEX('Input - companies list'!$A:$BG, 0, MATCH("Clusters 0",'Input - companies list'!$A$1:$BG$1, 0)),'Output - Cluster ranking'!B366,INDEX('Input - companies list'!$A:$BG, 0, MATCH("Inter-Cluster Connectivity",'Input - companies list'!$A$1:$BG$1, 0)))</f>
        <v/>
      </c>
      <c r="H366">
        <f>IFERROR(PERCENTRANK(C:C,C366),0)</f>
        <v/>
      </c>
      <c r="I366">
        <f>IFERROR(1 - PERCENTRANK(D:D,D366),0)</f>
        <v/>
      </c>
      <c r="J366">
        <f>IFERROR(PERCENTRANK(E:E,E366),0)</f>
        <v/>
      </c>
      <c r="K366">
        <f>IFERROR(1 - PERCENTRANK(F:F,F366),0)</f>
        <v/>
      </c>
      <c r="L366">
        <f>IFERROR(PERCENTRANK(G:G,G366),0)</f>
        <v/>
      </c>
      <c r="M366">
        <f>H366*weightA+I366*weightB+J366*weightC+K366*weightD+L366*weightE</f>
        <v/>
      </c>
    </row>
    <row r="367" spans="1:13">
      <c r="A367">
        <f>RANK(M367,M:M)</f>
        <v/>
      </c>
      <c r="C367">
        <f>SUMIFS('Input - target event report'!H:H,'Input - target event report'!L:L,B367,'Input - target event report'!D:D, "Private Investment")</f>
        <v/>
      </c>
      <c r="D367">
        <f>IF(E367&lt;2, "N/A", (MAXIFS('Input - target event report'!E:E,'Input - target event report'!L:L,B:B,'Input - target event report'!D:D,"Private Investment")-MINIFS('Input - target event report'!E:E,'Input - target event report'!L:L,B:B,'Input - target event report'!D:D,"Private Investment"))/(E367-1))</f>
        <v/>
      </c>
      <c r="E367">
        <f>COUNTIFS('Input - target event report'!L:L,B367,'Input - target event report'!D:D, "Private Investment")</f>
        <v/>
      </c>
      <c r="F367">
        <f>AVERAGEIF(INDEX('Input - companies list'!$A:$BG, 0, MATCH("Clusters 0",'Input - companies list'!$A$1:$BG$1, 0)),'Output - Cluster ranking'!B367,INDEX('Input - companies list'!$A:$BG, 0, MATCH("Flow",'Input - companies list'!$A$1:$BG$1, 0)))</f>
        <v/>
      </c>
      <c r="G367">
        <f>AVERAGEIF(INDEX('Input - companies list'!$A:$BG, 0, MATCH("Clusters 0",'Input - companies list'!$A$1:$BG$1, 0)),'Output - Cluster ranking'!B367,INDEX('Input - companies list'!$A:$BG, 0, MATCH("Inter-Cluster Connectivity",'Input - companies list'!$A$1:$BG$1, 0)))</f>
        <v/>
      </c>
      <c r="H367">
        <f>IFERROR(PERCENTRANK(C:C,C367),0)</f>
        <v/>
      </c>
      <c r="I367">
        <f>IFERROR(1 - PERCENTRANK(D:D,D367),0)</f>
        <v/>
      </c>
      <c r="J367">
        <f>IFERROR(PERCENTRANK(E:E,E367),0)</f>
        <v/>
      </c>
      <c r="K367">
        <f>IFERROR(1 - PERCENTRANK(F:F,F367),0)</f>
        <v/>
      </c>
      <c r="L367">
        <f>IFERROR(PERCENTRANK(G:G,G367),0)</f>
        <v/>
      </c>
      <c r="M367">
        <f>H367*weightA+I367*weightB+J367*weightC+K367*weightD+L367*weightE</f>
        <v/>
      </c>
    </row>
    <row r="368" spans="1:13">
      <c r="A368">
        <f>RANK(M368,M:M)</f>
        <v/>
      </c>
      <c r="C368">
        <f>SUMIFS('Input - target event report'!H:H,'Input - target event report'!L:L,B368,'Input - target event report'!D:D, "Private Investment")</f>
        <v/>
      </c>
      <c r="D368">
        <f>IF(E368&lt;2, "N/A", (MAXIFS('Input - target event report'!E:E,'Input - target event report'!L:L,B:B,'Input - target event report'!D:D,"Private Investment")-MINIFS('Input - target event report'!E:E,'Input - target event report'!L:L,B:B,'Input - target event report'!D:D,"Private Investment"))/(E368-1))</f>
        <v/>
      </c>
      <c r="E368">
        <f>COUNTIFS('Input - target event report'!L:L,B368,'Input - target event report'!D:D, "Private Investment")</f>
        <v/>
      </c>
      <c r="F368">
        <f>AVERAGEIF(INDEX('Input - companies list'!$A:$BG, 0, MATCH("Clusters 0",'Input - companies list'!$A$1:$BG$1, 0)),'Output - Cluster ranking'!B368,INDEX('Input - companies list'!$A:$BG, 0, MATCH("Flow",'Input - companies list'!$A$1:$BG$1, 0)))</f>
        <v/>
      </c>
      <c r="G368">
        <f>AVERAGEIF(INDEX('Input - companies list'!$A:$BG, 0, MATCH("Clusters 0",'Input - companies list'!$A$1:$BG$1, 0)),'Output - Cluster ranking'!B368,INDEX('Input - companies list'!$A:$BG, 0, MATCH("Inter-Cluster Connectivity",'Input - companies list'!$A$1:$BG$1, 0)))</f>
        <v/>
      </c>
      <c r="H368">
        <f>IFERROR(PERCENTRANK(C:C,C368),0)</f>
        <v/>
      </c>
      <c r="I368">
        <f>IFERROR(1 - PERCENTRANK(D:D,D368),0)</f>
        <v/>
      </c>
      <c r="J368">
        <f>IFERROR(PERCENTRANK(E:E,E368),0)</f>
        <v/>
      </c>
      <c r="K368">
        <f>IFERROR(1 - PERCENTRANK(F:F,F368),0)</f>
        <v/>
      </c>
      <c r="L368">
        <f>IFERROR(PERCENTRANK(G:G,G368),0)</f>
        <v/>
      </c>
      <c r="M368">
        <f>H368*weightA+I368*weightB+J368*weightC+K368*weightD+L368*weightE</f>
        <v/>
      </c>
    </row>
    <row r="369" spans="1:13">
      <c r="A369">
        <f>RANK(M369,M:M)</f>
        <v/>
      </c>
      <c r="C369">
        <f>SUMIFS('Input - target event report'!H:H,'Input - target event report'!L:L,B369,'Input - target event report'!D:D, "Private Investment")</f>
        <v/>
      </c>
      <c r="D369">
        <f>IF(E369&lt;2, "N/A", (MAXIFS('Input - target event report'!E:E,'Input - target event report'!L:L,B:B,'Input - target event report'!D:D,"Private Investment")-MINIFS('Input - target event report'!E:E,'Input - target event report'!L:L,B:B,'Input - target event report'!D:D,"Private Investment"))/(E369-1))</f>
        <v/>
      </c>
      <c r="E369">
        <f>COUNTIFS('Input - target event report'!L:L,B369,'Input - target event report'!D:D, "Private Investment")</f>
        <v/>
      </c>
      <c r="F369">
        <f>AVERAGEIF(INDEX('Input - companies list'!$A:$BG, 0, MATCH("Clusters 0",'Input - companies list'!$A$1:$BG$1, 0)),'Output - Cluster ranking'!B369,INDEX('Input - companies list'!$A:$BG, 0, MATCH("Flow",'Input - companies list'!$A$1:$BG$1, 0)))</f>
        <v/>
      </c>
      <c r="G369">
        <f>AVERAGEIF(INDEX('Input - companies list'!$A:$BG, 0, MATCH("Clusters 0",'Input - companies list'!$A$1:$BG$1, 0)),'Output - Cluster ranking'!B369,INDEX('Input - companies list'!$A:$BG, 0, MATCH("Inter-Cluster Connectivity",'Input - companies list'!$A$1:$BG$1, 0)))</f>
        <v/>
      </c>
      <c r="H369">
        <f>IFERROR(PERCENTRANK(C:C,C369),0)</f>
        <v/>
      </c>
      <c r="I369">
        <f>IFERROR(1 - PERCENTRANK(D:D,D369),0)</f>
        <v/>
      </c>
      <c r="J369">
        <f>IFERROR(PERCENTRANK(E:E,E369),0)</f>
        <v/>
      </c>
      <c r="K369">
        <f>IFERROR(1 - PERCENTRANK(F:F,F369),0)</f>
        <v/>
      </c>
      <c r="L369">
        <f>IFERROR(PERCENTRANK(G:G,G369),0)</f>
        <v/>
      </c>
      <c r="M369">
        <f>H369*weightA+I369*weightB+J369*weightC+K369*weightD+L369*weightE</f>
        <v/>
      </c>
    </row>
    <row r="370" spans="1:13">
      <c r="A370">
        <f>RANK(M370,M:M)</f>
        <v/>
      </c>
      <c r="C370">
        <f>SUMIFS('Input - target event report'!H:H,'Input - target event report'!L:L,B370,'Input - target event report'!D:D, "Private Investment")</f>
        <v/>
      </c>
      <c r="D370">
        <f>IF(E370&lt;2, "N/A", (MAXIFS('Input - target event report'!E:E,'Input - target event report'!L:L,B:B,'Input - target event report'!D:D,"Private Investment")-MINIFS('Input - target event report'!E:E,'Input - target event report'!L:L,B:B,'Input - target event report'!D:D,"Private Investment"))/(E370-1))</f>
        <v/>
      </c>
      <c r="E370">
        <f>COUNTIFS('Input - target event report'!L:L,B370,'Input - target event report'!D:D, "Private Investment")</f>
        <v/>
      </c>
      <c r="F370">
        <f>AVERAGEIF(INDEX('Input - companies list'!$A:$BG, 0, MATCH("Clusters 0",'Input - companies list'!$A$1:$BG$1, 0)),'Output - Cluster ranking'!B370,INDEX('Input - companies list'!$A:$BG, 0, MATCH("Flow",'Input - companies list'!$A$1:$BG$1, 0)))</f>
        <v/>
      </c>
      <c r="G370">
        <f>AVERAGEIF(INDEX('Input - companies list'!$A:$BG, 0, MATCH("Clusters 0",'Input - companies list'!$A$1:$BG$1, 0)),'Output - Cluster ranking'!B370,INDEX('Input - companies list'!$A:$BG, 0, MATCH("Inter-Cluster Connectivity",'Input - companies list'!$A$1:$BG$1, 0)))</f>
        <v/>
      </c>
      <c r="H370">
        <f>IFERROR(PERCENTRANK(C:C,C370),0)</f>
        <v/>
      </c>
      <c r="I370">
        <f>IFERROR(1 - PERCENTRANK(D:D,D370),0)</f>
        <v/>
      </c>
      <c r="J370">
        <f>IFERROR(PERCENTRANK(E:E,E370),0)</f>
        <v/>
      </c>
      <c r="K370">
        <f>IFERROR(1 - PERCENTRANK(F:F,F370),0)</f>
        <v/>
      </c>
      <c r="L370">
        <f>IFERROR(PERCENTRANK(G:G,G370),0)</f>
        <v/>
      </c>
      <c r="M370">
        <f>H370*weightA+I370*weightB+J370*weightC+K370*weightD+L370*weightE</f>
        <v/>
      </c>
    </row>
    <row r="371" spans="1:13">
      <c r="A371">
        <f>RANK(M371,M:M)</f>
        <v/>
      </c>
      <c r="C371">
        <f>SUMIFS('Input - target event report'!H:H,'Input - target event report'!L:L,B371,'Input - target event report'!D:D, "Private Investment")</f>
        <v/>
      </c>
      <c r="D371">
        <f>IF(E371&lt;2, "N/A", (MAXIFS('Input - target event report'!E:E,'Input - target event report'!L:L,B:B,'Input - target event report'!D:D,"Private Investment")-MINIFS('Input - target event report'!E:E,'Input - target event report'!L:L,B:B,'Input - target event report'!D:D,"Private Investment"))/(E371-1))</f>
        <v/>
      </c>
      <c r="E371">
        <f>COUNTIFS('Input - target event report'!L:L,B371,'Input - target event report'!D:D, "Private Investment")</f>
        <v/>
      </c>
      <c r="F371">
        <f>AVERAGEIF(INDEX('Input - companies list'!$A:$BG, 0, MATCH("Clusters 0",'Input - companies list'!$A$1:$BG$1, 0)),'Output - Cluster ranking'!B371,INDEX('Input - companies list'!$A:$BG, 0, MATCH("Flow",'Input - companies list'!$A$1:$BG$1, 0)))</f>
        <v/>
      </c>
      <c r="G371">
        <f>AVERAGEIF(INDEX('Input - companies list'!$A:$BG, 0, MATCH("Clusters 0",'Input - companies list'!$A$1:$BG$1, 0)),'Output - Cluster ranking'!B371,INDEX('Input - companies list'!$A:$BG, 0, MATCH("Inter-Cluster Connectivity",'Input - companies list'!$A$1:$BG$1, 0)))</f>
        <v/>
      </c>
      <c r="H371">
        <f>IFERROR(PERCENTRANK(C:C,C371),0)</f>
        <v/>
      </c>
      <c r="I371">
        <f>IFERROR(1 - PERCENTRANK(D:D,D371),0)</f>
        <v/>
      </c>
      <c r="J371">
        <f>IFERROR(PERCENTRANK(E:E,E371),0)</f>
        <v/>
      </c>
      <c r="K371">
        <f>IFERROR(1 - PERCENTRANK(F:F,F371),0)</f>
        <v/>
      </c>
      <c r="L371">
        <f>IFERROR(PERCENTRANK(G:G,G371),0)</f>
        <v/>
      </c>
      <c r="M371">
        <f>H371*weightA+I371*weightB+J371*weightC+K371*weightD+L371*weightE</f>
        <v/>
      </c>
    </row>
    <row r="372" spans="1:13">
      <c r="A372">
        <f>RANK(M372,M:M)</f>
        <v/>
      </c>
      <c r="C372">
        <f>SUMIFS('Input - target event report'!H:H,'Input - target event report'!L:L,B372,'Input - target event report'!D:D, "Private Investment")</f>
        <v/>
      </c>
      <c r="D372">
        <f>IF(E372&lt;2, "N/A", (MAXIFS('Input - target event report'!E:E,'Input - target event report'!L:L,B:B,'Input - target event report'!D:D,"Private Investment")-MINIFS('Input - target event report'!E:E,'Input - target event report'!L:L,B:B,'Input - target event report'!D:D,"Private Investment"))/(E372-1))</f>
        <v/>
      </c>
      <c r="E372">
        <f>COUNTIFS('Input - target event report'!L:L,B372,'Input - target event report'!D:D, "Private Investment")</f>
        <v/>
      </c>
      <c r="F372">
        <f>AVERAGEIF(INDEX('Input - companies list'!$A:$BG, 0, MATCH("Clusters 0",'Input - companies list'!$A$1:$BG$1, 0)),'Output - Cluster ranking'!B372,INDEX('Input - companies list'!$A:$BG, 0, MATCH("Flow",'Input - companies list'!$A$1:$BG$1, 0)))</f>
        <v/>
      </c>
      <c r="G372">
        <f>AVERAGEIF(INDEX('Input - companies list'!$A:$BG, 0, MATCH("Clusters 0",'Input - companies list'!$A$1:$BG$1, 0)),'Output - Cluster ranking'!B372,INDEX('Input - companies list'!$A:$BG, 0, MATCH("Inter-Cluster Connectivity",'Input - companies list'!$A$1:$BG$1, 0)))</f>
        <v/>
      </c>
      <c r="H372">
        <f>IFERROR(PERCENTRANK(C:C,C372),0)</f>
        <v/>
      </c>
      <c r="I372">
        <f>IFERROR(1 - PERCENTRANK(D:D,D372),0)</f>
        <v/>
      </c>
      <c r="J372">
        <f>IFERROR(PERCENTRANK(E:E,E372),0)</f>
        <v/>
      </c>
      <c r="K372">
        <f>IFERROR(1 - PERCENTRANK(F:F,F372),0)</f>
        <v/>
      </c>
      <c r="L372">
        <f>IFERROR(PERCENTRANK(G:G,G372),0)</f>
        <v/>
      </c>
      <c r="M372">
        <f>H372*weightA+I372*weightB+J372*weightC+K372*weightD+L372*weightE</f>
        <v/>
      </c>
    </row>
    <row r="373" spans="1:13">
      <c r="A373">
        <f>RANK(M373,M:M)</f>
        <v/>
      </c>
      <c r="C373">
        <f>SUMIFS('Input - target event report'!H:H,'Input - target event report'!L:L,B373,'Input - target event report'!D:D, "Private Investment")</f>
        <v/>
      </c>
      <c r="D373">
        <f>IF(E373&lt;2, "N/A", (MAXIFS('Input - target event report'!E:E,'Input - target event report'!L:L,B:B,'Input - target event report'!D:D,"Private Investment")-MINIFS('Input - target event report'!E:E,'Input - target event report'!L:L,B:B,'Input - target event report'!D:D,"Private Investment"))/(E373-1))</f>
        <v/>
      </c>
      <c r="E373">
        <f>COUNTIFS('Input - target event report'!L:L,B373,'Input - target event report'!D:D, "Private Investment")</f>
        <v/>
      </c>
      <c r="F373">
        <f>AVERAGEIF(INDEX('Input - companies list'!$A:$BG, 0, MATCH("Clusters 0",'Input - companies list'!$A$1:$BG$1, 0)),'Output - Cluster ranking'!B373,INDEX('Input - companies list'!$A:$BG, 0, MATCH("Flow",'Input - companies list'!$A$1:$BG$1, 0)))</f>
        <v/>
      </c>
      <c r="G373">
        <f>AVERAGEIF(INDEX('Input - companies list'!$A:$BG, 0, MATCH("Clusters 0",'Input - companies list'!$A$1:$BG$1, 0)),'Output - Cluster ranking'!B373,INDEX('Input - companies list'!$A:$BG, 0, MATCH("Inter-Cluster Connectivity",'Input - companies list'!$A$1:$BG$1, 0)))</f>
        <v/>
      </c>
      <c r="H373">
        <f>IFERROR(PERCENTRANK(C:C,C373),0)</f>
        <v/>
      </c>
      <c r="I373">
        <f>IFERROR(1 - PERCENTRANK(D:D,D373),0)</f>
        <v/>
      </c>
      <c r="J373">
        <f>IFERROR(PERCENTRANK(E:E,E373),0)</f>
        <v/>
      </c>
      <c r="K373">
        <f>IFERROR(1 - PERCENTRANK(F:F,F373),0)</f>
        <v/>
      </c>
      <c r="L373">
        <f>IFERROR(PERCENTRANK(G:G,G373),0)</f>
        <v/>
      </c>
      <c r="M373">
        <f>H373*weightA+I373*weightB+J373*weightC+K373*weightD+L373*weightE</f>
        <v/>
      </c>
    </row>
    <row r="374" spans="1:13">
      <c r="A374">
        <f>RANK(M374,M:M)</f>
        <v/>
      </c>
      <c r="C374">
        <f>SUMIFS('Input - target event report'!H:H,'Input - target event report'!L:L,B374,'Input - target event report'!D:D, "Private Investment")</f>
        <v/>
      </c>
      <c r="D374">
        <f>IF(E374&lt;2, "N/A", (MAXIFS('Input - target event report'!E:E,'Input - target event report'!L:L,B:B,'Input - target event report'!D:D,"Private Investment")-MINIFS('Input - target event report'!E:E,'Input - target event report'!L:L,B:B,'Input - target event report'!D:D,"Private Investment"))/(E374-1))</f>
        <v/>
      </c>
      <c r="E374">
        <f>COUNTIFS('Input - target event report'!L:L,B374,'Input - target event report'!D:D, "Private Investment")</f>
        <v/>
      </c>
      <c r="F374">
        <f>AVERAGEIF(INDEX('Input - companies list'!$A:$BG, 0, MATCH("Clusters 0",'Input - companies list'!$A$1:$BG$1, 0)),'Output - Cluster ranking'!B374,INDEX('Input - companies list'!$A:$BG, 0, MATCH("Flow",'Input - companies list'!$A$1:$BG$1, 0)))</f>
        <v/>
      </c>
      <c r="G374">
        <f>AVERAGEIF(INDEX('Input - companies list'!$A:$BG, 0, MATCH("Clusters 0",'Input - companies list'!$A$1:$BG$1, 0)),'Output - Cluster ranking'!B374,INDEX('Input - companies list'!$A:$BG, 0, MATCH("Inter-Cluster Connectivity",'Input - companies list'!$A$1:$BG$1, 0)))</f>
        <v/>
      </c>
      <c r="H374">
        <f>IFERROR(PERCENTRANK(C:C,C374),0)</f>
        <v/>
      </c>
      <c r="I374">
        <f>IFERROR(1 - PERCENTRANK(D:D,D374),0)</f>
        <v/>
      </c>
      <c r="J374">
        <f>IFERROR(PERCENTRANK(E:E,E374),0)</f>
        <v/>
      </c>
      <c r="K374">
        <f>IFERROR(1 - PERCENTRANK(F:F,F374),0)</f>
        <v/>
      </c>
      <c r="L374">
        <f>IFERROR(PERCENTRANK(G:G,G374),0)</f>
        <v/>
      </c>
      <c r="M374">
        <f>H374*weightA+I374*weightB+J374*weightC+K374*weightD+L374*weightE</f>
        <v/>
      </c>
    </row>
    <row r="375" spans="1:13">
      <c r="A375">
        <f>RANK(M375,M:M)</f>
        <v/>
      </c>
      <c r="C375">
        <f>SUMIFS('Input - target event report'!H:H,'Input - target event report'!L:L,B375,'Input - target event report'!D:D, "Private Investment")</f>
        <v/>
      </c>
      <c r="D375">
        <f>IF(E375&lt;2, "N/A", (MAXIFS('Input - target event report'!E:E,'Input - target event report'!L:L,B:B,'Input - target event report'!D:D,"Private Investment")-MINIFS('Input - target event report'!E:E,'Input - target event report'!L:L,B:B,'Input - target event report'!D:D,"Private Investment"))/(E375-1))</f>
        <v/>
      </c>
      <c r="E375">
        <f>COUNTIFS('Input - target event report'!L:L,B375,'Input - target event report'!D:D, "Private Investment")</f>
        <v/>
      </c>
      <c r="F375">
        <f>AVERAGEIF(INDEX('Input - companies list'!$A:$BG, 0, MATCH("Clusters 0",'Input - companies list'!$A$1:$BG$1, 0)),'Output - Cluster ranking'!B375,INDEX('Input - companies list'!$A:$BG, 0, MATCH("Flow",'Input - companies list'!$A$1:$BG$1, 0)))</f>
        <v/>
      </c>
      <c r="G375">
        <f>AVERAGEIF(INDEX('Input - companies list'!$A:$BG, 0, MATCH("Clusters 0",'Input - companies list'!$A$1:$BG$1, 0)),'Output - Cluster ranking'!B375,INDEX('Input - companies list'!$A:$BG, 0, MATCH("Inter-Cluster Connectivity",'Input - companies list'!$A$1:$BG$1, 0)))</f>
        <v/>
      </c>
      <c r="H375">
        <f>IFERROR(PERCENTRANK(C:C,C375),0)</f>
        <v/>
      </c>
      <c r="I375">
        <f>IFERROR(1 - PERCENTRANK(D:D,D375),0)</f>
        <v/>
      </c>
      <c r="J375">
        <f>IFERROR(PERCENTRANK(E:E,E375),0)</f>
        <v/>
      </c>
      <c r="K375">
        <f>IFERROR(1 - PERCENTRANK(F:F,F375),0)</f>
        <v/>
      </c>
      <c r="L375">
        <f>IFERROR(PERCENTRANK(G:G,G375),0)</f>
        <v/>
      </c>
      <c r="M375">
        <f>H375*weightA+I375*weightB+J375*weightC+K375*weightD+L375*weightE</f>
        <v/>
      </c>
    </row>
    <row r="376" spans="1:13">
      <c r="A376">
        <f>RANK(M376,M:M)</f>
        <v/>
      </c>
      <c r="C376">
        <f>SUMIFS('Input - target event report'!H:H,'Input - target event report'!L:L,B376,'Input - target event report'!D:D, "Private Investment")</f>
        <v/>
      </c>
      <c r="D376">
        <f>IF(E376&lt;2, "N/A", (MAXIFS('Input - target event report'!E:E,'Input - target event report'!L:L,B:B,'Input - target event report'!D:D,"Private Investment")-MINIFS('Input - target event report'!E:E,'Input - target event report'!L:L,B:B,'Input - target event report'!D:D,"Private Investment"))/(E376-1))</f>
        <v/>
      </c>
      <c r="E376">
        <f>COUNTIFS('Input - target event report'!L:L,B376,'Input - target event report'!D:D, "Private Investment")</f>
        <v/>
      </c>
      <c r="F376">
        <f>AVERAGEIF(INDEX('Input - companies list'!$A:$BG, 0, MATCH("Clusters 0",'Input - companies list'!$A$1:$BG$1, 0)),'Output - Cluster ranking'!B376,INDEX('Input - companies list'!$A:$BG, 0, MATCH("Flow",'Input - companies list'!$A$1:$BG$1, 0)))</f>
        <v/>
      </c>
      <c r="G376">
        <f>AVERAGEIF(INDEX('Input - companies list'!$A:$BG, 0, MATCH("Clusters 0",'Input - companies list'!$A$1:$BG$1, 0)),'Output - Cluster ranking'!B376,INDEX('Input - companies list'!$A:$BG, 0, MATCH("Inter-Cluster Connectivity",'Input - companies list'!$A$1:$BG$1, 0)))</f>
        <v/>
      </c>
      <c r="H376">
        <f>IFERROR(PERCENTRANK(C:C,C376),0)</f>
        <v/>
      </c>
      <c r="I376">
        <f>IFERROR(1 - PERCENTRANK(D:D,D376),0)</f>
        <v/>
      </c>
      <c r="J376">
        <f>IFERROR(PERCENTRANK(E:E,E376),0)</f>
        <v/>
      </c>
      <c r="K376">
        <f>IFERROR(1 - PERCENTRANK(F:F,F376),0)</f>
        <v/>
      </c>
      <c r="L376">
        <f>IFERROR(PERCENTRANK(G:G,G376),0)</f>
        <v/>
      </c>
      <c r="M376">
        <f>H376*weightA+I376*weightB+J376*weightC+K376*weightD+L376*weightE</f>
        <v/>
      </c>
    </row>
    <row r="377" spans="1:13">
      <c r="A377">
        <f>RANK(M377,M:M)</f>
        <v/>
      </c>
      <c r="C377">
        <f>SUMIFS('Input - target event report'!H:H,'Input - target event report'!L:L,B377,'Input - target event report'!D:D, "Private Investment")</f>
        <v/>
      </c>
      <c r="D377">
        <f>IF(E377&lt;2, "N/A", (MAXIFS('Input - target event report'!E:E,'Input - target event report'!L:L,B:B,'Input - target event report'!D:D,"Private Investment")-MINIFS('Input - target event report'!E:E,'Input - target event report'!L:L,B:B,'Input - target event report'!D:D,"Private Investment"))/(E377-1))</f>
        <v/>
      </c>
      <c r="E377">
        <f>COUNTIFS('Input - target event report'!L:L,B377,'Input - target event report'!D:D, "Private Investment")</f>
        <v/>
      </c>
      <c r="F377">
        <f>AVERAGEIF(INDEX('Input - companies list'!$A:$BG, 0, MATCH("Clusters 0",'Input - companies list'!$A$1:$BG$1, 0)),'Output - Cluster ranking'!B377,INDEX('Input - companies list'!$A:$BG, 0, MATCH("Flow",'Input - companies list'!$A$1:$BG$1, 0)))</f>
        <v/>
      </c>
      <c r="G377">
        <f>AVERAGEIF(INDEX('Input - companies list'!$A:$BG, 0, MATCH("Clusters 0",'Input - companies list'!$A$1:$BG$1, 0)),'Output - Cluster ranking'!B377,INDEX('Input - companies list'!$A:$BG, 0, MATCH("Inter-Cluster Connectivity",'Input - companies list'!$A$1:$BG$1, 0)))</f>
        <v/>
      </c>
      <c r="H377">
        <f>IFERROR(PERCENTRANK(C:C,C377),0)</f>
        <v/>
      </c>
      <c r="I377">
        <f>IFERROR(1 - PERCENTRANK(D:D,D377),0)</f>
        <v/>
      </c>
      <c r="J377">
        <f>IFERROR(PERCENTRANK(E:E,E377),0)</f>
        <v/>
      </c>
      <c r="K377">
        <f>IFERROR(1 - PERCENTRANK(F:F,F377),0)</f>
        <v/>
      </c>
      <c r="L377">
        <f>IFERROR(PERCENTRANK(G:G,G377),0)</f>
        <v/>
      </c>
      <c r="M377">
        <f>H377*weightA+I377*weightB+J377*weightC+K377*weightD+L377*weightE</f>
        <v/>
      </c>
    </row>
    <row r="378" spans="1:13">
      <c r="A378">
        <f>RANK(M378,M:M)</f>
        <v/>
      </c>
      <c r="C378">
        <f>SUMIFS('Input - target event report'!H:H,'Input - target event report'!L:L,B378,'Input - target event report'!D:D, "Private Investment")</f>
        <v/>
      </c>
      <c r="D378">
        <f>IF(E378&lt;2, "N/A", (MAXIFS('Input - target event report'!E:E,'Input - target event report'!L:L,B:B,'Input - target event report'!D:D,"Private Investment")-MINIFS('Input - target event report'!E:E,'Input - target event report'!L:L,B:B,'Input - target event report'!D:D,"Private Investment"))/(E378-1))</f>
        <v/>
      </c>
      <c r="E378">
        <f>COUNTIFS('Input - target event report'!L:L,B378,'Input - target event report'!D:D, "Private Investment")</f>
        <v/>
      </c>
      <c r="F378">
        <f>AVERAGEIF(INDEX('Input - companies list'!$A:$BG, 0, MATCH("Clusters 0",'Input - companies list'!$A$1:$BG$1, 0)),'Output - Cluster ranking'!B378,INDEX('Input - companies list'!$A:$BG, 0, MATCH("Flow",'Input - companies list'!$A$1:$BG$1, 0)))</f>
        <v/>
      </c>
      <c r="G378">
        <f>AVERAGEIF(INDEX('Input - companies list'!$A:$BG, 0, MATCH("Clusters 0",'Input - companies list'!$A$1:$BG$1, 0)),'Output - Cluster ranking'!B378,INDEX('Input - companies list'!$A:$BG, 0, MATCH("Inter-Cluster Connectivity",'Input - companies list'!$A$1:$BG$1, 0)))</f>
        <v/>
      </c>
      <c r="H378">
        <f>IFERROR(PERCENTRANK(C:C,C378),0)</f>
        <v/>
      </c>
      <c r="I378">
        <f>IFERROR(1 - PERCENTRANK(D:D,D378),0)</f>
        <v/>
      </c>
      <c r="J378">
        <f>IFERROR(PERCENTRANK(E:E,E378),0)</f>
        <v/>
      </c>
      <c r="K378">
        <f>IFERROR(1 - PERCENTRANK(F:F,F378),0)</f>
        <v/>
      </c>
      <c r="L378">
        <f>IFERROR(PERCENTRANK(G:G,G378),0)</f>
        <v/>
      </c>
      <c r="M378">
        <f>H378*weightA+I378*weightB+J378*weightC+K378*weightD+L378*weightE</f>
        <v/>
      </c>
    </row>
    <row r="379" spans="1:13">
      <c r="A379">
        <f>RANK(M379,M:M)</f>
        <v/>
      </c>
      <c r="C379">
        <f>SUMIFS('Input - target event report'!H:H,'Input - target event report'!L:L,B379,'Input - target event report'!D:D, "Private Investment")</f>
        <v/>
      </c>
      <c r="D379">
        <f>IF(E379&lt;2, "N/A", (MAXIFS('Input - target event report'!E:E,'Input - target event report'!L:L,B:B,'Input - target event report'!D:D,"Private Investment")-MINIFS('Input - target event report'!E:E,'Input - target event report'!L:L,B:B,'Input - target event report'!D:D,"Private Investment"))/(E379-1))</f>
        <v/>
      </c>
      <c r="E379">
        <f>COUNTIFS('Input - target event report'!L:L,B379,'Input - target event report'!D:D, "Private Investment")</f>
        <v/>
      </c>
      <c r="F379">
        <f>AVERAGEIF(INDEX('Input - companies list'!$A:$BG, 0, MATCH("Clusters 0",'Input - companies list'!$A$1:$BG$1, 0)),'Output - Cluster ranking'!B379,INDEX('Input - companies list'!$A:$BG, 0, MATCH("Flow",'Input - companies list'!$A$1:$BG$1, 0)))</f>
        <v/>
      </c>
      <c r="G379">
        <f>AVERAGEIF(INDEX('Input - companies list'!$A:$BG, 0, MATCH("Clusters 0",'Input - companies list'!$A$1:$BG$1, 0)),'Output - Cluster ranking'!B379,INDEX('Input - companies list'!$A:$BG, 0, MATCH("Inter-Cluster Connectivity",'Input - companies list'!$A$1:$BG$1, 0)))</f>
        <v/>
      </c>
      <c r="H379">
        <f>IFERROR(PERCENTRANK(C:C,C379),0)</f>
        <v/>
      </c>
      <c r="I379">
        <f>IFERROR(1 - PERCENTRANK(D:D,D379),0)</f>
        <v/>
      </c>
      <c r="J379">
        <f>IFERROR(PERCENTRANK(E:E,E379),0)</f>
        <v/>
      </c>
      <c r="K379">
        <f>IFERROR(1 - PERCENTRANK(F:F,F379),0)</f>
        <v/>
      </c>
      <c r="L379">
        <f>IFERROR(PERCENTRANK(G:G,G379),0)</f>
        <v/>
      </c>
      <c r="M379">
        <f>H379*weightA+I379*weightB+J379*weightC+K379*weightD+L379*weightE</f>
        <v/>
      </c>
    </row>
    <row r="380" spans="1:13">
      <c r="A380">
        <f>RANK(M380,M:M)</f>
        <v/>
      </c>
      <c r="C380">
        <f>SUMIFS('Input - target event report'!H:H,'Input - target event report'!L:L,B380,'Input - target event report'!D:D, "Private Investment")</f>
        <v/>
      </c>
      <c r="D380">
        <f>IF(E380&lt;2, "N/A", (MAXIFS('Input - target event report'!E:E,'Input - target event report'!L:L,B:B,'Input - target event report'!D:D,"Private Investment")-MINIFS('Input - target event report'!E:E,'Input - target event report'!L:L,B:B,'Input - target event report'!D:D,"Private Investment"))/(E380-1))</f>
        <v/>
      </c>
      <c r="E380">
        <f>COUNTIFS('Input - target event report'!L:L,B380,'Input - target event report'!D:D, "Private Investment")</f>
        <v/>
      </c>
      <c r="F380">
        <f>AVERAGEIF(INDEX('Input - companies list'!$A:$BG, 0, MATCH("Clusters 0",'Input - companies list'!$A$1:$BG$1, 0)),'Output - Cluster ranking'!B380,INDEX('Input - companies list'!$A:$BG, 0, MATCH("Flow",'Input - companies list'!$A$1:$BG$1, 0)))</f>
        <v/>
      </c>
      <c r="G380">
        <f>AVERAGEIF(INDEX('Input - companies list'!$A:$BG, 0, MATCH("Clusters 0",'Input - companies list'!$A$1:$BG$1, 0)),'Output - Cluster ranking'!B380,INDEX('Input - companies list'!$A:$BG, 0, MATCH("Inter-Cluster Connectivity",'Input - companies list'!$A$1:$BG$1, 0)))</f>
        <v/>
      </c>
      <c r="H380">
        <f>IFERROR(PERCENTRANK(C:C,C380),0)</f>
        <v/>
      </c>
      <c r="I380">
        <f>IFERROR(1 - PERCENTRANK(D:D,D380),0)</f>
        <v/>
      </c>
      <c r="J380">
        <f>IFERROR(PERCENTRANK(E:E,E380),0)</f>
        <v/>
      </c>
      <c r="K380">
        <f>IFERROR(1 - PERCENTRANK(F:F,F380),0)</f>
        <v/>
      </c>
      <c r="L380">
        <f>IFERROR(PERCENTRANK(G:G,G380),0)</f>
        <v/>
      </c>
      <c r="M380">
        <f>H380*weightA+I380*weightB+J380*weightC+K380*weightD+L380*weightE</f>
        <v/>
      </c>
    </row>
    <row r="381" spans="1:13">
      <c r="A381">
        <f>RANK(M381,M:M)</f>
        <v/>
      </c>
      <c r="C381">
        <f>SUMIFS('Input - target event report'!H:H,'Input - target event report'!L:L,B381,'Input - target event report'!D:D, "Private Investment")</f>
        <v/>
      </c>
      <c r="D381">
        <f>IF(E381&lt;2, "N/A", (MAXIFS('Input - target event report'!E:E,'Input - target event report'!L:L,B:B,'Input - target event report'!D:D,"Private Investment")-MINIFS('Input - target event report'!E:E,'Input - target event report'!L:L,B:B,'Input - target event report'!D:D,"Private Investment"))/(E381-1))</f>
        <v/>
      </c>
      <c r="E381">
        <f>COUNTIFS('Input - target event report'!L:L,B381,'Input - target event report'!D:D, "Private Investment")</f>
        <v/>
      </c>
      <c r="F381">
        <f>AVERAGEIF(INDEX('Input - companies list'!$A:$BG, 0, MATCH("Clusters 0",'Input - companies list'!$A$1:$BG$1, 0)),'Output - Cluster ranking'!B381,INDEX('Input - companies list'!$A:$BG, 0, MATCH("Flow",'Input - companies list'!$A$1:$BG$1, 0)))</f>
        <v/>
      </c>
      <c r="G381">
        <f>AVERAGEIF(INDEX('Input - companies list'!$A:$BG, 0, MATCH("Clusters 0",'Input - companies list'!$A$1:$BG$1, 0)),'Output - Cluster ranking'!B381,INDEX('Input - companies list'!$A:$BG, 0, MATCH("Inter-Cluster Connectivity",'Input - companies list'!$A$1:$BG$1, 0)))</f>
        <v/>
      </c>
      <c r="H381">
        <f>IFERROR(PERCENTRANK(C:C,C381),0)</f>
        <v/>
      </c>
      <c r="I381">
        <f>IFERROR(1 - PERCENTRANK(D:D,D381),0)</f>
        <v/>
      </c>
      <c r="J381">
        <f>IFERROR(PERCENTRANK(E:E,E381),0)</f>
        <v/>
      </c>
      <c r="K381">
        <f>IFERROR(1 - PERCENTRANK(F:F,F381),0)</f>
        <v/>
      </c>
      <c r="L381">
        <f>IFERROR(PERCENTRANK(G:G,G381),0)</f>
        <v/>
      </c>
      <c r="M381">
        <f>H381*weightA+I381*weightB+J381*weightC+K381*weightD+L381*weightE</f>
        <v/>
      </c>
    </row>
    <row r="382" spans="1:13">
      <c r="A382">
        <f>RANK(M382,M:M)</f>
        <v/>
      </c>
      <c r="C382">
        <f>SUMIFS('Input - target event report'!H:H,'Input - target event report'!L:L,B382,'Input - target event report'!D:D, "Private Investment")</f>
        <v/>
      </c>
      <c r="D382">
        <f>IF(E382&lt;2, "N/A", (MAXIFS('Input - target event report'!E:E,'Input - target event report'!L:L,B:B,'Input - target event report'!D:D,"Private Investment")-MINIFS('Input - target event report'!E:E,'Input - target event report'!L:L,B:B,'Input - target event report'!D:D,"Private Investment"))/(E382-1))</f>
        <v/>
      </c>
      <c r="E382">
        <f>COUNTIFS('Input - target event report'!L:L,B382,'Input - target event report'!D:D, "Private Investment")</f>
        <v/>
      </c>
      <c r="F382">
        <f>AVERAGEIF(INDEX('Input - companies list'!$A:$BG, 0, MATCH("Clusters 0",'Input - companies list'!$A$1:$BG$1, 0)),'Output - Cluster ranking'!B382,INDEX('Input - companies list'!$A:$BG, 0, MATCH("Flow",'Input - companies list'!$A$1:$BG$1, 0)))</f>
        <v/>
      </c>
      <c r="G382">
        <f>AVERAGEIF(INDEX('Input - companies list'!$A:$BG, 0, MATCH("Clusters 0",'Input - companies list'!$A$1:$BG$1, 0)),'Output - Cluster ranking'!B382,INDEX('Input - companies list'!$A:$BG, 0, MATCH("Inter-Cluster Connectivity",'Input - companies list'!$A$1:$BG$1, 0)))</f>
        <v/>
      </c>
      <c r="H382">
        <f>IFERROR(PERCENTRANK(C:C,C382),0)</f>
        <v/>
      </c>
      <c r="I382">
        <f>IFERROR(1 - PERCENTRANK(D:D,D382),0)</f>
        <v/>
      </c>
      <c r="J382">
        <f>IFERROR(PERCENTRANK(E:E,E382),0)</f>
        <v/>
      </c>
      <c r="K382">
        <f>IFERROR(1 - PERCENTRANK(F:F,F382),0)</f>
        <v/>
      </c>
      <c r="L382">
        <f>IFERROR(PERCENTRANK(G:G,G382),0)</f>
        <v/>
      </c>
      <c r="M382">
        <f>H382*weightA+I382*weightB+J382*weightC+K382*weightD+L382*weightE</f>
        <v/>
      </c>
    </row>
    <row r="383" spans="1:13">
      <c r="A383">
        <f>RANK(M383,M:M)</f>
        <v/>
      </c>
      <c r="C383">
        <f>SUMIFS('Input - target event report'!H:H,'Input - target event report'!L:L,B383,'Input - target event report'!D:D, "Private Investment")</f>
        <v/>
      </c>
      <c r="D383">
        <f>IF(E383&lt;2, "N/A", (MAXIFS('Input - target event report'!E:E,'Input - target event report'!L:L,B:B,'Input - target event report'!D:D,"Private Investment")-MINIFS('Input - target event report'!E:E,'Input - target event report'!L:L,B:B,'Input - target event report'!D:D,"Private Investment"))/(E383-1))</f>
        <v/>
      </c>
      <c r="E383">
        <f>COUNTIFS('Input - target event report'!L:L,B383,'Input - target event report'!D:D, "Private Investment")</f>
        <v/>
      </c>
      <c r="F383">
        <f>AVERAGEIF(INDEX('Input - companies list'!$A:$BG, 0, MATCH("Clusters 0",'Input - companies list'!$A$1:$BG$1, 0)),'Output - Cluster ranking'!B383,INDEX('Input - companies list'!$A:$BG, 0, MATCH("Flow",'Input - companies list'!$A$1:$BG$1, 0)))</f>
        <v/>
      </c>
      <c r="G383">
        <f>AVERAGEIF(INDEX('Input - companies list'!$A:$BG, 0, MATCH("Clusters 0",'Input - companies list'!$A$1:$BG$1, 0)),'Output - Cluster ranking'!B383,INDEX('Input - companies list'!$A:$BG, 0, MATCH("Inter-Cluster Connectivity",'Input - companies list'!$A$1:$BG$1, 0)))</f>
        <v/>
      </c>
      <c r="H383">
        <f>IFERROR(PERCENTRANK(C:C,C383),0)</f>
        <v/>
      </c>
      <c r="I383">
        <f>IFERROR(1 - PERCENTRANK(D:D,D383),0)</f>
        <v/>
      </c>
      <c r="J383">
        <f>IFERROR(PERCENTRANK(E:E,E383),0)</f>
        <v/>
      </c>
      <c r="K383">
        <f>IFERROR(1 - PERCENTRANK(F:F,F383),0)</f>
        <v/>
      </c>
      <c r="L383">
        <f>IFERROR(PERCENTRANK(G:G,G383),0)</f>
        <v/>
      </c>
      <c r="M383">
        <f>H383*weightA+I383*weightB+J383*weightC+K383*weightD+L383*weightE</f>
        <v/>
      </c>
    </row>
    <row r="384" spans="1:13">
      <c r="A384">
        <f>RANK(M384,M:M)</f>
        <v/>
      </c>
      <c r="C384">
        <f>SUMIFS('Input - target event report'!H:H,'Input - target event report'!L:L,B384,'Input - target event report'!D:D, "Private Investment")</f>
        <v/>
      </c>
      <c r="D384">
        <f>IF(E384&lt;2, "N/A", (MAXIFS('Input - target event report'!E:E,'Input - target event report'!L:L,B:B,'Input - target event report'!D:D,"Private Investment")-MINIFS('Input - target event report'!E:E,'Input - target event report'!L:L,B:B,'Input - target event report'!D:D,"Private Investment"))/(E384-1))</f>
        <v/>
      </c>
      <c r="E384">
        <f>COUNTIFS('Input - target event report'!L:L,B384,'Input - target event report'!D:D, "Private Investment")</f>
        <v/>
      </c>
      <c r="F384">
        <f>AVERAGEIF(INDEX('Input - companies list'!$A:$BG, 0, MATCH("Clusters 0",'Input - companies list'!$A$1:$BG$1, 0)),'Output - Cluster ranking'!B384,INDEX('Input - companies list'!$A:$BG, 0, MATCH("Flow",'Input - companies list'!$A$1:$BG$1, 0)))</f>
        <v/>
      </c>
      <c r="G384">
        <f>AVERAGEIF(INDEX('Input - companies list'!$A:$BG, 0, MATCH("Clusters 0",'Input - companies list'!$A$1:$BG$1, 0)),'Output - Cluster ranking'!B384,INDEX('Input - companies list'!$A:$BG, 0, MATCH("Inter-Cluster Connectivity",'Input - companies list'!$A$1:$BG$1, 0)))</f>
        <v/>
      </c>
      <c r="H384">
        <f>IFERROR(PERCENTRANK(C:C,C384),0)</f>
        <v/>
      </c>
      <c r="I384">
        <f>IFERROR(1 - PERCENTRANK(D:D,D384),0)</f>
        <v/>
      </c>
      <c r="J384">
        <f>IFERROR(PERCENTRANK(E:E,E384),0)</f>
        <v/>
      </c>
      <c r="K384">
        <f>IFERROR(1 - PERCENTRANK(F:F,F384),0)</f>
        <v/>
      </c>
      <c r="L384">
        <f>IFERROR(PERCENTRANK(G:G,G384),0)</f>
        <v/>
      </c>
      <c r="M384">
        <f>H384*weightA+I384*weightB+J384*weightC+K384*weightD+L384*weightE</f>
        <v/>
      </c>
    </row>
    <row r="385" spans="1:13">
      <c r="A385">
        <f>RANK(M385,M:M)</f>
        <v/>
      </c>
      <c r="C385">
        <f>SUMIFS('Input - target event report'!H:H,'Input - target event report'!L:L,B385,'Input - target event report'!D:D, "Private Investment")</f>
        <v/>
      </c>
      <c r="D385">
        <f>IF(E385&lt;2, "N/A", (MAXIFS('Input - target event report'!E:E,'Input - target event report'!L:L,B:B,'Input - target event report'!D:D,"Private Investment")-MINIFS('Input - target event report'!E:E,'Input - target event report'!L:L,B:B,'Input - target event report'!D:D,"Private Investment"))/(E385-1))</f>
        <v/>
      </c>
      <c r="E385">
        <f>COUNTIFS('Input - target event report'!L:L,B385,'Input - target event report'!D:D, "Private Investment")</f>
        <v/>
      </c>
      <c r="F385">
        <f>AVERAGEIF(INDEX('Input - companies list'!$A:$BG, 0, MATCH("Clusters 0",'Input - companies list'!$A$1:$BG$1, 0)),'Output - Cluster ranking'!B385,INDEX('Input - companies list'!$A:$BG, 0, MATCH("Flow",'Input - companies list'!$A$1:$BG$1, 0)))</f>
        <v/>
      </c>
      <c r="G385">
        <f>AVERAGEIF(INDEX('Input - companies list'!$A:$BG, 0, MATCH("Clusters 0",'Input - companies list'!$A$1:$BG$1, 0)),'Output - Cluster ranking'!B385,INDEX('Input - companies list'!$A:$BG, 0, MATCH("Inter-Cluster Connectivity",'Input - companies list'!$A$1:$BG$1, 0)))</f>
        <v/>
      </c>
      <c r="H385">
        <f>IFERROR(PERCENTRANK(C:C,C385),0)</f>
        <v/>
      </c>
      <c r="I385">
        <f>IFERROR(1 - PERCENTRANK(D:D,D385),0)</f>
        <v/>
      </c>
      <c r="J385">
        <f>IFERROR(PERCENTRANK(E:E,E385),0)</f>
        <v/>
      </c>
      <c r="K385">
        <f>IFERROR(1 - PERCENTRANK(F:F,F385),0)</f>
        <v/>
      </c>
      <c r="L385">
        <f>IFERROR(PERCENTRANK(G:G,G385),0)</f>
        <v/>
      </c>
      <c r="M385">
        <f>H385*weightA+I385*weightB+J385*weightC+K385*weightD+L385*weightE</f>
        <v/>
      </c>
    </row>
    <row r="386" spans="1:13">
      <c r="A386">
        <f>RANK(M386,M:M)</f>
        <v/>
      </c>
      <c r="C386">
        <f>SUMIFS('Input - target event report'!H:H,'Input - target event report'!L:L,B386,'Input - target event report'!D:D, "Private Investment")</f>
        <v/>
      </c>
      <c r="D386">
        <f>IF(E386&lt;2, "N/A", (MAXIFS('Input - target event report'!E:E,'Input - target event report'!L:L,B:B,'Input - target event report'!D:D,"Private Investment")-MINIFS('Input - target event report'!E:E,'Input - target event report'!L:L,B:B,'Input - target event report'!D:D,"Private Investment"))/(E386-1))</f>
        <v/>
      </c>
      <c r="E386">
        <f>COUNTIFS('Input - target event report'!L:L,B386,'Input - target event report'!D:D, "Private Investment")</f>
        <v/>
      </c>
      <c r="F386">
        <f>AVERAGEIF(INDEX('Input - companies list'!$A:$BG, 0, MATCH("Clusters 0",'Input - companies list'!$A$1:$BG$1, 0)),'Output - Cluster ranking'!B386,INDEX('Input - companies list'!$A:$BG, 0, MATCH("Flow",'Input - companies list'!$A$1:$BG$1, 0)))</f>
        <v/>
      </c>
      <c r="G386">
        <f>AVERAGEIF(INDEX('Input - companies list'!$A:$BG, 0, MATCH("Clusters 0",'Input - companies list'!$A$1:$BG$1, 0)),'Output - Cluster ranking'!B386,INDEX('Input - companies list'!$A:$BG, 0, MATCH("Inter-Cluster Connectivity",'Input - companies list'!$A$1:$BG$1, 0)))</f>
        <v/>
      </c>
      <c r="H386">
        <f>IFERROR(PERCENTRANK(C:C,C386),0)</f>
        <v/>
      </c>
      <c r="I386">
        <f>IFERROR(1 - PERCENTRANK(D:D,D386),0)</f>
        <v/>
      </c>
      <c r="J386">
        <f>IFERROR(PERCENTRANK(E:E,E386),0)</f>
        <v/>
      </c>
      <c r="K386">
        <f>IFERROR(1 - PERCENTRANK(F:F,F386),0)</f>
        <v/>
      </c>
      <c r="L386">
        <f>IFERROR(PERCENTRANK(G:G,G386),0)</f>
        <v/>
      </c>
      <c r="M386">
        <f>H386*weightA+I386*weightB+J386*weightC+K386*weightD+L386*weightE</f>
        <v/>
      </c>
    </row>
    <row r="387" spans="1:13">
      <c r="A387">
        <f>RANK(M387,M:M)</f>
        <v/>
      </c>
      <c r="C387">
        <f>SUMIFS('Input - target event report'!H:H,'Input - target event report'!L:L,B387,'Input - target event report'!D:D, "Private Investment")</f>
        <v/>
      </c>
      <c r="D387">
        <f>IF(E387&lt;2, "N/A", (MAXIFS('Input - target event report'!E:E,'Input - target event report'!L:L,B:B,'Input - target event report'!D:D,"Private Investment")-MINIFS('Input - target event report'!E:E,'Input - target event report'!L:L,B:B,'Input - target event report'!D:D,"Private Investment"))/(E387-1))</f>
        <v/>
      </c>
      <c r="E387">
        <f>COUNTIFS('Input - target event report'!L:L,B387,'Input - target event report'!D:D, "Private Investment")</f>
        <v/>
      </c>
      <c r="F387">
        <f>AVERAGEIF(INDEX('Input - companies list'!$A:$BG, 0, MATCH("Clusters 0",'Input - companies list'!$A$1:$BG$1, 0)),'Output - Cluster ranking'!B387,INDEX('Input - companies list'!$A:$BG, 0, MATCH("Flow",'Input - companies list'!$A$1:$BG$1, 0)))</f>
        <v/>
      </c>
      <c r="G387">
        <f>AVERAGEIF(INDEX('Input - companies list'!$A:$BG, 0, MATCH("Clusters 0",'Input - companies list'!$A$1:$BG$1, 0)),'Output - Cluster ranking'!B387,INDEX('Input - companies list'!$A:$BG, 0, MATCH("Inter-Cluster Connectivity",'Input - companies list'!$A$1:$BG$1, 0)))</f>
        <v/>
      </c>
      <c r="H387">
        <f>IFERROR(PERCENTRANK(C:C,C387),0)</f>
        <v/>
      </c>
      <c r="I387">
        <f>IFERROR(1 - PERCENTRANK(D:D,D387),0)</f>
        <v/>
      </c>
      <c r="J387">
        <f>IFERROR(PERCENTRANK(E:E,E387),0)</f>
        <v/>
      </c>
      <c r="K387">
        <f>IFERROR(1 - PERCENTRANK(F:F,F387),0)</f>
        <v/>
      </c>
      <c r="L387">
        <f>IFERROR(PERCENTRANK(G:G,G387),0)</f>
        <v/>
      </c>
      <c r="M387">
        <f>H387*weightA+I387*weightB+J387*weightC+K387*weightD+L387*weightE</f>
        <v/>
      </c>
    </row>
    <row r="388" spans="1:13">
      <c r="A388">
        <f>RANK(M388,M:M)</f>
        <v/>
      </c>
      <c r="C388">
        <f>SUMIFS('Input - target event report'!H:H,'Input - target event report'!L:L,B388,'Input - target event report'!D:D, "Private Investment")</f>
        <v/>
      </c>
      <c r="D388">
        <f>IF(E388&lt;2, "N/A", (MAXIFS('Input - target event report'!E:E,'Input - target event report'!L:L,B:B,'Input - target event report'!D:D,"Private Investment")-MINIFS('Input - target event report'!E:E,'Input - target event report'!L:L,B:B,'Input - target event report'!D:D,"Private Investment"))/(E388-1))</f>
        <v/>
      </c>
      <c r="E388">
        <f>COUNTIFS('Input - target event report'!L:L,B388,'Input - target event report'!D:D, "Private Investment")</f>
        <v/>
      </c>
      <c r="F388">
        <f>AVERAGEIF(INDEX('Input - companies list'!$A:$BG, 0, MATCH("Clusters 0",'Input - companies list'!$A$1:$BG$1, 0)),'Output - Cluster ranking'!B388,INDEX('Input - companies list'!$A:$BG, 0, MATCH("Flow",'Input - companies list'!$A$1:$BG$1, 0)))</f>
        <v/>
      </c>
      <c r="G388">
        <f>AVERAGEIF(INDEX('Input - companies list'!$A:$BG, 0, MATCH("Clusters 0",'Input - companies list'!$A$1:$BG$1, 0)),'Output - Cluster ranking'!B388,INDEX('Input - companies list'!$A:$BG, 0, MATCH("Inter-Cluster Connectivity",'Input - companies list'!$A$1:$BG$1, 0)))</f>
        <v/>
      </c>
      <c r="H388">
        <f>IFERROR(PERCENTRANK(C:C,C388),0)</f>
        <v/>
      </c>
      <c r="I388">
        <f>IFERROR(1 - PERCENTRANK(D:D,D388),0)</f>
        <v/>
      </c>
      <c r="J388">
        <f>IFERROR(PERCENTRANK(E:E,E388),0)</f>
        <v/>
      </c>
      <c r="K388">
        <f>IFERROR(1 - PERCENTRANK(F:F,F388),0)</f>
        <v/>
      </c>
      <c r="L388">
        <f>IFERROR(PERCENTRANK(G:G,G388),0)</f>
        <v/>
      </c>
      <c r="M388">
        <f>H388*weightA+I388*weightB+J388*weightC+K388*weightD+L388*weightE</f>
        <v/>
      </c>
    </row>
    <row r="389" spans="1:13">
      <c r="A389">
        <f>RANK(M389,M:M)</f>
        <v/>
      </c>
      <c r="C389">
        <f>SUMIFS('Input - target event report'!H:H,'Input - target event report'!L:L,B389,'Input - target event report'!D:D, "Private Investment")</f>
        <v/>
      </c>
      <c r="D389">
        <f>IF(E389&lt;2, "N/A", (MAXIFS('Input - target event report'!E:E,'Input - target event report'!L:L,B:B,'Input - target event report'!D:D,"Private Investment")-MINIFS('Input - target event report'!E:E,'Input - target event report'!L:L,B:B,'Input - target event report'!D:D,"Private Investment"))/(E389-1))</f>
        <v/>
      </c>
      <c r="E389">
        <f>COUNTIFS('Input - target event report'!L:L,B389,'Input - target event report'!D:D, "Private Investment")</f>
        <v/>
      </c>
      <c r="F389">
        <f>AVERAGEIF(INDEX('Input - companies list'!$A:$BG, 0, MATCH("Clusters 0",'Input - companies list'!$A$1:$BG$1, 0)),'Output - Cluster ranking'!B389,INDEX('Input - companies list'!$A:$BG, 0, MATCH("Flow",'Input - companies list'!$A$1:$BG$1, 0)))</f>
        <v/>
      </c>
      <c r="G389">
        <f>AVERAGEIF(INDEX('Input - companies list'!$A:$BG, 0, MATCH("Clusters 0",'Input - companies list'!$A$1:$BG$1, 0)),'Output - Cluster ranking'!B389,INDEX('Input - companies list'!$A:$BG, 0, MATCH("Inter-Cluster Connectivity",'Input - companies list'!$A$1:$BG$1, 0)))</f>
        <v/>
      </c>
      <c r="H389">
        <f>IFERROR(PERCENTRANK(C:C,C389),0)</f>
        <v/>
      </c>
      <c r="I389">
        <f>IFERROR(1 - PERCENTRANK(D:D,D389),0)</f>
        <v/>
      </c>
      <c r="J389">
        <f>IFERROR(PERCENTRANK(E:E,E389),0)</f>
        <v/>
      </c>
      <c r="K389">
        <f>IFERROR(1 - PERCENTRANK(F:F,F389),0)</f>
        <v/>
      </c>
      <c r="L389">
        <f>IFERROR(PERCENTRANK(G:G,G389),0)</f>
        <v/>
      </c>
      <c r="M389">
        <f>H389*weightA+I389*weightB+J389*weightC+K389*weightD+L389*weightE</f>
        <v/>
      </c>
    </row>
    <row r="390" spans="1:13">
      <c r="A390">
        <f>RANK(M390,M:M)</f>
        <v/>
      </c>
      <c r="C390">
        <f>SUMIFS('Input - target event report'!H:H,'Input - target event report'!L:L,B390,'Input - target event report'!D:D, "Private Investment")</f>
        <v/>
      </c>
      <c r="D390">
        <f>IF(E390&lt;2, "N/A", (MAXIFS('Input - target event report'!E:E,'Input - target event report'!L:L,B:B,'Input - target event report'!D:D,"Private Investment")-MINIFS('Input - target event report'!E:E,'Input - target event report'!L:L,B:B,'Input - target event report'!D:D,"Private Investment"))/(E390-1))</f>
        <v/>
      </c>
      <c r="E390">
        <f>COUNTIFS('Input - target event report'!L:L,B390,'Input - target event report'!D:D, "Private Investment")</f>
        <v/>
      </c>
      <c r="F390">
        <f>AVERAGEIF(INDEX('Input - companies list'!$A:$BG, 0, MATCH("Clusters 0",'Input - companies list'!$A$1:$BG$1, 0)),'Output - Cluster ranking'!B390,INDEX('Input - companies list'!$A:$BG, 0, MATCH("Flow",'Input - companies list'!$A$1:$BG$1, 0)))</f>
        <v/>
      </c>
      <c r="G390">
        <f>AVERAGEIF(INDEX('Input - companies list'!$A:$BG, 0, MATCH("Clusters 0",'Input - companies list'!$A$1:$BG$1, 0)),'Output - Cluster ranking'!B390,INDEX('Input - companies list'!$A:$BG, 0, MATCH("Inter-Cluster Connectivity",'Input - companies list'!$A$1:$BG$1, 0)))</f>
        <v/>
      </c>
      <c r="H390">
        <f>IFERROR(PERCENTRANK(C:C,C390),0)</f>
        <v/>
      </c>
      <c r="I390">
        <f>IFERROR(1 - PERCENTRANK(D:D,D390),0)</f>
        <v/>
      </c>
      <c r="J390">
        <f>IFERROR(PERCENTRANK(E:E,E390),0)</f>
        <v/>
      </c>
      <c r="K390">
        <f>IFERROR(1 - PERCENTRANK(F:F,F390),0)</f>
        <v/>
      </c>
      <c r="L390">
        <f>IFERROR(PERCENTRANK(G:G,G390),0)</f>
        <v/>
      </c>
      <c r="M390">
        <f>H390*weightA+I390*weightB+J390*weightC+K390*weightD+L390*weightE</f>
        <v/>
      </c>
    </row>
    <row r="391" spans="1:13">
      <c r="A391">
        <f>RANK(M391,M:M)</f>
        <v/>
      </c>
      <c r="C391">
        <f>SUMIFS('Input - target event report'!H:H,'Input - target event report'!L:L,B391,'Input - target event report'!D:D, "Private Investment")</f>
        <v/>
      </c>
      <c r="D391">
        <f>IF(E391&lt;2, "N/A", (MAXIFS('Input - target event report'!E:E,'Input - target event report'!L:L,B:B,'Input - target event report'!D:D,"Private Investment")-MINIFS('Input - target event report'!E:E,'Input - target event report'!L:L,B:B,'Input - target event report'!D:D,"Private Investment"))/(E391-1))</f>
        <v/>
      </c>
      <c r="E391">
        <f>COUNTIFS('Input - target event report'!L:L,B391,'Input - target event report'!D:D, "Private Investment")</f>
        <v/>
      </c>
      <c r="F391">
        <f>AVERAGEIF(INDEX('Input - companies list'!$A:$BG, 0, MATCH("Clusters 0",'Input - companies list'!$A$1:$BG$1, 0)),'Output - Cluster ranking'!B391,INDEX('Input - companies list'!$A:$BG, 0, MATCH("Flow",'Input - companies list'!$A$1:$BG$1, 0)))</f>
        <v/>
      </c>
      <c r="G391">
        <f>AVERAGEIF(INDEX('Input - companies list'!$A:$BG, 0, MATCH("Clusters 0",'Input - companies list'!$A$1:$BG$1, 0)),'Output - Cluster ranking'!B391,INDEX('Input - companies list'!$A:$BG, 0, MATCH("Inter-Cluster Connectivity",'Input - companies list'!$A$1:$BG$1, 0)))</f>
        <v/>
      </c>
      <c r="H391">
        <f>IFERROR(PERCENTRANK(C:C,C391),0)</f>
        <v/>
      </c>
      <c r="I391">
        <f>IFERROR(1 - PERCENTRANK(D:D,D391),0)</f>
        <v/>
      </c>
      <c r="J391">
        <f>IFERROR(PERCENTRANK(E:E,E391),0)</f>
        <v/>
      </c>
      <c r="K391">
        <f>IFERROR(1 - PERCENTRANK(F:F,F391),0)</f>
        <v/>
      </c>
      <c r="L391">
        <f>IFERROR(PERCENTRANK(G:G,G391),0)</f>
        <v/>
      </c>
      <c r="M391">
        <f>H391*weightA+I391*weightB+J391*weightC+K391*weightD+L391*weightE</f>
        <v/>
      </c>
    </row>
    <row r="392" spans="1:13">
      <c r="A392">
        <f>RANK(M392,M:M)</f>
        <v/>
      </c>
      <c r="C392">
        <f>SUMIFS('Input - target event report'!H:H,'Input - target event report'!L:L,B392,'Input - target event report'!D:D, "Private Investment")</f>
        <v/>
      </c>
      <c r="D392">
        <f>IF(E392&lt;2, "N/A", (MAXIFS('Input - target event report'!E:E,'Input - target event report'!L:L,B:B,'Input - target event report'!D:D,"Private Investment")-MINIFS('Input - target event report'!E:E,'Input - target event report'!L:L,B:B,'Input - target event report'!D:D,"Private Investment"))/(E392-1))</f>
        <v/>
      </c>
      <c r="E392">
        <f>COUNTIFS('Input - target event report'!L:L,B392,'Input - target event report'!D:D, "Private Investment")</f>
        <v/>
      </c>
      <c r="F392">
        <f>AVERAGEIF(INDEX('Input - companies list'!$A:$BG, 0, MATCH("Clusters 0",'Input - companies list'!$A$1:$BG$1, 0)),'Output - Cluster ranking'!B392,INDEX('Input - companies list'!$A:$BG, 0, MATCH("Flow",'Input - companies list'!$A$1:$BG$1, 0)))</f>
        <v/>
      </c>
      <c r="G392">
        <f>AVERAGEIF(INDEX('Input - companies list'!$A:$BG, 0, MATCH("Clusters 0",'Input - companies list'!$A$1:$BG$1, 0)),'Output - Cluster ranking'!B392,INDEX('Input - companies list'!$A:$BG, 0, MATCH("Inter-Cluster Connectivity",'Input - companies list'!$A$1:$BG$1, 0)))</f>
        <v/>
      </c>
      <c r="H392">
        <f>IFERROR(PERCENTRANK(C:C,C392),0)</f>
        <v/>
      </c>
      <c r="I392">
        <f>IFERROR(1 - PERCENTRANK(D:D,D392),0)</f>
        <v/>
      </c>
      <c r="J392">
        <f>IFERROR(PERCENTRANK(E:E,E392),0)</f>
        <v/>
      </c>
      <c r="K392">
        <f>IFERROR(1 - PERCENTRANK(F:F,F392),0)</f>
        <v/>
      </c>
      <c r="L392">
        <f>IFERROR(PERCENTRANK(G:G,G392),0)</f>
        <v/>
      </c>
      <c r="M392">
        <f>H392*weightA+I392*weightB+J392*weightC+K392*weightD+L392*weightE</f>
        <v/>
      </c>
    </row>
    <row r="393" spans="1:13">
      <c r="A393">
        <f>RANK(M393,M:M)</f>
        <v/>
      </c>
      <c r="C393">
        <f>SUMIFS('Input - target event report'!H:H,'Input - target event report'!L:L,B393,'Input - target event report'!D:D, "Private Investment")</f>
        <v/>
      </c>
      <c r="D393">
        <f>IF(E393&lt;2, "N/A", (MAXIFS('Input - target event report'!E:E,'Input - target event report'!L:L,B:B,'Input - target event report'!D:D,"Private Investment")-MINIFS('Input - target event report'!E:E,'Input - target event report'!L:L,B:B,'Input - target event report'!D:D,"Private Investment"))/(E393-1))</f>
        <v/>
      </c>
      <c r="E393">
        <f>COUNTIFS('Input - target event report'!L:L,B393,'Input - target event report'!D:D, "Private Investment")</f>
        <v/>
      </c>
      <c r="F393">
        <f>AVERAGEIF(INDEX('Input - companies list'!$A:$BG, 0, MATCH("Clusters 0",'Input - companies list'!$A$1:$BG$1, 0)),'Output - Cluster ranking'!B393,INDEX('Input - companies list'!$A:$BG, 0, MATCH("Flow",'Input - companies list'!$A$1:$BG$1, 0)))</f>
        <v/>
      </c>
      <c r="G393">
        <f>AVERAGEIF(INDEX('Input - companies list'!$A:$BG, 0, MATCH("Clusters 0",'Input - companies list'!$A$1:$BG$1, 0)),'Output - Cluster ranking'!B393,INDEX('Input - companies list'!$A:$BG, 0, MATCH("Inter-Cluster Connectivity",'Input - companies list'!$A$1:$BG$1, 0)))</f>
        <v/>
      </c>
      <c r="H393">
        <f>IFERROR(PERCENTRANK(C:C,C393),0)</f>
        <v/>
      </c>
      <c r="I393">
        <f>IFERROR(1 - PERCENTRANK(D:D,D393),0)</f>
        <v/>
      </c>
      <c r="J393">
        <f>IFERROR(PERCENTRANK(E:E,E393),0)</f>
        <v/>
      </c>
      <c r="K393">
        <f>IFERROR(1 - PERCENTRANK(F:F,F393),0)</f>
        <v/>
      </c>
      <c r="L393">
        <f>IFERROR(PERCENTRANK(G:G,G393),0)</f>
        <v/>
      </c>
      <c r="M393">
        <f>H393*weightA+I393*weightB+J393*weightC+K393*weightD+L393*weightE</f>
        <v/>
      </c>
    </row>
    <row r="394" spans="1:13">
      <c r="A394">
        <f>RANK(M394,M:M)</f>
        <v/>
      </c>
      <c r="C394">
        <f>SUMIFS('Input - target event report'!H:H,'Input - target event report'!L:L,B394,'Input - target event report'!D:D, "Private Investment")</f>
        <v/>
      </c>
      <c r="D394">
        <f>IF(E394&lt;2, "N/A", (MAXIFS('Input - target event report'!E:E,'Input - target event report'!L:L,B:B,'Input - target event report'!D:D,"Private Investment")-MINIFS('Input - target event report'!E:E,'Input - target event report'!L:L,B:B,'Input - target event report'!D:D,"Private Investment"))/(E394-1))</f>
        <v/>
      </c>
      <c r="E394">
        <f>COUNTIFS('Input - target event report'!L:L,B394,'Input - target event report'!D:D, "Private Investment")</f>
        <v/>
      </c>
      <c r="F394">
        <f>AVERAGEIF(INDEX('Input - companies list'!$A:$BG, 0, MATCH("Clusters 0",'Input - companies list'!$A$1:$BG$1, 0)),'Output - Cluster ranking'!B394,INDEX('Input - companies list'!$A:$BG, 0, MATCH("Flow",'Input - companies list'!$A$1:$BG$1, 0)))</f>
        <v/>
      </c>
      <c r="G394">
        <f>AVERAGEIF(INDEX('Input - companies list'!$A:$BG, 0, MATCH("Clusters 0",'Input - companies list'!$A$1:$BG$1, 0)),'Output - Cluster ranking'!B394,INDEX('Input - companies list'!$A:$BG, 0, MATCH("Inter-Cluster Connectivity",'Input - companies list'!$A$1:$BG$1, 0)))</f>
        <v/>
      </c>
      <c r="H394">
        <f>IFERROR(PERCENTRANK(C:C,C394),0)</f>
        <v/>
      </c>
      <c r="I394">
        <f>IFERROR(1 - PERCENTRANK(D:D,D394),0)</f>
        <v/>
      </c>
      <c r="J394">
        <f>IFERROR(PERCENTRANK(E:E,E394),0)</f>
        <v/>
      </c>
      <c r="K394">
        <f>IFERROR(1 - PERCENTRANK(F:F,F394),0)</f>
        <v/>
      </c>
      <c r="L394">
        <f>IFERROR(PERCENTRANK(G:G,G394),0)</f>
        <v/>
      </c>
      <c r="M394">
        <f>H394*weightA+I394*weightB+J394*weightC+K394*weightD+L394*weightE</f>
        <v/>
      </c>
    </row>
    <row r="395" spans="1:13">
      <c r="A395">
        <f>RANK(M395,M:M)</f>
        <v/>
      </c>
      <c r="C395">
        <f>SUMIFS('Input - target event report'!H:H,'Input - target event report'!L:L,B395,'Input - target event report'!D:D, "Private Investment")</f>
        <v/>
      </c>
      <c r="D395">
        <f>IF(E395&lt;2, "N/A", (MAXIFS('Input - target event report'!E:E,'Input - target event report'!L:L,B:B,'Input - target event report'!D:D,"Private Investment")-MINIFS('Input - target event report'!E:E,'Input - target event report'!L:L,B:B,'Input - target event report'!D:D,"Private Investment"))/(E395-1))</f>
        <v/>
      </c>
      <c r="E395">
        <f>COUNTIFS('Input - target event report'!L:L,B395,'Input - target event report'!D:D, "Private Investment")</f>
        <v/>
      </c>
      <c r="F395">
        <f>AVERAGEIF(INDEX('Input - companies list'!$A:$BG, 0, MATCH("Clusters 0",'Input - companies list'!$A$1:$BG$1, 0)),'Output - Cluster ranking'!B395,INDEX('Input - companies list'!$A:$BG, 0, MATCH("Flow",'Input - companies list'!$A$1:$BG$1, 0)))</f>
        <v/>
      </c>
      <c r="G395">
        <f>AVERAGEIF(INDEX('Input - companies list'!$A:$BG, 0, MATCH("Clusters 0",'Input - companies list'!$A$1:$BG$1, 0)),'Output - Cluster ranking'!B395,INDEX('Input - companies list'!$A:$BG, 0, MATCH("Inter-Cluster Connectivity",'Input - companies list'!$A$1:$BG$1, 0)))</f>
        <v/>
      </c>
      <c r="H395">
        <f>IFERROR(PERCENTRANK(C:C,C395),0)</f>
        <v/>
      </c>
      <c r="I395">
        <f>IFERROR(1 - PERCENTRANK(D:D,D395),0)</f>
        <v/>
      </c>
      <c r="J395">
        <f>IFERROR(PERCENTRANK(E:E,E395),0)</f>
        <v/>
      </c>
      <c r="K395">
        <f>IFERROR(1 - PERCENTRANK(F:F,F395),0)</f>
        <v/>
      </c>
      <c r="L395">
        <f>IFERROR(PERCENTRANK(G:G,G395),0)</f>
        <v/>
      </c>
      <c r="M395">
        <f>H395*weightA+I395*weightB+J395*weightC+K395*weightD+L395*weightE</f>
        <v/>
      </c>
    </row>
    <row r="396" spans="1:13">
      <c r="A396">
        <f>RANK(M396,M:M)</f>
        <v/>
      </c>
      <c r="C396">
        <f>SUMIFS('Input - target event report'!H:H,'Input - target event report'!L:L,B396,'Input - target event report'!D:D, "Private Investment")</f>
        <v/>
      </c>
      <c r="D396">
        <f>IF(E396&lt;2, "N/A", (MAXIFS('Input - target event report'!E:E,'Input - target event report'!L:L,B:B,'Input - target event report'!D:D,"Private Investment")-MINIFS('Input - target event report'!E:E,'Input - target event report'!L:L,B:B,'Input - target event report'!D:D,"Private Investment"))/(E396-1))</f>
        <v/>
      </c>
      <c r="E396">
        <f>COUNTIFS('Input - target event report'!L:L,B396,'Input - target event report'!D:D, "Private Investment")</f>
        <v/>
      </c>
      <c r="F396">
        <f>AVERAGEIF(INDEX('Input - companies list'!$A:$BG, 0, MATCH("Clusters 0",'Input - companies list'!$A$1:$BG$1, 0)),'Output - Cluster ranking'!B396,INDEX('Input - companies list'!$A:$BG, 0, MATCH("Flow",'Input - companies list'!$A$1:$BG$1, 0)))</f>
        <v/>
      </c>
      <c r="G396">
        <f>AVERAGEIF(INDEX('Input - companies list'!$A:$BG, 0, MATCH("Clusters 0",'Input - companies list'!$A$1:$BG$1, 0)),'Output - Cluster ranking'!B396,INDEX('Input - companies list'!$A:$BG, 0, MATCH("Inter-Cluster Connectivity",'Input - companies list'!$A$1:$BG$1, 0)))</f>
        <v/>
      </c>
      <c r="H396">
        <f>IFERROR(PERCENTRANK(C:C,C396),0)</f>
        <v/>
      </c>
      <c r="I396">
        <f>IFERROR(1 - PERCENTRANK(D:D,D396),0)</f>
        <v/>
      </c>
      <c r="J396">
        <f>IFERROR(PERCENTRANK(E:E,E396),0)</f>
        <v/>
      </c>
      <c r="K396">
        <f>IFERROR(1 - PERCENTRANK(F:F,F396),0)</f>
        <v/>
      </c>
      <c r="L396">
        <f>IFERROR(PERCENTRANK(G:G,G396),0)</f>
        <v/>
      </c>
      <c r="M396">
        <f>H396*weightA+I396*weightB+J396*weightC+K396*weightD+L396*weightE</f>
        <v/>
      </c>
    </row>
    <row r="397" spans="1:13">
      <c r="A397">
        <f>RANK(M397,M:M)</f>
        <v/>
      </c>
      <c r="C397">
        <f>SUMIFS('Input - target event report'!H:H,'Input - target event report'!L:L,B397,'Input - target event report'!D:D, "Private Investment")</f>
        <v/>
      </c>
      <c r="D397">
        <f>IF(E397&lt;2, "N/A", (MAXIFS('Input - target event report'!E:E,'Input - target event report'!L:L,B:B,'Input - target event report'!D:D,"Private Investment")-MINIFS('Input - target event report'!E:E,'Input - target event report'!L:L,B:B,'Input - target event report'!D:D,"Private Investment"))/(E397-1))</f>
        <v/>
      </c>
      <c r="E397">
        <f>COUNTIFS('Input - target event report'!L:L,B397,'Input - target event report'!D:D, "Private Investment")</f>
        <v/>
      </c>
      <c r="F397">
        <f>AVERAGEIF(INDEX('Input - companies list'!$A:$BG, 0, MATCH("Clusters 0",'Input - companies list'!$A$1:$BG$1, 0)),'Output - Cluster ranking'!B397,INDEX('Input - companies list'!$A:$BG, 0, MATCH("Flow",'Input - companies list'!$A$1:$BG$1, 0)))</f>
        <v/>
      </c>
      <c r="G397">
        <f>AVERAGEIF(INDEX('Input - companies list'!$A:$BG, 0, MATCH("Clusters 0",'Input - companies list'!$A$1:$BG$1, 0)),'Output - Cluster ranking'!B397,INDEX('Input - companies list'!$A:$BG, 0, MATCH("Inter-Cluster Connectivity",'Input - companies list'!$A$1:$BG$1, 0)))</f>
        <v/>
      </c>
      <c r="H397">
        <f>IFERROR(PERCENTRANK(C:C,C397),0)</f>
        <v/>
      </c>
      <c r="I397">
        <f>IFERROR(1 - PERCENTRANK(D:D,D397),0)</f>
        <v/>
      </c>
      <c r="J397">
        <f>IFERROR(PERCENTRANK(E:E,E397),0)</f>
        <v/>
      </c>
      <c r="K397">
        <f>IFERROR(1 - PERCENTRANK(F:F,F397),0)</f>
        <v/>
      </c>
      <c r="L397">
        <f>IFERROR(PERCENTRANK(G:G,G397),0)</f>
        <v/>
      </c>
      <c r="M397">
        <f>H397*weightA+I397*weightB+J397*weightC+K397*weightD+L397*weightE</f>
        <v/>
      </c>
    </row>
    <row r="398" spans="1:13">
      <c r="A398">
        <f>RANK(M398,M:M)</f>
        <v/>
      </c>
      <c r="C398">
        <f>SUMIFS('Input - target event report'!H:H,'Input - target event report'!L:L,B398,'Input - target event report'!D:D, "Private Investment")</f>
        <v/>
      </c>
      <c r="D398">
        <f>IF(E398&lt;2, "N/A", (MAXIFS('Input - target event report'!E:E,'Input - target event report'!L:L,B:B,'Input - target event report'!D:D,"Private Investment")-MINIFS('Input - target event report'!E:E,'Input - target event report'!L:L,B:B,'Input - target event report'!D:D,"Private Investment"))/(E398-1))</f>
        <v/>
      </c>
      <c r="E398">
        <f>COUNTIFS('Input - target event report'!L:L,B398,'Input - target event report'!D:D, "Private Investment")</f>
        <v/>
      </c>
      <c r="F398">
        <f>AVERAGEIF(INDEX('Input - companies list'!$A:$BG, 0, MATCH("Clusters 0",'Input - companies list'!$A$1:$BG$1, 0)),'Output - Cluster ranking'!B398,INDEX('Input - companies list'!$A:$BG, 0, MATCH("Flow",'Input - companies list'!$A$1:$BG$1, 0)))</f>
        <v/>
      </c>
      <c r="G398">
        <f>AVERAGEIF(INDEX('Input - companies list'!$A:$BG, 0, MATCH("Clusters 0",'Input - companies list'!$A$1:$BG$1, 0)),'Output - Cluster ranking'!B398,INDEX('Input - companies list'!$A:$BG, 0, MATCH("Inter-Cluster Connectivity",'Input - companies list'!$A$1:$BG$1, 0)))</f>
        <v/>
      </c>
      <c r="H398">
        <f>IFERROR(PERCENTRANK(C:C,C398),0)</f>
        <v/>
      </c>
      <c r="I398">
        <f>IFERROR(1 - PERCENTRANK(D:D,D398),0)</f>
        <v/>
      </c>
      <c r="J398">
        <f>IFERROR(PERCENTRANK(E:E,E398),0)</f>
        <v/>
      </c>
      <c r="K398">
        <f>IFERROR(1 - PERCENTRANK(F:F,F398),0)</f>
        <v/>
      </c>
      <c r="L398">
        <f>IFERROR(PERCENTRANK(G:G,G398),0)</f>
        <v/>
      </c>
      <c r="M398">
        <f>H398*weightA+I398*weightB+J398*weightC+K398*weightD+L398*weightE</f>
        <v/>
      </c>
    </row>
    <row r="399" spans="1:13">
      <c r="A399">
        <f>RANK(M399,M:M)</f>
        <v/>
      </c>
      <c r="C399">
        <f>SUMIFS('Input - target event report'!H:H,'Input - target event report'!L:L,B399,'Input - target event report'!D:D, "Private Investment")</f>
        <v/>
      </c>
      <c r="D399">
        <f>IF(E399&lt;2, "N/A", (MAXIFS('Input - target event report'!E:E,'Input - target event report'!L:L,B:B,'Input - target event report'!D:D,"Private Investment")-MINIFS('Input - target event report'!E:E,'Input - target event report'!L:L,B:B,'Input - target event report'!D:D,"Private Investment"))/(E399-1))</f>
        <v/>
      </c>
      <c r="E399">
        <f>COUNTIFS('Input - target event report'!L:L,B399,'Input - target event report'!D:D, "Private Investment")</f>
        <v/>
      </c>
      <c r="F399">
        <f>AVERAGEIF(INDEX('Input - companies list'!$A:$BG, 0, MATCH("Clusters 0",'Input - companies list'!$A$1:$BG$1, 0)),'Output - Cluster ranking'!B399,INDEX('Input - companies list'!$A:$BG, 0, MATCH("Flow",'Input - companies list'!$A$1:$BG$1, 0)))</f>
        <v/>
      </c>
      <c r="G399">
        <f>AVERAGEIF(INDEX('Input - companies list'!$A:$BG, 0, MATCH("Clusters 0",'Input - companies list'!$A$1:$BG$1, 0)),'Output - Cluster ranking'!B399,INDEX('Input - companies list'!$A:$BG, 0, MATCH("Inter-Cluster Connectivity",'Input - companies list'!$A$1:$BG$1, 0)))</f>
        <v/>
      </c>
      <c r="H399">
        <f>IFERROR(PERCENTRANK(C:C,C399),0)</f>
        <v/>
      </c>
      <c r="I399">
        <f>IFERROR(1 - PERCENTRANK(D:D,D399),0)</f>
        <v/>
      </c>
      <c r="J399">
        <f>IFERROR(PERCENTRANK(E:E,E399),0)</f>
        <v/>
      </c>
      <c r="K399">
        <f>IFERROR(1 - PERCENTRANK(F:F,F399),0)</f>
        <v/>
      </c>
      <c r="L399">
        <f>IFERROR(PERCENTRANK(G:G,G399),0)</f>
        <v/>
      </c>
      <c r="M399">
        <f>H399*weightA+I399*weightB+J399*weightC+K399*weightD+L399*weightE</f>
        <v/>
      </c>
    </row>
    <row r="400" spans="1:13">
      <c r="A400">
        <f>RANK(M400,M:M)</f>
        <v/>
      </c>
      <c r="C400">
        <f>SUMIFS('Input - target event report'!H:H,'Input - target event report'!L:L,B400,'Input - target event report'!D:D, "Private Investment")</f>
        <v/>
      </c>
      <c r="D400">
        <f>IF(E400&lt;2, "N/A", (MAXIFS('Input - target event report'!E:E,'Input - target event report'!L:L,B:B,'Input - target event report'!D:D,"Private Investment")-MINIFS('Input - target event report'!E:E,'Input - target event report'!L:L,B:B,'Input - target event report'!D:D,"Private Investment"))/(E400-1))</f>
        <v/>
      </c>
      <c r="E400">
        <f>COUNTIFS('Input - target event report'!L:L,B400,'Input - target event report'!D:D, "Private Investment")</f>
        <v/>
      </c>
      <c r="F400">
        <f>AVERAGEIF(INDEX('Input - companies list'!$A:$BG, 0, MATCH("Clusters 0",'Input - companies list'!$A$1:$BG$1, 0)),'Output - Cluster ranking'!B400,INDEX('Input - companies list'!$A:$BG, 0, MATCH("Flow",'Input - companies list'!$A$1:$BG$1, 0)))</f>
        <v/>
      </c>
      <c r="G400">
        <f>AVERAGEIF(INDEX('Input - companies list'!$A:$BG, 0, MATCH("Clusters 0",'Input - companies list'!$A$1:$BG$1, 0)),'Output - Cluster ranking'!B400,INDEX('Input - companies list'!$A:$BG, 0, MATCH("Inter-Cluster Connectivity",'Input - companies list'!$A$1:$BG$1, 0)))</f>
        <v/>
      </c>
      <c r="H400">
        <f>IFERROR(PERCENTRANK(C:C,C400),0)</f>
        <v/>
      </c>
      <c r="I400">
        <f>IFERROR(1 - PERCENTRANK(D:D,D400),0)</f>
        <v/>
      </c>
      <c r="J400">
        <f>IFERROR(PERCENTRANK(E:E,E400),0)</f>
        <v/>
      </c>
      <c r="K400">
        <f>IFERROR(1 - PERCENTRANK(F:F,F400),0)</f>
        <v/>
      </c>
      <c r="L400">
        <f>IFERROR(PERCENTRANK(G:G,G400),0)</f>
        <v/>
      </c>
      <c r="M400">
        <f>H400*weightA+I400*weightB+J400*weightC+K400*weightD+L400*weightE</f>
        <v/>
      </c>
    </row>
    <row r="401" spans="1:13">
      <c r="A401">
        <f>RANK(M401,M:M)</f>
        <v/>
      </c>
      <c r="C401">
        <f>SUMIFS('Input - target event report'!H:H,'Input - target event report'!L:L,B401,'Input - target event report'!D:D, "Private Investment")</f>
        <v/>
      </c>
      <c r="D401">
        <f>IF(E401&lt;2, "N/A", (MAXIFS('Input - target event report'!E:E,'Input - target event report'!L:L,B:B,'Input - target event report'!D:D,"Private Investment")-MINIFS('Input - target event report'!E:E,'Input - target event report'!L:L,B:B,'Input - target event report'!D:D,"Private Investment"))/(E401-1))</f>
        <v/>
      </c>
      <c r="E401">
        <f>COUNTIFS('Input - target event report'!L:L,B401,'Input - target event report'!D:D, "Private Investment")</f>
        <v/>
      </c>
      <c r="F401">
        <f>AVERAGEIF(INDEX('Input - companies list'!$A:$BG, 0, MATCH("Clusters 0",'Input - companies list'!$A$1:$BG$1, 0)),'Output - Cluster ranking'!B401,INDEX('Input - companies list'!$A:$BG, 0, MATCH("Flow",'Input - companies list'!$A$1:$BG$1, 0)))</f>
        <v/>
      </c>
      <c r="G401">
        <f>AVERAGEIF(INDEX('Input - companies list'!$A:$BG, 0, MATCH("Clusters 0",'Input - companies list'!$A$1:$BG$1, 0)),'Output - Cluster ranking'!B401,INDEX('Input - companies list'!$A:$BG, 0, MATCH("Inter-Cluster Connectivity",'Input - companies list'!$A$1:$BG$1, 0)))</f>
        <v/>
      </c>
      <c r="H401">
        <f>IFERROR(PERCENTRANK(C:C,C401),0)</f>
        <v/>
      </c>
      <c r="I401">
        <f>IFERROR(1 - PERCENTRANK(D:D,D401),0)</f>
        <v/>
      </c>
      <c r="J401">
        <f>IFERROR(PERCENTRANK(E:E,E401),0)</f>
        <v/>
      </c>
      <c r="K401">
        <f>IFERROR(1 - PERCENTRANK(F:F,F401),0)</f>
        <v/>
      </c>
      <c r="L401">
        <f>IFERROR(PERCENTRANK(G:G,G401),0)</f>
        <v/>
      </c>
      <c r="M401">
        <f>H401*weightA+I401*weightB+J401*weightC+K401*weightD+L401*weightE</f>
        <v/>
      </c>
    </row>
    <row r="402" spans="1:13">
      <c r="A402">
        <f>RANK(M402,M:M)</f>
        <v/>
      </c>
      <c r="C402">
        <f>SUMIFS('Input - target event report'!H:H,'Input - target event report'!L:L,B402,'Input - target event report'!D:D, "Private Investment")</f>
        <v/>
      </c>
      <c r="D402">
        <f>IF(E402&lt;2, "N/A", (MAXIFS('Input - target event report'!E:E,'Input - target event report'!L:L,B:B,'Input - target event report'!D:D,"Private Investment")-MINIFS('Input - target event report'!E:E,'Input - target event report'!L:L,B:B,'Input - target event report'!D:D,"Private Investment"))/(E402-1))</f>
        <v/>
      </c>
      <c r="E402">
        <f>COUNTIFS('Input - target event report'!L:L,B402,'Input - target event report'!D:D, "Private Investment")</f>
        <v/>
      </c>
      <c r="F402">
        <f>AVERAGEIF(INDEX('Input - companies list'!$A:$BG, 0, MATCH("Clusters 0",'Input - companies list'!$A$1:$BG$1, 0)),'Output - Cluster ranking'!B402,INDEX('Input - companies list'!$A:$BG, 0, MATCH("Flow",'Input - companies list'!$A$1:$BG$1, 0)))</f>
        <v/>
      </c>
      <c r="G402">
        <f>AVERAGEIF(INDEX('Input - companies list'!$A:$BG, 0, MATCH("Clusters 0",'Input - companies list'!$A$1:$BG$1, 0)),'Output - Cluster ranking'!B402,INDEX('Input - companies list'!$A:$BG, 0, MATCH("Inter-Cluster Connectivity",'Input - companies list'!$A$1:$BG$1, 0)))</f>
        <v/>
      </c>
      <c r="H402">
        <f>IFERROR(PERCENTRANK(C:C,C402),0)</f>
        <v/>
      </c>
      <c r="I402">
        <f>IFERROR(1 - PERCENTRANK(D:D,D402),0)</f>
        <v/>
      </c>
      <c r="J402">
        <f>IFERROR(PERCENTRANK(E:E,E402),0)</f>
        <v/>
      </c>
      <c r="K402">
        <f>IFERROR(1 - PERCENTRANK(F:F,F402),0)</f>
        <v/>
      </c>
      <c r="L402">
        <f>IFERROR(PERCENTRANK(G:G,G402),0)</f>
        <v/>
      </c>
      <c r="M402">
        <f>H402*weightA+I402*weightB+J402*weightC+K402*weightD+L402*weightE</f>
        <v/>
      </c>
    </row>
    <row r="403" spans="1:13">
      <c r="A403">
        <f>RANK(M403,M:M)</f>
        <v/>
      </c>
      <c r="C403">
        <f>SUMIFS('Input - target event report'!H:H,'Input - target event report'!L:L,B403,'Input - target event report'!D:D, "Private Investment")</f>
        <v/>
      </c>
      <c r="D403">
        <f>IF(E403&lt;2, "N/A", (MAXIFS('Input - target event report'!E:E,'Input - target event report'!L:L,B:B,'Input - target event report'!D:D,"Private Investment")-MINIFS('Input - target event report'!E:E,'Input - target event report'!L:L,B:B,'Input - target event report'!D:D,"Private Investment"))/(E403-1))</f>
        <v/>
      </c>
      <c r="E403">
        <f>COUNTIFS('Input - target event report'!L:L,B403,'Input - target event report'!D:D, "Private Investment")</f>
        <v/>
      </c>
      <c r="F403">
        <f>AVERAGEIF(INDEX('Input - companies list'!$A:$BG, 0, MATCH("Clusters 0",'Input - companies list'!$A$1:$BG$1, 0)),'Output - Cluster ranking'!B403,INDEX('Input - companies list'!$A:$BG, 0, MATCH("Flow",'Input - companies list'!$A$1:$BG$1, 0)))</f>
        <v/>
      </c>
      <c r="G403">
        <f>AVERAGEIF(INDEX('Input - companies list'!$A:$BG, 0, MATCH("Clusters 0",'Input - companies list'!$A$1:$BG$1, 0)),'Output - Cluster ranking'!B403,INDEX('Input - companies list'!$A:$BG, 0, MATCH("Inter-Cluster Connectivity",'Input - companies list'!$A$1:$BG$1, 0)))</f>
        <v/>
      </c>
      <c r="H403">
        <f>IFERROR(PERCENTRANK(C:C,C403),0)</f>
        <v/>
      </c>
      <c r="I403">
        <f>IFERROR(1 - PERCENTRANK(D:D,D403),0)</f>
        <v/>
      </c>
      <c r="J403">
        <f>IFERROR(PERCENTRANK(E:E,E403),0)</f>
        <v/>
      </c>
      <c r="K403">
        <f>IFERROR(1 - PERCENTRANK(F:F,F403),0)</f>
        <v/>
      </c>
      <c r="L403">
        <f>IFERROR(PERCENTRANK(G:G,G403),0)</f>
        <v/>
      </c>
      <c r="M403">
        <f>H403*weightA+I403*weightB+J403*weightC+K403*weightD+L403*weightE</f>
        <v/>
      </c>
    </row>
    <row r="404" spans="1:13">
      <c r="A404">
        <f>RANK(M404,M:M)</f>
        <v/>
      </c>
      <c r="C404">
        <f>SUMIFS('Input - target event report'!H:H,'Input - target event report'!L:L,B404,'Input - target event report'!D:D, "Private Investment")</f>
        <v/>
      </c>
      <c r="D404">
        <f>IF(E404&lt;2, "N/A", (MAXIFS('Input - target event report'!E:E,'Input - target event report'!L:L,B:B,'Input - target event report'!D:D,"Private Investment")-MINIFS('Input - target event report'!E:E,'Input - target event report'!L:L,B:B,'Input - target event report'!D:D,"Private Investment"))/(E404-1))</f>
        <v/>
      </c>
      <c r="E404">
        <f>COUNTIFS('Input - target event report'!L:L,B404,'Input - target event report'!D:D, "Private Investment")</f>
        <v/>
      </c>
      <c r="F404">
        <f>AVERAGEIF(INDEX('Input - companies list'!$A:$BG, 0, MATCH("Clusters 0",'Input - companies list'!$A$1:$BG$1, 0)),'Output - Cluster ranking'!B404,INDEX('Input - companies list'!$A:$BG, 0, MATCH("Flow",'Input - companies list'!$A$1:$BG$1, 0)))</f>
        <v/>
      </c>
      <c r="G404">
        <f>AVERAGEIF(INDEX('Input - companies list'!$A:$BG, 0, MATCH("Clusters 0",'Input - companies list'!$A$1:$BG$1, 0)),'Output - Cluster ranking'!B404,INDEX('Input - companies list'!$A:$BG, 0, MATCH("Inter-Cluster Connectivity",'Input - companies list'!$A$1:$BG$1, 0)))</f>
        <v/>
      </c>
      <c r="H404">
        <f>IFERROR(PERCENTRANK(C:C,C404),0)</f>
        <v/>
      </c>
      <c r="I404">
        <f>IFERROR(1 - PERCENTRANK(D:D,D404),0)</f>
        <v/>
      </c>
      <c r="J404">
        <f>IFERROR(PERCENTRANK(E:E,E404),0)</f>
        <v/>
      </c>
      <c r="K404">
        <f>IFERROR(1 - PERCENTRANK(F:F,F404),0)</f>
        <v/>
      </c>
      <c r="L404">
        <f>IFERROR(PERCENTRANK(G:G,G404),0)</f>
        <v/>
      </c>
      <c r="M404">
        <f>H404*weightA+I404*weightB+J404*weightC+K404*weightD+L404*weightE</f>
        <v/>
      </c>
    </row>
    <row r="405" spans="1:13">
      <c r="A405">
        <f>RANK(M405,M:M)</f>
        <v/>
      </c>
      <c r="C405">
        <f>SUMIFS('Input - target event report'!H:H,'Input - target event report'!L:L,B405,'Input - target event report'!D:D, "Private Investment")</f>
        <v/>
      </c>
      <c r="D405">
        <f>IF(E405&lt;2, "N/A", (MAXIFS('Input - target event report'!E:E,'Input - target event report'!L:L,B:B,'Input - target event report'!D:D,"Private Investment")-MINIFS('Input - target event report'!E:E,'Input - target event report'!L:L,B:B,'Input - target event report'!D:D,"Private Investment"))/(E405-1))</f>
        <v/>
      </c>
      <c r="E405">
        <f>COUNTIFS('Input - target event report'!L:L,B405,'Input - target event report'!D:D, "Private Investment")</f>
        <v/>
      </c>
      <c r="F405">
        <f>AVERAGEIF(INDEX('Input - companies list'!$A:$BG, 0, MATCH("Clusters 0",'Input - companies list'!$A$1:$BG$1, 0)),'Output - Cluster ranking'!B405,INDEX('Input - companies list'!$A:$BG, 0, MATCH("Flow",'Input - companies list'!$A$1:$BG$1, 0)))</f>
        <v/>
      </c>
      <c r="G405">
        <f>AVERAGEIF(INDEX('Input - companies list'!$A:$BG, 0, MATCH("Clusters 0",'Input - companies list'!$A$1:$BG$1, 0)),'Output - Cluster ranking'!B405,INDEX('Input - companies list'!$A:$BG, 0, MATCH("Inter-Cluster Connectivity",'Input - companies list'!$A$1:$BG$1, 0)))</f>
        <v/>
      </c>
      <c r="H405">
        <f>IFERROR(PERCENTRANK(C:C,C405),0)</f>
        <v/>
      </c>
      <c r="I405">
        <f>IFERROR(1 - PERCENTRANK(D:D,D405),0)</f>
        <v/>
      </c>
      <c r="J405">
        <f>IFERROR(PERCENTRANK(E:E,E405),0)</f>
        <v/>
      </c>
      <c r="K405">
        <f>IFERROR(1 - PERCENTRANK(F:F,F405),0)</f>
        <v/>
      </c>
      <c r="L405">
        <f>IFERROR(PERCENTRANK(G:G,G405),0)</f>
        <v/>
      </c>
      <c r="M405">
        <f>H405*weightA+I405*weightB+J405*weightC+K405*weightD+L405*weightE</f>
        <v/>
      </c>
    </row>
    <row r="406" spans="1:13">
      <c r="A406">
        <f>RANK(M406,M:M)</f>
        <v/>
      </c>
      <c r="C406">
        <f>SUMIFS('Input - target event report'!H:H,'Input - target event report'!L:L,B406,'Input - target event report'!D:D, "Private Investment")</f>
        <v/>
      </c>
      <c r="D406">
        <f>IF(E406&lt;2, "N/A", (MAXIFS('Input - target event report'!E:E,'Input - target event report'!L:L,B:B,'Input - target event report'!D:D,"Private Investment")-MINIFS('Input - target event report'!E:E,'Input - target event report'!L:L,B:B,'Input - target event report'!D:D,"Private Investment"))/(E406-1))</f>
        <v/>
      </c>
      <c r="E406">
        <f>COUNTIFS('Input - target event report'!L:L,B406,'Input - target event report'!D:D, "Private Investment")</f>
        <v/>
      </c>
      <c r="F406">
        <f>AVERAGEIF(INDEX('Input - companies list'!$A:$BG, 0, MATCH("Clusters 0",'Input - companies list'!$A$1:$BG$1, 0)),'Output - Cluster ranking'!B406,INDEX('Input - companies list'!$A:$BG, 0, MATCH("Flow",'Input - companies list'!$A$1:$BG$1, 0)))</f>
        <v/>
      </c>
      <c r="G406">
        <f>AVERAGEIF(INDEX('Input - companies list'!$A:$BG, 0, MATCH("Clusters 0",'Input - companies list'!$A$1:$BG$1, 0)),'Output - Cluster ranking'!B406,INDEX('Input - companies list'!$A:$BG, 0, MATCH("Inter-Cluster Connectivity",'Input - companies list'!$A$1:$BG$1, 0)))</f>
        <v/>
      </c>
      <c r="H406">
        <f>IFERROR(PERCENTRANK(C:C,C406),0)</f>
        <v/>
      </c>
      <c r="I406">
        <f>IFERROR(1 - PERCENTRANK(D:D,D406),0)</f>
        <v/>
      </c>
      <c r="J406">
        <f>IFERROR(PERCENTRANK(E:E,E406),0)</f>
        <v/>
      </c>
      <c r="K406">
        <f>IFERROR(1 - PERCENTRANK(F:F,F406),0)</f>
        <v/>
      </c>
      <c r="L406">
        <f>IFERROR(PERCENTRANK(G:G,G406),0)</f>
        <v/>
      </c>
      <c r="M406">
        <f>H406*weightA+I406*weightB+J406*weightC+K406*weightD+L406*weightE</f>
        <v/>
      </c>
    </row>
    <row r="407" spans="1:13">
      <c r="A407">
        <f>RANK(M407,M:M)</f>
        <v/>
      </c>
      <c r="C407">
        <f>SUMIFS('Input - target event report'!H:H,'Input - target event report'!L:L,B407,'Input - target event report'!D:D, "Private Investment")</f>
        <v/>
      </c>
      <c r="D407">
        <f>IF(E407&lt;2, "N/A", (MAXIFS('Input - target event report'!E:E,'Input - target event report'!L:L,B:B,'Input - target event report'!D:D,"Private Investment")-MINIFS('Input - target event report'!E:E,'Input - target event report'!L:L,B:B,'Input - target event report'!D:D,"Private Investment"))/(E407-1))</f>
        <v/>
      </c>
      <c r="E407">
        <f>COUNTIFS('Input - target event report'!L:L,B407,'Input - target event report'!D:D, "Private Investment")</f>
        <v/>
      </c>
      <c r="F407">
        <f>AVERAGEIF(INDEX('Input - companies list'!$A:$BG, 0, MATCH("Clusters 0",'Input - companies list'!$A$1:$BG$1, 0)),'Output - Cluster ranking'!B407,INDEX('Input - companies list'!$A:$BG, 0, MATCH("Flow",'Input - companies list'!$A$1:$BG$1, 0)))</f>
        <v/>
      </c>
      <c r="G407">
        <f>AVERAGEIF(INDEX('Input - companies list'!$A:$BG, 0, MATCH("Clusters 0",'Input - companies list'!$A$1:$BG$1, 0)),'Output - Cluster ranking'!B407,INDEX('Input - companies list'!$A:$BG, 0, MATCH("Inter-Cluster Connectivity",'Input - companies list'!$A$1:$BG$1, 0)))</f>
        <v/>
      </c>
      <c r="H407">
        <f>IFERROR(PERCENTRANK(C:C,C407),0)</f>
        <v/>
      </c>
      <c r="I407">
        <f>IFERROR(1 - PERCENTRANK(D:D,D407),0)</f>
        <v/>
      </c>
      <c r="J407">
        <f>IFERROR(PERCENTRANK(E:E,E407),0)</f>
        <v/>
      </c>
      <c r="K407">
        <f>IFERROR(1 - PERCENTRANK(F:F,F407),0)</f>
        <v/>
      </c>
      <c r="L407">
        <f>IFERROR(PERCENTRANK(G:G,G407),0)</f>
        <v/>
      </c>
      <c r="M407">
        <f>H407*weightA+I407*weightB+J407*weightC+K407*weightD+L407*weightE</f>
        <v/>
      </c>
    </row>
    <row r="408" spans="1:13">
      <c r="A408">
        <f>RANK(M408,M:M)</f>
        <v/>
      </c>
      <c r="C408">
        <f>SUMIFS('Input - target event report'!H:H,'Input - target event report'!L:L,B408,'Input - target event report'!D:D, "Private Investment")</f>
        <v/>
      </c>
      <c r="D408">
        <f>IF(E408&lt;2, "N/A", (MAXIFS('Input - target event report'!E:E,'Input - target event report'!L:L,B:B,'Input - target event report'!D:D,"Private Investment")-MINIFS('Input - target event report'!E:E,'Input - target event report'!L:L,B:B,'Input - target event report'!D:D,"Private Investment"))/(E408-1))</f>
        <v/>
      </c>
      <c r="E408">
        <f>COUNTIFS('Input - target event report'!L:L,B408,'Input - target event report'!D:D, "Private Investment")</f>
        <v/>
      </c>
      <c r="F408">
        <f>AVERAGEIF(INDEX('Input - companies list'!$A:$BG, 0, MATCH("Clusters 0",'Input - companies list'!$A$1:$BG$1, 0)),'Output - Cluster ranking'!B408,INDEX('Input - companies list'!$A:$BG, 0, MATCH("Flow",'Input - companies list'!$A$1:$BG$1, 0)))</f>
        <v/>
      </c>
      <c r="G408">
        <f>AVERAGEIF(INDEX('Input - companies list'!$A:$BG, 0, MATCH("Clusters 0",'Input - companies list'!$A$1:$BG$1, 0)),'Output - Cluster ranking'!B408,INDEX('Input - companies list'!$A:$BG, 0, MATCH("Inter-Cluster Connectivity",'Input - companies list'!$A$1:$BG$1, 0)))</f>
        <v/>
      </c>
      <c r="H408">
        <f>IFERROR(PERCENTRANK(C:C,C408),0)</f>
        <v/>
      </c>
      <c r="I408">
        <f>IFERROR(1 - PERCENTRANK(D:D,D408),0)</f>
        <v/>
      </c>
      <c r="J408">
        <f>IFERROR(PERCENTRANK(E:E,E408),0)</f>
        <v/>
      </c>
      <c r="K408">
        <f>IFERROR(1 - PERCENTRANK(F:F,F408),0)</f>
        <v/>
      </c>
      <c r="L408">
        <f>IFERROR(PERCENTRANK(G:G,G408),0)</f>
        <v/>
      </c>
      <c r="M408">
        <f>H408*weightA+I408*weightB+J408*weightC+K408*weightD+L408*weightE</f>
        <v/>
      </c>
    </row>
    <row r="409" spans="1:13">
      <c r="A409">
        <f>RANK(M409,M:M)</f>
        <v/>
      </c>
      <c r="C409">
        <f>SUMIFS('Input - target event report'!H:H,'Input - target event report'!L:L,B409,'Input - target event report'!D:D, "Private Investment")</f>
        <v/>
      </c>
      <c r="D409">
        <f>IF(E409&lt;2, "N/A", (MAXIFS('Input - target event report'!E:E,'Input - target event report'!L:L,B:B,'Input - target event report'!D:D,"Private Investment")-MINIFS('Input - target event report'!E:E,'Input - target event report'!L:L,B:B,'Input - target event report'!D:D,"Private Investment"))/(E409-1))</f>
        <v/>
      </c>
      <c r="E409">
        <f>COUNTIFS('Input - target event report'!L:L,B409,'Input - target event report'!D:D, "Private Investment")</f>
        <v/>
      </c>
      <c r="F409">
        <f>AVERAGEIF(INDEX('Input - companies list'!$A:$BG, 0, MATCH("Clusters 0",'Input - companies list'!$A$1:$BG$1, 0)),'Output - Cluster ranking'!B409,INDEX('Input - companies list'!$A:$BG, 0, MATCH("Flow",'Input - companies list'!$A$1:$BG$1, 0)))</f>
        <v/>
      </c>
      <c r="G409">
        <f>AVERAGEIF(INDEX('Input - companies list'!$A:$BG, 0, MATCH("Clusters 0",'Input - companies list'!$A$1:$BG$1, 0)),'Output - Cluster ranking'!B409,INDEX('Input - companies list'!$A:$BG, 0, MATCH("Inter-Cluster Connectivity",'Input - companies list'!$A$1:$BG$1, 0)))</f>
        <v/>
      </c>
      <c r="H409">
        <f>IFERROR(PERCENTRANK(C:C,C409),0)</f>
        <v/>
      </c>
      <c r="I409">
        <f>IFERROR(1 - PERCENTRANK(D:D,D409),0)</f>
        <v/>
      </c>
      <c r="J409">
        <f>IFERROR(PERCENTRANK(E:E,E409),0)</f>
        <v/>
      </c>
      <c r="K409">
        <f>IFERROR(1 - PERCENTRANK(F:F,F409),0)</f>
        <v/>
      </c>
      <c r="L409">
        <f>IFERROR(PERCENTRANK(G:G,G409),0)</f>
        <v/>
      </c>
      <c r="M409">
        <f>H409*weightA+I409*weightB+J409*weightC+K409*weightD+L409*weightE</f>
        <v/>
      </c>
    </row>
    <row r="410" spans="1:13">
      <c r="A410">
        <f>RANK(M410,M:M)</f>
        <v/>
      </c>
      <c r="C410">
        <f>SUMIFS('Input - target event report'!H:H,'Input - target event report'!L:L,B410,'Input - target event report'!D:D, "Private Investment")</f>
        <v/>
      </c>
      <c r="D410">
        <f>IF(E410&lt;2, "N/A", (MAXIFS('Input - target event report'!E:E,'Input - target event report'!L:L,B:B,'Input - target event report'!D:D,"Private Investment")-MINIFS('Input - target event report'!E:E,'Input - target event report'!L:L,B:B,'Input - target event report'!D:D,"Private Investment"))/(E410-1))</f>
        <v/>
      </c>
      <c r="E410">
        <f>COUNTIFS('Input - target event report'!L:L,B410,'Input - target event report'!D:D, "Private Investment")</f>
        <v/>
      </c>
      <c r="F410">
        <f>AVERAGEIF(INDEX('Input - companies list'!$A:$BG, 0, MATCH("Clusters 0",'Input - companies list'!$A$1:$BG$1, 0)),'Output - Cluster ranking'!B410,INDEX('Input - companies list'!$A:$BG, 0, MATCH("Flow",'Input - companies list'!$A$1:$BG$1, 0)))</f>
        <v/>
      </c>
      <c r="G410">
        <f>AVERAGEIF(INDEX('Input - companies list'!$A:$BG, 0, MATCH("Clusters 0",'Input - companies list'!$A$1:$BG$1, 0)),'Output - Cluster ranking'!B410,INDEX('Input - companies list'!$A:$BG, 0, MATCH("Inter-Cluster Connectivity",'Input - companies list'!$A$1:$BG$1, 0)))</f>
        <v/>
      </c>
      <c r="H410">
        <f>IFERROR(PERCENTRANK(C:C,C410),0)</f>
        <v/>
      </c>
      <c r="I410">
        <f>IFERROR(1 - PERCENTRANK(D:D,D410),0)</f>
        <v/>
      </c>
      <c r="J410">
        <f>IFERROR(PERCENTRANK(E:E,E410),0)</f>
        <v/>
      </c>
      <c r="K410">
        <f>IFERROR(1 - PERCENTRANK(F:F,F410),0)</f>
        <v/>
      </c>
      <c r="L410">
        <f>IFERROR(PERCENTRANK(G:G,G410),0)</f>
        <v/>
      </c>
      <c r="M410">
        <f>H410*weightA+I410*weightB+J410*weightC+K410*weightD+L410*weightE</f>
        <v/>
      </c>
    </row>
    <row r="411" spans="1:13">
      <c r="A411">
        <f>RANK(M411,M:M)</f>
        <v/>
      </c>
      <c r="C411">
        <f>SUMIFS('Input - target event report'!H:H,'Input - target event report'!L:L,B411,'Input - target event report'!D:D, "Private Investment")</f>
        <v/>
      </c>
      <c r="D411">
        <f>IF(E411&lt;2, "N/A", (MAXIFS('Input - target event report'!E:E,'Input - target event report'!L:L,B:B,'Input - target event report'!D:D,"Private Investment")-MINIFS('Input - target event report'!E:E,'Input - target event report'!L:L,B:B,'Input - target event report'!D:D,"Private Investment"))/(E411-1))</f>
        <v/>
      </c>
      <c r="E411">
        <f>COUNTIFS('Input - target event report'!L:L,B411,'Input - target event report'!D:D, "Private Investment")</f>
        <v/>
      </c>
      <c r="F411">
        <f>AVERAGEIF(INDEX('Input - companies list'!$A:$BG, 0, MATCH("Clusters 0",'Input - companies list'!$A$1:$BG$1, 0)),'Output - Cluster ranking'!B411,INDEX('Input - companies list'!$A:$BG, 0, MATCH("Flow",'Input - companies list'!$A$1:$BG$1, 0)))</f>
        <v/>
      </c>
      <c r="G411">
        <f>AVERAGEIF(INDEX('Input - companies list'!$A:$BG, 0, MATCH("Clusters 0",'Input - companies list'!$A$1:$BG$1, 0)),'Output - Cluster ranking'!B411,INDEX('Input - companies list'!$A:$BG, 0, MATCH("Inter-Cluster Connectivity",'Input - companies list'!$A$1:$BG$1, 0)))</f>
        <v/>
      </c>
      <c r="H411">
        <f>IFERROR(PERCENTRANK(C:C,C411),0)</f>
        <v/>
      </c>
      <c r="I411">
        <f>IFERROR(1 - PERCENTRANK(D:D,D411),0)</f>
        <v/>
      </c>
      <c r="J411">
        <f>IFERROR(PERCENTRANK(E:E,E411),0)</f>
        <v/>
      </c>
      <c r="K411">
        <f>IFERROR(1 - PERCENTRANK(F:F,F411),0)</f>
        <v/>
      </c>
      <c r="L411">
        <f>IFERROR(PERCENTRANK(G:G,G411),0)</f>
        <v/>
      </c>
      <c r="M411">
        <f>H411*weightA+I411*weightB+J411*weightC+K411*weightD+L411*weightE</f>
        <v/>
      </c>
    </row>
    <row r="412" spans="1:13">
      <c r="A412">
        <f>RANK(M412,M:M)</f>
        <v/>
      </c>
      <c r="C412">
        <f>SUMIFS('Input - target event report'!H:H,'Input - target event report'!L:L,B412,'Input - target event report'!D:D, "Private Investment")</f>
        <v/>
      </c>
      <c r="D412">
        <f>IF(E412&lt;2, "N/A", (MAXIFS('Input - target event report'!E:E,'Input - target event report'!L:L,B:B,'Input - target event report'!D:D,"Private Investment")-MINIFS('Input - target event report'!E:E,'Input - target event report'!L:L,B:B,'Input - target event report'!D:D,"Private Investment"))/(E412-1))</f>
        <v/>
      </c>
      <c r="E412">
        <f>COUNTIFS('Input - target event report'!L:L,B412,'Input - target event report'!D:D, "Private Investment")</f>
        <v/>
      </c>
      <c r="F412">
        <f>AVERAGEIF(INDEX('Input - companies list'!$A:$BG, 0, MATCH("Clusters 0",'Input - companies list'!$A$1:$BG$1, 0)),'Output - Cluster ranking'!B412,INDEX('Input - companies list'!$A:$BG, 0, MATCH("Flow",'Input - companies list'!$A$1:$BG$1, 0)))</f>
        <v/>
      </c>
      <c r="G412">
        <f>AVERAGEIF(INDEX('Input - companies list'!$A:$BG, 0, MATCH("Clusters 0",'Input - companies list'!$A$1:$BG$1, 0)),'Output - Cluster ranking'!B412,INDEX('Input - companies list'!$A:$BG, 0, MATCH("Inter-Cluster Connectivity",'Input - companies list'!$A$1:$BG$1, 0)))</f>
        <v/>
      </c>
      <c r="H412">
        <f>IFERROR(PERCENTRANK(C:C,C412),0)</f>
        <v/>
      </c>
      <c r="I412">
        <f>IFERROR(1 - PERCENTRANK(D:D,D412),0)</f>
        <v/>
      </c>
      <c r="J412">
        <f>IFERROR(PERCENTRANK(E:E,E412),0)</f>
        <v/>
      </c>
      <c r="K412">
        <f>IFERROR(1 - PERCENTRANK(F:F,F412),0)</f>
        <v/>
      </c>
      <c r="L412">
        <f>IFERROR(PERCENTRANK(G:G,G412),0)</f>
        <v/>
      </c>
      <c r="M412">
        <f>H412*weightA+I412*weightB+J412*weightC+K412*weightD+L412*weightE</f>
        <v/>
      </c>
    </row>
    <row r="413" spans="1:13">
      <c r="A413">
        <f>RANK(M413,M:M)</f>
        <v/>
      </c>
      <c r="C413">
        <f>SUMIFS('Input - target event report'!H:H,'Input - target event report'!L:L,B413,'Input - target event report'!D:D, "Private Investment")</f>
        <v/>
      </c>
      <c r="D413">
        <f>IF(E413&lt;2, "N/A", (MAXIFS('Input - target event report'!E:E,'Input - target event report'!L:L,B:B,'Input - target event report'!D:D,"Private Investment")-MINIFS('Input - target event report'!E:E,'Input - target event report'!L:L,B:B,'Input - target event report'!D:D,"Private Investment"))/(E413-1))</f>
        <v/>
      </c>
      <c r="E413">
        <f>COUNTIFS('Input - target event report'!L:L,B413,'Input - target event report'!D:D, "Private Investment")</f>
        <v/>
      </c>
      <c r="F413">
        <f>AVERAGEIF(INDEX('Input - companies list'!$A:$BG, 0, MATCH("Clusters 0",'Input - companies list'!$A$1:$BG$1, 0)),'Output - Cluster ranking'!B413,INDEX('Input - companies list'!$A:$BG, 0, MATCH("Flow",'Input - companies list'!$A$1:$BG$1, 0)))</f>
        <v/>
      </c>
      <c r="G413">
        <f>AVERAGEIF(INDEX('Input - companies list'!$A:$BG, 0, MATCH("Clusters 0",'Input - companies list'!$A$1:$BG$1, 0)),'Output - Cluster ranking'!B413,INDEX('Input - companies list'!$A:$BG, 0, MATCH("Inter-Cluster Connectivity",'Input - companies list'!$A$1:$BG$1, 0)))</f>
        <v/>
      </c>
      <c r="H413">
        <f>IFERROR(PERCENTRANK(C:C,C413),0)</f>
        <v/>
      </c>
      <c r="I413">
        <f>IFERROR(1 - PERCENTRANK(D:D,D413),0)</f>
        <v/>
      </c>
      <c r="J413">
        <f>IFERROR(PERCENTRANK(E:E,E413),0)</f>
        <v/>
      </c>
      <c r="K413">
        <f>IFERROR(1 - PERCENTRANK(F:F,F413),0)</f>
        <v/>
      </c>
      <c r="L413">
        <f>IFERROR(PERCENTRANK(G:G,G413),0)</f>
        <v/>
      </c>
      <c r="M413">
        <f>H413*weightA+I413*weightB+J413*weightC+K413*weightD+L413*weightE</f>
        <v/>
      </c>
    </row>
    <row r="414" spans="1:13">
      <c r="A414">
        <f>RANK(M414,M:M)</f>
        <v/>
      </c>
      <c r="C414">
        <f>SUMIFS('Input - target event report'!H:H,'Input - target event report'!L:L,B414,'Input - target event report'!D:D, "Private Investment")</f>
        <v/>
      </c>
      <c r="D414">
        <f>IF(E414&lt;2, "N/A", (MAXIFS('Input - target event report'!E:E,'Input - target event report'!L:L,B:B,'Input - target event report'!D:D,"Private Investment")-MINIFS('Input - target event report'!E:E,'Input - target event report'!L:L,B:B,'Input - target event report'!D:D,"Private Investment"))/(E414-1))</f>
        <v/>
      </c>
      <c r="E414">
        <f>COUNTIFS('Input - target event report'!L:L,B414,'Input - target event report'!D:D, "Private Investment")</f>
        <v/>
      </c>
      <c r="F414">
        <f>AVERAGEIF(INDEX('Input - companies list'!$A:$BG, 0, MATCH("Clusters 0",'Input - companies list'!$A$1:$BG$1, 0)),'Output - Cluster ranking'!B414,INDEX('Input - companies list'!$A:$BG, 0, MATCH("Flow",'Input - companies list'!$A$1:$BG$1, 0)))</f>
        <v/>
      </c>
      <c r="G414">
        <f>AVERAGEIF(INDEX('Input - companies list'!$A:$BG, 0, MATCH("Clusters 0",'Input - companies list'!$A$1:$BG$1, 0)),'Output - Cluster ranking'!B414,INDEX('Input - companies list'!$A:$BG, 0, MATCH("Inter-Cluster Connectivity",'Input - companies list'!$A$1:$BG$1, 0)))</f>
        <v/>
      </c>
      <c r="H414">
        <f>IFERROR(PERCENTRANK(C:C,C414),0)</f>
        <v/>
      </c>
      <c r="I414">
        <f>IFERROR(1 - PERCENTRANK(D:D,D414),0)</f>
        <v/>
      </c>
      <c r="J414">
        <f>IFERROR(PERCENTRANK(E:E,E414),0)</f>
        <v/>
      </c>
      <c r="K414">
        <f>IFERROR(1 - PERCENTRANK(F:F,F414),0)</f>
        <v/>
      </c>
      <c r="L414">
        <f>IFERROR(PERCENTRANK(G:G,G414),0)</f>
        <v/>
      </c>
      <c r="M414">
        <f>H414*weightA+I414*weightB+J414*weightC+K414*weightD+L414*weightE</f>
        <v/>
      </c>
    </row>
    <row r="415" spans="1:13">
      <c r="A415">
        <f>RANK(M415,M:M)</f>
        <v/>
      </c>
      <c r="C415">
        <f>SUMIFS('Input - target event report'!H:H,'Input - target event report'!L:L,B415,'Input - target event report'!D:D, "Private Investment")</f>
        <v/>
      </c>
      <c r="D415">
        <f>IF(E415&lt;2, "N/A", (MAXIFS('Input - target event report'!E:E,'Input - target event report'!L:L,B:B,'Input - target event report'!D:D,"Private Investment")-MINIFS('Input - target event report'!E:E,'Input - target event report'!L:L,B:B,'Input - target event report'!D:D,"Private Investment"))/(E415-1))</f>
        <v/>
      </c>
      <c r="E415">
        <f>COUNTIFS('Input - target event report'!L:L,B415,'Input - target event report'!D:D, "Private Investment")</f>
        <v/>
      </c>
      <c r="F415">
        <f>AVERAGEIF(INDEX('Input - companies list'!$A:$BG, 0, MATCH("Clusters 0",'Input - companies list'!$A$1:$BG$1, 0)),'Output - Cluster ranking'!B415,INDEX('Input - companies list'!$A:$BG, 0, MATCH("Flow",'Input - companies list'!$A$1:$BG$1, 0)))</f>
        <v/>
      </c>
      <c r="G415">
        <f>AVERAGEIF(INDEX('Input - companies list'!$A:$BG, 0, MATCH("Clusters 0",'Input - companies list'!$A$1:$BG$1, 0)),'Output - Cluster ranking'!B415,INDEX('Input - companies list'!$A:$BG, 0, MATCH("Inter-Cluster Connectivity",'Input - companies list'!$A$1:$BG$1, 0)))</f>
        <v/>
      </c>
      <c r="H415">
        <f>IFERROR(PERCENTRANK(C:C,C415),0)</f>
        <v/>
      </c>
      <c r="I415">
        <f>IFERROR(1 - PERCENTRANK(D:D,D415),0)</f>
        <v/>
      </c>
      <c r="J415">
        <f>IFERROR(PERCENTRANK(E:E,E415),0)</f>
        <v/>
      </c>
      <c r="K415">
        <f>IFERROR(1 - PERCENTRANK(F:F,F415),0)</f>
        <v/>
      </c>
      <c r="L415">
        <f>IFERROR(PERCENTRANK(G:G,G415),0)</f>
        <v/>
      </c>
      <c r="M415">
        <f>H415*weightA+I415*weightB+J415*weightC+K415*weightD+L415*weightE</f>
        <v/>
      </c>
    </row>
    <row r="416" spans="1:13">
      <c r="A416">
        <f>RANK(M416,M:M)</f>
        <v/>
      </c>
      <c r="C416">
        <f>SUMIFS('Input - target event report'!H:H,'Input - target event report'!L:L,B416,'Input - target event report'!D:D, "Private Investment")</f>
        <v/>
      </c>
      <c r="D416">
        <f>IF(E416&lt;2, "N/A", (MAXIFS('Input - target event report'!E:E,'Input - target event report'!L:L,B:B,'Input - target event report'!D:D,"Private Investment")-MINIFS('Input - target event report'!E:E,'Input - target event report'!L:L,B:B,'Input - target event report'!D:D,"Private Investment"))/(E416-1))</f>
        <v/>
      </c>
      <c r="E416">
        <f>COUNTIFS('Input - target event report'!L:L,B416,'Input - target event report'!D:D, "Private Investment")</f>
        <v/>
      </c>
      <c r="F416">
        <f>AVERAGEIF(INDEX('Input - companies list'!$A:$BG, 0, MATCH("Clusters 0",'Input - companies list'!$A$1:$BG$1, 0)),'Output - Cluster ranking'!B416,INDEX('Input - companies list'!$A:$BG, 0, MATCH("Flow",'Input - companies list'!$A$1:$BG$1, 0)))</f>
        <v/>
      </c>
      <c r="G416">
        <f>AVERAGEIF(INDEX('Input - companies list'!$A:$BG, 0, MATCH("Clusters 0",'Input - companies list'!$A$1:$BG$1, 0)),'Output - Cluster ranking'!B416,INDEX('Input - companies list'!$A:$BG, 0, MATCH("Inter-Cluster Connectivity",'Input - companies list'!$A$1:$BG$1, 0)))</f>
        <v/>
      </c>
      <c r="H416">
        <f>IFERROR(PERCENTRANK(C:C,C416),0)</f>
        <v/>
      </c>
      <c r="I416">
        <f>IFERROR(1 - PERCENTRANK(D:D,D416),0)</f>
        <v/>
      </c>
      <c r="J416">
        <f>IFERROR(PERCENTRANK(E:E,E416),0)</f>
        <v/>
      </c>
      <c r="K416">
        <f>IFERROR(1 - PERCENTRANK(F:F,F416),0)</f>
        <v/>
      </c>
      <c r="L416">
        <f>IFERROR(PERCENTRANK(G:G,G416),0)</f>
        <v/>
      </c>
      <c r="M416">
        <f>H416*weightA+I416*weightB+J416*weightC+K416*weightD+L416*weightE</f>
        <v/>
      </c>
    </row>
    <row r="417" spans="1:13">
      <c r="A417">
        <f>RANK(M417,M:M)</f>
        <v/>
      </c>
      <c r="C417">
        <f>SUMIFS('Input - target event report'!H:H,'Input - target event report'!L:L,B417,'Input - target event report'!D:D, "Private Investment")</f>
        <v/>
      </c>
      <c r="D417">
        <f>IF(E417&lt;2, "N/A", (MAXIFS('Input - target event report'!E:E,'Input - target event report'!L:L,B:B,'Input - target event report'!D:D,"Private Investment")-MINIFS('Input - target event report'!E:E,'Input - target event report'!L:L,B:B,'Input - target event report'!D:D,"Private Investment"))/(E417-1))</f>
        <v/>
      </c>
      <c r="E417">
        <f>COUNTIFS('Input - target event report'!L:L,B417,'Input - target event report'!D:D, "Private Investment")</f>
        <v/>
      </c>
      <c r="F417">
        <f>AVERAGEIF(INDEX('Input - companies list'!$A:$BG, 0, MATCH("Clusters 0",'Input - companies list'!$A$1:$BG$1, 0)),'Output - Cluster ranking'!B417,INDEX('Input - companies list'!$A:$BG, 0, MATCH("Flow",'Input - companies list'!$A$1:$BG$1, 0)))</f>
        <v/>
      </c>
      <c r="G417">
        <f>AVERAGEIF(INDEX('Input - companies list'!$A:$BG, 0, MATCH("Clusters 0",'Input - companies list'!$A$1:$BG$1, 0)),'Output - Cluster ranking'!B417,INDEX('Input - companies list'!$A:$BG, 0, MATCH("Inter-Cluster Connectivity",'Input - companies list'!$A$1:$BG$1, 0)))</f>
        <v/>
      </c>
      <c r="H417">
        <f>IFERROR(PERCENTRANK(C:C,C417),0)</f>
        <v/>
      </c>
      <c r="I417">
        <f>IFERROR(1 - PERCENTRANK(D:D,D417),0)</f>
        <v/>
      </c>
      <c r="J417">
        <f>IFERROR(PERCENTRANK(E:E,E417),0)</f>
        <v/>
      </c>
      <c r="K417">
        <f>IFERROR(1 - PERCENTRANK(F:F,F417),0)</f>
        <v/>
      </c>
      <c r="L417">
        <f>IFERROR(PERCENTRANK(G:G,G417),0)</f>
        <v/>
      </c>
      <c r="M417">
        <f>H417*weightA+I417*weightB+J417*weightC+K417*weightD+L417*weightE</f>
        <v/>
      </c>
    </row>
    <row r="418" spans="1:13">
      <c r="A418">
        <f>RANK(M418,M:M)</f>
        <v/>
      </c>
      <c r="C418">
        <f>SUMIFS('Input - target event report'!H:H,'Input - target event report'!L:L,B418,'Input - target event report'!D:D, "Private Investment")</f>
        <v/>
      </c>
      <c r="D418">
        <f>IF(E418&lt;2, "N/A", (MAXIFS('Input - target event report'!E:E,'Input - target event report'!L:L,B:B,'Input - target event report'!D:D,"Private Investment")-MINIFS('Input - target event report'!E:E,'Input - target event report'!L:L,B:B,'Input - target event report'!D:D,"Private Investment"))/(E418-1))</f>
        <v/>
      </c>
      <c r="E418">
        <f>COUNTIFS('Input - target event report'!L:L,B418,'Input - target event report'!D:D, "Private Investment")</f>
        <v/>
      </c>
      <c r="F418">
        <f>AVERAGEIF(INDEX('Input - companies list'!$A:$BG, 0, MATCH("Clusters 0",'Input - companies list'!$A$1:$BG$1, 0)),'Output - Cluster ranking'!B418,INDEX('Input - companies list'!$A:$BG, 0, MATCH("Flow",'Input - companies list'!$A$1:$BG$1, 0)))</f>
        <v/>
      </c>
      <c r="G418">
        <f>AVERAGEIF(INDEX('Input - companies list'!$A:$BG, 0, MATCH("Clusters 0",'Input - companies list'!$A$1:$BG$1, 0)),'Output - Cluster ranking'!B418,INDEX('Input - companies list'!$A:$BG, 0, MATCH("Inter-Cluster Connectivity",'Input - companies list'!$A$1:$BG$1, 0)))</f>
        <v/>
      </c>
      <c r="H418">
        <f>IFERROR(PERCENTRANK(C:C,C418),0)</f>
        <v/>
      </c>
      <c r="I418">
        <f>IFERROR(1 - PERCENTRANK(D:D,D418),0)</f>
        <v/>
      </c>
      <c r="J418">
        <f>IFERROR(PERCENTRANK(E:E,E418),0)</f>
        <v/>
      </c>
      <c r="K418">
        <f>IFERROR(1 - PERCENTRANK(F:F,F418),0)</f>
        <v/>
      </c>
      <c r="L418">
        <f>IFERROR(PERCENTRANK(G:G,G418),0)</f>
        <v/>
      </c>
      <c r="M418">
        <f>H418*weightA+I418*weightB+J418*weightC+K418*weightD+L418*weightE</f>
        <v/>
      </c>
    </row>
    <row r="419" spans="1:13">
      <c r="A419">
        <f>RANK(M419,M:M)</f>
        <v/>
      </c>
      <c r="C419">
        <f>SUMIFS('Input - target event report'!H:H,'Input - target event report'!L:L,B419,'Input - target event report'!D:D, "Private Investment")</f>
        <v/>
      </c>
      <c r="D419">
        <f>IF(E419&lt;2, "N/A", (MAXIFS('Input - target event report'!E:E,'Input - target event report'!L:L,B:B,'Input - target event report'!D:D,"Private Investment")-MINIFS('Input - target event report'!E:E,'Input - target event report'!L:L,B:B,'Input - target event report'!D:D,"Private Investment"))/(E419-1))</f>
        <v/>
      </c>
      <c r="E419">
        <f>COUNTIFS('Input - target event report'!L:L,B419,'Input - target event report'!D:D, "Private Investment")</f>
        <v/>
      </c>
      <c r="F419">
        <f>AVERAGEIF(INDEX('Input - companies list'!$A:$BG, 0, MATCH("Clusters 0",'Input - companies list'!$A$1:$BG$1, 0)),'Output - Cluster ranking'!B419,INDEX('Input - companies list'!$A:$BG, 0, MATCH("Flow",'Input - companies list'!$A$1:$BG$1, 0)))</f>
        <v/>
      </c>
      <c r="G419">
        <f>AVERAGEIF(INDEX('Input - companies list'!$A:$BG, 0, MATCH("Clusters 0",'Input - companies list'!$A$1:$BG$1, 0)),'Output - Cluster ranking'!B419,INDEX('Input - companies list'!$A:$BG, 0, MATCH("Inter-Cluster Connectivity",'Input - companies list'!$A$1:$BG$1, 0)))</f>
        <v/>
      </c>
      <c r="H419">
        <f>IFERROR(PERCENTRANK(C:C,C419),0)</f>
        <v/>
      </c>
      <c r="I419">
        <f>IFERROR(1 - PERCENTRANK(D:D,D419),0)</f>
        <v/>
      </c>
      <c r="J419">
        <f>IFERROR(PERCENTRANK(E:E,E419),0)</f>
        <v/>
      </c>
      <c r="K419">
        <f>IFERROR(1 - PERCENTRANK(F:F,F419),0)</f>
        <v/>
      </c>
      <c r="L419">
        <f>IFERROR(PERCENTRANK(G:G,G419),0)</f>
        <v/>
      </c>
      <c r="M419">
        <f>H419*weightA+I419*weightB+J419*weightC+K419*weightD+L419*weightE</f>
        <v/>
      </c>
    </row>
    <row r="420" spans="1:13">
      <c r="A420">
        <f>RANK(M420,M:M)</f>
        <v/>
      </c>
      <c r="C420">
        <f>SUMIFS('Input - target event report'!H:H,'Input - target event report'!L:L,B420,'Input - target event report'!D:D, "Private Investment")</f>
        <v/>
      </c>
      <c r="D420">
        <f>IF(E420&lt;2, "N/A", (MAXIFS('Input - target event report'!E:E,'Input - target event report'!L:L,B:B,'Input - target event report'!D:D,"Private Investment")-MINIFS('Input - target event report'!E:E,'Input - target event report'!L:L,B:B,'Input - target event report'!D:D,"Private Investment"))/(E420-1))</f>
        <v/>
      </c>
      <c r="E420">
        <f>COUNTIFS('Input - target event report'!L:L,B420,'Input - target event report'!D:D, "Private Investment")</f>
        <v/>
      </c>
      <c r="F420">
        <f>AVERAGEIF(INDEX('Input - companies list'!$A:$BG, 0, MATCH("Clusters 0",'Input - companies list'!$A$1:$BG$1, 0)),'Output - Cluster ranking'!B420,INDEX('Input - companies list'!$A:$BG, 0, MATCH("Flow",'Input - companies list'!$A$1:$BG$1, 0)))</f>
        <v/>
      </c>
      <c r="G420">
        <f>AVERAGEIF(INDEX('Input - companies list'!$A:$BG, 0, MATCH("Clusters 0",'Input - companies list'!$A$1:$BG$1, 0)),'Output - Cluster ranking'!B420,INDEX('Input - companies list'!$A:$BG, 0, MATCH("Inter-Cluster Connectivity",'Input - companies list'!$A$1:$BG$1, 0)))</f>
        <v/>
      </c>
      <c r="H420">
        <f>IFERROR(PERCENTRANK(C:C,C420),0)</f>
        <v/>
      </c>
      <c r="I420">
        <f>IFERROR(1 - PERCENTRANK(D:D,D420),0)</f>
        <v/>
      </c>
      <c r="J420">
        <f>IFERROR(PERCENTRANK(E:E,E420),0)</f>
        <v/>
      </c>
      <c r="K420">
        <f>IFERROR(1 - PERCENTRANK(F:F,F420),0)</f>
        <v/>
      </c>
      <c r="L420">
        <f>IFERROR(PERCENTRANK(G:G,G420),0)</f>
        <v/>
      </c>
      <c r="M420">
        <f>H420*weightA+I420*weightB+J420*weightC+K420*weightD+L420*weightE</f>
        <v/>
      </c>
    </row>
    <row r="421" spans="1:13">
      <c r="A421">
        <f>RANK(M421,M:M)</f>
        <v/>
      </c>
      <c r="C421">
        <f>SUMIFS('Input - target event report'!H:H,'Input - target event report'!L:L,B421,'Input - target event report'!D:D, "Private Investment")</f>
        <v/>
      </c>
      <c r="D421">
        <f>IF(E421&lt;2, "N/A", (MAXIFS('Input - target event report'!E:E,'Input - target event report'!L:L,B:B,'Input - target event report'!D:D,"Private Investment")-MINIFS('Input - target event report'!E:E,'Input - target event report'!L:L,B:B,'Input - target event report'!D:D,"Private Investment"))/(E421-1))</f>
        <v/>
      </c>
      <c r="E421">
        <f>COUNTIFS('Input - target event report'!L:L,B421,'Input - target event report'!D:D, "Private Investment")</f>
        <v/>
      </c>
      <c r="F421">
        <f>AVERAGEIF(INDEX('Input - companies list'!$A:$BG, 0, MATCH("Clusters 0",'Input - companies list'!$A$1:$BG$1, 0)),'Output - Cluster ranking'!B421,INDEX('Input - companies list'!$A:$BG, 0, MATCH("Flow",'Input - companies list'!$A$1:$BG$1, 0)))</f>
        <v/>
      </c>
      <c r="G421">
        <f>AVERAGEIF(INDEX('Input - companies list'!$A:$BG, 0, MATCH("Clusters 0",'Input - companies list'!$A$1:$BG$1, 0)),'Output - Cluster ranking'!B421,INDEX('Input - companies list'!$A:$BG, 0, MATCH("Inter-Cluster Connectivity",'Input - companies list'!$A$1:$BG$1, 0)))</f>
        <v/>
      </c>
      <c r="H421">
        <f>IFERROR(PERCENTRANK(C:C,C421),0)</f>
        <v/>
      </c>
      <c r="I421">
        <f>IFERROR(1 - PERCENTRANK(D:D,D421),0)</f>
        <v/>
      </c>
      <c r="J421">
        <f>IFERROR(PERCENTRANK(E:E,E421),0)</f>
        <v/>
      </c>
      <c r="K421">
        <f>IFERROR(1 - PERCENTRANK(F:F,F421),0)</f>
        <v/>
      </c>
      <c r="L421">
        <f>IFERROR(PERCENTRANK(G:G,G421),0)</f>
        <v/>
      </c>
      <c r="M421">
        <f>H421*weightA+I421*weightB+J421*weightC+K421*weightD+L421*weightE</f>
        <v/>
      </c>
    </row>
    <row r="422" spans="1:13">
      <c r="A422">
        <f>RANK(M422,M:M)</f>
        <v/>
      </c>
      <c r="C422">
        <f>SUMIFS('Input - target event report'!H:H,'Input - target event report'!L:L,B422,'Input - target event report'!D:D, "Private Investment")</f>
        <v/>
      </c>
      <c r="D422">
        <f>IF(E422&lt;2, "N/A", (MAXIFS('Input - target event report'!E:E,'Input - target event report'!L:L,B:B,'Input - target event report'!D:D,"Private Investment")-MINIFS('Input - target event report'!E:E,'Input - target event report'!L:L,B:B,'Input - target event report'!D:D,"Private Investment"))/(E422-1))</f>
        <v/>
      </c>
      <c r="E422">
        <f>COUNTIFS('Input - target event report'!L:L,B422,'Input - target event report'!D:D, "Private Investment")</f>
        <v/>
      </c>
      <c r="F422">
        <f>AVERAGEIF(INDEX('Input - companies list'!$A:$BG, 0, MATCH("Clusters 0",'Input - companies list'!$A$1:$BG$1, 0)),'Output - Cluster ranking'!B422,INDEX('Input - companies list'!$A:$BG, 0, MATCH("Flow",'Input - companies list'!$A$1:$BG$1, 0)))</f>
        <v/>
      </c>
      <c r="G422">
        <f>AVERAGEIF(INDEX('Input - companies list'!$A:$BG, 0, MATCH("Clusters 0",'Input - companies list'!$A$1:$BG$1, 0)),'Output - Cluster ranking'!B422,INDEX('Input - companies list'!$A:$BG, 0, MATCH("Inter-Cluster Connectivity",'Input - companies list'!$A$1:$BG$1, 0)))</f>
        <v/>
      </c>
      <c r="H422">
        <f>IFERROR(PERCENTRANK(C:C,C422),0)</f>
        <v/>
      </c>
      <c r="I422">
        <f>IFERROR(1 - PERCENTRANK(D:D,D422),0)</f>
        <v/>
      </c>
      <c r="J422">
        <f>IFERROR(PERCENTRANK(E:E,E422),0)</f>
        <v/>
      </c>
      <c r="K422">
        <f>IFERROR(1 - PERCENTRANK(F:F,F422),0)</f>
        <v/>
      </c>
      <c r="L422">
        <f>IFERROR(PERCENTRANK(G:G,G422),0)</f>
        <v/>
      </c>
      <c r="M422">
        <f>H422*weightA+I422*weightB+J422*weightC+K422*weightD+L422*weightE</f>
        <v/>
      </c>
    </row>
    <row r="423" spans="1:13">
      <c r="A423">
        <f>RANK(M423,M:M)</f>
        <v/>
      </c>
      <c r="C423">
        <f>SUMIFS('Input - target event report'!H:H,'Input - target event report'!L:L,B423,'Input - target event report'!D:D, "Private Investment")</f>
        <v/>
      </c>
      <c r="D423">
        <f>IF(E423&lt;2, "N/A", (MAXIFS('Input - target event report'!E:E,'Input - target event report'!L:L,B:B,'Input - target event report'!D:D,"Private Investment")-MINIFS('Input - target event report'!E:E,'Input - target event report'!L:L,B:B,'Input - target event report'!D:D,"Private Investment"))/(E423-1))</f>
        <v/>
      </c>
      <c r="E423">
        <f>COUNTIFS('Input - target event report'!L:L,B423,'Input - target event report'!D:D, "Private Investment")</f>
        <v/>
      </c>
      <c r="F423">
        <f>AVERAGEIF(INDEX('Input - companies list'!$A:$BG, 0, MATCH("Clusters 0",'Input - companies list'!$A$1:$BG$1, 0)),'Output - Cluster ranking'!B423,INDEX('Input - companies list'!$A:$BG, 0, MATCH("Flow",'Input - companies list'!$A$1:$BG$1, 0)))</f>
        <v/>
      </c>
      <c r="G423">
        <f>AVERAGEIF(INDEX('Input - companies list'!$A:$BG, 0, MATCH("Clusters 0",'Input - companies list'!$A$1:$BG$1, 0)),'Output - Cluster ranking'!B423,INDEX('Input - companies list'!$A:$BG, 0, MATCH("Inter-Cluster Connectivity",'Input - companies list'!$A$1:$BG$1, 0)))</f>
        <v/>
      </c>
      <c r="H423">
        <f>IFERROR(PERCENTRANK(C:C,C423),0)</f>
        <v/>
      </c>
      <c r="I423">
        <f>IFERROR(1 - PERCENTRANK(D:D,D423),0)</f>
        <v/>
      </c>
      <c r="J423">
        <f>IFERROR(PERCENTRANK(E:E,E423),0)</f>
        <v/>
      </c>
      <c r="K423">
        <f>IFERROR(1 - PERCENTRANK(F:F,F423),0)</f>
        <v/>
      </c>
      <c r="L423">
        <f>IFERROR(PERCENTRANK(G:G,G423),0)</f>
        <v/>
      </c>
      <c r="M423">
        <f>H423*weightA+I423*weightB+J423*weightC+K423*weightD+L423*weightE</f>
        <v/>
      </c>
    </row>
    <row r="424" spans="1:13">
      <c r="A424">
        <f>RANK(M424,M:M)</f>
        <v/>
      </c>
      <c r="C424">
        <f>SUMIFS('Input - target event report'!H:H,'Input - target event report'!L:L,B424,'Input - target event report'!D:D, "Private Investment")</f>
        <v/>
      </c>
      <c r="D424">
        <f>IF(E424&lt;2, "N/A", (MAXIFS('Input - target event report'!E:E,'Input - target event report'!L:L,B:B,'Input - target event report'!D:D,"Private Investment")-MINIFS('Input - target event report'!E:E,'Input - target event report'!L:L,B:B,'Input - target event report'!D:D,"Private Investment"))/(E424-1))</f>
        <v/>
      </c>
      <c r="E424">
        <f>COUNTIFS('Input - target event report'!L:L,B424,'Input - target event report'!D:D, "Private Investment")</f>
        <v/>
      </c>
      <c r="F424">
        <f>AVERAGEIF(INDEX('Input - companies list'!$A:$BG, 0, MATCH("Clusters 0",'Input - companies list'!$A$1:$BG$1, 0)),'Output - Cluster ranking'!B424,INDEX('Input - companies list'!$A:$BG, 0, MATCH("Flow",'Input - companies list'!$A$1:$BG$1, 0)))</f>
        <v/>
      </c>
      <c r="G424">
        <f>AVERAGEIF(INDEX('Input - companies list'!$A:$BG, 0, MATCH("Clusters 0",'Input - companies list'!$A$1:$BG$1, 0)),'Output - Cluster ranking'!B424,INDEX('Input - companies list'!$A:$BG, 0, MATCH("Inter-Cluster Connectivity",'Input - companies list'!$A$1:$BG$1, 0)))</f>
        <v/>
      </c>
      <c r="H424">
        <f>IFERROR(PERCENTRANK(C:C,C424),0)</f>
        <v/>
      </c>
      <c r="I424">
        <f>IFERROR(1 - PERCENTRANK(D:D,D424),0)</f>
        <v/>
      </c>
      <c r="J424">
        <f>IFERROR(PERCENTRANK(E:E,E424),0)</f>
        <v/>
      </c>
      <c r="K424">
        <f>IFERROR(1 - PERCENTRANK(F:F,F424),0)</f>
        <v/>
      </c>
      <c r="L424">
        <f>IFERROR(PERCENTRANK(G:G,G424),0)</f>
        <v/>
      </c>
      <c r="M424">
        <f>H424*weightA+I424*weightB+J424*weightC+K424*weightD+L424*weightE</f>
        <v/>
      </c>
    </row>
    <row r="425" spans="1:13">
      <c r="A425">
        <f>RANK(M425,M:M)</f>
        <v/>
      </c>
      <c r="C425">
        <f>SUMIFS('Input - target event report'!H:H,'Input - target event report'!L:L,B425,'Input - target event report'!D:D, "Private Investment")</f>
        <v/>
      </c>
      <c r="D425">
        <f>IF(E425&lt;2, "N/A", (MAXIFS('Input - target event report'!E:E,'Input - target event report'!L:L,B:B,'Input - target event report'!D:D,"Private Investment")-MINIFS('Input - target event report'!E:E,'Input - target event report'!L:L,B:B,'Input - target event report'!D:D,"Private Investment"))/(E425-1))</f>
        <v/>
      </c>
      <c r="E425">
        <f>COUNTIFS('Input - target event report'!L:L,B425,'Input - target event report'!D:D, "Private Investment")</f>
        <v/>
      </c>
      <c r="F425">
        <f>AVERAGEIF(INDEX('Input - companies list'!$A:$BG, 0, MATCH("Clusters 0",'Input - companies list'!$A$1:$BG$1, 0)),'Output - Cluster ranking'!B425,INDEX('Input - companies list'!$A:$BG, 0, MATCH("Flow",'Input - companies list'!$A$1:$BG$1, 0)))</f>
        <v/>
      </c>
      <c r="G425">
        <f>AVERAGEIF(INDEX('Input - companies list'!$A:$BG, 0, MATCH("Clusters 0",'Input - companies list'!$A$1:$BG$1, 0)),'Output - Cluster ranking'!B425,INDEX('Input - companies list'!$A:$BG, 0, MATCH("Inter-Cluster Connectivity",'Input - companies list'!$A$1:$BG$1, 0)))</f>
        <v/>
      </c>
      <c r="H425">
        <f>IFERROR(PERCENTRANK(C:C,C425),0)</f>
        <v/>
      </c>
      <c r="I425">
        <f>IFERROR(1 - PERCENTRANK(D:D,D425),0)</f>
        <v/>
      </c>
      <c r="J425">
        <f>IFERROR(PERCENTRANK(E:E,E425),0)</f>
        <v/>
      </c>
      <c r="K425">
        <f>IFERROR(1 - PERCENTRANK(F:F,F425),0)</f>
        <v/>
      </c>
      <c r="L425">
        <f>IFERROR(PERCENTRANK(G:G,G425),0)</f>
        <v/>
      </c>
      <c r="M425">
        <f>H425*weightA+I425*weightB+J425*weightC+K425*weightD+L425*weightE</f>
        <v/>
      </c>
    </row>
    <row r="426" spans="1:13">
      <c r="A426">
        <f>RANK(M426,M:M)</f>
        <v/>
      </c>
      <c r="C426">
        <f>SUMIFS('Input - target event report'!H:H,'Input - target event report'!L:L,B426,'Input - target event report'!D:D, "Private Investment")</f>
        <v/>
      </c>
      <c r="D426">
        <f>IF(E426&lt;2, "N/A", (MAXIFS('Input - target event report'!E:E,'Input - target event report'!L:L,B:B,'Input - target event report'!D:D,"Private Investment")-MINIFS('Input - target event report'!E:E,'Input - target event report'!L:L,B:B,'Input - target event report'!D:D,"Private Investment"))/(E426-1))</f>
        <v/>
      </c>
      <c r="E426">
        <f>COUNTIFS('Input - target event report'!L:L,B426,'Input - target event report'!D:D, "Private Investment")</f>
        <v/>
      </c>
      <c r="F426">
        <f>AVERAGEIF(INDEX('Input - companies list'!$A:$BG, 0, MATCH("Clusters 0",'Input - companies list'!$A$1:$BG$1, 0)),'Output - Cluster ranking'!B426,INDEX('Input - companies list'!$A:$BG, 0, MATCH("Flow",'Input - companies list'!$A$1:$BG$1, 0)))</f>
        <v/>
      </c>
      <c r="G426">
        <f>AVERAGEIF(INDEX('Input - companies list'!$A:$BG, 0, MATCH("Clusters 0",'Input - companies list'!$A$1:$BG$1, 0)),'Output - Cluster ranking'!B426,INDEX('Input - companies list'!$A:$BG, 0, MATCH("Inter-Cluster Connectivity",'Input - companies list'!$A$1:$BG$1, 0)))</f>
        <v/>
      </c>
      <c r="H426">
        <f>IFERROR(PERCENTRANK(C:C,C426),0)</f>
        <v/>
      </c>
      <c r="I426">
        <f>IFERROR(1 - PERCENTRANK(D:D,D426),0)</f>
        <v/>
      </c>
      <c r="J426">
        <f>IFERROR(PERCENTRANK(E:E,E426),0)</f>
        <v/>
      </c>
      <c r="K426">
        <f>IFERROR(1 - PERCENTRANK(F:F,F426),0)</f>
        <v/>
      </c>
      <c r="L426">
        <f>IFERROR(PERCENTRANK(G:G,G426),0)</f>
        <v/>
      </c>
      <c r="M426">
        <f>H426*weightA+I426*weightB+J426*weightC+K426*weightD+L426*weightE</f>
        <v/>
      </c>
    </row>
    <row r="427" spans="1:13">
      <c r="A427">
        <f>RANK(M427,M:M)</f>
        <v/>
      </c>
      <c r="C427">
        <f>SUMIFS('Input - target event report'!H:H,'Input - target event report'!L:L,B427,'Input - target event report'!D:D, "Private Investment")</f>
        <v/>
      </c>
      <c r="D427">
        <f>IF(E427&lt;2, "N/A", (MAXIFS('Input - target event report'!E:E,'Input - target event report'!L:L,B:B,'Input - target event report'!D:D,"Private Investment")-MINIFS('Input - target event report'!E:E,'Input - target event report'!L:L,B:B,'Input - target event report'!D:D,"Private Investment"))/(E427-1))</f>
        <v/>
      </c>
      <c r="E427">
        <f>COUNTIFS('Input - target event report'!L:L,B427,'Input - target event report'!D:D, "Private Investment")</f>
        <v/>
      </c>
      <c r="F427">
        <f>AVERAGEIF(INDEX('Input - companies list'!$A:$BG, 0, MATCH("Clusters 0",'Input - companies list'!$A$1:$BG$1, 0)),'Output - Cluster ranking'!B427,INDEX('Input - companies list'!$A:$BG, 0, MATCH("Flow",'Input - companies list'!$A$1:$BG$1, 0)))</f>
        <v/>
      </c>
      <c r="G427">
        <f>AVERAGEIF(INDEX('Input - companies list'!$A:$BG, 0, MATCH("Clusters 0",'Input - companies list'!$A$1:$BG$1, 0)),'Output - Cluster ranking'!B427,INDEX('Input - companies list'!$A:$BG, 0, MATCH("Inter-Cluster Connectivity",'Input - companies list'!$A$1:$BG$1, 0)))</f>
        <v/>
      </c>
      <c r="H427">
        <f>IFERROR(PERCENTRANK(C:C,C427),0)</f>
        <v/>
      </c>
      <c r="I427">
        <f>IFERROR(1 - PERCENTRANK(D:D,D427),0)</f>
        <v/>
      </c>
      <c r="J427">
        <f>IFERROR(PERCENTRANK(E:E,E427),0)</f>
        <v/>
      </c>
      <c r="K427">
        <f>IFERROR(1 - PERCENTRANK(F:F,F427),0)</f>
        <v/>
      </c>
      <c r="L427">
        <f>IFERROR(PERCENTRANK(G:G,G427),0)</f>
        <v/>
      </c>
      <c r="M427">
        <f>H427*weightA+I427*weightB+J427*weightC+K427*weightD+L427*weightE</f>
        <v/>
      </c>
    </row>
    <row r="428" spans="1:13">
      <c r="A428">
        <f>RANK(M428,M:M)</f>
        <v/>
      </c>
      <c r="C428">
        <f>SUMIFS('Input - target event report'!H:H,'Input - target event report'!L:L,B428,'Input - target event report'!D:D, "Private Investment")</f>
        <v/>
      </c>
      <c r="D428">
        <f>IF(E428&lt;2, "N/A", (MAXIFS('Input - target event report'!E:E,'Input - target event report'!L:L,B:B,'Input - target event report'!D:D,"Private Investment")-MINIFS('Input - target event report'!E:E,'Input - target event report'!L:L,B:B,'Input - target event report'!D:D,"Private Investment"))/(E428-1))</f>
        <v/>
      </c>
      <c r="E428">
        <f>COUNTIFS('Input - target event report'!L:L,B428,'Input - target event report'!D:D, "Private Investment")</f>
        <v/>
      </c>
      <c r="F428">
        <f>AVERAGEIF(INDEX('Input - companies list'!$A:$BG, 0, MATCH("Clusters 0",'Input - companies list'!$A$1:$BG$1, 0)),'Output - Cluster ranking'!B428,INDEX('Input - companies list'!$A:$BG, 0, MATCH("Flow",'Input - companies list'!$A$1:$BG$1, 0)))</f>
        <v/>
      </c>
      <c r="G428">
        <f>AVERAGEIF(INDEX('Input - companies list'!$A:$BG, 0, MATCH("Clusters 0",'Input - companies list'!$A$1:$BG$1, 0)),'Output - Cluster ranking'!B428,INDEX('Input - companies list'!$A:$BG, 0, MATCH("Inter-Cluster Connectivity",'Input - companies list'!$A$1:$BG$1, 0)))</f>
        <v/>
      </c>
      <c r="H428">
        <f>IFERROR(PERCENTRANK(C:C,C428),0)</f>
        <v/>
      </c>
      <c r="I428">
        <f>IFERROR(1 - PERCENTRANK(D:D,D428),0)</f>
        <v/>
      </c>
      <c r="J428">
        <f>IFERROR(PERCENTRANK(E:E,E428),0)</f>
        <v/>
      </c>
      <c r="K428">
        <f>IFERROR(1 - PERCENTRANK(F:F,F428),0)</f>
        <v/>
      </c>
      <c r="L428">
        <f>IFERROR(PERCENTRANK(G:G,G428),0)</f>
        <v/>
      </c>
      <c r="M428">
        <f>H428*weightA+I428*weightB+J428*weightC+K428*weightD+L428*weightE</f>
        <v/>
      </c>
    </row>
    <row r="429" spans="1:13">
      <c r="A429">
        <f>RANK(M429,M:M)</f>
        <v/>
      </c>
      <c r="C429">
        <f>SUMIFS('Input - target event report'!H:H,'Input - target event report'!L:L,B429,'Input - target event report'!D:D, "Private Investment")</f>
        <v/>
      </c>
      <c r="D429">
        <f>IF(E429&lt;2, "N/A", (MAXIFS('Input - target event report'!E:E,'Input - target event report'!L:L,B:B,'Input - target event report'!D:D,"Private Investment")-MINIFS('Input - target event report'!E:E,'Input - target event report'!L:L,B:B,'Input - target event report'!D:D,"Private Investment"))/(E429-1))</f>
        <v/>
      </c>
      <c r="E429">
        <f>COUNTIFS('Input - target event report'!L:L,B429,'Input - target event report'!D:D, "Private Investment")</f>
        <v/>
      </c>
      <c r="F429">
        <f>AVERAGEIF(INDEX('Input - companies list'!$A:$BG, 0, MATCH("Clusters 0",'Input - companies list'!$A$1:$BG$1, 0)),'Output - Cluster ranking'!B429,INDEX('Input - companies list'!$A:$BG, 0, MATCH("Flow",'Input - companies list'!$A$1:$BG$1, 0)))</f>
        <v/>
      </c>
      <c r="G429">
        <f>AVERAGEIF(INDEX('Input - companies list'!$A:$BG, 0, MATCH("Clusters 0",'Input - companies list'!$A$1:$BG$1, 0)),'Output - Cluster ranking'!B429,INDEX('Input - companies list'!$A:$BG, 0, MATCH("Inter-Cluster Connectivity",'Input - companies list'!$A$1:$BG$1, 0)))</f>
        <v/>
      </c>
      <c r="H429">
        <f>IFERROR(PERCENTRANK(C:C,C429),0)</f>
        <v/>
      </c>
      <c r="I429">
        <f>IFERROR(1 - PERCENTRANK(D:D,D429),0)</f>
        <v/>
      </c>
      <c r="J429">
        <f>IFERROR(PERCENTRANK(E:E,E429),0)</f>
        <v/>
      </c>
      <c r="K429">
        <f>IFERROR(1 - PERCENTRANK(F:F,F429),0)</f>
        <v/>
      </c>
      <c r="L429">
        <f>IFERROR(PERCENTRANK(G:G,G429),0)</f>
        <v/>
      </c>
      <c r="M429">
        <f>H429*weightA+I429*weightB+J429*weightC+K429*weightD+L429*weightE</f>
        <v/>
      </c>
    </row>
    <row r="430" spans="1:13">
      <c r="A430">
        <f>RANK(M430,M:M)</f>
        <v/>
      </c>
      <c r="C430">
        <f>SUMIFS('Input - target event report'!H:H,'Input - target event report'!L:L,B430,'Input - target event report'!D:D, "Private Investment")</f>
        <v/>
      </c>
      <c r="D430">
        <f>IF(E430&lt;2, "N/A", (MAXIFS('Input - target event report'!E:E,'Input - target event report'!L:L,B:B,'Input - target event report'!D:D,"Private Investment")-MINIFS('Input - target event report'!E:E,'Input - target event report'!L:L,B:B,'Input - target event report'!D:D,"Private Investment"))/(E430-1))</f>
        <v/>
      </c>
      <c r="E430">
        <f>COUNTIFS('Input - target event report'!L:L,B430,'Input - target event report'!D:D, "Private Investment")</f>
        <v/>
      </c>
      <c r="F430">
        <f>AVERAGEIF(INDEX('Input - companies list'!$A:$BG, 0, MATCH("Clusters 0",'Input - companies list'!$A$1:$BG$1, 0)),'Output - Cluster ranking'!B430,INDEX('Input - companies list'!$A:$BG, 0, MATCH("Flow",'Input - companies list'!$A$1:$BG$1, 0)))</f>
        <v/>
      </c>
      <c r="G430">
        <f>AVERAGEIF(INDEX('Input - companies list'!$A:$BG, 0, MATCH("Clusters 0",'Input - companies list'!$A$1:$BG$1, 0)),'Output - Cluster ranking'!B430,INDEX('Input - companies list'!$A:$BG, 0, MATCH("Inter-Cluster Connectivity",'Input - companies list'!$A$1:$BG$1, 0)))</f>
        <v/>
      </c>
      <c r="H430">
        <f>IFERROR(PERCENTRANK(C:C,C430),0)</f>
        <v/>
      </c>
      <c r="I430">
        <f>IFERROR(1 - PERCENTRANK(D:D,D430),0)</f>
        <v/>
      </c>
      <c r="J430">
        <f>IFERROR(PERCENTRANK(E:E,E430),0)</f>
        <v/>
      </c>
      <c r="K430">
        <f>IFERROR(1 - PERCENTRANK(F:F,F430),0)</f>
        <v/>
      </c>
      <c r="L430">
        <f>IFERROR(PERCENTRANK(G:G,G430),0)</f>
        <v/>
      </c>
      <c r="M430">
        <f>H430*weightA+I430*weightB+J430*weightC+K430*weightD+L430*weightE</f>
        <v/>
      </c>
    </row>
    <row r="431" spans="1:13">
      <c r="A431">
        <f>RANK(M431,M:M)</f>
        <v/>
      </c>
      <c r="C431">
        <f>SUMIFS('Input - target event report'!H:H,'Input - target event report'!L:L,B431,'Input - target event report'!D:D, "Private Investment")</f>
        <v/>
      </c>
      <c r="D431">
        <f>IF(E431&lt;2, "N/A", (MAXIFS('Input - target event report'!E:E,'Input - target event report'!L:L,B:B,'Input - target event report'!D:D,"Private Investment")-MINIFS('Input - target event report'!E:E,'Input - target event report'!L:L,B:B,'Input - target event report'!D:D,"Private Investment"))/(E431-1))</f>
        <v/>
      </c>
      <c r="E431">
        <f>COUNTIFS('Input - target event report'!L:L,B431,'Input - target event report'!D:D, "Private Investment")</f>
        <v/>
      </c>
      <c r="F431">
        <f>AVERAGEIF(INDEX('Input - companies list'!$A:$BG, 0, MATCH("Clusters 0",'Input - companies list'!$A$1:$BG$1, 0)),'Output - Cluster ranking'!B431,INDEX('Input - companies list'!$A:$BG, 0, MATCH("Flow",'Input - companies list'!$A$1:$BG$1, 0)))</f>
        <v/>
      </c>
      <c r="G431">
        <f>AVERAGEIF(INDEX('Input - companies list'!$A:$BG, 0, MATCH("Clusters 0",'Input - companies list'!$A$1:$BG$1, 0)),'Output - Cluster ranking'!B431,INDEX('Input - companies list'!$A:$BG, 0, MATCH("Inter-Cluster Connectivity",'Input - companies list'!$A$1:$BG$1, 0)))</f>
        <v/>
      </c>
      <c r="H431">
        <f>IFERROR(PERCENTRANK(C:C,C431),0)</f>
        <v/>
      </c>
      <c r="I431">
        <f>IFERROR(1 - PERCENTRANK(D:D,D431),0)</f>
        <v/>
      </c>
      <c r="J431">
        <f>IFERROR(PERCENTRANK(E:E,E431),0)</f>
        <v/>
      </c>
      <c r="K431">
        <f>IFERROR(1 - PERCENTRANK(F:F,F431),0)</f>
        <v/>
      </c>
      <c r="L431">
        <f>IFERROR(PERCENTRANK(G:G,G431),0)</f>
        <v/>
      </c>
      <c r="M431">
        <f>H431*weightA+I431*weightB+J431*weightC+K431*weightD+L431*weightE</f>
        <v/>
      </c>
    </row>
    <row r="432" spans="1:13">
      <c r="A432">
        <f>RANK(M432,M:M)</f>
        <v/>
      </c>
      <c r="C432">
        <f>SUMIFS('Input - target event report'!H:H,'Input - target event report'!L:L,B432,'Input - target event report'!D:D, "Private Investment")</f>
        <v/>
      </c>
      <c r="D432">
        <f>IF(E432&lt;2, "N/A", (MAXIFS('Input - target event report'!E:E,'Input - target event report'!L:L,B:B,'Input - target event report'!D:D,"Private Investment")-MINIFS('Input - target event report'!E:E,'Input - target event report'!L:L,B:B,'Input - target event report'!D:D,"Private Investment"))/(E432-1))</f>
        <v/>
      </c>
      <c r="E432">
        <f>COUNTIFS('Input - target event report'!L:L,B432,'Input - target event report'!D:D, "Private Investment")</f>
        <v/>
      </c>
      <c r="F432">
        <f>AVERAGEIF(INDEX('Input - companies list'!$A:$BG, 0, MATCH("Clusters 0",'Input - companies list'!$A$1:$BG$1, 0)),'Output - Cluster ranking'!B432,INDEX('Input - companies list'!$A:$BG, 0, MATCH("Flow",'Input - companies list'!$A$1:$BG$1, 0)))</f>
        <v/>
      </c>
      <c r="G432">
        <f>AVERAGEIF(INDEX('Input - companies list'!$A:$BG, 0, MATCH("Clusters 0",'Input - companies list'!$A$1:$BG$1, 0)),'Output - Cluster ranking'!B432,INDEX('Input - companies list'!$A:$BG, 0, MATCH("Inter-Cluster Connectivity",'Input - companies list'!$A$1:$BG$1, 0)))</f>
        <v/>
      </c>
      <c r="H432">
        <f>IFERROR(PERCENTRANK(C:C,C432),0)</f>
        <v/>
      </c>
      <c r="I432">
        <f>IFERROR(1 - PERCENTRANK(D:D,D432),0)</f>
        <v/>
      </c>
      <c r="J432">
        <f>IFERROR(PERCENTRANK(E:E,E432),0)</f>
        <v/>
      </c>
      <c r="K432">
        <f>IFERROR(1 - PERCENTRANK(F:F,F432),0)</f>
        <v/>
      </c>
      <c r="L432">
        <f>IFERROR(PERCENTRANK(G:G,G432),0)</f>
        <v/>
      </c>
      <c r="M432">
        <f>H432*weightA+I432*weightB+J432*weightC+K432*weightD+L432*weightE</f>
        <v/>
      </c>
    </row>
    <row r="433" spans="1:13">
      <c r="A433">
        <f>RANK(M433,M:M)</f>
        <v/>
      </c>
      <c r="C433">
        <f>SUMIFS('Input - target event report'!H:H,'Input - target event report'!L:L,B433,'Input - target event report'!D:D, "Private Investment")</f>
        <v/>
      </c>
      <c r="D433">
        <f>IF(E433&lt;2, "N/A", (MAXIFS('Input - target event report'!E:E,'Input - target event report'!L:L,B:B,'Input - target event report'!D:D,"Private Investment")-MINIFS('Input - target event report'!E:E,'Input - target event report'!L:L,B:B,'Input - target event report'!D:D,"Private Investment"))/(E433-1))</f>
        <v/>
      </c>
      <c r="E433">
        <f>COUNTIFS('Input - target event report'!L:L,B433,'Input - target event report'!D:D, "Private Investment")</f>
        <v/>
      </c>
      <c r="F433">
        <f>AVERAGEIF(INDEX('Input - companies list'!$A:$BG, 0, MATCH("Clusters 0",'Input - companies list'!$A$1:$BG$1, 0)),'Output - Cluster ranking'!B433,INDEX('Input - companies list'!$A:$BG, 0, MATCH("Flow",'Input - companies list'!$A$1:$BG$1, 0)))</f>
        <v/>
      </c>
      <c r="G433">
        <f>AVERAGEIF(INDEX('Input - companies list'!$A:$BG, 0, MATCH("Clusters 0",'Input - companies list'!$A$1:$BG$1, 0)),'Output - Cluster ranking'!B433,INDEX('Input - companies list'!$A:$BG, 0, MATCH("Inter-Cluster Connectivity",'Input - companies list'!$A$1:$BG$1, 0)))</f>
        <v/>
      </c>
      <c r="H433">
        <f>IFERROR(PERCENTRANK(C:C,C433),0)</f>
        <v/>
      </c>
      <c r="I433">
        <f>IFERROR(1 - PERCENTRANK(D:D,D433),0)</f>
        <v/>
      </c>
      <c r="J433">
        <f>IFERROR(PERCENTRANK(E:E,E433),0)</f>
        <v/>
      </c>
      <c r="K433">
        <f>IFERROR(1 - PERCENTRANK(F:F,F433),0)</f>
        <v/>
      </c>
      <c r="L433">
        <f>IFERROR(PERCENTRANK(G:G,G433),0)</f>
        <v/>
      </c>
      <c r="M433">
        <f>H433*weightA+I433*weightB+J433*weightC+K433*weightD+L433*weightE</f>
        <v/>
      </c>
    </row>
    <row r="434" spans="1:13">
      <c r="A434">
        <f>RANK(M434,M:M)</f>
        <v/>
      </c>
      <c r="C434">
        <f>SUMIFS('Input - target event report'!H:H,'Input - target event report'!L:L,B434,'Input - target event report'!D:D, "Private Investment")</f>
        <v/>
      </c>
      <c r="D434">
        <f>IF(E434&lt;2, "N/A", (MAXIFS('Input - target event report'!E:E,'Input - target event report'!L:L,B:B,'Input - target event report'!D:D,"Private Investment")-MINIFS('Input - target event report'!E:E,'Input - target event report'!L:L,B:B,'Input - target event report'!D:D,"Private Investment"))/(E434-1))</f>
        <v/>
      </c>
      <c r="E434">
        <f>COUNTIFS('Input - target event report'!L:L,B434,'Input - target event report'!D:D, "Private Investment")</f>
        <v/>
      </c>
      <c r="F434">
        <f>AVERAGEIF(INDEX('Input - companies list'!$A:$BG, 0, MATCH("Clusters 0",'Input - companies list'!$A$1:$BG$1, 0)),'Output - Cluster ranking'!B434,INDEX('Input - companies list'!$A:$BG, 0, MATCH("Flow",'Input - companies list'!$A$1:$BG$1, 0)))</f>
        <v/>
      </c>
      <c r="G434">
        <f>AVERAGEIF(INDEX('Input - companies list'!$A:$BG, 0, MATCH("Clusters 0",'Input - companies list'!$A$1:$BG$1, 0)),'Output - Cluster ranking'!B434,INDEX('Input - companies list'!$A:$BG, 0, MATCH("Inter-Cluster Connectivity",'Input - companies list'!$A$1:$BG$1, 0)))</f>
        <v/>
      </c>
      <c r="H434">
        <f>IFERROR(PERCENTRANK(C:C,C434),0)</f>
        <v/>
      </c>
      <c r="I434">
        <f>IFERROR(1 - PERCENTRANK(D:D,D434),0)</f>
        <v/>
      </c>
      <c r="J434">
        <f>IFERROR(PERCENTRANK(E:E,E434),0)</f>
        <v/>
      </c>
      <c r="K434">
        <f>IFERROR(1 - PERCENTRANK(F:F,F434),0)</f>
        <v/>
      </c>
      <c r="L434">
        <f>IFERROR(PERCENTRANK(G:G,G434),0)</f>
        <v/>
      </c>
      <c r="M434">
        <f>H434*weightA+I434*weightB+J434*weightC+K434*weightD+L434*weightE</f>
        <v/>
      </c>
    </row>
    <row r="435" spans="1:13">
      <c r="A435">
        <f>RANK(M435,M:M)</f>
        <v/>
      </c>
      <c r="C435">
        <f>SUMIFS('Input - target event report'!H:H,'Input - target event report'!L:L,B435,'Input - target event report'!D:D, "Private Investment")</f>
        <v/>
      </c>
      <c r="D435">
        <f>IF(E435&lt;2, "N/A", (MAXIFS('Input - target event report'!E:E,'Input - target event report'!L:L,B:B,'Input - target event report'!D:D,"Private Investment")-MINIFS('Input - target event report'!E:E,'Input - target event report'!L:L,B:B,'Input - target event report'!D:D,"Private Investment"))/(E435-1))</f>
        <v/>
      </c>
      <c r="E435">
        <f>COUNTIFS('Input - target event report'!L:L,B435,'Input - target event report'!D:D, "Private Investment")</f>
        <v/>
      </c>
      <c r="F435">
        <f>AVERAGEIF(INDEX('Input - companies list'!$A:$BG, 0, MATCH("Clusters 0",'Input - companies list'!$A$1:$BG$1, 0)),'Output - Cluster ranking'!B435,INDEX('Input - companies list'!$A:$BG, 0, MATCH("Flow",'Input - companies list'!$A$1:$BG$1, 0)))</f>
        <v/>
      </c>
      <c r="G435">
        <f>AVERAGEIF(INDEX('Input - companies list'!$A:$BG, 0, MATCH("Clusters 0",'Input - companies list'!$A$1:$BG$1, 0)),'Output - Cluster ranking'!B435,INDEX('Input - companies list'!$A:$BG, 0, MATCH("Inter-Cluster Connectivity",'Input - companies list'!$A$1:$BG$1, 0)))</f>
        <v/>
      </c>
      <c r="H435">
        <f>IFERROR(PERCENTRANK(C:C,C435),0)</f>
        <v/>
      </c>
      <c r="I435">
        <f>IFERROR(1 - PERCENTRANK(D:D,D435),0)</f>
        <v/>
      </c>
      <c r="J435">
        <f>IFERROR(PERCENTRANK(E:E,E435),0)</f>
        <v/>
      </c>
      <c r="K435">
        <f>IFERROR(1 - PERCENTRANK(F:F,F435),0)</f>
        <v/>
      </c>
      <c r="L435">
        <f>IFERROR(PERCENTRANK(G:G,G435),0)</f>
        <v/>
      </c>
      <c r="M435">
        <f>H435*weightA+I435*weightB+J435*weightC+K435*weightD+L435*weightE</f>
        <v/>
      </c>
    </row>
    <row r="436" spans="1:13">
      <c r="A436">
        <f>RANK(M436,M:M)</f>
        <v/>
      </c>
      <c r="C436">
        <f>SUMIFS('Input - target event report'!H:H,'Input - target event report'!L:L,B436,'Input - target event report'!D:D, "Private Investment")</f>
        <v/>
      </c>
      <c r="D436">
        <f>IF(E436&lt;2, "N/A", (MAXIFS('Input - target event report'!E:E,'Input - target event report'!L:L,B:B,'Input - target event report'!D:D,"Private Investment")-MINIFS('Input - target event report'!E:E,'Input - target event report'!L:L,B:B,'Input - target event report'!D:D,"Private Investment"))/(E436-1))</f>
        <v/>
      </c>
      <c r="E436">
        <f>COUNTIFS('Input - target event report'!L:L,B436,'Input - target event report'!D:D, "Private Investment")</f>
        <v/>
      </c>
      <c r="F436">
        <f>AVERAGEIF(INDEX('Input - companies list'!$A:$BG, 0, MATCH("Clusters 0",'Input - companies list'!$A$1:$BG$1, 0)),'Output - Cluster ranking'!B436,INDEX('Input - companies list'!$A:$BG, 0, MATCH("Flow",'Input - companies list'!$A$1:$BG$1, 0)))</f>
        <v/>
      </c>
      <c r="G436">
        <f>AVERAGEIF(INDEX('Input - companies list'!$A:$BG, 0, MATCH("Clusters 0",'Input - companies list'!$A$1:$BG$1, 0)),'Output - Cluster ranking'!B436,INDEX('Input - companies list'!$A:$BG, 0, MATCH("Inter-Cluster Connectivity",'Input - companies list'!$A$1:$BG$1, 0)))</f>
        <v/>
      </c>
      <c r="H436">
        <f>IFERROR(PERCENTRANK(C:C,C436),0)</f>
        <v/>
      </c>
      <c r="I436">
        <f>IFERROR(1 - PERCENTRANK(D:D,D436),0)</f>
        <v/>
      </c>
      <c r="J436">
        <f>IFERROR(PERCENTRANK(E:E,E436),0)</f>
        <v/>
      </c>
      <c r="K436">
        <f>IFERROR(1 - PERCENTRANK(F:F,F436),0)</f>
        <v/>
      </c>
      <c r="L436">
        <f>IFERROR(PERCENTRANK(G:G,G436),0)</f>
        <v/>
      </c>
      <c r="M436">
        <f>H436*weightA+I436*weightB+J436*weightC+K436*weightD+L436*weightE</f>
        <v/>
      </c>
    </row>
    <row r="437" spans="1:13">
      <c r="A437">
        <f>RANK(M437,M:M)</f>
        <v/>
      </c>
      <c r="C437">
        <f>SUMIFS('Input - target event report'!H:H,'Input - target event report'!L:L,B437,'Input - target event report'!D:D, "Private Investment")</f>
        <v/>
      </c>
      <c r="D437">
        <f>IF(E437&lt;2, "N/A", (MAXIFS('Input - target event report'!E:E,'Input - target event report'!L:L,B:B,'Input - target event report'!D:D,"Private Investment")-MINIFS('Input - target event report'!E:E,'Input - target event report'!L:L,B:B,'Input - target event report'!D:D,"Private Investment"))/(E437-1))</f>
        <v/>
      </c>
      <c r="E437">
        <f>COUNTIFS('Input - target event report'!L:L,B437,'Input - target event report'!D:D, "Private Investment")</f>
        <v/>
      </c>
      <c r="F437">
        <f>AVERAGEIF(INDEX('Input - companies list'!$A:$BG, 0, MATCH("Clusters 0",'Input - companies list'!$A$1:$BG$1, 0)),'Output - Cluster ranking'!B437,INDEX('Input - companies list'!$A:$BG, 0, MATCH("Flow",'Input - companies list'!$A$1:$BG$1, 0)))</f>
        <v/>
      </c>
      <c r="G437">
        <f>AVERAGEIF(INDEX('Input - companies list'!$A:$BG, 0, MATCH("Clusters 0",'Input - companies list'!$A$1:$BG$1, 0)),'Output - Cluster ranking'!B437,INDEX('Input - companies list'!$A:$BG, 0, MATCH("Inter-Cluster Connectivity",'Input - companies list'!$A$1:$BG$1, 0)))</f>
        <v/>
      </c>
      <c r="H437">
        <f>IFERROR(PERCENTRANK(C:C,C437),0)</f>
        <v/>
      </c>
      <c r="I437">
        <f>IFERROR(1 - PERCENTRANK(D:D,D437),0)</f>
        <v/>
      </c>
      <c r="J437">
        <f>IFERROR(PERCENTRANK(E:E,E437),0)</f>
        <v/>
      </c>
      <c r="K437">
        <f>IFERROR(1 - PERCENTRANK(F:F,F437),0)</f>
        <v/>
      </c>
      <c r="L437">
        <f>IFERROR(PERCENTRANK(G:G,G437),0)</f>
        <v/>
      </c>
      <c r="M437">
        <f>H437*weightA+I437*weightB+J437*weightC+K437*weightD+L437*weightE</f>
        <v/>
      </c>
    </row>
    <row r="438" spans="1:13">
      <c r="A438">
        <f>RANK(M438,M:M)</f>
        <v/>
      </c>
      <c r="C438">
        <f>SUMIFS('Input - target event report'!H:H,'Input - target event report'!L:L,B438,'Input - target event report'!D:D, "Private Investment")</f>
        <v/>
      </c>
      <c r="D438">
        <f>IF(E438&lt;2, "N/A", (MAXIFS('Input - target event report'!E:E,'Input - target event report'!L:L,B:B,'Input - target event report'!D:D,"Private Investment")-MINIFS('Input - target event report'!E:E,'Input - target event report'!L:L,B:B,'Input - target event report'!D:D,"Private Investment"))/(E438-1))</f>
        <v/>
      </c>
      <c r="E438">
        <f>COUNTIFS('Input - target event report'!L:L,B438,'Input - target event report'!D:D, "Private Investment")</f>
        <v/>
      </c>
      <c r="F438">
        <f>AVERAGEIF(INDEX('Input - companies list'!$A:$BG, 0, MATCH("Clusters 0",'Input - companies list'!$A$1:$BG$1, 0)),'Output - Cluster ranking'!B438,INDEX('Input - companies list'!$A:$BG, 0, MATCH("Flow",'Input - companies list'!$A$1:$BG$1, 0)))</f>
        <v/>
      </c>
      <c r="G438">
        <f>AVERAGEIF(INDEX('Input - companies list'!$A:$BG, 0, MATCH("Clusters 0",'Input - companies list'!$A$1:$BG$1, 0)),'Output - Cluster ranking'!B438,INDEX('Input - companies list'!$A:$BG, 0, MATCH("Inter-Cluster Connectivity",'Input - companies list'!$A$1:$BG$1, 0)))</f>
        <v/>
      </c>
      <c r="H438">
        <f>IFERROR(PERCENTRANK(C:C,C438),0)</f>
        <v/>
      </c>
      <c r="I438">
        <f>IFERROR(1 - PERCENTRANK(D:D,D438),0)</f>
        <v/>
      </c>
      <c r="J438">
        <f>IFERROR(PERCENTRANK(E:E,E438),0)</f>
        <v/>
      </c>
      <c r="K438">
        <f>IFERROR(1 - PERCENTRANK(F:F,F438),0)</f>
        <v/>
      </c>
      <c r="L438">
        <f>IFERROR(PERCENTRANK(G:G,G438),0)</f>
        <v/>
      </c>
      <c r="M438">
        <f>H438*weightA+I438*weightB+J438*weightC+K438*weightD+L438*weightE</f>
        <v/>
      </c>
    </row>
    <row r="439" spans="1:13">
      <c r="A439">
        <f>RANK(M439,M:M)</f>
        <v/>
      </c>
      <c r="C439">
        <f>SUMIFS('Input - target event report'!H:H,'Input - target event report'!L:L,B439,'Input - target event report'!D:D, "Private Investment")</f>
        <v/>
      </c>
      <c r="D439">
        <f>IF(E439&lt;2, "N/A", (MAXIFS('Input - target event report'!E:E,'Input - target event report'!L:L,B:B,'Input - target event report'!D:D,"Private Investment")-MINIFS('Input - target event report'!E:E,'Input - target event report'!L:L,B:B,'Input - target event report'!D:D,"Private Investment"))/(E439-1))</f>
        <v/>
      </c>
      <c r="E439">
        <f>COUNTIFS('Input - target event report'!L:L,B439,'Input - target event report'!D:D, "Private Investment")</f>
        <v/>
      </c>
      <c r="F439">
        <f>AVERAGEIF(INDEX('Input - companies list'!$A:$BG, 0, MATCH("Clusters 0",'Input - companies list'!$A$1:$BG$1, 0)),'Output - Cluster ranking'!B439,INDEX('Input - companies list'!$A:$BG, 0, MATCH("Flow",'Input - companies list'!$A$1:$BG$1, 0)))</f>
        <v/>
      </c>
      <c r="G439">
        <f>AVERAGEIF(INDEX('Input - companies list'!$A:$BG, 0, MATCH("Clusters 0",'Input - companies list'!$A$1:$BG$1, 0)),'Output - Cluster ranking'!B439,INDEX('Input - companies list'!$A:$BG, 0, MATCH("Inter-Cluster Connectivity",'Input - companies list'!$A$1:$BG$1, 0)))</f>
        <v/>
      </c>
      <c r="H439">
        <f>IFERROR(PERCENTRANK(C:C,C439),0)</f>
        <v/>
      </c>
      <c r="I439">
        <f>IFERROR(1 - PERCENTRANK(D:D,D439),0)</f>
        <v/>
      </c>
      <c r="J439">
        <f>IFERROR(PERCENTRANK(E:E,E439),0)</f>
        <v/>
      </c>
      <c r="K439">
        <f>IFERROR(1 - PERCENTRANK(F:F,F439),0)</f>
        <v/>
      </c>
      <c r="L439">
        <f>IFERROR(PERCENTRANK(G:G,G439),0)</f>
        <v/>
      </c>
      <c r="M439">
        <f>H439*weightA+I439*weightB+J439*weightC+K439*weightD+L439*weightE</f>
        <v/>
      </c>
    </row>
    <row r="440" spans="1:13">
      <c r="A440">
        <f>RANK(M440,M:M)</f>
        <v/>
      </c>
      <c r="C440">
        <f>SUMIFS('Input - target event report'!H:H,'Input - target event report'!L:L,B440,'Input - target event report'!D:D, "Private Investment")</f>
        <v/>
      </c>
      <c r="D440">
        <f>IF(E440&lt;2, "N/A", (MAXIFS('Input - target event report'!E:E,'Input - target event report'!L:L,B:B,'Input - target event report'!D:D,"Private Investment")-MINIFS('Input - target event report'!E:E,'Input - target event report'!L:L,B:B,'Input - target event report'!D:D,"Private Investment"))/(E440-1))</f>
        <v/>
      </c>
      <c r="E440">
        <f>COUNTIFS('Input - target event report'!L:L,B440,'Input - target event report'!D:D, "Private Investment")</f>
        <v/>
      </c>
      <c r="F440">
        <f>AVERAGEIF(INDEX('Input - companies list'!$A:$BG, 0, MATCH("Clusters 0",'Input - companies list'!$A$1:$BG$1, 0)),'Output - Cluster ranking'!B440,INDEX('Input - companies list'!$A:$BG, 0, MATCH("Flow",'Input - companies list'!$A$1:$BG$1, 0)))</f>
        <v/>
      </c>
      <c r="G440">
        <f>AVERAGEIF(INDEX('Input - companies list'!$A:$BG, 0, MATCH("Clusters 0",'Input - companies list'!$A$1:$BG$1, 0)),'Output - Cluster ranking'!B440,INDEX('Input - companies list'!$A:$BG, 0, MATCH("Inter-Cluster Connectivity",'Input - companies list'!$A$1:$BG$1, 0)))</f>
        <v/>
      </c>
      <c r="H440">
        <f>IFERROR(PERCENTRANK(C:C,C440),0)</f>
        <v/>
      </c>
      <c r="I440">
        <f>IFERROR(1 - PERCENTRANK(D:D,D440),0)</f>
        <v/>
      </c>
      <c r="J440">
        <f>IFERROR(PERCENTRANK(E:E,E440),0)</f>
        <v/>
      </c>
      <c r="K440">
        <f>IFERROR(1 - PERCENTRANK(F:F,F440),0)</f>
        <v/>
      </c>
      <c r="L440">
        <f>IFERROR(PERCENTRANK(G:G,G440),0)</f>
        <v/>
      </c>
      <c r="M440">
        <f>H440*weightA+I440*weightB+J440*weightC+K440*weightD+L440*weightE</f>
        <v/>
      </c>
    </row>
    <row r="441" spans="1:13">
      <c r="A441">
        <f>RANK(M441,M:M)</f>
        <v/>
      </c>
      <c r="C441">
        <f>SUMIFS('Input - target event report'!H:H,'Input - target event report'!L:L,B441,'Input - target event report'!D:D, "Private Investment")</f>
        <v/>
      </c>
      <c r="D441">
        <f>IF(E441&lt;2, "N/A", (MAXIFS('Input - target event report'!E:E,'Input - target event report'!L:L,B:B,'Input - target event report'!D:D,"Private Investment")-MINIFS('Input - target event report'!E:E,'Input - target event report'!L:L,B:B,'Input - target event report'!D:D,"Private Investment"))/(E441-1))</f>
        <v/>
      </c>
      <c r="E441">
        <f>COUNTIFS('Input - target event report'!L:L,B441,'Input - target event report'!D:D, "Private Investment")</f>
        <v/>
      </c>
      <c r="F441">
        <f>AVERAGEIF(INDEX('Input - companies list'!$A:$BG, 0, MATCH("Clusters 0",'Input - companies list'!$A$1:$BG$1, 0)),'Output - Cluster ranking'!B441,INDEX('Input - companies list'!$A:$BG, 0, MATCH("Flow",'Input - companies list'!$A$1:$BG$1, 0)))</f>
        <v/>
      </c>
      <c r="G441">
        <f>AVERAGEIF(INDEX('Input - companies list'!$A:$BG, 0, MATCH("Clusters 0",'Input - companies list'!$A$1:$BG$1, 0)),'Output - Cluster ranking'!B441,INDEX('Input - companies list'!$A:$BG, 0, MATCH("Inter-Cluster Connectivity",'Input - companies list'!$A$1:$BG$1, 0)))</f>
        <v/>
      </c>
      <c r="H441">
        <f>IFERROR(PERCENTRANK(C:C,C441),0)</f>
        <v/>
      </c>
      <c r="I441">
        <f>IFERROR(1 - PERCENTRANK(D:D,D441),0)</f>
        <v/>
      </c>
      <c r="J441">
        <f>IFERROR(PERCENTRANK(E:E,E441),0)</f>
        <v/>
      </c>
      <c r="K441">
        <f>IFERROR(1 - PERCENTRANK(F:F,F441),0)</f>
        <v/>
      </c>
      <c r="L441">
        <f>IFERROR(PERCENTRANK(G:G,G441),0)</f>
        <v/>
      </c>
      <c r="M441">
        <f>H441*weightA+I441*weightB+J441*weightC+K441*weightD+L441*weightE</f>
        <v/>
      </c>
    </row>
    <row r="442" spans="1:13">
      <c r="A442">
        <f>RANK(M442,M:M)</f>
        <v/>
      </c>
      <c r="C442">
        <f>SUMIFS('Input - target event report'!H:H,'Input - target event report'!L:L,B442,'Input - target event report'!D:D, "Private Investment")</f>
        <v/>
      </c>
      <c r="D442">
        <f>IF(E442&lt;2, "N/A", (MAXIFS('Input - target event report'!E:E,'Input - target event report'!L:L,B:B,'Input - target event report'!D:D,"Private Investment")-MINIFS('Input - target event report'!E:E,'Input - target event report'!L:L,B:B,'Input - target event report'!D:D,"Private Investment"))/(E442-1))</f>
        <v/>
      </c>
      <c r="E442">
        <f>COUNTIFS('Input - target event report'!L:L,B442,'Input - target event report'!D:D, "Private Investment")</f>
        <v/>
      </c>
      <c r="F442">
        <f>AVERAGEIF(INDEX('Input - companies list'!$A:$BG, 0, MATCH("Clusters 0",'Input - companies list'!$A$1:$BG$1, 0)),'Output - Cluster ranking'!B442,INDEX('Input - companies list'!$A:$BG, 0, MATCH("Flow",'Input - companies list'!$A$1:$BG$1, 0)))</f>
        <v/>
      </c>
      <c r="G442">
        <f>AVERAGEIF(INDEX('Input - companies list'!$A:$BG, 0, MATCH("Clusters 0",'Input - companies list'!$A$1:$BG$1, 0)),'Output - Cluster ranking'!B442,INDEX('Input - companies list'!$A:$BG, 0, MATCH("Inter-Cluster Connectivity",'Input - companies list'!$A$1:$BG$1, 0)))</f>
        <v/>
      </c>
      <c r="H442">
        <f>IFERROR(PERCENTRANK(C:C,C442),0)</f>
        <v/>
      </c>
      <c r="I442">
        <f>IFERROR(1 - PERCENTRANK(D:D,D442),0)</f>
        <v/>
      </c>
      <c r="J442">
        <f>IFERROR(PERCENTRANK(E:E,E442),0)</f>
        <v/>
      </c>
      <c r="K442">
        <f>IFERROR(1 - PERCENTRANK(F:F,F442),0)</f>
        <v/>
      </c>
      <c r="L442">
        <f>IFERROR(PERCENTRANK(G:G,G442),0)</f>
        <v/>
      </c>
      <c r="M442">
        <f>H442*weightA+I442*weightB+J442*weightC+K442*weightD+L442*weightE</f>
        <v/>
      </c>
    </row>
    <row r="443" spans="1:13">
      <c r="A443">
        <f>RANK(M443,M:M)</f>
        <v/>
      </c>
      <c r="C443">
        <f>SUMIFS('Input - target event report'!H:H,'Input - target event report'!L:L,B443,'Input - target event report'!D:D, "Private Investment")</f>
        <v/>
      </c>
      <c r="D443">
        <f>IF(E443&lt;2, "N/A", (MAXIFS('Input - target event report'!E:E,'Input - target event report'!L:L,B:B,'Input - target event report'!D:D,"Private Investment")-MINIFS('Input - target event report'!E:E,'Input - target event report'!L:L,B:B,'Input - target event report'!D:D,"Private Investment"))/(E443-1))</f>
        <v/>
      </c>
      <c r="E443">
        <f>COUNTIFS('Input - target event report'!L:L,B443,'Input - target event report'!D:D, "Private Investment")</f>
        <v/>
      </c>
      <c r="F443">
        <f>AVERAGEIF(INDEX('Input - companies list'!$A:$BG, 0, MATCH("Clusters 0",'Input - companies list'!$A$1:$BG$1, 0)),'Output - Cluster ranking'!B443,INDEX('Input - companies list'!$A:$BG, 0, MATCH("Flow",'Input - companies list'!$A$1:$BG$1, 0)))</f>
        <v/>
      </c>
      <c r="G443">
        <f>AVERAGEIF(INDEX('Input - companies list'!$A:$BG, 0, MATCH("Clusters 0",'Input - companies list'!$A$1:$BG$1, 0)),'Output - Cluster ranking'!B443,INDEX('Input - companies list'!$A:$BG, 0, MATCH("Inter-Cluster Connectivity",'Input - companies list'!$A$1:$BG$1, 0)))</f>
        <v/>
      </c>
      <c r="H443">
        <f>IFERROR(PERCENTRANK(C:C,C443),0)</f>
        <v/>
      </c>
      <c r="I443">
        <f>IFERROR(1 - PERCENTRANK(D:D,D443),0)</f>
        <v/>
      </c>
      <c r="J443">
        <f>IFERROR(PERCENTRANK(E:E,E443),0)</f>
        <v/>
      </c>
      <c r="K443">
        <f>IFERROR(1 - PERCENTRANK(F:F,F443),0)</f>
        <v/>
      </c>
      <c r="L443">
        <f>IFERROR(PERCENTRANK(G:G,G443),0)</f>
        <v/>
      </c>
      <c r="M443">
        <f>H443*weightA+I443*weightB+J443*weightC+K443*weightD+L443*weightE</f>
        <v/>
      </c>
    </row>
    <row r="444" spans="1:13">
      <c r="A444">
        <f>RANK(M444,M:M)</f>
        <v/>
      </c>
      <c r="C444">
        <f>SUMIFS('Input - target event report'!H:H,'Input - target event report'!L:L,B444,'Input - target event report'!D:D, "Private Investment")</f>
        <v/>
      </c>
      <c r="D444">
        <f>IF(E444&lt;2, "N/A", (MAXIFS('Input - target event report'!E:E,'Input - target event report'!L:L,B:B,'Input - target event report'!D:D,"Private Investment")-MINIFS('Input - target event report'!E:E,'Input - target event report'!L:L,B:B,'Input - target event report'!D:D,"Private Investment"))/(E444-1))</f>
        <v/>
      </c>
      <c r="E444">
        <f>COUNTIFS('Input - target event report'!L:L,B444,'Input - target event report'!D:D, "Private Investment")</f>
        <v/>
      </c>
      <c r="F444">
        <f>AVERAGEIF(INDEX('Input - companies list'!$A:$BG, 0, MATCH("Clusters 0",'Input - companies list'!$A$1:$BG$1, 0)),'Output - Cluster ranking'!B444,INDEX('Input - companies list'!$A:$BG, 0, MATCH("Flow",'Input - companies list'!$A$1:$BG$1, 0)))</f>
        <v/>
      </c>
      <c r="G444">
        <f>AVERAGEIF(INDEX('Input - companies list'!$A:$BG, 0, MATCH("Clusters 0",'Input - companies list'!$A$1:$BG$1, 0)),'Output - Cluster ranking'!B444,INDEX('Input - companies list'!$A:$BG, 0, MATCH("Inter-Cluster Connectivity",'Input - companies list'!$A$1:$BG$1, 0)))</f>
        <v/>
      </c>
      <c r="H444">
        <f>IFERROR(PERCENTRANK(C:C,C444),0)</f>
        <v/>
      </c>
      <c r="I444">
        <f>IFERROR(1 - PERCENTRANK(D:D,D444),0)</f>
        <v/>
      </c>
      <c r="J444">
        <f>IFERROR(PERCENTRANK(E:E,E444),0)</f>
        <v/>
      </c>
      <c r="K444">
        <f>IFERROR(1 - PERCENTRANK(F:F,F444),0)</f>
        <v/>
      </c>
      <c r="L444">
        <f>IFERROR(PERCENTRANK(G:G,G444),0)</f>
        <v/>
      </c>
      <c r="M444">
        <f>H444*weightA+I444*weightB+J444*weightC+K444*weightD+L444*weightE</f>
        <v/>
      </c>
    </row>
    <row r="445" spans="1:13">
      <c r="A445">
        <f>RANK(M445,M:M)</f>
        <v/>
      </c>
      <c r="C445">
        <f>SUMIFS('Input - target event report'!H:H,'Input - target event report'!L:L,B445,'Input - target event report'!D:D, "Private Investment")</f>
        <v/>
      </c>
      <c r="D445">
        <f>IF(E445&lt;2, "N/A", (MAXIFS('Input - target event report'!E:E,'Input - target event report'!L:L,B:B,'Input - target event report'!D:D,"Private Investment")-MINIFS('Input - target event report'!E:E,'Input - target event report'!L:L,B:B,'Input - target event report'!D:D,"Private Investment"))/(E445-1))</f>
        <v/>
      </c>
      <c r="E445">
        <f>COUNTIFS('Input - target event report'!L:L,B445,'Input - target event report'!D:D, "Private Investment")</f>
        <v/>
      </c>
      <c r="F445">
        <f>AVERAGEIF(INDEX('Input - companies list'!$A:$BG, 0, MATCH("Clusters 0",'Input - companies list'!$A$1:$BG$1, 0)),'Output - Cluster ranking'!B445,INDEX('Input - companies list'!$A:$BG, 0, MATCH("Flow",'Input - companies list'!$A$1:$BG$1, 0)))</f>
        <v/>
      </c>
      <c r="G445">
        <f>AVERAGEIF(INDEX('Input - companies list'!$A:$BG, 0, MATCH("Clusters 0",'Input - companies list'!$A$1:$BG$1, 0)),'Output - Cluster ranking'!B445,INDEX('Input - companies list'!$A:$BG, 0, MATCH("Inter-Cluster Connectivity",'Input - companies list'!$A$1:$BG$1, 0)))</f>
        <v/>
      </c>
      <c r="H445">
        <f>IFERROR(PERCENTRANK(C:C,C445),0)</f>
        <v/>
      </c>
      <c r="I445">
        <f>IFERROR(1 - PERCENTRANK(D:D,D445),0)</f>
        <v/>
      </c>
      <c r="J445">
        <f>IFERROR(PERCENTRANK(E:E,E445),0)</f>
        <v/>
      </c>
      <c r="K445">
        <f>IFERROR(1 - PERCENTRANK(F:F,F445),0)</f>
        <v/>
      </c>
      <c r="L445">
        <f>IFERROR(PERCENTRANK(G:G,G445),0)</f>
        <v/>
      </c>
      <c r="M445">
        <f>H445*weightA+I445*weightB+J445*weightC+K445*weightD+L445*weightE</f>
        <v/>
      </c>
    </row>
    <row r="446" spans="1:13">
      <c r="A446">
        <f>RANK(M446,M:M)</f>
        <v/>
      </c>
      <c r="C446">
        <f>SUMIFS('Input - target event report'!H:H,'Input - target event report'!L:L,B446,'Input - target event report'!D:D, "Private Investment")</f>
        <v/>
      </c>
      <c r="D446">
        <f>IF(E446&lt;2, "N/A", (MAXIFS('Input - target event report'!E:E,'Input - target event report'!L:L,B:B,'Input - target event report'!D:D,"Private Investment")-MINIFS('Input - target event report'!E:E,'Input - target event report'!L:L,B:B,'Input - target event report'!D:D,"Private Investment"))/(E446-1))</f>
        <v/>
      </c>
      <c r="E446">
        <f>COUNTIFS('Input - target event report'!L:L,B446,'Input - target event report'!D:D, "Private Investment")</f>
        <v/>
      </c>
      <c r="F446">
        <f>AVERAGEIF(INDEX('Input - companies list'!$A:$BG, 0, MATCH("Clusters 0",'Input - companies list'!$A$1:$BG$1, 0)),'Output - Cluster ranking'!B446,INDEX('Input - companies list'!$A:$BG, 0, MATCH("Flow",'Input - companies list'!$A$1:$BG$1, 0)))</f>
        <v/>
      </c>
      <c r="G446">
        <f>AVERAGEIF(INDEX('Input - companies list'!$A:$BG, 0, MATCH("Clusters 0",'Input - companies list'!$A$1:$BG$1, 0)),'Output - Cluster ranking'!B446,INDEX('Input - companies list'!$A:$BG, 0, MATCH("Inter-Cluster Connectivity",'Input - companies list'!$A$1:$BG$1, 0)))</f>
        <v/>
      </c>
      <c r="H446">
        <f>IFERROR(PERCENTRANK(C:C,C446),0)</f>
        <v/>
      </c>
      <c r="I446">
        <f>IFERROR(1 - PERCENTRANK(D:D,D446),0)</f>
        <v/>
      </c>
      <c r="J446">
        <f>IFERROR(PERCENTRANK(E:E,E446),0)</f>
        <v/>
      </c>
      <c r="K446">
        <f>IFERROR(1 - PERCENTRANK(F:F,F446),0)</f>
        <v/>
      </c>
      <c r="L446">
        <f>IFERROR(PERCENTRANK(G:G,G446),0)</f>
        <v/>
      </c>
      <c r="M446">
        <f>H446*weightA+I446*weightB+J446*weightC+K446*weightD+L446*weightE</f>
        <v/>
      </c>
    </row>
    <row r="447" spans="1:13">
      <c r="A447">
        <f>RANK(M447,M:M)</f>
        <v/>
      </c>
      <c r="C447">
        <f>SUMIFS('Input - target event report'!H:H,'Input - target event report'!L:L,B447,'Input - target event report'!D:D, "Private Investment")</f>
        <v/>
      </c>
      <c r="D447">
        <f>IF(E447&lt;2, "N/A", (MAXIFS('Input - target event report'!E:E,'Input - target event report'!L:L,B:B,'Input - target event report'!D:D,"Private Investment")-MINIFS('Input - target event report'!E:E,'Input - target event report'!L:L,B:B,'Input - target event report'!D:D,"Private Investment"))/(E447-1))</f>
        <v/>
      </c>
      <c r="E447">
        <f>COUNTIFS('Input - target event report'!L:L,B447,'Input - target event report'!D:D, "Private Investment")</f>
        <v/>
      </c>
      <c r="F447">
        <f>AVERAGEIF(INDEX('Input - companies list'!$A:$BG, 0, MATCH("Clusters 0",'Input - companies list'!$A$1:$BG$1, 0)),'Output - Cluster ranking'!B447,INDEX('Input - companies list'!$A:$BG, 0, MATCH("Flow",'Input - companies list'!$A$1:$BG$1, 0)))</f>
        <v/>
      </c>
      <c r="G447">
        <f>AVERAGEIF(INDEX('Input - companies list'!$A:$BG, 0, MATCH("Clusters 0",'Input - companies list'!$A$1:$BG$1, 0)),'Output - Cluster ranking'!B447,INDEX('Input - companies list'!$A:$BG, 0, MATCH("Inter-Cluster Connectivity",'Input - companies list'!$A$1:$BG$1, 0)))</f>
        <v/>
      </c>
      <c r="H447">
        <f>IFERROR(PERCENTRANK(C:C,C447),0)</f>
        <v/>
      </c>
      <c r="I447">
        <f>IFERROR(1 - PERCENTRANK(D:D,D447),0)</f>
        <v/>
      </c>
      <c r="J447">
        <f>IFERROR(PERCENTRANK(E:E,E447),0)</f>
        <v/>
      </c>
      <c r="K447">
        <f>IFERROR(1 - PERCENTRANK(F:F,F447),0)</f>
        <v/>
      </c>
      <c r="L447">
        <f>IFERROR(PERCENTRANK(G:G,G447),0)</f>
        <v/>
      </c>
      <c r="M447">
        <f>H447*weightA+I447*weightB+J447*weightC+K447*weightD+L447*weightE</f>
        <v/>
      </c>
    </row>
    <row r="448" spans="1:13">
      <c r="A448">
        <f>RANK(M448,M:M)</f>
        <v/>
      </c>
      <c r="C448">
        <f>SUMIFS('Input - target event report'!H:H,'Input - target event report'!L:L,B448,'Input - target event report'!D:D, "Private Investment")</f>
        <v/>
      </c>
      <c r="D448">
        <f>IF(E448&lt;2, "N/A", (MAXIFS('Input - target event report'!E:E,'Input - target event report'!L:L,B:B,'Input - target event report'!D:D,"Private Investment")-MINIFS('Input - target event report'!E:E,'Input - target event report'!L:L,B:B,'Input - target event report'!D:D,"Private Investment"))/(E448-1))</f>
        <v/>
      </c>
      <c r="E448">
        <f>COUNTIFS('Input - target event report'!L:L,B448,'Input - target event report'!D:D, "Private Investment")</f>
        <v/>
      </c>
      <c r="F448">
        <f>AVERAGEIF(INDEX('Input - companies list'!$A:$BG, 0, MATCH("Clusters 0",'Input - companies list'!$A$1:$BG$1, 0)),'Output - Cluster ranking'!B448,INDEX('Input - companies list'!$A:$BG, 0, MATCH("Flow",'Input - companies list'!$A$1:$BG$1, 0)))</f>
        <v/>
      </c>
      <c r="G448">
        <f>AVERAGEIF(INDEX('Input - companies list'!$A:$BG, 0, MATCH("Clusters 0",'Input - companies list'!$A$1:$BG$1, 0)),'Output - Cluster ranking'!B448,INDEX('Input - companies list'!$A:$BG, 0, MATCH("Inter-Cluster Connectivity",'Input - companies list'!$A$1:$BG$1, 0)))</f>
        <v/>
      </c>
      <c r="H448">
        <f>IFERROR(PERCENTRANK(C:C,C448),0)</f>
        <v/>
      </c>
      <c r="I448">
        <f>IFERROR(1 - PERCENTRANK(D:D,D448),0)</f>
        <v/>
      </c>
      <c r="J448">
        <f>IFERROR(PERCENTRANK(E:E,E448),0)</f>
        <v/>
      </c>
      <c r="K448">
        <f>IFERROR(1 - PERCENTRANK(F:F,F448),0)</f>
        <v/>
      </c>
      <c r="L448">
        <f>IFERROR(PERCENTRANK(G:G,G448),0)</f>
        <v/>
      </c>
      <c r="M448">
        <f>H448*weightA+I448*weightB+J448*weightC+K448*weightD+L448*weightE</f>
        <v/>
      </c>
    </row>
    <row r="449" spans="1:13">
      <c r="A449">
        <f>RANK(M449,M:M)</f>
        <v/>
      </c>
      <c r="C449">
        <f>SUMIFS('Input - target event report'!H:H,'Input - target event report'!L:L,B449,'Input - target event report'!D:D, "Private Investment")</f>
        <v/>
      </c>
      <c r="D449">
        <f>IF(E449&lt;2, "N/A", (MAXIFS('Input - target event report'!E:E,'Input - target event report'!L:L,B:B,'Input - target event report'!D:D,"Private Investment")-MINIFS('Input - target event report'!E:E,'Input - target event report'!L:L,B:B,'Input - target event report'!D:D,"Private Investment"))/(E449-1))</f>
        <v/>
      </c>
      <c r="E449">
        <f>COUNTIFS('Input - target event report'!L:L,B449,'Input - target event report'!D:D, "Private Investment")</f>
        <v/>
      </c>
      <c r="F449">
        <f>AVERAGEIF(INDEX('Input - companies list'!$A:$BG, 0, MATCH("Clusters 0",'Input - companies list'!$A$1:$BG$1, 0)),'Output - Cluster ranking'!B449,INDEX('Input - companies list'!$A:$BG, 0, MATCH("Flow",'Input - companies list'!$A$1:$BG$1, 0)))</f>
        <v/>
      </c>
      <c r="G449">
        <f>AVERAGEIF(INDEX('Input - companies list'!$A:$BG, 0, MATCH("Clusters 0",'Input - companies list'!$A$1:$BG$1, 0)),'Output - Cluster ranking'!B449,INDEX('Input - companies list'!$A:$BG, 0, MATCH("Inter-Cluster Connectivity",'Input - companies list'!$A$1:$BG$1, 0)))</f>
        <v/>
      </c>
      <c r="H449">
        <f>IFERROR(PERCENTRANK(C:C,C449),0)</f>
        <v/>
      </c>
      <c r="I449">
        <f>IFERROR(1 - PERCENTRANK(D:D,D449),0)</f>
        <v/>
      </c>
      <c r="J449">
        <f>IFERROR(PERCENTRANK(E:E,E449),0)</f>
        <v/>
      </c>
      <c r="K449">
        <f>IFERROR(1 - PERCENTRANK(F:F,F449),0)</f>
        <v/>
      </c>
      <c r="L449">
        <f>IFERROR(PERCENTRANK(G:G,G449),0)</f>
        <v/>
      </c>
      <c r="M449">
        <f>H449*weightA+I449*weightB+J449*weightC+K449*weightD+L449*weightE</f>
        <v/>
      </c>
    </row>
    <row r="450" spans="1:13">
      <c r="A450">
        <f>RANK(M450,M:M)</f>
        <v/>
      </c>
      <c r="C450">
        <f>SUMIFS('Input - target event report'!H:H,'Input - target event report'!L:L,B450,'Input - target event report'!D:D, "Private Investment")</f>
        <v/>
      </c>
      <c r="D450">
        <f>IF(E450&lt;2, "N/A", (MAXIFS('Input - target event report'!E:E,'Input - target event report'!L:L,B:B,'Input - target event report'!D:D,"Private Investment")-MINIFS('Input - target event report'!E:E,'Input - target event report'!L:L,B:B,'Input - target event report'!D:D,"Private Investment"))/(E450-1))</f>
        <v/>
      </c>
      <c r="E450">
        <f>COUNTIFS('Input - target event report'!L:L,B450,'Input - target event report'!D:D, "Private Investment")</f>
        <v/>
      </c>
      <c r="F450">
        <f>AVERAGEIF(INDEX('Input - companies list'!$A:$BG, 0, MATCH("Clusters 0",'Input - companies list'!$A$1:$BG$1, 0)),'Output - Cluster ranking'!B450,INDEX('Input - companies list'!$A:$BG, 0, MATCH("Flow",'Input - companies list'!$A$1:$BG$1, 0)))</f>
        <v/>
      </c>
      <c r="G450">
        <f>AVERAGEIF(INDEX('Input - companies list'!$A:$BG, 0, MATCH("Clusters 0",'Input - companies list'!$A$1:$BG$1, 0)),'Output - Cluster ranking'!B450,INDEX('Input - companies list'!$A:$BG, 0, MATCH("Inter-Cluster Connectivity",'Input - companies list'!$A$1:$BG$1, 0)))</f>
        <v/>
      </c>
      <c r="H450">
        <f>IFERROR(PERCENTRANK(C:C,C450),0)</f>
        <v/>
      </c>
      <c r="I450">
        <f>IFERROR(1 - PERCENTRANK(D:D,D450),0)</f>
        <v/>
      </c>
      <c r="J450">
        <f>IFERROR(PERCENTRANK(E:E,E450),0)</f>
        <v/>
      </c>
      <c r="K450">
        <f>IFERROR(1 - PERCENTRANK(F:F,F450),0)</f>
        <v/>
      </c>
      <c r="L450">
        <f>IFERROR(PERCENTRANK(G:G,G450),0)</f>
        <v/>
      </c>
      <c r="M450">
        <f>H450*weightA+I450*weightB+J450*weightC+K450*weightD+L450*weightE</f>
        <v/>
      </c>
    </row>
    <row r="451" spans="1:13">
      <c r="A451">
        <f>RANK(M451,M:M)</f>
        <v/>
      </c>
      <c r="C451">
        <f>SUMIFS('Input - target event report'!H:H,'Input - target event report'!L:L,B451,'Input - target event report'!D:D, "Private Investment")</f>
        <v/>
      </c>
      <c r="D451">
        <f>IF(E451&lt;2, "N/A", (MAXIFS('Input - target event report'!E:E,'Input - target event report'!L:L,B:B,'Input - target event report'!D:D,"Private Investment")-MINIFS('Input - target event report'!E:E,'Input - target event report'!L:L,B:B,'Input - target event report'!D:D,"Private Investment"))/(E451-1))</f>
        <v/>
      </c>
      <c r="E451">
        <f>COUNTIFS('Input - target event report'!L:L,B451,'Input - target event report'!D:D, "Private Investment")</f>
        <v/>
      </c>
      <c r="F451">
        <f>AVERAGEIF(INDEX('Input - companies list'!$A:$BG, 0, MATCH("Clusters 0",'Input - companies list'!$A$1:$BG$1, 0)),'Output - Cluster ranking'!B451,INDEX('Input - companies list'!$A:$BG, 0, MATCH("Flow",'Input - companies list'!$A$1:$BG$1, 0)))</f>
        <v/>
      </c>
      <c r="G451">
        <f>AVERAGEIF(INDEX('Input - companies list'!$A:$BG, 0, MATCH("Clusters 0",'Input - companies list'!$A$1:$BG$1, 0)),'Output - Cluster ranking'!B451,INDEX('Input - companies list'!$A:$BG, 0, MATCH("Inter-Cluster Connectivity",'Input - companies list'!$A$1:$BG$1, 0)))</f>
        <v/>
      </c>
      <c r="H451">
        <f>IFERROR(PERCENTRANK(C:C,C451),0)</f>
        <v/>
      </c>
      <c r="I451">
        <f>IFERROR(1 - PERCENTRANK(D:D,D451),0)</f>
        <v/>
      </c>
      <c r="J451">
        <f>IFERROR(PERCENTRANK(E:E,E451),0)</f>
        <v/>
      </c>
      <c r="K451">
        <f>IFERROR(1 - PERCENTRANK(F:F,F451),0)</f>
        <v/>
      </c>
      <c r="L451">
        <f>IFERROR(PERCENTRANK(G:G,G451),0)</f>
        <v/>
      </c>
      <c r="M451">
        <f>H451*weightA+I451*weightB+J451*weightC+K451*weightD+L451*weightE</f>
        <v/>
      </c>
    </row>
    <row r="452" spans="1:13">
      <c r="A452">
        <f>RANK(M452,M:M)</f>
        <v/>
      </c>
      <c r="C452">
        <f>SUMIFS('Input - target event report'!H:H,'Input - target event report'!L:L,B452,'Input - target event report'!D:D, "Private Investment")</f>
        <v/>
      </c>
      <c r="D452">
        <f>IF(E452&lt;2, "N/A", (MAXIFS('Input - target event report'!E:E,'Input - target event report'!L:L,B:B,'Input - target event report'!D:D,"Private Investment")-MINIFS('Input - target event report'!E:E,'Input - target event report'!L:L,B:B,'Input - target event report'!D:D,"Private Investment"))/(E452-1))</f>
        <v/>
      </c>
      <c r="E452">
        <f>COUNTIFS('Input - target event report'!L:L,B452,'Input - target event report'!D:D, "Private Investment")</f>
        <v/>
      </c>
      <c r="F452">
        <f>AVERAGEIF(INDEX('Input - companies list'!$A:$BG, 0, MATCH("Clusters 0",'Input - companies list'!$A$1:$BG$1, 0)),'Output - Cluster ranking'!B452,INDEX('Input - companies list'!$A:$BG, 0, MATCH("Flow",'Input - companies list'!$A$1:$BG$1, 0)))</f>
        <v/>
      </c>
      <c r="G452">
        <f>AVERAGEIF(INDEX('Input - companies list'!$A:$BG, 0, MATCH("Clusters 0",'Input - companies list'!$A$1:$BG$1, 0)),'Output - Cluster ranking'!B452,INDEX('Input - companies list'!$A:$BG, 0, MATCH("Inter-Cluster Connectivity",'Input - companies list'!$A$1:$BG$1, 0)))</f>
        <v/>
      </c>
      <c r="H452">
        <f>IFERROR(PERCENTRANK(C:C,C452),0)</f>
        <v/>
      </c>
      <c r="I452">
        <f>IFERROR(1 - PERCENTRANK(D:D,D452),0)</f>
        <v/>
      </c>
      <c r="J452">
        <f>IFERROR(PERCENTRANK(E:E,E452),0)</f>
        <v/>
      </c>
      <c r="K452">
        <f>IFERROR(1 - PERCENTRANK(F:F,F452),0)</f>
        <v/>
      </c>
      <c r="L452">
        <f>IFERROR(PERCENTRANK(G:G,G452),0)</f>
        <v/>
      </c>
      <c r="M452">
        <f>H452*weightA+I452*weightB+J452*weightC+K452*weightD+L452*weightE</f>
        <v/>
      </c>
    </row>
    <row r="453" spans="1:13">
      <c r="A453">
        <f>RANK(M453,M:M)</f>
        <v/>
      </c>
      <c r="C453">
        <f>SUMIFS('Input - target event report'!H:H,'Input - target event report'!L:L,B453,'Input - target event report'!D:D, "Private Investment")</f>
        <v/>
      </c>
      <c r="D453">
        <f>IF(E453&lt;2, "N/A", (MAXIFS('Input - target event report'!E:E,'Input - target event report'!L:L,B:B,'Input - target event report'!D:D,"Private Investment")-MINIFS('Input - target event report'!E:E,'Input - target event report'!L:L,B:B,'Input - target event report'!D:D,"Private Investment"))/(E453-1))</f>
        <v/>
      </c>
      <c r="E453">
        <f>COUNTIFS('Input - target event report'!L:L,B453,'Input - target event report'!D:D, "Private Investment")</f>
        <v/>
      </c>
      <c r="F453">
        <f>AVERAGEIF(INDEX('Input - companies list'!$A:$BG, 0, MATCH("Clusters 0",'Input - companies list'!$A$1:$BG$1, 0)),'Output - Cluster ranking'!B453,INDEX('Input - companies list'!$A:$BG, 0, MATCH("Flow",'Input - companies list'!$A$1:$BG$1, 0)))</f>
        <v/>
      </c>
      <c r="G453">
        <f>AVERAGEIF(INDEX('Input - companies list'!$A:$BG, 0, MATCH("Clusters 0",'Input - companies list'!$A$1:$BG$1, 0)),'Output - Cluster ranking'!B453,INDEX('Input - companies list'!$A:$BG, 0, MATCH("Inter-Cluster Connectivity",'Input - companies list'!$A$1:$BG$1, 0)))</f>
        <v/>
      </c>
      <c r="H453">
        <f>IFERROR(PERCENTRANK(C:C,C453),0)</f>
        <v/>
      </c>
      <c r="I453">
        <f>IFERROR(1 - PERCENTRANK(D:D,D453),0)</f>
        <v/>
      </c>
      <c r="J453">
        <f>IFERROR(PERCENTRANK(E:E,E453),0)</f>
        <v/>
      </c>
      <c r="K453">
        <f>IFERROR(1 - PERCENTRANK(F:F,F453),0)</f>
        <v/>
      </c>
      <c r="L453">
        <f>IFERROR(PERCENTRANK(G:G,G453),0)</f>
        <v/>
      </c>
      <c r="M453">
        <f>H453*weightA+I453*weightB+J453*weightC+K453*weightD+L453*weightE</f>
        <v/>
      </c>
    </row>
    <row r="454" spans="1:13">
      <c r="A454">
        <f>RANK(M454,M:M)</f>
        <v/>
      </c>
      <c r="C454">
        <f>SUMIFS('Input - target event report'!H:H,'Input - target event report'!L:L,B454,'Input - target event report'!D:D, "Private Investment")</f>
        <v/>
      </c>
      <c r="D454">
        <f>IF(E454&lt;2, "N/A", (MAXIFS('Input - target event report'!E:E,'Input - target event report'!L:L,B:B,'Input - target event report'!D:D,"Private Investment")-MINIFS('Input - target event report'!E:E,'Input - target event report'!L:L,B:B,'Input - target event report'!D:D,"Private Investment"))/(E454-1))</f>
        <v/>
      </c>
      <c r="E454">
        <f>COUNTIFS('Input - target event report'!L:L,B454,'Input - target event report'!D:D, "Private Investment")</f>
        <v/>
      </c>
      <c r="F454">
        <f>AVERAGEIF(INDEX('Input - companies list'!$A:$BG, 0, MATCH("Clusters 0",'Input - companies list'!$A$1:$BG$1, 0)),'Output - Cluster ranking'!B454,INDEX('Input - companies list'!$A:$BG, 0, MATCH("Flow",'Input - companies list'!$A$1:$BG$1, 0)))</f>
        <v/>
      </c>
      <c r="G454">
        <f>AVERAGEIF(INDEX('Input - companies list'!$A:$BG, 0, MATCH("Clusters 0",'Input - companies list'!$A$1:$BG$1, 0)),'Output - Cluster ranking'!B454,INDEX('Input - companies list'!$A:$BG, 0, MATCH("Inter-Cluster Connectivity",'Input - companies list'!$A$1:$BG$1, 0)))</f>
        <v/>
      </c>
      <c r="H454">
        <f>IFERROR(PERCENTRANK(C:C,C454),0)</f>
        <v/>
      </c>
      <c r="I454">
        <f>IFERROR(1 - PERCENTRANK(D:D,D454),0)</f>
        <v/>
      </c>
      <c r="J454">
        <f>IFERROR(PERCENTRANK(E:E,E454),0)</f>
        <v/>
      </c>
      <c r="K454">
        <f>IFERROR(1 - PERCENTRANK(F:F,F454),0)</f>
        <v/>
      </c>
      <c r="L454">
        <f>IFERROR(PERCENTRANK(G:G,G454),0)</f>
        <v/>
      </c>
      <c r="M454">
        <f>H454*weightA+I454*weightB+J454*weightC+K454*weightD+L454*weightE</f>
        <v/>
      </c>
    </row>
    <row r="455" spans="1:13">
      <c r="A455">
        <f>RANK(M455,M:M)</f>
        <v/>
      </c>
      <c r="C455">
        <f>SUMIFS('Input - target event report'!H:H,'Input - target event report'!L:L,B455,'Input - target event report'!D:D, "Private Investment")</f>
        <v/>
      </c>
      <c r="D455">
        <f>IF(E455&lt;2, "N/A", (MAXIFS('Input - target event report'!E:E,'Input - target event report'!L:L,B:B,'Input - target event report'!D:D,"Private Investment")-MINIFS('Input - target event report'!E:E,'Input - target event report'!L:L,B:B,'Input - target event report'!D:D,"Private Investment"))/(E455-1))</f>
        <v/>
      </c>
      <c r="E455">
        <f>COUNTIFS('Input - target event report'!L:L,B455,'Input - target event report'!D:D, "Private Investment")</f>
        <v/>
      </c>
      <c r="F455">
        <f>AVERAGEIF(INDEX('Input - companies list'!$A:$BG, 0, MATCH("Clusters 0",'Input - companies list'!$A$1:$BG$1, 0)),'Output - Cluster ranking'!B455,INDEX('Input - companies list'!$A:$BG, 0, MATCH("Flow",'Input - companies list'!$A$1:$BG$1, 0)))</f>
        <v/>
      </c>
      <c r="G455">
        <f>AVERAGEIF(INDEX('Input - companies list'!$A:$BG, 0, MATCH("Clusters 0",'Input - companies list'!$A$1:$BG$1, 0)),'Output - Cluster ranking'!B455,INDEX('Input - companies list'!$A:$BG, 0, MATCH("Inter-Cluster Connectivity",'Input - companies list'!$A$1:$BG$1, 0)))</f>
        <v/>
      </c>
      <c r="H455">
        <f>IFERROR(PERCENTRANK(C:C,C455),0)</f>
        <v/>
      </c>
      <c r="I455">
        <f>IFERROR(1 - PERCENTRANK(D:D,D455),0)</f>
        <v/>
      </c>
      <c r="J455">
        <f>IFERROR(PERCENTRANK(E:E,E455),0)</f>
        <v/>
      </c>
      <c r="K455">
        <f>IFERROR(1 - PERCENTRANK(F:F,F455),0)</f>
        <v/>
      </c>
      <c r="L455">
        <f>IFERROR(PERCENTRANK(G:G,G455),0)</f>
        <v/>
      </c>
      <c r="M455">
        <f>H455*weightA+I455*weightB+J455*weightC+K455*weightD+L455*weightE</f>
        <v/>
      </c>
    </row>
    <row r="456" spans="1:13">
      <c r="A456">
        <f>RANK(M456,M:M)</f>
        <v/>
      </c>
      <c r="C456">
        <f>SUMIFS('Input - target event report'!H:H,'Input - target event report'!L:L,B456,'Input - target event report'!D:D, "Private Investment")</f>
        <v/>
      </c>
      <c r="D456">
        <f>IF(E456&lt;2, "N/A", (MAXIFS('Input - target event report'!E:E,'Input - target event report'!L:L,B:B,'Input - target event report'!D:D,"Private Investment")-MINIFS('Input - target event report'!E:E,'Input - target event report'!L:L,B:B,'Input - target event report'!D:D,"Private Investment"))/(E456-1))</f>
        <v/>
      </c>
      <c r="E456">
        <f>COUNTIFS('Input - target event report'!L:L,B456,'Input - target event report'!D:D, "Private Investment")</f>
        <v/>
      </c>
      <c r="F456">
        <f>AVERAGEIF(INDEX('Input - companies list'!$A:$BG, 0, MATCH("Clusters 0",'Input - companies list'!$A$1:$BG$1, 0)),'Output - Cluster ranking'!B456,INDEX('Input - companies list'!$A:$BG, 0, MATCH("Flow",'Input - companies list'!$A$1:$BG$1, 0)))</f>
        <v/>
      </c>
      <c r="G456">
        <f>AVERAGEIF(INDEX('Input - companies list'!$A:$BG, 0, MATCH("Clusters 0",'Input - companies list'!$A$1:$BG$1, 0)),'Output - Cluster ranking'!B456,INDEX('Input - companies list'!$A:$BG, 0, MATCH("Inter-Cluster Connectivity",'Input - companies list'!$A$1:$BG$1, 0)))</f>
        <v/>
      </c>
      <c r="H456">
        <f>IFERROR(PERCENTRANK(C:C,C456),0)</f>
        <v/>
      </c>
      <c r="I456">
        <f>IFERROR(1 - PERCENTRANK(D:D,D456),0)</f>
        <v/>
      </c>
      <c r="J456">
        <f>IFERROR(PERCENTRANK(E:E,E456),0)</f>
        <v/>
      </c>
      <c r="K456">
        <f>IFERROR(1 - PERCENTRANK(F:F,F456),0)</f>
        <v/>
      </c>
      <c r="L456">
        <f>IFERROR(PERCENTRANK(G:G,G456),0)</f>
        <v/>
      </c>
      <c r="M456">
        <f>H456*weightA+I456*weightB+J456*weightC+K456*weightD+L456*weightE</f>
        <v/>
      </c>
    </row>
    <row r="457" spans="1:13">
      <c r="A457">
        <f>RANK(M457,M:M)</f>
        <v/>
      </c>
      <c r="C457">
        <f>SUMIFS('Input - target event report'!H:H,'Input - target event report'!L:L,B457,'Input - target event report'!D:D, "Private Investment")</f>
        <v/>
      </c>
      <c r="D457">
        <f>IF(E457&lt;2, "N/A", (MAXIFS('Input - target event report'!E:E,'Input - target event report'!L:L,B:B,'Input - target event report'!D:D,"Private Investment")-MINIFS('Input - target event report'!E:E,'Input - target event report'!L:L,B:B,'Input - target event report'!D:D,"Private Investment"))/(E457-1))</f>
        <v/>
      </c>
      <c r="E457">
        <f>COUNTIFS('Input - target event report'!L:L,B457,'Input - target event report'!D:D, "Private Investment")</f>
        <v/>
      </c>
      <c r="F457">
        <f>AVERAGEIF(INDEX('Input - companies list'!$A:$BG, 0, MATCH("Clusters 0",'Input - companies list'!$A$1:$BG$1, 0)),'Output - Cluster ranking'!B457,INDEX('Input - companies list'!$A:$BG, 0, MATCH("Flow",'Input - companies list'!$A$1:$BG$1, 0)))</f>
        <v/>
      </c>
      <c r="G457">
        <f>AVERAGEIF(INDEX('Input - companies list'!$A:$BG, 0, MATCH("Clusters 0",'Input - companies list'!$A$1:$BG$1, 0)),'Output - Cluster ranking'!B457,INDEX('Input - companies list'!$A:$BG, 0, MATCH("Inter-Cluster Connectivity",'Input - companies list'!$A$1:$BG$1, 0)))</f>
        <v/>
      </c>
      <c r="H457">
        <f>IFERROR(PERCENTRANK(C:C,C457),0)</f>
        <v/>
      </c>
      <c r="I457">
        <f>IFERROR(1 - PERCENTRANK(D:D,D457),0)</f>
        <v/>
      </c>
      <c r="J457">
        <f>IFERROR(PERCENTRANK(E:E,E457),0)</f>
        <v/>
      </c>
      <c r="K457">
        <f>IFERROR(1 - PERCENTRANK(F:F,F457),0)</f>
        <v/>
      </c>
      <c r="L457">
        <f>IFERROR(PERCENTRANK(G:G,G457),0)</f>
        <v/>
      </c>
      <c r="M457">
        <f>H457*weightA+I457*weightB+J457*weightC+K457*weightD+L457*weightE</f>
        <v/>
      </c>
    </row>
    <row r="458" spans="1:13">
      <c r="A458">
        <f>RANK(M458,M:M)</f>
        <v/>
      </c>
      <c r="C458">
        <f>SUMIFS('Input - target event report'!H:H,'Input - target event report'!L:L,B458,'Input - target event report'!D:D, "Private Investment")</f>
        <v/>
      </c>
      <c r="D458">
        <f>IF(E458&lt;2, "N/A", (MAXIFS('Input - target event report'!E:E,'Input - target event report'!L:L,B:B,'Input - target event report'!D:D,"Private Investment")-MINIFS('Input - target event report'!E:E,'Input - target event report'!L:L,B:B,'Input - target event report'!D:D,"Private Investment"))/(E458-1))</f>
        <v/>
      </c>
      <c r="E458">
        <f>COUNTIFS('Input - target event report'!L:L,B458,'Input - target event report'!D:D, "Private Investment")</f>
        <v/>
      </c>
      <c r="F458">
        <f>AVERAGEIF(INDEX('Input - companies list'!$A:$BG, 0, MATCH("Clusters 0",'Input - companies list'!$A$1:$BG$1, 0)),'Output - Cluster ranking'!B458,INDEX('Input - companies list'!$A:$BG, 0, MATCH("Flow",'Input - companies list'!$A$1:$BG$1, 0)))</f>
        <v/>
      </c>
      <c r="G458">
        <f>AVERAGEIF(INDEX('Input - companies list'!$A:$BG, 0, MATCH("Clusters 0",'Input - companies list'!$A$1:$BG$1, 0)),'Output - Cluster ranking'!B458,INDEX('Input - companies list'!$A:$BG, 0, MATCH("Inter-Cluster Connectivity",'Input - companies list'!$A$1:$BG$1, 0)))</f>
        <v/>
      </c>
      <c r="H458">
        <f>IFERROR(PERCENTRANK(C:C,C458),0)</f>
        <v/>
      </c>
      <c r="I458">
        <f>IFERROR(1 - PERCENTRANK(D:D,D458),0)</f>
        <v/>
      </c>
      <c r="J458">
        <f>IFERROR(PERCENTRANK(E:E,E458),0)</f>
        <v/>
      </c>
      <c r="K458">
        <f>IFERROR(1 - PERCENTRANK(F:F,F458),0)</f>
        <v/>
      </c>
      <c r="L458">
        <f>IFERROR(PERCENTRANK(G:G,G458),0)</f>
        <v/>
      </c>
      <c r="M458">
        <f>H458*weightA+I458*weightB+J458*weightC+K458*weightD+L458*weightE</f>
        <v/>
      </c>
    </row>
    <row r="459" spans="1:13">
      <c r="A459">
        <f>RANK(M459,M:M)</f>
        <v/>
      </c>
      <c r="C459">
        <f>SUMIFS('Input - target event report'!H:H,'Input - target event report'!L:L,B459,'Input - target event report'!D:D, "Private Investment")</f>
        <v/>
      </c>
      <c r="D459">
        <f>IF(E459&lt;2, "N/A", (MAXIFS('Input - target event report'!E:E,'Input - target event report'!L:L,B:B,'Input - target event report'!D:D,"Private Investment")-MINIFS('Input - target event report'!E:E,'Input - target event report'!L:L,B:B,'Input - target event report'!D:D,"Private Investment"))/(E459-1))</f>
        <v/>
      </c>
      <c r="E459">
        <f>COUNTIFS('Input - target event report'!L:L,B459,'Input - target event report'!D:D, "Private Investment")</f>
        <v/>
      </c>
      <c r="F459">
        <f>AVERAGEIF(INDEX('Input - companies list'!$A:$BG, 0, MATCH("Clusters 0",'Input - companies list'!$A$1:$BG$1, 0)),'Output - Cluster ranking'!B459,INDEX('Input - companies list'!$A:$BG, 0, MATCH("Flow",'Input - companies list'!$A$1:$BG$1, 0)))</f>
        <v/>
      </c>
      <c r="G459">
        <f>AVERAGEIF(INDEX('Input - companies list'!$A:$BG, 0, MATCH("Clusters 0",'Input - companies list'!$A$1:$BG$1, 0)),'Output - Cluster ranking'!B459,INDEX('Input - companies list'!$A:$BG, 0, MATCH("Inter-Cluster Connectivity",'Input - companies list'!$A$1:$BG$1, 0)))</f>
        <v/>
      </c>
      <c r="H459">
        <f>IFERROR(PERCENTRANK(C:C,C459),0)</f>
        <v/>
      </c>
      <c r="I459">
        <f>IFERROR(1 - PERCENTRANK(D:D,D459),0)</f>
        <v/>
      </c>
      <c r="J459">
        <f>IFERROR(PERCENTRANK(E:E,E459),0)</f>
        <v/>
      </c>
      <c r="K459">
        <f>IFERROR(1 - PERCENTRANK(F:F,F459),0)</f>
        <v/>
      </c>
      <c r="L459">
        <f>IFERROR(PERCENTRANK(G:G,G459),0)</f>
        <v/>
      </c>
      <c r="M459">
        <f>H459*weightA+I459*weightB+J459*weightC+K459*weightD+L459*weightE</f>
        <v/>
      </c>
    </row>
    <row r="460" spans="1:13">
      <c r="A460">
        <f>RANK(M460,M:M)</f>
        <v/>
      </c>
      <c r="C460">
        <f>SUMIFS('Input - target event report'!H:H,'Input - target event report'!L:L,B460,'Input - target event report'!D:D, "Private Investment")</f>
        <v/>
      </c>
      <c r="D460">
        <f>IF(E460&lt;2, "N/A", (MAXIFS('Input - target event report'!E:E,'Input - target event report'!L:L,B:B,'Input - target event report'!D:D,"Private Investment")-MINIFS('Input - target event report'!E:E,'Input - target event report'!L:L,B:B,'Input - target event report'!D:D,"Private Investment"))/(E460-1))</f>
        <v/>
      </c>
      <c r="E460">
        <f>COUNTIFS('Input - target event report'!L:L,B460,'Input - target event report'!D:D, "Private Investment")</f>
        <v/>
      </c>
      <c r="F460">
        <f>AVERAGEIF(INDEX('Input - companies list'!$A:$BG, 0, MATCH("Clusters 0",'Input - companies list'!$A$1:$BG$1, 0)),'Output - Cluster ranking'!B460,INDEX('Input - companies list'!$A:$BG, 0, MATCH("Flow",'Input - companies list'!$A$1:$BG$1, 0)))</f>
        <v/>
      </c>
      <c r="G460">
        <f>AVERAGEIF(INDEX('Input - companies list'!$A:$BG, 0, MATCH("Clusters 0",'Input - companies list'!$A$1:$BG$1, 0)),'Output - Cluster ranking'!B460,INDEX('Input - companies list'!$A:$BG, 0, MATCH("Inter-Cluster Connectivity",'Input - companies list'!$A$1:$BG$1, 0)))</f>
        <v/>
      </c>
      <c r="H460">
        <f>IFERROR(PERCENTRANK(C:C,C460),0)</f>
        <v/>
      </c>
      <c r="I460">
        <f>IFERROR(1 - PERCENTRANK(D:D,D460),0)</f>
        <v/>
      </c>
      <c r="J460">
        <f>IFERROR(PERCENTRANK(E:E,E460),0)</f>
        <v/>
      </c>
      <c r="K460">
        <f>IFERROR(1 - PERCENTRANK(F:F,F460),0)</f>
        <v/>
      </c>
      <c r="L460">
        <f>IFERROR(PERCENTRANK(G:G,G460),0)</f>
        <v/>
      </c>
      <c r="M460">
        <f>H460*weightA+I460*weightB+J460*weightC+K460*weightD+L460*weightE</f>
        <v/>
      </c>
    </row>
    <row r="461" spans="1:13">
      <c r="A461">
        <f>RANK(M461,M:M)</f>
        <v/>
      </c>
      <c r="C461">
        <f>SUMIFS('Input - target event report'!H:H,'Input - target event report'!L:L,B461,'Input - target event report'!D:D, "Private Investment")</f>
        <v/>
      </c>
      <c r="D461">
        <f>IF(E461&lt;2, "N/A", (MAXIFS('Input - target event report'!E:E,'Input - target event report'!L:L,B:B,'Input - target event report'!D:D,"Private Investment")-MINIFS('Input - target event report'!E:E,'Input - target event report'!L:L,B:B,'Input - target event report'!D:D,"Private Investment"))/(E461-1))</f>
        <v/>
      </c>
      <c r="E461">
        <f>COUNTIFS('Input - target event report'!L:L,B461,'Input - target event report'!D:D, "Private Investment")</f>
        <v/>
      </c>
      <c r="F461">
        <f>AVERAGEIF(INDEX('Input - companies list'!$A:$BG, 0, MATCH("Clusters 0",'Input - companies list'!$A$1:$BG$1, 0)),'Output - Cluster ranking'!B461,INDEX('Input - companies list'!$A:$BG, 0, MATCH("Flow",'Input - companies list'!$A$1:$BG$1, 0)))</f>
        <v/>
      </c>
      <c r="G461">
        <f>AVERAGEIF(INDEX('Input - companies list'!$A:$BG, 0, MATCH("Clusters 0",'Input - companies list'!$A$1:$BG$1, 0)),'Output - Cluster ranking'!B461,INDEX('Input - companies list'!$A:$BG, 0, MATCH("Inter-Cluster Connectivity",'Input - companies list'!$A$1:$BG$1, 0)))</f>
        <v/>
      </c>
      <c r="H461">
        <f>IFERROR(PERCENTRANK(C:C,C461),0)</f>
        <v/>
      </c>
      <c r="I461">
        <f>IFERROR(1 - PERCENTRANK(D:D,D461),0)</f>
        <v/>
      </c>
      <c r="J461">
        <f>IFERROR(PERCENTRANK(E:E,E461),0)</f>
        <v/>
      </c>
      <c r="K461">
        <f>IFERROR(1 - PERCENTRANK(F:F,F461),0)</f>
        <v/>
      </c>
      <c r="L461">
        <f>IFERROR(PERCENTRANK(G:G,G461),0)</f>
        <v/>
      </c>
      <c r="M461">
        <f>H461*weightA+I461*weightB+J461*weightC+K461*weightD+L461*weightE</f>
        <v/>
      </c>
    </row>
    <row r="462" spans="1:13">
      <c r="A462">
        <f>RANK(M462,M:M)</f>
        <v/>
      </c>
      <c r="C462">
        <f>SUMIFS('Input - target event report'!H:H,'Input - target event report'!L:L,B462,'Input - target event report'!D:D, "Private Investment")</f>
        <v/>
      </c>
      <c r="D462">
        <f>IF(E462&lt;2, "N/A", (MAXIFS('Input - target event report'!E:E,'Input - target event report'!L:L,B:B,'Input - target event report'!D:D,"Private Investment")-MINIFS('Input - target event report'!E:E,'Input - target event report'!L:L,B:B,'Input - target event report'!D:D,"Private Investment"))/(E462-1))</f>
        <v/>
      </c>
      <c r="E462">
        <f>COUNTIFS('Input - target event report'!L:L,B462,'Input - target event report'!D:D, "Private Investment")</f>
        <v/>
      </c>
      <c r="F462">
        <f>AVERAGEIF(INDEX('Input - companies list'!$A:$BG, 0, MATCH("Clusters 0",'Input - companies list'!$A$1:$BG$1, 0)),'Output - Cluster ranking'!B462,INDEX('Input - companies list'!$A:$BG, 0, MATCH("Flow",'Input - companies list'!$A$1:$BG$1, 0)))</f>
        <v/>
      </c>
      <c r="G462">
        <f>AVERAGEIF(INDEX('Input - companies list'!$A:$BG, 0, MATCH("Clusters 0",'Input - companies list'!$A$1:$BG$1, 0)),'Output - Cluster ranking'!B462,INDEX('Input - companies list'!$A:$BG, 0, MATCH("Inter-Cluster Connectivity",'Input - companies list'!$A$1:$BG$1, 0)))</f>
        <v/>
      </c>
      <c r="H462">
        <f>IFERROR(PERCENTRANK(C:C,C462),0)</f>
        <v/>
      </c>
      <c r="I462">
        <f>IFERROR(1 - PERCENTRANK(D:D,D462),0)</f>
        <v/>
      </c>
      <c r="J462">
        <f>IFERROR(PERCENTRANK(E:E,E462),0)</f>
        <v/>
      </c>
      <c r="K462">
        <f>IFERROR(1 - PERCENTRANK(F:F,F462),0)</f>
        <v/>
      </c>
      <c r="L462">
        <f>IFERROR(PERCENTRANK(G:G,G462),0)</f>
        <v/>
      </c>
      <c r="M462">
        <f>H462*weightA+I462*weightB+J462*weightC+K462*weightD+L462*weightE</f>
        <v/>
      </c>
    </row>
    <row r="463" spans="1:13">
      <c r="A463">
        <f>RANK(M463,M:M)</f>
        <v/>
      </c>
      <c r="C463">
        <f>SUMIFS('Input - target event report'!H:H,'Input - target event report'!L:L,B463,'Input - target event report'!D:D, "Private Investment")</f>
        <v/>
      </c>
      <c r="D463">
        <f>IF(E463&lt;2, "N/A", (MAXIFS('Input - target event report'!E:E,'Input - target event report'!L:L,B:B,'Input - target event report'!D:D,"Private Investment")-MINIFS('Input - target event report'!E:E,'Input - target event report'!L:L,B:B,'Input - target event report'!D:D,"Private Investment"))/(E463-1))</f>
        <v/>
      </c>
      <c r="E463">
        <f>COUNTIFS('Input - target event report'!L:L,B463,'Input - target event report'!D:D, "Private Investment")</f>
        <v/>
      </c>
      <c r="F463">
        <f>AVERAGEIF(INDEX('Input - companies list'!$A:$BG, 0, MATCH("Clusters 0",'Input - companies list'!$A$1:$BG$1, 0)),'Output - Cluster ranking'!B463,INDEX('Input - companies list'!$A:$BG, 0, MATCH("Flow",'Input - companies list'!$A$1:$BG$1, 0)))</f>
        <v/>
      </c>
      <c r="G463">
        <f>AVERAGEIF(INDEX('Input - companies list'!$A:$BG, 0, MATCH("Clusters 0",'Input - companies list'!$A$1:$BG$1, 0)),'Output - Cluster ranking'!B463,INDEX('Input - companies list'!$A:$BG, 0, MATCH("Inter-Cluster Connectivity",'Input - companies list'!$A$1:$BG$1, 0)))</f>
        <v/>
      </c>
      <c r="H463">
        <f>IFERROR(PERCENTRANK(C:C,C463),0)</f>
        <v/>
      </c>
      <c r="I463">
        <f>IFERROR(1 - PERCENTRANK(D:D,D463),0)</f>
        <v/>
      </c>
      <c r="J463">
        <f>IFERROR(PERCENTRANK(E:E,E463),0)</f>
        <v/>
      </c>
      <c r="K463">
        <f>IFERROR(1 - PERCENTRANK(F:F,F463),0)</f>
        <v/>
      </c>
      <c r="L463">
        <f>IFERROR(PERCENTRANK(G:G,G463),0)</f>
        <v/>
      </c>
      <c r="M463">
        <f>H463*weightA+I463*weightB+J463*weightC+K463*weightD+L463*weightE</f>
        <v/>
      </c>
    </row>
    <row r="464" spans="1:13">
      <c r="A464">
        <f>RANK(M464,M:M)</f>
        <v/>
      </c>
      <c r="C464">
        <f>SUMIFS('Input - target event report'!H:H,'Input - target event report'!L:L,B464,'Input - target event report'!D:D, "Private Investment")</f>
        <v/>
      </c>
      <c r="D464">
        <f>IF(E464&lt;2, "N/A", (MAXIFS('Input - target event report'!E:E,'Input - target event report'!L:L,B:B,'Input - target event report'!D:D,"Private Investment")-MINIFS('Input - target event report'!E:E,'Input - target event report'!L:L,B:B,'Input - target event report'!D:D,"Private Investment"))/(E464-1))</f>
        <v/>
      </c>
      <c r="E464">
        <f>COUNTIFS('Input - target event report'!L:L,B464,'Input - target event report'!D:D, "Private Investment")</f>
        <v/>
      </c>
      <c r="F464">
        <f>AVERAGEIF(INDEX('Input - companies list'!$A:$BG, 0, MATCH("Clusters 0",'Input - companies list'!$A$1:$BG$1, 0)),'Output - Cluster ranking'!B464,INDEX('Input - companies list'!$A:$BG, 0, MATCH("Flow",'Input - companies list'!$A$1:$BG$1, 0)))</f>
        <v/>
      </c>
      <c r="G464">
        <f>AVERAGEIF(INDEX('Input - companies list'!$A:$BG, 0, MATCH("Clusters 0",'Input - companies list'!$A$1:$BG$1, 0)),'Output - Cluster ranking'!B464,INDEX('Input - companies list'!$A:$BG, 0, MATCH("Inter-Cluster Connectivity",'Input - companies list'!$A$1:$BG$1, 0)))</f>
        <v/>
      </c>
      <c r="H464">
        <f>IFERROR(PERCENTRANK(C:C,C464),0)</f>
        <v/>
      </c>
      <c r="I464">
        <f>IFERROR(1 - PERCENTRANK(D:D,D464),0)</f>
        <v/>
      </c>
      <c r="J464">
        <f>IFERROR(PERCENTRANK(E:E,E464),0)</f>
        <v/>
      </c>
      <c r="K464">
        <f>IFERROR(1 - PERCENTRANK(F:F,F464),0)</f>
        <v/>
      </c>
      <c r="L464">
        <f>IFERROR(PERCENTRANK(G:G,G464),0)</f>
        <v/>
      </c>
      <c r="M464">
        <f>H464*weightA+I464*weightB+J464*weightC+K464*weightD+L464*weightE</f>
        <v/>
      </c>
    </row>
    <row r="465" spans="1:13">
      <c r="A465">
        <f>RANK(M465,M:M)</f>
        <v/>
      </c>
      <c r="C465">
        <f>SUMIFS('Input - target event report'!H:H,'Input - target event report'!L:L,B465,'Input - target event report'!D:D, "Private Investment")</f>
        <v/>
      </c>
      <c r="D465">
        <f>IF(E465&lt;2, "N/A", (MAXIFS('Input - target event report'!E:E,'Input - target event report'!L:L,B:B,'Input - target event report'!D:D,"Private Investment")-MINIFS('Input - target event report'!E:E,'Input - target event report'!L:L,B:B,'Input - target event report'!D:D,"Private Investment"))/(E465-1))</f>
        <v/>
      </c>
      <c r="E465">
        <f>COUNTIFS('Input - target event report'!L:L,B465,'Input - target event report'!D:D, "Private Investment")</f>
        <v/>
      </c>
      <c r="F465">
        <f>AVERAGEIF(INDEX('Input - companies list'!$A:$BG, 0, MATCH("Clusters 0",'Input - companies list'!$A$1:$BG$1, 0)),'Output - Cluster ranking'!B465,INDEX('Input - companies list'!$A:$BG, 0, MATCH("Flow",'Input - companies list'!$A$1:$BG$1, 0)))</f>
        <v/>
      </c>
      <c r="G465">
        <f>AVERAGEIF(INDEX('Input - companies list'!$A:$BG, 0, MATCH("Clusters 0",'Input - companies list'!$A$1:$BG$1, 0)),'Output - Cluster ranking'!B465,INDEX('Input - companies list'!$A:$BG, 0, MATCH("Inter-Cluster Connectivity",'Input - companies list'!$A$1:$BG$1, 0)))</f>
        <v/>
      </c>
      <c r="H465">
        <f>IFERROR(PERCENTRANK(C:C,C465),0)</f>
        <v/>
      </c>
      <c r="I465">
        <f>IFERROR(1 - PERCENTRANK(D:D,D465),0)</f>
        <v/>
      </c>
      <c r="J465">
        <f>IFERROR(PERCENTRANK(E:E,E465),0)</f>
        <v/>
      </c>
      <c r="K465">
        <f>IFERROR(1 - PERCENTRANK(F:F,F465),0)</f>
        <v/>
      </c>
      <c r="L465">
        <f>IFERROR(PERCENTRANK(G:G,G465),0)</f>
        <v/>
      </c>
      <c r="M465">
        <f>H465*weightA+I465*weightB+J465*weightC+K465*weightD+L465*weightE</f>
        <v/>
      </c>
    </row>
    <row r="466" spans="1:13">
      <c r="A466">
        <f>RANK(M466,M:M)</f>
        <v/>
      </c>
      <c r="C466">
        <f>SUMIFS('Input - target event report'!H:H,'Input - target event report'!L:L,B466,'Input - target event report'!D:D, "Private Investment")</f>
        <v/>
      </c>
      <c r="D466">
        <f>IF(E466&lt;2, "N/A", (MAXIFS('Input - target event report'!E:E,'Input - target event report'!L:L,B:B,'Input - target event report'!D:D,"Private Investment")-MINIFS('Input - target event report'!E:E,'Input - target event report'!L:L,B:B,'Input - target event report'!D:D,"Private Investment"))/(E466-1))</f>
        <v/>
      </c>
      <c r="E466">
        <f>COUNTIFS('Input - target event report'!L:L,B466,'Input - target event report'!D:D, "Private Investment")</f>
        <v/>
      </c>
      <c r="F466">
        <f>AVERAGEIF(INDEX('Input - companies list'!$A:$BG, 0, MATCH("Clusters 0",'Input - companies list'!$A$1:$BG$1, 0)),'Output - Cluster ranking'!B466,INDEX('Input - companies list'!$A:$BG, 0, MATCH("Flow",'Input - companies list'!$A$1:$BG$1, 0)))</f>
        <v/>
      </c>
      <c r="G466">
        <f>AVERAGEIF(INDEX('Input - companies list'!$A:$BG, 0, MATCH("Clusters 0",'Input - companies list'!$A$1:$BG$1, 0)),'Output - Cluster ranking'!B466,INDEX('Input - companies list'!$A:$BG, 0, MATCH("Inter-Cluster Connectivity",'Input - companies list'!$A$1:$BG$1, 0)))</f>
        <v/>
      </c>
      <c r="H466">
        <f>IFERROR(PERCENTRANK(C:C,C466),0)</f>
        <v/>
      </c>
      <c r="I466">
        <f>IFERROR(1 - PERCENTRANK(D:D,D466),0)</f>
        <v/>
      </c>
      <c r="J466">
        <f>IFERROR(PERCENTRANK(E:E,E466),0)</f>
        <v/>
      </c>
      <c r="K466">
        <f>IFERROR(1 - PERCENTRANK(F:F,F466),0)</f>
        <v/>
      </c>
      <c r="L466">
        <f>IFERROR(PERCENTRANK(G:G,G466),0)</f>
        <v/>
      </c>
      <c r="M466">
        <f>H466*weightA+I466*weightB+J466*weightC+K466*weightD+L466*weightE</f>
        <v/>
      </c>
    </row>
    <row r="467" spans="1:13">
      <c r="A467">
        <f>RANK(M467,M:M)</f>
        <v/>
      </c>
      <c r="C467">
        <f>SUMIFS('Input - target event report'!H:H,'Input - target event report'!L:L,B467,'Input - target event report'!D:D, "Private Investment")</f>
        <v/>
      </c>
      <c r="D467">
        <f>IF(E467&lt;2, "N/A", (MAXIFS('Input - target event report'!E:E,'Input - target event report'!L:L,B:B,'Input - target event report'!D:D,"Private Investment")-MINIFS('Input - target event report'!E:E,'Input - target event report'!L:L,B:B,'Input - target event report'!D:D,"Private Investment"))/(E467-1))</f>
        <v/>
      </c>
      <c r="E467">
        <f>COUNTIFS('Input - target event report'!L:L,B467,'Input - target event report'!D:D, "Private Investment")</f>
        <v/>
      </c>
      <c r="F467">
        <f>AVERAGEIF(INDEX('Input - companies list'!$A:$BG, 0, MATCH("Clusters 0",'Input - companies list'!$A$1:$BG$1, 0)),'Output - Cluster ranking'!B467,INDEX('Input - companies list'!$A:$BG, 0, MATCH("Flow",'Input - companies list'!$A$1:$BG$1, 0)))</f>
        <v/>
      </c>
      <c r="G467">
        <f>AVERAGEIF(INDEX('Input - companies list'!$A:$BG, 0, MATCH("Clusters 0",'Input - companies list'!$A$1:$BG$1, 0)),'Output - Cluster ranking'!B467,INDEX('Input - companies list'!$A:$BG, 0, MATCH("Inter-Cluster Connectivity",'Input - companies list'!$A$1:$BG$1, 0)))</f>
        <v/>
      </c>
      <c r="H467">
        <f>IFERROR(PERCENTRANK(C:C,C467),0)</f>
        <v/>
      </c>
      <c r="I467">
        <f>IFERROR(1 - PERCENTRANK(D:D,D467),0)</f>
        <v/>
      </c>
      <c r="J467">
        <f>IFERROR(PERCENTRANK(E:E,E467),0)</f>
        <v/>
      </c>
      <c r="K467">
        <f>IFERROR(1 - PERCENTRANK(F:F,F467),0)</f>
        <v/>
      </c>
      <c r="L467">
        <f>IFERROR(PERCENTRANK(G:G,G467),0)</f>
        <v/>
      </c>
      <c r="M467">
        <f>H467*weightA+I467*weightB+J467*weightC+K467*weightD+L467*weightE</f>
        <v/>
      </c>
    </row>
    <row r="468" spans="1:13">
      <c r="A468">
        <f>RANK(M468,M:M)</f>
        <v/>
      </c>
      <c r="C468">
        <f>SUMIFS('Input - target event report'!H:H,'Input - target event report'!L:L,B468,'Input - target event report'!D:D, "Private Investment")</f>
        <v/>
      </c>
      <c r="D468">
        <f>IF(E468&lt;2, "N/A", (MAXIFS('Input - target event report'!E:E,'Input - target event report'!L:L,B:B,'Input - target event report'!D:D,"Private Investment")-MINIFS('Input - target event report'!E:E,'Input - target event report'!L:L,B:B,'Input - target event report'!D:D,"Private Investment"))/(E468-1))</f>
        <v/>
      </c>
      <c r="E468">
        <f>COUNTIFS('Input - target event report'!L:L,B468,'Input - target event report'!D:D, "Private Investment")</f>
        <v/>
      </c>
      <c r="F468">
        <f>AVERAGEIF(INDEX('Input - companies list'!$A:$BG, 0, MATCH("Clusters 0",'Input - companies list'!$A$1:$BG$1, 0)),'Output - Cluster ranking'!B468,INDEX('Input - companies list'!$A:$BG, 0, MATCH("Flow",'Input - companies list'!$A$1:$BG$1, 0)))</f>
        <v/>
      </c>
      <c r="G468">
        <f>AVERAGEIF(INDEX('Input - companies list'!$A:$BG, 0, MATCH("Clusters 0",'Input - companies list'!$A$1:$BG$1, 0)),'Output - Cluster ranking'!B468,INDEX('Input - companies list'!$A:$BG, 0, MATCH("Inter-Cluster Connectivity",'Input - companies list'!$A$1:$BG$1, 0)))</f>
        <v/>
      </c>
      <c r="H468">
        <f>IFERROR(PERCENTRANK(C:C,C468),0)</f>
        <v/>
      </c>
      <c r="I468">
        <f>IFERROR(1 - PERCENTRANK(D:D,D468),0)</f>
        <v/>
      </c>
      <c r="J468">
        <f>IFERROR(PERCENTRANK(E:E,E468),0)</f>
        <v/>
      </c>
      <c r="K468">
        <f>IFERROR(1 - PERCENTRANK(F:F,F468),0)</f>
        <v/>
      </c>
      <c r="L468">
        <f>IFERROR(PERCENTRANK(G:G,G468),0)</f>
        <v/>
      </c>
      <c r="M468">
        <f>H468*weightA+I468*weightB+J468*weightC+K468*weightD+L468*weightE</f>
        <v/>
      </c>
    </row>
    <row r="469" spans="1:13">
      <c r="A469">
        <f>RANK(M469,M:M)</f>
        <v/>
      </c>
      <c r="C469">
        <f>SUMIFS('Input - target event report'!H:H,'Input - target event report'!L:L,B469,'Input - target event report'!D:D, "Private Investment")</f>
        <v/>
      </c>
      <c r="D469">
        <f>IF(E469&lt;2, "N/A", (MAXIFS('Input - target event report'!E:E,'Input - target event report'!L:L,B:B,'Input - target event report'!D:D,"Private Investment")-MINIFS('Input - target event report'!E:E,'Input - target event report'!L:L,B:B,'Input - target event report'!D:D,"Private Investment"))/(E469-1))</f>
        <v/>
      </c>
      <c r="E469">
        <f>COUNTIFS('Input - target event report'!L:L,B469,'Input - target event report'!D:D, "Private Investment")</f>
        <v/>
      </c>
      <c r="F469">
        <f>AVERAGEIF(INDEX('Input - companies list'!$A:$BG, 0, MATCH("Clusters 0",'Input - companies list'!$A$1:$BG$1, 0)),'Output - Cluster ranking'!B469,INDEX('Input - companies list'!$A:$BG, 0, MATCH("Flow",'Input - companies list'!$A$1:$BG$1, 0)))</f>
        <v/>
      </c>
      <c r="G469">
        <f>AVERAGEIF(INDEX('Input - companies list'!$A:$BG, 0, MATCH("Clusters 0",'Input - companies list'!$A$1:$BG$1, 0)),'Output - Cluster ranking'!B469,INDEX('Input - companies list'!$A:$BG, 0, MATCH("Inter-Cluster Connectivity",'Input - companies list'!$A$1:$BG$1, 0)))</f>
        <v/>
      </c>
      <c r="H469">
        <f>IFERROR(PERCENTRANK(C:C,C469),0)</f>
        <v/>
      </c>
      <c r="I469">
        <f>IFERROR(1 - PERCENTRANK(D:D,D469),0)</f>
        <v/>
      </c>
      <c r="J469">
        <f>IFERROR(PERCENTRANK(E:E,E469),0)</f>
        <v/>
      </c>
      <c r="K469">
        <f>IFERROR(1 - PERCENTRANK(F:F,F469),0)</f>
        <v/>
      </c>
      <c r="L469">
        <f>IFERROR(PERCENTRANK(G:G,G469),0)</f>
        <v/>
      </c>
      <c r="M469">
        <f>H469*weightA+I469*weightB+J469*weightC+K469*weightD+L469*weightE</f>
        <v/>
      </c>
    </row>
    <row r="470" spans="1:13">
      <c r="A470">
        <f>RANK(M470,M:M)</f>
        <v/>
      </c>
      <c r="C470">
        <f>SUMIFS('Input - target event report'!H:H,'Input - target event report'!L:L,B470,'Input - target event report'!D:D, "Private Investment")</f>
        <v/>
      </c>
      <c r="D470">
        <f>IF(E470&lt;2, "N/A", (MAXIFS('Input - target event report'!E:E,'Input - target event report'!L:L,B:B,'Input - target event report'!D:D,"Private Investment")-MINIFS('Input - target event report'!E:E,'Input - target event report'!L:L,B:B,'Input - target event report'!D:D,"Private Investment"))/(E470-1))</f>
        <v/>
      </c>
      <c r="E470">
        <f>COUNTIFS('Input - target event report'!L:L,B470,'Input - target event report'!D:D, "Private Investment")</f>
        <v/>
      </c>
      <c r="F470">
        <f>AVERAGEIF(INDEX('Input - companies list'!$A:$BG, 0, MATCH("Clusters 0",'Input - companies list'!$A$1:$BG$1, 0)),'Output - Cluster ranking'!B470,INDEX('Input - companies list'!$A:$BG, 0, MATCH("Flow",'Input - companies list'!$A$1:$BG$1, 0)))</f>
        <v/>
      </c>
      <c r="G470">
        <f>AVERAGEIF(INDEX('Input - companies list'!$A:$BG, 0, MATCH("Clusters 0",'Input - companies list'!$A$1:$BG$1, 0)),'Output - Cluster ranking'!B470,INDEX('Input - companies list'!$A:$BG, 0, MATCH("Inter-Cluster Connectivity",'Input - companies list'!$A$1:$BG$1, 0)))</f>
        <v/>
      </c>
      <c r="H470">
        <f>IFERROR(PERCENTRANK(C:C,C470),0)</f>
        <v/>
      </c>
      <c r="I470">
        <f>IFERROR(1 - PERCENTRANK(D:D,D470),0)</f>
        <v/>
      </c>
      <c r="J470">
        <f>IFERROR(PERCENTRANK(E:E,E470),0)</f>
        <v/>
      </c>
      <c r="K470">
        <f>IFERROR(1 - PERCENTRANK(F:F,F470),0)</f>
        <v/>
      </c>
      <c r="L470">
        <f>IFERROR(PERCENTRANK(G:G,G470),0)</f>
        <v/>
      </c>
      <c r="M470">
        <f>H470*weightA+I470*weightB+J470*weightC+K470*weightD+L470*weightE</f>
        <v/>
      </c>
    </row>
    <row r="471" spans="1:13">
      <c r="A471">
        <f>RANK(M471,M:M)</f>
        <v/>
      </c>
      <c r="C471">
        <f>SUMIFS('Input - target event report'!H:H,'Input - target event report'!L:L,B471,'Input - target event report'!D:D, "Private Investment")</f>
        <v/>
      </c>
      <c r="D471">
        <f>IF(E471&lt;2, "N/A", (MAXIFS('Input - target event report'!E:E,'Input - target event report'!L:L,B:B,'Input - target event report'!D:D,"Private Investment")-MINIFS('Input - target event report'!E:E,'Input - target event report'!L:L,B:B,'Input - target event report'!D:D,"Private Investment"))/(E471-1))</f>
        <v/>
      </c>
      <c r="E471">
        <f>COUNTIFS('Input - target event report'!L:L,B471,'Input - target event report'!D:D, "Private Investment")</f>
        <v/>
      </c>
      <c r="F471">
        <f>AVERAGEIF(INDEX('Input - companies list'!$A:$BG, 0, MATCH("Clusters 0",'Input - companies list'!$A$1:$BG$1, 0)),'Output - Cluster ranking'!B471,INDEX('Input - companies list'!$A:$BG, 0, MATCH("Flow",'Input - companies list'!$A$1:$BG$1, 0)))</f>
        <v/>
      </c>
      <c r="G471">
        <f>AVERAGEIF(INDEX('Input - companies list'!$A:$BG, 0, MATCH("Clusters 0",'Input - companies list'!$A$1:$BG$1, 0)),'Output - Cluster ranking'!B471,INDEX('Input - companies list'!$A:$BG, 0, MATCH("Inter-Cluster Connectivity",'Input - companies list'!$A$1:$BG$1, 0)))</f>
        <v/>
      </c>
      <c r="H471">
        <f>IFERROR(PERCENTRANK(C:C,C471),0)</f>
        <v/>
      </c>
      <c r="I471">
        <f>IFERROR(1 - PERCENTRANK(D:D,D471),0)</f>
        <v/>
      </c>
      <c r="J471">
        <f>IFERROR(PERCENTRANK(E:E,E471),0)</f>
        <v/>
      </c>
      <c r="K471">
        <f>IFERROR(1 - PERCENTRANK(F:F,F471),0)</f>
        <v/>
      </c>
      <c r="L471">
        <f>IFERROR(PERCENTRANK(G:G,G471),0)</f>
        <v/>
      </c>
      <c r="M471">
        <f>H471*weightA+I471*weightB+J471*weightC+K471*weightD+L471*weightE</f>
        <v/>
      </c>
    </row>
    <row r="472" spans="1:13">
      <c r="A472">
        <f>RANK(M472,M:M)</f>
        <v/>
      </c>
      <c r="C472">
        <f>SUMIFS('Input - target event report'!H:H,'Input - target event report'!L:L,B472,'Input - target event report'!D:D, "Private Investment")</f>
        <v/>
      </c>
      <c r="D472">
        <f>IF(E472&lt;2, "N/A", (MAXIFS('Input - target event report'!E:E,'Input - target event report'!L:L,B:B,'Input - target event report'!D:D,"Private Investment")-MINIFS('Input - target event report'!E:E,'Input - target event report'!L:L,B:B,'Input - target event report'!D:D,"Private Investment"))/(E472-1))</f>
        <v/>
      </c>
      <c r="E472">
        <f>COUNTIFS('Input - target event report'!L:L,B472,'Input - target event report'!D:D, "Private Investment")</f>
        <v/>
      </c>
      <c r="F472">
        <f>AVERAGEIF(INDEX('Input - companies list'!$A:$BG, 0, MATCH("Clusters 0",'Input - companies list'!$A$1:$BG$1, 0)),'Output - Cluster ranking'!B472,INDEX('Input - companies list'!$A:$BG, 0, MATCH("Flow",'Input - companies list'!$A$1:$BG$1, 0)))</f>
        <v/>
      </c>
      <c r="G472">
        <f>AVERAGEIF(INDEX('Input - companies list'!$A:$BG, 0, MATCH("Clusters 0",'Input - companies list'!$A$1:$BG$1, 0)),'Output - Cluster ranking'!B472,INDEX('Input - companies list'!$A:$BG, 0, MATCH("Inter-Cluster Connectivity",'Input - companies list'!$A$1:$BG$1, 0)))</f>
        <v/>
      </c>
      <c r="H472">
        <f>IFERROR(PERCENTRANK(C:C,C472),0)</f>
        <v/>
      </c>
      <c r="I472">
        <f>IFERROR(1 - PERCENTRANK(D:D,D472),0)</f>
        <v/>
      </c>
      <c r="J472">
        <f>IFERROR(PERCENTRANK(E:E,E472),0)</f>
        <v/>
      </c>
      <c r="K472">
        <f>IFERROR(1 - PERCENTRANK(F:F,F472),0)</f>
        <v/>
      </c>
      <c r="L472">
        <f>IFERROR(PERCENTRANK(G:G,G472),0)</f>
        <v/>
      </c>
      <c r="M472">
        <f>H472*weightA+I472*weightB+J472*weightC+K472*weightD+L472*weightE</f>
        <v/>
      </c>
    </row>
    <row r="473" spans="1:13">
      <c r="A473">
        <f>RANK(M473,M:M)</f>
        <v/>
      </c>
      <c r="C473">
        <f>SUMIFS('Input - target event report'!H:H,'Input - target event report'!L:L,B473,'Input - target event report'!D:D, "Private Investment")</f>
        <v/>
      </c>
      <c r="D473">
        <f>IF(E473&lt;2, "N/A", (MAXIFS('Input - target event report'!E:E,'Input - target event report'!L:L,B:B,'Input - target event report'!D:D,"Private Investment")-MINIFS('Input - target event report'!E:E,'Input - target event report'!L:L,B:B,'Input - target event report'!D:D,"Private Investment"))/(E473-1))</f>
        <v/>
      </c>
      <c r="E473">
        <f>COUNTIFS('Input - target event report'!L:L,B473,'Input - target event report'!D:D, "Private Investment")</f>
        <v/>
      </c>
      <c r="F473">
        <f>AVERAGEIF(INDEX('Input - companies list'!$A:$BG, 0, MATCH("Clusters 0",'Input - companies list'!$A$1:$BG$1, 0)),'Output - Cluster ranking'!B473,INDEX('Input - companies list'!$A:$BG, 0, MATCH("Flow",'Input - companies list'!$A$1:$BG$1, 0)))</f>
        <v/>
      </c>
      <c r="G473">
        <f>AVERAGEIF(INDEX('Input - companies list'!$A:$BG, 0, MATCH("Clusters 0",'Input - companies list'!$A$1:$BG$1, 0)),'Output - Cluster ranking'!B473,INDEX('Input - companies list'!$A:$BG, 0, MATCH("Inter-Cluster Connectivity",'Input - companies list'!$A$1:$BG$1, 0)))</f>
        <v/>
      </c>
      <c r="H473">
        <f>IFERROR(PERCENTRANK(C:C,C473),0)</f>
        <v/>
      </c>
      <c r="I473">
        <f>IFERROR(1 - PERCENTRANK(D:D,D473),0)</f>
        <v/>
      </c>
      <c r="J473">
        <f>IFERROR(PERCENTRANK(E:E,E473),0)</f>
        <v/>
      </c>
      <c r="K473">
        <f>IFERROR(1 - PERCENTRANK(F:F,F473),0)</f>
        <v/>
      </c>
      <c r="L473">
        <f>IFERROR(PERCENTRANK(G:G,G473),0)</f>
        <v/>
      </c>
      <c r="M473">
        <f>H473*weightA+I473*weightB+J473*weightC+K473*weightD+L473*weightE</f>
        <v/>
      </c>
    </row>
    <row r="474" spans="1:13">
      <c r="A474">
        <f>RANK(M474,M:M)</f>
        <v/>
      </c>
      <c r="C474">
        <f>SUMIFS('Input - target event report'!H:H,'Input - target event report'!L:L,B474,'Input - target event report'!D:D, "Private Investment")</f>
        <v/>
      </c>
      <c r="D474">
        <f>IF(E474&lt;2, "N/A", (MAXIFS('Input - target event report'!E:E,'Input - target event report'!L:L,B:B,'Input - target event report'!D:D,"Private Investment")-MINIFS('Input - target event report'!E:E,'Input - target event report'!L:L,B:B,'Input - target event report'!D:D,"Private Investment"))/(E474-1))</f>
        <v/>
      </c>
      <c r="E474">
        <f>COUNTIFS('Input - target event report'!L:L,B474,'Input - target event report'!D:D, "Private Investment")</f>
        <v/>
      </c>
      <c r="F474">
        <f>AVERAGEIF(INDEX('Input - companies list'!$A:$BG, 0, MATCH("Clusters 0",'Input - companies list'!$A$1:$BG$1, 0)),'Output - Cluster ranking'!B474,INDEX('Input - companies list'!$A:$BG, 0, MATCH("Flow",'Input - companies list'!$A$1:$BG$1, 0)))</f>
        <v/>
      </c>
      <c r="G474">
        <f>AVERAGEIF(INDEX('Input - companies list'!$A:$BG, 0, MATCH("Clusters 0",'Input - companies list'!$A$1:$BG$1, 0)),'Output - Cluster ranking'!B474,INDEX('Input - companies list'!$A:$BG, 0, MATCH("Inter-Cluster Connectivity",'Input - companies list'!$A$1:$BG$1, 0)))</f>
        <v/>
      </c>
      <c r="H474">
        <f>IFERROR(PERCENTRANK(C:C,C474),0)</f>
        <v/>
      </c>
      <c r="I474">
        <f>IFERROR(1 - PERCENTRANK(D:D,D474),0)</f>
        <v/>
      </c>
      <c r="J474">
        <f>IFERROR(PERCENTRANK(E:E,E474),0)</f>
        <v/>
      </c>
      <c r="K474">
        <f>IFERROR(1 - PERCENTRANK(F:F,F474),0)</f>
        <v/>
      </c>
      <c r="L474">
        <f>IFERROR(PERCENTRANK(G:G,G474),0)</f>
        <v/>
      </c>
      <c r="M474">
        <f>H474*weightA+I474*weightB+J474*weightC+K474*weightD+L474*weightE</f>
        <v/>
      </c>
    </row>
    <row r="475" spans="1:13">
      <c r="A475">
        <f>RANK(M475,M:M)</f>
        <v/>
      </c>
      <c r="C475">
        <f>SUMIFS('Input - target event report'!H:H,'Input - target event report'!L:L,B475,'Input - target event report'!D:D, "Private Investment")</f>
        <v/>
      </c>
      <c r="D475">
        <f>IF(E475&lt;2, "N/A", (MAXIFS('Input - target event report'!E:E,'Input - target event report'!L:L,B:B,'Input - target event report'!D:D,"Private Investment")-MINIFS('Input - target event report'!E:E,'Input - target event report'!L:L,B:B,'Input - target event report'!D:D,"Private Investment"))/(E475-1))</f>
        <v/>
      </c>
      <c r="E475">
        <f>COUNTIFS('Input - target event report'!L:L,B475,'Input - target event report'!D:D, "Private Investment")</f>
        <v/>
      </c>
      <c r="F475">
        <f>AVERAGEIF(INDEX('Input - companies list'!$A:$BG, 0, MATCH("Clusters 0",'Input - companies list'!$A$1:$BG$1, 0)),'Output - Cluster ranking'!B475,INDEX('Input - companies list'!$A:$BG, 0, MATCH("Flow",'Input - companies list'!$A$1:$BG$1, 0)))</f>
        <v/>
      </c>
      <c r="G475">
        <f>AVERAGEIF(INDEX('Input - companies list'!$A:$BG, 0, MATCH("Clusters 0",'Input - companies list'!$A$1:$BG$1, 0)),'Output - Cluster ranking'!B475,INDEX('Input - companies list'!$A:$BG, 0, MATCH("Inter-Cluster Connectivity",'Input - companies list'!$A$1:$BG$1, 0)))</f>
        <v/>
      </c>
      <c r="H475">
        <f>IFERROR(PERCENTRANK(C:C,C475),0)</f>
        <v/>
      </c>
      <c r="I475">
        <f>IFERROR(1 - PERCENTRANK(D:D,D475),0)</f>
        <v/>
      </c>
      <c r="J475">
        <f>IFERROR(PERCENTRANK(E:E,E475),0)</f>
        <v/>
      </c>
      <c r="K475">
        <f>IFERROR(1 - PERCENTRANK(F:F,F475),0)</f>
        <v/>
      </c>
      <c r="L475">
        <f>IFERROR(PERCENTRANK(G:G,G475),0)</f>
        <v/>
      </c>
      <c r="M475">
        <f>H475*weightA+I475*weightB+J475*weightC+K475*weightD+L475*weightE</f>
        <v/>
      </c>
    </row>
    <row r="476" spans="1:13">
      <c r="A476">
        <f>RANK(M476,M:M)</f>
        <v/>
      </c>
      <c r="C476">
        <f>SUMIFS('Input - target event report'!H:H,'Input - target event report'!L:L,B476,'Input - target event report'!D:D, "Private Investment")</f>
        <v/>
      </c>
      <c r="D476">
        <f>IF(E476&lt;2, "N/A", (MAXIFS('Input - target event report'!E:E,'Input - target event report'!L:L,B:B,'Input - target event report'!D:D,"Private Investment")-MINIFS('Input - target event report'!E:E,'Input - target event report'!L:L,B:B,'Input - target event report'!D:D,"Private Investment"))/(E476-1))</f>
        <v/>
      </c>
      <c r="E476">
        <f>COUNTIFS('Input - target event report'!L:L,B476,'Input - target event report'!D:D, "Private Investment")</f>
        <v/>
      </c>
      <c r="F476">
        <f>AVERAGEIF(INDEX('Input - companies list'!$A:$BG, 0, MATCH("Clusters 0",'Input - companies list'!$A$1:$BG$1, 0)),'Output - Cluster ranking'!B476,INDEX('Input - companies list'!$A:$BG, 0, MATCH("Flow",'Input - companies list'!$A$1:$BG$1, 0)))</f>
        <v/>
      </c>
      <c r="G476">
        <f>AVERAGEIF(INDEX('Input - companies list'!$A:$BG, 0, MATCH("Clusters 0",'Input - companies list'!$A$1:$BG$1, 0)),'Output - Cluster ranking'!B476,INDEX('Input - companies list'!$A:$BG, 0, MATCH("Inter-Cluster Connectivity",'Input - companies list'!$A$1:$BG$1, 0)))</f>
        <v/>
      </c>
      <c r="H476">
        <f>IFERROR(PERCENTRANK(C:C,C476),0)</f>
        <v/>
      </c>
      <c r="I476">
        <f>IFERROR(1 - PERCENTRANK(D:D,D476),0)</f>
        <v/>
      </c>
      <c r="J476">
        <f>IFERROR(PERCENTRANK(E:E,E476),0)</f>
        <v/>
      </c>
      <c r="K476">
        <f>IFERROR(1 - PERCENTRANK(F:F,F476),0)</f>
        <v/>
      </c>
      <c r="L476">
        <f>IFERROR(PERCENTRANK(G:G,G476),0)</f>
        <v/>
      </c>
      <c r="M476">
        <f>H476*weightA+I476*weightB+J476*weightC+K476*weightD+L476*weightE</f>
        <v/>
      </c>
    </row>
    <row r="477" spans="1:13">
      <c r="A477">
        <f>RANK(M477,M:M)</f>
        <v/>
      </c>
      <c r="C477">
        <f>SUMIFS('Input - target event report'!H:H,'Input - target event report'!L:L,B477,'Input - target event report'!D:D, "Private Investment")</f>
        <v/>
      </c>
      <c r="D477">
        <f>IF(E477&lt;2, "N/A", (MAXIFS('Input - target event report'!E:E,'Input - target event report'!L:L,B:B,'Input - target event report'!D:D,"Private Investment")-MINIFS('Input - target event report'!E:E,'Input - target event report'!L:L,B:B,'Input - target event report'!D:D,"Private Investment"))/(E477-1))</f>
        <v/>
      </c>
      <c r="E477">
        <f>COUNTIFS('Input - target event report'!L:L,B477,'Input - target event report'!D:D, "Private Investment")</f>
        <v/>
      </c>
      <c r="F477">
        <f>AVERAGEIF(INDEX('Input - companies list'!$A:$BG, 0, MATCH("Clusters 0",'Input - companies list'!$A$1:$BG$1, 0)),'Output - Cluster ranking'!B477,INDEX('Input - companies list'!$A:$BG, 0, MATCH("Flow",'Input - companies list'!$A$1:$BG$1, 0)))</f>
        <v/>
      </c>
      <c r="G477">
        <f>AVERAGEIF(INDEX('Input - companies list'!$A:$BG, 0, MATCH("Clusters 0",'Input - companies list'!$A$1:$BG$1, 0)),'Output - Cluster ranking'!B477,INDEX('Input - companies list'!$A:$BG, 0, MATCH("Inter-Cluster Connectivity",'Input - companies list'!$A$1:$BG$1, 0)))</f>
        <v/>
      </c>
      <c r="H477">
        <f>IFERROR(PERCENTRANK(C:C,C477),0)</f>
        <v/>
      </c>
      <c r="I477">
        <f>IFERROR(1 - PERCENTRANK(D:D,D477),0)</f>
        <v/>
      </c>
      <c r="J477">
        <f>IFERROR(PERCENTRANK(E:E,E477),0)</f>
        <v/>
      </c>
      <c r="K477">
        <f>IFERROR(1 - PERCENTRANK(F:F,F477),0)</f>
        <v/>
      </c>
      <c r="L477">
        <f>IFERROR(PERCENTRANK(G:G,G477),0)</f>
        <v/>
      </c>
      <c r="M477">
        <f>H477*weightA+I477*weightB+J477*weightC+K477*weightD+L477*weightE</f>
        <v/>
      </c>
    </row>
    <row r="478" spans="1:13">
      <c r="A478">
        <f>RANK(M478,M:M)</f>
        <v/>
      </c>
      <c r="C478">
        <f>SUMIFS('Input - target event report'!H:H,'Input - target event report'!L:L,B478,'Input - target event report'!D:D, "Private Investment")</f>
        <v/>
      </c>
      <c r="D478">
        <f>IF(E478&lt;2, "N/A", (MAXIFS('Input - target event report'!E:E,'Input - target event report'!L:L,B:B,'Input - target event report'!D:D,"Private Investment")-MINIFS('Input - target event report'!E:E,'Input - target event report'!L:L,B:B,'Input - target event report'!D:D,"Private Investment"))/(E478-1))</f>
        <v/>
      </c>
      <c r="E478">
        <f>COUNTIFS('Input - target event report'!L:L,B478,'Input - target event report'!D:D, "Private Investment")</f>
        <v/>
      </c>
      <c r="F478">
        <f>AVERAGEIF(INDEX('Input - companies list'!$A:$BG, 0, MATCH("Clusters 0",'Input - companies list'!$A$1:$BG$1, 0)),'Output - Cluster ranking'!B478,INDEX('Input - companies list'!$A:$BG, 0, MATCH("Flow",'Input - companies list'!$A$1:$BG$1, 0)))</f>
        <v/>
      </c>
      <c r="G478">
        <f>AVERAGEIF(INDEX('Input - companies list'!$A:$BG, 0, MATCH("Clusters 0",'Input - companies list'!$A$1:$BG$1, 0)),'Output - Cluster ranking'!B478,INDEX('Input - companies list'!$A:$BG, 0, MATCH("Inter-Cluster Connectivity",'Input - companies list'!$A$1:$BG$1, 0)))</f>
        <v/>
      </c>
      <c r="H478">
        <f>IFERROR(PERCENTRANK(C:C,C478),0)</f>
        <v/>
      </c>
      <c r="I478">
        <f>IFERROR(1 - PERCENTRANK(D:D,D478),0)</f>
        <v/>
      </c>
      <c r="J478">
        <f>IFERROR(PERCENTRANK(E:E,E478),0)</f>
        <v/>
      </c>
      <c r="K478">
        <f>IFERROR(1 - PERCENTRANK(F:F,F478),0)</f>
        <v/>
      </c>
      <c r="L478">
        <f>IFERROR(PERCENTRANK(G:G,G478),0)</f>
        <v/>
      </c>
      <c r="M478">
        <f>H478*weightA+I478*weightB+J478*weightC+K478*weightD+L478*weightE</f>
        <v/>
      </c>
    </row>
    <row r="479" spans="1:13">
      <c r="A479">
        <f>RANK(M479,M:M)</f>
        <v/>
      </c>
      <c r="C479">
        <f>SUMIFS('Input - target event report'!H:H,'Input - target event report'!L:L,B479,'Input - target event report'!D:D, "Private Investment")</f>
        <v/>
      </c>
      <c r="D479">
        <f>IF(E479&lt;2, "N/A", (MAXIFS('Input - target event report'!E:E,'Input - target event report'!L:L,B:B,'Input - target event report'!D:D,"Private Investment")-MINIFS('Input - target event report'!E:E,'Input - target event report'!L:L,B:B,'Input - target event report'!D:D,"Private Investment"))/(E479-1))</f>
        <v/>
      </c>
      <c r="E479">
        <f>COUNTIFS('Input - target event report'!L:L,B479,'Input - target event report'!D:D, "Private Investment")</f>
        <v/>
      </c>
      <c r="F479">
        <f>AVERAGEIF(INDEX('Input - companies list'!$A:$BG, 0, MATCH("Clusters 0",'Input - companies list'!$A$1:$BG$1, 0)),'Output - Cluster ranking'!B479,INDEX('Input - companies list'!$A:$BG, 0, MATCH("Flow",'Input - companies list'!$A$1:$BG$1, 0)))</f>
        <v/>
      </c>
      <c r="G479">
        <f>AVERAGEIF(INDEX('Input - companies list'!$A:$BG, 0, MATCH("Clusters 0",'Input - companies list'!$A$1:$BG$1, 0)),'Output - Cluster ranking'!B479,INDEX('Input - companies list'!$A:$BG, 0, MATCH("Inter-Cluster Connectivity",'Input - companies list'!$A$1:$BG$1, 0)))</f>
        <v/>
      </c>
      <c r="H479">
        <f>IFERROR(PERCENTRANK(C:C,C479),0)</f>
        <v/>
      </c>
      <c r="I479">
        <f>IFERROR(1 - PERCENTRANK(D:D,D479),0)</f>
        <v/>
      </c>
      <c r="J479">
        <f>IFERROR(PERCENTRANK(E:E,E479),0)</f>
        <v/>
      </c>
      <c r="K479">
        <f>IFERROR(1 - PERCENTRANK(F:F,F479),0)</f>
        <v/>
      </c>
      <c r="L479">
        <f>IFERROR(PERCENTRANK(G:G,G479),0)</f>
        <v/>
      </c>
      <c r="M479">
        <f>H479*weightA+I479*weightB+J479*weightC+K479*weightD+L479*weightE</f>
        <v/>
      </c>
    </row>
    <row r="480" spans="1:13">
      <c r="A480">
        <f>RANK(M480,M:M)</f>
        <v/>
      </c>
      <c r="C480">
        <f>SUMIFS('Input - target event report'!H:H,'Input - target event report'!L:L,B480,'Input - target event report'!D:D, "Private Investment")</f>
        <v/>
      </c>
      <c r="D480">
        <f>IF(E480&lt;2, "N/A", (MAXIFS('Input - target event report'!E:E,'Input - target event report'!L:L,B:B,'Input - target event report'!D:D,"Private Investment")-MINIFS('Input - target event report'!E:E,'Input - target event report'!L:L,B:B,'Input - target event report'!D:D,"Private Investment"))/(E480-1))</f>
        <v/>
      </c>
      <c r="E480">
        <f>COUNTIFS('Input - target event report'!L:L,B480,'Input - target event report'!D:D, "Private Investment")</f>
        <v/>
      </c>
      <c r="F480">
        <f>AVERAGEIF(INDEX('Input - companies list'!$A:$BG, 0, MATCH("Clusters 0",'Input - companies list'!$A$1:$BG$1, 0)),'Output - Cluster ranking'!B480,INDEX('Input - companies list'!$A:$BG, 0, MATCH("Flow",'Input - companies list'!$A$1:$BG$1, 0)))</f>
        <v/>
      </c>
      <c r="G480">
        <f>AVERAGEIF(INDEX('Input - companies list'!$A:$BG, 0, MATCH("Clusters 0",'Input - companies list'!$A$1:$BG$1, 0)),'Output - Cluster ranking'!B480,INDEX('Input - companies list'!$A:$BG, 0, MATCH("Inter-Cluster Connectivity",'Input - companies list'!$A$1:$BG$1, 0)))</f>
        <v/>
      </c>
      <c r="H480">
        <f>IFERROR(PERCENTRANK(C:C,C480),0)</f>
        <v/>
      </c>
      <c r="I480">
        <f>IFERROR(1 - PERCENTRANK(D:D,D480),0)</f>
        <v/>
      </c>
      <c r="J480">
        <f>IFERROR(PERCENTRANK(E:E,E480),0)</f>
        <v/>
      </c>
      <c r="K480">
        <f>IFERROR(1 - PERCENTRANK(F:F,F480),0)</f>
        <v/>
      </c>
      <c r="L480">
        <f>IFERROR(PERCENTRANK(G:G,G480),0)</f>
        <v/>
      </c>
      <c r="M480">
        <f>H480*weightA+I480*weightB+J480*weightC+K480*weightD+L480*weightE</f>
        <v/>
      </c>
    </row>
    <row r="481" spans="1:13">
      <c r="A481">
        <f>RANK(M481,M:M)</f>
        <v/>
      </c>
      <c r="C481">
        <f>SUMIFS('Input - target event report'!H:H,'Input - target event report'!L:L,B481,'Input - target event report'!D:D, "Private Investment")</f>
        <v/>
      </c>
      <c r="D481">
        <f>IF(E481&lt;2, "N/A", (MAXIFS('Input - target event report'!E:E,'Input - target event report'!L:L,B:B,'Input - target event report'!D:D,"Private Investment")-MINIFS('Input - target event report'!E:E,'Input - target event report'!L:L,B:B,'Input - target event report'!D:D,"Private Investment"))/(E481-1))</f>
        <v/>
      </c>
      <c r="E481">
        <f>COUNTIFS('Input - target event report'!L:L,B481,'Input - target event report'!D:D, "Private Investment")</f>
        <v/>
      </c>
      <c r="F481">
        <f>AVERAGEIF(INDEX('Input - companies list'!$A:$BG, 0, MATCH("Clusters 0",'Input - companies list'!$A$1:$BG$1, 0)),'Output - Cluster ranking'!B481,INDEX('Input - companies list'!$A:$BG, 0, MATCH("Flow",'Input - companies list'!$A$1:$BG$1, 0)))</f>
        <v/>
      </c>
      <c r="G481">
        <f>AVERAGEIF(INDEX('Input - companies list'!$A:$BG, 0, MATCH("Clusters 0",'Input - companies list'!$A$1:$BG$1, 0)),'Output - Cluster ranking'!B481,INDEX('Input - companies list'!$A:$BG, 0, MATCH("Inter-Cluster Connectivity",'Input - companies list'!$A$1:$BG$1, 0)))</f>
        <v/>
      </c>
      <c r="H481">
        <f>IFERROR(PERCENTRANK(C:C,C481),0)</f>
        <v/>
      </c>
      <c r="I481">
        <f>IFERROR(1 - PERCENTRANK(D:D,D481),0)</f>
        <v/>
      </c>
      <c r="J481">
        <f>IFERROR(PERCENTRANK(E:E,E481),0)</f>
        <v/>
      </c>
      <c r="K481">
        <f>IFERROR(1 - PERCENTRANK(F:F,F481),0)</f>
        <v/>
      </c>
      <c r="L481">
        <f>IFERROR(PERCENTRANK(G:G,G481),0)</f>
        <v/>
      </c>
      <c r="M481">
        <f>H481*weightA+I481*weightB+J481*weightC+K481*weightD+L481*weightE</f>
        <v/>
      </c>
    </row>
    <row r="482" spans="1:13">
      <c r="A482">
        <f>RANK(M482,M:M)</f>
        <v/>
      </c>
      <c r="C482">
        <f>SUMIFS('Input - target event report'!H:H,'Input - target event report'!L:L,B482,'Input - target event report'!D:D, "Private Investment")</f>
        <v/>
      </c>
      <c r="D482">
        <f>IF(E482&lt;2, "N/A", (MAXIFS('Input - target event report'!E:E,'Input - target event report'!L:L,B:B,'Input - target event report'!D:D,"Private Investment")-MINIFS('Input - target event report'!E:E,'Input - target event report'!L:L,B:B,'Input - target event report'!D:D,"Private Investment"))/(E482-1))</f>
        <v/>
      </c>
      <c r="E482">
        <f>COUNTIFS('Input - target event report'!L:L,B482,'Input - target event report'!D:D, "Private Investment")</f>
        <v/>
      </c>
      <c r="F482">
        <f>AVERAGEIF(INDEX('Input - companies list'!$A:$BG, 0, MATCH("Clusters 0",'Input - companies list'!$A$1:$BG$1, 0)),'Output - Cluster ranking'!B482,INDEX('Input - companies list'!$A:$BG, 0, MATCH("Flow",'Input - companies list'!$A$1:$BG$1, 0)))</f>
        <v/>
      </c>
      <c r="G482">
        <f>AVERAGEIF(INDEX('Input - companies list'!$A:$BG, 0, MATCH("Clusters 0",'Input - companies list'!$A$1:$BG$1, 0)),'Output - Cluster ranking'!B482,INDEX('Input - companies list'!$A:$BG, 0, MATCH("Inter-Cluster Connectivity",'Input - companies list'!$A$1:$BG$1, 0)))</f>
        <v/>
      </c>
      <c r="H482">
        <f>IFERROR(PERCENTRANK(C:C,C482),0)</f>
        <v/>
      </c>
      <c r="I482">
        <f>IFERROR(1 - PERCENTRANK(D:D,D482),0)</f>
        <v/>
      </c>
      <c r="J482">
        <f>IFERROR(PERCENTRANK(E:E,E482),0)</f>
        <v/>
      </c>
      <c r="K482">
        <f>IFERROR(1 - PERCENTRANK(F:F,F482),0)</f>
        <v/>
      </c>
      <c r="L482">
        <f>IFERROR(PERCENTRANK(G:G,G482),0)</f>
        <v/>
      </c>
      <c r="M482">
        <f>H482*weightA+I482*weightB+J482*weightC+K482*weightD+L482*weightE</f>
        <v/>
      </c>
    </row>
    <row r="483" spans="1:13">
      <c r="A483">
        <f>RANK(M483,M:M)</f>
        <v/>
      </c>
      <c r="C483">
        <f>SUMIFS('Input - target event report'!H:H,'Input - target event report'!L:L,B483,'Input - target event report'!D:D, "Private Investment")</f>
        <v/>
      </c>
      <c r="D483">
        <f>IF(E483&lt;2, "N/A", (MAXIFS('Input - target event report'!E:E,'Input - target event report'!L:L,B:B,'Input - target event report'!D:D,"Private Investment")-MINIFS('Input - target event report'!E:E,'Input - target event report'!L:L,B:B,'Input - target event report'!D:D,"Private Investment"))/(E483-1))</f>
        <v/>
      </c>
      <c r="E483">
        <f>COUNTIFS('Input - target event report'!L:L,B483,'Input - target event report'!D:D, "Private Investment")</f>
        <v/>
      </c>
      <c r="F483">
        <f>AVERAGEIF(INDEX('Input - companies list'!$A:$BG, 0, MATCH("Clusters 0",'Input - companies list'!$A$1:$BG$1, 0)),'Output - Cluster ranking'!B483,INDEX('Input - companies list'!$A:$BG, 0, MATCH("Flow",'Input - companies list'!$A$1:$BG$1, 0)))</f>
        <v/>
      </c>
      <c r="G483">
        <f>AVERAGEIF(INDEX('Input - companies list'!$A:$BG, 0, MATCH("Clusters 0",'Input - companies list'!$A$1:$BG$1, 0)),'Output - Cluster ranking'!B483,INDEX('Input - companies list'!$A:$BG, 0, MATCH("Inter-Cluster Connectivity",'Input - companies list'!$A$1:$BG$1, 0)))</f>
        <v/>
      </c>
      <c r="H483">
        <f>IFERROR(PERCENTRANK(C:C,C483),0)</f>
        <v/>
      </c>
      <c r="I483">
        <f>IFERROR(1 - PERCENTRANK(D:D,D483),0)</f>
        <v/>
      </c>
      <c r="J483">
        <f>IFERROR(PERCENTRANK(E:E,E483),0)</f>
        <v/>
      </c>
      <c r="K483">
        <f>IFERROR(1 - PERCENTRANK(F:F,F483),0)</f>
        <v/>
      </c>
      <c r="L483">
        <f>IFERROR(PERCENTRANK(G:G,G483),0)</f>
        <v/>
      </c>
      <c r="M483">
        <f>H483*weightA+I483*weightB+J483*weightC+K483*weightD+L483*weightE</f>
        <v/>
      </c>
    </row>
    <row r="484" spans="1:13">
      <c r="A484">
        <f>RANK(M484,M:M)</f>
        <v/>
      </c>
      <c r="C484">
        <f>SUMIFS('Input - target event report'!H:H,'Input - target event report'!L:L,B484,'Input - target event report'!D:D, "Private Investment")</f>
        <v/>
      </c>
      <c r="D484">
        <f>IF(E484&lt;2, "N/A", (MAXIFS('Input - target event report'!E:E,'Input - target event report'!L:L,B:B,'Input - target event report'!D:D,"Private Investment")-MINIFS('Input - target event report'!E:E,'Input - target event report'!L:L,B:B,'Input - target event report'!D:D,"Private Investment"))/(E484-1))</f>
        <v/>
      </c>
      <c r="E484">
        <f>COUNTIFS('Input - target event report'!L:L,B484,'Input - target event report'!D:D, "Private Investment")</f>
        <v/>
      </c>
      <c r="F484">
        <f>AVERAGEIF(INDEX('Input - companies list'!$A:$BG, 0, MATCH("Clusters 0",'Input - companies list'!$A$1:$BG$1, 0)),'Output - Cluster ranking'!B484,INDEX('Input - companies list'!$A:$BG, 0, MATCH("Flow",'Input - companies list'!$A$1:$BG$1, 0)))</f>
        <v/>
      </c>
      <c r="G484">
        <f>AVERAGEIF(INDEX('Input - companies list'!$A:$BG, 0, MATCH("Clusters 0",'Input - companies list'!$A$1:$BG$1, 0)),'Output - Cluster ranking'!B484,INDEX('Input - companies list'!$A:$BG, 0, MATCH("Inter-Cluster Connectivity",'Input - companies list'!$A$1:$BG$1, 0)))</f>
        <v/>
      </c>
      <c r="H484">
        <f>IFERROR(PERCENTRANK(C:C,C484),0)</f>
        <v/>
      </c>
      <c r="I484">
        <f>IFERROR(1 - PERCENTRANK(D:D,D484),0)</f>
        <v/>
      </c>
      <c r="J484">
        <f>IFERROR(PERCENTRANK(E:E,E484),0)</f>
        <v/>
      </c>
      <c r="K484">
        <f>IFERROR(1 - PERCENTRANK(F:F,F484),0)</f>
        <v/>
      </c>
      <c r="L484">
        <f>IFERROR(PERCENTRANK(G:G,G484),0)</f>
        <v/>
      </c>
      <c r="M484">
        <f>H484*weightA+I484*weightB+J484*weightC+K484*weightD+L484*weightE</f>
        <v/>
      </c>
    </row>
    <row r="485" spans="1:13">
      <c r="A485">
        <f>RANK(M485,M:M)</f>
        <v/>
      </c>
      <c r="C485">
        <f>SUMIFS('Input - target event report'!H:H,'Input - target event report'!L:L,B485,'Input - target event report'!D:D, "Private Investment")</f>
        <v/>
      </c>
      <c r="D485">
        <f>IF(E485&lt;2, "N/A", (MAXIFS('Input - target event report'!E:E,'Input - target event report'!L:L,B:B,'Input - target event report'!D:D,"Private Investment")-MINIFS('Input - target event report'!E:E,'Input - target event report'!L:L,B:B,'Input - target event report'!D:D,"Private Investment"))/(E485-1))</f>
        <v/>
      </c>
      <c r="E485">
        <f>COUNTIFS('Input - target event report'!L:L,B485,'Input - target event report'!D:D, "Private Investment")</f>
        <v/>
      </c>
      <c r="F485">
        <f>AVERAGEIF(INDEX('Input - companies list'!$A:$BG, 0, MATCH("Clusters 0",'Input - companies list'!$A$1:$BG$1, 0)),'Output - Cluster ranking'!B485,INDEX('Input - companies list'!$A:$BG, 0, MATCH("Flow",'Input - companies list'!$A$1:$BG$1, 0)))</f>
        <v/>
      </c>
      <c r="G485">
        <f>AVERAGEIF(INDEX('Input - companies list'!$A:$BG, 0, MATCH("Clusters 0",'Input - companies list'!$A$1:$BG$1, 0)),'Output - Cluster ranking'!B485,INDEX('Input - companies list'!$A:$BG, 0, MATCH("Inter-Cluster Connectivity",'Input - companies list'!$A$1:$BG$1, 0)))</f>
        <v/>
      </c>
      <c r="H485">
        <f>IFERROR(PERCENTRANK(C:C,C485),0)</f>
        <v/>
      </c>
      <c r="I485">
        <f>IFERROR(1 - PERCENTRANK(D:D,D485),0)</f>
        <v/>
      </c>
      <c r="J485">
        <f>IFERROR(PERCENTRANK(E:E,E485),0)</f>
        <v/>
      </c>
      <c r="K485">
        <f>IFERROR(1 - PERCENTRANK(F:F,F485),0)</f>
        <v/>
      </c>
      <c r="L485">
        <f>IFERROR(PERCENTRANK(G:G,G485),0)</f>
        <v/>
      </c>
      <c r="M485">
        <f>H485*weightA+I485*weightB+J485*weightC+K485*weightD+L485*weightE</f>
        <v/>
      </c>
    </row>
    <row r="486" spans="1:13">
      <c r="A486">
        <f>RANK(M486,M:M)</f>
        <v/>
      </c>
      <c r="C486">
        <f>SUMIFS('Input - target event report'!H:H,'Input - target event report'!L:L,B486,'Input - target event report'!D:D, "Private Investment")</f>
        <v/>
      </c>
      <c r="D486">
        <f>IF(E486&lt;2, "N/A", (MAXIFS('Input - target event report'!E:E,'Input - target event report'!L:L,B:B,'Input - target event report'!D:D,"Private Investment")-MINIFS('Input - target event report'!E:E,'Input - target event report'!L:L,B:B,'Input - target event report'!D:D,"Private Investment"))/(E486-1))</f>
        <v/>
      </c>
      <c r="E486">
        <f>COUNTIFS('Input - target event report'!L:L,B486,'Input - target event report'!D:D, "Private Investment")</f>
        <v/>
      </c>
      <c r="F486">
        <f>AVERAGEIF(INDEX('Input - companies list'!$A:$BG, 0, MATCH("Clusters 0",'Input - companies list'!$A$1:$BG$1, 0)),'Output - Cluster ranking'!B486,INDEX('Input - companies list'!$A:$BG, 0, MATCH("Flow",'Input - companies list'!$A$1:$BG$1, 0)))</f>
        <v/>
      </c>
      <c r="G486">
        <f>AVERAGEIF(INDEX('Input - companies list'!$A:$BG, 0, MATCH("Clusters 0",'Input - companies list'!$A$1:$BG$1, 0)),'Output - Cluster ranking'!B486,INDEX('Input - companies list'!$A:$BG, 0, MATCH("Inter-Cluster Connectivity",'Input - companies list'!$A$1:$BG$1, 0)))</f>
        <v/>
      </c>
      <c r="H486">
        <f>IFERROR(PERCENTRANK(C:C,C486),0)</f>
        <v/>
      </c>
      <c r="I486">
        <f>IFERROR(1 - PERCENTRANK(D:D,D486),0)</f>
        <v/>
      </c>
      <c r="J486">
        <f>IFERROR(PERCENTRANK(E:E,E486),0)</f>
        <v/>
      </c>
      <c r="K486">
        <f>IFERROR(1 - PERCENTRANK(F:F,F486),0)</f>
        <v/>
      </c>
      <c r="L486">
        <f>IFERROR(PERCENTRANK(G:G,G486),0)</f>
        <v/>
      </c>
      <c r="M486">
        <f>H486*weightA+I486*weightB+J486*weightC+K486*weightD+L486*weightE</f>
        <v/>
      </c>
    </row>
    <row r="487" spans="1:13">
      <c r="A487">
        <f>RANK(M487,M:M)</f>
        <v/>
      </c>
      <c r="C487">
        <f>SUMIFS('Input - target event report'!H:H,'Input - target event report'!L:L,B487,'Input - target event report'!D:D, "Private Investment")</f>
        <v/>
      </c>
      <c r="D487">
        <f>IF(E487&lt;2, "N/A", (MAXIFS('Input - target event report'!E:E,'Input - target event report'!L:L,B:B,'Input - target event report'!D:D,"Private Investment")-MINIFS('Input - target event report'!E:E,'Input - target event report'!L:L,B:B,'Input - target event report'!D:D,"Private Investment"))/(E487-1))</f>
        <v/>
      </c>
      <c r="E487">
        <f>COUNTIFS('Input - target event report'!L:L,B487,'Input - target event report'!D:D, "Private Investment")</f>
        <v/>
      </c>
      <c r="F487">
        <f>AVERAGEIF(INDEX('Input - companies list'!$A:$BG, 0, MATCH("Clusters 0",'Input - companies list'!$A$1:$BG$1, 0)),'Output - Cluster ranking'!B487,INDEX('Input - companies list'!$A:$BG, 0, MATCH("Flow",'Input - companies list'!$A$1:$BG$1, 0)))</f>
        <v/>
      </c>
      <c r="G487">
        <f>AVERAGEIF(INDEX('Input - companies list'!$A:$BG, 0, MATCH("Clusters 0",'Input - companies list'!$A$1:$BG$1, 0)),'Output - Cluster ranking'!B487,INDEX('Input - companies list'!$A:$BG, 0, MATCH("Inter-Cluster Connectivity",'Input - companies list'!$A$1:$BG$1, 0)))</f>
        <v/>
      </c>
      <c r="H487">
        <f>IFERROR(PERCENTRANK(C:C,C487),0)</f>
        <v/>
      </c>
      <c r="I487">
        <f>IFERROR(1 - PERCENTRANK(D:D,D487),0)</f>
        <v/>
      </c>
      <c r="J487">
        <f>IFERROR(PERCENTRANK(E:E,E487),0)</f>
        <v/>
      </c>
      <c r="K487">
        <f>IFERROR(1 - PERCENTRANK(F:F,F487),0)</f>
        <v/>
      </c>
      <c r="L487">
        <f>IFERROR(PERCENTRANK(G:G,G487),0)</f>
        <v/>
      </c>
      <c r="M487">
        <f>H487*weightA+I487*weightB+J487*weightC+K487*weightD+L487*weightE</f>
        <v/>
      </c>
    </row>
    <row r="488" spans="1:13">
      <c r="A488">
        <f>RANK(M488,M:M)</f>
        <v/>
      </c>
      <c r="C488">
        <f>SUMIFS('Input - target event report'!H:H,'Input - target event report'!L:L,B488,'Input - target event report'!D:D, "Private Investment")</f>
        <v/>
      </c>
      <c r="D488">
        <f>IF(E488&lt;2, "N/A", (MAXIFS('Input - target event report'!E:E,'Input - target event report'!L:L,B:B,'Input - target event report'!D:D,"Private Investment")-MINIFS('Input - target event report'!E:E,'Input - target event report'!L:L,B:B,'Input - target event report'!D:D,"Private Investment"))/(E488-1))</f>
        <v/>
      </c>
      <c r="E488">
        <f>COUNTIFS('Input - target event report'!L:L,B488,'Input - target event report'!D:D, "Private Investment")</f>
        <v/>
      </c>
      <c r="F488">
        <f>AVERAGEIF(INDEX('Input - companies list'!$A:$BG, 0, MATCH("Clusters 0",'Input - companies list'!$A$1:$BG$1, 0)),'Output - Cluster ranking'!B488,INDEX('Input - companies list'!$A:$BG, 0, MATCH("Flow",'Input - companies list'!$A$1:$BG$1, 0)))</f>
        <v/>
      </c>
      <c r="G488">
        <f>AVERAGEIF(INDEX('Input - companies list'!$A:$BG, 0, MATCH("Clusters 0",'Input - companies list'!$A$1:$BG$1, 0)),'Output - Cluster ranking'!B488,INDEX('Input - companies list'!$A:$BG, 0, MATCH("Inter-Cluster Connectivity",'Input - companies list'!$A$1:$BG$1, 0)))</f>
        <v/>
      </c>
      <c r="H488">
        <f>IFERROR(PERCENTRANK(C:C,C488),0)</f>
        <v/>
      </c>
      <c r="I488">
        <f>IFERROR(1 - PERCENTRANK(D:D,D488),0)</f>
        <v/>
      </c>
      <c r="J488">
        <f>IFERROR(PERCENTRANK(E:E,E488),0)</f>
        <v/>
      </c>
      <c r="K488">
        <f>IFERROR(1 - PERCENTRANK(F:F,F488),0)</f>
        <v/>
      </c>
      <c r="L488">
        <f>IFERROR(PERCENTRANK(G:G,G488),0)</f>
        <v/>
      </c>
      <c r="M488">
        <f>H488*weightA+I488*weightB+J488*weightC+K488*weightD+L488*weightE</f>
        <v/>
      </c>
    </row>
    <row r="489" spans="1:13">
      <c r="A489">
        <f>RANK(M489,M:M)</f>
        <v/>
      </c>
      <c r="C489">
        <f>SUMIFS('Input - target event report'!H:H,'Input - target event report'!L:L,B489,'Input - target event report'!D:D, "Private Investment")</f>
        <v/>
      </c>
      <c r="D489">
        <f>IF(E489&lt;2, "N/A", (MAXIFS('Input - target event report'!E:E,'Input - target event report'!L:L,B:B,'Input - target event report'!D:D,"Private Investment")-MINIFS('Input - target event report'!E:E,'Input - target event report'!L:L,B:B,'Input - target event report'!D:D,"Private Investment"))/(E489-1))</f>
        <v/>
      </c>
      <c r="E489">
        <f>COUNTIFS('Input - target event report'!L:L,B489,'Input - target event report'!D:D, "Private Investment")</f>
        <v/>
      </c>
      <c r="F489">
        <f>AVERAGEIF(INDEX('Input - companies list'!$A:$BG, 0, MATCH("Clusters 0",'Input - companies list'!$A$1:$BG$1, 0)),'Output - Cluster ranking'!B489,INDEX('Input - companies list'!$A:$BG, 0, MATCH("Flow",'Input - companies list'!$A$1:$BG$1, 0)))</f>
        <v/>
      </c>
      <c r="G489">
        <f>AVERAGEIF(INDEX('Input - companies list'!$A:$BG, 0, MATCH("Clusters 0",'Input - companies list'!$A$1:$BG$1, 0)),'Output - Cluster ranking'!B489,INDEX('Input - companies list'!$A:$BG, 0, MATCH("Inter-Cluster Connectivity",'Input - companies list'!$A$1:$BG$1, 0)))</f>
        <v/>
      </c>
      <c r="H489">
        <f>IFERROR(PERCENTRANK(C:C,C489),0)</f>
        <v/>
      </c>
      <c r="I489">
        <f>IFERROR(1 - PERCENTRANK(D:D,D489),0)</f>
        <v/>
      </c>
      <c r="J489">
        <f>IFERROR(PERCENTRANK(E:E,E489),0)</f>
        <v/>
      </c>
      <c r="K489">
        <f>IFERROR(1 - PERCENTRANK(F:F,F489),0)</f>
        <v/>
      </c>
      <c r="L489">
        <f>IFERROR(PERCENTRANK(G:G,G489),0)</f>
        <v/>
      </c>
      <c r="M489">
        <f>H489*weightA+I489*weightB+J489*weightC+K489*weightD+L489*weightE</f>
        <v/>
      </c>
    </row>
    <row r="490" spans="1:13">
      <c r="A490">
        <f>RANK(M490,M:M)</f>
        <v/>
      </c>
      <c r="C490">
        <f>SUMIFS('Input - target event report'!H:H,'Input - target event report'!L:L,B490,'Input - target event report'!D:D, "Private Investment")</f>
        <v/>
      </c>
      <c r="D490">
        <f>IF(E490&lt;2, "N/A", (MAXIFS('Input - target event report'!E:E,'Input - target event report'!L:L,B:B,'Input - target event report'!D:D,"Private Investment")-MINIFS('Input - target event report'!E:E,'Input - target event report'!L:L,B:B,'Input - target event report'!D:D,"Private Investment"))/(E490-1))</f>
        <v/>
      </c>
      <c r="E490">
        <f>COUNTIFS('Input - target event report'!L:L,B490,'Input - target event report'!D:D, "Private Investment")</f>
        <v/>
      </c>
      <c r="F490">
        <f>AVERAGEIF(INDEX('Input - companies list'!$A:$BG, 0, MATCH("Clusters 0",'Input - companies list'!$A$1:$BG$1, 0)),'Output - Cluster ranking'!B490,INDEX('Input - companies list'!$A:$BG, 0, MATCH("Flow",'Input - companies list'!$A$1:$BG$1, 0)))</f>
        <v/>
      </c>
      <c r="G490">
        <f>AVERAGEIF(INDEX('Input - companies list'!$A:$BG, 0, MATCH("Clusters 0",'Input - companies list'!$A$1:$BG$1, 0)),'Output - Cluster ranking'!B490,INDEX('Input - companies list'!$A:$BG, 0, MATCH("Inter-Cluster Connectivity",'Input - companies list'!$A$1:$BG$1, 0)))</f>
        <v/>
      </c>
      <c r="H490">
        <f>IFERROR(PERCENTRANK(C:C,C490),0)</f>
        <v/>
      </c>
      <c r="I490">
        <f>IFERROR(1 - PERCENTRANK(D:D,D490),0)</f>
        <v/>
      </c>
      <c r="J490">
        <f>IFERROR(PERCENTRANK(E:E,E490),0)</f>
        <v/>
      </c>
      <c r="K490">
        <f>IFERROR(1 - PERCENTRANK(F:F,F490),0)</f>
        <v/>
      </c>
      <c r="L490">
        <f>IFERROR(PERCENTRANK(G:G,G490),0)</f>
        <v/>
      </c>
      <c r="M490">
        <f>H490*weightA+I490*weightB+J490*weightC+K490*weightD+L490*weightE</f>
        <v/>
      </c>
    </row>
    <row r="491" spans="1:13">
      <c r="A491">
        <f>RANK(M491,M:M)</f>
        <v/>
      </c>
      <c r="C491">
        <f>SUMIFS('Input - target event report'!H:H,'Input - target event report'!L:L,B491,'Input - target event report'!D:D, "Private Investment")</f>
        <v/>
      </c>
      <c r="D491">
        <f>IF(E491&lt;2, "N/A", (MAXIFS('Input - target event report'!E:E,'Input - target event report'!L:L,B:B,'Input - target event report'!D:D,"Private Investment")-MINIFS('Input - target event report'!E:E,'Input - target event report'!L:L,B:B,'Input - target event report'!D:D,"Private Investment"))/(E491-1))</f>
        <v/>
      </c>
      <c r="E491">
        <f>COUNTIFS('Input - target event report'!L:L,B491,'Input - target event report'!D:D, "Private Investment")</f>
        <v/>
      </c>
      <c r="F491">
        <f>AVERAGEIF(INDEX('Input - companies list'!$A:$BG, 0, MATCH("Clusters 0",'Input - companies list'!$A$1:$BG$1, 0)),'Output - Cluster ranking'!B491,INDEX('Input - companies list'!$A:$BG, 0, MATCH("Flow",'Input - companies list'!$A$1:$BG$1, 0)))</f>
        <v/>
      </c>
      <c r="G491">
        <f>AVERAGEIF(INDEX('Input - companies list'!$A:$BG, 0, MATCH("Clusters 0",'Input - companies list'!$A$1:$BG$1, 0)),'Output - Cluster ranking'!B491,INDEX('Input - companies list'!$A:$BG, 0, MATCH("Inter-Cluster Connectivity",'Input - companies list'!$A$1:$BG$1, 0)))</f>
        <v/>
      </c>
      <c r="H491">
        <f>IFERROR(PERCENTRANK(C:C,C491),0)</f>
        <v/>
      </c>
      <c r="I491">
        <f>IFERROR(1 - PERCENTRANK(D:D,D491),0)</f>
        <v/>
      </c>
      <c r="J491">
        <f>IFERROR(PERCENTRANK(E:E,E491),0)</f>
        <v/>
      </c>
      <c r="K491">
        <f>IFERROR(1 - PERCENTRANK(F:F,F491),0)</f>
        <v/>
      </c>
      <c r="L491">
        <f>IFERROR(PERCENTRANK(G:G,G491),0)</f>
        <v/>
      </c>
      <c r="M491">
        <f>H491*weightA+I491*weightB+J491*weightC+K491*weightD+L491*weightE</f>
        <v/>
      </c>
    </row>
    <row r="492" spans="1:13">
      <c r="A492">
        <f>RANK(M492,M:M)</f>
        <v/>
      </c>
      <c r="C492">
        <f>SUMIFS('Input - target event report'!H:H,'Input - target event report'!L:L,B492,'Input - target event report'!D:D, "Private Investment")</f>
        <v/>
      </c>
      <c r="D492">
        <f>IF(E492&lt;2, "N/A", (MAXIFS('Input - target event report'!E:E,'Input - target event report'!L:L,B:B,'Input - target event report'!D:D,"Private Investment")-MINIFS('Input - target event report'!E:E,'Input - target event report'!L:L,B:B,'Input - target event report'!D:D,"Private Investment"))/(E492-1))</f>
        <v/>
      </c>
      <c r="E492">
        <f>COUNTIFS('Input - target event report'!L:L,B492,'Input - target event report'!D:D, "Private Investment")</f>
        <v/>
      </c>
      <c r="F492">
        <f>AVERAGEIF(INDEX('Input - companies list'!$A:$BG, 0, MATCH("Clusters 0",'Input - companies list'!$A$1:$BG$1, 0)),'Output - Cluster ranking'!B492,INDEX('Input - companies list'!$A:$BG, 0, MATCH("Flow",'Input - companies list'!$A$1:$BG$1, 0)))</f>
        <v/>
      </c>
      <c r="G492">
        <f>AVERAGEIF(INDEX('Input - companies list'!$A:$BG, 0, MATCH("Clusters 0",'Input - companies list'!$A$1:$BG$1, 0)),'Output - Cluster ranking'!B492,INDEX('Input - companies list'!$A:$BG, 0, MATCH("Inter-Cluster Connectivity",'Input - companies list'!$A$1:$BG$1, 0)))</f>
        <v/>
      </c>
      <c r="H492">
        <f>IFERROR(PERCENTRANK(C:C,C492),0)</f>
        <v/>
      </c>
      <c r="I492">
        <f>IFERROR(1 - PERCENTRANK(D:D,D492),0)</f>
        <v/>
      </c>
      <c r="J492">
        <f>IFERROR(PERCENTRANK(E:E,E492),0)</f>
        <v/>
      </c>
      <c r="K492">
        <f>IFERROR(1 - PERCENTRANK(F:F,F492),0)</f>
        <v/>
      </c>
      <c r="L492">
        <f>IFERROR(PERCENTRANK(G:G,G492),0)</f>
        <v/>
      </c>
      <c r="M492">
        <f>H492*weightA+I492*weightB+J492*weightC+K492*weightD+L492*weightE</f>
        <v/>
      </c>
    </row>
    <row r="493" spans="1:13">
      <c r="A493">
        <f>RANK(M493,M:M)</f>
        <v/>
      </c>
      <c r="C493">
        <f>SUMIFS('Input - target event report'!H:H,'Input - target event report'!L:L,B493,'Input - target event report'!D:D, "Private Investment")</f>
        <v/>
      </c>
      <c r="D493">
        <f>IF(E493&lt;2, "N/A", (MAXIFS('Input - target event report'!E:E,'Input - target event report'!L:L,B:B,'Input - target event report'!D:D,"Private Investment")-MINIFS('Input - target event report'!E:E,'Input - target event report'!L:L,B:B,'Input - target event report'!D:D,"Private Investment"))/(E493-1))</f>
        <v/>
      </c>
      <c r="E493">
        <f>COUNTIFS('Input - target event report'!L:L,B493,'Input - target event report'!D:D, "Private Investment")</f>
        <v/>
      </c>
      <c r="F493">
        <f>AVERAGEIF(INDEX('Input - companies list'!$A:$BG, 0, MATCH("Clusters 0",'Input - companies list'!$A$1:$BG$1, 0)),'Output - Cluster ranking'!B493,INDEX('Input - companies list'!$A:$BG, 0, MATCH("Flow",'Input - companies list'!$A$1:$BG$1, 0)))</f>
        <v/>
      </c>
      <c r="G493">
        <f>AVERAGEIF(INDEX('Input - companies list'!$A:$BG, 0, MATCH("Clusters 0",'Input - companies list'!$A$1:$BG$1, 0)),'Output - Cluster ranking'!B493,INDEX('Input - companies list'!$A:$BG, 0, MATCH("Inter-Cluster Connectivity",'Input - companies list'!$A$1:$BG$1, 0)))</f>
        <v/>
      </c>
      <c r="H493">
        <f>IFERROR(PERCENTRANK(C:C,C493),0)</f>
        <v/>
      </c>
      <c r="I493">
        <f>IFERROR(1 - PERCENTRANK(D:D,D493),0)</f>
        <v/>
      </c>
      <c r="J493">
        <f>IFERROR(PERCENTRANK(E:E,E493),0)</f>
        <v/>
      </c>
      <c r="K493">
        <f>IFERROR(1 - PERCENTRANK(F:F,F493),0)</f>
        <v/>
      </c>
      <c r="L493">
        <f>IFERROR(PERCENTRANK(G:G,G493),0)</f>
        <v/>
      </c>
      <c r="M493">
        <f>H493*weightA+I493*weightB+J493*weightC+K493*weightD+L493*weightE</f>
        <v/>
      </c>
    </row>
    <row r="494" spans="1:13">
      <c r="A494">
        <f>RANK(M494,M:M)</f>
        <v/>
      </c>
      <c r="C494">
        <f>SUMIFS('Input - target event report'!H:H,'Input - target event report'!L:L,B494,'Input - target event report'!D:D, "Private Investment")</f>
        <v/>
      </c>
      <c r="D494">
        <f>IF(E494&lt;2, "N/A", (MAXIFS('Input - target event report'!E:E,'Input - target event report'!L:L,B:B,'Input - target event report'!D:D,"Private Investment")-MINIFS('Input - target event report'!E:E,'Input - target event report'!L:L,B:B,'Input - target event report'!D:D,"Private Investment"))/(E494-1))</f>
        <v/>
      </c>
      <c r="E494">
        <f>COUNTIFS('Input - target event report'!L:L,B494,'Input - target event report'!D:D, "Private Investment")</f>
        <v/>
      </c>
      <c r="F494">
        <f>AVERAGEIF(INDEX('Input - companies list'!$A:$BG, 0, MATCH("Clusters 0",'Input - companies list'!$A$1:$BG$1, 0)),'Output - Cluster ranking'!B494,INDEX('Input - companies list'!$A:$BG, 0, MATCH("Flow",'Input - companies list'!$A$1:$BG$1, 0)))</f>
        <v/>
      </c>
      <c r="G494">
        <f>AVERAGEIF(INDEX('Input - companies list'!$A:$BG, 0, MATCH("Clusters 0",'Input - companies list'!$A$1:$BG$1, 0)),'Output - Cluster ranking'!B494,INDEX('Input - companies list'!$A:$BG, 0, MATCH("Inter-Cluster Connectivity",'Input - companies list'!$A$1:$BG$1, 0)))</f>
        <v/>
      </c>
      <c r="H494">
        <f>IFERROR(PERCENTRANK(C:C,C494),0)</f>
        <v/>
      </c>
      <c r="I494">
        <f>IFERROR(1 - PERCENTRANK(D:D,D494),0)</f>
        <v/>
      </c>
      <c r="J494">
        <f>IFERROR(PERCENTRANK(E:E,E494),0)</f>
        <v/>
      </c>
      <c r="K494">
        <f>IFERROR(1 - PERCENTRANK(F:F,F494),0)</f>
        <v/>
      </c>
      <c r="L494">
        <f>IFERROR(PERCENTRANK(G:G,G494),0)</f>
        <v/>
      </c>
      <c r="M494">
        <f>H494*weightA+I494*weightB+J494*weightC+K494*weightD+L494*weightE</f>
        <v/>
      </c>
    </row>
    <row r="495" spans="1:13">
      <c r="A495">
        <f>RANK(M495,M:M)</f>
        <v/>
      </c>
      <c r="C495">
        <f>SUMIFS('Input - target event report'!H:H,'Input - target event report'!L:L,B495,'Input - target event report'!D:D, "Private Investment")</f>
        <v/>
      </c>
      <c r="D495">
        <f>IF(E495&lt;2, "N/A", (MAXIFS('Input - target event report'!E:E,'Input - target event report'!L:L,B:B,'Input - target event report'!D:D,"Private Investment")-MINIFS('Input - target event report'!E:E,'Input - target event report'!L:L,B:B,'Input - target event report'!D:D,"Private Investment"))/(E495-1))</f>
        <v/>
      </c>
      <c r="E495">
        <f>COUNTIFS('Input - target event report'!L:L,B495,'Input - target event report'!D:D, "Private Investment")</f>
        <v/>
      </c>
      <c r="F495">
        <f>AVERAGEIF(INDEX('Input - companies list'!$A:$BG, 0, MATCH("Clusters 0",'Input - companies list'!$A$1:$BG$1, 0)),'Output - Cluster ranking'!B495,INDEX('Input - companies list'!$A:$BG, 0, MATCH("Flow",'Input - companies list'!$A$1:$BG$1, 0)))</f>
        <v/>
      </c>
      <c r="G495">
        <f>AVERAGEIF(INDEX('Input - companies list'!$A:$BG, 0, MATCH("Clusters 0",'Input - companies list'!$A$1:$BG$1, 0)),'Output - Cluster ranking'!B495,INDEX('Input - companies list'!$A:$BG, 0, MATCH("Inter-Cluster Connectivity",'Input - companies list'!$A$1:$BG$1, 0)))</f>
        <v/>
      </c>
      <c r="H495">
        <f>IFERROR(PERCENTRANK(C:C,C495),0)</f>
        <v/>
      </c>
      <c r="I495">
        <f>IFERROR(1 - PERCENTRANK(D:D,D495),0)</f>
        <v/>
      </c>
      <c r="J495">
        <f>IFERROR(PERCENTRANK(E:E,E495),0)</f>
        <v/>
      </c>
      <c r="K495">
        <f>IFERROR(1 - PERCENTRANK(F:F,F495),0)</f>
        <v/>
      </c>
      <c r="L495">
        <f>IFERROR(PERCENTRANK(G:G,G495),0)</f>
        <v/>
      </c>
      <c r="M495">
        <f>H495*weightA+I495*weightB+J495*weightC+K495*weightD+L495*weightE</f>
        <v/>
      </c>
    </row>
    <row r="496" spans="1:13">
      <c r="A496">
        <f>RANK(M496,M:M)</f>
        <v/>
      </c>
      <c r="C496">
        <f>SUMIFS('Input - target event report'!H:H,'Input - target event report'!L:L,B496,'Input - target event report'!D:D, "Private Investment")</f>
        <v/>
      </c>
      <c r="D496">
        <f>IF(E496&lt;2, "N/A", (MAXIFS('Input - target event report'!E:E,'Input - target event report'!L:L,B:B,'Input - target event report'!D:D,"Private Investment")-MINIFS('Input - target event report'!E:E,'Input - target event report'!L:L,B:B,'Input - target event report'!D:D,"Private Investment"))/(E496-1))</f>
        <v/>
      </c>
      <c r="E496">
        <f>COUNTIFS('Input - target event report'!L:L,B496,'Input - target event report'!D:D, "Private Investment")</f>
        <v/>
      </c>
      <c r="F496">
        <f>AVERAGEIF(INDEX('Input - companies list'!$A:$BG, 0, MATCH("Clusters 0",'Input - companies list'!$A$1:$BG$1, 0)),'Output - Cluster ranking'!B496,INDEX('Input - companies list'!$A:$BG, 0, MATCH("Flow",'Input - companies list'!$A$1:$BG$1, 0)))</f>
        <v/>
      </c>
      <c r="G496">
        <f>AVERAGEIF(INDEX('Input - companies list'!$A:$BG, 0, MATCH("Clusters 0",'Input - companies list'!$A$1:$BG$1, 0)),'Output - Cluster ranking'!B496,INDEX('Input - companies list'!$A:$BG, 0, MATCH("Inter-Cluster Connectivity",'Input - companies list'!$A$1:$BG$1, 0)))</f>
        <v/>
      </c>
      <c r="H496">
        <f>IFERROR(PERCENTRANK(C:C,C496),0)</f>
        <v/>
      </c>
      <c r="I496">
        <f>IFERROR(1 - PERCENTRANK(D:D,D496),0)</f>
        <v/>
      </c>
      <c r="J496">
        <f>IFERROR(PERCENTRANK(E:E,E496),0)</f>
        <v/>
      </c>
      <c r="K496">
        <f>IFERROR(1 - PERCENTRANK(F:F,F496),0)</f>
        <v/>
      </c>
      <c r="L496">
        <f>IFERROR(PERCENTRANK(G:G,G496),0)</f>
        <v/>
      </c>
      <c r="M496">
        <f>H496*weightA+I496*weightB+J496*weightC+K496*weightD+L496*weightE</f>
        <v/>
      </c>
    </row>
    <row r="497" spans="1:13">
      <c r="A497">
        <f>RANK(M497,M:M)</f>
        <v/>
      </c>
      <c r="C497">
        <f>SUMIFS('Input - target event report'!H:H,'Input - target event report'!L:L,B497,'Input - target event report'!D:D, "Private Investment")</f>
        <v/>
      </c>
      <c r="D497">
        <f>IF(E497&lt;2, "N/A", (MAXIFS('Input - target event report'!E:E,'Input - target event report'!L:L,B:B,'Input - target event report'!D:D,"Private Investment")-MINIFS('Input - target event report'!E:E,'Input - target event report'!L:L,B:B,'Input - target event report'!D:D,"Private Investment"))/(E497-1))</f>
        <v/>
      </c>
      <c r="E497">
        <f>COUNTIFS('Input - target event report'!L:L,B497,'Input - target event report'!D:D, "Private Investment")</f>
        <v/>
      </c>
      <c r="F497">
        <f>AVERAGEIF(INDEX('Input - companies list'!$A:$BG, 0, MATCH("Clusters 0",'Input - companies list'!$A$1:$BG$1, 0)),'Output - Cluster ranking'!B497,INDEX('Input - companies list'!$A:$BG, 0, MATCH("Flow",'Input - companies list'!$A$1:$BG$1, 0)))</f>
        <v/>
      </c>
      <c r="G497">
        <f>AVERAGEIF(INDEX('Input - companies list'!$A:$BG, 0, MATCH("Clusters 0",'Input - companies list'!$A$1:$BG$1, 0)),'Output - Cluster ranking'!B497,INDEX('Input - companies list'!$A:$BG, 0, MATCH("Inter-Cluster Connectivity",'Input - companies list'!$A$1:$BG$1, 0)))</f>
        <v/>
      </c>
      <c r="H497">
        <f>IFERROR(PERCENTRANK(C:C,C497),0)</f>
        <v/>
      </c>
      <c r="I497">
        <f>IFERROR(1 - PERCENTRANK(D:D,D497),0)</f>
        <v/>
      </c>
      <c r="J497">
        <f>IFERROR(PERCENTRANK(E:E,E497),0)</f>
        <v/>
      </c>
      <c r="K497">
        <f>IFERROR(1 - PERCENTRANK(F:F,F497),0)</f>
        <v/>
      </c>
      <c r="L497">
        <f>IFERROR(PERCENTRANK(G:G,G497),0)</f>
        <v/>
      </c>
      <c r="M497">
        <f>H497*weightA+I497*weightB+J497*weightC+K497*weightD+L497*weightE</f>
        <v/>
      </c>
    </row>
    <row r="498" spans="1:13">
      <c r="A498">
        <f>RANK(M498,M:M)</f>
        <v/>
      </c>
      <c r="C498">
        <f>SUMIFS('Input - target event report'!H:H,'Input - target event report'!L:L,B498,'Input - target event report'!D:D, "Private Investment")</f>
        <v/>
      </c>
      <c r="D498">
        <f>IF(E498&lt;2, "N/A", (MAXIFS('Input - target event report'!E:E,'Input - target event report'!L:L,B:B,'Input - target event report'!D:D,"Private Investment")-MINIFS('Input - target event report'!E:E,'Input - target event report'!L:L,B:B,'Input - target event report'!D:D,"Private Investment"))/(E498-1))</f>
        <v/>
      </c>
      <c r="E498">
        <f>COUNTIFS('Input - target event report'!L:L,B498,'Input - target event report'!D:D, "Private Investment")</f>
        <v/>
      </c>
      <c r="F498">
        <f>AVERAGEIF(INDEX('Input - companies list'!$A:$BG, 0, MATCH("Clusters 0",'Input - companies list'!$A$1:$BG$1, 0)),'Output - Cluster ranking'!B498,INDEX('Input - companies list'!$A:$BG, 0, MATCH("Flow",'Input - companies list'!$A$1:$BG$1, 0)))</f>
        <v/>
      </c>
      <c r="G498">
        <f>AVERAGEIF(INDEX('Input - companies list'!$A:$BG, 0, MATCH("Clusters 0",'Input - companies list'!$A$1:$BG$1, 0)),'Output - Cluster ranking'!B498,INDEX('Input - companies list'!$A:$BG, 0, MATCH("Inter-Cluster Connectivity",'Input - companies list'!$A$1:$BG$1, 0)))</f>
        <v/>
      </c>
      <c r="H498">
        <f>IFERROR(PERCENTRANK(C:C,C498),0)</f>
        <v/>
      </c>
      <c r="I498">
        <f>IFERROR(1 - PERCENTRANK(D:D,D498),0)</f>
        <v/>
      </c>
      <c r="J498">
        <f>IFERROR(PERCENTRANK(E:E,E498),0)</f>
        <v/>
      </c>
      <c r="K498">
        <f>IFERROR(1 - PERCENTRANK(F:F,F498),0)</f>
        <v/>
      </c>
      <c r="L498">
        <f>IFERROR(PERCENTRANK(G:G,G498),0)</f>
        <v/>
      </c>
      <c r="M498">
        <f>H498*weightA+I498*weightB+J498*weightC+K498*weightD+L498*weightE</f>
        <v/>
      </c>
    </row>
    <row r="499" spans="1:13">
      <c r="A499">
        <f>RANK(M499,M:M)</f>
        <v/>
      </c>
      <c r="C499">
        <f>SUMIFS('Input - target event report'!H:H,'Input - target event report'!L:L,B499,'Input - target event report'!D:D, "Private Investment")</f>
        <v/>
      </c>
      <c r="D499">
        <f>IF(E499&lt;2, "N/A", (MAXIFS('Input - target event report'!E:E,'Input - target event report'!L:L,B:B,'Input - target event report'!D:D,"Private Investment")-MINIFS('Input - target event report'!E:E,'Input - target event report'!L:L,B:B,'Input - target event report'!D:D,"Private Investment"))/(E499-1))</f>
        <v/>
      </c>
      <c r="E499">
        <f>COUNTIFS('Input - target event report'!L:L,B499,'Input - target event report'!D:D, "Private Investment")</f>
        <v/>
      </c>
      <c r="F499">
        <f>AVERAGEIF(INDEX('Input - companies list'!$A:$BG, 0, MATCH("Clusters 0",'Input - companies list'!$A$1:$BG$1, 0)),'Output - Cluster ranking'!B499,INDEX('Input - companies list'!$A:$BG, 0, MATCH("Flow",'Input - companies list'!$A$1:$BG$1, 0)))</f>
        <v/>
      </c>
      <c r="G499">
        <f>AVERAGEIF(INDEX('Input - companies list'!$A:$BG, 0, MATCH("Clusters 0",'Input - companies list'!$A$1:$BG$1, 0)),'Output - Cluster ranking'!B499,INDEX('Input - companies list'!$A:$BG, 0, MATCH("Inter-Cluster Connectivity",'Input - companies list'!$A$1:$BG$1, 0)))</f>
        <v/>
      </c>
      <c r="H499">
        <f>IFERROR(PERCENTRANK(C:C,C499),0)</f>
        <v/>
      </c>
      <c r="I499">
        <f>IFERROR(1 - PERCENTRANK(D:D,D499),0)</f>
        <v/>
      </c>
      <c r="J499">
        <f>IFERROR(PERCENTRANK(E:E,E499),0)</f>
        <v/>
      </c>
      <c r="K499">
        <f>IFERROR(1 - PERCENTRANK(F:F,F499),0)</f>
        <v/>
      </c>
      <c r="L499">
        <f>IFERROR(PERCENTRANK(G:G,G499),0)</f>
        <v/>
      </c>
      <c r="M499">
        <f>H499*weightA+I499*weightB+J499*weightC+K499*weightD+L499*weightE</f>
        <v/>
      </c>
    </row>
    <row r="500" spans="1:13">
      <c r="A500">
        <f>RANK(M500,M:M)</f>
        <v/>
      </c>
      <c r="C500">
        <f>SUMIFS('Input - target event report'!H:H,'Input - target event report'!L:L,B500,'Input - target event report'!D:D, "Private Investment")</f>
        <v/>
      </c>
      <c r="D500">
        <f>IF(E500&lt;2, "N/A", (MAXIFS('Input - target event report'!E:E,'Input - target event report'!L:L,B:B,'Input - target event report'!D:D,"Private Investment")-MINIFS('Input - target event report'!E:E,'Input - target event report'!L:L,B:B,'Input - target event report'!D:D,"Private Investment"))/(E500-1))</f>
        <v/>
      </c>
      <c r="E500">
        <f>COUNTIFS('Input - target event report'!L:L,B500,'Input - target event report'!D:D, "Private Investment")</f>
        <v/>
      </c>
      <c r="F500">
        <f>AVERAGEIF(INDEX('Input - companies list'!$A:$BG, 0, MATCH("Clusters 0",'Input - companies list'!$A$1:$BG$1, 0)),'Output - Cluster ranking'!B500,INDEX('Input - companies list'!$A:$BG, 0, MATCH("Flow",'Input - companies list'!$A$1:$BG$1, 0)))</f>
        <v/>
      </c>
      <c r="G500">
        <f>AVERAGEIF(INDEX('Input - companies list'!$A:$BG, 0, MATCH("Clusters 0",'Input - companies list'!$A$1:$BG$1, 0)),'Output - Cluster ranking'!B500,INDEX('Input - companies list'!$A:$BG, 0, MATCH("Inter-Cluster Connectivity",'Input - companies list'!$A$1:$BG$1, 0)))</f>
        <v/>
      </c>
      <c r="H500">
        <f>IFERROR(PERCENTRANK(C:C,C500),0)</f>
        <v/>
      </c>
      <c r="I500">
        <f>IFERROR(1 - PERCENTRANK(D:D,D500),0)</f>
        <v/>
      </c>
      <c r="J500">
        <f>IFERROR(PERCENTRANK(E:E,E500),0)</f>
        <v/>
      </c>
      <c r="K500">
        <f>IFERROR(1 - PERCENTRANK(F:F,F500),0)</f>
        <v/>
      </c>
      <c r="L500">
        <f>IFERROR(PERCENTRANK(G:G,G500),0)</f>
        <v/>
      </c>
      <c r="M500">
        <f>H500*weightA+I500*weightB+J500*weightC+K500*weightD+L500*weightE</f>
        <v/>
      </c>
    </row>
    <row r="501" spans="1:13">
      <c r="A501">
        <f>RANK(M501,M:M)</f>
        <v/>
      </c>
      <c r="C501">
        <f>SUMIFS('Input - target event report'!H:H,'Input - target event report'!L:L,B501,'Input - target event report'!D:D, "Private Investment")</f>
        <v/>
      </c>
      <c r="D501">
        <f>IF(E501&lt;2, "N/A", (MAXIFS('Input - target event report'!E:E,'Input - target event report'!L:L,B:B,'Input - target event report'!D:D,"Private Investment")-MINIFS('Input - target event report'!E:E,'Input - target event report'!L:L,B:B,'Input - target event report'!D:D,"Private Investment"))/(E501-1))</f>
        <v/>
      </c>
      <c r="E501">
        <f>COUNTIFS('Input - target event report'!L:L,B501,'Input - target event report'!D:D, "Private Investment")</f>
        <v/>
      </c>
      <c r="F501">
        <f>AVERAGEIF(INDEX('Input - companies list'!$A:$BG, 0, MATCH("Clusters 0",'Input - companies list'!$A$1:$BG$1, 0)),'Output - Cluster ranking'!B501,INDEX('Input - companies list'!$A:$BG, 0, MATCH("Flow",'Input - companies list'!$A$1:$BG$1, 0)))</f>
        <v/>
      </c>
      <c r="G501">
        <f>AVERAGEIF(INDEX('Input - companies list'!$A:$BG, 0, MATCH("Clusters 0",'Input - companies list'!$A$1:$BG$1, 0)),'Output - Cluster ranking'!B501,INDEX('Input - companies list'!$A:$BG, 0, MATCH("Inter-Cluster Connectivity",'Input - companies list'!$A$1:$BG$1, 0)))</f>
        <v/>
      </c>
      <c r="H501">
        <f>IFERROR(PERCENTRANK(C:C,C501),0)</f>
        <v/>
      </c>
      <c r="I501">
        <f>IFERROR(1 - PERCENTRANK(D:D,D501),0)</f>
        <v/>
      </c>
      <c r="J501">
        <f>IFERROR(PERCENTRANK(E:E,E501),0)</f>
        <v/>
      </c>
      <c r="K501">
        <f>IFERROR(1 - PERCENTRANK(F:F,F501),0)</f>
        <v/>
      </c>
      <c r="L501">
        <f>IFERROR(PERCENTRANK(G:G,G501),0)</f>
        <v/>
      </c>
      <c r="M501">
        <f>H501*weightA+I501*weightB+J501*weightC+K501*weightD+L501*weightE</f>
        <v/>
      </c>
    </row>
    <row r="502" spans="1:13">
      <c r="A502">
        <f>RANK(M502,M:M)</f>
        <v/>
      </c>
      <c r="C502">
        <f>SUMIFS('Input - target event report'!H:H,'Input - target event report'!L:L,B502,'Input - target event report'!D:D, "Private Investment")</f>
        <v/>
      </c>
      <c r="D502">
        <f>IF(E502&lt;2, "N/A", (MAXIFS('Input - target event report'!E:E,'Input - target event report'!L:L,B:B,'Input - target event report'!D:D,"Private Investment")-MINIFS('Input - target event report'!E:E,'Input - target event report'!L:L,B:B,'Input - target event report'!D:D,"Private Investment"))/(E502-1))</f>
        <v/>
      </c>
      <c r="E502">
        <f>COUNTIFS('Input - target event report'!L:L,B502,'Input - target event report'!D:D, "Private Investment")</f>
        <v/>
      </c>
      <c r="F502">
        <f>AVERAGEIF(INDEX('Input - companies list'!$A:$BG, 0, MATCH("Clusters 0",'Input - companies list'!$A$1:$BG$1, 0)),'Output - Cluster ranking'!B502,INDEX('Input - companies list'!$A:$BG, 0, MATCH("Flow",'Input - companies list'!$A$1:$BG$1, 0)))</f>
        <v/>
      </c>
      <c r="G502">
        <f>AVERAGEIF(INDEX('Input - companies list'!$A:$BG, 0, MATCH("Clusters 0",'Input - companies list'!$A$1:$BG$1, 0)),'Output - Cluster ranking'!B502,INDEX('Input - companies list'!$A:$BG, 0, MATCH("Inter-Cluster Connectivity",'Input - companies list'!$A$1:$BG$1, 0)))</f>
        <v/>
      </c>
      <c r="H502">
        <f>IFERROR(PERCENTRANK(C:C,C502),0)</f>
        <v/>
      </c>
      <c r="I502">
        <f>IFERROR(1 - PERCENTRANK(D:D,D502),0)</f>
        <v/>
      </c>
      <c r="J502">
        <f>IFERROR(PERCENTRANK(E:E,E502),0)</f>
        <v/>
      </c>
      <c r="K502">
        <f>IFERROR(1 - PERCENTRANK(F:F,F502),0)</f>
        <v/>
      </c>
      <c r="L502">
        <f>IFERROR(PERCENTRANK(G:G,G502),0)</f>
        <v/>
      </c>
      <c r="M502">
        <f>H502*weightA+I502*weightB+J502*weightC+K502*weightD+L502*weightE</f>
        <v/>
      </c>
    </row>
    <row r="503" spans="1:13">
      <c r="A503">
        <f>RANK(M503,M:M)</f>
        <v/>
      </c>
      <c r="C503">
        <f>SUMIFS('Input - target event report'!H:H,'Input - target event report'!L:L,B503,'Input - target event report'!D:D, "Private Investment")</f>
        <v/>
      </c>
      <c r="D503">
        <f>IF(E503&lt;2, "N/A", (MAXIFS('Input - target event report'!E:E,'Input - target event report'!L:L,B:B,'Input - target event report'!D:D,"Private Investment")-MINIFS('Input - target event report'!E:E,'Input - target event report'!L:L,B:B,'Input - target event report'!D:D,"Private Investment"))/(E503-1))</f>
        <v/>
      </c>
      <c r="E503">
        <f>COUNTIFS('Input - target event report'!L:L,B503,'Input - target event report'!D:D, "Private Investment")</f>
        <v/>
      </c>
      <c r="F503">
        <f>AVERAGEIF(INDEX('Input - companies list'!$A:$BG, 0, MATCH("Clusters 0",'Input - companies list'!$A$1:$BG$1, 0)),'Output - Cluster ranking'!B503,INDEX('Input - companies list'!$A:$BG, 0, MATCH("Flow",'Input - companies list'!$A$1:$BG$1, 0)))</f>
        <v/>
      </c>
      <c r="G503">
        <f>AVERAGEIF(INDEX('Input - companies list'!$A:$BG, 0, MATCH("Clusters 0",'Input - companies list'!$A$1:$BG$1, 0)),'Output - Cluster ranking'!B503,INDEX('Input - companies list'!$A:$BG, 0, MATCH("Inter-Cluster Connectivity",'Input - companies list'!$A$1:$BG$1, 0)))</f>
        <v/>
      </c>
      <c r="H503">
        <f>IFERROR(PERCENTRANK(C:C,C503),0)</f>
        <v/>
      </c>
      <c r="I503">
        <f>IFERROR(1 - PERCENTRANK(D:D,D503),0)</f>
        <v/>
      </c>
      <c r="J503">
        <f>IFERROR(PERCENTRANK(E:E,E503),0)</f>
        <v/>
      </c>
      <c r="K503">
        <f>IFERROR(1 - PERCENTRANK(F:F,F503),0)</f>
        <v/>
      </c>
      <c r="L503">
        <f>IFERROR(PERCENTRANK(G:G,G503),0)</f>
        <v/>
      </c>
      <c r="M503">
        <f>H503*weightA+I503*weightB+J503*weightC+K503*weightD+L503*weightE</f>
        <v/>
      </c>
    </row>
    <row r="504" spans="1:13">
      <c r="A504">
        <f>RANK(M504,M:M)</f>
        <v/>
      </c>
      <c r="C504">
        <f>SUMIFS('Input - target event report'!H:H,'Input - target event report'!L:L,B504,'Input - target event report'!D:D, "Private Investment")</f>
        <v/>
      </c>
      <c r="D504">
        <f>IF(E504&lt;2, "N/A", (MAXIFS('Input - target event report'!E:E,'Input - target event report'!L:L,B:B,'Input - target event report'!D:D,"Private Investment")-MINIFS('Input - target event report'!E:E,'Input - target event report'!L:L,B:B,'Input - target event report'!D:D,"Private Investment"))/(E504-1))</f>
        <v/>
      </c>
      <c r="E504">
        <f>COUNTIFS('Input - target event report'!L:L,B504,'Input - target event report'!D:D, "Private Investment")</f>
        <v/>
      </c>
      <c r="F504">
        <f>AVERAGEIF(INDEX('Input - companies list'!$A:$BG, 0, MATCH("Clusters 0",'Input - companies list'!$A$1:$BG$1, 0)),'Output - Cluster ranking'!B504,INDEX('Input - companies list'!$A:$BG, 0, MATCH("Flow",'Input - companies list'!$A$1:$BG$1, 0)))</f>
        <v/>
      </c>
      <c r="G504">
        <f>AVERAGEIF(INDEX('Input - companies list'!$A:$BG, 0, MATCH("Clusters 0",'Input - companies list'!$A$1:$BG$1, 0)),'Output - Cluster ranking'!B504,INDEX('Input - companies list'!$A:$BG, 0, MATCH("Inter-Cluster Connectivity",'Input - companies list'!$A$1:$BG$1, 0)))</f>
        <v/>
      </c>
      <c r="H504">
        <f>IFERROR(PERCENTRANK(C:C,C504),0)</f>
        <v/>
      </c>
      <c r="I504">
        <f>IFERROR(1 - PERCENTRANK(D:D,D504),0)</f>
        <v/>
      </c>
      <c r="J504">
        <f>IFERROR(PERCENTRANK(E:E,E504),0)</f>
        <v/>
      </c>
      <c r="K504">
        <f>IFERROR(1 - PERCENTRANK(F:F,F504),0)</f>
        <v/>
      </c>
      <c r="L504">
        <f>IFERROR(PERCENTRANK(G:G,G504),0)</f>
        <v/>
      </c>
      <c r="M504">
        <f>H504*weightA+I504*weightB+J504*weightC+K504*weightD+L504*weightE</f>
        <v/>
      </c>
    </row>
    <row r="505" spans="1:13">
      <c r="A505">
        <f>RANK(M505,M:M)</f>
        <v/>
      </c>
      <c r="C505">
        <f>SUMIFS('Input - target event report'!H:H,'Input - target event report'!L:L,B505,'Input - target event report'!D:D, "Private Investment")</f>
        <v/>
      </c>
      <c r="D505">
        <f>IF(E505&lt;2, "N/A", (MAXIFS('Input - target event report'!E:E,'Input - target event report'!L:L,B:B,'Input - target event report'!D:D,"Private Investment")-MINIFS('Input - target event report'!E:E,'Input - target event report'!L:L,B:B,'Input - target event report'!D:D,"Private Investment"))/(E505-1))</f>
        <v/>
      </c>
      <c r="E505">
        <f>COUNTIFS('Input - target event report'!L:L,B505,'Input - target event report'!D:D, "Private Investment")</f>
        <v/>
      </c>
      <c r="F505">
        <f>AVERAGEIF(INDEX('Input - companies list'!$A:$BG, 0, MATCH("Clusters 0",'Input - companies list'!$A$1:$BG$1, 0)),'Output - Cluster ranking'!B505,INDEX('Input - companies list'!$A:$BG, 0, MATCH("Flow",'Input - companies list'!$A$1:$BG$1, 0)))</f>
        <v/>
      </c>
      <c r="G505">
        <f>AVERAGEIF(INDEX('Input - companies list'!$A:$BG, 0, MATCH("Clusters 0",'Input - companies list'!$A$1:$BG$1, 0)),'Output - Cluster ranking'!B505,INDEX('Input - companies list'!$A:$BG, 0, MATCH("Inter-Cluster Connectivity",'Input - companies list'!$A$1:$BG$1, 0)))</f>
        <v/>
      </c>
      <c r="H505">
        <f>IFERROR(PERCENTRANK(C:C,C505),0)</f>
        <v/>
      </c>
      <c r="I505">
        <f>IFERROR(1 - PERCENTRANK(D:D,D505),0)</f>
        <v/>
      </c>
      <c r="J505">
        <f>IFERROR(PERCENTRANK(E:E,E505),0)</f>
        <v/>
      </c>
      <c r="K505">
        <f>IFERROR(1 - PERCENTRANK(F:F,F505),0)</f>
        <v/>
      </c>
      <c r="L505">
        <f>IFERROR(PERCENTRANK(G:G,G505),0)</f>
        <v/>
      </c>
      <c r="M505">
        <f>H505*weightA+I505*weightB+J505*weightC+K505*weightD+L505*weightE</f>
        <v/>
      </c>
    </row>
    <row r="506" spans="1:13">
      <c r="A506">
        <f>RANK(M506,M:M)</f>
        <v/>
      </c>
      <c r="C506">
        <f>SUMIFS('Input - target event report'!H:H,'Input - target event report'!L:L,B506,'Input - target event report'!D:D, "Private Investment")</f>
        <v/>
      </c>
      <c r="D506">
        <f>IF(E506&lt;2, "N/A", (MAXIFS('Input - target event report'!E:E,'Input - target event report'!L:L,B:B,'Input - target event report'!D:D,"Private Investment")-MINIFS('Input - target event report'!E:E,'Input - target event report'!L:L,B:B,'Input - target event report'!D:D,"Private Investment"))/(E506-1))</f>
        <v/>
      </c>
      <c r="E506">
        <f>COUNTIFS('Input - target event report'!L:L,B506,'Input - target event report'!D:D, "Private Investment")</f>
        <v/>
      </c>
      <c r="F506">
        <f>AVERAGEIF(INDEX('Input - companies list'!$A:$BG, 0, MATCH("Clusters 0",'Input - companies list'!$A$1:$BG$1, 0)),'Output - Cluster ranking'!B506,INDEX('Input - companies list'!$A:$BG, 0, MATCH("Flow",'Input - companies list'!$A$1:$BG$1, 0)))</f>
        <v/>
      </c>
      <c r="G506">
        <f>AVERAGEIF(INDEX('Input - companies list'!$A:$BG, 0, MATCH("Clusters 0",'Input - companies list'!$A$1:$BG$1, 0)),'Output - Cluster ranking'!B506,INDEX('Input - companies list'!$A:$BG, 0, MATCH("Inter-Cluster Connectivity",'Input - companies list'!$A$1:$BG$1, 0)))</f>
        <v/>
      </c>
      <c r="H506">
        <f>IFERROR(PERCENTRANK(C:C,C506),0)</f>
        <v/>
      </c>
      <c r="I506">
        <f>IFERROR(1 - PERCENTRANK(D:D,D506),0)</f>
        <v/>
      </c>
      <c r="J506">
        <f>IFERROR(PERCENTRANK(E:E,E506),0)</f>
        <v/>
      </c>
      <c r="K506">
        <f>IFERROR(1 - PERCENTRANK(F:F,F506),0)</f>
        <v/>
      </c>
      <c r="L506">
        <f>IFERROR(PERCENTRANK(G:G,G506),0)</f>
        <v/>
      </c>
      <c r="M506">
        <f>H506*weightA+I506*weightB+J506*weightC+K506*weightD+L506*weightE</f>
        <v/>
      </c>
    </row>
    <row r="507" spans="1:13">
      <c r="A507">
        <f>RANK(M507,M:M)</f>
        <v/>
      </c>
      <c r="C507">
        <f>SUMIFS('Input - target event report'!H:H,'Input - target event report'!L:L,B507,'Input - target event report'!D:D, "Private Investment")</f>
        <v/>
      </c>
      <c r="D507">
        <f>IF(E507&lt;2, "N/A", (MAXIFS('Input - target event report'!E:E,'Input - target event report'!L:L,B:B,'Input - target event report'!D:D,"Private Investment")-MINIFS('Input - target event report'!E:E,'Input - target event report'!L:L,B:B,'Input - target event report'!D:D,"Private Investment"))/(E507-1))</f>
        <v/>
      </c>
      <c r="E507">
        <f>COUNTIFS('Input - target event report'!L:L,B507,'Input - target event report'!D:D, "Private Investment")</f>
        <v/>
      </c>
      <c r="F507">
        <f>AVERAGEIF(INDEX('Input - companies list'!$A:$BG, 0, MATCH("Clusters 0",'Input - companies list'!$A$1:$BG$1, 0)),'Output - Cluster ranking'!B507,INDEX('Input - companies list'!$A:$BG, 0, MATCH("Flow",'Input - companies list'!$A$1:$BG$1, 0)))</f>
        <v/>
      </c>
      <c r="G507">
        <f>AVERAGEIF(INDEX('Input - companies list'!$A:$BG, 0, MATCH("Clusters 0",'Input - companies list'!$A$1:$BG$1, 0)),'Output - Cluster ranking'!B507,INDEX('Input - companies list'!$A:$BG, 0, MATCH("Inter-Cluster Connectivity",'Input - companies list'!$A$1:$BG$1, 0)))</f>
        <v/>
      </c>
      <c r="H507">
        <f>IFERROR(PERCENTRANK(C:C,C507),0)</f>
        <v/>
      </c>
      <c r="I507">
        <f>IFERROR(1 - PERCENTRANK(D:D,D507),0)</f>
        <v/>
      </c>
      <c r="J507">
        <f>IFERROR(PERCENTRANK(E:E,E507),0)</f>
        <v/>
      </c>
      <c r="K507">
        <f>IFERROR(1 - PERCENTRANK(F:F,F507),0)</f>
        <v/>
      </c>
      <c r="L507">
        <f>IFERROR(PERCENTRANK(G:G,G507),0)</f>
        <v/>
      </c>
      <c r="M507">
        <f>H507*weightA+I507*weightB+J507*weightC+K507*weightD+L507*weightE</f>
        <v/>
      </c>
    </row>
    <row r="508" spans="1:13">
      <c r="A508">
        <f>RANK(M508,M:M)</f>
        <v/>
      </c>
      <c r="C508">
        <f>SUMIFS('Input - target event report'!H:H,'Input - target event report'!L:L,B508,'Input - target event report'!D:D, "Private Investment")</f>
        <v/>
      </c>
      <c r="D508">
        <f>IF(E508&lt;2, "N/A", (MAXIFS('Input - target event report'!E:E,'Input - target event report'!L:L,B:B,'Input - target event report'!D:D,"Private Investment")-MINIFS('Input - target event report'!E:E,'Input - target event report'!L:L,B:B,'Input - target event report'!D:D,"Private Investment"))/(E508-1))</f>
        <v/>
      </c>
      <c r="E508">
        <f>COUNTIFS('Input - target event report'!L:L,B508,'Input - target event report'!D:D, "Private Investment")</f>
        <v/>
      </c>
      <c r="F508">
        <f>AVERAGEIF(INDEX('Input - companies list'!$A:$BG, 0, MATCH("Clusters 0",'Input - companies list'!$A$1:$BG$1, 0)),'Output - Cluster ranking'!B508,INDEX('Input - companies list'!$A:$BG, 0, MATCH("Flow",'Input - companies list'!$A$1:$BG$1, 0)))</f>
        <v/>
      </c>
      <c r="G508">
        <f>AVERAGEIF(INDEX('Input - companies list'!$A:$BG, 0, MATCH("Clusters 0",'Input - companies list'!$A$1:$BG$1, 0)),'Output - Cluster ranking'!B508,INDEX('Input - companies list'!$A:$BG, 0, MATCH("Inter-Cluster Connectivity",'Input - companies list'!$A$1:$BG$1, 0)))</f>
        <v/>
      </c>
      <c r="H508">
        <f>IFERROR(PERCENTRANK(C:C,C508),0)</f>
        <v/>
      </c>
      <c r="I508">
        <f>IFERROR(1 - PERCENTRANK(D:D,D508),0)</f>
        <v/>
      </c>
      <c r="J508">
        <f>IFERROR(PERCENTRANK(E:E,E508),0)</f>
        <v/>
      </c>
      <c r="K508">
        <f>IFERROR(1 - PERCENTRANK(F:F,F508),0)</f>
        <v/>
      </c>
      <c r="L508">
        <f>IFERROR(PERCENTRANK(G:G,G508),0)</f>
        <v/>
      </c>
      <c r="M508">
        <f>H508*weightA+I508*weightB+J508*weightC+K508*weightD+L508*weightE</f>
        <v/>
      </c>
    </row>
    <row r="509" spans="1:13">
      <c r="A509">
        <f>RANK(M509,M:M)</f>
        <v/>
      </c>
      <c r="C509">
        <f>SUMIFS('Input - target event report'!H:H,'Input - target event report'!L:L,B509,'Input - target event report'!D:D, "Private Investment")</f>
        <v/>
      </c>
      <c r="D509">
        <f>IF(E509&lt;2, "N/A", (MAXIFS('Input - target event report'!E:E,'Input - target event report'!L:L,B:B,'Input - target event report'!D:D,"Private Investment")-MINIFS('Input - target event report'!E:E,'Input - target event report'!L:L,B:B,'Input - target event report'!D:D,"Private Investment"))/(E509-1))</f>
        <v/>
      </c>
      <c r="E509">
        <f>COUNTIFS('Input - target event report'!L:L,B509,'Input - target event report'!D:D, "Private Investment")</f>
        <v/>
      </c>
      <c r="F509">
        <f>AVERAGEIF(INDEX('Input - companies list'!$A:$BG, 0, MATCH("Clusters 0",'Input - companies list'!$A$1:$BG$1, 0)),'Output - Cluster ranking'!B509,INDEX('Input - companies list'!$A:$BG, 0, MATCH("Flow",'Input - companies list'!$A$1:$BG$1, 0)))</f>
        <v/>
      </c>
      <c r="G509">
        <f>AVERAGEIF(INDEX('Input - companies list'!$A:$BG, 0, MATCH("Clusters 0",'Input - companies list'!$A$1:$BG$1, 0)),'Output - Cluster ranking'!B509,INDEX('Input - companies list'!$A:$BG, 0, MATCH("Inter-Cluster Connectivity",'Input - companies list'!$A$1:$BG$1, 0)))</f>
        <v/>
      </c>
      <c r="H509">
        <f>IFERROR(PERCENTRANK(C:C,C509),0)</f>
        <v/>
      </c>
      <c r="I509">
        <f>IFERROR(1 - PERCENTRANK(D:D,D509),0)</f>
        <v/>
      </c>
      <c r="J509">
        <f>IFERROR(PERCENTRANK(E:E,E509),0)</f>
        <v/>
      </c>
      <c r="K509">
        <f>IFERROR(1 - PERCENTRANK(F:F,F509),0)</f>
        <v/>
      </c>
      <c r="L509">
        <f>IFERROR(PERCENTRANK(G:G,G509),0)</f>
        <v/>
      </c>
      <c r="M509">
        <f>H509*weightA+I509*weightB+J509*weightC+K509*weightD+L509*weightE</f>
        <v/>
      </c>
    </row>
    <row r="510" spans="1:13">
      <c r="A510">
        <f>RANK(M510,M:M)</f>
        <v/>
      </c>
      <c r="C510">
        <f>SUMIFS('Input - target event report'!H:H,'Input - target event report'!L:L,B510,'Input - target event report'!D:D, "Private Investment")</f>
        <v/>
      </c>
      <c r="D510">
        <f>IF(E510&lt;2, "N/A", (MAXIFS('Input - target event report'!E:E,'Input - target event report'!L:L,B:B,'Input - target event report'!D:D,"Private Investment")-MINIFS('Input - target event report'!E:E,'Input - target event report'!L:L,B:B,'Input - target event report'!D:D,"Private Investment"))/(E510-1))</f>
        <v/>
      </c>
      <c r="E510">
        <f>COUNTIFS('Input - target event report'!L:L,B510,'Input - target event report'!D:D, "Private Investment")</f>
        <v/>
      </c>
      <c r="F510">
        <f>AVERAGEIF(INDEX('Input - companies list'!$A:$BG, 0, MATCH("Clusters 0",'Input - companies list'!$A$1:$BG$1, 0)),'Output - Cluster ranking'!B510,INDEX('Input - companies list'!$A:$BG, 0, MATCH("Flow",'Input - companies list'!$A$1:$BG$1, 0)))</f>
        <v/>
      </c>
      <c r="G510">
        <f>AVERAGEIF(INDEX('Input - companies list'!$A:$BG, 0, MATCH("Clusters 0",'Input - companies list'!$A$1:$BG$1, 0)),'Output - Cluster ranking'!B510,INDEX('Input - companies list'!$A:$BG, 0, MATCH("Inter-Cluster Connectivity",'Input - companies list'!$A$1:$BG$1, 0)))</f>
        <v/>
      </c>
      <c r="H510">
        <f>IFERROR(PERCENTRANK(C:C,C510),0)</f>
        <v/>
      </c>
      <c r="I510">
        <f>IFERROR(1 - PERCENTRANK(D:D,D510),0)</f>
        <v/>
      </c>
      <c r="J510">
        <f>IFERROR(PERCENTRANK(E:E,E510),0)</f>
        <v/>
      </c>
      <c r="K510">
        <f>IFERROR(1 - PERCENTRANK(F:F,F510),0)</f>
        <v/>
      </c>
      <c r="L510">
        <f>IFERROR(PERCENTRANK(G:G,G510),0)</f>
        <v/>
      </c>
      <c r="M510">
        <f>H510*weightA+I510*weightB+J510*weightC+K510*weightD+L510*weightE</f>
        <v/>
      </c>
    </row>
    <row r="511" spans="1:13">
      <c r="A511">
        <f>RANK(M511,M:M)</f>
        <v/>
      </c>
      <c r="C511">
        <f>SUMIFS('Input - target event report'!H:H,'Input - target event report'!L:L,B511,'Input - target event report'!D:D, "Private Investment")</f>
        <v/>
      </c>
      <c r="D511">
        <f>IF(E511&lt;2, "N/A", (MAXIFS('Input - target event report'!E:E,'Input - target event report'!L:L,B:B,'Input - target event report'!D:D,"Private Investment")-MINIFS('Input - target event report'!E:E,'Input - target event report'!L:L,B:B,'Input - target event report'!D:D,"Private Investment"))/(E511-1))</f>
        <v/>
      </c>
      <c r="E511">
        <f>COUNTIFS('Input - target event report'!L:L,B511,'Input - target event report'!D:D, "Private Investment")</f>
        <v/>
      </c>
      <c r="F511">
        <f>AVERAGEIF(INDEX('Input - companies list'!$A:$BG, 0, MATCH("Clusters 0",'Input - companies list'!$A$1:$BG$1, 0)),'Output - Cluster ranking'!B511,INDEX('Input - companies list'!$A:$BG, 0, MATCH("Flow",'Input - companies list'!$A$1:$BG$1, 0)))</f>
        <v/>
      </c>
      <c r="G511">
        <f>AVERAGEIF(INDEX('Input - companies list'!$A:$BG, 0, MATCH("Clusters 0",'Input - companies list'!$A$1:$BG$1, 0)),'Output - Cluster ranking'!B511,INDEX('Input - companies list'!$A:$BG, 0, MATCH("Inter-Cluster Connectivity",'Input - companies list'!$A$1:$BG$1, 0)))</f>
        <v/>
      </c>
      <c r="H511">
        <f>IFERROR(PERCENTRANK(C:C,C511),0)</f>
        <v/>
      </c>
      <c r="I511">
        <f>IFERROR(1 - PERCENTRANK(D:D,D511),0)</f>
        <v/>
      </c>
      <c r="J511">
        <f>IFERROR(PERCENTRANK(E:E,E511),0)</f>
        <v/>
      </c>
      <c r="K511">
        <f>IFERROR(1 - PERCENTRANK(F:F,F511),0)</f>
        <v/>
      </c>
      <c r="L511">
        <f>IFERROR(PERCENTRANK(G:G,G511),0)</f>
        <v/>
      </c>
      <c r="M511">
        <f>H511*weightA+I511*weightB+J511*weightC+K511*weightD+L511*weightE</f>
        <v/>
      </c>
    </row>
    <row r="512" spans="1:13">
      <c r="A512">
        <f>RANK(M512,M:M)</f>
        <v/>
      </c>
      <c r="C512">
        <f>SUMIFS('Input - target event report'!H:H,'Input - target event report'!L:L,B512,'Input - target event report'!D:D, "Private Investment")</f>
        <v/>
      </c>
      <c r="D512">
        <f>IF(E512&lt;2, "N/A", (MAXIFS('Input - target event report'!E:E,'Input - target event report'!L:L,B:B,'Input - target event report'!D:D,"Private Investment")-MINIFS('Input - target event report'!E:E,'Input - target event report'!L:L,B:B,'Input - target event report'!D:D,"Private Investment"))/(E512-1))</f>
        <v/>
      </c>
      <c r="E512">
        <f>COUNTIFS('Input - target event report'!L:L,B512,'Input - target event report'!D:D, "Private Investment")</f>
        <v/>
      </c>
      <c r="F512">
        <f>AVERAGEIF(INDEX('Input - companies list'!$A:$BG, 0, MATCH("Clusters 0",'Input - companies list'!$A$1:$BG$1, 0)),'Output - Cluster ranking'!B512,INDEX('Input - companies list'!$A:$BG, 0, MATCH("Flow",'Input - companies list'!$A$1:$BG$1, 0)))</f>
        <v/>
      </c>
      <c r="G512">
        <f>AVERAGEIF(INDEX('Input - companies list'!$A:$BG, 0, MATCH("Clusters 0",'Input - companies list'!$A$1:$BG$1, 0)),'Output - Cluster ranking'!B512,INDEX('Input - companies list'!$A:$BG, 0, MATCH("Inter-Cluster Connectivity",'Input - companies list'!$A$1:$BG$1, 0)))</f>
        <v/>
      </c>
      <c r="H512">
        <f>IFERROR(PERCENTRANK(C:C,C512),0)</f>
        <v/>
      </c>
      <c r="I512">
        <f>IFERROR(1 - PERCENTRANK(D:D,D512),0)</f>
        <v/>
      </c>
      <c r="J512">
        <f>IFERROR(PERCENTRANK(E:E,E512),0)</f>
        <v/>
      </c>
      <c r="K512">
        <f>IFERROR(1 - PERCENTRANK(F:F,F512),0)</f>
        <v/>
      </c>
      <c r="L512">
        <f>IFERROR(PERCENTRANK(G:G,G512),0)</f>
        <v/>
      </c>
      <c r="M512">
        <f>H512*weightA+I512*weightB+J512*weightC+K512*weightD+L512*weightE</f>
        <v/>
      </c>
    </row>
    <row r="513" spans="1:13">
      <c r="A513">
        <f>RANK(M513,M:M)</f>
        <v/>
      </c>
      <c r="C513">
        <f>SUMIFS('Input - target event report'!H:H,'Input - target event report'!L:L,B513,'Input - target event report'!D:D, "Private Investment")</f>
        <v/>
      </c>
      <c r="D513">
        <f>IF(E513&lt;2, "N/A", (MAXIFS('Input - target event report'!E:E,'Input - target event report'!L:L,B:B,'Input - target event report'!D:D,"Private Investment")-MINIFS('Input - target event report'!E:E,'Input - target event report'!L:L,B:B,'Input - target event report'!D:D,"Private Investment"))/(E513-1))</f>
        <v/>
      </c>
      <c r="E513">
        <f>COUNTIFS('Input - target event report'!L:L,B513,'Input - target event report'!D:D, "Private Investment")</f>
        <v/>
      </c>
      <c r="F513">
        <f>AVERAGEIF(INDEX('Input - companies list'!$A:$BG, 0, MATCH("Clusters 0",'Input - companies list'!$A$1:$BG$1, 0)),'Output - Cluster ranking'!B513,INDEX('Input - companies list'!$A:$BG, 0, MATCH("Flow",'Input - companies list'!$A$1:$BG$1, 0)))</f>
        <v/>
      </c>
      <c r="G513">
        <f>AVERAGEIF(INDEX('Input - companies list'!$A:$BG, 0, MATCH("Clusters 0",'Input - companies list'!$A$1:$BG$1, 0)),'Output - Cluster ranking'!B513,INDEX('Input - companies list'!$A:$BG, 0, MATCH("Inter-Cluster Connectivity",'Input - companies list'!$A$1:$BG$1, 0)))</f>
        <v/>
      </c>
      <c r="H513">
        <f>IFERROR(PERCENTRANK(C:C,C513),0)</f>
        <v/>
      </c>
      <c r="I513">
        <f>IFERROR(1 - PERCENTRANK(D:D,D513),0)</f>
        <v/>
      </c>
      <c r="J513">
        <f>IFERROR(PERCENTRANK(E:E,E513),0)</f>
        <v/>
      </c>
      <c r="K513">
        <f>IFERROR(1 - PERCENTRANK(F:F,F513),0)</f>
        <v/>
      </c>
      <c r="L513">
        <f>IFERROR(PERCENTRANK(G:G,G513),0)</f>
        <v/>
      </c>
      <c r="M513">
        <f>H513*weightA+I513*weightB+J513*weightC+K513*weightD+L513*weightE</f>
        <v/>
      </c>
    </row>
    <row r="514" spans="1:13">
      <c r="A514">
        <f>RANK(M514,M:M)</f>
        <v/>
      </c>
      <c r="C514">
        <f>SUMIFS('Input - target event report'!H:H,'Input - target event report'!L:L,B514,'Input - target event report'!D:D, "Private Investment")</f>
        <v/>
      </c>
      <c r="D514">
        <f>IF(E514&lt;2, "N/A", (MAXIFS('Input - target event report'!E:E,'Input - target event report'!L:L,B:B,'Input - target event report'!D:D,"Private Investment")-MINIFS('Input - target event report'!E:E,'Input - target event report'!L:L,B:B,'Input - target event report'!D:D,"Private Investment"))/(E514-1))</f>
        <v/>
      </c>
      <c r="E514">
        <f>COUNTIFS('Input - target event report'!L:L,B514,'Input - target event report'!D:D, "Private Investment")</f>
        <v/>
      </c>
      <c r="F514">
        <f>AVERAGEIF(INDEX('Input - companies list'!$A:$BG, 0, MATCH("Clusters 0",'Input - companies list'!$A$1:$BG$1, 0)),'Output - Cluster ranking'!B514,INDEX('Input - companies list'!$A:$BG, 0, MATCH("Flow",'Input - companies list'!$A$1:$BG$1, 0)))</f>
        <v/>
      </c>
      <c r="G514">
        <f>AVERAGEIF(INDEX('Input - companies list'!$A:$BG, 0, MATCH("Clusters 0",'Input - companies list'!$A$1:$BG$1, 0)),'Output - Cluster ranking'!B514,INDEX('Input - companies list'!$A:$BG, 0, MATCH("Inter-Cluster Connectivity",'Input - companies list'!$A$1:$BG$1, 0)))</f>
        <v/>
      </c>
      <c r="H514">
        <f>IFERROR(PERCENTRANK(C:C,C514),0)</f>
        <v/>
      </c>
      <c r="I514">
        <f>IFERROR(1 - PERCENTRANK(D:D,D514),0)</f>
        <v/>
      </c>
      <c r="J514">
        <f>IFERROR(PERCENTRANK(E:E,E514),0)</f>
        <v/>
      </c>
      <c r="K514">
        <f>IFERROR(1 - PERCENTRANK(F:F,F514),0)</f>
        <v/>
      </c>
      <c r="L514">
        <f>IFERROR(PERCENTRANK(G:G,G514),0)</f>
        <v/>
      </c>
      <c r="M514">
        <f>H514*weightA+I514*weightB+J514*weightC+K514*weightD+L514*weightE</f>
        <v/>
      </c>
    </row>
    <row r="515" spans="1:13">
      <c r="A515">
        <f>RANK(M515,M:M)</f>
        <v/>
      </c>
      <c r="C515">
        <f>SUMIFS('Input - target event report'!H:H,'Input - target event report'!L:L,B515,'Input - target event report'!D:D, "Private Investment")</f>
        <v/>
      </c>
      <c r="D515">
        <f>IF(E515&lt;2, "N/A", (MAXIFS('Input - target event report'!E:E,'Input - target event report'!L:L,B:B,'Input - target event report'!D:D,"Private Investment")-MINIFS('Input - target event report'!E:E,'Input - target event report'!L:L,B:B,'Input - target event report'!D:D,"Private Investment"))/(E515-1))</f>
        <v/>
      </c>
      <c r="E515">
        <f>COUNTIFS('Input - target event report'!L:L,B515,'Input - target event report'!D:D, "Private Investment")</f>
        <v/>
      </c>
      <c r="F515">
        <f>AVERAGEIF(INDEX('Input - companies list'!$A:$BG, 0, MATCH("Clusters 0",'Input - companies list'!$A$1:$BG$1, 0)),'Output - Cluster ranking'!B515,INDEX('Input - companies list'!$A:$BG, 0, MATCH("Flow",'Input - companies list'!$A$1:$BG$1, 0)))</f>
        <v/>
      </c>
      <c r="G515">
        <f>AVERAGEIF(INDEX('Input - companies list'!$A:$BG, 0, MATCH("Clusters 0",'Input - companies list'!$A$1:$BG$1, 0)),'Output - Cluster ranking'!B515,INDEX('Input - companies list'!$A:$BG, 0, MATCH("Inter-Cluster Connectivity",'Input - companies list'!$A$1:$BG$1, 0)))</f>
        <v/>
      </c>
      <c r="H515">
        <f>IFERROR(PERCENTRANK(C:C,C515),0)</f>
        <v/>
      </c>
      <c r="I515">
        <f>IFERROR(1 - PERCENTRANK(D:D,D515),0)</f>
        <v/>
      </c>
      <c r="J515">
        <f>IFERROR(PERCENTRANK(E:E,E515),0)</f>
        <v/>
      </c>
      <c r="K515">
        <f>IFERROR(1 - PERCENTRANK(F:F,F515),0)</f>
        <v/>
      </c>
      <c r="L515">
        <f>IFERROR(PERCENTRANK(G:G,G515),0)</f>
        <v/>
      </c>
      <c r="M515">
        <f>H515*weightA+I515*weightB+J515*weightC+K515*weightD+L515*weightE</f>
        <v/>
      </c>
    </row>
    <row r="516" spans="1:13">
      <c r="A516">
        <f>RANK(M516,M:M)</f>
        <v/>
      </c>
      <c r="C516">
        <f>SUMIFS('Input - target event report'!H:H,'Input - target event report'!L:L,B516,'Input - target event report'!D:D, "Private Investment")</f>
        <v/>
      </c>
      <c r="D516">
        <f>IF(E516&lt;2, "N/A", (MAXIFS('Input - target event report'!E:E,'Input - target event report'!L:L,B:B,'Input - target event report'!D:D,"Private Investment")-MINIFS('Input - target event report'!E:E,'Input - target event report'!L:L,B:B,'Input - target event report'!D:D,"Private Investment"))/(E516-1))</f>
        <v/>
      </c>
      <c r="E516">
        <f>COUNTIFS('Input - target event report'!L:L,B516,'Input - target event report'!D:D, "Private Investment")</f>
        <v/>
      </c>
      <c r="F516">
        <f>AVERAGEIF(INDEX('Input - companies list'!$A:$BG, 0, MATCH("Clusters 0",'Input - companies list'!$A$1:$BG$1, 0)),'Output - Cluster ranking'!B516,INDEX('Input - companies list'!$A:$BG, 0, MATCH("Flow",'Input - companies list'!$A$1:$BG$1, 0)))</f>
        <v/>
      </c>
      <c r="G516">
        <f>AVERAGEIF(INDEX('Input - companies list'!$A:$BG, 0, MATCH("Clusters 0",'Input - companies list'!$A$1:$BG$1, 0)),'Output - Cluster ranking'!B516,INDEX('Input - companies list'!$A:$BG, 0, MATCH("Inter-Cluster Connectivity",'Input - companies list'!$A$1:$BG$1, 0)))</f>
        <v/>
      </c>
      <c r="H516">
        <f>IFERROR(PERCENTRANK(C:C,C516),0)</f>
        <v/>
      </c>
      <c r="I516">
        <f>IFERROR(1 - PERCENTRANK(D:D,D516),0)</f>
        <v/>
      </c>
      <c r="J516">
        <f>IFERROR(PERCENTRANK(E:E,E516),0)</f>
        <v/>
      </c>
      <c r="K516">
        <f>IFERROR(1 - PERCENTRANK(F:F,F516),0)</f>
        <v/>
      </c>
      <c r="L516">
        <f>IFERROR(PERCENTRANK(G:G,G516),0)</f>
        <v/>
      </c>
      <c r="M516">
        <f>H516*weightA+I516*weightB+J516*weightC+K516*weightD+L516*weightE</f>
        <v/>
      </c>
    </row>
    <row r="517" spans="1:13">
      <c r="A517">
        <f>RANK(M517,M:M)</f>
        <v/>
      </c>
      <c r="C517">
        <f>SUMIFS('Input - target event report'!H:H,'Input - target event report'!L:L,B517,'Input - target event report'!D:D, "Private Investment")</f>
        <v/>
      </c>
      <c r="D517">
        <f>IF(E517&lt;2, "N/A", (MAXIFS('Input - target event report'!E:E,'Input - target event report'!L:L,B:B,'Input - target event report'!D:D,"Private Investment")-MINIFS('Input - target event report'!E:E,'Input - target event report'!L:L,B:B,'Input - target event report'!D:D,"Private Investment"))/(E517-1))</f>
        <v/>
      </c>
      <c r="E517">
        <f>COUNTIFS('Input - target event report'!L:L,B517,'Input - target event report'!D:D, "Private Investment")</f>
        <v/>
      </c>
      <c r="F517">
        <f>AVERAGEIF(INDEX('Input - companies list'!$A:$BG, 0, MATCH("Clusters 0",'Input - companies list'!$A$1:$BG$1, 0)),'Output - Cluster ranking'!B517,INDEX('Input - companies list'!$A:$BG, 0, MATCH("Flow",'Input - companies list'!$A$1:$BG$1, 0)))</f>
        <v/>
      </c>
      <c r="G517">
        <f>AVERAGEIF(INDEX('Input - companies list'!$A:$BG, 0, MATCH("Clusters 0",'Input - companies list'!$A$1:$BG$1, 0)),'Output - Cluster ranking'!B517,INDEX('Input - companies list'!$A:$BG, 0, MATCH("Inter-Cluster Connectivity",'Input - companies list'!$A$1:$BG$1, 0)))</f>
        <v/>
      </c>
      <c r="H517">
        <f>IFERROR(PERCENTRANK(C:C,C517),0)</f>
        <v/>
      </c>
      <c r="I517">
        <f>IFERROR(1 - PERCENTRANK(D:D,D517),0)</f>
        <v/>
      </c>
      <c r="J517">
        <f>IFERROR(PERCENTRANK(E:E,E517),0)</f>
        <v/>
      </c>
      <c r="K517">
        <f>IFERROR(1 - PERCENTRANK(F:F,F517),0)</f>
        <v/>
      </c>
      <c r="L517">
        <f>IFERROR(PERCENTRANK(G:G,G517),0)</f>
        <v/>
      </c>
      <c r="M517">
        <f>H517*weightA+I517*weightB+J517*weightC+K517*weightD+L517*weightE</f>
        <v/>
      </c>
    </row>
    <row r="518" spans="1:13">
      <c r="A518">
        <f>RANK(M518,M:M)</f>
        <v/>
      </c>
      <c r="C518">
        <f>SUMIFS('Input - target event report'!H:H,'Input - target event report'!L:L,B518,'Input - target event report'!D:D, "Private Investment")</f>
        <v/>
      </c>
      <c r="D518">
        <f>IF(E518&lt;2, "N/A", (MAXIFS('Input - target event report'!E:E,'Input - target event report'!L:L,B:B,'Input - target event report'!D:D,"Private Investment")-MINIFS('Input - target event report'!E:E,'Input - target event report'!L:L,B:B,'Input - target event report'!D:D,"Private Investment"))/(E518-1))</f>
        <v/>
      </c>
      <c r="E518">
        <f>COUNTIFS('Input - target event report'!L:L,B518,'Input - target event report'!D:D, "Private Investment")</f>
        <v/>
      </c>
      <c r="F518">
        <f>AVERAGEIF(INDEX('Input - companies list'!$A:$BG, 0, MATCH("Clusters 0",'Input - companies list'!$A$1:$BG$1, 0)),'Output - Cluster ranking'!B518,INDEX('Input - companies list'!$A:$BG, 0, MATCH("Flow",'Input - companies list'!$A$1:$BG$1, 0)))</f>
        <v/>
      </c>
      <c r="G518">
        <f>AVERAGEIF(INDEX('Input - companies list'!$A:$BG, 0, MATCH("Clusters 0",'Input - companies list'!$A$1:$BG$1, 0)),'Output - Cluster ranking'!B518,INDEX('Input - companies list'!$A:$BG, 0, MATCH("Inter-Cluster Connectivity",'Input - companies list'!$A$1:$BG$1, 0)))</f>
        <v/>
      </c>
      <c r="H518">
        <f>IFERROR(PERCENTRANK(C:C,C518),0)</f>
        <v/>
      </c>
      <c r="I518">
        <f>IFERROR(1 - PERCENTRANK(D:D,D518),0)</f>
        <v/>
      </c>
      <c r="J518">
        <f>IFERROR(PERCENTRANK(E:E,E518),0)</f>
        <v/>
      </c>
      <c r="K518">
        <f>IFERROR(1 - PERCENTRANK(F:F,F518),0)</f>
        <v/>
      </c>
      <c r="L518">
        <f>IFERROR(PERCENTRANK(G:G,G518),0)</f>
        <v/>
      </c>
      <c r="M518">
        <f>H518*weightA+I518*weightB+J518*weightC+K518*weightD+L518*weightE</f>
        <v/>
      </c>
    </row>
    <row r="519" spans="1:13">
      <c r="A519">
        <f>RANK(M519,M:M)</f>
        <v/>
      </c>
      <c r="C519">
        <f>SUMIFS('Input - target event report'!H:H,'Input - target event report'!L:L,B519,'Input - target event report'!D:D, "Private Investment")</f>
        <v/>
      </c>
      <c r="D519">
        <f>IF(E519&lt;2, "N/A", (MAXIFS('Input - target event report'!E:E,'Input - target event report'!L:L,B:B,'Input - target event report'!D:D,"Private Investment")-MINIFS('Input - target event report'!E:E,'Input - target event report'!L:L,B:B,'Input - target event report'!D:D,"Private Investment"))/(E519-1))</f>
        <v/>
      </c>
      <c r="E519">
        <f>COUNTIFS('Input - target event report'!L:L,B519,'Input - target event report'!D:D, "Private Investment")</f>
        <v/>
      </c>
      <c r="F519">
        <f>AVERAGEIF(INDEX('Input - companies list'!$A:$BG, 0, MATCH("Clusters 0",'Input - companies list'!$A$1:$BG$1, 0)),'Output - Cluster ranking'!B519,INDEX('Input - companies list'!$A:$BG, 0, MATCH("Flow",'Input - companies list'!$A$1:$BG$1, 0)))</f>
        <v/>
      </c>
      <c r="G519">
        <f>AVERAGEIF(INDEX('Input - companies list'!$A:$BG, 0, MATCH("Clusters 0",'Input - companies list'!$A$1:$BG$1, 0)),'Output - Cluster ranking'!B519,INDEX('Input - companies list'!$A:$BG, 0, MATCH("Inter-Cluster Connectivity",'Input - companies list'!$A$1:$BG$1, 0)))</f>
        <v/>
      </c>
      <c r="H519">
        <f>IFERROR(PERCENTRANK(C:C,C519),0)</f>
        <v/>
      </c>
      <c r="I519">
        <f>IFERROR(1 - PERCENTRANK(D:D,D519),0)</f>
        <v/>
      </c>
      <c r="J519">
        <f>IFERROR(PERCENTRANK(E:E,E519),0)</f>
        <v/>
      </c>
      <c r="K519">
        <f>IFERROR(1 - PERCENTRANK(F:F,F519),0)</f>
        <v/>
      </c>
      <c r="L519">
        <f>IFERROR(PERCENTRANK(G:G,G519),0)</f>
        <v/>
      </c>
      <c r="M519">
        <f>H519*weightA+I519*weightB+J519*weightC+K519*weightD+L519*weightE</f>
        <v/>
      </c>
    </row>
    <row r="520" spans="1:13">
      <c r="A520">
        <f>RANK(M520,M:M)</f>
        <v/>
      </c>
      <c r="C520">
        <f>SUMIFS('Input - target event report'!H:H,'Input - target event report'!L:L,B520,'Input - target event report'!D:D, "Private Investment")</f>
        <v/>
      </c>
      <c r="D520">
        <f>IF(E520&lt;2, "N/A", (MAXIFS('Input - target event report'!E:E,'Input - target event report'!L:L,B:B,'Input - target event report'!D:D,"Private Investment")-MINIFS('Input - target event report'!E:E,'Input - target event report'!L:L,B:B,'Input - target event report'!D:D,"Private Investment"))/(E520-1))</f>
        <v/>
      </c>
      <c r="E520">
        <f>COUNTIFS('Input - target event report'!L:L,B520,'Input - target event report'!D:D, "Private Investment")</f>
        <v/>
      </c>
      <c r="F520">
        <f>AVERAGEIF(INDEX('Input - companies list'!$A:$BG, 0, MATCH("Clusters 0",'Input - companies list'!$A$1:$BG$1, 0)),'Output - Cluster ranking'!B520,INDEX('Input - companies list'!$A:$BG, 0, MATCH("Flow",'Input - companies list'!$A$1:$BG$1, 0)))</f>
        <v/>
      </c>
      <c r="G520">
        <f>AVERAGEIF(INDEX('Input - companies list'!$A:$BG, 0, MATCH("Clusters 0",'Input - companies list'!$A$1:$BG$1, 0)),'Output - Cluster ranking'!B520,INDEX('Input - companies list'!$A:$BG, 0, MATCH("Inter-Cluster Connectivity",'Input - companies list'!$A$1:$BG$1, 0)))</f>
        <v/>
      </c>
      <c r="H520">
        <f>IFERROR(PERCENTRANK(C:C,C520),0)</f>
        <v/>
      </c>
      <c r="I520">
        <f>IFERROR(1 - PERCENTRANK(D:D,D520),0)</f>
        <v/>
      </c>
      <c r="J520">
        <f>IFERROR(PERCENTRANK(E:E,E520),0)</f>
        <v/>
      </c>
      <c r="K520">
        <f>IFERROR(1 - PERCENTRANK(F:F,F520),0)</f>
        <v/>
      </c>
      <c r="L520">
        <f>IFERROR(PERCENTRANK(G:G,G520),0)</f>
        <v/>
      </c>
      <c r="M520">
        <f>H520*weightA+I520*weightB+J520*weightC+K520*weightD+L520*weightE</f>
        <v/>
      </c>
    </row>
    <row r="521" spans="1:13">
      <c r="A521">
        <f>RANK(M521,M:M)</f>
        <v/>
      </c>
      <c r="C521">
        <f>SUMIFS('Input - target event report'!H:H,'Input - target event report'!L:L,B521,'Input - target event report'!D:D, "Private Investment")</f>
        <v/>
      </c>
      <c r="D521">
        <f>IF(E521&lt;2, "N/A", (MAXIFS('Input - target event report'!E:E,'Input - target event report'!L:L,B:B,'Input - target event report'!D:D,"Private Investment")-MINIFS('Input - target event report'!E:E,'Input - target event report'!L:L,B:B,'Input - target event report'!D:D,"Private Investment"))/(E521-1))</f>
        <v/>
      </c>
      <c r="E521">
        <f>COUNTIFS('Input - target event report'!L:L,B521,'Input - target event report'!D:D, "Private Investment")</f>
        <v/>
      </c>
      <c r="F521">
        <f>AVERAGEIF(INDEX('Input - companies list'!$A:$BG, 0, MATCH("Clusters 0",'Input - companies list'!$A$1:$BG$1, 0)),'Output - Cluster ranking'!B521,INDEX('Input - companies list'!$A:$BG, 0, MATCH("Flow",'Input - companies list'!$A$1:$BG$1, 0)))</f>
        <v/>
      </c>
      <c r="G521">
        <f>AVERAGEIF(INDEX('Input - companies list'!$A:$BG, 0, MATCH("Clusters 0",'Input - companies list'!$A$1:$BG$1, 0)),'Output - Cluster ranking'!B521,INDEX('Input - companies list'!$A:$BG, 0, MATCH("Inter-Cluster Connectivity",'Input - companies list'!$A$1:$BG$1, 0)))</f>
        <v/>
      </c>
      <c r="H521">
        <f>IFERROR(PERCENTRANK(C:C,C521),0)</f>
        <v/>
      </c>
      <c r="I521">
        <f>IFERROR(1 - PERCENTRANK(D:D,D521),0)</f>
        <v/>
      </c>
      <c r="J521">
        <f>IFERROR(PERCENTRANK(E:E,E521),0)</f>
        <v/>
      </c>
      <c r="K521">
        <f>IFERROR(1 - PERCENTRANK(F:F,F521),0)</f>
        <v/>
      </c>
      <c r="L521">
        <f>IFERROR(PERCENTRANK(G:G,G521),0)</f>
        <v/>
      </c>
      <c r="M521">
        <f>H521*weightA+I521*weightB+J521*weightC+K521*weightD+L521*weightE</f>
        <v/>
      </c>
    </row>
    <row r="522" spans="1:13">
      <c r="A522">
        <f>RANK(M522,M:M)</f>
        <v/>
      </c>
      <c r="C522">
        <f>SUMIFS('Input - target event report'!H:H,'Input - target event report'!L:L,B522,'Input - target event report'!D:D, "Private Investment")</f>
        <v/>
      </c>
      <c r="D522">
        <f>IF(E522&lt;2, "N/A", (MAXIFS('Input - target event report'!E:E,'Input - target event report'!L:L,B:B,'Input - target event report'!D:D,"Private Investment")-MINIFS('Input - target event report'!E:E,'Input - target event report'!L:L,B:B,'Input - target event report'!D:D,"Private Investment"))/(E522-1))</f>
        <v/>
      </c>
      <c r="E522">
        <f>COUNTIFS('Input - target event report'!L:L,B522,'Input - target event report'!D:D, "Private Investment")</f>
        <v/>
      </c>
      <c r="F522">
        <f>AVERAGEIF(INDEX('Input - companies list'!$A:$BG, 0, MATCH("Clusters 0",'Input - companies list'!$A$1:$BG$1, 0)),'Output - Cluster ranking'!B522,INDEX('Input - companies list'!$A:$BG, 0, MATCH("Flow",'Input - companies list'!$A$1:$BG$1, 0)))</f>
        <v/>
      </c>
      <c r="G522">
        <f>AVERAGEIF(INDEX('Input - companies list'!$A:$BG, 0, MATCH("Clusters 0",'Input - companies list'!$A$1:$BG$1, 0)),'Output - Cluster ranking'!B522,INDEX('Input - companies list'!$A:$BG, 0, MATCH("Inter-Cluster Connectivity",'Input - companies list'!$A$1:$BG$1, 0)))</f>
        <v/>
      </c>
      <c r="H522">
        <f>IFERROR(PERCENTRANK(C:C,C522),0)</f>
        <v/>
      </c>
      <c r="I522">
        <f>IFERROR(1 - PERCENTRANK(D:D,D522),0)</f>
        <v/>
      </c>
      <c r="J522">
        <f>IFERROR(PERCENTRANK(E:E,E522),0)</f>
        <v/>
      </c>
      <c r="K522">
        <f>IFERROR(1 - PERCENTRANK(F:F,F522),0)</f>
        <v/>
      </c>
      <c r="L522">
        <f>IFERROR(PERCENTRANK(G:G,G522),0)</f>
        <v/>
      </c>
      <c r="M522">
        <f>H522*weightA+I522*weightB+J522*weightC+K522*weightD+L522*weightE</f>
        <v/>
      </c>
    </row>
    <row r="523" spans="1:13">
      <c r="A523">
        <f>RANK(M523,M:M)</f>
        <v/>
      </c>
      <c r="C523">
        <f>SUMIFS('Input - target event report'!H:H,'Input - target event report'!L:L,B523,'Input - target event report'!D:D, "Private Investment")</f>
        <v/>
      </c>
      <c r="D523">
        <f>IF(E523&lt;2, "N/A", (MAXIFS('Input - target event report'!E:E,'Input - target event report'!L:L,B:B,'Input - target event report'!D:D,"Private Investment")-MINIFS('Input - target event report'!E:E,'Input - target event report'!L:L,B:B,'Input - target event report'!D:D,"Private Investment"))/(E523-1))</f>
        <v/>
      </c>
      <c r="E523">
        <f>COUNTIFS('Input - target event report'!L:L,B523,'Input - target event report'!D:D, "Private Investment")</f>
        <v/>
      </c>
      <c r="F523">
        <f>AVERAGEIF(INDEX('Input - companies list'!$A:$BG, 0, MATCH("Clusters 0",'Input - companies list'!$A$1:$BG$1, 0)),'Output - Cluster ranking'!B523,INDEX('Input - companies list'!$A:$BG, 0, MATCH("Flow",'Input - companies list'!$A$1:$BG$1, 0)))</f>
        <v/>
      </c>
      <c r="G523">
        <f>AVERAGEIF(INDEX('Input - companies list'!$A:$BG, 0, MATCH("Clusters 0",'Input - companies list'!$A$1:$BG$1, 0)),'Output - Cluster ranking'!B523,INDEX('Input - companies list'!$A:$BG, 0, MATCH("Inter-Cluster Connectivity",'Input - companies list'!$A$1:$BG$1, 0)))</f>
        <v/>
      </c>
      <c r="H523">
        <f>IFERROR(PERCENTRANK(C:C,C523),0)</f>
        <v/>
      </c>
      <c r="I523">
        <f>IFERROR(1 - PERCENTRANK(D:D,D523),0)</f>
        <v/>
      </c>
      <c r="J523">
        <f>IFERROR(PERCENTRANK(E:E,E523),0)</f>
        <v/>
      </c>
      <c r="K523">
        <f>IFERROR(1 - PERCENTRANK(F:F,F523),0)</f>
        <v/>
      </c>
      <c r="L523">
        <f>IFERROR(PERCENTRANK(G:G,G523),0)</f>
        <v/>
      </c>
      <c r="M523">
        <f>H523*weightA+I523*weightB+J523*weightC+K523*weightD+L523*weightE</f>
        <v/>
      </c>
    </row>
    <row r="524" spans="1:13">
      <c r="A524">
        <f>RANK(M524,M:M)</f>
        <v/>
      </c>
      <c r="C524">
        <f>SUMIFS('Input - target event report'!H:H,'Input - target event report'!L:L,B524,'Input - target event report'!D:D, "Private Investment")</f>
        <v/>
      </c>
      <c r="D524">
        <f>IF(E524&lt;2, "N/A", (MAXIFS('Input - target event report'!E:E,'Input - target event report'!L:L,B:B,'Input - target event report'!D:D,"Private Investment")-MINIFS('Input - target event report'!E:E,'Input - target event report'!L:L,B:B,'Input - target event report'!D:D,"Private Investment"))/(E524-1))</f>
        <v/>
      </c>
      <c r="E524">
        <f>COUNTIFS('Input - target event report'!L:L,B524,'Input - target event report'!D:D, "Private Investment")</f>
        <v/>
      </c>
      <c r="F524">
        <f>AVERAGEIF(INDEX('Input - companies list'!$A:$BG, 0, MATCH("Clusters 0",'Input - companies list'!$A$1:$BG$1, 0)),'Output - Cluster ranking'!B524,INDEX('Input - companies list'!$A:$BG, 0, MATCH("Flow",'Input - companies list'!$A$1:$BG$1, 0)))</f>
        <v/>
      </c>
      <c r="G524">
        <f>AVERAGEIF(INDEX('Input - companies list'!$A:$BG, 0, MATCH("Clusters 0",'Input - companies list'!$A$1:$BG$1, 0)),'Output - Cluster ranking'!B524,INDEX('Input - companies list'!$A:$BG, 0, MATCH("Inter-Cluster Connectivity",'Input - companies list'!$A$1:$BG$1, 0)))</f>
        <v/>
      </c>
      <c r="H524">
        <f>IFERROR(PERCENTRANK(C:C,C524),0)</f>
        <v/>
      </c>
      <c r="I524">
        <f>IFERROR(1 - PERCENTRANK(D:D,D524),0)</f>
        <v/>
      </c>
      <c r="J524">
        <f>IFERROR(PERCENTRANK(E:E,E524),0)</f>
        <v/>
      </c>
      <c r="K524">
        <f>IFERROR(1 - PERCENTRANK(F:F,F524),0)</f>
        <v/>
      </c>
      <c r="L524">
        <f>IFERROR(PERCENTRANK(G:G,G524),0)</f>
        <v/>
      </c>
      <c r="M524">
        <f>H524*weightA+I524*weightB+J524*weightC+K524*weightD+L524*weightE</f>
        <v/>
      </c>
    </row>
    <row r="525" spans="1:13">
      <c r="A525">
        <f>RANK(M525,M:M)</f>
        <v/>
      </c>
      <c r="C525">
        <f>SUMIFS('Input - target event report'!H:H,'Input - target event report'!L:L,B525,'Input - target event report'!D:D, "Private Investment")</f>
        <v/>
      </c>
      <c r="D525">
        <f>IF(E525&lt;2, "N/A", (MAXIFS('Input - target event report'!E:E,'Input - target event report'!L:L,B:B,'Input - target event report'!D:D,"Private Investment")-MINIFS('Input - target event report'!E:E,'Input - target event report'!L:L,B:B,'Input - target event report'!D:D,"Private Investment"))/(E525-1))</f>
        <v/>
      </c>
      <c r="E525">
        <f>COUNTIFS('Input - target event report'!L:L,B525,'Input - target event report'!D:D, "Private Investment")</f>
        <v/>
      </c>
      <c r="F525">
        <f>AVERAGEIF(INDEX('Input - companies list'!$A:$BG, 0, MATCH("Clusters 0",'Input - companies list'!$A$1:$BG$1, 0)),'Output - Cluster ranking'!B525,INDEX('Input - companies list'!$A:$BG, 0, MATCH("Flow",'Input - companies list'!$A$1:$BG$1, 0)))</f>
        <v/>
      </c>
      <c r="G525">
        <f>AVERAGEIF(INDEX('Input - companies list'!$A:$BG, 0, MATCH("Clusters 0",'Input - companies list'!$A$1:$BG$1, 0)),'Output - Cluster ranking'!B525,INDEX('Input - companies list'!$A:$BG, 0, MATCH("Inter-Cluster Connectivity",'Input - companies list'!$A$1:$BG$1, 0)))</f>
        <v/>
      </c>
      <c r="H525">
        <f>IFERROR(PERCENTRANK(C:C,C525),0)</f>
        <v/>
      </c>
      <c r="I525">
        <f>IFERROR(1 - PERCENTRANK(D:D,D525),0)</f>
        <v/>
      </c>
      <c r="J525">
        <f>IFERROR(PERCENTRANK(E:E,E525),0)</f>
        <v/>
      </c>
      <c r="K525">
        <f>IFERROR(1 - PERCENTRANK(F:F,F525),0)</f>
        <v/>
      </c>
      <c r="L525">
        <f>IFERROR(PERCENTRANK(G:G,G525),0)</f>
        <v/>
      </c>
      <c r="M525">
        <f>H525*weightA+I525*weightB+J525*weightC+K525*weightD+L525*weightE</f>
        <v/>
      </c>
    </row>
    <row r="526" spans="1:13">
      <c r="A526">
        <f>RANK(M526,M:M)</f>
        <v/>
      </c>
      <c r="C526">
        <f>SUMIFS('Input - target event report'!H:H,'Input - target event report'!L:L,B526,'Input - target event report'!D:D, "Private Investment")</f>
        <v/>
      </c>
      <c r="D526">
        <f>IF(E526&lt;2, "N/A", (MAXIFS('Input - target event report'!E:E,'Input - target event report'!L:L,B:B,'Input - target event report'!D:D,"Private Investment")-MINIFS('Input - target event report'!E:E,'Input - target event report'!L:L,B:B,'Input - target event report'!D:D,"Private Investment"))/(E526-1))</f>
        <v/>
      </c>
      <c r="E526">
        <f>COUNTIFS('Input - target event report'!L:L,B526,'Input - target event report'!D:D, "Private Investment")</f>
        <v/>
      </c>
      <c r="F526">
        <f>AVERAGEIF(INDEX('Input - companies list'!$A:$BG, 0, MATCH("Clusters 0",'Input - companies list'!$A$1:$BG$1, 0)),'Output - Cluster ranking'!B526,INDEX('Input - companies list'!$A:$BG, 0, MATCH("Flow",'Input - companies list'!$A$1:$BG$1, 0)))</f>
        <v/>
      </c>
      <c r="G526">
        <f>AVERAGEIF(INDEX('Input - companies list'!$A:$BG, 0, MATCH("Clusters 0",'Input - companies list'!$A$1:$BG$1, 0)),'Output - Cluster ranking'!B526,INDEX('Input - companies list'!$A:$BG, 0, MATCH("Inter-Cluster Connectivity",'Input - companies list'!$A$1:$BG$1, 0)))</f>
        <v/>
      </c>
      <c r="H526">
        <f>IFERROR(PERCENTRANK(C:C,C526),0)</f>
        <v/>
      </c>
      <c r="I526">
        <f>IFERROR(1 - PERCENTRANK(D:D,D526),0)</f>
        <v/>
      </c>
      <c r="J526">
        <f>IFERROR(PERCENTRANK(E:E,E526),0)</f>
        <v/>
      </c>
      <c r="K526">
        <f>IFERROR(1 - PERCENTRANK(F:F,F526),0)</f>
        <v/>
      </c>
      <c r="L526">
        <f>IFERROR(PERCENTRANK(G:G,G526),0)</f>
        <v/>
      </c>
      <c r="M526">
        <f>H526*weightA+I526*weightB+J526*weightC+K526*weightD+L526*weightE</f>
        <v/>
      </c>
    </row>
    <row r="527" spans="1:13">
      <c r="A527">
        <f>RANK(M527,M:M)</f>
        <v/>
      </c>
      <c r="C527">
        <f>SUMIFS('Input - target event report'!H:H,'Input - target event report'!L:L,B527,'Input - target event report'!D:D, "Private Investment")</f>
        <v/>
      </c>
      <c r="D527">
        <f>IF(E527&lt;2, "N/A", (MAXIFS('Input - target event report'!E:E,'Input - target event report'!L:L,B:B,'Input - target event report'!D:D,"Private Investment")-MINIFS('Input - target event report'!E:E,'Input - target event report'!L:L,B:B,'Input - target event report'!D:D,"Private Investment"))/(E527-1))</f>
        <v/>
      </c>
      <c r="E527">
        <f>COUNTIFS('Input - target event report'!L:L,B527,'Input - target event report'!D:D, "Private Investment")</f>
        <v/>
      </c>
      <c r="F527">
        <f>AVERAGEIF(INDEX('Input - companies list'!$A:$BG, 0, MATCH("Clusters 0",'Input - companies list'!$A$1:$BG$1, 0)),'Output - Cluster ranking'!B527,INDEX('Input - companies list'!$A:$BG, 0, MATCH("Flow",'Input - companies list'!$A$1:$BG$1, 0)))</f>
        <v/>
      </c>
      <c r="G527">
        <f>AVERAGEIF(INDEX('Input - companies list'!$A:$BG, 0, MATCH("Clusters 0",'Input - companies list'!$A$1:$BG$1, 0)),'Output - Cluster ranking'!B527,INDEX('Input - companies list'!$A:$BG, 0, MATCH("Inter-Cluster Connectivity",'Input - companies list'!$A$1:$BG$1, 0)))</f>
        <v/>
      </c>
      <c r="H527">
        <f>IFERROR(PERCENTRANK(C:C,C527),0)</f>
        <v/>
      </c>
      <c r="I527">
        <f>IFERROR(1 - PERCENTRANK(D:D,D527),0)</f>
        <v/>
      </c>
      <c r="J527">
        <f>IFERROR(PERCENTRANK(E:E,E527),0)</f>
        <v/>
      </c>
      <c r="K527">
        <f>IFERROR(1 - PERCENTRANK(F:F,F527),0)</f>
        <v/>
      </c>
      <c r="L527">
        <f>IFERROR(PERCENTRANK(G:G,G527),0)</f>
        <v/>
      </c>
      <c r="M527">
        <f>H527*weightA+I527*weightB+J527*weightC+K527*weightD+L527*weightE</f>
        <v/>
      </c>
    </row>
    <row r="528" spans="1:13">
      <c r="A528">
        <f>RANK(M528,M:M)</f>
        <v/>
      </c>
      <c r="C528">
        <f>SUMIFS('Input - target event report'!H:H,'Input - target event report'!L:L,B528,'Input - target event report'!D:D, "Private Investment")</f>
        <v/>
      </c>
      <c r="D528">
        <f>IF(E528&lt;2, "N/A", (MAXIFS('Input - target event report'!E:E,'Input - target event report'!L:L,B:B,'Input - target event report'!D:D,"Private Investment")-MINIFS('Input - target event report'!E:E,'Input - target event report'!L:L,B:B,'Input - target event report'!D:D,"Private Investment"))/(E528-1))</f>
        <v/>
      </c>
      <c r="E528">
        <f>COUNTIFS('Input - target event report'!L:L,B528,'Input - target event report'!D:D, "Private Investment")</f>
        <v/>
      </c>
      <c r="F528">
        <f>AVERAGEIF(INDEX('Input - companies list'!$A:$BG, 0, MATCH("Clusters 0",'Input - companies list'!$A$1:$BG$1, 0)),'Output - Cluster ranking'!B528,INDEX('Input - companies list'!$A:$BG, 0, MATCH("Flow",'Input - companies list'!$A$1:$BG$1, 0)))</f>
        <v/>
      </c>
      <c r="G528">
        <f>AVERAGEIF(INDEX('Input - companies list'!$A:$BG, 0, MATCH("Clusters 0",'Input - companies list'!$A$1:$BG$1, 0)),'Output - Cluster ranking'!B528,INDEX('Input - companies list'!$A:$BG, 0, MATCH("Inter-Cluster Connectivity",'Input - companies list'!$A$1:$BG$1, 0)))</f>
        <v/>
      </c>
      <c r="H528">
        <f>IFERROR(PERCENTRANK(C:C,C528),0)</f>
        <v/>
      </c>
      <c r="I528">
        <f>IFERROR(1 - PERCENTRANK(D:D,D528),0)</f>
        <v/>
      </c>
      <c r="J528">
        <f>IFERROR(PERCENTRANK(E:E,E528),0)</f>
        <v/>
      </c>
      <c r="K528">
        <f>IFERROR(1 - PERCENTRANK(F:F,F528),0)</f>
        <v/>
      </c>
      <c r="L528">
        <f>IFERROR(PERCENTRANK(G:G,G528),0)</f>
        <v/>
      </c>
      <c r="M528">
        <f>H528*weightA+I528*weightB+J528*weightC+K528*weightD+L528*weightE</f>
        <v/>
      </c>
    </row>
    <row r="529" spans="1:13">
      <c r="A529">
        <f>RANK(M529,M:M)</f>
        <v/>
      </c>
      <c r="C529">
        <f>SUMIFS('Input - target event report'!H:H,'Input - target event report'!L:L,B529,'Input - target event report'!D:D, "Private Investment")</f>
        <v/>
      </c>
      <c r="D529">
        <f>IF(E529&lt;2, "N/A", (MAXIFS('Input - target event report'!E:E,'Input - target event report'!L:L,B:B,'Input - target event report'!D:D,"Private Investment")-MINIFS('Input - target event report'!E:E,'Input - target event report'!L:L,B:B,'Input - target event report'!D:D,"Private Investment"))/(E529-1))</f>
        <v/>
      </c>
      <c r="E529">
        <f>COUNTIFS('Input - target event report'!L:L,B529,'Input - target event report'!D:D, "Private Investment")</f>
        <v/>
      </c>
      <c r="F529">
        <f>AVERAGEIF(INDEX('Input - companies list'!$A:$BG, 0, MATCH("Clusters 0",'Input - companies list'!$A$1:$BG$1, 0)),'Output - Cluster ranking'!B529,INDEX('Input - companies list'!$A:$BG, 0, MATCH("Flow",'Input - companies list'!$A$1:$BG$1, 0)))</f>
        <v/>
      </c>
      <c r="G529">
        <f>AVERAGEIF(INDEX('Input - companies list'!$A:$BG, 0, MATCH("Clusters 0",'Input - companies list'!$A$1:$BG$1, 0)),'Output - Cluster ranking'!B529,INDEX('Input - companies list'!$A:$BG, 0, MATCH("Inter-Cluster Connectivity",'Input - companies list'!$A$1:$BG$1, 0)))</f>
        <v/>
      </c>
      <c r="H529">
        <f>IFERROR(PERCENTRANK(C:C,C529),0)</f>
        <v/>
      </c>
      <c r="I529">
        <f>IFERROR(1 - PERCENTRANK(D:D,D529),0)</f>
        <v/>
      </c>
      <c r="J529">
        <f>IFERROR(PERCENTRANK(E:E,E529),0)</f>
        <v/>
      </c>
      <c r="K529">
        <f>IFERROR(1 - PERCENTRANK(F:F,F529),0)</f>
        <v/>
      </c>
      <c r="L529">
        <f>IFERROR(PERCENTRANK(G:G,G529),0)</f>
        <v/>
      </c>
      <c r="M529">
        <f>H529*weightA+I529*weightB+J529*weightC+K529*weightD+L529*weightE</f>
        <v/>
      </c>
    </row>
    <row r="530" spans="1:13">
      <c r="A530">
        <f>RANK(M530,M:M)</f>
        <v/>
      </c>
      <c r="C530">
        <f>SUMIFS('Input - target event report'!H:H,'Input - target event report'!L:L,B530,'Input - target event report'!D:D, "Private Investment")</f>
        <v/>
      </c>
      <c r="D530">
        <f>IF(E530&lt;2, "N/A", (MAXIFS('Input - target event report'!E:E,'Input - target event report'!L:L,B:B,'Input - target event report'!D:D,"Private Investment")-MINIFS('Input - target event report'!E:E,'Input - target event report'!L:L,B:B,'Input - target event report'!D:D,"Private Investment"))/(E530-1))</f>
        <v/>
      </c>
      <c r="E530">
        <f>COUNTIFS('Input - target event report'!L:L,B530,'Input - target event report'!D:D, "Private Investment")</f>
        <v/>
      </c>
      <c r="F530">
        <f>AVERAGEIF(INDEX('Input - companies list'!$A:$BG, 0, MATCH("Clusters 0",'Input - companies list'!$A$1:$BG$1, 0)),'Output - Cluster ranking'!B530,INDEX('Input - companies list'!$A:$BG, 0, MATCH("Flow",'Input - companies list'!$A$1:$BG$1, 0)))</f>
        <v/>
      </c>
      <c r="G530">
        <f>AVERAGEIF(INDEX('Input - companies list'!$A:$BG, 0, MATCH("Clusters 0",'Input - companies list'!$A$1:$BG$1, 0)),'Output - Cluster ranking'!B530,INDEX('Input - companies list'!$A:$BG, 0, MATCH("Inter-Cluster Connectivity",'Input - companies list'!$A$1:$BG$1, 0)))</f>
        <v/>
      </c>
      <c r="H530">
        <f>IFERROR(PERCENTRANK(C:C,C530),0)</f>
        <v/>
      </c>
      <c r="I530">
        <f>IFERROR(1 - PERCENTRANK(D:D,D530),0)</f>
        <v/>
      </c>
      <c r="J530">
        <f>IFERROR(PERCENTRANK(E:E,E530),0)</f>
        <v/>
      </c>
      <c r="K530">
        <f>IFERROR(1 - PERCENTRANK(F:F,F530),0)</f>
        <v/>
      </c>
      <c r="L530">
        <f>IFERROR(PERCENTRANK(G:G,G530),0)</f>
        <v/>
      </c>
      <c r="M530">
        <f>H530*weightA+I530*weightB+J530*weightC+K530*weightD+L530*weightE</f>
        <v/>
      </c>
    </row>
    <row r="531" spans="1:13">
      <c r="A531">
        <f>RANK(M531,M:M)</f>
        <v/>
      </c>
      <c r="C531">
        <f>SUMIFS('Input - target event report'!H:H,'Input - target event report'!L:L,B531,'Input - target event report'!D:D, "Private Investment")</f>
        <v/>
      </c>
      <c r="D531">
        <f>IF(E531&lt;2, "N/A", (MAXIFS('Input - target event report'!E:E,'Input - target event report'!L:L,B:B,'Input - target event report'!D:D,"Private Investment")-MINIFS('Input - target event report'!E:E,'Input - target event report'!L:L,B:B,'Input - target event report'!D:D,"Private Investment"))/(E531-1))</f>
        <v/>
      </c>
      <c r="E531">
        <f>COUNTIFS('Input - target event report'!L:L,B531,'Input - target event report'!D:D, "Private Investment")</f>
        <v/>
      </c>
      <c r="F531">
        <f>AVERAGEIF(INDEX('Input - companies list'!$A:$BG, 0, MATCH("Clusters 0",'Input - companies list'!$A$1:$BG$1, 0)),'Output - Cluster ranking'!B531,INDEX('Input - companies list'!$A:$BG, 0, MATCH("Flow",'Input - companies list'!$A$1:$BG$1, 0)))</f>
        <v/>
      </c>
      <c r="G531">
        <f>AVERAGEIF(INDEX('Input - companies list'!$A:$BG, 0, MATCH("Clusters 0",'Input - companies list'!$A$1:$BG$1, 0)),'Output - Cluster ranking'!B531,INDEX('Input - companies list'!$A:$BG, 0, MATCH("Inter-Cluster Connectivity",'Input - companies list'!$A$1:$BG$1, 0)))</f>
        <v/>
      </c>
      <c r="H531">
        <f>IFERROR(PERCENTRANK(C:C,C531),0)</f>
        <v/>
      </c>
      <c r="I531">
        <f>IFERROR(1 - PERCENTRANK(D:D,D531),0)</f>
        <v/>
      </c>
      <c r="J531">
        <f>IFERROR(PERCENTRANK(E:E,E531),0)</f>
        <v/>
      </c>
      <c r="K531">
        <f>IFERROR(1 - PERCENTRANK(F:F,F531),0)</f>
        <v/>
      </c>
      <c r="L531">
        <f>IFERROR(PERCENTRANK(G:G,G531),0)</f>
        <v/>
      </c>
      <c r="M531">
        <f>H531*weightA+I531*weightB+J531*weightC+K531*weightD+L531*weightE</f>
        <v/>
      </c>
    </row>
    <row r="532" spans="1:13">
      <c r="A532">
        <f>RANK(M532,M:M)</f>
        <v/>
      </c>
      <c r="C532">
        <f>SUMIFS('Input - target event report'!H:H,'Input - target event report'!L:L,B532,'Input - target event report'!D:D, "Private Investment")</f>
        <v/>
      </c>
      <c r="D532">
        <f>IF(E532&lt;2, "N/A", (MAXIFS('Input - target event report'!E:E,'Input - target event report'!L:L,B:B,'Input - target event report'!D:D,"Private Investment")-MINIFS('Input - target event report'!E:E,'Input - target event report'!L:L,B:B,'Input - target event report'!D:D,"Private Investment"))/(E532-1))</f>
        <v/>
      </c>
      <c r="E532">
        <f>COUNTIFS('Input - target event report'!L:L,B532,'Input - target event report'!D:D, "Private Investment")</f>
        <v/>
      </c>
      <c r="F532">
        <f>AVERAGEIF(INDEX('Input - companies list'!$A:$BG, 0, MATCH("Clusters 0",'Input - companies list'!$A$1:$BG$1, 0)),'Output - Cluster ranking'!B532,INDEX('Input - companies list'!$A:$BG, 0, MATCH("Flow",'Input - companies list'!$A$1:$BG$1, 0)))</f>
        <v/>
      </c>
      <c r="G532">
        <f>AVERAGEIF(INDEX('Input - companies list'!$A:$BG, 0, MATCH("Clusters 0",'Input - companies list'!$A$1:$BG$1, 0)),'Output - Cluster ranking'!B532,INDEX('Input - companies list'!$A:$BG, 0, MATCH("Inter-Cluster Connectivity",'Input - companies list'!$A$1:$BG$1, 0)))</f>
        <v/>
      </c>
      <c r="H532">
        <f>IFERROR(PERCENTRANK(C:C,C532),0)</f>
        <v/>
      </c>
      <c r="I532">
        <f>IFERROR(1 - PERCENTRANK(D:D,D532),0)</f>
        <v/>
      </c>
      <c r="J532">
        <f>IFERROR(PERCENTRANK(E:E,E532),0)</f>
        <v/>
      </c>
      <c r="K532">
        <f>IFERROR(1 - PERCENTRANK(F:F,F532),0)</f>
        <v/>
      </c>
      <c r="L532">
        <f>IFERROR(PERCENTRANK(G:G,G532),0)</f>
        <v/>
      </c>
      <c r="M532">
        <f>H532*weightA+I532*weightB+J532*weightC+K532*weightD+L532*weightE</f>
        <v/>
      </c>
    </row>
    <row r="533" spans="1:13">
      <c r="A533">
        <f>RANK(M533,M:M)</f>
        <v/>
      </c>
      <c r="C533">
        <f>SUMIFS('Input - target event report'!H:H,'Input - target event report'!L:L,B533,'Input - target event report'!D:D, "Private Investment")</f>
        <v/>
      </c>
      <c r="D533">
        <f>IF(E533&lt;2, "N/A", (MAXIFS('Input - target event report'!E:E,'Input - target event report'!L:L,B:B,'Input - target event report'!D:D,"Private Investment")-MINIFS('Input - target event report'!E:E,'Input - target event report'!L:L,B:B,'Input - target event report'!D:D,"Private Investment"))/(E533-1))</f>
        <v/>
      </c>
      <c r="E533">
        <f>COUNTIFS('Input - target event report'!L:L,B533,'Input - target event report'!D:D, "Private Investment")</f>
        <v/>
      </c>
      <c r="F533">
        <f>AVERAGEIF(INDEX('Input - companies list'!$A:$BG, 0, MATCH("Clusters 0",'Input - companies list'!$A$1:$BG$1, 0)),'Output - Cluster ranking'!B533,INDEX('Input - companies list'!$A:$BG, 0, MATCH("Flow",'Input - companies list'!$A$1:$BG$1, 0)))</f>
        <v/>
      </c>
      <c r="G533">
        <f>AVERAGEIF(INDEX('Input - companies list'!$A:$BG, 0, MATCH("Clusters 0",'Input - companies list'!$A$1:$BG$1, 0)),'Output - Cluster ranking'!B533,INDEX('Input - companies list'!$A:$BG, 0, MATCH("Inter-Cluster Connectivity",'Input - companies list'!$A$1:$BG$1, 0)))</f>
        <v/>
      </c>
      <c r="H533">
        <f>IFERROR(PERCENTRANK(C:C,C533),0)</f>
        <v/>
      </c>
      <c r="I533">
        <f>IFERROR(1 - PERCENTRANK(D:D,D533),0)</f>
        <v/>
      </c>
      <c r="J533">
        <f>IFERROR(PERCENTRANK(E:E,E533),0)</f>
        <v/>
      </c>
      <c r="K533">
        <f>IFERROR(1 - PERCENTRANK(F:F,F533),0)</f>
        <v/>
      </c>
      <c r="L533">
        <f>IFERROR(PERCENTRANK(G:G,G533),0)</f>
        <v/>
      </c>
      <c r="M533">
        <f>H533*weightA+I533*weightB+J533*weightC+K533*weightD+L533*weightE</f>
        <v/>
      </c>
    </row>
    <row r="534" spans="1:13">
      <c r="A534">
        <f>RANK(M534,M:M)</f>
        <v/>
      </c>
      <c r="C534">
        <f>SUMIFS('Input - target event report'!H:H,'Input - target event report'!L:L,B534,'Input - target event report'!D:D, "Private Investment")</f>
        <v/>
      </c>
      <c r="D534">
        <f>IF(E534&lt;2, "N/A", (MAXIFS('Input - target event report'!E:E,'Input - target event report'!L:L,B:B,'Input - target event report'!D:D,"Private Investment")-MINIFS('Input - target event report'!E:E,'Input - target event report'!L:L,B:B,'Input - target event report'!D:D,"Private Investment"))/(E534-1))</f>
        <v/>
      </c>
      <c r="E534">
        <f>COUNTIFS('Input - target event report'!L:L,B534,'Input - target event report'!D:D, "Private Investment")</f>
        <v/>
      </c>
      <c r="F534">
        <f>AVERAGEIF(INDEX('Input - companies list'!$A:$BG, 0, MATCH("Clusters 0",'Input - companies list'!$A$1:$BG$1, 0)),'Output - Cluster ranking'!B534,INDEX('Input - companies list'!$A:$BG, 0, MATCH("Flow",'Input - companies list'!$A$1:$BG$1, 0)))</f>
        <v/>
      </c>
      <c r="G534">
        <f>AVERAGEIF(INDEX('Input - companies list'!$A:$BG, 0, MATCH("Clusters 0",'Input - companies list'!$A$1:$BG$1, 0)),'Output - Cluster ranking'!B534,INDEX('Input - companies list'!$A:$BG, 0, MATCH("Inter-Cluster Connectivity",'Input - companies list'!$A$1:$BG$1, 0)))</f>
        <v/>
      </c>
      <c r="H534">
        <f>IFERROR(PERCENTRANK(C:C,C534),0)</f>
        <v/>
      </c>
      <c r="I534">
        <f>IFERROR(1 - PERCENTRANK(D:D,D534),0)</f>
        <v/>
      </c>
      <c r="J534">
        <f>IFERROR(PERCENTRANK(E:E,E534),0)</f>
        <v/>
      </c>
      <c r="K534">
        <f>IFERROR(1 - PERCENTRANK(F:F,F534),0)</f>
        <v/>
      </c>
      <c r="L534">
        <f>IFERROR(PERCENTRANK(G:G,G534),0)</f>
        <v/>
      </c>
      <c r="M534">
        <f>H534*weightA+I534*weightB+J534*weightC+K534*weightD+L534*weightE</f>
        <v/>
      </c>
    </row>
    <row r="535" spans="1:13">
      <c r="A535">
        <f>RANK(M535,M:M)</f>
        <v/>
      </c>
      <c r="C535">
        <f>SUMIFS('Input - target event report'!H:H,'Input - target event report'!L:L,B535,'Input - target event report'!D:D, "Private Investment")</f>
        <v/>
      </c>
      <c r="D535">
        <f>IF(E535&lt;2, "N/A", (MAXIFS('Input - target event report'!E:E,'Input - target event report'!L:L,B:B,'Input - target event report'!D:D,"Private Investment")-MINIFS('Input - target event report'!E:E,'Input - target event report'!L:L,B:B,'Input - target event report'!D:D,"Private Investment"))/(E535-1))</f>
        <v/>
      </c>
      <c r="E535">
        <f>COUNTIFS('Input - target event report'!L:L,B535,'Input - target event report'!D:D, "Private Investment")</f>
        <v/>
      </c>
      <c r="F535">
        <f>AVERAGEIF(INDEX('Input - companies list'!$A:$BG, 0, MATCH("Clusters 0",'Input - companies list'!$A$1:$BG$1, 0)),'Output - Cluster ranking'!B535,INDEX('Input - companies list'!$A:$BG, 0, MATCH("Flow",'Input - companies list'!$A$1:$BG$1, 0)))</f>
        <v/>
      </c>
      <c r="G535">
        <f>AVERAGEIF(INDEX('Input - companies list'!$A:$BG, 0, MATCH("Clusters 0",'Input - companies list'!$A$1:$BG$1, 0)),'Output - Cluster ranking'!B535,INDEX('Input - companies list'!$A:$BG, 0, MATCH("Inter-Cluster Connectivity",'Input - companies list'!$A$1:$BG$1, 0)))</f>
        <v/>
      </c>
      <c r="H535">
        <f>IFERROR(PERCENTRANK(C:C,C535),0)</f>
        <v/>
      </c>
      <c r="I535">
        <f>IFERROR(1 - PERCENTRANK(D:D,D535),0)</f>
        <v/>
      </c>
      <c r="J535">
        <f>IFERROR(PERCENTRANK(E:E,E535),0)</f>
        <v/>
      </c>
      <c r="K535">
        <f>IFERROR(1 - PERCENTRANK(F:F,F535),0)</f>
        <v/>
      </c>
      <c r="L535">
        <f>IFERROR(PERCENTRANK(G:G,G535),0)</f>
        <v/>
      </c>
      <c r="M535">
        <f>H535*weightA+I535*weightB+J535*weightC+K535*weightD+L535*weightE</f>
        <v/>
      </c>
    </row>
    <row r="536" spans="1:13">
      <c r="A536">
        <f>RANK(M536,M:M)</f>
        <v/>
      </c>
      <c r="C536">
        <f>SUMIFS('Input - target event report'!H:H,'Input - target event report'!L:L,B536,'Input - target event report'!D:D, "Private Investment")</f>
        <v/>
      </c>
      <c r="D536">
        <f>IF(E536&lt;2, "N/A", (MAXIFS('Input - target event report'!E:E,'Input - target event report'!L:L,B:B,'Input - target event report'!D:D,"Private Investment")-MINIFS('Input - target event report'!E:E,'Input - target event report'!L:L,B:B,'Input - target event report'!D:D,"Private Investment"))/(E536-1))</f>
        <v/>
      </c>
      <c r="E536">
        <f>COUNTIFS('Input - target event report'!L:L,B536,'Input - target event report'!D:D, "Private Investment")</f>
        <v/>
      </c>
      <c r="F536">
        <f>AVERAGEIF(INDEX('Input - companies list'!$A:$BG, 0, MATCH("Clusters 0",'Input - companies list'!$A$1:$BG$1, 0)),'Output - Cluster ranking'!B536,INDEX('Input - companies list'!$A:$BG, 0, MATCH("Flow",'Input - companies list'!$A$1:$BG$1, 0)))</f>
        <v/>
      </c>
      <c r="G536">
        <f>AVERAGEIF(INDEX('Input - companies list'!$A:$BG, 0, MATCH("Clusters 0",'Input - companies list'!$A$1:$BG$1, 0)),'Output - Cluster ranking'!B536,INDEX('Input - companies list'!$A:$BG, 0, MATCH("Inter-Cluster Connectivity",'Input - companies list'!$A$1:$BG$1, 0)))</f>
        <v/>
      </c>
      <c r="H536">
        <f>IFERROR(PERCENTRANK(C:C,C536),0)</f>
        <v/>
      </c>
      <c r="I536">
        <f>IFERROR(1 - PERCENTRANK(D:D,D536),0)</f>
        <v/>
      </c>
      <c r="J536">
        <f>IFERROR(PERCENTRANK(E:E,E536),0)</f>
        <v/>
      </c>
      <c r="K536">
        <f>IFERROR(1 - PERCENTRANK(F:F,F536),0)</f>
        <v/>
      </c>
      <c r="L536">
        <f>IFERROR(PERCENTRANK(G:G,G536),0)</f>
        <v/>
      </c>
      <c r="M536">
        <f>H536*weightA+I536*weightB+J536*weightC+K536*weightD+L536*weightE</f>
        <v/>
      </c>
    </row>
    <row r="537" spans="1:13">
      <c r="A537">
        <f>RANK(M537,M:M)</f>
        <v/>
      </c>
      <c r="C537">
        <f>SUMIFS('Input - target event report'!H:H,'Input - target event report'!L:L,B537,'Input - target event report'!D:D, "Private Investment")</f>
        <v/>
      </c>
      <c r="D537">
        <f>IF(E537&lt;2, "N/A", (MAXIFS('Input - target event report'!E:E,'Input - target event report'!L:L,B:B,'Input - target event report'!D:D,"Private Investment")-MINIFS('Input - target event report'!E:E,'Input - target event report'!L:L,B:B,'Input - target event report'!D:D,"Private Investment"))/(E537-1))</f>
        <v/>
      </c>
      <c r="E537">
        <f>COUNTIFS('Input - target event report'!L:L,B537,'Input - target event report'!D:D, "Private Investment")</f>
        <v/>
      </c>
      <c r="F537">
        <f>AVERAGEIF(INDEX('Input - companies list'!$A:$BG, 0, MATCH("Clusters 0",'Input - companies list'!$A$1:$BG$1, 0)),'Output - Cluster ranking'!B537,INDEX('Input - companies list'!$A:$BG, 0, MATCH("Flow",'Input - companies list'!$A$1:$BG$1, 0)))</f>
        <v/>
      </c>
      <c r="G537">
        <f>AVERAGEIF(INDEX('Input - companies list'!$A:$BG, 0, MATCH("Clusters 0",'Input - companies list'!$A$1:$BG$1, 0)),'Output - Cluster ranking'!B537,INDEX('Input - companies list'!$A:$BG, 0, MATCH("Inter-Cluster Connectivity",'Input - companies list'!$A$1:$BG$1, 0)))</f>
        <v/>
      </c>
      <c r="H537">
        <f>IFERROR(PERCENTRANK(C:C,C537),0)</f>
        <v/>
      </c>
      <c r="I537">
        <f>IFERROR(1 - PERCENTRANK(D:D,D537),0)</f>
        <v/>
      </c>
      <c r="J537">
        <f>IFERROR(PERCENTRANK(E:E,E537),0)</f>
        <v/>
      </c>
      <c r="K537">
        <f>IFERROR(1 - PERCENTRANK(F:F,F537),0)</f>
        <v/>
      </c>
      <c r="L537">
        <f>IFERROR(PERCENTRANK(G:G,G537),0)</f>
        <v/>
      </c>
      <c r="M537">
        <f>H537*weightA+I537*weightB+J537*weightC+K537*weightD+L537*weightE</f>
        <v/>
      </c>
    </row>
    <row r="538" spans="1:13">
      <c r="A538">
        <f>RANK(M538,M:M)</f>
        <v/>
      </c>
      <c r="C538">
        <f>SUMIFS('Input - target event report'!H:H,'Input - target event report'!L:L,B538,'Input - target event report'!D:D, "Private Investment")</f>
        <v/>
      </c>
      <c r="D538">
        <f>IF(E538&lt;2, "N/A", (MAXIFS('Input - target event report'!E:E,'Input - target event report'!L:L,B:B,'Input - target event report'!D:D,"Private Investment")-MINIFS('Input - target event report'!E:E,'Input - target event report'!L:L,B:B,'Input - target event report'!D:D,"Private Investment"))/(E538-1))</f>
        <v/>
      </c>
      <c r="E538">
        <f>COUNTIFS('Input - target event report'!L:L,B538,'Input - target event report'!D:D, "Private Investment")</f>
        <v/>
      </c>
      <c r="F538">
        <f>AVERAGEIF(INDEX('Input - companies list'!$A:$BG, 0, MATCH("Clusters 0",'Input - companies list'!$A$1:$BG$1, 0)),'Output - Cluster ranking'!B538,INDEX('Input - companies list'!$A:$BG, 0, MATCH("Flow",'Input - companies list'!$A$1:$BG$1, 0)))</f>
        <v/>
      </c>
      <c r="G538">
        <f>AVERAGEIF(INDEX('Input - companies list'!$A:$BG, 0, MATCH("Clusters 0",'Input - companies list'!$A$1:$BG$1, 0)),'Output - Cluster ranking'!B538,INDEX('Input - companies list'!$A:$BG, 0, MATCH("Inter-Cluster Connectivity",'Input - companies list'!$A$1:$BG$1, 0)))</f>
        <v/>
      </c>
      <c r="H538">
        <f>IFERROR(PERCENTRANK(C:C,C538),0)</f>
        <v/>
      </c>
      <c r="I538">
        <f>IFERROR(1 - PERCENTRANK(D:D,D538),0)</f>
        <v/>
      </c>
      <c r="J538">
        <f>IFERROR(PERCENTRANK(E:E,E538),0)</f>
        <v/>
      </c>
      <c r="K538">
        <f>IFERROR(1 - PERCENTRANK(F:F,F538),0)</f>
        <v/>
      </c>
      <c r="L538">
        <f>IFERROR(PERCENTRANK(G:G,G538),0)</f>
        <v/>
      </c>
      <c r="M538">
        <f>H538*weightA+I538*weightB+J538*weightC+K538*weightD+L538*weightE</f>
        <v/>
      </c>
    </row>
    <row r="539" spans="1:13">
      <c r="A539">
        <f>RANK(M539,M:M)</f>
        <v/>
      </c>
      <c r="C539">
        <f>SUMIFS('Input - target event report'!H:H,'Input - target event report'!L:L,B539,'Input - target event report'!D:D, "Private Investment")</f>
        <v/>
      </c>
      <c r="D539">
        <f>IF(E539&lt;2, "N/A", (MAXIFS('Input - target event report'!E:E,'Input - target event report'!L:L,B:B,'Input - target event report'!D:D,"Private Investment")-MINIFS('Input - target event report'!E:E,'Input - target event report'!L:L,B:B,'Input - target event report'!D:D,"Private Investment"))/(E539-1))</f>
        <v/>
      </c>
      <c r="E539">
        <f>COUNTIFS('Input - target event report'!L:L,B539,'Input - target event report'!D:D, "Private Investment")</f>
        <v/>
      </c>
      <c r="F539">
        <f>AVERAGEIF(INDEX('Input - companies list'!$A:$BG, 0, MATCH("Clusters 0",'Input - companies list'!$A$1:$BG$1, 0)),'Output - Cluster ranking'!B539,INDEX('Input - companies list'!$A:$BG, 0, MATCH("Flow",'Input - companies list'!$A$1:$BG$1, 0)))</f>
        <v/>
      </c>
      <c r="G539">
        <f>AVERAGEIF(INDEX('Input - companies list'!$A:$BG, 0, MATCH("Clusters 0",'Input - companies list'!$A$1:$BG$1, 0)),'Output - Cluster ranking'!B539,INDEX('Input - companies list'!$A:$BG, 0, MATCH("Inter-Cluster Connectivity",'Input - companies list'!$A$1:$BG$1, 0)))</f>
        <v/>
      </c>
      <c r="H539">
        <f>IFERROR(PERCENTRANK(C:C,C539),0)</f>
        <v/>
      </c>
      <c r="I539">
        <f>IFERROR(1 - PERCENTRANK(D:D,D539),0)</f>
        <v/>
      </c>
      <c r="J539">
        <f>IFERROR(PERCENTRANK(E:E,E539),0)</f>
        <v/>
      </c>
      <c r="K539">
        <f>IFERROR(1 - PERCENTRANK(F:F,F539),0)</f>
        <v/>
      </c>
      <c r="L539">
        <f>IFERROR(PERCENTRANK(G:G,G539),0)</f>
        <v/>
      </c>
      <c r="M539">
        <f>H539*weightA+I539*weightB+J539*weightC+K539*weightD+L539*weightE</f>
        <v/>
      </c>
    </row>
    <row r="540" spans="1:13">
      <c r="A540">
        <f>RANK(M540,M:M)</f>
        <v/>
      </c>
      <c r="C540">
        <f>SUMIFS('Input - target event report'!H:H,'Input - target event report'!L:L,B540,'Input - target event report'!D:D, "Private Investment")</f>
        <v/>
      </c>
      <c r="D540">
        <f>IF(E540&lt;2, "N/A", (MAXIFS('Input - target event report'!E:E,'Input - target event report'!L:L,B:B,'Input - target event report'!D:D,"Private Investment")-MINIFS('Input - target event report'!E:E,'Input - target event report'!L:L,B:B,'Input - target event report'!D:D,"Private Investment"))/(E540-1))</f>
        <v/>
      </c>
      <c r="E540">
        <f>COUNTIFS('Input - target event report'!L:L,B540,'Input - target event report'!D:D, "Private Investment")</f>
        <v/>
      </c>
      <c r="F540">
        <f>AVERAGEIF(INDEX('Input - companies list'!$A:$BG, 0, MATCH("Clusters 0",'Input - companies list'!$A$1:$BG$1, 0)),'Output - Cluster ranking'!B540,INDEX('Input - companies list'!$A:$BG, 0, MATCH("Flow",'Input - companies list'!$A$1:$BG$1, 0)))</f>
        <v/>
      </c>
      <c r="G540">
        <f>AVERAGEIF(INDEX('Input - companies list'!$A:$BG, 0, MATCH("Clusters 0",'Input - companies list'!$A$1:$BG$1, 0)),'Output - Cluster ranking'!B540,INDEX('Input - companies list'!$A:$BG, 0, MATCH("Inter-Cluster Connectivity",'Input - companies list'!$A$1:$BG$1, 0)))</f>
        <v/>
      </c>
      <c r="H540">
        <f>IFERROR(PERCENTRANK(C:C,C540),0)</f>
        <v/>
      </c>
      <c r="I540">
        <f>IFERROR(1 - PERCENTRANK(D:D,D540),0)</f>
        <v/>
      </c>
      <c r="J540">
        <f>IFERROR(PERCENTRANK(E:E,E540),0)</f>
        <v/>
      </c>
      <c r="K540">
        <f>IFERROR(1 - PERCENTRANK(F:F,F540),0)</f>
        <v/>
      </c>
      <c r="L540">
        <f>IFERROR(PERCENTRANK(G:G,G540),0)</f>
        <v/>
      </c>
      <c r="M540">
        <f>H540*weightA+I540*weightB+J540*weightC+K540*weightD+L540*weightE</f>
        <v/>
      </c>
    </row>
    <row r="541" spans="1:13">
      <c r="A541">
        <f>RANK(M541,M:M)</f>
        <v/>
      </c>
      <c r="C541">
        <f>SUMIFS('Input - target event report'!H:H,'Input - target event report'!L:L,B541,'Input - target event report'!D:D, "Private Investment")</f>
        <v/>
      </c>
      <c r="D541">
        <f>IF(E541&lt;2, "N/A", (MAXIFS('Input - target event report'!E:E,'Input - target event report'!L:L,B:B,'Input - target event report'!D:D,"Private Investment")-MINIFS('Input - target event report'!E:E,'Input - target event report'!L:L,B:B,'Input - target event report'!D:D,"Private Investment"))/(E541-1))</f>
        <v/>
      </c>
      <c r="E541">
        <f>COUNTIFS('Input - target event report'!L:L,B541,'Input - target event report'!D:D, "Private Investment")</f>
        <v/>
      </c>
      <c r="F541">
        <f>AVERAGEIF(INDEX('Input - companies list'!$A:$BG, 0, MATCH("Clusters 0",'Input - companies list'!$A$1:$BG$1, 0)),'Output - Cluster ranking'!B541,INDEX('Input - companies list'!$A:$BG, 0, MATCH("Flow",'Input - companies list'!$A$1:$BG$1, 0)))</f>
        <v/>
      </c>
      <c r="G541">
        <f>AVERAGEIF(INDEX('Input - companies list'!$A:$BG, 0, MATCH("Clusters 0",'Input - companies list'!$A$1:$BG$1, 0)),'Output - Cluster ranking'!B541,INDEX('Input - companies list'!$A:$BG, 0, MATCH("Inter-Cluster Connectivity",'Input - companies list'!$A$1:$BG$1, 0)))</f>
        <v/>
      </c>
      <c r="H541">
        <f>IFERROR(PERCENTRANK(C:C,C541),0)</f>
        <v/>
      </c>
      <c r="I541">
        <f>IFERROR(1 - PERCENTRANK(D:D,D541),0)</f>
        <v/>
      </c>
      <c r="J541">
        <f>IFERROR(PERCENTRANK(E:E,E541),0)</f>
        <v/>
      </c>
      <c r="K541">
        <f>IFERROR(1 - PERCENTRANK(F:F,F541),0)</f>
        <v/>
      </c>
      <c r="L541">
        <f>IFERROR(PERCENTRANK(G:G,G541),0)</f>
        <v/>
      </c>
      <c r="M541">
        <f>H541*weightA+I541*weightB+J541*weightC+K541*weightD+L541*weightE</f>
        <v/>
      </c>
    </row>
    <row r="542" spans="1:13">
      <c r="A542">
        <f>RANK(M542,M:M)</f>
        <v/>
      </c>
      <c r="C542">
        <f>SUMIFS('Input - target event report'!H:H,'Input - target event report'!L:L,B542,'Input - target event report'!D:D, "Private Investment")</f>
        <v/>
      </c>
      <c r="D542">
        <f>IF(E542&lt;2, "N/A", (MAXIFS('Input - target event report'!E:E,'Input - target event report'!L:L,B:B,'Input - target event report'!D:D,"Private Investment")-MINIFS('Input - target event report'!E:E,'Input - target event report'!L:L,B:B,'Input - target event report'!D:D,"Private Investment"))/(E542-1))</f>
        <v/>
      </c>
      <c r="E542">
        <f>COUNTIFS('Input - target event report'!L:L,B542,'Input - target event report'!D:D, "Private Investment")</f>
        <v/>
      </c>
      <c r="F542">
        <f>AVERAGEIF(INDEX('Input - companies list'!$A:$BG, 0, MATCH("Clusters 0",'Input - companies list'!$A$1:$BG$1, 0)),'Output - Cluster ranking'!B542,INDEX('Input - companies list'!$A:$BG, 0, MATCH("Flow",'Input - companies list'!$A$1:$BG$1, 0)))</f>
        <v/>
      </c>
      <c r="G542">
        <f>AVERAGEIF(INDEX('Input - companies list'!$A:$BG, 0, MATCH("Clusters 0",'Input - companies list'!$A$1:$BG$1, 0)),'Output - Cluster ranking'!B542,INDEX('Input - companies list'!$A:$BG, 0, MATCH("Inter-Cluster Connectivity",'Input - companies list'!$A$1:$BG$1, 0)))</f>
        <v/>
      </c>
      <c r="H542">
        <f>IFERROR(PERCENTRANK(C:C,C542),0)</f>
        <v/>
      </c>
      <c r="I542">
        <f>IFERROR(1 - PERCENTRANK(D:D,D542),0)</f>
        <v/>
      </c>
      <c r="J542">
        <f>IFERROR(PERCENTRANK(E:E,E542),0)</f>
        <v/>
      </c>
      <c r="K542">
        <f>IFERROR(1 - PERCENTRANK(F:F,F542),0)</f>
        <v/>
      </c>
      <c r="L542">
        <f>IFERROR(PERCENTRANK(G:G,G542),0)</f>
        <v/>
      </c>
      <c r="M542">
        <f>H542*weightA+I542*weightB+J542*weightC+K542*weightD+L542*weightE</f>
        <v/>
      </c>
    </row>
    <row r="543" spans="1:13">
      <c r="A543">
        <f>RANK(M543,M:M)</f>
        <v/>
      </c>
      <c r="C543">
        <f>SUMIFS('Input - target event report'!H:H,'Input - target event report'!L:L,B543,'Input - target event report'!D:D, "Private Investment")</f>
        <v/>
      </c>
      <c r="D543">
        <f>IF(E543&lt;2, "N/A", (MAXIFS('Input - target event report'!E:E,'Input - target event report'!L:L,B:B,'Input - target event report'!D:D,"Private Investment")-MINIFS('Input - target event report'!E:E,'Input - target event report'!L:L,B:B,'Input - target event report'!D:D,"Private Investment"))/(E543-1))</f>
        <v/>
      </c>
      <c r="E543">
        <f>COUNTIFS('Input - target event report'!L:L,B543,'Input - target event report'!D:D, "Private Investment")</f>
        <v/>
      </c>
      <c r="F543">
        <f>AVERAGEIF(INDEX('Input - companies list'!$A:$BG, 0, MATCH("Clusters 0",'Input - companies list'!$A$1:$BG$1, 0)),'Output - Cluster ranking'!B543,INDEX('Input - companies list'!$A:$BG, 0, MATCH("Flow",'Input - companies list'!$A$1:$BG$1, 0)))</f>
        <v/>
      </c>
      <c r="G543">
        <f>AVERAGEIF(INDEX('Input - companies list'!$A:$BG, 0, MATCH("Clusters 0",'Input - companies list'!$A$1:$BG$1, 0)),'Output - Cluster ranking'!B543,INDEX('Input - companies list'!$A:$BG, 0, MATCH("Inter-Cluster Connectivity",'Input - companies list'!$A$1:$BG$1, 0)))</f>
        <v/>
      </c>
      <c r="H543">
        <f>IFERROR(PERCENTRANK(C:C,C543),0)</f>
        <v/>
      </c>
      <c r="I543">
        <f>IFERROR(1 - PERCENTRANK(D:D,D543),0)</f>
        <v/>
      </c>
      <c r="J543">
        <f>IFERROR(PERCENTRANK(E:E,E543),0)</f>
        <v/>
      </c>
      <c r="K543">
        <f>IFERROR(1 - PERCENTRANK(F:F,F543),0)</f>
        <v/>
      </c>
      <c r="L543">
        <f>IFERROR(PERCENTRANK(G:G,G543),0)</f>
        <v/>
      </c>
      <c r="M543">
        <f>H543*weightA+I543*weightB+J543*weightC+K543*weightD+L543*weightE</f>
        <v/>
      </c>
    </row>
    <row r="544" spans="1:13">
      <c r="A544">
        <f>RANK(M544,M:M)</f>
        <v/>
      </c>
      <c r="C544">
        <f>SUMIFS('Input - target event report'!H:H,'Input - target event report'!L:L,B544,'Input - target event report'!D:D, "Private Investment")</f>
        <v/>
      </c>
      <c r="D544">
        <f>IF(E544&lt;2, "N/A", (MAXIFS('Input - target event report'!E:E,'Input - target event report'!L:L,B:B,'Input - target event report'!D:D,"Private Investment")-MINIFS('Input - target event report'!E:E,'Input - target event report'!L:L,B:B,'Input - target event report'!D:D,"Private Investment"))/(E544-1))</f>
        <v/>
      </c>
      <c r="E544">
        <f>COUNTIFS('Input - target event report'!L:L,B544,'Input - target event report'!D:D, "Private Investment")</f>
        <v/>
      </c>
      <c r="F544">
        <f>AVERAGEIF(INDEX('Input - companies list'!$A:$BG, 0, MATCH("Clusters 0",'Input - companies list'!$A$1:$BG$1, 0)),'Output - Cluster ranking'!B544,INDEX('Input - companies list'!$A:$BG, 0, MATCH("Flow",'Input - companies list'!$A$1:$BG$1, 0)))</f>
        <v/>
      </c>
      <c r="G544">
        <f>AVERAGEIF(INDEX('Input - companies list'!$A:$BG, 0, MATCH("Clusters 0",'Input - companies list'!$A$1:$BG$1, 0)),'Output - Cluster ranking'!B544,INDEX('Input - companies list'!$A:$BG, 0, MATCH("Inter-Cluster Connectivity",'Input - companies list'!$A$1:$BG$1, 0)))</f>
        <v/>
      </c>
      <c r="H544">
        <f>IFERROR(PERCENTRANK(C:C,C544),0)</f>
        <v/>
      </c>
      <c r="I544">
        <f>IFERROR(1 - PERCENTRANK(D:D,D544),0)</f>
        <v/>
      </c>
      <c r="J544">
        <f>IFERROR(PERCENTRANK(E:E,E544),0)</f>
        <v/>
      </c>
      <c r="K544">
        <f>IFERROR(1 - PERCENTRANK(F:F,F544),0)</f>
        <v/>
      </c>
      <c r="L544">
        <f>IFERROR(PERCENTRANK(G:G,G544),0)</f>
        <v/>
      </c>
      <c r="M544">
        <f>H544*weightA+I544*weightB+J544*weightC+K544*weightD+L544*weightE</f>
        <v/>
      </c>
    </row>
    <row r="545" spans="1:13">
      <c r="A545">
        <f>RANK(M545,M:M)</f>
        <v/>
      </c>
      <c r="C545">
        <f>SUMIFS('Input - target event report'!H:H,'Input - target event report'!L:L,B545,'Input - target event report'!D:D, "Private Investment")</f>
        <v/>
      </c>
      <c r="D545">
        <f>IF(E545&lt;2, "N/A", (MAXIFS('Input - target event report'!E:E,'Input - target event report'!L:L,B:B,'Input - target event report'!D:D,"Private Investment")-MINIFS('Input - target event report'!E:E,'Input - target event report'!L:L,B:B,'Input - target event report'!D:D,"Private Investment"))/(E545-1))</f>
        <v/>
      </c>
      <c r="E545">
        <f>COUNTIFS('Input - target event report'!L:L,B545,'Input - target event report'!D:D, "Private Investment")</f>
        <v/>
      </c>
      <c r="F545">
        <f>AVERAGEIF(INDEX('Input - companies list'!$A:$BG, 0, MATCH("Clusters 0",'Input - companies list'!$A$1:$BG$1, 0)),'Output - Cluster ranking'!B545,INDEX('Input - companies list'!$A:$BG, 0, MATCH("Flow",'Input - companies list'!$A$1:$BG$1, 0)))</f>
        <v/>
      </c>
      <c r="G545">
        <f>AVERAGEIF(INDEX('Input - companies list'!$A:$BG, 0, MATCH("Clusters 0",'Input - companies list'!$A$1:$BG$1, 0)),'Output - Cluster ranking'!B545,INDEX('Input - companies list'!$A:$BG, 0, MATCH("Inter-Cluster Connectivity",'Input - companies list'!$A$1:$BG$1, 0)))</f>
        <v/>
      </c>
      <c r="H545">
        <f>IFERROR(PERCENTRANK(C:C,C545),0)</f>
        <v/>
      </c>
      <c r="I545">
        <f>IFERROR(1 - PERCENTRANK(D:D,D545),0)</f>
        <v/>
      </c>
      <c r="J545">
        <f>IFERROR(PERCENTRANK(E:E,E545),0)</f>
        <v/>
      </c>
      <c r="K545">
        <f>IFERROR(1 - PERCENTRANK(F:F,F545),0)</f>
        <v/>
      </c>
      <c r="L545">
        <f>IFERROR(PERCENTRANK(G:G,G545),0)</f>
        <v/>
      </c>
      <c r="M545">
        <f>H545*weightA+I545*weightB+J545*weightC+K545*weightD+L545*weightE</f>
        <v/>
      </c>
    </row>
    <row r="546" spans="1:13">
      <c r="A546">
        <f>RANK(M546,M:M)</f>
        <v/>
      </c>
      <c r="C546">
        <f>SUMIFS('Input - target event report'!H:H,'Input - target event report'!L:L,B546,'Input - target event report'!D:D, "Private Investment")</f>
        <v/>
      </c>
      <c r="D546">
        <f>IF(E546&lt;2, "N/A", (MAXIFS('Input - target event report'!E:E,'Input - target event report'!L:L,B:B,'Input - target event report'!D:D,"Private Investment")-MINIFS('Input - target event report'!E:E,'Input - target event report'!L:L,B:B,'Input - target event report'!D:D,"Private Investment"))/(E546-1))</f>
        <v/>
      </c>
      <c r="E546">
        <f>COUNTIFS('Input - target event report'!L:L,B546,'Input - target event report'!D:D, "Private Investment")</f>
        <v/>
      </c>
      <c r="F546">
        <f>AVERAGEIF(INDEX('Input - companies list'!$A:$BG, 0, MATCH("Clusters 0",'Input - companies list'!$A$1:$BG$1, 0)),'Output - Cluster ranking'!B546,INDEX('Input - companies list'!$A:$BG, 0, MATCH("Flow",'Input - companies list'!$A$1:$BG$1, 0)))</f>
        <v/>
      </c>
      <c r="G546">
        <f>AVERAGEIF(INDEX('Input - companies list'!$A:$BG, 0, MATCH("Clusters 0",'Input - companies list'!$A$1:$BG$1, 0)),'Output - Cluster ranking'!B546,INDEX('Input - companies list'!$A:$BG, 0, MATCH("Inter-Cluster Connectivity",'Input - companies list'!$A$1:$BG$1, 0)))</f>
        <v/>
      </c>
      <c r="H546">
        <f>IFERROR(PERCENTRANK(C:C,C546),0)</f>
        <v/>
      </c>
      <c r="I546">
        <f>IFERROR(1 - PERCENTRANK(D:D,D546),0)</f>
        <v/>
      </c>
      <c r="J546">
        <f>IFERROR(PERCENTRANK(E:E,E546),0)</f>
        <v/>
      </c>
      <c r="K546">
        <f>IFERROR(1 - PERCENTRANK(F:F,F546),0)</f>
        <v/>
      </c>
      <c r="L546">
        <f>IFERROR(PERCENTRANK(G:G,G546),0)</f>
        <v/>
      </c>
      <c r="M546">
        <f>H546*weightA+I546*weightB+J546*weightC+K546*weightD+L546*weightE</f>
        <v/>
      </c>
    </row>
    <row r="547" spans="1:13">
      <c r="A547">
        <f>RANK(M547,M:M)</f>
        <v/>
      </c>
      <c r="C547">
        <f>SUMIFS('Input - target event report'!H:H,'Input - target event report'!L:L,B547,'Input - target event report'!D:D, "Private Investment")</f>
        <v/>
      </c>
      <c r="D547">
        <f>IF(E547&lt;2, "N/A", (MAXIFS('Input - target event report'!E:E,'Input - target event report'!L:L,B:B,'Input - target event report'!D:D,"Private Investment")-MINIFS('Input - target event report'!E:E,'Input - target event report'!L:L,B:B,'Input - target event report'!D:D,"Private Investment"))/(E547-1))</f>
        <v/>
      </c>
      <c r="E547">
        <f>COUNTIFS('Input - target event report'!L:L,B547,'Input - target event report'!D:D, "Private Investment")</f>
        <v/>
      </c>
      <c r="F547">
        <f>AVERAGEIF(INDEX('Input - companies list'!$A:$BG, 0, MATCH("Clusters 0",'Input - companies list'!$A$1:$BG$1, 0)),'Output - Cluster ranking'!B547,INDEX('Input - companies list'!$A:$BG, 0, MATCH("Flow",'Input - companies list'!$A$1:$BG$1, 0)))</f>
        <v/>
      </c>
      <c r="G547">
        <f>AVERAGEIF(INDEX('Input - companies list'!$A:$BG, 0, MATCH("Clusters 0",'Input - companies list'!$A$1:$BG$1, 0)),'Output - Cluster ranking'!B547,INDEX('Input - companies list'!$A:$BG, 0, MATCH("Inter-Cluster Connectivity",'Input - companies list'!$A$1:$BG$1, 0)))</f>
        <v/>
      </c>
      <c r="H547">
        <f>IFERROR(PERCENTRANK(C:C,C547),0)</f>
        <v/>
      </c>
      <c r="I547">
        <f>IFERROR(1 - PERCENTRANK(D:D,D547),0)</f>
        <v/>
      </c>
      <c r="J547">
        <f>IFERROR(PERCENTRANK(E:E,E547),0)</f>
        <v/>
      </c>
      <c r="K547">
        <f>IFERROR(1 - PERCENTRANK(F:F,F547),0)</f>
        <v/>
      </c>
      <c r="L547">
        <f>IFERROR(PERCENTRANK(G:G,G547),0)</f>
        <v/>
      </c>
      <c r="M547">
        <f>H547*weightA+I547*weightB+J547*weightC+K547*weightD+L547*weightE</f>
        <v/>
      </c>
    </row>
    <row r="548" spans="1:13">
      <c r="A548">
        <f>RANK(M548,M:M)</f>
        <v/>
      </c>
      <c r="C548">
        <f>SUMIFS('Input - target event report'!H:H,'Input - target event report'!L:L,B548,'Input - target event report'!D:D, "Private Investment")</f>
        <v/>
      </c>
      <c r="D548">
        <f>IF(E548&lt;2, "N/A", (MAXIFS('Input - target event report'!E:E,'Input - target event report'!L:L,B:B,'Input - target event report'!D:D,"Private Investment")-MINIFS('Input - target event report'!E:E,'Input - target event report'!L:L,B:B,'Input - target event report'!D:D,"Private Investment"))/(E548-1))</f>
        <v/>
      </c>
      <c r="E548">
        <f>COUNTIFS('Input - target event report'!L:L,B548,'Input - target event report'!D:D, "Private Investment")</f>
        <v/>
      </c>
      <c r="F548">
        <f>AVERAGEIF(INDEX('Input - companies list'!$A:$BG, 0, MATCH("Clusters 0",'Input - companies list'!$A$1:$BG$1, 0)),'Output - Cluster ranking'!B548,INDEX('Input - companies list'!$A:$BG, 0, MATCH("Flow",'Input - companies list'!$A$1:$BG$1, 0)))</f>
        <v/>
      </c>
      <c r="G548">
        <f>AVERAGEIF(INDEX('Input - companies list'!$A:$BG, 0, MATCH("Clusters 0",'Input - companies list'!$A$1:$BG$1, 0)),'Output - Cluster ranking'!B548,INDEX('Input - companies list'!$A:$BG, 0, MATCH("Inter-Cluster Connectivity",'Input - companies list'!$A$1:$BG$1, 0)))</f>
        <v/>
      </c>
      <c r="H548">
        <f>IFERROR(PERCENTRANK(C:C,C548),0)</f>
        <v/>
      </c>
      <c r="I548">
        <f>IFERROR(1 - PERCENTRANK(D:D,D548),0)</f>
        <v/>
      </c>
      <c r="J548">
        <f>IFERROR(PERCENTRANK(E:E,E548),0)</f>
        <v/>
      </c>
      <c r="K548">
        <f>IFERROR(1 - PERCENTRANK(F:F,F548),0)</f>
        <v/>
      </c>
      <c r="L548">
        <f>IFERROR(PERCENTRANK(G:G,G548),0)</f>
        <v/>
      </c>
      <c r="M548">
        <f>H548*weightA+I548*weightB+J548*weightC+K548*weightD+L548*weightE</f>
        <v/>
      </c>
    </row>
    <row r="549" spans="1:13">
      <c r="A549">
        <f>RANK(M549,M:M)</f>
        <v/>
      </c>
      <c r="C549">
        <f>SUMIFS('Input - target event report'!H:H,'Input - target event report'!L:L,B549,'Input - target event report'!D:D, "Private Investment")</f>
        <v/>
      </c>
      <c r="D549">
        <f>IF(E549&lt;2, "N/A", (MAXIFS('Input - target event report'!E:E,'Input - target event report'!L:L,B:B,'Input - target event report'!D:D,"Private Investment")-MINIFS('Input - target event report'!E:E,'Input - target event report'!L:L,B:B,'Input - target event report'!D:D,"Private Investment"))/(E549-1))</f>
        <v/>
      </c>
      <c r="E549">
        <f>COUNTIFS('Input - target event report'!L:L,B549,'Input - target event report'!D:D, "Private Investment")</f>
        <v/>
      </c>
      <c r="F549">
        <f>AVERAGEIF(INDEX('Input - companies list'!$A:$BG, 0, MATCH("Clusters 0",'Input - companies list'!$A$1:$BG$1, 0)),'Output - Cluster ranking'!B549,INDEX('Input - companies list'!$A:$BG, 0, MATCH("Flow",'Input - companies list'!$A$1:$BG$1, 0)))</f>
        <v/>
      </c>
      <c r="G549">
        <f>AVERAGEIF(INDEX('Input - companies list'!$A:$BG, 0, MATCH("Clusters 0",'Input - companies list'!$A$1:$BG$1, 0)),'Output - Cluster ranking'!B549,INDEX('Input - companies list'!$A:$BG, 0, MATCH("Inter-Cluster Connectivity",'Input - companies list'!$A$1:$BG$1, 0)))</f>
        <v/>
      </c>
      <c r="H549">
        <f>IFERROR(PERCENTRANK(C:C,C549),0)</f>
        <v/>
      </c>
      <c r="I549">
        <f>IFERROR(1 - PERCENTRANK(D:D,D549),0)</f>
        <v/>
      </c>
      <c r="J549">
        <f>IFERROR(PERCENTRANK(E:E,E549),0)</f>
        <v/>
      </c>
      <c r="K549">
        <f>IFERROR(1 - PERCENTRANK(F:F,F549),0)</f>
        <v/>
      </c>
      <c r="L549">
        <f>IFERROR(PERCENTRANK(G:G,G549),0)</f>
        <v/>
      </c>
      <c r="M549">
        <f>H549*weightA+I549*weightB+J549*weightC+K549*weightD+L549*weightE</f>
        <v/>
      </c>
    </row>
    <row r="550" spans="1:13">
      <c r="A550">
        <f>RANK(M550,M:M)</f>
        <v/>
      </c>
      <c r="C550">
        <f>SUMIFS('Input - target event report'!H:H,'Input - target event report'!L:L,B550,'Input - target event report'!D:D, "Private Investment")</f>
        <v/>
      </c>
      <c r="D550">
        <f>IF(E550&lt;2, "N/A", (MAXIFS('Input - target event report'!E:E,'Input - target event report'!L:L,B:B,'Input - target event report'!D:D,"Private Investment")-MINIFS('Input - target event report'!E:E,'Input - target event report'!L:L,B:B,'Input - target event report'!D:D,"Private Investment"))/(E550-1))</f>
        <v/>
      </c>
      <c r="E550">
        <f>COUNTIFS('Input - target event report'!L:L,B550,'Input - target event report'!D:D, "Private Investment")</f>
        <v/>
      </c>
      <c r="F550">
        <f>AVERAGEIF(INDEX('Input - companies list'!$A:$BG, 0, MATCH("Clusters 0",'Input - companies list'!$A$1:$BG$1, 0)),'Output - Cluster ranking'!B550,INDEX('Input - companies list'!$A:$BG, 0, MATCH("Flow",'Input - companies list'!$A$1:$BG$1, 0)))</f>
        <v/>
      </c>
      <c r="G550">
        <f>AVERAGEIF(INDEX('Input - companies list'!$A:$BG, 0, MATCH("Clusters 0",'Input - companies list'!$A$1:$BG$1, 0)),'Output - Cluster ranking'!B550,INDEX('Input - companies list'!$A:$BG, 0, MATCH("Inter-Cluster Connectivity",'Input - companies list'!$A$1:$BG$1, 0)))</f>
        <v/>
      </c>
      <c r="H550">
        <f>IFERROR(PERCENTRANK(C:C,C550),0)</f>
        <v/>
      </c>
      <c r="I550">
        <f>IFERROR(1 - PERCENTRANK(D:D,D550),0)</f>
        <v/>
      </c>
      <c r="J550">
        <f>IFERROR(PERCENTRANK(E:E,E550),0)</f>
        <v/>
      </c>
      <c r="K550">
        <f>IFERROR(1 - PERCENTRANK(F:F,F550),0)</f>
        <v/>
      </c>
      <c r="L550">
        <f>IFERROR(PERCENTRANK(G:G,G550),0)</f>
        <v/>
      </c>
      <c r="M550">
        <f>H550*weightA+I550*weightB+J550*weightC+K550*weightD+L550*weightE</f>
        <v/>
      </c>
    </row>
    <row r="551" spans="1:13">
      <c r="A551">
        <f>RANK(M551,M:M)</f>
        <v/>
      </c>
      <c r="C551">
        <f>SUMIFS('Input - target event report'!H:H,'Input - target event report'!L:L,B551,'Input - target event report'!D:D, "Private Investment")</f>
        <v/>
      </c>
      <c r="D551">
        <f>IF(E551&lt;2, "N/A", (MAXIFS('Input - target event report'!E:E,'Input - target event report'!L:L,B:B,'Input - target event report'!D:D,"Private Investment")-MINIFS('Input - target event report'!E:E,'Input - target event report'!L:L,B:B,'Input - target event report'!D:D,"Private Investment"))/(E551-1))</f>
        <v/>
      </c>
      <c r="E551">
        <f>COUNTIFS('Input - target event report'!L:L,B551,'Input - target event report'!D:D, "Private Investment")</f>
        <v/>
      </c>
      <c r="F551">
        <f>AVERAGEIF(INDEX('Input - companies list'!$A:$BG, 0, MATCH("Clusters 0",'Input - companies list'!$A$1:$BG$1, 0)),'Output - Cluster ranking'!B551,INDEX('Input - companies list'!$A:$BG, 0, MATCH("Flow",'Input - companies list'!$A$1:$BG$1, 0)))</f>
        <v/>
      </c>
      <c r="G551">
        <f>AVERAGEIF(INDEX('Input - companies list'!$A:$BG, 0, MATCH("Clusters 0",'Input - companies list'!$A$1:$BG$1, 0)),'Output - Cluster ranking'!B551,INDEX('Input - companies list'!$A:$BG, 0, MATCH("Inter-Cluster Connectivity",'Input - companies list'!$A$1:$BG$1, 0)))</f>
        <v/>
      </c>
      <c r="H551">
        <f>IFERROR(PERCENTRANK(C:C,C551),0)</f>
        <v/>
      </c>
      <c r="I551">
        <f>IFERROR(1 - PERCENTRANK(D:D,D551),0)</f>
        <v/>
      </c>
      <c r="J551">
        <f>IFERROR(PERCENTRANK(E:E,E551),0)</f>
        <v/>
      </c>
      <c r="K551">
        <f>IFERROR(1 - PERCENTRANK(F:F,F551),0)</f>
        <v/>
      </c>
      <c r="L551">
        <f>IFERROR(PERCENTRANK(G:G,G551),0)</f>
        <v/>
      </c>
      <c r="M551">
        <f>H551*weightA+I551*weightB+J551*weightC+K551*weightD+L551*weightE</f>
        <v/>
      </c>
    </row>
    <row r="552" spans="1:13">
      <c r="A552">
        <f>RANK(M552,M:M)</f>
        <v/>
      </c>
      <c r="C552">
        <f>SUMIFS('Input - target event report'!H:H,'Input - target event report'!L:L,B552,'Input - target event report'!D:D, "Private Investment")</f>
        <v/>
      </c>
      <c r="D552">
        <f>IF(E552&lt;2, "N/A", (MAXIFS('Input - target event report'!E:E,'Input - target event report'!L:L,B:B,'Input - target event report'!D:D,"Private Investment")-MINIFS('Input - target event report'!E:E,'Input - target event report'!L:L,B:B,'Input - target event report'!D:D,"Private Investment"))/(E552-1))</f>
        <v/>
      </c>
      <c r="E552">
        <f>COUNTIFS('Input - target event report'!L:L,B552,'Input - target event report'!D:D, "Private Investment")</f>
        <v/>
      </c>
      <c r="F552">
        <f>AVERAGEIF(INDEX('Input - companies list'!$A:$BG, 0, MATCH("Clusters 0",'Input - companies list'!$A$1:$BG$1, 0)),'Output - Cluster ranking'!B552,INDEX('Input - companies list'!$A:$BG, 0, MATCH("Flow",'Input - companies list'!$A$1:$BG$1, 0)))</f>
        <v/>
      </c>
      <c r="G552">
        <f>AVERAGEIF(INDEX('Input - companies list'!$A:$BG, 0, MATCH("Clusters 0",'Input - companies list'!$A$1:$BG$1, 0)),'Output - Cluster ranking'!B552,INDEX('Input - companies list'!$A:$BG, 0, MATCH("Inter-Cluster Connectivity",'Input - companies list'!$A$1:$BG$1, 0)))</f>
        <v/>
      </c>
      <c r="H552">
        <f>IFERROR(PERCENTRANK(C:C,C552),0)</f>
        <v/>
      </c>
      <c r="I552">
        <f>IFERROR(1 - PERCENTRANK(D:D,D552),0)</f>
        <v/>
      </c>
      <c r="J552">
        <f>IFERROR(PERCENTRANK(E:E,E552),0)</f>
        <v/>
      </c>
      <c r="K552">
        <f>IFERROR(1 - PERCENTRANK(F:F,F552),0)</f>
        <v/>
      </c>
      <c r="L552">
        <f>IFERROR(PERCENTRANK(G:G,G552),0)</f>
        <v/>
      </c>
      <c r="M552">
        <f>H552*weightA+I552*weightB+J552*weightC+K552*weightD+L552*weightE</f>
        <v/>
      </c>
    </row>
    <row r="553" spans="1:13">
      <c r="A553">
        <f>RANK(M553,M:M)</f>
        <v/>
      </c>
      <c r="C553">
        <f>SUMIFS('Input - target event report'!H:H,'Input - target event report'!L:L,B553,'Input - target event report'!D:D, "Private Investment")</f>
        <v/>
      </c>
      <c r="D553">
        <f>IF(E553&lt;2, "N/A", (MAXIFS('Input - target event report'!E:E,'Input - target event report'!L:L,B:B,'Input - target event report'!D:D,"Private Investment")-MINIFS('Input - target event report'!E:E,'Input - target event report'!L:L,B:B,'Input - target event report'!D:D,"Private Investment"))/(E553-1))</f>
        <v/>
      </c>
      <c r="E553">
        <f>COUNTIFS('Input - target event report'!L:L,B553,'Input - target event report'!D:D, "Private Investment")</f>
        <v/>
      </c>
      <c r="F553">
        <f>AVERAGEIF(INDEX('Input - companies list'!$A:$BG, 0, MATCH("Clusters 0",'Input - companies list'!$A$1:$BG$1, 0)),'Output - Cluster ranking'!B553,INDEX('Input - companies list'!$A:$BG, 0, MATCH("Flow",'Input - companies list'!$A$1:$BG$1, 0)))</f>
        <v/>
      </c>
      <c r="G553">
        <f>AVERAGEIF(INDEX('Input - companies list'!$A:$BG, 0, MATCH("Clusters 0",'Input - companies list'!$A$1:$BG$1, 0)),'Output - Cluster ranking'!B553,INDEX('Input - companies list'!$A:$BG, 0, MATCH("Inter-Cluster Connectivity",'Input - companies list'!$A$1:$BG$1, 0)))</f>
        <v/>
      </c>
      <c r="H553">
        <f>IFERROR(PERCENTRANK(C:C,C553),0)</f>
        <v/>
      </c>
      <c r="I553">
        <f>IFERROR(1 - PERCENTRANK(D:D,D553),0)</f>
        <v/>
      </c>
      <c r="J553">
        <f>IFERROR(PERCENTRANK(E:E,E553),0)</f>
        <v/>
      </c>
      <c r="K553">
        <f>IFERROR(1 - PERCENTRANK(F:F,F553),0)</f>
        <v/>
      </c>
      <c r="L553">
        <f>IFERROR(PERCENTRANK(G:G,G553),0)</f>
        <v/>
      </c>
      <c r="M553">
        <f>H553*weightA+I553*weightB+J553*weightC+K553*weightD+L553*weightE</f>
        <v/>
      </c>
    </row>
    <row r="554" spans="1:13">
      <c r="A554">
        <f>RANK(M554,M:M)</f>
        <v/>
      </c>
      <c r="C554">
        <f>SUMIFS('Input - target event report'!H:H,'Input - target event report'!L:L,B554,'Input - target event report'!D:D, "Private Investment")</f>
        <v/>
      </c>
      <c r="D554">
        <f>IF(E554&lt;2, "N/A", (MAXIFS('Input - target event report'!E:E,'Input - target event report'!L:L,B:B,'Input - target event report'!D:D,"Private Investment")-MINIFS('Input - target event report'!E:E,'Input - target event report'!L:L,B:B,'Input - target event report'!D:D,"Private Investment"))/(E554-1))</f>
        <v/>
      </c>
      <c r="E554">
        <f>COUNTIFS('Input - target event report'!L:L,B554,'Input - target event report'!D:D, "Private Investment")</f>
        <v/>
      </c>
      <c r="F554">
        <f>AVERAGEIF(INDEX('Input - companies list'!$A:$BG, 0, MATCH("Clusters 0",'Input - companies list'!$A$1:$BG$1, 0)),'Output - Cluster ranking'!B554,INDEX('Input - companies list'!$A:$BG, 0, MATCH("Flow",'Input - companies list'!$A$1:$BG$1, 0)))</f>
        <v/>
      </c>
      <c r="G554">
        <f>AVERAGEIF(INDEX('Input - companies list'!$A:$BG, 0, MATCH("Clusters 0",'Input - companies list'!$A$1:$BG$1, 0)),'Output - Cluster ranking'!B554,INDEX('Input - companies list'!$A:$BG, 0, MATCH("Inter-Cluster Connectivity",'Input - companies list'!$A$1:$BG$1, 0)))</f>
        <v/>
      </c>
      <c r="H554">
        <f>IFERROR(PERCENTRANK(C:C,C554),0)</f>
        <v/>
      </c>
      <c r="I554">
        <f>IFERROR(1 - PERCENTRANK(D:D,D554),0)</f>
        <v/>
      </c>
      <c r="J554">
        <f>IFERROR(PERCENTRANK(E:E,E554),0)</f>
        <v/>
      </c>
      <c r="K554">
        <f>IFERROR(1 - PERCENTRANK(F:F,F554),0)</f>
        <v/>
      </c>
      <c r="L554">
        <f>IFERROR(PERCENTRANK(G:G,G554),0)</f>
        <v/>
      </c>
      <c r="M554">
        <f>H554*weightA+I554*weightB+J554*weightC+K554*weightD+L554*weightE</f>
        <v/>
      </c>
    </row>
    <row r="555" spans="1:13">
      <c r="A555">
        <f>RANK(M555,M:M)</f>
        <v/>
      </c>
      <c r="C555">
        <f>SUMIFS('Input - target event report'!H:H,'Input - target event report'!L:L,B555,'Input - target event report'!D:D, "Private Investment")</f>
        <v/>
      </c>
      <c r="D555">
        <f>IF(E555&lt;2, "N/A", (MAXIFS('Input - target event report'!E:E,'Input - target event report'!L:L,B:B,'Input - target event report'!D:D,"Private Investment")-MINIFS('Input - target event report'!E:E,'Input - target event report'!L:L,B:B,'Input - target event report'!D:D,"Private Investment"))/(E555-1))</f>
        <v/>
      </c>
      <c r="E555">
        <f>COUNTIFS('Input - target event report'!L:L,B555,'Input - target event report'!D:D, "Private Investment")</f>
        <v/>
      </c>
      <c r="F555">
        <f>AVERAGEIF(INDEX('Input - companies list'!$A:$BG, 0, MATCH("Clusters 0",'Input - companies list'!$A$1:$BG$1, 0)),'Output - Cluster ranking'!B555,INDEX('Input - companies list'!$A:$BG, 0, MATCH("Flow",'Input - companies list'!$A$1:$BG$1, 0)))</f>
        <v/>
      </c>
      <c r="G555">
        <f>AVERAGEIF(INDEX('Input - companies list'!$A:$BG, 0, MATCH("Clusters 0",'Input - companies list'!$A$1:$BG$1, 0)),'Output - Cluster ranking'!B555,INDEX('Input - companies list'!$A:$BG, 0, MATCH("Inter-Cluster Connectivity",'Input - companies list'!$A$1:$BG$1, 0)))</f>
        <v/>
      </c>
      <c r="H555">
        <f>IFERROR(PERCENTRANK(C:C,C555),0)</f>
        <v/>
      </c>
      <c r="I555">
        <f>IFERROR(1 - PERCENTRANK(D:D,D555),0)</f>
        <v/>
      </c>
      <c r="J555">
        <f>IFERROR(PERCENTRANK(E:E,E555),0)</f>
        <v/>
      </c>
      <c r="K555">
        <f>IFERROR(1 - PERCENTRANK(F:F,F555),0)</f>
        <v/>
      </c>
      <c r="L555">
        <f>IFERROR(PERCENTRANK(G:G,G555),0)</f>
        <v/>
      </c>
      <c r="M555">
        <f>H555*weightA+I555*weightB+J555*weightC+K555*weightD+L555*weightE</f>
        <v/>
      </c>
    </row>
    <row r="556" spans="1:13">
      <c r="A556">
        <f>RANK(M556,M:M)</f>
        <v/>
      </c>
      <c r="C556">
        <f>SUMIFS('Input - target event report'!H:H,'Input - target event report'!L:L,B556,'Input - target event report'!D:D, "Private Investment")</f>
        <v/>
      </c>
      <c r="D556">
        <f>IF(E556&lt;2, "N/A", (MAXIFS('Input - target event report'!E:E,'Input - target event report'!L:L,B:B,'Input - target event report'!D:D,"Private Investment")-MINIFS('Input - target event report'!E:E,'Input - target event report'!L:L,B:B,'Input - target event report'!D:D,"Private Investment"))/(E556-1))</f>
        <v/>
      </c>
      <c r="E556">
        <f>COUNTIFS('Input - target event report'!L:L,B556,'Input - target event report'!D:D, "Private Investment")</f>
        <v/>
      </c>
      <c r="F556">
        <f>AVERAGEIF(INDEX('Input - companies list'!$A:$BG, 0, MATCH("Clusters 0",'Input - companies list'!$A$1:$BG$1, 0)),'Output - Cluster ranking'!B556,INDEX('Input - companies list'!$A:$BG, 0, MATCH("Flow",'Input - companies list'!$A$1:$BG$1, 0)))</f>
        <v/>
      </c>
      <c r="G556">
        <f>AVERAGEIF(INDEX('Input - companies list'!$A:$BG, 0, MATCH("Clusters 0",'Input - companies list'!$A$1:$BG$1, 0)),'Output - Cluster ranking'!B556,INDEX('Input - companies list'!$A:$BG, 0, MATCH("Inter-Cluster Connectivity",'Input - companies list'!$A$1:$BG$1, 0)))</f>
        <v/>
      </c>
      <c r="H556">
        <f>IFERROR(PERCENTRANK(C:C,C556),0)</f>
        <v/>
      </c>
      <c r="I556">
        <f>IFERROR(1 - PERCENTRANK(D:D,D556),0)</f>
        <v/>
      </c>
      <c r="J556">
        <f>IFERROR(PERCENTRANK(E:E,E556),0)</f>
        <v/>
      </c>
      <c r="K556">
        <f>IFERROR(1 - PERCENTRANK(F:F,F556),0)</f>
        <v/>
      </c>
      <c r="L556">
        <f>IFERROR(PERCENTRANK(G:G,G556),0)</f>
        <v/>
      </c>
      <c r="M556">
        <f>H556*weightA+I556*weightB+J556*weightC+K556*weightD+L556*weightE</f>
        <v/>
      </c>
    </row>
    <row r="557" spans="1:13">
      <c r="A557">
        <f>RANK(M557,M:M)</f>
        <v/>
      </c>
      <c r="C557">
        <f>SUMIFS('Input - target event report'!H:H,'Input - target event report'!L:L,B557,'Input - target event report'!D:D, "Private Investment")</f>
        <v/>
      </c>
      <c r="D557">
        <f>IF(E557&lt;2, "N/A", (MAXIFS('Input - target event report'!E:E,'Input - target event report'!L:L,B:B,'Input - target event report'!D:D,"Private Investment")-MINIFS('Input - target event report'!E:E,'Input - target event report'!L:L,B:B,'Input - target event report'!D:D,"Private Investment"))/(E557-1))</f>
        <v/>
      </c>
      <c r="E557">
        <f>COUNTIFS('Input - target event report'!L:L,B557,'Input - target event report'!D:D, "Private Investment")</f>
        <v/>
      </c>
      <c r="F557">
        <f>AVERAGEIF(INDEX('Input - companies list'!$A:$BG, 0, MATCH("Clusters 0",'Input - companies list'!$A$1:$BG$1, 0)),'Output - Cluster ranking'!B557,INDEX('Input - companies list'!$A:$BG, 0, MATCH("Flow",'Input - companies list'!$A$1:$BG$1, 0)))</f>
        <v/>
      </c>
      <c r="G557">
        <f>AVERAGEIF(INDEX('Input - companies list'!$A:$BG, 0, MATCH("Clusters 0",'Input - companies list'!$A$1:$BG$1, 0)),'Output - Cluster ranking'!B557,INDEX('Input - companies list'!$A:$BG, 0, MATCH("Inter-Cluster Connectivity",'Input - companies list'!$A$1:$BG$1, 0)))</f>
        <v/>
      </c>
      <c r="H557">
        <f>IFERROR(PERCENTRANK(C:C,C557),0)</f>
        <v/>
      </c>
      <c r="I557">
        <f>IFERROR(1 - PERCENTRANK(D:D,D557),0)</f>
        <v/>
      </c>
      <c r="J557">
        <f>IFERROR(PERCENTRANK(E:E,E557),0)</f>
        <v/>
      </c>
      <c r="K557">
        <f>IFERROR(1 - PERCENTRANK(F:F,F557),0)</f>
        <v/>
      </c>
      <c r="L557">
        <f>IFERROR(PERCENTRANK(G:G,G557),0)</f>
        <v/>
      </c>
      <c r="M557">
        <f>H557*weightA+I557*weightB+J557*weightC+K557*weightD+L557*weightE</f>
        <v/>
      </c>
    </row>
    <row r="558" spans="1:13">
      <c r="A558">
        <f>RANK(M558,M:M)</f>
        <v/>
      </c>
      <c r="C558">
        <f>SUMIFS('Input - target event report'!H:H,'Input - target event report'!L:L,B558,'Input - target event report'!D:D, "Private Investment")</f>
        <v/>
      </c>
      <c r="D558">
        <f>IF(E558&lt;2, "N/A", (MAXIFS('Input - target event report'!E:E,'Input - target event report'!L:L,B:B,'Input - target event report'!D:D,"Private Investment")-MINIFS('Input - target event report'!E:E,'Input - target event report'!L:L,B:B,'Input - target event report'!D:D,"Private Investment"))/(E558-1))</f>
        <v/>
      </c>
      <c r="E558">
        <f>COUNTIFS('Input - target event report'!L:L,B558,'Input - target event report'!D:D, "Private Investment")</f>
        <v/>
      </c>
      <c r="F558">
        <f>AVERAGEIF(INDEX('Input - companies list'!$A:$BG, 0, MATCH("Clusters 0",'Input - companies list'!$A$1:$BG$1, 0)),'Output - Cluster ranking'!B558,INDEX('Input - companies list'!$A:$BG, 0, MATCH("Flow",'Input - companies list'!$A$1:$BG$1, 0)))</f>
        <v/>
      </c>
      <c r="G558">
        <f>AVERAGEIF(INDEX('Input - companies list'!$A:$BG, 0, MATCH("Clusters 0",'Input - companies list'!$A$1:$BG$1, 0)),'Output - Cluster ranking'!B558,INDEX('Input - companies list'!$A:$BG, 0, MATCH("Inter-Cluster Connectivity",'Input - companies list'!$A$1:$BG$1, 0)))</f>
        <v/>
      </c>
      <c r="H558">
        <f>IFERROR(PERCENTRANK(C:C,C558),0)</f>
        <v/>
      </c>
      <c r="I558">
        <f>IFERROR(1 - PERCENTRANK(D:D,D558),0)</f>
        <v/>
      </c>
      <c r="J558">
        <f>IFERROR(PERCENTRANK(E:E,E558),0)</f>
        <v/>
      </c>
      <c r="K558">
        <f>IFERROR(1 - PERCENTRANK(F:F,F558),0)</f>
        <v/>
      </c>
      <c r="L558">
        <f>IFERROR(PERCENTRANK(G:G,G558),0)</f>
        <v/>
      </c>
      <c r="M558">
        <f>H558*weightA+I558*weightB+J558*weightC+K558*weightD+L558*weightE</f>
        <v/>
      </c>
    </row>
    <row r="559" spans="1:13">
      <c r="A559">
        <f>RANK(M559,M:M)</f>
        <v/>
      </c>
      <c r="C559">
        <f>SUMIFS('Input - target event report'!H:H,'Input - target event report'!L:L,B559,'Input - target event report'!D:D, "Private Investment")</f>
        <v/>
      </c>
      <c r="D559">
        <f>IF(E559&lt;2, "N/A", (MAXIFS('Input - target event report'!E:E,'Input - target event report'!L:L,B:B,'Input - target event report'!D:D,"Private Investment")-MINIFS('Input - target event report'!E:E,'Input - target event report'!L:L,B:B,'Input - target event report'!D:D,"Private Investment"))/(E559-1))</f>
        <v/>
      </c>
      <c r="E559">
        <f>COUNTIFS('Input - target event report'!L:L,B559,'Input - target event report'!D:D, "Private Investment")</f>
        <v/>
      </c>
      <c r="F559">
        <f>AVERAGEIF(INDEX('Input - companies list'!$A:$BG, 0, MATCH("Clusters 0",'Input - companies list'!$A$1:$BG$1, 0)),'Output - Cluster ranking'!B559,INDEX('Input - companies list'!$A:$BG, 0, MATCH("Flow",'Input - companies list'!$A$1:$BG$1, 0)))</f>
        <v/>
      </c>
      <c r="G559">
        <f>AVERAGEIF(INDEX('Input - companies list'!$A:$BG, 0, MATCH("Clusters 0",'Input - companies list'!$A$1:$BG$1, 0)),'Output - Cluster ranking'!B559,INDEX('Input - companies list'!$A:$BG, 0, MATCH("Inter-Cluster Connectivity",'Input - companies list'!$A$1:$BG$1, 0)))</f>
        <v/>
      </c>
      <c r="H559">
        <f>IFERROR(PERCENTRANK(C:C,C559),0)</f>
        <v/>
      </c>
      <c r="I559">
        <f>IFERROR(1 - PERCENTRANK(D:D,D559),0)</f>
        <v/>
      </c>
      <c r="J559">
        <f>IFERROR(PERCENTRANK(E:E,E559),0)</f>
        <v/>
      </c>
      <c r="K559">
        <f>IFERROR(1 - PERCENTRANK(F:F,F559),0)</f>
        <v/>
      </c>
      <c r="L559">
        <f>IFERROR(PERCENTRANK(G:G,G559),0)</f>
        <v/>
      </c>
      <c r="M559">
        <f>H559*weightA+I559*weightB+J559*weightC+K559*weightD+L559*weightE</f>
        <v/>
      </c>
    </row>
    <row r="560" spans="1:13">
      <c r="A560">
        <f>RANK(M560,M:M)</f>
        <v/>
      </c>
      <c r="C560">
        <f>SUMIFS('Input - target event report'!H:H,'Input - target event report'!L:L,B560,'Input - target event report'!D:D, "Private Investment")</f>
        <v/>
      </c>
      <c r="D560">
        <f>IF(E560&lt;2, "N/A", (MAXIFS('Input - target event report'!E:E,'Input - target event report'!L:L,B:B,'Input - target event report'!D:D,"Private Investment")-MINIFS('Input - target event report'!E:E,'Input - target event report'!L:L,B:B,'Input - target event report'!D:D,"Private Investment"))/(E560-1))</f>
        <v/>
      </c>
      <c r="E560">
        <f>COUNTIFS('Input - target event report'!L:L,B560,'Input - target event report'!D:D, "Private Investment")</f>
        <v/>
      </c>
      <c r="F560">
        <f>AVERAGEIF(INDEX('Input - companies list'!$A:$BG, 0, MATCH("Clusters 0",'Input - companies list'!$A$1:$BG$1, 0)),'Output - Cluster ranking'!B560,INDEX('Input - companies list'!$A:$BG, 0, MATCH("Flow",'Input - companies list'!$A$1:$BG$1, 0)))</f>
        <v/>
      </c>
      <c r="G560">
        <f>AVERAGEIF(INDEX('Input - companies list'!$A:$BG, 0, MATCH("Clusters 0",'Input - companies list'!$A$1:$BG$1, 0)),'Output - Cluster ranking'!B560,INDEX('Input - companies list'!$A:$BG, 0, MATCH("Inter-Cluster Connectivity",'Input - companies list'!$A$1:$BG$1, 0)))</f>
        <v/>
      </c>
      <c r="H560">
        <f>IFERROR(PERCENTRANK(C:C,C560),0)</f>
        <v/>
      </c>
      <c r="I560">
        <f>IFERROR(1 - PERCENTRANK(D:D,D560),0)</f>
        <v/>
      </c>
      <c r="J560">
        <f>IFERROR(PERCENTRANK(E:E,E560),0)</f>
        <v/>
      </c>
      <c r="K560">
        <f>IFERROR(1 - PERCENTRANK(F:F,F560),0)</f>
        <v/>
      </c>
      <c r="L560">
        <f>IFERROR(PERCENTRANK(G:G,G560),0)</f>
        <v/>
      </c>
      <c r="M560">
        <f>H560*weightA+I560*weightB+J560*weightC+K560*weightD+L560*weightE</f>
        <v/>
      </c>
    </row>
    <row r="561" spans="1:13">
      <c r="A561">
        <f>RANK(M561,M:M)</f>
        <v/>
      </c>
      <c r="C561">
        <f>SUMIFS('Input - target event report'!H:H,'Input - target event report'!L:L,B561,'Input - target event report'!D:D, "Private Investment")</f>
        <v/>
      </c>
      <c r="D561">
        <f>IF(E561&lt;2, "N/A", (MAXIFS('Input - target event report'!E:E,'Input - target event report'!L:L,B:B,'Input - target event report'!D:D,"Private Investment")-MINIFS('Input - target event report'!E:E,'Input - target event report'!L:L,B:B,'Input - target event report'!D:D,"Private Investment"))/(E561-1))</f>
        <v/>
      </c>
      <c r="E561">
        <f>COUNTIFS('Input - target event report'!L:L,B561,'Input - target event report'!D:D, "Private Investment")</f>
        <v/>
      </c>
      <c r="F561">
        <f>AVERAGEIF(INDEX('Input - companies list'!$A:$BG, 0, MATCH("Clusters 0",'Input - companies list'!$A$1:$BG$1, 0)),'Output - Cluster ranking'!B561,INDEX('Input - companies list'!$A:$BG, 0, MATCH("Flow",'Input - companies list'!$A$1:$BG$1, 0)))</f>
        <v/>
      </c>
      <c r="G561">
        <f>AVERAGEIF(INDEX('Input - companies list'!$A:$BG, 0, MATCH("Clusters 0",'Input - companies list'!$A$1:$BG$1, 0)),'Output - Cluster ranking'!B561,INDEX('Input - companies list'!$A:$BG, 0, MATCH("Inter-Cluster Connectivity",'Input - companies list'!$A$1:$BG$1, 0)))</f>
        <v/>
      </c>
      <c r="H561">
        <f>IFERROR(PERCENTRANK(C:C,C561),0)</f>
        <v/>
      </c>
      <c r="I561">
        <f>IFERROR(1 - PERCENTRANK(D:D,D561),0)</f>
        <v/>
      </c>
      <c r="J561">
        <f>IFERROR(PERCENTRANK(E:E,E561),0)</f>
        <v/>
      </c>
      <c r="K561">
        <f>IFERROR(1 - PERCENTRANK(F:F,F561),0)</f>
        <v/>
      </c>
      <c r="L561">
        <f>IFERROR(PERCENTRANK(G:G,G561),0)</f>
        <v/>
      </c>
      <c r="M561">
        <f>H561*weightA+I561*weightB+J561*weightC+K561*weightD+L561*weightE</f>
        <v/>
      </c>
    </row>
    <row r="562" spans="1:13">
      <c r="A562">
        <f>RANK(M562,M:M)</f>
        <v/>
      </c>
      <c r="C562">
        <f>SUMIFS('Input - target event report'!H:H,'Input - target event report'!L:L,B562,'Input - target event report'!D:D, "Private Investment")</f>
        <v/>
      </c>
      <c r="D562">
        <f>IF(E562&lt;2, "N/A", (MAXIFS('Input - target event report'!E:E,'Input - target event report'!L:L,B:B,'Input - target event report'!D:D,"Private Investment")-MINIFS('Input - target event report'!E:E,'Input - target event report'!L:L,B:B,'Input - target event report'!D:D,"Private Investment"))/(E562-1))</f>
        <v/>
      </c>
      <c r="E562">
        <f>COUNTIFS('Input - target event report'!L:L,B562,'Input - target event report'!D:D, "Private Investment")</f>
        <v/>
      </c>
      <c r="F562">
        <f>AVERAGEIF(INDEX('Input - companies list'!$A:$BG, 0, MATCH("Clusters 0",'Input - companies list'!$A$1:$BG$1, 0)),'Output - Cluster ranking'!B562,INDEX('Input - companies list'!$A:$BG, 0, MATCH("Flow",'Input - companies list'!$A$1:$BG$1, 0)))</f>
        <v/>
      </c>
      <c r="G562">
        <f>AVERAGEIF(INDEX('Input - companies list'!$A:$BG, 0, MATCH("Clusters 0",'Input - companies list'!$A$1:$BG$1, 0)),'Output - Cluster ranking'!B562,INDEX('Input - companies list'!$A:$BG, 0, MATCH("Inter-Cluster Connectivity",'Input - companies list'!$A$1:$BG$1, 0)))</f>
        <v/>
      </c>
      <c r="H562">
        <f>IFERROR(PERCENTRANK(C:C,C562),0)</f>
        <v/>
      </c>
      <c r="I562">
        <f>IFERROR(1 - PERCENTRANK(D:D,D562),0)</f>
        <v/>
      </c>
      <c r="J562">
        <f>IFERROR(PERCENTRANK(E:E,E562),0)</f>
        <v/>
      </c>
      <c r="K562">
        <f>IFERROR(1 - PERCENTRANK(F:F,F562),0)</f>
        <v/>
      </c>
      <c r="L562">
        <f>IFERROR(PERCENTRANK(G:G,G562),0)</f>
        <v/>
      </c>
      <c r="M562">
        <f>H562*weightA+I562*weightB+J562*weightC+K562*weightD+L562*weightE</f>
        <v/>
      </c>
    </row>
    <row r="563" spans="1:13">
      <c r="A563">
        <f>RANK(M563,M:M)</f>
        <v/>
      </c>
      <c r="C563">
        <f>SUMIFS('Input - target event report'!H:H,'Input - target event report'!L:L,B563,'Input - target event report'!D:D, "Private Investment")</f>
        <v/>
      </c>
      <c r="D563">
        <f>IF(E563&lt;2, "N/A", (MAXIFS('Input - target event report'!E:E,'Input - target event report'!L:L,B:B,'Input - target event report'!D:D,"Private Investment")-MINIFS('Input - target event report'!E:E,'Input - target event report'!L:L,B:B,'Input - target event report'!D:D,"Private Investment"))/(E563-1))</f>
        <v/>
      </c>
      <c r="E563">
        <f>COUNTIFS('Input - target event report'!L:L,B563,'Input - target event report'!D:D, "Private Investment")</f>
        <v/>
      </c>
      <c r="F563">
        <f>AVERAGEIF(INDEX('Input - companies list'!$A:$BG, 0, MATCH("Clusters 0",'Input - companies list'!$A$1:$BG$1, 0)),'Output - Cluster ranking'!B563,INDEX('Input - companies list'!$A:$BG, 0, MATCH("Flow",'Input - companies list'!$A$1:$BG$1, 0)))</f>
        <v/>
      </c>
      <c r="G563">
        <f>AVERAGEIF(INDEX('Input - companies list'!$A:$BG, 0, MATCH("Clusters 0",'Input - companies list'!$A$1:$BG$1, 0)),'Output - Cluster ranking'!B563,INDEX('Input - companies list'!$A:$BG, 0, MATCH("Inter-Cluster Connectivity",'Input - companies list'!$A$1:$BG$1, 0)))</f>
        <v/>
      </c>
      <c r="H563">
        <f>IFERROR(PERCENTRANK(C:C,C563),0)</f>
        <v/>
      </c>
      <c r="I563">
        <f>IFERROR(1 - PERCENTRANK(D:D,D563),0)</f>
        <v/>
      </c>
      <c r="J563">
        <f>IFERROR(PERCENTRANK(E:E,E563),0)</f>
        <v/>
      </c>
      <c r="K563">
        <f>IFERROR(1 - PERCENTRANK(F:F,F563),0)</f>
        <v/>
      </c>
      <c r="L563">
        <f>IFERROR(PERCENTRANK(G:G,G563),0)</f>
        <v/>
      </c>
      <c r="M563">
        <f>H563*weightA+I563*weightB+J563*weightC+K563*weightD+L563*weightE</f>
        <v/>
      </c>
    </row>
    <row r="564" spans="1:13">
      <c r="A564">
        <f>RANK(M564,M:M)</f>
        <v/>
      </c>
      <c r="C564">
        <f>SUMIFS('Input - target event report'!H:H,'Input - target event report'!L:L,B564,'Input - target event report'!D:D, "Private Investment")</f>
        <v/>
      </c>
      <c r="D564">
        <f>IF(E564&lt;2, "N/A", (MAXIFS('Input - target event report'!E:E,'Input - target event report'!L:L,B:B,'Input - target event report'!D:D,"Private Investment")-MINIFS('Input - target event report'!E:E,'Input - target event report'!L:L,B:B,'Input - target event report'!D:D,"Private Investment"))/(E564-1))</f>
        <v/>
      </c>
      <c r="E564">
        <f>COUNTIFS('Input - target event report'!L:L,B564,'Input - target event report'!D:D, "Private Investment")</f>
        <v/>
      </c>
      <c r="F564">
        <f>AVERAGEIF(INDEX('Input - companies list'!$A:$BG, 0, MATCH("Clusters 0",'Input - companies list'!$A$1:$BG$1, 0)),'Output - Cluster ranking'!B564,INDEX('Input - companies list'!$A:$BG, 0, MATCH("Flow",'Input - companies list'!$A$1:$BG$1, 0)))</f>
        <v/>
      </c>
      <c r="G564">
        <f>AVERAGEIF(INDEX('Input - companies list'!$A:$BG, 0, MATCH("Clusters 0",'Input - companies list'!$A$1:$BG$1, 0)),'Output - Cluster ranking'!B564,INDEX('Input - companies list'!$A:$BG, 0, MATCH("Inter-Cluster Connectivity",'Input - companies list'!$A$1:$BG$1, 0)))</f>
        <v/>
      </c>
      <c r="H564">
        <f>IFERROR(PERCENTRANK(C:C,C564),0)</f>
        <v/>
      </c>
      <c r="I564">
        <f>IFERROR(1 - PERCENTRANK(D:D,D564),0)</f>
        <v/>
      </c>
      <c r="J564">
        <f>IFERROR(PERCENTRANK(E:E,E564),0)</f>
        <v/>
      </c>
      <c r="K564">
        <f>IFERROR(1 - PERCENTRANK(F:F,F564),0)</f>
        <v/>
      </c>
      <c r="L564">
        <f>IFERROR(PERCENTRANK(G:G,G564),0)</f>
        <v/>
      </c>
      <c r="M564">
        <f>H564*weightA+I564*weightB+J564*weightC+K564*weightD+L564*weightE</f>
        <v/>
      </c>
    </row>
    <row r="565" spans="1:13">
      <c r="A565">
        <f>RANK(M565,M:M)</f>
        <v/>
      </c>
      <c r="C565">
        <f>SUMIFS('Input - target event report'!H:H,'Input - target event report'!L:L,B565,'Input - target event report'!D:D, "Private Investment")</f>
        <v/>
      </c>
      <c r="D565">
        <f>IF(E565&lt;2, "N/A", (MAXIFS('Input - target event report'!E:E,'Input - target event report'!L:L,B:B,'Input - target event report'!D:D,"Private Investment")-MINIFS('Input - target event report'!E:E,'Input - target event report'!L:L,B:B,'Input - target event report'!D:D,"Private Investment"))/(E565-1))</f>
        <v/>
      </c>
      <c r="E565">
        <f>COUNTIFS('Input - target event report'!L:L,B565,'Input - target event report'!D:D, "Private Investment")</f>
        <v/>
      </c>
      <c r="F565">
        <f>AVERAGEIF(INDEX('Input - companies list'!$A:$BG, 0, MATCH("Clusters 0",'Input - companies list'!$A$1:$BG$1, 0)),'Output - Cluster ranking'!B565,INDEX('Input - companies list'!$A:$BG, 0, MATCH("Flow",'Input - companies list'!$A$1:$BG$1, 0)))</f>
        <v/>
      </c>
      <c r="G565">
        <f>AVERAGEIF(INDEX('Input - companies list'!$A:$BG, 0, MATCH("Clusters 0",'Input - companies list'!$A$1:$BG$1, 0)),'Output - Cluster ranking'!B565,INDEX('Input - companies list'!$A:$BG, 0, MATCH("Inter-Cluster Connectivity",'Input - companies list'!$A$1:$BG$1, 0)))</f>
        <v/>
      </c>
      <c r="H565">
        <f>IFERROR(PERCENTRANK(C:C,C565),0)</f>
        <v/>
      </c>
      <c r="I565">
        <f>IFERROR(1 - PERCENTRANK(D:D,D565),0)</f>
        <v/>
      </c>
      <c r="J565">
        <f>IFERROR(PERCENTRANK(E:E,E565),0)</f>
        <v/>
      </c>
      <c r="K565">
        <f>IFERROR(1 - PERCENTRANK(F:F,F565),0)</f>
        <v/>
      </c>
      <c r="L565">
        <f>IFERROR(PERCENTRANK(G:G,G565),0)</f>
        <v/>
      </c>
      <c r="M565">
        <f>H565*weightA+I565*weightB+J565*weightC+K565*weightD+L565*weightE</f>
        <v/>
      </c>
    </row>
    <row r="566" spans="1:13">
      <c r="A566">
        <f>RANK(M566,M:M)</f>
        <v/>
      </c>
      <c r="C566">
        <f>SUMIFS('Input - target event report'!H:H,'Input - target event report'!L:L,B566,'Input - target event report'!D:D, "Private Investment")</f>
        <v/>
      </c>
      <c r="D566">
        <f>IF(E566&lt;2, "N/A", (MAXIFS('Input - target event report'!E:E,'Input - target event report'!L:L,B:B,'Input - target event report'!D:D,"Private Investment")-MINIFS('Input - target event report'!E:E,'Input - target event report'!L:L,B:B,'Input - target event report'!D:D,"Private Investment"))/(E566-1))</f>
        <v/>
      </c>
      <c r="E566">
        <f>COUNTIFS('Input - target event report'!L:L,B566,'Input - target event report'!D:D, "Private Investment")</f>
        <v/>
      </c>
      <c r="F566">
        <f>AVERAGEIF(INDEX('Input - companies list'!$A:$BG, 0, MATCH("Clusters 0",'Input - companies list'!$A$1:$BG$1, 0)),'Output - Cluster ranking'!B566,INDEX('Input - companies list'!$A:$BG, 0, MATCH("Flow",'Input - companies list'!$A$1:$BG$1, 0)))</f>
        <v/>
      </c>
      <c r="G566">
        <f>AVERAGEIF(INDEX('Input - companies list'!$A:$BG, 0, MATCH("Clusters 0",'Input - companies list'!$A$1:$BG$1, 0)),'Output - Cluster ranking'!B566,INDEX('Input - companies list'!$A:$BG, 0, MATCH("Inter-Cluster Connectivity",'Input - companies list'!$A$1:$BG$1, 0)))</f>
        <v/>
      </c>
      <c r="H566">
        <f>IFERROR(PERCENTRANK(C:C,C566),0)</f>
        <v/>
      </c>
      <c r="I566">
        <f>IFERROR(1 - PERCENTRANK(D:D,D566),0)</f>
        <v/>
      </c>
      <c r="J566">
        <f>IFERROR(PERCENTRANK(E:E,E566),0)</f>
        <v/>
      </c>
      <c r="K566">
        <f>IFERROR(1 - PERCENTRANK(F:F,F566),0)</f>
        <v/>
      </c>
      <c r="L566">
        <f>IFERROR(PERCENTRANK(G:G,G566),0)</f>
        <v/>
      </c>
      <c r="M566">
        <f>H566*weightA+I566*weightB+J566*weightC+K566*weightD+L566*weightE</f>
        <v/>
      </c>
    </row>
    <row r="567" spans="1:13">
      <c r="A567">
        <f>RANK(M567,M:M)</f>
        <v/>
      </c>
      <c r="C567">
        <f>SUMIFS('Input - target event report'!H:H,'Input - target event report'!L:L,B567,'Input - target event report'!D:D, "Private Investment")</f>
        <v/>
      </c>
      <c r="D567">
        <f>IF(E567&lt;2, "N/A", (MAXIFS('Input - target event report'!E:E,'Input - target event report'!L:L,B:B,'Input - target event report'!D:D,"Private Investment")-MINIFS('Input - target event report'!E:E,'Input - target event report'!L:L,B:B,'Input - target event report'!D:D,"Private Investment"))/(E567-1))</f>
        <v/>
      </c>
      <c r="E567">
        <f>COUNTIFS('Input - target event report'!L:L,B567,'Input - target event report'!D:D, "Private Investment")</f>
        <v/>
      </c>
      <c r="F567">
        <f>AVERAGEIF(INDEX('Input - companies list'!$A:$BG, 0, MATCH("Clusters 0",'Input - companies list'!$A$1:$BG$1, 0)),'Output - Cluster ranking'!B567,INDEX('Input - companies list'!$A:$BG, 0, MATCH("Flow",'Input - companies list'!$A$1:$BG$1, 0)))</f>
        <v/>
      </c>
      <c r="G567">
        <f>AVERAGEIF(INDEX('Input - companies list'!$A:$BG, 0, MATCH("Clusters 0",'Input - companies list'!$A$1:$BG$1, 0)),'Output - Cluster ranking'!B567,INDEX('Input - companies list'!$A:$BG, 0, MATCH("Inter-Cluster Connectivity",'Input - companies list'!$A$1:$BG$1, 0)))</f>
        <v/>
      </c>
      <c r="H567">
        <f>IFERROR(PERCENTRANK(C:C,C567),0)</f>
        <v/>
      </c>
      <c r="I567">
        <f>IFERROR(1 - PERCENTRANK(D:D,D567),0)</f>
        <v/>
      </c>
      <c r="J567">
        <f>IFERROR(PERCENTRANK(E:E,E567),0)</f>
        <v/>
      </c>
      <c r="K567">
        <f>IFERROR(1 - PERCENTRANK(F:F,F567),0)</f>
        <v/>
      </c>
      <c r="L567">
        <f>IFERROR(PERCENTRANK(G:G,G567),0)</f>
        <v/>
      </c>
      <c r="M567">
        <f>H567*weightA+I567*weightB+J567*weightC+K567*weightD+L567*weightE</f>
        <v/>
      </c>
    </row>
    <row r="568" spans="1:13">
      <c r="A568">
        <f>RANK(M568,M:M)</f>
        <v/>
      </c>
      <c r="C568">
        <f>SUMIFS('Input - target event report'!H:H,'Input - target event report'!L:L,B568,'Input - target event report'!D:D, "Private Investment")</f>
        <v/>
      </c>
      <c r="D568">
        <f>IF(E568&lt;2, "N/A", (MAXIFS('Input - target event report'!E:E,'Input - target event report'!L:L,B:B,'Input - target event report'!D:D,"Private Investment")-MINIFS('Input - target event report'!E:E,'Input - target event report'!L:L,B:B,'Input - target event report'!D:D,"Private Investment"))/(E568-1))</f>
        <v/>
      </c>
      <c r="E568">
        <f>COUNTIFS('Input - target event report'!L:L,B568,'Input - target event report'!D:D, "Private Investment")</f>
        <v/>
      </c>
      <c r="F568">
        <f>AVERAGEIF(INDEX('Input - companies list'!$A:$BG, 0, MATCH("Clusters 0",'Input - companies list'!$A$1:$BG$1, 0)),'Output - Cluster ranking'!B568,INDEX('Input - companies list'!$A:$BG, 0, MATCH("Flow",'Input - companies list'!$A$1:$BG$1, 0)))</f>
        <v/>
      </c>
      <c r="G568">
        <f>AVERAGEIF(INDEX('Input - companies list'!$A:$BG, 0, MATCH("Clusters 0",'Input - companies list'!$A$1:$BG$1, 0)),'Output - Cluster ranking'!B568,INDEX('Input - companies list'!$A:$BG, 0, MATCH("Inter-Cluster Connectivity",'Input - companies list'!$A$1:$BG$1, 0)))</f>
        <v/>
      </c>
      <c r="H568">
        <f>IFERROR(PERCENTRANK(C:C,C568),0)</f>
        <v/>
      </c>
      <c r="I568">
        <f>IFERROR(1 - PERCENTRANK(D:D,D568),0)</f>
        <v/>
      </c>
      <c r="J568">
        <f>IFERROR(PERCENTRANK(E:E,E568),0)</f>
        <v/>
      </c>
      <c r="K568">
        <f>IFERROR(1 - PERCENTRANK(F:F,F568),0)</f>
        <v/>
      </c>
      <c r="L568">
        <f>IFERROR(PERCENTRANK(G:G,G568),0)</f>
        <v/>
      </c>
      <c r="M568">
        <f>H568*weightA+I568*weightB+J568*weightC+K568*weightD+L568*weightE</f>
        <v/>
      </c>
    </row>
    <row r="569" spans="1:13">
      <c r="A569">
        <f>RANK(M569,M:M)</f>
        <v/>
      </c>
      <c r="C569">
        <f>SUMIFS('Input - target event report'!H:H,'Input - target event report'!L:L,B569,'Input - target event report'!D:D, "Private Investment")</f>
        <v/>
      </c>
      <c r="D569">
        <f>IF(E569&lt;2, "N/A", (MAXIFS('Input - target event report'!E:E,'Input - target event report'!L:L,B:B,'Input - target event report'!D:D,"Private Investment")-MINIFS('Input - target event report'!E:E,'Input - target event report'!L:L,B:B,'Input - target event report'!D:D,"Private Investment"))/(E569-1))</f>
        <v/>
      </c>
      <c r="E569">
        <f>COUNTIFS('Input - target event report'!L:L,B569,'Input - target event report'!D:D, "Private Investment")</f>
        <v/>
      </c>
      <c r="F569">
        <f>AVERAGEIF(INDEX('Input - companies list'!$A:$BG, 0, MATCH("Clusters 0",'Input - companies list'!$A$1:$BG$1, 0)),'Output - Cluster ranking'!B569,INDEX('Input - companies list'!$A:$BG, 0, MATCH("Flow",'Input - companies list'!$A$1:$BG$1, 0)))</f>
        <v/>
      </c>
      <c r="G569">
        <f>AVERAGEIF(INDEX('Input - companies list'!$A:$BG, 0, MATCH("Clusters 0",'Input - companies list'!$A$1:$BG$1, 0)),'Output - Cluster ranking'!B569,INDEX('Input - companies list'!$A:$BG, 0, MATCH("Inter-Cluster Connectivity",'Input - companies list'!$A$1:$BG$1, 0)))</f>
        <v/>
      </c>
      <c r="H569">
        <f>IFERROR(PERCENTRANK(C:C,C569),0)</f>
        <v/>
      </c>
      <c r="I569">
        <f>IFERROR(1 - PERCENTRANK(D:D,D569),0)</f>
        <v/>
      </c>
      <c r="J569">
        <f>IFERROR(PERCENTRANK(E:E,E569),0)</f>
        <v/>
      </c>
      <c r="K569">
        <f>IFERROR(1 - PERCENTRANK(F:F,F569),0)</f>
        <v/>
      </c>
      <c r="L569">
        <f>IFERROR(PERCENTRANK(G:G,G569),0)</f>
        <v/>
      </c>
      <c r="M569">
        <f>H569*weightA+I569*weightB+J569*weightC+K569*weightD+L569*weightE</f>
        <v/>
      </c>
    </row>
    <row r="570" spans="1:13">
      <c r="A570">
        <f>RANK(M570,M:M)</f>
        <v/>
      </c>
      <c r="C570">
        <f>SUMIFS('Input - target event report'!H:H,'Input - target event report'!L:L,B570,'Input - target event report'!D:D, "Private Investment")</f>
        <v/>
      </c>
      <c r="D570">
        <f>IF(E570&lt;2, "N/A", (MAXIFS('Input - target event report'!E:E,'Input - target event report'!L:L,B:B,'Input - target event report'!D:D,"Private Investment")-MINIFS('Input - target event report'!E:E,'Input - target event report'!L:L,B:B,'Input - target event report'!D:D,"Private Investment"))/(E570-1))</f>
        <v/>
      </c>
      <c r="E570">
        <f>COUNTIFS('Input - target event report'!L:L,B570,'Input - target event report'!D:D, "Private Investment")</f>
        <v/>
      </c>
      <c r="F570">
        <f>AVERAGEIF(INDEX('Input - companies list'!$A:$BG, 0, MATCH("Clusters 0",'Input - companies list'!$A$1:$BG$1, 0)),'Output - Cluster ranking'!B570,INDEX('Input - companies list'!$A:$BG, 0, MATCH("Flow",'Input - companies list'!$A$1:$BG$1, 0)))</f>
        <v/>
      </c>
      <c r="G570">
        <f>AVERAGEIF(INDEX('Input - companies list'!$A:$BG, 0, MATCH("Clusters 0",'Input - companies list'!$A$1:$BG$1, 0)),'Output - Cluster ranking'!B570,INDEX('Input - companies list'!$A:$BG, 0, MATCH("Inter-Cluster Connectivity",'Input - companies list'!$A$1:$BG$1, 0)))</f>
        <v/>
      </c>
      <c r="H570">
        <f>IFERROR(PERCENTRANK(C:C,C570),0)</f>
        <v/>
      </c>
      <c r="I570">
        <f>IFERROR(1 - PERCENTRANK(D:D,D570),0)</f>
        <v/>
      </c>
      <c r="J570">
        <f>IFERROR(PERCENTRANK(E:E,E570),0)</f>
        <v/>
      </c>
      <c r="K570">
        <f>IFERROR(1 - PERCENTRANK(F:F,F570),0)</f>
        <v/>
      </c>
      <c r="L570">
        <f>IFERROR(PERCENTRANK(G:G,G570),0)</f>
        <v/>
      </c>
      <c r="M570">
        <f>H570*weightA+I570*weightB+J570*weightC+K570*weightD+L570*weightE</f>
        <v/>
      </c>
    </row>
    <row r="571" spans="1:13">
      <c r="A571">
        <f>RANK(M571,M:M)</f>
        <v/>
      </c>
      <c r="C571">
        <f>SUMIFS('Input - target event report'!H:H,'Input - target event report'!L:L,B571,'Input - target event report'!D:D, "Private Investment")</f>
        <v/>
      </c>
      <c r="D571">
        <f>IF(E571&lt;2, "N/A", (MAXIFS('Input - target event report'!E:E,'Input - target event report'!L:L,B:B,'Input - target event report'!D:D,"Private Investment")-MINIFS('Input - target event report'!E:E,'Input - target event report'!L:L,B:B,'Input - target event report'!D:D,"Private Investment"))/(E571-1))</f>
        <v/>
      </c>
      <c r="E571">
        <f>COUNTIFS('Input - target event report'!L:L,B571,'Input - target event report'!D:D, "Private Investment")</f>
        <v/>
      </c>
      <c r="F571">
        <f>AVERAGEIF(INDEX('Input - companies list'!$A:$BG, 0, MATCH("Clusters 0",'Input - companies list'!$A$1:$BG$1, 0)),'Output - Cluster ranking'!B571,INDEX('Input - companies list'!$A:$BG, 0, MATCH("Flow",'Input - companies list'!$A$1:$BG$1, 0)))</f>
        <v/>
      </c>
      <c r="G571">
        <f>AVERAGEIF(INDEX('Input - companies list'!$A:$BG, 0, MATCH("Clusters 0",'Input - companies list'!$A$1:$BG$1, 0)),'Output - Cluster ranking'!B571,INDEX('Input - companies list'!$A:$BG, 0, MATCH("Inter-Cluster Connectivity",'Input - companies list'!$A$1:$BG$1, 0)))</f>
        <v/>
      </c>
      <c r="H571">
        <f>IFERROR(PERCENTRANK(C:C,C571),0)</f>
        <v/>
      </c>
      <c r="I571">
        <f>IFERROR(1 - PERCENTRANK(D:D,D571),0)</f>
        <v/>
      </c>
      <c r="J571">
        <f>IFERROR(PERCENTRANK(E:E,E571),0)</f>
        <v/>
      </c>
      <c r="K571">
        <f>IFERROR(1 - PERCENTRANK(F:F,F571),0)</f>
        <v/>
      </c>
      <c r="L571">
        <f>IFERROR(PERCENTRANK(G:G,G571),0)</f>
        <v/>
      </c>
      <c r="M571">
        <f>H571*weightA+I571*weightB+J571*weightC+K571*weightD+L571*weightE</f>
        <v/>
      </c>
    </row>
    <row r="572" spans="1:13">
      <c r="A572">
        <f>RANK(M572,M:M)</f>
        <v/>
      </c>
      <c r="C572">
        <f>SUMIFS('Input - target event report'!H:H,'Input - target event report'!L:L,B572,'Input - target event report'!D:D, "Private Investment")</f>
        <v/>
      </c>
      <c r="D572">
        <f>IF(E572&lt;2, "N/A", (MAXIFS('Input - target event report'!E:E,'Input - target event report'!L:L,B:B,'Input - target event report'!D:D,"Private Investment")-MINIFS('Input - target event report'!E:E,'Input - target event report'!L:L,B:B,'Input - target event report'!D:D,"Private Investment"))/(E572-1))</f>
        <v/>
      </c>
      <c r="E572">
        <f>COUNTIFS('Input - target event report'!L:L,B572,'Input - target event report'!D:D, "Private Investment")</f>
        <v/>
      </c>
      <c r="F572">
        <f>AVERAGEIF(INDEX('Input - companies list'!$A:$BG, 0, MATCH("Clusters 0",'Input - companies list'!$A$1:$BG$1, 0)),'Output - Cluster ranking'!B572,INDEX('Input - companies list'!$A:$BG, 0, MATCH("Flow",'Input - companies list'!$A$1:$BG$1, 0)))</f>
        <v/>
      </c>
      <c r="G572">
        <f>AVERAGEIF(INDEX('Input - companies list'!$A:$BG, 0, MATCH("Clusters 0",'Input - companies list'!$A$1:$BG$1, 0)),'Output - Cluster ranking'!B572,INDEX('Input - companies list'!$A:$BG, 0, MATCH("Inter-Cluster Connectivity",'Input - companies list'!$A$1:$BG$1, 0)))</f>
        <v/>
      </c>
      <c r="H572">
        <f>IFERROR(PERCENTRANK(C:C,C572),0)</f>
        <v/>
      </c>
      <c r="I572">
        <f>IFERROR(1 - PERCENTRANK(D:D,D572),0)</f>
        <v/>
      </c>
      <c r="J572">
        <f>IFERROR(PERCENTRANK(E:E,E572),0)</f>
        <v/>
      </c>
      <c r="K572">
        <f>IFERROR(1 - PERCENTRANK(F:F,F572),0)</f>
        <v/>
      </c>
      <c r="L572">
        <f>IFERROR(PERCENTRANK(G:G,G572),0)</f>
        <v/>
      </c>
      <c r="M572">
        <f>H572*weightA+I572*weightB+J572*weightC+K572*weightD+L572*weightE</f>
        <v/>
      </c>
    </row>
    <row r="573" spans="1:13">
      <c r="A573">
        <f>RANK(M573,M:M)</f>
        <v/>
      </c>
      <c r="C573">
        <f>SUMIFS('Input - target event report'!H:H,'Input - target event report'!L:L,B573,'Input - target event report'!D:D, "Private Investment")</f>
        <v/>
      </c>
      <c r="D573">
        <f>IF(E573&lt;2, "N/A", (MAXIFS('Input - target event report'!E:E,'Input - target event report'!L:L,B:B,'Input - target event report'!D:D,"Private Investment")-MINIFS('Input - target event report'!E:E,'Input - target event report'!L:L,B:B,'Input - target event report'!D:D,"Private Investment"))/(E573-1))</f>
        <v/>
      </c>
      <c r="E573">
        <f>COUNTIFS('Input - target event report'!L:L,B573,'Input - target event report'!D:D, "Private Investment")</f>
        <v/>
      </c>
      <c r="F573">
        <f>AVERAGEIF(INDEX('Input - companies list'!$A:$BG, 0, MATCH("Clusters 0",'Input - companies list'!$A$1:$BG$1, 0)),'Output - Cluster ranking'!B573,INDEX('Input - companies list'!$A:$BG, 0, MATCH("Flow",'Input - companies list'!$A$1:$BG$1, 0)))</f>
        <v/>
      </c>
      <c r="G573">
        <f>AVERAGEIF(INDEX('Input - companies list'!$A:$BG, 0, MATCH("Clusters 0",'Input - companies list'!$A$1:$BG$1, 0)),'Output - Cluster ranking'!B573,INDEX('Input - companies list'!$A:$BG, 0, MATCH("Inter-Cluster Connectivity",'Input - companies list'!$A$1:$BG$1, 0)))</f>
        <v/>
      </c>
      <c r="H573">
        <f>IFERROR(PERCENTRANK(C:C,C573),0)</f>
        <v/>
      </c>
      <c r="I573">
        <f>IFERROR(1 - PERCENTRANK(D:D,D573),0)</f>
        <v/>
      </c>
      <c r="J573">
        <f>IFERROR(PERCENTRANK(E:E,E573),0)</f>
        <v/>
      </c>
      <c r="K573">
        <f>IFERROR(1 - PERCENTRANK(F:F,F573),0)</f>
        <v/>
      </c>
      <c r="L573">
        <f>IFERROR(PERCENTRANK(G:G,G573),0)</f>
        <v/>
      </c>
      <c r="M573">
        <f>H573*weightA+I573*weightB+J573*weightC+K573*weightD+L573*weightE</f>
        <v/>
      </c>
    </row>
    <row r="574" spans="1:13">
      <c r="A574">
        <f>RANK(M574,M:M)</f>
        <v/>
      </c>
      <c r="C574">
        <f>SUMIFS('Input - target event report'!H:H,'Input - target event report'!L:L,B574,'Input - target event report'!D:D, "Private Investment")</f>
        <v/>
      </c>
      <c r="D574">
        <f>IF(E574&lt;2, "N/A", (MAXIFS('Input - target event report'!E:E,'Input - target event report'!L:L,B:B,'Input - target event report'!D:D,"Private Investment")-MINIFS('Input - target event report'!E:E,'Input - target event report'!L:L,B:B,'Input - target event report'!D:D,"Private Investment"))/(E574-1))</f>
        <v/>
      </c>
      <c r="E574">
        <f>COUNTIFS('Input - target event report'!L:L,B574,'Input - target event report'!D:D, "Private Investment")</f>
        <v/>
      </c>
      <c r="F574">
        <f>AVERAGEIF(INDEX('Input - companies list'!$A:$BG, 0, MATCH("Clusters 0",'Input - companies list'!$A$1:$BG$1, 0)),'Output - Cluster ranking'!B574,INDEX('Input - companies list'!$A:$BG, 0, MATCH("Flow",'Input - companies list'!$A$1:$BG$1, 0)))</f>
        <v/>
      </c>
      <c r="G574">
        <f>AVERAGEIF(INDEX('Input - companies list'!$A:$BG, 0, MATCH("Clusters 0",'Input - companies list'!$A$1:$BG$1, 0)),'Output - Cluster ranking'!B574,INDEX('Input - companies list'!$A:$BG, 0, MATCH("Inter-Cluster Connectivity",'Input - companies list'!$A$1:$BG$1, 0)))</f>
        <v/>
      </c>
      <c r="H574">
        <f>IFERROR(PERCENTRANK(C:C,C574),0)</f>
        <v/>
      </c>
      <c r="I574">
        <f>IFERROR(1 - PERCENTRANK(D:D,D574),0)</f>
        <v/>
      </c>
      <c r="J574">
        <f>IFERROR(PERCENTRANK(E:E,E574),0)</f>
        <v/>
      </c>
      <c r="K574">
        <f>IFERROR(1 - PERCENTRANK(F:F,F574),0)</f>
        <v/>
      </c>
      <c r="L574">
        <f>IFERROR(PERCENTRANK(G:G,G574),0)</f>
        <v/>
      </c>
      <c r="M574">
        <f>H574*weightA+I574*weightB+J574*weightC+K574*weightD+L574*weightE</f>
        <v/>
      </c>
    </row>
    <row r="575" spans="1:13">
      <c r="A575">
        <f>RANK(M575,M:M)</f>
        <v/>
      </c>
      <c r="C575">
        <f>SUMIFS('Input - target event report'!H:H,'Input - target event report'!L:L,B575,'Input - target event report'!D:D, "Private Investment")</f>
        <v/>
      </c>
      <c r="D575">
        <f>IF(E575&lt;2, "N/A", (MAXIFS('Input - target event report'!E:E,'Input - target event report'!L:L,B:B,'Input - target event report'!D:D,"Private Investment")-MINIFS('Input - target event report'!E:E,'Input - target event report'!L:L,B:B,'Input - target event report'!D:D,"Private Investment"))/(E575-1))</f>
        <v/>
      </c>
      <c r="E575">
        <f>COUNTIFS('Input - target event report'!L:L,B575,'Input - target event report'!D:D, "Private Investment")</f>
        <v/>
      </c>
      <c r="F575">
        <f>AVERAGEIF(INDEX('Input - companies list'!$A:$BG, 0, MATCH("Clusters 0",'Input - companies list'!$A$1:$BG$1, 0)),'Output - Cluster ranking'!B575,INDEX('Input - companies list'!$A:$BG, 0, MATCH("Flow",'Input - companies list'!$A$1:$BG$1, 0)))</f>
        <v/>
      </c>
      <c r="G575">
        <f>AVERAGEIF(INDEX('Input - companies list'!$A:$BG, 0, MATCH("Clusters 0",'Input - companies list'!$A$1:$BG$1, 0)),'Output - Cluster ranking'!B575,INDEX('Input - companies list'!$A:$BG, 0, MATCH("Inter-Cluster Connectivity",'Input - companies list'!$A$1:$BG$1, 0)))</f>
        <v/>
      </c>
      <c r="H575">
        <f>IFERROR(PERCENTRANK(C:C,C575),0)</f>
        <v/>
      </c>
      <c r="I575">
        <f>IFERROR(1 - PERCENTRANK(D:D,D575),0)</f>
        <v/>
      </c>
      <c r="J575">
        <f>IFERROR(PERCENTRANK(E:E,E575),0)</f>
        <v/>
      </c>
      <c r="K575">
        <f>IFERROR(1 - PERCENTRANK(F:F,F575),0)</f>
        <v/>
      </c>
      <c r="L575">
        <f>IFERROR(PERCENTRANK(G:G,G575),0)</f>
        <v/>
      </c>
      <c r="M575">
        <f>H575*weightA+I575*weightB+J575*weightC+K575*weightD+L575*weightE</f>
        <v/>
      </c>
    </row>
    <row r="576" spans="1:13">
      <c r="A576">
        <f>RANK(M576,M:M)</f>
        <v/>
      </c>
      <c r="C576">
        <f>SUMIFS('Input - target event report'!H:H,'Input - target event report'!L:L,B576,'Input - target event report'!D:D, "Private Investment")</f>
        <v/>
      </c>
      <c r="D576">
        <f>IF(E576&lt;2, "N/A", (MAXIFS('Input - target event report'!E:E,'Input - target event report'!L:L,B:B,'Input - target event report'!D:D,"Private Investment")-MINIFS('Input - target event report'!E:E,'Input - target event report'!L:L,B:B,'Input - target event report'!D:D,"Private Investment"))/(E576-1))</f>
        <v/>
      </c>
      <c r="E576">
        <f>COUNTIFS('Input - target event report'!L:L,B576,'Input - target event report'!D:D, "Private Investment")</f>
        <v/>
      </c>
      <c r="F576">
        <f>AVERAGEIF(INDEX('Input - companies list'!$A:$BG, 0, MATCH("Clusters 0",'Input - companies list'!$A$1:$BG$1, 0)),'Output - Cluster ranking'!B576,INDEX('Input - companies list'!$A:$BG, 0, MATCH("Flow",'Input - companies list'!$A$1:$BG$1, 0)))</f>
        <v/>
      </c>
      <c r="G576">
        <f>AVERAGEIF(INDEX('Input - companies list'!$A:$BG, 0, MATCH("Clusters 0",'Input - companies list'!$A$1:$BG$1, 0)),'Output - Cluster ranking'!B576,INDEX('Input - companies list'!$A:$BG, 0, MATCH("Inter-Cluster Connectivity",'Input - companies list'!$A$1:$BG$1, 0)))</f>
        <v/>
      </c>
      <c r="H576">
        <f>IFERROR(PERCENTRANK(C:C,C576),0)</f>
        <v/>
      </c>
      <c r="I576">
        <f>IFERROR(1 - PERCENTRANK(D:D,D576),0)</f>
        <v/>
      </c>
      <c r="J576">
        <f>IFERROR(PERCENTRANK(E:E,E576),0)</f>
        <v/>
      </c>
      <c r="K576">
        <f>IFERROR(1 - PERCENTRANK(F:F,F576),0)</f>
        <v/>
      </c>
      <c r="L576">
        <f>IFERROR(PERCENTRANK(G:G,G576),0)</f>
        <v/>
      </c>
      <c r="M576">
        <f>H576*weightA+I576*weightB+J576*weightC+K576*weightD+L576*weightE</f>
        <v/>
      </c>
    </row>
    <row r="577" spans="1:13">
      <c r="A577">
        <f>RANK(M577,M:M)</f>
        <v/>
      </c>
      <c r="C577">
        <f>SUMIFS('Input - target event report'!H:H,'Input - target event report'!L:L,B577,'Input - target event report'!D:D, "Private Investment")</f>
        <v/>
      </c>
      <c r="D577">
        <f>IF(E577&lt;2, "N/A", (MAXIFS('Input - target event report'!E:E,'Input - target event report'!L:L,B:B,'Input - target event report'!D:D,"Private Investment")-MINIFS('Input - target event report'!E:E,'Input - target event report'!L:L,B:B,'Input - target event report'!D:D,"Private Investment"))/(E577-1))</f>
        <v/>
      </c>
      <c r="E577">
        <f>COUNTIFS('Input - target event report'!L:L,B577,'Input - target event report'!D:D, "Private Investment")</f>
        <v/>
      </c>
      <c r="F577">
        <f>AVERAGEIF(INDEX('Input - companies list'!$A:$BG, 0, MATCH("Clusters 0",'Input - companies list'!$A$1:$BG$1, 0)),'Output - Cluster ranking'!B577,INDEX('Input - companies list'!$A:$BG, 0, MATCH("Flow",'Input - companies list'!$A$1:$BG$1, 0)))</f>
        <v/>
      </c>
      <c r="G577">
        <f>AVERAGEIF(INDEX('Input - companies list'!$A:$BG, 0, MATCH("Clusters 0",'Input - companies list'!$A$1:$BG$1, 0)),'Output - Cluster ranking'!B577,INDEX('Input - companies list'!$A:$BG, 0, MATCH("Inter-Cluster Connectivity",'Input - companies list'!$A$1:$BG$1, 0)))</f>
        <v/>
      </c>
      <c r="H577">
        <f>IFERROR(PERCENTRANK(C:C,C577),0)</f>
        <v/>
      </c>
      <c r="I577">
        <f>IFERROR(1 - PERCENTRANK(D:D,D577),0)</f>
        <v/>
      </c>
      <c r="J577">
        <f>IFERROR(PERCENTRANK(E:E,E577),0)</f>
        <v/>
      </c>
      <c r="K577">
        <f>IFERROR(1 - PERCENTRANK(F:F,F577),0)</f>
        <v/>
      </c>
      <c r="L577">
        <f>IFERROR(PERCENTRANK(G:G,G577),0)</f>
        <v/>
      </c>
      <c r="M577">
        <f>H577*weightA+I577*weightB+J577*weightC+K577*weightD+L577*weightE</f>
        <v/>
      </c>
    </row>
    <row r="578" spans="1:13">
      <c r="A578">
        <f>RANK(M578,M:M)</f>
        <v/>
      </c>
      <c r="C578">
        <f>SUMIFS('Input - target event report'!H:H,'Input - target event report'!L:L,B578,'Input - target event report'!D:D, "Private Investment")</f>
        <v/>
      </c>
      <c r="D578">
        <f>IF(E578&lt;2, "N/A", (MAXIFS('Input - target event report'!E:E,'Input - target event report'!L:L,B:B,'Input - target event report'!D:D,"Private Investment")-MINIFS('Input - target event report'!E:E,'Input - target event report'!L:L,B:B,'Input - target event report'!D:D,"Private Investment"))/(E578-1))</f>
        <v/>
      </c>
      <c r="E578">
        <f>COUNTIFS('Input - target event report'!L:L,B578,'Input - target event report'!D:D, "Private Investment")</f>
        <v/>
      </c>
      <c r="F578">
        <f>AVERAGEIF(INDEX('Input - companies list'!$A:$BG, 0, MATCH("Clusters 0",'Input - companies list'!$A$1:$BG$1, 0)),'Output - Cluster ranking'!B578,INDEX('Input - companies list'!$A:$BG, 0, MATCH("Flow",'Input - companies list'!$A$1:$BG$1, 0)))</f>
        <v/>
      </c>
      <c r="G578">
        <f>AVERAGEIF(INDEX('Input - companies list'!$A:$BG, 0, MATCH("Clusters 0",'Input - companies list'!$A$1:$BG$1, 0)),'Output - Cluster ranking'!B578,INDEX('Input - companies list'!$A:$BG, 0, MATCH("Inter-Cluster Connectivity",'Input - companies list'!$A$1:$BG$1, 0)))</f>
        <v/>
      </c>
      <c r="H578">
        <f>IFERROR(PERCENTRANK(C:C,C578),0)</f>
        <v/>
      </c>
      <c r="I578">
        <f>IFERROR(1 - PERCENTRANK(D:D,D578),0)</f>
        <v/>
      </c>
      <c r="J578">
        <f>IFERROR(PERCENTRANK(E:E,E578),0)</f>
        <v/>
      </c>
      <c r="K578">
        <f>IFERROR(1 - PERCENTRANK(F:F,F578),0)</f>
        <v/>
      </c>
      <c r="L578">
        <f>IFERROR(PERCENTRANK(G:G,G578),0)</f>
        <v/>
      </c>
      <c r="M578">
        <f>H578*weightA+I578*weightB+J578*weightC+K578*weightD+L578*weightE</f>
        <v/>
      </c>
    </row>
    <row r="579" spans="1:13">
      <c r="A579">
        <f>RANK(M579,M:M)</f>
        <v/>
      </c>
      <c r="C579">
        <f>SUMIFS('Input - target event report'!H:H,'Input - target event report'!L:L,B579,'Input - target event report'!D:D, "Private Investment")</f>
        <v/>
      </c>
      <c r="D579">
        <f>IF(E579&lt;2, "N/A", (MAXIFS('Input - target event report'!E:E,'Input - target event report'!L:L,B:B,'Input - target event report'!D:D,"Private Investment")-MINIFS('Input - target event report'!E:E,'Input - target event report'!L:L,B:B,'Input - target event report'!D:D,"Private Investment"))/(E579-1))</f>
        <v/>
      </c>
      <c r="E579">
        <f>COUNTIFS('Input - target event report'!L:L,B579,'Input - target event report'!D:D, "Private Investment")</f>
        <v/>
      </c>
      <c r="F579">
        <f>AVERAGEIF(INDEX('Input - companies list'!$A:$BG, 0, MATCH("Clusters 0",'Input - companies list'!$A$1:$BG$1, 0)),'Output - Cluster ranking'!B579,INDEX('Input - companies list'!$A:$BG, 0, MATCH("Flow",'Input - companies list'!$A$1:$BG$1, 0)))</f>
        <v/>
      </c>
      <c r="G579">
        <f>AVERAGEIF(INDEX('Input - companies list'!$A:$BG, 0, MATCH("Clusters 0",'Input - companies list'!$A$1:$BG$1, 0)),'Output - Cluster ranking'!B579,INDEX('Input - companies list'!$A:$BG, 0, MATCH("Inter-Cluster Connectivity",'Input - companies list'!$A$1:$BG$1, 0)))</f>
        <v/>
      </c>
      <c r="H579">
        <f>IFERROR(PERCENTRANK(C:C,C579),0)</f>
        <v/>
      </c>
      <c r="I579">
        <f>IFERROR(1 - PERCENTRANK(D:D,D579),0)</f>
        <v/>
      </c>
      <c r="J579">
        <f>IFERROR(PERCENTRANK(E:E,E579),0)</f>
        <v/>
      </c>
      <c r="K579">
        <f>IFERROR(1 - PERCENTRANK(F:F,F579),0)</f>
        <v/>
      </c>
      <c r="L579">
        <f>IFERROR(PERCENTRANK(G:G,G579),0)</f>
        <v/>
      </c>
      <c r="M579">
        <f>H579*weightA+I579*weightB+J579*weightC+K579*weightD+L579*weightE</f>
        <v/>
      </c>
    </row>
    <row r="580" spans="1:13">
      <c r="A580">
        <f>RANK(M580,M:M)</f>
        <v/>
      </c>
      <c r="C580">
        <f>SUMIFS('Input - target event report'!H:H,'Input - target event report'!L:L,B580,'Input - target event report'!D:D, "Private Investment")</f>
        <v/>
      </c>
      <c r="D580">
        <f>IF(E580&lt;2, "N/A", (MAXIFS('Input - target event report'!E:E,'Input - target event report'!L:L,B:B,'Input - target event report'!D:D,"Private Investment")-MINIFS('Input - target event report'!E:E,'Input - target event report'!L:L,B:B,'Input - target event report'!D:D,"Private Investment"))/(E580-1))</f>
        <v/>
      </c>
      <c r="E580">
        <f>COUNTIFS('Input - target event report'!L:L,B580,'Input - target event report'!D:D, "Private Investment")</f>
        <v/>
      </c>
      <c r="F580">
        <f>AVERAGEIF(INDEX('Input - companies list'!$A:$BG, 0, MATCH("Clusters 0",'Input - companies list'!$A$1:$BG$1, 0)),'Output - Cluster ranking'!B580,INDEX('Input - companies list'!$A:$BG, 0, MATCH("Flow",'Input - companies list'!$A$1:$BG$1, 0)))</f>
        <v/>
      </c>
      <c r="G580">
        <f>AVERAGEIF(INDEX('Input - companies list'!$A:$BG, 0, MATCH("Clusters 0",'Input - companies list'!$A$1:$BG$1, 0)),'Output - Cluster ranking'!B580,INDEX('Input - companies list'!$A:$BG, 0, MATCH("Inter-Cluster Connectivity",'Input - companies list'!$A$1:$BG$1, 0)))</f>
        <v/>
      </c>
      <c r="H580">
        <f>IFERROR(PERCENTRANK(C:C,C580),0)</f>
        <v/>
      </c>
      <c r="I580">
        <f>IFERROR(1 - PERCENTRANK(D:D,D580),0)</f>
        <v/>
      </c>
      <c r="J580">
        <f>IFERROR(PERCENTRANK(E:E,E580),0)</f>
        <v/>
      </c>
      <c r="K580">
        <f>IFERROR(1 - PERCENTRANK(F:F,F580),0)</f>
        <v/>
      </c>
      <c r="L580">
        <f>IFERROR(PERCENTRANK(G:G,G580),0)</f>
        <v/>
      </c>
      <c r="M580">
        <f>H580*weightA+I580*weightB+J580*weightC+K580*weightD+L580*weightE</f>
        <v/>
      </c>
    </row>
    <row r="581" spans="1:13">
      <c r="A581">
        <f>RANK(M581,M:M)</f>
        <v/>
      </c>
      <c r="C581">
        <f>SUMIFS('Input - target event report'!H:H,'Input - target event report'!L:L,B581,'Input - target event report'!D:D, "Private Investment")</f>
        <v/>
      </c>
      <c r="D581">
        <f>IF(E581&lt;2, "N/A", (MAXIFS('Input - target event report'!E:E,'Input - target event report'!L:L,B:B,'Input - target event report'!D:D,"Private Investment")-MINIFS('Input - target event report'!E:E,'Input - target event report'!L:L,B:B,'Input - target event report'!D:D,"Private Investment"))/(E581-1))</f>
        <v/>
      </c>
      <c r="E581">
        <f>COUNTIFS('Input - target event report'!L:L,B581,'Input - target event report'!D:D, "Private Investment")</f>
        <v/>
      </c>
      <c r="F581">
        <f>AVERAGEIF(INDEX('Input - companies list'!$A:$BG, 0, MATCH("Clusters 0",'Input - companies list'!$A$1:$BG$1, 0)),'Output - Cluster ranking'!B581,INDEX('Input - companies list'!$A:$BG, 0, MATCH("Flow",'Input - companies list'!$A$1:$BG$1, 0)))</f>
        <v/>
      </c>
      <c r="G581">
        <f>AVERAGEIF(INDEX('Input - companies list'!$A:$BG, 0, MATCH("Clusters 0",'Input - companies list'!$A$1:$BG$1, 0)),'Output - Cluster ranking'!B581,INDEX('Input - companies list'!$A:$BG, 0, MATCH("Inter-Cluster Connectivity",'Input - companies list'!$A$1:$BG$1, 0)))</f>
        <v/>
      </c>
      <c r="H581">
        <f>IFERROR(PERCENTRANK(C:C,C581),0)</f>
        <v/>
      </c>
      <c r="I581">
        <f>IFERROR(1 - PERCENTRANK(D:D,D581),0)</f>
        <v/>
      </c>
      <c r="J581">
        <f>IFERROR(PERCENTRANK(E:E,E581),0)</f>
        <v/>
      </c>
      <c r="K581">
        <f>IFERROR(1 - PERCENTRANK(F:F,F581),0)</f>
        <v/>
      </c>
      <c r="L581">
        <f>IFERROR(PERCENTRANK(G:G,G581),0)</f>
        <v/>
      </c>
      <c r="M581">
        <f>H581*weightA+I581*weightB+J581*weightC+K581*weightD+L581*weightE</f>
        <v/>
      </c>
    </row>
    <row r="582" spans="1:13">
      <c r="A582">
        <f>RANK(M582,M:M)</f>
        <v/>
      </c>
      <c r="C582">
        <f>SUMIFS('Input - target event report'!H:H,'Input - target event report'!L:L,B582,'Input - target event report'!D:D, "Private Investment")</f>
        <v/>
      </c>
      <c r="D582">
        <f>IF(E582&lt;2, "N/A", (MAXIFS('Input - target event report'!E:E,'Input - target event report'!L:L,B:B,'Input - target event report'!D:D,"Private Investment")-MINIFS('Input - target event report'!E:E,'Input - target event report'!L:L,B:B,'Input - target event report'!D:D,"Private Investment"))/(E582-1))</f>
        <v/>
      </c>
      <c r="E582">
        <f>COUNTIFS('Input - target event report'!L:L,B582,'Input - target event report'!D:D, "Private Investment")</f>
        <v/>
      </c>
      <c r="F582">
        <f>AVERAGEIF(INDEX('Input - companies list'!$A:$BG, 0, MATCH("Clusters 0",'Input - companies list'!$A$1:$BG$1, 0)),'Output - Cluster ranking'!B582,INDEX('Input - companies list'!$A:$BG, 0, MATCH("Flow",'Input - companies list'!$A$1:$BG$1, 0)))</f>
        <v/>
      </c>
      <c r="G582">
        <f>AVERAGEIF(INDEX('Input - companies list'!$A:$BG, 0, MATCH("Clusters 0",'Input - companies list'!$A$1:$BG$1, 0)),'Output - Cluster ranking'!B582,INDEX('Input - companies list'!$A:$BG, 0, MATCH("Inter-Cluster Connectivity",'Input - companies list'!$A$1:$BG$1, 0)))</f>
        <v/>
      </c>
      <c r="H582">
        <f>IFERROR(PERCENTRANK(C:C,C582),0)</f>
        <v/>
      </c>
      <c r="I582">
        <f>IFERROR(1 - PERCENTRANK(D:D,D582),0)</f>
        <v/>
      </c>
      <c r="J582">
        <f>IFERROR(PERCENTRANK(E:E,E582),0)</f>
        <v/>
      </c>
      <c r="K582">
        <f>IFERROR(1 - PERCENTRANK(F:F,F582),0)</f>
        <v/>
      </c>
      <c r="L582">
        <f>IFERROR(PERCENTRANK(G:G,G582),0)</f>
        <v/>
      </c>
      <c r="M582">
        <f>H582*weightA+I582*weightB+J582*weightC+K582*weightD+L582*weightE</f>
        <v/>
      </c>
    </row>
    <row r="583" spans="1:13">
      <c r="A583">
        <f>RANK(M583,M:M)</f>
        <v/>
      </c>
      <c r="C583">
        <f>SUMIFS('Input - target event report'!H:H,'Input - target event report'!L:L,B583,'Input - target event report'!D:D, "Private Investment")</f>
        <v/>
      </c>
      <c r="D583">
        <f>IF(E583&lt;2, "N/A", (MAXIFS('Input - target event report'!E:E,'Input - target event report'!L:L,B:B,'Input - target event report'!D:D,"Private Investment")-MINIFS('Input - target event report'!E:E,'Input - target event report'!L:L,B:B,'Input - target event report'!D:D,"Private Investment"))/(E583-1))</f>
        <v/>
      </c>
      <c r="E583">
        <f>COUNTIFS('Input - target event report'!L:L,B583,'Input - target event report'!D:D, "Private Investment")</f>
        <v/>
      </c>
      <c r="F583">
        <f>AVERAGEIF(INDEX('Input - companies list'!$A:$BG, 0, MATCH("Clusters 0",'Input - companies list'!$A$1:$BG$1, 0)),'Output - Cluster ranking'!B583,INDEX('Input - companies list'!$A:$BG, 0, MATCH("Flow",'Input - companies list'!$A$1:$BG$1, 0)))</f>
        <v/>
      </c>
      <c r="G583">
        <f>AVERAGEIF(INDEX('Input - companies list'!$A:$BG, 0, MATCH("Clusters 0",'Input - companies list'!$A$1:$BG$1, 0)),'Output - Cluster ranking'!B583,INDEX('Input - companies list'!$A:$BG, 0, MATCH("Inter-Cluster Connectivity",'Input - companies list'!$A$1:$BG$1, 0)))</f>
        <v/>
      </c>
      <c r="H583">
        <f>IFERROR(PERCENTRANK(C:C,C583),0)</f>
        <v/>
      </c>
      <c r="I583">
        <f>IFERROR(1 - PERCENTRANK(D:D,D583),0)</f>
        <v/>
      </c>
      <c r="J583">
        <f>IFERROR(PERCENTRANK(E:E,E583),0)</f>
        <v/>
      </c>
      <c r="K583">
        <f>IFERROR(1 - PERCENTRANK(F:F,F583),0)</f>
        <v/>
      </c>
      <c r="L583">
        <f>IFERROR(PERCENTRANK(G:G,G583),0)</f>
        <v/>
      </c>
      <c r="M583">
        <f>H583*weightA+I583*weightB+J583*weightC+K583*weightD+L583*weightE</f>
        <v/>
      </c>
    </row>
    <row r="584" spans="1:13">
      <c r="A584">
        <f>RANK(M584,M:M)</f>
        <v/>
      </c>
      <c r="C584">
        <f>SUMIFS('Input - target event report'!H:H,'Input - target event report'!L:L,B584,'Input - target event report'!D:D, "Private Investment")</f>
        <v/>
      </c>
      <c r="D584">
        <f>IF(E584&lt;2, "N/A", (MAXIFS('Input - target event report'!E:E,'Input - target event report'!L:L,B:B,'Input - target event report'!D:D,"Private Investment")-MINIFS('Input - target event report'!E:E,'Input - target event report'!L:L,B:B,'Input - target event report'!D:D,"Private Investment"))/(E584-1))</f>
        <v/>
      </c>
      <c r="E584">
        <f>COUNTIFS('Input - target event report'!L:L,B584,'Input - target event report'!D:D, "Private Investment")</f>
        <v/>
      </c>
      <c r="F584">
        <f>AVERAGEIF(INDEX('Input - companies list'!$A:$BG, 0, MATCH("Clusters 0",'Input - companies list'!$A$1:$BG$1, 0)),'Output - Cluster ranking'!B584,INDEX('Input - companies list'!$A:$BG, 0, MATCH("Flow",'Input - companies list'!$A$1:$BG$1, 0)))</f>
        <v/>
      </c>
      <c r="G584">
        <f>AVERAGEIF(INDEX('Input - companies list'!$A:$BG, 0, MATCH("Clusters 0",'Input - companies list'!$A$1:$BG$1, 0)),'Output - Cluster ranking'!B584,INDEX('Input - companies list'!$A:$BG, 0, MATCH("Inter-Cluster Connectivity",'Input - companies list'!$A$1:$BG$1, 0)))</f>
        <v/>
      </c>
      <c r="H584">
        <f>IFERROR(PERCENTRANK(C:C,C584),0)</f>
        <v/>
      </c>
      <c r="I584">
        <f>IFERROR(1 - PERCENTRANK(D:D,D584),0)</f>
        <v/>
      </c>
      <c r="J584">
        <f>IFERROR(PERCENTRANK(E:E,E584),0)</f>
        <v/>
      </c>
      <c r="K584">
        <f>IFERROR(1 - PERCENTRANK(F:F,F584),0)</f>
        <v/>
      </c>
      <c r="L584">
        <f>IFERROR(PERCENTRANK(G:G,G584),0)</f>
        <v/>
      </c>
      <c r="M584">
        <f>H584*weightA+I584*weightB+J584*weightC+K584*weightD+L584*weightE</f>
        <v/>
      </c>
    </row>
    <row r="585" spans="1:13">
      <c r="A585">
        <f>RANK(M585,M:M)</f>
        <v/>
      </c>
      <c r="C585">
        <f>SUMIFS('Input - target event report'!H:H,'Input - target event report'!L:L,B585,'Input - target event report'!D:D, "Private Investment")</f>
        <v/>
      </c>
      <c r="D585">
        <f>IF(E585&lt;2, "N/A", (MAXIFS('Input - target event report'!E:E,'Input - target event report'!L:L,B:B,'Input - target event report'!D:D,"Private Investment")-MINIFS('Input - target event report'!E:E,'Input - target event report'!L:L,B:B,'Input - target event report'!D:D,"Private Investment"))/(E585-1))</f>
        <v/>
      </c>
      <c r="E585">
        <f>COUNTIFS('Input - target event report'!L:L,B585,'Input - target event report'!D:D, "Private Investment")</f>
        <v/>
      </c>
      <c r="F585">
        <f>AVERAGEIF(INDEX('Input - companies list'!$A:$BG, 0, MATCH("Clusters 0",'Input - companies list'!$A$1:$BG$1, 0)),'Output - Cluster ranking'!B585,INDEX('Input - companies list'!$A:$BG, 0, MATCH("Flow",'Input - companies list'!$A$1:$BG$1, 0)))</f>
        <v/>
      </c>
      <c r="G585">
        <f>AVERAGEIF(INDEX('Input - companies list'!$A:$BG, 0, MATCH("Clusters 0",'Input - companies list'!$A$1:$BG$1, 0)),'Output - Cluster ranking'!B585,INDEX('Input - companies list'!$A:$BG, 0, MATCH("Inter-Cluster Connectivity",'Input - companies list'!$A$1:$BG$1, 0)))</f>
        <v/>
      </c>
      <c r="H585">
        <f>IFERROR(PERCENTRANK(C:C,C585),0)</f>
        <v/>
      </c>
      <c r="I585">
        <f>IFERROR(1 - PERCENTRANK(D:D,D585),0)</f>
        <v/>
      </c>
      <c r="J585">
        <f>IFERROR(PERCENTRANK(E:E,E585),0)</f>
        <v/>
      </c>
      <c r="K585">
        <f>IFERROR(1 - PERCENTRANK(F:F,F585),0)</f>
        <v/>
      </c>
      <c r="L585">
        <f>IFERROR(PERCENTRANK(G:G,G585),0)</f>
        <v/>
      </c>
      <c r="M585">
        <f>H585*weightA+I585*weightB+J585*weightC+K585*weightD+L585*weightE</f>
        <v/>
      </c>
    </row>
    <row r="586" spans="1:13">
      <c r="A586">
        <f>RANK(M586,M:M)</f>
        <v/>
      </c>
      <c r="C586">
        <f>SUMIFS('Input - target event report'!H:H,'Input - target event report'!L:L,B586,'Input - target event report'!D:D, "Private Investment")</f>
        <v/>
      </c>
      <c r="D586">
        <f>IF(E586&lt;2, "N/A", (MAXIFS('Input - target event report'!E:E,'Input - target event report'!L:L,B:B,'Input - target event report'!D:D,"Private Investment")-MINIFS('Input - target event report'!E:E,'Input - target event report'!L:L,B:B,'Input - target event report'!D:D,"Private Investment"))/(E586-1))</f>
        <v/>
      </c>
      <c r="E586">
        <f>COUNTIFS('Input - target event report'!L:L,B586,'Input - target event report'!D:D, "Private Investment")</f>
        <v/>
      </c>
      <c r="F586">
        <f>AVERAGEIF(INDEX('Input - companies list'!$A:$BG, 0, MATCH("Clusters 0",'Input - companies list'!$A$1:$BG$1, 0)),'Output - Cluster ranking'!B586,INDEX('Input - companies list'!$A:$BG, 0, MATCH("Flow",'Input - companies list'!$A$1:$BG$1, 0)))</f>
        <v/>
      </c>
      <c r="G586">
        <f>AVERAGEIF(INDEX('Input - companies list'!$A:$BG, 0, MATCH("Clusters 0",'Input - companies list'!$A$1:$BG$1, 0)),'Output - Cluster ranking'!B586,INDEX('Input - companies list'!$A:$BG, 0, MATCH("Inter-Cluster Connectivity",'Input - companies list'!$A$1:$BG$1, 0)))</f>
        <v/>
      </c>
      <c r="H586">
        <f>IFERROR(PERCENTRANK(C:C,C586),0)</f>
        <v/>
      </c>
      <c r="I586">
        <f>IFERROR(1 - PERCENTRANK(D:D,D586),0)</f>
        <v/>
      </c>
      <c r="J586">
        <f>IFERROR(PERCENTRANK(E:E,E586),0)</f>
        <v/>
      </c>
      <c r="K586">
        <f>IFERROR(1 - PERCENTRANK(F:F,F586),0)</f>
        <v/>
      </c>
      <c r="L586">
        <f>IFERROR(PERCENTRANK(G:G,G586),0)</f>
        <v/>
      </c>
      <c r="M586">
        <f>H586*weightA+I586*weightB+J586*weightC+K586*weightD+L586*weightE</f>
        <v/>
      </c>
    </row>
    <row r="587" spans="1:13">
      <c r="A587">
        <f>RANK(M587,M:M)</f>
        <v/>
      </c>
      <c r="C587">
        <f>SUMIFS('Input - target event report'!H:H,'Input - target event report'!L:L,B587,'Input - target event report'!D:D, "Private Investment")</f>
        <v/>
      </c>
      <c r="D587">
        <f>IF(E587&lt;2, "N/A", (MAXIFS('Input - target event report'!E:E,'Input - target event report'!L:L,B:B,'Input - target event report'!D:D,"Private Investment")-MINIFS('Input - target event report'!E:E,'Input - target event report'!L:L,B:B,'Input - target event report'!D:D,"Private Investment"))/(E587-1))</f>
        <v/>
      </c>
      <c r="E587">
        <f>COUNTIFS('Input - target event report'!L:L,B587,'Input - target event report'!D:D, "Private Investment")</f>
        <v/>
      </c>
      <c r="F587">
        <f>AVERAGEIF(INDEX('Input - companies list'!$A:$BG, 0, MATCH("Clusters 0",'Input - companies list'!$A$1:$BG$1, 0)),'Output - Cluster ranking'!B587,INDEX('Input - companies list'!$A:$BG, 0, MATCH("Flow",'Input - companies list'!$A$1:$BG$1, 0)))</f>
        <v/>
      </c>
      <c r="G587">
        <f>AVERAGEIF(INDEX('Input - companies list'!$A:$BG, 0, MATCH("Clusters 0",'Input - companies list'!$A$1:$BG$1, 0)),'Output - Cluster ranking'!B587,INDEX('Input - companies list'!$A:$BG, 0, MATCH("Inter-Cluster Connectivity",'Input - companies list'!$A$1:$BG$1, 0)))</f>
        <v/>
      </c>
      <c r="H587">
        <f>IFERROR(PERCENTRANK(C:C,C587),0)</f>
        <v/>
      </c>
      <c r="I587">
        <f>IFERROR(1 - PERCENTRANK(D:D,D587),0)</f>
        <v/>
      </c>
      <c r="J587">
        <f>IFERROR(PERCENTRANK(E:E,E587),0)</f>
        <v/>
      </c>
      <c r="K587">
        <f>IFERROR(1 - PERCENTRANK(F:F,F587),0)</f>
        <v/>
      </c>
      <c r="L587">
        <f>IFERROR(PERCENTRANK(G:G,G587),0)</f>
        <v/>
      </c>
      <c r="M587">
        <f>H587*weightA+I587*weightB+J587*weightC+K587*weightD+L587*weightE</f>
        <v/>
      </c>
    </row>
    <row r="588" spans="1:13">
      <c r="A588">
        <f>RANK(M588,M:M)</f>
        <v/>
      </c>
      <c r="C588">
        <f>SUMIFS('Input - target event report'!H:H,'Input - target event report'!L:L,B588,'Input - target event report'!D:D, "Private Investment")</f>
        <v/>
      </c>
      <c r="D588">
        <f>IF(E588&lt;2, "N/A", (MAXIFS('Input - target event report'!E:E,'Input - target event report'!L:L,B:B,'Input - target event report'!D:D,"Private Investment")-MINIFS('Input - target event report'!E:E,'Input - target event report'!L:L,B:B,'Input - target event report'!D:D,"Private Investment"))/(E588-1))</f>
        <v/>
      </c>
      <c r="E588">
        <f>COUNTIFS('Input - target event report'!L:L,B588,'Input - target event report'!D:D, "Private Investment")</f>
        <v/>
      </c>
      <c r="F588">
        <f>AVERAGEIF(INDEX('Input - companies list'!$A:$BG, 0, MATCH("Clusters 0",'Input - companies list'!$A$1:$BG$1, 0)),'Output - Cluster ranking'!B588,INDEX('Input - companies list'!$A:$BG, 0, MATCH("Flow",'Input - companies list'!$A$1:$BG$1, 0)))</f>
        <v/>
      </c>
      <c r="G588">
        <f>AVERAGEIF(INDEX('Input - companies list'!$A:$BG, 0, MATCH("Clusters 0",'Input - companies list'!$A$1:$BG$1, 0)),'Output - Cluster ranking'!B588,INDEX('Input - companies list'!$A:$BG, 0, MATCH("Inter-Cluster Connectivity",'Input - companies list'!$A$1:$BG$1, 0)))</f>
        <v/>
      </c>
      <c r="H588">
        <f>IFERROR(PERCENTRANK(C:C,C588),0)</f>
        <v/>
      </c>
      <c r="I588">
        <f>IFERROR(1 - PERCENTRANK(D:D,D588),0)</f>
        <v/>
      </c>
      <c r="J588">
        <f>IFERROR(PERCENTRANK(E:E,E588),0)</f>
        <v/>
      </c>
      <c r="K588">
        <f>IFERROR(1 - PERCENTRANK(F:F,F588),0)</f>
        <v/>
      </c>
      <c r="L588">
        <f>IFERROR(PERCENTRANK(G:G,G588),0)</f>
        <v/>
      </c>
      <c r="M588">
        <f>H588*weightA+I588*weightB+J588*weightC+K588*weightD+L588*weightE</f>
        <v/>
      </c>
    </row>
    <row r="589" spans="1:13">
      <c r="A589">
        <f>RANK(M589,M:M)</f>
        <v/>
      </c>
      <c r="C589">
        <f>SUMIFS('Input - target event report'!H:H,'Input - target event report'!L:L,B589,'Input - target event report'!D:D, "Private Investment")</f>
        <v/>
      </c>
      <c r="D589">
        <f>IF(E589&lt;2, "N/A", (MAXIFS('Input - target event report'!E:E,'Input - target event report'!L:L,B:B,'Input - target event report'!D:D,"Private Investment")-MINIFS('Input - target event report'!E:E,'Input - target event report'!L:L,B:B,'Input - target event report'!D:D,"Private Investment"))/(E589-1))</f>
        <v/>
      </c>
      <c r="E589">
        <f>COUNTIFS('Input - target event report'!L:L,B589,'Input - target event report'!D:D, "Private Investment")</f>
        <v/>
      </c>
      <c r="F589">
        <f>AVERAGEIF(INDEX('Input - companies list'!$A:$BG, 0, MATCH("Clusters 0",'Input - companies list'!$A$1:$BG$1, 0)),'Output - Cluster ranking'!B589,INDEX('Input - companies list'!$A:$BG, 0, MATCH("Flow",'Input - companies list'!$A$1:$BG$1, 0)))</f>
        <v/>
      </c>
      <c r="G589">
        <f>AVERAGEIF(INDEX('Input - companies list'!$A:$BG, 0, MATCH("Clusters 0",'Input - companies list'!$A$1:$BG$1, 0)),'Output - Cluster ranking'!B589,INDEX('Input - companies list'!$A:$BG, 0, MATCH("Inter-Cluster Connectivity",'Input - companies list'!$A$1:$BG$1, 0)))</f>
        <v/>
      </c>
      <c r="H589">
        <f>IFERROR(PERCENTRANK(C:C,C589),0)</f>
        <v/>
      </c>
      <c r="I589">
        <f>IFERROR(1 - PERCENTRANK(D:D,D589),0)</f>
        <v/>
      </c>
      <c r="J589">
        <f>IFERROR(PERCENTRANK(E:E,E589),0)</f>
        <v/>
      </c>
      <c r="K589">
        <f>IFERROR(1 - PERCENTRANK(F:F,F589),0)</f>
        <v/>
      </c>
      <c r="L589">
        <f>IFERROR(PERCENTRANK(G:G,G589),0)</f>
        <v/>
      </c>
      <c r="M589">
        <f>H589*weightA+I589*weightB+J589*weightC+K589*weightD+L589*weightE</f>
        <v/>
      </c>
    </row>
    <row r="590" spans="1:13">
      <c r="A590">
        <f>RANK(M590,M:M)</f>
        <v/>
      </c>
      <c r="C590">
        <f>SUMIFS('Input - target event report'!H:H,'Input - target event report'!L:L,B590,'Input - target event report'!D:D, "Private Investment")</f>
        <v/>
      </c>
      <c r="D590">
        <f>IF(E590&lt;2, "N/A", (MAXIFS('Input - target event report'!E:E,'Input - target event report'!L:L,B:B,'Input - target event report'!D:D,"Private Investment")-MINIFS('Input - target event report'!E:E,'Input - target event report'!L:L,B:B,'Input - target event report'!D:D,"Private Investment"))/(E590-1))</f>
        <v/>
      </c>
      <c r="E590">
        <f>COUNTIFS('Input - target event report'!L:L,B590,'Input - target event report'!D:D, "Private Investment")</f>
        <v/>
      </c>
      <c r="F590">
        <f>AVERAGEIF(INDEX('Input - companies list'!$A:$BG, 0, MATCH("Clusters 0",'Input - companies list'!$A$1:$BG$1, 0)),'Output - Cluster ranking'!B590,INDEX('Input - companies list'!$A:$BG, 0, MATCH("Flow",'Input - companies list'!$A$1:$BG$1, 0)))</f>
        <v/>
      </c>
      <c r="G590">
        <f>AVERAGEIF(INDEX('Input - companies list'!$A:$BG, 0, MATCH("Clusters 0",'Input - companies list'!$A$1:$BG$1, 0)),'Output - Cluster ranking'!B590,INDEX('Input - companies list'!$A:$BG, 0, MATCH("Inter-Cluster Connectivity",'Input - companies list'!$A$1:$BG$1, 0)))</f>
        <v/>
      </c>
      <c r="H590">
        <f>IFERROR(PERCENTRANK(C:C,C590),0)</f>
        <v/>
      </c>
      <c r="I590">
        <f>IFERROR(1 - PERCENTRANK(D:D,D590),0)</f>
        <v/>
      </c>
      <c r="J590">
        <f>IFERROR(PERCENTRANK(E:E,E590),0)</f>
        <v/>
      </c>
      <c r="K590">
        <f>IFERROR(1 - PERCENTRANK(F:F,F590),0)</f>
        <v/>
      </c>
      <c r="L590">
        <f>IFERROR(PERCENTRANK(G:G,G590),0)</f>
        <v/>
      </c>
      <c r="M590">
        <f>H590*weightA+I590*weightB+J590*weightC+K590*weightD+L590*weightE</f>
        <v/>
      </c>
    </row>
    <row r="591" spans="1:13">
      <c r="A591">
        <f>RANK(M591,M:M)</f>
        <v/>
      </c>
      <c r="C591">
        <f>SUMIFS('Input - target event report'!H:H,'Input - target event report'!L:L,B591,'Input - target event report'!D:D, "Private Investment")</f>
        <v/>
      </c>
      <c r="D591">
        <f>IF(E591&lt;2, "N/A", (MAXIFS('Input - target event report'!E:E,'Input - target event report'!L:L,B:B,'Input - target event report'!D:D,"Private Investment")-MINIFS('Input - target event report'!E:E,'Input - target event report'!L:L,B:B,'Input - target event report'!D:D,"Private Investment"))/(E591-1))</f>
        <v/>
      </c>
      <c r="E591">
        <f>COUNTIFS('Input - target event report'!L:L,B591,'Input - target event report'!D:D, "Private Investment")</f>
        <v/>
      </c>
      <c r="F591">
        <f>AVERAGEIF(INDEX('Input - companies list'!$A:$BG, 0, MATCH("Clusters 0",'Input - companies list'!$A$1:$BG$1, 0)),'Output - Cluster ranking'!B591,INDEX('Input - companies list'!$A:$BG, 0, MATCH("Flow",'Input - companies list'!$A$1:$BG$1, 0)))</f>
        <v/>
      </c>
      <c r="G591">
        <f>AVERAGEIF(INDEX('Input - companies list'!$A:$BG, 0, MATCH("Clusters 0",'Input - companies list'!$A$1:$BG$1, 0)),'Output - Cluster ranking'!B591,INDEX('Input - companies list'!$A:$BG, 0, MATCH("Inter-Cluster Connectivity",'Input - companies list'!$A$1:$BG$1, 0)))</f>
        <v/>
      </c>
      <c r="H591">
        <f>IFERROR(PERCENTRANK(C:C,C591),0)</f>
        <v/>
      </c>
      <c r="I591">
        <f>IFERROR(1 - PERCENTRANK(D:D,D591),0)</f>
        <v/>
      </c>
      <c r="J591">
        <f>IFERROR(PERCENTRANK(E:E,E591),0)</f>
        <v/>
      </c>
      <c r="K591">
        <f>IFERROR(1 - PERCENTRANK(F:F,F591),0)</f>
        <v/>
      </c>
      <c r="L591">
        <f>IFERROR(PERCENTRANK(G:G,G591),0)</f>
        <v/>
      </c>
      <c r="M591">
        <f>H591*weightA+I591*weightB+J591*weightC+K591*weightD+L591*weightE</f>
        <v/>
      </c>
    </row>
    <row r="592" spans="1:13">
      <c r="A592">
        <f>RANK(M592,M:M)</f>
        <v/>
      </c>
      <c r="C592">
        <f>SUMIFS('Input - target event report'!H:H,'Input - target event report'!L:L,B592,'Input - target event report'!D:D, "Private Investment")</f>
        <v/>
      </c>
      <c r="D592">
        <f>IF(E592&lt;2, "N/A", (MAXIFS('Input - target event report'!E:E,'Input - target event report'!L:L,B:B,'Input - target event report'!D:D,"Private Investment")-MINIFS('Input - target event report'!E:E,'Input - target event report'!L:L,B:B,'Input - target event report'!D:D,"Private Investment"))/(E592-1))</f>
        <v/>
      </c>
      <c r="E592">
        <f>COUNTIFS('Input - target event report'!L:L,B592,'Input - target event report'!D:D, "Private Investment")</f>
        <v/>
      </c>
      <c r="F592">
        <f>AVERAGEIF(INDEX('Input - companies list'!$A:$BG, 0, MATCH("Clusters 0",'Input - companies list'!$A$1:$BG$1, 0)),'Output - Cluster ranking'!B592,INDEX('Input - companies list'!$A:$BG, 0, MATCH("Flow",'Input - companies list'!$A$1:$BG$1, 0)))</f>
        <v/>
      </c>
      <c r="G592">
        <f>AVERAGEIF(INDEX('Input - companies list'!$A:$BG, 0, MATCH("Clusters 0",'Input - companies list'!$A$1:$BG$1, 0)),'Output - Cluster ranking'!B592,INDEX('Input - companies list'!$A:$BG, 0, MATCH("Inter-Cluster Connectivity",'Input - companies list'!$A$1:$BG$1, 0)))</f>
        <v/>
      </c>
      <c r="H592">
        <f>IFERROR(PERCENTRANK(C:C,C592),0)</f>
        <v/>
      </c>
      <c r="I592">
        <f>IFERROR(1 - PERCENTRANK(D:D,D592),0)</f>
        <v/>
      </c>
      <c r="J592">
        <f>IFERROR(PERCENTRANK(E:E,E592),0)</f>
        <v/>
      </c>
      <c r="K592">
        <f>IFERROR(1 - PERCENTRANK(F:F,F592),0)</f>
        <v/>
      </c>
      <c r="L592">
        <f>IFERROR(PERCENTRANK(G:G,G592),0)</f>
        <v/>
      </c>
      <c r="M592">
        <f>H592*weightA+I592*weightB+J592*weightC+K592*weightD+L592*weightE</f>
        <v/>
      </c>
    </row>
    <row r="593" spans="1:13">
      <c r="A593">
        <f>RANK(M593,M:M)</f>
        <v/>
      </c>
      <c r="C593">
        <f>SUMIFS('Input - target event report'!H:H,'Input - target event report'!L:L,B593,'Input - target event report'!D:D, "Private Investment")</f>
        <v/>
      </c>
      <c r="D593">
        <f>IF(E593&lt;2, "N/A", (MAXIFS('Input - target event report'!E:E,'Input - target event report'!L:L,B:B,'Input - target event report'!D:D,"Private Investment")-MINIFS('Input - target event report'!E:E,'Input - target event report'!L:L,B:B,'Input - target event report'!D:D,"Private Investment"))/(E593-1))</f>
        <v/>
      </c>
      <c r="E593">
        <f>COUNTIFS('Input - target event report'!L:L,B593,'Input - target event report'!D:D, "Private Investment")</f>
        <v/>
      </c>
      <c r="F593">
        <f>AVERAGEIF(INDEX('Input - companies list'!$A:$BG, 0, MATCH("Clusters 0",'Input - companies list'!$A$1:$BG$1, 0)),'Output - Cluster ranking'!B593,INDEX('Input - companies list'!$A:$BG, 0, MATCH("Flow",'Input - companies list'!$A$1:$BG$1, 0)))</f>
        <v/>
      </c>
      <c r="G593">
        <f>AVERAGEIF(INDEX('Input - companies list'!$A:$BG, 0, MATCH("Clusters 0",'Input - companies list'!$A$1:$BG$1, 0)),'Output - Cluster ranking'!B593,INDEX('Input - companies list'!$A:$BG, 0, MATCH("Inter-Cluster Connectivity",'Input - companies list'!$A$1:$BG$1, 0)))</f>
        <v/>
      </c>
      <c r="H593">
        <f>IFERROR(PERCENTRANK(C:C,C593),0)</f>
        <v/>
      </c>
      <c r="I593">
        <f>IFERROR(1 - PERCENTRANK(D:D,D593),0)</f>
        <v/>
      </c>
      <c r="J593">
        <f>IFERROR(PERCENTRANK(E:E,E593),0)</f>
        <v/>
      </c>
      <c r="K593">
        <f>IFERROR(1 - PERCENTRANK(F:F,F593),0)</f>
        <v/>
      </c>
      <c r="L593">
        <f>IFERROR(PERCENTRANK(G:G,G593),0)</f>
        <v/>
      </c>
      <c r="M593">
        <f>H593*weightA+I593*weightB+J593*weightC+K593*weightD+L593*weightE</f>
        <v/>
      </c>
    </row>
    <row r="594" spans="1:13">
      <c r="A594">
        <f>RANK(M594,M:M)</f>
        <v/>
      </c>
      <c r="C594">
        <f>SUMIFS('Input - target event report'!H:H,'Input - target event report'!L:L,B594,'Input - target event report'!D:D, "Private Investment")</f>
        <v/>
      </c>
      <c r="D594">
        <f>IF(E594&lt;2, "N/A", (MAXIFS('Input - target event report'!E:E,'Input - target event report'!L:L,B:B,'Input - target event report'!D:D,"Private Investment")-MINIFS('Input - target event report'!E:E,'Input - target event report'!L:L,B:B,'Input - target event report'!D:D,"Private Investment"))/(E594-1))</f>
        <v/>
      </c>
      <c r="E594">
        <f>COUNTIFS('Input - target event report'!L:L,B594,'Input - target event report'!D:D, "Private Investment")</f>
        <v/>
      </c>
      <c r="F594">
        <f>AVERAGEIF(INDEX('Input - companies list'!$A:$BG, 0, MATCH("Clusters 0",'Input - companies list'!$A$1:$BG$1, 0)),'Output - Cluster ranking'!B594,INDEX('Input - companies list'!$A:$BG, 0, MATCH("Flow",'Input - companies list'!$A$1:$BG$1, 0)))</f>
        <v/>
      </c>
      <c r="G594">
        <f>AVERAGEIF(INDEX('Input - companies list'!$A:$BG, 0, MATCH("Clusters 0",'Input - companies list'!$A$1:$BG$1, 0)),'Output - Cluster ranking'!B594,INDEX('Input - companies list'!$A:$BG, 0, MATCH("Inter-Cluster Connectivity",'Input - companies list'!$A$1:$BG$1, 0)))</f>
        <v/>
      </c>
      <c r="H594">
        <f>IFERROR(PERCENTRANK(C:C,C594),0)</f>
        <v/>
      </c>
      <c r="I594">
        <f>IFERROR(1 - PERCENTRANK(D:D,D594),0)</f>
        <v/>
      </c>
      <c r="J594">
        <f>IFERROR(PERCENTRANK(E:E,E594),0)</f>
        <v/>
      </c>
      <c r="K594">
        <f>IFERROR(1 - PERCENTRANK(F:F,F594),0)</f>
        <v/>
      </c>
      <c r="L594">
        <f>IFERROR(PERCENTRANK(G:G,G594),0)</f>
        <v/>
      </c>
      <c r="M594">
        <f>H594*weightA+I594*weightB+J594*weightC+K594*weightD+L594*weightE</f>
        <v/>
      </c>
    </row>
    <row r="595" spans="1:13">
      <c r="A595">
        <f>RANK(M595,M:M)</f>
        <v/>
      </c>
      <c r="C595">
        <f>SUMIFS('Input - target event report'!H:H,'Input - target event report'!L:L,B595,'Input - target event report'!D:D, "Private Investment")</f>
        <v/>
      </c>
      <c r="D595">
        <f>IF(E595&lt;2, "N/A", (MAXIFS('Input - target event report'!E:E,'Input - target event report'!L:L,B:B,'Input - target event report'!D:D,"Private Investment")-MINIFS('Input - target event report'!E:E,'Input - target event report'!L:L,B:B,'Input - target event report'!D:D,"Private Investment"))/(E595-1))</f>
        <v/>
      </c>
      <c r="E595">
        <f>COUNTIFS('Input - target event report'!L:L,B595,'Input - target event report'!D:D, "Private Investment")</f>
        <v/>
      </c>
      <c r="F595">
        <f>AVERAGEIF(INDEX('Input - companies list'!$A:$BG, 0, MATCH("Clusters 0",'Input - companies list'!$A$1:$BG$1, 0)),'Output - Cluster ranking'!B595,INDEX('Input - companies list'!$A:$BG, 0, MATCH("Flow",'Input - companies list'!$A$1:$BG$1, 0)))</f>
        <v/>
      </c>
      <c r="G595">
        <f>AVERAGEIF(INDEX('Input - companies list'!$A:$BG, 0, MATCH("Clusters 0",'Input - companies list'!$A$1:$BG$1, 0)),'Output - Cluster ranking'!B595,INDEX('Input - companies list'!$A:$BG, 0, MATCH("Inter-Cluster Connectivity",'Input - companies list'!$A$1:$BG$1, 0)))</f>
        <v/>
      </c>
      <c r="H595">
        <f>IFERROR(PERCENTRANK(C:C,C595),0)</f>
        <v/>
      </c>
      <c r="I595">
        <f>IFERROR(1 - PERCENTRANK(D:D,D595),0)</f>
        <v/>
      </c>
      <c r="J595">
        <f>IFERROR(PERCENTRANK(E:E,E595),0)</f>
        <v/>
      </c>
      <c r="K595">
        <f>IFERROR(1 - PERCENTRANK(F:F,F595),0)</f>
        <v/>
      </c>
      <c r="L595">
        <f>IFERROR(PERCENTRANK(G:G,G595),0)</f>
        <v/>
      </c>
      <c r="M595">
        <f>H595*weightA+I595*weightB+J595*weightC+K595*weightD+L595*weightE</f>
        <v/>
      </c>
    </row>
    <row r="596" spans="1:13">
      <c r="A596">
        <f>RANK(M596,M:M)</f>
        <v/>
      </c>
      <c r="C596">
        <f>SUMIFS('Input - target event report'!H:H,'Input - target event report'!L:L,B596,'Input - target event report'!D:D, "Private Investment")</f>
        <v/>
      </c>
      <c r="D596">
        <f>IF(E596&lt;2, "N/A", (MAXIFS('Input - target event report'!E:E,'Input - target event report'!L:L,B:B,'Input - target event report'!D:D,"Private Investment")-MINIFS('Input - target event report'!E:E,'Input - target event report'!L:L,B:B,'Input - target event report'!D:D,"Private Investment"))/(E596-1))</f>
        <v/>
      </c>
      <c r="E596">
        <f>COUNTIFS('Input - target event report'!L:L,B596,'Input - target event report'!D:D, "Private Investment")</f>
        <v/>
      </c>
      <c r="F596">
        <f>AVERAGEIF(INDEX('Input - companies list'!$A:$BG, 0, MATCH("Clusters 0",'Input - companies list'!$A$1:$BG$1, 0)),'Output - Cluster ranking'!B596,INDEX('Input - companies list'!$A:$BG, 0, MATCH("Flow",'Input - companies list'!$A$1:$BG$1, 0)))</f>
        <v/>
      </c>
      <c r="G596">
        <f>AVERAGEIF(INDEX('Input - companies list'!$A:$BG, 0, MATCH("Clusters 0",'Input - companies list'!$A$1:$BG$1, 0)),'Output - Cluster ranking'!B596,INDEX('Input - companies list'!$A:$BG, 0, MATCH("Inter-Cluster Connectivity",'Input - companies list'!$A$1:$BG$1, 0)))</f>
        <v/>
      </c>
      <c r="H596">
        <f>IFERROR(PERCENTRANK(C:C,C596),0)</f>
        <v/>
      </c>
      <c r="I596">
        <f>IFERROR(1 - PERCENTRANK(D:D,D596),0)</f>
        <v/>
      </c>
      <c r="J596">
        <f>IFERROR(PERCENTRANK(E:E,E596),0)</f>
        <v/>
      </c>
      <c r="K596">
        <f>IFERROR(1 - PERCENTRANK(F:F,F596),0)</f>
        <v/>
      </c>
      <c r="L596">
        <f>IFERROR(PERCENTRANK(G:G,G596),0)</f>
        <v/>
      </c>
      <c r="M596">
        <f>H596*weightA+I596*weightB+J596*weightC+K596*weightD+L596*weightE</f>
        <v/>
      </c>
    </row>
    <row r="597" spans="1:13">
      <c r="A597">
        <f>RANK(M597,M:M)</f>
        <v/>
      </c>
      <c r="C597">
        <f>SUMIFS('Input - target event report'!H:H,'Input - target event report'!L:L,B597,'Input - target event report'!D:D, "Private Investment")</f>
        <v/>
      </c>
      <c r="D597">
        <f>IF(E597&lt;2, "N/A", (MAXIFS('Input - target event report'!E:E,'Input - target event report'!L:L,B:B,'Input - target event report'!D:D,"Private Investment")-MINIFS('Input - target event report'!E:E,'Input - target event report'!L:L,B:B,'Input - target event report'!D:D,"Private Investment"))/(E597-1))</f>
        <v/>
      </c>
      <c r="E597">
        <f>COUNTIFS('Input - target event report'!L:L,B597,'Input - target event report'!D:D, "Private Investment")</f>
        <v/>
      </c>
      <c r="F597">
        <f>AVERAGEIF(INDEX('Input - companies list'!$A:$BG, 0, MATCH("Clusters 0",'Input - companies list'!$A$1:$BG$1, 0)),'Output - Cluster ranking'!B597,INDEX('Input - companies list'!$A:$BG, 0, MATCH("Flow",'Input - companies list'!$A$1:$BG$1, 0)))</f>
        <v/>
      </c>
      <c r="G597">
        <f>AVERAGEIF(INDEX('Input - companies list'!$A:$BG, 0, MATCH("Clusters 0",'Input - companies list'!$A$1:$BG$1, 0)),'Output - Cluster ranking'!B597,INDEX('Input - companies list'!$A:$BG, 0, MATCH("Inter-Cluster Connectivity",'Input - companies list'!$A$1:$BG$1, 0)))</f>
        <v/>
      </c>
      <c r="H597">
        <f>IFERROR(PERCENTRANK(C:C,C597),0)</f>
        <v/>
      </c>
      <c r="I597">
        <f>IFERROR(1 - PERCENTRANK(D:D,D597),0)</f>
        <v/>
      </c>
      <c r="J597">
        <f>IFERROR(PERCENTRANK(E:E,E597),0)</f>
        <v/>
      </c>
      <c r="K597">
        <f>IFERROR(1 - PERCENTRANK(F:F,F597),0)</f>
        <v/>
      </c>
      <c r="L597">
        <f>IFERROR(PERCENTRANK(G:G,G597),0)</f>
        <v/>
      </c>
      <c r="M597">
        <f>H597*weightA+I597*weightB+J597*weightC+K597*weightD+L597*weightE</f>
        <v/>
      </c>
    </row>
    <row r="598" spans="1:13">
      <c r="A598">
        <f>RANK(M598,M:M)</f>
        <v/>
      </c>
      <c r="C598">
        <f>SUMIFS('Input - target event report'!H:H,'Input - target event report'!L:L,B598,'Input - target event report'!D:D, "Private Investment")</f>
        <v/>
      </c>
      <c r="D598">
        <f>IF(E598&lt;2, "N/A", (MAXIFS('Input - target event report'!E:E,'Input - target event report'!L:L,B:B,'Input - target event report'!D:D,"Private Investment")-MINIFS('Input - target event report'!E:E,'Input - target event report'!L:L,B:B,'Input - target event report'!D:D,"Private Investment"))/(E598-1))</f>
        <v/>
      </c>
      <c r="E598">
        <f>COUNTIFS('Input - target event report'!L:L,B598,'Input - target event report'!D:D, "Private Investment")</f>
        <v/>
      </c>
      <c r="F598">
        <f>AVERAGEIF(INDEX('Input - companies list'!$A:$BG, 0, MATCH("Clusters 0",'Input - companies list'!$A$1:$BG$1, 0)),'Output - Cluster ranking'!B598,INDEX('Input - companies list'!$A:$BG, 0, MATCH("Flow",'Input - companies list'!$A$1:$BG$1, 0)))</f>
        <v/>
      </c>
      <c r="G598">
        <f>AVERAGEIF(INDEX('Input - companies list'!$A:$BG, 0, MATCH("Clusters 0",'Input - companies list'!$A$1:$BG$1, 0)),'Output - Cluster ranking'!B598,INDEX('Input - companies list'!$A:$BG, 0, MATCH("Inter-Cluster Connectivity",'Input - companies list'!$A$1:$BG$1, 0)))</f>
        <v/>
      </c>
      <c r="H598">
        <f>IFERROR(PERCENTRANK(C:C,C598),0)</f>
        <v/>
      </c>
      <c r="I598">
        <f>IFERROR(1 - PERCENTRANK(D:D,D598),0)</f>
        <v/>
      </c>
      <c r="J598">
        <f>IFERROR(PERCENTRANK(E:E,E598),0)</f>
        <v/>
      </c>
      <c r="K598">
        <f>IFERROR(1 - PERCENTRANK(F:F,F598),0)</f>
        <v/>
      </c>
      <c r="L598">
        <f>IFERROR(PERCENTRANK(G:G,G598),0)</f>
        <v/>
      </c>
      <c r="M598">
        <f>H598*weightA+I598*weightB+J598*weightC+K598*weightD+L598*weightE</f>
        <v/>
      </c>
    </row>
    <row r="599" spans="1:13">
      <c r="A599">
        <f>RANK(M599,M:M)</f>
        <v/>
      </c>
      <c r="C599">
        <f>SUMIFS('Input - target event report'!H:H,'Input - target event report'!L:L,B599,'Input - target event report'!D:D, "Private Investment")</f>
        <v/>
      </c>
      <c r="D599">
        <f>IF(E599&lt;2, "N/A", (MAXIFS('Input - target event report'!E:E,'Input - target event report'!L:L,B:B,'Input - target event report'!D:D,"Private Investment")-MINIFS('Input - target event report'!E:E,'Input - target event report'!L:L,B:B,'Input - target event report'!D:D,"Private Investment"))/(E599-1))</f>
        <v/>
      </c>
      <c r="E599">
        <f>COUNTIFS('Input - target event report'!L:L,B599,'Input - target event report'!D:D, "Private Investment")</f>
        <v/>
      </c>
      <c r="F599">
        <f>AVERAGEIF(INDEX('Input - companies list'!$A:$BG, 0, MATCH("Clusters 0",'Input - companies list'!$A$1:$BG$1, 0)),'Output - Cluster ranking'!B599,INDEX('Input - companies list'!$A:$BG, 0, MATCH("Flow",'Input - companies list'!$A$1:$BG$1, 0)))</f>
        <v/>
      </c>
      <c r="G599">
        <f>AVERAGEIF(INDEX('Input - companies list'!$A:$BG, 0, MATCH("Clusters 0",'Input - companies list'!$A$1:$BG$1, 0)),'Output - Cluster ranking'!B599,INDEX('Input - companies list'!$A:$BG, 0, MATCH("Inter-Cluster Connectivity",'Input - companies list'!$A$1:$BG$1, 0)))</f>
        <v/>
      </c>
      <c r="H599">
        <f>IFERROR(PERCENTRANK(C:C,C599),0)</f>
        <v/>
      </c>
      <c r="I599">
        <f>IFERROR(1 - PERCENTRANK(D:D,D599),0)</f>
        <v/>
      </c>
      <c r="J599">
        <f>IFERROR(PERCENTRANK(E:E,E599),0)</f>
        <v/>
      </c>
      <c r="K599">
        <f>IFERROR(1 - PERCENTRANK(F:F,F599),0)</f>
        <v/>
      </c>
      <c r="L599">
        <f>IFERROR(PERCENTRANK(G:G,G599),0)</f>
        <v/>
      </c>
      <c r="M599">
        <f>H599*weightA+I599*weightB+J599*weightC+K599*weightD+L599*weightE</f>
        <v/>
      </c>
    </row>
    <row r="600" spans="1:13">
      <c r="A600">
        <f>RANK(M600,M:M)</f>
        <v/>
      </c>
      <c r="C600">
        <f>SUMIFS('Input - target event report'!H:H,'Input - target event report'!L:L,B600,'Input - target event report'!D:D, "Private Investment")</f>
        <v/>
      </c>
      <c r="D600">
        <f>IF(E600&lt;2, "N/A", (MAXIFS('Input - target event report'!E:E,'Input - target event report'!L:L,B:B,'Input - target event report'!D:D,"Private Investment")-MINIFS('Input - target event report'!E:E,'Input - target event report'!L:L,B:B,'Input - target event report'!D:D,"Private Investment"))/(E600-1))</f>
        <v/>
      </c>
      <c r="E600">
        <f>COUNTIFS('Input - target event report'!L:L,B600,'Input - target event report'!D:D, "Private Investment")</f>
        <v/>
      </c>
      <c r="F600">
        <f>AVERAGEIF(INDEX('Input - companies list'!$A:$BG, 0, MATCH("Clusters 0",'Input - companies list'!$A$1:$BG$1, 0)),'Output - Cluster ranking'!B600,INDEX('Input - companies list'!$A:$BG, 0, MATCH("Flow",'Input - companies list'!$A$1:$BG$1, 0)))</f>
        <v/>
      </c>
      <c r="G600">
        <f>AVERAGEIF(INDEX('Input - companies list'!$A:$BG, 0, MATCH("Clusters 0",'Input - companies list'!$A$1:$BG$1, 0)),'Output - Cluster ranking'!B600,INDEX('Input - companies list'!$A:$BG, 0, MATCH("Inter-Cluster Connectivity",'Input - companies list'!$A$1:$BG$1, 0)))</f>
        <v/>
      </c>
      <c r="H600">
        <f>IFERROR(PERCENTRANK(C:C,C600),0)</f>
        <v/>
      </c>
      <c r="I600">
        <f>IFERROR(1 - PERCENTRANK(D:D,D600),0)</f>
        <v/>
      </c>
      <c r="J600">
        <f>IFERROR(PERCENTRANK(E:E,E600),0)</f>
        <v/>
      </c>
      <c r="K600">
        <f>IFERROR(1 - PERCENTRANK(F:F,F600),0)</f>
        <v/>
      </c>
      <c r="L600">
        <f>IFERROR(PERCENTRANK(G:G,G600),0)</f>
        <v/>
      </c>
      <c r="M600">
        <f>H600*weightA+I600*weightB+J600*weightC+K600*weightD+L600*weightE</f>
        <v/>
      </c>
    </row>
    <row r="601" spans="1:13">
      <c r="A601">
        <f>RANK(M601,M:M)</f>
        <v/>
      </c>
      <c r="C601">
        <f>SUMIFS('Input - target event report'!H:H,'Input - target event report'!L:L,B601,'Input - target event report'!D:D, "Private Investment")</f>
        <v/>
      </c>
      <c r="D601">
        <f>IF(E601&lt;2, "N/A", (MAXIFS('Input - target event report'!E:E,'Input - target event report'!L:L,B:B,'Input - target event report'!D:D,"Private Investment")-MINIFS('Input - target event report'!E:E,'Input - target event report'!L:L,B:B,'Input - target event report'!D:D,"Private Investment"))/(E601-1))</f>
        <v/>
      </c>
      <c r="E601">
        <f>COUNTIFS('Input - target event report'!L:L,B601,'Input - target event report'!D:D, "Private Investment")</f>
        <v/>
      </c>
      <c r="F601">
        <f>AVERAGEIF(INDEX('Input - companies list'!$A:$BG, 0, MATCH("Clusters 0",'Input - companies list'!$A$1:$BG$1, 0)),'Output - Cluster ranking'!B601,INDEX('Input - companies list'!$A:$BG, 0, MATCH("Flow",'Input - companies list'!$A$1:$BG$1, 0)))</f>
        <v/>
      </c>
      <c r="G601">
        <f>AVERAGEIF(INDEX('Input - companies list'!$A:$BG, 0, MATCH("Clusters 0",'Input - companies list'!$A$1:$BG$1, 0)),'Output - Cluster ranking'!B601,INDEX('Input - companies list'!$A:$BG, 0, MATCH("Inter-Cluster Connectivity",'Input - companies list'!$A$1:$BG$1, 0)))</f>
        <v/>
      </c>
      <c r="H601">
        <f>IFERROR(PERCENTRANK(C:C,C601),0)</f>
        <v/>
      </c>
      <c r="I601">
        <f>IFERROR(1 - PERCENTRANK(D:D,D601),0)</f>
        <v/>
      </c>
      <c r="J601">
        <f>IFERROR(PERCENTRANK(E:E,E601),0)</f>
        <v/>
      </c>
      <c r="K601">
        <f>IFERROR(1 - PERCENTRANK(F:F,F601),0)</f>
        <v/>
      </c>
      <c r="L601">
        <f>IFERROR(PERCENTRANK(G:G,G601),0)</f>
        <v/>
      </c>
      <c r="M601">
        <f>H601*weightA+I601*weightB+J601*weightC+K601*weightD+L601*weightE</f>
        <v/>
      </c>
    </row>
    <row r="602" spans="1:13">
      <c r="A602">
        <f>RANK(M602,M:M)</f>
        <v/>
      </c>
      <c r="C602">
        <f>SUMIFS('Input - target event report'!H:H,'Input - target event report'!L:L,B602,'Input - target event report'!D:D, "Private Investment")</f>
        <v/>
      </c>
      <c r="D602">
        <f>IF(E602&lt;2, "N/A", (MAXIFS('Input - target event report'!E:E,'Input - target event report'!L:L,B:B,'Input - target event report'!D:D,"Private Investment")-MINIFS('Input - target event report'!E:E,'Input - target event report'!L:L,B:B,'Input - target event report'!D:D,"Private Investment"))/(E602-1))</f>
        <v/>
      </c>
      <c r="E602">
        <f>COUNTIFS('Input - target event report'!L:L,B602,'Input - target event report'!D:D, "Private Investment")</f>
        <v/>
      </c>
      <c r="F602">
        <f>AVERAGEIF(INDEX('Input - companies list'!$A:$BG, 0, MATCH("Clusters 0",'Input - companies list'!$A$1:$BG$1, 0)),'Output - Cluster ranking'!B602,INDEX('Input - companies list'!$A:$BG, 0, MATCH("Flow",'Input - companies list'!$A$1:$BG$1, 0)))</f>
        <v/>
      </c>
      <c r="G602">
        <f>AVERAGEIF(INDEX('Input - companies list'!$A:$BG, 0, MATCH("Clusters 0",'Input - companies list'!$A$1:$BG$1, 0)),'Output - Cluster ranking'!B602,INDEX('Input - companies list'!$A:$BG, 0, MATCH("Inter-Cluster Connectivity",'Input - companies list'!$A$1:$BG$1, 0)))</f>
        <v/>
      </c>
      <c r="H602">
        <f>IFERROR(PERCENTRANK(C:C,C602),0)</f>
        <v/>
      </c>
      <c r="I602">
        <f>IFERROR(1 - PERCENTRANK(D:D,D602),0)</f>
        <v/>
      </c>
      <c r="J602">
        <f>IFERROR(PERCENTRANK(E:E,E602),0)</f>
        <v/>
      </c>
      <c r="K602">
        <f>IFERROR(1 - PERCENTRANK(F:F,F602),0)</f>
        <v/>
      </c>
      <c r="L602">
        <f>IFERROR(PERCENTRANK(G:G,G602),0)</f>
        <v/>
      </c>
      <c r="M602">
        <f>H602*weightA+I602*weightB+J602*weightC+K602*weightD+L602*weightE</f>
        <v/>
      </c>
    </row>
    <row r="603" spans="1:13">
      <c r="A603">
        <f>RANK(M603,M:M)</f>
        <v/>
      </c>
      <c r="C603">
        <f>SUMIFS('Input - target event report'!H:H,'Input - target event report'!L:L,B603,'Input - target event report'!D:D, "Private Investment")</f>
        <v/>
      </c>
      <c r="D603">
        <f>IF(E603&lt;2, "N/A", (MAXIFS('Input - target event report'!E:E,'Input - target event report'!L:L,B:B,'Input - target event report'!D:D,"Private Investment")-MINIFS('Input - target event report'!E:E,'Input - target event report'!L:L,B:B,'Input - target event report'!D:D,"Private Investment"))/(E603-1))</f>
        <v/>
      </c>
      <c r="E603">
        <f>COUNTIFS('Input - target event report'!L:L,B603,'Input - target event report'!D:D, "Private Investment")</f>
        <v/>
      </c>
      <c r="F603">
        <f>AVERAGEIF(INDEX('Input - companies list'!$A:$BG, 0, MATCH("Clusters 0",'Input - companies list'!$A$1:$BG$1, 0)),'Output - Cluster ranking'!B603,INDEX('Input - companies list'!$A:$BG, 0, MATCH("Flow",'Input - companies list'!$A$1:$BG$1, 0)))</f>
        <v/>
      </c>
      <c r="G603">
        <f>AVERAGEIF(INDEX('Input - companies list'!$A:$BG, 0, MATCH("Clusters 0",'Input - companies list'!$A$1:$BG$1, 0)),'Output - Cluster ranking'!B603,INDEX('Input - companies list'!$A:$BG, 0, MATCH("Inter-Cluster Connectivity",'Input - companies list'!$A$1:$BG$1, 0)))</f>
        <v/>
      </c>
      <c r="H603">
        <f>IFERROR(PERCENTRANK(C:C,C603),0)</f>
        <v/>
      </c>
      <c r="I603">
        <f>IFERROR(1 - PERCENTRANK(D:D,D603),0)</f>
        <v/>
      </c>
      <c r="J603">
        <f>IFERROR(PERCENTRANK(E:E,E603),0)</f>
        <v/>
      </c>
      <c r="K603">
        <f>IFERROR(1 - PERCENTRANK(F:F,F603),0)</f>
        <v/>
      </c>
      <c r="L603">
        <f>IFERROR(PERCENTRANK(G:G,G603),0)</f>
        <v/>
      </c>
      <c r="M603">
        <f>H603*weightA+I603*weightB+J603*weightC+K603*weightD+L603*weightE</f>
        <v/>
      </c>
    </row>
    <row r="604" spans="1:13">
      <c r="A604">
        <f>RANK(M604,M:M)</f>
        <v/>
      </c>
      <c r="C604">
        <f>SUMIFS('Input - target event report'!H:H,'Input - target event report'!L:L,B604,'Input - target event report'!D:D, "Private Investment")</f>
        <v/>
      </c>
      <c r="D604">
        <f>IF(E604&lt;2, "N/A", (MAXIFS('Input - target event report'!E:E,'Input - target event report'!L:L,B:B,'Input - target event report'!D:D,"Private Investment")-MINIFS('Input - target event report'!E:E,'Input - target event report'!L:L,B:B,'Input - target event report'!D:D,"Private Investment"))/(E604-1))</f>
        <v/>
      </c>
      <c r="E604">
        <f>COUNTIFS('Input - target event report'!L:L,B604,'Input - target event report'!D:D, "Private Investment")</f>
        <v/>
      </c>
      <c r="F604">
        <f>AVERAGEIF(INDEX('Input - companies list'!$A:$BG, 0, MATCH("Clusters 0",'Input - companies list'!$A$1:$BG$1, 0)),'Output - Cluster ranking'!B604,INDEX('Input - companies list'!$A:$BG, 0, MATCH("Flow",'Input - companies list'!$A$1:$BG$1, 0)))</f>
        <v/>
      </c>
      <c r="G604">
        <f>AVERAGEIF(INDEX('Input - companies list'!$A:$BG, 0, MATCH("Clusters 0",'Input - companies list'!$A$1:$BG$1, 0)),'Output - Cluster ranking'!B604,INDEX('Input - companies list'!$A:$BG, 0, MATCH("Inter-Cluster Connectivity",'Input - companies list'!$A$1:$BG$1, 0)))</f>
        <v/>
      </c>
      <c r="H604">
        <f>IFERROR(PERCENTRANK(C:C,C604),0)</f>
        <v/>
      </c>
      <c r="I604">
        <f>IFERROR(1 - PERCENTRANK(D:D,D604),0)</f>
        <v/>
      </c>
      <c r="J604">
        <f>IFERROR(PERCENTRANK(E:E,E604),0)</f>
        <v/>
      </c>
      <c r="K604">
        <f>IFERROR(1 - PERCENTRANK(F:F,F604),0)</f>
        <v/>
      </c>
      <c r="L604">
        <f>IFERROR(PERCENTRANK(G:G,G604),0)</f>
        <v/>
      </c>
      <c r="M604">
        <f>H604*weightA+I604*weightB+J604*weightC+K604*weightD+L604*weightE</f>
        <v/>
      </c>
    </row>
    <row r="605" spans="1:13">
      <c r="A605">
        <f>RANK(M605,M:M)</f>
        <v/>
      </c>
      <c r="C605">
        <f>SUMIFS('Input - target event report'!H:H,'Input - target event report'!L:L,B605,'Input - target event report'!D:D, "Private Investment")</f>
        <v/>
      </c>
      <c r="D605">
        <f>IF(E605&lt;2, "N/A", (MAXIFS('Input - target event report'!E:E,'Input - target event report'!L:L,B:B,'Input - target event report'!D:D,"Private Investment")-MINIFS('Input - target event report'!E:E,'Input - target event report'!L:L,B:B,'Input - target event report'!D:D,"Private Investment"))/(E605-1))</f>
        <v/>
      </c>
      <c r="E605">
        <f>COUNTIFS('Input - target event report'!L:L,B605,'Input - target event report'!D:D, "Private Investment")</f>
        <v/>
      </c>
      <c r="F605">
        <f>AVERAGEIF(INDEX('Input - companies list'!$A:$BG, 0, MATCH("Clusters 0",'Input - companies list'!$A$1:$BG$1, 0)),'Output - Cluster ranking'!B605,INDEX('Input - companies list'!$A:$BG, 0, MATCH("Flow",'Input - companies list'!$A$1:$BG$1, 0)))</f>
        <v/>
      </c>
      <c r="G605">
        <f>AVERAGEIF(INDEX('Input - companies list'!$A:$BG, 0, MATCH("Clusters 0",'Input - companies list'!$A$1:$BG$1, 0)),'Output - Cluster ranking'!B605,INDEX('Input - companies list'!$A:$BG, 0, MATCH("Inter-Cluster Connectivity",'Input - companies list'!$A$1:$BG$1, 0)))</f>
        <v/>
      </c>
      <c r="H605">
        <f>IFERROR(PERCENTRANK(C:C,C605),0)</f>
        <v/>
      </c>
      <c r="I605">
        <f>IFERROR(1 - PERCENTRANK(D:D,D605),0)</f>
        <v/>
      </c>
      <c r="J605">
        <f>IFERROR(PERCENTRANK(E:E,E605),0)</f>
        <v/>
      </c>
      <c r="K605">
        <f>IFERROR(1 - PERCENTRANK(F:F,F605),0)</f>
        <v/>
      </c>
      <c r="L605">
        <f>IFERROR(PERCENTRANK(G:G,G605),0)</f>
        <v/>
      </c>
      <c r="M605">
        <f>H605*weightA+I605*weightB+J605*weightC+K605*weightD+L605*weightE</f>
        <v/>
      </c>
    </row>
    <row r="606" spans="1:13">
      <c r="A606">
        <f>RANK(M606,M:M)</f>
        <v/>
      </c>
      <c r="C606">
        <f>SUMIFS('Input - target event report'!H:H,'Input - target event report'!L:L,B606,'Input - target event report'!D:D, "Private Investment")</f>
        <v/>
      </c>
      <c r="D606">
        <f>IF(E606&lt;2, "N/A", (MAXIFS('Input - target event report'!E:E,'Input - target event report'!L:L,B:B,'Input - target event report'!D:D,"Private Investment")-MINIFS('Input - target event report'!E:E,'Input - target event report'!L:L,B:B,'Input - target event report'!D:D,"Private Investment"))/(E606-1))</f>
        <v/>
      </c>
      <c r="E606">
        <f>COUNTIFS('Input - target event report'!L:L,B606,'Input - target event report'!D:D, "Private Investment")</f>
        <v/>
      </c>
      <c r="F606">
        <f>AVERAGEIF(INDEX('Input - companies list'!$A:$BG, 0, MATCH("Clusters 0",'Input - companies list'!$A$1:$BG$1, 0)),'Output - Cluster ranking'!B606,INDEX('Input - companies list'!$A:$BG, 0, MATCH("Flow",'Input - companies list'!$A$1:$BG$1, 0)))</f>
        <v/>
      </c>
      <c r="G606">
        <f>AVERAGEIF(INDEX('Input - companies list'!$A:$BG, 0, MATCH("Clusters 0",'Input - companies list'!$A$1:$BG$1, 0)),'Output - Cluster ranking'!B606,INDEX('Input - companies list'!$A:$BG, 0, MATCH("Inter-Cluster Connectivity",'Input - companies list'!$A$1:$BG$1, 0)))</f>
        <v/>
      </c>
      <c r="H606">
        <f>IFERROR(PERCENTRANK(C:C,C606),0)</f>
        <v/>
      </c>
      <c r="I606">
        <f>IFERROR(1 - PERCENTRANK(D:D,D606),0)</f>
        <v/>
      </c>
      <c r="J606">
        <f>IFERROR(PERCENTRANK(E:E,E606),0)</f>
        <v/>
      </c>
      <c r="K606">
        <f>IFERROR(1 - PERCENTRANK(F:F,F606),0)</f>
        <v/>
      </c>
      <c r="L606">
        <f>IFERROR(PERCENTRANK(G:G,G606),0)</f>
        <v/>
      </c>
      <c r="M606">
        <f>H606*weightA+I606*weightB+J606*weightC+K606*weightD+L606*weightE</f>
        <v/>
      </c>
    </row>
    <row r="607" spans="1:13">
      <c r="A607">
        <f>RANK(M607,M:M)</f>
        <v/>
      </c>
      <c r="C607">
        <f>SUMIFS('Input - target event report'!H:H,'Input - target event report'!L:L,B607,'Input - target event report'!D:D, "Private Investment")</f>
        <v/>
      </c>
      <c r="D607">
        <f>IF(E607&lt;2, "N/A", (MAXIFS('Input - target event report'!E:E,'Input - target event report'!L:L,B:B,'Input - target event report'!D:D,"Private Investment")-MINIFS('Input - target event report'!E:E,'Input - target event report'!L:L,B:B,'Input - target event report'!D:D,"Private Investment"))/(E607-1))</f>
        <v/>
      </c>
      <c r="E607">
        <f>COUNTIFS('Input - target event report'!L:L,B607,'Input - target event report'!D:D, "Private Investment")</f>
        <v/>
      </c>
      <c r="F607">
        <f>AVERAGEIF(INDEX('Input - companies list'!$A:$BG, 0, MATCH("Clusters 0",'Input - companies list'!$A$1:$BG$1, 0)),'Output - Cluster ranking'!B607,INDEX('Input - companies list'!$A:$BG, 0, MATCH("Flow",'Input - companies list'!$A$1:$BG$1, 0)))</f>
        <v/>
      </c>
      <c r="G607">
        <f>AVERAGEIF(INDEX('Input - companies list'!$A:$BG, 0, MATCH("Clusters 0",'Input - companies list'!$A$1:$BG$1, 0)),'Output - Cluster ranking'!B607,INDEX('Input - companies list'!$A:$BG, 0, MATCH("Inter-Cluster Connectivity",'Input - companies list'!$A$1:$BG$1, 0)))</f>
        <v/>
      </c>
      <c r="H607">
        <f>IFERROR(PERCENTRANK(C:C,C607),0)</f>
        <v/>
      </c>
      <c r="I607">
        <f>IFERROR(1 - PERCENTRANK(D:D,D607),0)</f>
        <v/>
      </c>
      <c r="J607">
        <f>IFERROR(PERCENTRANK(E:E,E607),0)</f>
        <v/>
      </c>
      <c r="K607">
        <f>IFERROR(1 - PERCENTRANK(F:F,F607),0)</f>
        <v/>
      </c>
      <c r="L607">
        <f>IFERROR(PERCENTRANK(G:G,G607),0)</f>
        <v/>
      </c>
      <c r="M607">
        <f>H607*weightA+I607*weightB+J607*weightC+K607*weightD+L607*weightE</f>
        <v/>
      </c>
    </row>
    <row r="608" spans="1:13">
      <c r="A608">
        <f>RANK(M608,M:M)</f>
        <v/>
      </c>
      <c r="C608">
        <f>SUMIFS('Input - target event report'!H:H,'Input - target event report'!L:L,B608,'Input - target event report'!D:D, "Private Investment")</f>
        <v/>
      </c>
      <c r="D608">
        <f>IF(E608&lt;2, "N/A", (MAXIFS('Input - target event report'!E:E,'Input - target event report'!L:L,B:B,'Input - target event report'!D:D,"Private Investment")-MINIFS('Input - target event report'!E:E,'Input - target event report'!L:L,B:B,'Input - target event report'!D:D,"Private Investment"))/(E608-1))</f>
        <v/>
      </c>
      <c r="E608">
        <f>COUNTIFS('Input - target event report'!L:L,B608,'Input - target event report'!D:D, "Private Investment")</f>
        <v/>
      </c>
      <c r="F608">
        <f>AVERAGEIF(INDEX('Input - companies list'!$A:$BG, 0, MATCH("Clusters 0",'Input - companies list'!$A$1:$BG$1, 0)),'Output - Cluster ranking'!B608,INDEX('Input - companies list'!$A:$BG, 0, MATCH("Flow",'Input - companies list'!$A$1:$BG$1, 0)))</f>
        <v/>
      </c>
      <c r="G608">
        <f>AVERAGEIF(INDEX('Input - companies list'!$A:$BG, 0, MATCH("Clusters 0",'Input - companies list'!$A$1:$BG$1, 0)),'Output - Cluster ranking'!B608,INDEX('Input - companies list'!$A:$BG, 0, MATCH("Inter-Cluster Connectivity",'Input - companies list'!$A$1:$BG$1, 0)))</f>
        <v/>
      </c>
      <c r="H608">
        <f>IFERROR(PERCENTRANK(C:C,C608),0)</f>
        <v/>
      </c>
      <c r="I608">
        <f>IFERROR(1 - PERCENTRANK(D:D,D608),0)</f>
        <v/>
      </c>
      <c r="J608">
        <f>IFERROR(PERCENTRANK(E:E,E608),0)</f>
        <v/>
      </c>
      <c r="K608">
        <f>IFERROR(1 - PERCENTRANK(F:F,F608),0)</f>
        <v/>
      </c>
      <c r="L608">
        <f>IFERROR(PERCENTRANK(G:G,G608),0)</f>
        <v/>
      </c>
      <c r="M608">
        <f>H608*weightA+I608*weightB+J608*weightC+K608*weightD+L608*weightE</f>
        <v/>
      </c>
    </row>
    <row r="609" spans="1:13">
      <c r="A609">
        <f>RANK(M609,M:M)</f>
        <v/>
      </c>
      <c r="C609">
        <f>SUMIFS('Input - target event report'!H:H,'Input - target event report'!L:L,B609,'Input - target event report'!D:D, "Private Investment")</f>
        <v/>
      </c>
      <c r="D609">
        <f>IF(E609&lt;2, "N/A", (MAXIFS('Input - target event report'!E:E,'Input - target event report'!L:L,B:B,'Input - target event report'!D:D,"Private Investment")-MINIFS('Input - target event report'!E:E,'Input - target event report'!L:L,B:B,'Input - target event report'!D:D,"Private Investment"))/(E609-1))</f>
        <v/>
      </c>
      <c r="E609">
        <f>COUNTIFS('Input - target event report'!L:L,B609,'Input - target event report'!D:D, "Private Investment")</f>
        <v/>
      </c>
      <c r="F609">
        <f>AVERAGEIF(INDEX('Input - companies list'!$A:$BG, 0, MATCH("Clusters 0",'Input - companies list'!$A$1:$BG$1, 0)),'Output - Cluster ranking'!B609,INDEX('Input - companies list'!$A:$BG, 0, MATCH("Flow",'Input - companies list'!$A$1:$BG$1, 0)))</f>
        <v/>
      </c>
      <c r="G609">
        <f>AVERAGEIF(INDEX('Input - companies list'!$A:$BG, 0, MATCH("Clusters 0",'Input - companies list'!$A$1:$BG$1, 0)),'Output - Cluster ranking'!B609,INDEX('Input - companies list'!$A:$BG, 0, MATCH("Inter-Cluster Connectivity",'Input - companies list'!$A$1:$BG$1, 0)))</f>
        <v/>
      </c>
      <c r="H609">
        <f>IFERROR(PERCENTRANK(C:C,C609),0)</f>
        <v/>
      </c>
      <c r="I609">
        <f>IFERROR(1 - PERCENTRANK(D:D,D609),0)</f>
        <v/>
      </c>
      <c r="J609">
        <f>IFERROR(PERCENTRANK(E:E,E609),0)</f>
        <v/>
      </c>
      <c r="K609">
        <f>IFERROR(1 - PERCENTRANK(F:F,F609),0)</f>
        <v/>
      </c>
      <c r="L609">
        <f>IFERROR(PERCENTRANK(G:G,G609),0)</f>
        <v/>
      </c>
      <c r="M609">
        <f>H609*weightA+I609*weightB+J609*weightC+K609*weightD+L609*weightE</f>
        <v/>
      </c>
    </row>
    <row r="610" spans="1:13">
      <c r="A610">
        <f>RANK(M610,M:M)</f>
        <v/>
      </c>
      <c r="C610">
        <f>SUMIFS('Input - target event report'!H:H,'Input - target event report'!L:L,B610,'Input - target event report'!D:D, "Private Investment")</f>
        <v/>
      </c>
      <c r="D610">
        <f>IF(E610&lt;2, "N/A", (MAXIFS('Input - target event report'!E:E,'Input - target event report'!L:L,B:B,'Input - target event report'!D:D,"Private Investment")-MINIFS('Input - target event report'!E:E,'Input - target event report'!L:L,B:B,'Input - target event report'!D:D,"Private Investment"))/(E610-1))</f>
        <v/>
      </c>
      <c r="E610">
        <f>COUNTIFS('Input - target event report'!L:L,B610,'Input - target event report'!D:D, "Private Investment")</f>
        <v/>
      </c>
      <c r="F610">
        <f>AVERAGEIF(INDEX('Input - companies list'!$A:$BG, 0, MATCH("Clusters 0",'Input - companies list'!$A$1:$BG$1, 0)),'Output - Cluster ranking'!B610,INDEX('Input - companies list'!$A:$BG, 0, MATCH("Flow",'Input - companies list'!$A$1:$BG$1, 0)))</f>
        <v/>
      </c>
      <c r="G610">
        <f>AVERAGEIF(INDEX('Input - companies list'!$A:$BG, 0, MATCH("Clusters 0",'Input - companies list'!$A$1:$BG$1, 0)),'Output - Cluster ranking'!B610,INDEX('Input - companies list'!$A:$BG, 0, MATCH("Inter-Cluster Connectivity",'Input - companies list'!$A$1:$BG$1, 0)))</f>
        <v/>
      </c>
      <c r="H610">
        <f>IFERROR(PERCENTRANK(C:C,C610),0)</f>
        <v/>
      </c>
      <c r="I610">
        <f>IFERROR(1 - PERCENTRANK(D:D,D610),0)</f>
        <v/>
      </c>
      <c r="J610">
        <f>IFERROR(PERCENTRANK(E:E,E610),0)</f>
        <v/>
      </c>
      <c r="K610">
        <f>IFERROR(1 - PERCENTRANK(F:F,F610),0)</f>
        <v/>
      </c>
      <c r="L610">
        <f>IFERROR(PERCENTRANK(G:G,G610),0)</f>
        <v/>
      </c>
      <c r="M610">
        <f>H610*weightA+I610*weightB+J610*weightC+K610*weightD+L610*weightE</f>
        <v/>
      </c>
    </row>
    <row r="611" spans="1:13">
      <c r="A611">
        <f>RANK(M611,M:M)</f>
        <v/>
      </c>
      <c r="C611">
        <f>SUMIFS('Input - target event report'!H:H,'Input - target event report'!L:L,B611,'Input - target event report'!D:D, "Private Investment")</f>
        <v/>
      </c>
      <c r="D611">
        <f>IF(E611&lt;2, "N/A", (MAXIFS('Input - target event report'!E:E,'Input - target event report'!L:L,B:B,'Input - target event report'!D:D,"Private Investment")-MINIFS('Input - target event report'!E:E,'Input - target event report'!L:L,B:B,'Input - target event report'!D:D,"Private Investment"))/(E611-1))</f>
        <v/>
      </c>
      <c r="E611">
        <f>COUNTIFS('Input - target event report'!L:L,B611,'Input - target event report'!D:D, "Private Investment")</f>
        <v/>
      </c>
      <c r="F611">
        <f>AVERAGEIF(INDEX('Input - companies list'!$A:$BG, 0, MATCH("Clusters 0",'Input - companies list'!$A$1:$BG$1, 0)),'Output - Cluster ranking'!B611,INDEX('Input - companies list'!$A:$BG, 0, MATCH("Flow",'Input - companies list'!$A$1:$BG$1, 0)))</f>
        <v/>
      </c>
      <c r="G611">
        <f>AVERAGEIF(INDEX('Input - companies list'!$A:$BG, 0, MATCH("Clusters 0",'Input - companies list'!$A$1:$BG$1, 0)),'Output - Cluster ranking'!B611,INDEX('Input - companies list'!$A:$BG, 0, MATCH("Inter-Cluster Connectivity",'Input - companies list'!$A$1:$BG$1, 0)))</f>
        <v/>
      </c>
      <c r="H611">
        <f>IFERROR(PERCENTRANK(C:C,C611),0)</f>
        <v/>
      </c>
      <c r="I611">
        <f>IFERROR(1 - PERCENTRANK(D:D,D611),0)</f>
        <v/>
      </c>
      <c r="J611">
        <f>IFERROR(PERCENTRANK(E:E,E611),0)</f>
        <v/>
      </c>
      <c r="K611">
        <f>IFERROR(1 - PERCENTRANK(F:F,F611),0)</f>
        <v/>
      </c>
      <c r="L611">
        <f>IFERROR(PERCENTRANK(G:G,G611),0)</f>
        <v/>
      </c>
      <c r="M611">
        <f>H611*weightA+I611*weightB+J611*weightC+K611*weightD+L611*weightE</f>
        <v/>
      </c>
    </row>
    <row r="612" spans="1:13">
      <c r="A612">
        <f>RANK(M612,M:M)</f>
        <v/>
      </c>
      <c r="C612">
        <f>SUMIFS('Input - target event report'!H:H,'Input - target event report'!L:L,B612,'Input - target event report'!D:D, "Private Investment")</f>
        <v/>
      </c>
      <c r="D612">
        <f>IF(E612&lt;2, "N/A", (MAXIFS('Input - target event report'!E:E,'Input - target event report'!L:L,B:B,'Input - target event report'!D:D,"Private Investment")-MINIFS('Input - target event report'!E:E,'Input - target event report'!L:L,B:B,'Input - target event report'!D:D,"Private Investment"))/(E612-1))</f>
        <v/>
      </c>
      <c r="E612">
        <f>COUNTIFS('Input - target event report'!L:L,B612,'Input - target event report'!D:D, "Private Investment")</f>
        <v/>
      </c>
      <c r="F612">
        <f>AVERAGEIF(INDEX('Input - companies list'!$A:$BG, 0, MATCH("Clusters 0",'Input - companies list'!$A$1:$BG$1, 0)),'Output - Cluster ranking'!B612,INDEX('Input - companies list'!$A:$BG, 0, MATCH("Flow",'Input - companies list'!$A$1:$BG$1, 0)))</f>
        <v/>
      </c>
      <c r="G612">
        <f>AVERAGEIF(INDEX('Input - companies list'!$A:$BG, 0, MATCH("Clusters 0",'Input - companies list'!$A$1:$BG$1, 0)),'Output - Cluster ranking'!B612,INDEX('Input - companies list'!$A:$BG, 0, MATCH("Inter-Cluster Connectivity",'Input - companies list'!$A$1:$BG$1, 0)))</f>
        <v/>
      </c>
      <c r="H612">
        <f>IFERROR(PERCENTRANK(C:C,C612),0)</f>
        <v/>
      </c>
      <c r="I612">
        <f>IFERROR(1 - PERCENTRANK(D:D,D612),0)</f>
        <v/>
      </c>
      <c r="J612">
        <f>IFERROR(PERCENTRANK(E:E,E612),0)</f>
        <v/>
      </c>
      <c r="K612">
        <f>IFERROR(1 - PERCENTRANK(F:F,F612),0)</f>
        <v/>
      </c>
      <c r="L612">
        <f>IFERROR(PERCENTRANK(G:G,G612),0)</f>
        <v/>
      </c>
      <c r="M612">
        <f>H612*weightA+I612*weightB+J612*weightC+K612*weightD+L612*weightE</f>
        <v/>
      </c>
    </row>
    <row r="613" spans="1:13">
      <c r="A613">
        <f>RANK(M613,M:M)</f>
        <v/>
      </c>
      <c r="C613">
        <f>SUMIFS('Input - target event report'!H:H,'Input - target event report'!L:L,B613,'Input - target event report'!D:D, "Private Investment")</f>
        <v/>
      </c>
      <c r="D613">
        <f>IF(E613&lt;2, "N/A", (MAXIFS('Input - target event report'!E:E,'Input - target event report'!L:L,B:B,'Input - target event report'!D:D,"Private Investment")-MINIFS('Input - target event report'!E:E,'Input - target event report'!L:L,B:B,'Input - target event report'!D:D,"Private Investment"))/(E613-1))</f>
        <v/>
      </c>
      <c r="E613">
        <f>COUNTIFS('Input - target event report'!L:L,B613,'Input - target event report'!D:D, "Private Investment")</f>
        <v/>
      </c>
      <c r="F613">
        <f>AVERAGEIF(INDEX('Input - companies list'!$A:$BG, 0, MATCH("Clusters 0",'Input - companies list'!$A$1:$BG$1, 0)),'Output - Cluster ranking'!B613,INDEX('Input - companies list'!$A:$BG, 0, MATCH("Flow",'Input - companies list'!$A$1:$BG$1, 0)))</f>
        <v/>
      </c>
      <c r="G613">
        <f>AVERAGEIF(INDEX('Input - companies list'!$A:$BG, 0, MATCH("Clusters 0",'Input - companies list'!$A$1:$BG$1, 0)),'Output - Cluster ranking'!B613,INDEX('Input - companies list'!$A:$BG, 0, MATCH("Inter-Cluster Connectivity",'Input - companies list'!$A$1:$BG$1, 0)))</f>
        <v/>
      </c>
      <c r="H613">
        <f>IFERROR(PERCENTRANK(C:C,C613),0)</f>
        <v/>
      </c>
      <c r="I613">
        <f>IFERROR(1 - PERCENTRANK(D:D,D613),0)</f>
        <v/>
      </c>
      <c r="J613">
        <f>IFERROR(PERCENTRANK(E:E,E613),0)</f>
        <v/>
      </c>
      <c r="K613">
        <f>IFERROR(1 - PERCENTRANK(F:F,F613),0)</f>
        <v/>
      </c>
      <c r="L613">
        <f>IFERROR(PERCENTRANK(G:G,G613),0)</f>
        <v/>
      </c>
      <c r="M613">
        <f>H613*weightA+I613*weightB+J613*weightC+K613*weightD+L613*weightE</f>
        <v/>
      </c>
    </row>
    <row r="614" spans="1:13">
      <c r="A614">
        <f>RANK(M614,M:M)</f>
        <v/>
      </c>
      <c r="C614">
        <f>SUMIFS('Input - target event report'!H:H,'Input - target event report'!L:L,B614,'Input - target event report'!D:D, "Private Investment")</f>
        <v/>
      </c>
      <c r="D614">
        <f>IF(E614&lt;2, "N/A", (MAXIFS('Input - target event report'!E:E,'Input - target event report'!L:L,B:B,'Input - target event report'!D:D,"Private Investment")-MINIFS('Input - target event report'!E:E,'Input - target event report'!L:L,B:B,'Input - target event report'!D:D,"Private Investment"))/(E614-1))</f>
        <v/>
      </c>
      <c r="E614">
        <f>COUNTIFS('Input - target event report'!L:L,B614,'Input - target event report'!D:D, "Private Investment")</f>
        <v/>
      </c>
      <c r="F614">
        <f>AVERAGEIF(INDEX('Input - companies list'!$A:$BG, 0, MATCH("Clusters 0",'Input - companies list'!$A$1:$BG$1, 0)),'Output - Cluster ranking'!B614,INDEX('Input - companies list'!$A:$BG, 0, MATCH("Flow",'Input - companies list'!$A$1:$BG$1, 0)))</f>
        <v/>
      </c>
      <c r="G614">
        <f>AVERAGEIF(INDEX('Input - companies list'!$A:$BG, 0, MATCH("Clusters 0",'Input - companies list'!$A$1:$BG$1, 0)),'Output - Cluster ranking'!B614,INDEX('Input - companies list'!$A:$BG, 0, MATCH("Inter-Cluster Connectivity",'Input - companies list'!$A$1:$BG$1, 0)))</f>
        <v/>
      </c>
      <c r="H614">
        <f>IFERROR(PERCENTRANK(C:C,C614),0)</f>
        <v/>
      </c>
      <c r="I614">
        <f>IFERROR(1 - PERCENTRANK(D:D,D614),0)</f>
        <v/>
      </c>
      <c r="J614">
        <f>IFERROR(PERCENTRANK(E:E,E614),0)</f>
        <v/>
      </c>
      <c r="K614">
        <f>IFERROR(1 - PERCENTRANK(F:F,F614),0)</f>
        <v/>
      </c>
      <c r="L614">
        <f>IFERROR(PERCENTRANK(G:G,G614),0)</f>
        <v/>
      </c>
      <c r="M614">
        <f>H614*weightA+I614*weightB+J614*weightC+K614*weightD+L614*weightE</f>
        <v/>
      </c>
    </row>
    <row r="615" spans="1:13">
      <c r="A615">
        <f>RANK(M615,M:M)</f>
        <v/>
      </c>
      <c r="C615">
        <f>SUMIFS('Input - target event report'!H:H,'Input - target event report'!L:L,B615,'Input - target event report'!D:D, "Private Investment")</f>
        <v/>
      </c>
      <c r="D615">
        <f>IF(E615&lt;2, "N/A", (MAXIFS('Input - target event report'!E:E,'Input - target event report'!L:L,B:B,'Input - target event report'!D:D,"Private Investment")-MINIFS('Input - target event report'!E:E,'Input - target event report'!L:L,B:B,'Input - target event report'!D:D,"Private Investment"))/(E615-1))</f>
        <v/>
      </c>
      <c r="E615">
        <f>COUNTIFS('Input - target event report'!L:L,B615,'Input - target event report'!D:D, "Private Investment")</f>
        <v/>
      </c>
      <c r="F615">
        <f>AVERAGEIF(INDEX('Input - companies list'!$A:$BG, 0, MATCH("Clusters 0",'Input - companies list'!$A$1:$BG$1, 0)),'Output - Cluster ranking'!B615,INDEX('Input - companies list'!$A:$BG, 0, MATCH("Flow",'Input - companies list'!$A$1:$BG$1, 0)))</f>
        <v/>
      </c>
      <c r="G615">
        <f>AVERAGEIF(INDEX('Input - companies list'!$A:$BG, 0, MATCH("Clusters 0",'Input - companies list'!$A$1:$BG$1, 0)),'Output - Cluster ranking'!B615,INDEX('Input - companies list'!$A:$BG, 0, MATCH("Inter-Cluster Connectivity",'Input - companies list'!$A$1:$BG$1, 0)))</f>
        <v/>
      </c>
      <c r="H615">
        <f>IFERROR(PERCENTRANK(C:C,C615),0)</f>
        <v/>
      </c>
      <c r="I615">
        <f>IFERROR(1 - PERCENTRANK(D:D,D615),0)</f>
        <v/>
      </c>
      <c r="J615">
        <f>IFERROR(PERCENTRANK(E:E,E615),0)</f>
        <v/>
      </c>
      <c r="K615">
        <f>IFERROR(1 - PERCENTRANK(F:F,F615),0)</f>
        <v/>
      </c>
      <c r="L615">
        <f>IFERROR(PERCENTRANK(G:G,G615),0)</f>
        <v/>
      </c>
      <c r="M615">
        <f>H615*weightA+I615*weightB+J615*weightC+K615*weightD+L615*weightE</f>
        <v/>
      </c>
    </row>
    <row r="616" spans="1:13">
      <c r="A616">
        <f>RANK(M616,M:M)</f>
        <v/>
      </c>
      <c r="C616">
        <f>SUMIFS('Input - target event report'!H:H,'Input - target event report'!L:L,B616,'Input - target event report'!D:D, "Private Investment")</f>
        <v/>
      </c>
      <c r="D616">
        <f>IF(E616&lt;2, "N/A", (MAXIFS('Input - target event report'!E:E,'Input - target event report'!L:L,B:B,'Input - target event report'!D:D,"Private Investment")-MINIFS('Input - target event report'!E:E,'Input - target event report'!L:L,B:B,'Input - target event report'!D:D,"Private Investment"))/(E616-1))</f>
        <v/>
      </c>
      <c r="E616">
        <f>COUNTIFS('Input - target event report'!L:L,B616,'Input - target event report'!D:D, "Private Investment")</f>
        <v/>
      </c>
      <c r="F616">
        <f>AVERAGEIF(INDEX('Input - companies list'!$A:$BG, 0, MATCH("Clusters 0",'Input - companies list'!$A$1:$BG$1, 0)),'Output - Cluster ranking'!B616,INDEX('Input - companies list'!$A:$BG, 0, MATCH("Flow",'Input - companies list'!$A$1:$BG$1, 0)))</f>
        <v/>
      </c>
      <c r="G616">
        <f>AVERAGEIF(INDEX('Input - companies list'!$A:$BG, 0, MATCH("Clusters 0",'Input - companies list'!$A$1:$BG$1, 0)),'Output - Cluster ranking'!B616,INDEX('Input - companies list'!$A:$BG, 0, MATCH("Inter-Cluster Connectivity",'Input - companies list'!$A$1:$BG$1, 0)))</f>
        <v/>
      </c>
      <c r="H616">
        <f>IFERROR(PERCENTRANK(C:C,C616),0)</f>
        <v/>
      </c>
      <c r="I616">
        <f>IFERROR(1 - PERCENTRANK(D:D,D616),0)</f>
        <v/>
      </c>
      <c r="J616">
        <f>IFERROR(PERCENTRANK(E:E,E616),0)</f>
        <v/>
      </c>
      <c r="K616">
        <f>IFERROR(1 - PERCENTRANK(F:F,F616),0)</f>
        <v/>
      </c>
      <c r="L616">
        <f>IFERROR(PERCENTRANK(G:G,G616),0)</f>
        <v/>
      </c>
      <c r="M616">
        <f>H616*weightA+I616*weightB+J616*weightC+K616*weightD+L616*weightE</f>
        <v/>
      </c>
    </row>
    <row r="617" spans="1:13">
      <c r="A617">
        <f>RANK(M617,M:M)</f>
        <v/>
      </c>
      <c r="C617">
        <f>SUMIFS('Input - target event report'!H:H,'Input - target event report'!L:L,B617,'Input - target event report'!D:D, "Private Investment")</f>
        <v/>
      </c>
      <c r="D617">
        <f>IF(E617&lt;2, "N/A", (MAXIFS('Input - target event report'!E:E,'Input - target event report'!L:L,B:B,'Input - target event report'!D:D,"Private Investment")-MINIFS('Input - target event report'!E:E,'Input - target event report'!L:L,B:B,'Input - target event report'!D:D,"Private Investment"))/(E617-1))</f>
        <v/>
      </c>
      <c r="E617">
        <f>COUNTIFS('Input - target event report'!L:L,B617,'Input - target event report'!D:D, "Private Investment")</f>
        <v/>
      </c>
      <c r="F617">
        <f>AVERAGEIF(INDEX('Input - companies list'!$A:$BG, 0, MATCH("Clusters 0",'Input - companies list'!$A$1:$BG$1, 0)),'Output - Cluster ranking'!B617,INDEX('Input - companies list'!$A:$BG, 0, MATCH("Flow",'Input - companies list'!$A$1:$BG$1, 0)))</f>
        <v/>
      </c>
      <c r="G617">
        <f>AVERAGEIF(INDEX('Input - companies list'!$A:$BG, 0, MATCH("Clusters 0",'Input - companies list'!$A$1:$BG$1, 0)),'Output - Cluster ranking'!B617,INDEX('Input - companies list'!$A:$BG, 0, MATCH("Inter-Cluster Connectivity",'Input - companies list'!$A$1:$BG$1, 0)))</f>
        <v/>
      </c>
      <c r="H617">
        <f>IFERROR(PERCENTRANK(C:C,C617),0)</f>
        <v/>
      </c>
      <c r="I617">
        <f>IFERROR(1 - PERCENTRANK(D:D,D617),0)</f>
        <v/>
      </c>
      <c r="J617">
        <f>IFERROR(PERCENTRANK(E:E,E617),0)</f>
        <v/>
      </c>
      <c r="K617">
        <f>IFERROR(1 - PERCENTRANK(F:F,F617),0)</f>
        <v/>
      </c>
      <c r="L617">
        <f>IFERROR(PERCENTRANK(G:G,G617),0)</f>
        <v/>
      </c>
      <c r="M617">
        <f>H617*weightA+I617*weightB+J617*weightC+K617*weightD+L617*weightE</f>
        <v/>
      </c>
    </row>
    <row r="618" spans="1:13">
      <c r="A618">
        <f>RANK(M618,M:M)</f>
        <v/>
      </c>
      <c r="C618">
        <f>SUMIFS('Input - target event report'!H:H,'Input - target event report'!L:L,B618,'Input - target event report'!D:D, "Private Investment")</f>
        <v/>
      </c>
      <c r="D618">
        <f>IF(E618&lt;2, "N/A", (MAXIFS('Input - target event report'!E:E,'Input - target event report'!L:L,B:B,'Input - target event report'!D:D,"Private Investment")-MINIFS('Input - target event report'!E:E,'Input - target event report'!L:L,B:B,'Input - target event report'!D:D,"Private Investment"))/(E618-1))</f>
        <v/>
      </c>
      <c r="E618">
        <f>COUNTIFS('Input - target event report'!L:L,B618,'Input - target event report'!D:D, "Private Investment")</f>
        <v/>
      </c>
      <c r="F618">
        <f>AVERAGEIF(INDEX('Input - companies list'!$A:$BG, 0, MATCH("Clusters 0",'Input - companies list'!$A$1:$BG$1, 0)),'Output - Cluster ranking'!B618,INDEX('Input - companies list'!$A:$BG, 0, MATCH("Flow",'Input - companies list'!$A$1:$BG$1, 0)))</f>
        <v/>
      </c>
      <c r="G618">
        <f>AVERAGEIF(INDEX('Input - companies list'!$A:$BG, 0, MATCH("Clusters 0",'Input - companies list'!$A$1:$BG$1, 0)),'Output - Cluster ranking'!B618,INDEX('Input - companies list'!$A:$BG, 0, MATCH("Inter-Cluster Connectivity",'Input - companies list'!$A$1:$BG$1, 0)))</f>
        <v/>
      </c>
      <c r="H618">
        <f>IFERROR(PERCENTRANK(C:C,C618),0)</f>
        <v/>
      </c>
      <c r="I618">
        <f>IFERROR(1 - PERCENTRANK(D:D,D618),0)</f>
        <v/>
      </c>
      <c r="J618">
        <f>IFERROR(PERCENTRANK(E:E,E618),0)</f>
        <v/>
      </c>
      <c r="K618">
        <f>IFERROR(1 - PERCENTRANK(F:F,F618),0)</f>
        <v/>
      </c>
      <c r="L618">
        <f>IFERROR(PERCENTRANK(G:G,G618),0)</f>
        <v/>
      </c>
      <c r="M618">
        <f>H618*weightA+I618*weightB+J618*weightC+K618*weightD+L618*weightE</f>
        <v/>
      </c>
    </row>
    <row r="619" spans="1:13">
      <c r="A619">
        <f>RANK(M619,M:M)</f>
        <v/>
      </c>
      <c r="C619">
        <f>SUMIFS('Input - target event report'!H:H,'Input - target event report'!L:L,B619,'Input - target event report'!D:D, "Private Investment")</f>
        <v/>
      </c>
      <c r="D619">
        <f>IF(E619&lt;2, "N/A", (MAXIFS('Input - target event report'!E:E,'Input - target event report'!L:L,B:B,'Input - target event report'!D:D,"Private Investment")-MINIFS('Input - target event report'!E:E,'Input - target event report'!L:L,B:B,'Input - target event report'!D:D,"Private Investment"))/(E619-1))</f>
        <v/>
      </c>
      <c r="E619">
        <f>COUNTIFS('Input - target event report'!L:L,B619,'Input - target event report'!D:D, "Private Investment")</f>
        <v/>
      </c>
      <c r="F619">
        <f>AVERAGEIF(INDEX('Input - companies list'!$A:$BG, 0, MATCH("Clusters 0",'Input - companies list'!$A$1:$BG$1, 0)),'Output - Cluster ranking'!B619,INDEX('Input - companies list'!$A:$BG, 0, MATCH("Flow",'Input - companies list'!$A$1:$BG$1, 0)))</f>
        <v/>
      </c>
      <c r="G619">
        <f>AVERAGEIF(INDEX('Input - companies list'!$A:$BG, 0, MATCH("Clusters 0",'Input - companies list'!$A$1:$BG$1, 0)),'Output - Cluster ranking'!B619,INDEX('Input - companies list'!$A:$BG, 0, MATCH("Inter-Cluster Connectivity",'Input - companies list'!$A$1:$BG$1, 0)))</f>
        <v/>
      </c>
      <c r="H619">
        <f>IFERROR(PERCENTRANK(C:C,C619),0)</f>
        <v/>
      </c>
      <c r="I619">
        <f>IFERROR(1 - PERCENTRANK(D:D,D619),0)</f>
        <v/>
      </c>
      <c r="J619">
        <f>IFERROR(PERCENTRANK(E:E,E619),0)</f>
        <v/>
      </c>
      <c r="K619">
        <f>IFERROR(1 - PERCENTRANK(F:F,F619),0)</f>
        <v/>
      </c>
      <c r="L619">
        <f>IFERROR(PERCENTRANK(G:G,G619),0)</f>
        <v/>
      </c>
      <c r="M619">
        <f>H619*weightA+I619*weightB+J619*weightC+K619*weightD+L619*weightE</f>
        <v/>
      </c>
    </row>
    <row r="620" spans="1:13">
      <c r="A620">
        <f>RANK(M620,M:M)</f>
        <v/>
      </c>
      <c r="C620">
        <f>SUMIFS('Input - target event report'!H:H,'Input - target event report'!L:L,B620,'Input - target event report'!D:D, "Private Investment")</f>
        <v/>
      </c>
      <c r="D620">
        <f>IF(E620&lt;2, "N/A", (MAXIFS('Input - target event report'!E:E,'Input - target event report'!L:L,B:B,'Input - target event report'!D:D,"Private Investment")-MINIFS('Input - target event report'!E:E,'Input - target event report'!L:L,B:B,'Input - target event report'!D:D,"Private Investment"))/(E620-1))</f>
        <v/>
      </c>
      <c r="E620">
        <f>COUNTIFS('Input - target event report'!L:L,B620,'Input - target event report'!D:D, "Private Investment")</f>
        <v/>
      </c>
      <c r="F620">
        <f>AVERAGEIF(INDEX('Input - companies list'!$A:$BG, 0, MATCH("Clusters 0",'Input - companies list'!$A$1:$BG$1, 0)),'Output - Cluster ranking'!B620,INDEX('Input - companies list'!$A:$BG, 0, MATCH("Flow",'Input - companies list'!$A$1:$BG$1, 0)))</f>
        <v/>
      </c>
      <c r="G620">
        <f>AVERAGEIF(INDEX('Input - companies list'!$A:$BG, 0, MATCH("Clusters 0",'Input - companies list'!$A$1:$BG$1, 0)),'Output - Cluster ranking'!B620,INDEX('Input - companies list'!$A:$BG, 0, MATCH("Inter-Cluster Connectivity",'Input - companies list'!$A$1:$BG$1, 0)))</f>
        <v/>
      </c>
      <c r="H620">
        <f>IFERROR(PERCENTRANK(C:C,C620),0)</f>
        <v/>
      </c>
      <c r="I620">
        <f>IFERROR(1 - PERCENTRANK(D:D,D620),0)</f>
        <v/>
      </c>
      <c r="J620">
        <f>IFERROR(PERCENTRANK(E:E,E620),0)</f>
        <v/>
      </c>
      <c r="K620">
        <f>IFERROR(1 - PERCENTRANK(F:F,F620),0)</f>
        <v/>
      </c>
      <c r="L620">
        <f>IFERROR(PERCENTRANK(G:G,G620),0)</f>
        <v/>
      </c>
      <c r="M620">
        <f>H620*weightA+I620*weightB+J620*weightC+K620*weightD+L620*weightE</f>
        <v/>
      </c>
    </row>
    <row r="621" spans="1:13">
      <c r="A621">
        <f>RANK(M621,M:M)</f>
        <v/>
      </c>
      <c r="C621">
        <f>SUMIFS('Input - target event report'!H:H,'Input - target event report'!L:L,B621,'Input - target event report'!D:D, "Private Investment")</f>
        <v/>
      </c>
      <c r="D621">
        <f>IF(E621&lt;2, "N/A", (MAXIFS('Input - target event report'!E:E,'Input - target event report'!L:L,B:B,'Input - target event report'!D:D,"Private Investment")-MINIFS('Input - target event report'!E:E,'Input - target event report'!L:L,B:B,'Input - target event report'!D:D,"Private Investment"))/(E621-1))</f>
        <v/>
      </c>
      <c r="E621">
        <f>COUNTIFS('Input - target event report'!L:L,B621,'Input - target event report'!D:D, "Private Investment")</f>
        <v/>
      </c>
      <c r="F621">
        <f>AVERAGEIF(INDEX('Input - companies list'!$A:$BG, 0, MATCH("Clusters 0",'Input - companies list'!$A$1:$BG$1, 0)),'Output - Cluster ranking'!B621,INDEX('Input - companies list'!$A:$BG, 0, MATCH("Flow",'Input - companies list'!$A$1:$BG$1, 0)))</f>
        <v/>
      </c>
      <c r="G621">
        <f>AVERAGEIF(INDEX('Input - companies list'!$A:$BG, 0, MATCH("Clusters 0",'Input - companies list'!$A$1:$BG$1, 0)),'Output - Cluster ranking'!B621,INDEX('Input - companies list'!$A:$BG, 0, MATCH("Inter-Cluster Connectivity",'Input - companies list'!$A$1:$BG$1, 0)))</f>
        <v/>
      </c>
      <c r="H621">
        <f>IFERROR(PERCENTRANK(C:C,C621),0)</f>
        <v/>
      </c>
      <c r="I621">
        <f>IFERROR(1 - PERCENTRANK(D:D,D621),0)</f>
        <v/>
      </c>
      <c r="J621">
        <f>IFERROR(PERCENTRANK(E:E,E621),0)</f>
        <v/>
      </c>
      <c r="K621">
        <f>IFERROR(1 - PERCENTRANK(F:F,F621),0)</f>
        <v/>
      </c>
      <c r="L621">
        <f>IFERROR(PERCENTRANK(G:G,G621),0)</f>
        <v/>
      </c>
      <c r="M621">
        <f>H621*weightA+I621*weightB+J621*weightC+K621*weightD+L621*weightE</f>
        <v/>
      </c>
    </row>
    <row r="622" spans="1:13">
      <c r="A622">
        <f>RANK(M622,M:M)</f>
        <v/>
      </c>
      <c r="C622">
        <f>SUMIFS('Input - target event report'!H:H,'Input - target event report'!L:L,B622,'Input - target event report'!D:D, "Private Investment")</f>
        <v/>
      </c>
      <c r="D622">
        <f>IF(E622&lt;2, "N/A", (MAXIFS('Input - target event report'!E:E,'Input - target event report'!L:L,B:B,'Input - target event report'!D:D,"Private Investment")-MINIFS('Input - target event report'!E:E,'Input - target event report'!L:L,B:B,'Input - target event report'!D:D,"Private Investment"))/(E622-1))</f>
        <v/>
      </c>
      <c r="E622">
        <f>COUNTIFS('Input - target event report'!L:L,B622,'Input - target event report'!D:D, "Private Investment")</f>
        <v/>
      </c>
      <c r="F622">
        <f>AVERAGEIF(INDEX('Input - companies list'!$A:$BG, 0, MATCH("Clusters 0",'Input - companies list'!$A$1:$BG$1, 0)),'Output - Cluster ranking'!B622,INDEX('Input - companies list'!$A:$BG, 0, MATCH("Flow",'Input - companies list'!$A$1:$BG$1, 0)))</f>
        <v/>
      </c>
      <c r="G622">
        <f>AVERAGEIF(INDEX('Input - companies list'!$A:$BG, 0, MATCH("Clusters 0",'Input - companies list'!$A$1:$BG$1, 0)),'Output - Cluster ranking'!B622,INDEX('Input - companies list'!$A:$BG, 0, MATCH("Inter-Cluster Connectivity",'Input - companies list'!$A$1:$BG$1, 0)))</f>
        <v/>
      </c>
      <c r="H622">
        <f>IFERROR(PERCENTRANK(C:C,C622),0)</f>
        <v/>
      </c>
      <c r="I622">
        <f>IFERROR(1 - PERCENTRANK(D:D,D622),0)</f>
        <v/>
      </c>
      <c r="J622">
        <f>IFERROR(PERCENTRANK(E:E,E622),0)</f>
        <v/>
      </c>
      <c r="K622">
        <f>IFERROR(1 - PERCENTRANK(F:F,F622),0)</f>
        <v/>
      </c>
      <c r="L622">
        <f>IFERROR(PERCENTRANK(G:G,G622),0)</f>
        <v/>
      </c>
      <c r="M622">
        <f>H622*weightA+I622*weightB+J622*weightC+K622*weightD+L622*weightE</f>
        <v/>
      </c>
    </row>
    <row r="623" spans="1:13">
      <c r="A623">
        <f>RANK(M623,M:M)</f>
        <v/>
      </c>
      <c r="C623">
        <f>SUMIFS('Input - target event report'!H:H,'Input - target event report'!L:L,B623,'Input - target event report'!D:D, "Private Investment")</f>
        <v/>
      </c>
      <c r="D623">
        <f>IF(E623&lt;2, "N/A", (MAXIFS('Input - target event report'!E:E,'Input - target event report'!L:L,B:B,'Input - target event report'!D:D,"Private Investment")-MINIFS('Input - target event report'!E:E,'Input - target event report'!L:L,B:B,'Input - target event report'!D:D,"Private Investment"))/(E623-1))</f>
        <v/>
      </c>
      <c r="E623">
        <f>COUNTIFS('Input - target event report'!L:L,B623,'Input - target event report'!D:D, "Private Investment")</f>
        <v/>
      </c>
      <c r="F623">
        <f>AVERAGEIF(INDEX('Input - companies list'!$A:$BG, 0, MATCH("Clusters 0",'Input - companies list'!$A$1:$BG$1, 0)),'Output - Cluster ranking'!B623,INDEX('Input - companies list'!$A:$BG, 0, MATCH("Flow",'Input - companies list'!$A$1:$BG$1, 0)))</f>
        <v/>
      </c>
      <c r="G623">
        <f>AVERAGEIF(INDEX('Input - companies list'!$A:$BG, 0, MATCH("Clusters 0",'Input - companies list'!$A$1:$BG$1, 0)),'Output - Cluster ranking'!B623,INDEX('Input - companies list'!$A:$BG, 0, MATCH("Inter-Cluster Connectivity",'Input - companies list'!$A$1:$BG$1, 0)))</f>
        <v/>
      </c>
      <c r="H623">
        <f>IFERROR(PERCENTRANK(C:C,C623),0)</f>
        <v/>
      </c>
      <c r="I623">
        <f>IFERROR(1 - PERCENTRANK(D:D,D623),0)</f>
        <v/>
      </c>
      <c r="J623">
        <f>IFERROR(PERCENTRANK(E:E,E623),0)</f>
        <v/>
      </c>
      <c r="K623">
        <f>IFERROR(1 - PERCENTRANK(F:F,F623),0)</f>
        <v/>
      </c>
      <c r="L623">
        <f>IFERROR(PERCENTRANK(G:G,G623),0)</f>
        <v/>
      </c>
      <c r="M623">
        <f>H623*weightA+I623*weightB+J623*weightC+K623*weightD+L623*weightE</f>
        <v/>
      </c>
    </row>
    <row r="624" spans="1:13">
      <c r="A624">
        <f>RANK(M624,M:M)</f>
        <v/>
      </c>
      <c r="C624">
        <f>SUMIFS('Input - target event report'!H:H,'Input - target event report'!L:L,B624,'Input - target event report'!D:D, "Private Investment")</f>
        <v/>
      </c>
      <c r="D624">
        <f>IF(E624&lt;2, "N/A", (MAXIFS('Input - target event report'!E:E,'Input - target event report'!L:L,B:B,'Input - target event report'!D:D,"Private Investment")-MINIFS('Input - target event report'!E:E,'Input - target event report'!L:L,B:B,'Input - target event report'!D:D,"Private Investment"))/(E624-1))</f>
        <v/>
      </c>
      <c r="E624">
        <f>COUNTIFS('Input - target event report'!L:L,B624,'Input - target event report'!D:D, "Private Investment")</f>
        <v/>
      </c>
      <c r="F624">
        <f>AVERAGEIF(INDEX('Input - companies list'!$A:$BG, 0, MATCH("Clusters 0",'Input - companies list'!$A$1:$BG$1, 0)),'Output - Cluster ranking'!B624,INDEX('Input - companies list'!$A:$BG, 0, MATCH("Flow",'Input - companies list'!$A$1:$BG$1, 0)))</f>
        <v/>
      </c>
      <c r="G624">
        <f>AVERAGEIF(INDEX('Input - companies list'!$A:$BG, 0, MATCH("Clusters 0",'Input - companies list'!$A$1:$BG$1, 0)),'Output - Cluster ranking'!B624,INDEX('Input - companies list'!$A:$BG, 0, MATCH("Inter-Cluster Connectivity",'Input - companies list'!$A$1:$BG$1, 0)))</f>
        <v/>
      </c>
      <c r="H624">
        <f>IFERROR(PERCENTRANK(C:C,C624),0)</f>
        <v/>
      </c>
      <c r="I624">
        <f>IFERROR(1 - PERCENTRANK(D:D,D624),0)</f>
        <v/>
      </c>
      <c r="J624">
        <f>IFERROR(PERCENTRANK(E:E,E624),0)</f>
        <v/>
      </c>
      <c r="K624">
        <f>IFERROR(1 - PERCENTRANK(F:F,F624),0)</f>
        <v/>
      </c>
      <c r="L624">
        <f>IFERROR(PERCENTRANK(G:G,G624),0)</f>
        <v/>
      </c>
      <c r="M624">
        <f>H624*weightA+I624*weightB+J624*weightC+K624*weightD+L624*weightE</f>
        <v/>
      </c>
    </row>
    <row r="625" spans="1:13">
      <c r="A625">
        <f>RANK(M625,M:M)</f>
        <v/>
      </c>
      <c r="C625">
        <f>SUMIFS('Input - target event report'!H:H,'Input - target event report'!L:L,B625,'Input - target event report'!D:D, "Private Investment")</f>
        <v/>
      </c>
      <c r="D625">
        <f>IF(E625&lt;2, "N/A", (MAXIFS('Input - target event report'!E:E,'Input - target event report'!L:L,B:B,'Input - target event report'!D:D,"Private Investment")-MINIFS('Input - target event report'!E:E,'Input - target event report'!L:L,B:B,'Input - target event report'!D:D,"Private Investment"))/(E625-1))</f>
        <v/>
      </c>
      <c r="E625">
        <f>COUNTIFS('Input - target event report'!L:L,B625,'Input - target event report'!D:D, "Private Investment")</f>
        <v/>
      </c>
      <c r="F625">
        <f>AVERAGEIF(INDEX('Input - companies list'!$A:$BG, 0, MATCH("Clusters 0",'Input - companies list'!$A$1:$BG$1, 0)),'Output - Cluster ranking'!B625,INDEX('Input - companies list'!$A:$BG, 0, MATCH("Flow",'Input - companies list'!$A$1:$BG$1, 0)))</f>
        <v/>
      </c>
      <c r="G625">
        <f>AVERAGEIF(INDEX('Input - companies list'!$A:$BG, 0, MATCH("Clusters 0",'Input - companies list'!$A$1:$BG$1, 0)),'Output - Cluster ranking'!B625,INDEX('Input - companies list'!$A:$BG, 0, MATCH("Inter-Cluster Connectivity",'Input - companies list'!$A$1:$BG$1, 0)))</f>
        <v/>
      </c>
      <c r="H625">
        <f>IFERROR(PERCENTRANK(C:C,C625),0)</f>
        <v/>
      </c>
      <c r="I625">
        <f>IFERROR(1 - PERCENTRANK(D:D,D625),0)</f>
        <v/>
      </c>
      <c r="J625">
        <f>IFERROR(PERCENTRANK(E:E,E625),0)</f>
        <v/>
      </c>
      <c r="K625">
        <f>IFERROR(1 - PERCENTRANK(F:F,F625),0)</f>
        <v/>
      </c>
      <c r="L625">
        <f>IFERROR(PERCENTRANK(G:G,G625),0)</f>
        <v/>
      </c>
      <c r="M625">
        <f>H625*weightA+I625*weightB+J625*weightC+K625*weightD+L625*weightE</f>
        <v/>
      </c>
    </row>
    <row r="626" spans="1:13">
      <c r="A626">
        <f>RANK(M626,M:M)</f>
        <v/>
      </c>
      <c r="C626">
        <f>SUMIFS('Input - target event report'!H:H,'Input - target event report'!L:L,B626,'Input - target event report'!D:D, "Private Investment")</f>
        <v/>
      </c>
      <c r="D626">
        <f>IF(E626&lt;2, "N/A", (MAXIFS('Input - target event report'!E:E,'Input - target event report'!L:L,B:B,'Input - target event report'!D:D,"Private Investment")-MINIFS('Input - target event report'!E:E,'Input - target event report'!L:L,B:B,'Input - target event report'!D:D,"Private Investment"))/(E626-1))</f>
        <v/>
      </c>
      <c r="E626">
        <f>COUNTIFS('Input - target event report'!L:L,B626,'Input - target event report'!D:D, "Private Investment")</f>
        <v/>
      </c>
      <c r="F626">
        <f>AVERAGEIF(INDEX('Input - companies list'!$A:$BG, 0, MATCH("Clusters 0",'Input - companies list'!$A$1:$BG$1, 0)),'Output - Cluster ranking'!B626,INDEX('Input - companies list'!$A:$BG, 0, MATCH("Flow",'Input - companies list'!$A$1:$BG$1, 0)))</f>
        <v/>
      </c>
      <c r="G626">
        <f>AVERAGEIF(INDEX('Input - companies list'!$A:$BG, 0, MATCH("Clusters 0",'Input - companies list'!$A$1:$BG$1, 0)),'Output - Cluster ranking'!B626,INDEX('Input - companies list'!$A:$BG, 0, MATCH("Inter-Cluster Connectivity",'Input - companies list'!$A$1:$BG$1, 0)))</f>
        <v/>
      </c>
      <c r="H626">
        <f>IFERROR(PERCENTRANK(C:C,C626),0)</f>
        <v/>
      </c>
      <c r="I626">
        <f>IFERROR(1 - PERCENTRANK(D:D,D626),0)</f>
        <v/>
      </c>
      <c r="J626">
        <f>IFERROR(PERCENTRANK(E:E,E626),0)</f>
        <v/>
      </c>
      <c r="K626">
        <f>IFERROR(1 - PERCENTRANK(F:F,F626),0)</f>
        <v/>
      </c>
      <c r="L626">
        <f>IFERROR(PERCENTRANK(G:G,G626),0)</f>
        <v/>
      </c>
      <c r="M626">
        <f>H626*weightA+I626*weightB+J626*weightC+K626*weightD+L626*weightE</f>
        <v/>
      </c>
    </row>
    <row r="627" spans="1:13">
      <c r="A627">
        <f>RANK(M627,M:M)</f>
        <v/>
      </c>
      <c r="C627">
        <f>SUMIFS('Input - target event report'!H:H,'Input - target event report'!L:L,B627,'Input - target event report'!D:D, "Private Investment")</f>
        <v/>
      </c>
      <c r="D627">
        <f>IF(E627&lt;2, "N/A", (MAXIFS('Input - target event report'!E:E,'Input - target event report'!L:L,B:B,'Input - target event report'!D:D,"Private Investment")-MINIFS('Input - target event report'!E:E,'Input - target event report'!L:L,B:B,'Input - target event report'!D:D,"Private Investment"))/(E627-1))</f>
        <v/>
      </c>
      <c r="E627">
        <f>COUNTIFS('Input - target event report'!L:L,B627,'Input - target event report'!D:D, "Private Investment")</f>
        <v/>
      </c>
      <c r="F627">
        <f>AVERAGEIF(INDEX('Input - companies list'!$A:$BG, 0, MATCH("Clusters 0",'Input - companies list'!$A$1:$BG$1, 0)),'Output - Cluster ranking'!B627,INDEX('Input - companies list'!$A:$BG, 0, MATCH("Flow",'Input - companies list'!$A$1:$BG$1, 0)))</f>
        <v/>
      </c>
      <c r="G627">
        <f>AVERAGEIF(INDEX('Input - companies list'!$A:$BG, 0, MATCH("Clusters 0",'Input - companies list'!$A$1:$BG$1, 0)),'Output - Cluster ranking'!B627,INDEX('Input - companies list'!$A:$BG, 0, MATCH("Inter-Cluster Connectivity",'Input - companies list'!$A$1:$BG$1, 0)))</f>
        <v/>
      </c>
      <c r="H627">
        <f>IFERROR(PERCENTRANK(C:C,C627),0)</f>
        <v/>
      </c>
      <c r="I627">
        <f>IFERROR(1 - PERCENTRANK(D:D,D627),0)</f>
        <v/>
      </c>
      <c r="J627">
        <f>IFERROR(PERCENTRANK(E:E,E627),0)</f>
        <v/>
      </c>
      <c r="K627">
        <f>IFERROR(1 - PERCENTRANK(F:F,F627),0)</f>
        <v/>
      </c>
      <c r="L627">
        <f>IFERROR(PERCENTRANK(G:G,G627),0)</f>
        <v/>
      </c>
      <c r="M627">
        <f>H627*weightA+I627*weightB+J627*weightC+K627*weightD+L627*weightE</f>
        <v/>
      </c>
    </row>
    <row r="628" spans="1:13">
      <c r="A628">
        <f>RANK(M628,M:M)</f>
        <v/>
      </c>
      <c r="C628">
        <f>SUMIFS('Input - target event report'!H:H,'Input - target event report'!L:L,B628,'Input - target event report'!D:D, "Private Investment")</f>
        <v/>
      </c>
      <c r="D628">
        <f>IF(E628&lt;2, "N/A", (MAXIFS('Input - target event report'!E:E,'Input - target event report'!L:L,B:B,'Input - target event report'!D:D,"Private Investment")-MINIFS('Input - target event report'!E:E,'Input - target event report'!L:L,B:B,'Input - target event report'!D:D,"Private Investment"))/(E628-1))</f>
        <v/>
      </c>
      <c r="E628">
        <f>COUNTIFS('Input - target event report'!L:L,B628,'Input - target event report'!D:D, "Private Investment")</f>
        <v/>
      </c>
      <c r="F628">
        <f>AVERAGEIF(INDEX('Input - companies list'!$A:$BG, 0, MATCH("Clusters 0",'Input - companies list'!$A$1:$BG$1, 0)),'Output - Cluster ranking'!B628,INDEX('Input - companies list'!$A:$BG, 0, MATCH("Flow",'Input - companies list'!$A$1:$BG$1, 0)))</f>
        <v/>
      </c>
      <c r="G628">
        <f>AVERAGEIF(INDEX('Input - companies list'!$A:$BG, 0, MATCH("Clusters 0",'Input - companies list'!$A$1:$BG$1, 0)),'Output - Cluster ranking'!B628,INDEX('Input - companies list'!$A:$BG, 0, MATCH("Inter-Cluster Connectivity",'Input - companies list'!$A$1:$BG$1, 0)))</f>
        <v/>
      </c>
      <c r="H628">
        <f>IFERROR(PERCENTRANK(C:C,C628),0)</f>
        <v/>
      </c>
      <c r="I628">
        <f>IFERROR(1 - PERCENTRANK(D:D,D628),0)</f>
        <v/>
      </c>
      <c r="J628">
        <f>IFERROR(PERCENTRANK(E:E,E628),0)</f>
        <v/>
      </c>
      <c r="K628">
        <f>IFERROR(1 - PERCENTRANK(F:F,F628),0)</f>
        <v/>
      </c>
      <c r="L628">
        <f>IFERROR(PERCENTRANK(G:G,G628),0)</f>
        <v/>
      </c>
      <c r="M628">
        <f>H628*weightA+I628*weightB+J628*weightC+K628*weightD+L628*weightE</f>
        <v/>
      </c>
    </row>
    <row r="629" spans="1:13">
      <c r="A629">
        <f>RANK(M629,M:M)</f>
        <v/>
      </c>
      <c r="C629">
        <f>SUMIFS('Input - target event report'!H:H,'Input - target event report'!L:L,B629,'Input - target event report'!D:D, "Private Investment")</f>
        <v/>
      </c>
      <c r="D629">
        <f>IF(E629&lt;2, "N/A", (MAXIFS('Input - target event report'!E:E,'Input - target event report'!L:L,B:B,'Input - target event report'!D:D,"Private Investment")-MINIFS('Input - target event report'!E:E,'Input - target event report'!L:L,B:B,'Input - target event report'!D:D,"Private Investment"))/(E629-1))</f>
        <v/>
      </c>
      <c r="E629">
        <f>COUNTIFS('Input - target event report'!L:L,B629,'Input - target event report'!D:D, "Private Investment")</f>
        <v/>
      </c>
      <c r="F629">
        <f>AVERAGEIF(INDEX('Input - companies list'!$A:$BG, 0, MATCH("Clusters 0",'Input - companies list'!$A$1:$BG$1, 0)),'Output - Cluster ranking'!B629,INDEX('Input - companies list'!$A:$BG, 0, MATCH("Flow",'Input - companies list'!$A$1:$BG$1, 0)))</f>
        <v/>
      </c>
      <c r="G629">
        <f>AVERAGEIF(INDEX('Input - companies list'!$A:$BG, 0, MATCH("Clusters 0",'Input - companies list'!$A$1:$BG$1, 0)),'Output - Cluster ranking'!B629,INDEX('Input - companies list'!$A:$BG, 0, MATCH("Inter-Cluster Connectivity",'Input - companies list'!$A$1:$BG$1, 0)))</f>
        <v/>
      </c>
      <c r="H629">
        <f>IFERROR(PERCENTRANK(C:C,C629),0)</f>
        <v/>
      </c>
      <c r="I629">
        <f>IFERROR(1 - PERCENTRANK(D:D,D629),0)</f>
        <v/>
      </c>
      <c r="J629">
        <f>IFERROR(PERCENTRANK(E:E,E629),0)</f>
        <v/>
      </c>
      <c r="K629">
        <f>IFERROR(1 - PERCENTRANK(F:F,F629),0)</f>
        <v/>
      </c>
      <c r="L629">
        <f>IFERROR(PERCENTRANK(G:G,G629),0)</f>
        <v/>
      </c>
      <c r="M629">
        <f>H629*weightA+I629*weightB+J629*weightC+K629*weightD+L629*weightE</f>
        <v/>
      </c>
    </row>
    <row r="630" spans="1:13">
      <c r="A630">
        <f>RANK(M630,M:M)</f>
        <v/>
      </c>
      <c r="C630">
        <f>SUMIFS('Input - target event report'!H:H,'Input - target event report'!L:L,B630,'Input - target event report'!D:D, "Private Investment")</f>
        <v/>
      </c>
      <c r="D630">
        <f>IF(E630&lt;2, "N/A", (MAXIFS('Input - target event report'!E:E,'Input - target event report'!L:L,B:B,'Input - target event report'!D:D,"Private Investment")-MINIFS('Input - target event report'!E:E,'Input - target event report'!L:L,B:B,'Input - target event report'!D:D,"Private Investment"))/(E630-1))</f>
        <v/>
      </c>
      <c r="E630">
        <f>COUNTIFS('Input - target event report'!L:L,B630,'Input - target event report'!D:D, "Private Investment")</f>
        <v/>
      </c>
      <c r="F630">
        <f>AVERAGEIF(INDEX('Input - companies list'!$A:$BG, 0, MATCH("Clusters 0",'Input - companies list'!$A$1:$BG$1, 0)),'Output - Cluster ranking'!B630,INDEX('Input - companies list'!$A:$BG, 0, MATCH("Flow",'Input - companies list'!$A$1:$BG$1, 0)))</f>
        <v/>
      </c>
      <c r="G630">
        <f>AVERAGEIF(INDEX('Input - companies list'!$A:$BG, 0, MATCH("Clusters 0",'Input - companies list'!$A$1:$BG$1, 0)),'Output - Cluster ranking'!B630,INDEX('Input - companies list'!$A:$BG, 0, MATCH("Inter-Cluster Connectivity",'Input - companies list'!$A$1:$BG$1, 0)))</f>
        <v/>
      </c>
      <c r="H630">
        <f>IFERROR(PERCENTRANK(C:C,C630),0)</f>
        <v/>
      </c>
      <c r="I630">
        <f>IFERROR(1 - PERCENTRANK(D:D,D630),0)</f>
        <v/>
      </c>
      <c r="J630">
        <f>IFERROR(PERCENTRANK(E:E,E630),0)</f>
        <v/>
      </c>
      <c r="K630">
        <f>IFERROR(1 - PERCENTRANK(F:F,F630),0)</f>
        <v/>
      </c>
      <c r="L630">
        <f>IFERROR(PERCENTRANK(G:G,G630),0)</f>
        <v/>
      </c>
      <c r="M630">
        <f>H630*weightA+I630*weightB+J630*weightC+K630*weightD+L630*weightE</f>
        <v/>
      </c>
    </row>
    <row r="631" spans="1:13">
      <c r="A631">
        <f>RANK(M631,M:M)</f>
        <v/>
      </c>
      <c r="C631">
        <f>SUMIFS('Input - target event report'!H:H,'Input - target event report'!L:L,B631,'Input - target event report'!D:D, "Private Investment")</f>
        <v/>
      </c>
      <c r="D631">
        <f>IF(E631&lt;2, "N/A", (MAXIFS('Input - target event report'!E:E,'Input - target event report'!L:L,B:B,'Input - target event report'!D:D,"Private Investment")-MINIFS('Input - target event report'!E:E,'Input - target event report'!L:L,B:B,'Input - target event report'!D:D,"Private Investment"))/(E631-1))</f>
        <v/>
      </c>
      <c r="E631">
        <f>COUNTIFS('Input - target event report'!L:L,B631,'Input - target event report'!D:D, "Private Investment")</f>
        <v/>
      </c>
      <c r="F631">
        <f>AVERAGEIF(INDEX('Input - companies list'!$A:$BG, 0, MATCH("Clusters 0",'Input - companies list'!$A$1:$BG$1, 0)),'Output - Cluster ranking'!B631,INDEX('Input - companies list'!$A:$BG, 0, MATCH("Flow",'Input - companies list'!$A$1:$BG$1, 0)))</f>
        <v/>
      </c>
      <c r="G631">
        <f>AVERAGEIF(INDEX('Input - companies list'!$A:$BG, 0, MATCH("Clusters 0",'Input - companies list'!$A$1:$BG$1, 0)),'Output - Cluster ranking'!B631,INDEX('Input - companies list'!$A:$BG, 0, MATCH("Inter-Cluster Connectivity",'Input - companies list'!$A$1:$BG$1, 0)))</f>
        <v/>
      </c>
      <c r="H631">
        <f>IFERROR(PERCENTRANK(C:C,C631),0)</f>
        <v/>
      </c>
      <c r="I631">
        <f>IFERROR(1 - PERCENTRANK(D:D,D631),0)</f>
        <v/>
      </c>
      <c r="J631">
        <f>IFERROR(PERCENTRANK(E:E,E631),0)</f>
        <v/>
      </c>
      <c r="K631">
        <f>IFERROR(1 - PERCENTRANK(F:F,F631),0)</f>
        <v/>
      </c>
      <c r="L631">
        <f>IFERROR(PERCENTRANK(G:G,G631),0)</f>
        <v/>
      </c>
      <c r="M631">
        <f>H631*weightA+I631*weightB+J631*weightC+K631*weightD+L631*weightE</f>
        <v/>
      </c>
    </row>
    <row r="632" spans="1:13">
      <c r="A632">
        <f>RANK(M632,M:M)</f>
        <v/>
      </c>
      <c r="C632">
        <f>SUMIFS('Input - target event report'!H:H,'Input - target event report'!L:L,B632,'Input - target event report'!D:D, "Private Investment")</f>
        <v/>
      </c>
      <c r="D632">
        <f>IF(E632&lt;2, "N/A", (MAXIFS('Input - target event report'!E:E,'Input - target event report'!L:L,B:B,'Input - target event report'!D:D,"Private Investment")-MINIFS('Input - target event report'!E:E,'Input - target event report'!L:L,B:B,'Input - target event report'!D:D,"Private Investment"))/(E632-1))</f>
        <v/>
      </c>
      <c r="E632">
        <f>COUNTIFS('Input - target event report'!L:L,B632,'Input - target event report'!D:D, "Private Investment")</f>
        <v/>
      </c>
      <c r="F632">
        <f>AVERAGEIF(INDEX('Input - companies list'!$A:$BG, 0, MATCH("Clusters 0",'Input - companies list'!$A$1:$BG$1, 0)),'Output - Cluster ranking'!B632,INDEX('Input - companies list'!$A:$BG, 0, MATCH("Flow",'Input - companies list'!$A$1:$BG$1, 0)))</f>
        <v/>
      </c>
      <c r="G632">
        <f>AVERAGEIF(INDEX('Input - companies list'!$A:$BG, 0, MATCH("Clusters 0",'Input - companies list'!$A$1:$BG$1, 0)),'Output - Cluster ranking'!B632,INDEX('Input - companies list'!$A:$BG, 0, MATCH("Inter-Cluster Connectivity",'Input - companies list'!$A$1:$BG$1, 0)))</f>
        <v/>
      </c>
      <c r="H632">
        <f>IFERROR(PERCENTRANK(C:C,C632),0)</f>
        <v/>
      </c>
      <c r="I632">
        <f>IFERROR(1 - PERCENTRANK(D:D,D632),0)</f>
        <v/>
      </c>
      <c r="J632">
        <f>IFERROR(PERCENTRANK(E:E,E632),0)</f>
        <v/>
      </c>
      <c r="K632">
        <f>IFERROR(1 - PERCENTRANK(F:F,F632),0)</f>
        <v/>
      </c>
      <c r="L632">
        <f>IFERROR(PERCENTRANK(G:G,G632),0)</f>
        <v/>
      </c>
      <c r="M632">
        <f>H632*weightA+I632*weightB+J632*weightC+K632*weightD+L632*weightE</f>
        <v/>
      </c>
    </row>
    <row r="633" spans="1:13">
      <c r="A633">
        <f>RANK(M633,M:M)</f>
        <v/>
      </c>
      <c r="C633">
        <f>SUMIFS('Input - target event report'!H:H,'Input - target event report'!L:L,B633,'Input - target event report'!D:D, "Private Investment")</f>
        <v/>
      </c>
      <c r="D633">
        <f>IF(E633&lt;2, "N/A", (MAXIFS('Input - target event report'!E:E,'Input - target event report'!L:L,B:B,'Input - target event report'!D:D,"Private Investment")-MINIFS('Input - target event report'!E:E,'Input - target event report'!L:L,B:B,'Input - target event report'!D:D,"Private Investment"))/(E633-1))</f>
        <v/>
      </c>
      <c r="E633">
        <f>COUNTIFS('Input - target event report'!L:L,B633,'Input - target event report'!D:D, "Private Investment")</f>
        <v/>
      </c>
      <c r="F633">
        <f>AVERAGEIF(INDEX('Input - companies list'!$A:$BG, 0, MATCH("Clusters 0",'Input - companies list'!$A$1:$BG$1, 0)),'Output - Cluster ranking'!B633,INDEX('Input - companies list'!$A:$BG, 0, MATCH("Flow",'Input - companies list'!$A$1:$BG$1, 0)))</f>
        <v/>
      </c>
      <c r="G633">
        <f>AVERAGEIF(INDEX('Input - companies list'!$A:$BG, 0, MATCH("Clusters 0",'Input - companies list'!$A$1:$BG$1, 0)),'Output - Cluster ranking'!B633,INDEX('Input - companies list'!$A:$BG, 0, MATCH("Inter-Cluster Connectivity",'Input - companies list'!$A$1:$BG$1, 0)))</f>
        <v/>
      </c>
      <c r="H633">
        <f>IFERROR(PERCENTRANK(C:C,C633),0)</f>
        <v/>
      </c>
      <c r="I633">
        <f>IFERROR(1 - PERCENTRANK(D:D,D633),0)</f>
        <v/>
      </c>
      <c r="J633">
        <f>IFERROR(PERCENTRANK(E:E,E633),0)</f>
        <v/>
      </c>
      <c r="K633">
        <f>IFERROR(1 - PERCENTRANK(F:F,F633),0)</f>
        <v/>
      </c>
      <c r="L633">
        <f>IFERROR(PERCENTRANK(G:G,G633),0)</f>
        <v/>
      </c>
      <c r="M633">
        <f>H633*weightA+I633*weightB+J633*weightC+K633*weightD+L633*weightE</f>
        <v/>
      </c>
    </row>
    <row r="634" spans="1:13">
      <c r="A634">
        <f>RANK(M634,M:M)</f>
        <v/>
      </c>
      <c r="C634">
        <f>SUMIFS('Input - target event report'!H:H,'Input - target event report'!L:L,B634,'Input - target event report'!D:D, "Private Investment")</f>
        <v/>
      </c>
      <c r="D634">
        <f>IF(E634&lt;2, "N/A", (MAXIFS('Input - target event report'!E:E,'Input - target event report'!L:L,B:B,'Input - target event report'!D:D,"Private Investment")-MINIFS('Input - target event report'!E:E,'Input - target event report'!L:L,B:B,'Input - target event report'!D:D,"Private Investment"))/(E634-1))</f>
        <v/>
      </c>
      <c r="E634">
        <f>COUNTIFS('Input - target event report'!L:L,B634,'Input - target event report'!D:D, "Private Investment")</f>
        <v/>
      </c>
      <c r="F634">
        <f>AVERAGEIF(INDEX('Input - companies list'!$A:$BG, 0, MATCH("Clusters 0",'Input - companies list'!$A$1:$BG$1, 0)),'Output - Cluster ranking'!B634,INDEX('Input - companies list'!$A:$BG, 0, MATCH("Flow",'Input - companies list'!$A$1:$BG$1, 0)))</f>
        <v/>
      </c>
      <c r="G634">
        <f>AVERAGEIF(INDEX('Input - companies list'!$A:$BG, 0, MATCH("Clusters 0",'Input - companies list'!$A$1:$BG$1, 0)),'Output - Cluster ranking'!B634,INDEX('Input - companies list'!$A:$BG, 0, MATCH("Inter-Cluster Connectivity",'Input - companies list'!$A$1:$BG$1, 0)))</f>
        <v/>
      </c>
      <c r="H634">
        <f>IFERROR(PERCENTRANK(C:C,C634),0)</f>
        <v/>
      </c>
      <c r="I634">
        <f>IFERROR(1 - PERCENTRANK(D:D,D634),0)</f>
        <v/>
      </c>
      <c r="J634">
        <f>IFERROR(PERCENTRANK(E:E,E634),0)</f>
        <v/>
      </c>
      <c r="K634">
        <f>IFERROR(1 - PERCENTRANK(F:F,F634),0)</f>
        <v/>
      </c>
      <c r="L634">
        <f>IFERROR(PERCENTRANK(G:G,G634),0)</f>
        <v/>
      </c>
      <c r="M634">
        <f>H634*weightA+I634*weightB+J634*weightC+K634*weightD+L634*weightE</f>
        <v/>
      </c>
    </row>
    <row r="635" spans="1:13">
      <c r="A635">
        <f>RANK(M635,M:M)</f>
        <v/>
      </c>
      <c r="C635">
        <f>SUMIFS('Input - target event report'!H:H,'Input - target event report'!L:L,B635,'Input - target event report'!D:D, "Private Investment")</f>
        <v/>
      </c>
      <c r="D635">
        <f>IF(E635&lt;2, "N/A", (MAXIFS('Input - target event report'!E:E,'Input - target event report'!L:L,B:B,'Input - target event report'!D:D,"Private Investment")-MINIFS('Input - target event report'!E:E,'Input - target event report'!L:L,B:B,'Input - target event report'!D:D,"Private Investment"))/(E635-1))</f>
        <v/>
      </c>
      <c r="E635">
        <f>COUNTIFS('Input - target event report'!L:L,B635,'Input - target event report'!D:D, "Private Investment")</f>
        <v/>
      </c>
      <c r="F635">
        <f>AVERAGEIF(INDEX('Input - companies list'!$A:$BG, 0, MATCH("Clusters 0",'Input - companies list'!$A$1:$BG$1, 0)),'Output - Cluster ranking'!B635,INDEX('Input - companies list'!$A:$BG, 0, MATCH("Flow",'Input - companies list'!$A$1:$BG$1, 0)))</f>
        <v/>
      </c>
      <c r="G635">
        <f>AVERAGEIF(INDEX('Input - companies list'!$A:$BG, 0, MATCH("Clusters 0",'Input - companies list'!$A$1:$BG$1, 0)),'Output - Cluster ranking'!B635,INDEX('Input - companies list'!$A:$BG, 0, MATCH("Inter-Cluster Connectivity",'Input - companies list'!$A$1:$BG$1, 0)))</f>
        <v/>
      </c>
      <c r="H635">
        <f>IFERROR(PERCENTRANK(C:C,C635),0)</f>
        <v/>
      </c>
      <c r="I635">
        <f>IFERROR(1 - PERCENTRANK(D:D,D635),0)</f>
        <v/>
      </c>
      <c r="J635">
        <f>IFERROR(PERCENTRANK(E:E,E635),0)</f>
        <v/>
      </c>
      <c r="K635">
        <f>IFERROR(1 - PERCENTRANK(F:F,F635),0)</f>
        <v/>
      </c>
      <c r="L635">
        <f>IFERROR(PERCENTRANK(G:G,G635),0)</f>
        <v/>
      </c>
      <c r="M635">
        <f>H635*weightA+I635*weightB+J635*weightC+K635*weightD+L635*weightE</f>
        <v/>
      </c>
    </row>
    <row r="636" spans="1:13">
      <c r="A636">
        <f>RANK(M636,M:M)</f>
        <v/>
      </c>
      <c r="C636">
        <f>SUMIFS('Input - target event report'!H:H,'Input - target event report'!L:L,B636,'Input - target event report'!D:D, "Private Investment")</f>
        <v/>
      </c>
      <c r="D636">
        <f>IF(E636&lt;2, "N/A", (MAXIFS('Input - target event report'!E:E,'Input - target event report'!L:L,B:B,'Input - target event report'!D:D,"Private Investment")-MINIFS('Input - target event report'!E:E,'Input - target event report'!L:L,B:B,'Input - target event report'!D:D,"Private Investment"))/(E636-1))</f>
        <v/>
      </c>
      <c r="E636">
        <f>COUNTIFS('Input - target event report'!L:L,B636,'Input - target event report'!D:D, "Private Investment")</f>
        <v/>
      </c>
      <c r="F636">
        <f>AVERAGEIF(INDEX('Input - companies list'!$A:$BG, 0, MATCH("Clusters 0",'Input - companies list'!$A$1:$BG$1, 0)),'Output - Cluster ranking'!B636,INDEX('Input - companies list'!$A:$BG, 0, MATCH("Flow",'Input - companies list'!$A$1:$BG$1, 0)))</f>
        <v/>
      </c>
      <c r="G636">
        <f>AVERAGEIF(INDEX('Input - companies list'!$A:$BG, 0, MATCH("Clusters 0",'Input - companies list'!$A$1:$BG$1, 0)),'Output - Cluster ranking'!B636,INDEX('Input - companies list'!$A:$BG, 0, MATCH("Inter-Cluster Connectivity",'Input - companies list'!$A$1:$BG$1, 0)))</f>
        <v/>
      </c>
      <c r="H636">
        <f>IFERROR(PERCENTRANK(C:C,C636),0)</f>
        <v/>
      </c>
      <c r="I636">
        <f>IFERROR(1 - PERCENTRANK(D:D,D636),0)</f>
        <v/>
      </c>
      <c r="J636">
        <f>IFERROR(PERCENTRANK(E:E,E636),0)</f>
        <v/>
      </c>
      <c r="K636">
        <f>IFERROR(1 - PERCENTRANK(F:F,F636),0)</f>
        <v/>
      </c>
      <c r="L636">
        <f>IFERROR(PERCENTRANK(G:G,G636),0)</f>
        <v/>
      </c>
      <c r="M636">
        <f>H636*weightA+I636*weightB+J636*weightC+K636*weightD+L636*weightE</f>
        <v/>
      </c>
    </row>
    <row r="637" spans="1:13">
      <c r="A637">
        <f>RANK(M637,M:M)</f>
        <v/>
      </c>
      <c r="C637">
        <f>SUMIFS('Input - target event report'!H:H,'Input - target event report'!L:L,B637,'Input - target event report'!D:D, "Private Investment")</f>
        <v/>
      </c>
      <c r="D637">
        <f>IF(E637&lt;2, "N/A", (MAXIFS('Input - target event report'!E:E,'Input - target event report'!L:L,B:B,'Input - target event report'!D:D,"Private Investment")-MINIFS('Input - target event report'!E:E,'Input - target event report'!L:L,B:B,'Input - target event report'!D:D,"Private Investment"))/(E637-1))</f>
        <v/>
      </c>
      <c r="E637">
        <f>COUNTIFS('Input - target event report'!L:L,B637,'Input - target event report'!D:D, "Private Investment")</f>
        <v/>
      </c>
      <c r="F637">
        <f>AVERAGEIF(INDEX('Input - companies list'!$A:$BG, 0, MATCH("Clusters 0",'Input - companies list'!$A$1:$BG$1, 0)),'Output - Cluster ranking'!B637,INDEX('Input - companies list'!$A:$BG, 0, MATCH("Flow",'Input - companies list'!$A$1:$BG$1, 0)))</f>
        <v/>
      </c>
      <c r="G637">
        <f>AVERAGEIF(INDEX('Input - companies list'!$A:$BG, 0, MATCH("Clusters 0",'Input - companies list'!$A$1:$BG$1, 0)),'Output - Cluster ranking'!B637,INDEX('Input - companies list'!$A:$BG, 0, MATCH("Inter-Cluster Connectivity",'Input - companies list'!$A$1:$BG$1, 0)))</f>
        <v/>
      </c>
      <c r="H637">
        <f>IFERROR(PERCENTRANK(C:C,C637),0)</f>
        <v/>
      </c>
      <c r="I637">
        <f>IFERROR(1 - PERCENTRANK(D:D,D637),0)</f>
        <v/>
      </c>
      <c r="J637">
        <f>IFERROR(PERCENTRANK(E:E,E637),0)</f>
        <v/>
      </c>
      <c r="K637">
        <f>IFERROR(1 - PERCENTRANK(F:F,F637),0)</f>
        <v/>
      </c>
      <c r="L637">
        <f>IFERROR(PERCENTRANK(G:G,G637),0)</f>
        <v/>
      </c>
      <c r="M637">
        <f>H637*weightA+I637*weightB+J637*weightC+K637*weightD+L637*weightE</f>
        <v/>
      </c>
    </row>
    <row r="638" spans="1:13">
      <c r="A638">
        <f>RANK(M638,M:M)</f>
        <v/>
      </c>
      <c r="C638">
        <f>SUMIFS('Input - target event report'!H:H,'Input - target event report'!L:L,B638,'Input - target event report'!D:D, "Private Investment")</f>
        <v/>
      </c>
      <c r="D638">
        <f>IF(E638&lt;2, "N/A", (MAXIFS('Input - target event report'!E:E,'Input - target event report'!L:L,B:B,'Input - target event report'!D:D,"Private Investment")-MINIFS('Input - target event report'!E:E,'Input - target event report'!L:L,B:B,'Input - target event report'!D:D,"Private Investment"))/(E638-1))</f>
        <v/>
      </c>
      <c r="E638">
        <f>COUNTIFS('Input - target event report'!L:L,B638,'Input - target event report'!D:D, "Private Investment")</f>
        <v/>
      </c>
      <c r="F638">
        <f>AVERAGEIF(INDEX('Input - companies list'!$A:$BG, 0, MATCH("Clusters 0",'Input - companies list'!$A$1:$BG$1, 0)),'Output - Cluster ranking'!B638,INDEX('Input - companies list'!$A:$BG, 0, MATCH("Flow",'Input - companies list'!$A$1:$BG$1, 0)))</f>
        <v/>
      </c>
      <c r="G638">
        <f>AVERAGEIF(INDEX('Input - companies list'!$A:$BG, 0, MATCH("Clusters 0",'Input - companies list'!$A$1:$BG$1, 0)),'Output - Cluster ranking'!B638,INDEX('Input - companies list'!$A:$BG, 0, MATCH("Inter-Cluster Connectivity",'Input - companies list'!$A$1:$BG$1, 0)))</f>
        <v/>
      </c>
      <c r="H638">
        <f>IFERROR(PERCENTRANK(C:C,C638),0)</f>
        <v/>
      </c>
      <c r="I638">
        <f>IFERROR(1 - PERCENTRANK(D:D,D638),0)</f>
        <v/>
      </c>
      <c r="J638">
        <f>IFERROR(PERCENTRANK(E:E,E638),0)</f>
        <v/>
      </c>
      <c r="K638">
        <f>IFERROR(1 - PERCENTRANK(F:F,F638),0)</f>
        <v/>
      </c>
      <c r="L638">
        <f>IFERROR(PERCENTRANK(G:G,G638),0)</f>
        <v/>
      </c>
      <c r="M638">
        <f>H638*weightA+I638*weightB+J638*weightC+K638*weightD+L638*weightE</f>
        <v/>
      </c>
    </row>
    <row r="639" spans="1:13">
      <c r="A639">
        <f>RANK(M639,M:M)</f>
        <v/>
      </c>
      <c r="C639">
        <f>SUMIFS('Input - target event report'!H:H,'Input - target event report'!L:L,B639,'Input - target event report'!D:D, "Private Investment")</f>
        <v/>
      </c>
      <c r="D639">
        <f>IF(E639&lt;2, "N/A", (MAXIFS('Input - target event report'!E:E,'Input - target event report'!L:L,B:B,'Input - target event report'!D:D,"Private Investment")-MINIFS('Input - target event report'!E:E,'Input - target event report'!L:L,B:B,'Input - target event report'!D:D,"Private Investment"))/(E639-1))</f>
        <v/>
      </c>
      <c r="E639">
        <f>COUNTIFS('Input - target event report'!L:L,B639,'Input - target event report'!D:D, "Private Investment")</f>
        <v/>
      </c>
      <c r="F639">
        <f>AVERAGEIF(INDEX('Input - companies list'!$A:$BG, 0, MATCH("Clusters 0",'Input - companies list'!$A$1:$BG$1, 0)),'Output - Cluster ranking'!B639,INDEX('Input - companies list'!$A:$BG, 0, MATCH("Flow",'Input - companies list'!$A$1:$BG$1, 0)))</f>
        <v/>
      </c>
      <c r="G639">
        <f>AVERAGEIF(INDEX('Input - companies list'!$A:$BG, 0, MATCH("Clusters 0",'Input - companies list'!$A$1:$BG$1, 0)),'Output - Cluster ranking'!B639,INDEX('Input - companies list'!$A:$BG, 0, MATCH("Inter-Cluster Connectivity",'Input - companies list'!$A$1:$BG$1, 0)))</f>
        <v/>
      </c>
      <c r="H639">
        <f>IFERROR(PERCENTRANK(C:C,C639),0)</f>
        <v/>
      </c>
      <c r="I639">
        <f>IFERROR(1 - PERCENTRANK(D:D,D639),0)</f>
        <v/>
      </c>
      <c r="J639">
        <f>IFERROR(PERCENTRANK(E:E,E639),0)</f>
        <v/>
      </c>
      <c r="K639">
        <f>IFERROR(1 - PERCENTRANK(F:F,F639),0)</f>
        <v/>
      </c>
      <c r="L639">
        <f>IFERROR(PERCENTRANK(G:G,G639),0)</f>
        <v/>
      </c>
      <c r="M639">
        <f>H639*weightA+I639*weightB+J639*weightC+K639*weightD+L639*weightE</f>
        <v/>
      </c>
    </row>
    <row r="640" spans="1:13">
      <c r="A640">
        <f>RANK(M640,M:M)</f>
        <v/>
      </c>
      <c r="C640">
        <f>SUMIFS('Input - target event report'!H:H,'Input - target event report'!L:L,B640,'Input - target event report'!D:D, "Private Investment")</f>
        <v/>
      </c>
      <c r="D640">
        <f>IF(E640&lt;2, "N/A", (MAXIFS('Input - target event report'!E:E,'Input - target event report'!L:L,B:B,'Input - target event report'!D:D,"Private Investment")-MINIFS('Input - target event report'!E:E,'Input - target event report'!L:L,B:B,'Input - target event report'!D:D,"Private Investment"))/(E640-1))</f>
        <v/>
      </c>
      <c r="E640">
        <f>COUNTIFS('Input - target event report'!L:L,B640,'Input - target event report'!D:D, "Private Investment")</f>
        <v/>
      </c>
      <c r="F640">
        <f>AVERAGEIF(INDEX('Input - companies list'!$A:$BG, 0, MATCH("Clusters 0",'Input - companies list'!$A$1:$BG$1, 0)),'Output - Cluster ranking'!B640,INDEX('Input - companies list'!$A:$BG, 0, MATCH("Flow",'Input - companies list'!$A$1:$BG$1, 0)))</f>
        <v/>
      </c>
      <c r="G640">
        <f>AVERAGEIF(INDEX('Input - companies list'!$A:$BG, 0, MATCH("Clusters 0",'Input - companies list'!$A$1:$BG$1, 0)),'Output - Cluster ranking'!B640,INDEX('Input - companies list'!$A:$BG, 0, MATCH("Inter-Cluster Connectivity",'Input - companies list'!$A$1:$BG$1, 0)))</f>
        <v/>
      </c>
      <c r="H640">
        <f>IFERROR(PERCENTRANK(C:C,C640),0)</f>
        <v/>
      </c>
      <c r="I640">
        <f>IFERROR(1 - PERCENTRANK(D:D,D640),0)</f>
        <v/>
      </c>
      <c r="J640">
        <f>IFERROR(PERCENTRANK(E:E,E640),0)</f>
        <v/>
      </c>
      <c r="K640">
        <f>IFERROR(1 - PERCENTRANK(F:F,F640),0)</f>
        <v/>
      </c>
      <c r="L640">
        <f>IFERROR(PERCENTRANK(G:G,G640),0)</f>
        <v/>
      </c>
      <c r="M640">
        <f>H640*weightA+I640*weightB+J640*weightC+K640*weightD+L640*weightE</f>
        <v/>
      </c>
    </row>
    <row r="641" spans="1:13">
      <c r="A641">
        <f>RANK(M641,M:M)</f>
        <v/>
      </c>
      <c r="C641">
        <f>SUMIFS('Input - target event report'!H:H,'Input - target event report'!L:L,B641,'Input - target event report'!D:D, "Private Investment")</f>
        <v/>
      </c>
      <c r="D641">
        <f>IF(E641&lt;2, "N/A", (MAXIFS('Input - target event report'!E:E,'Input - target event report'!L:L,B:B,'Input - target event report'!D:D,"Private Investment")-MINIFS('Input - target event report'!E:E,'Input - target event report'!L:L,B:B,'Input - target event report'!D:D,"Private Investment"))/(E641-1))</f>
        <v/>
      </c>
      <c r="E641">
        <f>COUNTIFS('Input - target event report'!L:L,B641,'Input - target event report'!D:D, "Private Investment")</f>
        <v/>
      </c>
      <c r="F641">
        <f>AVERAGEIF(INDEX('Input - companies list'!$A:$BG, 0, MATCH("Clusters 0",'Input - companies list'!$A$1:$BG$1, 0)),'Output - Cluster ranking'!B641,INDEX('Input - companies list'!$A:$BG, 0, MATCH("Flow",'Input - companies list'!$A$1:$BG$1, 0)))</f>
        <v/>
      </c>
      <c r="G641">
        <f>AVERAGEIF(INDEX('Input - companies list'!$A:$BG, 0, MATCH("Clusters 0",'Input - companies list'!$A$1:$BG$1, 0)),'Output - Cluster ranking'!B641,INDEX('Input - companies list'!$A:$BG, 0, MATCH("Inter-Cluster Connectivity",'Input - companies list'!$A$1:$BG$1, 0)))</f>
        <v/>
      </c>
      <c r="H641">
        <f>IFERROR(PERCENTRANK(C:C,C641),0)</f>
        <v/>
      </c>
      <c r="I641">
        <f>IFERROR(1 - PERCENTRANK(D:D,D641),0)</f>
        <v/>
      </c>
      <c r="J641">
        <f>IFERROR(PERCENTRANK(E:E,E641),0)</f>
        <v/>
      </c>
      <c r="K641">
        <f>IFERROR(1 - PERCENTRANK(F:F,F641),0)</f>
        <v/>
      </c>
      <c r="L641">
        <f>IFERROR(PERCENTRANK(G:G,G641),0)</f>
        <v/>
      </c>
      <c r="M641">
        <f>H641*weightA+I641*weightB+J641*weightC+K641*weightD+L641*weightE</f>
        <v/>
      </c>
    </row>
    <row r="642" spans="1:13">
      <c r="A642">
        <f>RANK(M642,M:M)</f>
        <v/>
      </c>
      <c r="C642">
        <f>SUMIFS('Input - target event report'!H:H,'Input - target event report'!L:L,B642,'Input - target event report'!D:D, "Private Investment")</f>
        <v/>
      </c>
      <c r="D642">
        <f>IF(E642&lt;2, "N/A", (MAXIFS('Input - target event report'!E:E,'Input - target event report'!L:L,B:B,'Input - target event report'!D:D,"Private Investment")-MINIFS('Input - target event report'!E:E,'Input - target event report'!L:L,B:B,'Input - target event report'!D:D,"Private Investment"))/(E642-1))</f>
        <v/>
      </c>
      <c r="E642">
        <f>COUNTIFS('Input - target event report'!L:L,B642,'Input - target event report'!D:D, "Private Investment")</f>
        <v/>
      </c>
      <c r="F642">
        <f>AVERAGEIF(INDEX('Input - companies list'!$A:$BG, 0, MATCH("Clusters 0",'Input - companies list'!$A$1:$BG$1, 0)),'Output - Cluster ranking'!B642,INDEX('Input - companies list'!$A:$BG, 0, MATCH("Flow",'Input - companies list'!$A$1:$BG$1, 0)))</f>
        <v/>
      </c>
      <c r="G642">
        <f>AVERAGEIF(INDEX('Input - companies list'!$A:$BG, 0, MATCH("Clusters 0",'Input - companies list'!$A$1:$BG$1, 0)),'Output - Cluster ranking'!B642,INDEX('Input - companies list'!$A:$BG, 0, MATCH("Inter-Cluster Connectivity",'Input - companies list'!$A$1:$BG$1, 0)))</f>
        <v/>
      </c>
      <c r="H642">
        <f>IFERROR(PERCENTRANK(C:C,C642),0)</f>
        <v/>
      </c>
      <c r="I642">
        <f>IFERROR(1 - PERCENTRANK(D:D,D642),0)</f>
        <v/>
      </c>
      <c r="J642">
        <f>IFERROR(PERCENTRANK(E:E,E642),0)</f>
        <v/>
      </c>
      <c r="K642">
        <f>IFERROR(1 - PERCENTRANK(F:F,F642),0)</f>
        <v/>
      </c>
      <c r="L642">
        <f>IFERROR(PERCENTRANK(G:G,G642),0)</f>
        <v/>
      </c>
      <c r="M642">
        <f>H642*weightA+I642*weightB+J642*weightC+K642*weightD+L642*weightE</f>
        <v/>
      </c>
    </row>
    <row r="643" spans="1:13">
      <c r="A643">
        <f>RANK(M643,M:M)</f>
        <v/>
      </c>
      <c r="C643">
        <f>SUMIFS('Input - target event report'!H:H,'Input - target event report'!L:L,B643,'Input - target event report'!D:D, "Private Investment")</f>
        <v/>
      </c>
      <c r="D643">
        <f>IF(E643&lt;2, "N/A", (MAXIFS('Input - target event report'!E:E,'Input - target event report'!L:L,B:B,'Input - target event report'!D:D,"Private Investment")-MINIFS('Input - target event report'!E:E,'Input - target event report'!L:L,B:B,'Input - target event report'!D:D,"Private Investment"))/(E643-1))</f>
        <v/>
      </c>
      <c r="E643">
        <f>COUNTIFS('Input - target event report'!L:L,B643,'Input - target event report'!D:D, "Private Investment")</f>
        <v/>
      </c>
      <c r="F643">
        <f>AVERAGEIF(INDEX('Input - companies list'!$A:$BG, 0, MATCH("Clusters 0",'Input - companies list'!$A$1:$BG$1, 0)),'Output - Cluster ranking'!B643,INDEX('Input - companies list'!$A:$BG, 0, MATCH("Flow",'Input - companies list'!$A$1:$BG$1, 0)))</f>
        <v/>
      </c>
      <c r="G643">
        <f>AVERAGEIF(INDEX('Input - companies list'!$A:$BG, 0, MATCH("Clusters 0",'Input - companies list'!$A$1:$BG$1, 0)),'Output - Cluster ranking'!B643,INDEX('Input - companies list'!$A:$BG, 0, MATCH("Inter-Cluster Connectivity",'Input - companies list'!$A$1:$BG$1, 0)))</f>
        <v/>
      </c>
      <c r="H643">
        <f>IFERROR(PERCENTRANK(C:C,C643),0)</f>
        <v/>
      </c>
      <c r="I643">
        <f>IFERROR(1 - PERCENTRANK(D:D,D643),0)</f>
        <v/>
      </c>
      <c r="J643">
        <f>IFERROR(PERCENTRANK(E:E,E643),0)</f>
        <v/>
      </c>
      <c r="K643">
        <f>IFERROR(1 - PERCENTRANK(F:F,F643),0)</f>
        <v/>
      </c>
      <c r="L643">
        <f>IFERROR(PERCENTRANK(G:G,G643),0)</f>
        <v/>
      </c>
      <c r="M643">
        <f>H643*weightA+I643*weightB+J643*weightC+K643*weightD+L643*weightE</f>
        <v/>
      </c>
    </row>
    <row r="644" spans="1:13">
      <c r="A644">
        <f>RANK(M644,M:M)</f>
        <v/>
      </c>
      <c r="C644">
        <f>SUMIFS('Input - target event report'!H:H,'Input - target event report'!L:L,B644,'Input - target event report'!D:D, "Private Investment")</f>
        <v/>
      </c>
      <c r="D644">
        <f>IF(E644&lt;2, "N/A", (MAXIFS('Input - target event report'!E:E,'Input - target event report'!L:L,B:B,'Input - target event report'!D:D,"Private Investment")-MINIFS('Input - target event report'!E:E,'Input - target event report'!L:L,B:B,'Input - target event report'!D:D,"Private Investment"))/(E644-1))</f>
        <v/>
      </c>
      <c r="E644">
        <f>COUNTIFS('Input - target event report'!L:L,B644,'Input - target event report'!D:D, "Private Investment")</f>
        <v/>
      </c>
      <c r="F644">
        <f>AVERAGEIF(INDEX('Input - companies list'!$A:$BG, 0, MATCH("Clusters 0",'Input - companies list'!$A$1:$BG$1, 0)),'Output - Cluster ranking'!B644,INDEX('Input - companies list'!$A:$BG, 0, MATCH("Flow",'Input - companies list'!$A$1:$BG$1, 0)))</f>
        <v/>
      </c>
      <c r="G644">
        <f>AVERAGEIF(INDEX('Input - companies list'!$A:$BG, 0, MATCH("Clusters 0",'Input - companies list'!$A$1:$BG$1, 0)),'Output - Cluster ranking'!B644,INDEX('Input - companies list'!$A:$BG, 0, MATCH("Inter-Cluster Connectivity",'Input - companies list'!$A$1:$BG$1, 0)))</f>
        <v/>
      </c>
      <c r="H644">
        <f>IFERROR(PERCENTRANK(C:C,C644),0)</f>
        <v/>
      </c>
      <c r="I644">
        <f>IFERROR(1 - PERCENTRANK(D:D,D644),0)</f>
        <v/>
      </c>
      <c r="J644">
        <f>IFERROR(PERCENTRANK(E:E,E644),0)</f>
        <v/>
      </c>
      <c r="K644">
        <f>IFERROR(1 - PERCENTRANK(F:F,F644),0)</f>
        <v/>
      </c>
      <c r="L644">
        <f>IFERROR(PERCENTRANK(G:G,G644),0)</f>
        <v/>
      </c>
      <c r="M644">
        <f>H644*weightA+I644*weightB+J644*weightC+K644*weightD+L644*weightE</f>
        <v/>
      </c>
    </row>
    <row r="645" spans="1:13">
      <c r="A645">
        <f>RANK(M645,M:M)</f>
        <v/>
      </c>
      <c r="C645">
        <f>SUMIFS('Input - target event report'!H:H,'Input - target event report'!L:L,B645,'Input - target event report'!D:D, "Private Investment")</f>
        <v/>
      </c>
      <c r="D645">
        <f>IF(E645&lt;2, "N/A", (MAXIFS('Input - target event report'!E:E,'Input - target event report'!L:L,B:B,'Input - target event report'!D:D,"Private Investment")-MINIFS('Input - target event report'!E:E,'Input - target event report'!L:L,B:B,'Input - target event report'!D:D,"Private Investment"))/(E645-1))</f>
        <v/>
      </c>
      <c r="E645">
        <f>COUNTIFS('Input - target event report'!L:L,B645,'Input - target event report'!D:D, "Private Investment")</f>
        <v/>
      </c>
      <c r="F645">
        <f>AVERAGEIF(INDEX('Input - companies list'!$A:$BG, 0, MATCH("Clusters 0",'Input - companies list'!$A$1:$BG$1, 0)),'Output - Cluster ranking'!B645,INDEX('Input - companies list'!$A:$BG, 0, MATCH("Flow",'Input - companies list'!$A$1:$BG$1, 0)))</f>
        <v/>
      </c>
      <c r="G645">
        <f>AVERAGEIF(INDEX('Input - companies list'!$A:$BG, 0, MATCH("Clusters 0",'Input - companies list'!$A$1:$BG$1, 0)),'Output - Cluster ranking'!B645,INDEX('Input - companies list'!$A:$BG, 0, MATCH("Inter-Cluster Connectivity",'Input - companies list'!$A$1:$BG$1, 0)))</f>
        <v/>
      </c>
      <c r="H645">
        <f>IFERROR(PERCENTRANK(C:C,C645),0)</f>
        <v/>
      </c>
      <c r="I645">
        <f>IFERROR(1 - PERCENTRANK(D:D,D645),0)</f>
        <v/>
      </c>
      <c r="J645">
        <f>IFERROR(PERCENTRANK(E:E,E645),0)</f>
        <v/>
      </c>
      <c r="K645">
        <f>IFERROR(1 - PERCENTRANK(F:F,F645),0)</f>
        <v/>
      </c>
      <c r="L645">
        <f>IFERROR(PERCENTRANK(G:G,G645),0)</f>
        <v/>
      </c>
      <c r="M645">
        <f>H645*weightA+I645*weightB+J645*weightC+K645*weightD+L645*weightE</f>
        <v/>
      </c>
    </row>
    <row r="646" spans="1:13">
      <c r="A646">
        <f>RANK(M646,M:M)</f>
        <v/>
      </c>
      <c r="C646">
        <f>SUMIFS('Input - target event report'!H:H,'Input - target event report'!L:L,B646,'Input - target event report'!D:D, "Private Investment")</f>
        <v/>
      </c>
      <c r="D646">
        <f>IF(E646&lt;2, "N/A", (MAXIFS('Input - target event report'!E:E,'Input - target event report'!L:L,B:B,'Input - target event report'!D:D,"Private Investment")-MINIFS('Input - target event report'!E:E,'Input - target event report'!L:L,B:B,'Input - target event report'!D:D,"Private Investment"))/(E646-1))</f>
        <v/>
      </c>
      <c r="E646">
        <f>COUNTIFS('Input - target event report'!L:L,B646,'Input - target event report'!D:D, "Private Investment")</f>
        <v/>
      </c>
      <c r="F646">
        <f>AVERAGEIF(INDEX('Input - companies list'!$A:$BG, 0, MATCH("Clusters 0",'Input - companies list'!$A$1:$BG$1, 0)),'Output - Cluster ranking'!B646,INDEX('Input - companies list'!$A:$BG, 0, MATCH("Flow",'Input - companies list'!$A$1:$BG$1, 0)))</f>
        <v/>
      </c>
      <c r="G646">
        <f>AVERAGEIF(INDEX('Input - companies list'!$A:$BG, 0, MATCH("Clusters 0",'Input - companies list'!$A$1:$BG$1, 0)),'Output - Cluster ranking'!B646,INDEX('Input - companies list'!$A:$BG, 0, MATCH("Inter-Cluster Connectivity",'Input - companies list'!$A$1:$BG$1, 0)))</f>
        <v/>
      </c>
      <c r="H646">
        <f>IFERROR(PERCENTRANK(C:C,C646),0)</f>
        <v/>
      </c>
      <c r="I646">
        <f>IFERROR(1 - PERCENTRANK(D:D,D646),0)</f>
        <v/>
      </c>
      <c r="J646">
        <f>IFERROR(PERCENTRANK(E:E,E646),0)</f>
        <v/>
      </c>
      <c r="K646">
        <f>IFERROR(1 - PERCENTRANK(F:F,F646),0)</f>
        <v/>
      </c>
      <c r="L646">
        <f>IFERROR(PERCENTRANK(G:G,G646),0)</f>
        <v/>
      </c>
      <c r="M646">
        <f>H646*weightA+I646*weightB+J646*weightC+K646*weightD+L646*weightE</f>
        <v/>
      </c>
    </row>
    <row r="647" spans="1:13">
      <c r="A647">
        <f>RANK(M647,M:M)</f>
        <v/>
      </c>
      <c r="C647">
        <f>SUMIFS('Input - target event report'!H:H,'Input - target event report'!L:L,B647,'Input - target event report'!D:D, "Private Investment")</f>
        <v/>
      </c>
      <c r="D647">
        <f>IF(E647&lt;2, "N/A", (MAXIFS('Input - target event report'!E:E,'Input - target event report'!L:L,B:B,'Input - target event report'!D:D,"Private Investment")-MINIFS('Input - target event report'!E:E,'Input - target event report'!L:L,B:B,'Input - target event report'!D:D,"Private Investment"))/(E647-1))</f>
        <v/>
      </c>
      <c r="E647">
        <f>COUNTIFS('Input - target event report'!L:L,B647,'Input - target event report'!D:D, "Private Investment")</f>
        <v/>
      </c>
      <c r="F647">
        <f>AVERAGEIF(INDEX('Input - companies list'!$A:$BG, 0, MATCH("Clusters 0",'Input - companies list'!$A$1:$BG$1, 0)),'Output - Cluster ranking'!B647,INDEX('Input - companies list'!$A:$BG, 0, MATCH("Flow",'Input - companies list'!$A$1:$BG$1, 0)))</f>
        <v/>
      </c>
      <c r="G647">
        <f>AVERAGEIF(INDEX('Input - companies list'!$A:$BG, 0, MATCH("Clusters 0",'Input - companies list'!$A$1:$BG$1, 0)),'Output - Cluster ranking'!B647,INDEX('Input - companies list'!$A:$BG, 0, MATCH("Inter-Cluster Connectivity",'Input - companies list'!$A$1:$BG$1, 0)))</f>
        <v/>
      </c>
      <c r="H647">
        <f>IFERROR(PERCENTRANK(C:C,C647),0)</f>
        <v/>
      </c>
      <c r="I647">
        <f>IFERROR(1 - PERCENTRANK(D:D,D647),0)</f>
        <v/>
      </c>
      <c r="J647">
        <f>IFERROR(PERCENTRANK(E:E,E647),0)</f>
        <v/>
      </c>
      <c r="K647">
        <f>IFERROR(1 - PERCENTRANK(F:F,F647),0)</f>
        <v/>
      </c>
      <c r="L647">
        <f>IFERROR(PERCENTRANK(G:G,G647),0)</f>
        <v/>
      </c>
      <c r="M647">
        <f>H647*weightA+I647*weightB+J647*weightC+K647*weightD+L647*weightE</f>
        <v/>
      </c>
    </row>
    <row r="648" spans="1:13">
      <c r="A648">
        <f>RANK(M648,M:M)</f>
        <v/>
      </c>
      <c r="C648">
        <f>SUMIFS('Input - target event report'!H:H,'Input - target event report'!L:L,B648,'Input - target event report'!D:D, "Private Investment")</f>
        <v/>
      </c>
      <c r="D648">
        <f>IF(E648&lt;2, "N/A", (MAXIFS('Input - target event report'!E:E,'Input - target event report'!L:L,B:B,'Input - target event report'!D:D,"Private Investment")-MINIFS('Input - target event report'!E:E,'Input - target event report'!L:L,B:B,'Input - target event report'!D:D,"Private Investment"))/(E648-1))</f>
        <v/>
      </c>
      <c r="E648">
        <f>COUNTIFS('Input - target event report'!L:L,B648,'Input - target event report'!D:D, "Private Investment")</f>
        <v/>
      </c>
      <c r="F648">
        <f>AVERAGEIF(INDEX('Input - companies list'!$A:$BG, 0, MATCH("Clusters 0",'Input - companies list'!$A$1:$BG$1, 0)),'Output - Cluster ranking'!B648,INDEX('Input - companies list'!$A:$BG, 0, MATCH("Flow",'Input - companies list'!$A$1:$BG$1, 0)))</f>
        <v/>
      </c>
      <c r="G648">
        <f>AVERAGEIF(INDEX('Input - companies list'!$A:$BG, 0, MATCH("Clusters 0",'Input - companies list'!$A$1:$BG$1, 0)),'Output - Cluster ranking'!B648,INDEX('Input - companies list'!$A:$BG, 0, MATCH("Inter-Cluster Connectivity",'Input - companies list'!$A$1:$BG$1, 0)))</f>
        <v/>
      </c>
      <c r="H648">
        <f>IFERROR(PERCENTRANK(C:C,C648),0)</f>
        <v/>
      </c>
      <c r="I648">
        <f>IFERROR(1 - PERCENTRANK(D:D,D648),0)</f>
        <v/>
      </c>
      <c r="J648">
        <f>IFERROR(PERCENTRANK(E:E,E648),0)</f>
        <v/>
      </c>
      <c r="K648">
        <f>IFERROR(1 - PERCENTRANK(F:F,F648),0)</f>
        <v/>
      </c>
      <c r="L648">
        <f>IFERROR(PERCENTRANK(G:G,G648),0)</f>
        <v/>
      </c>
      <c r="M648">
        <f>H648*weightA+I648*weightB+J648*weightC+K648*weightD+L648*weightE</f>
        <v/>
      </c>
    </row>
    <row r="649" spans="1:13">
      <c r="A649">
        <f>RANK(M649,M:M)</f>
        <v/>
      </c>
      <c r="C649">
        <f>SUMIFS('Input - target event report'!H:H,'Input - target event report'!L:L,B649,'Input - target event report'!D:D, "Private Investment")</f>
        <v/>
      </c>
      <c r="D649">
        <f>IF(E649&lt;2, "N/A", (MAXIFS('Input - target event report'!E:E,'Input - target event report'!L:L,B:B,'Input - target event report'!D:D,"Private Investment")-MINIFS('Input - target event report'!E:E,'Input - target event report'!L:L,B:B,'Input - target event report'!D:D,"Private Investment"))/(E649-1))</f>
        <v/>
      </c>
      <c r="E649">
        <f>COUNTIFS('Input - target event report'!L:L,B649,'Input - target event report'!D:D, "Private Investment")</f>
        <v/>
      </c>
      <c r="F649">
        <f>AVERAGEIF(INDEX('Input - companies list'!$A:$BG, 0, MATCH("Clusters 0",'Input - companies list'!$A$1:$BG$1, 0)),'Output - Cluster ranking'!B649,INDEX('Input - companies list'!$A:$BG, 0, MATCH("Flow",'Input - companies list'!$A$1:$BG$1, 0)))</f>
        <v/>
      </c>
      <c r="G649">
        <f>AVERAGEIF(INDEX('Input - companies list'!$A:$BG, 0, MATCH("Clusters 0",'Input - companies list'!$A$1:$BG$1, 0)),'Output - Cluster ranking'!B649,INDEX('Input - companies list'!$A:$BG, 0, MATCH("Inter-Cluster Connectivity",'Input - companies list'!$A$1:$BG$1, 0)))</f>
        <v/>
      </c>
      <c r="H649">
        <f>IFERROR(PERCENTRANK(C:C,C649),0)</f>
        <v/>
      </c>
      <c r="I649">
        <f>IFERROR(1 - PERCENTRANK(D:D,D649),0)</f>
        <v/>
      </c>
      <c r="J649">
        <f>IFERROR(PERCENTRANK(E:E,E649),0)</f>
        <v/>
      </c>
      <c r="K649">
        <f>IFERROR(1 - PERCENTRANK(F:F,F649),0)</f>
        <v/>
      </c>
      <c r="L649">
        <f>IFERROR(PERCENTRANK(G:G,G649),0)</f>
        <v/>
      </c>
      <c r="M649">
        <f>H649*weightA+I649*weightB+J649*weightC+K649*weightD+L649*weightE</f>
        <v/>
      </c>
    </row>
    <row r="650" spans="1:13">
      <c r="A650">
        <f>RANK(M650,M:M)</f>
        <v/>
      </c>
      <c r="C650">
        <f>SUMIFS('Input - target event report'!H:H,'Input - target event report'!L:L,B650,'Input - target event report'!D:D, "Private Investment")</f>
        <v/>
      </c>
      <c r="D650">
        <f>IF(E650&lt;2, "N/A", (MAXIFS('Input - target event report'!E:E,'Input - target event report'!L:L,B:B,'Input - target event report'!D:D,"Private Investment")-MINIFS('Input - target event report'!E:E,'Input - target event report'!L:L,B:B,'Input - target event report'!D:D,"Private Investment"))/(E650-1))</f>
        <v/>
      </c>
      <c r="E650">
        <f>COUNTIFS('Input - target event report'!L:L,B650,'Input - target event report'!D:D, "Private Investment")</f>
        <v/>
      </c>
      <c r="F650">
        <f>AVERAGEIF(INDEX('Input - companies list'!$A:$BG, 0, MATCH("Clusters 0",'Input - companies list'!$A$1:$BG$1, 0)),'Output - Cluster ranking'!B650,INDEX('Input - companies list'!$A:$BG, 0, MATCH("Flow",'Input - companies list'!$A$1:$BG$1, 0)))</f>
        <v/>
      </c>
      <c r="G650">
        <f>AVERAGEIF(INDEX('Input - companies list'!$A:$BG, 0, MATCH("Clusters 0",'Input - companies list'!$A$1:$BG$1, 0)),'Output - Cluster ranking'!B650,INDEX('Input - companies list'!$A:$BG, 0, MATCH("Inter-Cluster Connectivity",'Input - companies list'!$A$1:$BG$1, 0)))</f>
        <v/>
      </c>
      <c r="H650">
        <f>IFERROR(PERCENTRANK(C:C,C650),0)</f>
        <v/>
      </c>
      <c r="I650">
        <f>IFERROR(1 - PERCENTRANK(D:D,D650),0)</f>
        <v/>
      </c>
      <c r="J650">
        <f>IFERROR(PERCENTRANK(E:E,E650),0)</f>
        <v/>
      </c>
      <c r="K650">
        <f>IFERROR(1 - PERCENTRANK(F:F,F650),0)</f>
        <v/>
      </c>
      <c r="L650">
        <f>IFERROR(PERCENTRANK(G:G,G650),0)</f>
        <v/>
      </c>
      <c r="M650">
        <f>H650*weightA+I650*weightB+J650*weightC+K650*weightD+L650*weightE</f>
        <v/>
      </c>
    </row>
    <row r="651" spans="1:13">
      <c r="A651">
        <f>RANK(M651,M:M)</f>
        <v/>
      </c>
      <c r="C651">
        <f>SUMIFS('Input - target event report'!H:H,'Input - target event report'!L:L,B651,'Input - target event report'!D:D, "Private Investment")</f>
        <v/>
      </c>
      <c r="D651">
        <f>IF(E651&lt;2, "N/A", (MAXIFS('Input - target event report'!E:E,'Input - target event report'!L:L,B:B,'Input - target event report'!D:D,"Private Investment")-MINIFS('Input - target event report'!E:E,'Input - target event report'!L:L,B:B,'Input - target event report'!D:D,"Private Investment"))/(E651-1))</f>
        <v/>
      </c>
      <c r="E651">
        <f>COUNTIFS('Input - target event report'!L:L,B651,'Input - target event report'!D:D, "Private Investment")</f>
        <v/>
      </c>
      <c r="F651">
        <f>AVERAGEIF(INDEX('Input - companies list'!$A:$BG, 0, MATCH("Clusters 0",'Input - companies list'!$A$1:$BG$1, 0)),'Output - Cluster ranking'!B651,INDEX('Input - companies list'!$A:$BG, 0, MATCH("Flow",'Input - companies list'!$A$1:$BG$1, 0)))</f>
        <v/>
      </c>
      <c r="G651">
        <f>AVERAGEIF(INDEX('Input - companies list'!$A:$BG, 0, MATCH("Clusters 0",'Input - companies list'!$A$1:$BG$1, 0)),'Output - Cluster ranking'!B651,INDEX('Input - companies list'!$A:$BG, 0, MATCH("Inter-Cluster Connectivity",'Input - companies list'!$A$1:$BG$1, 0)))</f>
        <v/>
      </c>
      <c r="H651">
        <f>IFERROR(PERCENTRANK(C:C,C651),0)</f>
        <v/>
      </c>
      <c r="I651">
        <f>IFERROR(1 - PERCENTRANK(D:D,D651),0)</f>
        <v/>
      </c>
      <c r="J651">
        <f>IFERROR(PERCENTRANK(E:E,E651),0)</f>
        <v/>
      </c>
      <c r="K651">
        <f>IFERROR(1 - PERCENTRANK(F:F,F651),0)</f>
        <v/>
      </c>
      <c r="L651">
        <f>IFERROR(PERCENTRANK(G:G,G651),0)</f>
        <v/>
      </c>
      <c r="M651">
        <f>H651*weightA+I651*weightB+J651*weightC+K651*weightD+L651*weightE</f>
        <v/>
      </c>
    </row>
    <row r="652" spans="1:13">
      <c r="A652">
        <f>RANK(M652,M:M)</f>
        <v/>
      </c>
      <c r="C652">
        <f>SUMIFS('Input - target event report'!H:H,'Input - target event report'!L:L,B652,'Input - target event report'!D:D, "Private Investment")</f>
        <v/>
      </c>
      <c r="D652">
        <f>IF(E652&lt;2, "N/A", (MAXIFS('Input - target event report'!E:E,'Input - target event report'!L:L,B:B,'Input - target event report'!D:D,"Private Investment")-MINIFS('Input - target event report'!E:E,'Input - target event report'!L:L,B:B,'Input - target event report'!D:D,"Private Investment"))/(E652-1))</f>
        <v/>
      </c>
      <c r="E652">
        <f>COUNTIFS('Input - target event report'!L:L,B652,'Input - target event report'!D:D, "Private Investment")</f>
        <v/>
      </c>
      <c r="F652">
        <f>AVERAGEIF(INDEX('Input - companies list'!$A:$BG, 0, MATCH("Clusters 0",'Input - companies list'!$A$1:$BG$1, 0)),'Output - Cluster ranking'!B652,INDEX('Input - companies list'!$A:$BG, 0, MATCH("Flow",'Input - companies list'!$A$1:$BG$1, 0)))</f>
        <v/>
      </c>
      <c r="G652">
        <f>AVERAGEIF(INDEX('Input - companies list'!$A:$BG, 0, MATCH("Clusters 0",'Input - companies list'!$A$1:$BG$1, 0)),'Output - Cluster ranking'!B652,INDEX('Input - companies list'!$A:$BG, 0, MATCH("Inter-Cluster Connectivity",'Input - companies list'!$A$1:$BG$1, 0)))</f>
        <v/>
      </c>
      <c r="H652">
        <f>IFERROR(PERCENTRANK(C:C,C652),0)</f>
        <v/>
      </c>
      <c r="I652">
        <f>IFERROR(1 - PERCENTRANK(D:D,D652),0)</f>
        <v/>
      </c>
      <c r="J652">
        <f>IFERROR(PERCENTRANK(E:E,E652),0)</f>
        <v/>
      </c>
      <c r="K652">
        <f>IFERROR(1 - PERCENTRANK(F:F,F652),0)</f>
        <v/>
      </c>
      <c r="L652">
        <f>IFERROR(PERCENTRANK(G:G,G652),0)</f>
        <v/>
      </c>
      <c r="M652">
        <f>H652*weightA+I652*weightB+J652*weightC+K652*weightD+L652*weightE</f>
        <v/>
      </c>
    </row>
    <row r="653" spans="1:13">
      <c r="A653">
        <f>RANK(M653,M:M)</f>
        <v/>
      </c>
      <c r="C653">
        <f>SUMIFS('Input - target event report'!H:H,'Input - target event report'!L:L,B653,'Input - target event report'!D:D, "Private Investment")</f>
        <v/>
      </c>
      <c r="D653">
        <f>IF(E653&lt;2, "N/A", (MAXIFS('Input - target event report'!E:E,'Input - target event report'!L:L,B:B,'Input - target event report'!D:D,"Private Investment")-MINIFS('Input - target event report'!E:E,'Input - target event report'!L:L,B:B,'Input - target event report'!D:D,"Private Investment"))/(E653-1))</f>
        <v/>
      </c>
      <c r="E653">
        <f>COUNTIFS('Input - target event report'!L:L,B653,'Input - target event report'!D:D, "Private Investment")</f>
        <v/>
      </c>
      <c r="F653">
        <f>AVERAGEIF(INDEX('Input - companies list'!$A:$BG, 0, MATCH("Clusters 0",'Input - companies list'!$A$1:$BG$1, 0)),'Output - Cluster ranking'!B653,INDEX('Input - companies list'!$A:$BG, 0, MATCH("Flow",'Input - companies list'!$A$1:$BG$1, 0)))</f>
        <v/>
      </c>
      <c r="G653">
        <f>AVERAGEIF(INDEX('Input - companies list'!$A:$BG, 0, MATCH("Clusters 0",'Input - companies list'!$A$1:$BG$1, 0)),'Output - Cluster ranking'!B653,INDEX('Input - companies list'!$A:$BG, 0, MATCH("Inter-Cluster Connectivity",'Input - companies list'!$A$1:$BG$1, 0)))</f>
        <v/>
      </c>
      <c r="H653">
        <f>IFERROR(PERCENTRANK(C:C,C653),0)</f>
        <v/>
      </c>
      <c r="I653">
        <f>IFERROR(1 - PERCENTRANK(D:D,D653),0)</f>
        <v/>
      </c>
      <c r="J653">
        <f>IFERROR(PERCENTRANK(E:E,E653),0)</f>
        <v/>
      </c>
      <c r="K653">
        <f>IFERROR(1 - PERCENTRANK(F:F,F653),0)</f>
        <v/>
      </c>
      <c r="L653">
        <f>IFERROR(PERCENTRANK(G:G,G653),0)</f>
        <v/>
      </c>
      <c r="M653">
        <f>H653*weightA+I653*weightB+J653*weightC+K653*weightD+L653*weightE</f>
        <v/>
      </c>
    </row>
    <row r="654" spans="1:13">
      <c r="A654">
        <f>RANK(M654,M:M)</f>
        <v/>
      </c>
      <c r="C654">
        <f>SUMIFS('Input - target event report'!H:H,'Input - target event report'!L:L,B654,'Input - target event report'!D:D, "Private Investment")</f>
        <v/>
      </c>
      <c r="D654">
        <f>IF(E654&lt;2, "N/A", (MAXIFS('Input - target event report'!E:E,'Input - target event report'!L:L,B:B,'Input - target event report'!D:D,"Private Investment")-MINIFS('Input - target event report'!E:E,'Input - target event report'!L:L,B:B,'Input - target event report'!D:D,"Private Investment"))/(E654-1))</f>
        <v/>
      </c>
      <c r="E654">
        <f>COUNTIFS('Input - target event report'!L:L,B654,'Input - target event report'!D:D, "Private Investment")</f>
        <v/>
      </c>
      <c r="F654">
        <f>AVERAGEIF(INDEX('Input - companies list'!$A:$BG, 0, MATCH("Clusters 0",'Input - companies list'!$A$1:$BG$1, 0)),'Output - Cluster ranking'!B654,INDEX('Input - companies list'!$A:$BG, 0, MATCH("Flow",'Input - companies list'!$A$1:$BG$1, 0)))</f>
        <v/>
      </c>
      <c r="G654">
        <f>AVERAGEIF(INDEX('Input - companies list'!$A:$BG, 0, MATCH("Clusters 0",'Input - companies list'!$A$1:$BG$1, 0)),'Output - Cluster ranking'!B654,INDEX('Input - companies list'!$A:$BG, 0, MATCH("Inter-Cluster Connectivity",'Input - companies list'!$A$1:$BG$1, 0)))</f>
        <v/>
      </c>
      <c r="H654">
        <f>IFERROR(PERCENTRANK(C:C,C654),0)</f>
        <v/>
      </c>
      <c r="I654">
        <f>IFERROR(1 - PERCENTRANK(D:D,D654),0)</f>
        <v/>
      </c>
      <c r="J654">
        <f>IFERROR(PERCENTRANK(E:E,E654),0)</f>
        <v/>
      </c>
      <c r="K654">
        <f>IFERROR(1 - PERCENTRANK(F:F,F654),0)</f>
        <v/>
      </c>
      <c r="L654">
        <f>IFERROR(PERCENTRANK(G:G,G654),0)</f>
        <v/>
      </c>
      <c r="M654">
        <f>H654*weightA+I654*weightB+J654*weightC+K654*weightD+L654*weightE</f>
        <v/>
      </c>
    </row>
    <row r="655" spans="1:13">
      <c r="A655">
        <f>RANK(M655,M:M)</f>
        <v/>
      </c>
      <c r="C655">
        <f>SUMIFS('Input - target event report'!H:H,'Input - target event report'!L:L,B655,'Input - target event report'!D:D, "Private Investment")</f>
        <v/>
      </c>
      <c r="D655">
        <f>IF(E655&lt;2, "N/A", (MAXIFS('Input - target event report'!E:E,'Input - target event report'!L:L,B:B,'Input - target event report'!D:D,"Private Investment")-MINIFS('Input - target event report'!E:E,'Input - target event report'!L:L,B:B,'Input - target event report'!D:D,"Private Investment"))/(E655-1))</f>
        <v/>
      </c>
      <c r="E655">
        <f>COUNTIFS('Input - target event report'!L:L,B655,'Input - target event report'!D:D, "Private Investment")</f>
        <v/>
      </c>
      <c r="F655">
        <f>AVERAGEIF(INDEX('Input - companies list'!$A:$BG, 0, MATCH("Clusters 0",'Input - companies list'!$A$1:$BG$1, 0)),'Output - Cluster ranking'!B655,INDEX('Input - companies list'!$A:$BG, 0, MATCH("Flow",'Input - companies list'!$A$1:$BG$1, 0)))</f>
        <v/>
      </c>
      <c r="G655">
        <f>AVERAGEIF(INDEX('Input - companies list'!$A:$BG, 0, MATCH("Clusters 0",'Input - companies list'!$A$1:$BG$1, 0)),'Output - Cluster ranking'!B655,INDEX('Input - companies list'!$A:$BG, 0, MATCH("Inter-Cluster Connectivity",'Input - companies list'!$A$1:$BG$1, 0)))</f>
        <v/>
      </c>
      <c r="H655">
        <f>IFERROR(PERCENTRANK(C:C,C655),0)</f>
        <v/>
      </c>
      <c r="I655">
        <f>IFERROR(1 - PERCENTRANK(D:D,D655),0)</f>
        <v/>
      </c>
      <c r="J655">
        <f>IFERROR(PERCENTRANK(E:E,E655),0)</f>
        <v/>
      </c>
      <c r="K655">
        <f>IFERROR(1 - PERCENTRANK(F:F,F655),0)</f>
        <v/>
      </c>
      <c r="L655">
        <f>IFERROR(PERCENTRANK(G:G,G655),0)</f>
        <v/>
      </c>
      <c r="M655">
        <f>H655*weightA+I655*weightB+J655*weightC+K655*weightD+L655*weightE</f>
        <v/>
      </c>
    </row>
    <row r="656" spans="1:13">
      <c r="A656">
        <f>RANK(M656,M:M)</f>
        <v/>
      </c>
      <c r="C656">
        <f>SUMIFS('Input - target event report'!H:H,'Input - target event report'!L:L,B656,'Input - target event report'!D:D, "Private Investment")</f>
        <v/>
      </c>
      <c r="D656">
        <f>IF(E656&lt;2, "N/A", (MAXIFS('Input - target event report'!E:E,'Input - target event report'!L:L,B:B,'Input - target event report'!D:D,"Private Investment")-MINIFS('Input - target event report'!E:E,'Input - target event report'!L:L,B:B,'Input - target event report'!D:D,"Private Investment"))/(E656-1))</f>
        <v/>
      </c>
      <c r="E656">
        <f>COUNTIFS('Input - target event report'!L:L,B656,'Input - target event report'!D:D, "Private Investment")</f>
        <v/>
      </c>
      <c r="F656">
        <f>AVERAGEIF(INDEX('Input - companies list'!$A:$BG, 0, MATCH("Clusters 0",'Input - companies list'!$A$1:$BG$1, 0)),'Output - Cluster ranking'!B656,INDEX('Input - companies list'!$A:$BG, 0, MATCH("Flow",'Input - companies list'!$A$1:$BG$1, 0)))</f>
        <v/>
      </c>
      <c r="G656">
        <f>AVERAGEIF(INDEX('Input - companies list'!$A:$BG, 0, MATCH("Clusters 0",'Input - companies list'!$A$1:$BG$1, 0)),'Output - Cluster ranking'!B656,INDEX('Input - companies list'!$A:$BG, 0, MATCH("Inter-Cluster Connectivity",'Input - companies list'!$A$1:$BG$1, 0)))</f>
        <v/>
      </c>
      <c r="H656">
        <f>IFERROR(PERCENTRANK(C:C,C656),0)</f>
        <v/>
      </c>
      <c r="I656">
        <f>IFERROR(1 - PERCENTRANK(D:D,D656),0)</f>
        <v/>
      </c>
      <c r="J656">
        <f>IFERROR(PERCENTRANK(E:E,E656),0)</f>
        <v/>
      </c>
      <c r="K656">
        <f>IFERROR(1 - PERCENTRANK(F:F,F656),0)</f>
        <v/>
      </c>
      <c r="L656">
        <f>IFERROR(PERCENTRANK(G:G,G656),0)</f>
        <v/>
      </c>
      <c r="M656">
        <f>H656*weightA+I656*weightB+J656*weightC+K656*weightD+L656*weightE</f>
        <v/>
      </c>
    </row>
    <row r="657" spans="1:13">
      <c r="A657">
        <f>RANK(M657,M:M)</f>
        <v/>
      </c>
      <c r="C657">
        <f>SUMIFS('Input - target event report'!H:H,'Input - target event report'!L:L,B657,'Input - target event report'!D:D, "Private Investment")</f>
        <v/>
      </c>
      <c r="D657">
        <f>IF(E657&lt;2, "N/A", (MAXIFS('Input - target event report'!E:E,'Input - target event report'!L:L,B:B,'Input - target event report'!D:D,"Private Investment")-MINIFS('Input - target event report'!E:E,'Input - target event report'!L:L,B:B,'Input - target event report'!D:D,"Private Investment"))/(E657-1))</f>
        <v/>
      </c>
      <c r="E657">
        <f>COUNTIFS('Input - target event report'!L:L,B657,'Input - target event report'!D:D, "Private Investment")</f>
        <v/>
      </c>
      <c r="F657">
        <f>AVERAGEIF(INDEX('Input - companies list'!$A:$BG, 0, MATCH("Clusters 0",'Input - companies list'!$A$1:$BG$1, 0)),'Output - Cluster ranking'!B657,INDEX('Input - companies list'!$A:$BG, 0, MATCH("Flow",'Input - companies list'!$A$1:$BG$1, 0)))</f>
        <v/>
      </c>
      <c r="G657">
        <f>AVERAGEIF(INDEX('Input - companies list'!$A:$BG, 0, MATCH("Clusters 0",'Input - companies list'!$A$1:$BG$1, 0)),'Output - Cluster ranking'!B657,INDEX('Input - companies list'!$A:$BG, 0, MATCH("Inter-Cluster Connectivity",'Input - companies list'!$A$1:$BG$1, 0)))</f>
        <v/>
      </c>
      <c r="H657">
        <f>IFERROR(PERCENTRANK(C:C,C657),0)</f>
        <v/>
      </c>
      <c r="I657">
        <f>IFERROR(1 - PERCENTRANK(D:D,D657),0)</f>
        <v/>
      </c>
      <c r="J657">
        <f>IFERROR(PERCENTRANK(E:E,E657),0)</f>
        <v/>
      </c>
      <c r="K657">
        <f>IFERROR(1 - PERCENTRANK(F:F,F657),0)</f>
        <v/>
      </c>
      <c r="L657">
        <f>IFERROR(PERCENTRANK(G:G,G657),0)</f>
        <v/>
      </c>
      <c r="M657">
        <f>H657*weightA+I657*weightB+J657*weightC+K657*weightD+L657*weightE</f>
        <v/>
      </c>
    </row>
    <row r="658" spans="1:13">
      <c r="A658">
        <f>RANK(M658,M:M)</f>
        <v/>
      </c>
      <c r="C658">
        <f>SUMIFS('Input - target event report'!H:H,'Input - target event report'!L:L,B658,'Input - target event report'!D:D, "Private Investment")</f>
        <v/>
      </c>
      <c r="D658">
        <f>IF(E658&lt;2, "N/A", (MAXIFS('Input - target event report'!E:E,'Input - target event report'!L:L,B:B,'Input - target event report'!D:D,"Private Investment")-MINIFS('Input - target event report'!E:E,'Input - target event report'!L:L,B:B,'Input - target event report'!D:D,"Private Investment"))/(E658-1))</f>
        <v/>
      </c>
      <c r="E658">
        <f>COUNTIFS('Input - target event report'!L:L,B658,'Input - target event report'!D:D, "Private Investment")</f>
        <v/>
      </c>
      <c r="F658">
        <f>AVERAGEIF(INDEX('Input - companies list'!$A:$BG, 0, MATCH("Clusters 0",'Input - companies list'!$A$1:$BG$1, 0)),'Output - Cluster ranking'!B658,INDEX('Input - companies list'!$A:$BG, 0, MATCH("Flow",'Input - companies list'!$A$1:$BG$1, 0)))</f>
        <v/>
      </c>
      <c r="G658">
        <f>AVERAGEIF(INDEX('Input - companies list'!$A:$BG, 0, MATCH("Clusters 0",'Input - companies list'!$A$1:$BG$1, 0)),'Output - Cluster ranking'!B658,INDEX('Input - companies list'!$A:$BG, 0, MATCH("Inter-Cluster Connectivity",'Input - companies list'!$A$1:$BG$1, 0)))</f>
        <v/>
      </c>
      <c r="H658">
        <f>IFERROR(PERCENTRANK(C:C,C658),0)</f>
        <v/>
      </c>
      <c r="I658">
        <f>IFERROR(1 - PERCENTRANK(D:D,D658),0)</f>
        <v/>
      </c>
      <c r="J658">
        <f>IFERROR(PERCENTRANK(E:E,E658),0)</f>
        <v/>
      </c>
      <c r="K658">
        <f>IFERROR(1 - PERCENTRANK(F:F,F658),0)</f>
        <v/>
      </c>
      <c r="L658">
        <f>IFERROR(PERCENTRANK(G:G,G658),0)</f>
        <v/>
      </c>
      <c r="M658">
        <f>H658*weightA+I658*weightB+J658*weightC+K658*weightD+L658*weightE</f>
        <v/>
      </c>
    </row>
    <row r="659" spans="1:13">
      <c r="A659">
        <f>RANK(M659,M:M)</f>
        <v/>
      </c>
      <c r="C659">
        <f>SUMIFS('Input - target event report'!H:H,'Input - target event report'!L:L,B659,'Input - target event report'!D:D, "Private Investment")</f>
        <v/>
      </c>
      <c r="D659">
        <f>IF(E659&lt;2, "N/A", (MAXIFS('Input - target event report'!E:E,'Input - target event report'!L:L,B:B,'Input - target event report'!D:D,"Private Investment")-MINIFS('Input - target event report'!E:E,'Input - target event report'!L:L,B:B,'Input - target event report'!D:D,"Private Investment"))/(E659-1))</f>
        <v/>
      </c>
      <c r="E659">
        <f>COUNTIFS('Input - target event report'!L:L,B659,'Input - target event report'!D:D, "Private Investment")</f>
        <v/>
      </c>
      <c r="F659">
        <f>AVERAGEIF(INDEX('Input - companies list'!$A:$BG, 0, MATCH("Clusters 0",'Input - companies list'!$A$1:$BG$1, 0)),'Output - Cluster ranking'!B659,INDEX('Input - companies list'!$A:$BG, 0, MATCH("Flow",'Input - companies list'!$A$1:$BG$1, 0)))</f>
        <v/>
      </c>
      <c r="G659">
        <f>AVERAGEIF(INDEX('Input - companies list'!$A:$BG, 0, MATCH("Clusters 0",'Input - companies list'!$A$1:$BG$1, 0)),'Output - Cluster ranking'!B659,INDEX('Input - companies list'!$A:$BG, 0, MATCH("Inter-Cluster Connectivity",'Input - companies list'!$A$1:$BG$1, 0)))</f>
        <v/>
      </c>
      <c r="H659">
        <f>IFERROR(PERCENTRANK(C:C,C659),0)</f>
        <v/>
      </c>
      <c r="I659">
        <f>IFERROR(1 - PERCENTRANK(D:D,D659),0)</f>
        <v/>
      </c>
      <c r="J659">
        <f>IFERROR(PERCENTRANK(E:E,E659),0)</f>
        <v/>
      </c>
      <c r="K659">
        <f>IFERROR(1 - PERCENTRANK(F:F,F659),0)</f>
        <v/>
      </c>
      <c r="L659">
        <f>IFERROR(PERCENTRANK(G:G,G659),0)</f>
        <v/>
      </c>
      <c r="M659">
        <f>H659*weightA+I659*weightB+J659*weightC+K659*weightD+L659*weightE</f>
        <v/>
      </c>
    </row>
    <row r="660" spans="1:13">
      <c r="A660">
        <f>RANK(M660,M:M)</f>
        <v/>
      </c>
      <c r="C660">
        <f>SUMIFS('Input - target event report'!H:H,'Input - target event report'!L:L,B660,'Input - target event report'!D:D, "Private Investment")</f>
        <v/>
      </c>
      <c r="D660">
        <f>IF(E660&lt;2, "N/A", (MAXIFS('Input - target event report'!E:E,'Input - target event report'!L:L,B:B,'Input - target event report'!D:D,"Private Investment")-MINIFS('Input - target event report'!E:E,'Input - target event report'!L:L,B:B,'Input - target event report'!D:D,"Private Investment"))/(E660-1))</f>
        <v/>
      </c>
      <c r="E660">
        <f>COUNTIFS('Input - target event report'!L:L,B660,'Input - target event report'!D:D, "Private Investment")</f>
        <v/>
      </c>
      <c r="F660">
        <f>AVERAGEIF(INDEX('Input - companies list'!$A:$BG, 0, MATCH("Clusters 0",'Input - companies list'!$A$1:$BG$1, 0)),'Output - Cluster ranking'!B660,INDEX('Input - companies list'!$A:$BG, 0, MATCH("Flow",'Input - companies list'!$A$1:$BG$1, 0)))</f>
        <v/>
      </c>
      <c r="G660">
        <f>AVERAGEIF(INDEX('Input - companies list'!$A:$BG, 0, MATCH("Clusters 0",'Input - companies list'!$A$1:$BG$1, 0)),'Output - Cluster ranking'!B660,INDEX('Input - companies list'!$A:$BG, 0, MATCH("Inter-Cluster Connectivity",'Input - companies list'!$A$1:$BG$1, 0)))</f>
        <v/>
      </c>
      <c r="H660">
        <f>IFERROR(PERCENTRANK(C:C,C660),0)</f>
        <v/>
      </c>
      <c r="I660">
        <f>IFERROR(1 - PERCENTRANK(D:D,D660),0)</f>
        <v/>
      </c>
      <c r="J660">
        <f>IFERROR(PERCENTRANK(E:E,E660),0)</f>
        <v/>
      </c>
      <c r="K660">
        <f>IFERROR(1 - PERCENTRANK(F:F,F660),0)</f>
        <v/>
      </c>
      <c r="L660">
        <f>IFERROR(PERCENTRANK(G:G,G660),0)</f>
        <v/>
      </c>
      <c r="M660">
        <f>H660*weightA+I660*weightB+J660*weightC+K660*weightD+L660*weightE</f>
        <v/>
      </c>
    </row>
    <row r="661" spans="1:13">
      <c r="A661">
        <f>RANK(M661,M:M)</f>
        <v/>
      </c>
      <c r="C661">
        <f>SUMIFS('Input - target event report'!H:H,'Input - target event report'!L:L,B661,'Input - target event report'!D:D, "Private Investment")</f>
        <v/>
      </c>
      <c r="D661">
        <f>IF(E661&lt;2, "N/A", (MAXIFS('Input - target event report'!E:E,'Input - target event report'!L:L,B:B,'Input - target event report'!D:D,"Private Investment")-MINIFS('Input - target event report'!E:E,'Input - target event report'!L:L,B:B,'Input - target event report'!D:D,"Private Investment"))/(E661-1))</f>
        <v/>
      </c>
      <c r="E661">
        <f>COUNTIFS('Input - target event report'!L:L,B661,'Input - target event report'!D:D, "Private Investment")</f>
        <v/>
      </c>
      <c r="F661">
        <f>AVERAGEIF(INDEX('Input - companies list'!$A:$BG, 0, MATCH("Clusters 0",'Input - companies list'!$A$1:$BG$1, 0)),'Output - Cluster ranking'!B661,INDEX('Input - companies list'!$A:$BG, 0, MATCH("Flow",'Input - companies list'!$A$1:$BG$1, 0)))</f>
        <v/>
      </c>
      <c r="G661">
        <f>AVERAGEIF(INDEX('Input - companies list'!$A:$BG, 0, MATCH("Clusters 0",'Input - companies list'!$A$1:$BG$1, 0)),'Output - Cluster ranking'!B661,INDEX('Input - companies list'!$A:$BG, 0, MATCH("Inter-Cluster Connectivity",'Input - companies list'!$A$1:$BG$1, 0)))</f>
        <v/>
      </c>
      <c r="H661">
        <f>IFERROR(PERCENTRANK(C:C,C661),0)</f>
        <v/>
      </c>
      <c r="I661">
        <f>IFERROR(1 - PERCENTRANK(D:D,D661),0)</f>
        <v/>
      </c>
      <c r="J661">
        <f>IFERROR(PERCENTRANK(E:E,E661),0)</f>
        <v/>
      </c>
      <c r="K661">
        <f>IFERROR(1 - PERCENTRANK(F:F,F661),0)</f>
        <v/>
      </c>
      <c r="L661">
        <f>IFERROR(PERCENTRANK(G:G,G661),0)</f>
        <v/>
      </c>
      <c r="M661">
        <f>H661*weightA+I661*weightB+J661*weightC+K661*weightD+L661*weightE</f>
        <v/>
      </c>
    </row>
    <row r="662" spans="1:13">
      <c r="A662">
        <f>RANK(M662,M:M)</f>
        <v/>
      </c>
      <c r="C662">
        <f>SUMIFS('Input - target event report'!H:H,'Input - target event report'!L:L,B662,'Input - target event report'!D:D, "Private Investment")</f>
        <v/>
      </c>
      <c r="D662">
        <f>IF(E662&lt;2, "N/A", (MAXIFS('Input - target event report'!E:E,'Input - target event report'!L:L,B:B,'Input - target event report'!D:D,"Private Investment")-MINIFS('Input - target event report'!E:E,'Input - target event report'!L:L,B:B,'Input - target event report'!D:D,"Private Investment"))/(E662-1))</f>
        <v/>
      </c>
      <c r="E662">
        <f>COUNTIFS('Input - target event report'!L:L,B662,'Input - target event report'!D:D, "Private Investment")</f>
        <v/>
      </c>
      <c r="F662">
        <f>AVERAGEIF(INDEX('Input - companies list'!$A:$BG, 0, MATCH("Clusters 0",'Input - companies list'!$A$1:$BG$1, 0)),'Output - Cluster ranking'!B662,INDEX('Input - companies list'!$A:$BG, 0, MATCH("Flow",'Input - companies list'!$A$1:$BG$1, 0)))</f>
        <v/>
      </c>
      <c r="G662">
        <f>AVERAGEIF(INDEX('Input - companies list'!$A:$BG, 0, MATCH("Clusters 0",'Input - companies list'!$A$1:$BG$1, 0)),'Output - Cluster ranking'!B662,INDEX('Input - companies list'!$A:$BG, 0, MATCH("Inter-Cluster Connectivity",'Input - companies list'!$A$1:$BG$1, 0)))</f>
        <v/>
      </c>
      <c r="H662">
        <f>IFERROR(PERCENTRANK(C:C,C662),0)</f>
        <v/>
      </c>
      <c r="I662">
        <f>IFERROR(1 - PERCENTRANK(D:D,D662),0)</f>
        <v/>
      </c>
      <c r="J662">
        <f>IFERROR(PERCENTRANK(E:E,E662),0)</f>
        <v/>
      </c>
      <c r="K662">
        <f>IFERROR(1 - PERCENTRANK(F:F,F662),0)</f>
        <v/>
      </c>
      <c r="L662">
        <f>IFERROR(PERCENTRANK(G:G,G662),0)</f>
        <v/>
      </c>
      <c r="M662">
        <f>H662*weightA+I662*weightB+J662*weightC+K662*weightD+L662*weightE</f>
        <v/>
      </c>
    </row>
    <row r="663" spans="1:13">
      <c r="A663">
        <f>RANK(M663,M:M)</f>
        <v/>
      </c>
      <c r="C663">
        <f>SUMIFS('Input - target event report'!H:H,'Input - target event report'!L:L,B663,'Input - target event report'!D:D, "Private Investment")</f>
        <v/>
      </c>
      <c r="D663">
        <f>IF(E663&lt;2, "N/A", (MAXIFS('Input - target event report'!E:E,'Input - target event report'!L:L,B:B,'Input - target event report'!D:D,"Private Investment")-MINIFS('Input - target event report'!E:E,'Input - target event report'!L:L,B:B,'Input - target event report'!D:D,"Private Investment"))/(E663-1))</f>
        <v/>
      </c>
      <c r="E663">
        <f>COUNTIFS('Input - target event report'!L:L,B663,'Input - target event report'!D:D, "Private Investment")</f>
        <v/>
      </c>
      <c r="F663">
        <f>AVERAGEIF(INDEX('Input - companies list'!$A:$BG, 0, MATCH("Clusters 0",'Input - companies list'!$A$1:$BG$1, 0)),'Output - Cluster ranking'!B663,INDEX('Input - companies list'!$A:$BG, 0, MATCH("Flow",'Input - companies list'!$A$1:$BG$1, 0)))</f>
        <v/>
      </c>
      <c r="G663">
        <f>AVERAGEIF(INDEX('Input - companies list'!$A:$BG, 0, MATCH("Clusters 0",'Input - companies list'!$A$1:$BG$1, 0)),'Output - Cluster ranking'!B663,INDEX('Input - companies list'!$A:$BG, 0, MATCH("Inter-Cluster Connectivity",'Input - companies list'!$A$1:$BG$1, 0)))</f>
        <v/>
      </c>
      <c r="H663">
        <f>IFERROR(PERCENTRANK(C:C,C663),0)</f>
        <v/>
      </c>
      <c r="I663">
        <f>IFERROR(1 - PERCENTRANK(D:D,D663),0)</f>
        <v/>
      </c>
      <c r="J663">
        <f>IFERROR(PERCENTRANK(E:E,E663),0)</f>
        <v/>
      </c>
      <c r="K663">
        <f>IFERROR(1 - PERCENTRANK(F:F,F663),0)</f>
        <v/>
      </c>
      <c r="L663">
        <f>IFERROR(PERCENTRANK(G:G,G663),0)</f>
        <v/>
      </c>
      <c r="M663">
        <f>H663*weightA+I663*weightB+J663*weightC+K663*weightD+L663*weightE</f>
        <v/>
      </c>
    </row>
    <row r="664" spans="1:13">
      <c r="A664">
        <f>RANK(M664,M:M)</f>
        <v/>
      </c>
      <c r="C664">
        <f>SUMIFS('Input - target event report'!H:H,'Input - target event report'!L:L,B664,'Input - target event report'!D:D, "Private Investment")</f>
        <v/>
      </c>
      <c r="D664">
        <f>IF(E664&lt;2, "N/A", (MAXIFS('Input - target event report'!E:E,'Input - target event report'!L:L,B:B,'Input - target event report'!D:D,"Private Investment")-MINIFS('Input - target event report'!E:E,'Input - target event report'!L:L,B:B,'Input - target event report'!D:D,"Private Investment"))/(E664-1))</f>
        <v/>
      </c>
      <c r="E664">
        <f>COUNTIFS('Input - target event report'!L:L,B664,'Input - target event report'!D:D, "Private Investment")</f>
        <v/>
      </c>
      <c r="F664">
        <f>AVERAGEIF(INDEX('Input - companies list'!$A:$BG, 0, MATCH("Clusters 0",'Input - companies list'!$A$1:$BG$1, 0)),'Output - Cluster ranking'!B664,INDEX('Input - companies list'!$A:$BG, 0, MATCH("Flow",'Input - companies list'!$A$1:$BG$1, 0)))</f>
        <v/>
      </c>
      <c r="G664">
        <f>AVERAGEIF(INDEX('Input - companies list'!$A:$BG, 0, MATCH("Clusters 0",'Input - companies list'!$A$1:$BG$1, 0)),'Output - Cluster ranking'!B664,INDEX('Input - companies list'!$A:$BG, 0, MATCH("Inter-Cluster Connectivity",'Input - companies list'!$A$1:$BG$1, 0)))</f>
        <v/>
      </c>
      <c r="H664">
        <f>IFERROR(PERCENTRANK(C:C,C664),0)</f>
        <v/>
      </c>
      <c r="I664">
        <f>IFERROR(1 - PERCENTRANK(D:D,D664),0)</f>
        <v/>
      </c>
      <c r="J664">
        <f>IFERROR(PERCENTRANK(E:E,E664),0)</f>
        <v/>
      </c>
      <c r="K664">
        <f>IFERROR(1 - PERCENTRANK(F:F,F664),0)</f>
        <v/>
      </c>
      <c r="L664">
        <f>IFERROR(PERCENTRANK(G:G,G664),0)</f>
        <v/>
      </c>
      <c r="M664">
        <f>H664*weightA+I664*weightB+J664*weightC+K664*weightD+L664*weightE</f>
        <v/>
      </c>
    </row>
    <row r="665" spans="1:13">
      <c r="A665">
        <f>RANK(M665,M:M)</f>
        <v/>
      </c>
      <c r="C665">
        <f>SUMIFS('Input - target event report'!H:H,'Input - target event report'!L:L,B665,'Input - target event report'!D:D, "Private Investment")</f>
        <v/>
      </c>
      <c r="D665">
        <f>IF(E665&lt;2, "N/A", (MAXIFS('Input - target event report'!E:E,'Input - target event report'!L:L,B:B,'Input - target event report'!D:D,"Private Investment")-MINIFS('Input - target event report'!E:E,'Input - target event report'!L:L,B:B,'Input - target event report'!D:D,"Private Investment"))/(E665-1))</f>
        <v/>
      </c>
      <c r="E665">
        <f>COUNTIFS('Input - target event report'!L:L,B665,'Input - target event report'!D:D, "Private Investment")</f>
        <v/>
      </c>
      <c r="F665">
        <f>AVERAGEIF(INDEX('Input - companies list'!$A:$BG, 0, MATCH("Clusters 0",'Input - companies list'!$A$1:$BG$1, 0)),'Output - Cluster ranking'!B665,INDEX('Input - companies list'!$A:$BG, 0, MATCH("Flow",'Input - companies list'!$A$1:$BG$1, 0)))</f>
        <v/>
      </c>
      <c r="G665">
        <f>AVERAGEIF(INDEX('Input - companies list'!$A:$BG, 0, MATCH("Clusters 0",'Input - companies list'!$A$1:$BG$1, 0)),'Output - Cluster ranking'!B665,INDEX('Input - companies list'!$A:$BG, 0, MATCH("Inter-Cluster Connectivity",'Input - companies list'!$A$1:$BG$1, 0)))</f>
        <v/>
      </c>
      <c r="H665">
        <f>IFERROR(PERCENTRANK(C:C,C665),0)</f>
        <v/>
      </c>
      <c r="I665">
        <f>IFERROR(1 - PERCENTRANK(D:D,D665),0)</f>
        <v/>
      </c>
      <c r="J665">
        <f>IFERROR(PERCENTRANK(E:E,E665),0)</f>
        <v/>
      </c>
      <c r="K665">
        <f>IFERROR(1 - PERCENTRANK(F:F,F665),0)</f>
        <v/>
      </c>
      <c r="L665">
        <f>IFERROR(PERCENTRANK(G:G,G665),0)</f>
        <v/>
      </c>
      <c r="M665">
        <f>H665*weightA+I665*weightB+J665*weightC+K665*weightD+L665*weightE</f>
        <v/>
      </c>
    </row>
    <row r="666" spans="1:13">
      <c r="A666">
        <f>RANK(M666,M:M)</f>
        <v/>
      </c>
      <c r="C666">
        <f>SUMIFS('Input - target event report'!H:H,'Input - target event report'!L:L,B666,'Input - target event report'!D:D, "Private Investment")</f>
        <v/>
      </c>
      <c r="D666">
        <f>IF(E666&lt;2, "N/A", (MAXIFS('Input - target event report'!E:E,'Input - target event report'!L:L,B:B,'Input - target event report'!D:D,"Private Investment")-MINIFS('Input - target event report'!E:E,'Input - target event report'!L:L,B:B,'Input - target event report'!D:D,"Private Investment"))/(E666-1))</f>
        <v/>
      </c>
      <c r="E666">
        <f>COUNTIFS('Input - target event report'!L:L,B666,'Input - target event report'!D:D, "Private Investment")</f>
        <v/>
      </c>
      <c r="F666">
        <f>AVERAGEIF(INDEX('Input - companies list'!$A:$BG, 0, MATCH("Clusters 0",'Input - companies list'!$A$1:$BG$1, 0)),'Output - Cluster ranking'!B666,INDEX('Input - companies list'!$A:$BG, 0, MATCH("Flow",'Input - companies list'!$A$1:$BG$1, 0)))</f>
        <v/>
      </c>
      <c r="G666">
        <f>AVERAGEIF(INDEX('Input - companies list'!$A:$BG, 0, MATCH("Clusters 0",'Input - companies list'!$A$1:$BG$1, 0)),'Output - Cluster ranking'!B666,INDEX('Input - companies list'!$A:$BG, 0, MATCH("Inter-Cluster Connectivity",'Input - companies list'!$A$1:$BG$1, 0)))</f>
        <v/>
      </c>
      <c r="H666">
        <f>IFERROR(PERCENTRANK(C:C,C666),0)</f>
        <v/>
      </c>
      <c r="I666">
        <f>IFERROR(1 - PERCENTRANK(D:D,D666),0)</f>
        <v/>
      </c>
      <c r="J666">
        <f>IFERROR(PERCENTRANK(E:E,E666),0)</f>
        <v/>
      </c>
      <c r="K666">
        <f>IFERROR(1 - PERCENTRANK(F:F,F666),0)</f>
        <v/>
      </c>
      <c r="L666">
        <f>IFERROR(PERCENTRANK(G:G,G666),0)</f>
        <v/>
      </c>
      <c r="M666">
        <f>H666*weightA+I666*weightB+J666*weightC+K666*weightD+L666*weightE</f>
        <v/>
      </c>
    </row>
    <row r="667" spans="1:13">
      <c r="A667">
        <f>RANK(M667,M:M)</f>
        <v/>
      </c>
      <c r="C667">
        <f>SUMIFS('Input - target event report'!H:H,'Input - target event report'!L:L,B667,'Input - target event report'!D:D, "Private Investment")</f>
        <v/>
      </c>
      <c r="D667">
        <f>IF(E667&lt;2, "N/A", (MAXIFS('Input - target event report'!E:E,'Input - target event report'!L:L,B:B,'Input - target event report'!D:D,"Private Investment")-MINIFS('Input - target event report'!E:E,'Input - target event report'!L:L,B:B,'Input - target event report'!D:D,"Private Investment"))/(E667-1))</f>
        <v/>
      </c>
      <c r="E667">
        <f>COUNTIFS('Input - target event report'!L:L,B667,'Input - target event report'!D:D, "Private Investment")</f>
        <v/>
      </c>
      <c r="F667">
        <f>AVERAGEIF(INDEX('Input - companies list'!$A:$BG, 0, MATCH("Clusters 0",'Input - companies list'!$A$1:$BG$1, 0)),'Output - Cluster ranking'!B667,INDEX('Input - companies list'!$A:$BG, 0, MATCH("Flow",'Input - companies list'!$A$1:$BG$1, 0)))</f>
        <v/>
      </c>
      <c r="G667">
        <f>AVERAGEIF(INDEX('Input - companies list'!$A:$BG, 0, MATCH("Clusters 0",'Input - companies list'!$A$1:$BG$1, 0)),'Output - Cluster ranking'!B667,INDEX('Input - companies list'!$A:$BG, 0, MATCH("Inter-Cluster Connectivity",'Input - companies list'!$A$1:$BG$1, 0)))</f>
        <v/>
      </c>
      <c r="H667">
        <f>IFERROR(PERCENTRANK(C:C,C667),0)</f>
        <v/>
      </c>
      <c r="I667">
        <f>IFERROR(1 - PERCENTRANK(D:D,D667),0)</f>
        <v/>
      </c>
      <c r="J667">
        <f>IFERROR(PERCENTRANK(E:E,E667),0)</f>
        <v/>
      </c>
      <c r="K667">
        <f>IFERROR(1 - PERCENTRANK(F:F,F667),0)</f>
        <v/>
      </c>
      <c r="L667">
        <f>IFERROR(PERCENTRANK(G:G,G667),0)</f>
        <v/>
      </c>
      <c r="M667">
        <f>H667*weightA+I667*weightB+J667*weightC+K667*weightD+L667*weightE</f>
        <v/>
      </c>
    </row>
    <row r="668" spans="1:13">
      <c r="A668">
        <f>RANK(M668,M:M)</f>
        <v/>
      </c>
      <c r="C668">
        <f>SUMIFS('Input - target event report'!H:H,'Input - target event report'!L:L,B668,'Input - target event report'!D:D, "Private Investment")</f>
        <v/>
      </c>
      <c r="D668">
        <f>IF(E668&lt;2, "N/A", (MAXIFS('Input - target event report'!E:E,'Input - target event report'!L:L,B:B,'Input - target event report'!D:D,"Private Investment")-MINIFS('Input - target event report'!E:E,'Input - target event report'!L:L,B:B,'Input - target event report'!D:D,"Private Investment"))/(E668-1))</f>
        <v/>
      </c>
      <c r="E668">
        <f>COUNTIFS('Input - target event report'!L:L,B668,'Input - target event report'!D:D, "Private Investment")</f>
        <v/>
      </c>
      <c r="F668">
        <f>AVERAGEIF(INDEX('Input - companies list'!$A:$BG, 0, MATCH("Clusters 0",'Input - companies list'!$A$1:$BG$1, 0)),'Output - Cluster ranking'!B668,INDEX('Input - companies list'!$A:$BG, 0, MATCH("Flow",'Input - companies list'!$A$1:$BG$1, 0)))</f>
        <v/>
      </c>
      <c r="G668">
        <f>AVERAGEIF(INDEX('Input - companies list'!$A:$BG, 0, MATCH("Clusters 0",'Input - companies list'!$A$1:$BG$1, 0)),'Output - Cluster ranking'!B668,INDEX('Input - companies list'!$A:$BG, 0, MATCH("Inter-Cluster Connectivity",'Input - companies list'!$A$1:$BG$1, 0)))</f>
        <v/>
      </c>
      <c r="H668">
        <f>IFERROR(PERCENTRANK(C:C,C668),0)</f>
        <v/>
      </c>
      <c r="I668">
        <f>IFERROR(1 - PERCENTRANK(D:D,D668),0)</f>
        <v/>
      </c>
      <c r="J668">
        <f>IFERROR(PERCENTRANK(E:E,E668),0)</f>
        <v/>
      </c>
      <c r="K668">
        <f>IFERROR(1 - PERCENTRANK(F:F,F668),0)</f>
        <v/>
      </c>
      <c r="L668">
        <f>IFERROR(PERCENTRANK(G:G,G668),0)</f>
        <v/>
      </c>
      <c r="M668">
        <f>H668*weightA+I668*weightB+J668*weightC+K668*weightD+L668*weightE</f>
        <v/>
      </c>
    </row>
    <row r="669" spans="1:13">
      <c r="A669">
        <f>RANK(M669,M:M)</f>
        <v/>
      </c>
      <c r="C669">
        <f>SUMIFS('Input - target event report'!H:H,'Input - target event report'!L:L,B669,'Input - target event report'!D:D, "Private Investment")</f>
        <v/>
      </c>
      <c r="D669">
        <f>IF(E669&lt;2, "N/A", (MAXIFS('Input - target event report'!E:E,'Input - target event report'!L:L,B:B,'Input - target event report'!D:D,"Private Investment")-MINIFS('Input - target event report'!E:E,'Input - target event report'!L:L,B:B,'Input - target event report'!D:D,"Private Investment"))/(E669-1))</f>
        <v/>
      </c>
      <c r="E669">
        <f>COUNTIFS('Input - target event report'!L:L,B669,'Input - target event report'!D:D, "Private Investment")</f>
        <v/>
      </c>
      <c r="F669">
        <f>AVERAGEIF(INDEX('Input - companies list'!$A:$BG, 0, MATCH("Clusters 0",'Input - companies list'!$A$1:$BG$1, 0)),'Output - Cluster ranking'!B669,INDEX('Input - companies list'!$A:$BG, 0, MATCH("Flow",'Input - companies list'!$A$1:$BG$1, 0)))</f>
        <v/>
      </c>
      <c r="G669">
        <f>AVERAGEIF(INDEX('Input - companies list'!$A:$BG, 0, MATCH("Clusters 0",'Input - companies list'!$A$1:$BG$1, 0)),'Output - Cluster ranking'!B669,INDEX('Input - companies list'!$A:$BG, 0, MATCH("Inter-Cluster Connectivity",'Input - companies list'!$A$1:$BG$1, 0)))</f>
        <v/>
      </c>
      <c r="H669">
        <f>IFERROR(PERCENTRANK(C:C,C669),0)</f>
        <v/>
      </c>
      <c r="I669">
        <f>IFERROR(1 - PERCENTRANK(D:D,D669),0)</f>
        <v/>
      </c>
      <c r="J669">
        <f>IFERROR(PERCENTRANK(E:E,E669),0)</f>
        <v/>
      </c>
      <c r="K669">
        <f>IFERROR(1 - PERCENTRANK(F:F,F669),0)</f>
        <v/>
      </c>
      <c r="L669">
        <f>IFERROR(PERCENTRANK(G:G,G669),0)</f>
        <v/>
      </c>
      <c r="M669">
        <f>H669*weightA+I669*weightB+J669*weightC+K669*weightD+L669*weightE</f>
        <v/>
      </c>
    </row>
    <row r="670" spans="1:13">
      <c r="A670">
        <f>RANK(M670,M:M)</f>
        <v/>
      </c>
      <c r="C670">
        <f>SUMIFS('Input - target event report'!H:H,'Input - target event report'!L:L,B670,'Input - target event report'!D:D, "Private Investment")</f>
        <v/>
      </c>
      <c r="D670">
        <f>IF(E670&lt;2, "N/A", (MAXIFS('Input - target event report'!E:E,'Input - target event report'!L:L,B:B,'Input - target event report'!D:D,"Private Investment")-MINIFS('Input - target event report'!E:E,'Input - target event report'!L:L,B:B,'Input - target event report'!D:D,"Private Investment"))/(E670-1))</f>
        <v/>
      </c>
      <c r="E670">
        <f>COUNTIFS('Input - target event report'!L:L,B670,'Input - target event report'!D:D, "Private Investment")</f>
        <v/>
      </c>
      <c r="F670">
        <f>AVERAGEIF(INDEX('Input - companies list'!$A:$BG, 0, MATCH("Clusters 0",'Input - companies list'!$A$1:$BG$1, 0)),'Output - Cluster ranking'!B670,INDEX('Input - companies list'!$A:$BG, 0, MATCH("Flow",'Input - companies list'!$A$1:$BG$1, 0)))</f>
        <v/>
      </c>
      <c r="G670">
        <f>AVERAGEIF(INDEX('Input - companies list'!$A:$BG, 0, MATCH("Clusters 0",'Input - companies list'!$A$1:$BG$1, 0)),'Output - Cluster ranking'!B670,INDEX('Input - companies list'!$A:$BG, 0, MATCH("Inter-Cluster Connectivity",'Input - companies list'!$A$1:$BG$1, 0)))</f>
        <v/>
      </c>
      <c r="H670">
        <f>IFERROR(PERCENTRANK(C:C,C670),0)</f>
        <v/>
      </c>
      <c r="I670">
        <f>IFERROR(1 - PERCENTRANK(D:D,D670),0)</f>
        <v/>
      </c>
      <c r="J670">
        <f>IFERROR(PERCENTRANK(E:E,E670),0)</f>
        <v/>
      </c>
      <c r="K670">
        <f>IFERROR(1 - PERCENTRANK(F:F,F670),0)</f>
        <v/>
      </c>
      <c r="L670">
        <f>IFERROR(PERCENTRANK(G:G,G670),0)</f>
        <v/>
      </c>
      <c r="M670">
        <f>H670*weightA+I670*weightB+J670*weightC+K670*weightD+L670*weightE</f>
        <v/>
      </c>
    </row>
    <row r="671" spans="1:13">
      <c r="A671">
        <f>RANK(M671,M:M)</f>
        <v/>
      </c>
      <c r="C671">
        <f>SUMIFS('Input - target event report'!H:H,'Input - target event report'!L:L,B671,'Input - target event report'!D:D, "Private Investment")</f>
        <v/>
      </c>
      <c r="D671">
        <f>IF(E671&lt;2, "N/A", (MAXIFS('Input - target event report'!E:E,'Input - target event report'!L:L,B:B,'Input - target event report'!D:D,"Private Investment")-MINIFS('Input - target event report'!E:E,'Input - target event report'!L:L,B:B,'Input - target event report'!D:D,"Private Investment"))/(E671-1))</f>
        <v/>
      </c>
      <c r="E671">
        <f>COUNTIFS('Input - target event report'!L:L,B671,'Input - target event report'!D:D, "Private Investment")</f>
        <v/>
      </c>
      <c r="F671">
        <f>AVERAGEIF(INDEX('Input - companies list'!$A:$BG, 0, MATCH("Clusters 0",'Input - companies list'!$A$1:$BG$1, 0)),'Output - Cluster ranking'!B671,INDEX('Input - companies list'!$A:$BG, 0, MATCH("Flow",'Input - companies list'!$A$1:$BG$1, 0)))</f>
        <v/>
      </c>
      <c r="G671">
        <f>AVERAGEIF(INDEX('Input - companies list'!$A:$BG, 0, MATCH("Clusters 0",'Input - companies list'!$A$1:$BG$1, 0)),'Output - Cluster ranking'!B671,INDEX('Input - companies list'!$A:$BG, 0, MATCH("Inter-Cluster Connectivity",'Input - companies list'!$A$1:$BG$1, 0)))</f>
        <v/>
      </c>
      <c r="H671">
        <f>IFERROR(PERCENTRANK(C:C,C671),0)</f>
        <v/>
      </c>
      <c r="I671">
        <f>IFERROR(1 - PERCENTRANK(D:D,D671),0)</f>
        <v/>
      </c>
      <c r="J671">
        <f>IFERROR(PERCENTRANK(E:E,E671),0)</f>
        <v/>
      </c>
      <c r="K671">
        <f>IFERROR(1 - PERCENTRANK(F:F,F671),0)</f>
        <v/>
      </c>
      <c r="L671">
        <f>IFERROR(PERCENTRANK(G:G,G671),0)</f>
        <v/>
      </c>
      <c r="M671">
        <f>H671*weightA+I671*weightB+J671*weightC+K671*weightD+L671*weightE</f>
        <v/>
      </c>
    </row>
    <row r="672" spans="1:13">
      <c r="A672">
        <f>RANK(M672,M:M)</f>
        <v/>
      </c>
      <c r="C672">
        <f>SUMIFS('Input - target event report'!H:H,'Input - target event report'!L:L,B672,'Input - target event report'!D:D, "Private Investment")</f>
        <v/>
      </c>
      <c r="D672">
        <f>IF(E672&lt;2, "N/A", (MAXIFS('Input - target event report'!E:E,'Input - target event report'!L:L,B:B,'Input - target event report'!D:D,"Private Investment")-MINIFS('Input - target event report'!E:E,'Input - target event report'!L:L,B:B,'Input - target event report'!D:D,"Private Investment"))/(E672-1))</f>
        <v/>
      </c>
      <c r="E672">
        <f>COUNTIFS('Input - target event report'!L:L,B672,'Input - target event report'!D:D, "Private Investment")</f>
        <v/>
      </c>
      <c r="F672">
        <f>AVERAGEIF(INDEX('Input - companies list'!$A:$BG, 0, MATCH("Clusters 0",'Input - companies list'!$A$1:$BG$1, 0)),'Output - Cluster ranking'!B672,INDEX('Input - companies list'!$A:$BG, 0, MATCH("Flow",'Input - companies list'!$A$1:$BG$1, 0)))</f>
        <v/>
      </c>
      <c r="G672">
        <f>AVERAGEIF(INDEX('Input - companies list'!$A:$BG, 0, MATCH("Clusters 0",'Input - companies list'!$A$1:$BG$1, 0)),'Output - Cluster ranking'!B672,INDEX('Input - companies list'!$A:$BG, 0, MATCH("Inter-Cluster Connectivity",'Input - companies list'!$A$1:$BG$1, 0)))</f>
        <v/>
      </c>
      <c r="H672">
        <f>IFERROR(PERCENTRANK(C:C,C672),0)</f>
        <v/>
      </c>
      <c r="I672">
        <f>IFERROR(1 - PERCENTRANK(D:D,D672),0)</f>
        <v/>
      </c>
      <c r="J672">
        <f>IFERROR(PERCENTRANK(E:E,E672),0)</f>
        <v/>
      </c>
      <c r="K672">
        <f>IFERROR(1 - PERCENTRANK(F:F,F672),0)</f>
        <v/>
      </c>
      <c r="L672">
        <f>IFERROR(PERCENTRANK(G:G,G672),0)</f>
        <v/>
      </c>
      <c r="M672">
        <f>H672*weightA+I672*weightB+J672*weightC+K672*weightD+L672*weightE</f>
        <v/>
      </c>
    </row>
    <row r="673" spans="1:13">
      <c r="A673">
        <f>RANK(M673,M:M)</f>
        <v/>
      </c>
      <c r="C673">
        <f>SUMIFS('Input - target event report'!H:H,'Input - target event report'!L:L,B673,'Input - target event report'!D:D, "Private Investment")</f>
        <v/>
      </c>
      <c r="D673">
        <f>IF(E673&lt;2, "N/A", (MAXIFS('Input - target event report'!E:E,'Input - target event report'!L:L,B:B,'Input - target event report'!D:D,"Private Investment")-MINIFS('Input - target event report'!E:E,'Input - target event report'!L:L,B:B,'Input - target event report'!D:D,"Private Investment"))/(E673-1))</f>
        <v/>
      </c>
      <c r="E673">
        <f>COUNTIFS('Input - target event report'!L:L,B673,'Input - target event report'!D:D, "Private Investment")</f>
        <v/>
      </c>
      <c r="F673">
        <f>AVERAGEIF(INDEX('Input - companies list'!$A:$BG, 0, MATCH("Clusters 0",'Input - companies list'!$A$1:$BG$1, 0)),'Output - Cluster ranking'!B673,INDEX('Input - companies list'!$A:$BG, 0, MATCH("Flow",'Input - companies list'!$A$1:$BG$1, 0)))</f>
        <v/>
      </c>
      <c r="G673">
        <f>AVERAGEIF(INDEX('Input - companies list'!$A:$BG, 0, MATCH("Clusters 0",'Input - companies list'!$A$1:$BG$1, 0)),'Output - Cluster ranking'!B673,INDEX('Input - companies list'!$A:$BG, 0, MATCH("Inter-Cluster Connectivity",'Input - companies list'!$A$1:$BG$1, 0)))</f>
        <v/>
      </c>
      <c r="H673">
        <f>IFERROR(PERCENTRANK(C:C,C673),0)</f>
        <v/>
      </c>
      <c r="I673">
        <f>IFERROR(1 - PERCENTRANK(D:D,D673),0)</f>
        <v/>
      </c>
      <c r="J673">
        <f>IFERROR(PERCENTRANK(E:E,E673),0)</f>
        <v/>
      </c>
      <c r="K673">
        <f>IFERROR(1 - PERCENTRANK(F:F,F673),0)</f>
        <v/>
      </c>
      <c r="L673">
        <f>IFERROR(PERCENTRANK(G:G,G673),0)</f>
        <v/>
      </c>
      <c r="M673">
        <f>H673*weightA+I673*weightB+J673*weightC+K673*weightD+L673*weightE</f>
        <v/>
      </c>
    </row>
    <row r="674" spans="1:13">
      <c r="A674">
        <f>RANK(M674,M:M)</f>
        <v/>
      </c>
      <c r="C674">
        <f>SUMIFS('Input - target event report'!H:H,'Input - target event report'!L:L,B674,'Input - target event report'!D:D, "Private Investment")</f>
        <v/>
      </c>
      <c r="D674">
        <f>IF(E674&lt;2, "N/A", (MAXIFS('Input - target event report'!E:E,'Input - target event report'!L:L,B:B,'Input - target event report'!D:D,"Private Investment")-MINIFS('Input - target event report'!E:E,'Input - target event report'!L:L,B:B,'Input - target event report'!D:D,"Private Investment"))/(E674-1))</f>
        <v/>
      </c>
      <c r="E674">
        <f>COUNTIFS('Input - target event report'!L:L,B674,'Input - target event report'!D:D, "Private Investment")</f>
        <v/>
      </c>
      <c r="F674">
        <f>AVERAGEIF(INDEX('Input - companies list'!$A:$BG, 0, MATCH("Clusters 0",'Input - companies list'!$A$1:$BG$1, 0)),'Output - Cluster ranking'!B674,INDEX('Input - companies list'!$A:$BG, 0, MATCH("Flow",'Input - companies list'!$A$1:$BG$1, 0)))</f>
        <v/>
      </c>
      <c r="G674">
        <f>AVERAGEIF(INDEX('Input - companies list'!$A:$BG, 0, MATCH("Clusters 0",'Input - companies list'!$A$1:$BG$1, 0)),'Output - Cluster ranking'!B674,INDEX('Input - companies list'!$A:$BG, 0, MATCH("Inter-Cluster Connectivity",'Input - companies list'!$A$1:$BG$1, 0)))</f>
        <v/>
      </c>
      <c r="H674">
        <f>IFERROR(PERCENTRANK(C:C,C674),0)</f>
        <v/>
      </c>
      <c r="I674">
        <f>IFERROR(1 - PERCENTRANK(D:D,D674),0)</f>
        <v/>
      </c>
      <c r="J674">
        <f>IFERROR(PERCENTRANK(E:E,E674),0)</f>
        <v/>
      </c>
      <c r="K674">
        <f>IFERROR(1 - PERCENTRANK(F:F,F674),0)</f>
        <v/>
      </c>
      <c r="L674">
        <f>IFERROR(PERCENTRANK(G:G,G674),0)</f>
        <v/>
      </c>
      <c r="M674">
        <f>H674*weightA+I674*weightB+J674*weightC+K674*weightD+L674*weightE</f>
        <v/>
      </c>
    </row>
    <row r="675" spans="1:13">
      <c r="A675">
        <f>RANK(M675,M:M)</f>
        <v/>
      </c>
      <c r="C675">
        <f>SUMIFS('Input - target event report'!H:H,'Input - target event report'!L:L,B675,'Input - target event report'!D:D, "Private Investment")</f>
        <v/>
      </c>
      <c r="D675">
        <f>IF(E675&lt;2, "N/A", (MAXIFS('Input - target event report'!E:E,'Input - target event report'!L:L,B:B,'Input - target event report'!D:D,"Private Investment")-MINIFS('Input - target event report'!E:E,'Input - target event report'!L:L,B:B,'Input - target event report'!D:D,"Private Investment"))/(E675-1))</f>
        <v/>
      </c>
      <c r="E675">
        <f>COUNTIFS('Input - target event report'!L:L,B675,'Input - target event report'!D:D, "Private Investment")</f>
        <v/>
      </c>
      <c r="F675">
        <f>AVERAGEIF(INDEX('Input - companies list'!$A:$BG, 0, MATCH("Clusters 0",'Input - companies list'!$A$1:$BG$1, 0)),'Output - Cluster ranking'!B675,INDEX('Input - companies list'!$A:$BG, 0, MATCH("Flow",'Input - companies list'!$A$1:$BG$1, 0)))</f>
        <v/>
      </c>
      <c r="G675">
        <f>AVERAGEIF(INDEX('Input - companies list'!$A:$BG, 0, MATCH("Clusters 0",'Input - companies list'!$A$1:$BG$1, 0)),'Output - Cluster ranking'!B675,INDEX('Input - companies list'!$A:$BG, 0, MATCH("Inter-Cluster Connectivity",'Input - companies list'!$A$1:$BG$1, 0)))</f>
        <v/>
      </c>
      <c r="H675">
        <f>IFERROR(PERCENTRANK(C:C,C675),0)</f>
        <v/>
      </c>
      <c r="I675">
        <f>IFERROR(1 - PERCENTRANK(D:D,D675),0)</f>
        <v/>
      </c>
      <c r="J675">
        <f>IFERROR(PERCENTRANK(E:E,E675),0)</f>
        <v/>
      </c>
      <c r="K675">
        <f>IFERROR(1 - PERCENTRANK(F:F,F675),0)</f>
        <v/>
      </c>
      <c r="L675">
        <f>IFERROR(PERCENTRANK(G:G,G675),0)</f>
        <v/>
      </c>
      <c r="M675">
        <f>H675*weightA+I675*weightB+J675*weightC+K675*weightD+L675*weightE</f>
        <v/>
      </c>
    </row>
    <row r="676" spans="1:13">
      <c r="A676">
        <f>RANK(M676,M:M)</f>
        <v/>
      </c>
      <c r="C676">
        <f>SUMIFS('Input - target event report'!H:H,'Input - target event report'!L:L,B676,'Input - target event report'!D:D, "Private Investment")</f>
        <v/>
      </c>
      <c r="D676">
        <f>IF(E676&lt;2, "N/A", (MAXIFS('Input - target event report'!E:E,'Input - target event report'!L:L,B:B,'Input - target event report'!D:D,"Private Investment")-MINIFS('Input - target event report'!E:E,'Input - target event report'!L:L,B:B,'Input - target event report'!D:D,"Private Investment"))/(E676-1))</f>
        <v/>
      </c>
      <c r="E676">
        <f>COUNTIFS('Input - target event report'!L:L,B676,'Input - target event report'!D:D, "Private Investment")</f>
        <v/>
      </c>
      <c r="F676">
        <f>AVERAGEIF(INDEX('Input - companies list'!$A:$BG, 0, MATCH("Clusters 0",'Input - companies list'!$A$1:$BG$1, 0)),'Output - Cluster ranking'!B676,INDEX('Input - companies list'!$A:$BG, 0, MATCH("Flow",'Input - companies list'!$A$1:$BG$1, 0)))</f>
        <v/>
      </c>
      <c r="G676">
        <f>AVERAGEIF(INDEX('Input - companies list'!$A:$BG, 0, MATCH("Clusters 0",'Input - companies list'!$A$1:$BG$1, 0)),'Output - Cluster ranking'!B676,INDEX('Input - companies list'!$A:$BG, 0, MATCH("Inter-Cluster Connectivity",'Input - companies list'!$A$1:$BG$1, 0)))</f>
        <v/>
      </c>
      <c r="H676">
        <f>IFERROR(PERCENTRANK(C:C,C676),0)</f>
        <v/>
      </c>
      <c r="I676">
        <f>IFERROR(1 - PERCENTRANK(D:D,D676),0)</f>
        <v/>
      </c>
      <c r="J676">
        <f>IFERROR(PERCENTRANK(E:E,E676),0)</f>
        <v/>
      </c>
      <c r="K676">
        <f>IFERROR(1 - PERCENTRANK(F:F,F676),0)</f>
        <v/>
      </c>
      <c r="L676">
        <f>IFERROR(PERCENTRANK(G:G,G676),0)</f>
        <v/>
      </c>
      <c r="M676">
        <f>H676*weightA+I676*weightB+J676*weightC+K676*weightD+L676*weightE</f>
        <v/>
      </c>
    </row>
    <row r="677" spans="1:13">
      <c r="A677">
        <f>RANK(M677,M:M)</f>
        <v/>
      </c>
      <c r="C677">
        <f>SUMIFS('Input - target event report'!H:H,'Input - target event report'!L:L,B677,'Input - target event report'!D:D, "Private Investment")</f>
        <v/>
      </c>
      <c r="D677">
        <f>IF(E677&lt;2, "N/A", (MAXIFS('Input - target event report'!E:E,'Input - target event report'!L:L,B:B,'Input - target event report'!D:D,"Private Investment")-MINIFS('Input - target event report'!E:E,'Input - target event report'!L:L,B:B,'Input - target event report'!D:D,"Private Investment"))/(E677-1))</f>
        <v/>
      </c>
      <c r="E677">
        <f>COUNTIFS('Input - target event report'!L:L,B677,'Input - target event report'!D:D, "Private Investment")</f>
        <v/>
      </c>
      <c r="F677">
        <f>AVERAGEIF(INDEX('Input - companies list'!$A:$BG, 0, MATCH("Clusters 0",'Input - companies list'!$A$1:$BG$1, 0)),'Output - Cluster ranking'!B677,INDEX('Input - companies list'!$A:$BG, 0, MATCH("Flow",'Input - companies list'!$A$1:$BG$1, 0)))</f>
        <v/>
      </c>
      <c r="G677">
        <f>AVERAGEIF(INDEX('Input - companies list'!$A:$BG, 0, MATCH("Clusters 0",'Input - companies list'!$A$1:$BG$1, 0)),'Output - Cluster ranking'!B677,INDEX('Input - companies list'!$A:$BG, 0, MATCH("Inter-Cluster Connectivity",'Input - companies list'!$A$1:$BG$1, 0)))</f>
        <v/>
      </c>
      <c r="H677">
        <f>IFERROR(PERCENTRANK(C:C,C677),0)</f>
        <v/>
      </c>
      <c r="I677">
        <f>IFERROR(1 - PERCENTRANK(D:D,D677),0)</f>
        <v/>
      </c>
      <c r="J677">
        <f>IFERROR(PERCENTRANK(E:E,E677),0)</f>
        <v/>
      </c>
      <c r="K677">
        <f>IFERROR(1 - PERCENTRANK(F:F,F677),0)</f>
        <v/>
      </c>
      <c r="L677">
        <f>IFERROR(PERCENTRANK(G:G,G677),0)</f>
        <v/>
      </c>
      <c r="M677">
        <f>H677*weightA+I677*weightB+J677*weightC+K677*weightD+L677*weightE</f>
        <v/>
      </c>
    </row>
    <row r="678" spans="1:13">
      <c r="A678">
        <f>RANK(M678,M:M)</f>
        <v/>
      </c>
      <c r="C678">
        <f>SUMIFS('Input - target event report'!H:H,'Input - target event report'!L:L,B678,'Input - target event report'!D:D, "Private Investment")</f>
        <v/>
      </c>
      <c r="D678">
        <f>IF(E678&lt;2, "N/A", (MAXIFS('Input - target event report'!E:E,'Input - target event report'!L:L,B:B,'Input - target event report'!D:D,"Private Investment")-MINIFS('Input - target event report'!E:E,'Input - target event report'!L:L,B:B,'Input - target event report'!D:D,"Private Investment"))/(E678-1))</f>
        <v/>
      </c>
      <c r="E678">
        <f>COUNTIFS('Input - target event report'!L:L,B678,'Input - target event report'!D:D, "Private Investment")</f>
        <v/>
      </c>
      <c r="F678">
        <f>AVERAGEIF(INDEX('Input - companies list'!$A:$BG, 0, MATCH("Clusters 0",'Input - companies list'!$A$1:$BG$1, 0)),'Output - Cluster ranking'!B678,INDEX('Input - companies list'!$A:$BG, 0, MATCH("Flow",'Input - companies list'!$A$1:$BG$1, 0)))</f>
        <v/>
      </c>
      <c r="G678">
        <f>AVERAGEIF(INDEX('Input - companies list'!$A:$BG, 0, MATCH("Clusters 0",'Input - companies list'!$A$1:$BG$1, 0)),'Output - Cluster ranking'!B678,INDEX('Input - companies list'!$A:$BG, 0, MATCH("Inter-Cluster Connectivity",'Input - companies list'!$A$1:$BG$1, 0)))</f>
        <v/>
      </c>
      <c r="H678">
        <f>IFERROR(PERCENTRANK(C:C,C678),0)</f>
        <v/>
      </c>
      <c r="I678">
        <f>IFERROR(1 - PERCENTRANK(D:D,D678),0)</f>
        <v/>
      </c>
      <c r="J678">
        <f>IFERROR(PERCENTRANK(E:E,E678),0)</f>
        <v/>
      </c>
      <c r="K678">
        <f>IFERROR(1 - PERCENTRANK(F:F,F678),0)</f>
        <v/>
      </c>
      <c r="L678">
        <f>IFERROR(PERCENTRANK(G:G,G678),0)</f>
        <v/>
      </c>
      <c r="M678">
        <f>H678*weightA+I678*weightB+J678*weightC+K678*weightD+L678*weightE</f>
        <v/>
      </c>
    </row>
    <row r="679" spans="1:13">
      <c r="A679">
        <f>RANK(M679,M:M)</f>
        <v/>
      </c>
      <c r="C679">
        <f>SUMIFS('Input - target event report'!H:H,'Input - target event report'!L:L,B679,'Input - target event report'!D:D, "Private Investment")</f>
        <v/>
      </c>
      <c r="D679">
        <f>IF(E679&lt;2, "N/A", (MAXIFS('Input - target event report'!E:E,'Input - target event report'!L:L,B:B,'Input - target event report'!D:D,"Private Investment")-MINIFS('Input - target event report'!E:E,'Input - target event report'!L:L,B:B,'Input - target event report'!D:D,"Private Investment"))/(E679-1))</f>
        <v/>
      </c>
      <c r="E679">
        <f>COUNTIFS('Input - target event report'!L:L,B679,'Input - target event report'!D:D, "Private Investment")</f>
        <v/>
      </c>
      <c r="F679">
        <f>AVERAGEIF(INDEX('Input - companies list'!$A:$BG, 0, MATCH("Clusters 0",'Input - companies list'!$A$1:$BG$1, 0)),'Output - Cluster ranking'!B679,INDEX('Input - companies list'!$A:$BG, 0, MATCH("Flow",'Input - companies list'!$A$1:$BG$1, 0)))</f>
        <v/>
      </c>
      <c r="G679">
        <f>AVERAGEIF(INDEX('Input - companies list'!$A:$BG, 0, MATCH("Clusters 0",'Input - companies list'!$A$1:$BG$1, 0)),'Output - Cluster ranking'!B679,INDEX('Input - companies list'!$A:$BG, 0, MATCH("Inter-Cluster Connectivity",'Input - companies list'!$A$1:$BG$1, 0)))</f>
        <v/>
      </c>
      <c r="H679">
        <f>IFERROR(PERCENTRANK(C:C,C679),0)</f>
        <v/>
      </c>
      <c r="I679">
        <f>IFERROR(1 - PERCENTRANK(D:D,D679),0)</f>
        <v/>
      </c>
      <c r="J679">
        <f>IFERROR(PERCENTRANK(E:E,E679),0)</f>
        <v/>
      </c>
      <c r="K679">
        <f>IFERROR(1 - PERCENTRANK(F:F,F679),0)</f>
        <v/>
      </c>
      <c r="L679">
        <f>IFERROR(PERCENTRANK(G:G,G679),0)</f>
        <v/>
      </c>
      <c r="M679">
        <f>H679*weightA+I679*weightB+J679*weightC+K679*weightD+L679*weightE</f>
        <v/>
      </c>
    </row>
    <row r="680" spans="1:13">
      <c r="A680">
        <f>RANK(M680,M:M)</f>
        <v/>
      </c>
      <c r="C680">
        <f>SUMIFS('Input - target event report'!H:H,'Input - target event report'!L:L,B680,'Input - target event report'!D:D, "Private Investment")</f>
        <v/>
      </c>
      <c r="D680">
        <f>IF(E680&lt;2, "N/A", (MAXIFS('Input - target event report'!E:E,'Input - target event report'!L:L,B:B,'Input - target event report'!D:D,"Private Investment")-MINIFS('Input - target event report'!E:E,'Input - target event report'!L:L,B:B,'Input - target event report'!D:D,"Private Investment"))/(E680-1))</f>
        <v/>
      </c>
      <c r="E680">
        <f>COUNTIFS('Input - target event report'!L:L,B680,'Input - target event report'!D:D, "Private Investment")</f>
        <v/>
      </c>
      <c r="F680">
        <f>AVERAGEIF(INDEX('Input - companies list'!$A:$BG, 0, MATCH("Clusters 0",'Input - companies list'!$A$1:$BG$1, 0)),'Output - Cluster ranking'!B680,INDEX('Input - companies list'!$A:$BG, 0, MATCH("Flow",'Input - companies list'!$A$1:$BG$1, 0)))</f>
        <v/>
      </c>
      <c r="G680">
        <f>AVERAGEIF(INDEX('Input - companies list'!$A:$BG, 0, MATCH("Clusters 0",'Input - companies list'!$A$1:$BG$1, 0)),'Output - Cluster ranking'!B680,INDEX('Input - companies list'!$A:$BG, 0, MATCH("Inter-Cluster Connectivity",'Input - companies list'!$A$1:$BG$1, 0)))</f>
        <v/>
      </c>
      <c r="H680">
        <f>IFERROR(PERCENTRANK(C:C,C680),0)</f>
        <v/>
      </c>
      <c r="I680">
        <f>IFERROR(1 - PERCENTRANK(D:D,D680),0)</f>
        <v/>
      </c>
      <c r="J680">
        <f>IFERROR(PERCENTRANK(E:E,E680),0)</f>
        <v/>
      </c>
      <c r="K680">
        <f>IFERROR(1 - PERCENTRANK(F:F,F680),0)</f>
        <v/>
      </c>
      <c r="L680">
        <f>IFERROR(PERCENTRANK(G:G,G680),0)</f>
        <v/>
      </c>
      <c r="M680">
        <f>H680*weightA+I680*weightB+J680*weightC+K680*weightD+L680*weightE</f>
        <v/>
      </c>
    </row>
    <row r="681" spans="1:13">
      <c r="A681">
        <f>RANK(M681,M:M)</f>
        <v/>
      </c>
      <c r="C681">
        <f>SUMIFS('Input - target event report'!H:H,'Input - target event report'!L:L,B681,'Input - target event report'!D:D, "Private Investment")</f>
        <v/>
      </c>
      <c r="D681">
        <f>IF(E681&lt;2, "N/A", (MAXIFS('Input - target event report'!E:E,'Input - target event report'!L:L,B:B,'Input - target event report'!D:D,"Private Investment")-MINIFS('Input - target event report'!E:E,'Input - target event report'!L:L,B:B,'Input - target event report'!D:D,"Private Investment"))/(E681-1))</f>
        <v/>
      </c>
      <c r="E681">
        <f>COUNTIFS('Input - target event report'!L:L,B681,'Input - target event report'!D:D, "Private Investment")</f>
        <v/>
      </c>
      <c r="F681">
        <f>AVERAGEIF(INDEX('Input - companies list'!$A:$BG, 0, MATCH("Clusters 0",'Input - companies list'!$A$1:$BG$1, 0)),'Output - Cluster ranking'!B681,INDEX('Input - companies list'!$A:$BG, 0, MATCH("Flow",'Input - companies list'!$A$1:$BG$1, 0)))</f>
        <v/>
      </c>
      <c r="G681">
        <f>AVERAGEIF(INDEX('Input - companies list'!$A:$BG, 0, MATCH("Clusters 0",'Input - companies list'!$A$1:$BG$1, 0)),'Output - Cluster ranking'!B681,INDEX('Input - companies list'!$A:$BG, 0, MATCH("Inter-Cluster Connectivity",'Input - companies list'!$A$1:$BG$1, 0)))</f>
        <v/>
      </c>
      <c r="H681">
        <f>IFERROR(PERCENTRANK(C:C,C681),0)</f>
        <v/>
      </c>
      <c r="I681">
        <f>IFERROR(1 - PERCENTRANK(D:D,D681),0)</f>
        <v/>
      </c>
      <c r="J681">
        <f>IFERROR(PERCENTRANK(E:E,E681),0)</f>
        <v/>
      </c>
      <c r="K681">
        <f>IFERROR(1 - PERCENTRANK(F:F,F681),0)</f>
        <v/>
      </c>
      <c r="L681">
        <f>IFERROR(PERCENTRANK(G:G,G681),0)</f>
        <v/>
      </c>
      <c r="M681">
        <f>H681*weightA+I681*weightB+J681*weightC+K681*weightD+L681*weightE</f>
        <v/>
      </c>
    </row>
    <row r="682" spans="1:13">
      <c r="A682">
        <f>RANK(M682,M:M)</f>
        <v/>
      </c>
      <c r="C682">
        <f>SUMIFS('Input - target event report'!H:H,'Input - target event report'!L:L,B682,'Input - target event report'!D:D, "Private Investment")</f>
        <v/>
      </c>
      <c r="D682">
        <f>IF(E682&lt;2, "N/A", (MAXIFS('Input - target event report'!E:E,'Input - target event report'!L:L,B:B,'Input - target event report'!D:D,"Private Investment")-MINIFS('Input - target event report'!E:E,'Input - target event report'!L:L,B:B,'Input - target event report'!D:D,"Private Investment"))/(E682-1))</f>
        <v/>
      </c>
      <c r="E682">
        <f>COUNTIFS('Input - target event report'!L:L,B682,'Input - target event report'!D:D, "Private Investment")</f>
        <v/>
      </c>
      <c r="F682">
        <f>AVERAGEIF(INDEX('Input - companies list'!$A:$BG, 0, MATCH("Clusters 0",'Input - companies list'!$A$1:$BG$1, 0)),'Output - Cluster ranking'!B682,INDEX('Input - companies list'!$A:$BG, 0, MATCH("Flow",'Input - companies list'!$A$1:$BG$1, 0)))</f>
        <v/>
      </c>
      <c r="G682">
        <f>AVERAGEIF(INDEX('Input - companies list'!$A:$BG, 0, MATCH("Clusters 0",'Input - companies list'!$A$1:$BG$1, 0)),'Output - Cluster ranking'!B682,INDEX('Input - companies list'!$A:$BG, 0, MATCH("Inter-Cluster Connectivity",'Input - companies list'!$A$1:$BG$1, 0)))</f>
        <v/>
      </c>
      <c r="H682">
        <f>IFERROR(PERCENTRANK(C:C,C682),0)</f>
        <v/>
      </c>
      <c r="I682">
        <f>IFERROR(1 - PERCENTRANK(D:D,D682),0)</f>
        <v/>
      </c>
      <c r="J682">
        <f>IFERROR(PERCENTRANK(E:E,E682),0)</f>
        <v/>
      </c>
      <c r="K682">
        <f>IFERROR(1 - PERCENTRANK(F:F,F682),0)</f>
        <v/>
      </c>
      <c r="L682">
        <f>IFERROR(PERCENTRANK(G:G,G682),0)</f>
        <v/>
      </c>
      <c r="M682">
        <f>H682*weightA+I682*weightB+J682*weightC+K682*weightD+L682*weightE</f>
        <v/>
      </c>
    </row>
    <row r="683" spans="1:13">
      <c r="A683">
        <f>RANK(M683,M:M)</f>
        <v/>
      </c>
      <c r="C683">
        <f>SUMIFS('Input - target event report'!H:H,'Input - target event report'!L:L,B683,'Input - target event report'!D:D, "Private Investment")</f>
        <v/>
      </c>
      <c r="D683">
        <f>IF(E683&lt;2, "N/A", (MAXIFS('Input - target event report'!E:E,'Input - target event report'!L:L,B:B,'Input - target event report'!D:D,"Private Investment")-MINIFS('Input - target event report'!E:E,'Input - target event report'!L:L,B:B,'Input - target event report'!D:D,"Private Investment"))/(E683-1))</f>
        <v/>
      </c>
      <c r="E683">
        <f>COUNTIFS('Input - target event report'!L:L,B683,'Input - target event report'!D:D, "Private Investment")</f>
        <v/>
      </c>
      <c r="F683">
        <f>AVERAGEIF(INDEX('Input - companies list'!$A:$BG, 0, MATCH("Clusters 0",'Input - companies list'!$A$1:$BG$1, 0)),'Output - Cluster ranking'!B683,INDEX('Input - companies list'!$A:$BG, 0, MATCH("Flow",'Input - companies list'!$A$1:$BG$1, 0)))</f>
        <v/>
      </c>
      <c r="G683">
        <f>AVERAGEIF(INDEX('Input - companies list'!$A:$BG, 0, MATCH("Clusters 0",'Input - companies list'!$A$1:$BG$1, 0)),'Output - Cluster ranking'!B683,INDEX('Input - companies list'!$A:$BG, 0, MATCH("Inter-Cluster Connectivity",'Input - companies list'!$A$1:$BG$1, 0)))</f>
        <v/>
      </c>
      <c r="H683">
        <f>IFERROR(PERCENTRANK(C:C,C683),0)</f>
        <v/>
      </c>
      <c r="I683">
        <f>IFERROR(1 - PERCENTRANK(D:D,D683),0)</f>
        <v/>
      </c>
      <c r="J683">
        <f>IFERROR(PERCENTRANK(E:E,E683),0)</f>
        <v/>
      </c>
      <c r="K683">
        <f>IFERROR(1 - PERCENTRANK(F:F,F683),0)</f>
        <v/>
      </c>
      <c r="L683">
        <f>IFERROR(PERCENTRANK(G:G,G683),0)</f>
        <v/>
      </c>
      <c r="M683">
        <f>H683*weightA+I683*weightB+J683*weightC+K683*weightD+L683*weightE</f>
        <v/>
      </c>
    </row>
    <row r="684" spans="1:13">
      <c r="A684">
        <f>RANK(M684,M:M)</f>
        <v/>
      </c>
      <c r="C684">
        <f>SUMIFS('Input - target event report'!H:H,'Input - target event report'!L:L,B684,'Input - target event report'!D:D, "Private Investment")</f>
        <v/>
      </c>
      <c r="D684">
        <f>IF(E684&lt;2, "N/A", (MAXIFS('Input - target event report'!E:E,'Input - target event report'!L:L,B:B,'Input - target event report'!D:D,"Private Investment")-MINIFS('Input - target event report'!E:E,'Input - target event report'!L:L,B:B,'Input - target event report'!D:D,"Private Investment"))/(E684-1))</f>
        <v/>
      </c>
      <c r="E684">
        <f>COUNTIFS('Input - target event report'!L:L,B684,'Input - target event report'!D:D, "Private Investment")</f>
        <v/>
      </c>
      <c r="F684">
        <f>AVERAGEIF(INDEX('Input - companies list'!$A:$BG, 0, MATCH("Clusters 0",'Input - companies list'!$A$1:$BG$1, 0)),'Output - Cluster ranking'!B684,INDEX('Input - companies list'!$A:$BG, 0, MATCH("Flow",'Input - companies list'!$A$1:$BG$1, 0)))</f>
        <v/>
      </c>
      <c r="G684">
        <f>AVERAGEIF(INDEX('Input - companies list'!$A:$BG, 0, MATCH("Clusters 0",'Input - companies list'!$A$1:$BG$1, 0)),'Output - Cluster ranking'!B684,INDEX('Input - companies list'!$A:$BG, 0, MATCH("Inter-Cluster Connectivity",'Input - companies list'!$A$1:$BG$1, 0)))</f>
        <v/>
      </c>
      <c r="H684">
        <f>IFERROR(PERCENTRANK(C:C,C684),0)</f>
        <v/>
      </c>
      <c r="I684">
        <f>IFERROR(1 - PERCENTRANK(D:D,D684),0)</f>
        <v/>
      </c>
      <c r="J684">
        <f>IFERROR(PERCENTRANK(E:E,E684),0)</f>
        <v/>
      </c>
      <c r="K684">
        <f>IFERROR(1 - PERCENTRANK(F:F,F684),0)</f>
        <v/>
      </c>
      <c r="L684">
        <f>IFERROR(PERCENTRANK(G:G,G684),0)</f>
        <v/>
      </c>
      <c r="M684">
        <f>H684*weightA+I684*weightB+J684*weightC+K684*weightD+L684*weightE</f>
        <v/>
      </c>
    </row>
    <row r="685" spans="1:13">
      <c r="A685">
        <f>RANK(M685,M:M)</f>
        <v/>
      </c>
      <c r="C685">
        <f>SUMIFS('Input - target event report'!H:H,'Input - target event report'!L:L,B685,'Input - target event report'!D:D, "Private Investment")</f>
        <v/>
      </c>
      <c r="D685">
        <f>IF(E685&lt;2, "N/A", (MAXIFS('Input - target event report'!E:E,'Input - target event report'!L:L,B:B,'Input - target event report'!D:D,"Private Investment")-MINIFS('Input - target event report'!E:E,'Input - target event report'!L:L,B:B,'Input - target event report'!D:D,"Private Investment"))/(E685-1))</f>
        <v/>
      </c>
      <c r="E685">
        <f>COUNTIFS('Input - target event report'!L:L,B685,'Input - target event report'!D:D, "Private Investment")</f>
        <v/>
      </c>
      <c r="F685">
        <f>AVERAGEIF(INDEX('Input - companies list'!$A:$BG, 0, MATCH("Clusters 0",'Input - companies list'!$A$1:$BG$1, 0)),'Output - Cluster ranking'!B685,INDEX('Input - companies list'!$A:$BG, 0, MATCH("Flow",'Input - companies list'!$A$1:$BG$1, 0)))</f>
        <v/>
      </c>
      <c r="G685">
        <f>AVERAGEIF(INDEX('Input - companies list'!$A:$BG, 0, MATCH("Clusters 0",'Input - companies list'!$A$1:$BG$1, 0)),'Output - Cluster ranking'!B685,INDEX('Input - companies list'!$A:$BG, 0, MATCH("Inter-Cluster Connectivity",'Input - companies list'!$A$1:$BG$1, 0)))</f>
        <v/>
      </c>
      <c r="H685">
        <f>IFERROR(PERCENTRANK(C:C,C685),0)</f>
        <v/>
      </c>
      <c r="I685">
        <f>IFERROR(1 - PERCENTRANK(D:D,D685),0)</f>
        <v/>
      </c>
      <c r="J685">
        <f>IFERROR(PERCENTRANK(E:E,E685),0)</f>
        <v/>
      </c>
      <c r="K685">
        <f>IFERROR(1 - PERCENTRANK(F:F,F685),0)</f>
        <v/>
      </c>
      <c r="L685">
        <f>IFERROR(PERCENTRANK(G:G,G685),0)</f>
        <v/>
      </c>
      <c r="M685">
        <f>H685*weightA+I685*weightB+J685*weightC+K685*weightD+L685*weightE</f>
        <v/>
      </c>
    </row>
    <row r="686" spans="1:13">
      <c r="A686">
        <f>RANK(M686,M:M)</f>
        <v/>
      </c>
      <c r="C686">
        <f>SUMIFS('Input - target event report'!H:H,'Input - target event report'!L:L,B686,'Input - target event report'!D:D, "Private Investment")</f>
        <v/>
      </c>
      <c r="D686">
        <f>IF(E686&lt;2, "N/A", (MAXIFS('Input - target event report'!E:E,'Input - target event report'!L:L,B:B,'Input - target event report'!D:D,"Private Investment")-MINIFS('Input - target event report'!E:E,'Input - target event report'!L:L,B:B,'Input - target event report'!D:D,"Private Investment"))/(E686-1))</f>
        <v/>
      </c>
      <c r="E686">
        <f>COUNTIFS('Input - target event report'!L:L,B686,'Input - target event report'!D:D, "Private Investment")</f>
        <v/>
      </c>
      <c r="F686">
        <f>AVERAGEIF(INDEX('Input - companies list'!$A:$BG, 0, MATCH("Clusters 0",'Input - companies list'!$A$1:$BG$1, 0)),'Output - Cluster ranking'!B686,INDEX('Input - companies list'!$A:$BG, 0, MATCH("Flow",'Input - companies list'!$A$1:$BG$1, 0)))</f>
        <v/>
      </c>
      <c r="G686">
        <f>AVERAGEIF(INDEX('Input - companies list'!$A:$BG, 0, MATCH("Clusters 0",'Input - companies list'!$A$1:$BG$1, 0)),'Output - Cluster ranking'!B686,INDEX('Input - companies list'!$A:$BG, 0, MATCH("Inter-Cluster Connectivity",'Input - companies list'!$A$1:$BG$1, 0)))</f>
        <v/>
      </c>
      <c r="H686">
        <f>IFERROR(PERCENTRANK(C:C,C686),0)</f>
        <v/>
      </c>
      <c r="I686">
        <f>IFERROR(1 - PERCENTRANK(D:D,D686),0)</f>
        <v/>
      </c>
      <c r="J686">
        <f>IFERROR(PERCENTRANK(E:E,E686),0)</f>
        <v/>
      </c>
      <c r="K686">
        <f>IFERROR(1 - PERCENTRANK(F:F,F686),0)</f>
        <v/>
      </c>
      <c r="L686">
        <f>IFERROR(PERCENTRANK(G:G,G686),0)</f>
        <v/>
      </c>
      <c r="M686">
        <f>H686*weightA+I686*weightB+J686*weightC+K686*weightD+L686*weightE</f>
        <v/>
      </c>
    </row>
    <row r="687" spans="1:13">
      <c r="A687">
        <f>RANK(M687,M:M)</f>
        <v/>
      </c>
      <c r="C687">
        <f>SUMIFS('Input - target event report'!H:H,'Input - target event report'!L:L,B687,'Input - target event report'!D:D, "Private Investment")</f>
        <v/>
      </c>
      <c r="D687">
        <f>IF(E687&lt;2, "N/A", (MAXIFS('Input - target event report'!E:E,'Input - target event report'!L:L,B:B,'Input - target event report'!D:D,"Private Investment")-MINIFS('Input - target event report'!E:E,'Input - target event report'!L:L,B:B,'Input - target event report'!D:D,"Private Investment"))/(E687-1))</f>
        <v/>
      </c>
      <c r="E687">
        <f>COUNTIFS('Input - target event report'!L:L,B687,'Input - target event report'!D:D, "Private Investment")</f>
        <v/>
      </c>
      <c r="F687">
        <f>AVERAGEIF(INDEX('Input - companies list'!$A:$BG, 0, MATCH("Clusters 0",'Input - companies list'!$A$1:$BG$1, 0)),'Output - Cluster ranking'!B687,INDEX('Input - companies list'!$A:$BG, 0, MATCH("Flow",'Input - companies list'!$A$1:$BG$1, 0)))</f>
        <v/>
      </c>
      <c r="G687">
        <f>AVERAGEIF(INDEX('Input - companies list'!$A:$BG, 0, MATCH("Clusters 0",'Input - companies list'!$A$1:$BG$1, 0)),'Output - Cluster ranking'!B687,INDEX('Input - companies list'!$A:$BG, 0, MATCH("Inter-Cluster Connectivity",'Input - companies list'!$A$1:$BG$1, 0)))</f>
        <v/>
      </c>
      <c r="H687">
        <f>IFERROR(PERCENTRANK(C:C,C687),0)</f>
        <v/>
      </c>
      <c r="I687">
        <f>IFERROR(1 - PERCENTRANK(D:D,D687),0)</f>
        <v/>
      </c>
      <c r="J687">
        <f>IFERROR(PERCENTRANK(E:E,E687),0)</f>
        <v/>
      </c>
      <c r="K687">
        <f>IFERROR(1 - PERCENTRANK(F:F,F687),0)</f>
        <v/>
      </c>
      <c r="L687">
        <f>IFERROR(PERCENTRANK(G:G,G687),0)</f>
        <v/>
      </c>
      <c r="M687">
        <f>H687*weightA+I687*weightB+J687*weightC+K687*weightD+L687*weightE</f>
        <v/>
      </c>
    </row>
    <row r="688" spans="1:13">
      <c r="A688">
        <f>RANK(M688,M:M)</f>
        <v/>
      </c>
      <c r="C688">
        <f>SUMIFS('Input - target event report'!H:H,'Input - target event report'!L:L,B688,'Input - target event report'!D:D, "Private Investment")</f>
        <v/>
      </c>
      <c r="D688">
        <f>IF(E688&lt;2, "N/A", (MAXIFS('Input - target event report'!E:E,'Input - target event report'!L:L,B:B,'Input - target event report'!D:D,"Private Investment")-MINIFS('Input - target event report'!E:E,'Input - target event report'!L:L,B:B,'Input - target event report'!D:D,"Private Investment"))/(E688-1))</f>
        <v/>
      </c>
      <c r="E688">
        <f>COUNTIFS('Input - target event report'!L:L,B688,'Input - target event report'!D:D, "Private Investment")</f>
        <v/>
      </c>
      <c r="F688">
        <f>AVERAGEIF(INDEX('Input - companies list'!$A:$BG, 0, MATCH("Clusters 0",'Input - companies list'!$A$1:$BG$1, 0)),'Output - Cluster ranking'!B688,INDEX('Input - companies list'!$A:$BG, 0, MATCH("Flow",'Input - companies list'!$A$1:$BG$1, 0)))</f>
        <v/>
      </c>
      <c r="G688">
        <f>AVERAGEIF(INDEX('Input - companies list'!$A:$BG, 0, MATCH("Clusters 0",'Input - companies list'!$A$1:$BG$1, 0)),'Output - Cluster ranking'!B688,INDEX('Input - companies list'!$A:$BG, 0, MATCH("Inter-Cluster Connectivity",'Input - companies list'!$A$1:$BG$1, 0)))</f>
        <v/>
      </c>
      <c r="H688">
        <f>IFERROR(PERCENTRANK(C:C,C688),0)</f>
        <v/>
      </c>
      <c r="I688">
        <f>IFERROR(1 - PERCENTRANK(D:D,D688),0)</f>
        <v/>
      </c>
      <c r="J688">
        <f>IFERROR(PERCENTRANK(E:E,E688),0)</f>
        <v/>
      </c>
      <c r="K688">
        <f>IFERROR(1 - PERCENTRANK(F:F,F688),0)</f>
        <v/>
      </c>
      <c r="L688">
        <f>IFERROR(PERCENTRANK(G:G,G688),0)</f>
        <v/>
      </c>
      <c r="M688">
        <f>H688*weightA+I688*weightB+J688*weightC+K688*weightD+L688*weightE</f>
        <v/>
      </c>
    </row>
    <row r="689" spans="1:13">
      <c r="A689">
        <f>RANK(M689,M:M)</f>
        <v/>
      </c>
      <c r="C689">
        <f>SUMIFS('Input - target event report'!H:H,'Input - target event report'!L:L,B689,'Input - target event report'!D:D, "Private Investment")</f>
        <v/>
      </c>
      <c r="D689">
        <f>IF(E689&lt;2, "N/A", (MAXIFS('Input - target event report'!E:E,'Input - target event report'!L:L,B:B,'Input - target event report'!D:D,"Private Investment")-MINIFS('Input - target event report'!E:E,'Input - target event report'!L:L,B:B,'Input - target event report'!D:D,"Private Investment"))/(E689-1))</f>
        <v/>
      </c>
      <c r="E689">
        <f>COUNTIFS('Input - target event report'!L:L,B689,'Input - target event report'!D:D, "Private Investment")</f>
        <v/>
      </c>
      <c r="F689">
        <f>AVERAGEIF(INDEX('Input - companies list'!$A:$BG, 0, MATCH("Clusters 0",'Input - companies list'!$A$1:$BG$1, 0)),'Output - Cluster ranking'!B689,INDEX('Input - companies list'!$A:$BG, 0, MATCH("Flow",'Input - companies list'!$A$1:$BG$1, 0)))</f>
        <v/>
      </c>
      <c r="G689">
        <f>AVERAGEIF(INDEX('Input - companies list'!$A:$BG, 0, MATCH("Clusters 0",'Input - companies list'!$A$1:$BG$1, 0)),'Output - Cluster ranking'!B689,INDEX('Input - companies list'!$A:$BG, 0, MATCH("Inter-Cluster Connectivity",'Input - companies list'!$A$1:$BG$1, 0)))</f>
        <v/>
      </c>
      <c r="H689">
        <f>IFERROR(PERCENTRANK(C:C,C689),0)</f>
        <v/>
      </c>
      <c r="I689">
        <f>IFERROR(1 - PERCENTRANK(D:D,D689),0)</f>
        <v/>
      </c>
      <c r="J689">
        <f>IFERROR(PERCENTRANK(E:E,E689),0)</f>
        <v/>
      </c>
      <c r="K689">
        <f>IFERROR(1 - PERCENTRANK(F:F,F689),0)</f>
        <v/>
      </c>
      <c r="L689">
        <f>IFERROR(PERCENTRANK(G:G,G689),0)</f>
        <v/>
      </c>
      <c r="M689">
        <f>H689*weightA+I689*weightB+J689*weightC+K689*weightD+L689*weightE</f>
        <v/>
      </c>
    </row>
    <row r="690" spans="1:13">
      <c r="A690">
        <f>RANK(M690,M:M)</f>
        <v/>
      </c>
      <c r="C690">
        <f>SUMIFS('Input - target event report'!H:H,'Input - target event report'!L:L,B690,'Input - target event report'!D:D, "Private Investment")</f>
        <v/>
      </c>
      <c r="D690">
        <f>IF(E690&lt;2, "N/A", (MAXIFS('Input - target event report'!E:E,'Input - target event report'!L:L,B:B,'Input - target event report'!D:D,"Private Investment")-MINIFS('Input - target event report'!E:E,'Input - target event report'!L:L,B:B,'Input - target event report'!D:D,"Private Investment"))/(E690-1))</f>
        <v/>
      </c>
      <c r="E690">
        <f>COUNTIFS('Input - target event report'!L:L,B690,'Input - target event report'!D:D, "Private Investment")</f>
        <v/>
      </c>
      <c r="F690">
        <f>AVERAGEIF(INDEX('Input - companies list'!$A:$BG, 0, MATCH("Clusters 0",'Input - companies list'!$A$1:$BG$1, 0)),'Output - Cluster ranking'!B690,INDEX('Input - companies list'!$A:$BG, 0, MATCH("Flow",'Input - companies list'!$A$1:$BG$1, 0)))</f>
        <v/>
      </c>
      <c r="G690">
        <f>AVERAGEIF(INDEX('Input - companies list'!$A:$BG, 0, MATCH("Clusters 0",'Input - companies list'!$A$1:$BG$1, 0)),'Output - Cluster ranking'!B690,INDEX('Input - companies list'!$A:$BG, 0, MATCH("Inter-Cluster Connectivity",'Input - companies list'!$A$1:$BG$1, 0)))</f>
        <v/>
      </c>
      <c r="H690">
        <f>IFERROR(PERCENTRANK(C:C,C690),0)</f>
        <v/>
      </c>
      <c r="I690">
        <f>IFERROR(1 - PERCENTRANK(D:D,D690),0)</f>
        <v/>
      </c>
      <c r="J690">
        <f>IFERROR(PERCENTRANK(E:E,E690),0)</f>
        <v/>
      </c>
      <c r="K690">
        <f>IFERROR(1 - PERCENTRANK(F:F,F690),0)</f>
        <v/>
      </c>
      <c r="L690">
        <f>IFERROR(PERCENTRANK(G:G,G690),0)</f>
        <v/>
      </c>
      <c r="M690">
        <f>H690*weightA+I690*weightB+J690*weightC+K690*weightD+L690*weightE</f>
        <v/>
      </c>
    </row>
    <row r="691" spans="1:13">
      <c r="A691">
        <f>RANK(M691,M:M)</f>
        <v/>
      </c>
      <c r="C691">
        <f>SUMIFS('Input - target event report'!H:H,'Input - target event report'!L:L,B691,'Input - target event report'!D:D, "Private Investment")</f>
        <v/>
      </c>
      <c r="D691">
        <f>IF(E691&lt;2, "N/A", (MAXIFS('Input - target event report'!E:E,'Input - target event report'!L:L,B:B,'Input - target event report'!D:D,"Private Investment")-MINIFS('Input - target event report'!E:E,'Input - target event report'!L:L,B:B,'Input - target event report'!D:D,"Private Investment"))/(E691-1))</f>
        <v/>
      </c>
      <c r="E691">
        <f>COUNTIFS('Input - target event report'!L:L,B691,'Input - target event report'!D:D, "Private Investment")</f>
        <v/>
      </c>
      <c r="F691">
        <f>AVERAGEIF(INDEX('Input - companies list'!$A:$BG, 0, MATCH("Clusters 0",'Input - companies list'!$A$1:$BG$1, 0)),'Output - Cluster ranking'!B691,INDEX('Input - companies list'!$A:$BG, 0, MATCH("Flow",'Input - companies list'!$A$1:$BG$1, 0)))</f>
        <v/>
      </c>
      <c r="G691">
        <f>AVERAGEIF(INDEX('Input - companies list'!$A:$BG, 0, MATCH("Clusters 0",'Input - companies list'!$A$1:$BG$1, 0)),'Output - Cluster ranking'!B691,INDEX('Input - companies list'!$A:$BG, 0, MATCH("Inter-Cluster Connectivity",'Input - companies list'!$A$1:$BG$1, 0)))</f>
        <v/>
      </c>
      <c r="H691">
        <f>IFERROR(PERCENTRANK(C:C,C691),0)</f>
        <v/>
      </c>
      <c r="I691">
        <f>IFERROR(1 - PERCENTRANK(D:D,D691),0)</f>
        <v/>
      </c>
      <c r="J691">
        <f>IFERROR(PERCENTRANK(E:E,E691),0)</f>
        <v/>
      </c>
      <c r="K691">
        <f>IFERROR(1 - PERCENTRANK(F:F,F691),0)</f>
        <v/>
      </c>
      <c r="L691">
        <f>IFERROR(PERCENTRANK(G:G,G691),0)</f>
        <v/>
      </c>
      <c r="M691">
        <f>H691*weightA+I691*weightB+J691*weightC+K691*weightD+L691*weightE</f>
        <v/>
      </c>
    </row>
    <row r="692" spans="1:13">
      <c r="A692">
        <f>RANK(M692,M:M)</f>
        <v/>
      </c>
      <c r="C692">
        <f>SUMIFS('Input - target event report'!H:H,'Input - target event report'!L:L,B692,'Input - target event report'!D:D, "Private Investment")</f>
        <v/>
      </c>
      <c r="D692">
        <f>IF(E692&lt;2, "N/A", (MAXIFS('Input - target event report'!E:E,'Input - target event report'!L:L,B:B,'Input - target event report'!D:D,"Private Investment")-MINIFS('Input - target event report'!E:E,'Input - target event report'!L:L,B:B,'Input - target event report'!D:D,"Private Investment"))/(E692-1))</f>
        <v/>
      </c>
      <c r="E692">
        <f>COUNTIFS('Input - target event report'!L:L,B692,'Input - target event report'!D:D, "Private Investment")</f>
        <v/>
      </c>
      <c r="F692">
        <f>AVERAGEIF(INDEX('Input - companies list'!$A:$BG, 0, MATCH("Clusters 0",'Input - companies list'!$A$1:$BG$1, 0)),'Output - Cluster ranking'!B692,INDEX('Input - companies list'!$A:$BG, 0, MATCH("Flow",'Input - companies list'!$A$1:$BG$1, 0)))</f>
        <v/>
      </c>
      <c r="G692">
        <f>AVERAGEIF(INDEX('Input - companies list'!$A:$BG, 0, MATCH("Clusters 0",'Input - companies list'!$A$1:$BG$1, 0)),'Output - Cluster ranking'!B692,INDEX('Input - companies list'!$A:$BG, 0, MATCH("Inter-Cluster Connectivity",'Input - companies list'!$A$1:$BG$1, 0)))</f>
        <v/>
      </c>
      <c r="H692">
        <f>IFERROR(PERCENTRANK(C:C,C692),0)</f>
        <v/>
      </c>
      <c r="I692">
        <f>IFERROR(1 - PERCENTRANK(D:D,D692),0)</f>
        <v/>
      </c>
      <c r="J692">
        <f>IFERROR(PERCENTRANK(E:E,E692),0)</f>
        <v/>
      </c>
      <c r="K692">
        <f>IFERROR(1 - PERCENTRANK(F:F,F692),0)</f>
        <v/>
      </c>
      <c r="L692">
        <f>IFERROR(PERCENTRANK(G:G,G692),0)</f>
        <v/>
      </c>
      <c r="M692">
        <f>H692*weightA+I692*weightB+J692*weightC+K692*weightD+L692*weightE</f>
        <v/>
      </c>
    </row>
    <row r="693" spans="1:13">
      <c r="A693">
        <f>RANK(M693,M:M)</f>
        <v/>
      </c>
      <c r="C693">
        <f>SUMIFS('Input - target event report'!H:H,'Input - target event report'!L:L,B693,'Input - target event report'!D:D, "Private Investment")</f>
        <v/>
      </c>
      <c r="D693">
        <f>IF(E693&lt;2, "N/A", (MAXIFS('Input - target event report'!E:E,'Input - target event report'!L:L,B:B,'Input - target event report'!D:D,"Private Investment")-MINIFS('Input - target event report'!E:E,'Input - target event report'!L:L,B:B,'Input - target event report'!D:D,"Private Investment"))/(E693-1))</f>
        <v/>
      </c>
      <c r="E693">
        <f>COUNTIFS('Input - target event report'!L:L,B693,'Input - target event report'!D:D, "Private Investment")</f>
        <v/>
      </c>
      <c r="F693">
        <f>AVERAGEIF(INDEX('Input - companies list'!$A:$BG, 0, MATCH("Clusters 0",'Input - companies list'!$A$1:$BG$1, 0)),'Output - Cluster ranking'!B693,INDEX('Input - companies list'!$A:$BG, 0, MATCH("Flow",'Input - companies list'!$A$1:$BG$1, 0)))</f>
        <v/>
      </c>
      <c r="G693">
        <f>AVERAGEIF(INDEX('Input - companies list'!$A:$BG, 0, MATCH("Clusters 0",'Input - companies list'!$A$1:$BG$1, 0)),'Output - Cluster ranking'!B693,INDEX('Input - companies list'!$A:$BG, 0, MATCH("Inter-Cluster Connectivity",'Input - companies list'!$A$1:$BG$1, 0)))</f>
        <v/>
      </c>
      <c r="H693">
        <f>IFERROR(PERCENTRANK(C:C,C693),0)</f>
        <v/>
      </c>
      <c r="I693">
        <f>IFERROR(1 - PERCENTRANK(D:D,D693),0)</f>
        <v/>
      </c>
      <c r="J693">
        <f>IFERROR(PERCENTRANK(E:E,E693),0)</f>
        <v/>
      </c>
      <c r="K693">
        <f>IFERROR(1 - PERCENTRANK(F:F,F693),0)</f>
        <v/>
      </c>
      <c r="L693">
        <f>IFERROR(PERCENTRANK(G:G,G693),0)</f>
        <v/>
      </c>
      <c r="M693">
        <f>H693*weightA+I693*weightB+J693*weightC+K693*weightD+L693*weightE</f>
        <v/>
      </c>
    </row>
    <row r="694" spans="1:13">
      <c r="A694">
        <f>RANK(M694,M:M)</f>
        <v/>
      </c>
      <c r="C694">
        <f>SUMIFS('Input - target event report'!H:H,'Input - target event report'!L:L,B694,'Input - target event report'!D:D, "Private Investment")</f>
        <v/>
      </c>
      <c r="D694">
        <f>IF(E694&lt;2, "N/A", (MAXIFS('Input - target event report'!E:E,'Input - target event report'!L:L,B:B,'Input - target event report'!D:D,"Private Investment")-MINIFS('Input - target event report'!E:E,'Input - target event report'!L:L,B:B,'Input - target event report'!D:D,"Private Investment"))/(E694-1))</f>
        <v/>
      </c>
      <c r="E694">
        <f>COUNTIFS('Input - target event report'!L:L,B694,'Input - target event report'!D:D, "Private Investment")</f>
        <v/>
      </c>
      <c r="F694">
        <f>AVERAGEIF(INDEX('Input - companies list'!$A:$BG, 0, MATCH("Clusters 0",'Input - companies list'!$A$1:$BG$1, 0)),'Output - Cluster ranking'!B694,INDEX('Input - companies list'!$A:$BG, 0, MATCH("Flow",'Input - companies list'!$A$1:$BG$1, 0)))</f>
        <v/>
      </c>
      <c r="G694">
        <f>AVERAGEIF(INDEX('Input - companies list'!$A:$BG, 0, MATCH("Clusters 0",'Input - companies list'!$A$1:$BG$1, 0)),'Output - Cluster ranking'!B694,INDEX('Input - companies list'!$A:$BG, 0, MATCH("Inter-Cluster Connectivity",'Input - companies list'!$A$1:$BG$1, 0)))</f>
        <v/>
      </c>
      <c r="H694">
        <f>IFERROR(PERCENTRANK(C:C,C694),0)</f>
        <v/>
      </c>
      <c r="I694">
        <f>IFERROR(1 - PERCENTRANK(D:D,D694),0)</f>
        <v/>
      </c>
      <c r="J694">
        <f>IFERROR(PERCENTRANK(E:E,E694),0)</f>
        <v/>
      </c>
      <c r="K694">
        <f>IFERROR(1 - PERCENTRANK(F:F,F694),0)</f>
        <v/>
      </c>
      <c r="L694">
        <f>IFERROR(PERCENTRANK(G:G,G694),0)</f>
        <v/>
      </c>
      <c r="M694">
        <f>H694*weightA+I694*weightB+J694*weightC+K694*weightD+L694*weightE</f>
        <v/>
      </c>
    </row>
    <row r="695" spans="1:13">
      <c r="A695">
        <f>RANK(M695,M:M)</f>
        <v/>
      </c>
      <c r="C695">
        <f>SUMIFS('Input - target event report'!H:H,'Input - target event report'!L:L,B695,'Input - target event report'!D:D, "Private Investment")</f>
        <v/>
      </c>
      <c r="D695">
        <f>IF(E695&lt;2, "N/A", (MAXIFS('Input - target event report'!E:E,'Input - target event report'!L:L,B:B,'Input - target event report'!D:D,"Private Investment")-MINIFS('Input - target event report'!E:E,'Input - target event report'!L:L,B:B,'Input - target event report'!D:D,"Private Investment"))/(E695-1))</f>
        <v/>
      </c>
      <c r="E695">
        <f>COUNTIFS('Input - target event report'!L:L,B695,'Input - target event report'!D:D, "Private Investment")</f>
        <v/>
      </c>
      <c r="F695">
        <f>AVERAGEIF(INDEX('Input - companies list'!$A:$BG, 0, MATCH("Clusters 0",'Input - companies list'!$A$1:$BG$1, 0)),'Output - Cluster ranking'!B695,INDEX('Input - companies list'!$A:$BG, 0, MATCH("Flow",'Input - companies list'!$A$1:$BG$1, 0)))</f>
        <v/>
      </c>
      <c r="G695">
        <f>AVERAGEIF(INDEX('Input - companies list'!$A:$BG, 0, MATCH("Clusters 0",'Input - companies list'!$A$1:$BG$1, 0)),'Output - Cluster ranking'!B695,INDEX('Input - companies list'!$A:$BG, 0, MATCH("Inter-Cluster Connectivity",'Input - companies list'!$A$1:$BG$1, 0)))</f>
        <v/>
      </c>
      <c r="H695">
        <f>IFERROR(PERCENTRANK(C:C,C695),0)</f>
        <v/>
      </c>
      <c r="I695">
        <f>IFERROR(1 - PERCENTRANK(D:D,D695),0)</f>
        <v/>
      </c>
      <c r="J695">
        <f>IFERROR(PERCENTRANK(E:E,E695),0)</f>
        <v/>
      </c>
      <c r="K695">
        <f>IFERROR(1 - PERCENTRANK(F:F,F695),0)</f>
        <v/>
      </c>
      <c r="L695">
        <f>IFERROR(PERCENTRANK(G:G,G695),0)</f>
        <v/>
      </c>
      <c r="M695">
        <f>H695*weightA+I695*weightB+J695*weightC+K695*weightD+L695*weightE</f>
        <v/>
      </c>
    </row>
    <row r="696" spans="1:13">
      <c r="A696">
        <f>RANK(M696,M:M)</f>
        <v/>
      </c>
      <c r="C696">
        <f>SUMIFS('Input - target event report'!H:H,'Input - target event report'!L:L,B696,'Input - target event report'!D:D, "Private Investment")</f>
        <v/>
      </c>
      <c r="D696">
        <f>IF(E696&lt;2, "N/A", (MAXIFS('Input - target event report'!E:E,'Input - target event report'!L:L,B:B,'Input - target event report'!D:D,"Private Investment")-MINIFS('Input - target event report'!E:E,'Input - target event report'!L:L,B:B,'Input - target event report'!D:D,"Private Investment"))/(E696-1))</f>
        <v/>
      </c>
      <c r="E696">
        <f>COUNTIFS('Input - target event report'!L:L,B696,'Input - target event report'!D:D, "Private Investment")</f>
        <v/>
      </c>
      <c r="F696">
        <f>AVERAGEIF(INDEX('Input - companies list'!$A:$BG, 0, MATCH("Clusters 0",'Input - companies list'!$A$1:$BG$1, 0)),'Output - Cluster ranking'!B696,INDEX('Input - companies list'!$A:$BG, 0, MATCH("Flow",'Input - companies list'!$A$1:$BG$1, 0)))</f>
        <v/>
      </c>
      <c r="G696">
        <f>AVERAGEIF(INDEX('Input - companies list'!$A:$BG, 0, MATCH("Clusters 0",'Input - companies list'!$A$1:$BG$1, 0)),'Output - Cluster ranking'!B696,INDEX('Input - companies list'!$A:$BG, 0, MATCH("Inter-Cluster Connectivity",'Input - companies list'!$A$1:$BG$1, 0)))</f>
        <v/>
      </c>
      <c r="H696">
        <f>IFERROR(PERCENTRANK(C:C,C696),0)</f>
        <v/>
      </c>
      <c r="I696">
        <f>IFERROR(1 - PERCENTRANK(D:D,D696),0)</f>
        <v/>
      </c>
      <c r="J696">
        <f>IFERROR(PERCENTRANK(E:E,E696),0)</f>
        <v/>
      </c>
      <c r="K696">
        <f>IFERROR(1 - PERCENTRANK(F:F,F696),0)</f>
        <v/>
      </c>
      <c r="L696">
        <f>IFERROR(PERCENTRANK(G:G,G696),0)</f>
        <v/>
      </c>
      <c r="M696">
        <f>H696*weightA+I696*weightB+J696*weightC+K696*weightD+L696*weightE</f>
        <v/>
      </c>
    </row>
    <row r="697" spans="1:13">
      <c r="A697">
        <f>RANK(M697,M:M)</f>
        <v/>
      </c>
      <c r="C697">
        <f>SUMIFS('Input - target event report'!H:H,'Input - target event report'!L:L,B697,'Input - target event report'!D:D, "Private Investment")</f>
        <v/>
      </c>
      <c r="D697">
        <f>IF(E697&lt;2, "N/A", (MAXIFS('Input - target event report'!E:E,'Input - target event report'!L:L,B:B,'Input - target event report'!D:D,"Private Investment")-MINIFS('Input - target event report'!E:E,'Input - target event report'!L:L,B:B,'Input - target event report'!D:D,"Private Investment"))/(E697-1))</f>
        <v/>
      </c>
      <c r="E697">
        <f>COUNTIFS('Input - target event report'!L:L,B697,'Input - target event report'!D:D, "Private Investment")</f>
        <v/>
      </c>
      <c r="F697">
        <f>AVERAGEIF(INDEX('Input - companies list'!$A:$BG, 0, MATCH("Clusters 0",'Input - companies list'!$A$1:$BG$1, 0)),'Output - Cluster ranking'!B697,INDEX('Input - companies list'!$A:$BG, 0, MATCH("Flow",'Input - companies list'!$A$1:$BG$1, 0)))</f>
        <v/>
      </c>
      <c r="G697">
        <f>AVERAGEIF(INDEX('Input - companies list'!$A:$BG, 0, MATCH("Clusters 0",'Input - companies list'!$A$1:$BG$1, 0)),'Output - Cluster ranking'!B697,INDEX('Input - companies list'!$A:$BG, 0, MATCH("Inter-Cluster Connectivity",'Input - companies list'!$A$1:$BG$1, 0)))</f>
        <v/>
      </c>
      <c r="H697">
        <f>IFERROR(PERCENTRANK(C:C,C697),0)</f>
        <v/>
      </c>
      <c r="I697">
        <f>IFERROR(1 - PERCENTRANK(D:D,D697),0)</f>
        <v/>
      </c>
      <c r="J697">
        <f>IFERROR(PERCENTRANK(E:E,E697),0)</f>
        <v/>
      </c>
      <c r="K697">
        <f>IFERROR(1 - PERCENTRANK(F:F,F697),0)</f>
        <v/>
      </c>
      <c r="L697">
        <f>IFERROR(PERCENTRANK(G:G,G697),0)</f>
        <v/>
      </c>
      <c r="M697">
        <f>H697*weightA+I697*weightB+J697*weightC+K697*weightD+L697*weightE</f>
        <v/>
      </c>
    </row>
    <row r="698" spans="1:13">
      <c r="A698">
        <f>RANK(M698,M:M)</f>
        <v/>
      </c>
      <c r="C698">
        <f>SUMIFS('Input - target event report'!H:H,'Input - target event report'!L:L,B698,'Input - target event report'!D:D, "Private Investment")</f>
        <v/>
      </c>
      <c r="D698">
        <f>IF(E698&lt;2, "N/A", (MAXIFS('Input - target event report'!E:E,'Input - target event report'!L:L,B:B,'Input - target event report'!D:D,"Private Investment")-MINIFS('Input - target event report'!E:E,'Input - target event report'!L:L,B:B,'Input - target event report'!D:D,"Private Investment"))/(E698-1))</f>
        <v/>
      </c>
      <c r="E698">
        <f>COUNTIFS('Input - target event report'!L:L,B698,'Input - target event report'!D:D, "Private Investment")</f>
        <v/>
      </c>
      <c r="F698">
        <f>AVERAGEIF(INDEX('Input - companies list'!$A:$BG, 0, MATCH("Clusters 0",'Input - companies list'!$A$1:$BG$1, 0)),'Output - Cluster ranking'!B698,INDEX('Input - companies list'!$A:$BG, 0, MATCH("Flow",'Input - companies list'!$A$1:$BG$1, 0)))</f>
        <v/>
      </c>
      <c r="G698">
        <f>AVERAGEIF(INDEX('Input - companies list'!$A:$BG, 0, MATCH("Clusters 0",'Input - companies list'!$A$1:$BG$1, 0)),'Output - Cluster ranking'!B698,INDEX('Input - companies list'!$A:$BG, 0, MATCH("Inter-Cluster Connectivity",'Input - companies list'!$A$1:$BG$1, 0)))</f>
        <v/>
      </c>
      <c r="H698">
        <f>IFERROR(PERCENTRANK(C:C,C698),0)</f>
        <v/>
      </c>
      <c r="I698">
        <f>IFERROR(1 - PERCENTRANK(D:D,D698),0)</f>
        <v/>
      </c>
      <c r="J698">
        <f>IFERROR(PERCENTRANK(E:E,E698),0)</f>
        <v/>
      </c>
      <c r="K698">
        <f>IFERROR(1 - PERCENTRANK(F:F,F698),0)</f>
        <v/>
      </c>
      <c r="L698">
        <f>IFERROR(PERCENTRANK(G:G,G698),0)</f>
        <v/>
      </c>
      <c r="M698">
        <f>H698*weightA+I698*weightB+J698*weightC+K698*weightD+L698*weightE</f>
        <v/>
      </c>
    </row>
    <row r="699" spans="1:13">
      <c r="A699">
        <f>RANK(M699,M:M)</f>
        <v/>
      </c>
      <c r="C699">
        <f>SUMIFS('Input - target event report'!H:H,'Input - target event report'!L:L,B699,'Input - target event report'!D:D, "Private Investment")</f>
        <v/>
      </c>
      <c r="D699">
        <f>IF(E699&lt;2, "N/A", (MAXIFS('Input - target event report'!E:E,'Input - target event report'!L:L,B:B,'Input - target event report'!D:D,"Private Investment")-MINIFS('Input - target event report'!E:E,'Input - target event report'!L:L,B:B,'Input - target event report'!D:D,"Private Investment"))/(E699-1))</f>
        <v/>
      </c>
      <c r="E699">
        <f>COUNTIFS('Input - target event report'!L:L,B699,'Input - target event report'!D:D, "Private Investment")</f>
        <v/>
      </c>
      <c r="F699">
        <f>AVERAGEIF(INDEX('Input - companies list'!$A:$BG, 0, MATCH("Clusters 0",'Input - companies list'!$A$1:$BG$1, 0)),'Output - Cluster ranking'!B699,INDEX('Input - companies list'!$A:$BG, 0, MATCH("Flow",'Input - companies list'!$A$1:$BG$1, 0)))</f>
        <v/>
      </c>
      <c r="G699">
        <f>AVERAGEIF(INDEX('Input - companies list'!$A:$BG, 0, MATCH("Clusters 0",'Input - companies list'!$A$1:$BG$1, 0)),'Output - Cluster ranking'!B699,INDEX('Input - companies list'!$A:$BG, 0, MATCH("Inter-Cluster Connectivity",'Input - companies list'!$A$1:$BG$1, 0)))</f>
        <v/>
      </c>
      <c r="H699">
        <f>IFERROR(PERCENTRANK(C:C,C699),0)</f>
        <v/>
      </c>
      <c r="I699">
        <f>IFERROR(1 - PERCENTRANK(D:D,D699),0)</f>
        <v/>
      </c>
      <c r="J699">
        <f>IFERROR(PERCENTRANK(E:E,E699),0)</f>
        <v/>
      </c>
      <c r="K699">
        <f>IFERROR(1 - PERCENTRANK(F:F,F699),0)</f>
        <v/>
      </c>
      <c r="L699">
        <f>IFERROR(PERCENTRANK(G:G,G699),0)</f>
        <v/>
      </c>
      <c r="M699">
        <f>H699*weightA+I699*weightB+J699*weightC+K699*weightD+L699*weightE</f>
        <v/>
      </c>
    </row>
    <row r="700" spans="1:13">
      <c r="A700">
        <f>RANK(M700,M:M)</f>
        <v/>
      </c>
      <c r="C700">
        <f>SUMIFS('Input - target event report'!H:H,'Input - target event report'!L:L,B700,'Input - target event report'!D:D, "Private Investment")</f>
        <v/>
      </c>
      <c r="D700">
        <f>IF(E700&lt;2, "N/A", (MAXIFS('Input - target event report'!E:E,'Input - target event report'!L:L,B:B,'Input - target event report'!D:D,"Private Investment")-MINIFS('Input - target event report'!E:E,'Input - target event report'!L:L,B:B,'Input - target event report'!D:D,"Private Investment"))/(E700-1))</f>
        <v/>
      </c>
      <c r="E700">
        <f>COUNTIFS('Input - target event report'!L:L,B700,'Input - target event report'!D:D, "Private Investment")</f>
        <v/>
      </c>
      <c r="F700">
        <f>AVERAGEIF(INDEX('Input - companies list'!$A:$BG, 0, MATCH("Clusters 0",'Input - companies list'!$A$1:$BG$1, 0)),'Output - Cluster ranking'!B700,INDEX('Input - companies list'!$A:$BG, 0, MATCH("Flow",'Input - companies list'!$A$1:$BG$1, 0)))</f>
        <v/>
      </c>
      <c r="G700">
        <f>AVERAGEIF(INDEX('Input - companies list'!$A:$BG, 0, MATCH("Clusters 0",'Input - companies list'!$A$1:$BG$1, 0)),'Output - Cluster ranking'!B700,INDEX('Input - companies list'!$A:$BG, 0, MATCH("Inter-Cluster Connectivity",'Input - companies list'!$A$1:$BG$1, 0)))</f>
        <v/>
      </c>
      <c r="H700">
        <f>IFERROR(PERCENTRANK(C:C,C700),0)</f>
        <v/>
      </c>
      <c r="I700">
        <f>IFERROR(1 - PERCENTRANK(D:D,D700),0)</f>
        <v/>
      </c>
      <c r="J700">
        <f>IFERROR(PERCENTRANK(E:E,E700),0)</f>
        <v/>
      </c>
      <c r="K700">
        <f>IFERROR(1 - PERCENTRANK(F:F,F700),0)</f>
        <v/>
      </c>
      <c r="L700">
        <f>IFERROR(PERCENTRANK(G:G,G700),0)</f>
        <v/>
      </c>
      <c r="M700">
        <f>H700*weightA+I700*weightB+J700*weightC+K700*weightD+L700*weightE</f>
        <v/>
      </c>
    </row>
    <row r="701" spans="1:13">
      <c r="A701">
        <f>RANK(M701,M:M)</f>
        <v/>
      </c>
      <c r="C701">
        <f>SUMIFS('Input - target event report'!H:H,'Input - target event report'!L:L,B701,'Input - target event report'!D:D, "Private Investment")</f>
        <v/>
      </c>
      <c r="D701">
        <f>IF(E701&lt;2, "N/A", (MAXIFS('Input - target event report'!E:E,'Input - target event report'!L:L,B:B,'Input - target event report'!D:D,"Private Investment")-MINIFS('Input - target event report'!E:E,'Input - target event report'!L:L,B:B,'Input - target event report'!D:D,"Private Investment"))/(E701-1))</f>
        <v/>
      </c>
      <c r="E701">
        <f>COUNTIFS('Input - target event report'!L:L,B701,'Input - target event report'!D:D, "Private Investment")</f>
        <v/>
      </c>
      <c r="F701">
        <f>AVERAGEIF(INDEX('Input - companies list'!$A:$BG, 0, MATCH("Clusters 0",'Input - companies list'!$A$1:$BG$1, 0)),'Output - Cluster ranking'!B701,INDEX('Input - companies list'!$A:$BG, 0, MATCH("Flow",'Input - companies list'!$A$1:$BG$1, 0)))</f>
        <v/>
      </c>
      <c r="G701">
        <f>AVERAGEIF(INDEX('Input - companies list'!$A:$BG, 0, MATCH("Clusters 0",'Input - companies list'!$A$1:$BG$1, 0)),'Output - Cluster ranking'!B701,INDEX('Input - companies list'!$A:$BG, 0, MATCH("Inter-Cluster Connectivity",'Input - companies list'!$A$1:$BG$1, 0)))</f>
        <v/>
      </c>
      <c r="H701">
        <f>IFERROR(PERCENTRANK(C:C,C701),0)</f>
        <v/>
      </c>
      <c r="I701">
        <f>IFERROR(1 - PERCENTRANK(D:D,D701),0)</f>
        <v/>
      </c>
      <c r="J701">
        <f>IFERROR(PERCENTRANK(E:E,E701),0)</f>
        <v/>
      </c>
      <c r="K701">
        <f>IFERROR(1 - PERCENTRANK(F:F,F701),0)</f>
        <v/>
      </c>
      <c r="L701">
        <f>IFERROR(PERCENTRANK(G:G,G701),0)</f>
        <v/>
      </c>
      <c r="M701">
        <f>H701*weightA+I701*weightB+J701*weightC+K701*weightD+L701*weightE</f>
        <v/>
      </c>
    </row>
    <row r="702" spans="1:13">
      <c r="A702">
        <f>RANK(M702,M:M)</f>
        <v/>
      </c>
      <c r="C702">
        <f>SUMIFS('Input - target event report'!H:H,'Input - target event report'!L:L,B702,'Input - target event report'!D:D, "Private Investment")</f>
        <v/>
      </c>
      <c r="D702">
        <f>IF(E702&lt;2, "N/A", (MAXIFS('Input - target event report'!E:E,'Input - target event report'!L:L,B:B,'Input - target event report'!D:D,"Private Investment")-MINIFS('Input - target event report'!E:E,'Input - target event report'!L:L,B:B,'Input - target event report'!D:D,"Private Investment"))/(E702-1))</f>
        <v/>
      </c>
      <c r="E702">
        <f>COUNTIFS('Input - target event report'!L:L,B702,'Input - target event report'!D:D, "Private Investment")</f>
        <v/>
      </c>
      <c r="F702">
        <f>AVERAGEIF(INDEX('Input - companies list'!$A:$BG, 0, MATCH("Clusters 0",'Input - companies list'!$A$1:$BG$1, 0)),'Output - Cluster ranking'!B702,INDEX('Input - companies list'!$A:$BG, 0, MATCH("Flow",'Input - companies list'!$A$1:$BG$1, 0)))</f>
        <v/>
      </c>
      <c r="G702">
        <f>AVERAGEIF(INDEX('Input - companies list'!$A:$BG, 0, MATCH("Clusters 0",'Input - companies list'!$A$1:$BG$1, 0)),'Output - Cluster ranking'!B702,INDEX('Input - companies list'!$A:$BG, 0, MATCH("Inter-Cluster Connectivity",'Input - companies list'!$A$1:$BG$1, 0)))</f>
        <v/>
      </c>
      <c r="H702">
        <f>IFERROR(PERCENTRANK(C:C,C702),0)</f>
        <v/>
      </c>
      <c r="I702">
        <f>IFERROR(1 - PERCENTRANK(D:D,D702),0)</f>
        <v/>
      </c>
      <c r="J702">
        <f>IFERROR(PERCENTRANK(E:E,E702),0)</f>
        <v/>
      </c>
      <c r="K702">
        <f>IFERROR(1 - PERCENTRANK(F:F,F702),0)</f>
        <v/>
      </c>
      <c r="L702">
        <f>IFERROR(PERCENTRANK(G:G,G702),0)</f>
        <v/>
      </c>
      <c r="M702">
        <f>H702*weightA+I702*weightB+J702*weightC+K702*weightD+L702*weightE</f>
        <v/>
      </c>
    </row>
    <row r="703" spans="1:13">
      <c r="A703">
        <f>RANK(M703,M:M)</f>
        <v/>
      </c>
      <c r="C703">
        <f>SUMIFS('Input - target event report'!H:H,'Input - target event report'!L:L,B703,'Input - target event report'!D:D, "Private Investment")</f>
        <v/>
      </c>
      <c r="D703">
        <f>IF(E703&lt;2, "N/A", (MAXIFS('Input - target event report'!E:E,'Input - target event report'!L:L,B:B,'Input - target event report'!D:D,"Private Investment")-MINIFS('Input - target event report'!E:E,'Input - target event report'!L:L,B:B,'Input - target event report'!D:D,"Private Investment"))/(E703-1))</f>
        <v/>
      </c>
      <c r="E703">
        <f>COUNTIFS('Input - target event report'!L:L,B703,'Input - target event report'!D:D, "Private Investment")</f>
        <v/>
      </c>
      <c r="F703">
        <f>AVERAGEIF(INDEX('Input - companies list'!$A:$BG, 0, MATCH("Clusters 0",'Input - companies list'!$A$1:$BG$1, 0)),'Output - Cluster ranking'!B703,INDEX('Input - companies list'!$A:$BG, 0, MATCH("Flow",'Input - companies list'!$A$1:$BG$1, 0)))</f>
        <v/>
      </c>
      <c r="G703">
        <f>AVERAGEIF(INDEX('Input - companies list'!$A:$BG, 0, MATCH("Clusters 0",'Input - companies list'!$A$1:$BG$1, 0)),'Output - Cluster ranking'!B703,INDEX('Input - companies list'!$A:$BG, 0, MATCH("Inter-Cluster Connectivity",'Input - companies list'!$A$1:$BG$1, 0)))</f>
        <v/>
      </c>
      <c r="H703">
        <f>IFERROR(PERCENTRANK(C:C,C703),0)</f>
        <v/>
      </c>
      <c r="I703">
        <f>IFERROR(1 - PERCENTRANK(D:D,D703),0)</f>
        <v/>
      </c>
      <c r="J703">
        <f>IFERROR(PERCENTRANK(E:E,E703),0)</f>
        <v/>
      </c>
      <c r="K703">
        <f>IFERROR(1 - PERCENTRANK(F:F,F703),0)</f>
        <v/>
      </c>
      <c r="L703">
        <f>IFERROR(PERCENTRANK(G:G,G703),0)</f>
        <v/>
      </c>
      <c r="M703">
        <f>H703*weightA+I703*weightB+J703*weightC+K703*weightD+L703*weightE</f>
        <v/>
      </c>
    </row>
    <row r="704" spans="1:13">
      <c r="A704">
        <f>RANK(M704,M:M)</f>
        <v/>
      </c>
      <c r="C704">
        <f>SUMIFS('Input - target event report'!H:H,'Input - target event report'!L:L,B704,'Input - target event report'!D:D, "Private Investment")</f>
        <v/>
      </c>
      <c r="D704">
        <f>IF(E704&lt;2, "N/A", (MAXIFS('Input - target event report'!E:E,'Input - target event report'!L:L,B:B,'Input - target event report'!D:D,"Private Investment")-MINIFS('Input - target event report'!E:E,'Input - target event report'!L:L,B:B,'Input - target event report'!D:D,"Private Investment"))/(E704-1))</f>
        <v/>
      </c>
      <c r="E704">
        <f>COUNTIFS('Input - target event report'!L:L,B704,'Input - target event report'!D:D, "Private Investment")</f>
        <v/>
      </c>
      <c r="F704">
        <f>AVERAGEIF(INDEX('Input - companies list'!$A:$BG, 0, MATCH("Clusters 0",'Input - companies list'!$A$1:$BG$1, 0)),'Output - Cluster ranking'!B704,INDEX('Input - companies list'!$A:$BG, 0, MATCH("Flow",'Input - companies list'!$A$1:$BG$1, 0)))</f>
        <v/>
      </c>
      <c r="G704">
        <f>AVERAGEIF(INDEX('Input - companies list'!$A:$BG, 0, MATCH("Clusters 0",'Input - companies list'!$A$1:$BG$1, 0)),'Output - Cluster ranking'!B704,INDEX('Input - companies list'!$A:$BG, 0, MATCH("Inter-Cluster Connectivity",'Input - companies list'!$A$1:$BG$1, 0)))</f>
        <v/>
      </c>
      <c r="H704">
        <f>IFERROR(PERCENTRANK(C:C,C704),0)</f>
        <v/>
      </c>
      <c r="I704">
        <f>IFERROR(1 - PERCENTRANK(D:D,D704),0)</f>
        <v/>
      </c>
      <c r="J704">
        <f>IFERROR(PERCENTRANK(E:E,E704),0)</f>
        <v/>
      </c>
      <c r="K704">
        <f>IFERROR(1 - PERCENTRANK(F:F,F704),0)</f>
        <v/>
      </c>
      <c r="L704">
        <f>IFERROR(PERCENTRANK(G:G,G704),0)</f>
        <v/>
      </c>
      <c r="M704">
        <f>H704*weightA+I704*weightB+J704*weightC+K704*weightD+L704*weightE</f>
        <v/>
      </c>
    </row>
    <row r="705" spans="1:13">
      <c r="A705">
        <f>RANK(M705,M:M)</f>
        <v/>
      </c>
      <c r="C705">
        <f>SUMIFS('Input - target event report'!H:H,'Input - target event report'!L:L,B705,'Input - target event report'!D:D, "Private Investment")</f>
        <v/>
      </c>
      <c r="D705">
        <f>IF(E705&lt;2, "N/A", (MAXIFS('Input - target event report'!E:E,'Input - target event report'!L:L,B:B,'Input - target event report'!D:D,"Private Investment")-MINIFS('Input - target event report'!E:E,'Input - target event report'!L:L,B:B,'Input - target event report'!D:D,"Private Investment"))/(E705-1))</f>
        <v/>
      </c>
      <c r="E705">
        <f>COUNTIFS('Input - target event report'!L:L,B705,'Input - target event report'!D:D, "Private Investment")</f>
        <v/>
      </c>
      <c r="F705">
        <f>AVERAGEIF(INDEX('Input - companies list'!$A:$BG, 0, MATCH("Clusters 0",'Input - companies list'!$A$1:$BG$1, 0)),'Output - Cluster ranking'!B705,INDEX('Input - companies list'!$A:$BG, 0, MATCH("Flow",'Input - companies list'!$A$1:$BG$1, 0)))</f>
        <v/>
      </c>
      <c r="G705">
        <f>AVERAGEIF(INDEX('Input - companies list'!$A:$BG, 0, MATCH("Clusters 0",'Input - companies list'!$A$1:$BG$1, 0)),'Output - Cluster ranking'!B705,INDEX('Input - companies list'!$A:$BG, 0, MATCH("Inter-Cluster Connectivity",'Input - companies list'!$A$1:$BG$1, 0)))</f>
        <v/>
      </c>
      <c r="H705">
        <f>IFERROR(PERCENTRANK(C:C,C705),0)</f>
        <v/>
      </c>
      <c r="I705">
        <f>IFERROR(1 - PERCENTRANK(D:D,D705),0)</f>
        <v/>
      </c>
      <c r="J705">
        <f>IFERROR(PERCENTRANK(E:E,E705),0)</f>
        <v/>
      </c>
      <c r="K705">
        <f>IFERROR(1 - PERCENTRANK(F:F,F705),0)</f>
        <v/>
      </c>
      <c r="L705">
        <f>IFERROR(PERCENTRANK(G:G,G705),0)</f>
        <v/>
      </c>
      <c r="M705">
        <f>H705*weightA+I705*weightB+J705*weightC+K705*weightD+L705*weightE</f>
        <v/>
      </c>
    </row>
    <row r="706" spans="1:13">
      <c r="A706">
        <f>RANK(M706,M:M)</f>
        <v/>
      </c>
      <c r="C706">
        <f>SUMIFS('Input - target event report'!H:H,'Input - target event report'!L:L,B706,'Input - target event report'!D:D, "Private Investment")</f>
        <v/>
      </c>
      <c r="D706">
        <f>IF(E706&lt;2, "N/A", (MAXIFS('Input - target event report'!E:E,'Input - target event report'!L:L,B:B,'Input - target event report'!D:D,"Private Investment")-MINIFS('Input - target event report'!E:E,'Input - target event report'!L:L,B:B,'Input - target event report'!D:D,"Private Investment"))/(E706-1))</f>
        <v/>
      </c>
      <c r="E706">
        <f>COUNTIFS('Input - target event report'!L:L,B706,'Input - target event report'!D:D, "Private Investment")</f>
        <v/>
      </c>
      <c r="F706">
        <f>AVERAGEIF(INDEX('Input - companies list'!$A:$BG, 0, MATCH("Clusters 0",'Input - companies list'!$A$1:$BG$1, 0)),'Output - Cluster ranking'!B706,INDEX('Input - companies list'!$A:$BG, 0, MATCH("Flow",'Input - companies list'!$A$1:$BG$1, 0)))</f>
        <v/>
      </c>
      <c r="G706">
        <f>AVERAGEIF(INDEX('Input - companies list'!$A:$BG, 0, MATCH("Clusters 0",'Input - companies list'!$A$1:$BG$1, 0)),'Output - Cluster ranking'!B706,INDEX('Input - companies list'!$A:$BG, 0, MATCH("Inter-Cluster Connectivity",'Input - companies list'!$A$1:$BG$1, 0)))</f>
        <v/>
      </c>
      <c r="H706">
        <f>IFERROR(PERCENTRANK(C:C,C706),0)</f>
        <v/>
      </c>
      <c r="I706">
        <f>IFERROR(1 - PERCENTRANK(D:D,D706),0)</f>
        <v/>
      </c>
      <c r="J706">
        <f>IFERROR(PERCENTRANK(E:E,E706),0)</f>
        <v/>
      </c>
      <c r="K706">
        <f>IFERROR(1 - PERCENTRANK(F:F,F706),0)</f>
        <v/>
      </c>
      <c r="L706">
        <f>IFERROR(PERCENTRANK(G:G,G706),0)</f>
        <v/>
      </c>
      <c r="M706">
        <f>H706*weightA+I706*weightB+J706*weightC+K706*weightD+L706*weightE</f>
        <v/>
      </c>
    </row>
    <row r="707" spans="1:13">
      <c r="A707">
        <f>RANK(M707,M:M)</f>
        <v/>
      </c>
      <c r="C707">
        <f>SUMIFS('Input - target event report'!H:H,'Input - target event report'!L:L,B707,'Input - target event report'!D:D, "Private Investment")</f>
        <v/>
      </c>
      <c r="D707">
        <f>IF(E707&lt;2, "N/A", (MAXIFS('Input - target event report'!E:E,'Input - target event report'!L:L,B:B,'Input - target event report'!D:D,"Private Investment")-MINIFS('Input - target event report'!E:E,'Input - target event report'!L:L,B:B,'Input - target event report'!D:D,"Private Investment"))/(E707-1))</f>
        <v/>
      </c>
      <c r="E707">
        <f>COUNTIFS('Input - target event report'!L:L,B707,'Input - target event report'!D:D, "Private Investment")</f>
        <v/>
      </c>
      <c r="F707">
        <f>AVERAGEIF(INDEX('Input - companies list'!$A:$BG, 0, MATCH("Clusters 0",'Input - companies list'!$A$1:$BG$1, 0)),'Output - Cluster ranking'!B707,INDEX('Input - companies list'!$A:$BG, 0, MATCH("Flow",'Input - companies list'!$A$1:$BG$1, 0)))</f>
        <v/>
      </c>
      <c r="G707">
        <f>AVERAGEIF(INDEX('Input - companies list'!$A:$BG, 0, MATCH("Clusters 0",'Input - companies list'!$A$1:$BG$1, 0)),'Output - Cluster ranking'!B707,INDEX('Input - companies list'!$A:$BG, 0, MATCH("Inter-Cluster Connectivity",'Input - companies list'!$A$1:$BG$1, 0)))</f>
        <v/>
      </c>
      <c r="H707">
        <f>IFERROR(PERCENTRANK(C:C,C707),0)</f>
        <v/>
      </c>
      <c r="I707">
        <f>IFERROR(1 - PERCENTRANK(D:D,D707),0)</f>
        <v/>
      </c>
      <c r="J707">
        <f>IFERROR(PERCENTRANK(E:E,E707),0)</f>
        <v/>
      </c>
      <c r="K707">
        <f>IFERROR(1 - PERCENTRANK(F:F,F707),0)</f>
        <v/>
      </c>
      <c r="L707">
        <f>IFERROR(PERCENTRANK(G:G,G707),0)</f>
        <v/>
      </c>
      <c r="M707">
        <f>H707*weightA+I707*weightB+J707*weightC+K707*weightD+L707*weightE</f>
        <v/>
      </c>
    </row>
    <row r="708" spans="1:13">
      <c r="A708">
        <f>RANK(M708,M:M)</f>
        <v/>
      </c>
      <c r="C708">
        <f>SUMIFS('Input - target event report'!H:H,'Input - target event report'!L:L,B708,'Input - target event report'!D:D, "Private Investment")</f>
        <v/>
      </c>
      <c r="D708">
        <f>IF(E708&lt;2, "N/A", (MAXIFS('Input - target event report'!E:E,'Input - target event report'!L:L,B:B,'Input - target event report'!D:D,"Private Investment")-MINIFS('Input - target event report'!E:E,'Input - target event report'!L:L,B:B,'Input - target event report'!D:D,"Private Investment"))/(E708-1))</f>
        <v/>
      </c>
      <c r="E708">
        <f>COUNTIFS('Input - target event report'!L:L,B708,'Input - target event report'!D:D, "Private Investment")</f>
        <v/>
      </c>
      <c r="F708">
        <f>AVERAGEIF(INDEX('Input - companies list'!$A:$BG, 0, MATCH("Clusters 0",'Input - companies list'!$A$1:$BG$1, 0)),'Output - Cluster ranking'!B708,INDEX('Input - companies list'!$A:$BG, 0, MATCH("Flow",'Input - companies list'!$A$1:$BG$1, 0)))</f>
        <v/>
      </c>
      <c r="G708">
        <f>AVERAGEIF(INDEX('Input - companies list'!$A:$BG, 0, MATCH("Clusters 0",'Input - companies list'!$A$1:$BG$1, 0)),'Output - Cluster ranking'!B708,INDEX('Input - companies list'!$A:$BG, 0, MATCH("Inter-Cluster Connectivity",'Input - companies list'!$A$1:$BG$1, 0)))</f>
        <v/>
      </c>
      <c r="H708">
        <f>IFERROR(PERCENTRANK(C:C,C708),0)</f>
        <v/>
      </c>
      <c r="I708">
        <f>IFERROR(1 - PERCENTRANK(D:D,D708),0)</f>
        <v/>
      </c>
      <c r="J708">
        <f>IFERROR(PERCENTRANK(E:E,E708),0)</f>
        <v/>
      </c>
      <c r="K708">
        <f>IFERROR(1 - PERCENTRANK(F:F,F708),0)</f>
        <v/>
      </c>
      <c r="L708">
        <f>IFERROR(PERCENTRANK(G:G,G708),0)</f>
        <v/>
      </c>
      <c r="M708">
        <f>H708*weightA+I708*weightB+J708*weightC+K708*weightD+L708*weightE</f>
        <v/>
      </c>
    </row>
    <row r="709" spans="1:13">
      <c r="A709">
        <f>RANK(M709,M:M)</f>
        <v/>
      </c>
      <c r="C709">
        <f>SUMIFS('Input - target event report'!H:H,'Input - target event report'!L:L,B709,'Input - target event report'!D:D, "Private Investment")</f>
        <v/>
      </c>
      <c r="D709">
        <f>IF(E709&lt;2, "N/A", (MAXIFS('Input - target event report'!E:E,'Input - target event report'!L:L,B:B,'Input - target event report'!D:D,"Private Investment")-MINIFS('Input - target event report'!E:E,'Input - target event report'!L:L,B:B,'Input - target event report'!D:D,"Private Investment"))/(E709-1))</f>
        <v/>
      </c>
      <c r="E709">
        <f>COUNTIFS('Input - target event report'!L:L,B709,'Input - target event report'!D:D, "Private Investment")</f>
        <v/>
      </c>
      <c r="F709">
        <f>AVERAGEIF(INDEX('Input - companies list'!$A:$BG, 0, MATCH("Clusters 0",'Input - companies list'!$A$1:$BG$1, 0)),'Output - Cluster ranking'!B709,INDEX('Input - companies list'!$A:$BG, 0, MATCH("Flow",'Input - companies list'!$A$1:$BG$1, 0)))</f>
        <v/>
      </c>
      <c r="G709">
        <f>AVERAGEIF(INDEX('Input - companies list'!$A:$BG, 0, MATCH("Clusters 0",'Input - companies list'!$A$1:$BG$1, 0)),'Output - Cluster ranking'!B709,INDEX('Input - companies list'!$A:$BG, 0, MATCH("Inter-Cluster Connectivity",'Input - companies list'!$A$1:$BG$1, 0)))</f>
        <v/>
      </c>
      <c r="H709">
        <f>IFERROR(PERCENTRANK(C:C,C709),0)</f>
        <v/>
      </c>
      <c r="I709">
        <f>IFERROR(1 - PERCENTRANK(D:D,D709),0)</f>
        <v/>
      </c>
      <c r="J709">
        <f>IFERROR(PERCENTRANK(E:E,E709),0)</f>
        <v/>
      </c>
      <c r="K709">
        <f>IFERROR(1 - PERCENTRANK(F:F,F709),0)</f>
        <v/>
      </c>
      <c r="L709">
        <f>IFERROR(PERCENTRANK(G:G,G709),0)</f>
        <v/>
      </c>
      <c r="M709">
        <f>H709*weightA+I709*weightB+J709*weightC+K709*weightD+L709*weightE</f>
        <v/>
      </c>
    </row>
    <row r="710" spans="1:13">
      <c r="A710">
        <f>RANK(M710,M:M)</f>
        <v/>
      </c>
      <c r="C710">
        <f>SUMIFS('Input - target event report'!H:H,'Input - target event report'!L:L,B710,'Input - target event report'!D:D, "Private Investment")</f>
        <v/>
      </c>
      <c r="D710">
        <f>IF(E710&lt;2, "N/A", (MAXIFS('Input - target event report'!E:E,'Input - target event report'!L:L,B:B,'Input - target event report'!D:D,"Private Investment")-MINIFS('Input - target event report'!E:E,'Input - target event report'!L:L,B:B,'Input - target event report'!D:D,"Private Investment"))/(E710-1))</f>
        <v/>
      </c>
      <c r="E710">
        <f>COUNTIFS('Input - target event report'!L:L,B710,'Input - target event report'!D:D, "Private Investment")</f>
        <v/>
      </c>
      <c r="F710">
        <f>AVERAGEIF(INDEX('Input - companies list'!$A:$BG, 0, MATCH("Clusters 0",'Input - companies list'!$A$1:$BG$1, 0)),'Output - Cluster ranking'!B710,INDEX('Input - companies list'!$A:$BG, 0, MATCH("Flow",'Input - companies list'!$A$1:$BG$1, 0)))</f>
        <v/>
      </c>
      <c r="G710">
        <f>AVERAGEIF(INDEX('Input - companies list'!$A:$BG, 0, MATCH("Clusters 0",'Input - companies list'!$A$1:$BG$1, 0)),'Output - Cluster ranking'!B710,INDEX('Input - companies list'!$A:$BG, 0, MATCH("Inter-Cluster Connectivity",'Input - companies list'!$A$1:$BG$1, 0)))</f>
        <v/>
      </c>
      <c r="H710">
        <f>IFERROR(PERCENTRANK(C:C,C710),0)</f>
        <v/>
      </c>
      <c r="I710">
        <f>IFERROR(1 - PERCENTRANK(D:D,D710),0)</f>
        <v/>
      </c>
      <c r="J710">
        <f>IFERROR(PERCENTRANK(E:E,E710),0)</f>
        <v/>
      </c>
      <c r="K710">
        <f>IFERROR(1 - PERCENTRANK(F:F,F710),0)</f>
        <v/>
      </c>
      <c r="L710">
        <f>IFERROR(PERCENTRANK(G:G,G710),0)</f>
        <v/>
      </c>
      <c r="M710">
        <f>H710*weightA+I710*weightB+J710*weightC+K710*weightD+L710*weightE</f>
        <v/>
      </c>
    </row>
    <row r="711" spans="1:13">
      <c r="A711">
        <f>RANK(M711,M:M)</f>
        <v/>
      </c>
      <c r="C711">
        <f>SUMIFS('Input - target event report'!H:H,'Input - target event report'!L:L,B711,'Input - target event report'!D:D, "Private Investment")</f>
        <v/>
      </c>
      <c r="D711">
        <f>IF(E711&lt;2, "N/A", (MAXIFS('Input - target event report'!E:E,'Input - target event report'!L:L,B:B,'Input - target event report'!D:D,"Private Investment")-MINIFS('Input - target event report'!E:E,'Input - target event report'!L:L,B:B,'Input - target event report'!D:D,"Private Investment"))/(E711-1))</f>
        <v/>
      </c>
      <c r="E711">
        <f>COUNTIFS('Input - target event report'!L:L,B711,'Input - target event report'!D:D, "Private Investment")</f>
        <v/>
      </c>
      <c r="F711">
        <f>AVERAGEIF(INDEX('Input - companies list'!$A:$BG, 0, MATCH("Clusters 0",'Input - companies list'!$A$1:$BG$1, 0)),'Output - Cluster ranking'!B711,INDEX('Input - companies list'!$A:$BG, 0, MATCH("Flow",'Input - companies list'!$A$1:$BG$1, 0)))</f>
        <v/>
      </c>
      <c r="G711">
        <f>AVERAGEIF(INDEX('Input - companies list'!$A:$BG, 0, MATCH("Clusters 0",'Input - companies list'!$A$1:$BG$1, 0)),'Output - Cluster ranking'!B711,INDEX('Input - companies list'!$A:$BG, 0, MATCH("Inter-Cluster Connectivity",'Input - companies list'!$A$1:$BG$1, 0)))</f>
        <v/>
      </c>
      <c r="H711">
        <f>IFERROR(PERCENTRANK(C:C,C711),0)</f>
        <v/>
      </c>
      <c r="I711">
        <f>IFERROR(1 - PERCENTRANK(D:D,D711),0)</f>
        <v/>
      </c>
      <c r="J711">
        <f>IFERROR(PERCENTRANK(E:E,E711),0)</f>
        <v/>
      </c>
      <c r="K711">
        <f>IFERROR(1 - PERCENTRANK(F:F,F711),0)</f>
        <v/>
      </c>
      <c r="L711">
        <f>IFERROR(PERCENTRANK(G:G,G711),0)</f>
        <v/>
      </c>
      <c r="M711">
        <f>H711*weightA+I711*weightB+J711*weightC+K711*weightD+L711*weightE</f>
        <v/>
      </c>
    </row>
    <row r="712" spans="1:13">
      <c r="A712">
        <f>RANK(M712,M:M)</f>
        <v/>
      </c>
      <c r="C712">
        <f>SUMIFS('Input - target event report'!H:H,'Input - target event report'!L:L,B712,'Input - target event report'!D:D, "Private Investment")</f>
        <v/>
      </c>
      <c r="D712">
        <f>IF(E712&lt;2, "N/A", (MAXIFS('Input - target event report'!E:E,'Input - target event report'!L:L,B:B,'Input - target event report'!D:D,"Private Investment")-MINIFS('Input - target event report'!E:E,'Input - target event report'!L:L,B:B,'Input - target event report'!D:D,"Private Investment"))/(E712-1))</f>
        <v/>
      </c>
      <c r="E712">
        <f>COUNTIFS('Input - target event report'!L:L,B712,'Input - target event report'!D:D, "Private Investment")</f>
        <v/>
      </c>
      <c r="F712">
        <f>AVERAGEIF(INDEX('Input - companies list'!$A:$BG, 0, MATCH("Clusters 0",'Input - companies list'!$A$1:$BG$1, 0)),'Output - Cluster ranking'!B712,INDEX('Input - companies list'!$A:$BG, 0, MATCH("Flow",'Input - companies list'!$A$1:$BG$1, 0)))</f>
        <v/>
      </c>
      <c r="G712">
        <f>AVERAGEIF(INDEX('Input - companies list'!$A:$BG, 0, MATCH("Clusters 0",'Input - companies list'!$A$1:$BG$1, 0)),'Output - Cluster ranking'!B712,INDEX('Input - companies list'!$A:$BG, 0, MATCH("Inter-Cluster Connectivity",'Input - companies list'!$A$1:$BG$1, 0)))</f>
        <v/>
      </c>
      <c r="H712">
        <f>IFERROR(PERCENTRANK(C:C,C712),0)</f>
        <v/>
      </c>
      <c r="I712">
        <f>IFERROR(1 - PERCENTRANK(D:D,D712),0)</f>
        <v/>
      </c>
      <c r="J712">
        <f>IFERROR(PERCENTRANK(E:E,E712),0)</f>
        <v/>
      </c>
      <c r="K712">
        <f>IFERROR(1 - PERCENTRANK(F:F,F712),0)</f>
        <v/>
      </c>
      <c r="L712">
        <f>IFERROR(PERCENTRANK(G:G,G712),0)</f>
        <v/>
      </c>
      <c r="M712">
        <f>H712*weightA+I712*weightB+J712*weightC+K712*weightD+L712*weightE</f>
        <v/>
      </c>
    </row>
    <row r="713" spans="1:13">
      <c r="A713">
        <f>RANK(M713,M:M)</f>
        <v/>
      </c>
      <c r="C713">
        <f>SUMIFS('Input - target event report'!H:H,'Input - target event report'!L:L,B713,'Input - target event report'!D:D, "Private Investment")</f>
        <v/>
      </c>
      <c r="D713">
        <f>IF(E713&lt;2, "N/A", (MAXIFS('Input - target event report'!E:E,'Input - target event report'!L:L,B:B,'Input - target event report'!D:D,"Private Investment")-MINIFS('Input - target event report'!E:E,'Input - target event report'!L:L,B:B,'Input - target event report'!D:D,"Private Investment"))/(E713-1))</f>
        <v/>
      </c>
      <c r="E713">
        <f>COUNTIFS('Input - target event report'!L:L,B713,'Input - target event report'!D:D, "Private Investment")</f>
        <v/>
      </c>
      <c r="F713">
        <f>AVERAGEIF(INDEX('Input - companies list'!$A:$BG, 0, MATCH("Clusters 0",'Input - companies list'!$A$1:$BG$1, 0)),'Output - Cluster ranking'!B713,INDEX('Input - companies list'!$A:$BG, 0, MATCH("Flow",'Input - companies list'!$A$1:$BG$1, 0)))</f>
        <v/>
      </c>
      <c r="G713">
        <f>AVERAGEIF(INDEX('Input - companies list'!$A:$BG, 0, MATCH("Clusters 0",'Input - companies list'!$A$1:$BG$1, 0)),'Output - Cluster ranking'!B713,INDEX('Input - companies list'!$A:$BG, 0, MATCH("Inter-Cluster Connectivity",'Input - companies list'!$A$1:$BG$1, 0)))</f>
        <v/>
      </c>
      <c r="H713">
        <f>IFERROR(PERCENTRANK(C:C,C713),0)</f>
        <v/>
      </c>
      <c r="I713">
        <f>IFERROR(1 - PERCENTRANK(D:D,D713),0)</f>
        <v/>
      </c>
      <c r="J713">
        <f>IFERROR(PERCENTRANK(E:E,E713),0)</f>
        <v/>
      </c>
      <c r="K713">
        <f>IFERROR(1 - PERCENTRANK(F:F,F713),0)</f>
        <v/>
      </c>
      <c r="L713">
        <f>IFERROR(PERCENTRANK(G:G,G713),0)</f>
        <v/>
      </c>
      <c r="M713">
        <f>H713*weightA+I713*weightB+J713*weightC+K713*weightD+L713*weightE</f>
        <v/>
      </c>
    </row>
    <row r="714" spans="1:13">
      <c r="A714">
        <f>RANK(M714,M:M)</f>
        <v/>
      </c>
      <c r="C714">
        <f>SUMIFS('Input - target event report'!H:H,'Input - target event report'!L:L,B714,'Input - target event report'!D:D, "Private Investment")</f>
        <v/>
      </c>
      <c r="D714">
        <f>IF(E714&lt;2, "N/A", (MAXIFS('Input - target event report'!E:E,'Input - target event report'!L:L,B:B,'Input - target event report'!D:D,"Private Investment")-MINIFS('Input - target event report'!E:E,'Input - target event report'!L:L,B:B,'Input - target event report'!D:D,"Private Investment"))/(E714-1))</f>
        <v/>
      </c>
      <c r="E714">
        <f>COUNTIFS('Input - target event report'!L:L,B714,'Input - target event report'!D:D, "Private Investment")</f>
        <v/>
      </c>
      <c r="F714">
        <f>AVERAGEIF(INDEX('Input - companies list'!$A:$BG, 0, MATCH("Clusters 0",'Input - companies list'!$A$1:$BG$1, 0)),'Output - Cluster ranking'!B714,INDEX('Input - companies list'!$A:$BG, 0, MATCH("Flow",'Input - companies list'!$A$1:$BG$1, 0)))</f>
        <v/>
      </c>
      <c r="G714">
        <f>AVERAGEIF(INDEX('Input - companies list'!$A:$BG, 0, MATCH("Clusters 0",'Input - companies list'!$A$1:$BG$1, 0)),'Output - Cluster ranking'!B714,INDEX('Input - companies list'!$A:$BG, 0, MATCH("Inter-Cluster Connectivity",'Input - companies list'!$A$1:$BG$1, 0)))</f>
        <v/>
      </c>
      <c r="H714">
        <f>IFERROR(PERCENTRANK(C:C,C714),0)</f>
        <v/>
      </c>
      <c r="I714">
        <f>IFERROR(1 - PERCENTRANK(D:D,D714),0)</f>
        <v/>
      </c>
      <c r="J714">
        <f>IFERROR(PERCENTRANK(E:E,E714),0)</f>
        <v/>
      </c>
      <c r="K714">
        <f>IFERROR(1 - PERCENTRANK(F:F,F714),0)</f>
        <v/>
      </c>
      <c r="L714">
        <f>IFERROR(PERCENTRANK(G:G,G714),0)</f>
        <v/>
      </c>
      <c r="M714">
        <f>H714*weightA+I714*weightB+J714*weightC+K714*weightD+L714*weightE</f>
        <v/>
      </c>
    </row>
    <row r="715" spans="1:13">
      <c r="A715">
        <f>RANK(M715,M:M)</f>
        <v/>
      </c>
      <c r="C715">
        <f>SUMIFS('Input - target event report'!H:H,'Input - target event report'!L:L,B715,'Input - target event report'!D:D, "Private Investment")</f>
        <v/>
      </c>
      <c r="D715">
        <f>IF(E715&lt;2, "N/A", (MAXIFS('Input - target event report'!E:E,'Input - target event report'!L:L,B:B,'Input - target event report'!D:D,"Private Investment")-MINIFS('Input - target event report'!E:E,'Input - target event report'!L:L,B:B,'Input - target event report'!D:D,"Private Investment"))/(E715-1))</f>
        <v/>
      </c>
      <c r="E715">
        <f>COUNTIFS('Input - target event report'!L:L,B715,'Input - target event report'!D:D, "Private Investment")</f>
        <v/>
      </c>
      <c r="F715">
        <f>AVERAGEIF(INDEX('Input - companies list'!$A:$BG, 0, MATCH("Clusters 0",'Input - companies list'!$A$1:$BG$1, 0)),'Output - Cluster ranking'!B715,INDEX('Input - companies list'!$A:$BG, 0, MATCH("Flow",'Input - companies list'!$A$1:$BG$1, 0)))</f>
        <v/>
      </c>
      <c r="G715">
        <f>AVERAGEIF(INDEX('Input - companies list'!$A:$BG, 0, MATCH("Clusters 0",'Input - companies list'!$A$1:$BG$1, 0)),'Output - Cluster ranking'!B715,INDEX('Input - companies list'!$A:$BG, 0, MATCH("Inter-Cluster Connectivity",'Input - companies list'!$A$1:$BG$1, 0)))</f>
        <v/>
      </c>
      <c r="H715">
        <f>IFERROR(PERCENTRANK(C:C,C715),0)</f>
        <v/>
      </c>
      <c r="I715">
        <f>IFERROR(1 - PERCENTRANK(D:D,D715),0)</f>
        <v/>
      </c>
      <c r="J715">
        <f>IFERROR(PERCENTRANK(E:E,E715),0)</f>
        <v/>
      </c>
      <c r="K715">
        <f>IFERROR(1 - PERCENTRANK(F:F,F715),0)</f>
        <v/>
      </c>
      <c r="L715">
        <f>IFERROR(PERCENTRANK(G:G,G715),0)</f>
        <v/>
      </c>
      <c r="M715">
        <f>H715*weightA+I715*weightB+J715*weightC+K715*weightD+L715*weightE</f>
        <v/>
      </c>
    </row>
    <row r="716" spans="1:13">
      <c r="A716">
        <f>RANK(M716,M:M)</f>
        <v/>
      </c>
      <c r="C716">
        <f>SUMIFS('Input - target event report'!H:H,'Input - target event report'!L:L,B716,'Input - target event report'!D:D, "Private Investment")</f>
        <v/>
      </c>
      <c r="D716">
        <f>IF(E716&lt;2, "N/A", (MAXIFS('Input - target event report'!E:E,'Input - target event report'!L:L,B:B,'Input - target event report'!D:D,"Private Investment")-MINIFS('Input - target event report'!E:E,'Input - target event report'!L:L,B:B,'Input - target event report'!D:D,"Private Investment"))/(E716-1))</f>
        <v/>
      </c>
      <c r="E716">
        <f>COUNTIFS('Input - target event report'!L:L,B716,'Input - target event report'!D:D, "Private Investment")</f>
        <v/>
      </c>
      <c r="F716">
        <f>AVERAGEIF(INDEX('Input - companies list'!$A:$BG, 0, MATCH("Clusters 0",'Input - companies list'!$A$1:$BG$1, 0)),'Output - Cluster ranking'!B716,INDEX('Input - companies list'!$A:$BG, 0, MATCH("Flow",'Input - companies list'!$A$1:$BG$1, 0)))</f>
        <v/>
      </c>
      <c r="G716">
        <f>AVERAGEIF(INDEX('Input - companies list'!$A:$BG, 0, MATCH("Clusters 0",'Input - companies list'!$A$1:$BG$1, 0)),'Output - Cluster ranking'!B716,INDEX('Input - companies list'!$A:$BG, 0, MATCH("Inter-Cluster Connectivity",'Input - companies list'!$A$1:$BG$1, 0)))</f>
        <v/>
      </c>
      <c r="H716">
        <f>IFERROR(PERCENTRANK(C:C,C716),0)</f>
        <v/>
      </c>
      <c r="I716">
        <f>IFERROR(1 - PERCENTRANK(D:D,D716),0)</f>
        <v/>
      </c>
      <c r="J716">
        <f>IFERROR(PERCENTRANK(E:E,E716),0)</f>
        <v/>
      </c>
      <c r="K716">
        <f>IFERROR(1 - PERCENTRANK(F:F,F716),0)</f>
        <v/>
      </c>
      <c r="L716">
        <f>IFERROR(PERCENTRANK(G:G,G716),0)</f>
        <v/>
      </c>
      <c r="M716">
        <f>H716*weightA+I716*weightB+J716*weightC+K716*weightD+L716*weightE</f>
        <v/>
      </c>
    </row>
    <row r="717" spans="1:13">
      <c r="A717">
        <f>RANK(M717,M:M)</f>
        <v/>
      </c>
      <c r="C717">
        <f>SUMIFS('Input - target event report'!H:H,'Input - target event report'!L:L,B717,'Input - target event report'!D:D, "Private Investment")</f>
        <v/>
      </c>
      <c r="D717">
        <f>IF(E717&lt;2, "N/A", (MAXIFS('Input - target event report'!E:E,'Input - target event report'!L:L,B:B,'Input - target event report'!D:D,"Private Investment")-MINIFS('Input - target event report'!E:E,'Input - target event report'!L:L,B:B,'Input - target event report'!D:D,"Private Investment"))/(E717-1))</f>
        <v/>
      </c>
      <c r="E717">
        <f>COUNTIFS('Input - target event report'!L:L,B717,'Input - target event report'!D:D, "Private Investment")</f>
        <v/>
      </c>
      <c r="F717">
        <f>AVERAGEIF(INDEX('Input - companies list'!$A:$BG, 0, MATCH("Clusters 0",'Input - companies list'!$A$1:$BG$1, 0)),'Output - Cluster ranking'!B717,INDEX('Input - companies list'!$A:$BG, 0, MATCH("Flow",'Input - companies list'!$A$1:$BG$1, 0)))</f>
        <v/>
      </c>
      <c r="G717">
        <f>AVERAGEIF(INDEX('Input - companies list'!$A:$BG, 0, MATCH("Clusters 0",'Input - companies list'!$A$1:$BG$1, 0)),'Output - Cluster ranking'!B717,INDEX('Input - companies list'!$A:$BG, 0, MATCH("Inter-Cluster Connectivity",'Input - companies list'!$A$1:$BG$1, 0)))</f>
        <v/>
      </c>
      <c r="H717">
        <f>IFERROR(PERCENTRANK(C:C,C717),0)</f>
        <v/>
      </c>
      <c r="I717">
        <f>IFERROR(1 - PERCENTRANK(D:D,D717),0)</f>
        <v/>
      </c>
      <c r="J717">
        <f>IFERROR(PERCENTRANK(E:E,E717),0)</f>
        <v/>
      </c>
      <c r="K717">
        <f>IFERROR(1 - PERCENTRANK(F:F,F717),0)</f>
        <v/>
      </c>
      <c r="L717">
        <f>IFERROR(PERCENTRANK(G:G,G717),0)</f>
        <v/>
      </c>
      <c r="M717">
        <f>H717*weightA+I717*weightB+J717*weightC+K717*weightD+L717*weightE</f>
        <v/>
      </c>
    </row>
    <row r="718" spans="1:13">
      <c r="A718">
        <f>RANK(M718,M:M)</f>
        <v/>
      </c>
      <c r="C718">
        <f>SUMIFS('Input - target event report'!H:H,'Input - target event report'!L:L,B718,'Input - target event report'!D:D, "Private Investment")</f>
        <v/>
      </c>
      <c r="D718">
        <f>IF(E718&lt;2, "N/A", (MAXIFS('Input - target event report'!E:E,'Input - target event report'!L:L,B:B,'Input - target event report'!D:D,"Private Investment")-MINIFS('Input - target event report'!E:E,'Input - target event report'!L:L,B:B,'Input - target event report'!D:D,"Private Investment"))/(E718-1))</f>
        <v/>
      </c>
      <c r="E718">
        <f>COUNTIFS('Input - target event report'!L:L,B718,'Input - target event report'!D:D, "Private Investment")</f>
        <v/>
      </c>
      <c r="F718">
        <f>AVERAGEIF(INDEX('Input - companies list'!$A:$BG, 0, MATCH("Clusters 0",'Input - companies list'!$A$1:$BG$1, 0)),'Output - Cluster ranking'!B718,INDEX('Input - companies list'!$A:$BG, 0, MATCH("Flow",'Input - companies list'!$A$1:$BG$1, 0)))</f>
        <v/>
      </c>
      <c r="G718">
        <f>AVERAGEIF(INDEX('Input - companies list'!$A:$BG, 0, MATCH("Clusters 0",'Input - companies list'!$A$1:$BG$1, 0)),'Output - Cluster ranking'!B718,INDEX('Input - companies list'!$A:$BG, 0, MATCH("Inter-Cluster Connectivity",'Input - companies list'!$A$1:$BG$1, 0)))</f>
        <v/>
      </c>
      <c r="H718">
        <f>IFERROR(PERCENTRANK(C:C,C718),0)</f>
        <v/>
      </c>
      <c r="I718">
        <f>IFERROR(1 - PERCENTRANK(D:D,D718),0)</f>
        <v/>
      </c>
      <c r="J718">
        <f>IFERROR(PERCENTRANK(E:E,E718),0)</f>
        <v/>
      </c>
      <c r="K718">
        <f>IFERROR(1 - PERCENTRANK(F:F,F718),0)</f>
        <v/>
      </c>
      <c r="L718">
        <f>IFERROR(PERCENTRANK(G:G,G718),0)</f>
        <v/>
      </c>
      <c r="M718">
        <f>H718*weightA+I718*weightB+J718*weightC+K718*weightD+L718*weightE</f>
        <v/>
      </c>
    </row>
    <row r="719" spans="1:13">
      <c r="A719">
        <f>RANK(M719,M:M)</f>
        <v/>
      </c>
      <c r="C719">
        <f>SUMIFS('Input - target event report'!H:H,'Input - target event report'!L:L,B719,'Input - target event report'!D:D, "Private Investment")</f>
        <v/>
      </c>
      <c r="D719">
        <f>IF(E719&lt;2, "N/A", (MAXIFS('Input - target event report'!E:E,'Input - target event report'!L:L,B:B,'Input - target event report'!D:D,"Private Investment")-MINIFS('Input - target event report'!E:E,'Input - target event report'!L:L,B:B,'Input - target event report'!D:D,"Private Investment"))/(E719-1))</f>
        <v/>
      </c>
      <c r="E719">
        <f>COUNTIFS('Input - target event report'!L:L,B719,'Input - target event report'!D:D, "Private Investment")</f>
        <v/>
      </c>
      <c r="F719">
        <f>AVERAGEIF(INDEX('Input - companies list'!$A:$BG, 0, MATCH("Clusters 0",'Input - companies list'!$A$1:$BG$1, 0)),'Output - Cluster ranking'!B719,INDEX('Input - companies list'!$A:$BG, 0, MATCH("Flow",'Input - companies list'!$A$1:$BG$1, 0)))</f>
        <v/>
      </c>
      <c r="G719">
        <f>AVERAGEIF(INDEX('Input - companies list'!$A:$BG, 0, MATCH("Clusters 0",'Input - companies list'!$A$1:$BG$1, 0)),'Output - Cluster ranking'!B719,INDEX('Input - companies list'!$A:$BG, 0, MATCH("Inter-Cluster Connectivity",'Input - companies list'!$A$1:$BG$1, 0)))</f>
        <v/>
      </c>
      <c r="H719">
        <f>IFERROR(PERCENTRANK(C:C,C719),0)</f>
        <v/>
      </c>
      <c r="I719">
        <f>IFERROR(1 - PERCENTRANK(D:D,D719),0)</f>
        <v/>
      </c>
      <c r="J719">
        <f>IFERROR(PERCENTRANK(E:E,E719),0)</f>
        <v/>
      </c>
      <c r="K719">
        <f>IFERROR(1 - PERCENTRANK(F:F,F719),0)</f>
        <v/>
      </c>
      <c r="L719">
        <f>IFERROR(PERCENTRANK(G:G,G719),0)</f>
        <v/>
      </c>
      <c r="M719">
        <f>H719*weightA+I719*weightB+J719*weightC+K719*weightD+L719*weightE</f>
        <v/>
      </c>
    </row>
    <row r="720" spans="1:13">
      <c r="A720">
        <f>RANK(M720,M:M)</f>
        <v/>
      </c>
      <c r="C720">
        <f>SUMIFS('Input - target event report'!H:H,'Input - target event report'!L:L,B720,'Input - target event report'!D:D, "Private Investment")</f>
        <v/>
      </c>
      <c r="D720">
        <f>IF(E720&lt;2, "N/A", (MAXIFS('Input - target event report'!E:E,'Input - target event report'!L:L,B:B,'Input - target event report'!D:D,"Private Investment")-MINIFS('Input - target event report'!E:E,'Input - target event report'!L:L,B:B,'Input - target event report'!D:D,"Private Investment"))/(E720-1))</f>
        <v/>
      </c>
      <c r="E720">
        <f>COUNTIFS('Input - target event report'!L:L,B720,'Input - target event report'!D:D, "Private Investment")</f>
        <v/>
      </c>
      <c r="F720">
        <f>AVERAGEIF(INDEX('Input - companies list'!$A:$BG, 0, MATCH("Clusters 0",'Input - companies list'!$A$1:$BG$1, 0)),'Output - Cluster ranking'!B720,INDEX('Input - companies list'!$A:$BG, 0, MATCH("Flow",'Input - companies list'!$A$1:$BG$1, 0)))</f>
        <v/>
      </c>
      <c r="G720">
        <f>AVERAGEIF(INDEX('Input - companies list'!$A:$BG, 0, MATCH("Clusters 0",'Input - companies list'!$A$1:$BG$1, 0)),'Output - Cluster ranking'!B720,INDEX('Input - companies list'!$A:$BG, 0, MATCH("Inter-Cluster Connectivity",'Input - companies list'!$A$1:$BG$1, 0)))</f>
        <v/>
      </c>
      <c r="H720">
        <f>IFERROR(PERCENTRANK(C:C,C720),0)</f>
        <v/>
      </c>
      <c r="I720">
        <f>IFERROR(1 - PERCENTRANK(D:D,D720),0)</f>
        <v/>
      </c>
      <c r="J720">
        <f>IFERROR(PERCENTRANK(E:E,E720),0)</f>
        <v/>
      </c>
      <c r="K720">
        <f>IFERROR(1 - PERCENTRANK(F:F,F720),0)</f>
        <v/>
      </c>
      <c r="L720">
        <f>IFERROR(PERCENTRANK(G:G,G720),0)</f>
        <v/>
      </c>
      <c r="M720">
        <f>H720*weightA+I720*weightB+J720*weightC+K720*weightD+L720*weightE</f>
        <v/>
      </c>
    </row>
    <row r="721" spans="1:13">
      <c r="A721">
        <f>RANK(M721,M:M)</f>
        <v/>
      </c>
      <c r="C721">
        <f>SUMIFS('Input - target event report'!H:H,'Input - target event report'!L:L,B721,'Input - target event report'!D:D, "Private Investment")</f>
        <v/>
      </c>
      <c r="D721">
        <f>IF(E721&lt;2, "N/A", (MAXIFS('Input - target event report'!E:E,'Input - target event report'!L:L,B:B,'Input - target event report'!D:D,"Private Investment")-MINIFS('Input - target event report'!E:E,'Input - target event report'!L:L,B:B,'Input - target event report'!D:D,"Private Investment"))/(E721-1))</f>
        <v/>
      </c>
      <c r="E721">
        <f>COUNTIFS('Input - target event report'!L:L,B721,'Input - target event report'!D:D, "Private Investment")</f>
        <v/>
      </c>
      <c r="F721">
        <f>AVERAGEIF(INDEX('Input - companies list'!$A:$BG, 0, MATCH("Clusters 0",'Input - companies list'!$A$1:$BG$1, 0)),'Output - Cluster ranking'!B721,INDEX('Input - companies list'!$A:$BG, 0, MATCH("Flow",'Input - companies list'!$A$1:$BG$1, 0)))</f>
        <v/>
      </c>
      <c r="G721">
        <f>AVERAGEIF(INDEX('Input - companies list'!$A:$BG, 0, MATCH("Clusters 0",'Input - companies list'!$A$1:$BG$1, 0)),'Output - Cluster ranking'!B721,INDEX('Input - companies list'!$A:$BG, 0, MATCH("Inter-Cluster Connectivity",'Input - companies list'!$A$1:$BG$1, 0)))</f>
        <v/>
      </c>
      <c r="H721">
        <f>IFERROR(PERCENTRANK(C:C,C721),0)</f>
        <v/>
      </c>
      <c r="I721">
        <f>IFERROR(1 - PERCENTRANK(D:D,D721),0)</f>
        <v/>
      </c>
      <c r="J721">
        <f>IFERROR(PERCENTRANK(E:E,E721),0)</f>
        <v/>
      </c>
      <c r="K721">
        <f>IFERROR(1 - PERCENTRANK(F:F,F721),0)</f>
        <v/>
      </c>
      <c r="L721">
        <f>IFERROR(PERCENTRANK(G:G,G721),0)</f>
        <v/>
      </c>
      <c r="M721">
        <f>H721*weightA+I721*weightB+J721*weightC+K721*weightD+L721*weightE</f>
        <v/>
      </c>
    </row>
    <row r="722" spans="1:13">
      <c r="A722">
        <f>RANK(M722,M:M)</f>
        <v/>
      </c>
      <c r="C722">
        <f>SUMIFS('Input - target event report'!H:H,'Input - target event report'!L:L,B722,'Input - target event report'!D:D, "Private Investment")</f>
        <v/>
      </c>
      <c r="D722">
        <f>IF(E722&lt;2, "N/A", (MAXIFS('Input - target event report'!E:E,'Input - target event report'!L:L,B:B,'Input - target event report'!D:D,"Private Investment")-MINIFS('Input - target event report'!E:E,'Input - target event report'!L:L,B:B,'Input - target event report'!D:D,"Private Investment"))/(E722-1))</f>
        <v/>
      </c>
      <c r="E722">
        <f>COUNTIFS('Input - target event report'!L:L,B722,'Input - target event report'!D:D, "Private Investment")</f>
        <v/>
      </c>
      <c r="F722">
        <f>AVERAGEIF(INDEX('Input - companies list'!$A:$BG, 0, MATCH("Clusters 0",'Input - companies list'!$A$1:$BG$1, 0)),'Output - Cluster ranking'!B722,INDEX('Input - companies list'!$A:$BG, 0, MATCH("Flow",'Input - companies list'!$A$1:$BG$1, 0)))</f>
        <v/>
      </c>
      <c r="G722">
        <f>AVERAGEIF(INDEX('Input - companies list'!$A:$BG, 0, MATCH("Clusters 0",'Input - companies list'!$A$1:$BG$1, 0)),'Output - Cluster ranking'!B722,INDEX('Input - companies list'!$A:$BG, 0, MATCH("Inter-Cluster Connectivity",'Input - companies list'!$A$1:$BG$1, 0)))</f>
        <v/>
      </c>
      <c r="H722">
        <f>IFERROR(PERCENTRANK(C:C,C722),0)</f>
        <v/>
      </c>
      <c r="I722">
        <f>IFERROR(1 - PERCENTRANK(D:D,D722),0)</f>
        <v/>
      </c>
      <c r="J722">
        <f>IFERROR(PERCENTRANK(E:E,E722),0)</f>
        <v/>
      </c>
      <c r="K722">
        <f>IFERROR(1 - PERCENTRANK(F:F,F722),0)</f>
        <v/>
      </c>
      <c r="L722">
        <f>IFERROR(PERCENTRANK(G:G,G722),0)</f>
        <v/>
      </c>
      <c r="M722">
        <f>H722*weightA+I722*weightB+J722*weightC+K722*weightD+L722*weightE</f>
        <v/>
      </c>
    </row>
    <row r="723" spans="1:13">
      <c r="A723">
        <f>RANK(M723,M:M)</f>
        <v/>
      </c>
      <c r="C723">
        <f>SUMIFS('Input - target event report'!H:H,'Input - target event report'!L:L,B723,'Input - target event report'!D:D, "Private Investment")</f>
        <v/>
      </c>
      <c r="D723">
        <f>IF(E723&lt;2, "N/A", (MAXIFS('Input - target event report'!E:E,'Input - target event report'!L:L,B:B,'Input - target event report'!D:D,"Private Investment")-MINIFS('Input - target event report'!E:E,'Input - target event report'!L:L,B:B,'Input - target event report'!D:D,"Private Investment"))/(E723-1))</f>
        <v/>
      </c>
      <c r="E723">
        <f>COUNTIFS('Input - target event report'!L:L,B723,'Input - target event report'!D:D, "Private Investment")</f>
        <v/>
      </c>
      <c r="F723">
        <f>AVERAGEIF(INDEX('Input - companies list'!$A:$BG, 0, MATCH("Clusters 0",'Input - companies list'!$A$1:$BG$1, 0)),'Output - Cluster ranking'!B723,INDEX('Input - companies list'!$A:$BG, 0, MATCH("Flow",'Input - companies list'!$A$1:$BG$1, 0)))</f>
        <v/>
      </c>
      <c r="G723">
        <f>AVERAGEIF(INDEX('Input - companies list'!$A:$BG, 0, MATCH("Clusters 0",'Input - companies list'!$A$1:$BG$1, 0)),'Output - Cluster ranking'!B723,INDEX('Input - companies list'!$A:$BG, 0, MATCH("Inter-Cluster Connectivity",'Input - companies list'!$A$1:$BG$1, 0)))</f>
        <v/>
      </c>
      <c r="H723">
        <f>IFERROR(PERCENTRANK(C:C,C723),0)</f>
        <v/>
      </c>
      <c r="I723">
        <f>IFERROR(1 - PERCENTRANK(D:D,D723),0)</f>
        <v/>
      </c>
      <c r="J723">
        <f>IFERROR(PERCENTRANK(E:E,E723),0)</f>
        <v/>
      </c>
      <c r="K723">
        <f>IFERROR(1 - PERCENTRANK(F:F,F723),0)</f>
        <v/>
      </c>
      <c r="L723">
        <f>IFERROR(PERCENTRANK(G:G,G723),0)</f>
        <v/>
      </c>
      <c r="M723">
        <f>H723*weightA+I723*weightB+J723*weightC+K723*weightD+L723*weightE</f>
        <v/>
      </c>
    </row>
    <row r="724" spans="1:13">
      <c r="A724">
        <f>RANK(M724,M:M)</f>
        <v/>
      </c>
      <c r="C724">
        <f>SUMIFS('Input - target event report'!H:H,'Input - target event report'!L:L,B724,'Input - target event report'!D:D, "Private Investment")</f>
        <v/>
      </c>
      <c r="D724">
        <f>IF(E724&lt;2, "N/A", (MAXIFS('Input - target event report'!E:E,'Input - target event report'!L:L,B:B,'Input - target event report'!D:D,"Private Investment")-MINIFS('Input - target event report'!E:E,'Input - target event report'!L:L,B:B,'Input - target event report'!D:D,"Private Investment"))/(E724-1))</f>
        <v/>
      </c>
      <c r="E724">
        <f>COUNTIFS('Input - target event report'!L:L,B724,'Input - target event report'!D:D, "Private Investment")</f>
        <v/>
      </c>
      <c r="F724">
        <f>AVERAGEIF(INDEX('Input - companies list'!$A:$BG, 0, MATCH("Clusters 0",'Input - companies list'!$A$1:$BG$1, 0)),'Output - Cluster ranking'!B724,INDEX('Input - companies list'!$A:$BG, 0, MATCH("Flow",'Input - companies list'!$A$1:$BG$1, 0)))</f>
        <v/>
      </c>
      <c r="G724">
        <f>AVERAGEIF(INDEX('Input - companies list'!$A:$BG, 0, MATCH("Clusters 0",'Input - companies list'!$A$1:$BG$1, 0)),'Output - Cluster ranking'!B724,INDEX('Input - companies list'!$A:$BG, 0, MATCH("Inter-Cluster Connectivity",'Input - companies list'!$A$1:$BG$1, 0)))</f>
        <v/>
      </c>
      <c r="H724">
        <f>IFERROR(PERCENTRANK(C:C,C724),0)</f>
        <v/>
      </c>
      <c r="I724">
        <f>IFERROR(1 - PERCENTRANK(D:D,D724),0)</f>
        <v/>
      </c>
      <c r="J724">
        <f>IFERROR(PERCENTRANK(E:E,E724),0)</f>
        <v/>
      </c>
      <c r="K724">
        <f>IFERROR(1 - PERCENTRANK(F:F,F724),0)</f>
        <v/>
      </c>
      <c r="L724">
        <f>IFERROR(PERCENTRANK(G:G,G724),0)</f>
        <v/>
      </c>
      <c r="M724">
        <f>H724*weightA+I724*weightB+J724*weightC+K724*weightD+L724*weightE</f>
        <v/>
      </c>
    </row>
    <row r="725" spans="1:13">
      <c r="A725">
        <f>RANK(M725,M:M)</f>
        <v/>
      </c>
      <c r="C725">
        <f>SUMIFS('Input - target event report'!H:H,'Input - target event report'!L:L,B725,'Input - target event report'!D:D, "Private Investment")</f>
        <v/>
      </c>
      <c r="D725">
        <f>IF(E725&lt;2, "N/A", (MAXIFS('Input - target event report'!E:E,'Input - target event report'!L:L,B:B,'Input - target event report'!D:D,"Private Investment")-MINIFS('Input - target event report'!E:E,'Input - target event report'!L:L,B:B,'Input - target event report'!D:D,"Private Investment"))/(E725-1))</f>
        <v/>
      </c>
      <c r="E725">
        <f>COUNTIFS('Input - target event report'!L:L,B725,'Input - target event report'!D:D, "Private Investment")</f>
        <v/>
      </c>
      <c r="F725">
        <f>AVERAGEIF(INDEX('Input - companies list'!$A:$BG, 0, MATCH("Clusters 0",'Input - companies list'!$A$1:$BG$1, 0)),'Output - Cluster ranking'!B725,INDEX('Input - companies list'!$A:$BG, 0, MATCH("Flow",'Input - companies list'!$A$1:$BG$1, 0)))</f>
        <v/>
      </c>
      <c r="G725">
        <f>AVERAGEIF(INDEX('Input - companies list'!$A:$BG, 0, MATCH("Clusters 0",'Input - companies list'!$A$1:$BG$1, 0)),'Output - Cluster ranking'!B725,INDEX('Input - companies list'!$A:$BG, 0, MATCH("Inter-Cluster Connectivity",'Input - companies list'!$A$1:$BG$1, 0)))</f>
        <v/>
      </c>
      <c r="H725">
        <f>IFERROR(PERCENTRANK(C:C,C725),0)</f>
        <v/>
      </c>
      <c r="I725">
        <f>IFERROR(1 - PERCENTRANK(D:D,D725),0)</f>
        <v/>
      </c>
      <c r="J725">
        <f>IFERROR(PERCENTRANK(E:E,E725),0)</f>
        <v/>
      </c>
      <c r="K725">
        <f>IFERROR(1 - PERCENTRANK(F:F,F725),0)</f>
        <v/>
      </c>
      <c r="L725">
        <f>IFERROR(PERCENTRANK(G:G,G725),0)</f>
        <v/>
      </c>
      <c r="M725">
        <f>H725*weightA+I725*weightB+J725*weightC+K725*weightD+L725*weightE</f>
        <v/>
      </c>
    </row>
    <row r="726" spans="1:13">
      <c r="A726">
        <f>RANK(M726,M:M)</f>
        <v/>
      </c>
      <c r="C726">
        <f>SUMIFS('Input - target event report'!H:H,'Input - target event report'!L:L,B726,'Input - target event report'!D:D, "Private Investment")</f>
        <v/>
      </c>
      <c r="D726">
        <f>IF(E726&lt;2, "N/A", (MAXIFS('Input - target event report'!E:E,'Input - target event report'!L:L,B:B,'Input - target event report'!D:D,"Private Investment")-MINIFS('Input - target event report'!E:E,'Input - target event report'!L:L,B:B,'Input - target event report'!D:D,"Private Investment"))/(E726-1))</f>
        <v/>
      </c>
      <c r="E726">
        <f>COUNTIFS('Input - target event report'!L:L,B726,'Input - target event report'!D:D, "Private Investment")</f>
        <v/>
      </c>
      <c r="F726">
        <f>AVERAGEIF(INDEX('Input - companies list'!$A:$BG, 0, MATCH("Clusters 0",'Input - companies list'!$A$1:$BG$1, 0)),'Output - Cluster ranking'!B726,INDEX('Input - companies list'!$A:$BG, 0, MATCH("Flow",'Input - companies list'!$A$1:$BG$1, 0)))</f>
        <v/>
      </c>
      <c r="G726">
        <f>AVERAGEIF(INDEX('Input - companies list'!$A:$BG, 0, MATCH("Clusters 0",'Input - companies list'!$A$1:$BG$1, 0)),'Output - Cluster ranking'!B726,INDEX('Input - companies list'!$A:$BG, 0, MATCH("Inter-Cluster Connectivity",'Input - companies list'!$A$1:$BG$1, 0)))</f>
        <v/>
      </c>
      <c r="H726">
        <f>IFERROR(PERCENTRANK(C:C,C726),0)</f>
        <v/>
      </c>
      <c r="I726">
        <f>IFERROR(1 - PERCENTRANK(D:D,D726),0)</f>
        <v/>
      </c>
      <c r="J726">
        <f>IFERROR(PERCENTRANK(E:E,E726),0)</f>
        <v/>
      </c>
      <c r="K726">
        <f>IFERROR(1 - PERCENTRANK(F:F,F726),0)</f>
        <v/>
      </c>
      <c r="L726">
        <f>IFERROR(PERCENTRANK(G:G,G726),0)</f>
        <v/>
      </c>
      <c r="M726">
        <f>H726*weightA+I726*weightB+J726*weightC+K726*weightD+L726*weightE</f>
        <v/>
      </c>
    </row>
    <row r="727" spans="1:13">
      <c r="A727">
        <f>RANK(M727,M:M)</f>
        <v/>
      </c>
      <c r="C727">
        <f>SUMIFS('Input - target event report'!H:H,'Input - target event report'!L:L,B727,'Input - target event report'!D:D, "Private Investment")</f>
        <v/>
      </c>
      <c r="D727">
        <f>IF(E727&lt;2, "N/A", (MAXIFS('Input - target event report'!E:E,'Input - target event report'!L:L,B:B,'Input - target event report'!D:D,"Private Investment")-MINIFS('Input - target event report'!E:E,'Input - target event report'!L:L,B:B,'Input - target event report'!D:D,"Private Investment"))/(E727-1))</f>
        <v/>
      </c>
      <c r="E727">
        <f>COUNTIFS('Input - target event report'!L:L,B727,'Input - target event report'!D:D, "Private Investment")</f>
        <v/>
      </c>
      <c r="F727">
        <f>AVERAGEIF(INDEX('Input - companies list'!$A:$BG, 0, MATCH("Clusters 0",'Input - companies list'!$A$1:$BG$1, 0)),'Output - Cluster ranking'!B727,INDEX('Input - companies list'!$A:$BG, 0, MATCH("Flow",'Input - companies list'!$A$1:$BG$1, 0)))</f>
        <v/>
      </c>
      <c r="G727">
        <f>AVERAGEIF(INDEX('Input - companies list'!$A:$BG, 0, MATCH("Clusters 0",'Input - companies list'!$A$1:$BG$1, 0)),'Output - Cluster ranking'!B727,INDEX('Input - companies list'!$A:$BG, 0, MATCH("Inter-Cluster Connectivity",'Input - companies list'!$A$1:$BG$1, 0)))</f>
        <v/>
      </c>
      <c r="H727">
        <f>IFERROR(PERCENTRANK(C:C,C727),0)</f>
        <v/>
      </c>
      <c r="I727">
        <f>IFERROR(1 - PERCENTRANK(D:D,D727),0)</f>
        <v/>
      </c>
      <c r="J727">
        <f>IFERROR(PERCENTRANK(E:E,E727),0)</f>
        <v/>
      </c>
      <c r="K727">
        <f>IFERROR(1 - PERCENTRANK(F:F,F727),0)</f>
        <v/>
      </c>
      <c r="L727">
        <f>IFERROR(PERCENTRANK(G:G,G727),0)</f>
        <v/>
      </c>
      <c r="M727">
        <f>H727*weightA+I727*weightB+J727*weightC+K727*weightD+L727*weightE</f>
        <v/>
      </c>
    </row>
    <row r="728" spans="1:13">
      <c r="A728">
        <f>RANK(M728,M:M)</f>
        <v/>
      </c>
      <c r="C728">
        <f>SUMIFS('Input - target event report'!H:H,'Input - target event report'!L:L,B728,'Input - target event report'!D:D, "Private Investment")</f>
        <v/>
      </c>
      <c r="D728">
        <f>IF(E728&lt;2, "N/A", (MAXIFS('Input - target event report'!E:E,'Input - target event report'!L:L,B:B,'Input - target event report'!D:D,"Private Investment")-MINIFS('Input - target event report'!E:E,'Input - target event report'!L:L,B:B,'Input - target event report'!D:D,"Private Investment"))/(E728-1))</f>
        <v/>
      </c>
      <c r="E728">
        <f>COUNTIFS('Input - target event report'!L:L,B728,'Input - target event report'!D:D, "Private Investment")</f>
        <v/>
      </c>
      <c r="F728">
        <f>AVERAGEIF(INDEX('Input - companies list'!$A:$BG, 0, MATCH("Clusters 0",'Input - companies list'!$A$1:$BG$1, 0)),'Output - Cluster ranking'!B728,INDEX('Input - companies list'!$A:$BG, 0, MATCH("Flow",'Input - companies list'!$A$1:$BG$1, 0)))</f>
        <v/>
      </c>
      <c r="G728">
        <f>AVERAGEIF(INDEX('Input - companies list'!$A:$BG, 0, MATCH("Clusters 0",'Input - companies list'!$A$1:$BG$1, 0)),'Output - Cluster ranking'!B728,INDEX('Input - companies list'!$A:$BG, 0, MATCH("Inter-Cluster Connectivity",'Input - companies list'!$A$1:$BG$1, 0)))</f>
        <v/>
      </c>
      <c r="H728">
        <f>IFERROR(PERCENTRANK(C:C,C728),0)</f>
        <v/>
      </c>
      <c r="I728">
        <f>IFERROR(1 - PERCENTRANK(D:D,D728),0)</f>
        <v/>
      </c>
      <c r="J728">
        <f>IFERROR(PERCENTRANK(E:E,E728),0)</f>
        <v/>
      </c>
      <c r="K728">
        <f>IFERROR(1 - PERCENTRANK(F:F,F728),0)</f>
        <v/>
      </c>
      <c r="L728">
        <f>IFERROR(PERCENTRANK(G:G,G728),0)</f>
        <v/>
      </c>
      <c r="M728">
        <f>H728*weightA+I728*weightB+J728*weightC+K728*weightD+L728*weightE</f>
        <v/>
      </c>
    </row>
    <row r="729" spans="1:13">
      <c r="A729">
        <f>RANK(M729,M:M)</f>
        <v/>
      </c>
      <c r="C729">
        <f>SUMIFS('Input - target event report'!H:H,'Input - target event report'!L:L,B729,'Input - target event report'!D:D, "Private Investment")</f>
        <v/>
      </c>
      <c r="D729">
        <f>IF(E729&lt;2, "N/A", (MAXIFS('Input - target event report'!E:E,'Input - target event report'!L:L,B:B,'Input - target event report'!D:D,"Private Investment")-MINIFS('Input - target event report'!E:E,'Input - target event report'!L:L,B:B,'Input - target event report'!D:D,"Private Investment"))/(E729-1))</f>
        <v/>
      </c>
      <c r="E729">
        <f>COUNTIFS('Input - target event report'!L:L,B729,'Input - target event report'!D:D, "Private Investment")</f>
        <v/>
      </c>
      <c r="F729">
        <f>AVERAGEIF(INDEX('Input - companies list'!$A:$BG, 0, MATCH("Clusters 0",'Input - companies list'!$A$1:$BG$1, 0)),'Output - Cluster ranking'!B729,INDEX('Input - companies list'!$A:$BG, 0, MATCH("Flow",'Input - companies list'!$A$1:$BG$1, 0)))</f>
        <v/>
      </c>
      <c r="G729">
        <f>AVERAGEIF(INDEX('Input - companies list'!$A:$BG, 0, MATCH("Clusters 0",'Input - companies list'!$A$1:$BG$1, 0)),'Output - Cluster ranking'!B729,INDEX('Input - companies list'!$A:$BG, 0, MATCH("Inter-Cluster Connectivity",'Input - companies list'!$A$1:$BG$1, 0)))</f>
        <v/>
      </c>
      <c r="H729">
        <f>IFERROR(PERCENTRANK(C:C,C729),0)</f>
        <v/>
      </c>
      <c r="I729">
        <f>IFERROR(1 - PERCENTRANK(D:D,D729),0)</f>
        <v/>
      </c>
      <c r="J729">
        <f>IFERROR(PERCENTRANK(E:E,E729),0)</f>
        <v/>
      </c>
      <c r="K729">
        <f>IFERROR(1 - PERCENTRANK(F:F,F729),0)</f>
        <v/>
      </c>
      <c r="L729">
        <f>IFERROR(PERCENTRANK(G:G,G729),0)</f>
        <v/>
      </c>
      <c r="M729">
        <f>H729*weightA+I729*weightB+J729*weightC+K729*weightD+L729*weightE</f>
        <v/>
      </c>
    </row>
    <row r="730" spans="1:13">
      <c r="A730">
        <f>RANK(M730,M:M)</f>
        <v/>
      </c>
      <c r="C730">
        <f>SUMIFS('Input - target event report'!H:H,'Input - target event report'!L:L,B730,'Input - target event report'!D:D, "Private Investment")</f>
        <v/>
      </c>
      <c r="D730">
        <f>IF(E730&lt;2, "N/A", (MAXIFS('Input - target event report'!E:E,'Input - target event report'!L:L,B:B,'Input - target event report'!D:D,"Private Investment")-MINIFS('Input - target event report'!E:E,'Input - target event report'!L:L,B:B,'Input - target event report'!D:D,"Private Investment"))/(E730-1))</f>
        <v/>
      </c>
      <c r="E730">
        <f>COUNTIFS('Input - target event report'!L:L,B730,'Input - target event report'!D:D, "Private Investment")</f>
        <v/>
      </c>
      <c r="F730">
        <f>AVERAGEIF(INDEX('Input - companies list'!$A:$BG, 0, MATCH("Clusters 0",'Input - companies list'!$A$1:$BG$1, 0)),'Output - Cluster ranking'!B730,INDEX('Input - companies list'!$A:$BG, 0, MATCH("Flow",'Input - companies list'!$A$1:$BG$1, 0)))</f>
        <v/>
      </c>
      <c r="G730">
        <f>AVERAGEIF(INDEX('Input - companies list'!$A:$BG, 0, MATCH("Clusters 0",'Input - companies list'!$A$1:$BG$1, 0)),'Output - Cluster ranking'!B730,INDEX('Input - companies list'!$A:$BG, 0, MATCH("Inter-Cluster Connectivity",'Input - companies list'!$A$1:$BG$1, 0)))</f>
        <v/>
      </c>
      <c r="H730">
        <f>IFERROR(PERCENTRANK(C:C,C730),0)</f>
        <v/>
      </c>
      <c r="I730">
        <f>IFERROR(1 - PERCENTRANK(D:D,D730),0)</f>
        <v/>
      </c>
      <c r="J730">
        <f>IFERROR(PERCENTRANK(E:E,E730),0)</f>
        <v/>
      </c>
      <c r="K730">
        <f>IFERROR(1 - PERCENTRANK(F:F,F730),0)</f>
        <v/>
      </c>
      <c r="L730">
        <f>IFERROR(PERCENTRANK(G:G,G730),0)</f>
        <v/>
      </c>
      <c r="M730">
        <f>H730*weightA+I730*weightB+J730*weightC+K730*weightD+L730*weightE</f>
        <v/>
      </c>
    </row>
    <row r="731" spans="1:13">
      <c r="A731">
        <f>RANK(M731,M:M)</f>
        <v/>
      </c>
      <c r="C731">
        <f>SUMIFS('Input - target event report'!H:H,'Input - target event report'!L:L,B731,'Input - target event report'!D:D, "Private Investment")</f>
        <v/>
      </c>
      <c r="D731">
        <f>IF(E731&lt;2, "N/A", (MAXIFS('Input - target event report'!E:E,'Input - target event report'!L:L,B:B,'Input - target event report'!D:D,"Private Investment")-MINIFS('Input - target event report'!E:E,'Input - target event report'!L:L,B:B,'Input - target event report'!D:D,"Private Investment"))/(E731-1))</f>
        <v/>
      </c>
      <c r="E731">
        <f>COUNTIFS('Input - target event report'!L:L,B731,'Input - target event report'!D:D, "Private Investment")</f>
        <v/>
      </c>
      <c r="F731">
        <f>AVERAGEIF(INDEX('Input - companies list'!$A:$BG, 0, MATCH("Clusters 0",'Input - companies list'!$A$1:$BG$1, 0)),'Output - Cluster ranking'!B731,INDEX('Input - companies list'!$A:$BG, 0, MATCH("Flow",'Input - companies list'!$A$1:$BG$1, 0)))</f>
        <v/>
      </c>
      <c r="G731">
        <f>AVERAGEIF(INDEX('Input - companies list'!$A:$BG, 0, MATCH("Clusters 0",'Input - companies list'!$A$1:$BG$1, 0)),'Output - Cluster ranking'!B731,INDEX('Input - companies list'!$A:$BG, 0, MATCH("Inter-Cluster Connectivity",'Input - companies list'!$A$1:$BG$1, 0)))</f>
        <v/>
      </c>
      <c r="H731">
        <f>IFERROR(PERCENTRANK(C:C,C731),0)</f>
        <v/>
      </c>
      <c r="I731">
        <f>IFERROR(1 - PERCENTRANK(D:D,D731),0)</f>
        <v/>
      </c>
      <c r="J731">
        <f>IFERROR(PERCENTRANK(E:E,E731),0)</f>
        <v/>
      </c>
      <c r="K731">
        <f>IFERROR(1 - PERCENTRANK(F:F,F731),0)</f>
        <v/>
      </c>
      <c r="L731">
        <f>IFERROR(PERCENTRANK(G:G,G731),0)</f>
        <v/>
      </c>
      <c r="M731">
        <f>H731*weightA+I731*weightB+J731*weightC+K731*weightD+L731*weightE</f>
        <v/>
      </c>
    </row>
    <row r="732" spans="1:13">
      <c r="A732">
        <f>RANK(M732,M:M)</f>
        <v/>
      </c>
      <c r="C732">
        <f>SUMIFS('Input - target event report'!H:H,'Input - target event report'!L:L,B732,'Input - target event report'!D:D, "Private Investment")</f>
        <v/>
      </c>
      <c r="D732">
        <f>IF(E732&lt;2, "N/A", (MAXIFS('Input - target event report'!E:E,'Input - target event report'!L:L,B:B,'Input - target event report'!D:D,"Private Investment")-MINIFS('Input - target event report'!E:E,'Input - target event report'!L:L,B:B,'Input - target event report'!D:D,"Private Investment"))/(E732-1))</f>
        <v/>
      </c>
      <c r="E732">
        <f>COUNTIFS('Input - target event report'!L:L,B732,'Input - target event report'!D:D, "Private Investment")</f>
        <v/>
      </c>
      <c r="F732">
        <f>AVERAGEIF(INDEX('Input - companies list'!$A:$BG, 0, MATCH("Clusters 0",'Input - companies list'!$A$1:$BG$1, 0)),'Output - Cluster ranking'!B732,INDEX('Input - companies list'!$A:$BG, 0, MATCH("Flow",'Input - companies list'!$A$1:$BG$1, 0)))</f>
        <v/>
      </c>
      <c r="G732">
        <f>AVERAGEIF(INDEX('Input - companies list'!$A:$BG, 0, MATCH("Clusters 0",'Input - companies list'!$A$1:$BG$1, 0)),'Output - Cluster ranking'!B732,INDEX('Input - companies list'!$A:$BG, 0, MATCH("Inter-Cluster Connectivity",'Input - companies list'!$A$1:$BG$1, 0)))</f>
        <v/>
      </c>
      <c r="H732">
        <f>IFERROR(PERCENTRANK(C:C,C732),0)</f>
        <v/>
      </c>
      <c r="I732">
        <f>IFERROR(1 - PERCENTRANK(D:D,D732),0)</f>
        <v/>
      </c>
      <c r="J732">
        <f>IFERROR(PERCENTRANK(E:E,E732),0)</f>
        <v/>
      </c>
      <c r="K732">
        <f>IFERROR(1 - PERCENTRANK(F:F,F732),0)</f>
        <v/>
      </c>
      <c r="L732">
        <f>IFERROR(PERCENTRANK(G:G,G732),0)</f>
        <v/>
      </c>
      <c r="M732">
        <f>H732*weightA+I732*weightB+J732*weightC+K732*weightD+L732*weightE</f>
        <v/>
      </c>
    </row>
    <row r="733" spans="1:13">
      <c r="A733">
        <f>RANK(M733,M:M)</f>
        <v/>
      </c>
      <c r="C733">
        <f>SUMIFS('Input - target event report'!H:H,'Input - target event report'!L:L,B733,'Input - target event report'!D:D, "Private Investment")</f>
        <v/>
      </c>
      <c r="D733">
        <f>IF(E733&lt;2, "N/A", (MAXIFS('Input - target event report'!E:E,'Input - target event report'!L:L,B:B,'Input - target event report'!D:D,"Private Investment")-MINIFS('Input - target event report'!E:E,'Input - target event report'!L:L,B:B,'Input - target event report'!D:D,"Private Investment"))/(E733-1))</f>
        <v/>
      </c>
      <c r="E733">
        <f>COUNTIFS('Input - target event report'!L:L,B733,'Input - target event report'!D:D, "Private Investment")</f>
        <v/>
      </c>
      <c r="F733">
        <f>AVERAGEIF(INDEX('Input - companies list'!$A:$BG, 0, MATCH("Clusters 0",'Input - companies list'!$A$1:$BG$1, 0)),'Output - Cluster ranking'!B733,INDEX('Input - companies list'!$A:$BG, 0, MATCH("Flow",'Input - companies list'!$A$1:$BG$1, 0)))</f>
        <v/>
      </c>
      <c r="G733">
        <f>AVERAGEIF(INDEX('Input - companies list'!$A:$BG, 0, MATCH("Clusters 0",'Input - companies list'!$A$1:$BG$1, 0)),'Output - Cluster ranking'!B733,INDEX('Input - companies list'!$A:$BG, 0, MATCH("Inter-Cluster Connectivity",'Input - companies list'!$A$1:$BG$1, 0)))</f>
        <v/>
      </c>
      <c r="H733">
        <f>IFERROR(PERCENTRANK(C:C,C733),0)</f>
        <v/>
      </c>
      <c r="I733">
        <f>IFERROR(1 - PERCENTRANK(D:D,D733),0)</f>
        <v/>
      </c>
      <c r="J733">
        <f>IFERROR(PERCENTRANK(E:E,E733),0)</f>
        <v/>
      </c>
      <c r="K733">
        <f>IFERROR(1 - PERCENTRANK(F:F,F733),0)</f>
        <v/>
      </c>
      <c r="L733">
        <f>IFERROR(PERCENTRANK(G:G,G733),0)</f>
        <v/>
      </c>
      <c r="M733">
        <f>H733*weightA+I733*weightB+J733*weightC+K733*weightD+L733*weightE</f>
        <v/>
      </c>
    </row>
    <row r="734" spans="1:13">
      <c r="A734">
        <f>RANK(M734,M:M)</f>
        <v/>
      </c>
      <c r="C734">
        <f>SUMIFS('Input - target event report'!H:H,'Input - target event report'!L:L,B734,'Input - target event report'!D:D, "Private Investment")</f>
        <v/>
      </c>
      <c r="D734">
        <f>IF(E734&lt;2, "N/A", (MAXIFS('Input - target event report'!E:E,'Input - target event report'!L:L,B:B,'Input - target event report'!D:D,"Private Investment")-MINIFS('Input - target event report'!E:E,'Input - target event report'!L:L,B:B,'Input - target event report'!D:D,"Private Investment"))/(E734-1))</f>
        <v/>
      </c>
      <c r="E734">
        <f>COUNTIFS('Input - target event report'!L:L,B734,'Input - target event report'!D:D, "Private Investment")</f>
        <v/>
      </c>
      <c r="F734">
        <f>AVERAGEIF(INDEX('Input - companies list'!$A:$BG, 0, MATCH("Clusters 0",'Input - companies list'!$A$1:$BG$1, 0)),'Output - Cluster ranking'!B734,INDEX('Input - companies list'!$A:$BG, 0, MATCH("Flow",'Input - companies list'!$A$1:$BG$1, 0)))</f>
        <v/>
      </c>
      <c r="G734">
        <f>AVERAGEIF(INDEX('Input - companies list'!$A:$BG, 0, MATCH("Clusters 0",'Input - companies list'!$A$1:$BG$1, 0)),'Output - Cluster ranking'!B734,INDEX('Input - companies list'!$A:$BG, 0, MATCH("Inter-Cluster Connectivity",'Input - companies list'!$A$1:$BG$1, 0)))</f>
        <v/>
      </c>
      <c r="H734">
        <f>IFERROR(PERCENTRANK(C:C,C734),0)</f>
        <v/>
      </c>
      <c r="I734">
        <f>IFERROR(1 - PERCENTRANK(D:D,D734),0)</f>
        <v/>
      </c>
      <c r="J734">
        <f>IFERROR(PERCENTRANK(E:E,E734),0)</f>
        <v/>
      </c>
      <c r="K734">
        <f>IFERROR(1 - PERCENTRANK(F:F,F734),0)</f>
        <v/>
      </c>
      <c r="L734">
        <f>IFERROR(PERCENTRANK(G:G,G734),0)</f>
        <v/>
      </c>
      <c r="M734">
        <f>H734*weightA+I734*weightB+J734*weightC+K734*weightD+L734*weightE</f>
        <v/>
      </c>
    </row>
    <row r="735" spans="1:13">
      <c r="A735">
        <f>RANK(M735,M:M)</f>
        <v/>
      </c>
      <c r="C735">
        <f>SUMIFS('Input - target event report'!H:H,'Input - target event report'!L:L,B735,'Input - target event report'!D:D, "Private Investment")</f>
        <v/>
      </c>
      <c r="D735">
        <f>IF(E735&lt;2, "N/A", (MAXIFS('Input - target event report'!E:E,'Input - target event report'!L:L,B:B,'Input - target event report'!D:D,"Private Investment")-MINIFS('Input - target event report'!E:E,'Input - target event report'!L:L,B:B,'Input - target event report'!D:D,"Private Investment"))/(E735-1))</f>
        <v/>
      </c>
      <c r="E735">
        <f>COUNTIFS('Input - target event report'!L:L,B735,'Input - target event report'!D:D, "Private Investment")</f>
        <v/>
      </c>
      <c r="F735">
        <f>AVERAGEIF(INDEX('Input - companies list'!$A:$BG, 0, MATCH("Clusters 0",'Input - companies list'!$A$1:$BG$1, 0)),'Output - Cluster ranking'!B735,INDEX('Input - companies list'!$A:$BG, 0, MATCH("Flow",'Input - companies list'!$A$1:$BG$1, 0)))</f>
        <v/>
      </c>
      <c r="G735">
        <f>AVERAGEIF(INDEX('Input - companies list'!$A:$BG, 0, MATCH("Clusters 0",'Input - companies list'!$A$1:$BG$1, 0)),'Output - Cluster ranking'!B735,INDEX('Input - companies list'!$A:$BG, 0, MATCH("Inter-Cluster Connectivity",'Input - companies list'!$A$1:$BG$1, 0)))</f>
        <v/>
      </c>
      <c r="H735">
        <f>IFERROR(PERCENTRANK(C:C,C735),0)</f>
        <v/>
      </c>
      <c r="I735">
        <f>IFERROR(1 - PERCENTRANK(D:D,D735),0)</f>
        <v/>
      </c>
      <c r="J735">
        <f>IFERROR(PERCENTRANK(E:E,E735),0)</f>
        <v/>
      </c>
      <c r="K735">
        <f>IFERROR(1 - PERCENTRANK(F:F,F735),0)</f>
        <v/>
      </c>
      <c r="L735">
        <f>IFERROR(PERCENTRANK(G:G,G735),0)</f>
        <v/>
      </c>
      <c r="M735">
        <f>H735*weightA+I735*weightB+J735*weightC+K735*weightD+L735*weightE</f>
        <v/>
      </c>
    </row>
    <row r="736" spans="1:13">
      <c r="A736">
        <f>RANK(M736,M:M)</f>
        <v/>
      </c>
      <c r="C736">
        <f>SUMIFS('Input - target event report'!H:H,'Input - target event report'!L:L,B736,'Input - target event report'!D:D, "Private Investment")</f>
        <v/>
      </c>
      <c r="D736">
        <f>IF(E736&lt;2, "N/A", (MAXIFS('Input - target event report'!E:E,'Input - target event report'!L:L,B:B,'Input - target event report'!D:D,"Private Investment")-MINIFS('Input - target event report'!E:E,'Input - target event report'!L:L,B:B,'Input - target event report'!D:D,"Private Investment"))/(E736-1))</f>
        <v/>
      </c>
      <c r="E736">
        <f>COUNTIFS('Input - target event report'!L:L,B736,'Input - target event report'!D:D, "Private Investment")</f>
        <v/>
      </c>
      <c r="F736">
        <f>AVERAGEIF(INDEX('Input - companies list'!$A:$BG, 0, MATCH("Clusters 0",'Input - companies list'!$A$1:$BG$1, 0)),'Output - Cluster ranking'!B736,INDEX('Input - companies list'!$A:$BG, 0, MATCH("Flow",'Input - companies list'!$A$1:$BG$1, 0)))</f>
        <v/>
      </c>
      <c r="G736">
        <f>AVERAGEIF(INDEX('Input - companies list'!$A:$BG, 0, MATCH("Clusters 0",'Input - companies list'!$A$1:$BG$1, 0)),'Output - Cluster ranking'!B736,INDEX('Input - companies list'!$A:$BG, 0, MATCH("Inter-Cluster Connectivity",'Input - companies list'!$A$1:$BG$1, 0)))</f>
        <v/>
      </c>
      <c r="H736">
        <f>IFERROR(PERCENTRANK(C:C,C736),0)</f>
        <v/>
      </c>
      <c r="I736">
        <f>IFERROR(1 - PERCENTRANK(D:D,D736),0)</f>
        <v/>
      </c>
      <c r="J736">
        <f>IFERROR(PERCENTRANK(E:E,E736),0)</f>
        <v/>
      </c>
      <c r="K736">
        <f>IFERROR(1 - PERCENTRANK(F:F,F736),0)</f>
        <v/>
      </c>
      <c r="L736">
        <f>IFERROR(PERCENTRANK(G:G,G736),0)</f>
        <v/>
      </c>
      <c r="M736">
        <f>H736*weightA+I736*weightB+J736*weightC+K736*weightD+L736*weightE</f>
        <v/>
      </c>
    </row>
    <row r="737" spans="1:13">
      <c r="A737">
        <f>RANK(M737,M:M)</f>
        <v/>
      </c>
      <c r="C737">
        <f>SUMIFS('Input - target event report'!H:H,'Input - target event report'!L:L,B737,'Input - target event report'!D:D, "Private Investment")</f>
        <v/>
      </c>
      <c r="D737">
        <f>IF(E737&lt;2, "N/A", (MAXIFS('Input - target event report'!E:E,'Input - target event report'!L:L,B:B,'Input - target event report'!D:D,"Private Investment")-MINIFS('Input - target event report'!E:E,'Input - target event report'!L:L,B:B,'Input - target event report'!D:D,"Private Investment"))/(E737-1))</f>
        <v/>
      </c>
      <c r="E737">
        <f>COUNTIFS('Input - target event report'!L:L,B737,'Input - target event report'!D:D, "Private Investment")</f>
        <v/>
      </c>
      <c r="F737">
        <f>AVERAGEIF(INDEX('Input - companies list'!$A:$BG, 0, MATCH("Clusters 0",'Input - companies list'!$A$1:$BG$1, 0)),'Output - Cluster ranking'!B737,INDEX('Input - companies list'!$A:$BG, 0, MATCH("Flow",'Input - companies list'!$A$1:$BG$1, 0)))</f>
        <v/>
      </c>
      <c r="G737">
        <f>AVERAGEIF(INDEX('Input - companies list'!$A:$BG, 0, MATCH("Clusters 0",'Input - companies list'!$A$1:$BG$1, 0)),'Output - Cluster ranking'!B737,INDEX('Input - companies list'!$A:$BG, 0, MATCH("Inter-Cluster Connectivity",'Input - companies list'!$A$1:$BG$1, 0)))</f>
        <v/>
      </c>
      <c r="H737">
        <f>IFERROR(PERCENTRANK(C:C,C737),0)</f>
        <v/>
      </c>
      <c r="I737">
        <f>IFERROR(1 - PERCENTRANK(D:D,D737),0)</f>
        <v/>
      </c>
      <c r="J737">
        <f>IFERROR(PERCENTRANK(E:E,E737),0)</f>
        <v/>
      </c>
      <c r="K737">
        <f>IFERROR(1 - PERCENTRANK(F:F,F737),0)</f>
        <v/>
      </c>
      <c r="L737">
        <f>IFERROR(PERCENTRANK(G:G,G737),0)</f>
        <v/>
      </c>
      <c r="M737">
        <f>H737*weightA+I737*weightB+J737*weightC+K737*weightD+L737*weightE</f>
        <v/>
      </c>
    </row>
    <row r="738" spans="1:13">
      <c r="A738">
        <f>RANK(M738,M:M)</f>
        <v/>
      </c>
      <c r="C738">
        <f>SUMIFS('Input - target event report'!H:H,'Input - target event report'!L:L,B738,'Input - target event report'!D:D, "Private Investment")</f>
        <v/>
      </c>
      <c r="D738">
        <f>IF(E738&lt;2, "N/A", (MAXIFS('Input - target event report'!E:E,'Input - target event report'!L:L,B:B,'Input - target event report'!D:D,"Private Investment")-MINIFS('Input - target event report'!E:E,'Input - target event report'!L:L,B:B,'Input - target event report'!D:D,"Private Investment"))/(E738-1))</f>
        <v/>
      </c>
      <c r="E738">
        <f>COUNTIFS('Input - target event report'!L:L,B738,'Input - target event report'!D:D, "Private Investment")</f>
        <v/>
      </c>
      <c r="F738">
        <f>AVERAGEIF(INDEX('Input - companies list'!$A:$BG, 0, MATCH("Clusters 0",'Input - companies list'!$A$1:$BG$1, 0)),'Output - Cluster ranking'!B738,INDEX('Input - companies list'!$A:$BG, 0, MATCH("Flow",'Input - companies list'!$A$1:$BG$1, 0)))</f>
        <v/>
      </c>
      <c r="G738">
        <f>AVERAGEIF(INDEX('Input - companies list'!$A:$BG, 0, MATCH("Clusters 0",'Input - companies list'!$A$1:$BG$1, 0)),'Output - Cluster ranking'!B738,INDEX('Input - companies list'!$A:$BG, 0, MATCH("Inter-Cluster Connectivity",'Input - companies list'!$A$1:$BG$1, 0)))</f>
        <v/>
      </c>
      <c r="H738">
        <f>IFERROR(PERCENTRANK(C:C,C738),0)</f>
        <v/>
      </c>
      <c r="I738">
        <f>IFERROR(1 - PERCENTRANK(D:D,D738),0)</f>
        <v/>
      </c>
      <c r="J738">
        <f>IFERROR(PERCENTRANK(E:E,E738),0)</f>
        <v/>
      </c>
      <c r="K738">
        <f>IFERROR(1 - PERCENTRANK(F:F,F738),0)</f>
        <v/>
      </c>
      <c r="L738">
        <f>IFERROR(PERCENTRANK(G:G,G738),0)</f>
        <v/>
      </c>
      <c r="M738">
        <f>H738*weightA+I738*weightB+J738*weightC+K738*weightD+L738*weightE</f>
        <v/>
      </c>
    </row>
    <row r="739" spans="1:13">
      <c r="A739">
        <f>RANK(M739,M:M)</f>
        <v/>
      </c>
      <c r="C739">
        <f>SUMIFS('Input - target event report'!H:H,'Input - target event report'!L:L,B739,'Input - target event report'!D:D, "Private Investment")</f>
        <v/>
      </c>
      <c r="D739">
        <f>IF(E739&lt;2, "N/A", (MAXIFS('Input - target event report'!E:E,'Input - target event report'!L:L,B:B,'Input - target event report'!D:D,"Private Investment")-MINIFS('Input - target event report'!E:E,'Input - target event report'!L:L,B:B,'Input - target event report'!D:D,"Private Investment"))/(E739-1))</f>
        <v/>
      </c>
      <c r="E739">
        <f>COUNTIFS('Input - target event report'!L:L,B739,'Input - target event report'!D:D, "Private Investment")</f>
        <v/>
      </c>
      <c r="F739">
        <f>AVERAGEIF(INDEX('Input - companies list'!$A:$BG, 0, MATCH("Clusters 0",'Input - companies list'!$A$1:$BG$1, 0)),'Output - Cluster ranking'!B739,INDEX('Input - companies list'!$A:$BG, 0, MATCH("Flow",'Input - companies list'!$A$1:$BG$1, 0)))</f>
        <v/>
      </c>
      <c r="G739">
        <f>AVERAGEIF(INDEX('Input - companies list'!$A:$BG, 0, MATCH("Clusters 0",'Input - companies list'!$A$1:$BG$1, 0)),'Output - Cluster ranking'!B739,INDEX('Input - companies list'!$A:$BG, 0, MATCH("Inter-Cluster Connectivity",'Input - companies list'!$A$1:$BG$1, 0)))</f>
        <v/>
      </c>
      <c r="H739">
        <f>IFERROR(PERCENTRANK(C:C,C739),0)</f>
        <v/>
      </c>
      <c r="I739">
        <f>IFERROR(1 - PERCENTRANK(D:D,D739),0)</f>
        <v/>
      </c>
      <c r="J739">
        <f>IFERROR(PERCENTRANK(E:E,E739),0)</f>
        <v/>
      </c>
      <c r="K739">
        <f>IFERROR(1 - PERCENTRANK(F:F,F739),0)</f>
        <v/>
      </c>
      <c r="L739">
        <f>IFERROR(PERCENTRANK(G:G,G739),0)</f>
        <v/>
      </c>
      <c r="M739">
        <f>H739*weightA+I739*weightB+J739*weightC+K739*weightD+L739*weightE</f>
        <v/>
      </c>
    </row>
    <row r="740" spans="1:13">
      <c r="A740">
        <f>RANK(M740,M:M)</f>
        <v/>
      </c>
      <c r="C740">
        <f>SUMIFS('Input - target event report'!H:H,'Input - target event report'!L:L,B740,'Input - target event report'!D:D, "Private Investment")</f>
        <v/>
      </c>
      <c r="D740">
        <f>IF(E740&lt;2, "N/A", (MAXIFS('Input - target event report'!E:E,'Input - target event report'!L:L,B:B,'Input - target event report'!D:D,"Private Investment")-MINIFS('Input - target event report'!E:E,'Input - target event report'!L:L,B:B,'Input - target event report'!D:D,"Private Investment"))/(E740-1))</f>
        <v/>
      </c>
      <c r="E740">
        <f>COUNTIFS('Input - target event report'!L:L,B740,'Input - target event report'!D:D, "Private Investment")</f>
        <v/>
      </c>
      <c r="F740">
        <f>AVERAGEIF(INDEX('Input - companies list'!$A:$BG, 0, MATCH("Clusters 0",'Input - companies list'!$A$1:$BG$1, 0)),'Output - Cluster ranking'!B740,INDEX('Input - companies list'!$A:$BG, 0, MATCH("Flow",'Input - companies list'!$A$1:$BG$1, 0)))</f>
        <v/>
      </c>
      <c r="G740">
        <f>AVERAGEIF(INDEX('Input - companies list'!$A:$BG, 0, MATCH("Clusters 0",'Input - companies list'!$A$1:$BG$1, 0)),'Output - Cluster ranking'!B740,INDEX('Input - companies list'!$A:$BG, 0, MATCH("Inter-Cluster Connectivity",'Input - companies list'!$A$1:$BG$1, 0)))</f>
        <v/>
      </c>
      <c r="H740">
        <f>IFERROR(PERCENTRANK(C:C,C740),0)</f>
        <v/>
      </c>
      <c r="I740">
        <f>IFERROR(1 - PERCENTRANK(D:D,D740),0)</f>
        <v/>
      </c>
      <c r="J740">
        <f>IFERROR(PERCENTRANK(E:E,E740),0)</f>
        <v/>
      </c>
      <c r="K740">
        <f>IFERROR(1 - PERCENTRANK(F:F,F740),0)</f>
        <v/>
      </c>
      <c r="L740">
        <f>IFERROR(PERCENTRANK(G:G,G740),0)</f>
        <v/>
      </c>
      <c r="M740">
        <f>H740*weightA+I740*weightB+J740*weightC+K740*weightD+L740*weightE</f>
        <v/>
      </c>
    </row>
    <row r="741" spans="1:13">
      <c r="A741">
        <f>RANK(M741,M:M)</f>
        <v/>
      </c>
      <c r="C741">
        <f>SUMIFS('Input - target event report'!H:H,'Input - target event report'!L:L,B741,'Input - target event report'!D:D, "Private Investment")</f>
        <v/>
      </c>
      <c r="D741">
        <f>IF(E741&lt;2, "N/A", (MAXIFS('Input - target event report'!E:E,'Input - target event report'!L:L,B:B,'Input - target event report'!D:D,"Private Investment")-MINIFS('Input - target event report'!E:E,'Input - target event report'!L:L,B:B,'Input - target event report'!D:D,"Private Investment"))/(E741-1))</f>
        <v/>
      </c>
      <c r="E741">
        <f>COUNTIFS('Input - target event report'!L:L,B741,'Input - target event report'!D:D, "Private Investment")</f>
        <v/>
      </c>
      <c r="F741">
        <f>AVERAGEIF(INDEX('Input - companies list'!$A:$BG, 0, MATCH("Clusters 0",'Input - companies list'!$A$1:$BG$1, 0)),'Output - Cluster ranking'!B741,INDEX('Input - companies list'!$A:$BG, 0, MATCH("Flow",'Input - companies list'!$A$1:$BG$1, 0)))</f>
        <v/>
      </c>
      <c r="G741">
        <f>AVERAGEIF(INDEX('Input - companies list'!$A:$BG, 0, MATCH("Clusters 0",'Input - companies list'!$A$1:$BG$1, 0)),'Output - Cluster ranking'!B741,INDEX('Input - companies list'!$A:$BG, 0, MATCH("Inter-Cluster Connectivity",'Input - companies list'!$A$1:$BG$1, 0)))</f>
        <v/>
      </c>
      <c r="H741">
        <f>IFERROR(PERCENTRANK(C:C,C741),0)</f>
        <v/>
      </c>
      <c r="I741">
        <f>IFERROR(1 - PERCENTRANK(D:D,D741),0)</f>
        <v/>
      </c>
      <c r="J741">
        <f>IFERROR(PERCENTRANK(E:E,E741),0)</f>
        <v/>
      </c>
      <c r="K741">
        <f>IFERROR(1 - PERCENTRANK(F:F,F741),0)</f>
        <v/>
      </c>
      <c r="L741">
        <f>IFERROR(PERCENTRANK(G:G,G741),0)</f>
        <v/>
      </c>
      <c r="M741">
        <f>H741*weightA+I741*weightB+J741*weightC+K741*weightD+L741*weightE</f>
        <v/>
      </c>
    </row>
    <row r="742" spans="1:13">
      <c r="A742">
        <f>RANK(M742,M:M)</f>
        <v/>
      </c>
      <c r="C742">
        <f>SUMIFS('Input - target event report'!H:H,'Input - target event report'!L:L,B742,'Input - target event report'!D:D, "Private Investment")</f>
        <v/>
      </c>
      <c r="D742">
        <f>IF(E742&lt;2, "N/A", (MAXIFS('Input - target event report'!E:E,'Input - target event report'!L:L,B:B,'Input - target event report'!D:D,"Private Investment")-MINIFS('Input - target event report'!E:E,'Input - target event report'!L:L,B:B,'Input - target event report'!D:D,"Private Investment"))/(E742-1))</f>
        <v/>
      </c>
      <c r="E742">
        <f>COUNTIFS('Input - target event report'!L:L,B742,'Input - target event report'!D:D, "Private Investment")</f>
        <v/>
      </c>
      <c r="F742">
        <f>AVERAGEIF(INDEX('Input - companies list'!$A:$BG, 0, MATCH("Clusters 0",'Input - companies list'!$A$1:$BG$1, 0)),'Output - Cluster ranking'!B742,INDEX('Input - companies list'!$A:$BG, 0, MATCH("Flow",'Input - companies list'!$A$1:$BG$1, 0)))</f>
        <v/>
      </c>
      <c r="G742">
        <f>AVERAGEIF(INDEX('Input - companies list'!$A:$BG, 0, MATCH("Clusters 0",'Input - companies list'!$A$1:$BG$1, 0)),'Output - Cluster ranking'!B742,INDEX('Input - companies list'!$A:$BG, 0, MATCH("Inter-Cluster Connectivity",'Input - companies list'!$A$1:$BG$1, 0)))</f>
        <v/>
      </c>
      <c r="H742">
        <f>IFERROR(PERCENTRANK(C:C,C742),0)</f>
        <v/>
      </c>
      <c r="I742">
        <f>IFERROR(1 - PERCENTRANK(D:D,D742),0)</f>
        <v/>
      </c>
      <c r="J742">
        <f>IFERROR(PERCENTRANK(E:E,E742),0)</f>
        <v/>
      </c>
      <c r="K742">
        <f>IFERROR(1 - PERCENTRANK(F:F,F742),0)</f>
        <v/>
      </c>
      <c r="L742">
        <f>IFERROR(PERCENTRANK(G:G,G742),0)</f>
        <v/>
      </c>
      <c r="M742">
        <f>H742*weightA+I742*weightB+J742*weightC+K742*weightD+L742*weightE</f>
        <v/>
      </c>
    </row>
    <row r="743" spans="1:13">
      <c r="A743">
        <f>RANK(M743,M:M)</f>
        <v/>
      </c>
      <c r="C743">
        <f>SUMIFS('Input - target event report'!H:H,'Input - target event report'!L:L,B743,'Input - target event report'!D:D, "Private Investment")</f>
        <v/>
      </c>
      <c r="D743">
        <f>IF(E743&lt;2, "N/A", (MAXIFS('Input - target event report'!E:E,'Input - target event report'!L:L,B:B,'Input - target event report'!D:D,"Private Investment")-MINIFS('Input - target event report'!E:E,'Input - target event report'!L:L,B:B,'Input - target event report'!D:D,"Private Investment"))/(E743-1))</f>
        <v/>
      </c>
      <c r="E743">
        <f>COUNTIFS('Input - target event report'!L:L,B743,'Input - target event report'!D:D, "Private Investment")</f>
        <v/>
      </c>
      <c r="F743">
        <f>AVERAGEIF(INDEX('Input - companies list'!$A:$BG, 0, MATCH("Clusters 0",'Input - companies list'!$A$1:$BG$1, 0)),'Output - Cluster ranking'!B743,INDEX('Input - companies list'!$A:$BG, 0, MATCH("Flow",'Input - companies list'!$A$1:$BG$1, 0)))</f>
        <v/>
      </c>
      <c r="G743">
        <f>AVERAGEIF(INDEX('Input - companies list'!$A:$BG, 0, MATCH("Clusters 0",'Input - companies list'!$A$1:$BG$1, 0)),'Output - Cluster ranking'!B743,INDEX('Input - companies list'!$A:$BG, 0, MATCH("Inter-Cluster Connectivity",'Input - companies list'!$A$1:$BG$1, 0)))</f>
        <v/>
      </c>
      <c r="H743">
        <f>IFERROR(PERCENTRANK(C:C,C743),0)</f>
        <v/>
      </c>
      <c r="I743">
        <f>IFERROR(1 - PERCENTRANK(D:D,D743),0)</f>
        <v/>
      </c>
      <c r="J743">
        <f>IFERROR(PERCENTRANK(E:E,E743),0)</f>
        <v/>
      </c>
      <c r="K743">
        <f>IFERROR(1 - PERCENTRANK(F:F,F743),0)</f>
        <v/>
      </c>
      <c r="L743">
        <f>IFERROR(PERCENTRANK(G:G,G743),0)</f>
        <v/>
      </c>
      <c r="M743">
        <f>H743*weightA+I743*weightB+J743*weightC+K743*weightD+L743*weightE</f>
        <v/>
      </c>
    </row>
    <row r="744" spans="1:13">
      <c r="A744">
        <f>RANK(M744,M:M)</f>
        <v/>
      </c>
      <c r="C744">
        <f>SUMIFS('Input - target event report'!H:H,'Input - target event report'!L:L,B744,'Input - target event report'!D:D, "Private Investment")</f>
        <v/>
      </c>
      <c r="D744">
        <f>IF(E744&lt;2, "N/A", (MAXIFS('Input - target event report'!E:E,'Input - target event report'!L:L,B:B,'Input - target event report'!D:D,"Private Investment")-MINIFS('Input - target event report'!E:E,'Input - target event report'!L:L,B:B,'Input - target event report'!D:D,"Private Investment"))/(E744-1))</f>
        <v/>
      </c>
      <c r="E744">
        <f>COUNTIFS('Input - target event report'!L:L,B744,'Input - target event report'!D:D, "Private Investment")</f>
        <v/>
      </c>
      <c r="F744">
        <f>AVERAGEIF(INDEX('Input - companies list'!$A:$BG, 0, MATCH("Clusters 0",'Input - companies list'!$A$1:$BG$1, 0)),'Output - Cluster ranking'!B744,INDEX('Input - companies list'!$A:$BG, 0, MATCH("Flow",'Input - companies list'!$A$1:$BG$1, 0)))</f>
        <v/>
      </c>
      <c r="G744">
        <f>AVERAGEIF(INDEX('Input - companies list'!$A:$BG, 0, MATCH("Clusters 0",'Input - companies list'!$A$1:$BG$1, 0)),'Output - Cluster ranking'!B744,INDEX('Input - companies list'!$A:$BG, 0, MATCH("Inter-Cluster Connectivity",'Input - companies list'!$A$1:$BG$1, 0)))</f>
        <v/>
      </c>
      <c r="H744">
        <f>IFERROR(PERCENTRANK(C:C,C744),0)</f>
        <v/>
      </c>
      <c r="I744">
        <f>IFERROR(1 - PERCENTRANK(D:D,D744),0)</f>
        <v/>
      </c>
      <c r="J744">
        <f>IFERROR(PERCENTRANK(E:E,E744),0)</f>
        <v/>
      </c>
      <c r="K744">
        <f>IFERROR(1 - PERCENTRANK(F:F,F744),0)</f>
        <v/>
      </c>
      <c r="L744">
        <f>IFERROR(PERCENTRANK(G:G,G744),0)</f>
        <v/>
      </c>
      <c r="M744">
        <f>H744*weightA+I744*weightB+J744*weightC+K744*weightD+L744*weightE</f>
        <v/>
      </c>
    </row>
    <row r="745" spans="1:13">
      <c r="A745">
        <f>RANK(M745,M:M)</f>
        <v/>
      </c>
      <c r="C745">
        <f>SUMIFS('Input - target event report'!H:H,'Input - target event report'!L:L,B745,'Input - target event report'!D:D, "Private Investment")</f>
        <v/>
      </c>
      <c r="D745">
        <f>IF(E745&lt;2, "N/A", (MAXIFS('Input - target event report'!E:E,'Input - target event report'!L:L,B:B,'Input - target event report'!D:D,"Private Investment")-MINIFS('Input - target event report'!E:E,'Input - target event report'!L:L,B:B,'Input - target event report'!D:D,"Private Investment"))/(E745-1))</f>
        <v/>
      </c>
      <c r="E745">
        <f>COUNTIFS('Input - target event report'!L:L,B745,'Input - target event report'!D:D, "Private Investment")</f>
        <v/>
      </c>
      <c r="F745">
        <f>AVERAGEIF(INDEX('Input - companies list'!$A:$BG, 0, MATCH("Clusters 0",'Input - companies list'!$A$1:$BG$1, 0)),'Output - Cluster ranking'!B745,INDEX('Input - companies list'!$A:$BG, 0, MATCH("Flow",'Input - companies list'!$A$1:$BG$1, 0)))</f>
        <v/>
      </c>
      <c r="G745">
        <f>AVERAGEIF(INDEX('Input - companies list'!$A:$BG, 0, MATCH("Clusters 0",'Input - companies list'!$A$1:$BG$1, 0)),'Output - Cluster ranking'!B745,INDEX('Input - companies list'!$A:$BG, 0, MATCH("Inter-Cluster Connectivity",'Input - companies list'!$A$1:$BG$1, 0)))</f>
        <v/>
      </c>
      <c r="H745">
        <f>IFERROR(PERCENTRANK(C:C,C745),0)</f>
        <v/>
      </c>
      <c r="I745">
        <f>IFERROR(1 - PERCENTRANK(D:D,D745),0)</f>
        <v/>
      </c>
      <c r="J745">
        <f>IFERROR(PERCENTRANK(E:E,E745),0)</f>
        <v/>
      </c>
      <c r="K745">
        <f>IFERROR(1 - PERCENTRANK(F:F,F745),0)</f>
        <v/>
      </c>
      <c r="L745">
        <f>IFERROR(PERCENTRANK(G:G,G745),0)</f>
        <v/>
      </c>
      <c r="M745">
        <f>H745*weightA+I745*weightB+J745*weightC+K745*weightD+L745*weightE</f>
        <v/>
      </c>
    </row>
    <row r="746" spans="1:13">
      <c r="A746">
        <f>RANK(M746,M:M)</f>
        <v/>
      </c>
      <c r="C746">
        <f>SUMIFS('Input - target event report'!H:H,'Input - target event report'!L:L,B746,'Input - target event report'!D:D, "Private Investment")</f>
        <v/>
      </c>
      <c r="D746">
        <f>IF(E746&lt;2, "N/A", (MAXIFS('Input - target event report'!E:E,'Input - target event report'!L:L,B:B,'Input - target event report'!D:D,"Private Investment")-MINIFS('Input - target event report'!E:E,'Input - target event report'!L:L,B:B,'Input - target event report'!D:D,"Private Investment"))/(E746-1))</f>
        <v/>
      </c>
      <c r="E746">
        <f>COUNTIFS('Input - target event report'!L:L,B746,'Input - target event report'!D:D, "Private Investment")</f>
        <v/>
      </c>
      <c r="F746">
        <f>AVERAGEIF(INDEX('Input - companies list'!$A:$BG, 0, MATCH("Clusters 0",'Input - companies list'!$A$1:$BG$1, 0)),'Output - Cluster ranking'!B746,INDEX('Input - companies list'!$A:$BG, 0, MATCH("Flow",'Input - companies list'!$A$1:$BG$1, 0)))</f>
        <v/>
      </c>
      <c r="G746">
        <f>AVERAGEIF(INDEX('Input - companies list'!$A:$BG, 0, MATCH("Clusters 0",'Input - companies list'!$A$1:$BG$1, 0)),'Output - Cluster ranking'!B746,INDEX('Input - companies list'!$A:$BG, 0, MATCH("Inter-Cluster Connectivity",'Input - companies list'!$A$1:$BG$1, 0)))</f>
        <v/>
      </c>
      <c r="H746">
        <f>IFERROR(PERCENTRANK(C:C,C746),0)</f>
        <v/>
      </c>
      <c r="I746">
        <f>IFERROR(1 - PERCENTRANK(D:D,D746),0)</f>
        <v/>
      </c>
      <c r="J746">
        <f>IFERROR(PERCENTRANK(E:E,E746),0)</f>
        <v/>
      </c>
      <c r="K746">
        <f>IFERROR(1 - PERCENTRANK(F:F,F746),0)</f>
        <v/>
      </c>
      <c r="L746">
        <f>IFERROR(PERCENTRANK(G:G,G746),0)</f>
        <v/>
      </c>
      <c r="M746">
        <f>H746*weightA+I746*weightB+J746*weightC+K746*weightD+L746*weightE</f>
        <v/>
      </c>
    </row>
    <row r="747" spans="1:13">
      <c r="A747">
        <f>RANK(M747,M:M)</f>
        <v/>
      </c>
      <c r="C747">
        <f>SUMIFS('Input - target event report'!H:H,'Input - target event report'!L:L,B747,'Input - target event report'!D:D, "Private Investment")</f>
        <v/>
      </c>
      <c r="D747">
        <f>IF(E747&lt;2, "N/A", (MAXIFS('Input - target event report'!E:E,'Input - target event report'!L:L,B:B,'Input - target event report'!D:D,"Private Investment")-MINIFS('Input - target event report'!E:E,'Input - target event report'!L:L,B:B,'Input - target event report'!D:D,"Private Investment"))/(E747-1))</f>
        <v/>
      </c>
      <c r="E747">
        <f>COUNTIFS('Input - target event report'!L:L,B747,'Input - target event report'!D:D, "Private Investment")</f>
        <v/>
      </c>
      <c r="F747">
        <f>AVERAGEIF(INDEX('Input - companies list'!$A:$BG, 0, MATCH("Clusters 0",'Input - companies list'!$A$1:$BG$1, 0)),'Output - Cluster ranking'!B747,INDEX('Input - companies list'!$A:$BG, 0, MATCH("Flow",'Input - companies list'!$A$1:$BG$1, 0)))</f>
        <v/>
      </c>
      <c r="G747">
        <f>AVERAGEIF(INDEX('Input - companies list'!$A:$BG, 0, MATCH("Clusters 0",'Input - companies list'!$A$1:$BG$1, 0)),'Output - Cluster ranking'!B747,INDEX('Input - companies list'!$A:$BG, 0, MATCH("Inter-Cluster Connectivity",'Input - companies list'!$A$1:$BG$1, 0)))</f>
        <v/>
      </c>
      <c r="H747">
        <f>IFERROR(PERCENTRANK(C:C,C747),0)</f>
        <v/>
      </c>
      <c r="I747">
        <f>IFERROR(1 - PERCENTRANK(D:D,D747),0)</f>
        <v/>
      </c>
      <c r="J747">
        <f>IFERROR(PERCENTRANK(E:E,E747),0)</f>
        <v/>
      </c>
      <c r="K747">
        <f>IFERROR(1 - PERCENTRANK(F:F,F747),0)</f>
        <v/>
      </c>
      <c r="L747">
        <f>IFERROR(PERCENTRANK(G:G,G747),0)</f>
        <v/>
      </c>
      <c r="M747">
        <f>H747*weightA+I747*weightB+J747*weightC+K747*weightD+L747*weightE</f>
        <v/>
      </c>
    </row>
    <row r="748" spans="1:13">
      <c r="A748">
        <f>RANK(M748,M:M)</f>
        <v/>
      </c>
      <c r="C748">
        <f>SUMIFS('Input - target event report'!H:H,'Input - target event report'!L:L,B748,'Input - target event report'!D:D, "Private Investment")</f>
        <v/>
      </c>
      <c r="D748">
        <f>IF(E748&lt;2, "N/A", (MAXIFS('Input - target event report'!E:E,'Input - target event report'!L:L,B:B,'Input - target event report'!D:D,"Private Investment")-MINIFS('Input - target event report'!E:E,'Input - target event report'!L:L,B:B,'Input - target event report'!D:D,"Private Investment"))/(E748-1))</f>
        <v/>
      </c>
      <c r="E748">
        <f>COUNTIFS('Input - target event report'!L:L,B748,'Input - target event report'!D:D, "Private Investment")</f>
        <v/>
      </c>
      <c r="F748">
        <f>AVERAGEIF(INDEX('Input - companies list'!$A:$BG, 0, MATCH("Clusters 0",'Input - companies list'!$A$1:$BG$1, 0)),'Output - Cluster ranking'!B748,INDEX('Input - companies list'!$A:$BG, 0, MATCH("Flow",'Input - companies list'!$A$1:$BG$1, 0)))</f>
        <v/>
      </c>
      <c r="G748">
        <f>AVERAGEIF(INDEX('Input - companies list'!$A:$BG, 0, MATCH("Clusters 0",'Input - companies list'!$A$1:$BG$1, 0)),'Output - Cluster ranking'!B748,INDEX('Input - companies list'!$A:$BG, 0, MATCH("Inter-Cluster Connectivity",'Input - companies list'!$A$1:$BG$1, 0)))</f>
        <v/>
      </c>
      <c r="H748">
        <f>IFERROR(PERCENTRANK(C:C,C748),0)</f>
        <v/>
      </c>
      <c r="I748">
        <f>IFERROR(1 - PERCENTRANK(D:D,D748),0)</f>
        <v/>
      </c>
      <c r="J748">
        <f>IFERROR(PERCENTRANK(E:E,E748),0)</f>
        <v/>
      </c>
      <c r="K748">
        <f>IFERROR(1 - PERCENTRANK(F:F,F748),0)</f>
        <v/>
      </c>
      <c r="L748">
        <f>IFERROR(PERCENTRANK(G:G,G748),0)</f>
        <v/>
      </c>
      <c r="M748">
        <f>H748*weightA+I748*weightB+J748*weightC+K748*weightD+L748*weightE</f>
        <v/>
      </c>
    </row>
    <row r="749" spans="1:13">
      <c r="A749">
        <f>RANK(M749,M:M)</f>
        <v/>
      </c>
      <c r="C749">
        <f>SUMIFS('Input - target event report'!H:H,'Input - target event report'!L:L,B749,'Input - target event report'!D:D, "Private Investment")</f>
        <v/>
      </c>
      <c r="D749">
        <f>IF(E749&lt;2, "N/A", (MAXIFS('Input - target event report'!E:E,'Input - target event report'!L:L,B:B,'Input - target event report'!D:D,"Private Investment")-MINIFS('Input - target event report'!E:E,'Input - target event report'!L:L,B:B,'Input - target event report'!D:D,"Private Investment"))/(E749-1))</f>
        <v/>
      </c>
      <c r="E749">
        <f>COUNTIFS('Input - target event report'!L:L,B749,'Input - target event report'!D:D, "Private Investment")</f>
        <v/>
      </c>
      <c r="F749">
        <f>AVERAGEIF(INDEX('Input - companies list'!$A:$BG, 0, MATCH("Clusters 0",'Input - companies list'!$A$1:$BG$1, 0)),'Output - Cluster ranking'!B749,INDEX('Input - companies list'!$A:$BG, 0, MATCH("Flow",'Input - companies list'!$A$1:$BG$1, 0)))</f>
        <v/>
      </c>
      <c r="G749">
        <f>AVERAGEIF(INDEX('Input - companies list'!$A:$BG, 0, MATCH("Clusters 0",'Input - companies list'!$A$1:$BG$1, 0)),'Output - Cluster ranking'!B749,INDEX('Input - companies list'!$A:$BG, 0, MATCH("Inter-Cluster Connectivity",'Input - companies list'!$A$1:$BG$1, 0)))</f>
        <v/>
      </c>
      <c r="H749">
        <f>IFERROR(PERCENTRANK(C:C,C749),0)</f>
        <v/>
      </c>
      <c r="I749">
        <f>IFERROR(1 - PERCENTRANK(D:D,D749),0)</f>
        <v/>
      </c>
      <c r="J749">
        <f>IFERROR(PERCENTRANK(E:E,E749),0)</f>
        <v/>
      </c>
      <c r="K749">
        <f>IFERROR(1 - PERCENTRANK(F:F,F749),0)</f>
        <v/>
      </c>
      <c r="L749">
        <f>IFERROR(PERCENTRANK(G:G,G749),0)</f>
        <v/>
      </c>
      <c r="M749">
        <f>H749*weightA+I749*weightB+J749*weightC+K749*weightD+L749*weightE</f>
        <v/>
      </c>
    </row>
    <row r="750" spans="1:13">
      <c r="A750">
        <f>RANK(M750,M:M)</f>
        <v/>
      </c>
      <c r="C750">
        <f>SUMIFS('Input - target event report'!H:H,'Input - target event report'!L:L,B750,'Input - target event report'!D:D, "Private Investment")</f>
        <v/>
      </c>
      <c r="D750">
        <f>IF(E750&lt;2, "N/A", (MAXIFS('Input - target event report'!E:E,'Input - target event report'!L:L,B:B,'Input - target event report'!D:D,"Private Investment")-MINIFS('Input - target event report'!E:E,'Input - target event report'!L:L,B:B,'Input - target event report'!D:D,"Private Investment"))/(E750-1))</f>
        <v/>
      </c>
      <c r="E750">
        <f>COUNTIFS('Input - target event report'!L:L,B750,'Input - target event report'!D:D, "Private Investment")</f>
        <v/>
      </c>
      <c r="F750">
        <f>AVERAGEIF(INDEX('Input - companies list'!$A:$BG, 0, MATCH("Clusters 0",'Input - companies list'!$A$1:$BG$1, 0)),'Output - Cluster ranking'!B750,INDEX('Input - companies list'!$A:$BG, 0, MATCH("Flow",'Input - companies list'!$A$1:$BG$1, 0)))</f>
        <v/>
      </c>
      <c r="G750">
        <f>AVERAGEIF(INDEX('Input - companies list'!$A:$BG, 0, MATCH("Clusters 0",'Input - companies list'!$A$1:$BG$1, 0)),'Output - Cluster ranking'!B750,INDEX('Input - companies list'!$A:$BG, 0, MATCH("Inter-Cluster Connectivity",'Input - companies list'!$A$1:$BG$1, 0)))</f>
        <v/>
      </c>
      <c r="H750">
        <f>IFERROR(PERCENTRANK(C:C,C750),0)</f>
        <v/>
      </c>
      <c r="I750">
        <f>IFERROR(1 - PERCENTRANK(D:D,D750),0)</f>
        <v/>
      </c>
      <c r="J750">
        <f>IFERROR(PERCENTRANK(E:E,E750),0)</f>
        <v/>
      </c>
      <c r="K750">
        <f>IFERROR(1 - PERCENTRANK(F:F,F750),0)</f>
        <v/>
      </c>
      <c r="L750">
        <f>IFERROR(PERCENTRANK(G:G,G750),0)</f>
        <v/>
      </c>
      <c r="M750">
        <f>H750*weightA+I750*weightB+J750*weightC+K750*weightD+L750*weightE</f>
        <v/>
      </c>
    </row>
    <row r="751" spans="1:13">
      <c r="A751">
        <f>RANK(M751,M:M)</f>
        <v/>
      </c>
      <c r="C751">
        <f>SUMIFS('Input - target event report'!H:H,'Input - target event report'!L:L,B751,'Input - target event report'!D:D, "Private Investment")</f>
        <v/>
      </c>
      <c r="D751">
        <f>IF(E751&lt;2, "N/A", (MAXIFS('Input - target event report'!E:E,'Input - target event report'!L:L,B:B,'Input - target event report'!D:D,"Private Investment")-MINIFS('Input - target event report'!E:E,'Input - target event report'!L:L,B:B,'Input - target event report'!D:D,"Private Investment"))/(E751-1))</f>
        <v/>
      </c>
      <c r="E751">
        <f>COUNTIFS('Input - target event report'!L:L,B751,'Input - target event report'!D:D, "Private Investment")</f>
        <v/>
      </c>
      <c r="F751">
        <f>AVERAGEIF(INDEX('Input - companies list'!$A:$BG, 0, MATCH("Clusters 0",'Input - companies list'!$A$1:$BG$1, 0)),'Output - Cluster ranking'!B751,INDEX('Input - companies list'!$A:$BG, 0, MATCH("Flow",'Input - companies list'!$A$1:$BG$1, 0)))</f>
        <v/>
      </c>
      <c r="G751">
        <f>AVERAGEIF(INDEX('Input - companies list'!$A:$BG, 0, MATCH("Clusters 0",'Input - companies list'!$A$1:$BG$1, 0)),'Output - Cluster ranking'!B751,INDEX('Input - companies list'!$A:$BG, 0, MATCH("Inter-Cluster Connectivity",'Input - companies list'!$A$1:$BG$1, 0)))</f>
        <v/>
      </c>
      <c r="H751">
        <f>IFERROR(PERCENTRANK(C:C,C751),0)</f>
        <v/>
      </c>
      <c r="I751">
        <f>IFERROR(1 - PERCENTRANK(D:D,D751),0)</f>
        <v/>
      </c>
      <c r="J751">
        <f>IFERROR(PERCENTRANK(E:E,E751),0)</f>
        <v/>
      </c>
      <c r="K751">
        <f>IFERROR(1 - PERCENTRANK(F:F,F751),0)</f>
        <v/>
      </c>
      <c r="L751">
        <f>IFERROR(PERCENTRANK(G:G,G751),0)</f>
        <v/>
      </c>
      <c r="M751">
        <f>H751*weightA+I751*weightB+J751*weightC+K751*weightD+L751*weightE</f>
        <v/>
      </c>
    </row>
    <row r="752" spans="1:13">
      <c r="A752">
        <f>RANK(M752,M:M)</f>
        <v/>
      </c>
      <c r="C752">
        <f>SUMIFS('Input - target event report'!H:H,'Input - target event report'!L:L,B752,'Input - target event report'!D:D, "Private Investment")</f>
        <v/>
      </c>
      <c r="D752">
        <f>IF(E752&lt;2, "N/A", (MAXIFS('Input - target event report'!E:E,'Input - target event report'!L:L,B:B,'Input - target event report'!D:D,"Private Investment")-MINIFS('Input - target event report'!E:E,'Input - target event report'!L:L,B:B,'Input - target event report'!D:D,"Private Investment"))/(E752-1))</f>
        <v/>
      </c>
      <c r="E752">
        <f>COUNTIFS('Input - target event report'!L:L,B752,'Input - target event report'!D:D, "Private Investment")</f>
        <v/>
      </c>
      <c r="F752">
        <f>AVERAGEIF(INDEX('Input - companies list'!$A:$BG, 0, MATCH("Clusters 0",'Input - companies list'!$A$1:$BG$1, 0)),'Output - Cluster ranking'!B752,INDEX('Input - companies list'!$A:$BG, 0, MATCH("Flow",'Input - companies list'!$A$1:$BG$1, 0)))</f>
        <v/>
      </c>
      <c r="G752">
        <f>AVERAGEIF(INDEX('Input - companies list'!$A:$BG, 0, MATCH("Clusters 0",'Input - companies list'!$A$1:$BG$1, 0)),'Output - Cluster ranking'!B752,INDEX('Input - companies list'!$A:$BG, 0, MATCH("Inter-Cluster Connectivity",'Input - companies list'!$A$1:$BG$1, 0)))</f>
        <v/>
      </c>
      <c r="H752">
        <f>IFERROR(PERCENTRANK(C:C,C752),0)</f>
        <v/>
      </c>
      <c r="I752">
        <f>IFERROR(1 - PERCENTRANK(D:D,D752),0)</f>
        <v/>
      </c>
      <c r="J752">
        <f>IFERROR(PERCENTRANK(E:E,E752),0)</f>
        <v/>
      </c>
      <c r="K752">
        <f>IFERROR(1 - PERCENTRANK(F:F,F752),0)</f>
        <v/>
      </c>
      <c r="L752">
        <f>IFERROR(PERCENTRANK(G:G,G752),0)</f>
        <v/>
      </c>
      <c r="M752">
        <f>H752*weightA+I752*weightB+J752*weightC+K752*weightD+L752*weightE</f>
        <v/>
      </c>
    </row>
    <row r="753" spans="1:13">
      <c r="A753">
        <f>RANK(M753,M:M)</f>
        <v/>
      </c>
      <c r="C753">
        <f>SUMIFS('Input - target event report'!H:H,'Input - target event report'!L:L,B753,'Input - target event report'!D:D, "Private Investment")</f>
        <v/>
      </c>
      <c r="D753">
        <f>IF(E753&lt;2, "N/A", (MAXIFS('Input - target event report'!E:E,'Input - target event report'!L:L,B:B,'Input - target event report'!D:D,"Private Investment")-MINIFS('Input - target event report'!E:E,'Input - target event report'!L:L,B:B,'Input - target event report'!D:D,"Private Investment"))/(E753-1))</f>
        <v/>
      </c>
      <c r="E753">
        <f>COUNTIFS('Input - target event report'!L:L,B753,'Input - target event report'!D:D, "Private Investment")</f>
        <v/>
      </c>
      <c r="F753">
        <f>AVERAGEIF(INDEX('Input - companies list'!$A:$BG, 0, MATCH("Clusters 0",'Input - companies list'!$A$1:$BG$1, 0)),'Output - Cluster ranking'!B753,INDEX('Input - companies list'!$A:$BG, 0, MATCH("Flow",'Input - companies list'!$A$1:$BG$1, 0)))</f>
        <v/>
      </c>
      <c r="G753">
        <f>AVERAGEIF(INDEX('Input - companies list'!$A:$BG, 0, MATCH("Clusters 0",'Input - companies list'!$A$1:$BG$1, 0)),'Output - Cluster ranking'!B753,INDEX('Input - companies list'!$A:$BG, 0, MATCH("Inter-Cluster Connectivity",'Input - companies list'!$A$1:$BG$1, 0)))</f>
        <v/>
      </c>
      <c r="H753">
        <f>IFERROR(PERCENTRANK(C:C,C753),0)</f>
        <v/>
      </c>
      <c r="I753">
        <f>IFERROR(1 - PERCENTRANK(D:D,D753),0)</f>
        <v/>
      </c>
      <c r="J753">
        <f>IFERROR(PERCENTRANK(E:E,E753),0)</f>
        <v/>
      </c>
      <c r="K753">
        <f>IFERROR(1 - PERCENTRANK(F:F,F753),0)</f>
        <v/>
      </c>
      <c r="L753">
        <f>IFERROR(PERCENTRANK(G:G,G753),0)</f>
        <v/>
      </c>
      <c r="M753">
        <f>H753*weightA+I753*weightB+J753*weightC+K753*weightD+L753*weightE</f>
        <v/>
      </c>
    </row>
    <row r="754" spans="1:13">
      <c r="A754">
        <f>RANK(M754,M:M)</f>
        <v/>
      </c>
      <c r="C754">
        <f>SUMIFS('Input - target event report'!H:H,'Input - target event report'!L:L,B754,'Input - target event report'!D:D, "Private Investment")</f>
        <v/>
      </c>
      <c r="D754">
        <f>IF(E754&lt;2, "N/A", (MAXIFS('Input - target event report'!E:E,'Input - target event report'!L:L,B:B,'Input - target event report'!D:D,"Private Investment")-MINIFS('Input - target event report'!E:E,'Input - target event report'!L:L,B:B,'Input - target event report'!D:D,"Private Investment"))/(E754-1))</f>
        <v/>
      </c>
      <c r="E754">
        <f>COUNTIFS('Input - target event report'!L:L,B754,'Input - target event report'!D:D, "Private Investment")</f>
        <v/>
      </c>
      <c r="F754">
        <f>AVERAGEIF(INDEX('Input - companies list'!$A:$BG, 0, MATCH("Clusters 0",'Input - companies list'!$A$1:$BG$1, 0)),'Output - Cluster ranking'!B754,INDEX('Input - companies list'!$A:$BG, 0, MATCH("Flow",'Input - companies list'!$A$1:$BG$1, 0)))</f>
        <v/>
      </c>
      <c r="G754">
        <f>AVERAGEIF(INDEX('Input - companies list'!$A:$BG, 0, MATCH("Clusters 0",'Input - companies list'!$A$1:$BG$1, 0)),'Output - Cluster ranking'!B754,INDEX('Input - companies list'!$A:$BG, 0, MATCH("Inter-Cluster Connectivity",'Input - companies list'!$A$1:$BG$1, 0)))</f>
        <v/>
      </c>
      <c r="H754">
        <f>IFERROR(PERCENTRANK(C:C,C754),0)</f>
        <v/>
      </c>
      <c r="I754">
        <f>IFERROR(1 - PERCENTRANK(D:D,D754),0)</f>
        <v/>
      </c>
      <c r="J754">
        <f>IFERROR(PERCENTRANK(E:E,E754),0)</f>
        <v/>
      </c>
      <c r="K754">
        <f>IFERROR(1 - PERCENTRANK(F:F,F754),0)</f>
        <v/>
      </c>
      <c r="L754">
        <f>IFERROR(PERCENTRANK(G:G,G754),0)</f>
        <v/>
      </c>
      <c r="M754">
        <f>H754*weightA+I754*weightB+J754*weightC+K754*weightD+L754*weightE</f>
        <v/>
      </c>
    </row>
    <row r="755" spans="1:13">
      <c r="A755">
        <f>RANK(M755,M:M)</f>
        <v/>
      </c>
      <c r="C755">
        <f>SUMIFS('Input - target event report'!H:H,'Input - target event report'!L:L,B755,'Input - target event report'!D:D, "Private Investment")</f>
        <v/>
      </c>
      <c r="D755">
        <f>IF(E755&lt;2, "N/A", (MAXIFS('Input - target event report'!E:E,'Input - target event report'!L:L,B:B,'Input - target event report'!D:D,"Private Investment")-MINIFS('Input - target event report'!E:E,'Input - target event report'!L:L,B:B,'Input - target event report'!D:D,"Private Investment"))/(E755-1))</f>
        <v/>
      </c>
      <c r="E755">
        <f>COUNTIFS('Input - target event report'!L:L,B755,'Input - target event report'!D:D, "Private Investment")</f>
        <v/>
      </c>
      <c r="F755">
        <f>AVERAGEIF(INDEX('Input - companies list'!$A:$BG, 0, MATCH("Clusters 0",'Input - companies list'!$A$1:$BG$1, 0)),'Output - Cluster ranking'!B755,INDEX('Input - companies list'!$A:$BG, 0, MATCH("Flow",'Input - companies list'!$A$1:$BG$1, 0)))</f>
        <v/>
      </c>
      <c r="G755">
        <f>AVERAGEIF(INDEX('Input - companies list'!$A:$BG, 0, MATCH("Clusters 0",'Input - companies list'!$A$1:$BG$1, 0)),'Output - Cluster ranking'!B755,INDEX('Input - companies list'!$A:$BG, 0, MATCH("Inter-Cluster Connectivity",'Input - companies list'!$A$1:$BG$1, 0)))</f>
        <v/>
      </c>
      <c r="H755">
        <f>IFERROR(PERCENTRANK(C:C,C755),0)</f>
        <v/>
      </c>
      <c r="I755">
        <f>IFERROR(1 - PERCENTRANK(D:D,D755),0)</f>
        <v/>
      </c>
      <c r="J755">
        <f>IFERROR(PERCENTRANK(E:E,E755),0)</f>
        <v/>
      </c>
      <c r="K755">
        <f>IFERROR(1 - PERCENTRANK(F:F,F755),0)</f>
        <v/>
      </c>
      <c r="L755">
        <f>IFERROR(PERCENTRANK(G:G,G755),0)</f>
        <v/>
      </c>
      <c r="M755">
        <f>H755*weightA+I755*weightB+J755*weightC+K755*weightD+L755*weightE</f>
        <v/>
      </c>
    </row>
    <row r="756" spans="1:13">
      <c r="A756">
        <f>RANK(M756,M:M)</f>
        <v/>
      </c>
      <c r="C756">
        <f>SUMIFS('Input - target event report'!H:H,'Input - target event report'!L:L,B756,'Input - target event report'!D:D, "Private Investment")</f>
        <v/>
      </c>
      <c r="D756">
        <f>IF(E756&lt;2, "N/A", (MAXIFS('Input - target event report'!E:E,'Input - target event report'!L:L,B:B,'Input - target event report'!D:D,"Private Investment")-MINIFS('Input - target event report'!E:E,'Input - target event report'!L:L,B:B,'Input - target event report'!D:D,"Private Investment"))/(E756-1))</f>
        <v/>
      </c>
      <c r="E756">
        <f>COUNTIFS('Input - target event report'!L:L,B756,'Input - target event report'!D:D, "Private Investment")</f>
        <v/>
      </c>
      <c r="F756">
        <f>AVERAGEIF(INDEX('Input - companies list'!$A:$BG, 0, MATCH("Clusters 0",'Input - companies list'!$A$1:$BG$1, 0)),'Output - Cluster ranking'!B756,INDEX('Input - companies list'!$A:$BG, 0, MATCH("Flow",'Input - companies list'!$A$1:$BG$1, 0)))</f>
        <v/>
      </c>
      <c r="G756">
        <f>AVERAGEIF(INDEX('Input - companies list'!$A:$BG, 0, MATCH("Clusters 0",'Input - companies list'!$A$1:$BG$1, 0)),'Output - Cluster ranking'!B756,INDEX('Input - companies list'!$A:$BG, 0, MATCH("Inter-Cluster Connectivity",'Input - companies list'!$A$1:$BG$1, 0)))</f>
        <v/>
      </c>
      <c r="H756">
        <f>IFERROR(PERCENTRANK(C:C,C756),0)</f>
        <v/>
      </c>
      <c r="I756">
        <f>IFERROR(1 - PERCENTRANK(D:D,D756),0)</f>
        <v/>
      </c>
      <c r="J756">
        <f>IFERROR(PERCENTRANK(E:E,E756),0)</f>
        <v/>
      </c>
      <c r="K756">
        <f>IFERROR(1 - PERCENTRANK(F:F,F756),0)</f>
        <v/>
      </c>
      <c r="L756">
        <f>IFERROR(PERCENTRANK(G:G,G756),0)</f>
        <v/>
      </c>
      <c r="M756">
        <f>H756*weightA+I756*weightB+J756*weightC+K756*weightD+L756*weightE</f>
        <v/>
      </c>
    </row>
    <row r="757" spans="1:13">
      <c r="A757">
        <f>RANK(M757,M:M)</f>
        <v/>
      </c>
      <c r="C757">
        <f>SUMIFS('Input - target event report'!H:H,'Input - target event report'!L:L,B757,'Input - target event report'!D:D, "Private Investment")</f>
        <v/>
      </c>
      <c r="D757">
        <f>IF(E757&lt;2, "N/A", (MAXIFS('Input - target event report'!E:E,'Input - target event report'!L:L,B:B,'Input - target event report'!D:D,"Private Investment")-MINIFS('Input - target event report'!E:E,'Input - target event report'!L:L,B:B,'Input - target event report'!D:D,"Private Investment"))/(E757-1))</f>
        <v/>
      </c>
      <c r="E757">
        <f>COUNTIFS('Input - target event report'!L:L,B757,'Input - target event report'!D:D, "Private Investment")</f>
        <v/>
      </c>
      <c r="F757">
        <f>AVERAGEIF(INDEX('Input - companies list'!$A:$BG, 0, MATCH("Clusters 0",'Input - companies list'!$A$1:$BG$1, 0)),'Output - Cluster ranking'!B757,INDEX('Input - companies list'!$A:$BG, 0, MATCH("Flow",'Input - companies list'!$A$1:$BG$1, 0)))</f>
        <v/>
      </c>
      <c r="G757">
        <f>AVERAGEIF(INDEX('Input - companies list'!$A:$BG, 0, MATCH("Clusters 0",'Input - companies list'!$A$1:$BG$1, 0)),'Output - Cluster ranking'!B757,INDEX('Input - companies list'!$A:$BG, 0, MATCH("Inter-Cluster Connectivity",'Input - companies list'!$A$1:$BG$1, 0)))</f>
        <v/>
      </c>
      <c r="H757">
        <f>IFERROR(PERCENTRANK(C:C,C757),0)</f>
        <v/>
      </c>
      <c r="I757">
        <f>IFERROR(1 - PERCENTRANK(D:D,D757),0)</f>
        <v/>
      </c>
      <c r="J757">
        <f>IFERROR(PERCENTRANK(E:E,E757),0)</f>
        <v/>
      </c>
      <c r="K757">
        <f>IFERROR(1 - PERCENTRANK(F:F,F757),0)</f>
        <v/>
      </c>
      <c r="L757">
        <f>IFERROR(PERCENTRANK(G:G,G757),0)</f>
        <v/>
      </c>
      <c r="M757">
        <f>H757*weightA+I757*weightB+J757*weightC+K757*weightD+L757*weightE</f>
        <v/>
      </c>
    </row>
    <row r="758" spans="1:13">
      <c r="A758">
        <f>RANK(M758,M:M)</f>
        <v/>
      </c>
      <c r="C758">
        <f>SUMIFS('Input - target event report'!H:H,'Input - target event report'!L:L,B758,'Input - target event report'!D:D, "Private Investment")</f>
        <v/>
      </c>
      <c r="D758">
        <f>IF(E758&lt;2, "N/A", (MAXIFS('Input - target event report'!E:E,'Input - target event report'!L:L,B:B,'Input - target event report'!D:D,"Private Investment")-MINIFS('Input - target event report'!E:E,'Input - target event report'!L:L,B:B,'Input - target event report'!D:D,"Private Investment"))/(E758-1))</f>
        <v/>
      </c>
      <c r="E758">
        <f>COUNTIFS('Input - target event report'!L:L,B758,'Input - target event report'!D:D, "Private Investment")</f>
        <v/>
      </c>
      <c r="F758">
        <f>AVERAGEIF(INDEX('Input - companies list'!$A:$BG, 0, MATCH("Clusters 0",'Input - companies list'!$A$1:$BG$1, 0)),'Output - Cluster ranking'!B758,INDEX('Input - companies list'!$A:$BG, 0, MATCH("Flow",'Input - companies list'!$A$1:$BG$1, 0)))</f>
        <v/>
      </c>
      <c r="G758">
        <f>AVERAGEIF(INDEX('Input - companies list'!$A:$BG, 0, MATCH("Clusters 0",'Input - companies list'!$A$1:$BG$1, 0)),'Output - Cluster ranking'!B758,INDEX('Input - companies list'!$A:$BG, 0, MATCH("Inter-Cluster Connectivity",'Input - companies list'!$A$1:$BG$1, 0)))</f>
        <v/>
      </c>
      <c r="H758">
        <f>IFERROR(PERCENTRANK(C:C,C758),0)</f>
        <v/>
      </c>
      <c r="I758">
        <f>IFERROR(1 - PERCENTRANK(D:D,D758),0)</f>
        <v/>
      </c>
      <c r="J758">
        <f>IFERROR(PERCENTRANK(E:E,E758),0)</f>
        <v/>
      </c>
      <c r="K758">
        <f>IFERROR(1 - PERCENTRANK(F:F,F758),0)</f>
        <v/>
      </c>
      <c r="L758">
        <f>IFERROR(PERCENTRANK(G:G,G758),0)</f>
        <v/>
      </c>
      <c r="M758">
        <f>H758*weightA+I758*weightB+J758*weightC+K758*weightD+L758*weightE</f>
        <v/>
      </c>
    </row>
    <row r="759" spans="1:13">
      <c r="A759">
        <f>RANK(M759,M:M)</f>
        <v/>
      </c>
      <c r="C759">
        <f>SUMIFS('Input - target event report'!H:H,'Input - target event report'!L:L,B759,'Input - target event report'!D:D, "Private Investment")</f>
        <v/>
      </c>
      <c r="D759">
        <f>IF(E759&lt;2, "N/A", (MAXIFS('Input - target event report'!E:E,'Input - target event report'!L:L,B:B,'Input - target event report'!D:D,"Private Investment")-MINIFS('Input - target event report'!E:E,'Input - target event report'!L:L,B:B,'Input - target event report'!D:D,"Private Investment"))/(E759-1))</f>
        <v/>
      </c>
      <c r="E759">
        <f>COUNTIFS('Input - target event report'!L:L,B759,'Input - target event report'!D:D, "Private Investment")</f>
        <v/>
      </c>
      <c r="F759">
        <f>AVERAGEIF(INDEX('Input - companies list'!$A:$BG, 0, MATCH("Clusters 0",'Input - companies list'!$A$1:$BG$1, 0)),'Output - Cluster ranking'!B759,INDEX('Input - companies list'!$A:$BG, 0, MATCH("Flow",'Input - companies list'!$A$1:$BG$1, 0)))</f>
        <v/>
      </c>
      <c r="G759">
        <f>AVERAGEIF(INDEX('Input - companies list'!$A:$BG, 0, MATCH("Clusters 0",'Input - companies list'!$A$1:$BG$1, 0)),'Output - Cluster ranking'!B759,INDEX('Input - companies list'!$A:$BG, 0, MATCH("Inter-Cluster Connectivity",'Input - companies list'!$A$1:$BG$1, 0)))</f>
        <v/>
      </c>
      <c r="H759">
        <f>IFERROR(PERCENTRANK(C:C,C759),0)</f>
        <v/>
      </c>
      <c r="I759">
        <f>IFERROR(1 - PERCENTRANK(D:D,D759),0)</f>
        <v/>
      </c>
      <c r="J759">
        <f>IFERROR(PERCENTRANK(E:E,E759),0)</f>
        <v/>
      </c>
      <c r="K759">
        <f>IFERROR(1 - PERCENTRANK(F:F,F759),0)</f>
        <v/>
      </c>
      <c r="L759">
        <f>IFERROR(PERCENTRANK(G:G,G759),0)</f>
        <v/>
      </c>
      <c r="M759">
        <f>H759*weightA+I759*weightB+J759*weightC+K759*weightD+L759*weightE</f>
        <v/>
      </c>
    </row>
    <row r="760" spans="1:13">
      <c r="A760">
        <f>RANK(M760,M:M)</f>
        <v/>
      </c>
      <c r="C760">
        <f>SUMIFS('Input - target event report'!H:H,'Input - target event report'!L:L,B760,'Input - target event report'!D:D, "Private Investment")</f>
        <v/>
      </c>
      <c r="D760">
        <f>IF(E760&lt;2, "N/A", (MAXIFS('Input - target event report'!E:E,'Input - target event report'!L:L,B:B,'Input - target event report'!D:D,"Private Investment")-MINIFS('Input - target event report'!E:E,'Input - target event report'!L:L,B:B,'Input - target event report'!D:D,"Private Investment"))/(E760-1))</f>
        <v/>
      </c>
      <c r="E760">
        <f>COUNTIFS('Input - target event report'!L:L,B760,'Input - target event report'!D:D, "Private Investment")</f>
        <v/>
      </c>
      <c r="F760">
        <f>AVERAGEIF(INDEX('Input - companies list'!$A:$BG, 0, MATCH("Clusters 0",'Input - companies list'!$A$1:$BG$1, 0)),'Output - Cluster ranking'!B760,INDEX('Input - companies list'!$A:$BG, 0, MATCH("Flow",'Input - companies list'!$A$1:$BG$1, 0)))</f>
        <v/>
      </c>
      <c r="G760">
        <f>AVERAGEIF(INDEX('Input - companies list'!$A:$BG, 0, MATCH("Clusters 0",'Input - companies list'!$A$1:$BG$1, 0)),'Output - Cluster ranking'!B760,INDEX('Input - companies list'!$A:$BG, 0, MATCH("Inter-Cluster Connectivity",'Input - companies list'!$A$1:$BG$1, 0)))</f>
        <v/>
      </c>
      <c r="H760">
        <f>IFERROR(PERCENTRANK(C:C,C760),0)</f>
        <v/>
      </c>
      <c r="I760">
        <f>IFERROR(1 - PERCENTRANK(D:D,D760),0)</f>
        <v/>
      </c>
      <c r="J760">
        <f>IFERROR(PERCENTRANK(E:E,E760),0)</f>
        <v/>
      </c>
      <c r="K760">
        <f>IFERROR(1 - PERCENTRANK(F:F,F760),0)</f>
        <v/>
      </c>
      <c r="L760">
        <f>IFERROR(PERCENTRANK(G:G,G760),0)</f>
        <v/>
      </c>
      <c r="M760">
        <f>H760*weightA+I760*weightB+J760*weightC+K760*weightD+L760*weightE</f>
        <v/>
      </c>
    </row>
    <row r="761" spans="1:13">
      <c r="A761">
        <f>RANK(M761,M:M)</f>
        <v/>
      </c>
      <c r="C761">
        <f>SUMIFS('Input - target event report'!H:H,'Input - target event report'!L:L,B761,'Input - target event report'!D:D, "Private Investment")</f>
        <v/>
      </c>
      <c r="D761">
        <f>IF(E761&lt;2, "N/A", (MAXIFS('Input - target event report'!E:E,'Input - target event report'!L:L,B:B,'Input - target event report'!D:D,"Private Investment")-MINIFS('Input - target event report'!E:E,'Input - target event report'!L:L,B:B,'Input - target event report'!D:D,"Private Investment"))/(E761-1))</f>
        <v/>
      </c>
      <c r="E761">
        <f>COUNTIFS('Input - target event report'!L:L,B761,'Input - target event report'!D:D, "Private Investment")</f>
        <v/>
      </c>
      <c r="F761">
        <f>AVERAGEIF(INDEX('Input - companies list'!$A:$BG, 0, MATCH("Clusters 0",'Input - companies list'!$A$1:$BG$1, 0)),'Output - Cluster ranking'!B761,INDEX('Input - companies list'!$A:$BG, 0, MATCH("Flow",'Input - companies list'!$A$1:$BG$1, 0)))</f>
        <v/>
      </c>
      <c r="G761">
        <f>AVERAGEIF(INDEX('Input - companies list'!$A:$BG, 0, MATCH("Clusters 0",'Input - companies list'!$A$1:$BG$1, 0)),'Output - Cluster ranking'!B761,INDEX('Input - companies list'!$A:$BG, 0, MATCH("Inter-Cluster Connectivity",'Input - companies list'!$A$1:$BG$1, 0)))</f>
        <v/>
      </c>
      <c r="H761">
        <f>IFERROR(PERCENTRANK(C:C,C761),0)</f>
        <v/>
      </c>
      <c r="I761">
        <f>IFERROR(1 - PERCENTRANK(D:D,D761),0)</f>
        <v/>
      </c>
      <c r="J761">
        <f>IFERROR(PERCENTRANK(E:E,E761),0)</f>
        <v/>
      </c>
      <c r="K761">
        <f>IFERROR(1 - PERCENTRANK(F:F,F761),0)</f>
        <v/>
      </c>
      <c r="L761">
        <f>IFERROR(PERCENTRANK(G:G,G761),0)</f>
        <v/>
      </c>
      <c r="M761">
        <f>H761*weightA+I761*weightB+J761*weightC+K761*weightD+L761*weightE</f>
        <v/>
      </c>
    </row>
    <row r="762" spans="1:13">
      <c r="A762">
        <f>RANK(M762,M:M)</f>
        <v/>
      </c>
      <c r="C762">
        <f>SUMIFS('Input - target event report'!H:H,'Input - target event report'!L:L,B762,'Input - target event report'!D:D, "Private Investment")</f>
        <v/>
      </c>
      <c r="D762">
        <f>IF(E762&lt;2, "N/A", (MAXIFS('Input - target event report'!E:E,'Input - target event report'!L:L,B:B,'Input - target event report'!D:D,"Private Investment")-MINIFS('Input - target event report'!E:E,'Input - target event report'!L:L,B:B,'Input - target event report'!D:D,"Private Investment"))/(E762-1))</f>
        <v/>
      </c>
      <c r="E762">
        <f>COUNTIFS('Input - target event report'!L:L,B762,'Input - target event report'!D:D, "Private Investment")</f>
        <v/>
      </c>
      <c r="F762">
        <f>AVERAGEIF(INDEX('Input - companies list'!$A:$BG, 0, MATCH("Clusters 0",'Input - companies list'!$A$1:$BG$1, 0)),'Output - Cluster ranking'!B762,INDEX('Input - companies list'!$A:$BG, 0, MATCH("Flow",'Input - companies list'!$A$1:$BG$1, 0)))</f>
        <v/>
      </c>
      <c r="G762">
        <f>AVERAGEIF(INDEX('Input - companies list'!$A:$BG, 0, MATCH("Clusters 0",'Input - companies list'!$A$1:$BG$1, 0)),'Output - Cluster ranking'!B762,INDEX('Input - companies list'!$A:$BG, 0, MATCH("Inter-Cluster Connectivity",'Input - companies list'!$A$1:$BG$1, 0)))</f>
        <v/>
      </c>
      <c r="H762">
        <f>IFERROR(PERCENTRANK(C:C,C762),0)</f>
        <v/>
      </c>
      <c r="I762">
        <f>IFERROR(1 - PERCENTRANK(D:D,D762),0)</f>
        <v/>
      </c>
      <c r="J762">
        <f>IFERROR(PERCENTRANK(E:E,E762),0)</f>
        <v/>
      </c>
      <c r="K762">
        <f>IFERROR(1 - PERCENTRANK(F:F,F762),0)</f>
        <v/>
      </c>
      <c r="L762">
        <f>IFERROR(PERCENTRANK(G:G,G762),0)</f>
        <v/>
      </c>
      <c r="M762">
        <f>H762*weightA+I762*weightB+J762*weightC+K762*weightD+L762*weightE</f>
        <v/>
      </c>
    </row>
    <row r="763" spans="1:13">
      <c r="A763">
        <f>RANK(M763,M:M)</f>
        <v/>
      </c>
      <c r="C763">
        <f>SUMIFS('Input - target event report'!H:H,'Input - target event report'!L:L,B763,'Input - target event report'!D:D, "Private Investment")</f>
        <v/>
      </c>
      <c r="D763">
        <f>IF(E763&lt;2, "N/A", (MAXIFS('Input - target event report'!E:E,'Input - target event report'!L:L,B:B,'Input - target event report'!D:D,"Private Investment")-MINIFS('Input - target event report'!E:E,'Input - target event report'!L:L,B:B,'Input - target event report'!D:D,"Private Investment"))/(E763-1))</f>
        <v/>
      </c>
      <c r="E763">
        <f>COUNTIFS('Input - target event report'!L:L,B763,'Input - target event report'!D:D, "Private Investment")</f>
        <v/>
      </c>
      <c r="F763">
        <f>AVERAGEIF(INDEX('Input - companies list'!$A:$BG, 0, MATCH("Clusters 0",'Input - companies list'!$A$1:$BG$1, 0)),'Output - Cluster ranking'!B763,INDEX('Input - companies list'!$A:$BG, 0, MATCH("Flow",'Input - companies list'!$A$1:$BG$1, 0)))</f>
        <v/>
      </c>
      <c r="G763">
        <f>AVERAGEIF(INDEX('Input - companies list'!$A:$BG, 0, MATCH("Clusters 0",'Input - companies list'!$A$1:$BG$1, 0)),'Output - Cluster ranking'!B763,INDEX('Input - companies list'!$A:$BG, 0, MATCH("Inter-Cluster Connectivity",'Input - companies list'!$A$1:$BG$1, 0)))</f>
        <v/>
      </c>
      <c r="H763">
        <f>IFERROR(PERCENTRANK(C:C,C763),0)</f>
        <v/>
      </c>
      <c r="I763">
        <f>IFERROR(1 - PERCENTRANK(D:D,D763),0)</f>
        <v/>
      </c>
      <c r="J763">
        <f>IFERROR(PERCENTRANK(E:E,E763),0)</f>
        <v/>
      </c>
      <c r="K763">
        <f>IFERROR(1 - PERCENTRANK(F:F,F763),0)</f>
        <v/>
      </c>
      <c r="L763">
        <f>IFERROR(PERCENTRANK(G:G,G763),0)</f>
        <v/>
      </c>
      <c r="M763">
        <f>H763*weightA+I763*weightB+J763*weightC+K763*weightD+L763*weightE</f>
        <v/>
      </c>
    </row>
    <row r="764" spans="1:13">
      <c r="A764">
        <f>RANK(M764,M:M)</f>
        <v/>
      </c>
      <c r="C764">
        <f>SUMIFS('Input - target event report'!H:H,'Input - target event report'!L:L,B764,'Input - target event report'!D:D, "Private Investment")</f>
        <v/>
      </c>
      <c r="D764">
        <f>IF(E764&lt;2, "N/A", (MAXIFS('Input - target event report'!E:E,'Input - target event report'!L:L,B:B,'Input - target event report'!D:D,"Private Investment")-MINIFS('Input - target event report'!E:E,'Input - target event report'!L:L,B:B,'Input - target event report'!D:D,"Private Investment"))/(E764-1))</f>
        <v/>
      </c>
      <c r="E764">
        <f>COUNTIFS('Input - target event report'!L:L,B764,'Input - target event report'!D:D, "Private Investment")</f>
        <v/>
      </c>
      <c r="F764">
        <f>AVERAGEIF(INDEX('Input - companies list'!$A:$BG, 0, MATCH("Clusters 0",'Input - companies list'!$A$1:$BG$1, 0)),'Output - Cluster ranking'!B764,INDEX('Input - companies list'!$A:$BG, 0, MATCH("Flow",'Input - companies list'!$A$1:$BG$1, 0)))</f>
        <v/>
      </c>
      <c r="G764">
        <f>AVERAGEIF(INDEX('Input - companies list'!$A:$BG, 0, MATCH("Clusters 0",'Input - companies list'!$A$1:$BG$1, 0)),'Output - Cluster ranking'!B764,INDEX('Input - companies list'!$A:$BG, 0, MATCH("Inter-Cluster Connectivity",'Input - companies list'!$A$1:$BG$1, 0)))</f>
        <v/>
      </c>
      <c r="H764">
        <f>IFERROR(PERCENTRANK(C:C,C764),0)</f>
        <v/>
      </c>
      <c r="I764">
        <f>IFERROR(1 - PERCENTRANK(D:D,D764),0)</f>
        <v/>
      </c>
      <c r="J764">
        <f>IFERROR(PERCENTRANK(E:E,E764),0)</f>
        <v/>
      </c>
      <c r="K764">
        <f>IFERROR(1 - PERCENTRANK(F:F,F764),0)</f>
        <v/>
      </c>
      <c r="L764">
        <f>IFERROR(PERCENTRANK(G:G,G764),0)</f>
        <v/>
      </c>
      <c r="M764">
        <f>H764*weightA+I764*weightB+J764*weightC+K764*weightD+L764*weightE</f>
        <v/>
      </c>
    </row>
    <row r="765" spans="1:13">
      <c r="A765">
        <f>RANK(M765,M:M)</f>
        <v/>
      </c>
      <c r="C765">
        <f>SUMIFS('Input - target event report'!H:H,'Input - target event report'!L:L,B765,'Input - target event report'!D:D, "Private Investment")</f>
        <v/>
      </c>
      <c r="D765">
        <f>IF(E765&lt;2, "N/A", (MAXIFS('Input - target event report'!E:E,'Input - target event report'!L:L,B:B,'Input - target event report'!D:D,"Private Investment")-MINIFS('Input - target event report'!E:E,'Input - target event report'!L:L,B:B,'Input - target event report'!D:D,"Private Investment"))/(E765-1))</f>
        <v/>
      </c>
      <c r="E765">
        <f>COUNTIFS('Input - target event report'!L:L,B765,'Input - target event report'!D:D, "Private Investment")</f>
        <v/>
      </c>
      <c r="F765">
        <f>AVERAGEIF(INDEX('Input - companies list'!$A:$BG, 0, MATCH("Clusters 0",'Input - companies list'!$A$1:$BG$1, 0)),'Output - Cluster ranking'!B765,INDEX('Input - companies list'!$A:$BG, 0, MATCH("Flow",'Input - companies list'!$A$1:$BG$1, 0)))</f>
        <v/>
      </c>
      <c r="G765">
        <f>AVERAGEIF(INDEX('Input - companies list'!$A:$BG, 0, MATCH("Clusters 0",'Input - companies list'!$A$1:$BG$1, 0)),'Output - Cluster ranking'!B765,INDEX('Input - companies list'!$A:$BG, 0, MATCH("Inter-Cluster Connectivity",'Input - companies list'!$A$1:$BG$1, 0)))</f>
        <v/>
      </c>
      <c r="H765">
        <f>IFERROR(PERCENTRANK(C:C,C765),0)</f>
        <v/>
      </c>
      <c r="I765">
        <f>IFERROR(1 - PERCENTRANK(D:D,D765),0)</f>
        <v/>
      </c>
      <c r="J765">
        <f>IFERROR(PERCENTRANK(E:E,E765),0)</f>
        <v/>
      </c>
      <c r="K765">
        <f>IFERROR(1 - PERCENTRANK(F:F,F765),0)</f>
        <v/>
      </c>
      <c r="L765">
        <f>IFERROR(PERCENTRANK(G:G,G765),0)</f>
        <v/>
      </c>
      <c r="M765">
        <f>H765*weightA+I765*weightB+J765*weightC+K765*weightD+L765*weightE</f>
        <v/>
      </c>
    </row>
    <row r="766" spans="1:13">
      <c r="A766">
        <f>RANK(M766,M:M)</f>
        <v/>
      </c>
      <c r="C766">
        <f>SUMIFS('Input - target event report'!H:H,'Input - target event report'!L:L,B766,'Input - target event report'!D:D, "Private Investment")</f>
        <v/>
      </c>
      <c r="D766">
        <f>IF(E766&lt;2, "N/A", (MAXIFS('Input - target event report'!E:E,'Input - target event report'!L:L,B:B,'Input - target event report'!D:D,"Private Investment")-MINIFS('Input - target event report'!E:E,'Input - target event report'!L:L,B:B,'Input - target event report'!D:D,"Private Investment"))/(E766-1))</f>
        <v/>
      </c>
      <c r="E766">
        <f>COUNTIFS('Input - target event report'!L:L,B766,'Input - target event report'!D:D, "Private Investment")</f>
        <v/>
      </c>
      <c r="F766">
        <f>AVERAGEIF(INDEX('Input - companies list'!$A:$BG, 0, MATCH("Clusters 0",'Input - companies list'!$A$1:$BG$1, 0)),'Output - Cluster ranking'!B766,INDEX('Input - companies list'!$A:$BG, 0, MATCH("Flow",'Input - companies list'!$A$1:$BG$1, 0)))</f>
        <v/>
      </c>
      <c r="G766">
        <f>AVERAGEIF(INDEX('Input - companies list'!$A:$BG, 0, MATCH("Clusters 0",'Input - companies list'!$A$1:$BG$1, 0)),'Output - Cluster ranking'!B766,INDEX('Input - companies list'!$A:$BG, 0, MATCH("Inter-Cluster Connectivity",'Input - companies list'!$A$1:$BG$1, 0)))</f>
        <v/>
      </c>
      <c r="H766">
        <f>IFERROR(PERCENTRANK(C:C,C766),0)</f>
        <v/>
      </c>
      <c r="I766">
        <f>IFERROR(1 - PERCENTRANK(D:D,D766),0)</f>
        <v/>
      </c>
      <c r="J766">
        <f>IFERROR(PERCENTRANK(E:E,E766),0)</f>
        <v/>
      </c>
      <c r="K766">
        <f>IFERROR(1 - PERCENTRANK(F:F,F766),0)</f>
        <v/>
      </c>
      <c r="L766">
        <f>IFERROR(PERCENTRANK(G:G,G766),0)</f>
        <v/>
      </c>
      <c r="M766">
        <f>H766*weightA+I766*weightB+J766*weightC+K766*weightD+L766*weightE</f>
        <v/>
      </c>
    </row>
    <row r="767" spans="1:13">
      <c r="A767">
        <f>RANK(M767,M:M)</f>
        <v/>
      </c>
      <c r="C767">
        <f>SUMIFS('Input - target event report'!H:H,'Input - target event report'!L:L,B767,'Input - target event report'!D:D, "Private Investment")</f>
        <v/>
      </c>
      <c r="D767">
        <f>IF(E767&lt;2, "N/A", (MAXIFS('Input - target event report'!E:E,'Input - target event report'!L:L,B:B,'Input - target event report'!D:D,"Private Investment")-MINIFS('Input - target event report'!E:E,'Input - target event report'!L:L,B:B,'Input - target event report'!D:D,"Private Investment"))/(E767-1))</f>
        <v/>
      </c>
      <c r="E767">
        <f>COUNTIFS('Input - target event report'!L:L,B767,'Input - target event report'!D:D, "Private Investment")</f>
        <v/>
      </c>
      <c r="F767">
        <f>AVERAGEIF(INDEX('Input - companies list'!$A:$BG, 0, MATCH("Clusters 0",'Input - companies list'!$A$1:$BG$1, 0)),'Output - Cluster ranking'!B767,INDEX('Input - companies list'!$A:$BG, 0, MATCH("Flow",'Input - companies list'!$A$1:$BG$1, 0)))</f>
        <v/>
      </c>
      <c r="G767">
        <f>AVERAGEIF(INDEX('Input - companies list'!$A:$BG, 0, MATCH("Clusters 0",'Input - companies list'!$A$1:$BG$1, 0)),'Output - Cluster ranking'!B767,INDEX('Input - companies list'!$A:$BG, 0, MATCH("Inter-Cluster Connectivity",'Input - companies list'!$A$1:$BG$1, 0)))</f>
        <v/>
      </c>
      <c r="H767">
        <f>IFERROR(PERCENTRANK(C:C,C767),0)</f>
        <v/>
      </c>
      <c r="I767">
        <f>IFERROR(1 - PERCENTRANK(D:D,D767),0)</f>
        <v/>
      </c>
      <c r="J767">
        <f>IFERROR(PERCENTRANK(E:E,E767),0)</f>
        <v/>
      </c>
      <c r="K767">
        <f>IFERROR(1 - PERCENTRANK(F:F,F767),0)</f>
        <v/>
      </c>
      <c r="L767">
        <f>IFERROR(PERCENTRANK(G:G,G767),0)</f>
        <v/>
      </c>
      <c r="M767">
        <f>H767*weightA+I767*weightB+J767*weightC+K767*weightD+L767*weightE</f>
        <v/>
      </c>
    </row>
    <row r="768" spans="1:13">
      <c r="A768">
        <f>RANK(M768,M:M)</f>
        <v/>
      </c>
      <c r="C768">
        <f>SUMIFS('Input - target event report'!H:H,'Input - target event report'!L:L,B768,'Input - target event report'!D:D, "Private Investment")</f>
        <v/>
      </c>
      <c r="D768">
        <f>IF(E768&lt;2, "N/A", (MAXIFS('Input - target event report'!E:E,'Input - target event report'!L:L,B:B,'Input - target event report'!D:D,"Private Investment")-MINIFS('Input - target event report'!E:E,'Input - target event report'!L:L,B:B,'Input - target event report'!D:D,"Private Investment"))/(E768-1))</f>
        <v/>
      </c>
      <c r="E768">
        <f>COUNTIFS('Input - target event report'!L:L,B768,'Input - target event report'!D:D, "Private Investment")</f>
        <v/>
      </c>
      <c r="F768">
        <f>AVERAGEIF(INDEX('Input - companies list'!$A:$BG, 0, MATCH("Clusters 0",'Input - companies list'!$A$1:$BG$1, 0)),'Output - Cluster ranking'!B768,INDEX('Input - companies list'!$A:$BG, 0, MATCH("Flow",'Input - companies list'!$A$1:$BG$1, 0)))</f>
        <v/>
      </c>
      <c r="G768">
        <f>AVERAGEIF(INDEX('Input - companies list'!$A:$BG, 0, MATCH("Clusters 0",'Input - companies list'!$A$1:$BG$1, 0)),'Output - Cluster ranking'!B768,INDEX('Input - companies list'!$A:$BG, 0, MATCH("Inter-Cluster Connectivity",'Input - companies list'!$A$1:$BG$1, 0)))</f>
        <v/>
      </c>
      <c r="H768">
        <f>IFERROR(PERCENTRANK(C:C,C768),0)</f>
        <v/>
      </c>
      <c r="I768">
        <f>IFERROR(1 - PERCENTRANK(D:D,D768),0)</f>
        <v/>
      </c>
      <c r="J768">
        <f>IFERROR(PERCENTRANK(E:E,E768),0)</f>
        <v/>
      </c>
      <c r="K768">
        <f>IFERROR(1 - PERCENTRANK(F:F,F768),0)</f>
        <v/>
      </c>
      <c r="L768">
        <f>IFERROR(PERCENTRANK(G:G,G768),0)</f>
        <v/>
      </c>
      <c r="M768">
        <f>H768*weightA+I768*weightB+J768*weightC+K768*weightD+L768*weightE</f>
        <v/>
      </c>
    </row>
    <row r="769" spans="1:13">
      <c r="A769">
        <f>RANK(M769,M:M)</f>
        <v/>
      </c>
      <c r="C769">
        <f>SUMIFS('Input - target event report'!H:H,'Input - target event report'!L:L,B769,'Input - target event report'!D:D, "Private Investment")</f>
        <v/>
      </c>
      <c r="D769">
        <f>IF(E769&lt;2, "N/A", (MAXIFS('Input - target event report'!E:E,'Input - target event report'!L:L,B:B,'Input - target event report'!D:D,"Private Investment")-MINIFS('Input - target event report'!E:E,'Input - target event report'!L:L,B:B,'Input - target event report'!D:D,"Private Investment"))/(E769-1))</f>
        <v/>
      </c>
      <c r="E769">
        <f>COUNTIFS('Input - target event report'!L:L,B769,'Input - target event report'!D:D, "Private Investment")</f>
        <v/>
      </c>
      <c r="F769">
        <f>AVERAGEIF(INDEX('Input - companies list'!$A:$BG, 0, MATCH("Clusters 0",'Input - companies list'!$A$1:$BG$1, 0)),'Output - Cluster ranking'!B769,INDEX('Input - companies list'!$A:$BG, 0, MATCH("Flow",'Input - companies list'!$A$1:$BG$1, 0)))</f>
        <v/>
      </c>
      <c r="G769">
        <f>AVERAGEIF(INDEX('Input - companies list'!$A:$BG, 0, MATCH("Clusters 0",'Input - companies list'!$A$1:$BG$1, 0)),'Output - Cluster ranking'!B769,INDEX('Input - companies list'!$A:$BG, 0, MATCH("Inter-Cluster Connectivity",'Input - companies list'!$A$1:$BG$1, 0)))</f>
        <v/>
      </c>
      <c r="H769">
        <f>IFERROR(PERCENTRANK(C:C,C769),0)</f>
        <v/>
      </c>
      <c r="I769">
        <f>IFERROR(1 - PERCENTRANK(D:D,D769),0)</f>
        <v/>
      </c>
      <c r="J769">
        <f>IFERROR(PERCENTRANK(E:E,E769),0)</f>
        <v/>
      </c>
      <c r="K769">
        <f>IFERROR(1 - PERCENTRANK(F:F,F769),0)</f>
        <v/>
      </c>
      <c r="L769">
        <f>IFERROR(PERCENTRANK(G:G,G769),0)</f>
        <v/>
      </c>
      <c r="M769">
        <f>H769*weightA+I769*weightB+J769*weightC+K769*weightD+L769*weightE</f>
        <v/>
      </c>
    </row>
    <row r="770" spans="1:13">
      <c r="A770">
        <f>RANK(M770,M:M)</f>
        <v/>
      </c>
      <c r="C770">
        <f>SUMIFS('Input - target event report'!H:H,'Input - target event report'!L:L,B770,'Input - target event report'!D:D, "Private Investment")</f>
        <v/>
      </c>
      <c r="D770">
        <f>IF(E770&lt;2, "N/A", (MAXIFS('Input - target event report'!E:E,'Input - target event report'!L:L,B:B,'Input - target event report'!D:D,"Private Investment")-MINIFS('Input - target event report'!E:E,'Input - target event report'!L:L,B:B,'Input - target event report'!D:D,"Private Investment"))/(E770-1))</f>
        <v/>
      </c>
      <c r="E770">
        <f>COUNTIFS('Input - target event report'!L:L,B770,'Input - target event report'!D:D, "Private Investment")</f>
        <v/>
      </c>
      <c r="F770">
        <f>AVERAGEIF(INDEX('Input - companies list'!$A:$BG, 0, MATCH("Clusters 0",'Input - companies list'!$A$1:$BG$1, 0)),'Output - Cluster ranking'!B770,INDEX('Input - companies list'!$A:$BG, 0, MATCH("Flow",'Input - companies list'!$A$1:$BG$1, 0)))</f>
        <v/>
      </c>
      <c r="G770">
        <f>AVERAGEIF(INDEX('Input - companies list'!$A:$BG, 0, MATCH("Clusters 0",'Input - companies list'!$A$1:$BG$1, 0)),'Output - Cluster ranking'!B770,INDEX('Input - companies list'!$A:$BG, 0, MATCH("Inter-Cluster Connectivity",'Input - companies list'!$A$1:$BG$1, 0)))</f>
        <v/>
      </c>
      <c r="H770">
        <f>IFERROR(PERCENTRANK(C:C,C770),0)</f>
        <v/>
      </c>
      <c r="I770">
        <f>IFERROR(1 - PERCENTRANK(D:D,D770),0)</f>
        <v/>
      </c>
      <c r="J770">
        <f>IFERROR(PERCENTRANK(E:E,E770),0)</f>
        <v/>
      </c>
      <c r="K770">
        <f>IFERROR(1 - PERCENTRANK(F:F,F770),0)</f>
        <v/>
      </c>
      <c r="L770">
        <f>IFERROR(PERCENTRANK(G:G,G770),0)</f>
        <v/>
      </c>
      <c r="M770">
        <f>H770*weightA+I770*weightB+J770*weightC+K770*weightD+L770*weightE</f>
        <v/>
      </c>
    </row>
    <row r="771" spans="1:13">
      <c r="A771">
        <f>RANK(M771,M:M)</f>
        <v/>
      </c>
      <c r="C771">
        <f>SUMIFS('Input - target event report'!H:H,'Input - target event report'!L:L,B771,'Input - target event report'!D:D, "Private Investment")</f>
        <v/>
      </c>
      <c r="D771">
        <f>IF(E771&lt;2, "N/A", (MAXIFS('Input - target event report'!E:E,'Input - target event report'!L:L,B:B,'Input - target event report'!D:D,"Private Investment")-MINIFS('Input - target event report'!E:E,'Input - target event report'!L:L,B:B,'Input - target event report'!D:D,"Private Investment"))/(E771-1))</f>
        <v/>
      </c>
      <c r="E771">
        <f>COUNTIFS('Input - target event report'!L:L,B771,'Input - target event report'!D:D, "Private Investment")</f>
        <v/>
      </c>
      <c r="F771">
        <f>AVERAGEIF(INDEX('Input - companies list'!$A:$BG, 0, MATCH("Clusters 0",'Input - companies list'!$A$1:$BG$1, 0)),'Output - Cluster ranking'!B771,INDEX('Input - companies list'!$A:$BG, 0, MATCH("Flow",'Input - companies list'!$A$1:$BG$1, 0)))</f>
        <v/>
      </c>
      <c r="G771">
        <f>AVERAGEIF(INDEX('Input - companies list'!$A:$BG, 0, MATCH("Clusters 0",'Input - companies list'!$A$1:$BG$1, 0)),'Output - Cluster ranking'!B771,INDEX('Input - companies list'!$A:$BG, 0, MATCH("Inter-Cluster Connectivity",'Input - companies list'!$A$1:$BG$1, 0)))</f>
        <v/>
      </c>
      <c r="H771">
        <f>IFERROR(PERCENTRANK(C:C,C771),0)</f>
        <v/>
      </c>
      <c r="I771">
        <f>IFERROR(1 - PERCENTRANK(D:D,D771),0)</f>
        <v/>
      </c>
      <c r="J771">
        <f>IFERROR(PERCENTRANK(E:E,E771),0)</f>
        <v/>
      </c>
      <c r="K771">
        <f>IFERROR(1 - PERCENTRANK(F:F,F771),0)</f>
        <v/>
      </c>
      <c r="L771">
        <f>IFERROR(PERCENTRANK(G:G,G771),0)</f>
        <v/>
      </c>
      <c r="M771">
        <f>H771*weightA+I771*weightB+J771*weightC+K771*weightD+L771*weightE</f>
        <v/>
      </c>
    </row>
    <row r="772" spans="1:13">
      <c r="A772">
        <f>RANK(M772,M:M)</f>
        <v/>
      </c>
      <c r="C772">
        <f>SUMIFS('Input - target event report'!H:H,'Input - target event report'!L:L,B772,'Input - target event report'!D:D, "Private Investment")</f>
        <v/>
      </c>
      <c r="D772">
        <f>IF(E772&lt;2, "N/A", (MAXIFS('Input - target event report'!E:E,'Input - target event report'!L:L,B:B,'Input - target event report'!D:D,"Private Investment")-MINIFS('Input - target event report'!E:E,'Input - target event report'!L:L,B:B,'Input - target event report'!D:D,"Private Investment"))/(E772-1))</f>
        <v/>
      </c>
      <c r="E772">
        <f>COUNTIFS('Input - target event report'!L:L,B772,'Input - target event report'!D:D, "Private Investment")</f>
        <v/>
      </c>
      <c r="F772">
        <f>AVERAGEIF(INDEX('Input - companies list'!$A:$BG, 0, MATCH("Clusters 0",'Input - companies list'!$A$1:$BG$1, 0)),'Output - Cluster ranking'!B772,INDEX('Input - companies list'!$A:$BG, 0, MATCH("Flow",'Input - companies list'!$A$1:$BG$1, 0)))</f>
        <v/>
      </c>
      <c r="G772">
        <f>AVERAGEIF(INDEX('Input - companies list'!$A:$BG, 0, MATCH("Clusters 0",'Input - companies list'!$A$1:$BG$1, 0)),'Output - Cluster ranking'!B772,INDEX('Input - companies list'!$A:$BG, 0, MATCH("Inter-Cluster Connectivity",'Input - companies list'!$A$1:$BG$1, 0)))</f>
        <v/>
      </c>
      <c r="H772">
        <f>IFERROR(PERCENTRANK(C:C,C772),0)</f>
        <v/>
      </c>
      <c r="I772">
        <f>IFERROR(1 - PERCENTRANK(D:D,D772),0)</f>
        <v/>
      </c>
      <c r="J772">
        <f>IFERROR(PERCENTRANK(E:E,E772),0)</f>
        <v/>
      </c>
      <c r="K772">
        <f>IFERROR(1 - PERCENTRANK(F:F,F772),0)</f>
        <v/>
      </c>
      <c r="L772">
        <f>IFERROR(PERCENTRANK(G:G,G772),0)</f>
        <v/>
      </c>
      <c r="M772">
        <f>H772*weightA+I772*weightB+J772*weightC+K772*weightD+L772*weightE</f>
        <v/>
      </c>
    </row>
    <row r="773" spans="1:13">
      <c r="A773">
        <f>RANK(M773,M:M)</f>
        <v/>
      </c>
      <c r="C773">
        <f>SUMIFS('Input - target event report'!H:H,'Input - target event report'!L:L,B773,'Input - target event report'!D:D, "Private Investment")</f>
        <v/>
      </c>
      <c r="D773">
        <f>IF(E773&lt;2, "N/A", (MAXIFS('Input - target event report'!E:E,'Input - target event report'!L:L,B:B,'Input - target event report'!D:D,"Private Investment")-MINIFS('Input - target event report'!E:E,'Input - target event report'!L:L,B:B,'Input - target event report'!D:D,"Private Investment"))/(E773-1))</f>
        <v/>
      </c>
      <c r="E773">
        <f>COUNTIFS('Input - target event report'!L:L,B773,'Input - target event report'!D:D, "Private Investment")</f>
        <v/>
      </c>
      <c r="F773">
        <f>AVERAGEIF(INDEX('Input - companies list'!$A:$BG, 0, MATCH("Clusters 0",'Input - companies list'!$A$1:$BG$1, 0)),'Output - Cluster ranking'!B773,INDEX('Input - companies list'!$A:$BG, 0, MATCH("Flow",'Input - companies list'!$A$1:$BG$1, 0)))</f>
        <v/>
      </c>
      <c r="G773">
        <f>AVERAGEIF(INDEX('Input - companies list'!$A:$BG, 0, MATCH("Clusters 0",'Input - companies list'!$A$1:$BG$1, 0)),'Output - Cluster ranking'!B773,INDEX('Input - companies list'!$A:$BG, 0, MATCH("Inter-Cluster Connectivity",'Input - companies list'!$A$1:$BG$1, 0)))</f>
        <v/>
      </c>
      <c r="H773">
        <f>IFERROR(PERCENTRANK(C:C,C773),0)</f>
        <v/>
      </c>
      <c r="I773">
        <f>IFERROR(1 - PERCENTRANK(D:D,D773),0)</f>
        <v/>
      </c>
      <c r="J773">
        <f>IFERROR(PERCENTRANK(E:E,E773),0)</f>
        <v/>
      </c>
      <c r="K773">
        <f>IFERROR(1 - PERCENTRANK(F:F,F773),0)</f>
        <v/>
      </c>
      <c r="L773">
        <f>IFERROR(PERCENTRANK(G:G,G773),0)</f>
        <v/>
      </c>
      <c r="M773">
        <f>H773*weightA+I773*weightB+J773*weightC+K773*weightD+L773*weightE</f>
        <v/>
      </c>
    </row>
    <row r="774" spans="1:13">
      <c r="A774">
        <f>RANK(M774,M:M)</f>
        <v/>
      </c>
      <c r="C774">
        <f>SUMIFS('Input - target event report'!H:H,'Input - target event report'!L:L,B774,'Input - target event report'!D:D, "Private Investment")</f>
        <v/>
      </c>
      <c r="D774">
        <f>IF(E774&lt;2, "N/A", (MAXIFS('Input - target event report'!E:E,'Input - target event report'!L:L,B:B,'Input - target event report'!D:D,"Private Investment")-MINIFS('Input - target event report'!E:E,'Input - target event report'!L:L,B:B,'Input - target event report'!D:D,"Private Investment"))/(E774-1))</f>
        <v/>
      </c>
      <c r="E774">
        <f>COUNTIFS('Input - target event report'!L:L,B774,'Input - target event report'!D:D, "Private Investment")</f>
        <v/>
      </c>
      <c r="F774">
        <f>AVERAGEIF(INDEX('Input - companies list'!$A:$BG, 0, MATCH("Clusters 0",'Input - companies list'!$A$1:$BG$1, 0)),'Output - Cluster ranking'!B774,INDEX('Input - companies list'!$A:$BG, 0, MATCH("Flow",'Input - companies list'!$A$1:$BG$1, 0)))</f>
        <v/>
      </c>
      <c r="G774">
        <f>AVERAGEIF(INDEX('Input - companies list'!$A:$BG, 0, MATCH("Clusters 0",'Input - companies list'!$A$1:$BG$1, 0)),'Output - Cluster ranking'!B774,INDEX('Input - companies list'!$A:$BG, 0, MATCH("Inter-Cluster Connectivity",'Input - companies list'!$A$1:$BG$1, 0)))</f>
        <v/>
      </c>
      <c r="H774">
        <f>IFERROR(PERCENTRANK(C:C,C774),0)</f>
        <v/>
      </c>
      <c r="I774">
        <f>IFERROR(1 - PERCENTRANK(D:D,D774),0)</f>
        <v/>
      </c>
      <c r="J774">
        <f>IFERROR(PERCENTRANK(E:E,E774),0)</f>
        <v/>
      </c>
      <c r="K774">
        <f>IFERROR(1 - PERCENTRANK(F:F,F774),0)</f>
        <v/>
      </c>
      <c r="L774">
        <f>IFERROR(PERCENTRANK(G:G,G774),0)</f>
        <v/>
      </c>
      <c r="M774">
        <f>H774*weightA+I774*weightB+J774*weightC+K774*weightD+L774*weightE</f>
        <v/>
      </c>
    </row>
    <row r="775" spans="1:13">
      <c r="A775">
        <f>RANK(M775,M:M)</f>
        <v/>
      </c>
      <c r="C775">
        <f>SUMIFS('Input - target event report'!H:H,'Input - target event report'!L:L,B775,'Input - target event report'!D:D, "Private Investment")</f>
        <v/>
      </c>
      <c r="D775">
        <f>IF(E775&lt;2, "N/A", (MAXIFS('Input - target event report'!E:E,'Input - target event report'!L:L,B:B,'Input - target event report'!D:D,"Private Investment")-MINIFS('Input - target event report'!E:E,'Input - target event report'!L:L,B:B,'Input - target event report'!D:D,"Private Investment"))/(E775-1))</f>
        <v/>
      </c>
      <c r="E775">
        <f>COUNTIFS('Input - target event report'!L:L,B775,'Input - target event report'!D:D, "Private Investment")</f>
        <v/>
      </c>
      <c r="F775">
        <f>AVERAGEIF(INDEX('Input - companies list'!$A:$BG, 0, MATCH("Clusters 0",'Input - companies list'!$A$1:$BG$1, 0)),'Output - Cluster ranking'!B775,INDEX('Input - companies list'!$A:$BG, 0, MATCH("Flow",'Input - companies list'!$A$1:$BG$1, 0)))</f>
        <v/>
      </c>
      <c r="G775">
        <f>AVERAGEIF(INDEX('Input - companies list'!$A:$BG, 0, MATCH("Clusters 0",'Input - companies list'!$A$1:$BG$1, 0)),'Output - Cluster ranking'!B775,INDEX('Input - companies list'!$A:$BG, 0, MATCH("Inter-Cluster Connectivity",'Input - companies list'!$A$1:$BG$1, 0)))</f>
        <v/>
      </c>
      <c r="H775">
        <f>IFERROR(PERCENTRANK(C:C,C775),0)</f>
        <v/>
      </c>
      <c r="I775">
        <f>IFERROR(1 - PERCENTRANK(D:D,D775),0)</f>
        <v/>
      </c>
      <c r="J775">
        <f>IFERROR(PERCENTRANK(E:E,E775),0)</f>
        <v/>
      </c>
      <c r="K775">
        <f>IFERROR(1 - PERCENTRANK(F:F,F775),0)</f>
        <v/>
      </c>
      <c r="L775">
        <f>IFERROR(PERCENTRANK(G:G,G775),0)</f>
        <v/>
      </c>
      <c r="M775">
        <f>H775*weightA+I775*weightB+J775*weightC+K775*weightD+L775*weightE</f>
        <v/>
      </c>
    </row>
    <row r="776" spans="1:13">
      <c r="A776">
        <f>RANK(M776,M:M)</f>
        <v/>
      </c>
      <c r="C776">
        <f>SUMIFS('Input - target event report'!H:H,'Input - target event report'!L:L,B776,'Input - target event report'!D:D, "Private Investment")</f>
        <v/>
      </c>
      <c r="D776">
        <f>IF(E776&lt;2, "N/A", (MAXIFS('Input - target event report'!E:E,'Input - target event report'!L:L,B:B,'Input - target event report'!D:D,"Private Investment")-MINIFS('Input - target event report'!E:E,'Input - target event report'!L:L,B:B,'Input - target event report'!D:D,"Private Investment"))/(E776-1))</f>
        <v/>
      </c>
      <c r="E776">
        <f>COUNTIFS('Input - target event report'!L:L,B776,'Input - target event report'!D:D, "Private Investment")</f>
        <v/>
      </c>
      <c r="F776">
        <f>AVERAGEIF(INDEX('Input - companies list'!$A:$BG, 0, MATCH("Clusters 0",'Input - companies list'!$A$1:$BG$1, 0)),'Output - Cluster ranking'!B776,INDEX('Input - companies list'!$A:$BG, 0, MATCH("Flow",'Input - companies list'!$A$1:$BG$1, 0)))</f>
        <v/>
      </c>
      <c r="G776">
        <f>AVERAGEIF(INDEX('Input - companies list'!$A:$BG, 0, MATCH("Clusters 0",'Input - companies list'!$A$1:$BG$1, 0)),'Output - Cluster ranking'!B776,INDEX('Input - companies list'!$A:$BG, 0, MATCH("Inter-Cluster Connectivity",'Input - companies list'!$A$1:$BG$1, 0)))</f>
        <v/>
      </c>
      <c r="H776">
        <f>IFERROR(PERCENTRANK(C:C,C776),0)</f>
        <v/>
      </c>
      <c r="I776">
        <f>IFERROR(1 - PERCENTRANK(D:D,D776),0)</f>
        <v/>
      </c>
      <c r="J776">
        <f>IFERROR(PERCENTRANK(E:E,E776),0)</f>
        <v/>
      </c>
      <c r="K776">
        <f>IFERROR(1 - PERCENTRANK(F:F,F776),0)</f>
        <v/>
      </c>
      <c r="L776">
        <f>IFERROR(PERCENTRANK(G:G,G776),0)</f>
        <v/>
      </c>
      <c r="M776">
        <f>H776*weightA+I776*weightB+J776*weightC+K776*weightD+L776*weightE</f>
        <v/>
      </c>
    </row>
    <row r="777" spans="1:13">
      <c r="A777">
        <f>RANK(M777,M:M)</f>
        <v/>
      </c>
      <c r="C777">
        <f>SUMIFS('Input - target event report'!H:H,'Input - target event report'!L:L,B777,'Input - target event report'!D:D, "Private Investment")</f>
        <v/>
      </c>
      <c r="D777">
        <f>IF(E777&lt;2, "N/A", (MAXIFS('Input - target event report'!E:E,'Input - target event report'!L:L,B:B,'Input - target event report'!D:D,"Private Investment")-MINIFS('Input - target event report'!E:E,'Input - target event report'!L:L,B:B,'Input - target event report'!D:D,"Private Investment"))/(E777-1))</f>
        <v/>
      </c>
      <c r="E777">
        <f>COUNTIFS('Input - target event report'!L:L,B777,'Input - target event report'!D:D, "Private Investment")</f>
        <v/>
      </c>
      <c r="F777">
        <f>AVERAGEIF(INDEX('Input - companies list'!$A:$BG, 0, MATCH("Clusters 0",'Input - companies list'!$A$1:$BG$1, 0)),'Output - Cluster ranking'!B777,INDEX('Input - companies list'!$A:$BG, 0, MATCH("Flow",'Input - companies list'!$A$1:$BG$1, 0)))</f>
        <v/>
      </c>
      <c r="G777">
        <f>AVERAGEIF(INDEX('Input - companies list'!$A:$BG, 0, MATCH("Clusters 0",'Input - companies list'!$A$1:$BG$1, 0)),'Output - Cluster ranking'!B777,INDEX('Input - companies list'!$A:$BG, 0, MATCH("Inter-Cluster Connectivity",'Input - companies list'!$A$1:$BG$1, 0)))</f>
        <v/>
      </c>
      <c r="H777">
        <f>IFERROR(PERCENTRANK(C:C,C777),0)</f>
        <v/>
      </c>
      <c r="I777">
        <f>IFERROR(1 - PERCENTRANK(D:D,D777),0)</f>
        <v/>
      </c>
      <c r="J777">
        <f>IFERROR(PERCENTRANK(E:E,E777),0)</f>
        <v/>
      </c>
      <c r="K777">
        <f>IFERROR(1 - PERCENTRANK(F:F,F777),0)</f>
        <v/>
      </c>
      <c r="L777">
        <f>IFERROR(PERCENTRANK(G:G,G777),0)</f>
        <v/>
      </c>
      <c r="M777">
        <f>H777*weightA+I777*weightB+J777*weightC+K777*weightD+L777*weightE</f>
        <v/>
      </c>
    </row>
    <row r="778" spans="1:13">
      <c r="A778">
        <f>RANK(M778,M:M)</f>
        <v/>
      </c>
      <c r="C778">
        <f>SUMIFS('Input - target event report'!H:H,'Input - target event report'!L:L,B778,'Input - target event report'!D:D, "Private Investment")</f>
        <v/>
      </c>
      <c r="D778">
        <f>IF(E778&lt;2, "N/A", (MAXIFS('Input - target event report'!E:E,'Input - target event report'!L:L,B:B,'Input - target event report'!D:D,"Private Investment")-MINIFS('Input - target event report'!E:E,'Input - target event report'!L:L,B:B,'Input - target event report'!D:D,"Private Investment"))/(E778-1))</f>
        <v/>
      </c>
      <c r="E778">
        <f>COUNTIFS('Input - target event report'!L:L,B778,'Input - target event report'!D:D, "Private Investment")</f>
        <v/>
      </c>
      <c r="F778">
        <f>AVERAGEIF(INDEX('Input - companies list'!$A:$BG, 0, MATCH("Clusters 0",'Input - companies list'!$A$1:$BG$1, 0)),'Output - Cluster ranking'!B778,INDEX('Input - companies list'!$A:$BG, 0, MATCH("Flow",'Input - companies list'!$A$1:$BG$1, 0)))</f>
        <v/>
      </c>
      <c r="G778">
        <f>AVERAGEIF(INDEX('Input - companies list'!$A:$BG, 0, MATCH("Clusters 0",'Input - companies list'!$A$1:$BG$1, 0)),'Output - Cluster ranking'!B778,INDEX('Input - companies list'!$A:$BG, 0, MATCH("Inter-Cluster Connectivity",'Input - companies list'!$A$1:$BG$1, 0)))</f>
        <v/>
      </c>
      <c r="H778">
        <f>IFERROR(PERCENTRANK(C:C,C778),0)</f>
        <v/>
      </c>
      <c r="I778">
        <f>IFERROR(1 - PERCENTRANK(D:D,D778),0)</f>
        <v/>
      </c>
      <c r="J778">
        <f>IFERROR(PERCENTRANK(E:E,E778),0)</f>
        <v/>
      </c>
      <c r="K778">
        <f>IFERROR(1 - PERCENTRANK(F:F,F778),0)</f>
        <v/>
      </c>
      <c r="L778">
        <f>IFERROR(PERCENTRANK(G:G,G778),0)</f>
        <v/>
      </c>
      <c r="M778">
        <f>H778*weightA+I778*weightB+J778*weightC+K778*weightD+L778*weightE</f>
        <v/>
      </c>
    </row>
    <row r="779" spans="1:13">
      <c r="A779">
        <f>RANK(M779,M:M)</f>
        <v/>
      </c>
      <c r="C779">
        <f>SUMIFS('Input - target event report'!H:H,'Input - target event report'!L:L,B779,'Input - target event report'!D:D, "Private Investment")</f>
        <v/>
      </c>
      <c r="D779">
        <f>IF(E779&lt;2, "N/A", (MAXIFS('Input - target event report'!E:E,'Input - target event report'!L:L,B:B,'Input - target event report'!D:D,"Private Investment")-MINIFS('Input - target event report'!E:E,'Input - target event report'!L:L,B:B,'Input - target event report'!D:D,"Private Investment"))/(E779-1))</f>
        <v/>
      </c>
      <c r="E779">
        <f>COUNTIFS('Input - target event report'!L:L,B779,'Input - target event report'!D:D, "Private Investment")</f>
        <v/>
      </c>
      <c r="F779">
        <f>AVERAGEIF(INDEX('Input - companies list'!$A:$BG, 0, MATCH("Clusters 0",'Input - companies list'!$A$1:$BG$1, 0)),'Output - Cluster ranking'!B779,INDEX('Input - companies list'!$A:$BG, 0, MATCH("Flow",'Input - companies list'!$A$1:$BG$1, 0)))</f>
        <v/>
      </c>
      <c r="G779">
        <f>AVERAGEIF(INDEX('Input - companies list'!$A:$BG, 0, MATCH("Clusters 0",'Input - companies list'!$A$1:$BG$1, 0)),'Output - Cluster ranking'!B779,INDEX('Input - companies list'!$A:$BG, 0, MATCH("Inter-Cluster Connectivity",'Input - companies list'!$A$1:$BG$1, 0)))</f>
        <v/>
      </c>
      <c r="H779">
        <f>IFERROR(PERCENTRANK(C:C,C779),0)</f>
        <v/>
      </c>
      <c r="I779">
        <f>IFERROR(1 - PERCENTRANK(D:D,D779),0)</f>
        <v/>
      </c>
      <c r="J779">
        <f>IFERROR(PERCENTRANK(E:E,E779),0)</f>
        <v/>
      </c>
      <c r="K779">
        <f>IFERROR(1 - PERCENTRANK(F:F,F779),0)</f>
        <v/>
      </c>
      <c r="L779">
        <f>IFERROR(PERCENTRANK(G:G,G779),0)</f>
        <v/>
      </c>
      <c r="M779">
        <f>H779*weightA+I779*weightB+J779*weightC+K779*weightD+L779*weightE</f>
        <v/>
      </c>
    </row>
    <row r="780" spans="1:13">
      <c r="A780">
        <f>RANK(M780,M:M)</f>
        <v/>
      </c>
      <c r="C780">
        <f>SUMIFS('Input - target event report'!H:H,'Input - target event report'!L:L,B780,'Input - target event report'!D:D, "Private Investment")</f>
        <v/>
      </c>
      <c r="D780">
        <f>IF(E780&lt;2, "N/A", (MAXIFS('Input - target event report'!E:E,'Input - target event report'!L:L,B:B,'Input - target event report'!D:D,"Private Investment")-MINIFS('Input - target event report'!E:E,'Input - target event report'!L:L,B:B,'Input - target event report'!D:D,"Private Investment"))/(E780-1))</f>
        <v/>
      </c>
      <c r="E780">
        <f>COUNTIFS('Input - target event report'!L:L,B780,'Input - target event report'!D:D, "Private Investment")</f>
        <v/>
      </c>
      <c r="F780">
        <f>AVERAGEIF(INDEX('Input - companies list'!$A:$BG, 0, MATCH("Clusters 0",'Input - companies list'!$A$1:$BG$1, 0)),'Output - Cluster ranking'!B780,INDEX('Input - companies list'!$A:$BG, 0, MATCH("Flow",'Input - companies list'!$A$1:$BG$1, 0)))</f>
        <v/>
      </c>
      <c r="G780">
        <f>AVERAGEIF(INDEX('Input - companies list'!$A:$BG, 0, MATCH("Clusters 0",'Input - companies list'!$A$1:$BG$1, 0)),'Output - Cluster ranking'!B780,INDEX('Input - companies list'!$A:$BG, 0, MATCH("Inter-Cluster Connectivity",'Input - companies list'!$A$1:$BG$1, 0)))</f>
        <v/>
      </c>
      <c r="H780">
        <f>IFERROR(PERCENTRANK(C:C,C780),0)</f>
        <v/>
      </c>
      <c r="I780">
        <f>IFERROR(1 - PERCENTRANK(D:D,D780),0)</f>
        <v/>
      </c>
      <c r="J780">
        <f>IFERROR(PERCENTRANK(E:E,E780),0)</f>
        <v/>
      </c>
      <c r="K780">
        <f>IFERROR(1 - PERCENTRANK(F:F,F780),0)</f>
        <v/>
      </c>
      <c r="L780">
        <f>IFERROR(PERCENTRANK(G:G,G780),0)</f>
        <v/>
      </c>
      <c r="M780">
        <f>H780*weightA+I780*weightB+J780*weightC+K780*weightD+L780*weightE</f>
        <v/>
      </c>
    </row>
    <row r="781" spans="1:13">
      <c r="A781">
        <f>RANK(M781,M:M)</f>
        <v/>
      </c>
      <c r="C781">
        <f>SUMIFS('Input - target event report'!H:H,'Input - target event report'!L:L,B781,'Input - target event report'!D:D, "Private Investment")</f>
        <v/>
      </c>
      <c r="D781">
        <f>IF(E781&lt;2, "N/A", (MAXIFS('Input - target event report'!E:E,'Input - target event report'!L:L,B:B,'Input - target event report'!D:D,"Private Investment")-MINIFS('Input - target event report'!E:E,'Input - target event report'!L:L,B:B,'Input - target event report'!D:D,"Private Investment"))/(E781-1))</f>
        <v/>
      </c>
      <c r="E781">
        <f>COUNTIFS('Input - target event report'!L:L,B781,'Input - target event report'!D:D, "Private Investment")</f>
        <v/>
      </c>
      <c r="F781">
        <f>AVERAGEIF(INDEX('Input - companies list'!$A:$BG, 0, MATCH("Clusters 0",'Input - companies list'!$A$1:$BG$1, 0)),'Output - Cluster ranking'!B781,INDEX('Input - companies list'!$A:$BG, 0, MATCH("Flow",'Input - companies list'!$A$1:$BG$1, 0)))</f>
        <v/>
      </c>
      <c r="G781">
        <f>AVERAGEIF(INDEX('Input - companies list'!$A:$BG, 0, MATCH("Clusters 0",'Input - companies list'!$A$1:$BG$1, 0)),'Output - Cluster ranking'!B781,INDEX('Input - companies list'!$A:$BG, 0, MATCH("Inter-Cluster Connectivity",'Input - companies list'!$A$1:$BG$1, 0)))</f>
        <v/>
      </c>
      <c r="H781">
        <f>IFERROR(PERCENTRANK(C:C,C781),0)</f>
        <v/>
      </c>
      <c r="I781">
        <f>IFERROR(1 - PERCENTRANK(D:D,D781),0)</f>
        <v/>
      </c>
      <c r="J781">
        <f>IFERROR(PERCENTRANK(E:E,E781),0)</f>
        <v/>
      </c>
      <c r="K781">
        <f>IFERROR(1 - PERCENTRANK(F:F,F781),0)</f>
        <v/>
      </c>
      <c r="L781">
        <f>IFERROR(PERCENTRANK(G:G,G781),0)</f>
        <v/>
      </c>
      <c r="M781">
        <f>H781*weightA+I781*weightB+J781*weightC+K781*weightD+L781*weightE</f>
        <v/>
      </c>
    </row>
    <row r="782" spans="1:13">
      <c r="A782">
        <f>RANK(M782,M:M)</f>
        <v/>
      </c>
      <c r="C782">
        <f>SUMIFS('Input - target event report'!H:H,'Input - target event report'!L:L,B782,'Input - target event report'!D:D, "Private Investment")</f>
        <v/>
      </c>
      <c r="D782">
        <f>IF(E782&lt;2, "N/A", (MAXIFS('Input - target event report'!E:E,'Input - target event report'!L:L,B:B,'Input - target event report'!D:D,"Private Investment")-MINIFS('Input - target event report'!E:E,'Input - target event report'!L:L,B:B,'Input - target event report'!D:D,"Private Investment"))/(E782-1))</f>
        <v/>
      </c>
      <c r="E782">
        <f>COUNTIFS('Input - target event report'!L:L,B782,'Input - target event report'!D:D, "Private Investment")</f>
        <v/>
      </c>
      <c r="F782">
        <f>AVERAGEIF(INDEX('Input - companies list'!$A:$BG, 0, MATCH("Clusters 0",'Input - companies list'!$A$1:$BG$1, 0)),'Output - Cluster ranking'!B782,INDEX('Input - companies list'!$A:$BG, 0, MATCH("Flow",'Input - companies list'!$A$1:$BG$1, 0)))</f>
        <v/>
      </c>
      <c r="G782">
        <f>AVERAGEIF(INDEX('Input - companies list'!$A:$BG, 0, MATCH("Clusters 0",'Input - companies list'!$A$1:$BG$1, 0)),'Output - Cluster ranking'!B782,INDEX('Input - companies list'!$A:$BG, 0, MATCH("Inter-Cluster Connectivity",'Input - companies list'!$A$1:$BG$1, 0)))</f>
        <v/>
      </c>
      <c r="H782">
        <f>IFERROR(PERCENTRANK(C:C,C782),0)</f>
        <v/>
      </c>
      <c r="I782">
        <f>IFERROR(1 - PERCENTRANK(D:D,D782),0)</f>
        <v/>
      </c>
      <c r="J782">
        <f>IFERROR(PERCENTRANK(E:E,E782),0)</f>
        <v/>
      </c>
      <c r="K782">
        <f>IFERROR(1 - PERCENTRANK(F:F,F782),0)</f>
        <v/>
      </c>
      <c r="L782">
        <f>IFERROR(PERCENTRANK(G:G,G782),0)</f>
        <v/>
      </c>
      <c r="M782">
        <f>H782*weightA+I782*weightB+J782*weightC+K782*weightD+L782*weightE</f>
        <v/>
      </c>
    </row>
    <row r="783" spans="1:13">
      <c r="A783">
        <f>RANK(M783,M:M)</f>
        <v/>
      </c>
      <c r="C783">
        <f>SUMIFS('Input - target event report'!H:H,'Input - target event report'!L:L,B783,'Input - target event report'!D:D, "Private Investment")</f>
        <v/>
      </c>
      <c r="D783">
        <f>IF(E783&lt;2, "N/A", (MAXIFS('Input - target event report'!E:E,'Input - target event report'!L:L,B:B,'Input - target event report'!D:D,"Private Investment")-MINIFS('Input - target event report'!E:E,'Input - target event report'!L:L,B:B,'Input - target event report'!D:D,"Private Investment"))/(E783-1))</f>
        <v/>
      </c>
      <c r="E783">
        <f>COUNTIFS('Input - target event report'!L:L,B783,'Input - target event report'!D:D, "Private Investment")</f>
        <v/>
      </c>
      <c r="F783">
        <f>AVERAGEIF(INDEX('Input - companies list'!$A:$BG, 0, MATCH("Clusters 0",'Input - companies list'!$A$1:$BG$1, 0)),'Output - Cluster ranking'!B783,INDEX('Input - companies list'!$A:$BG, 0, MATCH("Flow",'Input - companies list'!$A$1:$BG$1, 0)))</f>
        <v/>
      </c>
      <c r="G783">
        <f>AVERAGEIF(INDEX('Input - companies list'!$A:$BG, 0, MATCH("Clusters 0",'Input - companies list'!$A$1:$BG$1, 0)),'Output - Cluster ranking'!B783,INDEX('Input - companies list'!$A:$BG, 0, MATCH("Inter-Cluster Connectivity",'Input - companies list'!$A$1:$BG$1, 0)))</f>
        <v/>
      </c>
      <c r="H783">
        <f>IFERROR(PERCENTRANK(C:C,C783),0)</f>
        <v/>
      </c>
      <c r="I783">
        <f>IFERROR(1 - PERCENTRANK(D:D,D783),0)</f>
        <v/>
      </c>
      <c r="J783">
        <f>IFERROR(PERCENTRANK(E:E,E783),0)</f>
        <v/>
      </c>
      <c r="K783">
        <f>IFERROR(1 - PERCENTRANK(F:F,F783),0)</f>
        <v/>
      </c>
      <c r="L783">
        <f>IFERROR(PERCENTRANK(G:G,G783),0)</f>
        <v/>
      </c>
      <c r="M783">
        <f>H783*weightA+I783*weightB+J783*weightC+K783*weightD+L783*weightE</f>
        <v/>
      </c>
    </row>
    <row r="784" spans="1:13">
      <c r="A784">
        <f>RANK(M784,M:M)</f>
        <v/>
      </c>
      <c r="C784">
        <f>SUMIFS('Input - target event report'!H:H,'Input - target event report'!L:L,B784,'Input - target event report'!D:D, "Private Investment")</f>
        <v/>
      </c>
      <c r="D784">
        <f>IF(E784&lt;2, "N/A", (MAXIFS('Input - target event report'!E:E,'Input - target event report'!L:L,B:B,'Input - target event report'!D:D,"Private Investment")-MINIFS('Input - target event report'!E:E,'Input - target event report'!L:L,B:B,'Input - target event report'!D:D,"Private Investment"))/(E784-1))</f>
        <v/>
      </c>
      <c r="E784">
        <f>COUNTIFS('Input - target event report'!L:L,B784,'Input - target event report'!D:D, "Private Investment")</f>
        <v/>
      </c>
      <c r="F784">
        <f>AVERAGEIF(INDEX('Input - companies list'!$A:$BG, 0, MATCH("Clusters 0",'Input - companies list'!$A$1:$BG$1, 0)),'Output - Cluster ranking'!B784,INDEX('Input - companies list'!$A:$BG, 0, MATCH("Flow",'Input - companies list'!$A$1:$BG$1, 0)))</f>
        <v/>
      </c>
      <c r="G784">
        <f>AVERAGEIF(INDEX('Input - companies list'!$A:$BG, 0, MATCH("Clusters 0",'Input - companies list'!$A$1:$BG$1, 0)),'Output - Cluster ranking'!B784,INDEX('Input - companies list'!$A:$BG, 0, MATCH("Inter-Cluster Connectivity",'Input - companies list'!$A$1:$BG$1, 0)))</f>
        <v/>
      </c>
      <c r="H784">
        <f>IFERROR(PERCENTRANK(C:C,C784),0)</f>
        <v/>
      </c>
      <c r="I784">
        <f>IFERROR(1 - PERCENTRANK(D:D,D784),0)</f>
        <v/>
      </c>
      <c r="J784">
        <f>IFERROR(PERCENTRANK(E:E,E784),0)</f>
        <v/>
      </c>
      <c r="K784">
        <f>IFERROR(1 - PERCENTRANK(F:F,F784),0)</f>
        <v/>
      </c>
      <c r="L784">
        <f>IFERROR(PERCENTRANK(G:G,G784),0)</f>
        <v/>
      </c>
      <c r="M784">
        <f>H784*weightA+I784*weightB+J784*weightC+K784*weightD+L784*weightE</f>
        <v/>
      </c>
    </row>
    <row r="785" spans="1:13">
      <c r="A785">
        <f>RANK(M785,M:M)</f>
        <v/>
      </c>
      <c r="C785">
        <f>SUMIFS('Input - target event report'!H:H,'Input - target event report'!L:L,B785,'Input - target event report'!D:D, "Private Investment")</f>
        <v/>
      </c>
      <c r="D785">
        <f>IF(E785&lt;2, "N/A", (MAXIFS('Input - target event report'!E:E,'Input - target event report'!L:L,B:B,'Input - target event report'!D:D,"Private Investment")-MINIFS('Input - target event report'!E:E,'Input - target event report'!L:L,B:B,'Input - target event report'!D:D,"Private Investment"))/(E785-1))</f>
        <v/>
      </c>
      <c r="E785">
        <f>COUNTIFS('Input - target event report'!L:L,B785,'Input - target event report'!D:D, "Private Investment")</f>
        <v/>
      </c>
      <c r="F785">
        <f>AVERAGEIF(INDEX('Input - companies list'!$A:$BG, 0, MATCH("Clusters 0",'Input - companies list'!$A$1:$BG$1, 0)),'Output - Cluster ranking'!B785,INDEX('Input - companies list'!$A:$BG, 0, MATCH("Flow",'Input - companies list'!$A$1:$BG$1, 0)))</f>
        <v/>
      </c>
      <c r="G785">
        <f>AVERAGEIF(INDEX('Input - companies list'!$A:$BG, 0, MATCH("Clusters 0",'Input - companies list'!$A$1:$BG$1, 0)),'Output - Cluster ranking'!B785,INDEX('Input - companies list'!$A:$BG, 0, MATCH("Inter-Cluster Connectivity",'Input - companies list'!$A$1:$BG$1, 0)))</f>
        <v/>
      </c>
      <c r="H785">
        <f>IFERROR(PERCENTRANK(C:C,C785),0)</f>
        <v/>
      </c>
      <c r="I785">
        <f>IFERROR(1 - PERCENTRANK(D:D,D785),0)</f>
        <v/>
      </c>
      <c r="J785">
        <f>IFERROR(PERCENTRANK(E:E,E785),0)</f>
        <v/>
      </c>
      <c r="K785">
        <f>IFERROR(1 - PERCENTRANK(F:F,F785),0)</f>
        <v/>
      </c>
      <c r="L785">
        <f>IFERROR(PERCENTRANK(G:G,G785),0)</f>
        <v/>
      </c>
      <c r="M785">
        <f>H785*weightA+I785*weightB+J785*weightC+K785*weightD+L785*weightE</f>
        <v/>
      </c>
    </row>
    <row r="786" spans="1:13">
      <c r="A786">
        <f>RANK(M786,M:M)</f>
        <v/>
      </c>
      <c r="C786">
        <f>SUMIFS('Input - target event report'!H:H,'Input - target event report'!L:L,B786,'Input - target event report'!D:D, "Private Investment")</f>
        <v/>
      </c>
      <c r="D786">
        <f>IF(E786&lt;2, "N/A", (MAXIFS('Input - target event report'!E:E,'Input - target event report'!L:L,B:B,'Input - target event report'!D:D,"Private Investment")-MINIFS('Input - target event report'!E:E,'Input - target event report'!L:L,B:B,'Input - target event report'!D:D,"Private Investment"))/(E786-1))</f>
        <v/>
      </c>
      <c r="E786">
        <f>COUNTIFS('Input - target event report'!L:L,B786,'Input - target event report'!D:D, "Private Investment")</f>
        <v/>
      </c>
      <c r="F786">
        <f>AVERAGEIF(INDEX('Input - companies list'!$A:$BG, 0, MATCH("Clusters 0",'Input - companies list'!$A$1:$BG$1, 0)),'Output - Cluster ranking'!B786,INDEX('Input - companies list'!$A:$BG, 0, MATCH("Flow",'Input - companies list'!$A$1:$BG$1, 0)))</f>
        <v/>
      </c>
      <c r="G786">
        <f>AVERAGEIF(INDEX('Input - companies list'!$A:$BG, 0, MATCH("Clusters 0",'Input - companies list'!$A$1:$BG$1, 0)),'Output - Cluster ranking'!B786,INDEX('Input - companies list'!$A:$BG, 0, MATCH("Inter-Cluster Connectivity",'Input - companies list'!$A$1:$BG$1, 0)))</f>
        <v/>
      </c>
      <c r="H786">
        <f>IFERROR(PERCENTRANK(C:C,C786),0)</f>
        <v/>
      </c>
      <c r="I786">
        <f>IFERROR(1 - PERCENTRANK(D:D,D786),0)</f>
        <v/>
      </c>
      <c r="J786">
        <f>IFERROR(PERCENTRANK(E:E,E786),0)</f>
        <v/>
      </c>
      <c r="K786">
        <f>IFERROR(1 - PERCENTRANK(F:F,F786),0)</f>
        <v/>
      </c>
      <c r="L786">
        <f>IFERROR(PERCENTRANK(G:G,G786),0)</f>
        <v/>
      </c>
      <c r="M786">
        <f>H786*weightA+I786*weightB+J786*weightC+K786*weightD+L786*weightE</f>
        <v/>
      </c>
    </row>
    <row r="787" spans="1:13">
      <c r="A787">
        <f>RANK(M787,M:M)</f>
        <v/>
      </c>
      <c r="C787">
        <f>SUMIFS('Input - target event report'!H:H,'Input - target event report'!L:L,B787,'Input - target event report'!D:D, "Private Investment")</f>
        <v/>
      </c>
      <c r="D787">
        <f>IF(E787&lt;2, "N/A", (MAXIFS('Input - target event report'!E:E,'Input - target event report'!L:L,B:B,'Input - target event report'!D:D,"Private Investment")-MINIFS('Input - target event report'!E:E,'Input - target event report'!L:L,B:B,'Input - target event report'!D:D,"Private Investment"))/(E787-1))</f>
        <v/>
      </c>
      <c r="E787">
        <f>COUNTIFS('Input - target event report'!L:L,B787,'Input - target event report'!D:D, "Private Investment")</f>
        <v/>
      </c>
      <c r="F787">
        <f>AVERAGEIF(INDEX('Input - companies list'!$A:$BG, 0, MATCH("Clusters 0",'Input - companies list'!$A$1:$BG$1, 0)),'Output - Cluster ranking'!B787,INDEX('Input - companies list'!$A:$BG, 0, MATCH("Flow",'Input - companies list'!$A$1:$BG$1, 0)))</f>
        <v/>
      </c>
      <c r="G787">
        <f>AVERAGEIF(INDEX('Input - companies list'!$A:$BG, 0, MATCH("Clusters 0",'Input - companies list'!$A$1:$BG$1, 0)),'Output - Cluster ranking'!B787,INDEX('Input - companies list'!$A:$BG, 0, MATCH("Inter-Cluster Connectivity",'Input - companies list'!$A$1:$BG$1, 0)))</f>
        <v/>
      </c>
      <c r="H787">
        <f>IFERROR(PERCENTRANK(C:C,C787),0)</f>
        <v/>
      </c>
      <c r="I787">
        <f>IFERROR(1 - PERCENTRANK(D:D,D787),0)</f>
        <v/>
      </c>
      <c r="J787">
        <f>IFERROR(PERCENTRANK(E:E,E787),0)</f>
        <v/>
      </c>
      <c r="K787">
        <f>IFERROR(1 - PERCENTRANK(F:F,F787),0)</f>
        <v/>
      </c>
      <c r="L787">
        <f>IFERROR(PERCENTRANK(G:G,G787),0)</f>
        <v/>
      </c>
      <c r="M787">
        <f>H787*weightA+I787*weightB+J787*weightC+K787*weightD+L787*weightE</f>
        <v/>
      </c>
    </row>
    <row r="788" spans="1:13">
      <c r="A788">
        <f>RANK(M788,M:M)</f>
        <v/>
      </c>
      <c r="C788">
        <f>SUMIFS('Input - target event report'!H:H,'Input - target event report'!L:L,B788,'Input - target event report'!D:D, "Private Investment")</f>
        <v/>
      </c>
      <c r="D788">
        <f>IF(E788&lt;2, "N/A", (MAXIFS('Input - target event report'!E:E,'Input - target event report'!L:L,B:B,'Input - target event report'!D:D,"Private Investment")-MINIFS('Input - target event report'!E:E,'Input - target event report'!L:L,B:B,'Input - target event report'!D:D,"Private Investment"))/(E788-1))</f>
        <v/>
      </c>
      <c r="E788">
        <f>COUNTIFS('Input - target event report'!L:L,B788,'Input - target event report'!D:D, "Private Investment")</f>
        <v/>
      </c>
      <c r="F788">
        <f>AVERAGEIF(INDEX('Input - companies list'!$A:$BG, 0, MATCH("Clusters 0",'Input - companies list'!$A$1:$BG$1, 0)),'Output - Cluster ranking'!B788,INDEX('Input - companies list'!$A:$BG, 0, MATCH("Flow",'Input - companies list'!$A$1:$BG$1, 0)))</f>
        <v/>
      </c>
      <c r="G788">
        <f>AVERAGEIF(INDEX('Input - companies list'!$A:$BG, 0, MATCH("Clusters 0",'Input - companies list'!$A$1:$BG$1, 0)),'Output - Cluster ranking'!B788,INDEX('Input - companies list'!$A:$BG, 0, MATCH("Inter-Cluster Connectivity",'Input - companies list'!$A$1:$BG$1, 0)))</f>
        <v/>
      </c>
      <c r="H788">
        <f>IFERROR(PERCENTRANK(C:C,C788),0)</f>
        <v/>
      </c>
      <c r="I788">
        <f>IFERROR(1 - PERCENTRANK(D:D,D788),0)</f>
        <v/>
      </c>
      <c r="J788">
        <f>IFERROR(PERCENTRANK(E:E,E788),0)</f>
        <v/>
      </c>
      <c r="K788">
        <f>IFERROR(1 - PERCENTRANK(F:F,F788),0)</f>
        <v/>
      </c>
      <c r="L788">
        <f>IFERROR(PERCENTRANK(G:G,G788),0)</f>
        <v/>
      </c>
      <c r="M788">
        <f>H788*weightA+I788*weightB+J788*weightC+K788*weightD+L788*weightE</f>
        <v/>
      </c>
    </row>
    <row r="789" spans="1:13">
      <c r="A789">
        <f>RANK(M789,M:M)</f>
        <v/>
      </c>
      <c r="C789">
        <f>SUMIFS('Input - target event report'!H:H,'Input - target event report'!L:L,B789,'Input - target event report'!D:D, "Private Investment")</f>
        <v/>
      </c>
      <c r="D789">
        <f>IF(E789&lt;2, "N/A", (MAXIFS('Input - target event report'!E:E,'Input - target event report'!L:L,B:B,'Input - target event report'!D:D,"Private Investment")-MINIFS('Input - target event report'!E:E,'Input - target event report'!L:L,B:B,'Input - target event report'!D:D,"Private Investment"))/(E789-1))</f>
        <v/>
      </c>
      <c r="E789">
        <f>COUNTIFS('Input - target event report'!L:L,B789,'Input - target event report'!D:D, "Private Investment")</f>
        <v/>
      </c>
      <c r="F789">
        <f>AVERAGEIF(INDEX('Input - companies list'!$A:$BG, 0, MATCH("Clusters 0",'Input - companies list'!$A$1:$BG$1, 0)),'Output - Cluster ranking'!B789,INDEX('Input - companies list'!$A:$BG, 0, MATCH("Flow",'Input - companies list'!$A$1:$BG$1, 0)))</f>
        <v/>
      </c>
      <c r="G789">
        <f>AVERAGEIF(INDEX('Input - companies list'!$A:$BG, 0, MATCH("Clusters 0",'Input - companies list'!$A$1:$BG$1, 0)),'Output - Cluster ranking'!B789,INDEX('Input - companies list'!$A:$BG, 0, MATCH("Inter-Cluster Connectivity",'Input - companies list'!$A$1:$BG$1, 0)))</f>
        <v/>
      </c>
      <c r="H789">
        <f>IFERROR(PERCENTRANK(C:C,C789),0)</f>
        <v/>
      </c>
      <c r="I789">
        <f>IFERROR(1 - PERCENTRANK(D:D,D789),0)</f>
        <v/>
      </c>
      <c r="J789">
        <f>IFERROR(PERCENTRANK(E:E,E789),0)</f>
        <v/>
      </c>
      <c r="K789">
        <f>IFERROR(1 - PERCENTRANK(F:F,F789),0)</f>
        <v/>
      </c>
      <c r="L789">
        <f>IFERROR(PERCENTRANK(G:G,G789),0)</f>
        <v/>
      </c>
      <c r="M789">
        <f>H789*weightA+I789*weightB+J789*weightC+K789*weightD+L789*weightE</f>
        <v/>
      </c>
    </row>
    <row r="790" spans="1:13">
      <c r="A790">
        <f>RANK(M790,M:M)</f>
        <v/>
      </c>
      <c r="C790">
        <f>SUMIFS('Input - target event report'!H:H,'Input - target event report'!L:L,B790,'Input - target event report'!D:D, "Private Investment")</f>
        <v/>
      </c>
      <c r="D790">
        <f>IF(E790&lt;2, "N/A", (MAXIFS('Input - target event report'!E:E,'Input - target event report'!L:L,B:B,'Input - target event report'!D:D,"Private Investment")-MINIFS('Input - target event report'!E:E,'Input - target event report'!L:L,B:B,'Input - target event report'!D:D,"Private Investment"))/(E790-1))</f>
        <v/>
      </c>
      <c r="E790">
        <f>COUNTIFS('Input - target event report'!L:L,B790,'Input - target event report'!D:D, "Private Investment")</f>
        <v/>
      </c>
      <c r="F790">
        <f>AVERAGEIF(INDEX('Input - companies list'!$A:$BG, 0, MATCH("Clusters 0",'Input - companies list'!$A$1:$BG$1, 0)),'Output - Cluster ranking'!B790,INDEX('Input - companies list'!$A:$BG, 0, MATCH("Flow",'Input - companies list'!$A$1:$BG$1, 0)))</f>
        <v/>
      </c>
      <c r="G790">
        <f>AVERAGEIF(INDEX('Input - companies list'!$A:$BG, 0, MATCH("Clusters 0",'Input - companies list'!$A$1:$BG$1, 0)),'Output - Cluster ranking'!B790,INDEX('Input - companies list'!$A:$BG, 0, MATCH("Inter-Cluster Connectivity",'Input - companies list'!$A$1:$BG$1, 0)))</f>
        <v/>
      </c>
      <c r="H790">
        <f>IFERROR(PERCENTRANK(C:C,C790),0)</f>
        <v/>
      </c>
      <c r="I790">
        <f>IFERROR(1 - PERCENTRANK(D:D,D790),0)</f>
        <v/>
      </c>
      <c r="J790">
        <f>IFERROR(PERCENTRANK(E:E,E790),0)</f>
        <v/>
      </c>
      <c r="K790">
        <f>IFERROR(1 - PERCENTRANK(F:F,F790),0)</f>
        <v/>
      </c>
      <c r="L790">
        <f>IFERROR(PERCENTRANK(G:G,G790),0)</f>
        <v/>
      </c>
      <c r="M790">
        <f>H790*weightA+I790*weightB+J790*weightC+K790*weightD+L790*weightE</f>
        <v/>
      </c>
    </row>
    <row r="791" spans="1:13">
      <c r="A791">
        <f>RANK(M791,M:M)</f>
        <v/>
      </c>
      <c r="C791">
        <f>SUMIFS('Input - target event report'!H:H,'Input - target event report'!L:L,B791,'Input - target event report'!D:D, "Private Investment")</f>
        <v/>
      </c>
      <c r="D791">
        <f>IF(E791&lt;2, "N/A", (MAXIFS('Input - target event report'!E:E,'Input - target event report'!L:L,B:B,'Input - target event report'!D:D,"Private Investment")-MINIFS('Input - target event report'!E:E,'Input - target event report'!L:L,B:B,'Input - target event report'!D:D,"Private Investment"))/(E791-1))</f>
        <v/>
      </c>
      <c r="E791">
        <f>COUNTIFS('Input - target event report'!L:L,B791,'Input - target event report'!D:D, "Private Investment")</f>
        <v/>
      </c>
      <c r="F791">
        <f>AVERAGEIF(INDEX('Input - companies list'!$A:$BG, 0, MATCH("Clusters 0",'Input - companies list'!$A$1:$BG$1, 0)),'Output - Cluster ranking'!B791,INDEX('Input - companies list'!$A:$BG, 0, MATCH("Flow",'Input - companies list'!$A$1:$BG$1, 0)))</f>
        <v/>
      </c>
      <c r="G791">
        <f>AVERAGEIF(INDEX('Input - companies list'!$A:$BG, 0, MATCH("Clusters 0",'Input - companies list'!$A$1:$BG$1, 0)),'Output - Cluster ranking'!B791,INDEX('Input - companies list'!$A:$BG, 0, MATCH("Inter-Cluster Connectivity",'Input - companies list'!$A$1:$BG$1, 0)))</f>
        <v/>
      </c>
      <c r="H791">
        <f>IFERROR(PERCENTRANK(C:C,C791),0)</f>
        <v/>
      </c>
      <c r="I791">
        <f>IFERROR(1 - PERCENTRANK(D:D,D791),0)</f>
        <v/>
      </c>
      <c r="J791">
        <f>IFERROR(PERCENTRANK(E:E,E791),0)</f>
        <v/>
      </c>
      <c r="K791">
        <f>IFERROR(1 - PERCENTRANK(F:F,F791),0)</f>
        <v/>
      </c>
      <c r="L791">
        <f>IFERROR(PERCENTRANK(G:G,G791),0)</f>
        <v/>
      </c>
      <c r="M791">
        <f>H791*weightA+I791*weightB+J791*weightC+K791*weightD+L791*weightE</f>
        <v/>
      </c>
    </row>
    <row r="792" spans="1:13">
      <c r="A792">
        <f>RANK(M792,M:M)</f>
        <v/>
      </c>
      <c r="C792">
        <f>SUMIFS('Input - target event report'!H:H,'Input - target event report'!L:L,B792,'Input - target event report'!D:D, "Private Investment")</f>
        <v/>
      </c>
      <c r="D792">
        <f>IF(E792&lt;2, "N/A", (MAXIFS('Input - target event report'!E:E,'Input - target event report'!L:L,B:B,'Input - target event report'!D:D,"Private Investment")-MINIFS('Input - target event report'!E:E,'Input - target event report'!L:L,B:B,'Input - target event report'!D:D,"Private Investment"))/(E792-1))</f>
        <v/>
      </c>
      <c r="E792">
        <f>COUNTIFS('Input - target event report'!L:L,B792,'Input - target event report'!D:D, "Private Investment")</f>
        <v/>
      </c>
      <c r="F792">
        <f>AVERAGEIF(INDEX('Input - companies list'!$A:$BG, 0, MATCH("Clusters 0",'Input - companies list'!$A$1:$BG$1, 0)),'Output - Cluster ranking'!B792,INDEX('Input - companies list'!$A:$BG, 0, MATCH("Flow",'Input - companies list'!$A$1:$BG$1, 0)))</f>
        <v/>
      </c>
      <c r="G792">
        <f>AVERAGEIF(INDEX('Input - companies list'!$A:$BG, 0, MATCH("Clusters 0",'Input - companies list'!$A$1:$BG$1, 0)),'Output - Cluster ranking'!B792,INDEX('Input - companies list'!$A:$BG, 0, MATCH("Inter-Cluster Connectivity",'Input - companies list'!$A$1:$BG$1, 0)))</f>
        <v/>
      </c>
      <c r="H792">
        <f>IFERROR(PERCENTRANK(C:C,C792),0)</f>
        <v/>
      </c>
      <c r="I792">
        <f>IFERROR(1 - PERCENTRANK(D:D,D792),0)</f>
        <v/>
      </c>
      <c r="J792">
        <f>IFERROR(PERCENTRANK(E:E,E792),0)</f>
        <v/>
      </c>
      <c r="K792">
        <f>IFERROR(1 - PERCENTRANK(F:F,F792),0)</f>
        <v/>
      </c>
      <c r="L792">
        <f>IFERROR(PERCENTRANK(G:G,G792),0)</f>
        <v/>
      </c>
      <c r="M792">
        <f>H792*weightA+I792*weightB+J792*weightC+K792*weightD+L792*weightE</f>
        <v/>
      </c>
    </row>
    <row r="793" spans="1:13">
      <c r="A793">
        <f>RANK(M793,M:M)</f>
        <v/>
      </c>
      <c r="C793">
        <f>SUMIFS('Input - target event report'!H:H,'Input - target event report'!L:L,B793,'Input - target event report'!D:D, "Private Investment")</f>
        <v/>
      </c>
      <c r="D793">
        <f>IF(E793&lt;2, "N/A", (MAXIFS('Input - target event report'!E:E,'Input - target event report'!L:L,B:B,'Input - target event report'!D:D,"Private Investment")-MINIFS('Input - target event report'!E:E,'Input - target event report'!L:L,B:B,'Input - target event report'!D:D,"Private Investment"))/(E793-1))</f>
        <v/>
      </c>
      <c r="E793">
        <f>COUNTIFS('Input - target event report'!L:L,B793,'Input - target event report'!D:D, "Private Investment")</f>
        <v/>
      </c>
      <c r="F793">
        <f>AVERAGEIF(INDEX('Input - companies list'!$A:$BG, 0, MATCH("Clusters 0",'Input - companies list'!$A$1:$BG$1, 0)),'Output - Cluster ranking'!B793,INDEX('Input - companies list'!$A:$BG, 0, MATCH("Flow",'Input - companies list'!$A$1:$BG$1, 0)))</f>
        <v/>
      </c>
      <c r="G793">
        <f>AVERAGEIF(INDEX('Input - companies list'!$A:$BG, 0, MATCH("Clusters 0",'Input - companies list'!$A$1:$BG$1, 0)),'Output - Cluster ranking'!B793,INDEX('Input - companies list'!$A:$BG, 0, MATCH("Inter-Cluster Connectivity",'Input - companies list'!$A$1:$BG$1, 0)))</f>
        <v/>
      </c>
      <c r="H793">
        <f>IFERROR(PERCENTRANK(C:C,C793),0)</f>
        <v/>
      </c>
      <c r="I793">
        <f>IFERROR(1 - PERCENTRANK(D:D,D793),0)</f>
        <v/>
      </c>
      <c r="J793">
        <f>IFERROR(PERCENTRANK(E:E,E793),0)</f>
        <v/>
      </c>
      <c r="K793">
        <f>IFERROR(1 - PERCENTRANK(F:F,F793),0)</f>
        <v/>
      </c>
      <c r="L793">
        <f>IFERROR(PERCENTRANK(G:G,G793),0)</f>
        <v/>
      </c>
      <c r="M793">
        <f>H793*weightA+I793*weightB+J793*weightC+K793*weightD+L793*weightE</f>
        <v/>
      </c>
    </row>
    <row r="794" spans="1:13">
      <c r="A794">
        <f>RANK(M794,M:M)</f>
        <v/>
      </c>
      <c r="C794">
        <f>SUMIFS('Input - target event report'!H:H,'Input - target event report'!L:L,B794,'Input - target event report'!D:D, "Private Investment")</f>
        <v/>
      </c>
      <c r="D794">
        <f>IF(E794&lt;2, "N/A", (MAXIFS('Input - target event report'!E:E,'Input - target event report'!L:L,B:B,'Input - target event report'!D:D,"Private Investment")-MINIFS('Input - target event report'!E:E,'Input - target event report'!L:L,B:B,'Input - target event report'!D:D,"Private Investment"))/(E794-1))</f>
        <v/>
      </c>
      <c r="E794">
        <f>COUNTIFS('Input - target event report'!L:L,B794,'Input - target event report'!D:D, "Private Investment")</f>
        <v/>
      </c>
      <c r="F794">
        <f>AVERAGEIF(INDEX('Input - companies list'!$A:$BG, 0, MATCH("Clusters 0",'Input - companies list'!$A$1:$BG$1, 0)),'Output - Cluster ranking'!B794,INDEX('Input - companies list'!$A:$BG, 0, MATCH("Flow",'Input - companies list'!$A$1:$BG$1, 0)))</f>
        <v/>
      </c>
      <c r="G794">
        <f>AVERAGEIF(INDEX('Input - companies list'!$A:$BG, 0, MATCH("Clusters 0",'Input - companies list'!$A$1:$BG$1, 0)),'Output - Cluster ranking'!B794,INDEX('Input - companies list'!$A:$BG, 0, MATCH("Inter-Cluster Connectivity",'Input - companies list'!$A$1:$BG$1, 0)))</f>
        <v/>
      </c>
      <c r="H794">
        <f>IFERROR(PERCENTRANK(C:C,C794),0)</f>
        <v/>
      </c>
      <c r="I794">
        <f>IFERROR(1 - PERCENTRANK(D:D,D794),0)</f>
        <v/>
      </c>
      <c r="J794">
        <f>IFERROR(PERCENTRANK(E:E,E794),0)</f>
        <v/>
      </c>
      <c r="K794">
        <f>IFERROR(1 - PERCENTRANK(F:F,F794),0)</f>
        <v/>
      </c>
      <c r="L794">
        <f>IFERROR(PERCENTRANK(G:G,G794),0)</f>
        <v/>
      </c>
      <c r="M794">
        <f>H794*weightA+I794*weightB+J794*weightC+K794*weightD+L794*weightE</f>
        <v/>
      </c>
    </row>
    <row r="795" spans="1:13">
      <c r="A795">
        <f>RANK(M795,M:M)</f>
        <v/>
      </c>
      <c r="C795">
        <f>SUMIFS('Input - target event report'!H:H,'Input - target event report'!L:L,B795,'Input - target event report'!D:D, "Private Investment")</f>
        <v/>
      </c>
      <c r="D795">
        <f>IF(E795&lt;2, "N/A", (MAXIFS('Input - target event report'!E:E,'Input - target event report'!L:L,B:B,'Input - target event report'!D:D,"Private Investment")-MINIFS('Input - target event report'!E:E,'Input - target event report'!L:L,B:B,'Input - target event report'!D:D,"Private Investment"))/(E795-1))</f>
        <v/>
      </c>
      <c r="E795">
        <f>COUNTIFS('Input - target event report'!L:L,B795,'Input - target event report'!D:D, "Private Investment")</f>
        <v/>
      </c>
      <c r="F795">
        <f>AVERAGEIF(INDEX('Input - companies list'!$A:$BG, 0, MATCH("Clusters 0",'Input - companies list'!$A$1:$BG$1, 0)),'Output - Cluster ranking'!B795,INDEX('Input - companies list'!$A:$BG, 0, MATCH("Flow",'Input - companies list'!$A$1:$BG$1, 0)))</f>
        <v/>
      </c>
      <c r="G795">
        <f>AVERAGEIF(INDEX('Input - companies list'!$A:$BG, 0, MATCH("Clusters 0",'Input - companies list'!$A$1:$BG$1, 0)),'Output - Cluster ranking'!B795,INDEX('Input - companies list'!$A:$BG, 0, MATCH("Inter-Cluster Connectivity",'Input - companies list'!$A$1:$BG$1, 0)))</f>
        <v/>
      </c>
      <c r="H795">
        <f>IFERROR(PERCENTRANK(C:C,C795),0)</f>
        <v/>
      </c>
      <c r="I795">
        <f>IFERROR(1 - PERCENTRANK(D:D,D795),0)</f>
        <v/>
      </c>
      <c r="J795">
        <f>IFERROR(PERCENTRANK(E:E,E795),0)</f>
        <v/>
      </c>
      <c r="K795">
        <f>IFERROR(1 - PERCENTRANK(F:F,F795),0)</f>
        <v/>
      </c>
      <c r="L795">
        <f>IFERROR(PERCENTRANK(G:G,G795),0)</f>
        <v/>
      </c>
      <c r="M795">
        <f>H795*weightA+I795*weightB+J795*weightC+K795*weightD+L795*weightE</f>
        <v/>
      </c>
    </row>
    <row r="796" spans="1:13">
      <c r="A796">
        <f>RANK(M796,M:M)</f>
        <v/>
      </c>
      <c r="C796">
        <f>SUMIFS('Input - target event report'!H:H,'Input - target event report'!L:L,B796,'Input - target event report'!D:D, "Private Investment")</f>
        <v/>
      </c>
      <c r="D796">
        <f>IF(E796&lt;2, "N/A", (MAXIFS('Input - target event report'!E:E,'Input - target event report'!L:L,B:B,'Input - target event report'!D:D,"Private Investment")-MINIFS('Input - target event report'!E:E,'Input - target event report'!L:L,B:B,'Input - target event report'!D:D,"Private Investment"))/(E796-1))</f>
        <v/>
      </c>
      <c r="E796">
        <f>COUNTIFS('Input - target event report'!L:L,B796,'Input - target event report'!D:D, "Private Investment")</f>
        <v/>
      </c>
      <c r="F796">
        <f>AVERAGEIF(INDEX('Input - companies list'!$A:$BG, 0, MATCH("Clusters 0",'Input - companies list'!$A$1:$BG$1, 0)),'Output - Cluster ranking'!B796,INDEX('Input - companies list'!$A:$BG, 0, MATCH("Flow",'Input - companies list'!$A$1:$BG$1, 0)))</f>
        <v/>
      </c>
      <c r="G796">
        <f>AVERAGEIF(INDEX('Input - companies list'!$A:$BG, 0, MATCH("Clusters 0",'Input - companies list'!$A$1:$BG$1, 0)),'Output - Cluster ranking'!B796,INDEX('Input - companies list'!$A:$BG, 0, MATCH("Inter-Cluster Connectivity",'Input - companies list'!$A$1:$BG$1, 0)))</f>
        <v/>
      </c>
      <c r="H796">
        <f>IFERROR(PERCENTRANK(C:C,C796),0)</f>
        <v/>
      </c>
      <c r="I796">
        <f>IFERROR(1 - PERCENTRANK(D:D,D796),0)</f>
        <v/>
      </c>
      <c r="J796">
        <f>IFERROR(PERCENTRANK(E:E,E796),0)</f>
        <v/>
      </c>
      <c r="K796">
        <f>IFERROR(1 - PERCENTRANK(F:F,F796),0)</f>
        <v/>
      </c>
      <c r="L796">
        <f>IFERROR(PERCENTRANK(G:G,G796),0)</f>
        <v/>
      </c>
      <c r="M796">
        <f>H796*weightA+I796*weightB+J796*weightC+K796*weightD+L796*weightE</f>
        <v/>
      </c>
    </row>
    <row r="797" spans="1:13">
      <c r="A797">
        <f>RANK(M797,M:M)</f>
        <v/>
      </c>
      <c r="C797">
        <f>SUMIFS('Input - target event report'!H:H,'Input - target event report'!L:L,B797,'Input - target event report'!D:D, "Private Investment")</f>
        <v/>
      </c>
      <c r="D797">
        <f>IF(E797&lt;2, "N/A", (MAXIFS('Input - target event report'!E:E,'Input - target event report'!L:L,B:B,'Input - target event report'!D:D,"Private Investment")-MINIFS('Input - target event report'!E:E,'Input - target event report'!L:L,B:B,'Input - target event report'!D:D,"Private Investment"))/(E797-1))</f>
        <v/>
      </c>
      <c r="E797">
        <f>COUNTIFS('Input - target event report'!L:L,B797,'Input - target event report'!D:D, "Private Investment")</f>
        <v/>
      </c>
      <c r="F797">
        <f>AVERAGEIF(INDEX('Input - companies list'!$A:$BG, 0, MATCH("Clusters 0",'Input - companies list'!$A$1:$BG$1, 0)),'Output - Cluster ranking'!B797,INDEX('Input - companies list'!$A:$BG, 0, MATCH("Flow",'Input - companies list'!$A$1:$BG$1, 0)))</f>
        <v/>
      </c>
      <c r="G797">
        <f>AVERAGEIF(INDEX('Input - companies list'!$A:$BG, 0, MATCH("Clusters 0",'Input - companies list'!$A$1:$BG$1, 0)),'Output - Cluster ranking'!B797,INDEX('Input - companies list'!$A:$BG, 0, MATCH("Inter-Cluster Connectivity",'Input - companies list'!$A$1:$BG$1, 0)))</f>
        <v/>
      </c>
      <c r="H797">
        <f>IFERROR(PERCENTRANK(C:C,C797),0)</f>
        <v/>
      </c>
      <c r="I797">
        <f>IFERROR(1 - PERCENTRANK(D:D,D797),0)</f>
        <v/>
      </c>
      <c r="J797">
        <f>IFERROR(PERCENTRANK(E:E,E797),0)</f>
        <v/>
      </c>
      <c r="K797">
        <f>IFERROR(1 - PERCENTRANK(F:F,F797),0)</f>
        <v/>
      </c>
      <c r="L797">
        <f>IFERROR(PERCENTRANK(G:G,G797),0)</f>
        <v/>
      </c>
      <c r="M797">
        <f>H797*weightA+I797*weightB+J797*weightC+K797*weightD+L797*weightE</f>
        <v/>
      </c>
    </row>
    <row r="798" spans="1:13">
      <c r="A798">
        <f>RANK(M798,M:M)</f>
        <v/>
      </c>
      <c r="C798">
        <f>SUMIFS('Input - target event report'!H:H,'Input - target event report'!L:L,B798,'Input - target event report'!D:D, "Private Investment")</f>
        <v/>
      </c>
      <c r="D798">
        <f>IF(E798&lt;2, "N/A", (MAXIFS('Input - target event report'!E:E,'Input - target event report'!L:L,B:B,'Input - target event report'!D:D,"Private Investment")-MINIFS('Input - target event report'!E:E,'Input - target event report'!L:L,B:B,'Input - target event report'!D:D,"Private Investment"))/(E798-1))</f>
        <v/>
      </c>
      <c r="E798">
        <f>COUNTIFS('Input - target event report'!L:L,B798,'Input - target event report'!D:D, "Private Investment")</f>
        <v/>
      </c>
      <c r="F798">
        <f>AVERAGEIF(INDEX('Input - companies list'!$A:$BG, 0, MATCH("Clusters 0",'Input - companies list'!$A$1:$BG$1, 0)),'Output - Cluster ranking'!B798,INDEX('Input - companies list'!$A:$BG, 0, MATCH("Flow",'Input - companies list'!$A$1:$BG$1, 0)))</f>
        <v/>
      </c>
      <c r="G798">
        <f>AVERAGEIF(INDEX('Input - companies list'!$A:$BG, 0, MATCH("Clusters 0",'Input - companies list'!$A$1:$BG$1, 0)),'Output - Cluster ranking'!B798,INDEX('Input - companies list'!$A:$BG, 0, MATCH("Inter-Cluster Connectivity",'Input - companies list'!$A$1:$BG$1, 0)))</f>
        <v/>
      </c>
      <c r="H798">
        <f>IFERROR(PERCENTRANK(C:C,C798),0)</f>
        <v/>
      </c>
      <c r="I798">
        <f>IFERROR(1 - PERCENTRANK(D:D,D798),0)</f>
        <v/>
      </c>
      <c r="J798">
        <f>IFERROR(PERCENTRANK(E:E,E798),0)</f>
        <v/>
      </c>
      <c r="K798">
        <f>IFERROR(1 - PERCENTRANK(F:F,F798),0)</f>
        <v/>
      </c>
      <c r="L798">
        <f>IFERROR(PERCENTRANK(G:G,G798),0)</f>
        <v/>
      </c>
      <c r="M798">
        <f>H798*weightA+I798*weightB+J798*weightC+K798*weightD+L798*weightE</f>
        <v/>
      </c>
    </row>
    <row r="799" spans="1:13">
      <c r="A799">
        <f>RANK(M799,M:M)</f>
        <v/>
      </c>
      <c r="C799">
        <f>SUMIFS('Input - target event report'!H:H,'Input - target event report'!L:L,B799,'Input - target event report'!D:D, "Private Investment")</f>
        <v/>
      </c>
      <c r="D799">
        <f>IF(E799&lt;2, "N/A", (MAXIFS('Input - target event report'!E:E,'Input - target event report'!L:L,B:B,'Input - target event report'!D:D,"Private Investment")-MINIFS('Input - target event report'!E:E,'Input - target event report'!L:L,B:B,'Input - target event report'!D:D,"Private Investment"))/(E799-1))</f>
        <v/>
      </c>
      <c r="E799">
        <f>COUNTIFS('Input - target event report'!L:L,B799,'Input - target event report'!D:D, "Private Investment")</f>
        <v/>
      </c>
      <c r="F799">
        <f>AVERAGEIF(INDEX('Input - companies list'!$A:$BG, 0, MATCH("Clusters 0",'Input - companies list'!$A$1:$BG$1, 0)),'Output - Cluster ranking'!B799,INDEX('Input - companies list'!$A:$BG, 0, MATCH("Flow",'Input - companies list'!$A$1:$BG$1, 0)))</f>
        <v/>
      </c>
      <c r="G799">
        <f>AVERAGEIF(INDEX('Input - companies list'!$A:$BG, 0, MATCH("Clusters 0",'Input - companies list'!$A$1:$BG$1, 0)),'Output - Cluster ranking'!B799,INDEX('Input - companies list'!$A:$BG, 0, MATCH("Inter-Cluster Connectivity",'Input - companies list'!$A$1:$BG$1, 0)))</f>
        <v/>
      </c>
      <c r="H799">
        <f>IFERROR(PERCENTRANK(C:C,C799),0)</f>
        <v/>
      </c>
      <c r="I799">
        <f>IFERROR(1 - PERCENTRANK(D:D,D799),0)</f>
        <v/>
      </c>
      <c r="J799">
        <f>IFERROR(PERCENTRANK(E:E,E799),0)</f>
        <v/>
      </c>
      <c r="K799">
        <f>IFERROR(1 - PERCENTRANK(F:F,F799),0)</f>
        <v/>
      </c>
      <c r="L799">
        <f>IFERROR(PERCENTRANK(G:G,G799),0)</f>
        <v/>
      </c>
      <c r="M799">
        <f>H799*weightA+I799*weightB+J799*weightC+K799*weightD+L799*weightE</f>
        <v/>
      </c>
    </row>
    <row r="800" spans="1:13">
      <c r="A800">
        <f>RANK(M800,M:M)</f>
        <v/>
      </c>
      <c r="C800">
        <f>SUMIFS('Input - target event report'!H:H,'Input - target event report'!L:L,B800,'Input - target event report'!D:D, "Private Investment")</f>
        <v/>
      </c>
      <c r="D800">
        <f>IF(E800&lt;2, "N/A", (MAXIFS('Input - target event report'!E:E,'Input - target event report'!L:L,B:B,'Input - target event report'!D:D,"Private Investment")-MINIFS('Input - target event report'!E:E,'Input - target event report'!L:L,B:B,'Input - target event report'!D:D,"Private Investment"))/(E800-1))</f>
        <v/>
      </c>
      <c r="E800">
        <f>COUNTIFS('Input - target event report'!L:L,B800,'Input - target event report'!D:D, "Private Investment")</f>
        <v/>
      </c>
      <c r="F800">
        <f>AVERAGEIF(INDEX('Input - companies list'!$A:$BG, 0, MATCH("Clusters 0",'Input - companies list'!$A$1:$BG$1, 0)),'Output - Cluster ranking'!B800,INDEX('Input - companies list'!$A:$BG, 0, MATCH("Flow",'Input - companies list'!$A$1:$BG$1, 0)))</f>
        <v/>
      </c>
      <c r="G800">
        <f>AVERAGEIF(INDEX('Input - companies list'!$A:$BG, 0, MATCH("Clusters 0",'Input - companies list'!$A$1:$BG$1, 0)),'Output - Cluster ranking'!B800,INDEX('Input - companies list'!$A:$BG, 0, MATCH("Inter-Cluster Connectivity",'Input - companies list'!$A$1:$BG$1, 0)))</f>
        <v/>
      </c>
      <c r="H800">
        <f>IFERROR(PERCENTRANK(C:C,C800),0)</f>
        <v/>
      </c>
      <c r="I800">
        <f>IFERROR(1 - PERCENTRANK(D:D,D800),0)</f>
        <v/>
      </c>
      <c r="J800">
        <f>IFERROR(PERCENTRANK(E:E,E800),0)</f>
        <v/>
      </c>
      <c r="K800">
        <f>IFERROR(1 - PERCENTRANK(F:F,F800),0)</f>
        <v/>
      </c>
      <c r="L800">
        <f>IFERROR(PERCENTRANK(G:G,G800),0)</f>
        <v/>
      </c>
      <c r="M800">
        <f>H800*weightA+I800*weightB+J800*weightC+K800*weightD+L800*weightE</f>
        <v/>
      </c>
    </row>
    <row r="801" spans="1:13">
      <c r="A801">
        <f>RANK(M801,M:M)</f>
        <v/>
      </c>
      <c r="C801">
        <f>SUMIFS('Input - target event report'!H:H,'Input - target event report'!L:L,B801,'Input - target event report'!D:D, "Private Investment")</f>
        <v/>
      </c>
      <c r="D801">
        <f>IF(E801&lt;2, "N/A", (MAXIFS('Input - target event report'!E:E,'Input - target event report'!L:L,B:B,'Input - target event report'!D:D,"Private Investment")-MINIFS('Input - target event report'!E:E,'Input - target event report'!L:L,B:B,'Input - target event report'!D:D,"Private Investment"))/(E801-1))</f>
        <v/>
      </c>
      <c r="E801">
        <f>COUNTIFS('Input - target event report'!L:L,B801,'Input - target event report'!D:D, "Private Investment")</f>
        <v/>
      </c>
      <c r="F801">
        <f>AVERAGEIF(INDEX('Input - companies list'!$A:$BG, 0, MATCH("Clusters 0",'Input - companies list'!$A$1:$BG$1, 0)),'Output - Cluster ranking'!B801,INDEX('Input - companies list'!$A:$BG, 0, MATCH("Flow",'Input - companies list'!$A$1:$BG$1, 0)))</f>
        <v/>
      </c>
      <c r="G801">
        <f>AVERAGEIF(INDEX('Input - companies list'!$A:$BG, 0, MATCH("Clusters 0",'Input - companies list'!$A$1:$BG$1, 0)),'Output - Cluster ranking'!B801,INDEX('Input - companies list'!$A:$BG, 0, MATCH("Inter-Cluster Connectivity",'Input - companies list'!$A$1:$BG$1, 0)))</f>
        <v/>
      </c>
      <c r="H801">
        <f>IFERROR(PERCENTRANK(C:C,C801),0)</f>
        <v/>
      </c>
      <c r="I801">
        <f>IFERROR(1 - PERCENTRANK(D:D,D801),0)</f>
        <v/>
      </c>
      <c r="J801">
        <f>IFERROR(PERCENTRANK(E:E,E801),0)</f>
        <v/>
      </c>
      <c r="K801">
        <f>IFERROR(1 - PERCENTRANK(F:F,F801),0)</f>
        <v/>
      </c>
      <c r="L801">
        <f>IFERROR(PERCENTRANK(G:G,G801),0)</f>
        <v/>
      </c>
      <c r="M801">
        <f>H801*weightA+I801*weightB+J801*weightC+K801*weightD+L801*weightE</f>
        <v/>
      </c>
    </row>
    <row r="802" spans="1:13">
      <c r="A802">
        <f>RANK(M802,M:M)</f>
        <v/>
      </c>
      <c r="C802">
        <f>SUMIFS('Input - target event report'!H:H,'Input - target event report'!L:L,B802,'Input - target event report'!D:D, "Private Investment")</f>
        <v/>
      </c>
      <c r="D802">
        <f>IF(E802&lt;2, "N/A", (MAXIFS('Input - target event report'!E:E,'Input - target event report'!L:L,B:B,'Input - target event report'!D:D,"Private Investment")-MINIFS('Input - target event report'!E:E,'Input - target event report'!L:L,B:B,'Input - target event report'!D:D,"Private Investment"))/(E802-1))</f>
        <v/>
      </c>
      <c r="E802">
        <f>COUNTIFS('Input - target event report'!L:L,B802,'Input - target event report'!D:D, "Private Investment")</f>
        <v/>
      </c>
      <c r="F802">
        <f>AVERAGEIF(INDEX('Input - companies list'!$A:$BG, 0, MATCH("Clusters 0",'Input - companies list'!$A$1:$BG$1, 0)),'Output - Cluster ranking'!B802,INDEX('Input - companies list'!$A:$BG, 0, MATCH("Flow",'Input - companies list'!$A$1:$BG$1, 0)))</f>
        <v/>
      </c>
      <c r="G802">
        <f>AVERAGEIF(INDEX('Input - companies list'!$A:$BG, 0, MATCH("Clusters 0",'Input - companies list'!$A$1:$BG$1, 0)),'Output - Cluster ranking'!B802,INDEX('Input - companies list'!$A:$BG, 0, MATCH("Inter-Cluster Connectivity",'Input - companies list'!$A$1:$BG$1, 0)))</f>
        <v/>
      </c>
      <c r="H802">
        <f>IFERROR(PERCENTRANK(C:C,C802),0)</f>
        <v/>
      </c>
      <c r="I802">
        <f>IFERROR(1 - PERCENTRANK(D:D,D802),0)</f>
        <v/>
      </c>
      <c r="J802">
        <f>IFERROR(PERCENTRANK(E:E,E802),0)</f>
        <v/>
      </c>
      <c r="K802">
        <f>IFERROR(1 - PERCENTRANK(F:F,F802),0)</f>
        <v/>
      </c>
      <c r="L802">
        <f>IFERROR(PERCENTRANK(G:G,G802),0)</f>
        <v/>
      </c>
      <c r="M802">
        <f>H802*weightA+I802*weightB+J802*weightC+K802*weightD+L802*weightE</f>
        <v/>
      </c>
    </row>
    <row r="803" spans="1:13">
      <c r="A803">
        <f>RANK(M803,M:M)</f>
        <v/>
      </c>
      <c r="C803">
        <f>SUMIFS('Input - target event report'!H:H,'Input - target event report'!L:L,B803,'Input - target event report'!D:D, "Private Investment")</f>
        <v/>
      </c>
      <c r="D803">
        <f>IF(E803&lt;2, "N/A", (MAXIFS('Input - target event report'!E:E,'Input - target event report'!L:L,B:B,'Input - target event report'!D:D,"Private Investment")-MINIFS('Input - target event report'!E:E,'Input - target event report'!L:L,B:B,'Input - target event report'!D:D,"Private Investment"))/(E803-1))</f>
        <v/>
      </c>
      <c r="E803">
        <f>COUNTIFS('Input - target event report'!L:L,B803,'Input - target event report'!D:D, "Private Investment")</f>
        <v/>
      </c>
      <c r="F803">
        <f>AVERAGEIF(INDEX('Input - companies list'!$A:$BG, 0, MATCH("Clusters 0",'Input - companies list'!$A$1:$BG$1, 0)),'Output - Cluster ranking'!B803,INDEX('Input - companies list'!$A:$BG, 0, MATCH("Flow",'Input - companies list'!$A$1:$BG$1, 0)))</f>
        <v/>
      </c>
      <c r="G803">
        <f>AVERAGEIF(INDEX('Input - companies list'!$A:$BG, 0, MATCH("Clusters 0",'Input - companies list'!$A$1:$BG$1, 0)),'Output - Cluster ranking'!B803,INDEX('Input - companies list'!$A:$BG, 0, MATCH("Inter-Cluster Connectivity",'Input - companies list'!$A$1:$BG$1, 0)))</f>
        <v/>
      </c>
      <c r="H803">
        <f>IFERROR(PERCENTRANK(C:C,C803),0)</f>
        <v/>
      </c>
      <c r="I803">
        <f>IFERROR(1 - PERCENTRANK(D:D,D803),0)</f>
        <v/>
      </c>
      <c r="J803">
        <f>IFERROR(PERCENTRANK(E:E,E803),0)</f>
        <v/>
      </c>
      <c r="K803">
        <f>IFERROR(1 - PERCENTRANK(F:F,F803),0)</f>
        <v/>
      </c>
      <c r="L803">
        <f>IFERROR(PERCENTRANK(G:G,G803),0)</f>
        <v/>
      </c>
      <c r="M803">
        <f>H803*weightA+I803*weightB+J803*weightC+K803*weightD+L803*weightE</f>
        <v/>
      </c>
    </row>
    <row r="804" spans="1:13">
      <c r="A804">
        <f>RANK(M804,M:M)</f>
        <v/>
      </c>
      <c r="C804">
        <f>SUMIFS('Input - target event report'!H:H,'Input - target event report'!L:L,B804,'Input - target event report'!D:D, "Private Investment")</f>
        <v/>
      </c>
      <c r="D804">
        <f>IF(E804&lt;2, "N/A", (MAXIFS('Input - target event report'!E:E,'Input - target event report'!L:L,B:B,'Input - target event report'!D:D,"Private Investment")-MINIFS('Input - target event report'!E:E,'Input - target event report'!L:L,B:B,'Input - target event report'!D:D,"Private Investment"))/(E804-1))</f>
        <v/>
      </c>
      <c r="E804">
        <f>COUNTIFS('Input - target event report'!L:L,B804,'Input - target event report'!D:D, "Private Investment")</f>
        <v/>
      </c>
      <c r="F804">
        <f>AVERAGEIF(INDEX('Input - companies list'!$A:$BG, 0, MATCH("Clusters 0",'Input - companies list'!$A$1:$BG$1, 0)),'Output - Cluster ranking'!B804,INDEX('Input - companies list'!$A:$BG, 0, MATCH("Flow",'Input - companies list'!$A$1:$BG$1, 0)))</f>
        <v/>
      </c>
      <c r="G804">
        <f>AVERAGEIF(INDEX('Input - companies list'!$A:$BG, 0, MATCH("Clusters 0",'Input - companies list'!$A$1:$BG$1, 0)),'Output - Cluster ranking'!B804,INDEX('Input - companies list'!$A:$BG, 0, MATCH("Inter-Cluster Connectivity",'Input - companies list'!$A$1:$BG$1, 0)))</f>
        <v/>
      </c>
      <c r="H804">
        <f>IFERROR(PERCENTRANK(C:C,C804),0)</f>
        <v/>
      </c>
      <c r="I804">
        <f>IFERROR(1 - PERCENTRANK(D:D,D804),0)</f>
        <v/>
      </c>
      <c r="J804">
        <f>IFERROR(PERCENTRANK(E:E,E804),0)</f>
        <v/>
      </c>
      <c r="K804">
        <f>IFERROR(1 - PERCENTRANK(F:F,F804),0)</f>
        <v/>
      </c>
      <c r="L804">
        <f>IFERROR(PERCENTRANK(G:G,G804),0)</f>
        <v/>
      </c>
      <c r="M804">
        <f>H804*weightA+I804*weightB+J804*weightC+K804*weightD+L804*weightE</f>
        <v/>
      </c>
    </row>
    <row r="805" spans="1:13">
      <c r="A805">
        <f>RANK(M805,M:M)</f>
        <v/>
      </c>
      <c r="C805">
        <f>SUMIFS('Input - target event report'!H:H,'Input - target event report'!L:L,B805,'Input - target event report'!D:D, "Private Investment")</f>
        <v/>
      </c>
      <c r="D805">
        <f>IF(E805&lt;2, "N/A", (MAXIFS('Input - target event report'!E:E,'Input - target event report'!L:L,B:B,'Input - target event report'!D:D,"Private Investment")-MINIFS('Input - target event report'!E:E,'Input - target event report'!L:L,B:B,'Input - target event report'!D:D,"Private Investment"))/(E805-1))</f>
        <v/>
      </c>
      <c r="E805">
        <f>COUNTIFS('Input - target event report'!L:L,B805,'Input - target event report'!D:D, "Private Investment")</f>
        <v/>
      </c>
      <c r="F805">
        <f>AVERAGEIF(INDEX('Input - companies list'!$A:$BG, 0, MATCH("Clusters 0",'Input - companies list'!$A$1:$BG$1, 0)),'Output - Cluster ranking'!B805,INDEX('Input - companies list'!$A:$BG, 0, MATCH("Flow",'Input - companies list'!$A$1:$BG$1, 0)))</f>
        <v/>
      </c>
      <c r="G805">
        <f>AVERAGEIF(INDEX('Input - companies list'!$A:$BG, 0, MATCH("Clusters 0",'Input - companies list'!$A$1:$BG$1, 0)),'Output - Cluster ranking'!B805,INDEX('Input - companies list'!$A:$BG, 0, MATCH("Inter-Cluster Connectivity",'Input - companies list'!$A$1:$BG$1, 0)))</f>
        <v/>
      </c>
      <c r="H805">
        <f>IFERROR(PERCENTRANK(C:C,C805),0)</f>
        <v/>
      </c>
      <c r="I805">
        <f>IFERROR(1 - PERCENTRANK(D:D,D805),0)</f>
        <v/>
      </c>
      <c r="J805">
        <f>IFERROR(PERCENTRANK(E:E,E805),0)</f>
        <v/>
      </c>
      <c r="K805">
        <f>IFERROR(1 - PERCENTRANK(F:F,F805),0)</f>
        <v/>
      </c>
      <c r="L805">
        <f>IFERROR(PERCENTRANK(G:G,G805),0)</f>
        <v/>
      </c>
      <c r="M805">
        <f>H805*weightA+I805*weightB+J805*weightC+K805*weightD+L805*weightE</f>
        <v/>
      </c>
    </row>
    <row r="806" spans="1:13">
      <c r="A806">
        <f>RANK(M806,M:M)</f>
        <v/>
      </c>
      <c r="C806">
        <f>SUMIFS('Input - target event report'!H:H,'Input - target event report'!L:L,B806,'Input - target event report'!D:D, "Private Investment")</f>
        <v/>
      </c>
      <c r="D806">
        <f>IF(E806&lt;2, "N/A", (MAXIFS('Input - target event report'!E:E,'Input - target event report'!L:L,B:B,'Input - target event report'!D:D,"Private Investment")-MINIFS('Input - target event report'!E:E,'Input - target event report'!L:L,B:B,'Input - target event report'!D:D,"Private Investment"))/(E806-1))</f>
        <v/>
      </c>
      <c r="E806">
        <f>COUNTIFS('Input - target event report'!L:L,B806,'Input - target event report'!D:D, "Private Investment")</f>
        <v/>
      </c>
      <c r="F806">
        <f>AVERAGEIF(INDEX('Input - companies list'!$A:$BG, 0, MATCH("Clusters 0",'Input - companies list'!$A$1:$BG$1, 0)),'Output - Cluster ranking'!B806,INDEX('Input - companies list'!$A:$BG, 0, MATCH("Flow",'Input - companies list'!$A$1:$BG$1, 0)))</f>
        <v/>
      </c>
      <c r="G806">
        <f>AVERAGEIF(INDEX('Input - companies list'!$A:$BG, 0, MATCH("Clusters 0",'Input - companies list'!$A$1:$BG$1, 0)),'Output - Cluster ranking'!B806,INDEX('Input - companies list'!$A:$BG, 0, MATCH("Inter-Cluster Connectivity",'Input - companies list'!$A$1:$BG$1, 0)))</f>
        <v/>
      </c>
      <c r="H806">
        <f>IFERROR(PERCENTRANK(C:C,C806),0)</f>
        <v/>
      </c>
      <c r="I806">
        <f>IFERROR(1 - PERCENTRANK(D:D,D806),0)</f>
        <v/>
      </c>
      <c r="J806">
        <f>IFERROR(PERCENTRANK(E:E,E806),0)</f>
        <v/>
      </c>
      <c r="K806">
        <f>IFERROR(1 - PERCENTRANK(F:F,F806),0)</f>
        <v/>
      </c>
      <c r="L806">
        <f>IFERROR(PERCENTRANK(G:G,G806),0)</f>
        <v/>
      </c>
      <c r="M806">
        <f>H806*weightA+I806*weightB+J806*weightC+K806*weightD+L806*weightE</f>
        <v/>
      </c>
    </row>
    <row r="807" spans="1:13">
      <c r="A807">
        <f>RANK(M807,M:M)</f>
        <v/>
      </c>
      <c r="C807">
        <f>SUMIFS('Input - target event report'!H:H,'Input - target event report'!L:L,B807,'Input - target event report'!D:D, "Private Investment")</f>
        <v/>
      </c>
      <c r="D807">
        <f>IF(E807&lt;2, "N/A", (MAXIFS('Input - target event report'!E:E,'Input - target event report'!L:L,B:B,'Input - target event report'!D:D,"Private Investment")-MINIFS('Input - target event report'!E:E,'Input - target event report'!L:L,B:B,'Input - target event report'!D:D,"Private Investment"))/(E807-1))</f>
        <v/>
      </c>
      <c r="E807">
        <f>COUNTIFS('Input - target event report'!L:L,B807,'Input - target event report'!D:D, "Private Investment")</f>
        <v/>
      </c>
      <c r="F807">
        <f>AVERAGEIF(INDEX('Input - companies list'!$A:$BG, 0, MATCH("Clusters 0",'Input - companies list'!$A$1:$BG$1, 0)),'Output - Cluster ranking'!B807,INDEX('Input - companies list'!$A:$BG, 0, MATCH("Flow",'Input - companies list'!$A$1:$BG$1, 0)))</f>
        <v/>
      </c>
      <c r="G807">
        <f>AVERAGEIF(INDEX('Input - companies list'!$A:$BG, 0, MATCH("Clusters 0",'Input - companies list'!$A$1:$BG$1, 0)),'Output - Cluster ranking'!B807,INDEX('Input - companies list'!$A:$BG, 0, MATCH("Inter-Cluster Connectivity",'Input - companies list'!$A$1:$BG$1, 0)))</f>
        <v/>
      </c>
      <c r="H807">
        <f>IFERROR(PERCENTRANK(C:C,C807),0)</f>
        <v/>
      </c>
      <c r="I807">
        <f>IFERROR(1 - PERCENTRANK(D:D,D807),0)</f>
        <v/>
      </c>
      <c r="J807">
        <f>IFERROR(PERCENTRANK(E:E,E807),0)</f>
        <v/>
      </c>
      <c r="K807">
        <f>IFERROR(1 - PERCENTRANK(F:F,F807),0)</f>
        <v/>
      </c>
      <c r="L807">
        <f>IFERROR(PERCENTRANK(G:G,G807),0)</f>
        <v/>
      </c>
      <c r="M807">
        <f>H807*weightA+I807*weightB+J807*weightC+K807*weightD+L807*weightE</f>
        <v/>
      </c>
    </row>
    <row r="808" spans="1:13">
      <c r="A808">
        <f>RANK(M808,M:M)</f>
        <v/>
      </c>
      <c r="C808">
        <f>SUMIFS('Input - target event report'!H:H,'Input - target event report'!L:L,B808,'Input - target event report'!D:D, "Private Investment")</f>
        <v/>
      </c>
      <c r="D808">
        <f>IF(E808&lt;2, "N/A", (MAXIFS('Input - target event report'!E:E,'Input - target event report'!L:L,B:B,'Input - target event report'!D:D,"Private Investment")-MINIFS('Input - target event report'!E:E,'Input - target event report'!L:L,B:B,'Input - target event report'!D:D,"Private Investment"))/(E808-1))</f>
        <v/>
      </c>
      <c r="E808">
        <f>COUNTIFS('Input - target event report'!L:L,B808,'Input - target event report'!D:D, "Private Investment")</f>
        <v/>
      </c>
      <c r="F808">
        <f>AVERAGEIF(INDEX('Input - companies list'!$A:$BG, 0, MATCH("Clusters 0",'Input - companies list'!$A$1:$BG$1, 0)),'Output - Cluster ranking'!B808,INDEX('Input - companies list'!$A:$BG, 0, MATCH("Flow",'Input - companies list'!$A$1:$BG$1, 0)))</f>
        <v/>
      </c>
      <c r="G808">
        <f>AVERAGEIF(INDEX('Input - companies list'!$A:$BG, 0, MATCH("Clusters 0",'Input - companies list'!$A$1:$BG$1, 0)),'Output - Cluster ranking'!B808,INDEX('Input - companies list'!$A:$BG, 0, MATCH("Inter-Cluster Connectivity",'Input - companies list'!$A$1:$BG$1, 0)))</f>
        <v/>
      </c>
      <c r="H808">
        <f>IFERROR(PERCENTRANK(C:C,C808),0)</f>
        <v/>
      </c>
      <c r="I808">
        <f>IFERROR(1 - PERCENTRANK(D:D,D808),0)</f>
        <v/>
      </c>
      <c r="J808">
        <f>IFERROR(PERCENTRANK(E:E,E808),0)</f>
        <v/>
      </c>
      <c r="K808">
        <f>IFERROR(1 - PERCENTRANK(F:F,F808),0)</f>
        <v/>
      </c>
      <c r="L808">
        <f>IFERROR(PERCENTRANK(G:G,G808),0)</f>
        <v/>
      </c>
      <c r="M808">
        <f>H808*weightA+I808*weightB+J808*weightC+K808*weightD+L808*weightE</f>
        <v/>
      </c>
    </row>
    <row r="809" spans="1:13">
      <c r="A809">
        <f>RANK(M809,M:M)</f>
        <v/>
      </c>
      <c r="C809">
        <f>SUMIFS('Input - target event report'!H:H,'Input - target event report'!L:L,B809,'Input - target event report'!D:D, "Private Investment")</f>
        <v/>
      </c>
      <c r="D809">
        <f>IF(E809&lt;2, "N/A", (MAXIFS('Input - target event report'!E:E,'Input - target event report'!L:L,B:B,'Input - target event report'!D:D,"Private Investment")-MINIFS('Input - target event report'!E:E,'Input - target event report'!L:L,B:B,'Input - target event report'!D:D,"Private Investment"))/(E809-1))</f>
        <v/>
      </c>
      <c r="E809">
        <f>COUNTIFS('Input - target event report'!L:L,B809,'Input - target event report'!D:D, "Private Investment")</f>
        <v/>
      </c>
      <c r="F809">
        <f>AVERAGEIF(INDEX('Input - companies list'!$A:$BG, 0, MATCH("Clusters 0",'Input - companies list'!$A$1:$BG$1, 0)),'Output - Cluster ranking'!B809,INDEX('Input - companies list'!$A:$BG, 0, MATCH("Flow",'Input - companies list'!$A$1:$BG$1, 0)))</f>
        <v/>
      </c>
      <c r="G809">
        <f>AVERAGEIF(INDEX('Input - companies list'!$A:$BG, 0, MATCH("Clusters 0",'Input - companies list'!$A$1:$BG$1, 0)),'Output - Cluster ranking'!B809,INDEX('Input - companies list'!$A:$BG, 0, MATCH("Inter-Cluster Connectivity",'Input - companies list'!$A$1:$BG$1, 0)))</f>
        <v/>
      </c>
      <c r="H809">
        <f>IFERROR(PERCENTRANK(C:C,C809),0)</f>
        <v/>
      </c>
      <c r="I809">
        <f>IFERROR(1 - PERCENTRANK(D:D,D809),0)</f>
        <v/>
      </c>
      <c r="J809">
        <f>IFERROR(PERCENTRANK(E:E,E809),0)</f>
        <v/>
      </c>
      <c r="K809">
        <f>IFERROR(1 - PERCENTRANK(F:F,F809),0)</f>
        <v/>
      </c>
      <c r="L809">
        <f>IFERROR(PERCENTRANK(G:G,G809),0)</f>
        <v/>
      </c>
      <c r="M809">
        <f>H809*weightA+I809*weightB+J809*weightC+K809*weightD+L809*weightE</f>
        <v/>
      </c>
    </row>
    <row r="810" spans="1:13">
      <c r="A810">
        <f>RANK(M810,M:M)</f>
        <v/>
      </c>
      <c r="C810">
        <f>SUMIFS('Input - target event report'!H:H,'Input - target event report'!L:L,B810,'Input - target event report'!D:D, "Private Investment")</f>
        <v/>
      </c>
      <c r="D810">
        <f>IF(E810&lt;2, "N/A", (MAXIFS('Input - target event report'!E:E,'Input - target event report'!L:L,B:B,'Input - target event report'!D:D,"Private Investment")-MINIFS('Input - target event report'!E:E,'Input - target event report'!L:L,B:B,'Input - target event report'!D:D,"Private Investment"))/(E810-1))</f>
        <v/>
      </c>
      <c r="E810">
        <f>COUNTIFS('Input - target event report'!L:L,B810,'Input - target event report'!D:D, "Private Investment")</f>
        <v/>
      </c>
      <c r="F810">
        <f>AVERAGEIF(INDEX('Input - companies list'!$A:$BG, 0, MATCH("Clusters 0",'Input - companies list'!$A$1:$BG$1, 0)),'Output - Cluster ranking'!B810,INDEX('Input - companies list'!$A:$BG, 0, MATCH("Flow",'Input - companies list'!$A$1:$BG$1, 0)))</f>
        <v/>
      </c>
      <c r="G810">
        <f>AVERAGEIF(INDEX('Input - companies list'!$A:$BG, 0, MATCH("Clusters 0",'Input - companies list'!$A$1:$BG$1, 0)),'Output - Cluster ranking'!B810,INDEX('Input - companies list'!$A:$BG, 0, MATCH("Inter-Cluster Connectivity",'Input - companies list'!$A$1:$BG$1, 0)))</f>
        <v/>
      </c>
      <c r="H810">
        <f>IFERROR(PERCENTRANK(C:C,C810),0)</f>
        <v/>
      </c>
      <c r="I810">
        <f>IFERROR(1 - PERCENTRANK(D:D,D810),0)</f>
        <v/>
      </c>
      <c r="J810">
        <f>IFERROR(PERCENTRANK(E:E,E810),0)</f>
        <v/>
      </c>
      <c r="K810">
        <f>IFERROR(1 - PERCENTRANK(F:F,F810),0)</f>
        <v/>
      </c>
      <c r="L810">
        <f>IFERROR(PERCENTRANK(G:G,G810),0)</f>
        <v/>
      </c>
      <c r="M810">
        <f>H810*weightA+I810*weightB+J810*weightC+K810*weightD+L810*weightE</f>
        <v/>
      </c>
    </row>
    <row r="811" spans="1:13">
      <c r="A811">
        <f>RANK(M811,M:M)</f>
        <v/>
      </c>
      <c r="C811">
        <f>SUMIFS('Input - target event report'!H:H,'Input - target event report'!L:L,B811,'Input - target event report'!D:D, "Private Investment")</f>
        <v/>
      </c>
      <c r="D811">
        <f>IF(E811&lt;2, "N/A", (MAXIFS('Input - target event report'!E:E,'Input - target event report'!L:L,B:B,'Input - target event report'!D:D,"Private Investment")-MINIFS('Input - target event report'!E:E,'Input - target event report'!L:L,B:B,'Input - target event report'!D:D,"Private Investment"))/(E811-1))</f>
        <v/>
      </c>
      <c r="E811">
        <f>COUNTIFS('Input - target event report'!L:L,B811,'Input - target event report'!D:D, "Private Investment")</f>
        <v/>
      </c>
      <c r="F811">
        <f>AVERAGEIF(INDEX('Input - companies list'!$A:$BG, 0, MATCH("Clusters 0",'Input - companies list'!$A$1:$BG$1, 0)),'Output - Cluster ranking'!B811,INDEX('Input - companies list'!$A:$BG, 0, MATCH("Flow",'Input - companies list'!$A$1:$BG$1, 0)))</f>
        <v/>
      </c>
      <c r="G811">
        <f>AVERAGEIF(INDEX('Input - companies list'!$A:$BG, 0, MATCH("Clusters 0",'Input - companies list'!$A$1:$BG$1, 0)),'Output - Cluster ranking'!B811,INDEX('Input - companies list'!$A:$BG, 0, MATCH("Inter-Cluster Connectivity",'Input - companies list'!$A$1:$BG$1, 0)))</f>
        <v/>
      </c>
      <c r="H811">
        <f>IFERROR(PERCENTRANK(C:C,C811),0)</f>
        <v/>
      </c>
      <c r="I811">
        <f>IFERROR(1 - PERCENTRANK(D:D,D811),0)</f>
        <v/>
      </c>
      <c r="J811">
        <f>IFERROR(PERCENTRANK(E:E,E811),0)</f>
        <v/>
      </c>
      <c r="K811">
        <f>IFERROR(1 - PERCENTRANK(F:F,F811),0)</f>
        <v/>
      </c>
      <c r="L811">
        <f>IFERROR(PERCENTRANK(G:G,G811),0)</f>
        <v/>
      </c>
      <c r="M811">
        <f>H811*weightA+I811*weightB+J811*weightC+K811*weightD+L811*weightE</f>
        <v/>
      </c>
    </row>
    <row r="812" spans="1:13">
      <c r="A812">
        <f>RANK(M812,M:M)</f>
        <v/>
      </c>
      <c r="C812">
        <f>SUMIFS('Input - target event report'!H:H,'Input - target event report'!L:L,B812,'Input - target event report'!D:D, "Private Investment")</f>
        <v/>
      </c>
      <c r="D812">
        <f>IF(E812&lt;2, "N/A", (MAXIFS('Input - target event report'!E:E,'Input - target event report'!L:L,B:B,'Input - target event report'!D:D,"Private Investment")-MINIFS('Input - target event report'!E:E,'Input - target event report'!L:L,B:B,'Input - target event report'!D:D,"Private Investment"))/(E812-1))</f>
        <v/>
      </c>
      <c r="E812">
        <f>COUNTIFS('Input - target event report'!L:L,B812,'Input - target event report'!D:D, "Private Investment")</f>
        <v/>
      </c>
      <c r="F812">
        <f>AVERAGEIF(INDEX('Input - companies list'!$A:$BG, 0, MATCH("Clusters 0",'Input - companies list'!$A$1:$BG$1, 0)),'Output - Cluster ranking'!B812,INDEX('Input - companies list'!$A:$BG, 0, MATCH("Flow",'Input - companies list'!$A$1:$BG$1, 0)))</f>
        <v/>
      </c>
      <c r="G812">
        <f>AVERAGEIF(INDEX('Input - companies list'!$A:$BG, 0, MATCH("Clusters 0",'Input - companies list'!$A$1:$BG$1, 0)),'Output - Cluster ranking'!B812,INDEX('Input - companies list'!$A:$BG, 0, MATCH("Inter-Cluster Connectivity",'Input - companies list'!$A$1:$BG$1, 0)))</f>
        <v/>
      </c>
      <c r="H812">
        <f>IFERROR(PERCENTRANK(C:C,C812),0)</f>
        <v/>
      </c>
      <c r="I812">
        <f>IFERROR(1 - PERCENTRANK(D:D,D812),0)</f>
        <v/>
      </c>
      <c r="J812">
        <f>IFERROR(PERCENTRANK(E:E,E812),0)</f>
        <v/>
      </c>
      <c r="K812">
        <f>IFERROR(1 - PERCENTRANK(F:F,F812),0)</f>
        <v/>
      </c>
      <c r="L812">
        <f>IFERROR(PERCENTRANK(G:G,G812),0)</f>
        <v/>
      </c>
      <c r="M812">
        <f>H812*weightA+I812*weightB+J812*weightC+K812*weightD+L812*weightE</f>
        <v/>
      </c>
    </row>
    <row r="813" spans="1:13">
      <c r="A813">
        <f>RANK(M813,M:M)</f>
        <v/>
      </c>
      <c r="C813">
        <f>SUMIFS('Input - target event report'!H:H,'Input - target event report'!L:L,B813,'Input - target event report'!D:D, "Private Investment")</f>
        <v/>
      </c>
      <c r="D813">
        <f>IF(E813&lt;2, "N/A", (MAXIFS('Input - target event report'!E:E,'Input - target event report'!L:L,B:B,'Input - target event report'!D:D,"Private Investment")-MINIFS('Input - target event report'!E:E,'Input - target event report'!L:L,B:B,'Input - target event report'!D:D,"Private Investment"))/(E813-1))</f>
        <v/>
      </c>
      <c r="E813">
        <f>COUNTIFS('Input - target event report'!L:L,B813,'Input - target event report'!D:D, "Private Investment")</f>
        <v/>
      </c>
      <c r="F813">
        <f>AVERAGEIF(INDEX('Input - companies list'!$A:$BG, 0, MATCH("Clusters 0",'Input - companies list'!$A$1:$BG$1, 0)),'Output - Cluster ranking'!B813,INDEX('Input - companies list'!$A:$BG, 0, MATCH("Flow",'Input - companies list'!$A$1:$BG$1, 0)))</f>
        <v/>
      </c>
      <c r="G813">
        <f>AVERAGEIF(INDEX('Input - companies list'!$A:$BG, 0, MATCH("Clusters 0",'Input - companies list'!$A$1:$BG$1, 0)),'Output - Cluster ranking'!B813,INDEX('Input - companies list'!$A:$BG, 0, MATCH("Inter-Cluster Connectivity",'Input - companies list'!$A$1:$BG$1, 0)))</f>
        <v/>
      </c>
      <c r="H813">
        <f>IFERROR(PERCENTRANK(C:C,C813),0)</f>
        <v/>
      </c>
      <c r="I813">
        <f>IFERROR(1 - PERCENTRANK(D:D,D813),0)</f>
        <v/>
      </c>
      <c r="J813">
        <f>IFERROR(PERCENTRANK(E:E,E813),0)</f>
        <v/>
      </c>
      <c r="K813">
        <f>IFERROR(1 - PERCENTRANK(F:F,F813),0)</f>
        <v/>
      </c>
      <c r="L813">
        <f>IFERROR(PERCENTRANK(G:G,G813),0)</f>
        <v/>
      </c>
      <c r="M813">
        <f>H813*weightA+I813*weightB+J813*weightC+K813*weightD+L813*weightE</f>
        <v/>
      </c>
    </row>
    <row r="814" spans="1:13">
      <c r="A814">
        <f>RANK(M814,M:M)</f>
        <v/>
      </c>
      <c r="C814">
        <f>SUMIFS('Input - target event report'!H:H,'Input - target event report'!L:L,B814,'Input - target event report'!D:D, "Private Investment")</f>
        <v/>
      </c>
      <c r="D814">
        <f>IF(E814&lt;2, "N/A", (MAXIFS('Input - target event report'!E:E,'Input - target event report'!L:L,B:B,'Input - target event report'!D:D,"Private Investment")-MINIFS('Input - target event report'!E:E,'Input - target event report'!L:L,B:B,'Input - target event report'!D:D,"Private Investment"))/(E814-1))</f>
        <v/>
      </c>
      <c r="E814">
        <f>COUNTIFS('Input - target event report'!L:L,B814,'Input - target event report'!D:D, "Private Investment")</f>
        <v/>
      </c>
      <c r="F814">
        <f>AVERAGEIF(INDEX('Input - companies list'!$A:$BG, 0, MATCH("Clusters 0",'Input - companies list'!$A$1:$BG$1, 0)),'Output - Cluster ranking'!B814,INDEX('Input - companies list'!$A:$BG, 0, MATCH("Flow",'Input - companies list'!$A$1:$BG$1, 0)))</f>
        <v/>
      </c>
      <c r="G814">
        <f>AVERAGEIF(INDEX('Input - companies list'!$A:$BG, 0, MATCH("Clusters 0",'Input - companies list'!$A$1:$BG$1, 0)),'Output - Cluster ranking'!B814,INDEX('Input - companies list'!$A:$BG, 0, MATCH("Inter-Cluster Connectivity",'Input - companies list'!$A$1:$BG$1, 0)))</f>
        <v/>
      </c>
      <c r="H814">
        <f>IFERROR(PERCENTRANK(C:C,C814),0)</f>
        <v/>
      </c>
      <c r="I814">
        <f>IFERROR(1 - PERCENTRANK(D:D,D814),0)</f>
        <v/>
      </c>
      <c r="J814">
        <f>IFERROR(PERCENTRANK(E:E,E814),0)</f>
        <v/>
      </c>
      <c r="K814">
        <f>IFERROR(1 - PERCENTRANK(F:F,F814),0)</f>
        <v/>
      </c>
      <c r="L814">
        <f>IFERROR(PERCENTRANK(G:G,G814),0)</f>
        <v/>
      </c>
      <c r="M814">
        <f>H814*weightA+I814*weightB+J814*weightC+K814*weightD+L814*weightE</f>
        <v/>
      </c>
    </row>
    <row r="815" spans="1:13">
      <c r="A815">
        <f>RANK(M815,M:M)</f>
        <v/>
      </c>
      <c r="C815">
        <f>SUMIFS('Input - target event report'!H:H,'Input - target event report'!L:L,B815,'Input - target event report'!D:D, "Private Investment")</f>
        <v/>
      </c>
      <c r="D815">
        <f>IF(E815&lt;2, "N/A", (MAXIFS('Input - target event report'!E:E,'Input - target event report'!L:L,B:B,'Input - target event report'!D:D,"Private Investment")-MINIFS('Input - target event report'!E:E,'Input - target event report'!L:L,B:B,'Input - target event report'!D:D,"Private Investment"))/(E815-1))</f>
        <v/>
      </c>
      <c r="E815">
        <f>COUNTIFS('Input - target event report'!L:L,B815,'Input - target event report'!D:D, "Private Investment")</f>
        <v/>
      </c>
      <c r="F815">
        <f>AVERAGEIF(INDEX('Input - companies list'!$A:$BG, 0, MATCH("Clusters 0",'Input - companies list'!$A$1:$BG$1, 0)),'Output - Cluster ranking'!B815,INDEX('Input - companies list'!$A:$BG, 0, MATCH("Flow",'Input - companies list'!$A$1:$BG$1, 0)))</f>
        <v/>
      </c>
      <c r="G815">
        <f>AVERAGEIF(INDEX('Input - companies list'!$A:$BG, 0, MATCH("Clusters 0",'Input - companies list'!$A$1:$BG$1, 0)),'Output - Cluster ranking'!B815,INDEX('Input - companies list'!$A:$BG, 0, MATCH("Inter-Cluster Connectivity",'Input - companies list'!$A$1:$BG$1, 0)))</f>
        <v/>
      </c>
      <c r="H815">
        <f>IFERROR(PERCENTRANK(C:C,C815),0)</f>
        <v/>
      </c>
      <c r="I815">
        <f>IFERROR(1 - PERCENTRANK(D:D,D815),0)</f>
        <v/>
      </c>
      <c r="J815">
        <f>IFERROR(PERCENTRANK(E:E,E815),0)</f>
        <v/>
      </c>
      <c r="K815">
        <f>IFERROR(1 - PERCENTRANK(F:F,F815),0)</f>
        <v/>
      </c>
      <c r="L815">
        <f>IFERROR(PERCENTRANK(G:G,G815),0)</f>
        <v/>
      </c>
      <c r="M815">
        <f>H815*weightA+I815*weightB+J815*weightC+K815*weightD+L815*weightE</f>
        <v/>
      </c>
    </row>
    <row r="816" spans="1:13">
      <c r="A816">
        <f>RANK(M816,M:M)</f>
        <v/>
      </c>
      <c r="C816">
        <f>SUMIFS('Input - target event report'!H:H,'Input - target event report'!L:L,B816,'Input - target event report'!D:D, "Private Investment")</f>
        <v/>
      </c>
      <c r="D816">
        <f>IF(E816&lt;2, "N/A", (MAXIFS('Input - target event report'!E:E,'Input - target event report'!L:L,B:B,'Input - target event report'!D:D,"Private Investment")-MINIFS('Input - target event report'!E:E,'Input - target event report'!L:L,B:B,'Input - target event report'!D:D,"Private Investment"))/(E816-1))</f>
        <v/>
      </c>
      <c r="E816">
        <f>COUNTIFS('Input - target event report'!L:L,B816,'Input - target event report'!D:D, "Private Investment")</f>
        <v/>
      </c>
      <c r="F816">
        <f>AVERAGEIF(INDEX('Input - companies list'!$A:$BG, 0, MATCH("Clusters 0",'Input - companies list'!$A$1:$BG$1, 0)),'Output - Cluster ranking'!B816,INDEX('Input - companies list'!$A:$BG, 0, MATCH("Flow",'Input - companies list'!$A$1:$BG$1, 0)))</f>
        <v/>
      </c>
      <c r="G816">
        <f>AVERAGEIF(INDEX('Input - companies list'!$A:$BG, 0, MATCH("Clusters 0",'Input - companies list'!$A$1:$BG$1, 0)),'Output - Cluster ranking'!B816,INDEX('Input - companies list'!$A:$BG, 0, MATCH("Inter-Cluster Connectivity",'Input - companies list'!$A$1:$BG$1, 0)))</f>
        <v/>
      </c>
      <c r="H816">
        <f>IFERROR(PERCENTRANK(C:C,C816),0)</f>
        <v/>
      </c>
      <c r="I816">
        <f>IFERROR(1 - PERCENTRANK(D:D,D816),0)</f>
        <v/>
      </c>
      <c r="J816">
        <f>IFERROR(PERCENTRANK(E:E,E816),0)</f>
        <v/>
      </c>
      <c r="K816">
        <f>IFERROR(1 - PERCENTRANK(F:F,F816),0)</f>
        <v/>
      </c>
      <c r="L816">
        <f>IFERROR(PERCENTRANK(G:G,G816),0)</f>
        <v/>
      </c>
      <c r="M816">
        <f>H816*weightA+I816*weightB+J816*weightC+K816*weightD+L816*weightE</f>
        <v/>
      </c>
    </row>
    <row r="817" spans="1:13">
      <c r="A817">
        <f>RANK(M817,M:M)</f>
        <v/>
      </c>
      <c r="C817">
        <f>SUMIFS('Input - target event report'!H:H,'Input - target event report'!L:L,B817,'Input - target event report'!D:D, "Private Investment")</f>
        <v/>
      </c>
      <c r="D817">
        <f>IF(E817&lt;2, "N/A", (MAXIFS('Input - target event report'!E:E,'Input - target event report'!L:L,B:B,'Input - target event report'!D:D,"Private Investment")-MINIFS('Input - target event report'!E:E,'Input - target event report'!L:L,B:B,'Input - target event report'!D:D,"Private Investment"))/(E817-1))</f>
        <v/>
      </c>
      <c r="E817">
        <f>COUNTIFS('Input - target event report'!L:L,B817,'Input - target event report'!D:D, "Private Investment")</f>
        <v/>
      </c>
      <c r="F817">
        <f>AVERAGEIF(INDEX('Input - companies list'!$A:$BG, 0, MATCH("Clusters 0",'Input - companies list'!$A$1:$BG$1, 0)),'Output - Cluster ranking'!B817,INDEX('Input - companies list'!$A:$BG, 0, MATCH("Flow",'Input - companies list'!$A$1:$BG$1, 0)))</f>
        <v/>
      </c>
      <c r="G817">
        <f>AVERAGEIF(INDEX('Input - companies list'!$A:$BG, 0, MATCH("Clusters 0",'Input - companies list'!$A$1:$BG$1, 0)),'Output - Cluster ranking'!B817,INDEX('Input - companies list'!$A:$BG, 0, MATCH("Inter-Cluster Connectivity",'Input - companies list'!$A$1:$BG$1, 0)))</f>
        <v/>
      </c>
      <c r="H817">
        <f>IFERROR(PERCENTRANK(C:C,C817),0)</f>
        <v/>
      </c>
      <c r="I817">
        <f>IFERROR(1 - PERCENTRANK(D:D,D817),0)</f>
        <v/>
      </c>
      <c r="J817">
        <f>IFERROR(PERCENTRANK(E:E,E817),0)</f>
        <v/>
      </c>
      <c r="K817">
        <f>IFERROR(1 - PERCENTRANK(F:F,F817),0)</f>
        <v/>
      </c>
      <c r="L817">
        <f>IFERROR(PERCENTRANK(G:G,G817),0)</f>
        <v/>
      </c>
      <c r="M817">
        <f>H817*weightA+I817*weightB+J817*weightC+K817*weightD+L817*weightE</f>
        <v/>
      </c>
    </row>
    <row r="818" spans="1:13">
      <c r="A818">
        <f>RANK(M818,M:M)</f>
        <v/>
      </c>
      <c r="C818">
        <f>SUMIFS('Input - target event report'!H:H,'Input - target event report'!L:L,B818,'Input - target event report'!D:D, "Private Investment")</f>
        <v/>
      </c>
      <c r="D818">
        <f>IF(E818&lt;2, "N/A", (MAXIFS('Input - target event report'!E:E,'Input - target event report'!L:L,B:B,'Input - target event report'!D:D,"Private Investment")-MINIFS('Input - target event report'!E:E,'Input - target event report'!L:L,B:B,'Input - target event report'!D:D,"Private Investment"))/(E818-1))</f>
        <v/>
      </c>
      <c r="E818">
        <f>COUNTIFS('Input - target event report'!L:L,B818,'Input - target event report'!D:D, "Private Investment")</f>
        <v/>
      </c>
      <c r="F818">
        <f>AVERAGEIF(INDEX('Input - companies list'!$A:$BG, 0, MATCH("Clusters 0",'Input - companies list'!$A$1:$BG$1, 0)),'Output - Cluster ranking'!B818,INDEX('Input - companies list'!$A:$BG, 0, MATCH("Flow",'Input - companies list'!$A$1:$BG$1, 0)))</f>
        <v/>
      </c>
      <c r="G818">
        <f>AVERAGEIF(INDEX('Input - companies list'!$A:$BG, 0, MATCH("Clusters 0",'Input - companies list'!$A$1:$BG$1, 0)),'Output - Cluster ranking'!B818,INDEX('Input - companies list'!$A:$BG, 0, MATCH("Inter-Cluster Connectivity",'Input - companies list'!$A$1:$BG$1, 0)))</f>
        <v/>
      </c>
      <c r="H818">
        <f>IFERROR(PERCENTRANK(C:C,C818),0)</f>
        <v/>
      </c>
      <c r="I818">
        <f>IFERROR(1 - PERCENTRANK(D:D,D818),0)</f>
        <v/>
      </c>
      <c r="J818">
        <f>IFERROR(PERCENTRANK(E:E,E818),0)</f>
        <v/>
      </c>
      <c r="K818">
        <f>IFERROR(1 - PERCENTRANK(F:F,F818),0)</f>
        <v/>
      </c>
      <c r="L818">
        <f>IFERROR(PERCENTRANK(G:G,G818),0)</f>
        <v/>
      </c>
      <c r="M818">
        <f>H818*weightA+I818*weightB+J818*weightC+K818*weightD+L818*weightE</f>
        <v/>
      </c>
    </row>
    <row r="819" spans="1:13">
      <c r="A819">
        <f>RANK(M819,M:M)</f>
        <v/>
      </c>
      <c r="C819">
        <f>SUMIFS('Input - target event report'!H:H,'Input - target event report'!L:L,B819,'Input - target event report'!D:D, "Private Investment")</f>
        <v/>
      </c>
      <c r="D819">
        <f>IF(E819&lt;2, "N/A", (MAXIFS('Input - target event report'!E:E,'Input - target event report'!L:L,B:B,'Input - target event report'!D:D,"Private Investment")-MINIFS('Input - target event report'!E:E,'Input - target event report'!L:L,B:B,'Input - target event report'!D:D,"Private Investment"))/(E819-1))</f>
        <v/>
      </c>
      <c r="E819">
        <f>COUNTIFS('Input - target event report'!L:L,B819,'Input - target event report'!D:D, "Private Investment")</f>
        <v/>
      </c>
      <c r="F819">
        <f>AVERAGEIF(INDEX('Input - companies list'!$A:$BG, 0, MATCH("Clusters 0",'Input - companies list'!$A$1:$BG$1, 0)),'Output - Cluster ranking'!B819,INDEX('Input - companies list'!$A:$BG, 0, MATCH("Flow",'Input - companies list'!$A$1:$BG$1, 0)))</f>
        <v/>
      </c>
      <c r="G819">
        <f>AVERAGEIF(INDEX('Input - companies list'!$A:$BG, 0, MATCH("Clusters 0",'Input - companies list'!$A$1:$BG$1, 0)),'Output - Cluster ranking'!B819,INDEX('Input - companies list'!$A:$BG, 0, MATCH("Inter-Cluster Connectivity",'Input - companies list'!$A$1:$BG$1, 0)))</f>
        <v/>
      </c>
      <c r="H819">
        <f>IFERROR(PERCENTRANK(C:C,C819),0)</f>
        <v/>
      </c>
      <c r="I819">
        <f>IFERROR(1 - PERCENTRANK(D:D,D819),0)</f>
        <v/>
      </c>
      <c r="J819">
        <f>IFERROR(PERCENTRANK(E:E,E819),0)</f>
        <v/>
      </c>
      <c r="K819">
        <f>IFERROR(1 - PERCENTRANK(F:F,F819),0)</f>
        <v/>
      </c>
      <c r="L819">
        <f>IFERROR(PERCENTRANK(G:G,G819),0)</f>
        <v/>
      </c>
      <c r="M819">
        <f>H819*weightA+I819*weightB+J819*weightC+K819*weightD+L819*weightE</f>
        <v/>
      </c>
    </row>
    <row r="820" spans="1:13">
      <c r="A820">
        <f>RANK(M820,M:M)</f>
        <v/>
      </c>
      <c r="C820">
        <f>SUMIFS('Input - target event report'!H:H,'Input - target event report'!L:L,B820,'Input - target event report'!D:D, "Private Investment")</f>
        <v/>
      </c>
      <c r="D820">
        <f>IF(E820&lt;2, "N/A", (MAXIFS('Input - target event report'!E:E,'Input - target event report'!L:L,B:B,'Input - target event report'!D:D,"Private Investment")-MINIFS('Input - target event report'!E:E,'Input - target event report'!L:L,B:B,'Input - target event report'!D:D,"Private Investment"))/(E820-1))</f>
        <v/>
      </c>
      <c r="E820">
        <f>COUNTIFS('Input - target event report'!L:L,B820,'Input - target event report'!D:D, "Private Investment")</f>
        <v/>
      </c>
      <c r="F820">
        <f>AVERAGEIF(INDEX('Input - companies list'!$A:$BG, 0, MATCH("Clusters 0",'Input - companies list'!$A$1:$BG$1, 0)),'Output - Cluster ranking'!B820,INDEX('Input - companies list'!$A:$BG, 0, MATCH("Flow",'Input - companies list'!$A$1:$BG$1, 0)))</f>
        <v/>
      </c>
      <c r="G820">
        <f>AVERAGEIF(INDEX('Input - companies list'!$A:$BG, 0, MATCH("Clusters 0",'Input - companies list'!$A$1:$BG$1, 0)),'Output - Cluster ranking'!B820,INDEX('Input - companies list'!$A:$BG, 0, MATCH("Inter-Cluster Connectivity",'Input - companies list'!$A$1:$BG$1, 0)))</f>
        <v/>
      </c>
      <c r="H820">
        <f>IFERROR(PERCENTRANK(C:C,C820),0)</f>
        <v/>
      </c>
      <c r="I820">
        <f>IFERROR(1 - PERCENTRANK(D:D,D820),0)</f>
        <v/>
      </c>
      <c r="J820">
        <f>IFERROR(PERCENTRANK(E:E,E820),0)</f>
        <v/>
      </c>
      <c r="K820">
        <f>IFERROR(1 - PERCENTRANK(F:F,F820),0)</f>
        <v/>
      </c>
      <c r="L820">
        <f>IFERROR(PERCENTRANK(G:G,G820),0)</f>
        <v/>
      </c>
      <c r="M820">
        <f>H820*weightA+I820*weightB+J820*weightC+K820*weightD+L820*weightE</f>
        <v/>
      </c>
    </row>
    <row r="821" spans="1:13">
      <c r="A821">
        <f>RANK(M821,M:M)</f>
        <v/>
      </c>
      <c r="C821">
        <f>SUMIFS('Input - target event report'!H:H,'Input - target event report'!L:L,B821,'Input - target event report'!D:D, "Private Investment")</f>
        <v/>
      </c>
      <c r="D821">
        <f>IF(E821&lt;2, "N/A", (MAXIFS('Input - target event report'!E:E,'Input - target event report'!L:L,B:B,'Input - target event report'!D:D,"Private Investment")-MINIFS('Input - target event report'!E:E,'Input - target event report'!L:L,B:B,'Input - target event report'!D:D,"Private Investment"))/(E821-1))</f>
        <v/>
      </c>
      <c r="E821">
        <f>COUNTIFS('Input - target event report'!L:L,B821,'Input - target event report'!D:D, "Private Investment")</f>
        <v/>
      </c>
      <c r="F821">
        <f>AVERAGEIF(INDEX('Input - companies list'!$A:$BG, 0, MATCH("Clusters 0",'Input - companies list'!$A$1:$BG$1, 0)),'Output - Cluster ranking'!B821,INDEX('Input - companies list'!$A:$BG, 0, MATCH("Flow",'Input - companies list'!$A$1:$BG$1, 0)))</f>
        <v/>
      </c>
      <c r="G821">
        <f>AVERAGEIF(INDEX('Input - companies list'!$A:$BG, 0, MATCH("Clusters 0",'Input - companies list'!$A$1:$BG$1, 0)),'Output - Cluster ranking'!B821,INDEX('Input - companies list'!$A:$BG, 0, MATCH("Inter-Cluster Connectivity",'Input - companies list'!$A$1:$BG$1, 0)))</f>
        <v/>
      </c>
      <c r="H821">
        <f>IFERROR(PERCENTRANK(C:C,C821),0)</f>
        <v/>
      </c>
      <c r="I821">
        <f>IFERROR(1 - PERCENTRANK(D:D,D821),0)</f>
        <v/>
      </c>
      <c r="J821">
        <f>IFERROR(PERCENTRANK(E:E,E821),0)</f>
        <v/>
      </c>
      <c r="K821">
        <f>IFERROR(1 - PERCENTRANK(F:F,F821),0)</f>
        <v/>
      </c>
      <c r="L821">
        <f>IFERROR(PERCENTRANK(G:G,G821),0)</f>
        <v/>
      </c>
      <c r="M821">
        <f>H821*weightA+I821*weightB+J821*weightC+K821*weightD+L821*weightE</f>
        <v/>
      </c>
    </row>
    <row r="822" spans="1:13">
      <c r="A822">
        <f>RANK(M822,M:M)</f>
        <v/>
      </c>
      <c r="C822">
        <f>SUMIFS('Input - target event report'!H:H,'Input - target event report'!L:L,B822,'Input - target event report'!D:D, "Private Investment")</f>
        <v/>
      </c>
      <c r="D822">
        <f>IF(E822&lt;2, "N/A", (MAXIFS('Input - target event report'!E:E,'Input - target event report'!L:L,B:B,'Input - target event report'!D:D,"Private Investment")-MINIFS('Input - target event report'!E:E,'Input - target event report'!L:L,B:B,'Input - target event report'!D:D,"Private Investment"))/(E822-1))</f>
        <v/>
      </c>
      <c r="E822">
        <f>COUNTIFS('Input - target event report'!L:L,B822,'Input - target event report'!D:D, "Private Investment")</f>
        <v/>
      </c>
      <c r="F822">
        <f>AVERAGEIF(INDEX('Input - companies list'!$A:$BG, 0, MATCH("Clusters 0",'Input - companies list'!$A$1:$BG$1, 0)),'Output - Cluster ranking'!B822,INDEX('Input - companies list'!$A:$BG, 0, MATCH("Flow",'Input - companies list'!$A$1:$BG$1, 0)))</f>
        <v/>
      </c>
      <c r="G822">
        <f>AVERAGEIF(INDEX('Input - companies list'!$A:$BG, 0, MATCH("Clusters 0",'Input - companies list'!$A$1:$BG$1, 0)),'Output - Cluster ranking'!B822,INDEX('Input - companies list'!$A:$BG, 0, MATCH("Inter-Cluster Connectivity",'Input - companies list'!$A$1:$BG$1, 0)))</f>
        <v/>
      </c>
      <c r="H822">
        <f>IFERROR(PERCENTRANK(C:C,C822),0)</f>
        <v/>
      </c>
      <c r="I822">
        <f>IFERROR(1 - PERCENTRANK(D:D,D822),0)</f>
        <v/>
      </c>
      <c r="J822">
        <f>IFERROR(PERCENTRANK(E:E,E822),0)</f>
        <v/>
      </c>
      <c r="K822">
        <f>IFERROR(1 - PERCENTRANK(F:F,F822),0)</f>
        <v/>
      </c>
      <c r="L822">
        <f>IFERROR(PERCENTRANK(G:G,G822),0)</f>
        <v/>
      </c>
      <c r="M822">
        <f>H822*weightA+I822*weightB+J822*weightC+K822*weightD+L822*weightE</f>
        <v/>
      </c>
    </row>
    <row r="823" spans="1:13">
      <c r="A823">
        <f>RANK(M823,M:M)</f>
        <v/>
      </c>
      <c r="C823">
        <f>SUMIFS('Input - target event report'!H:H,'Input - target event report'!L:L,B823,'Input - target event report'!D:D, "Private Investment")</f>
        <v/>
      </c>
      <c r="D823">
        <f>IF(E823&lt;2, "N/A", (MAXIFS('Input - target event report'!E:E,'Input - target event report'!L:L,B:B,'Input - target event report'!D:D,"Private Investment")-MINIFS('Input - target event report'!E:E,'Input - target event report'!L:L,B:B,'Input - target event report'!D:D,"Private Investment"))/(E823-1))</f>
        <v/>
      </c>
      <c r="E823">
        <f>COUNTIFS('Input - target event report'!L:L,B823,'Input - target event report'!D:D, "Private Investment")</f>
        <v/>
      </c>
      <c r="F823">
        <f>AVERAGEIF(INDEX('Input - companies list'!$A:$BG, 0, MATCH("Clusters 0",'Input - companies list'!$A$1:$BG$1, 0)),'Output - Cluster ranking'!B823,INDEX('Input - companies list'!$A:$BG, 0, MATCH("Flow",'Input - companies list'!$A$1:$BG$1, 0)))</f>
        <v/>
      </c>
      <c r="G823">
        <f>AVERAGEIF(INDEX('Input - companies list'!$A:$BG, 0, MATCH("Clusters 0",'Input - companies list'!$A$1:$BG$1, 0)),'Output - Cluster ranking'!B823,INDEX('Input - companies list'!$A:$BG, 0, MATCH("Inter-Cluster Connectivity",'Input - companies list'!$A$1:$BG$1, 0)))</f>
        <v/>
      </c>
      <c r="H823">
        <f>IFERROR(PERCENTRANK(C:C,C823),0)</f>
        <v/>
      </c>
      <c r="I823">
        <f>IFERROR(1 - PERCENTRANK(D:D,D823),0)</f>
        <v/>
      </c>
      <c r="J823">
        <f>IFERROR(PERCENTRANK(E:E,E823),0)</f>
        <v/>
      </c>
      <c r="K823">
        <f>IFERROR(1 - PERCENTRANK(F:F,F823),0)</f>
        <v/>
      </c>
      <c r="L823">
        <f>IFERROR(PERCENTRANK(G:G,G823),0)</f>
        <v/>
      </c>
      <c r="M823">
        <f>H823*weightA+I823*weightB+J823*weightC+K823*weightD+L823*weightE</f>
        <v/>
      </c>
    </row>
    <row r="824" spans="1:13">
      <c r="A824">
        <f>RANK(M824,M:M)</f>
        <v/>
      </c>
      <c r="C824">
        <f>SUMIFS('Input - target event report'!H:H,'Input - target event report'!L:L,B824,'Input - target event report'!D:D, "Private Investment")</f>
        <v/>
      </c>
      <c r="D824">
        <f>IF(E824&lt;2, "N/A", (MAXIFS('Input - target event report'!E:E,'Input - target event report'!L:L,B:B,'Input - target event report'!D:D,"Private Investment")-MINIFS('Input - target event report'!E:E,'Input - target event report'!L:L,B:B,'Input - target event report'!D:D,"Private Investment"))/(E824-1))</f>
        <v/>
      </c>
      <c r="E824">
        <f>COUNTIFS('Input - target event report'!L:L,B824,'Input - target event report'!D:D, "Private Investment")</f>
        <v/>
      </c>
      <c r="F824">
        <f>AVERAGEIF(INDEX('Input - companies list'!$A:$BG, 0, MATCH("Clusters 0",'Input - companies list'!$A$1:$BG$1, 0)),'Output - Cluster ranking'!B824,INDEX('Input - companies list'!$A:$BG, 0, MATCH("Flow",'Input - companies list'!$A$1:$BG$1, 0)))</f>
        <v/>
      </c>
      <c r="G824">
        <f>AVERAGEIF(INDEX('Input - companies list'!$A:$BG, 0, MATCH("Clusters 0",'Input - companies list'!$A$1:$BG$1, 0)),'Output - Cluster ranking'!B824,INDEX('Input - companies list'!$A:$BG, 0, MATCH("Inter-Cluster Connectivity",'Input - companies list'!$A$1:$BG$1, 0)))</f>
        <v/>
      </c>
      <c r="H824">
        <f>IFERROR(PERCENTRANK(C:C,C824),0)</f>
        <v/>
      </c>
      <c r="I824">
        <f>IFERROR(1 - PERCENTRANK(D:D,D824),0)</f>
        <v/>
      </c>
      <c r="J824">
        <f>IFERROR(PERCENTRANK(E:E,E824),0)</f>
        <v/>
      </c>
      <c r="K824">
        <f>IFERROR(1 - PERCENTRANK(F:F,F824),0)</f>
        <v/>
      </c>
      <c r="L824">
        <f>IFERROR(PERCENTRANK(G:G,G824),0)</f>
        <v/>
      </c>
      <c r="M824">
        <f>H824*weightA+I824*weightB+J824*weightC+K824*weightD+L824*weightE</f>
        <v/>
      </c>
    </row>
    <row r="825" spans="1:13">
      <c r="A825">
        <f>RANK(M825,M:M)</f>
        <v/>
      </c>
      <c r="C825">
        <f>SUMIFS('Input - target event report'!H:H,'Input - target event report'!L:L,B825,'Input - target event report'!D:D, "Private Investment")</f>
        <v/>
      </c>
      <c r="D825">
        <f>IF(E825&lt;2, "N/A", (MAXIFS('Input - target event report'!E:E,'Input - target event report'!L:L,B:B,'Input - target event report'!D:D,"Private Investment")-MINIFS('Input - target event report'!E:E,'Input - target event report'!L:L,B:B,'Input - target event report'!D:D,"Private Investment"))/(E825-1))</f>
        <v/>
      </c>
      <c r="E825">
        <f>COUNTIFS('Input - target event report'!L:L,B825,'Input - target event report'!D:D, "Private Investment")</f>
        <v/>
      </c>
      <c r="F825">
        <f>AVERAGEIF(INDEX('Input - companies list'!$A:$BG, 0, MATCH("Clusters 0",'Input - companies list'!$A$1:$BG$1, 0)),'Output - Cluster ranking'!B825,INDEX('Input - companies list'!$A:$BG, 0, MATCH("Flow",'Input - companies list'!$A$1:$BG$1, 0)))</f>
        <v/>
      </c>
      <c r="G825">
        <f>AVERAGEIF(INDEX('Input - companies list'!$A:$BG, 0, MATCH("Clusters 0",'Input - companies list'!$A$1:$BG$1, 0)),'Output - Cluster ranking'!B825,INDEX('Input - companies list'!$A:$BG, 0, MATCH("Inter-Cluster Connectivity",'Input - companies list'!$A$1:$BG$1, 0)))</f>
        <v/>
      </c>
      <c r="H825">
        <f>IFERROR(PERCENTRANK(C:C,C825),0)</f>
        <v/>
      </c>
      <c r="I825">
        <f>IFERROR(1 - PERCENTRANK(D:D,D825),0)</f>
        <v/>
      </c>
      <c r="J825">
        <f>IFERROR(PERCENTRANK(E:E,E825),0)</f>
        <v/>
      </c>
      <c r="K825">
        <f>IFERROR(1 - PERCENTRANK(F:F,F825),0)</f>
        <v/>
      </c>
      <c r="L825">
        <f>IFERROR(PERCENTRANK(G:G,G825),0)</f>
        <v/>
      </c>
      <c r="M825">
        <f>H825*weightA+I825*weightB+J825*weightC+K825*weightD+L825*weightE</f>
        <v/>
      </c>
    </row>
    <row r="826" spans="1:13">
      <c r="A826">
        <f>RANK(M826,M:M)</f>
        <v/>
      </c>
      <c r="C826">
        <f>SUMIFS('Input - target event report'!H:H,'Input - target event report'!L:L,B826,'Input - target event report'!D:D, "Private Investment")</f>
        <v/>
      </c>
      <c r="D826">
        <f>IF(E826&lt;2, "N/A", (MAXIFS('Input - target event report'!E:E,'Input - target event report'!L:L,B:B,'Input - target event report'!D:D,"Private Investment")-MINIFS('Input - target event report'!E:E,'Input - target event report'!L:L,B:B,'Input - target event report'!D:D,"Private Investment"))/(E826-1))</f>
        <v/>
      </c>
      <c r="E826">
        <f>COUNTIFS('Input - target event report'!L:L,B826,'Input - target event report'!D:D, "Private Investment")</f>
        <v/>
      </c>
      <c r="F826">
        <f>AVERAGEIF(INDEX('Input - companies list'!$A:$BG, 0, MATCH("Clusters 0",'Input - companies list'!$A$1:$BG$1, 0)),'Output - Cluster ranking'!B826,INDEX('Input - companies list'!$A:$BG, 0, MATCH("Flow",'Input - companies list'!$A$1:$BG$1, 0)))</f>
        <v/>
      </c>
      <c r="G826">
        <f>AVERAGEIF(INDEX('Input - companies list'!$A:$BG, 0, MATCH("Clusters 0",'Input - companies list'!$A$1:$BG$1, 0)),'Output - Cluster ranking'!B826,INDEX('Input - companies list'!$A:$BG, 0, MATCH("Inter-Cluster Connectivity",'Input - companies list'!$A$1:$BG$1, 0)))</f>
        <v/>
      </c>
      <c r="H826">
        <f>IFERROR(PERCENTRANK(C:C,C826),0)</f>
        <v/>
      </c>
      <c r="I826">
        <f>IFERROR(1 - PERCENTRANK(D:D,D826),0)</f>
        <v/>
      </c>
      <c r="J826">
        <f>IFERROR(PERCENTRANK(E:E,E826),0)</f>
        <v/>
      </c>
      <c r="K826">
        <f>IFERROR(1 - PERCENTRANK(F:F,F826),0)</f>
        <v/>
      </c>
      <c r="L826">
        <f>IFERROR(PERCENTRANK(G:G,G826),0)</f>
        <v/>
      </c>
      <c r="M826">
        <f>H826*weightA+I826*weightB+J826*weightC+K826*weightD+L826*weightE</f>
        <v/>
      </c>
    </row>
    <row r="827" spans="1:13">
      <c r="A827">
        <f>RANK(M827,M:M)</f>
        <v/>
      </c>
      <c r="C827">
        <f>SUMIFS('Input - target event report'!H:H,'Input - target event report'!L:L,B827,'Input - target event report'!D:D, "Private Investment")</f>
        <v/>
      </c>
      <c r="D827">
        <f>IF(E827&lt;2, "N/A", (MAXIFS('Input - target event report'!E:E,'Input - target event report'!L:L,B:B,'Input - target event report'!D:D,"Private Investment")-MINIFS('Input - target event report'!E:E,'Input - target event report'!L:L,B:B,'Input - target event report'!D:D,"Private Investment"))/(E827-1))</f>
        <v/>
      </c>
      <c r="E827">
        <f>COUNTIFS('Input - target event report'!L:L,B827,'Input - target event report'!D:D, "Private Investment")</f>
        <v/>
      </c>
      <c r="F827">
        <f>AVERAGEIF(INDEX('Input - companies list'!$A:$BG, 0, MATCH("Clusters 0",'Input - companies list'!$A$1:$BG$1, 0)),'Output - Cluster ranking'!B827,INDEX('Input - companies list'!$A:$BG, 0, MATCH("Flow",'Input - companies list'!$A$1:$BG$1, 0)))</f>
        <v/>
      </c>
      <c r="G827">
        <f>AVERAGEIF(INDEX('Input - companies list'!$A:$BG, 0, MATCH("Clusters 0",'Input - companies list'!$A$1:$BG$1, 0)),'Output - Cluster ranking'!B827,INDEX('Input - companies list'!$A:$BG, 0, MATCH("Inter-Cluster Connectivity",'Input - companies list'!$A$1:$BG$1, 0)))</f>
        <v/>
      </c>
      <c r="H827">
        <f>IFERROR(PERCENTRANK(C:C,C827),0)</f>
        <v/>
      </c>
      <c r="I827">
        <f>IFERROR(1 - PERCENTRANK(D:D,D827),0)</f>
        <v/>
      </c>
      <c r="J827">
        <f>IFERROR(PERCENTRANK(E:E,E827),0)</f>
        <v/>
      </c>
      <c r="K827">
        <f>IFERROR(1 - PERCENTRANK(F:F,F827),0)</f>
        <v/>
      </c>
      <c r="L827">
        <f>IFERROR(PERCENTRANK(G:G,G827),0)</f>
        <v/>
      </c>
      <c r="M827">
        <f>H827*weightA+I827*weightB+J827*weightC+K827*weightD+L827*weightE</f>
        <v/>
      </c>
    </row>
    <row r="828" spans="1:13">
      <c r="A828">
        <f>RANK(M828,M:M)</f>
        <v/>
      </c>
      <c r="C828">
        <f>SUMIFS('Input - target event report'!H:H,'Input - target event report'!L:L,B828,'Input - target event report'!D:D, "Private Investment")</f>
        <v/>
      </c>
      <c r="D828">
        <f>IF(E828&lt;2, "N/A", (MAXIFS('Input - target event report'!E:E,'Input - target event report'!L:L,B:B,'Input - target event report'!D:D,"Private Investment")-MINIFS('Input - target event report'!E:E,'Input - target event report'!L:L,B:B,'Input - target event report'!D:D,"Private Investment"))/(E828-1))</f>
        <v/>
      </c>
      <c r="E828">
        <f>COUNTIFS('Input - target event report'!L:L,B828,'Input - target event report'!D:D, "Private Investment")</f>
        <v/>
      </c>
      <c r="F828">
        <f>AVERAGEIF(INDEX('Input - companies list'!$A:$BG, 0, MATCH("Clusters 0",'Input - companies list'!$A$1:$BG$1, 0)),'Output - Cluster ranking'!B828,INDEX('Input - companies list'!$A:$BG, 0, MATCH("Flow",'Input - companies list'!$A$1:$BG$1, 0)))</f>
        <v/>
      </c>
      <c r="G828">
        <f>AVERAGEIF(INDEX('Input - companies list'!$A:$BG, 0, MATCH("Clusters 0",'Input - companies list'!$A$1:$BG$1, 0)),'Output - Cluster ranking'!B828,INDEX('Input - companies list'!$A:$BG, 0, MATCH("Inter-Cluster Connectivity",'Input - companies list'!$A$1:$BG$1, 0)))</f>
        <v/>
      </c>
      <c r="H828">
        <f>IFERROR(PERCENTRANK(C:C,C828),0)</f>
        <v/>
      </c>
      <c r="I828">
        <f>IFERROR(1 - PERCENTRANK(D:D,D828),0)</f>
        <v/>
      </c>
      <c r="J828">
        <f>IFERROR(PERCENTRANK(E:E,E828),0)</f>
        <v/>
      </c>
      <c r="K828">
        <f>IFERROR(1 - PERCENTRANK(F:F,F828),0)</f>
        <v/>
      </c>
      <c r="L828">
        <f>IFERROR(PERCENTRANK(G:G,G828),0)</f>
        <v/>
      </c>
      <c r="M828">
        <f>H828*weightA+I828*weightB+J828*weightC+K828*weightD+L828*weightE</f>
        <v/>
      </c>
    </row>
    <row r="829" spans="1:13">
      <c r="A829">
        <f>RANK(M829,M:M)</f>
        <v/>
      </c>
      <c r="C829">
        <f>SUMIFS('Input - target event report'!H:H,'Input - target event report'!L:L,B829,'Input - target event report'!D:D, "Private Investment")</f>
        <v/>
      </c>
      <c r="D829">
        <f>IF(E829&lt;2, "N/A", (MAXIFS('Input - target event report'!E:E,'Input - target event report'!L:L,B:B,'Input - target event report'!D:D,"Private Investment")-MINIFS('Input - target event report'!E:E,'Input - target event report'!L:L,B:B,'Input - target event report'!D:D,"Private Investment"))/(E829-1))</f>
        <v/>
      </c>
      <c r="E829">
        <f>COUNTIFS('Input - target event report'!L:L,B829,'Input - target event report'!D:D, "Private Investment")</f>
        <v/>
      </c>
      <c r="F829">
        <f>AVERAGEIF(INDEX('Input - companies list'!$A:$BG, 0, MATCH("Clusters 0",'Input - companies list'!$A$1:$BG$1, 0)),'Output - Cluster ranking'!B829,INDEX('Input - companies list'!$A:$BG, 0, MATCH("Flow",'Input - companies list'!$A$1:$BG$1, 0)))</f>
        <v/>
      </c>
      <c r="G829">
        <f>AVERAGEIF(INDEX('Input - companies list'!$A:$BG, 0, MATCH("Clusters 0",'Input - companies list'!$A$1:$BG$1, 0)),'Output - Cluster ranking'!B829,INDEX('Input - companies list'!$A:$BG, 0, MATCH("Inter-Cluster Connectivity",'Input - companies list'!$A$1:$BG$1, 0)))</f>
        <v/>
      </c>
      <c r="H829">
        <f>IFERROR(PERCENTRANK(C:C,C829),0)</f>
        <v/>
      </c>
      <c r="I829">
        <f>IFERROR(1 - PERCENTRANK(D:D,D829),0)</f>
        <v/>
      </c>
      <c r="J829">
        <f>IFERROR(PERCENTRANK(E:E,E829),0)</f>
        <v/>
      </c>
      <c r="K829">
        <f>IFERROR(1 - PERCENTRANK(F:F,F829),0)</f>
        <v/>
      </c>
      <c r="L829">
        <f>IFERROR(PERCENTRANK(G:G,G829),0)</f>
        <v/>
      </c>
      <c r="M829">
        <f>H829*weightA+I829*weightB+J829*weightC+K829*weightD+L829*weightE</f>
        <v/>
      </c>
    </row>
    <row r="830" spans="1:13">
      <c r="A830">
        <f>RANK(M830,M:M)</f>
        <v/>
      </c>
      <c r="C830">
        <f>SUMIFS('Input - target event report'!H:H,'Input - target event report'!L:L,B830,'Input - target event report'!D:D, "Private Investment")</f>
        <v/>
      </c>
      <c r="D830">
        <f>IF(E830&lt;2, "N/A", (MAXIFS('Input - target event report'!E:E,'Input - target event report'!L:L,B:B,'Input - target event report'!D:D,"Private Investment")-MINIFS('Input - target event report'!E:E,'Input - target event report'!L:L,B:B,'Input - target event report'!D:D,"Private Investment"))/(E830-1))</f>
        <v/>
      </c>
      <c r="E830">
        <f>COUNTIFS('Input - target event report'!L:L,B830,'Input - target event report'!D:D, "Private Investment")</f>
        <v/>
      </c>
      <c r="F830">
        <f>AVERAGEIF(INDEX('Input - companies list'!$A:$BG, 0, MATCH("Clusters 0",'Input - companies list'!$A$1:$BG$1, 0)),'Output - Cluster ranking'!B830,INDEX('Input - companies list'!$A:$BG, 0, MATCH("Flow",'Input - companies list'!$A$1:$BG$1, 0)))</f>
        <v/>
      </c>
      <c r="G830">
        <f>AVERAGEIF(INDEX('Input - companies list'!$A:$BG, 0, MATCH("Clusters 0",'Input - companies list'!$A$1:$BG$1, 0)),'Output - Cluster ranking'!B830,INDEX('Input - companies list'!$A:$BG, 0, MATCH("Inter-Cluster Connectivity",'Input - companies list'!$A$1:$BG$1, 0)))</f>
        <v/>
      </c>
      <c r="H830">
        <f>IFERROR(PERCENTRANK(C:C,C830),0)</f>
        <v/>
      </c>
      <c r="I830">
        <f>IFERROR(1 - PERCENTRANK(D:D,D830),0)</f>
        <v/>
      </c>
      <c r="J830">
        <f>IFERROR(PERCENTRANK(E:E,E830),0)</f>
        <v/>
      </c>
      <c r="K830">
        <f>IFERROR(1 - PERCENTRANK(F:F,F830),0)</f>
        <v/>
      </c>
      <c r="L830">
        <f>IFERROR(PERCENTRANK(G:G,G830),0)</f>
        <v/>
      </c>
      <c r="M830">
        <f>H830*weightA+I830*weightB+J830*weightC+K830*weightD+L830*weightE</f>
        <v/>
      </c>
    </row>
    <row r="831" spans="1:13">
      <c r="A831">
        <f>RANK(M831,M:M)</f>
        <v/>
      </c>
      <c r="C831">
        <f>SUMIFS('Input - target event report'!H:H,'Input - target event report'!L:L,B831,'Input - target event report'!D:D, "Private Investment")</f>
        <v/>
      </c>
      <c r="D831">
        <f>IF(E831&lt;2, "N/A", (MAXIFS('Input - target event report'!E:E,'Input - target event report'!L:L,B:B,'Input - target event report'!D:D,"Private Investment")-MINIFS('Input - target event report'!E:E,'Input - target event report'!L:L,B:B,'Input - target event report'!D:D,"Private Investment"))/(E831-1))</f>
        <v/>
      </c>
      <c r="E831">
        <f>COUNTIFS('Input - target event report'!L:L,B831,'Input - target event report'!D:D, "Private Investment")</f>
        <v/>
      </c>
      <c r="F831">
        <f>AVERAGEIF(INDEX('Input - companies list'!$A:$BG, 0, MATCH("Clusters 0",'Input - companies list'!$A$1:$BG$1, 0)),'Output - Cluster ranking'!B831,INDEX('Input - companies list'!$A:$BG, 0, MATCH("Flow",'Input - companies list'!$A$1:$BG$1, 0)))</f>
        <v/>
      </c>
      <c r="G831">
        <f>AVERAGEIF(INDEX('Input - companies list'!$A:$BG, 0, MATCH("Clusters 0",'Input - companies list'!$A$1:$BG$1, 0)),'Output - Cluster ranking'!B831,INDEX('Input - companies list'!$A:$BG, 0, MATCH("Inter-Cluster Connectivity",'Input - companies list'!$A$1:$BG$1, 0)))</f>
        <v/>
      </c>
      <c r="H831">
        <f>IFERROR(PERCENTRANK(C:C,C831),0)</f>
        <v/>
      </c>
      <c r="I831">
        <f>IFERROR(1 - PERCENTRANK(D:D,D831),0)</f>
        <v/>
      </c>
      <c r="J831">
        <f>IFERROR(PERCENTRANK(E:E,E831),0)</f>
        <v/>
      </c>
      <c r="K831">
        <f>IFERROR(1 - PERCENTRANK(F:F,F831),0)</f>
        <v/>
      </c>
      <c r="L831">
        <f>IFERROR(PERCENTRANK(G:G,G831),0)</f>
        <v/>
      </c>
      <c r="M831">
        <f>H831*weightA+I831*weightB+J831*weightC+K831*weightD+L831*weightE</f>
        <v/>
      </c>
    </row>
    <row r="832" spans="1:13">
      <c r="A832">
        <f>RANK(M832,M:M)</f>
        <v/>
      </c>
      <c r="C832">
        <f>SUMIFS('Input - target event report'!H:H,'Input - target event report'!L:L,B832,'Input - target event report'!D:D, "Private Investment")</f>
        <v/>
      </c>
      <c r="D832">
        <f>IF(E832&lt;2, "N/A", (MAXIFS('Input - target event report'!E:E,'Input - target event report'!L:L,B:B,'Input - target event report'!D:D,"Private Investment")-MINIFS('Input - target event report'!E:E,'Input - target event report'!L:L,B:B,'Input - target event report'!D:D,"Private Investment"))/(E832-1))</f>
        <v/>
      </c>
      <c r="E832">
        <f>COUNTIFS('Input - target event report'!L:L,B832,'Input - target event report'!D:D, "Private Investment")</f>
        <v/>
      </c>
      <c r="F832">
        <f>AVERAGEIF(INDEX('Input - companies list'!$A:$BG, 0, MATCH("Clusters 0",'Input - companies list'!$A$1:$BG$1, 0)),'Output - Cluster ranking'!B832,INDEX('Input - companies list'!$A:$BG, 0, MATCH("Flow",'Input - companies list'!$A$1:$BG$1, 0)))</f>
        <v/>
      </c>
      <c r="G832">
        <f>AVERAGEIF(INDEX('Input - companies list'!$A:$BG, 0, MATCH("Clusters 0",'Input - companies list'!$A$1:$BG$1, 0)),'Output - Cluster ranking'!B832,INDEX('Input - companies list'!$A:$BG, 0, MATCH("Inter-Cluster Connectivity",'Input - companies list'!$A$1:$BG$1, 0)))</f>
        <v/>
      </c>
      <c r="H832">
        <f>IFERROR(PERCENTRANK(C:C,C832),0)</f>
        <v/>
      </c>
      <c r="I832">
        <f>IFERROR(1 - PERCENTRANK(D:D,D832),0)</f>
        <v/>
      </c>
      <c r="J832">
        <f>IFERROR(PERCENTRANK(E:E,E832),0)</f>
        <v/>
      </c>
      <c r="K832">
        <f>IFERROR(1 - PERCENTRANK(F:F,F832),0)</f>
        <v/>
      </c>
      <c r="L832">
        <f>IFERROR(PERCENTRANK(G:G,G832),0)</f>
        <v/>
      </c>
      <c r="M832">
        <f>H832*weightA+I832*weightB+J832*weightC+K832*weightD+L832*weightE</f>
        <v/>
      </c>
    </row>
    <row r="833" spans="1:13">
      <c r="A833">
        <f>RANK(M833,M:M)</f>
        <v/>
      </c>
      <c r="C833">
        <f>SUMIFS('Input - target event report'!H:H,'Input - target event report'!L:L,B833,'Input - target event report'!D:D, "Private Investment")</f>
        <v/>
      </c>
      <c r="D833">
        <f>IF(E833&lt;2, "N/A", (MAXIFS('Input - target event report'!E:E,'Input - target event report'!L:L,B:B,'Input - target event report'!D:D,"Private Investment")-MINIFS('Input - target event report'!E:E,'Input - target event report'!L:L,B:B,'Input - target event report'!D:D,"Private Investment"))/(E833-1))</f>
        <v/>
      </c>
      <c r="E833">
        <f>COUNTIFS('Input - target event report'!L:L,B833,'Input - target event report'!D:D, "Private Investment")</f>
        <v/>
      </c>
      <c r="F833">
        <f>AVERAGEIF(INDEX('Input - companies list'!$A:$BG, 0, MATCH("Clusters 0",'Input - companies list'!$A$1:$BG$1, 0)),'Output - Cluster ranking'!B833,INDEX('Input - companies list'!$A:$BG, 0, MATCH("Flow",'Input - companies list'!$A$1:$BG$1, 0)))</f>
        <v/>
      </c>
      <c r="G833">
        <f>AVERAGEIF(INDEX('Input - companies list'!$A:$BG, 0, MATCH("Clusters 0",'Input - companies list'!$A$1:$BG$1, 0)),'Output - Cluster ranking'!B833,INDEX('Input - companies list'!$A:$BG, 0, MATCH("Inter-Cluster Connectivity",'Input - companies list'!$A$1:$BG$1, 0)))</f>
        <v/>
      </c>
      <c r="H833">
        <f>IFERROR(PERCENTRANK(C:C,C833),0)</f>
        <v/>
      </c>
      <c r="I833">
        <f>IFERROR(1 - PERCENTRANK(D:D,D833),0)</f>
        <v/>
      </c>
      <c r="J833">
        <f>IFERROR(PERCENTRANK(E:E,E833),0)</f>
        <v/>
      </c>
      <c r="K833">
        <f>IFERROR(1 - PERCENTRANK(F:F,F833),0)</f>
        <v/>
      </c>
      <c r="L833">
        <f>IFERROR(PERCENTRANK(G:G,G833),0)</f>
        <v/>
      </c>
      <c r="M833">
        <f>H833*weightA+I833*weightB+J833*weightC+K833*weightD+L833*weightE</f>
        <v/>
      </c>
    </row>
    <row r="834" spans="1:13">
      <c r="A834">
        <f>RANK(M834,M:M)</f>
        <v/>
      </c>
      <c r="C834">
        <f>SUMIFS('Input - target event report'!H:H,'Input - target event report'!L:L,B834,'Input - target event report'!D:D, "Private Investment")</f>
        <v/>
      </c>
      <c r="D834">
        <f>IF(E834&lt;2, "N/A", (MAXIFS('Input - target event report'!E:E,'Input - target event report'!L:L,B:B,'Input - target event report'!D:D,"Private Investment")-MINIFS('Input - target event report'!E:E,'Input - target event report'!L:L,B:B,'Input - target event report'!D:D,"Private Investment"))/(E834-1))</f>
        <v/>
      </c>
      <c r="E834">
        <f>COUNTIFS('Input - target event report'!L:L,B834,'Input - target event report'!D:D, "Private Investment")</f>
        <v/>
      </c>
      <c r="F834">
        <f>AVERAGEIF(INDEX('Input - companies list'!$A:$BG, 0, MATCH("Clusters 0",'Input - companies list'!$A$1:$BG$1, 0)),'Output - Cluster ranking'!B834,INDEX('Input - companies list'!$A:$BG, 0, MATCH("Flow",'Input - companies list'!$A$1:$BG$1, 0)))</f>
        <v/>
      </c>
      <c r="G834">
        <f>AVERAGEIF(INDEX('Input - companies list'!$A:$BG, 0, MATCH("Clusters 0",'Input - companies list'!$A$1:$BG$1, 0)),'Output - Cluster ranking'!B834,INDEX('Input - companies list'!$A:$BG, 0, MATCH("Inter-Cluster Connectivity",'Input - companies list'!$A$1:$BG$1, 0)))</f>
        <v/>
      </c>
      <c r="H834">
        <f>IFERROR(PERCENTRANK(C:C,C834),0)</f>
        <v/>
      </c>
      <c r="I834">
        <f>IFERROR(1 - PERCENTRANK(D:D,D834),0)</f>
        <v/>
      </c>
      <c r="J834">
        <f>IFERROR(PERCENTRANK(E:E,E834),0)</f>
        <v/>
      </c>
      <c r="K834">
        <f>IFERROR(1 - PERCENTRANK(F:F,F834),0)</f>
        <v/>
      </c>
      <c r="L834">
        <f>IFERROR(PERCENTRANK(G:G,G834),0)</f>
        <v/>
      </c>
      <c r="M834">
        <f>H834*weightA+I834*weightB+J834*weightC+K834*weightD+L834*weightE</f>
        <v/>
      </c>
    </row>
    <row r="835" spans="1:13">
      <c r="A835">
        <f>RANK(M835,M:M)</f>
        <v/>
      </c>
      <c r="C835">
        <f>SUMIFS('Input - target event report'!H:H,'Input - target event report'!L:L,B835,'Input - target event report'!D:D, "Private Investment")</f>
        <v/>
      </c>
      <c r="D835">
        <f>IF(E835&lt;2, "N/A", (MAXIFS('Input - target event report'!E:E,'Input - target event report'!L:L,B:B,'Input - target event report'!D:D,"Private Investment")-MINIFS('Input - target event report'!E:E,'Input - target event report'!L:L,B:B,'Input - target event report'!D:D,"Private Investment"))/(E835-1))</f>
        <v/>
      </c>
      <c r="E835">
        <f>COUNTIFS('Input - target event report'!L:L,B835,'Input - target event report'!D:D, "Private Investment")</f>
        <v/>
      </c>
      <c r="F835">
        <f>AVERAGEIF(INDEX('Input - companies list'!$A:$BG, 0, MATCH("Clusters 0",'Input - companies list'!$A$1:$BG$1, 0)),'Output - Cluster ranking'!B835,INDEX('Input - companies list'!$A:$BG, 0, MATCH("Flow",'Input - companies list'!$A$1:$BG$1, 0)))</f>
        <v/>
      </c>
      <c r="G835">
        <f>AVERAGEIF(INDEX('Input - companies list'!$A:$BG, 0, MATCH("Clusters 0",'Input - companies list'!$A$1:$BG$1, 0)),'Output - Cluster ranking'!B835,INDEX('Input - companies list'!$A:$BG, 0, MATCH("Inter-Cluster Connectivity",'Input - companies list'!$A$1:$BG$1, 0)))</f>
        <v/>
      </c>
      <c r="H835">
        <f>IFERROR(PERCENTRANK(C:C,C835),0)</f>
        <v/>
      </c>
      <c r="I835">
        <f>IFERROR(1 - PERCENTRANK(D:D,D835),0)</f>
        <v/>
      </c>
      <c r="J835">
        <f>IFERROR(PERCENTRANK(E:E,E835),0)</f>
        <v/>
      </c>
      <c r="K835">
        <f>IFERROR(1 - PERCENTRANK(F:F,F835),0)</f>
        <v/>
      </c>
      <c r="L835">
        <f>IFERROR(PERCENTRANK(G:G,G835),0)</f>
        <v/>
      </c>
      <c r="M835">
        <f>H835*weightA+I835*weightB+J835*weightC+K835*weightD+L835*weightE</f>
        <v/>
      </c>
    </row>
    <row r="836" spans="1:13">
      <c r="A836">
        <f>RANK(M836,M:M)</f>
        <v/>
      </c>
      <c r="C836">
        <f>SUMIFS('Input - target event report'!H:H,'Input - target event report'!L:L,B836,'Input - target event report'!D:D, "Private Investment")</f>
        <v/>
      </c>
      <c r="D836">
        <f>IF(E836&lt;2, "N/A", (MAXIFS('Input - target event report'!E:E,'Input - target event report'!L:L,B:B,'Input - target event report'!D:D,"Private Investment")-MINIFS('Input - target event report'!E:E,'Input - target event report'!L:L,B:B,'Input - target event report'!D:D,"Private Investment"))/(E836-1))</f>
        <v/>
      </c>
      <c r="E836">
        <f>COUNTIFS('Input - target event report'!L:L,B836,'Input - target event report'!D:D, "Private Investment")</f>
        <v/>
      </c>
      <c r="F836">
        <f>AVERAGEIF(INDEX('Input - companies list'!$A:$BG, 0, MATCH("Clusters 0",'Input - companies list'!$A$1:$BG$1, 0)),'Output - Cluster ranking'!B836,INDEX('Input - companies list'!$A:$BG, 0, MATCH("Flow",'Input - companies list'!$A$1:$BG$1, 0)))</f>
        <v/>
      </c>
      <c r="G836">
        <f>AVERAGEIF(INDEX('Input - companies list'!$A:$BG, 0, MATCH("Clusters 0",'Input - companies list'!$A$1:$BG$1, 0)),'Output - Cluster ranking'!B836,INDEX('Input - companies list'!$A:$BG, 0, MATCH("Inter-Cluster Connectivity",'Input - companies list'!$A$1:$BG$1, 0)))</f>
        <v/>
      </c>
      <c r="H836">
        <f>IFERROR(PERCENTRANK(C:C,C836),0)</f>
        <v/>
      </c>
      <c r="I836">
        <f>IFERROR(1 - PERCENTRANK(D:D,D836),0)</f>
        <v/>
      </c>
      <c r="J836">
        <f>IFERROR(PERCENTRANK(E:E,E836),0)</f>
        <v/>
      </c>
      <c r="K836">
        <f>IFERROR(1 - PERCENTRANK(F:F,F836),0)</f>
        <v/>
      </c>
      <c r="L836">
        <f>IFERROR(PERCENTRANK(G:G,G836),0)</f>
        <v/>
      </c>
      <c r="M836">
        <f>H836*weightA+I836*weightB+J836*weightC+K836*weightD+L836*weightE</f>
        <v/>
      </c>
    </row>
    <row r="837" spans="1:13">
      <c r="A837">
        <f>RANK(M837,M:M)</f>
        <v/>
      </c>
      <c r="C837">
        <f>SUMIFS('Input - target event report'!H:H,'Input - target event report'!L:L,B837,'Input - target event report'!D:D, "Private Investment")</f>
        <v/>
      </c>
      <c r="D837">
        <f>IF(E837&lt;2, "N/A", (MAXIFS('Input - target event report'!E:E,'Input - target event report'!L:L,B:B,'Input - target event report'!D:D,"Private Investment")-MINIFS('Input - target event report'!E:E,'Input - target event report'!L:L,B:B,'Input - target event report'!D:D,"Private Investment"))/(E837-1))</f>
        <v/>
      </c>
      <c r="E837">
        <f>COUNTIFS('Input - target event report'!L:L,B837,'Input - target event report'!D:D, "Private Investment")</f>
        <v/>
      </c>
      <c r="F837">
        <f>AVERAGEIF(INDEX('Input - companies list'!$A:$BG, 0, MATCH("Clusters 0",'Input - companies list'!$A$1:$BG$1, 0)),'Output - Cluster ranking'!B837,INDEX('Input - companies list'!$A:$BG, 0, MATCH("Flow",'Input - companies list'!$A$1:$BG$1, 0)))</f>
        <v/>
      </c>
      <c r="G837">
        <f>AVERAGEIF(INDEX('Input - companies list'!$A:$BG, 0, MATCH("Clusters 0",'Input - companies list'!$A$1:$BG$1, 0)),'Output - Cluster ranking'!B837,INDEX('Input - companies list'!$A:$BG, 0, MATCH("Inter-Cluster Connectivity",'Input - companies list'!$A$1:$BG$1, 0)))</f>
        <v/>
      </c>
      <c r="H837">
        <f>IFERROR(PERCENTRANK(C:C,C837),0)</f>
        <v/>
      </c>
      <c r="I837">
        <f>IFERROR(1 - PERCENTRANK(D:D,D837),0)</f>
        <v/>
      </c>
      <c r="J837">
        <f>IFERROR(PERCENTRANK(E:E,E837),0)</f>
        <v/>
      </c>
      <c r="K837">
        <f>IFERROR(1 - PERCENTRANK(F:F,F837),0)</f>
        <v/>
      </c>
      <c r="L837">
        <f>IFERROR(PERCENTRANK(G:G,G837),0)</f>
        <v/>
      </c>
      <c r="M837">
        <f>H837*weightA+I837*weightB+J837*weightC+K837*weightD+L837*weightE</f>
        <v/>
      </c>
    </row>
    <row r="838" spans="1:13">
      <c r="A838">
        <f>RANK(M838,M:M)</f>
        <v/>
      </c>
      <c r="C838">
        <f>SUMIFS('Input - target event report'!H:H,'Input - target event report'!L:L,B838,'Input - target event report'!D:D, "Private Investment")</f>
        <v/>
      </c>
      <c r="D838">
        <f>IF(E838&lt;2, "N/A", (MAXIFS('Input - target event report'!E:E,'Input - target event report'!L:L,B:B,'Input - target event report'!D:D,"Private Investment")-MINIFS('Input - target event report'!E:E,'Input - target event report'!L:L,B:B,'Input - target event report'!D:D,"Private Investment"))/(E838-1))</f>
        <v/>
      </c>
      <c r="E838">
        <f>COUNTIFS('Input - target event report'!L:L,B838,'Input - target event report'!D:D, "Private Investment")</f>
        <v/>
      </c>
      <c r="F838">
        <f>AVERAGEIF(INDEX('Input - companies list'!$A:$BG, 0, MATCH("Clusters 0",'Input - companies list'!$A$1:$BG$1, 0)),'Output - Cluster ranking'!B838,INDEX('Input - companies list'!$A:$BG, 0, MATCH("Flow",'Input - companies list'!$A$1:$BG$1, 0)))</f>
        <v/>
      </c>
      <c r="G838">
        <f>AVERAGEIF(INDEX('Input - companies list'!$A:$BG, 0, MATCH("Clusters 0",'Input - companies list'!$A$1:$BG$1, 0)),'Output - Cluster ranking'!B838,INDEX('Input - companies list'!$A:$BG, 0, MATCH("Inter-Cluster Connectivity",'Input - companies list'!$A$1:$BG$1, 0)))</f>
        <v/>
      </c>
      <c r="H838">
        <f>IFERROR(PERCENTRANK(C:C,C838),0)</f>
        <v/>
      </c>
      <c r="I838">
        <f>IFERROR(1 - PERCENTRANK(D:D,D838),0)</f>
        <v/>
      </c>
      <c r="J838">
        <f>IFERROR(PERCENTRANK(E:E,E838),0)</f>
        <v/>
      </c>
      <c r="K838">
        <f>IFERROR(1 - PERCENTRANK(F:F,F838),0)</f>
        <v/>
      </c>
      <c r="L838">
        <f>IFERROR(PERCENTRANK(G:G,G838),0)</f>
        <v/>
      </c>
      <c r="M838">
        <f>H838*weightA+I838*weightB+J838*weightC+K838*weightD+L838*weightE</f>
        <v/>
      </c>
    </row>
    <row r="839" spans="1:13">
      <c r="A839">
        <f>RANK(M839,M:M)</f>
        <v/>
      </c>
      <c r="C839">
        <f>SUMIFS('Input - target event report'!H:H,'Input - target event report'!L:L,B839,'Input - target event report'!D:D, "Private Investment")</f>
        <v/>
      </c>
      <c r="D839">
        <f>IF(E839&lt;2, "N/A", (MAXIFS('Input - target event report'!E:E,'Input - target event report'!L:L,B:B,'Input - target event report'!D:D,"Private Investment")-MINIFS('Input - target event report'!E:E,'Input - target event report'!L:L,B:B,'Input - target event report'!D:D,"Private Investment"))/(E839-1))</f>
        <v/>
      </c>
      <c r="E839">
        <f>COUNTIFS('Input - target event report'!L:L,B839,'Input - target event report'!D:D, "Private Investment")</f>
        <v/>
      </c>
      <c r="F839">
        <f>AVERAGEIF(INDEX('Input - companies list'!$A:$BG, 0, MATCH("Clusters 0",'Input - companies list'!$A$1:$BG$1, 0)),'Output - Cluster ranking'!B839,INDEX('Input - companies list'!$A:$BG, 0, MATCH("Flow",'Input - companies list'!$A$1:$BG$1, 0)))</f>
        <v/>
      </c>
      <c r="G839">
        <f>AVERAGEIF(INDEX('Input - companies list'!$A:$BG, 0, MATCH("Clusters 0",'Input - companies list'!$A$1:$BG$1, 0)),'Output - Cluster ranking'!B839,INDEX('Input - companies list'!$A:$BG, 0, MATCH("Inter-Cluster Connectivity",'Input - companies list'!$A$1:$BG$1, 0)))</f>
        <v/>
      </c>
      <c r="H839">
        <f>IFERROR(PERCENTRANK(C:C,C839),0)</f>
        <v/>
      </c>
      <c r="I839">
        <f>IFERROR(1 - PERCENTRANK(D:D,D839),0)</f>
        <v/>
      </c>
      <c r="J839">
        <f>IFERROR(PERCENTRANK(E:E,E839),0)</f>
        <v/>
      </c>
      <c r="K839">
        <f>IFERROR(1 - PERCENTRANK(F:F,F839),0)</f>
        <v/>
      </c>
      <c r="L839">
        <f>IFERROR(PERCENTRANK(G:G,G839),0)</f>
        <v/>
      </c>
      <c r="M839">
        <f>H839*weightA+I839*weightB+J839*weightC+K839*weightD+L839*weightE</f>
        <v/>
      </c>
    </row>
    <row r="840" spans="1:13">
      <c r="A840">
        <f>RANK(M840,M:M)</f>
        <v/>
      </c>
      <c r="C840">
        <f>SUMIFS('Input - target event report'!H:H,'Input - target event report'!L:L,B840,'Input - target event report'!D:D, "Private Investment")</f>
        <v/>
      </c>
      <c r="D840">
        <f>IF(E840&lt;2, "N/A", (MAXIFS('Input - target event report'!E:E,'Input - target event report'!L:L,B:B,'Input - target event report'!D:D,"Private Investment")-MINIFS('Input - target event report'!E:E,'Input - target event report'!L:L,B:B,'Input - target event report'!D:D,"Private Investment"))/(E840-1))</f>
        <v/>
      </c>
      <c r="E840">
        <f>COUNTIFS('Input - target event report'!L:L,B840,'Input - target event report'!D:D, "Private Investment")</f>
        <v/>
      </c>
      <c r="F840">
        <f>AVERAGEIF(INDEX('Input - companies list'!$A:$BG, 0, MATCH("Clusters 0",'Input - companies list'!$A$1:$BG$1, 0)),'Output - Cluster ranking'!B840,INDEX('Input - companies list'!$A:$BG, 0, MATCH("Flow",'Input - companies list'!$A$1:$BG$1, 0)))</f>
        <v/>
      </c>
      <c r="G840">
        <f>AVERAGEIF(INDEX('Input - companies list'!$A:$BG, 0, MATCH("Clusters 0",'Input - companies list'!$A$1:$BG$1, 0)),'Output - Cluster ranking'!B840,INDEX('Input - companies list'!$A:$BG, 0, MATCH("Inter-Cluster Connectivity",'Input - companies list'!$A$1:$BG$1, 0)))</f>
        <v/>
      </c>
      <c r="H840">
        <f>IFERROR(PERCENTRANK(C:C,C840),0)</f>
        <v/>
      </c>
      <c r="I840">
        <f>IFERROR(1 - PERCENTRANK(D:D,D840),0)</f>
        <v/>
      </c>
      <c r="J840">
        <f>IFERROR(PERCENTRANK(E:E,E840),0)</f>
        <v/>
      </c>
      <c r="K840">
        <f>IFERROR(1 - PERCENTRANK(F:F,F840),0)</f>
        <v/>
      </c>
      <c r="L840">
        <f>IFERROR(PERCENTRANK(G:G,G840),0)</f>
        <v/>
      </c>
      <c r="M840">
        <f>H840*weightA+I840*weightB+J840*weightC+K840*weightD+L840*weightE</f>
        <v/>
      </c>
    </row>
    <row r="841" spans="1:13">
      <c r="A841">
        <f>RANK(M841,M:M)</f>
        <v/>
      </c>
      <c r="C841">
        <f>SUMIFS('Input - target event report'!H:H,'Input - target event report'!L:L,B841,'Input - target event report'!D:D, "Private Investment")</f>
        <v/>
      </c>
      <c r="D841">
        <f>IF(E841&lt;2, "N/A", (MAXIFS('Input - target event report'!E:E,'Input - target event report'!L:L,B:B,'Input - target event report'!D:D,"Private Investment")-MINIFS('Input - target event report'!E:E,'Input - target event report'!L:L,B:B,'Input - target event report'!D:D,"Private Investment"))/(E841-1))</f>
        <v/>
      </c>
      <c r="E841">
        <f>COUNTIFS('Input - target event report'!L:L,B841,'Input - target event report'!D:D, "Private Investment")</f>
        <v/>
      </c>
      <c r="F841">
        <f>AVERAGEIF(INDEX('Input - companies list'!$A:$BG, 0, MATCH("Clusters 0",'Input - companies list'!$A$1:$BG$1, 0)),'Output - Cluster ranking'!B841,INDEX('Input - companies list'!$A:$BG, 0, MATCH("Flow",'Input - companies list'!$A$1:$BG$1, 0)))</f>
        <v/>
      </c>
      <c r="G841">
        <f>AVERAGEIF(INDEX('Input - companies list'!$A:$BG, 0, MATCH("Clusters 0",'Input - companies list'!$A$1:$BG$1, 0)),'Output - Cluster ranking'!B841,INDEX('Input - companies list'!$A:$BG, 0, MATCH("Inter-Cluster Connectivity",'Input - companies list'!$A$1:$BG$1, 0)))</f>
        <v/>
      </c>
      <c r="H841">
        <f>IFERROR(PERCENTRANK(C:C,C841),0)</f>
        <v/>
      </c>
      <c r="I841">
        <f>IFERROR(1 - PERCENTRANK(D:D,D841),0)</f>
        <v/>
      </c>
      <c r="J841">
        <f>IFERROR(PERCENTRANK(E:E,E841),0)</f>
        <v/>
      </c>
      <c r="K841">
        <f>IFERROR(1 - PERCENTRANK(F:F,F841),0)</f>
        <v/>
      </c>
      <c r="L841">
        <f>IFERROR(PERCENTRANK(G:G,G841),0)</f>
        <v/>
      </c>
      <c r="M841">
        <f>H841*weightA+I841*weightB+J841*weightC+K841*weightD+L841*weightE</f>
        <v/>
      </c>
    </row>
    <row r="842" spans="1:13">
      <c r="A842">
        <f>RANK(M842,M:M)</f>
        <v/>
      </c>
      <c r="C842">
        <f>SUMIFS('Input - target event report'!H:H,'Input - target event report'!L:L,B842,'Input - target event report'!D:D, "Private Investment")</f>
        <v/>
      </c>
      <c r="D842">
        <f>IF(E842&lt;2, "N/A", (MAXIFS('Input - target event report'!E:E,'Input - target event report'!L:L,B:B,'Input - target event report'!D:D,"Private Investment")-MINIFS('Input - target event report'!E:E,'Input - target event report'!L:L,B:B,'Input - target event report'!D:D,"Private Investment"))/(E842-1))</f>
        <v/>
      </c>
      <c r="E842">
        <f>COUNTIFS('Input - target event report'!L:L,B842,'Input - target event report'!D:D, "Private Investment")</f>
        <v/>
      </c>
      <c r="F842">
        <f>AVERAGEIF(INDEX('Input - companies list'!$A:$BG, 0, MATCH("Clusters 0",'Input - companies list'!$A$1:$BG$1, 0)),'Output - Cluster ranking'!B842,INDEX('Input - companies list'!$A:$BG, 0, MATCH("Flow",'Input - companies list'!$A$1:$BG$1, 0)))</f>
        <v/>
      </c>
      <c r="G842">
        <f>AVERAGEIF(INDEX('Input - companies list'!$A:$BG, 0, MATCH("Clusters 0",'Input - companies list'!$A$1:$BG$1, 0)),'Output - Cluster ranking'!B842,INDEX('Input - companies list'!$A:$BG, 0, MATCH("Inter-Cluster Connectivity",'Input - companies list'!$A$1:$BG$1, 0)))</f>
        <v/>
      </c>
      <c r="H842">
        <f>IFERROR(PERCENTRANK(C:C,C842),0)</f>
        <v/>
      </c>
      <c r="I842">
        <f>IFERROR(1 - PERCENTRANK(D:D,D842),0)</f>
        <v/>
      </c>
      <c r="J842">
        <f>IFERROR(PERCENTRANK(E:E,E842),0)</f>
        <v/>
      </c>
      <c r="K842">
        <f>IFERROR(1 - PERCENTRANK(F:F,F842),0)</f>
        <v/>
      </c>
      <c r="L842">
        <f>IFERROR(PERCENTRANK(G:G,G842),0)</f>
        <v/>
      </c>
      <c r="M842">
        <f>H842*weightA+I842*weightB+J842*weightC+K842*weightD+L842*weightE</f>
        <v/>
      </c>
    </row>
    <row r="843" spans="1:13">
      <c r="A843">
        <f>RANK(M843,M:M)</f>
        <v/>
      </c>
      <c r="C843">
        <f>SUMIFS('Input - target event report'!H:H,'Input - target event report'!L:L,B843,'Input - target event report'!D:D, "Private Investment")</f>
        <v/>
      </c>
      <c r="D843">
        <f>IF(E843&lt;2, "N/A", (MAXIFS('Input - target event report'!E:E,'Input - target event report'!L:L,B:B,'Input - target event report'!D:D,"Private Investment")-MINIFS('Input - target event report'!E:E,'Input - target event report'!L:L,B:B,'Input - target event report'!D:D,"Private Investment"))/(E843-1))</f>
        <v/>
      </c>
      <c r="E843">
        <f>COUNTIFS('Input - target event report'!L:L,B843,'Input - target event report'!D:D, "Private Investment")</f>
        <v/>
      </c>
      <c r="F843">
        <f>AVERAGEIF(INDEX('Input - companies list'!$A:$BG, 0, MATCH("Clusters 0",'Input - companies list'!$A$1:$BG$1, 0)),'Output - Cluster ranking'!B843,INDEX('Input - companies list'!$A:$BG, 0, MATCH("Flow",'Input - companies list'!$A$1:$BG$1, 0)))</f>
        <v/>
      </c>
      <c r="G843">
        <f>AVERAGEIF(INDEX('Input - companies list'!$A:$BG, 0, MATCH("Clusters 0",'Input - companies list'!$A$1:$BG$1, 0)),'Output - Cluster ranking'!B843,INDEX('Input - companies list'!$A:$BG, 0, MATCH("Inter-Cluster Connectivity",'Input - companies list'!$A$1:$BG$1, 0)))</f>
        <v/>
      </c>
      <c r="H843">
        <f>IFERROR(PERCENTRANK(C:C,C843),0)</f>
        <v/>
      </c>
      <c r="I843">
        <f>IFERROR(1 - PERCENTRANK(D:D,D843),0)</f>
        <v/>
      </c>
      <c r="J843">
        <f>IFERROR(PERCENTRANK(E:E,E843),0)</f>
        <v/>
      </c>
      <c r="K843">
        <f>IFERROR(1 - PERCENTRANK(F:F,F843),0)</f>
        <v/>
      </c>
      <c r="L843">
        <f>IFERROR(PERCENTRANK(G:G,G843),0)</f>
        <v/>
      </c>
      <c r="M843">
        <f>H843*weightA+I843*weightB+J843*weightC+K843*weightD+L843*weightE</f>
        <v/>
      </c>
    </row>
    <row r="844" spans="1:13">
      <c r="A844">
        <f>RANK(M844,M:M)</f>
        <v/>
      </c>
      <c r="C844">
        <f>SUMIFS('Input - target event report'!H:H,'Input - target event report'!L:L,B844,'Input - target event report'!D:D, "Private Investment")</f>
        <v/>
      </c>
      <c r="D844">
        <f>IF(E844&lt;2, "N/A", (MAXIFS('Input - target event report'!E:E,'Input - target event report'!L:L,B:B,'Input - target event report'!D:D,"Private Investment")-MINIFS('Input - target event report'!E:E,'Input - target event report'!L:L,B:B,'Input - target event report'!D:D,"Private Investment"))/(E844-1))</f>
        <v/>
      </c>
      <c r="E844">
        <f>COUNTIFS('Input - target event report'!L:L,B844,'Input - target event report'!D:D, "Private Investment")</f>
        <v/>
      </c>
      <c r="F844">
        <f>AVERAGEIF(INDEX('Input - companies list'!$A:$BG, 0, MATCH("Clusters 0",'Input - companies list'!$A$1:$BG$1, 0)),'Output - Cluster ranking'!B844,INDEX('Input - companies list'!$A:$BG, 0, MATCH("Flow",'Input - companies list'!$A$1:$BG$1, 0)))</f>
        <v/>
      </c>
      <c r="G844">
        <f>AVERAGEIF(INDEX('Input - companies list'!$A:$BG, 0, MATCH("Clusters 0",'Input - companies list'!$A$1:$BG$1, 0)),'Output - Cluster ranking'!B844,INDEX('Input - companies list'!$A:$BG, 0, MATCH("Inter-Cluster Connectivity",'Input - companies list'!$A$1:$BG$1, 0)))</f>
        <v/>
      </c>
      <c r="H844">
        <f>IFERROR(PERCENTRANK(C:C,C844),0)</f>
        <v/>
      </c>
      <c r="I844">
        <f>IFERROR(1 - PERCENTRANK(D:D,D844),0)</f>
        <v/>
      </c>
      <c r="J844">
        <f>IFERROR(PERCENTRANK(E:E,E844),0)</f>
        <v/>
      </c>
      <c r="K844">
        <f>IFERROR(1 - PERCENTRANK(F:F,F844),0)</f>
        <v/>
      </c>
      <c r="L844">
        <f>IFERROR(PERCENTRANK(G:G,G844),0)</f>
        <v/>
      </c>
      <c r="M844">
        <f>H844*weightA+I844*weightB+J844*weightC+K844*weightD+L844*weightE</f>
        <v/>
      </c>
    </row>
    <row r="845" spans="1:13">
      <c r="A845">
        <f>RANK(M845,M:M)</f>
        <v/>
      </c>
      <c r="C845">
        <f>SUMIFS('Input - target event report'!H:H,'Input - target event report'!L:L,B845,'Input - target event report'!D:D, "Private Investment")</f>
        <v/>
      </c>
      <c r="D845">
        <f>IF(E845&lt;2, "N/A", (MAXIFS('Input - target event report'!E:E,'Input - target event report'!L:L,B:B,'Input - target event report'!D:D,"Private Investment")-MINIFS('Input - target event report'!E:E,'Input - target event report'!L:L,B:B,'Input - target event report'!D:D,"Private Investment"))/(E845-1))</f>
        <v/>
      </c>
      <c r="E845">
        <f>COUNTIFS('Input - target event report'!L:L,B845,'Input - target event report'!D:D, "Private Investment")</f>
        <v/>
      </c>
      <c r="F845">
        <f>AVERAGEIF(INDEX('Input - companies list'!$A:$BG, 0, MATCH("Clusters 0",'Input - companies list'!$A$1:$BG$1, 0)),'Output - Cluster ranking'!B845,INDEX('Input - companies list'!$A:$BG, 0, MATCH("Flow",'Input - companies list'!$A$1:$BG$1, 0)))</f>
        <v/>
      </c>
      <c r="G845">
        <f>AVERAGEIF(INDEX('Input - companies list'!$A:$BG, 0, MATCH("Clusters 0",'Input - companies list'!$A$1:$BG$1, 0)),'Output - Cluster ranking'!B845,INDEX('Input - companies list'!$A:$BG, 0, MATCH("Inter-Cluster Connectivity",'Input - companies list'!$A$1:$BG$1, 0)))</f>
        <v/>
      </c>
      <c r="H845">
        <f>IFERROR(PERCENTRANK(C:C,C845),0)</f>
        <v/>
      </c>
      <c r="I845">
        <f>IFERROR(1 - PERCENTRANK(D:D,D845),0)</f>
        <v/>
      </c>
      <c r="J845">
        <f>IFERROR(PERCENTRANK(E:E,E845),0)</f>
        <v/>
      </c>
      <c r="K845">
        <f>IFERROR(1 - PERCENTRANK(F:F,F845),0)</f>
        <v/>
      </c>
      <c r="L845">
        <f>IFERROR(PERCENTRANK(G:G,G845),0)</f>
        <v/>
      </c>
      <c r="M845">
        <f>H845*weightA+I845*weightB+J845*weightC+K845*weightD+L845*weightE</f>
        <v/>
      </c>
    </row>
    <row r="846" spans="1:13">
      <c r="A846">
        <f>RANK(M846,M:M)</f>
        <v/>
      </c>
      <c r="C846">
        <f>SUMIFS('Input - target event report'!H:H,'Input - target event report'!L:L,B846,'Input - target event report'!D:D, "Private Investment")</f>
        <v/>
      </c>
      <c r="D846">
        <f>IF(E846&lt;2, "N/A", (MAXIFS('Input - target event report'!E:E,'Input - target event report'!L:L,B:B,'Input - target event report'!D:D,"Private Investment")-MINIFS('Input - target event report'!E:E,'Input - target event report'!L:L,B:B,'Input - target event report'!D:D,"Private Investment"))/(E846-1))</f>
        <v/>
      </c>
      <c r="E846">
        <f>COUNTIFS('Input - target event report'!L:L,B846,'Input - target event report'!D:D, "Private Investment")</f>
        <v/>
      </c>
      <c r="F846">
        <f>AVERAGEIF(INDEX('Input - companies list'!$A:$BG, 0, MATCH("Clusters 0",'Input - companies list'!$A$1:$BG$1, 0)),'Output - Cluster ranking'!B846,INDEX('Input - companies list'!$A:$BG, 0, MATCH("Flow",'Input - companies list'!$A$1:$BG$1, 0)))</f>
        <v/>
      </c>
      <c r="G846">
        <f>AVERAGEIF(INDEX('Input - companies list'!$A:$BG, 0, MATCH("Clusters 0",'Input - companies list'!$A$1:$BG$1, 0)),'Output - Cluster ranking'!B846,INDEX('Input - companies list'!$A:$BG, 0, MATCH("Inter-Cluster Connectivity",'Input - companies list'!$A$1:$BG$1, 0)))</f>
        <v/>
      </c>
      <c r="H846">
        <f>IFERROR(PERCENTRANK(C:C,C846),0)</f>
        <v/>
      </c>
      <c r="I846">
        <f>IFERROR(1 - PERCENTRANK(D:D,D846),0)</f>
        <v/>
      </c>
      <c r="J846">
        <f>IFERROR(PERCENTRANK(E:E,E846),0)</f>
        <v/>
      </c>
      <c r="K846">
        <f>IFERROR(1 - PERCENTRANK(F:F,F846),0)</f>
        <v/>
      </c>
      <c r="L846">
        <f>IFERROR(PERCENTRANK(G:G,G846),0)</f>
        <v/>
      </c>
      <c r="M846">
        <f>H846*weightA+I846*weightB+J846*weightC+K846*weightD+L846*weightE</f>
        <v/>
      </c>
    </row>
    <row r="847" spans="1:13">
      <c r="A847">
        <f>RANK(M847,M:M)</f>
        <v/>
      </c>
      <c r="C847">
        <f>SUMIFS('Input - target event report'!H:H,'Input - target event report'!L:L,B847,'Input - target event report'!D:D, "Private Investment")</f>
        <v/>
      </c>
      <c r="D847">
        <f>IF(E847&lt;2, "N/A", (MAXIFS('Input - target event report'!E:E,'Input - target event report'!L:L,B:B,'Input - target event report'!D:D,"Private Investment")-MINIFS('Input - target event report'!E:E,'Input - target event report'!L:L,B:B,'Input - target event report'!D:D,"Private Investment"))/(E847-1))</f>
        <v/>
      </c>
      <c r="E847">
        <f>COUNTIFS('Input - target event report'!L:L,B847,'Input - target event report'!D:D, "Private Investment")</f>
        <v/>
      </c>
      <c r="F847">
        <f>AVERAGEIF(INDEX('Input - companies list'!$A:$BG, 0, MATCH("Clusters 0",'Input - companies list'!$A$1:$BG$1, 0)),'Output - Cluster ranking'!B847,INDEX('Input - companies list'!$A:$BG, 0, MATCH("Flow",'Input - companies list'!$A$1:$BG$1, 0)))</f>
        <v/>
      </c>
      <c r="G847">
        <f>AVERAGEIF(INDEX('Input - companies list'!$A:$BG, 0, MATCH("Clusters 0",'Input - companies list'!$A$1:$BG$1, 0)),'Output - Cluster ranking'!B847,INDEX('Input - companies list'!$A:$BG, 0, MATCH("Inter-Cluster Connectivity",'Input - companies list'!$A$1:$BG$1, 0)))</f>
        <v/>
      </c>
      <c r="H847">
        <f>IFERROR(PERCENTRANK(C:C,C847),0)</f>
        <v/>
      </c>
      <c r="I847">
        <f>IFERROR(1 - PERCENTRANK(D:D,D847),0)</f>
        <v/>
      </c>
      <c r="J847">
        <f>IFERROR(PERCENTRANK(E:E,E847),0)</f>
        <v/>
      </c>
      <c r="K847">
        <f>IFERROR(1 - PERCENTRANK(F:F,F847),0)</f>
        <v/>
      </c>
      <c r="L847">
        <f>IFERROR(PERCENTRANK(G:G,G847),0)</f>
        <v/>
      </c>
      <c r="M847">
        <f>H847*weightA+I847*weightB+J847*weightC+K847*weightD+L847*weightE</f>
        <v/>
      </c>
    </row>
    <row r="848" spans="1:13">
      <c r="A848">
        <f>RANK(M848,M:M)</f>
        <v/>
      </c>
      <c r="C848">
        <f>SUMIFS('Input - target event report'!H:H,'Input - target event report'!L:L,B848,'Input - target event report'!D:D, "Private Investment")</f>
        <v/>
      </c>
      <c r="D848">
        <f>IF(E848&lt;2, "N/A", (MAXIFS('Input - target event report'!E:E,'Input - target event report'!L:L,B:B,'Input - target event report'!D:D,"Private Investment")-MINIFS('Input - target event report'!E:E,'Input - target event report'!L:L,B:B,'Input - target event report'!D:D,"Private Investment"))/(E848-1))</f>
        <v/>
      </c>
      <c r="E848">
        <f>COUNTIFS('Input - target event report'!L:L,B848,'Input - target event report'!D:D, "Private Investment")</f>
        <v/>
      </c>
      <c r="F848">
        <f>AVERAGEIF(INDEX('Input - companies list'!$A:$BG, 0, MATCH("Clusters 0",'Input - companies list'!$A$1:$BG$1, 0)),'Output - Cluster ranking'!B848,INDEX('Input - companies list'!$A:$BG, 0, MATCH("Flow",'Input - companies list'!$A$1:$BG$1, 0)))</f>
        <v/>
      </c>
      <c r="G848">
        <f>AVERAGEIF(INDEX('Input - companies list'!$A:$BG, 0, MATCH("Clusters 0",'Input - companies list'!$A$1:$BG$1, 0)),'Output - Cluster ranking'!B848,INDEX('Input - companies list'!$A:$BG, 0, MATCH("Inter-Cluster Connectivity",'Input - companies list'!$A$1:$BG$1, 0)))</f>
        <v/>
      </c>
      <c r="H848">
        <f>IFERROR(PERCENTRANK(C:C,C848),0)</f>
        <v/>
      </c>
      <c r="I848">
        <f>IFERROR(1 - PERCENTRANK(D:D,D848),0)</f>
        <v/>
      </c>
      <c r="J848">
        <f>IFERROR(PERCENTRANK(E:E,E848),0)</f>
        <v/>
      </c>
      <c r="K848">
        <f>IFERROR(1 - PERCENTRANK(F:F,F848),0)</f>
        <v/>
      </c>
      <c r="L848">
        <f>IFERROR(PERCENTRANK(G:G,G848),0)</f>
        <v/>
      </c>
      <c r="M848">
        <f>H848*weightA+I848*weightB+J848*weightC+K848*weightD+L848*weightE</f>
        <v/>
      </c>
    </row>
    <row r="849" spans="1:13">
      <c r="A849">
        <f>RANK(M849,M:M)</f>
        <v/>
      </c>
      <c r="C849">
        <f>SUMIFS('Input - target event report'!H:H,'Input - target event report'!L:L,B849,'Input - target event report'!D:D, "Private Investment")</f>
        <v/>
      </c>
      <c r="D849">
        <f>IF(E849&lt;2, "N/A", (MAXIFS('Input - target event report'!E:E,'Input - target event report'!L:L,B:B,'Input - target event report'!D:D,"Private Investment")-MINIFS('Input - target event report'!E:E,'Input - target event report'!L:L,B:B,'Input - target event report'!D:D,"Private Investment"))/(E849-1))</f>
        <v/>
      </c>
      <c r="E849">
        <f>COUNTIFS('Input - target event report'!L:L,B849,'Input - target event report'!D:D, "Private Investment")</f>
        <v/>
      </c>
      <c r="F849">
        <f>AVERAGEIF(INDEX('Input - companies list'!$A:$BG, 0, MATCH("Clusters 0",'Input - companies list'!$A$1:$BG$1, 0)),'Output - Cluster ranking'!B849,INDEX('Input - companies list'!$A:$BG, 0, MATCH("Flow",'Input - companies list'!$A$1:$BG$1, 0)))</f>
        <v/>
      </c>
      <c r="G849">
        <f>AVERAGEIF(INDEX('Input - companies list'!$A:$BG, 0, MATCH("Clusters 0",'Input - companies list'!$A$1:$BG$1, 0)),'Output - Cluster ranking'!B849,INDEX('Input - companies list'!$A:$BG, 0, MATCH("Inter-Cluster Connectivity",'Input - companies list'!$A$1:$BG$1, 0)))</f>
        <v/>
      </c>
      <c r="H849">
        <f>IFERROR(PERCENTRANK(C:C,C849),0)</f>
        <v/>
      </c>
      <c r="I849">
        <f>IFERROR(1 - PERCENTRANK(D:D,D849),0)</f>
        <v/>
      </c>
      <c r="J849">
        <f>IFERROR(PERCENTRANK(E:E,E849),0)</f>
        <v/>
      </c>
      <c r="K849">
        <f>IFERROR(1 - PERCENTRANK(F:F,F849),0)</f>
        <v/>
      </c>
      <c r="L849">
        <f>IFERROR(PERCENTRANK(G:G,G849),0)</f>
        <v/>
      </c>
      <c r="M849">
        <f>H849*weightA+I849*weightB+J849*weightC+K849*weightD+L849*weightE</f>
        <v/>
      </c>
    </row>
    <row r="850" spans="1:13">
      <c r="A850">
        <f>RANK(M850,M:M)</f>
        <v/>
      </c>
      <c r="C850">
        <f>SUMIFS('Input - target event report'!H:H,'Input - target event report'!L:L,B850,'Input - target event report'!D:D, "Private Investment")</f>
        <v/>
      </c>
      <c r="D850">
        <f>IF(E850&lt;2, "N/A", (MAXIFS('Input - target event report'!E:E,'Input - target event report'!L:L,B:B,'Input - target event report'!D:D,"Private Investment")-MINIFS('Input - target event report'!E:E,'Input - target event report'!L:L,B:B,'Input - target event report'!D:D,"Private Investment"))/(E850-1))</f>
        <v/>
      </c>
      <c r="E850">
        <f>COUNTIFS('Input - target event report'!L:L,B850,'Input - target event report'!D:D, "Private Investment")</f>
        <v/>
      </c>
      <c r="F850">
        <f>AVERAGEIF(INDEX('Input - companies list'!$A:$BG, 0, MATCH("Clusters 0",'Input - companies list'!$A$1:$BG$1, 0)),'Output - Cluster ranking'!B850,INDEX('Input - companies list'!$A:$BG, 0, MATCH("Flow",'Input - companies list'!$A$1:$BG$1, 0)))</f>
        <v/>
      </c>
      <c r="G850">
        <f>AVERAGEIF(INDEX('Input - companies list'!$A:$BG, 0, MATCH("Clusters 0",'Input - companies list'!$A$1:$BG$1, 0)),'Output - Cluster ranking'!B850,INDEX('Input - companies list'!$A:$BG, 0, MATCH("Inter-Cluster Connectivity",'Input - companies list'!$A$1:$BG$1, 0)))</f>
        <v/>
      </c>
      <c r="H850">
        <f>IFERROR(PERCENTRANK(C:C,C850),0)</f>
        <v/>
      </c>
      <c r="I850">
        <f>IFERROR(1 - PERCENTRANK(D:D,D850),0)</f>
        <v/>
      </c>
      <c r="J850">
        <f>IFERROR(PERCENTRANK(E:E,E850),0)</f>
        <v/>
      </c>
      <c r="K850">
        <f>IFERROR(1 - PERCENTRANK(F:F,F850),0)</f>
        <v/>
      </c>
      <c r="L850">
        <f>IFERROR(PERCENTRANK(G:G,G850),0)</f>
        <v/>
      </c>
      <c r="M850">
        <f>H850*weightA+I850*weightB+J850*weightC+K850*weightD+L850*weightE</f>
        <v/>
      </c>
    </row>
    <row r="851" spans="1:13">
      <c r="A851">
        <f>RANK(M851,M:M)</f>
        <v/>
      </c>
      <c r="C851">
        <f>SUMIFS('Input - target event report'!H:H,'Input - target event report'!L:L,B851,'Input - target event report'!D:D, "Private Investment")</f>
        <v/>
      </c>
      <c r="D851">
        <f>IF(E851&lt;2, "N/A", (MAXIFS('Input - target event report'!E:E,'Input - target event report'!L:L,B:B,'Input - target event report'!D:D,"Private Investment")-MINIFS('Input - target event report'!E:E,'Input - target event report'!L:L,B:B,'Input - target event report'!D:D,"Private Investment"))/(E851-1))</f>
        <v/>
      </c>
      <c r="E851">
        <f>COUNTIFS('Input - target event report'!L:L,B851,'Input - target event report'!D:D, "Private Investment")</f>
        <v/>
      </c>
      <c r="F851">
        <f>AVERAGEIF(INDEX('Input - companies list'!$A:$BG, 0, MATCH("Clusters 0",'Input - companies list'!$A$1:$BG$1, 0)),'Output - Cluster ranking'!B851,INDEX('Input - companies list'!$A:$BG, 0, MATCH("Flow",'Input - companies list'!$A$1:$BG$1, 0)))</f>
        <v/>
      </c>
      <c r="G851">
        <f>AVERAGEIF(INDEX('Input - companies list'!$A:$BG, 0, MATCH("Clusters 0",'Input - companies list'!$A$1:$BG$1, 0)),'Output - Cluster ranking'!B851,INDEX('Input - companies list'!$A:$BG, 0, MATCH("Inter-Cluster Connectivity",'Input - companies list'!$A$1:$BG$1, 0)))</f>
        <v/>
      </c>
      <c r="H851">
        <f>IFERROR(PERCENTRANK(C:C,C851),0)</f>
        <v/>
      </c>
      <c r="I851">
        <f>IFERROR(1 - PERCENTRANK(D:D,D851),0)</f>
        <v/>
      </c>
      <c r="J851">
        <f>IFERROR(PERCENTRANK(E:E,E851),0)</f>
        <v/>
      </c>
      <c r="K851">
        <f>IFERROR(1 - PERCENTRANK(F:F,F851),0)</f>
        <v/>
      </c>
      <c r="L851">
        <f>IFERROR(PERCENTRANK(G:G,G851),0)</f>
        <v/>
      </c>
      <c r="M851">
        <f>H851*weightA+I851*weightB+J851*weightC+K851*weightD+L851*weightE</f>
        <v/>
      </c>
    </row>
    <row r="852" spans="1:13">
      <c r="A852">
        <f>RANK(M852,M:M)</f>
        <v/>
      </c>
      <c r="C852">
        <f>SUMIFS('Input - target event report'!H:H,'Input - target event report'!L:L,B852,'Input - target event report'!D:D, "Private Investment")</f>
        <v/>
      </c>
      <c r="D852">
        <f>IF(E852&lt;2, "N/A", (MAXIFS('Input - target event report'!E:E,'Input - target event report'!L:L,B:B,'Input - target event report'!D:D,"Private Investment")-MINIFS('Input - target event report'!E:E,'Input - target event report'!L:L,B:B,'Input - target event report'!D:D,"Private Investment"))/(E852-1))</f>
        <v/>
      </c>
      <c r="E852">
        <f>COUNTIFS('Input - target event report'!L:L,B852,'Input - target event report'!D:D, "Private Investment")</f>
        <v/>
      </c>
      <c r="F852">
        <f>AVERAGEIF(INDEX('Input - companies list'!$A:$BG, 0, MATCH("Clusters 0",'Input - companies list'!$A$1:$BG$1, 0)),'Output - Cluster ranking'!B852,INDEX('Input - companies list'!$A:$BG, 0, MATCH("Flow",'Input - companies list'!$A$1:$BG$1, 0)))</f>
        <v/>
      </c>
      <c r="G852">
        <f>AVERAGEIF(INDEX('Input - companies list'!$A:$BG, 0, MATCH("Clusters 0",'Input - companies list'!$A$1:$BG$1, 0)),'Output - Cluster ranking'!B852,INDEX('Input - companies list'!$A:$BG, 0, MATCH("Inter-Cluster Connectivity",'Input - companies list'!$A$1:$BG$1, 0)))</f>
        <v/>
      </c>
      <c r="H852">
        <f>IFERROR(PERCENTRANK(C:C,C852),0)</f>
        <v/>
      </c>
      <c r="I852">
        <f>IFERROR(1 - PERCENTRANK(D:D,D852),0)</f>
        <v/>
      </c>
      <c r="J852">
        <f>IFERROR(PERCENTRANK(E:E,E852),0)</f>
        <v/>
      </c>
      <c r="K852">
        <f>IFERROR(1 - PERCENTRANK(F:F,F852),0)</f>
        <v/>
      </c>
      <c r="L852">
        <f>IFERROR(PERCENTRANK(G:G,G852),0)</f>
        <v/>
      </c>
      <c r="M852">
        <f>H852*weightA+I852*weightB+J852*weightC+K852*weightD+L852*weightE</f>
        <v/>
      </c>
    </row>
    <row r="853" spans="1:13">
      <c r="A853">
        <f>RANK(M853,M:M)</f>
        <v/>
      </c>
      <c r="C853">
        <f>SUMIFS('Input - target event report'!H:H,'Input - target event report'!L:L,B853,'Input - target event report'!D:D, "Private Investment")</f>
        <v/>
      </c>
      <c r="D853">
        <f>IF(E853&lt;2, "N/A", (MAXIFS('Input - target event report'!E:E,'Input - target event report'!L:L,B:B,'Input - target event report'!D:D,"Private Investment")-MINIFS('Input - target event report'!E:E,'Input - target event report'!L:L,B:B,'Input - target event report'!D:D,"Private Investment"))/(E853-1))</f>
        <v/>
      </c>
      <c r="E853">
        <f>COUNTIFS('Input - target event report'!L:L,B853,'Input - target event report'!D:D, "Private Investment")</f>
        <v/>
      </c>
      <c r="F853">
        <f>AVERAGEIF(INDEX('Input - companies list'!$A:$BG, 0, MATCH("Clusters 0",'Input - companies list'!$A$1:$BG$1, 0)),'Output - Cluster ranking'!B853,INDEX('Input - companies list'!$A:$BG, 0, MATCH("Flow",'Input - companies list'!$A$1:$BG$1, 0)))</f>
        <v/>
      </c>
      <c r="G853">
        <f>AVERAGEIF(INDEX('Input - companies list'!$A:$BG, 0, MATCH("Clusters 0",'Input - companies list'!$A$1:$BG$1, 0)),'Output - Cluster ranking'!B853,INDEX('Input - companies list'!$A:$BG, 0, MATCH("Inter-Cluster Connectivity",'Input - companies list'!$A$1:$BG$1, 0)))</f>
        <v/>
      </c>
      <c r="H853">
        <f>IFERROR(PERCENTRANK(C:C,C853),0)</f>
        <v/>
      </c>
      <c r="I853">
        <f>IFERROR(1 - PERCENTRANK(D:D,D853),0)</f>
        <v/>
      </c>
      <c r="J853">
        <f>IFERROR(PERCENTRANK(E:E,E853),0)</f>
        <v/>
      </c>
      <c r="K853">
        <f>IFERROR(1 - PERCENTRANK(F:F,F853),0)</f>
        <v/>
      </c>
      <c r="L853">
        <f>IFERROR(PERCENTRANK(G:G,G853),0)</f>
        <v/>
      </c>
      <c r="M853">
        <f>H853*weightA+I853*weightB+J853*weightC+K853*weightD+L853*weightE</f>
        <v/>
      </c>
    </row>
    <row r="854" spans="1:13">
      <c r="A854">
        <f>RANK(M854,M:M)</f>
        <v/>
      </c>
      <c r="C854">
        <f>SUMIFS('Input - target event report'!H:H,'Input - target event report'!L:L,B854,'Input - target event report'!D:D, "Private Investment")</f>
        <v/>
      </c>
      <c r="D854">
        <f>IF(E854&lt;2, "N/A", (MAXIFS('Input - target event report'!E:E,'Input - target event report'!L:L,B:B,'Input - target event report'!D:D,"Private Investment")-MINIFS('Input - target event report'!E:E,'Input - target event report'!L:L,B:B,'Input - target event report'!D:D,"Private Investment"))/(E854-1))</f>
        <v/>
      </c>
      <c r="E854">
        <f>COUNTIFS('Input - target event report'!L:L,B854,'Input - target event report'!D:D, "Private Investment")</f>
        <v/>
      </c>
      <c r="F854">
        <f>AVERAGEIF(INDEX('Input - companies list'!$A:$BG, 0, MATCH("Clusters 0",'Input - companies list'!$A$1:$BG$1, 0)),'Output - Cluster ranking'!B854,INDEX('Input - companies list'!$A:$BG, 0, MATCH("Flow",'Input - companies list'!$A$1:$BG$1, 0)))</f>
        <v/>
      </c>
      <c r="G854">
        <f>AVERAGEIF(INDEX('Input - companies list'!$A:$BG, 0, MATCH("Clusters 0",'Input - companies list'!$A$1:$BG$1, 0)),'Output - Cluster ranking'!B854,INDEX('Input - companies list'!$A:$BG, 0, MATCH("Inter-Cluster Connectivity",'Input - companies list'!$A$1:$BG$1, 0)))</f>
        <v/>
      </c>
      <c r="H854">
        <f>IFERROR(PERCENTRANK(C:C,C854),0)</f>
        <v/>
      </c>
      <c r="I854">
        <f>IFERROR(1 - PERCENTRANK(D:D,D854),0)</f>
        <v/>
      </c>
      <c r="J854">
        <f>IFERROR(PERCENTRANK(E:E,E854),0)</f>
        <v/>
      </c>
      <c r="K854">
        <f>IFERROR(1 - PERCENTRANK(F:F,F854),0)</f>
        <v/>
      </c>
      <c r="L854">
        <f>IFERROR(PERCENTRANK(G:G,G854),0)</f>
        <v/>
      </c>
      <c r="M854">
        <f>H854*weightA+I854*weightB+J854*weightC+K854*weightD+L854*weightE</f>
        <v/>
      </c>
    </row>
    <row r="855" spans="1:13">
      <c r="A855">
        <f>RANK(M855,M:M)</f>
        <v/>
      </c>
      <c r="C855">
        <f>SUMIFS('Input - target event report'!H:H,'Input - target event report'!L:L,B855,'Input - target event report'!D:D, "Private Investment")</f>
        <v/>
      </c>
      <c r="D855">
        <f>IF(E855&lt;2, "N/A", (MAXIFS('Input - target event report'!E:E,'Input - target event report'!L:L,B:B,'Input - target event report'!D:D,"Private Investment")-MINIFS('Input - target event report'!E:E,'Input - target event report'!L:L,B:B,'Input - target event report'!D:D,"Private Investment"))/(E855-1))</f>
        <v/>
      </c>
      <c r="E855">
        <f>COUNTIFS('Input - target event report'!L:L,B855,'Input - target event report'!D:D, "Private Investment")</f>
        <v/>
      </c>
      <c r="F855">
        <f>AVERAGEIF(INDEX('Input - companies list'!$A:$BG, 0, MATCH("Clusters 0",'Input - companies list'!$A$1:$BG$1, 0)),'Output - Cluster ranking'!B855,INDEX('Input - companies list'!$A:$BG, 0, MATCH("Flow",'Input - companies list'!$A$1:$BG$1, 0)))</f>
        <v/>
      </c>
      <c r="G855">
        <f>AVERAGEIF(INDEX('Input - companies list'!$A:$BG, 0, MATCH("Clusters 0",'Input - companies list'!$A$1:$BG$1, 0)),'Output - Cluster ranking'!B855,INDEX('Input - companies list'!$A:$BG, 0, MATCH("Inter-Cluster Connectivity",'Input - companies list'!$A$1:$BG$1, 0)))</f>
        <v/>
      </c>
      <c r="H855">
        <f>IFERROR(PERCENTRANK(C:C,C855),0)</f>
        <v/>
      </c>
      <c r="I855">
        <f>IFERROR(1 - PERCENTRANK(D:D,D855),0)</f>
        <v/>
      </c>
      <c r="J855">
        <f>IFERROR(PERCENTRANK(E:E,E855),0)</f>
        <v/>
      </c>
      <c r="K855">
        <f>IFERROR(1 - PERCENTRANK(F:F,F855),0)</f>
        <v/>
      </c>
      <c r="L855">
        <f>IFERROR(PERCENTRANK(G:G,G855),0)</f>
        <v/>
      </c>
      <c r="M855">
        <f>H855*weightA+I855*weightB+J855*weightC+K855*weightD+L855*weightE</f>
        <v/>
      </c>
    </row>
    <row r="856" spans="1:13">
      <c r="A856">
        <f>RANK(M856,M:M)</f>
        <v/>
      </c>
      <c r="C856">
        <f>SUMIFS('Input - target event report'!H:H,'Input - target event report'!L:L,B856,'Input - target event report'!D:D, "Private Investment")</f>
        <v/>
      </c>
      <c r="D856">
        <f>IF(E856&lt;2, "N/A", (MAXIFS('Input - target event report'!E:E,'Input - target event report'!L:L,B:B,'Input - target event report'!D:D,"Private Investment")-MINIFS('Input - target event report'!E:E,'Input - target event report'!L:L,B:B,'Input - target event report'!D:D,"Private Investment"))/(E856-1))</f>
        <v/>
      </c>
      <c r="E856">
        <f>COUNTIFS('Input - target event report'!L:L,B856,'Input - target event report'!D:D, "Private Investment")</f>
        <v/>
      </c>
      <c r="F856">
        <f>AVERAGEIF(INDEX('Input - companies list'!$A:$BG, 0, MATCH("Clusters 0",'Input - companies list'!$A$1:$BG$1, 0)),'Output - Cluster ranking'!B856,INDEX('Input - companies list'!$A:$BG, 0, MATCH("Flow",'Input - companies list'!$A$1:$BG$1, 0)))</f>
        <v/>
      </c>
      <c r="G856">
        <f>AVERAGEIF(INDEX('Input - companies list'!$A:$BG, 0, MATCH("Clusters 0",'Input - companies list'!$A$1:$BG$1, 0)),'Output - Cluster ranking'!B856,INDEX('Input - companies list'!$A:$BG, 0, MATCH("Inter-Cluster Connectivity",'Input - companies list'!$A$1:$BG$1, 0)))</f>
        <v/>
      </c>
      <c r="H856">
        <f>IFERROR(PERCENTRANK(C:C,C856),0)</f>
        <v/>
      </c>
      <c r="I856">
        <f>IFERROR(1 - PERCENTRANK(D:D,D856),0)</f>
        <v/>
      </c>
      <c r="J856">
        <f>IFERROR(PERCENTRANK(E:E,E856),0)</f>
        <v/>
      </c>
      <c r="K856">
        <f>IFERROR(1 - PERCENTRANK(F:F,F856),0)</f>
        <v/>
      </c>
      <c r="L856">
        <f>IFERROR(PERCENTRANK(G:G,G856),0)</f>
        <v/>
      </c>
      <c r="M856">
        <f>H856*weightA+I856*weightB+J856*weightC+K856*weightD+L856*weightE</f>
        <v/>
      </c>
    </row>
    <row r="857" spans="1:13">
      <c r="A857">
        <f>RANK(M857,M:M)</f>
        <v/>
      </c>
      <c r="C857">
        <f>SUMIFS('Input - target event report'!H:H,'Input - target event report'!L:L,B857,'Input - target event report'!D:D, "Private Investment")</f>
        <v/>
      </c>
      <c r="D857">
        <f>IF(E857&lt;2, "N/A", (MAXIFS('Input - target event report'!E:E,'Input - target event report'!L:L,B:B,'Input - target event report'!D:D,"Private Investment")-MINIFS('Input - target event report'!E:E,'Input - target event report'!L:L,B:B,'Input - target event report'!D:D,"Private Investment"))/(E857-1))</f>
        <v/>
      </c>
      <c r="E857">
        <f>COUNTIFS('Input - target event report'!L:L,B857,'Input - target event report'!D:D, "Private Investment")</f>
        <v/>
      </c>
      <c r="F857">
        <f>AVERAGEIF(INDEX('Input - companies list'!$A:$BG, 0, MATCH("Clusters 0",'Input - companies list'!$A$1:$BG$1, 0)),'Output - Cluster ranking'!B857,INDEX('Input - companies list'!$A:$BG, 0, MATCH("Flow",'Input - companies list'!$A$1:$BG$1, 0)))</f>
        <v/>
      </c>
      <c r="G857">
        <f>AVERAGEIF(INDEX('Input - companies list'!$A:$BG, 0, MATCH("Clusters 0",'Input - companies list'!$A$1:$BG$1, 0)),'Output - Cluster ranking'!B857,INDEX('Input - companies list'!$A:$BG, 0, MATCH("Inter-Cluster Connectivity",'Input - companies list'!$A$1:$BG$1, 0)))</f>
        <v/>
      </c>
      <c r="H857">
        <f>IFERROR(PERCENTRANK(C:C,C857),0)</f>
        <v/>
      </c>
      <c r="I857">
        <f>IFERROR(1 - PERCENTRANK(D:D,D857),0)</f>
        <v/>
      </c>
      <c r="J857">
        <f>IFERROR(PERCENTRANK(E:E,E857),0)</f>
        <v/>
      </c>
      <c r="K857">
        <f>IFERROR(1 - PERCENTRANK(F:F,F857),0)</f>
        <v/>
      </c>
      <c r="L857">
        <f>IFERROR(PERCENTRANK(G:G,G857),0)</f>
        <v/>
      </c>
      <c r="M857">
        <f>H857*weightA+I857*weightB+J857*weightC+K857*weightD+L857*weightE</f>
        <v/>
      </c>
    </row>
    <row r="858" spans="1:13">
      <c r="A858">
        <f>RANK(M858,M:M)</f>
        <v/>
      </c>
      <c r="C858">
        <f>SUMIFS('Input - target event report'!H:H,'Input - target event report'!L:L,B858,'Input - target event report'!D:D, "Private Investment")</f>
        <v/>
      </c>
      <c r="D858">
        <f>IF(E858&lt;2, "N/A", (MAXIFS('Input - target event report'!E:E,'Input - target event report'!L:L,B:B,'Input - target event report'!D:D,"Private Investment")-MINIFS('Input - target event report'!E:E,'Input - target event report'!L:L,B:B,'Input - target event report'!D:D,"Private Investment"))/(E858-1))</f>
        <v/>
      </c>
      <c r="E858">
        <f>COUNTIFS('Input - target event report'!L:L,B858,'Input - target event report'!D:D, "Private Investment")</f>
        <v/>
      </c>
      <c r="F858">
        <f>AVERAGEIF(INDEX('Input - companies list'!$A:$BG, 0, MATCH("Clusters 0",'Input - companies list'!$A$1:$BG$1, 0)),'Output - Cluster ranking'!B858,INDEX('Input - companies list'!$A:$BG, 0, MATCH("Flow",'Input - companies list'!$A$1:$BG$1, 0)))</f>
        <v/>
      </c>
      <c r="G858">
        <f>AVERAGEIF(INDEX('Input - companies list'!$A:$BG, 0, MATCH("Clusters 0",'Input - companies list'!$A$1:$BG$1, 0)),'Output - Cluster ranking'!B858,INDEX('Input - companies list'!$A:$BG, 0, MATCH("Inter-Cluster Connectivity",'Input - companies list'!$A$1:$BG$1, 0)))</f>
        <v/>
      </c>
      <c r="H858">
        <f>IFERROR(PERCENTRANK(C:C,C858),0)</f>
        <v/>
      </c>
      <c r="I858">
        <f>IFERROR(1 - PERCENTRANK(D:D,D858),0)</f>
        <v/>
      </c>
      <c r="J858">
        <f>IFERROR(PERCENTRANK(E:E,E858),0)</f>
        <v/>
      </c>
      <c r="K858">
        <f>IFERROR(1 - PERCENTRANK(F:F,F858),0)</f>
        <v/>
      </c>
      <c r="L858">
        <f>IFERROR(PERCENTRANK(G:G,G858),0)</f>
        <v/>
      </c>
      <c r="M858">
        <f>H858*weightA+I858*weightB+J858*weightC+K858*weightD+L858*weightE</f>
        <v/>
      </c>
    </row>
    <row r="859" spans="1:13">
      <c r="A859">
        <f>RANK(M859,M:M)</f>
        <v/>
      </c>
      <c r="C859">
        <f>SUMIFS('Input - target event report'!H:H,'Input - target event report'!L:L,B859,'Input - target event report'!D:D, "Private Investment")</f>
        <v/>
      </c>
      <c r="D859">
        <f>IF(E859&lt;2, "N/A", (MAXIFS('Input - target event report'!E:E,'Input - target event report'!L:L,B:B,'Input - target event report'!D:D,"Private Investment")-MINIFS('Input - target event report'!E:E,'Input - target event report'!L:L,B:B,'Input - target event report'!D:D,"Private Investment"))/(E859-1))</f>
        <v/>
      </c>
      <c r="E859">
        <f>COUNTIFS('Input - target event report'!L:L,B859,'Input - target event report'!D:D, "Private Investment")</f>
        <v/>
      </c>
      <c r="F859">
        <f>AVERAGEIF(INDEX('Input - companies list'!$A:$BG, 0, MATCH("Clusters 0",'Input - companies list'!$A$1:$BG$1, 0)),'Output - Cluster ranking'!B859,INDEX('Input - companies list'!$A:$BG, 0, MATCH("Flow",'Input - companies list'!$A$1:$BG$1, 0)))</f>
        <v/>
      </c>
      <c r="G859">
        <f>AVERAGEIF(INDEX('Input - companies list'!$A:$BG, 0, MATCH("Clusters 0",'Input - companies list'!$A$1:$BG$1, 0)),'Output - Cluster ranking'!B859,INDEX('Input - companies list'!$A:$BG, 0, MATCH("Inter-Cluster Connectivity",'Input - companies list'!$A$1:$BG$1, 0)))</f>
        <v/>
      </c>
      <c r="H859">
        <f>IFERROR(PERCENTRANK(C:C,C859),0)</f>
        <v/>
      </c>
      <c r="I859">
        <f>IFERROR(1 - PERCENTRANK(D:D,D859),0)</f>
        <v/>
      </c>
      <c r="J859">
        <f>IFERROR(PERCENTRANK(E:E,E859),0)</f>
        <v/>
      </c>
      <c r="K859">
        <f>IFERROR(1 - PERCENTRANK(F:F,F859),0)</f>
        <v/>
      </c>
      <c r="L859">
        <f>IFERROR(PERCENTRANK(G:G,G859),0)</f>
        <v/>
      </c>
      <c r="M859">
        <f>H859*weightA+I859*weightB+J859*weightC+K859*weightD+L859*weightE</f>
        <v/>
      </c>
    </row>
    <row r="860" spans="1:13">
      <c r="A860">
        <f>RANK(M860,M:M)</f>
        <v/>
      </c>
      <c r="C860">
        <f>SUMIFS('Input - target event report'!H:H,'Input - target event report'!L:L,B860,'Input - target event report'!D:D, "Private Investment")</f>
        <v/>
      </c>
      <c r="D860">
        <f>IF(E860&lt;2, "N/A", (MAXIFS('Input - target event report'!E:E,'Input - target event report'!L:L,B:B,'Input - target event report'!D:D,"Private Investment")-MINIFS('Input - target event report'!E:E,'Input - target event report'!L:L,B:B,'Input - target event report'!D:D,"Private Investment"))/(E860-1))</f>
        <v/>
      </c>
      <c r="E860">
        <f>COUNTIFS('Input - target event report'!L:L,B860,'Input - target event report'!D:D, "Private Investment")</f>
        <v/>
      </c>
      <c r="F860">
        <f>AVERAGEIF(INDEX('Input - companies list'!$A:$BG, 0, MATCH("Clusters 0",'Input - companies list'!$A$1:$BG$1, 0)),'Output - Cluster ranking'!B860,INDEX('Input - companies list'!$A:$BG, 0, MATCH("Flow",'Input - companies list'!$A$1:$BG$1, 0)))</f>
        <v/>
      </c>
      <c r="G860">
        <f>AVERAGEIF(INDEX('Input - companies list'!$A:$BG, 0, MATCH("Clusters 0",'Input - companies list'!$A$1:$BG$1, 0)),'Output - Cluster ranking'!B860,INDEX('Input - companies list'!$A:$BG, 0, MATCH("Inter-Cluster Connectivity",'Input - companies list'!$A$1:$BG$1, 0)))</f>
        <v/>
      </c>
      <c r="H860">
        <f>IFERROR(PERCENTRANK(C:C,C860),0)</f>
        <v/>
      </c>
      <c r="I860">
        <f>IFERROR(1 - PERCENTRANK(D:D,D860),0)</f>
        <v/>
      </c>
      <c r="J860">
        <f>IFERROR(PERCENTRANK(E:E,E860),0)</f>
        <v/>
      </c>
      <c r="K860">
        <f>IFERROR(1 - PERCENTRANK(F:F,F860),0)</f>
        <v/>
      </c>
      <c r="L860">
        <f>IFERROR(PERCENTRANK(G:G,G860),0)</f>
        <v/>
      </c>
      <c r="M860">
        <f>H860*weightA+I860*weightB+J860*weightC+K860*weightD+L860*weightE</f>
        <v/>
      </c>
    </row>
    <row r="861" spans="1:13">
      <c r="A861">
        <f>RANK(M861,M:M)</f>
        <v/>
      </c>
      <c r="C861">
        <f>SUMIFS('Input - target event report'!H:H,'Input - target event report'!L:L,B861,'Input - target event report'!D:D, "Private Investment")</f>
        <v/>
      </c>
      <c r="D861">
        <f>IF(E861&lt;2, "N/A", (MAXIFS('Input - target event report'!E:E,'Input - target event report'!L:L,B:B,'Input - target event report'!D:D,"Private Investment")-MINIFS('Input - target event report'!E:E,'Input - target event report'!L:L,B:B,'Input - target event report'!D:D,"Private Investment"))/(E861-1))</f>
        <v/>
      </c>
      <c r="E861">
        <f>COUNTIFS('Input - target event report'!L:L,B861,'Input - target event report'!D:D, "Private Investment")</f>
        <v/>
      </c>
      <c r="F861">
        <f>AVERAGEIF(INDEX('Input - companies list'!$A:$BG, 0, MATCH("Clusters 0",'Input - companies list'!$A$1:$BG$1, 0)),'Output - Cluster ranking'!B861,INDEX('Input - companies list'!$A:$BG, 0, MATCH("Flow",'Input - companies list'!$A$1:$BG$1, 0)))</f>
        <v/>
      </c>
      <c r="G861">
        <f>AVERAGEIF(INDEX('Input - companies list'!$A:$BG, 0, MATCH("Clusters 0",'Input - companies list'!$A$1:$BG$1, 0)),'Output - Cluster ranking'!B861,INDEX('Input - companies list'!$A:$BG, 0, MATCH("Inter-Cluster Connectivity",'Input - companies list'!$A$1:$BG$1, 0)))</f>
        <v/>
      </c>
      <c r="H861">
        <f>IFERROR(PERCENTRANK(C:C,C861),0)</f>
        <v/>
      </c>
      <c r="I861">
        <f>IFERROR(1 - PERCENTRANK(D:D,D861),0)</f>
        <v/>
      </c>
      <c r="J861">
        <f>IFERROR(PERCENTRANK(E:E,E861),0)</f>
        <v/>
      </c>
      <c r="K861">
        <f>IFERROR(1 - PERCENTRANK(F:F,F861),0)</f>
        <v/>
      </c>
      <c r="L861">
        <f>IFERROR(PERCENTRANK(G:G,G861),0)</f>
        <v/>
      </c>
      <c r="M861">
        <f>H861*weightA+I861*weightB+J861*weightC+K861*weightD+L861*weightE</f>
        <v/>
      </c>
    </row>
    <row r="862" spans="1:13">
      <c r="A862">
        <f>RANK(M862,M:M)</f>
        <v/>
      </c>
      <c r="C862">
        <f>SUMIFS('Input - target event report'!H:H,'Input - target event report'!L:L,B862,'Input - target event report'!D:D, "Private Investment")</f>
        <v/>
      </c>
      <c r="D862">
        <f>IF(E862&lt;2, "N/A", (MAXIFS('Input - target event report'!E:E,'Input - target event report'!L:L,B:B,'Input - target event report'!D:D,"Private Investment")-MINIFS('Input - target event report'!E:E,'Input - target event report'!L:L,B:B,'Input - target event report'!D:D,"Private Investment"))/(E862-1))</f>
        <v/>
      </c>
      <c r="E862">
        <f>COUNTIFS('Input - target event report'!L:L,B862,'Input - target event report'!D:D, "Private Investment")</f>
        <v/>
      </c>
      <c r="F862">
        <f>AVERAGEIF(INDEX('Input - companies list'!$A:$BG, 0, MATCH("Clusters 0",'Input - companies list'!$A$1:$BG$1, 0)),'Output - Cluster ranking'!B862,INDEX('Input - companies list'!$A:$BG, 0, MATCH("Flow",'Input - companies list'!$A$1:$BG$1, 0)))</f>
        <v/>
      </c>
      <c r="G862">
        <f>AVERAGEIF(INDEX('Input - companies list'!$A:$BG, 0, MATCH("Clusters 0",'Input - companies list'!$A$1:$BG$1, 0)),'Output - Cluster ranking'!B862,INDEX('Input - companies list'!$A:$BG, 0, MATCH("Inter-Cluster Connectivity",'Input - companies list'!$A$1:$BG$1, 0)))</f>
        <v/>
      </c>
      <c r="H862">
        <f>IFERROR(PERCENTRANK(C:C,C862),0)</f>
        <v/>
      </c>
      <c r="I862">
        <f>IFERROR(1 - PERCENTRANK(D:D,D862),0)</f>
        <v/>
      </c>
      <c r="J862">
        <f>IFERROR(PERCENTRANK(E:E,E862),0)</f>
        <v/>
      </c>
      <c r="K862">
        <f>IFERROR(1 - PERCENTRANK(F:F,F862),0)</f>
        <v/>
      </c>
      <c r="L862">
        <f>IFERROR(PERCENTRANK(G:G,G862),0)</f>
        <v/>
      </c>
      <c r="M862">
        <f>H862*weightA+I862*weightB+J862*weightC+K862*weightD+L862*weightE</f>
        <v/>
      </c>
    </row>
    <row r="863" spans="1:13">
      <c r="A863">
        <f>RANK(M863,M:M)</f>
        <v/>
      </c>
      <c r="C863">
        <f>SUMIFS('Input - target event report'!H:H,'Input - target event report'!L:L,B863,'Input - target event report'!D:D, "Private Investment")</f>
        <v/>
      </c>
      <c r="D863">
        <f>IF(E863&lt;2, "N/A", (MAXIFS('Input - target event report'!E:E,'Input - target event report'!L:L,B:B,'Input - target event report'!D:D,"Private Investment")-MINIFS('Input - target event report'!E:E,'Input - target event report'!L:L,B:B,'Input - target event report'!D:D,"Private Investment"))/(E863-1))</f>
        <v/>
      </c>
      <c r="E863">
        <f>COUNTIFS('Input - target event report'!L:L,B863,'Input - target event report'!D:D, "Private Investment")</f>
        <v/>
      </c>
      <c r="F863">
        <f>AVERAGEIF(INDEX('Input - companies list'!$A:$BG, 0, MATCH("Clusters 0",'Input - companies list'!$A$1:$BG$1, 0)),'Output - Cluster ranking'!B863,INDEX('Input - companies list'!$A:$BG, 0, MATCH("Flow",'Input - companies list'!$A$1:$BG$1, 0)))</f>
        <v/>
      </c>
      <c r="G863">
        <f>AVERAGEIF(INDEX('Input - companies list'!$A:$BG, 0, MATCH("Clusters 0",'Input - companies list'!$A$1:$BG$1, 0)),'Output - Cluster ranking'!B863,INDEX('Input - companies list'!$A:$BG, 0, MATCH("Inter-Cluster Connectivity",'Input - companies list'!$A$1:$BG$1, 0)))</f>
        <v/>
      </c>
      <c r="H863">
        <f>IFERROR(PERCENTRANK(C:C,C863),0)</f>
        <v/>
      </c>
      <c r="I863">
        <f>IFERROR(1 - PERCENTRANK(D:D,D863),0)</f>
        <v/>
      </c>
      <c r="J863">
        <f>IFERROR(PERCENTRANK(E:E,E863),0)</f>
        <v/>
      </c>
      <c r="K863">
        <f>IFERROR(1 - PERCENTRANK(F:F,F863),0)</f>
        <v/>
      </c>
      <c r="L863">
        <f>IFERROR(PERCENTRANK(G:G,G863),0)</f>
        <v/>
      </c>
      <c r="M863">
        <f>H863*weightA+I863*weightB+J863*weightC+K863*weightD+L863*weightE</f>
        <v/>
      </c>
    </row>
    <row r="864" spans="1:13">
      <c r="A864">
        <f>RANK(M864,M:M)</f>
        <v/>
      </c>
      <c r="C864">
        <f>SUMIFS('Input - target event report'!H:H,'Input - target event report'!L:L,B864,'Input - target event report'!D:D, "Private Investment")</f>
        <v/>
      </c>
      <c r="D864">
        <f>IF(E864&lt;2, "N/A", (MAXIFS('Input - target event report'!E:E,'Input - target event report'!L:L,B:B,'Input - target event report'!D:D,"Private Investment")-MINIFS('Input - target event report'!E:E,'Input - target event report'!L:L,B:B,'Input - target event report'!D:D,"Private Investment"))/(E864-1))</f>
        <v/>
      </c>
      <c r="E864">
        <f>COUNTIFS('Input - target event report'!L:L,B864,'Input - target event report'!D:D, "Private Investment")</f>
        <v/>
      </c>
      <c r="F864">
        <f>AVERAGEIF(INDEX('Input - companies list'!$A:$BG, 0, MATCH("Clusters 0",'Input - companies list'!$A$1:$BG$1, 0)),'Output - Cluster ranking'!B864,INDEX('Input - companies list'!$A:$BG, 0, MATCH("Flow",'Input - companies list'!$A$1:$BG$1, 0)))</f>
        <v/>
      </c>
      <c r="G864">
        <f>AVERAGEIF(INDEX('Input - companies list'!$A:$BG, 0, MATCH("Clusters 0",'Input - companies list'!$A$1:$BG$1, 0)),'Output - Cluster ranking'!B864,INDEX('Input - companies list'!$A:$BG, 0, MATCH("Inter-Cluster Connectivity",'Input - companies list'!$A$1:$BG$1, 0)))</f>
        <v/>
      </c>
      <c r="H864">
        <f>IFERROR(PERCENTRANK(C:C,C864),0)</f>
        <v/>
      </c>
      <c r="I864">
        <f>IFERROR(1 - PERCENTRANK(D:D,D864),0)</f>
        <v/>
      </c>
      <c r="J864">
        <f>IFERROR(PERCENTRANK(E:E,E864),0)</f>
        <v/>
      </c>
      <c r="K864">
        <f>IFERROR(1 - PERCENTRANK(F:F,F864),0)</f>
        <v/>
      </c>
      <c r="L864">
        <f>IFERROR(PERCENTRANK(G:G,G864),0)</f>
        <v/>
      </c>
      <c r="M864">
        <f>H864*weightA+I864*weightB+J864*weightC+K864*weightD+L864*weightE</f>
        <v/>
      </c>
    </row>
    <row r="865" spans="1:13">
      <c r="A865">
        <f>RANK(M865,M:M)</f>
        <v/>
      </c>
      <c r="C865">
        <f>SUMIFS('Input - target event report'!H:H,'Input - target event report'!L:L,B865,'Input - target event report'!D:D, "Private Investment")</f>
        <v/>
      </c>
      <c r="D865">
        <f>IF(E865&lt;2, "N/A", (MAXIFS('Input - target event report'!E:E,'Input - target event report'!L:L,B:B,'Input - target event report'!D:D,"Private Investment")-MINIFS('Input - target event report'!E:E,'Input - target event report'!L:L,B:B,'Input - target event report'!D:D,"Private Investment"))/(E865-1))</f>
        <v/>
      </c>
      <c r="E865">
        <f>COUNTIFS('Input - target event report'!L:L,B865,'Input - target event report'!D:D, "Private Investment")</f>
        <v/>
      </c>
      <c r="F865">
        <f>AVERAGEIF(INDEX('Input - companies list'!$A:$BG, 0, MATCH("Clusters 0",'Input - companies list'!$A$1:$BG$1, 0)),'Output - Cluster ranking'!B865,INDEX('Input - companies list'!$A:$BG, 0, MATCH("Flow",'Input - companies list'!$A$1:$BG$1, 0)))</f>
        <v/>
      </c>
      <c r="G865">
        <f>AVERAGEIF(INDEX('Input - companies list'!$A:$BG, 0, MATCH("Clusters 0",'Input - companies list'!$A$1:$BG$1, 0)),'Output - Cluster ranking'!B865,INDEX('Input - companies list'!$A:$BG, 0, MATCH("Inter-Cluster Connectivity",'Input - companies list'!$A$1:$BG$1, 0)))</f>
        <v/>
      </c>
      <c r="H865">
        <f>IFERROR(PERCENTRANK(C:C,C865),0)</f>
        <v/>
      </c>
      <c r="I865">
        <f>IFERROR(1 - PERCENTRANK(D:D,D865),0)</f>
        <v/>
      </c>
      <c r="J865">
        <f>IFERROR(PERCENTRANK(E:E,E865),0)</f>
        <v/>
      </c>
      <c r="K865">
        <f>IFERROR(1 - PERCENTRANK(F:F,F865),0)</f>
        <v/>
      </c>
      <c r="L865">
        <f>IFERROR(PERCENTRANK(G:G,G865),0)</f>
        <v/>
      </c>
      <c r="M865">
        <f>H865*weightA+I865*weightB+J865*weightC+K865*weightD+L865*weightE</f>
        <v/>
      </c>
    </row>
    <row r="866" spans="1:13">
      <c r="A866">
        <f>RANK(M866,M:M)</f>
        <v/>
      </c>
      <c r="C866">
        <f>SUMIFS('Input - target event report'!H:H,'Input - target event report'!L:L,B866,'Input - target event report'!D:D, "Private Investment")</f>
        <v/>
      </c>
      <c r="D866">
        <f>IF(E866&lt;2, "N/A", (MAXIFS('Input - target event report'!E:E,'Input - target event report'!L:L,B:B,'Input - target event report'!D:D,"Private Investment")-MINIFS('Input - target event report'!E:E,'Input - target event report'!L:L,B:B,'Input - target event report'!D:D,"Private Investment"))/(E866-1))</f>
        <v/>
      </c>
      <c r="E866">
        <f>COUNTIFS('Input - target event report'!L:L,B866,'Input - target event report'!D:D, "Private Investment")</f>
        <v/>
      </c>
      <c r="F866">
        <f>AVERAGEIF(INDEX('Input - companies list'!$A:$BG, 0, MATCH("Clusters 0",'Input - companies list'!$A$1:$BG$1, 0)),'Output - Cluster ranking'!B866,INDEX('Input - companies list'!$A:$BG, 0, MATCH("Flow",'Input - companies list'!$A$1:$BG$1, 0)))</f>
        <v/>
      </c>
      <c r="G866">
        <f>AVERAGEIF(INDEX('Input - companies list'!$A:$BG, 0, MATCH("Clusters 0",'Input - companies list'!$A$1:$BG$1, 0)),'Output - Cluster ranking'!B866,INDEX('Input - companies list'!$A:$BG, 0, MATCH("Inter-Cluster Connectivity",'Input - companies list'!$A$1:$BG$1, 0)))</f>
        <v/>
      </c>
      <c r="H866">
        <f>IFERROR(PERCENTRANK(C:C,C866),0)</f>
        <v/>
      </c>
      <c r="I866">
        <f>IFERROR(1 - PERCENTRANK(D:D,D866),0)</f>
        <v/>
      </c>
      <c r="J866">
        <f>IFERROR(PERCENTRANK(E:E,E866),0)</f>
        <v/>
      </c>
      <c r="K866">
        <f>IFERROR(1 - PERCENTRANK(F:F,F866),0)</f>
        <v/>
      </c>
      <c r="L866">
        <f>IFERROR(PERCENTRANK(G:G,G866),0)</f>
        <v/>
      </c>
      <c r="M866">
        <f>H866*weightA+I866*weightB+J866*weightC+K866*weightD+L866*weightE</f>
        <v/>
      </c>
    </row>
    <row r="867" spans="1:13">
      <c r="A867">
        <f>RANK(M867,M:M)</f>
        <v/>
      </c>
      <c r="C867">
        <f>SUMIFS('Input - target event report'!H:H,'Input - target event report'!L:L,B867,'Input - target event report'!D:D, "Private Investment")</f>
        <v/>
      </c>
      <c r="D867">
        <f>IF(E867&lt;2, "N/A", (MAXIFS('Input - target event report'!E:E,'Input - target event report'!L:L,B:B,'Input - target event report'!D:D,"Private Investment")-MINIFS('Input - target event report'!E:E,'Input - target event report'!L:L,B:B,'Input - target event report'!D:D,"Private Investment"))/(E867-1))</f>
        <v/>
      </c>
      <c r="E867">
        <f>COUNTIFS('Input - target event report'!L:L,B867,'Input - target event report'!D:D, "Private Investment")</f>
        <v/>
      </c>
      <c r="F867">
        <f>AVERAGEIF(INDEX('Input - companies list'!$A:$BG, 0, MATCH("Clusters 0",'Input - companies list'!$A$1:$BG$1, 0)),'Output - Cluster ranking'!B867,INDEX('Input - companies list'!$A:$BG, 0, MATCH("Flow",'Input - companies list'!$A$1:$BG$1, 0)))</f>
        <v/>
      </c>
      <c r="G867">
        <f>AVERAGEIF(INDEX('Input - companies list'!$A:$BG, 0, MATCH("Clusters 0",'Input - companies list'!$A$1:$BG$1, 0)),'Output - Cluster ranking'!B867,INDEX('Input - companies list'!$A:$BG, 0, MATCH("Inter-Cluster Connectivity",'Input - companies list'!$A$1:$BG$1, 0)))</f>
        <v/>
      </c>
      <c r="H867">
        <f>IFERROR(PERCENTRANK(C:C,C867),0)</f>
        <v/>
      </c>
      <c r="I867">
        <f>IFERROR(1 - PERCENTRANK(D:D,D867),0)</f>
        <v/>
      </c>
      <c r="J867">
        <f>IFERROR(PERCENTRANK(E:E,E867),0)</f>
        <v/>
      </c>
      <c r="K867">
        <f>IFERROR(1 - PERCENTRANK(F:F,F867),0)</f>
        <v/>
      </c>
      <c r="L867">
        <f>IFERROR(PERCENTRANK(G:G,G867),0)</f>
        <v/>
      </c>
      <c r="M867">
        <f>H867*weightA+I867*weightB+J867*weightC+K867*weightD+L867*weightE</f>
        <v/>
      </c>
    </row>
    <row r="868" spans="1:13">
      <c r="A868">
        <f>RANK(M868,M:M)</f>
        <v/>
      </c>
      <c r="C868">
        <f>SUMIFS('Input - target event report'!H:H,'Input - target event report'!L:L,B868,'Input - target event report'!D:D, "Private Investment")</f>
        <v/>
      </c>
      <c r="D868">
        <f>IF(E868&lt;2, "N/A", (MAXIFS('Input - target event report'!E:E,'Input - target event report'!L:L,B:B,'Input - target event report'!D:D,"Private Investment")-MINIFS('Input - target event report'!E:E,'Input - target event report'!L:L,B:B,'Input - target event report'!D:D,"Private Investment"))/(E868-1))</f>
        <v/>
      </c>
      <c r="E868">
        <f>COUNTIFS('Input - target event report'!L:L,B868,'Input - target event report'!D:D, "Private Investment")</f>
        <v/>
      </c>
      <c r="F868">
        <f>AVERAGEIF(INDEX('Input - companies list'!$A:$BG, 0, MATCH("Clusters 0",'Input - companies list'!$A$1:$BG$1, 0)),'Output - Cluster ranking'!B868,INDEX('Input - companies list'!$A:$BG, 0, MATCH("Flow",'Input - companies list'!$A$1:$BG$1, 0)))</f>
        <v/>
      </c>
      <c r="G868">
        <f>AVERAGEIF(INDEX('Input - companies list'!$A:$BG, 0, MATCH("Clusters 0",'Input - companies list'!$A$1:$BG$1, 0)),'Output - Cluster ranking'!B868,INDEX('Input - companies list'!$A:$BG, 0, MATCH("Inter-Cluster Connectivity",'Input - companies list'!$A$1:$BG$1, 0)))</f>
        <v/>
      </c>
      <c r="H868">
        <f>IFERROR(PERCENTRANK(C:C,C868),0)</f>
        <v/>
      </c>
      <c r="I868">
        <f>IFERROR(1 - PERCENTRANK(D:D,D868),0)</f>
        <v/>
      </c>
      <c r="J868">
        <f>IFERROR(PERCENTRANK(E:E,E868),0)</f>
        <v/>
      </c>
      <c r="K868">
        <f>IFERROR(1 - PERCENTRANK(F:F,F868),0)</f>
        <v/>
      </c>
      <c r="L868">
        <f>IFERROR(PERCENTRANK(G:G,G868),0)</f>
        <v/>
      </c>
      <c r="M868">
        <f>H868*weightA+I868*weightB+J868*weightC+K868*weightD+L868*weightE</f>
        <v/>
      </c>
    </row>
    <row r="869" spans="1:13">
      <c r="A869">
        <f>RANK(M869,M:M)</f>
        <v/>
      </c>
      <c r="C869">
        <f>SUMIFS('Input - target event report'!H:H,'Input - target event report'!L:L,B869,'Input - target event report'!D:D, "Private Investment")</f>
        <v/>
      </c>
      <c r="D869">
        <f>IF(E869&lt;2, "N/A", (MAXIFS('Input - target event report'!E:E,'Input - target event report'!L:L,B:B,'Input - target event report'!D:D,"Private Investment")-MINIFS('Input - target event report'!E:E,'Input - target event report'!L:L,B:B,'Input - target event report'!D:D,"Private Investment"))/(E869-1))</f>
        <v/>
      </c>
      <c r="E869">
        <f>COUNTIFS('Input - target event report'!L:L,B869,'Input - target event report'!D:D, "Private Investment")</f>
        <v/>
      </c>
      <c r="F869">
        <f>AVERAGEIF(INDEX('Input - companies list'!$A:$BG, 0, MATCH("Clusters 0",'Input - companies list'!$A$1:$BG$1, 0)),'Output - Cluster ranking'!B869,INDEX('Input - companies list'!$A:$BG, 0, MATCH("Flow",'Input - companies list'!$A$1:$BG$1, 0)))</f>
        <v/>
      </c>
      <c r="G869">
        <f>AVERAGEIF(INDEX('Input - companies list'!$A:$BG, 0, MATCH("Clusters 0",'Input - companies list'!$A$1:$BG$1, 0)),'Output - Cluster ranking'!B869,INDEX('Input - companies list'!$A:$BG, 0, MATCH("Inter-Cluster Connectivity",'Input - companies list'!$A$1:$BG$1, 0)))</f>
        <v/>
      </c>
      <c r="H869">
        <f>IFERROR(PERCENTRANK(C:C,C869),0)</f>
        <v/>
      </c>
      <c r="I869">
        <f>IFERROR(1 - PERCENTRANK(D:D,D869),0)</f>
        <v/>
      </c>
      <c r="J869">
        <f>IFERROR(PERCENTRANK(E:E,E869),0)</f>
        <v/>
      </c>
      <c r="K869">
        <f>IFERROR(1 - PERCENTRANK(F:F,F869),0)</f>
        <v/>
      </c>
      <c r="L869">
        <f>IFERROR(PERCENTRANK(G:G,G869),0)</f>
        <v/>
      </c>
      <c r="M869">
        <f>H869*weightA+I869*weightB+J869*weightC+K869*weightD+L869*weightE</f>
        <v/>
      </c>
    </row>
    <row r="870" spans="1:13">
      <c r="A870">
        <f>RANK(M870,M:M)</f>
        <v/>
      </c>
      <c r="C870">
        <f>SUMIFS('Input - target event report'!H:H,'Input - target event report'!L:L,B870,'Input - target event report'!D:D, "Private Investment")</f>
        <v/>
      </c>
      <c r="D870">
        <f>IF(E870&lt;2, "N/A", (MAXIFS('Input - target event report'!E:E,'Input - target event report'!L:L,B:B,'Input - target event report'!D:D,"Private Investment")-MINIFS('Input - target event report'!E:E,'Input - target event report'!L:L,B:B,'Input - target event report'!D:D,"Private Investment"))/(E870-1))</f>
        <v/>
      </c>
      <c r="E870">
        <f>COUNTIFS('Input - target event report'!L:L,B870,'Input - target event report'!D:D, "Private Investment")</f>
        <v/>
      </c>
      <c r="F870">
        <f>AVERAGEIF(INDEX('Input - companies list'!$A:$BG, 0, MATCH("Clusters 0",'Input - companies list'!$A$1:$BG$1, 0)),'Output - Cluster ranking'!B870,INDEX('Input - companies list'!$A:$BG, 0, MATCH("Flow",'Input - companies list'!$A$1:$BG$1, 0)))</f>
        <v/>
      </c>
      <c r="G870">
        <f>AVERAGEIF(INDEX('Input - companies list'!$A:$BG, 0, MATCH("Clusters 0",'Input - companies list'!$A$1:$BG$1, 0)),'Output - Cluster ranking'!B870,INDEX('Input - companies list'!$A:$BG, 0, MATCH("Inter-Cluster Connectivity",'Input - companies list'!$A$1:$BG$1, 0)))</f>
        <v/>
      </c>
      <c r="H870">
        <f>IFERROR(PERCENTRANK(C:C,C870),0)</f>
        <v/>
      </c>
      <c r="I870">
        <f>IFERROR(1 - PERCENTRANK(D:D,D870),0)</f>
        <v/>
      </c>
      <c r="J870">
        <f>IFERROR(PERCENTRANK(E:E,E870),0)</f>
        <v/>
      </c>
      <c r="K870">
        <f>IFERROR(1 - PERCENTRANK(F:F,F870),0)</f>
        <v/>
      </c>
      <c r="L870">
        <f>IFERROR(PERCENTRANK(G:G,G870),0)</f>
        <v/>
      </c>
      <c r="M870">
        <f>H870*weightA+I870*weightB+J870*weightC+K870*weightD+L870*weightE</f>
        <v/>
      </c>
    </row>
    <row r="871" spans="1:13">
      <c r="A871">
        <f>RANK(M871,M:M)</f>
        <v/>
      </c>
      <c r="C871">
        <f>SUMIFS('Input - target event report'!H:H,'Input - target event report'!L:L,B871,'Input - target event report'!D:D, "Private Investment")</f>
        <v/>
      </c>
      <c r="D871">
        <f>IF(E871&lt;2, "N/A", (MAXIFS('Input - target event report'!E:E,'Input - target event report'!L:L,B:B,'Input - target event report'!D:D,"Private Investment")-MINIFS('Input - target event report'!E:E,'Input - target event report'!L:L,B:B,'Input - target event report'!D:D,"Private Investment"))/(E871-1))</f>
        <v/>
      </c>
      <c r="E871">
        <f>COUNTIFS('Input - target event report'!L:L,B871,'Input - target event report'!D:D, "Private Investment")</f>
        <v/>
      </c>
      <c r="F871">
        <f>AVERAGEIF(INDEX('Input - companies list'!$A:$BG, 0, MATCH("Clusters 0",'Input - companies list'!$A$1:$BG$1, 0)),'Output - Cluster ranking'!B871,INDEX('Input - companies list'!$A:$BG, 0, MATCH("Flow",'Input - companies list'!$A$1:$BG$1, 0)))</f>
        <v/>
      </c>
      <c r="G871">
        <f>AVERAGEIF(INDEX('Input - companies list'!$A:$BG, 0, MATCH("Clusters 0",'Input - companies list'!$A$1:$BG$1, 0)),'Output - Cluster ranking'!B871,INDEX('Input - companies list'!$A:$BG, 0, MATCH("Inter-Cluster Connectivity",'Input - companies list'!$A$1:$BG$1, 0)))</f>
        <v/>
      </c>
      <c r="H871">
        <f>IFERROR(PERCENTRANK(C:C,C871),0)</f>
        <v/>
      </c>
      <c r="I871">
        <f>IFERROR(1 - PERCENTRANK(D:D,D871),0)</f>
        <v/>
      </c>
      <c r="J871">
        <f>IFERROR(PERCENTRANK(E:E,E871),0)</f>
        <v/>
      </c>
      <c r="K871">
        <f>IFERROR(1 - PERCENTRANK(F:F,F871),0)</f>
        <v/>
      </c>
      <c r="L871">
        <f>IFERROR(PERCENTRANK(G:G,G871),0)</f>
        <v/>
      </c>
      <c r="M871">
        <f>H871*weightA+I871*weightB+J871*weightC+K871*weightD+L871*weightE</f>
        <v/>
      </c>
    </row>
    <row r="872" spans="1:13">
      <c r="A872">
        <f>RANK(M872,M:M)</f>
        <v/>
      </c>
      <c r="C872">
        <f>SUMIFS('Input - target event report'!H:H,'Input - target event report'!L:L,B872,'Input - target event report'!D:D, "Private Investment")</f>
        <v/>
      </c>
      <c r="D872">
        <f>IF(E872&lt;2, "N/A", (MAXIFS('Input - target event report'!E:E,'Input - target event report'!L:L,B:B,'Input - target event report'!D:D,"Private Investment")-MINIFS('Input - target event report'!E:E,'Input - target event report'!L:L,B:B,'Input - target event report'!D:D,"Private Investment"))/(E872-1))</f>
        <v/>
      </c>
      <c r="E872">
        <f>COUNTIFS('Input - target event report'!L:L,B872,'Input - target event report'!D:D, "Private Investment")</f>
        <v/>
      </c>
      <c r="F872">
        <f>AVERAGEIF(INDEX('Input - companies list'!$A:$BG, 0, MATCH("Clusters 0",'Input - companies list'!$A$1:$BG$1, 0)),'Output - Cluster ranking'!B872,INDEX('Input - companies list'!$A:$BG, 0, MATCH("Flow",'Input - companies list'!$A$1:$BG$1, 0)))</f>
        <v/>
      </c>
      <c r="G872">
        <f>AVERAGEIF(INDEX('Input - companies list'!$A:$BG, 0, MATCH("Clusters 0",'Input - companies list'!$A$1:$BG$1, 0)),'Output - Cluster ranking'!B872,INDEX('Input - companies list'!$A:$BG, 0, MATCH("Inter-Cluster Connectivity",'Input - companies list'!$A$1:$BG$1, 0)))</f>
        <v/>
      </c>
      <c r="H872">
        <f>IFERROR(PERCENTRANK(C:C,C872),0)</f>
        <v/>
      </c>
      <c r="I872">
        <f>IFERROR(1 - PERCENTRANK(D:D,D872),0)</f>
        <v/>
      </c>
      <c r="J872">
        <f>IFERROR(PERCENTRANK(E:E,E872),0)</f>
        <v/>
      </c>
      <c r="K872">
        <f>IFERROR(1 - PERCENTRANK(F:F,F872),0)</f>
        <v/>
      </c>
      <c r="L872">
        <f>IFERROR(PERCENTRANK(G:G,G872),0)</f>
        <v/>
      </c>
      <c r="M872">
        <f>H872*weightA+I872*weightB+J872*weightC+K872*weightD+L872*weightE</f>
        <v/>
      </c>
    </row>
    <row r="873" spans="1:13">
      <c r="A873">
        <f>RANK(M873,M:M)</f>
        <v/>
      </c>
      <c r="C873">
        <f>SUMIFS('Input - target event report'!H:H,'Input - target event report'!L:L,B873,'Input - target event report'!D:D, "Private Investment")</f>
        <v/>
      </c>
      <c r="D873">
        <f>IF(E873&lt;2, "N/A", (MAXIFS('Input - target event report'!E:E,'Input - target event report'!L:L,B:B,'Input - target event report'!D:D,"Private Investment")-MINIFS('Input - target event report'!E:E,'Input - target event report'!L:L,B:B,'Input - target event report'!D:D,"Private Investment"))/(E873-1))</f>
        <v/>
      </c>
      <c r="E873">
        <f>COUNTIFS('Input - target event report'!L:L,B873,'Input - target event report'!D:D, "Private Investment")</f>
        <v/>
      </c>
      <c r="F873">
        <f>AVERAGEIF(INDEX('Input - companies list'!$A:$BG, 0, MATCH("Clusters 0",'Input - companies list'!$A$1:$BG$1, 0)),'Output - Cluster ranking'!B873,INDEX('Input - companies list'!$A:$BG, 0, MATCH("Flow",'Input - companies list'!$A$1:$BG$1, 0)))</f>
        <v/>
      </c>
      <c r="G873">
        <f>AVERAGEIF(INDEX('Input - companies list'!$A:$BG, 0, MATCH("Clusters 0",'Input - companies list'!$A$1:$BG$1, 0)),'Output - Cluster ranking'!B873,INDEX('Input - companies list'!$A:$BG, 0, MATCH("Inter-Cluster Connectivity",'Input - companies list'!$A$1:$BG$1, 0)))</f>
        <v/>
      </c>
      <c r="H873">
        <f>IFERROR(PERCENTRANK(C:C,C873),0)</f>
        <v/>
      </c>
      <c r="I873">
        <f>IFERROR(1 - PERCENTRANK(D:D,D873),0)</f>
        <v/>
      </c>
      <c r="J873">
        <f>IFERROR(PERCENTRANK(E:E,E873),0)</f>
        <v/>
      </c>
      <c r="K873">
        <f>IFERROR(1 - PERCENTRANK(F:F,F873),0)</f>
        <v/>
      </c>
      <c r="L873">
        <f>IFERROR(PERCENTRANK(G:G,G873),0)</f>
        <v/>
      </c>
      <c r="M873">
        <f>H873*weightA+I873*weightB+J873*weightC+K873*weightD+L873*weightE</f>
        <v/>
      </c>
    </row>
    <row r="874" spans="1:13">
      <c r="A874">
        <f>RANK(M874,M:M)</f>
        <v/>
      </c>
      <c r="C874">
        <f>SUMIFS('Input - target event report'!H:H,'Input - target event report'!L:L,B874,'Input - target event report'!D:D, "Private Investment")</f>
        <v/>
      </c>
      <c r="D874">
        <f>IF(E874&lt;2, "N/A", (MAXIFS('Input - target event report'!E:E,'Input - target event report'!L:L,B:B,'Input - target event report'!D:D,"Private Investment")-MINIFS('Input - target event report'!E:E,'Input - target event report'!L:L,B:B,'Input - target event report'!D:D,"Private Investment"))/(E874-1))</f>
        <v/>
      </c>
      <c r="E874">
        <f>COUNTIFS('Input - target event report'!L:L,B874,'Input - target event report'!D:D, "Private Investment")</f>
        <v/>
      </c>
      <c r="F874">
        <f>AVERAGEIF(INDEX('Input - companies list'!$A:$BG, 0, MATCH("Clusters 0",'Input - companies list'!$A$1:$BG$1, 0)),'Output - Cluster ranking'!B874,INDEX('Input - companies list'!$A:$BG, 0, MATCH("Flow",'Input - companies list'!$A$1:$BG$1, 0)))</f>
        <v/>
      </c>
      <c r="G874">
        <f>AVERAGEIF(INDEX('Input - companies list'!$A:$BG, 0, MATCH("Clusters 0",'Input - companies list'!$A$1:$BG$1, 0)),'Output - Cluster ranking'!B874,INDEX('Input - companies list'!$A:$BG, 0, MATCH("Inter-Cluster Connectivity",'Input - companies list'!$A$1:$BG$1, 0)))</f>
        <v/>
      </c>
      <c r="H874">
        <f>IFERROR(PERCENTRANK(C:C,C874),0)</f>
        <v/>
      </c>
      <c r="I874">
        <f>IFERROR(1 - PERCENTRANK(D:D,D874),0)</f>
        <v/>
      </c>
      <c r="J874">
        <f>IFERROR(PERCENTRANK(E:E,E874),0)</f>
        <v/>
      </c>
      <c r="K874">
        <f>IFERROR(1 - PERCENTRANK(F:F,F874),0)</f>
        <v/>
      </c>
      <c r="L874">
        <f>IFERROR(PERCENTRANK(G:G,G874),0)</f>
        <v/>
      </c>
      <c r="M874">
        <f>H874*weightA+I874*weightB+J874*weightC+K874*weightD+L874*weightE</f>
        <v/>
      </c>
    </row>
    <row r="875" spans="1:13">
      <c r="A875">
        <f>RANK(M875,M:M)</f>
        <v/>
      </c>
      <c r="C875">
        <f>SUMIFS('Input - target event report'!H:H,'Input - target event report'!L:L,B875,'Input - target event report'!D:D, "Private Investment")</f>
        <v/>
      </c>
      <c r="D875">
        <f>IF(E875&lt;2, "N/A", (MAXIFS('Input - target event report'!E:E,'Input - target event report'!L:L,B:B,'Input - target event report'!D:D,"Private Investment")-MINIFS('Input - target event report'!E:E,'Input - target event report'!L:L,B:B,'Input - target event report'!D:D,"Private Investment"))/(E875-1))</f>
        <v/>
      </c>
      <c r="E875">
        <f>COUNTIFS('Input - target event report'!L:L,B875,'Input - target event report'!D:D, "Private Investment")</f>
        <v/>
      </c>
      <c r="F875">
        <f>AVERAGEIF(INDEX('Input - companies list'!$A:$BG, 0, MATCH("Clusters 0",'Input - companies list'!$A$1:$BG$1, 0)),'Output - Cluster ranking'!B875,INDEX('Input - companies list'!$A:$BG, 0, MATCH("Flow",'Input - companies list'!$A$1:$BG$1, 0)))</f>
        <v/>
      </c>
      <c r="G875">
        <f>AVERAGEIF(INDEX('Input - companies list'!$A:$BG, 0, MATCH("Clusters 0",'Input - companies list'!$A$1:$BG$1, 0)),'Output - Cluster ranking'!B875,INDEX('Input - companies list'!$A:$BG, 0, MATCH("Inter-Cluster Connectivity",'Input - companies list'!$A$1:$BG$1, 0)))</f>
        <v/>
      </c>
      <c r="H875">
        <f>IFERROR(PERCENTRANK(C:C,C875),0)</f>
        <v/>
      </c>
      <c r="I875">
        <f>IFERROR(1 - PERCENTRANK(D:D,D875),0)</f>
        <v/>
      </c>
      <c r="J875">
        <f>IFERROR(PERCENTRANK(E:E,E875),0)</f>
        <v/>
      </c>
      <c r="K875">
        <f>IFERROR(1 - PERCENTRANK(F:F,F875),0)</f>
        <v/>
      </c>
      <c r="L875">
        <f>IFERROR(PERCENTRANK(G:G,G875),0)</f>
        <v/>
      </c>
      <c r="M875">
        <f>H875*weightA+I875*weightB+J875*weightC+K875*weightD+L875*weightE</f>
        <v/>
      </c>
    </row>
    <row r="876" spans="1:13">
      <c r="A876">
        <f>RANK(M876,M:M)</f>
        <v/>
      </c>
      <c r="C876">
        <f>SUMIFS('Input - target event report'!H:H,'Input - target event report'!L:L,B876,'Input - target event report'!D:D, "Private Investment")</f>
        <v/>
      </c>
      <c r="D876">
        <f>IF(E876&lt;2, "N/A", (MAXIFS('Input - target event report'!E:E,'Input - target event report'!L:L,B:B,'Input - target event report'!D:D,"Private Investment")-MINIFS('Input - target event report'!E:E,'Input - target event report'!L:L,B:B,'Input - target event report'!D:D,"Private Investment"))/(E876-1))</f>
        <v/>
      </c>
      <c r="E876">
        <f>COUNTIFS('Input - target event report'!L:L,B876,'Input - target event report'!D:D, "Private Investment")</f>
        <v/>
      </c>
      <c r="F876">
        <f>AVERAGEIF(INDEX('Input - companies list'!$A:$BG, 0, MATCH("Clusters 0",'Input - companies list'!$A$1:$BG$1, 0)),'Output - Cluster ranking'!B876,INDEX('Input - companies list'!$A:$BG, 0, MATCH("Flow",'Input - companies list'!$A$1:$BG$1, 0)))</f>
        <v/>
      </c>
      <c r="G876">
        <f>AVERAGEIF(INDEX('Input - companies list'!$A:$BG, 0, MATCH("Clusters 0",'Input - companies list'!$A$1:$BG$1, 0)),'Output - Cluster ranking'!B876,INDEX('Input - companies list'!$A:$BG, 0, MATCH("Inter-Cluster Connectivity",'Input - companies list'!$A$1:$BG$1, 0)))</f>
        <v/>
      </c>
      <c r="H876">
        <f>IFERROR(PERCENTRANK(C:C,C876),0)</f>
        <v/>
      </c>
      <c r="I876">
        <f>IFERROR(1 - PERCENTRANK(D:D,D876),0)</f>
        <v/>
      </c>
      <c r="J876">
        <f>IFERROR(PERCENTRANK(E:E,E876),0)</f>
        <v/>
      </c>
      <c r="K876">
        <f>IFERROR(1 - PERCENTRANK(F:F,F876),0)</f>
        <v/>
      </c>
      <c r="L876">
        <f>IFERROR(PERCENTRANK(G:G,G876),0)</f>
        <v/>
      </c>
      <c r="M876">
        <f>H876*weightA+I876*weightB+J876*weightC+K876*weightD+L876*weightE</f>
        <v/>
      </c>
    </row>
    <row r="877" spans="1:13">
      <c r="A877">
        <f>RANK(M877,M:M)</f>
        <v/>
      </c>
      <c r="C877">
        <f>SUMIFS('Input - target event report'!H:H,'Input - target event report'!L:L,B877,'Input - target event report'!D:D, "Private Investment")</f>
        <v/>
      </c>
      <c r="D877">
        <f>IF(E877&lt;2, "N/A", (MAXIFS('Input - target event report'!E:E,'Input - target event report'!L:L,B:B,'Input - target event report'!D:D,"Private Investment")-MINIFS('Input - target event report'!E:E,'Input - target event report'!L:L,B:B,'Input - target event report'!D:D,"Private Investment"))/(E877-1))</f>
        <v/>
      </c>
      <c r="E877">
        <f>COUNTIFS('Input - target event report'!L:L,B877,'Input - target event report'!D:D, "Private Investment")</f>
        <v/>
      </c>
      <c r="F877">
        <f>AVERAGEIF(INDEX('Input - companies list'!$A:$BG, 0, MATCH("Clusters 0",'Input - companies list'!$A$1:$BG$1, 0)),'Output - Cluster ranking'!B877,INDEX('Input - companies list'!$A:$BG, 0, MATCH("Flow",'Input - companies list'!$A$1:$BG$1, 0)))</f>
        <v/>
      </c>
      <c r="G877">
        <f>AVERAGEIF(INDEX('Input - companies list'!$A:$BG, 0, MATCH("Clusters 0",'Input - companies list'!$A$1:$BG$1, 0)),'Output - Cluster ranking'!B877,INDEX('Input - companies list'!$A:$BG, 0, MATCH("Inter-Cluster Connectivity",'Input - companies list'!$A$1:$BG$1, 0)))</f>
        <v/>
      </c>
      <c r="H877">
        <f>IFERROR(PERCENTRANK(C:C,C877),0)</f>
        <v/>
      </c>
      <c r="I877">
        <f>IFERROR(1 - PERCENTRANK(D:D,D877),0)</f>
        <v/>
      </c>
      <c r="J877">
        <f>IFERROR(PERCENTRANK(E:E,E877),0)</f>
        <v/>
      </c>
      <c r="K877">
        <f>IFERROR(1 - PERCENTRANK(F:F,F877),0)</f>
        <v/>
      </c>
      <c r="L877">
        <f>IFERROR(PERCENTRANK(G:G,G877),0)</f>
        <v/>
      </c>
      <c r="M877">
        <f>H877*weightA+I877*weightB+J877*weightC+K877*weightD+L877*weightE</f>
        <v/>
      </c>
    </row>
    <row r="878" spans="1:13">
      <c r="A878">
        <f>RANK(M878,M:M)</f>
        <v/>
      </c>
      <c r="C878">
        <f>SUMIFS('Input - target event report'!H:H,'Input - target event report'!L:L,B878,'Input - target event report'!D:D, "Private Investment")</f>
        <v/>
      </c>
      <c r="D878">
        <f>IF(E878&lt;2, "N/A", (MAXIFS('Input - target event report'!E:E,'Input - target event report'!L:L,B:B,'Input - target event report'!D:D,"Private Investment")-MINIFS('Input - target event report'!E:E,'Input - target event report'!L:L,B:B,'Input - target event report'!D:D,"Private Investment"))/(E878-1))</f>
        <v/>
      </c>
      <c r="E878">
        <f>COUNTIFS('Input - target event report'!L:L,B878,'Input - target event report'!D:D, "Private Investment")</f>
        <v/>
      </c>
      <c r="F878">
        <f>AVERAGEIF(INDEX('Input - companies list'!$A:$BG, 0, MATCH("Clusters 0",'Input - companies list'!$A$1:$BG$1, 0)),'Output - Cluster ranking'!B878,INDEX('Input - companies list'!$A:$BG, 0, MATCH("Flow",'Input - companies list'!$A$1:$BG$1, 0)))</f>
        <v/>
      </c>
      <c r="G878">
        <f>AVERAGEIF(INDEX('Input - companies list'!$A:$BG, 0, MATCH("Clusters 0",'Input - companies list'!$A$1:$BG$1, 0)),'Output - Cluster ranking'!B878,INDEX('Input - companies list'!$A:$BG, 0, MATCH("Inter-Cluster Connectivity",'Input - companies list'!$A$1:$BG$1, 0)))</f>
        <v/>
      </c>
      <c r="H878">
        <f>IFERROR(PERCENTRANK(C:C,C878),0)</f>
        <v/>
      </c>
      <c r="I878">
        <f>IFERROR(1 - PERCENTRANK(D:D,D878),0)</f>
        <v/>
      </c>
      <c r="J878">
        <f>IFERROR(PERCENTRANK(E:E,E878),0)</f>
        <v/>
      </c>
      <c r="K878">
        <f>IFERROR(1 - PERCENTRANK(F:F,F878),0)</f>
        <v/>
      </c>
      <c r="L878">
        <f>IFERROR(PERCENTRANK(G:G,G878),0)</f>
        <v/>
      </c>
      <c r="M878">
        <f>H878*weightA+I878*weightB+J878*weightC+K878*weightD+L878*weightE</f>
        <v/>
      </c>
    </row>
    <row r="879" spans="1:13">
      <c r="A879">
        <f>RANK(M879,M:M)</f>
        <v/>
      </c>
      <c r="C879">
        <f>SUMIFS('Input - target event report'!H:H,'Input - target event report'!L:L,B879,'Input - target event report'!D:D, "Private Investment")</f>
        <v/>
      </c>
      <c r="D879">
        <f>IF(E879&lt;2, "N/A", (MAXIFS('Input - target event report'!E:E,'Input - target event report'!L:L,B:B,'Input - target event report'!D:D,"Private Investment")-MINIFS('Input - target event report'!E:E,'Input - target event report'!L:L,B:B,'Input - target event report'!D:D,"Private Investment"))/(E879-1))</f>
        <v/>
      </c>
      <c r="E879">
        <f>COUNTIFS('Input - target event report'!L:L,B879,'Input - target event report'!D:D, "Private Investment")</f>
        <v/>
      </c>
      <c r="F879">
        <f>AVERAGEIF(INDEX('Input - companies list'!$A:$BG, 0, MATCH("Clusters 0",'Input - companies list'!$A$1:$BG$1, 0)),'Output - Cluster ranking'!B879,INDEX('Input - companies list'!$A:$BG, 0, MATCH("Flow",'Input - companies list'!$A$1:$BG$1, 0)))</f>
        <v/>
      </c>
      <c r="G879">
        <f>AVERAGEIF(INDEX('Input - companies list'!$A:$BG, 0, MATCH("Clusters 0",'Input - companies list'!$A$1:$BG$1, 0)),'Output - Cluster ranking'!B879,INDEX('Input - companies list'!$A:$BG, 0, MATCH("Inter-Cluster Connectivity",'Input - companies list'!$A$1:$BG$1, 0)))</f>
        <v/>
      </c>
      <c r="H879">
        <f>IFERROR(PERCENTRANK(C:C,C879),0)</f>
        <v/>
      </c>
      <c r="I879">
        <f>IFERROR(1 - PERCENTRANK(D:D,D879),0)</f>
        <v/>
      </c>
      <c r="J879">
        <f>IFERROR(PERCENTRANK(E:E,E879),0)</f>
        <v/>
      </c>
      <c r="K879">
        <f>IFERROR(1 - PERCENTRANK(F:F,F879),0)</f>
        <v/>
      </c>
      <c r="L879">
        <f>IFERROR(PERCENTRANK(G:G,G879),0)</f>
        <v/>
      </c>
      <c r="M879">
        <f>H879*weightA+I879*weightB+J879*weightC+K879*weightD+L879*weightE</f>
        <v/>
      </c>
    </row>
    <row r="880" spans="1:13">
      <c r="A880">
        <f>RANK(M880,M:M)</f>
        <v/>
      </c>
      <c r="C880">
        <f>SUMIFS('Input - target event report'!H:H,'Input - target event report'!L:L,B880,'Input - target event report'!D:D, "Private Investment")</f>
        <v/>
      </c>
      <c r="D880">
        <f>IF(E880&lt;2, "N/A", (MAXIFS('Input - target event report'!E:E,'Input - target event report'!L:L,B:B,'Input - target event report'!D:D,"Private Investment")-MINIFS('Input - target event report'!E:E,'Input - target event report'!L:L,B:B,'Input - target event report'!D:D,"Private Investment"))/(E880-1))</f>
        <v/>
      </c>
      <c r="E880">
        <f>COUNTIFS('Input - target event report'!L:L,B880,'Input - target event report'!D:D, "Private Investment")</f>
        <v/>
      </c>
      <c r="F880">
        <f>AVERAGEIF(INDEX('Input - companies list'!$A:$BG, 0, MATCH("Clusters 0",'Input - companies list'!$A$1:$BG$1, 0)),'Output - Cluster ranking'!B880,INDEX('Input - companies list'!$A:$BG, 0, MATCH("Flow",'Input - companies list'!$A$1:$BG$1, 0)))</f>
        <v/>
      </c>
      <c r="G880">
        <f>AVERAGEIF(INDEX('Input - companies list'!$A:$BG, 0, MATCH("Clusters 0",'Input - companies list'!$A$1:$BG$1, 0)),'Output - Cluster ranking'!B880,INDEX('Input - companies list'!$A:$BG, 0, MATCH("Inter-Cluster Connectivity",'Input - companies list'!$A$1:$BG$1, 0)))</f>
        <v/>
      </c>
      <c r="H880">
        <f>IFERROR(PERCENTRANK(C:C,C880),0)</f>
        <v/>
      </c>
      <c r="I880">
        <f>IFERROR(1 - PERCENTRANK(D:D,D880),0)</f>
        <v/>
      </c>
      <c r="J880">
        <f>IFERROR(PERCENTRANK(E:E,E880),0)</f>
        <v/>
      </c>
      <c r="K880">
        <f>IFERROR(1 - PERCENTRANK(F:F,F880),0)</f>
        <v/>
      </c>
      <c r="L880">
        <f>IFERROR(PERCENTRANK(G:G,G880),0)</f>
        <v/>
      </c>
      <c r="M880">
        <f>H880*weightA+I880*weightB+J880*weightC+K880*weightD+L880*weightE</f>
        <v/>
      </c>
    </row>
    <row r="881" spans="1:13">
      <c r="A881">
        <f>RANK(M881,M:M)</f>
        <v/>
      </c>
      <c r="C881">
        <f>SUMIFS('Input - target event report'!H:H,'Input - target event report'!L:L,B881,'Input - target event report'!D:D, "Private Investment")</f>
        <v/>
      </c>
      <c r="D881">
        <f>IF(E881&lt;2, "N/A", (MAXIFS('Input - target event report'!E:E,'Input - target event report'!L:L,B:B,'Input - target event report'!D:D,"Private Investment")-MINIFS('Input - target event report'!E:E,'Input - target event report'!L:L,B:B,'Input - target event report'!D:D,"Private Investment"))/(E881-1))</f>
        <v/>
      </c>
      <c r="E881">
        <f>COUNTIFS('Input - target event report'!L:L,B881,'Input - target event report'!D:D, "Private Investment")</f>
        <v/>
      </c>
      <c r="F881">
        <f>AVERAGEIF(INDEX('Input - companies list'!$A:$BG, 0, MATCH("Clusters 0",'Input - companies list'!$A$1:$BG$1, 0)),'Output - Cluster ranking'!B881,INDEX('Input - companies list'!$A:$BG, 0, MATCH("Flow",'Input - companies list'!$A$1:$BG$1, 0)))</f>
        <v/>
      </c>
      <c r="G881">
        <f>AVERAGEIF(INDEX('Input - companies list'!$A:$BG, 0, MATCH("Clusters 0",'Input - companies list'!$A$1:$BG$1, 0)),'Output - Cluster ranking'!B881,INDEX('Input - companies list'!$A:$BG, 0, MATCH("Inter-Cluster Connectivity",'Input - companies list'!$A$1:$BG$1, 0)))</f>
        <v/>
      </c>
      <c r="H881">
        <f>IFERROR(PERCENTRANK(C:C,C881),0)</f>
        <v/>
      </c>
      <c r="I881">
        <f>IFERROR(1 - PERCENTRANK(D:D,D881),0)</f>
        <v/>
      </c>
      <c r="J881">
        <f>IFERROR(PERCENTRANK(E:E,E881),0)</f>
        <v/>
      </c>
      <c r="K881">
        <f>IFERROR(1 - PERCENTRANK(F:F,F881),0)</f>
        <v/>
      </c>
      <c r="L881">
        <f>IFERROR(PERCENTRANK(G:G,G881),0)</f>
        <v/>
      </c>
      <c r="M881">
        <f>H881*weightA+I881*weightB+J881*weightC+K881*weightD+L881*weightE</f>
        <v/>
      </c>
    </row>
    <row r="882" spans="1:13">
      <c r="A882">
        <f>RANK(M882,M:M)</f>
        <v/>
      </c>
      <c r="C882">
        <f>SUMIFS('Input - target event report'!H:H,'Input - target event report'!L:L,B882,'Input - target event report'!D:D, "Private Investment")</f>
        <v/>
      </c>
      <c r="D882">
        <f>IF(E882&lt;2, "N/A", (MAXIFS('Input - target event report'!E:E,'Input - target event report'!L:L,B:B,'Input - target event report'!D:D,"Private Investment")-MINIFS('Input - target event report'!E:E,'Input - target event report'!L:L,B:B,'Input - target event report'!D:D,"Private Investment"))/(E882-1))</f>
        <v/>
      </c>
      <c r="E882">
        <f>COUNTIFS('Input - target event report'!L:L,B882,'Input - target event report'!D:D, "Private Investment")</f>
        <v/>
      </c>
      <c r="F882">
        <f>AVERAGEIF(INDEX('Input - companies list'!$A:$BG, 0, MATCH("Clusters 0",'Input - companies list'!$A$1:$BG$1, 0)),'Output - Cluster ranking'!B882,INDEX('Input - companies list'!$A:$BG, 0, MATCH("Flow",'Input - companies list'!$A$1:$BG$1, 0)))</f>
        <v/>
      </c>
      <c r="G882">
        <f>AVERAGEIF(INDEX('Input - companies list'!$A:$BG, 0, MATCH("Clusters 0",'Input - companies list'!$A$1:$BG$1, 0)),'Output - Cluster ranking'!B882,INDEX('Input - companies list'!$A:$BG, 0, MATCH("Inter-Cluster Connectivity",'Input - companies list'!$A$1:$BG$1, 0)))</f>
        <v/>
      </c>
      <c r="H882">
        <f>IFERROR(PERCENTRANK(C:C,C882),0)</f>
        <v/>
      </c>
      <c r="I882">
        <f>IFERROR(1 - PERCENTRANK(D:D,D882),0)</f>
        <v/>
      </c>
      <c r="J882">
        <f>IFERROR(PERCENTRANK(E:E,E882),0)</f>
        <v/>
      </c>
      <c r="K882">
        <f>IFERROR(1 - PERCENTRANK(F:F,F882),0)</f>
        <v/>
      </c>
      <c r="L882">
        <f>IFERROR(PERCENTRANK(G:G,G882),0)</f>
        <v/>
      </c>
      <c r="M882">
        <f>H882*weightA+I882*weightB+J882*weightC+K882*weightD+L882*weightE</f>
        <v/>
      </c>
    </row>
    <row r="883" spans="1:13">
      <c r="A883">
        <f>RANK(M883,M:M)</f>
        <v/>
      </c>
      <c r="C883">
        <f>SUMIFS('Input - target event report'!H:H,'Input - target event report'!L:L,B883,'Input - target event report'!D:D, "Private Investment")</f>
        <v/>
      </c>
      <c r="D883">
        <f>IF(E883&lt;2, "N/A", (MAXIFS('Input - target event report'!E:E,'Input - target event report'!L:L,B:B,'Input - target event report'!D:D,"Private Investment")-MINIFS('Input - target event report'!E:E,'Input - target event report'!L:L,B:B,'Input - target event report'!D:D,"Private Investment"))/(E883-1))</f>
        <v/>
      </c>
      <c r="E883">
        <f>COUNTIFS('Input - target event report'!L:L,B883,'Input - target event report'!D:D, "Private Investment")</f>
        <v/>
      </c>
      <c r="F883">
        <f>AVERAGEIF(INDEX('Input - companies list'!$A:$BG, 0, MATCH("Clusters 0",'Input - companies list'!$A$1:$BG$1, 0)),'Output - Cluster ranking'!B883,INDEX('Input - companies list'!$A:$BG, 0, MATCH("Flow",'Input - companies list'!$A$1:$BG$1, 0)))</f>
        <v/>
      </c>
      <c r="G883">
        <f>AVERAGEIF(INDEX('Input - companies list'!$A:$BG, 0, MATCH("Clusters 0",'Input - companies list'!$A$1:$BG$1, 0)),'Output - Cluster ranking'!B883,INDEX('Input - companies list'!$A:$BG, 0, MATCH("Inter-Cluster Connectivity",'Input - companies list'!$A$1:$BG$1, 0)))</f>
        <v/>
      </c>
      <c r="H883">
        <f>IFERROR(PERCENTRANK(C:C,C883),0)</f>
        <v/>
      </c>
      <c r="I883">
        <f>IFERROR(1 - PERCENTRANK(D:D,D883),0)</f>
        <v/>
      </c>
      <c r="J883">
        <f>IFERROR(PERCENTRANK(E:E,E883),0)</f>
        <v/>
      </c>
      <c r="K883">
        <f>IFERROR(1 - PERCENTRANK(F:F,F883),0)</f>
        <v/>
      </c>
      <c r="L883">
        <f>IFERROR(PERCENTRANK(G:G,G883),0)</f>
        <v/>
      </c>
      <c r="M883">
        <f>H883*weightA+I883*weightB+J883*weightC+K883*weightD+L883*weightE</f>
        <v/>
      </c>
    </row>
    <row r="884" spans="1:13">
      <c r="A884">
        <f>RANK(M884,M:M)</f>
        <v/>
      </c>
      <c r="C884">
        <f>SUMIFS('Input - target event report'!H:H,'Input - target event report'!L:L,B884,'Input - target event report'!D:D, "Private Investment")</f>
        <v/>
      </c>
      <c r="D884">
        <f>IF(E884&lt;2, "N/A", (MAXIFS('Input - target event report'!E:E,'Input - target event report'!L:L,B:B,'Input - target event report'!D:D,"Private Investment")-MINIFS('Input - target event report'!E:E,'Input - target event report'!L:L,B:B,'Input - target event report'!D:D,"Private Investment"))/(E884-1))</f>
        <v/>
      </c>
      <c r="E884">
        <f>COUNTIFS('Input - target event report'!L:L,B884,'Input - target event report'!D:D, "Private Investment")</f>
        <v/>
      </c>
      <c r="F884">
        <f>AVERAGEIF(INDEX('Input - companies list'!$A:$BG, 0, MATCH("Clusters 0",'Input - companies list'!$A$1:$BG$1, 0)),'Output - Cluster ranking'!B884,INDEX('Input - companies list'!$A:$BG, 0, MATCH("Flow",'Input - companies list'!$A$1:$BG$1, 0)))</f>
        <v/>
      </c>
      <c r="G884">
        <f>AVERAGEIF(INDEX('Input - companies list'!$A:$BG, 0, MATCH("Clusters 0",'Input - companies list'!$A$1:$BG$1, 0)),'Output - Cluster ranking'!B884,INDEX('Input - companies list'!$A:$BG, 0, MATCH("Inter-Cluster Connectivity",'Input - companies list'!$A$1:$BG$1, 0)))</f>
        <v/>
      </c>
      <c r="H884">
        <f>IFERROR(PERCENTRANK(C:C,C884),0)</f>
        <v/>
      </c>
      <c r="I884">
        <f>IFERROR(1 - PERCENTRANK(D:D,D884),0)</f>
        <v/>
      </c>
      <c r="J884">
        <f>IFERROR(PERCENTRANK(E:E,E884),0)</f>
        <v/>
      </c>
      <c r="K884">
        <f>IFERROR(1 - PERCENTRANK(F:F,F884),0)</f>
        <v/>
      </c>
      <c r="L884">
        <f>IFERROR(PERCENTRANK(G:G,G884),0)</f>
        <v/>
      </c>
      <c r="M884">
        <f>H884*weightA+I884*weightB+J884*weightC+K884*weightD+L884*weightE</f>
        <v/>
      </c>
    </row>
    <row r="885" spans="1:13">
      <c r="A885">
        <f>RANK(M885,M:M)</f>
        <v/>
      </c>
      <c r="C885">
        <f>SUMIFS('Input - target event report'!H:H,'Input - target event report'!L:L,B885,'Input - target event report'!D:D, "Private Investment")</f>
        <v/>
      </c>
      <c r="D885">
        <f>IF(E885&lt;2, "N/A", (MAXIFS('Input - target event report'!E:E,'Input - target event report'!L:L,B:B,'Input - target event report'!D:D,"Private Investment")-MINIFS('Input - target event report'!E:E,'Input - target event report'!L:L,B:B,'Input - target event report'!D:D,"Private Investment"))/(E885-1))</f>
        <v/>
      </c>
      <c r="E885">
        <f>COUNTIFS('Input - target event report'!L:L,B885,'Input - target event report'!D:D, "Private Investment")</f>
        <v/>
      </c>
      <c r="F885">
        <f>AVERAGEIF(INDEX('Input - companies list'!$A:$BG, 0, MATCH("Clusters 0",'Input - companies list'!$A$1:$BG$1, 0)),'Output - Cluster ranking'!B885,INDEX('Input - companies list'!$A:$BG, 0, MATCH("Flow",'Input - companies list'!$A$1:$BG$1, 0)))</f>
        <v/>
      </c>
      <c r="G885">
        <f>AVERAGEIF(INDEX('Input - companies list'!$A:$BG, 0, MATCH("Clusters 0",'Input - companies list'!$A$1:$BG$1, 0)),'Output - Cluster ranking'!B885,INDEX('Input - companies list'!$A:$BG, 0, MATCH("Inter-Cluster Connectivity",'Input - companies list'!$A$1:$BG$1, 0)))</f>
        <v/>
      </c>
      <c r="H885">
        <f>IFERROR(PERCENTRANK(C:C,C885),0)</f>
        <v/>
      </c>
      <c r="I885">
        <f>IFERROR(1 - PERCENTRANK(D:D,D885),0)</f>
        <v/>
      </c>
      <c r="J885">
        <f>IFERROR(PERCENTRANK(E:E,E885),0)</f>
        <v/>
      </c>
      <c r="K885">
        <f>IFERROR(1 - PERCENTRANK(F:F,F885),0)</f>
        <v/>
      </c>
      <c r="L885">
        <f>IFERROR(PERCENTRANK(G:G,G885),0)</f>
        <v/>
      </c>
      <c r="M885">
        <f>H885*weightA+I885*weightB+J885*weightC+K885*weightD+L885*weightE</f>
        <v/>
      </c>
    </row>
    <row r="886" spans="1:13">
      <c r="A886">
        <f>RANK(M886,M:M)</f>
        <v/>
      </c>
      <c r="C886">
        <f>SUMIFS('Input - target event report'!H:H,'Input - target event report'!L:L,B886,'Input - target event report'!D:D, "Private Investment")</f>
        <v/>
      </c>
      <c r="D886">
        <f>IF(E886&lt;2, "N/A", (MAXIFS('Input - target event report'!E:E,'Input - target event report'!L:L,B:B,'Input - target event report'!D:D,"Private Investment")-MINIFS('Input - target event report'!E:E,'Input - target event report'!L:L,B:B,'Input - target event report'!D:D,"Private Investment"))/(E886-1))</f>
        <v/>
      </c>
      <c r="E886">
        <f>COUNTIFS('Input - target event report'!L:L,B886,'Input - target event report'!D:D, "Private Investment")</f>
        <v/>
      </c>
      <c r="F886">
        <f>AVERAGEIF(INDEX('Input - companies list'!$A:$BG, 0, MATCH("Clusters 0",'Input - companies list'!$A$1:$BG$1, 0)),'Output - Cluster ranking'!B886,INDEX('Input - companies list'!$A:$BG, 0, MATCH("Flow",'Input - companies list'!$A$1:$BG$1, 0)))</f>
        <v/>
      </c>
      <c r="G886">
        <f>AVERAGEIF(INDEX('Input - companies list'!$A:$BG, 0, MATCH("Clusters 0",'Input - companies list'!$A$1:$BG$1, 0)),'Output - Cluster ranking'!B886,INDEX('Input - companies list'!$A:$BG, 0, MATCH("Inter-Cluster Connectivity",'Input - companies list'!$A$1:$BG$1, 0)))</f>
        <v/>
      </c>
      <c r="H886">
        <f>IFERROR(PERCENTRANK(C:C,C886),0)</f>
        <v/>
      </c>
      <c r="I886">
        <f>IFERROR(1 - PERCENTRANK(D:D,D886),0)</f>
        <v/>
      </c>
      <c r="J886">
        <f>IFERROR(PERCENTRANK(E:E,E886),0)</f>
        <v/>
      </c>
      <c r="K886">
        <f>IFERROR(1 - PERCENTRANK(F:F,F886),0)</f>
        <v/>
      </c>
      <c r="L886">
        <f>IFERROR(PERCENTRANK(G:G,G886),0)</f>
        <v/>
      </c>
      <c r="M886">
        <f>H886*weightA+I886*weightB+J886*weightC+K886*weightD+L886*weightE</f>
        <v/>
      </c>
    </row>
    <row r="887" spans="1:13">
      <c r="A887">
        <f>RANK(M887,M:M)</f>
        <v/>
      </c>
      <c r="C887">
        <f>SUMIFS('Input - target event report'!H:H,'Input - target event report'!L:L,B887,'Input - target event report'!D:D, "Private Investment")</f>
        <v/>
      </c>
      <c r="D887">
        <f>IF(E887&lt;2, "N/A", (MAXIFS('Input - target event report'!E:E,'Input - target event report'!L:L,B:B,'Input - target event report'!D:D,"Private Investment")-MINIFS('Input - target event report'!E:E,'Input - target event report'!L:L,B:B,'Input - target event report'!D:D,"Private Investment"))/(E887-1))</f>
        <v/>
      </c>
      <c r="E887">
        <f>COUNTIFS('Input - target event report'!L:L,B887,'Input - target event report'!D:D, "Private Investment")</f>
        <v/>
      </c>
      <c r="F887">
        <f>AVERAGEIF(INDEX('Input - companies list'!$A:$BG, 0, MATCH("Clusters 0",'Input - companies list'!$A$1:$BG$1, 0)),'Output - Cluster ranking'!B887,INDEX('Input - companies list'!$A:$BG, 0, MATCH("Flow",'Input - companies list'!$A$1:$BG$1, 0)))</f>
        <v/>
      </c>
      <c r="G887">
        <f>AVERAGEIF(INDEX('Input - companies list'!$A:$BG, 0, MATCH("Clusters 0",'Input - companies list'!$A$1:$BG$1, 0)),'Output - Cluster ranking'!B887,INDEX('Input - companies list'!$A:$BG, 0, MATCH("Inter-Cluster Connectivity",'Input - companies list'!$A$1:$BG$1, 0)))</f>
        <v/>
      </c>
      <c r="H887">
        <f>IFERROR(PERCENTRANK(C:C,C887),0)</f>
        <v/>
      </c>
      <c r="I887">
        <f>IFERROR(1 - PERCENTRANK(D:D,D887),0)</f>
        <v/>
      </c>
      <c r="J887">
        <f>IFERROR(PERCENTRANK(E:E,E887),0)</f>
        <v/>
      </c>
      <c r="K887">
        <f>IFERROR(1 - PERCENTRANK(F:F,F887),0)</f>
        <v/>
      </c>
      <c r="L887">
        <f>IFERROR(PERCENTRANK(G:G,G887),0)</f>
        <v/>
      </c>
      <c r="M887">
        <f>H887*weightA+I887*weightB+J887*weightC+K887*weightD+L887*weightE</f>
        <v/>
      </c>
    </row>
    <row r="888" spans="1:13">
      <c r="A888">
        <f>RANK(M888,M:M)</f>
        <v/>
      </c>
      <c r="C888">
        <f>SUMIFS('Input - target event report'!H:H,'Input - target event report'!L:L,B888,'Input - target event report'!D:D, "Private Investment")</f>
        <v/>
      </c>
      <c r="D888">
        <f>IF(E888&lt;2, "N/A", (MAXIFS('Input - target event report'!E:E,'Input - target event report'!L:L,B:B,'Input - target event report'!D:D,"Private Investment")-MINIFS('Input - target event report'!E:E,'Input - target event report'!L:L,B:B,'Input - target event report'!D:D,"Private Investment"))/(E888-1))</f>
        <v/>
      </c>
      <c r="E888">
        <f>COUNTIFS('Input - target event report'!L:L,B888,'Input - target event report'!D:D, "Private Investment")</f>
        <v/>
      </c>
      <c r="F888">
        <f>AVERAGEIF(INDEX('Input - companies list'!$A:$BG, 0, MATCH("Clusters 0",'Input - companies list'!$A$1:$BG$1, 0)),'Output - Cluster ranking'!B888,INDEX('Input - companies list'!$A:$BG, 0, MATCH("Flow",'Input - companies list'!$A$1:$BG$1, 0)))</f>
        <v/>
      </c>
      <c r="G888">
        <f>AVERAGEIF(INDEX('Input - companies list'!$A:$BG, 0, MATCH("Clusters 0",'Input - companies list'!$A$1:$BG$1, 0)),'Output - Cluster ranking'!B888,INDEX('Input - companies list'!$A:$BG, 0, MATCH("Inter-Cluster Connectivity",'Input - companies list'!$A$1:$BG$1, 0)))</f>
        <v/>
      </c>
      <c r="H888">
        <f>IFERROR(PERCENTRANK(C:C,C888),0)</f>
        <v/>
      </c>
      <c r="I888">
        <f>IFERROR(1 - PERCENTRANK(D:D,D888),0)</f>
        <v/>
      </c>
      <c r="J888">
        <f>IFERROR(PERCENTRANK(E:E,E888),0)</f>
        <v/>
      </c>
      <c r="K888">
        <f>IFERROR(1 - PERCENTRANK(F:F,F888),0)</f>
        <v/>
      </c>
      <c r="L888">
        <f>IFERROR(PERCENTRANK(G:G,G888),0)</f>
        <v/>
      </c>
      <c r="M888">
        <f>H888*weightA+I888*weightB+J888*weightC+K888*weightD+L888*weightE</f>
        <v/>
      </c>
    </row>
    <row r="889" spans="1:13">
      <c r="A889">
        <f>RANK(M889,M:M)</f>
        <v/>
      </c>
      <c r="C889">
        <f>SUMIFS('Input - target event report'!H:H,'Input - target event report'!L:L,B889,'Input - target event report'!D:D, "Private Investment")</f>
        <v/>
      </c>
      <c r="D889">
        <f>IF(E889&lt;2, "N/A", (MAXIFS('Input - target event report'!E:E,'Input - target event report'!L:L,B:B,'Input - target event report'!D:D,"Private Investment")-MINIFS('Input - target event report'!E:E,'Input - target event report'!L:L,B:B,'Input - target event report'!D:D,"Private Investment"))/(E889-1))</f>
        <v/>
      </c>
      <c r="E889">
        <f>COUNTIFS('Input - target event report'!L:L,B889,'Input - target event report'!D:D, "Private Investment")</f>
        <v/>
      </c>
      <c r="F889">
        <f>AVERAGEIF(INDEX('Input - companies list'!$A:$BG, 0, MATCH("Clusters 0",'Input - companies list'!$A$1:$BG$1, 0)),'Output - Cluster ranking'!B889,INDEX('Input - companies list'!$A:$BG, 0, MATCH("Flow",'Input - companies list'!$A$1:$BG$1, 0)))</f>
        <v/>
      </c>
      <c r="G889">
        <f>AVERAGEIF(INDEX('Input - companies list'!$A:$BG, 0, MATCH("Clusters 0",'Input - companies list'!$A$1:$BG$1, 0)),'Output - Cluster ranking'!B889,INDEX('Input - companies list'!$A:$BG, 0, MATCH("Inter-Cluster Connectivity",'Input - companies list'!$A$1:$BG$1, 0)))</f>
        <v/>
      </c>
      <c r="H889">
        <f>IFERROR(PERCENTRANK(C:C,C889),0)</f>
        <v/>
      </c>
      <c r="I889">
        <f>IFERROR(1 - PERCENTRANK(D:D,D889),0)</f>
        <v/>
      </c>
      <c r="J889">
        <f>IFERROR(PERCENTRANK(E:E,E889),0)</f>
        <v/>
      </c>
      <c r="K889">
        <f>IFERROR(1 - PERCENTRANK(F:F,F889),0)</f>
        <v/>
      </c>
      <c r="L889">
        <f>IFERROR(PERCENTRANK(G:G,G889),0)</f>
        <v/>
      </c>
      <c r="M889">
        <f>H889*weightA+I889*weightB+J889*weightC+K889*weightD+L889*weightE</f>
        <v/>
      </c>
    </row>
    <row r="890" spans="1:13">
      <c r="A890">
        <f>RANK(M890,M:M)</f>
        <v/>
      </c>
      <c r="C890">
        <f>SUMIFS('Input - target event report'!H:H,'Input - target event report'!L:L,B890,'Input - target event report'!D:D, "Private Investment")</f>
        <v/>
      </c>
      <c r="D890">
        <f>IF(E890&lt;2, "N/A", (MAXIFS('Input - target event report'!E:E,'Input - target event report'!L:L,B:B,'Input - target event report'!D:D,"Private Investment")-MINIFS('Input - target event report'!E:E,'Input - target event report'!L:L,B:B,'Input - target event report'!D:D,"Private Investment"))/(E890-1))</f>
        <v/>
      </c>
      <c r="E890">
        <f>COUNTIFS('Input - target event report'!L:L,B890,'Input - target event report'!D:D, "Private Investment")</f>
        <v/>
      </c>
      <c r="F890">
        <f>AVERAGEIF(INDEX('Input - companies list'!$A:$BG, 0, MATCH("Clusters 0",'Input - companies list'!$A$1:$BG$1, 0)),'Output - Cluster ranking'!B890,INDEX('Input - companies list'!$A:$BG, 0, MATCH("Flow",'Input - companies list'!$A$1:$BG$1, 0)))</f>
        <v/>
      </c>
      <c r="G890">
        <f>AVERAGEIF(INDEX('Input - companies list'!$A:$BG, 0, MATCH("Clusters 0",'Input - companies list'!$A$1:$BG$1, 0)),'Output - Cluster ranking'!B890,INDEX('Input - companies list'!$A:$BG, 0, MATCH("Inter-Cluster Connectivity",'Input - companies list'!$A$1:$BG$1, 0)))</f>
        <v/>
      </c>
      <c r="H890">
        <f>IFERROR(PERCENTRANK(C:C,C890),0)</f>
        <v/>
      </c>
      <c r="I890">
        <f>IFERROR(1 - PERCENTRANK(D:D,D890),0)</f>
        <v/>
      </c>
      <c r="J890">
        <f>IFERROR(PERCENTRANK(E:E,E890),0)</f>
        <v/>
      </c>
      <c r="K890">
        <f>IFERROR(1 - PERCENTRANK(F:F,F890),0)</f>
        <v/>
      </c>
      <c r="L890">
        <f>IFERROR(PERCENTRANK(G:G,G890),0)</f>
        <v/>
      </c>
      <c r="M890">
        <f>H890*weightA+I890*weightB+J890*weightC+K890*weightD+L890*weightE</f>
        <v/>
      </c>
    </row>
    <row r="891" spans="1:13">
      <c r="A891">
        <f>RANK(M891,M:M)</f>
        <v/>
      </c>
      <c r="C891">
        <f>SUMIFS('Input - target event report'!H:H,'Input - target event report'!L:L,B891,'Input - target event report'!D:D, "Private Investment")</f>
        <v/>
      </c>
      <c r="D891">
        <f>IF(E891&lt;2, "N/A", (MAXIFS('Input - target event report'!E:E,'Input - target event report'!L:L,B:B,'Input - target event report'!D:D,"Private Investment")-MINIFS('Input - target event report'!E:E,'Input - target event report'!L:L,B:B,'Input - target event report'!D:D,"Private Investment"))/(E891-1))</f>
        <v/>
      </c>
      <c r="E891">
        <f>COUNTIFS('Input - target event report'!L:L,B891,'Input - target event report'!D:D, "Private Investment")</f>
        <v/>
      </c>
      <c r="F891">
        <f>AVERAGEIF(INDEX('Input - companies list'!$A:$BG, 0, MATCH("Clusters 0",'Input - companies list'!$A$1:$BG$1, 0)),'Output - Cluster ranking'!B891,INDEX('Input - companies list'!$A:$BG, 0, MATCH("Flow",'Input - companies list'!$A$1:$BG$1, 0)))</f>
        <v/>
      </c>
      <c r="G891">
        <f>AVERAGEIF(INDEX('Input - companies list'!$A:$BG, 0, MATCH("Clusters 0",'Input - companies list'!$A$1:$BG$1, 0)),'Output - Cluster ranking'!B891,INDEX('Input - companies list'!$A:$BG, 0, MATCH("Inter-Cluster Connectivity",'Input - companies list'!$A$1:$BG$1, 0)))</f>
        <v/>
      </c>
      <c r="H891">
        <f>IFERROR(PERCENTRANK(C:C,C891),0)</f>
        <v/>
      </c>
      <c r="I891">
        <f>IFERROR(1 - PERCENTRANK(D:D,D891),0)</f>
        <v/>
      </c>
      <c r="J891">
        <f>IFERROR(PERCENTRANK(E:E,E891),0)</f>
        <v/>
      </c>
      <c r="K891">
        <f>IFERROR(1 - PERCENTRANK(F:F,F891),0)</f>
        <v/>
      </c>
      <c r="L891">
        <f>IFERROR(PERCENTRANK(G:G,G891),0)</f>
        <v/>
      </c>
      <c r="M891">
        <f>H891*weightA+I891*weightB+J891*weightC+K891*weightD+L891*weightE</f>
        <v/>
      </c>
    </row>
    <row r="892" spans="1:13">
      <c r="A892">
        <f>RANK(M892,M:M)</f>
        <v/>
      </c>
      <c r="C892">
        <f>SUMIFS('Input - target event report'!H:H,'Input - target event report'!L:L,B892,'Input - target event report'!D:D, "Private Investment")</f>
        <v/>
      </c>
      <c r="D892">
        <f>IF(E892&lt;2, "N/A", (MAXIFS('Input - target event report'!E:E,'Input - target event report'!L:L,B:B,'Input - target event report'!D:D,"Private Investment")-MINIFS('Input - target event report'!E:E,'Input - target event report'!L:L,B:B,'Input - target event report'!D:D,"Private Investment"))/(E892-1))</f>
        <v/>
      </c>
      <c r="E892">
        <f>COUNTIFS('Input - target event report'!L:L,B892,'Input - target event report'!D:D, "Private Investment")</f>
        <v/>
      </c>
      <c r="F892">
        <f>AVERAGEIF(INDEX('Input - companies list'!$A:$BG, 0, MATCH("Clusters 0",'Input - companies list'!$A$1:$BG$1, 0)),'Output - Cluster ranking'!B892,INDEX('Input - companies list'!$A:$BG, 0, MATCH("Flow",'Input - companies list'!$A$1:$BG$1, 0)))</f>
        <v/>
      </c>
      <c r="G892">
        <f>AVERAGEIF(INDEX('Input - companies list'!$A:$BG, 0, MATCH("Clusters 0",'Input - companies list'!$A$1:$BG$1, 0)),'Output - Cluster ranking'!B892,INDEX('Input - companies list'!$A:$BG, 0, MATCH("Inter-Cluster Connectivity",'Input - companies list'!$A$1:$BG$1, 0)))</f>
        <v/>
      </c>
      <c r="H892">
        <f>IFERROR(PERCENTRANK(C:C,C892),0)</f>
        <v/>
      </c>
      <c r="I892">
        <f>IFERROR(1 - PERCENTRANK(D:D,D892),0)</f>
        <v/>
      </c>
      <c r="J892">
        <f>IFERROR(PERCENTRANK(E:E,E892),0)</f>
        <v/>
      </c>
      <c r="K892">
        <f>IFERROR(1 - PERCENTRANK(F:F,F892),0)</f>
        <v/>
      </c>
      <c r="L892">
        <f>IFERROR(PERCENTRANK(G:G,G892),0)</f>
        <v/>
      </c>
      <c r="M892">
        <f>H892*weightA+I892*weightB+J892*weightC+K892*weightD+L892*weightE</f>
        <v/>
      </c>
    </row>
    <row r="893" spans="1:13">
      <c r="A893">
        <f>RANK(M893,M:M)</f>
        <v/>
      </c>
      <c r="C893">
        <f>SUMIFS('Input - target event report'!H:H,'Input - target event report'!L:L,B893,'Input - target event report'!D:D, "Private Investment")</f>
        <v/>
      </c>
      <c r="D893">
        <f>IF(E893&lt;2, "N/A", (MAXIFS('Input - target event report'!E:E,'Input - target event report'!L:L,B:B,'Input - target event report'!D:D,"Private Investment")-MINIFS('Input - target event report'!E:E,'Input - target event report'!L:L,B:B,'Input - target event report'!D:D,"Private Investment"))/(E893-1))</f>
        <v/>
      </c>
      <c r="E893">
        <f>COUNTIFS('Input - target event report'!L:L,B893,'Input - target event report'!D:D, "Private Investment")</f>
        <v/>
      </c>
      <c r="F893">
        <f>AVERAGEIF(INDEX('Input - companies list'!$A:$BG, 0, MATCH("Clusters 0",'Input - companies list'!$A$1:$BG$1, 0)),'Output - Cluster ranking'!B893,INDEX('Input - companies list'!$A:$BG, 0, MATCH("Flow",'Input - companies list'!$A$1:$BG$1, 0)))</f>
        <v/>
      </c>
      <c r="G893">
        <f>AVERAGEIF(INDEX('Input - companies list'!$A:$BG, 0, MATCH("Clusters 0",'Input - companies list'!$A$1:$BG$1, 0)),'Output - Cluster ranking'!B893,INDEX('Input - companies list'!$A:$BG, 0, MATCH("Inter-Cluster Connectivity",'Input - companies list'!$A$1:$BG$1, 0)))</f>
        <v/>
      </c>
      <c r="H893">
        <f>IFERROR(PERCENTRANK(C:C,C893),0)</f>
        <v/>
      </c>
      <c r="I893">
        <f>IFERROR(1 - PERCENTRANK(D:D,D893),0)</f>
        <v/>
      </c>
      <c r="J893">
        <f>IFERROR(PERCENTRANK(E:E,E893),0)</f>
        <v/>
      </c>
      <c r="K893">
        <f>IFERROR(1 - PERCENTRANK(F:F,F893),0)</f>
        <v/>
      </c>
      <c r="L893">
        <f>IFERROR(PERCENTRANK(G:G,G893),0)</f>
        <v/>
      </c>
      <c r="M893">
        <f>H893*weightA+I893*weightB+J893*weightC+K893*weightD+L893*weightE</f>
        <v/>
      </c>
    </row>
    <row r="894" spans="1:13">
      <c r="A894">
        <f>RANK(M894,M:M)</f>
        <v/>
      </c>
      <c r="C894">
        <f>SUMIFS('Input - target event report'!H:H,'Input - target event report'!L:L,B894,'Input - target event report'!D:D, "Private Investment")</f>
        <v/>
      </c>
      <c r="D894">
        <f>IF(E894&lt;2, "N/A", (MAXIFS('Input - target event report'!E:E,'Input - target event report'!L:L,B:B,'Input - target event report'!D:D,"Private Investment")-MINIFS('Input - target event report'!E:E,'Input - target event report'!L:L,B:B,'Input - target event report'!D:D,"Private Investment"))/(E894-1))</f>
        <v/>
      </c>
      <c r="E894">
        <f>COUNTIFS('Input - target event report'!L:L,B894,'Input - target event report'!D:D, "Private Investment")</f>
        <v/>
      </c>
      <c r="F894">
        <f>AVERAGEIF(INDEX('Input - companies list'!$A:$BG, 0, MATCH("Clusters 0",'Input - companies list'!$A$1:$BG$1, 0)),'Output - Cluster ranking'!B894,INDEX('Input - companies list'!$A:$BG, 0, MATCH("Flow",'Input - companies list'!$A$1:$BG$1, 0)))</f>
        <v/>
      </c>
      <c r="G894">
        <f>AVERAGEIF(INDEX('Input - companies list'!$A:$BG, 0, MATCH("Clusters 0",'Input - companies list'!$A$1:$BG$1, 0)),'Output - Cluster ranking'!B894,INDEX('Input - companies list'!$A:$BG, 0, MATCH("Inter-Cluster Connectivity",'Input - companies list'!$A$1:$BG$1, 0)))</f>
        <v/>
      </c>
      <c r="H894">
        <f>IFERROR(PERCENTRANK(C:C,C894),0)</f>
        <v/>
      </c>
      <c r="I894">
        <f>IFERROR(1 - PERCENTRANK(D:D,D894),0)</f>
        <v/>
      </c>
      <c r="J894">
        <f>IFERROR(PERCENTRANK(E:E,E894),0)</f>
        <v/>
      </c>
      <c r="K894">
        <f>IFERROR(1 - PERCENTRANK(F:F,F894),0)</f>
        <v/>
      </c>
      <c r="L894">
        <f>IFERROR(PERCENTRANK(G:G,G894),0)</f>
        <v/>
      </c>
      <c r="M894">
        <f>H894*weightA+I894*weightB+J894*weightC+K894*weightD+L894*weightE</f>
        <v/>
      </c>
    </row>
    <row r="895" spans="1:13">
      <c r="A895">
        <f>RANK(M895,M:M)</f>
        <v/>
      </c>
      <c r="C895">
        <f>SUMIFS('Input - target event report'!H:H,'Input - target event report'!L:L,B895,'Input - target event report'!D:D, "Private Investment")</f>
        <v/>
      </c>
      <c r="D895">
        <f>IF(E895&lt;2, "N/A", (MAXIFS('Input - target event report'!E:E,'Input - target event report'!L:L,B:B,'Input - target event report'!D:D,"Private Investment")-MINIFS('Input - target event report'!E:E,'Input - target event report'!L:L,B:B,'Input - target event report'!D:D,"Private Investment"))/(E895-1))</f>
        <v/>
      </c>
      <c r="E895">
        <f>COUNTIFS('Input - target event report'!L:L,B895,'Input - target event report'!D:D, "Private Investment")</f>
        <v/>
      </c>
      <c r="F895">
        <f>AVERAGEIF(INDEX('Input - companies list'!$A:$BG, 0, MATCH("Clusters 0",'Input - companies list'!$A$1:$BG$1, 0)),'Output - Cluster ranking'!B895,INDEX('Input - companies list'!$A:$BG, 0, MATCH("Flow",'Input - companies list'!$A$1:$BG$1, 0)))</f>
        <v/>
      </c>
      <c r="G895">
        <f>AVERAGEIF(INDEX('Input - companies list'!$A:$BG, 0, MATCH("Clusters 0",'Input - companies list'!$A$1:$BG$1, 0)),'Output - Cluster ranking'!B895,INDEX('Input - companies list'!$A:$BG, 0, MATCH("Inter-Cluster Connectivity",'Input - companies list'!$A$1:$BG$1, 0)))</f>
        <v/>
      </c>
      <c r="H895">
        <f>IFERROR(PERCENTRANK(C:C,C895),0)</f>
        <v/>
      </c>
      <c r="I895">
        <f>IFERROR(1 - PERCENTRANK(D:D,D895),0)</f>
        <v/>
      </c>
      <c r="J895">
        <f>IFERROR(PERCENTRANK(E:E,E895),0)</f>
        <v/>
      </c>
      <c r="K895">
        <f>IFERROR(1 - PERCENTRANK(F:F,F895),0)</f>
        <v/>
      </c>
      <c r="L895">
        <f>IFERROR(PERCENTRANK(G:G,G895),0)</f>
        <v/>
      </c>
      <c r="M895">
        <f>H895*weightA+I895*weightB+J895*weightC+K895*weightD+L895*weightE</f>
        <v/>
      </c>
    </row>
    <row r="896" spans="1:13">
      <c r="A896">
        <f>RANK(M896,M:M)</f>
        <v/>
      </c>
      <c r="C896">
        <f>SUMIFS('Input - target event report'!H:H,'Input - target event report'!L:L,B896,'Input - target event report'!D:D, "Private Investment")</f>
        <v/>
      </c>
      <c r="D896">
        <f>IF(E896&lt;2, "N/A", (MAXIFS('Input - target event report'!E:E,'Input - target event report'!L:L,B:B,'Input - target event report'!D:D,"Private Investment")-MINIFS('Input - target event report'!E:E,'Input - target event report'!L:L,B:B,'Input - target event report'!D:D,"Private Investment"))/(E896-1))</f>
        <v/>
      </c>
      <c r="E896">
        <f>COUNTIFS('Input - target event report'!L:L,B896,'Input - target event report'!D:D, "Private Investment")</f>
        <v/>
      </c>
      <c r="F896">
        <f>AVERAGEIF(INDEX('Input - companies list'!$A:$BG, 0, MATCH("Clusters 0",'Input - companies list'!$A$1:$BG$1, 0)),'Output - Cluster ranking'!B896,INDEX('Input - companies list'!$A:$BG, 0, MATCH("Flow",'Input - companies list'!$A$1:$BG$1, 0)))</f>
        <v/>
      </c>
      <c r="G896">
        <f>AVERAGEIF(INDEX('Input - companies list'!$A:$BG, 0, MATCH("Clusters 0",'Input - companies list'!$A$1:$BG$1, 0)),'Output - Cluster ranking'!B896,INDEX('Input - companies list'!$A:$BG, 0, MATCH("Inter-Cluster Connectivity",'Input - companies list'!$A$1:$BG$1, 0)))</f>
        <v/>
      </c>
      <c r="H896">
        <f>IFERROR(PERCENTRANK(C:C,C896),0)</f>
        <v/>
      </c>
      <c r="I896">
        <f>IFERROR(1 - PERCENTRANK(D:D,D896),0)</f>
        <v/>
      </c>
      <c r="J896">
        <f>IFERROR(PERCENTRANK(E:E,E896),0)</f>
        <v/>
      </c>
      <c r="K896">
        <f>IFERROR(1 - PERCENTRANK(F:F,F896),0)</f>
        <v/>
      </c>
      <c r="L896">
        <f>IFERROR(PERCENTRANK(G:G,G896),0)</f>
        <v/>
      </c>
      <c r="M896">
        <f>H896*weightA+I896*weightB+J896*weightC+K896*weightD+L896*weightE</f>
        <v/>
      </c>
    </row>
    <row r="897" spans="1:13">
      <c r="A897">
        <f>RANK(M897,M:M)</f>
        <v/>
      </c>
      <c r="C897">
        <f>SUMIFS('Input - target event report'!H:H,'Input - target event report'!L:L,B897,'Input - target event report'!D:D, "Private Investment")</f>
        <v/>
      </c>
      <c r="D897">
        <f>IF(E897&lt;2, "N/A", (MAXIFS('Input - target event report'!E:E,'Input - target event report'!L:L,B:B,'Input - target event report'!D:D,"Private Investment")-MINIFS('Input - target event report'!E:E,'Input - target event report'!L:L,B:B,'Input - target event report'!D:D,"Private Investment"))/(E897-1))</f>
        <v/>
      </c>
      <c r="E897">
        <f>COUNTIFS('Input - target event report'!L:L,B897,'Input - target event report'!D:D, "Private Investment")</f>
        <v/>
      </c>
      <c r="F897">
        <f>AVERAGEIF(INDEX('Input - companies list'!$A:$BG, 0, MATCH("Clusters 0",'Input - companies list'!$A$1:$BG$1, 0)),'Output - Cluster ranking'!B897,INDEX('Input - companies list'!$A:$BG, 0, MATCH("Flow",'Input - companies list'!$A$1:$BG$1, 0)))</f>
        <v/>
      </c>
      <c r="G897">
        <f>AVERAGEIF(INDEX('Input - companies list'!$A:$BG, 0, MATCH("Clusters 0",'Input - companies list'!$A$1:$BG$1, 0)),'Output - Cluster ranking'!B897,INDEX('Input - companies list'!$A:$BG, 0, MATCH("Inter-Cluster Connectivity",'Input - companies list'!$A$1:$BG$1, 0)))</f>
        <v/>
      </c>
      <c r="H897">
        <f>IFERROR(PERCENTRANK(C:C,C897),0)</f>
        <v/>
      </c>
      <c r="I897">
        <f>IFERROR(1 - PERCENTRANK(D:D,D897),0)</f>
        <v/>
      </c>
      <c r="J897">
        <f>IFERROR(PERCENTRANK(E:E,E897),0)</f>
        <v/>
      </c>
      <c r="K897">
        <f>IFERROR(1 - PERCENTRANK(F:F,F897),0)</f>
        <v/>
      </c>
      <c r="L897">
        <f>IFERROR(PERCENTRANK(G:G,G897),0)</f>
        <v/>
      </c>
      <c r="M897">
        <f>H897*weightA+I897*weightB+J897*weightC+K897*weightD+L897*weightE</f>
        <v/>
      </c>
    </row>
    <row r="898" spans="1:13">
      <c r="A898">
        <f>RANK(M898,M:M)</f>
        <v/>
      </c>
      <c r="C898">
        <f>SUMIFS('Input - target event report'!H:H,'Input - target event report'!L:L,B898,'Input - target event report'!D:D, "Private Investment")</f>
        <v/>
      </c>
      <c r="D898">
        <f>IF(E898&lt;2, "N/A", (MAXIFS('Input - target event report'!E:E,'Input - target event report'!L:L,B:B,'Input - target event report'!D:D,"Private Investment")-MINIFS('Input - target event report'!E:E,'Input - target event report'!L:L,B:B,'Input - target event report'!D:D,"Private Investment"))/(E898-1))</f>
        <v/>
      </c>
      <c r="E898">
        <f>COUNTIFS('Input - target event report'!L:L,B898,'Input - target event report'!D:D, "Private Investment")</f>
        <v/>
      </c>
      <c r="F898">
        <f>AVERAGEIF(INDEX('Input - companies list'!$A:$BG, 0, MATCH("Clusters 0",'Input - companies list'!$A$1:$BG$1, 0)),'Output - Cluster ranking'!B898,INDEX('Input - companies list'!$A:$BG, 0, MATCH("Flow",'Input - companies list'!$A$1:$BG$1, 0)))</f>
        <v/>
      </c>
      <c r="G898">
        <f>AVERAGEIF(INDEX('Input - companies list'!$A:$BG, 0, MATCH("Clusters 0",'Input - companies list'!$A$1:$BG$1, 0)),'Output - Cluster ranking'!B898,INDEX('Input - companies list'!$A:$BG, 0, MATCH("Inter-Cluster Connectivity",'Input - companies list'!$A$1:$BG$1, 0)))</f>
        <v/>
      </c>
      <c r="H898">
        <f>IFERROR(PERCENTRANK(C:C,C898),0)</f>
        <v/>
      </c>
      <c r="I898">
        <f>IFERROR(1 - PERCENTRANK(D:D,D898),0)</f>
        <v/>
      </c>
      <c r="J898">
        <f>IFERROR(PERCENTRANK(E:E,E898),0)</f>
        <v/>
      </c>
      <c r="K898">
        <f>IFERROR(1 - PERCENTRANK(F:F,F898),0)</f>
        <v/>
      </c>
      <c r="L898">
        <f>IFERROR(PERCENTRANK(G:G,G898),0)</f>
        <v/>
      </c>
      <c r="M898">
        <f>H898*weightA+I898*weightB+J898*weightC+K898*weightD+L898*weightE</f>
        <v/>
      </c>
    </row>
    <row r="899" spans="1:13">
      <c r="A899">
        <f>RANK(M899,M:M)</f>
        <v/>
      </c>
      <c r="C899">
        <f>SUMIFS('Input - target event report'!H:H,'Input - target event report'!L:L,B899,'Input - target event report'!D:D, "Private Investment")</f>
        <v/>
      </c>
      <c r="D899">
        <f>IF(E899&lt;2, "N/A", (MAXIFS('Input - target event report'!E:E,'Input - target event report'!L:L,B:B,'Input - target event report'!D:D,"Private Investment")-MINIFS('Input - target event report'!E:E,'Input - target event report'!L:L,B:B,'Input - target event report'!D:D,"Private Investment"))/(E899-1))</f>
        <v/>
      </c>
      <c r="E899">
        <f>COUNTIFS('Input - target event report'!L:L,B899,'Input - target event report'!D:D, "Private Investment")</f>
        <v/>
      </c>
      <c r="F899">
        <f>AVERAGEIF(INDEX('Input - companies list'!$A:$BG, 0, MATCH("Clusters 0",'Input - companies list'!$A$1:$BG$1, 0)),'Output - Cluster ranking'!B899,INDEX('Input - companies list'!$A:$BG, 0, MATCH("Flow",'Input - companies list'!$A$1:$BG$1, 0)))</f>
        <v/>
      </c>
      <c r="G899">
        <f>AVERAGEIF(INDEX('Input - companies list'!$A:$BG, 0, MATCH("Clusters 0",'Input - companies list'!$A$1:$BG$1, 0)),'Output - Cluster ranking'!B899,INDEX('Input - companies list'!$A:$BG, 0, MATCH("Inter-Cluster Connectivity",'Input - companies list'!$A$1:$BG$1, 0)))</f>
        <v/>
      </c>
      <c r="H899">
        <f>IFERROR(PERCENTRANK(C:C,C899),0)</f>
        <v/>
      </c>
      <c r="I899">
        <f>IFERROR(1 - PERCENTRANK(D:D,D899),0)</f>
        <v/>
      </c>
      <c r="J899">
        <f>IFERROR(PERCENTRANK(E:E,E899),0)</f>
        <v/>
      </c>
      <c r="K899">
        <f>IFERROR(1 - PERCENTRANK(F:F,F899),0)</f>
        <v/>
      </c>
      <c r="L899">
        <f>IFERROR(PERCENTRANK(G:G,G899),0)</f>
        <v/>
      </c>
      <c r="M899">
        <f>H899*weightA+I899*weightB+J899*weightC+K899*weightD+L899*weightE</f>
        <v/>
      </c>
    </row>
    <row r="900" spans="1:13">
      <c r="A900">
        <f>RANK(M900,M:M)</f>
        <v/>
      </c>
      <c r="C900">
        <f>SUMIFS('Input - target event report'!H:H,'Input - target event report'!L:L,B900,'Input - target event report'!D:D, "Private Investment")</f>
        <v/>
      </c>
      <c r="D900">
        <f>IF(E900&lt;2, "N/A", (MAXIFS('Input - target event report'!E:E,'Input - target event report'!L:L,B:B,'Input - target event report'!D:D,"Private Investment")-MINIFS('Input - target event report'!E:E,'Input - target event report'!L:L,B:B,'Input - target event report'!D:D,"Private Investment"))/(E900-1))</f>
        <v/>
      </c>
      <c r="E900">
        <f>COUNTIFS('Input - target event report'!L:L,B900,'Input - target event report'!D:D, "Private Investment")</f>
        <v/>
      </c>
      <c r="F900">
        <f>AVERAGEIF(INDEX('Input - companies list'!$A:$BG, 0, MATCH("Clusters 0",'Input - companies list'!$A$1:$BG$1, 0)),'Output - Cluster ranking'!B900,INDEX('Input - companies list'!$A:$BG, 0, MATCH("Flow",'Input - companies list'!$A$1:$BG$1, 0)))</f>
        <v/>
      </c>
      <c r="G900">
        <f>AVERAGEIF(INDEX('Input - companies list'!$A:$BG, 0, MATCH("Clusters 0",'Input - companies list'!$A$1:$BG$1, 0)),'Output - Cluster ranking'!B900,INDEX('Input - companies list'!$A:$BG, 0, MATCH("Inter-Cluster Connectivity",'Input - companies list'!$A$1:$BG$1, 0)))</f>
        <v/>
      </c>
      <c r="H900">
        <f>IFERROR(PERCENTRANK(C:C,C900),0)</f>
        <v/>
      </c>
      <c r="I900">
        <f>IFERROR(1 - PERCENTRANK(D:D,D900),0)</f>
        <v/>
      </c>
      <c r="J900">
        <f>IFERROR(PERCENTRANK(E:E,E900),0)</f>
        <v/>
      </c>
      <c r="K900">
        <f>IFERROR(1 - PERCENTRANK(F:F,F900),0)</f>
        <v/>
      </c>
      <c r="L900">
        <f>IFERROR(PERCENTRANK(G:G,G900),0)</f>
        <v/>
      </c>
      <c r="M900">
        <f>H900*weightA+I900*weightB+J900*weightC+K900*weightD+L900*weightE</f>
        <v/>
      </c>
    </row>
    <row r="901" spans="1:13">
      <c r="A901">
        <f>RANK(M901,M:M)</f>
        <v/>
      </c>
      <c r="C901">
        <f>SUMIFS('Input - target event report'!H:H,'Input - target event report'!L:L,B901,'Input - target event report'!D:D, "Private Investment")</f>
        <v/>
      </c>
      <c r="D901">
        <f>IF(E901&lt;2, "N/A", (MAXIFS('Input - target event report'!E:E,'Input - target event report'!L:L,B:B,'Input - target event report'!D:D,"Private Investment")-MINIFS('Input - target event report'!E:E,'Input - target event report'!L:L,B:B,'Input - target event report'!D:D,"Private Investment"))/(E901-1))</f>
        <v/>
      </c>
      <c r="E901">
        <f>COUNTIFS('Input - target event report'!L:L,B901,'Input - target event report'!D:D, "Private Investment")</f>
        <v/>
      </c>
      <c r="F901">
        <f>AVERAGEIF(INDEX('Input - companies list'!$A:$BG, 0, MATCH("Clusters 0",'Input - companies list'!$A$1:$BG$1, 0)),'Output - Cluster ranking'!B901,INDEX('Input - companies list'!$A:$BG, 0, MATCH("Flow",'Input - companies list'!$A$1:$BG$1, 0)))</f>
        <v/>
      </c>
      <c r="G901">
        <f>AVERAGEIF(INDEX('Input - companies list'!$A:$BG, 0, MATCH("Clusters 0",'Input - companies list'!$A$1:$BG$1, 0)),'Output - Cluster ranking'!B901,INDEX('Input - companies list'!$A:$BG, 0, MATCH("Inter-Cluster Connectivity",'Input - companies list'!$A$1:$BG$1, 0)))</f>
        <v/>
      </c>
      <c r="H901">
        <f>IFERROR(PERCENTRANK(C:C,C901),0)</f>
        <v/>
      </c>
      <c r="I901">
        <f>IFERROR(1 - PERCENTRANK(D:D,D901),0)</f>
        <v/>
      </c>
      <c r="J901">
        <f>IFERROR(PERCENTRANK(E:E,E901),0)</f>
        <v/>
      </c>
      <c r="K901">
        <f>IFERROR(1 - PERCENTRANK(F:F,F901),0)</f>
        <v/>
      </c>
      <c r="L901">
        <f>IFERROR(PERCENTRANK(G:G,G901),0)</f>
        <v/>
      </c>
      <c r="M901">
        <f>H901*weightA+I901*weightB+J901*weightC+K901*weightD+L901*weightE</f>
        <v/>
      </c>
    </row>
    <row r="902" spans="1:13">
      <c r="A902">
        <f>RANK(M902,M:M)</f>
        <v/>
      </c>
      <c r="C902">
        <f>SUMIFS('Input - target event report'!H:H,'Input - target event report'!L:L,B902,'Input - target event report'!D:D, "Private Investment")</f>
        <v/>
      </c>
      <c r="D902">
        <f>IF(E902&lt;2, "N/A", (MAXIFS('Input - target event report'!E:E,'Input - target event report'!L:L,B:B,'Input - target event report'!D:D,"Private Investment")-MINIFS('Input - target event report'!E:E,'Input - target event report'!L:L,B:B,'Input - target event report'!D:D,"Private Investment"))/(E902-1))</f>
        <v/>
      </c>
      <c r="E902">
        <f>COUNTIFS('Input - target event report'!L:L,B902,'Input - target event report'!D:D, "Private Investment")</f>
        <v/>
      </c>
      <c r="F902">
        <f>AVERAGEIF(INDEX('Input - companies list'!$A:$BG, 0, MATCH("Clusters 0",'Input - companies list'!$A$1:$BG$1, 0)),'Output - Cluster ranking'!B902,INDEX('Input - companies list'!$A:$BG, 0, MATCH("Flow",'Input - companies list'!$A$1:$BG$1, 0)))</f>
        <v/>
      </c>
      <c r="G902">
        <f>AVERAGEIF(INDEX('Input - companies list'!$A:$BG, 0, MATCH("Clusters 0",'Input - companies list'!$A$1:$BG$1, 0)),'Output - Cluster ranking'!B902,INDEX('Input - companies list'!$A:$BG, 0, MATCH("Inter-Cluster Connectivity",'Input - companies list'!$A$1:$BG$1, 0)))</f>
        <v/>
      </c>
      <c r="H902">
        <f>IFERROR(PERCENTRANK(C:C,C902),0)</f>
        <v/>
      </c>
      <c r="I902">
        <f>IFERROR(1 - PERCENTRANK(D:D,D902),0)</f>
        <v/>
      </c>
      <c r="J902">
        <f>IFERROR(PERCENTRANK(E:E,E902),0)</f>
        <v/>
      </c>
      <c r="K902">
        <f>IFERROR(1 - PERCENTRANK(F:F,F902),0)</f>
        <v/>
      </c>
      <c r="L902">
        <f>IFERROR(PERCENTRANK(G:G,G902),0)</f>
        <v/>
      </c>
      <c r="M902">
        <f>H902*weightA+I902*weightB+J902*weightC+K902*weightD+L902*weightE</f>
        <v/>
      </c>
    </row>
    <row r="903" spans="1:13">
      <c r="A903">
        <f>RANK(M903,M:M)</f>
        <v/>
      </c>
      <c r="C903">
        <f>SUMIFS('Input - target event report'!H:H,'Input - target event report'!L:L,B903,'Input - target event report'!D:D, "Private Investment")</f>
        <v/>
      </c>
      <c r="D903">
        <f>IF(E903&lt;2, "N/A", (MAXIFS('Input - target event report'!E:E,'Input - target event report'!L:L,B:B,'Input - target event report'!D:D,"Private Investment")-MINIFS('Input - target event report'!E:E,'Input - target event report'!L:L,B:B,'Input - target event report'!D:D,"Private Investment"))/(E903-1))</f>
        <v/>
      </c>
      <c r="E903">
        <f>COUNTIFS('Input - target event report'!L:L,B903,'Input - target event report'!D:D, "Private Investment")</f>
        <v/>
      </c>
      <c r="F903">
        <f>AVERAGEIF(INDEX('Input - companies list'!$A:$BG, 0, MATCH("Clusters 0",'Input - companies list'!$A$1:$BG$1, 0)),'Output - Cluster ranking'!B903,INDEX('Input - companies list'!$A:$BG, 0, MATCH("Flow",'Input - companies list'!$A$1:$BG$1, 0)))</f>
        <v/>
      </c>
      <c r="G903">
        <f>AVERAGEIF(INDEX('Input - companies list'!$A:$BG, 0, MATCH("Clusters 0",'Input - companies list'!$A$1:$BG$1, 0)),'Output - Cluster ranking'!B903,INDEX('Input - companies list'!$A:$BG, 0, MATCH("Inter-Cluster Connectivity",'Input - companies list'!$A$1:$BG$1, 0)))</f>
        <v/>
      </c>
      <c r="H903">
        <f>IFERROR(PERCENTRANK(C:C,C903),0)</f>
        <v/>
      </c>
      <c r="I903">
        <f>IFERROR(1 - PERCENTRANK(D:D,D903),0)</f>
        <v/>
      </c>
      <c r="J903">
        <f>IFERROR(PERCENTRANK(E:E,E903),0)</f>
        <v/>
      </c>
      <c r="K903">
        <f>IFERROR(1 - PERCENTRANK(F:F,F903),0)</f>
        <v/>
      </c>
      <c r="L903">
        <f>IFERROR(PERCENTRANK(G:G,G903),0)</f>
        <v/>
      </c>
      <c r="M903">
        <f>H903*weightA+I903*weightB+J903*weightC+K903*weightD+L903*weightE</f>
        <v/>
      </c>
    </row>
    <row r="904" spans="1:13">
      <c r="A904">
        <f>RANK(M904,M:M)</f>
        <v/>
      </c>
      <c r="C904">
        <f>SUMIFS('Input - target event report'!H:H,'Input - target event report'!L:L,B904,'Input - target event report'!D:D, "Private Investment")</f>
        <v/>
      </c>
      <c r="D904">
        <f>IF(E904&lt;2, "N/A", (MAXIFS('Input - target event report'!E:E,'Input - target event report'!L:L,B:B,'Input - target event report'!D:D,"Private Investment")-MINIFS('Input - target event report'!E:E,'Input - target event report'!L:L,B:B,'Input - target event report'!D:D,"Private Investment"))/(E904-1))</f>
        <v/>
      </c>
      <c r="E904">
        <f>COUNTIFS('Input - target event report'!L:L,B904,'Input - target event report'!D:D, "Private Investment")</f>
        <v/>
      </c>
      <c r="F904">
        <f>AVERAGEIF(INDEX('Input - companies list'!$A:$BG, 0, MATCH("Clusters 0",'Input - companies list'!$A$1:$BG$1, 0)),'Output - Cluster ranking'!B904,INDEX('Input - companies list'!$A:$BG, 0, MATCH("Flow",'Input - companies list'!$A$1:$BG$1, 0)))</f>
        <v/>
      </c>
      <c r="G904">
        <f>AVERAGEIF(INDEX('Input - companies list'!$A:$BG, 0, MATCH("Clusters 0",'Input - companies list'!$A$1:$BG$1, 0)),'Output - Cluster ranking'!B904,INDEX('Input - companies list'!$A:$BG, 0, MATCH("Inter-Cluster Connectivity",'Input - companies list'!$A$1:$BG$1, 0)))</f>
        <v/>
      </c>
      <c r="H904">
        <f>IFERROR(PERCENTRANK(C:C,C904),0)</f>
        <v/>
      </c>
      <c r="I904">
        <f>IFERROR(1 - PERCENTRANK(D:D,D904),0)</f>
        <v/>
      </c>
      <c r="J904">
        <f>IFERROR(PERCENTRANK(E:E,E904),0)</f>
        <v/>
      </c>
      <c r="K904">
        <f>IFERROR(1 - PERCENTRANK(F:F,F904),0)</f>
        <v/>
      </c>
      <c r="L904">
        <f>IFERROR(PERCENTRANK(G:G,G904),0)</f>
        <v/>
      </c>
      <c r="M904">
        <f>H904*weightA+I904*weightB+J904*weightC+K904*weightD+L904*weightE</f>
        <v/>
      </c>
    </row>
    <row r="905" spans="1:13">
      <c r="A905">
        <f>RANK(M905,M:M)</f>
        <v/>
      </c>
      <c r="C905">
        <f>SUMIFS('Input - target event report'!H:H,'Input - target event report'!L:L,B905,'Input - target event report'!D:D, "Private Investment")</f>
        <v/>
      </c>
      <c r="D905">
        <f>IF(E905&lt;2, "N/A", (MAXIFS('Input - target event report'!E:E,'Input - target event report'!L:L,B:B,'Input - target event report'!D:D,"Private Investment")-MINIFS('Input - target event report'!E:E,'Input - target event report'!L:L,B:B,'Input - target event report'!D:D,"Private Investment"))/(E905-1))</f>
        <v/>
      </c>
      <c r="E905">
        <f>COUNTIFS('Input - target event report'!L:L,B905,'Input - target event report'!D:D, "Private Investment")</f>
        <v/>
      </c>
      <c r="F905">
        <f>AVERAGEIF(INDEX('Input - companies list'!$A:$BG, 0, MATCH("Clusters 0",'Input - companies list'!$A$1:$BG$1, 0)),'Output - Cluster ranking'!B905,INDEX('Input - companies list'!$A:$BG, 0, MATCH("Flow",'Input - companies list'!$A$1:$BG$1, 0)))</f>
        <v/>
      </c>
      <c r="G905">
        <f>AVERAGEIF(INDEX('Input - companies list'!$A:$BG, 0, MATCH("Clusters 0",'Input - companies list'!$A$1:$BG$1, 0)),'Output - Cluster ranking'!B905,INDEX('Input - companies list'!$A:$BG, 0, MATCH("Inter-Cluster Connectivity",'Input - companies list'!$A$1:$BG$1, 0)))</f>
        <v/>
      </c>
      <c r="H905">
        <f>IFERROR(PERCENTRANK(C:C,C905),0)</f>
        <v/>
      </c>
      <c r="I905">
        <f>IFERROR(1 - PERCENTRANK(D:D,D905),0)</f>
        <v/>
      </c>
      <c r="J905">
        <f>IFERROR(PERCENTRANK(E:E,E905),0)</f>
        <v/>
      </c>
      <c r="K905">
        <f>IFERROR(1 - PERCENTRANK(F:F,F905),0)</f>
        <v/>
      </c>
      <c r="L905">
        <f>IFERROR(PERCENTRANK(G:G,G905),0)</f>
        <v/>
      </c>
      <c r="M905">
        <f>H905*weightA+I905*weightB+J905*weightC+K905*weightD+L905*weightE</f>
        <v/>
      </c>
    </row>
    <row r="906" spans="1:13">
      <c r="A906">
        <f>RANK(M906,M:M)</f>
        <v/>
      </c>
      <c r="C906">
        <f>SUMIFS('Input - target event report'!H:H,'Input - target event report'!L:L,B906,'Input - target event report'!D:D, "Private Investment")</f>
        <v/>
      </c>
      <c r="D906">
        <f>IF(E906&lt;2, "N/A", (MAXIFS('Input - target event report'!E:E,'Input - target event report'!L:L,B:B,'Input - target event report'!D:D,"Private Investment")-MINIFS('Input - target event report'!E:E,'Input - target event report'!L:L,B:B,'Input - target event report'!D:D,"Private Investment"))/(E906-1))</f>
        <v/>
      </c>
      <c r="E906">
        <f>COUNTIFS('Input - target event report'!L:L,B906,'Input - target event report'!D:D, "Private Investment")</f>
        <v/>
      </c>
      <c r="F906">
        <f>AVERAGEIF(INDEX('Input - companies list'!$A:$BG, 0, MATCH("Clusters 0",'Input - companies list'!$A$1:$BG$1, 0)),'Output - Cluster ranking'!B906,INDEX('Input - companies list'!$A:$BG, 0, MATCH("Flow",'Input - companies list'!$A$1:$BG$1, 0)))</f>
        <v/>
      </c>
      <c r="G906">
        <f>AVERAGEIF(INDEX('Input - companies list'!$A:$BG, 0, MATCH("Clusters 0",'Input - companies list'!$A$1:$BG$1, 0)),'Output - Cluster ranking'!B906,INDEX('Input - companies list'!$A:$BG, 0, MATCH("Inter-Cluster Connectivity",'Input - companies list'!$A$1:$BG$1, 0)))</f>
        <v/>
      </c>
      <c r="H906">
        <f>IFERROR(PERCENTRANK(C:C,C906),0)</f>
        <v/>
      </c>
      <c r="I906">
        <f>IFERROR(1 - PERCENTRANK(D:D,D906),0)</f>
        <v/>
      </c>
      <c r="J906">
        <f>IFERROR(PERCENTRANK(E:E,E906),0)</f>
        <v/>
      </c>
      <c r="K906">
        <f>IFERROR(1 - PERCENTRANK(F:F,F906),0)</f>
        <v/>
      </c>
      <c r="L906">
        <f>IFERROR(PERCENTRANK(G:G,G906),0)</f>
        <v/>
      </c>
      <c r="M906">
        <f>H906*weightA+I906*weightB+J906*weightC+K906*weightD+L906*weightE</f>
        <v/>
      </c>
    </row>
    <row r="907" spans="1:13">
      <c r="A907">
        <f>RANK(M907,M:M)</f>
        <v/>
      </c>
      <c r="C907">
        <f>SUMIFS('Input - target event report'!H:H,'Input - target event report'!L:L,B907,'Input - target event report'!D:D, "Private Investment")</f>
        <v/>
      </c>
      <c r="D907">
        <f>IF(E907&lt;2, "N/A", (MAXIFS('Input - target event report'!E:E,'Input - target event report'!L:L,B:B,'Input - target event report'!D:D,"Private Investment")-MINIFS('Input - target event report'!E:E,'Input - target event report'!L:L,B:B,'Input - target event report'!D:D,"Private Investment"))/(E907-1))</f>
        <v/>
      </c>
      <c r="E907">
        <f>COUNTIFS('Input - target event report'!L:L,B907,'Input - target event report'!D:D, "Private Investment")</f>
        <v/>
      </c>
      <c r="F907">
        <f>AVERAGEIF(INDEX('Input - companies list'!$A:$BG, 0, MATCH("Clusters 0",'Input - companies list'!$A$1:$BG$1, 0)),'Output - Cluster ranking'!B907,INDEX('Input - companies list'!$A:$BG, 0, MATCH("Flow",'Input - companies list'!$A$1:$BG$1, 0)))</f>
        <v/>
      </c>
      <c r="G907">
        <f>AVERAGEIF(INDEX('Input - companies list'!$A:$BG, 0, MATCH("Clusters 0",'Input - companies list'!$A$1:$BG$1, 0)),'Output - Cluster ranking'!B907,INDEX('Input - companies list'!$A:$BG, 0, MATCH("Inter-Cluster Connectivity",'Input - companies list'!$A$1:$BG$1, 0)))</f>
        <v/>
      </c>
      <c r="H907">
        <f>IFERROR(PERCENTRANK(C:C,C907),0)</f>
        <v/>
      </c>
      <c r="I907">
        <f>IFERROR(1 - PERCENTRANK(D:D,D907),0)</f>
        <v/>
      </c>
      <c r="J907">
        <f>IFERROR(PERCENTRANK(E:E,E907),0)</f>
        <v/>
      </c>
      <c r="K907">
        <f>IFERROR(1 - PERCENTRANK(F:F,F907),0)</f>
        <v/>
      </c>
      <c r="L907">
        <f>IFERROR(PERCENTRANK(G:G,G907),0)</f>
        <v/>
      </c>
      <c r="M907">
        <f>H907*weightA+I907*weightB+J907*weightC+K907*weightD+L907*weightE</f>
        <v/>
      </c>
    </row>
    <row r="908" spans="1:13">
      <c r="A908">
        <f>RANK(M908,M:M)</f>
        <v/>
      </c>
      <c r="C908">
        <f>SUMIFS('Input - target event report'!H:H,'Input - target event report'!L:L,B908,'Input - target event report'!D:D, "Private Investment")</f>
        <v/>
      </c>
      <c r="D908">
        <f>IF(E908&lt;2, "N/A", (MAXIFS('Input - target event report'!E:E,'Input - target event report'!L:L,B:B,'Input - target event report'!D:D,"Private Investment")-MINIFS('Input - target event report'!E:E,'Input - target event report'!L:L,B:B,'Input - target event report'!D:D,"Private Investment"))/(E908-1))</f>
        <v/>
      </c>
      <c r="E908">
        <f>COUNTIFS('Input - target event report'!L:L,B908,'Input - target event report'!D:D, "Private Investment")</f>
        <v/>
      </c>
      <c r="F908">
        <f>AVERAGEIF(INDEX('Input - companies list'!$A:$BG, 0, MATCH("Clusters 0",'Input - companies list'!$A$1:$BG$1, 0)),'Output - Cluster ranking'!B908,INDEX('Input - companies list'!$A:$BG, 0, MATCH("Flow",'Input - companies list'!$A$1:$BG$1, 0)))</f>
        <v/>
      </c>
      <c r="G908">
        <f>AVERAGEIF(INDEX('Input - companies list'!$A:$BG, 0, MATCH("Clusters 0",'Input - companies list'!$A$1:$BG$1, 0)),'Output - Cluster ranking'!B908,INDEX('Input - companies list'!$A:$BG, 0, MATCH("Inter-Cluster Connectivity",'Input - companies list'!$A$1:$BG$1, 0)))</f>
        <v/>
      </c>
      <c r="H908">
        <f>IFERROR(PERCENTRANK(C:C,C908),0)</f>
        <v/>
      </c>
      <c r="I908">
        <f>IFERROR(1 - PERCENTRANK(D:D,D908),0)</f>
        <v/>
      </c>
      <c r="J908">
        <f>IFERROR(PERCENTRANK(E:E,E908),0)</f>
        <v/>
      </c>
      <c r="K908">
        <f>IFERROR(1 - PERCENTRANK(F:F,F908),0)</f>
        <v/>
      </c>
      <c r="L908">
        <f>IFERROR(PERCENTRANK(G:G,G908),0)</f>
        <v/>
      </c>
      <c r="M908">
        <f>H908*weightA+I908*weightB+J908*weightC+K908*weightD+L908*weightE</f>
        <v/>
      </c>
    </row>
    <row r="909" spans="1:13">
      <c r="A909">
        <f>RANK(M909,M:M)</f>
        <v/>
      </c>
      <c r="C909">
        <f>SUMIFS('Input - target event report'!H:H,'Input - target event report'!L:L,B909,'Input - target event report'!D:D, "Private Investment")</f>
        <v/>
      </c>
      <c r="D909">
        <f>IF(E909&lt;2, "N/A", (MAXIFS('Input - target event report'!E:E,'Input - target event report'!L:L,B:B,'Input - target event report'!D:D,"Private Investment")-MINIFS('Input - target event report'!E:E,'Input - target event report'!L:L,B:B,'Input - target event report'!D:D,"Private Investment"))/(E909-1))</f>
        <v/>
      </c>
      <c r="E909">
        <f>COUNTIFS('Input - target event report'!L:L,B909,'Input - target event report'!D:D, "Private Investment")</f>
        <v/>
      </c>
      <c r="F909">
        <f>AVERAGEIF(INDEX('Input - companies list'!$A:$BG, 0, MATCH("Clusters 0",'Input - companies list'!$A$1:$BG$1, 0)),'Output - Cluster ranking'!B909,INDEX('Input - companies list'!$A:$BG, 0, MATCH("Flow",'Input - companies list'!$A$1:$BG$1, 0)))</f>
        <v/>
      </c>
      <c r="G909">
        <f>AVERAGEIF(INDEX('Input - companies list'!$A:$BG, 0, MATCH("Clusters 0",'Input - companies list'!$A$1:$BG$1, 0)),'Output - Cluster ranking'!B909,INDEX('Input - companies list'!$A:$BG, 0, MATCH("Inter-Cluster Connectivity",'Input - companies list'!$A$1:$BG$1, 0)))</f>
        <v/>
      </c>
      <c r="H909">
        <f>IFERROR(PERCENTRANK(C:C,C909),0)</f>
        <v/>
      </c>
      <c r="I909">
        <f>IFERROR(1 - PERCENTRANK(D:D,D909),0)</f>
        <v/>
      </c>
      <c r="J909">
        <f>IFERROR(PERCENTRANK(E:E,E909),0)</f>
        <v/>
      </c>
      <c r="K909">
        <f>IFERROR(1 - PERCENTRANK(F:F,F909),0)</f>
        <v/>
      </c>
      <c r="L909">
        <f>IFERROR(PERCENTRANK(G:G,G909),0)</f>
        <v/>
      </c>
      <c r="M909">
        <f>H909*weightA+I909*weightB+J909*weightC+K909*weightD+L909*weightE</f>
        <v/>
      </c>
    </row>
    <row r="910" spans="1:13">
      <c r="A910">
        <f>RANK(M910,M:M)</f>
        <v/>
      </c>
      <c r="C910">
        <f>SUMIFS('Input - target event report'!H:H,'Input - target event report'!L:L,B910,'Input - target event report'!D:D, "Private Investment")</f>
        <v/>
      </c>
      <c r="D910">
        <f>IF(E910&lt;2, "N/A", (MAXIFS('Input - target event report'!E:E,'Input - target event report'!L:L,B:B,'Input - target event report'!D:D,"Private Investment")-MINIFS('Input - target event report'!E:E,'Input - target event report'!L:L,B:B,'Input - target event report'!D:D,"Private Investment"))/(E910-1))</f>
        <v/>
      </c>
      <c r="E910">
        <f>COUNTIFS('Input - target event report'!L:L,B910,'Input - target event report'!D:D, "Private Investment")</f>
        <v/>
      </c>
      <c r="F910">
        <f>AVERAGEIF(INDEX('Input - companies list'!$A:$BG, 0, MATCH("Clusters 0",'Input - companies list'!$A$1:$BG$1, 0)),'Output - Cluster ranking'!B910,INDEX('Input - companies list'!$A:$BG, 0, MATCH("Flow",'Input - companies list'!$A$1:$BG$1, 0)))</f>
        <v/>
      </c>
      <c r="G910">
        <f>AVERAGEIF(INDEX('Input - companies list'!$A:$BG, 0, MATCH("Clusters 0",'Input - companies list'!$A$1:$BG$1, 0)),'Output - Cluster ranking'!B910,INDEX('Input - companies list'!$A:$BG, 0, MATCH("Inter-Cluster Connectivity",'Input - companies list'!$A$1:$BG$1, 0)))</f>
        <v/>
      </c>
      <c r="H910">
        <f>IFERROR(PERCENTRANK(C:C,C910),0)</f>
        <v/>
      </c>
      <c r="I910">
        <f>IFERROR(1 - PERCENTRANK(D:D,D910),0)</f>
        <v/>
      </c>
      <c r="J910">
        <f>IFERROR(PERCENTRANK(E:E,E910),0)</f>
        <v/>
      </c>
      <c r="K910">
        <f>IFERROR(1 - PERCENTRANK(F:F,F910),0)</f>
        <v/>
      </c>
      <c r="L910">
        <f>IFERROR(PERCENTRANK(G:G,G910),0)</f>
        <v/>
      </c>
      <c r="M910">
        <f>H910*weightA+I910*weightB+J910*weightC+K910*weightD+L910*weightE</f>
        <v/>
      </c>
    </row>
    <row r="911" spans="1:13">
      <c r="A911">
        <f>RANK(M911,M:M)</f>
        <v/>
      </c>
      <c r="C911">
        <f>SUMIFS('Input - target event report'!H:H,'Input - target event report'!L:L,B911,'Input - target event report'!D:D, "Private Investment")</f>
        <v/>
      </c>
      <c r="D911">
        <f>IF(E911&lt;2, "N/A", (MAXIFS('Input - target event report'!E:E,'Input - target event report'!L:L,B:B,'Input - target event report'!D:D,"Private Investment")-MINIFS('Input - target event report'!E:E,'Input - target event report'!L:L,B:B,'Input - target event report'!D:D,"Private Investment"))/(E911-1))</f>
        <v/>
      </c>
      <c r="E911">
        <f>COUNTIFS('Input - target event report'!L:L,B911,'Input - target event report'!D:D, "Private Investment")</f>
        <v/>
      </c>
      <c r="F911">
        <f>AVERAGEIF(INDEX('Input - companies list'!$A:$BG, 0, MATCH("Clusters 0",'Input - companies list'!$A$1:$BG$1, 0)),'Output - Cluster ranking'!B911,INDEX('Input - companies list'!$A:$BG, 0, MATCH("Flow",'Input - companies list'!$A$1:$BG$1, 0)))</f>
        <v/>
      </c>
      <c r="G911">
        <f>AVERAGEIF(INDEX('Input - companies list'!$A:$BG, 0, MATCH("Clusters 0",'Input - companies list'!$A$1:$BG$1, 0)),'Output - Cluster ranking'!B911,INDEX('Input - companies list'!$A:$BG, 0, MATCH("Inter-Cluster Connectivity",'Input - companies list'!$A$1:$BG$1, 0)))</f>
        <v/>
      </c>
      <c r="H911">
        <f>IFERROR(PERCENTRANK(C:C,C911),0)</f>
        <v/>
      </c>
      <c r="I911">
        <f>IFERROR(1 - PERCENTRANK(D:D,D911),0)</f>
        <v/>
      </c>
      <c r="J911">
        <f>IFERROR(PERCENTRANK(E:E,E911),0)</f>
        <v/>
      </c>
      <c r="K911">
        <f>IFERROR(1 - PERCENTRANK(F:F,F911),0)</f>
        <v/>
      </c>
      <c r="L911">
        <f>IFERROR(PERCENTRANK(G:G,G911),0)</f>
        <v/>
      </c>
      <c r="M911">
        <f>H911*weightA+I911*weightB+J911*weightC+K911*weightD+L911*weightE</f>
        <v/>
      </c>
    </row>
    <row r="912" spans="1:13">
      <c r="A912">
        <f>RANK(M912,M:M)</f>
        <v/>
      </c>
      <c r="C912">
        <f>SUMIFS('Input - target event report'!H:H,'Input - target event report'!L:L,B912,'Input - target event report'!D:D, "Private Investment")</f>
        <v/>
      </c>
      <c r="D912">
        <f>IF(E912&lt;2, "N/A", (MAXIFS('Input - target event report'!E:E,'Input - target event report'!L:L,B:B,'Input - target event report'!D:D,"Private Investment")-MINIFS('Input - target event report'!E:E,'Input - target event report'!L:L,B:B,'Input - target event report'!D:D,"Private Investment"))/(E912-1))</f>
        <v/>
      </c>
      <c r="E912">
        <f>COUNTIFS('Input - target event report'!L:L,B912,'Input - target event report'!D:D, "Private Investment")</f>
        <v/>
      </c>
      <c r="F912">
        <f>AVERAGEIF(INDEX('Input - companies list'!$A:$BG, 0, MATCH("Clusters 0",'Input - companies list'!$A$1:$BG$1, 0)),'Output - Cluster ranking'!B912,INDEX('Input - companies list'!$A:$BG, 0, MATCH("Flow",'Input - companies list'!$A$1:$BG$1, 0)))</f>
        <v/>
      </c>
      <c r="G912">
        <f>AVERAGEIF(INDEX('Input - companies list'!$A:$BG, 0, MATCH("Clusters 0",'Input - companies list'!$A$1:$BG$1, 0)),'Output - Cluster ranking'!B912,INDEX('Input - companies list'!$A:$BG, 0, MATCH("Inter-Cluster Connectivity",'Input - companies list'!$A$1:$BG$1, 0)))</f>
        <v/>
      </c>
      <c r="H912">
        <f>IFERROR(PERCENTRANK(C:C,C912),0)</f>
        <v/>
      </c>
      <c r="I912">
        <f>IFERROR(1 - PERCENTRANK(D:D,D912),0)</f>
        <v/>
      </c>
      <c r="J912">
        <f>IFERROR(PERCENTRANK(E:E,E912),0)</f>
        <v/>
      </c>
      <c r="K912">
        <f>IFERROR(1 - PERCENTRANK(F:F,F912),0)</f>
        <v/>
      </c>
      <c r="L912">
        <f>IFERROR(PERCENTRANK(G:G,G912),0)</f>
        <v/>
      </c>
      <c r="M912">
        <f>H912*weightA+I912*weightB+J912*weightC+K912*weightD+L912*weightE</f>
        <v/>
      </c>
    </row>
    <row r="913" spans="1:13">
      <c r="A913">
        <f>RANK(M913,M:M)</f>
        <v/>
      </c>
      <c r="C913">
        <f>SUMIFS('Input - target event report'!H:H,'Input - target event report'!L:L,B913,'Input - target event report'!D:D, "Private Investment")</f>
        <v/>
      </c>
      <c r="D913">
        <f>IF(E913&lt;2, "N/A", (MAXIFS('Input - target event report'!E:E,'Input - target event report'!L:L,B:B,'Input - target event report'!D:D,"Private Investment")-MINIFS('Input - target event report'!E:E,'Input - target event report'!L:L,B:B,'Input - target event report'!D:D,"Private Investment"))/(E913-1))</f>
        <v/>
      </c>
      <c r="E913">
        <f>COUNTIFS('Input - target event report'!L:L,B913,'Input - target event report'!D:D, "Private Investment")</f>
        <v/>
      </c>
      <c r="F913">
        <f>AVERAGEIF(INDEX('Input - companies list'!$A:$BG, 0, MATCH("Clusters 0",'Input - companies list'!$A$1:$BG$1, 0)),'Output - Cluster ranking'!B913,INDEX('Input - companies list'!$A:$BG, 0, MATCH("Flow",'Input - companies list'!$A$1:$BG$1, 0)))</f>
        <v/>
      </c>
      <c r="G913">
        <f>AVERAGEIF(INDEX('Input - companies list'!$A:$BG, 0, MATCH("Clusters 0",'Input - companies list'!$A$1:$BG$1, 0)),'Output - Cluster ranking'!B913,INDEX('Input - companies list'!$A:$BG, 0, MATCH("Inter-Cluster Connectivity",'Input - companies list'!$A$1:$BG$1, 0)))</f>
        <v/>
      </c>
      <c r="H913">
        <f>IFERROR(PERCENTRANK(C:C,C913),0)</f>
        <v/>
      </c>
      <c r="I913">
        <f>IFERROR(1 - PERCENTRANK(D:D,D913),0)</f>
        <v/>
      </c>
      <c r="J913">
        <f>IFERROR(PERCENTRANK(E:E,E913),0)</f>
        <v/>
      </c>
      <c r="K913">
        <f>IFERROR(1 - PERCENTRANK(F:F,F913),0)</f>
        <v/>
      </c>
      <c r="L913">
        <f>IFERROR(PERCENTRANK(G:G,G913),0)</f>
        <v/>
      </c>
      <c r="M913">
        <f>H913*weightA+I913*weightB+J913*weightC+K913*weightD+L913*weightE</f>
        <v/>
      </c>
    </row>
    <row r="914" spans="1:13">
      <c r="A914">
        <f>RANK(M914,M:M)</f>
        <v/>
      </c>
      <c r="C914">
        <f>SUMIFS('Input - target event report'!H:H,'Input - target event report'!L:L,B914,'Input - target event report'!D:D, "Private Investment")</f>
        <v/>
      </c>
      <c r="D914">
        <f>IF(E914&lt;2, "N/A", (MAXIFS('Input - target event report'!E:E,'Input - target event report'!L:L,B:B,'Input - target event report'!D:D,"Private Investment")-MINIFS('Input - target event report'!E:E,'Input - target event report'!L:L,B:B,'Input - target event report'!D:D,"Private Investment"))/(E914-1))</f>
        <v/>
      </c>
      <c r="E914">
        <f>COUNTIFS('Input - target event report'!L:L,B914,'Input - target event report'!D:D, "Private Investment")</f>
        <v/>
      </c>
      <c r="F914">
        <f>AVERAGEIF(INDEX('Input - companies list'!$A:$BG, 0, MATCH("Clusters 0",'Input - companies list'!$A$1:$BG$1, 0)),'Output - Cluster ranking'!B914,INDEX('Input - companies list'!$A:$BG, 0, MATCH("Flow",'Input - companies list'!$A$1:$BG$1, 0)))</f>
        <v/>
      </c>
      <c r="G914">
        <f>AVERAGEIF(INDEX('Input - companies list'!$A:$BG, 0, MATCH("Clusters 0",'Input - companies list'!$A$1:$BG$1, 0)),'Output - Cluster ranking'!B914,INDEX('Input - companies list'!$A:$BG, 0, MATCH("Inter-Cluster Connectivity",'Input - companies list'!$A$1:$BG$1, 0)))</f>
        <v/>
      </c>
      <c r="H914">
        <f>IFERROR(PERCENTRANK(C:C,C914),0)</f>
        <v/>
      </c>
      <c r="I914">
        <f>IFERROR(1 - PERCENTRANK(D:D,D914),0)</f>
        <v/>
      </c>
      <c r="J914">
        <f>IFERROR(PERCENTRANK(E:E,E914),0)</f>
        <v/>
      </c>
      <c r="K914">
        <f>IFERROR(1 - PERCENTRANK(F:F,F914),0)</f>
        <v/>
      </c>
      <c r="L914">
        <f>IFERROR(PERCENTRANK(G:G,G914),0)</f>
        <v/>
      </c>
      <c r="M914">
        <f>H914*weightA+I914*weightB+J914*weightC+K914*weightD+L914*weightE</f>
        <v/>
      </c>
    </row>
    <row r="915" spans="1:13">
      <c r="A915">
        <f>RANK(M915,M:M)</f>
        <v/>
      </c>
      <c r="C915">
        <f>SUMIFS('Input - target event report'!H:H,'Input - target event report'!L:L,B915,'Input - target event report'!D:D, "Private Investment")</f>
        <v/>
      </c>
      <c r="D915">
        <f>IF(E915&lt;2, "N/A", (MAXIFS('Input - target event report'!E:E,'Input - target event report'!L:L,B:B,'Input - target event report'!D:D,"Private Investment")-MINIFS('Input - target event report'!E:E,'Input - target event report'!L:L,B:B,'Input - target event report'!D:D,"Private Investment"))/(E915-1))</f>
        <v/>
      </c>
      <c r="E915">
        <f>COUNTIFS('Input - target event report'!L:L,B915,'Input - target event report'!D:D, "Private Investment")</f>
        <v/>
      </c>
      <c r="F915">
        <f>AVERAGEIF(INDEX('Input - companies list'!$A:$BG, 0, MATCH("Clusters 0",'Input - companies list'!$A$1:$BG$1, 0)),'Output - Cluster ranking'!B915,INDEX('Input - companies list'!$A:$BG, 0, MATCH("Flow",'Input - companies list'!$A$1:$BG$1, 0)))</f>
        <v/>
      </c>
      <c r="G915">
        <f>AVERAGEIF(INDEX('Input - companies list'!$A:$BG, 0, MATCH("Clusters 0",'Input - companies list'!$A$1:$BG$1, 0)),'Output - Cluster ranking'!B915,INDEX('Input - companies list'!$A:$BG, 0, MATCH("Inter-Cluster Connectivity",'Input - companies list'!$A$1:$BG$1, 0)))</f>
        <v/>
      </c>
      <c r="H915">
        <f>IFERROR(PERCENTRANK(C:C,C915),0)</f>
        <v/>
      </c>
      <c r="I915">
        <f>IFERROR(1 - PERCENTRANK(D:D,D915),0)</f>
        <v/>
      </c>
      <c r="J915">
        <f>IFERROR(PERCENTRANK(E:E,E915),0)</f>
        <v/>
      </c>
      <c r="K915">
        <f>IFERROR(1 - PERCENTRANK(F:F,F915),0)</f>
        <v/>
      </c>
      <c r="L915">
        <f>IFERROR(PERCENTRANK(G:G,G915),0)</f>
        <v/>
      </c>
      <c r="M915">
        <f>H915*weightA+I915*weightB+J915*weightC+K915*weightD+L915*weightE</f>
        <v/>
      </c>
    </row>
    <row r="916" spans="1:13">
      <c r="A916">
        <f>RANK(M916,M:M)</f>
        <v/>
      </c>
      <c r="C916">
        <f>SUMIFS('Input - target event report'!H:H,'Input - target event report'!L:L,B916,'Input - target event report'!D:D, "Private Investment")</f>
        <v/>
      </c>
      <c r="D916">
        <f>IF(E916&lt;2, "N/A", (MAXIFS('Input - target event report'!E:E,'Input - target event report'!L:L,B:B,'Input - target event report'!D:D,"Private Investment")-MINIFS('Input - target event report'!E:E,'Input - target event report'!L:L,B:B,'Input - target event report'!D:D,"Private Investment"))/(E916-1))</f>
        <v/>
      </c>
      <c r="E916">
        <f>COUNTIFS('Input - target event report'!L:L,B916,'Input - target event report'!D:D, "Private Investment")</f>
        <v/>
      </c>
      <c r="F916">
        <f>AVERAGEIF(INDEX('Input - companies list'!$A:$BG, 0, MATCH("Clusters 0",'Input - companies list'!$A$1:$BG$1, 0)),'Output - Cluster ranking'!B916,INDEX('Input - companies list'!$A:$BG, 0, MATCH("Flow",'Input - companies list'!$A$1:$BG$1, 0)))</f>
        <v/>
      </c>
      <c r="G916">
        <f>AVERAGEIF(INDEX('Input - companies list'!$A:$BG, 0, MATCH("Clusters 0",'Input - companies list'!$A$1:$BG$1, 0)),'Output - Cluster ranking'!B916,INDEX('Input - companies list'!$A:$BG, 0, MATCH("Inter-Cluster Connectivity",'Input - companies list'!$A$1:$BG$1, 0)))</f>
        <v/>
      </c>
      <c r="H916">
        <f>IFERROR(PERCENTRANK(C:C,C916),0)</f>
        <v/>
      </c>
      <c r="I916">
        <f>IFERROR(1 - PERCENTRANK(D:D,D916),0)</f>
        <v/>
      </c>
      <c r="J916">
        <f>IFERROR(PERCENTRANK(E:E,E916),0)</f>
        <v/>
      </c>
      <c r="K916">
        <f>IFERROR(1 - PERCENTRANK(F:F,F916),0)</f>
        <v/>
      </c>
      <c r="L916">
        <f>IFERROR(PERCENTRANK(G:G,G916),0)</f>
        <v/>
      </c>
      <c r="M916">
        <f>H916*weightA+I916*weightB+J916*weightC+K916*weightD+L916*weightE</f>
        <v/>
      </c>
    </row>
    <row r="917" spans="1:13">
      <c r="A917">
        <f>RANK(M917,M:M)</f>
        <v/>
      </c>
      <c r="C917">
        <f>SUMIFS('Input - target event report'!H:H,'Input - target event report'!L:L,B917,'Input - target event report'!D:D, "Private Investment")</f>
        <v/>
      </c>
      <c r="D917">
        <f>IF(E917&lt;2, "N/A", (MAXIFS('Input - target event report'!E:E,'Input - target event report'!L:L,B:B,'Input - target event report'!D:D,"Private Investment")-MINIFS('Input - target event report'!E:E,'Input - target event report'!L:L,B:B,'Input - target event report'!D:D,"Private Investment"))/(E917-1))</f>
        <v/>
      </c>
      <c r="E917">
        <f>COUNTIFS('Input - target event report'!L:L,B917,'Input - target event report'!D:D, "Private Investment")</f>
        <v/>
      </c>
      <c r="F917">
        <f>AVERAGEIF(INDEX('Input - companies list'!$A:$BG, 0, MATCH("Clusters 0",'Input - companies list'!$A$1:$BG$1, 0)),'Output - Cluster ranking'!B917,INDEX('Input - companies list'!$A:$BG, 0, MATCH("Flow",'Input - companies list'!$A$1:$BG$1, 0)))</f>
        <v/>
      </c>
      <c r="G917">
        <f>AVERAGEIF(INDEX('Input - companies list'!$A:$BG, 0, MATCH("Clusters 0",'Input - companies list'!$A$1:$BG$1, 0)),'Output - Cluster ranking'!B917,INDEX('Input - companies list'!$A:$BG, 0, MATCH("Inter-Cluster Connectivity",'Input - companies list'!$A$1:$BG$1, 0)))</f>
        <v/>
      </c>
      <c r="H917">
        <f>IFERROR(PERCENTRANK(C:C,C917),0)</f>
        <v/>
      </c>
      <c r="I917">
        <f>IFERROR(1 - PERCENTRANK(D:D,D917),0)</f>
        <v/>
      </c>
      <c r="J917">
        <f>IFERROR(PERCENTRANK(E:E,E917),0)</f>
        <v/>
      </c>
      <c r="K917">
        <f>IFERROR(1 - PERCENTRANK(F:F,F917),0)</f>
        <v/>
      </c>
      <c r="L917">
        <f>IFERROR(PERCENTRANK(G:G,G917),0)</f>
        <v/>
      </c>
      <c r="M917">
        <f>H917*weightA+I917*weightB+J917*weightC+K917*weightD+L917*weightE</f>
        <v/>
      </c>
    </row>
    <row r="918" spans="1:13">
      <c r="A918">
        <f>RANK(M918,M:M)</f>
        <v/>
      </c>
      <c r="C918">
        <f>SUMIFS('Input - target event report'!H:H,'Input - target event report'!L:L,B918,'Input - target event report'!D:D, "Private Investment")</f>
        <v/>
      </c>
      <c r="D918">
        <f>IF(E918&lt;2, "N/A", (MAXIFS('Input - target event report'!E:E,'Input - target event report'!L:L,B:B,'Input - target event report'!D:D,"Private Investment")-MINIFS('Input - target event report'!E:E,'Input - target event report'!L:L,B:B,'Input - target event report'!D:D,"Private Investment"))/(E918-1))</f>
        <v/>
      </c>
      <c r="E918">
        <f>COUNTIFS('Input - target event report'!L:L,B918,'Input - target event report'!D:D, "Private Investment")</f>
        <v/>
      </c>
      <c r="F918">
        <f>AVERAGEIF(INDEX('Input - companies list'!$A:$BG, 0, MATCH("Clusters 0",'Input - companies list'!$A$1:$BG$1, 0)),'Output - Cluster ranking'!B918,INDEX('Input - companies list'!$A:$BG, 0, MATCH("Flow",'Input - companies list'!$A$1:$BG$1, 0)))</f>
        <v/>
      </c>
      <c r="G918">
        <f>AVERAGEIF(INDEX('Input - companies list'!$A:$BG, 0, MATCH("Clusters 0",'Input - companies list'!$A$1:$BG$1, 0)),'Output - Cluster ranking'!B918,INDEX('Input - companies list'!$A:$BG, 0, MATCH("Inter-Cluster Connectivity",'Input - companies list'!$A$1:$BG$1, 0)))</f>
        <v/>
      </c>
      <c r="H918">
        <f>IFERROR(PERCENTRANK(C:C,C918),0)</f>
        <v/>
      </c>
      <c r="I918">
        <f>IFERROR(1 - PERCENTRANK(D:D,D918),0)</f>
        <v/>
      </c>
      <c r="J918">
        <f>IFERROR(PERCENTRANK(E:E,E918),0)</f>
        <v/>
      </c>
      <c r="K918">
        <f>IFERROR(1 - PERCENTRANK(F:F,F918),0)</f>
        <v/>
      </c>
      <c r="L918">
        <f>IFERROR(PERCENTRANK(G:G,G918),0)</f>
        <v/>
      </c>
      <c r="M918">
        <f>H918*weightA+I918*weightB+J918*weightC+K918*weightD+L918*weightE</f>
        <v/>
      </c>
    </row>
    <row r="919" spans="1:13">
      <c r="A919">
        <f>RANK(M919,M:M)</f>
        <v/>
      </c>
      <c r="C919">
        <f>SUMIFS('Input - target event report'!H:H,'Input - target event report'!L:L,B919,'Input - target event report'!D:D, "Private Investment")</f>
        <v/>
      </c>
      <c r="D919">
        <f>IF(E919&lt;2, "N/A", (MAXIFS('Input - target event report'!E:E,'Input - target event report'!L:L,B:B,'Input - target event report'!D:D,"Private Investment")-MINIFS('Input - target event report'!E:E,'Input - target event report'!L:L,B:B,'Input - target event report'!D:D,"Private Investment"))/(E919-1))</f>
        <v/>
      </c>
      <c r="E919">
        <f>COUNTIFS('Input - target event report'!L:L,B919,'Input - target event report'!D:D, "Private Investment")</f>
        <v/>
      </c>
      <c r="F919">
        <f>AVERAGEIF(INDEX('Input - companies list'!$A:$BG, 0, MATCH("Clusters 0",'Input - companies list'!$A$1:$BG$1, 0)),'Output - Cluster ranking'!B919,INDEX('Input - companies list'!$A:$BG, 0, MATCH("Flow",'Input - companies list'!$A$1:$BG$1, 0)))</f>
        <v/>
      </c>
      <c r="G919">
        <f>AVERAGEIF(INDEX('Input - companies list'!$A:$BG, 0, MATCH("Clusters 0",'Input - companies list'!$A$1:$BG$1, 0)),'Output - Cluster ranking'!B919,INDEX('Input - companies list'!$A:$BG, 0, MATCH("Inter-Cluster Connectivity",'Input - companies list'!$A$1:$BG$1, 0)))</f>
        <v/>
      </c>
      <c r="H919">
        <f>IFERROR(PERCENTRANK(C:C,C919),0)</f>
        <v/>
      </c>
      <c r="I919">
        <f>IFERROR(1 - PERCENTRANK(D:D,D919),0)</f>
        <v/>
      </c>
      <c r="J919">
        <f>IFERROR(PERCENTRANK(E:E,E919),0)</f>
        <v/>
      </c>
      <c r="K919">
        <f>IFERROR(1 - PERCENTRANK(F:F,F919),0)</f>
        <v/>
      </c>
      <c r="L919">
        <f>IFERROR(PERCENTRANK(G:G,G919),0)</f>
        <v/>
      </c>
      <c r="M919">
        <f>H919*weightA+I919*weightB+J919*weightC+K919*weightD+L919*weightE</f>
        <v/>
      </c>
    </row>
    <row r="920" spans="1:13">
      <c r="A920">
        <f>RANK(M920,M:M)</f>
        <v/>
      </c>
      <c r="C920">
        <f>SUMIFS('Input - target event report'!H:H,'Input - target event report'!L:L,B920,'Input - target event report'!D:D, "Private Investment")</f>
        <v/>
      </c>
      <c r="D920">
        <f>IF(E920&lt;2, "N/A", (MAXIFS('Input - target event report'!E:E,'Input - target event report'!L:L,B:B,'Input - target event report'!D:D,"Private Investment")-MINIFS('Input - target event report'!E:E,'Input - target event report'!L:L,B:B,'Input - target event report'!D:D,"Private Investment"))/(E920-1))</f>
        <v/>
      </c>
      <c r="E920">
        <f>COUNTIFS('Input - target event report'!L:L,B920,'Input - target event report'!D:D, "Private Investment")</f>
        <v/>
      </c>
      <c r="F920">
        <f>AVERAGEIF(INDEX('Input - companies list'!$A:$BG, 0, MATCH("Clusters 0",'Input - companies list'!$A$1:$BG$1, 0)),'Output - Cluster ranking'!B920,INDEX('Input - companies list'!$A:$BG, 0, MATCH("Flow",'Input - companies list'!$A$1:$BG$1, 0)))</f>
        <v/>
      </c>
      <c r="G920">
        <f>AVERAGEIF(INDEX('Input - companies list'!$A:$BG, 0, MATCH("Clusters 0",'Input - companies list'!$A$1:$BG$1, 0)),'Output - Cluster ranking'!B920,INDEX('Input - companies list'!$A:$BG, 0, MATCH("Inter-Cluster Connectivity",'Input - companies list'!$A$1:$BG$1, 0)))</f>
        <v/>
      </c>
      <c r="H920">
        <f>IFERROR(PERCENTRANK(C:C,C920),0)</f>
        <v/>
      </c>
      <c r="I920">
        <f>IFERROR(1 - PERCENTRANK(D:D,D920),0)</f>
        <v/>
      </c>
      <c r="J920">
        <f>IFERROR(PERCENTRANK(E:E,E920),0)</f>
        <v/>
      </c>
      <c r="K920">
        <f>IFERROR(1 - PERCENTRANK(F:F,F920),0)</f>
        <v/>
      </c>
      <c r="L920">
        <f>IFERROR(PERCENTRANK(G:G,G920),0)</f>
        <v/>
      </c>
      <c r="M920">
        <f>H920*weightA+I920*weightB+J920*weightC+K920*weightD+L920*weightE</f>
        <v/>
      </c>
    </row>
    <row r="921" spans="1:13">
      <c r="A921">
        <f>RANK(M921,M:M)</f>
        <v/>
      </c>
      <c r="C921">
        <f>SUMIFS('Input - target event report'!H:H,'Input - target event report'!L:L,B921,'Input - target event report'!D:D, "Private Investment")</f>
        <v/>
      </c>
      <c r="D921">
        <f>IF(E921&lt;2, "N/A", (MAXIFS('Input - target event report'!E:E,'Input - target event report'!L:L,B:B,'Input - target event report'!D:D,"Private Investment")-MINIFS('Input - target event report'!E:E,'Input - target event report'!L:L,B:B,'Input - target event report'!D:D,"Private Investment"))/(E921-1))</f>
        <v/>
      </c>
      <c r="E921">
        <f>COUNTIFS('Input - target event report'!L:L,B921,'Input - target event report'!D:D, "Private Investment")</f>
        <v/>
      </c>
      <c r="F921">
        <f>AVERAGEIF(INDEX('Input - companies list'!$A:$BG, 0, MATCH("Clusters 0",'Input - companies list'!$A$1:$BG$1, 0)),'Output - Cluster ranking'!B921,INDEX('Input - companies list'!$A:$BG, 0, MATCH("Flow",'Input - companies list'!$A$1:$BG$1, 0)))</f>
        <v/>
      </c>
      <c r="G921">
        <f>AVERAGEIF(INDEX('Input - companies list'!$A:$BG, 0, MATCH("Clusters 0",'Input - companies list'!$A$1:$BG$1, 0)),'Output - Cluster ranking'!B921,INDEX('Input - companies list'!$A:$BG, 0, MATCH("Inter-Cluster Connectivity",'Input - companies list'!$A$1:$BG$1, 0)))</f>
        <v/>
      </c>
      <c r="H921">
        <f>IFERROR(PERCENTRANK(C:C,C921),0)</f>
        <v/>
      </c>
      <c r="I921">
        <f>IFERROR(1 - PERCENTRANK(D:D,D921),0)</f>
        <v/>
      </c>
      <c r="J921">
        <f>IFERROR(PERCENTRANK(E:E,E921),0)</f>
        <v/>
      </c>
      <c r="K921">
        <f>IFERROR(1 - PERCENTRANK(F:F,F921),0)</f>
        <v/>
      </c>
      <c r="L921">
        <f>IFERROR(PERCENTRANK(G:G,G921),0)</f>
        <v/>
      </c>
      <c r="M921">
        <f>H921*weightA+I921*weightB+J921*weightC+K921*weightD+L921*weightE</f>
        <v/>
      </c>
    </row>
    <row r="922" spans="1:13">
      <c r="A922">
        <f>RANK(M922,M:M)</f>
        <v/>
      </c>
      <c r="C922">
        <f>SUMIFS('Input - target event report'!H:H,'Input - target event report'!L:L,B922,'Input - target event report'!D:D, "Private Investment")</f>
        <v/>
      </c>
      <c r="D922">
        <f>IF(E922&lt;2, "N/A", (MAXIFS('Input - target event report'!E:E,'Input - target event report'!L:L,B:B,'Input - target event report'!D:D,"Private Investment")-MINIFS('Input - target event report'!E:E,'Input - target event report'!L:L,B:B,'Input - target event report'!D:D,"Private Investment"))/(E922-1))</f>
        <v/>
      </c>
      <c r="E922">
        <f>COUNTIFS('Input - target event report'!L:L,B922,'Input - target event report'!D:D, "Private Investment")</f>
        <v/>
      </c>
      <c r="F922">
        <f>AVERAGEIF(INDEX('Input - companies list'!$A:$BG, 0, MATCH("Clusters 0",'Input - companies list'!$A$1:$BG$1, 0)),'Output - Cluster ranking'!B922,INDEX('Input - companies list'!$A:$BG, 0, MATCH("Flow",'Input - companies list'!$A$1:$BG$1, 0)))</f>
        <v/>
      </c>
      <c r="G922">
        <f>AVERAGEIF(INDEX('Input - companies list'!$A:$BG, 0, MATCH("Clusters 0",'Input - companies list'!$A$1:$BG$1, 0)),'Output - Cluster ranking'!B922,INDEX('Input - companies list'!$A:$BG, 0, MATCH("Inter-Cluster Connectivity",'Input - companies list'!$A$1:$BG$1, 0)))</f>
        <v/>
      </c>
      <c r="H922">
        <f>IFERROR(PERCENTRANK(C:C,C922),0)</f>
        <v/>
      </c>
      <c r="I922">
        <f>IFERROR(1 - PERCENTRANK(D:D,D922),0)</f>
        <v/>
      </c>
      <c r="J922">
        <f>IFERROR(PERCENTRANK(E:E,E922),0)</f>
        <v/>
      </c>
      <c r="K922">
        <f>IFERROR(1 - PERCENTRANK(F:F,F922),0)</f>
        <v/>
      </c>
      <c r="L922">
        <f>IFERROR(PERCENTRANK(G:G,G922),0)</f>
        <v/>
      </c>
      <c r="M922">
        <f>H922*weightA+I922*weightB+J922*weightC+K922*weightD+L922*weightE</f>
        <v/>
      </c>
    </row>
    <row r="923" spans="1:13">
      <c r="A923">
        <f>RANK(M923,M:M)</f>
        <v/>
      </c>
      <c r="C923">
        <f>SUMIFS('Input - target event report'!H:H,'Input - target event report'!L:L,B923,'Input - target event report'!D:D, "Private Investment")</f>
        <v/>
      </c>
      <c r="D923">
        <f>IF(E923&lt;2, "N/A", (MAXIFS('Input - target event report'!E:E,'Input - target event report'!L:L,B:B,'Input - target event report'!D:D,"Private Investment")-MINIFS('Input - target event report'!E:E,'Input - target event report'!L:L,B:B,'Input - target event report'!D:D,"Private Investment"))/(E923-1))</f>
        <v/>
      </c>
      <c r="E923">
        <f>COUNTIFS('Input - target event report'!L:L,B923,'Input - target event report'!D:D, "Private Investment")</f>
        <v/>
      </c>
      <c r="F923">
        <f>AVERAGEIF(INDEX('Input - companies list'!$A:$BG, 0, MATCH("Clusters 0",'Input - companies list'!$A$1:$BG$1, 0)),'Output - Cluster ranking'!B923,INDEX('Input - companies list'!$A:$BG, 0, MATCH("Flow",'Input - companies list'!$A$1:$BG$1, 0)))</f>
        <v/>
      </c>
      <c r="G923">
        <f>AVERAGEIF(INDEX('Input - companies list'!$A:$BG, 0, MATCH("Clusters 0",'Input - companies list'!$A$1:$BG$1, 0)),'Output - Cluster ranking'!B923,INDEX('Input - companies list'!$A:$BG, 0, MATCH("Inter-Cluster Connectivity",'Input - companies list'!$A$1:$BG$1, 0)))</f>
        <v/>
      </c>
      <c r="H923">
        <f>IFERROR(PERCENTRANK(C:C,C923),0)</f>
        <v/>
      </c>
      <c r="I923">
        <f>IFERROR(1 - PERCENTRANK(D:D,D923),0)</f>
        <v/>
      </c>
      <c r="J923">
        <f>IFERROR(PERCENTRANK(E:E,E923),0)</f>
        <v/>
      </c>
      <c r="K923">
        <f>IFERROR(1 - PERCENTRANK(F:F,F923),0)</f>
        <v/>
      </c>
      <c r="L923">
        <f>IFERROR(PERCENTRANK(G:G,G923),0)</f>
        <v/>
      </c>
      <c r="M923">
        <f>H923*weightA+I923*weightB+J923*weightC+K923*weightD+L923*weightE</f>
        <v/>
      </c>
    </row>
    <row r="924" spans="1:13">
      <c r="A924">
        <f>RANK(M924,M:M)</f>
        <v/>
      </c>
      <c r="C924">
        <f>SUMIFS('Input - target event report'!H:H,'Input - target event report'!L:L,B924,'Input - target event report'!D:D, "Private Investment")</f>
        <v/>
      </c>
      <c r="D924">
        <f>IF(E924&lt;2, "N/A", (MAXIFS('Input - target event report'!E:E,'Input - target event report'!L:L,B:B,'Input - target event report'!D:D,"Private Investment")-MINIFS('Input - target event report'!E:E,'Input - target event report'!L:L,B:B,'Input - target event report'!D:D,"Private Investment"))/(E924-1))</f>
        <v/>
      </c>
      <c r="E924">
        <f>COUNTIFS('Input - target event report'!L:L,B924,'Input - target event report'!D:D, "Private Investment")</f>
        <v/>
      </c>
      <c r="F924">
        <f>AVERAGEIF(INDEX('Input - companies list'!$A:$BG, 0, MATCH("Clusters 0",'Input - companies list'!$A$1:$BG$1, 0)),'Output - Cluster ranking'!B924,INDEX('Input - companies list'!$A:$BG, 0, MATCH("Flow",'Input - companies list'!$A$1:$BG$1, 0)))</f>
        <v/>
      </c>
      <c r="G924">
        <f>AVERAGEIF(INDEX('Input - companies list'!$A:$BG, 0, MATCH("Clusters 0",'Input - companies list'!$A$1:$BG$1, 0)),'Output - Cluster ranking'!B924,INDEX('Input - companies list'!$A:$BG, 0, MATCH("Inter-Cluster Connectivity",'Input - companies list'!$A$1:$BG$1, 0)))</f>
        <v/>
      </c>
      <c r="H924">
        <f>IFERROR(PERCENTRANK(C:C,C924),0)</f>
        <v/>
      </c>
      <c r="I924">
        <f>IFERROR(1 - PERCENTRANK(D:D,D924),0)</f>
        <v/>
      </c>
      <c r="J924">
        <f>IFERROR(PERCENTRANK(E:E,E924),0)</f>
        <v/>
      </c>
      <c r="K924">
        <f>IFERROR(1 - PERCENTRANK(F:F,F924),0)</f>
        <v/>
      </c>
      <c r="L924">
        <f>IFERROR(PERCENTRANK(G:G,G924),0)</f>
        <v/>
      </c>
      <c r="M924">
        <f>H924*weightA+I924*weightB+J924*weightC+K924*weightD+L924*weightE</f>
        <v/>
      </c>
    </row>
    <row r="925" spans="1:13">
      <c r="A925">
        <f>RANK(M925,M:M)</f>
        <v/>
      </c>
      <c r="C925">
        <f>SUMIFS('Input - target event report'!H:H,'Input - target event report'!L:L,B925,'Input - target event report'!D:D, "Private Investment")</f>
        <v/>
      </c>
      <c r="D925">
        <f>IF(E925&lt;2, "N/A", (MAXIFS('Input - target event report'!E:E,'Input - target event report'!L:L,B:B,'Input - target event report'!D:D,"Private Investment")-MINIFS('Input - target event report'!E:E,'Input - target event report'!L:L,B:B,'Input - target event report'!D:D,"Private Investment"))/(E925-1))</f>
        <v/>
      </c>
      <c r="E925">
        <f>COUNTIFS('Input - target event report'!L:L,B925,'Input - target event report'!D:D, "Private Investment")</f>
        <v/>
      </c>
      <c r="F925">
        <f>AVERAGEIF(INDEX('Input - companies list'!$A:$BG, 0, MATCH("Clusters 0",'Input - companies list'!$A$1:$BG$1, 0)),'Output - Cluster ranking'!B925,INDEX('Input - companies list'!$A:$BG, 0, MATCH("Flow",'Input - companies list'!$A$1:$BG$1, 0)))</f>
        <v/>
      </c>
      <c r="G925">
        <f>AVERAGEIF(INDEX('Input - companies list'!$A:$BG, 0, MATCH("Clusters 0",'Input - companies list'!$A$1:$BG$1, 0)),'Output - Cluster ranking'!B925,INDEX('Input - companies list'!$A:$BG, 0, MATCH("Inter-Cluster Connectivity",'Input - companies list'!$A$1:$BG$1, 0)))</f>
        <v/>
      </c>
      <c r="H925">
        <f>IFERROR(PERCENTRANK(C:C,C925),0)</f>
        <v/>
      </c>
      <c r="I925">
        <f>IFERROR(1 - PERCENTRANK(D:D,D925),0)</f>
        <v/>
      </c>
      <c r="J925">
        <f>IFERROR(PERCENTRANK(E:E,E925),0)</f>
        <v/>
      </c>
      <c r="K925">
        <f>IFERROR(1 - PERCENTRANK(F:F,F925),0)</f>
        <v/>
      </c>
      <c r="L925">
        <f>IFERROR(PERCENTRANK(G:G,G925),0)</f>
        <v/>
      </c>
      <c r="M925">
        <f>H925*weightA+I925*weightB+J925*weightC+K925*weightD+L925*weightE</f>
        <v/>
      </c>
    </row>
    <row r="926" spans="1:13">
      <c r="A926">
        <f>RANK(M926,M:M)</f>
        <v/>
      </c>
      <c r="C926">
        <f>SUMIFS('Input - target event report'!H:H,'Input - target event report'!L:L,B926,'Input - target event report'!D:D, "Private Investment")</f>
        <v/>
      </c>
      <c r="D926">
        <f>IF(E926&lt;2, "N/A", (MAXIFS('Input - target event report'!E:E,'Input - target event report'!L:L,B:B,'Input - target event report'!D:D,"Private Investment")-MINIFS('Input - target event report'!E:E,'Input - target event report'!L:L,B:B,'Input - target event report'!D:D,"Private Investment"))/(E926-1))</f>
        <v/>
      </c>
      <c r="E926">
        <f>COUNTIFS('Input - target event report'!L:L,B926,'Input - target event report'!D:D, "Private Investment")</f>
        <v/>
      </c>
      <c r="F926">
        <f>AVERAGEIF(INDEX('Input - companies list'!$A:$BG, 0, MATCH("Clusters 0",'Input - companies list'!$A$1:$BG$1, 0)),'Output - Cluster ranking'!B926,INDEX('Input - companies list'!$A:$BG, 0, MATCH("Flow",'Input - companies list'!$A$1:$BG$1, 0)))</f>
        <v/>
      </c>
      <c r="G926">
        <f>AVERAGEIF(INDEX('Input - companies list'!$A:$BG, 0, MATCH("Clusters 0",'Input - companies list'!$A$1:$BG$1, 0)),'Output - Cluster ranking'!B926,INDEX('Input - companies list'!$A:$BG, 0, MATCH("Inter-Cluster Connectivity",'Input - companies list'!$A$1:$BG$1, 0)))</f>
        <v/>
      </c>
      <c r="H926">
        <f>IFERROR(PERCENTRANK(C:C,C926),0)</f>
        <v/>
      </c>
      <c r="I926">
        <f>IFERROR(1 - PERCENTRANK(D:D,D926),0)</f>
        <v/>
      </c>
      <c r="J926">
        <f>IFERROR(PERCENTRANK(E:E,E926),0)</f>
        <v/>
      </c>
      <c r="K926">
        <f>IFERROR(1 - PERCENTRANK(F:F,F926),0)</f>
        <v/>
      </c>
      <c r="L926">
        <f>IFERROR(PERCENTRANK(G:G,G926),0)</f>
        <v/>
      </c>
      <c r="M926">
        <f>H926*weightA+I926*weightB+J926*weightC+K926*weightD+L926*weightE</f>
        <v/>
      </c>
    </row>
    <row r="927" spans="1:13">
      <c r="A927">
        <f>RANK(M927,M:M)</f>
        <v/>
      </c>
      <c r="C927">
        <f>SUMIFS('Input - target event report'!H:H,'Input - target event report'!L:L,B927,'Input - target event report'!D:D, "Private Investment")</f>
        <v/>
      </c>
      <c r="D927">
        <f>IF(E927&lt;2, "N/A", (MAXIFS('Input - target event report'!E:E,'Input - target event report'!L:L,B:B,'Input - target event report'!D:D,"Private Investment")-MINIFS('Input - target event report'!E:E,'Input - target event report'!L:L,B:B,'Input - target event report'!D:D,"Private Investment"))/(E927-1))</f>
        <v/>
      </c>
      <c r="E927">
        <f>COUNTIFS('Input - target event report'!L:L,B927,'Input - target event report'!D:D, "Private Investment")</f>
        <v/>
      </c>
      <c r="F927">
        <f>AVERAGEIF(INDEX('Input - companies list'!$A:$BG, 0, MATCH("Clusters 0",'Input - companies list'!$A$1:$BG$1, 0)),'Output - Cluster ranking'!B927,INDEX('Input - companies list'!$A:$BG, 0, MATCH("Flow",'Input - companies list'!$A$1:$BG$1, 0)))</f>
        <v/>
      </c>
      <c r="G927">
        <f>AVERAGEIF(INDEX('Input - companies list'!$A:$BG, 0, MATCH("Clusters 0",'Input - companies list'!$A$1:$BG$1, 0)),'Output - Cluster ranking'!B927,INDEX('Input - companies list'!$A:$BG, 0, MATCH("Inter-Cluster Connectivity",'Input - companies list'!$A$1:$BG$1, 0)))</f>
        <v/>
      </c>
      <c r="H927">
        <f>IFERROR(PERCENTRANK(C:C,C927),0)</f>
        <v/>
      </c>
      <c r="I927">
        <f>IFERROR(1 - PERCENTRANK(D:D,D927),0)</f>
        <v/>
      </c>
      <c r="J927">
        <f>IFERROR(PERCENTRANK(E:E,E927),0)</f>
        <v/>
      </c>
      <c r="K927">
        <f>IFERROR(1 - PERCENTRANK(F:F,F927),0)</f>
        <v/>
      </c>
      <c r="L927">
        <f>IFERROR(PERCENTRANK(G:G,G927),0)</f>
        <v/>
      </c>
      <c r="M927">
        <f>H927*weightA+I927*weightB+J927*weightC+K927*weightD+L927*weightE</f>
        <v/>
      </c>
    </row>
    <row r="928" spans="1:13">
      <c r="A928">
        <f>RANK(M928,M:M)</f>
        <v/>
      </c>
      <c r="C928">
        <f>SUMIFS('Input - target event report'!H:H,'Input - target event report'!L:L,B928,'Input - target event report'!D:D, "Private Investment")</f>
        <v/>
      </c>
      <c r="D928">
        <f>IF(E928&lt;2, "N/A", (MAXIFS('Input - target event report'!E:E,'Input - target event report'!L:L,B:B,'Input - target event report'!D:D,"Private Investment")-MINIFS('Input - target event report'!E:E,'Input - target event report'!L:L,B:B,'Input - target event report'!D:D,"Private Investment"))/(E928-1))</f>
        <v/>
      </c>
      <c r="E928">
        <f>COUNTIFS('Input - target event report'!L:L,B928,'Input - target event report'!D:D, "Private Investment")</f>
        <v/>
      </c>
      <c r="F928">
        <f>AVERAGEIF(INDEX('Input - companies list'!$A:$BG, 0, MATCH("Clusters 0",'Input - companies list'!$A$1:$BG$1, 0)),'Output - Cluster ranking'!B928,INDEX('Input - companies list'!$A:$BG, 0, MATCH("Flow",'Input - companies list'!$A$1:$BG$1, 0)))</f>
        <v/>
      </c>
      <c r="G928">
        <f>AVERAGEIF(INDEX('Input - companies list'!$A:$BG, 0, MATCH("Clusters 0",'Input - companies list'!$A$1:$BG$1, 0)),'Output - Cluster ranking'!B928,INDEX('Input - companies list'!$A:$BG, 0, MATCH("Inter-Cluster Connectivity",'Input - companies list'!$A$1:$BG$1, 0)))</f>
        <v/>
      </c>
      <c r="H928">
        <f>IFERROR(PERCENTRANK(C:C,C928),0)</f>
        <v/>
      </c>
      <c r="I928">
        <f>IFERROR(1 - PERCENTRANK(D:D,D928),0)</f>
        <v/>
      </c>
      <c r="J928">
        <f>IFERROR(PERCENTRANK(E:E,E928),0)</f>
        <v/>
      </c>
      <c r="K928">
        <f>IFERROR(1 - PERCENTRANK(F:F,F928),0)</f>
        <v/>
      </c>
      <c r="L928">
        <f>IFERROR(PERCENTRANK(G:G,G928),0)</f>
        <v/>
      </c>
      <c r="M928">
        <f>H928*weightA+I928*weightB+J928*weightC+K928*weightD+L928*weightE</f>
        <v/>
      </c>
    </row>
    <row r="929" spans="1:13">
      <c r="A929">
        <f>RANK(M929,M:M)</f>
        <v/>
      </c>
      <c r="C929">
        <f>SUMIFS('Input - target event report'!H:H,'Input - target event report'!L:L,B929,'Input - target event report'!D:D, "Private Investment")</f>
        <v/>
      </c>
      <c r="D929">
        <f>IF(E929&lt;2, "N/A", (MAXIFS('Input - target event report'!E:E,'Input - target event report'!L:L,B:B,'Input - target event report'!D:D,"Private Investment")-MINIFS('Input - target event report'!E:E,'Input - target event report'!L:L,B:B,'Input - target event report'!D:D,"Private Investment"))/(E929-1))</f>
        <v/>
      </c>
      <c r="E929">
        <f>COUNTIFS('Input - target event report'!L:L,B929,'Input - target event report'!D:D, "Private Investment")</f>
        <v/>
      </c>
      <c r="F929">
        <f>AVERAGEIF(INDEX('Input - companies list'!$A:$BG, 0, MATCH("Clusters 0",'Input - companies list'!$A$1:$BG$1, 0)),'Output - Cluster ranking'!B929,INDEX('Input - companies list'!$A:$BG, 0, MATCH("Flow",'Input - companies list'!$A$1:$BG$1, 0)))</f>
        <v/>
      </c>
      <c r="G929">
        <f>AVERAGEIF(INDEX('Input - companies list'!$A:$BG, 0, MATCH("Clusters 0",'Input - companies list'!$A$1:$BG$1, 0)),'Output - Cluster ranking'!B929,INDEX('Input - companies list'!$A:$BG, 0, MATCH("Inter-Cluster Connectivity",'Input - companies list'!$A$1:$BG$1, 0)))</f>
        <v/>
      </c>
      <c r="H929">
        <f>IFERROR(PERCENTRANK(C:C,C929),0)</f>
        <v/>
      </c>
      <c r="I929">
        <f>IFERROR(1 - PERCENTRANK(D:D,D929),0)</f>
        <v/>
      </c>
      <c r="J929">
        <f>IFERROR(PERCENTRANK(E:E,E929),0)</f>
        <v/>
      </c>
      <c r="K929">
        <f>IFERROR(1 - PERCENTRANK(F:F,F929),0)</f>
        <v/>
      </c>
      <c r="L929">
        <f>IFERROR(PERCENTRANK(G:G,G929),0)</f>
        <v/>
      </c>
      <c r="M929">
        <f>H929*weightA+I929*weightB+J929*weightC+K929*weightD+L929*weightE</f>
        <v/>
      </c>
    </row>
    <row r="930" spans="1:13">
      <c r="A930">
        <f>RANK(M930,M:M)</f>
        <v/>
      </c>
      <c r="C930">
        <f>SUMIFS('Input - target event report'!H:H,'Input - target event report'!L:L,B930,'Input - target event report'!D:D, "Private Investment")</f>
        <v/>
      </c>
      <c r="D930">
        <f>IF(E930&lt;2, "N/A", (MAXIFS('Input - target event report'!E:E,'Input - target event report'!L:L,B:B,'Input - target event report'!D:D,"Private Investment")-MINIFS('Input - target event report'!E:E,'Input - target event report'!L:L,B:B,'Input - target event report'!D:D,"Private Investment"))/(E930-1))</f>
        <v/>
      </c>
      <c r="E930">
        <f>COUNTIFS('Input - target event report'!L:L,B930,'Input - target event report'!D:D, "Private Investment")</f>
        <v/>
      </c>
      <c r="F930">
        <f>AVERAGEIF(INDEX('Input - companies list'!$A:$BG, 0, MATCH("Clusters 0",'Input - companies list'!$A$1:$BG$1, 0)),'Output - Cluster ranking'!B930,INDEX('Input - companies list'!$A:$BG, 0, MATCH("Flow",'Input - companies list'!$A$1:$BG$1, 0)))</f>
        <v/>
      </c>
      <c r="G930">
        <f>AVERAGEIF(INDEX('Input - companies list'!$A:$BG, 0, MATCH("Clusters 0",'Input - companies list'!$A$1:$BG$1, 0)),'Output - Cluster ranking'!B930,INDEX('Input - companies list'!$A:$BG, 0, MATCH("Inter-Cluster Connectivity",'Input - companies list'!$A$1:$BG$1, 0)))</f>
        <v/>
      </c>
      <c r="H930">
        <f>IFERROR(PERCENTRANK(C:C,C930),0)</f>
        <v/>
      </c>
      <c r="I930">
        <f>IFERROR(1 - PERCENTRANK(D:D,D930),0)</f>
        <v/>
      </c>
      <c r="J930">
        <f>IFERROR(PERCENTRANK(E:E,E930),0)</f>
        <v/>
      </c>
      <c r="K930">
        <f>IFERROR(1 - PERCENTRANK(F:F,F930),0)</f>
        <v/>
      </c>
      <c r="L930">
        <f>IFERROR(PERCENTRANK(G:G,G930),0)</f>
        <v/>
      </c>
      <c r="M930">
        <f>H930*weightA+I930*weightB+J930*weightC+K930*weightD+L930*weightE</f>
        <v/>
      </c>
    </row>
    <row r="931" spans="1:13">
      <c r="A931">
        <f>RANK(M931,M:M)</f>
        <v/>
      </c>
      <c r="C931">
        <f>SUMIFS('Input - target event report'!H:H,'Input - target event report'!L:L,B931,'Input - target event report'!D:D, "Private Investment")</f>
        <v/>
      </c>
      <c r="D931">
        <f>IF(E931&lt;2, "N/A", (MAXIFS('Input - target event report'!E:E,'Input - target event report'!L:L,B:B,'Input - target event report'!D:D,"Private Investment")-MINIFS('Input - target event report'!E:E,'Input - target event report'!L:L,B:B,'Input - target event report'!D:D,"Private Investment"))/(E931-1))</f>
        <v/>
      </c>
      <c r="E931">
        <f>COUNTIFS('Input - target event report'!L:L,B931,'Input - target event report'!D:D, "Private Investment")</f>
        <v/>
      </c>
      <c r="F931">
        <f>AVERAGEIF(INDEX('Input - companies list'!$A:$BG, 0, MATCH("Clusters 0",'Input - companies list'!$A$1:$BG$1, 0)),'Output - Cluster ranking'!B931,INDEX('Input - companies list'!$A:$BG, 0, MATCH("Flow",'Input - companies list'!$A$1:$BG$1, 0)))</f>
        <v/>
      </c>
      <c r="G931">
        <f>AVERAGEIF(INDEX('Input - companies list'!$A:$BG, 0, MATCH("Clusters 0",'Input - companies list'!$A$1:$BG$1, 0)),'Output - Cluster ranking'!B931,INDEX('Input - companies list'!$A:$BG, 0, MATCH("Inter-Cluster Connectivity",'Input - companies list'!$A$1:$BG$1, 0)))</f>
        <v/>
      </c>
      <c r="H931">
        <f>IFERROR(PERCENTRANK(C:C,C931),0)</f>
        <v/>
      </c>
      <c r="I931">
        <f>IFERROR(1 - PERCENTRANK(D:D,D931),0)</f>
        <v/>
      </c>
      <c r="J931">
        <f>IFERROR(PERCENTRANK(E:E,E931),0)</f>
        <v/>
      </c>
      <c r="K931">
        <f>IFERROR(1 - PERCENTRANK(F:F,F931),0)</f>
        <v/>
      </c>
      <c r="L931">
        <f>IFERROR(PERCENTRANK(G:G,G931),0)</f>
        <v/>
      </c>
      <c r="M931">
        <f>H931*weightA+I931*weightB+J931*weightC+K931*weightD+L931*weightE</f>
        <v/>
      </c>
    </row>
    <row r="932" spans="1:13">
      <c r="A932">
        <f>RANK(M932,M:M)</f>
        <v/>
      </c>
      <c r="C932">
        <f>SUMIFS('Input - target event report'!H:H,'Input - target event report'!L:L,B932,'Input - target event report'!D:D, "Private Investment")</f>
        <v/>
      </c>
      <c r="D932">
        <f>IF(E932&lt;2, "N/A", (MAXIFS('Input - target event report'!E:E,'Input - target event report'!L:L,B:B,'Input - target event report'!D:D,"Private Investment")-MINIFS('Input - target event report'!E:E,'Input - target event report'!L:L,B:B,'Input - target event report'!D:D,"Private Investment"))/(E932-1))</f>
        <v/>
      </c>
      <c r="E932">
        <f>COUNTIFS('Input - target event report'!L:L,B932,'Input - target event report'!D:D, "Private Investment")</f>
        <v/>
      </c>
      <c r="F932">
        <f>AVERAGEIF(INDEX('Input - companies list'!$A:$BG, 0, MATCH("Clusters 0",'Input - companies list'!$A$1:$BG$1, 0)),'Output - Cluster ranking'!B932,INDEX('Input - companies list'!$A:$BG, 0, MATCH("Flow",'Input - companies list'!$A$1:$BG$1, 0)))</f>
        <v/>
      </c>
      <c r="G932">
        <f>AVERAGEIF(INDEX('Input - companies list'!$A:$BG, 0, MATCH("Clusters 0",'Input - companies list'!$A$1:$BG$1, 0)),'Output - Cluster ranking'!B932,INDEX('Input - companies list'!$A:$BG, 0, MATCH("Inter-Cluster Connectivity",'Input - companies list'!$A$1:$BG$1, 0)))</f>
        <v/>
      </c>
      <c r="H932">
        <f>IFERROR(PERCENTRANK(C:C,C932),0)</f>
        <v/>
      </c>
      <c r="I932">
        <f>IFERROR(1 - PERCENTRANK(D:D,D932),0)</f>
        <v/>
      </c>
      <c r="J932">
        <f>IFERROR(PERCENTRANK(E:E,E932),0)</f>
        <v/>
      </c>
      <c r="K932">
        <f>IFERROR(1 - PERCENTRANK(F:F,F932),0)</f>
        <v/>
      </c>
      <c r="L932">
        <f>IFERROR(PERCENTRANK(G:G,G932),0)</f>
        <v/>
      </c>
      <c r="M932">
        <f>H932*weightA+I932*weightB+J932*weightC+K932*weightD+L932*weightE</f>
        <v/>
      </c>
    </row>
    <row r="933" spans="1:13">
      <c r="A933">
        <f>RANK(M933,M:M)</f>
        <v/>
      </c>
      <c r="C933">
        <f>SUMIFS('Input - target event report'!H:H,'Input - target event report'!L:L,B933,'Input - target event report'!D:D, "Private Investment")</f>
        <v/>
      </c>
      <c r="D933">
        <f>IF(E933&lt;2, "N/A", (MAXIFS('Input - target event report'!E:E,'Input - target event report'!L:L,B:B,'Input - target event report'!D:D,"Private Investment")-MINIFS('Input - target event report'!E:E,'Input - target event report'!L:L,B:B,'Input - target event report'!D:D,"Private Investment"))/(E933-1))</f>
        <v/>
      </c>
      <c r="E933">
        <f>COUNTIFS('Input - target event report'!L:L,B933,'Input - target event report'!D:D, "Private Investment")</f>
        <v/>
      </c>
      <c r="F933">
        <f>AVERAGEIF(INDEX('Input - companies list'!$A:$BG, 0, MATCH("Clusters 0",'Input - companies list'!$A$1:$BG$1, 0)),'Output - Cluster ranking'!B933,INDEX('Input - companies list'!$A:$BG, 0, MATCH("Flow",'Input - companies list'!$A$1:$BG$1, 0)))</f>
        <v/>
      </c>
      <c r="G933">
        <f>AVERAGEIF(INDEX('Input - companies list'!$A:$BG, 0, MATCH("Clusters 0",'Input - companies list'!$A$1:$BG$1, 0)),'Output - Cluster ranking'!B933,INDEX('Input - companies list'!$A:$BG, 0, MATCH("Inter-Cluster Connectivity",'Input - companies list'!$A$1:$BG$1, 0)))</f>
        <v/>
      </c>
      <c r="H933">
        <f>IFERROR(PERCENTRANK(C:C,C933),0)</f>
        <v/>
      </c>
      <c r="I933">
        <f>IFERROR(1 - PERCENTRANK(D:D,D933),0)</f>
        <v/>
      </c>
      <c r="J933">
        <f>IFERROR(PERCENTRANK(E:E,E933),0)</f>
        <v/>
      </c>
      <c r="K933">
        <f>IFERROR(1 - PERCENTRANK(F:F,F933),0)</f>
        <v/>
      </c>
      <c r="L933">
        <f>IFERROR(PERCENTRANK(G:G,G933),0)</f>
        <v/>
      </c>
      <c r="M933">
        <f>H933*weightA+I933*weightB+J933*weightC+K933*weightD+L933*weightE</f>
        <v/>
      </c>
    </row>
    <row r="934" spans="1:13">
      <c r="A934">
        <f>RANK(M934,M:M)</f>
        <v/>
      </c>
      <c r="C934">
        <f>SUMIFS('Input - target event report'!H:H,'Input - target event report'!L:L,B934,'Input - target event report'!D:D, "Private Investment")</f>
        <v/>
      </c>
      <c r="D934">
        <f>IF(E934&lt;2, "N/A", (MAXIFS('Input - target event report'!E:E,'Input - target event report'!L:L,B:B,'Input - target event report'!D:D,"Private Investment")-MINIFS('Input - target event report'!E:E,'Input - target event report'!L:L,B:B,'Input - target event report'!D:D,"Private Investment"))/(E934-1))</f>
        <v/>
      </c>
      <c r="E934">
        <f>COUNTIFS('Input - target event report'!L:L,B934,'Input - target event report'!D:D, "Private Investment")</f>
        <v/>
      </c>
      <c r="F934">
        <f>AVERAGEIF(INDEX('Input - companies list'!$A:$BG, 0, MATCH("Clusters 0",'Input - companies list'!$A$1:$BG$1, 0)),'Output - Cluster ranking'!B934,INDEX('Input - companies list'!$A:$BG, 0, MATCH("Flow",'Input - companies list'!$A$1:$BG$1, 0)))</f>
        <v/>
      </c>
      <c r="G934">
        <f>AVERAGEIF(INDEX('Input - companies list'!$A:$BG, 0, MATCH("Clusters 0",'Input - companies list'!$A$1:$BG$1, 0)),'Output - Cluster ranking'!B934,INDEX('Input - companies list'!$A:$BG, 0, MATCH("Inter-Cluster Connectivity",'Input - companies list'!$A$1:$BG$1, 0)))</f>
        <v/>
      </c>
      <c r="H934">
        <f>IFERROR(PERCENTRANK(C:C,C934),0)</f>
        <v/>
      </c>
      <c r="I934">
        <f>IFERROR(1 - PERCENTRANK(D:D,D934),0)</f>
        <v/>
      </c>
      <c r="J934">
        <f>IFERROR(PERCENTRANK(E:E,E934),0)</f>
        <v/>
      </c>
      <c r="K934">
        <f>IFERROR(1 - PERCENTRANK(F:F,F934),0)</f>
        <v/>
      </c>
      <c r="L934">
        <f>IFERROR(PERCENTRANK(G:G,G934),0)</f>
        <v/>
      </c>
      <c r="M934">
        <f>H934*weightA+I934*weightB+J934*weightC+K934*weightD+L934*weightE</f>
        <v/>
      </c>
    </row>
    <row r="935" spans="1:13">
      <c r="A935">
        <f>RANK(M935,M:M)</f>
        <v/>
      </c>
      <c r="C935">
        <f>SUMIFS('Input - target event report'!H:H,'Input - target event report'!L:L,B935,'Input - target event report'!D:D, "Private Investment")</f>
        <v/>
      </c>
      <c r="D935">
        <f>IF(E935&lt;2, "N/A", (MAXIFS('Input - target event report'!E:E,'Input - target event report'!L:L,B:B,'Input - target event report'!D:D,"Private Investment")-MINIFS('Input - target event report'!E:E,'Input - target event report'!L:L,B:B,'Input - target event report'!D:D,"Private Investment"))/(E935-1))</f>
        <v/>
      </c>
      <c r="E935">
        <f>COUNTIFS('Input - target event report'!L:L,B935,'Input - target event report'!D:D, "Private Investment")</f>
        <v/>
      </c>
      <c r="F935">
        <f>AVERAGEIF(INDEX('Input - companies list'!$A:$BG, 0, MATCH("Clusters 0",'Input - companies list'!$A$1:$BG$1, 0)),'Output - Cluster ranking'!B935,INDEX('Input - companies list'!$A:$BG, 0, MATCH("Flow",'Input - companies list'!$A$1:$BG$1, 0)))</f>
        <v/>
      </c>
      <c r="G935">
        <f>AVERAGEIF(INDEX('Input - companies list'!$A:$BG, 0, MATCH("Clusters 0",'Input - companies list'!$A$1:$BG$1, 0)),'Output - Cluster ranking'!B935,INDEX('Input - companies list'!$A:$BG, 0, MATCH("Inter-Cluster Connectivity",'Input - companies list'!$A$1:$BG$1, 0)))</f>
        <v/>
      </c>
      <c r="H935">
        <f>IFERROR(PERCENTRANK(C:C,C935),0)</f>
        <v/>
      </c>
      <c r="I935">
        <f>IFERROR(1 - PERCENTRANK(D:D,D935),0)</f>
        <v/>
      </c>
      <c r="J935">
        <f>IFERROR(PERCENTRANK(E:E,E935),0)</f>
        <v/>
      </c>
      <c r="K935">
        <f>IFERROR(1 - PERCENTRANK(F:F,F935),0)</f>
        <v/>
      </c>
      <c r="L935">
        <f>IFERROR(PERCENTRANK(G:G,G935),0)</f>
        <v/>
      </c>
      <c r="M935">
        <f>H935*weightA+I935*weightB+J935*weightC+K935*weightD+L935*weightE</f>
        <v/>
      </c>
    </row>
    <row r="936" spans="1:13">
      <c r="A936">
        <f>RANK(M936,M:M)</f>
        <v/>
      </c>
      <c r="C936">
        <f>SUMIFS('Input - target event report'!H:H,'Input - target event report'!L:L,B936,'Input - target event report'!D:D, "Private Investment")</f>
        <v/>
      </c>
      <c r="D936">
        <f>IF(E936&lt;2, "N/A", (MAXIFS('Input - target event report'!E:E,'Input - target event report'!L:L,B:B,'Input - target event report'!D:D,"Private Investment")-MINIFS('Input - target event report'!E:E,'Input - target event report'!L:L,B:B,'Input - target event report'!D:D,"Private Investment"))/(E936-1))</f>
        <v/>
      </c>
      <c r="E936">
        <f>COUNTIFS('Input - target event report'!L:L,B936,'Input - target event report'!D:D, "Private Investment")</f>
        <v/>
      </c>
      <c r="F936">
        <f>AVERAGEIF(INDEX('Input - companies list'!$A:$BG, 0, MATCH("Clusters 0",'Input - companies list'!$A$1:$BG$1, 0)),'Output - Cluster ranking'!B936,INDEX('Input - companies list'!$A:$BG, 0, MATCH("Flow",'Input - companies list'!$A$1:$BG$1, 0)))</f>
        <v/>
      </c>
      <c r="G936">
        <f>AVERAGEIF(INDEX('Input - companies list'!$A:$BG, 0, MATCH("Clusters 0",'Input - companies list'!$A$1:$BG$1, 0)),'Output - Cluster ranking'!B936,INDEX('Input - companies list'!$A:$BG, 0, MATCH("Inter-Cluster Connectivity",'Input - companies list'!$A$1:$BG$1, 0)))</f>
        <v/>
      </c>
      <c r="H936">
        <f>IFERROR(PERCENTRANK(C:C,C936),0)</f>
        <v/>
      </c>
      <c r="I936">
        <f>IFERROR(1 - PERCENTRANK(D:D,D936),0)</f>
        <v/>
      </c>
      <c r="J936">
        <f>IFERROR(PERCENTRANK(E:E,E936),0)</f>
        <v/>
      </c>
      <c r="K936">
        <f>IFERROR(1 - PERCENTRANK(F:F,F936),0)</f>
        <v/>
      </c>
      <c r="L936">
        <f>IFERROR(PERCENTRANK(G:G,G936),0)</f>
        <v/>
      </c>
      <c r="M936">
        <f>H936*weightA+I936*weightB+J936*weightC+K936*weightD+L936*weightE</f>
        <v/>
      </c>
    </row>
    <row r="937" spans="1:13">
      <c r="A937">
        <f>RANK(M937,M:M)</f>
        <v/>
      </c>
      <c r="C937">
        <f>SUMIFS('Input - target event report'!H:H,'Input - target event report'!L:L,B937,'Input - target event report'!D:D, "Private Investment")</f>
        <v/>
      </c>
      <c r="D937">
        <f>IF(E937&lt;2, "N/A", (MAXIFS('Input - target event report'!E:E,'Input - target event report'!L:L,B:B,'Input - target event report'!D:D,"Private Investment")-MINIFS('Input - target event report'!E:E,'Input - target event report'!L:L,B:B,'Input - target event report'!D:D,"Private Investment"))/(E937-1))</f>
        <v/>
      </c>
      <c r="E937">
        <f>COUNTIFS('Input - target event report'!L:L,B937,'Input - target event report'!D:D, "Private Investment")</f>
        <v/>
      </c>
      <c r="F937">
        <f>AVERAGEIF(INDEX('Input - companies list'!$A:$BG, 0, MATCH("Clusters 0",'Input - companies list'!$A$1:$BG$1, 0)),'Output - Cluster ranking'!B937,INDEX('Input - companies list'!$A:$BG, 0, MATCH("Flow",'Input - companies list'!$A$1:$BG$1, 0)))</f>
        <v/>
      </c>
      <c r="G937">
        <f>AVERAGEIF(INDEX('Input - companies list'!$A:$BG, 0, MATCH("Clusters 0",'Input - companies list'!$A$1:$BG$1, 0)),'Output - Cluster ranking'!B937,INDEX('Input - companies list'!$A:$BG, 0, MATCH("Inter-Cluster Connectivity",'Input - companies list'!$A$1:$BG$1, 0)))</f>
        <v/>
      </c>
      <c r="H937">
        <f>IFERROR(PERCENTRANK(C:C,C937),0)</f>
        <v/>
      </c>
      <c r="I937">
        <f>IFERROR(1 - PERCENTRANK(D:D,D937),0)</f>
        <v/>
      </c>
      <c r="J937">
        <f>IFERROR(PERCENTRANK(E:E,E937),0)</f>
        <v/>
      </c>
      <c r="K937">
        <f>IFERROR(1 - PERCENTRANK(F:F,F937),0)</f>
        <v/>
      </c>
      <c r="L937">
        <f>IFERROR(PERCENTRANK(G:G,G937),0)</f>
        <v/>
      </c>
      <c r="M937">
        <f>H937*weightA+I937*weightB+J937*weightC+K937*weightD+L937*weightE</f>
        <v/>
      </c>
    </row>
    <row r="938" spans="1:13">
      <c r="A938">
        <f>RANK(M938,M:M)</f>
        <v/>
      </c>
      <c r="C938">
        <f>SUMIFS('Input - target event report'!H:H,'Input - target event report'!L:L,B938,'Input - target event report'!D:D, "Private Investment")</f>
        <v/>
      </c>
      <c r="D938">
        <f>IF(E938&lt;2, "N/A", (MAXIFS('Input - target event report'!E:E,'Input - target event report'!L:L,B:B,'Input - target event report'!D:D,"Private Investment")-MINIFS('Input - target event report'!E:E,'Input - target event report'!L:L,B:B,'Input - target event report'!D:D,"Private Investment"))/(E938-1))</f>
        <v/>
      </c>
      <c r="E938">
        <f>COUNTIFS('Input - target event report'!L:L,B938,'Input - target event report'!D:D, "Private Investment")</f>
        <v/>
      </c>
      <c r="F938">
        <f>AVERAGEIF(INDEX('Input - companies list'!$A:$BG, 0, MATCH("Clusters 0",'Input - companies list'!$A$1:$BG$1, 0)),'Output - Cluster ranking'!B938,INDEX('Input - companies list'!$A:$BG, 0, MATCH("Flow",'Input - companies list'!$A$1:$BG$1, 0)))</f>
        <v/>
      </c>
      <c r="G938">
        <f>AVERAGEIF(INDEX('Input - companies list'!$A:$BG, 0, MATCH("Clusters 0",'Input - companies list'!$A$1:$BG$1, 0)),'Output - Cluster ranking'!B938,INDEX('Input - companies list'!$A:$BG, 0, MATCH("Inter-Cluster Connectivity",'Input - companies list'!$A$1:$BG$1, 0)))</f>
        <v/>
      </c>
      <c r="H938">
        <f>IFERROR(PERCENTRANK(C:C,C938),0)</f>
        <v/>
      </c>
      <c r="I938">
        <f>IFERROR(1 - PERCENTRANK(D:D,D938),0)</f>
        <v/>
      </c>
      <c r="J938">
        <f>IFERROR(PERCENTRANK(E:E,E938),0)</f>
        <v/>
      </c>
      <c r="K938">
        <f>IFERROR(1 - PERCENTRANK(F:F,F938),0)</f>
        <v/>
      </c>
      <c r="L938">
        <f>IFERROR(PERCENTRANK(G:G,G938),0)</f>
        <v/>
      </c>
      <c r="M938">
        <f>H938*weightA+I938*weightB+J938*weightC+K938*weightD+L938*weightE</f>
        <v/>
      </c>
    </row>
    <row r="939" spans="1:13">
      <c r="A939">
        <f>RANK(M939,M:M)</f>
        <v/>
      </c>
      <c r="C939">
        <f>SUMIFS('Input - target event report'!H:H,'Input - target event report'!L:L,B939,'Input - target event report'!D:D, "Private Investment")</f>
        <v/>
      </c>
      <c r="D939">
        <f>IF(E939&lt;2, "N/A", (MAXIFS('Input - target event report'!E:E,'Input - target event report'!L:L,B:B,'Input - target event report'!D:D,"Private Investment")-MINIFS('Input - target event report'!E:E,'Input - target event report'!L:L,B:B,'Input - target event report'!D:D,"Private Investment"))/(E939-1))</f>
        <v/>
      </c>
      <c r="E939">
        <f>COUNTIFS('Input - target event report'!L:L,B939,'Input - target event report'!D:D, "Private Investment")</f>
        <v/>
      </c>
      <c r="F939">
        <f>AVERAGEIF(INDEX('Input - companies list'!$A:$BG, 0, MATCH("Clusters 0",'Input - companies list'!$A$1:$BG$1, 0)),'Output - Cluster ranking'!B939,INDEX('Input - companies list'!$A:$BG, 0, MATCH("Flow",'Input - companies list'!$A$1:$BG$1, 0)))</f>
        <v/>
      </c>
      <c r="G939">
        <f>AVERAGEIF(INDEX('Input - companies list'!$A:$BG, 0, MATCH("Clusters 0",'Input - companies list'!$A$1:$BG$1, 0)),'Output - Cluster ranking'!B939,INDEX('Input - companies list'!$A:$BG, 0, MATCH("Inter-Cluster Connectivity",'Input - companies list'!$A$1:$BG$1, 0)))</f>
        <v/>
      </c>
      <c r="H939">
        <f>IFERROR(PERCENTRANK(C:C,C939),0)</f>
        <v/>
      </c>
      <c r="I939">
        <f>IFERROR(1 - PERCENTRANK(D:D,D939),0)</f>
        <v/>
      </c>
      <c r="J939">
        <f>IFERROR(PERCENTRANK(E:E,E939),0)</f>
        <v/>
      </c>
      <c r="K939">
        <f>IFERROR(1 - PERCENTRANK(F:F,F939),0)</f>
        <v/>
      </c>
      <c r="L939">
        <f>IFERROR(PERCENTRANK(G:G,G939),0)</f>
        <v/>
      </c>
      <c r="M939">
        <f>H939*weightA+I939*weightB+J939*weightC+K939*weightD+L939*weightE</f>
        <v/>
      </c>
    </row>
    <row r="940" spans="1:13">
      <c r="A940">
        <f>RANK(M940,M:M)</f>
        <v/>
      </c>
      <c r="C940">
        <f>SUMIFS('Input - target event report'!H:H,'Input - target event report'!L:L,B940,'Input - target event report'!D:D, "Private Investment")</f>
        <v/>
      </c>
      <c r="D940">
        <f>IF(E940&lt;2, "N/A", (MAXIFS('Input - target event report'!E:E,'Input - target event report'!L:L,B:B,'Input - target event report'!D:D,"Private Investment")-MINIFS('Input - target event report'!E:E,'Input - target event report'!L:L,B:B,'Input - target event report'!D:D,"Private Investment"))/(E940-1))</f>
        <v/>
      </c>
      <c r="E940">
        <f>COUNTIFS('Input - target event report'!L:L,B940,'Input - target event report'!D:D, "Private Investment")</f>
        <v/>
      </c>
      <c r="F940">
        <f>AVERAGEIF(INDEX('Input - companies list'!$A:$BG, 0, MATCH("Clusters 0",'Input - companies list'!$A$1:$BG$1, 0)),'Output - Cluster ranking'!B940,INDEX('Input - companies list'!$A:$BG, 0, MATCH("Flow",'Input - companies list'!$A$1:$BG$1, 0)))</f>
        <v/>
      </c>
      <c r="G940">
        <f>AVERAGEIF(INDEX('Input - companies list'!$A:$BG, 0, MATCH("Clusters 0",'Input - companies list'!$A$1:$BG$1, 0)),'Output - Cluster ranking'!B940,INDEX('Input - companies list'!$A:$BG, 0, MATCH("Inter-Cluster Connectivity",'Input - companies list'!$A$1:$BG$1, 0)))</f>
        <v/>
      </c>
      <c r="H940">
        <f>IFERROR(PERCENTRANK(C:C,C940),0)</f>
        <v/>
      </c>
      <c r="I940">
        <f>IFERROR(1 - PERCENTRANK(D:D,D940),0)</f>
        <v/>
      </c>
      <c r="J940">
        <f>IFERROR(PERCENTRANK(E:E,E940),0)</f>
        <v/>
      </c>
      <c r="K940">
        <f>IFERROR(1 - PERCENTRANK(F:F,F940),0)</f>
        <v/>
      </c>
      <c r="L940">
        <f>IFERROR(PERCENTRANK(G:G,G940),0)</f>
        <v/>
      </c>
      <c r="M940">
        <f>H940*weightA+I940*weightB+J940*weightC+K940*weightD+L940*weightE</f>
        <v/>
      </c>
    </row>
    <row r="941" spans="1:13">
      <c r="A941">
        <f>RANK(M941,M:M)</f>
        <v/>
      </c>
      <c r="C941">
        <f>SUMIFS('Input - target event report'!H:H,'Input - target event report'!L:L,B941,'Input - target event report'!D:D, "Private Investment")</f>
        <v/>
      </c>
      <c r="D941">
        <f>IF(E941&lt;2, "N/A", (MAXIFS('Input - target event report'!E:E,'Input - target event report'!L:L,B:B,'Input - target event report'!D:D,"Private Investment")-MINIFS('Input - target event report'!E:E,'Input - target event report'!L:L,B:B,'Input - target event report'!D:D,"Private Investment"))/(E941-1))</f>
        <v/>
      </c>
      <c r="E941">
        <f>COUNTIFS('Input - target event report'!L:L,B941,'Input - target event report'!D:D, "Private Investment")</f>
        <v/>
      </c>
      <c r="F941">
        <f>AVERAGEIF(INDEX('Input - companies list'!$A:$BG, 0, MATCH("Clusters 0",'Input - companies list'!$A$1:$BG$1, 0)),'Output - Cluster ranking'!B941,INDEX('Input - companies list'!$A:$BG, 0, MATCH("Flow",'Input - companies list'!$A$1:$BG$1, 0)))</f>
        <v/>
      </c>
      <c r="G941">
        <f>AVERAGEIF(INDEX('Input - companies list'!$A:$BG, 0, MATCH("Clusters 0",'Input - companies list'!$A$1:$BG$1, 0)),'Output - Cluster ranking'!B941,INDEX('Input - companies list'!$A:$BG, 0, MATCH("Inter-Cluster Connectivity",'Input - companies list'!$A$1:$BG$1, 0)))</f>
        <v/>
      </c>
      <c r="H941">
        <f>IFERROR(PERCENTRANK(C:C,C941),0)</f>
        <v/>
      </c>
      <c r="I941">
        <f>IFERROR(1 - PERCENTRANK(D:D,D941),0)</f>
        <v/>
      </c>
      <c r="J941">
        <f>IFERROR(PERCENTRANK(E:E,E941),0)</f>
        <v/>
      </c>
      <c r="K941">
        <f>IFERROR(1 - PERCENTRANK(F:F,F941),0)</f>
        <v/>
      </c>
      <c r="L941">
        <f>IFERROR(PERCENTRANK(G:G,G941),0)</f>
        <v/>
      </c>
      <c r="M941">
        <f>H941*weightA+I941*weightB+J941*weightC+K941*weightD+L941*weightE</f>
        <v/>
      </c>
    </row>
    <row r="942" spans="1:13">
      <c r="A942">
        <f>RANK(M942,M:M)</f>
        <v/>
      </c>
      <c r="C942">
        <f>SUMIFS('Input - target event report'!H:H,'Input - target event report'!L:L,B942,'Input - target event report'!D:D, "Private Investment")</f>
        <v/>
      </c>
      <c r="D942">
        <f>IF(E942&lt;2, "N/A", (MAXIFS('Input - target event report'!E:E,'Input - target event report'!L:L,B:B,'Input - target event report'!D:D,"Private Investment")-MINIFS('Input - target event report'!E:E,'Input - target event report'!L:L,B:B,'Input - target event report'!D:D,"Private Investment"))/(E942-1))</f>
        <v/>
      </c>
      <c r="E942">
        <f>COUNTIFS('Input - target event report'!L:L,B942,'Input - target event report'!D:D, "Private Investment")</f>
        <v/>
      </c>
      <c r="F942">
        <f>AVERAGEIF(INDEX('Input - companies list'!$A:$BG, 0, MATCH("Clusters 0",'Input - companies list'!$A$1:$BG$1, 0)),'Output - Cluster ranking'!B942,INDEX('Input - companies list'!$A:$BG, 0, MATCH("Flow",'Input - companies list'!$A$1:$BG$1, 0)))</f>
        <v/>
      </c>
      <c r="G942">
        <f>AVERAGEIF(INDEX('Input - companies list'!$A:$BG, 0, MATCH("Clusters 0",'Input - companies list'!$A$1:$BG$1, 0)),'Output - Cluster ranking'!B942,INDEX('Input - companies list'!$A:$BG, 0, MATCH("Inter-Cluster Connectivity",'Input - companies list'!$A$1:$BG$1, 0)))</f>
        <v/>
      </c>
      <c r="H942">
        <f>IFERROR(PERCENTRANK(C:C,C942),0)</f>
        <v/>
      </c>
      <c r="I942">
        <f>IFERROR(1 - PERCENTRANK(D:D,D942),0)</f>
        <v/>
      </c>
      <c r="J942">
        <f>IFERROR(PERCENTRANK(E:E,E942),0)</f>
        <v/>
      </c>
      <c r="K942">
        <f>IFERROR(1 - PERCENTRANK(F:F,F942),0)</f>
        <v/>
      </c>
      <c r="L942">
        <f>IFERROR(PERCENTRANK(G:G,G942),0)</f>
        <v/>
      </c>
      <c r="M942">
        <f>H942*weightA+I942*weightB+J942*weightC+K942*weightD+L942*weightE</f>
        <v/>
      </c>
    </row>
    <row r="943" spans="1:13">
      <c r="A943">
        <f>RANK(M943,M:M)</f>
        <v/>
      </c>
      <c r="C943">
        <f>SUMIFS('Input - target event report'!H:H,'Input - target event report'!L:L,B943,'Input - target event report'!D:D, "Private Investment")</f>
        <v/>
      </c>
      <c r="D943">
        <f>IF(E943&lt;2, "N/A", (MAXIFS('Input - target event report'!E:E,'Input - target event report'!L:L,B:B,'Input - target event report'!D:D,"Private Investment")-MINIFS('Input - target event report'!E:E,'Input - target event report'!L:L,B:B,'Input - target event report'!D:D,"Private Investment"))/(E943-1))</f>
        <v/>
      </c>
      <c r="E943">
        <f>COUNTIFS('Input - target event report'!L:L,B943,'Input - target event report'!D:D, "Private Investment")</f>
        <v/>
      </c>
      <c r="F943">
        <f>AVERAGEIF(INDEX('Input - companies list'!$A:$BG, 0, MATCH("Clusters 0",'Input - companies list'!$A$1:$BG$1, 0)),'Output - Cluster ranking'!B943,INDEX('Input - companies list'!$A:$BG, 0, MATCH("Flow",'Input - companies list'!$A$1:$BG$1, 0)))</f>
        <v/>
      </c>
      <c r="G943">
        <f>AVERAGEIF(INDEX('Input - companies list'!$A:$BG, 0, MATCH("Clusters 0",'Input - companies list'!$A$1:$BG$1, 0)),'Output - Cluster ranking'!B943,INDEX('Input - companies list'!$A:$BG, 0, MATCH("Inter-Cluster Connectivity",'Input - companies list'!$A$1:$BG$1, 0)))</f>
        <v/>
      </c>
      <c r="H943">
        <f>IFERROR(PERCENTRANK(C:C,C943),0)</f>
        <v/>
      </c>
      <c r="I943">
        <f>IFERROR(1 - PERCENTRANK(D:D,D943),0)</f>
        <v/>
      </c>
      <c r="J943">
        <f>IFERROR(PERCENTRANK(E:E,E943),0)</f>
        <v/>
      </c>
      <c r="K943">
        <f>IFERROR(1 - PERCENTRANK(F:F,F943),0)</f>
        <v/>
      </c>
      <c r="L943">
        <f>IFERROR(PERCENTRANK(G:G,G943),0)</f>
        <v/>
      </c>
      <c r="M943">
        <f>H943*weightA+I943*weightB+J943*weightC+K943*weightD+L943*weightE</f>
        <v/>
      </c>
    </row>
    <row r="944" spans="1:13">
      <c r="A944">
        <f>RANK(M944,M:M)</f>
        <v/>
      </c>
      <c r="C944">
        <f>SUMIFS('Input - target event report'!H:H,'Input - target event report'!L:L,B944,'Input - target event report'!D:D, "Private Investment")</f>
        <v/>
      </c>
      <c r="D944">
        <f>IF(E944&lt;2, "N/A", (MAXIFS('Input - target event report'!E:E,'Input - target event report'!L:L,B:B,'Input - target event report'!D:D,"Private Investment")-MINIFS('Input - target event report'!E:E,'Input - target event report'!L:L,B:B,'Input - target event report'!D:D,"Private Investment"))/(E944-1))</f>
        <v/>
      </c>
      <c r="E944">
        <f>COUNTIFS('Input - target event report'!L:L,B944,'Input - target event report'!D:D, "Private Investment")</f>
        <v/>
      </c>
      <c r="F944">
        <f>AVERAGEIF(INDEX('Input - companies list'!$A:$BG, 0, MATCH("Clusters 0",'Input - companies list'!$A$1:$BG$1, 0)),'Output - Cluster ranking'!B944,INDEX('Input - companies list'!$A:$BG, 0, MATCH("Flow",'Input - companies list'!$A$1:$BG$1, 0)))</f>
        <v/>
      </c>
      <c r="G944">
        <f>AVERAGEIF(INDEX('Input - companies list'!$A:$BG, 0, MATCH("Clusters 0",'Input - companies list'!$A$1:$BG$1, 0)),'Output - Cluster ranking'!B944,INDEX('Input - companies list'!$A:$BG, 0, MATCH("Inter-Cluster Connectivity",'Input - companies list'!$A$1:$BG$1, 0)))</f>
        <v/>
      </c>
      <c r="H944">
        <f>IFERROR(PERCENTRANK(C:C,C944),0)</f>
        <v/>
      </c>
      <c r="I944">
        <f>IFERROR(1 - PERCENTRANK(D:D,D944),0)</f>
        <v/>
      </c>
      <c r="J944">
        <f>IFERROR(PERCENTRANK(E:E,E944),0)</f>
        <v/>
      </c>
      <c r="K944">
        <f>IFERROR(1 - PERCENTRANK(F:F,F944),0)</f>
        <v/>
      </c>
      <c r="L944">
        <f>IFERROR(PERCENTRANK(G:G,G944),0)</f>
        <v/>
      </c>
      <c r="M944">
        <f>H944*weightA+I944*weightB+J944*weightC+K944*weightD+L944*weightE</f>
        <v/>
      </c>
    </row>
    <row r="945" spans="1:13">
      <c r="A945">
        <f>RANK(M945,M:M)</f>
        <v/>
      </c>
      <c r="C945">
        <f>SUMIFS('Input - target event report'!H:H,'Input - target event report'!L:L,B945,'Input - target event report'!D:D, "Private Investment")</f>
        <v/>
      </c>
      <c r="D945">
        <f>IF(E945&lt;2, "N/A", (MAXIFS('Input - target event report'!E:E,'Input - target event report'!L:L,B:B,'Input - target event report'!D:D,"Private Investment")-MINIFS('Input - target event report'!E:E,'Input - target event report'!L:L,B:B,'Input - target event report'!D:D,"Private Investment"))/(E945-1))</f>
        <v/>
      </c>
      <c r="E945">
        <f>COUNTIFS('Input - target event report'!L:L,B945,'Input - target event report'!D:D, "Private Investment")</f>
        <v/>
      </c>
      <c r="F945">
        <f>AVERAGEIF(INDEX('Input - companies list'!$A:$BG, 0, MATCH("Clusters 0",'Input - companies list'!$A$1:$BG$1, 0)),'Output - Cluster ranking'!B945,INDEX('Input - companies list'!$A:$BG, 0, MATCH("Flow",'Input - companies list'!$A$1:$BG$1, 0)))</f>
        <v/>
      </c>
      <c r="G945">
        <f>AVERAGEIF(INDEX('Input - companies list'!$A:$BG, 0, MATCH("Clusters 0",'Input - companies list'!$A$1:$BG$1, 0)),'Output - Cluster ranking'!B945,INDEX('Input - companies list'!$A:$BG, 0, MATCH("Inter-Cluster Connectivity",'Input - companies list'!$A$1:$BG$1, 0)))</f>
        <v/>
      </c>
      <c r="H945">
        <f>IFERROR(PERCENTRANK(C:C,C945),0)</f>
        <v/>
      </c>
      <c r="I945">
        <f>IFERROR(1 - PERCENTRANK(D:D,D945),0)</f>
        <v/>
      </c>
      <c r="J945">
        <f>IFERROR(PERCENTRANK(E:E,E945),0)</f>
        <v/>
      </c>
      <c r="K945">
        <f>IFERROR(1 - PERCENTRANK(F:F,F945),0)</f>
        <v/>
      </c>
      <c r="L945">
        <f>IFERROR(PERCENTRANK(G:G,G945),0)</f>
        <v/>
      </c>
      <c r="M945">
        <f>H945*weightA+I945*weightB+J945*weightC+K945*weightD+L945*weightE</f>
        <v/>
      </c>
    </row>
    <row r="946" spans="1:13">
      <c r="A946">
        <f>RANK(M946,M:M)</f>
        <v/>
      </c>
      <c r="C946">
        <f>SUMIFS('Input - target event report'!H:H,'Input - target event report'!L:L,B946,'Input - target event report'!D:D, "Private Investment")</f>
        <v/>
      </c>
      <c r="D946">
        <f>IF(E946&lt;2, "N/A", (MAXIFS('Input - target event report'!E:E,'Input - target event report'!L:L,B:B,'Input - target event report'!D:D,"Private Investment")-MINIFS('Input - target event report'!E:E,'Input - target event report'!L:L,B:B,'Input - target event report'!D:D,"Private Investment"))/(E946-1))</f>
        <v/>
      </c>
      <c r="E946">
        <f>COUNTIFS('Input - target event report'!L:L,B946,'Input - target event report'!D:D, "Private Investment")</f>
        <v/>
      </c>
      <c r="F946">
        <f>AVERAGEIF(INDEX('Input - companies list'!$A:$BG, 0, MATCH("Clusters 0",'Input - companies list'!$A$1:$BG$1, 0)),'Output - Cluster ranking'!B946,INDEX('Input - companies list'!$A:$BG, 0, MATCH("Flow",'Input - companies list'!$A$1:$BG$1, 0)))</f>
        <v/>
      </c>
      <c r="G946">
        <f>AVERAGEIF(INDEX('Input - companies list'!$A:$BG, 0, MATCH("Clusters 0",'Input - companies list'!$A$1:$BG$1, 0)),'Output - Cluster ranking'!B946,INDEX('Input - companies list'!$A:$BG, 0, MATCH("Inter-Cluster Connectivity",'Input - companies list'!$A$1:$BG$1, 0)))</f>
        <v/>
      </c>
      <c r="H946">
        <f>IFERROR(PERCENTRANK(C:C,C946),0)</f>
        <v/>
      </c>
      <c r="I946">
        <f>IFERROR(1 - PERCENTRANK(D:D,D946),0)</f>
        <v/>
      </c>
      <c r="J946">
        <f>IFERROR(PERCENTRANK(E:E,E946),0)</f>
        <v/>
      </c>
      <c r="K946">
        <f>IFERROR(1 - PERCENTRANK(F:F,F946),0)</f>
        <v/>
      </c>
      <c r="L946">
        <f>IFERROR(PERCENTRANK(G:G,G946),0)</f>
        <v/>
      </c>
      <c r="M946">
        <f>H946*weightA+I946*weightB+J946*weightC+K946*weightD+L946*weightE</f>
        <v/>
      </c>
    </row>
    <row r="947" spans="1:13">
      <c r="A947">
        <f>RANK(M947,M:M)</f>
        <v/>
      </c>
      <c r="C947">
        <f>SUMIFS('Input - target event report'!H:H,'Input - target event report'!L:L,B947,'Input - target event report'!D:D, "Private Investment")</f>
        <v/>
      </c>
      <c r="D947">
        <f>IF(E947&lt;2, "N/A", (MAXIFS('Input - target event report'!E:E,'Input - target event report'!L:L,B:B,'Input - target event report'!D:D,"Private Investment")-MINIFS('Input - target event report'!E:E,'Input - target event report'!L:L,B:B,'Input - target event report'!D:D,"Private Investment"))/(E947-1))</f>
        <v/>
      </c>
      <c r="E947">
        <f>COUNTIFS('Input - target event report'!L:L,B947,'Input - target event report'!D:D, "Private Investment")</f>
        <v/>
      </c>
      <c r="F947">
        <f>AVERAGEIF(INDEX('Input - companies list'!$A:$BG, 0, MATCH("Clusters 0",'Input - companies list'!$A$1:$BG$1, 0)),'Output - Cluster ranking'!B947,INDEX('Input - companies list'!$A:$BG, 0, MATCH("Flow",'Input - companies list'!$A$1:$BG$1, 0)))</f>
        <v/>
      </c>
      <c r="G947">
        <f>AVERAGEIF(INDEX('Input - companies list'!$A:$BG, 0, MATCH("Clusters 0",'Input - companies list'!$A$1:$BG$1, 0)),'Output - Cluster ranking'!B947,INDEX('Input - companies list'!$A:$BG, 0, MATCH("Inter-Cluster Connectivity",'Input - companies list'!$A$1:$BG$1, 0)))</f>
        <v/>
      </c>
      <c r="H947">
        <f>IFERROR(PERCENTRANK(C:C,C947),0)</f>
        <v/>
      </c>
      <c r="I947">
        <f>IFERROR(1 - PERCENTRANK(D:D,D947),0)</f>
        <v/>
      </c>
      <c r="J947">
        <f>IFERROR(PERCENTRANK(E:E,E947),0)</f>
        <v/>
      </c>
      <c r="K947">
        <f>IFERROR(1 - PERCENTRANK(F:F,F947),0)</f>
        <v/>
      </c>
      <c r="L947">
        <f>IFERROR(PERCENTRANK(G:G,G947),0)</f>
        <v/>
      </c>
      <c r="M947">
        <f>H947*weightA+I947*weightB+J947*weightC+K947*weightD+L947*weightE</f>
        <v/>
      </c>
    </row>
    <row r="948" spans="1:13">
      <c r="A948">
        <f>RANK(M948,M:M)</f>
        <v/>
      </c>
      <c r="C948">
        <f>SUMIFS('Input - target event report'!H:H,'Input - target event report'!L:L,B948,'Input - target event report'!D:D, "Private Investment")</f>
        <v/>
      </c>
      <c r="D948">
        <f>IF(E948&lt;2, "N/A", (MAXIFS('Input - target event report'!E:E,'Input - target event report'!L:L,B:B,'Input - target event report'!D:D,"Private Investment")-MINIFS('Input - target event report'!E:E,'Input - target event report'!L:L,B:B,'Input - target event report'!D:D,"Private Investment"))/(E948-1))</f>
        <v/>
      </c>
      <c r="E948">
        <f>COUNTIFS('Input - target event report'!L:L,B948,'Input - target event report'!D:D, "Private Investment")</f>
        <v/>
      </c>
      <c r="F948">
        <f>AVERAGEIF(INDEX('Input - companies list'!$A:$BG, 0, MATCH("Clusters 0",'Input - companies list'!$A$1:$BG$1, 0)),'Output - Cluster ranking'!B948,INDEX('Input - companies list'!$A:$BG, 0, MATCH("Flow",'Input - companies list'!$A$1:$BG$1, 0)))</f>
        <v/>
      </c>
      <c r="G948">
        <f>AVERAGEIF(INDEX('Input - companies list'!$A:$BG, 0, MATCH("Clusters 0",'Input - companies list'!$A$1:$BG$1, 0)),'Output - Cluster ranking'!B948,INDEX('Input - companies list'!$A:$BG, 0, MATCH("Inter-Cluster Connectivity",'Input - companies list'!$A$1:$BG$1, 0)))</f>
        <v/>
      </c>
      <c r="H948">
        <f>IFERROR(PERCENTRANK(C:C,C948),0)</f>
        <v/>
      </c>
      <c r="I948">
        <f>IFERROR(1 - PERCENTRANK(D:D,D948),0)</f>
        <v/>
      </c>
      <c r="J948">
        <f>IFERROR(PERCENTRANK(E:E,E948),0)</f>
        <v/>
      </c>
      <c r="K948">
        <f>IFERROR(1 - PERCENTRANK(F:F,F948),0)</f>
        <v/>
      </c>
      <c r="L948">
        <f>IFERROR(PERCENTRANK(G:G,G948),0)</f>
        <v/>
      </c>
      <c r="M948">
        <f>H948*weightA+I948*weightB+J948*weightC+K948*weightD+L948*weightE</f>
        <v/>
      </c>
    </row>
    <row r="949" spans="1:13">
      <c r="A949">
        <f>RANK(M949,M:M)</f>
        <v/>
      </c>
      <c r="C949">
        <f>SUMIFS('Input - target event report'!H:H,'Input - target event report'!L:L,B949,'Input - target event report'!D:D, "Private Investment")</f>
        <v/>
      </c>
      <c r="D949">
        <f>IF(E949&lt;2, "N/A", (MAXIFS('Input - target event report'!E:E,'Input - target event report'!L:L,B:B,'Input - target event report'!D:D,"Private Investment")-MINIFS('Input - target event report'!E:E,'Input - target event report'!L:L,B:B,'Input - target event report'!D:D,"Private Investment"))/(E949-1))</f>
        <v/>
      </c>
      <c r="E949">
        <f>COUNTIFS('Input - target event report'!L:L,B949,'Input - target event report'!D:D, "Private Investment")</f>
        <v/>
      </c>
      <c r="F949">
        <f>AVERAGEIF(INDEX('Input - companies list'!$A:$BG, 0, MATCH("Clusters 0",'Input - companies list'!$A$1:$BG$1, 0)),'Output - Cluster ranking'!B949,INDEX('Input - companies list'!$A:$BG, 0, MATCH("Flow",'Input - companies list'!$A$1:$BG$1, 0)))</f>
        <v/>
      </c>
      <c r="G949">
        <f>AVERAGEIF(INDEX('Input - companies list'!$A:$BG, 0, MATCH("Clusters 0",'Input - companies list'!$A$1:$BG$1, 0)),'Output - Cluster ranking'!B949,INDEX('Input - companies list'!$A:$BG, 0, MATCH("Inter-Cluster Connectivity",'Input - companies list'!$A$1:$BG$1, 0)))</f>
        <v/>
      </c>
      <c r="H949">
        <f>IFERROR(PERCENTRANK(C:C,C949),0)</f>
        <v/>
      </c>
      <c r="I949">
        <f>IFERROR(1 - PERCENTRANK(D:D,D949),0)</f>
        <v/>
      </c>
      <c r="J949">
        <f>IFERROR(PERCENTRANK(E:E,E949),0)</f>
        <v/>
      </c>
      <c r="K949">
        <f>IFERROR(1 - PERCENTRANK(F:F,F949),0)</f>
        <v/>
      </c>
      <c r="L949">
        <f>IFERROR(PERCENTRANK(G:G,G949),0)</f>
        <v/>
      </c>
      <c r="M949">
        <f>H949*weightA+I949*weightB+J949*weightC+K949*weightD+L949*weightE</f>
        <v/>
      </c>
    </row>
    <row r="950" spans="1:13">
      <c r="A950">
        <f>RANK(M950,M:M)</f>
        <v/>
      </c>
      <c r="C950">
        <f>SUMIFS('Input - target event report'!H:H,'Input - target event report'!L:L,B950,'Input - target event report'!D:D, "Private Investment")</f>
        <v/>
      </c>
      <c r="D950">
        <f>IF(E950&lt;2, "N/A", (MAXIFS('Input - target event report'!E:E,'Input - target event report'!L:L,B:B,'Input - target event report'!D:D,"Private Investment")-MINIFS('Input - target event report'!E:E,'Input - target event report'!L:L,B:B,'Input - target event report'!D:D,"Private Investment"))/(E950-1))</f>
        <v/>
      </c>
      <c r="E950">
        <f>COUNTIFS('Input - target event report'!L:L,B950,'Input - target event report'!D:D, "Private Investment")</f>
        <v/>
      </c>
      <c r="F950">
        <f>AVERAGEIF(INDEX('Input - companies list'!$A:$BG, 0, MATCH("Clusters 0",'Input - companies list'!$A$1:$BG$1, 0)),'Output - Cluster ranking'!B950,INDEX('Input - companies list'!$A:$BG, 0, MATCH("Flow",'Input - companies list'!$A$1:$BG$1, 0)))</f>
        <v/>
      </c>
      <c r="G950">
        <f>AVERAGEIF(INDEX('Input - companies list'!$A:$BG, 0, MATCH("Clusters 0",'Input - companies list'!$A$1:$BG$1, 0)),'Output - Cluster ranking'!B950,INDEX('Input - companies list'!$A:$BG, 0, MATCH("Inter-Cluster Connectivity",'Input - companies list'!$A$1:$BG$1, 0)))</f>
        <v/>
      </c>
      <c r="H950">
        <f>IFERROR(PERCENTRANK(C:C,C950),0)</f>
        <v/>
      </c>
      <c r="I950">
        <f>IFERROR(1 - PERCENTRANK(D:D,D950),0)</f>
        <v/>
      </c>
      <c r="J950">
        <f>IFERROR(PERCENTRANK(E:E,E950),0)</f>
        <v/>
      </c>
      <c r="K950">
        <f>IFERROR(1 - PERCENTRANK(F:F,F950),0)</f>
        <v/>
      </c>
      <c r="L950">
        <f>IFERROR(PERCENTRANK(G:G,G950),0)</f>
        <v/>
      </c>
      <c r="M950">
        <f>H950*weightA+I950*weightB+J950*weightC+K950*weightD+L950*weightE</f>
        <v/>
      </c>
    </row>
    <row r="951" spans="1:13">
      <c r="A951">
        <f>RANK(M951,M:M)</f>
        <v/>
      </c>
      <c r="C951">
        <f>SUMIFS('Input - target event report'!H:H,'Input - target event report'!L:L,B951,'Input - target event report'!D:D, "Private Investment")</f>
        <v/>
      </c>
      <c r="D951">
        <f>IF(E951&lt;2, "N/A", (MAXIFS('Input - target event report'!E:E,'Input - target event report'!L:L,B:B,'Input - target event report'!D:D,"Private Investment")-MINIFS('Input - target event report'!E:E,'Input - target event report'!L:L,B:B,'Input - target event report'!D:D,"Private Investment"))/(E951-1))</f>
        <v/>
      </c>
      <c r="E951">
        <f>COUNTIFS('Input - target event report'!L:L,B951,'Input - target event report'!D:D, "Private Investment")</f>
        <v/>
      </c>
      <c r="F951">
        <f>AVERAGEIF(INDEX('Input - companies list'!$A:$BG, 0, MATCH("Clusters 0",'Input - companies list'!$A$1:$BG$1, 0)),'Output - Cluster ranking'!B951,INDEX('Input - companies list'!$A:$BG, 0, MATCH("Flow",'Input - companies list'!$A$1:$BG$1, 0)))</f>
        <v/>
      </c>
      <c r="G951">
        <f>AVERAGEIF(INDEX('Input - companies list'!$A:$BG, 0, MATCH("Clusters 0",'Input - companies list'!$A$1:$BG$1, 0)),'Output - Cluster ranking'!B951,INDEX('Input - companies list'!$A:$BG, 0, MATCH("Inter-Cluster Connectivity",'Input - companies list'!$A$1:$BG$1, 0)))</f>
        <v/>
      </c>
      <c r="H951">
        <f>IFERROR(PERCENTRANK(C:C,C951),0)</f>
        <v/>
      </c>
      <c r="I951">
        <f>IFERROR(1 - PERCENTRANK(D:D,D951),0)</f>
        <v/>
      </c>
      <c r="J951">
        <f>IFERROR(PERCENTRANK(E:E,E951),0)</f>
        <v/>
      </c>
      <c r="K951">
        <f>IFERROR(1 - PERCENTRANK(F:F,F951),0)</f>
        <v/>
      </c>
      <c r="L951">
        <f>IFERROR(PERCENTRANK(G:G,G951),0)</f>
        <v/>
      </c>
      <c r="M951">
        <f>H951*weightA+I951*weightB+J951*weightC+K951*weightD+L951*weightE</f>
        <v/>
      </c>
    </row>
    <row r="952" spans="1:13">
      <c r="A952">
        <f>RANK(M952,M:M)</f>
        <v/>
      </c>
      <c r="C952">
        <f>SUMIFS('Input - target event report'!H:H,'Input - target event report'!L:L,B952,'Input - target event report'!D:D, "Private Investment")</f>
        <v/>
      </c>
      <c r="D952">
        <f>IF(E952&lt;2, "N/A", (MAXIFS('Input - target event report'!E:E,'Input - target event report'!L:L,B:B,'Input - target event report'!D:D,"Private Investment")-MINIFS('Input - target event report'!E:E,'Input - target event report'!L:L,B:B,'Input - target event report'!D:D,"Private Investment"))/(E952-1))</f>
        <v/>
      </c>
      <c r="E952">
        <f>COUNTIFS('Input - target event report'!L:L,B952,'Input - target event report'!D:D, "Private Investment")</f>
        <v/>
      </c>
      <c r="F952">
        <f>AVERAGEIF(INDEX('Input - companies list'!$A:$BG, 0, MATCH("Clusters 0",'Input - companies list'!$A$1:$BG$1, 0)),'Output - Cluster ranking'!B952,INDEX('Input - companies list'!$A:$BG, 0, MATCH("Flow",'Input - companies list'!$A$1:$BG$1, 0)))</f>
        <v/>
      </c>
      <c r="G952">
        <f>AVERAGEIF(INDEX('Input - companies list'!$A:$BG, 0, MATCH("Clusters 0",'Input - companies list'!$A$1:$BG$1, 0)),'Output - Cluster ranking'!B952,INDEX('Input - companies list'!$A:$BG, 0, MATCH("Inter-Cluster Connectivity",'Input - companies list'!$A$1:$BG$1, 0)))</f>
        <v/>
      </c>
      <c r="H952">
        <f>IFERROR(PERCENTRANK(C:C,C952),0)</f>
        <v/>
      </c>
      <c r="I952">
        <f>IFERROR(1 - PERCENTRANK(D:D,D952),0)</f>
        <v/>
      </c>
      <c r="J952">
        <f>IFERROR(PERCENTRANK(E:E,E952),0)</f>
        <v/>
      </c>
      <c r="K952">
        <f>IFERROR(1 - PERCENTRANK(F:F,F952),0)</f>
        <v/>
      </c>
      <c r="L952">
        <f>IFERROR(PERCENTRANK(G:G,G952),0)</f>
        <v/>
      </c>
      <c r="M952">
        <f>H952*weightA+I952*weightB+J952*weightC+K952*weightD+L952*weightE</f>
        <v/>
      </c>
    </row>
    <row r="953" spans="1:13">
      <c r="A953">
        <f>RANK(M953,M:M)</f>
        <v/>
      </c>
      <c r="C953">
        <f>SUMIFS('Input - target event report'!H:H,'Input - target event report'!L:L,B953,'Input - target event report'!D:D, "Private Investment")</f>
        <v/>
      </c>
      <c r="D953">
        <f>IF(E953&lt;2, "N/A", (MAXIFS('Input - target event report'!E:E,'Input - target event report'!L:L,B:B,'Input - target event report'!D:D,"Private Investment")-MINIFS('Input - target event report'!E:E,'Input - target event report'!L:L,B:B,'Input - target event report'!D:D,"Private Investment"))/(E953-1))</f>
        <v/>
      </c>
      <c r="E953">
        <f>COUNTIFS('Input - target event report'!L:L,B953,'Input - target event report'!D:D, "Private Investment")</f>
        <v/>
      </c>
      <c r="F953">
        <f>AVERAGEIF(INDEX('Input - companies list'!$A:$BG, 0, MATCH("Clusters 0",'Input - companies list'!$A$1:$BG$1, 0)),'Output - Cluster ranking'!B953,INDEX('Input - companies list'!$A:$BG, 0, MATCH("Flow",'Input - companies list'!$A$1:$BG$1, 0)))</f>
        <v/>
      </c>
      <c r="G953">
        <f>AVERAGEIF(INDEX('Input - companies list'!$A:$BG, 0, MATCH("Clusters 0",'Input - companies list'!$A$1:$BG$1, 0)),'Output - Cluster ranking'!B953,INDEX('Input - companies list'!$A:$BG, 0, MATCH("Inter-Cluster Connectivity",'Input - companies list'!$A$1:$BG$1, 0)))</f>
        <v/>
      </c>
      <c r="H953">
        <f>IFERROR(PERCENTRANK(C:C,C953),0)</f>
        <v/>
      </c>
      <c r="I953">
        <f>IFERROR(1 - PERCENTRANK(D:D,D953),0)</f>
        <v/>
      </c>
      <c r="J953">
        <f>IFERROR(PERCENTRANK(E:E,E953),0)</f>
        <v/>
      </c>
      <c r="K953">
        <f>IFERROR(1 - PERCENTRANK(F:F,F953),0)</f>
        <v/>
      </c>
      <c r="L953">
        <f>IFERROR(PERCENTRANK(G:G,G953),0)</f>
        <v/>
      </c>
      <c r="M953">
        <f>H953*weightA+I953*weightB+J953*weightC+K953*weightD+L953*weightE</f>
        <v/>
      </c>
    </row>
    <row r="954" spans="1:13">
      <c r="A954">
        <f>RANK(M954,M:M)</f>
        <v/>
      </c>
      <c r="C954">
        <f>SUMIFS('Input - target event report'!H:H,'Input - target event report'!L:L,B954,'Input - target event report'!D:D, "Private Investment")</f>
        <v/>
      </c>
      <c r="D954">
        <f>IF(E954&lt;2, "N/A", (MAXIFS('Input - target event report'!E:E,'Input - target event report'!L:L,B:B,'Input - target event report'!D:D,"Private Investment")-MINIFS('Input - target event report'!E:E,'Input - target event report'!L:L,B:B,'Input - target event report'!D:D,"Private Investment"))/(E954-1))</f>
        <v/>
      </c>
      <c r="E954">
        <f>COUNTIFS('Input - target event report'!L:L,B954,'Input - target event report'!D:D, "Private Investment")</f>
        <v/>
      </c>
      <c r="F954">
        <f>AVERAGEIF(INDEX('Input - companies list'!$A:$BG, 0, MATCH("Clusters 0",'Input - companies list'!$A$1:$BG$1, 0)),'Output - Cluster ranking'!B954,INDEX('Input - companies list'!$A:$BG, 0, MATCH("Flow",'Input - companies list'!$A$1:$BG$1, 0)))</f>
        <v/>
      </c>
      <c r="G954">
        <f>AVERAGEIF(INDEX('Input - companies list'!$A:$BG, 0, MATCH("Clusters 0",'Input - companies list'!$A$1:$BG$1, 0)),'Output - Cluster ranking'!B954,INDEX('Input - companies list'!$A:$BG, 0, MATCH("Inter-Cluster Connectivity",'Input - companies list'!$A$1:$BG$1, 0)))</f>
        <v/>
      </c>
      <c r="H954">
        <f>IFERROR(PERCENTRANK(C:C,C954),0)</f>
        <v/>
      </c>
      <c r="I954">
        <f>IFERROR(1 - PERCENTRANK(D:D,D954),0)</f>
        <v/>
      </c>
      <c r="J954">
        <f>IFERROR(PERCENTRANK(E:E,E954),0)</f>
        <v/>
      </c>
      <c r="K954">
        <f>IFERROR(1 - PERCENTRANK(F:F,F954),0)</f>
        <v/>
      </c>
      <c r="L954">
        <f>IFERROR(PERCENTRANK(G:G,G954),0)</f>
        <v/>
      </c>
      <c r="M954">
        <f>H954*weightA+I954*weightB+J954*weightC+K954*weightD+L954*weightE</f>
        <v/>
      </c>
    </row>
    <row r="955" spans="1:13">
      <c r="A955">
        <f>RANK(M955,M:M)</f>
        <v/>
      </c>
      <c r="C955">
        <f>SUMIFS('Input - target event report'!H:H,'Input - target event report'!L:L,B955,'Input - target event report'!D:D, "Private Investment")</f>
        <v/>
      </c>
      <c r="D955">
        <f>IF(E955&lt;2, "N/A", (MAXIFS('Input - target event report'!E:E,'Input - target event report'!L:L,B:B,'Input - target event report'!D:D,"Private Investment")-MINIFS('Input - target event report'!E:E,'Input - target event report'!L:L,B:B,'Input - target event report'!D:D,"Private Investment"))/(E955-1))</f>
        <v/>
      </c>
      <c r="E955">
        <f>COUNTIFS('Input - target event report'!L:L,B955,'Input - target event report'!D:D, "Private Investment")</f>
        <v/>
      </c>
      <c r="F955">
        <f>AVERAGEIF(INDEX('Input - companies list'!$A:$BG, 0, MATCH("Clusters 0",'Input - companies list'!$A$1:$BG$1, 0)),'Output - Cluster ranking'!B955,INDEX('Input - companies list'!$A:$BG, 0, MATCH("Flow",'Input - companies list'!$A$1:$BG$1, 0)))</f>
        <v/>
      </c>
      <c r="G955">
        <f>AVERAGEIF(INDEX('Input - companies list'!$A:$BG, 0, MATCH("Clusters 0",'Input - companies list'!$A$1:$BG$1, 0)),'Output - Cluster ranking'!B955,INDEX('Input - companies list'!$A:$BG, 0, MATCH("Inter-Cluster Connectivity",'Input - companies list'!$A$1:$BG$1, 0)))</f>
        <v/>
      </c>
      <c r="H955">
        <f>IFERROR(PERCENTRANK(C:C,C955),0)</f>
        <v/>
      </c>
      <c r="I955">
        <f>IFERROR(1 - PERCENTRANK(D:D,D955),0)</f>
        <v/>
      </c>
      <c r="J955">
        <f>IFERROR(PERCENTRANK(E:E,E955),0)</f>
        <v/>
      </c>
      <c r="K955">
        <f>IFERROR(1 - PERCENTRANK(F:F,F955),0)</f>
        <v/>
      </c>
      <c r="L955">
        <f>IFERROR(PERCENTRANK(G:G,G955),0)</f>
        <v/>
      </c>
      <c r="M955">
        <f>H955*weightA+I955*weightB+J955*weightC+K955*weightD+L955*weightE</f>
        <v/>
      </c>
    </row>
    <row r="956" spans="1:13">
      <c r="A956">
        <f>RANK(M956,M:M)</f>
        <v/>
      </c>
      <c r="C956">
        <f>SUMIFS('Input - target event report'!H:H,'Input - target event report'!L:L,B956,'Input - target event report'!D:D, "Private Investment")</f>
        <v/>
      </c>
      <c r="D956">
        <f>IF(E956&lt;2, "N/A", (MAXIFS('Input - target event report'!E:E,'Input - target event report'!L:L,B:B,'Input - target event report'!D:D,"Private Investment")-MINIFS('Input - target event report'!E:E,'Input - target event report'!L:L,B:B,'Input - target event report'!D:D,"Private Investment"))/(E956-1))</f>
        <v/>
      </c>
      <c r="E956">
        <f>COUNTIFS('Input - target event report'!L:L,B956,'Input - target event report'!D:D, "Private Investment")</f>
        <v/>
      </c>
      <c r="F956">
        <f>AVERAGEIF(INDEX('Input - companies list'!$A:$BG, 0, MATCH("Clusters 0",'Input - companies list'!$A$1:$BG$1, 0)),'Output - Cluster ranking'!B956,INDEX('Input - companies list'!$A:$BG, 0, MATCH("Flow",'Input - companies list'!$A$1:$BG$1, 0)))</f>
        <v/>
      </c>
      <c r="G956">
        <f>AVERAGEIF(INDEX('Input - companies list'!$A:$BG, 0, MATCH("Clusters 0",'Input - companies list'!$A$1:$BG$1, 0)),'Output - Cluster ranking'!B956,INDEX('Input - companies list'!$A:$BG, 0, MATCH("Inter-Cluster Connectivity",'Input - companies list'!$A$1:$BG$1, 0)))</f>
        <v/>
      </c>
      <c r="H956">
        <f>IFERROR(PERCENTRANK(C:C,C956),0)</f>
        <v/>
      </c>
      <c r="I956">
        <f>IFERROR(1 - PERCENTRANK(D:D,D956),0)</f>
        <v/>
      </c>
      <c r="J956">
        <f>IFERROR(PERCENTRANK(E:E,E956),0)</f>
        <v/>
      </c>
      <c r="K956">
        <f>IFERROR(1 - PERCENTRANK(F:F,F956),0)</f>
        <v/>
      </c>
      <c r="L956">
        <f>IFERROR(PERCENTRANK(G:G,G956),0)</f>
        <v/>
      </c>
      <c r="M956">
        <f>H956*weightA+I956*weightB+J956*weightC+K956*weightD+L956*weightE</f>
        <v/>
      </c>
    </row>
    <row r="957" spans="1:13">
      <c r="A957">
        <f>RANK(M957,M:M)</f>
        <v/>
      </c>
      <c r="C957">
        <f>SUMIFS('Input - target event report'!H:H,'Input - target event report'!L:L,B957,'Input - target event report'!D:D, "Private Investment")</f>
        <v/>
      </c>
      <c r="D957">
        <f>IF(E957&lt;2, "N/A", (MAXIFS('Input - target event report'!E:E,'Input - target event report'!L:L,B:B,'Input - target event report'!D:D,"Private Investment")-MINIFS('Input - target event report'!E:E,'Input - target event report'!L:L,B:B,'Input - target event report'!D:D,"Private Investment"))/(E957-1))</f>
        <v/>
      </c>
      <c r="E957">
        <f>COUNTIFS('Input - target event report'!L:L,B957,'Input - target event report'!D:D, "Private Investment")</f>
        <v/>
      </c>
      <c r="F957">
        <f>AVERAGEIF(INDEX('Input - companies list'!$A:$BG, 0, MATCH("Clusters 0",'Input - companies list'!$A$1:$BG$1, 0)),'Output - Cluster ranking'!B957,INDEX('Input - companies list'!$A:$BG, 0, MATCH("Flow",'Input - companies list'!$A$1:$BG$1, 0)))</f>
        <v/>
      </c>
      <c r="G957">
        <f>AVERAGEIF(INDEX('Input - companies list'!$A:$BG, 0, MATCH("Clusters 0",'Input - companies list'!$A$1:$BG$1, 0)),'Output - Cluster ranking'!B957,INDEX('Input - companies list'!$A:$BG, 0, MATCH("Inter-Cluster Connectivity",'Input - companies list'!$A$1:$BG$1, 0)))</f>
        <v/>
      </c>
      <c r="H957">
        <f>IFERROR(PERCENTRANK(C:C,C957),0)</f>
        <v/>
      </c>
      <c r="I957">
        <f>IFERROR(1 - PERCENTRANK(D:D,D957),0)</f>
        <v/>
      </c>
      <c r="J957">
        <f>IFERROR(PERCENTRANK(E:E,E957),0)</f>
        <v/>
      </c>
      <c r="K957">
        <f>IFERROR(1 - PERCENTRANK(F:F,F957),0)</f>
        <v/>
      </c>
      <c r="L957">
        <f>IFERROR(PERCENTRANK(G:G,G957),0)</f>
        <v/>
      </c>
      <c r="M957">
        <f>H957*weightA+I957*weightB+J957*weightC+K957*weightD+L957*weightE</f>
        <v/>
      </c>
    </row>
    <row r="958" spans="1:13">
      <c r="A958">
        <f>RANK(M958,M:M)</f>
        <v/>
      </c>
      <c r="C958">
        <f>SUMIFS('Input - target event report'!H:H,'Input - target event report'!L:L,B958,'Input - target event report'!D:D, "Private Investment")</f>
        <v/>
      </c>
      <c r="D958">
        <f>IF(E958&lt;2, "N/A", (MAXIFS('Input - target event report'!E:E,'Input - target event report'!L:L,B:B,'Input - target event report'!D:D,"Private Investment")-MINIFS('Input - target event report'!E:E,'Input - target event report'!L:L,B:B,'Input - target event report'!D:D,"Private Investment"))/(E958-1))</f>
        <v/>
      </c>
      <c r="E958">
        <f>COUNTIFS('Input - target event report'!L:L,B958,'Input - target event report'!D:D, "Private Investment")</f>
        <v/>
      </c>
      <c r="F958">
        <f>AVERAGEIF(INDEX('Input - companies list'!$A:$BG, 0, MATCH("Clusters 0",'Input - companies list'!$A$1:$BG$1, 0)),'Output - Cluster ranking'!B958,INDEX('Input - companies list'!$A:$BG, 0, MATCH("Flow",'Input - companies list'!$A$1:$BG$1, 0)))</f>
        <v/>
      </c>
      <c r="G958">
        <f>AVERAGEIF(INDEX('Input - companies list'!$A:$BG, 0, MATCH("Clusters 0",'Input - companies list'!$A$1:$BG$1, 0)),'Output - Cluster ranking'!B958,INDEX('Input - companies list'!$A:$BG, 0, MATCH("Inter-Cluster Connectivity",'Input - companies list'!$A$1:$BG$1, 0)))</f>
        <v/>
      </c>
      <c r="H958">
        <f>IFERROR(PERCENTRANK(C:C,C958),0)</f>
        <v/>
      </c>
      <c r="I958">
        <f>IFERROR(1 - PERCENTRANK(D:D,D958),0)</f>
        <v/>
      </c>
      <c r="J958">
        <f>IFERROR(PERCENTRANK(E:E,E958),0)</f>
        <v/>
      </c>
      <c r="K958">
        <f>IFERROR(1 - PERCENTRANK(F:F,F958),0)</f>
        <v/>
      </c>
      <c r="L958">
        <f>IFERROR(PERCENTRANK(G:G,G958),0)</f>
        <v/>
      </c>
      <c r="M958">
        <f>H958*weightA+I958*weightB+J958*weightC+K958*weightD+L958*weightE</f>
        <v/>
      </c>
    </row>
    <row r="959" spans="1:13">
      <c r="A959">
        <f>RANK(M959,M:M)</f>
        <v/>
      </c>
      <c r="C959">
        <f>SUMIFS('Input - target event report'!H:H,'Input - target event report'!L:L,B959,'Input - target event report'!D:D, "Private Investment")</f>
        <v/>
      </c>
      <c r="D959">
        <f>IF(E959&lt;2, "N/A", (MAXIFS('Input - target event report'!E:E,'Input - target event report'!L:L,B:B,'Input - target event report'!D:D,"Private Investment")-MINIFS('Input - target event report'!E:E,'Input - target event report'!L:L,B:B,'Input - target event report'!D:D,"Private Investment"))/(E959-1))</f>
        <v/>
      </c>
      <c r="E959">
        <f>COUNTIFS('Input - target event report'!L:L,B959,'Input - target event report'!D:D, "Private Investment")</f>
        <v/>
      </c>
      <c r="F959">
        <f>AVERAGEIF(INDEX('Input - companies list'!$A:$BG, 0, MATCH("Clusters 0",'Input - companies list'!$A$1:$BG$1, 0)),'Output - Cluster ranking'!B959,INDEX('Input - companies list'!$A:$BG, 0, MATCH("Flow",'Input - companies list'!$A$1:$BG$1, 0)))</f>
        <v/>
      </c>
      <c r="G959">
        <f>AVERAGEIF(INDEX('Input - companies list'!$A:$BG, 0, MATCH("Clusters 0",'Input - companies list'!$A$1:$BG$1, 0)),'Output - Cluster ranking'!B959,INDEX('Input - companies list'!$A:$BG, 0, MATCH("Inter-Cluster Connectivity",'Input - companies list'!$A$1:$BG$1, 0)))</f>
        <v/>
      </c>
      <c r="H959">
        <f>IFERROR(PERCENTRANK(C:C,C959),0)</f>
        <v/>
      </c>
      <c r="I959">
        <f>IFERROR(1 - PERCENTRANK(D:D,D959),0)</f>
        <v/>
      </c>
      <c r="J959">
        <f>IFERROR(PERCENTRANK(E:E,E959),0)</f>
        <v/>
      </c>
      <c r="K959">
        <f>IFERROR(1 - PERCENTRANK(F:F,F959),0)</f>
        <v/>
      </c>
      <c r="L959">
        <f>IFERROR(PERCENTRANK(G:G,G959),0)</f>
        <v/>
      </c>
      <c r="M959">
        <f>H959*weightA+I959*weightB+J959*weightC+K959*weightD+L959*weightE</f>
        <v/>
      </c>
    </row>
    <row r="960" spans="1:13">
      <c r="A960">
        <f>RANK(M960,M:M)</f>
        <v/>
      </c>
      <c r="C960">
        <f>SUMIFS('Input - target event report'!H:H,'Input - target event report'!L:L,B960,'Input - target event report'!D:D, "Private Investment")</f>
        <v/>
      </c>
      <c r="D960">
        <f>IF(E960&lt;2, "N/A", (MAXIFS('Input - target event report'!E:E,'Input - target event report'!L:L,B:B,'Input - target event report'!D:D,"Private Investment")-MINIFS('Input - target event report'!E:E,'Input - target event report'!L:L,B:B,'Input - target event report'!D:D,"Private Investment"))/(E960-1))</f>
        <v/>
      </c>
      <c r="E960">
        <f>COUNTIFS('Input - target event report'!L:L,B960,'Input - target event report'!D:D, "Private Investment")</f>
        <v/>
      </c>
      <c r="F960">
        <f>AVERAGEIF(INDEX('Input - companies list'!$A:$BG, 0, MATCH("Clusters 0",'Input - companies list'!$A$1:$BG$1, 0)),'Output - Cluster ranking'!B960,INDEX('Input - companies list'!$A:$BG, 0, MATCH("Flow",'Input - companies list'!$A$1:$BG$1, 0)))</f>
        <v/>
      </c>
      <c r="G960">
        <f>AVERAGEIF(INDEX('Input - companies list'!$A:$BG, 0, MATCH("Clusters 0",'Input - companies list'!$A$1:$BG$1, 0)),'Output - Cluster ranking'!B960,INDEX('Input - companies list'!$A:$BG, 0, MATCH("Inter-Cluster Connectivity",'Input - companies list'!$A$1:$BG$1, 0)))</f>
        <v/>
      </c>
      <c r="H960">
        <f>IFERROR(PERCENTRANK(C:C,C960),0)</f>
        <v/>
      </c>
      <c r="I960">
        <f>IFERROR(1 - PERCENTRANK(D:D,D960),0)</f>
        <v/>
      </c>
      <c r="J960">
        <f>IFERROR(PERCENTRANK(E:E,E960),0)</f>
        <v/>
      </c>
      <c r="K960">
        <f>IFERROR(1 - PERCENTRANK(F:F,F960),0)</f>
        <v/>
      </c>
      <c r="L960">
        <f>IFERROR(PERCENTRANK(G:G,G960),0)</f>
        <v/>
      </c>
      <c r="M960">
        <f>H960*weightA+I960*weightB+J960*weightC+K960*weightD+L960*weightE</f>
        <v/>
      </c>
    </row>
    <row r="961" spans="1:13">
      <c r="A961">
        <f>RANK(M961,M:M)</f>
        <v/>
      </c>
      <c r="C961">
        <f>SUMIFS('Input - target event report'!H:H,'Input - target event report'!L:L,B961,'Input - target event report'!D:D, "Private Investment")</f>
        <v/>
      </c>
      <c r="D961">
        <f>IF(E961&lt;2, "N/A", (MAXIFS('Input - target event report'!E:E,'Input - target event report'!L:L,B:B,'Input - target event report'!D:D,"Private Investment")-MINIFS('Input - target event report'!E:E,'Input - target event report'!L:L,B:B,'Input - target event report'!D:D,"Private Investment"))/(E961-1))</f>
        <v/>
      </c>
      <c r="E961">
        <f>COUNTIFS('Input - target event report'!L:L,B961,'Input - target event report'!D:D, "Private Investment")</f>
        <v/>
      </c>
      <c r="F961">
        <f>AVERAGEIF(INDEX('Input - companies list'!$A:$BG, 0, MATCH("Clusters 0",'Input - companies list'!$A$1:$BG$1, 0)),'Output - Cluster ranking'!B961,INDEX('Input - companies list'!$A:$BG, 0, MATCH("Flow",'Input - companies list'!$A$1:$BG$1, 0)))</f>
        <v/>
      </c>
      <c r="G961">
        <f>AVERAGEIF(INDEX('Input - companies list'!$A:$BG, 0, MATCH("Clusters 0",'Input - companies list'!$A$1:$BG$1, 0)),'Output - Cluster ranking'!B961,INDEX('Input - companies list'!$A:$BG, 0, MATCH("Inter-Cluster Connectivity",'Input - companies list'!$A$1:$BG$1, 0)))</f>
        <v/>
      </c>
      <c r="H961">
        <f>IFERROR(PERCENTRANK(C:C,C961),0)</f>
        <v/>
      </c>
      <c r="I961">
        <f>IFERROR(1 - PERCENTRANK(D:D,D961),0)</f>
        <v/>
      </c>
      <c r="J961">
        <f>IFERROR(PERCENTRANK(E:E,E961),0)</f>
        <v/>
      </c>
      <c r="K961">
        <f>IFERROR(1 - PERCENTRANK(F:F,F961),0)</f>
        <v/>
      </c>
      <c r="L961">
        <f>IFERROR(PERCENTRANK(G:G,G961),0)</f>
        <v/>
      </c>
      <c r="M961">
        <f>H961*weightA+I961*weightB+J961*weightC+K961*weightD+L961*weightE</f>
        <v/>
      </c>
    </row>
    <row r="962" spans="1:13">
      <c r="A962">
        <f>RANK(M962,M:M)</f>
        <v/>
      </c>
      <c r="C962">
        <f>SUMIFS('Input - target event report'!H:H,'Input - target event report'!L:L,B962,'Input - target event report'!D:D, "Private Investment")</f>
        <v/>
      </c>
      <c r="D962">
        <f>IF(E962&lt;2, "N/A", (MAXIFS('Input - target event report'!E:E,'Input - target event report'!L:L,B:B,'Input - target event report'!D:D,"Private Investment")-MINIFS('Input - target event report'!E:E,'Input - target event report'!L:L,B:B,'Input - target event report'!D:D,"Private Investment"))/(E962-1))</f>
        <v/>
      </c>
      <c r="E962">
        <f>COUNTIFS('Input - target event report'!L:L,B962,'Input - target event report'!D:D, "Private Investment")</f>
        <v/>
      </c>
      <c r="F962">
        <f>AVERAGEIF(INDEX('Input - companies list'!$A:$BG, 0, MATCH("Clusters 0",'Input - companies list'!$A$1:$BG$1, 0)),'Output - Cluster ranking'!B962,INDEX('Input - companies list'!$A:$BG, 0, MATCH("Flow",'Input - companies list'!$A$1:$BG$1, 0)))</f>
        <v/>
      </c>
      <c r="G962">
        <f>AVERAGEIF(INDEX('Input - companies list'!$A:$BG, 0, MATCH("Clusters 0",'Input - companies list'!$A$1:$BG$1, 0)),'Output - Cluster ranking'!B962,INDEX('Input - companies list'!$A:$BG, 0, MATCH("Inter-Cluster Connectivity",'Input - companies list'!$A$1:$BG$1, 0)))</f>
        <v/>
      </c>
      <c r="H962">
        <f>IFERROR(PERCENTRANK(C:C,C962),0)</f>
        <v/>
      </c>
      <c r="I962">
        <f>IFERROR(1 - PERCENTRANK(D:D,D962),0)</f>
        <v/>
      </c>
      <c r="J962">
        <f>IFERROR(PERCENTRANK(E:E,E962),0)</f>
        <v/>
      </c>
      <c r="K962">
        <f>IFERROR(1 - PERCENTRANK(F:F,F962),0)</f>
        <v/>
      </c>
      <c r="L962">
        <f>IFERROR(PERCENTRANK(G:G,G962),0)</f>
        <v/>
      </c>
      <c r="M962">
        <f>H962*weightA+I962*weightB+J962*weightC+K962*weightD+L962*weightE</f>
        <v/>
      </c>
    </row>
    <row r="963" spans="1:13">
      <c r="A963">
        <f>RANK(M963,M:M)</f>
        <v/>
      </c>
      <c r="C963">
        <f>SUMIFS('Input - target event report'!H:H,'Input - target event report'!L:L,B963,'Input - target event report'!D:D, "Private Investment")</f>
        <v/>
      </c>
      <c r="D963">
        <f>IF(E963&lt;2, "N/A", (MAXIFS('Input - target event report'!E:E,'Input - target event report'!L:L,B:B,'Input - target event report'!D:D,"Private Investment")-MINIFS('Input - target event report'!E:E,'Input - target event report'!L:L,B:B,'Input - target event report'!D:D,"Private Investment"))/(E963-1))</f>
        <v/>
      </c>
      <c r="E963">
        <f>COUNTIFS('Input - target event report'!L:L,B963,'Input - target event report'!D:D, "Private Investment")</f>
        <v/>
      </c>
      <c r="F963">
        <f>AVERAGEIF(INDEX('Input - companies list'!$A:$BG, 0, MATCH("Clusters 0",'Input - companies list'!$A$1:$BG$1, 0)),'Output - Cluster ranking'!B963,INDEX('Input - companies list'!$A:$BG, 0, MATCH("Flow",'Input - companies list'!$A$1:$BG$1, 0)))</f>
        <v/>
      </c>
      <c r="G963">
        <f>AVERAGEIF(INDEX('Input - companies list'!$A:$BG, 0, MATCH("Clusters 0",'Input - companies list'!$A$1:$BG$1, 0)),'Output - Cluster ranking'!B963,INDEX('Input - companies list'!$A:$BG, 0, MATCH("Inter-Cluster Connectivity",'Input - companies list'!$A$1:$BG$1, 0)))</f>
        <v/>
      </c>
      <c r="H963">
        <f>IFERROR(PERCENTRANK(C:C,C963),0)</f>
        <v/>
      </c>
      <c r="I963">
        <f>IFERROR(1 - PERCENTRANK(D:D,D963),0)</f>
        <v/>
      </c>
      <c r="J963">
        <f>IFERROR(PERCENTRANK(E:E,E963),0)</f>
        <v/>
      </c>
      <c r="K963">
        <f>IFERROR(1 - PERCENTRANK(F:F,F963),0)</f>
        <v/>
      </c>
      <c r="L963">
        <f>IFERROR(PERCENTRANK(G:G,G963),0)</f>
        <v/>
      </c>
      <c r="M963">
        <f>H963*weightA+I963*weightB+J963*weightC+K963*weightD+L963*weightE</f>
        <v/>
      </c>
    </row>
    <row r="964" spans="1:13">
      <c r="A964">
        <f>RANK(M964,M:M)</f>
        <v/>
      </c>
      <c r="C964">
        <f>SUMIFS('Input - target event report'!H:H,'Input - target event report'!L:L,B964,'Input - target event report'!D:D, "Private Investment")</f>
        <v/>
      </c>
      <c r="D964">
        <f>IF(E964&lt;2, "N/A", (MAXIFS('Input - target event report'!E:E,'Input - target event report'!L:L,B:B,'Input - target event report'!D:D,"Private Investment")-MINIFS('Input - target event report'!E:E,'Input - target event report'!L:L,B:B,'Input - target event report'!D:D,"Private Investment"))/(E964-1))</f>
        <v/>
      </c>
      <c r="E964">
        <f>COUNTIFS('Input - target event report'!L:L,B964,'Input - target event report'!D:D, "Private Investment")</f>
        <v/>
      </c>
      <c r="F964">
        <f>AVERAGEIF(INDEX('Input - companies list'!$A:$BG, 0, MATCH("Clusters 0",'Input - companies list'!$A$1:$BG$1, 0)),'Output - Cluster ranking'!B964,INDEX('Input - companies list'!$A:$BG, 0, MATCH("Flow",'Input - companies list'!$A$1:$BG$1, 0)))</f>
        <v/>
      </c>
      <c r="G964">
        <f>AVERAGEIF(INDEX('Input - companies list'!$A:$BG, 0, MATCH("Clusters 0",'Input - companies list'!$A$1:$BG$1, 0)),'Output - Cluster ranking'!B964,INDEX('Input - companies list'!$A:$BG, 0, MATCH("Inter-Cluster Connectivity",'Input - companies list'!$A$1:$BG$1, 0)))</f>
        <v/>
      </c>
      <c r="H964">
        <f>IFERROR(PERCENTRANK(C:C,C964),0)</f>
        <v/>
      </c>
      <c r="I964">
        <f>IFERROR(1 - PERCENTRANK(D:D,D964),0)</f>
        <v/>
      </c>
      <c r="J964">
        <f>IFERROR(PERCENTRANK(E:E,E964),0)</f>
        <v/>
      </c>
      <c r="K964">
        <f>IFERROR(1 - PERCENTRANK(F:F,F964),0)</f>
        <v/>
      </c>
      <c r="L964">
        <f>IFERROR(PERCENTRANK(G:G,G964),0)</f>
        <v/>
      </c>
      <c r="M964">
        <f>H964*weightA+I964*weightB+J964*weightC+K964*weightD+L964*weightE</f>
        <v/>
      </c>
    </row>
    <row r="965" spans="1:13">
      <c r="A965">
        <f>RANK(M965,M:M)</f>
        <v/>
      </c>
      <c r="C965">
        <f>SUMIFS('Input - target event report'!H:H,'Input - target event report'!L:L,B965,'Input - target event report'!D:D, "Private Investment")</f>
        <v/>
      </c>
      <c r="D965">
        <f>IF(E965&lt;2, "N/A", (MAXIFS('Input - target event report'!E:E,'Input - target event report'!L:L,B:B,'Input - target event report'!D:D,"Private Investment")-MINIFS('Input - target event report'!E:E,'Input - target event report'!L:L,B:B,'Input - target event report'!D:D,"Private Investment"))/(E965-1))</f>
        <v/>
      </c>
      <c r="E965">
        <f>COUNTIFS('Input - target event report'!L:L,B965,'Input - target event report'!D:D, "Private Investment")</f>
        <v/>
      </c>
      <c r="F965">
        <f>AVERAGEIF(INDEX('Input - companies list'!$A:$BG, 0, MATCH("Clusters 0",'Input - companies list'!$A$1:$BG$1, 0)),'Output - Cluster ranking'!B965,INDEX('Input - companies list'!$A:$BG, 0, MATCH("Flow",'Input - companies list'!$A$1:$BG$1, 0)))</f>
        <v/>
      </c>
      <c r="G965">
        <f>AVERAGEIF(INDEX('Input - companies list'!$A:$BG, 0, MATCH("Clusters 0",'Input - companies list'!$A$1:$BG$1, 0)),'Output - Cluster ranking'!B965,INDEX('Input - companies list'!$A:$BG, 0, MATCH("Inter-Cluster Connectivity",'Input - companies list'!$A$1:$BG$1, 0)))</f>
        <v/>
      </c>
      <c r="H965">
        <f>IFERROR(PERCENTRANK(C:C,C965),0)</f>
        <v/>
      </c>
      <c r="I965">
        <f>IFERROR(1 - PERCENTRANK(D:D,D965),0)</f>
        <v/>
      </c>
      <c r="J965">
        <f>IFERROR(PERCENTRANK(E:E,E965),0)</f>
        <v/>
      </c>
      <c r="K965">
        <f>IFERROR(1 - PERCENTRANK(F:F,F965),0)</f>
        <v/>
      </c>
      <c r="L965">
        <f>IFERROR(PERCENTRANK(G:G,G965),0)</f>
        <v/>
      </c>
      <c r="M965">
        <f>H965*weightA+I965*weightB+J965*weightC+K965*weightD+L965*weightE</f>
        <v/>
      </c>
    </row>
    <row r="966" spans="1:13">
      <c r="A966">
        <f>RANK(M966,M:M)</f>
        <v/>
      </c>
      <c r="C966">
        <f>SUMIFS('Input - target event report'!H:H,'Input - target event report'!L:L,B966,'Input - target event report'!D:D, "Private Investment")</f>
        <v/>
      </c>
      <c r="D966">
        <f>IF(E966&lt;2, "N/A", (MAXIFS('Input - target event report'!E:E,'Input - target event report'!L:L,B:B,'Input - target event report'!D:D,"Private Investment")-MINIFS('Input - target event report'!E:E,'Input - target event report'!L:L,B:B,'Input - target event report'!D:D,"Private Investment"))/(E966-1))</f>
        <v/>
      </c>
      <c r="E966">
        <f>COUNTIFS('Input - target event report'!L:L,B966,'Input - target event report'!D:D, "Private Investment")</f>
        <v/>
      </c>
      <c r="F966">
        <f>AVERAGEIF(INDEX('Input - companies list'!$A:$BG, 0, MATCH("Clusters 0",'Input - companies list'!$A$1:$BG$1, 0)),'Output - Cluster ranking'!B966,INDEX('Input - companies list'!$A:$BG, 0, MATCH("Flow",'Input - companies list'!$A$1:$BG$1, 0)))</f>
        <v/>
      </c>
      <c r="G966">
        <f>AVERAGEIF(INDEX('Input - companies list'!$A:$BG, 0, MATCH("Clusters 0",'Input - companies list'!$A$1:$BG$1, 0)),'Output - Cluster ranking'!B966,INDEX('Input - companies list'!$A:$BG, 0, MATCH("Inter-Cluster Connectivity",'Input - companies list'!$A$1:$BG$1, 0)))</f>
        <v/>
      </c>
      <c r="H966">
        <f>IFERROR(PERCENTRANK(C:C,C966),0)</f>
        <v/>
      </c>
      <c r="I966">
        <f>IFERROR(1 - PERCENTRANK(D:D,D966),0)</f>
        <v/>
      </c>
      <c r="J966">
        <f>IFERROR(PERCENTRANK(E:E,E966),0)</f>
        <v/>
      </c>
      <c r="K966">
        <f>IFERROR(1 - PERCENTRANK(F:F,F966),0)</f>
        <v/>
      </c>
      <c r="L966">
        <f>IFERROR(PERCENTRANK(G:G,G966),0)</f>
        <v/>
      </c>
      <c r="M966">
        <f>H966*weightA+I966*weightB+J966*weightC+K966*weightD+L966*weightE</f>
        <v/>
      </c>
    </row>
    <row r="967" spans="1:13">
      <c r="A967">
        <f>RANK(M967,M:M)</f>
        <v/>
      </c>
      <c r="C967">
        <f>SUMIFS('Input - target event report'!H:H,'Input - target event report'!L:L,B967,'Input - target event report'!D:D, "Private Investment")</f>
        <v/>
      </c>
      <c r="D967">
        <f>IF(E967&lt;2, "N/A", (MAXIFS('Input - target event report'!E:E,'Input - target event report'!L:L,B:B,'Input - target event report'!D:D,"Private Investment")-MINIFS('Input - target event report'!E:E,'Input - target event report'!L:L,B:B,'Input - target event report'!D:D,"Private Investment"))/(E967-1))</f>
        <v/>
      </c>
      <c r="E967">
        <f>COUNTIFS('Input - target event report'!L:L,B967,'Input - target event report'!D:D, "Private Investment")</f>
        <v/>
      </c>
      <c r="F967">
        <f>AVERAGEIF(INDEX('Input - companies list'!$A:$BG, 0, MATCH("Clusters 0",'Input - companies list'!$A$1:$BG$1, 0)),'Output - Cluster ranking'!B967,INDEX('Input - companies list'!$A:$BG, 0, MATCH("Flow",'Input - companies list'!$A$1:$BG$1, 0)))</f>
        <v/>
      </c>
      <c r="G967">
        <f>AVERAGEIF(INDEX('Input - companies list'!$A:$BG, 0, MATCH("Clusters 0",'Input - companies list'!$A$1:$BG$1, 0)),'Output - Cluster ranking'!B967,INDEX('Input - companies list'!$A:$BG, 0, MATCH("Inter-Cluster Connectivity",'Input - companies list'!$A$1:$BG$1, 0)))</f>
        <v/>
      </c>
      <c r="H967">
        <f>IFERROR(PERCENTRANK(C:C,C967),0)</f>
        <v/>
      </c>
      <c r="I967">
        <f>IFERROR(1 - PERCENTRANK(D:D,D967),0)</f>
        <v/>
      </c>
      <c r="J967">
        <f>IFERROR(PERCENTRANK(E:E,E967),0)</f>
        <v/>
      </c>
      <c r="K967">
        <f>IFERROR(1 - PERCENTRANK(F:F,F967),0)</f>
        <v/>
      </c>
      <c r="L967">
        <f>IFERROR(PERCENTRANK(G:G,G967),0)</f>
        <v/>
      </c>
      <c r="M967">
        <f>H967*weightA+I967*weightB+J967*weightC+K967*weightD+L967*weightE</f>
        <v/>
      </c>
    </row>
    <row r="968" spans="1:13">
      <c r="A968">
        <f>RANK(M968,M:M)</f>
        <v/>
      </c>
      <c r="C968">
        <f>SUMIFS('Input - target event report'!H:H,'Input - target event report'!L:L,B968,'Input - target event report'!D:D, "Private Investment")</f>
        <v/>
      </c>
      <c r="D968">
        <f>IF(E968&lt;2, "N/A", (MAXIFS('Input - target event report'!E:E,'Input - target event report'!L:L,B:B,'Input - target event report'!D:D,"Private Investment")-MINIFS('Input - target event report'!E:E,'Input - target event report'!L:L,B:B,'Input - target event report'!D:D,"Private Investment"))/(E968-1))</f>
        <v/>
      </c>
      <c r="E968">
        <f>COUNTIFS('Input - target event report'!L:L,B968,'Input - target event report'!D:D, "Private Investment")</f>
        <v/>
      </c>
      <c r="F968">
        <f>AVERAGEIF(INDEX('Input - companies list'!$A:$BG, 0, MATCH("Clusters 0",'Input - companies list'!$A$1:$BG$1, 0)),'Output - Cluster ranking'!B968,INDEX('Input - companies list'!$A:$BG, 0, MATCH("Flow",'Input - companies list'!$A$1:$BG$1, 0)))</f>
        <v/>
      </c>
      <c r="G968">
        <f>AVERAGEIF(INDEX('Input - companies list'!$A:$BG, 0, MATCH("Clusters 0",'Input - companies list'!$A$1:$BG$1, 0)),'Output - Cluster ranking'!B968,INDEX('Input - companies list'!$A:$BG, 0, MATCH("Inter-Cluster Connectivity",'Input - companies list'!$A$1:$BG$1, 0)))</f>
        <v/>
      </c>
      <c r="H968">
        <f>IFERROR(PERCENTRANK(C:C,C968),0)</f>
        <v/>
      </c>
      <c r="I968">
        <f>IFERROR(1 - PERCENTRANK(D:D,D968),0)</f>
        <v/>
      </c>
      <c r="J968">
        <f>IFERROR(PERCENTRANK(E:E,E968),0)</f>
        <v/>
      </c>
      <c r="K968">
        <f>IFERROR(1 - PERCENTRANK(F:F,F968),0)</f>
        <v/>
      </c>
      <c r="L968">
        <f>IFERROR(PERCENTRANK(G:G,G968),0)</f>
        <v/>
      </c>
      <c r="M968">
        <f>H968*weightA+I968*weightB+J968*weightC+K968*weightD+L968*weightE</f>
        <v/>
      </c>
    </row>
    <row r="969" spans="1:13">
      <c r="A969">
        <f>RANK(M969,M:M)</f>
        <v/>
      </c>
      <c r="C969">
        <f>SUMIFS('Input - target event report'!H:H,'Input - target event report'!L:L,B969,'Input - target event report'!D:D, "Private Investment")</f>
        <v/>
      </c>
      <c r="D969">
        <f>IF(E969&lt;2, "N/A", (MAXIFS('Input - target event report'!E:E,'Input - target event report'!L:L,B:B,'Input - target event report'!D:D,"Private Investment")-MINIFS('Input - target event report'!E:E,'Input - target event report'!L:L,B:B,'Input - target event report'!D:D,"Private Investment"))/(E969-1))</f>
        <v/>
      </c>
      <c r="E969">
        <f>COUNTIFS('Input - target event report'!L:L,B969,'Input - target event report'!D:D, "Private Investment")</f>
        <v/>
      </c>
      <c r="F969">
        <f>AVERAGEIF(INDEX('Input - companies list'!$A:$BG, 0, MATCH("Clusters 0",'Input - companies list'!$A$1:$BG$1, 0)),'Output - Cluster ranking'!B969,INDEX('Input - companies list'!$A:$BG, 0, MATCH("Flow",'Input - companies list'!$A$1:$BG$1, 0)))</f>
        <v/>
      </c>
      <c r="G969">
        <f>AVERAGEIF(INDEX('Input - companies list'!$A:$BG, 0, MATCH("Clusters 0",'Input - companies list'!$A$1:$BG$1, 0)),'Output - Cluster ranking'!B969,INDEX('Input - companies list'!$A:$BG, 0, MATCH("Inter-Cluster Connectivity",'Input - companies list'!$A$1:$BG$1, 0)))</f>
        <v/>
      </c>
      <c r="H969">
        <f>IFERROR(PERCENTRANK(C:C,C969),0)</f>
        <v/>
      </c>
      <c r="I969">
        <f>IFERROR(1 - PERCENTRANK(D:D,D969),0)</f>
        <v/>
      </c>
      <c r="J969">
        <f>IFERROR(PERCENTRANK(E:E,E969),0)</f>
        <v/>
      </c>
      <c r="K969">
        <f>IFERROR(1 - PERCENTRANK(F:F,F969),0)</f>
        <v/>
      </c>
      <c r="L969">
        <f>IFERROR(PERCENTRANK(G:G,G969),0)</f>
        <v/>
      </c>
      <c r="M969">
        <f>H969*weightA+I969*weightB+J969*weightC+K969*weightD+L969*weightE</f>
        <v/>
      </c>
    </row>
    <row r="970" spans="1:13">
      <c r="A970">
        <f>RANK(M970,M:M)</f>
        <v/>
      </c>
      <c r="C970">
        <f>SUMIFS('Input - target event report'!H:H,'Input - target event report'!L:L,B970,'Input - target event report'!D:D, "Private Investment")</f>
        <v/>
      </c>
      <c r="D970">
        <f>IF(E970&lt;2, "N/A", (MAXIFS('Input - target event report'!E:E,'Input - target event report'!L:L,B:B,'Input - target event report'!D:D,"Private Investment")-MINIFS('Input - target event report'!E:E,'Input - target event report'!L:L,B:B,'Input - target event report'!D:D,"Private Investment"))/(E970-1))</f>
        <v/>
      </c>
      <c r="E970">
        <f>COUNTIFS('Input - target event report'!L:L,B970,'Input - target event report'!D:D, "Private Investment")</f>
        <v/>
      </c>
      <c r="F970">
        <f>AVERAGEIF(INDEX('Input - companies list'!$A:$BG, 0, MATCH("Clusters 0",'Input - companies list'!$A$1:$BG$1, 0)),'Output - Cluster ranking'!B970,INDEX('Input - companies list'!$A:$BG, 0, MATCH("Flow",'Input - companies list'!$A$1:$BG$1, 0)))</f>
        <v/>
      </c>
      <c r="G970">
        <f>AVERAGEIF(INDEX('Input - companies list'!$A:$BG, 0, MATCH("Clusters 0",'Input - companies list'!$A$1:$BG$1, 0)),'Output - Cluster ranking'!B970,INDEX('Input - companies list'!$A:$BG, 0, MATCH("Inter-Cluster Connectivity",'Input - companies list'!$A$1:$BG$1, 0)))</f>
        <v/>
      </c>
      <c r="H970">
        <f>IFERROR(PERCENTRANK(C:C,C970),0)</f>
        <v/>
      </c>
      <c r="I970">
        <f>IFERROR(1 - PERCENTRANK(D:D,D970),0)</f>
        <v/>
      </c>
      <c r="J970">
        <f>IFERROR(PERCENTRANK(E:E,E970),0)</f>
        <v/>
      </c>
      <c r="K970">
        <f>IFERROR(1 - PERCENTRANK(F:F,F970),0)</f>
        <v/>
      </c>
      <c r="L970">
        <f>IFERROR(PERCENTRANK(G:G,G970),0)</f>
        <v/>
      </c>
      <c r="M970">
        <f>H970*weightA+I970*weightB+J970*weightC+K970*weightD+L970*weightE</f>
        <v/>
      </c>
    </row>
    <row r="971" spans="1:13">
      <c r="A971">
        <f>RANK(M971,M:M)</f>
        <v/>
      </c>
      <c r="C971">
        <f>SUMIFS('Input - target event report'!H:H,'Input - target event report'!L:L,B971,'Input - target event report'!D:D, "Private Investment")</f>
        <v/>
      </c>
      <c r="D971">
        <f>IF(E971&lt;2, "N/A", (MAXIFS('Input - target event report'!E:E,'Input - target event report'!L:L,B:B,'Input - target event report'!D:D,"Private Investment")-MINIFS('Input - target event report'!E:E,'Input - target event report'!L:L,B:B,'Input - target event report'!D:D,"Private Investment"))/(E971-1))</f>
        <v/>
      </c>
      <c r="E971">
        <f>COUNTIFS('Input - target event report'!L:L,B971,'Input - target event report'!D:D, "Private Investment")</f>
        <v/>
      </c>
      <c r="F971">
        <f>AVERAGEIF(INDEX('Input - companies list'!$A:$BG, 0, MATCH("Clusters 0",'Input - companies list'!$A$1:$BG$1, 0)),'Output - Cluster ranking'!B971,INDEX('Input - companies list'!$A:$BG, 0, MATCH("Flow",'Input - companies list'!$A$1:$BG$1, 0)))</f>
        <v/>
      </c>
      <c r="G971">
        <f>AVERAGEIF(INDEX('Input - companies list'!$A:$BG, 0, MATCH("Clusters 0",'Input - companies list'!$A$1:$BG$1, 0)),'Output - Cluster ranking'!B971,INDEX('Input - companies list'!$A:$BG, 0, MATCH("Inter-Cluster Connectivity",'Input - companies list'!$A$1:$BG$1, 0)))</f>
        <v/>
      </c>
      <c r="H971">
        <f>IFERROR(PERCENTRANK(C:C,C971),0)</f>
        <v/>
      </c>
      <c r="I971">
        <f>IFERROR(1 - PERCENTRANK(D:D,D971),0)</f>
        <v/>
      </c>
      <c r="J971">
        <f>IFERROR(PERCENTRANK(E:E,E971),0)</f>
        <v/>
      </c>
      <c r="K971">
        <f>IFERROR(1 - PERCENTRANK(F:F,F971),0)</f>
        <v/>
      </c>
      <c r="L971">
        <f>IFERROR(PERCENTRANK(G:G,G971),0)</f>
        <v/>
      </c>
      <c r="M971">
        <f>H971*weightA+I971*weightB+J971*weightC+K971*weightD+L971*weightE</f>
        <v/>
      </c>
    </row>
    <row r="972" spans="1:13">
      <c r="A972">
        <f>RANK(M972,M:M)</f>
        <v/>
      </c>
      <c r="C972">
        <f>SUMIFS('Input - target event report'!H:H,'Input - target event report'!L:L,B972,'Input - target event report'!D:D, "Private Investment")</f>
        <v/>
      </c>
      <c r="D972">
        <f>IF(E972&lt;2, "N/A", (MAXIFS('Input - target event report'!E:E,'Input - target event report'!L:L,B:B,'Input - target event report'!D:D,"Private Investment")-MINIFS('Input - target event report'!E:E,'Input - target event report'!L:L,B:B,'Input - target event report'!D:D,"Private Investment"))/(E972-1))</f>
        <v/>
      </c>
      <c r="E972">
        <f>COUNTIFS('Input - target event report'!L:L,B972,'Input - target event report'!D:D, "Private Investment")</f>
        <v/>
      </c>
      <c r="F972">
        <f>AVERAGEIF(INDEX('Input - companies list'!$A:$BG, 0, MATCH("Clusters 0",'Input - companies list'!$A$1:$BG$1, 0)),'Output - Cluster ranking'!B972,INDEX('Input - companies list'!$A:$BG, 0, MATCH("Flow",'Input - companies list'!$A$1:$BG$1, 0)))</f>
        <v/>
      </c>
      <c r="G972">
        <f>AVERAGEIF(INDEX('Input - companies list'!$A:$BG, 0, MATCH("Clusters 0",'Input - companies list'!$A$1:$BG$1, 0)),'Output - Cluster ranking'!B972,INDEX('Input - companies list'!$A:$BG, 0, MATCH("Inter-Cluster Connectivity",'Input - companies list'!$A$1:$BG$1, 0)))</f>
        <v/>
      </c>
      <c r="H972">
        <f>IFERROR(PERCENTRANK(C:C,C972),0)</f>
        <v/>
      </c>
      <c r="I972">
        <f>IFERROR(1 - PERCENTRANK(D:D,D972),0)</f>
        <v/>
      </c>
      <c r="J972">
        <f>IFERROR(PERCENTRANK(E:E,E972),0)</f>
        <v/>
      </c>
      <c r="K972">
        <f>IFERROR(1 - PERCENTRANK(F:F,F972),0)</f>
        <v/>
      </c>
      <c r="L972">
        <f>IFERROR(PERCENTRANK(G:G,G972),0)</f>
        <v/>
      </c>
      <c r="M972">
        <f>H972*weightA+I972*weightB+J972*weightC+K972*weightD+L972*weightE</f>
        <v/>
      </c>
    </row>
    <row r="973" spans="1:13">
      <c r="A973">
        <f>RANK(M973,M:M)</f>
        <v/>
      </c>
      <c r="C973">
        <f>SUMIFS('Input - target event report'!H:H,'Input - target event report'!L:L,B973,'Input - target event report'!D:D, "Private Investment")</f>
        <v/>
      </c>
      <c r="D973">
        <f>IF(E973&lt;2, "N/A", (MAXIFS('Input - target event report'!E:E,'Input - target event report'!L:L,B:B,'Input - target event report'!D:D,"Private Investment")-MINIFS('Input - target event report'!E:E,'Input - target event report'!L:L,B:B,'Input - target event report'!D:D,"Private Investment"))/(E973-1))</f>
        <v/>
      </c>
      <c r="E973">
        <f>COUNTIFS('Input - target event report'!L:L,B973,'Input - target event report'!D:D, "Private Investment")</f>
        <v/>
      </c>
      <c r="F973">
        <f>AVERAGEIF(INDEX('Input - companies list'!$A:$BG, 0, MATCH("Clusters 0",'Input - companies list'!$A$1:$BG$1, 0)),'Output - Cluster ranking'!B973,INDEX('Input - companies list'!$A:$BG, 0, MATCH("Flow",'Input - companies list'!$A$1:$BG$1, 0)))</f>
        <v/>
      </c>
      <c r="G973">
        <f>AVERAGEIF(INDEX('Input - companies list'!$A:$BG, 0, MATCH("Clusters 0",'Input - companies list'!$A$1:$BG$1, 0)),'Output - Cluster ranking'!B973,INDEX('Input - companies list'!$A:$BG, 0, MATCH("Inter-Cluster Connectivity",'Input - companies list'!$A$1:$BG$1, 0)))</f>
        <v/>
      </c>
      <c r="H973">
        <f>IFERROR(PERCENTRANK(C:C,C973),0)</f>
        <v/>
      </c>
      <c r="I973">
        <f>IFERROR(1 - PERCENTRANK(D:D,D973),0)</f>
        <v/>
      </c>
      <c r="J973">
        <f>IFERROR(PERCENTRANK(E:E,E973),0)</f>
        <v/>
      </c>
      <c r="K973">
        <f>IFERROR(1 - PERCENTRANK(F:F,F973),0)</f>
        <v/>
      </c>
      <c r="L973">
        <f>IFERROR(PERCENTRANK(G:G,G973),0)</f>
        <v/>
      </c>
      <c r="M973">
        <f>H973*weightA+I973*weightB+J973*weightC+K973*weightD+L973*weightE</f>
        <v/>
      </c>
    </row>
    <row r="974" spans="1:13">
      <c r="A974">
        <f>RANK(M974,M:M)</f>
        <v/>
      </c>
      <c r="C974">
        <f>SUMIFS('Input - target event report'!H:H,'Input - target event report'!L:L,B974,'Input - target event report'!D:D, "Private Investment")</f>
        <v/>
      </c>
      <c r="D974">
        <f>IF(E974&lt;2, "N/A", (MAXIFS('Input - target event report'!E:E,'Input - target event report'!L:L,B:B,'Input - target event report'!D:D,"Private Investment")-MINIFS('Input - target event report'!E:E,'Input - target event report'!L:L,B:B,'Input - target event report'!D:D,"Private Investment"))/(E974-1))</f>
        <v/>
      </c>
      <c r="E974">
        <f>COUNTIFS('Input - target event report'!L:L,B974,'Input - target event report'!D:D, "Private Investment")</f>
        <v/>
      </c>
      <c r="F974">
        <f>AVERAGEIF(INDEX('Input - companies list'!$A:$BG, 0, MATCH("Clusters 0",'Input - companies list'!$A$1:$BG$1, 0)),'Output - Cluster ranking'!B974,INDEX('Input - companies list'!$A:$BG, 0, MATCH("Flow",'Input - companies list'!$A$1:$BG$1, 0)))</f>
        <v/>
      </c>
      <c r="G974">
        <f>AVERAGEIF(INDEX('Input - companies list'!$A:$BG, 0, MATCH("Clusters 0",'Input - companies list'!$A$1:$BG$1, 0)),'Output - Cluster ranking'!B974,INDEX('Input - companies list'!$A:$BG, 0, MATCH("Inter-Cluster Connectivity",'Input - companies list'!$A$1:$BG$1, 0)))</f>
        <v/>
      </c>
      <c r="H974">
        <f>IFERROR(PERCENTRANK(C:C,C974),0)</f>
        <v/>
      </c>
      <c r="I974">
        <f>IFERROR(1 - PERCENTRANK(D:D,D974),0)</f>
        <v/>
      </c>
      <c r="J974">
        <f>IFERROR(PERCENTRANK(E:E,E974),0)</f>
        <v/>
      </c>
      <c r="K974">
        <f>IFERROR(1 - PERCENTRANK(F:F,F974),0)</f>
        <v/>
      </c>
      <c r="L974">
        <f>IFERROR(PERCENTRANK(G:G,G974),0)</f>
        <v/>
      </c>
      <c r="M974">
        <f>H974*weightA+I974*weightB+J974*weightC+K974*weightD+L974*weightE</f>
        <v/>
      </c>
    </row>
    <row r="975" spans="1:13">
      <c r="A975">
        <f>RANK(M975,M:M)</f>
        <v/>
      </c>
      <c r="C975">
        <f>SUMIFS('Input - target event report'!H:H,'Input - target event report'!L:L,B975,'Input - target event report'!D:D, "Private Investment")</f>
        <v/>
      </c>
      <c r="D975">
        <f>IF(E975&lt;2, "N/A", (MAXIFS('Input - target event report'!E:E,'Input - target event report'!L:L,B:B,'Input - target event report'!D:D,"Private Investment")-MINIFS('Input - target event report'!E:E,'Input - target event report'!L:L,B:B,'Input - target event report'!D:D,"Private Investment"))/(E975-1))</f>
        <v/>
      </c>
      <c r="E975">
        <f>COUNTIFS('Input - target event report'!L:L,B975,'Input - target event report'!D:D, "Private Investment")</f>
        <v/>
      </c>
      <c r="F975">
        <f>AVERAGEIF(INDEX('Input - companies list'!$A:$BG, 0, MATCH("Clusters 0",'Input - companies list'!$A$1:$BG$1, 0)),'Output - Cluster ranking'!B975,INDEX('Input - companies list'!$A:$BG, 0, MATCH("Flow",'Input - companies list'!$A$1:$BG$1, 0)))</f>
        <v/>
      </c>
      <c r="G975">
        <f>AVERAGEIF(INDEX('Input - companies list'!$A:$BG, 0, MATCH("Clusters 0",'Input - companies list'!$A$1:$BG$1, 0)),'Output - Cluster ranking'!B975,INDEX('Input - companies list'!$A:$BG, 0, MATCH("Inter-Cluster Connectivity",'Input - companies list'!$A$1:$BG$1, 0)))</f>
        <v/>
      </c>
      <c r="H975">
        <f>IFERROR(PERCENTRANK(C:C,C975),0)</f>
        <v/>
      </c>
      <c r="I975">
        <f>IFERROR(1 - PERCENTRANK(D:D,D975),0)</f>
        <v/>
      </c>
      <c r="J975">
        <f>IFERROR(PERCENTRANK(E:E,E975),0)</f>
        <v/>
      </c>
      <c r="K975">
        <f>IFERROR(1 - PERCENTRANK(F:F,F975),0)</f>
        <v/>
      </c>
      <c r="L975">
        <f>IFERROR(PERCENTRANK(G:G,G975),0)</f>
        <v/>
      </c>
      <c r="M975">
        <f>H975*weightA+I975*weightB+J975*weightC+K975*weightD+L975*weightE</f>
        <v/>
      </c>
    </row>
    <row r="976" spans="1:13">
      <c r="A976">
        <f>RANK(M976,M:M)</f>
        <v/>
      </c>
      <c r="C976">
        <f>SUMIFS('Input - target event report'!H:H,'Input - target event report'!L:L,B976,'Input - target event report'!D:D, "Private Investment")</f>
        <v/>
      </c>
      <c r="D976">
        <f>IF(E976&lt;2, "N/A", (MAXIFS('Input - target event report'!E:E,'Input - target event report'!L:L,B:B,'Input - target event report'!D:D,"Private Investment")-MINIFS('Input - target event report'!E:E,'Input - target event report'!L:L,B:B,'Input - target event report'!D:D,"Private Investment"))/(E976-1))</f>
        <v/>
      </c>
      <c r="E976">
        <f>COUNTIFS('Input - target event report'!L:L,B976,'Input - target event report'!D:D, "Private Investment")</f>
        <v/>
      </c>
      <c r="F976">
        <f>AVERAGEIF(INDEX('Input - companies list'!$A:$BG, 0, MATCH("Clusters 0",'Input - companies list'!$A$1:$BG$1, 0)),'Output - Cluster ranking'!B976,INDEX('Input - companies list'!$A:$BG, 0, MATCH("Flow",'Input - companies list'!$A$1:$BG$1, 0)))</f>
        <v/>
      </c>
      <c r="G976">
        <f>AVERAGEIF(INDEX('Input - companies list'!$A:$BG, 0, MATCH("Clusters 0",'Input - companies list'!$A$1:$BG$1, 0)),'Output - Cluster ranking'!B976,INDEX('Input - companies list'!$A:$BG, 0, MATCH("Inter-Cluster Connectivity",'Input - companies list'!$A$1:$BG$1, 0)))</f>
        <v/>
      </c>
      <c r="H976">
        <f>IFERROR(PERCENTRANK(C:C,C976),0)</f>
        <v/>
      </c>
      <c r="I976">
        <f>IFERROR(1 - PERCENTRANK(D:D,D976),0)</f>
        <v/>
      </c>
      <c r="J976">
        <f>IFERROR(PERCENTRANK(E:E,E976),0)</f>
        <v/>
      </c>
      <c r="K976">
        <f>IFERROR(1 - PERCENTRANK(F:F,F976),0)</f>
        <v/>
      </c>
      <c r="L976">
        <f>IFERROR(PERCENTRANK(G:G,G976),0)</f>
        <v/>
      </c>
      <c r="M976">
        <f>H976*weightA+I976*weightB+J976*weightC+K976*weightD+L976*weightE</f>
        <v/>
      </c>
    </row>
    <row r="977" spans="1:13">
      <c r="A977">
        <f>RANK(M977,M:M)</f>
        <v/>
      </c>
      <c r="C977">
        <f>SUMIFS('Input - target event report'!H:H,'Input - target event report'!L:L,B977,'Input - target event report'!D:D, "Private Investment")</f>
        <v/>
      </c>
      <c r="D977">
        <f>IF(E977&lt;2, "N/A", (MAXIFS('Input - target event report'!E:E,'Input - target event report'!L:L,B:B,'Input - target event report'!D:D,"Private Investment")-MINIFS('Input - target event report'!E:E,'Input - target event report'!L:L,B:B,'Input - target event report'!D:D,"Private Investment"))/(E977-1))</f>
        <v/>
      </c>
      <c r="E977">
        <f>COUNTIFS('Input - target event report'!L:L,B977,'Input - target event report'!D:D, "Private Investment")</f>
        <v/>
      </c>
      <c r="F977">
        <f>AVERAGEIF(INDEX('Input - companies list'!$A:$BG, 0, MATCH("Clusters 0",'Input - companies list'!$A$1:$BG$1, 0)),'Output - Cluster ranking'!B977,INDEX('Input - companies list'!$A:$BG, 0, MATCH("Flow",'Input - companies list'!$A$1:$BG$1, 0)))</f>
        <v/>
      </c>
      <c r="G977">
        <f>AVERAGEIF(INDEX('Input - companies list'!$A:$BG, 0, MATCH("Clusters 0",'Input - companies list'!$A$1:$BG$1, 0)),'Output - Cluster ranking'!B977,INDEX('Input - companies list'!$A:$BG, 0, MATCH("Inter-Cluster Connectivity",'Input - companies list'!$A$1:$BG$1, 0)))</f>
        <v/>
      </c>
      <c r="H977">
        <f>IFERROR(PERCENTRANK(C:C,C977),0)</f>
        <v/>
      </c>
      <c r="I977">
        <f>IFERROR(1 - PERCENTRANK(D:D,D977),0)</f>
        <v/>
      </c>
      <c r="J977">
        <f>IFERROR(PERCENTRANK(E:E,E977),0)</f>
        <v/>
      </c>
      <c r="K977">
        <f>IFERROR(1 - PERCENTRANK(F:F,F977),0)</f>
        <v/>
      </c>
      <c r="L977">
        <f>IFERROR(PERCENTRANK(G:G,G977),0)</f>
        <v/>
      </c>
      <c r="M977">
        <f>H977*weightA+I977*weightB+J977*weightC+K977*weightD+L977*weightE</f>
        <v/>
      </c>
    </row>
    <row r="978" spans="1:13">
      <c r="A978">
        <f>RANK(M978,M:M)</f>
        <v/>
      </c>
      <c r="C978">
        <f>SUMIFS('Input - target event report'!H:H,'Input - target event report'!L:L,B978,'Input - target event report'!D:D, "Private Investment")</f>
        <v/>
      </c>
      <c r="D978">
        <f>IF(E978&lt;2, "N/A", (MAXIFS('Input - target event report'!E:E,'Input - target event report'!L:L,B:B,'Input - target event report'!D:D,"Private Investment")-MINIFS('Input - target event report'!E:E,'Input - target event report'!L:L,B:B,'Input - target event report'!D:D,"Private Investment"))/(E978-1))</f>
        <v/>
      </c>
      <c r="E978">
        <f>COUNTIFS('Input - target event report'!L:L,B978,'Input - target event report'!D:D, "Private Investment")</f>
        <v/>
      </c>
      <c r="F978">
        <f>AVERAGEIF(INDEX('Input - companies list'!$A:$BG, 0, MATCH("Clusters 0",'Input - companies list'!$A$1:$BG$1, 0)),'Output - Cluster ranking'!B978,INDEX('Input - companies list'!$A:$BG, 0, MATCH("Flow",'Input - companies list'!$A$1:$BG$1, 0)))</f>
        <v/>
      </c>
      <c r="G978">
        <f>AVERAGEIF(INDEX('Input - companies list'!$A:$BG, 0, MATCH("Clusters 0",'Input - companies list'!$A$1:$BG$1, 0)),'Output - Cluster ranking'!B978,INDEX('Input - companies list'!$A:$BG, 0, MATCH("Inter-Cluster Connectivity",'Input - companies list'!$A$1:$BG$1, 0)))</f>
        <v/>
      </c>
      <c r="H978">
        <f>IFERROR(PERCENTRANK(C:C,C978),0)</f>
        <v/>
      </c>
      <c r="I978">
        <f>IFERROR(1 - PERCENTRANK(D:D,D978),0)</f>
        <v/>
      </c>
      <c r="J978">
        <f>IFERROR(PERCENTRANK(E:E,E978),0)</f>
        <v/>
      </c>
      <c r="K978">
        <f>IFERROR(1 - PERCENTRANK(F:F,F978),0)</f>
        <v/>
      </c>
      <c r="L978">
        <f>IFERROR(PERCENTRANK(G:G,G978),0)</f>
        <v/>
      </c>
      <c r="M978">
        <f>H978*weightA+I978*weightB+J978*weightC+K978*weightD+L978*weightE</f>
        <v/>
      </c>
    </row>
    <row r="979" spans="1:13">
      <c r="A979">
        <f>RANK(M979,M:M)</f>
        <v/>
      </c>
      <c r="C979">
        <f>SUMIFS('Input - target event report'!H:H,'Input - target event report'!L:L,B979,'Input - target event report'!D:D, "Private Investment")</f>
        <v/>
      </c>
      <c r="D979">
        <f>IF(E979&lt;2, "N/A", (MAXIFS('Input - target event report'!E:E,'Input - target event report'!L:L,B:B,'Input - target event report'!D:D,"Private Investment")-MINIFS('Input - target event report'!E:E,'Input - target event report'!L:L,B:B,'Input - target event report'!D:D,"Private Investment"))/(E979-1))</f>
        <v/>
      </c>
      <c r="E979">
        <f>COUNTIFS('Input - target event report'!L:L,B979,'Input - target event report'!D:D, "Private Investment")</f>
        <v/>
      </c>
      <c r="F979">
        <f>AVERAGEIF(INDEX('Input - companies list'!$A:$BG, 0, MATCH("Clusters 0",'Input - companies list'!$A$1:$BG$1, 0)),'Output - Cluster ranking'!B979,INDEX('Input - companies list'!$A:$BG, 0, MATCH("Flow",'Input - companies list'!$A$1:$BG$1, 0)))</f>
        <v/>
      </c>
      <c r="G979">
        <f>AVERAGEIF(INDEX('Input - companies list'!$A:$BG, 0, MATCH("Clusters 0",'Input - companies list'!$A$1:$BG$1, 0)),'Output - Cluster ranking'!B979,INDEX('Input - companies list'!$A:$BG, 0, MATCH("Inter-Cluster Connectivity",'Input - companies list'!$A$1:$BG$1, 0)))</f>
        <v/>
      </c>
      <c r="H979">
        <f>IFERROR(PERCENTRANK(C:C,C979),0)</f>
        <v/>
      </c>
      <c r="I979">
        <f>IFERROR(1 - PERCENTRANK(D:D,D979),0)</f>
        <v/>
      </c>
      <c r="J979">
        <f>IFERROR(PERCENTRANK(E:E,E979),0)</f>
        <v/>
      </c>
      <c r="K979">
        <f>IFERROR(1 - PERCENTRANK(F:F,F979),0)</f>
        <v/>
      </c>
      <c r="L979">
        <f>IFERROR(PERCENTRANK(G:G,G979),0)</f>
        <v/>
      </c>
      <c r="M979">
        <f>H979*weightA+I979*weightB+J979*weightC+K979*weightD+L979*weightE</f>
        <v/>
      </c>
    </row>
    <row r="980" spans="1:13">
      <c r="A980">
        <f>RANK(M980,M:M)</f>
        <v/>
      </c>
      <c r="C980">
        <f>SUMIFS('Input - target event report'!H:H,'Input - target event report'!L:L,B980,'Input - target event report'!D:D, "Private Investment")</f>
        <v/>
      </c>
      <c r="D980">
        <f>IF(E980&lt;2, "N/A", (MAXIFS('Input - target event report'!E:E,'Input - target event report'!L:L,B:B,'Input - target event report'!D:D,"Private Investment")-MINIFS('Input - target event report'!E:E,'Input - target event report'!L:L,B:B,'Input - target event report'!D:D,"Private Investment"))/(E980-1))</f>
        <v/>
      </c>
      <c r="E980">
        <f>COUNTIFS('Input - target event report'!L:L,B980,'Input - target event report'!D:D, "Private Investment")</f>
        <v/>
      </c>
      <c r="F980">
        <f>AVERAGEIF(INDEX('Input - companies list'!$A:$BG, 0, MATCH("Clusters 0",'Input - companies list'!$A$1:$BG$1, 0)),'Output - Cluster ranking'!B980,INDEX('Input - companies list'!$A:$BG, 0, MATCH("Flow",'Input - companies list'!$A$1:$BG$1, 0)))</f>
        <v/>
      </c>
      <c r="G980">
        <f>AVERAGEIF(INDEX('Input - companies list'!$A:$BG, 0, MATCH("Clusters 0",'Input - companies list'!$A$1:$BG$1, 0)),'Output - Cluster ranking'!B980,INDEX('Input - companies list'!$A:$BG, 0, MATCH("Inter-Cluster Connectivity",'Input - companies list'!$A$1:$BG$1, 0)))</f>
        <v/>
      </c>
      <c r="H980">
        <f>IFERROR(PERCENTRANK(C:C,C980),0)</f>
        <v/>
      </c>
      <c r="I980">
        <f>IFERROR(1 - PERCENTRANK(D:D,D980),0)</f>
        <v/>
      </c>
      <c r="J980">
        <f>IFERROR(PERCENTRANK(E:E,E980),0)</f>
        <v/>
      </c>
      <c r="K980">
        <f>IFERROR(1 - PERCENTRANK(F:F,F980),0)</f>
        <v/>
      </c>
      <c r="L980">
        <f>IFERROR(PERCENTRANK(G:G,G980),0)</f>
        <v/>
      </c>
      <c r="M980">
        <f>H980*weightA+I980*weightB+J980*weightC+K980*weightD+L980*weightE</f>
        <v/>
      </c>
    </row>
    <row r="981" spans="1:13">
      <c r="A981">
        <f>RANK(M981,M:M)</f>
        <v/>
      </c>
      <c r="C981">
        <f>SUMIFS('Input - target event report'!H:H,'Input - target event report'!L:L,B981,'Input - target event report'!D:D, "Private Investment")</f>
        <v/>
      </c>
      <c r="D981">
        <f>IF(E981&lt;2, "N/A", (MAXIFS('Input - target event report'!E:E,'Input - target event report'!L:L,B:B,'Input - target event report'!D:D,"Private Investment")-MINIFS('Input - target event report'!E:E,'Input - target event report'!L:L,B:B,'Input - target event report'!D:D,"Private Investment"))/(E981-1))</f>
        <v/>
      </c>
      <c r="E981">
        <f>COUNTIFS('Input - target event report'!L:L,B981,'Input - target event report'!D:D, "Private Investment")</f>
        <v/>
      </c>
      <c r="F981">
        <f>AVERAGEIF(INDEX('Input - companies list'!$A:$BG, 0, MATCH("Clusters 0",'Input - companies list'!$A$1:$BG$1, 0)),'Output - Cluster ranking'!B981,INDEX('Input - companies list'!$A:$BG, 0, MATCH("Flow",'Input - companies list'!$A$1:$BG$1, 0)))</f>
        <v/>
      </c>
      <c r="G981">
        <f>AVERAGEIF(INDEX('Input - companies list'!$A:$BG, 0, MATCH("Clusters 0",'Input - companies list'!$A$1:$BG$1, 0)),'Output - Cluster ranking'!B981,INDEX('Input - companies list'!$A:$BG, 0, MATCH("Inter-Cluster Connectivity",'Input - companies list'!$A$1:$BG$1, 0)))</f>
        <v/>
      </c>
      <c r="H981">
        <f>IFERROR(PERCENTRANK(C:C,C981),0)</f>
        <v/>
      </c>
      <c r="I981">
        <f>IFERROR(1 - PERCENTRANK(D:D,D981),0)</f>
        <v/>
      </c>
      <c r="J981">
        <f>IFERROR(PERCENTRANK(E:E,E981),0)</f>
        <v/>
      </c>
      <c r="K981">
        <f>IFERROR(1 - PERCENTRANK(F:F,F981),0)</f>
        <v/>
      </c>
      <c r="L981">
        <f>IFERROR(PERCENTRANK(G:G,G981),0)</f>
        <v/>
      </c>
      <c r="M981">
        <f>H981*weightA+I981*weightB+J981*weightC+K981*weightD+L981*weightE</f>
        <v/>
      </c>
    </row>
    <row r="982" spans="1:13">
      <c r="A982">
        <f>RANK(M982,M:M)</f>
        <v/>
      </c>
      <c r="C982">
        <f>SUMIFS('Input - target event report'!H:H,'Input - target event report'!L:L,B982,'Input - target event report'!D:D, "Private Investment")</f>
        <v/>
      </c>
      <c r="D982">
        <f>IF(E982&lt;2, "N/A", (MAXIFS('Input - target event report'!E:E,'Input - target event report'!L:L,B:B,'Input - target event report'!D:D,"Private Investment")-MINIFS('Input - target event report'!E:E,'Input - target event report'!L:L,B:B,'Input - target event report'!D:D,"Private Investment"))/(E982-1))</f>
        <v/>
      </c>
      <c r="E982">
        <f>COUNTIFS('Input - target event report'!L:L,B982,'Input - target event report'!D:D, "Private Investment")</f>
        <v/>
      </c>
      <c r="F982">
        <f>AVERAGEIF(INDEX('Input - companies list'!$A:$BG, 0, MATCH("Clusters 0",'Input - companies list'!$A$1:$BG$1, 0)),'Output - Cluster ranking'!B982,INDEX('Input - companies list'!$A:$BG, 0, MATCH("Flow",'Input - companies list'!$A$1:$BG$1, 0)))</f>
        <v/>
      </c>
      <c r="G982">
        <f>AVERAGEIF(INDEX('Input - companies list'!$A:$BG, 0, MATCH("Clusters 0",'Input - companies list'!$A$1:$BG$1, 0)),'Output - Cluster ranking'!B982,INDEX('Input - companies list'!$A:$BG, 0, MATCH("Inter-Cluster Connectivity",'Input - companies list'!$A$1:$BG$1, 0)))</f>
        <v/>
      </c>
      <c r="H982">
        <f>IFERROR(PERCENTRANK(C:C,C982),0)</f>
        <v/>
      </c>
      <c r="I982">
        <f>IFERROR(1 - PERCENTRANK(D:D,D982),0)</f>
        <v/>
      </c>
      <c r="J982">
        <f>IFERROR(PERCENTRANK(E:E,E982),0)</f>
        <v/>
      </c>
      <c r="K982">
        <f>IFERROR(1 - PERCENTRANK(F:F,F982),0)</f>
        <v/>
      </c>
      <c r="L982">
        <f>IFERROR(PERCENTRANK(G:G,G982),0)</f>
        <v/>
      </c>
      <c r="M982">
        <f>H982*weightA+I982*weightB+J982*weightC+K982*weightD+L982*weightE</f>
        <v/>
      </c>
    </row>
    <row r="983" spans="1:13">
      <c r="A983">
        <f>RANK(M983,M:M)</f>
        <v/>
      </c>
      <c r="C983">
        <f>SUMIFS('Input - target event report'!H:H,'Input - target event report'!L:L,B983,'Input - target event report'!D:D, "Private Investment")</f>
        <v/>
      </c>
      <c r="D983">
        <f>IF(E983&lt;2, "N/A", (MAXIFS('Input - target event report'!E:E,'Input - target event report'!L:L,B:B,'Input - target event report'!D:D,"Private Investment")-MINIFS('Input - target event report'!E:E,'Input - target event report'!L:L,B:B,'Input - target event report'!D:D,"Private Investment"))/(E983-1))</f>
        <v/>
      </c>
      <c r="E983">
        <f>COUNTIFS('Input - target event report'!L:L,B983,'Input - target event report'!D:D, "Private Investment")</f>
        <v/>
      </c>
      <c r="F983">
        <f>AVERAGEIF(INDEX('Input - companies list'!$A:$BG, 0, MATCH("Clusters 0",'Input - companies list'!$A$1:$BG$1, 0)),'Output - Cluster ranking'!B983,INDEX('Input - companies list'!$A:$BG, 0, MATCH("Flow",'Input - companies list'!$A$1:$BG$1, 0)))</f>
        <v/>
      </c>
      <c r="G983">
        <f>AVERAGEIF(INDEX('Input - companies list'!$A:$BG, 0, MATCH("Clusters 0",'Input - companies list'!$A$1:$BG$1, 0)),'Output - Cluster ranking'!B983,INDEX('Input - companies list'!$A:$BG, 0, MATCH("Inter-Cluster Connectivity",'Input - companies list'!$A$1:$BG$1, 0)))</f>
        <v/>
      </c>
      <c r="H983">
        <f>IFERROR(PERCENTRANK(C:C,C983),0)</f>
        <v/>
      </c>
      <c r="I983">
        <f>IFERROR(1 - PERCENTRANK(D:D,D983),0)</f>
        <v/>
      </c>
      <c r="J983">
        <f>IFERROR(PERCENTRANK(E:E,E983),0)</f>
        <v/>
      </c>
      <c r="K983">
        <f>IFERROR(1 - PERCENTRANK(F:F,F983),0)</f>
        <v/>
      </c>
      <c r="L983">
        <f>IFERROR(PERCENTRANK(G:G,G983),0)</f>
        <v/>
      </c>
      <c r="M983">
        <f>H983*weightA+I983*weightB+J983*weightC+K983*weightD+L983*weightE</f>
        <v/>
      </c>
    </row>
    <row r="984" spans="1:13">
      <c r="A984">
        <f>RANK(M984,M:M)</f>
        <v/>
      </c>
      <c r="C984">
        <f>SUMIFS('Input - target event report'!H:H,'Input - target event report'!L:L,B984,'Input - target event report'!D:D, "Private Investment")</f>
        <v/>
      </c>
      <c r="D984">
        <f>IF(E984&lt;2, "N/A", (MAXIFS('Input - target event report'!E:E,'Input - target event report'!L:L,B:B,'Input - target event report'!D:D,"Private Investment")-MINIFS('Input - target event report'!E:E,'Input - target event report'!L:L,B:B,'Input - target event report'!D:D,"Private Investment"))/(E984-1))</f>
        <v/>
      </c>
      <c r="E984">
        <f>COUNTIFS('Input - target event report'!L:L,B984,'Input - target event report'!D:D, "Private Investment")</f>
        <v/>
      </c>
      <c r="F984">
        <f>AVERAGEIF(INDEX('Input - companies list'!$A:$BG, 0, MATCH("Clusters 0",'Input - companies list'!$A$1:$BG$1, 0)),'Output - Cluster ranking'!B984,INDEX('Input - companies list'!$A:$BG, 0, MATCH("Flow",'Input - companies list'!$A$1:$BG$1, 0)))</f>
        <v/>
      </c>
      <c r="G984">
        <f>AVERAGEIF(INDEX('Input - companies list'!$A:$BG, 0, MATCH("Clusters 0",'Input - companies list'!$A$1:$BG$1, 0)),'Output - Cluster ranking'!B984,INDEX('Input - companies list'!$A:$BG, 0, MATCH("Inter-Cluster Connectivity",'Input - companies list'!$A$1:$BG$1, 0)))</f>
        <v/>
      </c>
      <c r="H984">
        <f>IFERROR(PERCENTRANK(C:C,C984),0)</f>
        <v/>
      </c>
      <c r="I984">
        <f>IFERROR(1 - PERCENTRANK(D:D,D984),0)</f>
        <v/>
      </c>
      <c r="J984">
        <f>IFERROR(PERCENTRANK(E:E,E984),0)</f>
        <v/>
      </c>
      <c r="K984">
        <f>IFERROR(1 - PERCENTRANK(F:F,F984),0)</f>
        <v/>
      </c>
      <c r="L984">
        <f>IFERROR(PERCENTRANK(G:G,G984),0)</f>
        <v/>
      </c>
      <c r="M984">
        <f>H984*weightA+I984*weightB+J984*weightC+K984*weightD+L984*weightE</f>
        <v/>
      </c>
    </row>
    <row r="985" spans="1:13">
      <c r="A985">
        <f>RANK(M985,M:M)</f>
        <v/>
      </c>
      <c r="C985">
        <f>SUMIFS('Input - target event report'!H:H,'Input - target event report'!L:L,B985,'Input - target event report'!D:D, "Private Investment")</f>
        <v/>
      </c>
      <c r="D985">
        <f>IF(E985&lt;2, "N/A", (MAXIFS('Input - target event report'!E:E,'Input - target event report'!L:L,B:B,'Input - target event report'!D:D,"Private Investment")-MINIFS('Input - target event report'!E:E,'Input - target event report'!L:L,B:B,'Input - target event report'!D:D,"Private Investment"))/(E985-1))</f>
        <v/>
      </c>
      <c r="E985">
        <f>COUNTIFS('Input - target event report'!L:L,B985,'Input - target event report'!D:D, "Private Investment")</f>
        <v/>
      </c>
      <c r="F985">
        <f>AVERAGEIF(INDEX('Input - companies list'!$A:$BG, 0, MATCH("Clusters 0",'Input - companies list'!$A$1:$BG$1, 0)),'Output - Cluster ranking'!B985,INDEX('Input - companies list'!$A:$BG, 0, MATCH("Flow",'Input - companies list'!$A$1:$BG$1, 0)))</f>
        <v/>
      </c>
      <c r="G985">
        <f>AVERAGEIF(INDEX('Input - companies list'!$A:$BG, 0, MATCH("Clusters 0",'Input - companies list'!$A$1:$BG$1, 0)),'Output - Cluster ranking'!B985,INDEX('Input - companies list'!$A:$BG, 0, MATCH("Inter-Cluster Connectivity",'Input - companies list'!$A$1:$BG$1, 0)))</f>
        <v/>
      </c>
      <c r="H985">
        <f>IFERROR(PERCENTRANK(C:C,C985),0)</f>
        <v/>
      </c>
      <c r="I985">
        <f>IFERROR(1 - PERCENTRANK(D:D,D985),0)</f>
        <v/>
      </c>
      <c r="J985">
        <f>IFERROR(PERCENTRANK(E:E,E985),0)</f>
        <v/>
      </c>
      <c r="K985">
        <f>IFERROR(1 - PERCENTRANK(F:F,F985),0)</f>
        <v/>
      </c>
      <c r="L985">
        <f>IFERROR(PERCENTRANK(G:G,G985),0)</f>
        <v/>
      </c>
      <c r="M985">
        <f>H985*weightA+I985*weightB+J985*weightC+K985*weightD+L985*weightE</f>
        <v/>
      </c>
    </row>
    <row r="986" spans="1:13">
      <c r="A986">
        <f>RANK(M986,M:M)</f>
        <v/>
      </c>
      <c r="C986">
        <f>SUMIFS('Input - target event report'!H:H,'Input - target event report'!L:L,B986,'Input - target event report'!D:D, "Private Investment")</f>
        <v/>
      </c>
      <c r="D986">
        <f>IF(E986&lt;2, "N/A", (MAXIFS('Input - target event report'!E:E,'Input - target event report'!L:L,B:B,'Input - target event report'!D:D,"Private Investment")-MINIFS('Input - target event report'!E:E,'Input - target event report'!L:L,B:B,'Input - target event report'!D:D,"Private Investment"))/(E986-1))</f>
        <v/>
      </c>
      <c r="E986">
        <f>COUNTIFS('Input - target event report'!L:L,B986,'Input - target event report'!D:D, "Private Investment")</f>
        <v/>
      </c>
      <c r="F986">
        <f>AVERAGEIF(INDEX('Input - companies list'!$A:$BG, 0, MATCH("Clusters 0",'Input - companies list'!$A$1:$BG$1, 0)),'Output - Cluster ranking'!B986,INDEX('Input - companies list'!$A:$BG, 0, MATCH("Flow",'Input - companies list'!$A$1:$BG$1, 0)))</f>
        <v/>
      </c>
      <c r="G986">
        <f>AVERAGEIF(INDEX('Input - companies list'!$A:$BG, 0, MATCH("Clusters 0",'Input - companies list'!$A$1:$BG$1, 0)),'Output - Cluster ranking'!B986,INDEX('Input - companies list'!$A:$BG, 0, MATCH("Inter-Cluster Connectivity",'Input - companies list'!$A$1:$BG$1, 0)))</f>
        <v/>
      </c>
      <c r="H986">
        <f>IFERROR(PERCENTRANK(C:C,C986),0)</f>
        <v/>
      </c>
      <c r="I986">
        <f>IFERROR(1 - PERCENTRANK(D:D,D986),0)</f>
        <v/>
      </c>
      <c r="J986">
        <f>IFERROR(PERCENTRANK(E:E,E986),0)</f>
        <v/>
      </c>
      <c r="K986">
        <f>IFERROR(1 - PERCENTRANK(F:F,F986),0)</f>
        <v/>
      </c>
      <c r="L986">
        <f>IFERROR(PERCENTRANK(G:G,G986),0)</f>
        <v/>
      </c>
      <c r="M986">
        <f>H986*weightA+I986*weightB+J986*weightC+K986*weightD+L986*weightE</f>
        <v/>
      </c>
    </row>
    <row r="987" spans="1:13">
      <c r="A987">
        <f>RANK(M987,M:M)</f>
        <v/>
      </c>
      <c r="C987">
        <f>SUMIFS('Input - target event report'!H:H,'Input - target event report'!L:L,B987,'Input - target event report'!D:D, "Private Investment")</f>
        <v/>
      </c>
      <c r="D987">
        <f>IF(E987&lt;2, "N/A", (MAXIFS('Input - target event report'!E:E,'Input - target event report'!L:L,B:B,'Input - target event report'!D:D,"Private Investment")-MINIFS('Input - target event report'!E:E,'Input - target event report'!L:L,B:B,'Input - target event report'!D:D,"Private Investment"))/(E987-1))</f>
        <v/>
      </c>
      <c r="E987">
        <f>COUNTIFS('Input - target event report'!L:L,B987,'Input - target event report'!D:D, "Private Investment")</f>
        <v/>
      </c>
      <c r="F987">
        <f>AVERAGEIF(INDEX('Input - companies list'!$A:$BG, 0, MATCH("Clusters 0",'Input - companies list'!$A$1:$BG$1, 0)),'Output - Cluster ranking'!B987,INDEX('Input - companies list'!$A:$BG, 0, MATCH("Flow",'Input - companies list'!$A$1:$BG$1, 0)))</f>
        <v/>
      </c>
      <c r="G987">
        <f>AVERAGEIF(INDEX('Input - companies list'!$A:$BG, 0, MATCH("Clusters 0",'Input - companies list'!$A$1:$BG$1, 0)),'Output - Cluster ranking'!B987,INDEX('Input - companies list'!$A:$BG, 0, MATCH("Inter-Cluster Connectivity",'Input - companies list'!$A$1:$BG$1, 0)))</f>
        <v/>
      </c>
      <c r="H987">
        <f>IFERROR(PERCENTRANK(C:C,C987),0)</f>
        <v/>
      </c>
      <c r="I987">
        <f>IFERROR(1 - PERCENTRANK(D:D,D987),0)</f>
        <v/>
      </c>
      <c r="J987">
        <f>IFERROR(PERCENTRANK(E:E,E987),0)</f>
        <v/>
      </c>
      <c r="K987">
        <f>IFERROR(1 - PERCENTRANK(F:F,F987),0)</f>
        <v/>
      </c>
      <c r="L987">
        <f>IFERROR(PERCENTRANK(G:G,G987),0)</f>
        <v/>
      </c>
      <c r="M987">
        <f>H987*weightA+I987*weightB+J987*weightC+K987*weightD+L987*weightE</f>
        <v/>
      </c>
    </row>
    <row r="988" spans="1:13">
      <c r="A988">
        <f>RANK(M988,M:M)</f>
        <v/>
      </c>
      <c r="C988">
        <f>SUMIFS('Input - target event report'!H:H,'Input - target event report'!L:L,B988,'Input - target event report'!D:D, "Private Investment")</f>
        <v/>
      </c>
      <c r="D988">
        <f>IF(E988&lt;2, "N/A", (MAXIFS('Input - target event report'!E:E,'Input - target event report'!L:L,B:B,'Input - target event report'!D:D,"Private Investment")-MINIFS('Input - target event report'!E:E,'Input - target event report'!L:L,B:B,'Input - target event report'!D:D,"Private Investment"))/(E988-1))</f>
        <v/>
      </c>
      <c r="E988">
        <f>COUNTIFS('Input - target event report'!L:L,B988,'Input - target event report'!D:D, "Private Investment")</f>
        <v/>
      </c>
      <c r="F988">
        <f>AVERAGEIF(INDEX('Input - companies list'!$A:$BG, 0, MATCH("Clusters 0",'Input - companies list'!$A$1:$BG$1, 0)),'Output - Cluster ranking'!B988,INDEX('Input - companies list'!$A:$BG, 0, MATCH("Flow",'Input - companies list'!$A$1:$BG$1, 0)))</f>
        <v/>
      </c>
      <c r="G988">
        <f>AVERAGEIF(INDEX('Input - companies list'!$A:$BG, 0, MATCH("Clusters 0",'Input - companies list'!$A$1:$BG$1, 0)),'Output - Cluster ranking'!B988,INDEX('Input - companies list'!$A:$BG, 0, MATCH("Inter-Cluster Connectivity",'Input - companies list'!$A$1:$BG$1, 0)))</f>
        <v/>
      </c>
      <c r="H988">
        <f>IFERROR(PERCENTRANK(C:C,C988),0)</f>
        <v/>
      </c>
      <c r="I988">
        <f>IFERROR(1 - PERCENTRANK(D:D,D988),0)</f>
        <v/>
      </c>
      <c r="J988">
        <f>IFERROR(PERCENTRANK(E:E,E988),0)</f>
        <v/>
      </c>
      <c r="K988">
        <f>IFERROR(1 - PERCENTRANK(F:F,F988),0)</f>
        <v/>
      </c>
      <c r="L988">
        <f>IFERROR(PERCENTRANK(G:G,G988),0)</f>
        <v/>
      </c>
      <c r="M988">
        <f>H988*weightA+I988*weightB+J988*weightC+K988*weightD+L988*weightE</f>
        <v/>
      </c>
    </row>
    <row r="989" spans="1:13">
      <c r="A989">
        <f>RANK(M989,M:M)</f>
        <v/>
      </c>
      <c r="C989">
        <f>SUMIFS('Input - target event report'!H:H,'Input - target event report'!L:L,B989,'Input - target event report'!D:D, "Private Investment")</f>
        <v/>
      </c>
      <c r="D989">
        <f>IF(E989&lt;2, "N/A", (MAXIFS('Input - target event report'!E:E,'Input - target event report'!L:L,B:B,'Input - target event report'!D:D,"Private Investment")-MINIFS('Input - target event report'!E:E,'Input - target event report'!L:L,B:B,'Input - target event report'!D:D,"Private Investment"))/(E989-1))</f>
        <v/>
      </c>
      <c r="E989">
        <f>COUNTIFS('Input - target event report'!L:L,B989,'Input - target event report'!D:D, "Private Investment")</f>
        <v/>
      </c>
      <c r="F989">
        <f>AVERAGEIF(INDEX('Input - companies list'!$A:$BG, 0, MATCH("Clusters 0",'Input - companies list'!$A$1:$BG$1, 0)),'Output - Cluster ranking'!B989,INDEX('Input - companies list'!$A:$BG, 0, MATCH("Flow",'Input - companies list'!$A$1:$BG$1, 0)))</f>
        <v/>
      </c>
      <c r="G989">
        <f>AVERAGEIF(INDEX('Input - companies list'!$A:$BG, 0, MATCH("Clusters 0",'Input - companies list'!$A$1:$BG$1, 0)),'Output - Cluster ranking'!B989,INDEX('Input - companies list'!$A:$BG, 0, MATCH("Inter-Cluster Connectivity",'Input - companies list'!$A$1:$BG$1, 0)))</f>
        <v/>
      </c>
      <c r="H989">
        <f>IFERROR(PERCENTRANK(C:C,C989),0)</f>
        <v/>
      </c>
      <c r="I989">
        <f>IFERROR(1 - PERCENTRANK(D:D,D989),0)</f>
        <v/>
      </c>
      <c r="J989">
        <f>IFERROR(PERCENTRANK(E:E,E989),0)</f>
        <v/>
      </c>
      <c r="K989">
        <f>IFERROR(1 - PERCENTRANK(F:F,F989),0)</f>
        <v/>
      </c>
      <c r="L989">
        <f>IFERROR(PERCENTRANK(G:G,G989),0)</f>
        <v/>
      </c>
      <c r="M989">
        <f>H989*weightA+I989*weightB+J989*weightC+K989*weightD+L989*weightE</f>
        <v/>
      </c>
    </row>
    <row r="990" spans="1:13">
      <c r="A990">
        <f>RANK(M990,M:M)</f>
        <v/>
      </c>
      <c r="C990">
        <f>SUMIFS('Input - target event report'!H:H,'Input - target event report'!L:L,B990,'Input - target event report'!D:D, "Private Investment")</f>
        <v/>
      </c>
      <c r="D990">
        <f>IF(E990&lt;2, "N/A", (MAXIFS('Input - target event report'!E:E,'Input - target event report'!L:L,B:B,'Input - target event report'!D:D,"Private Investment")-MINIFS('Input - target event report'!E:E,'Input - target event report'!L:L,B:B,'Input - target event report'!D:D,"Private Investment"))/(E990-1))</f>
        <v/>
      </c>
      <c r="E990">
        <f>COUNTIFS('Input - target event report'!L:L,B990,'Input - target event report'!D:D, "Private Investment")</f>
        <v/>
      </c>
      <c r="F990">
        <f>AVERAGEIF(INDEX('Input - companies list'!$A:$BG, 0, MATCH("Clusters 0",'Input - companies list'!$A$1:$BG$1, 0)),'Output - Cluster ranking'!B990,INDEX('Input - companies list'!$A:$BG, 0, MATCH("Flow",'Input - companies list'!$A$1:$BG$1, 0)))</f>
        <v/>
      </c>
      <c r="G990">
        <f>AVERAGEIF(INDEX('Input - companies list'!$A:$BG, 0, MATCH("Clusters 0",'Input - companies list'!$A$1:$BG$1, 0)),'Output - Cluster ranking'!B990,INDEX('Input - companies list'!$A:$BG, 0, MATCH("Inter-Cluster Connectivity",'Input - companies list'!$A$1:$BG$1, 0)))</f>
        <v/>
      </c>
      <c r="H990">
        <f>IFERROR(PERCENTRANK(C:C,C990),0)</f>
        <v/>
      </c>
      <c r="I990">
        <f>IFERROR(1 - PERCENTRANK(D:D,D990),0)</f>
        <v/>
      </c>
      <c r="J990">
        <f>IFERROR(PERCENTRANK(E:E,E990),0)</f>
        <v/>
      </c>
      <c r="K990">
        <f>IFERROR(1 - PERCENTRANK(F:F,F990),0)</f>
        <v/>
      </c>
      <c r="L990">
        <f>IFERROR(PERCENTRANK(G:G,G990),0)</f>
        <v/>
      </c>
      <c r="M990">
        <f>H990*weightA+I990*weightB+J990*weightC+K990*weightD+L990*weightE</f>
        <v/>
      </c>
    </row>
    <row r="991" spans="1:13">
      <c r="A991">
        <f>RANK(M991,M:M)</f>
        <v/>
      </c>
      <c r="C991">
        <f>SUMIFS('Input - target event report'!H:H,'Input - target event report'!L:L,B991,'Input - target event report'!D:D, "Private Investment")</f>
        <v/>
      </c>
      <c r="D991">
        <f>IF(E991&lt;2, "N/A", (MAXIFS('Input - target event report'!E:E,'Input - target event report'!L:L,B:B,'Input - target event report'!D:D,"Private Investment")-MINIFS('Input - target event report'!E:E,'Input - target event report'!L:L,B:B,'Input - target event report'!D:D,"Private Investment"))/(E991-1))</f>
        <v/>
      </c>
      <c r="E991">
        <f>COUNTIFS('Input - target event report'!L:L,B991,'Input - target event report'!D:D, "Private Investment")</f>
        <v/>
      </c>
      <c r="F991">
        <f>AVERAGEIF(INDEX('Input - companies list'!$A:$BG, 0, MATCH("Clusters 0",'Input - companies list'!$A$1:$BG$1, 0)),'Output - Cluster ranking'!B991,INDEX('Input - companies list'!$A:$BG, 0, MATCH("Flow",'Input - companies list'!$A$1:$BG$1, 0)))</f>
        <v/>
      </c>
      <c r="G991">
        <f>AVERAGEIF(INDEX('Input - companies list'!$A:$BG, 0, MATCH("Clusters 0",'Input - companies list'!$A$1:$BG$1, 0)),'Output - Cluster ranking'!B991,INDEX('Input - companies list'!$A:$BG, 0, MATCH("Inter-Cluster Connectivity",'Input - companies list'!$A$1:$BG$1, 0)))</f>
        <v/>
      </c>
      <c r="H991">
        <f>IFERROR(PERCENTRANK(C:C,C991),0)</f>
        <v/>
      </c>
      <c r="I991">
        <f>IFERROR(1 - PERCENTRANK(D:D,D991),0)</f>
        <v/>
      </c>
      <c r="J991">
        <f>IFERROR(PERCENTRANK(E:E,E991),0)</f>
        <v/>
      </c>
      <c r="K991">
        <f>IFERROR(1 - PERCENTRANK(F:F,F991),0)</f>
        <v/>
      </c>
      <c r="L991">
        <f>IFERROR(PERCENTRANK(G:G,G991),0)</f>
        <v/>
      </c>
      <c r="M991">
        <f>H991*weightA+I991*weightB+J991*weightC+K991*weightD+L991*weightE</f>
        <v/>
      </c>
    </row>
    <row r="992" spans="1:13">
      <c r="A992">
        <f>RANK(M992,M:M)</f>
        <v/>
      </c>
      <c r="C992">
        <f>SUMIFS('Input - target event report'!H:H,'Input - target event report'!L:L,B992,'Input - target event report'!D:D, "Private Investment")</f>
        <v/>
      </c>
      <c r="D992">
        <f>IF(E992&lt;2, "N/A", (MAXIFS('Input - target event report'!E:E,'Input - target event report'!L:L,B:B,'Input - target event report'!D:D,"Private Investment")-MINIFS('Input - target event report'!E:E,'Input - target event report'!L:L,B:B,'Input - target event report'!D:D,"Private Investment"))/(E992-1))</f>
        <v/>
      </c>
      <c r="E992">
        <f>COUNTIFS('Input - target event report'!L:L,B992,'Input - target event report'!D:D, "Private Investment")</f>
        <v/>
      </c>
      <c r="F992">
        <f>AVERAGEIF(INDEX('Input - companies list'!$A:$BG, 0, MATCH("Clusters 0",'Input - companies list'!$A$1:$BG$1, 0)),'Output - Cluster ranking'!B992,INDEX('Input - companies list'!$A:$BG, 0, MATCH("Flow",'Input - companies list'!$A$1:$BG$1, 0)))</f>
        <v/>
      </c>
      <c r="G992">
        <f>AVERAGEIF(INDEX('Input - companies list'!$A:$BG, 0, MATCH("Clusters 0",'Input - companies list'!$A$1:$BG$1, 0)),'Output - Cluster ranking'!B992,INDEX('Input - companies list'!$A:$BG, 0, MATCH("Inter-Cluster Connectivity",'Input - companies list'!$A$1:$BG$1, 0)))</f>
        <v/>
      </c>
      <c r="H992">
        <f>IFERROR(PERCENTRANK(C:C,C992),0)</f>
        <v/>
      </c>
      <c r="I992">
        <f>IFERROR(1 - PERCENTRANK(D:D,D992),0)</f>
        <v/>
      </c>
      <c r="J992">
        <f>IFERROR(PERCENTRANK(E:E,E992),0)</f>
        <v/>
      </c>
      <c r="K992">
        <f>IFERROR(1 - PERCENTRANK(F:F,F992),0)</f>
        <v/>
      </c>
      <c r="L992">
        <f>IFERROR(PERCENTRANK(G:G,G992),0)</f>
        <v/>
      </c>
      <c r="M992">
        <f>H992*weightA+I992*weightB+J992*weightC+K992*weightD+L992*weightE</f>
        <v/>
      </c>
    </row>
    <row r="993" spans="1:13">
      <c r="A993">
        <f>RANK(M993,M:M)</f>
        <v/>
      </c>
      <c r="C993">
        <f>SUMIFS('Input - target event report'!H:H,'Input - target event report'!L:L,B993,'Input - target event report'!D:D, "Private Investment")</f>
        <v/>
      </c>
      <c r="D993">
        <f>IF(E993&lt;2, "N/A", (MAXIFS('Input - target event report'!E:E,'Input - target event report'!L:L,B:B,'Input - target event report'!D:D,"Private Investment")-MINIFS('Input - target event report'!E:E,'Input - target event report'!L:L,B:B,'Input - target event report'!D:D,"Private Investment"))/(E993-1))</f>
        <v/>
      </c>
      <c r="E993">
        <f>COUNTIFS('Input - target event report'!L:L,B993,'Input - target event report'!D:D, "Private Investment")</f>
        <v/>
      </c>
      <c r="F993">
        <f>AVERAGEIF(INDEX('Input - companies list'!$A:$BG, 0, MATCH("Clusters 0",'Input - companies list'!$A$1:$BG$1, 0)),'Output - Cluster ranking'!B993,INDEX('Input - companies list'!$A:$BG, 0, MATCH("Flow",'Input - companies list'!$A$1:$BG$1, 0)))</f>
        <v/>
      </c>
      <c r="G993">
        <f>AVERAGEIF(INDEX('Input - companies list'!$A:$BG, 0, MATCH("Clusters 0",'Input - companies list'!$A$1:$BG$1, 0)),'Output - Cluster ranking'!B993,INDEX('Input - companies list'!$A:$BG, 0, MATCH("Inter-Cluster Connectivity",'Input - companies list'!$A$1:$BG$1, 0)))</f>
        <v/>
      </c>
      <c r="H993">
        <f>IFERROR(PERCENTRANK(C:C,C993),0)</f>
        <v/>
      </c>
      <c r="I993">
        <f>IFERROR(1 - PERCENTRANK(D:D,D993),0)</f>
        <v/>
      </c>
      <c r="J993">
        <f>IFERROR(PERCENTRANK(E:E,E993),0)</f>
        <v/>
      </c>
      <c r="K993">
        <f>IFERROR(1 - PERCENTRANK(F:F,F993),0)</f>
        <v/>
      </c>
      <c r="L993">
        <f>IFERROR(PERCENTRANK(G:G,G993),0)</f>
        <v/>
      </c>
      <c r="M993">
        <f>H993*weightA+I993*weightB+J993*weightC+K993*weightD+L993*weightE</f>
        <v/>
      </c>
    </row>
    <row r="994" spans="1:13">
      <c r="A994">
        <f>RANK(M994,M:M)</f>
        <v/>
      </c>
      <c r="C994">
        <f>SUMIFS('Input - target event report'!H:H,'Input - target event report'!L:L,B994,'Input - target event report'!D:D, "Private Investment")</f>
        <v/>
      </c>
      <c r="D994">
        <f>IF(E994&lt;2, "N/A", (MAXIFS('Input - target event report'!E:E,'Input - target event report'!L:L,B:B,'Input - target event report'!D:D,"Private Investment")-MINIFS('Input - target event report'!E:E,'Input - target event report'!L:L,B:B,'Input - target event report'!D:D,"Private Investment"))/(E994-1))</f>
        <v/>
      </c>
      <c r="E994">
        <f>COUNTIFS('Input - target event report'!L:L,B994,'Input - target event report'!D:D, "Private Investment")</f>
        <v/>
      </c>
      <c r="F994">
        <f>AVERAGEIF(INDEX('Input - companies list'!$A:$BG, 0, MATCH("Clusters 0",'Input - companies list'!$A$1:$BG$1, 0)),'Output - Cluster ranking'!B994,INDEX('Input - companies list'!$A:$BG, 0, MATCH("Flow",'Input - companies list'!$A$1:$BG$1, 0)))</f>
        <v/>
      </c>
      <c r="G994">
        <f>AVERAGEIF(INDEX('Input - companies list'!$A:$BG, 0, MATCH("Clusters 0",'Input - companies list'!$A$1:$BG$1, 0)),'Output - Cluster ranking'!B994,INDEX('Input - companies list'!$A:$BG, 0, MATCH("Inter-Cluster Connectivity",'Input - companies list'!$A$1:$BG$1, 0)))</f>
        <v/>
      </c>
      <c r="H994">
        <f>IFERROR(PERCENTRANK(C:C,C994),0)</f>
        <v/>
      </c>
      <c r="I994">
        <f>IFERROR(1 - PERCENTRANK(D:D,D994),0)</f>
        <v/>
      </c>
      <c r="J994">
        <f>IFERROR(PERCENTRANK(E:E,E994),0)</f>
        <v/>
      </c>
      <c r="K994">
        <f>IFERROR(1 - PERCENTRANK(F:F,F994),0)</f>
        <v/>
      </c>
      <c r="L994">
        <f>IFERROR(PERCENTRANK(G:G,G994),0)</f>
        <v/>
      </c>
      <c r="M994">
        <f>H994*weightA+I994*weightB+J994*weightC+K994*weightD+L994*weightE</f>
        <v/>
      </c>
    </row>
    <row r="995" spans="1:13">
      <c r="A995">
        <f>RANK(M995,M:M)</f>
        <v/>
      </c>
      <c r="C995">
        <f>SUMIFS('Input - target event report'!H:H,'Input - target event report'!L:L,B995,'Input - target event report'!D:D, "Private Investment")</f>
        <v/>
      </c>
      <c r="D995">
        <f>IF(E995&lt;2, "N/A", (MAXIFS('Input - target event report'!E:E,'Input - target event report'!L:L,B:B,'Input - target event report'!D:D,"Private Investment")-MINIFS('Input - target event report'!E:E,'Input - target event report'!L:L,B:B,'Input - target event report'!D:D,"Private Investment"))/(E995-1))</f>
        <v/>
      </c>
      <c r="E995">
        <f>COUNTIFS('Input - target event report'!L:L,B995,'Input - target event report'!D:D, "Private Investment")</f>
        <v/>
      </c>
      <c r="F995">
        <f>AVERAGEIF(INDEX('Input - companies list'!$A:$BG, 0, MATCH("Clusters 0",'Input - companies list'!$A$1:$BG$1, 0)),'Output - Cluster ranking'!B995,INDEX('Input - companies list'!$A:$BG, 0, MATCH("Flow",'Input - companies list'!$A$1:$BG$1, 0)))</f>
        <v/>
      </c>
      <c r="G995">
        <f>AVERAGEIF(INDEX('Input - companies list'!$A:$BG, 0, MATCH("Clusters 0",'Input - companies list'!$A$1:$BG$1, 0)),'Output - Cluster ranking'!B995,INDEX('Input - companies list'!$A:$BG, 0, MATCH("Inter-Cluster Connectivity",'Input - companies list'!$A$1:$BG$1, 0)))</f>
        <v/>
      </c>
      <c r="H995">
        <f>IFERROR(PERCENTRANK(C:C,C995),0)</f>
        <v/>
      </c>
      <c r="I995">
        <f>IFERROR(1 - PERCENTRANK(D:D,D995),0)</f>
        <v/>
      </c>
      <c r="J995">
        <f>IFERROR(PERCENTRANK(E:E,E995),0)</f>
        <v/>
      </c>
      <c r="K995">
        <f>IFERROR(1 - PERCENTRANK(F:F,F995),0)</f>
        <v/>
      </c>
      <c r="L995">
        <f>IFERROR(PERCENTRANK(G:G,G995),0)</f>
        <v/>
      </c>
      <c r="M995">
        <f>H995*weightA+I995*weightB+J995*weightC+K995*weightD+L995*weightE</f>
        <v/>
      </c>
    </row>
    <row r="996" spans="1:13">
      <c r="A996">
        <f>RANK(M996,M:M)</f>
        <v/>
      </c>
      <c r="C996">
        <f>SUMIFS('Input - target event report'!H:H,'Input - target event report'!L:L,B996,'Input - target event report'!D:D, "Private Investment")</f>
        <v/>
      </c>
      <c r="D996">
        <f>IF(E996&lt;2, "N/A", (MAXIFS('Input - target event report'!E:E,'Input - target event report'!L:L,B:B,'Input - target event report'!D:D,"Private Investment")-MINIFS('Input - target event report'!E:E,'Input - target event report'!L:L,B:B,'Input - target event report'!D:D,"Private Investment"))/(E996-1))</f>
        <v/>
      </c>
      <c r="E996">
        <f>COUNTIFS('Input - target event report'!L:L,B996,'Input - target event report'!D:D, "Private Investment")</f>
        <v/>
      </c>
      <c r="F996">
        <f>AVERAGEIF(INDEX('Input - companies list'!$A:$BG, 0, MATCH("Clusters 0",'Input - companies list'!$A$1:$BG$1, 0)),'Output - Cluster ranking'!B996,INDEX('Input - companies list'!$A:$BG, 0, MATCH("Flow",'Input - companies list'!$A$1:$BG$1, 0)))</f>
        <v/>
      </c>
      <c r="G996">
        <f>AVERAGEIF(INDEX('Input - companies list'!$A:$BG, 0, MATCH("Clusters 0",'Input - companies list'!$A$1:$BG$1, 0)),'Output - Cluster ranking'!B996,INDEX('Input - companies list'!$A:$BG, 0, MATCH("Inter-Cluster Connectivity",'Input - companies list'!$A$1:$BG$1, 0)))</f>
        <v/>
      </c>
      <c r="H996">
        <f>IFERROR(PERCENTRANK(C:C,C996),0)</f>
        <v/>
      </c>
      <c r="I996">
        <f>IFERROR(1 - PERCENTRANK(D:D,D996),0)</f>
        <v/>
      </c>
      <c r="J996">
        <f>IFERROR(PERCENTRANK(E:E,E996),0)</f>
        <v/>
      </c>
      <c r="K996">
        <f>IFERROR(1 - PERCENTRANK(F:F,F996),0)</f>
        <v/>
      </c>
      <c r="L996">
        <f>IFERROR(PERCENTRANK(G:G,G996),0)</f>
        <v/>
      </c>
      <c r="M996">
        <f>H996*weightA+I996*weightB+J996*weightC+K996*weightD+L996*weightE</f>
        <v/>
      </c>
    </row>
    <row r="997" spans="1:13">
      <c r="A997">
        <f>RANK(M997,M:M)</f>
        <v/>
      </c>
      <c r="C997">
        <f>SUMIFS('Input - target event report'!H:H,'Input - target event report'!L:L,B997,'Input - target event report'!D:D, "Private Investment")</f>
        <v/>
      </c>
      <c r="D997">
        <f>IF(E997&lt;2, "N/A", (MAXIFS('Input - target event report'!E:E,'Input - target event report'!L:L,B:B,'Input - target event report'!D:D,"Private Investment")-MINIFS('Input - target event report'!E:E,'Input - target event report'!L:L,B:B,'Input - target event report'!D:D,"Private Investment"))/(E997-1))</f>
        <v/>
      </c>
      <c r="E997">
        <f>COUNTIFS('Input - target event report'!L:L,B997,'Input - target event report'!D:D, "Private Investment")</f>
        <v/>
      </c>
      <c r="F997">
        <f>AVERAGEIF(INDEX('Input - companies list'!$A:$BG, 0, MATCH("Clusters 0",'Input - companies list'!$A$1:$BG$1, 0)),'Output - Cluster ranking'!B997,INDEX('Input - companies list'!$A:$BG, 0, MATCH("Flow",'Input - companies list'!$A$1:$BG$1, 0)))</f>
        <v/>
      </c>
      <c r="G997">
        <f>AVERAGEIF(INDEX('Input - companies list'!$A:$BG, 0, MATCH("Clusters 0",'Input - companies list'!$A$1:$BG$1, 0)),'Output - Cluster ranking'!B997,INDEX('Input - companies list'!$A:$BG, 0, MATCH("Inter-Cluster Connectivity",'Input - companies list'!$A$1:$BG$1, 0)))</f>
        <v/>
      </c>
      <c r="H997">
        <f>IFERROR(PERCENTRANK(C:C,C997),0)</f>
        <v/>
      </c>
      <c r="I997">
        <f>IFERROR(1 - PERCENTRANK(D:D,D997),0)</f>
        <v/>
      </c>
      <c r="J997">
        <f>IFERROR(PERCENTRANK(E:E,E997),0)</f>
        <v/>
      </c>
      <c r="K997">
        <f>IFERROR(1 - PERCENTRANK(F:F,F997),0)</f>
        <v/>
      </c>
      <c r="L997">
        <f>IFERROR(PERCENTRANK(G:G,G997),0)</f>
        <v/>
      </c>
      <c r="M997">
        <f>H997*weightA+I997*weightB+J997*weightC+K997*weightD+L997*weightE</f>
        <v/>
      </c>
    </row>
    <row r="998" spans="1:13">
      <c r="A998">
        <f>RANK(M998,M:M)</f>
        <v/>
      </c>
      <c r="C998">
        <f>SUMIFS('Input - target event report'!H:H,'Input - target event report'!L:L,B998,'Input - target event report'!D:D, "Private Investment")</f>
        <v/>
      </c>
      <c r="D998">
        <f>IF(E998&lt;2, "N/A", (MAXIFS('Input - target event report'!E:E,'Input - target event report'!L:L,B:B,'Input - target event report'!D:D,"Private Investment")-MINIFS('Input - target event report'!E:E,'Input - target event report'!L:L,B:B,'Input - target event report'!D:D,"Private Investment"))/(E998-1))</f>
        <v/>
      </c>
      <c r="E998">
        <f>COUNTIFS('Input - target event report'!L:L,B998,'Input - target event report'!D:D, "Private Investment")</f>
        <v/>
      </c>
      <c r="F998">
        <f>AVERAGEIF(INDEX('Input - companies list'!$A:$BG, 0, MATCH("Clusters 0",'Input - companies list'!$A$1:$BG$1, 0)),'Output - Cluster ranking'!B998,INDEX('Input - companies list'!$A:$BG, 0, MATCH("Flow",'Input - companies list'!$A$1:$BG$1, 0)))</f>
        <v/>
      </c>
      <c r="G998">
        <f>AVERAGEIF(INDEX('Input - companies list'!$A:$BG, 0, MATCH("Clusters 0",'Input - companies list'!$A$1:$BG$1, 0)),'Output - Cluster ranking'!B998,INDEX('Input - companies list'!$A:$BG, 0, MATCH("Inter-Cluster Connectivity",'Input - companies list'!$A$1:$BG$1, 0)))</f>
        <v/>
      </c>
      <c r="H998">
        <f>IFERROR(PERCENTRANK(C:C,C998),0)</f>
        <v/>
      </c>
      <c r="I998">
        <f>IFERROR(1 - PERCENTRANK(D:D,D998),0)</f>
        <v/>
      </c>
      <c r="J998">
        <f>IFERROR(PERCENTRANK(E:E,E998),0)</f>
        <v/>
      </c>
      <c r="K998">
        <f>IFERROR(1 - PERCENTRANK(F:F,F998),0)</f>
        <v/>
      </c>
      <c r="L998">
        <f>IFERROR(PERCENTRANK(G:G,G998),0)</f>
        <v/>
      </c>
      <c r="M998">
        <f>H998*weightA+I998*weightB+J998*weightC+K998*weightD+L998*weightE</f>
        <v/>
      </c>
    </row>
    <row r="999" spans="1:13">
      <c r="A999">
        <f>RANK(M999,M:M)</f>
        <v/>
      </c>
      <c r="C999">
        <f>SUMIFS('Input - target event report'!H:H,'Input - target event report'!L:L,B999,'Input - target event report'!D:D, "Private Investment")</f>
        <v/>
      </c>
      <c r="D999">
        <f>IF(E999&lt;2, "N/A", (MAXIFS('Input - target event report'!E:E,'Input - target event report'!L:L,B:B,'Input - target event report'!D:D,"Private Investment")-MINIFS('Input - target event report'!E:E,'Input - target event report'!L:L,B:B,'Input - target event report'!D:D,"Private Investment"))/(E999-1))</f>
        <v/>
      </c>
      <c r="E999">
        <f>COUNTIFS('Input - target event report'!L:L,B999,'Input - target event report'!D:D, "Private Investment")</f>
        <v/>
      </c>
      <c r="F999">
        <f>AVERAGEIF(INDEX('Input - companies list'!$A:$BG, 0, MATCH("Clusters 0",'Input - companies list'!$A$1:$BG$1, 0)),'Output - Cluster ranking'!B999,INDEX('Input - companies list'!$A:$BG, 0, MATCH("Flow",'Input - companies list'!$A$1:$BG$1, 0)))</f>
        <v/>
      </c>
      <c r="G999">
        <f>AVERAGEIF(INDEX('Input - companies list'!$A:$BG, 0, MATCH("Clusters 0",'Input - companies list'!$A$1:$BG$1, 0)),'Output - Cluster ranking'!B999,INDEX('Input - companies list'!$A:$BG, 0, MATCH("Inter-Cluster Connectivity",'Input - companies list'!$A$1:$BG$1, 0)))</f>
        <v/>
      </c>
      <c r="H999">
        <f>IFERROR(PERCENTRANK(C:C,C999),0)</f>
        <v/>
      </c>
      <c r="I999">
        <f>IFERROR(1 - PERCENTRANK(D:D,D999),0)</f>
        <v/>
      </c>
      <c r="J999">
        <f>IFERROR(PERCENTRANK(E:E,E999),0)</f>
        <v/>
      </c>
      <c r="K999">
        <f>IFERROR(1 - PERCENTRANK(F:F,F999),0)</f>
        <v/>
      </c>
      <c r="L999">
        <f>IFERROR(PERCENTRANK(G:G,G999),0)</f>
        <v/>
      </c>
      <c r="M999">
        <f>H999*weightA+I999*weightB+J999*weightC+K999*weightD+L999*weightE</f>
        <v/>
      </c>
    </row>
    <row r="1000" spans="1:13">
      <c r="A1000">
        <f>RANK(M1000,M:M)</f>
        <v/>
      </c>
      <c r="C1000">
        <f>SUMIFS('Input - target event report'!H:H,'Input - target event report'!L:L,B1000,'Input - target event report'!D:D, "Private Investment")</f>
        <v/>
      </c>
      <c r="D1000">
        <f>IF(E1000&lt;2, "N/A", (MAXIFS('Input - target event report'!E:E,'Input - target event report'!L:L,B:B,'Input - target event report'!D:D,"Private Investment")-MINIFS('Input - target event report'!E:E,'Input - target event report'!L:L,B:B,'Input - target event report'!D:D,"Private Investment"))/(E1000-1))</f>
        <v/>
      </c>
      <c r="E1000">
        <f>COUNTIFS('Input - target event report'!L:L,B1000,'Input - target event report'!D:D, "Private Investment")</f>
        <v/>
      </c>
      <c r="F1000">
        <f>AVERAGEIF(INDEX('Input - companies list'!$A:$BG, 0, MATCH("Clusters 0",'Input - companies list'!$A$1:$BG$1, 0)),'Output - Cluster ranking'!B1000,INDEX('Input - companies list'!$A:$BG, 0, MATCH("Flow",'Input - companies list'!$A$1:$BG$1, 0)))</f>
        <v/>
      </c>
      <c r="G1000">
        <f>AVERAGEIF(INDEX('Input - companies list'!$A:$BG, 0, MATCH("Clusters 0",'Input - companies list'!$A$1:$BG$1, 0)),'Output - Cluster ranking'!B1000,INDEX('Input - companies list'!$A:$BG, 0, MATCH("Inter-Cluster Connectivity",'Input - companies list'!$A$1:$BG$1, 0)))</f>
        <v/>
      </c>
      <c r="H1000">
        <f>IFERROR(PERCENTRANK(C:C,C1000),0)</f>
        <v/>
      </c>
      <c r="I1000">
        <f>IFERROR(1 - PERCENTRANK(D:D,D1000),0)</f>
        <v/>
      </c>
      <c r="J1000">
        <f>IFERROR(PERCENTRANK(E:E,E1000),0)</f>
        <v/>
      </c>
      <c r="K1000">
        <f>IFERROR(1 - PERCENTRANK(F:F,F1000),0)</f>
        <v/>
      </c>
      <c r="L1000">
        <f>IFERROR(PERCENTRANK(G:G,G1000),0)</f>
        <v/>
      </c>
      <c r="M1000">
        <f>H1000*weightA+I1000*weightB+J1000*weightC+K1000*weightD+L1000*weightE</f>
        <v/>
      </c>
    </row>
    <row r="1001" spans="1:13">
      <c r="A1001">
        <f>RANK(M1001,M:M)</f>
        <v/>
      </c>
      <c r="C1001">
        <f>SUMIFS('Input - target event report'!H:H,'Input - target event report'!L:L,B1001,'Input - target event report'!D:D, "Private Investment")</f>
        <v/>
      </c>
      <c r="D1001">
        <f>IF(E1001&lt;2, "N/A", (MAXIFS('Input - target event report'!E:E,'Input - target event report'!L:L,B:B,'Input - target event report'!D:D,"Private Investment")-MINIFS('Input - target event report'!E:E,'Input - target event report'!L:L,B:B,'Input - target event report'!D:D,"Private Investment"))/(E1001-1))</f>
        <v/>
      </c>
      <c r="E1001">
        <f>COUNTIFS('Input - target event report'!L:L,B1001,'Input - target event report'!D:D, "Private Investment")</f>
        <v/>
      </c>
      <c r="F1001">
        <f>AVERAGEIF(INDEX('Input - companies list'!$A:$BG, 0, MATCH("Clusters 0",'Input - companies list'!$A$1:$BG$1, 0)),'Output - Cluster ranking'!B1001,INDEX('Input - companies list'!$A:$BG, 0, MATCH("Flow",'Input - companies list'!$A$1:$BG$1, 0)))</f>
        <v/>
      </c>
      <c r="G1001">
        <f>AVERAGEIF(INDEX('Input - companies list'!$A:$BG, 0, MATCH("Clusters 0",'Input - companies list'!$A$1:$BG$1, 0)),'Output - Cluster ranking'!B1001,INDEX('Input - companies list'!$A:$BG, 0, MATCH("Inter-Cluster Connectivity",'Input - companies list'!$A$1:$BG$1, 0)))</f>
        <v/>
      </c>
      <c r="H1001">
        <f>IFERROR(PERCENTRANK(C:C,C1001),0)</f>
        <v/>
      </c>
      <c r="I1001">
        <f>IFERROR(1 - PERCENTRANK(D:D,D1001),0)</f>
        <v/>
      </c>
      <c r="J1001">
        <f>IFERROR(PERCENTRANK(E:E,E1001),0)</f>
        <v/>
      </c>
      <c r="K1001">
        <f>IFERROR(1 - PERCENTRANK(F:F,F1001),0)</f>
        <v/>
      </c>
      <c r="L1001">
        <f>IFERROR(PERCENTRANK(G:G,G1001),0)</f>
        <v/>
      </c>
      <c r="M1001">
        <f>H1001*weightA+I1001*weightB+J1001*weightC+K1001*weightD+L1001*weightE</f>
        <v/>
      </c>
    </row>
    <row r="1002" spans="1:13">
      <c r="A1002">
        <f>RANK(M1002,M:M)</f>
        <v/>
      </c>
      <c r="C1002">
        <f>SUMIFS('Input - target event report'!H:H,'Input - target event report'!L:L,B1002,'Input - target event report'!D:D, "Private Investment")</f>
        <v/>
      </c>
      <c r="D1002">
        <f>IF(E1002&lt;2, "N/A", (MAXIFS('Input - target event report'!E:E,'Input - target event report'!L:L,B:B,'Input - target event report'!D:D,"Private Investment")-MINIFS('Input - target event report'!E:E,'Input - target event report'!L:L,B:B,'Input - target event report'!D:D,"Private Investment"))/(E1002-1))</f>
        <v/>
      </c>
      <c r="E1002">
        <f>COUNTIFS('Input - target event report'!L:L,B1002,'Input - target event report'!D:D, "Private Investment")</f>
        <v/>
      </c>
      <c r="F1002">
        <f>AVERAGEIF(INDEX('Input - companies list'!$A:$BG, 0, MATCH("Clusters 0",'Input - companies list'!$A$1:$BG$1, 0)),'Output - Cluster ranking'!B1002,INDEX('Input - companies list'!$A:$BG, 0, MATCH("Flow",'Input - companies list'!$A$1:$BG$1, 0)))</f>
        <v/>
      </c>
      <c r="G1002">
        <f>AVERAGEIF(INDEX('Input - companies list'!$A:$BG, 0, MATCH("Clusters 0",'Input - companies list'!$A$1:$BG$1, 0)),'Output - Cluster ranking'!B1002,INDEX('Input - companies list'!$A:$BG, 0, MATCH("Inter-Cluster Connectivity",'Input - companies list'!$A$1:$BG$1, 0)))</f>
        <v/>
      </c>
      <c r="H1002">
        <f>IFERROR(PERCENTRANK(C:C,C1002),0)</f>
        <v/>
      </c>
      <c r="I1002">
        <f>IFERROR(1 - PERCENTRANK(D:D,D1002),0)</f>
        <v/>
      </c>
      <c r="J1002">
        <f>IFERROR(PERCENTRANK(E:E,E1002),0)</f>
        <v/>
      </c>
      <c r="K1002">
        <f>IFERROR(1 - PERCENTRANK(F:F,F1002),0)</f>
        <v/>
      </c>
      <c r="L1002">
        <f>IFERROR(PERCENTRANK(G:G,G1002),0)</f>
        <v/>
      </c>
      <c r="M1002">
        <f>H1002*weightA+I1002*weightB+J1002*weightC+K1002*weightD+L1002*weightE</f>
        <v/>
      </c>
    </row>
    <row r="1003" spans="1:13">
      <c r="A1003">
        <f>RANK(M1003,M:M)</f>
        <v/>
      </c>
      <c r="C1003">
        <f>SUMIFS('Input - target event report'!H:H,'Input - target event report'!L:L,B1003,'Input - target event report'!D:D, "Private Investment")</f>
        <v/>
      </c>
      <c r="D1003">
        <f>IF(E1003&lt;2, "N/A", (MAXIFS('Input - target event report'!E:E,'Input - target event report'!L:L,B:B,'Input - target event report'!D:D,"Private Investment")-MINIFS('Input - target event report'!E:E,'Input - target event report'!L:L,B:B,'Input - target event report'!D:D,"Private Investment"))/(E1003-1))</f>
        <v/>
      </c>
      <c r="E1003">
        <f>COUNTIFS('Input - target event report'!L:L,B1003,'Input - target event report'!D:D, "Private Investment")</f>
        <v/>
      </c>
      <c r="F1003">
        <f>AVERAGEIF(INDEX('Input - companies list'!$A:$BG, 0, MATCH("Clusters 0",'Input - companies list'!$A$1:$BG$1, 0)),'Output - Cluster ranking'!B1003,INDEX('Input - companies list'!$A:$BG, 0, MATCH("Flow",'Input - companies list'!$A$1:$BG$1, 0)))</f>
        <v/>
      </c>
      <c r="G1003">
        <f>AVERAGEIF(INDEX('Input - companies list'!$A:$BG, 0, MATCH("Clusters 0",'Input - companies list'!$A$1:$BG$1, 0)),'Output - Cluster ranking'!B1003,INDEX('Input - companies list'!$A:$BG, 0, MATCH("Inter-Cluster Connectivity",'Input - companies list'!$A$1:$BG$1, 0)))</f>
        <v/>
      </c>
      <c r="H1003">
        <f>IFERROR(PERCENTRANK(C:C,C1003),0)</f>
        <v/>
      </c>
      <c r="I1003">
        <f>IFERROR(1 - PERCENTRANK(D:D,D1003),0)</f>
        <v/>
      </c>
      <c r="J1003">
        <f>IFERROR(PERCENTRANK(E:E,E1003),0)</f>
        <v/>
      </c>
      <c r="K1003">
        <f>IFERROR(1 - PERCENTRANK(F:F,F1003),0)</f>
        <v/>
      </c>
      <c r="L1003">
        <f>IFERROR(PERCENTRANK(G:G,G1003),0)</f>
        <v/>
      </c>
      <c r="M1003">
        <f>H1003*weightA+I1003*weightB+J1003*weightC+K1003*weightD+L1003*weightE</f>
        <v/>
      </c>
    </row>
    <row r="1004" spans="1:13">
      <c r="A1004">
        <f>RANK(M1004,M:M)</f>
        <v/>
      </c>
      <c r="C1004">
        <f>SUMIFS('Input - target event report'!H:H,'Input - target event report'!L:L,B1004,'Input - target event report'!D:D, "Private Investment")</f>
        <v/>
      </c>
      <c r="D1004">
        <f>IF(E1004&lt;2, "N/A", (MAXIFS('Input - target event report'!E:E,'Input - target event report'!L:L,B:B,'Input - target event report'!D:D,"Private Investment")-MINIFS('Input - target event report'!E:E,'Input - target event report'!L:L,B:B,'Input - target event report'!D:D,"Private Investment"))/(E1004-1))</f>
        <v/>
      </c>
      <c r="E1004">
        <f>COUNTIFS('Input - target event report'!L:L,B1004,'Input - target event report'!D:D, "Private Investment")</f>
        <v/>
      </c>
      <c r="F1004">
        <f>AVERAGEIF(INDEX('Input - companies list'!$A:$BG, 0, MATCH("Clusters 0",'Input - companies list'!$A$1:$BG$1, 0)),'Output - Cluster ranking'!B1004,INDEX('Input - companies list'!$A:$BG, 0, MATCH("Flow",'Input - companies list'!$A$1:$BG$1, 0)))</f>
        <v/>
      </c>
      <c r="G1004">
        <f>AVERAGEIF(INDEX('Input - companies list'!$A:$BG, 0, MATCH("Clusters 0",'Input - companies list'!$A$1:$BG$1, 0)),'Output - Cluster ranking'!B1004,INDEX('Input - companies list'!$A:$BG, 0, MATCH("Inter-Cluster Connectivity",'Input - companies list'!$A$1:$BG$1, 0)))</f>
        <v/>
      </c>
      <c r="H1004">
        <f>IFERROR(PERCENTRANK(C:C,C1004),0)</f>
        <v/>
      </c>
      <c r="I1004">
        <f>IFERROR(1 - PERCENTRANK(D:D,D1004),0)</f>
        <v/>
      </c>
      <c r="J1004">
        <f>IFERROR(PERCENTRANK(E:E,E1004),0)</f>
        <v/>
      </c>
      <c r="K1004">
        <f>IFERROR(1 - PERCENTRANK(F:F,F1004),0)</f>
        <v/>
      </c>
      <c r="L1004">
        <f>IFERROR(PERCENTRANK(G:G,G1004),0)</f>
        <v/>
      </c>
      <c r="M1004">
        <f>H1004*weightA+I1004*weightB+J1004*weightC+K1004*weightD+L1004*weightE</f>
        <v/>
      </c>
    </row>
    <row r="1005" spans="1:13">
      <c r="A1005">
        <f>RANK(M1005,M:M)</f>
        <v/>
      </c>
      <c r="C1005">
        <f>SUMIFS('Input - target event report'!H:H,'Input - target event report'!L:L,B1005,'Input - target event report'!D:D, "Private Investment")</f>
        <v/>
      </c>
      <c r="D1005">
        <f>IF(E1005&lt;2, "N/A", (MAXIFS('Input - target event report'!E:E,'Input - target event report'!L:L,B:B,'Input - target event report'!D:D,"Private Investment")-MINIFS('Input - target event report'!E:E,'Input - target event report'!L:L,B:B,'Input - target event report'!D:D,"Private Investment"))/(E1005-1))</f>
        <v/>
      </c>
      <c r="E1005">
        <f>COUNTIFS('Input - target event report'!L:L,B1005,'Input - target event report'!D:D, "Private Investment")</f>
        <v/>
      </c>
      <c r="F1005">
        <f>AVERAGEIF(INDEX('Input - companies list'!$A:$BG, 0, MATCH("Clusters 0",'Input - companies list'!$A$1:$BG$1, 0)),'Output - Cluster ranking'!B1005,INDEX('Input - companies list'!$A:$BG, 0, MATCH("Flow",'Input - companies list'!$A$1:$BG$1, 0)))</f>
        <v/>
      </c>
      <c r="G1005">
        <f>AVERAGEIF(INDEX('Input - companies list'!$A:$BG, 0, MATCH("Clusters 0",'Input - companies list'!$A$1:$BG$1, 0)),'Output - Cluster ranking'!B1005,INDEX('Input - companies list'!$A:$BG, 0, MATCH("Inter-Cluster Connectivity",'Input - companies list'!$A$1:$BG$1, 0)))</f>
        <v/>
      </c>
      <c r="H1005">
        <f>IFERROR(PERCENTRANK(C:C,C1005),0)</f>
        <v/>
      </c>
      <c r="I1005">
        <f>IFERROR(1 - PERCENTRANK(D:D,D1005),0)</f>
        <v/>
      </c>
      <c r="J1005">
        <f>IFERROR(PERCENTRANK(E:E,E1005),0)</f>
        <v/>
      </c>
      <c r="K1005">
        <f>IFERROR(1 - PERCENTRANK(F:F,F1005),0)</f>
        <v/>
      </c>
      <c r="L1005">
        <f>IFERROR(PERCENTRANK(G:G,G1005),0)</f>
        <v/>
      </c>
      <c r="M1005">
        <f>H1005*weightA+I1005*weightB+J1005*weightC+K1005*weightD+L1005*weightE</f>
        <v/>
      </c>
    </row>
    <row r="1006" spans="1:13">
      <c r="A1006">
        <f>RANK(M1006,M:M)</f>
        <v/>
      </c>
      <c r="C1006">
        <f>SUMIFS('Input - target event report'!H:H,'Input - target event report'!L:L,B1006,'Input - target event report'!D:D, "Private Investment")</f>
        <v/>
      </c>
      <c r="D1006">
        <f>IF(E1006&lt;2, "N/A", (MAXIFS('Input - target event report'!E:E,'Input - target event report'!L:L,B:B,'Input - target event report'!D:D,"Private Investment")-MINIFS('Input - target event report'!E:E,'Input - target event report'!L:L,B:B,'Input - target event report'!D:D,"Private Investment"))/(E1006-1))</f>
        <v/>
      </c>
      <c r="E1006">
        <f>COUNTIFS('Input - target event report'!L:L,B1006,'Input - target event report'!D:D, "Private Investment")</f>
        <v/>
      </c>
      <c r="F1006">
        <f>AVERAGEIF(INDEX('Input - companies list'!$A:$BG, 0, MATCH("Clusters 0",'Input - companies list'!$A$1:$BG$1, 0)),'Output - Cluster ranking'!B1006,INDEX('Input - companies list'!$A:$BG, 0, MATCH("Flow",'Input - companies list'!$A$1:$BG$1, 0)))</f>
        <v/>
      </c>
      <c r="G1006">
        <f>AVERAGEIF(INDEX('Input - companies list'!$A:$BG, 0, MATCH("Clusters 0",'Input - companies list'!$A$1:$BG$1, 0)),'Output - Cluster ranking'!B1006,INDEX('Input - companies list'!$A:$BG, 0, MATCH("Inter-Cluster Connectivity",'Input - companies list'!$A$1:$BG$1, 0)))</f>
        <v/>
      </c>
      <c r="H1006">
        <f>IFERROR(PERCENTRANK(C:C,C1006),0)</f>
        <v/>
      </c>
      <c r="I1006">
        <f>IFERROR(1 - PERCENTRANK(D:D,D1006),0)</f>
        <v/>
      </c>
      <c r="J1006">
        <f>IFERROR(PERCENTRANK(E:E,E1006),0)</f>
        <v/>
      </c>
      <c r="K1006">
        <f>IFERROR(1 - PERCENTRANK(F:F,F1006),0)</f>
        <v/>
      </c>
      <c r="L1006">
        <f>IFERROR(PERCENTRANK(G:G,G1006),0)</f>
        <v/>
      </c>
      <c r="M1006">
        <f>H1006*weightA+I1006*weightB+J1006*weightC+K1006*weightD+L1006*weightE</f>
        <v/>
      </c>
    </row>
    <row r="1007" spans="1:13">
      <c r="A1007">
        <f>RANK(M1007,M:M)</f>
        <v/>
      </c>
      <c r="C1007">
        <f>SUMIFS('Input - target event report'!H:H,'Input - target event report'!L:L,B1007,'Input - target event report'!D:D, "Private Investment")</f>
        <v/>
      </c>
      <c r="D1007">
        <f>IF(E1007&lt;2, "N/A", (MAXIFS('Input - target event report'!E:E,'Input - target event report'!L:L,B:B,'Input - target event report'!D:D,"Private Investment")-MINIFS('Input - target event report'!E:E,'Input - target event report'!L:L,B:B,'Input - target event report'!D:D,"Private Investment"))/(E1007-1))</f>
        <v/>
      </c>
      <c r="E1007">
        <f>COUNTIFS('Input - target event report'!L:L,B1007,'Input - target event report'!D:D, "Private Investment")</f>
        <v/>
      </c>
      <c r="F1007">
        <f>AVERAGEIF(INDEX('Input - companies list'!$A:$BG, 0, MATCH("Clusters 0",'Input - companies list'!$A$1:$BG$1, 0)),'Output - Cluster ranking'!B1007,INDEX('Input - companies list'!$A:$BG, 0, MATCH("Flow",'Input - companies list'!$A$1:$BG$1, 0)))</f>
        <v/>
      </c>
      <c r="G1007">
        <f>AVERAGEIF(INDEX('Input - companies list'!$A:$BG, 0, MATCH("Clusters 0",'Input - companies list'!$A$1:$BG$1, 0)),'Output - Cluster ranking'!B1007,INDEX('Input - companies list'!$A:$BG, 0, MATCH("Inter-Cluster Connectivity",'Input - companies list'!$A$1:$BG$1, 0)))</f>
        <v/>
      </c>
      <c r="H1007">
        <f>IFERROR(PERCENTRANK(C:C,C1007),0)</f>
        <v/>
      </c>
      <c r="I1007">
        <f>IFERROR(1 - PERCENTRANK(D:D,D1007),0)</f>
        <v/>
      </c>
      <c r="J1007">
        <f>IFERROR(PERCENTRANK(E:E,E1007),0)</f>
        <v/>
      </c>
      <c r="K1007">
        <f>IFERROR(1 - PERCENTRANK(F:F,F1007),0)</f>
        <v/>
      </c>
      <c r="L1007">
        <f>IFERROR(PERCENTRANK(G:G,G1007),0)</f>
        <v/>
      </c>
      <c r="M1007">
        <f>H1007*weightA+I1007*weightB+J1007*weightC+K1007*weightD+L1007*weightE</f>
        <v/>
      </c>
    </row>
    <row r="1008" spans="1:13">
      <c r="A1008">
        <f>RANK(M1008,M:M)</f>
        <v/>
      </c>
      <c r="C1008">
        <f>SUMIFS('Input - target event report'!H:H,'Input - target event report'!L:L,B1008,'Input - target event report'!D:D, "Private Investment")</f>
        <v/>
      </c>
      <c r="D1008">
        <f>IF(E1008&lt;2, "N/A", (MAXIFS('Input - target event report'!E:E,'Input - target event report'!L:L,B:B,'Input - target event report'!D:D,"Private Investment")-MINIFS('Input - target event report'!E:E,'Input - target event report'!L:L,B:B,'Input - target event report'!D:D,"Private Investment"))/(E1008-1))</f>
        <v/>
      </c>
      <c r="E1008">
        <f>COUNTIFS('Input - target event report'!L:L,B1008,'Input - target event report'!D:D, "Private Investment")</f>
        <v/>
      </c>
      <c r="F1008">
        <f>AVERAGEIF(INDEX('Input - companies list'!$A:$BG, 0, MATCH("Clusters 0",'Input - companies list'!$A$1:$BG$1, 0)),'Output - Cluster ranking'!B1008,INDEX('Input - companies list'!$A:$BG, 0, MATCH("Flow",'Input - companies list'!$A$1:$BG$1, 0)))</f>
        <v/>
      </c>
      <c r="G1008">
        <f>AVERAGEIF(INDEX('Input - companies list'!$A:$BG, 0, MATCH("Clusters 0",'Input - companies list'!$A$1:$BG$1, 0)),'Output - Cluster ranking'!B1008,INDEX('Input - companies list'!$A:$BG, 0, MATCH("Inter-Cluster Connectivity",'Input - companies list'!$A$1:$BG$1, 0)))</f>
        <v/>
      </c>
      <c r="H1008">
        <f>IFERROR(PERCENTRANK(C:C,C1008),0)</f>
        <v/>
      </c>
      <c r="I1008">
        <f>IFERROR(1 - PERCENTRANK(D:D,D1008),0)</f>
        <v/>
      </c>
      <c r="J1008">
        <f>IFERROR(PERCENTRANK(E:E,E1008),0)</f>
        <v/>
      </c>
      <c r="K1008">
        <f>IFERROR(1 - PERCENTRANK(F:F,F1008),0)</f>
        <v/>
      </c>
      <c r="L1008">
        <f>IFERROR(PERCENTRANK(G:G,G1008),0)</f>
        <v/>
      </c>
      <c r="M1008">
        <f>H1008*weightA+I1008*weightB+J1008*weightC+K1008*weightD+L1008*weightE</f>
        <v/>
      </c>
    </row>
    <row r="1009" spans="1:13">
      <c r="A1009">
        <f>RANK(M1009,M:M)</f>
        <v/>
      </c>
      <c r="C1009">
        <f>SUMIFS('Input - target event report'!H:H,'Input - target event report'!L:L,B1009,'Input - target event report'!D:D, "Private Investment")</f>
        <v/>
      </c>
      <c r="D1009">
        <f>IF(E1009&lt;2, "N/A", (MAXIFS('Input - target event report'!E:E,'Input - target event report'!L:L,B:B,'Input - target event report'!D:D,"Private Investment")-MINIFS('Input - target event report'!E:E,'Input - target event report'!L:L,B:B,'Input - target event report'!D:D,"Private Investment"))/(E1009-1))</f>
        <v/>
      </c>
      <c r="E1009">
        <f>COUNTIFS('Input - target event report'!L:L,B1009,'Input - target event report'!D:D, "Private Investment")</f>
        <v/>
      </c>
      <c r="F1009">
        <f>AVERAGEIF(INDEX('Input - companies list'!$A:$BG, 0, MATCH("Clusters 0",'Input - companies list'!$A$1:$BG$1, 0)),'Output - Cluster ranking'!B1009,INDEX('Input - companies list'!$A:$BG, 0, MATCH("Flow",'Input - companies list'!$A$1:$BG$1, 0)))</f>
        <v/>
      </c>
      <c r="G1009">
        <f>AVERAGEIF(INDEX('Input - companies list'!$A:$BG, 0, MATCH("Clusters 0",'Input - companies list'!$A$1:$BG$1, 0)),'Output - Cluster ranking'!B1009,INDEX('Input - companies list'!$A:$BG, 0, MATCH("Inter-Cluster Connectivity",'Input - companies list'!$A$1:$BG$1, 0)))</f>
        <v/>
      </c>
      <c r="H1009">
        <f>IFERROR(PERCENTRANK(C:C,C1009),0)</f>
        <v/>
      </c>
      <c r="I1009">
        <f>IFERROR(1 - PERCENTRANK(D:D,D1009),0)</f>
        <v/>
      </c>
      <c r="J1009">
        <f>IFERROR(PERCENTRANK(E:E,E1009),0)</f>
        <v/>
      </c>
      <c r="K1009">
        <f>IFERROR(1 - PERCENTRANK(F:F,F1009),0)</f>
        <v/>
      </c>
      <c r="L1009">
        <f>IFERROR(PERCENTRANK(G:G,G1009),0)</f>
        <v/>
      </c>
      <c r="M1009">
        <f>H1009*weightA+I1009*weightB+J1009*weightC+K1009*weightD+L1009*weightE</f>
        <v/>
      </c>
    </row>
    <row r="1010" spans="1:13">
      <c r="A1010">
        <f>RANK(M1010,M:M)</f>
        <v/>
      </c>
      <c r="C1010">
        <f>SUMIFS('Input - target event report'!H:H,'Input - target event report'!L:L,B1010,'Input - target event report'!D:D, "Private Investment")</f>
        <v/>
      </c>
      <c r="D1010">
        <f>IF(E1010&lt;2, "N/A", (MAXIFS('Input - target event report'!E:E,'Input - target event report'!L:L,B:B,'Input - target event report'!D:D,"Private Investment")-MINIFS('Input - target event report'!E:E,'Input - target event report'!L:L,B:B,'Input - target event report'!D:D,"Private Investment"))/(E1010-1))</f>
        <v/>
      </c>
      <c r="E1010">
        <f>COUNTIFS('Input - target event report'!L:L,B1010,'Input - target event report'!D:D, "Private Investment")</f>
        <v/>
      </c>
      <c r="F1010">
        <f>AVERAGEIF(INDEX('Input - companies list'!$A:$BG, 0, MATCH("Clusters 0",'Input - companies list'!$A$1:$BG$1, 0)),'Output - Cluster ranking'!B1010,INDEX('Input - companies list'!$A:$BG, 0, MATCH("Flow",'Input - companies list'!$A$1:$BG$1, 0)))</f>
        <v/>
      </c>
      <c r="G1010">
        <f>AVERAGEIF(INDEX('Input - companies list'!$A:$BG, 0, MATCH("Clusters 0",'Input - companies list'!$A$1:$BG$1, 0)),'Output - Cluster ranking'!B1010,INDEX('Input - companies list'!$A:$BG, 0, MATCH("Inter-Cluster Connectivity",'Input - companies list'!$A$1:$BG$1, 0)))</f>
        <v/>
      </c>
      <c r="H1010">
        <f>IFERROR(PERCENTRANK(C:C,C1010),0)</f>
        <v/>
      </c>
      <c r="I1010">
        <f>IFERROR(1 - PERCENTRANK(D:D,D1010),0)</f>
        <v/>
      </c>
      <c r="J1010">
        <f>IFERROR(PERCENTRANK(E:E,E1010),0)</f>
        <v/>
      </c>
      <c r="K1010">
        <f>IFERROR(1 - PERCENTRANK(F:F,F1010),0)</f>
        <v/>
      </c>
      <c r="L1010">
        <f>IFERROR(PERCENTRANK(G:G,G1010),0)</f>
        <v/>
      </c>
      <c r="M1010">
        <f>H1010*weightA+I1010*weightB+J1010*weightC+K1010*weightD+L1010*weightE</f>
        <v/>
      </c>
    </row>
    <row r="1011" spans="1:13">
      <c r="A1011">
        <f>RANK(M1011,M:M)</f>
        <v/>
      </c>
      <c r="C1011">
        <f>SUMIFS('Input - target event report'!H:H,'Input - target event report'!L:L,B1011,'Input - target event report'!D:D, "Private Investment")</f>
        <v/>
      </c>
      <c r="D1011">
        <f>IF(E1011&lt;2, "N/A", (MAXIFS('Input - target event report'!E:E,'Input - target event report'!L:L,B:B,'Input - target event report'!D:D,"Private Investment")-MINIFS('Input - target event report'!E:E,'Input - target event report'!L:L,B:B,'Input - target event report'!D:D,"Private Investment"))/(E1011-1))</f>
        <v/>
      </c>
      <c r="E1011">
        <f>COUNTIFS('Input - target event report'!L:L,B1011,'Input - target event report'!D:D, "Private Investment")</f>
        <v/>
      </c>
      <c r="F1011">
        <f>AVERAGEIF(INDEX('Input - companies list'!$A:$BG, 0, MATCH("Clusters 0",'Input - companies list'!$A$1:$BG$1, 0)),'Output - Cluster ranking'!B1011,INDEX('Input - companies list'!$A:$BG, 0, MATCH("Flow",'Input - companies list'!$A$1:$BG$1, 0)))</f>
        <v/>
      </c>
      <c r="G1011">
        <f>AVERAGEIF(INDEX('Input - companies list'!$A:$BG, 0, MATCH("Clusters 0",'Input - companies list'!$A$1:$BG$1, 0)),'Output - Cluster ranking'!B1011,INDEX('Input - companies list'!$A:$BG, 0, MATCH("Inter-Cluster Connectivity",'Input - companies list'!$A$1:$BG$1, 0)))</f>
        <v/>
      </c>
      <c r="H1011">
        <f>IFERROR(PERCENTRANK(C:C,C1011),0)</f>
        <v/>
      </c>
      <c r="I1011">
        <f>IFERROR(1 - PERCENTRANK(D:D,D1011),0)</f>
        <v/>
      </c>
      <c r="J1011">
        <f>IFERROR(PERCENTRANK(E:E,E1011),0)</f>
        <v/>
      </c>
      <c r="K1011">
        <f>IFERROR(1 - PERCENTRANK(F:F,F1011),0)</f>
        <v/>
      </c>
      <c r="L1011">
        <f>IFERROR(PERCENTRANK(G:G,G1011),0)</f>
        <v/>
      </c>
      <c r="M1011">
        <f>H1011*weightA+I1011*weightB+J1011*weightC+K1011*weightD+L1011*weightE</f>
        <v/>
      </c>
    </row>
    <row r="1012" spans="1:13">
      <c r="A1012">
        <f>RANK(M1012,M:M)</f>
        <v/>
      </c>
      <c r="C1012">
        <f>SUMIFS('Input - target event report'!H:H,'Input - target event report'!L:L,B1012,'Input - target event report'!D:D, "Private Investment")</f>
        <v/>
      </c>
      <c r="D1012">
        <f>IF(E1012&lt;2, "N/A", (MAXIFS('Input - target event report'!E:E,'Input - target event report'!L:L,B:B,'Input - target event report'!D:D,"Private Investment")-MINIFS('Input - target event report'!E:E,'Input - target event report'!L:L,B:B,'Input - target event report'!D:D,"Private Investment"))/(E1012-1))</f>
        <v/>
      </c>
      <c r="E1012">
        <f>COUNTIFS('Input - target event report'!L:L,B1012,'Input - target event report'!D:D, "Private Investment")</f>
        <v/>
      </c>
      <c r="F1012">
        <f>AVERAGEIF(INDEX('Input - companies list'!$A:$BG, 0, MATCH("Clusters 0",'Input - companies list'!$A$1:$BG$1, 0)),'Output - Cluster ranking'!B1012,INDEX('Input - companies list'!$A:$BG, 0, MATCH("Flow",'Input - companies list'!$A$1:$BG$1, 0)))</f>
        <v/>
      </c>
      <c r="G1012">
        <f>AVERAGEIF(INDEX('Input - companies list'!$A:$BG, 0, MATCH("Clusters 0",'Input - companies list'!$A$1:$BG$1, 0)),'Output - Cluster ranking'!B1012,INDEX('Input - companies list'!$A:$BG, 0, MATCH("Inter-Cluster Connectivity",'Input - companies list'!$A$1:$BG$1, 0)))</f>
        <v/>
      </c>
      <c r="H1012">
        <f>IFERROR(PERCENTRANK(C:C,C1012),0)</f>
        <v/>
      </c>
      <c r="I1012">
        <f>IFERROR(1 - PERCENTRANK(D:D,D1012),0)</f>
        <v/>
      </c>
      <c r="J1012">
        <f>IFERROR(PERCENTRANK(E:E,E1012),0)</f>
        <v/>
      </c>
      <c r="K1012">
        <f>IFERROR(1 - PERCENTRANK(F:F,F1012),0)</f>
        <v/>
      </c>
      <c r="L1012">
        <f>IFERROR(PERCENTRANK(G:G,G1012),0)</f>
        <v/>
      </c>
      <c r="M1012">
        <f>H1012*weightA+I1012*weightB+J1012*weightC+K1012*weightD+L1012*weightE</f>
        <v/>
      </c>
    </row>
    <row r="1013" spans="1:13">
      <c r="A1013">
        <f>RANK(M1013,M:M)</f>
        <v/>
      </c>
      <c r="C1013">
        <f>SUMIFS('Input - target event report'!H:H,'Input - target event report'!L:L,B1013,'Input - target event report'!D:D, "Private Investment")</f>
        <v/>
      </c>
      <c r="D1013">
        <f>IF(E1013&lt;2, "N/A", (MAXIFS('Input - target event report'!E:E,'Input - target event report'!L:L,B:B,'Input - target event report'!D:D,"Private Investment")-MINIFS('Input - target event report'!E:E,'Input - target event report'!L:L,B:B,'Input - target event report'!D:D,"Private Investment"))/(E1013-1))</f>
        <v/>
      </c>
      <c r="E1013">
        <f>COUNTIFS('Input - target event report'!L:L,B1013,'Input - target event report'!D:D, "Private Investment")</f>
        <v/>
      </c>
      <c r="F1013">
        <f>AVERAGEIF(INDEX('Input - companies list'!$A:$BG, 0, MATCH("Clusters 0",'Input - companies list'!$A$1:$BG$1, 0)),'Output - Cluster ranking'!B1013,INDEX('Input - companies list'!$A:$BG, 0, MATCH("Flow",'Input - companies list'!$A$1:$BG$1, 0)))</f>
        <v/>
      </c>
      <c r="G1013">
        <f>AVERAGEIF(INDEX('Input - companies list'!$A:$BG, 0, MATCH("Clusters 0",'Input - companies list'!$A$1:$BG$1, 0)),'Output - Cluster ranking'!B1013,INDEX('Input - companies list'!$A:$BG, 0, MATCH("Inter-Cluster Connectivity",'Input - companies list'!$A$1:$BG$1, 0)))</f>
        <v/>
      </c>
      <c r="H1013">
        <f>IFERROR(PERCENTRANK(C:C,C1013),0)</f>
        <v/>
      </c>
      <c r="I1013">
        <f>IFERROR(1 - PERCENTRANK(D:D,D1013),0)</f>
        <v/>
      </c>
      <c r="J1013">
        <f>IFERROR(PERCENTRANK(E:E,E1013),0)</f>
        <v/>
      </c>
      <c r="K1013">
        <f>IFERROR(1 - PERCENTRANK(F:F,F1013),0)</f>
        <v/>
      </c>
      <c r="L1013">
        <f>IFERROR(PERCENTRANK(G:G,G1013),0)</f>
        <v/>
      </c>
      <c r="M1013">
        <f>H1013*weightA+I1013*weightB+J1013*weightC+K1013*weightD+L1013*weightE</f>
        <v/>
      </c>
    </row>
    <row r="1014" spans="1:13">
      <c r="A1014">
        <f>RANK(M1014,M:M)</f>
        <v/>
      </c>
      <c r="C1014">
        <f>SUMIFS('Input - target event report'!H:H,'Input - target event report'!L:L,B1014,'Input - target event report'!D:D, "Private Investment")</f>
        <v/>
      </c>
      <c r="D1014">
        <f>IF(E1014&lt;2, "N/A", (MAXIFS('Input - target event report'!E:E,'Input - target event report'!L:L,B:B,'Input - target event report'!D:D,"Private Investment")-MINIFS('Input - target event report'!E:E,'Input - target event report'!L:L,B:B,'Input - target event report'!D:D,"Private Investment"))/(E1014-1))</f>
        <v/>
      </c>
      <c r="E1014">
        <f>COUNTIFS('Input - target event report'!L:L,B1014,'Input - target event report'!D:D, "Private Investment")</f>
        <v/>
      </c>
      <c r="F1014">
        <f>AVERAGEIF(INDEX('Input - companies list'!$A:$BG, 0, MATCH("Clusters 0",'Input - companies list'!$A$1:$BG$1, 0)),'Output - Cluster ranking'!B1014,INDEX('Input - companies list'!$A:$BG, 0, MATCH("Flow",'Input - companies list'!$A$1:$BG$1, 0)))</f>
        <v/>
      </c>
      <c r="G1014">
        <f>AVERAGEIF(INDEX('Input - companies list'!$A:$BG, 0, MATCH("Clusters 0",'Input - companies list'!$A$1:$BG$1, 0)),'Output - Cluster ranking'!B1014,INDEX('Input - companies list'!$A:$BG, 0, MATCH("Inter-Cluster Connectivity",'Input - companies list'!$A$1:$BG$1, 0)))</f>
        <v/>
      </c>
      <c r="H1014">
        <f>IFERROR(PERCENTRANK(C:C,C1014),0)</f>
        <v/>
      </c>
      <c r="I1014">
        <f>IFERROR(1 - PERCENTRANK(D:D,D1014),0)</f>
        <v/>
      </c>
      <c r="J1014">
        <f>IFERROR(PERCENTRANK(E:E,E1014),0)</f>
        <v/>
      </c>
      <c r="K1014">
        <f>IFERROR(1 - PERCENTRANK(F:F,F1014),0)</f>
        <v/>
      </c>
      <c r="L1014">
        <f>IFERROR(PERCENTRANK(G:G,G1014),0)</f>
        <v/>
      </c>
      <c r="M1014">
        <f>H1014*weightA+I1014*weightB+J1014*weightC+K1014*weightD+L1014*weightE</f>
        <v/>
      </c>
    </row>
    <row r="1015" spans="1:13">
      <c r="A1015">
        <f>RANK(M1015,M:M)</f>
        <v/>
      </c>
      <c r="C1015">
        <f>SUMIFS('Input - target event report'!H:H,'Input - target event report'!L:L,B1015,'Input - target event report'!D:D, "Private Investment")</f>
        <v/>
      </c>
      <c r="D1015">
        <f>IF(E1015&lt;2, "N/A", (MAXIFS('Input - target event report'!E:E,'Input - target event report'!L:L,B:B,'Input - target event report'!D:D,"Private Investment")-MINIFS('Input - target event report'!E:E,'Input - target event report'!L:L,B:B,'Input - target event report'!D:D,"Private Investment"))/(E1015-1))</f>
        <v/>
      </c>
      <c r="E1015">
        <f>COUNTIFS('Input - target event report'!L:L,B1015,'Input - target event report'!D:D, "Private Investment")</f>
        <v/>
      </c>
      <c r="F1015">
        <f>AVERAGEIF(INDEX('Input - companies list'!$A:$BG, 0, MATCH("Clusters 0",'Input - companies list'!$A$1:$BG$1, 0)),'Output - Cluster ranking'!B1015,INDEX('Input - companies list'!$A:$BG, 0, MATCH("Flow",'Input - companies list'!$A$1:$BG$1, 0)))</f>
        <v/>
      </c>
      <c r="G1015">
        <f>AVERAGEIF(INDEX('Input - companies list'!$A:$BG, 0, MATCH("Clusters 0",'Input - companies list'!$A$1:$BG$1, 0)),'Output - Cluster ranking'!B1015,INDEX('Input - companies list'!$A:$BG, 0, MATCH("Inter-Cluster Connectivity",'Input - companies list'!$A$1:$BG$1, 0)))</f>
        <v/>
      </c>
      <c r="H1015">
        <f>IFERROR(PERCENTRANK(C:C,C1015),0)</f>
        <v/>
      </c>
      <c r="I1015">
        <f>IFERROR(1 - PERCENTRANK(D:D,D1015),0)</f>
        <v/>
      </c>
      <c r="J1015">
        <f>IFERROR(PERCENTRANK(E:E,E1015),0)</f>
        <v/>
      </c>
      <c r="K1015">
        <f>IFERROR(1 - PERCENTRANK(F:F,F1015),0)</f>
        <v/>
      </c>
      <c r="L1015">
        <f>IFERROR(PERCENTRANK(G:G,G1015),0)</f>
        <v/>
      </c>
      <c r="M1015">
        <f>H1015*weightA+I1015*weightB+J1015*weightC+K1015*weightD+L1015*weightE</f>
        <v/>
      </c>
    </row>
    <row r="1016" spans="1:13">
      <c r="A1016">
        <f>RANK(M1016,M:M)</f>
        <v/>
      </c>
      <c r="C1016">
        <f>SUMIFS('Input - target event report'!H:H,'Input - target event report'!L:L,B1016,'Input - target event report'!D:D, "Private Investment")</f>
        <v/>
      </c>
      <c r="D1016">
        <f>IF(E1016&lt;2, "N/A", (MAXIFS('Input - target event report'!E:E,'Input - target event report'!L:L,B:B,'Input - target event report'!D:D,"Private Investment")-MINIFS('Input - target event report'!E:E,'Input - target event report'!L:L,B:B,'Input - target event report'!D:D,"Private Investment"))/(E1016-1))</f>
        <v/>
      </c>
      <c r="E1016">
        <f>COUNTIFS('Input - target event report'!L:L,B1016,'Input - target event report'!D:D, "Private Investment")</f>
        <v/>
      </c>
      <c r="F1016">
        <f>AVERAGEIF(INDEX('Input - companies list'!$A:$BG, 0, MATCH("Clusters 0",'Input - companies list'!$A$1:$BG$1, 0)),'Output - Cluster ranking'!B1016,INDEX('Input - companies list'!$A:$BG, 0, MATCH("Flow",'Input - companies list'!$A$1:$BG$1, 0)))</f>
        <v/>
      </c>
      <c r="G1016">
        <f>AVERAGEIF(INDEX('Input - companies list'!$A:$BG, 0, MATCH("Clusters 0",'Input - companies list'!$A$1:$BG$1, 0)),'Output - Cluster ranking'!B1016,INDEX('Input - companies list'!$A:$BG, 0, MATCH("Inter-Cluster Connectivity",'Input - companies list'!$A$1:$BG$1, 0)))</f>
        <v/>
      </c>
      <c r="H1016">
        <f>IFERROR(PERCENTRANK(C:C,C1016),0)</f>
        <v/>
      </c>
      <c r="I1016">
        <f>IFERROR(1 - PERCENTRANK(D:D,D1016),0)</f>
        <v/>
      </c>
      <c r="J1016">
        <f>IFERROR(PERCENTRANK(E:E,E1016),0)</f>
        <v/>
      </c>
      <c r="K1016">
        <f>IFERROR(1 - PERCENTRANK(F:F,F1016),0)</f>
        <v/>
      </c>
      <c r="L1016">
        <f>IFERROR(PERCENTRANK(G:G,G1016),0)</f>
        <v/>
      </c>
      <c r="M1016">
        <f>H1016*weightA+I1016*weightB+J1016*weightC+K1016*weightD+L1016*weightE</f>
        <v/>
      </c>
    </row>
    <row r="1017" spans="1:13">
      <c r="A1017">
        <f>RANK(M1017,M:M)</f>
        <v/>
      </c>
      <c r="C1017">
        <f>SUMIFS('Input - target event report'!H:H,'Input - target event report'!L:L,B1017,'Input - target event report'!D:D, "Private Investment")</f>
        <v/>
      </c>
      <c r="D1017">
        <f>IF(E1017&lt;2, "N/A", (MAXIFS('Input - target event report'!E:E,'Input - target event report'!L:L,B:B,'Input - target event report'!D:D,"Private Investment")-MINIFS('Input - target event report'!E:E,'Input - target event report'!L:L,B:B,'Input - target event report'!D:D,"Private Investment"))/(E1017-1))</f>
        <v/>
      </c>
      <c r="E1017">
        <f>COUNTIFS('Input - target event report'!L:L,B1017,'Input - target event report'!D:D, "Private Investment")</f>
        <v/>
      </c>
      <c r="F1017">
        <f>AVERAGEIF(INDEX('Input - companies list'!$A:$BG, 0, MATCH("Clusters 0",'Input - companies list'!$A$1:$BG$1, 0)),'Output - Cluster ranking'!B1017,INDEX('Input - companies list'!$A:$BG, 0, MATCH("Flow",'Input - companies list'!$A$1:$BG$1, 0)))</f>
        <v/>
      </c>
      <c r="G1017">
        <f>AVERAGEIF(INDEX('Input - companies list'!$A:$BG, 0, MATCH("Clusters 0",'Input - companies list'!$A$1:$BG$1, 0)),'Output - Cluster ranking'!B1017,INDEX('Input - companies list'!$A:$BG, 0, MATCH("Inter-Cluster Connectivity",'Input - companies list'!$A$1:$BG$1, 0)))</f>
        <v/>
      </c>
      <c r="H1017">
        <f>IFERROR(PERCENTRANK(C:C,C1017),0)</f>
        <v/>
      </c>
      <c r="I1017">
        <f>IFERROR(1 - PERCENTRANK(D:D,D1017),0)</f>
        <v/>
      </c>
      <c r="J1017">
        <f>IFERROR(PERCENTRANK(E:E,E1017),0)</f>
        <v/>
      </c>
      <c r="K1017">
        <f>IFERROR(1 - PERCENTRANK(F:F,F1017),0)</f>
        <v/>
      </c>
      <c r="L1017">
        <f>IFERROR(PERCENTRANK(G:G,G1017),0)</f>
        <v/>
      </c>
      <c r="M1017">
        <f>H1017*weightA+I1017*weightB+J1017*weightC+K1017*weightD+L1017*weightE</f>
        <v/>
      </c>
    </row>
    <row r="1018" spans="1:13">
      <c r="A1018">
        <f>RANK(M1018,M:M)</f>
        <v/>
      </c>
      <c r="C1018">
        <f>SUMIFS('Input - target event report'!H:H,'Input - target event report'!L:L,B1018,'Input - target event report'!D:D, "Private Investment")</f>
        <v/>
      </c>
      <c r="D1018">
        <f>IF(E1018&lt;2, "N/A", (MAXIFS('Input - target event report'!E:E,'Input - target event report'!L:L,B:B,'Input - target event report'!D:D,"Private Investment")-MINIFS('Input - target event report'!E:E,'Input - target event report'!L:L,B:B,'Input - target event report'!D:D,"Private Investment"))/(E1018-1))</f>
        <v/>
      </c>
      <c r="E1018">
        <f>COUNTIFS('Input - target event report'!L:L,B1018,'Input - target event report'!D:D, "Private Investment")</f>
        <v/>
      </c>
      <c r="F1018">
        <f>AVERAGEIF(INDEX('Input - companies list'!$A:$BG, 0, MATCH("Clusters 0",'Input - companies list'!$A$1:$BG$1, 0)),'Output - Cluster ranking'!B1018,INDEX('Input - companies list'!$A:$BG, 0, MATCH("Flow",'Input - companies list'!$A$1:$BG$1, 0)))</f>
        <v/>
      </c>
      <c r="G1018">
        <f>AVERAGEIF(INDEX('Input - companies list'!$A:$BG, 0, MATCH("Clusters 0",'Input - companies list'!$A$1:$BG$1, 0)),'Output - Cluster ranking'!B1018,INDEX('Input - companies list'!$A:$BG, 0, MATCH("Inter-Cluster Connectivity",'Input - companies list'!$A$1:$BG$1, 0)))</f>
        <v/>
      </c>
      <c r="H1018">
        <f>IFERROR(PERCENTRANK(C:C,C1018),0)</f>
        <v/>
      </c>
      <c r="I1018">
        <f>IFERROR(1 - PERCENTRANK(D:D,D1018),0)</f>
        <v/>
      </c>
      <c r="J1018">
        <f>IFERROR(PERCENTRANK(E:E,E1018),0)</f>
        <v/>
      </c>
      <c r="K1018">
        <f>IFERROR(1 - PERCENTRANK(F:F,F1018),0)</f>
        <v/>
      </c>
      <c r="L1018">
        <f>IFERROR(PERCENTRANK(G:G,G1018),0)</f>
        <v/>
      </c>
      <c r="M1018">
        <f>H1018*weightA+I1018*weightB+J1018*weightC+K1018*weightD+L1018*weightE</f>
        <v/>
      </c>
    </row>
    <row r="1019" spans="1:13">
      <c r="A1019">
        <f>RANK(M1019,M:M)</f>
        <v/>
      </c>
      <c r="C1019">
        <f>SUMIFS('Input - target event report'!H:H,'Input - target event report'!L:L,B1019,'Input - target event report'!D:D, "Private Investment")</f>
        <v/>
      </c>
      <c r="D1019">
        <f>IF(E1019&lt;2, "N/A", (MAXIFS('Input - target event report'!E:E,'Input - target event report'!L:L,B:B,'Input - target event report'!D:D,"Private Investment")-MINIFS('Input - target event report'!E:E,'Input - target event report'!L:L,B:B,'Input - target event report'!D:D,"Private Investment"))/(E1019-1))</f>
        <v/>
      </c>
      <c r="E1019">
        <f>COUNTIFS('Input - target event report'!L:L,B1019,'Input - target event report'!D:D, "Private Investment")</f>
        <v/>
      </c>
      <c r="F1019">
        <f>AVERAGEIF(INDEX('Input - companies list'!$A:$BG, 0, MATCH("Clusters 0",'Input - companies list'!$A$1:$BG$1, 0)),'Output - Cluster ranking'!B1019,INDEX('Input - companies list'!$A:$BG, 0, MATCH("Flow",'Input - companies list'!$A$1:$BG$1, 0)))</f>
        <v/>
      </c>
      <c r="G1019">
        <f>AVERAGEIF(INDEX('Input - companies list'!$A:$BG, 0, MATCH("Clusters 0",'Input - companies list'!$A$1:$BG$1, 0)),'Output - Cluster ranking'!B1019,INDEX('Input - companies list'!$A:$BG, 0, MATCH("Inter-Cluster Connectivity",'Input - companies list'!$A$1:$BG$1, 0)))</f>
        <v/>
      </c>
      <c r="H1019">
        <f>IFERROR(PERCENTRANK(C:C,C1019),0)</f>
        <v/>
      </c>
      <c r="I1019">
        <f>IFERROR(1 - PERCENTRANK(D:D,D1019),0)</f>
        <v/>
      </c>
      <c r="J1019">
        <f>IFERROR(PERCENTRANK(E:E,E1019),0)</f>
        <v/>
      </c>
      <c r="K1019">
        <f>IFERROR(1 - PERCENTRANK(F:F,F1019),0)</f>
        <v/>
      </c>
      <c r="L1019">
        <f>IFERROR(PERCENTRANK(G:G,G1019),0)</f>
        <v/>
      </c>
      <c r="M1019">
        <f>H1019*weightA+I1019*weightB+J1019*weightC+K1019*weightD+L1019*weightE</f>
        <v/>
      </c>
    </row>
    <row r="1020" spans="1:13">
      <c r="A1020">
        <f>RANK(M1020,M:M)</f>
        <v/>
      </c>
      <c r="C1020">
        <f>SUMIFS('Input - target event report'!H:H,'Input - target event report'!L:L,B1020,'Input - target event report'!D:D, "Private Investment")</f>
        <v/>
      </c>
      <c r="D1020">
        <f>IF(E1020&lt;2, "N/A", (MAXIFS('Input - target event report'!E:E,'Input - target event report'!L:L,B:B,'Input - target event report'!D:D,"Private Investment")-MINIFS('Input - target event report'!E:E,'Input - target event report'!L:L,B:B,'Input - target event report'!D:D,"Private Investment"))/(E1020-1))</f>
        <v/>
      </c>
      <c r="E1020">
        <f>COUNTIFS('Input - target event report'!L:L,B1020,'Input - target event report'!D:D, "Private Investment")</f>
        <v/>
      </c>
      <c r="F1020">
        <f>AVERAGEIF(INDEX('Input - companies list'!$A:$BG, 0, MATCH("Clusters 0",'Input - companies list'!$A$1:$BG$1, 0)),'Output - Cluster ranking'!B1020,INDEX('Input - companies list'!$A:$BG, 0, MATCH("Flow",'Input - companies list'!$A$1:$BG$1, 0)))</f>
        <v/>
      </c>
      <c r="G1020">
        <f>AVERAGEIF(INDEX('Input - companies list'!$A:$BG, 0, MATCH("Clusters 0",'Input - companies list'!$A$1:$BG$1, 0)),'Output - Cluster ranking'!B1020,INDEX('Input - companies list'!$A:$BG, 0, MATCH("Inter-Cluster Connectivity",'Input - companies list'!$A$1:$BG$1, 0)))</f>
        <v/>
      </c>
      <c r="H1020">
        <f>IFERROR(PERCENTRANK(C:C,C1020),0)</f>
        <v/>
      </c>
      <c r="I1020">
        <f>IFERROR(1 - PERCENTRANK(D:D,D1020),0)</f>
        <v/>
      </c>
      <c r="J1020">
        <f>IFERROR(PERCENTRANK(E:E,E1020),0)</f>
        <v/>
      </c>
      <c r="K1020">
        <f>IFERROR(1 - PERCENTRANK(F:F,F1020),0)</f>
        <v/>
      </c>
      <c r="L1020">
        <f>IFERROR(PERCENTRANK(G:G,G1020),0)</f>
        <v/>
      </c>
      <c r="M1020">
        <f>H1020*weightA+I1020*weightB+J1020*weightC+K1020*weightD+L1020*weightE</f>
        <v/>
      </c>
    </row>
    <row r="1021" spans="1:13">
      <c r="A1021">
        <f>RANK(M1021,M:M)</f>
        <v/>
      </c>
      <c r="C1021">
        <f>SUMIFS('Input - target event report'!H:H,'Input - target event report'!L:L,B1021,'Input - target event report'!D:D, "Private Investment")</f>
        <v/>
      </c>
      <c r="D1021">
        <f>IF(E1021&lt;2, "N/A", (MAXIFS('Input - target event report'!E:E,'Input - target event report'!L:L,B:B,'Input - target event report'!D:D,"Private Investment")-MINIFS('Input - target event report'!E:E,'Input - target event report'!L:L,B:B,'Input - target event report'!D:D,"Private Investment"))/(E1021-1))</f>
        <v/>
      </c>
      <c r="E1021">
        <f>COUNTIFS('Input - target event report'!L:L,B1021,'Input - target event report'!D:D, "Private Investment")</f>
        <v/>
      </c>
      <c r="F1021">
        <f>AVERAGEIF(INDEX('Input - companies list'!$A:$BG, 0, MATCH("Clusters 0",'Input - companies list'!$A$1:$BG$1, 0)),'Output - Cluster ranking'!B1021,INDEX('Input - companies list'!$A:$BG, 0, MATCH("Flow",'Input - companies list'!$A$1:$BG$1, 0)))</f>
        <v/>
      </c>
      <c r="G1021">
        <f>AVERAGEIF(INDEX('Input - companies list'!$A:$BG, 0, MATCH("Clusters 0",'Input - companies list'!$A$1:$BG$1, 0)),'Output - Cluster ranking'!B1021,INDEX('Input - companies list'!$A:$BG, 0, MATCH("Inter-Cluster Connectivity",'Input - companies list'!$A$1:$BG$1, 0)))</f>
        <v/>
      </c>
      <c r="H1021">
        <f>IFERROR(PERCENTRANK(C:C,C1021),0)</f>
        <v/>
      </c>
      <c r="I1021">
        <f>IFERROR(1 - PERCENTRANK(D:D,D1021),0)</f>
        <v/>
      </c>
      <c r="J1021">
        <f>IFERROR(PERCENTRANK(E:E,E1021),0)</f>
        <v/>
      </c>
      <c r="K1021">
        <f>IFERROR(1 - PERCENTRANK(F:F,F1021),0)</f>
        <v/>
      </c>
      <c r="L1021">
        <f>IFERROR(PERCENTRANK(G:G,G1021),0)</f>
        <v/>
      </c>
      <c r="M1021">
        <f>H1021*weightA+I1021*weightB+J1021*weightC+K1021*weightD+L1021*weightE</f>
        <v/>
      </c>
    </row>
    <row r="1022" spans="1:13">
      <c r="A1022">
        <f>RANK(M1022,M:M)</f>
        <v/>
      </c>
      <c r="C1022">
        <f>SUMIFS('Input - target event report'!H:H,'Input - target event report'!L:L,B1022,'Input - target event report'!D:D, "Private Investment")</f>
        <v/>
      </c>
      <c r="D1022">
        <f>IF(E1022&lt;2, "N/A", (MAXIFS('Input - target event report'!E:E,'Input - target event report'!L:L,B:B,'Input - target event report'!D:D,"Private Investment")-MINIFS('Input - target event report'!E:E,'Input - target event report'!L:L,B:B,'Input - target event report'!D:D,"Private Investment"))/(E1022-1))</f>
        <v/>
      </c>
      <c r="E1022">
        <f>COUNTIFS('Input - target event report'!L:L,B1022,'Input - target event report'!D:D, "Private Investment")</f>
        <v/>
      </c>
      <c r="F1022">
        <f>AVERAGEIF(INDEX('Input - companies list'!$A:$BG, 0, MATCH("Clusters 0",'Input - companies list'!$A$1:$BG$1, 0)),'Output - Cluster ranking'!B1022,INDEX('Input - companies list'!$A:$BG, 0, MATCH("Flow",'Input - companies list'!$A$1:$BG$1, 0)))</f>
        <v/>
      </c>
      <c r="G1022">
        <f>AVERAGEIF(INDEX('Input - companies list'!$A:$BG, 0, MATCH("Clusters 0",'Input - companies list'!$A$1:$BG$1, 0)),'Output - Cluster ranking'!B1022,INDEX('Input - companies list'!$A:$BG, 0, MATCH("Inter-Cluster Connectivity",'Input - companies list'!$A$1:$BG$1, 0)))</f>
        <v/>
      </c>
      <c r="H1022">
        <f>IFERROR(PERCENTRANK(C:C,C1022),0)</f>
        <v/>
      </c>
      <c r="I1022">
        <f>IFERROR(1 - PERCENTRANK(D:D,D1022),0)</f>
        <v/>
      </c>
      <c r="J1022">
        <f>IFERROR(PERCENTRANK(E:E,E1022),0)</f>
        <v/>
      </c>
      <c r="K1022">
        <f>IFERROR(1 - PERCENTRANK(F:F,F1022),0)</f>
        <v/>
      </c>
      <c r="L1022">
        <f>IFERROR(PERCENTRANK(G:G,G1022),0)</f>
        <v/>
      </c>
      <c r="M1022">
        <f>H1022*weightA+I1022*weightB+J1022*weightC+K1022*weightD+L1022*weightE</f>
        <v/>
      </c>
    </row>
    <row r="1023" spans="1:13">
      <c r="A1023">
        <f>RANK(M1023,M:M)</f>
        <v/>
      </c>
      <c r="C1023">
        <f>SUMIFS('Input - target event report'!H:H,'Input - target event report'!L:L,B1023,'Input - target event report'!D:D, "Private Investment")</f>
        <v/>
      </c>
      <c r="D1023">
        <f>IF(E1023&lt;2, "N/A", (MAXIFS('Input - target event report'!E:E,'Input - target event report'!L:L,B:B,'Input - target event report'!D:D,"Private Investment")-MINIFS('Input - target event report'!E:E,'Input - target event report'!L:L,B:B,'Input - target event report'!D:D,"Private Investment"))/(E1023-1))</f>
        <v/>
      </c>
      <c r="E1023">
        <f>COUNTIFS('Input - target event report'!L:L,B1023,'Input - target event report'!D:D, "Private Investment")</f>
        <v/>
      </c>
      <c r="F1023">
        <f>AVERAGEIF(INDEX('Input - companies list'!$A:$BG, 0, MATCH("Clusters 0",'Input - companies list'!$A$1:$BG$1, 0)),'Output - Cluster ranking'!B1023,INDEX('Input - companies list'!$A:$BG, 0, MATCH("Flow",'Input - companies list'!$A$1:$BG$1, 0)))</f>
        <v/>
      </c>
      <c r="G1023">
        <f>AVERAGEIF(INDEX('Input - companies list'!$A:$BG, 0, MATCH("Clusters 0",'Input - companies list'!$A$1:$BG$1, 0)),'Output - Cluster ranking'!B1023,INDEX('Input - companies list'!$A:$BG, 0, MATCH("Inter-Cluster Connectivity",'Input - companies list'!$A$1:$BG$1, 0)))</f>
        <v/>
      </c>
      <c r="H1023">
        <f>IFERROR(PERCENTRANK(C:C,C1023),0)</f>
        <v/>
      </c>
      <c r="I1023">
        <f>IFERROR(1 - PERCENTRANK(D:D,D1023),0)</f>
        <v/>
      </c>
      <c r="J1023">
        <f>IFERROR(PERCENTRANK(E:E,E1023),0)</f>
        <v/>
      </c>
      <c r="K1023">
        <f>IFERROR(1 - PERCENTRANK(F:F,F1023),0)</f>
        <v/>
      </c>
      <c r="L1023">
        <f>IFERROR(PERCENTRANK(G:G,G1023),0)</f>
        <v/>
      </c>
      <c r="M1023">
        <f>H1023*weightA+I1023*weightB+J1023*weightC+K1023*weightD+L1023*weightE</f>
        <v/>
      </c>
    </row>
    <row r="1024" spans="1:13">
      <c r="A1024">
        <f>RANK(M1024,M:M)</f>
        <v/>
      </c>
      <c r="C1024">
        <f>SUMIFS('Input - target event report'!H:H,'Input - target event report'!L:L,B1024,'Input - target event report'!D:D, "Private Investment")</f>
        <v/>
      </c>
      <c r="D1024">
        <f>IF(E1024&lt;2, "N/A", (MAXIFS('Input - target event report'!E:E,'Input - target event report'!L:L,B:B,'Input - target event report'!D:D,"Private Investment")-MINIFS('Input - target event report'!E:E,'Input - target event report'!L:L,B:B,'Input - target event report'!D:D,"Private Investment"))/(E1024-1))</f>
        <v/>
      </c>
      <c r="E1024">
        <f>COUNTIFS('Input - target event report'!L:L,B1024,'Input - target event report'!D:D, "Private Investment")</f>
        <v/>
      </c>
      <c r="F1024">
        <f>AVERAGEIF(INDEX('Input - companies list'!$A:$BG, 0, MATCH("Clusters 0",'Input - companies list'!$A$1:$BG$1, 0)),'Output - Cluster ranking'!B1024,INDEX('Input - companies list'!$A:$BG, 0, MATCH("Flow",'Input - companies list'!$A$1:$BG$1, 0)))</f>
        <v/>
      </c>
      <c r="G1024">
        <f>AVERAGEIF(INDEX('Input - companies list'!$A:$BG, 0, MATCH("Clusters 0",'Input - companies list'!$A$1:$BG$1, 0)),'Output - Cluster ranking'!B1024,INDEX('Input - companies list'!$A:$BG, 0, MATCH("Inter-Cluster Connectivity",'Input - companies list'!$A$1:$BG$1, 0)))</f>
        <v/>
      </c>
      <c r="H1024">
        <f>IFERROR(PERCENTRANK(C:C,C1024),0)</f>
        <v/>
      </c>
      <c r="I1024">
        <f>IFERROR(1 - PERCENTRANK(D:D,D1024),0)</f>
        <v/>
      </c>
      <c r="J1024">
        <f>IFERROR(PERCENTRANK(E:E,E1024),0)</f>
        <v/>
      </c>
      <c r="K1024">
        <f>IFERROR(1 - PERCENTRANK(F:F,F1024),0)</f>
        <v/>
      </c>
      <c r="L1024">
        <f>IFERROR(PERCENTRANK(G:G,G1024),0)</f>
        <v/>
      </c>
      <c r="M1024">
        <f>H1024*weightA+I1024*weightB+J1024*weightC+K1024*weightD+L1024*weightE</f>
        <v/>
      </c>
    </row>
    <row r="1025" spans="1:13">
      <c r="A1025">
        <f>RANK(M1025,M:M)</f>
        <v/>
      </c>
      <c r="C1025">
        <f>SUMIFS('Input - target event report'!H:H,'Input - target event report'!L:L,B1025,'Input - target event report'!D:D, "Private Investment")</f>
        <v/>
      </c>
      <c r="D1025">
        <f>IF(E1025&lt;2, "N/A", (MAXIFS('Input - target event report'!E:E,'Input - target event report'!L:L,B:B,'Input - target event report'!D:D,"Private Investment")-MINIFS('Input - target event report'!E:E,'Input - target event report'!L:L,B:B,'Input - target event report'!D:D,"Private Investment"))/(E1025-1))</f>
        <v/>
      </c>
      <c r="E1025">
        <f>COUNTIFS('Input - target event report'!L:L,B1025,'Input - target event report'!D:D, "Private Investment")</f>
        <v/>
      </c>
      <c r="F1025">
        <f>AVERAGEIF(INDEX('Input - companies list'!$A:$BG, 0, MATCH("Clusters 0",'Input - companies list'!$A$1:$BG$1, 0)),'Output - Cluster ranking'!B1025,INDEX('Input - companies list'!$A:$BG, 0, MATCH("Flow",'Input - companies list'!$A$1:$BG$1, 0)))</f>
        <v/>
      </c>
      <c r="G1025">
        <f>AVERAGEIF(INDEX('Input - companies list'!$A:$BG, 0, MATCH("Clusters 0",'Input - companies list'!$A$1:$BG$1, 0)),'Output - Cluster ranking'!B1025,INDEX('Input - companies list'!$A:$BG, 0, MATCH("Inter-Cluster Connectivity",'Input - companies list'!$A$1:$BG$1, 0)))</f>
        <v/>
      </c>
      <c r="H1025">
        <f>IFERROR(PERCENTRANK(C:C,C1025),0)</f>
        <v/>
      </c>
      <c r="I1025">
        <f>IFERROR(1 - PERCENTRANK(D:D,D1025),0)</f>
        <v/>
      </c>
      <c r="J1025">
        <f>IFERROR(PERCENTRANK(E:E,E1025),0)</f>
        <v/>
      </c>
      <c r="K1025">
        <f>IFERROR(1 - PERCENTRANK(F:F,F1025),0)</f>
        <v/>
      </c>
      <c r="L1025">
        <f>IFERROR(PERCENTRANK(G:G,G1025),0)</f>
        <v/>
      </c>
      <c r="M1025">
        <f>H1025*weightA+I1025*weightB+J1025*weightC+K1025*weightD+L1025*weightE</f>
        <v/>
      </c>
    </row>
    <row r="1026" spans="1:13">
      <c r="A1026">
        <f>RANK(M1026,M:M)</f>
        <v/>
      </c>
      <c r="C1026">
        <f>SUMIFS('Input - target event report'!H:H,'Input - target event report'!L:L,B1026,'Input - target event report'!D:D, "Private Investment")</f>
        <v/>
      </c>
      <c r="D1026">
        <f>IF(E1026&lt;2, "N/A", (MAXIFS('Input - target event report'!E:E,'Input - target event report'!L:L,B:B,'Input - target event report'!D:D,"Private Investment")-MINIFS('Input - target event report'!E:E,'Input - target event report'!L:L,B:B,'Input - target event report'!D:D,"Private Investment"))/(E1026-1))</f>
        <v/>
      </c>
      <c r="E1026">
        <f>COUNTIFS('Input - target event report'!L:L,B1026,'Input - target event report'!D:D, "Private Investment")</f>
        <v/>
      </c>
      <c r="F1026">
        <f>AVERAGEIF(INDEX('Input - companies list'!$A:$BG, 0, MATCH("Clusters 0",'Input - companies list'!$A$1:$BG$1, 0)),'Output - Cluster ranking'!B1026,INDEX('Input - companies list'!$A:$BG, 0, MATCH("Flow",'Input - companies list'!$A$1:$BG$1, 0)))</f>
        <v/>
      </c>
      <c r="G1026">
        <f>AVERAGEIF(INDEX('Input - companies list'!$A:$BG, 0, MATCH("Clusters 0",'Input - companies list'!$A$1:$BG$1, 0)),'Output - Cluster ranking'!B1026,INDEX('Input - companies list'!$A:$BG, 0, MATCH("Inter-Cluster Connectivity",'Input - companies list'!$A$1:$BG$1, 0)))</f>
        <v/>
      </c>
      <c r="H1026">
        <f>IFERROR(PERCENTRANK(C:C,C1026),0)</f>
        <v/>
      </c>
      <c r="I1026">
        <f>IFERROR(1 - PERCENTRANK(D:D,D1026),0)</f>
        <v/>
      </c>
      <c r="J1026">
        <f>IFERROR(PERCENTRANK(E:E,E1026),0)</f>
        <v/>
      </c>
      <c r="K1026">
        <f>IFERROR(1 - PERCENTRANK(F:F,F1026),0)</f>
        <v/>
      </c>
      <c r="L1026">
        <f>IFERROR(PERCENTRANK(G:G,G1026),0)</f>
        <v/>
      </c>
      <c r="M1026">
        <f>H1026*weightA+I1026*weightB+J1026*weightC+K1026*weightD+L1026*weightE</f>
        <v/>
      </c>
    </row>
    <row r="1027" spans="1:13">
      <c r="A1027">
        <f>RANK(M1027,M:M)</f>
        <v/>
      </c>
      <c r="C1027">
        <f>SUMIFS('Input - target event report'!H:H,'Input - target event report'!L:L,B1027,'Input - target event report'!D:D, "Private Investment")</f>
        <v/>
      </c>
      <c r="D1027">
        <f>IF(E1027&lt;2, "N/A", (MAXIFS('Input - target event report'!E:E,'Input - target event report'!L:L,B:B,'Input - target event report'!D:D,"Private Investment")-MINIFS('Input - target event report'!E:E,'Input - target event report'!L:L,B:B,'Input - target event report'!D:D,"Private Investment"))/(E1027-1))</f>
        <v/>
      </c>
      <c r="E1027">
        <f>COUNTIFS('Input - target event report'!L:L,B1027,'Input - target event report'!D:D, "Private Investment")</f>
        <v/>
      </c>
      <c r="F1027">
        <f>AVERAGEIF(INDEX('Input - companies list'!$A:$BG, 0, MATCH("Clusters 0",'Input - companies list'!$A$1:$BG$1, 0)),'Output - Cluster ranking'!B1027,INDEX('Input - companies list'!$A:$BG, 0, MATCH("Flow",'Input - companies list'!$A$1:$BG$1, 0)))</f>
        <v/>
      </c>
      <c r="G1027">
        <f>AVERAGEIF(INDEX('Input - companies list'!$A:$BG, 0, MATCH("Clusters 0",'Input - companies list'!$A$1:$BG$1, 0)),'Output - Cluster ranking'!B1027,INDEX('Input - companies list'!$A:$BG, 0, MATCH("Inter-Cluster Connectivity",'Input - companies list'!$A$1:$BG$1, 0)))</f>
        <v/>
      </c>
      <c r="H1027">
        <f>IFERROR(PERCENTRANK(C:C,C1027),0)</f>
        <v/>
      </c>
      <c r="I1027">
        <f>IFERROR(1 - PERCENTRANK(D:D,D1027),0)</f>
        <v/>
      </c>
      <c r="J1027">
        <f>IFERROR(PERCENTRANK(E:E,E1027),0)</f>
        <v/>
      </c>
      <c r="K1027">
        <f>IFERROR(1 - PERCENTRANK(F:F,F1027),0)</f>
        <v/>
      </c>
      <c r="L1027">
        <f>IFERROR(PERCENTRANK(G:G,G1027),0)</f>
        <v/>
      </c>
      <c r="M1027">
        <f>H1027*weightA+I1027*weightB+J1027*weightC+K1027*weightD+L1027*weightE</f>
        <v/>
      </c>
    </row>
    <row r="1028" spans="1:13">
      <c r="A1028">
        <f>RANK(M1028,M:M)</f>
        <v/>
      </c>
      <c r="C1028">
        <f>SUMIFS('Input - target event report'!H:H,'Input - target event report'!L:L,B1028,'Input - target event report'!D:D, "Private Investment")</f>
        <v/>
      </c>
      <c r="D1028">
        <f>IF(E1028&lt;2, "N/A", (MAXIFS('Input - target event report'!E:E,'Input - target event report'!L:L,B:B,'Input - target event report'!D:D,"Private Investment")-MINIFS('Input - target event report'!E:E,'Input - target event report'!L:L,B:B,'Input - target event report'!D:D,"Private Investment"))/(E1028-1))</f>
        <v/>
      </c>
      <c r="E1028">
        <f>COUNTIFS('Input - target event report'!L:L,B1028,'Input - target event report'!D:D, "Private Investment")</f>
        <v/>
      </c>
      <c r="F1028">
        <f>AVERAGEIF(INDEX('Input - companies list'!$A:$BG, 0, MATCH("Clusters 0",'Input - companies list'!$A$1:$BG$1, 0)),'Output - Cluster ranking'!B1028,INDEX('Input - companies list'!$A:$BG, 0, MATCH("Flow",'Input - companies list'!$A$1:$BG$1, 0)))</f>
        <v/>
      </c>
      <c r="G1028">
        <f>AVERAGEIF(INDEX('Input - companies list'!$A:$BG, 0, MATCH("Clusters 0",'Input - companies list'!$A$1:$BG$1, 0)),'Output - Cluster ranking'!B1028,INDEX('Input - companies list'!$A:$BG, 0, MATCH("Inter-Cluster Connectivity",'Input - companies list'!$A$1:$BG$1, 0)))</f>
        <v/>
      </c>
      <c r="H1028">
        <f>IFERROR(PERCENTRANK(C:C,C1028),0)</f>
        <v/>
      </c>
      <c r="I1028">
        <f>IFERROR(1 - PERCENTRANK(D:D,D1028),0)</f>
        <v/>
      </c>
      <c r="J1028">
        <f>IFERROR(PERCENTRANK(E:E,E1028),0)</f>
        <v/>
      </c>
      <c r="K1028">
        <f>IFERROR(1 - PERCENTRANK(F:F,F1028),0)</f>
        <v/>
      </c>
      <c r="L1028">
        <f>IFERROR(PERCENTRANK(G:G,G1028),0)</f>
        <v/>
      </c>
      <c r="M1028">
        <f>H1028*weightA+I1028*weightB+J1028*weightC+K1028*weightD+L1028*weightE</f>
        <v/>
      </c>
    </row>
    <row r="1029" spans="1:13">
      <c r="A1029">
        <f>RANK(M1029,M:M)</f>
        <v/>
      </c>
      <c r="C1029">
        <f>SUMIFS('Input - target event report'!H:H,'Input - target event report'!L:L,B1029,'Input - target event report'!D:D, "Private Investment")</f>
        <v/>
      </c>
      <c r="D1029">
        <f>IF(E1029&lt;2, "N/A", (MAXIFS('Input - target event report'!E:E,'Input - target event report'!L:L,B:B,'Input - target event report'!D:D,"Private Investment")-MINIFS('Input - target event report'!E:E,'Input - target event report'!L:L,B:B,'Input - target event report'!D:D,"Private Investment"))/(E1029-1))</f>
        <v/>
      </c>
      <c r="E1029">
        <f>COUNTIFS('Input - target event report'!L:L,B1029,'Input - target event report'!D:D, "Private Investment")</f>
        <v/>
      </c>
      <c r="F1029">
        <f>AVERAGEIF(INDEX('Input - companies list'!$A:$BG, 0, MATCH("Clusters 0",'Input - companies list'!$A$1:$BG$1, 0)),'Output - Cluster ranking'!B1029,INDEX('Input - companies list'!$A:$BG, 0, MATCH("Flow",'Input - companies list'!$A$1:$BG$1, 0)))</f>
        <v/>
      </c>
      <c r="G1029">
        <f>AVERAGEIF(INDEX('Input - companies list'!$A:$BG, 0, MATCH("Clusters 0",'Input - companies list'!$A$1:$BG$1, 0)),'Output - Cluster ranking'!B1029,INDEX('Input - companies list'!$A:$BG, 0, MATCH("Inter-Cluster Connectivity",'Input - companies list'!$A$1:$BG$1, 0)))</f>
        <v/>
      </c>
      <c r="H1029">
        <f>IFERROR(PERCENTRANK(C:C,C1029),0)</f>
        <v/>
      </c>
      <c r="I1029">
        <f>IFERROR(1 - PERCENTRANK(D:D,D1029),0)</f>
        <v/>
      </c>
      <c r="J1029">
        <f>IFERROR(PERCENTRANK(E:E,E1029),0)</f>
        <v/>
      </c>
      <c r="K1029">
        <f>IFERROR(1 - PERCENTRANK(F:F,F1029),0)</f>
        <v/>
      </c>
      <c r="L1029">
        <f>IFERROR(PERCENTRANK(G:G,G1029),0)</f>
        <v/>
      </c>
      <c r="M1029">
        <f>H1029*weightA+I1029*weightB+J1029*weightC+K1029*weightD+L1029*weightE</f>
        <v/>
      </c>
    </row>
    <row r="1030" spans="1:13">
      <c r="A1030">
        <f>RANK(M1030,M:M)</f>
        <v/>
      </c>
      <c r="C1030">
        <f>SUMIFS('Input - target event report'!H:H,'Input - target event report'!L:L,B1030,'Input - target event report'!D:D, "Private Investment")</f>
        <v/>
      </c>
      <c r="D1030">
        <f>IF(E1030&lt;2, "N/A", (MAXIFS('Input - target event report'!E:E,'Input - target event report'!L:L,B:B,'Input - target event report'!D:D,"Private Investment")-MINIFS('Input - target event report'!E:E,'Input - target event report'!L:L,B:B,'Input - target event report'!D:D,"Private Investment"))/(E1030-1))</f>
        <v/>
      </c>
      <c r="E1030">
        <f>COUNTIFS('Input - target event report'!L:L,B1030,'Input - target event report'!D:D, "Private Investment")</f>
        <v/>
      </c>
      <c r="F1030">
        <f>AVERAGEIF(INDEX('Input - companies list'!$A:$BG, 0, MATCH("Clusters 0",'Input - companies list'!$A$1:$BG$1, 0)),'Output - Cluster ranking'!B1030,INDEX('Input - companies list'!$A:$BG, 0, MATCH("Flow",'Input - companies list'!$A$1:$BG$1, 0)))</f>
        <v/>
      </c>
      <c r="G1030">
        <f>AVERAGEIF(INDEX('Input - companies list'!$A:$BG, 0, MATCH("Clusters 0",'Input - companies list'!$A$1:$BG$1, 0)),'Output - Cluster ranking'!B1030,INDEX('Input - companies list'!$A:$BG, 0, MATCH("Inter-Cluster Connectivity",'Input - companies list'!$A$1:$BG$1, 0)))</f>
        <v/>
      </c>
      <c r="H1030">
        <f>IFERROR(PERCENTRANK(C:C,C1030),0)</f>
        <v/>
      </c>
      <c r="I1030">
        <f>IFERROR(1 - PERCENTRANK(D:D,D1030),0)</f>
        <v/>
      </c>
      <c r="J1030">
        <f>IFERROR(PERCENTRANK(E:E,E1030),0)</f>
        <v/>
      </c>
      <c r="K1030">
        <f>IFERROR(1 - PERCENTRANK(F:F,F1030),0)</f>
        <v/>
      </c>
      <c r="L1030">
        <f>IFERROR(PERCENTRANK(G:G,G1030),0)</f>
        <v/>
      </c>
      <c r="M1030">
        <f>H1030*weightA+I1030*weightB+J1030*weightC+K1030*weightD+L1030*weightE</f>
        <v/>
      </c>
    </row>
    <row r="1031" spans="1:13">
      <c r="A1031">
        <f>RANK(M1031,M:M)</f>
        <v/>
      </c>
      <c r="C1031">
        <f>SUMIFS('Input - target event report'!H:H,'Input - target event report'!L:L,B1031,'Input - target event report'!D:D, "Private Investment")</f>
        <v/>
      </c>
      <c r="D1031">
        <f>IF(E1031&lt;2, "N/A", (MAXIFS('Input - target event report'!E:E,'Input - target event report'!L:L,B:B,'Input - target event report'!D:D,"Private Investment")-MINIFS('Input - target event report'!E:E,'Input - target event report'!L:L,B:B,'Input - target event report'!D:D,"Private Investment"))/(E1031-1))</f>
        <v/>
      </c>
      <c r="E1031">
        <f>COUNTIFS('Input - target event report'!L:L,B1031,'Input - target event report'!D:D, "Private Investment")</f>
        <v/>
      </c>
      <c r="F1031">
        <f>AVERAGEIF(INDEX('Input - companies list'!$A:$BG, 0, MATCH("Clusters 0",'Input - companies list'!$A$1:$BG$1, 0)),'Output - Cluster ranking'!B1031,INDEX('Input - companies list'!$A:$BG, 0, MATCH("Flow",'Input - companies list'!$A$1:$BG$1, 0)))</f>
        <v/>
      </c>
      <c r="G1031">
        <f>AVERAGEIF(INDEX('Input - companies list'!$A:$BG, 0, MATCH("Clusters 0",'Input - companies list'!$A$1:$BG$1, 0)),'Output - Cluster ranking'!B1031,INDEX('Input - companies list'!$A:$BG, 0, MATCH("Inter-Cluster Connectivity",'Input - companies list'!$A$1:$BG$1, 0)))</f>
        <v/>
      </c>
      <c r="H1031">
        <f>IFERROR(PERCENTRANK(C:C,C1031),0)</f>
        <v/>
      </c>
      <c r="I1031">
        <f>IFERROR(1 - PERCENTRANK(D:D,D1031),0)</f>
        <v/>
      </c>
      <c r="J1031">
        <f>IFERROR(PERCENTRANK(E:E,E1031),0)</f>
        <v/>
      </c>
      <c r="K1031">
        <f>IFERROR(1 - PERCENTRANK(F:F,F1031),0)</f>
        <v/>
      </c>
      <c r="L1031">
        <f>IFERROR(PERCENTRANK(G:G,G1031),0)</f>
        <v/>
      </c>
      <c r="M1031">
        <f>H1031*weightA+I1031*weightB+J1031*weightC+K1031*weightD+L1031*weightE</f>
        <v/>
      </c>
    </row>
    <row r="1032" spans="1:13">
      <c r="A1032">
        <f>RANK(M1032,M:M)</f>
        <v/>
      </c>
      <c r="C1032">
        <f>SUMIFS('Input - target event report'!H:H,'Input - target event report'!L:L,B1032,'Input - target event report'!D:D, "Private Investment")</f>
        <v/>
      </c>
      <c r="D1032">
        <f>IF(E1032&lt;2, "N/A", (MAXIFS('Input - target event report'!E:E,'Input - target event report'!L:L,B:B,'Input - target event report'!D:D,"Private Investment")-MINIFS('Input - target event report'!E:E,'Input - target event report'!L:L,B:B,'Input - target event report'!D:D,"Private Investment"))/(E1032-1))</f>
        <v/>
      </c>
      <c r="E1032">
        <f>COUNTIFS('Input - target event report'!L:L,B1032,'Input - target event report'!D:D, "Private Investment")</f>
        <v/>
      </c>
      <c r="F1032">
        <f>AVERAGEIF(INDEX('Input - companies list'!$A:$BG, 0, MATCH("Clusters 0",'Input - companies list'!$A$1:$BG$1, 0)),'Output - Cluster ranking'!B1032,INDEX('Input - companies list'!$A:$BG, 0, MATCH("Flow",'Input - companies list'!$A$1:$BG$1, 0)))</f>
        <v/>
      </c>
      <c r="G1032">
        <f>AVERAGEIF(INDEX('Input - companies list'!$A:$BG, 0, MATCH("Clusters 0",'Input - companies list'!$A$1:$BG$1, 0)),'Output - Cluster ranking'!B1032,INDEX('Input - companies list'!$A:$BG, 0, MATCH("Inter-Cluster Connectivity",'Input - companies list'!$A$1:$BG$1, 0)))</f>
        <v/>
      </c>
      <c r="H1032">
        <f>IFERROR(PERCENTRANK(C:C,C1032),0)</f>
        <v/>
      </c>
      <c r="I1032">
        <f>IFERROR(1 - PERCENTRANK(D:D,D1032),0)</f>
        <v/>
      </c>
      <c r="J1032">
        <f>IFERROR(PERCENTRANK(E:E,E1032),0)</f>
        <v/>
      </c>
      <c r="K1032">
        <f>IFERROR(1 - PERCENTRANK(F:F,F1032),0)</f>
        <v/>
      </c>
      <c r="L1032">
        <f>IFERROR(PERCENTRANK(G:G,G1032),0)</f>
        <v/>
      </c>
      <c r="M1032">
        <f>H1032*weightA+I1032*weightB+J1032*weightC+K1032*weightD+L1032*weightE</f>
        <v/>
      </c>
    </row>
    <row r="1033" spans="1:13">
      <c r="A1033">
        <f>RANK(M1033,M:M)</f>
        <v/>
      </c>
      <c r="C1033">
        <f>SUMIFS('Input - target event report'!H:H,'Input - target event report'!L:L,B1033,'Input - target event report'!D:D, "Private Investment")</f>
        <v/>
      </c>
      <c r="D1033">
        <f>IF(E1033&lt;2, "N/A", (MAXIFS('Input - target event report'!E:E,'Input - target event report'!L:L,B:B,'Input - target event report'!D:D,"Private Investment")-MINIFS('Input - target event report'!E:E,'Input - target event report'!L:L,B:B,'Input - target event report'!D:D,"Private Investment"))/(E1033-1))</f>
        <v/>
      </c>
      <c r="E1033">
        <f>COUNTIFS('Input - target event report'!L:L,B1033,'Input - target event report'!D:D, "Private Investment")</f>
        <v/>
      </c>
      <c r="F1033">
        <f>AVERAGEIF(INDEX('Input - companies list'!$A:$BG, 0, MATCH("Clusters 0",'Input - companies list'!$A$1:$BG$1, 0)),'Output - Cluster ranking'!B1033,INDEX('Input - companies list'!$A:$BG, 0, MATCH("Flow",'Input - companies list'!$A$1:$BG$1, 0)))</f>
        <v/>
      </c>
      <c r="G1033">
        <f>AVERAGEIF(INDEX('Input - companies list'!$A:$BG, 0, MATCH("Clusters 0",'Input - companies list'!$A$1:$BG$1, 0)),'Output - Cluster ranking'!B1033,INDEX('Input - companies list'!$A:$BG, 0, MATCH("Inter-Cluster Connectivity",'Input - companies list'!$A$1:$BG$1, 0)))</f>
        <v/>
      </c>
      <c r="H1033">
        <f>IFERROR(PERCENTRANK(C:C,C1033),0)</f>
        <v/>
      </c>
      <c r="I1033">
        <f>IFERROR(1 - PERCENTRANK(D:D,D1033),0)</f>
        <v/>
      </c>
      <c r="J1033">
        <f>IFERROR(PERCENTRANK(E:E,E1033),0)</f>
        <v/>
      </c>
      <c r="K1033">
        <f>IFERROR(1 - PERCENTRANK(F:F,F1033),0)</f>
        <v/>
      </c>
      <c r="L1033">
        <f>IFERROR(PERCENTRANK(G:G,G1033),0)</f>
        <v/>
      </c>
      <c r="M1033">
        <f>H1033*weightA+I1033*weightB+J1033*weightC+K1033*weightD+L1033*weightE</f>
        <v/>
      </c>
    </row>
    <row r="1034" spans="1:13">
      <c r="A1034">
        <f>RANK(M1034,M:M)</f>
        <v/>
      </c>
      <c r="C1034">
        <f>SUMIFS('Input - target event report'!H:H,'Input - target event report'!L:L,B1034,'Input - target event report'!D:D, "Private Investment")</f>
        <v/>
      </c>
      <c r="D1034">
        <f>IF(E1034&lt;2, "N/A", (MAXIFS('Input - target event report'!E:E,'Input - target event report'!L:L,B:B,'Input - target event report'!D:D,"Private Investment")-MINIFS('Input - target event report'!E:E,'Input - target event report'!L:L,B:B,'Input - target event report'!D:D,"Private Investment"))/(E1034-1))</f>
        <v/>
      </c>
      <c r="E1034">
        <f>COUNTIFS('Input - target event report'!L:L,B1034,'Input - target event report'!D:D, "Private Investment")</f>
        <v/>
      </c>
      <c r="F1034">
        <f>AVERAGEIF(INDEX('Input - companies list'!$A:$BG, 0, MATCH("Clusters 0",'Input - companies list'!$A$1:$BG$1, 0)),'Output - Cluster ranking'!B1034,INDEX('Input - companies list'!$A:$BG, 0, MATCH("Flow",'Input - companies list'!$A$1:$BG$1, 0)))</f>
        <v/>
      </c>
      <c r="G1034">
        <f>AVERAGEIF(INDEX('Input - companies list'!$A:$BG, 0, MATCH("Clusters 0",'Input - companies list'!$A$1:$BG$1, 0)),'Output - Cluster ranking'!B1034,INDEX('Input - companies list'!$A:$BG, 0, MATCH("Inter-Cluster Connectivity",'Input - companies list'!$A$1:$BG$1, 0)))</f>
        <v/>
      </c>
      <c r="H1034">
        <f>IFERROR(PERCENTRANK(C:C,C1034),0)</f>
        <v/>
      </c>
      <c r="I1034">
        <f>IFERROR(1 - PERCENTRANK(D:D,D1034),0)</f>
        <v/>
      </c>
      <c r="J1034">
        <f>IFERROR(PERCENTRANK(E:E,E1034),0)</f>
        <v/>
      </c>
      <c r="K1034">
        <f>IFERROR(1 - PERCENTRANK(F:F,F1034),0)</f>
        <v/>
      </c>
      <c r="L1034">
        <f>IFERROR(PERCENTRANK(G:G,G1034),0)</f>
        <v/>
      </c>
      <c r="M1034">
        <f>H1034*weightA+I1034*weightB+J1034*weightC+K1034*weightD+L1034*weightE</f>
        <v/>
      </c>
    </row>
    <row r="1035" spans="1:13">
      <c r="A1035">
        <f>RANK(M1035,M:M)</f>
        <v/>
      </c>
      <c r="C1035">
        <f>SUMIFS('Input - target event report'!H:H,'Input - target event report'!L:L,B1035,'Input - target event report'!D:D, "Private Investment")</f>
        <v/>
      </c>
      <c r="D1035">
        <f>IF(E1035&lt;2, "N/A", (MAXIFS('Input - target event report'!E:E,'Input - target event report'!L:L,B:B,'Input - target event report'!D:D,"Private Investment")-MINIFS('Input - target event report'!E:E,'Input - target event report'!L:L,B:B,'Input - target event report'!D:D,"Private Investment"))/(E1035-1))</f>
        <v/>
      </c>
      <c r="E1035">
        <f>COUNTIFS('Input - target event report'!L:L,B1035,'Input - target event report'!D:D, "Private Investment")</f>
        <v/>
      </c>
      <c r="F1035">
        <f>AVERAGEIF(INDEX('Input - companies list'!$A:$BG, 0, MATCH("Clusters 0",'Input - companies list'!$A$1:$BG$1, 0)),'Output - Cluster ranking'!B1035,INDEX('Input - companies list'!$A:$BG, 0, MATCH("Flow",'Input - companies list'!$A$1:$BG$1, 0)))</f>
        <v/>
      </c>
      <c r="G1035">
        <f>AVERAGEIF(INDEX('Input - companies list'!$A:$BG, 0, MATCH("Clusters 0",'Input - companies list'!$A$1:$BG$1, 0)),'Output - Cluster ranking'!B1035,INDEX('Input - companies list'!$A:$BG, 0, MATCH("Inter-Cluster Connectivity",'Input - companies list'!$A$1:$BG$1, 0)))</f>
        <v/>
      </c>
      <c r="H1035">
        <f>IFERROR(PERCENTRANK(C:C,C1035),0)</f>
        <v/>
      </c>
      <c r="I1035">
        <f>IFERROR(1 - PERCENTRANK(D:D,D1035),0)</f>
        <v/>
      </c>
      <c r="J1035">
        <f>IFERROR(PERCENTRANK(E:E,E1035),0)</f>
        <v/>
      </c>
      <c r="K1035">
        <f>IFERROR(1 - PERCENTRANK(F:F,F1035),0)</f>
        <v/>
      </c>
      <c r="L1035">
        <f>IFERROR(PERCENTRANK(G:G,G1035),0)</f>
        <v/>
      </c>
      <c r="M1035">
        <f>H1035*weightA+I1035*weightB+J1035*weightC+K1035*weightD+L1035*weightE</f>
        <v/>
      </c>
    </row>
    <row r="1036" spans="1:13">
      <c r="A1036">
        <f>RANK(M1036,M:M)</f>
        <v/>
      </c>
      <c r="C1036">
        <f>SUMIFS('Input - target event report'!H:H,'Input - target event report'!L:L,B1036,'Input - target event report'!D:D, "Private Investment")</f>
        <v/>
      </c>
      <c r="D1036">
        <f>IF(E1036&lt;2, "N/A", (MAXIFS('Input - target event report'!E:E,'Input - target event report'!L:L,B:B,'Input - target event report'!D:D,"Private Investment")-MINIFS('Input - target event report'!E:E,'Input - target event report'!L:L,B:B,'Input - target event report'!D:D,"Private Investment"))/(E1036-1))</f>
        <v/>
      </c>
      <c r="E1036">
        <f>COUNTIFS('Input - target event report'!L:L,B1036,'Input - target event report'!D:D, "Private Investment")</f>
        <v/>
      </c>
      <c r="F1036">
        <f>AVERAGEIF(INDEX('Input - companies list'!$A:$BG, 0, MATCH("Clusters 0",'Input - companies list'!$A$1:$BG$1, 0)),'Output - Cluster ranking'!B1036,INDEX('Input - companies list'!$A:$BG, 0, MATCH("Flow",'Input - companies list'!$A$1:$BG$1, 0)))</f>
        <v/>
      </c>
      <c r="G1036">
        <f>AVERAGEIF(INDEX('Input - companies list'!$A:$BG, 0, MATCH("Clusters 0",'Input - companies list'!$A$1:$BG$1, 0)),'Output - Cluster ranking'!B1036,INDEX('Input - companies list'!$A:$BG, 0, MATCH("Inter-Cluster Connectivity",'Input - companies list'!$A$1:$BG$1, 0)))</f>
        <v/>
      </c>
      <c r="H1036">
        <f>IFERROR(PERCENTRANK(C:C,C1036),0)</f>
        <v/>
      </c>
      <c r="I1036">
        <f>IFERROR(1 - PERCENTRANK(D:D,D1036),0)</f>
        <v/>
      </c>
      <c r="J1036">
        <f>IFERROR(PERCENTRANK(E:E,E1036),0)</f>
        <v/>
      </c>
      <c r="K1036">
        <f>IFERROR(1 - PERCENTRANK(F:F,F1036),0)</f>
        <v/>
      </c>
      <c r="L1036">
        <f>IFERROR(PERCENTRANK(G:G,G1036),0)</f>
        <v/>
      </c>
      <c r="M1036">
        <f>H1036*weightA+I1036*weightB+J1036*weightC+K1036*weightD+L1036*weightE</f>
        <v/>
      </c>
    </row>
    <row r="1037" spans="1:13">
      <c r="A1037">
        <f>RANK(M1037,M:M)</f>
        <v/>
      </c>
      <c r="C1037">
        <f>SUMIFS('Input - target event report'!H:H,'Input - target event report'!L:L,B1037,'Input - target event report'!D:D, "Private Investment")</f>
        <v/>
      </c>
      <c r="D1037">
        <f>IF(E1037&lt;2, "N/A", (MAXIFS('Input - target event report'!E:E,'Input - target event report'!L:L,B:B,'Input - target event report'!D:D,"Private Investment")-MINIFS('Input - target event report'!E:E,'Input - target event report'!L:L,B:B,'Input - target event report'!D:D,"Private Investment"))/(E1037-1))</f>
        <v/>
      </c>
      <c r="E1037">
        <f>COUNTIFS('Input - target event report'!L:L,B1037,'Input - target event report'!D:D, "Private Investment")</f>
        <v/>
      </c>
      <c r="F1037">
        <f>AVERAGEIF(INDEX('Input - companies list'!$A:$BG, 0, MATCH("Clusters 0",'Input - companies list'!$A$1:$BG$1, 0)),'Output - Cluster ranking'!B1037,INDEX('Input - companies list'!$A:$BG, 0, MATCH("Flow",'Input - companies list'!$A$1:$BG$1, 0)))</f>
        <v/>
      </c>
      <c r="G1037">
        <f>AVERAGEIF(INDEX('Input - companies list'!$A:$BG, 0, MATCH("Clusters 0",'Input - companies list'!$A$1:$BG$1, 0)),'Output - Cluster ranking'!B1037,INDEX('Input - companies list'!$A:$BG, 0, MATCH("Inter-Cluster Connectivity",'Input - companies list'!$A$1:$BG$1, 0)))</f>
        <v/>
      </c>
      <c r="H1037">
        <f>IFERROR(PERCENTRANK(C:C,C1037),0)</f>
        <v/>
      </c>
      <c r="I1037">
        <f>IFERROR(1 - PERCENTRANK(D:D,D1037),0)</f>
        <v/>
      </c>
      <c r="J1037">
        <f>IFERROR(PERCENTRANK(E:E,E1037),0)</f>
        <v/>
      </c>
      <c r="K1037">
        <f>IFERROR(1 - PERCENTRANK(F:F,F1037),0)</f>
        <v/>
      </c>
      <c r="L1037">
        <f>IFERROR(PERCENTRANK(G:G,G1037),0)</f>
        <v/>
      </c>
      <c r="M1037">
        <f>H1037*weightA+I1037*weightB+J1037*weightC+K1037*weightD+L1037*weightE</f>
        <v/>
      </c>
    </row>
    <row r="1038" spans="1:13">
      <c r="A1038">
        <f>RANK(M1038,M:M)</f>
        <v/>
      </c>
      <c r="C1038">
        <f>SUMIFS('Input - target event report'!H:H,'Input - target event report'!L:L,B1038,'Input - target event report'!D:D, "Private Investment")</f>
        <v/>
      </c>
      <c r="D1038">
        <f>IF(E1038&lt;2, "N/A", (MAXIFS('Input - target event report'!E:E,'Input - target event report'!L:L,B:B,'Input - target event report'!D:D,"Private Investment")-MINIFS('Input - target event report'!E:E,'Input - target event report'!L:L,B:B,'Input - target event report'!D:D,"Private Investment"))/(E1038-1))</f>
        <v/>
      </c>
      <c r="E1038">
        <f>COUNTIFS('Input - target event report'!L:L,B1038,'Input - target event report'!D:D, "Private Investment")</f>
        <v/>
      </c>
      <c r="F1038">
        <f>AVERAGEIF(INDEX('Input - companies list'!$A:$BG, 0, MATCH("Clusters 0",'Input - companies list'!$A$1:$BG$1, 0)),'Output - Cluster ranking'!B1038,INDEX('Input - companies list'!$A:$BG, 0, MATCH("Flow",'Input - companies list'!$A$1:$BG$1, 0)))</f>
        <v/>
      </c>
      <c r="G1038">
        <f>AVERAGEIF(INDEX('Input - companies list'!$A:$BG, 0, MATCH("Clusters 0",'Input - companies list'!$A$1:$BG$1, 0)),'Output - Cluster ranking'!B1038,INDEX('Input - companies list'!$A:$BG, 0, MATCH("Inter-Cluster Connectivity",'Input - companies list'!$A$1:$BG$1, 0)))</f>
        <v/>
      </c>
      <c r="H1038">
        <f>IFERROR(PERCENTRANK(C:C,C1038),0)</f>
        <v/>
      </c>
      <c r="I1038">
        <f>IFERROR(1 - PERCENTRANK(D:D,D1038),0)</f>
        <v/>
      </c>
      <c r="J1038">
        <f>IFERROR(PERCENTRANK(E:E,E1038),0)</f>
        <v/>
      </c>
      <c r="K1038">
        <f>IFERROR(1 - PERCENTRANK(F:F,F1038),0)</f>
        <v/>
      </c>
      <c r="L1038">
        <f>IFERROR(PERCENTRANK(G:G,G1038),0)</f>
        <v/>
      </c>
      <c r="M1038">
        <f>H1038*weightA+I1038*weightB+J1038*weightC+K1038*weightD+L1038*weightE</f>
        <v/>
      </c>
    </row>
    <row r="1039" spans="1:13">
      <c r="A1039">
        <f>RANK(M1039,M:M)</f>
        <v/>
      </c>
      <c r="C1039">
        <f>SUMIFS('Input - target event report'!H:H,'Input - target event report'!L:L,B1039,'Input - target event report'!D:D, "Private Investment")</f>
        <v/>
      </c>
      <c r="D1039">
        <f>IF(E1039&lt;2, "N/A", (MAXIFS('Input - target event report'!E:E,'Input - target event report'!L:L,B:B,'Input - target event report'!D:D,"Private Investment")-MINIFS('Input - target event report'!E:E,'Input - target event report'!L:L,B:B,'Input - target event report'!D:D,"Private Investment"))/(E1039-1))</f>
        <v/>
      </c>
      <c r="E1039">
        <f>COUNTIFS('Input - target event report'!L:L,B1039,'Input - target event report'!D:D, "Private Investment")</f>
        <v/>
      </c>
      <c r="F1039">
        <f>AVERAGEIF(INDEX('Input - companies list'!$A:$BG, 0, MATCH("Clusters 0",'Input - companies list'!$A$1:$BG$1, 0)),'Output - Cluster ranking'!B1039,INDEX('Input - companies list'!$A:$BG, 0, MATCH("Flow",'Input - companies list'!$A$1:$BG$1, 0)))</f>
        <v/>
      </c>
      <c r="G1039">
        <f>AVERAGEIF(INDEX('Input - companies list'!$A:$BG, 0, MATCH("Clusters 0",'Input - companies list'!$A$1:$BG$1, 0)),'Output - Cluster ranking'!B1039,INDEX('Input - companies list'!$A:$BG, 0, MATCH("Inter-Cluster Connectivity",'Input - companies list'!$A$1:$BG$1, 0)))</f>
        <v/>
      </c>
      <c r="H1039">
        <f>IFERROR(PERCENTRANK(C:C,C1039),0)</f>
        <v/>
      </c>
      <c r="I1039">
        <f>IFERROR(1 - PERCENTRANK(D:D,D1039),0)</f>
        <v/>
      </c>
      <c r="J1039">
        <f>IFERROR(PERCENTRANK(E:E,E1039),0)</f>
        <v/>
      </c>
      <c r="K1039">
        <f>IFERROR(1 - PERCENTRANK(F:F,F1039),0)</f>
        <v/>
      </c>
      <c r="L1039">
        <f>IFERROR(PERCENTRANK(G:G,G1039),0)</f>
        <v/>
      </c>
      <c r="M1039">
        <f>H1039*weightA+I1039*weightB+J1039*weightC+K1039*weightD+L1039*weightE</f>
        <v/>
      </c>
    </row>
    <row r="1040" spans="1:13">
      <c r="A1040">
        <f>RANK(M1040,M:M)</f>
        <v/>
      </c>
      <c r="C1040">
        <f>SUMIFS('Input - target event report'!H:H,'Input - target event report'!L:L,B1040,'Input - target event report'!D:D, "Private Investment")</f>
        <v/>
      </c>
      <c r="D1040">
        <f>IF(E1040&lt;2, "N/A", (MAXIFS('Input - target event report'!E:E,'Input - target event report'!L:L,B:B,'Input - target event report'!D:D,"Private Investment")-MINIFS('Input - target event report'!E:E,'Input - target event report'!L:L,B:B,'Input - target event report'!D:D,"Private Investment"))/(E1040-1))</f>
        <v/>
      </c>
      <c r="E1040">
        <f>COUNTIFS('Input - target event report'!L:L,B1040,'Input - target event report'!D:D, "Private Investment")</f>
        <v/>
      </c>
      <c r="F1040">
        <f>AVERAGEIF(INDEX('Input - companies list'!$A:$BG, 0, MATCH("Clusters 0",'Input - companies list'!$A$1:$BG$1, 0)),'Output - Cluster ranking'!B1040,INDEX('Input - companies list'!$A:$BG, 0, MATCH("Flow",'Input - companies list'!$A$1:$BG$1, 0)))</f>
        <v/>
      </c>
      <c r="G1040">
        <f>AVERAGEIF(INDEX('Input - companies list'!$A:$BG, 0, MATCH("Clusters 0",'Input - companies list'!$A$1:$BG$1, 0)),'Output - Cluster ranking'!B1040,INDEX('Input - companies list'!$A:$BG, 0, MATCH("Inter-Cluster Connectivity",'Input - companies list'!$A$1:$BG$1, 0)))</f>
        <v/>
      </c>
      <c r="H1040">
        <f>IFERROR(PERCENTRANK(C:C,C1040),0)</f>
        <v/>
      </c>
      <c r="I1040">
        <f>IFERROR(1 - PERCENTRANK(D:D,D1040),0)</f>
        <v/>
      </c>
      <c r="J1040">
        <f>IFERROR(PERCENTRANK(E:E,E1040),0)</f>
        <v/>
      </c>
      <c r="K1040">
        <f>IFERROR(1 - PERCENTRANK(F:F,F1040),0)</f>
        <v/>
      </c>
      <c r="L1040">
        <f>IFERROR(PERCENTRANK(G:G,G1040),0)</f>
        <v/>
      </c>
      <c r="M1040">
        <f>H1040*weightA+I1040*weightB+J1040*weightC+K1040*weightD+L1040*weightE</f>
        <v/>
      </c>
    </row>
    <row r="1041" spans="1:13">
      <c r="A1041">
        <f>RANK(M1041,M:M)</f>
        <v/>
      </c>
      <c r="C1041">
        <f>SUMIFS('Input - target event report'!H:H,'Input - target event report'!L:L,B1041,'Input - target event report'!D:D, "Private Investment")</f>
        <v/>
      </c>
      <c r="D1041">
        <f>IF(E1041&lt;2, "N/A", (MAXIFS('Input - target event report'!E:E,'Input - target event report'!L:L,B:B,'Input - target event report'!D:D,"Private Investment")-MINIFS('Input - target event report'!E:E,'Input - target event report'!L:L,B:B,'Input - target event report'!D:D,"Private Investment"))/(E1041-1))</f>
        <v/>
      </c>
      <c r="E1041">
        <f>COUNTIFS('Input - target event report'!L:L,B1041,'Input - target event report'!D:D, "Private Investment")</f>
        <v/>
      </c>
      <c r="F1041">
        <f>AVERAGEIF(INDEX('Input - companies list'!$A:$BG, 0, MATCH("Clusters 0",'Input - companies list'!$A$1:$BG$1, 0)),'Output - Cluster ranking'!B1041,INDEX('Input - companies list'!$A:$BG, 0, MATCH("Flow",'Input - companies list'!$A$1:$BG$1, 0)))</f>
        <v/>
      </c>
      <c r="G1041">
        <f>AVERAGEIF(INDEX('Input - companies list'!$A:$BG, 0, MATCH("Clusters 0",'Input - companies list'!$A$1:$BG$1, 0)),'Output - Cluster ranking'!B1041,INDEX('Input - companies list'!$A:$BG, 0, MATCH("Inter-Cluster Connectivity",'Input - companies list'!$A$1:$BG$1, 0)))</f>
        <v/>
      </c>
      <c r="H1041">
        <f>IFERROR(PERCENTRANK(C:C,C1041),0)</f>
        <v/>
      </c>
      <c r="I1041">
        <f>IFERROR(1 - PERCENTRANK(D:D,D1041),0)</f>
        <v/>
      </c>
      <c r="J1041">
        <f>IFERROR(PERCENTRANK(E:E,E1041),0)</f>
        <v/>
      </c>
      <c r="K1041">
        <f>IFERROR(1 - PERCENTRANK(F:F,F1041),0)</f>
        <v/>
      </c>
      <c r="L1041">
        <f>IFERROR(PERCENTRANK(G:G,G1041),0)</f>
        <v/>
      </c>
      <c r="M1041">
        <f>H1041*weightA+I1041*weightB+J1041*weightC+K1041*weightD+L1041*weightE</f>
        <v/>
      </c>
    </row>
    <row r="1042" spans="1:13">
      <c r="A1042">
        <f>RANK(M1042,M:M)</f>
        <v/>
      </c>
      <c r="C1042">
        <f>SUMIFS('Input - target event report'!H:H,'Input - target event report'!L:L,B1042,'Input - target event report'!D:D, "Private Investment")</f>
        <v/>
      </c>
      <c r="D1042">
        <f>IF(E1042&lt;2, "N/A", (MAXIFS('Input - target event report'!E:E,'Input - target event report'!L:L,B:B,'Input - target event report'!D:D,"Private Investment")-MINIFS('Input - target event report'!E:E,'Input - target event report'!L:L,B:B,'Input - target event report'!D:D,"Private Investment"))/(E1042-1))</f>
        <v/>
      </c>
      <c r="E1042">
        <f>COUNTIFS('Input - target event report'!L:L,B1042,'Input - target event report'!D:D, "Private Investment")</f>
        <v/>
      </c>
      <c r="F1042">
        <f>AVERAGEIF(INDEX('Input - companies list'!$A:$BG, 0, MATCH("Clusters 0",'Input - companies list'!$A$1:$BG$1, 0)),'Output - Cluster ranking'!B1042,INDEX('Input - companies list'!$A:$BG, 0, MATCH("Flow",'Input - companies list'!$A$1:$BG$1, 0)))</f>
        <v/>
      </c>
      <c r="G1042">
        <f>AVERAGEIF(INDEX('Input - companies list'!$A:$BG, 0, MATCH("Clusters 0",'Input - companies list'!$A$1:$BG$1, 0)),'Output - Cluster ranking'!B1042,INDEX('Input - companies list'!$A:$BG, 0, MATCH("Inter-Cluster Connectivity",'Input - companies list'!$A$1:$BG$1, 0)))</f>
        <v/>
      </c>
      <c r="H1042">
        <f>IFERROR(PERCENTRANK(C:C,C1042),0)</f>
        <v/>
      </c>
      <c r="I1042">
        <f>IFERROR(1 - PERCENTRANK(D:D,D1042),0)</f>
        <v/>
      </c>
      <c r="J1042">
        <f>IFERROR(PERCENTRANK(E:E,E1042),0)</f>
        <v/>
      </c>
      <c r="K1042">
        <f>IFERROR(1 - PERCENTRANK(F:F,F1042),0)</f>
        <v/>
      </c>
      <c r="L1042">
        <f>IFERROR(PERCENTRANK(G:G,G1042),0)</f>
        <v/>
      </c>
      <c r="M1042">
        <f>H1042*weightA+I1042*weightB+J1042*weightC+K1042*weightD+L1042*weightE</f>
        <v/>
      </c>
    </row>
    <row r="1043" spans="1:13">
      <c r="A1043">
        <f>RANK(M1043,M:M)</f>
        <v/>
      </c>
      <c r="C1043">
        <f>SUMIFS('Input - target event report'!H:H,'Input - target event report'!L:L,B1043,'Input - target event report'!D:D, "Private Investment")</f>
        <v/>
      </c>
      <c r="D1043">
        <f>IF(E1043&lt;2, "N/A", (MAXIFS('Input - target event report'!E:E,'Input - target event report'!L:L,B:B,'Input - target event report'!D:D,"Private Investment")-MINIFS('Input - target event report'!E:E,'Input - target event report'!L:L,B:B,'Input - target event report'!D:D,"Private Investment"))/(E1043-1))</f>
        <v/>
      </c>
      <c r="E1043">
        <f>COUNTIFS('Input - target event report'!L:L,B1043,'Input - target event report'!D:D, "Private Investment")</f>
        <v/>
      </c>
      <c r="F1043">
        <f>AVERAGEIF(INDEX('Input - companies list'!$A:$BG, 0, MATCH("Clusters 0",'Input - companies list'!$A$1:$BG$1, 0)),'Output - Cluster ranking'!B1043,INDEX('Input - companies list'!$A:$BG, 0, MATCH("Flow",'Input - companies list'!$A$1:$BG$1, 0)))</f>
        <v/>
      </c>
      <c r="G1043">
        <f>AVERAGEIF(INDEX('Input - companies list'!$A:$BG, 0, MATCH("Clusters 0",'Input - companies list'!$A$1:$BG$1, 0)),'Output - Cluster ranking'!B1043,INDEX('Input - companies list'!$A:$BG, 0, MATCH("Inter-Cluster Connectivity",'Input - companies list'!$A$1:$BG$1, 0)))</f>
        <v/>
      </c>
      <c r="H1043">
        <f>IFERROR(PERCENTRANK(C:C,C1043),0)</f>
        <v/>
      </c>
      <c r="I1043">
        <f>IFERROR(1 - PERCENTRANK(D:D,D1043),0)</f>
        <v/>
      </c>
      <c r="J1043">
        <f>IFERROR(PERCENTRANK(E:E,E1043),0)</f>
        <v/>
      </c>
      <c r="K1043">
        <f>IFERROR(1 - PERCENTRANK(F:F,F1043),0)</f>
        <v/>
      </c>
      <c r="L1043">
        <f>IFERROR(PERCENTRANK(G:G,G1043),0)</f>
        <v/>
      </c>
      <c r="M1043">
        <f>H1043*weightA+I1043*weightB+J1043*weightC+K1043*weightD+L1043*weightE</f>
        <v/>
      </c>
    </row>
    <row r="1044" spans="1:13">
      <c r="A1044">
        <f>RANK(M1044,M:M)</f>
        <v/>
      </c>
      <c r="C1044">
        <f>SUMIFS('Input - target event report'!H:H,'Input - target event report'!L:L,B1044,'Input - target event report'!D:D, "Private Investment")</f>
        <v/>
      </c>
      <c r="D1044">
        <f>IF(E1044&lt;2, "N/A", (MAXIFS('Input - target event report'!E:E,'Input - target event report'!L:L,B:B,'Input - target event report'!D:D,"Private Investment")-MINIFS('Input - target event report'!E:E,'Input - target event report'!L:L,B:B,'Input - target event report'!D:D,"Private Investment"))/(E1044-1))</f>
        <v/>
      </c>
      <c r="E1044">
        <f>COUNTIFS('Input - target event report'!L:L,B1044,'Input - target event report'!D:D, "Private Investment")</f>
        <v/>
      </c>
      <c r="F1044">
        <f>AVERAGEIF(INDEX('Input - companies list'!$A:$BG, 0, MATCH("Clusters 0",'Input - companies list'!$A$1:$BG$1, 0)),'Output - Cluster ranking'!B1044,INDEX('Input - companies list'!$A:$BG, 0, MATCH("Flow",'Input - companies list'!$A$1:$BG$1, 0)))</f>
        <v/>
      </c>
      <c r="G1044">
        <f>AVERAGEIF(INDEX('Input - companies list'!$A:$BG, 0, MATCH("Clusters 0",'Input - companies list'!$A$1:$BG$1, 0)),'Output - Cluster ranking'!B1044,INDEX('Input - companies list'!$A:$BG, 0, MATCH("Inter-Cluster Connectivity",'Input - companies list'!$A$1:$BG$1, 0)))</f>
        <v/>
      </c>
      <c r="H1044">
        <f>IFERROR(PERCENTRANK(C:C,C1044),0)</f>
        <v/>
      </c>
      <c r="I1044">
        <f>IFERROR(1 - PERCENTRANK(D:D,D1044),0)</f>
        <v/>
      </c>
      <c r="J1044">
        <f>IFERROR(PERCENTRANK(E:E,E1044),0)</f>
        <v/>
      </c>
      <c r="K1044">
        <f>IFERROR(1 - PERCENTRANK(F:F,F1044),0)</f>
        <v/>
      </c>
      <c r="L1044">
        <f>IFERROR(PERCENTRANK(G:G,G1044),0)</f>
        <v/>
      </c>
      <c r="M1044">
        <f>H1044*weightA+I1044*weightB+J1044*weightC+K1044*weightD+L1044*weightE</f>
        <v/>
      </c>
    </row>
    <row r="1045" spans="1:13">
      <c r="A1045">
        <f>RANK(M1045,M:M)</f>
        <v/>
      </c>
      <c r="C1045">
        <f>SUMIFS('Input - target event report'!H:H,'Input - target event report'!L:L,B1045,'Input - target event report'!D:D, "Private Investment")</f>
        <v/>
      </c>
      <c r="D1045">
        <f>IF(E1045&lt;2, "N/A", (MAXIFS('Input - target event report'!E:E,'Input - target event report'!L:L,B:B,'Input - target event report'!D:D,"Private Investment")-MINIFS('Input - target event report'!E:E,'Input - target event report'!L:L,B:B,'Input - target event report'!D:D,"Private Investment"))/(E1045-1))</f>
        <v/>
      </c>
      <c r="E1045">
        <f>COUNTIFS('Input - target event report'!L:L,B1045,'Input - target event report'!D:D, "Private Investment")</f>
        <v/>
      </c>
      <c r="F1045">
        <f>AVERAGEIF(INDEX('Input - companies list'!$A:$BG, 0, MATCH("Clusters 0",'Input - companies list'!$A$1:$BG$1, 0)),'Output - Cluster ranking'!B1045,INDEX('Input - companies list'!$A:$BG, 0, MATCH("Flow",'Input - companies list'!$A$1:$BG$1, 0)))</f>
        <v/>
      </c>
      <c r="G1045">
        <f>AVERAGEIF(INDEX('Input - companies list'!$A:$BG, 0, MATCH("Clusters 0",'Input - companies list'!$A$1:$BG$1, 0)),'Output - Cluster ranking'!B1045,INDEX('Input - companies list'!$A:$BG, 0, MATCH("Inter-Cluster Connectivity",'Input - companies list'!$A$1:$BG$1, 0)))</f>
        <v/>
      </c>
      <c r="H1045">
        <f>IFERROR(PERCENTRANK(C:C,C1045),0)</f>
        <v/>
      </c>
      <c r="I1045">
        <f>IFERROR(1 - PERCENTRANK(D:D,D1045),0)</f>
        <v/>
      </c>
      <c r="J1045">
        <f>IFERROR(PERCENTRANK(E:E,E1045),0)</f>
        <v/>
      </c>
      <c r="K1045">
        <f>IFERROR(1 - PERCENTRANK(F:F,F1045),0)</f>
        <v/>
      </c>
      <c r="L1045">
        <f>IFERROR(PERCENTRANK(G:G,G1045),0)</f>
        <v/>
      </c>
      <c r="M1045">
        <f>H1045*weightA+I1045*weightB+J1045*weightC+K1045*weightD+L1045*weightE</f>
        <v/>
      </c>
    </row>
    <row r="1046" spans="1:13">
      <c r="A1046">
        <f>RANK(M1046,M:M)</f>
        <v/>
      </c>
      <c r="C1046">
        <f>SUMIFS('Input - target event report'!H:H,'Input - target event report'!L:L,B1046,'Input - target event report'!D:D, "Private Investment")</f>
        <v/>
      </c>
      <c r="D1046">
        <f>IF(E1046&lt;2, "N/A", (MAXIFS('Input - target event report'!E:E,'Input - target event report'!L:L,B:B,'Input - target event report'!D:D,"Private Investment")-MINIFS('Input - target event report'!E:E,'Input - target event report'!L:L,B:B,'Input - target event report'!D:D,"Private Investment"))/(E1046-1))</f>
        <v/>
      </c>
      <c r="E1046">
        <f>COUNTIFS('Input - target event report'!L:L,B1046,'Input - target event report'!D:D, "Private Investment")</f>
        <v/>
      </c>
      <c r="F1046">
        <f>AVERAGEIF(INDEX('Input - companies list'!$A:$BG, 0, MATCH("Clusters 0",'Input - companies list'!$A$1:$BG$1, 0)),'Output - Cluster ranking'!B1046,INDEX('Input - companies list'!$A:$BG, 0, MATCH("Flow",'Input - companies list'!$A$1:$BG$1, 0)))</f>
        <v/>
      </c>
      <c r="G1046">
        <f>AVERAGEIF(INDEX('Input - companies list'!$A:$BG, 0, MATCH("Clusters 0",'Input - companies list'!$A$1:$BG$1, 0)),'Output - Cluster ranking'!B1046,INDEX('Input - companies list'!$A:$BG, 0, MATCH("Inter-Cluster Connectivity",'Input - companies list'!$A$1:$BG$1, 0)))</f>
        <v/>
      </c>
      <c r="H1046">
        <f>IFERROR(PERCENTRANK(C:C,C1046),0)</f>
        <v/>
      </c>
      <c r="I1046">
        <f>IFERROR(1 - PERCENTRANK(D:D,D1046),0)</f>
        <v/>
      </c>
      <c r="J1046">
        <f>IFERROR(PERCENTRANK(E:E,E1046),0)</f>
        <v/>
      </c>
      <c r="K1046">
        <f>IFERROR(1 - PERCENTRANK(F:F,F1046),0)</f>
        <v/>
      </c>
      <c r="L1046">
        <f>IFERROR(PERCENTRANK(G:G,G1046),0)</f>
        <v/>
      </c>
      <c r="M1046">
        <f>H1046*weightA+I1046*weightB+J1046*weightC+K1046*weightD+L1046*weightE</f>
        <v/>
      </c>
    </row>
    <row r="1047" spans="1:13">
      <c r="A1047">
        <f>RANK(M1047,M:M)</f>
        <v/>
      </c>
      <c r="C1047">
        <f>SUMIFS('Input - target event report'!H:H,'Input - target event report'!L:L,B1047,'Input - target event report'!D:D, "Private Investment")</f>
        <v/>
      </c>
      <c r="D1047">
        <f>IF(E1047&lt;2, "N/A", (MAXIFS('Input - target event report'!E:E,'Input - target event report'!L:L,B:B,'Input - target event report'!D:D,"Private Investment")-MINIFS('Input - target event report'!E:E,'Input - target event report'!L:L,B:B,'Input - target event report'!D:D,"Private Investment"))/(E1047-1))</f>
        <v/>
      </c>
      <c r="E1047">
        <f>COUNTIFS('Input - target event report'!L:L,B1047,'Input - target event report'!D:D, "Private Investment")</f>
        <v/>
      </c>
      <c r="F1047">
        <f>AVERAGEIF(INDEX('Input - companies list'!$A:$BG, 0, MATCH("Clusters 0",'Input - companies list'!$A$1:$BG$1, 0)),'Output - Cluster ranking'!B1047,INDEX('Input - companies list'!$A:$BG, 0, MATCH("Flow",'Input - companies list'!$A$1:$BG$1, 0)))</f>
        <v/>
      </c>
      <c r="G1047">
        <f>AVERAGEIF(INDEX('Input - companies list'!$A:$BG, 0, MATCH("Clusters 0",'Input - companies list'!$A$1:$BG$1, 0)),'Output - Cluster ranking'!B1047,INDEX('Input - companies list'!$A:$BG, 0, MATCH("Inter-Cluster Connectivity",'Input - companies list'!$A$1:$BG$1, 0)))</f>
        <v/>
      </c>
      <c r="H1047">
        <f>IFERROR(PERCENTRANK(C:C,C1047),0)</f>
        <v/>
      </c>
      <c r="I1047">
        <f>IFERROR(1 - PERCENTRANK(D:D,D1047),0)</f>
        <v/>
      </c>
      <c r="J1047">
        <f>IFERROR(PERCENTRANK(E:E,E1047),0)</f>
        <v/>
      </c>
      <c r="K1047">
        <f>IFERROR(1 - PERCENTRANK(F:F,F1047),0)</f>
        <v/>
      </c>
      <c r="L1047">
        <f>IFERROR(PERCENTRANK(G:G,G1047),0)</f>
        <v/>
      </c>
      <c r="M1047">
        <f>H1047*weightA+I1047*weightB+J1047*weightC+K1047*weightD+L1047*weightE</f>
        <v/>
      </c>
    </row>
    <row r="1048" spans="1:13">
      <c r="A1048">
        <f>RANK(M1048,M:M)</f>
        <v/>
      </c>
      <c r="C1048">
        <f>SUMIFS('Input - target event report'!H:H,'Input - target event report'!L:L,B1048,'Input - target event report'!D:D, "Private Investment")</f>
        <v/>
      </c>
      <c r="D1048">
        <f>IF(E1048&lt;2, "N/A", (MAXIFS('Input - target event report'!E:E,'Input - target event report'!L:L,B:B,'Input - target event report'!D:D,"Private Investment")-MINIFS('Input - target event report'!E:E,'Input - target event report'!L:L,B:B,'Input - target event report'!D:D,"Private Investment"))/(E1048-1))</f>
        <v/>
      </c>
      <c r="E1048">
        <f>COUNTIFS('Input - target event report'!L:L,B1048,'Input - target event report'!D:D, "Private Investment")</f>
        <v/>
      </c>
      <c r="F1048">
        <f>AVERAGEIF(INDEX('Input - companies list'!$A:$BG, 0, MATCH("Clusters 0",'Input - companies list'!$A$1:$BG$1, 0)),'Output - Cluster ranking'!B1048,INDEX('Input - companies list'!$A:$BG, 0, MATCH("Flow",'Input - companies list'!$A$1:$BG$1, 0)))</f>
        <v/>
      </c>
      <c r="G1048">
        <f>AVERAGEIF(INDEX('Input - companies list'!$A:$BG, 0, MATCH("Clusters 0",'Input - companies list'!$A$1:$BG$1, 0)),'Output - Cluster ranking'!B1048,INDEX('Input - companies list'!$A:$BG, 0, MATCH("Inter-Cluster Connectivity",'Input - companies list'!$A$1:$BG$1, 0)))</f>
        <v/>
      </c>
      <c r="H1048">
        <f>IFERROR(PERCENTRANK(C:C,C1048),0)</f>
        <v/>
      </c>
      <c r="I1048">
        <f>IFERROR(1 - PERCENTRANK(D:D,D1048),0)</f>
        <v/>
      </c>
      <c r="J1048">
        <f>IFERROR(PERCENTRANK(E:E,E1048),0)</f>
        <v/>
      </c>
      <c r="K1048">
        <f>IFERROR(1 - PERCENTRANK(F:F,F1048),0)</f>
        <v/>
      </c>
      <c r="L1048">
        <f>IFERROR(PERCENTRANK(G:G,G1048),0)</f>
        <v/>
      </c>
      <c r="M1048">
        <f>H1048*weightA+I1048*weightB+J1048*weightC+K1048*weightD+L1048*weightE</f>
        <v/>
      </c>
    </row>
    <row r="1049" spans="1:13">
      <c r="A1049">
        <f>RANK(M1049,M:M)</f>
        <v/>
      </c>
      <c r="C1049">
        <f>SUMIFS('Input - target event report'!H:H,'Input - target event report'!L:L,B1049,'Input - target event report'!D:D, "Private Investment")</f>
        <v/>
      </c>
      <c r="D1049">
        <f>IF(E1049&lt;2, "N/A", (MAXIFS('Input - target event report'!E:E,'Input - target event report'!L:L,B:B,'Input - target event report'!D:D,"Private Investment")-MINIFS('Input - target event report'!E:E,'Input - target event report'!L:L,B:B,'Input - target event report'!D:D,"Private Investment"))/(E1049-1))</f>
        <v/>
      </c>
      <c r="E1049">
        <f>COUNTIFS('Input - target event report'!L:L,B1049,'Input - target event report'!D:D, "Private Investment")</f>
        <v/>
      </c>
      <c r="F1049">
        <f>AVERAGEIF(INDEX('Input - companies list'!$A:$BG, 0, MATCH("Clusters 0",'Input - companies list'!$A$1:$BG$1, 0)),'Output - Cluster ranking'!B1049,INDEX('Input - companies list'!$A:$BG, 0, MATCH("Flow",'Input - companies list'!$A$1:$BG$1, 0)))</f>
        <v/>
      </c>
      <c r="G1049">
        <f>AVERAGEIF(INDEX('Input - companies list'!$A:$BG, 0, MATCH("Clusters 0",'Input - companies list'!$A$1:$BG$1, 0)),'Output - Cluster ranking'!B1049,INDEX('Input - companies list'!$A:$BG, 0, MATCH("Inter-Cluster Connectivity",'Input - companies list'!$A$1:$BG$1, 0)))</f>
        <v/>
      </c>
      <c r="H1049">
        <f>IFERROR(PERCENTRANK(C:C,C1049),0)</f>
        <v/>
      </c>
      <c r="I1049">
        <f>IFERROR(1 - PERCENTRANK(D:D,D1049),0)</f>
        <v/>
      </c>
      <c r="J1049">
        <f>IFERROR(PERCENTRANK(E:E,E1049),0)</f>
        <v/>
      </c>
      <c r="K1049">
        <f>IFERROR(1 - PERCENTRANK(F:F,F1049),0)</f>
        <v/>
      </c>
      <c r="L1049">
        <f>IFERROR(PERCENTRANK(G:G,G1049),0)</f>
        <v/>
      </c>
      <c r="M1049">
        <f>H1049*weightA+I1049*weightB+J1049*weightC+K1049*weightD+L1049*weightE</f>
        <v/>
      </c>
    </row>
    <row r="1050" spans="1:13">
      <c r="A1050">
        <f>RANK(M1050,M:M)</f>
        <v/>
      </c>
      <c r="C1050">
        <f>SUMIFS('Input - target event report'!H:H,'Input - target event report'!L:L,B1050,'Input - target event report'!D:D, "Private Investment")</f>
        <v/>
      </c>
      <c r="D1050">
        <f>IF(E1050&lt;2, "N/A", (MAXIFS('Input - target event report'!E:E,'Input - target event report'!L:L,B:B,'Input - target event report'!D:D,"Private Investment")-MINIFS('Input - target event report'!E:E,'Input - target event report'!L:L,B:B,'Input - target event report'!D:D,"Private Investment"))/(E1050-1))</f>
        <v/>
      </c>
      <c r="E1050">
        <f>COUNTIFS('Input - target event report'!L:L,B1050,'Input - target event report'!D:D, "Private Investment")</f>
        <v/>
      </c>
      <c r="F1050">
        <f>AVERAGEIF(INDEX('Input - companies list'!$A:$BG, 0, MATCH("Clusters 0",'Input - companies list'!$A$1:$BG$1, 0)),'Output - Cluster ranking'!B1050,INDEX('Input - companies list'!$A:$BG, 0, MATCH("Flow",'Input - companies list'!$A$1:$BG$1, 0)))</f>
        <v/>
      </c>
      <c r="G1050">
        <f>AVERAGEIF(INDEX('Input - companies list'!$A:$BG, 0, MATCH("Clusters 0",'Input - companies list'!$A$1:$BG$1, 0)),'Output - Cluster ranking'!B1050,INDEX('Input - companies list'!$A:$BG, 0, MATCH("Inter-Cluster Connectivity",'Input - companies list'!$A$1:$BG$1, 0)))</f>
        <v/>
      </c>
      <c r="H1050">
        <f>IFERROR(PERCENTRANK(C:C,C1050),0)</f>
        <v/>
      </c>
      <c r="I1050">
        <f>IFERROR(1 - PERCENTRANK(D:D,D1050),0)</f>
        <v/>
      </c>
      <c r="J1050">
        <f>IFERROR(PERCENTRANK(E:E,E1050),0)</f>
        <v/>
      </c>
      <c r="K1050">
        <f>IFERROR(1 - PERCENTRANK(F:F,F1050),0)</f>
        <v/>
      </c>
      <c r="L1050">
        <f>IFERROR(PERCENTRANK(G:G,G1050),0)</f>
        <v/>
      </c>
      <c r="M1050">
        <f>H1050*weightA+I1050*weightB+J1050*weightC+K1050*weightD+L1050*weightE</f>
        <v/>
      </c>
    </row>
    <row r="1051" spans="1:13">
      <c r="A1051">
        <f>RANK(M1051,M:M)</f>
        <v/>
      </c>
      <c r="C1051">
        <f>SUMIFS('Input - target event report'!H:H,'Input - target event report'!L:L,B1051,'Input - target event report'!D:D, "Private Investment")</f>
        <v/>
      </c>
      <c r="D1051">
        <f>IF(E1051&lt;2, "N/A", (MAXIFS('Input - target event report'!E:E,'Input - target event report'!L:L,B:B,'Input - target event report'!D:D,"Private Investment")-MINIFS('Input - target event report'!E:E,'Input - target event report'!L:L,B:B,'Input - target event report'!D:D,"Private Investment"))/(E1051-1))</f>
        <v/>
      </c>
      <c r="E1051">
        <f>COUNTIFS('Input - target event report'!L:L,B1051,'Input - target event report'!D:D, "Private Investment")</f>
        <v/>
      </c>
      <c r="F1051">
        <f>AVERAGEIF(INDEX('Input - companies list'!$A:$BG, 0, MATCH("Clusters 0",'Input - companies list'!$A$1:$BG$1, 0)),'Output - Cluster ranking'!B1051,INDEX('Input - companies list'!$A:$BG, 0, MATCH("Flow",'Input - companies list'!$A$1:$BG$1, 0)))</f>
        <v/>
      </c>
      <c r="G1051">
        <f>AVERAGEIF(INDEX('Input - companies list'!$A:$BG, 0, MATCH("Clusters 0",'Input - companies list'!$A$1:$BG$1, 0)),'Output - Cluster ranking'!B1051,INDEX('Input - companies list'!$A:$BG, 0, MATCH("Inter-Cluster Connectivity",'Input - companies list'!$A$1:$BG$1, 0)))</f>
        <v/>
      </c>
      <c r="H1051">
        <f>IFERROR(PERCENTRANK(C:C,C1051),0)</f>
        <v/>
      </c>
      <c r="I1051">
        <f>IFERROR(1 - PERCENTRANK(D:D,D1051),0)</f>
        <v/>
      </c>
      <c r="J1051">
        <f>IFERROR(PERCENTRANK(E:E,E1051),0)</f>
        <v/>
      </c>
      <c r="K1051">
        <f>IFERROR(1 - PERCENTRANK(F:F,F1051),0)</f>
        <v/>
      </c>
      <c r="L1051">
        <f>IFERROR(PERCENTRANK(G:G,G1051),0)</f>
        <v/>
      </c>
      <c r="M1051">
        <f>H1051*weightA+I1051*weightB+J1051*weightC+K1051*weightD+L1051*weightE</f>
        <v/>
      </c>
    </row>
    <row r="1052" spans="1:13">
      <c r="A1052">
        <f>RANK(M1052,M:M)</f>
        <v/>
      </c>
      <c r="C1052">
        <f>SUMIFS('Input - target event report'!H:H,'Input - target event report'!L:L,B1052,'Input - target event report'!D:D, "Private Investment")</f>
        <v/>
      </c>
      <c r="D1052">
        <f>IF(E1052&lt;2, "N/A", (MAXIFS('Input - target event report'!E:E,'Input - target event report'!L:L,B:B,'Input - target event report'!D:D,"Private Investment")-MINIFS('Input - target event report'!E:E,'Input - target event report'!L:L,B:B,'Input - target event report'!D:D,"Private Investment"))/(E1052-1))</f>
        <v/>
      </c>
      <c r="E1052">
        <f>COUNTIFS('Input - target event report'!L:L,B1052,'Input - target event report'!D:D, "Private Investment")</f>
        <v/>
      </c>
      <c r="F1052">
        <f>AVERAGEIF(INDEX('Input - companies list'!$A:$BG, 0, MATCH("Clusters 0",'Input - companies list'!$A$1:$BG$1, 0)),'Output - Cluster ranking'!B1052,INDEX('Input - companies list'!$A:$BG, 0, MATCH("Flow",'Input - companies list'!$A$1:$BG$1, 0)))</f>
        <v/>
      </c>
      <c r="G1052">
        <f>AVERAGEIF(INDEX('Input - companies list'!$A:$BG, 0, MATCH("Clusters 0",'Input - companies list'!$A$1:$BG$1, 0)),'Output - Cluster ranking'!B1052,INDEX('Input - companies list'!$A:$BG, 0, MATCH("Inter-Cluster Connectivity",'Input - companies list'!$A$1:$BG$1, 0)))</f>
        <v/>
      </c>
      <c r="H1052">
        <f>IFERROR(PERCENTRANK(C:C,C1052),0)</f>
        <v/>
      </c>
      <c r="I1052">
        <f>IFERROR(1 - PERCENTRANK(D:D,D1052),0)</f>
        <v/>
      </c>
      <c r="J1052">
        <f>IFERROR(PERCENTRANK(E:E,E1052),0)</f>
        <v/>
      </c>
      <c r="K1052">
        <f>IFERROR(1 - PERCENTRANK(F:F,F1052),0)</f>
        <v/>
      </c>
      <c r="L1052">
        <f>IFERROR(PERCENTRANK(G:G,G1052),0)</f>
        <v/>
      </c>
      <c r="M1052">
        <f>H1052*weightA+I1052*weightB+J1052*weightC+K1052*weightD+L1052*weightE</f>
        <v/>
      </c>
    </row>
    <row r="1053" spans="1:13">
      <c r="A1053">
        <f>RANK(M1053,M:M)</f>
        <v/>
      </c>
      <c r="C1053">
        <f>SUMIFS('Input - target event report'!H:H,'Input - target event report'!L:L,B1053,'Input - target event report'!D:D, "Private Investment")</f>
        <v/>
      </c>
      <c r="D1053">
        <f>IF(E1053&lt;2, "N/A", (MAXIFS('Input - target event report'!E:E,'Input - target event report'!L:L,B:B,'Input - target event report'!D:D,"Private Investment")-MINIFS('Input - target event report'!E:E,'Input - target event report'!L:L,B:B,'Input - target event report'!D:D,"Private Investment"))/(E1053-1))</f>
        <v/>
      </c>
      <c r="E1053">
        <f>COUNTIFS('Input - target event report'!L:L,B1053,'Input - target event report'!D:D, "Private Investment")</f>
        <v/>
      </c>
      <c r="F1053">
        <f>AVERAGEIF(INDEX('Input - companies list'!$A:$BG, 0, MATCH("Clusters 0",'Input - companies list'!$A$1:$BG$1, 0)),'Output - Cluster ranking'!B1053,INDEX('Input - companies list'!$A:$BG, 0, MATCH("Flow",'Input - companies list'!$A$1:$BG$1, 0)))</f>
        <v/>
      </c>
      <c r="G1053">
        <f>AVERAGEIF(INDEX('Input - companies list'!$A:$BG, 0, MATCH("Clusters 0",'Input - companies list'!$A$1:$BG$1, 0)),'Output - Cluster ranking'!B1053,INDEX('Input - companies list'!$A:$BG, 0, MATCH("Inter-Cluster Connectivity",'Input - companies list'!$A$1:$BG$1, 0)))</f>
        <v/>
      </c>
      <c r="H1053">
        <f>IFERROR(PERCENTRANK(C:C,C1053),0)</f>
        <v/>
      </c>
      <c r="I1053">
        <f>IFERROR(1 - PERCENTRANK(D:D,D1053),0)</f>
        <v/>
      </c>
      <c r="J1053">
        <f>IFERROR(PERCENTRANK(E:E,E1053),0)</f>
        <v/>
      </c>
      <c r="K1053">
        <f>IFERROR(1 - PERCENTRANK(F:F,F1053),0)</f>
        <v/>
      </c>
      <c r="L1053">
        <f>IFERROR(PERCENTRANK(G:G,G1053),0)</f>
        <v/>
      </c>
      <c r="M1053">
        <f>H1053*weightA+I1053*weightB+J1053*weightC+K1053*weightD+L1053*weightE</f>
        <v/>
      </c>
    </row>
    <row r="1054" spans="1:13">
      <c r="A1054">
        <f>RANK(M1054,M:M)</f>
        <v/>
      </c>
      <c r="C1054">
        <f>SUMIFS('Input - target event report'!H:H,'Input - target event report'!L:L,B1054,'Input - target event report'!D:D, "Private Investment")</f>
        <v/>
      </c>
      <c r="D1054">
        <f>IF(E1054&lt;2, "N/A", (MAXIFS('Input - target event report'!E:E,'Input - target event report'!L:L,B:B,'Input - target event report'!D:D,"Private Investment")-MINIFS('Input - target event report'!E:E,'Input - target event report'!L:L,B:B,'Input - target event report'!D:D,"Private Investment"))/(E1054-1))</f>
        <v/>
      </c>
      <c r="E1054">
        <f>COUNTIFS('Input - target event report'!L:L,B1054,'Input - target event report'!D:D, "Private Investment")</f>
        <v/>
      </c>
      <c r="F1054">
        <f>AVERAGEIF(INDEX('Input - companies list'!$A:$BG, 0, MATCH("Clusters 0",'Input - companies list'!$A$1:$BG$1, 0)),'Output - Cluster ranking'!B1054,INDEX('Input - companies list'!$A:$BG, 0, MATCH("Flow",'Input - companies list'!$A$1:$BG$1, 0)))</f>
        <v/>
      </c>
      <c r="G1054">
        <f>AVERAGEIF(INDEX('Input - companies list'!$A:$BG, 0, MATCH("Clusters 0",'Input - companies list'!$A$1:$BG$1, 0)),'Output - Cluster ranking'!B1054,INDEX('Input - companies list'!$A:$BG, 0, MATCH("Inter-Cluster Connectivity",'Input - companies list'!$A$1:$BG$1, 0)))</f>
        <v/>
      </c>
      <c r="H1054">
        <f>IFERROR(PERCENTRANK(C:C,C1054),0)</f>
        <v/>
      </c>
      <c r="I1054">
        <f>IFERROR(1 - PERCENTRANK(D:D,D1054),0)</f>
        <v/>
      </c>
      <c r="J1054">
        <f>IFERROR(PERCENTRANK(E:E,E1054),0)</f>
        <v/>
      </c>
      <c r="K1054">
        <f>IFERROR(1 - PERCENTRANK(F:F,F1054),0)</f>
        <v/>
      </c>
      <c r="L1054">
        <f>IFERROR(PERCENTRANK(G:G,G1054),0)</f>
        <v/>
      </c>
      <c r="M1054">
        <f>H1054*weightA+I1054*weightB+J1054*weightC+K1054*weightD+L1054*weightE</f>
        <v/>
      </c>
    </row>
    <row r="1055" spans="1:13">
      <c r="A1055">
        <f>RANK(M1055,M:M)</f>
        <v/>
      </c>
      <c r="C1055">
        <f>SUMIFS('Input - target event report'!H:H,'Input - target event report'!L:L,B1055,'Input - target event report'!D:D, "Private Investment")</f>
        <v/>
      </c>
      <c r="D1055">
        <f>IF(E1055&lt;2, "N/A", (MAXIFS('Input - target event report'!E:E,'Input - target event report'!L:L,B:B,'Input - target event report'!D:D,"Private Investment")-MINIFS('Input - target event report'!E:E,'Input - target event report'!L:L,B:B,'Input - target event report'!D:D,"Private Investment"))/(E1055-1))</f>
        <v/>
      </c>
      <c r="E1055">
        <f>COUNTIFS('Input - target event report'!L:L,B1055,'Input - target event report'!D:D, "Private Investment")</f>
        <v/>
      </c>
      <c r="F1055">
        <f>AVERAGEIF(INDEX('Input - companies list'!$A:$BG, 0, MATCH("Clusters 0",'Input - companies list'!$A$1:$BG$1, 0)),'Output - Cluster ranking'!B1055,INDEX('Input - companies list'!$A:$BG, 0, MATCH("Flow",'Input - companies list'!$A$1:$BG$1, 0)))</f>
        <v/>
      </c>
      <c r="G1055">
        <f>AVERAGEIF(INDEX('Input - companies list'!$A:$BG, 0, MATCH("Clusters 0",'Input - companies list'!$A$1:$BG$1, 0)),'Output - Cluster ranking'!B1055,INDEX('Input - companies list'!$A:$BG, 0, MATCH("Inter-Cluster Connectivity",'Input - companies list'!$A$1:$BG$1, 0)))</f>
        <v/>
      </c>
      <c r="H1055">
        <f>IFERROR(PERCENTRANK(C:C,C1055),0)</f>
        <v/>
      </c>
      <c r="I1055">
        <f>IFERROR(1 - PERCENTRANK(D:D,D1055),0)</f>
        <v/>
      </c>
      <c r="J1055">
        <f>IFERROR(PERCENTRANK(E:E,E1055),0)</f>
        <v/>
      </c>
      <c r="K1055">
        <f>IFERROR(1 - PERCENTRANK(F:F,F1055),0)</f>
        <v/>
      </c>
      <c r="L1055">
        <f>IFERROR(PERCENTRANK(G:G,G1055),0)</f>
        <v/>
      </c>
      <c r="M1055">
        <f>H1055*weightA+I1055*weightB+J1055*weightC+K1055*weightD+L1055*weightE</f>
        <v/>
      </c>
    </row>
    <row r="1056" spans="1:13">
      <c r="A1056">
        <f>RANK(M1056,M:M)</f>
        <v/>
      </c>
      <c r="C1056">
        <f>SUMIFS('Input - target event report'!H:H,'Input - target event report'!L:L,B1056,'Input - target event report'!D:D, "Private Investment")</f>
        <v/>
      </c>
      <c r="D1056">
        <f>IF(E1056&lt;2, "N/A", (MAXIFS('Input - target event report'!E:E,'Input - target event report'!L:L,B:B,'Input - target event report'!D:D,"Private Investment")-MINIFS('Input - target event report'!E:E,'Input - target event report'!L:L,B:B,'Input - target event report'!D:D,"Private Investment"))/(E1056-1))</f>
        <v/>
      </c>
      <c r="E1056">
        <f>COUNTIFS('Input - target event report'!L:L,B1056,'Input - target event report'!D:D, "Private Investment")</f>
        <v/>
      </c>
      <c r="F1056">
        <f>AVERAGEIF(INDEX('Input - companies list'!$A:$BG, 0, MATCH("Clusters 0",'Input - companies list'!$A$1:$BG$1, 0)),'Output - Cluster ranking'!B1056,INDEX('Input - companies list'!$A:$BG, 0, MATCH("Flow",'Input - companies list'!$A$1:$BG$1, 0)))</f>
        <v/>
      </c>
      <c r="G1056">
        <f>AVERAGEIF(INDEX('Input - companies list'!$A:$BG, 0, MATCH("Clusters 0",'Input - companies list'!$A$1:$BG$1, 0)),'Output - Cluster ranking'!B1056,INDEX('Input - companies list'!$A:$BG, 0, MATCH("Inter-Cluster Connectivity",'Input - companies list'!$A$1:$BG$1, 0)))</f>
        <v/>
      </c>
      <c r="H1056">
        <f>IFERROR(PERCENTRANK(C:C,C1056),0)</f>
        <v/>
      </c>
      <c r="I1056">
        <f>IFERROR(1 - PERCENTRANK(D:D,D1056),0)</f>
        <v/>
      </c>
      <c r="J1056">
        <f>IFERROR(PERCENTRANK(E:E,E1056),0)</f>
        <v/>
      </c>
      <c r="K1056">
        <f>IFERROR(1 - PERCENTRANK(F:F,F1056),0)</f>
        <v/>
      </c>
      <c r="L1056">
        <f>IFERROR(PERCENTRANK(G:G,G1056),0)</f>
        <v/>
      </c>
      <c r="M1056">
        <f>H1056*weightA+I1056*weightB+J1056*weightC+K1056*weightD+L1056*weightE</f>
        <v/>
      </c>
    </row>
    <row r="1057" spans="1:13">
      <c r="A1057">
        <f>RANK(M1057,M:M)</f>
        <v/>
      </c>
      <c r="C1057">
        <f>SUMIFS('Input - target event report'!H:H,'Input - target event report'!L:L,B1057,'Input - target event report'!D:D, "Private Investment")</f>
        <v/>
      </c>
      <c r="D1057">
        <f>IF(E1057&lt;2, "N/A", (MAXIFS('Input - target event report'!E:E,'Input - target event report'!L:L,B:B,'Input - target event report'!D:D,"Private Investment")-MINIFS('Input - target event report'!E:E,'Input - target event report'!L:L,B:B,'Input - target event report'!D:D,"Private Investment"))/(E1057-1))</f>
        <v/>
      </c>
      <c r="E1057">
        <f>COUNTIFS('Input - target event report'!L:L,B1057,'Input - target event report'!D:D, "Private Investment")</f>
        <v/>
      </c>
      <c r="F1057">
        <f>AVERAGEIF(INDEX('Input - companies list'!$A:$BG, 0, MATCH("Clusters 0",'Input - companies list'!$A$1:$BG$1, 0)),'Output - Cluster ranking'!B1057,INDEX('Input - companies list'!$A:$BG, 0, MATCH("Flow",'Input - companies list'!$A$1:$BG$1, 0)))</f>
        <v/>
      </c>
      <c r="G1057">
        <f>AVERAGEIF(INDEX('Input - companies list'!$A:$BG, 0, MATCH("Clusters 0",'Input - companies list'!$A$1:$BG$1, 0)),'Output - Cluster ranking'!B1057,INDEX('Input - companies list'!$A:$BG, 0, MATCH("Inter-Cluster Connectivity",'Input - companies list'!$A$1:$BG$1, 0)))</f>
        <v/>
      </c>
      <c r="H1057">
        <f>IFERROR(PERCENTRANK(C:C,C1057),0)</f>
        <v/>
      </c>
      <c r="I1057">
        <f>IFERROR(1 - PERCENTRANK(D:D,D1057),0)</f>
        <v/>
      </c>
      <c r="J1057">
        <f>IFERROR(PERCENTRANK(E:E,E1057),0)</f>
        <v/>
      </c>
      <c r="K1057">
        <f>IFERROR(1 - PERCENTRANK(F:F,F1057),0)</f>
        <v/>
      </c>
      <c r="L1057">
        <f>IFERROR(PERCENTRANK(G:G,G1057),0)</f>
        <v/>
      </c>
      <c r="M1057">
        <f>H1057*weightA+I1057*weightB+J1057*weightC+K1057*weightD+L1057*weightE</f>
        <v/>
      </c>
    </row>
    <row r="1058" spans="1:13">
      <c r="A1058">
        <f>RANK(M1058,M:M)</f>
        <v/>
      </c>
      <c r="C1058">
        <f>SUMIFS('Input - target event report'!H:H,'Input - target event report'!L:L,B1058,'Input - target event report'!D:D, "Private Investment")</f>
        <v/>
      </c>
      <c r="D1058">
        <f>IF(E1058&lt;2, "N/A", (MAXIFS('Input - target event report'!E:E,'Input - target event report'!L:L,B:B,'Input - target event report'!D:D,"Private Investment")-MINIFS('Input - target event report'!E:E,'Input - target event report'!L:L,B:B,'Input - target event report'!D:D,"Private Investment"))/(E1058-1))</f>
        <v/>
      </c>
      <c r="E1058">
        <f>COUNTIFS('Input - target event report'!L:L,B1058,'Input - target event report'!D:D, "Private Investment")</f>
        <v/>
      </c>
      <c r="F1058">
        <f>AVERAGEIF(INDEX('Input - companies list'!$A:$BG, 0, MATCH("Clusters 0",'Input - companies list'!$A$1:$BG$1, 0)),'Output - Cluster ranking'!B1058,INDEX('Input - companies list'!$A:$BG, 0, MATCH("Flow",'Input - companies list'!$A$1:$BG$1, 0)))</f>
        <v/>
      </c>
      <c r="G1058">
        <f>AVERAGEIF(INDEX('Input - companies list'!$A:$BG, 0, MATCH("Clusters 0",'Input - companies list'!$A$1:$BG$1, 0)),'Output - Cluster ranking'!B1058,INDEX('Input - companies list'!$A:$BG, 0, MATCH("Inter-Cluster Connectivity",'Input - companies list'!$A$1:$BG$1, 0)))</f>
        <v/>
      </c>
      <c r="H1058">
        <f>IFERROR(PERCENTRANK(C:C,C1058),0)</f>
        <v/>
      </c>
      <c r="I1058">
        <f>IFERROR(1 - PERCENTRANK(D:D,D1058),0)</f>
        <v/>
      </c>
      <c r="J1058">
        <f>IFERROR(PERCENTRANK(E:E,E1058),0)</f>
        <v/>
      </c>
      <c r="K1058">
        <f>IFERROR(1 - PERCENTRANK(F:F,F1058),0)</f>
        <v/>
      </c>
      <c r="L1058">
        <f>IFERROR(PERCENTRANK(G:G,G1058),0)</f>
        <v/>
      </c>
      <c r="M1058">
        <f>H1058*weightA+I1058*weightB+J1058*weightC+K1058*weightD+L1058*weightE</f>
        <v/>
      </c>
    </row>
    <row r="1059" spans="1:13">
      <c r="A1059">
        <f>RANK(M1059,M:M)</f>
        <v/>
      </c>
      <c r="C1059">
        <f>SUMIFS('Input - target event report'!H:H,'Input - target event report'!L:L,B1059,'Input - target event report'!D:D, "Private Investment")</f>
        <v/>
      </c>
      <c r="D1059">
        <f>IF(E1059&lt;2, "N/A", (MAXIFS('Input - target event report'!E:E,'Input - target event report'!L:L,B:B,'Input - target event report'!D:D,"Private Investment")-MINIFS('Input - target event report'!E:E,'Input - target event report'!L:L,B:B,'Input - target event report'!D:D,"Private Investment"))/(E1059-1))</f>
        <v/>
      </c>
      <c r="E1059">
        <f>COUNTIFS('Input - target event report'!L:L,B1059,'Input - target event report'!D:D, "Private Investment")</f>
        <v/>
      </c>
      <c r="F1059">
        <f>AVERAGEIF(INDEX('Input - companies list'!$A:$BG, 0, MATCH("Clusters 0",'Input - companies list'!$A$1:$BG$1, 0)),'Output - Cluster ranking'!B1059,INDEX('Input - companies list'!$A:$BG, 0, MATCH("Flow",'Input - companies list'!$A$1:$BG$1, 0)))</f>
        <v/>
      </c>
      <c r="G1059">
        <f>AVERAGEIF(INDEX('Input - companies list'!$A:$BG, 0, MATCH("Clusters 0",'Input - companies list'!$A$1:$BG$1, 0)),'Output - Cluster ranking'!B1059,INDEX('Input - companies list'!$A:$BG, 0, MATCH("Inter-Cluster Connectivity",'Input - companies list'!$A$1:$BG$1, 0)))</f>
        <v/>
      </c>
      <c r="H1059">
        <f>IFERROR(PERCENTRANK(C:C,C1059),0)</f>
        <v/>
      </c>
      <c r="I1059">
        <f>IFERROR(1 - PERCENTRANK(D:D,D1059),0)</f>
        <v/>
      </c>
      <c r="J1059">
        <f>IFERROR(PERCENTRANK(E:E,E1059),0)</f>
        <v/>
      </c>
      <c r="K1059">
        <f>IFERROR(1 - PERCENTRANK(F:F,F1059),0)</f>
        <v/>
      </c>
      <c r="L1059">
        <f>IFERROR(PERCENTRANK(G:G,G1059),0)</f>
        <v/>
      </c>
      <c r="M1059">
        <f>H1059*weightA+I1059*weightB+J1059*weightC+K1059*weightD+L1059*weightE</f>
        <v/>
      </c>
    </row>
    <row r="1060" spans="1:13">
      <c r="A1060">
        <f>RANK(M1060,M:M)</f>
        <v/>
      </c>
      <c r="C1060">
        <f>SUMIFS('Input - target event report'!H:H,'Input - target event report'!L:L,B1060,'Input - target event report'!D:D, "Private Investment")</f>
        <v/>
      </c>
      <c r="D1060">
        <f>IF(E1060&lt;2, "N/A", (MAXIFS('Input - target event report'!E:E,'Input - target event report'!L:L,B:B,'Input - target event report'!D:D,"Private Investment")-MINIFS('Input - target event report'!E:E,'Input - target event report'!L:L,B:B,'Input - target event report'!D:D,"Private Investment"))/(E1060-1))</f>
        <v/>
      </c>
      <c r="E1060">
        <f>COUNTIFS('Input - target event report'!L:L,B1060,'Input - target event report'!D:D, "Private Investment")</f>
        <v/>
      </c>
      <c r="F1060">
        <f>AVERAGEIF(INDEX('Input - companies list'!$A:$BG, 0, MATCH("Clusters 0",'Input - companies list'!$A$1:$BG$1, 0)),'Output - Cluster ranking'!B1060,INDEX('Input - companies list'!$A:$BG, 0, MATCH("Flow",'Input - companies list'!$A$1:$BG$1, 0)))</f>
        <v/>
      </c>
      <c r="G1060">
        <f>AVERAGEIF(INDEX('Input - companies list'!$A:$BG, 0, MATCH("Clusters 0",'Input - companies list'!$A$1:$BG$1, 0)),'Output - Cluster ranking'!B1060,INDEX('Input - companies list'!$A:$BG, 0, MATCH("Inter-Cluster Connectivity",'Input - companies list'!$A$1:$BG$1, 0)))</f>
        <v/>
      </c>
      <c r="H1060">
        <f>IFERROR(PERCENTRANK(C:C,C1060),0)</f>
        <v/>
      </c>
      <c r="I1060">
        <f>IFERROR(1 - PERCENTRANK(D:D,D1060),0)</f>
        <v/>
      </c>
      <c r="J1060">
        <f>IFERROR(PERCENTRANK(E:E,E1060),0)</f>
        <v/>
      </c>
      <c r="K1060">
        <f>IFERROR(1 - PERCENTRANK(F:F,F1060),0)</f>
        <v/>
      </c>
      <c r="L1060">
        <f>IFERROR(PERCENTRANK(G:G,G1060),0)</f>
        <v/>
      </c>
      <c r="M1060">
        <f>H1060*weightA+I1060*weightB+J1060*weightC+K1060*weightD+L1060*weightE</f>
        <v/>
      </c>
    </row>
    <row r="1061" spans="1:13">
      <c r="A1061">
        <f>RANK(M1061,M:M)</f>
        <v/>
      </c>
      <c r="C1061">
        <f>SUMIFS('Input - target event report'!H:H,'Input - target event report'!L:L,B1061,'Input - target event report'!D:D, "Private Investment")</f>
        <v/>
      </c>
      <c r="D1061">
        <f>IF(E1061&lt;2, "N/A", (MAXIFS('Input - target event report'!E:E,'Input - target event report'!L:L,B:B,'Input - target event report'!D:D,"Private Investment")-MINIFS('Input - target event report'!E:E,'Input - target event report'!L:L,B:B,'Input - target event report'!D:D,"Private Investment"))/(E1061-1))</f>
        <v/>
      </c>
      <c r="E1061">
        <f>COUNTIFS('Input - target event report'!L:L,B1061,'Input - target event report'!D:D, "Private Investment")</f>
        <v/>
      </c>
      <c r="F1061">
        <f>AVERAGEIF(INDEX('Input - companies list'!$A:$BG, 0, MATCH("Clusters 0",'Input - companies list'!$A$1:$BG$1, 0)),'Output - Cluster ranking'!B1061,INDEX('Input - companies list'!$A:$BG, 0, MATCH("Flow",'Input - companies list'!$A$1:$BG$1, 0)))</f>
        <v/>
      </c>
      <c r="G1061">
        <f>AVERAGEIF(INDEX('Input - companies list'!$A:$BG, 0, MATCH("Clusters 0",'Input - companies list'!$A$1:$BG$1, 0)),'Output - Cluster ranking'!B1061,INDEX('Input - companies list'!$A:$BG, 0, MATCH("Inter-Cluster Connectivity",'Input - companies list'!$A$1:$BG$1, 0)))</f>
        <v/>
      </c>
      <c r="H1061">
        <f>IFERROR(PERCENTRANK(C:C,C1061),0)</f>
        <v/>
      </c>
      <c r="I1061">
        <f>IFERROR(1 - PERCENTRANK(D:D,D1061),0)</f>
        <v/>
      </c>
      <c r="J1061">
        <f>IFERROR(PERCENTRANK(E:E,E1061),0)</f>
        <v/>
      </c>
      <c r="K1061">
        <f>IFERROR(1 - PERCENTRANK(F:F,F1061),0)</f>
        <v/>
      </c>
      <c r="L1061">
        <f>IFERROR(PERCENTRANK(G:G,G1061),0)</f>
        <v/>
      </c>
      <c r="M1061">
        <f>H1061*weightA+I1061*weightB+J1061*weightC+K1061*weightD+L1061*weightE</f>
        <v/>
      </c>
    </row>
    <row r="1062" spans="1:13">
      <c r="A1062">
        <f>RANK(M1062,M:M)</f>
        <v/>
      </c>
      <c r="C1062">
        <f>SUMIFS('Input - target event report'!H:H,'Input - target event report'!L:L,B1062,'Input - target event report'!D:D, "Private Investment")</f>
        <v/>
      </c>
      <c r="D1062">
        <f>IF(E1062&lt;2, "N/A", (MAXIFS('Input - target event report'!E:E,'Input - target event report'!L:L,B:B,'Input - target event report'!D:D,"Private Investment")-MINIFS('Input - target event report'!E:E,'Input - target event report'!L:L,B:B,'Input - target event report'!D:D,"Private Investment"))/(E1062-1))</f>
        <v/>
      </c>
      <c r="E1062">
        <f>COUNTIFS('Input - target event report'!L:L,B1062,'Input - target event report'!D:D, "Private Investment")</f>
        <v/>
      </c>
      <c r="F1062">
        <f>AVERAGEIF(INDEX('Input - companies list'!$A:$BG, 0, MATCH("Clusters 0",'Input - companies list'!$A$1:$BG$1, 0)),'Output - Cluster ranking'!B1062,INDEX('Input - companies list'!$A:$BG, 0, MATCH("Flow",'Input - companies list'!$A$1:$BG$1, 0)))</f>
        <v/>
      </c>
      <c r="G1062">
        <f>AVERAGEIF(INDEX('Input - companies list'!$A:$BG, 0, MATCH("Clusters 0",'Input - companies list'!$A$1:$BG$1, 0)),'Output - Cluster ranking'!B1062,INDEX('Input - companies list'!$A:$BG, 0, MATCH("Inter-Cluster Connectivity",'Input - companies list'!$A$1:$BG$1, 0)))</f>
        <v/>
      </c>
      <c r="H1062">
        <f>IFERROR(PERCENTRANK(C:C,C1062),0)</f>
        <v/>
      </c>
      <c r="I1062">
        <f>IFERROR(1 - PERCENTRANK(D:D,D1062),0)</f>
        <v/>
      </c>
      <c r="J1062">
        <f>IFERROR(PERCENTRANK(E:E,E1062),0)</f>
        <v/>
      </c>
      <c r="K1062">
        <f>IFERROR(1 - PERCENTRANK(F:F,F1062),0)</f>
        <v/>
      </c>
      <c r="L1062">
        <f>IFERROR(PERCENTRANK(G:G,G1062),0)</f>
        <v/>
      </c>
      <c r="M1062">
        <f>H1062*weightA+I1062*weightB+J1062*weightC+K1062*weightD+L1062*weightE</f>
        <v/>
      </c>
    </row>
    <row r="1063" spans="1:13">
      <c r="A1063">
        <f>RANK(M1063,M:M)</f>
        <v/>
      </c>
      <c r="C1063">
        <f>SUMIFS('Input - target event report'!H:H,'Input - target event report'!L:L,B1063,'Input - target event report'!D:D, "Private Investment")</f>
        <v/>
      </c>
      <c r="D1063">
        <f>IF(E1063&lt;2, "N/A", (MAXIFS('Input - target event report'!E:E,'Input - target event report'!L:L,B:B,'Input - target event report'!D:D,"Private Investment")-MINIFS('Input - target event report'!E:E,'Input - target event report'!L:L,B:B,'Input - target event report'!D:D,"Private Investment"))/(E1063-1))</f>
        <v/>
      </c>
      <c r="E1063">
        <f>COUNTIFS('Input - target event report'!L:L,B1063,'Input - target event report'!D:D, "Private Investment")</f>
        <v/>
      </c>
      <c r="F1063">
        <f>AVERAGEIF(INDEX('Input - companies list'!$A:$BG, 0, MATCH("Clusters 0",'Input - companies list'!$A$1:$BG$1, 0)),'Output - Cluster ranking'!B1063,INDEX('Input - companies list'!$A:$BG, 0, MATCH("Flow",'Input - companies list'!$A$1:$BG$1, 0)))</f>
        <v/>
      </c>
      <c r="G1063">
        <f>AVERAGEIF(INDEX('Input - companies list'!$A:$BG, 0, MATCH("Clusters 0",'Input - companies list'!$A$1:$BG$1, 0)),'Output - Cluster ranking'!B1063,INDEX('Input - companies list'!$A:$BG, 0, MATCH("Inter-Cluster Connectivity",'Input - companies list'!$A$1:$BG$1, 0)))</f>
        <v/>
      </c>
      <c r="H1063">
        <f>IFERROR(PERCENTRANK(C:C,C1063),0)</f>
        <v/>
      </c>
      <c r="I1063">
        <f>IFERROR(1 - PERCENTRANK(D:D,D1063),0)</f>
        <v/>
      </c>
      <c r="J1063">
        <f>IFERROR(PERCENTRANK(E:E,E1063),0)</f>
        <v/>
      </c>
      <c r="K1063">
        <f>IFERROR(1 - PERCENTRANK(F:F,F1063),0)</f>
        <v/>
      </c>
      <c r="L1063">
        <f>IFERROR(PERCENTRANK(G:G,G1063),0)</f>
        <v/>
      </c>
      <c r="M1063">
        <f>H1063*weightA+I1063*weightB+J1063*weightC+K1063*weightD+L1063*weightE</f>
        <v/>
      </c>
    </row>
    <row r="1064" spans="1:13">
      <c r="A1064">
        <f>RANK(M1064,M:M)</f>
        <v/>
      </c>
      <c r="C1064">
        <f>SUMIFS('Input - target event report'!H:H,'Input - target event report'!L:L,B1064,'Input - target event report'!D:D, "Private Investment")</f>
        <v/>
      </c>
      <c r="D1064">
        <f>IF(E1064&lt;2, "N/A", (MAXIFS('Input - target event report'!E:E,'Input - target event report'!L:L,B:B,'Input - target event report'!D:D,"Private Investment")-MINIFS('Input - target event report'!E:E,'Input - target event report'!L:L,B:B,'Input - target event report'!D:D,"Private Investment"))/(E1064-1))</f>
        <v/>
      </c>
      <c r="E1064">
        <f>COUNTIFS('Input - target event report'!L:L,B1064,'Input - target event report'!D:D, "Private Investment")</f>
        <v/>
      </c>
      <c r="F1064">
        <f>AVERAGEIF(INDEX('Input - companies list'!$A:$BG, 0, MATCH("Clusters 0",'Input - companies list'!$A$1:$BG$1, 0)),'Output - Cluster ranking'!B1064,INDEX('Input - companies list'!$A:$BG, 0, MATCH("Flow",'Input - companies list'!$A$1:$BG$1, 0)))</f>
        <v/>
      </c>
      <c r="G1064">
        <f>AVERAGEIF(INDEX('Input - companies list'!$A:$BG, 0, MATCH("Clusters 0",'Input - companies list'!$A$1:$BG$1, 0)),'Output - Cluster ranking'!B1064,INDEX('Input - companies list'!$A:$BG, 0, MATCH("Inter-Cluster Connectivity",'Input - companies list'!$A$1:$BG$1, 0)))</f>
        <v/>
      </c>
      <c r="H1064">
        <f>IFERROR(PERCENTRANK(C:C,C1064),0)</f>
        <v/>
      </c>
      <c r="I1064">
        <f>IFERROR(1 - PERCENTRANK(D:D,D1064),0)</f>
        <v/>
      </c>
      <c r="J1064">
        <f>IFERROR(PERCENTRANK(E:E,E1064),0)</f>
        <v/>
      </c>
      <c r="K1064">
        <f>IFERROR(1 - PERCENTRANK(F:F,F1064),0)</f>
        <v/>
      </c>
      <c r="L1064">
        <f>IFERROR(PERCENTRANK(G:G,G1064),0)</f>
        <v/>
      </c>
      <c r="M1064">
        <f>H1064*weightA+I1064*weightB+J1064*weightC+K1064*weightD+L1064*weightE</f>
        <v/>
      </c>
    </row>
    <row r="1065" spans="1:13">
      <c r="A1065">
        <f>RANK(M1065,M:M)</f>
        <v/>
      </c>
      <c r="C1065">
        <f>SUMIFS('Input - target event report'!H:H,'Input - target event report'!L:L,B1065,'Input - target event report'!D:D, "Private Investment")</f>
        <v/>
      </c>
      <c r="D1065">
        <f>IF(E1065&lt;2, "N/A", (MAXIFS('Input - target event report'!E:E,'Input - target event report'!L:L,B:B,'Input - target event report'!D:D,"Private Investment")-MINIFS('Input - target event report'!E:E,'Input - target event report'!L:L,B:B,'Input - target event report'!D:D,"Private Investment"))/(E1065-1))</f>
        <v/>
      </c>
      <c r="E1065">
        <f>COUNTIFS('Input - target event report'!L:L,B1065,'Input - target event report'!D:D, "Private Investment")</f>
        <v/>
      </c>
      <c r="F1065">
        <f>AVERAGEIF(INDEX('Input - companies list'!$A:$BG, 0, MATCH("Clusters 0",'Input - companies list'!$A$1:$BG$1, 0)),'Output - Cluster ranking'!B1065,INDEX('Input - companies list'!$A:$BG, 0, MATCH("Flow",'Input - companies list'!$A$1:$BG$1, 0)))</f>
        <v/>
      </c>
      <c r="G1065">
        <f>AVERAGEIF(INDEX('Input - companies list'!$A:$BG, 0, MATCH("Clusters 0",'Input - companies list'!$A$1:$BG$1, 0)),'Output - Cluster ranking'!B1065,INDEX('Input - companies list'!$A:$BG, 0, MATCH("Inter-Cluster Connectivity",'Input - companies list'!$A$1:$BG$1, 0)))</f>
        <v/>
      </c>
      <c r="H1065">
        <f>IFERROR(PERCENTRANK(C:C,C1065),0)</f>
        <v/>
      </c>
      <c r="I1065">
        <f>IFERROR(1 - PERCENTRANK(D:D,D1065),0)</f>
        <v/>
      </c>
      <c r="J1065">
        <f>IFERROR(PERCENTRANK(E:E,E1065),0)</f>
        <v/>
      </c>
      <c r="K1065">
        <f>IFERROR(1 - PERCENTRANK(F:F,F1065),0)</f>
        <v/>
      </c>
      <c r="L1065">
        <f>IFERROR(PERCENTRANK(G:G,G1065),0)</f>
        <v/>
      </c>
      <c r="M1065">
        <f>H1065*weightA+I1065*weightB+J1065*weightC+K1065*weightD+L1065*weightE</f>
        <v/>
      </c>
    </row>
    <row r="1066" spans="1:13">
      <c r="A1066">
        <f>RANK(M1066,M:M)</f>
        <v/>
      </c>
      <c r="C1066">
        <f>SUMIFS('Input - target event report'!H:H,'Input - target event report'!L:L,B1066,'Input - target event report'!D:D, "Private Investment")</f>
        <v/>
      </c>
      <c r="D1066">
        <f>IF(E1066&lt;2, "N/A", (MAXIFS('Input - target event report'!E:E,'Input - target event report'!L:L,B:B,'Input - target event report'!D:D,"Private Investment")-MINIFS('Input - target event report'!E:E,'Input - target event report'!L:L,B:B,'Input - target event report'!D:D,"Private Investment"))/(E1066-1))</f>
        <v/>
      </c>
      <c r="E1066">
        <f>COUNTIFS('Input - target event report'!L:L,B1066,'Input - target event report'!D:D, "Private Investment")</f>
        <v/>
      </c>
      <c r="F1066">
        <f>AVERAGEIF(INDEX('Input - companies list'!$A:$BG, 0, MATCH("Clusters 0",'Input - companies list'!$A$1:$BG$1, 0)),'Output - Cluster ranking'!B1066,INDEX('Input - companies list'!$A:$BG, 0, MATCH("Flow",'Input - companies list'!$A$1:$BG$1, 0)))</f>
        <v/>
      </c>
      <c r="G1066">
        <f>AVERAGEIF(INDEX('Input - companies list'!$A:$BG, 0, MATCH("Clusters 0",'Input - companies list'!$A$1:$BG$1, 0)),'Output - Cluster ranking'!B1066,INDEX('Input - companies list'!$A:$BG, 0, MATCH("Inter-Cluster Connectivity",'Input - companies list'!$A$1:$BG$1, 0)))</f>
        <v/>
      </c>
      <c r="H1066">
        <f>IFERROR(PERCENTRANK(C:C,C1066),0)</f>
        <v/>
      </c>
      <c r="I1066">
        <f>IFERROR(1 - PERCENTRANK(D:D,D1066),0)</f>
        <v/>
      </c>
      <c r="J1066">
        <f>IFERROR(PERCENTRANK(E:E,E1066),0)</f>
        <v/>
      </c>
      <c r="K1066">
        <f>IFERROR(1 - PERCENTRANK(F:F,F1066),0)</f>
        <v/>
      </c>
      <c r="L1066">
        <f>IFERROR(PERCENTRANK(G:G,G1066),0)</f>
        <v/>
      </c>
      <c r="M1066">
        <f>H1066*weightA+I1066*weightB+J1066*weightC+K1066*weightD+L1066*weightE</f>
        <v/>
      </c>
    </row>
    <row r="1067" spans="1:13">
      <c r="A1067">
        <f>RANK(M1067,M:M)</f>
        <v/>
      </c>
      <c r="C1067">
        <f>SUMIFS('Input - target event report'!H:H,'Input - target event report'!L:L,B1067,'Input - target event report'!D:D, "Private Investment")</f>
        <v/>
      </c>
      <c r="D1067">
        <f>IF(E1067&lt;2, "N/A", (MAXIFS('Input - target event report'!E:E,'Input - target event report'!L:L,B:B,'Input - target event report'!D:D,"Private Investment")-MINIFS('Input - target event report'!E:E,'Input - target event report'!L:L,B:B,'Input - target event report'!D:D,"Private Investment"))/(E1067-1))</f>
        <v/>
      </c>
      <c r="E1067">
        <f>COUNTIFS('Input - target event report'!L:L,B1067,'Input - target event report'!D:D, "Private Investment")</f>
        <v/>
      </c>
      <c r="F1067">
        <f>AVERAGEIF(INDEX('Input - companies list'!$A:$BG, 0, MATCH("Clusters 0",'Input - companies list'!$A$1:$BG$1, 0)),'Output - Cluster ranking'!B1067,INDEX('Input - companies list'!$A:$BG, 0, MATCH("Flow",'Input - companies list'!$A$1:$BG$1, 0)))</f>
        <v/>
      </c>
      <c r="G1067">
        <f>AVERAGEIF(INDEX('Input - companies list'!$A:$BG, 0, MATCH("Clusters 0",'Input - companies list'!$A$1:$BG$1, 0)),'Output - Cluster ranking'!B1067,INDEX('Input - companies list'!$A:$BG, 0, MATCH("Inter-Cluster Connectivity",'Input - companies list'!$A$1:$BG$1, 0)))</f>
        <v/>
      </c>
      <c r="H1067">
        <f>IFERROR(PERCENTRANK(C:C,C1067),0)</f>
        <v/>
      </c>
      <c r="I1067">
        <f>IFERROR(1 - PERCENTRANK(D:D,D1067),0)</f>
        <v/>
      </c>
      <c r="J1067">
        <f>IFERROR(PERCENTRANK(E:E,E1067),0)</f>
        <v/>
      </c>
      <c r="K1067">
        <f>IFERROR(1 - PERCENTRANK(F:F,F1067),0)</f>
        <v/>
      </c>
      <c r="L1067">
        <f>IFERROR(PERCENTRANK(G:G,G1067),0)</f>
        <v/>
      </c>
      <c r="M1067">
        <f>H1067*weightA+I1067*weightB+J1067*weightC+K1067*weightD+L1067*weightE</f>
        <v/>
      </c>
    </row>
    <row r="1068" spans="1:13">
      <c r="A1068">
        <f>RANK(M1068,M:M)</f>
        <v/>
      </c>
      <c r="C1068">
        <f>SUMIFS('Input - target event report'!H:H,'Input - target event report'!L:L,B1068,'Input - target event report'!D:D, "Private Investment")</f>
        <v/>
      </c>
      <c r="D1068">
        <f>IF(E1068&lt;2, "N/A", (MAXIFS('Input - target event report'!E:E,'Input - target event report'!L:L,B:B,'Input - target event report'!D:D,"Private Investment")-MINIFS('Input - target event report'!E:E,'Input - target event report'!L:L,B:B,'Input - target event report'!D:D,"Private Investment"))/(E1068-1))</f>
        <v/>
      </c>
      <c r="E1068">
        <f>COUNTIFS('Input - target event report'!L:L,B1068,'Input - target event report'!D:D, "Private Investment")</f>
        <v/>
      </c>
      <c r="F1068">
        <f>AVERAGEIF(INDEX('Input - companies list'!$A:$BG, 0, MATCH("Clusters 0",'Input - companies list'!$A$1:$BG$1, 0)),'Output - Cluster ranking'!B1068,INDEX('Input - companies list'!$A:$BG, 0, MATCH("Flow",'Input - companies list'!$A$1:$BG$1, 0)))</f>
        <v/>
      </c>
      <c r="G1068">
        <f>AVERAGEIF(INDEX('Input - companies list'!$A:$BG, 0, MATCH("Clusters 0",'Input - companies list'!$A$1:$BG$1, 0)),'Output - Cluster ranking'!B1068,INDEX('Input - companies list'!$A:$BG, 0, MATCH("Inter-Cluster Connectivity",'Input - companies list'!$A$1:$BG$1, 0)))</f>
        <v/>
      </c>
      <c r="H1068">
        <f>IFERROR(PERCENTRANK(C:C,C1068),0)</f>
        <v/>
      </c>
      <c r="I1068">
        <f>IFERROR(1 - PERCENTRANK(D:D,D1068),0)</f>
        <v/>
      </c>
      <c r="J1068">
        <f>IFERROR(PERCENTRANK(E:E,E1068),0)</f>
        <v/>
      </c>
      <c r="K1068">
        <f>IFERROR(1 - PERCENTRANK(F:F,F1068),0)</f>
        <v/>
      </c>
      <c r="L1068">
        <f>IFERROR(PERCENTRANK(G:G,G1068),0)</f>
        <v/>
      </c>
      <c r="M1068">
        <f>H1068*weightA+I1068*weightB+J1068*weightC+K1068*weightD+L1068*weightE</f>
        <v/>
      </c>
    </row>
    <row r="1069" spans="1:13">
      <c r="A1069">
        <f>RANK(M1069,M:M)</f>
        <v/>
      </c>
      <c r="C1069">
        <f>SUMIFS('Input - target event report'!H:H,'Input - target event report'!L:L,B1069,'Input - target event report'!D:D, "Private Investment")</f>
        <v/>
      </c>
      <c r="D1069">
        <f>IF(E1069&lt;2, "N/A", (MAXIFS('Input - target event report'!E:E,'Input - target event report'!L:L,B:B,'Input - target event report'!D:D,"Private Investment")-MINIFS('Input - target event report'!E:E,'Input - target event report'!L:L,B:B,'Input - target event report'!D:D,"Private Investment"))/(E1069-1))</f>
        <v/>
      </c>
      <c r="E1069">
        <f>COUNTIFS('Input - target event report'!L:L,B1069,'Input - target event report'!D:D, "Private Investment")</f>
        <v/>
      </c>
      <c r="F1069">
        <f>AVERAGEIF(INDEX('Input - companies list'!$A:$BG, 0, MATCH("Clusters 0",'Input - companies list'!$A$1:$BG$1, 0)),'Output - Cluster ranking'!B1069,INDEX('Input - companies list'!$A:$BG, 0, MATCH("Flow",'Input - companies list'!$A$1:$BG$1, 0)))</f>
        <v/>
      </c>
      <c r="G1069">
        <f>AVERAGEIF(INDEX('Input - companies list'!$A:$BG, 0, MATCH("Clusters 0",'Input - companies list'!$A$1:$BG$1, 0)),'Output - Cluster ranking'!B1069,INDEX('Input - companies list'!$A:$BG, 0, MATCH("Inter-Cluster Connectivity",'Input - companies list'!$A$1:$BG$1, 0)))</f>
        <v/>
      </c>
      <c r="H1069">
        <f>IFERROR(PERCENTRANK(C:C,C1069),0)</f>
        <v/>
      </c>
      <c r="I1069">
        <f>IFERROR(1 - PERCENTRANK(D:D,D1069),0)</f>
        <v/>
      </c>
      <c r="J1069">
        <f>IFERROR(PERCENTRANK(E:E,E1069),0)</f>
        <v/>
      </c>
      <c r="K1069">
        <f>IFERROR(1 - PERCENTRANK(F:F,F1069),0)</f>
        <v/>
      </c>
      <c r="L1069">
        <f>IFERROR(PERCENTRANK(G:G,G1069),0)</f>
        <v/>
      </c>
      <c r="M1069">
        <f>H1069*weightA+I1069*weightB+J1069*weightC+K1069*weightD+L1069*weightE</f>
        <v/>
      </c>
    </row>
    <row r="1070" spans="1:13">
      <c r="A1070">
        <f>RANK(M1070,M:M)</f>
        <v/>
      </c>
      <c r="C1070">
        <f>SUMIFS('Input - target event report'!H:H,'Input - target event report'!L:L,B1070,'Input - target event report'!D:D, "Private Investment")</f>
        <v/>
      </c>
      <c r="D1070">
        <f>IF(E1070&lt;2, "N/A", (MAXIFS('Input - target event report'!E:E,'Input - target event report'!L:L,B:B,'Input - target event report'!D:D,"Private Investment")-MINIFS('Input - target event report'!E:E,'Input - target event report'!L:L,B:B,'Input - target event report'!D:D,"Private Investment"))/(E1070-1))</f>
        <v/>
      </c>
      <c r="E1070">
        <f>COUNTIFS('Input - target event report'!L:L,B1070,'Input - target event report'!D:D, "Private Investment")</f>
        <v/>
      </c>
      <c r="F1070">
        <f>AVERAGEIF(INDEX('Input - companies list'!$A:$BG, 0, MATCH("Clusters 0",'Input - companies list'!$A$1:$BG$1, 0)),'Output - Cluster ranking'!B1070,INDEX('Input - companies list'!$A:$BG, 0, MATCH("Flow",'Input - companies list'!$A$1:$BG$1, 0)))</f>
        <v/>
      </c>
      <c r="G1070">
        <f>AVERAGEIF(INDEX('Input - companies list'!$A:$BG, 0, MATCH("Clusters 0",'Input - companies list'!$A$1:$BG$1, 0)),'Output - Cluster ranking'!B1070,INDEX('Input - companies list'!$A:$BG, 0, MATCH("Inter-Cluster Connectivity",'Input - companies list'!$A$1:$BG$1, 0)))</f>
        <v/>
      </c>
      <c r="H1070">
        <f>IFERROR(PERCENTRANK(C:C,C1070),0)</f>
        <v/>
      </c>
      <c r="I1070">
        <f>IFERROR(1 - PERCENTRANK(D:D,D1070),0)</f>
        <v/>
      </c>
      <c r="J1070">
        <f>IFERROR(PERCENTRANK(E:E,E1070),0)</f>
        <v/>
      </c>
      <c r="K1070">
        <f>IFERROR(1 - PERCENTRANK(F:F,F1070),0)</f>
        <v/>
      </c>
      <c r="L1070">
        <f>IFERROR(PERCENTRANK(G:G,G1070),0)</f>
        <v/>
      </c>
      <c r="M1070">
        <f>H1070*weightA+I1070*weightB+J1070*weightC+K1070*weightD+L1070*weightE</f>
        <v/>
      </c>
    </row>
    <row r="1071" spans="1:13">
      <c r="A1071">
        <f>RANK(M1071,M:M)</f>
        <v/>
      </c>
      <c r="C1071">
        <f>SUMIFS('Input - target event report'!H:H,'Input - target event report'!L:L,B1071,'Input - target event report'!D:D, "Private Investment")</f>
        <v/>
      </c>
      <c r="D1071">
        <f>IF(E1071&lt;2, "N/A", (MAXIFS('Input - target event report'!E:E,'Input - target event report'!L:L,B:B,'Input - target event report'!D:D,"Private Investment")-MINIFS('Input - target event report'!E:E,'Input - target event report'!L:L,B:B,'Input - target event report'!D:D,"Private Investment"))/(E1071-1))</f>
        <v/>
      </c>
      <c r="E1071">
        <f>COUNTIFS('Input - target event report'!L:L,B1071,'Input - target event report'!D:D, "Private Investment")</f>
        <v/>
      </c>
      <c r="F1071">
        <f>AVERAGEIF(INDEX('Input - companies list'!$A:$BG, 0, MATCH("Clusters 0",'Input - companies list'!$A$1:$BG$1, 0)),'Output - Cluster ranking'!B1071,INDEX('Input - companies list'!$A:$BG, 0, MATCH("Flow",'Input - companies list'!$A$1:$BG$1, 0)))</f>
        <v/>
      </c>
      <c r="G1071">
        <f>AVERAGEIF(INDEX('Input - companies list'!$A:$BG, 0, MATCH("Clusters 0",'Input - companies list'!$A$1:$BG$1, 0)),'Output - Cluster ranking'!B1071,INDEX('Input - companies list'!$A:$BG, 0, MATCH("Inter-Cluster Connectivity",'Input - companies list'!$A$1:$BG$1, 0)))</f>
        <v/>
      </c>
      <c r="H1071">
        <f>IFERROR(PERCENTRANK(C:C,C1071),0)</f>
        <v/>
      </c>
      <c r="I1071">
        <f>IFERROR(1 - PERCENTRANK(D:D,D1071),0)</f>
        <v/>
      </c>
      <c r="J1071">
        <f>IFERROR(PERCENTRANK(E:E,E1071),0)</f>
        <v/>
      </c>
      <c r="K1071">
        <f>IFERROR(1 - PERCENTRANK(F:F,F1071),0)</f>
        <v/>
      </c>
      <c r="L1071">
        <f>IFERROR(PERCENTRANK(G:G,G1071),0)</f>
        <v/>
      </c>
      <c r="M1071">
        <f>H1071*weightA+I1071*weightB+J1071*weightC+K1071*weightD+L1071*weightE</f>
        <v/>
      </c>
    </row>
    <row r="1072" spans="1:13">
      <c r="A1072">
        <f>RANK(M1072,M:M)</f>
        <v/>
      </c>
      <c r="C1072">
        <f>SUMIFS('Input - target event report'!H:H,'Input - target event report'!L:L,B1072,'Input - target event report'!D:D, "Private Investment")</f>
        <v/>
      </c>
      <c r="D1072">
        <f>IF(E1072&lt;2, "N/A", (MAXIFS('Input - target event report'!E:E,'Input - target event report'!L:L,B:B,'Input - target event report'!D:D,"Private Investment")-MINIFS('Input - target event report'!E:E,'Input - target event report'!L:L,B:B,'Input - target event report'!D:D,"Private Investment"))/(E1072-1))</f>
        <v/>
      </c>
      <c r="E1072">
        <f>COUNTIFS('Input - target event report'!L:L,B1072,'Input - target event report'!D:D, "Private Investment")</f>
        <v/>
      </c>
      <c r="F1072">
        <f>AVERAGEIF(INDEX('Input - companies list'!$A:$BG, 0, MATCH("Clusters 0",'Input - companies list'!$A$1:$BG$1, 0)),'Output - Cluster ranking'!B1072,INDEX('Input - companies list'!$A:$BG, 0, MATCH("Flow",'Input - companies list'!$A$1:$BG$1, 0)))</f>
        <v/>
      </c>
      <c r="G1072">
        <f>AVERAGEIF(INDEX('Input - companies list'!$A:$BG, 0, MATCH("Clusters 0",'Input - companies list'!$A$1:$BG$1, 0)),'Output - Cluster ranking'!B1072,INDEX('Input - companies list'!$A:$BG, 0, MATCH("Inter-Cluster Connectivity",'Input - companies list'!$A$1:$BG$1, 0)))</f>
        <v/>
      </c>
      <c r="H1072">
        <f>IFERROR(PERCENTRANK(C:C,C1072),0)</f>
        <v/>
      </c>
      <c r="I1072">
        <f>IFERROR(1 - PERCENTRANK(D:D,D1072),0)</f>
        <v/>
      </c>
      <c r="J1072">
        <f>IFERROR(PERCENTRANK(E:E,E1072),0)</f>
        <v/>
      </c>
      <c r="K1072">
        <f>IFERROR(1 - PERCENTRANK(F:F,F1072),0)</f>
        <v/>
      </c>
      <c r="L1072">
        <f>IFERROR(PERCENTRANK(G:G,G1072),0)</f>
        <v/>
      </c>
      <c r="M1072">
        <f>H1072*weightA+I1072*weightB+J1072*weightC+K1072*weightD+L1072*weightE</f>
        <v/>
      </c>
    </row>
    <row r="1073" spans="1:13">
      <c r="A1073">
        <f>RANK(M1073,M:M)</f>
        <v/>
      </c>
      <c r="C1073">
        <f>SUMIFS('Input - target event report'!H:H,'Input - target event report'!L:L,B1073,'Input - target event report'!D:D, "Private Investment")</f>
        <v/>
      </c>
      <c r="D1073">
        <f>IF(E1073&lt;2, "N/A", (MAXIFS('Input - target event report'!E:E,'Input - target event report'!L:L,B:B,'Input - target event report'!D:D,"Private Investment")-MINIFS('Input - target event report'!E:E,'Input - target event report'!L:L,B:B,'Input - target event report'!D:D,"Private Investment"))/(E1073-1))</f>
        <v/>
      </c>
      <c r="E1073">
        <f>COUNTIFS('Input - target event report'!L:L,B1073,'Input - target event report'!D:D, "Private Investment")</f>
        <v/>
      </c>
      <c r="F1073">
        <f>AVERAGEIF(INDEX('Input - companies list'!$A:$BG, 0, MATCH("Clusters 0",'Input - companies list'!$A$1:$BG$1, 0)),'Output - Cluster ranking'!B1073,INDEX('Input - companies list'!$A:$BG, 0, MATCH("Flow",'Input - companies list'!$A$1:$BG$1, 0)))</f>
        <v/>
      </c>
      <c r="G1073">
        <f>AVERAGEIF(INDEX('Input - companies list'!$A:$BG, 0, MATCH("Clusters 0",'Input - companies list'!$A$1:$BG$1, 0)),'Output - Cluster ranking'!B1073,INDEX('Input - companies list'!$A:$BG, 0, MATCH("Inter-Cluster Connectivity",'Input - companies list'!$A$1:$BG$1, 0)))</f>
        <v/>
      </c>
      <c r="H1073">
        <f>IFERROR(PERCENTRANK(C:C,C1073),0)</f>
        <v/>
      </c>
      <c r="I1073">
        <f>IFERROR(1 - PERCENTRANK(D:D,D1073),0)</f>
        <v/>
      </c>
      <c r="J1073">
        <f>IFERROR(PERCENTRANK(E:E,E1073),0)</f>
        <v/>
      </c>
      <c r="K1073">
        <f>IFERROR(1 - PERCENTRANK(F:F,F1073),0)</f>
        <v/>
      </c>
      <c r="L1073">
        <f>IFERROR(PERCENTRANK(G:G,G1073),0)</f>
        <v/>
      </c>
      <c r="M1073">
        <f>H1073*weightA+I1073*weightB+J1073*weightC+K1073*weightD+L1073*weightE</f>
        <v/>
      </c>
    </row>
    <row r="1074" spans="1:13">
      <c r="A1074">
        <f>RANK(M1074,M:M)</f>
        <v/>
      </c>
      <c r="C1074">
        <f>SUMIFS('Input - target event report'!H:H,'Input - target event report'!L:L,B1074,'Input - target event report'!D:D, "Private Investment")</f>
        <v/>
      </c>
      <c r="D1074">
        <f>IF(E1074&lt;2, "N/A", (MAXIFS('Input - target event report'!E:E,'Input - target event report'!L:L,B:B,'Input - target event report'!D:D,"Private Investment")-MINIFS('Input - target event report'!E:E,'Input - target event report'!L:L,B:B,'Input - target event report'!D:D,"Private Investment"))/(E1074-1))</f>
        <v/>
      </c>
      <c r="E1074">
        <f>COUNTIFS('Input - target event report'!L:L,B1074,'Input - target event report'!D:D, "Private Investment")</f>
        <v/>
      </c>
      <c r="F1074">
        <f>AVERAGEIF(INDEX('Input - companies list'!$A:$BG, 0, MATCH("Clusters 0",'Input - companies list'!$A$1:$BG$1, 0)),'Output - Cluster ranking'!B1074,INDEX('Input - companies list'!$A:$BG, 0, MATCH("Flow",'Input - companies list'!$A$1:$BG$1, 0)))</f>
        <v/>
      </c>
      <c r="G1074">
        <f>AVERAGEIF(INDEX('Input - companies list'!$A:$BG, 0, MATCH("Clusters 0",'Input - companies list'!$A$1:$BG$1, 0)),'Output - Cluster ranking'!B1074,INDEX('Input - companies list'!$A:$BG, 0, MATCH("Inter-Cluster Connectivity",'Input - companies list'!$A$1:$BG$1, 0)))</f>
        <v/>
      </c>
      <c r="H1074">
        <f>IFERROR(PERCENTRANK(C:C,C1074),0)</f>
        <v/>
      </c>
      <c r="I1074">
        <f>IFERROR(1 - PERCENTRANK(D:D,D1074),0)</f>
        <v/>
      </c>
      <c r="J1074">
        <f>IFERROR(PERCENTRANK(E:E,E1074),0)</f>
        <v/>
      </c>
      <c r="K1074">
        <f>IFERROR(1 - PERCENTRANK(F:F,F1074),0)</f>
        <v/>
      </c>
      <c r="L1074">
        <f>IFERROR(PERCENTRANK(G:G,G1074),0)</f>
        <v/>
      </c>
      <c r="M1074">
        <f>H1074*weightA+I1074*weightB+J1074*weightC+K1074*weightD+L1074*weightE</f>
        <v/>
      </c>
    </row>
    <row r="1075" spans="1:13">
      <c r="A1075">
        <f>RANK(M1075,M:M)</f>
        <v/>
      </c>
      <c r="C1075">
        <f>SUMIFS('Input - target event report'!H:H,'Input - target event report'!L:L,B1075,'Input - target event report'!D:D, "Private Investment")</f>
        <v/>
      </c>
      <c r="D1075">
        <f>IF(E1075&lt;2, "N/A", (MAXIFS('Input - target event report'!E:E,'Input - target event report'!L:L,B:B,'Input - target event report'!D:D,"Private Investment")-MINIFS('Input - target event report'!E:E,'Input - target event report'!L:L,B:B,'Input - target event report'!D:D,"Private Investment"))/(E1075-1))</f>
        <v/>
      </c>
      <c r="E1075">
        <f>COUNTIFS('Input - target event report'!L:L,B1075,'Input - target event report'!D:D, "Private Investment")</f>
        <v/>
      </c>
      <c r="F1075">
        <f>AVERAGEIF(INDEX('Input - companies list'!$A:$BG, 0, MATCH("Clusters 0",'Input - companies list'!$A$1:$BG$1, 0)),'Output - Cluster ranking'!B1075,INDEX('Input - companies list'!$A:$BG, 0, MATCH("Flow",'Input - companies list'!$A$1:$BG$1, 0)))</f>
        <v/>
      </c>
      <c r="G1075">
        <f>AVERAGEIF(INDEX('Input - companies list'!$A:$BG, 0, MATCH("Clusters 0",'Input - companies list'!$A$1:$BG$1, 0)),'Output - Cluster ranking'!B1075,INDEX('Input - companies list'!$A:$BG, 0, MATCH("Inter-Cluster Connectivity",'Input - companies list'!$A$1:$BG$1, 0)))</f>
        <v/>
      </c>
      <c r="H1075">
        <f>IFERROR(PERCENTRANK(C:C,C1075),0)</f>
        <v/>
      </c>
      <c r="I1075">
        <f>IFERROR(1 - PERCENTRANK(D:D,D1075),0)</f>
        <v/>
      </c>
      <c r="J1075">
        <f>IFERROR(PERCENTRANK(E:E,E1075),0)</f>
        <v/>
      </c>
      <c r="K1075">
        <f>IFERROR(1 - PERCENTRANK(F:F,F1075),0)</f>
        <v/>
      </c>
      <c r="L1075">
        <f>IFERROR(PERCENTRANK(G:G,G1075),0)</f>
        <v/>
      </c>
      <c r="M1075">
        <f>H1075*weightA+I1075*weightB+J1075*weightC+K1075*weightD+L1075*weightE</f>
        <v/>
      </c>
    </row>
    <row r="1076" spans="1:13">
      <c r="A1076">
        <f>RANK(M1076,M:M)</f>
        <v/>
      </c>
      <c r="C1076">
        <f>SUMIFS('Input - target event report'!H:H,'Input - target event report'!L:L,B1076,'Input - target event report'!D:D, "Private Investment")</f>
        <v/>
      </c>
      <c r="D1076">
        <f>IF(E1076&lt;2, "N/A", (MAXIFS('Input - target event report'!E:E,'Input - target event report'!L:L,B:B,'Input - target event report'!D:D,"Private Investment")-MINIFS('Input - target event report'!E:E,'Input - target event report'!L:L,B:B,'Input - target event report'!D:D,"Private Investment"))/(E1076-1))</f>
        <v/>
      </c>
      <c r="E1076">
        <f>COUNTIFS('Input - target event report'!L:L,B1076,'Input - target event report'!D:D, "Private Investment")</f>
        <v/>
      </c>
      <c r="F1076">
        <f>AVERAGEIF(INDEX('Input - companies list'!$A:$BG, 0, MATCH("Clusters 0",'Input - companies list'!$A$1:$BG$1, 0)),'Output - Cluster ranking'!B1076,INDEX('Input - companies list'!$A:$BG, 0, MATCH("Flow",'Input - companies list'!$A$1:$BG$1, 0)))</f>
        <v/>
      </c>
      <c r="G1076">
        <f>AVERAGEIF(INDEX('Input - companies list'!$A:$BG, 0, MATCH("Clusters 0",'Input - companies list'!$A$1:$BG$1, 0)),'Output - Cluster ranking'!B1076,INDEX('Input - companies list'!$A:$BG, 0, MATCH("Inter-Cluster Connectivity",'Input - companies list'!$A$1:$BG$1, 0)))</f>
        <v/>
      </c>
      <c r="H1076">
        <f>IFERROR(PERCENTRANK(C:C,C1076),0)</f>
        <v/>
      </c>
      <c r="I1076">
        <f>IFERROR(1 - PERCENTRANK(D:D,D1076),0)</f>
        <v/>
      </c>
      <c r="J1076">
        <f>IFERROR(PERCENTRANK(E:E,E1076),0)</f>
        <v/>
      </c>
      <c r="K1076">
        <f>IFERROR(1 - PERCENTRANK(F:F,F1076),0)</f>
        <v/>
      </c>
      <c r="L1076">
        <f>IFERROR(PERCENTRANK(G:G,G1076),0)</f>
        <v/>
      </c>
      <c r="M1076">
        <f>H1076*weightA+I1076*weightB+J1076*weightC+K1076*weightD+L1076*weightE</f>
        <v/>
      </c>
    </row>
    <row r="1077" spans="1:13">
      <c r="A1077">
        <f>RANK(M1077,M:M)</f>
        <v/>
      </c>
      <c r="C1077">
        <f>SUMIFS('Input - target event report'!H:H,'Input - target event report'!L:L,B1077,'Input - target event report'!D:D, "Private Investment")</f>
        <v/>
      </c>
      <c r="D1077">
        <f>IF(E1077&lt;2, "N/A", (MAXIFS('Input - target event report'!E:E,'Input - target event report'!L:L,B:B,'Input - target event report'!D:D,"Private Investment")-MINIFS('Input - target event report'!E:E,'Input - target event report'!L:L,B:B,'Input - target event report'!D:D,"Private Investment"))/(E1077-1))</f>
        <v/>
      </c>
      <c r="E1077">
        <f>COUNTIFS('Input - target event report'!L:L,B1077,'Input - target event report'!D:D, "Private Investment")</f>
        <v/>
      </c>
      <c r="F1077">
        <f>AVERAGEIF(INDEX('Input - companies list'!$A:$BG, 0, MATCH("Clusters 0",'Input - companies list'!$A$1:$BG$1, 0)),'Output - Cluster ranking'!B1077,INDEX('Input - companies list'!$A:$BG, 0, MATCH("Flow",'Input - companies list'!$A$1:$BG$1, 0)))</f>
        <v/>
      </c>
      <c r="G1077">
        <f>AVERAGEIF(INDEX('Input - companies list'!$A:$BG, 0, MATCH("Clusters 0",'Input - companies list'!$A$1:$BG$1, 0)),'Output - Cluster ranking'!B1077,INDEX('Input - companies list'!$A:$BG, 0, MATCH("Inter-Cluster Connectivity",'Input - companies list'!$A$1:$BG$1, 0)))</f>
        <v/>
      </c>
      <c r="H1077">
        <f>IFERROR(PERCENTRANK(C:C,C1077),0)</f>
        <v/>
      </c>
      <c r="I1077">
        <f>IFERROR(1 - PERCENTRANK(D:D,D1077),0)</f>
        <v/>
      </c>
      <c r="J1077">
        <f>IFERROR(PERCENTRANK(E:E,E1077),0)</f>
        <v/>
      </c>
      <c r="K1077">
        <f>IFERROR(1 - PERCENTRANK(F:F,F1077),0)</f>
        <v/>
      </c>
      <c r="L1077">
        <f>IFERROR(PERCENTRANK(G:G,G1077),0)</f>
        <v/>
      </c>
      <c r="M1077">
        <f>H1077*weightA+I1077*weightB+J1077*weightC+K1077*weightD+L1077*weightE</f>
        <v/>
      </c>
    </row>
    <row r="1078" spans="1:13">
      <c r="A1078">
        <f>RANK(M1078,M:M)</f>
        <v/>
      </c>
      <c r="C1078">
        <f>SUMIFS('Input - target event report'!H:H,'Input - target event report'!L:L,B1078,'Input - target event report'!D:D, "Private Investment")</f>
        <v/>
      </c>
      <c r="D1078">
        <f>IF(E1078&lt;2, "N/A", (MAXIFS('Input - target event report'!E:E,'Input - target event report'!L:L,B:B,'Input - target event report'!D:D,"Private Investment")-MINIFS('Input - target event report'!E:E,'Input - target event report'!L:L,B:B,'Input - target event report'!D:D,"Private Investment"))/(E1078-1))</f>
        <v/>
      </c>
      <c r="E1078">
        <f>COUNTIFS('Input - target event report'!L:L,B1078,'Input - target event report'!D:D, "Private Investment")</f>
        <v/>
      </c>
      <c r="F1078">
        <f>AVERAGEIF(INDEX('Input - companies list'!$A:$BG, 0, MATCH("Clusters 0",'Input - companies list'!$A$1:$BG$1, 0)),'Output - Cluster ranking'!B1078,INDEX('Input - companies list'!$A:$BG, 0, MATCH("Flow",'Input - companies list'!$A$1:$BG$1, 0)))</f>
        <v/>
      </c>
      <c r="G1078">
        <f>AVERAGEIF(INDEX('Input - companies list'!$A:$BG, 0, MATCH("Clusters 0",'Input - companies list'!$A$1:$BG$1, 0)),'Output - Cluster ranking'!B1078,INDEX('Input - companies list'!$A:$BG, 0, MATCH("Inter-Cluster Connectivity",'Input - companies list'!$A$1:$BG$1, 0)))</f>
        <v/>
      </c>
      <c r="H1078">
        <f>IFERROR(PERCENTRANK(C:C,C1078),0)</f>
        <v/>
      </c>
      <c r="I1078">
        <f>IFERROR(1 - PERCENTRANK(D:D,D1078),0)</f>
        <v/>
      </c>
      <c r="J1078">
        <f>IFERROR(PERCENTRANK(E:E,E1078),0)</f>
        <v/>
      </c>
      <c r="K1078">
        <f>IFERROR(1 - PERCENTRANK(F:F,F1078),0)</f>
        <v/>
      </c>
      <c r="L1078">
        <f>IFERROR(PERCENTRANK(G:G,G1078),0)</f>
        <v/>
      </c>
      <c r="M1078">
        <f>H1078*weightA+I1078*weightB+J1078*weightC+K1078*weightD+L1078*weightE</f>
        <v/>
      </c>
    </row>
    <row r="1079" spans="1:13">
      <c r="A1079">
        <f>RANK(M1079,M:M)</f>
        <v/>
      </c>
      <c r="C1079">
        <f>SUMIFS('Input - target event report'!H:H,'Input - target event report'!L:L,B1079,'Input - target event report'!D:D, "Private Investment")</f>
        <v/>
      </c>
      <c r="D1079">
        <f>IF(E1079&lt;2, "N/A", (MAXIFS('Input - target event report'!E:E,'Input - target event report'!L:L,B:B,'Input - target event report'!D:D,"Private Investment")-MINIFS('Input - target event report'!E:E,'Input - target event report'!L:L,B:B,'Input - target event report'!D:D,"Private Investment"))/(E1079-1))</f>
        <v/>
      </c>
      <c r="E1079">
        <f>COUNTIFS('Input - target event report'!L:L,B1079,'Input - target event report'!D:D, "Private Investment")</f>
        <v/>
      </c>
      <c r="F1079">
        <f>AVERAGEIF(INDEX('Input - companies list'!$A:$BG, 0, MATCH("Clusters 0",'Input - companies list'!$A$1:$BG$1, 0)),'Output - Cluster ranking'!B1079,INDEX('Input - companies list'!$A:$BG, 0, MATCH("Flow",'Input - companies list'!$A$1:$BG$1, 0)))</f>
        <v/>
      </c>
      <c r="G1079">
        <f>AVERAGEIF(INDEX('Input - companies list'!$A:$BG, 0, MATCH("Clusters 0",'Input - companies list'!$A$1:$BG$1, 0)),'Output - Cluster ranking'!B1079,INDEX('Input - companies list'!$A:$BG, 0, MATCH("Inter-Cluster Connectivity",'Input - companies list'!$A$1:$BG$1, 0)))</f>
        <v/>
      </c>
      <c r="H1079">
        <f>IFERROR(PERCENTRANK(C:C,C1079),0)</f>
        <v/>
      </c>
      <c r="I1079">
        <f>IFERROR(1 - PERCENTRANK(D:D,D1079),0)</f>
        <v/>
      </c>
      <c r="J1079">
        <f>IFERROR(PERCENTRANK(E:E,E1079),0)</f>
        <v/>
      </c>
      <c r="K1079">
        <f>IFERROR(1 - PERCENTRANK(F:F,F1079),0)</f>
        <v/>
      </c>
      <c r="L1079">
        <f>IFERROR(PERCENTRANK(G:G,G1079),0)</f>
        <v/>
      </c>
      <c r="M1079">
        <f>H1079*weightA+I1079*weightB+J1079*weightC+K1079*weightD+L1079*weightE</f>
        <v/>
      </c>
    </row>
    <row r="1080" spans="1:13">
      <c r="A1080">
        <f>RANK(M1080,M:M)</f>
        <v/>
      </c>
      <c r="C1080">
        <f>SUMIFS('Input - target event report'!H:H,'Input - target event report'!L:L,B1080,'Input - target event report'!D:D, "Private Investment")</f>
        <v/>
      </c>
      <c r="D1080">
        <f>IF(E1080&lt;2, "N/A", (MAXIFS('Input - target event report'!E:E,'Input - target event report'!L:L,B:B,'Input - target event report'!D:D,"Private Investment")-MINIFS('Input - target event report'!E:E,'Input - target event report'!L:L,B:B,'Input - target event report'!D:D,"Private Investment"))/(E1080-1))</f>
        <v/>
      </c>
      <c r="E1080">
        <f>COUNTIFS('Input - target event report'!L:L,B1080,'Input - target event report'!D:D, "Private Investment")</f>
        <v/>
      </c>
      <c r="F1080">
        <f>AVERAGEIF(INDEX('Input - companies list'!$A:$BG, 0, MATCH("Clusters 0",'Input - companies list'!$A$1:$BG$1, 0)),'Output - Cluster ranking'!B1080,INDEX('Input - companies list'!$A:$BG, 0, MATCH("Flow",'Input - companies list'!$A$1:$BG$1, 0)))</f>
        <v/>
      </c>
      <c r="G1080">
        <f>AVERAGEIF(INDEX('Input - companies list'!$A:$BG, 0, MATCH("Clusters 0",'Input - companies list'!$A$1:$BG$1, 0)),'Output - Cluster ranking'!B1080,INDEX('Input - companies list'!$A:$BG, 0, MATCH("Inter-Cluster Connectivity",'Input - companies list'!$A$1:$BG$1, 0)))</f>
        <v/>
      </c>
      <c r="H1080">
        <f>IFERROR(PERCENTRANK(C:C,C1080),0)</f>
        <v/>
      </c>
      <c r="I1080">
        <f>IFERROR(1 - PERCENTRANK(D:D,D1080),0)</f>
        <v/>
      </c>
      <c r="J1080">
        <f>IFERROR(PERCENTRANK(E:E,E1080),0)</f>
        <v/>
      </c>
      <c r="K1080">
        <f>IFERROR(1 - PERCENTRANK(F:F,F1080),0)</f>
        <v/>
      </c>
      <c r="L1080">
        <f>IFERROR(PERCENTRANK(G:G,G1080),0)</f>
        <v/>
      </c>
      <c r="M1080">
        <f>H1080*weightA+I1080*weightB+J1080*weightC+K1080*weightD+L1080*weightE</f>
        <v/>
      </c>
    </row>
    <row r="1081" spans="1:13">
      <c r="A1081">
        <f>RANK(M1081,M:M)</f>
        <v/>
      </c>
      <c r="C1081">
        <f>SUMIFS('Input - target event report'!H:H,'Input - target event report'!L:L,B1081,'Input - target event report'!D:D, "Private Investment")</f>
        <v/>
      </c>
      <c r="D1081">
        <f>IF(E1081&lt;2, "N/A", (MAXIFS('Input - target event report'!E:E,'Input - target event report'!L:L,B:B,'Input - target event report'!D:D,"Private Investment")-MINIFS('Input - target event report'!E:E,'Input - target event report'!L:L,B:B,'Input - target event report'!D:D,"Private Investment"))/(E1081-1))</f>
        <v/>
      </c>
      <c r="E1081">
        <f>COUNTIFS('Input - target event report'!L:L,B1081,'Input - target event report'!D:D, "Private Investment")</f>
        <v/>
      </c>
      <c r="F1081">
        <f>AVERAGEIF(INDEX('Input - companies list'!$A:$BG, 0, MATCH("Clusters 0",'Input - companies list'!$A$1:$BG$1, 0)),'Output - Cluster ranking'!B1081,INDEX('Input - companies list'!$A:$BG, 0, MATCH("Flow",'Input - companies list'!$A$1:$BG$1, 0)))</f>
        <v/>
      </c>
      <c r="G1081">
        <f>AVERAGEIF(INDEX('Input - companies list'!$A:$BG, 0, MATCH("Clusters 0",'Input - companies list'!$A$1:$BG$1, 0)),'Output - Cluster ranking'!B1081,INDEX('Input - companies list'!$A:$BG, 0, MATCH("Inter-Cluster Connectivity",'Input - companies list'!$A$1:$BG$1, 0)))</f>
        <v/>
      </c>
      <c r="H1081">
        <f>IFERROR(PERCENTRANK(C:C,C1081),0)</f>
        <v/>
      </c>
      <c r="I1081">
        <f>IFERROR(1 - PERCENTRANK(D:D,D1081),0)</f>
        <v/>
      </c>
      <c r="J1081">
        <f>IFERROR(PERCENTRANK(E:E,E1081),0)</f>
        <v/>
      </c>
      <c r="K1081">
        <f>IFERROR(1 - PERCENTRANK(F:F,F1081),0)</f>
        <v/>
      </c>
      <c r="L1081">
        <f>IFERROR(PERCENTRANK(G:G,G1081),0)</f>
        <v/>
      </c>
      <c r="M1081">
        <f>H1081*weightA+I1081*weightB+J1081*weightC+K1081*weightD+L1081*weightE</f>
        <v/>
      </c>
    </row>
    <row r="1082" spans="1:13">
      <c r="A1082">
        <f>RANK(M1082,M:M)</f>
        <v/>
      </c>
      <c r="C1082">
        <f>SUMIFS('Input - target event report'!H:H,'Input - target event report'!L:L,B1082,'Input - target event report'!D:D, "Private Investment")</f>
        <v/>
      </c>
      <c r="D1082">
        <f>IF(E1082&lt;2, "N/A", (MAXIFS('Input - target event report'!E:E,'Input - target event report'!L:L,B:B,'Input - target event report'!D:D,"Private Investment")-MINIFS('Input - target event report'!E:E,'Input - target event report'!L:L,B:B,'Input - target event report'!D:D,"Private Investment"))/(E1082-1))</f>
        <v/>
      </c>
      <c r="E1082">
        <f>COUNTIFS('Input - target event report'!L:L,B1082,'Input - target event report'!D:D, "Private Investment")</f>
        <v/>
      </c>
      <c r="F1082">
        <f>AVERAGEIF(INDEX('Input - companies list'!$A:$BG, 0, MATCH("Clusters 0",'Input - companies list'!$A$1:$BG$1, 0)),'Output - Cluster ranking'!B1082,INDEX('Input - companies list'!$A:$BG, 0, MATCH("Flow",'Input - companies list'!$A$1:$BG$1, 0)))</f>
        <v/>
      </c>
      <c r="G1082">
        <f>AVERAGEIF(INDEX('Input - companies list'!$A:$BG, 0, MATCH("Clusters 0",'Input - companies list'!$A$1:$BG$1, 0)),'Output - Cluster ranking'!B1082,INDEX('Input - companies list'!$A:$BG, 0, MATCH("Inter-Cluster Connectivity",'Input - companies list'!$A$1:$BG$1, 0)))</f>
        <v/>
      </c>
      <c r="H1082">
        <f>IFERROR(PERCENTRANK(C:C,C1082),0)</f>
        <v/>
      </c>
      <c r="I1082">
        <f>IFERROR(1 - PERCENTRANK(D:D,D1082),0)</f>
        <v/>
      </c>
      <c r="J1082">
        <f>IFERROR(PERCENTRANK(E:E,E1082),0)</f>
        <v/>
      </c>
      <c r="K1082">
        <f>IFERROR(1 - PERCENTRANK(F:F,F1082),0)</f>
        <v/>
      </c>
      <c r="L1082">
        <f>IFERROR(PERCENTRANK(G:G,G1082),0)</f>
        <v/>
      </c>
      <c r="M1082">
        <f>H1082*weightA+I1082*weightB+J1082*weightC+K1082*weightD+L1082*weightE</f>
        <v/>
      </c>
    </row>
    <row r="1083" spans="1:13">
      <c r="A1083">
        <f>RANK(M1083,M:M)</f>
        <v/>
      </c>
      <c r="C1083">
        <f>SUMIFS('Input - target event report'!H:H,'Input - target event report'!L:L,B1083,'Input - target event report'!D:D, "Private Investment")</f>
        <v/>
      </c>
      <c r="D1083">
        <f>IF(E1083&lt;2, "N/A", (MAXIFS('Input - target event report'!E:E,'Input - target event report'!L:L,B:B,'Input - target event report'!D:D,"Private Investment")-MINIFS('Input - target event report'!E:E,'Input - target event report'!L:L,B:B,'Input - target event report'!D:D,"Private Investment"))/(E1083-1))</f>
        <v/>
      </c>
      <c r="E1083">
        <f>COUNTIFS('Input - target event report'!L:L,B1083,'Input - target event report'!D:D, "Private Investment")</f>
        <v/>
      </c>
      <c r="F1083">
        <f>AVERAGEIF(INDEX('Input - companies list'!$A:$BG, 0, MATCH("Clusters 0",'Input - companies list'!$A$1:$BG$1, 0)),'Output - Cluster ranking'!B1083,INDEX('Input - companies list'!$A:$BG, 0, MATCH("Flow",'Input - companies list'!$A$1:$BG$1, 0)))</f>
        <v/>
      </c>
      <c r="G1083">
        <f>AVERAGEIF(INDEX('Input - companies list'!$A:$BG, 0, MATCH("Clusters 0",'Input - companies list'!$A$1:$BG$1, 0)),'Output - Cluster ranking'!B1083,INDEX('Input - companies list'!$A:$BG, 0, MATCH("Inter-Cluster Connectivity",'Input - companies list'!$A$1:$BG$1, 0)))</f>
        <v/>
      </c>
      <c r="H1083">
        <f>IFERROR(PERCENTRANK(C:C,C1083),0)</f>
        <v/>
      </c>
      <c r="I1083">
        <f>IFERROR(1 - PERCENTRANK(D:D,D1083),0)</f>
        <v/>
      </c>
      <c r="J1083">
        <f>IFERROR(PERCENTRANK(E:E,E1083),0)</f>
        <v/>
      </c>
      <c r="K1083">
        <f>IFERROR(1 - PERCENTRANK(F:F,F1083),0)</f>
        <v/>
      </c>
      <c r="L1083">
        <f>IFERROR(PERCENTRANK(G:G,G1083),0)</f>
        <v/>
      </c>
      <c r="M1083">
        <f>H1083*weightA+I1083*weightB+J1083*weightC+K1083*weightD+L1083*weightE</f>
        <v/>
      </c>
    </row>
    <row r="1084" spans="1:13">
      <c r="A1084">
        <f>RANK(M1084,M:M)</f>
        <v/>
      </c>
      <c r="C1084">
        <f>SUMIFS('Input - target event report'!H:H,'Input - target event report'!L:L,B1084,'Input - target event report'!D:D, "Private Investment")</f>
        <v/>
      </c>
      <c r="D1084">
        <f>IF(E1084&lt;2, "N/A", (MAXIFS('Input - target event report'!E:E,'Input - target event report'!L:L,B:B,'Input - target event report'!D:D,"Private Investment")-MINIFS('Input - target event report'!E:E,'Input - target event report'!L:L,B:B,'Input - target event report'!D:D,"Private Investment"))/(E1084-1))</f>
        <v/>
      </c>
      <c r="E1084">
        <f>COUNTIFS('Input - target event report'!L:L,B1084,'Input - target event report'!D:D, "Private Investment")</f>
        <v/>
      </c>
      <c r="F1084">
        <f>AVERAGEIF(INDEX('Input - companies list'!$A:$BG, 0, MATCH("Clusters 0",'Input - companies list'!$A$1:$BG$1, 0)),'Output - Cluster ranking'!B1084,INDEX('Input - companies list'!$A:$BG, 0, MATCH("Flow",'Input - companies list'!$A$1:$BG$1, 0)))</f>
        <v/>
      </c>
      <c r="G1084">
        <f>AVERAGEIF(INDEX('Input - companies list'!$A:$BG, 0, MATCH("Clusters 0",'Input - companies list'!$A$1:$BG$1, 0)),'Output - Cluster ranking'!B1084,INDEX('Input - companies list'!$A:$BG, 0, MATCH("Inter-Cluster Connectivity",'Input - companies list'!$A$1:$BG$1, 0)))</f>
        <v/>
      </c>
      <c r="H1084">
        <f>IFERROR(PERCENTRANK(C:C,C1084),0)</f>
        <v/>
      </c>
      <c r="I1084">
        <f>IFERROR(1 - PERCENTRANK(D:D,D1084),0)</f>
        <v/>
      </c>
      <c r="J1084">
        <f>IFERROR(PERCENTRANK(E:E,E1084),0)</f>
        <v/>
      </c>
      <c r="K1084">
        <f>IFERROR(1 - PERCENTRANK(F:F,F1084),0)</f>
        <v/>
      </c>
      <c r="L1084">
        <f>IFERROR(PERCENTRANK(G:G,G1084),0)</f>
        <v/>
      </c>
      <c r="M1084">
        <f>H1084*weightA+I1084*weightB+J1084*weightC+K1084*weightD+L1084*weightE</f>
        <v/>
      </c>
    </row>
    <row r="1085" spans="1:13">
      <c r="A1085">
        <f>RANK(M1085,M:M)</f>
        <v/>
      </c>
      <c r="C1085">
        <f>SUMIFS('Input - target event report'!H:H,'Input - target event report'!L:L,B1085,'Input - target event report'!D:D, "Private Investment")</f>
        <v/>
      </c>
      <c r="D1085">
        <f>IF(E1085&lt;2, "N/A", (MAXIFS('Input - target event report'!E:E,'Input - target event report'!L:L,B:B,'Input - target event report'!D:D,"Private Investment")-MINIFS('Input - target event report'!E:E,'Input - target event report'!L:L,B:B,'Input - target event report'!D:D,"Private Investment"))/(E1085-1))</f>
        <v/>
      </c>
      <c r="E1085">
        <f>COUNTIFS('Input - target event report'!L:L,B1085,'Input - target event report'!D:D, "Private Investment")</f>
        <v/>
      </c>
      <c r="F1085">
        <f>AVERAGEIF(INDEX('Input - companies list'!$A:$BG, 0, MATCH("Clusters 0",'Input - companies list'!$A$1:$BG$1, 0)),'Output - Cluster ranking'!B1085,INDEX('Input - companies list'!$A:$BG, 0, MATCH("Flow",'Input - companies list'!$A$1:$BG$1, 0)))</f>
        <v/>
      </c>
      <c r="G1085">
        <f>AVERAGEIF(INDEX('Input - companies list'!$A:$BG, 0, MATCH("Clusters 0",'Input - companies list'!$A$1:$BG$1, 0)),'Output - Cluster ranking'!B1085,INDEX('Input - companies list'!$A:$BG, 0, MATCH("Inter-Cluster Connectivity",'Input - companies list'!$A$1:$BG$1, 0)))</f>
        <v/>
      </c>
      <c r="H1085">
        <f>IFERROR(PERCENTRANK(C:C,C1085),0)</f>
        <v/>
      </c>
      <c r="I1085">
        <f>IFERROR(1 - PERCENTRANK(D:D,D1085),0)</f>
        <v/>
      </c>
      <c r="J1085">
        <f>IFERROR(PERCENTRANK(E:E,E1085),0)</f>
        <v/>
      </c>
      <c r="K1085">
        <f>IFERROR(1 - PERCENTRANK(F:F,F1085),0)</f>
        <v/>
      </c>
      <c r="L1085">
        <f>IFERROR(PERCENTRANK(G:G,G1085),0)</f>
        <v/>
      </c>
      <c r="M1085">
        <f>H1085*weightA+I1085*weightB+J1085*weightC+K1085*weightD+L1085*weightE</f>
        <v/>
      </c>
    </row>
    <row r="1086" spans="1:13">
      <c r="A1086">
        <f>RANK(M1086,M:M)</f>
        <v/>
      </c>
      <c r="C1086">
        <f>SUMIFS('Input - target event report'!H:H,'Input - target event report'!L:L,B1086,'Input - target event report'!D:D, "Private Investment")</f>
        <v/>
      </c>
      <c r="D1086">
        <f>IF(E1086&lt;2, "N/A", (MAXIFS('Input - target event report'!E:E,'Input - target event report'!L:L,B:B,'Input - target event report'!D:D,"Private Investment")-MINIFS('Input - target event report'!E:E,'Input - target event report'!L:L,B:B,'Input - target event report'!D:D,"Private Investment"))/(E1086-1))</f>
        <v/>
      </c>
      <c r="E1086">
        <f>COUNTIFS('Input - target event report'!L:L,B1086,'Input - target event report'!D:D, "Private Investment")</f>
        <v/>
      </c>
      <c r="F1086">
        <f>AVERAGEIF(INDEX('Input - companies list'!$A:$BG, 0, MATCH("Clusters 0",'Input - companies list'!$A$1:$BG$1, 0)),'Output - Cluster ranking'!B1086,INDEX('Input - companies list'!$A:$BG, 0, MATCH("Flow",'Input - companies list'!$A$1:$BG$1, 0)))</f>
        <v/>
      </c>
      <c r="G1086">
        <f>AVERAGEIF(INDEX('Input - companies list'!$A:$BG, 0, MATCH("Clusters 0",'Input - companies list'!$A$1:$BG$1, 0)),'Output - Cluster ranking'!B1086,INDEX('Input - companies list'!$A:$BG, 0, MATCH("Inter-Cluster Connectivity",'Input - companies list'!$A$1:$BG$1, 0)))</f>
        <v/>
      </c>
      <c r="H1086">
        <f>IFERROR(PERCENTRANK(C:C,C1086),0)</f>
        <v/>
      </c>
      <c r="I1086">
        <f>IFERROR(1 - PERCENTRANK(D:D,D1086),0)</f>
        <v/>
      </c>
      <c r="J1086">
        <f>IFERROR(PERCENTRANK(E:E,E1086),0)</f>
        <v/>
      </c>
      <c r="K1086">
        <f>IFERROR(1 - PERCENTRANK(F:F,F1086),0)</f>
        <v/>
      </c>
      <c r="L1086">
        <f>IFERROR(PERCENTRANK(G:G,G1086),0)</f>
        <v/>
      </c>
      <c r="M1086">
        <f>H1086*weightA+I1086*weightB+J1086*weightC+K1086*weightD+L1086*weightE</f>
        <v/>
      </c>
    </row>
    <row r="1087" spans="1:13">
      <c r="A1087">
        <f>RANK(M1087,M:M)</f>
        <v/>
      </c>
      <c r="C1087">
        <f>SUMIFS('Input - target event report'!H:H,'Input - target event report'!L:L,B1087,'Input - target event report'!D:D, "Private Investment")</f>
        <v/>
      </c>
      <c r="D1087">
        <f>IF(E1087&lt;2, "N/A", (MAXIFS('Input - target event report'!E:E,'Input - target event report'!L:L,B:B,'Input - target event report'!D:D,"Private Investment")-MINIFS('Input - target event report'!E:E,'Input - target event report'!L:L,B:B,'Input - target event report'!D:D,"Private Investment"))/(E1087-1))</f>
        <v/>
      </c>
      <c r="E1087">
        <f>COUNTIFS('Input - target event report'!L:L,B1087,'Input - target event report'!D:D, "Private Investment")</f>
        <v/>
      </c>
      <c r="F1087">
        <f>AVERAGEIF(INDEX('Input - companies list'!$A:$BG, 0, MATCH("Clusters 0",'Input - companies list'!$A$1:$BG$1, 0)),'Output - Cluster ranking'!B1087,INDEX('Input - companies list'!$A:$BG, 0, MATCH("Flow",'Input - companies list'!$A$1:$BG$1, 0)))</f>
        <v/>
      </c>
      <c r="G1087">
        <f>AVERAGEIF(INDEX('Input - companies list'!$A:$BG, 0, MATCH("Clusters 0",'Input - companies list'!$A$1:$BG$1, 0)),'Output - Cluster ranking'!B1087,INDEX('Input - companies list'!$A:$BG, 0, MATCH("Inter-Cluster Connectivity",'Input - companies list'!$A$1:$BG$1, 0)))</f>
        <v/>
      </c>
      <c r="H1087">
        <f>IFERROR(PERCENTRANK(C:C,C1087),0)</f>
        <v/>
      </c>
      <c r="I1087">
        <f>IFERROR(1 - PERCENTRANK(D:D,D1087),0)</f>
        <v/>
      </c>
      <c r="J1087">
        <f>IFERROR(PERCENTRANK(E:E,E1087),0)</f>
        <v/>
      </c>
      <c r="K1087">
        <f>IFERROR(1 - PERCENTRANK(F:F,F1087),0)</f>
        <v/>
      </c>
      <c r="L1087">
        <f>IFERROR(PERCENTRANK(G:G,G1087),0)</f>
        <v/>
      </c>
      <c r="M1087">
        <f>H1087*weightA+I1087*weightB+J1087*weightC+K1087*weightD+L1087*weightE</f>
        <v/>
      </c>
    </row>
    <row r="1088" spans="1:13">
      <c r="A1088">
        <f>RANK(M1088,M:M)</f>
        <v/>
      </c>
      <c r="C1088">
        <f>SUMIFS('Input - target event report'!H:H,'Input - target event report'!L:L,B1088,'Input - target event report'!D:D, "Private Investment")</f>
        <v/>
      </c>
      <c r="D1088">
        <f>IF(E1088&lt;2, "N/A", (MAXIFS('Input - target event report'!E:E,'Input - target event report'!L:L,B:B,'Input - target event report'!D:D,"Private Investment")-MINIFS('Input - target event report'!E:E,'Input - target event report'!L:L,B:B,'Input - target event report'!D:D,"Private Investment"))/(E1088-1))</f>
        <v/>
      </c>
      <c r="E1088">
        <f>COUNTIFS('Input - target event report'!L:L,B1088,'Input - target event report'!D:D, "Private Investment")</f>
        <v/>
      </c>
      <c r="F1088">
        <f>AVERAGEIF(INDEX('Input - companies list'!$A:$BG, 0, MATCH("Clusters 0",'Input - companies list'!$A$1:$BG$1, 0)),'Output - Cluster ranking'!B1088,INDEX('Input - companies list'!$A:$BG, 0, MATCH("Flow",'Input - companies list'!$A$1:$BG$1, 0)))</f>
        <v/>
      </c>
      <c r="G1088">
        <f>AVERAGEIF(INDEX('Input - companies list'!$A:$BG, 0, MATCH("Clusters 0",'Input - companies list'!$A$1:$BG$1, 0)),'Output - Cluster ranking'!B1088,INDEX('Input - companies list'!$A:$BG, 0, MATCH("Inter-Cluster Connectivity",'Input - companies list'!$A$1:$BG$1, 0)))</f>
        <v/>
      </c>
      <c r="H1088">
        <f>IFERROR(PERCENTRANK(C:C,C1088),0)</f>
        <v/>
      </c>
      <c r="I1088">
        <f>IFERROR(1 - PERCENTRANK(D:D,D1088),0)</f>
        <v/>
      </c>
      <c r="J1088">
        <f>IFERROR(PERCENTRANK(E:E,E1088),0)</f>
        <v/>
      </c>
      <c r="K1088">
        <f>IFERROR(1 - PERCENTRANK(F:F,F1088),0)</f>
        <v/>
      </c>
      <c r="L1088">
        <f>IFERROR(PERCENTRANK(G:G,G1088),0)</f>
        <v/>
      </c>
      <c r="M1088">
        <f>H1088*weightA+I1088*weightB+J1088*weightC+K1088*weightD+L1088*weightE</f>
        <v/>
      </c>
    </row>
    <row r="1089" spans="1:13">
      <c r="A1089">
        <f>RANK(M1089,M:M)</f>
        <v/>
      </c>
      <c r="C1089">
        <f>SUMIFS('Input - target event report'!H:H,'Input - target event report'!L:L,B1089,'Input - target event report'!D:D, "Private Investment")</f>
        <v/>
      </c>
      <c r="D1089">
        <f>IF(E1089&lt;2, "N/A", (MAXIFS('Input - target event report'!E:E,'Input - target event report'!L:L,B:B,'Input - target event report'!D:D,"Private Investment")-MINIFS('Input - target event report'!E:E,'Input - target event report'!L:L,B:B,'Input - target event report'!D:D,"Private Investment"))/(E1089-1))</f>
        <v/>
      </c>
      <c r="E1089">
        <f>COUNTIFS('Input - target event report'!L:L,B1089,'Input - target event report'!D:D, "Private Investment")</f>
        <v/>
      </c>
      <c r="F1089">
        <f>AVERAGEIF(INDEX('Input - companies list'!$A:$BG, 0, MATCH("Clusters 0",'Input - companies list'!$A$1:$BG$1, 0)),'Output - Cluster ranking'!B1089,INDEX('Input - companies list'!$A:$BG, 0, MATCH("Flow",'Input - companies list'!$A$1:$BG$1, 0)))</f>
        <v/>
      </c>
      <c r="G1089">
        <f>AVERAGEIF(INDEX('Input - companies list'!$A:$BG, 0, MATCH("Clusters 0",'Input - companies list'!$A$1:$BG$1, 0)),'Output - Cluster ranking'!B1089,INDEX('Input - companies list'!$A:$BG, 0, MATCH("Inter-Cluster Connectivity",'Input - companies list'!$A$1:$BG$1, 0)))</f>
        <v/>
      </c>
      <c r="H1089">
        <f>IFERROR(PERCENTRANK(C:C,C1089),0)</f>
        <v/>
      </c>
      <c r="I1089">
        <f>IFERROR(1 - PERCENTRANK(D:D,D1089),0)</f>
        <v/>
      </c>
      <c r="J1089">
        <f>IFERROR(PERCENTRANK(E:E,E1089),0)</f>
        <v/>
      </c>
      <c r="K1089">
        <f>IFERROR(1 - PERCENTRANK(F:F,F1089),0)</f>
        <v/>
      </c>
      <c r="L1089">
        <f>IFERROR(PERCENTRANK(G:G,G1089),0)</f>
        <v/>
      </c>
      <c r="M1089">
        <f>H1089*weightA+I1089*weightB+J1089*weightC+K1089*weightD+L1089*weightE</f>
        <v/>
      </c>
    </row>
    <row r="1090" spans="1:13">
      <c r="A1090">
        <f>RANK(M1090,M:M)</f>
        <v/>
      </c>
      <c r="C1090">
        <f>SUMIFS('Input - target event report'!H:H,'Input - target event report'!L:L,B1090,'Input - target event report'!D:D, "Private Investment")</f>
        <v/>
      </c>
      <c r="D1090">
        <f>IF(E1090&lt;2, "N/A", (MAXIFS('Input - target event report'!E:E,'Input - target event report'!L:L,B:B,'Input - target event report'!D:D,"Private Investment")-MINIFS('Input - target event report'!E:E,'Input - target event report'!L:L,B:B,'Input - target event report'!D:D,"Private Investment"))/(E1090-1))</f>
        <v/>
      </c>
      <c r="E1090">
        <f>COUNTIFS('Input - target event report'!L:L,B1090,'Input - target event report'!D:D, "Private Investment")</f>
        <v/>
      </c>
      <c r="F1090">
        <f>AVERAGEIF(INDEX('Input - companies list'!$A:$BG, 0, MATCH("Clusters 0",'Input - companies list'!$A$1:$BG$1, 0)),'Output - Cluster ranking'!B1090,INDEX('Input - companies list'!$A:$BG, 0, MATCH("Flow",'Input - companies list'!$A$1:$BG$1, 0)))</f>
        <v/>
      </c>
      <c r="G1090">
        <f>AVERAGEIF(INDEX('Input - companies list'!$A:$BG, 0, MATCH("Clusters 0",'Input - companies list'!$A$1:$BG$1, 0)),'Output - Cluster ranking'!B1090,INDEX('Input - companies list'!$A:$BG, 0, MATCH("Inter-Cluster Connectivity",'Input - companies list'!$A$1:$BG$1, 0)))</f>
        <v/>
      </c>
      <c r="H1090">
        <f>IFERROR(PERCENTRANK(C:C,C1090),0)</f>
        <v/>
      </c>
      <c r="I1090">
        <f>IFERROR(1 - PERCENTRANK(D:D,D1090),0)</f>
        <v/>
      </c>
      <c r="J1090">
        <f>IFERROR(PERCENTRANK(E:E,E1090),0)</f>
        <v/>
      </c>
      <c r="K1090">
        <f>IFERROR(1 - PERCENTRANK(F:F,F1090),0)</f>
        <v/>
      </c>
      <c r="L1090">
        <f>IFERROR(PERCENTRANK(G:G,G1090),0)</f>
        <v/>
      </c>
      <c r="M1090">
        <f>H1090*weightA+I1090*weightB+J1090*weightC+K1090*weightD+L1090*weightE</f>
        <v/>
      </c>
    </row>
    <row r="1091" spans="1:13">
      <c r="A1091">
        <f>RANK(M1091,M:M)</f>
        <v/>
      </c>
      <c r="C1091">
        <f>SUMIFS('Input - target event report'!H:H,'Input - target event report'!L:L,B1091,'Input - target event report'!D:D, "Private Investment")</f>
        <v/>
      </c>
      <c r="D1091">
        <f>IF(E1091&lt;2, "N/A", (MAXIFS('Input - target event report'!E:E,'Input - target event report'!L:L,B:B,'Input - target event report'!D:D,"Private Investment")-MINIFS('Input - target event report'!E:E,'Input - target event report'!L:L,B:B,'Input - target event report'!D:D,"Private Investment"))/(E1091-1))</f>
        <v/>
      </c>
      <c r="E1091">
        <f>COUNTIFS('Input - target event report'!L:L,B1091,'Input - target event report'!D:D, "Private Investment")</f>
        <v/>
      </c>
      <c r="F1091">
        <f>AVERAGEIF(INDEX('Input - companies list'!$A:$BG, 0, MATCH("Clusters 0",'Input - companies list'!$A$1:$BG$1, 0)),'Output - Cluster ranking'!B1091,INDEX('Input - companies list'!$A:$BG, 0, MATCH("Flow",'Input - companies list'!$A$1:$BG$1, 0)))</f>
        <v/>
      </c>
      <c r="G1091">
        <f>AVERAGEIF(INDEX('Input - companies list'!$A:$BG, 0, MATCH("Clusters 0",'Input - companies list'!$A$1:$BG$1, 0)),'Output - Cluster ranking'!B1091,INDEX('Input - companies list'!$A:$BG, 0, MATCH("Inter-Cluster Connectivity",'Input - companies list'!$A$1:$BG$1, 0)))</f>
        <v/>
      </c>
      <c r="H1091">
        <f>IFERROR(PERCENTRANK(C:C,C1091),0)</f>
        <v/>
      </c>
      <c r="I1091">
        <f>IFERROR(1 - PERCENTRANK(D:D,D1091),0)</f>
        <v/>
      </c>
      <c r="J1091">
        <f>IFERROR(PERCENTRANK(E:E,E1091),0)</f>
        <v/>
      </c>
      <c r="K1091">
        <f>IFERROR(1 - PERCENTRANK(F:F,F1091),0)</f>
        <v/>
      </c>
      <c r="L1091">
        <f>IFERROR(PERCENTRANK(G:G,G1091),0)</f>
        <v/>
      </c>
      <c r="M1091">
        <f>H1091*weightA+I1091*weightB+J1091*weightC+K1091*weightD+L1091*weightE</f>
        <v/>
      </c>
    </row>
    <row r="1092" spans="1:13">
      <c r="A1092">
        <f>RANK(M1092,M:M)</f>
        <v/>
      </c>
      <c r="C1092">
        <f>SUMIFS('Input - target event report'!H:H,'Input - target event report'!L:L,B1092,'Input - target event report'!D:D, "Private Investment")</f>
        <v/>
      </c>
      <c r="D1092">
        <f>IF(E1092&lt;2, "N/A", (MAXIFS('Input - target event report'!E:E,'Input - target event report'!L:L,B:B,'Input - target event report'!D:D,"Private Investment")-MINIFS('Input - target event report'!E:E,'Input - target event report'!L:L,B:B,'Input - target event report'!D:D,"Private Investment"))/(E1092-1))</f>
        <v/>
      </c>
      <c r="E1092">
        <f>COUNTIFS('Input - target event report'!L:L,B1092,'Input - target event report'!D:D, "Private Investment")</f>
        <v/>
      </c>
      <c r="F1092">
        <f>AVERAGEIF(INDEX('Input - companies list'!$A:$BG, 0, MATCH("Clusters 0",'Input - companies list'!$A$1:$BG$1, 0)),'Output - Cluster ranking'!B1092,INDEX('Input - companies list'!$A:$BG, 0, MATCH("Flow",'Input - companies list'!$A$1:$BG$1, 0)))</f>
        <v/>
      </c>
      <c r="G1092">
        <f>AVERAGEIF(INDEX('Input - companies list'!$A:$BG, 0, MATCH("Clusters 0",'Input - companies list'!$A$1:$BG$1, 0)),'Output - Cluster ranking'!B1092,INDEX('Input - companies list'!$A:$BG, 0, MATCH("Inter-Cluster Connectivity",'Input - companies list'!$A$1:$BG$1, 0)))</f>
        <v/>
      </c>
      <c r="H1092">
        <f>IFERROR(PERCENTRANK(C:C,C1092),0)</f>
        <v/>
      </c>
      <c r="I1092">
        <f>IFERROR(1 - PERCENTRANK(D:D,D1092),0)</f>
        <v/>
      </c>
      <c r="J1092">
        <f>IFERROR(PERCENTRANK(E:E,E1092),0)</f>
        <v/>
      </c>
      <c r="K1092">
        <f>IFERROR(1 - PERCENTRANK(F:F,F1092),0)</f>
        <v/>
      </c>
      <c r="L1092">
        <f>IFERROR(PERCENTRANK(G:G,G1092),0)</f>
        <v/>
      </c>
      <c r="M1092">
        <f>H1092*weightA+I1092*weightB+J1092*weightC+K1092*weightD+L1092*weightE</f>
        <v/>
      </c>
    </row>
    <row r="1093" spans="1:13">
      <c r="A1093">
        <f>RANK(M1093,M:M)</f>
        <v/>
      </c>
      <c r="C1093">
        <f>SUMIFS('Input - target event report'!H:H,'Input - target event report'!L:L,B1093,'Input - target event report'!D:D, "Private Investment")</f>
        <v/>
      </c>
      <c r="D1093">
        <f>IF(E1093&lt;2, "N/A", (MAXIFS('Input - target event report'!E:E,'Input - target event report'!L:L,B:B,'Input - target event report'!D:D,"Private Investment")-MINIFS('Input - target event report'!E:E,'Input - target event report'!L:L,B:B,'Input - target event report'!D:D,"Private Investment"))/(E1093-1))</f>
        <v/>
      </c>
      <c r="E1093">
        <f>COUNTIFS('Input - target event report'!L:L,B1093,'Input - target event report'!D:D, "Private Investment")</f>
        <v/>
      </c>
      <c r="F1093">
        <f>AVERAGEIF(INDEX('Input - companies list'!$A:$BG, 0, MATCH("Clusters 0",'Input - companies list'!$A$1:$BG$1, 0)),'Output - Cluster ranking'!B1093,INDEX('Input - companies list'!$A:$BG, 0, MATCH("Flow",'Input - companies list'!$A$1:$BG$1, 0)))</f>
        <v/>
      </c>
      <c r="G1093">
        <f>AVERAGEIF(INDEX('Input - companies list'!$A:$BG, 0, MATCH("Clusters 0",'Input - companies list'!$A$1:$BG$1, 0)),'Output - Cluster ranking'!B1093,INDEX('Input - companies list'!$A:$BG, 0, MATCH("Inter-Cluster Connectivity",'Input - companies list'!$A$1:$BG$1, 0)))</f>
        <v/>
      </c>
      <c r="H1093">
        <f>IFERROR(PERCENTRANK(C:C,C1093),0)</f>
        <v/>
      </c>
      <c r="I1093">
        <f>IFERROR(1 - PERCENTRANK(D:D,D1093),0)</f>
        <v/>
      </c>
      <c r="J1093">
        <f>IFERROR(PERCENTRANK(E:E,E1093),0)</f>
        <v/>
      </c>
      <c r="K1093">
        <f>IFERROR(1 - PERCENTRANK(F:F,F1093),0)</f>
        <v/>
      </c>
      <c r="L1093">
        <f>IFERROR(PERCENTRANK(G:G,G1093),0)</f>
        <v/>
      </c>
      <c r="M1093">
        <f>H1093*weightA+I1093*weightB+J1093*weightC+K1093*weightD+L1093*weightE</f>
        <v/>
      </c>
    </row>
    <row r="1094" spans="1:13">
      <c r="A1094">
        <f>RANK(M1094,M:M)</f>
        <v/>
      </c>
      <c r="C1094">
        <f>SUMIFS('Input - target event report'!H:H,'Input - target event report'!L:L,B1094,'Input - target event report'!D:D, "Private Investment")</f>
        <v/>
      </c>
      <c r="D1094">
        <f>IF(E1094&lt;2, "N/A", (MAXIFS('Input - target event report'!E:E,'Input - target event report'!L:L,B:B,'Input - target event report'!D:D,"Private Investment")-MINIFS('Input - target event report'!E:E,'Input - target event report'!L:L,B:B,'Input - target event report'!D:D,"Private Investment"))/(E1094-1))</f>
        <v/>
      </c>
      <c r="E1094">
        <f>COUNTIFS('Input - target event report'!L:L,B1094,'Input - target event report'!D:D, "Private Investment")</f>
        <v/>
      </c>
      <c r="F1094">
        <f>AVERAGEIF(INDEX('Input - companies list'!$A:$BG, 0, MATCH("Clusters 0",'Input - companies list'!$A$1:$BG$1, 0)),'Output - Cluster ranking'!B1094,INDEX('Input - companies list'!$A:$BG, 0, MATCH("Flow",'Input - companies list'!$A$1:$BG$1, 0)))</f>
        <v/>
      </c>
      <c r="G1094">
        <f>AVERAGEIF(INDEX('Input - companies list'!$A:$BG, 0, MATCH("Clusters 0",'Input - companies list'!$A$1:$BG$1, 0)),'Output - Cluster ranking'!B1094,INDEX('Input - companies list'!$A:$BG, 0, MATCH("Inter-Cluster Connectivity",'Input - companies list'!$A$1:$BG$1, 0)))</f>
        <v/>
      </c>
      <c r="H1094">
        <f>IFERROR(PERCENTRANK(C:C,C1094),0)</f>
        <v/>
      </c>
      <c r="I1094">
        <f>IFERROR(1 - PERCENTRANK(D:D,D1094),0)</f>
        <v/>
      </c>
      <c r="J1094">
        <f>IFERROR(PERCENTRANK(E:E,E1094),0)</f>
        <v/>
      </c>
      <c r="K1094">
        <f>IFERROR(1 - PERCENTRANK(F:F,F1094),0)</f>
        <v/>
      </c>
      <c r="L1094">
        <f>IFERROR(PERCENTRANK(G:G,G1094),0)</f>
        <v/>
      </c>
      <c r="M1094">
        <f>H1094*weightA+I1094*weightB+J1094*weightC+K1094*weightD+L1094*weightE</f>
        <v/>
      </c>
    </row>
    <row r="1095" spans="1:13">
      <c r="A1095">
        <f>RANK(M1095,M:M)</f>
        <v/>
      </c>
      <c r="C1095">
        <f>SUMIFS('Input - target event report'!H:H,'Input - target event report'!L:L,B1095,'Input - target event report'!D:D, "Private Investment")</f>
        <v/>
      </c>
      <c r="D1095">
        <f>IF(E1095&lt;2, "N/A", (MAXIFS('Input - target event report'!E:E,'Input - target event report'!L:L,B:B,'Input - target event report'!D:D,"Private Investment")-MINIFS('Input - target event report'!E:E,'Input - target event report'!L:L,B:B,'Input - target event report'!D:D,"Private Investment"))/(E1095-1))</f>
        <v/>
      </c>
      <c r="E1095">
        <f>COUNTIFS('Input - target event report'!L:L,B1095,'Input - target event report'!D:D, "Private Investment")</f>
        <v/>
      </c>
      <c r="F1095">
        <f>AVERAGEIF(INDEX('Input - companies list'!$A:$BG, 0, MATCH("Clusters 0",'Input - companies list'!$A$1:$BG$1, 0)),'Output - Cluster ranking'!B1095,INDEX('Input - companies list'!$A:$BG, 0, MATCH("Flow",'Input - companies list'!$A$1:$BG$1, 0)))</f>
        <v/>
      </c>
      <c r="G1095">
        <f>AVERAGEIF(INDEX('Input - companies list'!$A:$BG, 0, MATCH("Clusters 0",'Input - companies list'!$A$1:$BG$1, 0)),'Output - Cluster ranking'!B1095,INDEX('Input - companies list'!$A:$BG, 0, MATCH("Inter-Cluster Connectivity",'Input - companies list'!$A$1:$BG$1, 0)))</f>
        <v/>
      </c>
      <c r="H1095">
        <f>IFERROR(PERCENTRANK(C:C,C1095),0)</f>
        <v/>
      </c>
      <c r="I1095">
        <f>IFERROR(1 - PERCENTRANK(D:D,D1095),0)</f>
        <v/>
      </c>
      <c r="J1095">
        <f>IFERROR(PERCENTRANK(E:E,E1095),0)</f>
        <v/>
      </c>
      <c r="K1095">
        <f>IFERROR(1 - PERCENTRANK(F:F,F1095),0)</f>
        <v/>
      </c>
      <c r="L1095">
        <f>IFERROR(PERCENTRANK(G:G,G1095),0)</f>
        <v/>
      </c>
      <c r="M1095">
        <f>H1095*weightA+I1095*weightB+J1095*weightC+K1095*weightD+L1095*weightE</f>
        <v/>
      </c>
    </row>
    <row r="1096" spans="1:13">
      <c r="A1096">
        <f>RANK(M1096,M:M)</f>
        <v/>
      </c>
      <c r="C1096">
        <f>SUMIFS('Input - target event report'!H:H,'Input - target event report'!L:L,B1096,'Input - target event report'!D:D, "Private Investment")</f>
        <v/>
      </c>
      <c r="D1096">
        <f>IF(E1096&lt;2, "N/A", (MAXIFS('Input - target event report'!E:E,'Input - target event report'!L:L,B:B,'Input - target event report'!D:D,"Private Investment")-MINIFS('Input - target event report'!E:E,'Input - target event report'!L:L,B:B,'Input - target event report'!D:D,"Private Investment"))/(E1096-1))</f>
        <v/>
      </c>
      <c r="E1096">
        <f>COUNTIFS('Input - target event report'!L:L,B1096,'Input - target event report'!D:D, "Private Investment")</f>
        <v/>
      </c>
      <c r="F1096">
        <f>AVERAGEIF(INDEX('Input - companies list'!$A:$BG, 0, MATCH("Clusters 0",'Input - companies list'!$A$1:$BG$1, 0)),'Output - Cluster ranking'!B1096,INDEX('Input - companies list'!$A:$BG, 0, MATCH("Flow",'Input - companies list'!$A$1:$BG$1, 0)))</f>
        <v/>
      </c>
      <c r="G1096">
        <f>AVERAGEIF(INDEX('Input - companies list'!$A:$BG, 0, MATCH("Clusters 0",'Input - companies list'!$A$1:$BG$1, 0)),'Output - Cluster ranking'!B1096,INDEX('Input - companies list'!$A:$BG, 0, MATCH("Inter-Cluster Connectivity",'Input - companies list'!$A$1:$BG$1, 0)))</f>
        <v/>
      </c>
      <c r="H1096">
        <f>IFERROR(PERCENTRANK(C:C,C1096),0)</f>
        <v/>
      </c>
      <c r="I1096">
        <f>IFERROR(1 - PERCENTRANK(D:D,D1096),0)</f>
        <v/>
      </c>
      <c r="J1096">
        <f>IFERROR(PERCENTRANK(E:E,E1096),0)</f>
        <v/>
      </c>
      <c r="K1096">
        <f>IFERROR(1 - PERCENTRANK(F:F,F1096),0)</f>
        <v/>
      </c>
      <c r="L1096">
        <f>IFERROR(PERCENTRANK(G:G,G1096),0)</f>
        <v/>
      </c>
      <c r="M1096">
        <f>H1096*weightA+I1096*weightB+J1096*weightC+K1096*weightD+L1096*weightE</f>
        <v/>
      </c>
    </row>
    <row r="1097" spans="1:13">
      <c r="A1097">
        <f>RANK(M1097,M:M)</f>
        <v/>
      </c>
      <c r="C1097">
        <f>SUMIFS('Input - target event report'!H:H,'Input - target event report'!L:L,B1097,'Input - target event report'!D:D, "Private Investment")</f>
        <v/>
      </c>
      <c r="D1097">
        <f>IF(E1097&lt;2, "N/A", (MAXIFS('Input - target event report'!E:E,'Input - target event report'!L:L,B:B,'Input - target event report'!D:D,"Private Investment")-MINIFS('Input - target event report'!E:E,'Input - target event report'!L:L,B:B,'Input - target event report'!D:D,"Private Investment"))/(E1097-1))</f>
        <v/>
      </c>
      <c r="E1097">
        <f>COUNTIFS('Input - target event report'!L:L,B1097,'Input - target event report'!D:D, "Private Investment")</f>
        <v/>
      </c>
      <c r="F1097">
        <f>AVERAGEIF(INDEX('Input - companies list'!$A:$BG, 0, MATCH("Clusters 0",'Input - companies list'!$A$1:$BG$1, 0)),'Output - Cluster ranking'!B1097,INDEX('Input - companies list'!$A:$BG, 0, MATCH("Flow",'Input - companies list'!$A$1:$BG$1, 0)))</f>
        <v/>
      </c>
      <c r="G1097">
        <f>AVERAGEIF(INDEX('Input - companies list'!$A:$BG, 0, MATCH("Clusters 0",'Input - companies list'!$A$1:$BG$1, 0)),'Output - Cluster ranking'!B1097,INDEX('Input - companies list'!$A:$BG, 0, MATCH("Inter-Cluster Connectivity",'Input - companies list'!$A$1:$BG$1, 0)))</f>
        <v/>
      </c>
      <c r="H1097">
        <f>IFERROR(PERCENTRANK(C:C,C1097),0)</f>
        <v/>
      </c>
      <c r="I1097">
        <f>IFERROR(1 - PERCENTRANK(D:D,D1097),0)</f>
        <v/>
      </c>
      <c r="J1097">
        <f>IFERROR(PERCENTRANK(E:E,E1097),0)</f>
        <v/>
      </c>
      <c r="K1097">
        <f>IFERROR(1 - PERCENTRANK(F:F,F1097),0)</f>
        <v/>
      </c>
      <c r="L1097">
        <f>IFERROR(PERCENTRANK(G:G,G1097),0)</f>
        <v/>
      </c>
      <c r="M1097">
        <f>H1097*weightA+I1097*weightB+J1097*weightC+K1097*weightD+L1097*weightE</f>
        <v/>
      </c>
    </row>
    <row r="1098" spans="1:13">
      <c r="A1098">
        <f>RANK(M1098,M:M)</f>
        <v/>
      </c>
      <c r="C1098">
        <f>SUMIFS('Input - target event report'!H:H,'Input - target event report'!L:L,B1098,'Input - target event report'!D:D, "Private Investment")</f>
        <v/>
      </c>
      <c r="D1098">
        <f>IF(E1098&lt;2, "N/A", (MAXIFS('Input - target event report'!E:E,'Input - target event report'!L:L,B:B,'Input - target event report'!D:D,"Private Investment")-MINIFS('Input - target event report'!E:E,'Input - target event report'!L:L,B:B,'Input - target event report'!D:D,"Private Investment"))/(E1098-1))</f>
        <v/>
      </c>
      <c r="E1098">
        <f>COUNTIFS('Input - target event report'!L:L,B1098,'Input - target event report'!D:D, "Private Investment")</f>
        <v/>
      </c>
      <c r="F1098">
        <f>AVERAGEIF(INDEX('Input - companies list'!$A:$BG, 0, MATCH("Clusters 0",'Input - companies list'!$A$1:$BG$1, 0)),'Output - Cluster ranking'!B1098,INDEX('Input - companies list'!$A:$BG, 0, MATCH("Flow",'Input - companies list'!$A$1:$BG$1, 0)))</f>
        <v/>
      </c>
      <c r="G1098">
        <f>AVERAGEIF(INDEX('Input - companies list'!$A:$BG, 0, MATCH("Clusters 0",'Input - companies list'!$A$1:$BG$1, 0)),'Output - Cluster ranking'!B1098,INDEX('Input - companies list'!$A:$BG, 0, MATCH("Inter-Cluster Connectivity",'Input - companies list'!$A$1:$BG$1, 0)))</f>
        <v/>
      </c>
      <c r="H1098">
        <f>IFERROR(PERCENTRANK(C:C,C1098),0)</f>
        <v/>
      </c>
      <c r="I1098">
        <f>IFERROR(1 - PERCENTRANK(D:D,D1098),0)</f>
        <v/>
      </c>
      <c r="J1098">
        <f>IFERROR(PERCENTRANK(E:E,E1098),0)</f>
        <v/>
      </c>
      <c r="K1098">
        <f>IFERROR(1 - PERCENTRANK(F:F,F1098),0)</f>
        <v/>
      </c>
      <c r="L1098">
        <f>IFERROR(PERCENTRANK(G:G,G1098),0)</f>
        <v/>
      </c>
      <c r="M1098">
        <f>H1098*weightA+I1098*weightB+J1098*weightC+K1098*weightD+L1098*weightE</f>
        <v/>
      </c>
    </row>
    <row r="1099" spans="1:13">
      <c r="A1099">
        <f>RANK(M1099,M:M)</f>
        <v/>
      </c>
      <c r="C1099">
        <f>SUMIFS('Input - target event report'!H:H,'Input - target event report'!L:L,B1099,'Input - target event report'!D:D, "Private Investment")</f>
        <v/>
      </c>
      <c r="D1099">
        <f>IF(E1099&lt;2, "N/A", (MAXIFS('Input - target event report'!E:E,'Input - target event report'!L:L,B:B,'Input - target event report'!D:D,"Private Investment")-MINIFS('Input - target event report'!E:E,'Input - target event report'!L:L,B:B,'Input - target event report'!D:D,"Private Investment"))/(E1099-1))</f>
        <v/>
      </c>
      <c r="E1099">
        <f>COUNTIFS('Input - target event report'!L:L,B1099,'Input - target event report'!D:D, "Private Investment")</f>
        <v/>
      </c>
      <c r="F1099">
        <f>AVERAGEIF(INDEX('Input - companies list'!$A:$BG, 0, MATCH("Clusters 0",'Input - companies list'!$A$1:$BG$1, 0)),'Output - Cluster ranking'!B1099,INDEX('Input - companies list'!$A:$BG, 0, MATCH("Flow",'Input - companies list'!$A$1:$BG$1, 0)))</f>
        <v/>
      </c>
      <c r="G1099">
        <f>AVERAGEIF(INDEX('Input - companies list'!$A:$BG, 0, MATCH("Clusters 0",'Input - companies list'!$A$1:$BG$1, 0)),'Output - Cluster ranking'!B1099,INDEX('Input - companies list'!$A:$BG, 0, MATCH("Inter-Cluster Connectivity",'Input - companies list'!$A$1:$BG$1, 0)))</f>
        <v/>
      </c>
      <c r="H1099">
        <f>IFERROR(PERCENTRANK(C:C,C1099),0)</f>
        <v/>
      </c>
      <c r="I1099">
        <f>IFERROR(1 - PERCENTRANK(D:D,D1099),0)</f>
        <v/>
      </c>
      <c r="J1099">
        <f>IFERROR(PERCENTRANK(E:E,E1099),0)</f>
        <v/>
      </c>
      <c r="K1099">
        <f>IFERROR(1 - PERCENTRANK(F:F,F1099),0)</f>
        <v/>
      </c>
      <c r="L1099">
        <f>IFERROR(PERCENTRANK(G:G,G1099),0)</f>
        <v/>
      </c>
      <c r="M1099">
        <f>H1099*weightA+I1099*weightB+J1099*weightC+K1099*weightD+L1099*weightE</f>
        <v/>
      </c>
    </row>
    <row r="1100" spans="1:13">
      <c r="A1100">
        <f>RANK(M1100,M:M)</f>
        <v/>
      </c>
      <c r="C1100">
        <f>SUMIFS('Input - target event report'!H:H,'Input - target event report'!L:L,B1100,'Input - target event report'!D:D, "Private Investment")</f>
        <v/>
      </c>
      <c r="D1100">
        <f>IF(E1100&lt;2, "N/A", (MAXIFS('Input - target event report'!E:E,'Input - target event report'!L:L,B:B,'Input - target event report'!D:D,"Private Investment")-MINIFS('Input - target event report'!E:E,'Input - target event report'!L:L,B:B,'Input - target event report'!D:D,"Private Investment"))/(E1100-1))</f>
        <v/>
      </c>
      <c r="E1100">
        <f>COUNTIFS('Input - target event report'!L:L,B1100,'Input - target event report'!D:D, "Private Investment")</f>
        <v/>
      </c>
      <c r="F1100">
        <f>AVERAGEIF(INDEX('Input - companies list'!$A:$BG, 0, MATCH("Clusters 0",'Input - companies list'!$A$1:$BG$1, 0)),'Output - Cluster ranking'!B1100,INDEX('Input - companies list'!$A:$BG, 0, MATCH("Flow",'Input - companies list'!$A$1:$BG$1, 0)))</f>
        <v/>
      </c>
      <c r="G1100">
        <f>AVERAGEIF(INDEX('Input - companies list'!$A:$BG, 0, MATCH("Clusters 0",'Input - companies list'!$A$1:$BG$1, 0)),'Output - Cluster ranking'!B1100,INDEX('Input - companies list'!$A:$BG, 0, MATCH("Inter-Cluster Connectivity",'Input - companies list'!$A$1:$BG$1, 0)))</f>
        <v/>
      </c>
      <c r="H1100">
        <f>IFERROR(PERCENTRANK(C:C,C1100),0)</f>
        <v/>
      </c>
      <c r="I1100">
        <f>IFERROR(1 - PERCENTRANK(D:D,D1100),0)</f>
        <v/>
      </c>
      <c r="J1100">
        <f>IFERROR(PERCENTRANK(E:E,E1100),0)</f>
        <v/>
      </c>
      <c r="K1100">
        <f>IFERROR(1 - PERCENTRANK(F:F,F1100),0)</f>
        <v/>
      </c>
      <c r="L1100">
        <f>IFERROR(PERCENTRANK(G:G,G1100),0)</f>
        <v/>
      </c>
      <c r="M1100">
        <f>H1100*weightA+I1100*weightB+J1100*weightC+K1100*weightD+L1100*weightE</f>
        <v/>
      </c>
    </row>
    <row r="1101" spans="1:13">
      <c r="A1101">
        <f>RANK(M1101,M:M)</f>
        <v/>
      </c>
      <c r="C1101">
        <f>SUMIFS('Input - target event report'!H:H,'Input - target event report'!L:L,B1101,'Input - target event report'!D:D, "Private Investment")</f>
        <v/>
      </c>
      <c r="D1101">
        <f>IF(E1101&lt;2, "N/A", (MAXIFS('Input - target event report'!E:E,'Input - target event report'!L:L,B:B,'Input - target event report'!D:D,"Private Investment")-MINIFS('Input - target event report'!E:E,'Input - target event report'!L:L,B:B,'Input - target event report'!D:D,"Private Investment"))/(E1101-1))</f>
        <v/>
      </c>
      <c r="E1101">
        <f>COUNTIFS('Input - target event report'!L:L,B1101,'Input - target event report'!D:D, "Private Investment")</f>
        <v/>
      </c>
      <c r="F1101">
        <f>AVERAGEIF(INDEX('Input - companies list'!$A:$BG, 0, MATCH("Clusters 0",'Input - companies list'!$A$1:$BG$1, 0)),'Output - Cluster ranking'!B1101,INDEX('Input - companies list'!$A:$BG, 0, MATCH("Flow",'Input - companies list'!$A$1:$BG$1, 0)))</f>
        <v/>
      </c>
      <c r="G1101">
        <f>AVERAGEIF(INDEX('Input - companies list'!$A:$BG, 0, MATCH("Clusters 0",'Input - companies list'!$A$1:$BG$1, 0)),'Output - Cluster ranking'!B1101,INDEX('Input - companies list'!$A:$BG, 0, MATCH("Inter-Cluster Connectivity",'Input - companies list'!$A$1:$BG$1, 0)))</f>
        <v/>
      </c>
      <c r="H1101">
        <f>IFERROR(PERCENTRANK(C:C,C1101),0)</f>
        <v/>
      </c>
      <c r="I1101">
        <f>IFERROR(1 - PERCENTRANK(D:D,D1101),0)</f>
        <v/>
      </c>
      <c r="J1101">
        <f>IFERROR(PERCENTRANK(E:E,E1101),0)</f>
        <v/>
      </c>
      <c r="K1101">
        <f>IFERROR(1 - PERCENTRANK(F:F,F1101),0)</f>
        <v/>
      </c>
      <c r="L1101">
        <f>IFERROR(PERCENTRANK(G:G,G1101),0)</f>
        <v/>
      </c>
      <c r="M1101">
        <f>H1101*weightA+I1101*weightB+J1101*weightC+K1101*weightD+L1101*weightE</f>
        <v/>
      </c>
    </row>
    <row r="1102" spans="1:13">
      <c r="A1102">
        <f>RANK(M1102,M:M)</f>
        <v/>
      </c>
      <c r="C1102">
        <f>SUMIFS('Input - target event report'!H:H,'Input - target event report'!L:L,B1102,'Input - target event report'!D:D, "Private Investment")</f>
        <v/>
      </c>
      <c r="D1102">
        <f>IF(E1102&lt;2, "N/A", (MAXIFS('Input - target event report'!E:E,'Input - target event report'!L:L,B:B,'Input - target event report'!D:D,"Private Investment")-MINIFS('Input - target event report'!E:E,'Input - target event report'!L:L,B:B,'Input - target event report'!D:D,"Private Investment"))/(E1102-1))</f>
        <v/>
      </c>
      <c r="E1102">
        <f>COUNTIFS('Input - target event report'!L:L,B1102,'Input - target event report'!D:D, "Private Investment")</f>
        <v/>
      </c>
      <c r="F1102">
        <f>AVERAGEIF(INDEX('Input - companies list'!$A:$BG, 0, MATCH("Clusters 0",'Input - companies list'!$A$1:$BG$1, 0)),'Output - Cluster ranking'!B1102,INDEX('Input - companies list'!$A:$BG, 0, MATCH("Flow",'Input - companies list'!$A$1:$BG$1, 0)))</f>
        <v/>
      </c>
      <c r="G1102">
        <f>AVERAGEIF(INDEX('Input - companies list'!$A:$BG, 0, MATCH("Clusters 0",'Input - companies list'!$A$1:$BG$1, 0)),'Output - Cluster ranking'!B1102,INDEX('Input - companies list'!$A:$BG, 0, MATCH("Inter-Cluster Connectivity",'Input - companies list'!$A$1:$BG$1, 0)))</f>
        <v/>
      </c>
      <c r="H1102">
        <f>IFERROR(PERCENTRANK(C:C,C1102),0)</f>
        <v/>
      </c>
      <c r="I1102">
        <f>IFERROR(1 - PERCENTRANK(D:D,D1102),0)</f>
        <v/>
      </c>
      <c r="J1102">
        <f>IFERROR(PERCENTRANK(E:E,E1102),0)</f>
        <v/>
      </c>
      <c r="K1102">
        <f>IFERROR(1 - PERCENTRANK(F:F,F1102),0)</f>
        <v/>
      </c>
      <c r="L1102">
        <f>IFERROR(PERCENTRANK(G:G,G1102),0)</f>
        <v/>
      </c>
      <c r="M1102">
        <f>H1102*weightA+I1102*weightB+J1102*weightC+K1102*weightD+L1102*weightE</f>
        <v/>
      </c>
    </row>
    <row r="1103" spans="1:13">
      <c r="A1103">
        <f>RANK(M1103,M:M)</f>
        <v/>
      </c>
      <c r="C1103">
        <f>SUMIFS('Input - target event report'!H:H,'Input - target event report'!L:L,B1103,'Input - target event report'!D:D, "Private Investment")</f>
        <v/>
      </c>
      <c r="D1103">
        <f>IF(E1103&lt;2, "N/A", (MAXIFS('Input - target event report'!E:E,'Input - target event report'!L:L,B:B,'Input - target event report'!D:D,"Private Investment")-MINIFS('Input - target event report'!E:E,'Input - target event report'!L:L,B:B,'Input - target event report'!D:D,"Private Investment"))/(E1103-1))</f>
        <v/>
      </c>
      <c r="E1103">
        <f>COUNTIFS('Input - target event report'!L:L,B1103,'Input - target event report'!D:D, "Private Investment")</f>
        <v/>
      </c>
      <c r="F1103">
        <f>AVERAGEIF(INDEX('Input - companies list'!$A:$BG, 0, MATCH("Clusters 0",'Input - companies list'!$A$1:$BG$1, 0)),'Output - Cluster ranking'!B1103,INDEX('Input - companies list'!$A:$BG, 0, MATCH("Flow",'Input - companies list'!$A$1:$BG$1, 0)))</f>
        <v/>
      </c>
      <c r="G1103">
        <f>AVERAGEIF(INDEX('Input - companies list'!$A:$BG, 0, MATCH("Clusters 0",'Input - companies list'!$A$1:$BG$1, 0)),'Output - Cluster ranking'!B1103,INDEX('Input - companies list'!$A:$BG, 0, MATCH("Inter-Cluster Connectivity",'Input - companies list'!$A$1:$BG$1, 0)))</f>
        <v/>
      </c>
      <c r="H1103">
        <f>IFERROR(PERCENTRANK(C:C,C1103),0)</f>
        <v/>
      </c>
      <c r="I1103">
        <f>IFERROR(1 - PERCENTRANK(D:D,D1103),0)</f>
        <v/>
      </c>
      <c r="J1103">
        <f>IFERROR(PERCENTRANK(E:E,E1103),0)</f>
        <v/>
      </c>
      <c r="K1103">
        <f>IFERROR(1 - PERCENTRANK(F:F,F1103),0)</f>
        <v/>
      </c>
      <c r="L1103">
        <f>IFERROR(PERCENTRANK(G:G,G1103),0)</f>
        <v/>
      </c>
      <c r="M1103">
        <f>H1103*weightA+I1103*weightB+J1103*weightC+K1103*weightD+L1103*weightE</f>
        <v/>
      </c>
    </row>
    <row r="1104" spans="1:13">
      <c r="A1104">
        <f>RANK(M1104,M:M)</f>
        <v/>
      </c>
      <c r="C1104">
        <f>SUMIFS('Input - target event report'!H:H,'Input - target event report'!L:L,B1104,'Input - target event report'!D:D, "Private Investment")</f>
        <v/>
      </c>
      <c r="D1104">
        <f>IF(E1104&lt;2, "N/A", (MAXIFS('Input - target event report'!E:E,'Input - target event report'!L:L,B:B,'Input - target event report'!D:D,"Private Investment")-MINIFS('Input - target event report'!E:E,'Input - target event report'!L:L,B:B,'Input - target event report'!D:D,"Private Investment"))/(E1104-1))</f>
        <v/>
      </c>
      <c r="E1104">
        <f>COUNTIFS('Input - target event report'!L:L,B1104,'Input - target event report'!D:D, "Private Investment")</f>
        <v/>
      </c>
      <c r="F1104">
        <f>AVERAGEIF(INDEX('Input - companies list'!$A:$BG, 0, MATCH("Clusters 0",'Input - companies list'!$A$1:$BG$1, 0)),'Output - Cluster ranking'!B1104,INDEX('Input - companies list'!$A:$BG, 0, MATCH("Flow",'Input - companies list'!$A$1:$BG$1, 0)))</f>
        <v/>
      </c>
      <c r="G1104">
        <f>AVERAGEIF(INDEX('Input - companies list'!$A:$BG, 0, MATCH("Clusters 0",'Input - companies list'!$A$1:$BG$1, 0)),'Output - Cluster ranking'!B1104,INDEX('Input - companies list'!$A:$BG, 0, MATCH("Inter-Cluster Connectivity",'Input - companies list'!$A$1:$BG$1, 0)))</f>
        <v/>
      </c>
      <c r="H1104">
        <f>IFERROR(PERCENTRANK(C:C,C1104),0)</f>
        <v/>
      </c>
      <c r="I1104">
        <f>IFERROR(1 - PERCENTRANK(D:D,D1104),0)</f>
        <v/>
      </c>
      <c r="J1104">
        <f>IFERROR(PERCENTRANK(E:E,E1104),0)</f>
        <v/>
      </c>
      <c r="K1104">
        <f>IFERROR(1 - PERCENTRANK(F:F,F1104),0)</f>
        <v/>
      </c>
      <c r="L1104">
        <f>IFERROR(PERCENTRANK(G:G,G1104),0)</f>
        <v/>
      </c>
      <c r="M1104">
        <f>H1104*weightA+I1104*weightB+J1104*weightC+K1104*weightD+L1104*weightE</f>
        <v/>
      </c>
    </row>
    <row r="1105" spans="1:13">
      <c r="A1105">
        <f>RANK(M1105,M:M)</f>
        <v/>
      </c>
      <c r="C1105">
        <f>SUMIFS('Input - target event report'!H:H,'Input - target event report'!L:L,B1105,'Input - target event report'!D:D, "Private Investment")</f>
        <v/>
      </c>
      <c r="D1105">
        <f>IF(E1105&lt;2, "N/A", (MAXIFS('Input - target event report'!E:E,'Input - target event report'!L:L,B:B,'Input - target event report'!D:D,"Private Investment")-MINIFS('Input - target event report'!E:E,'Input - target event report'!L:L,B:B,'Input - target event report'!D:D,"Private Investment"))/(E1105-1))</f>
        <v/>
      </c>
      <c r="E1105">
        <f>COUNTIFS('Input - target event report'!L:L,B1105,'Input - target event report'!D:D, "Private Investment")</f>
        <v/>
      </c>
      <c r="F1105">
        <f>AVERAGEIF(INDEX('Input - companies list'!$A:$BG, 0, MATCH("Clusters 0",'Input - companies list'!$A$1:$BG$1, 0)),'Output - Cluster ranking'!B1105,INDEX('Input - companies list'!$A:$BG, 0, MATCH("Flow",'Input - companies list'!$A$1:$BG$1, 0)))</f>
        <v/>
      </c>
      <c r="G1105">
        <f>AVERAGEIF(INDEX('Input - companies list'!$A:$BG, 0, MATCH("Clusters 0",'Input - companies list'!$A$1:$BG$1, 0)),'Output - Cluster ranking'!B1105,INDEX('Input - companies list'!$A:$BG, 0, MATCH("Inter-Cluster Connectivity",'Input - companies list'!$A$1:$BG$1, 0)))</f>
        <v/>
      </c>
      <c r="H1105">
        <f>IFERROR(PERCENTRANK(C:C,C1105),0)</f>
        <v/>
      </c>
      <c r="I1105">
        <f>IFERROR(1 - PERCENTRANK(D:D,D1105),0)</f>
        <v/>
      </c>
      <c r="J1105">
        <f>IFERROR(PERCENTRANK(E:E,E1105),0)</f>
        <v/>
      </c>
      <c r="K1105">
        <f>IFERROR(1 - PERCENTRANK(F:F,F1105),0)</f>
        <v/>
      </c>
      <c r="L1105">
        <f>IFERROR(PERCENTRANK(G:G,G1105),0)</f>
        <v/>
      </c>
      <c r="M1105">
        <f>H1105*weightA+I1105*weightB+J1105*weightC+K1105*weightD+L1105*weightE</f>
        <v/>
      </c>
    </row>
    <row r="1106" spans="1:13">
      <c r="A1106">
        <f>RANK(M1106,M:M)</f>
        <v/>
      </c>
      <c r="C1106">
        <f>SUMIFS('Input - target event report'!H:H,'Input - target event report'!L:L,B1106,'Input - target event report'!D:D, "Private Investment")</f>
        <v/>
      </c>
      <c r="D1106">
        <f>IF(E1106&lt;2, "N/A", (MAXIFS('Input - target event report'!E:E,'Input - target event report'!L:L,B:B,'Input - target event report'!D:D,"Private Investment")-MINIFS('Input - target event report'!E:E,'Input - target event report'!L:L,B:B,'Input - target event report'!D:D,"Private Investment"))/(E1106-1))</f>
        <v/>
      </c>
      <c r="E1106">
        <f>COUNTIFS('Input - target event report'!L:L,B1106,'Input - target event report'!D:D, "Private Investment")</f>
        <v/>
      </c>
      <c r="F1106">
        <f>AVERAGEIF(INDEX('Input - companies list'!$A:$BG, 0, MATCH("Clusters 0",'Input - companies list'!$A$1:$BG$1, 0)),'Output - Cluster ranking'!B1106,INDEX('Input - companies list'!$A:$BG, 0, MATCH("Flow",'Input - companies list'!$A$1:$BG$1, 0)))</f>
        <v/>
      </c>
      <c r="G1106">
        <f>AVERAGEIF(INDEX('Input - companies list'!$A:$BG, 0, MATCH("Clusters 0",'Input - companies list'!$A$1:$BG$1, 0)),'Output - Cluster ranking'!B1106,INDEX('Input - companies list'!$A:$BG, 0, MATCH("Inter-Cluster Connectivity",'Input - companies list'!$A$1:$BG$1, 0)))</f>
        <v/>
      </c>
      <c r="H1106">
        <f>IFERROR(PERCENTRANK(C:C,C1106),0)</f>
        <v/>
      </c>
      <c r="I1106">
        <f>IFERROR(1 - PERCENTRANK(D:D,D1106),0)</f>
        <v/>
      </c>
      <c r="J1106">
        <f>IFERROR(PERCENTRANK(E:E,E1106),0)</f>
        <v/>
      </c>
      <c r="K1106">
        <f>IFERROR(1 - PERCENTRANK(F:F,F1106),0)</f>
        <v/>
      </c>
      <c r="L1106">
        <f>IFERROR(PERCENTRANK(G:G,G1106),0)</f>
        <v/>
      </c>
      <c r="M1106">
        <f>H1106*weightA+I1106*weightB+J1106*weightC+K1106*weightD+L1106*weightE</f>
        <v/>
      </c>
    </row>
    <row r="1107" spans="1:13">
      <c r="A1107">
        <f>RANK(M1107,M:M)</f>
        <v/>
      </c>
      <c r="C1107">
        <f>SUMIFS('Input - target event report'!H:H,'Input - target event report'!L:L,B1107,'Input - target event report'!D:D, "Private Investment")</f>
        <v/>
      </c>
      <c r="D1107">
        <f>IF(E1107&lt;2, "N/A", (MAXIFS('Input - target event report'!E:E,'Input - target event report'!L:L,B:B,'Input - target event report'!D:D,"Private Investment")-MINIFS('Input - target event report'!E:E,'Input - target event report'!L:L,B:B,'Input - target event report'!D:D,"Private Investment"))/(E1107-1))</f>
        <v/>
      </c>
      <c r="E1107">
        <f>COUNTIFS('Input - target event report'!L:L,B1107,'Input - target event report'!D:D, "Private Investment")</f>
        <v/>
      </c>
      <c r="F1107">
        <f>AVERAGEIF(INDEX('Input - companies list'!$A:$BG, 0, MATCH("Clusters 0",'Input - companies list'!$A$1:$BG$1, 0)),'Output - Cluster ranking'!B1107,INDEX('Input - companies list'!$A:$BG, 0, MATCH("Flow",'Input - companies list'!$A$1:$BG$1, 0)))</f>
        <v/>
      </c>
      <c r="G1107">
        <f>AVERAGEIF(INDEX('Input - companies list'!$A:$BG, 0, MATCH("Clusters 0",'Input - companies list'!$A$1:$BG$1, 0)),'Output - Cluster ranking'!B1107,INDEX('Input - companies list'!$A:$BG, 0, MATCH("Inter-Cluster Connectivity",'Input - companies list'!$A$1:$BG$1, 0)))</f>
        <v/>
      </c>
      <c r="H1107">
        <f>IFERROR(PERCENTRANK(C:C,C1107),0)</f>
        <v/>
      </c>
      <c r="I1107">
        <f>IFERROR(1 - PERCENTRANK(D:D,D1107),0)</f>
        <v/>
      </c>
      <c r="J1107">
        <f>IFERROR(PERCENTRANK(E:E,E1107),0)</f>
        <v/>
      </c>
      <c r="K1107">
        <f>IFERROR(1 - PERCENTRANK(F:F,F1107),0)</f>
        <v/>
      </c>
      <c r="L1107">
        <f>IFERROR(PERCENTRANK(G:G,G1107),0)</f>
        <v/>
      </c>
      <c r="M1107">
        <f>H1107*weightA+I1107*weightB+J1107*weightC+K1107*weightD+L1107*weightE</f>
        <v/>
      </c>
    </row>
    <row r="1108" spans="1:13">
      <c r="A1108">
        <f>RANK(M1108,M:M)</f>
        <v/>
      </c>
      <c r="C1108">
        <f>SUMIFS('Input - target event report'!H:H,'Input - target event report'!L:L,B1108,'Input - target event report'!D:D, "Private Investment")</f>
        <v/>
      </c>
      <c r="D1108">
        <f>IF(E1108&lt;2, "N/A", (MAXIFS('Input - target event report'!E:E,'Input - target event report'!L:L,B:B,'Input - target event report'!D:D,"Private Investment")-MINIFS('Input - target event report'!E:E,'Input - target event report'!L:L,B:B,'Input - target event report'!D:D,"Private Investment"))/(E1108-1))</f>
        <v/>
      </c>
      <c r="E1108">
        <f>COUNTIFS('Input - target event report'!L:L,B1108,'Input - target event report'!D:D, "Private Investment")</f>
        <v/>
      </c>
      <c r="F1108">
        <f>AVERAGEIF(INDEX('Input - companies list'!$A:$BG, 0, MATCH("Clusters 0",'Input - companies list'!$A$1:$BG$1, 0)),'Output - Cluster ranking'!B1108,INDEX('Input - companies list'!$A:$BG, 0, MATCH("Flow",'Input - companies list'!$A$1:$BG$1, 0)))</f>
        <v/>
      </c>
      <c r="G1108">
        <f>AVERAGEIF(INDEX('Input - companies list'!$A:$BG, 0, MATCH("Clusters 0",'Input - companies list'!$A$1:$BG$1, 0)),'Output - Cluster ranking'!B1108,INDEX('Input - companies list'!$A:$BG, 0, MATCH("Inter-Cluster Connectivity",'Input - companies list'!$A$1:$BG$1, 0)))</f>
        <v/>
      </c>
      <c r="H1108">
        <f>IFERROR(PERCENTRANK(C:C,C1108),0)</f>
        <v/>
      </c>
      <c r="I1108">
        <f>IFERROR(1 - PERCENTRANK(D:D,D1108),0)</f>
        <v/>
      </c>
      <c r="J1108">
        <f>IFERROR(PERCENTRANK(E:E,E1108),0)</f>
        <v/>
      </c>
      <c r="K1108">
        <f>IFERROR(1 - PERCENTRANK(F:F,F1108),0)</f>
        <v/>
      </c>
      <c r="L1108">
        <f>IFERROR(PERCENTRANK(G:G,G1108),0)</f>
        <v/>
      </c>
      <c r="M1108">
        <f>H1108*weightA+I1108*weightB+J1108*weightC+K1108*weightD+L1108*weightE</f>
        <v/>
      </c>
    </row>
    <row r="1109" spans="1:13">
      <c r="A1109">
        <f>RANK(M1109,M:M)</f>
        <v/>
      </c>
      <c r="C1109">
        <f>SUMIFS('Input - target event report'!H:H,'Input - target event report'!L:L,B1109,'Input - target event report'!D:D, "Private Investment")</f>
        <v/>
      </c>
      <c r="D1109">
        <f>IF(E1109&lt;2, "N/A", (MAXIFS('Input - target event report'!E:E,'Input - target event report'!L:L,B:B,'Input - target event report'!D:D,"Private Investment")-MINIFS('Input - target event report'!E:E,'Input - target event report'!L:L,B:B,'Input - target event report'!D:D,"Private Investment"))/(E1109-1))</f>
        <v/>
      </c>
      <c r="E1109">
        <f>COUNTIFS('Input - target event report'!L:L,B1109,'Input - target event report'!D:D, "Private Investment")</f>
        <v/>
      </c>
      <c r="F1109">
        <f>AVERAGEIF(INDEX('Input - companies list'!$A:$BG, 0, MATCH("Clusters 0",'Input - companies list'!$A$1:$BG$1, 0)),'Output - Cluster ranking'!B1109,INDEX('Input - companies list'!$A:$BG, 0, MATCH("Flow",'Input - companies list'!$A$1:$BG$1, 0)))</f>
        <v/>
      </c>
      <c r="G1109">
        <f>AVERAGEIF(INDEX('Input - companies list'!$A:$BG, 0, MATCH("Clusters 0",'Input - companies list'!$A$1:$BG$1, 0)),'Output - Cluster ranking'!B1109,INDEX('Input - companies list'!$A:$BG, 0, MATCH("Inter-Cluster Connectivity",'Input - companies list'!$A$1:$BG$1, 0)))</f>
        <v/>
      </c>
      <c r="H1109">
        <f>IFERROR(PERCENTRANK(C:C,C1109),0)</f>
        <v/>
      </c>
      <c r="I1109">
        <f>IFERROR(1 - PERCENTRANK(D:D,D1109),0)</f>
        <v/>
      </c>
      <c r="J1109">
        <f>IFERROR(PERCENTRANK(E:E,E1109),0)</f>
        <v/>
      </c>
      <c r="K1109">
        <f>IFERROR(1 - PERCENTRANK(F:F,F1109),0)</f>
        <v/>
      </c>
      <c r="L1109">
        <f>IFERROR(PERCENTRANK(G:G,G1109),0)</f>
        <v/>
      </c>
      <c r="M1109">
        <f>H1109*weightA+I1109*weightB+J1109*weightC+K1109*weightD+L1109*weightE</f>
        <v/>
      </c>
    </row>
    <row r="1110" spans="1:13">
      <c r="A1110">
        <f>RANK(M1110,M:M)</f>
        <v/>
      </c>
      <c r="C1110">
        <f>SUMIFS('Input - target event report'!H:H,'Input - target event report'!L:L,B1110,'Input - target event report'!D:D, "Private Investment")</f>
        <v/>
      </c>
      <c r="D1110">
        <f>IF(E1110&lt;2, "N/A", (MAXIFS('Input - target event report'!E:E,'Input - target event report'!L:L,B:B,'Input - target event report'!D:D,"Private Investment")-MINIFS('Input - target event report'!E:E,'Input - target event report'!L:L,B:B,'Input - target event report'!D:D,"Private Investment"))/(E1110-1))</f>
        <v/>
      </c>
      <c r="E1110">
        <f>COUNTIFS('Input - target event report'!L:L,B1110,'Input - target event report'!D:D, "Private Investment")</f>
        <v/>
      </c>
      <c r="F1110">
        <f>AVERAGEIF(INDEX('Input - companies list'!$A:$BG, 0, MATCH("Clusters 0",'Input - companies list'!$A$1:$BG$1, 0)),'Output - Cluster ranking'!B1110,INDEX('Input - companies list'!$A:$BG, 0, MATCH("Flow",'Input - companies list'!$A$1:$BG$1, 0)))</f>
        <v/>
      </c>
      <c r="G1110">
        <f>AVERAGEIF(INDEX('Input - companies list'!$A:$BG, 0, MATCH("Clusters 0",'Input - companies list'!$A$1:$BG$1, 0)),'Output - Cluster ranking'!B1110,INDEX('Input - companies list'!$A:$BG, 0, MATCH("Inter-Cluster Connectivity",'Input - companies list'!$A$1:$BG$1, 0)))</f>
        <v/>
      </c>
      <c r="H1110">
        <f>IFERROR(PERCENTRANK(C:C,C1110),0)</f>
        <v/>
      </c>
      <c r="I1110">
        <f>IFERROR(1 - PERCENTRANK(D:D,D1110),0)</f>
        <v/>
      </c>
      <c r="J1110">
        <f>IFERROR(PERCENTRANK(E:E,E1110),0)</f>
        <v/>
      </c>
      <c r="K1110">
        <f>IFERROR(1 - PERCENTRANK(F:F,F1110),0)</f>
        <v/>
      </c>
      <c r="L1110">
        <f>IFERROR(PERCENTRANK(G:G,G1110),0)</f>
        <v/>
      </c>
      <c r="M1110">
        <f>H1110*weightA+I1110*weightB+J1110*weightC+K1110*weightD+L1110*weightE</f>
        <v/>
      </c>
    </row>
    <row r="1111" spans="1:13">
      <c r="A1111">
        <f>RANK(M1111,M:M)</f>
        <v/>
      </c>
      <c r="C1111">
        <f>SUMIFS('Input - target event report'!H:H,'Input - target event report'!L:L,B1111,'Input - target event report'!D:D, "Private Investment")</f>
        <v/>
      </c>
      <c r="D1111">
        <f>IF(E1111&lt;2, "N/A", (MAXIFS('Input - target event report'!E:E,'Input - target event report'!L:L,B:B,'Input - target event report'!D:D,"Private Investment")-MINIFS('Input - target event report'!E:E,'Input - target event report'!L:L,B:B,'Input - target event report'!D:D,"Private Investment"))/(E1111-1))</f>
        <v/>
      </c>
      <c r="E1111">
        <f>COUNTIFS('Input - target event report'!L:L,B1111,'Input - target event report'!D:D, "Private Investment")</f>
        <v/>
      </c>
      <c r="F1111">
        <f>AVERAGEIF(INDEX('Input - companies list'!$A:$BG, 0, MATCH("Clusters 0",'Input - companies list'!$A$1:$BG$1, 0)),'Output - Cluster ranking'!B1111,INDEX('Input - companies list'!$A:$BG, 0, MATCH("Flow",'Input - companies list'!$A$1:$BG$1, 0)))</f>
        <v/>
      </c>
      <c r="G1111">
        <f>AVERAGEIF(INDEX('Input - companies list'!$A:$BG, 0, MATCH("Clusters 0",'Input - companies list'!$A$1:$BG$1, 0)),'Output - Cluster ranking'!B1111,INDEX('Input - companies list'!$A:$BG, 0, MATCH("Inter-Cluster Connectivity",'Input - companies list'!$A$1:$BG$1, 0)))</f>
        <v/>
      </c>
      <c r="H1111">
        <f>IFERROR(PERCENTRANK(C:C,C1111),0)</f>
        <v/>
      </c>
      <c r="I1111">
        <f>IFERROR(1 - PERCENTRANK(D:D,D1111),0)</f>
        <v/>
      </c>
      <c r="J1111">
        <f>IFERROR(PERCENTRANK(E:E,E1111),0)</f>
        <v/>
      </c>
      <c r="K1111">
        <f>IFERROR(1 - PERCENTRANK(F:F,F1111),0)</f>
        <v/>
      </c>
      <c r="L1111">
        <f>IFERROR(PERCENTRANK(G:G,G1111),0)</f>
        <v/>
      </c>
      <c r="M1111">
        <f>H1111*weightA+I1111*weightB+J1111*weightC+K1111*weightD+L1111*weightE</f>
        <v/>
      </c>
    </row>
    <row r="1112" spans="1:13">
      <c r="A1112">
        <f>RANK(M1112,M:M)</f>
        <v/>
      </c>
      <c r="C1112">
        <f>SUMIFS('Input - target event report'!H:H,'Input - target event report'!L:L,B1112,'Input - target event report'!D:D, "Private Investment")</f>
        <v/>
      </c>
      <c r="D1112">
        <f>IF(E1112&lt;2, "N/A", (MAXIFS('Input - target event report'!E:E,'Input - target event report'!L:L,B:B,'Input - target event report'!D:D,"Private Investment")-MINIFS('Input - target event report'!E:E,'Input - target event report'!L:L,B:B,'Input - target event report'!D:D,"Private Investment"))/(E1112-1))</f>
        <v/>
      </c>
      <c r="E1112">
        <f>COUNTIFS('Input - target event report'!L:L,B1112,'Input - target event report'!D:D, "Private Investment")</f>
        <v/>
      </c>
      <c r="F1112">
        <f>AVERAGEIF(INDEX('Input - companies list'!$A:$BG, 0, MATCH("Clusters 0",'Input - companies list'!$A$1:$BG$1, 0)),'Output - Cluster ranking'!B1112,INDEX('Input - companies list'!$A:$BG, 0, MATCH("Flow",'Input - companies list'!$A$1:$BG$1, 0)))</f>
        <v/>
      </c>
      <c r="G1112">
        <f>AVERAGEIF(INDEX('Input - companies list'!$A:$BG, 0, MATCH("Clusters 0",'Input - companies list'!$A$1:$BG$1, 0)),'Output - Cluster ranking'!B1112,INDEX('Input - companies list'!$A:$BG, 0, MATCH("Inter-Cluster Connectivity",'Input - companies list'!$A$1:$BG$1, 0)))</f>
        <v/>
      </c>
      <c r="H1112">
        <f>IFERROR(PERCENTRANK(C:C,C1112),0)</f>
        <v/>
      </c>
      <c r="I1112">
        <f>IFERROR(1 - PERCENTRANK(D:D,D1112),0)</f>
        <v/>
      </c>
      <c r="J1112">
        <f>IFERROR(PERCENTRANK(E:E,E1112),0)</f>
        <v/>
      </c>
      <c r="K1112">
        <f>IFERROR(1 - PERCENTRANK(F:F,F1112),0)</f>
        <v/>
      </c>
      <c r="L1112">
        <f>IFERROR(PERCENTRANK(G:G,G1112),0)</f>
        <v/>
      </c>
      <c r="M1112">
        <f>H1112*weightA+I1112*weightB+J1112*weightC+K1112*weightD+L1112*weightE</f>
        <v/>
      </c>
    </row>
    <row r="1113" spans="1:13">
      <c r="A1113">
        <f>RANK(M1113,M:M)</f>
        <v/>
      </c>
      <c r="C1113">
        <f>SUMIFS('Input - target event report'!H:H,'Input - target event report'!L:L,B1113,'Input - target event report'!D:D, "Private Investment")</f>
        <v/>
      </c>
      <c r="D1113">
        <f>IF(E1113&lt;2, "N/A", (MAXIFS('Input - target event report'!E:E,'Input - target event report'!L:L,B:B,'Input - target event report'!D:D,"Private Investment")-MINIFS('Input - target event report'!E:E,'Input - target event report'!L:L,B:B,'Input - target event report'!D:D,"Private Investment"))/(E1113-1))</f>
        <v/>
      </c>
      <c r="E1113">
        <f>COUNTIFS('Input - target event report'!L:L,B1113,'Input - target event report'!D:D, "Private Investment")</f>
        <v/>
      </c>
      <c r="F1113">
        <f>AVERAGEIF(INDEX('Input - companies list'!$A:$BG, 0, MATCH("Clusters 0",'Input - companies list'!$A$1:$BG$1, 0)),'Output - Cluster ranking'!B1113,INDEX('Input - companies list'!$A:$BG, 0, MATCH("Flow",'Input - companies list'!$A$1:$BG$1, 0)))</f>
        <v/>
      </c>
      <c r="G1113">
        <f>AVERAGEIF(INDEX('Input - companies list'!$A:$BG, 0, MATCH("Clusters 0",'Input - companies list'!$A$1:$BG$1, 0)),'Output - Cluster ranking'!B1113,INDEX('Input - companies list'!$A:$BG, 0, MATCH("Inter-Cluster Connectivity",'Input - companies list'!$A$1:$BG$1, 0)))</f>
        <v/>
      </c>
      <c r="H1113">
        <f>IFERROR(PERCENTRANK(C:C,C1113),0)</f>
        <v/>
      </c>
      <c r="I1113">
        <f>IFERROR(1 - PERCENTRANK(D:D,D1113),0)</f>
        <v/>
      </c>
      <c r="J1113">
        <f>IFERROR(PERCENTRANK(E:E,E1113),0)</f>
        <v/>
      </c>
      <c r="K1113">
        <f>IFERROR(1 - PERCENTRANK(F:F,F1113),0)</f>
        <v/>
      </c>
      <c r="L1113">
        <f>IFERROR(PERCENTRANK(G:G,G1113),0)</f>
        <v/>
      </c>
      <c r="M1113">
        <f>H1113*weightA+I1113*weightB+J1113*weightC+K1113*weightD+L1113*weightE</f>
        <v/>
      </c>
    </row>
    <row r="1114" spans="1:13">
      <c r="A1114">
        <f>RANK(M1114,M:M)</f>
        <v/>
      </c>
      <c r="C1114">
        <f>SUMIFS('Input - target event report'!H:H,'Input - target event report'!L:L,B1114,'Input - target event report'!D:D, "Private Investment")</f>
        <v/>
      </c>
      <c r="D1114">
        <f>IF(E1114&lt;2, "N/A", (MAXIFS('Input - target event report'!E:E,'Input - target event report'!L:L,B:B,'Input - target event report'!D:D,"Private Investment")-MINIFS('Input - target event report'!E:E,'Input - target event report'!L:L,B:B,'Input - target event report'!D:D,"Private Investment"))/(E1114-1))</f>
        <v/>
      </c>
      <c r="E1114">
        <f>COUNTIFS('Input - target event report'!L:L,B1114,'Input - target event report'!D:D, "Private Investment")</f>
        <v/>
      </c>
      <c r="F1114">
        <f>AVERAGEIF(INDEX('Input - companies list'!$A:$BG, 0, MATCH("Clusters 0",'Input - companies list'!$A$1:$BG$1, 0)),'Output - Cluster ranking'!B1114,INDEX('Input - companies list'!$A:$BG, 0, MATCH("Flow",'Input - companies list'!$A$1:$BG$1, 0)))</f>
        <v/>
      </c>
      <c r="G1114">
        <f>AVERAGEIF(INDEX('Input - companies list'!$A:$BG, 0, MATCH("Clusters 0",'Input - companies list'!$A$1:$BG$1, 0)),'Output - Cluster ranking'!B1114,INDEX('Input - companies list'!$A:$BG, 0, MATCH("Inter-Cluster Connectivity",'Input - companies list'!$A$1:$BG$1, 0)))</f>
        <v/>
      </c>
      <c r="H1114">
        <f>IFERROR(PERCENTRANK(C:C,C1114),0)</f>
        <v/>
      </c>
      <c r="I1114">
        <f>IFERROR(1 - PERCENTRANK(D:D,D1114),0)</f>
        <v/>
      </c>
      <c r="J1114">
        <f>IFERROR(PERCENTRANK(E:E,E1114),0)</f>
        <v/>
      </c>
      <c r="K1114">
        <f>IFERROR(1 - PERCENTRANK(F:F,F1114),0)</f>
        <v/>
      </c>
      <c r="L1114">
        <f>IFERROR(PERCENTRANK(G:G,G1114),0)</f>
        <v/>
      </c>
      <c r="M1114">
        <f>H1114*weightA+I1114*weightB+J1114*weightC+K1114*weightD+L1114*weightE</f>
        <v/>
      </c>
    </row>
    <row r="1115" spans="1:13">
      <c r="A1115">
        <f>RANK(M1115,M:M)</f>
        <v/>
      </c>
      <c r="C1115">
        <f>SUMIFS('Input - target event report'!H:H,'Input - target event report'!L:L,B1115,'Input - target event report'!D:D, "Private Investment")</f>
        <v/>
      </c>
      <c r="D1115">
        <f>IF(E1115&lt;2, "N/A", (MAXIFS('Input - target event report'!E:E,'Input - target event report'!L:L,B:B,'Input - target event report'!D:D,"Private Investment")-MINIFS('Input - target event report'!E:E,'Input - target event report'!L:L,B:B,'Input - target event report'!D:D,"Private Investment"))/(E1115-1))</f>
        <v/>
      </c>
      <c r="E1115">
        <f>COUNTIFS('Input - target event report'!L:L,B1115,'Input - target event report'!D:D, "Private Investment")</f>
        <v/>
      </c>
      <c r="F1115">
        <f>AVERAGEIF(INDEX('Input - companies list'!$A:$BG, 0, MATCH("Clusters 0",'Input - companies list'!$A$1:$BG$1, 0)),'Output - Cluster ranking'!B1115,INDEX('Input - companies list'!$A:$BG, 0, MATCH("Flow",'Input - companies list'!$A$1:$BG$1, 0)))</f>
        <v/>
      </c>
      <c r="G1115">
        <f>AVERAGEIF(INDEX('Input - companies list'!$A:$BG, 0, MATCH("Clusters 0",'Input - companies list'!$A$1:$BG$1, 0)),'Output - Cluster ranking'!B1115,INDEX('Input - companies list'!$A:$BG, 0, MATCH("Inter-Cluster Connectivity",'Input - companies list'!$A$1:$BG$1, 0)))</f>
        <v/>
      </c>
      <c r="H1115">
        <f>IFERROR(PERCENTRANK(C:C,C1115),0)</f>
        <v/>
      </c>
      <c r="I1115">
        <f>IFERROR(1 - PERCENTRANK(D:D,D1115),0)</f>
        <v/>
      </c>
      <c r="J1115">
        <f>IFERROR(PERCENTRANK(E:E,E1115),0)</f>
        <v/>
      </c>
      <c r="K1115">
        <f>IFERROR(1 - PERCENTRANK(F:F,F1115),0)</f>
        <v/>
      </c>
      <c r="L1115">
        <f>IFERROR(PERCENTRANK(G:G,G1115),0)</f>
        <v/>
      </c>
      <c r="M1115">
        <f>H1115*weightA+I1115*weightB+J1115*weightC+K1115*weightD+L1115*weightE</f>
        <v/>
      </c>
    </row>
    <row r="1116" spans="1:13">
      <c r="A1116">
        <f>RANK(M1116,M:M)</f>
        <v/>
      </c>
      <c r="C1116">
        <f>SUMIFS('Input - target event report'!H:H,'Input - target event report'!L:L,B1116,'Input - target event report'!D:D, "Private Investment")</f>
        <v/>
      </c>
      <c r="D1116">
        <f>IF(E1116&lt;2, "N/A", (MAXIFS('Input - target event report'!E:E,'Input - target event report'!L:L,B:B,'Input - target event report'!D:D,"Private Investment")-MINIFS('Input - target event report'!E:E,'Input - target event report'!L:L,B:B,'Input - target event report'!D:D,"Private Investment"))/(E1116-1))</f>
        <v/>
      </c>
      <c r="E1116">
        <f>COUNTIFS('Input - target event report'!L:L,B1116,'Input - target event report'!D:D, "Private Investment")</f>
        <v/>
      </c>
      <c r="F1116">
        <f>AVERAGEIF(INDEX('Input - companies list'!$A:$BG, 0, MATCH("Clusters 0",'Input - companies list'!$A$1:$BG$1, 0)),'Output - Cluster ranking'!B1116,INDEX('Input - companies list'!$A:$BG, 0, MATCH("Flow",'Input - companies list'!$A$1:$BG$1, 0)))</f>
        <v/>
      </c>
      <c r="G1116">
        <f>AVERAGEIF(INDEX('Input - companies list'!$A:$BG, 0, MATCH("Clusters 0",'Input - companies list'!$A$1:$BG$1, 0)),'Output - Cluster ranking'!B1116,INDEX('Input - companies list'!$A:$BG, 0, MATCH("Inter-Cluster Connectivity",'Input - companies list'!$A$1:$BG$1, 0)))</f>
        <v/>
      </c>
      <c r="H1116">
        <f>IFERROR(PERCENTRANK(C:C,C1116),0)</f>
        <v/>
      </c>
      <c r="I1116">
        <f>IFERROR(1 - PERCENTRANK(D:D,D1116),0)</f>
        <v/>
      </c>
      <c r="J1116">
        <f>IFERROR(PERCENTRANK(E:E,E1116),0)</f>
        <v/>
      </c>
      <c r="K1116">
        <f>IFERROR(1 - PERCENTRANK(F:F,F1116),0)</f>
        <v/>
      </c>
      <c r="L1116">
        <f>IFERROR(PERCENTRANK(G:G,G1116),0)</f>
        <v/>
      </c>
      <c r="M1116">
        <f>H1116*weightA+I1116*weightB+J1116*weightC+K1116*weightD+L1116*weightE</f>
        <v/>
      </c>
    </row>
    <row r="1117" spans="1:13">
      <c r="A1117">
        <f>RANK(M1117,M:M)</f>
        <v/>
      </c>
      <c r="C1117">
        <f>SUMIFS('Input - target event report'!H:H,'Input - target event report'!L:L,B1117,'Input - target event report'!D:D, "Private Investment")</f>
        <v/>
      </c>
      <c r="D1117">
        <f>IF(E1117&lt;2, "N/A", (MAXIFS('Input - target event report'!E:E,'Input - target event report'!L:L,B:B,'Input - target event report'!D:D,"Private Investment")-MINIFS('Input - target event report'!E:E,'Input - target event report'!L:L,B:B,'Input - target event report'!D:D,"Private Investment"))/(E1117-1))</f>
        <v/>
      </c>
      <c r="E1117">
        <f>COUNTIFS('Input - target event report'!L:L,B1117,'Input - target event report'!D:D, "Private Investment")</f>
        <v/>
      </c>
      <c r="F1117">
        <f>AVERAGEIF(INDEX('Input - companies list'!$A:$BG, 0, MATCH("Clusters 0",'Input - companies list'!$A$1:$BG$1, 0)),'Output - Cluster ranking'!B1117,INDEX('Input - companies list'!$A:$BG, 0, MATCH("Flow",'Input - companies list'!$A$1:$BG$1, 0)))</f>
        <v/>
      </c>
      <c r="G1117">
        <f>AVERAGEIF(INDEX('Input - companies list'!$A:$BG, 0, MATCH("Clusters 0",'Input - companies list'!$A$1:$BG$1, 0)),'Output - Cluster ranking'!B1117,INDEX('Input - companies list'!$A:$BG, 0, MATCH("Inter-Cluster Connectivity",'Input - companies list'!$A$1:$BG$1, 0)))</f>
        <v/>
      </c>
      <c r="H1117">
        <f>IFERROR(PERCENTRANK(C:C,C1117),0)</f>
        <v/>
      </c>
      <c r="I1117">
        <f>IFERROR(1 - PERCENTRANK(D:D,D1117),0)</f>
        <v/>
      </c>
      <c r="J1117">
        <f>IFERROR(PERCENTRANK(E:E,E1117),0)</f>
        <v/>
      </c>
      <c r="K1117">
        <f>IFERROR(1 - PERCENTRANK(F:F,F1117),0)</f>
        <v/>
      </c>
      <c r="L1117">
        <f>IFERROR(PERCENTRANK(G:G,G1117),0)</f>
        <v/>
      </c>
      <c r="M1117">
        <f>H1117*weightA+I1117*weightB+J1117*weightC+K1117*weightD+L1117*weightE</f>
        <v/>
      </c>
    </row>
    <row r="1118" spans="1:13">
      <c r="A1118">
        <f>RANK(M1118,M:M)</f>
        <v/>
      </c>
      <c r="C1118">
        <f>SUMIFS('Input - target event report'!H:H,'Input - target event report'!L:L,B1118,'Input - target event report'!D:D, "Private Investment")</f>
        <v/>
      </c>
      <c r="D1118">
        <f>IF(E1118&lt;2, "N/A", (MAXIFS('Input - target event report'!E:E,'Input - target event report'!L:L,B:B,'Input - target event report'!D:D,"Private Investment")-MINIFS('Input - target event report'!E:E,'Input - target event report'!L:L,B:B,'Input - target event report'!D:D,"Private Investment"))/(E1118-1))</f>
        <v/>
      </c>
      <c r="E1118">
        <f>COUNTIFS('Input - target event report'!L:L,B1118,'Input - target event report'!D:D, "Private Investment")</f>
        <v/>
      </c>
      <c r="F1118">
        <f>AVERAGEIF(INDEX('Input - companies list'!$A:$BG, 0, MATCH("Clusters 0",'Input - companies list'!$A$1:$BG$1, 0)),'Output - Cluster ranking'!B1118,INDEX('Input - companies list'!$A:$BG, 0, MATCH("Flow",'Input - companies list'!$A$1:$BG$1, 0)))</f>
        <v/>
      </c>
      <c r="G1118">
        <f>AVERAGEIF(INDEX('Input - companies list'!$A:$BG, 0, MATCH("Clusters 0",'Input - companies list'!$A$1:$BG$1, 0)),'Output - Cluster ranking'!B1118,INDEX('Input - companies list'!$A:$BG, 0, MATCH("Inter-Cluster Connectivity",'Input - companies list'!$A$1:$BG$1, 0)))</f>
        <v/>
      </c>
      <c r="H1118">
        <f>IFERROR(PERCENTRANK(C:C,C1118),0)</f>
        <v/>
      </c>
      <c r="I1118">
        <f>IFERROR(1 - PERCENTRANK(D:D,D1118),0)</f>
        <v/>
      </c>
      <c r="J1118">
        <f>IFERROR(PERCENTRANK(E:E,E1118),0)</f>
        <v/>
      </c>
      <c r="K1118">
        <f>IFERROR(1 - PERCENTRANK(F:F,F1118),0)</f>
        <v/>
      </c>
      <c r="L1118">
        <f>IFERROR(PERCENTRANK(G:G,G1118),0)</f>
        <v/>
      </c>
      <c r="M1118">
        <f>H1118*weightA+I1118*weightB+J1118*weightC+K1118*weightD+L1118*weightE</f>
        <v/>
      </c>
    </row>
    <row r="1119" spans="1:13">
      <c r="A1119">
        <f>RANK(M1119,M:M)</f>
        <v/>
      </c>
      <c r="C1119">
        <f>SUMIFS('Input - target event report'!H:H,'Input - target event report'!L:L,B1119,'Input - target event report'!D:D, "Private Investment")</f>
        <v/>
      </c>
      <c r="D1119">
        <f>IF(E1119&lt;2, "N/A", (MAXIFS('Input - target event report'!E:E,'Input - target event report'!L:L,B:B,'Input - target event report'!D:D,"Private Investment")-MINIFS('Input - target event report'!E:E,'Input - target event report'!L:L,B:B,'Input - target event report'!D:D,"Private Investment"))/(E1119-1))</f>
        <v/>
      </c>
      <c r="E1119">
        <f>COUNTIFS('Input - target event report'!L:L,B1119,'Input - target event report'!D:D, "Private Investment")</f>
        <v/>
      </c>
      <c r="F1119">
        <f>AVERAGEIF(INDEX('Input - companies list'!$A:$BG, 0, MATCH("Clusters 0",'Input - companies list'!$A$1:$BG$1, 0)),'Output - Cluster ranking'!B1119,INDEX('Input - companies list'!$A:$BG, 0, MATCH("Flow",'Input - companies list'!$A$1:$BG$1, 0)))</f>
        <v/>
      </c>
      <c r="G1119">
        <f>AVERAGEIF(INDEX('Input - companies list'!$A:$BG, 0, MATCH("Clusters 0",'Input - companies list'!$A$1:$BG$1, 0)),'Output - Cluster ranking'!B1119,INDEX('Input - companies list'!$A:$BG, 0, MATCH("Inter-Cluster Connectivity",'Input - companies list'!$A$1:$BG$1, 0)))</f>
        <v/>
      </c>
      <c r="H1119">
        <f>IFERROR(PERCENTRANK(C:C,C1119),0)</f>
        <v/>
      </c>
      <c r="I1119">
        <f>IFERROR(1 - PERCENTRANK(D:D,D1119),0)</f>
        <v/>
      </c>
      <c r="J1119">
        <f>IFERROR(PERCENTRANK(E:E,E1119),0)</f>
        <v/>
      </c>
      <c r="K1119">
        <f>IFERROR(1 - PERCENTRANK(F:F,F1119),0)</f>
        <v/>
      </c>
      <c r="L1119">
        <f>IFERROR(PERCENTRANK(G:G,G1119),0)</f>
        <v/>
      </c>
      <c r="M1119">
        <f>H1119*weightA+I1119*weightB+J1119*weightC+K1119*weightD+L1119*weightE</f>
        <v/>
      </c>
    </row>
    <row r="1120" spans="1:13">
      <c r="A1120">
        <f>RANK(M1120,M:M)</f>
        <v/>
      </c>
      <c r="C1120">
        <f>SUMIFS('Input - target event report'!H:H,'Input - target event report'!L:L,B1120,'Input - target event report'!D:D, "Private Investment")</f>
        <v/>
      </c>
      <c r="D1120">
        <f>IF(E1120&lt;2, "N/A", (MAXIFS('Input - target event report'!E:E,'Input - target event report'!L:L,B:B,'Input - target event report'!D:D,"Private Investment")-MINIFS('Input - target event report'!E:E,'Input - target event report'!L:L,B:B,'Input - target event report'!D:D,"Private Investment"))/(E1120-1))</f>
        <v/>
      </c>
      <c r="E1120">
        <f>COUNTIFS('Input - target event report'!L:L,B1120,'Input - target event report'!D:D, "Private Investment")</f>
        <v/>
      </c>
      <c r="F1120">
        <f>AVERAGEIF(INDEX('Input - companies list'!$A:$BG, 0, MATCH("Clusters 0",'Input - companies list'!$A$1:$BG$1, 0)),'Output - Cluster ranking'!B1120,INDEX('Input - companies list'!$A:$BG, 0, MATCH("Flow",'Input - companies list'!$A$1:$BG$1, 0)))</f>
        <v/>
      </c>
      <c r="G1120">
        <f>AVERAGEIF(INDEX('Input - companies list'!$A:$BG, 0, MATCH("Clusters 0",'Input - companies list'!$A$1:$BG$1, 0)),'Output - Cluster ranking'!B1120,INDEX('Input - companies list'!$A:$BG, 0, MATCH("Inter-Cluster Connectivity",'Input - companies list'!$A$1:$BG$1, 0)))</f>
        <v/>
      </c>
      <c r="H1120">
        <f>IFERROR(PERCENTRANK(C:C,C1120),0)</f>
        <v/>
      </c>
      <c r="I1120">
        <f>IFERROR(1 - PERCENTRANK(D:D,D1120),0)</f>
        <v/>
      </c>
      <c r="J1120">
        <f>IFERROR(PERCENTRANK(E:E,E1120),0)</f>
        <v/>
      </c>
      <c r="K1120">
        <f>IFERROR(1 - PERCENTRANK(F:F,F1120),0)</f>
        <v/>
      </c>
      <c r="L1120">
        <f>IFERROR(PERCENTRANK(G:G,G1120),0)</f>
        <v/>
      </c>
      <c r="M1120">
        <f>H1120*weightA+I1120*weightB+J1120*weightC+K1120*weightD+L1120*weightE</f>
        <v/>
      </c>
    </row>
    <row r="1121" spans="1:13">
      <c r="A1121">
        <f>RANK(M1121,M:M)</f>
        <v/>
      </c>
      <c r="C1121">
        <f>SUMIFS('Input - target event report'!H:H,'Input - target event report'!L:L,B1121,'Input - target event report'!D:D, "Private Investment")</f>
        <v/>
      </c>
      <c r="D1121">
        <f>IF(E1121&lt;2, "N/A", (MAXIFS('Input - target event report'!E:E,'Input - target event report'!L:L,B:B,'Input - target event report'!D:D,"Private Investment")-MINIFS('Input - target event report'!E:E,'Input - target event report'!L:L,B:B,'Input - target event report'!D:D,"Private Investment"))/(E1121-1))</f>
        <v/>
      </c>
      <c r="E1121">
        <f>COUNTIFS('Input - target event report'!L:L,B1121,'Input - target event report'!D:D, "Private Investment")</f>
        <v/>
      </c>
      <c r="F1121">
        <f>AVERAGEIF(INDEX('Input - companies list'!$A:$BG, 0, MATCH("Clusters 0",'Input - companies list'!$A$1:$BG$1, 0)),'Output - Cluster ranking'!B1121,INDEX('Input - companies list'!$A:$BG, 0, MATCH("Flow",'Input - companies list'!$A$1:$BG$1, 0)))</f>
        <v/>
      </c>
      <c r="G1121">
        <f>AVERAGEIF(INDEX('Input - companies list'!$A:$BG, 0, MATCH("Clusters 0",'Input - companies list'!$A$1:$BG$1, 0)),'Output - Cluster ranking'!B1121,INDEX('Input - companies list'!$A:$BG, 0, MATCH("Inter-Cluster Connectivity",'Input - companies list'!$A$1:$BG$1, 0)))</f>
        <v/>
      </c>
      <c r="H1121">
        <f>IFERROR(PERCENTRANK(C:C,C1121),0)</f>
        <v/>
      </c>
      <c r="I1121">
        <f>IFERROR(1 - PERCENTRANK(D:D,D1121),0)</f>
        <v/>
      </c>
      <c r="J1121">
        <f>IFERROR(PERCENTRANK(E:E,E1121),0)</f>
        <v/>
      </c>
      <c r="K1121">
        <f>IFERROR(1 - PERCENTRANK(F:F,F1121),0)</f>
        <v/>
      </c>
      <c r="L1121">
        <f>IFERROR(PERCENTRANK(G:G,G1121),0)</f>
        <v/>
      </c>
      <c r="M1121">
        <f>H1121*weightA+I1121*weightB+J1121*weightC+K1121*weightD+L1121*weightE</f>
        <v/>
      </c>
    </row>
    <row r="1122" spans="1:13">
      <c r="A1122">
        <f>RANK(M1122,M:M)</f>
        <v/>
      </c>
      <c r="C1122">
        <f>SUMIFS('Input - target event report'!H:H,'Input - target event report'!L:L,B1122,'Input - target event report'!D:D, "Private Investment")</f>
        <v/>
      </c>
      <c r="D1122">
        <f>IF(E1122&lt;2, "N/A", (MAXIFS('Input - target event report'!E:E,'Input - target event report'!L:L,B:B,'Input - target event report'!D:D,"Private Investment")-MINIFS('Input - target event report'!E:E,'Input - target event report'!L:L,B:B,'Input - target event report'!D:D,"Private Investment"))/(E1122-1))</f>
        <v/>
      </c>
      <c r="E1122">
        <f>COUNTIFS('Input - target event report'!L:L,B1122,'Input - target event report'!D:D, "Private Investment")</f>
        <v/>
      </c>
      <c r="F1122">
        <f>AVERAGEIF(INDEX('Input - companies list'!$A:$BG, 0, MATCH("Clusters 0",'Input - companies list'!$A$1:$BG$1, 0)),'Output - Cluster ranking'!B1122,INDEX('Input - companies list'!$A:$BG, 0, MATCH("Flow",'Input - companies list'!$A$1:$BG$1, 0)))</f>
        <v/>
      </c>
      <c r="G1122">
        <f>AVERAGEIF(INDEX('Input - companies list'!$A:$BG, 0, MATCH("Clusters 0",'Input - companies list'!$A$1:$BG$1, 0)),'Output - Cluster ranking'!B1122,INDEX('Input - companies list'!$A:$BG, 0, MATCH("Inter-Cluster Connectivity",'Input - companies list'!$A$1:$BG$1, 0)))</f>
        <v/>
      </c>
      <c r="H1122">
        <f>IFERROR(PERCENTRANK(C:C,C1122),0)</f>
        <v/>
      </c>
      <c r="I1122">
        <f>IFERROR(1 - PERCENTRANK(D:D,D1122),0)</f>
        <v/>
      </c>
      <c r="J1122">
        <f>IFERROR(PERCENTRANK(E:E,E1122),0)</f>
        <v/>
      </c>
      <c r="K1122">
        <f>IFERROR(1 - PERCENTRANK(F:F,F1122),0)</f>
        <v/>
      </c>
      <c r="L1122">
        <f>IFERROR(PERCENTRANK(G:G,G1122),0)</f>
        <v/>
      </c>
      <c r="M1122">
        <f>H1122*weightA+I1122*weightB+J1122*weightC+K1122*weightD+L1122*weightE</f>
        <v/>
      </c>
    </row>
    <row r="1123" spans="1:13">
      <c r="A1123">
        <f>RANK(M1123,M:M)</f>
        <v/>
      </c>
      <c r="C1123">
        <f>SUMIFS('Input - target event report'!H:H,'Input - target event report'!L:L,B1123,'Input - target event report'!D:D, "Private Investment")</f>
        <v/>
      </c>
      <c r="D1123">
        <f>IF(E1123&lt;2, "N/A", (MAXIFS('Input - target event report'!E:E,'Input - target event report'!L:L,B:B,'Input - target event report'!D:D,"Private Investment")-MINIFS('Input - target event report'!E:E,'Input - target event report'!L:L,B:B,'Input - target event report'!D:D,"Private Investment"))/(E1123-1))</f>
        <v/>
      </c>
      <c r="E1123">
        <f>COUNTIFS('Input - target event report'!L:L,B1123,'Input - target event report'!D:D, "Private Investment")</f>
        <v/>
      </c>
      <c r="F1123">
        <f>AVERAGEIF(INDEX('Input - companies list'!$A:$BG, 0, MATCH("Clusters 0",'Input - companies list'!$A$1:$BG$1, 0)),'Output - Cluster ranking'!B1123,INDEX('Input - companies list'!$A:$BG, 0, MATCH("Flow",'Input - companies list'!$A$1:$BG$1, 0)))</f>
        <v/>
      </c>
      <c r="G1123">
        <f>AVERAGEIF(INDEX('Input - companies list'!$A:$BG, 0, MATCH("Clusters 0",'Input - companies list'!$A$1:$BG$1, 0)),'Output - Cluster ranking'!B1123,INDEX('Input - companies list'!$A:$BG, 0, MATCH("Inter-Cluster Connectivity",'Input - companies list'!$A$1:$BG$1, 0)))</f>
        <v/>
      </c>
      <c r="H1123">
        <f>IFERROR(PERCENTRANK(C:C,C1123),0)</f>
        <v/>
      </c>
      <c r="I1123">
        <f>IFERROR(1 - PERCENTRANK(D:D,D1123),0)</f>
        <v/>
      </c>
      <c r="J1123">
        <f>IFERROR(PERCENTRANK(E:E,E1123),0)</f>
        <v/>
      </c>
      <c r="K1123">
        <f>IFERROR(1 - PERCENTRANK(F:F,F1123),0)</f>
        <v/>
      </c>
      <c r="L1123">
        <f>IFERROR(PERCENTRANK(G:G,G1123),0)</f>
        <v/>
      </c>
      <c r="M1123">
        <f>H1123*weightA+I1123*weightB+J1123*weightC+K1123*weightD+L1123*weightE</f>
        <v/>
      </c>
    </row>
    <row r="1124" spans="1:13">
      <c r="A1124">
        <f>RANK(M1124,M:M)</f>
        <v/>
      </c>
      <c r="C1124">
        <f>SUMIFS('Input - target event report'!H:H,'Input - target event report'!L:L,B1124,'Input - target event report'!D:D, "Private Investment")</f>
        <v/>
      </c>
      <c r="D1124">
        <f>IF(E1124&lt;2, "N/A", (MAXIFS('Input - target event report'!E:E,'Input - target event report'!L:L,B:B,'Input - target event report'!D:D,"Private Investment")-MINIFS('Input - target event report'!E:E,'Input - target event report'!L:L,B:B,'Input - target event report'!D:D,"Private Investment"))/(E1124-1))</f>
        <v/>
      </c>
      <c r="E1124">
        <f>COUNTIFS('Input - target event report'!L:L,B1124,'Input - target event report'!D:D, "Private Investment")</f>
        <v/>
      </c>
      <c r="F1124">
        <f>AVERAGEIF(INDEX('Input - companies list'!$A:$BG, 0, MATCH("Clusters 0",'Input - companies list'!$A$1:$BG$1, 0)),'Output - Cluster ranking'!B1124,INDEX('Input - companies list'!$A:$BG, 0, MATCH("Flow",'Input - companies list'!$A$1:$BG$1, 0)))</f>
        <v/>
      </c>
      <c r="G1124">
        <f>AVERAGEIF(INDEX('Input - companies list'!$A:$BG, 0, MATCH("Clusters 0",'Input - companies list'!$A$1:$BG$1, 0)),'Output - Cluster ranking'!B1124,INDEX('Input - companies list'!$A:$BG, 0, MATCH("Inter-Cluster Connectivity",'Input - companies list'!$A$1:$BG$1, 0)))</f>
        <v/>
      </c>
      <c r="H1124">
        <f>IFERROR(PERCENTRANK(C:C,C1124),0)</f>
        <v/>
      </c>
      <c r="I1124">
        <f>IFERROR(1 - PERCENTRANK(D:D,D1124),0)</f>
        <v/>
      </c>
      <c r="J1124">
        <f>IFERROR(PERCENTRANK(E:E,E1124),0)</f>
        <v/>
      </c>
      <c r="K1124">
        <f>IFERROR(1 - PERCENTRANK(F:F,F1124),0)</f>
        <v/>
      </c>
      <c r="L1124">
        <f>IFERROR(PERCENTRANK(G:G,G1124),0)</f>
        <v/>
      </c>
      <c r="M1124">
        <f>H1124*weightA+I1124*weightB+J1124*weightC+K1124*weightD+L1124*weightE</f>
        <v/>
      </c>
    </row>
    <row r="1125" spans="1:13">
      <c r="A1125">
        <f>RANK(M1125,M:M)</f>
        <v/>
      </c>
      <c r="C1125">
        <f>SUMIFS('Input - target event report'!H:H,'Input - target event report'!L:L,B1125,'Input - target event report'!D:D, "Private Investment")</f>
        <v/>
      </c>
      <c r="D1125">
        <f>IF(E1125&lt;2, "N/A", (MAXIFS('Input - target event report'!E:E,'Input - target event report'!L:L,B:B,'Input - target event report'!D:D,"Private Investment")-MINIFS('Input - target event report'!E:E,'Input - target event report'!L:L,B:B,'Input - target event report'!D:D,"Private Investment"))/(E1125-1))</f>
        <v/>
      </c>
      <c r="E1125">
        <f>COUNTIFS('Input - target event report'!L:L,B1125,'Input - target event report'!D:D, "Private Investment")</f>
        <v/>
      </c>
      <c r="F1125">
        <f>AVERAGEIF(INDEX('Input - companies list'!$A:$BG, 0, MATCH("Clusters 0",'Input - companies list'!$A$1:$BG$1, 0)),'Output - Cluster ranking'!B1125,INDEX('Input - companies list'!$A:$BG, 0, MATCH("Flow",'Input - companies list'!$A$1:$BG$1, 0)))</f>
        <v/>
      </c>
      <c r="G1125">
        <f>AVERAGEIF(INDEX('Input - companies list'!$A:$BG, 0, MATCH("Clusters 0",'Input - companies list'!$A$1:$BG$1, 0)),'Output - Cluster ranking'!B1125,INDEX('Input - companies list'!$A:$BG, 0, MATCH("Inter-Cluster Connectivity",'Input - companies list'!$A$1:$BG$1, 0)))</f>
        <v/>
      </c>
      <c r="H1125">
        <f>IFERROR(PERCENTRANK(C:C,C1125),0)</f>
        <v/>
      </c>
      <c r="I1125">
        <f>IFERROR(1 - PERCENTRANK(D:D,D1125),0)</f>
        <v/>
      </c>
      <c r="J1125">
        <f>IFERROR(PERCENTRANK(E:E,E1125),0)</f>
        <v/>
      </c>
      <c r="K1125">
        <f>IFERROR(1 - PERCENTRANK(F:F,F1125),0)</f>
        <v/>
      </c>
      <c r="L1125">
        <f>IFERROR(PERCENTRANK(G:G,G1125),0)</f>
        <v/>
      </c>
      <c r="M1125">
        <f>H1125*weightA+I1125*weightB+J1125*weightC+K1125*weightD+L1125*weightE</f>
        <v/>
      </c>
    </row>
    <row r="1126" spans="1:13">
      <c r="A1126">
        <f>RANK(M1126,M:M)</f>
        <v/>
      </c>
      <c r="C1126">
        <f>SUMIFS('Input - target event report'!H:H,'Input - target event report'!L:L,B1126,'Input - target event report'!D:D, "Private Investment")</f>
        <v/>
      </c>
      <c r="D1126">
        <f>IF(E1126&lt;2, "N/A", (MAXIFS('Input - target event report'!E:E,'Input - target event report'!L:L,B:B,'Input - target event report'!D:D,"Private Investment")-MINIFS('Input - target event report'!E:E,'Input - target event report'!L:L,B:B,'Input - target event report'!D:D,"Private Investment"))/(E1126-1))</f>
        <v/>
      </c>
      <c r="E1126">
        <f>COUNTIFS('Input - target event report'!L:L,B1126,'Input - target event report'!D:D, "Private Investment")</f>
        <v/>
      </c>
      <c r="F1126">
        <f>AVERAGEIF(INDEX('Input - companies list'!$A:$BG, 0, MATCH("Clusters 0",'Input - companies list'!$A$1:$BG$1, 0)),'Output - Cluster ranking'!B1126,INDEX('Input - companies list'!$A:$BG, 0, MATCH("Flow",'Input - companies list'!$A$1:$BG$1, 0)))</f>
        <v/>
      </c>
      <c r="G1126">
        <f>AVERAGEIF(INDEX('Input - companies list'!$A:$BG, 0, MATCH("Clusters 0",'Input - companies list'!$A$1:$BG$1, 0)),'Output - Cluster ranking'!B1126,INDEX('Input - companies list'!$A:$BG, 0, MATCH("Inter-Cluster Connectivity",'Input - companies list'!$A$1:$BG$1, 0)))</f>
        <v/>
      </c>
      <c r="H1126">
        <f>IFERROR(PERCENTRANK(C:C,C1126),0)</f>
        <v/>
      </c>
      <c r="I1126">
        <f>IFERROR(1 - PERCENTRANK(D:D,D1126),0)</f>
        <v/>
      </c>
      <c r="J1126">
        <f>IFERROR(PERCENTRANK(E:E,E1126),0)</f>
        <v/>
      </c>
      <c r="K1126">
        <f>IFERROR(1 - PERCENTRANK(F:F,F1126),0)</f>
        <v/>
      </c>
      <c r="L1126">
        <f>IFERROR(PERCENTRANK(G:G,G1126),0)</f>
        <v/>
      </c>
      <c r="M1126">
        <f>H1126*weightA+I1126*weightB+J1126*weightC+K1126*weightD+L1126*weightE</f>
        <v/>
      </c>
    </row>
    <row r="1127" spans="1:13">
      <c r="A1127">
        <f>RANK(M1127,M:M)</f>
        <v/>
      </c>
      <c r="C1127">
        <f>SUMIFS('Input - target event report'!H:H,'Input - target event report'!L:L,B1127,'Input - target event report'!D:D, "Private Investment")</f>
        <v/>
      </c>
      <c r="D1127">
        <f>IF(E1127&lt;2, "N/A", (MAXIFS('Input - target event report'!E:E,'Input - target event report'!L:L,B:B,'Input - target event report'!D:D,"Private Investment")-MINIFS('Input - target event report'!E:E,'Input - target event report'!L:L,B:B,'Input - target event report'!D:D,"Private Investment"))/(E1127-1))</f>
        <v/>
      </c>
      <c r="E1127">
        <f>COUNTIFS('Input - target event report'!L:L,B1127,'Input - target event report'!D:D, "Private Investment")</f>
        <v/>
      </c>
      <c r="F1127">
        <f>AVERAGEIF(INDEX('Input - companies list'!$A:$BG, 0, MATCH("Clusters 0",'Input - companies list'!$A$1:$BG$1, 0)),'Output - Cluster ranking'!B1127,INDEX('Input - companies list'!$A:$BG, 0, MATCH("Flow",'Input - companies list'!$A$1:$BG$1, 0)))</f>
        <v/>
      </c>
      <c r="G1127">
        <f>AVERAGEIF(INDEX('Input - companies list'!$A:$BG, 0, MATCH("Clusters 0",'Input - companies list'!$A$1:$BG$1, 0)),'Output - Cluster ranking'!B1127,INDEX('Input - companies list'!$A:$BG, 0, MATCH("Inter-Cluster Connectivity",'Input - companies list'!$A$1:$BG$1, 0)))</f>
        <v/>
      </c>
      <c r="H1127">
        <f>IFERROR(PERCENTRANK(C:C,C1127),0)</f>
        <v/>
      </c>
      <c r="I1127">
        <f>IFERROR(1 - PERCENTRANK(D:D,D1127),0)</f>
        <v/>
      </c>
      <c r="J1127">
        <f>IFERROR(PERCENTRANK(E:E,E1127),0)</f>
        <v/>
      </c>
      <c r="K1127">
        <f>IFERROR(1 - PERCENTRANK(F:F,F1127),0)</f>
        <v/>
      </c>
      <c r="L1127">
        <f>IFERROR(PERCENTRANK(G:G,G1127),0)</f>
        <v/>
      </c>
      <c r="M1127">
        <f>H1127*weightA+I1127*weightB+J1127*weightC+K1127*weightD+L1127*weightE</f>
        <v/>
      </c>
    </row>
    <row r="1128" spans="1:13">
      <c r="A1128">
        <f>RANK(M1128,M:M)</f>
        <v/>
      </c>
      <c r="C1128">
        <f>SUMIFS('Input - target event report'!H:H,'Input - target event report'!L:L,B1128,'Input - target event report'!D:D, "Private Investment")</f>
        <v/>
      </c>
      <c r="D1128">
        <f>IF(E1128&lt;2, "N/A", (MAXIFS('Input - target event report'!E:E,'Input - target event report'!L:L,B:B,'Input - target event report'!D:D,"Private Investment")-MINIFS('Input - target event report'!E:E,'Input - target event report'!L:L,B:B,'Input - target event report'!D:D,"Private Investment"))/(E1128-1))</f>
        <v/>
      </c>
      <c r="E1128">
        <f>COUNTIFS('Input - target event report'!L:L,B1128,'Input - target event report'!D:D, "Private Investment")</f>
        <v/>
      </c>
      <c r="F1128">
        <f>AVERAGEIF(INDEX('Input - companies list'!$A:$BG, 0, MATCH("Clusters 0",'Input - companies list'!$A$1:$BG$1, 0)),'Output - Cluster ranking'!B1128,INDEX('Input - companies list'!$A:$BG, 0, MATCH("Flow",'Input - companies list'!$A$1:$BG$1, 0)))</f>
        <v/>
      </c>
      <c r="G1128">
        <f>AVERAGEIF(INDEX('Input - companies list'!$A:$BG, 0, MATCH("Clusters 0",'Input - companies list'!$A$1:$BG$1, 0)),'Output - Cluster ranking'!B1128,INDEX('Input - companies list'!$A:$BG, 0, MATCH("Inter-Cluster Connectivity",'Input - companies list'!$A$1:$BG$1, 0)))</f>
        <v/>
      </c>
      <c r="H1128">
        <f>IFERROR(PERCENTRANK(C:C,C1128),0)</f>
        <v/>
      </c>
      <c r="I1128">
        <f>IFERROR(1 - PERCENTRANK(D:D,D1128),0)</f>
        <v/>
      </c>
      <c r="J1128">
        <f>IFERROR(PERCENTRANK(E:E,E1128),0)</f>
        <v/>
      </c>
      <c r="K1128">
        <f>IFERROR(1 - PERCENTRANK(F:F,F1128),0)</f>
        <v/>
      </c>
      <c r="L1128">
        <f>IFERROR(PERCENTRANK(G:G,G1128),0)</f>
        <v/>
      </c>
      <c r="M1128">
        <f>H1128*weightA+I1128*weightB+J1128*weightC+K1128*weightD+L1128*weightE</f>
        <v/>
      </c>
    </row>
    <row r="1129" spans="1:13">
      <c r="A1129">
        <f>RANK(M1129,M:M)</f>
        <v/>
      </c>
      <c r="C1129">
        <f>SUMIFS('Input - target event report'!H:H,'Input - target event report'!L:L,B1129,'Input - target event report'!D:D, "Private Investment")</f>
        <v/>
      </c>
      <c r="D1129">
        <f>IF(E1129&lt;2, "N/A", (MAXIFS('Input - target event report'!E:E,'Input - target event report'!L:L,B:B,'Input - target event report'!D:D,"Private Investment")-MINIFS('Input - target event report'!E:E,'Input - target event report'!L:L,B:B,'Input - target event report'!D:D,"Private Investment"))/(E1129-1))</f>
        <v/>
      </c>
      <c r="E1129">
        <f>COUNTIFS('Input - target event report'!L:L,B1129,'Input - target event report'!D:D, "Private Investment")</f>
        <v/>
      </c>
      <c r="F1129">
        <f>AVERAGEIF(INDEX('Input - companies list'!$A:$BG, 0, MATCH("Clusters 0",'Input - companies list'!$A$1:$BG$1, 0)),'Output - Cluster ranking'!B1129,INDEX('Input - companies list'!$A:$BG, 0, MATCH("Flow",'Input - companies list'!$A$1:$BG$1, 0)))</f>
        <v/>
      </c>
      <c r="G1129">
        <f>AVERAGEIF(INDEX('Input - companies list'!$A:$BG, 0, MATCH("Clusters 0",'Input - companies list'!$A$1:$BG$1, 0)),'Output - Cluster ranking'!B1129,INDEX('Input - companies list'!$A:$BG, 0, MATCH("Inter-Cluster Connectivity",'Input - companies list'!$A$1:$BG$1, 0)))</f>
        <v/>
      </c>
      <c r="H1129">
        <f>IFERROR(PERCENTRANK(C:C,C1129),0)</f>
        <v/>
      </c>
      <c r="I1129">
        <f>IFERROR(1 - PERCENTRANK(D:D,D1129),0)</f>
        <v/>
      </c>
      <c r="J1129">
        <f>IFERROR(PERCENTRANK(E:E,E1129),0)</f>
        <v/>
      </c>
      <c r="K1129">
        <f>IFERROR(1 - PERCENTRANK(F:F,F1129),0)</f>
        <v/>
      </c>
      <c r="L1129">
        <f>IFERROR(PERCENTRANK(G:G,G1129),0)</f>
        <v/>
      </c>
      <c r="M1129">
        <f>H1129*weightA+I1129*weightB+J1129*weightC+K1129*weightD+L1129*weightE</f>
        <v/>
      </c>
    </row>
    <row r="1130" spans="1:13">
      <c r="A1130">
        <f>RANK(M1130,M:M)</f>
        <v/>
      </c>
      <c r="C1130">
        <f>SUMIFS('Input - target event report'!H:H,'Input - target event report'!L:L,B1130,'Input - target event report'!D:D, "Private Investment")</f>
        <v/>
      </c>
      <c r="D1130">
        <f>IF(E1130&lt;2, "N/A", (MAXIFS('Input - target event report'!E:E,'Input - target event report'!L:L,B:B,'Input - target event report'!D:D,"Private Investment")-MINIFS('Input - target event report'!E:E,'Input - target event report'!L:L,B:B,'Input - target event report'!D:D,"Private Investment"))/(E1130-1))</f>
        <v/>
      </c>
      <c r="E1130">
        <f>COUNTIFS('Input - target event report'!L:L,B1130,'Input - target event report'!D:D, "Private Investment")</f>
        <v/>
      </c>
      <c r="F1130">
        <f>AVERAGEIF(INDEX('Input - companies list'!$A:$BG, 0, MATCH("Clusters 0",'Input - companies list'!$A$1:$BG$1, 0)),'Output - Cluster ranking'!B1130,INDEX('Input - companies list'!$A:$BG, 0, MATCH("Flow",'Input - companies list'!$A$1:$BG$1, 0)))</f>
        <v/>
      </c>
      <c r="G1130">
        <f>AVERAGEIF(INDEX('Input - companies list'!$A:$BG, 0, MATCH("Clusters 0",'Input - companies list'!$A$1:$BG$1, 0)),'Output - Cluster ranking'!B1130,INDEX('Input - companies list'!$A:$BG, 0, MATCH("Inter-Cluster Connectivity",'Input - companies list'!$A$1:$BG$1, 0)))</f>
        <v/>
      </c>
      <c r="H1130">
        <f>IFERROR(PERCENTRANK(C:C,C1130),0)</f>
        <v/>
      </c>
      <c r="I1130">
        <f>IFERROR(1 - PERCENTRANK(D:D,D1130),0)</f>
        <v/>
      </c>
      <c r="J1130">
        <f>IFERROR(PERCENTRANK(E:E,E1130),0)</f>
        <v/>
      </c>
      <c r="K1130">
        <f>IFERROR(1 - PERCENTRANK(F:F,F1130),0)</f>
        <v/>
      </c>
      <c r="L1130">
        <f>IFERROR(PERCENTRANK(G:G,G1130),0)</f>
        <v/>
      </c>
      <c r="M1130">
        <f>H1130*weightA+I1130*weightB+J1130*weightC+K1130*weightD+L1130*weightE</f>
        <v/>
      </c>
    </row>
    <row r="1131" spans="1:13">
      <c r="A1131">
        <f>RANK(M1131,M:M)</f>
        <v/>
      </c>
      <c r="C1131">
        <f>SUMIFS('Input - target event report'!H:H,'Input - target event report'!L:L,B1131,'Input - target event report'!D:D, "Private Investment")</f>
        <v/>
      </c>
      <c r="D1131">
        <f>IF(E1131&lt;2, "N/A", (MAXIFS('Input - target event report'!E:E,'Input - target event report'!L:L,B:B,'Input - target event report'!D:D,"Private Investment")-MINIFS('Input - target event report'!E:E,'Input - target event report'!L:L,B:B,'Input - target event report'!D:D,"Private Investment"))/(E1131-1))</f>
        <v/>
      </c>
      <c r="E1131">
        <f>COUNTIFS('Input - target event report'!L:L,B1131,'Input - target event report'!D:D, "Private Investment")</f>
        <v/>
      </c>
      <c r="F1131">
        <f>AVERAGEIF(INDEX('Input - companies list'!$A:$BG, 0, MATCH("Clusters 0",'Input - companies list'!$A$1:$BG$1, 0)),'Output - Cluster ranking'!B1131,INDEX('Input - companies list'!$A:$BG, 0, MATCH("Flow",'Input - companies list'!$A$1:$BG$1, 0)))</f>
        <v/>
      </c>
      <c r="G1131">
        <f>AVERAGEIF(INDEX('Input - companies list'!$A:$BG, 0, MATCH("Clusters 0",'Input - companies list'!$A$1:$BG$1, 0)),'Output - Cluster ranking'!B1131,INDEX('Input - companies list'!$A:$BG, 0, MATCH("Inter-Cluster Connectivity",'Input - companies list'!$A$1:$BG$1, 0)))</f>
        <v/>
      </c>
      <c r="H1131">
        <f>IFERROR(PERCENTRANK(C:C,C1131),0)</f>
        <v/>
      </c>
      <c r="I1131">
        <f>IFERROR(1 - PERCENTRANK(D:D,D1131),0)</f>
        <v/>
      </c>
      <c r="J1131">
        <f>IFERROR(PERCENTRANK(E:E,E1131),0)</f>
        <v/>
      </c>
      <c r="K1131">
        <f>IFERROR(1 - PERCENTRANK(F:F,F1131),0)</f>
        <v/>
      </c>
      <c r="L1131">
        <f>IFERROR(PERCENTRANK(G:G,G1131),0)</f>
        <v/>
      </c>
      <c r="M1131">
        <f>H1131*weightA+I1131*weightB+J1131*weightC+K1131*weightD+L1131*weightE</f>
        <v/>
      </c>
    </row>
    <row r="1132" spans="1:13">
      <c r="A1132">
        <f>RANK(M1132,M:M)</f>
        <v/>
      </c>
      <c r="C1132">
        <f>SUMIFS('Input - target event report'!H:H,'Input - target event report'!L:L,B1132,'Input - target event report'!D:D, "Private Investment")</f>
        <v/>
      </c>
      <c r="D1132">
        <f>IF(E1132&lt;2, "N/A", (MAXIFS('Input - target event report'!E:E,'Input - target event report'!L:L,B:B,'Input - target event report'!D:D,"Private Investment")-MINIFS('Input - target event report'!E:E,'Input - target event report'!L:L,B:B,'Input - target event report'!D:D,"Private Investment"))/(E1132-1))</f>
        <v/>
      </c>
      <c r="E1132">
        <f>COUNTIFS('Input - target event report'!L:L,B1132,'Input - target event report'!D:D, "Private Investment")</f>
        <v/>
      </c>
      <c r="F1132">
        <f>AVERAGEIF(INDEX('Input - companies list'!$A:$BG, 0, MATCH("Clusters 0",'Input - companies list'!$A$1:$BG$1, 0)),'Output - Cluster ranking'!B1132,INDEX('Input - companies list'!$A:$BG, 0, MATCH("Flow",'Input - companies list'!$A$1:$BG$1, 0)))</f>
        <v/>
      </c>
      <c r="G1132">
        <f>AVERAGEIF(INDEX('Input - companies list'!$A:$BG, 0, MATCH("Clusters 0",'Input - companies list'!$A$1:$BG$1, 0)),'Output - Cluster ranking'!B1132,INDEX('Input - companies list'!$A:$BG, 0, MATCH("Inter-Cluster Connectivity",'Input - companies list'!$A$1:$BG$1, 0)))</f>
        <v/>
      </c>
      <c r="H1132">
        <f>IFERROR(PERCENTRANK(C:C,C1132),0)</f>
        <v/>
      </c>
      <c r="I1132">
        <f>IFERROR(1 - PERCENTRANK(D:D,D1132),0)</f>
        <v/>
      </c>
      <c r="J1132">
        <f>IFERROR(PERCENTRANK(E:E,E1132),0)</f>
        <v/>
      </c>
      <c r="K1132">
        <f>IFERROR(1 - PERCENTRANK(F:F,F1132),0)</f>
        <v/>
      </c>
      <c r="L1132">
        <f>IFERROR(PERCENTRANK(G:G,G1132),0)</f>
        <v/>
      </c>
      <c r="M1132">
        <f>H1132*weightA+I1132*weightB+J1132*weightC+K1132*weightD+L1132*weightE</f>
        <v/>
      </c>
    </row>
    <row r="1133" spans="1:13">
      <c r="A1133">
        <f>RANK(M1133,M:M)</f>
        <v/>
      </c>
      <c r="C1133">
        <f>SUMIFS('Input - target event report'!H:H,'Input - target event report'!L:L,B1133,'Input - target event report'!D:D, "Private Investment")</f>
        <v/>
      </c>
      <c r="D1133">
        <f>IF(E1133&lt;2, "N/A", (MAXIFS('Input - target event report'!E:E,'Input - target event report'!L:L,B:B,'Input - target event report'!D:D,"Private Investment")-MINIFS('Input - target event report'!E:E,'Input - target event report'!L:L,B:B,'Input - target event report'!D:D,"Private Investment"))/(E1133-1))</f>
        <v/>
      </c>
      <c r="E1133">
        <f>COUNTIFS('Input - target event report'!L:L,B1133,'Input - target event report'!D:D, "Private Investment")</f>
        <v/>
      </c>
      <c r="F1133">
        <f>AVERAGEIF(INDEX('Input - companies list'!$A:$BG, 0, MATCH("Clusters 0",'Input - companies list'!$A$1:$BG$1, 0)),'Output - Cluster ranking'!B1133,INDEX('Input - companies list'!$A:$BG, 0, MATCH("Flow",'Input - companies list'!$A$1:$BG$1, 0)))</f>
        <v/>
      </c>
      <c r="G1133">
        <f>AVERAGEIF(INDEX('Input - companies list'!$A:$BG, 0, MATCH("Clusters 0",'Input - companies list'!$A$1:$BG$1, 0)),'Output - Cluster ranking'!B1133,INDEX('Input - companies list'!$A:$BG, 0, MATCH("Inter-Cluster Connectivity",'Input - companies list'!$A$1:$BG$1, 0)))</f>
        <v/>
      </c>
      <c r="H1133">
        <f>IFERROR(PERCENTRANK(C:C,C1133),0)</f>
        <v/>
      </c>
      <c r="I1133">
        <f>IFERROR(1 - PERCENTRANK(D:D,D1133),0)</f>
        <v/>
      </c>
      <c r="J1133">
        <f>IFERROR(PERCENTRANK(E:E,E1133),0)</f>
        <v/>
      </c>
      <c r="K1133">
        <f>IFERROR(1 - PERCENTRANK(F:F,F1133),0)</f>
        <v/>
      </c>
      <c r="L1133">
        <f>IFERROR(PERCENTRANK(G:G,G1133),0)</f>
        <v/>
      </c>
      <c r="M1133">
        <f>H1133*weightA+I1133*weightB+J1133*weightC+K1133*weightD+L1133*weightE</f>
        <v/>
      </c>
    </row>
    <row r="1134" spans="1:13">
      <c r="A1134">
        <f>RANK(M1134,M:M)</f>
        <v/>
      </c>
      <c r="C1134">
        <f>SUMIFS('Input - target event report'!H:H,'Input - target event report'!L:L,B1134,'Input - target event report'!D:D, "Private Investment")</f>
        <v/>
      </c>
      <c r="D1134">
        <f>IF(E1134&lt;2, "N/A", (MAXIFS('Input - target event report'!E:E,'Input - target event report'!L:L,B:B,'Input - target event report'!D:D,"Private Investment")-MINIFS('Input - target event report'!E:E,'Input - target event report'!L:L,B:B,'Input - target event report'!D:D,"Private Investment"))/(E1134-1))</f>
        <v/>
      </c>
      <c r="E1134">
        <f>COUNTIFS('Input - target event report'!L:L,B1134,'Input - target event report'!D:D, "Private Investment")</f>
        <v/>
      </c>
      <c r="F1134">
        <f>AVERAGEIF(INDEX('Input - companies list'!$A:$BG, 0, MATCH("Clusters 0",'Input - companies list'!$A$1:$BG$1, 0)),'Output - Cluster ranking'!B1134,INDEX('Input - companies list'!$A:$BG, 0, MATCH("Flow",'Input - companies list'!$A$1:$BG$1, 0)))</f>
        <v/>
      </c>
      <c r="G1134">
        <f>AVERAGEIF(INDEX('Input - companies list'!$A:$BG, 0, MATCH("Clusters 0",'Input - companies list'!$A$1:$BG$1, 0)),'Output - Cluster ranking'!B1134,INDEX('Input - companies list'!$A:$BG, 0, MATCH("Inter-Cluster Connectivity",'Input - companies list'!$A$1:$BG$1, 0)))</f>
        <v/>
      </c>
      <c r="H1134">
        <f>IFERROR(PERCENTRANK(C:C,C1134),0)</f>
        <v/>
      </c>
      <c r="I1134">
        <f>IFERROR(1 - PERCENTRANK(D:D,D1134),0)</f>
        <v/>
      </c>
      <c r="J1134">
        <f>IFERROR(PERCENTRANK(E:E,E1134),0)</f>
        <v/>
      </c>
      <c r="K1134">
        <f>IFERROR(1 - PERCENTRANK(F:F,F1134),0)</f>
        <v/>
      </c>
      <c r="L1134">
        <f>IFERROR(PERCENTRANK(G:G,G1134),0)</f>
        <v/>
      </c>
      <c r="M1134">
        <f>H1134*weightA+I1134*weightB+J1134*weightC+K1134*weightD+L1134*weightE</f>
        <v/>
      </c>
    </row>
    <row r="1135" spans="1:13">
      <c r="A1135">
        <f>RANK(M1135,M:M)</f>
        <v/>
      </c>
      <c r="C1135">
        <f>SUMIFS('Input - target event report'!H:H,'Input - target event report'!L:L,B1135,'Input - target event report'!D:D, "Private Investment")</f>
        <v/>
      </c>
      <c r="D1135">
        <f>IF(E1135&lt;2, "N/A", (MAXIFS('Input - target event report'!E:E,'Input - target event report'!L:L,B:B,'Input - target event report'!D:D,"Private Investment")-MINIFS('Input - target event report'!E:E,'Input - target event report'!L:L,B:B,'Input - target event report'!D:D,"Private Investment"))/(E1135-1))</f>
        <v/>
      </c>
      <c r="E1135">
        <f>COUNTIFS('Input - target event report'!L:L,B1135,'Input - target event report'!D:D, "Private Investment")</f>
        <v/>
      </c>
      <c r="F1135">
        <f>AVERAGEIF(INDEX('Input - companies list'!$A:$BG, 0, MATCH("Clusters 0",'Input - companies list'!$A$1:$BG$1, 0)),'Output - Cluster ranking'!B1135,INDEX('Input - companies list'!$A:$BG, 0, MATCH("Flow",'Input - companies list'!$A$1:$BG$1, 0)))</f>
        <v/>
      </c>
      <c r="G1135">
        <f>AVERAGEIF(INDEX('Input - companies list'!$A:$BG, 0, MATCH("Clusters 0",'Input - companies list'!$A$1:$BG$1, 0)),'Output - Cluster ranking'!B1135,INDEX('Input - companies list'!$A:$BG, 0, MATCH("Inter-Cluster Connectivity",'Input - companies list'!$A$1:$BG$1, 0)))</f>
        <v/>
      </c>
      <c r="H1135">
        <f>IFERROR(PERCENTRANK(C:C,C1135),0)</f>
        <v/>
      </c>
      <c r="I1135">
        <f>IFERROR(1 - PERCENTRANK(D:D,D1135),0)</f>
        <v/>
      </c>
      <c r="J1135">
        <f>IFERROR(PERCENTRANK(E:E,E1135),0)</f>
        <v/>
      </c>
      <c r="K1135">
        <f>IFERROR(1 - PERCENTRANK(F:F,F1135),0)</f>
        <v/>
      </c>
      <c r="L1135">
        <f>IFERROR(PERCENTRANK(G:G,G1135),0)</f>
        <v/>
      </c>
      <c r="M1135">
        <f>H1135*weightA+I1135*weightB+J1135*weightC+K1135*weightD+L1135*weightE</f>
        <v/>
      </c>
    </row>
    <row r="1136" spans="1:13">
      <c r="A1136">
        <f>RANK(M1136,M:M)</f>
        <v/>
      </c>
      <c r="C1136">
        <f>SUMIFS('Input - target event report'!H:H,'Input - target event report'!L:L,B1136,'Input - target event report'!D:D, "Private Investment")</f>
        <v/>
      </c>
      <c r="D1136">
        <f>IF(E1136&lt;2, "N/A", (MAXIFS('Input - target event report'!E:E,'Input - target event report'!L:L,B:B,'Input - target event report'!D:D,"Private Investment")-MINIFS('Input - target event report'!E:E,'Input - target event report'!L:L,B:B,'Input - target event report'!D:D,"Private Investment"))/(E1136-1))</f>
        <v/>
      </c>
      <c r="E1136">
        <f>COUNTIFS('Input - target event report'!L:L,B1136,'Input - target event report'!D:D, "Private Investment")</f>
        <v/>
      </c>
      <c r="F1136">
        <f>AVERAGEIF(INDEX('Input - companies list'!$A:$BG, 0, MATCH("Clusters 0",'Input - companies list'!$A$1:$BG$1, 0)),'Output - Cluster ranking'!B1136,INDEX('Input - companies list'!$A:$BG, 0, MATCH("Flow",'Input - companies list'!$A$1:$BG$1, 0)))</f>
        <v/>
      </c>
      <c r="G1136">
        <f>AVERAGEIF(INDEX('Input - companies list'!$A:$BG, 0, MATCH("Clusters 0",'Input - companies list'!$A$1:$BG$1, 0)),'Output - Cluster ranking'!B1136,INDEX('Input - companies list'!$A:$BG, 0, MATCH("Inter-Cluster Connectivity",'Input - companies list'!$A$1:$BG$1, 0)))</f>
        <v/>
      </c>
      <c r="H1136">
        <f>IFERROR(PERCENTRANK(C:C,C1136),0)</f>
        <v/>
      </c>
      <c r="I1136">
        <f>IFERROR(1 - PERCENTRANK(D:D,D1136),0)</f>
        <v/>
      </c>
      <c r="J1136">
        <f>IFERROR(PERCENTRANK(E:E,E1136),0)</f>
        <v/>
      </c>
      <c r="K1136">
        <f>IFERROR(1 - PERCENTRANK(F:F,F1136),0)</f>
        <v/>
      </c>
      <c r="L1136">
        <f>IFERROR(PERCENTRANK(G:G,G1136),0)</f>
        <v/>
      </c>
      <c r="M1136">
        <f>H1136*weightA+I1136*weightB+J1136*weightC+K1136*weightD+L1136*weightE</f>
        <v/>
      </c>
    </row>
    <row r="1137" spans="1:13">
      <c r="A1137">
        <f>RANK(M1137,M:M)</f>
        <v/>
      </c>
      <c r="C1137">
        <f>SUMIFS('Input - target event report'!H:H,'Input - target event report'!L:L,B1137,'Input - target event report'!D:D, "Private Investment")</f>
        <v/>
      </c>
      <c r="D1137">
        <f>IF(E1137&lt;2, "N/A", (MAXIFS('Input - target event report'!E:E,'Input - target event report'!L:L,B:B,'Input - target event report'!D:D,"Private Investment")-MINIFS('Input - target event report'!E:E,'Input - target event report'!L:L,B:B,'Input - target event report'!D:D,"Private Investment"))/(E1137-1))</f>
        <v/>
      </c>
      <c r="E1137">
        <f>COUNTIFS('Input - target event report'!L:L,B1137,'Input - target event report'!D:D, "Private Investment")</f>
        <v/>
      </c>
      <c r="F1137">
        <f>AVERAGEIF(INDEX('Input - companies list'!$A:$BG, 0, MATCH("Clusters 0",'Input - companies list'!$A$1:$BG$1, 0)),'Output - Cluster ranking'!B1137,INDEX('Input - companies list'!$A:$BG, 0, MATCH("Flow",'Input - companies list'!$A$1:$BG$1, 0)))</f>
        <v/>
      </c>
      <c r="G1137">
        <f>AVERAGEIF(INDEX('Input - companies list'!$A:$BG, 0, MATCH("Clusters 0",'Input - companies list'!$A$1:$BG$1, 0)),'Output - Cluster ranking'!B1137,INDEX('Input - companies list'!$A:$BG, 0, MATCH("Inter-Cluster Connectivity",'Input - companies list'!$A$1:$BG$1, 0)))</f>
        <v/>
      </c>
      <c r="H1137">
        <f>IFERROR(PERCENTRANK(C:C,C1137),0)</f>
        <v/>
      </c>
      <c r="I1137">
        <f>IFERROR(1 - PERCENTRANK(D:D,D1137),0)</f>
        <v/>
      </c>
      <c r="J1137">
        <f>IFERROR(PERCENTRANK(E:E,E1137),0)</f>
        <v/>
      </c>
      <c r="K1137">
        <f>IFERROR(1 - PERCENTRANK(F:F,F1137),0)</f>
        <v/>
      </c>
      <c r="L1137">
        <f>IFERROR(PERCENTRANK(G:G,G1137),0)</f>
        <v/>
      </c>
      <c r="M1137">
        <f>H1137*weightA+I1137*weightB+J1137*weightC+K1137*weightD+L1137*weightE</f>
        <v/>
      </c>
    </row>
    <row r="1138" spans="1:13">
      <c r="A1138">
        <f>RANK(M1138,M:M)</f>
        <v/>
      </c>
      <c r="C1138">
        <f>SUMIFS('Input - target event report'!H:H,'Input - target event report'!L:L,B1138,'Input - target event report'!D:D, "Private Investment")</f>
        <v/>
      </c>
      <c r="D1138">
        <f>IF(E1138&lt;2, "N/A", (MAXIFS('Input - target event report'!E:E,'Input - target event report'!L:L,B:B,'Input - target event report'!D:D,"Private Investment")-MINIFS('Input - target event report'!E:E,'Input - target event report'!L:L,B:B,'Input - target event report'!D:D,"Private Investment"))/(E1138-1))</f>
        <v/>
      </c>
      <c r="E1138">
        <f>COUNTIFS('Input - target event report'!L:L,B1138,'Input - target event report'!D:D, "Private Investment")</f>
        <v/>
      </c>
      <c r="F1138">
        <f>AVERAGEIF(INDEX('Input - companies list'!$A:$BG, 0, MATCH("Clusters 0",'Input - companies list'!$A$1:$BG$1, 0)),'Output - Cluster ranking'!B1138,INDEX('Input - companies list'!$A:$BG, 0, MATCH("Flow",'Input - companies list'!$A$1:$BG$1, 0)))</f>
        <v/>
      </c>
      <c r="G1138">
        <f>AVERAGEIF(INDEX('Input - companies list'!$A:$BG, 0, MATCH("Clusters 0",'Input - companies list'!$A$1:$BG$1, 0)),'Output - Cluster ranking'!B1138,INDEX('Input - companies list'!$A:$BG, 0, MATCH("Inter-Cluster Connectivity",'Input - companies list'!$A$1:$BG$1, 0)))</f>
        <v/>
      </c>
      <c r="H1138">
        <f>IFERROR(PERCENTRANK(C:C,C1138),0)</f>
        <v/>
      </c>
      <c r="I1138">
        <f>IFERROR(1 - PERCENTRANK(D:D,D1138),0)</f>
        <v/>
      </c>
      <c r="J1138">
        <f>IFERROR(PERCENTRANK(E:E,E1138),0)</f>
        <v/>
      </c>
      <c r="K1138">
        <f>IFERROR(1 - PERCENTRANK(F:F,F1138),0)</f>
        <v/>
      </c>
      <c r="L1138">
        <f>IFERROR(PERCENTRANK(G:G,G1138),0)</f>
        <v/>
      </c>
      <c r="M1138">
        <f>H1138*weightA+I1138*weightB+J1138*weightC+K1138*weightD+L1138*weightE</f>
        <v/>
      </c>
    </row>
    <row r="1139" spans="1:13">
      <c r="A1139">
        <f>RANK(M1139,M:M)</f>
        <v/>
      </c>
      <c r="C1139">
        <f>SUMIFS('Input - target event report'!H:H,'Input - target event report'!L:L,B1139,'Input - target event report'!D:D, "Private Investment")</f>
        <v/>
      </c>
      <c r="D1139">
        <f>IF(E1139&lt;2, "N/A", (MAXIFS('Input - target event report'!E:E,'Input - target event report'!L:L,B:B,'Input - target event report'!D:D,"Private Investment")-MINIFS('Input - target event report'!E:E,'Input - target event report'!L:L,B:B,'Input - target event report'!D:D,"Private Investment"))/(E1139-1))</f>
        <v/>
      </c>
      <c r="E1139">
        <f>COUNTIFS('Input - target event report'!L:L,B1139,'Input - target event report'!D:D, "Private Investment")</f>
        <v/>
      </c>
      <c r="F1139">
        <f>AVERAGEIF(INDEX('Input - companies list'!$A:$BG, 0, MATCH("Clusters 0",'Input - companies list'!$A$1:$BG$1, 0)),'Output - Cluster ranking'!B1139,INDEX('Input - companies list'!$A:$BG, 0, MATCH("Flow",'Input - companies list'!$A$1:$BG$1, 0)))</f>
        <v/>
      </c>
      <c r="G1139">
        <f>AVERAGEIF(INDEX('Input - companies list'!$A:$BG, 0, MATCH("Clusters 0",'Input - companies list'!$A$1:$BG$1, 0)),'Output - Cluster ranking'!B1139,INDEX('Input - companies list'!$A:$BG, 0, MATCH("Inter-Cluster Connectivity",'Input - companies list'!$A$1:$BG$1, 0)))</f>
        <v/>
      </c>
      <c r="H1139">
        <f>IFERROR(PERCENTRANK(C:C,C1139),0)</f>
        <v/>
      </c>
      <c r="I1139">
        <f>IFERROR(1 - PERCENTRANK(D:D,D1139),0)</f>
        <v/>
      </c>
      <c r="J1139">
        <f>IFERROR(PERCENTRANK(E:E,E1139),0)</f>
        <v/>
      </c>
      <c r="K1139">
        <f>IFERROR(1 - PERCENTRANK(F:F,F1139),0)</f>
        <v/>
      </c>
      <c r="L1139">
        <f>IFERROR(PERCENTRANK(G:G,G1139),0)</f>
        <v/>
      </c>
      <c r="M1139">
        <f>H1139*weightA+I1139*weightB+J1139*weightC+K1139*weightD+L1139*weightE</f>
        <v/>
      </c>
    </row>
    <row r="1140" spans="1:13">
      <c r="A1140">
        <f>RANK(M1140,M:M)</f>
        <v/>
      </c>
      <c r="C1140">
        <f>SUMIFS('Input - target event report'!H:H,'Input - target event report'!L:L,B1140,'Input - target event report'!D:D, "Private Investment")</f>
        <v/>
      </c>
      <c r="D1140">
        <f>IF(E1140&lt;2, "N/A", (MAXIFS('Input - target event report'!E:E,'Input - target event report'!L:L,B:B,'Input - target event report'!D:D,"Private Investment")-MINIFS('Input - target event report'!E:E,'Input - target event report'!L:L,B:B,'Input - target event report'!D:D,"Private Investment"))/(E1140-1))</f>
        <v/>
      </c>
      <c r="E1140">
        <f>COUNTIFS('Input - target event report'!L:L,B1140,'Input - target event report'!D:D, "Private Investment")</f>
        <v/>
      </c>
      <c r="F1140">
        <f>AVERAGEIF(INDEX('Input - companies list'!$A:$BG, 0, MATCH("Clusters 0",'Input - companies list'!$A$1:$BG$1, 0)),'Output - Cluster ranking'!B1140,INDEX('Input - companies list'!$A:$BG, 0, MATCH("Flow",'Input - companies list'!$A$1:$BG$1, 0)))</f>
        <v/>
      </c>
      <c r="G1140">
        <f>AVERAGEIF(INDEX('Input - companies list'!$A:$BG, 0, MATCH("Clusters 0",'Input - companies list'!$A$1:$BG$1, 0)),'Output - Cluster ranking'!B1140,INDEX('Input - companies list'!$A:$BG, 0, MATCH("Inter-Cluster Connectivity",'Input - companies list'!$A$1:$BG$1, 0)))</f>
        <v/>
      </c>
      <c r="H1140">
        <f>IFERROR(PERCENTRANK(C:C,C1140),0)</f>
        <v/>
      </c>
      <c r="I1140">
        <f>IFERROR(1 - PERCENTRANK(D:D,D1140),0)</f>
        <v/>
      </c>
      <c r="J1140">
        <f>IFERROR(PERCENTRANK(E:E,E1140),0)</f>
        <v/>
      </c>
      <c r="K1140">
        <f>IFERROR(1 - PERCENTRANK(F:F,F1140),0)</f>
        <v/>
      </c>
      <c r="L1140">
        <f>IFERROR(PERCENTRANK(G:G,G1140),0)</f>
        <v/>
      </c>
      <c r="M1140">
        <f>H1140*weightA+I1140*weightB+J1140*weightC+K1140*weightD+L1140*weightE</f>
        <v/>
      </c>
    </row>
    <row r="1141" spans="1:13">
      <c r="A1141">
        <f>RANK(M1141,M:M)</f>
        <v/>
      </c>
      <c r="C1141">
        <f>SUMIFS('Input - target event report'!H:H,'Input - target event report'!L:L,B1141,'Input - target event report'!D:D, "Private Investment")</f>
        <v/>
      </c>
      <c r="D1141">
        <f>IF(E1141&lt;2, "N/A", (MAXIFS('Input - target event report'!E:E,'Input - target event report'!L:L,B:B,'Input - target event report'!D:D,"Private Investment")-MINIFS('Input - target event report'!E:E,'Input - target event report'!L:L,B:B,'Input - target event report'!D:D,"Private Investment"))/(E1141-1))</f>
        <v/>
      </c>
      <c r="E1141">
        <f>COUNTIFS('Input - target event report'!L:L,B1141,'Input - target event report'!D:D, "Private Investment")</f>
        <v/>
      </c>
      <c r="F1141">
        <f>AVERAGEIF(INDEX('Input - companies list'!$A:$BG, 0, MATCH("Clusters 0",'Input - companies list'!$A$1:$BG$1, 0)),'Output - Cluster ranking'!B1141,INDEX('Input - companies list'!$A:$BG, 0, MATCH("Flow",'Input - companies list'!$A$1:$BG$1, 0)))</f>
        <v/>
      </c>
      <c r="G1141">
        <f>AVERAGEIF(INDEX('Input - companies list'!$A:$BG, 0, MATCH("Clusters 0",'Input - companies list'!$A$1:$BG$1, 0)),'Output - Cluster ranking'!B1141,INDEX('Input - companies list'!$A:$BG, 0, MATCH("Inter-Cluster Connectivity",'Input - companies list'!$A$1:$BG$1, 0)))</f>
        <v/>
      </c>
      <c r="H1141">
        <f>IFERROR(PERCENTRANK(C:C,C1141),0)</f>
        <v/>
      </c>
      <c r="I1141">
        <f>IFERROR(1 - PERCENTRANK(D:D,D1141),0)</f>
        <v/>
      </c>
      <c r="J1141">
        <f>IFERROR(PERCENTRANK(E:E,E1141),0)</f>
        <v/>
      </c>
      <c r="K1141">
        <f>IFERROR(1 - PERCENTRANK(F:F,F1141),0)</f>
        <v/>
      </c>
      <c r="L1141">
        <f>IFERROR(PERCENTRANK(G:G,G1141),0)</f>
        <v/>
      </c>
      <c r="M1141">
        <f>H1141*weightA+I1141*weightB+J1141*weightC+K1141*weightD+L1141*weightE</f>
        <v/>
      </c>
    </row>
    <row r="1142" spans="1:13">
      <c r="A1142">
        <f>RANK(M1142,M:M)</f>
        <v/>
      </c>
      <c r="C1142">
        <f>SUMIFS('Input - target event report'!H:H,'Input - target event report'!L:L,B1142,'Input - target event report'!D:D, "Private Investment")</f>
        <v/>
      </c>
      <c r="D1142">
        <f>IF(E1142&lt;2, "N/A", (MAXIFS('Input - target event report'!E:E,'Input - target event report'!L:L,B:B,'Input - target event report'!D:D,"Private Investment")-MINIFS('Input - target event report'!E:E,'Input - target event report'!L:L,B:B,'Input - target event report'!D:D,"Private Investment"))/(E1142-1))</f>
        <v/>
      </c>
      <c r="E1142">
        <f>COUNTIFS('Input - target event report'!L:L,B1142,'Input - target event report'!D:D, "Private Investment")</f>
        <v/>
      </c>
      <c r="F1142">
        <f>AVERAGEIF(INDEX('Input - companies list'!$A:$BG, 0, MATCH("Clusters 0",'Input - companies list'!$A$1:$BG$1, 0)),'Output - Cluster ranking'!B1142,INDEX('Input - companies list'!$A:$BG, 0, MATCH("Flow",'Input - companies list'!$A$1:$BG$1, 0)))</f>
        <v/>
      </c>
      <c r="G1142">
        <f>AVERAGEIF(INDEX('Input - companies list'!$A:$BG, 0, MATCH("Clusters 0",'Input - companies list'!$A$1:$BG$1, 0)),'Output - Cluster ranking'!B1142,INDEX('Input - companies list'!$A:$BG, 0, MATCH("Inter-Cluster Connectivity",'Input - companies list'!$A$1:$BG$1, 0)))</f>
        <v/>
      </c>
      <c r="H1142">
        <f>IFERROR(PERCENTRANK(C:C,C1142),0)</f>
        <v/>
      </c>
      <c r="I1142">
        <f>IFERROR(1 - PERCENTRANK(D:D,D1142),0)</f>
        <v/>
      </c>
      <c r="J1142">
        <f>IFERROR(PERCENTRANK(E:E,E1142),0)</f>
        <v/>
      </c>
      <c r="K1142">
        <f>IFERROR(1 - PERCENTRANK(F:F,F1142),0)</f>
        <v/>
      </c>
      <c r="L1142">
        <f>IFERROR(PERCENTRANK(G:G,G1142),0)</f>
        <v/>
      </c>
      <c r="M1142">
        <f>H1142*weightA+I1142*weightB+J1142*weightC+K1142*weightD+L1142*weightE</f>
        <v/>
      </c>
    </row>
    <row r="1143" spans="1:13">
      <c r="A1143">
        <f>RANK(M1143,M:M)</f>
        <v/>
      </c>
      <c r="C1143">
        <f>SUMIFS('Input - target event report'!H:H,'Input - target event report'!L:L,B1143,'Input - target event report'!D:D, "Private Investment")</f>
        <v/>
      </c>
      <c r="D1143">
        <f>IF(E1143&lt;2, "N/A", (MAXIFS('Input - target event report'!E:E,'Input - target event report'!L:L,B:B,'Input - target event report'!D:D,"Private Investment")-MINIFS('Input - target event report'!E:E,'Input - target event report'!L:L,B:B,'Input - target event report'!D:D,"Private Investment"))/(E1143-1))</f>
        <v/>
      </c>
      <c r="E1143">
        <f>COUNTIFS('Input - target event report'!L:L,B1143,'Input - target event report'!D:D, "Private Investment")</f>
        <v/>
      </c>
      <c r="F1143">
        <f>AVERAGEIF(INDEX('Input - companies list'!$A:$BG, 0, MATCH("Clusters 0",'Input - companies list'!$A$1:$BG$1, 0)),'Output - Cluster ranking'!B1143,INDEX('Input - companies list'!$A:$BG, 0, MATCH("Flow",'Input - companies list'!$A$1:$BG$1, 0)))</f>
        <v/>
      </c>
      <c r="G1143">
        <f>AVERAGEIF(INDEX('Input - companies list'!$A:$BG, 0, MATCH("Clusters 0",'Input - companies list'!$A$1:$BG$1, 0)),'Output - Cluster ranking'!B1143,INDEX('Input - companies list'!$A:$BG, 0, MATCH("Inter-Cluster Connectivity",'Input - companies list'!$A$1:$BG$1, 0)))</f>
        <v/>
      </c>
      <c r="H1143">
        <f>IFERROR(PERCENTRANK(C:C,C1143),0)</f>
        <v/>
      </c>
      <c r="I1143">
        <f>IFERROR(1 - PERCENTRANK(D:D,D1143),0)</f>
        <v/>
      </c>
      <c r="J1143">
        <f>IFERROR(PERCENTRANK(E:E,E1143),0)</f>
        <v/>
      </c>
      <c r="K1143">
        <f>IFERROR(1 - PERCENTRANK(F:F,F1143),0)</f>
        <v/>
      </c>
      <c r="L1143">
        <f>IFERROR(PERCENTRANK(G:G,G1143),0)</f>
        <v/>
      </c>
      <c r="M1143">
        <f>H1143*weightA+I1143*weightB+J1143*weightC+K1143*weightD+L1143*weightE</f>
        <v/>
      </c>
    </row>
    <row r="1144" spans="1:13">
      <c r="A1144">
        <f>RANK(M1144,M:M)</f>
        <v/>
      </c>
      <c r="C1144">
        <f>SUMIFS('Input - target event report'!H:H,'Input - target event report'!L:L,B1144,'Input - target event report'!D:D, "Private Investment")</f>
        <v/>
      </c>
      <c r="D1144">
        <f>IF(E1144&lt;2, "N/A", (MAXIFS('Input - target event report'!E:E,'Input - target event report'!L:L,B:B,'Input - target event report'!D:D,"Private Investment")-MINIFS('Input - target event report'!E:E,'Input - target event report'!L:L,B:B,'Input - target event report'!D:D,"Private Investment"))/(E1144-1))</f>
        <v/>
      </c>
      <c r="E1144">
        <f>COUNTIFS('Input - target event report'!L:L,B1144,'Input - target event report'!D:D, "Private Investment")</f>
        <v/>
      </c>
      <c r="F1144">
        <f>AVERAGEIF(INDEX('Input - companies list'!$A:$BG, 0, MATCH("Clusters 0",'Input - companies list'!$A$1:$BG$1, 0)),'Output - Cluster ranking'!B1144,INDEX('Input - companies list'!$A:$BG, 0, MATCH("Flow",'Input - companies list'!$A$1:$BG$1, 0)))</f>
        <v/>
      </c>
      <c r="G1144">
        <f>AVERAGEIF(INDEX('Input - companies list'!$A:$BG, 0, MATCH("Clusters 0",'Input - companies list'!$A$1:$BG$1, 0)),'Output - Cluster ranking'!B1144,INDEX('Input - companies list'!$A:$BG, 0, MATCH("Inter-Cluster Connectivity",'Input - companies list'!$A$1:$BG$1, 0)))</f>
        <v/>
      </c>
      <c r="H1144">
        <f>IFERROR(PERCENTRANK(C:C,C1144),0)</f>
        <v/>
      </c>
      <c r="I1144">
        <f>IFERROR(1 - PERCENTRANK(D:D,D1144),0)</f>
        <v/>
      </c>
      <c r="J1144">
        <f>IFERROR(PERCENTRANK(E:E,E1144),0)</f>
        <v/>
      </c>
      <c r="K1144">
        <f>IFERROR(1 - PERCENTRANK(F:F,F1144),0)</f>
        <v/>
      </c>
      <c r="L1144">
        <f>IFERROR(PERCENTRANK(G:G,G1144),0)</f>
        <v/>
      </c>
      <c r="M1144">
        <f>H1144*weightA+I1144*weightB+J1144*weightC+K1144*weightD+L1144*weightE</f>
        <v/>
      </c>
    </row>
    <row r="1145" spans="1:13">
      <c r="A1145">
        <f>RANK(M1145,M:M)</f>
        <v/>
      </c>
      <c r="C1145">
        <f>SUMIFS('Input - target event report'!H:H,'Input - target event report'!L:L,B1145,'Input - target event report'!D:D, "Private Investment")</f>
        <v/>
      </c>
      <c r="D1145">
        <f>IF(E1145&lt;2, "N/A", (MAXIFS('Input - target event report'!E:E,'Input - target event report'!L:L,B:B,'Input - target event report'!D:D,"Private Investment")-MINIFS('Input - target event report'!E:E,'Input - target event report'!L:L,B:B,'Input - target event report'!D:D,"Private Investment"))/(E1145-1))</f>
        <v/>
      </c>
      <c r="E1145">
        <f>COUNTIFS('Input - target event report'!L:L,B1145,'Input - target event report'!D:D, "Private Investment")</f>
        <v/>
      </c>
      <c r="F1145">
        <f>AVERAGEIF(INDEX('Input - companies list'!$A:$BG, 0, MATCH("Clusters 0",'Input - companies list'!$A$1:$BG$1, 0)),'Output - Cluster ranking'!B1145,INDEX('Input - companies list'!$A:$BG, 0, MATCH("Flow",'Input - companies list'!$A$1:$BG$1, 0)))</f>
        <v/>
      </c>
      <c r="G1145">
        <f>AVERAGEIF(INDEX('Input - companies list'!$A:$BG, 0, MATCH("Clusters 0",'Input - companies list'!$A$1:$BG$1, 0)),'Output - Cluster ranking'!B1145,INDEX('Input - companies list'!$A:$BG, 0, MATCH("Inter-Cluster Connectivity",'Input - companies list'!$A$1:$BG$1, 0)))</f>
        <v/>
      </c>
      <c r="H1145">
        <f>IFERROR(PERCENTRANK(C:C,C1145),0)</f>
        <v/>
      </c>
      <c r="I1145">
        <f>IFERROR(1 - PERCENTRANK(D:D,D1145),0)</f>
        <v/>
      </c>
      <c r="J1145">
        <f>IFERROR(PERCENTRANK(E:E,E1145),0)</f>
        <v/>
      </c>
      <c r="K1145">
        <f>IFERROR(1 - PERCENTRANK(F:F,F1145),0)</f>
        <v/>
      </c>
      <c r="L1145">
        <f>IFERROR(PERCENTRANK(G:G,G1145),0)</f>
        <v/>
      </c>
      <c r="M1145">
        <f>H1145*weightA+I1145*weightB+J1145*weightC+K1145*weightD+L1145*weightE</f>
        <v/>
      </c>
    </row>
    <row r="1146" spans="1:13">
      <c r="A1146">
        <f>RANK(M1146,M:M)</f>
        <v/>
      </c>
      <c r="C1146">
        <f>SUMIFS('Input - target event report'!H:H,'Input - target event report'!L:L,B1146,'Input - target event report'!D:D, "Private Investment")</f>
        <v/>
      </c>
      <c r="D1146">
        <f>IF(E1146&lt;2, "N/A", (MAXIFS('Input - target event report'!E:E,'Input - target event report'!L:L,B:B,'Input - target event report'!D:D,"Private Investment")-MINIFS('Input - target event report'!E:E,'Input - target event report'!L:L,B:B,'Input - target event report'!D:D,"Private Investment"))/(E1146-1))</f>
        <v/>
      </c>
      <c r="E1146">
        <f>COUNTIFS('Input - target event report'!L:L,B1146,'Input - target event report'!D:D, "Private Investment")</f>
        <v/>
      </c>
      <c r="F1146">
        <f>AVERAGEIF(INDEX('Input - companies list'!$A:$BG, 0, MATCH("Clusters 0",'Input - companies list'!$A$1:$BG$1, 0)),'Output - Cluster ranking'!B1146,INDEX('Input - companies list'!$A:$BG, 0, MATCH("Flow",'Input - companies list'!$A$1:$BG$1, 0)))</f>
        <v/>
      </c>
      <c r="G1146">
        <f>AVERAGEIF(INDEX('Input - companies list'!$A:$BG, 0, MATCH("Clusters 0",'Input - companies list'!$A$1:$BG$1, 0)),'Output - Cluster ranking'!B1146,INDEX('Input - companies list'!$A:$BG, 0, MATCH("Inter-Cluster Connectivity",'Input - companies list'!$A$1:$BG$1, 0)))</f>
        <v/>
      </c>
      <c r="H1146">
        <f>IFERROR(PERCENTRANK(C:C,C1146),0)</f>
        <v/>
      </c>
      <c r="I1146">
        <f>IFERROR(1 - PERCENTRANK(D:D,D1146),0)</f>
        <v/>
      </c>
      <c r="J1146">
        <f>IFERROR(PERCENTRANK(E:E,E1146),0)</f>
        <v/>
      </c>
      <c r="K1146">
        <f>IFERROR(1 - PERCENTRANK(F:F,F1146),0)</f>
        <v/>
      </c>
      <c r="L1146">
        <f>IFERROR(PERCENTRANK(G:G,G1146),0)</f>
        <v/>
      </c>
      <c r="M1146">
        <f>H1146*weightA+I1146*weightB+J1146*weightC+K1146*weightD+L1146*weightE</f>
        <v/>
      </c>
    </row>
    <row r="1147" spans="1:13">
      <c r="A1147">
        <f>RANK(M1147,M:M)</f>
        <v/>
      </c>
      <c r="C1147">
        <f>SUMIFS('Input - target event report'!H:H,'Input - target event report'!L:L,B1147,'Input - target event report'!D:D, "Private Investment")</f>
        <v/>
      </c>
      <c r="D1147">
        <f>IF(E1147&lt;2, "N/A", (MAXIFS('Input - target event report'!E:E,'Input - target event report'!L:L,B:B,'Input - target event report'!D:D,"Private Investment")-MINIFS('Input - target event report'!E:E,'Input - target event report'!L:L,B:B,'Input - target event report'!D:D,"Private Investment"))/(E1147-1))</f>
        <v/>
      </c>
      <c r="E1147">
        <f>COUNTIFS('Input - target event report'!L:L,B1147,'Input - target event report'!D:D, "Private Investment")</f>
        <v/>
      </c>
      <c r="F1147">
        <f>AVERAGEIF(INDEX('Input - companies list'!$A:$BG, 0, MATCH("Clusters 0",'Input - companies list'!$A$1:$BG$1, 0)),'Output - Cluster ranking'!B1147,INDEX('Input - companies list'!$A:$BG, 0, MATCH("Flow",'Input - companies list'!$A$1:$BG$1, 0)))</f>
        <v/>
      </c>
      <c r="G1147">
        <f>AVERAGEIF(INDEX('Input - companies list'!$A:$BG, 0, MATCH("Clusters 0",'Input - companies list'!$A$1:$BG$1, 0)),'Output - Cluster ranking'!B1147,INDEX('Input - companies list'!$A:$BG, 0, MATCH("Inter-Cluster Connectivity",'Input - companies list'!$A$1:$BG$1, 0)))</f>
        <v/>
      </c>
      <c r="H1147">
        <f>IFERROR(PERCENTRANK(C:C,C1147),0)</f>
        <v/>
      </c>
      <c r="I1147">
        <f>IFERROR(1 - PERCENTRANK(D:D,D1147),0)</f>
        <v/>
      </c>
      <c r="J1147">
        <f>IFERROR(PERCENTRANK(E:E,E1147),0)</f>
        <v/>
      </c>
      <c r="K1147">
        <f>IFERROR(1 - PERCENTRANK(F:F,F1147),0)</f>
        <v/>
      </c>
      <c r="L1147">
        <f>IFERROR(PERCENTRANK(G:G,G1147),0)</f>
        <v/>
      </c>
      <c r="M1147">
        <f>H1147*weightA+I1147*weightB+J1147*weightC+K1147*weightD+L1147*weightE</f>
        <v/>
      </c>
    </row>
    <row r="1148" spans="1:13">
      <c r="A1148">
        <f>RANK(M1148,M:M)</f>
        <v/>
      </c>
      <c r="C1148">
        <f>SUMIFS('Input - target event report'!H:H,'Input - target event report'!L:L,B1148,'Input - target event report'!D:D, "Private Investment")</f>
        <v/>
      </c>
      <c r="D1148">
        <f>IF(E1148&lt;2, "N/A", (MAXIFS('Input - target event report'!E:E,'Input - target event report'!L:L,B:B,'Input - target event report'!D:D,"Private Investment")-MINIFS('Input - target event report'!E:E,'Input - target event report'!L:L,B:B,'Input - target event report'!D:D,"Private Investment"))/(E1148-1))</f>
        <v/>
      </c>
      <c r="E1148">
        <f>COUNTIFS('Input - target event report'!L:L,B1148,'Input - target event report'!D:D, "Private Investment")</f>
        <v/>
      </c>
      <c r="F1148">
        <f>AVERAGEIF(INDEX('Input - companies list'!$A:$BG, 0, MATCH("Clusters 0",'Input - companies list'!$A$1:$BG$1, 0)),'Output - Cluster ranking'!B1148,INDEX('Input - companies list'!$A:$BG, 0, MATCH("Flow",'Input - companies list'!$A$1:$BG$1, 0)))</f>
        <v/>
      </c>
      <c r="G1148">
        <f>AVERAGEIF(INDEX('Input - companies list'!$A:$BG, 0, MATCH("Clusters 0",'Input - companies list'!$A$1:$BG$1, 0)),'Output - Cluster ranking'!B1148,INDEX('Input - companies list'!$A:$BG, 0, MATCH("Inter-Cluster Connectivity",'Input - companies list'!$A$1:$BG$1, 0)))</f>
        <v/>
      </c>
      <c r="H1148">
        <f>IFERROR(PERCENTRANK(C:C,C1148),0)</f>
        <v/>
      </c>
      <c r="I1148">
        <f>IFERROR(1 - PERCENTRANK(D:D,D1148),0)</f>
        <v/>
      </c>
      <c r="J1148">
        <f>IFERROR(PERCENTRANK(E:E,E1148),0)</f>
        <v/>
      </c>
      <c r="K1148">
        <f>IFERROR(1 - PERCENTRANK(F:F,F1148),0)</f>
        <v/>
      </c>
      <c r="L1148">
        <f>IFERROR(PERCENTRANK(G:G,G1148),0)</f>
        <v/>
      </c>
      <c r="M1148">
        <f>H1148*weightA+I1148*weightB+J1148*weightC+K1148*weightD+L1148*weightE</f>
        <v/>
      </c>
    </row>
    <row r="1149" spans="1:13">
      <c r="A1149">
        <f>RANK(M1149,M:M)</f>
        <v/>
      </c>
      <c r="C1149">
        <f>SUMIFS('Input - target event report'!H:H,'Input - target event report'!L:L,B1149,'Input - target event report'!D:D, "Private Investment")</f>
        <v/>
      </c>
      <c r="D1149">
        <f>IF(E1149&lt;2, "N/A", (MAXIFS('Input - target event report'!E:E,'Input - target event report'!L:L,B:B,'Input - target event report'!D:D,"Private Investment")-MINIFS('Input - target event report'!E:E,'Input - target event report'!L:L,B:B,'Input - target event report'!D:D,"Private Investment"))/(E1149-1))</f>
        <v/>
      </c>
      <c r="E1149">
        <f>COUNTIFS('Input - target event report'!L:L,B1149,'Input - target event report'!D:D, "Private Investment")</f>
        <v/>
      </c>
      <c r="F1149">
        <f>AVERAGEIF(INDEX('Input - companies list'!$A:$BG, 0, MATCH("Clusters 0",'Input - companies list'!$A$1:$BG$1, 0)),'Output - Cluster ranking'!B1149,INDEX('Input - companies list'!$A:$BG, 0, MATCH("Flow",'Input - companies list'!$A$1:$BG$1, 0)))</f>
        <v/>
      </c>
      <c r="G1149">
        <f>AVERAGEIF(INDEX('Input - companies list'!$A:$BG, 0, MATCH("Clusters 0",'Input - companies list'!$A$1:$BG$1, 0)),'Output - Cluster ranking'!B1149,INDEX('Input - companies list'!$A:$BG, 0, MATCH("Inter-Cluster Connectivity",'Input - companies list'!$A$1:$BG$1, 0)))</f>
        <v/>
      </c>
      <c r="H1149">
        <f>IFERROR(PERCENTRANK(C:C,C1149),0)</f>
        <v/>
      </c>
      <c r="I1149">
        <f>IFERROR(1 - PERCENTRANK(D:D,D1149),0)</f>
        <v/>
      </c>
      <c r="J1149">
        <f>IFERROR(PERCENTRANK(E:E,E1149),0)</f>
        <v/>
      </c>
      <c r="K1149">
        <f>IFERROR(1 - PERCENTRANK(F:F,F1149),0)</f>
        <v/>
      </c>
      <c r="L1149">
        <f>IFERROR(PERCENTRANK(G:G,G1149),0)</f>
        <v/>
      </c>
      <c r="M1149">
        <f>H1149*weightA+I1149*weightB+J1149*weightC+K1149*weightD+L1149*weightE</f>
        <v/>
      </c>
    </row>
    <row r="1150" spans="1:13">
      <c r="A1150">
        <f>RANK(M1150,M:M)</f>
        <v/>
      </c>
      <c r="C1150">
        <f>SUMIFS('Input - target event report'!H:H,'Input - target event report'!L:L,B1150,'Input - target event report'!D:D, "Private Investment")</f>
        <v/>
      </c>
      <c r="D1150">
        <f>IF(E1150&lt;2, "N/A", (MAXIFS('Input - target event report'!E:E,'Input - target event report'!L:L,B:B,'Input - target event report'!D:D,"Private Investment")-MINIFS('Input - target event report'!E:E,'Input - target event report'!L:L,B:B,'Input - target event report'!D:D,"Private Investment"))/(E1150-1))</f>
        <v/>
      </c>
      <c r="E1150">
        <f>COUNTIFS('Input - target event report'!L:L,B1150,'Input - target event report'!D:D, "Private Investment")</f>
        <v/>
      </c>
      <c r="F1150">
        <f>AVERAGEIF(INDEX('Input - companies list'!$A:$BG, 0, MATCH("Clusters 0",'Input - companies list'!$A$1:$BG$1, 0)),'Output - Cluster ranking'!B1150,INDEX('Input - companies list'!$A:$BG, 0, MATCH("Flow",'Input - companies list'!$A$1:$BG$1, 0)))</f>
        <v/>
      </c>
      <c r="G1150">
        <f>AVERAGEIF(INDEX('Input - companies list'!$A:$BG, 0, MATCH("Clusters 0",'Input - companies list'!$A$1:$BG$1, 0)),'Output - Cluster ranking'!B1150,INDEX('Input - companies list'!$A:$BG, 0, MATCH("Inter-Cluster Connectivity",'Input - companies list'!$A$1:$BG$1, 0)))</f>
        <v/>
      </c>
      <c r="H1150">
        <f>IFERROR(PERCENTRANK(C:C,C1150),0)</f>
        <v/>
      </c>
      <c r="I1150">
        <f>IFERROR(1 - PERCENTRANK(D:D,D1150),0)</f>
        <v/>
      </c>
      <c r="J1150">
        <f>IFERROR(PERCENTRANK(E:E,E1150),0)</f>
        <v/>
      </c>
      <c r="K1150">
        <f>IFERROR(1 - PERCENTRANK(F:F,F1150),0)</f>
        <v/>
      </c>
      <c r="L1150">
        <f>IFERROR(PERCENTRANK(G:G,G1150),0)</f>
        <v/>
      </c>
      <c r="M1150">
        <f>H1150*weightA+I1150*weightB+J1150*weightC+K1150*weightD+L1150*weightE</f>
        <v/>
      </c>
    </row>
    <row r="1151" spans="1:13">
      <c r="A1151">
        <f>RANK(M1151,M:M)</f>
        <v/>
      </c>
      <c r="C1151">
        <f>SUMIFS('Input - target event report'!H:H,'Input - target event report'!L:L,B1151,'Input - target event report'!D:D, "Private Investment")</f>
        <v/>
      </c>
      <c r="D1151">
        <f>IF(E1151&lt;2, "N/A", (MAXIFS('Input - target event report'!E:E,'Input - target event report'!L:L,B:B,'Input - target event report'!D:D,"Private Investment")-MINIFS('Input - target event report'!E:E,'Input - target event report'!L:L,B:B,'Input - target event report'!D:D,"Private Investment"))/(E1151-1))</f>
        <v/>
      </c>
      <c r="E1151">
        <f>COUNTIFS('Input - target event report'!L:L,B1151,'Input - target event report'!D:D, "Private Investment")</f>
        <v/>
      </c>
      <c r="F1151">
        <f>AVERAGEIF(INDEX('Input - companies list'!$A:$BG, 0, MATCH("Clusters 0",'Input - companies list'!$A$1:$BG$1, 0)),'Output - Cluster ranking'!B1151,INDEX('Input - companies list'!$A:$BG, 0, MATCH("Flow",'Input - companies list'!$A$1:$BG$1, 0)))</f>
        <v/>
      </c>
      <c r="G1151">
        <f>AVERAGEIF(INDEX('Input - companies list'!$A:$BG, 0, MATCH("Clusters 0",'Input - companies list'!$A$1:$BG$1, 0)),'Output - Cluster ranking'!B1151,INDEX('Input - companies list'!$A:$BG, 0, MATCH("Inter-Cluster Connectivity",'Input - companies list'!$A$1:$BG$1, 0)))</f>
        <v/>
      </c>
      <c r="H1151">
        <f>IFERROR(PERCENTRANK(C:C,C1151),0)</f>
        <v/>
      </c>
      <c r="I1151">
        <f>IFERROR(1 - PERCENTRANK(D:D,D1151),0)</f>
        <v/>
      </c>
      <c r="J1151">
        <f>IFERROR(PERCENTRANK(E:E,E1151),0)</f>
        <v/>
      </c>
      <c r="K1151">
        <f>IFERROR(1 - PERCENTRANK(F:F,F1151),0)</f>
        <v/>
      </c>
      <c r="L1151">
        <f>IFERROR(PERCENTRANK(G:G,G1151),0)</f>
        <v/>
      </c>
      <c r="M1151">
        <f>H1151*weightA+I1151*weightB+J1151*weightC+K1151*weightD+L1151*weightE</f>
        <v/>
      </c>
    </row>
    <row r="1152" spans="1:13">
      <c r="A1152">
        <f>RANK(M1152,M:M)</f>
        <v/>
      </c>
      <c r="C1152">
        <f>SUMIFS('Input - target event report'!H:H,'Input - target event report'!L:L,B1152,'Input - target event report'!D:D, "Private Investment")</f>
        <v/>
      </c>
      <c r="D1152">
        <f>IF(E1152&lt;2, "N/A", (MAXIFS('Input - target event report'!E:E,'Input - target event report'!L:L,B:B,'Input - target event report'!D:D,"Private Investment")-MINIFS('Input - target event report'!E:E,'Input - target event report'!L:L,B:B,'Input - target event report'!D:D,"Private Investment"))/(E1152-1))</f>
        <v/>
      </c>
      <c r="E1152">
        <f>COUNTIFS('Input - target event report'!L:L,B1152,'Input - target event report'!D:D, "Private Investment")</f>
        <v/>
      </c>
      <c r="F1152">
        <f>AVERAGEIF(INDEX('Input - companies list'!$A:$BG, 0, MATCH("Clusters 0",'Input - companies list'!$A$1:$BG$1, 0)),'Output - Cluster ranking'!B1152,INDEX('Input - companies list'!$A:$BG, 0, MATCH("Flow",'Input - companies list'!$A$1:$BG$1, 0)))</f>
        <v/>
      </c>
      <c r="G1152">
        <f>AVERAGEIF(INDEX('Input - companies list'!$A:$BG, 0, MATCH("Clusters 0",'Input - companies list'!$A$1:$BG$1, 0)),'Output - Cluster ranking'!B1152,INDEX('Input - companies list'!$A:$BG, 0, MATCH("Inter-Cluster Connectivity",'Input - companies list'!$A$1:$BG$1, 0)))</f>
        <v/>
      </c>
      <c r="H1152">
        <f>IFERROR(PERCENTRANK(C:C,C1152),0)</f>
        <v/>
      </c>
      <c r="I1152">
        <f>IFERROR(1 - PERCENTRANK(D:D,D1152),0)</f>
        <v/>
      </c>
      <c r="J1152">
        <f>IFERROR(PERCENTRANK(E:E,E1152),0)</f>
        <v/>
      </c>
      <c r="K1152">
        <f>IFERROR(1 - PERCENTRANK(F:F,F1152),0)</f>
        <v/>
      </c>
      <c r="L1152">
        <f>IFERROR(PERCENTRANK(G:G,G1152),0)</f>
        <v/>
      </c>
      <c r="M1152">
        <f>H1152*weightA+I1152*weightB+J1152*weightC+K1152*weightD+L1152*weightE</f>
        <v/>
      </c>
    </row>
    <row r="1153" spans="1:13">
      <c r="A1153">
        <f>RANK(M1153,M:M)</f>
        <v/>
      </c>
      <c r="C1153">
        <f>SUMIFS('Input - target event report'!H:H,'Input - target event report'!L:L,B1153,'Input - target event report'!D:D, "Private Investment")</f>
        <v/>
      </c>
      <c r="D1153">
        <f>IF(E1153&lt;2, "N/A", (MAXIFS('Input - target event report'!E:E,'Input - target event report'!L:L,B:B,'Input - target event report'!D:D,"Private Investment")-MINIFS('Input - target event report'!E:E,'Input - target event report'!L:L,B:B,'Input - target event report'!D:D,"Private Investment"))/(E1153-1))</f>
        <v/>
      </c>
      <c r="E1153">
        <f>COUNTIFS('Input - target event report'!L:L,B1153,'Input - target event report'!D:D, "Private Investment")</f>
        <v/>
      </c>
      <c r="F1153">
        <f>AVERAGEIF(INDEX('Input - companies list'!$A:$BG, 0, MATCH("Clusters 0",'Input - companies list'!$A$1:$BG$1, 0)),'Output - Cluster ranking'!B1153,INDEX('Input - companies list'!$A:$BG, 0, MATCH("Flow",'Input - companies list'!$A$1:$BG$1, 0)))</f>
        <v/>
      </c>
      <c r="G1153">
        <f>AVERAGEIF(INDEX('Input - companies list'!$A:$BG, 0, MATCH("Clusters 0",'Input - companies list'!$A$1:$BG$1, 0)),'Output - Cluster ranking'!B1153,INDEX('Input - companies list'!$A:$BG, 0, MATCH("Inter-Cluster Connectivity",'Input - companies list'!$A$1:$BG$1, 0)))</f>
        <v/>
      </c>
      <c r="H1153">
        <f>IFERROR(PERCENTRANK(C:C,C1153),0)</f>
        <v/>
      </c>
      <c r="I1153">
        <f>IFERROR(1 - PERCENTRANK(D:D,D1153),0)</f>
        <v/>
      </c>
      <c r="J1153">
        <f>IFERROR(PERCENTRANK(E:E,E1153),0)</f>
        <v/>
      </c>
      <c r="K1153">
        <f>IFERROR(1 - PERCENTRANK(F:F,F1153),0)</f>
        <v/>
      </c>
      <c r="L1153">
        <f>IFERROR(PERCENTRANK(G:G,G1153),0)</f>
        <v/>
      </c>
      <c r="M1153">
        <f>H1153*weightA+I1153*weightB+J1153*weightC+K1153*weightD+L1153*weightE</f>
        <v/>
      </c>
    </row>
    <row r="1154" spans="1:13">
      <c r="A1154">
        <f>RANK(M1154,M:M)</f>
        <v/>
      </c>
      <c r="C1154">
        <f>SUMIFS('Input - target event report'!H:H,'Input - target event report'!L:L,B1154,'Input - target event report'!D:D, "Private Investment")</f>
        <v/>
      </c>
      <c r="D1154">
        <f>IF(E1154&lt;2, "N/A", (MAXIFS('Input - target event report'!E:E,'Input - target event report'!L:L,B:B,'Input - target event report'!D:D,"Private Investment")-MINIFS('Input - target event report'!E:E,'Input - target event report'!L:L,B:B,'Input - target event report'!D:D,"Private Investment"))/(E1154-1))</f>
        <v/>
      </c>
      <c r="E1154">
        <f>COUNTIFS('Input - target event report'!L:L,B1154,'Input - target event report'!D:D, "Private Investment")</f>
        <v/>
      </c>
      <c r="F1154">
        <f>AVERAGEIF(INDEX('Input - companies list'!$A:$BG, 0, MATCH("Clusters 0",'Input - companies list'!$A$1:$BG$1, 0)),'Output - Cluster ranking'!B1154,INDEX('Input - companies list'!$A:$BG, 0, MATCH("Flow",'Input - companies list'!$A$1:$BG$1, 0)))</f>
        <v/>
      </c>
      <c r="G1154">
        <f>AVERAGEIF(INDEX('Input - companies list'!$A:$BG, 0, MATCH("Clusters 0",'Input - companies list'!$A$1:$BG$1, 0)),'Output - Cluster ranking'!B1154,INDEX('Input - companies list'!$A:$BG, 0, MATCH("Inter-Cluster Connectivity",'Input - companies list'!$A$1:$BG$1, 0)))</f>
        <v/>
      </c>
      <c r="H1154">
        <f>IFERROR(PERCENTRANK(C:C,C1154),0)</f>
        <v/>
      </c>
      <c r="I1154">
        <f>IFERROR(1 - PERCENTRANK(D:D,D1154),0)</f>
        <v/>
      </c>
      <c r="J1154">
        <f>IFERROR(PERCENTRANK(E:E,E1154),0)</f>
        <v/>
      </c>
      <c r="K1154">
        <f>IFERROR(1 - PERCENTRANK(F:F,F1154),0)</f>
        <v/>
      </c>
      <c r="L1154">
        <f>IFERROR(PERCENTRANK(G:G,G1154),0)</f>
        <v/>
      </c>
      <c r="M1154">
        <f>H1154*weightA+I1154*weightB+J1154*weightC+K1154*weightD+L1154*weightE</f>
        <v/>
      </c>
    </row>
    <row r="1155" spans="1:13">
      <c r="A1155">
        <f>RANK(M1155,M:M)</f>
        <v/>
      </c>
      <c r="C1155">
        <f>SUMIFS('Input - target event report'!H:H,'Input - target event report'!L:L,B1155,'Input - target event report'!D:D, "Private Investment")</f>
        <v/>
      </c>
      <c r="D1155">
        <f>IF(E1155&lt;2, "N/A", (MAXIFS('Input - target event report'!E:E,'Input - target event report'!L:L,B:B,'Input - target event report'!D:D,"Private Investment")-MINIFS('Input - target event report'!E:E,'Input - target event report'!L:L,B:B,'Input - target event report'!D:D,"Private Investment"))/(E1155-1))</f>
        <v/>
      </c>
      <c r="E1155">
        <f>COUNTIFS('Input - target event report'!L:L,B1155,'Input - target event report'!D:D, "Private Investment")</f>
        <v/>
      </c>
      <c r="F1155">
        <f>AVERAGEIF(INDEX('Input - companies list'!$A:$BG, 0, MATCH("Clusters 0",'Input - companies list'!$A$1:$BG$1, 0)),'Output - Cluster ranking'!B1155,INDEX('Input - companies list'!$A:$BG, 0, MATCH("Flow",'Input - companies list'!$A$1:$BG$1, 0)))</f>
        <v/>
      </c>
      <c r="G1155">
        <f>AVERAGEIF(INDEX('Input - companies list'!$A:$BG, 0, MATCH("Clusters 0",'Input - companies list'!$A$1:$BG$1, 0)),'Output - Cluster ranking'!B1155,INDEX('Input - companies list'!$A:$BG, 0, MATCH("Inter-Cluster Connectivity",'Input - companies list'!$A$1:$BG$1, 0)))</f>
        <v/>
      </c>
      <c r="H1155">
        <f>IFERROR(PERCENTRANK(C:C,C1155),0)</f>
        <v/>
      </c>
      <c r="I1155">
        <f>IFERROR(1 - PERCENTRANK(D:D,D1155),0)</f>
        <v/>
      </c>
      <c r="J1155">
        <f>IFERROR(PERCENTRANK(E:E,E1155),0)</f>
        <v/>
      </c>
      <c r="K1155">
        <f>IFERROR(1 - PERCENTRANK(F:F,F1155),0)</f>
        <v/>
      </c>
      <c r="L1155">
        <f>IFERROR(PERCENTRANK(G:G,G1155),0)</f>
        <v/>
      </c>
      <c r="M1155">
        <f>H1155*weightA+I1155*weightB+J1155*weightC+K1155*weightD+L1155*weightE</f>
        <v/>
      </c>
    </row>
    <row r="1156" spans="1:13">
      <c r="A1156">
        <f>RANK(M1156,M:M)</f>
        <v/>
      </c>
      <c r="C1156">
        <f>SUMIFS('Input - target event report'!H:H,'Input - target event report'!L:L,B1156,'Input - target event report'!D:D, "Private Investment")</f>
        <v/>
      </c>
      <c r="D1156">
        <f>IF(E1156&lt;2, "N/A", (MAXIFS('Input - target event report'!E:E,'Input - target event report'!L:L,B:B,'Input - target event report'!D:D,"Private Investment")-MINIFS('Input - target event report'!E:E,'Input - target event report'!L:L,B:B,'Input - target event report'!D:D,"Private Investment"))/(E1156-1))</f>
        <v/>
      </c>
      <c r="E1156">
        <f>COUNTIFS('Input - target event report'!L:L,B1156,'Input - target event report'!D:D, "Private Investment")</f>
        <v/>
      </c>
      <c r="F1156">
        <f>AVERAGEIF(INDEX('Input - companies list'!$A:$BG, 0, MATCH("Clusters 0",'Input - companies list'!$A$1:$BG$1, 0)),'Output - Cluster ranking'!B1156,INDEX('Input - companies list'!$A:$BG, 0, MATCH("Flow",'Input - companies list'!$A$1:$BG$1, 0)))</f>
        <v/>
      </c>
      <c r="G1156">
        <f>AVERAGEIF(INDEX('Input - companies list'!$A:$BG, 0, MATCH("Clusters 0",'Input - companies list'!$A$1:$BG$1, 0)),'Output - Cluster ranking'!B1156,INDEX('Input - companies list'!$A:$BG, 0, MATCH("Inter-Cluster Connectivity",'Input - companies list'!$A$1:$BG$1, 0)))</f>
        <v/>
      </c>
      <c r="H1156">
        <f>IFERROR(PERCENTRANK(C:C,C1156),0)</f>
        <v/>
      </c>
      <c r="I1156">
        <f>IFERROR(1 - PERCENTRANK(D:D,D1156),0)</f>
        <v/>
      </c>
      <c r="J1156">
        <f>IFERROR(PERCENTRANK(E:E,E1156),0)</f>
        <v/>
      </c>
      <c r="K1156">
        <f>IFERROR(1 - PERCENTRANK(F:F,F1156),0)</f>
        <v/>
      </c>
      <c r="L1156">
        <f>IFERROR(PERCENTRANK(G:G,G1156),0)</f>
        <v/>
      </c>
      <c r="M1156">
        <f>H1156*weightA+I1156*weightB+J1156*weightC+K1156*weightD+L1156*weightE</f>
        <v/>
      </c>
    </row>
    <row r="1157" spans="1:13">
      <c r="A1157">
        <f>RANK(M1157,M:M)</f>
        <v/>
      </c>
      <c r="C1157">
        <f>SUMIFS('Input - target event report'!H:H,'Input - target event report'!L:L,B1157,'Input - target event report'!D:D, "Private Investment")</f>
        <v/>
      </c>
      <c r="D1157">
        <f>IF(E1157&lt;2, "N/A", (MAXIFS('Input - target event report'!E:E,'Input - target event report'!L:L,B:B,'Input - target event report'!D:D,"Private Investment")-MINIFS('Input - target event report'!E:E,'Input - target event report'!L:L,B:B,'Input - target event report'!D:D,"Private Investment"))/(E1157-1))</f>
        <v/>
      </c>
      <c r="E1157">
        <f>COUNTIFS('Input - target event report'!L:L,B1157,'Input - target event report'!D:D, "Private Investment")</f>
        <v/>
      </c>
      <c r="F1157">
        <f>AVERAGEIF(INDEX('Input - companies list'!$A:$BG, 0, MATCH("Clusters 0",'Input - companies list'!$A$1:$BG$1, 0)),'Output - Cluster ranking'!B1157,INDEX('Input - companies list'!$A:$BG, 0, MATCH("Flow",'Input - companies list'!$A$1:$BG$1, 0)))</f>
        <v/>
      </c>
      <c r="G1157">
        <f>AVERAGEIF(INDEX('Input - companies list'!$A:$BG, 0, MATCH("Clusters 0",'Input - companies list'!$A$1:$BG$1, 0)),'Output - Cluster ranking'!B1157,INDEX('Input - companies list'!$A:$BG, 0, MATCH("Inter-Cluster Connectivity",'Input - companies list'!$A$1:$BG$1, 0)))</f>
        <v/>
      </c>
      <c r="H1157">
        <f>IFERROR(PERCENTRANK(C:C,C1157),0)</f>
        <v/>
      </c>
      <c r="I1157">
        <f>IFERROR(1 - PERCENTRANK(D:D,D1157),0)</f>
        <v/>
      </c>
      <c r="J1157">
        <f>IFERROR(PERCENTRANK(E:E,E1157),0)</f>
        <v/>
      </c>
      <c r="K1157">
        <f>IFERROR(1 - PERCENTRANK(F:F,F1157),0)</f>
        <v/>
      </c>
      <c r="L1157">
        <f>IFERROR(PERCENTRANK(G:G,G1157),0)</f>
        <v/>
      </c>
      <c r="M1157">
        <f>H1157*weightA+I1157*weightB+J1157*weightC+K1157*weightD+L1157*weightE</f>
        <v/>
      </c>
    </row>
    <row r="1158" spans="1:13">
      <c r="A1158">
        <f>RANK(M1158,M:M)</f>
        <v/>
      </c>
      <c r="C1158">
        <f>SUMIFS('Input - target event report'!H:H,'Input - target event report'!L:L,B1158,'Input - target event report'!D:D, "Private Investment")</f>
        <v/>
      </c>
      <c r="D1158">
        <f>IF(E1158&lt;2, "N/A", (MAXIFS('Input - target event report'!E:E,'Input - target event report'!L:L,B:B,'Input - target event report'!D:D,"Private Investment")-MINIFS('Input - target event report'!E:E,'Input - target event report'!L:L,B:B,'Input - target event report'!D:D,"Private Investment"))/(E1158-1))</f>
        <v/>
      </c>
      <c r="E1158">
        <f>COUNTIFS('Input - target event report'!L:L,B1158,'Input - target event report'!D:D, "Private Investment")</f>
        <v/>
      </c>
      <c r="F1158">
        <f>AVERAGEIF(INDEX('Input - companies list'!$A:$BG, 0, MATCH("Clusters 0",'Input - companies list'!$A$1:$BG$1, 0)),'Output - Cluster ranking'!B1158,INDEX('Input - companies list'!$A:$BG, 0, MATCH("Flow",'Input - companies list'!$A$1:$BG$1, 0)))</f>
        <v/>
      </c>
      <c r="G1158">
        <f>AVERAGEIF(INDEX('Input - companies list'!$A:$BG, 0, MATCH("Clusters 0",'Input - companies list'!$A$1:$BG$1, 0)),'Output - Cluster ranking'!B1158,INDEX('Input - companies list'!$A:$BG, 0, MATCH("Inter-Cluster Connectivity",'Input - companies list'!$A$1:$BG$1, 0)))</f>
        <v/>
      </c>
      <c r="H1158">
        <f>IFERROR(PERCENTRANK(C:C,C1158),0)</f>
        <v/>
      </c>
      <c r="I1158">
        <f>IFERROR(1 - PERCENTRANK(D:D,D1158),0)</f>
        <v/>
      </c>
      <c r="J1158">
        <f>IFERROR(PERCENTRANK(E:E,E1158),0)</f>
        <v/>
      </c>
      <c r="K1158">
        <f>IFERROR(1 - PERCENTRANK(F:F,F1158),0)</f>
        <v/>
      </c>
      <c r="L1158">
        <f>IFERROR(PERCENTRANK(G:G,G1158),0)</f>
        <v/>
      </c>
      <c r="M1158">
        <f>H1158*weightA+I1158*weightB+J1158*weightC+K1158*weightD+L1158*weightE</f>
        <v/>
      </c>
    </row>
    <row r="1159" spans="1:13">
      <c r="A1159">
        <f>RANK(M1159,M:M)</f>
        <v/>
      </c>
      <c r="C1159">
        <f>SUMIFS('Input - target event report'!H:H,'Input - target event report'!L:L,B1159,'Input - target event report'!D:D, "Private Investment")</f>
        <v/>
      </c>
      <c r="D1159">
        <f>IF(E1159&lt;2, "N/A", (MAXIFS('Input - target event report'!E:E,'Input - target event report'!L:L,B:B,'Input - target event report'!D:D,"Private Investment")-MINIFS('Input - target event report'!E:E,'Input - target event report'!L:L,B:B,'Input - target event report'!D:D,"Private Investment"))/(E1159-1))</f>
        <v/>
      </c>
      <c r="E1159">
        <f>COUNTIFS('Input - target event report'!L:L,B1159,'Input - target event report'!D:D, "Private Investment")</f>
        <v/>
      </c>
      <c r="F1159">
        <f>AVERAGEIF(INDEX('Input - companies list'!$A:$BG, 0, MATCH("Clusters 0",'Input - companies list'!$A$1:$BG$1, 0)),'Output - Cluster ranking'!B1159,INDEX('Input - companies list'!$A:$BG, 0, MATCH("Flow",'Input - companies list'!$A$1:$BG$1, 0)))</f>
        <v/>
      </c>
      <c r="G1159">
        <f>AVERAGEIF(INDEX('Input - companies list'!$A:$BG, 0, MATCH("Clusters 0",'Input - companies list'!$A$1:$BG$1, 0)),'Output - Cluster ranking'!B1159,INDEX('Input - companies list'!$A:$BG, 0, MATCH("Inter-Cluster Connectivity",'Input - companies list'!$A$1:$BG$1, 0)))</f>
        <v/>
      </c>
      <c r="H1159">
        <f>IFERROR(PERCENTRANK(C:C,C1159),0)</f>
        <v/>
      </c>
      <c r="I1159">
        <f>IFERROR(1 - PERCENTRANK(D:D,D1159),0)</f>
        <v/>
      </c>
      <c r="J1159">
        <f>IFERROR(PERCENTRANK(E:E,E1159),0)</f>
        <v/>
      </c>
      <c r="K1159">
        <f>IFERROR(1 - PERCENTRANK(F:F,F1159),0)</f>
        <v/>
      </c>
      <c r="L1159">
        <f>IFERROR(PERCENTRANK(G:G,G1159),0)</f>
        <v/>
      </c>
      <c r="M1159">
        <f>H1159*weightA+I1159*weightB+J1159*weightC+K1159*weightD+L1159*weightE</f>
        <v/>
      </c>
    </row>
    <row r="1160" spans="1:13">
      <c r="A1160">
        <f>RANK(M1160,M:M)</f>
        <v/>
      </c>
      <c r="C1160">
        <f>SUMIFS('Input - target event report'!H:H,'Input - target event report'!L:L,B1160,'Input - target event report'!D:D, "Private Investment")</f>
        <v/>
      </c>
      <c r="D1160">
        <f>IF(E1160&lt;2, "N/A", (MAXIFS('Input - target event report'!E:E,'Input - target event report'!L:L,B:B,'Input - target event report'!D:D,"Private Investment")-MINIFS('Input - target event report'!E:E,'Input - target event report'!L:L,B:B,'Input - target event report'!D:D,"Private Investment"))/(E1160-1))</f>
        <v/>
      </c>
      <c r="E1160">
        <f>COUNTIFS('Input - target event report'!L:L,B1160,'Input - target event report'!D:D, "Private Investment")</f>
        <v/>
      </c>
      <c r="F1160">
        <f>AVERAGEIF(INDEX('Input - companies list'!$A:$BG, 0, MATCH("Clusters 0",'Input - companies list'!$A$1:$BG$1, 0)),'Output - Cluster ranking'!B1160,INDEX('Input - companies list'!$A:$BG, 0, MATCH("Flow",'Input - companies list'!$A$1:$BG$1, 0)))</f>
        <v/>
      </c>
      <c r="G1160">
        <f>AVERAGEIF(INDEX('Input - companies list'!$A:$BG, 0, MATCH("Clusters 0",'Input - companies list'!$A$1:$BG$1, 0)),'Output - Cluster ranking'!B1160,INDEX('Input - companies list'!$A:$BG, 0, MATCH("Inter-Cluster Connectivity",'Input - companies list'!$A$1:$BG$1, 0)))</f>
        <v/>
      </c>
      <c r="H1160">
        <f>IFERROR(PERCENTRANK(C:C,C1160),0)</f>
        <v/>
      </c>
      <c r="I1160">
        <f>IFERROR(1 - PERCENTRANK(D:D,D1160),0)</f>
        <v/>
      </c>
      <c r="J1160">
        <f>IFERROR(PERCENTRANK(E:E,E1160),0)</f>
        <v/>
      </c>
      <c r="K1160">
        <f>IFERROR(1 - PERCENTRANK(F:F,F1160),0)</f>
        <v/>
      </c>
      <c r="L1160">
        <f>IFERROR(PERCENTRANK(G:G,G1160),0)</f>
        <v/>
      </c>
      <c r="M1160">
        <f>H1160*weightA+I1160*weightB+J1160*weightC+K1160*weightD+L1160*weightE</f>
        <v/>
      </c>
    </row>
    <row r="1161" spans="1:13">
      <c r="A1161">
        <f>RANK(M1161,M:M)</f>
        <v/>
      </c>
      <c r="C1161">
        <f>SUMIFS('Input - target event report'!H:H,'Input - target event report'!L:L,B1161,'Input - target event report'!D:D, "Private Investment")</f>
        <v/>
      </c>
      <c r="D1161">
        <f>IF(E1161&lt;2, "N/A", (MAXIFS('Input - target event report'!E:E,'Input - target event report'!L:L,B:B,'Input - target event report'!D:D,"Private Investment")-MINIFS('Input - target event report'!E:E,'Input - target event report'!L:L,B:B,'Input - target event report'!D:D,"Private Investment"))/(E1161-1))</f>
        <v/>
      </c>
      <c r="E1161">
        <f>COUNTIFS('Input - target event report'!L:L,B1161,'Input - target event report'!D:D, "Private Investment")</f>
        <v/>
      </c>
      <c r="F1161">
        <f>AVERAGEIF(INDEX('Input - companies list'!$A:$BG, 0, MATCH("Clusters 0",'Input - companies list'!$A$1:$BG$1, 0)),'Output - Cluster ranking'!B1161,INDEX('Input - companies list'!$A:$BG, 0, MATCH("Flow",'Input - companies list'!$A$1:$BG$1, 0)))</f>
        <v/>
      </c>
      <c r="G1161">
        <f>AVERAGEIF(INDEX('Input - companies list'!$A:$BG, 0, MATCH("Clusters 0",'Input - companies list'!$A$1:$BG$1, 0)),'Output - Cluster ranking'!B1161,INDEX('Input - companies list'!$A:$BG, 0, MATCH("Inter-Cluster Connectivity",'Input - companies list'!$A$1:$BG$1, 0)))</f>
        <v/>
      </c>
      <c r="H1161">
        <f>IFERROR(PERCENTRANK(C:C,C1161),0)</f>
        <v/>
      </c>
      <c r="I1161">
        <f>IFERROR(1 - PERCENTRANK(D:D,D1161),0)</f>
        <v/>
      </c>
      <c r="J1161">
        <f>IFERROR(PERCENTRANK(E:E,E1161),0)</f>
        <v/>
      </c>
      <c r="K1161">
        <f>IFERROR(1 - PERCENTRANK(F:F,F1161),0)</f>
        <v/>
      </c>
      <c r="L1161">
        <f>IFERROR(PERCENTRANK(G:G,G1161),0)</f>
        <v/>
      </c>
      <c r="M1161">
        <f>H1161*weightA+I1161*weightB+J1161*weightC+K1161*weightD+L1161*weightE</f>
        <v/>
      </c>
    </row>
    <row r="1162" spans="1:13">
      <c r="A1162">
        <f>RANK(M1162,M:M)</f>
        <v/>
      </c>
      <c r="C1162">
        <f>SUMIFS('Input - target event report'!H:H,'Input - target event report'!L:L,B1162,'Input - target event report'!D:D, "Private Investment")</f>
        <v/>
      </c>
      <c r="D1162">
        <f>IF(E1162&lt;2, "N/A", (MAXIFS('Input - target event report'!E:E,'Input - target event report'!L:L,B:B,'Input - target event report'!D:D,"Private Investment")-MINIFS('Input - target event report'!E:E,'Input - target event report'!L:L,B:B,'Input - target event report'!D:D,"Private Investment"))/(E1162-1))</f>
        <v/>
      </c>
      <c r="E1162">
        <f>COUNTIFS('Input - target event report'!L:L,B1162,'Input - target event report'!D:D, "Private Investment")</f>
        <v/>
      </c>
      <c r="F1162">
        <f>AVERAGEIF(INDEX('Input - companies list'!$A:$BG, 0, MATCH("Clusters 0",'Input - companies list'!$A$1:$BG$1, 0)),'Output - Cluster ranking'!B1162,INDEX('Input - companies list'!$A:$BG, 0, MATCH("Flow",'Input - companies list'!$A$1:$BG$1, 0)))</f>
        <v/>
      </c>
      <c r="G1162">
        <f>AVERAGEIF(INDEX('Input - companies list'!$A:$BG, 0, MATCH("Clusters 0",'Input - companies list'!$A$1:$BG$1, 0)),'Output - Cluster ranking'!B1162,INDEX('Input - companies list'!$A:$BG, 0, MATCH("Inter-Cluster Connectivity",'Input - companies list'!$A$1:$BG$1, 0)))</f>
        <v/>
      </c>
      <c r="H1162">
        <f>IFERROR(PERCENTRANK(C:C,C1162),0)</f>
        <v/>
      </c>
      <c r="I1162">
        <f>IFERROR(1 - PERCENTRANK(D:D,D1162),0)</f>
        <v/>
      </c>
      <c r="J1162">
        <f>IFERROR(PERCENTRANK(E:E,E1162),0)</f>
        <v/>
      </c>
      <c r="K1162">
        <f>IFERROR(1 - PERCENTRANK(F:F,F1162),0)</f>
        <v/>
      </c>
      <c r="L1162">
        <f>IFERROR(PERCENTRANK(G:G,G1162),0)</f>
        <v/>
      </c>
      <c r="M1162">
        <f>H1162*weightA+I1162*weightB+J1162*weightC+K1162*weightD+L1162*weightE</f>
        <v/>
      </c>
    </row>
    <row r="1163" spans="1:13">
      <c r="A1163">
        <f>RANK(M1163,M:M)</f>
        <v/>
      </c>
      <c r="C1163">
        <f>SUMIFS('Input - target event report'!H:H,'Input - target event report'!L:L,B1163,'Input - target event report'!D:D, "Private Investment")</f>
        <v/>
      </c>
      <c r="D1163">
        <f>IF(E1163&lt;2, "N/A", (MAXIFS('Input - target event report'!E:E,'Input - target event report'!L:L,B:B,'Input - target event report'!D:D,"Private Investment")-MINIFS('Input - target event report'!E:E,'Input - target event report'!L:L,B:B,'Input - target event report'!D:D,"Private Investment"))/(E1163-1))</f>
        <v/>
      </c>
      <c r="E1163">
        <f>COUNTIFS('Input - target event report'!L:L,B1163,'Input - target event report'!D:D, "Private Investment")</f>
        <v/>
      </c>
      <c r="F1163">
        <f>AVERAGEIF(INDEX('Input - companies list'!$A:$BG, 0, MATCH("Clusters 0",'Input - companies list'!$A$1:$BG$1, 0)),'Output - Cluster ranking'!B1163,INDEX('Input - companies list'!$A:$BG, 0, MATCH("Flow",'Input - companies list'!$A$1:$BG$1, 0)))</f>
        <v/>
      </c>
      <c r="G1163">
        <f>AVERAGEIF(INDEX('Input - companies list'!$A:$BG, 0, MATCH("Clusters 0",'Input - companies list'!$A$1:$BG$1, 0)),'Output - Cluster ranking'!B1163,INDEX('Input - companies list'!$A:$BG, 0, MATCH("Inter-Cluster Connectivity",'Input - companies list'!$A$1:$BG$1, 0)))</f>
        <v/>
      </c>
      <c r="H1163">
        <f>IFERROR(PERCENTRANK(C:C,C1163),0)</f>
        <v/>
      </c>
      <c r="I1163">
        <f>IFERROR(1 - PERCENTRANK(D:D,D1163),0)</f>
        <v/>
      </c>
      <c r="J1163">
        <f>IFERROR(PERCENTRANK(E:E,E1163),0)</f>
        <v/>
      </c>
      <c r="K1163">
        <f>IFERROR(1 - PERCENTRANK(F:F,F1163),0)</f>
        <v/>
      </c>
      <c r="L1163">
        <f>IFERROR(PERCENTRANK(G:G,G1163),0)</f>
        <v/>
      </c>
      <c r="M1163">
        <f>H1163*weightA+I1163*weightB+J1163*weightC+K1163*weightD+L1163*weightE</f>
        <v/>
      </c>
    </row>
    <row r="1164" spans="1:13">
      <c r="A1164">
        <f>RANK(M1164,M:M)</f>
        <v/>
      </c>
      <c r="C1164">
        <f>SUMIFS('Input - target event report'!H:H,'Input - target event report'!L:L,B1164,'Input - target event report'!D:D, "Private Investment")</f>
        <v/>
      </c>
      <c r="D1164">
        <f>IF(E1164&lt;2, "N/A", (MAXIFS('Input - target event report'!E:E,'Input - target event report'!L:L,B:B,'Input - target event report'!D:D,"Private Investment")-MINIFS('Input - target event report'!E:E,'Input - target event report'!L:L,B:B,'Input - target event report'!D:D,"Private Investment"))/(E1164-1))</f>
        <v/>
      </c>
      <c r="E1164">
        <f>COUNTIFS('Input - target event report'!L:L,B1164,'Input - target event report'!D:D, "Private Investment")</f>
        <v/>
      </c>
      <c r="F1164">
        <f>AVERAGEIF(INDEX('Input - companies list'!$A:$BG, 0, MATCH("Clusters 0",'Input - companies list'!$A$1:$BG$1, 0)),'Output - Cluster ranking'!B1164,INDEX('Input - companies list'!$A:$BG, 0, MATCH("Flow",'Input - companies list'!$A$1:$BG$1, 0)))</f>
        <v/>
      </c>
      <c r="G1164">
        <f>AVERAGEIF(INDEX('Input - companies list'!$A:$BG, 0, MATCH("Clusters 0",'Input - companies list'!$A$1:$BG$1, 0)),'Output - Cluster ranking'!B1164,INDEX('Input - companies list'!$A:$BG, 0, MATCH("Inter-Cluster Connectivity",'Input - companies list'!$A$1:$BG$1, 0)))</f>
        <v/>
      </c>
      <c r="H1164">
        <f>IFERROR(PERCENTRANK(C:C,C1164),0)</f>
        <v/>
      </c>
      <c r="I1164">
        <f>IFERROR(1 - PERCENTRANK(D:D,D1164),0)</f>
        <v/>
      </c>
      <c r="J1164">
        <f>IFERROR(PERCENTRANK(E:E,E1164),0)</f>
        <v/>
      </c>
      <c r="K1164">
        <f>IFERROR(1 - PERCENTRANK(F:F,F1164),0)</f>
        <v/>
      </c>
      <c r="L1164">
        <f>IFERROR(PERCENTRANK(G:G,G1164),0)</f>
        <v/>
      </c>
      <c r="M1164">
        <f>H1164*weightA+I1164*weightB+J1164*weightC+K1164*weightD+L1164*weightE</f>
        <v/>
      </c>
    </row>
    <row r="1165" spans="1:13">
      <c r="A1165">
        <f>RANK(M1165,M:M)</f>
        <v/>
      </c>
      <c r="C1165">
        <f>SUMIFS('Input - target event report'!H:H,'Input - target event report'!L:L,B1165,'Input - target event report'!D:D, "Private Investment")</f>
        <v/>
      </c>
      <c r="D1165">
        <f>IF(E1165&lt;2, "N/A", (MAXIFS('Input - target event report'!E:E,'Input - target event report'!L:L,B:B,'Input - target event report'!D:D,"Private Investment")-MINIFS('Input - target event report'!E:E,'Input - target event report'!L:L,B:B,'Input - target event report'!D:D,"Private Investment"))/(E1165-1))</f>
        <v/>
      </c>
      <c r="E1165">
        <f>COUNTIFS('Input - target event report'!L:L,B1165,'Input - target event report'!D:D, "Private Investment")</f>
        <v/>
      </c>
      <c r="F1165">
        <f>AVERAGEIF(INDEX('Input - companies list'!$A:$BG, 0, MATCH("Clusters 0",'Input - companies list'!$A$1:$BG$1, 0)),'Output - Cluster ranking'!B1165,INDEX('Input - companies list'!$A:$BG, 0, MATCH("Flow",'Input - companies list'!$A$1:$BG$1, 0)))</f>
        <v/>
      </c>
      <c r="G1165">
        <f>AVERAGEIF(INDEX('Input - companies list'!$A:$BG, 0, MATCH("Clusters 0",'Input - companies list'!$A$1:$BG$1, 0)),'Output - Cluster ranking'!B1165,INDEX('Input - companies list'!$A:$BG, 0, MATCH("Inter-Cluster Connectivity",'Input - companies list'!$A$1:$BG$1, 0)))</f>
        <v/>
      </c>
      <c r="H1165">
        <f>IFERROR(PERCENTRANK(C:C,C1165),0)</f>
        <v/>
      </c>
      <c r="I1165">
        <f>IFERROR(1 - PERCENTRANK(D:D,D1165),0)</f>
        <v/>
      </c>
      <c r="J1165">
        <f>IFERROR(PERCENTRANK(E:E,E1165),0)</f>
        <v/>
      </c>
      <c r="K1165">
        <f>IFERROR(1 - PERCENTRANK(F:F,F1165),0)</f>
        <v/>
      </c>
      <c r="L1165">
        <f>IFERROR(PERCENTRANK(G:G,G1165),0)</f>
        <v/>
      </c>
      <c r="M1165">
        <f>H1165*weightA+I1165*weightB+J1165*weightC+K1165*weightD+L1165*weightE</f>
        <v/>
      </c>
    </row>
    <row r="1166" spans="1:13">
      <c r="A1166">
        <f>RANK(M1166,M:M)</f>
        <v/>
      </c>
      <c r="C1166">
        <f>SUMIFS('Input - target event report'!H:H,'Input - target event report'!L:L,B1166,'Input - target event report'!D:D, "Private Investment")</f>
        <v/>
      </c>
      <c r="D1166">
        <f>IF(E1166&lt;2, "N/A", (MAXIFS('Input - target event report'!E:E,'Input - target event report'!L:L,B:B,'Input - target event report'!D:D,"Private Investment")-MINIFS('Input - target event report'!E:E,'Input - target event report'!L:L,B:B,'Input - target event report'!D:D,"Private Investment"))/(E1166-1))</f>
        <v/>
      </c>
      <c r="E1166">
        <f>COUNTIFS('Input - target event report'!L:L,B1166,'Input - target event report'!D:D, "Private Investment")</f>
        <v/>
      </c>
      <c r="F1166">
        <f>AVERAGEIF(INDEX('Input - companies list'!$A:$BG, 0, MATCH("Clusters 0",'Input - companies list'!$A$1:$BG$1, 0)),'Output - Cluster ranking'!B1166,INDEX('Input - companies list'!$A:$BG, 0, MATCH("Flow",'Input - companies list'!$A$1:$BG$1, 0)))</f>
        <v/>
      </c>
      <c r="G1166">
        <f>AVERAGEIF(INDEX('Input - companies list'!$A:$BG, 0, MATCH("Clusters 0",'Input - companies list'!$A$1:$BG$1, 0)),'Output - Cluster ranking'!B1166,INDEX('Input - companies list'!$A:$BG, 0, MATCH("Inter-Cluster Connectivity",'Input - companies list'!$A$1:$BG$1, 0)))</f>
        <v/>
      </c>
      <c r="H1166">
        <f>IFERROR(PERCENTRANK(C:C,C1166),0)</f>
        <v/>
      </c>
      <c r="I1166">
        <f>IFERROR(1 - PERCENTRANK(D:D,D1166),0)</f>
        <v/>
      </c>
      <c r="J1166">
        <f>IFERROR(PERCENTRANK(E:E,E1166),0)</f>
        <v/>
      </c>
      <c r="K1166">
        <f>IFERROR(1 - PERCENTRANK(F:F,F1166),0)</f>
        <v/>
      </c>
      <c r="L1166">
        <f>IFERROR(PERCENTRANK(G:G,G1166),0)</f>
        <v/>
      </c>
      <c r="M1166">
        <f>H1166*weightA+I1166*weightB+J1166*weightC+K1166*weightD+L1166*weightE</f>
        <v/>
      </c>
    </row>
    <row r="1167" spans="1:13">
      <c r="A1167">
        <f>RANK(M1167,M:M)</f>
        <v/>
      </c>
      <c r="C1167">
        <f>SUMIFS('Input - target event report'!H:H,'Input - target event report'!L:L,B1167,'Input - target event report'!D:D, "Private Investment")</f>
        <v/>
      </c>
      <c r="D1167">
        <f>IF(E1167&lt;2, "N/A", (MAXIFS('Input - target event report'!E:E,'Input - target event report'!L:L,B:B,'Input - target event report'!D:D,"Private Investment")-MINIFS('Input - target event report'!E:E,'Input - target event report'!L:L,B:B,'Input - target event report'!D:D,"Private Investment"))/(E1167-1))</f>
        <v/>
      </c>
      <c r="E1167">
        <f>COUNTIFS('Input - target event report'!L:L,B1167,'Input - target event report'!D:D, "Private Investment")</f>
        <v/>
      </c>
      <c r="F1167">
        <f>AVERAGEIF(INDEX('Input - companies list'!$A:$BG, 0, MATCH("Clusters 0",'Input - companies list'!$A$1:$BG$1, 0)),'Output - Cluster ranking'!B1167,INDEX('Input - companies list'!$A:$BG, 0, MATCH("Flow",'Input - companies list'!$A$1:$BG$1, 0)))</f>
        <v/>
      </c>
      <c r="G1167">
        <f>AVERAGEIF(INDEX('Input - companies list'!$A:$BG, 0, MATCH("Clusters 0",'Input - companies list'!$A$1:$BG$1, 0)),'Output - Cluster ranking'!B1167,INDEX('Input - companies list'!$A:$BG, 0, MATCH("Inter-Cluster Connectivity",'Input - companies list'!$A$1:$BG$1, 0)))</f>
        <v/>
      </c>
      <c r="H1167">
        <f>IFERROR(PERCENTRANK(C:C,C1167),0)</f>
        <v/>
      </c>
      <c r="I1167">
        <f>IFERROR(1 - PERCENTRANK(D:D,D1167),0)</f>
        <v/>
      </c>
      <c r="J1167">
        <f>IFERROR(PERCENTRANK(E:E,E1167),0)</f>
        <v/>
      </c>
      <c r="K1167">
        <f>IFERROR(1 - PERCENTRANK(F:F,F1167),0)</f>
        <v/>
      </c>
      <c r="L1167">
        <f>IFERROR(PERCENTRANK(G:G,G1167),0)</f>
        <v/>
      </c>
      <c r="M1167">
        <f>H1167*weightA+I1167*weightB+J1167*weightC+K1167*weightD+L1167*weightE</f>
        <v/>
      </c>
    </row>
    <row r="1168" spans="1:13">
      <c r="A1168">
        <f>RANK(M1168,M:M)</f>
        <v/>
      </c>
      <c r="C1168">
        <f>SUMIFS('Input - target event report'!H:H,'Input - target event report'!L:L,B1168,'Input - target event report'!D:D, "Private Investment")</f>
        <v/>
      </c>
      <c r="D1168">
        <f>IF(E1168&lt;2, "N/A", (MAXIFS('Input - target event report'!E:E,'Input - target event report'!L:L,B:B,'Input - target event report'!D:D,"Private Investment")-MINIFS('Input - target event report'!E:E,'Input - target event report'!L:L,B:B,'Input - target event report'!D:D,"Private Investment"))/(E1168-1))</f>
        <v/>
      </c>
      <c r="E1168">
        <f>COUNTIFS('Input - target event report'!L:L,B1168,'Input - target event report'!D:D, "Private Investment")</f>
        <v/>
      </c>
      <c r="F1168">
        <f>AVERAGEIF(INDEX('Input - companies list'!$A:$BG, 0, MATCH("Clusters 0",'Input - companies list'!$A$1:$BG$1, 0)),'Output - Cluster ranking'!B1168,INDEX('Input - companies list'!$A:$BG, 0, MATCH("Flow",'Input - companies list'!$A$1:$BG$1, 0)))</f>
        <v/>
      </c>
      <c r="G1168">
        <f>AVERAGEIF(INDEX('Input - companies list'!$A:$BG, 0, MATCH("Clusters 0",'Input - companies list'!$A$1:$BG$1, 0)),'Output - Cluster ranking'!B1168,INDEX('Input - companies list'!$A:$BG, 0, MATCH("Inter-Cluster Connectivity",'Input - companies list'!$A$1:$BG$1, 0)))</f>
        <v/>
      </c>
      <c r="H1168">
        <f>IFERROR(PERCENTRANK(C:C,C1168),0)</f>
        <v/>
      </c>
      <c r="I1168">
        <f>IFERROR(1 - PERCENTRANK(D:D,D1168),0)</f>
        <v/>
      </c>
      <c r="J1168">
        <f>IFERROR(PERCENTRANK(E:E,E1168),0)</f>
        <v/>
      </c>
      <c r="K1168">
        <f>IFERROR(1 - PERCENTRANK(F:F,F1168),0)</f>
        <v/>
      </c>
      <c r="L1168">
        <f>IFERROR(PERCENTRANK(G:G,G1168),0)</f>
        <v/>
      </c>
      <c r="M1168">
        <f>H1168*weightA+I1168*weightB+J1168*weightC+K1168*weightD+L1168*weightE</f>
        <v/>
      </c>
    </row>
    <row r="1169" spans="1:13">
      <c r="A1169">
        <f>RANK(M1169,M:M)</f>
        <v/>
      </c>
      <c r="C1169">
        <f>SUMIFS('Input - target event report'!H:H,'Input - target event report'!L:L,B1169,'Input - target event report'!D:D, "Private Investment")</f>
        <v/>
      </c>
      <c r="D1169">
        <f>IF(E1169&lt;2, "N/A", (MAXIFS('Input - target event report'!E:E,'Input - target event report'!L:L,B:B,'Input - target event report'!D:D,"Private Investment")-MINIFS('Input - target event report'!E:E,'Input - target event report'!L:L,B:B,'Input - target event report'!D:D,"Private Investment"))/(E1169-1))</f>
        <v/>
      </c>
      <c r="E1169">
        <f>COUNTIFS('Input - target event report'!L:L,B1169,'Input - target event report'!D:D, "Private Investment")</f>
        <v/>
      </c>
      <c r="F1169">
        <f>AVERAGEIF(INDEX('Input - companies list'!$A:$BG, 0, MATCH("Clusters 0",'Input - companies list'!$A$1:$BG$1, 0)),'Output - Cluster ranking'!B1169,INDEX('Input - companies list'!$A:$BG, 0, MATCH("Flow",'Input - companies list'!$A$1:$BG$1, 0)))</f>
        <v/>
      </c>
      <c r="G1169">
        <f>AVERAGEIF(INDEX('Input - companies list'!$A:$BG, 0, MATCH("Clusters 0",'Input - companies list'!$A$1:$BG$1, 0)),'Output - Cluster ranking'!B1169,INDEX('Input - companies list'!$A:$BG, 0, MATCH("Inter-Cluster Connectivity",'Input - companies list'!$A$1:$BG$1, 0)))</f>
        <v/>
      </c>
      <c r="H1169">
        <f>IFERROR(PERCENTRANK(C:C,C1169),0)</f>
        <v/>
      </c>
      <c r="I1169">
        <f>IFERROR(1 - PERCENTRANK(D:D,D1169),0)</f>
        <v/>
      </c>
      <c r="J1169">
        <f>IFERROR(PERCENTRANK(E:E,E1169),0)</f>
        <v/>
      </c>
      <c r="K1169">
        <f>IFERROR(1 - PERCENTRANK(F:F,F1169),0)</f>
        <v/>
      </c>
      <c r="L1169">
        <f>IFERROR(PERCENTRANK(G:G,G1169),0)</f>
        <v/>
      </c>
      <c r="M1169">
        <f>H1169*weightA+I1169*weightB+J1169*weightC+K1169*weightD+L1169*weightE</f>
        <v/>
      </c>
    </row>
    <row r="1170" spans="1:13">
      <c r="A1170">
        <f>RANK(M1170,M:M)</f>
        <v/>
      </c>
      <c r="C1170">
        <f>SUMIFS('Input - target event report'!H:H,'Input - target event report'!L:L,B1170,'Input - target event report'!D:D, "Private Investment")</f>
        <v/>
      </c>
      <c r="D1170">
        <f>IF(E1170&lt;2, "N/A", (MAXIFS('Input - target event report'!E:E,'Input - target event report'!L:L,B:B,'Input - target event report'!D:D,"Private Investment")-MINIFS('Input - target event report'!E:E,'Input - target event report'!L:L,B:B,'Input - target event report'!D:D,"Private Investment"))/(E1170-1))</f>
        <v/>
      </c>
      <c r="E1170">
        <f>COUNTIFS('Input - target event report'!L:L,B1170,'Input - target event report'!D:D, "Private Investment")</f>
        <v/>
      </c>
      <c r="F1170">
        <f>AVERAGEIF(INDEX('Input - companies list'!$A:$BG, 0, MATCH("Clusters 0",'Input - companies list'!$A$1:$BG$1, 0)),'Output - Cluster ranking'!B1170,INDEX('Input - companies list'!$A:$BG, 0, MATCH("Flow",'Input - companies list'!$A$1:$BG$1, 0)))</f>
        <v/>
      </c>
      <c r="G1170">
        <f>AVERAGEIF(INDEX('Input - companies list'!$A:$BG, 0, MATCH("Clusters 0",'Input - companies list'!$A$1:$BG$1, 0)),'Output - Cluster ranking'!B1170,INDEX('Input - companies list'!$A:$BG, 0, MATCH("Inter-Cluster Connectivity",'Input - companies list'!$A$1:$BG$1, 0)))</f>
        <v/>
      </c>
      <c r="H1170">
        <f>IFERROR(PERCENTRANK(C:C,C1170),0)</f>
        <v/>
      </c>
      <c r="I1170">
        <f>IFERROR(1 - PERCENTRANK(D:D,D1170),0)</f>
        <v/>
      </c>
      <c r="J1170">
        <f>IFERROR(PERCENTRANK(E:E,E1170),0)</f>
        <v/>
      </c>
      <c r="K1170">
        <f>IFERROR(1 - PERCENTRANK(F:F,F1170),0)</f>
        <v/>
      </c>
      <c r="L1170">
        <f>IFERROR(PERCENTRANK(G:G,G1170),0)</f>
        <v/>
      </c>
      <c r="M1170">
        <f>H1170*weightA+I1170*weightB+J1170*weightC+K1170*weightD+L1170*weightE</f>
        <v/>
      </c>
    </row>
    <row r="1171" spans="1:13">
      <c r="A1171">
        <f>RANK(M1171,M:M)</f>
        <v/>
      </c>
      <c r="C1171">
        <f>SUMIFS('Input - target event report'!H:H,'Input - target event report'!L:L,B1171,'Input - target event report'!D:D, "Private Investment")</f>
        <v/>
      </c>
      <c r="D1171">
        <f>IF(E1171&lt;2, "N/A", (MAXIFS('Input - target event report'!E:E,'Input - target event report'!L:L,B:B,'Input - target event report'!D:D,"Private Investment")-MINIFS('Input - target event report'!E:E,'Input - target event report'!L:L,B:B,'Input - target event report'!D:D,"Private Investment"))/(E1171-1))</f>
        <v/>
      </c>
      <c r="E1171">
        <f>COUNTIFS('Input - target event report'!L:L,B1171,'Input - target event report'!D:D, "Private Investment")</f>
        <v/>
      </c>
      <c r="F1171">
        <f>AVERAGEIF(INDEX('Input - companies list'!$A:$BG, 0, MATCH("Clusters 0",'Input - companies list'!$A$1:$BG$1, 0)),'Output - Cluster ranking'!B1171,INDEX('Input - companies list'!$A:$BG, 0, MATCH("Flow",'Input - companies list'!$A$1:$BG$1, 0)))</f>
        <v/>
      </c>
      <c r="G1171">
        <f>AVERAGEIF(INDEX('Input - companies list'!$A:$BG, 0, MATCH("Clusters 0",'Input - companies list'!$A$1:$BG$1, 0)),'Output - Cluster ranking'!B1171,INDEX('Input - companies list'!$A:$BG, 0, MATCH("Inter-Cluster Connectivity",'Input - companies list'!$A$1:$BG$1, 0)))</f>
        <v/>
      </c>
      <c r="H1171">
        <f>IFERROR(PERCENTRANK(C:C,C1171),0)</f>
        <v/>
      </c>
      <c r="I1171">
        <f>IFERROR(1 - PERCENTRANK(D:D,D1171),0)</f>
        <v/>
      </c>
      <c r="J1171">
        <f>IFERROR(PERCENTRANK(E:E,E1171),0)</f>
        <v/>
      </c>
      <c r="K1171">
        <f>IFERROR(1 - PERCENTRANK(F:F,F1171),0)</f>
        <v/>
      </c>
      <c r="L1171">
        <f>IFERROR(PERCENTRANK(G:G,G1171),0)</f>
        <v/>
      </c>
      <c r="M1171">
        <f>H1171*weightA+I1171*weightB+J1171*weightC+K1171*weightD+L1171*weightE</f>
        <v/>
      </c>
    </row>
    <row r="1172" spans="1:13">
      <c r="A1172">
        <f>RANK(M1172,M:M)</f>
        <v/>
      </c>
      <c r="C1172">
        <f>SUMIFS('Input - target event report'!H:H,'Input - target event report'!L:L,B1172,'Input - target event report'!D:D, "Private Investment")</f>
        <v/>
      </c>
      <c r="D1172">
        <f>IF(E1172&lt;2, "N/A", (MAXIFS('Input - target event report'!E:E,'Input - target event report'!L:L,B:B,'Input - target event report'!D:D,"Private Investment")-MINIFS('Input - target event report'!E:E,'Input - target event report'!L:L,B:B,'Input - target event report'!D:D,"Private Investment"))/(E1172-1))</f>
        <v/>
      </c>
      <c r="E1172">
        <f>COUNTIFS('Input - target event report'!L:L,B1172,'Input - target event report'!D:D, "Private Investment")</f>
        <v/>
      </c>
      <c r="F1172">
        <f>AVERAGEIF(INDEX('Input - companies list'!$A:$BG, 0, MATCH("Clusters 0",'Input - companies list'!$A$1:$BG$1, 0)),'Output - Cluster ranking'!B1172,INDEX('Input - companies list'!$A:$BG, 0, MATCH("Flow",'Input - companies list'!$A$1:$BG$1, 0)))</f>
        <v/>
      </c>
      <c r="G1172">
        <f>AVERAGEIF(INDEX('Input - companies list'!$A:$BG, 0, MATCH("Clusters 0",'Input - companies list'!$A$1:$BG$1, 0)),'Output - Cluster ranking'!B1172,INDEX('Input - companies list'!$A:$BG, 0, MATCH("Inter-Cluster Connectivity",'Input - companies list'!$A$1:$BG$1, 0)))</f>
        <v/>
      </c>
      <c r="H1172">
        <f>IFERROR(PERCENTRANK(C:C,C1172),0)</f>
        <v/>
      </c>
      <c r="I1172">
        <f>IFERROR(1 - PERCENTRANK(D:D,D1172),0)</f>
        <v/>
      </c>
      <c r="J1172">
        <f>IFERROR(PERCENTRANK(E:E,E1172),0)</f>
        <v/>
      </c>
      <c r="K1172">
        <f>IFERROR(1 - PERCENTRANK(F:F,F1172),0)</f>
        <v/>
      </c>
      <c r="L1172">
        <f>IFERROR(PERCENTRANK(G:G,G1172),0)</f>
        <v/>
      </c>
      <c r="M1172">
        <f>H1172*weightA+I1172*weightB+J1172*weightC+K1172*weightD+L1172*weightE</f>
        <v/>
      </c>
    </row>
    <row r="1173" spans="1:13">
      <c r="A1173">
        <f>RANK(M1173,M:M)</f>
        <v/>
      </c>
      <c r="C1173">
        <f>SUMIFS('Input - target event report'!H:H,'Input - target event report'!L:L,B1173,'Input - target event report'!D:D, "Private Investment")</f>
        <v/>
      </c>
      <c r="D1173">
        <f>IF(E1173&lt;2, "N/A", (MAXIFS('Input - target event report'!E:E,'Input - target event report'!L:L,B:B,'Input - target event report'!D:D,"Private Investment")-MINIFS('Input - target event report'!E:E,'Input - target event report'!L:L,B:B,'Input - target event report'!D:D,"Private Investment"))/(E1173-1))</f>
        <v/>
      </c>
      <c r="E1173">
        <f>COUNTIFS('Input - target event report'!L:L,B1173,'Input - target event report'!D:D, "Private Investment")</f>
        <v/>
      </c>
      <c r="F1173">
        <f>AVERAGEIF(INDEX('Input - companies list'!$A:$BG, 0, MATCH("Clusters 0",'Input - companies list'!$A$1:$BG$1, 0)),'Output - Cluster ranking'!B1173,INDEX('Input - companies list'!$A:$BG, 0, MATCH("Flow",'Input - companies list'!$A$1:$BG$1, 0)))</f>
        <v/>
      </c>
      <c r="G1173">
        <f>AVERAGEIF(INDEX('Input - companies list'!$A:$BG, 0, MATCH("Clusters 0",'Input - companies list'!$A$1:$BG$1, 0)),'Output - Cluster ranking'!B1173,INDEX('Input - companies list'!$A:$BG, 0, MATCH("Inter-Cluster Connectivity",'Input - companies list'!$A$1:$BG$1, 0)))</f>
        <v/>
      </c>
      <c r="H1173">
        <f>IFERROR(PERCENTRANK(C:C,C1173),0)</f>
        <v/>
      </c>
      <c r="I1173">
        <f>IFERROR(1 - PERCENTRANK(D:D,D1173),0)</f>
        <v/>
      </c>
      <c r="J1173">
        <f>IFERROR(PERCENTRANK(E:E,E1173),0)</f>
        <v/>
      </c>
      <c r="K1173">
        <f>IFERROR(1 - PERCENTRANK(F:F,F1173),0)</f>
        <v/>
      </c>
      <c r="L1173">
        <f>IFERROR(PERCENTRANK(G:G,G1173),0)</f>
        <v/>
      </c>
      <c r="M1173">
        <f>H1173*weightA+I1173*weightB+J1173*weightC+K1173*weightD+L1173*weightE</f>
        <v/>
      </c>
    </row>
    <row r="1174" spans="1:13">
      <c r="A1174">
        <f>RANK(M1174,M:M)</f>
        <v/>
      </c>
      <c r="C1174">
        <f>SUMIFS('Input - target event report'!H:H,'Input - target event report'!L:L,B1174,'Input - target event report'!D:D, "Private Investment")</f>
        <v/>
      </c>
      <c r="D1174">
        <f>IF(E1174&lt;2, "N/A", (MAXIFS('Input - target event report'!E:E,'Input - target event report'!L:L,B:B,'Input - target event report'!D:D,"Private Investment")-MINIFS('Input - target event report'!E:E,'Input - target event report'!L:L,B:B,'Input - target event report'!D:D,"Private Investment"))/(E1174-1))</f>
        <v/>
      </c>
      <c r="E1174">
        <f>COUNTIFS('Input - target event report'!L:L,B1174,'Input - target event report'!D:D, "Private Investment")</f>
        <v/>
      </c>
      <c r="F1174">
        <f>AVERAGEIF(INDEX('Input - companies list'!$A:$BG, 0, MATCH("Clusters 0",'Input - companies list'!$A$1:$BG$1, 0)),'Output - Cluster ranking'!B1174,INDEX('Input - companies list'!$A:$BG, 0, MATCH("Flow",'Input - companies list'!$A$1:$BG$1, 0)))</f>
        <v/>
      </c>
      <c r="G1174">
        <f>AVERAGEIF(INDEX('Input - companies list'!$A:$BG, 0, MATCH("Clusters 0",'Input - companies list'!$A$1:$BG$1, 0)),'Output - Cluster ranking'!B1174,INDEX('Input - companies list'!$A:$BG, 0, MATCH("Inter-Cluster Connectivity",'Input - companies list'!$A$1:$BG$1, 0)))</f>
        <v/>
      </c>
      <c r="H1174">
        <f>IFERROR(PERCENTRANK(C:C,C1174),0)</f>
        <v/>
      </c>
      <c r="I1174">
        <f>IFERROR(1 - PERCENTRANK(D:D,D1174),0)</f>
        <v/>
      </c>
      <c r="J1174">
        <f>IFERROR(PERCENTRANK(E:E,E1174),0)</f>
        <v/>
      </c>
      <c r="K1174">
        <f>IFERROR(1 - PERCENTRANK(F:F,F1174),0)</f>
        <v/>
      </c>
      <c r="L1174">
        <f>IFERROR(PERCENTRANK(G:G,G1174),0)</f>
        <v/>
      </c>
      <c r="M1174">
        <f>H1174*weightA+I1174*weightB+J1174*weightC+K1174*weightD+L1174*weightE</f>
        <v/>
      </c>
    </row>
    <row r="1175" spans="1:13">
      <c r="A1175">
        <f>RANK(M1175,M:M)</f>
        <v/>
      </c>
      <c r="C1175">
        <f>SUMIFS('Input - target event report'!H:H,'Input - target event report'!L:L,B1175,'Input - target event report'!D:D, "Private Investment")</f>
        <v/>
      </c>
      <c r="D1175">
        <f>IF(E1175&lt;2, "N/A", (MAXIFS('Input - target event report'!E:E,'Input - target event report'!L:L,B:B,'Input - target event report'!D:D,"Private Investment")-MINIFS('Input - target event report'!E:E,'Input - target event report'!L:L,B:B,'Input - target event report'!D:D,"Private Investment"))/(E1175-1))</f>
        <v/>
      </c>
      <c r="E1175">
        <f>COUNTIFS('Input - target event report'!L:L,B1175,'Input - target event report'!D:D, "Private Investment")</f>
        <v/>
      </c>
      <c r="F1175">
        <f>AVERAGEIF(INDEX('Input - companies list'!$A:$BG, 0, MATCH("Clusters 0",'Input - companies list'!$A$1:$BG$1, 0)),'Output - Cluster ranking'!B1175,INDEX('Input - companies list'!$A:$BG, 0, MATCH("Flow",'Input - companies list'!$A$1:$BG$1, 0)))</f>
        <v/>
      </c>
      <c r="G1175">
        <f>AVERAGEIF(INDEX('Input - companies list'!$A:$BG, 0, MATCH("Clusters 0",'Input - companies list'!$A$1:$BG$1, 0)),'Output - Cluster ranking'!B1175,INDEX('Input - companies list'!$A:$BG, 0, MATCH("Inter-Cluster Connectivity",'Input - companies list'!$A$1:$BG$1, 0)))</f>
        <v/>
      </c>
      <c r="H1175">
        <f>IFERROR(PERCENTRANK(C:C,C1175),0)</f>
        <v/>
      </c>
      <c r="I1175">
        <f>IFERROR(1 - PERCENTRANK(D:D,D1175),0)</f>
        <v/>
      </c>
      <c r="J1175">
        <f>IFERROR(PERCENTRANK(E:E,E1175),0)</f>
        <v/>
      </c>
      <c r="K1175">
        <f>IFERROR(1 - PERCENTRANK(F:F,F1175),0)</f>
        <v/>
      </c>
      <c r="L1175">
        <f>IFERROR(PERCENTRANK(G:G,G1175),0)</f>
        <v/>
      </c>
      <c r="M1175">
        <f>H1175*weightA+I1175*weightB+J1175*weightC+K1175*weightD+L1175*weightE</f>
        <v/>
      </c>
    </row>
    <row r="1176" spans="1:13">
      <c r="A1176">
        <f>RANK(M1176,M:M)</f>
        <v/>
      </c>
      <c r="C1176">
        <f>SUMIFS('Input - target event report'!H:H,'Input - target event report'!L:L,B1176,'Input - target event report'!D:D, "Private Investment")</f>
        <v/>
      </c>
      <c r="D1176">
        <f>IF(E1176&lt;2, "N/A", (MAXIFS('Input - target event report'!E:E,'Input - target event report'!L:L,B:B,'Input - target event report'!D:D,"Private Investment")-MINIFS('Input - target event report'!E:E,'Input - target event report'!L:L,B:B,'Input - target event report'!D:D,"Private Investment"))/(E1176-1))</f>
        <v/>
      </c>
      <c r="E1176">
        <f>COUNTIFS('Input - target event report'!L:L,B1176,'Input - target event report'!D:D, "Private Investment")</f>
        <v/>
      </c>
      <c r="F1176">
        <f>AVERAGEIF(INDEX('Input - companies list'!$A:$BG, 0, MATCH("Clusters 0",'Input - companies list'!$A$1:$BG$1, 0)),'Output - Cluster ranking'!B1176,INDEX('Input - companies list'!$A:$BG, 0, MATCH("Flow",'Input - companies list'!$A$1:$BG$1, 0)))</f>
        <v/>
      </c>
      <c r="G1176">
        <f>AVERAGEIF(INDEX('Input - companies list'!$A:$BG, 0, MATCH("Clusters 0",'Input - companies list'!$A$1:$BG$1, 0)),'Output - Cluster ranking'!B1176,INDEX('Input - companies list'!$A:$BG, 0, MATCH("Inter-Cluster Connectivity",'Input - companies list'!$A$1:$BG$1, 0)))</f>
        <v/>
      </c>
      <c r="H1176">
        <f>IFERROR(PERCENTRANK(C:C,C1176),0)</f>
        <v/>
      </c>
      <c r="I1176">
        <f>IFERROR(1 - PERCENTRANK(D:D,D1176),0)</f>
        <v/>
      </c>
      <c r="J1176">
        <f>IFERROR(PERCENTRANK(E:E,E1176),0)</f>
        <v/>
      </c>
      <c r="K1176">
        <f>IFERROR(1 - PERCENTRANK(F:F,F1176),0)</f>
        <v/>
      </c>
      <c r="L1176">
        <f>IFERROR(PERCENTRANK(G:G,G1176),0)</f>
        <v/>
      </c>
      <c r="M1176">
        <f>H1176*weightA+I1176*weightB+J1176*weightC+K1176*weightD+L1176*weightE</f>
        <v/>
      </c>
    </row>
    <row r="1177" spans="1:13">
      <c r="A1177">
        <f>RANK(M1177,M:M)</f>
        <v/>
      </c>
      <c r="C1177">
        <f>SUMIFS('Input - target event report'!H:H,'Input - target event report'!L:L,B1177,'Input - target event report'!D:D, "Private Investment")</f>
        <v/>
      </c>
      <c r="D1177">
        <f>IF(E1177&lt;2, "N/A", (MAXIFS('Input - target event report'!E:E,'Input - target event report'!L:L,B:B,'Input - target event report'!D:D,"Private Investment")-MINIFS('Input - target event report'!E:E,'Input - target event report'!L:L,B:B,'Input - target event report'!D:D,"Private Investment"))/(E1177-1))</f>
        <v/>
      </c>
      <c r="E1177">
        <f>COUNTIFS('Input - target event report'!L:L,B1177,'Input - target event report'!D:D, "Private Investment")</f>
        <v/>
      </c>
      <c r="F1177">
        <f>AVERAGEIF(INDEX('Input - companies list'!$A:$BG, 0, MATCH("Clusters 0",'Input - companies list'!$A$1:$BG$1, 0)),'Output - Cluster ranking'!B1177,INDEX('Input - companies list'!$A:$BG, 0, MATCH("Flow",'Input - companies list'!$A$1:$BG$1, 0)))</f>
        <v/>
      </c>
      <c r="G1177">
        <f>AVERAGEIF(INDEX('Input - companies list'!$A:$BG, 0, MATCH("Clusters 0",'Input - companies list'!$A$1:$BG$1, 0)),'Output - Cluster ranking'!B1177,INDEX('Input - companies list'!$A:$BG, 0, MATCH("Inter-Cluster Connectivity",'Input - companies list'!$A$1:$BG$1, 0)))</f>
        <v/>
      </c>
      <c r="H1177">
        <f>IFERROR(PERCENTRANK(C:C,C1177),0)</f>
        <v/>
      </c>
      <c r="I1177">
        <f>IFERROR(1 - PERCENTRANK(D:D,D1177),0)</f>
        <v/>
      </c>
      <c r="J1177">
        <f>IFERROR(PERCENTRANK(E:E,E1177),0)</f>
        <v/>
      </c>
      <c r="K1177">
        <f>IFERROR(1 - PERCENTRANK(F:F,F1177),0)</f>
        <v/>
      </c>
      <c r="L1177">
        <f>IFERROR(PERCENTRANK(G:G,G1177),0)</f>
        <v/>
      </c>
      <c r="M1177">
        <f>H1177*weightA+I1177*weightB+J1177*weightC+K1177*weightD+L1177*weightE</f>
        <v/>
      </c>
    </row>
    <row r="1178" spans="1:13">
      <c r="A1178">
        <f>RANK(M1178,M:M)</f>
        <v/>
      </c>
      <c r="C1178">
        <f>SUMIFS('Input - target event report'!H:H,'Input - target event report'!L:L,B1178,'Input - target event report'!D:D, "Private Investment")</f>
        <v/>
      </c>
      <c r="D1178">
        <f>IF(E1178&lt;2, "N/A", (MAXIFS('Input - target event report'!E:E,'Input - target event report'!L:L,B:B,'Input - target event report'!D:D,"Private Investment")-MINIFS('Input - target event report'!E:E,'Input - target event report'!L:L,B:B,'Input - target event report'!D:D,"Private Investment"))/(E1178-1))</f>
        <v/>
      </c>
      <c r="E1178">
        <f>COUNTIFS('Input - target event report'!L:L,B1178,'Input - target event report'!D:D, "Private Investment")</f>
        <v/>
      </c>
      <c r="F1178">
        <f>AVERAGEIF(INDEX('Input - companies list'!$A:$BG, 0, MATCH("Clusters 0",'Input - companies list'!$A$1:$BG$1, 0)),'Output - Cluster ranking'!B1178,INDEX('Input - companies list'!$A:$BG, 0, MATCH("Flow",'Input - companies list'!$A$1:$BG$1, 0)))</f>
        <v/>
      </c>
      <c r="G1178">
        <f>AVERAGEIF(INDEX('Input - companies list'!$A:$BG, 0, MATCH("Clusters 0",'Input - companies list'!$A$1:$BG$1, 0)),'Output - Cluster ranking'!B1178,INDEX('Input - companies list'!$A:$BG, 0, MATCH("Inter-Cluster Connectivity",'Input - companies list'!$A$1:$BG$1, 0)))</f>
        <v/>
      </c>
      <c r="H1178">
        <f>IFERROR(PERCENTRANK(C:C,C1178),0)</f>
        <v/>
      </c>
      <c r="I1178">
        <f>IFERROR(1 - PERCENTRANK(D:D,D1178),0)</f>
        <v/>
      </c>
      <c r="J1178">
        <f>IFERROR(PERCENTRANK(E:E,E1178),0)</f>
        <v/>
      </c>
      <c r="K1178">
        <f>IFERROR(1 - PERCENTRANK(F:F,F1178),0)</f>
        <v/>
      </c>
      <c r="L1178">
        <f>IFERROR(PERCENTRANK(G:G,G1178),0)</f>
        <v/>
      </c>
      <c r="M1178">
        <f>H1178*weightA+I1178*weightB+J1178*weightC+K1178*weightD+L1178*weightE</f>
        <v/>
      </c>
    </row>
    <row r="1179" spans="1:13">
      <c r="A1179">
        <f>RANK(M1179,M:M)</f>
        <v/>
      </c>
      <c r="C1179">
        <f>SUMIFS('Input - target event report'!H:H,'Input - target event report'!L:L,B1179,'Input - target event report'!D:D, "Private Investment")</f>
        <v/>
      </c>
      <c r="D1179">
        <f>IF(E1179&lt;2, "N/A", (MAXIFS('Input - target event report'!E:E,'Input - target event report'!L:L,B:B,'Input - target event report'!D:D,"Private Investment")-MINIFS('Input - target event report'!E:E,'Input - target event report'!L:L,B:B,'Input - target event report'!D:D,"Private Investment"))/(E1179-1))</f>
        <v/>
      </c>
      <c r="E1179">
        <f>COUNTIFS('Input - target event report'!L:L,B1179,'Input - target event report'!D:D, "Private Investment")</f>
        <v/>
      </c>
      <c r="F1179">
        <f>AVERAGEIF(INDEX('Input - companies list'!$A:$BG, 0, MATCH("Clusters 0",'Input - companies list'!$A$1:$BG$1, 0)),'Output - Cluster ranking'!B1179,INDEX('Input - companies list'!$A:$BG, 0, MATCH("Flow",'Input - companies list'!$A$1:$BG$1, 0)))</f>
        <v/>
      </c>
      <c r="G1179">
        <f>AVERAGEIF(INDEX('Input - companies list'!$A:$BG, 0, MATCH("Clusters 0",'Input - companies list'!$A$1:$BG$1, 0)),'Output - Cluster ranking'!B1179,INDEX('Input - companies list'!$A:$BG, 0, MATCH("Inter-Cluster Connectivity",'Input - companies list'!$A$1:$BG$1, 0)))</f>
        <v/>
      </c>
      <c r="H1179">
        <f>IFERROR(PERCENTRANK(C:C,C1179),0)</f>
        <v/>
      </c>
      <c r="I1179">
        <f>IFERROR(1 - PERCENTRANK(D:D,D1179),0)</f>
        <v/>
      </c>
      <c r="J1179">
        <f>IFERROR(PERCENTRANK(E:E,E1179),0)</f>
        <v/>
      </c>
      <c r="K1179">
        <f>IFERROR(1 - PERCENTRANK(F:F,F1179),0)</f>
        <v/>
      </c>
      <c r="L1179">
        <f>IFERROR(PERCENTRANK(G:G,G1179),0)</f>
        <v/>
      </c>
      <c r="M1179">
        <f>H1179*weightA+I1179*weightB+J1179*weightC+K1179*weightD+L1179*weightE</f>
        <v/>
      </c>
    </row>
    <row r="1180" spans="1:13">
      <c r="A1180">
        <f>RANK(M1180,M:M)</f>
        <v/>
      </c>
      <c r="C1180">
        <f>SUMIFS('Input - target event report'!H:H,'Input - target event report'!L:L,B1180,'Input - target event report'!D:D, "Private Investment")</f>
        <v/>
      </c>
      <c r="D1180">
        <f>IF(E1180&lt;2, "N/A", (MAXIFS('Input - target event report'!E:E,'Input - target event report'!L:L,B:B,'Input - target event report'!D:D,"Private Investment")-MINIFS('Input - target event report'!E:E,'Input - target event report'!L:L,B:B,'Input - target event report'!D:D,"Private Investment"))/(E1180-1))</f>
        <v/>
      </c>
      <c r="E1180">
        <f>COUNTIFS('Input - target event report'!L:L,B1180,'Input - target event report'!D:D, "Private Investment")</f>
        <v/>
      </c>
      <c r="F1180">
        <f>AVERAGEIF(INDEX('Input - companies list'!$A:$BG, 0, MATCH("Clusters 0",'Input - companies list'!$A$1:$BG$1, 0)),'Output - Cluster ranking'!B1180,INDEX('Input - companies list'!$A:$BG, 0, MATCH("Flow",'Input - companies list'!$A$1:$BG$1, 0)))</f>
        <v/>
      </c>
      <c r="G1180">
        <f>AVERAGEIF(INDEX('Input - companies list'!$A:$BG, 0, MATCH("Clusters 0",'Input - companies list'!$A$1:$BG$1, 0)),'Output - Cluster ranking'!B1180,INDEX('Input - companies list'!$A:$BG, 0, MATCH("Inter-Cluster Connectivity",'Input - companies list'!$A$1:$BG$1, 0)))</f>
        <v/>
      </c>
      <c r="H1180">
        <f>IFERROR(PERCENTRANK(C:C,C1180),0)</f>
        <v/>
      </c>
      <c r="I1180">
        <f>IFERROR(1 - PERCENTRANK(D:D,D1180),0)</f>
        <v/>
      </c>
      <c r="J1180">
        <f>IFERROR(PERCENTRANK(E:E,E1180),0)</f>
        <v/>
      </c>
      <c r="K1180">
        <f>IFERROR(1 - PERCENTRANK(F:F,F1180),0)</f>
        <v/>
      </c>
      <c r="L1180">
        <f>IFERROR(PERCENTRANK(G:G,G1180),0)</f>
        <v/>
      </c>
      <c r="M1180">
        <f>H1180*weightA+I1180*weightB+J1180*weightC+K1180*weightD+L1180*weightE</f>
        <v/>
      </c>
    </row>
    <row r="1181" spans="1:13">
      <c r="A1181">
        <f>RANK(M1181,M:M)</f>
        <v/>
      </c>
      <c r="C1181">
        <f>SUMIFS('Input - target event report'!H:H,'Input - target event report'!L:L,B1181,'Input - target event report'!D:D, "Private Investment")</f>
        <v/>
      </c>
      <c r="D1181">
        <f>IF(E1181&lt;2, "N/A", (MAXIFS('Input - target event report'!E:E,'Input - target event report'!L:L,B:B,'Input - target event report'!D:D,"Private Investment")-MINIFS('Input - target event report'!E:E,'Input - target event report'!L:L,B:B,'Input - target event report'!D:D,"Private Investment"))/(E1181-1))</f>
        <v/>
      </c>
      <c r="E1181">
        <f>COUNTIFS('Input - target event report'!L:L,B1181,'Input - target event report'!D:D, "Private Investment")</f>
        <v/>
      </c>
      <c r="F1181">
        <f>AVERAGEIF(INDEX('Input - companies list'!$A:$BG, 0, MATCH("Clusters 0",'Input - companies list'!$A$1:$BG$1, 0)),'Output - Cluster ranking'!B1181,INDEX('Input - companies list'!$A:$BG, 0, MATCH("Flow",'Input - companies list'!$A$1:$BG$1, 0)))</f>
        <v/>
      </c>
      <c r="G1181">
        <f>AVERAGEIF(INDEX('Input - companies list'!$A:$BG, 0, MATCH("Clusters 0",'Input - companies list'!$A$1:$BG$1, 0)),'Output - Cluster ranking'!B1181,INDEX('Input - companies list'!$A:$BG, 0, MATCH("Inter-Cluster Connectivity",'Input - companies list'!$A$1:$BG$1, 0)))</f>
        <v/>
      </c>
      <c r="H1181">
        <f>IFERROR(PERCENTRANK(C:C,C1181),0)</f>
        <v/>
      </c>
      <c r="I1181">
        <f>IFERROR(1 - PERCENTRANK(D:D,D1181),0)</f>
        <v/>
      </c>
      <c r="J1181">
        <f>IFERROR(PERCENTRANK(E:E,E1181),0)</f>
        <v/>
      </c>
      <c r="K1181">
        <f>IFERROR(1 - PERCENTRANK(F:F,F1181),0)</f>
        <v/>
      </c>
      <c r="L1181">
        <f>IFERROR(PERCENTRANK(G:G,G1181),0)</f>
        <v/>
      </c>
      <c r="M1181">
        <f>H1181*weightA+I1181*weightB+J1181*weightC+K1181*weightD+L1181*weightE</f>
        <v/>
      </c>
    </row>
    <row r="1182" spans="1:13">
      <c r="A1182">
        <f>RANK(M1182,M:M)</f>
        <v/>
      </c>
      <c r="C1182">
        <f>SUMIFS('Input - target event report'!H:H,'Input - target event report'!L:L,B1182,'Input - target event report'!D:D, "Private Investment")</f>
        <v/>
      </c>
      <c r="D1182">
        <f>IF(E1182&lt;2, "N/A", (MAXIFS('Input - target event report'!E:E,'Input - target event report'!L:L,B:B,'Input - target event report'!D:D,"Private Investment")-MINIFS('Input - target event report'!E:E,'Input - target event report'!L:L,B:B,'Input - target event report'!D:D,"Private Investment"))/(E1182-1))</f>
        <v/>
      </c>
      <c r="E1182">
        <f>COUNTIFS('Input - target event report'!L:L,B1182,'Input - target event report'!D:D, "Private Investment")</f>
        <v/>
      </c>
      <c r="F1182">
        <f>AVERAGEIF(INDEX('Input - companies list'!$A:$BG, 0, MATCH("Clusters 0",'Input - companies list'!$A$1:$BG$1, 0)),'Output - Cluster ranking'!B1182,INDEX('Input - companies list'!$A:$BG, 0, MATCH("Flow",'Input - companies list'!$A$1:$BG$1, 0)))</f>
        <v/>
      </c>
      <c r="G1182">
        <f>AVERAGEIF(INDEX('Input - companies list'!$A:$BG, 0, MATCH("Clusters 0",'Input - companies list'!$A$1:$BG$1, 0)),'Output - Cluster ranking'!B1182,INDEX('Input - companies list'!$A:$BG, 0, MATCH("Inter-Cluster Connectivity",'Input - companies list'!$A$1:$BG$1, 0)))</f>
        <v/>
      </c>
      <c r="H1182">
        <f>IFERROR(PERCENTRANK(C:C,C1182),0)</f>
        <v/>
      </c>
      <c r="I1182">
        <f>IFERROR(1 - PERCENTRANK(D:D,D1182),0)</f>
        <v/>
      </c>
      <c r="J1182">
        <f>IFERROR(PERCENTRANK(E:E,E1182),0)</f>
        <v/>
      </c>
      <c r="K1182">
        <f>IFERROR(1 - PERCENTRANK(F:F,F1182),0)</f>
        <v/>
      </c>
      <c r="L1182">
        <f>IFERROR(PERCENTRANK(G:G,G1182),0)</f>
        <v/>
      </c>
      <c r="M1182">
        <f>H1182*weightA+I1182*weightB+J1182*weightC+K1182*weightD+L1182*weightE</f>
        <v/>
      </c>
    </row>
    <row r="1183" spans="1:13">
      <c r="A1183">
        <f>RANK(M1183,M:M)</f>
        <v/>
      </c>
      <c r="C1183">
        <f>SUMIFS('Input - target event report'!H:H,'Input - target event report'!L:L,B1183,'Input - target event report'!D:D, "Private Investment")</f>
        <v/>
      </c>
      <c r="D1183">
        <f>IF(E1183&lt;2, "N/A", (MAXIFS('Input - target event report'!E:E,'Input - target event report'!L:L,B:B,'Input - target event report'!D:D,"Private Investment")-MINIFS('Input - target event report'!E:E,'Input - target event report'!L:L,B:B,'Input - target event report'!D:D,"Private Investment"))/(E1183-1))</f>
        <v/>
      </c>
      <c r="E1183">
        <f>COUNTIFS('Input - target event report'!L:L,B1183,'Input - target event report'!D:D, "Private Investment")</f>
        <v/>
      </c>
      <c r="F1183">
        <f>AVERAGEIF(INDEX('Input - companies list'!$A:$BG, 0, MATCH("Clusters 0",'Input - companies list'!$A$1:$BG$1, 0)),'Output - Cluster ranking'!B1183,INDEX('Input - companies list'!$A:$BG, 0, MATCH("Flow",'Input - companies list'!$A$1:$BG$1, 0)))</f>
        <v/>
      </c>
      <c r="G1183">
        <f>AVERAGEIF(INDEX('Input - companies list'!$A:$BG, 0, MATCH("Clusters 0",'Input - companies list'!$A$1:$BG$1, 0)),'Output - Cluster ranking'!B1183,INDEX('Input - companies list'!$A:$BG, 0, MATCH("Inter-Cluster Connectivity",'Input - companies list'!$A$1:$BG$1, 0)))</f>
        <v/>
      </c>
      <c r="H1183">
        <f>IFERROR(PERCENTRANK(C:C,C1183),0)</f>
        <v/>
      </c>
      <c r="I1183">
        <f>IFERROR(1 - PERCENTRANK(D:D,D1183),0)</f>
        <v/>
      </c>
      <c r="J1183">
        <f>IFERROR(PERCENTRANK(E:E,E1183),0)</f>
        <v/>
      </c>
      <c r="K1183">
        <f>IFERROR(1 - PERCENTRANK(F:F,F1183),0)</f>
        <v/>
      </c>
      <c r="L1183">
        <f>IFERROR(PERCENTRANK(G:G,G1183),0)</f>
        <v/>
      </c>
      <c r="M1183">
        <f>H1183*weightA+I1183*weightB+J1183*weightC+K1183*weightD+L1183*weightE</f>
        <v/>
      </c>
    </row>
    <row r="1184" spans="1:13">
      <c r="A1184">
        <f>RANK(M1184,M:M)</f>
        <v/>
      </c>
      <c r="C1184">
        <f>SUMIFS('Input - target event report'!H:H,'Input - target event report'!L:L,B1184,'Input - target event report'!D:D, "Private Investment")</f>
        <v/>
      </c>
      <c r="D1184">
        <f>IF(E1184&lt;2, "N/A", (MAXIFS('Input - target event report'!E:E,'Input - target event report'!L:L,B:B,'Input - target event report'!D:D,"Private Investment")-MINIFS('Input - target event report'!E:E,'Input - target event report'!L:L,B:B,'Input - target event report'!D:D,"Private Investment"))/(E1184-1))</f>
        <v/>
      </c>
      <c r="E1184">
        <f>COUNTIFS('Input - target event report'!L:L,B1184,'Input - target event report'!D:D, "Private Investment")</f>
        <v/>
      </c>
      <c r="F1184">
        <f>AVERAGEIF(INDEX('Input - companies list'!$A:$BG, 0, MATCH("Clusters 0",'Input - companies list'!$A$1:$BG$1, 0)),'Output - Cluster ranking'!B1184,INDEX('Input - companies list'!$A:$BG, 0, MATCH("Flow",'Input - companies list'!$A$1:$BG$1, 0)))</f>
        <v/>
      </c>
      <c r="G1184">
        <f>AVERAGEIF(INDEX('Input - companies list'!$A:$BG, 0, MATCH("Clusters 0",'Input - companies list'!$A$1:$BG$1, 0)),'Output - Cluster ranking'!B1184,INDEX('Input - companies list'!$A:$BG, 0, MATCH("Inter-Cluster Connectivity",'Input - companies list'!$A$1:$BG$1, 0)))</f>
        <v/>
      </c>
      <c r="H1184">
        <f>IFERROR(PERCENTRANK(C:C,C1184),0)</f>
        <v/>
      </c>
      <c r="I1184">
        <f>IFERROR(1 - PERCENTRANK(D:D,D1184),0)</f>
        <v/>
      </c>
      <c r="J1184">
        <f>IFERROR(PERCENTRANK(E:E,E1184),0)</f>
        <v/>
      </c>
      <c r="K1184">
        <f>IFERROR(1 - PERCENTRANK(F:F,F1184),0)</f>
        <v/>
      </c>
      <c r="L1184">
        <f>IFERROR(PERCENTRANK(G:G,G1184),0)</f>
        <v/>
      </c>
      <c r="M1184">
        <f>H1184*weightA+I1184*weightB+J1184*weightC+K1184*weightD+L1184*weightE</f>
        <v/>
      </c>
    </row>
    <row r="1185" spans="1:13">
      <c r="A1185">
        <f>RANK(M1185,M:M)</f>
        <v/>
      </c>
      <c r="C1185">
        <f>SUMIFS('Input - target event report'!H:H,'Input - target event report'!L:L,B1185,'Input - target event report'!D:D, "Private Investment")</f>
        <v/>
      </c>
      <c r="D1185">
        <f>IF(E1185&lt;2, "N/A", (MAXIFS('Input - target event report'!E:E,'Input - target event report'!L:L,B:B,'Input - target event report'!D:D,"Private Investment")-MINIFS('Input - target event report'!E:E,'Input - target event report'!L:L,B:B,'Input - target event report'!D:D,"Private Investment"))/(E1185-1))</f>
        <v/>
      </c>
      <c r="E1185">
        <f>COUNTIFS('Input - target event report'!L:L,B1185,'Input - target event report'!D:D, "Private Investment")</f>
        <v/>
      </c>
      <c r="F1185">
        <f>AVERAGEIF(INDEX('Input - companies list'!$A:$BG, 0, MATCH("Clusters 0",'Input - companies list'!$A$1:$BG$1, 0)),'Output - Cluster ranking'!B1185,INDEX('Input - companies list'!$A:$BG, 0, MATCH("Flow",'Input - companies list'!$A$1:$BG$1, 0)))</f>
        <v/>
      </c>
      <c r="G1185">
        <f>AVERAGEIF(INDEX('Input - companies list'!$A:$BG, 0, MATCH("Clusters 0",'Input - companies list'!$A$1:$BG$1, 0)),'Output - Cluster ranking'!B1185,INDEX('Input - companies list'!$A:$BG, 0, MATCH("Inter-Cluster Connectivity",'Input - companies list'!$A$1:$BG$1, 0)))</f>
        <v/>
      </c>
      <c r="H1185">
        <f>IFERROR(PERCENTRANK(C:C,C1185),0)</f>
        <v/>
      </c>
      <c r="I1185">
        <f>IFERROR(1 - PERCENTRANK(D:D,D1185),0)</f>
        <v/>
      </c>
      <c r="J1185">
        <f>IFERROR(PERCENTRANK(E:E,E1185),0)</f>
        <v/>
      </c>
      <c r="K1185">
        <f>IFERROR(1 - PERCENTRANK(F:F,F1185),0)</f>
        <v/>
      </c>
      <c r="L1185">
        <f>IFERROR(PERCENTRANK(G:G,G1185),0)</f>
        <v/>
      </c>
      <c r="M1185">
        <f>H1185*weightA+I1185*weightB+J1185*weightC+K1185*weightD+L1185*weightE</f>
        <v/>
      </c>
    </row>
    <row r="1186" spans="1:13">
      <c r="A1186">
        <f>RANK(M1186,M:M)</f>
        <v/>
      </c>
      <c r="C1186">
        <f>SUMIFS('Input - target event report'!H:H,'Input - target event report'!L:L,B1186,'Input - target event report'!D:D, "Private Investment")</f>
        <v/>
      </c>
      <c r="D1186">
        <f>IF(E1186&lt;2, "N/A", (MAXIFS('Input - target event report'!E:E,'Input - target event report'!L:L,B:B,'Input - target event report'!D:D,"Private Investment")-MINIFS('Input - target event report'!E:E,'Input - target event report'!L:L,B:B,'Input - target event report'!D:D,"Private Investment"))/(E1186-1))</f>
        <v/>
      </c>
      <c r="E1186">
        <f>COUNTIFS('Input - target event report'!L:L,B1186,'Input - target event report'!D:D, "Private Investment")</f>
        <v/>
      </c>
      <c r="F1186">
        <f>AVERAGEIF(INDEX('Input - companies list'!$A:$BG, 0, MATCH("Clusters 0",'Input - companies list'!$A$1:$BG$1, 0)),'Output - Cluster ranking'!B1186,INDEX('Input - companies list'!$A:$BG, 0, MATCH("Flow",'Input - companies list'!$A$1:$BG$1, 0)))</f>
        <v/>
      </c>
      <c r="G1186">
        <f>AVERAGEIF(INDEX('Input - companies list'!$A:$BG, 0, MATCH("Clusters 0",'Input - companies list'!$A$1:$BG$1, 0)),'Output - Cluster ranking'!B1186,INDEX('Input - companies list'!$A:$BG, 0, MATCH("Inter-Cluster Connectivity",'Input - companies list'!$A$1:$BG$1, 0)))</f>
        <v/>
      </c>
      <c r="H1186">
        <f>IFERROR(PERCENTRANK(C:C,C1186),0)</f>
        <v/>
      </c>
      <c r="I1186">
        <f>IFERROR(1 - PERCENTRANK(D:D,D1186),0)</f>
        <v/>
      </c>
      <c r="J1186">
        <f>IFERROR(PERCENTRANK(E:E,E1186),0)</f>
        <v/>
      </c>
      <c r="K1186">
        <f>IFERROR(1 - PERCENTRANK(F:F,F1186),0)</f>
        <v/>
      </c>
      <c r="L1186">
        <f>IFERROR(PERCENTRANK(G:G,G1186),0)</f>
        <v/>
      </c>
      <c r="M1186">
        <f>H1186*weightA+I1186*weightB+J1186*weightC+K1186*weightD+L1186*weightE</f>
        <v/>
      </c>
    </row>
    <row r="1187" spans="1:13">
      <c r="A1187">
        <f>RANK(M1187,M:M)</f>
        <v/>
      </c>
      <c r="C1187">
        <f>SUMIFS('Input - target event report'!H:H,'Input - target event report'!L:L,B1187,'Input - target event report'!D:D, "Private Investment")</f>
        <v/>
      </c>
      <c r="D1187">
        <f>IF(E1187&lt;2, "N/A", (MAXIFS('Input - target event report'!E:E,'Input - target event report'!L:L,B:B,'Input - target event report'!D:D,"Private Investment")-MINIFS('Input - target event report'!E:E,'Input - target event report'!L:L,B:B,'Input - target event report'!D:D,"Private Investment"))/(E1187-1))</f>
        <v/>
      </c>
      <c r="E1187">
        <f>COUNTIFS('Input - target event report'!L:L,B1187,'Input - target event report'!D:D, "Private Investment")</f>
        <v/>
      </c>
      <c r="F1187">
        <f>AVERAGEIF(INDEX('Input - companies list'!$A:$BG, 0, MATCH("Clusters 0",'Input - companies list'!$A$1:$BG$1, 0)),'Output - Cluster ranking'!B1187,INDEX('Input - companies list'!$A:$BG, 0, MATCH("Flow",'Input - companies list'!$A$1:$BG$1, 0)))</f>
        <v/>
      </c>
      <c r="G1187">
        <f>AVERAGEIF(INDEX('Input - companies list'!$A:$BG, 0, MATCH("Clusters 0",'Input - companies list'!$A$1:$BG$1, 0)),'Output - Cluster ranking'!B1187,INDEX('Input - companies list'!$A:$BG, 0, MATCH("Inter-Cluster Connectivity",'Input - companies list'!$A$1:$BG$1, 0)))</f>
        <v/>
      </c>
      <c r="H1187">
        <f>IFERROR(PERCENTRANK(C:C,C1187),0)</f>
        <v/>
      </c>
      <c r="I1187">
        <f>IFERROR(1 - PERCENTRANK(D:D,D1187),0)</f>
        <v/>
      </c>
      <c r="J1187">
        <f>IFERROR(PERCENTRANK(E:E,E1187),0)</f>
        <v/>
      </c>
      <c r="K1187">
        <f>IFERROR(1 - PERCENTRANK(F:F,F1187),0)</f>
        <v/>
      </c>
      <c r="L1187">
        <f>IFERROR(PERCENTRANK(G:G,G1187),0)</f>
        <v/>
      </c>
      <c r="M1187">
        <f>H1187*weightA+I1187*weightB+J1187*weightC+K1187*weightD+L1187*weightE</f>
        <v/>
      </c>
    </row>
    <row r="1188" spans="1:13">
      <c r="A1188">
        <f>RANK(M1188,M:M)</f>
        <v/>
      </c>
      <c r="C1188">
        <f>SUMIFS('Input - target event report'!H:H,'Input - target event report'!L:L,B1188,'Input - target event report'!D:D, "Private Investment")</f>
        <v/>
      </c>
      <c r="D1188">
        <f>IF(E1188&lt;2, "N/A", (MAXIFS('Input - target event report'!E:E,'Input - target event report'!L:L,B:B,'Input - target event report'!D:D,"Private Investment")-MINIFS('Input - target event report'!E:E,'Input - target event report'!L:L,B:B,'Input - target event report'!D:D,"Private Investment"))/(E1188-1))</f>
        <v/>
      </c>
      <c r="E1188">
        <f>COUNTIFS('Input - target event report'!L:L,B1188,'Input - target event report'!D:D, "Private Investment")</f>
        <v/>
      </c>
      <c r="F1188">
        <f>AVERAGEIF(INDEX('Input - companies list'!$A:$BG, 0, MATCH("Clusters 0",'Input - companies list'!$A$1:$BG$1, 0)),'Output - Cluster ranking'!B1188,INDEX('Input - companies list'!$A:$BG, 0, MATCH("Flow",'Input - companies list'!$A$1:$BG$1, 0)))</f>
        <v/>
      </c>
      <c r="G1188">
        <f>AVERAGEIF(INDEX('Input - companies list'!$A:$BG, 0, MATCH("Clusters 0",'Input - companies list'!$A$1:$BG$1, 0)),'Output - Cluster ranking'!B1188,INDEX('Input - companies list'!$A:$BG, 0, MATCH("Inter-Cluster Connectivity",'Input - companies list'!$A$1:$BG$1, 0)))</f>
        <v/>
      </c>
      <c r="H1188">
        <f>IFERROR(PERCENTRANK(C:C,C1188),0)</f>
        <v/>
      </c>
      <c r="I1188">
        <f>IFERROR(1 - PERCENTRANK(D:D,D1188),0)</f>
        <v/>
      </c>
      <c r="J1188">
        <f>IFERROR(PERCENTRANK(E:E,E1188),0)</f>
        <v/>
      </c>
      <c r="K1188">
        <f>IFERROR(1 - PERCENTRANK(F:F,F1188),0)</f>
        <v/>
      </c>
      <c r="L1188">
        <f>IFERROR(PERCENTRANK(G:G,G1188),0)</f>
        <v/>
      </c>
      <c r="M1188">
        <f>H1188*weightA+I1188*weightB+J1188*weightC+K1188*weightD+L1188*weightE</f>
        <v/>
      </c>
    </row>
    <row r="1189" spans="1:13">
      <c r="A1189">
        <f>RANK(M1189,M:M)</f>
        <v/>
      </c>
      <c r="C1189">
        <f>SUMIFS('Input - target event report'!H:H,'Input - target event report'!L:L,B1189,'Input - target event report'!D:D, "Private Investment")</f>
        <v/>
      </c>
      <c r="D1189">
        <f>IF(E1189&lt;2, "N/A", (MAXIFS('Input - target event report'!E:E,'Input - target event report'!L:L,B:B,'Input - target event report'!D:D,"Private Investment")-MINIFS('Input - target event report'!E:E,'Input - target event report'!L:L,B:B,'Input - target event report'!D:D,"Private Investment"))/(E1189-1))</f>
        <v/>
      </c>
      <c r="E1189">
        <f>COUNTIFS('Input - target event report'!L:L,B1189,'Input - target event report'!D:D, "Private Investment")</f>
        <v/>
      </c>
      <c r="F1189">
        <f>AVERAGEIF(INDEX('Input - companies list'!$A:$BG, 0, MATCH("Clusters 0",'Input - companies list'!$A$1:$BG$1, 0)),'Output - Cluster ranking'!B1189,INDEX('Input - companies list'!$A:$BG, 0, MATCH("Flow",'Input - companies list'!$A$1:$BG$1, 0)))</f>
        <v/>
      </c>
      <c r="G1189">
        <f>AVERAGEIF(INDEX('Input - companies list'!$A:$BG, 0, MATCH("Clusters 0",'Input - companies list'!$A$1:$BG$1, 0)),'Output - Cluster ranking'!B1189,INDEX('Input - companies list'!$A:$BG, 0, MATCH("Inter-Cluster Connectivity",'Input - companies list'!$A$1:$BG$1, 0)))</f>
        <v/>
      </c>
      <c r="H1189">
        <f>IFERROR(PERCENTRANK(C:C,C1189),0)</f>
        <v/>
      </c>
      <c r="I1189">
        <f>IFERROR(1 - PERCENTRANK(D:D,D1189),0)</f>
        <v/>
      </c>
      <c r="J1189">
        <f>IFERROR(PERCENTRANK(E:E,E1189),0)</f>
        <v/>
      </c>
      <c r="K1189">
        <f>IFERROR(1 - PERCENTRANK(F:F,F1189),0)</f>
        <v/>
      </c>
      <c r="L1189">
        <f>IFERROR(PERCENTRANK(G:G,G1189),0)</f>
        <v/>
      </c>
      <c r="M1189">
        <f>H1189*weightA+I1189*weightB+J1189*weightC+K1189*weightD+L1189*weightE</f>
        <v/>
      </c>
    </row>
    <row r="1190" spans="1:13">
      <c r="A1190">
        <f>RANK(M1190,M:M)</f>
        <v/>
      </c>
      <c r="C1190">
        <f>SUMIFS('Input - target event report'!H:H,'Input - target event report'!L:L,B1190,'Input - target event report'!D:D, "Private Investment")</f>
        <v/>
      </c>
      <c r="D1190">
        <f>IF(E1190&lt;2, "N/A", (MAXIFS('Input - target event report'!E:E,'Input - target event report'!L:L,B:B,'Input - target event report'!D:D,"Private Investment")-MINIFS('Input - target event report'!E:E,'Input - target event report'!L:L,B:B,'Input - target event report'!D:D,"Private Investment"))/(E1190-1))</f>
        <v/>
      </c>
      <c r="E1190">
        <f>COUNTIFS('Input - target event report'!L:L,B1190,'Input - target event report'!D:D, "Private Investment")</f>
        <v/>
      </c>
      <c r="F1190">
        <f>AVERAGEIF(INDEX('Input - companies list'!$A:$BG, 0, MATCH("Clusters 0",'Input - companies list'!$A$1:$BG$1, 0)),'Output - Cluster ranking'!B1190,INDEX('Input - companies list'!$A:$BG, 0, MATCH("Flow",'Input - companies list'!$A$1:$BG$1, 0)))</f>
        <v/>
      </c>
      <c r="G1190">
        <f>AVERAGEIF(INDEX('Input - companies list'!$A:$BG, 0, MATCH("Clusters 0",'Input - companies list'!$A$1:$BG$1, 0)),'Output - Cluster ranking'!B1190,INDEX('Input - companies list'!$A:$BG, 0, MATCH("Inter-Cluster Connectivity",'Input - companies list'!$A$1:$BG$1, 0)))</f>
        <v/>
      </c>
      <c r="H1190">
        <f>IFERROR(PERCENTRANK(C:C,C1190),0)</f>
        <v/>
      </c>
      <c r="I1190">
        <f>IFERROR(1 - PERCENTRANK(D:D,D1190),0)</f>
        <v/>
      </c>
      <c r="J1190">
        <f>IFERROR(PERCENTRANK(E:E,E1190),0)</f>
        <v/>
      </c>
      <c r="K1190">
        <f>IFERROR(1 - PERCENTRANK(F:F,F1190),0)</f>
        <v/>
      </c>
      <c r="L1190">
        <f>IFERROR(PERCENTRANK(G:G,G1190),0)</f>
        <v/>
      </c>
      <c r="M1190">
        <f>H1190*weightA+I1190*weightB+J1190*weightC+K1190*weightD+L1190*weightE</f>
        <v/>
      </c>
    </row>
    <row r="1191" spans="1:13">
      <c r="A1191">
        <f>RANK(M1191,M:M)</f>
        <v/>
      </c>
      <c r="C1191">
        <f>SUMIFS('Input - target event report'!H:H,'Input - target event report'!L:L,B1191,'Input - target event report'!D:D, "Private Investment")</f>
        <v/>
      </c>
      <c r="D1191">
        <f>IF(E1191&lt;2, "N/A", (MAXIFS('Input - target event report'!E:E,'Input - target event report'!L:L,B:B,'Input - target event report'!D:D,"Private Investment")-MINIFS('Input - target event report'!E:E,'Input - target event report'!L:L,B:B,'Input - target event report'!D:D,"Private Investment"))/(E1191-1))</f>
        <v/>
      </c>
      <c r="E1191">
        <f>COUNTIFS('Input - target event report'!L:L,B1191,'Input - target event report'!D:D, "Private Investment")</f>
        <v/>
      </c>
      <c r="F1191">
        <f>AVERAGEIF(INDEX('Input - companies list'!$A:$BG, 0, MATCH("Clusters 0",'Input - companies list'!$A$1:$BG$1, 0)),'Output - Cluster ranking'!B1191,INDEX('Input - companies list'!$A:$BG, 0, MATCH("Flow",'Input - companies list'!$A$1:$BG$1, 0)))</f>
        <v/>
      </c>
      <c r="G1191">
        <f>AVERAGEIF(INDEX('Input - companies list'!$A:$BG, 0, MATCH("Clusters 0",'Input - companies list'!$A$1:$BG$1, 0)),'Output - Cluster ranking'!B1191,INDEX('Input - companies list'!$A:$BG, 0, MATCH("Inter-Cluster Connectivity",'Input - companies list'!$A$1:$BG$1, 0)))</f>
        <v/>
      </c>
      <c r="H1191">
        <f>IFERROR(PERCENTRANK(C:C,C1191),0)</f>
        <v/>
      </c>
      <c r="I1191">
        <f>IFERROR(1 - PERCENTRANK(D:D,D1191),0)</f>
        <v/>
      </c>
      <c r="J1191">
        <f>IFERROR(PERCENTRANK(E:E,E1191),0)</f>
        <v/>
      </c>
      <c r="K1191">
        <f>IFERROR(1 - PERCENTRANK(F:F,F1191),0)</f>
        <v/>
      </c>
      <c r="L1191">
        <f>IFERROR(PERCENTRANK(G:G,G1191),0)</f>
        <v/>
      </c>
      <c r="M1191">
        <f>H1191*weightA+I1191*weightB+J1191*weightC+K1191*weightD+L1191*weightE</f>
        <v/>
      </c>
    </row>
    <row r="1192" spans="1:13">
      <c r="A1192">
        <f>RANK(M1192,M:M)</f>
        <v/>
      </c>
      <c r="C1192">
        <f>SUMIFS('Input - target event report'!H:H,'Input - target event report'!L:L,B1192,'Input - target event report'!D:D, "Private Investment")</f>
        <v/>
      </c>
      <c r="D1192">
        <f>IF(E1192&lt;2, "N/A", (MAXIFS('Input - target event report'!E:E,'Input - target event report'!L:L,B:B,'Input - target event report'!D:D,"Private Investment")-MINIFS('Input - target event report'!E:E,'Input - target event report'!L:L,B:B,'Input - target event report'!D:D,"Private Investment"))/(E1192-1))</f>
        <v/>
      </c>
      <c r="E1192">
        <f>COUNTIFS('Input - target event report'!L:L,B1192,'Input - target event report'!D:D, "Private Investment")</f>
        <v/>
      </c>
      <c r="F1192">
        <f>AVERAGEIF(INDEX('Input - companies list'!$A:$BG, 0, MATCH("Clusters 0",'Input - companies list'!$A$1:$BG$1, 0)),'Output - Cluster ranking'!B1192,INDEX('Input - companies list'!$A:$BG, 0, MATCH("Flow",'Input - companies list'!$A$1:$BG$1, 0)))</f>
        <v/>
      </c>
      <c r="G1192">
        <f>AVERAGEIF(INDEX('Input - companies list'!$A:$BG, 0, MATCH("Clusters 0",'Input - companies list'!$A$1:$BG$1, 0)),'Output - Cluster ranking'!B1192,INDEX('Input - companies list'!$A:$BG, 0, MATCH("Inter-Cluster Connectivity",'Input - companies list'!$A$1:$BG$1, 0)))</f>
        <v/>
      </c>
      <c r="H1192">
        <f>IFERROR(PERCENTRANK(C:C,C1192),0)</f>
        <v/>
      </c>
      <c r="I1192">
        <f>IFERROR(1 - PERCENTRANK(D:D,D1192),0)</f>
        <v/>
      </c>
      <c r="J1192">
        <f>IFERROR(PERCENTRANK(E:E,E1192),0)</f>
        <v/>
      </c>
      <c r="K1192">
        <f>IFERROR(1 - PERCENTRANK(F:F,F1192),0)</f>
        <v/>
      </c>
      <c r="L1192">
        <f>IFERROR(PERCENTRANK(G:G,G1192),0)</f>
        <v/>
      </c>
      <c r="M1192">
        <f>H1192*weightA+I1192*weightB+J1192*weightC+K1192*weightD+L1192*weightE</f>
        <v/>
      </c>
    </row>
    <row r="1193" spans="1:13">
      <c r="A1193">
        <f>RANK(M1193,M:M)</f>
        <v/>
      </c>
      <c r="C1193">
        <f>SUMIFS('Input - target event report'!H:H,'Input - target event report'!L:L,B1193,'Input - target event report'!D:D, "Private Investment")</f>
        <v/>
      </c>
      <c r="D1193">
        <f>IF(E1193&lt;2, "N/A", (MAXIFS('Input - target event report'!E:E,'Input - target event report'!L:L,B:B,'Input - target event report'!D:D,"Private Investment")-MINIFS('Input - target event report'!E:E,'Input - target event report'!L:L,B:B,'Input - target event report'!D:D,"Private Investment"))/(E1193-1))</f>
        <v/>
      </c>
      <c r="E1193">
        <f>COUNTIFS('Input - target event report'!L:L,B1193,'Input - target event report'!D:D, "Private Investment")</f>
        <v/>
      </c>
      <c r="F1193">
        <f>AVERAGEIF(INDEX('Input - companies list'!$A:$BG, 0, MATCH("Clusters 0",'Input - companies list'!$A$1:$BG$1, 0)),'Output - Cluster ranking'!B1193,INDEX('Input - companies list'!$A:$BG, 0, MATCH("Flow",'Input - companies list'!$A$1:$BG$1, 0)))</f>
        <v/>
      </c>
      <c r="G1193">
        <f>AVERAGEIF(INDEX('Input - companies list'!$A:$BG, 0, MATCH("Clusters 0",'Input - companies list'!$A$1:$BG$1, 0)),'Output - Cluster ranking'!B1193,INDEX('Input - companies list'!$A:$BG, 0, MATCH("Inter-Cluster Connectivity",'Input - companies list'!$A$1:$BG$1, 0)))</f>
        <v/>
      </c>
      <c r="H1193">
        <f>IFERROR(PERCENTRANK(C:C,C1193),0)</f>
        <v/>
      </c>
      <c r="I1193">
        <f>IFERROR(1 - PERCENTRANK(D:D,D1193),0)</f>
        <v/>
      </c>
      <c r="J1193">
        <f>IFERROR(PERCENTRANK(E:E,E1193),0)</f>
        <v/>
      </c>
      <c r="K1193">
        <f>IFERROR(1 - PERCENTRANK(F:F,F1193),0)</f>
        <v/>
      </c>
      <c r="L1193">
        <f>IFERROR(PERCENTRANK(G:G,G1193),0)</f>
        <v/>
      </c>
      <c r="M1193">
        <f>H1193*weightA+I1193*weightB+J1193*weightC+K1193*weightD+L1193*weightE</f>
        <v/>
      </c>
    </row>
    <row r="1194" spans="1:13">
      <c r="A1194">
        <f>RANK(M1194,M:M)</f>
        <v/>
      </c>
      <c r="C1194">
        <f>SUMIFS('Input - target event report'!H:H,'Input - target event report'!L:L,B1194,'Input - target event report'!D:D, "Private Investment")</f>
        <v/>
      </c>
      <c r="D1194">
        <f>IF(E1194&lt;2, "N/A", (MAXIFS('Input - target event report'!E:E,'Input - target event report'!L:L,B:B,'Input - target event report'!D:D,"Private Investment")-MINIFS('Input - target event report'!E:E,'Input - target event report'!L:L,B:B,'Input - target event report'!D:D,"Private Investment"))/(E1194-1))</f>
        <v/>
      </c>
      <c r="E1194">
        <f>COUNTIFS('Input - target event report'!L:L,B1194,'Input - target event report'!D:D, "Private Investment")</f>
        <v/>
      </c>
      <c r="F1194">
        <f>AVERAGEIF(INDEX('Input - companies list'!$A:$BG, 0, MATCH("Clusters 0",'Input - companies list'!$A$1:$BG$1, 0)),'Output - Cluster ranking'!B1194,INDEX('Input - companies list'!$A:$BG, 0, MATCH("Flow",'Input - companies list'!$A$1:$BG$1, 0)))</f>
        <v/>
      </c>
      <c r="G1194">
        <f>AVERAGEIF(INDEX('Input - companies list'!$A:$BG, 0, MATCH("Clusters 0",'Input - companies list'!$A$1:$BG$1, 0)),'Output - Cluster ranking'!B1194,INDEX('Input - companies list'!$A:$BG, 0, MATCH("Inter-Cluster Connectivity",'Input - companies list'!$A$1:$BG$1, 0)))</f>
        <v/>
      </c>
      <c r="H1194">
        <f>IFERROR(PERCENTRANK(C:C,C1194),0)</f>
        <v/>
      </c>
      <c r="I1194">
        <f>IFERROR(1 - PERCENTRANK(D:D,D1194),0)</f>
        <v/>
      </c>
      <c r="J1194">
        <f>IFERROR(PERCENTRANK(E:E,E1194),0)</f>
        <v/>
      </c>
      <c r="K1194">
        <f>IFERROR(1 - PERCENTRANK(F:F,F1194),0)</f>
        <v/>
      </c>
      <c r="L1194">
        <f>IFERROR(PERCENTRANK(G:G,G1194),0)</f>
        <v/>
      </c>
      <c r="M1194">
        <f>H1194*weightA+I1194*weightB+J1194*weightC+K1194*weightD+L1194*weightE</f>
        <v/>
      </c>
    </row>
    <row r="1195" spans="1:13">
      <c r="A1195">
        <f>RANK(M1195,M:M)</f>
        <v/>
      </c>
      <c r="C1195">
        <f>SUMIFS('Input - target event report'!H:H,'Input - target event report'!L:L,B1195,'Input - target event report'!D:D, "Private Investment")</f>
        <v/>
      </c>
      <c r="D1195">
        <f>IF(E1195&lt;2, "N/A", (MAXIFS('Input - target event report'!E:E,'Input - target event report'!L:L,B:B,'Input - target event report'!D:D,"Private Investment")-MINIFS('Input - target event report'!E:E,'Input - target event report'!L:L,B:B,'Input - target event report'!D:D,"Private Investment"))/(E1195-1))</f>
        <v/>
      </c>
      <c r="E1195">
        <f>COUNTIFS('Input - target event report'!L:L,B1195,'Input - target event report'!D:D, "Private Investment")</f>
        <v/>
      </c>
      <c r="F1195">
        <f>AVERAGEIF(INDEX('Input - companies list'!$A:$BG, 0, MATCH("Clusters 0",'Input - companies list'!$A$1:$BG$1, 0)),'Output - Cluster ranking'!B1195,INDEX('Input - companies list'!$A:$BG, 0, MATCH("Flow",'Input - companies list'!$A$1:$BG$1, 0)))</f>
        <v/>
      </c>
      <c r="G1195">
        <f>AVERAGEIF(INDEX('Input - companies list'!$A:$BG, 0, MATCH("Clusters 0",'Input - companies list'!$A$1:$BG$1, 0)),'Output - Cluster ranking'!B1195,INDEX('Input - companies list'!$A:$BG, 0, MATCH("Inter-Cluster Connectivity",'Input - companies list'!$A$1:$BG$1, 0)))</f>
        <v/>
      </c>
      <c r="H1195">
        <f>IFERROR(PERCENTRANK(C:C,C1195),0)</f>
        <v/>
      </c>
      <c r="I1195">
        <f>IFERROR(1 - PERCENTRANK(D:D,D1195),0)</f>
        <v/>
      </c>
      <c r="J1195">
        <f>IFERROR(PERCENTRANK(E:E,E1195),0)</f>
        <v/>
      </c>
      <c r="K1195">
        <f>IFERROR(1 - PERCENTRANK(F:F,F1195),0)</f>
        <v/>
      </c>
      <c r="L1195">
        <f>IFERROR(PERCENTRANK(G:G,G1195),0)</f>
        <v/>
      </c>
      <c r="M1195">
        <f>H1195*weightA+I1195*weightB+J1195*weightC+K1195*weightD+L1195*weightE</f>
        <v/>
      </c>
    </row>
    <row r="1196" spans="1:13">
      <c r="A1196">
        <f>RANK(M1196,M:M)</f>
        <v/>
      </c>
      <c r="C1196">
        <f>SUMIFS('Input - target event report'!H:H,'Input - target event report'!L:L,B1196,'Input - target event report'!D:D, "Private Investment")</f>
        <v/>
      </c>
      <c r="D1196">
        <f>IF(E1196&lt;2, "N/A", (MAXIFS('Input - target event report'!E:E,'Input - target event report'!L:L,B:B,'Input - target event report'!D:D,"Private Investment")-MINIFS('Input - target event report'!E:E,'Input - target event report'!L:L,B:B,'Input - target event report'!D:D,"Private Investment"))/(E1196-1))</f>
        <v/>
      </c>
      <c r="E1196">
        <f>COUNTIFS('Input - target event report'!L:L,B1196,'Input - target event report'!D:D, "Private Investment")</f>
        <v/>
      </c>
      <c r="F1196">
        <f>AVERAGEIF(INDEX('Input - companies list'!$A:$BG, 0, MATCH("Clusters 0",'Input - companies list'!$A$1:$BG$1, 0)),'Output - Cluster ranking'!B1196,INDEX('Input - companies list'!$A:$BG, 0, MATCH("Flow",'Input - companies list'!$A$1:$BG$1, 0)))</f>
        <v/>
      </c>
      <c r="G1196">
        <f>AVERAGEIF(INDEX('Input - companies list'!$A:$BG, 0, MATCH("Clusters 0",'Input - companies list'!$A$1:$BG$1, 0)),'Output - Cluster ranking'!B1196,INDEX('Input - companies list'!$A:$BG, 0, MATCH("Inter-Cluster Connectivity",'Input - companies list'!$A$1:$BG$1, 0)))</f>
        <v/>
      </c>
      <c r="H1196">
        <f>IFERROR(PERCENTRANK(C:C,C1196),0)</f>
        <v/>
      </c>
      <c r="I1196">
        <f>IFERROR(1 - PERCENTRANK(D:D,D1196),0)</f>
        <v/>
      </c>
      <c r="J1196">
        <f>IFERROR(PERCENTRANK(E:E,E1196),0)</f>
        <v/>
      </c>
      <c r="K1196">
        <f>IFERROR(1 - PERCENTRANK(F:F,F1196),0)</f>
        <v/>
      </c>
      <c r="L1196">
        <f>IFERROR(PERCENTRANK(G:G,G1196),0)</f>
        <v/>
      </c>
      <c r="M1196">
        <f>H1196*weightA+I1196*weightB+J1196*weightC+K1196*weightD+L1196*weightE</f>
        <v/>
      </c>
    </row>
    <row r="1197" spans="1:13">
      <c r="A1197">
        <f>RANK(M1197,M:M)</f>
        <v/>
      </c>
      <c r="C1197">
        <f>SUMIFS('Input - target event report'!H:H,'Input - target event report'!L:L,B1197,'Input - target event report'!D:D, "Private Investment")</f>
        <v/>
      </c>
      <c r="D1197">
        <f>IF(E1197&lt;2, "N/A", (MAXIFS('Input - target event report'!E:E,'Input - target event report'!L:L,B:B,'Input - target event report'!D:D,"Private Investment")-MINIFS('Input - target event report'!E:E,'Input - target event report'!L:L,B:B,'Input - target event report'!D:D,"Private Investment"))/(E1197-1))</f>
        <v/>
      </c>
      <c r="E1197">
        <f>COUNTIFS('Input - target event report'!L:L,B1197,'Input - target event report'!D:D, "Private Investment")</f>
        <v/>
      </c>
      <c r="F1197">
        <f>AVERAGEIF(INDEX('Input - companies list'!$A:$BG, 0, MATCH("Clusters 0",'Input - companies list'!$A$1:$BG$1, 0)),'Output - Cluster ranking'!B1197,INDEX('Input - companies list'!$A:$BG, 0, MATCH("Flow",'Input - companies list'!$A$1:$BG$1, 0)))</f>
        <v/>
      </c>
      <c r="G1197">
        <f>AVERAGEIF(INDEX('Input - companies list'!$A:$BG, 0, MATCH("Clusters 0",'Input - companies list'!$A$1:$BG$1, 0)),'Output - Cluster ranking'!B1197,INDEX('Input - companies list'!$A:$BG, 0, MATCH("Inter-Cluster Connectivity",'Input - companies list'!$A$1:$BG$1, 0)))</f>
        <v/>
      </c>
      <c r="H1197">
        <f>IFERROR(PERCENTRANK(C:C,C1197),0)</f>
        <v/>
      </c>
      <c r="I1197">
        <f>IFERROR(1 - PERCENTRANK(D:D,D1197),0)</f>
        <v/>
      </c>
      <c r="J1197">
        <f>IFERROR(PERCENTRANK(E:E,E1197),0)</f>
        <v/>
      </c>
      <c r="K1197">
        <f>IFERROR(1 - PERCENTRANK(F:F,F1197),0)</f>
        <v/>
      </c>
      <c r="L1197">
        <f>IFERROR(PERCENTRANK(G:G,G1197),0)</f>
        <v/>
      </c>
      <c r="M1197">
        <f>H1197*weightA+I1197*weightB+J1197*weightC+K1197*weightD+L1197*weightE</f>
        <v/>
      </c>
    </row>
    <row r="1198" spans="1:13">
      <c r="A1198">
        <f>RANK(M1198,M:M)</f>
        <v/>
      </c>
      <c r="C1198">
        <f>SUMIFS('Input - target event report'!H:H,'Input - target event report'!L:L,B1198,'Input - target event report'!D:D, "Private Investment")</f>
        <v/>
      </c>
      <c r="D1198">
        <f>IF(E1198&lt;2, "N/A", (MAXIFS('Input - target event report'!E:E,'Input - target event report'!L:L,B:B,'Input - target event report'!D:D,"Private Investment")-MINIFS('Input - target event report'!E:E,'Input - target event report'!L:L,B:B,'Input - target event report'!D:D,"Private Investment"))/(E1198-1))</f>
        <v/>
      </c>
      <c r="E1198">
        <f>COUNTIFS('Input - target event report'!L:L,B1198,'Input - target event report'!D:D, "Private Investment")</f>
        <v/>
      </c>
      <c r="F1198">
        <f>AVERAGEIF(INDEX('Input - companies list'!$A:$BG, 0, MATCH("Clusters 0",'Input - companies list'!$A$1:$BG$1, 0)),'Output - Cluster ranking'!B1198,INDEX('Input - companies list'!$A:$BG, 0, MATCH("Flow",'Input - companies list'!$A$1:$BG$1, 0)))</f>
        <v/>
      </c>
      <c r="G1198">
        <f>AVERAGEIF(INDEX('Input - companies list'!$A:$BG, 0, MATCH("Clusters 0",'Input - companies list'!$A$1:$BG$1, 0)),'Output - Cluster ranking'!B1198,INDEX('Input - companies list'!$A:$BG, 0, MATCH("Inter-Cluster Connectivity",'Input - companies list'!$A$1:$BG$1, 0)))</f>
        <v/>
      </c>
      <c r="H1198">
        <f>IFERROR(PERCENTRANK(C:C,C1198),0)</f>
        <v/>
      </c>
      <c r="I1198">
        <f>IFERROR(1 - PERCENTRANK(D:D,D1198),0)</f>
        <v/>
      </c>
      <c r="J1198">
        <f>IFERROR(PERCENTRANK(E:E,E1198),0)</f>
        <v/>
      </c>
      <c r="K1198">
        <f>IFERROR(1 - PERCENTRANK(F:F,F1198),0)</f>
        <v/>
      </c>
      <c r="L1198">
        <f>IFERROR(PERCENTRANK(G:G,G1198),0)</f>
        <v/>
      </c>
      <c r="M1198">
        <f>H1198*weightA+I1198*weightB+J1198*weightC+K1198*weightD+L1198*weightE</f>
        <v/>
      </c>
    </row>
    <row r="1199" spans="1:13">
      <c r="A1199">
        <f>RANK(M1199,M:M)</f>
        <v/>
      </c>
      <c r="C1199">
        <f>SUMIFS('Input - target event report'!H:H,'Input - target event report'!L:L,B1199,'Input - target event report'!D:D, "Private Investment")</f>
        <v/>
      </c>
      <c r="D1199">
        <f>IF(E1199&lt;2, "N/A", (MAXIFS('Input - target event report'!E:E,'Input - target event report'!L:L,B:B,'Input - target event report'!D:D,"Private Investment")-MINIFS('Input - target event report'!E:E,'Input - target event report'!L:L,B:B,'Input - target event report'!D:D,"Private Investment"))/(E1199-1))</f>
        <v/>
      </c>
      <c r="E1199">
        <f>COUNTIFS('Input - target event report'!L:L,B1199,'Input - target event report'!D:D, "Private Investment")</f>
        <v/>
      </c>
      <c r="F1199">
        <f>AVERAGEIF(INDEX('Input - companies list'!$A:$BG, 0, MATCH("Clusters 0",'Input - companies list'!$A$1:$BG$1, 0)),'Output - Cluster ranking'!B1199,INDEX('Input - companies list'!$A:$BG, 0, MATCH("Flow",'Input - companies list'!$A$1:$BG$1, 0)))</f>
        <v/>
      </c>
      <c r="G1199">
        <f>AVERAGEIF(INDEX('Input - companies list'!$A:$BG, 0, MATCH("Clusters 0",'Input - companies list'!$A$1:$BG$1, 0)),'Output - Cluster ranking'!B1199,INDEX('Input - companies list'!$A:$BG, 0, MATCH("Inter-Cluster Connectivity",'Input - companies list'!$A$1:$BG$1, 0)))</f>
        <v/>
      </c>
      <c r="H1199">
        <f>IFERROR(PERCENTRANK(C:C,C1199),0)</f>
        <v/>
      </c>
      <c r="I1199">
        <f>IFERROR(1 - PERCENTRANK(D:D,D1199),0)</f>
        <v/>
      </c>
      <c r="J1199">
        <f>IFERROR(PERCENTRANK(E:E,E1199),0)</f>
        <v/>
      </c>
      <c r="K1199">
        <f>IFERROR(1 - PERCENTRANK(F:F,F1199),0)</f>
        <v/>
      </c>
      <c r="L1199">
        <f>IFERROR(PERCENTRANK(G:G,G1199),0)</f>
        <v/>
      </c>
      <c r="M1199">
        <f>H1199*weightA+I1199*weightB+J1199*weightC+K1199*weightD+L1199*weightE</f>
        <v/>
      </c>
    </row>
    <row r="1200" spans="1:13">
      <c r="A1200">
        <f>RANK(M1200,M:M)</f>
        <v/>
      </c>
      <c r="C1200">
        <f>SUMIFS('Input - target event report'!H:H,'Input - target event report'!L:L,B1200,'Input - target event report'!D:D, "Private Investment")</f>
        <v/>
      </c>
      <c r="D1200">
        <f>IF(E1200&lt;2, "N/A", (MAXIFS('Input - target event report'!E:E,'Input - target event report'!L:L,B:B,'Input - target event report'!D:D,"Private Investment")-MINIFS('Input - target event report'!E:E,'Input - target event report'!L:L,B:B,'Input - target event report'!D:D,"Private Investment"))/(E1200-1))</f>
        <v/>
      </c>
      <c r="E1200">
        <f>COUNTIFS('Input - target event report'!L:L,B1200,'Input - target event report'!D:D, "Private Investment")</f>
        <v/>
      </c>
      <c r="F1200">
        <f>AVERAGEIF(INDEX('Input - companies list'!$A:$BG, 0, MATCH("Clusters 0",'Input - companies list'!$A$1:$BG$1, 0)),'Output - Cluster ranking'!B1200,INDEX('Input - companies list'!$A:$BG, 0, MATCH("Flow",'Input - companies list'!$A$1:$BG$1, 0)))</f>
        <v/>
      </c>
      <c r="G1200">
        <f>AVERAGEIF(INDEX('Input - companies list'!$A:$BG, 0, MATCH("Clusters 0",'Input - companies list'!$A$1:$BG$1, 0)),'Output - Cluster ranking'!B1200,INDEX('Input - companies list'!$A:$BG, 0, MATCH("Inter-Cluster Connectivity",'Input - companies list'!$A$1:$BG$1, 0)))</f>
        <v/>
      </c>
      <c r="H1200">
        <f>IFERROR(PERCENTRANK(C:C,C1200),0)</f>
        <v/>
      </c>
      <c r="I1200">
        <f>IFERROR(1 - PERCENTRANK(D:D,D1200),0)</f>
        <v/>
      </c>
      <c r="J1200">
        <f>IFERROR(PERCENTRANK(E:E,E1200),0)</f>
        <v/>
      </c>
      <c r="K1200">
        <f>IFERROR(1 - PERCENTRANK(F:F,F1200),0)</f>
        <v/>
      </c>
      <c r="L1200">
        <f>IFERROR(PERCENTRANK(G:G,G1200),0)</f>
        <v/>
      </c>
      <c r="M1200">
        <f>H1200*weightA+I1200*weightB+J1200*weightC+K1200*weightD+L1200*weightE</f>
        <v/>
      </c>
    </row>
    <row r="1201" spans="1:13">
      <c r="A1201">
        <f>RANK(M1201,M:M)</f>
        <v/>
      </c>
      <c r="C1201">
        <f>SUMIFS('Input - target event report'!H:H,'Input - target event report'!L:L,B1201,'Input - target event report'!D:D, "Private Investment")</f>
        <v/>
      </c>
      <c r="D1201">
        <f>IF(E1201&lt;2, "N/A", (MAXIFS('Input - target event report'!E:E,'Input - target event report'!L:L,B:B,'Input - target event report'!D:D,"Private Investment")-MINIFS('Input - target event report'!E:E,'Input - target event report'!L:L,B:B,'Input - target event report'!D:D,"Private Investment"))/(E1201-1))</f>
        <v/>
      </c>
      <c r="E1201">
        <f>COUNTIFS('Input - target event report'!L:L,B1201,'Input - target event report'!D:D, "Private Investment")</f>
        <v/>
      </c>
      <c r="F1201">
        <f>AVERAGEIF(INDEX('Input - companies list'!$A:$BG, 0, MATCH("Clusters 0",'Input - companies list'!$A$1:$BG$1, 0)),'Output - Cluster ranking'!B1201,INDEX('Input - companies list'!$A:$BG, 0, MATCH("Flow",'Input - companies list'!$A$1:$BG$1, 0)))</f>
        <v/>
      </c>
      <c r="G1201">
        <f>AVERAGEIF(INDEX('Input - companies list'!$A:$BG, 0, MATCH("Clusters 0",'Input - companies list'!$A$1:$BG$1, 0)),'Output - Cluster ranking'!B1201,INDEX('Input - companies list'!$A:$BG, 0, MATCH("Inter-Cluster Connectivity",'Input - companies list'!$A$1:$BG$1, 0)))</f>
        <v/>
      </c>
      <c r="H1201">
        <f>IFERROR(PERCENTRANK(C:C,C1201),0)</f>
        <v/>
      </c>
      <c r="I1201">
        <f>IFERROR(1 - PERCENTRANK(D:D,D1201),0)</f>
        <v/>
      </c>
      <c r="J1201">
        <f>IFERROR(PERCENTRANK(E:E,E1201),0)</f>
        <v/>
      </c>
      <c r="K1201">
        <f>IFERROR(1 - PERCENTRANK(F:F,F1201),0)</f>
        <v/>
      </c>
      <c r="L1201">
        <f>IFERROR(PERCENTRANK(G:G,G1201),0)</f>
        <v/>
      </c>
      <c r="M1201">
        <f>H1201*weightA+I1201*weightB+J1201*weightC+K1201*weightD+L1201*weightE</f>
        <v/>
      </c>
    </row>
    <row r="1202" spans="1:13">
      <c r="A1202">
        <f>RANK(M1202,M:M)</f>
        <v/>
      </c>
      <c r="C1202">
        <f>SUMIFS('Input - target event report'!H:H,'Input - target event report'!L:L,B1202,'Input - target event report'!D:D, "Private Investment")</f>
        <v/>
      </c>
      <c r="D1202">
        <f>IF(E1202&lt;2, "N/A", (MAXIFS('Input - target event report'!E:E,'Input - target event report'!L:L,B:B,'Input - target event report'!D:D,"Private Investment")-MINIFS('Input - target event report'!E:E,'Input - target event report'!L:L,B:B,'Input - target event report'!D:D,"Private Investment"))/(E1202-1))</f>
        <v/>
      </c>
      <c r="E1202">
        <f>COUNTIFS('Input - target event report'!L:L,B1202,'Input - target event report'!D:D, "Private Investment")</f>
        <v/>
      </c>
      <c r="F1202">
        <f>AVERAGEIF(INDEX('Input - companies list'!$A:$BG, 0, MATCH("Clusters 0",'Input - companies list'!$A$1:$BG$1, 0)),'Output - Cluster ranking'!B1202,INDEX('Input - companies list'!$A:$BG, 0, MATCH("Flow",'Input - companies list'!$A$1:$BG$1, 0)))</f>
        <v/>
      </c>
      <c r="G1202">
        <f>AVERAGEIF(INDEX('Input - companies list'!$A:$BG, 0, MATCH("Clusters 0",'Input - companies list'!$A$1:$BG$1, 0)),'Output - Cluster ranking'!B1202,INDEX('Input - companies list'!$A:$BG, 0, MATCH("Inter-Cluster Connectivity",'Input - companies list'!$A$1:$BG$1, 0)))</f>
        <v/>
      </c>
      <c r="H1202">
        <f>IFERROR(PERCENTRANK(C:C,C1202),0)</f>
        <v/>
      </c>
      <c r="I1202">
        <f>IFERROR(1 - PERCENTRANK(D:D,D1202),0)</f>
        <v/>
      </c>
      <c r="J1202">
        <f>IFERROR(PERCENTRANK(E:E,E1202),0)</f>
        <v/>
      </c>
      <c r="K1202">
        <f>IFERROR(1 - PERCENTRANK(F:F,F1202),0)</f>
        <v/>
      </c>
      <c r="L1202">
        <f>IFERROR(PERCENTRANK(G:G,G1202),0)</f>
        <v/>
      </c>
      <c r="M1202">
        <f>H1202*weightA+I1202*weightB+J1202*weightC+K1202*weightD+L1202*weightE</f>
        <v/>
      </c>
    </row>
    <row r="1203" spans="1:13">
      <c r="A1203">
        <f>RANK(M1203,M:M)</f>
        <v/>
      </c>
      <c r="C1203">
        <f>SUMIFS('Input - target event report'!H:H,'Input - target event report'!L:L,B1203,'Input - target event report'!D:D, "Private Investment")</f>
        <v/>
      </c>
      <c r="D1203">
        <f>IF(E1203&lt;2, "N/A", (MAXIFS('Input - target event report'!E:E,'Input - target event report'!L:L,B:B,'Input - target event report'!D:D,"Private Investment")-MINIFS('Input - target event report'!E:E,'Input - target event report'!L:L,B:B,'Input - target event report'!D:D,"Private Investment"))/(E1203-1))</f>
        <v/>
      </c>
      <c r="E1203">
        <f>COUNTIFS('Input - target event report'!L:L,B1203,'Input - target event report'!D:D, "Private Investment")</f>
        <v/>
      </c>
      <c r="F1203">
        <f>AVERAGEIF(INDEX('Input - companies list'!$A:$BG, 0, MATCH("Clusters 0",'Input - companies list'!$A$1:$BG$1, 0)),'Output - Cluster ranking'!B1203,INDEX('Input - companies list'!$A:$BG, 0, MATCH("Flow",'Input - companies list'!$A$1:$BG$1, 0)))</f>
        <v/>
      </c>
      <c r="G1203">
        <f>AVERAGEIF(INDEX('Input - companies list'!$A:$BG, 0, MATCH("Clusters 0",'Input - companies list'!$A$1:$BG$1, 0)),'Output - Cluster ranking'!B1203,INDEX('Input - companies list'!$A:$BG, 0, MATCH("Inter-Cluster Connectivity",'Input - companies list'!$A$1:$BG$1, 0)))</f>
        <v/>
      </c>
      <c r="H1203">
        <f>IFERROR(PERCENTRANK(C:C,C1203),0)</f>
        <v/>
      </c>
      <c r="I1203">
        <f>IFERROR(1 - PERCENTRANK(D:D,D1203),0)</f>
        <v/>
      </c>
      <c r="J1203">
        <f>IFERROR(PERCENTRANK(E:E,E1203),0)</f>
        <v/>
      </c>
      <c r="K1203">
        <f>IFERROR(1 - PERCENTRANK(F:F,F1203),0)</f>
        <v/>
      </c>
      <c r="L1203">
        <f>IFERROR(PERCENTRANK(G:G,G1203),0)</f>
        <v/>
      </c>
      <c r="M1203">
        <f>H1203*weightA+I1203*weightB+J1203*weightC+K1203*weightD+L1203*weightE</f>
        <v/>
      </c>
    </row>
    <row r="1204" spans="1:13">
      <c r="A1204">
        <f>RANK(M1204,M:M)</f>
        <v/>
      </c>
      <c r="C1204">
        <f>SUMIFS('Input - target event report'!H:H,'Input - target event report'!L:L,B1204,'Input - target event report'!D:D, "Private Investment")</f>
        <v/>
      </c>
      <c r="D1204">
        <f>IF(E1204&lt;2, "N/A", (MAXIFS('Input - target event report'!E:E,'Input - target event report'!L:L,B:B,'Input - target event report'!D:D,"Private Investment")-MINIFS('Input - target event report'!E:E,'Input - target event report'!L:L,B:B,'Input - target event report'!D:D,"Private Investment"))/(E1204-1))</f>
        <v/>
      </c>
      <c r="E1204">
        <f>COUNTIFS('Input - target event report'!L:L,B1204,'Input - target event report'!D:D, "Private Investment")</f>
        <v/>
      </c>
      <c r="F1204">
        <f>AVERAGEIF(INDEX('Input - companies list'!$A:$BG, 0, MATCH("Clusters 0",'Input - companies list'!$A$1:$BG$1, 0)),'Output - Cluster ranking'!B1204,INDEX('Input - companies list'!$A:$BG, 0, MATCH("Flow",'Input - companies list'!$A$1:$BG$1, 0)))</f>
        <v/>
      </c>
      <c r="G1204">
        <f>AVERAGEIF(INDEX('Input - companies list'!$A:$BG, 0, MATCH("Clusters 0",'Input - companies list'!$A$1:$BG$1, 0)),'Output - Cluster ranking'!B1204,INDEX('Input - companies list'!$A:$BG, 0, MATCH("Inter-Cluster Connectivity",'Input - companies list'!$A$1:$BG$1, 0)))</f>
        <v/>
      </c>
      <c r="H1204">
        <f>IFERROR(PERCENTRANK(C:C,C1204),0)</f>
        <v/>
      </c>
      <c r="I1204">
        <f>IFERROR(1 - PERCENTRANK(D:D,D1204),0)</f>
        <v/>
      </c>
      <c r="J1204">
        <f>IFERROR(PERCENTRANK(E:E,E1204),0)</f>
        <v/>
      </c>
      <c r="K1204">
        <f>IFERROR(1 - PERCENTRANK(F:F,F1204),0)</f>
        <v/>
      </c>
      <c r="L1204">
        <f>IFERROR(PERCENTRANK(G:G,G1204),0)</f>
        <v/>
      </c>
      <c r="M1204">
        <f>H1204*weightA+I1204*weightB+J1204*weightC+K1204*weightD+L1204*weightE</f>
        <v/>
      </c>
    </row>
    <row r="1205" spans="1:13">
      <c r="A1205">
        <f>RANK(M1205,M:M)</f>
        <v/>
      </c>
      <c r="C1205">
        <f>SUMIFS('Input - target event report'!H:H,'Input - target event report'!L:L,B1205,'Input - target event report'!D:D, "Private Investment")</f>
        <v/>
      </c>
      <c r="D1205">
        <f>IF(E1205&lt;2, "N/A", (MAXIFS('Input - target event report'!E:E,'Input - target event report'!L:L,B:B,'Input - target event report'!D:D,"Private Investment")-MINIFS('Input - target event report'!E:E,'Input - target event report'!L:L,B:B,'Input - target event report'!D:D,"Private Investment"))/(E1205-1))</f>
        <v/>
      </c>
      <c r="E1205">
        <f>COUNTIFS('Input - target event report'!L:L,B1205,'Input - target event report'!D:D, "Private Investment")</f>
        <v/>
      </c>
      <c r="F1205">
        <f>AVERAGEIF(INDEX('Input - companies list'!$A:$BG, 0, MATCH("Clusters 0",'Input - companies list'!$A$1:$BG$1, 0)),'Output - Cluster ranking'!B1205,INDEX('Input - companies list'!$A:$BG, 0, MATCH("Flow",'Input - companies list'!$A$1:$BG$1, 0)))</f>
        <v/>
      </c>
      <c r="G1205">
        <f>AVERAGEIF(INDEX('Input - companies list'!$A:$BG, 0, MATCH("Clusters 0",'Input - companies list'!$A$1:$BG$1, 0)),'Output - Cluster ranking'!B1205,INDEX('Input - companies list'!$A:$BG, 0, MATCH("Inter-Cluster Connectivity",'Input - companies list'!$A$1:$BG$1, 0)))</f>
        <v/>
      </c>
      <c r="H1205">
        <f>IFERROR(PERCENTRANK(C:C,C1205),0)</f>
        <v/>
      </c>
      <c r="I1205">
        <f>IFERROR(1 - PERCENTRANK(D:D,D1205),0)</f>
        <v/>
      </c>
      <c r="J1205">
        <f>IFERROR(PERCENTRANK(E:E,E1205),0)</f>
        <v/>
      </c>
      <c r="K1205">
        <f>IFERROR(1 - PERCENTRANK(F:F,F1205),0)</f>
        <v/>
      </c>
      <c r="L1205">
        <f>IFERROR(PERCENTRANK(G:G,G1205),0)</f>
        <v/>
      </c>
      <c r="M1205">
        <f>H1205*weightA+I1205*weightB+J1205*weightC+K1205*weightD+L1205*weightE</f>
        <v/>
      </c>
    </row>
    <row r="1206" spans="1:13">
      <c r="A1206">
        <f>RANK(M1206,M:M)</f>
        <v/>
      </c>
      <c r="C1206">
        <f>SUMIFS('Input - target event report'!H:H,'Input - target event report'!L:L,B1206,'Input - target event report'!D:D, "Private Investment")</f>
        <v/>
      </c>
      <c r="D1206">
        <f>IF(E1206&lt;2, "N/A", (MAXIFS('Input - target event report'!E:E,'Input - target event report'!L:L,B:B,'Input - target event report'!D:D,"Private Investment")-MINIFS('Input - target event report'!E:E,'Input - target event report'!L:L,B:B,'Input - target event report'!D:D,"Private Investment"))/(E1206-1))</f>
        <v/>
      </c>
      <c r="E1206">
        <f>COUNTIFS('Input - target event report'!L:L,B1206,'Input - target event report'!D:D, "Private Investment")</f>
        <v/>
      </c>
      <c r="F1206">
        <f>AVERAGEIF(INDEX('Input - companies list'!$A:$BG, 0, MATCH("Clusters 0",'Input - companies list'!$A$1:$BG$1, 0)),'Output - Cluster ranking'!B1206,INDEX('Input - companies list'!$A:$BG, 0, MATCH("Flow",'Input - companies list'!$A$1:$BG$1, 0)))</f>
        <v/>
      </c>
      <c r="G1206">
        <f>AVERAGEIF(INDEX('Input - companies list'!$A:$BG, 0, MATCH("Clusters 0",'Input - companies list'!$A$1:$BG$1, 0)),'Output - Cluster ranking'!B1206,INDEX('Input - companies list'!$A:$BG, 0, MATCH("Inter-Cluster Connectivity",'Input - companies list'!$A$1:$BG$1, 0)))</f>
        <v/>
      </c>
      <c r="H1206">
        <f>IFERROR(PERCENTRANK(C:C,C1206),0)</f>
        <v/>
      </c>
      <c r="I1206">
        <f>IFERROR(1 - PERCENTRANK(D:D,D1206),0)</f>
        <v/>
      </c>
      <c r="J1206">
        <f>IFERROR(PERCENTRANK(E:E,E1206),0)</f>
        <v/>
      </c>
      <c r="K1206">
        <f>IFERROR(1 - PERCENTRANK(F:F,F1206),0)</f>
        <v/>
      </c>
      <c r="L1206">
        <f>IFERROR(PERCENTRANK(G:G,G1206),0)</f>
        <v/>
      </c>
      <c r="M1206">
        <f>H1206*weightA+I1206*weightB+J1206*weightC+K1206*weightD+L1206*weightE</f>
        <v/>
      </c>
    </row>
    <row r="1207" spans="1:13">
      <c r="A1207">
        <f>RANK(M1207,M:M)</f>
        <v/>
      </c>
      <c r="C1207">
        <f>SUMIFS('Input - target event report'!H:H,'Input - target event report'!L:L,B1207,'Input - target event report'!D:D, "Private Investment")</f>
        <v/>
      </c>
      <c r="D1207">
        <f>IF(E1207&lt;2, "N/A", (MAXIFS('Input - target event report'!E:E,'Input - target event report'!L:L,B:B,'Input - target event report'!D:D,"Private Investment")-MINIFS('Input - target event report'!E:E,'Input - target event report'!L:L,B:B,'Input - target event report'!D:D,"Private Investment"))/(E1207-1))</f>
        <v/>
      </c>
      <c r="E1207">
        <f>COUNTIFS('Input - target event report'!L:L,B1207,'Input - target event report'!D:D, "Private Investment")</f>
        <v/>
      </c>
      <c r="F1207">
        <f>AVERAGEIF(INDEX('Input - companies list'!$A:$BG, 0, MATCH("Clusters 0",'Input - companies list'!$A$1:$BG$1, 0)),'Output - Cluster ranking'!B1207,INDEX('Input - companies list'!$A:$BG, 0, MATCH("Flow",'Input - companies list'!$A$1:$BG$1, 0)))</f>
        <v/>
      </c>
      <c r="G1207">
        <f>AVERAGEIF(INDEX('Input - companies list'!$A:$BG, 0, MATCH("Clusters 0",'Input - companies list'!$A$1:$BG$1, 0)),'Output - Cluster ranking'!B1207,INDEX('Input - companies list'!$A:$BG, 0, MATCH("Inter-Cluster Connectivity",'Input - companies list'!$A$1:$BG$1, 0)))</f>
        <v/>
      </c>
      <c r="H1207">
        <f>IFERROR(PERCENTRANK(C:C,C1207),0)</f>
        <v/>
      </c>
      <c r="I1207">
        <f>IFERROR(1 - PERCENTRANK(D:D,D1207),0)</f>
        <v/>
      </c>
      <c r="J1207">
        <f>IFERROR(PERCENTRANK(E:E,E1207),0)</f>
        <v/>
      </c>
      <c r="K1207">
        <f>IFERROR(1 - PERCENTRANK(F:F,F1207),0)</f>
        <v/>
      </c>
      <c r="L1207">
        <f>IFERROR(PERCENTRANK(G:G,G1207),0)</f>
        <v/>
      </c>
      <c r="M1207">
        <f>H1207*weightA+I1207*weightB+J1207*weightC+K1207*weightD+L1207*weightE</f>
        <v/>
      </c>
    </row>
    <row r="1208" spans="1:13">
      <c r="A1208">
        <f>RANK(M1208,M:M)</f>
        <v/>
      </c>
      <c r="C1208">
        <f>SUMIFS('Input - target event report'!H:H,'Input - target event report'!L:L,B1208,'Input - target event report'!D:D, "Private Investment")</f>
        <v/>
      </c>
      <c r="D1208">
        <f>IF(E1208&lt;2, "N/A", (MAXIFS('Input - target event report'!E:E,'Input - target event report'!L:L,B:B,'Input - target event report'!D:D,"Private Investment")-MINIFS('Input - target event report'!E:E,'Input - target event report'!L:L,B:B,'Input - target event report'!D:D,"Private Investment"))/(E1208-1))</f>
        <v/>
      </c>
      <c r="E1208">
        <f>COUNTIFS('Input - target event report'!L:L,B1208,'Input - target event report'!D:D, "Private Investment")</f>
        <v/>
      </c>
      <c r="F1208">
        <f>AVERAGEIF(INDEX('Input - companies list'!$A:$BG, 0, MATCH("Clusters 0",'Input - companies list'!$A$1:$BG$1, 0)),'Output - Cluster ranking'!B1208,INDEX('Input - companies list'!$A:$BG, 0, MATCH("Flow",'Input - companies list'!$A$1:$BG$1, 0)))</f>
        <v/>
      </c>
      <c r="G1208">
        <f>AVERAGEIF(INDEX('Input - companies list'!$A:$BG, 0, MATCH("Clusters 0",'Input - companies list'!$A$1:$BG$1, 0)),'Output - Cluster ranking'!B1208,INDEX('Input - companies list'!$A:$BG, 0, MATCH("Inter-Cluster Connectivity",'Input - companies list'!$A$1:$BG$1, 0)))</f>
        <v/>
      </c>
      <c r="H1208">
        <f>IFERROR(PERCENTRANK(C:C,C1208),0)</f>
        <v/>
      </c>
      <c r="I1208">
        <f>IFERROR(1 - PERCENTRANK(D:D,D1208),0)</f>
        <v/>
      </c>
      <c r="J1208">
        <f>IFERROR(PERCENTRANK(E:E,E1208),0)</f>
        <v/>
      </c>
      <c r="K1208">
        <f>IFERROR(1 - PERCENTRANK(F:F,F1208),0)</f>
        <v/>
      </c>
      <c r="L1208">
        <f>IFERROR(PERCENTRANK(G:G,G1208),0)</f>
        <v/>
      </c>
      <c r="M1208">
        <f>H1208*weightA+I1208*weightB+J1208*weightC+K1208*weightD+L1208*weightE</f>
        <v/>
      </c>
    </row>
    <row r="1209" spans="1:13">
      <c r="A1209">
        <f>RANK(M1209,M:M)</f>
        <v/>
      </c>
      <c r="C1209">
        <f>SUMIFS('Input - target event report'!H:H,'Input - target event report'!L:L,B1209,'Input - target event report'!D:D, "Private Investment")</f>
        <v/>
      </c>
      <c r="D1209">
        <f>IF(E1209&lt;2, "N/A", (MAXIFS('Input - target event report'!E:E,'Input - target event report'!L:L,B:B,'Input - target event report'!D:D,"Private Investment")-MINIFS('Input - target event report'!E:E,'Input - target event report'!L:L,B:B,'Input - target event report'!D:D,"Private Investment"))/(E1209-1))</f>
        <v/>
      </c>
      <c r="E1209">
        <f>COUNTIFS('Input - target event report'!L:L,B1209,'Input - target event report'!D:D, "Private Investment")</f>
        <v/>
      </c>
      <c r="F1209">
        <f>AVERAGEIF(INDEX('Input - companies list'!$A:$BG, 0, MATCH("Clusters 0",'Input - companies list'!$A$1:$BG$1, 0)),'Output - Cluster ranking'!B1209,INDEX('Input - companies list'!$A:$BG, 0, MATCH("Flow",'Input - companies list'!$A$1:$BG$1, 0)))</f>
        <v/>
      </c>
      <c r="G1209">
        <f>AVERAGEIF(INDEX('Input - companies list'!$A:$BG, 0, MATCH("Clusters 0",'Input - companies list'!$A$1:$BG$1, 0)),'Output - Cluster ranking'!B1209,INDEX('Input - companies list'!$A:$BG, 0, MATCH("Inter-Cluster Connectivity",'Input - companies list'!$A$1:$BG$1, 0)))</f>
        <v/>
      </c>
      <c r="H1209">
        <f>IFERROR(PERCENTRANK(C:C,C1209),0)</f>
        <v/>
      </c>
      <c r="I1209">
        <f>IFERROR(1 - PERCENTRANK(D:D,D1209),0)</f>
        <v/>
      </c>
      <c r="J1209">
        <f>IFERROR(PERCENTRANK(E:E,E1209),0)</f>
        <v/>
      </c>
      <c r="K1209">
        <f>IFERROR(1 - PERCENTRANK(F:F,F1209),0)</f>
        <v/>
      </c>
      <c r="L1209">
        <f>IFERROR(PERCENTRANK(G:G,G1209),0)</f>
        <v/>
      </c>
      <c r="M1209">
        <f>H1209*weightA+I1209*weightB+J1209*weightC+K1209*weightD+L1209*weightE</f>
        <v/>
      </c>
    </row>
    <row r="1210" spans="1:13">
      <c r="A1210">
        <f>RANK(M1210,M:M)</f>
        <v/>
      </c>
      <c r="C1210">
        <f>SUMIFS('Input - target event report'!H:H,'Input - target event report'!L:L,B1210,'Input - target event report'!D:D, "Private Investment")</f>
        <v/>
      </c>
      <c r="D1210">
        <f>IF(E1210&lt;2, "N/A", (MAXIFS('Input - target event report'!E:E,'Input - target event report'!L:L,B:B,'Input - target event report'!D:D,"Private Investment")-MINIFS('Input - target event report'!E:E,'Input - target event report'!L:L,B:B,'Input - target event report'!D:D,"Private Investment"))/(E1210-1))</f>
        <v/>
      </c>
      <c r="E1210">
        <f>COUNTIFS('Input - target event report'!L:L,B1210,'Input - target event report'!D:D, "Private Investment")</f>
        <v/>
      </c>
      <c r="F1210">
        <f>AVERAGEIF(INDEX('Input - companies list'!$A:$BG, 0, MATCH("Clusters 0",'Input - companies list'!$A$1:$BG$1, 0)),'Output - Cluster ranking'!B1210,INDEX('Input - companies list'!$A:$BG, 0, MATCH("Flow",'Input - companies list'!$A$1:$BG$1, 0)))</f>
        <v/>
      </c>
      <c r="G1210">
        <f>AVERAGEIF(INDEX('Input - companies list'!$A:$BG, 0, MATCH("Clusters 0",'Input - companies list'!$A$1:$BG$1, 0)),'Output - Cluster ranking'!B1210,INDEX('Input - companies list'!$A:$BG, 0, MATCH("Inter-Cluster Connectivity",'Input - companies list'!$A$1:$BG$1, 0)))</f>
        <v/>
      </c>
      <c r="H1210">
        <f>IFERROR(PERCENTRANK(C:C,C1210),0)</f>
        <v/>
      </c>
      <c r="I1210">
        <f>IFERROR(1 - PERCENTRANK(D:D,D1210),0)</f>
        <v/>
      </c>
      <c r="J1210">
        <f>IFERROR(PERCENTRANK(E:E,E1210),0)</f>
        <v/>
      </c>
      <c r="K1210">
        <f>IFERROR(1 - PERCENTRANK(F:F,F1210),0)</f>
        <v/>
      </c>
      <c r="L1210">
        <f>IFERROR(PERCENTRANK(G:G,G1210),0)</f>
        <v/>
      </c>
      <c r="M1210">
        <f>H1210*weightA+I1210*weightB+J1210*weightC+K1210*weightD+L1210*weightE</f>
        <v/>
      </c>
    </row>
    <row r="1211" spans="1:13">
      <c r="A1211">
        <f>RANK(M1211,M:M)</f>
        <v/>
      </c>
      <c r="C1211">
        <f>SUMIFS('Input - target event report'!H:H,'Input - target event report'!L:L,B1211,'Input - target event report'!D:D, "Private Investment")</f>
        <v/>
      </c>
      <c r="D1211">
        <f>IF(E1211&lt;2, "N/A", (MAXIFS('Input - target event report'!E:E,'Input - target event report'!L:L,B:B,'Input - target event report'!D:D,"Private Investment")-MINIFS('Input - target event report'!E:E,'Input - target event report'!L:L,B:B,'Input - target event report'!D:D,"Private Investment"))/(E1211-1))</f>
        <v/>
      </c>
      <c r="E1211">
        <f>COUNTIFS('Input - target event report'!L:L,B1211,'Input - target event report'!D:D, "Private Investment")</f>
        <v/>
      </c>
      <c r="F1211">
        <f>AVERAGEIF(INDEX('Input - companies list'!$A:$BG, 0, MATCH("Clusters 0",'Input - companies list'!$A$1:$BG$1, 0)),'Output - Cluster ranking'!B1211,INDEX('Input - companies list'!$A:$BG, 0, MATCH("Flow",'Input - companies list'!$A$1:$BG$1, 0)))</f>
        <v/>
      </c>
      <c r="G1211">
        <f>AVERAGEIF(INDEX('Input - companies list'!$A:$BG, 0, MATCH("Clusters 0",'Input - companies list'!$A$1:$BG$1, 0)),'Output - Cluster ranking'!B1211,INDEX('Input - companies list'!$A:$BG, 0, MATCH("Inter-Cluster Connectivity",'Input - companies list'!$A$1:$BG$1, 0)))</f>
        <v/>
      </c>
      <c r="H1211">
        <f>IFERROR(PERCENTRANK(C:C,C1211),0)</f>
        <v/>
      </c>
      <c r="I1211">
        <f>IFERROR(1 - PERCENTRANK(D:D,D1211),0)</f>
        <v/>
      </c>
      <c r="J1211">
        <f>IFERROR(PERCENTRANK(E:E,E1211),0)</f>
        <v/>
      </c>
      <c r="K1211">
        <f>IFERROR(1 - PERCENTRANK(F:F,F1211),0)</f>
        <v/>
      </c>
      <c r="L1211">
        <f>IFERROR(PERCENTRANK(G:G,G1211),0)</f>
        <v/>
      </c>
      <c r="M1211">
        <f>H1211*weightA+I1211*weightB+J1211*weightC+K1211*weightD+L1211*weightE</f>
        <v/>
      </c>
    </row>
    <row r="1212" spans="1:13">
      <c r="A1212">
        <f>RANK(M1212,M:M)</f>
        <v/>
      </c>
      <c r="C1212">
        <f>SUMIFS('Input - target event report'!H:H,'Input - target event report'!L:L,B1212,'Input - target event report'!D:D, "Private Investment")</f>
        <v/>
      </c>
      <c r="D1212">
        <f>IF(E1212&lt;2, "N/A", (MAXIFS('Input - target event report'!E:E,'Input - target event report'!L:L,B:B,'Input - target event report'!D:D,"Private Investment")-MINIFS('Input - target event report'!E:E,'Input - target event report'!L:L,B:B,'Input - target event report'!D:D,"Private Investment"))/(E1212-1))</f>
        <v/>
      </c>
      <c r="E1212">
        <f>COUNTIFS('Input - target event report'!L:L,B1212,'Input - target event report'!D:D, "Private Investment")</f>
        <v/>
      </c>
      <c r="F1212">
        <f>AVERAGEIF(INDEX('Input - companies list'!$A:$BG, 0, MATCH("Clusters 0",'Input - companies list'!$A$1:$BG$1, 0)),'Output - Cluster ranking'!B1212,INDEX('Input - companies list'!$A:$BG, 0, MATCH("Flow",'Input - companies list'!$A$1:$BG$1, 0)))</f>
        <v/>
      </c>
      <c r="G1212">
        <f>AVERAGEIF(INDEX('Input - companies list'!$A:$BG, 0, MATCH("Clusters 0",'Input - companies list'!$A$1:$BG$1, 0)),'Output - Cluster ranking'!B1212,INDEX('Input - companies list'!$A:$BG, 0, MATCH("Inter-Cluster Connectivity",'Input - companies list'!$A$1:$BG$1, 0)))</f>
        <v/>
      </c>
      <c r="H1212">
        <f>IFERROR(PERCENTRANK(C:C,C1212),0)</f>
        <v/>
      </c>
      <c r="I1212">
        <f>IFERROR(1 - PERCENTRANK(D:D,D1212),0)</f>
        <v/>
      </c>
      <c r="J1212">
        <f>IFERROR(PERCENTRANK(E:E,E1212),0)</f>
        <v/>
      </c>
      <c r="K1212">
        <f>IFERROR(1 - PERCENTRANK(F:F,F1212),0)</f>
        <v/>
      </c>
      <c r="L1212">
        <f>IFERROR(PERCENTRANK(G:G,G1212),0)</f>
        <v/>
      </c>
      <c r="M1212">
        <f>H1212*weightA+I1212*weightB+J1212*weightC+K1212*weightD+L1212*weightE</f>
        <v/>
      </c>
    </row>
    <row r="1213" spans="1:13">
      <c r="A1213">
        <f>RANK(M1213,M:M)</f>
        <v/>
      </c>
      <c r="C1213">
        <f>SUMIFS('Input - target event report'!H:H,'Input - target event report'!L:L,B1213,'Input - target event report'!D:D, "Private Investment")</f>
        <v/>
      </c>
      <c r="D1213">
        <f>IF(E1213&lt;2, "N/A", (MAXIFS('Input - target event report'!E:E,'Input - target event report'!L:L,B:B,'Input - target event report'!D:D,"Private Investment")-MINIFS('Input - target event report'!E:E,'Input - target event report'!L:L,B:B,'Input - target event report'!D:D,"Private Investment"))/(E1213-1))</f>
        <v/>
      </c>
      <c r="E1213">
        <f>COUNTIFS('Input - target event report'!L:L,B1213,'Input - target event report'!D:D, "Private Investment")</f>
        <v/>
      </c>
      <c r="F1213">
        <f>AVERAGEIF(INDEX('Input - companies list'!$A:$BG, 0, MATCH("Clusters 0",'Input - companies list'!$A$1:$BG$1, 0)),'Output - Cluster ranking'!B1213,INDEX('Input - companies list'!$A:$BG, 0, MATCH("Flow",'Input - companies list'!$A$1:$BG$1, 0)))</f>
        <v/>
      </c>
      <c r="G1213">
        <f>AVERAGEIF(INDEX('Input - companies list'!$A:$BG, 0, MATCH("Clusters 0",'Input - companies list'!$A$1:$BG$1, 0)),'Output - Cluster ranking'!B1213,INDEX('Input - companies list'!$A:$BG, 0, MATCH("Inter-Cluster Connectivity",'Input - companies list'!$A$1:$BG$1, 0)))</f>
        <v/>
      </c>
      <c r="H1213">
        <f>IFERROR(PERCENTRANK(C:C,C1213),0)</f>
        <v/>
      </c>
      <c r="I1213">
        <f>IFERROR(1 - PERCENTRANK(D:D,D1213),0)</f>
        <v/>
      </c>
      <c r="J1213">
        <f>IFERROR(PERCENTRANK(E:E,E1213),0)</f>
        <v/>
      </c>
      <c r="K1213">
        <f>IFERROR(1 - PERCENTRANK(F:F,F1213),0)</f>
        <v/>
      </c>
      <c r="L1213">
        <f>IFERROR(PERCENTRANK(G:G,G1213),0)</f>
        <v/>
      </c>
      <c r="M1213">
        <f>H1213*weightA+I1213*weightB+J1213*weightC+K1213*weightD+L1213*weightE</f>
        <v/>
      </c>
    </row>
    <row r="1214" spans="1:13">
      <c r="A1214">
        <f>RANK(M1214,M:M)</f>
        <v/>
      </c>
      <c r="C1214">
        <f>SUMIFS('Input - target event report'!H:H,'Input - target event report'!L:L,B1214,'Input - target event report'!D:D, "Private Investment")</f>
        <v/>
      </c>
      <c r="D1214">
        <f>IF(E1214&lt;2, "N/A", (MAXIFS('Input - target event report'!E:E,'Input - target event report'!L:L,B:B,'Input - target event report'!D:D,"Private Investment")-MINIFS('Input - target event report'!E:E,'Input - target event report'!L:L,B:B,'Input - target event report'!D:D,"Private Investment"))/(E1214-1))</f>
        <v/>
      </c>
      <c r="E1214">
        <f>COUNTIFS('Input - target event report'!L:L,B1214,'Input - target event report'!D:D, "Private Investment")</f>
        <v/>
      </c>
      <c r="F1214">
        <f>AVERAGEIF(INDEX('Input - companies list'!$A:$BG, 0, MATCH("Clusters 0",'Input - companies list'!$A$1:$BG$1, 0)),'Output - Cluster ranking'!B1214,INDEX('Input - companies list'!$A:$BG, 0, MATCH("Flow",'Input - companies list'!$A$1:$BG$1, 0)))</f>
        <v/>
      </c>
      <c r="G1214">
        <f>AVERAGEIF(INDEX('Input - companies list'!$A:$BG, 0, MATCH("Clusters 0",'Input - companies list'!$A$1:$BG$1, 0)),'Output - Cluster ranking'!B1214,INDEX('Input - companies list'!$A:$BG, 0, MATCH("Inter-Cluster Connectivity",'Input - companies list'!$A$1:$BG$1, 0)))</f>
        <v/>
      </c>
      <c r="H1214">
        <f>IFERROR(PERCENTRANK(C:C,C1214),0)</f>
        <v/>
      </c>
      <c r="I1214">
        <f>IFERROR(1 - PERCENTRANK(D:D,D1214),0)</f>
        <v/>
      </c>
      <c r="J1214">
        <f>IFERROR(PERCENTRANK(E:E,E1214),0)</f>
        <v/>
      </c>
      <c r="K1214">
        <f>IFERROR(1 - PERCENTRANK(F:F,F1214),0)</f>
        <v/>
      </c>
      <c r="L1214">
        <f>IFERROR(PERCENTRANK(G:G,G1214),0)</f>
        <v/>
      </c>
      <c r="M1214">
        <f>H1214*weightA+I1214*weightB+J1214*weightC+K1214*weightD+L1214*weightE</f>
        <v/>
      </c>
    </row>
    <row r="1215" spans="1:13">
      <c r="A1215">
        <f>RANK(M1215,M:M)</f>
        <v/>
      </c>
      <c r="C1215">
        <f>SUMIFS('Input - target event report'!H:H,'Input - target event report'!L:L,B1215,'Input - target event report'!D:D, "Private Investment")</f>
        <v/>
      </c>
      <c r="D1215">
        <f>IF(E1215&lt;2, "N/A", (MAXIFS('Input - target event report'!E:E,'Input - target event report'!L:L,B:B,'Input - target event report'!D:D,"Private Investment")-MINIFS('Input - target event report'!E:E,'Input - target event report'!L:L,B:B,'Input - target event report'!D:D,"Private Investment"))/(E1215-1))</f>
        <v/>
      </c>
      <c r="E1215">
        <f>COUNTIFS('Input - target event report'!L:L,B1215,'Input - target event report'!D:D, "Private Investment")</f>
        <v/>
      </c>
      <c r="F1215">
        <f>AVERAGEIF(INDEX('Input - companies list'!$A:$BG, 0, MATCH("Clusters 0",'Input - companies list'!$A$1:$BG$1, 0)),'Output - Cluster ranking'!B1215,INDEX('Input - companies list'!$A:$BG, 0, MATCH("Flow",'Input - companies list'!$A$1:$BG$1, 0)))</f>
        <v/>
      </c>
      <c r="G1215">
        <f>AVERAGEIF(INDEX('Input - companies list'!$A:$BG, 0, MATCH("Clusters 0",'Input - companies list'!$A$1:$BG$1, 0)),'Output - Cluster ranking'!B1215,INDEX('Input - companies list'!$A:$BG, 0, MATCH("Inter-Cluster Connectivity",'Input - companies list'!$A$1:$BG$1, 0)))</f>
        <v/>
      </c>
      <c r="H1215">
        <f>IFERROR(PERCENTRANK(C:C,C1215),0)</f>
        <v/>
      </c>
      <c r="I1215">
        <f>IFERROR(1 - PERCENTRANK(D:D,D1215),0)</f>
        <v/>
      </c>
      <c r="J1215">
        <f>IFERROR(PERCENTRANK(E:E,E1215),0)</f>
        <v/>
      </c>
      <c r="K1215">
        <f>IFERROR(1 - PERCENTRANK(F:F,F1215),0)</f>
        <v/>
      </c>
      <c r="L1215">
        <f>IFERROR(PERCENTRANK(G:G,G1215),0)</f>
        <v/>
      </c>
      <c r="M1215">
        <f>H1215*weightA+I1215*weightB+J1215*weightC+K1215*weightD+L1215*weightE</f>
        <v/>
      </c>
    </row>
    <row r="1216" spans="1:13">
      <c r="A1216">
        <f>RANK(M1216,M:M)</f>
        <v/>
      </c>
      <c r="C1216">
        <f>SUMIFS('Input - target event report'!H:H,'Input - target event report'!L:L,B1216,'Input - target event report'!D:D, "Private Investment")</f>
        <v/>
      </c>
      <c r="D1216">
        <f>IF(E1216&lt;2, "N/A", (MAXIFS('Input - target event report'!E:E,'Input - target event report'!L:L,B:B,'Input - target event report'!D:D,"Private Investment")-MINIFS('Input - target event report'!E:E,'Input - target event report'!L:L,B:B,'Input - target event report'!D:D,"Private Investment"))/(E1216-1))</f>
        <v/>
      </c>
      <c r="E1216">
        <f>COUNTIFS('Input - target event report'!L:L,B1216,'Input - target event report'!D:D, "Private Investment")</f>
        <v/>
      </c>
      <c r="F1216">
        <f>AVERAGEIF(INDEX('Input - companies list'!$A:$BG, 0, MATCH("Clusters 0",'Input - companies list'!$A$1:$BG$1, 0)),'Output - Cluster ranking'!B1216,INDEX('Input - companies list'!$A:$BG, 0, MATCH("Flow",'Input - companies list'!$A$1:$BG$1, 0)))</f>
        <v/>
      </c>
      <c r="G1216">
        <f>AVERAGEIF(INDEX('Input - companies list'!$A:$BG, 0, MATCH("Clusters 0",'Input - companies list'!$A$1:$BG$1, 0)),'Output - Cluster ranking'!B1216,INDEX('Input - companies list'!$A:$BG, 0, MATCH("Inter-Cluster Connectivity",'Input - companies list'!$A$1:$BG$1, 0)))</f>
        <v/>
      </c>
      <c r="H1216">
        <f>IFERROR(PERCENTRANK(C:C,C1216),0)</f>
        <v/>
      </c>
      <c r="I1216">
        <f>IFERROR(1 - PERCENTRANK(D:D,D1216),0)</f>
        <v/>
      </c>
      <c r="J1216">
        <f>IFERROR(PERCENTRANK(E:E,E1216),0)</f>
        <v/>
      </c>
      <c r="K1216">
        <f>IFERROR(1 - PERCENTRANK(F:F,F1216),0)</f>
        <v/>
      </c>
      <c r="L1216">
        <f>IFERROR(PERCENTRANK(G:G,G1216),0)</f>
        <v/>
      </c>
      <c r="M1216">
        <f>H1216*weightA+I1216*weightB+J1216*weightC+K1216*weightD+L1216*weightE</f>
        <v/>
      </c>
    </row>
    <row r="1217" spans="1:13">
      <c r="A1217">
        <f>RANK(M1217,M:M)</f>
        <v/>
      </c>
      <c r="C1217">
        <f>SUMIFS('Input - target event report'!H:H,'Input - target event report'!L:L,B1217,'Input - target event report'!D:D, "Private Investment")</f>
        <v/>
      </c>
      <c r="D1217">
        <f>IF(E1217&lt;2, "N/A", (MAXIFS('Input - target event report'!E:E,'Input - target event report'!L:L,B:B,'Input - target event report'!D:D,"Private Investment")-MINIFS('Input - target event report'!E:E,'Input - target event report'!L:L,B:B,'Input - target event report'!D:D,"Private Investment"))/(E1217-1))</f>
        <v/>
      </c>
      <c r="E1217">
        <f>COUNTIFS('Input - target event report'!L:L,B1217,'Input - target event report'!D:D, "Private Investment")</f>
        <v/>
      </c>
      <c r="F1217">
        <f>AVERAGEIF(INDEX('Input - companies list'!$A:$BG, 0, MATCH("Clusters 0",'Input - companies list'!$A$1:$BG$1, 0)),'Output - Cluster ranking'!B1217,INDEX('Input - companies list'!$A:$BG, 0, MATCH("Flow",'Input - companies list'!$A$1:$BG$1, 0)))</f>
        <v/>
      </c>
      <c r="G1217">
        <f>AVERAGEIF(INDEX('Input - companies list'!$A:$BG, 0, MATCH("Clusters 0",'Input - companies list'!$A$1:$BG$1, 0)),'Output - Cluster ranking'!B1217,INDEX('Input - companies list'!$A:$BG, 0, MATCH("Inter-Cluster Connectivity",'Input - companies list'!$A$1:$BG$1, 0)))</f>
        <v/>
      </c>
      <c r="H1217">
        <f>IFERROR(PERCENTRANK(C:C,C1217),0)</f>
        <v/>
      </c>
      <c r="I1217">
        <f>IFERROR(1 - PERCENTRANK(D:D,D1217),0)</f>
        <v/>
      </c>
      <c r="J1217">
        <f>IFERROR(PERCENTRANK(E:E,E1217),0)</f>
        <v/>
      </c>
      <c r="K1217">
        <f>IFERROR(1 - PERCENTRANK(F:F,F1217),0)</f>
        <v/>
      </c>
      <c r="L1217">
        <f>IFERROR(PERCENTRANK(G:G,G1217),0)</f>
        <v/>
      </c>
      <c r="M1217">
        <f>H1217*weightA+I1217*weightB+J1217*weightC+K1217*weightD+L1217*weightE</f>
        <v/>
      </c>
    </row>
    <row r="1218" spans="1:13">
      <c r="A1218">
        <f>RANK(M1218,M:M)</f>
        <v/>
      </c>
      <c r="C1218">
        <f>SUMIFS('Input - target event report'!H:H,'Input - target event report'!L:L,B1218,'Input - target event report'!D:D, "Private Investment")</f>
        <v/>
      </c>
      <c r="D1218">
        <f>IF(E1218&lt;2, "N/A", (MAXIFS('Input - target event report'!E:E,'Input - target event report'!L:L,B:B,'Input - target event report'!D:D,"Private Investment")-MINIFS('Input - target event report'!E:E,'Input - target event report'!L:L,B:B,'Input - target event report'!D:D,"Private Investment"))/(E1218-1))</f>
        <v/>
      </c>
      <c r="E1218">
        <f>COUNTIFS('Input - target event report'!L:L,B1218,'Input - target event report'!D:D, "Private Investment")</f>
        <v/>
      </c>
      <c r="F1218">
        <f>AVERAGEIF(INDEX('Input - companies list'!$A:$BG, 0, MATCH("Clusters 0",'Input - companies list'!$A$1:$BG$1, 0)),'Output - Cluster ranking'!B1218,INDEX('Input - companies list'!$A:$BG, 0, MATCH("Flow",'Input - companies list'!$A$1:$BG$1, 0)))</f>
        <v/>
      </c>
      <c r="G1218">
        <f>AVERAGEIF(INDEX('Input - companies list'!$A:$BG, 0, MATCH("Clusters 0",'Input - companies list'!$A$1:$BG$1, 0)),'Output - Cluster ranking'!B1218,INDEX('Input - companies list'!$A:$BG, 0, MATCH("Inter-Cluster Connectivity",'Input - companies list'!$A$1:$BG$1, 0)))</f>
        <v/>
      </c>
      <c r="H1218">
        <f>IFERROR(PERCENTRANK(C:C,C1218),0)</f>
        <v/>
      </c>
      <c r="I1218">
        <f>IFERROR(1 - PERCENTRANK(D:D,D1218),0)</f>
        <v/>
      </c>
      <c r="J1218">
        <f>IFERROR(PERCENTRANK(E:E,E1218),0)</f>
        <v/>
      </c>
      <c r="K1218">
        <f>IFERROR(1 - PERCENTRANK(F:F,F1218),0)</f>
        <v/>
      </c>
      <c r="L1218">
        <f>IFERROR(PERCENTRANK(G:G,G1218),0)</f>
        <v/>
      </c>
      <c r="M1218">
        <f>H1218*weightA+I1218*weightB+J1218*weightC+K1218*weightD+L1218*weightE</f>
        <v/>
      </c>
    </row>
    <row r="1219" spans="1:13">
      <c r="A1219">
        <f>RANK(M1219,M:M)</f>
        <v/>
      </c>
      <c r="C1219">
        <f>SUMIFS('Input - target event report'!H:H,'Input - target event report'!L:L,B1219,'Input - target event report'!D:D, "Private Investment")</f>
        <v/>
      </c>
      <c r="D1219">
        <f>IF(E1219&lt;2, "N/A", (MAXIFS('Input - target event report'!E:E,'Input - target event report'!L:L,B:B,'Input - target event report'!D:D,"Private Investment")-MINIFS('Input - target event report'!E:E,'Input - target event report'!L:L,B:B,'Input - target event report'!D:D,"Private Investment"))/(E1219-1))</f>
        <v/>
      </c>
      <c r="E1219">
        <f>COUNTIFS('Input - target event report'!L:L,B1219,'Input - target event report'!D:D, "Private Investment")</f>
        <v/>
      </c>
      <c r="F1219">
        <f>AVERAGEIF(INDEX('Input - companies list'!$A:$BG, 0, MATCH("Clusters 0",'Input - companies list'!$A$1:$BG$1, 0)),'Output - Cluster ranking'!B1219,INDEX('Input - companies list'!$A:$BG, 0, MATCH("Flow",'Input - companies list'!$A$1:$BG$1, 0)))</f>
        <v/>
      </c>
      <c r="G1219">
        <f>AVERAGEIF(INDEX('Input - companies list'!$A:$BG, 0, MATCH("Clusters 0",'Input - companies list'!$A$1:$BG$1, 0)),'Output - Cluster ranking'!B1219,INDEX('Input - companies list'!$A:$BG, 0, MATCH("Inter-Cluster Connectivity",'Input - companies list'!$A$1:$BG$1, 0)))</f>
        <v/>
      </c>
      <c r="H1219">
        <f>IFERROR(PERCENTRANK(C:C,C1219),0)</f>
        <v/>
      </c>
      <c r="I1219">
        <f>IFERROR(1 - PERCENTRANK(D:D,D1219),0)</f>
        <v/>
      </c>
      <c r="J1219">
        <f>IFERROR(PERCENTRANK(E:E,E1219),0)</f>
        <v/>
      </c>
      <c r="K1219">
        <f>IFERROR(1 - PERCENTRANK(F:F,F1219),0)</f>
        <v/>
      </c>
      <c r="L1219">
        <f>IFERROR(PERCENTRANK(G:G,G1219),0)</f>
        <v/>
      </c>
      <c r="M1219">
        <f>H1219*weightA+I1219*weightB+J1219*weightC+K1219*weightD+L1219*weightE</f>
        <v/>
      </c>
    </row>
    <row r="1220" spans="1:13">
      <c r="A1220">
        <f>RANK(M1220,M:M)</f>
        <v/>
      </c>
      <c r="C1220">
        <f>SUMIFS('Input - target event report'!H:H,'Input - target event report'!L:L,B1220,'Input - target event report'!D:D, "Private Investment")</f>
        <v/>
      </c>
      <c r="D1220">
        <f>IF(E1220&lt;2, "N/A", (MAXIFS('Input - target event report'!E:E,'Input - target event report'!L:L,B:B,'Input - target event report'!D:D,"Private Investment")-MINIFS('Input - target event report'!E:E,'Input - target event report'!L:L,B:B,'Input - target event report'!D:D,"Private Investment"))/(E1220-1))</f>
        <v/>
      </c>
      <c r="E1220">
        <f>COUNTIFS('Input - target event report'!L:L,B1220,'Input - target event report'!D:D, "Private Investment")</f>
        <v/>
      </c>
      <c r="F1220">
        <f>AVERAGEIF(INDEX('Input - companies list'!$A:$BG, 0, MATCH("Clusters 0",'Input - companies list'!$A$1:$BG$1, 0)),'Output - Cluster ranking'!B1220,INDEX('Input - companies list'!$A:$BG, 0, MATCH("Flow",'Input - companies list'!$A$1:$BG$1, 0)))</f>
        <v/>
      </c>
      <c r="G1220">
        <f>AVERAGEIF(INDEX('Input - companies list'!$A:$BG, 0, MATCH("Clusters 0",'Input - companies list'!$A$1:$BG$1, 0)),'Output - Cluster ranking'!B1220,INDEX('Input - companies list'!$A:$BG, 0, MATCH("Inter-Cluster Connectivity",'Input - companies list'!$A$1:$BG$1, 0)))</f>
        <v/>
      </c>
      <c r="H1220">
        <f>IFERROR(PERCENTRANK(C:C,C1220),0)</f>
        <v/>
      </c>
      <c r="I1220">
        <f>IFERROR(1 - PERCENTRANK(D:D,D1220),0)</f>
        <v/>
      </c>
      <c r="J1220">
        <f>IFERROR(PERCENTRANK(E:E,E1220),0)</f>
        <v/>
      </c>
      <c r="K1220">
        <f>IFERROR(1 - PERCENTRANK(F:F,F1220),0)</f>
        <v/>
      </c>
      <c r="L1220">
        <f>IFERROR(PERCENTRANK(G:G,G1220),0)</f>
        <v/>
      </c>
      <c r="M1220">
        <f>H1220*weightA+I1220*weightB+J1220*weightC+K1220*weightD+L1220*weightE</f>
        <v/>
      </c>
    </row>
    <row r="1221" spans="1:13">
      <c r="A1221">
        <f>RANK(M1221,M:M)</f>
        <v/>
      </c>
      <c r="C1221">
        <f>SUMIFS('Input - target event report'!H:H,'Input - target event report'!L:L,B1221,'Input - target event report'!D:D, "Private Investment")</f>
        <v/>
      </c>
      <c r="D1221">
        <f>IF(E1221&lt;2, "N/A", (MAXIFS('Input - target event report'!E:E,'Input - target event report'!L:L,B:B,'Input - target event report'!D:D,"Private Investment")-MINIFS('Input - target event report'!E:E,'Input - target event report'!L:L,B:B,'Input - target event report'!D:D,"Private Investment"))/(E1221-1))</f>
        <v/>
      </c>
      <c r="E1221">
        <f>COUNTIFS('Input - target event report'!L:L,B1221,'Input - target event report'!D:D, "Private Investment")</f>
        <v/>
      </c>
      <c r="F1221">
        <f>AVERAGEIF(INDEX('Input - companies list'!$A:$BG, 0, MATCH("Clusters 0",'Input - companies list'!$A$1:$BG$1, 0)),'Output - Cluster ranking'!B1221,INDEX('Input - companies list'!$A:$BG, 0, MATCH("Flow",'Input - companies list'!$A$1:$BG$1, 0)))</f>
        <v/>
      </c>
      <c r="G1221">
        <f>AVERAGEIF(INDEX('Input - companies list'!$A:$BG, 0, MATCH("Clusters 0",'Input - companies list'!$A$1:$BG$1, 0)),'Output - Cluster ranking'!B1221,INDEX('Input - companies list'!$A:$BG, 0, MATCH("Inter-Cluster Connectivity",'Input - companies list'!$A$1:$BG$1, 0)))</f>
        <v/>
      </c>
      <c r="H1221">
        <f>IFERROR(PERCENTRANK(C:C,C1221),0)</f>
        <v/>
      </c>
      <c r="I1221">
        <f>IFERROR(1 - PERCENTRANK(D:D,D1221),0)</f>
        <v/>
      </c>
      <c r="J1221">
        <f>IFERROR(PERCENTRANK(E:E,E1221),0)</f>
        <v/>
      </c>
      <c r="K1221">
        <f>IFERROR(1 - PERCENTRANK(F:F,F1221),0)</f>
        <v/>
      </c>
      <c r="L1221">
        <f>IFERROR(PERCENTRANK(G:G,G1221),0)</f>
        <v/>
      </c>
      <c r="M1221">
        <f>H1221*weightA+I1221*weightB+J1221*weightC+K1221*weightD+L1221*weightE</f>
        <v/>
      </c>
    </row>
    <row r="1222" spans="1:13">
      <c r="A1222">
        <f>RANK(M1222,M:M)</f>
        <v/>
      </c>
      <c r="C1222">
        <f>SUMIFS('Input - target event report'!H:H,'Input - target event report'!L:L,B1222,'Input - target event report'!D:D, "Private Investment")</f>
        <v/>
      </c>
      <c r="D1222">
        <f>IF(E1222&lt;2, "N/A", (MAXIFS('Input - target event report'!E:E,'Input - target event report'!L:L,B:B,'Input - target event report'!D:D,"Private Investment")-MINIFS('Input - target event report'!E:E,'Input - target event report'!L:L,B:B,'Input - target event report'!D:D,"Private Investment"))/(E1222-1))</f>
        <v/>
      </c>
      <c r="E1222">
        <f>COUNTIFS('Input - target event report'!L:L,B1222,'Input - target event report'!D:D, "Private Investment")</f>
        <v/>
      </c>
      <c r="F1222">
        <f>AVERAGEIF(INDEX('Input - companies list'!$A:$BG, 0, MATCH("Clusters 0",'Input - companies list'!$A$1:$BG$1, 0)),'Output - Cluster ranking'!B1222,INDEX('Input - companies list'!$A:$BG, 0, MATCH("Flow",'Input - companies list'!$A$1:$BG$1, 0)))</f>
        <v/>
      </c>
      <c r="G1222">
        <f>AVERAGEIF(INDEX('Input - companies list'!$A:$BG, 0, MATCH("Clusters 0",'Input - companies list'!$A$1:$BG$1, 0)),'Output - Cluster ranking'!B1222,INDEX('Input - companies list'!$A:$BG, 0, MATCH("Inter-Cluster Connectivity",'Input - companies list'!$A$1:$BG$1, 0)))</f>
        <v/>
      </c>
      <c r="H1222">
        <f>IFERROR(PERCENTRANK(C:C,C1222),0)</f>
        <v/>
      </c>
      <c r="I1222">
        <f>IFERROR(1 - PERCENTRANK(D:D,D1222),0)</f>
        <v/>
      </c>
      <c r="J1222">
        <f>IFERROR(PERCENTRANK(E:E,E1222),0)</f>
        <v/>
      </c>
      <c r="K1222">
        <f>IFERROR(1 - PERCENTRANK(F:F,F1222),0)</f>
        <v/>
      </c>
      <c r="L1222">
        <f>IFERROR(PERCENTRANK(G:G,G1222),0)</f>
        <v/>
      </c>
      <c r="M1222">
        <f>H1222*weightA+I1222*weightB+J1222*weightC+K1222*weightD+L1222*weightE</f>
        <v/>
      </c>
    </row>
    <row r="1223" spans="1:13">
      <c r="A1223">
        <f>RANK(M1223,M:M)</f>
        <v/>
      </c>
      <c r="C1223">
        <f>SUMIFS('Input - target event report'!H:H,'Input - target event report'!L:L,B1223,'Input - target event report'!D:D, "Private Investment")</f>
        <v/>
      </c>
      <c r="D1223">
        <f>IF(E1223&lt;2, "N/A", (MAXIFS('Input - target event report'!E:E,'Input - target event report'!L:L,B:B,'Input - target event report'!D:D,"Private Investment")-MINIFS('Input - target event report'!E:E,'Input - target event report'!L:L,B:B,'Input - target event report'!D:D,"Private Investment"))/(E1223-1))</f>
        <v/>
      </c>
      <c r="E1223">
        <f>COUNTIFS('Input - target event report'!L:L,B1223,'Input - target event report'!D:D, "Private Investment")</f>
        <v/>
      </c>
      <c r="F1223">
        <f>AVERAGEIF(INDEX('Input - companies list'!$A:$BG, 0, MATCH("Clusters 0",'Input - companies list'!$A$1:$BG$1, 0)),'Output - Cluster ranking'!B1223,INDEX('Input - companies list'!$A:$BG, 0, MATCH("Flow",'Input - companies list'!$A$1:$BG$1, 0)))</f>
        <v/>
      </c>
      <c r="G1223">
        <f>AVERAGEIF(INDEX('Input - companies list'!$A:$BG, 0, MATCH("Clusters 0",'Input - companies list'!$A$1:$BG$1, 0)),'Output - Cluster ranking'!B1223,INDEX('Input - companies list'!$A:$BG, 0, MATCH("Inter-Cluster Connectivity",'Input - companies list'!$A$1:$BG$1, 0)))</f>
        <v/>
      </c>
      <c r="H1223">
        <f>IFERROR(PERCENTRANK(C:C,C1223),0)</f>
        <v/>
      </c>
      <c r="I1223">
        <f>IFERROR(1 - PERCENTRANK(D:D,D1223),0)</f>
        <v/>
      </c>
      <c r="J1223">
        <f>IFERROR(PERCENTRANK(E:E,E1223),0)</f>
        <v/>
      </c>
      <c r="K1223">
        <f>IFERROR(1 - PERCENTRANK(F:F,F1223),0)</f>
        <v/>
      </c>
      <c r="L1223">
        <f>IFERROR(PERCENTRANK(G:G,G1223),0)</f>
        <v/>
      </c>
      <c r="M1223">
        <f>H1223*weightA+I1223*weightB+J1223*weightC+K1223*weightD+L1223*weightE</f>
        <v/>
      </c>
    </row>
    <row r="1224" spans="1:13">
      <c r="A1224">
        <f>RANK(M1224,M:M)</f>
        <v/>
      </c>
      <c r="C1224">
        <f>SUMIFS('Input - target event report'!H:H,'Input - target event report'!L:L,B1224,'Input - target event report'!D:D, "Private Investment")</f>
        <v/>
      </c>
      <c r="D1224">
        <f>IF(E1224&lt;2, "N/A", (MAXIFS('Input - target event report'!E:E,'Input - target event report'!L:L,B:B,'Input - target event report'!D:D,"Private Investment")-MINIFS('Input - target event report'!E:E,'Input - target event report'!L:L,B:B,'Input - target event report'!D:D,"Private Investment"))/(E1224-1))</f>
        <v/>
      </c>
      <c r="E1224">
        <f>COUNTIFS('Input - target event report'!L:L,B1224,'Input - target event report'!D:D, "Private Investment")</f>
        <v/>
      </c>
      <c r="F1224">
        <f>AVERAGEIF(INDEX('Input - companies list'!$A:$BG, 0, MATCH("Clusters 0",'Input - companies list'!$A$1:$BG$1, 0)),'Output - Cluster ranking'!B1224,INDEX('Input - companies list'!$A:$BG, 0, MATCH("Flow",'Input - companies list'!$A$1:$BG$1, 0)))</f>
        <v/>
      </c>
      <c r="G1224">
        <f>AVERAGEIF(INDEX('Input - companies list'!$A:$BG, 0, MATCH("Clusters 0",'Input - companies list'!$A$1:$BG$1, 0)),'Output - Cluster ranking'!B1224,INDEX('Input - companies list'!$A:$BG, 0, MATCH("Inter-Cluster Connectivity",'Input - companies list'!$A$1:$BG$1, 0)))</f>
        <v/>
      </c>
      <c r="H1224">
        <f>IFERROR(PERCENTRANK(C:C,C1224),0)</f>
        <v/>
      </c>
      <c r="I1224">
        <f>IFERROR(1 - PERCENTRANK(D:D,D1224),0)</f>
        <v/>
      </c>
      <c r="J1224">
        <f>IFERROR(PERCENTRANK(E:E,E1224),0)</f>
        <v/>
      </c>
      <c r="K1224">
        <f>IFERROR(1 - PERCENTRANK(F:F,F1224),0)</f>
        <v/>
      </c>
      <c r="L1224">
        <f>IFERROR(PERCENTRANK(G:G,G1224),0)</f>
        <v/>
      </c>
      <c r="M1224">
        <f>H1224*weightA+I1224*weightB+J1224*weightC+K1224*weightD+L1224*weightE</f>
        <v/>
      </c>
    </row>
    <row r="1225" spans="1:13">
      <c r="A1225">
        <f>RANK(M1225,M:M)</f>
        <v/>
      </c>
      <c r="C1225">
        <f>SUMIFS('Input - target event report'!H:H,'Input - target event report'!L:L,B1225,'Input - target event report'!D:D, "Private Investment")</f>
        <v/>
      </c>
      <c r="D1225">
        <f>IF(E1225&lt;2, "N/A", (MAXIFS('Input - target event report'!E:E,'Input - target event report'!L:L,B:B,'Input - target event report'!D:D,"Private Investment")-MINIFS('Input - target event report'!E:E,'Input - target event report'!L:L,B:B,'Input - target event report'!D:D,"Private Investment"))/(E1225-1))</f>
        <v/>
      </c>
      <c r="E1225">
        <f>COUNTIFS('Input - target event report'!L:L,B1225,'Input - target event report'!D:D, "Private Investment")</f>
        <v/>
      </c>
      <c r="F1225">
        <f>AVERAGEIF(INDEX('Input - companies list'!$A:$BG, 0, MATCH("Clusters 0",'Input - companies list'!$A$1:$BG$1, 0)),'Output - Cluster ranking'!B1225,INDEX('Input - companies list'!$A:$BG, 0, MATCH("Flow",'Input - companies list'!$A$1:$BG$1, 0)))</f>
        <v/>
      </c>
      <c r="G1225">
        <f>AVERAGEIF(INDEX('Input - companies list'!$A:$BG, 0, MATCH("Clusters 0",'Input - companies list'!$A$1:$BG$1, 0)),'Output - Cluster ranking'!B1225,INDEX('Input - companies list'!$A:$BG, 0, MATCH("Inter-Cluster Connectivity",'Input - companies list'!$A$1:$BG$1, 0)))</f>
        <v/>
      </c>
      <c r="H1225">
        <f>IFERROR(PERCENTRANK(C:C,C1225),0)</f>
        <v/>
      </c>
      <c r="I1225">
        <f>IFERROR(1 - PERCENTRANK(D:D,D1225),0)</f>
        <v/>
      </c>
      <c r="J1225">
        <f>IFERROR(PERCENTRANK(E:E,E1225),0)</f>
        <v/>
      </c>
      <c r="K1225">
        <f>IFERROR(1 - PERCENTRANK(F:F,F1225),0)</f>
        <v/>
      </c>
      <c r="L1225">
        <f>IFERROR(PERCENTRANK(G:G,G1225),0)</f>
        <v/>
      </c>
      <c r="M1225">
        <f>H1225*weightA+I1225*weightB+J1225*weightC+K1225*weightD+L1225*weightE</f>
        <v/>
      </c>
    </row>
    <row r="1226" spans="1:13">
      <c r="A1226">
        <f>RANK(M1226,M:M)</f>
        <v/>
      </c>
      <c r="C1226">
        <f>SUMIFS('Input - target event report'!H:H,'Input - target event report'!L:L,B1226,'Input - target event report'!D:D, "Private Investment")</f>
        <v/>
      </c>
      <c r="D1226">
        <f>IF(E1226&lt;2, "N/A", (MAXIFS('Input - target event report'!E:E,'Input - target event report'!L:L,B:B,'Input - target event report'!D:D,"Private Investment")-MINIFS('Input - target event report'!E:E,'Input - target event report'!L:L,B:B,'Input - target event report'!D:D,"Private Investment"))/(E1226-1))</f>
        <v/>
      </c>
      <c r="E1226">
        <f>COUNTIFS('Input - target event report'!L:L,B1226,'Input - target event report'!D:D, "Private Investment")</f>
        <v/>
      </c>
      <c r="F1226">
        <f>AVERAGEIF(INDEX('Input - companies list'!$A:$BG, 0, MATCH("Clusters 0",'Input - companies list'!$A$1:$BG$1, 0)),'Output - Cluster ranking'!B1226,INDEX('Input - companies list'!$A:$BG, 0, MATCH("Flow",'Input - companies list'!$A$1:$BG$1, 0)))</f>
        <v/>
      </c>
      <c r="G1226">
        <f>AVERAGEIF(INDEX('Input - companies list'!$A:$BG, 0, MATCH("Clusters 0",'Input - companies list'!$A$1:$BG$1, 0)),'Output - Cluster ranking'!B1226,INDEX('Input - companies list'!$A:$BG, 0, MATCH("Inter-Cluster Connectivity",'Input - companies list'!$A$1:$BG$1, 0)))</f>
        <v/>
      </c>
      <c r="H1226">
        <f>IFERROR(PERCENTRANK(C:C,C1226),0)</f>
        <v/>
      </c>
      <c r="I1226">
        <f>IFERROR(1 - PERCENTRANK(D:D,D1226),0)</f>
        <v/>
      </c>
      <c r="J1226">
        <f>IFERROR(PERCENTRANK(E:E,E1226),0)</f>
        <v/>
      </c>
      <c r="K1226">
        <f>IFERROR(1 - PERCENTRANK(F:F,F1226),0)</f>
        <v/>
      </c>
      <c r="L1226">
        <f>IFERROR(PERCENTRANK(G:G,G1226),0)</f>
        <v/>
      </c>
      <c r="M1226">
        <f>H1226*weightA+I1226*weightB+J1226*weightC+K1226*weightD+L1226*weightE</f>
        <v/>
      </c>
    </row>
    <row r="1227" spans="1:13">
      <c r="A1227">
        <f>RANK(M1227,M:M)</f>
        <v/>
      </c>
      <c r="C1227">
        <f>SUMIFS('Input - target event report'!H:H,'Input - target event report'!L:L,B1227,'Input - target event report'!D:D, "Private Investment")</f>
        <v/>
      </c>
      <c r="D1227">
        <f>IF(E1227&lt;2, "N/A", (MAXIFS('Input - target event report'!E:E,'Input - target event report'!L:L,B:B,'Input - target event report'!D:D,"Private Investment")-MINIFS('Input - target event report'!E:E,'Input - target event report'!L:L,B:B,'Input - target event report'!D:D,"Private Investment"))/(E1227-1))</f>
        <v/>
      </c>
      <c r="E1227">
        <f>COUNTIFS('Input - target event report'!L:L,B1227,'Input - target event report'!D:D, "Private Investment")</f>
        <v/>
      </c>
      <c r="F1227">
        <f>AVERAGEIF(INDEX('Input - companies list'!$A:$BG, 0, MATCH("Clusters 0",'Input - companies list'!$A$1:$BG$1, 0)),'Output - Cluster ranking'!B1227,INDEX('Input - companies list'!$A:$BG, 0, MATCH("Flow",'Input - companies list'!$A$1:$BG$1, 0)))</f>
        <v/>
      </c>
      <c r="G1227">
        <f>AVERAGEIF(INDEX('Input - companies list'!$A:$BG, 0, MATCH("Clusters 0",'Input - companies list'!$A$1:$BG$1, 0)),'Output - Cluster ranking'!B1227,INDEX('Input - companies list'!$A:$BG, 0, MATCH("Inter-Cluster Connectivity",'Input - companies list'!$A$1:$BG$1, 0)))</f>
        <v/>
      </c>
      <c r="H1227">
        <f>IFERROR(PERCENTRANK(C:C,C1227),0)</f>
        <v/>
      </c>
      <c r="I1227">
        <f>IFERROR(1 - PERCENTRANK(D:D,D1227),0)</f>
        <v/>
      </c>
      <c r="J1227">
        <f>IFERROR(PERCENTRANK(E:E,E1227),0)</f>
        <v/>
      </c>
      <c r="K1227">
        <f>IFERROR(1 - PERCENTRANK(F:F,F1227),0)</f>
        <v/>
      </c>
      <c r="L1227">
        <f>IFERROR(PERCENTRANK(G:G,G1227),0)</f>
        <v/>
      </c>
      <c r="M1227">
        <f>H1227*weightA+I1227*weightB+J1227*weightC+K1227*weightD+L1227*weightE</f>
        <v/>
      </c>
    </row>
    <row r="1228" spans="1:13">
      <c r="A1228">
        <f>RANK(M1228,M:M)</f>
        <v/>
      </c>
      <c r="C1228">
        <f>SUMIFS('Input - target event report'!H:H,'Input - target event report'!L:L,B1228,'Input - target event report'!D:D, "Private Investment")</f>
        <v/>
      </c>
      <c r="D1228">
        <f>IF(E1228&lt;2, "N/A", (MAXIFS('Input - target event report'!E:E,'Input - target event report'!L:L,B:B,'Input - target event report'!D:D,"Private Investment")-MINIFS('Input - target event report'!E:E,'Input - target event report'!L:L,B:B,'Input - target event report'!D:D,"Private Investment"))/(E1228-1))</f>
        <v/>
      </c>
      <c r="E1228">
        <f>COUNTIFS('Input - target event report'!L:L,B1228,'Input - target event report'!D:D, "Private Investment")</f>
        <v/>
      </c>
      <c r="F1228">
        <f>AVERAGEIF(INDEX('Input - companies list'!$A:$BG, 0, MATCH("Clusters 0",'Input - companies list'!$A$1:$BG$1, 0)),'Output - Cluster ranking'!B1228,INDEX('Input - companies list'!$A:$BG, 0, MATCH("Flow",'Input - companies list'!$A$1:$BG$1, 0)))</f>
        <v/>
      </c>
      <c r="G1228">
        <f>AVERAGEIF(INDEX('Input - companies list'!$A:$BG, 0, MATCH("Clusters 0",'Input - companies list'!$A$1:$BG$1, 0)),'Output - Cluster ranking'!B1228,INDEX('Input - companies list'!$A:$BG, 0, MATCH("Inter-Cluster Connectivity",'Input - companies list'!$A$1:$BG$1, 0)))</f>
        <v/>
      </c>
      <c r="H1228">
        <f>IFERROR(PERCENTRANK(C:C,C1228),0)</f>
        <v/>
      </c>
      <c r="I1228">
        <f>IFERROR(1 - PERCENTRANK(D:D,D1228),0)</f>
        <v/>
      </c>
      <c r="J1228">
        <f>IFERROR(PERCENTRANK(E:E,E1228),0)</f>
        <v/>
      </c>
      <c r="K1228">
        <f>IFERROR(1 - PERCENTRANK(F:F,F1228),0)</f>
        <v/>
      </c>
      <c r="L1228">
        <f>IFERROR(PERCENTRANK(G:G,G1228),0)</f>
        <v/>
      </c>
      <c r="M1228">
        <f>H1228*weightA+I1228*weightB+J1228*weightC+K1228*weightD+L1228*weightE</f>
        <v/>
      </c>
    </row>
    <row r="1229" spans="1:13">
      <c r="A1229">
        <f>RANK(M1229,M:M)</f>
        <v/>
      </c>
      <c r="C1229">
        <f>SUMIFS('Input - target event report'!H:H,'Input - target event report'!L:L,B1229,'Input - target event report'!D:D, "Private Investment")</f>
        <v/>
      </c>
      <c r="D1229">
        <f>IF(E1229&lt;2, "N/A", (MAXIFS('Input - target event report'!E:E,'Input - target event report'!L:L,B:B,'Input - target event report'!D:D,"Private Investment")-MINIFS('Input - target event report'!E:E,'Input - target event report'!L:L,B:B,'Input - target event report'!D:D,"Private Investment"))/(E1229-1))</f>
        <v/>
      </c>
      <c r="E1229">
        <f>COUNTIFS('Input - target event report'!L:L,B1229,'Input - target event report'!D:D, "Private Investment")</f>
        <v/>
      </c>
      <c r="F1229">
        <f>AVERAGEIF(INDEX('Input - companies list'!$A:$BG, 0, MATCH("Clusters 0",'Input - companies list'!$A$1:$BG$1, 0)),'Output - Cluster ranking'!B1229,INDEX('Input - companies list'!$A:$BG, 0, MATCH("Flow",'Input - companies list'!$A$1:$BG$1, 0)))</f>
        <v/>
      </c>
      <c r="G1229">
        <f>AVERAGEIF(INDEX('Input - companies list'!$A:$BG, 0, MATCH("Clusters 0",'Input - companies list'!$A$1:$BG$1, 0)),'Output - Cluster ranking'!B1229,INDEX('Input - companies list'!$A:$BG, 0, MATCH("Inter-Cluster Connectivity",'Input - companies list'!$A$1:$BG$1, 0)))</f>
        <v/>
      </c>
      <c r="H1229">
        <f>IFERROR(PERCENTRANK(C:C,C1229),0)</f>
        <v/>
      </c>
      <c r="I1229">
        <f>IFERROR(1 - PERCENTRANK(D:D,D1229),0)</f>
        <v/>
      </c>
      <c r="J1229">
        <f>IFERROR(PERCENTRANK(E:E,E1229),0)</f>
        <v/>
      </c>
      <c r="K1229">
        <f>IFERROR(1 - PERCENTRANK(F:F,F1229),0)</f>
        <v/>
      </c>
      <c r="L1229">
        <f>IFERROR(PERCENTRANK(G:G,G1229),0)</f>
        <v/>
      </c>
      <c r="M1229">
        <f>H1229*weightA+I1229*weightB+J1229*weightC+K1229*weightD+L1229*weightE</f>
        <v/>
      </c>
    </row>
    <row r="1230" spans="1:13">
      <c r="A1230">
        <f>RANK(M1230,M:M)</f>
        <v/>
      </c>
      <c r="C1230">
        <f>SUMIFS('Input - target event report'!H:H,'Input - target event report'!L:L,B1230,'Input - target event report'!D:D, "Private Investment")</f>
        <v/>
      </c>
      <c r="D1230">
        <f>IF(E1230&lt;2, "N/A", (MAXIFS('Input - target event report'!E:E,'Input - target event report'!L:L,B:B,'Input - target event report'!D:D,"Private Investment")-MINIFS('Input - target event report'!E:E,'Input - target event report'!L:L,B:B,'Input - target event report'!D:D,"Private Investment"))/(E1230-1))</f>
        <v/>
      </c>
      <c r="E1230">
        <f>COUNTIFS('Input - target event report'!L:L,B1230,'Input - target event report'!D:D, "Private Investment")</f>
        <v/>
      </c>
      <c r="F1230">
        <f>AVERAGEIF(INDEX('Input - companies list'!$A:$BG, 0, MATCH("Clusters 0",'Input - companies list'!$A$1:$BG$1, 0)),'Output - Cluster ranking'!B1230,INDEX('Input - companies list'!$A:$BG, 0, MATCH("Flow",'Input - companies list'!$A$1:$BG$1, 0)))</f>
        <v/>
      </c>
      <c r="G1230">
        <f>AVERAGEIF(INDEX('Input - companies list'!$A:$BG, 0, MATCH("Clusters 0",'Input - companies list'!$A$1:$BG$1, 0)),'Output - Cluster ranking'!B1230,INDEX('Input - companies list'!$A:$BG, 0, MATCH("Inter-Cluster Connectivity",'Input - companies list'!$A$1:$BG$1, 0)))</f>
        <v/>
      </c>
      <c r="H1230">
        <f>IFERROR(PERCENTRANK(C:C,C1230),0)</f>
        <v/>
      </c>
      <c r="I1230">
        <f>IFERROR(1 - PERCENTRANK(D:D,D1230),0)</f>
        <v/>
      </c>
      <c r="J1230">
        <f>IFERROR(PERCENTRANK(E:E,E1230),0)</f>
        <v/>
      </c>
      <c r="K1230">
        <f>IFERROR(1 - PERCENTRANK(F:F,F1230),0)</f>
        <v/>
      </c>
      <c r="L1230">
        <f>IFERROR(PERCENTRANK(G:G,G1230),0)</f>
        <v/>
      </c>
      <c r="M1230">
        <f>H1230*weightA+I1230*weightB+J1230*weightC+K1230*weightD+L1230*weightE</f>
        <v/>
      </c>
    </row>
    <row r="1231" spans="1:13">
      <c r="A1231">
        <f>RANK(M1231,M:M)</f>
        <v/>
      </c>
      <c r="C1231">
        <f>SUMIFS('Input - target event report'!H:H,'Input - target event report'!L:L,B1231,'Input - target event report'!D:D, "Private Investment")</f>
        <v/>
      </c>
      <c r="D1231">
        <f>IF(E1231&lt;2, "N/A", (MAXIFS('Input - target event report'!E:E,'Input - target event report'!L:L,B:B,'Input - target event report'!D:D,"Private Investment")-MINIFS('Input - target event report'!E:E,'Input - target event report'!L:L,B:B,'Input - target event report'!D:D,"Private Investment"))/(E1231-1))</f>
        <v/>
      </c>
      <c r="E1231">
        <f>COUNTIFS('Input - target event report'!L:L,B1231,'Input - target event report'!D:D, "Private Investment")</f>
        <v/>
      </c>
      <c r="F1231">
        <f>AVERAGEIF(INDEX('Input - companies list'!$A:$BG, 0, MATCH("Clusters 0",'Input - companies list'!$A$1:$BG$1, 0)),'Output - Cluster ranking'!B1231,INDEX('Input - companies list'!$A:$BG, 0, MATCH("Flow",'Input - companies list'!$A$1:$BG$1, 0)))</f>
        <v/>
      </c>
      <c r="G1231">
        <f>AVERAGEIF(INDEX('Input - companies list'!$A:$BG, 0, MATCH("Clusters 0",'Input - companies list'!$A$1:$BG$1, 0)),'Output - Cluster ranking'!B1231,INDEX('Input - companies list'!$A:$BG, 0, MATCH("Inter-Cluster Connectivity",'Input - companies list'!$A$1:$BG$1, 0)))</f>
        <v/>
      </c>
      <c r="H1231">
        <f>IFERROR(PERCENTRANK(C:C,C1231),0)</f>
        <v/>
      </c>
      <c r="I1231">
        <f>IFERROR(1 - PERCENTRANK(D:D,D1231),0)</f>
        <v/>
      </c>
      <c r="J1231">
        <f>IFERROR(PERCENTRANK(E:E,E1231),0)</f>
        <v/>
      </c>
      <c r="K1231">
        <f>IFERROR(1 - PERCENTRANK(F:F,F1231),0)</f>
        <v/>
      </c>
      <c r="L1231">
        <f>IFERROR(PERCENTRANK(G:G,G1231),0)</f>
        <v/>
      </c>
      <c r="M1231">
        <f>H1231*weightA+I1231*weightB+J1231*weightC+K1231*weightD+L1231*weightE</f>
        <v/>
      </c>
    </row>
    <row r="1232" spans="1:13">
      <c r="A1232">
        <f>RANK(M1232,M:M)</f>
        <v/>
      </c>
      <c r="C1232">
        <f>SUMIFS('Input - target event report'!H:H,'Input - target event report'!L:L,B1232,'Input - target event report'!D:D, "Private Investment")</f>
        <v/>
      </c>
      <c r="D1232">
        <f>IF(E1232&lt;2, "N/A", (MAXIFS('Input - target event report'!E:E,'Input - target event report'!L:L,B:B,'Input - target event report'!D:D,"Private Investment")-MINIFS('Input - target event report'!E:E,'Input - target event report'!L:L,B:B,'Input - target event report'!D:D,"Private Investment"))/(E1232-1))</f>
        <v/>
      </c>
      <c r="E1232">
        <f>COUNTIFS('Input - target event report'!L:L,B1232,'Input - target event report'!D:D, "Private Investment")</f>
        <v/>
      </c>
      <c r="F1232">
        <f>AVERAGEIF(INDEX('Input - companies list'!$A:$BG, 0, MATCH("Clusters 0",'Input - companies list'!$A$1:$BG$1, 0)),'Output - Cluster ranking'!B1232,INDEX('Input - companies list'!$A:$BG, 0, MATCH("Flow",'Input - companies list'!$A$1:$BG$1, 0)))</f>
        <v/>
      </c>
      <c r="G1232">
        <f>AVERAGEIF(INDEX('Input - companies list'!$A:$BG, 0, MATCH("Clusters 0",'Input - companies list'!$A$1:$BG$1, 0)),'Output - Cluster ranking'!B1232,INDEX('Input - companies list'!$A:$BG, 0, MATCH("Inter-Cluster Connectivity",'Input - companies list'!$A$1:$BG$1, 0)))</f>
        <v/>
      </c>
      <c r="H1232">
        <f>IFERROR(PERCENTRANK(C:C,C1232),0)</f>
        <v/>
      </c>
      <c r="I1232">
        <f>IFERROR(1 - PERCENTRANK(D:D,D1232),0)</f>
        <v/>
      </c>
      <c r="J1232">
        <f>IFERROR(PERCENTRANK(E:E,E1232),0)</f>
        <v/>
      </c>
      <c r="K1232">
        <f>IFERROR(1 - PERCENTRANK(F:F,F1232),0)</f>
        <v/>
      </c>
      <c r="L1232">
        <f>IFERROR(PERCENTRANK(G:G,G1232),0)</f>
        <v/>
      </c>
      <c r="M1232">
        <f>H1232*weightA+I1232*weightB+J1232*weightC+K1232*weightD+L1232*weightE</f>
        <v/>
      </c>
    </row>
    <row r="1233" spans="1:13">
      <c r="A1233">
        <f>RANK(M1233,M:M)</f>
        <v/>
      </c>
      <c r="C1233">
        <f>SUMIFS('Input - target event report'!H:H,'Input - target event report'!L:L,B1233,'Input - target event report'!D:D, "Private Investment")</f>
        <v/>
      </c>
      <c r="D1233">
        <f>IF(E1233&lt;2, "N/A", (MAXIFS('Input - target event report'!E:E,'Input - target event report'!L:L,B:B,'Input - target event report'!D:D,"Private Investment")-MINIFS('Input - target event report'!E:E,'Input - target event report'!L:L,B:B,'Input - target event report'!D:D,"Private Investment"))/(E1233-1))</f>
        <v/>
      </c>
      <c r="E1233">
        <f>COUNTIFS('Input - target event report'!L:L,B1233,'Input - target event report'!D:D, "Private Investment")</f>
        <v/>
      </c>
      <c r="F1233">
        <f>AVERAGEIF(INDEX('Input - companies list'!$A:$BG, 0, MATCH("Clusters 0",'Input - companies list'!$A$1:$BG$1, 0)),'Output - Cluster ranking'!B1233,INDEX('Input - companies list'!$A:$BG, 0, MATCH("Flow",'Input - companies list'!$A$1:$BG$1, 0)))</f>
        <v/>
      </c>
      <c r="G1233">
        <f>AVERAGEIF(INDEX('Input - companies list'!$A:$BG, 0, MATCH("Clusters 0",'Input - companies list'!$A$1:$BG$1, 0)),'Output - Cluster ranking'!B1233,INDEX('Input - companies list'!$A:$BG, 0, MATCH("Inter-Cluster Connectivity",'Input - companies list'!$A$1:$BG$1, 0)))</f>
        <v/>
      </c>
      <c r="H1233">
        <f>IFERROR(PERCENTRANK(C:C,C1233),0)</f>
        <v/>
      </c>
      <c r="I1233">
        <f>IFERROR(1 - PERCENTRANK(D:D,D1233),0)</f>
        <v/>
      </c>
      <c r="J1233">
        <f>IFERROR(PERCENTRANK(E:E,E1233),0)</f>
        <v/>
      </c>
      <c r="K1233">
        <f>IFERROR(1 - PERCENTRANK(F:F,F1233),0)</f>
        <v/>
      </c>
      <c r="L1233">
        <f>IFERROR(PERCENTRANK(G:G,G1233),0)</f>
        <v/>
      </c>
      <c r="M1233">
        <f>H1233*weightA+I1233*weightB+J1233*weightC+K1233*weightD+L1233*weightE</f>
        <v/>
      </c>
    </row>
    <row r="1234" spans="1:13">
      <c r="A1234">
        <f>RANK(M1234,M:M)</f>
        <v/>
      </c>
      <c r="C1234">
        <f>SUMIFS('Input - target event report'!H:H,'Input - target event report'!L:L,B1234,'Input - target event report'!D:D, "Private Investment")</f>
        <v/>
      </c>
      <c r="D1234">
        <f>IF(E1234&lt;2, "N/A", (MAXIFS('Input - target event report'!E:E,'Input - target event report'!L:L,B:B,'Input - target event report'!D:D,"Private Investment")-MINIFS('Input - target event report'!E:E,'Input - target event report'!L:L,B:B,'Input - target event report'!D:D,"Private Investment"))/(E1234-1))</f>
        <v/>
      </c>
      <c r="E1234">
        <f>COUNTIFS('Input - target event report'!L:L,B1234,'Input - target event report'!D:D, "Private Investment")</f>
        <v/>
      </c>
      <c r="F1234">
        <f>AVERAGEIF(INDEX('Input - companies list'!$A:$BG, 0, MATCH("Clusters 0",'Input - companies list'!$A$1:$BG$1, 0)),'Output - Cluster ranking'!B1234,INDEX('Input - companies list'!$A:$BG, 0, MATCH("Flow",'Input - companies list'!$A$1:$BG$1, 0)))</f>
        <v/>
      </c>
      <c r="G1234">
        <f>AVERAGEIF(INDEX('Input - companies list'!$A:$BG, 0, MATCH("Clusters 0",'Input - companies list'!$A$1:$BG$1, 0)),'Output - Cluster ranking'!B1234,INDEX('Input - companies list'!$A:$BG, 0, MATCH("Inter-Cluster Connectivity",'Input - companies list'!$A$1:$BG$1, 0)))</f>
        <v/>
      </c>
      <c r="H1234">
        <f>IFERROR(PERCENTRANK(C:C,C1234),0)</f>
        <v/>
      </c>
      <c r="I1234">
        <f>IFERROR(1 - PERCENTRANK(D:D,D1234),0)</f>
        <v/>
      </c>
      <c r="J1234">
        <f>IFERROR(PERCENTRANK(E:E,E1234),0)</f>
        <v/>
      </c>
      <c r="K1234">
        <f>IFERROR(1 - PERCENTRANK(F:F,F1234),0)</f>
        <v/>
      </c>
      <c r="L1234">
        <f>IFERROR(PERCENTRANK(G:G,G1234),0)</f>
        <v/>
      </c>
      <c r="M1234">
        <f>H1234*weightA+I1234*weightB+J1234*weightC+K1234*weightD+L1234*weightE</f>
        <v/>
      </c>
    </row>
    <row r="1235" spans="1:13">
      <c r="A1235">
        <f>RANK(M1235,M:M)</f>
        <v/>
      </c>
      <c r="C1235">
        <f>SUMIFS('Input - target event report'!H:H,'Input - target event report'!L:L,B1235,'Input - target event report'!D:D, "Private Investment")</f>
        <v/>
      </c>
      <c r="D1235">
        <f>IF(E1235&lt;2, "N/A", (MAXIFS('Input - target event report'!E:E,'Input - target event report'!L:L,B:B,'Input - target event report'!D:D,"Private Investment")-MINIFS('Input - target event report'!E:E,'Input - target event report'!L:L,B:B,'Input - target event report'!D:D,"Private Investment"))/(E1235-1))</f>
        <v/>
      </c>
      <c r="E1235">
        <f>COUNTIFS('Input - target event report'!L:L,B1235,'Input - target event report'!D:D, "Private Investment")</f>
        <v/>
      </c>
      <c r="F1235">
        <f>AVERAGEIF(INDEX('Input - companies list'!$A:$BG, 0, MATCH("Clusters 0",'Input - companies list'!$A$1:$BG$1, 0)),'Output - Cluster ranking'!B1235,INDEX('Input - companies list'!$A:$BG, 0, MATCH("Flow",'Input - companies list'!$A$1:$BG$1, 0)))</f>
        <v/>
      </c>
      <c r="G1235">
        <f>AVERAGEIF(INDEX('Input - companies list'!$A:$BG, 0, MATCH("Clusters 0",'Input - companies list'!$A$1:$BG$1, 0)),'Output - Cluster ranking'!B1235,INDEX('Input - companies list'!$A:$BG, 0, MATCH("Inter-Cluster Connectivity",'Input - companies list'!$A$1:$BG$1, 0)))</f>
        <v/>
      </c>
      <c r="H1235">
        <f>IFERROR(PERCENTRANK(C:C,C1235),0)</f>
        <v/>
      </c>
      <c r="I1235">
        <f>IFERROR(1 - PERCENTRANK(D:D,D1235),0)</f>
        <v/>
      </c>
      <c r="J1235">
        <f>IFERROR(PERCENTRANK(E:E,E1235),0)</f>
        <v/>
      </c>
      <c r="K1235">
        <f>IFERROR(1 - PERCENTRANK(F:F,F1235),0)</f>
        <v/>
      </c>
      <c r="L1235">
        <f>IFERROR(PERCENTRANK(G:G,G1235),0)</f>
        <v/>
      </c>
      <c r="M1235">
        <f>H1235*weightA+I1235*weightB+J1235*weightC+K1235*weightD+L1235*weightE</f>
        <v/>
      </c>
    </row>
    <row r="1236" spans="1:13">
      <c r="A1236">
        <f>RANK(M1236,M:M)</f>
        <v/>
      </c>
      <c r="C1236">
        <f>SUMIFS('Input - target event report'!H:H,'Input - target event report'!L:L,B1236,'Input - target event report'!D:D, "Private Investment")</f>
        <v/>
      </c>
      <c r="D1236">
        <f>IF(E1236&lt;2, "N/A", (MAXIFS('Input - target event report'!E:E,'Input - target event report'!L:L,B:B,'Input - target event report'!D:D,"Private Investment")-MINIFS('Input - target event report'!E:E,'Input - target event report'!L:L,B:B,'Input - target event report'!D:D,"Private Investment"))/(E1236-1))</f>
        <v/>
      </c>
      <c r="E1236">
        <f>COUNTIFS('Input - target event report'!L:L,B1236,'Input - target event report'!D:D, "Private Investment")</f>
        <v/>
      </c>
      <c r="F1236">
        <f>AVERAGEIF(INDEX('Input - companies list'!$A:$BG, 0, MATCH("Clusters 0",'Input - companies list'!$A$1:$BG$1, 0)),'Output - Cluster ranking'!B1236,INDEX('Input - companies list'!$A:$BG, 0, MATCH("Flow",'Input - companies list'!$A$1:$BG$1, 0)))</f>
        <v/>
      </c>
      <c r="G1236">
        <f>AVERAGEIF(INDEX('Input - companies list'!$A:$BG, 0, MATCH("Clusters 0",'Input - companies list'!$A$1:$BG$1, 0)),'Output - Cluster ranking'!B1236,INDEX('Input - companies list'!$A:$BG, 0, MATCH("Inter-Cluster Connectivity",'Input - companies list'!$A$1:$BG$1, 0)))</f>
        <v/>
      </c>
      <c r="H1236">
        <f>IFERROR(PERCENTRANK(C:C,C1236),0)</f>
        <v/>
      </c>
      <c r="I1236">
        <f>IFERROR(1 - PERCENTRANK(D:D,D1236),0)</f>
        <v/>
      </c>
      <c r="J1236">
        <f>IFERROR(PERCENTRANK(E:E,E1236),0)</f>
        <v/>
      </c>
      <c r="K1236">
        <f>IFERROR(1 - PERCENTRANK(F:F,F1236),0)</f>
        <v/>
      </c>
      <c r="L1236">
        <f>IFERROR(PERCENTRANK(G:G,G1236),0)</f>
        <v/>
      </c>
      <c r="M1236">
        <f>H1236*weightA+I1236*weightB+J1236*weightC+K1236*weightD+L1236*weightE</f>
        <v/>
      </c>
    </row>
    <row r="1237" spans="1:13">
      <c r="A1237">
        <f>RANK(M1237,M:M)</f>
        <v/>
      </c>
      <c r="C1237">
        <f>SUMIFS('Input - target event report'!H:H,'Input - target event report'!L:L,B1237,'Input - target event report'!D:D, "Private Investment")</f>
        <v/>
      </c>
      <c r="D1237">
        <f>IF(E1237&lt;2, "N/A", (MAXIFS('Input - target event report'!E:E,'Input - target event report'!L:L,B:B,'Input - target event report'!D:D,"Private Investment")-MINIFS('Input - target event report'!E:E,'Input - target event report'!L:L,B:B,'Input - target event report'!D:D,"Private Investment"))/(E1237-1))</f>
        <v/>
      </c>
      <c r="E1237">
        <f>COUNTIFS('Input - target event report'!L:L,B1237,'Input - target event report'!D:D, "Private Investment")</f>
        <v/>
      </c>
      <c r="F1237">
        <f>AVERAGEIF(INDEX('Input - companies list'!$A:$BG, 0, MATCH("Clusters 0",'Input - companies list'!$A$1:$BG$1, 0)),'Output - Cluster ranking'!B1237,INDEX('Input - companies list'!$A:$BG, 0, MATCH("Flow",'Input - companies list'!$A$1:$BG$1, 0)))</f>
        <v/>
      </c>
      <c r="G1237">
        <f>AVERAGEIF(INDEX('Input - companies list'!$A:$BG, 0, MATCH("Clusters 0",'Input - companies list'!$A$1:$BG$1, 0)),'Output - Cluster ranking'!B1237,INDEX('Input - companies list'!$A:$BG, 0, MATCH("Inter-Cluster Connectivity",'Input - companies list'!$A$1:$BG$1, 0)))</f>
        <v/>
      </c>
      <c r="H1237">
        <f>IFERROR(PERCENTRANK(C:C,C1237),0)</f>
        <v/>
      </c>
      <c r="I1237">
        <f>IFERROR(1 - PERCENTRANK(D:D,D1237),0)</f>
        <v/>
      </c>
      <c r="J1237">
        <f>IFERROR(PERCENTRANK(E:E,E1237),0)</f>
        <v/>
      </c>
      <c r="K1237">
        <f>IFERROR(1 - PERCENTRANK(F:F,F1237),0)</f>
        <v/>
      </c>
      <c r="L1237">
        <f>IFERROR(PERCENTRANK(G:G,G1237),0)</f>
        <v/>
      </c>
      <c r="M1237">
        <f>H1237*weightA+I1237*weightB+J1237*weightC+K1237*weightD+L1237*weightE</f>
        <v/>
      </c>
    </row>
    <row r="1238" spans="1:13">
      <c r="A1238">
        <f>RANK(M1238,M:M)</f>
        <v/>
      </c>
      <c r="C1238">
        <f>SUMIFS('Input - target event report'!H:H,'Input - target event report'!L:L,B1238,'Input - target event report'!D:D, "Private Investment")</f>
        <v/>
      </c>
      <c r="D1238">
        <f>IF(E1238&lt;2, "N/A", (MAXIFS('Input - target event report'!E:E,'Input - target event report'!L:L,B:B,'Input - target event report'!D:D,"Private Investment")-MINIFS('Input - target event report'!E:E,'Input - target event report'!L:L,B:B,'Input - target event report'!D:D,"Private Investment"))/(E1238-1))</f>
        <v/>
      </c>
      <c r="E1238">
        <f>COUNTIFS('Input - target event report'!L:L,B1238,'Input - target event report'!D:D, "Private Investment")</f>
        <v/>
      </c>
      <c r="F1238">
        <f>AVERAGEIF(INDEX('Input - companies list'!$A:$BG, 0, MATCH("Clusters 0",'Input - companies list'!$A$1:$BG$1, 0)),'Output - Cluster ranking'!B1238,INDEX('Input - companies list'!$A:$BG, 0, MATCH("Flow",'Input - companies list'!$A$1:$BG$1, 0)))</f>
        <v/>
      </c>
      <c r="G1238">
        <f>AVERAGEIF(INDEX('Input - companies list'!$A:$BG, 0, MATCH("Clusters 0",'Input - companies list'!$A$1:$BG$1, 0)),'Output - Cluster ranking'!B1238,INDEX('Input - companies list'!$A:$BG, 0, MATCH("Inter-Cluster Connectivity",'Input - companies list'!$A$1:$BG$1, 0)))</f>
        <v/>
      </c>
      <c r="H1238">
        <f>IFERROR(PERCENTRANK(C:C,C1238),0)</f>
        <v/>
      </c>
      <c r="I1238">
        <f>IFERROR(1 - PERCENTRANK(D:D,D1238),0)</f>
        <v/>
      </c>
      <c r="J1238">
        <f>IFERROR(PERCENTRANK(E:E,E1238),0)</f>
        <v/>
      </c>
      <c r="K1238">
        <f>IFERROR(1 - PERCENTRANK(F:F,F1238),0)</f>
        <v/>
      </c>
      <c r="L1238">
        <f>IFERROR(PERCENTRANK(G:G,G1238),0)</f>
        <v/>
      </c>
      <c r="M1238">
        <f>H1238*weightA+I1238*weightB+J1238*weightC+K1238*weightD+L1238*weightE</f>
        <v/>
      </c>
    </row>
    <row r="1239" spans="1:13">
      <c r="A1239">
        <f>RANK(M1239,M:M)</f>
        <v/>
      </c>
      <c r="C1239">
        <f>SUMIFS('Input - target event report'!H:H,'Input - target event report'!L:L,B1239,'Input - target event report'!D:D, "Private Investment")</f>
        <v/>
      </c>
      <c r="D1239">
        <f>IF(E1239&lt;2, "N/A", (MAXIFS('Input - target event report'!E:E,'Input - target event report'!L:L,B:B,'Input - target event report'!D:D,"Private Investment")-MINIFS('Input - target event report'!E:E,'Input - target event report'!L:L,B:B,'Input - target event report'!D:D,"Private Investment"))/(E1239-1))</f>
        <v/>
      </c>
      <c r="E1239">
        <f>COUNTIFS('Input - target event report'!L:L,B1239,'Input - target event report'!D:D, "Private Investment")</f>
        <v/>
      </c>
      <c r="F1239">
        <f>AVERAGEIF(INDEX('Input - companies list'!$A:$BG, 0, MATCH("Clusters 0",'Input - companies list'!$A$1:$BG$1, 0)),'Output - Cluster ranking'!B1239,INDEX('Input - companies list'!$A:$BG, 0, MATCH("Flow",'Input - companies list'!$A$1:$BG$1, 0)))</f>
        <v/>
      </c>
      <c r="G1239">
        <f>AVERAGEIF(INDEX('Input - companies list'!$A:$BG, 0, MATCH("Clusters 0",'Input - companies list'!$A$1:$BG$1, 0)),'Output - Cluster ranking'!B1239,INDEX('Input - companies list'!$A:$BG, 0, MATCH("Inter-Cluster Connectivity",'Input - companies list'!$A$1:$BG$1, 0)))</f>
        <v/>
      </c>
      <c r="H1239">
        <f>IFERROR(PERCENTRANK(C:C,C1239),0)</f>
        <v/>
      </c>
      <c r="I1239">
        <f>IFERROR(1 - PERCENTRANK(D:D,D1239),0)</f>
        <v/>
      </c>
      <c r="J1239">
        <f>IFERROR(PERCENTRANK(E:E,E1239),0)</f>
        <v/>
      </c>
      <c r="K1239">
        <f>IFERROR(1 - PERCENTRANK(F:F,F1239),0)</f>
        <v/>
      </c>
      <c r="L1239">
        <f>IFERROR(PERCENTRANK(G:G,G1239),0)</f>
        <v/>
      </c>
      <c r="M1239">
        <f>H1239*weightA+I1239*weightB+J1239*weightC+K1239*weightD+L1239*weightE</f>
        <v/>
      </c>
    </row>
    <row r="1240" spans="1:13">
      <c r="A1240">
        <f>RANK(M1240,M:M)</f>
        <v/>
      </c>
      <c r="C1240">
        <f>SUMIFS('Input - target event report'!H:H,'Input - target event report'!L:L,B1240,'Input - target event report'!D:D, "Private Investment")</f>
        <v/>
      </c>
      <c r="D1240">
        <f>IF(E1240&lt;2, "N/A", (MAXIFS('Input - target event report'!E:E,'Input - target event report'!L:L,B:B,'Input - target event report'!D:D,"Private Investment")-MINIFS('Input - target event report'!E:E,'Input - target event report'!L:L,B:B,'Input - target event report'!D:D,"Private Investment"))/(E1240-1))</f>
        <v/>
      </c>
      <c r="E1240">
        <f>COUNTIFS('Input - target event report'!L:L,B1240,'Input - target event report'!D:D, "Private Investment")</f>
        <v/>
      </c>
      <c r="F1240">
        <f>AVERAGEIF(INDEX('Input - companies list'!$A:$BG, 0, MATCH("Clusters 0",'Input - companies list'!$A$1:$BG$1, 0)),'Output - Cluster ranking'!B1240,INDEX('Input - companies list'!$A:$BG, 0, MATCH("Flow",'Input - companies list'!$A$1:$BG$1, 0)))</f>
        <v/>
      </c>
      <c r="G1240">
        <f>AVERAGEIF(INDEX('Input - companies list'!$A:$BG, 0, MATCH("Clusters 0",'Input - companies list'!$A$1:$BG$1, 0)),'Output - Cluster ranking'!B1240,INDEX('Input - companies list'!$A:$BG, 0, MATCH("Inter-Cluster Connectivity",'Input - companies list'!$A$1:$BG$1, 0)))</f>
        <v/>
      </c>
      <c r="H1240">
        <f>IFERROR(PERCENTRANK(C:C,C1240),0)</f>
        <v/>
      </c>
      <c r="I1240">
        <f>IFERROR(1 - PERCENTRANK(D:D,D1240),0)</f>
        <v/>
      </c>
      <c r="J1240">
        <f>IFERROR(PERCENTRANK(E:E,E1240),0)</f>
        <v/>
      </c>
      <c r="K1240">
        <f>IFERROR(1 - PERCENTRANK(F:F,F1240),0)</f>
        <v/>
      </c>
      <c r="L1240">
        <f>IFERROR(PERCENTRANK(G:G,G1240),0)</f>
        <v/>
      </c>
      <c r="M1240">
        <f>H1240*weightA+I1240*weightB+J1240*weightC+K1240*weightD+L1240*weightE</f>
        <v/>
      </c>
    </row>
    <row r="1241" spans="1:13">
      <c r="A1241">
        <f>RANK(M1241,M:M)</f>
        <v/>
      </c>
      <c r="C1241">
        <f>SUMIFS('Input - target event report'!H:H,'Input - target event report'!L:L,B1241,'Input - target event report'!D:D, "Private Investment")</f>
        <v/>
      </c>
      <c r="D1241">
        <f>IF(E1241&lt;2, "N/A", (MAXIFS('Input - target event report'!E:E,'Input - target event report'!L:L,B:B,'Input - target event report'!D:D,"Private Investment")-MINIFS('Input - target event report'!E:E,'Input - target event report'!L:L,B:B,'Input - target event report'!D:D,"Private Investment"))/(E1241-1))</f>
        <v/>
      </c>
      <c r="E1241">
        <f>COUNTIFS('Input - target event report'!L:L,B1241,'Input - target event report'!D:D, "Private Investment")</f>
        <v/>
      </c>
      <c r="F1241">
        <f>AVERAGEIF(INDEX('Input - companies list'!$A:$BG, 0, MATCH("Clusters 0",'Input - companies list'!$A$1:$BG$1, 0)),'Output - Cluster ranking'!B1241,INDEX('Input - companies list'!$A:$BG, 0, MATCH("Flow",'Input - companies list'!$A$1:$BG$1, 0)))</f>
        <v/>
      </c>
      <c r="G1241">
        <f>AVERAGEIF(INDEX('Input - companies list'!$A:$BG, 0, MATCH("Clusters 0",'Input - companies list'!$A$1:$BG$1, 0)),'Output - Cluster ranking'!B1241,INDEX('Input - companies list'!$A:$BG, 0, MATCH("Inter-Cluster Connectivity",'Input - companies list'!$A$1:$BG$1, 0)))</f>
        <v/>
      </c>
      <c r="H1241">
        <f>IFERROR(PERCENTRANK(C:C,C1241),0)</f>
        <v/>
      </c>
      <c r="I1241">
        <f>IFERROR(1 - PERCENTRANK(D:D,D1241),0)</f>
        <v/>
      </c>
      <c r="J1241">
        <f>IFERROR(PERCENTRANK(E:E,E1241),0)</f>
        <v/>
      </c>
      <c r="K1241">
        <f>IFERROR(1 - PERCENTRANK(F:F,F1241),0)</f>
        <v/>
      </c>
      <c r="L1241">
        <f>IFERROR(PERCENTRANK(G:G,G1241),0)</f>
        <v/>
      </c>
      <c r="M1241">
        <f>H1241*weightA+I1241*weightB+J1241*weightC+K1241*weightD+L1241*weightE</f>
        <v/>
      </c>
    </row>
    <row r="1242" spans="1:13">
      <c r="A1242">
        <f>RANK(M1242,M:M)</f>
        <v/>
      </c>
      <c r="C1242">
        <f>SUMIFS('Input - target event report'!H:H,'Input - target event report'!L:L,B1242,'Input - target event report'!D:D, "Private Investment")</f>
        <v/>
      </c>
      <c r="D1242">
        <f>IF(E1242&lt;2, "N/A", (MAXIFS('Input - target event report'!E:E,'Input - target event report'!L:L,B:B,'Input - target event report'!D:D,"Private Investment")-MINIFS('Input - target event report'!E:E,'Input - target event report'!L:L,B:B,'Input - target event report'!D:D,"Private Investment"))/(E1242-1))</f>
        <v/>
      </c>
      <c r="E1242">
        <f>COUNTIFS('Input - target event report'!L:L,B1242,'Input - target event report'!D:D, "Private Investment")</f>
        <v/>
      </c>
      <c r="F1242">
        <f>AVERAGEIF(INDEX('Input - companies list'!$A:$BG, 0, MATCH("Clusters 0",'Input - companies list'!$A$1:$BG$1, 0)),'Output - Cluster ranking'!B1242,INDEX('Input - companies list'!$A:$BG, 0, MATCH("Flow",'Input - companies list'!$A$1:$BG$1, 0)))</f>
        <v/>
      </c>
      <c r="G1242">
        <f>AVERAGEIF(INDEX('Input - companies list'!$A:$BG, 0, MATCH("Clusters 0",'Input - companies list'!$A$1:$BG$1, 0)),'Output - Cluster ranking'!B1242,INDEX('Input - companies list'!$A:$BG, 0, MATCH("Inter-Cluster Connectivity",'Input - companies list'!$A$1:$BG$1, 0)))</f>
        <v/>
      </c>
      <c r="H1242">
        <f>IFERROR(PERCENTRANK(C:C,C1242),0)</f>
        <v/>
      </c>
      <c r="I1242">
        <f>IFERROR(1 - PERCENTRANK(D:D,D1242),0)</f>
        <v/>
      </c>
      <c r="J1242">
        <f>IFERROR(PERCENTRANK(E:E,E1242),0)</f>
        <v/>
      </c>
      <c r="K1242">
        <f>IFERROR(1 - PERCENTRANK(F:F,F1242),0)</f>
        <v/>
      </c>
      <c r="L1242">
        <f>IFERROR(PERCENTRANK(G:G,G1242),0)</f>
        <v/>
      </c>
      <c r="M1242">
        <f>H1242*weightA+I1242*weightB+J1242*weightC+K1242*weightD+L1242*weightE</f>
        <v/>
      </c>
    </row>
    <row r="1243" spans="1:13">
      <c r="A1243">
        <f>RANK(M1243,M:M)</f>
        <v/>
      </c>
      <c r="C1243">
        <f>SUMIFS('Input - target event report'!H:H,'Input - target event report'!L:L,B1243,'Input - target event report'!D:D, "Private Investment")</f>
        <v/>
      </c>
      <c r="D1243">
        <f>IF(E1243&lt;2, "N/A", (MAXIFS('Input - target event report'!E:E,'Input - target event report'!L:L,B:B,'Input - target event report'!D:D,"Private Investment")-MINIFS('Input - target event report'!E:E,'Input - target event report'!L:L,B:B,'Input - target event report'!D:D,"Private Investment"))/(E1243-1))</f>
        <v/>
      </c>
      <c r="E1243">
        <f>COUNTIFS('Input - target event report'!L:L,B1243,'Input - target event report'!D:D, "Private Investment")</f>
        <v/>
      </c>
      <c r="F1243">
        <f>AVERAGEIF(INDEX('Input - companies list'!$A:$BG, 0, MATCH("Clusters 0",'Input - companies list'!$A$1:$BG$1, 0)),'Output - Cluster ranking'!B1243,INDEX('Input - companies list'!$A:$BG, 0, MATCH("Flow",'Input - companies list'!$A$1:$BG$1, 0)))</f>
        <v/>
      </c>
      <c r="G1243">
        <f>AVERAGEIF(INDEX('Input - companies list'!$A:$BG, 0, MATCH("Clusters 0",'Input - companies list'!$A$1:$BG$1, 0)),'Output - Cluster ranking'!B1243,INDEX('Input - companies list'!$A:$BG, 0, MATCH("Inter-Cluster Connectivity",'Input - companies list'!$A$1:$BG$1, 0)))</f>
        <v/>
      </c>
      <c r="H1243">
        <f>IFERROR(PERCENTRANK(C:C,C1243),0)</f>
        <v/>
      </c>
      <c r="I1243">
        <f>IFERROR(1 - PERCENTRANK(D:D,D1243),0)</f>
        <v/>
      </c>
      <c r="J1243">
        <f>IFERROR(PERCENTRANK(E:E,E1243),0)</f>
        <v/>
      </c>
      <c r="K1243">
        <f>IFERROR(1 - PERCENTRANK(F:F,F1243),0)</f>
        <v/>
      </c>
      <c r="L1243">
        <f>IFERROR(PERCENTRANK(G:G,G1243),0)</f>
        <v/>
      </c>
      <c r="M1243">
        <f>H1243*weightA+I1243*weightB+J1243*weightC+K1243*weightD+L1243*weightE</f>
        <v/>
      </c>
    </row>
    <row r="1244" spans="1:13">
      <c r="A1244">
        <f>RANK(M1244,M:M)</f>
        <v/>
      </c>
      <c r="C1244">
        <f>SUMIFS('Input - target event report'!H:H,'Input - target event report'!L:L,B1244,'Input - target event report'!D:D, "Private Investment")</f>
        <v/>
      </c>
      <c r="D1244">
        <f>IF(E1244&lt;2, "N/A", (MAXIFS('Input - target event report'!E:E,'Input - target event report'!L:L,B:B,'Input - target event report'!D:D,"Private Investment")-MINIFS('Input - target event report'!E:E,'Input - target event report'!L:L,B:B,'Input - target event report'!D:D,"Private Investment"))/(E1244-1))</f>
        <v/>
      </c>
      <c r="E1244">
        <f>COUNTIFS('Input - target event report'!L:L,B1244,'Input - target event report'!D:D, "Private Investment")</f>
        <v/>
      </c>
      <c r="F1244">
        <f>AVERAGEIF(INDEX('Input - companies list'!$A:$BG, 0, MATCH("Clusters 0",'Input - companies list'!$A$1:$BG$1, 0)),'Output - Cluster ranking'!B1244,INDEX('Input - companies list'!$A:$BG, 0, MATCH("Flow",'Input - companies list'!$A$1:$BG$1, 0)))</f>
        <v/>
      </c>
      <c r="G1244">
        <f>AVERAGEIF(INDEX('Input - companies list'!$A:$BG, 0, MATCH("Clusters 0",'Input - companies list'!$A$1:$BG$1, 0)),'Output - Cluster ranking'!B1244,INDEX('Input - companies list'!$A:$BG, 0, MATCH("Inter-Cluster Connectivity",'Input - companies list'!$A$1:$BG$1, 0)))</f>
        <v/>
      </c>
      <c r="H1244">
        <f>IFERROR(PERCENTRANK(C:C,C1244),0)</f>
        <v/>
      </c>
      <c r="I1244">
        <f>IFERROR(1 - PERCENTRANK(D:D,D1244),0)</f>
        <v/>
      </c>
      <c r="J1244">
        <f>IFERROR(PERCENTRANK(E:E,E1244),0)</f>
        <v/>
      </c>
      <c r="K1244">
        <f>IFERROR(1 - PERCENTRANK(F:F,F1244),0)</f>
        <v/>
      </c>
      <c r="L1244">
        <f>IFERROR(PERCENTRANK(G:G,G1244),0)</f>
        <v/>
      </c>
      <c r="M1244">
        <f>H1244*weightA+I1244*weightB+J1244*weightC+K1244*weightD+L1244*weightE</f>
        <v/>
      </c>
    </row>
    <row r="1245" spans="1:13">
      <c r="A1245">
        <f>RANK(M1245,M:M)</f>
        <v/>
      </c>
      <c r="C1245">
        <f>SUMIFS('Input - target event report'!H:H,'Input - target event report'!L:L,B1245,'Input - target event report'!D:D, "Private Investment")</f>
        <v/>
      </c>
      <c r="D1245">
        <f>IF(E1245&lt;2, "N/A", (MAXIFS('Input - target event report'!E:E,'Input - target event report'!L:L,B:B,'Input - target event report'!D:D,"Private Investment")-MINIFS('Input - target event report'!E:E,'Input - target event report'!L:L,B:B,'Input - target event report'!D:D,"Private Investment"))/(E1245-1))</f>
        <v/>
      </c>
      <c r="E1245">
        <f>COUNTIFS('Input - target event report'!L:L,B1245,'Input - target event report'!D:D, "Private Investment")</f>
        <v/>
      </c>
      <c r="F1245">
        <f>AVERAGEIF(INDEX('Input - companies list'!$A:$BG, 0, MATCH("Clusters 0",'Input - companies list'!$A$1:$BG$1, 0)),'Output - Cluster ranking'!B1245,INDEX('Input - companies list'!$A:$BG, 0, MATCH("Flow",'Input - companies list'!$A$1:$BG$1, 0)))</f>
        <v/>
      </c>
      <c r="G1245">
        <f>AVERAGEIF(INDEX('Input - companies list'!$A:$BG, 0, MATCH("Clusters 0",'Input - companies list'!$A$1:$BG$1, 0)),'Output - Cluster ranking'!B1245,INDEX('Input - companies list'!$A:$BG, 0, MATCH("Inter-Cluster Connectivity",'Input - companies list'!$A$1:$BG$1, 0)))</f>
        <v/>
      </c>
      <c r="H1245">
        <f>IFERROR(PERCENTRANK(C:C,C1245),0)</f>
        <v/>
      </c>
      <c r="I1245">
        <f>IFERROR(1 - PERCENTRANK(D:D,D1245),0)</f>
        <v/>
      </c>
      <c r="J1245">
        <f>IFERROR(PERCENTRANK(E:E,E1245),0)</f>
        <v/>
      </c>
      <c r="K1245">
        <f>IFERROR(1 - PERCENTRANK(F:F,F1245),0)</f>
        <v/>
      </c>
      <c r="L1245">
        <f>IFERROR(PERCENTRANK(G:G,G1245),0)</f>
        <v/>
      </c>
      <c r="M1245">
        <f>H1245*weightA+I1245*weightB+J1245*weightC+K1245*weightD+L1245*weightE</f>
        <v/>
      </c>
    </row>
    <row r="1246" spans="1:13">
      <c r="A1246">
        <f>RANK(M1246,M:M)</f>
        <v/>
      </c>
      <c r="C1246">
        <f>SUMIFS('Input - target event report'!H:H,'Input - target event report'!L:L,B1246,'Input - target event report'!D:D, "Private Investment")</f>
        <v/>
      </c>
      <c r="D1246">
        <f>IF(E1246&lt;2, "N/A", (MAXIFS('Input - target event report'!E:E,'Input - target event report'!L:L,B:B,'Input - target event report'!D:D,"Private Investment")-MINIFS('Input - target event report'!E:E,'Input - target event report'!L:L,B:B,'Input - target event report'!D:D,"Private Investment"))/(E1246-1))</f>
        <v/>
      </c>
      <c r="E1246">
        <f>COUNTIFS('Input - target event report'!L:L,B1246,'Input - target event report'!D:D, "Private Investment")</f>
        <v/>
      </c>
      <c r="F1246">
        <f>AVERAGEIF(INDEX('Input - companies list'!$A:$BG, 0, MATCH("Clusters 0",'Input - companies list'!$A$1:$BG$1, 0)),'Output - Cluster ranking'!B1246,INDEX('Input - companies list'!$A:$BG, 0, MATCH("Flow",'Input - companies list'!$A$1:$BG$1, 0)))</f>
        <v/>
      </c>
      <c r="G1246">
        <f>AVERAGEIF(INDEX('Input - companies list'!$A:$BG, 0, MATCH("Clusters 0",'Input - companies list'!$A$1:$BG$1, 0)),'Output - Cluster ranking'!B1246,INDEX('Input - companies list'!$A:$BG, 0, MATCH("Inter-Cluster Connectivity",'Input - companies list'!$A$1:$BG$1, 0)))</f>
        <v/>
      </c>
      <c r="H1246">
        <f>IFERROR(PERCENTRANK(C:C,C1246),0)</f>
        <v/>
      </c>
      <c r="I1246">
        <f>IFERROR(1 - PERCENTRANK(D:D,D1246),0)</f>
        <v/>
      </c>
      <c r="J1246">
        <f>IFERROR(PERCENTRANK(E:E,E1246),0)</f>
        <v/>
      </c>
      <c r="K1246">
        <f>IFERROR(1 - PERCENTRANK(F:F,F1246),0)</f>
        <v/>
      </c>
      <c r="L1246">
        <f>IFERROR(PERCENTRANK(G:G,G1246),0)</f>
        <v/>
      </c>
      <c r="M1246">
        <f>H1246*weightA+I1246*weightB+J1246*weightC+K1246*weightD+L1246*weightE</f>
        <v/>
      </c>
    </row>
    <row r="1247" spans="1:13">
      <c r="A1247">
        <f>RANK(M1247,M:M)</f>
        <v/>
      </c>
      <c r="C1247">
        <f>SUMIFS('Input - target event report'!H:H,'Input - target event report'!L:L,B1247,'Input - target event report'!D:D, "Private Investment")</f>
        <v/>
      </c>
      <c r="D1247">
        <f>IF(E1247&lt;2, "N/A", (MAXIFS('Input - target event report'!E:E,'Input - target event report'!L:L,B:B,'Input - target event report'!D:D,"Private Investment")-MINIFS('Input - target event report'!E:E,'Input - target event report'!L:L,B:B,'Input - target event report'!D:D,"Private Investment"))/(E1247-1))</f>
        <v/>
      </c>
      <c r="E1247">
        <f>COUNTIFS('Input - target event report'!L:L,B1247,'Input - target event report'!D:D, "Private Investment")</f>
        <v/>
      </c>
      <c r="F1247">
        <f>AVERAGEIF(INDEX('Input - companies list'!$A:$BG, 0, MATCH("Clusters 0",'Input - companies list'!$A$1:$BG$1, 0)),'Output - Cluster ranking'!B1247,INDEX('Input - companies list'!$A:$BG, 0, MATCH("Flow",'Input - companies list'!$A$1:$BG$1, 0)))</f>
        <v/>
      </c>
      <c r="G1247">
        <f>AVERAGEIF(INDEX('Input - companies list'!$A:$BG, 0, MATCH("Clusters 0",'Input - companies list'!$A$1:$BG$1, 0)),'Output - Cluster ranking'!B1247,INDEX('Input - companies list'!$A:$BG, 0, MATCH("Inter-Cluster Connectivity",'Input - companies list'!$A$1:$BG$1, 0)))</f>
        <v/>
      </c>
      <c r="H1247">
        <f>IFERROR(PERCENTRANK(C:C,C1247),0)</f>
        <v/>
      </c>
      <c r="I1247">
        <f>IFERROR(1 - PERCENTRANK(D:D,D1247),0)</f>
        <v/>
      </c>
      <c r="J1247">
        <f>IFERROR(PERCENTRANK(E:E,E1247),0)</f>
        <v/>
      </c>
      <c r="K1247">
        <f>IFERROR(1 - PERCENTRANK(F:F,F1247),0)</f>
        <v/>
      </c>
      <c r="L1247">
        <f>IFERROR(PERCENTRANK(G:G,G1247),0)</f>
        <v/>
      </c>
      <c r="M1247">
        <f>H1247*weightA+I1247*weightB+J1247*weightC+K1247*weightD+L1247*weightE</f>
        <v/>
      </c>
    </row>
    <row r="1248" spans="1:13">
      <c r="A1248">
        <f>RANK(M1248,M:M)</f>
        <v/>
      </c>
      <c r="C1248">
        <f>SUMIFS('Input - target event report'!H:H,'Input - target event report'!L:L,B1248,'Input - target event report'!D:D, "Private Investment")</f>
        <v/>
      </c>
      <c r="D1248">
        <f>IF(E1248&lt;2, "N/A", (MAXIFS('Input - target event report'!E:E,'Input - target event report'!L:L,B:B,'Input - target event report'!D:D,"Private Investment")-MINIFS('Input - target event report'!E:E,'Input - target event report'!L:L,B:B,'Input - target event report'!D:D,"Private Investment"))/(E1248-1))</f>
        <v/>
      </c>
      <c r="E1248">
        <f>COUNTIFS('Input - target event report'!L:L,B1248,'Input - target event report'!D:D, "Private Investment")</f>
        <v/>
      </c>
      <c r="F1248">
        <f>AVERAGEIF(INDEX('Input - companies list'!$A:$BG, 0, MATCH("Clusters 0",'Input - companies list'!$A$1:$BG$1, 0)),'Output - Cluster ranking'!B1248,INDEX('Input - companies list'!$A:$BG, 0, MATCH("Flow",'Input - companies list'!$A$1:$BG$1, 0)))</f>
        <v/>
      </c>
      <c r="G1248">
        <f>AVERAGEIF(INDEX('Input - companies list'!$A:$BG, 0, MATCH("Clusters 0",'Input - companies list'!$A$1:$BG$1, 0)),'Output - Cluster ranking'!B1248,INDEX('Input - companies list'!$A:$BG, 0, MATCH("Inter-Cluster Connectivity",'Input - companies list'!$A$1:$BG$1, 0)))</f>
        <v/>
      </c>
      <c r="H1248">
        <f>IFERROR(PERCENTRANK(C:C,C1248),0)</f>
        <v/>
      </c>
      <c r="I1248">
        <f>IFERROR(1 - PERCENTRANK(D:D,D1248),0)</f>
        <v/>
      </c>
      <c r="J1248">
        <f>IFERROR(PERCENTRANK(E:E,E1248),0)</f>
        <v/>
      </c>
      <c r="K1248">
        <f>IFERROR(1 - PERCENTRANK(F:F,F1248),0)</f>
        <v/>
      </c>
      <c r="L1248">
        <f>IFERROR(PERCENTRANK(G:G,G1248),0)</f>
        <v/>
      </c>
      <c r="M1248">
        <f>H1248*weightA+I1248*weightB+J1248*weightC+K1248*weightD+L1248*weightE</f>
        <v/>
      </c>
    </row>
    <row r="1249" spans="1:13">
      <c r="A1249">
        <f>RANK(M1249,M:M)</f>
        <v/>
      </c>
      <c r="C1249">
        <f>SUMIFS('Input - target event report'!H:H,'Input - target event report'!L:L,B1249,'Input - target event report'!D:D, "Private Investment")</f>
        <v/>
      </c>
      <c r="D1249">
        <f>IF(E1249&lt;2, "N/A", (MAXIFS('Input - target event report'!E:E,'Input - target event report'!L:L,B:B,'Input - target event report'!D:D,"Private Investment")-MINIFS('Input - target event report'!E:E,'Input - target event report'!L:L,B:B,'Input - target event report'!D:D,"Private Investment"))/(E1249-1))</f>
        <v/>
      </c>
      <c r="E1249">
        <f>COUNTIFS('Input - target event report'!L:L,B1249,'Input - target event report'!D:D, "Private Investment")</f>
        <v/>
      </c>
      <c r="F1249">
        <f>AVERAGEIF(INDEX('Input - companies list'!$A:$BG, 0, MATCH("Clusters 0",'Input - companies list'!$A$1:$BG$1, 0)),'Output - Cluster ranking'!B1249,INDEX('Input - companies list'!$A:$BG, 0, MATCH("Flow",'Input - companies list'!$A$1:$BG$1, 0)))</f>
        <v/>
      </c>
      <c r="G1249">
        <f>AVERAGEIF(INDEX('Input - companies list'!$A:$BG, 0, MATCH("Clusters 0",'Input - companies list'!$A$1:$BG$1, 0)),'Output - Cluster ranking'!B1249,INDEX('Input - companies list'!$A:$BG, 0, MATCH("Inter-Cluster Connectivity",'Input - companies list'!$A$1:$BG$1, 0)))</f>
        <v/>
      </c>
      <c r="H1249">
        <f>IFERROR(PERCENTRANK(C:C,C1249),0)</f>
        <v/>
      </c>
      <c r="I1249">
        <f>IFERROR(1 - PERCENTRANK(D:D,D1249),0)</f>
        <v/>
      </c>
      <c r="J1249">
        <f>IFERROR(PERCENTRANK(E:E,E1249),0)</f>
        <v/>
      </c>
      <c r="K1249">
        <f>IFERROR(1 - PERCENTRANK(F:F,F1249),0)</f>
        <v/>
      </c>
      <c r="L1249">
        <f>IFERROR(PERCENTRANK(G:G,G1249),0)</f>
        <v/>
      </c>
      <c r="M1249">
        <f>H1249*weightA+I1249*weightB+J1249*weightC+K1249*weightD+L1249*weightE</f>
        <v/>
      </c>
    </row>
    <row r="1250" spans="1:13">
      <c r="A1250">
        <f>RANK(M1250,M:M)</f>
        <v/>
      </c>
      <c r="C1250">
        <f>SUMIFS('Input - target event report'!H:H,'Input - target event report'!L:L,B1250,'Input - target event report'!D:D, "Private Investment")</f>
        <v/>
      </c>
      <c r="D1250">
        <f>IF(E1250&lt;2, "N/A", (MAXIFS('Input - target event report'!E:E,'Input - target event report'!L:L,B:B,'Input - target event report'!D:D,"Private Investment")-MINIFS('Input - target event report'!E:E,'Input - target event report'!L:L,B:B,'Input - target event report'!D:D,"Private Investment"))/(E1250-1))</f>
        <v/>
      </c>
      <c r="E1250">
        <f>COUNTIFS('Input - target event report'!L:L,B1250,'Input - target event report'!D:D, "Private Investment")</f>
        <v/>
      </c>
      <c r="F1250">
        <f>AVERAGEIF(INDEX('Input - companies list'!$A:$BG, 0, MATCH("Clusters 0",'Input - companies list'!$A$1:$BG$1, 0)),'Output - Cluster ranking'!B1250,INDEX('Input - companies list'!$A:$BG, 0, MATCH("Flow",'Input - companies list'!$A$1:$BG$1, 0)))</f>
        <v/>
      </c>
      <c r="G1250">
        <f>AVERAGEIF(INDEX('Input - companies list'!$A:$BG, 0, MATCH("Clusters 0",'Input - companies list'!$A$1:$BG$1, 0)),'Output - Cluster ranking'!B1250,INDEX('Input - companies list'!$A:$BG, 0, MATCH("Inter-Cluster Connectivity",'Input - companies list'!$A$1:$BG$1, 0)))</f>
        <v/>
      </c>
      <c r="H1250">
        <f>IFERROR(PERCENTRANK(C:C,C1250),0)</f>
        <v/>
      </c>
      <c r="I1250">
        <f>IFERROR(1 - PERCENTRANK(D:D,D1250),0)</f>
        <v/>
      </c>
      <c r="J1250">
        <f>IFERROR(PERCENTRANK(E:E,E1250),0)</f>
        <v/>
      </c>
      <c r="K1250">
        <f>IFERROR(1 - PERCENTRANK(F:F,F1250),0)</f>
        <v/>
      </c>
      <c r="L1250">
        <f>IFERROR(PERCENTRANK(G:G,G1250),0)</f>
        <v/>
      </c>
      <c r="M1250">
        <f>H1250*weightA+I1250*weightB+J1250*weightC+K1250*weightD+L1250*weightE</f>
        <v/>
      </c>
    </row>
    <row r="1251" spans="1:13">
      <c r="A1251">
        <f>RANK(M1251,M:M)</f>
        <v/>
      </c>
      <c r="C1251">
        <f>SUMIFS('Input - target event report'!H:H,'Input - target event report'!L:L,B1251,'Input - target event report'!D:D, "Private Investment")</f>
        <v/>
      </c>
      <c r="D1251">
        <f>IF(E1251&lt;2, "N/A", (MAXIFS('Input - target event report'!E:E,'Input - target event report'!L:L,B:B,'Input - target event report'!D:D,"Private Investment")-MINIFS('Input - target event report'!E:E,'Input - target event report'!L:L,B:B,'Input - target event report'!D:D,"Private Investment"))/(E1251-1))</f>
        <v/>
      </c>
      <c r="E1251">
        <f>COUNTIFS('Input - target event report'!L:L,B1251,'Input - target event report'!D:D, "Private Investment")</f>
        <v/>
      </c>
      <c r="F1251">
        <f>AVERAGEIF(INDEX('Input - companies list'!$A:$BG, 0, MATCH("Clusters 0",'Input - companies list'!$A$1:$BG$1, 0)),'Output - Cluster ranking'!B1251,INDEX('Input - companies list'!$A:$BG, 0, MATCH("Flow",'Input - companies list'!$A$1:$BG$1, 0)))</f>
        <v/>
      </c>
      <c r="G1251">
        <f>AVERAGEIF(INDEX('Input - companies list'!$A:$BG, 0, MATCH("Clusters 0",'Input - companies list'!$A$1:$BG$1, 0)),'Output - Cluster ranking'!B1251,INDEX('Input - companies list'!$A:$BG, 0, MATCH("Inter-Cluster Connectivity",'Input - companies list'!$A$1:$BG$1, 0)))</f>
        <v/>
      </c>
      <c r="H1251">
        <f>IFERROR(PERCENTRANK(C:C,C1251),0)</f>
        <v/>
      </c>
      <c r="I1251">
        <f>IFERROR(1 - PERCENTRANK(D:D,D1251),0)</f>
        <v/>
      </c>
      <c r="J1251">
        <f>IFERROR(PERCENTRANK(E:E,E1251),0)</f>
        <v/>
      </c>
      <c r="K1251">
        <f>IFERROR(1 - PERCENTRANK(F:F,F1251),0)</f>
        <v/>
      </c>
      <c r="L1251">
        <f>IFERROR(PERCENTRANK(G:G,G1251),0)</f>
        <v/>
      </c>
      <c r="M1251">
        <f>H1251*weightA+I1251*weightB+J1251*weightC+K1251*weightD+L1251*weightE</f>
        <v/>
      </c>
    </row>
    <row r="1252" spans="1:13">
      <c r="A1252">
        <f>RANK(M1252,M:M)</f>
        <v/>
      </c>
      <c r="C1252">
        <f>SUMIFS('Input - target event report'!H:H,'Input - target event report'!L:L,B1252,'Input - target event report'!D:D, "Private Investment")</f>
        <v/>
      </c>
      <c r="D1252">
        <f>IF(E1252&lt;2, "N/A", (MAXIFS('Input - target event report'!E:E,'Input - target event report'!L:L,B:B,'Input - target event report'!D:D,"Private Investment")-MINIFS('Input - target event report'!E:E,'Input - target event report'!L:L,B:B,'Input - target event report'!D:D,"Private Investment"))/(E1252-1))</f>
        <v/>
      </c>
      <c r="E1252">
        <f>COUNTIFS('Input - target event report'!L:L,B1252,'Input - target event report'!D:D, "Private Investment")</f>
        <v/>
      </c>
      <c r="F1252">
        <f>AVERAGEIF(INDEX('Input - companies list'!$A:$BG, 0, MATCH("Clusters 0",'Input - companies list'!$A$1:$BG$1, 0)),'Output - Cluster ranking'!B1252,INDEX('Input - companies list'!$A:$BG, 0, MATCH("Flow",'Input - companies list'!$A$1:$BG$1, 0)))</f>
        <v/>
      </c>
      <c r="G1252">
        <f>AVERAGEIF(INDEX('Input - companies list'!$A:$BG, 0, MATCH("Clusters 0",'Input - companies list'!$A$1:$BG$1, 0)),'Output - Cluster ranking'!B1252,INDEX('Input - companies list'!$A:$BG, 0, MATCH("Inter-Cluster Connectivity",'Input - companies list'!$A$1:$BG$1, 0)))</f>
        <v/>
      </c>
      <c r="H1252">
        <f>IFERROR(PERCENTRANK(C:C,C1252),0)</f>
        <v/>
      </c>
      <c r="I1252">
        <f>IFERROR(1 - PERCENTRANK(D:D,D1252),0)</f>
        <v/>
      </c>
      <c r="J1252">
        <f>IFERROR(PERCENTRANK(E:E,E1252),0)</f>
        <v/>
      </c>
      <c r="K1252">
        <f>IFERROR(1 - PERCENTRANK(F:F,F1252),0)</f>
        <v/>
      </c>
      <c r="L1252">
        <f>IFERROR(PERCENTRANK(G:G,G1252),0)</f>
        <v/>
      </c>
      <c r="M1252">
        <f>H1252*weightA+I1252*weightB+J1252*weightC+K1252*weightD+L1252*weightE</f>
        <v/>
      </c>
    </row>
    <row r="1253" spans="1:13">
      <c r="A1253">
        <f>RANK(M1253,M:M)</f>
        <v/>
      </c>
      <c r="C1253">
        <f>SUMIFS('Input - target event report'!H:H,'Input - target event report'!L:L,B1253,'Input - target event report'!D:D, "Private Investment")</f>
        <v/>
      </c>
      <c r="D1253">
        <f>IF(E1253&lt;2, "N/A", (MAXIFS('Input - target event report'!E:E,'Input - target event report'!L:L,B:B,'Input - target event report'!D:D,"Private Investment")-MINIFS('Input - target event report'!E:E,'Input - target event report'!L:L,B:B,'Input - target event report'!D:D,"Private Investment"))/(E1253-1))</f>
        <v/>
      </c>
      <c r="E1253">
        <f>COUNTIFS('Input - target event report'!L:L,B1253,'Input - target event report'!D:D, "Private Investment")</f>
        <v/>
      </c>
      <c r="F1253">
        <f>AVERAGEIF(INDEX('Input - companies list'!$A:$BG, 0, MATCH("Clusters 0",'Input - companies list'!$A$1:$BG$1, 0)),'Output - Cluster ranking'!B1253,INDEX('Input - companies list'!$A:$BG, 0, MATCH("Flow",'Input - companies list'!$A$1:$BG$1, 0)))</f>
        <v/>
      </c>
      <c r="G1253">
        <f>AVERAGEIF(INDEX('Input - companies list'!$A:$BG, 0, MATCH("Clusters 0",'Input - companies list'!$A$1:$BG$1, 0)),'Output - Cluster ranking'!B1253,INDEX('Input - companies list'!$A:$BG, 0, MATCH("Inter-Cluster Connectivity",'Input - companies list'!$A$1:$BG$1, 0)))</f>
        <v/>
      </c>
      <c r="H1253">
        <f>IFERROR(PERCENTRANK(C:C,C1253),0)</f>
        <v/>
      </c>
      <c r="I1253">
        <f>IFERROR(1 - PERCENTRANK(D:D,D1253),0)</f>
        <v/>
      </c>
      <c r="J1253">
        <f>IFERROR(PERCENTRANK(E:E,E1253),0)</f>
        <v/>
      </c>
      <c r="K1253">
        <f>IFERROR(1 - PERCENTRANK(F:F,F1253),0)</f>
        <v/>
      </c>
      <c r="L1253">
        <f>IFERROR(PERCENTRANK(G:G,G1253),0)</f>
        <v/>
      </c>
      <c r="M1253">
        <f>H1253*weightA+I1253*weightB+J1253*weightC+K1253*weightD+L1253*weightE</f>
        <v/>
      </c>
    </row>
    <row r="1254" spans="1:13">
      <c r="A1254">
        <f>RANK(M1254,M:M)</f>
        <v/>
      </c>
      <c r="C1254">
        <f>SUMIFS('Input - target event report'!H:H,'Input - target event report'!L:L,B1254,'Input - target event report'!D:D, "Private Investment")</f>
        <v/>
      </c>
      <c r="D1254">
        <f>IF(E1254&lt;2, "N/A", (MAXIFS('Input - target event report'!E:E,'Input - target event report'!L:L,B:B,'Input - target event report'!D:D,"Private Investment")-MINIFS('Input - target event report'!E:E,'Input - target event report'!L:L,B:B,'Input - target event report'!D:D,"Private Investment"))/(E1254-1))</f>
        <v/>
      </c>
      <c r="E1254">
        <f>COUNTIFS('Input - target event report'!L:L,B1254,'Input - target event report'!D:D, "Private Investment")</f>
        <v/>
      </c>
      <c r="F1254">
        <f>AVERAGEIF(INDEX('Input - companies list'!$A:$BG, 0, MATCH("Clusters 0",'Input - companies list'!$A$1:$BG$1, 0)),'Output - Cluster ranking'!B1254,INDEX('Input - companies list'!$A:$BG, 0, MATCH("Flow",'Input - companies list'!$A$1:$BG$1, 0)))</f>
        <v/>
      </c>
      <c r="G1254">
        <f>AVERAGEIF(INDEX('Input - companies list'!$A:$BG, 0, MATCH("Clusters 0",'Input - companies list'!$A$1:$BG$1, 0)),'Output - Cluster ranking'!B1254,INDEX('Input - companies list'!$A:$BG, 0, MATCH("Inter-Cluster Connectivity",'Input - companies list'!$A$1:$BG$1, 0)))</f>
        <v/>
      </c>
      <c r="H1254">
        <f>IFERROR(PERCENTRANK(C:C,C1254),0)</f>
        <v/>
      </c>
      <c r="I1254">
        <f>IFERROR(1 - PERCENTRANK(D:D,D1254),0)</f>
        <v/>
      </c>
      <c r="J1254">
        <f>IFERROR(PERCENTRANK(E:E,E1254),0)</f>
        <v/>
      </c>
      <c r="K1254">
        <f>IFERROR(1 - PERCENTRANK(F:F,F1254),0)</f>
        <v/>
      </c>
      <c r="L1254">
        <f>IFERROR(PERCENTRANK(G:G,G1254),0)</f>
        <v/>
      </c>
      <c r="M1254">
        <f>H1254*weightA+I1254*weightB+J1254*weightC+K1254*weightD+L1254*weightE</f>
        <v/>
      </c>
    </row>
    <row r="1255" spans="1:13">
      <c r="A1255">
        <f>RANK(M1255,M:M)</f>
        <v/>
      </c>
      <c r="C1255">
        <f>SUMIFS('Input - target event report'!H:H,'Input - target event report'!L:L,B1255,'Input - target event report'!D:D, "Private Investment")</f>
        <v/>
      </c>
      <c r="D1255">
        <f>IF(E1255&lt;2, "N/A", (MAXIFS('Input - target event report'!E:E,'Input - target event report'!L:L,B:B,'Input - target event report'!D:D,"Private Investment")-MINIFS('Input - target event report'!E:E,'Input - target event report'!L:L,B:B,'Input - target event report'!D:D,"Private Investment"))/(E1255-1))</f>
        <v/>
      </c>
      <c r="E1255">
        <f>COUNTIFS('Input - target event report'!L:L,B1255,'Input - target event report'!D:D, "Private Investment")</f>
        <v/>
      </c>
      <c r="F1255">
        <f>AVERAGEIF(INDEX('Input - companies list'!$A:$BG, 0, MATCH("Clusters 0",'Input - companies list'!$A$1:$BG$1, 0)),'Output - Cluster ranking'!B1255,INDEX('Input - companies list'!$A:$BG, 0, MATCH("Flow",'Input - companies list'!$A$1:$BG$1, 0)))</f>
        <v/>
      </c>
      <c r="G1255">
        <f>AVERAGEIF(INDEX('Input - companies list'!$A:$BG, 0, MATCH("Clusters 0",'Input - companies list'!$A$1:$BG$1, 0)),'Output - Cluster ranking'!B1255,INDEX('Input - companies list'!$A:$BG, 0, MATCH("Inter-Cluster Connectivity",'Input - companies list'!$A$1:$BG$1, 0)))</f>
        <v/>
      </c>
      <c r="H1255">
        <f>IFERROR(PERCENTRANK(C:C,C1255),0)</f>
        <v/>
      </c>
      <c r="I1255">
        <f>IFERROR(1 - PERCENTRANK(D:D,D1255),0)</f>
        <v/>
      </c>
      <c r="J1255">
        <f>IFERROR(PERCENTRANK(E:E,E1255),0)</f>
        <v/>
      </c>
      <c r="K1255">
        <f>IFERROR(1 - PERCENTRANK(F:F,F1255),0)</f>
        <v/>
      </c>
      <c r="L1255">
        <f>IFERROR(PERCENTRANK(G:G,G1255),0)</f>
        <v/>
      </c>
      <c r="M1255">
        <f>H1255*weightA+I1255*weightB+J1255*weightC+K1255*weightD+L1255*weightE</f>
        <v/>
      </c>
    </row>
    <row r="1256" spans="1:13">
      <c r="A1256">
        <f>RANK(M1256,M:M)</f>
        <v/>
      </c>
      <c r="C1256">
        <f>SUMIFS('Input - target event report'!H:H,'Input - target event report'!L:L,B1256,'Input - target event report'!D:D, "Private Investment")</f>
        <v/>
      </c>
      <c r="D1256">
        <f>IF(E1256&lt;2, "N/A", (MAXIFS('Input - target event report'!E:E,'Input - target event report'!L:L,B:B,'Input - target event report'!D:D,"Private Investment")-MINIFS('Input - target event report'!E:E,'Input - target event report'!L:L,B:B,'Input - target event report'!D:D,"Private Investment"))/(E1256-1))</f>
        <v/>
      </c>
      <c r="E1256">
        <f>COUNTIFS('Input - target event report'!L:L,B1256,'Input - target event report'!D:D, "Private Investment")</f>
        <v/>
      </c>
      <c r="F1256">
        <f>AVERAGEIF(INDEX('Input - companies list'!$A:$BG, 0, MATCH("Clusters 0",'Input - companies list'!$A$1:$BG$1, 0)),'Output - Cluster ranking'!B1256,INDEX('Input - companies list'!$A:$BG, 0, MATCH("Flow",'Input - companies list'!$A$1:$BG$1, 0)))</f>
        <v/>
      </c>
      <c r="G1256">
        <f>AVERAGEIF(INDEX('Input - companies list'!$A:$BG, 0, MATCH("Clusters 0",'Input - companies list'!$A$1:$BG$1, 0)),'Output - Cluster ranking'!B1256,INDEX('Input - companies list'!$A:$BG, 0, MATCH("Inter-Cluster Connectivity",'Input - companies list'!$A$1:$BG$1, 0)))</f>
        <v/>
      </c>
      <c r="H1256">
        <f>IFERROR(PERCENTRANK(C:C,C1256),0)</f>
        <v/>
      </c>
      <c r="I1256">
        <f>IFERROR(1 - PERCENTRANK(D:D,D1256),0)</f>
        <v/>
      </c>
      <c r="J1256">
        <f>IFERROR(PERCENTRANK(E:E,E1256),0)</f>
        <v/>
      </c>
      <c r="K1256">
        <f>IFERROR(1 - PERCENTRANK(F:F,F1256),0)</f>
        <v/>
      </c>
      <c r="L1256">
        <f>IFERROR(PERCENTRANK(G:G,G1256),0)</f>
        <v/>
      </c>
      <c r="M1256">
        <f>H1256*weightA+I1256*weightB+J1256*weightC+K1256*weightD+L1256*weightE</f>
        <v/>
      </c>
    </row>
    <row r="1257" spans="1:13">
      <c r="A1257">
        <f>RANK(M1257,M:M)</f>
        <v/>
      </c>
      <c r="C1257">
        <f>SUMIFS('Input - target event report'!H:H,'Input - target event report'!L:L,B1257,'Input - target event report'!D:D, "Private Investment")</f>
        <v/>
      </c>
      <c r="D1257">
        <f>IF(E1257&lt;2, "N/A", (MAXIFS('Input - target event report'!E:E,'Input - target event report'!L:L,B:B,'Input - target event report'!D:D,"Private Investment")-MINIFS('Input - target event report'!E:E,'Input - target event report'!L:L,B:B,'Input - target event report'!D:D,"Private Investment"))/(E1257-1))</f>
        <v/>
      </c>
      <c r="E1257">
        <f>COUNTIFS('Input - target event report'!L:L,B1257,'Input - target event report'!D:D, "Private Investment")</f>
        <v/>
      </c>
      <c r="F1257">
        <f>AVERAGEIF(INDEX('Input - companies list'!$A:$BG, 0, MATCH("Clusters 0",'Input - companies list'!$A$1:$BG$1, 0)),'Output - Cluster ranking'!B1257,INDEX('Input - companies list'!$A:$BG, 0, MATCH("Flow",'Input - companies list'!$A$1:$BG$1, 0)))</f>
        <v/>
      </c>
      <c r="G1257">
        <f>AVERAGEIF(INDEX('Input - companies list'!$A:$BG, 0, MATCH("Clusters 0",'Input - companies list'!$A$1:$BG$1, 0)),'Output - Cluster ranking'!B1257,INDEX('Input - companies list'!$A:$BG, 0, MATCH("Inter-Cluster Connectivity",'Input - companies list'!$A$1:$BG$1, 0)))</f>
        <v/>
      </c>
      <c r="H1257">
        <f>IFERROR(PERCENTRANK(C:C,C1257),0)</f>
        <v/>
      </c>
      <c r="I1257">
        <f>IFERROR(1 - PERCENTRANK(D:D,D1257),0)</f>
        <v/>
      </c>
      <c r="J1257">
        <f>IFERROR(PERCENTRANK(E:E,E1257),0)</f>
        <v/>
      </c>
      <c r="K1257">
        <f>IFERROR(1 - PERCENTRANK(F:F,F1257),0)</f>
        <v/>
      </c>
      <c r="L1257">
        <f>IFERROR(PERCENTRANK(G:G,G1257),0)</f>
        <v/>
      </c>
      <c r="M1257">
        <f>H1257*weightA+I1257*weightB+J1257*weightC+K1257*weightD+L1257*weightE</f>
        <v/>
      </c>
    </row>
    <row r="1258" spans="1:13">
      <c r="A1258">
        <f>RANK(M1258,M:M)</f>
        <v/>
      </c>
      <c r="C1258">
        <f>SUMIFS('Input - target event report'!H:H,'Input - target event report'!L:L,B1258,'Input - target event report'!D:D, "Private Investment")</f>
        <v/>
      </c>
      <c r="D1258">
        <f>IF(E1258&lt;2, "N/A", (MAXIFS('Input - target event report'!E:E,'Input - target event report'!L:L,B:B,'Input - target event report'!D:D,"Private Investment")-MINIFS('Input - target event report'!E:E,'Input - target event report'!L:L,B:B,'Input - target event report'!D:D,"Private Investment"))/(E1258-1))</f>
        <v/>
      </c>
      <c r="E1258">
        <f>COUNTIFS('Input - target event report'!L:L,B1258,'Input - target event report'!D:D, "Private Investment")</f>
        <v/>
      </c>
      <c r="F1258">
        <f>AVERAGEIF(INDEX('Input - companies list'!$A:$BG, 0, MATCH("Clusters 0",'Input - companies list'!$A$1:$BG$1, 0)),'Output - Cluster ranking'!B1258,INDEX('Input - companies list'!$A:$BG, 0, MATCH("Flow",'Input - companies list'!$A$1:$BG$1, 0)))</f>
        <v/>
      </c>
      <c r="G1258">
        <f>AVERAGEIF(INDEX('Input - companies list'!$A:$BG, 0, MATCH("Clusters 0",'Input - companies list'!$A$1:$BG$1, 0)),'Output - Cluster ranking'!B1258,INDEX('Input - companies list'!$A:$BG, 0, MATCH("Inter-Cluster Connectivity",'Input - companies list'!$A$1:$BG$1, 0)))</f>
        <v/>
      </c>
      <c r="H1258">
        <f>IFERROR(PERCENTRANK(C:C,C1258),0)</f>
        <v/>
      </c>
      <c r="I1258">
        <f>IFERROR(1 - PERCENTRANK(D:D,D1258),0)</f>
        <v/>
      </c>
      <c r="J1258">
        <f>IFERROR(PERCENTRANK(E:E,E1258),0)</f>
        <v/>
      </c>
      <c r="K1258">
        <f>IFERROR(1 - PERCENTRANK(F:F,F1258),0)</f>
        <v/>
      </c>
      <c r="L1258">
        <f>IFERROR(PERCENTRANK(G:G,G1258),0)</f>
        <v/>
      </c>
      <c r="M1258">
        <f>H1258*weightA+I1258*weightB+J1258*weightC+K1258*weightD+L1258*weightE</f>
        <v/>
      </c>
    </row>
    <row r="1259" spans="1:13">
      <c r="A1259">
        <f>RANK(M1259,M:M)</f>
        <v/>
      </c>
      <c r="C1259">
        <f>SUMIFS('Input - target event report'!H:H,'Input - target event report'!L:L,B1259,'Input - target event report'!D:D, "Private Investment")</f>
        <v/>
      </c>
      <c r="D1259">
        <f>IF(E1259&lt;2, "N/A", (MAXIFS('Input - target event report'!E:E,'Input - target event report'!L:L,B:B,'Input - target event report'!D:D,"Private Investment")-MINIFS('Input - target event report'!E:E,'Input - target event report'!L:L,B:B,'Input - target event report'!D:D,"Private Investment"))/(E1259-1))</f>
        <v/>
      </c>
      <c r="E1259">
        <f>COUNTIFS('Input - target event report'!L:L,B1259,'Input - target event report'!D:D, "Private Investment")</f>
        <v/>
      </c>
      <c r="F1259">
        <f>AVERAGEIF(INDEX('Input - companies list'!$A:$BG, 0, MATCH("Clusters 0",'Input - companies list'!$A$1:$BG$1, 0)),'Output - Cluster ranking'!B1259,INDEX('Input - companies list'!$A:$BG, 0, MATCH("Flow",'Input - companies list'!$A$1:$BG$1, 0)))</f>
        <v/>
      </c>
      <c r="G1259">
        <f>AVERAGEIF(INDEX('Input - companies list'!$A:$BG, 0, MATCH("Clusters 0",'Input - companies list'!$A$1:$BG$1, 0)),'Output - Cluster ranking'!B1259,INDEX('Input - companies list'!$A:$BG, 0, MATCH("Inter-Cluster Connectivity",'Input - companies list'!$A$1:$BG$1, 0)))</f>
        <v/>
      </c>
      <c r="H1259">
        <f>IFERROR(PERCENTRANK(C:C,C1259),0)</f>
        <v/>
      </c>
      <c r="I1259">
        <f>IFERROR(1 - PERCENTRANK(D:D,D1259),0)</f>
        <v/>
      </c>
      <c r="J1259">
        <f>IFERROR(PERCENTRANK(E:E,E1259),0)</f>
        <v/>
      </c>
      <c r="K1259">
        <f>IFERROR(1 - PERCENTRANK(F:F,F1259),0)</f>
        <v/>
      </c>
      <c r="L1259">
        <f>IFERROR(PERCENTRANK(G:G,G1259),0)</f>
        <v/>
      </c>
      <c r="M1259">
        <f>H1259*weightA+I1259*weightB+J1259*weightC+K1259*weightD+L1259*weightE</f>
        <v/>
      </c>
    </row>
    <row r="1260" spans="1:13">
      <c r="A1260">
        <f>RANK(M1260,M:M)</f>
        <v/>
      </c>
      <c r="C1260">
        <f>SUMIFS('Input - target event report'!H:H,'Input - target event report'!L:L,B1260,'Input - target event report'!D:D, "Private Investment")</f>
        <v/>
      </c>
      <c r="D1260">
        <f>IF(E1260&lt;2, "N/A", (MAXIFS('Input - target event report'!E:E,'Input - target event report'!L:L,B:B,'Input - target event report'!D:D,"Private Investment")-MINIFS('Input - target event report'!E:E,'Input - target event report'!L:L,B:B,'Input - target event report'!D:D,"Private Investment"))/(E1260-1))</f>
        <v/>
      </c>
      <c r="E1260">
        <f>COUNTIFS('Input - target event report'!L:L,B1260,'Input - target event report'!D:D, "Private Investment")</f>
        <v/>
      </c>
      <c r="F1260">
        <f>AVERAGEIF(INDEX('Input - companies list'!$A:$BG, 0, MATCH("Clusters 0",'Input - companies list'!$A$1:$BG$1, 0)),'Output - Cluster ranking'!B1260,INDEX('Input - companies list'!$A:$BG, 0, MATCH("Flow",'Input - companies list'!$A$1:$BG$1, 0)))</f>
        <v/>
      </c>
      <c r="G1260">
        <f>AVERAGEIF(INDEX('Input - companies list'!$A:$BG, 0, MATCH("Clusters 0",'Input - companies list'!$A$1:$BG$1, 0)),'Output - Cluster ranking'!B1260,INDEX('Input - companies list'!$A:$BG, 0, MATCH("Inter-Cluster Connectivity",'Input - companies list'!$A$1:$BG$1, 0)))</f>
        <v/>
      </c>
      <c r="H1260">
        <f>IFERROR(PERCENTRANK(C:C,C1260),0)</f>
        <v/>
      </c>
      <c r="I1260">
        <f>IFERROR(1 - PERCENTRANK(D:D,D1260),0)</f>
        <v/>
      </c>
      <c r="J1260">
        <f>IFERROR(PERCENTRANK(E:E,E1260),0)</f>
        <v/>
      </c>
      <c r="K1260">
        <f>IFERROR(1 - PERCENTRANK(F:F,F1260),0)</f>
        <v/>
      </c>
      <c r="L1260">
        <f>IFERROR(PERCENTRANK(G:G,G1260),0)</f>
        <v/>
      </c>
      <c r="M1260">
        <f>H1260*weightA+I1260*weightB+J1260*weightC+K1260*weightD+L1260*weightE</f>
        <v/>
      </c>
    </row>
    <row r="1261" spans="1:13">
      <c r="A1261">
        <f>RANK(M1261,M:M)</f>
        <v/>
      </c>
      <c r="C1261">
        <f>SUMIFS('Input - target event report'!H:H,'Input - target event report'!L:L,B1261,'Input - target event report'!D:D, "Private Investment")</f>
        <v/>
      </c>
      <c r="D1261">
        <f>IF(E1261&lt;2, "N/A", (MAXIFS('Input - target event report'!E:E,'Input - target event report'!L:L,B:B,'Input - target event report'!D:D,"Private Investment")-MINIFS('Input - target event report'!E:E,'Input - target event report'!L:L,B:B,'Input - target event report'!D:D,"Private Investment"))/(E1261-1))</f>
        <v/>
      </c>
      <c r="E1261">
        <f>COUNTIFS('Input - target event report'!L:L,B1261,'Input - target event report'!D:D, "Private Investment")</f>
        <v/>
      </c>
      <c r="F1261">
        <f>AVERAGEIF(INDEX('Input - companies list'!$A:$BG, 0, MATCH("Clusters 0",'Input - companies list'!$A$1:$BG$1, 0)),'Output - Cluster ranking'!B1261,INDEX('Input - companies list'!$A:$BG, 0, MATCH("Flow",'Input - companies list'!$A$1:$BG$1, 0)))</f>
        <v/>
      </c>
      <c r="G1261">
        <f>AVERAGEIF(INDEX('Input - companies list'!$A:$BG, 0, MATCH("Clusters 0",'Input - companies list'!$A$1:$BG$1, 0)),'Output - Cluster ranking'!B1261,INDEX('Input - companies list'!$A:$BG, 0, MATCH("Inter-Cluster Connectivity",'Input - companies list'!$A$1:$BG$1, 0)))</f>
        <v/>
      </c>
      <c r="H1261">
        <f>IFERROR(PERCENTRANK(C:C,C1261),0)</f>
        <v/>
      </c>
      <c r="I1261">
        <f>IFERROR(1 - PERCENTRANK(D:D,D1261),0)</f>
        <v/>
      </c>
      <c r="J1261">
        <f>IFERROR(PERCENTRANK(E:E,E1261),0)</f>
        <v/>
      </c>
      <c r="K1261">
        <f>IFERROR(1 - PERCENTRANK(F:F,F1261),0)</f>
        <v/>
      </c>
      <c r="L1261">
        <f>IFERROR(PERCENTRANK(G:G,G1261),0)</f>
        <v/>
      </c>
      <c r="M1261">
        <f>H1261*weightA+I1261*weightB+J1261*weightC+K1261*weightD+L1261*weightE</f>
        <v/>
      </c>
    </row>
    <row r="1262" spans="1:13">
      <c r="A1262">
        <f>RANK(M1262,M:M)</f>
        <v/>
      </c>
      <c r="C1262">
        <f>SUMIFS('Input - target event report'!H:H,'Input - target event report'!L:L,B1262,'Input - target event report'!D:D, "Private Investment")</f>
        <v/>
      </c>
      <c r="D1262">
        <f>IF(E1262&lt;2, "N/A", (MAXIFS('Input - target event report'!E:E,'Input - target event report'!L:L,B:B,'Input - target event report'!D:D,"Private Investment")-MINIFS('Input - target event report'!E:E,'Input - target event report'!L:L,B:B,'Input - target event report'!D:D,"Private Investment"))/(E1262-1))</f>
        <v/>
      </c>
      <c r="E1262">
        <f>COUNTIFS('Input - target event report'!L:L,B1262,'Input - target event report'!D:D, "Private Investment")</f>
        <v/>
      </c>
      <c r="F1262">
        <f>AVERAGEIF(INDEX('Input - companies list'!$A:$BG, 0, MATCH("Clusters 0",'Input - companies list'!$A$1:$BG$1, 0)),'Output - Cluster ranking'!B1262,INDEX('Input - companies list'!$A:$BG, 0, MATCH("Flow",'Input - companies list'!$A$1:$BG$1, 0)))</f>
        <v/>
      </c>
      <c r="G1262">
        <f>AVERAGEIF(INDEX('Input - companies list'!$A:$BG, 0, MATCH("Clusters 0",'Input - companies list'!$A$1:$BG$1, 0)),'Output - Cluster ranking'!B1262,INDEX('Input - companies list'!$A:$BG, 0, MATCH("Inter-Cluster Connectivity",'Input - companies list'!$A$1:$BG$1, 0)))</f>
        <v/>
      </c>
      <c r="H1262">
        <f>IFERROR(PERCENTRANK(C:C,C1262),0)</f>
        <v/>
      </c>
      <c r="I1262">
        <f>IFERROR(1 - PERCENTRANK(D:D,D1262),0)</f>
        <v/>
      </c>
      <c r="J1262">
        <f>IFERROR(PERCENTRANK(E:E,E1262),0)</f>
        <v/>
      </c>
      <c r="K1262">
        <f>IFERROR(1 - PERCENTRANK(F:F,F1262),0)</f>
        <v/>
      </c>
      <c r="L1262">
        <f>IFERROR(PERCENTRANK(G:G,G1262),0)</f>
        <v/>
      </c>
      <c r="M1262">
        <f>H1262*weightA+I1262*weightB+J1262*weightC+K1262*weightD+L1262*weightE</f>
        <v/>
      </c>
    </row>
    <row r="1263" spans="1:13">
      <c r="A1263">
        <f>RANK(M1263,M:M)</f>
        <v/>
      </c>
      <c r="C1263">
        <f>SUMIFS('Input - target event report'!H:H,'Input - target event report'!L:L,B1263,'Input - target event report'!D:D, "Private Investment")</f>
        <v/>
      </c>
      <c r="D1263">
        <f>IF(E1263&lt;2, "N/A", (MAXIFS('Input - target event report'!E:E,'Input - target event report'!L:L,B:B,'Input - target event report'!D:D,"Private Investment")-MINIFS('Input - target event report'!E:E,'Input - target event report'!L:L,B:B,'Input - target event report'!D:D,"Private Investment"))/(E1263-1))</f>
        <v/>
      </c>
      <c r="E1263">
        <f>COUNTIFS('Input - target event report'!L:L,B1263,'Input - target event report'!D:D, "Private Investment")</f>
        <v/>
      </c>
      <c r="F1263">
        <f>AVERAGEIF(INDEX('Input - companies list'!$A:$BG, 0, MATCH("Clusters 0",'Input - companies list'!$A$1:$BG$1, 0)),'Output - Cluster ranking'!B1263,INDEX('Input - companies list'!$A:$BG, 0, MATCH("Flow",'Input - companies list'!$A$1:$BG$1, 0)))</f>
        <v/>
      </c>
      <c r="G1263">
        <f>AVERAGEIF(INDEX('Input - companies list'!$A:$BG, 0, MATCH("Clusters 0",'Input - companies list'!$A$1:$BG$1, 0)),'Output - Cluster ranking'!B1263,INDEX('Input - companies list'!$A:$BG, 0, MATCH("Inter-Cluster Connectivity",'Input - companies list'!$A$1:$BG$1, 0)))</f>
        <v/>
      </c>
      <c r="H1263">
        <f>IFERROR(PERCENTRANK(C:C,C1263),0)</f>
        <v/>
      </c>
      <c r="I1263">
        <f>IFERROR(1 - PERCENTRANK(D:D,D1263),0)</f>
        <v/>
      </c>
      <c r="J1263">
        <f>IFERROR(PERCENTRANK(E:E,E1263),0)</f>
        <v/>
      </c>
      <c r="K1263">
        <f>IFERROR(1 - PERCENTRANK(F:F,F1263),0)</f>
        <v/>
      </c>
      <c r="L1263">
        <f>IFERROR(PERCENTRANK(G:G,G1263),0)</f>
        <v/>
      </c>
      <c r="M1263">
        <f>H1263*weightA+I1263*weightB+J1263*weightC+K1263*weightD+L1263*weightE</f>
        <v/>
      </c>
    </row>
    <row r="1264" spans="1:13">
      <c r="A1264">
        <f>RANK(M1264,M:M)</f>
        <v/>
      </c>
      <c r="C1264">
        <f>SUMIFS('Input - target event report'!H:H,'Input - target event report'!L:L,B1264,'Input - target event report'!D:D, "Private Investment")</f>
        <v/>
      </c>
      <c r="D1264">
        <f>IF(E1264&lt;2, "N/A", (MAXIFS('Input - target event report'!E:E,'Input - target event report'!L:L,B:B,'Input - target event report'!D:D,"Private Investment")-MINIFS('Input - target event report'!E:E,'Input - target event report'!L:L,B:B,'Input - target event report'!D:D,"Private Investment"))/(E1264-1))</f>
        <v/>
      </c>
      <c r="E1264">
        <f>COUNTIFS('Input - target event report'!L:L,B1264,'Input - target event report'!D:D, "Private Investment")</f>
        <v/>
      </c>
      <c r="F1264">
        <f>AVERAGEIF(INDEX('Input - companies list'!$A:$BG, 0, MATCH("Clusters 0",'Input - companies list'!$A$1:$BG$1, 0)),'Output - Cluster ranking'!B1264,INDEX('Input - companies list'!$A:$BG, 0, MATCH("Flow",'Input - companies list'!$A$1:$BG$1, 0)))</f>
        <v/>
      </c>
      <c r="G1264">
        <f>AVERAGEIF(INDEX('Input - companies list'!$A:$BG, 0, MATCH("Clusters 0",'Input - companies list'!$A$1:$BG$1, 0)),'Output - Cluster ranking'!B1264,INDEX('Input - companies list'!$A:$BG, 0, MATCH("Inter-Cluster Connectivity",'Input - companies list'!$A$1:$BG$1, 0)))</f>
        <v/>
      </c>
      <c r="H1264">
        <f>IFERROR(PERCENTRANK(C:C,C1264),0)</f>
        <v/>
      </c>
      <c r="I1264">
        <f>IFERROR(1 - PERCENTRANK(D:D,D1264),0)</f>
        <v/>
      </c>
      <c r="J1264">
        <f>IFERROR(PERCENTRANK(E:E,E1264),0)</f>
        <v/>
      </c>
      <c r="K1264">
        <f>IFERROR(1 - PERCENTRANK(F:F,F1264),0)</f>
        <v/>
      </c>
      <c r="L1264">
        <f>IFERROR(PERCENTRANK(G:G,G1264),0)</f>
        <v/>
      </c>
      <c r="M1264">
        <f>H1264*weightA+I1264*weightB+J1264*weightC+K1264*weightD+L1264*weightE</f>
        <v/>
      </c>
    </row>
    <row r="1265" spans="1:13">
      <c r="A1265">
        <f>RANK(M1265,M:M)</f>
        <v/>
      </c>
      <c r="C1265">
        <f>SUMIFS('Input - target event report'!H:H,'Input - target event report'!L:L,B1265,'Input - target event report'!D:D, "Private Investment")</f>
        <v/>
      </c>
      <c r="D1265">
        <f>IF(E1265&lt;2, "N/A", (MAXIFS('Input - target event report'!E:E,'Input - target event report'!L:L,B:B,'Input - target event report'!D:D,"Private Investment")-MINIFS('Input - target event report'!E:E,'Input - target event report'!L:L,B:B,'Input - target event report'!D:D,"Private Investment"))/(E1265-1))</f>
        <v/>
      </c>
      <c r="E1265">
        <f>COUNTIFS('Input - target event report'!L:L,B1265,'Input - target event report'!D:D, "Private Investment")</f>
        <v/>
      </c>
      <c r="F1265">
        <f>AVERAGEIF(INDEX('Input - companies list'!$A:$BG, 0, MATCH("Clusters 0",'Input - companies list'!$A$1:$BG$1, 0)),'Output - Cluster ranking'!B1265,INDEX('Input - companies list'!$A:$BG, 0, MATCH("Flow",'Input - companies list'!$A$1:$BG$1, 0)))</f>
        <v/>
      </c>
      <c r="G1265">
        <f>AVERAGEIF(INDEX('Input - companies list'!$A:$BG, 0, MATCH("Clusters 0",'Input - companies list'!$A$1:$BG$1, 0)),'Output - Cluster ranking'!B1265,INDEX('Input - companies list'!$A:$BG, 0, MATCH("Inter-Cluster Connectivity",'Input - companies list'!$A$1:$BG$1, 0)))</f>
        <v/>
      </c>
      <c r="H1265">
        <f>IFERROR(PERCENTRANK(C:C,C1265),0)</f>
        <v/>
      </c>
      <c r="I1265">
        <f>IFERROR(1 - PERCENTRANK(D:D,D1265),0)</f>
        <v/>
      </c>
      <c r="J1265">
        <f>IFERROR(PERCENTRANK(E:E,E1265),0)</f>
        <v/>
      </c>
      <c r="K1265">
        <f>IFERROR(1 - PERCENTRANK(F:F,F1265),0)</f>
        <v/>
      </c>
      <c r="L1265">
        <f>IFERROR(PERCENTRANK(G:G,G1265),0)</f>
        <v/>
      </c>
      <c r="M1265">
        <f>H1265*weightA+I1265*weightB+J1265*weightC+K1265*weightD+L1265*weightE</f>
        <v/>
      </c>
    </row>
    <row r="1266" spans="1:13">
      <c r="A1266">
        <f>RANK(M1266,M:M)</f>
        <v/>
      </c>
      <c r="C1266">
        <f>SUMIFS('Input - target event report'!H:H,'Input - target event report'!L:L,B1266,'Input - target event report'!D:D, "Private Investment")</f>
        <v/>
      </c>
      <c r="D1266">
        <f>IF(E1266&lt;2, "N/A", (MAXIFS('Input - target event report'!E:E,'Input - target event report'!L:L,B:B,'Input - target event report'!D:D,"Private Investment")-MINIFS('Input - target event report'!E:E,'Input - target event report'!L:L,B:B,'Input - target event report'!D:D,"Private Investment"))/(E1266-1))</f>
        <v/>
      </c>
      <c r="E1266">
        <f>COUNTIFS('Input - target event report'!L:L,B1266,'Input - target event report'!D:D, "Private Investment")</f>
        <v/>
      </c>
      <c r="F1266">
        <f>AVERAGEIF(INDEX('Input - companies list'!$A:$BG, 0, MATCH("Clusters 0",'Input - companies list'!$A$1:$BG$1, 0)),'Output - Cluster ranking'!B1266,INDEX('Input - companies list'!$A:$BG, 0, MATCH("Flow",'Input - companies list'!$A$1:$BG$1, 0)))</f>
        <v/>
      </c>
      <c r="G1266">
        <f>AVERAGEIF(INDEX('Input - companies list'!$A:$BG, 0, MATCH("Clusters 0",'Input - companies list'!$A$1:$BG$1, 0)),'Output - Cluster ranking'!B1266,INDEX('Input - companies list'!$A:$BG, 0, MATCH("Inter-Cluster Connectivity",'Input - companies list'!$A$1:$BG$1, 0)))</f>
        <v/>
      </c>
      <c r="H1266">
        <f>IFERROR(PERCENTRANK(C:C,C1266),0)</f>
        <v/>
      </c>
      <c r="I1266">
        <f>IFERROR(1 - PERCENTRANK(D:D,D1266),0)</f>
        <v/>
      </c>
      <c r="J1266">
        <f>IFERROR(PERCENTRANK(E:E,E1266),0)</f>
        <v/>
      </c>
      <c r="K1266">
        <f>IFERROR(1 - PERCENTRANK(F:F,F1266),0)</f>
        <v/>
      </c>
      <c r="L1266">
        <f>IFERROR(PERCENTRANK(G:G,G1266),0)</f>
        <v/>
      </c>
      <c r="M1266">
        <f>H1266*weightA+I1266*weightB+J1266*weightC+K1266*weightD+L1266*weightE</f>
        <v/>
      </c>
    </row>
    <row r="1267" spans="1:13">
      <c r="A1267">
        <f>RANK(M1267,M:M)</f>
        <v/>
      </c>
      <c r="C1267">
        <f>SUMIFS('Input - target event report'!H:H,'Input - target event report'!L:L,B1267,'Input - target event report'!D:D, "Private Investment")</f>
        <v/>
      </c>
      <c r="D1267">
        <f>IF(E1267&lt;2, "N/A", (MAXIFS('Input - target event report'!E:E,'Input - target event report'!L:L,B:B,'Input - target event report'!D:D,"Private Investment")-MINIFS('Input - target event report'!E:E,'Input - target event report'!L:L,B:B,'Input - target event report'!D:D,"Private Investment"))/(E1267-1))</f>
        <v/>
      </c>
      <c r="E1267">
        <f>COUNTIFS('Input - target event report'!L:L,B1267,'Input - target event report'!D:D, "Private Investment")</f>
        <v/>
      </c>
      <c r="F1267">
        <f>AVERAGEIF(INDEX('Input - companies list'!$A:$BG, 0, MATCH("Clusters 0",'Input - companies list'!$A$1:$BG$1, 0)),'Output - Cluster ranking'!B1267,INDEX('Input - companies list'!$A:$BG, 0, MATCH("Flow",'Input - companies list'!$A$1:$BG$1, 0)))</f>
        <v/>
      </c>
      <c r="G1267">
        <f>AVERAGEIF(INDEX('Input - companies list'!$A:$BG, 0, MATCH("Clusters 0",'Input - companies list'!$A$1:$BG$1, 0)),'Output - Cluster ranking'!B1267,INDEX('Input - companies list'!$A:$BG, 0, MATCH("Inter-Cluster Connectivity",'Input - companies list'!$A$1:$BG$1, 0)))</f>
        <v/>
      </c>
      <c r="H1267">
        <f>IFERROR(PERCENTRANK(C:C,C1267),0)</f>
        <v/>
      </c>
      <c r="I1267">
        <f>IFERROR(1 - PERCENTRANK(D:D,D1267),0)</f>
        <v/>
      </c>
      <c r="J1267">
        <f>IFERROR(PERCENTRANK(E:E,E1267),0)</f>
        <v/>
      </c>
      <c r="K1267">
        <f>IFERROR(1 - PERCENTRANK(F:F,F1267),0)</f>
        <v/>
      </c>
      <c r="L1267">
        <f>IFERROR(PERCENTRANK(G:G,G1267),0)</f>
        <v/>
      </c>
      <c r="M1267">
        <f>H1267*weightA+I1267*weightB+J1267*weightC+K1267*weightD+L1267*weightE</f>
        <v/>
      </c>
    </row>
    <row r="1268" spans="1:13">
      <c r="A1268">
        <f>RANK(M1268,M:M)</f>
        <v/>
      </c>
      <c r="C1268">
        <f>SUMIFS('Input - target event report'!H:H,'Input - target event report'!L:L,B1268,'Input - target event report'!D:D, "Private Investment")</f>
        <v/>
      </c>
      <c r="D1268">
        <f>IF(E1268&lt;2, "N/A", (MAXIFS('Input - target event report'!E:E,'Input - target event report'!L:L,B:B,'Input - target event report'!D:D,"Private Investment")-MINIFS('Input - target event report'!E:E,'Input - target event report'!L:L,B:B,'Input - target event report'!D:D,"Private Investment"))/(E1268-1))</f>
        <v/>
      </c>
      <c r="E1268">
        <f>COUNTIFS('Input - target event report'!L:L,B1268,'Input - target event report'!D:D, "Private Investment")</f>
        <v/>
      </c>
      <c r="F1268">
        <f>AVERAGEIF(INDEX('Input - companies list'!$A:$BG, 0, MATCH("Clusters 0",'Input - companies list'!$A$1:$BG$1, 0)),'Output - Cluster ranking'!B1268,INDEX('Input - companies list'!$A:$BG, 0, MATCH("Flow",'Input - companies list'!$A$1:$BG$1, 0)))</f>
        <v/>
      </c>
      <c r="G1268">
        <f>AVERAGEIF(INDEX('Input - companies list'!$A:$BG, 0, MATCH("Clusters 0",'Input - companies list'!$A$1:$BG$1, 0)),'Output - Cluster ranking'!B1268,INDEX('Input - companies list'!$A:$BG, 0, MATCH("Inter-Cluster Connectivity",'Input - companies list'!$A$1:$BG$1, 0)))</f>
        <v/>
      </c>
      <c r="H1268">
        <f>IFERROR(PERCENTRANK(C:C,C1268),0)</f>
        <v/>
      </c>
      <c r="I1268">
        <f>IFERROR(1 - PERCENTRANK(D:D,D1268),0)</f>
        <v/>
      </c>
      <c r="J1268">
        <f>IFERROR(PERCENTRANK(E:E,E1268),0)</f>
        <v/>
      </c>
      <c r="K1268">
        <f>IFERROR(1 - PERCENTRANK(F:F,F1268),0)</f>
        <v/>
      </c>
      <c r="L1268">
        <f>IFERROR(PERCENTRANK(G:G,G1268),0)</f>
        <v/>
      </c>
      <c r="M1268">
        <f>H1268*weightA+I1268*weightB+J1268*weightC+K1268*weightD+L1268*weightE</f>
        <v/>
      </c>
    </row>
    <row r="1269" spans="1:13">
      <c r="A1269">
        <f>RANK(M1269,M:M)</f>
        <v/>
      </c>
      <c r="C1269">
        <f>SUMIFS('Input - target event report'!H:H,'Input - target event report'!L:L,B1269,'Input - target event report'!D:D, "Private Investment")</f>
        <v/>
      </c>
      <c r="D1269">
        <f>IF(E1269&lt;2, "N/A", (MAXIFS('Input - target event report'!E:E,'Input - target event report'!L:L,B:B,'Input - target event report'!D:D,"Private Investment")-MINIFS('Input - target event report'!E:E,'Input - target event report'!L:L,B:B,'Input - target event report'!D:D,"Private Investment"))/(E1269-1))</f>
        <v/>
      </c>
      <c r="E1269">
        <f>COUNTIFS('Input - target event report'!L:L,B1269,'Input - target event report'!D:D, "Private Investment")</f>
        <v/>
      </c>
      <c r="F1269">
        <f>AVERAGEIF(INDEX('Input - companies list'!$A:$BG, 0, MATCH("Clusters 0",'Input - companies list'!$A$1:$BG$1, 0)),'Output - Cluster ranking'!B1269,INDEX('Input - companies list'!$A:$BG, 0, MATCH("Flow",'Input - companies list'!$A$1:$BG$1, 0)))</f>
        <v/>
      </c>
      <c r="G1269">
        <f>AVERAGEIF(INDEX('Input - companies list'!$A:$BG, 0, MATCH("Clusters 0",'Input - companies list'!$A$1:$BG$1, 0)),'Output - Cluster ranking'!B1269,INDEX('Input - companies list'!$A:$BG, 0, MATCH("Inter-Cluster Connectivity",'Input - companies list'!$A$1:$BG$1, 0)))</f>
        <v/>
      </c>
      <c r="H1269">
        <f>IFERROR(PERCENTRANK(C:C,C1269),0)</f>
        <v/>
      </c>
      <c r="I1269">
        <f>IFERROR(1 - PERCENTRANK(D:D,D1269),0)</f>
        <v/>
      </c>
      <c r="J1269">
        <f>IFERROR(PERCENTRANK(E:E,E1269),0)</f>
        <v/>
      </c>
      <c r="K1269">
        <f>IFERROR(1 - PERCENTRANK(F:F,F1269),0)</f>
        <v/>
      </c>
      <c r="L1269">
        <f>IFERROR(PERCENTRANK(G:G,G1269),0)</f>
        <v/>
      </c>
      <c r="M1269">
        <f>H1269*weightA+I1269*weightB+J1269*weightC+K1269*weightD+L1269*weightE</f>
        <v/>
      </c>
    </row>
    <row r="1270" spans="1:13">
      <c r="A1270">
        <f>RANK(M1270,M:M)</f>
        <v/>
      </c>
      <c r="C1270">
        <f>SUMIFS('Input - target event report'!H:H,'Input - target event report'!L:L,B1270,'Input - target event report'!D:D, "Private Investment")</f>
        <v/>
      </c>
      <c r="D1270">
        <f>IF(E1270&lt;2, "N/A", (MAXIFS('Input - target event report'!E:E,'Input - target event report'!L:L,B:B,'Input - target event report'!D:D,"Private Investment")-MINIFS('Input - target event report'!E:E,'Input - target event report'!L:L,B:B,'Input - target event report'!D:D,"Private Investment"))/(E1270-1))</f>
        <v/>
      </c>
      <c r="E1270">
        <f>COUNTIFS('Input - target event report'!L:L,B1270,'Input - target event report'!D:D, "Private Investment")</f>
        <v/>
      </c>
      <c r="F1270">
        <f>AVERAGEIF(INDEX('Input - companies list'!$A:$BG, 0, MATCH("Clusters 0",'Input - companies list'!$A$1:$BG$1, 0)),'Output - Cluster ranking'!B1270,INDEX('Input - companies list'!$A:$BG, 0, MATCH("Flow",'Input - companies list'!$A$1:$BG$1, 0)))</f>
        <v/>
      </c>
      <c r="G1270">
        <f>AVERAGEIF(INDEX('Input - companies list'!$A:$BG, 0, MATCH("Clusters 0",'Input - companies list'!$A$1:$BG$1, 0)),'Output - Cluster ranking'!B1270,INDEX('Input - companies list'!$A:$BG, 0, MATCH("Inter-Cluster Connectivity",'Input - companies list'!$A$1:$BG$1, 0)))</f>
        <v/>
      </c>
      <c r="H1270">
        <f>IFERROR(PERCENTRANK(C:C,C1270),0)</f>
        <v/>
      </c>
      <c r="I1270">
        <f>IFERROR(1 - PERCENTRANK(D:D,D1270),0)</f>
        <v/>
      </c>
      <c r="J1270">
        <f>IFERROR(PERCENTRANK(E:E,E1270),0)</f>
        <v/>
      </c>
      <c r="K1270">
        <f>IFERROR(1 - PERCENTRANK(F:F,F1270),0)</f>
        <v/>
      </c>
      <c r="L1270">
        <f>IFERROR(PERCENTRANK(G:G,G1270),0)</f>
        <v/>
      </c>
      <c r="M1270">
        <f>H1270*weightA+I1270*weightB+J1270*weightC+K1270*weightD+L1270*weightE</f>
        <v/>
      </c>
    </row>
    <row r="1271" spans="1:13">
      <c r="A1271">
        <f>RANK(M1271,M:M)</f>
        <v/>
      </c>
      <c r="C1271">
        <f>SUMIFS('Input - target event report'!H:H,'Input - target event report'!L:L,B1271,'Input - target event report'!D:D, "Private Investment")</f>
        <v/>
      </c>
      <c r="D1271">
        <f>IF(E1271&lt;2, "N/A", (MAXIFS('Input - target event report'!E:E,'Input - target event report'!L:L,B:B,'Input - target event report'!D:D,"Private Investment")-MINIFS('Input - target event report'!E:E,'Input - target event report'!L:L,B:B,'Input - target event report'!D:D,"Private Investment"))/(E1271-1))</f>
        <v/>
      </c>
      <c r="E1271">
        <f>COUNTIFS('Input - target event report'!L:L,B1271,'Input - target event report'!D:D, "Private Investment")</f>
        <v/>
      </c>
      <c r="F1271">
        <f>AVERAGEIF(INDEX('Input - companies list'!$A:$BG, 0, MATCH("Clusters 0",'Input - companies list'!$A$1:$BG$1, 0)),'Output - Cluster ranking'!B1271,INDEX('Input - companies list'!$A:$BG, 0, MATCH("Flow",'Input - companies list'!$A$1:$BG$1, 0)))</f>
        <v/>
      </c>
      <c r="G1271">
        <f>AVERAGEIF(INDEX('Input - companies list'!$A:$BG, 0, MATCH("Clusters 0",'Input - companies list'!$A$1:$BG$1, 0)),'Output - Cluster ranking'!B1271,INDEX('Input - companies list'!$A:$BG, 0, MATCH("Inter-Cluster Connectivity",'Input - companies list'!$A$1:$BG$1, 0)))</f>
        <v/>
      </c>
      <c r="H1271">
        <f>IFERROR(PERCENTRANK(C:C,C1271),0)</f>
        <v/>
      </c>
      <c r="I1271">
        <f>IFERROR(1 - PERCENTRANK(D:D,D1271),0)</f>
        <v/>
      </c>
      <c r="J1271">
        <f>IFERROR(PERCENTRANK(E:E,E1271),0)</f>
        <v/>
      </c>
      <c r="K1271">
        <f>IFERROR(1 - PERCENTRANK(F:F,F1271),0)</f>
        <v/>
      </c>
      <c r="L1271">
        <f>IFERROR(PERCENTRANK(G:G,G1271),0)</f>
        <v/>
      </c>
      <c r="M1271">
        <f>H1271*weightA+I1271*weightB+J1271*weightC+K1271*weightD+L1271*weightE</f>
        <v/>
      </c>
    </row>
    <row r="1272" spans="1:13">
      <c r="A1272">
        <f>RANK(M1272,M:M)</f>
        <v/>
      </c>
      <c r="C1272">
        <f>SUMIFS('Input - target event report'!H:H,'Input - target event report'!L:L,B1272,'Input - target event report'!D:D, "Private Investment")</f>
        <v/>
      </c>
      <c r="D1272">
        <f>IF(E1272&lt;2, "N/A", (MAXIFS('Input - target event report'!E:E,'Input - target event report'!L:L,B:B,'Input - target event report'!D:D,"Private Investment")-MINIFS('Input - target event report'!E:E,'Input - target event report'!L:L,B:B,'Input - target event report'!D:D,"Private Investment"))/(E1272-1))</f>
        <v/>
      </c>
      <c r="E1272">
        <f>COUNTIFS('Input - target event report'!L:L,B1272,'Input - target event report'!D:D, "Private Investment")</f>
        <v/>
      </c>
      <c r="F1272">
        <f>AVERAGEIF(INDEX('Input - companies list'!$A:$BG, 0, MATCH("Clusters 0",'Input - companies list'!$A$1:$BG$1, 0)),'Output - Cluster ranking'!B1272,INDEX('Input - companies list'!$A:$BG, 0, MATCH("Flow",'Input - companies list'!$A$1:$BG$1, 0)))</f>
        <v/>
      </c>
      <c r="G1272">
        <f>AVERAGEIF(INDEX('Input - companies list'!$A:$BG, 0, MATCH("Clusters 0",'Input - companies list'!$A$1:$BG$1, 0)),'Output - Cluster ranking'!B1272,INDEX('Input - companies list'!$A:$BG, 0, MATCH("Inter-Cluster Connectivity",'Input - companies list'!$A$1:$BG$1, 0)))</f>
        <v/>
      </c>
      <c r="H1272">
        <f>IFERROR(PERCENTRANK(C:C,C1272),0)</f>
        <v/>
      </c>
      <c r="I1272">
        <f>IFERROR(1 - PERCENTRANK(D:D,D1272),0)</f>
        <v/>
      </c>
      <c r="J1272">
        <f>IFERROR(PERCENTRANK(E:E,E1272),0)</f>
        <v/>
      </c>
      <c r="K1272">
        <f>IFERROR(1 - PERCENTRANK(F:F,F1272),0)</f>
        <v/>
      </c>
      <c r="L1272">
        <f>IFERROR(PERCENTRANK(G:G,G1272),0)</f>
        <v/>
      </c>
      <c r="M1272">
        <f>H1272*weightA+I1272*weightB+J1272*weightC+K1272*weightD+L1272*weightE</f>
        <v/>
      </c>
    </row>
    <row r="1273" spans="1:13">
      <c r="A1273">
        <f>RANK(M1273,M:M)</f>
        <v/>
      </c>
      <c r="C1273">
        <f>SUMIFS('Input - target event report'!H:H,'Input - target event report'!L:L,B1273,'Input - target event report'!D:D, "Private Investment")</f>
        <v/>
      </c>
      <c r="D1273">
        <f>IF(E1273&lt;2, "N/A", (MAXIFS('Input - target event report'!E:E,'Input - target event report'!L:L,B:B,'Input - target event report'!D:D,"Private Investment")-MINIFS('Input - target event report'!E:E,'Input - target event report'!L:L,B:B,'Input - target event report'!D:D,"Private Investment"))/(E1273-1))</f>
        <v/>
      </c>
      <c r="E1273">
        <f>COUNTIFS('Input - target event report'!L:L,B1273,'Input - target event report'!D:D, "Private Investment")</f>
        <v/>
      </c>
      <c r="F1273">
        <f>AVERAGEIF(INDEX('Input - companies list'!$A:$BG, 0, MATCH("Clusters 0",'Input - companies list'!$A$1:$BG$1, 0)),'Output - Cluster ranking'!B1273,INDEX('Input - companies list'!$A:$BG, 0, MATCH("Flow",'Input - companies list'!$A$1:$BG$1, 0)))</f>
        <v/>
      </c>
      <c r="G1273">
        <f>AVERAGEIF(INDEX('Input - companies list'!$A:$BG, 0, MATCH("Clusters 0",'Input - companies list'!$A$1:$BG$1, 0)),'Output - Cluster ranking'!B1273,INDEX('Input - companies list'!$A:$BG, 0, MATCH("Inter-Cluster Connectivity",'Input - companies list'!$A$1:$BG$1, 0)))</f>
        <v/>
      </c>
      <c r="H1273">
        <f>IFERROR(PERCENTRANK(C:C,C1273),0)</f>
        <v/>
      </c>
      <c r="I1273">
        <f>IFERROR(1 - PERCENTRANK(D:D,D1273),0)</f>
        <v/>
      </c>
      <c r="J1273">
        <f>IFERROR(PERCENTRANK(E:E,E1273),0)</f>
        <v/>
      </c>
      <c r="K1273">
        <f>IFERROR(1 - PERCENTRANK(F:F,F1273),0)</f>
        <v/>
      </c>
      <c r="L1273">
        <f>IFERROR(PERCENTRANK(G:G,G1273),0)</f>
        <v/>
      </c>
      <c r="M1273">
        <f>H1273*weightA+I1273*weightB+J1273*weightC+K1273*weightD+L1273*weightE</f>
        <v/>
      </c>
    </row>
    <row r="1274" spans="1:13">
      <c r="A1274">
        <f>RANK(M1274,M:M)</f>
        <v/>
      </c>
      <c r="C1274">
        <f>SUMIFS('Input - target event report'!H:H,'Input - target event report'!L:L,B1274,'Input - target event report'!D:D, "Private Investment")</f>
        <v/>
      </c>
      <c r="D1274">
        <f>IF(E1274&lt;2, "N/A", (MAXIFS('Input - target event report'!E:E,'Input - target event report'!L:L,B:B,'Input - target event report'!D:D,"Private Investment")-MINIFS('Input - target event report'!E:E,'Input - target event report'!L:L,B:B,'Input - target event report'!D:D,"Private Investment"))/(E1274-1))</f>
        <v/>
      </c>
      <c r="E1274">
        <f>COUNTIFS('Input - target event report'!L:L,B1274,'Input - target event report'!D:D, "Private Investment")</f>
        <v/>
      </c>
      <c r="F1274">
        <f>AVERAGEIF(INDEX('Input - companies list'!$A:$BG, 0, MATCH("Clusters 0",'Input - companies list'!$A$1:$BG$1, 0)),'Output - Cluster ranking'!B1274,INDEX('Input - companies list'!$A:$BG, 0, MATCH("Flow",'Input - companies list'!$A$1:$BG$1, 0)))</f>
        <v/>
      </c>
      <c r="G1274">
        <f>AVERAGEIF(INDEX('Input - companies list'!$A:$BG, 0, MATCH("Clusters 0",'Input - companies list'!$A$1:$BG$1, 0)),'Output - Cluster ranking'!B1274,INDEX('Input - companies list'!$A:$BG, 0, MATCH("Inter-Cluster Connectivity",'Input - companies list'!$A$1:$BG$1, 0)))</f>
        <v/>
      </c>
      <c r="H1274">
        <f>IFERROR(PERCENTRANK(C:C,C1274),0)</f>
        <v/>
      </c>
      <c r="I1274">
        <f>IFERROR(1 - PERCENTRANK(D:D,D1274),0)</f>
        <v/>
      </c>
      <c r="J1274">
        <f>IFERROR(PERCENTRANK(E:E,E1274),0)</f>
        <v/>
      </c>
      <c r="K1274">
        <f>IFERROR(1 - PERCENTRANK(F:F,F1274),0)</f>
        <v/>
      </c>
      <c r="L1274">
        <f>IFERROR(PERCENTRANK(G:G,G1274),0)</f>
        <v/>
      </c>
      <c r="M1274">
        <f>H1274*weightA+I1274*weightB+J1274*weightC+K1274*weightD+L1274*weightE</f>
        <v/>
      </c>
    </row>
    <row r="1275" spans="1:13">
      <c r="A1275">
        <f>RANK(M1275,M:M)</f>
        <v/>
      </c>
      <c r="C1275">
        <f>SUMIFS('Input - target event report'!H:H,'Input - target event report'!L:L,B1275,'Input - target event report'!D:D, "Private Investment")</f>
        <v/>
      </c>
      <c r="D1275">
        <f>IF(E1275&lt;2, "N/A", (MAXIFS('Input - target event report'!E:E,'Input - target event report'!L:L,B:B,'Input - target event report'!D:D,"Private Investment")-MINIFS('Input - target event report'!E:E,'Input - target event report'!L:L,B:B,'Input - target event report'!D:D,"Private Investment"))/(E1275-1))</f>
        <v/>
      </c>
      <c r="E1275">
        <f>COUNTIFS('Input - target event report'!L:L,B1275,'Input - target event report'!D:D, "Private Investment")</f>
        <v/>
      </c>
      <c r="F1275">
        <f>AVERAGEIF(INDEX('Input - companies list'!$A:$BG, 0, MATCH("Clusters 0",'Input - companies list'!$A$1:$BG$1, 0)),'Output - Cluster ranking'!B1275,INDEX('Input - companies list'!$A:$BG, 0, MATCH("Flow",'Input - companies list'!$A$1:$BG$1, 0)))</f>
        <v/>
      </c>
      <c r="G1275">
        <f>AVERAGEIF(INDEX('Input - companies list'!$A:$BG, 0, MATCH("Clusters 0",'Input - companies list'!$A$1:$BG$1, 0)),'Output - Cluster ranking'!B1275,INDEX('Input - companies list'!$A:$BG, 0, MATCH("Inter-Cluster Connectivity",'Input - companies list'!$A$1:$BG$1, 0)))</f>
        <v/>
      </c>
      <c r="H1275">
        <f>IFERROR(PERCENTRANK(C:C,C1275),0)</f>
        <v/>
      </c>
      <c r="I1275">
        <f>IFERROR(1 - PERCENTRANK(D:D,D1275),0)</f>
        <v/>
      </c>
      <c r="J1275">
        <f>IFERROR(PERCENTRANK(E:E,E1275),0)</f>
        <v/>
      </c>
      <c r="K1275">
        <f>IFERROR(1 - PERCENTRANK(F:F,F1275),0)</f>
        <v/>
      </c>
      <c r="L1275">
        <f>IFERROR(PERCENTRANK(G:G,G1275),0)</f>
        <v/>
      </c>
      <c r="M1275">
        <f>H1275*weightA+I1275*weightB+J1275*weightC+K1275*weightD+L1275*weightE</f>
        <v/>
      </c>
    </row>
    <row r="1276" spans="1:13">
      <c r="A1276">
        <f>RANK(M1276,M:M)</f>
        <v/>
      </c>
      <c r="C1276">
        <f>SUMIFS('Input - target event report'!H:H,'Input - target event report'!L:L,B1276,'Input - target event report'!D:D, "Private Investment")</f>
        <v/>
      </c>
      <c r="D1276">
        <f>IF(E1276&lt;2, "N/A", (MAXIFS('Input - target event report'!E:E,'Input - target event report'!L:L,B:B,'Input - target event report'!D:D,"Private Investment")-MINIFS('Input - target event report'!E:E,'Input - target event report'!L:L,B:B,'Input - target event report'!D:D,"Private Investment"))/(E1276-1))</f>
        <v/>
      </c>
      <c r="E1276">
        <f>COUNTIFS('Input - target event report'!L:L,B1276,'Input - target event report'!D:D, "Private Investment")</f>
        <v/>
      </c>
      <c r="F1276">
        <f>AVERAGEIF(INDEX('Input - companies list'!$A:$BG, 0, MATCH("Clusters 0",'Input - companies list'!$A$1:$BG$1, 0)),'Output - Cluster ranking'!B1276,INDEX('Input - companies list'!$A:$BG, 0, MATCH("Flow",'Input - companies list'!$A$1:$BG$1, 0)))</f>
        <v/>
      </c>
      <c r="G1276">
        <f>AVERAGEIF(INDEX('Input - companies list'!$A:$BG, 0, MATCH("Clusters 0",'Input - companies list'!$A$1:$BG$1, 0)),'Output - Cluster ranking'!B1276,INDEX('Input - companies list'!$A:$BG, 0, MATCH("Inter-Cluster Connectivity",'Input - companies list'!$A$1:$BG$1, 0)))</f>
        <v/>
      </c>
      <c r="H1276">
        <f>IFERROR(PERCENTRANK(C:C,C1276),0)</f>
        <v/>
      </c>
      <c r="I1276">
        <f>IFERROR(1 - PERCENTRANK(D:D,D1276),0)</f>
        <v/>
      </c>
      <c r="J1276">
        <f>IFERROR(PERCENTRANK(E:E,E1276),0)</f>
        <v/>
      </c>
      <c r="K1276">
        <f>IFERROR(1 - PERCENTRANK(F:F,F1276),0)</f>
        <v/>
      </c>
      <c r="L1276">
        <f>IFERROR(PERCENTRANK(G:G,G1276),0)</f>
        <v/>
      </c>
      <c r="M1276">
        <f>H1276*weightA+I1276*weightB+J1276*weightC+K1276*weightD+L1276*weightE</f>
        <v/>
      </c>
    </row>
    <row r="1277" spans="1:13">
      <c r="A1277">
        <f>RANK(M1277,M:M)</f>
        <v/>
      </c>
      <c r="C1277">
        <f>SUMIFS('Input - target event report'!H:H,'Input - target event report'!L:L,B1277,'Input - target event report'!D:D, "Private Investment")</f>
        <v/>
      </c>
      <c r="D1277">
        <f>IF(E1277&lt;2, "N/A", (MAXIFS('Input - target event report'!E:E,'Input - target event report'!L:L,B:B,'Input - target event report'!D:D,"Private Investment")-MINIFS('Input - target event report'!E:E,'Input - target event report'!L:L,B:B,'Input - target event report'!D:D,"Private Investment"))/(E1277-1))</f>
        <v/>
      </c>
      <c r="E1277">
        <f>COUNTIFS('Input - target event report'!L:L,B1277,'Input - target event report'!D:D, "Private Investment")</f>
        <v/>
      </c>
      <c r="F1277">
        <f>AVERAGEIF(INDEX('Input - companies list'!$A:$BG, 0, MATCH("Clusters 0",'Input - companies list'!$A$1:$BG$1, 0)),'Output - Cluster ranking'!B1277,INDEX('Input - companies list'!$A:$BG, 0, MATCH("Flow",'Input - companies list'!$A$1:$BG$1, 0)))</f>
        <v/>
      </c>
      <c r="G1277">
        <f>AVERAGEIF(INDEX('Input - companies list'!$A:$BG, 0, MATCH("Clusters 0",'Input - companies list'!$A$1:$BG$1, 0)),'Output - Cluster ranking'!B1277,INDEX('Input - companies list'!$A:$BG, 0, MATCH("Inter-Cluster Connectivity",'Input - companies list'!$A$1:$BG$1, 0)))</f>
        <v/>
      </c>
      <c r="H1277">
        <f>IFERROR(PERCENTRANK(C:C,C1277),0)</f>
        <v/>
      </c>
      <c r="I1277">
        <f>IFERROR(1 - PERCENTRANK(D:D,D1277),0)</f>
        <v/>
      </c>
      <c r="J1277">
        <f>IFERROR(PERCENTRANK(E:E,E1277),0)</f>
        <v/>
      </c>
      <c r="K1277">
        <f>IFERROR(1 - PERCENTRANK(F:F,F1277),0)</f>
        <v/>
      </c>
      <c r="L1277">
        <f>IFERROR(PERCENTRANK(G:G,G1277),0)</f>
        <v/>
      </c>
      <c r="M1277">
        <f>H1277*weightA+I1277*weightB+J1277*weightC+K1277*weightD+L1277*weightE</f>
        <v/>
      </c>
    </row>
    <row r="1278" spans="1:13">
      <c r="A1278">
        <f>RANK(M1278,M:M)</f>
        <v/>
      </c>
      <c r="C1278">
        <f>SUMIFS('Input - target event report'!H:H,'Input - target event report'!L:L,B1278,'Input - target event report'!D:D, "Private Investment")</f>
        <v/>
      </c>
      <c r="D1278">
        <f>IF(E1278&lt;2, "N/A", (MAXIFS('Input - target event report'!E:E,'Input - target event report'!L:L,B:B,'Input - target event report'!D:D,"Private Investment")-MINIFS('Input - target event report'!E:E,'Input - target event report'!L:L,B:B,'Input - target event report'!D:D,"Private Investment"))/(E1278-1))</f>
        <v/>
      </c>
      <c r="E1278">
        <f>COUNTIFS('Input - target event report'!L:L,B1278,'Input - target event report'!D:D, "Private Investment")</f>
        <v/>
      </c>
      <c r="F1278">
        <f>AVERAGEIF(INDEX('Input - companies list'!$A:$BG, 0, MATCH("Clusters 0",'Input - companies list'!$A$1:$BG$1, 0)),'Output - Cluster ranking'!B1278,INDEX('Input - companies list'!$A:$BG, 0, MATCH("Flow",'Input - companies list'!$A$1:$BG$1, 0)))</f>
        <v/>
      </c>
      <c r="G1278">
        <f>AVERAGEIF(INDEX('Input - companies list'!$A:$BG, 0, MATCH("Clusters 0",'Input - companies list'!$A$1:$BG$1, 0)),'Output - Cluster ranking'!B1278,INDEX('Input - companies list'!$A:$BG, 0, MATCH("Inter-Cluster Connectivity",'Input - companies list'!$A$1:$BG$1, 0)))</f>
        <v/>
      </c>
      <c r="H1278">
        <f>IFERROR(PERCENTRANK(C:C,C1278),0)</f>
        <v/>
      </c>
      <c r="I1278">
        <f>IFERROR(1 - PERCENTRANK(D:D,D1278),0)</f>
        <v/>
      </c>
      <c r="J1278">
        <f>IFERROR(PERCENTRANK(E:E,E1278),0)</f>
        <v/>
      </c>
      <c r="K1278">
        <f>IFERROR(1 - PERCENTRANK(F:F,F1278),0)</f>
        <v/>
      </c>
      <c r="L1278">
        <f>IFERROR(PERCENTRANK(G:G,G1278),0)</f>
        <v/>
      </c>
      <c r="M1278">
        <f>H1278*weightA+I1278*weightB+J1278*weightC+K1278*weightD+L1278*weightE</f>
        <v/>
      </c>
    </row>
    <row r="1279" spans="1:13">
      <c r="A1279">
        <f>RANK(M1279,M:M)</f>
        <v/>
      </c>
      <c r="C1279">
        <f>SUMIFS('Input - target event report'!H:H,'Input - target event report'!L:L,B1279,'Input - target event report'!D:D, "Private Investment")</f>
        <v/>
      </c>
      <c r="D1279">
        <f>IF(E1279&lt;2, "N/A", (MAXIFS('Input - target event report'!E:E,'Input - target event report'!L:L,B:B,'Input - target event report'!D:D,"Private Investment")-MINIFS('Input - target event report'!E:E,'Input - target event report'!L:L,B:B,'Input - target event report'!D:D,"Private Investment"))/(E1279-1))</f>
        <v/>
      </c>
      <c r="E1279">
        <f>COUNTIFS('Input - target event report'!L:L,B1279,'Input - target event report'!D:D, "Private Investment")</f>
        <v/>
      </c>
      <c r="F1279">
        <f>AVERAGEIF(INDEX('Input - companies list'!$A:$BG, 0, MATCH("Clusters 0",'Input - companies list'!$A$1:$BG$1, 0)),'Output - Cluster ranking'!B1279,INDEX('Input - companies list'!$A:$BG, 0, MATCH("Flow",'Input - companies list'!$A$1:$BG$1, 0)))</f>
        <v/>
      </c>
      <c r="G1279">
        <f>AVERAGEIF(INDEX('Input - companies list'!$A:$BG, 0, MATCH("Clusters 0",'Input - companies list'!$A$1:$BG$1, 0)),'Output - Cluster ranking'!B1279,INDEX('Input - companies list'!$A:$BG, 0, MATCH("Inter-Cluster Connectivity",'Input - companies list'!$A$1:$BG$1, 0)))</f>
        <v/>
      </c>
      <c r="H1279">
        <f>IFERROR(PERCENTRANK(C:C,C1279),0)</f>
        <v/>
      </c>
      <c r="I1279">
        <f>IFERROR(1 - PERCENTRANK(D:D,D1279),0)</f>
        <v/>
      </c>
      <c r="J1279">
        <f>IFERROR(PERCENTRANK(E:E,E1279),0)</f>
        <v/>
      </c>
      <c r="K1279">
        <f>IFERROR(1 - PERCENTRANK(F:F,F1279),0)</f>
        <v/>
      </c>
      <c r="L1279">
        <f>IFERROR(PERCENTRANK(G:G,G1279),0)</f>
        <v/>
      </c>
      <c r="M1279">
        <f>H1279*weightA+I1279*weightB+J1279*weightC+K1279*weightD+L1279*weightE</f>
        <v/>
      </c>
    </row>
    <row r="1280" spans="1:13">
      <c r="A1280">
        <f>RANK(M1280,M:M)</f>
        <v/>
      </c>
      <c r="C1280">
        <f>SUMIFS('Input - target event report'!H:H,'Input - target event report'!L:L,B1280,'Input - target event report'!D:D, "Private Investment")</f>
        <v/>
      </c>
      <c r="D1280">
        <f>IF(E1280&lt;2, "N/A", (MAXIFS('Input - target event report'!E:E,'Input - target event report'!L:L,B:B,'Input - target event report'!D:D,"Private Investment")-MINIFS('Input - target event report'!E:E,'Input - target event report'!L:L,B:B,'Input - target event report'!D:D,"Private Investment"))/(E1280-1))</f>
        <v/>
      </c>
      <c r="E1280">
        <f>COUNTIFS('Input - target event report'!L:L,B1280,'Input - target event report'!D:D, "Private Investment")</f>
        <v/>
      </c>
      <c r="F1280">
        <f>AVERAGEIF(INDEX('Input - companies list'!$A:$BG, 0, MATCH("Clusters 0",'Input - companies list'!$A$1:$BG$1, 0)),'Output - Cluster ranking'!B1280,INDEX('Input - companies list'!$A:$BG, 0, MATCH("Flow",'Input - companies list'!$A$1:$BG$1, 0)))</f>
        <v/>
      </c>
      <c r="G1280">
        <f>AVERAGEIF(INDEX('Input - companies list'!$A:$BG, 0, MATCH("Clusters 0",'Input - companies list'!$A$1:$BG$1, 0)),'Output - Cluster ranking'!B1280,INDEX('Input - companies list'!$A:$BG, 0, MATCH("Inter-Cluster Connectivity",'Input - companies list'!$A$1:$BG$1, 0)))</f>
        <v/>
      </c>
      <c r="H1280">
        <f>IFERROR(PERCENTRANK(C:C,C1280),0)</f>
        <v/>
      </c>
      <c r="I1280">
        <f>IFERROR(1 - PERCENTRANK(D:D,D1280),0)</f>
        <v/>
      </c>
      <c r="J1280">
        <f>IFERROR(PERCENTRANK(E:E,E1280),0)</f>
        <v/>
      </c>
      <c r="K1280">
        <f>IFERROR(1 - PERCENTRANK(F:F,F1280),0)</f>
        <v/>
      </c>
      <c r="L1280">
        <f>IFERROR(PERCENTRANK(G:G,G1280),0)</f>
        <v/>
      </c>
      <c r="M1280">
        <f>H1280*weightA+I1280*weightB+J1280*weightC+K1280*weightD+L1280*weightE</f>
        <v/>
      </c>
    </row>
    <row r="1281" spans="1:13">
      <c r="A1281">
        <f>RANK(M1281,M:M)</f>
        <v/>
      </c>
      <c r="C1281">
        <f>SUMIFS('Input - target event report'!H:H,'Input - target event report'!L:L,B1281,'Input - target event report'!D:D, "Private Investment")</f>
        <v/>
      </c>
      <c r="D1281">
        <f>IF(E1281&lt;2, "N/A", (MAXIFS('Input - target event report'!E:E,'Input - target event report'!L:L,B:B,'Input - target event report'!D:D,"Private Investment")-MINIFS('Input - target event report'!E:E,'Input - target event report'!L:L,B:B,'Input - target event report'!D:D,"Private Investment"))/(E1281-1))</f>
        <v/>
      </c>
      <c r="E1281">
        <f>COUNTIFS('Input - target event report'!L:L,B1281,'Input - target event report'!D:D, "Private Investment")</f>
        <v/>
      </c>
      <c r="F1281">
        <f>AVERAGEIF(INDEX('Input - companies list'!$A:$BG, 0, MATCH("Clusters 0",'Input - companies list'!$A$1:$BG$1, 0)),'Output - Cluster ranking'!B1281,INDEX('Input - companies list'!$A:$BG, 0, MATCH("Flow",'Input - companies list'!$A$1:$BG$1, 0)))</f>
        <v/>
      </c>
      <c r="G1281">
        <f>AVERAGEIF(INDEX('Input - companies list'!$A:$BG, 0, MATCH("Clusters 0",'Input - companies list'!$A$1:$BG$1, 0)),'Output - Cluster ranking'!B1281,INDEX('Input - companies list'!$A:$BG, 0, MATCH("Inter-Cluster Connectivity",'Input - companies list'!$A$1:$BG$1, 0)))</f>
        <v/>
      </c>
      <c r="H1281">
        <f>IFERROR(PERCENTRANK(C:C,C1281),0)</f>
        <v/>
      </c>
      <c r="I1281">
        <f>IFERROR(1 - PERCENTRANK(D:D,D1281),0)</f>
        <v/>
      </c>
      <c r="J1281">
        <f>IFERROR(PERCENTRANK(E:E,E1281),0)</f>
        <v/>
      </c>
      <c r="K1281">
        <f>IFERROR(1 - PERCENTRANK(F:F,F1281),0)</f>
        <v/>
      </c>
      <c r="L1281">
        <f>IFERROR(PERCENTRANK(G:G,G1281),0)</f>
        <v/>
      </c>
      <c r="M1281">
        <f>H1281*weightA+I1281*weightB+J1281*weightC+K1281*weightD+L1281*weightE</f>
        <v/>
      </c>
    </row>
    <row r="1282" spans="1:13">
      <c r="A1282">
        <f>RANK(M1282,M:M)</f>
        <v/>
      </c>
      <c r="C1282">
        <f>SUMIFS('Input - target event report'!H:H,'Input - target event report'!L:L,B1282,'Input - target event report'!D:D, "Private Investment")</f>
        <v/>
      </c>
      <c r="D1282">
        <f>IF(E1282&lt;2, "N/A", (MAXIFS('Input - target event report'!E:E,'Input - target event report'!L:L,B:B,'Input - target event report'!D:D,"Private Investment")-MINIFS('Input - target event report'!E:E,'Input - target event report'!L:L,B:B,'Input - target event report'!D:D,"Private Investment"))/(E1282-1))</f>
        <v/>
      </c>
      <c r="E1282">
        <f>COUNTIFS('Input - target event report'!L:L,B1282,'Input - target event report'!D:D, "Private Investment")</f>
        <v/>
      </c>
      <c r="F1282">
        <f>AVERAGEIF(INDEX('Input - companies list'!$A:$BG, 0, MATCH("Clusters 0",'Input - companies list'!$A$1:$BG$1, 0)),'Output - Cluster ranking'!B1282,INDEX('Input - companies list'!$A:$BG, 0, MATCH("Flow",'Input - companies list'!$A$1:$BG$1, 0)))</f>
        <v/>
      </c>
      <c r="G1282">
        <f>AVERAGEIF(INDEX('Input - companies list'!$A:$BG, 0, MATCH("Clusters 0",'Input - companies list'!$A$1:$BG$1, 0)),'Output - Cluster ranking'!B1282,INDEX('Input - companies list'!$A:$BG, 0, MATCH("Inter-Cluster Connectivity",'Input - companies list'!$A$1:$BG$1, 0)))</f>
        <v/>
      </c>
      <c r="H1282">
        <f>IFERROR(PERCENTRANK(C:C,C1282),0)</f>
        <v/>
      </c>
      <c r="I1282">
        <f>IFERROR(1 - PERCENTRANK(D:D,D1282),0)</f>
        <v/>
      </c>
      <c r="J1282">
        <f>IFERROR(PERCENTRANK(E:E,E1282),0)</f>
        <v/>
      </c>
      <c r="K1282">
        <f>IFERROR(1 - PERCENTRANK(F:F,F1282),0)</f>
        <v/>
      </c>
      <c r="L1282">
        <f>IFERROR(PERCENTRANK(G:G,G1282),0)</f>
        <v/>
      </c>
      <c r="M1282">
        <f>H1282*weightA+I1282*weightB+J1282*weightC+K1282*weightD+L1282*weightE</f>
        <v/>
      </c>
    </row>
    <row r="1283" spans="1:13">
      <c r="A1283">
        <f>RANK(M1283,M:M)</f>
        <v/>
      </c>
      <c r="C1283">
        <f>SUMIFS('Input - target event report'!H:H,'Input - target event report'!L:L,B1283,'Input - target event report'!D:D, "Private Investment")</f>
        <v/>
      </c>
      <c r="D1283">
        <f>IF(E1283&lt;2, "N/A", (MAXIFS('Input - target event report'!E:E,'Input - target event report'!L:L,B:B,'Input - target event report'!D:D,"Private Investment")-MINIFS('Input - target event report'!E:E,'Input - target event report'!L:L,B:B,'Input - target event report'!D:D,"Private Investment"))/(E1283-1))</f>
        <v/>
      </c>
      <c r="E1283">
        <f>COUNTIFS('Input - target event report'!L:L,B1283,'Input - target event report'!D:D, "Private Investment")</f>
        <v/>
      </c>
      <c r="F1283">
        <f>AVERAGEIF(INDEX('Input - companies list'!$A:$BG, 0, MATCH("Clusters 0",'Input - companies list'!$A$1:$BG$1, 0)),'Output - Cluster ranking'!B1283,INDEX('Input - companies list'!$A:$BG, 0, MATCH("Flow",'Input - companies list'!$A$1:$BG$1, 0)))</f>
        <v/>
      </c>
      <c r="G1283">
        <f>AVERAGEIF(INDEX('Input - companies list'!$A:$BG, 0, MATCH("Clusters 0",'Input - companies list'!$A$1:$BG$1, 0)),'Output - Cluster ranking'!B1283,INDEX('Input - companies list'!$A:$BG, 0, MATCH("Inter-Cluster Connectivity",'Input - companies list'!$A$1:$BG$1, 0)))</f>
        <v/>
      </c>
      <c r="H1283">
        <f>IFERROR(PERCENTRANK(C:C,C1283),0)</f>
        <v/>
      </c>
      <c r="I1283">
        <f>IFERROR(1 - PERCENTRANK(D:D,D1283),0)</f>
        <v/>
      </c>
      <c r="J1283">
        <f>IFERROR(PERCENTRANK(E:E,E1283),0)</f>
        <v/>
      </c>
      <c r="K1283">
        <f>IFERROR(1 - PERCENTRANK(F:F,F1283),0)</f>
        <v/>
      </c>
      <c r="L1283">
        <f>IFERROR(PERCENTRANK(G:G,G1283),0)</f>
        <v/>
      </c>
      <c r="M1283">
        <f>H1283*weightA+I1283*weightB+J1283*weightC+K1283*weightD+L1283*weightE</f>
        <v/>
      </c>
    </row>
    <row r="1284" spans="1:13">
      <c r="A1284">
        <f>RANK(M1284,M:M)</f>
        <v/>
      </c>
      <c r="C1284">
        <f>SUMIFS('Input - target event report'!H:H,'Input - target event report'!L:L,B1284,'Input - target event report'!D:D, "Private Investment")</f>
        <v/>
      </c>
      <c r="D1284">
        <f>IF(E1284&lt;2, "N/A", (MAXIFS('Input - target event report'!E:E,'Input - target event report'!L:L,B:B,'Input - target event report'!D:D,"Private Investment")-MINIFS('Input - target event report'!E:E,'Input - target event report'!L:L,B:B,'Input - target event report'!D:D,"Private Investment"))/(E1284-1))</f>
        <v/>
      </c>
      <c r="E1284">
        <f>COUNTIFS('Input - target event report'!L:L,B1284,'Input - target event report'!D:D, "Private Investment")</f>
        <v/>
      </c>
      <c r="F1284">
        <f>AVERAGEIF(INDEX('Input - companies list'!$A:$BG, 0, MATCH("Clusters 0",'Input - companies list'!$A$1:$BG$1, 0)),'Output - Cluster ranking'!B1284,INDEX('Input - companies list'!$A:$BG, 0, MATCH("Flow",'Input - companies list'!$A$1:$BG$1, 0)))</f>
        <v/>
      </c>
      <c r="G1284">
        <f>AVERAGEIF(INDEX('Input - companies list'!$A:$BG, 0, MATCH("Clusters 0",'Input - companies list'!$A$1:$BG$1, 0)),'Output - Cluster ranking'!B1284,INDEX('Input - companies list'!$A:$BG, 0, MATCH("Inter-Cluster Connectivity",'Input - companies list'!$A$1:$BG$1, 0)))</f>
        <v/>
      </c>
      <c r="H1284">
        <f>IFERROR(PERCENTRANK(C:C,C1284),0)</f>
        <v/>
      </c>
      <c r="I1284">
        <f>IFERROR(1 - PERCENTRANK(D:D,D1284),0)</f>
        <v/>
      </c>
      <c r="J1284">
        <f>IFERROR(PERCENTRANK(E:E,E1284),0)</f>
        <v/>
      </c>
      <c r="K1284">
        <f>IFERROR(1 - PERCENTRANK(F:F,F1284),0)</f>
        <v/>
      </c>
      <c r="L1284">
        <f>IFERROR(PERCENTRANK(G:G,G1284),0)</f>
        <v/>
      </c>
      <c r="M1284">
        <f>H1284*weightA+I1284*weightB+J1284*weightC+K1284*weightD+L1284*weightE</f>
        <v/>
      </c>
    </row>
    <row r="1285" spans="1:13">
      <c r="A1285">
        <f>RANK(M1285,M:M)</f>
        <v/>
      </c>
      <c r="C1285">
        <f>SUMIFS('Input - target event report'!H:H,'Input - target event report'!L:L,B1285,'Input - target event report'!D:D, "Private Investment")</f>
        <v/>
      </c>
      <c r="D1285">
        <f>IF(E1285&lt;2, "N/A", (MAXIFS('Input - target event report'!E:E,'Input - target event report'!L:L,B:B,'Input - target event report'!D:D,"Private Investment")-MINIFS('Input - target event report'!E:E,'Input - target event report'!L:L,B:B,'Input - target event report'!D:D,"Private Investment"))/(E1285-1))</f>
        <v/>
      </c>
      <c r="E1285">
        <f>COUNTIFS('Input - target event report'!L:L,B1285,'Input - target event report'!D:D, "Private Investment")</f>
        <v/>
      </c>
      <c r="F1285">
        <f>AVERAGEIF(INDEX('Input - companies list'!$A:$BG, 0, MATCH("Clusters 0",'Input - companies list'!$A$1:$BG$1, 0)),'Output - Cluster ranking'!B1285,INDEX('Input - companies list'!$A:$BG, 0, MATCH("Flow",'Input - companies list'!$A$1:$BG$1, 0)))</f>
        <v/>
      </c>
      <c r="G1285">
        <f>AVERAGEIF(INDEX('Input - companies list'!$A:$BG, 0, MATCH("Clusters 0",'Input - companies list'!$A$1:$BG$1, 0)),'Output - Cluster ranking'!B1285,INDEX('Input - companies list'!$A:$BG, 0, MATCH("Inter-Cluster Connectivity",'Input - companies list'!$A$1:$BG$1, 0)))</f>
        <v/>
      </c>
      <c r="H1285">
        <f>IFERROR(PERCENTRANK(C:C,C1285),0)</f>
        <v/>
      </c>
      <c r="I1285">
        <f>IFERROR(1 - PERCENTRANK(D:D,D1285),0)</f>
        <v/>
      </c>
      <c r="J1285">
        <f>IFERROR(PERCENTRANK(E:E,E1285),0)</f>
        <v/>
      </c>
      <c r="K1285">
        <f>IFERROR(1 - PERCENTRANK(F:F,F1285),0)</f>
        <v/>
      </c>
      <c r="L1285">
        <f>IFERROR(PERCENTRANK(G:G,G1285),0)</f>
        <v/>
      </c>
      <c r="M1285">
        <f>H1285*weightA+I1285*weightB+J1285*weightC+K1285*weightD+L1285*weightE</f>
        <v/>
      </c>
    </row>
    <row r="1286" spans="1:13">
      <c r="A1286">
        <f>RANK(M1286,M:M)</f>
        <v/>
      </c>
      <c r="C1286">
        <f>SUMIFS('Input - target event report'!H:H,'Input - target event report'!L:L,B1286,'Input - target event report'!D:D, "Private Investment")</f>
        <v/>
      </c>
      <c r="D1286">
        <f>IF(E1286&lt;2, "N/A", (MAXIFS('Input - target event report'!E:E,'Input - target event report'!L:L,B:B,'Input - target event report'!D:D,"Private Investment")-MINIFS('Input - target event report'!E:E,'Input - target event report'!L:L,B:B,'Input - target event report'!D:D,"Private Investment"))/(E1286-1))</f>
        <v/>
      </c>
      <c r="E1286">
        <f>COUNTIFS('Input - target event report'!L:L,B1286,'Input - target event report'!D:D, "Private Investment")</f>
        <v/>
      </c>
      <c r="F1286">
        <f>AVERAGEIF(INDEX('Input - companies list'!$A:$BG, 0, MATCH("Clusters 0",'Input - companies list'!$A$1:$BG$1, 0)),'Output - Cluster ranking'!B1286,INDEX('Input - companies list'!$A:$BG, 0, MATCH("Flow",'Input - companies list'!$A$1:$BG$1, 0)))</f>
        <v/>
      </c>
      <c r="G1286">
        <f>AVERAGEIF(INDEX('Input - companies list'!$A:$BG, 0, MATCH("Clusters 0",'Input - companies list'!$A$1:$BG$1, 0)),'Output - Cluster ranking'!B1286,INDEX('Input - companies list'!$A:$BG, 0, MATCH("Inter-Cluster Connectivity",'Input - companies list'!$A$1:$BG$1, 0)))</f>
        <v/>
      </c>
      <c r="H1286">
        <f>IFERROR(PERCENTRANK(C:C,C1286),0)</f>
        <v/>
      </c>
      <c r="I1286">
        <f>IFERROR(1 - PERCENTRANK(D:D,D1286),0)</f>
        <v/>
      </c>
      <c r="J1286">
        <f>IFERROR(PERCENTRANK(E:E,E1286),0)</f>
        <v/>
      </c>
      <c r="K1286">
        <f>IFERROR(1 - PERCENTRANK(F:F,F1286),0)</f>
        <v/>
      </c>
      <c r="L1286">
        <f>IFERROR(PERCENTRANK(G:G,G1286),0)</f>
        <v/>
      </c>
      <c r="M1286">
        <f>H1286*weightA+I1286*weightB+J1286*weightC+K1286*weightD+L1286*weightE</f>
        <v/>
      </c>
    </row>
    <row r="1287" spans="1:13">
      <c r="A1287">
        <f>RANK(M1287,M:M)</f>
        <v/>
      </c>
      <c r="C1287">
        <f>SUMIFS('Input - target event report'!H:H,'Input - target event report'!L:L,B1287,'Input - target event report'!D:D, "Private Investment")</f>
        <v/>
      </c>
      <c r="D1287">
        <f>IF(E1287&lt;2, "N/A", (MAXIFS('Input - target event report'!E:E,'Input - target event report'!L:L,B:B,'Input - target event report'!D:D,"Private Investment")-MINIFS('Input - target event report'!E:E,'Input - target event report'!L:L,B:B,'Input - target event report'!D:D,"Private Investment"))/(E1287-1))</f>
        <v/>
      </c>
      <c r="E1287">
        <f>COUNTIFS('Input - target event report'!L:L,B1287,'Input - target event report'!D:D, "Private Investment")</f>
        <v/>
      </c>
      <c r="F1287">
        <f>AVERAGEIF(INDEX('Input - companies list'!$A:$BG, 0, MATCH("Clusters 0",'Input - companies list'!$A$1:$BG$1, 0)),'Output - Cluster ranking'!B1287,INDEX('Input - companies list'!$A:$BG, 0, MATCH("Flow",'Input - companies list'!$A$1:$BG$1, 0)))</f>
        <v/>
      </c>
      <c r="G1287">
        <f>AVERAGEIF(INDEX('Input - companies list'!$A:$BG, 0, MATCH("Clusters 0",'Input - companies list'!$A$1:$BG$1, 0)),'Output - Cluster ranking'!B1287,INDEX('Input - companies list'!$A:$BG, 0, MATCH("Inter-Cluster Connectivity",'Input - companies list'!$A$1:$BG$1, 0)))</f>
        <v/>
      </c>
      <c r="H1287">
        <f>IFERROR(PERCENTRANK(C:C,C1287),0)</f>
        <v/>
      </c>
      <c r="I1287">
        <f>IFERROR(1 - PERCENTRANK(D:D,D1287),0)</f>
        <v/>
      </c>
      <c r="J1287">
        <f>IFERROR(PERCENTRANK(E:E,E1287),0)</f>
        <v/>
      </c>
      <c r="K1287">
        <f>IFERROR(1 - PERCENTRANK(F:F,F1287),0)</f>
        <v/>
      </c>
      <c r="L1287">
        <f>IFERROR(PERCENTRANK(G:G,G1287),0)</f>
        <v/>
      </c>
      <c r="M1287">
        <f>H1287*weightA+I1287*weightB+J1287*weightC+K1287*weightD+L1287*weightE</f>
        <v/>
      </c>
    </row>
    <row r="1288" spans="1:13">
      <c r="A1288">
        <f>RANK(M1288,M:M)</f>
        <v/>
      </c>
      <c r="C1288">
        <f>SUMIFS('Input - target event report'!H:H,'Input - target event report'!L:L,B1288,'Input - target event report'!D:D, "Private Investment")</f>
        <v/>
      </c>
      <c r="D1288">
        <f>IF(E1288&lt;2, "N/A", (MAXIFS('Input - target event report'!E:E,'Input - target event report'!L:L,B:B,'Input - target event report'!D:D,"Private Investment")-MINIFS('Input - target event report'!E:E,'Input - target event report'!L:L,B:B,'Input - target event report'!D:D,"Private Investment"))/(E1288-1))</f>
        <v/>
      </c>
      <c r="E1288">
        <f>COUNTIFS('Input - target event report'!L:L,B1288,'Input - target event report'!D:D, "Private Investment")</f>
        <v/>
      </c>
      <c r="F1288">
        <f>AVERAGEIF(INDEX('Input - companies list'!$A:$BG, 0, MATCH("Clusters 0",'Input - companies list'!$A$1:$BG$1, 0)),'Output - Cluster ranking'!B1288,INDEX('Input - companies list'!$A:$BG, 0, MATCH("Flow",'Input - companies list'!$A$1:$BG$1, 0)))</f>
        <v/>
      </c>
      <c r="G1288">
        <f>AVERAGEIF(INDEX('Input - companies list'!$A:$BG, 0, MATCH("Clusters 0",'Input - companies list'!$A$1:$BG$1, 0)),'Output - Cluster ranking'!B1288,INDEX('Input - companies list'!$A:$BG, 0, MATCH("Inter-Cluster Connectivity",'Input - companies list'!$A$1:$BG$1, 0)))</f>
        <v/>
      </c>
      <c r="H1288">
        <f>IFERROR(PERCENTRANK(C:C,C1288),0)</f>
        <v/>
      </c>
      <c r="I1288">
        <f>IFERROR(1 - PERCENTRANK(D:D,D1288),0)</f>
        <v/>
      </c>
      <c r="J1288">
        <f>IFERROR(PERCENTRANK(E:E,E1288),0)</f>
        <v/>
      </c>
      <c r="K1288">
        <f>IFERROR(1 - PERCENTRANK(F:F,F1288),0)</f>
        <v/>
      </c>
      <c r="L1288">
        <f>IFERROR(PERCENTRANK(G:G,G1288),0)</f>
        <v/>
      </c>
      <c r="M1288">
        <f>H1288*weightA+I1288*weightB+J1288*weightC+K1288*weightD+L1288*weightE</f>
        <v/>
      </c>
    </row>
    <row r="1289" spans="1:13">
      <c r="A1289">
        <f>RANK(M1289,M:M)</f>
        <v/>
      </c>
      <c r="C1289">
        <f>SUMIFS('Input - target event report'!H:H,'Input - target event report'!L:L,B1289,'Input - target event report'!D:D, "Private Investment")</f>
        <v/>
      </c>
      <c r="D1289">
        <f>IF(E1289&lt;2, "N/A", (MAXIFS('Input - target event report'!E:E,'Input - target event report'!L:L,B:B,'Input - target event report'!D:D,"Private Investment")-MINIFS('Input - target event report'!E:E,'Input - target event report'!L:L,B:B,'Input - target event report'!D:D,"Private Investment"))/(E1289-1))</f>
        <v/>
      </c>
      <c r="E1289">
        <f>COUNTIFS('Input - target event report'!L:L,B1289,'Input - target event report'!D:D, "Private Investment")</f>
        <v/>
      </c>
      <c r="F1289">
        <f>AVERAGEIF(INDEX('Input - companies list'!$A:$BG, 0, MATCH("Clusters 0",'Input - companies list'!$A$1:$BG$1, 0)),'Output - Cluster ranking'!B1289,INDEX('Input - companies list'!$A:$BG, 0, MATCH("Flow",'Input - companies list'!$A$1:$BG$1, 0)))</f>
        <v/>
      </c>
      <c r="G1289">
        <f>AVERAGEIF(INDEX('Input - companies list'!$A:$BG, 0, MATCH("Clusters 0",'Input - companies list'!$A$1:$BG$1, 0)),'Output - Cluster ranking'!B1289,INDEX('Input - companies list'!$A:$BG, 0, MATCH("Inter-Cluster Connectivity",'Input - companies list'!$A$1:$BG$1, 0)))</f>
        <v/>
      </c>
      <c r="H1289">
        <f>IFERROR(PERCENTRANK(C:C,C1289),0)</f>
        <v/>
      </c>
      <c r="I1289">
        <f>IFERROR(1 - PERCENTRANK(D:D,D1289),0)</f>
        <v/>
      </c>
      <c r="J1289">
        <f>IFERROR(PERCENTRANK(E:E,E1289),0)</f>
        <v/>
      </c>
      <c r="K1289">
        <f>IFERROR(1 - PERCENTRANK(F:F,F1289),0)</f>
        <v/>
      </c>
      <c r="L1289">
        <f>IFERROR(PERCENTRANK(G:G,G1289),0)</f>
        <v/>
      </c>
      <c r="M1289">
        <f>H1289*weightA+I1289*weightB+J1289*weightC+K1289*weightD+L1289*weightE</f>
        <v/>
      </c>
    </row>
    <row r="1290" spans="1:13">
      <c r="A1290">
        <f>RANK(M1290,M:M)</f>
        <v/>
      </c>
      <c r="C1290">
        <f>SUMIFS('Input - target event report'!H:H,'Input - target event report'!L:L,B1290,'Input - target event report'!D:D, "Private Investment")</f>
        <v/>
      </c>
      <c r="D1290">
        <f>IF(E1290&lt;2, "N/A", (MAXIFS('Input - target event report'!E:E,'Input - target event report'!L:L,B:B,'Input - target event report'!D:D,"Private Investment")-MINIFS('Input - target event report'!E:E,'Input - target event report'!L:L,B:B,'Input - target event report'!D:D,"Private Investment"))/(E1290-1))</f>
        <v/>
      </c>
      <c r="E1290">
        <f>COUNTIFS('Input - target event report'!L:L,B1290,'Input - target event report'!D:D, "Private Investment")</f>
        <v/>
      </c>
      <c r="F1290">
        <f>AVERAGEIF(INDEX('Input - companies list'!$A:$BG, 0, MATCH("Clusters 0",'Input - companies list'!$A$1:$BG$1, 0)),'Output - Cluster ranking'!B1290,INDEX('Input - companies list'!$A:$BG, 0, MATCH("Flow",'Input - companies list'!$A$1:$BG$1, 0)))</f>
        <v/>
      </c>
      <c r="G1290">
        <f>AVERAGEIF(INDEX('Input - companies list'!$A:$BG, 0, MATCH("Clusters 0",'Input - companies list'!$A$1:$BG$1, 0)),'Output - Cluster ranking'!B1290,INDEX('Input - companies list'!$A:$BG, 0, MATCH("Inter-Cluster Connectivity",'Input - companies list'!$A$1:$BG$1, 0)))</f>
        <v/>
      </c>
      <c r="H1290">
        <f>IFERROR(PERCENTRANK(C:C,C1290),0)</f>
        <v/>
      </c>
      <c r="I1290">
        <f>IFERROR(1 - PERCENTRANK(D:D,D1290),0)</f>
        <v/>
      </c>
      <c r="J1290">
        <f>IFERROR(PERCENTRANK(E:E,E1290),0)</f>
        <v/>
      </c>
      <c r="K1290">
        <f>IFERROR(1 - PERCENTRANK(F:F,F1290),0)</f>
        <v/>
      </c>
      <c r="L1290">
        <f>IFERROR(PERCENTRANK(G:G,G1290),0)</f>
        <v/>
      </c>
      <c r="M1290">
        <f>H1290*weightA+I1290*weightB+J1290*weightC+K1290*weightD+L1290*weightE</f>
        <v/>
      </c>
    </row>
    <row r="1291" spans="1:13">
      <c r="A1291">
        <f>RANK(M1291,M:M)</f>
        <v/>
      </c>
      <c r="C1291">
        <f>SUMIFS('Input - target event report'!H:H,'Input - target event report'!L:L,B1291,'Input - target event report'!D:D, "Private Investment")</f>
        <v/>
      </c>
      <c r="D1291">
        <f>IF(E1291&lt;2, "N/A", (MAXIFS('Input - target event report'!E:E,'Input - target event report'!L:L,B:B,'Input - target event report'!D:D,"Private Investment")-MINIFS('Input - target event report'!E:E,'Input - target event report'!L:L,B:B,'Input - target event report'!D:D,"Private Investment"))/(E1291-1))</f>
        <v/>
      </c>
      <c r="E1291">
        <f>COUNTIFS('Input - target event report'!L:L,B1291,'Input - target event report'!D:D, "Private Investment")</f>
        <v/>
      </c>
      <c r="F1291">
        <f>AVERAGEIF(INDEX('Input - companies list'!$A:$BG, 0, MATCH("Clusters 0",'Input - companies list'!$A$1:$BG$1, 0)),'Output - Cluster ranking'!B1291,INDEX('Input - companies list'!$A:$BG, 0, MATCH("Flow",'Input - companies list'!$A$1:$BG$1, 0)))</f>
        <v/>
      </c>
      <c r="G1291">
        <f>AVERAGEIF(INDEX('Input - companies list'!$A:$BG, 0, MATCH("Clusters 0",'Input - companies list'!$A$1:$BG$1, 0)),'Output - Cluster ranking'!B1291,INDEX('Input - companies list'!$A:$BG, 0, MATCH("Inter-Cluster Connectivity",'Input - companies list'!$A$1:$BG$1, 0)))</f>
        <v/>
      </c>
      <c r="H1291">
        <f>IFERROR(PERCENTRANK(C:C,C1291),0)</f>
        <v/>
      </c>
      <c r="I1291">
        <f>IFERROR(1 - PERCENTRANK(D:D,D1291),0)</f>
        <v/>
      </c>
      <c r="J1291">
        <f>IFERROR(PERCENTRANK(E:E,E1291),0)</f>
        <v/>
      </c>
      <c r="K1291">
        <f>IFERROR(1 - PERCENTRANK(F:F,F1291),0)</f>
        <v/>
      </c>
      <c r="L1291">
        <f>IFERROR(PERCENTRANK(G:G,G1291),0)</f>
        <v/>
      </c>
      <c r="M1291">
        <f>H1291*weightA+I1291*weightB+J1291*weightC+K1291*weightD+L1291*weightE</f>
        <v/>
      </c>
    </row>
    <row r="1292" spans="1:13">
      <c r="A1292">
        <f>RANK(M1292,M:M)</f>
        <v/>
      </c>
      <c r="C1292">
        <f>SUMIFS('Input - target event report'!H:H,'Input - target event report'!L:L,B1292,'Input - target event report'!D:D, "Private Investment")</f>
        <v/>
      </c>
      <c r="D1292">
        <f>IF(E1292&lt;2, "N/A", (MAXIFS('Input - target event report'!E:E,'Input - target event report'!L:L,B:B,'Input - target event report'!D:D,"Private Investment")-MINIFS('Input - target event report'!E:E,'Input - target event report'!L:L,B:B,'Input - target event report'!D:D,"Private Investment"))/(E1292-1))</f>
        <v/>
      </c>
      <c r="E1292">
        <f>COUNTIFS('Input - target event report'!L:L,B1292,'Input - target event report'!D:D, "Private Investment")</f>
        <v/>
      </c>
      <c r="F1292">
        <f>AVERAGEIF(INDEX('Input - companies list'!$A:$BG, 0, MATCH("Clusters 0",'Input - companies list'!$A$1:$BG$1, 0)),'Output - Cluster ranking'!B1292,INDEX('Input - companies list'!$A:$BG, 0, MATCH("Flow",'Input - companies list'!$A$1:$BG$1, 0)))</f>
        <v/>
      </c>
      <c r="G1292">
        <f>AVERAGEIF(INDEX('Input - companies list'!$A:$BG, 0, MATCH("Clusters 0",'Input - companies list'!$A$1:$BG$1, 0)),'Output - Cluster ranking'!B1292,INDEX('Input - companies list'!$A:$BG, 0, MATCH("Inter-Cluster Connectivity",'Input - companies list'!$A$1:$BG$1, 0)))</f>
        <v/>
      </c>
      <c r="H1292">
        <f>IFERROR(PERCENTRANK(C:C,C1292),0)</f>
        <v/>
      </c>
      <c r="I1292">
        <f>IFERROR(1 - PERCENTRANK(D:D,D1292),0)</f>
        <v/>
      </c>
      <c r="J1292">
        <f>IFERROR(PERCENTRANK(E:E,E1292),0)</f>
        <v/>
      </c>
      <c r="K1292">
        <f>IFERROR(1 - PERCENTRANK(F:F,F1292),0)</f>
        <v/>
      </c>
      <c r="L1292">
        <f>IFERROR(PERCENTRANK(G:G,G1292),0)</f>
        <v/>
      </c>
      <c r="M1292">
        <f>H1292*weightA+I1292*weightB+J1292*weightC+K1292*weightD+L1292*weightE</f>
        <v/>
      </c>
    </row>
    <row r="1293" spans="1:13">
      <c r="A1293">
        <f>RANK(M1293,M:M)</f>
        <v/>
      </c>
      <c r="C1293">
        <f>SUMIFS('Input - target event report'!H:H,'Input - target event report'!L:L,B1293,'Input - target event report'!D:D, "Private Investment")</f>
        <v/>
      </c>
      <c r="D1293">
        <f>IF(E1293&lt;2, "N/A", (MAXIFS('Input - target event report'!E:E,'Input - target event report'!L:L,B:B,'Input - target event report'!D:D,"Private Investment")-MINIFS('Input - target event report'!E:E,'Input - target event report'!L:L,B:B,'Input - target event report'!D:D,"Private Investment"))/(E1293-1))</f>
        <v/>
      </c>
      <c r="E1293">
        <f>COUNTIFS('Input - target event report'!L:L,B1293,'Input - target event report'!D:D, "Private Investment")</f>
        <v/>
      </c>
      <c r="F1293">
        <f>AVERAGEIF(INDEX('Input - companies list'!$A:$BG, 0, MATCH("Clusters 0",'Input - companies list'!$A$1:$BG$1, 0)),'Output - Cluster ranking'!B1293,INDEX('Input - companies list'!$A:$BG, 0, MATCH("Flow",'Input - companies list'!$A$1:$BG$1, 0)))</f>
        <v/>
      </c>
      <c r="G1293">
        <f>AVERAGEIF(INDEX('Input - companies list'!$A:$BG, 0, MATCH("Clusters 0",'Input - companies list'!$A$1:$BG$1, 0)),'Output - Cluster ranking'!B1293,INDEX('Input - companies list'!$A:$BG, 0, MATCH("Inter-Cluster Connectivity",'Input - companies list'!$A$1:$BG$1, 0)))</f>
        <v/>
      </c>
      <c r="H1293">
        <f>IFERROR(PERCENTRANK(C:C,C1293),0)</f>
        <v/>
      </c>
      <c r="I1293">
        <f>IFERROR(1 - PERCENTRANK(D:D,D1293),0)</f>
        <v/>
      </c>
      <c r="J1293">
        <f>IFERROR(PERCENTRANK(E:E,E1293),0)</f>
        <v/>
      </c>
      <c r="K1293">
        <f>IFERROR(1 - PERCENTRANK(F:F,F1293),0)</f>
        <v/>
      </c>
      <c r="L1293">
        <f>IFERROR(PERCENTRANK(G:G,G1293),0)</f>
        <v/>
      </c>
      <c r="M1293">
        <f>H1293*weightA+I1293*weightB+J1293*weightC+K1293*weightD+L1293*weightE</f>
        <v/>
      </c>
    </row>
    <row r="1294" spans="1:13">
      <c r="A1294">
        <f>RANK(M1294,M:M)</f>
        <v/>
      </c>
      <c r="C1294">
        <f>SUMIFS('Input - target event report'!H:H,'Input - target event report'!L:L,B1294,'Input - target event report'!D:D, "Private Investment")</f>
        <v/>
      </c>
      <c r="D1294">
        <f>IF(E1294&lt;2, "N/A", (MAXIFS('Input - target event report'!E:E,'Input - target event report'!L:L,B:B,'Input - target event report'!D:D,"Private Investment")-MINIFS('Input - target event report'!E:E,'Input - target event report'!L:L,B:B,'Input - target event report'!D:D,"Private Investment"))/(E1294-1))</f>
        <v/>
      </c>
      <c r="E1294">
        <f>COUNTIFS('Input - target event report'!L:L,B1294,'Input - target event report'!D:D, "Private Investment")</f>
        <v/>
      </c>
      <c r="F1294">
        <f>AVERAGEIF(INDEX('Input - companies list'!$A:$BG, 0, MATCH("Clusters 0",'Input - companies list'!$A$1:$BG$1, 0)),'Output - Cluster ranking'!B1294,INDEX('Input - companies list'!$A:$BG, 0, MATCH("Flow",'Input - companies list'!$A$1:$BG$1, 0)))</f>
        <v/>
      </c>
      <c r="G1294">
        <f>AVERAGEIF(INDEX('Input - companies list'!$A:$BG, 0, MATCH("Clusters 0",'Input - companies list'!$A$1:$BG$1, 0)),'Output - Cluster ranking'!B1294,INDEX('Input - companies list'!$A:$BG, 0, MATCH("Inter-Cluster Connectivity",'Input - companies list'!$A$1:$BG$1, 0)))</f>
        <v/>
      </c>
      <c r="H1294">
        <f>IFERROR(PERCENTRANK(C:C,C1294),0)</f>
        <v/>
      </c>
      <c r="I1294">
        <f>IFERROR(1 - PERCENTRANK(D:D,D1294),0)</f>
        <v/>
      </c>
      <c r="J1294">
        <f>IFERROR(PERCENTRANK(E:E,E1294),0)</f>
        <v/>
      </c>
      <c r="K1294">
        <f>IFERROR(1 - PERCENTRANK(F:F,F1294),0)</f>
        <v/>
      </c>
      <c r="L1294">
        <f>IFERROR(PERCENTRANK(G:G,G1294),0)</f>
        <v/>
      </c>
      <c r="M1294">
        <f>H1294*weightA+I1294*weightB+J1294*weightC+K1294*weightD+L1294*weightE</f>
        <v/>
      </c>
    </row>
    <row r="1295" spans="1:13">
      <c r="A1295">
        <f>RANK(M1295,M:M)</f>
        <v/>
      </c>
      <c r="C1295">
        <f>SUMIFS('Input - target event report'!H:H,'Input - target event report'!L:L,B1295,'Input - target event report'!D:D, "Private Investment")</f>
        <v/>
      </c>
      <c r="D1295">
        <f>IF(E1295&lt;2, "N/A", (MAXIFS('Input - target event report'!E:E,'Input - target event report'!L:L,B:B,'Input - target event report'!D:D,"Private Investment")-MINIFS('Input - target event report'!E:E,'Input - target event report'!L:L,B:B,'Input - target event report'!D:D,"Private Investment"))/(E1295-1))</f>
        <v/>
      </c>
      <c r="E1295">
        <f>COUNTIFS('Input - target event report'!L:L,B1295,'Input - target event report'!D:D, "Private Investment")</f>
        <v/>
      </c>
      <c r="F1295">
        <f>AVERAGEIF(INDEX('Input - companies list'!$A:$BG, 0, MATCH("Clusters 0",'Input - companies list'!$A$1:$BG$1, 0)),'Output - Cluster ranking'!B1295,INDEX('Input - companies list'!$A:$BG, 0, MATCH("Flow",'Input - companies list'!$A$1:$BG$1, 0)))</f>
        <v/>
      </c>
      <c r="G1295">
        <f>AVERAGEIF(INDEX('Input - companies list'!$A:$BG, 0, MATCH("Clusters 0",'Input - companies list'!$A$1:$BG$1, 0)),'Output - Cluster ranking'!B1295,INDEX('Input - companies list'!$A:$BG, 0, MATCH("Inter-Cluster Connectivity",'Input - companies list'!$A$1:$BG$1, 0)))</f>
        <v/>
      </c>
      <c r="H1295">
        <f>IFERROR(PERCENTRANK(C:C,C1295),0)</f>
        <v/>
      </c>
      <c r="I1295">
        <f>IFERROR(1 - PERCENTRANK(D:D,D1295),0)</f>
        <v/>
      </c>
      <c r="J1295">
        <f>IFERROR(PERCENTRANK(E:E,E1295),0)</f>
        <v/>
      </c>
      <c r="K1295">
        <f>IFERROR(1 - PERCENTRANK(F:F,F1295),0)</f>
        <v/>
      </c>
      <c r="L1295">
        <f>IFERROR(PERCENTRANK(G:G,G1295),0)</f>
        <v/>
      </c>
      <c r="M1295">
        <f>H1295*weightA+I1295*weightB+J1295*weightC+K1295*weightD+L1295*weightE</f>
        <v/>
      </c>
    </row>
    <row r="1296" spans="1:13">
      <c r="A1296">
        <f>RANK(M1296,M:M)</f>
        <v/>
      </c>
      <c r="C1296">
        <f>SUMIFS('Input - target event report'!H:H,'Input - target event report'!L:L,B1296,'Input - target event report'!D:D, "Private Investment")</f>
        <v/>
      </c>
      <c r="D1296">
        <f>IF(E1296&lt;2, "N/A", (MAXIFS('Input - target event report'!E:E,'Input - target event report'!L:L,B:B,'Input - target event report'!D:D,"Private Investment")-MINIFS('Input - target event report'!E:E,'Input - target event report'!L:L,B:B,'Input - target event report'!D:D,"Private Investment"))/(E1296-1))</f>
        <v/>
      </c>
      <c r="E1296">
        <f>COUNTIFS('Input - target event report'!L:L,B1296,'Input - target event report'!D:D, "Private Investment")</f>
        <v/>
      </c>
      <c r="F1296">
        <f>AVERAGEIF(INDEX('Input - companies list'!$A:$BG, 0, MATCH("Clusters 0",'Input - companies list'!$A$1:$BG$1, 0)),'Output - Cluster ranking'!B1296,INDEX('Input - companies list'!$A:$BG, 0, MATCH("Flow",'Input - companies list'!$A$1:$BG$1, 0)))</f>
        <v/>
      </c>
      <c r="G1296">
        <f>AVERAGEIF(INDEX('Input - companies list'!$A:$BG, 0, MATCH("Clusters 0",'Input - companies list'!$A$1:$BG$1, 0)),'Output - Cluster ranking'!B1296,INDEX('Input - companies list'!$A:$BG, 0, MATCH("Inter-Cluster Connectivity",'Input - companies list'!$A$1:$BG$1, 0)))</f>
        <v/>
      </c>
      <c r="H1296">
        <f>IFERROR(PERCENTRANK(C:C,C1296),0)</f>
        <v/>
      </c>
      <c r="I1296">
        <f>IFERROR(1 - PERCENTRANK(D:D,D1296),0)</f>
        <v/>
      </c>
      <c r="J1296">
        <f>IFERROR(PERCENTRANK(E:E,E1296),0)</f>
        <v/>
      </c>
      <c r="K1296">
        <f>IFERROR(1 - PERCENTRANK(F:F,F1296),0)</f>
        <v/>
      </c>
      <c r="L1296">
        <f>IFERROR(PERCENTRANK(G:G,G1296),0)</f>
        <v/>
      </c>
      <c r="M1296">
        <f>H1296*weightA+I1296*weightB+J1296*weightC+K1296*weightD+L1296*weightE</f>
        <v/>
      </c>
    </row>
    <row r="1297" spans="1:13">
      <c r="A1297">
        <f>RANK(M1297,M:M)</f>
        <v/>
      </c>
      <c r="C1297">
        <f>SUMIFS('Input - target event report'!H:H,'Input - target event report'!L:L,B1297,'Input - target event report'!D:D, "Private Investment")</f>
        <v/>
      </c>
      <c r="D1297">
        <f>IF(E1297&lt;2, "N/A", (MAXIFS('Input - target event report'!E:E,'Input - target event report'!L:L,B:B,'Input - target event report'!D:D,"Private Investment")-MINIFS('Input - target event report'!E:E,'Input - target event report'!L:L,B:B,'Input - target event report'!D:D,"Private Investment"))/(E1297-1))</f>
        <v/>
      </c>
      <c r="E1297">
        <f>COUNTIFS('Input - target event report'!L:L,B1297,'Input - target event report'!D:D, "Private Investment")</f>
        <v/>
      </c>
      <c r="F1297">
        <f>AVERAGEIF(INDEX('Input - companies list'!$A:$BG, 0, MATCH("Clusters 0",'Input - companies list'!$A$1:$BG$1, 0)),'Output - Cluster ranking'!B1297,INDEX('Input - companies list'!$A:$BG, 0, MATCH("Flow",'Input - companies list'!$A$1:$BG$1, 0)))</f>
        <v/>
      </c>
      <c r="G1297">
        <f>AVERAGEIF(INDEX('Input - companies list'!$A:$BG, 0, MATCH("Clusters 0",'Input - companies list'!$A$1:$BG$1, 0)),'Output - Cluster ranking'!B1297,INDEX('Input - companies list'!$A:$BG, 0, MATCH("Inter-Cluster Connectivity",'Input - companies list'!$A$1:$BG$1, 0)))</f>
        <v/>
      </c>
      <c r="H1297">
        <f>IFERROR(PERCENTRANK(C:C,C1297),0)</f>
        <v/>
      </c>
      <c r="I1297">
        <f>IFERROR(1 - PERCENTRANK(D:D,D1297),0)</f>
        <v/>
      </c>
      <c r="J1297">
        <f>IFERROR(PERCENTRANK(E:E,E1297),0)</f>
        <v/>
      </c>
      <c r="K1297">
        <f>IFERROR(1 - PERCENTRANK(F:F,F1297),0)</f>
        <v/>
      </c>
      <c r="L1297">
        <f>IFERROR(PERCENTRANK(G:G,G1297),0)</f>
        <v/>
      </c>
      <c r="M1297">
        <f>H1297*weightA+I1297*weightB+J1297*weightC+K1297*weightD+L1297*weightE</f>
        <v/>
      </c>
    </row>
    <row r="1298" spans="1:13">
      <c r="A1298">
        <f>RANK(M1298,M:M)</f>
        <v/>
      </c>
      <c r="C1298">
        <f>SUMIFS('Input - target event report'!H:H,'Input - target event report'!L:L,B1298,'Input - target event report'!D:D, "Private Investment")</f>
        <v/>
      </c>
      <c r="D1298">
        <f>IF(E1298&lt;2, "N/A", (MAXIFS('Input - target event report'!E:E,'Input - target event report'!L:L,B:B,'Input - target event report'!D:D,"Private Investment")-MINIFS('Input - target event report'!E:E,'Input - target event report'!L:L,B:B,'Input - target event report'!D:D,"Private Investment"))/(E1298-1))</f>
        <v/>
      </c>
      <c r="E1298">
        <f>COUNTIFS('Input - target event report'!L:L,B1298,'Input - target event report'!D:D, "Private Investment")</f>
        <v/>
      </c>
      <c r="F1298">
        <f>AVERAGEIF(INDEX('Input - companies list'!$A:$BG, 0, MATCH("Clusters 0",'Input - companies list'!$A$1:$BG$1, 0)),'Output - Cluster ranking'!B1298,INDEX('Input - companies list'!$A:$BG, 0, MATCH("Flow",'Input - companies list'!$A$1:$BG$1, 0)))</f>
        <v/>
      </c>
      <c r="G1298">
        <f>AVERAGEIF(INDEX('Input - companies list'!$A:$BG, 0, MATCH("Clusters 0",'Input - companies list'!$A$1:$BG$1, 0)),'Output - Cluster ranking'!B1298,INDEX('Input - companies list'!$A:$BG, 0, MATCH("Inter-Cluster Connectivity",'Input - companies list'!$A$1:$BG$1, 0)))</f>
        <v/>
      </c>
      <c r="H1298">
        <f>IFERROR(PERCENTRANK(C:C,C1298),0)</f>
        <v/>
      </c>
      <c r="I1298">
        <f>IFERROR(1 - PERCENTRANK(D:D,D1298),0)</f>
        <v/>
      </c>
      <c r="J1298">
        <f>IFERROR(PERCENTRANK(E:E,E1298),0)</f>
        <v/>
      </c>
      <c r="K1298">
        <f>IFERROR(1 - PERCENTRANK(F:F,F1298),0)</f>
        <v/>
      </c>
      <c r="L1298">
        <f>IFERROR(PERCENTRANK(G:G,G1298),0)</f>
        <v/>
      </c>
      <c r="M1298">
        <f>H1298*weightA+I1298*weightB+J1298*weightC+K1298*weightD+L1298*weightE</f>
        <v/>
      </c>
    </row>
    <row r="1299" spans="1:13">
      <c r="A1299">
        <f>RANK(M1299,M:M)</f>
        <v/>
      </c>
      <c r="C1299">
        <f>SUMIFS('Input - target event report'!H:H,'Input - target event report'!L:L,B1299,'Input - target event report'!D:D, "Private Investment")</f>
        <v/>
      </c>
      <c r="D1299">
        <f>IF(E1299&lt;2, "N/A", (MAXIFS('Input - target event report'!E:E,'Input - target event report'!L:L,B:B,'Input - target event report'!D:D,"Private Investment")-MINIFS('Input - target event report'!E:E,'Input - target event report'!L:L,B:B,'Input - target event report'!D:D,"Private Investment"))/(E1299-1))</f>
        <v/>
      </c>
      <c r="E1299">
        <f>COUNTIFS('Input - target event report'!L:L,B1299,'Input - target event report'!D:D, "Private Investment")</f>
        <v/>
      </c>
      <c r="F1299">
        <f>AVERAGEIF(INDEX('Input - companies list'!$A:$BG, 0, MATCH("Clusters 0",'Input - companies list'!$A$1:$BG$1, 0)),'Output - Cluster ranking'!B1299,INDEX('Input - companies list'!$A:$BG, 0, MATCH("Flow",'Input - companies list'!$A$1:$BG$1, 0)))</f>
        <v/>
      </c>
      <c r="G1299">
        <f>AVERAGEIF(INDEX('Input - companies list'!$A:$BG, 0, MATCH("Clusters 0",'Input - companies list'!$A$1:$BG$1, 0)),'Output - Cluster ranking'!B1299,INDEX('Input - companies list'!$A:$BG, 0, MATCH("Inter-Cluster Connectivity",'Input - companies list'!$A$1:$BG$1, 0)))</f>
        <v/>
      </c>
      <c r="H1299">
        <f>IFERROR(PERCENTRANK(C:C,C1299),0)</f>
        <v/>
      </c>
      <c r="I1299">
        <f>IFERROR(1 - PERCENTRANK(D:D,D1299),0)</f>
        <v/>
      </c>
      <c r="J1299">
        <f>IFERROR(PERCENTRANK(E:E,E1299),0)</f>
        <v/>
      </c>
      <c r="K1299">
        <f>IFERROR(1 - PERCENTRANK(F:F,F1299),0)</f>
        <v/>
      </c>
      <c r="L1299">
        <f>IFERROR(PERCENTRANK(G:G,G1299),0)</f>
        <v/>
      </c>
      <c r="M1299">
        <f>H1299*weightA+I1299*weightB+J1299*weightC+K1299*weightD+L1299*weightE</f>
        <v/>
      </c>
    </row>
    <row r="1300" spans="1:13">
      <c r="A1300">
        <f>RANK(M1300,M:M)</f>
        <v/>
      </c>
      <c r="C1300">
        <f>SUMIFS('Input - target event report'!H:H,'Input - target event report'!L:L,B1300,'Input - target event report'!D:D, "Private Investment")</f>
        <v/>
      </c>
      <c r="D1300">
        <f>IF(E1300&lt;2, "N/A", (MAXIFS('Input - target event report'!E:E,'Input - target event report'!L:L,B:B,'Input - target event report'!D:D,"Private Investment")-MINIFS('Input - target event report'!E:E,'Input - target event report'!L:L,B:B,'Input - target event report'!D:D,"Private Investment"))/(E1300-1))</f>
        <v/>
      </c>
      <c r="E1300">
        <f>COUNTIFS('Input - target event report'!L:L,B1300,'Input - target event report'!D:D, "Private Investment")</f>
        <v/>
      </c>
      <c r="F1300">
        <f>AVERAGEIF(INDEX('Input - companies list'!$A:$BG, 0, MATCH("Clusters 0",'Input - companies list'!$A$1:$BG$1, 0)),'Output - Cluster ranking'!B1300,INDEX('Input - companies list'!$A:$BG, 0, MATCH("Flow",'Input - companies list'!$A$1:$BG$1, 0)))</f>
        <v/>
      </c>
      <c r="G1300">
        <f>AVERAGEIF(INDEX('Input - companies list'!$A:$BG, 0, MATCH("Clusters 0",'Input - companies list'!$A$1:$BG$1, 0)),'Output - Cluster ranking'!B1300,INDEX('Input - companies list'!$A:$BG, 0, MATCH("Inter-Cluster Connectivity",'Input - companies list'!$A$1:$BG$1, 0)))</f>
        <v/>
      </c>
      <c r="H1300">
        <f>IFERROR(PERCENTRANK(C:C,C1300),0)</f>
        <v/>
      </c>
      <c r="I1300">
        <f>IFERROR(1 - PERCENTRANK(D:D,D1300),0)</f>
        <v/>
      </c>
      <c r="J1300">
        <f>IFERROR(PERCENTRANK(E:E,E1300),0)</f>
        <v/>
      </c>
      <c r="K1300">
        <f>IFERROR(1 - PERCENTRANK(F:F,F1300),0)</f>
        <v/>
      </c>
      <c r="L1300">
        <f>IFERROR(PERCENTRANK(G:G,G1300),0)</f>
        <v/>
      </c>
      <c r="M1300">
        <f>H1300*weightA+I1300*weightB+J1300*weightC+K1300*weightD+L1300*weightE</f>
        <v/>
      </c>
    </row>
    <row r="1301" spans="1:13">
      <c r="A1301">
        <f>RANK(M1301,M:M)</f>
        <v/>
      </c>
      <c r="C1301">
        <f>SUMIFS('Input - target event report'!H:H,'Input - target event report'!L:L,B1301,'Input - target event report'!D:D, "Private Investment")</f>
        <v/>
      </c>
      <c r="D1301">
        <f>IF(E1301&lt;2, "N/A", (MAXIFS('Input - target event report'!E:E,'Input - target event report'!L:L,B:B,'Input - target event report'!D:D,"Private Investment")-MINIFS('Input - target event report'!E:E,'Input - target event report'!L:L,B:B,'Input - target event report'!D:D,"Private Investment"))/(E1301-1))</f>
        <v/>
      </c>
      <c r="E1301">
        <f>COUNTIFS('Input - target event report'!L:L,B1301,'Input - target event report'!D:D, "Private Investment")</f>
        <v/>
      </c>
      <c r="F1301">
        <f>AVERAGEIF(INDEX('Input - companies list'!$A:$BG, 0, MATCH("Clusters 0",'Input - companies list'!$A$1:$BG$1, 0)),'Output - Cluster ranking'!B1301,INDEX('Input - companies list'!$A:$BG, 0, MATCH("Flow",'Input - companies list'!$A$1:$BG$1, 0)))</f>
        <v/>
      </c>
      <c r="G1301">
        <f>AVERAGEIF(INDEX('Input - companies list'!$A:$BG, 0, MATCH("Clusters 0",'Input - companies list'!$A$1:$BG$1, 0)),'Output - Cluster ranking'!B1301,INDEX('Input - companies list'!$A:$BG, 0, MATCH("Inter-Cluster Connectivity",'Input - companies list'!$A$1:$BG$1, 0)))</f>
        <v/>
      </c>
      <c r="H1301">
        <f>IFERROR(PERCENTRANK(C:C,C1301),0)</f>
        <v/>
      </c>
      <c r="I1301">
        <f>IFERROR(1 - PERCENTRANK(D:D,D1301),0)</f>
        <v/>
      </c>
      <c r="J1301">
        <f>IFERROR(PERCENTRANK(E:E,E1301),0)</f>
        <v/>
      </c>
      <c r="K1301">
        <f>IFERROR(1 - PERCENTRANK(F:F,F1301),0)</f>
        <v/>
      </c>
      <c r="L1301">
        <f>IFERROR(PERCENTRANK(G:G,G1301),0)</f>
        <v/>
      </c>
      <c r="M1301">
        <f>H1301*weightA+I1301*weightB+J1301*weightC+K1301*weightD+L1301*weightE</f>
        <v/>
      </c>
    </row>
    <row r="1302" spans="1:13">
      <c r="A1302">
        <f>RANK(M1302,M:M)</f>
        <v/>
      </c>
      <c r="C1302">
        <f>SUMIFS('Input - target event report'!H:H,'Input - target event report'!L:L,B1302,'Input - target event report'!D:D, "Private Investment")</f>
        <v/>
      </c>
      <c r="D1302">
        <f>IF(E1302&lt;2, "N/A", (MAXIFS('Input - target event report'!E:E,'Input - target event report'!L:L,B:B,'Input - target event report'!D:D,"Private Investment")-MINIFS('Input - target event report'!E:E,'Input - target event report'!L:L,B:B,'Input - target event report'!D:D,"Private Investment"))/(E1302-1))</f>
        <v/>
      </c>
      <c r="E1302">
        <f>COUNTIFS('Input - target event report'!L:L,B1302,'Input - target event report'!D:D, "Private Investment")</f>
        <v/>
      </c>
      <c r="F1302">
        <f>AVERAGEIF(INDEX('Input - companies list'!$A:$BG, 0, MATCH("Clusters 0",'Input - companies list'!$A$1:$BG$1, 0)),'Output - Cluster ranking'!B1302,INDEX('Input - companies list'!$A:$BG, 0, MATCH("Flow",'Input - companies list'!$A$1:$BG$1, 0)))</f>
        <v/>
      </c>
      <c r="G1302">
        <f>AVERAGEIF(INDEX('Input - companies list'!$A:$BG, 0, MATCH("Clusters 0",'Input - companies list'!$A$1:$BG$1, 0)),'Output - Cluster ranking'!B1302,INDEX('Input - companies list'!$A:$BG, 0, MATCH("Inter-Cluster Connectivity",'Input - companies list'!$A$1:$BG$1, 0)))</f>
        <v/>
      </c>
      <c r="H1302">
        <f>IFERROR(PERCENTRANK(C:C,C1302),0)</f>
        <v/>
      </c>
      <c r="I1302">
        <f>IFERROR(1 - PERCENTRANK(D:D,D1302),0)</f>
        <v/>
      </c>
      <c r="J1302">
        <f>IFERROR(PERCENTRANK(E:E,E1302),0)</f>
        <v/>
      </c>
      <c r="K1302">
        <f>IFERROR(1 - PERCENTRANK(F:F,F1302),0)</f>
        <v/>
      </c>
      <c r="L1302">
        <f>IFERROR(PERCENTRANK(G:G,G1302),0)</f>
        <v/>
      </c>
      <c r="M1302">
        <f>H1302*weightA+I1302*weightB+J1302*weightC+K1302*weightD+L1302*weightE</f>
        <v/>
      </c>
    </row>
    <row r="1303" spans="1:13">
      <c r="A1303">
        <f>RANK(M1303,M:M)</f>
        <v/>
      </c>
      <c r="C1303">
        <f>SUMIFS('Input - target event report'!H:H,'Input - target event report'!L:L,B1303,'Input - target event report'!D:D, "Private Investment")</f>
        <v/>
      </c>
      <c r="D1303">
        <f>IF(E1303&lt;2, "N/A", (MAXIFS('Input - target event report'!E:E,'Input - target event report'!L:L,B:B,'Input - target event report'!D:D,"Private Investment")-MINIFS('Input - target event report'!E:E,'Input - target event report'!L:L,B:B,'Input - target event report'!D:D,"Private Investment"))/(E1303-1))</f>
        <v/>
      </c>
      <c r="E1303">
        <f>COUNTIFS('Input - target event report'!L:L,B1303,'Input - target event report'!D:D, "Private Investment")</f>
        <v/>
      </c>
      <c r="F1303">
        <f>AVERAGEIF(INDEX('Input - companies list'!$A:$BG, 0, MATCH("Clusters 0",'Input - companies list'!$A$1:$BG$1, 0)),'Output - Cluster ranking'!B1303,INDEX('Input - companies list'!$A:$BG, 0, MATCH("Flow",'Input - companies list'!$A$1:$BG$1, 0)))</f>
        <v/>
      </c>
      <c r="G1303">
        <f>AVERAGEIF(INDEX('Input - companies list'!$A:$BG, 0, MATCH("Clusters 0",'Input - companies list'!$A$1:$BG$1, 0)),'Output - Cluster ranking'!B1303,INDEX('Input - companies list'!$A:$BG, 0, MATCH("Inter-Cluster Connectivity",'Input - companies list'!$A$1:$BG$1, 0)))</f>
        <v/>
      </c>
      <c r="H1303">
        <f>IFERROR(PERCENTRANK(C:C,C1303),0)</f>
        <v/>
      </c>
      <c r="I1303">
        <f>IFERROR(1 - PERCENTRANK(D:D,D1303),0)</f>
        <v/>
      </c>
      <c r="J1303">
        <f>IFERROR(PERCENTRANK(E:E,E1303),0)</f>
        <v/>
      </c>
      <c r="K1303">
        <f>IFERROR(1 - PERCENTRANK(F:F,F1303),0)</f>
        <v/>
      </c>
      <c r="L1303">
        <f>IFERROR(PERCENTRANK(G:G,G1303),0)</f>
        <v/>
      </c>
      <c r="M1303">
        <f>H1303*weightA+I1303*weightB+J1303*weightC+K1303*weightD+L1303*weightE</f>
        <v/>
      </c>
    </row>
    <row r="1304" spans="1:13">
      <c r="A1304">
        <f>RANK(M1304,M:M)</f>
        <v/>
      </c>
      <c r="C1304">
        <f>SUMIFS('Input - target event report'!H:H,'Input - target event report'!L:L,B1304,'Input - target event report'!D:D, "Private Investment")</f>
        <v/>
      </c>
      <c r="D1304">
        <f>IF(E1304&lt;2, "N/A", (MAXIFS('Input - target event report'!E:E,'Input - target event report'!L:L,B:B,'Input - target event report'!D:D,"Private Investment")-MINIFS('Input - target event report'!E:E,'Input - target event report'!L:L,B:B,'Input - target event report'!D:D,"Private Investment"))/(E1304-1))</f>
        <v/>
      </c>
      <c r="E1304">
        <f>COUNTIFS('Input - target event report'!L:L,B1304,'Input - target event report'!D:D, "Private Investment")</f>
        <v/>
      </c>
      <c r="F1304">
        <f>AVERAGEIF(INDEX('Input - companies list'!$A:$BG, 0, MATCH("Clusters 0",'Input - companies list'!$A$1:$BG$1, 0)),'Output - Cluster ranking'!B1304,INDEX('Input - companies list'!$A:$BG, 0, MATCH("Flow",'Input - companies list'!$A$1:$BG$1, 0)))</f>
        <v/>
      </c>
      <c r="G1304">
        <f>AVERAGEIF(INDEX('Input - companies list'!$A:$BG, 0, MATCH("Clusters 0",'Input - companies list'!$A$1:$BG$1, 0)),'Output - Cluster ranking'!B1304,INDEX('Input - companies list'!$A:$BG, 0, MATCH("Inter-Cluster Connectivity",'Input - companies list'!$A$1:$BG$1, 0)))</f>
        <v/>
      </c>
      <c r="H1304">
        <f>IFERROR(PERCENTRANK(C:C,C1304),0)</f>
        <v/>
      </c>
      <c r="I1304">
        <f>IFERROR(1 - PERCENTRANK(D:D,D1304),0)</f>
        <v/>
      </c>
      <c r="J1304">
        <f>IFERROR(PERCENTRANK(E:E,E1304),0)</f>
        <v/>
      </c>
      <c r="K1304">
        <f>IFERROR(1 - PERCENTRANK(F:F,F1304),0)</f>
        <v/>
      </c>
      <c r="L1304">
        <f>IFERROR(PERCENTRANK(G:G,G1304),0)</f>
        <v/>
      </c>
      <c r="M1304">
        <f>H1304*weightA+I1304*weightB+J1304*weightC+K1304*weightD+L1304*weightE</f>
        <v/>
      </c>
    </row>
    <row r="1305" spans="1:13">
      <c r="A1305">
        <f>RANK(M1305,M:M)</f>
        <v/>
      </c>
      <c r="C1305">
        <f>SUMIFS('Input - target event report'!H:H,'Input - target event report'!L:L,B1305,'Input - target event report'!D:D, "Private Investment")</f>
        <v/>
      </c>
      <c r="D1305">
        <f>IF(E1305&lt;2, "N/A", (MAXIFS('Input - target event report'!E:E,'Input - target event report'!L:L,B:B,'Input - target event report'!D:D,"Private Investment")-MINIFS('Input - target event report'!E:E,'Input - target event report'!L:L,B:B,'Input - target event report'!D:D,"Private Investment"))/(E1305-1))</f>
        <v/>
      </c>
      <c r="E1305">
        <f>COUNTIFS('Input - target event report'!L:L,B1305,'Input - target event report'!D:D, "Private Investment")</f>
        <v/>
      </c>
      <c r="F1305">
        <f>AVERAGEIF(INDEX('Input - companies list'!$A:$BG, 0, MATCH("Clusters 0",'Input - companies list'!$A$1:$BG$1, 0)),'Output - Cluster ranking'!B1305,INDEX('Input - companies list'!$A:$BG, 0, MATCH("Flow",'Input - companies list'!$A$1:$BG$1, 0)))</f>
        <v/>
      </c>
      <c r="G1305">
        <f>AVERAGEIF(INDEX('Input - companies list'!$A:$BG, 0, MATCH("Clusters 0",'Input - companies list'!$A$1:$BG$1, 0)),'Output - Cluster ranking'!B1305,INDEX('Input - companies list'!$A:$BG, 0, MATCH("Inter-Cluster Connectivity",'Input - companies list'!$A$1:$BG$1, 0)))</f>
        <v/>
      </c>
      <c r="H1305">
        <f>IFERROR(PERCENTRANK(C:C,C1305),0)</f>
        <v/>
      </c>
      <c r="I1305">
        <f>IFERROR(1 - PERCENTRANK(D:D,D1305),0)</f>
        <v/>
      </c>
      <c r="J1305">
        <f>IFERROR(PERCENTRANK(E:E,E1305),0)</f>
        <v/>
      </c>
      <c r="K1305">
        <f>IFERROR(1 - PERCENTRANK(F:F,F1305),0)</f>
        <v/>
      </c>
      <c r="L1305">
        <f>IFERROR(PERCENTRANK(G:G,G1305),0)</f>
        <v/>
      </c>
      <c r="M1305">
        <f>H1305*weightA+I1305*weightB+J1305*weightC+K1305*weightD+L1305*weightE</f>
        <v/>
      </c>
    </row>
    <row r="1306" spans="1:13">
      <c r="A1306">
        <f>RANK(M1306,M:M)</f>
        <v/>
      </c>
      <c r="C1306">
        <f>SUMIFS('Input - target event report'!H:H,'Input - target event report'!L:L,B1306,'Input - target event report'!D:D, "Private Investment")</f>
        <v/>
      </c>
      <c r="D1306">
        <f>IF(E1306&lt;2, "N/A", (MAXIFS('Input - target event report'!E:E,'Input - target event report'!L:L,B:B,'Input - target event report'!D:D,"Private Investment")-MINIFS('Input - target event report'!E:E,'Input - target event report'!L:L,B:B,'Input - target event report'!D:D,"Private Investment"))/(E1306-1))</f>
        <v/>
      </c>
      <c r="E1306">
        <f>COUNTIFS('Input - target event report'!L:L,B1306,'Input - target event report'!D:D, "Private Investment")</f>
        <v/>
      </c>
      <c r="F1306">
        <f>AVERAGEIF(INDEX('Input - companies list'!$A:$BG, 0, MATCH("Clusters 0",'Input - companies list'!$A$1:$BG$1, 0)),'Output - Cluster ranking'!B1306,INDEX('Input - companies list'!$A:$BG, 0, MATCH("Flow",'Input - companies list'!$A$1:$BG$1, 0)))</f>
        <v/>
      </c>
      <c r="G1306">
        <f>AVERAGEIF(INDEX('Input - companies list'!$A:$BG, 0, MATCH("Clusters 0",'Input - companies list'!$A$1:$BG$1, 0)),'Output - Cluster ranking'!B1306,INDEX('Input - companies list'!$A:$BG, 0, MATCH("Inter-Cluster Connectivity",'Input - companies list'!$A$1:$BG$1, 0)))</f>
        <v/>
      </c>
      <c r="H1306">
        <f>IFERROR(PERCENTRANK(C:C,C1306),0)</f>
        <v/>
      </c>
      <c r="I1306">
        <f>IFERROR(1 - PERCENTRANK(D:D,D1306),0)</f>
        <v/>
      </c>
      <c r="J1306">
        <f>IFERROR(PERCENTRANK(E:E,E1306),0)</f>
        <v/>
      </c>
      <c r="K1306">
        <f>IFERROR(1 - PERCENTRANK(F:F,F1306),0)</f>
        <v/>
      </c>
      <c r="L1306">
        <f>IFERROR(PERCENTRANK(G:G,G1306),0)</f>
        <v/>
      </c>
      <c r="M1306">
        <f>H1306*weightA+I1306*weightB+J1306*weightC+K1306*weightD+L1306*weightE</f>
        <v/>
      </c>
    </row>
    <row r="1307" spans="1:13">
      <c r="A1307">
        <f>RANK(M1307,M:M)</f>
        <v/>
      </c>
      <c r="C1307">
        <f>SUMIFS('Input - target event report'!H:H,'Input - target event report'!L:L,B1307,'Input - target event report'!D:D, "Private Investment")</f>
        <v/>
      </c>
      <c r="D1307">
        <f>IF(E1307&lt;2, "N/A", (MAXIFS('Input - target event report'!E:E,'Input - target event report'!L:L,B:B,'Input - target event report'!D:D,"Private Investment")-MINIFS('Input - target event report'!E:E,'Input - target event report'!L:L,B:B,'Input - target event report'!D:D,"Private Investment"))/(E1307-1))</f>
        <v/>
      </c>
      <c r="E1307">
        <f>COUNTIFS('Input - target event report'!L:L,B1307,'Input - target event report'!D:D, "Private Investment")</f>
        <v/>
      </c>
      <c r="F1307">
        <f>AVERAGEIF(INDEX('Input - companies list'!$A:$BG, 0, MATCH("Clusters 0",'Input - companies list'!$A$1:$BG$1, 0)),'Output - Cluster ranking'!B1307,INDEX('Input - companies list'!$A:$BG, 0, MATCH("Flow",'Input - companies list'!$A$1:$BG$1, 0)))</f>
        <v/>
      </c>
      <c r="G1307">
        <f>AVERAGEIF(INDEX('Input - companies list'!$A:$BG, 0, MATCH("Clusters 0",'Input - companies list'!$A$1:$BG$1, 0)),'Output - Cluster ranking'!B1307,INDEX('Input - companies list'!$A:$BG, 0, MATCH("Inter-Cluster Connectivity",'Input - companies list'!$A$1:$BG$1, 0)))</f>
        <v/>
      </c>
      <c r="H1307">
        <f>IFERROR(PERCENTRANK(C:C,C1307),0)</f>
        <v/>
      </c>
      <c r="I1307">
        <f>IFERROR(1 - PERCENTRANK(D:D,D1307),0)</f>
        <v/>
      </c>
      <c r="J1307">
        <f>IFERROR(PERCENTRANK(E:E,E1307),0)</f>
        <v/>
      </c>
      <c r="K1307">
        <f>IFERROR(1 - PERCENTRANK(F:F,F1307),0)</f>
        <v/>
      </c>
      <c r="L1307">
        <f>IFERROR(PERCENTRANK(G:G,G1307),0)</f>
        <v/>
      </c>
      <c r="M1307">
        <f>H1307*weightA+I1307*weightB+J1307*weightC+K1307*weightD+L1307*weightE</f>
        <v/>
      </c>
    </row>
    <row r="1308" spans="1:13">
      <c r="A1308">
        <f>RANK(M1308,M:M)</f>
        <v/>
      </c>
      <c r="C1308">
        <f>SUMIFS('Input - target event report'!H:H,'Input - target event report'!L:L,B1308,'Input - target event report'!D:D, "Private Investment")</f>
        <v/>
      </c>
      <c r="D1308">
        <f>IF(E1308&lt;2, "N/A", (MAXIFS('Input - target event report'!E:E,'Input - target event report'!L:L,B:B,'Input - target event report'!D:D,"Private Investment")-MINIFS('Input - target event report'!E:E,'Input - target event report'!L:L,B:B,'Input - target event report'!D:D,"Private Investment"))/(E1308-1))</f>
        <v/>
      </c>
      <c r="E1308">
        <f>COUNTIFS('Input - target event report'!L:L,B1308,'Input - target event report'!D:D, "Private Investment")</f>
        <v/>
      </c>
      <c r="F1308">
        <f>AVERAGEIF(INDEX('Input - companies list'!$A:$BG, 0, MATCH("Clusters 0",'Input - companies list'!$A$1:$BG$1, 0)),'Output - Cluster ranking'!B1308,INDEX('Input - companies list'!$A:$BG, 0, MATCH("Flow",'Input - companies list'!$A$1:$BG$1, 0)))</f>
        <v/>
      </c>
      <c r="G1308">
        <f>AVERAGEIF(INDEX('Input - companies list'!$A:$BG, 0, MATCH("Clusters 0",'Input - companies list'!$A$1:$BG$1, 0)),'Output - Cluster ranking'!B1308,INDEX('Input - companies list'!$A:$BG, 0, MATCH("Inter-Cluster Connectivity",'Input - companies list'!$A$1:$BG$1, 0)))</f>
        <v/>
      </c>
      <c r="H1308">
        <f>IFERROR(PERCENTRANK(C:C,C1308),0)</f>
        <v/>
      </c>
      <c r="I1308">
        <f>IFERROR(1 - PERCENTRANK(D:D,D1308),0)</f>
        <v/>
      </c>
      <c r="J1308">
        <f>IFERROR(PERCENTRANK(E:E,E1308),0)</f>
        <v/>
      </c>
      <c r="K1308">
        <f>IFERROR(1 - PERCENTRANK(F:F,F1308),0)</f>
        <v/>
      </c>
      <c r="L1308">
        <f>IFERROR(PERCENTRANK(G:G,G1308),0)</f>
        <v/>
      </c>
      <c r="M1308">
        <f>H1308*weightA+I1308*weightB+J1308*weightC+K1308*weightD+L1308*weightE</f>
        <v/>
      </c>
    </row>
    <row r="1309" spans="1:13">
      <c r="A1309">
        <f>RANK(M1309,M:M)</f>
        <v/>
      </c>
      <c r="C1309">
        <f>SUMIFS('Input - target event report'!H:H,'Input - target event report'!L:L,B1309,'Input - target event report'!D:D, "Private Investment")</f>
        <v/>
      </c>
      <c r="D1309">
        <f>IF(E1309&lt;2, "N/A", (MAXIFS('Input - target event report'!E:E,'Input - target event report'!L:L,B:B,'Input - target event report'!D:D,"Private Investment")-MINIFS('Input - target event report'!E:E,'Input - target event report'!L:L,B:B,'Input - target event report'!D:D,"Private Investment"))/(E1309-1))</f>
        <v/>
      </c>
      <c r="E1309">
        <f>COUNTIFS('Input - target event report'!L:L,B1309,'Input - target event report'!D:D, "Private Investment")</f>
        <v/>
      </c>
      <c r="F1309">
        <f>AVERAGEIF(INDEX('Input - companies list'!$A:$BG, 0, MATCH("Clusters 0",'Input - companies list'!$A$1:$BG$1, 0)),'Output - Cluster ranking'!B1309,INDEX('Input - companies list'!$A:$BG, 0, MATCH("Flow",'Input - companies list'!$A$1:$BG$1, 0)))</f>
        <v/>
      </c>
      <c r="G1309">
        <f>AVERAGEIF(INDEX('Input - companies list'!$A:$BG, 0, MATCH("Clusters 0",'Input - companies list'!$A$1:$BG$1, 0)),'Output - Cluster ranking'!B1309,INDEX('Input - companies list'!$A:$BG, 0, MATCH("Inter-Cluster Connectivity",'Input - companies list'!$A$1:$BG$1, 0)))</f>
        <v/>
      </c>
      <c r="H1309">
        <f>IFERROR(PERCENTRANK(C:C,C1309),0)</f>
        <v/>
      </c>
      <c r="I1309">
        <f>IFERROR(1 - PERCENTRANK(D:D,D1309),0)</f>
        <v/>
      </c>
      <c r="J1309">
        <f>IFERROR(PERCENTRANK(E:E,E1309),0)</f>
        <v/>
      </c>
      <c r="K1309">
        <f>IFERROR(1 - PERCENTRANK(F:F,F1309),0)</f>
        <v/>
      </c>
      <c r="L1309">
        <f>IFERROR(PERCENTRANK(G:G,G1309),0)</f>
        <v/>
      </c>
      <c r="M1309">
        <f>H1309*weightA+I1309*weightB+J1309*weightC+K1309*weightD+L1309*weightE</f>
        <v/>
      </c>
    </row>
    <row r="1310" spans="1:13">
      <c r="A1310">
        <f>RANK(M1310,M:M)</f>
        <v/>
      </c>
      <c r="C1310">
        <f>SUMIFS('Input - target event report'!H:H,'Input - target event report'!L:L,B1310,'Input - target event report'!D:D, "Private Investment")</f>
        <v/>
      </c>
      <c r="D1310">
        <f>IF(E1310&lt;2, "N/A", (MAXIFS('Input - target event report'!E:E,'Input - target event report'!L:L,B:B,'Input - target event report'!D:D,"Private Investment")-MINIFS('Input - target event report'!E:E,'Input - target event report'!L:L,B:B,'Input - target event report'!D:D,"Private Investment"))/(E1310-1))</f>
        <v/>
      </c>
      <c r="E1310">
        <f>COUNTIFS('Input - target event report'!L:L,B1310,'Input - target event report'!D:D, "Private Investment")</f>
        <v/>
      </c>
      <c r="F1310">
        <f>AVERAGEIF(INDEX('Input - companies list'!$A:$BG, 0, MATCH("Clusters 0",'Input - companies list'!$A$1:$BG$1, 0)),'Output - Cluster ranking'!B1310,INDEX('Input - companies list'!$A:$BG, 0, MATCH("Flow",'Input - companies list'!$A$1:$BG$1, 0)))</f>
        <v/>
      </c>
      <c r="G1310">
        <f>AVERAGEIF(INDEX('Input - companies list'!$A:$BG, 0, MATCH("Clusters 0",'Input - companies list'!$A$1:$BG$1, 0)),'Output - Cluster ranking'!B1310,INDEX('Input - companies list'!$A:$BG, 0, MATCH("Inter-Cluster Connectivity",'Input - companies list'!$A$1:$BG$1, 0)))</f>
        <v/>
      </c>
      <c r="H1310">
        <f>IFERROR(PERCENTRANK(C:C,C1310),0)</f>
        <v/>
      </c>
      <c r="I1310">
        <f>IFERROR(1 - PERCENTRANK(D:D,D1310),0)</f>
        <v/>
      </c>
      <c r="J1310">
        <f>IFERROR(PERCENTRANK(E:E,E1310),0)</f>
        <v/>
      </c>
      <c r="K1310">
        <f>IFERROR(1 - PERCENTRANK(F:F,F1310),0)</f>
        <v/>
      </c>
      <c r="L1310">
        <f>IFERROR(PERCENTRANK(G:G,G1310),0)</f>
        <v/>
      </c>
      <c r="M1310">
        <f>H1310*weightA+I1310*weightB+J1310*weightC+K1310*weightD+L1310*weightE</f>
        <v/>
      </c>
    </row>
    <row r="1311" spans="1:13">
      <c r="A1311">
        <f>RANK(M1311,M:M)</f>
        <v/>
      </c>
      <c r="C1311">
        <f>SUMIFS('Input - target event report'!H:H,'Input - target event report'!L:L,B1311,'Input - target event report'!D:D, "Private Investment")</f>
        <v/>
      </c>
      <c r="D1311">
        <f>IF(E1311&lt;2, "N/A", (MAXIFS('Input - target event report'!E:E,'Input - target event report'!L:L,B:B,'Input - target event report'!D:D,"Private Investment")-MINIFS('Input - target event report'!E:E,'Input - target event report'!L:L,B:B,'Input - target event report'!D:D,"Private Investment"))/(E1311-1))</f>
        <v/>
      </c>
      <c r="E1311">
        <f>COUNTIFS('Input - target event report'!L:L,B1311,'Input - target event report'!D:D, "Private Investment")</f>
        <v/>
      </c>
      <c r="F1311">
        <f>AVERAGEIF(INDEX('Input - companies list'!$A:$BG, 0, MATCH("Clusters 0",'Input - companies list'!$A$1:$BG$1, 0)),'Output - Cluster ranking'!B1311,INDEX('Input - companies list'!$A:$BG, 0, MATCH("Flow",'Input - companies list'!$A$1:$BG$1, 0)))</f>
        <v/>
      </c>
      <c r="G1311">
        <f>AVERAGEIF(INDEX('Input - companies list'!$A:$BG, 0, MATCH("Clusters 0",'Input - companies list'!$A$1:$BG$1, 0)),'Output - Cluster ranking'!B1311,INDEX('Input - companies list'!$A:$BG, 0, MATCH("Inter-Cluster Connectivity",'Input - companies list'!$A$1:$BG$1, 0)))</f>
        <v/>
      </c>
      <c r="H1311">
        <f>IFERROR(PERCENTRANK(C:C,C1311),0)</f>
        <v/>
      </c>
      <c r="I1311">
        <f>IFERROR(1 - PERCENTRANK(D:D,D1311),0)</f>
        <v/>
      </c>
      <c r="J1311">
        <f>IFERROR(PERCENTRANK(E:E,E1311),0)</f>
        <v/>
      </c>
      <c r="K1311">
        <f>IFERROR(1 - PERCENTRANK(F:F,F1311),0)</f>
        <v/>
      </c>
      <c r="L1311">
        <f>IFERROR(PERCENTRANK(G:G,G1311),0)</f>
        <v/>
      </c>
      <c r="M1311">
        <f>H1311*weightA+I1311*weightB+J1311*weightC+K1311*weightD+L1311*weightE</f>
        <v/>
      </c>
    </row>
    <row r="1312" spans="1:13">
      <c r="A1312">
        <f>RANK(M1312,M:M)</f>
        <v/>
      </c>
      <c r="C1312">
        <f>SUMIFS('Input - target event report'!H:H,'Input - target event report'!L:L,B1312,'Input - target event report'!D:D, "Private Investment")</f>
        <v/>
      </c>
      <c r="D1312">
        <f>IF(E1312&lt;2, "N/A", (MAXIFS('Input - target event report'!E:E,'Input - target event report'!L:L,B:B,'Input - target event report'!D:D,"Private Investment")-MINIFS('Input - target event report'!E:E,'Input - target event report'!L:L,B:B,'Input - target event report'!D:D,"Private Investment"))/(E1312-1))</f>
        <v/>
      </c>
      <c r="E1312">
        <f>COUNTIFS('Input - target event report'!L:L,B1312,'Input - target event report'!D:D, "Private Investment")</f>
        <v/>
      </c>
      <c r="F1312">
        <f>AVERAGEIF(INDEX('Input - companies list'!$A:$BG, 0, MATCH("Clusters 0",'Input - companies list'!$A$1:$BG$1, 0)),'Output - Cluster ranking'!B1312,INDEX('Input - companies list'!$A:$BG, 0, MATCH("Flow",'Input - companies list'!$A$1:$BG$1, 0)))</f>
        <v/>
      </c>
      <c r="G1312">
        <f>AVERAGEIF(INDEX('Input - companies list'!$A:$BG, 0, MATCH("Clusters 0",'Input - companies list'!$A$1:$BG$1, 0)),'Output - Cluster ranking'!B1312,INDEX('Input - companies list'!$A:$BG, 0, MATCH("Inter-Cluster Connectivity",'Input - companies list'!$A$1:$BG$1, 0)))</f>
        <v/>
      </c>
      <c r="H1312">
        <f>IFERROR(PERCENTRANK(C:C,C1312),0)</f>
        <v/>
      </c>
      <c r="I1312">
        <f>IFERROR(1 - PERCENTRANK(D:D,D1312),0)</f>
        <v/>
      </c>
      <c r="J1312">
        <f>IFERROR(PERCENTRANK(E:E,E1312),0)</f>
        <v/>
      </c>
      <c r="K1312">
        <f>IFERROR(1 - PERCENTRANK(F:F,F1312),0)</f>
        <v/>
      </c>
      <c r="L1312">
        <f>IFERROR(PERCENTRANK(G:G,G1312),0)</f>
        <v/>
      </c>
      <c r="M1312">
        <f>H1312*weightA+I1312*weightB+J1312*weightC+K1312*weightD+L1312*weightE</f>
        <v/>
      </c>
    </row>
    <row r="1313" spans="1:13">
      <c r="A1313">
        <f>RANK(M1313,M:M)</f>
        <v/>
      </c>
      <c r="C1313">
        <f>SUMIFS('Input - target event report'!H:H,'Input - target event report'!L:L,B1313,'Input - target event report'!D:D, "Private Investment")</f>
        <v/>
      </c>
      <c r="D1313">
        <f>IF(E1313&lt;2, "N/A", (MAXIFS('Input - target event report'!E:E,'Input - target event report'!L:L,B:B,'Input - target event report'!D:D,"Private Investment")-MINIFS('Input - target event report'!E:E,'Input - target event report'!L:L,B:B,'Input - target event report'!D:D,"Private Investment"))/(E1313-1))</f>
        <v/>
      </c>
      <c r="E1313">
        <f>COUNTIFS('Input - target event report'!L:L,B1313,'Input - target event report'!D:D, "Private Investment")</f>
        <v/>
      </c>
      <c r="F1313">
        <f>AVERAGEIF(INDEX('Input - companies list'!$A:$BG, 0, MATCH("Clusters 0",'Input - companies list'!$A$1:$BG$1, 0)),'Output - Cluster ranking'!B1313,INDEX('Input - companies list'!$A:$BG, 0, MATCH("Flow",'Input - companies list'!$A$1:$BG$1, 0)))</f>
        <v/>
      </c>
      <c r="G1313">
        <f>AVERAGEIF(INDEX('Input - companies list'!$A:$BG, 0, MATCH("Clusters 0",'Input - companies list'!$A$1:$BG$1, 0)),'Output - Cluster ranking'!B1313,INDEX('Input - companies list'!$A:$BG, 0, MATCH("Inter-Cluster Connectivity",'Input - companies list'!$A$1:$BG$1, 0)))</f>
        <v/>
      </c>
      <c r="H1313">
        <f>IFERROR(PERCENTRANK(C:C,C1313),0)</f>
        <v/>
      </c>
      <c r="I1313">
        <f>IFERROR(1 - PERCENTRANK(D:D,D1313),0)</f>
        <v/>
      </c>
      <c r="J1313">
        <f>IFERROR(PERCENTRANK(E:E,E1313),0)</f>
        <v/>
      </c>
      <c r="K1313">
        <f>IFERROR(1 - PERCENTRANK(F:F,F1313),0)</f>
        <v/>
      </c>
      <c r="L1313">
        <f>IFERROR(PERCENTRANK(G:G,G1313),0)</f>
        <v/>
      </c>
      <c r="M1313">
        <f>H1313*weightA+I1313*weightB+J1313*weightC+K1313*weightD+L1313*weightE</f>
        <v/>
      </c>
    </row>
    <row r="1314" spans="1:13">
      <c r="A1314">
        <f>RANK(M1314,M:M)</f>
        <v/>
      </c>
      <c r="C1314">
        <f>SUMIFS('Input - target event report'!H:H,'Input - target event report'!L:L,B1314,'Input - target event report'!D:D, "Private Investment")</f>
        <v/>
      </c>
      <c r="D1314">
        <f>IF(E1314&lt;2, "N/A", (MAXIFS('Input - target event report'!E:E,'Input - target event report'!L:L,B:B,'Input - target event report'!D:D,"Private Investment")-MINIFS('Input - target event report'!E:E,'Input - target event report'!L:L,B:B,'Input - target event report'!D:D,"Private Investment"))/(E1314-1))</f>
        <v/>
      </c>
      <c r="E1314">
        <f>COUNTIFS('Input - target event report'!L:L,B1314,'Input - target event report'!D:D, "Private Investment")</f>
        <v/>
      </c>
      <c r="F1314">
        <f>AVERAGEIF(INDEX('Input - companies list'!$A:$BG, 0, MATCH("Clusters 0",'Input - companies list'!$A$1:$BG$1, 0)),'Output - Cluster ranking'!B1314,INDEX('Input - companies list'!$A:$BG, 0, MATCH("Flow",'Input - companies list'!$A$1:$BG$1, 0)))</f>
        <v/>
      </c>
      <c r="G1314">
        <f>AVERAGEIF(INDEX('Input - companies list'!$A:$BG, 0, MATCH("Clusters 0",'Input - companies list'!$A$1:$BG$1, 0)),'Output - Cluster ranking'!B1314,INDEX('Input - companies list'!$A:$BG, 0, MATCH("Inter-Cluster Connectivity",'Input - companies list'!$A$1:$BG$1, 0)))</f>
        <v/>
      </c>
      <c r="H1314">
        <f>IFERROR(PERCENTRANK(C:C,C1314),0)</f>
        <v/>
      </c>
      <c r="I1314">
        <f>IFERROR(1 - PERCENTRANK(D:D,D1314),0)</f>
        <v/>
      </c>
      <c r="J1314">
        <f>IFERROR(PERCENTRANK(E:E,E1314),0)</f>
        <v/>
      </c>
      <c r="K1314">
        <f>IFERROR(1 - PERCENTRANK(F:F,F1314),0)</f>
        <v/>
      </c>
      <c r="L1314">
        <f>IFERROR(PERCENTRANK(G:G,G1314),0)</f>
        <v/>
      </c>
      <c r="M1314">
        <f>H1314*weightA+I1314*weightB+J1314*weightC+K1314*weightD+L1314*weightE</f>
        <v/>
      </c>
    </row>
    <row r="1315" spans="1:13">
      <c r="A1315">
        <f>RANK(M1315,M:M)</f>
        <v/>
      </c>
      <c r="C1315">
        <f>SUMIFS('Input - target event report'!H:H,'Input - target event report'!L:L,B1315,'Input - target event report'!D:D, "Private Investment")</f>
        <v/>
      </c>
      <c r="D1315">
        <f>IF(E1315&lt;2, "N/A", (MAXIFS('Input - target event report'!E:E,'Input - target event report'!L:L,B:B,'Input - target event report'!D:D,"Private Investment")-MINIFS('Input - target event report'!E:E,'Input - target event report'!L:L,B:B,'Input - target event report'!D:D,"Private Investment"))/(E1315-1))</f>
        <v/>
      </c>
      <c r="E1315">
        <f>COUNTIFS('Input - target event report'!L:L,B1315,'Input - target event report'!D:D, "Private Investment")</f>
        <v/>
      </c>
      <c r="F1315">
        <f>AVERAGEIF(INDEX('Input - companies list'!$A:$BG, 0, MATCH("Clusters 0",'Input - companies list'!$A$1:$BG$1, 0)),'Output - Cluster ranking'!B1315,INDEX('Input - companies list'!$A:$BG, 0, MATCH("Flow",'Input - companies list'!$A$1:$BG$1, 0)))</f>
        <v/>
      </c>
      <c r="G1315">
        <f>AVERAGEIF(INDEX('Input - companies list'!$A:$BG, 0, MATCH("Clusters 0",'Input - companies list'!$A$1:$BG$1, 0)),'Output - Cluster ranking'!B1315,INDEX('Input - companies list'!$A:$BG, 0, MATCH("Inter-Cluster Connectivity",'Input - companies list'!$A$1:$BG$1, 0)))</f>
        <v/>
      </c>
      <c r="H1315">
        <f>IFERROR(PERCENTRANK(C:C,C1315),0)</f>
        <v/>
      </c>
      <c r="I1315">
        <f>IFERROR(1 - PERCENTRANK(D:D,D1315),0)</f>
        <v/>
      </c>
      <c r="J1315">
        <f>IFERROR(PERCENTRANK(E:E,E1315),0)</f>
        <v/>
      </c>
      <c r="K1315">
        <f>IFERROR(1 - PERCENTRANK(F:F,F1315),0)</f>
        <v/>
      </c>
      <c r="L1315">
        <f>IFERROR(PERCENTRANK(G:G,G1315),0)</f>
        <v/>
      </c>
      <c r="M1315">
        <f>H1315*weightA+I1315*weightB+J1315*weightC+K1315*weightD+L1315*weightE</f>
        <v/>
      </c>
    </row>
    <row r="1316" spans="1:13">
      <c r="A1316">
        <f>RANK(M1316,M:M)</f>
        <v/>
      </c>
      <c r="C1316">
        <f>SUMIFS('Input - target event report'!H:H,'Input - target event report'!L:L,B1316,'Input - target event report'!D:D, "Private Investment")</f>
        <v/>
      </c>
      <c r="D1316">
        <f>IF(E1316&lt;2, "N/A", (MAXIFS('Input - target event report'!E:E,'Input - target event report'!L:L,B:B,'Input - target event report'!D:D,"Private Investment")-MINIFS('Input - target event report'!E:E,'Input - target event report'!L:L,B:B,'Input - target event report'!D:D,"Private Investment"))/(E1316-1))</f>
        <v/>
      </c>
      <c r="E1316">
        <f>COUNTIFS('Input - target event report'!L:L,B1316,'Input - target event report'!D:D, "Private Investment")</f>
        <v/>
      </c>
      <c r="F1316">
        <f>AVERAGEIF(INDEX('Input - companies list'!$A:$BG, 0, MATCH("Clusters 0",'Input - companies list'!$A$1:$BG$1, 0)),'Output - Cluster ranking'!B1316,INDEX('Input - companies list'!$A:$BG, 0, MATCH("Flow",'Input - companies list'!$A$1:$BG$1, 0)))</f>
        <v/>
      </c>
      <c r="G1316">
        <f>AVERAGEIF(INDEX('Input - companies list'!$A:$BG, 0, MATCH("Clusters 0",'Input - companies list'!$A$1:$BG$1, 0)),'Output - Cluster ranking'!B1316,INDEX('Input - companies list'!$A:$BG, 0, MATCH("Inter-Cluster Connectivity",'Input - companies list'!$A$1:$BG$1, 0)))</f>
        <v/>
      </c>
      <c r="H1316">
        <f>IFERROR(PERCENTRANK(C:C,C1316),0)</f>
        <v/>
      </c>
      <c r="I1316">
        <f>IFERROR(1 - PERCENTRANK(D:D,D1316),0)</f>
        <v/>
      </c>
      <c r="J1316">
        <f>IFERROR(PERCENTRANK(E:E,E1316),0)</f>
        <v/>
      </c>
      <c r="K1316">
        <f>IFERROR(1 - PERCENTRANK(F:F,F1316),0)</f>
        <v/>
      </c>
      <c r="L1316">
        <f>IFERROR(PERCENTRANK(G:G,G1316),0)</f>
        <v/>
      </c>
      <c r="M1316">
        <f>H1316*weightA+I1316*weightB+J1316*weightC+K1316*weightD+L1316*weightE</f>
        <v/>
      </c>
    </row>
    <row r="1317" spans="1:13">
      <c r="A1317">
        <f>RANK(M1317,M:M)</f>
        <v/>
      </c>
      <c r="C1317">
        <f>SUMIFS('Input - target event report'!H:H,'Input - target event report'!L:L,B1317,'Input - target event report'!D:D, "Private Investment")</f>
        <v/>
      </c>
      <c r="D1317">
        <f>IF(E1317&lt;2, "N/A", (MAXIFS('Input - target event report'!E:E,'Input - target event report'!L:L,B:B,'Input - target event report'!D:D,"Private Investment")-MINIFS('Input - target event report'!E:E,'Input - target event report'!L:L,B:B,'Input - target event report'!D:D,"Private Investment"))/(E1317-1))</f>
        <v/>
      </c>
      <c r="E1317">
        <f>COUNTIFS('Input - target event report'!L:L,B1317,'Input - target event report'!D:D, "Private Investment")</f>
        <v/>
      </c>
      <c r="F1317">
        <f>AVERAGEIF(INDEX('Input - companies list'!$A:$BG, 0, MATCH("Clusters 0",'Input - companies list'!$A$1:$BG$1, 0)),'Output - Cluster ranking'!B1317,INDEX('Input - companies list'!$A:$BG, 0, MATCH("Flow",'Input - companies list'!$A$1:$BG$1, 0)))</f>
        <v/>
      </c>
      <c r="G1317">
        <f>AVERAGEIF(INDEX('Input - companies list'!$A:$BG, 0, MATCH("Clusters 0",'Input - companies list'!$A$1:$BG$1, 0)),'Output - Cluster ranking'!B1317,INDEX('Input - companies list'!$A:$BG, 0, MATCH("Inter-Cluster Connectivity",'Input - companies list'!$A$1:$BG$1, 0)))</f>
        <v/>
      </c>
      <c r="H1317">
        <f>IFERROR(PERCENTRANK(C:C,C1317),0)</f>
        <v/>
      </c>
      <c r="I1317">
        <f>IFERROR(1 - PERCENTRANK(D:D,D1317),0)</f>
        <v/>
      </c>
      <c r="J1317">
        <f>IFERROR(PERCENTRANK(E:E,E1317),0)</f>
        <v/>
      </c>
      <c r="K1317">
        <f>IFERROR(1 - PERCENTRANK(F:F,F1317),0)</f>
        <v/>
      </c>
      <c r="L1317">
        <f>IFERROR(PERCENTRANK(G:G,G1317),0)</f>
        <v/>
      </c>
      <c r="M1317">
        <f>H1317*weightA+I1317*weightB+J1317*weightC+K1317*weightD+L1317*weightE</f>
        <v/>
      </c>
    </row>
    <row r="1318" spans="1:13">
      <c r="A1318">
        <f>RANK(M1318,M:M)</f>
        <v/>
      </c>
      <c r="C1318">
        <f>SUMIFS('Input - target event report'!H:H,'Input - target event report'!L:L,B1318,'Input - target event report'!D:D, "Private Investment")</f>
        <v/>
      </c>
      <c r="D1318">
        <f>IF(E1318&lt;2, "N/A", (MAXIFS('Input - target event report'!E:E,'Input - target event report'!L:L,B:B,'Input - target event report'!D:D,"Private Investment")-MINIFS('Input - target event report'!E:E,'Input - target event report'!L:L,B:B,'Input - target event report'!D:D,"Private Investment"))/(E1318-1))</f>
        <v/>
      </c>
      <c r="E1318">
        <f>COUNTIFS('Input - target event report'!L:L,B1318,'Input - target event report'!D:D, "Private Investment")</f>
        <v/>
      </c>
      <c r="F1318">
        <f>AVERAGEIF(INDEX('Input - companies list'!$A:$BG, 0, MATCH("Clusters 0",'Input - companies list'!$A$1:$BG$1, 0)),'Output - Cluster ranking'!B1318,INDEX('Input - companies list'!$A:$BG, 0, MATCH("Flow",'Input - companies list'!$A$1:$BG$1, 0)))</f>
        <v/>
      </c>
      <c r="G1318">
        <f>AVERAGEIF(INDEX('Input - companies list'!$A:$BG, 0, MATCH("Clusters 0",'Input - companies list'!$A$1:$BG$1, 0)),'Output - Cluster ranking'!B1318,INDEX('Input - companies list'!$A:$BG, 0, MATCH("Inter-Cluster Connectivity",'Input - companies list'!$A$1:$BG$1, 0)))</f>
        <v/>
      </c>
      <c r="H1318">
        <f>IFERROR(PERCENTRANK(C:C,C1318),0)</f>
        <v/>
      </c>
      <c r="I1318">
        <f>IFERROR(1 - PERCENTRANK(D:D,D1318),0)</f>
        <v/>
      </c>
      <c r="J1318">
        <f>IFERROR(PERCENTRANK(E:E,E1318),0)</f>
        <v/>
      </c>
      <c r="K1318">
        <f>IFERROR(1 - PERCENTRANK(F:F,F1318),0)</f>
        <v/>
      </c>
      <c r="L1318">
        <f>IFERROR(PERCENTRANK(G:G,G1318),0)</f>
        <v/>
      </c>
      <c r="M1318">
        <f>H1318*weightA+I1318*weightB+J1318*weightC+K1318*weightD+L1318*weightE</f>
        <v/>
      </c>
    </row>
    <row r="1319" spans="1:13">
      <c r="A1319">
        <f>RANK(M1319,M:M)</f>
        <v/>
      </c>
      <c r="C1319">
        <f>SUMIFS('Input - target event report'!H:H,'Input - target event report'!L:L,B1319,'Input - target event report'!D:D, "Private Investment")</f>
        <v/>
      </c>
      <c r="D1319">
        <f>IF(E1319&lt;2, "N/A", (MAXIFS('Input - target event report'!E:E,'Input - target event report'!L:L,B:B,'Input - target event report'!D:D,"Private Investment")-MINIFS('Input - target event report'!E:E,'Input - target event report'!L:L,B:B,'Input - target event report'!D:D,"Private Investment"))/(E1319-1))</f>
        <v/>
      </c>
      <c r="E1319">
        <f>COUNTIFS('Input - target event report'!L:L,B1319,'Input - target event report'!D:D, "Private Investment")</f>
        <v/>
      </c>
      <c r="F1319">
        <f>AVERAGEIF(INDEX('Input - companies list'!$A:$BG, 0, MATCH("Clusters 0",'Input - companies list'!$A$1:$BG$1, 0)),'Output - Cluster ranking'!B1319,INDEX('Input - companies list'!$A:$BG, 0, MATCH("Flow",'Input - companies list'!$A$1:$BG$1, 0)))</f>
        <v/>
      </c>
      <c r="G1319">
        <f>AVERAGEIF(INDEX('Input - companies list'!$A:$BG, 0, MATCH("Clusters 0",'Input - companies list'!$A$1:$BG$1, 0)),'Output - Cluster ranking'!B1319,INDEX('Input - companies list'!$A:$BG, 0, MATCH("Inter-Cluster Connectivity",'Input - companies list'!$A$1:$BG$1, 0)))</f>
        <v/>
      </c>
      <c r="H1319">
        <f>IFERROR(PERCENTRANK(C:C,C1319),0)</f>
        <v/>
      </c>
      <c r="I1319">
        <f>IFERROR(1 - PERCENTRANK(D:D,D1319),0)</f>
        <v/>
      </c>
      <c r="J1319">
        <f>IFERROR(PERCENTRANK(E:E,E1319),0)</f>
        <v/>
      </c>
      <c r="K1319">
        <f>IFERROR(1 - PERCENTRANK(F:F,F1319),0)</f>
        <v/>
      </c>
      <c r="L1319">
        <f>IFERROR(PERCENTRANK(G:G,G1319),0)</f>
        <v/>
      </c>
      <c r="M1319">
        <f>H1319*weightA+I1319*weightB+J1319*weightC+K1319*weightD+L1319*weightE</f>
        <v/>
      </c>
    </row>
    <row r="1320" spans="1:13">
      <c r="A1320">
        <f>RANK(M1320,M:M)</f>
        <v/>
      </c>
      <c r="C1320">
        <f>SUMIFS('Input - target event report'!H:H,'Input - target event report'!L:L,B1320,'Input - target event report'!D:D, "Private Investment")</f>
        <v/>
      </c>
      <c r="D1320">
        <f>IF(E1320&lt;2, "N/A", (MAXIFS('Input - target event report'!E:E,'Input - target event report'!L:L,B:B,'Input - target event report'!D:D,"Private Investment")-MINIFS('Input - target event report'!E:E,'Input - target event report'!L:L,B:B,'Input - target event report'!D:D,"Private Investment"))/(E1320-1))</f>
        <v/>
      </c>
      <c r="E1320">
        <f>COUNTIFS('Input - target event report'!L:L,B1320,'Input - target event report'!D:D, "Private Investment")</f>
        <v/>
      </c>
      <c r="F1320">
        <f>AVERAGEIF(INDEX('Input - companies list'!$A:$BG, 0, MATCH("Clusters 0",'Input - companies list'!$A$1:$BG$1, 0)),'Output - Cluster ranking'!B1320,INDEX('Input - companies list'!$A:$BG, 0, MATCH("Flow",'Input - companies list'!$A$1:$BG$1, 0)))</f>
        <v/>
      </c>
      <c r="G1320">
        <f>AVERAGEIF(INDEX('Input - companies list'!$A:$BG, 0, MATCH("Clusters 0",'Input - companies list'!$A$1:$BG$1, 0)),'Output - Cluster ranking'!B1320,INDEX('Input - companies list'!$A:$BG, 0, MATCH("Inter-Cluster Connectivity",'Input - companies list'!$A$1:$BG$1, 0)))</f>
        <v/>
      </c>
      <c r="H1320">
        <f>IFERROR(PERCENTRANK(C:C,C1320),0)</f>
        <v/>
      </c>
      <c r="I1320">
        <f>IFERROR(1 - PERCENTRANK(D:D,D1320),0)</f>
        <v/>
      </c>
      <c r="J1320">
        <f>IFERROR(PERCENTRANK(E:E,E1320),0)</f>
        <v/>
      </c>
      <c r="K1320">
        <f>IFERROR(1 - PERCENTRANK(F:F,F1320),0)</f>
        <v/>
      </c>
      <c r="L1320">
        <f>IFERROR(PERCENTRANK(G:G,G1320),0)</f>
        <v/>
      </c>
      <c r="M1320">
        <f>H1320*weightA+I1320*weightB+J1320*weightC+K1320*weightD+L1320*weightE</f>
        <v/>
      </c>
    </row>
    <row r="1321" spans="1:13">
      <c r="A1321">
        <f>RANK(M1321,M:M)</f>
        <v/>
      </c>
      <c r="C1321">
        <f>SUMIFS('Input - target event report'!H:H,'Input - target event report'!L:L,B1321,'Input - target event report'!D:D, "Private Investment")</f>
        <v/>
      </c>
      <c r="D1321">
        <f>IF(E1321&lt;2, "N/A", (MAXIFS('Input - target event report'!E:E,'Input - target event report'!L:L,B:B,'Input - target event report'!D:D,"Private Investment")-MINIFS('Input - target event report'!E:E,'Input - target event report'!L:L,B:B,'Input - target event report'!D:D,"Private Investment"))/(E1321-1))</f>
        <v/>
      </c>
      <c r="E1321">
        <f>COUNTIFS('Input - target event report'!L:L,B1321,'Input - target event report'!D:D, "Private Investment")</f>
        <v/>
      </c>
      <c r="F1321">
        <f>AVERAGEIF(INDEX('Input - companies list'!$A:$BG, 0, MATCH("Clusters 0",'Input - companies list'!$A$1:$BG$1, 0)),'Output - Cluster ranking'!B1321,INDEX('Input - companies list'!$A:$BG, 0, MATCH("Flow",'Input - companies list'!$A$1:$BG$1, 0)))</f>
        <v/>
      </c>
      <c r="G1321">
        <f>AVERAGEIF(INDEX('Input - companies list'!$A:$BG, 0, MATCH("Clusters 0",'Input - companies list'!$A$1:$BG$1, 0)),'Output - Cluster ranking'!B1321,INDEX('Input - companies list'!$A:$BG, 0, MATCH("Inter-Cluster Connectivity",'Input - companies list'!$A$1:$BG$1, 0)))</f>
        <v/>
      </c>
      <c r="H1321">
        <f>IFERROR(PERCENTRANK(C:C,C1321),0)</f>
        <v/>
      </c>
      <c r="I1321">
        <f>IFERROR(1 - PERCENTRANK(D:D,D1321),0)</f>
        <v/>
      </c>
      <c r="J1321">
        <f>IFERROR(PERCENTRANK(E:E,E1321),0)</f>
        <v/>
      </c>
      <c r="K1321">
        <f>IFERROR(1 - PERCENTRANK(F:F,F1321),0)</f>
        <v/>
      </c>
      <c r="L1321">
        <f>IFERROR(PERCENTRANK(G:G,G1321),0)</f>
        <v/>
      </c>
      <c r="M1321">
        <f>H1321*weightA+I1321*weightB+J1321*weightC+K1321*weightD+L1321*weightE</f>
        <v/>
      </c>
    </row>
    <row r="1322" spans="1:13">
      <c r="A1322">
        <f>RANK(M1322,M:M)</f>
        <v/>
      </c>
      <c r="C1322">
        <f>SUMIFS('Input - target event report'!H:H,'Input - target event report'!L:L,B1322,'Input - target event report'!D:D, "Private Investment")</f>
        <v/>
      </c>
      <c r="D1322">
        <f>IF(E1322&lt;2, "N/A", (MAXIFS('Input - target event report'!E:E,'Input - target event report'!L:L,B:B,'Input - target event report'!D:D,"Private Investment")-MINIFS('Input - target event report'!E:E,'Input - target event report'!L:L,B:B,'Input - target event report'!D:D,"Private Investment"))/(E1322-1))</f>
        <v/>
      </c>
      <c r="E1322">
        <f>COUNTIFS('Input - target event report'!L:L,B1322,'Input - target event report'!D:D, "Private Investment")</f>
        <v/>
      </c>
      <c r="F1322">
        <f>AVERAGEIF(INDEX('Input - companies list'!$A:$BG, 0, MATCH("Clusters 0",'Input - companies list'!$A$1:$BG$1, 0)),'Output - Cluster ranking'!B1322,INDEX('Input - companies list'!$A:$BG, 0, MATCH("Flow",'Input - companies list'!$A$1:$BG$1, 0)))</f>
        <v/>
      </c>
      <c r="G1322">
        <f>AVERAGEIF(INDEX('Input - companies list'!$A:$BG, 0, MATCH("Clusters 0",'Input - companies list'!$A$1:$BG$1, 0)),'Output - Cluster ranking'!B1322,INDEX('Input - companies list'!$A:$BG, 0, MATCH("Inter-Cluster Connectivity",'Input - companies list'!$A$1:$BG$1, 0)))</f>
        <v/>
      </c>
      <c r="H1322">
        <f>IFERROR(PERCENTRANK(C:C,C1322),0)</f>
        <v/>
      </c>
      <c r="I1322">
        <f>IFERROR(1 - PERCENTRANK(D:D,D1322),0)</f>
        <v/>
      </c>
      <c r="J1322">
        <f>IFERROR(PERCENTRANK(E:E,E1322),0)</f>
        <v/>
      </c>
      <c r="K1322">
        <f>IFERROR(1 - PERCENTRANK(F:F,F1322),0)</f>
        <v/>
      </c>
      <c r="L1322">
        <f>IFERROR(PERCENTRANK(G:G,G1322),0)</f>
        <v/>
      </c>
      <c r="M1322">
        <f>H1322*weightA+I1322*weightB+J1322*weightC+K1322*weightD+L1322*weightE</f>
        <v/>
      </c>
    </row>
    <row r="1323" spans="1:13">
      <c r="A1323">
        <f>RANK(M1323,M:M)</f>
        <v/>
      </c>
      <c r="C1323">
        <f>SUMIFS('Input - target event report'!H:H,'Input - target event report'!L:L,B1323,'Input - target event report'!D:D, "Private Investment")</f>
        <v/>
      </c>
      <c r="D1323">
        <f>IF(E1323&lt;2, "N/A", (MAXIFS('Input - target event report'!E:E,'Input - target event report'!L:L,B:B,'Input - target event report'!D:D,"Private Investment")-MINIFS('Input - target event report'!E:E,'Input - target event report'!L:L,B:B,'Input - target event report'!D:D,"Private Investment"))/(E1323-1))</f>
        <v/>
      </c>
      <c r="E1323">
        <f>COUNTIFS('Input - target event report'!L:L,B1323,'Input - target event report'!D:D, "Private Investment")</f>
        <v/>
      </c>
      <c r="F1323">
        <f>AVERAGEIF(INDEX('Input - companies list'!$A:$BG, 0, MATCH("Clusters 0",'Input - companies list'!$A$1:$BG$1, 0)),'Output - Cluster ranking'!B1323,INDEX('Input - companies list'!$A:$BG, 0, MATCH("Flow",'Input - companies list'!$A$1:$BG$1, 0)))</f>
        <v/>
      </c>
      <c r="G1323">
        <f>AVERAGEIF(INDEX('Input - companies list'!$A:$BG, 0, MATCH("Clusters 0",'Input - companies list'!$A$1:$BG$1, 0)),'Output - Cluster ranking'!B1323,INDEX('Input - companies list'!$A:$BG, 0, MATCH("Inter-Cluster Connectivity",'Input - companies list'!$A$1:$BG$1, 0)))</f>
        <v/>
      </c>
      <c r="H1323">
        <f>IFERROR(PERCENTRANK(C:C,C1323),0)</f>
        <v/>
      </c>
      <c r="I1323">
        <f>IFERROR(1 - PERCENTRANK(D:D,D1323),0)</f>
        <v/>
      </c>
      <c r="J1323">
        <f>IFERROR(PERCENTRANK(E:E,E1323),0)</f>
        <v/>
      </c>
      <c r="K1323">
        <f>IFERROR(1 - PERCENTRANK(F:F,F1323),0)</f>
        <v/>
      </c>
      <c r="L1323">
        <f>IFERROR(PERCENTRANK(G:G,G1323),0)</f>
        <v/>
      </c>
      <c r="M1323">
        <f>H1323*weightA+I1323*weightB+J1323*weightC+K1323*weightD+L1323*weightE</f>
        <v/>
      </c>
    </row>
    <row r="1324" spans="1:13">
      <c r="A1324">
        <f>RANK(M1324,M:M)</f>
        <v/>
      </c>
      <c r="C1324">
        <f>SUMIFS('Input - target event report'!H:H,'Input - target event report'!L:L,B1324,'Input - target event report'!D:D, "Private Investment")</f>
        <v/>
      </c>
      <c r="D1324">
        <f>IF(E1324&lt;2, "N/A", (MAXIFS('Input - target event report'!E:E,'Input - target event report'!L:L,B:B,'Input - target event report'!D:D,"Private Investment")-MINIFS('Input - target event report'!E:E,'Input - target event report'!L:L,B:B,'Input - target event report'!D:D,"Private Investment"))/(E1324-1))</f>
        <v/>
      </c>
      <c r="E1324">
        <f>COUNTIFS('Input - target event report'!L:L,B1324,'Input - target event report'!D:D, "Private Investment")</f>
        <v/>
      </c>
      <c r="F1324">
        <f>AVERAGEIF(INDEX('Input - companies list'!$A:$BG, 0, MATCH("Clusters 0",'Input - companies list'!$A$1:$BG$1, 0)),'Output - Cluster ranking'!B1324,INDEX('Input - companies list'!$A:$BG, 0, MATCH("Flow",'Input - companies list'!$A$1:$BG$1, 0)))</f>
        <v/>
      </c>
      <c r="G1324">
        <f>AVERAGEIF(INDEX('Input - companies list'!$A:$BG, 0, MATCH("Clusters 0",'Input - companies list'!$A$1:$BG$1, 0)),'Output - Cluster ranking'!B1324,INDEX('Input - companies list'!$A:$BG, 0, MATCH("Inter-Cluster Connectivity",'Input - companies list'!$A$1:$BG$1, 0)))</f>
        <v/>
      </c>
      <c r="H1324">
        <f>IFERROR(PERCENTRANK(C:C,C1324),0)</f>
        <v/>
      </c>
      <c r="I1324">
        <f>IFERROR(1 - PERCENTRANK(D:D,D1324),0)</f>
        <v/>
      </c>
      <c r="J1324">
        <f>IFERROR(PERCENTRANK(E:E,E1324),0)</f>
        <v/>
      </c>
      <c r="K1324">
        <f>IFERROR(1 - PERCENTRANK(F:F,F1324),0)</f>
        <v/>
      </c>
      <c r="L1324">
        <f>IFERROR(PERCENTRANK(G:G,G1324),0)</f>
        <v/>
      </c>
      <c r="M1324">
        <f>H1324*weightA+I1324*weightB+J1324*weightC+K1324*weightD+L1324*weightE</f>
        <v/>
      </c>
    </row>
    <row r="1325" spans="1:13">
      <c r="A1325">
        <f>RANK(M1325,M:M)</f>
        <v/>
      </c>
      <c r="C1325">
        <f>SUMIFS('Input - target event report'!H:H,'Input - target event report'!L:L,B1325,'Input - target event report'!D:D, "Private Investment")</f>
        <v/>
      </c>
      <c r="D1325">
        <f>IF(E1325&lt;2, "N/A", (MAXIFS('Input - target event report'!E:E,'Input - target event report'!L:L,B:B,'Input - target event report'!D:D,"Private Investment")-MINIFS('Input - target event report'!E:E,'Input - target event report'!L:L,B:B,'Input - target event report'!D:D,"Private Investment"))/(E1325-1))</f>
        <v/>
      </c>
      <c r="E1325">
        <f>COUNTIFS('Input - target event report'!L:L,B1325,'Input - target event report'!D:D, "Private Investment")</f>
        <v/>
      </c>
      <c r="F1325">
        <f>AVERAGEIF(INDEX('Input - companies list'!$A:$BG, 0, MATCH("Clusters 0",'Input - companies list'!$A$1:$BG$1, 0)),'Output - Cluster ranking'!B1325,INDEX('Input - companies list'!$A:$BG, 0, MATCH("Flow",'Input - companies list'!$A$1:$BG$1, 0)))</f>
        <v/>
      </c>
      <c r="G1325">
        <f>AVERAGEIF(INDEX('Input - companies list'!$A:$BG, 0, MATCH("Clusters 0",'Input - companies list'!$A$1:$BG$1, 0)),'Output - Cluster ranking'!B1325,INDEX('Input - companies list'!$A:$BG, 0, MATCH("Inter-Cluster Connectivity",'Input - companies list'!$A$1:$BG$1, 0)))</f>
        <v/>
      </c>
      <c r="H1325">
        <f>IFERROR(PERCENTRANK(C:C,C1325),0)</f>
        <v/>
      </c>
      <c r="I1325">
        <f>IFERROR(1 - PERCENTRANK(D:D,D1325),0)</f>
        <v/>
      </c>
      <c r="J1325">
        <f>IFERROR(PERCENTRANK(E:E,E1325),0)</f>
        <v/>
      </c>
      <c r="K1325">
        <f>IFERROR(1 - PERCENTRANK(F:F,F1325),0)</f>
        <v/>
      </c>
      <c r="L1325">
        <f>IFERROR(PERCENTRANK(G:G,G1325),0)</f>
        <v/>
      </c>
      <c r="M1325">
        <f>H1325*weightA+I1325*weightB+J1325*weightC+K1325*weightD+L1325*weightE</f>
        <v/>
      </c>
    </row>
    <row r="1326" spans="1:13">
      <c r="A1326">
        <f>RANK(M1326,M:M)</f>
        <v/>
      </c>
      <c r="C1326">
        <f>SUMIFS('Input - target event report'!H:H,'Input - target event report'!L:L,B1326,'Input - target event report'!D:D, "Private Investment")</f>
        <v/>
      </c>
      <c r="D1326">
        <f>IF(E1326&lt;2, "N/A", (MAXIFS('Input - target event report'!E:E,'Input - target event report'!L:L,B:B,'Input - target event report'!D:D,"Private Investment")-MINIFS('Input - target event report'!E:E,'Input - target event report'!L:L,B:B,'Input - target event report'!D:D,"Private Investment"))/(E1326-1))</f>
        <v/>
      </c>
      <c r="E1326">
        <f>COUNTIFS('Input - target event report'!L:L,B1326,'Input - target event report'!D:D, "Private Investment")</f>
        <v/>
      </c>
      <c r="F1326">
        <f>AVERAGEIF(INDEX('Input - companies list'!$A:$BG, 0, MATCH("Clusters 0",'Input - companies list'!$A$1:$BG$1, 0)),'Output - Cluster ranking'!B1326,INDEX('Input - companies list'!$A:$BG, 0, MATCH("Flow",'Input - companies list'!$A$1:$BG$1, 0)))</f>
        <v/>
      </c>
      <c r="G1326">
        <f>AVERAGEIF(INDEX('Input - companies list'!$A:$BG, 0, MATCH("Clusters 0",'Input - companies list'!$A$1:$BG$1, 0)),'Output - Cluster ranking'!B1326,INDEX('Input - companies list'!$A:$BG, 0, MATCH("Inter-Cluster Connectivity",'Input - companies list'!$A$1:$BG$1, 0)))</f>
        <v/>
      </c>
      <c r="H1326">
        <f>IFERROR(PERCENTRANK(C:C,C1326),0)</f>
        <v/>
      </c>
      <c r="I1326">
        <f>IFERROR(1 - PERCENTRANK(D:D,D1326),0)</f>
        <v/>
      </c>
      <c r="J1326">
        <f>IFERROR(PERCENTRANK(E:E,E1326),0)</f>
        <v/>
      </c>
      <c r="K1326">
        <f>IFERROR(1 - PERCENTRANK(F:F,F1326),0)</f>
        <v/>
      </c>
      <c r="L1326">
        <f>IFERROR(PERCENTRANK(G:G,G1326),0)</f>
        <v/>
      </c>
      <c r="M1326">
        <f>H1326*weightA+I1326*weightB+J1326*weightC+K1326*weightD+L1326*weightE</f>
        <v/>
      </c>
    </row>
    <row r="1327" spans="1:13">
      <c r="A1327">
        <f>RANK(M1327,M:M)</f>
        <v/>
      </c>
      <c r="C1327">
        <f>SUMIFS('Input - target event report'!H:H,'Input - target event report'!L:L,B1327,'Input - target event report'!D:D, "Private Investment")</f>
        <v/>
      </c>
      <c r="D1327">
        <f>IF(E1327&lt;2, "N/A", (MAXIFS('Input - target event report'!E:E,'Input - target event report'!L:L,B:B,'Input - target event report'!D:D,"Private Investment")-MINIFS('Input - target event report'!E:E,'Input - target event report'!L:L,B:B,'Input - target event report'!D:D,"Private Investment"))/(E1327-1))</f>
        <v/>
      </c>
      <c r="E1327">
        <f>COUNTIFS('Input - target event report'!L:L,B1327,'Input - target event report'!D:D, "Private Investment")</f>
        <v/>
      </c>
      <c r="F1327">
        <f>AVERAGEIF(INDEX('Input - companies list'!$A:$BG, 0, MATCH("Clusters 0",'Input - companies list'!$A$1:$BG$1, 0)),'Output - Cluster ranking'!B1327,INDEX('Input - companies list'!$A:$BG, 0, MATCH("Flow",'Input - companies list'!$A$1:$BG$1, 0)))</f>
        <v/>
      </c>
      <c r="G1327">
        <f>AVERAGEIF(INDEX('Input - companies list'!$A:$BG, 0, MATCH("Clusters 0",'Input - companies list'!$A$1:$BG$1, 0)),'Output - Cluster ranking'!B1327,INDEX('Input - companies list'!$A:$BG, 0, MATCH("Inter-Cluster Connectivity",'Input - companies list'!$A$1:$BG$1, 0)))</f>
        <v/>
      </c>
      <c r="H1327">
        <f>IFERROR(PERCENTRANK(C:C,C1327),0)</f>
        <v/>
      </c>
      <c r="I1327">
        <f>IFERROR(1 - PERCENTRANK(D:D,D1327),0)</f>
        <v/>
      </c>
      <c r="J1327">
        <f>IFERROR(PERCENTRANK(E:E,E1327),0)</f>
        <v/>
      </c>
      <c r="K1327">
        <f>IFERROR(1 - PERCENTRANK(F:F,F1327),0)</f>
        <v/>
      </c>
      <c r="L1327">
        <f>IFERROR(PERCENTRANK(G:G,G1327),0)</f>
        <v/>
      </c>
      <c r="M1327">
        <f>H1327*weightA+I1327*weightB+J1327*weightC+K1327*weightD+L1327*weightE</f>
        <v/>
      </c>
    </row>
    <row r="1328" spans="1:13">
      <c r="A1328">
        <f>RANK(M1328,M:M)</f>
        <v/>
      </c>
      <c r="C1328">
        <f>SUMIFS('Input - target event report'!H:H,'Input - target event report'!L:L,B1328,'Input - target event report'!D:D, "Private Investment")</f>
        <v/>
      </c>
      <c r="D1328">
        <f>IF(E1328&lt;2, "N/A", (MAXIFS('Input - target event report'!E:E,'Input - target event report'!L:L,B:B,'Input - target event report'!D:D,"Private Investment")-MINIFS('Input - target event report'!E:E,'Input - target event report'!L:L,B:B,'Input - target event report'!D:D,"Private Investment"))/(E1328-1))</f>
        <v/>
      </c>
      <c r="E1328">
        <f>COUNTIFS('Input - target event report'!L:L,B1328,'Input - target event report'!D:D, "Private Investment")</f>
        <v/>
      </c>
      <c r="F1328">
        <f>AVERAGEIF(INDEX('Input - companies list'!$A:$BG, 0, MATCH("Clusters 0",'Input - companies list'!$A$1:$BG$1, 0)),'Output - Cluster ranking'!B1328,INDEX('Input - companies list'!$A:$BG, 0, MATCH("Flow",'Input - companies list'!$A$1:$BG$1, 0)))</f>
        <v/>
      </c>
      <c r="G1328">
        <f>AVERAGEIF(INDEX('Input - companies list'!$A:$BG, 0, MATCH("Clusters 0",'Input - companies list'!$A$1:$BG$1, 0)),'Output - Cluster ranking'!B1328,INDEX('Input - companies list'!$A:$BG, 0, MATCH("Inter-Cluster Connectivity",'Input - companies list'!$A$1:$BG$1, 0)))</f>
        <v/>
      </c>
      <c r="H1328">
        <f>IFERROR(PERCENTRANK(C:C,C1328),0)</f>
        <v/>
      </c>
      <c r="I1328">
        <f>IFERROR(1 - PERCENTRANK(D:D,D1328),0)</f>
        <v/>
      </c>
      <c r="J1328">
        <f>IFERROR(PERCENTRANK(E:E,E1328),0)</f>
        <v/>
      </c>
      <c r="K1328">
        <f>IFERROR(1 - PERCENTRANK(F:F,F1328),0)</f>
        <v/>
      </c>
      <c r="L1328">
        <f>IFERROR(PERCENTRANK(G:G,G1328),0)</f>
        <v/>
      </c>
      <c r="M1328">
        <f>H1328*weightA+I1328*weightB+J1328*weightC+K1328*weightD+L1328*weightE</f>
        <v/>
      </c>
    </row>
    <row r="1329" spans="1:13">
      <c r="A1329">
        <f>RANK(M1329,M:M)</f>
        <v/>
      </c>
      <c r="C1329">
        <f>SUMIFS('Input - target event report'!H:H,'Input - target event report'!L:L,B1329,'Input - target event report'!D:D, "Private Investment")</f>
        <v/>
      </c>
      <c r="D1329">
        <f>IF(E1329&lt;2, "N/A", (MAXIFS('Input - target event report'!E:E,'Input - target event report'!L:L,B:B,'Input - target event report'!D:D,"Private Investment")-MINIFS('Input - target event report'!E:E,'Input - target event report'!L:L,B:B,'Input - target event report'!D:D,"Private Investment"))/(E1329-1))</f>
        <v/>
      </c>
      <c r="E1329">
        <f>COUNTIFS('Input - target event report'!L:L,B1329,'Input - target event report'!D:D, "Private Investment")</f>
        <v/>
      </c>
      <c r="F1329">
        <f>AVERAGEIF(INDEX('Input - companies list'!$A:$BG, 0, MATCH("Clusters 0",'Input - companies list'!$A$1:$BG$1, 0)),'Output - Cluster ranking'!B1329,INDEX('Input - companies list'!$A:$BG, 0, MATCH("Flow",'Input - companies list'!$A$1:$BG$1, 0)))</f>
        <v/>
      </c>
      <c r="G1329">
        <f>AVERAGEIF(INDEX('Input - companies list'!$A:$BG, 0, MATCH("Clusters 0",'Input - companies list'!$A$1:$BG$1, 0)),'Output - Cluster ranking'!B1329,INDEX('Input - companies list'!$A:$BG, 0, MATCH("Inter-Cluster Connectivity",'Input - companies list'!$A$1:$BG$1, 0)))</f>
        <v/>
      </c>
      <c r="H1329">
        <f>IFERROR(PERCENTRANK(C:C,C1329),0)</f>
        <v/>
      </c>
      <c r="I1329">
        <f>IFERROR(1 - PERCENTRANK(D:D,D1329),0)</f>
        <v/>
      </c>
      <c r="J1329">
        <f>IFERROR(PERCENTRANK(E:E,E1329),0)</f>
        <v/>
      </c>
      <c r="K1329">
        <f>IFERROR(1 - PERCENTRANK(F:F,F1329),0)</f>
        <v/>
      </c>
      <c r="L1329">
        <f>IFERROR(PERCENTRANK(G:G,G1329),0)</f>
        <v/>
      </c>
      <c r="M1329">
        <f>H1329*weightA+I1329*weightB+J1329*weightC+K1329*weightD+L1329*weightE</f>
        <v/>
      </c>
    </row>
    <row r="1330" spans="1:13">
      <c r="A1330">
        <f>RANK(M1330,M:M)</f>
        <v/>
      </c>
      <c r="C1330">
        <f>SUMIFS('Input - target event report'!H:H,'Input - target event report'!L:L,B1330,'Input - target event report'!D:D, "Private Investment")</f>
        <v/>
      </c>
      <c r="D1330">
        <f>IF(E1330&lt;2, "N/A", (MAXIFS('Input - target event report'!E:E,'Input - target event report'!L:L,B:B,'Input - target event report'!D:D,"Private Investment")-MINIFS('Input - target event report'!E:E,'Input - target event report'!L:L,B:B,'Input - target event report'!D:D,"Private Investment"))/(E1330-1))</f>
        <v/>
      </c>
      <c r="E1330">
        <f>COUNTIFS('Input - target event report'!L:L,B1330,'Input - target event report'!D:D, "Private Investment")</f>
        <v/>
      </c>
      <c r="F1330">
        <f>AVERAGEIF(INDEX('Input - companies list'!$A:$BG, 0, MATCH("Clusters 0",'Input - companies list'!$A$1:$BG$1, 0)),'Output - Cluster ranking'!B1330,INDEX('Input - companies list'!$A:$BG, 0, MATCH("Flow",'Input - companies list'!$A$1:$BG$1, 0)))</f>
        <v/>
      </c>
      <c r="G1330">
        <f>AVERAGEIF(INDEX('Input - companies list'!$A:$BG, 0, MATCH("Clusters 0",'Input - companies list'!$A$1:$BG$1, 0)),'Output - Cluster ranking'!B1330,INDEX('Input - companies list'!$A:$BG, 0, MATCH("Inter-Cluster Connectivity",'Input - companies list'!$A$1:$BG$1, 0)))</f>
        <v/>
      </c>
      <c r="H1330">
        <f>IFERROR(PERCENTRANK(C:C,C1330),0)</f>
        <v/>
      </c>
      <c r="I1330">
        <f>IFERROR(1 - PERCENTRANK(D:D,D1330),0)</f>
        <v/>
      </c>
      <c r="J1330">
        <f>IFERROR(PERCENTRANK(E:E,E1330),0)</f>
        <v/>
      </c>
      <c r="K1330">
        <f>IFERROR(1 - PERCENTRANK(F:F,F1330),0)</f>
        <v/>
      </c>
      <c r="L1330">
        <f>IFERROR(PERCENTRANK(G:G,G1330),0)</f>
        <v/>
      </c>
      <c r="M1330">
        <f>H1330*weightA+I1330*weightB+J1330*weightC+K1330*weightD+L1330*weightE</f>
        <v/>
      </c>
    </row>
    <row r="1331" spans="1:13">
      <c r="A1331">
        <f>RANK(M1331,M:M)</f>
        <v/>
      </c>
      <c r="C1331">
        <f>SUMIFS('Input - target event report'!H:H,'Input - target event report'!L:L,B1331,'Input - target event report'!D:D, "Private Investment")</f>
        <v/>
      </c>
      <c r="D1331">
        <f>IF(E1331&lt;2, "N/A", (MAXIFS('Input - target event report'!E:E,'Input - target event report'!L:L,B:B,'Input - target event report'!D:D,"Private Investment")-MINIFS('Input - target event report'!E:E,'Input - target event report'!L:L,B:B,'Input - target event report'!D:D,"Private Investment"))/(E1331-1))</f>
        <v/>
      </c>
      <c r="E1331">
        <f>COUNTIFS('Input - target event report'!L:L,B1331,'Input - target event report'!D:D, "Private Investment")</f>
        <v/>
      </c>
      <c r="F1331">
        <f>AVERAGEIF(INDEX('Input - companies list'!$A:$BG, 0, MATCH("Clusters 0",'Input - companies list'!$A$1:$BG$1, 0)),'Output - Cluster ranking'!B1331,INDEX('Input - companies list'!$A:$BG, 0, MATCH("Flow",'Input - companies list'!$A$1:$BG$1, 0)))</f>
        <v/>
      </c>
      <c r="G1331">
        <f>AVERAGEIF(INDEX('Input - companies list'!$A:$BG, 0, MATCH("Clusters 0",'Input - companies list'!$A$1:$BG$1, 0)),'Output - Cluster ranking'!B1331,INDEX('Input - companies list'!$A:$BG, 0, MATCH("Inter-Cluster Connectivity",'Input - companies list'!$A$1:$BG$1, 0)))</f>
        <v/>
      </c>
      <c r="H1331">
        <f>IFERROR(PERCENTRANK(C:C,C1331),0)</f>
        <v/>
      </c>
      <c r="I1331">
        <f>IFERROR(1 - PERCENTRANK(D:D,D1331),0)</f>
        <v/>
      </c>
      <c r="J1331">
        <f>IFERROR(PERCENTRANK(E:E,E1331),0)</f>
        <v/>
      </c>
      <c r="K1331">
        <f>IFERROR(1 - PERCENTRANK(F:F,F1331),0)</f>
        <v/>
      </c>
      <c r="L1331">
        <f>IFERROR(PERCENTRANK(G:G,G1331),0)</f>
        <v/>
      </c>
      <c r="M1331">
        <f>H1331*weightA+I1331*weightB+J1331*weightC+K1331*weightD+L1331*weightE</f>
        <v/>
      </c>
    </row>
    <row r="1332" spans="1:13">
      <c r="A1332">
        <f>RANK(M1332,M:M)</f>
        <v/>
      </c>
      <c r="C1332">
        <f>SUMIFS('Input - target event report'!H:H,'Input - target event report'!L:L,B1332,'Input - target event report'!D:D, "Private Investment")</f>
        <v/>
      </c>
      <c r="D1332">
        <f>IF(E1332&lt;2, "N/A", (MAXIFS('Input - target event report'!E:E,'Input - target event report'!L:L,B:B,'Input - target event report'!D:D,"Private Investment")-MINIFS('Input - target event report'!E:E,'Input - target event report'!L:L,B:B,'Input - target event report'!D:D,"Private Investment"))/(E1332-1))</f>
        <v/>
      </c>
      <c r="E1332">
        <f>COUNTIFS('Input - target event report'!L:L,B1332,'Input - target event report'!D:D, "Private Investment")</f>
        <v/>
      </c>
      <c r="F1332">
        <f>AVERAGEIF(INDEX('Input - companies list'!$A:$BG, 0, MATCH("Clusters 0",'Input - companies list'!$A$1:$BG$1, 0)),'Output - Cluster ranking'!B1332,INDEX('Input - companies list'!$A:$BG, 0, MATCH("Flow",'Input - companies list'!$A$1:$BG$1, 0)))</f>
        <v/>
      </c>
      <c r="G1332">
        <f>AVERAGEIF(INDEX('Input - companies list'!$A:$BG, 0, MATCH("Clusters 0",'Input - companies list'!$A$1:$BG$1, 0)),'Output - Cluster ranking'!B1332,INDEX('Input - companies list'!$A:$BG, 0, MATCH("Inter-Cluster Connectivity",'Input - companies list'!$A$1:$BG$1, 0)))</f>
        <v/>
      </c>
      <c r="H1332">
        <f>IFERROR(PERCENTRANK(C:C,C1332),0)</f>
        <v/>
      </c>
      <c r="I1332">
        <f>IFERROR(1 - PERCENTRANK(D:D,D1332),0)</f>
        <v/>
      </c>
      <c r="J1332">
        <f>IFERROR(PERCENTRANK(E:E,E1332),0)</f>
        <v/>
      </c>
      <c r="K1332">
        <f>IFERROR(1 - PERCENTRANK(F:F,F1332),0)</f>
        <v/>
      </c>
      <c r="L1332">
        <f>IFERROR(PERCENTRANK(G:G,G1332),0)</f>
        <v/>
      </c>
      <c r="M1332">
        <f>H1332*weightA+I1332*weightB+J1332*weightC+K1332*weightD+L1332*weightE</f>
        <v/>
      </c>
    </row>
    <row r="1333" spans="1:13">
      <c r="A1333">
        <f>RANK(M1333,M:M)</f>
        <v/>
      </c>
      <c r="C1333">
        <f>SUMIFS('Input - target event report'!H:H,'Input - target event report'!L:L,B1333,'Input - target event report'!D:D, "Private Investment")</f>
        <v/>
      </c>
      <c r="D1333">
        <f>IF(E1333&lt;2, "N/A", (MAXIFS('Input - target event report'!E:E,'Input - target event report'!L:L,B:B,'Input - target event report'!D:D,"Private Investment")-MINIFS('Input - target event report'!E:E,'Input - target event report'!L:L,B:B,'Input - target event report'!D:D,"Private Investment"))/(E1333-1))</f>
        <v/>
      </c>
      <c r="E1333">
        <f>COUNTIFS('Input - target event report'!L:L,B1333,'Input - target event report'!D:D, "Private Investment")</f>
        <v/>
      </c>
      <c r="F1333">
        <f>AVERAGEIF(INDEX('Input - companies list'!$A:$BG, 0, MATCH("Clusters 0",'Input - companies list'!$A$1:$BG$1, 0)),'Output - Cluster ranking'!B1333,INDEX('Input - companies list'!$A:$BG, 0, MATCH("Flow",'Input - companies list'!$A$1:$BG$1, 0)))</f>
        <v/>
      </c>
      <c r="G1333">
        <f>AVERAGEIF(INDEX('Input - companies list'!$A:$BG, 0, MATCH("Clusters 0",'Input - companies list'!$A$1:$BG$1, 0)),'Output - Cluster ranking'!B1333,INDEX('Input - companies list'!$A:$BG, 0, MATCH("Inter-Cluster Connectivity",'Input - companies list'!$A$1:$BG$1, 0)))</f>
        <v/>
      </c>
      <c r="H1333">
        <f>IFERROR(PERCENTRANK(C:C,C1333),0)</f>
        <v/>
      </c>
      <c r="I1333">
        <f>IFERROR(1 - PERCENTRANK(D:D,D1333),0)</f>
        <v/>
      </c>
      <c r="J1333">
        <f>IFERROR(PERCENTRANK(E:E,E1333),0)</f>
        <v/>
      </c>
      <c r="K1333">
        <f>IFERROR(1 - PERCENTRANK(F:F,F1333),0)</f>
        <v/>
      </c>
      <c r="L1333">
        <f>IFERROR(PERCENTRANK(G:G,G1333),0)</f>
        <v/>
      </c>
      <c r="M1333">
        <f>H1333*weightA+I1333*weightB+J1333*weightC+K1333*weightD+L1333*weightE</f>
        <v/>
      </c>
    </row>
    <row r="1334" spans="1:13">
      <c r="A1334">
        <f>RANK(M1334,M:M)</f>
        <v/>
      </c>
      <c r="C1334">
        <f>SUMIFS('Input - target event report'!H:H,'Input - target event report'!L:L,B1334,'Input - target event report'!D:D, "Private Investment")</f>
        <v/>
      </c>
      <c r="D1334">
        <f>IF(E1334&lt;2, "N/A", (MAXIFS('Input - target event report'!E:E,'Input - target event report'!L:L,B:B,'Input - target event report'!D:D,"Private Investment")-MINIFS('Input - target event report'!E:E,'Input - target event report'!L:L,B:B,'Input - target event report'!D:D,"Private Investment"))/(E1334-1))</f>
        <v/>
      </c>
      <c r="E1334">
        <f>COUNTIFS('Input - target event report'!L:L,B1334,'Input - target event report'!D:D, "Private Investment")</f>
        <v/>
      </c>
      <c r="F1334">
        <f>AVERAGEIF(INDEX('Input - companies list'!$A:$BG, 0, MATCH("Clusters 0",'Input - companies list'!$A$1:$BG$1, 0)),'Output - Cluster ranking'!B1334,INDEX('Input - companies list'!$A:$BG, 0, MATCH("Flow",'Input - companies list'!$A$1:$BG$1, 0)))</f>
        <v/>
      </c>
      <c r="G1334">
        <f>AVERAGEIF(INDEX('Input - companies list'!$A:$BG, 0, MATCH("Clusters 0",'Input - companies list'!$A$1:$BG$1, 0)),'Output - Cluster ranking'!B1334,INDEX('Input - companies list'!$A:$BG, 0, MATCH("Inter-Cluster Connectivity",'Input - companies list'!$A$1:$BG$1, 0)))</f>
        <v/>
      </c>
      <c r="H1334">
        <f>IFERROR(PERCENTRANK(C:C,C1334),0)</f>
        <v/>
      </c>
      <c r="I1334">
        <f>IFERROR(1 - PERCENTRANK(D:D,D1334),0)</f>
        <v/>
      </c>
      <c r="J1334">
        <f>IFERROR(PERCENTRANK(E:E,E1334),0)</f>
        <v/>
      </c>
      <c r="K1334">
        <f>IFERROR(1 - PERCENTRANK(F:F,F1334),0)</f>
        <v/>
      </c>
      <c r="L1334">
        <f>IFERROR(PERCENTRANK(G:G,G1334),0)</f>
        <v/>
      </c>
      <c r="M1334">
        <f>H1334*weightA+I1334*weightB+J1334*weightC+K1334*weightD+L1334*weightE</f>
        <v/>
      </c>
    </row>
    <row r="1335" spans="1:13">
      <c r="A1335">
        <f>RANK(M1335,M:M)</f>
        <v/>
      </c>
      <c r="C1335">
        <f>SUMIFS('Input - target event report'!H:H,'Input - target event report'!L:L,B1335,'Input - target event report'!D:D, "Private Investment")</f>
        <v/>
      </c>
      <c r="D1335">
        <f>IF(E1335&lt;2, "N/A", (MAXIFS('Input - target event report'!E:E,'Input - target event report'!L:L,B:B,'Input - target event report'!D:D,"Private Investment")-MINIFS('Input - target event report'!E:E,'Input - target event report'!L:L,B:B,'Input - target event report'!D:D,"Private Investment"))/(E1335-1))</f>
        <v/>
      </c>
      <c r="E1335">
        <f>COUNTIFS('Input - target event report'!L:L,B1335,'Input - target event report'!D:D, "Private Investment")</f>
        <v/>
      </c>
      <c r="F1335">
        <f>AVERAGEIF(INDEX('Input - companies list'!$A:$BG, 0, MATCH("Clusters 0",'Input - companies list'!$A$1:$BG$1, 0)),'Output - Cluster ranking'!B1335,INDEX('Input - companies list'!$A:$BG, 0, MATCH("Flow",'Input - companies list'!$A$1:$BG$1, 0)))</f>
        <v/>
      </c>
      <c r="G1335">
        <f>AVERAGEIF(INDEX('Input - companies list'!$A:$BG, 0, MATCH("Clusters 0",'Input - companies list'!$A$1:$BG$1, 0)),'Output - Cluster ranking'!B1335,INDEX('Input - companies list'!$A:$BG, 0, MATCH("Inter-Cluster Connectivity",'Input - companies list'!$A$1:$BG$1, 0)))</f>
        <v/>
      </c>
      <c r="H1335">
        <f>IFERROR(PERCENTRANK(C:C,C1335),0)</f>
        <v/>
      </c>
      <c r="I1335">
        <f>IFERROR(1 - PERCENTRANK(D:D,D1335),0)</f>
        <v/>
      </c>
      <c r="J1335">
        <f>IFERROR(PERCENTRANK(E:E,E1335),0)</f>
        <v/>
      </c>
      <c r="K1335">
        <f>IFERROR(1 - PERCENTRANK(F:F,F1335),0)</f>
        <v/>
      </c>
      <c r="L1335">
        <f>IFERROR(PERCENTRANK(G:G,G1335),0)</f>
        <v/>
      </c>
      <c r="M1335">
        <f>H1335*weightA+I1335*weightB+J1335*weightC+K1335*weightD+L1335*weightE</f>
        <v/>
      </c>
    </row>
    <row r="1336" spans="1:13">
      <c r="A1336">
        <f>RANK(M1336,M:M)</f>
        <v/>
      </c>
      <c r="C1336">
        <f>SUMIFS('Input - target event report'!H:H,'Input - target event report'!L:L,B1336,'Input - target event report'!D:D, "Private Investment")</f>
        <v/>
      </c>
      <c r="D1336">
        <f>IF(E1336&lt;2, "N/A", (MAXIFS('Input - target event report'!E:E,'Input - target event report'!L:L,B:B,'Input - target event report'!D:D,"Private Investment")-MINIFS('Input - target event report'!E:E,'Input - target event report'!L:L,B:B,'Input - target event report'!D:D,"Private Investment"))/(E1336-1))</f>
        <v/>
      </c>
      <c r="E1336">
        <f>COUNTIFS('Input - target event report'!L:L,B1336,'Input - target event report'!D:D, "Private Investment")</f>
        <v/>
      </c>
      <c r="F1336">
        <f>AVERAGEIF(INDEX('Input - companies list'!$A:$BG, 0, MATCH("Clusters 0",'Input - companies list'!$A$1:$BG$1, 0)),'Output - Cluster ranking'!B1336,INDEX('Input - companies list'!$A:$BG, 0, MATCH("Flow",'Input - companies list'!$A$1:$BG$1, 0)))</f>
        <v/>
      </c>
      <c r="G1336">
        <f>AVERAGEIF(INDEX('Input - companies list'!$A:$BG, 0, MATCH("Clusters 0",'Input - companies list'!$A$1:$BG$1, 0)),'Output - Cluster ranking'!B1336,INDEX('Input - companies list'!$A:$BG, 0, MATCH("Inter-Cluster Connectivity",'Input - companies list'!$A$1:$BG$1, 0)))</f>
        <v/>
      </c>
      <c r="H1336">
        <f>IFERROR(PERCENTRANK(C:C,C1336),0)</f>
        <v/>
      </c>
      <c r="I1336">
        <f>IFERROR(1 - PERCENTRANK(D:D,D1336),0)</f>
        <v/>
      </c>
      <c r="J1336">
        <f>IFERROR(PERCENTRANK(E:E,E1336),0)</f>
        <v/>
      </c>
      <c r="K1336">
        <f>IFERROR(1 - PERCENTRANK(F:F,F1336),0)</f>
        <v/>
      </c>
      <c r="L1336">
        <f>IFERROR(PERCENTRANK(G:G,G1336),0)</f>
        <v/>
      </c>
      <c r="M1336">
        <f>H1336*weightA+I1336*weightB+J1336*weightC+K1336*weightD+L1336*weightE</f>
        <v/>
      </c>
    </row>
    <row r="1337" spans="1:13">
      <c r="A1337">
        <f>RANK(M1337,M:M)</f>
        <v/>
      </c>
      <c r="C1337">
        <f>SUMIFS('Input - target event report'!H:H,'Input - target event report'!L:L,B1337,'Input - target event report'!D:D, "Private Investment")</f>
        <v/>
      </c>
      <c r="D1337">
        <f>IF(E1337&lt;2, "N/A", (MAXIFS('Input - target event report'!E:E,'Input - target event report'!L:L,B:B,'Input - target event report'!D:D,"Private Investment")-MINIFS('Input - target event report'!E:E,'Input - target event report'!L:L,B:B,'Input - target event report'!D:D,"Private Investment"))/(E1337-1))</f>
        <v/>
      </c>
      <c r="E1337">
        <f>COUNTIFS('Input - target event report'!L:L,B1337,'Input - target event report'!D:D, "Private Investment")</f>
        <v/>
      </c>
      <c r="F1337">
        <f>AVERAGEIF(INDEX('Input - companies list'!$A:$BG, 0, MATCH("Clusters 0",'Input - companies list'!$A$1:$BG$1, 0)),'Output - Cluster ranking'!B1337,INDEX('Input - companies list'!$A:$BG, 0, MATCH("Flow",'Input - companies list'!$A$1:$BG$1, 0)))</f>
        <v/>
      </c>
      <c r="G1337">
        <f>AVERAGEIF(INDEX('Input - companies list'!$A:$BG, 0, MATCH("Clusters 0",'Input - companies list'!$A$1:$BG$1, 0)),'Output - Cluster ranking'!B1337,INDEX('Input - companies list'!$A:$BG, 0, MATCH("Inter-Cluster Connectivity",'Input - companies list'!$A$1:$BG$1, 0)))</f>
        <v/>
      </c>
      <c r="H1337">
        <f>IFERROR(PERCENTRANK(C:C,C1337),0)</f>
        <v/>
      </c>
      <c r="I1337">
        <f>IFERROR(1 - PERCENTRANK(D:D,D1337),0)</f>
        <v/>
      </c>
      <c r="J1337">
        <f>IFERROR(PERCENTRANK(E:E,E1337),0)</f>
        <v/>
      </c>
      <c r="K1337">
        <f>IFERROR(1 - PERCENTRANK(F:F,F1337),0)</f>
        <v/>
      </c>
      <c r="L1337">
        <f>IFERROR(PERCENTRANK(G:G,G1337),0)</f>
        <v/>
      </c>
      <c r="M1337">
        <f>H1337*weightA+I1337*weightB+J1337*weightC+K1337*weightD+L1337*weightE</f>
        <v/>
      </c>
    </row>
    <row r="1338" spans="1:13">
      <c r="A1338">
        <f>RANK(M1338,M:M)</f>
        <v/>
      </c>
      <c r="C1338">
        <f>SUMIFS('Input - target event report'!H:H,'Input - target event report'!L:L,B1338,'Input - target event report'!D:D, "Private Investment")</f>
        <v/>
      </c>
      <c r="D1338">
        <f>IF(E1338&lt;2, "N/A", (MAXIFS('Input - target event report'!E:E,'Input - target event report'!L:L,B:B,'Input - target event report'!D:D,"Private Investment")-MINIFS('Input - target event report'!E:E,'Input - target event report'!L:L,B:B,'Input - target event report'!D:D,"Private Investment"))/(E1338-1))</f>
        <v/>
      </c>
      <c r="E1338">
        <f>COUNTIFS('Input - target event report'!L:L,B1338,'Input - target event report'!D:D, "Private Investment")</f>
        <v/>
      </c>
      <c r="F1338">
        <f>AVERAGEIF(INDEX('Input - companies list'!$A:$BG, 0, MATCH("Clusters 0",'Input - companies list'!$A$1:$BG$1, 0)),'Output - Cluster ranking'!B1338,INDEX('Input - companies list'!$A:$BG, 0, MATCH("Flow",'Input - companies list'!$A$1:$BG$1, 0)))</f>
        <v/>
      </c>
      <c r="G1338">
        <f>AVERAGEIF(INDEX('Input - companies list'!$A:$BG, 0, MATCH("Clusters 0",'Input - companies list'!$A$1:$BG$1, 0)),'Output - Cluster ranking'!B1338,INDEX('Input - companies list'!$A:$BG, 0, MATCH("Inter-Cluster Connectivity",'Input - companies list'!$A$1:$BG$1, 0)))</f>
        <v/>
      </c>
      <c r="H1338">
        <f>IFERROR(PERCENTRANK(C:C,C1338),0)</f>
        <v/>
      </c>
      <c r="I1338">
        <f>IFERROR(1 - PERCENTRANK(D:D,D1338),0)</f>
        <v/>
      </c>
      <c r="J1338">
        <f>IFERROR(PERCENTRANK(E:E,E1338),0)</f>
        <v/>
      </c>
      <c r="K1338">
        <f>IFERROR(1 - PERCENTRANK(F:F,F1338),0)</f>
        <v/>
      </c>
      <c r="L1338">
        <f>IFERROR(PERCENTRANK(G:G,G1338),0)</f>
        <v/>
      </c>
      <c r="M1338">
        <f>H1338*weightA+I1338*weightB+J1338*weightC+K1338*weightD+L1338*weightE</f>
        <v/>
      </c>
    </row>
    <row r="1339" spans="1:13">
      <c r="A1339">
        <f>RANK(M1339,M:M)</f>
        <v/>
      </c>
      <c r="C1339">
        <f>SUMIFS('Input - target event report'!H:H,'Input - target event report'!L:L,B1339,'Input - target event report'!D:D, "Private Investment")</f>
        <v/>
      </c>
      <c r="D1339">
        <f>IF(E1339&lt;2, "N/A", (MAXIFS('Input - target event report'!E:E,'Input - target event report'!L:L,B:B,'Input - target event report'!D:D,"Private Investment")-MINIFS('Input - target event report'!E:E,'Input - target event report'!L:L,B:B,'Input - target event report'!D:D,"Private Investment"))/(E1339-1))</f>
        <v/>
      </c>
      <c r="E1339">
        <f>COUNTIFS('Input - target event report'!L:L,B1339,'Input - target event report'!D:D, "Private Investment")</f>
        <v/>
      </c>
      <c r="F1339">
        <f>AVERAGEIF(INDEX('Input - companies list'!$A:$BG, 0, MATCH("Clusters 0",'Input - companies list'!$A$1:$BG$1, 0)),'Output - Cluster ranking'!B1339,INDEX('Input - companies list'!$A:$BG, 0, MATCH("Flow",'Input - companies list'!$A$1:$BG$1, 0)))</f>
        <v/>
      </c>
      <c r="G1339">
        <f>AVERAGEIF(INDEX('Input - companies list'!$A:$BG, 0, MATCH("Clusters 0",'Input - companies list'!$A$1:$BG$1, 0)),'Output - Cluster ranking'!B1339,INDEX('Input - companies list'!$A:$BG, 0, MATCH("Inter-Cluster Connectivity",'Input - companies list'!$A$1:$BG$1, 0)))</f>
        <v/>
      </c>
      <c r="H1339">
        <f>IFERROR(PERCENTRANK(C:C,C1339),0)</f>
        <v/>
      </c>
      <c r="I1339">
        <f>IFERROR(1 - PERCENTRANK(D:D,D1339),0)</f>
        <v/>
      </c>
      <c r="J1339">
        <f>IFERROR(PERCENTRANK(E:E,E1339),0)</f>
        <v/>
      </c>
      <c r="K1339">
        <f>IFERROR(1 - PERCENTRANK(F:F,F1339),0)</f>
        <v/>
      </c>
      <c r="L1339">
        <f>IFERROR(PERCENTRANK(G:G,G1339),0)</f>
        <v/>
      </c>
      <c r="M1339">
        <f>H1339*weightA+I1339*weightB+J1339*weightC+K1339*weightD+L1339*weightE</f>
        <v/>
      </c>
    </row>
    <row r="1340" spans="1:13">
      <c r="A1340">
        <f>RANK(M1340,M:M)</f>
        <v/>
      </c>
      <c r="C1340">
        <f>SUMIFS('Input - target event report'!H:H,'Input - target event report'!L:L,B1340,'Input - target event report'!D:D, "Private Investment")</f>
        <v/>
      </c>
      <c r="D1340">
        <f>IF(E1340&lt;2, "N/A", (MAXIFS('Input - target event report'!E:E,'Input - target event report'!L:L,B:B,'Input - target event report'!D:D,"Private Investment")-MINIFS('Input - target event report'!E:E,'Input - target event report'!L:L,B:B,'Input - target event report'!D:D,"Private Investment"))/(E1340-1))</f>
        <v/>
      </c>
      <c r="E1340">
        <f>COUNTIFS('Input - target event report'!L:L,B1340,'Input - target event report'!D:D, "Private Investment")</f>
        <v/>
      </c>
      <c r="F1340">
        <f>AVERAGEIF(INDEX('Input - companies list'!$A:$BG, 0, MATCH("Clusters 0",'Input - companies list'!$A$1:$BG$1, 0)),'Output - Cluster ranking'!B1340,INDEX('Input - companies list'!$A:$BG, 0, MATCH("Flow",'Input - companies list'!$A$1:$BG$1, 0)))</f>
        <v/>
      </c>
      <c r="G1340">
        <f>AVERAGEIF(INDEX('Input - companies list'!$A:$BG, 0, MATCH("Clusters 0",'Input - companies list'!$A$1:$BG$1, 0)),'Output - Cluster ranking'!B1340,INDEX('Input - companies list'!$A:$BG, 0, MATCH("Inter-Cluster Connectivity",'Input - companies list'!$A$1:$BG$1, 0)))</f>
        <v/>
      </c>
      <c r="H1340">
        <f>IFERROR(PERCENTRANK(C:C,C1340),0)</f>
        <v/>
      </c>
      <c r="I1340">
        <f>IFERROR(1 - PERCENTRANK(D:D,D1340),0)</f>
        <v/>
      </c>
      <c r="J1340">
        <f>IFERROR(PERCENTRANK(E:E,E1340),0)</f>
        <v/>
      </c>
      <c r="K1340">
        <f>IFERROR(1 - PERCENTRANK(F:F,F1340),0)</f>
        <v/>
      </c>
      <c r="L1340">
        <f>IFERROR(PERCENTRANK(G:G,G1340),0)</f>
        <v/>
      </c>
      <c r="M1340">
        <f>H1340*weightA+I1340*weightB+J1340*weightC+K1340*weightD+L1340*weightE</f>
        <v/>
      </c>
    </row>
    <row r="1341" spans="1:13">
      <c r="A1341">
        <f>RANK(M1341,M:M)</f>
        <v/>
      </c>
      <c r="C1341">
        <f>SUMIFS('Input - target event report'!H:H,'Input - target event report'!L:L,B1341,'Input - target event report'!D:D, "Private Investment")</f>
        <v/>
      </c>
      <c r="D1341">
        <f>IF(E1341&lt;2, "N/A", (MAXIFS('Input - target event report'!E:E,'Input - target event report'!L:L,B:B,'Input - target event report'!D:D,"Private Investment")-MINIFS('Input - target event report'!E:E,'Input - target event report'!L:L,B:B,'Input - target event report'!D:D,"Private Investment"))/(E1341-1))</f>
        <v/>
      </c>
      <c r="E1341">
        <f>COUNTIFS('Input - target event report'!L:L,B1341,'Input - target event report'!D:D, "Private Investment")</f>
        <v/>
      </c>
      <c r="F1341">
        <f>AVERAGEIF(INDEX('Input - companies list'!$A:$BG, 0, MATCH("Clusters 0",'Input - companies list'!$A$1:$BG$1, 0)),'Output - Cluster ranking'!B1341,INDEX('Input - companies list'!$A:$BG, 0, MATCH("Flow",'Input - companies list'!$A$1:$BG$1, 0)))</f>
        <v/>
      </c>
      <c r="G1341">
        <f>AVERAGEIF(INDEX('Input - companies list'!$A:$BG, 0, MATCH("Clusters 0",'Input - companies list'!$A$1:$BG$1, 0)),'Output - Cluster ranking'!B1341,INDEX('Input - companies list'!$A:$BG, 0, MATCH("Inter-Cluster Connectivity",'Input - companies list'!$A$1:$BG$1, 0)))</f>
        <v/>
      </c>
      <c r="H1341">
        <f>IFERROR(PERCENTRANK(C:C,C1341),0)</f>
        <v/>
      </c>
      <c r="I1341">
        <f>IFERROR(1 - PERCENTRANK(D:D,D1341),0)</f>
        <v/>
      </c>
      <c r="J1341">
        <f>IFERROR(PERCENTRANK(E:E,E1341),0)</f>
        <v/>
      </c>
      <c r="K1341">
        <f>IFERROR(1 - PERCENTRANK(F:F,F1341),0)</f>
        <v/>
      </c>
      <c r="L1341">
        <f>IFERROR(PERCENTRANK(G:G,G1341),0)</f>
        <v/>
      </c>
      <c r="M1341">
        <f>H1341*weightA+I1341*weightB+J1341*weightC+K1341*weightD+L1341*weightE</f>
        <v/>
      </c>
    </row>
    <row r="1342" spans="1:13">
      <c r="A1342">
        <f>RANK(M1342,M:M)</f>
        <v/>
      </c>
      <c r="C1342">
        <f>SUMIFS('Input - target event report'!H:H,'Input - target event report'!L:L,B1342,'Input - target event report'!D:D, "Private Investment")</f>
        <v/>
      </c>
      <c r="D1342">
        <f>IF(E1342&lt;2, "N/A", (MAXIFS('Input - target event report'!E:E,'Input - target event report'!L:L,B:B,'Input - target event report'!D:D,"Private Investment")-MINIFS('Input - target event report'!E:E,'Input - target event report'!L:L,B:B,'Input - target event report'!D:D,"Private Investment"))/(E1342-1))</f>
        <v/>
      </c>
      <c r="E1342">
        <f>COUNTIFS('Input - target event report'!L:L,B1342,'Input - target event report'!D:D, "Private Investment")</f>
        <v/>
      </c>
      <c r="F1342">
        <f>AVERAGEIF(INDEX('Input - companies list'!$A:$BG, 0, MATCH("Clusters 0",'Input - companies list'!$A$1:$BG$1, 0)),'Output - Cluster ranking'!B1342,INDEX('Input - companies list'!$A:$BG, 0, MATCH("Flow",'Input - companies list'!$A$1:$BG$1, 0)))</f>
        <v/>
      </c>
      <c r="G1342">
        <f>AVERAGEIF(INDEX('Input - companies list'!$A:$BG, 0, MATCH("Clusters 0",'Input - companies list'!$A$1:$BG$1, 0)),'Output - Cluster ranking'!B1342,INDEX('Input - companies list'!$A:$BG, 0, MATCH("Inter-Cluster Connectivity",'Input - companies list'!$A$1:$BG$1, 0)))</f>
        <v/>
      </c>
      <c r="H1342">
        <f>IFERROR(PERCENTRANK(C:C,C1342),0)</f>
        <v/>
      </c>
      <c r="I1342">
        <f>IFERROR(1 - PERCENTRANK(D:D,D1342),0)</f>
        <v/>
      </c>
      <c r="J1342">
        <f>IFERROR(PERCENTRANK(E:E,E1342),0)</f>
        <v/>
      </c>
      <c r="K1342">
        <f>IFERROR(1 - PERCENTRANK(F:F,F1342),0)</f>
        <v/>
      </c>
      <c r="L1342">
        <f>IFERROR(PERCENTRANK(G:G,G1342),0)</f>
        <v/>
      </c>
      <c r="M1342">
        <f>H1342*weightA+I1342*weightB+J1342*weightC+K1342*weightD+L1342*weightE</f>
        <v/>
      </c>
    </row>
    <row r="1343" spans="1:13">
      <c r="A1343">
        <f>RANK(M1343,M:M)</f>
        <v/>
      </c>
      <c r="C1343">
        <f>SUMIFS('Input - target event report'!H:H,'Input - target event report'!L:L,B1343,'Input - target event report'!D:D, "Private Investment")</f>
        <v/>
      </c>
      <c r="D1343">
        <f>IF(E1343&lt;2, "N/A", (MAXIFS('Input - target event report'!E:E,'Input - target event report'!L:L,B:B,'Input - target event report'!D:D,"Private Investment")-MINIFS('Input - target event report'!E:E,'Input - target event report'!L:L,B:B,'Input - target event report'!D:D,"Private Investment"))/(E1343-1))</f>
        <v/>
      </c>
      <c r="E1343">
        <f>COUNTIFS('Input - target event report'!L:L,B1343,'Input - target event report'!D:D, "Private Investment")</f>
        <v/>
      </c>
      <c r="F1343">
        <f>AVERAGEIF(INDEX('Input - companies list'!$A:$BG, 0, MATCH("Clusters 0",'Input - companies list'!$A$1:$BG$1, 0)),'Output - Cluster ranking'!B1343,INDEX('Input - companies list'!$A:$BG, 0, MATCH("Flow",'Input - companies list'!$A$1:$BG$1, 0)))</f>
        <v/>
      </c>
      <c r="G1343">
        <f>AVERAGEIF(INDEX('Input - companies list'!$A:$BG, 0, MATCH("Clusters 0",'Input - companies list'!$A$1:$BG$1, 0)),'Output - Cluster ranking'!B1343,INDEX('Input - companies list'!$A:$BG, 0, MATCH("Inter-Cluster Connectivity",'Input - companies list'!$A$1:$BG$1, 0)))</f>
        <v/>
      </c>
      <c r="H1343">
        <f>IFERROR(PERCENTRANK(C:C,C1343),0)</f>
        <v/>
      </c>
      <c r="I1343">
        <f>IFERROR(1 - PERCENTRANK(D:D,D1343),0)</f>
        <v/>
      </c>
      <c r="J1343">
        <f>IFERROR(PERCENTRANK(E:E,E1343),0)</f>
        <v/>
      </c>
      <c r="K1343">
        <f>IFERROR(1 - PERCENTRANK(F:F,F1343),0)</f>
        <v/>
      </c>
      <c r="L1343">
        <f>IFERROR(PERCENTRANK(G:G,G1343),0)</f>
        <v/>
      </c>
      <c r="M1343">
        <f>H1343*weightA+I1343*weightB+J1343*weightC+K1343*weightD+L1343*weightE</f>
        <v/>
      </c>
    </row>
    <row r="1344" spans="1:13">
      <c r="A1344">
        <f>RANK(M1344,M:M)</f>
        <v/>
      </c>
      <c r="C1344">
        <f>SUMIFS('Input - target event report'!H:H,'Input - target event report'!L:L,B1344,'Input - target event report'!D:D, "Private Investment")</f>
        <v/>
      </c>
      <c r="D1344">
        <f>IF(E1344&lt;2, "N/A", (MAXIFS('Input - target event report'!E:E,'Input - target event report'!L:L,B:B,'Input - target event report'!D:D,"Private Investment")-MINIFS('Input - target event report'!E:E,'Input - target event report'!L:L,B:B,'Input - target event report'!D:D,"Private Investment"))/(E1344-1))</f>
        <v/>
      </c>
      <c r="E1344">
        <f>COUNTIFS('Input - target event report'!L:L,B1344,'Input - target event report'!D:D, "Private Investment")</f>
        <v/>
      </c>
      <c r="F1344">
        <f>AVERAGEIF(INDEX('Input - companies list'!$A:$BG, 0, MATCH("Clusters 0",'Input - companies list'!$A$1:$BG$1, 0)),'Output - Cluster ranking'!B1344,INDEX('Input - companies list'!$A:$BG, 0, MATCH("Flow",'Input - companies list'!$A$1:$BG$1, 0)))</f>
        <v/>
      </c>
      <c r="G1344">
        <f>AVERAGEIF(INDEX('Input - companies list'!$A:$BG, 0, MATCH("Clusters 0",'Input - companies list'!$A$1:$BG$1, 0)),'Output - Cluster ranking'!B1344,INDEX('Input - companies list'!$A:$BG, 0, MATCH("Inter-Cluster Connectivity",'Input - companies list'!$A$1:$BG$1, 0)))</f>
        <v/>
      </c>
      <c r="H1344">
        <f>IFERROR(PERCENTRANK(C:C,C1344),0)</f>
        <v/>
      </c>
      <c r="I1344">
        <f>IFERROR(1 - PERCENTRANK(D:D,D1344),0)</f>
        <v/>
      </c>
      <c r="J1344">
        <f>IFERROR(PERCENTRANK(E:E,E1344),0)</f>
        <v/>
      </c>
      <c r="K1344">
        <f>IFERROR(1 - PERCENTRANK(F:F,F1344),0)</f>
        <v/>
      </c>
      <c r="L1344">
        <f>IFERROR(PERCENTRANK(G:G,G1344),0)</f>
        <v/>
      </c>
      <c r="M1344">
        <f>H1344*weightA+I1344*weightB+J1344*weightC+K1344*weightD+L1344*weightE</f>
        <v/>
      </c>
    </row>
    <row r="1345" spans="1:13">
      <c r="A1345">
        <f>RANK(M1345,M:M)</f>
        <v/>
      </c>
      <c r="C1345">
        <f>SUMIFS('Input - target event report'!H:H,'Input - target event report'!L:L,B1345,'Input - target event report'!D:D, "Private Investment")</f>
        <v/>
      </c>
      <c r="D1345">
        <f>IF(E1345&lt;2, "N/A", (MAXIFS('Input - target event report'!E:E,'Input - target event report'!L:L,B:B,'Input - target event report'!D:D,"Private Investment")-MINIFS('Input - target event report'!E:E,'Input - target event report'!L:L,B:B,'Input - target event report'!D:D,"Private Investment"))/(E1345-1))</f>
        <v/>
      </c>
      <c r="E1345">
        <f>COUNTIFS('Input - target event report'!L:L,B1345,'Input - target event report'!D:D, "Private Investment")</f>
        <v/>
      </c>
      <c r="F1345">
        <f>AVERAGEIF(INDEX('Input - companies list'!$A:$BG, 0, MATCH("Clusters 0",'Input - companies list'!$A$1:$BG$1, 0)),'Output - Cluster ranking'!B1345,INDEX('Input - companies list'!$A:$BG, 0, MATCH("Flow",'Input - companies list'!$A$1:$BG$1, 0)))</f>
        <v/>
      </c>
      <c r="G1345">
        <f>AVERAGEIF(INDEX('Input - companies list'!$A:$BG, 0, MATCH("Clusters 0",'Input - companies list'!$A$1:$BG$1, 0)),'Output - Cluster ranking'!B1345,INDEX('Input - companies list'!$A:$BG, 0, MATCH("Inter-Cluster Connectivity",'Input - companies list'!$A$1:$BG$1, 0)))</f>
        <v/>
      </c>
      <c r="H1345">
        <f>IFERROR(PERCENTRANK(C:C,C1345),0)</f>
        <v/>
      </c>
      <c r="I1345">
        <f>IFERROR(1 - PERCENTRANK(D:D,D1345),0)</f>
        <v/>
      </c>
      <c r="J1345">
        <f>IFERROR(PERCENTRANK(E:E,E1345),0)</f>
        <v/>
      </c>
      <c r="K1345">
        <f>IFERROR(1 - PERCENTRANK(F:F,F1345),0)</f>
        <v/>
      </c>
      <c r="L1345">
        <f>IFERROR(PERCENTRANK(G:G,G1345),0)</f>
        <v/>
      </c>
      <c r="M1345">
        <f>H1345*weightA+I1345*weightB+J1345*weightC+K1345*weightD+L1345*weightE</f>
        <v/>
      </c>
    </row>
    <row r="1346" spans="1:13">
      <c r="A1346">
        <f>RANK(M1346,M:M)</f>
        <v/>
      </c>
      <c r="C1346">
        <f>SUMIFS('Input - target event report'!H:H,'Input - target event report'!L:L,B1346,'Input - target event report'!D:D, "Private Investment")</f>
        <v/>
      </c>
      <c r="D1346">
        <f>IF(E1346&lt;2, "N/A", (MAXIFS('Input - target event report'!E:E,'Input - target event report'!L:L,B:B,'Input - target event report'!D:D,"Private Investment")-MINIFS('Input - target event report'!E:E,'Input - target event report'!L:L,B:B,'Input - target event report'!D:D,"Private Investment"))/(E1346-1))</f>
        <v/>
      </c>
      <c r="E1346">
        <f>COUNTIFS('Input - target event report'!L:L,B1346,'Input - target event report'!D:D, "Private Investment")</f>
        <v/>
      </c>
      <c r="F1346">
        <f>AVERAGEIF(INDEX('Input - companies list'!$A:$BG, 0, MATCH("Clusters 0",'Input - companies list'!$A$1:$BG$1, 0)),'Output - Cluster ranking'!B1346,INDEX('Input - companies list'!$A:$BG, 0, MATCH("Flow",'Input - companies list'!$A$1:$BG$1, 0)))</f>
        <v/>
      </c>
      <c r="G1346">
        <f>AVERAGEIF(INDEX('Input - companies list'!$A:$BG, 0, MATCH("Clusters 0",'Input - companies list'!$A$1:$BG$1, 0)),'Output - Cluster ranking'!B1346,INDEX('Input - companies list'!$A:$BG, 0, MATCH("Inter-Cluster Connectivity",'Input - companies list'!$A$1:$BG$1, 0)))</f>
        <v/>
      </c>
      <c r="H1346">
        <f>IFERROR(PERCENTRANK(C:C,C1346),0)</f>
        <v/>
      </c>
      <c r="I1346">
        <f>IFERROR(1 - PERCENTRANK(D:D,D1346),0)</f>
        <v/>
      </c>
      <c r="J1346">
        <f>IFERROR(PERCENTRANK(E:E,E1346),0)</f>
        <v/>
      </c>
      <c r="K1346">
        <f>IFERROR(1 - PERCENTRANK(F:F,F1346),0)</f>
        <v/>
      </c>
      <c r="L1346">
        <f>IFERROR(PERCENTRANK(G:G,G1346),0)</f>
        <v/>
      </c>
      <c r="M1346">
        <f>H1346*weightA+I1346*weightB+J1346*weightC+K1346*weightD+L1346*weightE</f>
        <v/>
      </c>
    </row>
    <row r="1347" spans="1:13">
      <c r="A1347">
        <f>RANK(M1347,M:M)</f>
        <v/>
      </c>
      <c r="C1347">
        <f>SUMIFS('Input - target event report'!H:H,'Input - target event report'!L:L,B1347,'Input - target event report'!D:D, "Private Investment")</f>
        <v/>
      </c>
      <c r="D1347">
        <f>IF(E1347&lt;2, "N/A", (MAXIFS('Input - target event report'!E:E,'Input - target event report'!L:L,B:B,'Input - target event report'!D:D,"Private Investment")-MINIFS('Input - target event report'!E:E,'Input - target event report'!L:L,B:B,'Input - target event report'!D:D,"Private Investment"))/(E1347-1))</f>
        <v/>
      </c>
      <c r="E1347">
        <f>COUNTIFS('Input - target event report'!L:L,B1347,'Input - target event report'!D:D, "Private Investment")</f>
        <v/>
      </c>
      <c r="F1347">
        <f>AVERAGEIF(INDEX('Input - companies list'!$A:$BG, 0, MATCH("Clusters 0",'Input - companies list'!$A$1:$BG$1, 0)),'Output - Cluster ranking'!B1347,INDEX('Input - companies list'!$A:$BG, 0, MATCH("Flow",'Input - companies list'!$A$1:$BG$1, 0)))</f>
        <v/>
      </c>
      <c r="G1347">
        <f>AVERAGEIF(INDEX('Input - companies list'!$A:$BG, 0, MATCH("Clusters 0",'Input - companies list'!$A$1:$BG$1, 0)),'Output - Cluster ranking'!B1347,INDEX('Input - companies list'!$A:$BG, 0, MATCH("Inter-Cluster Connectivity",'Input - companies list'!$A$1:$BG$1, 0)))</f>
        <v/>
      </c>
      <c r="H1347">
        <f>IFERROR(PERCENTRANK(C:C,C1347),0)</f>
        <v/>
      </c>
      <c r="I1347">
        <f>IFERROR(1 - PERCENTRANK(D:D,D1347),0)</f>
        <v/>
      </c>
      <c r="J1347">
        <f>IFERROR(PERCENTRANK(E:E,E1347),0)</f>
        <v/>
      </c>
      <c r="K1347">
        <f>IFERROR(1 - PERCENTRANK(F:F,F1347),0)</f>
        <v/>
      </c>
      <c r="L1347">
        <f>IFERROR(PERCENTRANK(G:G,G1347),0)</f>
        <v/>
      </c>
      <c r="M1347">
        <f>H1347*weightA+I1347*weightB+J1347*weightC+K1347*weightD+L1347*weightE</f>
        <v/>
      </c>
    </row>
    <row r="1348" spans="1:13">
      <c r="A1348">
        <f>RANK(M1348,M:M)</f>
        <v/>
      </c>
      <c r="C1348">
        <f>SUMIFS('Input - target event report'!H:H,'Input - target event report'!L:L,B1348,'Input - target event report'!D:D, "Private Investment")</f>
        <v/>
      </c>
      <c r="D1348">
        <f>IF(E1348&lt;2, "N/A", (MAXIFS('Input - target event report'!E:E,'Input - target event report'!L:L,B:B,'Input - target event report'!D:D,"Private Investment")-MINIFS('Input - target event report'!E:E,'Input - target event report'!L:L,B:B,'Input - target event report'!D:D,"Private Investment"))/(E1348-1))</f>
        <v/>
      </c>
      <c r="E1348">
        <f>COUNTIFS('Input - target event report'!L:L,B1348,'Input - target event report'!D:D, "Private Investment")</f>
        <v/>
      </c>
      <c r="F1348">
        <f>AVERAGEIF(INDEX('Input - companies list'!$A:$BG, 0, MATCH("Clusters 0",'Input - companies list'!$A$1:$BG$1, 0)),'Output - Cluster ranking'!B1348,INDEX('Input - companies list'!$A:$BG, 0, MATCH("Flow",'Input - companies list'!$A$1:$BG$1, 0)))</f>
        <v/>
      </c>
      <c r="G1348">
        <f>AVERAGEIF(INDEX('Input - companies list'!$A:$BG, 0, MATCH("Clusters 0",'Input - companies list'!$A$1:$BG$1, 0)),'Output - Cluster ranking'!B1348,INDEX('Input - companies list'!$A:$BG, 0, MATCH("Inter-Cluster Connectivity",'Input - companies list'!$A$1:$BG$1, 0)))</f>
        <v/>
      </c>
      <c r="H1348">
        <f>IFERROR(PERCENTRANK(C:C,C1348),0)</f>
        <v/>
      </c>
      <c r="I1348">
        <f>IFERROR(1 - PERCENTRANK(D:D,D1348),0)</f>
        <v/>
      </c>
      <c r="J1348">
        <f>IFERROR(PERCENTRANK(E:E,E1348),0)</f>
        <v/>
      </c>
      <c r="K1348">
        <f>IFERROR(1 - PERCENTRANK(F:F,F1348),0)</f>
        <v/>
      </c>
      <c r="L1348">
        <f>IFERROR(PERCENTRANK(G:G,G1348),0)</f>
        <v/>
      </c>
      <c r="M1348">
        <f>H1348*weightA+I1348*weightB+J1348*weightC+K1348*weightD+L1348*weightE</f>
        <v/>
      </c>
    </row>
    <row r="1349" spans="1:13">
      <c r="A1349">
        <f>RANK(M1349,M:M)</f>
        <v/>
      </c>
      <c r="C1349">
        <f>SUMIFS('Input - target event report'!H:H,'Input - target event report'!L:L,B1349,'Input - target event report'!D:D, "Private Investment")</f>
        <v/>
      </c>
      <c r="D1349">
        <f>IF(E1349&lt;2, "N/A", (MAXIFS('Input - target event report'!E:E,'Input - target event report'!L:L,B:B,'Input - target event report'!D:D,"Private Investment")-MINIFS('Input - target event report'!E:E,'Input - target event report'!L:L,B:B,'Input - target event report'!D:D,"Private Investment"))/(E1349-1))</f>
        <v/>
      </c>
      <c r="E1349">
        <f>COUNTIFS('Input - target event report'!L:L,B1349,'Input - target event report'!D:D, "Private Investment")</f>
        <v/>
      </c>
      <c r="F1349">
        <f>AVERAGEIF(INDEX('Input - companies list'!$A:$BG, 0, MATCH("Clusters 0",'Input - companies list'!$A$1:$BG$1, 0)),'Output - Cluster ranking'!B1349,INDEX('Input - companies list'!$A:$BG, 0, MATCH("Flow",'Input - companies list'!$A$1:$BG$1, 0)))</f>
        <v/>
      </c>
      <c r="G1349">
        <f>AVERAGEIF(INDEX('Input - companies list'!$A:$BG, 0, MATCH("Clusters 0",'Input - companies list'!$A$1:$BG$1, 0)),'Output - Cluster ranking'!B1349,INDEX('Input - companies list'!$A:$BG, 0, MATCH("Inter-Cluster Connectivity",'Input - companies list'!$A$1:$BG$1, 0)))</f>
        <v/>
      </c>
      <c r="H1349">
        <f>IFERROR(PERCENTRANK(C:C,C1349),0)</f>
        <v/>
      </c>
      <c r="I1349">
        <f>IFERROR(1 - PERCENTRANK(D:D,D1349),0)</f>
        <v/>
      </c>
      <c r="J1349">
        <f>IFERROR(PERCENTRANK(E:E,E1349),0)</f>
        <v/>
      </c>
      <c r="K1349">
        <f>IFERROR(1 - PERCENTRANK(F:F,F1349),0)</f>
        <v/>
      </c>
      <c r="L1349">
        <f>IFERROR(PERCENTRANK(G:G,G1349),0)</f>
        <v/>
      </c>
      <c r="M1349">
        <f>H1349*weightA+I1349*weightB+J1349*weightC+K1349*weightD+L1349*weightE</f>
        <v/>
      </c>
    </row>
    <row r="1350" spans="1:13">
      <c r="A1350">
        <f>RANK(M1350,M:M)</f>
        <v/>
      </c>
      <c r="C1350">
        <f>SUMIFS('Input - target event report'!H:H,'Input - target event report'!L:L,B1350,'Input - target event report'!D:D, "Private Investment")</f>
        <v/>
      </c>
      <c r="D1350">
        <f>IF(E1350&lt;2, "N/A", (MAXIFS('Input - target event report'!E:E,'Input - target event report'!L:L,B:B,'Input - target event report'!D:D,"Private Investment")-MINIFS('Input - target event report'!E:E,'Input - target event report'!L:L,B:B,'Input - target event report'!D:D,"Private Investment"))/(E1350-1))</f>
        <v/>
      </c>
      <c r="E1350">
        <f>COUNTIFS('Input - target event report'!L:L,B1350,'Input - target event report'!D:D, "Private Investment")</f>
        <v/>
      </c>
      <c r="F1350">
        <f>AVERAGEIF(INDEX('Input - companies list'!$A:$BG, 0, MATCH("Clusters 0",'Input - companies list'!$A$1:$BG$1, 0)),'Output - Cluster ranking'!B1350,INDEX('Input - companies list'!$A:$BG, 0, MATCH("Flow",'Input - companies list'!$A$1:$BG$1, 0)))</f>
        <v/>
      </c>
      <c r="G1350">
        <f>AVERAGEIF(INDEX('Input - companies list'!$A:$BG, 0, MATCH("Clusters 0",'Input - companies list'!$A$1:$BG$1, 0)),'Output - Cluster ranking'!B1350,INDEX('Input - companies list'!$A:$BG, 0, MATCH("Inter-Cluster Connectivity",'Input - companies list'!$A$1:$BG$1, 0)))</f>
        <v/>
      </c>
      <c r="H1350">
        <f>IFERROR(PERCENTRANK(C:C,C1350),0)</f>
        <v/>
      </c>
      <c r="I1350">
        <f>IFERROR(1 - PERCENTRANK(D:D,D1350),0)</f>
        <v/>
      </c>
      <c r="J1350">
        <f>IFERROR(PERCENTRANK(E:E,E1350),0)</f>
        <v/>
      </c>
      <c r="K1350">
        <f>IFERROR(1 - PERCENTRANK(F:F,F1350),0)</f>
        <v/>
      </c>
      <c r="L1350">
        <f>IFERROR(PERCENTRANK(G:G,G1350),0)</f>
        <v/>
      </c>
      <c r="M1350">
        <f>H1350*weightA+I1350*weightB+J1350*weightC+K1350*weightD+L1350*weightE</f>
        <v/>
      </c>
    </row>
    <row r="1351" spans="1:13">
      <c r="A1351">
        <f>RANK(M1351,M:M)</f>
        <v/>
      </c>
      <c r="C1351">
        <f>SUMIFS('Input - target event report'!H:H,'Input - target event report'!L:L,B1351,'Input - target event report'!D:D, "Private Investment")</f>
        <v/>
      </c>
      <c r="D1351">
        <f>IF(E1351&lt;2, "N/A", (MAXIFS('Input - target event report'!E:E,'Input - target event report'!L:L,B:B,'Input - target event report'!D:D,"Private Investment")-MINIFS('Input - target event report'!E:E,'Input - target event report'!L:L,B:B,'Input - target event report'!D:D,"Private Investment"))/(E1351-1))</f>
        <v/>
      </c>
      <c r="E1351">
        <f>COUNTIFS('Input - target event report'!L:L,B1351,'Input - target event report'!D:D, "Private Investment")</f>
        <v/>
      </c>
      <c r="F1351">
        <f>AVERAGEIF(INDEX('Input - companies list'!$A:$BG, 0, MATCH("Clusters 0",'Input - companies list'!$A$1:$BG$1, 0)),'Output - Cluster ranking'!B1351,INDEX('Input - companies list'!$A:$BG, 0, MATCH("Flow",'Input - companies list'!$A$1:$BG$1, 0)))</f>
        <v/>
      </c>
      <c r="G1351">
        <f>AVERAGEIF(INDEX('Input - companies list'!$A:$BG, 0, MATCH("Clusters 0",'Input - companies list'!$A$1:$BG$1, 0)),'Output - Cluster ranking'!B1351,INDEX('Input - companies list'!$A:$BG, 0, MATCH("Inter-Cluster Connectivity",'Input - companies list'!$A$1:$BG$1, 0)))</f>
        <v/>
      </c>
      <c r="H1351">
        <f>IFERROR(PERCENTRANK(C:C,C1351),0)</f>
        <v/>
      </c>
      <c r="I1351">
        <f>IFERROR(1 - PERCENTRANK(D:D,D1351),0)</f>
        <v/>
      </c>
      <c r="J1351">
        <f>IFERROR(PERCENTRANK(E:E,E1351),0)</f>
        <v/>
      </c>
      <c r="K1351">
        <f>IFERROR(1 - PERCENTRANK(F:F,F1351),0)</f>
        <v/>
      </c>
      <c r="L1351">
        <f>IFERROR(PERCENTRANK(G:G,G1351),0)</f>
        <v/>
      </c>
      <c r="M1351">
        <f>H1351*weightA+I1351*weightB+J1351*weightC+K1351*weightD+L1351*weightE</f>
        <v/>
      </c>
    </row>
    <row r="1352" spans="1:13">
      <c r="A1352">
        <f>RANK(M1352,M:M)</f>
        <v/>
      </c>
      <c r="C1352">
        <f>SUMIFS('Input - target event report'!H:H,'Input - target event report'!L:L,B1352,'Input - target event report'!D:D, "Private Investment")</f>
        <v/>
      </c>
      <c r="D1352">
        <f>IF(E1352&lt;2, "N/A", (MAXIFS('Input - target event report'!E:E,'Input - target event report'!L:L,B:B,'Input - target event report'!D:D,"Private Investment")-MINIFS('Input - target event report'!E:E,'Input - target event report'!L:L,B:B,'Input - target event report'!D:D,"Private Investment"))/(E1352-1))</f>
        <v/>
      </c>
      <c r="E1352">
        <f>COUNTIFS('Input - target event report'!L:L,B1352,'Input - target event report'!D:D, "Private Investment")</f>
        <v/>
      </c>
      <c r="F1352">
        <f>AVERAGEIF(INDEX('Input - companies list'!$A:$BG, 0, MATCH("Clusters 0",'Input - companies list'!$A$1:$BG$1, 0)),'Output - Cluster ranking'!B1352,INDEX('Input - companies list'!$A:$BG, 0, MATCH("Flow",'Input - companies list'!$A$1:$BG$1, 0)))</f>
        <v/>
      </c>
      <c r="G1352">
        <f>AVERAGEIF(INDEX('Input - companies list'!$A:$BG, 0, MATCH("Clusters 0",'Input - companies list'!$A$1:$BG$1, 0)),'Output - Cluster ranking'!B1352,INDEX('Input - companies list'!$A:$BG, 0, MATCH("Inter-Cluster Connectivity",'Input - companies list'!$A$1:$BG$1, 0)))</f>
        <v/>
      </c>
      <c r="H1352">
        <f>IFERROR(PERCENTRANK(C:C,C1352),0)</f>
        <v/>
      </c>
      <c r="I1352">
        <f>IFERROR(1 - PERCENTRANK(D:D,D1352),0)</f>
        <v/>
      </c>
      <c r="J1352">
        <f>IFERROR(PERCENTRANK(E:E,E1352),0)</f>
        <v/>
      </c>
      <c r="K1352">
        <f>IFERROR(1 - PERCENTRANK(F:F,F1352),0)</f>
        <v/>
      </c>
      <c r="L1352">
        <f>IFERROR(PERCENTRANK(G:G,G1352),0)</f>
        <v/>
      </c>
      <c r="M1352">
        <f>H1352*weightA+I1352*weightB+J1352*weightC+K1352*weightD+L1352*weightE</f>
        <v/>
      </c>
    </row>
    <row r="1353" spans="1:13">
      <c r="A1353">
        <f>RANK(M1353,M:M)</f>
        <v/>
      </c>
      <c r="C1353">
        <f>SUMIFS('Input - target event report'!H:H,'Input - target event report'!L:L,B1353,'Input - target event report'!D:D, "Private Investment")</f>
        <v/>
      </c>
      <c r="D1353">
        <f>IF(E1353&lt;2, "N/A", (MAXIFS('Input - target event report'!E:E,'Input - target event report'!L:L,B:B,'Input - target event report'!D:D,"Private Investment")-MINIFS('Input - target event report'!E:E,'Input - target event report'!L:L,B:B,'Input - target event report'!D:D,"Private Investment"))/(E1353-1))</f>
        <v/>
      </c>
      <c r="E1353">
        <f>COUNTIFS('Input - target event report'!L:L,B1353,'Input - target event report'!D:D, "Private Investment")</f>
        <v/>
      </c>
      <c r="F1353">
        <f>AVERAGEIF(INDEX('Input - companies list'!$A:$BG, 0, MATCH("Clusters 0",'Input - companies list'!$A$1:$BG$1, 0)),'Output - Cluster ranking'!B1353,INDEX('Input - companies list'!$A:$BG, 0, MATCH("Flow",'Input - companies list'!$A$1:$BG$1, 0)))</f>
        <v/>
      </c>
      <c r="G1353">
        <f>AVERAGEIF(INDEX('Input - companies list'!$A:$BG, 0, MATCH("Clusters 0",'Input - companies list'!$A$1:$BG$1, 0)),'Output - Cluster ranking'!B1353,INDEX('Input - companies list'!$A:$BG, 0, MATCH("Inter-Cluster Connectivity",'Input - companies list'!$A$1:$BG$1, 0)))</f>
        <v/>
      </c>
      <c r="H1353">
        <f>IFERROR(PERCENTRANK(C:C,C1353),0)</f>
        <v/>
      </c>
      <c r="I1353">
        <f>IFERROR(1 - PERCENTRANK(D:D,D1353),0)</f>
        <v/>
      </c>
      <c r="J1353">
        <f>IFERROR(PERCENTRANK(E:E,E1353),0)</f>
        <v/>
      </c>
      <c r="K1353">
        <f>IFERROR(1 - PERCENTRANK(F:F,F1353),0)</f>
        <v/>
      </c>
      <c r="L1353">
        <f>IFERROR(PERCENTRANK(G:G,G1353),0)</f>
        <v/>
      </c>
      <c r="M1353">
        <f>H1353*weightA+I1353*weightB+J1353*weightC+K1353*weightD+L1353*weightE</f>
        <v/>
      </c>
    </row>
    <row r="1354" spans="1:13">
      <c r="A1354">
        <f>RANK(M1354,M:M)</f>
        <v/>
      </c>
      <c r="C1354">
        <f>SUMIFS('Input - target event report'!H:H,'Input - target event report'!L:L,B1354,'Input - target event report'!D:D, "Private Investment")</f>
        <v/>
      </c>
      <c r="D1354">
        <f>IF(E1354&lt;2, "N/A", (MAXIFS('Input - target event report'!E:E,'Input - target event report'!L:L,B:B,'Input - target event report'!D:D,"Private Investment")-MINIFS('Input - target event report'!E:E,'Input - target event report'!L:L,B:B,'Input - target event report'!D:D,"Private Investment"))/(E1354-1))</f>
        <v/>
      </c>
      <c r="E1354">
        <f>COUNTIFS('Input - target event report'!L:L,B1354,'Input - target event report'!D:D, "Private Investment")</f>
        <v/>
      </c>
      <c r="F1354">
        <f>AVERAGEIF(INDEX('Input - companies list'!$A:$BG, 0, MATCH("Clusters 0",'Input - companies list'!$A$1:$BG$1, 0)),'Output - Cluster ranking'!B1354,INDEX('Input - companies list'!$A:$BG, 0, MATCH("Flow",'Input - companies list'!$A$1:$BG$1, 0)))</f>
        <v/>
      </c>
      <c r="G1354">
        <f>AVERAGEIF(INDEX('Input - companies list'!$A:$BG, 0, MATCH("Clusters 0",'Input - companies list'!$A$1:$BG$1, 0)),'Output - Cluster ranking'!B1354,INDEX('Input - companies list'!$A:$BG, 0, MATCH("Inter-Cluster Connectivity",'Input - companies list'!$A$1:$BG$1, 0)))</f>
        <v/>
      </c>
      <c r="H1354">
        <f>IFERROR(PERCENTRANK(C:C,C1354),0)</f>
        <v/>
      </c>
      <c r="I1354">
        <f>IFERROR(1 - PERCENTRANK(D:D,D1354),0)</f>
        <v/>
      </c>
      <c r="J1354">
        <f>IFERROR(PERCENTRANK(E:E,E1354),0)</f>
        <v/>
      </c>
      <c r="K1354">
        <f>IFERROR(1 - PERCENTRANK(F:F,F1354),0)</f>
        <v/>
      </c>
      <c r="L1354">
        <f>IFERROR(PERCENTRANK(G:G,G1354),0)</f>
        <v/>
      </c>
      <c r="M1354">
        <f>H1354*weightA+I1354*weightB+J1354*weightC+K1354*weightD+L1354*weightE</f>
        <v/>
      </c>
    </row>
    <row r="1355" spans="1:13">
      <c r="A1355">
        <f>RANK(M1355,M:M)</f>
        <v/>
      </c>
      <c r="C1355">
        <f>SUMIFS('Input - target event report'!H:H,'Input - target event report'!L:L,B1355,'Input - target event report'!D:D, "Private Investment")</f>
        <v/>
      </c>
      <c r="D1355">
        <f>IF(E1355&lt;2, "N/A", (MAXIFS('Input - target event report'!E:E,'Input - target event report'!L:L,B:B,'Input - target event report'!D:D,"Private Investment")-MINIFS('Input - target event report'!E:E,'Input - target event report'!L:L,B:B,'Input - target event report'!D:D,"Private Investment"))/(E1355-1))</f>
        <v/>
      </c>
      <c r="E1355">
        <f>COUNTIFS('Input - target event report'!L:L,B1355,'Input - target event report'!D:D, "Private Investment")</f>
        <v/>
      </c>
      <c r="F1355">
        <f>AVERAGEIF(INDEX('Input - companies list'!$A:$BG, 0, MATCH("Clusters 0",'Input - companies list'!$A$1:$BG$1, 0)),'Output - Cluster ranking'!B1355,INDEX('Input - companies list'!$A:$BG, 0, MATCH("Flow",'Input - companies list'!$A$1:$BG$1, 0)))</f>
        <v/>
      </c>
      <c r="G1355">
        <f>AVERAGEIF(INDEX('Input - companies list'!$A:$BG, 0, MATCH("Clusters 0",'Input - companies list'!$A$1:$BG$1, 0)),'Output - Cluster ranking'!B1355,INDEX('Input - companies list'!$A:$BG, 0, MATCH("Inter-Cluster Connectivity",'Input - companies list'!$A$1:$BG$1, 0)))</f>
        <v/>
      </c>
      <c r="H1355">
        <f>IFERROR(PERCENTRANK(C:C,C1355),0)</f>
        <v/>
      </c>
      <c r="I1355">
        <f>IFERROR(1 - PERCENTRANK(D:D,D1355),0)</f>
        <v/>
      </c>
      <c r="J1355">
        <f>IFERROR(PERCENTRANK(E:E,E1355),0)</f>
        <v/>
      </c>
      <c r="K1355">
        <f>IFERROR(1 - PERCENTRANK(F:F,F1355),0)</f>
        <v/>
      </c>
      <c r="L1355">
        <f>IFERROR(PERCENTRANK(G:G,G1355),0)</f>
        <v/>
      </c>
      <c r="M1355">
        <f>H1355*weightA+I1355*weightB+J1355*weightC+K1355*weightD+L1355*weightE</f>
        <v/>
      </c>
    </row>
    <row r="1356" spans="1:13">
      <c r="A1356">
        <f>RANK(M1356,M:M)</f>
        <v/>
      </c>
      <c r="C1356">
        <f>SUMIFS('Input - target event report'!H:H,'Input - target event report'!L:L,B1356,'Input - target event report'!D:D, "Private Investment")</f>
        <v/>
      </c>
      <c r="D1356">
        <f>IF(E1356&lt;2, "N/A", (MAXIFS('Input - target event report'!E:E,'Input - target event report'!L:L,B:B,'Input - target event report'!D:D,"Private Investment")-MINIFS('Input - target event report'!E:E,'Input - target event report'!L:L,B:B,'Input - target event report'!D:D,"Private Investment"))/(E1356-1))</f>
        <v/>
      </c>
      <c r="E1356">
        <f>COUNTIFS('Input - target event report'!L:L,B1356,'Input - target event report'!D:D, "Private Investment")</f>
        <v/>
      </c>
      <c r="F1356">
        <f>AVERAGEIF(INDEX('Input - companies list'!$A:$BG, 0, MATCH("Clusters 0",'Input - companies list'!$A$1:$BG$1, 0)),'Output - Cluster ranking'!B1356,INDEX('Input - companies list'!$A:$BG, 0, MATCH("Flow",'Input - companies list'!$A$1:$BG$1, 0)))</f>
        <v/>
      </c>
      <c r="G1356">
        <f>AVERAGEIF(INDEX('Input - companies list'!$A:$BG, 0, MATCH("Clusters 0",'Input - companies list'!$A$1:$BG$1, 0)),'Output - Cluster ranking'!B1356,INDEX('Input - companies list'!$A:$BG, 0, MATCH("Inter-Cluster Connectivity",'Input - companies list'!$A$1:$BG$1, 0)))</f>
        <v/>
      </c>
      <c r="H1356">
        <f>IFERROR(PERCENTRANK(C:C,C1356),0)</f>
        <v/>
      </c>
      <c r="I1356">
        <f>IFERROR(1 - PERCENTRANK(D:D,D1356),0)</f>
        <v/>
      </c>
      <c r="J1356">
        <f>IFERROR(PERCENTRANK(E:E,E1356),0)</f>
        <v/>
      </c>
      <c r="K1356">
        <f>IFERROR(1 - PERCENTRANK(F:F,F1356),0)</f>
        <v/>
      </c>
      <c r="L1356">
        <f>IFERROR(PERCENTRANK(G:G,G1356),0)</f>
        <v/>
      </c>
      <c r="M1356">
        <f>H1356*weightA+I1356*weightB+J1356*weightC+K1356*weightD+L1356*weightE</f>
        <v/>
      </c>
    </row>
    <row r="1357" spans="1:13">
      <c r="A1357">
        <f>RANK(M1357,M:M)</f>
        <v/>
      </c>
      <c r="C1357">
        <f>SUMIFS('Input - target event report'!H:H,'Input - target event report'!L:L,B1357,'Input - target event report'!D:D, "Private Investment")</f>
        <v/>
      </c>
      <c r="D1357">
        <f>IF(E1357&lt;2, "N/A", (MAXIFS('Input - target event report'!E:E,'Input - target event report'!L:L,B:B,'Input - target event report'!D:D,"Private Investment")-MINIFS('Input - target event report'!E:E,'Input - target event report'!L:L,B:B,'Input - target event report'!D:D,"Private Investment"))/(E1357-1))</f>
        <v/>
      </c>
      <c r="E1357">
        <f>COUNTIFS('Input - target event report'!L:L,B1357,'Input - target event report'!D:D, "Private Investment")</f>
        <v/>
      </c>
      <c r="F1357">
        <f>AVERAGEIF(INDEX('Input - companies list'!$A:$BG, 0, MATCH("Clusters 0",'Input - companies list'!$A$1:$BG$1, 0)),'Output - Cluster ranking'!B1357,INDEX('Input - companies list'!$A:$BG, 0, MATCH("Flow",'Input - companies list'!$A$1:$BG$1, 0)))</f>
        <v/>
      </c>
      <c r="G1357">
        <f>AVERAGEIF(INDEX('Input - companies list'!$A:$BG, 0, MATCH("Clusters 0",'Input - companies list'!$A$1:$BG$1, 0)),'Output - Cluster ranking'!B1357,INDEX('Input - companies list'!$A:$BG, 0, MATCH("Inter-Cluster Connectivity",'Input - companies list'!$A$1:$BG$1, 0)))</f>
        <v/>
      </c>
      <c r="H1357">
        <f>IFERROR(PERCENTRANK(C:C,C1357),0)</f>
        <v/>
      </c>
      <c r="I1357">
        <f>IFERROR(1 - PERCENTRANK(D:D,D1357),0)</f>
        <v/>
      </c>
      <c r="J1357">
        <f>IFERROR(PERCENTRANK(E:E,E1357),0)</f>
        <v/>
      </c>
      <c r="K1357">
        <f>IFERROR(1 - PERCENTRANK(F:F,F1357),0)</f>
        <v/>
      </c>
      <c r="L1357">
        <f>IFERROR(PERCENTRANK(G:G,G1357),0)</f>
        <v/>
      </c>
      <c r="M1357">
        <f>H1357*weightA+I1357*weightB+J1357*weightC+K1357*weightD+L1357*weightE</f>
        <v/>
      </c>
    </row>
    <row r="1358" spans="1:13">
      <c r="A1358">
        <f>RANK(M1358,M:M)</f>
        <v/>
      </c>
      <c r="C1358">
        <f>SUMIFS('Input - target event report'!H:H,'Input - target event report'!L:L,B1358,'Input - target event report'!D:D, "Private Investment")</f>
        <v/>
      </c>
      <c r="D1358">
        <f>IF(E1358&lt;2, "N/A", (MAXIFS('Input - target event report'!E:E,'Input - target event report'!L:L,B:B,'Input - target event report'!D:D,"Private Investment")-MINIFS('Input - target event report'!E:E,'Input - target event report'!L:L,B:B,'Input - target event report'!D:D,"Private Investment"))/(E1358-1))</f>
        <v/>
      </c>
      <c r="E1358">
        <f>COUNTIFS('Input - target event report'!L:L,B1358,'Input - target event report'!D:D, "Private Investment")</f>
        <v/>
      </c>
      <c r="F1358">
        <f>AVERAGEIF(INDEX('Input - companies list'!$A:$BG, 0, MATCH("Clusters 0",'Input - companies list'!$A$1:$BG$1, 0)),'Output - Cluster ranking'!B1358,INDEX('Input - companies list'!$A:$BG, 0, MATCH("Flow",'Input - companies list'!$A$1:$BG$1, 0)))</f>
        <v/>
      </c>
      <c r="G1358">
        <f>AVERAGEIF(INDEX('Input - companies list'!$A:$BG, 0, MATCH("Clusters 0",'Input - companies list'!$A$1:$BG$1, 0)),'Output - Cluster ranking'!B1358,INDEX('Input - companies list'!$A:$BG, 0, MATCH("Inter-Cluster Connectivity",'Input - companies list'!$A$1:$BG$1, 0)))</f>
        <v/>
      </c>
      <c r="H1358">
        <f>IFERROR(PERCENTRANK(C:C,C1358),0)</f>
        <v/>
      </c>
      <c r="I1358">
        <f>IFERROR(1 - PERCENTRANK(D:D,D1358),0)</f>
        <v/>
      </c>
      <c r="J1358">
        <f>IFERROR(PERCENTRANK(E:E,E1358),0)</f>
        <v/>
      </c>
      <c r="K1358">
        <f>IFERROR(1 - PERCENTRANK(F:F,F1358),0)</f>
        <v/>
      </c>
      <c r="L1358">
        <f>IFERROR(PERCENTRANK(G:G,G1358),0)</f>
        <v/>
      </c>
      <c r="M1358">
        <f>H1358*weightA+I1358*weightB+J1358*weightC+K1358*weightD+L1358*weightE</f>
        <v/>
      </c>
    </row>
    <row r="1359" spans="1:13">
      <c r="A1359">
        <f>RANK(M1359,M:M)</f>
        <v/>
      </c>
      <c r="C1359">
        <f>SUMIFS('Input - target event report'!H:H,'Input - target event report'!L:L,B1359,'Input - target event report'!D:D, "Private Investment")</f>
        <v/>
      </c>
      <c r="D1359">
        <f>IF(E1359&lt;2, "N/A", (MAXIFS('Input - target event report'!E:E,'Input - target event report'!L:L,B:B,'Input - target event report'!D:D,"Private Investment")-MINIFS('Input - target event report'!E:E,'Input - target event report'!L:L,B:B,'Input - target event report'!D:D,"Private Investment"))/(E1359-1))</f>
        <v/>
      </c>
      <c r="E1359">
        <f>COUNTIFS('Input - target event report'!L:L,B1359,'Input - target event report'!D:D, "Private Investment")</f>
        <v/>
      </c>
      <c r="F1359">
        <f>AVERAGEIF(INDEX('Input - companies list'!$A:$BG, 0, MATCH("Clusters 0",'Input - companies list'!$A$1:$BG$1, 0)),'Output - Cluster ranking'!B1359,INDEX('Input - companies list'!$A:$BG, 0, MATCH("Flow",'Input - companies list'!$A$1:$BG$1, 0)))</f>
        <v/>
      </c>
      <c r="G1359">
        <f>AVERAGEIF(INDEX('Input - companies list'!$A:$BG, 0, MATCH("Clusters 0",'Input - companies list'!$A$1:$BG$1, 0)),'Output - Cluster ranking'!B1359,INDEX('Input - companies list'!$A:$BG, 0, MATCH("Inter-Cluster Connectivity",'Input - companies list'!$A$1:$BG$1, 0)))</f>
        <v/>
      </c>
      <c r="H1359">
        <f>IFERROR(PERCENTRANK(C:C,C1359),0)</f>
        <v/>
      </c>
      <c r="I1359">
        <f>IFERROR(1 - PERCENTRANK(D:D,D1359),0)</f>
        <v/>
      </c>
      <c r="J1359">
        <f>IFERROR(PERCENTRANK(E:E,E1359),0)</f>
        <v/>
      </c>
      <c r="K1359">
        <f>IFERROR(1 - PERCENTRANK(F:F,F1359),0)</f>
        <v/>
      </c>
      <c r="L1359">
        <f>IFERROR(PERCENTRANK(G:G,G1359),0)</f>
        <v/>
      </c>
      <c r="M1359">
        <f>H1359*weightA+I1359*weightB+J1359*weightC+K1359*weightD+L1359*weightE</f>
        <v/>
      </c>
    </row>
    <row r="1360" spans="1:13">
      <c r="A1360">
        <f>RANK(M1360,M:M)</f>
        <v/>
      </c>
      <c r="C1360">
        <f>SUMIFS('Input - target event report'!H:H,'Input - target event report'!L:L,B1360,'Input - target event report'!D:D, "Private Investment")</f>
        <v/>
      </c>
      <c r="D1360">
        <f>IF(E1360&lt;2, "N/A", (MAXIFS('Input - target event report'!E:E,'Input - target event report'!L:L,B:B,'Input - target event report'!D:D,"Private Investment")-MINIFS('Input - target event report'!E:E,'Input - target event report'!L:L,B:B,'Input - target event report'!D:D,"Private Investment"))/(E1360-1))</f>
        <v/>
      </c>
      <c r="E1360">
        <f>COUNTIFS('Input - target event report'!L:L,B1360,'Input - target event report'!D:D, "Private Investment")</f>
        <v/>
      </c>
      <c r="F1360">
        <f>AVERAGEIF(INDEX('Input - companies list'!$A:$BG, 0, MATCH("Clusters 0",'Input - companies list'!$A$1:$BG$1, 0)),'Output - Cluster ranking'!B1360,INDEX('Input - companies list'!$A:$BG, 0, MATCH("Flow",'Input - companies list'!$A$1:$BG$1, 0)))</f>
        <v/>
      </c>
      <c r="G1360">
        <f>AVERAGEIF(INDEX('Input - companies list'!$A:$BG, 0, MATCH("Clusters 0",'Input - companies list'!$A$1:$BG$1, 0)),'Output - Cluster ranking'!B1360,INDEX('Input - companies list'!$A:$BG, 0, MATCH("Inter-Cluster Connectivity",'Input - companies list'!$A$1:$BG$1, 0)))</f>
        <v/>
      </c>
      <c r="H1360">
        <f>IFERROR(PERCENTRANK(C:C,C1360),0)</f>
        <v/>
      </c>
      <c r="I1360">
        <f>IFERROR(1 - PERCENTRANK(D:D,D1360),0)</f>
        <v/>
      </c>
      <c r="J1360">
        <f>IFERROR(PERCENTRANK(E:E,E1360),0)</f>
        <v/>
      </c>
      <c r="K1360">
        <f>IFERROR(1 - PERCENTRANK(F:F,F1360),0)</f>
        <v/>
      </c>
      <c r="L1360">
        <f>IFERROR(PERCENTRANK(G:G,G1360),0)</f>
        <v/>
      </c>
      <c r="M1360">
        <f>H1360*weightA+I1360*weightB+J1360*weightC+K1360*weightD+L1360*weightE</f>
        <v/>
      </c>
    </row>
    <row r="1361" spans="1:13">
      <c r="A1361">
        <f>RANK(M1361,M:M)</f>
        <v/>
      </c>
      <c r="C1361">
        <f>SUMIFS('Input - target event report'!H:H,'Input - target event report'!L:L,B1361,'Input - target event report'!D:D, "Private Investment")</f>
        <v/>
      </c>
      <c r="D1361">
        <f>IF(E1361&lt;2, "N/A", (MAXIFS('Input - target event report'!E:E,'Input - target event report'!L:L,B:B,'Input - target event report'!D:D,"Private Investment")-MINIFS('Input - target event report'!E:E,'Input - target event report'!L:L,B:B,'Input - target event report'!D:D,"Private Investment"))/(E1361-1))</f>
        <v/>
      </c>
      <c r="E1361">
        <f>COUNTIFS('Input - target event report'!L:L,B1361,'Input - target event report'!D:D, "Private Investment")</f>
        <v/>
      </c>
      <c r="F1361">
        <f>AVERAGEIF(INDEX('Input - companies list'!$A:$BG, 0, MATCH("Clusters 0",'Input - companies list'!$A$1:$BG$1, 0)),'Output - Cluster ranking'!B1361,INDEX('Input - companies list'!$A:$BG, 0, MATCH("Flow",'Input - companies list'!$A$1:$BG$1, 0)))</f>
        <v/>
      </c>
      <c r="G1361">
        <f>AVERAGEIF(INDEX('Input - companies list'!$A:$BG, 0, MATCH("Clusters 0",'Input - companies list'!$A$1:$BG$1, 0)),'Output - Cluster ranking'!B1361,INDEX('Input - companies list'!$A:$BG, 0, MATCH("Inter-Cluster Connectivity",'Input - companies list'!$A$1:$BG$1, 0)))</f>
        <v/>
      </c>
      <c r="H1361">
        <f>IFERROR(PERCENTRANK(C:C,C1361),0)</f>
        <v/>
      </c>
      <c r="I1361">
        <f>IFERROR(1 - PERCENTRANK(D:D,D1361),0)</f>
        <v/>
      </c>
      <c r="J1361">
        <f>IFERROR(PERCENTRANK(E:E,E1361),0)</f>
        <v/>
      </c>
      <c r="K1361">
        <f>IFERROR(1 - PERCENTRANK(F:F,F1361),0)</f>
        <v/>
      </c>
      <c r="L1361">
        <f>IFERROR(PERCENTRANK(G:G,G1361),0)</f>
        <v/>
      </c>
      <c r="M1361">
        <f>H1361*weightA+I1361*weightB+J1361*weightC+K1361*weightD+L1361*weightE</f>
        <v/>
      </c>
    </row>
    <row r="1362" spans="1:13">
      <c r="A1362">
        <f>RANK(M1362,M:M)</f>
        <v/>
      </c>
      <c r="C1362">
        <f>SUMIFS('Input - target event report'!H:H,'Input - target event report'!L:L,B1362,'Input - target event report'!D:D, "Private Investment")</f>
        <v/>
      </c>
      <c r="D1362">
        <f>IF(E1362&lt;2, "N/A", (MAXIFS('Input - target event report'!E:E,'Input - target event report'!L:L,B:B,'Input - target event report'!D:D,"Private Investment")-MINIFS('Input - target event report'!E:E,'Input - target event report'!L:L,B:B,'Input - target event report'!D:D,"Private Investment"))/(E1362-1))</f>
        <v/>
      </c>
      <c r="E1362">
        <f>COUNTIFS('Input - target event report'!L:L,B1362,'Input - target event report'!D:D, "Private Investment")</f>
        <v/>
      </c>
      <c r="F1362">
        <f>AVERAGEIF(INDEX('Input - companies list'!$A:$BG, 0, MATCH("Clusters 0",'Input - companies list'!$A$1:$BG$1, 0)),'Output - Cluster ranking'!B1362,INDEX('Input - companies list'!$A:$BG, 0, MATCH("Flow",'Input - companies list'!$A$1:$BG$1, 0)))</f>
        <v/>
      </c>
      <c r="G1362">
        <f>AVERAGEIF(INDEX('Input - companies list'!$A:$BG, 0, MATCH("Clusters 0",'Input - companies list'!$A$1:$BG$1, 0)),'Output - Cluster ranking'!B1362,INDEX('Input - companies list'!$A:$BG, 0, MATCH("Inter-Cluster Connectivity",'Input - companies list'!$A$1:$BG$1, 0)))</f>
        <v/>
      </c>
      <c r="H1362">
        <f>IFERROR(PERCENTRANK(C:C,C1362),0)</f>
        <v/>
      </c>
      <c r="I1362">
        <f>IFERROR(1 - PERCENTRANK(D:D,D1362),0)</f>
        <v/>
      </c>
      <c r="J1362">
        <f>IFERROR(PERCENTRANK(E:E,E1362),0)</f>
        <v/>
      </c>
      <c r="K1362">
        <f>IFERROR(1 - PERCENTRANK(F:F,F1362),0)</f>
        <v/>
      </c>
      <c r="L1362">
        <f>IFERROR(PERCENTRANK(G:G,G1362),0)</f>
        <v/>
      </c>
      <c r="M1362">
        <f>H1362*weightA+I1362*weightB+J1362*weightC+K1362*weightD+L1362*weightE</f>
        <v/>
      </c>
    </row>
    <row r="1363" spans="1:13">
      <c r="A1363">
        <f>RANK(M1363,M:M)</f>
        <v/>
      </c>
      <c r="C1363">
        <f>SUMIFS('Input - target event report'!H:H,'Input - target event report'!L:L,B1363,'Input - target event report'!D:D, "Private Investment")</f>
        <v/>
      </c>
      <c r="D1363">
        <f>IF(E1363&lt;2, "N/A", (MAXIFS('Input - target event report'!E:E,'Input - target event report'!L:L,B:B,'Input - target event report'!D:D,"Private Investment")-MINIFS('Input - target event report'!E:E,'Input - target event report'!L:L,B:B,'Input - target event report'!D:D,"Private Investment"))/(E1363-1))</f>
        <v/>
      </c>
      <c r="E1363">
        <f>COUNTIFS('Input - target event report'!L:L,B1363,'Input - target event report'!D:D, "Private Investment")</f>
        <v/>
      </c>
      <c r="F1363">
        <f>AVERAGEIF(INDEX('Input - companies list'!$A:$BG, 0, MATCH("Clusters 0",'Input - companies list'!$A$1:$BG$1, 0)),'Output - Cluster ranking'!B1363,INDEX('Input - companies list'!$A:$BG, 0, MATCH("Flow",'Input - companies list'!$A$1:$BG$1, 0)))</f>
        <v/>
      </c>
      <c r="G1363">
        <f>AVERAGEIF(INDEX('Input - companies list'!$A:$BG, 0, MATCH("Clusters 0",'Input - companies list'!$A$1:$BG$1, 0)),'Output - Cluster ranking'!B1363,INDEX('Input - companies list'!$A:$BG, 0, MATCH("Inter-Cluster Connectivity",'Input - companies list'!$A$1:$BG$1, 0)))</f>
        <v/>
      </c>
      <c r="H1363">
        <f>IFERROR(PERCENTRANK(C:C,C1363),0)</f>
        <v/>
      </c>
      <c r="I1363">
        <f>IFERROR(1 - PERCENTRANK(D:D,D1363),0)</f>
        <v/>
      </c>
      <c r="J1363">
        <f>IFERROR(PERCENTRANK(E:E,E1363),0)</f>
        <v/>
      </c>
      <c r="K1363">
        <f>IFERROR(1 - PERCENTRANK(F:F,F1363),0)</f>
        <v/>
      </c>
      <c r="L1363">
        <f>IFERROR(PERCENTRANK(G:G,G1363),0)</f>
        <v/>
      </c>
      <c r="M1363">
        <f>H1363*weightA+I1363*weightB+J1363*weightC+K1363*weightD+L1363*weightE</f>
        <v/>
      </c>
    </row>
    <row r="1364" spans="1:13">
      <c r="A1364">
        <f>RANK(M1364,M:M)</f>
        <v/>
      </c>
      <c r="C1364">
        <f>SUMIFS('Input - target event report'!H:H,'Input - target event report'!L:L,B1364,'Input - target event report'!D:D, "Private Investment")</f>
        <v/>
      </c>
      <c r="D1364">
        <f>IF(E1364&lt;2, "N/A", (MAXIFS('Input - target event report'!E:E,'Input - target event report'!L:L,B:B,'Input - target event report'!D:D,"Private Investment")-MINIFS('Input - target event report'!E:E,'Input - target event report'!L:L,B:B,'Input - target event report'!D:D,"Private Investment"))/(E1364-1))</f>
        <v/>
      </c>
      <c r="E1364">
        <f>COUNTIFS('Input - target event report'!L:L,B1364,'Input - target event report'!D:D, "Private Investment")</f>
        <v/>
      </c>
      <c r="F1364">
        <f>AVERAGEIF(INDEX('Input - companies list'!$A:$BG, 0, MATCH("Clusters 0",'Input - companies list'!$A$1:$BG$1, 0)),'Output - Cluster ranking'!B1364,INDEX('Input - companies list'!$A:$BG, 0, MATCH("Flow",'Input - companies list'!$A$1:$BG$1, 0)))</f>
        <v/>
      </c>
      <c r="G1364">
        <f>AVERAGEIF(INDEX('Input - companies list'!$A:$BG, 0, MATCH("Clusters 0",'Input - companies list'!$A$1:$BG$1, 0)),'Output - Cluster ranking'!B1364,INDEX('Input - companies list'!$A:$BG, 0, MATCH("Inter-Cluster Connectivity",'Input - companies list'!$A$1:$BG$1, 0)))</f>
        <v/>
      </c>
      <c r="H1364">
        <f>IFERROR(PERCENTRANK(C:C,C1364),0)</f>
        <v/>
      </c>
      <c r="I1364">
        <f>IFERROR(1 - PERCENTRANK(D:D,D1364),0)</f>
        <v/>
      </c>
      <c r="J1364">
        <f>IFERROR(PERCENTRANK(E:E,E1364),0)</f>
        <v/>
      </c>
      <c r="K1364">
        <f>IFERROR(1 - PERCENTRANK(F:F,F1364),0)</f>
        <v/>
      </c>
      <c r="L1364">
        <f>IFERROR(PERCENTRANK(G:G,G1364),0)</f>
        <v/>
      </c>
      <c r="M1364">
        <f>H1364*weightA+I1364*weightB+J1364*weightC+K1364*weightD+L1364*weightE</f>
        <v/>
      </c>
    </row>
    <row r="1365" spans="1:13">
      <c r="A1365">
        <f>RANK(M1365,M:M)</f>
        <v/>
      </c>
      <c r="C1365">
        <f>SUMIFS('Input - target event report'!H:H,'Input - target event report'!L:L,B1365,'Input - target event report'!D:D, "Private Investment")</f>
        <v/>
      </c>
      <c r="D1365">
        <f>IF(E1365&lt;2, "N/A", (MAXIFS('Input - target event report'!E:E,'Input - target event report'!L:L,B:B,'Input - target event report'!D:D,"Private Investment")-MINIFS('Input - target event report'!E:E,'Input - target event report'!L:L,B:B,'Input - target event report'!D:D,"Private Investment"))/(E1365-1))</f>
        <v/>
      </c>
      <c r="E1365">
        <f>COUNTIFS('Input - target event report'!L:L,B1365,'Input - target event report'!D:D, "Private Investment")</f>
        <v/>
      </c>
      <c r="F1365">
        <f>AVERAGEIF(INDEX('Input - companies list'!$A:$BG, 0, MATCH("Clusters 0",'Input - companies list'!$A$1:$BG$1, 0)),'Output - Cluster ranking'!B1365,INDEX('Input - companies list'!$A:$BG, 0, MATCH("Flow",'Input - companies list'!$A$1:$BG$1, 0)))</f>
        <v/>
      </c>
      <c r="G1365">
        <f>AVERAGEIF(INDEX('Input - companies list'!$A:$BG, 0, MATCH("Clusters 0",'Input - companies list'!$A$1:$BG$1, 0)),'Output - Cluster ranking'!B1365,INDEX('Input - companies list'!$A:$BG, 0, MATCH("Inter-Cluster Connectivity",'Input - companies list'!$A$1:$BG$1, 0)))</f>
        <v/>
      </c>
      <c r="H1365">
        <f>IFERROR(PERCENTRANK(C:C,C1365),0)</f>
        <v/>
      </c>
      <c r="I1365">
        <f>IFERROR(1 - PERCENTRANK(D:D,D1365),0)</f>
        <v/>
      </c>
      <c r="J1365">
        <f>IFERROR(PERCENTRANK(E:E,E1365),0)</f>
        <v/>
      </c>
      <c r="K1365">
        <f>IFERROR(1 - PERCENTRANK(F:F,F1365),0)</f>
        <v/>
      </c>
      <c r="L1365">
        <f>IFERROR(PERCENTRANK(G:G,G1365),0)</f>
        <v/>
      </c>
      <c r="M1365">
        <f>H1365*weightA+I1365*weightB+J1365*weightC+K1365*weightD+L1365*weightE</f>
        <v/>
      </c>
    </row>
    <row r="1366" spans="1:13">
      <c r="A1366">
        <f>RANK(M1366,M:M)</f>
        <v/>
      </c>
      <c r="C1366">
        <f>SUMIFS('Input - target event report'!H:H,'Input - target event report'!L:L,B1366,'Input - target event report'!D:D, "Private Investment")</f>
        <v/>
      </c>
      <c r="D1366">
        <f>IF(E1366&lt;2, "N/A", (MAXIFS('Input - target event report'!E:E,'Input - target event report'!L:L,B:B,'Input - target event report'!D:D,"Private Investment")-MINIFS('Input - target event report'!E:E,'Input - target event report'!L:L,B:B,'Input - target event report'!D:D,"Private Investment"))/(E1366-1))</f>
        <v/>
      </c>
      <c r="E1366">
        <f>COUNTIFS('Input - target event report'!L:L,B1366,'Input - target event report'!D:D, "Private Investment")</f>
        <v/>
      </c>
      <c r="F1366">
        <f>AVERAGEIF(INDEX('Input - companies list'!$A:$BG, 0, MATCH("Clusters 0",'Input - companies list'!$A$1:$BG$1, 0)),'Output - Cluster ranking'!B1366,INDEX('Input - companies list'!$A:$BG, 0, MATCH("Flow",'Input - companies list'!$A$1:$BG$1, 0)))</f>
        <v/>
      </c>
      <c r="G1366">
        <f>AVERAGEIF(INDEX('Input - companies list'!$A:$BG, 0, MATCH("Clusters 0",'Input - companies list'!$A$1:$BG$1, 0)),'Output - Cluster ranking'!B1366,INDEX('Input - companies list'!$A:$BG, 0, MATCH("Inter-Cluster Connectivity",'Input - companies list'!$A$1:$BG$1, 0)))</f>
        <v/>
      </c>
      <c r="H1366">
        <f>IFERROR(PERCENTRANK(C:C,C1366),0)</f>
        <v/>
      </c>
      <c r="I1366">
        <f>IFERROR(1 - PERCENTRANK(D:D,D1366),0)</f>
        <v/>
      </c>
      <c r="J1366">
        <f>IFERROR(PERCENTRANK(E:E,E1366),0)</f>
        <v/>
      </c>
      <c r="K1366">
        <f>IFERROR(1 - PERCENTRANK(F:F,F1366),0)</f>
        <v/>
      </c>
      <c r="L1366">
        <f>IFERROR(PERCENTRANK(G:G,G1366),0)</f>
        <v/>
      </c>
      <c r="M1366">
        <f>H1366*weightA+I1366*weightB+J1366*weightC+K1366*weightD+L1366*weightE</f>
        <v/>
      </c>
    </row>
    <row r="1367" spans="1:13">
      <c r="A1367">
        <f>RANK(M1367,M:M)</f>
        <v/>
      </c>
      <c r="C1367">
        <f>SUMIFS('Input - target event report'!H:H,'Input - target event report'!L:L,B1367,'Input - target event report'!D:D, "Private Investment")</f>
        <v/>
      </c>
      <c r="D1367">
        <f>IF(E1367&lt;2, "N/A", (MAXIFS('Input - target event report'!E:E,'Input - target event report'!L:L,B:B,'Input - target event report'!D:D,"Private Investment")-MINIFS('Input - target event report'!E:E,'Input - target event report'!L:L,B:B,'Input - target event report'!D:D,"Private Investment"))/(E1367-1))</f>
        <v/>
      </c>
      <c r="E1367">
        <f>COUNTIFS('Input - target event report'!L:L,B1367,'Input - target event report'!D:D, "Private Investment")</f>
        <v/>
      </c>
      <c r="F1367">
        <f>AVERAGEIF(INDEX('Input - companies list'!$A:$BG, 0, MATCH("Clusters 0",'Input - companies list'!$A$1:$BG$1, 0)),'Output - Cluster ranking'!B1367,INDEX('Input - companies list'!$A:$BG, 0, MATCH("Flow",'Input - companies list'!$A$1:$BG$1, 0)))</f>
        <v/>
      </c>
      <c r="G1367">
        <f>AVERAGEIF(INDEX('Input - companies list'!$A:$BG, 0, MATCH("Clusters 0",'Input - companies list'!$A$1:$BG$1, 0)),'Output - Cluster ranking'!B1367,INDEX('Input - companies list'!$A:$BG, 0, MATCH("Inter-Cluster Connectivity",'Input - companies list'!$A$1:$BG$1, 0)))</f>
        <v/>
      </c>
      <c r="H1367">
        <f>IFERROR(PERCENTRANK(C:C,C1367),0)</f>
        <v/>
      </c>
      <c r="I1367">
        <f>IFERROR(1 - PERCENTRANK(D:D,D1367),0)</f>
        <v/>
      </c>
      <c r="J1367">
        <f>IFERROR(PERCENTRANK(E:E,E1367),0)</f>
        <v/>
      </c>
      <c r="K1367">
        <f>IFERROR(1 - PERCENTRANK(F:F,F1367),0)</f>
        <v/>
      </c>
      <c r="L1367">
        <f>IFERROR(PERCENTRANK(G:G,G1367),0)</f>
        <v/>
      </c>
      <c r="M1367">
        <f>H1367*weightA+I1367*weightB+J1367*weightC+K1367*weightD+L1367*weightE</f>
        <v/>
      </c>
    </row>
    <row r="1368" spans="1:13">
      <c r="A1368">
        <f>RANK(M1368,M:M)</f>
        <v/>
      </c>
      <c r="C1368">
        <f>SUMIFS('Input - target event report'!H:H,'Input - target event report'!L:L,B1368,'Input - target event report'!D:D, "Private Investment")</f>
        <v/>
      </c>
      <c r="D1368">
        <f>IF(E1368&lt;2, "N/A", (MAXIFS('Input - target event report'!E:E,'Input - target event report'!L:L,B:B,'Input - target event report'!D:D,"Private Investment")-MINIFS('Input - target event report'!E:E,'Input - target event report'!L:L,B:B,'Input - target event report'!D:D,"Private Investment"))/(E1368-1))</f>
        <v/>
      </c>
      <c r="E1368">
        <f>COUNTIFS('Input - target event report'!L:L,B1368,'Input - target event report'!D:D, "Private Investment")</f>
        <v/>
      </c>
      <c r="F1368">
        <f>AVERAGEIF(INDEX('Input - companies list'!$A:$BG, 0, MATCH("Clusters 0",'Input - companies list'!$A$1:$BG$1, 0)),'Output - Cluster ranking'!B1368,INDEX('Input - companies list'!$A:$BG, 0, MATCH("Flow",'Input - companies list'!$A$1:$BG$1, 0)))</f>
        <v/>
      </c>
      <c r="G1368">
        <f>AVERAGEIF(INDEX('Input - companies list'!$A:$BG, 0, MATCH("Clusters 0",'Input - companies list'!$A$1:$BG$1, 0)),'Output - Cluster ranking'!B1368,INDEX('Input - companies list'!$A:$BG, 0, MATCH("Inter-Cluster Connectivity",'Input - companies list'!$A$1:$BG$1, 0)))</f>
        <v/>
      </c>
      <c r="H1368">
        <f>IFERROR(PERCENTRANK(C:C,C1368),0)</f>
        <v/>
      </c>
      <c r="I1368">
        <f>IFERROR(1 - PERCENTRANK(D:D,D1368),0)</f>
        <v/>
      </c>
      <c r="J1368">
        <f>IFERROR(PERCENTRANK(E:E,E1368),0)</f>
        <v/>
      </c>
      <c r="K1368">
        <f>IFERROR(1 - PERCENTRANK(F:F,F1368),0)</f>
        <v/>
      </c>
      <c r="L1368">
        <f>IFERROR(PERCENTRANK(G:G,G1368),0)</f>
        <v/>
      </c>
      <c r="M1368">
        <f>H1368*weightA+I1368*weightB+J1368*weightC+K1368*weightD+L1368*weightE</f>
        <v/>
      </c>
    </row>
    <row r="1369" spans="1:13">
      <c r="A1369">
        <f>RANK(M1369,M:M)</f>
        <v/>
      </c>
      <c r="C1369">
        <f>SUMIFS('Input - target event report'!H:H,'Input - target event report'!L:L,B1369,'Input - target event report'!D:D, "Private Investment")</f>
        <v/>
      </c>
      <c r="D1369">
        <f>IF(E1369&lt;2, "N/A", (MAXIFS('Input - target event report'!E:E,'Input - target event report'!L:L,B:B,'Input - target event report'!D:D,"Private Investment")-MINIFS('Input - target event report'!E:E,'Input - target event report'!L:L,B:B,'Input - target event report'!D:D,"Private Investment"))/(E1369-1))</f>
        <v/>
      </c>
      <c r="E1369">
        <f>COUNTIFS('Input - target event report'!L:L,B1369,'Input - target event report'!D:D, "Private Investment")</f>
        <v/>
      </c>
      <c r="F1369">
        <f>AVERAGEIF(INDEX('Input - companies list'!$A:$BG, 0, MATCH("Clusters 0",'Input - companies list'!$A$1:$BG$1, 0)),'Output - Cluster ranking'!B1369,INDEX('Input - companies list'!$A:$BG, 0, MATCH("Flow",'Input - companies list'!$A$1:$BG$1, 0)))</f>
        <v/>
      </c>
      <c r="G1369">
        <f>AVERAGEIF(INDEX('Input - companies list'!$A:$BG, 0, MATCH("Clusters 0",'Input - companies list'!$A$1:$BG$1, 0)),'Output - Cluster ranking'!B1369,INDEX('Input - companies list'!$A:$BG, 0, MATCH("Inter-Cluster Connectivity",'Input - companies list'!$A$1:$BG$1, 0)))</f>
        <v/>
      </c>
      <c r="H1369">
        <f>IFERROR(PERCENTRANK(C:C,C1369),0)</f>
        <v/>
      </c>
      <c r="I1369">
        <f>IFERROR(1 - PERCENTRANK(D:D,D1369),0)</f>
        <v/>
      </c>
      <c r="J1369">
        <f>IFERROR(PERCENTRANK(E:E,E1369),0)</f>
        <v/>
      </c>
      <c r="K1369">
        <f>IFERROR(1 - PERCENTRANK(F:F,F1369),0)</f>
        <v/>
      </c>
      <c r="L1369">
        <f>IFERROR(PERCENTRANK(G:G,G1369),0)</f>
        <v/>
      </c>
      <c r="M1369">
        <f>H1369*weightA+I1369*weightB+J1369*weightC+K1369*weightD+L1369*weightE</f>
        <v/>
      </c>
    </row>
    <row r="1370" spans="1:13">
      <c r="A1370">
        <f>RANK(M1370,M:M)</f>
        <v/>
      </c>
      <c r="C1370">
        <f>SUMIFS('Input - target event report'!H:H,'Input - target event report'!L:L,B1370,'Input - target event report'!D:D, "Private Investment")</f>
        <v/>
      </c>
      <c r="D1370">
        <f>IF(E1370&lt;2, "N/A", (MAXIFS('Input - target event report'!E:E,'Input - target event report'!L:L,B:B,'Input - target event report'!D:D,"Private Investment")-MINIFS('Input - target event report'!E:E,'Input - target event report'!L:L,B:B,'Input - target event report'!D:D,"Private Investment"))/(E1370-1))</f>
        <v/>
      </c>
      <c r="E1370">
        <f>COUNTIFS('Input - target event report'!L:L,B1370,'Input - target event report'!D:D, "Private Investment")</f>
        <v/>
      </c>
      <c r="F1370">
        <f>AVERAGEIF(INDEX('Input - companies list'!$A:$BG, 0, MATCH("Clusters 0",'Input - companies list'!$A$1:$BG$1, 0)),'Output - Cluster ranking'!B1370,INDEX('Input - companies list'!$A:$BG, 0, MATCH("Flow",'Input - companies list'!$A$1:$BG$1, 0)))</f>
        <v/>
      </c>
      <c r="G1370">
        <f>AVERAGEIF(INDEX('Input - companies list'!$A:$BG, 0, MATCH("Clusters 0",'Input - companies list'!$A$1:$BG$1, 0)),'Output - Cluster ranking'!B1370,INDEX('Input - companies list'!$A:$BG, 0, MATCH("Inter-Cluster Connectivity",'Input - companies list'!$A$1:$BG$1, 0)))</f>
        <v/>
      </c>
      <c r="H1370">
        <f>IFERROR(PERCENTRANK(C:C,C1370),0)</f>
        <v/>
      </c>
      <c r="I1370">
        <f>IFERROR(1 - PERCENTRANK(D:D,D1370),0)</f>
        <v/>
      </c>
      <c r="J1370">
        <f>IFERROR(PERCENTRANK(E:E,E1370),0)</f>
        <v/>
      </c>
      <c r="K1370">
        <f>IFERROR(1 - PERCENTRANK(F:F,F1370),0)</f>
        <v/>
      </c>
      <c r="L1370">
        <f>IFERROR(PERCENTRANK(G:G,G1370),0)</f>
        <v/>
      </c>
      <c r="M1370">
        <f>H1370*weightA+I1370*weightB+J1370*weightC+K1370*weightD+L1370*weightE</f>
        <v/>
      </c>
    </row>
    <row r="1371" spans="1:13">
      <c r="A1371">
        <f>RANK(M1371,M:M)</f>
        <v/>
      </c>
      <c r="C1371">
        <f>SUMIFS('Input - target event report'!H:H,'Input - target event report'!L:L,B1371,'Input - target event report'!D:D, "Private Investment")</f>
        <v/>
      </c>
      <c r="D1371">
        <f>IF(E1371&lt;2, "N/A", (MAXIFS('Input - target event report'!E:E,'Input - target event report'!L:L,B:B,'Input - target event report'!D:D,"Private Investment")-MINIFS('Input - target event report'!E:E,'Input - target event report'!L:L,B:B,'Input - target event report'!D:D,"Private Investment"))/(E1371-1))</f>
        <v/>
      </c>
      <c r="E1371">
        <f>COUNTIFS('Input - target event report'!L:L,B1371,'Input - target event report'!D:D, "Private Investment")</f>
        <v/>
      </c>
      <c r="F1371">
        <f>AVERAGEIF(INDEX('Input - companies list'!$A:$BG, 0, MATCH("Clusters 0",'Input - companies list'!$A$1:$BG$1, 0)),'Output - Cluster ranking'!B1371,INDEX('Input - companies list'!$A:$BG, 0, MATCH("Flow",'Input - companies list'!$A$1:$BG$1, 0)))</f>
        <v/>
      </c>
      <c r="G1371">
        <f>AVERAGEIF(INDEX('Input - companies list'!$A:$BG, 0, MATCH("Clusters 0",'Input - companies list'!$A$1:$BG$1, 0)),'Output - Cluster ranking'!B1371,INDEX('Input - companies list'!$A:$BG, 0, MATCH("Inter-Cluster Connectivity",'Input - companies list'!$A$1:$BG$1, 0)))</f>
        <v/>
      </c>
      <c r="H1371">
        <f>IFERROR(PERCENTRANK(C:C,C1371),0)</f>
        <v/>
      </c>
      <c r="I1371">
        <f>IFERROR(1 - PERCENTRANK(D:D,D1371),0)</f>
        <v/>
      </c>
      <c r="J1371">
        <f>IFERROR(PERCENTRANK(E:E,E1371),0)</f>
        <v/>
      </c>
      <c r="K1371">
        <f>IFERROR(1 - PERCENTRANK(F:F,F1371),0)</f>
        <v/>
      </c>
      <c r="L1371">
        <f>IFERROR(PERCENTRANK(G:G,G1371),0)</f>
        <v/>
      </c>
      <c r="M1371">
        <f>H1371*weightA+I1371*weightB+J1371*weightC+K1371*weightD+L1371*weightE</f>
        <v/>
      </c>
    </row>
    <row r="1372" spans="1:13">
      <c r="A1372">
        <f>RANK(M1372,M:M)</f>
        <v/>
      </c>
      <c r="C1372">
        <f>SUMIFS('Input - target event report'!H:H,'Input - target event report'!L:L,B1372,'Input - target event report'!D:D, "Private Investment")</f>
        <v/>
      </c>
      <c r="D1372">
        <f>IF(E1372&lt;2, "N/A", (MAXIFS('Input - target event report'!E:E,'Input - target event report'!L:L,B:B,'Input - target event report'!D:D,"Private Investment")-MINIFS('Input - target event report'!E:E,'Input - target event report'!L:L,B:B,'Input - target event report'!D:D,"Private Investment"))/(E1372-1))</f>
        <v/>
      </c>
      <c r="E1372">
        <f>COUNTIFS('Input - target event report'!L:L,B1372,'Input - target event report'!D:D, "Private Investment")</f>
        <v/>
      </c>
      <c r="F1372">
        <f>AVERAGEIF(INDEX('Input - companies list'!$A:$BG, 0, MATCH("Clusters 0",'Input - companies list'!$A$1:$BG$1, 0)),'Output - Cluster ranking'!B1372,INDEX('Input - companies list'!$A:$BG, 0, MATCH("Flow",'Input - companies list'!$A$1:$BG$1, 0)))</f>
        <v/>
      </c>
      <c r="G1372">
        <f>AVERAGEIF(INDEX('Input - companies list'!$A:$BG, 0, MATCH("Clusters 0",'Input - companies list'!$A$1:$BG$1, 0)),'Output - Cluster ranking'!B1372,INDEX('Input - companies list'!$A:$BG, 0, MATCH("Inter-Cluster Connectivity",'Input - companies list'!$A$1:$BG$1, 0)))</f>
        <v/>
      </c>
      <c r="H1372">
        <f>IFERROR(PERCENTRANK(C:C,C1372),0)</f>
        <v/>
      </c>
      <c r="I1372">
        <f>IFERROR(1 - PERCENTRANK(D:D,D1372),0)</f>
        <v/>
      </c>
      <c r="J1372">
        <f>IFERROR(PERCENTRANK(E:E,E1372),0)</f>
        <v/>
      </c>
      <c r="K1372">
        <f>IFERROR(1 - PERCENTRANK(F:F,F1372),0)</f>
        <v/>
      </c>
      <c r="L1372">
        <f>IFERROR(PERCENTRANK(G:G,G1372),0)</f>
        <v/>
      </c>
      <c r="M1372">
        <f>H1372*weightA+I1372*weightB+J1372*weightC+K1372*weightD+L1372*weightE</f>
        <v/>
      </c>
    </row>
    <row r="1373" spans="1:13">
      <c r="A1373">
        <f>RANK(M1373,M:M)</f>
        <v/>
      </c>
      <c r="C1373">
        <f>SUMIFS('Input - target event report'!H:H,'Input - target event report'!L:L,B1373,'Input - target event report'!D:D, "Private Investment")</f>
        <v/>
      </c>
      <c r="D1373">
        <f>IF(E1373&lt;2, "N/A", (MAXIFS('Input - target event report'!E:E,'Input - target event report'!L:L,B:B,'Input - target event report'!D:D,"Private Investment")-MINIFS('Input - target event report'!E:E,'Input - target event report'!L:L,B:B,'Input - target event report'!D:D,"Private Investment"))/(E1373-1))</f>
        <v/>
      </c>
      <c r="E1373">
        <f>COUNTIFS('Input - target event report'!L:L,B1373,'Input - target event report'!D:D, "Private Investment")</f>
        <v/>
      </c>
      <c r="F1373">
        <f>AVERAGEIF(INDEX('Input - companies list'!$A:$BG, 0, MATCH("Clusters 0",'Input - companies list'!$A$1:$BG$1, 0)),'Output - Cluster ranking'!B1373,INDEX('Input - companies list'!$A:$BG, 0, MATCH("Flow",'Input - companies list'!$A$1:$BG$1, 0)))</f>
        <v/>
      </c>
      <c r="G1373">
        <f>AVERAGEIF(INDEX('Input - companies list'!$A:$BG, 0, MATCH("Clusters 0",'Input - companies list'!$A$1:$BG$1, 0)),'Output - Cluster ranking'!B1373,INDEX('Input - companies list'!$A:$BG, 0, MATCH("Inter-Cluster Connectivity",'Input - companies list'!$A$1:$BG$1, 0)))</f>
        <v/>
      </c>
      <c r="H1373">
        <f>IFERROR(PERCENTRANK(C:C,C1373),0)</f>
        <v/>
      </c>
      <c r="I1373">
        <f>IFERROR(1 - PERCENTRANK(D:D,D1373),0)</f>
        <v/>
      </c>
      <c r="J1373">
        <f>IFERROR(PERCENTRANK(E:E,E1373),0)</f>
        <v/>
      </c>
      <c r="K1373">
        <f>IFERROR(1 - PERCENTRANK(F:F,F1373),0)</f>
        <v/>
      </c>
      <c r="L1373">
        <f>IFERROR(PERCENTRANK(G:G,G1373),0)</f>
        <v/>
      </c>
      <c r="M1373">
        <f>H1373*weightA+I1373*weightB+J1373*weightC+K1373*weightD+L1373*weightE</f>
        <v/>
      </c>
    </row>
    <row r="1374" spans="1:13">
      <c r="A1374">
        <f>RANK(M1374,M:M)</f>
        <v/>
      </c>
      <c r="C1374">
        <f>SUMIFS('Input - target event report'!H:H,'Input - target event report'!L:L,B1374,'Input - target event report'!D:D, "Private Investment")</f>
        <v/>
      </c>
      <c r="D1374">
        <f>IF(E1374&lt;2, "N/A", (MAXIFS('Input - target event report'!E:E,'Input - target event report'!L:L,B:B,'Input - target event report'!D:D,"Private Investment")-MINIFS('Input - target event report'!E:E,'Input - target event report'!L:L,B:B,'Input - target event report'!D:D,"Private Investment"))/(E1374-1))</f>
        <v/>
      </c>
      <c r="E1374">
        <f>COUNTIFS('Input - target event report'!L:L,B1374,'Input - target event report'!D:D, "Private Investment")</f>
        <v/>
      </c>
      <c r="F1374">
        <f>AVERAGEIF(INDEX('Input - companies list'!$A:$BG, 0, MATCH("Clusters 0",'Input - companies list'!$A$1:$BG$1, 0)),'Output - Cluster ranking'!B1374,INDEX('Input - companies list'!$A:$BG, 0, MATCH("Flow",'Input - companies list'!$A$1:$BG$1, 0)))</f>
        <v/>
      </c>
      <c r="G1374">
        <f>AVERAGEIF(INDEX('Input - companies list'!$A:$BG, 0, MATCH("Clusters 0",'Input - companies list'!$A$1:$BG$1, 0)),'Output - Cluster ranking'!B1374,INDEX('Input - companies list'!$A:$BG, 0, MATCH("Inter-Cluster Connectivity",'Input - companies list'!$A$1:$BG$1, 0)))</f>
        <v/>
      </c>
      <c r="H1374">
        <f>IFERROR(PERCENTRANK(C:C,C1374),0)</f>
        <v/>
      </c>
      <c r="I1374">
        <f>IFERROR(1 - PERCENTRANK(D:D,D1374),0)</f>
        <v/>
      </c>
      <c r="J1374">
        <f>IFERROR(PERCENTRANK(E:E,E1374),0)</f>
        <v/>
      </c>
      <c r="K1374">
        <f>IFERROR(1 - PERCENTRANK(F:F,F1374),0)</f>
        <v/>
      </c>
      <c r="L1374">
        <f>IFERROR(PERCENTRANK(G:G,G1374),0)</f>
        <v/>
      </c>
      <c r="M1374">
        <f>H1374*weightA+I1374*weightB+J1374*weightC+K1374*weightD+L1374*weightE</f>
        <v/>
      </c>
    </row>
    <row r="1375" spans="1:13">
      <c r="A1375">
        <f>RANK(M1375,M:M)</f>
        <v/>
      </c>
      <c r="C1375">
        <f>SUMIFS('Input - target event report'!H:H,'Input - target event report'!L:L,B1375,'Input - target event report'!D:D, "Private Investment")</f>
        <v/>
      </c>
      <c r="D1375">
        <f>IF(E1375&lt;2, "N/A", (MAXIFS('Input - target event report'!E:E,'Input - target event report'!L:L,B:B,'Input - target event report'!D:D,"Private Investment")-MINIFS('Input - target event report'!E:E,'Input - target event report'!L:L,B:B,'Input - target event report'!D:D,"Private Investment"))/(E1375-1))</f>
        <v/>
      </c>
      <c r="E1375">
        <f>COUNTIFS('Input - target event report'!L:L,B1375,'Input - target event report'!D:D, "Private Investment")</f>
        <v/>
      </c>
      <c r="F1375">
        <f>AVERAGEIF(INDEX('Input - companies list'!$A:$BG, 0, MATCH("Clusters 0",'Input - companies list'!$A$1:$BG$1, 0)),'Output - Cluster ranking'!B1375,INDEX('Input - companies list'!$A:$BG, 0, MATCH("Flow",'Input - companies list'!$A$1:$BG$1, 0)))</f>
        <v/>
      </c>
      <c r="G1375">
        <f>AVERAGEIF(INDEX('Input - companies list'!$A:$BG, 0, MATCH("Clusters 0",'Input - companies list'!$A$1:$BG$1, 0)),'Output - Cluster ranking'!B1375,INDEX('Input - companies list'!$A:$BG, 0, MATCH("Inter-Cluster Connectivity",'Input - companies list'!$A$1:$BG$1, 0)))</f>
        <v/>
      </c>
      <c r="H1375">
        <f>IFERROR(PERCENTRANK(C:C,C1375),0)</f>
        <v/>
      </c>
      <c r="I1375">
        <f>IFERROR(1 - PERCENTRANK(D:D,D1375),0)</f>
        <v/>
      </c>
      <c r="J1375">
        <f>IFERROR(PERCENTRANK(E:E,E1375),0)</f>
        <v/>
      </c>
      <c r="K1375">
        <f>IFERROR(1 - PERCENTRANK(F:F,F1375),0)</f>
        <v/>
      </c>
      <c r="L1375">
        <f>IFERROR(PERCENTRANK(G:G,G1375),0)</f>
        <v/>
      </c>
      <c r="M1375">
        <f>H1375*weightA+I1375*weightB+J1375*weightC+K1375*weightD+L1375*weightE</f>
        <v/>
      </c>
    </row>
    <row r="1376" spans="1:13">
      <c r="A1376">
        <f>RANK(M1376,M:M)</f>
        <v/>
      </c>
      <c r="C1376">
        <f>SUMIFS('Input - target event report'!H:H,'Input - target event report'!L:L,B1376,'Input - target event report'!D:D, "Private Investment")</f>
        <v/>
      </c>
      <c r="D1376">
        <f>IF(E1376&lt;2, "N/A", (MAXIFS('Input - target event report'!E:E,'Input - target event report'!L:L,B:B,'Input - target event report'!D:D,"Private Investment")-MINIFS('Input - target event report'!E:E,'Input - target event report'!L:L,B:B,'Input - target event report'!D:D,"Private Investment"))/(E1376-1))</f>
        <v/>
      </c>
      <c r="E1376">
        <f>COUNTIFS('Input - target event report'!L:L,B1376,'Input - target event report'!D:D, "Private Investment")</f>
        <v/>
      </c>
      <c r="F1376">
        <f>AVERAGEIF(INDEX('Input - companies list'!$A:$BG, 0, MATCH("Clusters 0",'Input - companies list'!$A$1:$BG$1, 0)),'Output - Cluster ranking'!B1376,INDEX('Input - companies list'!$A:$BG, 0, MATCH("Flow",'Input - companies list'!$A$1:$BG$1, 0)))</f>
        <v/>
      </c>
      <c r="G1376">
        <f>AVERAGEIF(INDEX('Input - companies list'!$A:$BG, 0, MATCH("Clusters 0",'Input - companies list'!$A$1:$BG$1, 0)),'Output - Cluster ranking'!B1376,INDEX('Input - companies list'!$A:$BG, 0, MATCH("Inter-Cluster Connectivity",'Input - companies list'!$A$1:$BG$1, 0)))</f>
        <v/>
      </c>
      <c r="H1376">
        <f>IFERROR(PERCENTRANK(C:C,C1376),0)</f>
        <v/>
      </c>
      <c r="I1376">
        <f>IFERROR(1 - PERCENTRANK(D:D,D1376),0)</f>
        <v/>
      </c>
      <c r="J1376">
        <f>IFERROR(PERCENTRANK(E:E,E1376),0)</f>
        <v/>
      </c>
      <c r="K1376">
        <f>IFERROR(1 - PERCENTRANK(F:F,F1376),0)</f>
        <v/>
      </c>
      <c r="L1376">
        <f>IFERROR(PERCENTRANK(G:G,G1376),0)</f>
        <v/>
      </c>
      <c r="M1376">
        <f>H1376*weightA+I1376*weightB+J1376*weightC+K1376*weightD+L1376*weightE</f>
        <v/>
      </c>
    </row>
    <row r="1377" spans="1:13">
      <c r="A1377">
        <f>RANK(M1377,M:M)</f>
        <v/>
      </c>
      <c r="C1377">
        <f>SUMIFS('Input - target event report'!H:H,'Input - target event report'!L:L,B1377,'Input - target event report'!D:D, "Private Investment")</f>
        <v/>
      </c>
      <c r="D1377">
        <f>IF(E1377&lt;2, "N/A", (MAXIFS('Input - target event report'!E:E,'Input - target event report'!L:L,B:B,'Input - target event report'!D:D,"Private Investment")-MINIFS('Input - target event report'!E:E,'Input - target event report'!L:L,B:B,'Input - target event report'!D:D,"Private Investment"))/(E1377-1))</f>
        <v/>
      </c>
      <c r="E1377">
        <f>COUNTIFS('Input - target event report'!L:L,B1377,'Input - target event report'!D:D, "Private Investment")</f>
        <v/>
      </c>
      <c r="F1377">
        <f>AVERAGEIF(INDEX('Input - companies list'!$A:$BG, 0, MATCH("Clusters 0",'Input - companies list'!$A$1:$BG$1, 0)),'Output - Cluster ranking'!B1377,INDEX('Input - companies list'!$A:$BG, 0, MATCH("Flow",'Input - companies list'!$A$1:$BG$1, 0)))</f>
        <v/>
      </c>
      <c r="G1377">
        <f>AVERAGEIF(INDEX('Input - companies list'!$A:$BG, 0, MATCH("Clusters 0",'Input - companies list'!$A$1:$BG$1, 0)),'Output - Cluster ranking'!B1377,INDEX('Input - companies list'!$A:$BG, 0, MATCH("Inter-Cluster Connectivity",'Input - companies list'!$A$1:$BG$1, 0)))</f>
        <v/>
      </c>
      <c r="H1377">
        <f>IFERROR(PERCENTRANK(C:C,C1377),0)</f>
        <v/>
      </c>
      <c r="I1377">
        <f>IFERROR(1 - PERCENTRANK(D:D,D1377),0)</f>
        <v/>
      </c>
      <c r="J1377">
        <f>IFERROR(PERCENTRANK(E:E,E1377),0)</f>
        <v/>
      </c>
      <c r="K1377">
        <f>IFERROR(1 - PERCENTRANK(F:F,F1377),0)</f>
        <v/>
      </c>
      <c r="L1377">
        <f>IFERROR(PERCENTRANK(G:G,G1377),0)</f>
        <v/>
      </c>
      <c r="M1377">
        <f>H1377*weightA+I1377*weightB+J1377*weightC+K1377*weightD+L1377*weightE</f>
        <v/>
      </c>
    </row>
    <row r="1378" spans="1:13">
      <c r="A1378">
        <f>RANK(M1378,M:M)</f>
        <v/>
      </c>
      <c r="C1378">
        <f>SUMIFS('Input - target event report'!H:H,'Input - target event report'!L:L,B1378,'Input - target event report'!D:D, "Private Investment")</f>
        <v/>
      </c>
      <c r="D1378">
        <f>IF(E1378&lt;2, "N/A", (MAXIFS('Input - target event report'!E:E,'Input - target event report'!L:L,B:B,'Input - target event report'!D:D,"Private Investment")-MINIFS('Input - target event report'!E:E,'Input - target event report'!L:L,B:B,'Input - target event report'!D:D,"Private Investment"))/(E1378-1))</f>
        <v/>
      </c>
      <c r="E1378">
        <f>COUNTIFS('Input - target event report'!L:L,B1378,'Input - target event report'!D:D, "Private Investment")</f>
        <v/>
      </c>
      <c r="F1378">
        <f>AVERAGEIF(INDEX('Input - companies list'!$A:$BG, 0, MATCH("Clusters 0",'Input - companies list'!$A$1:$BG$1, 0)),'Output - Cluster ranking'!B1378,INDEX('Input - companies list'!$A:$BG, 0, MATCH("Flow",'Input - companies list'!$A$1:$BG$1, 0)))</f>
        <v/>
      </c>
      <c r="G1378">
        <f>AVERAGEIF(INDEX('Input - companies list'!$A:$BG, 0, MATCH("Clusters 0",'Input - companies list'!$A$1:$BG$1, 0)),'Output - Cluster ranking'!B1378,INDEX('Input - companies list'!$A:$BG, 0, MATCH("Inter-Cluster Connectivity",'Input - companies list'!$A$1:$BG$1, 0)))</f>
        <v/>
      </c>
      <c r="H1378">
        <f>IFERROR(PERCENTRANK(C:C,C1378),0)</f>
        <v/>
      </c>
      <c r="I1378">
        <f>IFERROR(1 - PERCENTRANK(D:D,D1378),0)</f>
        <v/>
      </c>
      <c r="J1378">
        <f>IFERROR(PERCENTRANK(E:E,E1378),0)</f>
        <v/>
      </c>
      <c r="K1378">
        <f>IFERROR(1 - PERCENTRANK(F:F,F1378),0)</f>
        <v/>
      </c>
      <c r="L1378">
        <f>IFERROR(PERCENTRANK(G:G,G1378),0)</f>
        <v/>
      </c>
      <c r="M1378">
        <f>H1378*weightA+I1378*weightB+J1378*weightC+K1378*weightD+L1378*weightE</f>
        <v/>
      </c>
    </row>
    <row r="1379" spans="1:13">
      <c r="A1379">
        <f>RANK(M1379,M:M)</f>
        <v/>
      </c>
      <c r="C1379">
        <f>SUMIFS('Input - target event report'!H:H,'Input - target event report'!L:L,B1379,'Input - target event report'!D:D, "Private Investment")</f>
        <v/>
      </c>
      <c r="D1379">
        <f>IF(E1379&lt;2, "N/A", (MAXIFS('Input - target event report'!E:E,'Input - target event report'!L:L,B:B,'Input - target event report'!D:D,"Private Investment")-MINIFS('Input - target event report'!E:E,'Input - target event report'!L:L,B:B,'Input - target event report'!D:D,"Private Investment"))/(E1379-1))</f>
        <v/>
      </c>
      <c r="E1379">
        <f>COUNTIFS('Input - target event report'!L:L,B1379,'Input - target event report'!D:D, "Private Investment")</f>
        <v/>
      </c>
      <c r="F1379">
        <f>AVERAGEIF(INDEX('Input - companies list'!$A:$BG, 0, MATCH("Clusters 0",'Input - companies list'!$A$1:$BG$1, 0)),'Output - Cluster ranking'!B1379,INDEX('Input - companies list'!$A:$BG, 0, MATCH("Flow",'Input - companies list'!$A$1:$BG$1, 0)))</f>
        <v/>
      </c>
      <c r="G1379">
        <f>AVERAGEIF(INDEX('Input - companies list'!$A:$BG, 0, MATCH("Clusters 0",'Input - companies list'!$A$1:$BG$1, 0)),'Output - Cluster ranking'!B1379,INDEX('Input - companies list'!$A:$BG, 0, MATCH("Inter-Cluster Connectivity",'Input - companies list'!$A$1:$BG$1, 0)))</f>
        <v/>
      </c>
      <c r="H1379">
        <f>IFERROR(PERCENTRANK(C:C,C1379),0)</f>
        <v/>
      </c>
      <c r="I1379">
        <f>IFERROR(1 - PERCENTRANK(D:D,D1379),0)</f>
        <v/>
      </c>
      <c r="J1379">
        <f>IFERROR(PERCENTRANK(E:E,E1379),0)</f>
        <v/>
      </c>
      <c r="K1379">
        <f>IFERROR(1 - PERCENTRANK(F:F,F1379),0)</f>
        <v/>
      </c>
      <c r="L1379">
        <f>IFERROR(PERCENTRANK(G:G,G1379),0)</f>
        <v/>
      </c>
      <c r="M1379">
        <f>H1379*weightA+I1379*weightB+J1379*weightC+K1379*weightD+L1379*weightE</f>
        <v/>
      </c>
    </row>
    <row r="1380" spans="1:13">
      <c r="A1380">
        <f>RANK(M1380,M:M)</f>
        <v/>
      </c>
      <c r="C1380">
        <f>SUMIFS('Input - target event report'!H:H,'Input - target event report'!L:L,B1380,'Input - target event report'!D:D, "Private Investment")</f>
        <v/>
      </c>
      <c r="D1380">
        <f>IF(E1380&lt;2, "N/A", (MAXIFS('Input - target event report'!E:E,'Input - target event report'!L:L,B:B,'Input - target event report'!D:D,"Private Investment")-MINIFS('Input - target event report'!E:E,'Input - target event report'!L:L,B:B,'Input - target event report'!D:D,"Private Investment"))/(E1380-1))</f>
        <v/>
      </c>
      <c r="E1380">
        <f>COUNTIFS('Input - target event report'!L:L,B1380,'Input - target event report'!D:D, "Private Investment")</f>
        <v/>
      </c>
      <c r="F1380">
        <f>AVERAGEIF(INDEX('Input - companies list'!$A:$BG, 0, MATCH("Clusters 0",'Input - companies list'!$A$1:$BG$1, 0)),'Output - Cluster ranking'!B1380,INDEX('Input - companies list'!$A:$BG, 0, MATCH("Flow",'Input - companies list'!$A$1:$BG$1, 0)))</f>
        <v/>
      </c>
      <c r="G1380">
        <f>AVERAGEIF(INDEX('Input - companies list'!$A:$BG, 0, MATCH("Clusters 0",'Input - companies list'!$A$1:$BG$1, 0)),'Output - Cluster ranking'!B1380,INDEX('Input - companies list'!$A:$BG, 0, MATCH("Inter-Cluster Connectivity",'Input - companies list'!$A$1:$BG$1, 0)))</f>
        <v/>
      </c>
      <c r="H1380">
        <f>IFERROR(PERCENTRANK(C:C,C1380),0)</f>
        <v/>
      </c>
      <c r="I1380">
        <f>IFERROR(1 - PERCENTRANK(D:D,D1380),0)</f>
        <v/>
      </c>
      <c r="J1380">
        <f>IFERROR(PERCENTRANK(E:E,E1380),0)</f>
        <v/>
      </c>
      <c r="K1380">
        <f>IFERROR(1 - PERCENTRANK(F:F,F1380),0)</f>
        <v/>
      </c>
      <c r="L1380">
        <f>IFERROR(PERCENTRANK(G:G,G1380),0)</f>
        <v/>
      </c>
      <c r="M1380">
        <f>H1380*weightA+I1380*weightB+J1380*weightC+K1380*weightD+L1380*weightE</f>
        <v/>
      </c>
    </row>
    <row r="1381" spans="1:13">
      <c r="A1381">
        <f>RANK(M1381,M:M)</f>
        <v/>
      </c>
      <c r="C1381">
        <f>SUMIFS('Input - target event report'!H:H,'Input - target event report'!L:L,B1381,'Input - target event report'!D:D, "Private Investment")</f>
        <v/>
      </c>
      <c r="D1381">
        <f>IF(E1381&lt;2, "N/A", (MAXIFS('Input - target event report'!E:E,'Input - target event report'!L:L,B:B,'Input - target event report'!D:D,"Private Investment")-MINIFS('Input - target event report'!E:E,'Input - target event report'!L:L,B:B,'Input - target event report'!D:D,"Private Investment"))/(E1381-1))</f>
        <v/>
      </c>
      <c r="E1381">
        <f>COUNTIFS('Input - target event report'!L:L,B1381,'Input - target event report'!D:D, "Private Investment")</f>
        <v/>
      </c>
      <c r="F1381">
        <f>AVERAGEIF(INDEX('Input - companies list'!$A:$BG, 0, MATCH("Clusters 0",'Input - companies list'!$A$1:$BG$1, 0)),'Output - Cluster ranking'!B1381,INDEX('Input - companies list'!$A:$BG, 0, MATCH("Flow",'Input - companies list'!$A$1:$BG$1, 0)))</f>
        <v/>
      </c>
      <c r="G1381">
        <f>AVERAGEIF(INDEX('Input - companies list'!$A:$BG, 0, MATCH("Clusters 0",'Input - companies list'!$A$1:$BG$1, 0)),'Output - Cluster ranking'!B1381,INDEX('Input - companies list'!$A:$BG, 0, MATCH("Inter-Cluster Connectivity",'Input - companies list'!$A$1:$BG$1, 0)))</f>
        <v/>
      </c>
      <c r="H1381">
        <f>IFERROR(PERCENTRANK(C:C,C1381),0)</f>
        <v/>
      </c>
      <c r="I1381">
        <f>IFERROR(1 - PERCENTRANK(D:D,D1381),0)</f>
        <v/>
      </c>
      <c r="J1381">
        <f>IFERROR(PERCENTRANK(E:E,E1381),0)</f>
        <v/>
      </c>
      <c r="K1381">
        <f>IFERROR(1 - PERCENTRANK(F:F,F1381),0)</f>
        <v/>
      </c>
      <c r="L1381">
        <f>IFERROR(PERCENTRANK(G:G,G1381),0)</f>
        <v/>
      </c>
      <c r="M1381">
        <f>H1381*weightA+I1381*weightB+J1381*weightC+K1381*weightD+L1381*weightE</f>
        <v/>
      </c>
    </row>
    <row r="1382" spans="1:13">
      <c r="A1382">
        <f>RANK(M1382,M:M)</f>
        <v/>
      </c>
      <c r="C1382">
        <f>SUMIFS('Input - target event report'!H:H,'Input - target event report'!L:L,B1382,'Input - target event report'!D:D, "Private Investment")</f>
        <v/>
      </c>
      <c r="D1382">
        <f>IF(E1382&lt;2, "N/A", (MAXIFS('Input - target event report'!E:E,'Input - target event report'!L:L,B:B,'Input - target event report'!D:D,"Private Investment")-MINIFS('Input - target event report'!E:E,'Input - target event report'!L:L,B:B,'Input - target event report'!D:D,"Private Investment"))/(E1382-1))</f>
        <v/>
      </c>
      <c r="E1382">
        <f>COUNTIFS('Input - target event report'!L:L,B1382,'Input - target event report'!D:D, "Private Investment")</f>
        <v/>
      </c>
      <c r="F1382">
        <f>AVERAGEIF(INDEX('Input - companies list'!$A:$BG, 0, MATCH("Clusters 0",'Input - companies list'!$A$1:$BG$1, 0)),'Output - Cluster ranking'!B1382,INDEX('Input - companies list'!$A:$BG, 0, MATCH("Flow",'Input - companies list'!$A$1:$BG$1, 0)))</f>
        <v/>
      </c>
      <c r="G1382">
        <f>AVERAGEIF(INDEX('Input - companies list'!$A:$BG, 0, MATCH("Clusters 0",'Input - companies list'!$A$1:$BG$1, 0)),'Output - Cluster ranking'!B1382,INDEX('Input - companies list'!$A:$BG, 0, MATCH("Inter-Cluster Connectivity",'Input - companies list'!$A$1:$BG$1, 0)))</f>
        <v/>
      </c>
      <c r="H1382">
        <f>IFERROR(PERCENTRANK(C:C,C1382),0)</f>
        <v/>
      </c>
      <c r="I1382">
        <f>IFERROR(1 - PERCENTRANK(D:D,D1382),0)</f>
        <v/>
      </c>
      <c r="J1382">
        <f>IFERROR(PERCENTRANK(E:E,E1382),0)</f>
        <v/>
      </c>
      <c r="K1382">
        <f>IFERROR(1 - PERCENTRANK(F:F,F1382),0)</f>
        <v/>
      </c>
      <c r="L1382">
        <f>IFERROR(PERCENTRANK(G:G,G1382),0)</f>
        <v/>
      </c>
      <c r="M1382">
        <f>H1382*weightA+I1382*weightB+J1382*weightC+K1382*weightD+L1382*weightE</f>
        <v/>
      </c>
    </row>
    <row r="1383" spans="1:13">
      <c r="A1383">
        <f>RANK(M1383,M:M)</f>
        <v/>
      </c>
      <c r="C1383">
        <f>SUMIFS('Input - target event report'!H:H,'Input - target event report'!L:L,B1383,'Input - target event report'!D:D, "Private Investment")</f>
        <v/>
      </c>
      <c r="D1383">
        <f>IF(E1383&lt;2, "N/A", (MAXIFS('Input - target event report'!E:E,'Input - target event report'!L:L,B:B,'Input - target event report'!D:D,"Private Investment")-MINIFS('Input - target event report'!E:E,'Input - target event report'!L:L,B:B,'Input - target event report'!D:D,"Private Investment"))/(E1383-1))</f>
        <v/>
      </c>
      <c r="E1383">
        <f>COUNTIFS('Input - target event report'!L:L,B1383,'Input - target event report'!D:D, "Private Investment")</f>
        <v/>
      </c>
      <c r="F1383">
        <f>AVERAGEIF(INDEX('Input - companies list'!$A:$BG, 0, MATCH("Clusters 0",'Input - companies list'!$A$1:$BG$1, 0)),'Output - Cluster ranking'!B1383,INDEX('Input - companies list'!$A:$BG, 0, MATCH("Flow",'Input - companies list'!$A$1:$BG$1, 0)))</f>
        <v/>
      </c>
      <c r="G1383">
        <f>AVERAGEIF(INDEX('Input - companies list'!$A:$BG, 0, MATCH("Clusters 0",'Input - companies list'!$A$1:$BG$1, 0)),'Output - Cluster ranking'!B1383,INDEX('Input - companies list'!$A:$BG, 0, MATCH("Inter-Cluster Connectivity",'Input - companies list'!$A$1:$BG$1, 0)))</f>
        <v/>
      </c>
      <c r="H1383">
        <f>IFERROR(PERCENTRANK(C:C,C1383),0)</f>
        <v/>
      </c>
      <c r="I1383">
        <f>IFERROR(1 - PERCENTRANK(D:D,D1383),0)</f>
        <v/>
      </c>
      <c r="J1383">
        <f>IFERROR(PERCENTRANK(E:E,E1383),0)</f>
        <v/>
      </c>
      <c r="K1383">
        <f>IFERROR(1 - PERCENTRANK(F:F,F1383),0)</f>
        <v/>
      </c>
      <c r="L1383">
        <f>IFERROR(PERCENTRANK(G:G,G1383),0)</f>
        <v/>
      </c>
      <c r="M1383">
        <f>H1383*weightA+I1383*weightB+J1383*weightC+K1383*weightD+L1383*weightE</f>
        <v/>
      </c>
    </row>
    <row r="1384" spans="1:13">
      <c r="A1384">
        <f>RANK(M1384,M:M)</f>
        <v/>
      </c>
      <c r="C1384">
        <f>SUMIFS('Input - target event report'!H:H,'Input - target event report'!L:L,B1384,'Input - target event report'!D:D, "Private Investment")</f>
        <v/>
      </c>
      <c r="D1384">
        <f>IF(E1384&lt;2, "N/A", (MAXIFS('Input - target event report'!E:E,'Input - target event report'!L:L,B:B,'Input - target event report'!D:D,"Private Investment")-MINIFS('Input - target event report'!E:E,'Input - target event report'!L:L,B:B,'Input - target event report'!D:D,"Private Investment"))/(E1384-1))</f>
        <v/>
      </c>
      <c r="E1384">
        <f>COUNTIFS('Input - target event report'!L:L,B1384,'Input - target event report'!D:D, "Private Investment")</f>
        <v/>
      </c>
      <c r="F1384">
        <f>AVERAGEIF(INDEX('Input - companies list'!$A:$BG, 0, MATCH("Clusters 0",'Input - companies list'!$A$1:$BG$1, 0)),'Output - Cluster ranking'!B1384,INDEX('Input - companies list'!$A:$BG, 0, MATCH("Flow",'Input - companies list'!$A$1:$BG$1, 0)))</f>
        <v/>
      </c>
      <c r="G1384">
        <f>AVERAGEIF(INDEX('Input - companies list'!$A:$BG, 0, MATCH("Clusters 0",'Input - companies list'!$A$1:$BG$1, 0)),'Output - Cluster ranking'!B1384,INDEX('Input - companies list'!$A:$BG, 0, MATCH("Inter-Cluster Connectivity",'Input - companies list'!$A$1:$BG$1, 0)))</f>
        <v/>
      </c>
      <c r="H1384">
        <f>IFERROR(PERCENTRANK(C:C,C1384),0)</f>
        <v/>
      </c>
      <c r="I1384">
        <f>IFERROR(1 - PERCENTRANK(D:D,D1384),0)</f>
        <v/>
      </c>
      <c r="J1384">
        <f>IFERROR(PERCENTRANK(E:E,E1384),0)</f>
        <v/>
      </c>
      <c r="K1384">
        <f>IFERROR(1 - PERCENTRANK(F:F,F1384),0)</f>
        <v/>
      </c>
      <c r="L1384">
        <f>IFERROR(PERCENTRANK(G:G,G1384),0)</f>
        <v/>
      </c>
      <c r="M1384">
        <f>H1384*weightA+I1384*weightB+J1384*weightC+K1384*weightD+L1384*weightE</f>
        <v/>
      </c>
    </row>
    <row r="1385" spans="1:13">
      <c r="A1385">
        <f>RANK(M1385,M:M)</f>
        <v/>
      </c>
      <c r="C1385">
        <f>SUMIFS('Input - target event report'!H:H,'Input - target event report'!L:L,B1385,'Input - target event report'!D:D, "Private Investment")</f>
        <v/>
      </c>
      <c r="D1385">
        <f>IF(E1385&lt;2, "N/A", (MAXIFS('Input - target event report'!E:E,'Input - target event report'!L:L,B:B,'Input - target event report'!D:D,"Private Investment")-MINIFS('Input - target event report'!E:E,'Input - target event report'!L:L,B:B,'Input - target event report'!D:D,"Private Investment"))/(E1385-1))</f>
        <v/>
      </c>
      <c r="E1385">
        <f>COUNTIFS('Input - target event report'!L:L,B1385,'Input - target event report'!D:D, "Private Investment")</f>
        <v/>
      </c>
      <c r="F1385">
        <f>AVERAGEIF(INDEX('Input - companies list'!$A:$BG, 0, MATCH("Clusters 0",'Input - companies list'!$A$1:$BG$1, 0)),'Output - Cluster ranking'!B1385,INDEX('Input - companies list'!$A:$BG, 0, MATCH("Flow",'Input - companies list'!$A$1:$BG$1, 0)))</f>
        <v/>
      </c>
      <c r="G1385">
        <f>AVERAGEIF(INDEX('Input - companies list'!$A:$BG, 0, MATCH("Clusters 0",'Input - companies list'!$A$1:$BG$1, 0)),'Output - Cluster ranking'!B1385,INDEX('Input - companies list'!$A:$BG, 0, MATCH("Inter-Cluster Connectivity",'Input - companies list'!$A$1:$BG$1, 0)))</f>
        <v/>
      </c>
      <c r="H1385">
        <f>IFERROR(PERCENTRANK(C:C,C1385),0)</f>
        <v/>
      </c>
      <c r="I1385">
        <f>IFERROR(1 - PERCENTRANK(D:D,D1385),0)</f>
        <v/>
      </c>
      <c r="J1385">
        <f>IFERROR(PERCENTRANK(E:E,E1385),0)</f>
        <v/>
      </c>
      <c r="K1385">
        <f>IFERROR(1 - PERCENTRANK(F:F,F1385),0)</f>
        <v/>
      </c>
      <c r="L1385">
        <f>IFERROR(PERCENTRANK(G:G,G1385),0)</f>
        <v/>
      </c>
      <c r="M1385">
        <f>H1385*weightA+I1385*weightB+J1385*weightC+K1385*weightD+L1385*weightE</f>
        <v/>
      </c>
    </row>
    <row r="1386" spans="1:13">
      <c r="A1386">
        <f>RANK(M1386,M:M)</f>
        <v/>
      </c>
      <c r="C1386">
        <f>SUMIFS('Input - target event report'!H:H,'Input - target event report'!L:L,B1386,'Input - target event report'!D:D, "Private Investment")</f>
        <v/>
      </c>
      <c r="D1386">
        <f>IF(E1386&lt;2, "N/A", (MAXIFS('Input - target event report'!E:E,'Input - target event report'!L:L,B:B,'Input - target event report'!D:D,"Private Investment")-MINIFS('Input - target event report'!E:E,'Input - target event report'!L:L,B:B,'Input - target event report'!D:D,"Private Investment"))/(E1386-1))</f>
        <v/>
      </c>
      <c r="E1386">
        <f>COUNTIFS('Input - target event report'!L:L,B1386,'Input - target event report'!D:D, "Private Investment")</f>
        <v/>
      </c>
      <c r="F1386">
        <f>AVERAGEIF(INDEX('Input - companies list'!$A:$BG, 0, MATCH("Clusters 0",'Input - companies list'!$A$1:$BG$1, 0)),'Output - Cluster ranking'!B1386,INDEX('Input - companies list'!$A:$BG, 0, MATCH("Flow",'Input - companies list'!$A$1:$BG$1, 0)))</f>
        <v/>
      </c>
      <c r="G1386">
        <f>AVERAGEIF(INDEX('Input - companies list'!$A:$BG, 0, MATCH("Clusters 0",'Input - companies list'!$A$1:$BG$1, 0)),'Output - Cluster ranking'!B1386,INDEX('Input - companies list'!$A:$BG, 0, MATCH("Inter-Cluster Connectivity",'Input - companies list'!$A$1:$BG$1, 0)))</f>
        <v/>
      </c>
      <c r="H1386">
        <f>IFERROR(PERCENTRANK(C:C,C1386),0)</f>
        <v/>
      </c>
      <c r="I1386">
        <f>IFERROR(1 - PERCENTRANK(D:D,D1386),0)</f>
        <v/>
      </c>
      <c r="J1386">
        <f>IFERROR(PERCENTRANK(E:E,E1386),0)</f>
        <v/>
      </c>
      <c r="K1386">
        <f>IFERROR(1 - PERCENTRANK(F:F,F1386),0)</f>
        <v/>
      </c>
      <c r="L1386">
        <f>IFERROR(PERCENTRANK(G:G,G1386),0)</f>
        <v/>
      </c>
      <c r="M1386">
        <f>H1386*weightA+I1386*weightB+J1386*weightC+K1386*weightD+L1386*weightE</f>
        <v/>
      </c>
    </row>
    <row r="1387" spans="1:13">
      <c r="A1387">
        <f>RANK(M1387,M:M)</f>
        <v/>
      </c>
      <c r="C1387">
        <f>SUMIFS('Input - target event report'!H:H,'Input - target event report'!L:L,B1387,'Input - target event report'!D:D, "Private Investment")</f>
        <v/>
      </c>
      <c r="D1387">
        <f>IF(E1387&lt;2, "N/A", (MAXIFS('Input - target event report'!E:E,'Input - target event report'!L:L,B:B,'Input - target event report'!D:D,"Private Investment")-MINIFS('Input - target event report'!E:E,'Input - target event report'!L:L,B:B,'Input - target event report'!D:D,"Private Investment"))/(E1387-1))</f>
        <v/>
      </c>
      <c r="E1387">
        <f>COUNTIFS('Input - target event report'!L:L,B1387,'Input - target event report'!D:D, "Private Investment")</f>
        <v/>
      </c>
      <c r="F1387">
        <f>AVERAGEIF(INDEX('Input - companies list'!$A:$BG, 0, MATCH("Clusters 0",'Input - companies list'!$A$1:$BG$1, 0)),'Output - Cluster ranking'!B1387,INDEX('Input - companies list'!$A:$BG, 0, MATCH("Flow",'Input - companies list'!$A$1:$BG$1, 0)))</f>
        <v/>
      </c>
      <c r="G1387">
        <f>AVERAGEIF(INDEX('Input - companies list'!$A:$BG, 0, MATCH("Clusters 0",'Input - companies list'!$A$1:$BG$1, 0)),'Output - Cluster ranking'!B1387,INDEX('Input - companies list'!$A:$BG, 0, MATCH("Inter-Cluster Connectivity",'Input - companies list'!$A$1:$BG$1, 0)))</f>
        <v/>
      </c>
      <c r="H1387">
        <f>IFERROR(PERCENTRANK(C:C,C1387),0)</f>
        <v/>
      </c>
      <c r="I1387">
        <f>IFERROR(1 - PERCENTRANK(D:D,D1387),0)</f>
        <v/>
      </c>
      <c r="J1387">
        <f>IFERROR(PERCENTRANK(E:E,E1387),0)</f>
        <v/>
      </c>
      <c r="K1387">
        <f>IFERROR(1 - PERCENTRANK(F:F,F1387),0)</f>
        <v/>
      </c>
      <c r="L1387">
        <f>IFERROR(PERCENTRANK(G:G,G1387),0)</f>
        <v/>
      </c>
      <c r="M1387">
        <f>H1387*weightA+I1387*weightB+J1387*weightC+K1387*weightD+L1387*weightE</f>
        <v/>
      </c>
    </row>
    <row r="1388" spans="1:13">
      <c r="A1388">
        <f>RANK(M1388,M:M)</f>
        <v/>
      </c>
      <c r="C1388">
        <f>SUMIFS('Input - target event report'!H:H,'Input - target event report'!L:L,B1388,'Input - target event report'!D:D, "Private Investment")</f>
        <v/>
      </c>
      <c r="D1388">
        <f>IF(E1388&lt;2, "N/A", (MAXIFS('Input - target event report'!E:E,'Input - target event report'!L:L,B:B,'Input - target event report'!D:D,"Private Investment")-MINIFS('Input - target event report'!E:E,'Input - target event report'!L:L,B:B,'Input - target event report'!D:D,"Private Investment"))/(E1388-1))</f>
        <v/>
      </c>
      <c r="E1388">
        <f>COUNTIFS('Input - target event report'!L:L,B1388,'Input - target event report'!D:D, "Private Investment")</f>
        <v/>
      </c>
      <c r="F1388">
        <f>AVERAGEIF(INDEX('Input - companies list'!$A:$BG, 0, MATCH("Clusters 0",'Input - companies list'!$A$1:$BG$1, 0)),'Output - Cluster ranking'!B1388,INDEX('Input - companies list'!$A:$BG, 0, MATCH("Flow",'Input - companies list'!$A$1:$BG$1, 0)))</f>
        <v/>
      </c>
      <c r="G1388">
        <f>AVERAGEIF(INDEX('Input - companies list'!$A:$BG, 0, MATCH("Clusters 0",'Input - companies list'!$A$1:$BG$1, 0)),'Output - Cluster ranking'!B1388,INDEX('Input - companies list'!$A:$BG, 0, MATCH("Inter-Cluster Connectivity",'Input - companies list'!$A$1:$BG$1, 0)))</f>
        <v/>
      </c>
      <c r="H1388">
        <f>IFERROR(PERCENTRANK(C:C,C1388),0)</f>
        <v/>
      </c>
      <c r="I1388">
        <f>IFERROR(1 - PERCENTRANK(D:D,D1388),0)</f>
        <v/>
      </c>
      <c r="J1388">
        <f>IFERROR(PERCENTRANK(E:E,E1388),0)</f>
        <v/>
      </c>
      <c r="K1388">
        <f>IFERROR(1 - PERCENTRANK(F:F,F1388),0)</f>
        <v/>
      </c>
      <c r="L1388">
        <f>IFERROR(PERCENTRANK(G:G,G1388),0)</f>
        <v/>
      </c>
      <c r="M1388">
        <f>H1388*weightA+I1388*weightB+J1388*weightC+K1388*weightD+L1388*weightE</f>
        <v/>
      </c>
    </row>
    <row r="1389" spans="1:13">
      <c r="A1389">
        <f>RANK(M1389,M:M)</f>
        <v/>
      </c>
      <c r="C1389">
        <f>SUMIFS('Input - target event report'!H:H,'Input - target event report'!L:L,B1389,'Input - target event report'!D:D, "Private Investment")</f>
        <v/>
      </c>
      <c r="D1389">
        <f>IF(E1389&lt;2, "N/A", (MAXIFS('Input - target event report'!E:E,'Input - target event report'!L:L,B:B,'Input - target event report'!D:D,"Private Investment")-MINIFS('Input - target event report'!E:E,'Input - target event report'!L:L,B:B,'Input - target event report'!D:D,"Private Investment"))/(E1389-1))</f>
        <v/>
      </c>
      <c r="E1389">
        <f>COUNTIFS('Input - target event report'!L:L,B1389,'Input - target event report'!D:D, "Private Investment")</f>
        <v/>
      </c>
      <c r="F1389">
        <f>AVERAGEIF(INDEX('Input - companies list'!$A:$BG, 0, MATCH("Clusters 0",'Input - companies list'!$A$1:$BG$1, 0)),'Output - Cluster ranking'!B1389,INDEX('Input - companies list'!$A:$BG, 0, MATCH("Flow",'Input - companies list'!$A$1:$BG$1, 0)))</f>
        <v/>
      </c>
      <c r="G1389">
        <f>AVERAGEIF(INDEX('Input - companies list'!$A:$BG, 0, MATCH("Clusters 0",'Input - companies list'!$A$1:$BG$1, 0)),'Output - Cluster ranking'!B1389,INDEX('Input - companies list'!$A:$BG, 0, MATCH("Inter-Cluster Connectivity",'Input - companies list'!$A$1:$BG$1, 0)))</f>
        <v/>
      </c>
      <c r="H1389">
        <f>IFERROR(PERCENTRANK(C:C,C1389),0)</f>
        <v/>
      </c>
      <c r="I1389">
        <f>IFERROR(1 - PERCENTRANK(D:D,D1389),0)</f>
        <v/>
      </c>
      <c r="J1389">
        <f>IFERROR(PERCENTRANK(E:E,E1389),0)</f>
        <v/>
      </c>
      <c r="K1389">
        <f>IFERROR(1 - PERCENTRANK(F:F,F1389),0)</f>
        <v/>
      </c>
      <c r="L1389">
        <f>IFERROR(PERCENTRANK(G:G,G1389),0)</f>
        <v/>
      </c>
      <c r="M1389">
        <f>H1389*weightA+I1389*weightB+J1389*weightC+K1389*weightD+L1389*weightE</f>
        <v/>
      </c>
    </row>
    <row r="1390" spans="1:13">
      <c r="A1390">
        <f>RANK(M1390,M:M)</f>
        <v/>
      </c>
      <c r="C1390">
        <f>SUMIFS('Input - target event report'!H:H,'Input - target event report'!L:L,B1390,'Input - target event report'!D:D, "Private Investment")</f>
        <v/>
      </c>
      <c r="D1390">
        <f>IF(E1390&lt;2, "N/A", (MAXIFS('Input - target event report'!E:E,'Input - target event report'!L:L,B:B,'Input - target event report'!D:D,"Private Investment")-MINIFS('Input - target event report'!E:E,'Input - target event report'!L:L,B:B,'Input - target event report'!D:D,"Private Investment"))/(E1390-1))</f>
        <v/>
      </c>
      <c r="E1390">
        <f>COUNTIFS('Input - target event report'!L:L,B1390,'Input - target event report'!D:D, "Private Investment")</f>
        <v/>
      </c>
      <c r="F1390">
        <f>AVERAGEIF(INDEX('Input - companies list'!$A:$BG, 0, MATCH("Clusters 0",'Input - companies list'!$A$1:$BG$1, 0)),'Output - Cluster ranking'!B1390,INDEX('Input - companies list'!$A:$BG, 0, MATCH("Flow",'Input - companies list'!$A$1:$BG$1, 0)))</f>
        <v/>
      </c>
      <c r="G1390">
        <f>AVERAGEIF(INDEX('Input - companies list'!$A:$BG, 0, MATCH("Clusters 0",'Input - companies list'!$A$1:$BG$1, 0)),'Output - Cluster ranking'!B1390,INDEX('Input - companies list'!$A:$BG, 0, MATCH("Inter-Cluster Connectivity",'Input - companies list'!$A$1:$BG$1, 0)))</f>
        <v/>
      </c>
      <c r="H1390">
        <f>IFERROR(PERCENTRANK(C:C,C1390),0)</f>
        <v/>
      </c>
      <c r="I1390">
        <f>IFERROR(1 - PERCENTRANK(D:D,D1390),0)</f>
        <v/>
      </c>
      <c r="J1390">
        <f>IFERROR(PERCENTRANK(E:E,E1390),0)</f>
        <v/>
      </c>
      <c r="K1390">
        <f>IFERROR(1 - PERCENTRANK(F:F,F1390),0)</f>
        <v/>
      </c>
      <c r="L1390">
        <f>IFERROR(PERCENTRANK(G:G,G1390),0)</f>
        <v/>
      </c>
      <c r="M1390">
        <f>H1390*weightA+I1390*weightB+J1390*weightC+K1390*weightD+L1390*weightE</f>
        <v/>
      </c>
    </row>
    <row r="1391" spans="1:13">
      <c r="A1391">
        <f>RANK(M1391,M:M)</f>
        <v/>
      </c>
      <c r="C1391">
        <f>SUMIFS('Input - target event report'!H:H,'Input - target event report'!L:L,B1391,'Input - target event report'!D:D, "Private Investment")</f>
        <v/>
      </c>
      <c r="D1391">
        <f>IF(E1391&lt;2, "N/A", (MAXIFS('Input - target event report'!E:E,'Input - target event report'!L:L,B:B,'Input - target event report'!D:D,"Private Investment")-MINIFS('Input - target event report'!E:E,'Input - target event report'!L:L,B:B,'Input - target event report'!D:D,"Private Investment"))/(E1391-1))</f>
        <v/>
      </c>
      <c r="E1391">
        <f>COUNTIFS('Input - target event report'!L:L,B1391,'Input - target event report'!D:D, "Private Investment")</f>
        <v/>
      </c>
      <c r="F1391">
        <f>AVERAGEIF(INDEX('Input - companies list'!$A:$BG, 0, MATCH("Clusters 0",'Input - companies list'!$A$1:$BG$1, 0)),'Output - Cluster ranking'!B1391,INDEX('Input - companies list'!$A:$BG, 0, MATCH("Flow",'Input - companies list'!$A$1:$BG$1, 0)))</f>
        <v/>
      </c>
      <c r="G1391">
        <f>AVERAGEIF(INDEX('Input - companies list'!$A:$BG, 0, MATCH("Clusters 0",'Input - companies list'!$A$1:$BG$1, 0)),'Output - Cluster ranking'!B1391,INDEX('Input - companies list'!$A:$BG, 0, MATCH("Inter-Cluster Connectivity",'Input - companies list'!$A$1:$BG$1, 0)))</f>
        <v/>
      </c>
      <c r="H1391">
        <f>IFERROR(PERCENTRANK(C:C,C1391),0)</f>
        <v/>
      </c>
      <c r="I1391">
        <f>IFERROR(1 - PERCENTRANK(D:D,D1391),0)</f>
        <v/>
      </c>
      <c r="J1391">
        <f>IFERROR(PERCENTRANK(E:E,E1391),0)</f>
        <v/>
      </c>
      <c r="K1391">
        <f>IFERROR(1 - PERCENTRANK(F:F,F1391),0)</f>
        <v/>
      </c>
      <c r="L1391">
        <f>IFERROR(PERCENTRANK(G:G,G1391),0)</f>
        <v/>
      </c>
      <c r="M1391">
        <f>H1391*weightA+I1391*weightB+J1391*weightC+K1391*weightD+L1391*weightE</f>
        <v/>
      </c>
    </row>
    <row r="1392" spans="1:13">
      <c r="A1392">
        <f>RANK(M1392,M:M)</f>
        <v/>
      </c>
      <c r="C1392">
        <f>SUMIFS('Input - target event report'!H:H,'Input - target event report'!L:L,B1392,'Input - target event report'!D:D, "Private Investment")</f>
        <v/>
      </c>
      <c r="D1392">
        <f>IF(E1392&lt;2, "N/A", (MAXIFS('Input - target event report'!E:E,'Input - target event report'!L:L,B:B,'Input - target event report'!D:D,"Private Investment")-MINIFS('Input - target event report'!E:E,'Input - target event report'!L:L,B:B,'Input - target event report'!D:D,"Private Investment"))/(E1392-1))</f>
        <v/>
      </c>
      <c r="E1392">
        <f>COUNTIFS('Input - target event report'!L:L,B1392,'Input - target event report'!D:D, "Private Investment")</f>
        <v/>
      </c>
      <c r="F1392">
        <f>AVERAGEIF(INDEX('Input - companies list'!$A:$BG, 0, MATCH("Clusters 0",'Input - companies list'!$A$1:$BG$1, 0)),'Output - Cluster ranking'!B1392,INDEX('Input - companies list'!$A:$BG, 0, MATCH("Flow",'Input - companies list'!$A$1:$BG$1, 0)))</f>
        <v/>
      </c>
      <c r="G1392">
        <f>AVERAGEIF(INDEX('Input - companies list'!$A:$BG, 0, MATCH("Clusters 0",'Input - companies list'!$A$1:$BG$1, 0)),'Output - Cluster ranking'!B1392,INDEX('Input - companies list'!$A:$BG, 0, MATCH("Inter-Cluster Connectivity",'Input - companies list'!$A$1:$BG$1, 0)))</f>
        <v/>
      </c>
      <c r="H1392">
        <f>IFERROR(PERCENTRANK(C:C,C1392),0)</f>
        <v/>
      </c>
      <c r="I1392">
        <f>IFERROR(1 - PERCENTRANK(D:D,D1392),0)</f>
        <v/>
      </c>
      <c r="J1392">
        <f>IFERROR(PERCENTRANK(E:E,E1392),0)</f>
        <v/>
      </c>
      <c r="K1392">
        <f>IFERROR(1 - PERCENTRANK(F:F,F1392),0)</f>
        <v/>
      </c>
      <c r="L1392">
        <f>IFERROR(PERCENTRANK(G:G,G1392),0)</f>
        <v/>
      </c>
      <c r="M1392">
        <f>H1392*weightA+I1392*weightB+J1392*weightC+K1392*weightD+L1392*weightE</f>
        <v/>
      </c>
    </row>
    <row r="1393" spans="1:13">
      <c r="A1393">
        <f>RANK(M1393,M:M)</f>
        <v/>
      </c>
      <c r="C1393">
        <f>SUMIFS('Input - target event report'!H:H,'Input - target event report'!L:L,B1393,'Input - target event report'!D:D, "Private Investment")</f>
        <v/>
      </c>
      <c r="D1393">
        <f>IF(E1393&lt;2, "N/A", (MAXIFS('Input - target event report'!E:E,'Input - target event report'!L:L,B:B,'Input - target event report'!D:D,"Private Investment")-MINIFS('Input - target event report'!E:E,'Input - target event report'!L:L,B:B,'Input - target event report'!D:D,"Private Investment"))/(E1393-1))</f>
        <v/>
      </c>
      <c r="E1393">
        <f>COUNTIFS('Input - target event report'!L:L,B1393,'Input - target event report'!D:D, "Private Investment")</f>
        <v/>
      </c>
      <c r="F1393">
        <f>AVERAGEIF(INDEX('Input - companies list'!$A:$BG, 0, MATCH("Clusters 0",'Input - companies list'!$A$1:$BG$1, 0)),'Output - Cluster ranking'!B1393,INDEX('Input - companies list'!$A:$BG, 0, MATCH("Flow",'Input - companies list'!$A$1:$BG$1, 0)))</f>
        <v/>
      </c>
      <c r="G1393">
        <f>AVERAGEIF(INDEX('Input - companies list'!$A:$BG, 0, MATCH("Clusters 0",'Input - companies list'!$A$1:$BG$1, 0)),'Output - Cluster ranking'!B1393,INDEX('Input - companies list'!$A:$BG, 0, MATCH("Inter-Cluster Connectivity",'Input - companies list'!$A$1:$BG$1, 0)))</f>
        <v/>
      </c>
      <c r="H1393">
        <f>IFERROR(PERCENTRANK(C:C,C1393),0)</f>
        <v/>
      </c>
      <c r="I1393">
        <f>IFERROR(1 - PERCENTRANK(D:D,D1393),0)</f>
        <v/>
      </c>
      <c r="J1393">
        <f>IFERROR(PERCENTRANK(E:E,E1393),0)</f>
        <v/>
      </c>
      <c r="K1393">
        <f>IFERROR(1 - PERCENTRANK(F:F,F1393),0)</f>
        <v/>
      </c>
      <c r="L1393">
        <f>IFERROR(PERCENTRANK(G:G,G1393),0)</f>
        <v/>
      </c>
      <c r="M1393">
        <f>H1393*weightA+I1393*weightB+J1393*weightC+K1393*weightD+L1393*weightE</f>
        <v/>
      </c>
    </row>
    <row r="1394" spans="1:13">
      <c r="A1394">
        <f>RANK(M1394,M:M)</f>
        <v/>
      </c>
      <c r="C1394">
        <f>SUMIFS('Input - target event report'!H:H,'Input - target event report'!L:L,B1394,'Input - target event report'!D:D, "Private Investment")</f>
        <v/>
      </c>
      <c r="D1394">
        <f>IF(E1394&lt;2, "N/A", (MAXIFS('Input - target event report'!E:E,'Input - target event report'!L:L,B:B,'Input - target event report'!D:D,"Private Investment")-MINIFS('Input - target event report'!E:E,'Input - target event report'!L:L,B:B,'Input - target event report'!D:D,"Private Investment"))/(E1394-1))</f>
        <v/>
      </c>
      <c r="E1394">
        <f>COUNTIFS('Input - target event report'!L:L,B1394,'Input - target event report'!D:D, "Private Investment")</f>
        <v/>
      </c>
      <c r="F1394">
        <f>AVERAGEIF(INDEX('Input - companies list'!$A:$BG, 0, MATCH("Clusters 0",'Input - companies list'!$A$1:$BG$1, 0)),'Output - Cluster ranking'!B1394,INDEX('Input - companies list'!$A:$BG, 0, MATCH("Flow",'Input - companies list'!$A$1:$BG$1, 0)))</f>
        <v/>
      </c>
      <c r="G1394">
        <f>AVERAGEIF(INDEX('Input - companies list'!$A:$BG, 0, MATCH("Clusters 0",'Input - companies list'!$A$1:$BG$1, 0)),'Output - Cluster ranking'!B1394,INDEX('Input - companies list'!$A:$BG, 0, MATCH("Inter-Cluster Connectivity",'Input - companies list'!$A$1:$BG$1, 0)))</f>
        <v/>
      </c>
      <c r="H1394">
        <f>IFERROR(PERCENTRANK(C:C,C1394),0)</f>
        <v/>
      </c>
      <c r="I1394">
        <f>IFERROR(1 - PERCENTRANK(D:D,D1394),0)</f>
        <v/>
      </c>
      <c r="J1394">
        <f>IFERROR(PERCENTRANK(E:E,E1394),0)</f>
        <v/>
      </c>
      <c r="K1394">
        <f>IFERROR(1 - PERCENTRANK(F:F,F1394),0)</f>
        <v/>
      </c>
      <c r="L1394">
        <f>IFERROR(PERCENTRANK(G:G,G1394),0)</f>
        <v/>
      </c>
      <c r="M1394">
        <f>H1394*weightA+I1394*weightB+J1394*weightC+K1394*weightD+L1394*weightE</f>
        <v/>
      </c>
    </row>
    <row r="1395" spans="1:13">
      <c r="A1395">
        <f>RANK(M1395,M:M)</f>
        <v/>
      </c>
      <c r="C1395">
        <f>SUMIFS('Input - target event report'!H:H,'Input - target event report'!L:L,B1395,'Input - target event report'!D:D, "Private Investment")</f>
        <v/>
      </c>
      <c r="D1395">
        <f>IF(E1395&lt;2, "N/A", (MAXIFS('Input - target event report'!E:E,'Input - target event report'!L:L,B:B,'Input - target event report'!D:D,"Private Investment")-MINIFS('Input - target event report'!E:E,'Input - target event report'!L:L,B:B,'Input - target event report'!D:D,"Private Investment"))/(E1395-1))</f>
        <v/>
      </c>
      <c r="E1395">
        <f>COUNTIFS('Input - target event report'!L:L,B1395,'Input - target event report'!D:D, "Private Investment")</f>
        <v/>
      </c>
      <c r="F1395">
        <f>AVERAGEIF(INDEX('Input - companies list'!$A:$BG, 0, MATCH("Clusters 0",'Input - companies list'!$A$1:$BG$1, 0)),'Output - Cluster ranking'!B1395,INDEX('Input - companies list'!$A:$BG, 0, MATCH("Flow",'Input - companies list'!$A$1:$BG$1, 0)))</f>
        <v/>
      </c>
      <c r="G1395">
        <f>AVERAGEIF(INDEX('Input - companies list'!$A:$BG, 0, MATCH("Clusters 0",'Input - companies list'!$A$1:$BG$1, 0)),'Output - Cluster ranking'!B1395,INDEX('Input - companies list'!$A:$BG, 0, MATCH("Inter-Cluster Connectivity",'Input - companies list'!$A$1:$BG$1, 0)))</f>
        <v/>
      </c>
      <c r="H1395">
        <f>IFERROR(PERCENTRANK(C:C,C1395),0)</f>
        <v/>
      </c>
      <c r="I1395">
        <f>IFERROR(1 - PERCENTRANK(D:D,D1395),0)</f>
        <v/>
      </c>
      <c r="J1395">
        <f>IFERROR(PERCENTRANK(E:E,E1395),0)</f>
        <v/>
      </c>
      <c r="K1395">
        <f>IFERROR(1 - PERCENTRANK(F:F,F1395),0)</f>
        <v/>
      </c>
      <c r="L1395">
        <f>IFERROR(PERCENTRANK(G:G,G1395),0)</f>
        <v/>
      </c>
      <c r="M1395">
        <f>H1395*weightA+I1395*weightB+J1395*weightC+K1395*weightD+L1395*weightE</f>
        <v/>
      </c>
    </row>
    <row r="1396" spans="1:13">
      <c r="A1396">
        <f>RANK(M1396,M:M)</f>
        <v/>
      </c>
      <c r="C1396">
        <f>SUMIFS('Input - target event report'!H:H,'Input - target event report'!L:L,B1396,'Input - target event report'!D:D, "Private Investment")</f>
        <v/>
      </c>
      <c r="D1396">
        <f>IF(E1396&lt;2, "N/A", (MAXIFS('Input - target event report'!E:E,'Input - target event report'!L:L,B:B,'Input - target event report'!D:D,"Private Investment")-MINIFS('Input - target event report'!E:E,'Input - target event report'!L:L,B:B,'Input - target event report'!D:D,"Private Investment"))/(E1396-1))</f>
        <v/>
      </c>
      <c r="E1396">
        <f>COUNTIFS('Input - target event report'!L:L,B1396,'Input - target event report'!D:D, "Private Investment")</f>
        <v/>
      </c>
      <c r="F1396">
        <f>AVERAGEIF(INDEX('Input - companies list'!$A:$BG, 0, MATCH("Clusters 0",'Input - companies list'!$A$1:$BG$1, 0)),'Output - Cluster ranking'!B1396,INDEX('Input - companies list'!$A:$BG, 0, MATCH("Flow",'Input - companies list'!$A$1:$BG$1, 0)))</f>
        <v/>
      </c>
      <c r="G1396">
        <f>AVERAGEIF(INDEX('Input - companies list'!$A:$BG, 0, MATCH("Clusters 0",'Input - companies list'!$A$1:$BG$1, 0)),'Output - Cluster ranking'!B1396,INDEX('Input - companies list'!$A:$BG, 0, MATCH("Inter-Cluster Connectivity",'Input - companies list'!$A$1:$BG$1, 0)))</f>
        <v/>
      </c>
      <c r="H1396">
        <f>IFERROR(PERCENTRANK(C:C,C1396),0)</f>
        <v/>
      </c>
      <c r="I1396">
        <f>IFERROR(1 - PERCENTRANK(D:D,D1396),0)</f>
        <v/>
      </c>
      <c r="J1396">
        <f>IFERROR(PERCENTRANK(E:E,E1396),0)</f>
        <v/>
      </c>
      <c r="K1396">
        <f>IFERROR(1 - PERCENTRANK(F:F,F1396),0)</f>
        <v/>
      </c>
      <c r="L1396">
        <f>IFERROR(PERCENTRANK(G:G,G1396),0)</f>
        <v/>
      </c>
      <c r="M1396">
        <f>H1396*weightA+I1396*weightB+J1396*weightC+K1396*weightD+L1396*weightE</f>
        <v/>
      </c>
    </row>
    <row r="1397" spans="1:13">
      <c r="A1397">
        <f>RANK(M1397,M:M)</f>
        <v/>
      </c>
      <c r="C1397">
        <f>SUMIFS('Input - target event report'!H:H,'Input - target event report'!L:L,B1397,'Input - target event report'!D:D, "Private Investment")</f>
        <v/>
      </c>
      <c r="D1397">
        <f>IF(E1397&lt;2, "N/A", (MAXIFS('Input - target event report'!E:E,'Input - target event report'!L:L,B:B,'Input - target event report'!D:D,"Private Investment")-MINIFS('Input - target event report'!E:E,'Input - target event report'!L:L,B:B,'Input - target event report'!D:D,"Private Investment"))/(E1397-1))</f>
        <v/>
      </c>
      <c r="E1397">
        <f>COUNTIFS('Input - target event report'!L:L,B1397,'Input - target event report'!D:D, "Private Investment")</f>
        <v/>
      </c>
      <c r="F1397">
        <f>AVERAGEIF(INDEX('Input - companies list'!$A:$BG, 0, MATCH("Clusters 0",'Input - companies list'!$A$1:$BG$1, 0)),'Output - Cluster ranking'!B1397,INDEX('Input - companies list'!$A:$BG, 0, MATCH("Flow",'Input - companies list'!$A$1:$BG$1, 0)))</f>
        <v/>
      </c>
      <c r="G1397">
        <f>AVERAGEIF(INDEX('Input - companies list'!$A:$BG, 0, MATCH("Clusters 0",'Input - companies list'!$A$1:$BG$1, 0)),'Output - Cluster ranking'!B1397,INDEX('Input - companies list'!$A:$BG, 0, MATCH("Inter-Cluster Connectivity",'Input - companies list'!$A$1:$BG$1, 0)))</f>
        <v/>
      </c>
      <c r="H1397">
        <f>IFERROR(PERCENTRANK(C:C,C1397),0)</f>
        <v/>
      </c>
      <c r="I1397">
        <f>IFERROR(1 - PERCENTRANK(D:D,D1397),0)</f>
        <v/>
      </c>
      <c r="J1397">
        <f>IFERROR(PERCENTRANK(E:E,E1397),0)</f>
        <v/>
      </c>
      <c r="K1397">
        <f>IFERROR(1 - PERCENTRANK(F:F,F1397),0)</f>
        <v/>
      </c>
      <c r="L1397">
        <f>IFERROR(PERCENTRANK(G:G,G1397),0)</f>
        <v/>
      </c>
      <c r="M1397">
        <f>H1397*weightA+I1397*weightB+J1397*weightC+K1397*weightD+L1397*weightE</f>
        <v/>
      </c>
    </row>
    <row r="1398" spans="1:13">
      <c r="A1398">
        <f>RANK(M1398,M:M)</f>
        <v/>
      </c>
      <c r="C1398">
        <f>SUMIFS('Input - target event report'!H:H,'Input - target event report'!L:L,B1398,'Input - target event report'!D:D, "Private Investment")</f>
        <v/>
      </c>
      <c r="D1398">
        <f>IF(E1398&lt;2, "N/A", (MAXIFS('Input - target event report'!E:E,'Input - target event report'!L:L,B:B,'Input - target event report'!D:D,"Private Investment")-MINIFS('Input - target event report'!E:E,'Input - target event report'!L:L,B:B,'Input - target event report'!D:D,"Private Investment"))/(E1398-1))</f>
        <v/>
      </c>
      <c r="E1398">
        <f>COUNTIFS('Input - target event report'!L:L,B1398,'Input - target event report'!D:D, "Private Investment")</f>
        <v/>
      </c>
      <c r="F1398">
        <f>AVERAGEIF(INDEX('Input - companies list'!$A:$BG, 0, MATCH("Clusters 0",'Input - companies list'!$A$1:$BG$1, 0)),'Output - Cluster ranking'!B1398,INDEX('Input - companies list'!$A:$BG, 0, MATCH("Flow",'Input - companies list'!$A$1:$BG$1, 0)))</f>
        <v/>
      </c>
      <c r="G1398">
        <f>AVERAGEIF(INDEX('Input - companies list'!$A:$BG, 0, MATCH("Clusters 0",'Input - companies list'!$A$1:$BG$1, 0)),'Output - Cluster ranking'!B1398,INDEX('Input - companies list'!$A:$BG, 0, MATCH("Inter-Cluster Connectivity",'Input - companies list'!$A$1:$BG$1, 0)))</f>
        <v/>
      </c>
      <c r="H1398">
        <f>IFERROR(PERCENTRANK(C:C,C1398),0)</f>
        <v/>
      </c>
      <c r="I1398">
        <f>IFERROR(1 - PERCENTRANK(D:D,D1398),0)</f>
        <v/>
      </c>
      <c r="J1398">
        <f>IFERROR(PERCENTRANK(E:E,E1398),0)</f>
        <v/>
      </c>
      <c r="K1398">
        <f>IFERROR(1 - PERCENTRANK(F:F,F1398),0)</f>
        <v/>
      </c>
      <c r="L1398">
        <f>IFERROR(PERCENTRANK(G:G,G1398),0)</f>
        <v/>
      </c>
      <c r="M1398">
        <f>H1398*weightA+I1398*weightB+J1398*weightC+K1398*weightD+L1398*weightE</f>
        <v/>
      </c>
    </row>
    <row r="1399" spans="1:13">
      <c r="A1399">
        <f>RANK(M1399,M:M)</f>
        <v/>
      </c>
      <c r="C1399">
        <f>SUMIFS('Input - target event report'!H:H,'Input - target event report'!L:L,B1399,'Input - target event report'!D:D, "Private Investment")</f>
        <v/>
      </c>
      <c r="D1399">
        <f>IF(E1399&lt;2, "N/A", (MAXIFS('Input - target event report'!E:E,'Input - target event report'!L:L,B:B,'Input - target event report'!D:D,"Private Investment")-MINIFS('Input - target event report'!E:E,'Input - target event report'!L:L,B:B,'Input - target event report'!D:D,"Private Investment"))/(E1399-1))</f>
        <v/>
      </c>
      <c r="E1399">
        <f>COUNTIFS('Input - target event report'!L:L,B1399,'Input - target event report'!D:D, "Private Investment")</f>
        <v/>
      </c>
      <c r="F1399">
        <f>AVERAGEIF(INDEX('Input - companies list'!$A:$BG, 0, MATCH("Clusters 0",'Input - companies list'!$A$1:$BG$1, 0)),'Output - Cluster ranking'!B1399,INDEX('Input - companies list'!$A:$BG, 0, MATCH("Flow",'Input - companies list'!$A$1:$BG$1, 0)))</f>
        <v/>
      </c>
      <c r="G1399">
        <f>AVERAGEIF(INDEX('Input - companies list'!$A:$BG, 0, MATCH("Clusters 0",'Input - companies list'!$A$1:$BG$1, 0)),'Output - Cluster ranking'!B1399,INDEX('Input - companies list'!$A:$BG, 0, MATCH("Inter-Cluster Connectivity",'Input - companies list'!$A$1:$BG$1, 0)))</f>
        <v/>
      </c>
      <c r="H1399">
        <f>IFERROR(PERCENTRANK(C:C,C1399),0)</f>
        <v/>
      </c>
      <c r="I1399">
        <f>IFERROR(1 - PERCENTRANK(D:D,D1399),0)</f>
        <v/>
      </c>
      <c r="J1399">
        <f>IFERROR(PERCENTRANK(E:E,E1399),0)</f>
        <v/>
      </c>
      <c r="K1399">
        <f>IFERROR(1 - PERCENTRANK(F:F,F1399),0)</f>
        <v/>
      </c>
      <c r="L1399">
        <f>IFERROR(PERCENTRANK(G:G,G1399),0)</f>
        <v/>
      </c>
      <c r="M1399">
        <f>H1399*weightA+I1399*weightB+J1399*weightC+K1399*weightD+L1399*weightE</f>
        <v/>
      </c>
    </row>
    <row r="1400" spans="1:13">
      <c r="A1400">
        <f>RANK(M1400,M:M)</f>
        <v/>
      </c>
      <c r="C1400">
        <f>SUMIFS('Input - target event report'!H:H,'Input - target event report'!L:L,B1400,'Input - target event report'!D:D, "Private Investment")</f>
        <v/>
      </c>
      <c r="D1400">
        <f>IF(E1400&lt;2, "N/A", (MAXIFS('Input - target event report'!E:E,'Input - target event report'!L:L,B:B,'Input - target event report'!D:D,"Private Investment")-MINIFS('Input - target event report'!E:E,'Input - target event report'!L:L,B:B,'Input - target event report'!D:D,"Private Investment"))/(E1400-1))</f>
        <v/>
      </c>
      <c r="E1400">
        <f>COUNTIFS('Input - target event report'!L:L,B1400,'Input - target event report'!D:D, "Private Investment")</f>
        <v/>
      </c>
      <c r="F1400">
        <f>AVERAGEIF(INDEX('Input - companies list'!$A:$BG, 0, MATCH("Clusters 0",'Input - companies list'!$A$1:$BG$1, 0)),'Output - Cluster ranking'!B1400,INDEX('Input - companies list'!$A:$BG, 0, MATCH("Flow",'Input - companies list'!$A$1:$BG$1, 0)))</f>
        <v/>
      </c>
      <c r="G1400">
        <f>AVERAGEIF(INDEX('Input - companies list'!$A:$BG, 0, MATCH("Clusters 0",'Input - companies list'!$A$1:$BG$1, 0)),'Output - Cluster ranking'!B1400,INDEX('Input - companies list'!$A:$BG, 0, MATCH("Inter-Cluster Connectivity",'Input - companies list'!$A$1:$BG$1, 0)))</f>
        <v/>
      </c>
      <c r="H1400">
        <f>IFERROR(PERCENTRANK(C:C,C1400),0)</f>
        <v/>
      </c>
      <c r="I1400">
        <f>IFERROR(1 - PERCENTRANK(D:D,D1400),0)</f>
        <v/>
      </c>
      <c r="J1400">
        <f>IFERROR(PERCENTRANK(E:E,E1400),0)</f>
        <v/>
      </c>
      <c r="K1400">
        <f>IFERROR(1 - PERCENTRANK(F:F,F1400),0)</f>
        <v/>
      </c>
      <c r="L1400">
        <f>IFERROR(PERCENTRANK(G:G,G1400),0)</f>
        <v/>
      </c>
      <c r="M1400">
        <f>H1400*weightA+I1400*weightB+J1400*weightC+K1400*weightD+L1400*weightE</f>
        <v/>
      </c>
    </row>
    <row r="1401" spans="1:13">
      <c r="A1401">
        <f>RANK(M1401,M:M)</f>
        <v/>
      </c>
      <c r="C1401">
        <f>SUMIFS('Input - target event report'!H:H,'Input - target event report'!L:L,B1401,'Input - target event report'!D:D, "Private Investment")</f>
        <v/>
      </c>
      <c r="D1401">
        <f>IF(E1401&lt;2, "N/A", (MAXIFS('Input - target event report'!E:E,'Input - target event report'!L:L,B:B,'Input - target event report'!D:D,"Private Investment")-MINIFS('Input - target event report'!E:E,'Input - target event report'!L:L,B:B,'Input - target event report'!D:D,"Private Investment"))/(E1401-1))</f>
        <v/>
      </c>
      <c r="E1401">
        <f>COUNTIFS('Input - target event report'!L:L,B1401,'Input - target event report'!D:D, "Private Investment")</f>
        <v/>
      </c>
      <c r="F1401">
        <f>AVERAGEIF(INDEX('Input - companies list'!$A:$BG, 0, MATCH("Clusters 0",'Input - companies list'!$A$1:$BG$1, 0)),'Output - Cluster ranking'!B1401,INDEX('Input - companies list'!$A:$BG, 0, MATCH("Flow",'Input - companies list'!$A$1:$BG$1, 0)))</f>
        <v/>
      </c>
      <c r="G1401">
        <f>AVERAGEIF(INDEX('Input - companies list'!$A:$BG, 0, MATCH("Clusters 0",'Input - companies list'!$A$1:$BG$1, 0)),'Output - Cluster ranking'!B1401,INDEX('Input - companies list'!$A:$BG, 0, MATCH("Inter-Cluster Connectivity",'Input - companies list'!$A$1:$BG$1, 0)))</f>
        <v/>
      </c>
      <c r="H1401">
        <f>IFERROR(PERCENTRANK(C:C,C1401),0)</f>
        <v/>
      </c>
      <c r="I1401">
        <f>IFERROR(1 - PERCENTRANK(D:D,D1401),0)</f>
        <v/>
      </c>
      <c r="J1401">
        <f>IFERROR(PERCENTRANK(E:E,E1401),0)</f>
        <v/>
      </c>
      <c r="K1401">
        <f>IFERROR(1 - PERCENTRANK(F:F,F1401),0)</f>
        <v/>
      </c>
      <c r="L1401">
        <f>IFERROR(PERCENTRANK(G:G,G1401),0)</f>
        <v/>
      </c>
      <c r="M1401">
        <f>H1401*weightA+I1401*weightB+J1401*weightC+K1401*weightD+L1401*weightE</f>
        <v/>
      </c>
    </row>
    <row r="1402" spans="1:13">
      <c r="A1402">
        <f>RANK(M1402,M:M)</f>
        <v/>
      </c>
      <c r="C1402">
        <f>SUMIFS('Input - target event report'!H:H,'Input - target event report'!L:L,B1402,'Input - target event report'!D:D, "Private Investment")</f>
        <v/>
      </c>
      <c r="D1402">
        <f>IF(E1402&lt;2, "N/A", (MAXIFS('Input - target event report'!E:E,'Input - target event report'!L:L,B:B,'Input - target event report'!D:D,"Private Investment")-MINIFS('Input - target event report'!E:E,'Input - target event report'!L:L,B:B,'Input - target event report'!D:D,"Private Investment"))/(E1402-1))</f>
        <v/>
      </c>
      <c r="E1402">
        <f>COUNTIFS('Input - target event report'!L:L,B1402,'Input - target event report'!D:D, "Private Investment")</f>
        <v/>
      </c>
      <c r="F1402">
        <f>AVERAGEIF(INDEX('Input - companies list'!$A:$BG, 0, MATCH("Clusters 0",'Input - companies list'!$A$1:$BG$1, 0)),'Output - Cluster ranking'!B1402,INDEX('Input - companies list'!$A:$BG, 0, MATCH("Flow",'Input - companies list'!$A$1:$BG$1, 0)))</f>
        <v/>
      </c>
      <c r="G1402">
        <f>AVERAGEIF(INDEX('Input - companies list'!$A:$BG, 0, MATCH("Clusters 0",'Input - companies list'!$A$1:$BG$1, 0)),'Output - Cluster ranking'!B1402,INDEX('Input - companies list'!$A:$BG, 0, MATCH("Inter-Cluster Connectivity",'Input - companies list'!$A$1:$BG$1, 0)))</f>
        <v/>
      </c>
      <c r="H1402">
        <f>IFERROR(PERCENTRANK(C:C,C1402),0)</f>
        <v/>
      </c>
      <c r="I1402">
        <f>IFERROR(1 - PERCENTRANK(D:D,D1402),0)</f>
        <v/>
      </c>
      <c r="J1402">
        <f>IFERROR(PERCENTRANK(E:E,E1402),0)</f>
        <v/>
      </c>
      <c r="K1402">
        <f>IFERROR(1 - PERCENTRANK(F:F,F1402),0)</f>
        <v/>
      </c>
      <c r="L1402">
        <f>IFERROR(PERCENTRANK(G:G,G1402),0)</f>
        <v/>
      </c>
      <c r="M1402">
        <f>H1402*weightA+I1402*weightB+J1402*weightC+K1402*weightD+L1402*weightE</f>
        <v/>
      </c>
    </row>
    <row r="1403" spans="1:13">
      <c r="A1403">
        <f>RANK(M1403,M:M)</f>
        <v/>
      </c>
      <c r="C1403">
        <f>SUMIFS('Input - target event report'!H:H,'Input - target event report'!L:L,B1403,'Input - target event report'!D:D, "Private Investment")</f>
        <v/>
      </c>
      <c r="D1403">
        <f>IF(E1403&lt;2, "N/A", (MAXIFS('Input - target event report'!E:E,'Input - target event report'!L:L,B:B,'Input - target event report'!D:D,"Private Investment")-MINIFS('Input - target event report'!E:E,'Input - target event report'!L:L,B:B,'Input - target event report'!D:D,"Private Investment"))/(E1403-1))</f>
        <v/>
      </c>
      <c r="E1403">
        <f>COUNTIFS('Input - target event report'!L:L,B1403,'Input - target event report'!D:D, "Private Investment")</f>
        <v/>
      </c>
      <c r="F1403">
        <f>AVERAGEIF(INDEX('Input - companies list'!$A:$BG, 0, MATCH("Clusters 0",'Input - companies list'!$A$1:$BG$1, 0)),'Output - Cluster ranking'!B1403,INDEX('Input - companies list'!$A:$BG, 0, MATCH("Flow",'Input - companies list'!$A$1:$BG$1, 0)))</f>
        <v/>
      </c>
      <c r="G1403">
        <f>AVERAGEIF(INDEX('Input - companies list'!$A:$BG, 0, MATCH("Clusters 0",'Input - companies list'!$A$1:$BG$1, 0)),'Output - Cluster ranking'!B1403,INDEX('Input - companies list'!$A:$BG, 0, MATCH("Inter-Cluster Connectivity",'Input - companies list'!$A$1:$BG$1, 0)))</f>
        <v/>
      </c>
      <c r="H1403">
        <f>IFERROR(PERCENTRANK(C:C,C1403),0)</f>
        <v/>
      </c>
      <c r="I1403">
        <f>IFERROR(1 - PERCENTRANK(D:D,D1403),0)</f>
        <v/>
      </c>
      <c r="J1403">
        <f>IFERROR(PERCENTRANK(E:E,E1403),0)</f>
        <v/>
      </c>
      <c r="K1403">
        <f>IFERROR(1 - PERCENTRANK(F:F,F1403),0)</f>
        <v/>
      </c>
      <c r="L1403">
        <f>IFERROR(PERCENTRANK(G:G,G1403),0)</f>
        <v/>
      </c>
      <c r="M1403">
        <f>H1403*weightA+I1403*weightB+J1403*weightC+K1403*weightD+L1403*weightE</f>
        <v/>
      </c>
    </row>
    <row r="1404" spans="1:13">
      <c r="A1404">
        <f>RANK(M1404,M:M)</f>
        <v/>
      </c>
      <c r="C1404">
        <f>SUMIFS('Input - target event report'!H:H,'Input - target event report'!L:L,B1404,'Input - target event report'!D:D, "Private Investment")</f>
        <v/>
      </c>
      <c r="D1404">
        <f>IF(E1404&lt;2, "N/A", (MAXIFS('Input - target event report'!E:E,'Input - target event report'!L:L,B:B,'Input - target event report'!D:D,"Private Investment")-MINIFS('Input - target event report'!E:E,'Input - target event report'!L:L,B:B,'Input - target event report'!D:D,"Private Investment"))/(E1404-1))</f>
        <v/>
      </c>
      <c r="E1404">
        <f>COUNTIFS('Input - target event report'!L:L,B1404,'Input - target event report'!D:D, "Private Investment")</f>
        <v/>
      </c>
      <c r="F1404">
        <f>AVERAGEIF(INDEX('Input - companies list'!$A:$BG, 0, MATCH("Clusters 0",'Input - companies list'!$A$1:$BG$1, 0)),'Output - Cluster ranking'!B1404,INDEX('Input - companies list'!$A:$BG, 0, MATCH("Flow",'Input - companies list'!$A$1:$BG$1, 0)))</f>
        <v/>
      </c>
      <c r="G1404">
        <f>AVERAGEIF(INDEX('Input - companies list'!$A:$BG, 0, MATCH("Clusters 0",'Input - companies list'!$A$1:$BG$1, 0)),'Output - Cluster ranking'!B1404,INDEX('Input - companies list'!$A:$BG, 0, MATCH("Inter-Cluster Connectivity",'Input - companies list'!$A$1:$BG$1, 0)))</f>
        <v/>
      </c>
      <c r="H1404">
        <f>IFERROR(PERCENTRANK(C:C,C1404),0)</f>
        <v/>
      </c>
      <c r="I1404">
        <f>IFERROR(1 - PERCENTRANK(D:D,D1404),0)</f>
        <v/>
      </c>
      <c r="J1404">
        <f>IFERROR(PERCENTRANK(E:E,E1404),0)</f>
        <v/>
      </c>
      <c r="K1404">
        <f>IFERROR(1 - PERCENTRANK(F:F,F1404),0)</f>
        <v/>
      </c>
      <c r="L1404">
        <f>IFERROR(PERCENTRANK(G:G,G1404),0)</f>
        <v/>
      </c>
      <c r="M1404">
        <f>H1404*weightA+I1404*weightB+J1404*weightC+K1404*weightD+L1404*weightE</f>
        <v/>
      </c>
    </row>
    <row r="1405" spans="1:13">
      <c r="A1405">
        <f>RANK(M1405,M:M)</f>
        <v/>
      </c>
      <c r="C1405">
        <f>SUMIFS('Input - target event report'!H:H,'Input - target event report'!L:L,B1405,'Input - target event report'!D:D, "Private Investment")</f>
        <v/>
      </c>
      <c r="D1405">
        <f>IF(E1405&lt;2, "N/A", (MAXIFS('Input - target event report'!E:E,'Input - target event report'!L:L,B:B,'Input - target event report'!D:D,"Private Investment")-MINIFS('Input - target event report'!E:E,'Input - target event report'!L:L,B:B,'Input - target event report'!D:D,"Private Investment"))/(E1405-1))</f>
        <v/>
      </c>
      <c r="E1405">
        <f>COUNTIFS('Input - target event report'!L:L,B1405,'Input - target event report'!D:D, "Private Investment")</f>
        <v/>
      </c>
      <c r="F1405">
        <f>AVERAGEIF(INDEX('Input - companies list'!$A:$BG, 0, MATCH("Clusters 0",'Input - companies list'!$A$1:$BG$1, 0)),'Output - Cluster ranking'!B1405,INDEX('Input - companies list'!$A:$BG, 0, MATCH("Flow",'Input - companies list'!$A$1:$BG$1, 0)))</f>
        <v/>
      </c>
      <c r="G1405">
        <f>AVERAGEIF(INDEX('Input - companies list'!$A:$BG, 0, MATCH("Clusters 0",'Input - companies list'!$A$1:$BG$1, 0)),'Output - Cluster ranking'!B1405,INDEX('Input - companies list'!$A:$BG, 0, MATCH("Inter-Cluster Connectivity",'Input - companies list'!$A$1:$BG$1, 0)))</f>
        <v/>
      </c>
      <c r="H1405">
        <f>IFERROR(PERCENTRANK(C:C,C1405),0)</f>
        <v/>
      </c>
      <c r="I1405">
        <f>IFERROR(1 - PERCENTRANK(D:D,D1405),0)</f>
        <v/>
      </c>
      <c r="J1405">
        <f>IFERROR(PERCENTRANK(E:E,E1405),0)</f>
        <v/>
      </c>
      <c r="K1405">
        <f>IFERROR(1 - PERCENTRANK(F:F,F1405),0)</f>
        <v/>
      </c>
      <c r="L1405">
        <f>IFERROR(PERCENTRANK(G:G,G1405),0)</f>
        <v/>
      </c>
      <c r="M1405">
        <f>H1405*weightA+I1405*weightB+J1405*weightC+K1405*weightD+L1405*weightE</f>
        <v/>
      </c>
    </row>
    <row r="1406" spans="1:13">
      <c r="A1406">
        <f>RANK(M1406,M:M)</f>
        <v/>
      </c>
      <c r="C1406">
        <f>SUMIFS('Input - target event report'!H:H,'Input - target event report'!L:L,B1406,'Input - target event report'!D:D, "Private Investment")</f>
        <v/>
      </c>
      <c r="D1406">
        <f>IF(E1406&lt;2, "N/A", (MAXIFS('Input - target event report'!E:E,'Input - target event report'!L:L,B:B,'Input - target event report'!D:D,"Private Investment")-MINIFS('Input - target event report'!E:E,'Input - target event report'!L:L,B:B,'Input - target event report'!D:D,"Private Investment"))/(E1406-1))</f>
        <v/>
      </c>
      <c r="E1406">
        <f>COUNTIFS('Input - target event report'!L:L,B1406,'Input - target event report'!D:D, "Private Investment")</f>
        <v/>
      </c>
      <c r="F1406">
        <f>AVERAGEIF(INDEX('Input - companies list'!$A:$BG, 0, MATCH("Clusters 0",'Input - companies list'!$A$1:$BG$1, 0)),'Output - Cluster ranking'!B1406,INDEX('Input - companies list'!$A:$BG, 0, MATCH("Flow",'Input - companies list'!$A$1:$BG$1, 0)))</f>
        <v/>
      </c>
      <c r="G1406">
        <f>AVERAGEIF(INDEX('Input - companies list'!$A:$BG, 0, MATCH("Clusters 0",'Input - companies list'!$A$1:$BG$1, 0)),'Output - Cluster ranking'!B1406,INDEX('Input - companies list'!$A:$BG, 0, MATCH("Inter-Cluster Connectivity",'Input - companies list'!$A$1:$BG$1, 0)))</f>
        <v/>
      </c>
      <c r="H1406">
        <f>IFERROR(PERCENTRANK(C:C,C1406),0)</f>
        <v/>
      </c>
      <c r="I1406">
        <f>IFERROR(1 - PERCENTRANK(D:D,D1406),0)</f>
        <v/>
      </c>
      <c r="J1406">
        <f>IFERROR(PERCENTRANK(E:E,E1406),0)</f>
        <v/>
      </c>
      <c r="K1406">
        <f>IFERROR(1 - PERCENTRANK(F:F,F1406),0)</f>
        <v/>
      </c>
      <c r="L1406">
        <f>IFERROR(PERCENTRANK(G:G,G1406),0)</f>
        <v/>
      </c>
      <c r="M1406">
        <f>H1406*weightA+I1406*weightB+J1406*weightC+K1406*weightD+L1406*weightE</f>
        <v/>
      </c>
    </row>
    <row r="1407" spans="1:13">
      <c r="A1407">
        <f>RANK(M1407,M:M)</f>
        <v/>
      </c>
      <c r="C1407">
        <f>SUMIFS('Input - target event report'!H:H,'Input - target event report'!L:L,B1407,'Input - target event report'!D:D, "Private Investment")</f>
        <v/>
      </c>
      <c r="D1407">
        <f>IF(E1407&lt;2, "N/A", (MAXIFS('Input - target event report'!E:E,'Input - target event report'!L:L,B:B,'Input - target event report'!D:D,"Private Investment")-MINIFS('Input - target event report'!E:E,'Input - target event report'!L:L,B:B,'Input - target event report'!D:D,"Private Investment"))/(E1407-1))</f>
        <v/>
      </c>
      <c r="E1407">
        <f>COUNTIFS('Input - target event report'!L:L,B1407,'Input - target event report'!D:D, "Private Investment")</f>
        <v/>
      </c>
      <c r="F1407">
        <f>AVERAGEIF(INDEX('Input - companies list'!$A:$BG, 0, MATCH("Clusters 0",'Input - companies list'!$A$1:$BG$1, 0)),'Output - Cluster ranking'!B1407,INDEX('Input - companies list'!$A:$BG, 0, MATCH("Flow",'Input - companies list'!$A$1:$BG$1, 0)))</f>
        <v/>
      </c>
      <c r="G1407">
        <f>AVERAGEIF(INDEX('Input - companies list'!$A:$BG, 0, MATCH("Clusters 0",'Input - companies list'!$A$1:$BG$1, 0)),'Output - Cluster ranking'!B1407,INDEX('Input - companies list'!$A:$BG, 0, MATCH("Inter-Cluster Connectivity",'Input - companies list'!$A$1:$BG$1, 0)))</f>
        <v/>
      </c>
      <c r="H1407">
        <f>IFERROR(PERCENTRANK(C:C,C1407),0)</f>
        <v/>
      </c>
      <c r="I1407">
        <f>IFERROR(1 - PERCENTRANK(D:D,D1407),0)</f>
        <v/>
      </c>
      <c r="J1407">
        <f>IFERROR(PERCENTRANK(E:E,E1407),0)</f>
        <v/>
      </c>
      <c r="K1407">
        <f>IFERROR(1 - PERCENTRANK(F:F,F1407),0)</f>
        <v/>
      </c>
      <c r="L1407">
        <f>IFERROR(PERCENTRANK(G:G,G1407),0)</f>
        <v/>
      </c>
      <c r="M1407">
        <f>H1407*weightA+I1407*weightB+J1407*weightC+K1407*weightD+L1407*weightE</f>
        <v/>
      </c>
    </row>
    <row r="1408" spans="1:13">
      <c r="A1408">
        <f>RANK(M1408,M:M)</f>
        <v/>
      </c>
      <c r="C1408">
        <f>SUMIFS('Input - target event report'!H:H,'Input - target event report'!L:L,B1408,'Input - target event report'!D:D, "Private Investment")</f>
        <v/>
      </c>
      <c r="D1408">
        <f>IF(E1408&lt;2, "N/A", (MAXIFS('Input - target event report'!E:E,'Input - target event report'!L:L,B:B,'Input - target event report'!D:D,"Private Investment")-MINIFS('Input - target event report'!E:E,'Input - target event report'!L:L,B:B,'Input - target event report'!D:D,"Private Investment"))/(E1408-1))</f>
        <v/>
      </c>
      <c r="E1408">
        <f>COUNTIFS('Input - target event report'!L:L,B1408,'Input - target event report'!D:D, "Private Investment")</f>
        <v/>
      </c>
      <c r="F1408">
        <f>AVERAGEIF(INDEX('Input - companies list'!$A:$BG, 0, MATCH("Clusters 0",'Input - companies list'!$A$1:$BG$1, 0)),'Output - Cluster ranking'!B1408,INDEX('Input - companies list'!$A:$BG, 0, MATCH("Flow",'Input - companies list'!$A$1:$BG$1, 0)))</f>
        <v/>
      </c>
      <c r="G1408">
        <f>AVERAGEIF(INDEX('Input - companies list'!$A:$BG, 0, MATCH("Clusters 0",'Input - companies list'!$A$1:$BG$1, 0)),'Output - Cluster ranking'!B1408,INDEX('Input - companies list'!$A:$BG, 0, MATCH("Inter-Cluster Connectivity",'Input - companies list'!$A$1:$BG$1, 0)))</f>
        <v/>
      </c>
      <c r="H1408">
        <f>IFERROR(PERCENTRANK(C:C,C1408),0)</f>
        <v/>
      </c>
      <c r="I1408">
        <f>IFERROR(1 - PERCENTRANK(D:D,D1408),0)</f>
        <v/>
      </c>
      <c r="J1408">
        <f>IFERROR(PERCENTRANK(E:E,E1408),0)</f>
        <v/>
      </c>
      <c r="K1408">
        <f>IFERROR(1 - PERCENTRANK(F:F,F1408),0)</f>
        <v/>
      </c>
      <c r="L1408">
        <f>IFERROR(PERCENTRANK(G:G,G1408),0)</f>
        <v/>
      </c>
      <c r="M1408">
        <f>H1408*weightA+I1408*weightB+J1408*weightC+K1408*weightD+L1408*weightE</f>
        <v/>
      </c>
    </row>
    <row r="1409" spans="1:13">
      <c r="A1409">
        <f>RANK(M1409,M:M)</f>
        <v/>
      </c>
      <c r="C1409">
        <f>SUMIFS('Input - target event report'!H:H,'Input - target event report'!L:L,B1409,'Input - target event report'!D:D, "Private Investment")</f>
        <v/>
      </c>
      <c r="D1409">
        <f>IF(E1409&lt;2, "N/A", (MAXIFS('Input - target event report'!E:E,'Input - target event report'!L:L,B:B,'Input - target event report'!D:D,"Private Investment")-MINIFS('Input - target event report'!E:E,'Input - target event report'!L:L,B:B,'Input - target event report'!D:D,"Private Investment"))/(E1409-1))</f>
        <v/>
      </c>
      <c r="E1409">
        <f>COUNTIFS('Input - target event report'!L:L,B1409,'Input - target event report'!D:D, "Private Investment")</f>
        <v/>
      </c>
      <c r="F1409">
        <f>AVERAGEIF(INDEX('Input - companies list'!$A:$BG, 0, MATCH("Clusters 0",'Input - companies list'!$A$1:$BG$1, 0)),'Output - Cluster ranking'!B1409,INDEX('Input - companies list'!$A:$BG, 0, MATCH("Flow",'Input - companies list'!$A$1:$BG$1, 0)))</f>
        <v/>
      </c>
      <c r="G1409">
        <f>AVERAGEIF(INDEX('Input - companies list'!$A:$BG, 0, MATCH("Clusters 0",'Input - companies list'!$A$1:$BG$1, 0)),'Output - Cluster ranking'!B1409,INDEX('Input - companies list'!$A:$BG, 0, MATCH("Inter-Cluster Connectivity",'Input - companies list'!$A$1:$BG$1, 0)))</f>
        <v/>
      </c>
      <c r="H1409">
        <f>IFERROR(PERCENTRANK(C:C,C1409),0)</f>
        <v/>
      </c>
      <c r="I1409">
        <f>IFERROR(1 - PERCENTRANK(D:D,D1409),0)</f>
        <v/>
      </c>
      <c r="J1409">
        <f>IFERROR(PERCENTRANK(E:E,E1409),0)</f>
        <v/>
      </c>
      <c r="K1409">
        <f>IFERROR(1 - PERCENTRANK(F:F,F1409),0)</f>
        <v/>
      </c>
      <c r="L1409">
        <f>IFERROR(PERCENTRANK(G:G,G1409),0)</f>
        <v/>
      </c>
      <c r="M1409">
        <f>H1409*weightA+I1409*weightB+J1409*weightC+K1409*weightD+L1409*weightE</f>
        <v/>
      </c>
    </row>
    <row r="1410" spans="1:13">
      <c r="A1410">
        <f>RANK(M1410,M:M)</f>
        <v/>
      </c>
      <c r="C1410">
        <f>SUMIFS('Input - target event report'!H:H,'Input - target event report'!L:L,B1410,'Input - target event report'!D:D, "Private Investment")</f>
        <v/>
      </c>
      <c r="D1410">
        <f>IF(E1410&lt;2, "N/A", (MAXIFS('Input - target event report'!E:E,'Input - target event report'!L:L,B:B,'Input - target event report'!D:D,"Private Investment")-MINIFS('Input - target event report'!E:E,'Input - target event report'!L:L,B:B,'Input - target event report'!D:D,"Private Investment"))/(E1410-1))</f>
        <v/>
      </c>
      <c r="E1410">
        <f>COUNTIFS('Input - target event report'!L:L,B1410,'Input - target event report'!D:D, "Private Investment")</f>
        <v/>
      </c>
      <c r="F1410">
        <f>AVERAGEIF(INDEX('Input - companies list'!$A:$BG, 0, MATCH("Clusters 0",'Input - companies list'!$A$1:$BG$1, 0)),'Output - Cluster ranking'!B1410,INDEX('Input - companies list'!$A:$BG, 0, MATCH("Flow",'Input - companies list'!$A$1:$BG$1, 0)))</f>
        <v/>
      </c>
      <c r="G1410">
        <f>AVERAGEIF(INDEX('Input - companies list'!$A:$BG, 0, MATCH("Clusters 0",'Input - companies list'!$A$1:$BG$1, 0)),'Output - Cluster ranking'!B1410,INDEX('Input - companies list'!$A:$BG, 0, MATCH("Inter-Cluster Connectivity",'Input - companies list'!$A$1:$BG$1, 0)))</f>
        <v/>
      </c>
      <c r="H1410">
        <f>IFERROR(PERCENTRANK(C:C,C1410),0)</f>
        <v/>
      </c>
      <c r="I1410">
        <f>IFERROR(1 - PERCENTRANK(D:D,D1410),0)</f>
        <v/>
      </c>
      <c r="J1410">
        <f>IFERROR(PERCENTRANK(E:E,E1410),0)</f>
        <v/>
      </c>
      <c r="K1410">
        <f>IFERROR(1 - PERCENTRANK(F:F,F1410),0)</f>
        <v/>
      </c>
      <c r="L1410">
        <f>IFERROR(PERCENTRANK(G:G,G1410),0)</f>
        <v/>
      </c>
      <c r="M1410">
        <f>H1410*weightA+I1410*weightB+J1410*weightC+K1410*weightD+L1410*weightE</f>
        <v/>
      </c>
    </row>
    <row r="1411" spans="1:13">
      <c r="A1411">
        <f>RANK(M1411,M:M)</f>
        <v/>
      </c>
      <c r="C1411">
        <f>SUMIFS('Input - target event report'!H:H,'Input - target event report'!L:L,B1411,'Input - target event report'!D:D, "Private Investment")</f>
        <v/>
      </c>
      <c r="D1411">
        <f>IF(E1411&lt;2, "N/A", (MAXIFS('Input - target event report'!E:E,'Input - target event report'!L:L,B:B,'Input - target event report'!D:D,"Private Investment")-MINIFS('Input - target event report'!E:E,'Input - target event report'!L:L,B:B,'Input - target event report'!D:D,"Private Investment"))/(E1411-1))</f>
        <v/>
      </c>
      <c r="E1411">
        <f>COUNTIFS('Input - target event report'!L:L,B1411,'Input - target event report'!D:D, "Private Investment")</f>
        <v/>
      </c>
      <c r="F1411">
        <f>AVERAGEIF(INDEX('Input - companies list'!$A:$BG, 0, MATCH("Clusters 0",'Input - companies list'!$A$1:$BG$1, 0)),'Output - Cluster ranking'!B1411,INDEX('Input - companies list'!$A:$BG, 0, MATCH("Flow",'Input - companies list'!$A$1:$BG$1, 0)))</f>
        <v/>
      </c>
      <c r="G1411">
        <f>AVERAGEIF(INDEX('Input - companies list'!$A:$BG, 0, MATCH("Clusters 0",'Input - companies list'!$A$1:$BG$1, 0)),'Output - Cluster ranking'!B1411,INDEX('Input - companies list'!$A:$BG, 0, MATCH("Inter-Cluster Connectivity",'Input - companies list'!$A$1:$BG$1, 0)))</f>
        <v/>
      </c>
      <c r="H1411">
        <f>IFERROR(PERCENTRANK(C:C,C1411),0)</f>
        <v/>
      </c>
      <c r="I1411">
        <f>IFERROR(1 - PERCENTRANK(D:D,D1411),0)</f>
        <v/>
      </c>
      <c r="J1411">
        <f>IFERROR(PERCENTRANK(E:E,E1411),0)</f>
        <v/>
      </c>
      <c r="K1411">
        <f>IFERROR(1 - PERCENTRANK(F:F,F1411),0)</f>
        <v/>
      </c>
      <c r="L1411">
        <f>IFERROR(PERCENTRANK(G:G,G1411),0)</f>
        <v/>
      </c>
      <c r="M1411">
        <f>H1411*weightA+I1411*weightB+J1411*weightC+K1411*weightD+L1411*weightE</f>
        <v/>
      </c>
    </row>
    <row r="1412" spans="1:13">
      <c r="A1412">
        <f>RANK(M1412,M:M)</f>
        <v/>
      </c>
      <c r="C1412">
        <f>SUMIFS('Input - target event report'!H:H,'Input - target event report'!L:L,B1412,'Input - target event report'!D:D, "Private Investment")</f>
        <v/>
      </c>
      <c r="D1412">
        <f>IF(E1412&lt;2, "N/A", (MAXIFS('Input - target event report'!E:E,'Input - target event report'!L:L,B:B,'Input - target event report'!D:D,"Private Investment")-MINIFS('Input - target event report'!E:E,'Input - target event report'!L:L,B:B,'Input - target event report'!D:D,"Private Investment"))/(E1412-1))</f>
        <v/>
      </c>
      <c r="E1412">
        <f>COUNTIFS('Input - target event report'!L:L,B1412,'Input - target event report'!D:D, "Private Investment")</f>
        <v/>
      </c>
      <c r="F1412">
        <f>AVERAGEIF(INDEX('Input - companies list'!$A:$BG, 0, MATCH("Clusters 0",'Input - companies list'!$A$1:$BG$1, 0)),'Output - Cluster ranking'!B1412,INDEX('Input - companies list'!$A:$BG, 0, MATCH("Flow",'Input - companies list'!$A$1:$BG$1, 0)))</f>
        <v/>
      </c>
      <c r="G1412">
        <f>AVERAGEIF(INDEX('Input - companies list'!$A:$BG, 0, MATCH("Clusters 0",'Input - companies list'!$A$1:$BG$1, 0)),'Output - Cluster ranking'!B1412,INDEX('Input - companies list'!$A:$BG, 0, MATCH("Inter-Cluster Connectivity",'Input - companies list'!$A$1:$BG$1, 0)))</f>
        <v/>
      </c>
      <c r="H1412">
        <f>IFERROR(PERCENTRANK(C:C,C1412),0)</f>
        <v/>
      </c>
      <c r="I1412">
        <f>IFERROR(1 - PERCENTRANK(D:D,D1412),0)</f>
        <v/>
      </c>
      <c r="J1412">
        <f>IFERROR(PERCENTRANK(E:E,E1412),0)</f>
        <v/>
      </c>
      <c r="K1412">
        <f>IFERROR(1 - PERCENTRANK(F:F,F1412),0)</f>
        <v/>
      </c>
      <c r="L1412">
        <f>IFERROR(PERCENTRANK(G:G,G1412),0)</f>
        <v/>
      </c>
      <c r="M1412">
        <f>H1412*weightA+I1412*weightB+J1412*weightC+K1412*weightD+L1412*weightE</f>
        <v/>
      </c>
    </row>
    <row r="1413" spans="1:13">
      <c r="A1413">
        <f>RANK(M1413,M:M)</f>
        <v/>
      </c>
      <c r="C1413">
        <f>SUMIFS('Input - target event report'!H:H,'Input - target event report'!L:L,B1413,'Input - target event report'!D:D, "Private Investment")</f>
        <v/>
      </c>
      <c r="D1413">
        <f>IF(E1413&lt;2, "N/A", (MAXIFS('Input - target event report'!E:E,'Input - target event report'!L:L,B:B,'Input - target event report'!D:D,"Private Investment")-MINIFS('Input - target event report'!E:E,'Input - target event report'!L:L,B:B,'Input - target event report'!D:D,"Private Investment"))/(E1413-1))</f>
        <v/>
      </c>
      <c r="E1413">
        <f>COUNTIFS('Input - target event report'!L:L,B1413,'Input - target event report'!D:D, "Private Investment")</f>
        <v/>
      </c>
      <c r="F1413">
        <f>AVERAGEIF(INDEX('Input - companies list'!$A:$BG, 0, MATCH("Clusters 0",'Input - companies list'!$A$1:$BG$1, 0)),'Output - Cluster ranking'!B1413,INDEX('Input - companies list'!$A:$BG, 0, MATCH("Flow",'Input - companies list'!$A$1:$BG$1, 0)))</f>
        <v/>
      </c>
      <c r="G1413">
        <f>AVERAGEIF(INDEX('Input - companies list'!$A:$BG, 0, MATCH("Clusters 0",'Input - companies list'!$A$1:$BG$1, 0)),'Output - Cluster ranking'!B1413,INDEX('Input - companies list'!$A:$BG, 0, MATCH("Inter-Cluster Connectivity",'Input - companies list'!$A$1:$BG$1, 0)))</f>
        <v/>
      </c>
      <c r="H1413">
        <f>IFERROR(PERCENTRANK(C:C,C1413),0)</f>
        <v/>
      </c>
      <c r="I1413">
        <f>IFERROR(1 - PERCENTRANK(D:D,D1413),0)</f>
        <v/>
      </c>
      <c r="J1413">
        <f>IFERROR(PERCENTRANK(E:E,E1413),0)</f>
        <v/>
      </c>
      <c r="K1413">
        <f>IFERROR(1 - PERCENTRANK(F:F,F1413),0)</f>
        <v/>
      </c>
      <c r="L1413">
        <f>IFERROR(PERCENTRANK(G:G,G1413),0)</f>
        <v/>
      </c>
      <c r="M1413">
        <f>H1413*weightA+I1413*weightB+J1413*weightC+K1413*weightD+L1413*weightE</f>
        <v/>
      </c>
    </row>
    <row r="1414" spans="1:13">
      <c r="A1414">
        <f>RANK(M1414,M:M)</f>
        <v/>
      </c>
      <c r="C1414">
        <f>SUMIFS('Input - target event report'!H:H,'Input - target event report'!L:L,B1414,'Input - target event report'!D:D, "Private Investment")</f>
        <v/>
      </c>
      <c r="D1414">
        <f>IF(E1414&lt;2, "N/A", (MAXIFS('Input - target event report'!E:E,'Input - target event report'!L:L,B:B,'Input - target event report'!D:D,"Private Investment")-MINIFS('Input - target event report'!E:E,'Input - target event report'!L:L,B:B,'Input - target event report'!D:D,"Private Investment"))/(E1414-1))</f>
        <v/>
      </c>
      <c r="E1414">
        <f>COUNTIFS('Input - target event report'!L:L,B1414,'Input - target event report'!D:D, "Private Investment")</f>
        <v/>
      </c>
      <c r="F1414">
        <f>AVERAGEIF(INDEX('Input - companies list'!$A:$BG, 0, MATCH("Clusters 0",'Input - companies list'!$A$1:$BG$1, 0)),'Output - Cluster ranking'!B1414,INDEX('Input - companies list'!$A:$BG, 0, MATCH("Flow",'Input - companies list'!$A$1:$BG$1, 0)))</f>
        <v/>
      </c>
      <c r="G1414">
        <f>AVERAGEIF(INDEX('Input - companies list'!$A:$BG, 0, MATCH("Clusters 0",'Input - companies list'!$A$1:$BG$1, 0)),'Output - Cluster ranking'!B1414,INDEX('Input - companies list'!$A:$BG, 0, MATCH("Inter-Cluster Connectivity",'Input - companies list'!$A$1:$BG$1, 0)))</f>
        <v/>
      </c>
      <c r="H1414">
        <f>IFERROR(PERCENTRANK(C:C,C1414),0)</f>
        <v/>
      </c>
      <c r="I1414">
        <f>IFERROR(1 - PERCENTRANK(D:D,D1414),0)</f>
        <v/>
      </c>
      <c r="J1414">
        <f>IFERROR(PERCENTRANK(E:E,E1414),0)</f>
        <v/>
      </c>
      <c r="K1414">
        <f>IFERROR(1 - PERCENTRANK(F:F,F1414),0)</f>
        <v/>
      </c>
      <c r="L1414">
        <f>IFERROR(PERCENTRANK(G:G,G1414),0)</f>
        <v/>
      </c>
      <c r="M1414">
        <f>H1414*weightA+I1414*weightB+J1414*weightC+K1414*weightD+L1414*weightE</f>
        <v/>
      </c>
    </row>
    <row r="1415" spans="1:13">
      <c r="A1415">
        <f>RANK(M1415,M:M)</f>
        <v/>
      </c>
      <c r="C1415">
        <f>SUMIFS('Input - target event report'!H:H,'Input - target event report'!L:L,B1415,'Input - target event report'!D:D, "Private Investment")</f>
        <v/>
      </c>
      <c r="D1415">
        <f>IF(E1415&lt;2, "N/A", (MAXIFS('Input - target event report'!E:E,'Input - target event report'!L:L,B:B,'Input - target event report'!D:D,"Private Investment")-MINIFS('Input - target event report'!E:E,'Input - target event report'!L:L,B:B,'Input - target event report'!D:D,"Private Investment"))/(E1415-1))</f>
        <v/>
      </c>
      <c r="E1415">
        <f>COUNTIFS('Input - target event report'!L:L,B1415,'Input - target event report'!D:D, "Private Investment")</f>
        <v/>
      </c>
      <c r="F1415">
        <f>AVERAGEIF(INDEX('Input - companies list'!$A:$BG, 0, MATCH("Clusters 0",'Input - companies list'!$A$1:$BG$1, 0)),'Output - Cluster ranking'!B1415,INDEX('Input - companies list'!$A:$BG, 0, MATCH("Flow",'Input - companies list'!$A$1:$BG$1, 0)))</f>
        <v/>
      </c>
      <c r="G1415">
        <f>AVERAGEIF(INDEX('Input - companies list'!$A:$BG, 0, MATCH("Clusters 0",'Input - companies list'!$A$1:$BG$1, 0)),'Output - Cluster ranking'!B1415,INDEX('Input - companies list'!$A:$BG, 0, MATCH("Inter-Cluster Connectivity",'Input - companies list'!$A$1:$BG$1, 0)))</f>
        <v/>
      </c>
      <c r="H1415">
        <f>IFERROR(PERCENTRANK(C:C,C1415),0)</f>
        <v/>
      </c>
      <c r="I1415">
        <f>IFERROR(1 - PERCENTRANK(D:D,D1415),0)</f>
        <v/>
      </c>
      <c r="J1415">
        <f>IFERROR(PERCENTRANK(E:E,E1415),0)</f>
        <v/>
      </c>
      <c r="K1415">
        <f>IFERROR(1 - PERCENTRANK(F:F,F1415),0)</f>
        <v/>
      </c>
      <c r="L1415">
        <f>IFERROR(PERCENTRANK(G:G,G1415),0)</f>
        <v/>
      </c>
      <c r="M1415">
        <f>H1415*weightA+I1415*weightB+J1415*weightC+K1415*weightD+L1415*weightE</f>
        <v/>
      </c>
    </row>
    <row r="1416" spans="1:13">
      <c r="A1416">
        <f>RANK(M1416,M:M)</f>
        <v/>
      </c>
      <c r="C1416">
        <f>SUMIFS('Input - target event report'!H:H,'Input - target event report'!L:L,B1416,'Input - target event report'!D:D, "Private Investment")</f>
        <v/>
      </c>
      <c r="D1416">
        <f>IF(E1416&lt;2, "N/A", (MAXIFS('Input - target event report'!E:E,'Input - target event report'!L:L,B:B,'Input - target event report'!D:D,"Private Investment")-MINIFS('Input - target event report'!E:E,'Input - target event report'!L:L,B:B,'Input - target event report'!D:D,"Private Investment"))/(E1416-1))</f>
        <v/>
      </c>
      <c r="E1416">
        <f>COUNTIFS('Input - target event report'!L:L,B1416,'Input - target event report'!D:D, "Private Investment")</f>
        <v/>
      </c>
      <c r="F1416">
        <f>AVERAGEIF(INDEX('Input - companies list'!$A:$BG, 0, MATCH("Clusters 0",'Input - companies list'!$A$1:$BG$1, 0)),'Output - Cluster ranking'!B1416,INDEX('Input - companies list'!$A:$BG, 0, MATCH("Flow",'Input - companies list'!$A$1:$BG$1, 0)))</f>
        <v/>
      </c>
      <c r="G1416">
        <f>AVERAGEIF(INDEX('Input - companies list'!$A:$BG, 0, MATCH("Clusters 0",'Input - companies list'!$A$1:$BG$1, 0)),'Output - Cluster ranking'!B1416,INDEX('Input - companies list'!$A:$BG, 0, MATCH("Inter-Cluster Connectivity",'Input - companies list'!$A$1:$BG$1, 0)))</f>
        <v/>
      </c>
      <c r="H1416">
        <f>IFERROR(PERCENTRANK(C:C,C1416),0)</f>
        <v/>
      </c>
      <c r="I1416">
        <f>IFERROR(1 - PERCENTRANK(D:D,D1416),0)</f>
        <v/>
      </c>
      <c r="J1416">
        <f>IFERROR(PERCENTRANK(E:E,E1416),0)</f>
        <v/>
      </c>
      <c r="K1416">
        <f>IFERROR(1 - PERCENTRANK(F:F,F1416),0)</f>
        <v/>
      </c>
      <c r="L1416">
        <f>IFERROR(PERCENTRANK(G:G,G1416),0)</f>
        <v/>
      </c>
      <c r="M1416">
        <f>H1416*weightA+I1416*weightB+J1416*weightC+K1416*weightD+L1416*weightE</f>
        <v/>
      </c>
    </row>
    <row r="1417" spans="1:13">
      <c r="A1417">
        <f>RANK(M1417,M:M)</f>
        <v/>
      </c>
      <c r="C1417">
        <f>SUMIFS('Input - target event report'!H:H,'Input - target event report'!L:L,B1417,'Input - target event report'!D:D, "Private Investment")</f>
        <v/>
      </c>
      <c r="D1417">
        <f>IF(E1417&lt;2, "N/A", (MAXIFS('Input - target event report'!E:E,'Input - target event report'!L:L,B:B,'Input - target event report'!D:D,"Private Investment")-MINIFS('Input - target event report'!E:E,'Input - target event report'!L:L,B:B,'Input - target event report'!D:D,"Private Investment"))/(E1417-1))</f>
        <v/>
      </c>
      <c r="E1417">
        <f>COUNTIFS('Input - target event report'!L:L,B1417,'Input - target event report'!D:D, "Private Investment")</f>
        <v/>
      </c>
      <c r="F1417">
        <f>AVERAGEIF(INDEX('Input - companies list'!$A:$BG, 0, MATCH("Clusters 0",'Input - companies list'!$A$1:$BG$1, 0)),'Output - Cluster ranking'!B1417,INDEX('Input - companies list'!$A:$BG, 0, MATCH("Flow",'Input - companies list'!$A$1:$BG$1, 0)))</f>
        <v/>
      </c>
      <c r="G1417">
        <f>AVERAGEIF(INDEX('Input - companies list'!$A:$BG, 0, MATCH("Clusters 0",'Input - companies list'!$A$1:$BG$1, 0)),'Output - Cluster ranking'!B1417,INDEX('Input - companies list'!$A:$BG, 0, MATCH("Inter-Cluster Connectivity",'Input - companies list'!$A$1:$BG$1, 0)))</f>
        <v/>
      </c>
      <c r="H1417">
        <f>IFERROR(PERCENTRANK(C:C,C1417),0)</f>
        <v/>
      </c>
      <c r="I1417">
        <f>IFERROR(1 - PERCENTRANK(D:D,D1417),0)</f>
        <v/>
      </c>
      <c r="J1417">
        <f>IFERROR(PERCENTRANK(E:E,E1417),0)</f>
        <v/>
      </c>
      <c r="K1417">
        <f>IFERROR(1 - PERCENTRANK(F:F,F1417),0)</f>
        <v/>
      </c>
      <c r="L1417">
        <f>IFERROR(PERCENTRANK(G:G,G1417),0)</f>
        <v/>
      </c>
      <c r="M1417">
        <f>H1417*weightA+I1417*weightB+J1417*weightC+K1417*weightD+L1417*weightE</f>
        <v/>
      </c>
    </row>
    <row r="1418" spans="1:13">
      <c r="A1418">
        <f>RANK(M1418,M:M)</f>
        <v/>
      </c>
      <c r="C1418">
        <f>SUMIFS('Input - target event report'!H:H,'Input - target event report'!L:L,B1418,'Input - target event report'!D:D, "Private Investment")</f>
        <v/>
      </c>
      <c r="D1418">
        <f>IF(E1418&lt;2, "N/A", (MAXIFS('Input - target event report'!E:E,'Input - target event report'!L:L,B:B,'Input - target event report'!D:D,"Private Investment")-MINIFS('Input - target event report'!E:E,'Input - target event report'!L:L,B:B,'Input - target event report'!D:D,"Private Investment"))/(E1418-1))</f>
        <v/>
      </c>
      <c r="E1418">
        <f>COUNTIFS('Input - target event report'!L:L,B1418,'Input - target event report'!D:D, "Private Investment")</f>
        <v/>
      </c>
      <c r="F1418">
        <f>AVERAGEIF(INDEX('Input - companies list'!$A:$BG, 0, MATCH("Clusters 0",'Input - companies list'!$A$1:$BG$1, 0)),'Output - Cluster ranking'!B1418,INDEX('Input - companies list'!$A:$BG, 0, MATCH("Flow",'Input - companies list'!$A$1:$BG$1, 0)))</f>
        <v/>
      </c>
      <c r="G1418">
        <f>AVERAGEIF(INDEX('Input - companies list'!$A:$BG, 0, MATCH("Clusters 0",'Input - companies list'!$A$1:$BG$1, 0)),'Output - Cluster ranking'!B1418,INDEX('Input - companies list'!$A:$BG, 0, MATCH("Inter-Cluster Connectivity",'Input - companies list'!$A$1:$BG$1, 0)))</f>
        <v/>
      </c>
      <c r="H1418">
        <f>IFERROR(PERCENTRANK(C:C,C1418),0)</f>
        <v/>
      </c>
      <c r="I1418">
        <f>IFERROR(1 - PERCENTRANK(D:D,D1418),0)</f>
        <v/>
      </c>
      <c r="J1418">
        <f>IFERROR(PERCENTRANK(E:E,E1418),0)</f>
        <v/>
      </c>
      <c r="K1418">
        <f>IFERROR(1 - PERCENTRANK(F:F,F1418),0)</f>
        <v/>
      </c>
      <c r="L1418">
        <f>IFERROR(PERCENTRANK(G:G,G1418),0)</f>
        <v/>
      </c>
      <c r="M1418">
        <f>H1418*weightA+I1418*weightB+J1418*weightC+K1418*weightD+L1418*weightE</f>
        <v/>
      </c>
    </row>
    <row r="1419" spans="1:13">
      <c r="A1419">
        <f>RANK(M1419,M:M)</f>
        <v/>
      </c>
      <c r="C1419">
        <f>SUMIFS('Input - target event report'!H:H,'Input - target event report'!L:L,B1419,'Input - target event report'!D:D, "Private Investment")</f>
        <v/>
      </c>
      <c r="D1419">
        <f>IF(E1419&lt;2, "N/A", (MAXIFS('Input - target event report'!E:E,'Input - target event report'!L:L,B:B,'Input - target event report'!D:D,"Private Investment")-MINIFS('Input - target event report'!E:E,'Input - target event report'!L:L,B:B,'Input - target event report'!D:D,"Private Investment"))/(E1419-1))</f>
        <v/>
      </c>
      <c r="E1419">
        <f>COUNTIFS('Input - target event report'!L:L,B1419,'Input - target event report'!D:D, "Private Investment")</f>
        <v/>
      </c>
      <c r="F1419">
        <f>AVERAGEIF(INDEX('Input - companies list'!$A:$BG, 0, MATCH("Clusters 0",'Input - companies list'!$A$1:$BG$1, 0)),'Output - Cluster ranking'!B1419,INDEX('Input - companies list'!$A:$BG, 0, MATCH("Flow",'Input - companies list'!$A$1:$BG$1, 0)))</f>
        <v/>
      </c>
      <c r="G1419">
        <f>AVERAGEIF(INDEX('Input - companies list'!$A:$BG, 0, MATCH("Clusters 0",'Input - companies list'!$A$1:$BG$1, 0)),'Output - Cluster ranking'!B1419,INDEX('Input - companies list'!$A:$BG, 0, MATCH("Inter-Cluster Connectivity",'Input - companies list'!$A$1:$BG$1, 0)))</f>
        <v/>
      </c>
      <c r="H1419">
        <f>IFERROR(PERCENTRANK(C:C,C1419),0)</f>
        <v/>
      </c>
      <c r="I1419">
        <f>IFERROR(1 - PERCENTRANK(D:D,D1419),0)</f>
        <v/>
      </c>
      <c r="J1419">
        <f>IFERROR(PERCENTRANK(E:E,E1419),0)</f>
        <v/>
      </c>
      <c r="K1419">
        <f>IFERROR(1 - PERCENTRANK(F:F,F1419),0)</f>
        <v/>
      </c>
      <c r="L1419">
        <f>IFERROR(PERCENTRANK(G:G,G1419),0)</f>
        <v/>
      </c>
      <c r="M1419">
        <f>H1419*weightA+I1419*weightB+J1419*weightC+K1419*weightD+L1419*weightE</f>
        <v/>
      </c>
    </row>
    <row r="1420" spans="1:13">
      <c r="A1420">
        <f>RANK(M1420,M:M)</f>
        <v/>
      </c>
      <c r="C1420">
        <f>SUMIFS('Input - target event report'!H:H,'Input - target event report'!L:L,B1420,'Input - target event report'!D:D, "Private Investment")</f>
        <v/>
      </c>
      <c r="D1420">
        <f>IF(E1420&lt;2, "N/A", (MAXIFS('Input - target event report'!E:E,'Input - target event report'!L:L,B:B,'Input - target event report'!D:D,"Private Investment")-MINIFS('Input - target event report'!E:E,'Input - target event report'!L:L,B:B,'Input - target event report'!D:D,"Private Investment"))/(E1420-1))</f>
        <v/>
      </c>
      <c r="E1420">
        <f>COUNTIFS('Input - target event report'!L:L,B1420,'Input - target event report'!D:D, "Private Investment")</f>
        <v/>
      </c>
      <c r="F1420">
        <f>AVERAGEIF(INDEX('Input - companies list'!$A:$BG, 0, MATCH("Clusters 0",'Input - companies list'!$A$1:$BG$1, 0)),'Output - Cluster ranking'!B1420,INDEX('Input - companies list'!$A:$BG, 0, MATCH("Flow",'Input - companies list'!$A$1:$BG$1, 0)))</f>
        <v/>
      </c>
      <c r="G1420">
        <f>AVERAGEIF(INDEX('Input - companies list'!$A:$BG, 0, MATCH("Clusters 0",'Input - companies list'!$A$1:$BG$1, 0)),'Output - Cluster ranking'!B1420,INDEX('Input - companies list'!$A:$BG, 0, MATCH("Inter-Cluster Connectivity",'Input - companies list'!$A$1:$BG$1, 0)))</f>
        <v/>
      </c>
      <c r="H1420">
        <f>IFERROR(PERCENTRANK(C:C,C1420),0)</f>
        <v/>
      </c>
      <c r="I1420">
        <f>IFERROR(1 - PERCENTRANK(D:D,D1420),0)</f>
        <v/>
      </c>
      <c r="J1420">
        <f>IFERROR(PERCENTRANK(E:E,E1420),0)</f>
        <v/>
      </c>
      <c r="K1420">
        <f>IFERROR(1 - PERCENTRANK(F:F,F1420),0)</f>
        <v/>
      </c>
      <c r="L1420">
        <f>IFERROR(PERCENTRANK(G:G,G1420),0)</f>
        <v/>
      </c>
      <c r="M1420">
        <f>H1420*weightA+I1420*weightB+J1420*weightC+K1420*weightD+L1420*weightE</f>
        <v/>
      </c>
    </row>
    <row r="1421" spans="1:13">
      <c r="A1421">
        <f>RANK(M1421,M:M)</f>
        <v/>
      </c>
      <c r="C1421">
        <f>SUMIFS('Input - target event report'!H:H,'Input - target event report'!L:L,B1421,'Input - target event report'!D:D, "Private Investment")</f>
        <v/>
      </c>
      <c r="D1421">
        <f>IF(E1421&lt;2, "N/A", (MAXIFS('Input - target event report'!E:E,'Input - target event report'!L:L,B:B,'Input - target event report'!D:D,"Private Investment")-MINIFS('Input - target event report'!E:E,'Input - target event report'!L:L,B:B,'Input - target event report'!D:D,"Private Investment"))/(E1421-1))</f>
        <v/>
      </c>
      <c r="E1421">
        <f>COUNTIFS('Input - target event report'!L:L,B1421,'Input - target event report'!D:D, "Private Investment")</f>
        <v/>
      </c>
      <c r="F1421">
        <f>AVERAGEIF(INDEX('Input - companies list'!$A:$BG, 0, MATCH("Clusters 0",'Input - companies list'!$A$1:$BG$1, 0)),'Output - Cluster ranking'!B1421,INDEX('Input - companies list'!$A:$BG, 0, MATCH("Flow",'Input - companies list'!$A$1:$BG$1, 0)))</f>
        <v/>
      </c>
      <c r="G1421">
        <f>AVERAGEIF(INDEX('Input - companies list'!$A:$BG, 0, MATCH("Clusters 0",'Input - companies list'!$A$1:$BG$1, 0)),'Output - Cluster ranking'!B1421,INDEX('Input - companies list'!$A:$BG, 0, MATCH("Inter-Cluster Connectivity",'Input - companies list'!$A$1:$BG$1, 0)))</f>
        <v/>
      </c>
      <c r="H1421">
        <f>IFERROR(PERCENTRANK(C:C,C1421),0)</f>
        <v/>
      </c>
      <c r="I1421">
        <f>IFERROR(1 - PERCENTRANK(D:D,D1421),0)</f>
        <v/>
      </c>
      <c r="J1421">
        <f>IFERROR(PERCENTRANK(E:E,E1421),0)</f>
        <v/>
      </c>
      <c r="K1421">
        <f>IFERROR(1 - PERCENTRANK(F:F,F1421),0)</f>
        <v/>
      </c>
      <c r="L1421">
        <f>IFERROR(PERCENTRANK(G:G,G1421),0)</f>
        <v/>
      </c>
      <c r="M1421">
        <f>H1421*weightA+I1421*weightB+J1421*weightC+K1421*weightD+L1421*weightE</f>
        <v/>
      </c>
    </row>
    <row r="1422" spans="1:13">
      <c r="A1422">
        <f>RANK(M1422,M:M)</f>
        <v/>
      </c>
      <c r="C1422">
        <f>SUMIFS('Input - target event report'!H:H,'Input - target event report'!L:L,B1422,'Input - target event report'!D:D, "Private Investment")</f>
        <v/>
      </c>
      <c r="D1422">
        <f>IF(E1422&lt;2, "N/A", (MAXIFS('Input - target event report'!E:E,'Input - target event report'!L:L,B:B,'Input - target event report'!D:D,"Private Investment")-MINIFS('Input - target event report'!E:E,'Input - target event report'!L:L,B:B,'Input - target event report'!D:D,"Private Investment"))/(E1422-1))</f>
        <v/>
      </c>
      <c r="E1422">
        <f>COUNTIFS('Input - target event report'!L:L,B1422,'Input - target event report'!D:D, "Private Investment")</f>
        <v/>
      </c>
      <c r="F1422">
        <f>AVERAGEIF(INDEX('Input - companies list'!$A:$BG, 0, MATCH("Clusters 0",'Input - companies list'!$A$1:$BG$1, 0)),'Output - Cluster ranking'!B1422,INDEX('Input - companies list'!$A:$BG, 0, MATCH("Flow",'Input - companies list'!$A$1:$BG$1, 0)))</f>
        <v/>
      </c>
      <c r="G1422">
        <f>AVERAGEIF(INDEX('Input - companies list'!$A:$BG, 0, MATCH("Clusters 0",'Input - companies list'!$A$1:$BG$1, 0)),'Output - Cluster ranking'!B1422,INDEX('Input - companies list'!$A:$BG, 0, MATCH("Inter-Cluster Connectivity",'Input - companies list'!$A$1:$BG$1, 0)))</f>
        <v/>
      </c>
      <c r="H1422">
        <f>IFERROR(PERCENTRANK(C:C,C1422),0)</f>
        <v/>
      </c>
      <c r="I1422">
        <f>IFERROR(1 - PERCENTRANK(D:D,D1422),0)</f>
        <v/>
      </c>
      <c r="J1422">
        <f>IFERROR(PERCENTRANK(E:E,E1422),0)</f>
        <v/>
      </c>
      <c r="K1422">
        <f>IFERROR(1 - PERCENTRANK(F:F,F1422),0)</f>
        <v/>
      </c>
      <c r="L1422">
        <f>IFERROR(PERCENTRANK(G:G,G1422),0)</f>
        <v/>
      </c>
      <c r="M1422">
        <f>H1422*weightA+I1422*weightB+J1422*weightC+K1422*weightD+L1422*weightE</f>
        <v/>
      </c>
    </row>
    <row r="1423" spans="1:13">
      <c r="A1423">
        <f>RANK(M1423,M:M)</f>
        <v/>
      </c>
      <c r="C1423">
        <f>SUMIFS('Input - target event report'!H:H,'Input - target event report'!L:L,B1423,'Input - target event report'!D:D, "Private Investment")</f>
        <v/>
      </c>
      <c r="D1423">
        <f>IF(E1423&lt;2, "N/A", (MAXIFS('Input - target event report'!E:E,'Input - target event report'!L:L,B:B,'Input - target event report'!D:D,"Private Investment")-MINIFS('Input - target event report'!E:E,'Input - target event report'!L:L,B:B,'Input - target event report'!D:D,"Private Investment"))/(E1423-1))</f>
        <v/>
      </c>
      <c r="E1423">
        <f>COUNTIFS('Input - target event report'!L:L,B1423,'Input - target event report'!D:D, "Private Investment")</f>
        <v/>
      </c>
      <c r="F1423">
        <f>AVERAGEIF(INDEX('Input - companies list'!$A:$BG, 0, MATCH("Clusters 0",'Input - companies list'!$A$1:$BG$1, 0)),'Output - Cluster ranking'!B1423,INDEX('Input - companies list'!$A:$BG, 0, MATCH("Flow",'Input - companies list'!$A$1:$BG$1, 0)))</f>
        <v/>
      </c>
      <c r="G1423">
        <f>AVERAGEIF(INDEX('Input - companies list'!$A:$BG, 0, MATCH("Clusters 0",'Input - companies list'!$A$1:$BG$1, 0)),'Output - Cluster ranking'!B1423,INDEX('Input - companies list'!$A:$BG, 0, MATCH("Inter-Cluster Connectivity",'Input - companies list'!$A$1:$BG$1, 0)))</f>
        <v/>
      </c>
      <c r="H1423">
        <f>IFERROR(PERCENTRANK(C:C,C1423),0)</f>
        <v/>
      </c>
      <c r="I1423">
        <f>IFERROR(1 - PERCENTRANK(D:D,D1423),0)</f>
        <v/>
      </c>
      <c r="J1423">
        <f>IFERROR(PERCENTRANK(E:E,E1423),0)</f>
        <v/>
      </c>
      <c r="K1423">
        <f>IFERROR(1 - PERCENTRANK(F:F,F1423),0)</f>
        <v/>
      </c>
      <c r="L1423">
        <f>IFERROR(PERCENTRANK(G:G,G1423),0)</f>
        <v/>
      </c>
      <c r="M1423">
        <f>H1423*weightA+I1423*weightB+J1423*weightC+K1423*weightD+L1423*weightE</f>
        <v/>
      </c>
    </row>
    <row r="1424" spans="1:13">
      <c r="A1424">
        <f>RANK(M1424,M:M)</f>
        <v/>
      </c>
      <c r="C1424">
        <f>SUMIFS('Input - target event report'!H:H,'Input - target event report'!L:L,B1424,'Input - target event report'!D:D, "Private Investment")</f>
        <v/>
      </c>
      <c r="D1424">
        <f>IF(E1424&lt;2, "N/A", (MAXIFS('Input - target event report'!E:E,'Input - target event report'!L:L,B:B,'Input - target event report'!D:D,"Private Investment")-MINIFS('Input - target event report'!E:E,'Input - target event report'!L:L,B:B,'Input - target event report'!D:D,"Private Investment"))/(E1424-1))</f>
        <v/>
      </c>
      <c r="E1424">
        <f>COUNTIFS('Input - target event report'!L:L,B1424,'Input - target event report'!D:D, "Private Investment")</f>
        <v/>
      </c>
      <c r="F1424">
        <f>AVERAGEIF(INDEX('Input - companies list'!$A:$BG, 0, MATCH("Clusters 0",'Input - companies list'!$A$1:$BG$1, 0)),'Output - Cluster ranking'!B1424,INDEX('Input - companies list'!$A:$BG, 0, MATCH("Flow",'Input - companies list'!$A$1:$BG$1, 0)))</f>
        <v/>
      </c>
      <c r="G1424">
        <f>AVERAGEIF(INDEX('Input - companies list'!$A:$BG, 0, MATCH("Clusters 0",'Input - companies list'!$A$1:$BG$1, 0)),'Output - Cluster ranking'!B1424,INDEX('Input - companies list'!$A:$BG, 0, MATCH("Inter-Cluster Connectivity",'Input - companies list'!$A$1:$BG$1, 0)))</f>
        <v/>
      </c>
      <c r="H1424">
        <f>IFERROR(PERCENTRANK(C:C,C1424),0)</f>
        <v/>
      </c>
      <c r="I1424">
        <f>IFERROR(1 - PERCENTRANK(D:D,D1424),0)</f>
        <v/>
      </c>
      <c r="J1424">
        <f>IFERROR(PERCENTRANK(E:E,E1424),0)</f>
        <v/>
      </c>
      <c r="K1424">
        <f>IFERROR(1 - PERCENTRANK(F:F,F1424),0)</f>
        <v/>
      </c>
      <c r="L1424">
        <f>IFERROR(PERCENTRANK(G:G,G1424),0)</f>
        <v/>
      </c>
      <c r="M1424">
        <f>H1424*weightA+I1424*weightB+J1424*weightC+K1424*weightD+L1424*weightE</f>
        <v/>
      </c>
    </row>
    <row r="1425" spans="1:13">
      <c r="A1425">
        <f>RANK(M1425,M:M)</f>
        <v/>
      </c>
      <c r="C1425">
        <f>SUMIFS('Input - target event report'!H:H,'Input - target event report'!L:L,B1425,'Input - target event report'!D:D, "Private Investment")</f>
        <v/>
      </c>
      <c r="D1425">
        <f>IF(E1425&lt;2, "N/A", (MAXIFS('Input - target event report'!E:E,'Input - target event report'!L:L,B:B,'Input - target event report'!D:D,"Private Investment")-MINIFS('Input - target event report'!E:E,'Input - target event report'!L:L,B:B,'Input - target event report'!D:D,"Private Investment"))/(E1425-1))</f>
        <v/>
      </c>
      <c r="E1425">
        <f>COUNTIFS('Input - target event report'!L:L,B1425,'Input - target event report'!D:D, "Private Investment")</f>
        <v/>
      </c>
      <c r="F1425">
        <f>AVERAGEIF(INDEX('Input - companies list'!$A:$BG, 0, MATCH("Clusters 0",'Input - companies list'!$A$1:$BG$1, 0)),'Output - Cluster ranking'!B1425,INDEX('Input - companies list'!$A:$BG, 0, MATCH("Flow",'Input - companies list'!$A$1:$BG$1, 0)))</f>
        <v/>
      </c>
      <c r="G1425">
        <f>AVERAGEIF(INDEX('Input - companies list'!$A:$BG, 0, MATCH("Clusters 0",'Input - companies list'!$A$1:$BG$1, 0)),'Output - Cluster ranking'!B1425,INDEX('Input - companies list'!$A:$BG, 0, MATCH("Inter-Cluster Connectivity",'Input - companies list'!$A$1:$BG$1, 0)))</f>
        <v/>
      </c>
      <c r="H1425">
        <f>IFERROR(PERCENTRANK(C:C,C1425),0)</f>
        <v/>
      </c>
      <c r="I1425">
        <f>IFERROR(1 - PERCENTRANK(D:D,D1425),0)</f>
        <v/>
      </c>
      <c r="J1425">
        <f>IFERROR(PERCENTRANK(E:E,E1425),0)</f>
        <v/>
      </c>
      <c r="K1425">
        <f>IFERROR(1 - PERCENTRANK(F:F,F1425),0)</f>
        <v/>
      </c>
      <c r="L1425">
        <f>IFERROR(PERCENTRANK(G:G,G1425),0)</f>
        <v/>
      </c>
      <c r="M1425">
        <f>H1425*weightA+I1425*weightB+J1425*weightC+K1425*weightD+L1425*weightE</f>
        <v/>
      </c>
    </row>
    <row r="1426" spans="1:13">
      <c r="A1426">
        <f>RANK(M1426,M:M)</f>
        <v/>
      </c>
      <c r="C1426">
        <f>SUMIFS('Input - target event report'!H:H,'Input - target event report'!L:L,B1426,'Input - target event report'!D:D, "Private Investment")</f>
        <v/>
      </c>
      <c r="D1426">
        <f>IF(E1426&lt;2, "N/A", (MAXIFS('Input - target event report'!E:E,'Input - target event report'!L:L,B:B,'Input - target event report'!D:D,"Private Investment")-MINIFS('Input - target event report'!E:E,'Input - target event report'!L:L,B:B,'Input - target event report'!D:D,"Private Investment"))/(E1426-1))</f>
        <v/>
      </c>
      <c r="E1426">
        <f>COUNTIFS('Input - target event report'!L:L,B1426,'Input - target event report'!D:D, "Private Investment")</f>
        <v/>
      </c>
      <c r="F1426">
        <f>AVERAGEIF(INDEX('Input - companies list'!$A:$BG, 0, MATCH("Clusters 0",'Input - companies list'!$A$1:$BG$1, 0)),'Output - Cluster ranking'!B1426,INDEX('Input - companies list'!$A:$BG, 0, MATCH("Flow",'Input - companies list'!$A$1:$BG$1, 0)))</f>
        <v/>
      </c>
      <c r="G1426">
        <f>AVERAGEIF(INDEX('Input - companies list'!$A:$BG, 0, MATCH("Clusters 0",'Input - companies list'!$A$1:$BG$1, 0)),'Output - Cluster ranking'!B1426,INDEX('Input - companies list'!$A:$BG, 0, MATCH("Inter-Cluster Connectivity",'Input - companies list'!$A$1:$BG$1, 0)))</f>
        <v/>
      </c>
      <c r="H1426">
        <f>IFERROR(PERCENTRANK(C:C,C1426),0)</f>
        <v/>
      </c>
      <c r="I1426">
        <f>IFERROR(1 - PERCENTRANK(D:D,D1426),0)</f>
        <v/>
      </c>
      <c r="J1426">
        <f>IFERROR(PERCENTRANK(E:E,E1426),0)</f>
        <v/>
      </c>
      <c r="K1426">
        <f>IFERROR(1 - PERCENTRANK(F:F,F1426),0)</f>
        <v/>
      </c>
      <c r="L1426">
        <f>IFERROR(PERCENTRANK(G:G,G1426),0)</f>
        <v/>
      </c>
      <c r="M1426">
        <f>H1426*weightA+I1426*weightB+J1426*weightC+K1426*weightD+L1426*weightE</f>
        <v/>
      </c>
    </row>
    <row r="1427" spans="1:13">
      <c r="A1427">
        <f>RANK(M1427,M:M)</f>
        <v/>
      </c>
      <c r="C1427">
        <f>SUMIFS('Input - target event report'!H:H,'Input - target event report'!L:L,B1427,'Input - target event report'!D:D, "Private Investment")</f>
        <v/>
      </c>
      <c r="D1427">
        <f>IF(E1427&lt;2, "N/A", (MAXIFS('Input - target event report'!E:E,'Input - target event report'!L:L,B:B,'Input - target event report'!D:D,"Private Investment")-MINIFS('Input - target event report'!E:E,'Input - target event report'!L:L,B:B,'Input - target event report'!D:D,"Private Investment"))/(E1427-1))</f>
        <v/>
      </c>
      <c r="E1427">
        <f>COUNTIFS('Input - target event report'!L:L,B1427,'Input - target event report'!D:D, "Private Investment")</f>
        <v/>
      </c>
      <c r="F1427">
        <f>AVERAGEIF(INDEX('Input - companies list'!$A:$BG, 0, MATCH("Clusters 0",'Input - companies list'!$A$1:$BG$1, 0)),'Output - Cluster ranking'!B1427,INDEX('Input - companies list'!$A:$BG, 0, MATCH("Flow",'Input - companies list'!$A$1:$BG$1, 0)))</f>
        <v/>
      </c>
      <c r="G1427">
        <f>AVERAGEIF(INDEX('Input - companies list'!$A:$BG, 0, MATCH("Clusters 0",'Input - companies list'!$A$1:$BG$1, 0)),'Output - Cluster ranking'!B1427,INDEX('Input - companies list'!$A:$BG, 0, MATCH("Inter-Cluster Connectivity",'Input - companies list'!$A$1:$BG$1, 0)))</f>
        <v/>
      </c>
      <c r="H1427">
        <f>IFERROR(PERCENTRANK(C:C,C1427),0)</f>
        <v/>
      </c>
      <c r="I1427">
        <f>IFERROR(1 - PERCENTRANK(D:D,D1427),0)</f>
        <v/>
      </c>
      <c r="J1427">
        <f>IFERROR(PERCENTRANK(E:E,E1427),0)</f>
        <v/>
      </c>
      <c r="K1427">
        <f>IFERROR(1 - PERCENTRANK(F:F,F1427),0)</f>
        <v/>
      </c>
      <c r="L1427">
        <f>IFERROR(PERCENTRANK(G:G,G1427),0)</f>
        <v/>
      </c>
      <c r="M1427">
        <f>H1427*weightA+I1427*weightB+J1427*weightC+K1427*weightD+L1427*weightE</f>
        <v/>
      </c>
    </row>
    <row r="1428" spans="1:13">
      <c r="A1428">
        <f>RANK(M1428,M:M)</f>
        <v/>
      </c>
      <c r="C1428">
        <f>SUMIFS('Input - target event report'!H:H,'Input - target event report'!L:L,B1428,'Input - target event report'!D:D, "Private Investment")</f>
        <v/>
      </c>
      <c r="D1428">
        <f>IF(E1428&lt;2, "N/A", (MAXIFS('Input - target event report'!E:E,'Input - target event report'!L:L,B:B,'Input - target event report'!D:D,"Private Investment")-MINIFS('Input - target event report'!E:E,'Input - target event report'!L:L,B:B,'Input - target event report'!D:D,"Private Investment"))/(E1428-1))</f>
        <v/>
      </c>
      <c r="E1428">
        <f>COUNTIFS('Input - target event report'!L:L,B1428,'Input - target event report'!D:D, "Private Investment")</f>
        <v/>
      </c>
      <c r="F1428">
        <f>AVERAGEIF(INDEX('Input - companies list'!$A:$BG, 0, MATCH("Clusters 0",'Input - companies list'!$A$1:$BG$1, 0)),'Output - Cluster ranking'!B1428,INDEX('Input - companies list'!$A:$BG, 0, MATCH("Flow",'Input - companies list'!$A$1:$BG$1, 0)))</f>
        <v/>
      </c>
      <c r="G1428">
        <f>AVERAGEIF(INDEX('Input - companies list'!$A:$BG, 0, MATCH("Clusters 0",'Input - companies list'!$A$1:$BG$1, 0)),'Output - Cluster ranking'!B1428,INDEX('Input - companies list'!$A:$BG, 0, MATCH("Inter-Cluster Connectivity",'Input - companies list'!$A$1:$BG$1, 0)))</f>
        <v/>
      </c>
      <c r="H1428">
        <f>IFERROR(PERCENTRANK(C:C,C1428),0)</f>
        <v/>
      </c>
      <c r="I1428">
        <f>IFERROR(1 - PERCENTRANK(D:D,D1428),0)</f>
        <v/>
      </c>
      <c r="J1428">
        <f>IFERROR(PERCENTRANK(E:E,E1428),0)</f>
        <v/>
      </c>
      <c r="K1428">
        <f>IFERROR(1 - PERCENTRANK(F:F,F1428),0)</f>
        <v/>
      </c>
      <c r="L1428">
        <f>IFERROR(PERCENTRANK(G:G,G1428),0)</f>
        <v/>
      </c>
      <c r="M1428">
        <f>H1428*weightA+I1428*weightB+J1428*weightC+K1428*weightD+L1428*weightE</f>
        <v/>
      </c>
    </row>
    <row r="1429" spans="1:13">
      <c r="A1429">
        <f>RANK(M1429,M:M)</f>
        <v/>
      </c>
      <c r="C1429">
        <f>SUMIFS('Input - target event report'!H:H,'Input - target event report'!L:L,B1429,'Input - target event report'!D:D, "Private Investment")</f>
        <v/>
      </c>
      <c r="D1429">
        <f>IF(E1429&lt;2, "N/A", (MAXIFS('Input - target event report'!E:E,'Input - target event report'!L:L,B:B,'Input - target event report'!D:D,"Private Investment")-MINIFS('Input - target event report'!E:E,'Input - target event report'!L:L,B:B,'Input - target event report'!D:D,"Private Investment"))/(E1429-1))</f>
        <v/>
      </c>
      <c r="E1429">
        <f>COUNTIFS('Input - target event report'!L:L,B1429,'Input - target event report'!D:D, "Private Investment")</f>
        <v/>
      </c>
      <c r="F1429">
        <f>AVERAGEIF(INDEX('Input - companies list'!$A:$BG, 0, MATCH("Clusters 0",'Input - companies list'!$A$1:$BG$1, 0)),'Output - Cluster ranking'!B1429,INDEX('Input - companies list'!$A:$BG, 0, MATCH("Flow",'Input - companies list'!$A$1:$BG$1, 0)))</f>
        <v/>
      </c>
      <c r="G1429">
        <f>AVERAGEIF(INDEX('Input - companies list'!$A:$BG, 0, MATCH("Clusters 0",'Input - companies list'!$A$1:$BG$1, 0)),'Output - Cluster ranking'!B1429,INDEX('Input - companies list'!$A:$BG, 0, MATCH("Inter-Cluster Connectivity",'Input - companies list'!$A$1:$BG$1, 0)))</f>
        <v/>
      </c>
      <c r="H1429">
        <f>IFERROR(PERCENTRANK(C:C,C1429),0)</f>
        <v/>
      </c>
      <c r="I1429">
        <f>IFERROR(1 - PERCENTRANK(D:D,D1429),0)</f>
        <v/>
      </c>
      <c r="J1429">
        <f>IFERROR(PERCENTRANK(E:E,E1429),0)</f>
        <v/>
      </c>
      <c r="K1429">
        <f>IFERROR(1 - PERCENTRANK(F:F,F1429),0)</f>
        <v/>
      </c>
      <c r="L1429">
        <f>IFERROR(PERCENTRANK(G:G,G1429),0)</f>
        <v/>
      </c>
      <c r="M1429">
        <f>H1429*weightA+I1429*weightB+J1429*weightC+K1429*weightD+L1429*weightE</f>
        <v/>
      </c>
    </row>
    <row r="1430" spans="1:13">
      <c r="A1430">
        <f>RANK(M1430,M:M)</f>
        <v/>
      </c>
      <c r="C1430">
        <f>SUMIFS('Input - target event report'!H:H,'Input - target event report'!L:L,B1430,'Input - target event report'!D:D, "Private Investment")</f>
        <v/>
      </c>
      <c r="D1430">
        <f>IF(E1430&lt;2, "N/A", (MAXIFS('Input - target event report'!E:E,'Input - target event report'!L:L,B:B,'Input - target event report'!D:D,"Private Investment")-MINIFS('Input - target event report'!E:E,'Input - target event report'!L:L,B:B,'Input - target event report'!D:D,"Private Investment"))/(E1430-1))</f>
        <v/>
      </c>
      <c r="E1430">
        <f>COUNTIFS('Input - target event report'!L:L,B1430,'Input - target event report'!D:D, "Private Investment")</f>
        <v/>
      </c>
      <c r="F1430">
        <f>AVERAGEIF(INDEX('Input - companies list'!$A:$BG, 0, MATCH("Clusters 0",'Input - companies list'!$A$1:$BG$1, 0)),'Output - Cluster ranking'!B1430,INDEX('Input - companies list'!$A:$BG, 0, MATCH("Flow",'Input - companies list'!$A$1:$BG$1, 0)))</f>
        <v/>
      </c>
      <c r="G1430">
        <f>AVERAGEIF(INDEX('Input - companies list'!$A:$BG, 0, MATCH("Clusters 0",'Input - companies list'!$A$1:$BG$1, 0)),'Output - Cluster ranking'!B1430,INDEX('Input - companies list'!$A:$BG, 0, MATCH("Inter-Cluster Connectivity",'Input - companies list'!$A$1:$BG$1, 0)))</f>
        <v/>
      </c>
      <c r="H1430">
        <f>IFERROR(PERCENTRANK(C:C,C1430),0)</f>
        <v/>
      </c>
      <c r="I1430">
        <f>IFERROR(1 - PERCENTRANK(D:D,D1430),0)</f>
        <v/>
      </c>
      <c r="J1430">
        <f>IFERROR(PERCENTRANK(E:E,E1430),0)</f>
        <v/>
      </c>
      <c r="K1430">
        <f>IFERROR(1 - PERCENTRANK(F:F,F1430),0)</f>
        <v/>
      </c>
      <c r="L1430">
        <f>IFERROR(PERCENTRANK(G:G,G1430),0)</f>
        <v/>
      </c>
      <c r="M1430">
        <f>H1430*weightA+I1430*weightB+J1430*weightC+K1430*weightD+L1430*weightE</f>
        <v/>
      </c>
    </row>
    <row r="1431" spans="1:13">
      <c r="A1431">
        <f>RANK(M1431,M:M)</f>
        <v/>
      </c>
      <c r="C1431">
        <f>SUMIFS('Input - target event report'!H:H,'Input - target event report'!L:L,B1431,'Input - target event report'!D:D, "Private Investment")</f>
        <v/>
      </c>
      <c r="D1431">
        <f>IF(E1431&lt;2, "N/A", (MAXIFS('Input - target event report'!E:E,'Input - target event report'!L:L,B:B,'Input - target event report'!D:D,"Private Investment")-MINIFS('Input - target event report'!E:E,'Input - target event report'!L:L,B:B,'Input - target event report'!D:D,"Private Investment"))/(E1431-1))</f>
        <v/>
      </c>
      <c r="E1431">
        <f>COUNTIFS('Input - target event report'!L:L,B1431,'Input - target event report'!D:D, "Private Investment")</f>
        <v/>
      </c>
      <c r="F1431">
        <f>AVERAGEIF(INDEX('Input - companies list'!$A:$BG, 0, MATCH("Clusters 0",'Input - companies list'!$A$1:$BG$1, 0)),'Output - Cluster ranking'!B1431,INDEX('Input - companies list'!$A:$BG, 0, MATCH("Flow",'Input - companies list'!$A$1:$BG$1, 0)))</f>
        <v/>
      </c>
      <c r="G1431">
        <f>AVERAGEIF(INDEX('Input - companies list'!$A:$BG, 0, MATCH("Clusters 0",'Input - companies list'!$A$1:$BG$1, 0)),'Output - Cluster ranking'!B1431,INDEX('Input - companies list'!$A:$BG, 0, MATCH("Inter-Cluster Connectivity",'Input - companies list'!$A$1:$BG$1, 0)))</f>
        <v/>
      </c>
      <c r="H1431">
        <f>IFERROR(PERCENTRANK(C:C,C1431),0)</f>
        <v/>
      </c>
      <c r="I1431">
        <f>IFERROR(1 - PERCENTRANK(D:D,D1431),0)</f>
        <v/>
      </c>
      <c r="J1431">
        <f>IFERROR(PERCENTRANK(E:E,E1431),0)</f>
        <v/>
      </c>
      <c r="K1431">
        <f>IFERROR(1 - PERCENTRANK(F:F,F1431),0)</f>
        <v/>
      </c>
      <c r="L1431">
        <f>IFERROR(PERCENTRANK(G:G,G1431),0)</f>
        <v/>
      </c>
      <c r="M1431">
        <f>H1431*weightA+I1431*weightB+J1431*weightC+K1431*weightD+L1431*weightE</f>
        <v/>
      </c>
    </row>
    <row r="1432" spans="1:13">
      <c r="A1432">
        <f>RANK(M1432,M:M)</f>
        <v/>
      </c>
      <c r="C1432">
        <f>SUMIFS('Input - target event report'!H:H,'Input - target event report'!L:L,B1432,'Input - target event report'!D:D, "Private Investment")</f>
        <v/>
      </c>
      <c r="D1432">
        <f>IF(E1432&lt;2, "N/A", (MAXIFS('Input - target event report'!E:E,'Input - target event report'!L:L,B:B,'Input - target event report'!D:D,"Private Investment")-MINIFS('Input - target event report'!E:E,'Input - target event report'!L:L,B:B,'Input - target event report'!D:D,"Private Investment"))/(E1432-1))</f>
        <v/>
      </c>
      <c r="E1432">
        <f>COUNTIFS('Input - target event report'!L:L,B1432,'Input - target event report'!D:D, "Private Investment")</f>
        <v/>
      </c>
      <c r="F1432">
        <f>AVERAGEIF(INDEX('Input - companies list'!$A:$BG, 0, MATCH("Clusters 0",'Input - companies list'!$A$1:$BG$1, 0)),'Output - Cluster ranking'!B1432,INDEX('Input - companies list'!$A:$BG, 0, MATCH("Flow",'Input - companies list'!$A$1:$BG$1, 0)))</f>
        <v/>
      </c>
      <c r="G1432">
        <f>AVERAGEIF(INDEX('Input - companies list'!$A:$BG, 0, MATCH("Clusters 0",'Input - companies list'!$A$1:$BG$1, 0)),'Output - Cluster ranking'!B1432,INDEX('Input - companies list'!$A:$BG, 0, MATCH("Inter-Cluster Connectivity",'Input - companies list'!$A$1:$BG$1, 0)))</f>
        <v/>
      </c>
      <c r="H1432">
        <f>IFERROR(PERCENTRANK(C:C,C1432),0)</f>
        <v/>
      </c>
      <c r="I1432">
        <f>IFERROR(1 - PERCENTRANK(D:D,D1432),0)</f>
        <v/>
      </c>
      <c r="J1432">
        <f>IFERROR(PERCENTRANK(E:E,E1432),0)</f>
        <v/>
      </c>
      <c r="K1432">
        <f>IFERROR(1 - PERCENTRANK(F:F,F1432),0)</f>
        <v/>
      </c>
      <c r="L1432">
        <f>IFERROR(PERCENTRANK(G:G,G1432),0)</f>
        <v/>
      </c>
      <c r="M1432">
        <f>H1432*weightA+I1432*weightB+J1432*weightC+K1432*weightD+L1432*weightE</f>
        <v/>
      </c>
    </row>
    <row r="1433" spans="1:13">
      <c r="A1433">
        <f>RANK(M1433,M:M)</f>
        <v/>
      </c>
      <c r="C1433">
        <f>SUMIFS('Input - target event report'!H:H,'Input - target event report'!L:L,B1433,'Input - target event report'!D:D, "Private Investment")</f>
        <v/>
      </c>
      <c r="D1433">
        <f>IF(E1433&lt;2, "N/A", (MAXIFS('Input - target event report'!E:E,'Input - target event report'!L:L,B:B,'Input - target event report'!D:D,"Private Investment")-MINIFS('Input - target event report'!E:E,'Input - target event report'!L:L,B:B,'Input - target event report'!D:D,"Private Investment"))/(E1433-1))</f>
        <v/>
      </c>
      <c r="E1433">
        <f>COUNTIFS('Input - target event report'!L:L,B1433,'Input - target event report'!D:D, "Private Investment")</f>
        <v/>
      </c>
      <c r="F1433">
        <f>AVERAGEIF(INDEX('Input - companies list'!$A:$BG, 0, MATCH("Clusters 0",'Input - companies list'!$A$1:$BG$1, 0)),'Output - Cluster ranking'!B1433,INDEX('Input - companies list'!$A:$BG, 0, MATCH("Flow",'Input - companies list'!$A$1:$BG$1, 0)))</f>
        <v/>
      </c>
      <c r="G1433">
        <f>AVERAGEIF(INDEX('Input - companies list'!$A:$BG, 0, MATCH("Clusters 0",'Input - companies list'!$A$1:$BG$1, 0)),'Output - Cluster ranking'!B1433,INDEX('Input - companies list'!$A:$BG, 0, MATCH("Inter-Cluster Connectivity",'Input - companies list'!$A$1:$BG$1, 0)))</f>
        <v/>
      </c>
      <c r="H1433">
        <f>IFERROR(PERCENTRANK(C:C,C1433),0)</f>
        <v/>
      </c>
      <c r="I1433">
        <f>IFERROR(1 - PERCENTRANK(D:D,D1433),0)</f>
        <v/>
      </c>
      <c r="J1433">
        <f>IFERROR(PERCENTRANK(E:E,E1433),0)</f>
        <v/>
      </c>
      <c r="K1433">
        <f>IFERROR(1 - PERCENTRANK(F:F,F1433),0)</f>
        <v/>
      </c>
      <c r="L1433">
        <f>IFERROR(PERCENTRANK(G:G,G1433),0)</f>
        <v/>
      </c>
      <c r="M1433">
        <f>H1433*weightA+I1433*weightB+J1433*weightC+K1433*weightD+L1433*weightE</f>
        <v/>
      </c>
    </row>
    <row r="1434" spans="1:13">
      <c r="A1434">
        <f>RANK(M1434,M:M)</f>
        <v/>
      </c>
      <c r="C1434">
        <f>SUMIFS('Input - target event report'!H:H,'Input - target event report'!L:L,B1434,'Input - target event report'!D:D, "Private Investment")</f>
        <v/>
      </c>
      <c r="D1434">
        <f>IF(E1434&lt;2, "N/A", (MAXIFS('Input - target event report'!E:E,'Input - target event report'!L:L,B:B,'Input - target event report'!D:D,"Private Investment")-MINIFS('Input - target event report'!E:E,'Input - target event report'!L:L,B:B,'Input - target event report'!D:D,"Private Investment"))/(E1434-1))</f>
        <v/>
      </c>
      <c r="E1434">
        <f>COUNTIFS('Input - target event report'!L:L,B1434,'Input - target event report'!D:D, "Private Investment")</f>
        <v/>
      </c>
      <c r="F1434">
        <f>AVERAGEIF(INDEX('Input - companies list'!$A:$BG, 0, MATCH("Clusters 0",'Input - companies list'!$A$1:$BG$1, 0)),'Output - Cluster ranking'!B1434,INDEX('Input - companies list'!$A:$BG, 0, MATCH("Flow",'Input - companies list'!$A$1:$BG$1, 0)))</f>
        <v/>
      </c>
      <c r="G1434">
        <f>AVERAGEIF(INDEX('Input - companies list'!$A:$BG, 0, MATCH("Clusters 0",'Input - companies list'!$A$1:$BG$1, 0)),'Output - Cluster ranking'!B1434,INDEX('Input - companies list'!$A:$BG, 0, MATCH("Inter-Cluster Connectivity",'Input - companies list'!$A$1:$BG$1, 0)))</f>
        <v/>
      </c>
      <c r="H1434">
        <f>IFERROR(PERCENTRANK(C:C,C1434),0)</f>
        <v/>
      </c>
      <c r="I1434">
        <f>IFERROR(1 - PERCENTRANK(D:D,D1434),0)</f>
        <v/>
      </c>
      <c r="J1434">
        <f>IFERROR(PERCENTRANK(E:E,E1434),0)</f>
        <v/>
      </c>
      <c r="K1434">
        <f>IFERROR(1 - PERCENTRANK(F:F,F1434),0)</f>
        <v/>
      </c>
      <c r="L1434">
        <f>IFERROR(PERCENTRANK(G:G,G1434),0)</f>
        <v/>
      </c>
      <c r="M1434">
        <f>H1434*weightA+I1434*weightB+J1434*weightC+K1434*weightD+L1434*weightE</f>
        <v/>
      </c>
    </row>
    <row r="1435" spans="1:13">
      <c r="A1435">
        <f>RANK(M1435,M:M)</f>
        <v/>
      </c>
      <c r="C1435">
        <f>SUMIFS('Input - target event report'!H:H,'Input - target event report'!L:L,B1435,'Input - target event report'!D:D, "Private Investment")</f>
        <v/>
      </c>
      <c r="D1435">
        <f>IF(E1435&lt;2, "N/A", (MAXIFS('Input - target event report'!E:E,'Input - target event report'!L:L,B:B,'Input - target event report'!D:D,"Private Investment")-MINIFS('Input - target event report'!E:E,'Input - target event report'!L:L,B:B,'Input - target event report'!D:D,"Private Investment"))/(E1435-1))</f>
        <v/>
      </c>
      <c r="E1435">
        <f>COUNTIFS('Input - target event report'!L:L,B1435,'Input - target event report'!D:D, "Private Investment")</f>
        <v/>
      </c>
      <c r="F1435">
        <f>AVERAGEIF(INDEX('Input - companies list'!$A:$BG, 0, MATCH("Clusters 0",'Input - companies list'!$A$1:$BG$1, 0)),'Output - Cluster ranking'!B1435,INDEX('Input - companies list'!$A:$BG, 0, MATCH("Flow",'Input - companies list'!$A$1:$BG$1, 0)))</f>
        <v/>
      </c>
      <c r="G1435">
        <f>AVERAGEIF(INDEX('Input - companies list'!$A:$BG, 0, MATCH("Clusters 0",'Input - companies list'!$A$1:$BG$1, 0)),'Output - Cluster ranking'!B1435,INDEX('Input - companies list'!$A:$BG, 0, MATCH("Inter-Cluster Connectivity",'Input - companies list'!$A$1:$BG$1, 0)))</f>
        <v/>
      </c>
      <c r="H1435">
        <f>IFERROR(PERCENTRANK(C:C,C1435),0)</f>
        <v/>
      </c>
      <c r="I1435">
        <f>IFERROR(1 - PERCENTRANK(D:D,D1435),0)</f>
        <v/>
      </c>
      <c r="J1435">
        <f>IFERROR(PERCENTRANK(E:E,E1435),0)</f>
        <v/>
      </c>
      <c r="K1435">
        <f>IFERROR(1 - PERCENTRANK(F:F,F1435),0)</f>
        <v/>
      </c>
      <c r="L1435">
        <f>IFERROR(PERCENTRANK(G:G,G1435),0)</f>
        <v/>
      </c>
      <c r="M1435">
        <f>H1435*weightA+I1435*weightB+J1435*weightC+K1435*weightD+L1435*weightE</f>
        <v/>
      </c>
    </row>
    <row r="1436" spans="1:13">
      <c r="A1436">
        <f>RANK(M1436,M:M)</f>
        <v/>
      </c>
      <c r="C1436">
        <f>SUMIFS('Input - target event report'!H:H,'Input - target event report'!L:L,B1436,'Input - target event report'!D:D, "Private Investment")</f>
        <v/>
      </c>
      <c r="D1436">
        <f>IF(E1436&lt;2, "N/A", (MAXIFS('Input - target event report'!E:E,'Input - target event report'!L:L,B:B,'Input - target event report'!D:D,"Private Investment")-MINIFS('Input - target event report'!E:E,'Input - target event report'!L:L,B:B,'Input - target event report'!D:D,"Private Investment"))/(E1436-1))</f>
        <v/>
      </c>
      <c r="E1436">
        <f>COUNTIFS('Input - target event report'!L:L,B1436,'Input - target event report'!D:D, "Private Investment")</f>
        <v/>
      </c>
      <c r="F1436">
        <f>AVERAGEIF(INDEX('Input - companies list'!$A:$BG, 0, MATCH("Clusters 0",'Input - companies list'!$A$1:$BG$1, 0)),'Output - Cluster ranking'!B1436,INDEX('Input - companies list'!$A:$BG, 0, MATCH("Flow",'Input - companies list'!$A$1:$BG$1, 0)))</f>
        <v/>
      </c>
      <c r="G1436">
        <f>AVERAGEIF(INDEX('Input - companies list'!$A:$BG, 0, MATCH("Clusters 0",'Input - companies list'!$A$1:$BG$1, 0)),'Output - Cluster ranking'!B1436,INDEX('Input - companies list'!$A:$BG, 0, MATCH("Inter-Cluster Connectivity",'Input - companies list'!$A$1:$BG$1, 0)))</f>
        <v/>
      </c>
      <c r="H1436">
        <f>IFERROR(PERCENTRANK(C:C,C1436),0)</f>
        <v/>
      </c>
      <c r="I1436">
        <f>IFERROR(1 - PERCENTRANK(D:D,D1436),0)</f>
        <v/>
      </c>
      <c r="J1436">
        <f>IFERROR(PERCENTRANK(E:E,E1436),0)</f>
        <v/>
      </c>
      <c r="K1436">
        <f>IFERROR(1 - PERCENTRANK(F:F,F1436),0)</f>
        <v/>
      </c>
      <c r="L1436">
        <f>IFERROR(PERCENTRANK(G:G,G1436),0)</f>
        <v/>
      </c>
      <c r="M1436">
        <f>H1436*weightA+I1436*weightB+J1436*weightC+K1436*weightD+L1436*weightE</f>
        <v/>
      </c>
    </row>
    <row r="1437" spans="1:13">
      <c r="A1437">
        <f>RANK(M1437,M:M)</f>
        <v/>
      </c>
      <c r="C1437">
        <f>SUMIFS('Input - target event report'!H:H,'Input - target event report'!L:L,B1437,'Input - target event report'!D:D, "Private Investment")</f>
        <v/>
      </c>
      <c r="D1437">
        <f>IF(E1437&lt;2, "N/A", (MAXIFS('Input - target event report'!E:E,'Input - target event report'!L:L,B:B,'Input - target event report'!D:D,"Private Investment")-MINIFS('Input - target event report'!E:E,'Input - target event report'!L:L,B:B,'Input - target event report'!D:D,"Private Investment"))/(E1437-1))</f>
        <v/>
      </c>
      <c r="E1437">
        <f>COUNTIFS('Input - target event report'!L:L,B1437,'Input - target event report'!D:D, "Private Investment")</f>
        <v/>
      </c>
      <c r="F1437">
        <f>AVERAGEIF(INDEX('Input - companies list'!$A:$BG, 0, MATCH("Clusters 0",'Input - companies list'!$A$1:$BG$1, 0)),'Output - Cluster ranking'!B1437,INDEX('Input - companies list'!$A:$BG, 0, MATCH("Flow",'Input - companies list'!$A$1:$BG$1, 0)))</f>
        <v/>
      </c>
      <c r="G1437">
        <f>AVERAGEIF(INDEX('Input - companies list'!$A:$BG, 0, MATCH("Clusters 0",'Input - companies list'!$A$1:$BG$1, 0)),'Output - Cluster ranking'!B1437,INDEX('Input - companies list'!$A:$BG, 0, MATCH("Inter-Cluster Connectivity",'Input - companies list'!$A$1:$BG$1, 0)))</f>
        <v/>
      </c>
      <c r="H1437">
        <f>IFERROR(PERCENTRANK(C:C,C1437),0)</f>
        <v/>
      </c>
      <c r="I1437">
        <f>IFERROR(1 - PERCENTRANK(D:D,D1437),0)</f>
        <v/>
      </c>
      <c r="J1437">
        <f>IFERROR(PERCENTRANK(E:E,E1437),0)</f>
        <v/>
      </c>
      <c r="K1437">
        <f>IFERROR(1 - PERCENTRANK(F:F,F1437),0)</f>
        <v/>
      </c>
      <c r="L1437">
        <f>IFERROR(PERCENTRANK(G:G,G1437),0)</f>
        <v/>
      </c>
      <c r="M1437">
        <f>H1437*weightA+I1437*weightB+J1437*weightC+K1437*weightD+L1437*weightE</f>
        <v/>
      </c>
    </row>
    <row r="1438" spans="1:13">
      <c r="A1438">
        <f>RANK(M1438,M:M)</f>
        <v/>
      </c>
      <c r="C1438">
        <f>SUMIFS('Input - target event report'!H:H,'Input - target event report'!L:L,B1438,'Input - target event report'!D:D, "Private Investment")</f>
        <v/>
      </c>
      <c r="D1438">
        <f>IF(E1438&lt;2, "N/A", (MAXIFS('Input - target event report'!E:E,'Input - target event report'!L:L,B:B,'Input - target event report'!D:D,"Private Investment")-MINIFS('Input - target event report'!E:E,'Input - target event report'!L:L,B:B,'Input - target event report'!D:D,"Private Investment"))/(E1438-1))</f>
        <v/>
      </c>
      <c r="E1438">
        <f>COUNTIFS('Input - target event report'!L:L,B1438,'Input - target event report'!D:D, "Private Investment")</f>
        <v/>
      </c>
      <c r="F1438">
        <f>AVERAGEIF(INDEX('Input - companies list'!$A:$BG, 0, MATCH("Clusters 0",'Input - companies list'!$A$1:$BG$1, 0)),'Output - Cluster ranking'!B1438,INDEX('Input - companies list'!$A:$BG, 0, MATCH("Flow",'Input - companies list'!$A$1:$BG$1, 0)))</f>
        <v/>
      </c>
      <c r="G1438">
        <f>AVERAGEIF(INDEX('Input - companies list'!$A:$BG, 0, MATCH("Clusters 0",'Input - companies list'!$A$1:$BG$1, 0)),'Output - Cluster ranking'!B1438,INDEX('Input - companies list'!$A:$BG, 0, MATCH("Inter-Cluster Connectivity",'Input - companies list'!$A$1:$BG$1, 0)))</f>
        <v/>
      </c>
      <c r="H1438">
        <f>IFERROR(PERCENTRANK(C:C,C1438),0)</f>
        <v/>
      </c>
      <c r="I1438">
        <f>IFERROR(1 - PERCENTRANK(D:D,D1438),0)</f>
        <v/>
      </c>
      <c r="J1438">
        <f>IFERROR(PERCENTRANK(E:E,E1438),0)</f>
        <v/>
      </c>
      <c r="K1438">
        <f>IFERROR(1 - PERCENTRANK(F:F,F1438),0)</f>
        <v/>
      </c>
      <c r="L1438">
        <f>IFERROR(PERCENTRANK(G:G,G1438),0)</f>
        <v/>
      </c>
      <c r="M1438">
        <f>H1438*weightA+I1438*weightB+J1438*weightC+K1438*weightD+L1438*weightE</f>
        <v/>
      </c>
    </row>
    <row r="1439" spans="1:13">
      <c r="A1439">
        <f>RANK(M1439,M:M)</f>
        <v/>
      </c>
      <c r="C1439">
        <f>SUMIFS('Input - target event report'!H:H,'Input - target event report'!L:L,B1439,'Input - target event report'!D:D, "Private Investment")</f>
        <v/>
      </c>
      <c r="D1439">
        <f>IF(E1439&lt;2, "N/A", (MAXIFS('Input - target event report'!E:E,'Input - target event report'!L:L,B:B,'Input - target event report'!D:D,"Private Investment")-MINIFS('Input - target event report'!E:E,'Input - target event report'!L:L,B:B,'Input - target event report'!D:D,"Private Investment"))/(E1439-1))</f>
        <v/>
      </c>
      <c r="E1439">
        <f>COUNTIFS('Input - target event report'!L:L,B1439,'Input - target event report'!D:D, "Private Investment")</f>
        <v/>
      </c>
      <c r="F1439">
        <f>AVERAGEIF(INDEX('Input - companies list'!$A:$BG, 0, MATCH("Clusters 0",'Input - companies list'!$A$1:$BG$1, 0)),'Output - Cluster ranking'!B1439,INDEX('Input - companies list'!$A:$BG, 0, MATCH("Flow",'Input - companies list'!$A$1:$BG$1, 0)))</f>
        <v/>
      </c>
      <c r="G1439">
        <f>AVERAGEIF(INDEX('Input - companies list'!$A:$BG, 0, MATCH("Clusters 0",'Input - companies list'!$A$1:$BG$1, 0)),'Output - Cluster ranking'!B1439,INDEX('Input - companies list'!$A:$BG, 0, MATCH("Inter-Cluster Connectivity",'Input - companies list'!$A$1:$BG$1, 0)))</f>
        <v/>
      </c>
      <c r="H1439">
        <f>IFERROR(PERCENTRANK(C:C,C1439),0)</f>
        <v/>
      </c>
      <c r="I1439">
        <f>IFERROR(1 - PERCENTRANK(D:D,D1439),0)</f>
        <v/>
      </c>
      <c r="J1439">
        <f>IFERROR(PERCENTRANK(E:E,E1439),0)</f>
        <v/>
      </c>
      <c r="K1439">
        <f>IFERROR(1 - PERCENTRANK(F:F,F1439),0)</f>
        <v/>
      </c>
      <c r="L1439">
        <f>IFERROR(PERCENTRANK(G:G,G1439),0)</f>
        <v/>
      </c>
      <c r="M1439">
        <f>H1439*weightA+I1439*weightB+J1439*weightC+K1439*weightD+L1439*weightE</f>
        <v/>
      </c>
    </row>
    <row r="1440" spans="1:13">
      <c r="A1440">
        <f>RANK(M1440,M:M)</f>
        <v/>
      </c>
      <c r="C1440">
        <f>SUMIFS('Input - target event report'!H:H,'Input - target event report'!L:L,B1440,'Input - target event report'!D:D, "Private Investment")</f>
        <v/>
      </c>
      <c r="D1440">
        <f>IF(E1440&lt;2, "N/A", (MAXIFS('Input - target event report'!E:E,'Input - target event report'!L:L,B:B,'Input - target event report'!D:D,"Private Investment")-MINIFS('Input - target event report'!E:E,'Input - target event report'!L:L,B:B,'Input - target event report'!D:D,"Private Investment"))/(E1440-1))</f>
        <v/>
      </c>
      <c r="E1440">
        <f>COUNTIFS('Input - target event report'!L:L,B1440,'Input - target event report'!D:D, "Private Investment")</f>
        <v/>
      </c>
      <c r="F1440">
        <f>AVERAGEIF(INDEX('Input - companies list'!$A:$BG, 0, MATCH("Clusters 0",'Input - companies list'!$A$1:$BG$1, 0)),'Output - Cluster ranking'!B1440,INDEX('Input - companies list'!$A:$BG, 0, MATCH("Flow",'Input - companies list'!$A$1:$BG$1, 0)))</f>
        <v/>
      </c>
      <c r="G1440">
        <f>AVERAGEIF(INDEX('Input - companies list'!$A:$BG, 0, MATCH("Clusters 0",'Input - companies list'!$A$1:$BG$1, 0)),'Output - Cluster ranking'!B1440,INDEX('Input - companies list'!$A:$BG, 0, MATCH("Inter-Cluster Connectivity",'Input - companies list'!$A$1:$BG$1, 0)))</f>
        <v/>
      </c>
      <c r="H1440">
        <f>IFERROR(PERCENTRANK(C:C,C1440),0)</f>
        <v/>
      </c>
      <c r="I1440">
        <f>IFERROR(1 - PERCENTRANK(D:D,D1440),0)</f>
        <v/>
      </c>
      <c r="J1440">
        <f>IFERROR(PERCENTRANK(E:E,E1440),0)</f>
        <v/>
      </c>
      <c r="K1440">
        <f>IFERROR(1 - PERCENTRANK(F:F,F1440),0)</f>
        <v/>
      </c>
      <c r="L1440">
        <f>IFERROR(PERCENTRANK(G:G,G1440),0)</f>
        <v/>
      </c>
      <c r="M1440">
        <f>H1440*weightA+I1440*weightB+J1440*weightC+K1440*weightD+L1440*weightE</f>
        <v/>
      </c>
    </row>
    <row r="1441" spans="1:13">
      <c r="A1441">
        <f>RANK(M1441,M:M)</f>
        <v/>
      </c>
      <c r="C1441">
        <f>SUMIFS('Input - target event report'!H:H,'Input - target event report'!L:L,B1441,'Input - target event report'!D:D, "Private Investment")</f>
        <v/>
      </c>
      <c r="D1441">
        <f>IF(E1441&lt;2, "N/A", (MAXIFS('Input - target event report'!E:E,'Input - target event report'!L:L,B:B,'Input - target event report'!D:D,"Private Investment")-MINIFS('Input - target event report'!E:E,'Input - target event report'!L:L,B:B,'Input - target event report'!D:D,"Private Investment"))/(E1441-1))</f>
        <v/>
      </c>
      <c r="E1441">
        <f>COUNTIFS('Input - target event report'!L:L,B1441,'Input - target event report'!D:D, "Private Investment")</f>
        <v/>
      </c>
      <c r="F1441">
        <f>AVERAGEIF(INDEX('Input - companies list'!$A:$BG, 0, MATCH("Clusters 0",'Input - companies list'!$A$1:$BG$1, 0)),'Output - Cluster ranking'!B1441,INDEX('Input - companies list'!$A:$BG, 0, MATCH("Flow",'Input - companies list'!$A$1:$BG$1, 0)))</f>
        <v/>
      </c>
      <c r="G1441">
        <f>AVERAGEIF(INDEX('Input - companies list'!$A:$BG, 0, MATCH("Clusters 0",'Input - companies list'!$A$1:$BG$1, 0)),'Output - Cluster ranking'!B1441,INDEX('Input - companies list'!$A:$BG, 0, MATCH("Inter-Cluster Connectivity",'Input - companies list'!$A$1:$BG$1, 0)))</f>
        <v/>
      </c>
      <c r="H1441">
        <f>IFERROR(PERCENTRANK(C:C,C1441),0)</f>
        <v/>
      </c>
      <c r="I1441">
        <f>IFERROR(1 - PERCENTRANK(D:D,D1441),0)</f>
        <v/>
      </c>
      <c r="J1441">
        <f>IFERROR(PERCENTRANK(E:E,E1441),0)</f>
        <v/>
      </c>
      <c r="K1441">
        <f>IFERROR(1 - PERCENTRANK(F:F,F1441),0)</f>
        <v/>
      </c>
      <c r="L1441">
        <f>IFERROR(PERCENTRANK(G:G,G1441),0)</f>
        <v/>
      </c>
      <c r="M1441">
        <f>H1441*weightA+I1441*weightB+J1441*weightC+K1441*weightD+L1441*weightE</f>
        <v/>
      </c>
    </row>
    <row r="1442" spans="1:13">
      <c r="A1442">
        <f>RANK(M1442,M:M)</f>
        <v/>
      </c>
      <c r="C1442">
        <f>SUMIFS('Input - target event report'!H:H,'Input - target event report'!L:L,B1442,'Input - target event report'!D:D, "Private Investment")</f>
        <v/>
      </c>
      <c r="D1442">
        <f>IF(E1442&lt;2, "N/A", (MAXIFS('Input - target event report'!E:E,'Input - target event report'!L:L,B:B,'Input - target event report'!D:D,"Private Investment")-MINIFS('Input - target event report'!E:E,'Input - target event report'!L:L,B:B,'Input - target event report'!D:D,"Private Investment"))/(E1442-1))</f>
        <v/>
      </c>
      <c r="E1442">
        <f>COUNTIFS('Input - target event report'!L:L,B1442,'Input - target event report'!D:D, "Private Investment")</f>
        <v/>
      </c>
      <c r="F1442">
        <f>AVERAGEIF(INDEX('Input - companies list'!$A:$BG, 0, MATCH("Clusters 0",'Input - companies list'!$A$1:$BG$1, 0)),'Output - Cluster ranking'!B1442,INDEX('Input - companies list'!$A:$BG, 0, MATCH("Flow",'Input - companies list'!$A$1:$BG$1, 0)))</f>
        <v/>
      </c>
      <c r="G1442">
        <f>AVERAGEIF(INDEX('Input - companies list'!$A:$BG, 0, MATCH("Clusters 0",'Input - companies list'!$A$1:$BG$1, 0)),'Output - Cluster ranking'!B1442,INDEX('Input - companies list'!$A:$BG, 0, MATCH("Inter-Cluster Connectivity",'Input - companies list'!$A$1:$BG$1, 0)))</f>
        <v/>
      </c>
      <c r="H1442">
        <f>IFERROR(PERCENTRANK(C:C,C1442),0)</f>
        <v/>
      </c>
      <c r="I1442">
        <f>IFERROR(1 - PERCENTRANK(D:D,D1442),0)</f>
        <v/>
      </c>
      <c r="J1442">
        <f>IFERROR(PERCENTRANK(E:E,E1442),0)</f>
        <v/>
      </c>
      <c r="K1442">
        <f>IFERROR(1 - PERCENTRANK(F:F,F1442),0)</f>
        <v/>
      </c>
      <c r="L1442">
        <f>IFERROR(PERCENTRANK(G:G,G1442),0)</f>
        <v/>
      </c>
      <c r="M1442">
        <f>H1442*weightA+I1442*weightB+J1442*weightC+K1442*weightD+L1442*weightE</f>
        <v/>
      </c>
    </row>
    <row r="1443" spans="1:13">
      <c r="A1443">
        <f>RANK(M1443,M:M)</f>
        <v/>
      </c>
      <c r="C1443">
        <f>SUMIFS('Input - target event report'!H:H,'Input - target event report'!L:L,B1443,'Input - target event report'!D:D, "Private Investment")</f>
        <v/>
      </c>
      <c r="D1443">
        <f>IF(E1443&lt;2, "N/A", (MAXIFS('Input - target event report'!E:E,'Input - target event report'!L:L,B:B,'Input - target event report'!D:D,"Private Investment")-MINIFS('Input - target event report'!E:E,'Input - target event report'!L:L,B:B,'Input - target event report'!D:D,"Private Investment"))/(E1443-1))</f>
        <v/>
      </c>
      <c r="E1443">
        <f>COUNTIFS('Input - target event report'!L:L,B1443,'Input - target event report'!D:D, "Private Investment")</f>
        <v/>
      </c>
      <c r="F1443">
        <f>AVERAGEIF(INDEX('Input - companies list'!$A:$BG, 0, MATCH("Clusters 0",'Input - companies list'!$A$1:$BG$1, 0)),'Output - Cluster ranking'!B1443,INDEX('Input - companies list'!$A:$BG, 0, MATCH("Flow",'Input - companies list'!$A$1:$BG$1, 0)))</f>
        <v/>
      </c>
      <c r="G1443">
        <f>AVERAGEIF(INDEX('Input - companies list'!$A:$BG, 0, MATCH("Clusters 0",'Input - companies list'!$A$1:$BG$1, 0)),'Output - Cluster ranking'!B1443,INDEX('Input - companies list'!$A:$BG, 0, MATCH("Inter-Cluster Connectivity",'Input - companies list'!$A$1:$BG$1, 0)))</f>
        <v/>
      </c>
      <c r="H1443">
        <f>IFERROR(PERCENTRANK(C:C,C1443),0)</f>
        <v/>
      </c>
      <c r="I1443">
        <f>IFERROR(1 - PERCENTRANK(D:D,D1443),0)</f>
        <v/>
      </c>
      <c r="J1443">
        <f>IFERROR(PERCENTRANK(E:E,E1443),0)</f>
        <v/>
      </c>
      <c r="K1443">
        <f>IFERROR(1 - PERCENTRANK(F:F,F1443),0)</f>
        <v/>
      </c>
      <c r="L1443">
        <f>IFERROR(PERCENTRANK(G:G,G1443),0)</f>
        <v/>
      </c>
      <c r="M1443">
        <f>H1443*weightA+I1443*weightB+J1443*weightC+K1443*weightD+L1443*weightE</f>
        <v/>
      </c>
    </row>
    <row r="1444" spans="1:13">
      <c r="A1444">
        <f>RANK(M1444,M:M)</f>
        <v/>
      </c>
      <c r="C1444">
        <f>SUMIFS('Input - target event report'!H:H,'Input - target event report'!L:L,B1444,'Input - target event report'!D:D, "Private Investment")</f>
        <v/>
      </c>
      <c r="D1444">
        <f>IF(E1444&lt;2, "N/A", (MAXIFS('Input - target event report'!E:E,'Input - target event report'!L:L,B:B,'Input - target event report'!D:D,"Private Investment")-MINIFS('Input - target event report'!E:E,'Input - target event report'!L:L,B:B,'Input - target event report'!D:D,"Private Investment"))/(E1444-1))</f>
        <v/>
      </c>
      <c r="E1444">
        <f>COUNTIFS('Input - target event report'!L:L,B1444,'Input - target event report'!D:D, "Private Investment")</f>
        <v/>
      </c>
      <c r="F1444">
        <f>AVERAGEIF(INDEX('Input - companies list'!$A:$BG, 0, MATCH("Clusters 0",'Input - companies list'!$A$1:$BG$1, 0)),'Output - Cluster ranking'!B1444,INDEX('Input - companies list'!$A:$BG, 0, MATCH("Flow",'Input - companies list'!$A$1:$BG$1, 0)))</f>
        <v/>
      </c>
      <c r="G1444">
        <f>AVERAGEIF(INDEX('Input - companies list'!$A:$BG, 0, MATCH("Clusters 0",'Input - companies list'!$A$1:$BG$1, 0)),'Output - Cluster ranking'!B1444,INDEX('Input - companies list'!$A:$BG, 0, MATCH("Inter-Cluster Connectivity",'Input - companies list'!$A$1:$BG$1, 0)))</f>
        <v/>
      </c>
      <c r="H1444">
        <f>IFERROR(PERCENTRANK(C:C,C1444),0)</f>
        <v/>
      </c>
      <c r="I1444">
        <f>IFERROR(1 - PERCENTRANK(D:D,D1444),0)</f>
        <v/>
      </c>
      <c r="J1444">
        <f>IFERROR(PERCENTRANK(E:E,E1444),0)</f>
        <v/>
      </c>
      <c r="K1444">
        <f>IFERROR(1 - PERCENTRANK(F:F,F1444),0)</f>
        <v/>
      </c>
      <c r="L1444">
        <f>IFERROR(PERCENTRANK(G:G,G1444),0)</f>
        <v/>
      </c>
      <c r="M1444">
        <f>H1444*weightA+I1444*weightB+J1444*weightC+K1444*weightD+L1444*weightE</f>
        <v/>
      </c>
    </row>
    <row r="1445" spans="1:13">
      <c r="A1445">
        <f>RANK(M1445,M:M)</f>
        <v/>
      </c>
      <c r="C1445">
        <f>SUMIFS('Input - target event report'!H:H,'Input - target event report'!L:L,B1445,'Input - target event report'!D:D, "Private Investment")</f>
        <v/>
      </c>
      <c r="D1445">
        <f>IF(E1445&lt;2, "N/A", (MAXIFS('Input - target event report'!E:E,'Input - target event report'!L:L,B:B,'Input - target event report'!D:D,"Private Investment")-MINIFS('Input - target event report'!E:E,'Input - target event report'!L:L,B:B,'Input - target event report'!D:D,"Private Investment"))/(E1445-1))</f>
        <v/>
      </c>
      <c r="E1445">
        <f>COUNTIFS('Input - target event report'!L:L,B1445,'Input - target event report'!D:D, "Private Investment")</f>
        <v/>
      </c>
      <c r="F1445">
        <f>AVERAGEIF(INDEX('Input - companies list'!$A:$BG, 0, MATCH("Clusters 0",'Input - companies list'!$A$1:$BG$1, 0)),'Output - Cluster ranking'!B1445,INDEX('Input - companies list'!$A:$BG, 0, MATCH("Flow",'Input - companies list'!$A$1:$BG$1, 0)))</f>
        <v/>
      </c>
      <c r="G1445">
        <f>AVERAGEIF(INDEX('Input - companies list'!$A:$BG, 0, MATCH("Clusters 0",'Input - companies list'!$A$1:$BG$1, 0)),'Output - Cluster ranking'!B1445,INDEX('Input - companies list'!$A:$BG, 0, MATCH("Inter-Cluster Connectivity",'Input - companies list'!$A$1:$BG$1, 0)))</f>
        <v/>
      </c>
      <c r="H1445">
        <f>IFERROR(PERCENTRANK(C:C,C1445),0)</f>
        <v/>
      </c>
      <c r="I1445">
        <f>IFERROR(1 - PERCENTRANK(D:D,D1445),0)</f>
        <v/>
      </c>
      <c r="J1445">
        <f>IFERROR(PERCENTRANK(E:E,E1445),0)</f>
        <v/>
      </c>
      <c r="K1445">
        <f>IFERROR(1 - PERCENTRANK(F:F,F1445),0)</f>
        <v/>
      </c>
      <c r="L1445">
        <f>IFERROR(PERCENTRANK(G:G,G1445),0)</f>
        <v/>
      </c>
      <c r="M1445">
        <f>H1445*weightA+I1445*weightB+J1445*weightC+K1445*weightD+L1445*weightE</f>
        <v/>
      </c>
    </row>
    <row r="1446" spans="1:13">
      <c r="A1446">
        <f>RANK(M1446,M:M)</f>
        <v/>
      </c>
      <c r="C1446">
        <f>SUMIFS('Input - target event report'!H:H,'Input - target event report'!L:L,B1446,'Input - target event report'!D:D, "Private Investment")</f>
        <v/>
      </c>
      <c r="D1446">
        <f>IF(E1446&lt;2, "N/A", (MAXIFS('Input - target event report'!E:E,'Input - target event report'!L:L,B:B,'Input - target event report'!D:D,"Private Investment")-MINIFS('Input - target event report'!E:E,'Input - target event report'!L:L,B:B,'Input - target event report'!D:D,"Private Investment"))/(E1446-1))</f>
        <v/>
      </c>
      <c r="E1446">
        <f>COUNTIFS('Input - target event report'!L:L,B1446,'Input - target event report'!D:D, "Private Investment")</f>
        <v/>
      </c>
      <c r="F1446">
        <f>AVERAGEIF(INDEX('Input - companies list'!$A:$BG, 0, MATCH("Clusters 0",'Input - companies list'!$A$1:$BG$1, 0)),'Output - Cluster ranking'!B1446,INDEX('Input - companies list'!$A:$BG, 0, MATCH("Flow",'Input - companies list'!$A$1:$BG$1, 0)))</f>
        <v/>
      </c>
      <c r="G1446">
        <f>AVERAGEIF(INDEX('Input - companies list'!$A:$BG, 0, MATCH("Clusters 0",'Input - companies list'!$A$1:$BG$1, 0)),'Output - Cluster ranking'!B1446,INDEX('Input - companies list'!$A:$BG, 0, MATCH("Inter-Cluster Connectivity",'Input - companies list'!$A$1:$BG$1, 0)))</f>
        <v/>
      </c>
      <c r="H1446">
        <f>IFERROR(PERCENTRANK(C:C,C1446),0)</f>
        <v/>
      </c>
      <c r="I1446">
        <f>IFERROR(1 - PERCENTRANK(D:D,D1446),0)</f>
        <v/>
      </c>
      <c r="J1446">
        <f>IFERROR(PERCENTRANK(E:E,E1446),0)</f>
        <v/>
      </c>
      <c r="K1446">
        <f>IFERROR(1 - PERCENTRANK(F:F,F1446),0)</f>
        <v/>
      </c>
      <c r="L1446">
        <f>IFERROR(PERCENTRANK(G:G,G1446),0)</f>
        <v/>
      </c>
      <c r="M1446">
        <f>H1446*weightA+I1446*weightB+J1446*weightC+K1446*weightD+L1446*weightE</f>
        <v/>
      </c>
    </row>
    <row r="1447" spans="1:13">
      <c r="A1447">
        <f>RANK(M1447,M:M)</f>
        <v/>
      </c>
      <c r="C1447">
        <f>SUMIFS('Input - target event report'!H:H,'Input - target event report'!L:L,B1447,'Input - target event report'!D:D, "Private Investment")</f>
        <v/>
      </c>
      <c r="D1447">
        <f>IF(E1447&lt;2, "N/A", (MAXIFS('Input - target event report'!E:E,'Input - target event report'!L:L,B:B,'Input - target event report'!D:D,"Private Investment")-MINIFS('Input - target event report'!E:E,'Input - target event report'!L:L,B:B,'Input - target event report'!D:D,"Private Investment"))/(E1447-1))</f>
        <v/>
      </c>
      <c r="E1447">
        <f>COUNTIFS('Input - target event report'!L:L,B1447,'Input - target event report'!D:D, "Private Investment")</f>
        <v/>
      </c>
      <c r="F1447">
        <f>AVERAGEIF(INDEX('Input - companies list'!$A:$BG, 0, MATCH("Clusters 0",'Input - companies list'!$A$1:$BG$1, 0)),'Output - Cluster ranking'!B1447,INDEX('Input - companies list'!$A:$BG, 0, MATCH("Flow",'Input - companies list'!$A$1:$BG$1, 0)))</f>
        <v/>
      </c>
      <c r="G1447">
        <f>AVERAGEIF(INDEX('Input - companies list'!$A:$BG, 0, MATCH("Clusters 0",'Input - companies list'!$A$1:$BG$1, 0)),'Output - Cluster ranking'!B1447,INDEX('Input - companies list'!$A:$BG, 0, MATCH("Inter-Cluster Connectivity",'Input - companies list'!$A$1:$BG$1, 0)))</f>
        <v/>
      </c>
      <c r="H1447">
        <f>IFERROR(PERCENTRANK(C:C,C1447),0)</f>
        <v/>
      </c>
      <c r="I1447">
        <f>IFERROR(1 - PERCENTRANK(D:D,D1447),0)</f>
        <v/>
      </c>
      <c r="J1447">
        <f>IFERROR(PERCENTRANK(E:E,E1447),0)</f>
        <v/>
      </c>
      <c r="K1447">
        <f>IFERROR(1 - PERCENTRANK(F:F,F1447),0)</f>
        <v/>
      </c>
      <c r="L1447">
        <f>IFERROR(PERCENTRANK(G:G,G1447),0)</f>
        <v/>
      </c>
      <c r="M1447">
        <f>H1447*weightA+I1447*weightB+J1447*weightC+K1447*weightD+L1447*weightE</f>
        <v/>
      </c>
    </row>
    <row r="1448" spans="1:13">
      <c r="A1448">
        <f>RANK(M1448,M:M)</f>
        <v/>
      </c>
      <c r="C1448">
        <f>SUMIFS('Input - target event report'!H:H,'Input - target event report'!L:L,B1448,'Input - target event report'!D:D, "Private Investment")</f>
        <v/>
      </c>
      <c r="D1448">
        <f>IF(E1448&lt;2, "N/A", (MAXIFS('Input - target event report'!E:E,'Input - target event report'!L:L,B:B,'Input - target event report'!D:D,"Private Investment")-MINIFS('Input - target event report'!E:E,'Input - target event report'!L:L,B:B,'Input - target event report'!D:D,"Private Investment"))/(E1448-1))</f>
        <v/>
      </c>
      <c r="E1448">
        <f>COUNTIFS('Input - target event report'!L:L,B1448,'Input - target event report'!D:D, "Private Investment")</f>
        <v/>
      </c>
      <c r="F1448">
        <f>AVERAGEIF(INDEX('Input - companies list'!$A:$BG, 0, MATCH("Clusters 0",'Input - companies list'!$A$1:$BG$1, 0)),'Output - Cluster ranking'!B1448,INDEX('Input - companies list'!$A:$BG, 0, MATCH("Flow",'Input - companies list'!$A$1:$BG$1, 0)))</f>
        <v/>
      </c>
      <c r="G1448">
        <f>AVERAGEIF(INDEX('Input - companies list'!$A:$BG, 0, MATCH("Clusters 0",'Input - companies list'!$A$1:$BG$1, 0)),'Output - Cluster ranking'!B1448,INDEX('Input - companies list'!$A:$BG, 0, MATCH("Inter-Cluster Connectivity",'Input - companies list'!$A$1:$BG$1, 0)))</f>
        <v/>
      </c>
      <c r="H1448">
        <f>IFERROR(PERCENTRANK(C:C,C1448),0)</f>
        <v/>
      </c>
      <c r="I1448">
        <f>IFERROR(1 - PERCENTRANK(D:D,D1448),0)</f>
        <v/>
      </c>
      <c r="J1448">
        <f>IFERROR(PERCENTRANK(E:E,E1448),0)</f>
        <v/>
      </c>
      <c r="K1448">
        <f>IFERROR(1 - PERCENTRANK(F:F,F1448),0)</f>
        <v/>
      </c>
      <c r="L1448">
        <f>IFERROR(PERCENTRANK(G:G,G1448),0)</f>
        <v/>
      </c>
      <c r="M1448">
        <f>H1448*weightA+I1448*weightB+J1448*weightC+K1448*weightD+L1448*weightE</f>
        <v/>
      </c>
    </row>
    <row r="1449" spans="1:13">
      <c r="A1449">
        <f>RANK(M1449,M:M)</f>
        <v/>
      </c>
      <c r="C1449">
        <f>SUMIFS('Input - target event report'!H:H,'Input - target event report'!L:L,B1449,'Input - target event report'!D:D, "Private Investment")</f>
        <v/>
      </c>
      <c r="D1449">
        <f>IF(E1449&lt;2, "N/A", (MAXIFS('Input - target event report'!E:E,'Input - target event report'!L:L,B:B,'Input - target event report'!D:D,"Private Investment")-MINIFS('Input - target event report'!E:E,'Input - target event report'!L:L,B:B,'Input - target event report'!D:D,"Private Investment"))/(E1449-1))</f>
        <v/>
      </c>
      <c r="E1449">
        <f>COUNTIFS('Input - target event report'!L:L,B1449,'Input - target event report'!D:D, "Private Investment")</f>
        <v/>
      </c>
      <c r="F1449">
        <f>AVERAGEIF(INDEX('Input - companies list'!$A:$BG, 0, MATCH("Clusters 0",'Input - companies list'!$A$1:$BG$1, 0)),'Output - Cluster ranking'!B1449,INDEX('Input - companies list'!$A:$BG, 0, MATCH("Flow",'Input - companies list'!$A$1:$BG$1, 0)))</f>
        <v/>
      </c>
      <c r="G1449">
        <f>AVERAGEIF(INDEX('Input - companies list'!$A:$BG, 0, MATCH("Clusters 0",'Input - companies list'!$A$1:$BG$1, 0)),'Output - Cluster ranking'!B1449,INDEX('Input - companies list'!$A:$BG, 0, MATCH("Inter-Cluster Connectivity",'Input - companies list'!$A$1:$BG$1, 0)))</f>
        <v/>
      </c>
      <c r="H1449">
        <f>IFERROR(PERCENTRANK(C:C,C1449),0)</f>
        <v/>
      </c>
      <c r="I1449">
        <f>IFERROR(1 - PERCENTRANK(D:D,D1449),0)</f>
        <v/>
      </c>
      <c r="J1449">
        <f>IFERROR(PERCENTRANK(E:E,E1449),0)</f>
        <v/>
      </c>
      <c r="K1449">
        <f>IFERROR(1 - PERCENTRANK(F:F,F1449),0)</f>
        <v/>
      </c>
      <c r="L1449">
        <f>IFERROR(PERCENTRANK(G:G,G1449),0)</f>
        <v/>
      </c>
      <c r="M1449">
        <f>H1449*weightA+I1449*weightB+J1449*weightC+K1449*weightD+L1449*weightE</f>
        <v/>
      </c>
    </row>
    <row r="1450" spans="1:13">
      <c r="A1450">
        <f>RANK(M1450,M:M)</f>
        <v/>
      </c>
      <c r="C1450">
        <f>SUMIFS('Input - target event report'!H:H,'Input - target event report'!L:L,B1450,'Input - target event report'!D:D, "Private Investment")</f>
        <v/>
      </c>
      <c r="D1450">
        <f>IF(E1450&lt;2, "N/A", (MAXIFS('Input - target event report'!E:E,'Input - target event report'!L:L,B:B,'Input - target event report'!D:D,"Private Investment")-MINIFS('Input - target event report'!E:E,'Input - target event report'!L:L,B:B,'Input - target event report'!D:D,"Private Investment"))/(E1450-1))</f>
        <v/>
      </c>
      <c r="E1450">
        <f>COUNTIFS('Input - target event report'!L:L,B1450,'Input - target event report'!D:D, "Private Investment")</f>
        <v/>
      </c>
      <c r="F1450">
        <f>AVERAGEIF(INDEX('Input - companies list'!$A:$BG, 0, MATCH("Clusters 0",'Input - companies list'!$A$1:$BG$1, 0)),'Output - Cluster ranking'!B1450,INDEX('Input - companies list'!$A:$BG, 0, MATCH("Flow",'Input - companies list'!$A$1:$BG$1, 0)))</f>
        <v/>
      </c>
      <c r="G1450">
        <f>AVERAGEIF(INDEX('Input - companies list'!$A:$BG, 0, MATCH("Clusters 0",'Input - companies list'!$A$1:$BG$1, 0)),'Output - Cluster ranking'!B1450,INDEX('Input - companies list'!$A:$BG, 0, MATCH("Inter-Cluster Connectivity",'Input - companies list'!$A$1:$BG$1, 0)))</f>
        <v/>
      </c>
      <c r="H1450">
        <f>IFERROR(PERCENTRANK(C:C,C1450),0)</f>
        <v/>
      </c>
      <c r="I1450">
        <f>IFERROR(1 - PERCENTRANK(D:D,D1450),0)</f>
        <v/>
      </c>
      <c r="J1450">
        <f>IFERROR(PERCENTRANK(E:E,E1450),0)</f>
        <v/>
      </c>
      <c r="K1450">
        <f>IFERROR(1 - PERCENTRANK(F:F,F1450),0)</f>
        <v/>
      </c>
      <c r="L1450">
        <f>IFERROR(PERCENTRANK(G:G,G1450),0)</f>
        <v/>
      </c>
      <c r="M1450">
        <f>H1450*weightA+I1450*weightB+J1450*weightC+K1450*weightD+L1450*weightE</f>
        <v/>
      </c>
    </row>
    <row r="1451" spans="1:13">
      <c r="A1451">
        <f>RANK(M1451,M:M)</f>
        <v/>
      </c>
      <c r="C1451">
        <f>SUMIFS('Input - target event report'!H:H,'Input - target event report'!L:L,B1451,'Input - target event report'!D:D, "Private Investment")</f>
        <v/>
      </c>
      <c r="D1451">
        <f>IF(E1451&lt;2, "N/A", (MAXIFS('Input - target event report'!E:E,'Input - target event report'!L:L,B:B,'Input - target event report'!D:D,"Private Investment")-MINIFS('Input - target event report'!E:E,'Input - target event report'!L:L,B:B,'Input - target event report'!D:D,"Private Investment"))/(E1451-1))</f>
        <v/>
      </c>
      <c r="E1451">
        <f>COUNTIFS('Input - target event report'!L:L,B1451,'Input - target event report'!D:D, "Private Investment")</f>
        <v/>
      </c>
      <c r="F1451">
        <f>AVERAGEIF(INDEX('Input - companies list'!$A:$BG, 0, MATCH("Clusters 0",'Input - companies list'!$A$1:$BG$1, 0)),'Output - Cluster ranking'!B1451,INDEX('Input - companies list'!$A:$BG, 0, MATCH("Flow",'Input - companies list'!$A$1:$BG$1, 0)))</f>
        <v/>
      </c>
      <c r="G1451">
        <f>AVERAGEIF(INDEX('Input - companies list'!$A:$BG, 0, MATCH("Clusters 0",'Input - companies list'!$A$1:$BG$1, 0)),'Output - Cluster ranking'!B1451,INDEX('Input - companies list'!$A:$BG, 0, MATCH("Inter-Cluster Connectivity",'Input - companies list'!$A$1:$BG$1, 0)))</f>
        <v/>
      </c>
      <c r="H1451">
        <f>IFERROR(PERCENTRANK(C:C,C1451),0)</f>
        <v/>
      </c>
      <c r="I1451">
        <f>IFERROR(1 - PERCENTRANK(D:D,D1451),0)</f>
        <v/>
      </c>
      <c r="J1451">
        <f>IFERROR(PERCENTRANK(E:E,E1451),0)</f>
        <v/>
      </c>
      <c r="K1451">
        <f>IFERROR(1 - PERCENTRANK(F:F,F1451),0)</f>
        <v/>
      </c>
      <c r="L1451">
        <f>IFERROR(PERCENTRANK(G:G,G1451),0)</f>
        <v/>
      </c>
      <c r="M1451">
        <f>H1451*weightA+I1451*weightB+J1451*weightC+K1451*weightD+L1451*weightE</f>
        <v/>
      </c>
    </row>
    <row r="1452" spans="1:13">
      <c r="A1452">
        <f>RANK(M1452,M:M)</f>
        <v/>
      </c>
      <c r="C1452">
        <f>SUMIFS('Input - target event report'!H:H,'Input - target event report'!L:L,B1452,'Input - target event report'!D:D, "Private Investment")</f>
        <v/>
      </c>
      <c r="D1452">
        <f>IF(E1452&lt;2, "N/A", (MAXIFS('Input - target event report'!E:E,'Input - target event report'!L:L,B:B,'Input - target event report'!D:D,"Private Investment")-MINIFS('Input - target event report'!E:E,'Input - target event report'!L:L,B:B,'Input - target event report'!D:D,"Private Investment"))/(E1452-1))</f>
        <v/>
      </c>
      <c r="E1452">
        <f>COUNTIFS('Input - target event report'!L:L,B1452,'Input - target event report'!D:D, "Private Investment")</f>
        <v/>
      </c>
      <c r="F1452">
        <f>AVERAGEIF(INDEX('Input - companies list'!$A:$BG, 0, MATCH("Clusters 0",'Input - companies list'!$A$1:$BG$1, 0)),'Output - Cluster ranking'!B1452,INDEX('Input - companies list'!$A:$BG, 0, MATCH("Flow",'Input - companies list'!$A$1:$BG$1, 0)))</f>
        <v/>
      </c>
      <c r="G1452">
        <f>AVERAGEIF(INDEX('Input - companies list'!$A:$BG, 0, MATCH("Clusters 0",'Input - companies list'!$A$1:$BG$1, 0)),'Output - Cluster ranking'!B1452,INDEX('Input - companies list'!$A:$BG, 0, MATCH("Inter-Cluster Connectivity",'Input - companies list'!$A$1:$BG$1, 0)))</f>
        <v/>
      </c>
      <c r="H1452">
        <f>IFERROR(PERCENTRANK(C:C,C1452),0)</f>
        <v/>
      </c>
      <c r="I1452">
        <f>IFERROR(1 - PERCENTRANK(D:D,D1452),0)</f>
        <v/>
      </c>
      <c r="J1452">
        <f>IFERROR(PERCENTRANK(E:E,E1452),0)</f>
        <v/>
      </c>
      <c r="K1452">
        <f>IFERROR(1 - PERCENTRANK(F:F,F1452),0)</f>
        <v/>
      </c>
      <c r="L1452">
        <f>IFERROR(PERCENTRANK(G:G,G1452),0)</f>
        <v/>
      </c>
      <c r="M1452">
        <f>H1452*weightA+I1452*weightB+J1452*weightC+K1452*weightD+L1452*weightE</f>
        <v/>
      </c>
    </row>
    <row r="1453" spans="1:13">
      <c r="A1453">
        <f>RANK(M1453,M:M)</f>
        <v/>
      </c>
      <c r="C1453">
        <f>SUMIFS('Input - target event report'!H:H,'Input - target event report'!L:L,B1453,'Input - target event report'!D:D, "Private Investment")</f>
        <v/>
      </c>
      <c r="D1453">
        <f>IF(E1453&lt;2, "N/A", (MAXIFS('Input - target event report'!E:E,'Input - target event report'!L:L,B:B,'Input - target event report'!D:D,"Private Investment")-MINIFS('Input - target event report'!E:E,'Input - target event report'!L:L,B:B,'Input - target event report'!D:D,"Private Investment"))/(E1453-1))</f>
        <v/>
      </c>
      <c r="E1453">
        <f>COUNTIFS('Input - target event report'!L:L,B1453,'Input - target event report'!D:D, "Private Investment")</f>
        <v/>
      </c>
      <c r="F1453">
        <f>AVERAGEIF(INDEX('Input - companies list'!$A:$BG, 0, MATCH("Clusters 0",'Input - companies list'!$A$1:$BG$1, 0)),'Output - Cluster ranking'!B1453,INDEX('Input - companies list'!$A:$BG, 0, MATCH("Flow",'Input - companies list'!$A$1:$BG$1, 0)))</f>
        <v/>
      </c>
      <c r="G1453">
        <f>AVERAGEIF(INDEX('Input - companies list'!$A:$BG, 0, MATCH("Clusters 0",'Input - companies list'!$A$1:$BG$1, 0)),'Output - Cluster ranking'!B1453,INDEX('Input - companies list'!$A:$BG, 0, MATCH("Inter-Cluster Connectivity",'Input - companies list'!$A$1:$BG$1, 0)))</f>
        <v/>
      </c>
      <c r="H1453">
        <f>IFERROR(PERCENTRANK(C:C,C1453),0)</f>
        <v/>
      </c>
      <c r="I1453">
        <f>IFERROR(1 - PERCENTRANK(D:D,D1453),0)</f>
        <v/>
      </c>
      <c r="J1453">
        <f>IFERROR(PERCENTRANK(E:E,E1453),0)</f>
        <v/>
      </c>
      <c r="K1453">
        <f>IFERROR(1 - PERCENTRANK(F:F,F1453),0)</f>
        <v/>
      </c>
      <c r="L1453">
        <f>IFERROR(PERCENTRANK(G:G,G1453),0)</f>
        <v/>
      </c>
      <c r="M1453">
        <f>H1453*weightA+I1453*weightB+J1453*weightC+K1453*weightD+L1453*weightE</f>
        <v/>
      </c>
    </row>
    <row r="1454" spans="1:13">
      <c r="A1454">
        <f>RANK(M1454,M:M)</f>
        <v/>
      </c>
      <c r="C1454">
        <f>SUMIFS('Input - target event report'!H:H,'Input - target event report'!L:L,B1454,'Input - target event report'!D:D, "Private Investment")</f>
        <v/>
      </c>
      <c r="D1454">
        <f>IF(E1454&lt;2, "N/A", (MAXIFS('Input - target event report'!E:E,'Input - target event report'!L:L,B:B,'Input - target event report'!D:D,"Private Investment")-MINIFS('Input - target event report'!E:E,'Input - target event report'!L:L,B:B,'Input - target event report'!D:D,"Private Investment"))/(E1454-1))</f>
        <v/>
      </c>
      <c r="E1454">
        <f>COUNTIFS('Input - target event report'!L:L,B1454,'Input - target event report'!D:D, "Private Investment")</f>
        <v/>
      </c>
      <c r="F1454">
        <f>AVERAGEIF(INDEX('Input - companies list'!$A:$BG, 0, MATCH("Clusters 0",'Input - companies list'!$A$1:$BG$1, 0)),'Output - Cluster ranking'!B1454,INDEX('Input - companies list'!$A:$BG, 0, MATCH("Flow",'Input - companies list'!$A$1:$BG$1, 0)))</f>
        <v/>
      </c>
      <c r="G1454">
        <f>AVERAGEIF(INDEX('Input - companies list'!$A:$BG, 0, MATCH("Clusters 0",'Input - companies list'!$A$1:$BG$1, 0)),'Output - Cluster ranking'!B1454,INDEX('Input - companies list'!$A:$BG, 0, MATCH("Inter-Cluster Connectivity",'Input - companies list'!$A$1:$BG$1, 0)))</f>
        <v/>
      </c>
      <c r="H1454">
        <f>IFERROR(PERCENTRANK(C:C,C1454),0)</f>
        <v/>
      </c>
      <c r="I1454">
        <f>IFERROR(1 - PERCENTRANK(D:D,D1454),0)</f>
        <v/>
      </c>
      <c r="J1454">
        <f>IFERROR(PERCENTRANK(E:E,E1454),0)</f>
        <v/>
      </c>
      <c r="K1454">
        <f>IFERROR(1 - PERCENTRANK(F:F,F1454),0)</f>
        <v/>
      </c>
      <c r="L1454">
        <f>IFERROR(PERCENTRANK(G:G,G1454),0)</f>
        <v/>
      </c>
      <c r="M1454">
        <f>H1454*weightA+I1454*weightB+J1454*weightC+K1454*weightD+L1454*weightE</f>
        <v/>
      </c>
    </row>
    <row r="1455" spans="1:13">
      <c r="A1455">
        <f>RANK(M1455,M:M)</f>
        <v/>
      </c>
      <c r="C1455">
        <f>SUMIFS('Input - target event report'!H:H,'Input - target event report'!L:L,B1455,'Input - target event report'!D:D, "Private Investment")</f>
        <v/>
      </c>
      <c r="D1455">
        <f>IF(E1455&lt;2, "N/A", (MAXIFS('Input - target event report'!E:E,'Input - target event report'!L:L,B:B,'Input - target event report'!D:D,"Private Investment")-MINIFS('Input - target event report'!E:E,'Input - target event report'!L:L,B:B,'Input - target event report'!D:D,"Private Investment"))/(E1455-1))</f>
        <v/>
      </c>
      <c r="E1455">
        <f>COUNTIFS('Input - target event report'!L:L,B1455,'Input - target event report'!D:D, "Private Investment")</f>
        <v/>
      </c>
      <c r="F1455">
        <f>AVERAGEIF(INDEX('Input - companies list'!$A:$BG, 0, MATCH("Clusters 0",'Input - companies list'!$A$1:$BG$1, 0)),'Output - Cluster ranking'!B1455,INDEX('Input - companies list'!$A:$BG, 0, MATCH("Flow",'Input - companies list'!$A$1:$BG$1, 0)))</f>
        <v/>
      </c>
      <c r="G1455">
        <f>AVERAGEIF(INDEX('Input - companies list'!$A:$BG, 0, MATCH("Clusters 0",'Input - companies list'!$A$1:$BG$1, 0)),'Output - Cluster ranking'!B1455,INDEX('Input - companies list'!$A:$BG, 0, MATCH("Inter-Cluster Connectivity",'Input - companies list'!$A$1:$BG$1, 0)))</f>
        <v/>
      </c>
      <c r="H1455">
        <f>IFERROR(PERCENTRANK(C:C,C1455),0)</f>
        <v/>
      </c>
      <c r="I1455">
        <f>IFERROR(1 - PERCENTRANK(D:D,D1455),0)</f>
        <v/>
      </c>
      <c r="J1455">
        <f>IFERROR(PERCENTRANK(E:E,E1455),0)</f>
        <v/>
      </c>
      <c r="K1455">
        <f>IFERROR(1 - PERCENTRANK(F:F,F1455),0)</f>
        <v/>
      </c>
      <c r="L1455">
        <f>IFERROR(PERCENTRANK(G:G,G1455),0)</f>
        <v/>
      </c>
      <c r="M1455">
        <f>H1455*weightA+I1455*weightB+J1455*weightC+K1455*weightD+L1455*weightE</f>
        <v/>
      </c>
    </row>
    <row r="1456" spans="1:13">
      <c r="A1456">
        <f>RANK(M1456,M:M)</f>
        <v/>
      </c>
      <c r="C1456">
        <f>SUMIFS('Input - target event report'!H:H,'Input - target event report'!L:L,B1456,'Input - target event report'!D:D, "Private Investment")</f>
        <v/>
      </c>
      <c r="D1456">
        <f>IF(E1456&lt;2, "N/A", (MAXIFS('Input - target event report'!E:E,'Input - target event report'!L:L,B:B,'Input - target event report'!D:D,"Private Investment")-MINIFS('Input - target event report'!E:E,'Input - target event report'!L:L,B:B,'Input - target event report'!D:D,"Private Investment"))/(E1456-1))</f>
        <v/>
      </c>
      <c r="E1456">
        <f>COUNTIFS('Input - target event report'!L:L,B1456,'Input - target event report'!D:D, "Private Investment")</f>
        <v/>
      </c>
      <c r="F1456">
        <f>AVERAGEIF(INDEX('Input - companies list'!$A:$BG, 0, MATCH("Clusters 0",'Input - companies list'!$A$1:$BG$1, 0)),'Output - Cluster ranking'!B1456,INDEX('Input - companies list'!$A:$BG, 0, MATCH("Flow",'Input - companies list'!$A$1:$BG$1, 0)))</f>
        <v/>
      </c>
      <c r="G1456">
        <f>AVERAGEIF(INDEX('Input - companies list'!$A:$BG, 0, MATCH("Clusters 0",'Input - companies list'!$A$1:$BG$1, 0)),'Output - Cluster ranking'!B1456,INDEX('Input - companies list'!$A:$BG, 0, MATCH("Inter-Cluster Connectivity",'Input - companies list'!$A$1:$BG$1, 0)))</f>
        <v/>
      </c>
      <c r="H1456">
        <f>IFERROR(PERCENTRANK(C:C,C1456),0)</f>
        <v/>
      </c>
      <c r="I1456">
        <f>IFERROR(1 - PERCENTRANK(D:D,D1456),0)</f>
        <v/>
      </c>
      <c r="J1456">
        <f>IFERROR(PERCENTRANK(E:E,E1456),0)</f>
        <v/>
      </c>
      <c r="K1456">
        <f>IFERROR(1 - PERCENTRANK(F:F,F1456),0)</f>
        <v/>
      </c>
      <c r="L1456">
        <f>IFERROR(PERCENTRANK(G:G,G1456),0)</f>
        <v/>
      </c>
      <c r="M1456">
        <f>H1456*weightA+I1456*weightB+J1456*weightC+K1456*weightD+L1456*weightE</f>
        <v/>
      </c>
    </row>
    <row r="1457" spans="1:13">
      <c r="A1457">
        <f>RANK(M1457,M:M)</f>
        <v/>
      </c>
      <c r="C1457">
        <f>SUMIFS('Input - target event report'!H:H,'Input - target event report'!L:L,B1457,'Input - target event report'!D:D, "Private Investment")</f>
        <v/>
      </c>
      <c r="D1457">
        <f>IF(E1457&lt;2, "N/A", (MAXIFS('Input - target event report'!E:E,'Input - target event report'!L:L,B:B,'Input - target event report'!D:D,"Private Investment")-MINIFS('Input - target event report'!E:E,'Input - target event report'!L:L,B:B,'Input - target event report'!D:D,"Private Investment"))/(E1457-1))</f>
        <v/>
      </c>
      <c r="E1457">
        <f>COUNTIFS('Input - target event report'!L:L,B1457,'Input - target event report'!D:D, "Private Investment")</f>
        <v/>
      </c>
      <c r="F1457">
        <f>AVERAGEIF(INDEX('Input - companies list'!$A:$BG, 0, MATCH("Clusters 0",'Input - companies list'!$A$1:$BG$1, 0)),'Output - Cluster ranking'!B1457,INDEX('Input - companies list'!$A:$BG, 0, MATCH("Flow",'Input - companies list'!$A$1:$BG$1, 0)))</f>
        <v/>
      </c>
      <c r="G1457">
        <f>AVERAGEIF(INDEX('Input - companies list'!$A:$BG, 0, MATCH("Clusters 0",'Input - companies list'!$A$1:$BG$1, 0)),'Output - Cluster ranking'!B1457,INDEX('Input - companies list'!$A:$BG, 0, MATCH("Inter-Cluster Connectivity",'Input - companies list'!$A$1:$BG$1, 0)))</f>
        <v/>
      </c>
      <c r="H1457">
        <f>IFERROR(PERCENTRANK(C:C,C1457),0)</f>
        <v/>
      </c>
      <c r="I1457">
        <f>IFERROR(1 - PERCENTRANK(D:D,D1457),0)</f>
        <v/>
      </c>
      <c r="J1457">
        <f>IFERROR(PERCENTRANK(E:E,E1457),0)</f>
        <v/>
      </c>
      <c r="K1457">
        <f>IFERROR(1 - PERCENTRANK(F:F,F1457),0)</f>
        <v/>
      </c>
      <c r="L1457">
        <f>IFERROR(PERCENTRANK(G:G,G1457),0)</f>
        <v/>
      </c>
      <c r="M1457">
        <f>H1457*weightA+I1457*weightB+J1457*weightC+K1457*weightD+L1457*weightE</f>
        <v/>
      </c>
    </row>
    <row r="1458" spans="1:13">
      <c r="A1458">
        <f>RANK(M1458,M:M)</f>
        <v/>
      </c>
      <c r="C1458">
        <f>SUMIFS('Input - target event report'!H:H,'Input - target event report'!L:L,B1458,'Input - target event report'!D:D, "Private Investment")</f>
        <v/>
      </c>
      <c r="D1458">
        <f>IF(E1458&lt;2, "N/A", (MAXIFS('Input - target event report'!E:E,'Input - target event report'!L:L,B:B,'Input - target event report'!D:D,"Private Investment")-MINIFS('Input - target event report'!E:E,'Input - target event report'!L:L,B:B,'Input - target event report'!D:D,"Private Investment"))/(E1458-1))</f>
        <v/>
      </c>
      <c r="E1458">
        <f>COUNTIFS('Input - target event report'!L:L,B1458,'Input - target event report'!D:D, "Private Investment")</f>
        <v/>
      </c>
      <c r="F1458">
        <f>AVERAGEIF(INDEX('Input - companies list'!$A:$BG, 0, MATCH("Clusters 0",'Input - companies list'!$A$1:$BG$1, 0)),'Output - Cluster ranking'!B1458,INDEX('Input - companies list'!$A:$BG, 0, MATCH("Flow",'Input - companies list'!$A$1:$BG$1, 0)))</f>
        <v/>
      </c>
      <c r="G1458">
        <f>AVERAGEIF(INDEX('Input - companies list'!$A:$BG, 0, MATCH("Clusters 0",'Input - companies list'!$A$1:$BG$1, 0)),'Output - Cluster ranking'!B1458,INDEX('Input - companies list'!$A:$BG, 0, MATCH("Inter-Cluster Connectivity",'Input - companies list'!$A$1:$BG$1, 0)))</f>
        <v/>
      </c>
      <c r="H1458">
        <f>IFERROR(PERCENTRANK(C:C,C1458),0)</f>
        <v/>
      </c>
      <c r="I1458">
        <f>IFERROR(1 - PERCENTRANK(D:D,D1458),0)</f>
        <v/>
      </c>
      <c r="J1458">
        <f>IFERROR(PERCENTRANK(E:E,E1458),0)</f>
        <v/>
      </c>
      <c r="K1458">
        <f>IFERROR(1 - PERCENTRANK(F:F,F1458),0)</f>
        <v/>
      </c>
      <c r="L1458">
        <f>IFERROR(PERCENTRANK(G:G,G1458),0)</f>
        <v/>
      </c>
      <c r="M1458">
        <f>H1458*weightA+I1458*weightB+J1458*weightC+K1458*weightD+L1458*weightE</f>
        <v/>
      </c>
    </row>
    <row r="1459" spans="1:13">
      <c r="A1459">
        <f>RANK(M1459,M:M)</f>
        <v/>
      </c>
      <c r="C1459">
        <f>SUMIFS('Input - target event report'!H:H,'Input - target event report'!L:L,B1459,'Input - target event report'!D:D, "Private Investment")</f>
        <v/>
      </c>
      <c r="D1459">
        <f>IF(E1459&lt;2, "N/A", (MAXIFS('Input - target event report'!E:E,'Input - target event report'!L:L,B:B,'Input - target event report'!D:D,"Private Investment")-MINIFS('Input - target event report'!E:E,'Input - target event report'!L:L,B:B,'Input - target event report'!D:D,"Private Investment"))/(E1459-1))</f>
        <v/>
      </c>
      <c r="E1459">
        <f>COUNTIFS('Input - target event report'!L:L,B1459,'Input - target event report'!D:D, "Private Investment")</f>
        <v/>
      </c>
      <c r="F1459">
        <f>AVERAGEIF(INDEX('Input - companies list'!$A:$BG, 0, MATCH("Clusters 0",'Input - companies list'!$A$1:$BG$1, 0)),'Output - Cluster ranking'!B1459,INDEX('Input - companies list'!$A:$BG, 0, MATCH("Flow",'Input - companies list'!$A$1:$BG$1, 0)))</f>
        <v/>
      </c>
      <c r="G1459">
        <f>AVERAGEIF(INDEX('Input - companies list'!$A:$BG, 0, MATCH("Clusters 0",'Input - companies list'!$A$1:$BG$1, 0)),'Output - Cluster ranking'!B1459,INDEX('Input - companies list'!$A:$BG, 0, MATCH("Inter-Cluster Connectivity",'Input - companies list'!$A$1:$BG$1, 0)))</f>
        <v/>
      </c>
      <c r="H1459">
        <f>IFERROR(PERCENTRANK(C:C,C1459),0)</f>
        <v/>
      </c>
      <c r="I1459">
        <f>IFERROR(1 - PERCENTRANK(D:D,D1459),0)</f>
        <v/>
      </c>
      <c r="J1459">
        <f>IFERROR(PERCENTRANK(E:E,E1459),0)</f>
        <v/>
      </c>
      <c r="K1459">
        <f>IFERROR(1 - PERCENTRANK(F:F,F1459),0)</f>
        <v/>
      </c>
      <c r="L1459">
        <f>IFERROR(PERCENTRANK(G:G,G1459),0)</f>
        <v/>
      </c>
      <c r="M1459">
        <f>H1459*weightA+I1459*weightB+J1459*weightC+K1459*weightD+L1459*weightE</f>
        <v/>
      </c>
    </row>
    <row r="1460" spans="1:13">
      <c r="A1460">
        <f>RANK(M1460,M:M)</f>
        <v/>
      </c>
      <c r="C1460">
        <f>SUMIFS('Input - target event report'!H:H,'Input - target event report'!L:L,B1460,'Input - target event report'!D:D, "Private Investment")</f>
        <v/>
      </c>
      <c r="D1460">
        <f>IF(E1460&lt;2, "N/A", (MAXIFS('Input - target event report'!E:E,'Input - target event report'!L:L,B:B,'Input - target event report'!D:D,"Private Investment")-MINIFS('Input - target event report'!E:E,'Input - target event report'!L:L,B:B,'Input - target event report'!D:D,"Private Investment"))/(E1460-1))</f>
        <v/>
      </c>
      <c r="E1460">
        <f>COUNTIFS('Input - target event report'!L:L,B1460,'Input - target event report'!D:D, "Private Investment")</f>
        <v/>
      </c>
      <c r="F1460">
        <f>AVERAGEIF(INDEX('Input - companies list'!$A:$BG, 0, MATCH("Clusters 0",'Input - companies list'!$A$1:$BG$1, 0)),'Output - Cluster ranking'!B1460,INDEX('Input - companies list'!$A:$BG, 0, MATCH("Flow",'Input - companies list'!$A$1:$BG$1, 0)))</f>
        <v/>
      </c>
      <c r="G1460">
        <f>AVERAGEIF(INDEX('Input - companies list'!$A:$BG, 0, MATCH("Clusters 0",'Input - companies list'!$A$1:$BG$1, 0)),'Output - Cluster ranking'!B1460,INDEX('Input - companies list'!$A:$BG, 0, MATCH("Inter-Cluster Connectivity",'Input - companies list'!$A$1:$BG$1, 0)))</f>
        <v/>
      </c>
      <c r="H1460">
        <f>IFERROR(PERCENTRANK(C:C,C1460),0)</f>
        <v/>
      </c>
      <c r="I1460">
        <f>IFERROR(1 - PERCENTRANK(D:D,D1460),0)</f>
        <v/>
      </c>
      <c r="J1460">
        <f>IFERROR(PERCENTRANK(E:E,E1460),0)</f>
        <v/>
      </c>
      <c r="K1460">
        <f>IFERROR(1 - PERCENTRANK(F:F,F1460),0)</f>
        <v/>
      </c>
      <c r="L1460">
        <f>IFERROR(PERCENTRANK(G:G,G1460),0)</f>
        <v/>
      </c>
      <c r="M1460">
        <f>H1460*weightA+I1460*weightB+J1460*weightC+K1460*weightD+L1460*weightE</f>
        <v/>
      </c>
    </row>
    <row r="1461" spans="1:13">
      <c r="A1461">
        <f>RANK(M1461,M:M)</f>
        <v/>
      </c>
      <c r="C1461">
        <f>SUMIFS('Input - target event report'!H:H,'Input - target event report'!L:L,B1461,'Input - target event report'!D:D, "Private Investment")</f>
        <v/>
      </c>
      <c r="D1461">
        <f>IF(E1461&lt;2, "N/A", (MAXIFS('Input - target event report'!E:E,'Input - target event report'!L:L,B:B,'Input - target event report'!D:D,"Private Investment")-MINIFS('Input - target event report'!E:E,'Input - target event report'!L:L,B:B,'Input - target event report'!D:D,"Private Investment"))/(E1461-1))</f>
        <v/>
      </c>
      <c r="E1461">
        <f>COUNTIFS('Input - target event report'!L:L,B1461,'Input - target event report'!D:D, "Private Investment")</f>
        <v/>
      </c>
      <c r="F1461">
        <f>AVERAGEIF(INDEX('Input - companies list'!$A:$BG, 0, MATCH("Clusters 0",'Input - companies list'!$A$1:$BG$1, 0)),'Output - Cluster ranking'!B1461,INDEX('Input - companies list'!$A:$BG, 0, MATCH("Flow",'Input - companies list'!$A$1:$BG$1, 0)))</f>
        <v/>
      </c>
      <c r="G1461">
        <f>AVERAGEIF(INDEX('Input - companies list'!$A:$BG, 0, MATCH("Clusters 0",'Input - companies list'!$A$1:$BG$1, 0)),'Output - Cluster ranking'!B1461,INDEX('Input - companies list'!$A:$BG, 0, MATCH("Inter-Cluster Connectivity",'Input - companies list'!$A$1:$BG$1, 0)))</f>
        <v/>
      </c>
      <c r="H1461">
        <f>IFERROR(PERCENTRANK(C:C,C1461),0)</f>
        <v/>
      </c>
      <c r="I1461">
        <f>IFERROR(1 - PERCENTRANK(D:D,D1461),0)</f>
        <v/>
      </c>
      <c r="J1461">
        <f>IFERROR(PERCENTRANK(E:E,E1461),0)</f>
        <v/>
      </c>
      <c r="K1461">
        <f>IFERROR(1 - PERCENTRANK(F:F,F1461),0)</f>
        <v/>
      </c>
      <c r="L1461">
        <f>IFERROR(PERCENTRANK(G:G,G1461),0)</f>
        <v/>
      </c>
      <c r="M1461">
        <f>H1461*weightA+I1461*weightB+J1461*weightC+K1461*weightD+L1461*weightE</f>
        <v/>
      </c>
    </row>
    <row r="1462" spans="1:13">
      <c r="A1462">
        <f>RANK(M1462,M:M)</f>
        <v/>
      </c>
      <c r="C1462">
        <f>SUMIFS('Input - target event report'!H:H,'Input - target event report'!L:L,B1462,'Input - target event report'!D:D, "Private Investment")</f>
        <v/>
      </c>
      <c r="D1462">
        <f>IF(E1462&lt;2, "N/A", (MAXIFS('Input - target event report'!E:E,'Input - target event report'!L:L,B:B,'Input - target event report'!D:D,"Private Investment")-MINIFS('Input - target event report'!E:E,'Input - target event report'!L:L,B:B,'Input - target event report'!D:D,"Private Investment"))/(E1462-1))</f>
        <v/>
      </c>
      <c r="E1462">
        <f>COUNTIFS('Input - target event report'!L:L,B1462,'Input - target event report'!D:D, "Private Investment")</f>
        <v/>
      </c>
      <c r="F1462">
        <f>AVERAGEIF(INDEX('Input - companies list'!$A:$BG, 0, MATCH("Clusters 0",'Input - companies list'!$A$1:$BG$1, 0)),'Output - Cluster ranking'!B1462,INDEX('Input - companies list'!$A:$BG, 0, MATCH("Flow",'Input - companies list'!$A$1:$BG$1, 0)))</f>
        <v/>
      </c>
      <c r="G1462">
        <f>AVERAGEIF(INDEX('Input - companies list'!$A:$BG, 0, MATCH("Clusters 0",'Input - companies list'!$A$1:$BG$1, 0)),'Output - Cluster ranking'!B1462,INDEX('Input - companies list'!$A:$BG, 0, MATCH("Inter-Cluster Connectivity",'Input - companies list'!$A$1:$BG$1, 0)))</f>
        <v/>
      </c>
      <c r="H1462">
        <f>IFERROR(PERCENTRANK(C:C,C1462),0)</f>
        <v/>
      </c>
      <c r="I1462">
        <f>IFERROR(1 - PERCENTRANK(D:D,D1462),0)</f>
        <v/>
      </c>
      <c r="J1462">
        <f>IFERROR(PERCENTRANK(E:E,E1462),0)</f>
        <v/>
      </c>
      <c r="K1462">
        <f>IFERROR(1 - PERCENTRANK(F:F,F1462),0)</f>
        <v/>
      </c>
      <c r="L1462">
        <f>IFERROR(PERCENTRANK(G:G,G1462),0)</f>
        <v/>
      </c>
      <c r="M1462">
        <f>H1462*weightA+I1462*weightB+J1462*weightC+K1462*weightD+L1462*weightE</f>
        <v/>
      </c>
    </row>
    <row r="1463" spans="1:13">
      <c r="A1463">
        <f>RANK(M1463,M:M)</f>
        <v/>
      </c>
      <c r="C1463">
        <f>SUMIFS('Input - target event report'!H:H,'Input - target event report'!L:L,B1463,'Input - target event report'!D:D, "Private Investment")</f>
        <v/>
      </c>
      <c r="D1463">
        <f>IF(E1463&lt;2, "N/A", (MAXIFS('Input - target event report'!E:E,'Input - target event report'!L:L,B:B,'Input - target event report'!D:D,"Private Investment")-MINIFS('Input - target event report'!E:E,'Input - target event report'!L:L,B:B,'Input - target event report'!D:D,"Private Investment"))/(E1463-1))</f>
        <v/>
      </c>
      <c r="E1463">
        <f>COUNTIFS('Input - target event report'!L:L,B1463,'Input - target event report'!D:D, "Private Investment")</f>
        <v/>
      </c>
      <c r="F1463">
        <f>AVERAGEIF(INDEX('Input - companies list'!$A:$BG, 0, MATCH("Clusters 0",'Input - companies list'!$A$1:$BG$1, 0)),'Output - Cluster ranking'!B1463,INDEX('Input - companies list'!$A:$BG, 0, MATCH("Flow",'Input - companies list'!$A$1:$BG$1, 0)))</f>
        <v/>
      </c>
      <c r="G1463">
        <f>AVERAGEIF(INDEX('Input - companies list'!$A:$BG, 0, MATCH("Clusters 0",'Input - companies list'!$A$1:$BG$1, 0)),'Output - Cluster ranking'!B1463,INDEX('Input - companies list'!$A:$BG, 0, MATCH("Inter-Cluster Connectivity",'Input - companies list'!$A$1:$BG$1, 0)))</f>
        <v/>
      </c>
      <c r="H1463">
        <f>IFERROR(PERCENTRANK(C:C,C1463),0)</f>
        <v/>
      </c>
      <c r="I1463">
        <f>IFERROR(1 - PERCENTRANK(D:D,D1463),0)</f>
        <v/>
      </c>
      <c r="J1463">
        <f>IFERROR(PERCENTRANK(E:E,E1463),0)</f>
        <v/>
      </c>
      <c r="K1463">
        <f>IFERROR(1 - PERCENTRANK(F:F,F1463),0)</f>
        <v/>
      </c>
      <c r="L1463">
        <f>IFERROR(PERCENTRANK(G:G,G1463),0)</f>
        <v/>
      </c>
      <c r="M1463">
        <f>H1463*weightA+I1463*weightB+J1463*weightC+K1463*weightD+L1463*weightE</f>
        <v/>
      </c>
    </row>
    <row r="1464" spans="1:13">
      <c r="A1464">
        <f>RANK(M1464,M:M)</f>
        <v/>
      </c>
      <c r="C1464">
        <f>SUMIFS('Input - target event report'!H:H,'Input - target event report'!L:L,B1464,'Input - target event report'!D:D, "Private Investment")</f>
        <v/>
      </c>
      <c r="D1464">
        <f>IF(E1464&lt;2, "N/A", (MAXIFS('Input - target event report'!E:E,'Input - target event report'!L:L,B:B,'Input - target event report'!D:D,"Private Investment")-MINIFS('Input - target event report'!E:E,'Input - target event report'!L:L,B:B,'Input - target event report'!D:D,"Private Investment"))/(E1464-1))</f>
        <v/>
      </c>
      <c r="E1464">
        <f>COUNTIFS('Input - target event report'!L:L,B1464,'Input - target event report'!D:D, "Private Investment")</f>
        <v/>
      </c>
      <c r="F1464">
        <f>AVERAGEIF(INDEX('Input - companies list'!$A:$BG, 0, MATCH("Clusters 0",'Input - companies list'!$A$1:$BG$1, 0)),'Output - Cluster ranking'!B1464,INDEX('Input - companies list'!$A:$BG, 0, MATCH("Flow",'Input - companies list'!$A$1:$BG$1, 0)))</f>
        <v/>
      </c>
      <c r="G1464">
        <f>AVERAGEIF(INDEX('Input - companies list'!$A:$BG, 0, MATCH("Clusters 0",'Input - companies list'!$A$1:$BG$1, 0)),'Output - Cluster ranking'!B1464,INDEX('Input - companies list'!$A:$BG, 0, MATCH("Inter-Cluster Connectivity",'Input - companies list'!$A$1:$BG$1, 0)))</f>
        <v/>
      </c>
      <c r="H1464">
        <f>IFERROR(PERCENTRANK(C:C,C1464),0)</f>
        <v/>
      </c>
      <c r="I1464">
        <f>IFERROR(1 - PERCENTRANK(D:D,D1464),0)</f>
        <v/>
      </c>
      <c r="J1464">
        <f>IFERROR(PERCENTRANK(E:E,E1464),0)</f>
        <v/>
      </c>
      <c r="K1464">
        <f>IFERROR(1 - PERCENTRANK(F:F,F1464),0)</f>
        <v/>
      </c>
      <c r="L1464">
        <f>IFERROR(PERCENTRANK(G:G,G1464),0)</f>
        <v/>
      </c>
      <c r="M1464">
        <f>H1464*weightA+I1464*weightB+J1464*weightC+K1464*weightD+L1464*weightE</f>
        <v/>
      </c>
    </row>
    <row r="1465" spans="1:13">
      <c r="A1465">
        <f>RANK(M1465,M:M)</f>
        <v/>
      </c>
      <c r="C1465">
        <f>SUMIFS('Input - target event report'!H:H,'Input - target event report'!L:L,B1465,'Input - target event report'!D:D, "Private Investment")</f>
        <v/>
      </c>
      <c r="D1465">
        <f>IF(E1465&lt;2, "N/A", (MAXIFS('Input - target event report'!E:E,'Input - target event report'!L:L,B:B,'Input - target event report'!D:D,"Private Investment")-MINIFS('Input - target event report'!E:E,'Input - target event report'!L:L,B:B,'Input - target event report'!D:D,"Private Investment"))/(E1465-1))</f>
        <v/>
      </c>
      <c r="E1465">
        <f>COUNTIFS('Input - target event report'!L:L,B1465,'Input - target event report'!D:D, "Private Investment")</f>
        <v/>
      </c>
      <c r="F1465">
        <f>AVERAGEIF(INDEX('Input - companies list'!$A:$BG, 0, MATCH("Clusters 0",'Input - companies list'!$A$1:$BG$1, 0)),'Output - Cluster ranking'!B1465,INDEX('Input - companies list'!$A:$BG, 0, MATCH("Flow",'Input - companies list'!$A$1:$BG$1, 0)))</f>
        <v/>
      </c>
      <c r="G1465">
        <f>AVERAGEIF(INDEX('Input - companies list'!$A:$BG, 0, MATCH("Clusters 0",'Input - companies list'!$A$1:$BG$1, 0)),'Output - Cluster ranking'!B1465,INDEX('Input - companies list'!$A:$BG, 0, MATCH("Inter-Cluster Connectivity",'Input - companies list'!$A$1:$BG$1, 0)))</f>
        <v/>
      </c>
      <c r="H1465">
        <f>IFERROR(PERCENTRANK(C:C,C1465),0)</f>
        <v/>
      </c>
      <c r="I1465">
        <f>IFERROR(1 - PERCENTRANK(D:D,D1465),0)</f>
        <v/>
      </c>
      <c r="J1465">
        <f>IFERROR(PERCENTRANK(E:E,E1465),0)</f>
        <v/>
      </c>
      <c r="K1465">
        <f>IFERROR(1 - PERCENTRANK(F:F,F1465),0)</f>
        <v/>
      </c>
      <c r="L1465">
        <f>IFERROR(PERCENTRANK(G:G,G1465),0)</f>
        <v/>
      </c>
      <c r="M1465">
        <f>H1465*weightA+I1465*weightB+J1465*weightC+K1465*weightD+L1465*weightE</f>
        <v/>
      </c>
    </row>
    <row r="1466" spans="1:13">
      <c r="A1466">
        <f>RANK(M1466,M:M)</f>
        <v/>
      </c>
      <c r="C1466">
        <f>SUMIFS('Input - target event report'!H:H,'Input - target event report'!L:L,B1466,'Input - target event report'!D:D, "Private Investment")</f>
        <v/>
      </c>
      <c r="D1466">
        <f>IF(E1466&lt;2, "N/A", (MAXIFS('Input - target event report'!E:E,'Input - target event report'!L:L,B:B,'Input - target event report'!D:D,"Private Investment")-MINIFS('Input - target event report'!E:E,'Input - target event report'!L:L,B:B,'Input - target event report'!D:D,"Private Investment"))/(E1466-1))</f>
        <v/>
      </c>
      <c r="E1466">
        <f>COUNTIFS('Input - target event report'!L:L,B1466,'Input - target event report'!D:D, "Private Investment")</f>
        <v/>
      </c>
      <c r="F1466">
        <f>AVERAGEIF(INDEX('Input - companies list'!$A:$BG, 0, MATCH("Clusters 0",'Input - companies list'!$A$1:$BG$1, 0)),'Output - Cluster ranking'!B1466,INDEX('Input - companies list'!$A:$BG, 0, MATCH("Flow",'Input - companies list'!$A$1:$BG$1, 0)))</f>
        <v/>
      </c>
      <c r="G1466">
        <f>AVERAGEIF(INDEX('Input - companies list'!$A:$BG, 0, MATCH("Clusters 0",'Input - companies list'!$A$1:$BG$1, 0)),'Output - Cluster ranking'!B1466,INDEX('Input - companies list'!$A:$BG, 0, MATCH("Inter-Cluster Connectivity",'Input - companies list'!$A$1:$BG$1, 0)))</f>
        <v/>
      </c>
      <c r="H1466">
        <f>IFERROR(PERCENTRANK(C:C,C1466),0)</f>
        <v/>
      </c>
      <c r="I1466">
        <f>IFERROR(1 - PERCENTRANK(D:D,D1466),0)</f>
        <v/>
      </c>
      <c r="J1466">
        <f>IFERROR(PERCENTRANK(E:E,E1466),0)</f>
        <v/>
      </c>
      <c r="K1466">
        <f>IFERROR(1 - PERCENTRANK(F:F,F1466),0)</f>
        <v/>
      </c>
      <c r="L1466">
        <f>IFERROR(PERCENTRANK(G:G,G1466),0)</f>
        <v/>
      </c>
      <c r="M1466">
        <f>H1466*weightA+I1466*weightB+J1466*weightC+K1466*weightD+L1466*weightE</f>
        <v/>
      </c>
    </row>
    <row r="1467" spans="1:13">
      <c r="A1467">
        <f>RANK(M1467,M:M)</f>
        <v/>
      </c>
      <c r="C1467">
        <f>SUMIFS('Input - target event report'!H:H,'Input - target event report'!L:L,B1467,'Input - target event report'!D:D, "Private Investment")</f>
        <v/>
      </c>
      <c r="D1467">
        <f>IF(E1467&lt;2, "N/A", (MAXIFS('Input - target event report'!E:E,'Input - target event report'!L:L,B:B,'Input - target event report'!D:D,"Private Investment")-MINIFS('Input - target event report'!E:E,'Input - target event report'!L:L,B:B,'Input - target event report'!D:D,"Private Investment"))/(E1467-1))</f>
        <v/>
      </c>
      <c r="E1467">
        <f>COUNTIFS('Input - target event report'!L:L,B1467,'Input - target event report'!D:D, "Private Investment")</f>
        <v/>
      </c>
      <c r="F1467">
        <f>AVERAGEIF(INDEX('Input - companies list'!$A:$BG, 0, MATCH("Clusters 0",'Input - companies list'!$A$1:$BG$1, 0)),'Output - Cluster ranking'!B1467,INDEX('Input - companies list'!$A:$BG, 0, MATCH("Flow",'Input - companies list'!$A$1:$BG$1, 0)))</f>
        <v/>
      </c>
      <c r="G1467">
        <f>AVERAGEIF(INDEX('Input - companies list'!$A:$BG, 0, MATCH("Clusters 0",'Input - companies list'!$A$1:$BG$1, 0)),'Output - Cluster ranking'!B1467,INDEX('Input - companies list'!$A:$BG, 0, MATCH("Inter-Cluster Connectivity",'Input - companies list'!$A$1:$BG$1, 0)))</f>
        <v/>
      </c>
      <c r="H1467">
        <f>IFERROR(PERCENTRANK(C:C,C1467),0)</f>
        <v/>
      </c>
      <c r="I1467">
        <f>IFERROR(1 - PERCENTRANK(D:D,D1467),0)</f>
        <v/>
      </c>
      <c r="J1467">
        <f>IFERROR(PERCENTRANK(E:E,E1467),0)</f>
        <v/>
      </c>
      <c r="K1467">
        <f>IFERROR(1 - PERCENTRANK(F:F,F1467),0)</f>
        <v/>
      </c>
      <c r="L1467">
        <f>IFERROR(PERCENTRANK(G:G,G1467),0)</f>
        <v/>
      </c>
      <c r="M1467">
        <f>H1467*weightA+I1467*weightB+J1467*weightC+K1467*weightD+L1467*weightE</f>
        <v/>
      </c>
    </row>
    <row r="1468" spans="1:13">
      <c r="A1468">
        <f>RANK(M1468,M:M)</f>
        <v/>
      </c>
      <c r="C1468">
        <f>SUMIFS('Input - target event report'!H:H,'Input - target event report'!L:L,B1468,'Input - target event report'!D:D, "Private Investment")</f>
        <v/>
      </c>
      <c r="D1468">
        <f>IF(E1468&lt;2, "N/A", (MAXIFS('Input - target event report'!E:E,'Input - target event report'!L:L,B:B,'Input - target event report'!D:D,"Private Investment")-MINIFS('Input - target event report'!E:E,'Input - target event report'!L:L,B:B,'Input - target event report'!D:D,"Private Investment"))/(E1468-1))</f>
        <v/>
      </c>
      <c r="E1468">
        <f>COUNTIFS('Input - target event report'!L:L,B1468,'Input - target event report'!D:D, "Private Investment")</f>
        <v/>
      </c>
      <c r="F1468">
        <f>AVERAGEIF(INDEX('Input - companies list'!$A:$BG, 0, MATCH("Clusters 0",'Input - companies list'!$A$1:$BG$1, 0)),'Output - Cluster ranking'!B1468,INDEX('Input - companies list'!$A:$BG, 0, MATCH("Flow",'Input - companies list'!$A$1:$BG$1, 0)))</f>
        <v/>
      </c>
      <c r="G1468">
        <f>AVERAGEIF(INDEX('Input - companies list'!$A:$BG, 0, MATCH("Clusters 0",'Input - companies list'!$A$1:$BG$1, 0)),'Output - Cluster ranking'!B1468,INDEX('Input - companies list'!$A:$BG, 0, MATCH("Inter-Cluster Connectivity",'Input - companies list'!$A$1:$BG$1, 0)))</f>
        <v/>
      </c>
      <c r="H1468">
        <f>IFERROR(PERCENTRANK(C:C,C1468),0)</f>
        <v/>
      </c>
      <c r="I1468">
        <f>IFERROR(1 - PERCENTRANK(D:D,D1468),0)</f>
        <v/>
      </c>
      <c r="J1468">
        <f>IFERROR(PERCENTRANK(E:E,E1468),0)</f>
        <v/>
      </c>
      <c r="K1468">
        <f>IFERROR(1 - PERCENTRANK(F:F,F1468),0)</f>
        <v/>
      </c>
      <c r="L1468">
        <f>IFERROR(PERCENTRANK(G:G,G1468),0)</f>
        <v/>
      </c>
      <c r="M1468">
        <f>H1468*weightA+I1468*weightB+J1468*weightC+K1468*weightD+L1468*weightE</f>
        <v/>
      </c>
    </row>
    <row r="1469" spans="1:13">
      <c r="A1469">
        <f>RANK(M1469,M:M)</f>
        <v/>
      </c>
      <c r="C1469">
        <f>SUMIFS('Input - target event report'!H:H,'Input - target event report'!L:L,B1469,'Input - target event report'!D:D, "Private Investment")</f>
        <v/>
      </c>
      <c r="D1469">
        <f>IF(E1469&lt;2, "N/A", (MAXIFS('Input - target event report'!E:E,'Input - target event report'!L:L,B:B,'Input - target event report'!D:D,"Private Investment")-MINIFS('Input - target event report'!E:E,'Input - target event report'!L:L,B:B,'Input - target event report'!D:D,"Private Investment"))/(E1469-1))</f>
        <v/>
      </c>
      <c r="E1469">
        <f>COUNTIFS('Input - target event report'!L:L,B1469,'Input - target event report'!D:D, "Private Investment")</f>
        <v/>
      </c>
      <c r="F1469">
        <f>AVERAGEIF(INDEX('Input - companies list'!$A:$BG, 0, MATCH("Clusters 0",'Input - companies list'!$A$1:$BG$1, 0)),'Output - Cluster ranking'!B1469,INDEX('Input - companies list'!$A:$BG, 0, MATCH("Flow",'Input - companies list'!$A$1:$BG$1, 0)))</f>
        <v/>
      </c>
      <c r="G1469">
        <f>AVERAGEIF(INDEX('Input - companies list'!$A:$BG, 0, MATCH("Clusters 0",'Input - companies list'!$A$1:$BG$1, 0)),'Output - Cluster ranking'!B1469,INDEX('Input - companies list'!$A:$BG, 0, MATCH("Inter-Cluster Connectivity",'Input - companies list'!$A$1:$BG$1, 0)))</f>
        <v/>
      </c>
      <c r="H1469">
        <f>IFERROR(PERCENTRANK(C:C,C1469),0)</f>
        <v/>
      </c>
      <c r="I1469">
        <f>IFERROR(1 - PERCENTRANK(D:D,D1469),0)</f>
        <v/>
      </c>
      <c r="J1469">
        <f>IFERROR(PERCENTRANK(E:E,E1469),0)</f>
        <v/>
      </c>
      <c r="K1469">
        <f>IFERROR(1 - PERCENTRANK(F:F,F1469),0)</f>
        <v/>
      </c>
      <c r="L1469">
        <f>IFERROR(PERCENTRANK(G:G,G1469),0)</f>
        <v/>
      </c>
      <c r="M1469">
        <f>H1469*weightA+I1469*weightB+J1469*weightC+K1469*weightD+L1469*weightE</f>
        <v/>
      </c>
    </row>
    <row r="1470" spans="1:13">
      <c r="A1470">
        <f>RANK(M1470,M:M)</f>
        <v/>
      </c>
      <c r="C1470">
        <f>SUMIFS('Input - target event report'!H:H,'Input - target event report'!L:L,B1470,'Input - target event report'!D:D, "Private Investment")</f>
        <v/>
      </c>
      <c r="D1470">
        <f>IF(E1470&lt;2, "N/A", (MAXIFS('Input - target event report'!E:E,'Input - target event report'!L:L,B:B,'Input - target event report'!D:D,"Private Investment")-MINIFS('Input - target event report'!E:E,'Input - target event report'!L:L,B:B,'Input - target event report'!D:D,"Private Investment"))/(E1470-1))</f>
        <v/>
      </c>
      <c r="E1470">
        <f>COUNTIFS('Input - target event report'!L:L,B1470,'Input - target event report'!D:D, "Private Investment")</f>
        <v/>
      </c>
      <c r="F1470">
        <f>AVERAGEIF(INDEX('Input - companies list'!$A:$BG, 0, MATCH("Clusters 0",'Input - companies list'!$A$1:$BG$1, 0)),'Output - Cluster ranking'!B1470,INDEX('Input - companies list'!$A:$BG, 0, MATCH("Flow",'Input - companies list'!$A$1:$BG$1, 0)))</f>
        <v/>
      </c>
      <c r="G1470">
        <f>AVERAGEIF(INDEX('Input - companies list'!$A:$BG, 0, MATCH("Clusters 0",'Input - companies list'!$A$1:$BG$1, 0)),'Output - Cluster ranking'!B1470,INDEX('Input - companies list'!$A:$BG, 0, MATCH("Inter-Cluster Connectivity",'Input - companies list'!$A$1:$BG$1, 0)))</f>
        <v/>
      </c>
      <c r="H1470">
        <f>IFERROR(PERCENTRANK(C:C,C1470),0)</f>
        <v/>
      </c>
      <c r="I1470">
        <f>IFERROR(1 - PERCENTRANK(D:D,D1470),0)</f>
        <v/>
      </c>
      <c r="J1470">
        <f>IFERROR(PERCENTRANK(E:E,E1470),0)</f>
        <v/>
      </c>
      <c r="K1470">
        <f>IFERROR(1 - PERCENTRANK(F:F,F1470),0)</f>
        <v/>
      </c>
      <c r="L1470">
        <f>IFERROR(PERCENTRANK(G:G,G1470),0)</f>
        <v/>
      </c>
      <c r="M1470">
        <f>H1470*weightA+I1470*weightB+J1470*weightC+K1470*weightD+L1470*weightE</f>
        <v/>
      </c>
    </row>
    <row r="1471" spans="1:13">
      <c r="A1471">
        <f>RANK(M1471,M:M)</f>
        <v/>
      </c>
      <c r="C1471">
        <f>SUMIFS('Input - target event report'!H:H,'Input - target event report'!L:L,B1471,'Input - target event report'!D:D, "Private Investment")</f>
        <v/>
      </c>
      <c r="D1471">
        <f>IF(E1471&lt;2, "N/A", (MAXIFS('Input - target event report'!E:E,'Input - target event report'!L:L,B:B,'Input - target event report'!D:D,"Private Investment")-MINIFS('Input - target event report'!E:E,'Input - target event report'!L:L,B:B,'Input - target event report'!D:D,"Private Investment"))/(E1471-1))</f>
        <v/>
      </c>
      <c r="E1471">
        <f>COUNTIFS('Input - target event report'!L:L,B1471,'Input - target event report'!D:D, "Private Investment")</f>
        <v/>
      </c>
      <c r="F1471">
        <f>AVERAGEIF(INDEX('Input - companies list'!$A:$BG, 0, MATCH("Clusters 0",'Input - companies list'!$A$1:$BG$1, 0)),'Output - Cluster ranking'!B1471,INDEX('Input - companies list'!$A:$BG, 0, MATCH("Flow",'Input - companies list'!$A$1:$BG$1, 0)))</f>
        <v/>
      </c>
      <c r="G1471">
        <f>AVERAGEIF(INDEX('Input - companies list'!$A:$BG, 0, MATCH("Clusters 0",'Input - companies list'!$A$1:$BG$1, 0)),'Output - Cluster ranking'!B1471,INDEX('Input - companies list'!$A:$BG, 0, MATCH("Inter-Cluster Connectivity",'Input - companies list'!$A$1:$BG$1, 0)))</f>
        <v/>
      </c>
      <c r="H1471">
        <f>IFERROR(PERCENTRANK(C:C,C1471),0)</f>
        <v/>
      </c>
      <c r="I1471">
        <f>IFERROR(1 - PERCENTRANK(D:D,D1471),0)</f>
        <v/>
      </c>
      <c r="J1471">
        <f>IFERROR(PERCENTRANK(E:E,E1471),0)</f>
        <v/>
      </c>
      <c r="K1471">
        <f>IFERROR(1 - PERCENTRANK(F:F,F1471),0)</f>
        <v/>
      </c>
      <c r="L1471">
        <f>IFERROR(PERCENTRANK(G:G,G1471),0)</f>
        <v/>
      </c>
      <c r="M1471">
        <f>H1471*weightA+I1471*weightB+J1471*weightC+K1471*weightD+L1471*weightE</f>
        <v/>
      </c>
    </row>
    <row r="1472" spans="1:13">
      <c r="A1472">
        <f>RANK(M1472,M:M)</f>
        <v/>
      </c>
      <c r="C1472">
        <f>SUMIFS('Input - target event report'!H:H,'Input - target event report'!L:L,B1472,'Input - target event report'!D:D, "Private Investment")</f>
        <v/>
      </c>
      <c r="D1472">
        <f>IF(E1472&lt;2, "N/A", (MAXIFS('Input - target event report'!E:E,'Input - target event report'!L:L,B:B,'Input - target event report'!D:D,"Private Investment")-MINIFS('Input - target event report'!E:E,'Input - target event report'!L:L,B:B,'Input - target event report'!D:D,"Private Investment"))/(E1472-1))</f>
        <v/>
      </c>
      <c r="E1472">
        <f>COUNTIFS('Input - target event report'!L:L,B1472,'Input - target event report'!D:D, "Private Investment")</f>
        <v/>
      </c>
      <c r="F1472">
        <f>AVERAGEIF(INDEX('Input - companies list'!$A:$BG, 0, MATCH("Clusters 0",'Input - companies list'!$A$1:$BG$1, 0)),'Output - Cluster ranking'!B1472,INDEX('Input - companies list'!$A:$BG, 0, MATCH("Flow",'Input - companies list'!$A$1:$BG$1, 0)))</f>
        <v/>
      </c>
      <c r="G1472">
        <f>AVERAGEIF(INDEX('Input - companies list'!$A:$BG, 0, MATCH("Clusters 0",'Input - companies list'!$A$1:$BG$1, 0)),'Output - Cluster ranking'!B1472,INDEX('Input - companies list'!$A:$BG, 0, MATCH("Inter-Cluster Connectivity",'Input - companies list'!$A$1:$BG$1, 0)))</f>
        <v/>
      </c>
      <c r="H1472">
        <f>IFERROR(PERCENTRANK(C:C,C1472),0)</f>
        <v/>
      </c>
      <c r="I1472">
        <f>IFERROR(1 - PERCENTRANK(D:D,D1472),0)</f>
        <v/>
      </c>
      <c r="J1472">
        <f>IFERROR(PERCENTRANK(E:E,E1472),0)</f>
        <v/>
      </c>
      <c r="K1472">
        <f>IFERROR(1 - PERCENTRANK(F:F,F1472),0)</f>
        <v/>
      </c>
      <c r="L1472">
        <f>IFERROR(PERCENTRANK(G:G,G1472),0)</f>
        <v/>
      </c>
      <c r="M1472">
        <f>H1472*weightA+I1472*weightB+J1472*weightC+K1472*weightD+L1472*weightE</f>
        <v/>
      </c>
    </row>
    <row r="1473" spans="1:13">
      <c r="A1473">
        <f>RANK(M1473,M:M)</f>
        <v/>
      </c>
      <c r="C1473">
        <f>SUMIFS('Input - target event report'!H:H,'Input - target event report'!L:L,B1473,'Input - target event report'!D:D, "Private Investment")</f>
        <v/>
      </c>
      <c r="D1473">
        <f>IF(E1473&lt;2, "N/A", (MAXIFS('Input - target event report'!E:E,'Input - target event report'!L:L,B:B,'Input - target event report'!D:D,"Private Investment")-MINIFS('Input - target event report'!E:E,'Input - target event report'!L:L,B:B,'Input - target event report'!D:D,"Private Investment"))/(E1473-1))</f>
        <v/>
      </c>
      <c r="E1473">
        <f>COUNTIFS('Input - target event report'!L:L,B1473,'Input - target event report'!D:D, "Private Investment")</f>
        <v/>
      </c>
      <c r="F1473">
        <f>AVERAGEIF(INDEX('Input - companies list'!$A:$BG, 0, MATCH("Clusters 0",'Input - companies list'!$A$1:$BG$1, 0)),'Output - Cluster ranking'!B1473,INDEX('Input - companies list'!$A:$BG, 0, MATCH("Flow",'Input - companies list'!$A$1:$BG$1, 0)))</f>
        <v/>
      </c>
      <c r="G1473">
        <f>AVERAGEIF(INDEX('Input - companies list'!$A:$BG, 0, MATCH("Clusters 0",'Input - companies list'!$A$1:$BG$1, 0)),'Output - Cluster ranking'!B1473,INDEX('Input - companies list'!$A:$BG, 0, MATCH("Inter-Cluster Connectivity",'Input - companies list'!$A$1:$BG$1, 0)))</f>
        <v/>
      </c>
      <c r="H1473">
        <f>IFERROR(PERCENTRANK(C:C,C1473),0)</f>
        <v/>
      </c>
      <c r="I1473">
        <f>IFERROR(1 - PERCENTRANK(D:D,D1473),0)</f>
        <v/>
      </c>
      <c r="J1473">
        <f>IFERROR(PERCENTRANK(E:E,E1473),0)</f>
        <v/>
      </c>
      <c r="K1473">
        <f>IFERROR(1 - PERCENTRANK(F:F,F1473),0)</f>
        <v/>
      </c>
      <c r="L1473">
        <f>IFERROR(PERCENTRANK(G:G,G1473),0)</f>
        <v/>
      </c>
      <c r="M1473">
        <f>H1473*weightA+I1473*weightB+J1473*weightC+K1473*weightD+L1473*weightE</f>
        <v/>
      </c>
    </row>
    <row r="1474" spans="1:13">
      <c r="A1474">
        <f>RANK(M1474,M:M)</f>
        <v/>
      </c>
      <c r="C1474">
        <f>SUMIFS('Input - target event report'!H:H,'Input - target event report'!L:L,B1474,'Input - target event report'!D:D, "Private Investment")</f>
        <v/>
      </c>
      <c r="D1474">
        <f>IF(E1474&lt;2, "N/A", (MAXIFS('Input - target event report'!E:E,'Input - target event report'!L:L,B:B,'Input - target event report'!D:D,"Private Investment")-MINIFS('Input - target event report'!E:E,'Input - target event report'!L:L,B:B,'Input - target event report'!D:D,"Private Investment"))/(E1474-1))</f>
        <v/>
      </c>
      <c r="E1474">
        <f>COUNTIFS('Input - target event report'!L:L,B1474,'Input - target event report'!D:D, "Private Investment")</f>
        <v/>
      </c>
      <c r="F1474">
        <f>AVERAGEIF(INDEX('Input - companies list'!$A:$BG, 0, MATCH("Clusters 0",'Input - companies list'!$A$1:$BG$1, 0)),'Output - Cluster ranking'!B1474,INDEX('Input - companies list'!$A:$BG, 0, MATCH("Flow",'Input - companies list'!$A$1:$BG$1, 0)))</f>
        <v/>
      </c>
      <c r="G1474">
        <f>AVERAGEIF(INDEX('Input - companies list'!$A:$BG, 0, MATCH("Clusters 0",'Input - companies list'!$A$1:$BG$1, 0)),'Output - Cluster ranking'!B1474,INDEX('Input - companies list'!$A:$BG, 0, MATCH("Inter-Cluster Connectivity",'Input - companies list'!$A$1:$BG$1, 0)))</f>
        <v/>
      </c>
      <c r="H1474">
        <f>IFERROR(PERCENTRANK(C:C,C1474),0)</f>
        <v/>
      </c>
      <c r="I1474">
        <f>IFERROR(1 - PERCENTRANK(D:D,D1474),0)</f>
        <v/>
      </c>
      <c r="J1474">
        <f>IFERROR(PERCENTRANK(E:E,E1474),0)</f>
        <v/>
      </c>
      <c r="K1474">
        <f>IFERROR(1 - PERCENTRANK(F:F,F1474),0)</f>
        <v/>
      </c>
      <c r="L1474">
        <f>IFERROR(PERCENTRANK(G:G,G1474),0)</f>
        <v/>
      </c>
      <c r="M1474">
        <f>H1474*weightA+I1474*weightB+J1474*weightC+K1474*weightD+L1474*weightE</f>
        <v/>
      </c>
    </row>
    <row r="1475" spans="1:13">
      <c r="A1475">
        <f>RANK(M1475,M:M)</f>
        <v/>
      </c>
      <c r="C1475">
        <f>SUMIFS('Input - target event report'!H:H,'Input - target event report'!L:L,B1475,'Input - target event report'!D:D, "Private Investment")</f>
        <v/>
      </c>
      <c r="D1475">
        <f>IF(E1475&lt;2, "N/A", (MAXIFS('Input - target event report'!E:E,'Input - target event report'!L:L,B:B,'Input - target event report'!D:D,"Private Investment")-MINIFS('Input - target event report'!E:E,'Input - target event report'!L:L,B:B,'Input - target event report'!D:D,"Private Investment"))/(E1475-1))</f>
        <v/>
      </c>
      <c r="E1475">
        <f>COUNTIFS('Input - target event report'!L:L,B1475,'Input - target event report'!D:D, "Private Investment")</f>
        <v/>
      </c>
      <c r="F1475">
        <f>AVERAGEIF(INDEX('Input - companies list'!$A:$BG, 0, MATCH("Clusters 0",'Input - companies list'!$A$1:$BG$1, 0)),'Output - Cluster ranking'!B1475,INDEX('Input - companies list'!$A:$BG, 0, MATCH("Flow",'Input - companies list'!$A$1:$BG$1, 0)))</f>
        <v/>
      </c>
      <c r="G1475">
        <f>AVERAGEIF(INDEX('Input - companies list'!$A:$BG, 0, MATCH("Clusters 0",'Input - companies list'!$A$1:$BG$1, 0)),'Output - Cluster ranking'!B1475,INDEX('Input - companies list'!$A:$BG, 0, MATCH("Inter-Cluster Connectivity",'Input - companies list'!$A$1:$BG$1, 0)))</f>
        <v/>
      </c>
      <c r="H1475">
        <f>IFERROR(PERCENTRANK(C:C,C1475),0)</f>
        <v/>
      </c>
      <c r="I1475">
        <f>IFERROR(1 - PERCENTRANK(D:D,D1475),0)</f>
        <v/>
      </c>
      <c r="J1475">
        <f>IFERROR(PERCENTRANK(E:E,E1475),0)</f>
        <v/>
      </c>
      <c r="K1475">
        <f>IFERROR(1 - PERCENTRANK(F:F,F1475),0)</f>
        <v/>
      </c>
      <c r="L1475">
        <f>IFERROR(PERCENTRANK(G:G,G1475),0)</f>
        <v/>
      </c>
      <c r="M1475">
        <f>H1475*weightA+I1475*weightB+J1475*weightC+K1475*weightD+L1475*weightE</f>
        <v/>
      </c>
    </row>
    <row r="1476" spans="1:13">
      <c r="A1476">
        <f>RANK(M1476,M:M)</f>
        <v/>
      </c>
      <c r="C1476">
        <f>SUMIFS('Input - target event report'!H:H,'Input - target event report'!L:L,B1476,'Input - target event report'!D:D, "Private Investment")</f>
        <v/>
      </c>
      <c r="D1476">
        <f>IF(E1476&lt;2, "N/A", (MAXIFS('Input - target event report'!E:E,'Input - target event report'!L:L,B:B,'Input - target event report'!D:D,"Private Investment")-MINIFS('Input - target event report'!E:E,'Input - target event report'!L:L,B:B,'Input - target event report'!D:D,"Private Investment"))/(E1476-1))</f>
        <v/>
      </c>
      <c r="E1476">
        <f>COUNTIFS('Input - target event report'!L:L,B1476,'Input - target event report'!D:D, "Private Investment")</f>
        <v/>
      </c>
      <c r="F1476">
        <f>AVERAGEIF(INDEX('Input - companies list'!$A:$BG, 0, MATCH("Clusters 0",'Input - companies list'!$A$1:$BG$1, 0)),'Output - Cluster ranking'!B1476,INDEX('Input - companies list'!$A:$BG, 0, MATCH("Flow",'Input - companies list'!$A$1:$BG$1, 0)))</f>
        <v/>
      </c>
      <c r="G1476">
        <f>AVERAGEIF(INDEX('Input - companies list'!$A:$BG, 0, MATCH("Clusters 0",'Input - companies list'!$A$1:$BG$1, 0)),'Output - Cluster ranking'!B1476,INDEX('Input - companies list'!$A:$BG, 0, MATCH("Inter-Cluster Connectivity",'Input - companies list'!$A$1:$BG$1, 0)))</f>
        <v/>
      </c>
      <c r="H1476">
        <f>IFERROR(PERCENTRANK(C:C,C1476),0)</f>
        <v/>
      </c>
      <c r="I1476">
        <f>IFERROR(1 - PERCENTRANK(D:D,D1476),0)</f>
        <v/>
      </c>
      <c r="J1476">
        <f>IFERROR(PERCENTRANK(E:E,E1476),0)</f>
        <v/>
      </c>
      <c r="K1476">
        <f>IFERROR(1 - PERCENTRANK(F:F,F1476),0)</f>
        <v/>
      </c>
      <c r="L1476">
        <f>IFERROR(PERCENTRANK(G:G,G1476),0)</f>
        <v/>
      </c>
      <c r="M1476">
        <f>H1476*weightA+I1476*weightB+J1476*weightC+K1476*weightD+L1476*weightE</f>
        <v/>
      </c>
    </row>
    <row r="1477" spans="1:13">
      <c r="A1477">
        <f>RANK(M1477,M:M)</f>
        <v/>
      </c>
      <c r="C1477">
        <f>SUMIFS('Input - target event report'!H:H,'Input - target event report'!L:L,B1477,'Input - target event report'!D:D, "Private Investment")</f>
        <v/>
      </c>
      <c r="D1477">
        <f>IF(E1477&lt;2, "N/A", (MAXIFS('Input - target event report'!E:E,'Input - target event report'!L:L,B:B,'Input - target event report'!D:D,"Private Investment")-MINIFS('Input - target event report'!E:E,'Input - target event report'!L:L,B:B,'Input - target event report'!D:D,"Private Investment"))/(E1477-1))</f>
        <v/>
      </c>
      <c r="E1477">
        <f>COUNTIFS('Input - target event report'!L:L,B1477,'Input - target event report'!D:D, "Private Investment")</f>
        <v/>
      </c>
      <c r="F1477">
        <f>AVERAGEIF(INDEX('Input - companies list'!$A:$BG, 0, MATCH("Clusters 0",'Input - companies list'!$A$1:$BG$1, 0)),'Output - Cluster ranking'!B1477,INDEX('Input - companies list'!$A:$BG, 0, MATCH("Flow",'Input - companies list'!$A$1:$BG$1, 0)))</f>
        <v/>
      </c>
      <c r="G1477">
        <f>AVERAGEIF(INDEX('Input - companies list'!$A:$BG, 0, MATCH("Clusters 0",'Input - companies list'!$A$1:$BG$1, 0)),'Output - Cluster ranking'!B1477,INDEX('Input - companies list'!$A:$BG, 0, MATCH("Inter-Cluster Connectivity",'Input - companies list'!$A$1:$BG$1, 0)))</f>
        <v/>
      </c>
      <c r="H1477">
        <f>IFERROR(PERCENTRANK(C:C,C1477),0)</f>
        <v/>
      </c>
      <c r="I1477">
        <f>IFERROR(1 - PERCENTRANK(D:D,D1477),0)</f>
        <v/>
      </c>
      <c r="J1477">
        <f>IFERROR(PERCENTRANK(E:E,E1477),0)</f>
        <v/>
      </c>
      <c r="K1477">
        <f>IFERROR(1 - PERCENTRANK(F:F,F1477),0)</f>
        <v/>
      </c>
      <c r="L1477">
        <f>IFERROR(PERCENTRANK(G:G,G1477),0)</f>
        <v/>
      </c>
      <c r="M1477">
        <f>H1477*weightA+I1477*weightB+J1477*weightC+K1477*weightD+L1477*weightE</f>
        <v/>
      </c>
    </row>
    <row r="1478" spans="1:13">
      <c r="A1478">
        <f>RANK(M1478,M:M)</f>
        <v/>
      </c>
      <c r="C1478">
        <f>SUMIFS('Input - target event report'!H:H,'Input - target event report'!L:L,B1478,'Input - target event report'!D:D, "Private Investment")</f>
        <v/>
      </c>
      <c r="D1478">
        <f>IF(E1478&lt;2, "N/A", (MAXIFS('Input - target event report'!E:E,'Input - target event report'!L:L,B:B,'Input - target event report'!D:D,"Private Investment")-MINIFS('Input - target event report'!E:E,'Input - target event report'!L:L,B:B,'Input - target event report'!D:D,"Private Investment"))/(E1478-1))</f>
        <v/>
      </c>
      <c r="E1478">
        <f>COUNTIFS('Input - target event report'!L:L,B1478,'Input - target event report'!D:D, "Private Investment")</f>
        <v/>
      </c>
      <c r="F1478">
        <f>AVERAGEIF(INDEX('Input - companies list'!$A:$BG, 0, MATCH("Clusters 0",'Input - companies list'!$A$1:$BG$1, 0)),'Output - Cluster ranking'!B1478,INDEX('Input - companies list'!$A:$BG, 0, MATCH("Flow",'Input - companies list'!$A$1:$BG$1, 0)))</f>
        <v/>
      </c>
      <c r="G1478">
        <f>AVERAGEIF(INDEX('Input - companies list'!$A:$BG, 0, MATCH("Clusters 0",'Input - companies list'!$A$1:$BG$1, 0)),'Output - Cluster ranking'!B1478,INDEX('Input - companies list'!$A:$BG, 0, MATCH("Inter-Cluster Connectivity",'Input - companies list'!$A$1:$BG$1, 0)))</f>
        <v/>
      </c>
      <c r="H1478">
        <f>IFERROR(PERCENTRANK(C:C,C1478),0)</f>
        <v/>
      </c>
      <c r="I1478">
        <f>IFERROR(1 - PERCENTRANK(D:D,D1478),0)</f>
        <v/>
      </c>
      <c r="J1478">
        <f>IFERROR(PERCENTRANK(E:E,E1478),0)</f>
        <v/>
      </c>
      <c r="K1478">
        <f>IFERROR(1 - PERCENTRANK(F:F,F1478),0)</f>
        <v/>
      </c>
      <c r="L1478">
        <f>IFERROR(PERCENTRANK(G:G,G1478),0)</f>
        <v/>
      </c>
      <c r="M1478">
        <f>H1478*weightA+I1478*weightB+J1478*weightC+K1478*weightD+L1478*weightE</f>
        <v/>
      </c>
    </row>
    <row r="1479" spans="1:13">
      <c r="A1479">
        <f>RANK(M1479,M:M)</f>
        <v/>
      </c>
      <c r="C1479">
        <f>SUMIFS('Input - target event report'!H:H,'Input - target event report'!L:L,B1479,'Input - target event report'!D:D, "Private Investment")</f>
        <v/>
      </c>
      <c r="D1479">
        <f>IF(E1479&lt;2, "N/A", (MAXIFS('Input - target event report'!E:E,'Input - target event report'!L:L,B:B,'Input - target event report'!D:D,"Private Investment")-MINIFS('Input - target event report'!E:E,'Input - target event report'!L:L,B:B,'Input - target event report'!D:D,"Private Investment"))/(E1479-1))</f>
        <v/>
      </c>
      <c r="E1479">
        <f>COUNTIFS('Input - target event report'!L:L,B1479,'Input - target event report'!D:D, "Private Investment")</f>
        <v/>
      </c>
      <c r="F1479">
        <f>AVERAGEIF(INDEX('Input - companies list'!$A:$BG, 0, MATCH("Clusters 0",'Input - companies list'!$A$1:$BG$1, 0)),'Output - Cluster ranking'!B1479,INDEX('Input - companies list'!$A:$BG, 0, MATCH("Flow",'Input - companies list'!$A$1:$BG$1, 0)))</f>
        <v/>
      </c>
      <c r="G1479">
        <f>AVERAGEIF(INDEX('Input - companies list'!$A:$BG, 0, MATCH("Clusters 0",'Input - companies list'!$A$1:$BG$1, 0)),'Output - Cluster ranking'!B1479,INDEX('Input - companies list'!$A:$BG, 0, MATCH("Inter-Cluster Connectivity",'Input - companies list'!$A$1:$BG$1, 0)))</f>
        <v/>
      </c>
      <c r="H1479">
        <f>IFERROR(PERCENTRANK(C:C,C1479),0)</f>
        <v/>
      </c>
      <c r="I1479">
        <f>IFERROR(1 - PERCENTRANK(D:D,D1479),0)</f>
        <v/>
      </c>
      <c r="J1479">
        <f>IFERROR(PERCENTRANK(E:E,E1479),0)</f>
        <v/>
      </c>
      <c r="K1479">
        <f>IFERROR(1 - PERCENTRANK(F:F,F1479),0)</f>
        <v/>
      </c>
      <c r="L1479">
        <f>IFERROR(PERCENTRANK(G:G,G1479),0)</f>
        <v/>
      </c>
      <c r="M1479">
        <f>H1479*weightA+I1479*weightB+J1479*weightC+K1479*weightD+L1479*weightE</f>
        <v/>
      </c>
    </row>
    <row r="1480" spans="1:13">
      <c r="A1480">
        <f>RANK(M1480,M:M)</f>
        <v/>
      </c>
      <c r="C1480">
        <f>SUMIFS('Input - target event report'!H:H,'Input - target event report'!L:L,B1480,'Input - target event report'!D:D, "Private Investment")</f>
        <v/>
      </c>
      <c r="D1480">
        <f>IF(E1480&lt;2, "N/A", (MAXIFS('Input - target event report'!E:E,'Input - target event report'!L:L,B:B,'Input - target event report'!D:D,"Private Investment")-MINIFS('Input - target event report'!E:E,'Input - target event report'!L:L,B:B,'Input - target event report'!D:D,"Private Investment"))/(E1480-1))</f>
        <v/>
      </c>
      <c r="E1480">
        <f>COUNTIFS('Input - target event report'!L:L,B1480,'Input - target event report'!D:D, "Private Investment")</f>
        <v/>
      </c>
      <c r="F1480">
        <f>AVERAGEIF(INDEX('Input - companies list'!$A:$BG, 0, MATCH("Clusters 0",'Input - companies list'!$A$1:$BG$1, 0)),'Output - Cluster ranking'!B1480,INDEX('Input - companies list'!$A:$BG, 0, MATCH("Flow",'Input - companies list'!$A$1:$BG$1, 0)))</f>
        <v/>
      </c>
      <c r="G1480">
        <f>AVERAGEIF(INDEX('Input - companies list'!$A:$BG, 0, MATCH("Clusters 0",'Input - companies list'!$A$1:$BG$1, 0)),'Output - Cluster ranking'!B1480,INDEX('Input - companies list'!$A:$BG, 0, MATCH("Inter-Cluster Connectivity",'Input - companies list'!$A$1:$BG$1, 0)))</f>
        <v/>
      </c>
      <c r="H1480">
        <f>IFERROR(PERCENTRANK(C:C,C1480),0)</f>
        <v/>
      </c>
      <c r="I1480">
        <f>IFERROR(1 - PERCENTRANK(D:D,D1480),0)</f>
        <v/>
      </c>
      <c r="J1480">
        <f>IFERROR(PERCENTRANK(E:E,E1480),0)</f>
        <v/>
      </c>
      <c r="K1480">
        <f>IFERROR(1 - PERCENTRANK(F:F,F1480),0)</f>
        <v/>
      </c>
      <c r="L1480">
        <f>IFERROR(PERCENTRANK(G:G,G1480),0)</f>
        <v/>
      </c>
      <c r="M1480">
        <f>H1480*weightA+I1480*weightB+J1480*weightC+K1480*weightD+L1480*weightE</f>
        <v/>
      </c>
    </row>
    <row r="1481" spans="1:13">
      <c r="A1481">
        <f>RANK(M1481,M:M)</f>
        <v/>
      </c>
      <c r="C1481">
        <f>SUMIFS('Input - target event report'!H:H,'Input - target event report'!L:L,B1481,'Input - target event report'!D:D, "Private Investment")</f>
        <v/>
      </c>
      <c r="D1481">
        <f>IF(E1481&lt;2, "N/A", (MAXIFS('Input - target event report'!E:E,'Input - target event report'!L:L,B:B,'Input - target event report'!D:D,"Private Investment")-MINIFS('Input - target event report'!E:E,'Input - target event report'!L:L,B:B,'Input - target event report'!D:D,"Private Investment"))/(E1481-1))</f>
        <v/>
      </c>
      <c r="E1481">
        <f>COUNTIFS('Input - target event report'!L:L,B1481,'Input - target event report'!D:D, "Private Investment")</f>
        <v/>
      </c>
      <c r="F1481">
        <f>AVERAGEIF(INDEX('Input - companies list'!$A:$BG, 0, MATCH("Clusters 0",'Input - companies list'!$A$1:$BG$1, 0)),'Output - Cluster ranking'!B1481,INDEX('Input - companies list'!$A:$BG, 0, MATCH("Flow",'Input - companies list'!$A$1:$BG$1, 0)))</f>
        <v/>
      </c>
      <c r="G1481">
        <f>AVERAGEIF(INDEX('Input - companies list'!$A:$BG, 0, MATCH("Clusters 0",'Input - companies list'!$A$1:$BG$1, 0)),'Output - Cluster ranking'!B1481,INDEX('Input - companies list'!$A:$BG, 0, MATCH("Inter-Cluster Connectivity",'Input - companies list'!$A$1:$BG$1, 0)))</f>
        <v/>
      </c>
      <c r="H1481">
        <f>IFERROR(PERCENTRANK(C:C,C1481),0)</f>
        <v/>
      </c>
      <c r="I1481">
        <f>IFERROR(1 - PERCENTRANK(D:D,D1481),0)</f>
        <v/>
      </c>
      <c r="J1481">
        <f>IFERROR(PERCENTRANK(E:E,E1481),0)</f>
        <v/>
      </c>
      <c r="K1481">
        <f>IFERROR(1 - PERCENTRANK(F:F,F1481),0)</f>
        <v/>
      </c>
      <c r="L1481">
        <f>IFERROR(PERCENTRANK(G:G,G1481),0)</f>
        <v/>
      </c>
      <c r="M1481">
        <f>H1481*weightA+I1481*weightB+J1481*weightC+K1481*weightD+L1481*weightE</f>
        <v/>
      </c>
    </row>
    <row r="1482" spans="1:13">
      <c r="A1482">
        <f>RANK(M1482,M:M)</f>
        <v/>
      </c>
      <c r="C1482">
        <f>SUMIFS('Input - target event report'!H:H,'Input - target event report'!L:L,B1482,'Input - target event report'!D:D, "Private Investment")</f>
        <v/>
      </c>
      <c r="D1482">
        <f>IF(E1482&lt;2, "N/A", (MAXIFS('Input - target event report'!E:E,'Input - target event report'!L:L,B:B,'Input - target event report'!D:D,"Private Investment")-MINIFS('Input - target event report'!E:E,'Input - target event report'!L:L,B:B,'Input - target event report'!D:D,"Private Investment"))/(E1482-1))</f>
        <v/>
      </c>
      <c r="E1482">
        <f>COUNTIFS('Input - target event report'!L:L,B1482,'Input - target event report'!D:D, "Private Investment")</f>
        <v/>
      </c>
      <c r="F1482">
        <f>AVERAGEIF(INDEX('Input - companies list'!$A:$BG, 0, MATCH("Clusters 0",'Input - companies list'!$A$1:$BG$1, 0)),'Output - Cluster ranking'!B1482,INDEX('Input - companies list'!$A:$BG, 0, MATCH("Flow",'Input - companies list'!$A$1:$BG$1, 0)))</f>
        <v/>
      </c>
      <c r="G1482">
        <f>AVERAGEIF(INDEX('Input - companies list'!$A:$BG, 0, MATCH("Clusters 0",'Input - companies list'!$A$1:$BG$1, 0)),'Output - Cluster ranking'!B1482,INDEX('Input - companies list'!$A:$BG, 0, MATCH("Inter-Cluster Connectivity",'Input - companies list'!$A$1:$BG$1, 0)))</f>
        <v/>
      </c>
      <c r="H1482">
        <f>IFERROR(PERCENTRANK(C:C,C1482),0)</f>
        <v/>
      </c>
      <c r="I1482">
        <f>IFERROR(1 - PERCENTRANK(D:D,D1482),0)</f>
        <v/>
      </c>
      <c r="J1482">
        <f>IFERROR(PERCENTRANK(E:E,E1482),0)</f>
        <v/>
      </c>
      <c r="K1482">
        <f>IFERROR(1 - PERCENTRANK(F:F,F1482),0)</f>
        <v/>
      </c>
      <c r="L1482">
        <f>IFERROR(PERCENTRANK(G:G,G1482),0)</f>
        <v/>
      </c>
      <c r="M1482">
        <f>H1482*weightA+I1482*weightB+J1482*weightC+K1482*weightD+L1482*weightE</f>
        <v/>
      </c>
    </row>
    <row r="1483" spans="1:13">
      <c r="A1483">
        <f>RANK(M1483,M:M)</f>
        <v/>
      </c>
      <c r="C1483">
        <f>SUMIFS('Input - target event report'!H:H,'Input - target event report'!L:L,B1483,'Input - target event report'!D:D, "Private Investment")</f>
        <v/>
      </c>
      <c r="D1483">
        <f>IF(E1483&lt;2, "N/A", (MAXIFS('Input - target event report'!E:E,'Input - target event report'!L:L,B:B,'Input - target event report'!D:D,"Private Investment")-MINIFS('Input - target event report'!E:E,'Input - target event report'!L:L,B:B,'Input - target event report'!D:D,"Private Investment"))/(E1483-1))</f>
        <v/>
      </c>
      <c r="E1483">
        <f>COUNTIFS('Input - target event report'!L:L,B1483,'Input - target event report'!D:D, "Private Investment")</f>
        <v/>
      </c>
      <c r="F1483">
        <f>AVERAGEIF(INDEX('Input - companies list'!$A:$BG, 0, MATCH("Clusters 0",'Input - companies list'!$A$1:$BG$1, 0)),'Output - Cluster ranking'!B1483,INDEX('Input - companies list'!$A:$BG, 0, MATCH("Flow",'Input - companies list'!$A$1:$BG$1, 0)))</f>
        <v/>
      </c>
      <c r="G1483">
        <f>AVERAGEIF(INDEX('Input - companies list'!$A:$BG, 0, MATCH("Clusters 0",'Input - companies list'!$A$1:$BG$1, 0)),'Output - Cluster ranking'!B1483,INDEX('Input - companies list'!$A:$BG, 0, MATCH("Inter-Cluster Connectivity",'Input - companies list'!$A$1:$BG$1, 0)))</f>
        <v/>
      </c>
      <c r="H1483">
        <f>IFERROR(PERCENTRANK(C:C,C1483),0)</f>
        <v/>
      </c>
      <c r="I1483">
        <f>IFERROR(1 - PERCENTRANK(D:D,D1483),0)</f>
        <v/>
      </c>
      <c r="J1483">
        <f>IFERROR(PERCENTRANK(E:E,E1483),0)</f>
        <v/>
      </c>
      <c r="K1483">
        <f>IFERROR(1 - PERCENTRANK(F:F,F1483),0)</f>
        <v/>
      </c>
      <c r="L1483">
        <f>IFERROR(PERCENTRANK(G:G,G1483),0)</f>
        <v/>
      </c>
      <c r="M1483">
        <f>H1483*weightA+I1483*weightB+J1483*weightC+K1483*weightD+L1483*weightE</f>
        <v/>
      </c>
    </row>
    <row r="1484" spans="1:13">
      <c r="A1484">
        <f>RANK(M1484,M:M)</f>
        <v/>
      </c>
      <c r="C1484">
        <f>SUMIFS('Input - target event report'!H:H,'Input - target event report'!L:L,B1484,'Input - target event report'!D:D, "Private Investment")</f>
        <v/>
      </c>
      <c r="D1484">
        <f>IF(E1484&lt;2, "N/A", (MAXIFS('Input - target event report'!E:E,'Input - target event report'!L:L,B:B,'Input - target event report'!D:D,"Private Investment")-MINIFS('Input - target event report'!E:E,'Input - target event report'!L:L,B:B,'Input - target event report'!D:D,"Private Investment"))/(E1484-1))</f>
        <v/>
      </c>
      <c r="E1484">
        <f>COUNTIFS('Input - target event report'!L:L,B1484,'Input - target event report'!D:D, "Private Investment")</f>
        <v/>
      </c>
      <c r="F1484">
        <f>AVERAGEIF(INDEX('Input - companies list'!$A:$BG, 0, MATCH("Clusters 0",'Input - companies list'!$A$1:$BG$1, 0)),'Output - Cluster ranking'!B1484,INDEX('Input - companies list'!$A:$BG, 0, MATCH("Flow",'Input - companies list'!$A$1:$BG$1, 0)))</f>
        <v/>
      </c>
      <c r="G1484">
        <f>AVERAGEIF(INDEX('Input - companies list'!$A:$BG, 0, MATCH("Clusters 0",'Input - companies list'!$A$1:$BG$1, 0)),'Output - Cluster ranking'!B1484,INDEX('Input - companies list'!$A:$BG, 0, MATCH("Inter-Cluster Connectivity",'Input - companies list'!$A$1:$BG$1, 0)))</f>
        <v/>
      </c>
      <c r="H1484">
        <f>IFERROR(PERCENTRANK(C:C,C1484),0)</f>
        <v/>
      </c>
      <c r="I1484">
        <f>IFERROR(1 - PERCENTRANK(D:D,D1484),0)</f>
        <v/>
      </c>
      <c r="J1484">
        <f>IFERROR(PERCENTRANK(E:E,E1484),0)</f>
        <v/>
      </c>
      <c r="K1484">
        <f>IFERROR(1 - PERCENTRANK(F:F,F1484),0)</f>
        <v/>
      </c>
      <c r="L1484">
        <f>IFERROR(PERCENTRANK(G:G,G1484),0)</f>
        <v/>
      </c>
      <c r="M1484">
        <f>H1484*weightA+I1484*weightB+J1484*weightC+K1484*weightD+L1484*weightE</f>
        <v/>
      </c>
    </row>
    <row r="1485" spans="1:13">
      <c r="A1485">
        <f>RANK(M1485,M:M)</f>
        <v/>
      </c>
      <c r="C1485">
        <f>SUMIFS('Input - target event report'!H:H,'Input - target event report'!L:L,B1485,'Input - target event report'!D:D, "Private Investment")</f>
        <v/>
      </c>
      <c r="D1485">
        <f>IF(E1485&lt;2, "N/A", (MAXIFS('Input - target event report'!E:E,'Input - target event report'!L:L,B:B,'Input - target event report'!D:D,"Private Investment")-MINIFS('Input - target event report'!E:E,'Input - target event report'!L:L,B:B,'Input - target event report'!D:D,"Private Investment"))/(E1485-1))</f>
        <v/>
      </c>
      <c r="E1485">
        <f>COUNTIFS('Input - target event report'!L:L,B1485,'Input - target event report'!D:D, "Private Investment")</f>
        <v/>
      </c>
      <c r="F1485">
        <f>AVERAGEIF(INDEX('Input - companies list'!$A:$BG, 0, MATCH("Clusters 0",'Input - companies list'!$A$1:$BG$1, 0)),'Output - Cluster ranking'!B1485,INDEX('Input - companies list'!$A:$BG, 0, MATCH("Flow",'Input - companies list'!$A$1:$BG$1, 0)))</f>
        <v/>
      </c>
      <c r="G1485">
        <f>AVERAGEIF(INDEX('Input - companies list'!$A:$BG, 0, MATCH("Clusters 0",'Input - companies list'!$A$1:$BG$1, 0)),'Output - Cluster ranking'!B1485,INDEX('Input - companies list'!$A:$BG, 0, MATCH("Inter-Cluster Connectivity",'Input - companies list'!$A$1:$BG$1, 0)))</f>
        <v/>
      </c>
      <c r="H1485">
        <f>IFERROR(PERCENTRANK(C:C,C1485),0)</f>
        <v/>
      </c>
      <c r="I1485">
        <f>IFERROR(1 - PERCENTRANK(D:D,D1485),0)</f>
        <v/>
      </c>
      <c r="J1485">
        <f>IFERROR(PERCENTRANK(E:E,E1485),0)</f>
        <v/>
      </c>
      <c r="K1485">
        <f>IFERROR(1 - PERCENTRANK(F:F,F1485),0)</f>
        <v/>
      </c>
      <c r="L1485">
        <f>IFERROR(PERCENTRANK(G:G,G1485),0)</f>
        <v/>
      </c>
      <c r="M1485">
        <f>H1485*weightA+I1485*weightB+J1485*weightC+K1485*weightD+L1485*weightE</f>
        <v/>
      </c>
    </row>
    <row r="1486" spans="1:13">
      <c r="A1486">
        <f>RANK(M1486,M:M)</f>
        <v/>
      </c>
      <c r="C1486">
        <f>SUMIFS('Input - target event report'!H:H,'Input - target event report'!L:L,B1486,'Input - target event report'!D:D, "Private Investment")</f>
        <v/>
      </c>
      <c r="D1486">
        <f>IF(E1486&lt;2, "N/A", (MAXIFS('Input - target event report'!E:E,'Input - target event report'!L:L,B:B,'Input - target event report'!D:D,"Private Investment")-MINIFS('Input - target event report'!E:E,'Input - target event report'!L:L,B:B,'Input - target event report'!D:D,"Private Investment"))/(E1486-1))</f>
        <v/>
      </c>
      <c r="E1486">
        <f>COUNTIFS('Input - target event report'!L:L,B1486,'Input - target event report'!D:D, "Private Investment")</f>
        <v/>
      </c>
      <c r="F1486">
        <f>AVERAGEIF(INDEX('Input - companies list'!$A:$BG, 0, MATCH("Clusters 0",'Input - companies list'!$A$1:$BG$1, 0)),'Output - Cluster ranking'!B1486,INDEX('Input - companies list'!$A:$BG, 0, MATCH("Flow",'Input - companies list'!$A$1:$BG$1, 0)))</f>
        <v/>
      </c>
      <c r="G1486">
        <f>AVERAGEIF(INDEX('Input - companies list'!$A:$BG, 0, MATCH("Clusters 0",'Input - companies list'!$A$1:$BG$1, 0)),'Output - Cluster ranking'!B1486,INDEX('Input - companies list'!$A:$BG, 0, MATCH("Inter-Cluster Connectivity",'Input - companies list'!$A$1:$BG$1, 0)))</f>
        <v/>
      </c>
      <c r="H1486">
        <f>IFERROR(PERCENTRANK(C:C,C1486),0)</f>
        <v/>
      </c>
      <c r="I1486">
        <f>IFERROR(1 - PERCENTRANK(D:D,D1486),0)</f>
        <v/>
      </c>
      <c r="J1486">
        <f>IFERROR(PERCENTRANK(E:E,E1486),0)</f>
        <v/>
      </c>
      <c r="K1486">
        <f>IFERROR(1 - PERCENTRANK(F:F,F1486),0)</f>
        <v/>
      </c>
      <c r="L1486">
        <f>IFERROR(PERCENTRANK(G:G,G1486),0)</f>
        <v/>
      </c>
      <c r="M1486">
        <f>H1486*weightA+I1486*weightB+J1486*weightC+K1486*weightD+L1486*weightE</f>
        <v/>
      </c>
    </row>
    <row r="1487" spans="1:13">
      <c r="A1487">
        <f>RANK(M1487,M:M)</f>
        <v/>
      </c>
      <c r="C1487">
        <f>SUMIFS('Input - target event report'!H:H,'Input - target event report'!L:L,B1487,'Input - target event report'!D:D, "Private Investment")</f>
        <v/>
      </c>
      <c r="D1487">
        <f>IF(E1487&lt;2, "N/A", (MAXIFS('Input - target event report'!E:E,'Input - target event report'!L:L,B:B,'Input - target event report'!D:D,"Private Investment")-MINIFS('Input - target event report'!E:E,'Input - target event report'!L:L,B:B,'Input - target event report'!D:D,"Private Investment"))/(E1487-1))</f>
        <v/>
      </c>
      <c r="E1487">
        <f>COUNTIFS('Input - target event report'!L:L,B1487,'Input - target event report'!D:D, "Private Investment")</f>
        <v/>
      </c>
      <c r="F1487">
        <f>AVERAGEIF(INDEX('Input - companies list'!$A:$BG, 0, MATCH("Clusters 0",'Input - companies list'!$A$1:$BG$1, 0)),'Output - Cluster ranking'!B1487,INDEX('Input - companies list'!$A:$BG, 0, MATCH("Flow",'Input - companies list'!$A$1:$BG$1, 0)))</f>
        <v/>
      </c>
      <c r="G1487">
        <f>AVERAGEIF(INDEX('Input - companies list'!$A:$BG, 0, MATCH("Clusters 0",'Input - companies list'!$A$1:$BG$1, 0)),'Output - Cluster ranking'!B1487,INDEX('Input - companies list'!$A:$BG, 0, MATCH("Inter-Cluster Connectivity",'Input - companies list'!$A$1:$BG$1, 0)))</f>
        <v/>
      </c>
      <c r="H1487">
        <f>IFERROR(PERCENTRANK(C:C,C1487),0)</f>
        <v/>
      </c>
      <c r="I1487">
        <f>IFERROR(1 - PERCENTRANK(D:D,D1487),0)</f>
        <v/>
      </c>
      <c r="J1487">
        <f>IFERROR(PERCENTRANK(E:E,E1487),0)</f>
        <v/>
      </c>
      <c r="K1487">
        <f>IFERROR(1 - PERCENTRANK(F:F,F1487),0)</f>
        <v/>
      </c>
      <c r="L1487">
        <f>IFERROR(PERCENTRANK(G:G,G1487),0)</f>
        <v/>
      </c>
      <c r="M1487">
        <f>H1487*weightA+I1487*weightB+J1487*weightC+K1487*weightD+L1487*weightE</f>
        <v/>
      </c>
    </row>
    <row r="1488" spans="1:13">
      <c r="A1488">
        <f>RANK(M1488,M:M)</f>
        <v/>
      </c>
      <c r="C1488">
        <f>SUMIFS('Input - target event report'!H:H,'Input - target event report'!L:L,B1488,'Input - target event report'!D:D, "Private Investment")</f>
        <v/>
      </c>
      <c r="D1488">
        <f>IF(E1488&lt;2, "N/A", (MAXIFS('Input - target event report'!E:E,'Input - target event report'!L:L,B:B,'Input - target event report'!D:D,"Private Investment")-MINIFS('Input - target event report'!E:E,'Input - target event report'!L:L,B:B,'Input - target event report'!D:D,"Private Investment"))/(E1488-1))</f>
        <v/>
      </c>
      <c r="E1488">
        <f>COUNTIFS('Input - target event report'!L:L,B1488,'Input - target event report'!D:D, "Private Investment")</f>
        <v/>
      </c>
      <c r="F1488">
        <f>AVERAGEIF(INDEX('Input - companies list'!$A:$BG, 0, MATCH("Clusters 0",'Input - companies list'!$A$1:$BG$1, 0)),'Output - Cluster ranking'!B1488,INDEX('Input - companies list'!$A:$BG, 0, MATCH("Flow",'Input - companies list'!$A$1:$BG$1, 0)))</f>
        <v/>
      </c>
      <c r="G1488">
        <f>AVERAGEIF(INDEX('Input - companies list'!$A:$BG, 0, MATCH("Clusters 0",'Input - companies list'!$A$1:$BG$1, 0)),'Output - Cluster ranking'!B1488,INDEX('Input - companies list'!$A:$BG, 0, MATCH("Inter-Cluster Connectivity",'Input - companies list'!$A$1:$BG$1, 0)))</f>
        <v/>
      </c>
      <c r="H1488">
        <f>IFERROR(PERCENTRANK(C:C,C1488),0)</f>
        <v/>
      </c>
      <c r="I1488">
        <f>IFERROR(1 - PERCENTRANK(D:D,D1488),0)</f>
        <v/>
      </c>
      <c r="J1488">
        <f>IFERROR(PERCENTRANK(E:E,E1488),0)</f>
        <v/>
      </c>
      <c r="K1488">
        <f>IFERROR(1 - PERCENTRANK(F:F,F1488),0)</f>
        <v/>
      </c>
      <c r="L1488">
        <f>IFERROR(PERCENTRANK(G:G,G1488),0)</f>
        <v/>
      </c>
      <c r="M1488">
        <f>H1488*weightA+I1488*weightB+J1488*weightC+K1488*weightD+L1488*weightE</f>
        <v/>
      </c>
    </row>
    <row r="1489" spans="1:13">
      <c r="A1489">
        <f>RANK(M1489,M:M)</f>
        <v/>
      </c>
      <c r="C1489">
        <f>SUMIFS('Input - target event report'!H:H,'Input - target event report'!L:L,B1489,'Input - target event report'!D:D, "Private Investment")</f>
        <v/>
      </c>
      <c r="D1489">
        <f>IF(E1489&lt;2, "N/A", (MAXIFS('Input - target event report'!E:E,'Input - target event report'!L:L,B:B,'Input - target event report'!D:D,"Private Investment")-MINIFS('Input - target event report'!E:E,'Input - target event report'!L:L,B:B,'Input - target event report'!D:D,"Private Investment"))/(E1489-1))</f>
        <v/>
      </c>
      <c r="E1489">
        <f>COUNTIFS('Input - target event report'!L:L,B1489,'Input - target event report'!D:D, "Private Investment")</f>
        <v/>
      </c>
      <c r="F1489">
        <f>AVERAGEIF(INDEX('Input - companies list'!$A:$BG, 0, MATCH("Clusters 0",'Input - companies list'!$A$1:$BG$1, 0)),'Output - Cluster ranking'!B1489,INDEX('Input - companies list'!$A:$BG, 0, MATCH("Flow",'Input - companies list'!$A$1:$BG$1, 0)))</f>
        <v/>
      </c>
      <c r="G1489">
        <f>AVERAGEIF(INDEX('Input - companies list'!$A:$BG, 0, MATCH("Clusters 0",'Input - companies list'!$A$1:$BG$1, 0)),'Output - Cluster ranking'!B1489,INDEX('Input - companies list'!$A:$BG, 0, MATCH("Inter-Cluster Connectivity",'Input - companies list'!$A$1:$BG$1, 0)))</f>
        <v/>
      </c>
      <c r="H1489">
        <f>IFERROR(PERCENTRANK(C:C,C1489),0)</f>
        <v/>
      </c>
      <c r="I1489">
        <f>IFERROR(1 - PERCENTRANK(D:D,D1489),0)</f>
        <v/>
      </c>
      <c r="J1489">
        <f>IFERROR(PERCENTRANK(E:E,E1489),0)</f>
        <v/>
      </c>
      <c r="K1489">
        <f>IFERROR(1 - PERCENTRANK(F:F,F1489),0)</f>
        <v/>
      </c>
      <c r="L1489">
        <f>IFERROR(PERCENTRANK(G:G,G1489),0)</f>
        <v/>
      </c>
      <c r="M1489">
        <f>H1489*weightA+I1489*weightB+J1489*weightC+K1489*weightD+L1489*weightE</f>
        <v/>
      </c>
    </row>
    <row r="1490" spans="1:13">
      <c r="A1490">
        <f>RANK(M1490,M:M)</f>
        <v/>
      </c>
      <c r="C1490">
        <f>SUMIFS('Input - target event report'!H:H,'Input - target event report'!L:L,B1490,'Input - target event report'!D:D, "Private Investment")</f>
        <v/>
      </c>
      <c r="D1490">
        <f>IF(E1490&lt;2, "N/A", (MAXIFS('Input - target event report'!E:E,'Input - target event report'!L:L,B:B,'Input - target event report'!D:D,"Private Investment")-MINIFS('Input - target event report'!E:E,'Input - target event report'!L:L,B:B,'Input - target event report'!D:D,"Private Investment"))/(E1490-1))</f>
        <v/>
      </c>
      <c r="E1490">
        <f>COUNTIFS('Input - target event report'!L:L,B1490,'Input - target event report'!D:D, "Private Investment")</f>
        <v/>
      </c>
      <c r="F1490">
        <f>AVERAGEIF(INDEX('Input - companies list'!$A:$BG, 0, MATCH("Clusters 0",'Input - companies list'!$A$1:$BG$1, 0)),'Output - Cluster ranking'!B1490,INDEX('Input - companies list'!$A:$BG, 0, MATCH("Flow",'Input - companies list'!$A$1:$BG$1, 0)))</f>
        <v/>
      </c>
      <c r="G1490">
        <f>AVERAGEIF(INDEX('Input - companies list'!$A:$BG, 0, MATCH("Clusters 0",'Input - companies list'!$A$1:$BG$1, 0)),'Output - Cluster ranking'!B1490,INDEX('Input - companies list'!$A:$BG, 0, MATCH("Inter-Cluster Connectivity",'Input - companies list'!$A$1:$BG$1, 0)))</f>
        <v/>
      </c>
      <c r="H1490">
        <f>IFERROR(PERCENTRANK(C:C,C1490),0)</f>
        <v/>
      </c>
      <c r="I1490">
        <f>IFERROR(1 - PERCENTRANK(D:D,D1490),0)</f>
        <v/>
      </c>
      <c r="J1490">
        <f>IFERROR(PERCENTRANK(E:E,E1490),0)</f>
        <v/>
      </c>
      <c r="K1490">
        <f>IFERROR(1 - PERCENTRANK(F:F,F1490),0)</f>
        <v/>
      </c>
      <c r="L1490">
        <f>IFERROR(PERCENTRANK(G:G,G1490),0)</f>
        <v/>
      </c>
      <c r="M1490">
        <f>H1490*weightA+I1490*weightB+J1490*weightC+K1490*weightD+L1490*weightE</f>
        <v/>
      </c>
    </row>
    <row r="1491" spans="1:13">
      <c r="A1491">
        <f>RANK(M1491,M:M)</f>
        <v/>
      </c>
      <c r="C1491">
        <f>SUMIFS('Input - target event report'!H:H,'Input - target event report'!L:L,B1491,'Input - target event report'!D:D, "Private Investment")</f>
        <v/>
      </c>
      <c r="D1491">
        <f>IF(E1491&lt;2, "N/A", (MAXIFS('Input - target event report'!E:E,'Input - target event report'!L:L,B:B,'Input - target event report'!D:D,"Private Investment")-MINIFS('Input - target event report'!E:E,'Input - target event report'!L:L,B:B,'Input - target event report'!D:D,"Private Investment"))/(E1491-1))</f>
        <v/>
      </c>
      <c r="E1491">
        <f>COUNTIFS('Input - target event report'!L:L,B1491,'Input - target event report'!D:D, "Private Investment")</f>
        <v/>
      </c>
      <c r="F1491">
        <f>AVERAGEIF(INDEX('Input - companies list'!$A:$BG, 0, MATCH("Clusters 0",'Input - companies list'!$A$1:$BG$1, 0)),'Output - Cluster ranking'!B1491,INDEX('Input - companies list'!$A:$BG, 0, MATCH("Flow",'Input - companies list'!$A$1:$BG$1, 0)))</f>
        <v/>
      </c>
      <c r="G1491">
        <f>AVERAGEIF(INDEX('Input - companies list'!$A:$BG, 0, MATCH("Clusters 0",'Input - companies list'!$A$1:$BG$1, 0)),'Output - Cluster ranking'!B1491,INDEX('Input - companies list'!$A:$BG, 0, MATCH("Inter-Cluster Connectivity",'Input - companies list'!$A$1:$BG$1, 0)))</f>
        <v/>
      </c>
      <c r="H1491">
        <f>IFERROR(PERCENTRANK(C:C,C1491),0)</f>
        <v/>
      </c>
      <c r="I1491">
        <f>IFERROR(1 - PERCENTRANK(D:D,D1491),0)</f>
        <v/>
      </c>
      <c r="J1491">
        <f>IFERROR(PERCENTRANK(E:E,E1491),0)</f>
        <v/>
      </c>
      <c r="K1491">
        <f>IFERROR(1 - PERCENTRANK(F:F,F1491),0)</f>
        <v/>
      </c>
      <c r="L1491">
        <f>IFERROR(PERCENTRANK(G:G,G1491),0)</f>
        <v/>
      </c>
      <c r="M1491">
        <f>H1491*weightA+I1491*weightB+J1491*weightC+K1491*weightD+L1491*weightE</f>
        <v/>
      </c>
    </row>
    <row r="1492" spans="1:13">
      <c r="A1492">
        <f>RANK(M1492,M:M)</f>
        <v/>
      </c>
      <c r="C1492">
        <f>SUMIFS('Input - target event report'!H:H,'Input - target event report'!L:L,B1492,'Input - target event report'!D:D, "Private Investment")</f>
        <v/>
      </c>
      <c r="D1492">
        <f>IF(E1492&lt;2, "N/A", (MAXIFS('Input - target event report'!E:E,'Input - target event report'!L:L,B:B,'Input - target event report'!D:D,"Private Investment")-MINIFS('Input - target event report'!E:E,'Input - target event report'!L:L,B:B,'Input - target event report'!D:D,"Private Investment"))/(E1492-1))</f>
        <v/>
      </c>
      <c r="E1492">
        <f>COUNTIFS('Input - target event report'!L:L,B1492,'Input - target event report'!D:D, "Private Investment")</f>
        <v/>
      </c>
      <c r="F1492">
        <f>AVERAGEIF(INDEX('Input - companies list'!$A:$BG, 0, MATCH("Clusters 0",'Input - companies list'!$A$1:$BG$1, 0)),'Output - Cluster ranking'!B1492,INDEX('Input - companies list'!$A:$BG, 0, MATCH("Flow",'Input - companies list'!$A$1:$BG$1, 0)))</f>
        <v/>
      </c>
      <c r="G1492">
        <f>AVERAGEIF(INDEX('Input - companies list'!$A:$BG, 0, MATCH("Clusters 0",'Input - companies list'!$A$1:$BG$1, 0)),'Output - Cluster ranking'!B1492,INDEX('Input - companies list'!$A:$BG, 0, MATCH("Inter-Cluster Connectivity",'Input - companies list'!$A$1:$BG$1, 0)))</f>
        <v/>
      </c>
      <c r="H1492">
        <f>IFERROR(PERCENTRANK(C:C,C1492),0)</f>
        <v/>
      </c>
      <c r="I1492">
        <f>IFERROR(1 - PERCENTRANK(D:D,D1492),0)</f>
        <v/>
      </c>
      <c r="J1492">
        <f>IFERROR(PERCENTRANK(E:E,E1492),0)</f>
        <v/>
      </c>
      <c r="K1492">
        <f>IFERROR(1 - PERCENTRANK(F:F,F1492),0)</f>
        <v/>
      </c>
      <c r="L1492">
        <f>IFERROR(PERCENTRANK(G:G,G1492),0)</f>
        <v/>
      </c>
      <c r="M1492">
        <f>H1492*weightA+I1492*weightB+J1492*weightC+K1492*weightD+L1492*weightE</f>
        <v/>
      </c>
    </row>
    <row r="1493" spans="1:13">
      <c r="A1493">
        <f>RANK(M1493,M:M)</f>
        <v/>
      </c>
      <c r="C1493">
        <f>SUMIFS('Input - target event report'!H:H,'Input - target event report'!L:L,B1493,'Input - target event report'!D:D, "Private Investment")</f>
        <v/>
      </c>
      <c r="D1493">
        <f>IF(E1493&lt;2, "N/A", (MAXIFS('Input - target event report'!E:E,'Input - target event report'!L:L,B:B,'Input - target event report'!D:D,"Private Investment")-MINIFS('Input - target event report'!E:E,'Input - target event report'!L:L,B:B,'Input - target event report'!D:D,"Private Investment"))/(E1493-1))</f>
        <v/>
      </c>
      <c r="E1493">
        <f>COUNTIFS('Input - target event report'!L:L,B1493,'Input - target event report'!D:D, "Private Investment")</f>
        <v/>
      </c>
      <c r="F1493">
        <f>AVERAGEIF(INDEX('Input - companies list'!$A:$BG, 0, MATCH("Clusters 0",'Input - companies list'!$A$1:$BG$1, 0)),'Output - Cluster ranking'!B1493,INDEX('Input - companies list'!$A:$BG, 0, MATCH("Flow",'Input - companies list'!$A$1:$BG$1, 0)))</f>
        <v/>
      </c>
      <c r="G1493">
        <f>AVERAGEIF(INDEX('Input - companies list'!$A:$BG, 0, MATCH("Clusters 0",'Input - companies list'!$A$1:$BG$1, 0)),'Output - Cluster ranking'!B1493,INDEX('Input - companies list'!$A:$BG, 0, MATCH("Inter-Cluster Connectivity",'Input - companies list'!$A$1:$BG$1, 0)))</f>
        <v/>
      </c>
      <c r="H1493">
        <f>IFERROR(PERCENTRANK(C:C,C1493),0)</f>
        <v/>
      </c>
      <c r="I1493">
        <f>IFERROR(1 - PERCENTRANK(D:D,D1493),0)</f>
        <v/>
      </c>
      <c r="J1493">
        <f>IFERROR(PERCENTRANK(E:E,E1493),0)</f>
        <v/>
      </c>
      <c r="K1493">
        <f>IFERROR(1 - PERCENTRANK(F:F,F1493),0)</f>
        <v/>
      </c>
      <c r="L1493">
        <f>IFERROR(PERCENTRANK(G:G,G1493),0)</f>
        <v/>
      </c>
      <c r="M1493">
        <f>H1493*weightA+I1493*weightB+J1493*weightC+K1493*weightD+L1493*weightE</f>
        <v/>
      </c>
    </row>
    <row r="1494" spans="1:13">
      <c r="A1494">
        <f>RANK(M1494,M:M)</f>
        <v/>
      </c>
      <c r="C1494">
        <f>SUMIFS('Input - target event report'!H:H,'Input - target event report'!L:L,B1494,'Input - target event report'!D:D, "Private Investment")</f>
        <v/>
      </c>
      <c r="D1494">
        <f>IF(E1494&lt;2, "N/A", (MAXIFS('Input - target event report'!E:E,'Input - target event report'!L:L,B:B,'Input - target event report'!D:D,"Private Investment")-MINIFS('Input - target event report'!E:E,'Input - target event report'!L:L,B:B,'Input - target event report'!D:D,"Private Investment"))/(E1494-1))</f>
        <v/>
      </c>
      <c r="E1494">
        <f>COUNTIFS('Input - target event report'!L:L,B1494,'Input - target event report'!D:D, "Private Investment")</f>
        <v/>
      </c>
      <c r="F1494">
        <f>AVERAGEIF(INDEX('Input - companies list'!$A:$BG, 0, MATCH("Clusters 0",'Input - companies list'!$A$1:$BG$1, 0)),'Output - Cluster ranking'!B1494,INDEX('Input - companies list'!$A:$BG, 0, MATCH("Flow",'Input - companies list'!$A$1:$BG$1, 0)))</f>
        <v/>
      </c>
      <c r="G1494">
        <f>AVERAGEIF(INDEX('Input - companies list'!$A:$BG, 0, MATCH("Clusters 0",'Input - companies list'!$A$1:$BG$1, 0)),'Output - Cluster ranking'!B1494,INDEX('Input - companies list'!$A:$BG, 0, MATCH("Inter-Cluster Connectivity",'Input - companies list'!$A$1:$BG$1, 0)))</f>
        <v/>
      </c>
      <c r="H1494">
        <f>IFERROR(PERCENTRANK(C:C,C1494),0)</f>
        <v/>
      </c>
      <c r="I1494">
        <f>IFERROR(1 - PERCENTRANK(D:D,D1494),0)</f>
        <v/>
      </c>
      <c r="J1494">
        <f>IFERROR(PERCENTRANK(E:E,E1494),0)</f>
        <v/>
      </c>
      <c r="K1494">
        <f>IFERROR(1 - PERCENTRANK(F:F,F1494),0)</f>
        <v/>
      </c>
      <c r="L1494">
        <f>IFERROR(PERCENTRANK(G:G,G1494),0)</f>
        <v/>
      </c>
      <c r="M1494">
        <f>H1494*weightA+I1494*weightB+J1494*weightC+K1494*weightD+L1494*weightE</f>
        <v/>
      </c>
    </row>
    <row r="1495" spans="1:13">
      <c r="A1495">
        <f>RANK(M1495,M:M)</f>
        <v/>
      </c>
      <c r="C1495">
        <f>SUMIFS('Input - target event report'!H:H,'Input - target event report'!L:L,B1495,'Input - target event report'!D:D, "Private Investment")</f>
        <v/>
      </c>
      <c r="D1495">
        <f>IF(E1495&lt;2, "N/A", (MAXIFS('Input - target event report'!E:E,'Input - target event report'!L:L,B:B,'Input - target event report'!D:D,"Private Investment")-MINIFS('Input - target event report'!E:E,'Input - target event report'!L:L,B:B,'Input - target event report'!D:D,"Private Investment"))/(E1495-1))</f>
        <v/>
      </c>
      <c r="E1495">
        <f>COUNTIFS('Input - target event report'!L:L,B1495,'Input - target event report'!D:D, "Private Investment")</f>
        <v/>
      </c>
      <c r="F1495">
        <f>AVERAGEIF(INDEX('Input - companies list'!$A:$BG, 0, MATCH("Clusters 0",'Input - companies list'!$A$1:$BG$1, 0)),'Output - Cluster ranking'!B1495,INDEX('Input - companies list'!$A:$BG, 0, MATCH("Flow",'Input - companies list'!$A$1:$BG$1, 0)))</f>
        <v/>
      </c>
      <c r="G1495">
        <f>AVERAGEIF(INDEX('Input - companies list'!$A:$BG, 0, MATCH("Clusters 0",'Input - companies list'!$A$1:$BG$1, 0)),'Output - Cluster ranking'!B1495,INDEX('Input - companies list'!$A:$BG, 0, MATCH("Inter-Cluster Connectivity",'Input - companies list'!$A$1:$BG$1, 0)))</f>
        <v/>
      </c>
      <c r="H1495">
        <f>IFERROR(PERCENTRANK(C:C,C1495),0)</f>
        <v/>
      </c>
      <c r="I1495">
        <f>IFERROR(1 - PERCENTRANK(D:D,D1495),0)</f>
        <v/>
      </c>
      <c r="J1495">
        <f>IFERROR(PERCENTRANK(E:E,E1495),0)</f>
        <v/>
      </c>
      <c r="K1495">
        <f>IFERROR(1 - PERCENTRANK(F:F,F1495),0)</f>
        <v/>
      </c>
      <c r="L1495">
        <f>IFERROR(PERCENTRANK(G:G,G1495),0)</f>
        <v/>
      </c>
      <c r="M1495">
        <f>H1495*weightA+I1495*weightB+J1495*weightC+K1495*weightD+L1495*weightE</f>
        <v/>
      </c>
    </row>
    <row r="1496" spans="1:13">
      <c r="A1496">
        <f>RANK(M1496,M:M)</f>
        <v/>
      </c>
      <c r="C1496">
        <f>SUMIFS('Input - target event report'!H:H,'Input - target event report'!L:L,B1496,'Input - target event report'!D:D, "Private Investment")</f>
        <v/>
      </c>
      <c r="D1496">
        <f>IF(E1496&lt;2, "N/A", (MAXIFS('Input - target event report'!E:E,'Input - target event report'!L:L,B:B,'Input - target event report'!D:D,"Private Investment")-MINIFS('Input - target event report'!E:E,'Input - target event report'!L:L,B:B,'Input - target event report'!D:D,"Private Investment"))/(E1496-1))</f>
        <v/>
      </c>
      <c r="E1496">
        <f>COUNTIFS('Input - target event report'!L:L,B1496,'Input - target event report'!D:D, "Private Investment")</f>
        <v/>
      </c>
      <c r="F1496">
        <f>AVERAGEIF(INDEX('Input - companies list'!$A:$BG, 0, MATCH("Clusters 0",'Input - companies list'!$A$1:$BG$1, 0)),'Output - Cluster ranking'!B1496,INDEX('Input - companies list'!$A:$BG, 0, MATCH("Flow",'Input - companies list'!$A$1:$BG$1, 0)))</f>
        <v/>
      </c>
      <c r="G1496">
        <f>AVERAGEIF(INDEX('Input - companies list'!$A:$BG, 0, MATCH("Clusters 0",'Input - companies list'!$A$1:$BG$1, 0)),'Output - Cluster ranking'!B1496,INDEX('Input - companies list'!$A:$BG, 0, MATCH("Inter-Cluster Connectivity",'Input - companies list'!$A$1:$BG$1, 0)))</f>
        <v/>
      </c>
      <c r="H1496">
        <f>IFERROR(PERCENTRANK(C:C,C1496),0)</f>
        <v/>
      </c>
      <c r="I1496">
        <f>IFERROR(1 - PERCENTRANK(D:D,D1496),0)</f>
        <v/>
      </c>
      <c r="J1496">
        <f>IFERROR(PERCENTRANK(E:E,E1496),0)</f>
        <v/>
      </c>
      <c r="K1496">
        <f>IFERROR(1 - PERCENTRANK(F:F,F1496),0)</f>
        <v/>
      </c>
      <c r="L1496">
        <f>IFERROR(PERCENTRANK(G:G,G1496),0)</f>
        <v/>
      </c>
      <c r="M1496">
        <f>H1496*weightA+I1496*weightB+J1496*weightC+K1496*weightD+L1496*weightE</f>
        <v/>
      </c>
    </row>
    <row r="1497" spans="1:13">
      <c r="A1497">
        <f>RANK(M1497,M:M)</f>
        <v/>
      </c>
      <c r="C1497">
        <f>SUMIFS('Input - target event report'!H:H,'Input - target event report'!L:L,B1497,'Input - target event report'!D:D, "Private Investment")</f>
        <v/>
      </c>
      <c r="D1497">
        <f>IF(E1497&lt;2, "N/A", (MAXIFS('Input - target event report'!E:E,'Input - target event report'!L:L,B:B,'Input - target event report'!D:D,"Private Investment")-MINIFS('Input - target event report'!E:E,'Input - target event report'!L:L,B:B,'Input - target event report'!D:D,"Private Investment"))/(E1497-1))</f>
        <v/>
      </c>
      <c r="E1497">
        <f>COUNTIFS('Input - target event report'!L:L,B1497,'Input - target event report'!D:D, "Private Investment")</f>
        <v/>
      </c>
      <c r="F1497">
        <f>AVERAGEIF(INDEX('Input - companies list'!$A:$BG, 0, MATCH("Clusters 0",'Input - companies list'!$A$1:$BG$1, 0)),'Output - Cluster ranking'!B1497,INDEX('Input - companies list'!$A:$BG, 0, MATCH("Flow",'Input - companies list'!$A$1:$BG$1, 0)))</f>
        <v/>
      </c>
      <c r="G1497">
        <f>AVERAGEIF(INDEX('Input - companies list'!$A:$BG, 0, MATCH("Clusters 0",'Input - companies list'!$A$1:$BG$1, 0)),'Output - Cluster ranking'!B1497,INDEX('Input - companies list'!$A:$BG, 0, MATCH("Inter-Cluster Connectivity",'Input - companies list'!$A$1:$BG$1, 0)))</f>
        <v/>
      </c>
      <c r="H1497">
        <f>IFERROR(PERCENTRANK(C:C,C1497),0)</f>
        <v/>
      </c>
      <c r="I1497">
        <f>IFERROR(1 - PERCENTRANK(D:D,D1497),0)</f>
        <v/>
      </c>
      <c r="J1497">
        <f>IFERROR(PERCENTRANK(E:E,E1497),0)</f>
        <v/>
      </c>
      <c r="K1497">
        <f>IFERROR(1 - PERCENTRANK(F:F,F1497),0)</f>
        <v/>
      </c>
      <c r="L1497">
        <f>IFERROR(PERCENTRANK(G:G,G1497),0)</f>
        <v/>
      </c>
      <c r="M1497">
        <f>H1497*weightA+I1497*weightB+J1497*weightC+K1497*weightD+L1497*weightE</f>
        <v/>
      </c>
    </row>
    <row r="1498" spans="1:13">
      <c r="A1498">
        <f>RANK(M1498,M:M)</f>
        <v/>
      </c>
      <c r="C1498">
        <f>SUMIFS('Input - target event report'!H:H,'Input - target event report'!L:L,B1498,'Input - target event report'!D:D, "Private Investment")</f>
        <v/>
      </c>
      <c r="D1498">
        <f>IF(E1498&lt;2, "N/A", (MAXIFS('Input - target event report'!E:E,'Input - target event report'!L:L,B:B,'Input - target event report'!D:D,"Private Investment")-MINIFS('Input - target event report'!E:E,'Input - target event report'!L:L,B:B,'Input - target event report'!D:D,"Private Investment"))/(E1498-1))</f>
        <v/>
      </c>
      <c r="E1498">
        <f>COUNTIFS('Input - target event report'!L:L,B1498,'Input - target event report'!D:D, "Private Investment")</f>
        <v/>
      </c>
      <c r="F1498">
        <f>AVERAGEIF(INDEX('Input - companies list'!$A:$BG, 0, MATCH("Clusters 0",'Input - companies list'!$A$1:$BG$1, 0)),'Output - Cluster ranking'!B1498,INDEX('Input - companies list'!$A:$BG, 0, MATCH("Flow",'Input - companies list'!$A$1:$BG$1, 0)))</f>
        <v/>
      </c>
      <c r="G1498">
        <f>AVERAGEIF(INDEX('Input - companies list'!$A:$BG, 0, MATCH("Clusters 0",'Input - companies list'!$A$1:$BG$1, 0)),'Output - Cluster ranking'!B1498,INDEX('Input - companies list'!$A:$BG, 0, MATCH("Inter-Cluster Connectivity",'Input - companies list'!$A$1:$BG$1, 0)))</f>
        <v/>
      </c>
      <c r="H1498">
        <f>IFERROR(PERCENTRANK(C:C,C1498),0)</f>
        <v/>
      </c>
      <c r="I1498">
        <f>IFERROR(1 - PERCENTRANK(D:D,D1498),0)</f>
        <v/>
      </c>
      <c r="J1498">
        <f>IFERROR(PERCENTRANK(E:E,E1498),0)</f>
        <v/>
      </c>
      <c r="K1498">
        <f>IFERROR(1 - PERCENTRANK(F:F,F1498),0)</f>
        <v/>
      </c>
      <c r="L1498">
        <f>IFERROR(PERCENTRANK(G:G,G1498),0)</f>
        <v/>
      </c>
      <c r="M1498">
        <f>H1498*weightA+I1498*weightB+J1498*weightC+K1498*weightD+L1498*weightE</f>
        <v/>
      </c>
    </row>
    <row r="1499" spans="1:13">
      <c r="A1499">
        <f>RANK(M1499,M:M)</f>
        <v/>
      </c>
      <c r="C1499">
        <f>SUMIFS('Input - target event report'!H:H,'Input - target event report'!L:L,B1499,'Input - target event report'!D:D, "Private Investment")</f>
        <v/>
      </c>
      <c r="D1499">
        <f>IF(E1499&lt;2, "N/A", (MAXIFS('Input - target event report'!E:E,'Input - target event report'!L:L,B:B,'Input - target event report'!D:D,"Private Investment")-MINIFS('Input - target event report'!E:E,'Input - target event report'!L:L,B:B,'Input - target event report'!D:D,"Private Investment"))/(E1499-1))</f>
        <v/>
      </c>
      <c r="E1499">
        <f>COUNTIFS('Input - target event report'!L:L,B1499,'Input - target event report'!D:D, "Private Investment")</f>
        <v/>
      </c>
      <c r="F1499">
        <f>AVERAGEIF(INDEX('Input - companies list'!$A:$BG, 0, MATCH("Clusters 0",'Input - companies list'!$A$1:$BG$1, 0)),'Output - Cluster ranking'!B1499,INDEX('Input - companies list'!$A:$BG, 0, MATCH("Flow",'Input - companies list'!$A$1:$BG$1, 0)))</f>
        <v/>
      </c>
      <c r="G1499">
        <f>AVERAGEIF(INDEX('Input - companies list'!$A:$BG, 0, MATCH("Clusters 0",'Input - companies list'!$A$1:$BG$1, 0)),'Output - Cluster ranking'!B1499,INDEX('Input - companies list'!$A:$BG, 0, MATCH("Inter-Cluster Connectivity",'Input - companies list'!$A$1:$BG$1, 0)))</f>
        <v/>
      </c>
      <c r="H1499">
        <f>IFERROR(PERCENTRANK(C:C,C1499),0)</f>
        <v/>
      </c>
      <c r="I1499">
        <f>IFERROR(1 - PERCENTRANK(D:D,D1499),0)</f>
        <v/>
      </c>
      <c r="J1499">
        <f>IFERROR(PERCENTRANK(E:E,E1499),0)</f>
        <v/>
      </c>
      <c r="K1499">
        <f>IFERROR(1 - PERCENTRANK(F:F,F1499),0)</f>
        <v/>
      </c>
      <c r="L1499">
        <f>IFERROR(PERCENTRANK(G:G,G1499),0)</f>
        <v/>
      </c>
      <c r="M1499">
        <f>H1499*weightA+I1499*weightB+J1499*weightC+K1499*weightD+L1499*weightE</f>
        <v/>
      </c>
    </row>
    <row r="1500" spans="1:13">
      <c r="A1500">
        <f>RANK(M1500,M:M)</f>
        <v/>
      </c>
      <c r="C1500">
        <f>SUMIFS('Input - target event report'!H:H,'Input - target event report'!L:L,B1500,'Input - target event report'!D:D, "Private Investment")</f>
        <v/>
      </c>
      <c r="D1500">
        <f>IF(E1500&lt;2, "N/A", (MAXIFS('Input - target event report'!E:E,'Input - target event report'!L:L,B:B,'Input - target event report'!D:D,"Private Investment")-MINIFS('Input - target event report'!E:E,'Input - target event report'!L:L,B:B,'Input - target event report'!D:D,"Private Investment"))/(E1500-1))</f>
        <v/>
      </c>
      <c r="E1500">
        <f>COUNTIFS('Input - target event report'!L:L,B1500,'Input - target event report'!D:D, "Private Investment")</f>
        <v/>
      </c>
      <c r="F1500">
        <f>AVERAGEIF(INDEX('Input - companies list'!$A:$BG, 0, MATCH("Clusters 0",'Input - companies list'!$A$1:$BG$1, 0)),'Output - Cluster ranking'!B1500,INDEX('Input - companies list'!$A:$BG, 0, MATCH("Flow",'Input - companies list'!$A$1:$BG$1, 0)))</f>
        <v/>
      </c>
      <c r="G1500">
        <f>AVERAGEIF(INDEX('Input - companies list'!$A:$BG, 0, MATCH("Clusters 0",'Input - companies list'!$A$1:$BG$1, 0)),'Output - Cluster ranking'!B1500,INDEX('Input - companies list'!$A:$BG, 0, MATCH("Inter-Cluster Connectivity",'Input - companies list'!$A$1:$BG$1, 0)))</f>
        <v/>
      </c>
      <c r="H1500">
        <f>IFERROR(PERCENTRANK(C:C,C1500),0)</f>
        <v/>
      </c>
      <c r="I1500">
        <f>IFERROR(1 - PERCENTRANK(D:D,D1500),0)</f>
        <v/>
      </c>
      <c r="J1500">
        <f>IFERROR(PERCENTRANK(E:E,E1500),0)</f>
        <v/>
      </c>
      <c r="K1500">
        <f>IFERROR(1 - PERCENTRANK(F:F,F1500),0)</f>
        <v/>
      </c>
      <c r="L1500">
        <f>IFERROR(PERCENTRANK(G:G,G1500),0)</f>
        <v/>
      </c>
      <c r="M1500">
        <f>H1500*weightA+I1500*weightB+J1500*weightC+K1500*weightD+L1500*weightE</f>
        <v/>
      </c>
    </row>
    <row r="1501" spans="1:13">
      <c r="A1501">
        <f>RANK(M1501,M:M)</f>
        <v/>
      </c>
      <c r="C1501">
        <f>SUMIFS('Input - target event report'!H:H,'Input - target event report'!L:L,B1501,'Input - target event report'!D:D, "Private Investment")</f>
        <v/>
      </c>
      <c r="D1501">
        <f>IF(E1501&lt;2, "N/A", (MAXIFS('Input - target event report'!E:E,'Input - target event report'!L:L,B:B,'Input - target event report'!D:D,"Private Investment")-MINIFS('Input - target event report'!E:E,'Input - target event report'!L:L,B:B,'Input - target event report'!D:D,"Private Investment"))/(E1501-1))</f>
        <v/>
      </c>
      <c r="E1501">
        <f>COUNTIFS('Input - target event report'!L:L,B1501,'Input - target event report'!D:D, "Private Investment")</f>
        <v/>
      </c>
      <c r="F1501">
        <f>AVERAGEIF(INDEX('Input - companies list'!$A:$BG, 0, MATCH("Clusters 0",'Input - companies list'!$A$1:$BG$1, 0)),'Output - Cluster ranking'!B1501,INDEX('Input - companies list'!$A:$BG, 0, MATCH("Flow",'Input - companies list'!$A$1:$BG$1, 0)))</f>
        <v/>
      </c>
      <c r="G1501">
        <f>AVERAGEIF(INDEX('Input - companies list'!$A:$BG, 0, MATCH("Clusters 0",'Input - companies list'!$A$1:$BG$1, 0)),'Output - Cluster ranking'!B1501,INDEX('Input - companies list'!$A:$BG, 0, MATCH("Inter-Cluster Connectivity",'Input - companies list'!$A$1:$BG$1, 0)))</f>
        <v/>
      </c>
      <c r="H1501">
        <f>IFERROR(PERCENTRANK(C:C,C1501),0)</f>
        <v/>
      </c>
      <c r="I1501">
        <f>IFERROR(1 - PERCENTRANK(D:D,D1501),0)</f>
        <v/>
      </c>
      <c r="J1501">
        <f>IFERROR(PERCENTRANK(E:E,E1501),0)</f>
        <v/>
      </c>
      <c r="K1501">
        <f>IFERROR(1 - PERCENTRANK(F:F,F1501),0)</f>
        <v/>
      </c>
      <c r="L1501">
        <f>IFERROR(PERCENTRANK(G:G,G1501),0)</f>
        <v/>
      </c>
      <c r="M1501">
        <f>H1501*weightA+I1501*weightB+J1501*weightC+K1501*weightD+L1501*weightE</f>
        <v/>
      </c>
    </row>
    <row r="1502" spans="1:13">
      <c r="A1502">
        <f>RANK(M1502,M:M)</f>
        <v/>
      </c>
      <c r="C1502">
        <f>SUMIFS('Input - target event report'!H:H,'Input - target event report'!L:L,B1502,'Input - target event report'!D:D, "Private Investment")</f>
        <v/>
      </c>
      <c r="D1502">
        <f>IF(E1502&lt;2, "N/A", (MAXIFS('Input - target event report'!E:E,'Input - target event report'!L:L,B:B,'Input - target event report'!D:D,"Private Investment")-MINIFS('Input - target event report'!E:E,'Input - target event report'!L:L,B:B,'Input - target event report'!D:D,"Private Investment"))/(E1502-1))</f>
        <v/>
      </c>
      <c r="E1502">
        <f>COUNTIFS('Input - target event report'!L:L,B1502,'Input - target event report'!D:D, "Private Investment")</f>
        <v/>
      </c>
      <c r="F1502">
        <f>AVERAGEIF(INDEX('Input - companies list'!$A:$BG, 0, MATCH("Clusters 0",'Input - companies list'!$A$1:$BG$1, 0)),'Output - Cluster ranking'!B1502,INDEX('Input - companies list'!$A:$BG, 0, MATCH("Flow",'Input - companies list'!$A$1:$BG$1, 0)))</f>
        <v/>
      </c>
      <c r="G1502">
        <f>AVERAGEIF(INDEX('Input - companies list'!$A:$BG, 0, MATCH("Clusters 0",'Input - companies list'!$A$1:$BG$1, 0)),'Output - Cluster ranking'!B1502,INDEX('Input - companies list'!$A:$BG, 0, MATCH("Inter-Cluster Connectivity",'Input - companies list'!$A$1:$BG$1, 0)))</f>
        <v/>
      </c>
      <c r="H1502">
        <f>IFERROR(PERCENTRANK(C:C,C1502),0)</f>
        <v/>
      </c>
      <c r="I1502">
        <f>IFERROR(1 - PERCENTRANK(D:D,D1502),0)</f>
        <v/>
      </c>
      <c r="J1502">
        <f>IFERROR(PERCENTRANK(E:E,E1502),0)</f>
        <v/>
      </c>
      <c r="K1502">
        <f>IFERROR(1 - PERCENTRANK(F:F,F1502),0)</f>
        <v/>
      </c>
      <c r="L1502">
        <f>IFERROR(PERCENTRANK(G:G,G1502),0)</f>
        <v/>
      </c>
      <c r="M1502">
        <f>H1502*weightA+I1502*weightB+J1502*weightC+K1502*weightD+L1502*weightE</f>
        <v/>
      </c>
    </row>
    <row r="1503" spans="1:13">
      <c r="A1503">
        <f>RANK(M1503,M:M)</f>
        <v/>
      </c>
      <c r="C1503">
        <f>SUMIFS('Input - target event report'!H:H,'Input - target event report'!L:L,B1503,'Input - target event report'!D:D, "Private Investment")</f>
        <v/>
      </c>
      <c r="D1503">
        <f>IF(E1503&lt;2, "N/A", (MAXIFS('Input - target event report'!E:E,'Input - target event report'!L:L,B:B,'Input - target event report'!D:D,"Private Investment")-MINIFS('Input - target event report'!E:E,'Input - target event report'!L:L,B:B,'Input - target event report'!D:D,"Private Investment"))/(E1503-1))</f>
        <v/>
      </c>
      <c r="E1503">
        <f>COUNTIFS('Input - target event report'!L:L,B1503,'Input - target event report'!D:D, "Private Investment")</f>
        <v/>
      </c>
      <c r="F1503">
        <f>AVERAGEIF(INDEX('Input - companies list'!$A:$BG, 0, MATCH("Clusters 0",'Input - companies list'!$A$1:$BG$1, 0)),'Output - Cluster ranking'!B1503,INDEX('Input - companies list'!$A:$BG, 0, MATCH("Flow",'Input - companies list'!$A$1:$BG$1, 0)))</f>
        <v/>
      </c>
      <c r="G1503">
        <f>AVERAGEIF(INDEX('Input - companies list'!$A:$BG, 0, MATCH("Clusters 0",'Input - companies list'!$A$1:$BG$1, 0)),'Output - Cluster ranking'!B1503,INDEX('Input - companies list'!$A:$BG, 0, MATCH("Inter-Cluster Connectivity",'Input - companies list'!$A$1:$BG$1, 0)))</f>
        <v/>
      </c>
      <c r="H1503">
        <f>IFERROR(PERCENTRANK(C:C,C1503),0)</f>
        <v/>
      </c>
      <c r="I1503">
        <f>IFERROR(1 - PERCENTRANK(D:D,D1503),0)</f>
        <v/>
      </c>
      <c r="J1503">
        <f>IFERROR(PERCENTRANK(E:E,E1503),0)</f>
        <v/>
      </c>
      <c r="K1503">
        <f>IFERROR(1 - PERCENTRANK(F:F,F1503),0)</f>
        <v/>
      </c>
      <c r="L1503">
        <f>IFERROR(PERCENTRANK(G:G,G1503),0)</f>
        <v/>
      </c>
      <c r="M1503">
        <f>H1503*weightA+I1503*weightB+J1503*weightC+K1503*weightD+L1503*weightE</f>
        <v/>
      </c>
    </row>
    <row r="1504" spans="1:13">
      <c r="A1504">
        <f>RANK(M1504,M:M)</f>
        <v/>
      </c>
      <c r="C1504">
        <f>SUMIFS('Input - target event report'!H:H,'Input - target event report'!L:L,B1504,'Input - target event report'!D:D, "Private Investment")</f>
        <v/>
      </c>
      <c r="D1504">
        <f>IF(E1504&lt;2, "N/A", (MAXIFS('Input - target event report'!E:E,'Input - target event report'!L:L,B:B,'Input - target event report'!D:D,"Private Investment")-MINIFS('Input - target event report'!E:E,'Input - target event report'!L:L,B:B,'Input - target event report'!D:D,"Private Investment"))/(E1504-1))</f>
        <v/>
      </c>
      <c r="E1504">
        <f>COUNTIFS('Input - target event report'!L:L,B1504,'Input - target event report'!D:D, "Private Investment")</f>
        <v/>
      </c>
      <c r="F1504">
        <f>AVERAGEIF(INDEX('Input - companies list'!$A:$BG, 0, MATCH("Clusters 0",'Input - companies list'!$A$1:$BG$1, 0)),'Output - Cluster ranking'!B1504,INDEX('Input - companies list'!$A:$BG, 0, MATCH("Flow",'Input - companies list'!$A$1:$BG$1, 0)))</f>
        <v/>
      </c>
      <c r="G1504">
        <f>AVERAGEIF(INDEX('Input - companies list'!$A:$BG, 0, MATCH("Clusters 0",'Input - companies list'!$A$1:$BG$1, 0)),'Output - Cluster ranking'!B1504,INDEX('Input - companies list'!$A:$BG, 0, MATCH("Inter-Cluster Connectivity",'Input - companies list'!$A$1:$BG$1, 0)))</f>
        <v/>
      </c>
      <c r="H1504">
        <f>IFERROR(PERCENTRANK(C:C,C1504),0)</f>
        <v/>
      </c>
      <c r="I1504">
        <f>IFERROR(1 - PERCENTRANK(D:D,D1504),0)</f>
        <v/>
      </c>
      <c r="J1504">
        <f>IFERROR(PERCENTRANK(E:E,E1504),0)</f>
        <v/>
      </c>
      <c r="K1504">
        <f>IFERROR(1 - PERCENTRANK(F:F,F1504),0)</f>
        <v/>
      </c>
      <c r="L1504">
        <f>IFERROR(PERCENTRANK(G:G,G1504),0)</f>
        <v/>
      </c>
      <c r="M1504">
        <f>H1504*weightA+I1504*weightB+J1504*weightC+K1504*weightD+L1504*weightE</f>
        <v/>
      </c>
    </row>
    <row r="1505" spans="1:13">
      <c r="A1505">
        <f>RANK(M1505,M:M)</f>
        <v/>
      </c>
      <c r="C1505">
        <f>SUMIFS('Input - target event report'!H:H,'Input - target event report'!L:L,B1505,'Input - target event report'!D:D, "Private Investment")</f>
        <v/>
      </c>
      <c r="D1505">
        <f>IF(E1505&lt;2, "N/A", (MAXIFS('Input - target event report'!E:E,'Input - target event report'!L:L,B:B,'Input - target event report'!D:D,"Private Investment")-MINIFS('Input - target event report'!E:E,'Input - target event report'!L:L,B:B,'Input - target event report'!D:D,"Private Investment"))/(E1505-1))</f>
        <v/>
      </c>
      <c r="E1505">
        <f>COUNTIFS('Input - target event report'!L:L,B1505,'Input - target event report'!D:D, "Private Investment")</f>
        <v/>
      </c>
      <c r="F1505">
        <f>AVERAGEIF(INDEX('Input - companies list'!$A:$BG, 0, MATCH("Clusters 0",'Input - companies list'!$A$1:$BG$1, 0)),'Output - Cluster ranking'!B1505,INDEX('Input - companies list'!$A:$BG, 0, MATCH("Flow",'Input - companies list'!$A$1:$BG$1, 0)))</f>
        <v/>
      </c>
      <c r="G1505">
        <f>AVERAGEIF(INDEX('Input - companies list'!$A:$BG, 0, MATCH("Clusters 0",'Input - companies list'!$A$1:$BG$1, 0)),'Output - Cluster ranking'!B1505,INDEX('Input - companies list'!$A:$BG, 0, MATCH("Inter-Cluster Connectivity",'Input - companies list'!$A$1:$BG$1, 0)))</f>
        <v/>
      </c>
      <c r="H1505">
        <f>IFERROR(PERCENTRANK(C:C,C1505),0)</f>
        <v/>
      </c>
      <c r="I1505">
        <f>IFERROR(1 - PERCENTRANK(D:D,D1505),0)</f>
        <v/>
      </c>
      <c r="J1505">
        <f>IFERROR(PERCENTRANK(E:E,E1505),0)</f>
        <v/>
      </c>
      <c r="K1505">
        <f>IFERROR(1 - PERCENTRANK(F:F,F1505),0)</f>
        <v/>
      </c>
      <c r="L1505">
        <f>IFERROR(PERCENTRANK(G:G,G1505),0)</f>
        <v/>
      </c>
      <c r="M1505">
        <f>H1505*weightA+I1505*weightB+J1505*weightC+K1505*weightD+L1505*weightE</f>
        <v/>
      </c>
    </row>
    <row r="1506" spans="1:13">
      <c r="A1506">
        <f>RANK(M1506,M:M)</f>
        <v/>
      </c>
      <c r="C1506">
        <f>SUMIFS('Input - target event report'!H:H,'Input - target event report'!L:L,B1506,'Input - target event report'!D:D, "Private Investment")</f>
        <v/>
      </c>
      <c r="D1506">
        <f>IF(E1506&lt;2, "N/A", (MAXIFS('Input - target event report'!E:E,'Input - target event report'!L:L,B:B,'Input - target event report'!D:D,"Private Investment")-MINIFS('Input - target event report'!E:E,'Input - target event report'!L:L,B:B,'Input - target event report'!D:D,"Private Investment"))/(E1506-1))</f>
        <v/>
      </c>
      <c r="E1506">
        <f>COUNTIFS('Input - target event report'!L:L,B1506,'Input - target event report'!D:D, "Private Investment")</f>
        <v/>
      </c>
      <c r="F1506">
        <f>AVERAGEIF(INDEX('Input - companies list'!$A:$BG, 0, MATCH("Clusters 0",'Input - companies list'!$A$1:$BG$1, 0)),'Output - Cluster ranking'!B1506,INDEX('Input - companies list'!$A:$BG, 0, MATCH("Flow",'Input - companies list'!$A$1:$BG$1, 0)))</f>
        <v/>
      </c>
      <c r="G1506">
        <f>AVERAGEIF(INDEX('Input - companies list'!$A:$BG, 0, MATCH("Clusters 0",'Input - companies list'!$A$1:$BG$1, 0)),'Output - Cluster ranking'!B1506,INDEX('Input - companies list'!$A:$BG, 0, MATCH("Inter-Cluster Connectivity",'Input - companies list'!$A$1:$BG$1, 0)))</f>
        <v/>
      </c>
      <c r="H1506">
        <f>IFERROR(PERCENTRANK(C:C,C1506),0)</f>
        <v/>
      </c>
      <c r="I1506">
        <f>IFERROR(1 - PERCENTRANK(D:D,D1506),0)</f>
        <v/>
      </c>
      <c r="J1506">
        <f>IFERROR(PERCENTRANK(E:E,E1506),0)</f>
        <v/>
      </c>
      <c r="K1506">
        <f>IFERROR(1 - PERCENTRANK(F:F,F1506),0)</f>
        <v/>
      </c>
      <c r="L1506">
        <f>IFERROR(PERCENTRANK(G:G,G1506),0)</f>
        <v/>
      </c>
      <c r="M1506">
        <f>H1506*weightA+I1506*weightB+J1506*weightC+K1506*weightD+L1506*weightE</f>
        <v/>
      </c>
    </row>
    <row r="1507" spans="1:13">
      <c r="A1507">
        <f>RANK(M1507,M:M)</f>
        <v/>
      </c>
      <c r="C1507">
        <f>SUMIFS('Input - target event report'!H:H,'Input - target event report'!L:L,B1507,'Input - target event report'!D:D, "Private Investment")</f>
        <v/>
      </c>
      <c r="D1507">
        <f>IF(E1507&lt;2, "N/A", (MAXIFS('Input - target event report'!E:E,'Input - target event report'!L:L,B:B,'Input - target event report'!D:D,"Private Investment")-MINIFS('Input - target event report'!E:E,'Input - target event report'!L:L,B:B,'Input - target event report'!D:D,"Private Investment"))/(E1507-1))</f>
        <v/>
      </c>
      <c r="E1507">
        <f>COUNTIFS('Input - target event report'!L:L,B1507,'Input - target event report'!D:D, "Private Investment")</f>
        <v/>
      </c>
      <c r="F1507">
        <f>AVERAGEIF(INDEX('Input - companies list'!$A:$BG, 0, MATCH("Clusters 0",'Input - companies list'!$A$1:$BG$1, 0)),'Output - Cluster ranking'!B1507,INDEX('Input - companies list'!$A:$BG, 0, MATCH("Flow",'Input - companies list'!$A$1:$BG$1, 0)))</f>
        <v/>
      </c>
      <c r="G1507">
        <f>AVERAGEIF(INDEX('Input - companies list'!$A:$BG, 0, MATCH("Clusters 0",'Input - companies list'!$A$1:$BG$1, 0)),'Output - Cluster ranking'!B1507,INDEX('Input - companies list'!$A:$BG, 0, MATCH("Inter-Cluster Connectivity",'Input - companies list'!$A$1:$BG$1, 0)))</f>
        <v/>
      </c>
      <c r="H1507">
        <f>IFERROR(PERCENTRANK(C:C,C1507),0)</f>
        <v/>
      </c>
      <c r="I1507">
        <f>IFERROR(1 - PERCENTRANK(D:D,D1507),0)</f>
        <v/>
      </c>
      <c r="J1507">
        <f>IFERROR(PERCENTRANK(E:E,E1507),0)</f>
        <v/>
      </c>
      <c r="K1507">
        <f>IFERROR(1 - PERCENTRANK(F:F,F1507),0)</f>
        <v/>
      </c>
      <c r="L1507">
        <f>IFERROR(PERCENTRANK(G:G,G1507),0)</f>
        <v/>
      </c>
      <c r="M1507">
        <f>H1507*weightA+I1507*weightB+J1507*weightC+K1507*weightD+L1507*weightE</f>
        <v/>
      </c>
    </row>
    <row r="1508" spans="1:13">
      <c r="A1508">
        <f>RANK(M1508,M:M)</f>
        <v/>
      </c>
      <c r="C1508">
        <f>SUMIFS('Input - target event report'!H:H,'Input - target event report'!L:L,B1508,'Input - target event report'!D:D, "Private Investment")</f>
        <v/>
      </c>
      <c r="D1508">
        <f>IF(E1508&lt;2, "N/A", (MAXIFS('Input - target event report'!E:E,'Input - target event report'!L:L,B:B,'Input - target event report'!D:D,"Private Investment")-MINIFS('Input - target event report'!E:E,'Input - target event report'!L:L,B:B,'Input - target event report'!D:D,"Private Investment"))/(E1508-1))</f>
        <v/>
      </c>
      <c r="E1508">
        <f>COUNTIFS('Input - target event report'!L:L,B1508,'Input - target event report'!D:D, "Private Investment")</f>
        <v/>
      </c>
      <c r="F1508">
        <f>AVERAGEIF(INDEX('Input - companies list'!$A:$BG, 0, MATCH("Clusters 0",'Input - companies list'!$A$1:$BG$1, 0)),'Output - Cluster ranking'!B1508,INDEX('Input - companies list'!$A:$BG, 0, MATCH("Flow",'Input - companies list'!$A$1:$BG$1, 0)))</f>
        <v/>
      </c>
      <c r="G1508">
        <f>AVERAGEIF(INDEX('Input - companies list'!$A:$BG, 0, MATCH("Clusters 0",'Input - companies list'!$A$1:$BG$1, 0)),'Output - Cluster ranking'!B1508,INDEX('Input - companies list'!$A:$BG, 0, MATCH("Inter-Cluster Connectivity",'Input - companies list'!$A$1:$BG$1, 0)))</f>
        <v/>
      </c>
      <c r="H1508">
        <f>IFERROR(PERCENTRANK(C:C,C1508),0)</f>
        <v/>
      </c>
      <c r="I1508">
        <f>IFERROR(1 - PERCENTRANK(D:D,D1508),0)</f>
        <v/>
      </c>
      <c r="J1508">
        <f>IFERROR(PERCENTRANK(E:E,E1508),0)</f>
        <v/>
      </c>
      <c r="K1508">
        <f>IFERROR(1 - PERCENTRANK(F:F,F1508),0)</f>
        <v/>
      </c>
      <c r="L1508">
        <f>IFERROR(PERCENTRANK(G:G,G1508),0)</f>
        <v/>
      </c>
      <c r="M1508">
        <f>H1508*weightA+I1508*weightB+J1508*weightC+K1508*weightD+L1508*weightE</f>
        <v/>
      </c>
    </row>
    <row r="1509" spans="1:13">
      <c r="A1509">
        <f>RANK(M1509,M:M)</f>
        <v/>
      </c>
      <c r="C1509">
        <f>SUMIFS('Input - target event report'!H:H,'Input - target event report'!L:L,B1509,'Input - target event report'!D:D, "Private Investment")</f>
        <v/>
      </c>
      <c r="D1509">
        <f>IF(E1509&lt;2, "N/A", (MAXIFS('Input - target event report'!E:E,'Input - target event report'!L:L,B:B,'Input - target event report'!D:D,"Private Investment")-MINIFS('Input - target event report'!E:E,'Input - target event report'!L:L,B:B,'Input - target event report'!D:D,"Private Investment"))/(E1509-1))</f>
        <v/>
      </c>
      <c r="E1509">
        <f>COUNTIFS('Input - target event report'!L:L,B1509,'Input - target event report'!D:D, "Private Investment")</f>
        <v/>
      </c>
      <c r="F1509">
        <f>AVERAGEIF(INDEX('Input - companies list'!$A:$BG, 0, MATCH("Clusters 0",'Input - companies list'!$A$1:$BG$1, 0)),'Output - Cluster ranking'!B1509,INDEX('Input - companies list'!$A:$BG, 0, MATCH("Flow",'Input - companies list'!$A$1:$BG$1, 0)))</f>
        <v/>
      </c>
      <c r="G1509">
        <f>AVERAGEIF(INDEX('Input - companies list'!$A:$BG, 0, MATCH("Clusters 0",'Input - companies list'!$A$1:$BG$1, 0)),'Output - Cluster ranking'!B1509,INDEX('Input - companies list'!$A:$BG, 0, MATCH("Inter-Cluster Connectivity",'Input - companies list'!$A$1:$BG$1, 0)))</f>
        <v/>
      </c>
      <c r="H1509">
        <f>IFERROR(PERCENTRANK(C:C,C1509),0)</f>
        <v/>
      </c>
      <c r="I1509">
        <f>IFERROR(1 - PERCENTRANK(D:D,D1509),0)</f>
        <v/>
      </c>
      <c r="J1509">
        <f>IFERROR(PERCENTRANK(E:E,E1509),0)</f>
        <v/>
      </c>
      <c r="K1509">
        <f>IFERROR(1 - PERCENTRANK(F:F,F1509),0)</f>
        <v/>
      </c>
      <c r="L1509">
        <f>IFERROR(PERCENTRANK(G:G,G1509),0)</f>
        <v/>
      </c>
      <c r="M1509">
        <f>H1509*weightA+I1509*weightB+J1509*weightC+K1509*weightD+L1509*weightE</f>
        <v/>
      </c>
    </row>
    <row r="1510" spans="1:13">
      <c r="A1510">
        <f>RANK(M1510,M:M)</f>
        <v/>
      </c>
      <c r="C1510">
        <f>SUMIFS('Input - target event report'!H:H,'Input - target event report'!L:L,B1510,'Input - target event report'!D:D, "Private Investment")</f>
        <v/>
      </c>
      <c r="D1510">
        <f>IF(E1510&lt;2, "N/A", (MAXIFS('Input - target event report'!E:E,'Input - target event report'!L:L,B:B,'Input - target event report'!D:D,"Private Investment")-MINIFS('Input - target event report'!E:E,'Input - target event report'!L:L,B:B,'Input - target event report'!D:D,"Private Investment"))/(E1510-1))</f>
        <v/>
      </c>
      <c r="E1510">
        <f>COUNTIFS('Input - target event report'!L:L,B1510,'Input - target event report'!D:D, "Private Investment")</f>
        <v/>
      </c>
      <c r="F1510">
        <f>AVERAGEIF(INDEX('Input - companies list'!$A:$BG, 0, MATCH("Clusters 0",'Input - companies list'!$A$1:$BG$1, 0)),'Output - Cluster ranking'!B1510,INDEX('Input - companies list'!$A:$BG, 0, MATCH("Flow",'Input - companies list'!$A$1:$BG$1, 0)))</f>
        <v/>
      </c>
      <c r="G1510">
        <f>AVERAGEIF(INDEX('Input - companies list'!$A:$BG, 0, MATCH("Clusters 0",'Input - companies list'!$A$1:$BG$1, 0)),'Output - Cluster ranking'!B1510,INDEX('Input - companies list'!$A:$BG, 0, MATCH("Inter-Cluster Connectivity",'Input - companies list'!$A$1:$BG$1, 0)))</f>
        <v/>
      </c>
      <c r="H1510">
        <f>IFERROR(PERCENTRANK(C:C,C1510),0)</f>
        <v/>
      </c>
      <c r="I1510">
        <f>IFERROR(1 - PERCENTRANK(D:D,D1510),0)</f>
        <v/>
      </c>
      <c r="J1510">
        <f>IFERROR(PERCENTRANK(E:E,E1510),0)</f>
        <v/>
      </c>
      <c r="K1510">
        <f>IFERROR(1 - PERCENTRANK(F:F,F1510),0)</f>
        <v/>
      </c>
      <c r="L1510">
        <f>IFERROR(PERCENTRANK(G:G,G1510),0)</f>
        <v/>
      </c>
      <c r="M1510">
        <f>H1510*weightA+I1510*weightB+J1510*weightC+K1510*weightD+L1510*weightE</f>
        <v/>
      </c>
    </row>
    <row r="1511" spans="1:13">
      <c r="A1511">
        <f>RANK(M1511,M:M)</f>
        <v/>
      </c>
      <c r="C1511">
        <f>SUMIFS('Input - target event report'!H:H,'Input - target event report'!L:L,B1511,'Input - target event report'!D:D, "Private Investment")</f>
        <v/>
      </c>
      <c r="D1511">
        <f>IF(E1511&lt;2, "N/A", (MAXIFS('Input - target event report'!E:E,'Input - target event report'!L:L,B:B,'Input - target event report'!D:D,"Private Investment")-MINIFS('Input - target event report'!E:E,'Input - target event report'!L:L,B:B,'Input - target event report'!D:D,"Private Investment"))/(E1511-1))</f>
        <v/>
      </c>
      <c r="E1511">
        <f>COUNTIFS('Input - target event report'!L:L,B1511,'Input - target event report'!D:D, "Private Investment")</f>
        <v/>
      </c>
      <c r="F1511">
        <f>AVERAGEIF(INDEX('Input - companies list'!$A:$BG, 0, MATCH("Clusters 0",'Input - companies list'!$A$1:$BG$1, 0)),'Output - Cluster ranking'!B1511,INDEX('Input - companies list'!$A:$BG, 0, MATCH("Flow",'Input - companies list'!$A$1:$BG$1, 0)))</f>
        <v/>
      </c>
      <c r="G1511">
        <f>AVERAGEIF(INDEX('Input - companies list'!$A:$BG, 0, MATCH("Clusters 0",'Input - companies list'!$A$1:$BG$1, 0)),'Output - Cluster ranking'!B1511,INDEX('Input - companies list'!$A:$BG, 0, MATCH("Inter-Cluster Connectivity",'Input - companies list'!$A$1:$BG$1, 0)))</f>
        <v/>
      </c>
      <c r="H1511">
        <f>IFERROR(PERCENTRANK(C:C,C1511),0)</f>
        <v/>
      </c>
      <c r="I1511">
        <f>IFERROR(1 - PERCENTRANK(D:D,D1511),0)</f>
        <v/>
      </c>
      <c r="J1511">
        <f>IFERROR(PERCENTRANK(E:E,E1511),0)</f>
        <v/>
      </c>
      <c r="K1511">
        <f>IFERROR(1 - PERCENTRANK(F:F,F1511),0)</f>
        <v/>
      </c>
      <c r="L1511">
        <f>IFERROR(PERCENTRANK(G:G,G1511),0)</f>
        <v/>
      </c>
      <c r="M1511">
        <f>H1511*weightA+I1511*weightB+J1511*weightC+K1511*weightD+L1511*weightE</f>
        <v/>
      </c>
    </row>
    <row r="1512" spans="1:13">
      <c r="A1512">
        <f>RANK(M1512,M:M)</f>
        <v/>
      </c>
      <c r="C1512">
        <f>SUMIFS('Input - target event report'!H:H,'Input - target event report'!L:L,B1512,'Input - target event report'!D:D, "Private Investment")</f>
        <v/>
      </c>
      <c r="D1512">
        <f>IF(E1512&lt;2, "N/A", (MAXIFS('Input - target event report'!E:E,'Input - target event report'!L:L,B:B,'Input - target event report'!D:D,"Private Investment")-MINIFS('Input - target event report'!E:E,'Input - target event report'!L:L,B:B,'Input - target event report'!D:D,"Private Investment"))/(E1512-1))</f>
        <v/>
      </c>
      <c r="E1512">
        <f>COUNTIFS('Input - target event report'!L:L,B1512,'Input - target event report'!D:D, "Private Investment")</f>
        <v/>
      </c>
      <c r="F1512">
        <f>AVERAGEIF(INDEX('Input - companies list'!$A:$BG, 0, MATCH("Clusters 0",'Input - companies list'!$A$1:$BG$1, 0)),'Output - Cluster ranking'!B1512,INDEX('Input - companies list'!$A:$BG, 0, MATCH("Flow",'Input - companies list'!$A$1:$BG$1, 0)))</f>
        <v/>
      </c>
      <c r="G1512">
        <f>AVERAGEIF(INDEX('Input - companies list'!$A:$BG, 0, MATCH("Clusters 0",'Input - companies list'!$A$1:$BG$1, 0)),'Output - Cluster ranking'!B1512,INDEX('Input - companies list'!$A:$BG, 0, MATCH("Inter-Cluster Connectivity",'Input - companies list'!$A$1:$BG$1, 0)))</f>
        <v/>
      </c>
      <c r="H1512">
        <f>IFERROR(PERCENTRANK(C:C,C1512),0)</f>
        <v/>
      </c>
      <c r="I1512">
        <f>IFERROR(1 - PERCENTRANK(D:D,D1512),0)</f>
        <v/>
      </c>
      <c r="J1512">
        <f>IFERROR(PERCENTRANK(E:E,E1512),0)</f>
        <v/>
      </c>
      <c r="K1512">
        <f>IFERROR(1 - PERCENTRANK(F:F,F1512),0)</f>
        <v/>
      </c>
      <c r="L1512">
        <f>IFERROR(PERCENTRANK(G:G,G1512),0)</f>
        <v/>
      </c>
      <c r="M1512">
        <f>H1512*weightA+I1512*weightB+J1512*weightC+K1512*weightD+L1512*weightE</f>
        <v/>
      </c>
    </row>
    <row r="1513" spans="1:13">
      <c r="A1513">
        <f>RANK(M1513,M:M)</f>
        <v/>
      </c>
      <c r="C1513">
        <f>SUMIFS('Input - target event report'!H:H,'Input - target event report'!L:L,B1513,'Input - target event report'!D:D, "Private Investment")</f>
        <v/>
      </c>
      <c r="D1513">
        <f>IF(E1513&lt;2, "N/A", (MAXIFS('Input - target event report'!E:E,'Input - target event report'!L:L,B:B,'Input - target event report'!D:D,"Private Investment")-MINIFS('Input - target event report'!E:E,'Input - target event report'!L:L,B:B,'Input - target event report'!D:D,"Private Investment"))/(E1513-1))</f>
        <v/>
      </c>
      <c r="E1513">
        <f>COUNTIFS('Input - target event report'!L:L,B1513,'Input - target event report'!D:D, "Private Investment")</f>
        <v/>
      </c>
      <c r="F1513">
        <f>AVERAGEIF(INDEX('Input - companies list'!$A:$BG, 0, MATCH("Clusters 0",'Input - companies list'!$A$1:$BG$1, 0)),'Output - Cluster ranking'!B1513,INDEX('Input - companies list'!$A:$BG, 0, MATCH("Flow",'Input - companies list'!$A$1:$BG$1, 0)))</f>
        <v/>
      </c>
      <c r="G1513">
        <f>AVERAGEIF(INDEX('Input - companies list'!$A:$BG, 0, MATCH("Clusters 0",'Input - companies list'!$A$1:$BG$1, 0)),'Output - Cluster ranking'!B1513,INDEX('Input - companies list'!$A:$BG, 0, MATCH("Inter-Cluster Connectivity",'Input - companies list'!$A$1:$BG$1, 0)))</f>
        <v/>
      </c>
      <c r="H1513">
        <f>IFERROR(PERCENTRANK(C:C,C1513),0)</f>
        <v/>
      </c>
      <c r="I1513">
        <f>IFERROR(1 - PERCENTRANK(D:D,D1513),0)</f>
        <v/>
      </c>
      <c r="J1513">
        <f>IFERROR(PERCENTRANK(E:E,E1513),0)</f>
        <v/>
      </c>
      <c r="K1513">
        <f>IFERROR(1 - PERCENTRANK(F:F,F1513),0)</f>
        <v/>
      </c>
      <c r="L1513">
        <f>IFERROR(PERCENTRANK(G:G,G1513),0)</f>
        <v/>
      </c>
      <c r="M1513">
        <f>H1513*weightA+I1513*weightB+J1513*weightC+K1513*weightD+L1513*weightE</f>
        <v/>
      </c>
    </row>
    <row r="1514" spans="1:13">
      <c r="A1514">
        <f>RANK(M1514,M:M)</f>
        <v/>
      </c>
      <c r="C1514">
        <f>SUMIFS('Input - target event report'!H:H,'Input - target event report'!L:L,B1514,'Input - target event report'!D:D, "Private Investment")</f>
        <v/>
      </c>
      <c r="D1514">
        <f>IF(E1514&lt;2, "N/A", (MAXIFS('Input - target event report'!E:E,'Input - target event report'!L:L,B:B,'Input - target event report'!D:D,"Private Investment")-MINIFS('Input - target event report'!E:E,'Input - target event report'!L:L,B:B,'Input - target event report'!D:D,"Private Investment"))/(E1514-1))</f>
        <v/>
      </c>
      <c r="E1514">
        <f>COUNTIFS('Input - target event report'!L:L,B1514,'Input - target event report'!D:D, "Private Investment")</f>
        <v/>
      </c>
      <c r="F1514">
        <f>AVERAGEIF(INDEX('Input - companies list'!$A:$BG, 0, MATCH("Clusters 0",'Input - companies list'!$A$1:$BG$1, 0)),'Output - Cluster ranking'!B1514,INDEX('Input - companies list'!$A:$BG, 0, MATCH("Flow",'Input - companies list'!$A$1:$BG$1, 0)))</f>
        <v/>
      </c>
      <c r="G1514">
        <f>AVERAGEIF(INDEX('Input - companies list'!$A:$BG, 0, MATCH("Clusters 0",'Input - companies list'!$A$1:$BG$1, 0)),'Output - Cluster ranking'!B1514,INDEX('Input - companies list'!$A:$BG, 0, MATCH("Inter-Cluster Connectivity",'Input - companies list'!$A$1:$BG$1, 0)))</f>
        <v/>
      </c>
      <c r="H1514">
        <f>IFERROR(PERCENTRANK(C:C,C1514),0)</f>
        <v/>
      </c>
      <c r="I1514">
        <f>IFERROR(1 - PERCENTRANK(D:D,D1514),0)</f>
        <v/>
      </c>
      <c r="J1514">
        <f>IFERROR(PERCENTRANK(E:E,E1514),0)</f>
        <v/>
      </c>
      <c r="K1514">
        <f>IFERROR(1 - PERCENTRANK(F:F,F1514),0)</f>
        <v/>
      </c>
      <c r="L1514">
        <f>IFERROR(PERCENTRANK(G:G,G1514),0)</f>
        <v/>
      </c>
      <c r="M1514">
        <f>H1514*weightA+I1514*weightB+J1514*weightC+K1514*weightD+L1514*weightE</f>
        <v/>
      </c>
    </row>
    <row r="1515" spans="1:13">
      <c r="A1515">
        <f>RANK(M1515,M:M)</f>
        <v/>
      </c>
      <c r="C1515">
        <f>SUMIFS('Input - target event report'!H:H,'Input - target event report'!L:L,B1515,'Input - target event report'!D:D, "Private Investment")</f>
        <v/>
      </c>
      <c r="D1515">
        <f>IF(E1515&lt;2, "N/A", (MAXIFS('Input - target event report'!E:E,'Input - target event report'!L:L,B:B,'Input - target event report'!D:D,"Private Investment")-MINIFS('Input - target event report'!E:E,'Input - target event report'!L:L,B:B,'Input - target event report'!D:D,"Private Investment"))/(E1515-1))</f>
        <v/>
      </c>
      <c r="E1515">
        <f>COUNTIFS('Input - target event report'!L:L,B1515,'Input - target event report'!D:D, "Private Investment")</f>
        <v/>
      </c>
      <c r="F1515">
        <f>AVERAGEIF(INDEX('Input - companies list'!$A:$BG, 0, MATCH("Clusters 0",'Input - companies list'!$A$1:$BG$1, 0)),'Output - Cluster ranking'!B1515,INDEX('Input - companies list'!$A:$BG, 0, MATCH("Flow",'Input - companies list'!$A$1:$BG$1, 0)))</f>
        <v/>
      </c>
      <c r="G1515">
        <f>AVERAGEIF(INDEX('Input - companies list'!$A:$BG, 0, MATCH("Clusters 0",'Input - companies list'!$A$1:$BG$1, 0)),'Output - Cluster ranking'!B1515,INDEX('Input - companies list'!$A:$BG, 0, MATCH("Inter-Cluster Connectivity",'Input - companies list'!$A$1:$BG$1, 0)))</f>
        <v/>
      </c>
      <c r="H1515">
        <f>IFERROR(PERCENTRANK(C:C,C1515),0)</f>
        <v/>
      </c>
      <c r="I1515">
        <f>IFERROR(1 - PERCENTRANK(D:D,D1515),0)</f>
        <v/>
      </c>
      <c r="J1515">
        <f>IFERROR(PERCENTRANK(E:E,E1515),0)</f>
        <v/>
      </c>
      <c r="K1515">
        <f>IFERROR(1 - PERCENTRANK(F:F,F1515),0)</f>
        <v/>
      </c>
      <c r="L1515">
        <f>IFERROR(PERCENTRANK(G:G,G1515),0)</f>
        <v/>
      </c>
      <c r="M1515">
        <f>H1515*weightA+I1515*weightB+J1515*weightC+K1515*weightD+L1515*weightE</f>
        <v/>
      </c>
    </row>
    <row r="1516" spans="1:13">
      <c r="A1516">
        <f>RANK(M1516,M:M)</f>
        <v/>
      </c>
      <c r="C1516">
        <f>SUMIFS('Input - target event report'!H:H,'Input - target event report'!L:L,B1516,'Input - target event report'!D:D, "Private Investment")</f>
        <v/>
      </c>
      <c r="D1516">
        <f>IF(E1516&lt;2, "N/A", (MAXIFS('Input - target event report'!E:E,'Input - target event report'!L:L,B:B,'Input - target event report'!D:D,"Private Investment")-MINIFS('Input - target event report'!E:E,'Input - target event report'!L:L,B:B,'Input - target event report'!D:D,"Private Investment"))/(E1516-1))</f>
        <v/>
      </c>
      <c r="E1516">
        <f>COUNTIFS('Input - target event report'!L:L,B1516,'Input - target event report'!D:D, "Private Investment")</f>
        <v/>
      </c>
      <c r="F1516">
        <f>AVERAGEIF(INDEX('Input - companies list'!$A:$BG, 0, MATCH("Clusters 0",'Input - companies list'!$A$1:$BG$1, 0)),'Output - Cluster ranking'!B1516,INDEX('Input - companies list'!$A:$BG, 0, MATCH("Flow",'Input - companies list'!$A$1:$BG$1, 0)))</f>
        <v/>
      </c>
      <c r="G1516">
        <f>AVERAGEIF(INDEX('Input - companies list'!$A:$BG, 0, MATCH("Clusters 0",'Input - companies list'!$A$1:$BG$1, 0)),'Output - Cluster ranking'!B1516,INDEX('Input - companies list'!$A:$BG, 0, MATCH("Inter-Cluster Connectivity",'Input - companies list'!$A$1:$BG$1, 0)))</f>
        <v/>
      </c>
      <c r="H1516">
        <f>IFERROR(PERCENTRANK(C:C,C1516),0)</f>
        <v/>
      </c>
      <c r="I1516">
        <f>IFERROR(1 - PERCENTRANK(D:D,D1516),0)</f>
        <v/>
      </c>
      <c r="J1516">
        <f>IFERROR(PERCENTRANK(E:E,E1516),0)</f>
        <v/>
      </c>
      <c r="K1516">
        <f>IFERROR(1 - PERCENTRANK(F:F,F1516),0)</f>
        <v/>
      </c>
      <c r="L1516">
        <f>IFERROR(PERCENTRANK(G:G,G1516),0)</f>
        <v/>
      </c>
      <c r="M1516">
        <f>H1516*weightA+I1516*weightB+J1516*weightC+K1516*weightD+L1516*weightE</f>
        <v/>
      </c>
    </row>
    <row r="1517" spans="1:13">
      <c r="A1517">
        <f>RANK(M1517,M:M)</f>
        <v/>
      </c>
      <c r="C1517">
        <f>SUMIFS('Input - target event report'!H:H,'Input - target event report'!L:L,B1517,'Input - target event report'!D:D, "Private Investment")</f>
        <v/>
      </c>
      <c r="D1517">
        <f>IF(E1517&lt;2, "N/A", (MAXIFS('Input - target event report'!E:E,'Input - target event report'!L:L,B:B,'Input - target event report'!D:D,"Private Investment")-MINIFS('Input - target event report'!E:E,'Input - target event report'!L:L,B:B,'Input - target event report'!D:D,"Private Investment"))/(E1517-1))</f>
        <v/>
      </c>
      <c r="E1517">
        <f>COUNTIFS('Input - target event report'!L:L,B1517,'Input - target event report'!D:D, "Private Investment")</f>
        <v/>
      </c>
      <c r="F1517">
        <f>AVERAGEIF(INDEX('Input - companies list'!$A:$BG, 0, MATCH("Clusters 0",'Input - companies list'!$A$1:$BG$1, 0)),'Output - Cluster ranking'!B1517,INDEX('Input - companies list'!$A:$BG, 0, MATCH("Flow",'Input - companies list'!$A$1:$BG$1, 0)))</f>
        <v/>
      </c>
      <c r="G1517">
        <f>AVERAGEIF(INDEX('Input - companies list'!$A:$BG, 0, MATCH("Clusters 0",'Input - companies list'!$A$1:$BG$1, 0)),'Output - Cluster ranking'!B1517,INDEX('Input - companies list'!$A:$BG, 0, MATCH("Inter-Cluster Connectivity",'Input - companies list'!$A$1:$BG$1, 0)))</f>
        <v/>
      </c>
      <c r="H1517">
        <f>IFERROR(PERCENTRANK(C:C,C1517),0)</f>
        <v/>
      </c>
      <c r="I1517">
        <f>IFERROR(1 - PERCENTRANK(D:D,D1517),0)</f>
        <v/>
      </c>
      <c r="J1517">
        <f>IFERROR(PERCENTRANK(E:E,E1517),0)</f>
        <v/>
      </c>
      <c r="K1517">
        <f>IFERROR(1 - PERCENTRANK(F:F,F1517),0)</f>
        <v/>
      </c>
      <c r="L1517">
        <f>IFERROR(PERCENTRANK(G:G,G1517),0)</f>
        <v/>
      </c>
      <c r="M1517">
        <f>H1517*weightA+I1517*weightB+J1517*weightC+K1517*weightD+L1517*weightE</f>
        <v/>
      </c>
    </row>
    <row r="1518" spans="1:13">
      <c r="A1518">
        <f>RANK(M1518,M:M)</f>
        <v/>
      </c>
      <c r="C1518">
        <f>SUMIFS('Input - target event report'!H:H,'Input - target event report'!L:L,B1518,'Input - target event report'!D:D, "Private Investment")</f>
        <v/>
      </c>
      <c r="D1518">
        <f>IF(E1518&lt;2, "N/A", (MAXIFS('Input - target event report'!E:E,'Input - target event report'!L:L,B:B,'Input - target event report'!D:D,"Private Investment")-MINIFS('Input - target event report'!E:E,'Input - target event report'!L:L,B:B,'Input - target event report'!D:D,"Private Investment"))/(E1518-1))</f>
        <v/>
      </c>
      <c r="E1518">
        <f>COUNTIFS('Input - target event report'!L:L,B1518,'Input - target event report'!D:D, "Private Investment")</f>
        <v/>
      </c>
      <c r="F1518">
        <f>AVERAGEIF(INDEX('Input - companies list'!$A:$BG, 0, MATCH("Clusters 0",'Input - companies list'!$A$1:$BG$1, 0)),'Output - Cluster ranking'!B1518,INDEX('Input - companies list'!$A:$BG, 0, MATCH("Flow",'Input - companies list'!$A$1:$BG$1, 0)))</f>
        <v/>
      </c>
      <c r="G1518">
        <f>AVERAGEIF(INDEX('Input - companies list'!$A:$BG, 0, MATCH("Clusters 0",'Input - companies list'!$A$1:$BG$1, 0)),'Output - Cluster ranking'!B1518,INDEX('Input - companies list'!$A:$BG, 0, MATCH("Inter-Cluster Connectivity",'Input - companies list'!$A$1:$BG$1, 0)))</f>
        <v/>
      </c>
      <c r="H1518">
        <f>IFERROR(PERCENTRANK(C:C,C1518),0)</f>
        <v/>
      </c>
      <c r="I1518">
        <f>IFERROR(1 - PERCENTRANK(D:D,D1518),0)</f>
        <v/>
      </c>
      <c r="J1518">
        <f>IFERROR(PERCENTRANK(E:E,E1518),0)</f>
        <v/>
      </c>
      <c r="K1518">
        <f>IFERROR(1 - PERCENTRANK(F:F,F1518),0)</f>
        <v/>
      </c>
      <c r="L1518">
        <f>IFERROR(PERCENTRANK(G:G,G1518),0)</f>
        <v/>
      </c>
      <c r="M1518">
        <f>H1518*weightA+I1518*weightB+J1518*weightC+K1518*weightD+L1518*weightE</f>
        <v/>
      </c>
    </row>
    <row r="1519" spans="1:13">
      <c r="A1519">
        <f>RANK(M1519,M:M)</f>
        <v/>
      </c>
      <c r="C1519">
        <f>SUMIFS('Input - target event report'!H:H,'Input - target event report'!L:L,B1519,'Input - target event report'!D:D, "Private Investment")</f>
        <v/>
      </c>
      <c r="D1519">
        <f>IF(E1519&lt;2, "N/A", (MAXIFS('Input - target event report'!E:E,'Input - target event report'!L:L,B:B,'Input - target event report'!D:D,"Private Investment")-MINIFS('Input - target event report'!E:E,'Input - target event report'!L:L,B:B,'Input - target event report'!D:D,"Private Investment"))/(E1519-1))</f>
        <v/>
      </c>
      <c r="E1519">
        <f>COUNTIFS('Input - target event report'!L:L,B1519,'Input - target event report'!D:D, "Private Investment")</f>
        <v/>
      </c>
      <c r="F1519">
        <f>AVERAGEIF(INDEX('Input - companies list'!$A:$BG, 0, MATCH("Clusters 0",'Input - companies list'!$A$1:$BG$1, 0)),'Output - Cluster ranking'!B1519,INDEX('Input - companies list'!$A:$BG, 0, MATCH("Flow",'Input - companies list'!$A$1:$BG$1, 0)))</f>
        <v/>
      </c>
      <c r="G1519">
        <f>AVERAGEIF(INDEX('Input - companies list'!$A:$BG, 0, MATCH("Clusters 0",'Input - companies list'!$A$1:$BG$1, 0)),'Output - Cluster ranking'!B1519,INDEX('Input - companies list'!$A:$BG, 0, MATCH("Inter-Cluster Connectivity",'Input - companies list'!$A$1:$BG$1, 0)))</f>
        <v/>
      </c>
      <c r="H1519">
        <f>IFERROR(PERCENTRANK(C:C,C1519),0)</f>
        <v/>
      </c>
      <c r="I1519">
        <f>IFERROR(1 - PERCENTRANK(D:D,D1519),0)</f>
        <v/>
      </c>
      <c r="J1519">
        <f>IFERROR(PERCENTRANK(E:E,E1519),0)</f>
        <v/>
      </c>
      <c r="K1519">
        <f>IFERROR(1 - PERCENTRANK(F:F,F1519),0)</f>
        <v/>
      </c>
      <c r="L1519">
        <f>IFERROR(PERCENTRANK(G:G,G1519),0)</f>
        <v/>
      </c>
      <c r="M1519">
        <f>H1519*weightA+I1519*weightB+J1519*weightC+K1519*weightD+L1519*weightE</f>
        <v/>
      </c>
    </row>
    <row r="1520" spans="1:13">
      <c r="A1520">
        <f>RANK(M1520,M:M)</f>
        <v/>
      </c>
      <c r="C1520">
        <f>SUMIFS('Input - target event report'!H:H,'Input - target event report'!L:L,B1520,'Input - target event report'!D:D, "Private Investment")</f>
        <v/>
      </c>
      <c r="D1520">
        <f>IF(E1520&lt;2, "N/A", (MAXIFS('Input - target event report'!E:E,'Input - target event report'!L:L,B:B,'Input - target event report'!D:D,"Private Investment")-MINIFS('Input - target event report'!E:E,'Input - target event report'!L:L,B:B,'Input - target event report'!D:D,"Private Investment"))/(E1520-1))</f>
        <v/>
      </c>
      <c r="E1520">
        <f>COUNTIFS('Input - target event report'!L:L,B1520,'Input - target event report'!D:D, "Private Investment")</f>
        <v/>
      </c>
      <c r="F1520">
        <f>AVERAGEIF(INDEX('Input - companies list'!$A:$BG, 0, MATCH("Clusters 0",'Input - companies list'!$A$1:$BG$1, 0)),'Output - Cluster ranking'!B1520,INDEX('Input - companies list'!$A:$BG, 0, MATCH("Flow",'Input - companies list'!$A$1:$BG$1, 0)))</f>
        <v/>
      </c>
      <c r="G1520">
        <f>AVERAGEIF(INDEX('Input - companies list'!$A:$BG, 0, MATCH("Clusters 0",'Input - companies list'!$A$1:$BG$1, 0)),'Output - Cluster ranking'!B1520,INDEX('Input - companies list'!$A:$BG, 0, MATCH("Inter-Cluster Connectivity",'Input - companies list'!$A$1:$BG$1, 0)))</f>
        <v/>
      </c>
      <c r="H1520">
        <f>IFERROR(PERCENTRANK(C:C,C1520),0)</f>
        <v/>
      </c>
      <c r="I1520">
        <f>IFERROR(1 - PERCENTRANK(D:D,D1520),0)</f>
        <v/>
      </c>
      <c r="J1520">
        <f>IFERROR(PERCENTRANK(E:E,E1520),0)</f>
        <v/>
      </c>
      <c r="K1520">
        <f>IFERROR(1 - PERCENTRANK(F:F,F1520),0)</f>
        <v/>
      </c>
      <c r="L1520">
        <f>IFERROR(PERCENTRANK(G:G,G1520),0)</f>
        <v/>
      </c>
      <c r="M1520">
        <f>H1520*weightA+I1520*weightB+J1520*weightC+K1520*weightD+L1520*weightE</f>
        <v/>
      </c>
    </row>
    <row r="1521" spans="1:13">
      <c r="A1521">
        <f>RANK(M1521,M:M)</f>
        <v/>
      </c>
      <c r="C1521">
        <f>SUMIFS('Input - target event report'!H:H,'Input - target event report'!L:L,B1521,'Input - target event report'!D:D, "Private Investment")</f>
        <v/>
      </c>
      <c r="D1521">
        <f>IF(E1521&lt;2, "N/A", (MAXIFS('Input - target event report'!E:E,'Input - target event report'!L:L,B:B,'Input - target event report'!D:D,"Private Investment")-MINIFS('Input - target event report'!E:E,'Input - target event report'!L:L,B:B,'Input - target event report'!D:D,"Private Investment"))/(E1521-1))</f>
        <v/>
      </c>
      <c r="E1521">
        <f>COUNTIFS('Input - target event report'!L:L,B1521,'Input - target event report'!D:D, "Private Investment")</f>
        <v/>
      </c>
      <c r="F1521">
        <f>AVERAGEIF(INDEX('Input - companies list'!$A:$BG, 0, MATCH("Clusters 0",'Input - companies list'!$A$1:$BG$1, 0)),'Output - Cluster ranking'!B1521,INDEX('Input - companies list'!$A:$BG, 0, MATCH("Flow",'Input - companies list'!$A$1:$BG$1, 0)))</f>
        <v/>
      </c>
      <c r="G1521">
        <f>AVERAGEIF(INDEX('Input - companies list'!$A:$BG, 0, MATCH("Clusters 0",'Input - companies list'!$A$1:$BG$1, 0)),'Output - Cluster ranking'!B1521,INDEX('Input - companies list'!$A:$BG, 0, MATCH("Inter-Cluster Connectivity",'Input - companies list'!$A$1:$BG$1, 0)))</f>
        <v/>
      </c>
      <c r="H1521">
        <f>IFERROR(PERCENTRANK(C:C,C1521),0)</f>
        <v/>
      </c>
      <c r="I1521">
        <f>IFERROR(1 - PERCENTRANK(D:D,D1521),0)</f>
        <v/>
      </c>
      <c r="J1521">
        <f>IFERROR(PERCENTRANK(E:E,E1521),0)</f>
        <v/>
      </c>
      <c r="K1521">
        <f>IFERROR(1 - PERCENTRANK(F:F,F1521),0)</f>
        <v/>
      </c>
      <c r="L1521">
        <f>IFERROR(PERCENTRANK(G:G,G1521),0)</f>
        <v/>
      </c>
      <c r="M1521">
        <f>H1521*weightA+I1521*weightB+J1521*weightC+K1521*weightD+L1521*weightE</f>
        <v/>
      </c>
    </row>
    <row r="1522" spans="1:13">
      <c r="A1522">
        <f>RANK(M1522,M:M)</f>
        <v/>
      </c>
      <c r="C1522">
        <f>SUMIFS('Input - target event report'!H:H,'Input - target event report'!L:L,B1522,'Input - target event report'!D:D, "Private Investment")</f>
        <v/>
      </c>
      <c r="D1522">
        <f>IF(E1522&lt;2, "N/A", (MAXIFS('Input - target event report'!E:E,'Input - target event report'!L:L,B:B,'Input - target event report'!D:D,"Private Investment")-MINIFS('Input - target event report'!E:E,'Input - target event report'!L:L,B:B,'Input - target event report'!D:D,"Private Investment"))/(E1522-1))</f>
        <v/>
      </c>
      <c r="E1522">
        <f>COUNTIFS('Input - target event report'!L:L,B1522,'Input - target event report'!D:D, "Private Investment")</f>
        <v/>
      </c>
      <c r="F1522">
        <f>AVERAGEIF(INDEX('Input - companies list'!$A:$BG, 0, MATCH("Clusters 0",'Input - companies list'!$A$1:$BG$1, 0)),'Output - Cluster ranking'!B1522,INDEX('Input - companies list'!$A:$BG, 0, MATCH("Flow",'Input - companies list'!$A$1:$BG$1, 0)))</f>
        <v/>
      </c>
      <c r="G1522">
        <f>AVERAGEIF(INDEX('Input - companies list'!$A:$BG, 0, MATCH("Clusters 0",'Input - companies list'!$A$1:$BG$1, 0)),'Output - Cluster ranking'!B1522,INDEX('Input - companies list'!$A:$BG, 0, MATCH("Inter-Cluster Connectivity",'Input - companies list'!$A$1:$BG$1, 0)))</f>
        <v/>
      </c>
      <c r="H1522">
        <f>IFERROR(PERCENTRANK(C:C,C1522),0)</f>
        <v/>
      </c>
      <c r="I1522">
        <f>IFERROR(1 - PERCENTRANK(D:D,D1522),0)</f>
        <v/>
      </c>
      <c r="J1522">
        <f>IFERROR(PERCENTRANK(E:E,E1522),0)</f>
        <v/>
      </c>
      <c r="K1522">
        <f>IFERROR(1 - PERCENTRANK(F:F,F1522),0)</f>
        <v/>
      </c>
      <c r="L1522">
        <f>IFERROR(PERCENTRANK(G:G,G1522),0)</f>
        <v/>
      </c>
      <c r="M1522">
        <f>H1522*weightA+I1522*weightB+J1522*weightC+K1522*weightD+L1522*weightE</f>
        <v/>
      </c>
    </row>
    <row r="1523" spans="1:13">
      <c r="A1523">
        <f>RANK(M1523,M:M)</f>
        <v/>
      </c>
      <c r="C1523">
        <f>SUMIFS('Input - target event report'!H:H,'Input - target event report'!L:L,B1523,'Input - target event report'!D:D, "Private Investment")</f>
        <v/>
      </c>
      <c r="D1523">
        <f>IF(E1523&lt;2, "N/A", (MAXIFS('Input - target event report'!E:E,'Input - target event report'!L:L,B:B,'Input - target event report'!D:D,"Private Investment")-MINIFS('Input - target event report'!E:E,'Input - target event report'!L:L,B:B,'Input - target event report'!D:D,"Private Investment"))/(E1523-1))</f>
        <v/>
      </c>
      <c r="E1523">
        <f>COUNTIFS('Input - target event report'!L:L,B1523,'Input - target event report'!D:D, "Private Investment")</f>
        <v/>
      </c>
      <c r="F1523">
        <f>AVERAGEIF(INDEX('Input - companies list'!$A:$BG, 0, MATCH("Clusters 0",'Input - companies list'!$A$1:$BG$1, 0)),'Output - Cluster ranking'!B1523,INDEX('Input - companies list'!$A:$BG, 0, MATCH("Flow",'Input - companies list'!$A$1:$BG$1, 0)))</f>
        <v/>
      </c>
      <c r="G1523">
        <f>AVERAGEIF(INDEX('Input - companies list'!$A:$BG, 0, MATCH("Clusters 0",'Input - companies list'!$A$1:$BG$1, 0)),'Output - Cluster ranking'!B1523,INDEX('Input - companies list'!$A:$BG, 0, MATCH("Inter-Cluster Connectivity",'Input - companies list'!$A$1:$BG$1, 0)))</f>
        <v/>
      </c>
      <c r="H1523">
        <f>IFERROR(PERCENTRANK(C:C,C1523),0)</f>
        <v/>
      </c>
      <c r="I1523">
        <f>IFERROR(1 - PERCENTRANK(D:D,D1523),0)</f>
        <v/>
      </c>
      <c r="J1523">
        <f>IFERROR(PERCENTRANK(E:E,E1523),0)</f>
        <v/>
      </c>
      <c r="K1523">
        <f>IFERROR(1 - PERCENTRANK(F:F,F1523),0)</f>
        <v/>
      </c>
      <c r="L1523">
        <f>IFERROR(PERCENTRANK(G:G,G1523),0)</f>
        <v/>
      </c>
      <c r="M1523">
        <f>H1523*weightA+I1523*weightB+J1523*weightC+K1523*weightD+L1523*weightE</f>
        <v/>
      </c>
    </row>
    <row r="1524" spans="1:13">
      <c r="A1524">
        <f>RANK(M1524,M:M)</f>
        <v/>
      </c>
      <c r="C1524">
        <f>SUMIFS('Input - target event report'!H:H,'Input - target event report'!L:L,B1524,'Input - target event report'!D:D, "Private Investment")</f>
        <v/>
      </c>
      <c r="D1524">
        <f>IF(E1524&lt;2, "N/A", (MAXIFS('Input - target event report'!E:E,'Input - target event report'!L:L,B:B,'Input - target event report'!D:D,"Private Investment")-MINIFS('Input - target event report'!E:E,'Input - target event report'!L:L,B:B,'Input - target event report'!D:D,"Private Investment"))/(E1524-1))</f>
        <v/>
      </c>
      <c r="E1524">
        <f>COUNTIFS('Input - target event report'!L:L,B1524,'Input - target event report'!D:D, "Private Investment")</f>
        <v/>
      </c>
      <c r="F1524">
        <f>AVERAGEIF(INDEX('Input - companies list'!$A:$BG, 0, MATCH("Clusters 0",'Input - companies list'!$A$1:$BG$1, 0)),'Output - Cluster ranking'!B1524,INDEX('Input - companies list'!$A:$BG, 0, MATCH("Flow",'Input - companies list'!$A$1:$BG$1, 0)))</f>
        <v/>
      </c>
      <c r="G1524">
        <f>AVERAGEIF(INDEX('Input - companies list'!$A:$BG, 0, MATCH("Clusters 0",'Input - companies list'!$A$1:$BG$1, 0)),'Output - Cluster ranking'!B1524,INDEX('Input - companies list'!$A:$BG, 0, MATCH("Inter-Cluster Connectivity",'Input - companies list'!$A$1:$BG$1, 0)))</f>
        <v/>
      </c>
      <c r="H1524">
        <f>IFERROR(PERCENTRANK(C:C,C1524),0)</f>
        <v/>
      </c>
      <c r="I1524">
        <f>IFERROR(1 - PERCENTRANK(D:D,D1524),0)</f>
        <v/>
      </c>
      <c r="J1524">
        <f>IFERROR(PERCENTRANK(E:E,E1524),0)</f>
        <v/>
      </c>
      <c r="K1524">
        <f>IFERROR(1 - PERCENTRANK(F:F,F1524),0)</f>
        <v/>
      </c>
      <c r="L1524">
        <f>IFERROR(PERCENTRANK(G:G,G1524),0)</f>
        <v/>
      </c>
      <c r="M1524">
        <f>H1524*weightA+I1524*weightB+J1524*weightC+K1524*weightD+L1524*weightE</f>
        <v/>
      </c>
    </row>
    <row r="1525" spans="1:13">
      <c r="A1525">
        <f>RANK(M1525,M:M)</f>
        <v/>
      </c>
      <c r="C1525">
        <f>SUMIFS('Input - target event report'!H:H,'Input - target event report'!L:L,B1525,'Input - target event report'!D:D, "Private Investment")</f>
        <v/>
      </c>
      <c r="D1525">
        <f>IF(E1525&lt;2, "N/A", (MAXIFS('Input - target event report'!E:E,'Input - target event report'!L:L,B:B,'Input - target event report'!D:D,"Private Investment")-MINIFS('Input - target event report'!E:E,'Input - target event report'!L:L,B:B,'Input - target event report'!D:D,"Private Investment"))/(E1525-1))</f>
        <v/>
      </c>
      <c r="E1525">
        <f>COUNTIFS('Input - target event report'!L:L,B1525,'Input - target event report'!D:D, "Private Investment")</f>
        <v/>
      </c>
      <c r="F1525">
        <f>AVERAGEIF(INDEX('Input - companies list'!$A:$BG, 0, MATCH("Clusters 0",'Input - companies list'!$A$1:$BG$1, 0)),'Output - Cluster ranking'!B1525,INDEX('Input - companies list'!$A:$BG, 0, MATCH("Flow",'Input - companies list'!$A$1:$BG$1, 0)))</f>
        <v/>
      </c>
      <c r="G1525">
        <f>AVERAGEIF(INDEX('Input - companies list'!$A:$BG, 0, MATCH("Clusters 0",'Input - companies list'!$A$1:$BG$1, 0)),'Output - Cluster ranking'!B1525,INDEX('Input - companies list'!$A:$BG, 0, MATCH("Inter-Cluster Connectivity",'Input - companies list'!$A$1:$BG$1, 0)))</f>
        <v/>
      </c>
      <c r="H1525">
        <f>IFERROR(PERCENTRANK(C:C,C1525),0)</f>
        <v/>
      </c>
      <c r="I1525">
        <f>IFERROR(1 - PERCENTRANK(D:D,D1525),0)</f>
        <v/>
      </c>
      <c r="J1525">
        <f>IFERROR(PERCENTRANK(E:E,E1525),0)</f>
        <v/>
      </c>
      <c r="K1525">
        <f>IFERROR(1 - PERCENTRANK(F:F,F1525),0)</f>
        <v/>
      </c>
      <c r="L1525">
        <f>IFERROR(PERCENTRANK(G:G,G1525),0)</f>
        <v/>
      </c>
      <c r="M1525">
        <f>H1525*weightA+I1525*weightB+J1525*weightC+K1525*weightD+L1525*weightE</f>
        <v/>
      </c>
    </row>
    <row r="1526" spans="1:13">
      <c r="A1526">
        <f>RANK(M1526,M:M)</f>
        <v/>
      </c>
      <c r="C1526">
        <f>SUMIFS('Input - target event report'!H:H,'Input - target event report'!L:L,B1526,'Input - target event report'!D:D, "Private Investment")</f>
        <v/>
      </c>
      <c r="D1526">
        <f>IF(E1526&lt;2, "N/A", (MAXIFS('Input - target event report'!E:E,'Input - target event report'!L:L,B:B,'Input - target event report'!D:D,"Private Investment")-MINIFS('Input - target event report'!E:E,'Input - target event report'!L:L,B:B,'Input - target event report'!D:D,"Private Investment"))/(E1526-1))</f>
        <v/>
      </c>
      <c r="E1526">
        <f>COUNTIFS('Input - target event report'!L:L,B1526,'Input - target event report'!D:D, "Private Investment")</f>
        <v/>
      </c>
      <c r="F1526">
        <f>AVERAGEIF(INDEX('Input - companies list'!$A:$BG, 0, MATCH("Clusters 0",'Input - companies list'!$A$1:$BG$1, 0)),'Output - Cluster ranking'!B1526,INDEX('Input - companies list'!$A:$BG, 0, MATCH("Flow",'Input - companies list'!$A$1:$BG$1, 0)))</f>
        <v/>
      </c>
      <c r="G1526">
        <f>AVERAGEIF(INDEX('Input - companies list'!$A:$BG, 0, MATCH("Clusters 0",'Input - companies list'!$A$1:$BG$1, 0)),'Output - Cluster ranking'!B1526,INDEX('Input - companies list'!$A:$BG, 0, MATCH("Inter-Cluster Connectivity",'Input - companies list'!$A$1:$BG$1, 0)))</f>
        <v/>
      </c>
      <c r="H1526">
        <f>IFERROR(PERCENTRANK(C:C,C1526),0)</f>
        <v/>
      </c>
      <c r="I1526">
        <f>IFERROR(1 - PERCENTRANK(D:D,D1526),0)</f>
        <v/>
      </c>
      <c r="J1526">
        <f>IFERROR(PERCENTRANK(E:E,E1526),0)</f>
        <v/>
      </c>
      <c r="K1526">
        <f>IFERROR(1 - PERCENTRANK(F:F,F1526),0)</f>
        <v/>
      </c>
      <c r="L1526">
        <f>IFERROR(PERCENTRANK(G:G,G1526),0)</f>
        <v/>
      </c>
      <c r="M1526">
        <f>H1526*weightA+I1526*weightB+J1526*weightC+K1526*weightD+L1526*weightE</f>
        <v/>
      </c>
    </row>
    <row r="1527" spans="1:13">
      <c r="A1527">
        <f>RANK(M1527,M:M)</f>
        <v/>
      </c>
      <c r="C1527">
        <f>SUMIFS('Input - target event report'!H:H,'Input - target event report'!L:L,B1527,'Input - target event report'!D:D, "Private Investment")</f>
        <v/>
      </c>
      <c r="D1527">
        <f>IF(E1527&lt;2, "N/A", (MAXIFS('Input - target event report'!E:E,'Input - target event report'!L:L,B:B,'Input - target event report'!D:D,"Private Investment")-MINIFS('Input - target event report'!E:E,'Input - target event report'!L:L,B:B,'Input - target event report'!D:D,"Private Investment"))/(E1527-1))</f>
        <v/>
      </c>
      <c r="E1527">
        <f>COUNTIFS('Input - target event report'!L:L,B1527,'Input - target event report'!D:D, "Private Investment")</f>
        <v/>
      </c>
      <c r="F1527">
        <f>AVERAGEIF(INDEX('Input - companies list'!$A:$BG, 0, MATCH("Clusters 0",'Input - companies list'!$A$1:$BG$1, 0)),'Output - Cluster ranking'!B1527,INDEX('Input - companies list'!$A:$BG, 0, MATCH("Flow",'Input - companies list'!$A$1:$BG$1, 0)))</f>
        <v/>
      </c>
      <c r="G1527">
        <f>AVERAGEIF(INDEX('Input - companies list'!$A:$BG, 0, MATCH("Clusters 0",'Input - companies list'!$A$1:$BG$1, 0)),'Output - Cluster ranking'!B1527,INDEX('Input - companies list'!$A:$BG, 0, MATCH("Inter-Cluster Connectivity",'Input - companies list'!$A$1:$BG$1, 0)))</f>
        <v/>
      </c>
      <c r="H1527">
        <f>IFERROR(PERCENTRANK(C:C,C1527),0)</f>
        <v/>
      </c>
      <c r="I1527">
        <f>IFERROR(1 - PERCENTRANK(D:D,D1527),0)</f>
        <v/>
      </c>
      <c r="J1527">
        <f>IFERROR(PERCENTRANK(E:E,E1527),0)</f>
        <v/>
      </c>
      <c r="K1527">
        <f>IFERROR(1 - PERCENTRANK(F:F,F1527),0)</f>
        <v/>
      </c>
      <c r="L1527">
        <f>IFERROR(PERCENTRANK(G:G,G1527),0)</f>
        <v/>
      </c>
      <c r="M1527">
        <f>H1527*weightA+I1527*weightB+J1527*weightC+K1527*weightD+L1527*weightE</f>
        <v/>
      </c>
    </row>
    <row r="1528" spans="1:13">
      <c r="A1528">
        <f>RANK(M1528,M:M)</f>
        <v/>
      </c>
      <c r="C1528">
        <f>SUMIFS('Input - target event report'!H:H,'Input - target event report'!L:L,B1528,'Input - target event report'!D:D, "Private Investment")</f>
        <v/>
      </c>
      <c r="D1528">
        <f>IF(E1528&lt;2, "N/A", (MAXIFS('Input - target event report'!E:E,'Input - target event report'!L:L,B:B,'Input - target event report'!D:D,"Private Investment")-MINIFS('Input - target event report'!E:E,'Input - target event report'!L:L,B:B,'Input - target event report'!D:D,"Private Investment"))/(E1528-1))</f>
        <v/>
      </c>
      <c r="E1528">
        <f>COUNTIFS('Input - target event report'!L:L,B1528,'Input - target event report'!D:D, "Private Investment")</f>
        <v/>
      </c>
      <c r="F1528">
        <f>AVERAGEIF(INDEX('Input - companies list'!$A:$BG, 0, MATCH("Clusters 0",'Input - companies list'!$A$1:$BG$1, 0)),'Output - Cluster ranking'!B1528,INDEX('Input - companies list'!$A:$BG, 0, MATCH("Flow",'Input - companies list'!$A$1:$BG$1, 0)))</f>
        <v/>
      </c>
      <c r="G1528">
        <f>AVERAGEIF(INDEX('Input - companies list'!$A:$BG, 0, MATCH("Clusters 0",'Input - companies list'!$A$1:$BG$1, 0)),'Output - Cluster ranking'!B1528,INDEX('Input - companies list'!$A:$BG, 0, MATCH("Inter-Cluster Connectivity",'Input - companies list'!$A$1:$BG$1, 0)))</f>
        <v/>
      </c>
      <c r="H1528">
        <f>IFERROR(PERCENTRANK(C:C,C1528),0)</f>
        <v/>
      </c>
      <c r="I1528">
        <f>IFERROR(1 - PERCENTRANK(D:D,D1528),0)</f>
        <v/>
      </c>
      <c r="J1528">
        <f>IFERROR(PERCENTRANK(E:E,E1528),0)</f>
        <v/>
      </c>
      <c r="K1528">
        <f>IFERROR(1 - PERCENTRANK(F:F,F1528),0)</f>
        <v/>
      </c>
      <c r="L1528">
        <f>IFERROR(PERCENTRANK(G:G,G1528),0)</f>
        <v/>
      </c>
      <c r="M1528">
        <f>H1528*weightA+I1528*weightB+J1528*weightC+K1528*weightD+L1528*weightE</f>
        <v/>
      </c>
    </row>
    <row r="1529" spans="1:13">
      <c r="A1529">
        <f>RANK(M1529,M:M)</f>
        <v/>
      </c>
      <c r="C1529">
        <f>SUMIFS('Input - target event report'!H:H,'Input - target event report'!L:L,B1529,'Input - target event report'!D:D, "Private Investment")</f>
        <v/>
      </c>
      <c r="D1529">
        <f>IF(E1529&lt;2, "N/A", (MAXIFS('Input - target event report'!E:E,'Input - target event report'!L:L,B:B,'Input - target event report'!D:D,"Private Investment")-MINIFS('Input - target event report'!E:E,'Input - target event report'!L:L,B:B,'Input - target event report'!D:D,"Private Investment"))/(E1529-1))</f>
        <v/>
      </c>
      <c r="E1529">
        <f>COUNTIFS('Input - target event report'!L:L,B1529,'Input - target event report'!D:D, "Private Investment")</f>
        <v/>
      </c>
      <c r="F1529">
        <f>AVERAGEIF(INDEX('Input - companies list'!$A:$BG, 0, MATCH("Clusters 0",'Input - companies list'!$A$1:$BG$1, 0)),'Output - Cluster ranking'!B1529,INDEX('Input - companies list'!$A:$BG, 0, MATCH("Flow",'Input - companies list'!$A$1:$BG$1, 0)))</f>
        <v/>
      </c>
      <c r="G1529">
        <f>AVERAGEIF(INDEX('Input - companies list'!$A:$BG, 0, MATCH("Clusters 0",'Input - companies list'!$A$1:$BG$1, 0)),'Output - Cluster ranking'!B1529,INDEX('Input - companies list'!$A:$BG, 0, MATCH("Inter-Cluster Connectivity",'Input - companies list'!$A$1:$BG$1, 0)))</f>
        <v/>
      </c>
      <c r="H1529">
        <f>IFERROR(PERCENTRANK(C:C,C1529),0)</f>
        <v/>
      </c>
      <c r="I1529">
        <f>IFERROR(1 - PERCENTRANK(D:D,D1529),0)</f>
        <v/>
      </c>
      <c r="J1529">
        <f>IFERROR(PERCENTRANK(E:E,E1529),0)</f>
        <v/>
      </c>
      <c r="K1529">
        <f>IFERROR(1 - PERCENTRANK(F:F,F1529),0)</f>
        <v/>
      </c>
      <c r="L1529">
        <f>IFERROR(PERCENTRANK(G:G,G1529),0)</f>
        <v/>
      </c>
      <c r="M1529">
        <f>H1529*weightA+I1529*weightB+J1529*weightC+K1529*weightD+L1529*weightE</f>
        <v/>
      </c>
    </row>
    <row r="1530" spans="1:13">
      <c r="A1530">
        <f>RANK(M1530,M:M)</f>
        <v/>
      </c>
      <c r="C1530">
        <f>SUMIFS('Input - target event report'!H:H,'Input - target event report'!L:L,B1530,'Input - target event report'!D:D, "Private Investment")</f>
        <v/>
      </c>
      <c r="D1530">
        <f>IF(E1530&lt;2, "N/A", (MAXIFS('Input - target event report'!E:E,'Input - target event report'!L:L,B:B,'Input - target event report'!D:D,"Private Investment")-MINIFS('Input - target event report'!E:E,'Input - target event report'!L:L,B:B,'Input - target event report'!D:D,"Private Investment"))/(E1530-1))</f>
        <v/>
      </c>
      <c r="E1530">
        <f>COUNTIFS('Input - target event report'!L:L,B1530,'Input - target event report'!D:D, "Private Investment")</f>
        <v/>
      </c>
      <c r="F1530">
        <f>AVERAGEIF(INDEX('Input - companies list'!$A:$BG, 0, MATCH("Clusters 0",'Input - companies list'!$A$1:$BG$1, 0)),'Output - Cluster ranking'!B1530,INDEX('Input - companies list'!$A:$BG, 0, MATCH("Flow",'Input - companies list'!$A$1:$BG$1, 0)))</f>
        <v/>
      </c>
      <c r="G1530">
        <f>AVERAGEIF(INDEX('Input - companies list'!$A:$BG, 0, MATCH("Clusters 0",'Input - companies list'!$A$1:$BG$1, 0)),'Output - Cluster ranking'!B1530,INDEX('Input - companies list'!$A:$BG, 0, MATCH("Inter-Cluster Connectivity",'Input - companies list'!$A$1:$BG$1, 0)))</f>
        <v/>
      </c>
      <c r="H1530">
        <f>IFERROR(PERCENTRANK(C:C,C1530),0)</f>
        <v/>
      </c>
      <c r="I1530">
        <f>IFERROR(1 - PERCENTRANK(D:D,D1530),0)</f>
        <v/>
      </c>
      <c r="J1530">
        <f>IFERROR(PERCENTRANK(E:E,E1530),0)</f>
        <v/>
      </c>
      <c r="K1530">
        <f>IFERROR(1 - PERCENTRANK(F:F,F1530),0)</f>
        <v/>
      </c>
      <c r="L1530">
        <f>IFERROR(PERCENTRANK(G:G,G1530),0)</f>
        <v/>
      </c>
      <c r="M1530">
        <f>H1530*weightA+I1530*weightB+J1530*weightC+K1530*weightD+L1530*weightE</f>
        <v/>
      </c>
    </row>
    <row r="1531" spans="1:13">
      <c r="A1531">
        <f>RANK(M1531,M:M)</f>
        <v/>
      </c>
      <c r="C1531">
        <f>SUMIFS('Input - target event report'!H:H,'Input - target event report'!L:L,B1531,'Input - target event report'!D:D, "Private Investment")</f>
        <v/>
      </c>
      <c r="D1531">
        <f>IF(E1531&lt;2, "N/A", (MAXIFS('Input - target event report'!E:E,'Input - target event report'!L:L,B:B,'Input - target event report'!D:D,"Private Investment")-MINIFS('Input - target event report'!E:E,'Input - target event report'!L:L,B:B,'Input - target event report'!D:D,"Private Investment"))/(E1531-1))</f>
        <v/>
      </c>
      <c r="E1531">
        <f>COUNTIFS('Input - target event report'!L:L,B1531,'Input - target event report'!D:D, "Private Investment")</f>
        <v/>
      </c>
      <c r="F1531">
        <f>AVERAGEIF(INDEX('Input - companies list'!$A:$BG, 0, MATCH("Clusters 0",'Input - companies list'!$A$1:$BG$1, 0)),'Output - Cluster ranking'!B1531,INDEX('Input - companies list'!$A:$BG, 0, MATCH("Flow",'Input - companies list'!$A$1:$BG$1, 0)))</f>
        <v/>
      </c>
      <c r="G1531">
        <f>AVERAGEIF(INDEX('Input - companies list'!$A:$BG, 0, MATCH("Clusters 0",'Input - companies list'!$A$1:$BG$1, 0)),'Output - Cluster ranking'!B1531,INDEX('Input - companies list'!$A:$BG, 0, MATCH("Inter-Cluster Connectivity",'Input - companies list'!$A$1:$BG$1, 0)))</f>
        <v/>
      </c>
      <c r="H1531">
        <f>IFERROR(PERCENTRANK(C:C,C1531),0)</f>
        <v/>
      </c>
      <c r="I1531">
        <f>IFERROR(1 - PERCENTRANK(D:D,D1531),0)</f>
        <v/>
      </c>
      <c r="J1531">
        <f>IFERROR(PERCENTRANK(E:E,E1531),0)</f>
        <v/>
      </c>
      <c r="K1531">
        <f>IFERROR(1 - PERCENTRANK(F:F,F1531),0)</f>
        <v/>
      </c>
      <c r="L1531">
        <f>IFERROR(PERCENTRANK(G:G,G1531),0)</f>
        <v/>
      </c>
      <c r="M1531">
        <f>H1531*weightA+I1531*weightB+J1531*weightC+K1531*weightD+L1531*weightE</f>
        <v/>
      </c>
    </row>
    <row r="1532" spans="1:13">
      <c r="A1532">
        <f>RANK(M1532,M:M)</f>
        <v/>
      </c>
      <c r="C1532">
        <f>SUMIFS('Input - target event report'!H:H,'Input - target event report'!L:L,B1532,'Input - target event report'!D:D, "Private Investment")</f>
        <v/>
      </c>
      <c r="D1532">
        <f>IF(E1532&lt;2, "N/A", (MAXIFS('Input - target event report'!E:E,'Input - target event report'!L:L,B:B,'Input - target event report'!D:D,"Private Investment")-MINIFS('Input - target event report'!E:E,'Input - target event report'!L:L,B:B,'Input - target event report'!D:D,"Private Investment"))/(E1532-1))</f>
        <v/>
      </c>
      <c r="E1532">
        <f>COUNTIFS('Input - target event report'!L:L,B1532,'Input - target event report'!D:D, "Private Investment")</f>
        <v/>
      </c>
      <c r="F1532">
        <f>AVERAGEIF(INDEX('Input - companies list'!$A:$BG, 0, MATCH("Clusters 0",'Input - companies list'!$A$1:$BG$1, 0)),'Output - Cluster ranking'!B1532,INDEX('Input - companies list'!$A:$BG, 0, MATCH("Flow",'Input - companies list'!$A$1:$BG$1, 0)))</f>
        <v/>
      </c>
      <c r="G1532">
        <f>AVERAGEIF(INDEX('Input - companies list'!$A:$BG, 0, MATCH("Clusters 0",'Input - companies list'!$A$1:$BG$1, 0)),'Output - Cluster ranking'!B1532,INDEX('Input - companies list'!$A:$BG, 0, MATCH("Inter-Cluster Connectivity",'Input - companies list'!$A$1:$BG$1, 0)))</f>
        <v/>
      </c>
      <c r="H1532">
        <f>IFERROR(PERCENTRANK(C:C,C1532),0)</f>
        <v/>
      </c>
      <c r="I1532">
        <f>IFERROR(1 - PERCENTRANK(D:D,D1532),0)</f>
        <v/>
      </c>
      <c r="J1532">
        <f>IFERROR(PERCENTRANK(E:E,E1532),0)</f>
        <v/>
      </c>
      <c r="K1532">
        <f>IFERROR(1 - PERCENTRANK(F:F,F1532),0)</f>
        <v/>
      </c>
      <c r="L1532">
        <f>IFERROR(PERCENTRANK(G:G,G1532),0)</f>
        <v/>
      </c>
      <c r="M1532">
        <f>H1532*weightA+I1532*weightB+J1532*weightC+K1532*weightD+L1532*weightE</f>
        <v/>
      </c>
    </row>
    <row r="1533" spans="1:13">
      <c r="A1533">
        <f>RANK(M1533,M:M)</f>
        <v/>
      </c>
      <c r="C1533">
        <f>SUMIFS('Input - target event report'!H:H,'Input - target event report'!L:L,B1533,'Input - target event report'!D:D, "Private Investment")</f>
        <v/>
      </c>
      <c r="D1533">
        <f>IF(E1533&lt;2, "N/A", (MAXIFS('Input - target event report'!E:E,'Input - target event report'!L:L,B:B,'Input - target event report'!D:D,"Private Investment")-MINIFS('Input - target event report'!E:E,'Input - target event report'!L:L,B:B,'Input - target event report'!D:D,"Private Investment"))/(E1533-1))</f>
        <v/>
      </c>
      <c r="E1533">
        <f>COUNTIFS('Input - target event report'!L:L,B1533,'Input - target event report'!D:D, "Private Investment")</f>
        <v/>
      </c>
      <c r="F1533">
        <f>AVERAGEIF(INDEX('Input - companies list'!$A:$BG, 0, MATCH("Clusters 0",'Input - companies list'!$A$1:$BG$1, 0)),'Output - Cluster ranking'!B1533,INDEX('Input - companies list'!$A:$BG, 0, MATCH("Flow",'Input - companies list'!$A$1:$BG$1, 0)))</f>
        <v/>
      </c>
      <c r="G1533">
        <f>AVERAGEIF(INDEX('Input - companies list'!$A:$BG, 0, MATCH("Clusters 0",'Input - companies list'!$A$1:$BG$1, 0)),'Output - Cluster ranking'!B1533,INDEX('Input - companies list'!$A:$BG, 0, MATCH("Inter-Cluster Connectivity",'Input - companies list'!$A$1:$BG$1, 0)))</f>
        <v/>
      </c>
      <c r="H1533">
        <f>IFERROR(PERCENTRANK(C:C,C1533),0)</f>
        <v/>
      </c>
      <c r="I1533">
        <f>IFERROR(1 - PERCENTRANK(D:D,D1533),0)</f>
        <v/>
      </c>
      <c r="J1533">
        <f>IFERROR(PERCENTRANK(E:E,E1533),0)</f>
        <v/>
      </c>
      <c r="K1533">
        <f>IFERROR(1 - PERCENTRANK(F:F,F1533),0)</f>
        <v/>
      </c>
      <c r="L1533">
        <f>IFERROR(PERCENTRANK(G:G,G1533),0)</f>
        <v/>
      </c>
      <c r="M1533">
        <f>H1533*weightA+I1533*weightB+J1533*weightC+K1533*weightD+L1533*weightE</f>
        <v/>
      </c>
    </row>
    <row r="1534" spans="1:13">
      <c r="A1534">
        <f>RANK(M1534,M:M)</f>
        <v/>
      </c>
      <c r="C1534">
        <f>SUMIFS('Input - target event report'!H:H,'Input - target event report'!L:L,B1534,'Input - target event report'!D:D, "Private Investment")</f>
        <v/>
      </c>
      <c r="D1534">
        <f>IF(E1534&lt;2, "N/A", (MAXIFS('Input - target event report'!E:E,'Input - target event report'!L:L,B:B,'Input - target event report'!D:D,"Private Investment")-MINIFS('Input - target event report'!E:E,'Input - target event report'!L:L,B:B,'Input - target event report'!D:D,"Private Investment"))/(E1534-1))</f>
        <v/>
      </c>
      <c r="E1534">
        <f>COUNTIFS('Input - target event report'!L:L,B1534,'Input - target event report'!D:D, "Private Investment")</f>
        <v/>
      </c>
      <c r="F1534">
        <f>AVERAGEIF(INDEX('Input - companies list'!$A:$BG, 0, MATCH("Clusters 0",'Input - companies list'!$A$1:$BG$1, 0)),'Output - Cluster ranking'!B1534,INDEX('Input - companies list'!$A:$BG, 0, MATCH("Flow",'Input - companies list'!$A$1:$BG$1, 0)))</f>
        <v/>
      </c>
      <c r="G1534">
        <f>AVERAGEIF(INDEX('Input - companies list'!$A:$BG, 0, MATCH("Clusters 0",'Input - companies list'!$A$1:$BG$1, 0)),'Output - Cluster ranking'!B1534,INDEX('Input - companies list'!$A:$BG, 0, MATCH("Inter-Cluster Connectivity",'Input - companies list'!$A$1:$BG$1, 0)))</f>
        <v/>
      </c>
      <c r="H1534">
        <f>IFERROR(PERCENTRANK(C:C,C1534),0)</f>
        <v/>
      </c>
      <c r="I1534">
        <f>IFERROR(1 - PERCENTRANK(D:D,D1534),0)</f>
        <v/>
      </c>
      <c r="J1534">
        <f>IFERROR(PERCENTRANK(E:E,E1534),0)</f>
        <v/>
      </c>
      <c r="K1534">
        <f>IFERROR(1 - PERCENTRANK(F:F,F1534),0)</f>
        <v/>
      </c>
      <c r="L1534">
        <f>IFERROR(PERCENTRANK(G:G,G1534),0)</f>
        <v/>
      </c>
      <c r="M1534">
        <f>H1534*weightA+I1534*weightB+J1534*weightC+K1534*weightD+L1534*weightE</f>
        <v/>
      </c>
    </row>
    <row r="1535" spans="1:13">
      <c r="A1535">
        <f>RANK(M1535,M:M)</f>
        <v/>
      </c>
      <c r="C1535">
        <f>SUMIFS('Input - target event report'!H:H,'Input - target event report'!L:L,B1535,'Input - target event report'!D:D, "Private Investment")</f>
        <v/>
      </c>
      <c r="D1535">
        <f>IF(E1535&lt;2, "N/A", (MAXIFS('Input - target event report'!E:E,'Input - target event report'!L:L,B:B,'Input - target event report'!D:D,"Private Investment")-MINIFS('Input - target event report'!E:E,'Input - target event report'!L:L,B:B,'Input - target event report'!D:D,"Private Investment"))/(E1535-1))</f>
        <v/>
      </c>
      <c r="E1535">
        <f>COUNTIFS('Input - target event report'!L:L,B1535,'Input - target event report'!D:D, "Private Investment")</f>
        <v/>
      </c>
      <c r="F1535">
        <f>AVERAGEIF(INDEX('Input - companies list'!$A:$BG, 0, MATCH("Clusters 0",'Input - companies list'!$A$1:$BG$1, 0)),'Output - Cluster ranking'!B1535,INDEX('Input - companies list'!$A:$BG, 0, MATCH("Flow",'Input - companies list'!$A$1:$BG$1, 0)))</f>
        <v/>
      </c>
      <c r="G1535">
        <f>AVERAGEIF(INDEX('Input - companies list'!$A:$BG, 0, MATCH("Clusters 0",'Input - companies list'!$A$1:$BG$1, 0)),'Output - Cluster ranking'!B1535,INDEX('Input - companies list'!$A:$BG, 0, MATCH("Inter-Cluster Connectivity",'Input - companies list'!$A$1:$BG$1, 0)))</f>
        <v/>
      </c>
      <c r="H1535">
        <f>IFERROR(PERCENTRANK(C:C,C1535),0)</f>
        <v/>
      </c>
      <c r="I1535">
        <f>IFERROR(1 - PERCENTRANK(D:D,D1535),0)</f>
        <v/>
      </c>
      <c r="J1535">
        <f>IFERROR(PERCENTRANK(E:E,E1535),0)</f>
        <v/>
      </c>
      <c r="K1535">
        <f>IFERROR(1 - PERCENTRANK(F:F,F1535),0)</f>
        <v/>
      </c>
      <c r="L1535">
        <f>IFERROR(PERCENTRANK(G:G,G1535),0)</f>
        <v/>
      </c>
      <c r="M1535">
        <f>H1535*weightA+I1535*weightB+J1535*weightC+K1535*weightD+L1535*weightE</f>
        <v/>
      </c>
    </row>
    <row r="1536" spans="1:13">
      <c r="A1536">
        <f>RANK(M1536,M:M)</f>
        <v/>
      </c>
      <c r="C1536">
        <f>SUMIFS('Input - target event report'!H:H,'Input - target event report'!L:L,B1536,'Input - target event report'!D:D, "Private Investment")</f>
        <v/>
      </c>
      <c r="D1536">
        <f>IF(E1536&lt;2, "N/A", (MAXIFS('Input - target event report'!E:E,'Input - target event report'!L:L,B:B,'Input - target event report'!D:D,"Private Investment")-MINIFS('Input - target event report'!E:E,'Input - target event report'!L:L,B:B,'Input - target event report'!D:D,"Private Investment"))/(E1536-1))</f>
        <v/>
      </c>
      <c r="E1536">
        <f>COUNTIFS('Input - target event report'!L:L,B1536,'Input - target event report'!D:D, "Private Investment")</f>
        <v/>
      </c>
      <c r="F1536">
        <f>AVERAGEIF(INDEX('Input - companies list'!$A:$BG, 0, MATCH("Clusters 0",'Input - companies list'!$A$1:$BG$1, 0)),'Output - Cluster ranking'!B1536,INDEX('Input - companies list'!$A:$BG, 0, MATCH("Flow",'Input - companies list'!$A$1:$BG$1, 0)))</f>
        <v/>
      </c>
      <c r="G1536">
        <f>AVERAGEIF(INDEX('Input - companies list'!$A:$BG, 0, MATCH("Clusters 0",'Input - companies list'!$A$1:$BG$1, 0)),'Output - Cluster ranking'!B1536,INDEX('Input - companies list'!$A:$BG, 0, MATCH("Inter-Cluster Connectivity",'Input - companies list'!$A$1:$BG$1, 0)))</f>
        <v/>
      </c>
      <c r="H1536">
        <f>IFERROR(PERCENTRANK(C:C,C1536),0)</f>
        <v/>
      </c>
      <c r="I1536">
        <f>IFERROR(1 - PERCENTRANK(D:D,D1536),0)</f>
        <v/>
      </c>
      <c r="J1536">
        <f>IFERROR(PERCENTRANK(E:E,E1536),0)</f>
        <v/>
      </c>
      <c r="K1536">
        <f>IFERROR(1 - PERCENTRANK(F:F,F1536),0)</f>
        <v/>
      </c>
      <c r="L1536">
        <f>IFERROR(PERCENTRANK(G:G,G1536),0)</f>
        <v/>
      </c>
      <c r="M1536">
        <f>H1536*weightA+I1536*weightB+J1536*weightC+K1536*weightD+L1536*weightE</f>
        <v/>
      </c>
    </row>
    <row r="1537" spans="1:13">
      <c r="A1537">
        <f>RANK(M1537,M:M)</f>
        <v/>
      </c>
      <c r="C1537">
        <f>SUMIFS('Input - target event report'!H:H,'Input - target event report'!L:L,B1537,'Input - target event report'!D:D, "Private Investment")</f>
        <v/>
      </c>
      <c r="D1537">
        <f>IF(E1537&lt;2, "N/A", (MAXIFS('Input - target event report'!E:E,'Input - target event report'!L:L,B:B,'Input - target event report'!D:D,"Private Investment")-MINIFS('Input - target event report'!E:E,'Input - target event report'!L:L,B:B,'Input - target event report'!D:D,"Private Investment"))/(E1537-1))</f>
        <v/>
      </c>
      <c r="E1537">
        <f>COUNTIFS('Input - target event report'!L:L,B1537,'Input - target event report'!D:D, "Private Investment")</f>
        <v/>
      </c>
      <c r="F1537">
        <f>AVERAGEIF(INDEX('Input - companies list'!$A:$BG, 0, MATCH("Clusters 0",'Input - companies list'!$A$1:$BG$1, 0)),'Output - Cluster ranking'!B1537,INDEX('Input - companies list'!$A:$BG, 0, MATCH("Flow",'Input - companies list'!$A$1:$BG$1, 0)))</f>
        <v/>
      </c>
      <c r="G1537">
        <f>AVERAGEIF(INDEX('Input - companies list'!$A:$BG, 0, MATCH("Clusters 0",'Input - companies list'!$A$1:$BG$1, 0)),'Output - Cluster ranking'!B1537,INDEX('Input - companies list'!$A:$BG, 0, MATCH("Inter-Cluster Connectivity",'Input - companies list'!$A$1:$BG$1, 0)))</f>
        <v/>
      </c>
      <c r="H1537">
        <f>IFERROR(PERCENTRANK(C:C,C1537),0)</f>
        <v/>
      </c>
      <c r="I1537">
        <f>IFERROR(1 - PERCENTRANK(D:D,D1537),0)</f>
        <v/>
      </c>
      <c r="J1537">
        <f>IFERROR(PERCENTRANK(E:E,E1537),0)</f>
        <v/>
      </c>
      <c r="K1537">
        <f>IFERROR(1 - PERCENTRANK(F:F,F1537),0)</f>
        <v/>
      </c>
      <c r="L1537">
        <f>IFERROR(PERCENTRANK(G:G,G1537),0)</f>
        <v/>
      </c>
      <c r="M1537">
        <f>H1537*weightA+I1537*weightB+J1537*weightC+K1537*weightD+L1537*weightE</f>
        <v/>
      </c>
    </row>
    <row r="1538" spans="1:13">
      <c r="A1538">
        <f>RANK(M1538,M:M)</f>
        <v/>
      </c>
      <c r="C1538">
        <f>SUMIFS('Input - target event report'!H:H,'Input - target event report'!L:L,B1538,'Input - target event report'!D:D, "Private Investment")</f>
        <v/>
      </c>
      <c r="D1538">
        <f>IF(E1538&lt;2, "N/A", (MAXIFS('Input - target event report'!E:E,'Input - target event report'!L:L,B:B,'Input - target event report'!D:D,"Private Investment")-MINIFS('Input - target event report'!E:E,'Input - target event report'!L:L,B:B,'Input - target event report'!D:D,"Private Investment"))/(E1538-1))</f>
        <v/>
      </c>
      <c r="E1538">
        <f>COUNTIFS('Input - target event report'!L:L,B1538,'Input - target event report'!D:D, "Private Investment")</f>
        <v/>
      </c>
      <c r="F1538">
        <f>AVERAGEIF(INDEX('Input - companies list'!$A:$BG, 0, MATCH("Clusters 0",'Input - companies list'!$A$1:$BG$1, 0)),'Output - Cluster ranking'!B1538,INDEX('Input - companies list'!$A:$BG, 0, MATCH("Flow",'Input - companies list'!$A$1:$BG$1, 0)))</f>
        <v/>
      </c>
      <c r="G1538">
        <f>AVERAGEIF(INDEX('Input - companies list'!$A:$BG, 0, MATCH("Clusters 0",'Input - companies list'!$A$1:$BG$1, 0)),'Output - Cluster ranking'!B1538,INDEX('Input - companies list'!$A:$BG, 0, MATCH("Inter-Cluster Connectivity",'Input - companies list'!$A$1:$BG$1, 0)))</f>
        <v/>
      </c>
      <c r="H1538">
        <f>IFERROR(PERCENTRANK(C:C,C1538),0)</f>
        <v/>
      </c>
      <c r="I1538">
        <f>IFERROR(1 - PERCENTRANK(D:D,D1538),0)</f>
        <v/>
      </c>
      <c r="J1538">
        <f>IFERROR(PERCENTRANK(E:E,E1538),0)</f>
        <v/>
      </c>
      <c r="K1538">
        <f>IFERROR(1 - PERCENTRANK(F:F,F1538),0)</f>
        <v/>
      </c>
      <c r="L1538">
        <f>IFERROR(PERCENTRANK(G:G,G1538),0)</f>
        <v/>
      </c>
      <c r="M1538">
        <f>H1538*weightA+I1538*weightB+J1538*weightC+K1538*weightD+L1538*weightE</f>
        <v/>
      </c>
    </row>
    <row r="1539" spans="1:13">
      <c r="A1539">
        <f>RANK(M1539,M:M)</f>
        <v/>
      </c>
      <c r="C1539">
        <f>SUMIFS('Input - target event report'!H:H,'Input - target event report'!L:L,B1539,'Input - target event report'!D:D, "Private Investment")</f>
        <v/>
      </c>
      <c r="D1539">
        <f>IF(E1539&lt;2, "N/A", (MAXIFS('Input - target event report'!E:E,'Input - target event report'!L:L,B:B,'Input - target event report'!D:D,"Private Investment")-MINIFS('Input - target event report'!E:E,'Input - target event report'!L:L,B:B,'Input - target event report'!D:D,"Private Investment"))/(E1539-1))</f>
        <v/>
      </c>
      <c r="E1539">
        <f>COUNTIFS('Input - target event report'!L:L,B1539,'Input - target event report'!D:D, "Private Investment")</f>
        <v/>
      </c>
      <c r="F1539">
        <f>AVERAGEIF(INDEX('Input - companies list'!$A:$BG, 0, MATCH("Clusters 0",'Input - companies list'!$A$1:$BG$1, 0)),'Output - Cluster ranking'!B1539,INDEX('Input - companies list'!$A:$BG, 0, MATCH("Flow",'Input - companies list'!$A$1:$BG$1, 0)))</f>
        <v/>
      </c>
      <c r="G1539">
        <f>AVERAGEIF(INDEX('Input - companies list'!$A:$BG, 0, MATCH("Clusters 0",'Input - companies list'!$A$1:$BG$1, 0)),'Output - Cluster ranking'!B1539,INDEX('Input - companies list'!$A:$BG, 0, MATCH("Inter-Cluster Connectivity",'Input - companies list'!$A$1:$BG$1, 0)))</f>
        <v/>
      </c>
      <c r="H1539">
        <f>IFERROR(PERCENTRANK(C:C,C1539),0)</f>
        <v/>
      </c>
      <c r="I1539">
        <f>IFERROR(1 - PERCENTRANK(D:D,D1539),0)</f>
        <v/>
      </c>
      <c r="J1539">
        <f>IFERROR(PERCENTRANK(E:E,E1539),0)</f>
        <v/>
      </c>
      <c r="K1539">
        <f>IFERROR(1 - PERCENTRANK(F:F,F1539),0)</f>
        <v/>
      </c>
      <c r="L1539">
        <f>IFERROR(PERCENTRANK(G:G,G1539),0)</f>
        <v/>
      </c>
      <c r="M1539">
        <f>H1539*weightA+I1539*weightB+J1539*weightC+K1539*weightD+L1539*weightE</f>
        <v/>
      </c>
    </row>
    <row r="1540" spans="1:13">
      <c r="A1540">
        <f>RANK(M1540,M:M)</f>
        <v/>
      </c>
      <c r="C1540">
        <f>SUMIFS('Input - target event report'!H:H,'Input - target event report'!L:L,B1540,'Input - target event report'!D:D, "Private Investment")</f>
        <v/>
      </c>
      <c r="D1540">
        <f>IF(E1540&lt;2, "N/A", (MAXIFS('Input - target event report'!E:E,'Input - target event report'!L:L,B:B,'Input - target event report'!D:D,"Private Investment")-MINIFS('Input - target event report'!E:E,'Input - target event report'!L:L,B:B,'Input - target event report'!D:D,"Private Investment"))/(E1540-1))</f>
        <v/>
      </c>
      <c r="E1540">
        <f>COUNTIFS('Input - target event report'!L:L,B1540,'Input - target event report'!D:D, "Private Investment")</f>
        <v/>
      </c>
      <c r="F1540">
        <f>AVERAGEIF(INDEX('Input - companies list'!$A:$BG, 0, MATCH("Clusters 0",'Input - companies list'!$A$1:$BG$1, 0)),'Output - Cluster ranking'!B1540,INDEX('Input - companies list'!$A:$BG, 0, MATCH("Flow",'Input - companies list'!$A$1:$BG$1, 0)))</f>
        <v/>
      </c>
      <c r="G1540">
        <f>AVERAGEIF(INDEX('Input - companies list'!$A:$BG, 0, MATCH("Clusters 0",'Input - companies list'!$A$1:$BG$1, 0)),'Output - Cluster ranking'!B1540,INDEX('Input - companies list'!$A:$BG, 0, MATCH("Inter-Cluster Connectivity",'Input - companies list'!$A$1:$BG$1, 0)))</f>
        <v/>
      </c>
      <c r="H1540">
        <f>IFERROR(PERCENTRANK(C:C,C1540),0)</f>
        <v/>
      </c>
      <c r="I1540">
        <f>IFERROR(1 - PERCENTRANK(D:D,D1540),0)</f>
        <v/>
      </c>
      <c r="J1540">
        <f>IFERROR(PERCENTRANK(E:E,E1540),0)</f>
        <v/>
      </c>
      <c r="K1540">
        <f>IFERROR(1 - PERCENTRANK(F:F,F1540),0)</f>
        <v/>
      </c>
      <c r="L1540">
        <f>IFERROR(PERCENTRANK(G:G,G1540),0)</f>
        <v/>
      </c>
      <c r="M1540">
        <f>H1540*weightA+I1540*weightB+J1540*weightC+K1540*weightD+L1540*weightE</f>
        <v/>
      </c>
    </row>
    <row r="1541" spans="1:13">
      <c r="A1541">
        <f>RANK(M1541,M:M)</f>
        <v/>
      </c>
      <c r="C1541">
        <f>SUMIFS('Input - target event report'!H:H,'Input - target event report'!L:L,B1541,'Input - target event report'!D:D, "Private Investment")</f>
        <v/>
      </c>
      <c r="D1541">
        <f>IF(E1541&lt;2, "N/A", (MAXIFS('Input - target event report'!E:E,'Input - target event report'!L:L,B:B,'Input - target event report'!D:D,"Private Investment")-MINIFS('Input - target event report'!E:E,'Input - target event report'!L:L,B:B,'Input - target event report'!D:D,"Private Investment"))/(E1541-1))</f>
        <v/>
      </c>
      <c r="E1541">
        <f>COUNTIFS('Input - target event report'!L:L,B1541,'Input - target event report'!D:D, "Private Investment")</f>
        <v/>
      </c>
      <c r="F1541">
        <f>AVERAGEIF(INDEX('Input - companies list'!$A:$BG, 0, MATCH("Clusters 0",'Input - companies list'!$A$1:$BG$1, 0)),'Output - Cluster ranking'!B1541,INDEX('Input - companies list'!$A:$BG, 0, MATCH("Flow",'Input - companies list'!$A$1:$BG$1, 0)))</f>
        <v/>
      </c>
      <c r="G1541">
        <f>AVERAGEIF(INDEX('Input - companies list'!$A:$BG, 0, MATCH("Clusters 0",'Input - companies list'!$A$1:$BG$1, 0)),'Output - Cluster ranking'!B1541,INDEX('Input - companies list'!$A:$BG, 0, MATCH("Inter-Cluster Connectivity",'Input - companies list'!$A$1:$BG$1, 0)))</f>
        <v/>
      </c>
      <c r="H1541">
        <f>IFERROR(PERCENTRANK(C:C,C1541),0)</f>
        <v/>
      </c>
      <c r="I1541">
        <f>IFERROR(1 - PERCENTRANK(D:D,D1541),0)</f>
        <v/>
      </c>
      <c r="J1541">
        <f>IFERROR(PERCENTRANK(E:E,E1541),0)</f>
        <v/>
      </c>
      <c r="K1541">
        <f>IFERROR(1 - PERCENTRANK(F:F,F1541),0)</f>
        <v/>
      </c>
      <c r="L1541">
        <f>IFERROR(PERCENTRANK(G:G,G1541),0)</f>
        <v/>
      </c>
      <c r="M1541">
        <f>H1541*weightA+I1541*weightB+J1541*weightC+K1541*weightD+L1541*weightE</f>
        <v/>
      </c>
    </row>
    <row r="1542" spans="1:13">
      <c r="A1542">
        <f>RANK(M1542,M:M)</f>
        <v/>
      </c>
      <c r="C1542">
        <f>SUMIFS('Input - target event report'!H:H,'Input - target event report'!L:L,B1542,'Input - target event report'!D:D, "Private Investment")</f>
        <v/>
      </c>
      <c r="D1542">
        <f>IF(E1542&lt;2, "N/A", (MAXIFS('Input - target event report'!E:E,'Input - target event report'!L:L,B:B,'Input - target event report'!D:D,"Private Investment")-MINIFS('Input - target event report'!E:E,'Input - target event report'!L:L,B:B,'Input - target event report'!D:D,"Private Investment"))/(E1542-1))</f>
        <v/>
      </c>
      <c r="E1542">
        <f>COUNTIFS('Input - target event report'!L:L,B1542,'Input - target event report'!D:D, "Private Investment")</f>
        <v/>
      </c>
      <c r="F1542">
        <f>AVERAGEIF(INDEX('Input - companies list'!$A:$BG, 0, MATCH("Clusters 0",'Input - companies list'!$A$1:$BG$1, 0)),'Output - Cluster ranking'!B1542,INDEX('Input - companies list'!$A:$BG, 0, MATCH("Flow",'Input - companies list'!$A$1:$BG$1, 0)))</f>
        <v/>
      </c>
      <c r="G1542">
        <f>AVERAGEIF(INDEX('Input - companies list'!$A:$BG, 0, MATCH("Clusters 0",'Input - companies list'!$A$1:$BG$1, 0)),'Output - Cluster ranking'!B1542,INDEX('Input - companies list'!$A:$BG, 0, MATCH("Inter-Cluster Connectivity",'Input - companies list'!$A$1:$BG$1, 0)))</f>
        <v/>
      </c>
      <c r="H1542">
        <f>IFERROR(PERCENTRANK(C:C,C1542),0)</f>
        <v/>
      </c>
      <c r="I1542">
        <f>IFERROR(1 - PERCENTRANK(D:D,D1542),0)</f>
        <v/>
      </c>
      <c r="J1542">
        <f>IFERROR(PERCENTRANK(E:E,E1542),0)</f>
        <v/>
      </c>
      <c r="K1542">
        <f>IFERROR(1 - PERCENTRANK(F:F,F1542),0)</f>
        <v/>
      </c>
      <c r="L1542">
        <f>IFERROR(PERCENTRANK(G:G,G1542),0)</f>
        <v/>
      </c>
      <c r="M1542">
        <f>H1542*weightA+I1542*weightB+J1542*weightC+K1542*weightD+L1542*weightE</f>
        <v/>
      </c>
    </row>
    <row r="1543" spans="1:13">
      <c r="A1543">
        <f>RANK(M1543,M:M)</f>
        <v/>
      </c>
      <c r="C1543">
        <f>SUMIFS('Input - target event report'!H:H,'Input - target event report'!L:L,B1543,'Input - target event report'!D:D, "Private Investment")</f>
        <v/>
      </c>
      <c r="D1543">
        <f>IF(E1543&lt;2, "N/A", (MAXIFS('Input - target event report'!E:E,'Input - target event report'!L:L,B:B,'Input - target event report'!D:D,"Private Investment")-MINIFS('Input - target event report'!E:E,'Input - target event report'!L:L,B:B,'Input - target event report'!D:D,"Private Investment"))/(E1543-1))</f>
        <v/>
      </c>
      <c r="E1543">
        <f>COUNTIFS('Input - target event report'!L:L,B1543,'Input - target event report'!D:D, "Private Investment")</f>
        <v/>
      </c>
      <c r="F1543">
        <f>AVERAGEIF(INDEX('Input - companies list'!$A:$BG, 0, MATCH("Clusters 0",'Input - companies list'!$A$1:$BG$1, 0)),'Output - Cluster ranking'!B1543,INDEX('Input - companies list'!$A:$BG, 0, MATCH("Flow",'Input - companies list'!$A$1:$BG$1, 0)))</f>
        <v/>
      </c>
      <c r="G1543">
        <f>AVERAGEIF(INDEX('Input - companies list'!$A:$BG, 0, MATCH("Clusters 0",'Input - companies list'!$A$1:$BG$1, 0)),'Output - Cluster ranking'!B1543,INDEX('Input - companies list'!$A:$BG, 0, MATCH("Inter-Cluster Connectivity",'Input - companies list'!$A$1:$BG$1, 0)))</f>
        <v/>
      </c>
      <c r="H1543">
        <f>IFERROR(PERCENTRANK(C:C,C1543),0)</f>
        <v/>
      </c>
      <c r="I1543">
        <f>IFERROR(1 - PERCENTRANK(D:D,D1543),0)</f>
        <v/>
      </c>
      <c r="J1543">
        <f>IFERROR(PERCENTRANK(E:E,E1543),0)</f>
        <v/>
      </c>
      <c r="K1543">
        <f>IFERROR(1 - PERCENTRANK(F:F,F1543),0)</f>
        <v/>
      </c>
      <c r="L1543">
        <f>IFERROR(PERCENTRANK(G:G,G1543),0)</f>
        <v/>
      </c>
      <c r="M1543">
        <f>H1543*weightA+I1543*weightB+J1543*weightC+K1543*weightD+L1543*weightE</f>
        <v/>
      </c>
    </row>
    <row r="1544" spans="1:13">
      <c r="A1544">
        <f>RANK(M1544,M:M)</f>
        <v/>
      </c>
      <c r="C1544">
        <f>SUMIFS('Input - target event report'!H:H,'Input - target event report'!L:L,B1544,'Input - target event report'!D:D, "Private Investment")</f>
        <v/>
      </c>
      <c r="D1544">
        <f>IF(E1544&lt;2, "N/A", (MAXIFS('Input - target event report'!E:E,'Input - target event report'!L:L,B:B,'Input - target event report'!D:D,"Private Investment")-MINIFS('Input - target event report'!E:E,'Input - target event report'!L:L,B:B,'Input - target event report'!D:D,"Private Investment"))/(E1544-1))</f>
        <v/>
      </c>
      <c r="E1544">
        <f>COUNTIFS('Input - target event report'!L:L,B1544,'Input - target event report'!D:D, "Private Investment")</f>
        <v/>
      </c>
      <c r="F1544">
        <f>AVERAGEIF(INDEX('Input - companies list'!$A:$BG, 0, MATCH("Clusters 0",'Input - companies list'!$A$1:$BG$1, 0)),'Output - Cluster ranking'!B1544,INDEX('Input - companies list'!$A:$BG, 0, MATCH("Flow",'Input - companies list'!$A$1:$BG$1, 0)))</f>
        <v/>
      </c>
      <c r="G1544">
        <f>AVERAGEIF(INDEX('Input - companies list'!$A:$BG, 0, MATCH("Clusters 0",'Input - companies list'!$A$1:$BG$1, 0)),'Output - Cluster ranking'!B1544,INDEX('Input - companies list'!$A:$BG, 0, MATCH("Inter-Cluster Connectivity",'Input - companies list'!$A$1:$BG$1, 0)))</f>
        <v/>
      </c>
      <c r="H1544">
        <f>IFERROR(PERCENTRANK(C:C,C1544),0)</f>
        <v/>
      </c>
      <c r="I1544">
        <f>IFERROR(1 - PERCENTRANK(D:D,D1544),0)</f>
        <v/>
      </c>
      <c r="J1544">
        <f>IFERROR(PERCENTRANK(E:E,E1544),0)</f>
        <v/>
      </c>
      <c r="K1544">
        <f>IFERROR(1 - PERCENTRANK(F:F,F1544),0)</f>
        <v/>
      </c>
      <c r="L1544">
        <f>IFERROR(PERCENTRANK(G:G,G1544),0)</f>
        <v/>
      </c>
      <c r="M1544">
        <f>H1544*weightA+I1544*weightB+J1544*weightC+K1544*weightD+L1544*weightE</f>
        <v/>
      </c>
    </row>
    <row r="1545" spans="1:13">
      <c r="A1545">
        <f>RANK(M1545,M:M)</f>
        <v/>
      </c>
      <c r="C1545">
        <f>SUMIFS('Input - target event report'!H:H,'Input - target event report'!L:L,B1545,'Input - target event report'!D:D, "Private Investment")</f>
        <v/>
      </c>
      <c r="D1545">
        <f>IF(E1545&lt;2, "N/A", (MAXIFS('Input - target event report'!E:E,'Input - target event report'!L:L,B:B,'Input - target event report'!D:D,"Private Investment")-MINIFS('Input - target event report'!E:E,'Input - target event report'!L:L,B:B,'Input - target event report'!D:D,"Private Investment"))/(E1545-1))</f>
        <v/>
      </c>
      <c r="E1545">
        <f>COUNTIFS('Input - target event report'!L:L,B1545,'Input - target event report'!D:D, "Private Investment")</f>
        <v/>
      </c>
      <c r="F1545">
        <f>AVERAGEIF(INDEX('Input - companies list'!$A:$BG, 0, MATCH("Clusters 0",'Input - companies list'!$A$1:$BG$1, 0)),'Output - Cluster ranking'!B1545,INDEX('Input - companies list'!$A:$BG, 0, MATCH("Flow",'Input - companies list'!$A$1:$BG$1, 0)))</f>
        <v/>
      </c>
      <c r="G1545">
        <f>AVERAGEIF(INDEX('Input - companies list'!$A:$BG, 0, MATCH("Clusters 0",'Input - companies list'!$A$1:$BG$1, 0)),'Output - Cluster ranking'!B1545,INDEX('Input - companies list'!$A:$BG, 0, MATCH("Inter-Cluster Connectivity",'Input - companies list'!$A$1:$BG$1, 0)))</f>
        <v/>
      </c>
      <c r="H1545">
        <f>IFERROR(PERCENTRANK(C:C,C1545),0)</f>
        <v/>
      </c>
      <c r="I1545">
        <f>IFERROR(1 - PERCENTRANK(D:D,D1545),0)</f>
        <v/>
      </c>
      <c r="J1545">
        <f>IFERROR(PERCENTRANK(E:E,E1545),0)</f>
        <v/>
      </c>
      <c r="K1545">
        <f>IFERROR(1 - PERCENTRANK(F:F,F1545),0)</f>
        <v/>
      </c>
      <c r="L1545">
        <f>IFERROR(PERCENTRANK(G:G,G1545),0)</f>
        <v/>
      </c>
      <c r="M1545">
        <f>H1545*weightA+I1545*weightB+J1545*weightC+K1545*weightD+L1545*weightE</f>
        <v/>
      </c>
    </row>
    <row r="1546" spans="1:13">
      <c r="A1546">
        <f>RANK(M1546,M:M)</f>
        <v/>
      </c>
      <c r="C1546">
        <f>SUMIFS('Input - target event report'!H:H,'Input - target event report'!L:L,B1546,'Input - target event report'!D:D, "Private Investment")</f>
        <v/>
      </c>
      <c r="D1546">
        <f>IF(E1546&lt;2, "N/A", (MAXIFS('Input - target event report'!E:E,'Input - target event report'!L:L,B:B,'Input - target event report'!D:D,"Private Investment")-MINIFS('Input - target event report'!E:E,'Input - target event report'!L:L,B:B,'Input - target event report'!D:D,"Private Investment"))/(E1546-1))</f>
        <v/>
      </c>
      <c r="E1546">
        <f>COUNTIFS('Input - target event report'!L:L,B1546,'Input - target event report'!D:D, "Private Investment")</f>
        <v/>
      </c>
      <c r="F1546">
        <f>AVERAGEIF(INDEX('Input - companies list'!$A:$BG, 0, MATCH("Clusters 0",'Input - companies list'!$A$1:$BG$1, 0)),'Output - Cluster ranking'!B1546,INDEX('Input - companies list'!$A:$BG, 0, MATCH("Flow",'Input - companies list'!$A$1:$BG$1, 0)))</f>
        <v/>
      </c>
      <c r="G1546">
        <f>AVERAGEIF(INDEX('Input - companies list'!$A:$BG, 0, MATCH("Clusters 0",'Input - companies list'!$A$1:$BG$1, 0)),'Output - Cluster ranking'!B1546,INDEX('Input - companies list'!$A:$BG, 0, MATCH("Inter-Cluster Connectivity",'Input - companies list'!$A$1:$BG$1, 0)))</f>
        <v/>
      </c>
      <c r="H1546">
        <f>IFERROR(PERCENTRANK(C:C,C1546),0)</f>
        <v/>
      </c>
      <c r="I1546">
        <f>IFERROR(1 - PERCENTRANK(D:D,D1546),0)</f>
        <v/>
      </c>
      <c r="J1546">
        <f>IFERROR(PERCENTRANK(E:E,E1546),0)</f>
        <v/>
      </c>
      <c r="K1546">
        <f>IFERROR(1 - PERCENTRANK(F:F,F1546),0)</f>
        <v/>
      </c>
      <c r="L1546">
        <f>IFERROR(PERCENTRANK(G:G,G1546),0)</f>
        <v/>
      </c>
      <c r="M1546">
        <f>H1546*weightA+I1546*weightB+J1546*weightC+K1546*weightD+L1546*weightE</f>
        <v/>
      </c>
    </row>
    <row r="1547" spans="1:13">
      <c r="A1547">
        <f>RANK(M1547,M:M)</f>
        <v/>
      </c>
      <c r="C1547">
        <f>SUMIFS('Input - target event report'!H:H,'Input - target event report'!L:L,B1547,'Input - target event report'!D:D, "Private Investment")</f>
        <v/>
      </c>
      <c r="D1547">
        <f>IF(E1547&lt;2, "N/A", (MAXIFS('Input - target event report'!E:E,'Input - target event report'!L:L,B:B,'Input - target event report'!D:D,"Private Investment")-MINIFS('Input - target event report'!E:E,'Input - target event report'!L:L,B:B,'Input - target event report'!D:D,"Private Investment"))/(E1547-1))</f>
        <v/>
      </c>
      <c r="E1547">
        <f>COUNTIFS('Input - target event report'!L:L,B1547,'Input - target event report'!D:D, "Private Investment")</f>
        <v/>
      </c>
      <c r="F1547">
        <f>AVERAGEIF(INDEX('Input - companies list'!$A:$BG, 0, MATCH("Clusters 0",'Input - companies list'!$A$1:$BG$1, 0)),'Output - Cluster ranking'!B1547,INDEX('Input - companies list'!$A:$BG, 0, MATCH("Flow",'Input - companies list'!$A$1:$BG$1, 0)))</f>
        <v/>
      </c>
      <c r="G1547">
        <f>AVERAGEIF(INDEX('Input - companies list'!$A:$BG, 0, MATCH("Clusters 0",'Input - companies list'!$A$1:$BG$1, 0)),'Output - Cluster ranking'!B1547,INDEX('Input - companies list'!$A:$BG, 0, MATCH("Inter-Cluster Connectivity",'Input - companies list'!$A$1:$BG$1, 0)))</f>
        <v/>
      </c>
      <c r="H1547">
        <f>IFERROR(PERCENTRANK(C:C,C1547),0)</f>
        <v/>
      </c>
      <c r="I1547">
        <f>IFERROR(1 - PERCENTRANK(D:D,D1547),0)</f>
        <v/>
      </c>
      <c r="J1547">
        <f>IFERROR(PERCENTRANK(E:E,E1547),0)</f>
        <v/>
      </c>
      <c r="K1547">
        <f>IFERROR(1 - PERCENTRANK(F:F,F1547),0)</f>
        <v/>
      </c>
      <c r="L1547">
        <f>IFERROR(PERCENTRANK(G:G,G1547),0)</f>
        <v/>
      </c>
      <c r="M1547">
        <f>H1547*weightA+I1547*weightB+J1547*weightC+K1547*weightD+L1547*weightE</f>
        <v/>
      </c>
    </row>
    <row r="1548" spans="1:13">
      <c r="A1548">
        <f>RANK(M1548,M:M)</f>
        <v/>
      </c>
      <c r="C1548">
        <f>SUMIFS('Input - target event report'!H:H,'Input - target event report'!L:L,B1548,'Input - target event report'!D:D, "Private Investment")</f>
        <v/>
      </c>
      <c r="D1548">
        <f>IF(E1548&lt;2, "N/A", (MAXIFS('Input - target event report'!E:E,'Input - target event report'!L:L,B:B,'Input - target event report'!D:D,"Private Investment")-MINIFS('Input - target event report'!E:E,'Input - target event report'!L:L,B:B,'Input - target event report'!D:D,"Private Investment"))/(E1548-1))</f>
        <v/>
      </c>
      <c r="E1548">
        <f>COUNTIFS('Input - target event report'!L:L,B1548,'Input - target event report'!D:D, "Private Investment")</f>
        <v/>
      </c>
      <c r="F1548">
        <f>AVERAGEIF(INDEX('Input - companies list'!$A:$BG, 0, MATCH("Clusters 0",'Input - companies list'!$A$1:$BG$1, 0)),'Output - Cluster ranking'!B1548,INDEX('Input - companies list'!$A:$BG, 0, MATCH("Flow",'Input - companies list'!$A$1:$BG$1, 0)))</f>
        <v/>
      </c>
      <c r="G1548">
        <f>AVERAGEIF(INDEX('Input - companies list'!$A:$BG, 0, MATCH("Clusters 0",'Input - companies list'!$A$1:$BG$1, 0)),'Output - Cluster ranking'!B1548,INDEX('Input - companies list'!$A:$BG, 0, MATCH("Inter-Cluster Connectivity",'Input - companies list'!$A$1:$BG$1, 0)))</f>
        <v/>
      </c>
      <c r="H1548">
        <f>IFERROR(PERCENTRANK(C:C,C1548),0)</f>
        <v/>
      </c>
      <c r="I1548">
        <f>IFERROR(1 - PERCENTRANK(D:D,D1548),0)</f>
        <v/>
      </c>
      <c r="J1548">
        <f>IFERROR(PERCENTRANK(E:E,E1548),0)</f>
        <v/>
      </c>
      <c r="K1548">
        <f>IFERROR(1 - PERCENTRANK(F:F,F1548),0)</f>
        <v/>
      </c>
      <c r="L1548">
        <f>IFERROR(PERCENTRANK(G:G,G1548),0)</f>
        <v/>
      </c>
      <c r="M1548">
        <f>H1548*weightA+I1548*weightB+J1548*weightC+K1548*weightD+L1548*weightE</f>
        <v/>
      </c>
    </row>
    <row r="1549" spans="1:13">
      <c r="A1549">
        <f>RANK(M1549,M:M)</f>
        <v/>
      </c>
      <c r="C1549">
        <f>SUMIFS('Input - target event report'!H:H,'Input - target event report'!L:L,B1549,'Input - target event report'!D:D, "Private Investment")</f>
        <v/>
      </c>
      <c r="D1549">
        <f>IF(E1549&lt;2, "N/A", (MAXIFS('Input - target event report'!E:E,'Input - target event report'!L:L,B:B,'Input - target event report'!D:D,"Private Investment")-MINIFS('Input - target event report'!E:E,'Input - target event report'!L:L,B:B,'Input - target event report'!D:D,"Private Investment"))/(E1549-1))</f>
        <v/>
      </c>
      <c r="E1549">
        <f>COUNTIFS('Input - target event report'!L:L,B1549,'Input - target event report'!D:D, "Private Investment")</f>
        <v/>
      </c>
      <c r="F1549">
        <f>AVERAGEIF(INDEX('Input - companies list'!$A:$BG, 0, MATCH("Clusters 0",'Input - companies list'!$A$1:$BG$1, 0)),'Output - Cluster ranking'!B1549,INDEX('Input - companies list'!$A:$BG, 0, MATCH("Flow",'Input - companies list'!$A$1:$BG$1, 0)))</f>
        <v/>
      </c>
      <c r="G1549">
        <f>AVERAGEIF(INDEX('Input - companies list'!$A:$BG, 0, MATCH("Clusters 0",'Input - companies list'!$A$1:$BG$1, 0)),'Output - Cluster ranking'!B1549,INDEX('Input - companies list'!$A:$BG, 0, MATCH("Inter-Cluster Connectivity",'Input - companies list'!$A$1:$BG$1, 0)))</f>
        <v/>
      </c>
      <c r="H1549">
        <f>IFERROR(PERCENTRANK(C:C,C1549),0)</f>
        <v/>
      </c>
      <c r="I1549">
        <f>IFERROR(1 - PERCENTRANK(D:D,D1549),0)</f>
        <v/>
      </c>
      <c r="J1549">
        <f>IFERROR(PERCENTRANK(E:E,E1549),0)</f>
        <v/>
      </c>
      <c r="K1549">
        <f>IFERROR(1 - PERCENTRANK(F:F,F1549),0)</f>
        <v/>
      </c>
      <c r="L1549">
        <f>IFERROR(PERCENTRANK(G:G,G1549),0)</f>
        <v/>
      </c>
      <c r="M1549">
        <f>H1549*weightA+I1549*weightB+J1549*weightC+K1549*weightD+L1549*weightE</f>
        <v/>
      </c>
    </row>
    <row r="1550" spans="1:13">
      <c r="A1550">
        <f>RANK(M1550,M:M)</f>
        <v/>
      </c>
      <c r="C1550">
        <f>SUMIFS('Input - target event report'!H:H,'Input - target event report'!L:L,B1550,'Input - target event report'!D:D, "Private Investment")</f>
        <v/>
      </c>
      <c r="D1550">
        <f>IF(E1550&lt;2, "N/A", (MAXIFS('Input - target event report'!E:E,'Input - target event report'!L:L,B:B,'Input - target event report'!D:D,"Private Investment")-MINIFS('Input - target event report'!E:E,'Input - target event report'!L:L,B:B,'Input - target event report'!D:D,"Private Investment"))/(E1550-1))</f>
        <v/>
      </c>
      <c r="E1550">
        <f>COUNTIFS('Input - target event report'!L:L,B1550,'Input - target event report'!D:D, "Private Investment")</f>
        <v/>
      </c>
      <c r="F1550">
        <f>AVERAGEIF(INDEX('Input - companies list'!$A:$BG, 0, MATCH("Clusters 0",'Input - companies list'!$A$1:$BG$1, 0)),'Output - Cluster ranking'!B1550,INDEX('Input - companies list'!$A:$BG, 0, MATCH("Flow",'Input - companies list'!$A$1:$BG$1, 0)))</f>
        <v/>
      </c>
      <c r="G1550">
        <f>AVERAGEIF(INDEX('Input - companies list'!$A:$BG, 0, MATCH("Clusters 0",'Input - companies list'!$A$1:$BG$1, 0)),'Output - Cluster ranking'!B1550,INDEX('Input - companies list'!$A:$BG, 0, MATCH("Inter-Cluster Connectivity",'Input - companies list'!$A$1:$BG$1, 0)))</f>
        <v/>
      </c>
      <c r="H1550">
        <f>IFERROR(PERCENTRANK(C:C,C1550),0)</f>
        <v/>
      </c>
      <c r="I1550">
        <f>IFERROR(1 - PERCENTRANK(D:D,D1550),0)</f>
        <v/>
      </c>
      <c r="J1550">
        <f>IFERROR(PERCENTRANK(E:E,E1550),0)</f>
        <v/>
      </c>
      <c r="K1550">
        <f>IFERROR(1 - PERCENTRANK(F:F,F1550),0)</f>
        <v/>
      </c>
      <c r="L1550">
        <f>IFERROR(PERCENTRANK(G:G,G1550),0)</f>
        <v/>
      </c>
      <c r="M1550">
        <f>H1550*weightA+I1550*weightB+J1550*weightC+K1550*weightD+L1550*weightE</f>
        <v/>
      </c>
    </row>
    <row r="1551" spans="1:13">
      <c r="A1551">
        <f>RANK(M1551,M:M)</f>
        <v/>
      </c>
      <c r="C1551">
        <f>SUMIFS('Input - target event report'!H:H,'Input - target event report'!L:L,B1551,'Input - target event report'!D:D, "Private Investment")</f>
        <v/>
      </c>
      <c r="D1551">
        <f>IF(E1551&lt;2, "N/A", (MAXIFS('Input - target event report'!E:E,'Input - target event report'!L:L,B:B,'Input - target event report'!D:D,"Private Investment")-MINIFS('Input - target event report'!E:E,'Input - target event report'!L:L,B:B,'Input - target event report'!D:D,"Private Investment"))/(E1551-1))</f>
        <v/>
      </c>
      <c r="E1551">
        <f>COUNTIFS('Input - target event report'!L:L,B1551,'Input - target event report'!D:D, "Private Investment")</f>
        <v/>
      </c>
      <c r="F1551">
        <f>AVERAGEIF(INDEX('Input - companies list'!$A:$BG, 0, MATCH("Clusters 0",'Input - companies list'!$A$1:$BG$1, 0)),'Output - Cluster ranking'!B1551,INDEX('Input - companies list'!$A:$BG, 0, MATCH("Flow",'Input - companies list'!$A$1:$BG$1, 0)))</f>
        <v/>
      </c>
      <c r="G1551">
        <f>AVERAGEIF(INDEX('Input - companies list'!$A:$BG, 0, MATCH("Clusters 0",'Input - companies list'!$A$1:$BG$1, 0)),'Output - Cluster ranking'!B1551,INDEX('Input - companies list'!$A:$BG, 0, MATCH("Inter-Cluster Connectivity",'Input - companies list'!$A$1:$BG$1, 0)))</f>
        <v/>
      </c>
      <c r="H1551">
        <f>IFERROR(PERCENTRANK(C:C,C1551),0)</f>
        <v/>
      </c>
      <c r="I1551">
        <f>IFERROR(1 - PERCENTRANK(D:D,D1551),0)</f>
        <v/>
      </c>
      <c r="J1551">
        <f>IFERROR(PERCENTRANK(E:E,E1551),0)</f>
        <v/>
      </c>
      <c r="K1551">
        <f>IFERROR(1 - PERCENTRANK(F:F,F1551),0)</f>
        <v/>
      </c>
      <c r="L1551">
        <f>IFERROR(PERCENTRANK(G:G,G1551),0)</f>
        <v/>
      </c>
      <c r="M1551">
        <f>H1551*weightA+I1551*weightB+J1551*weightC+K1551*weightD+L1551*weightE</f>
        <v/>
      </c>
    </row>
    <row r="1552" spans="1:13">
      <c r="A1552">
        <f>RANK(M1552,M:M)</f>
        <v/>
      </c>
      <c r="C1552">
        <f>SUMIFS('Input - target event report'!H:H,'Input - target event report'!L:L,B1552,'Input - target event report'!D:D, "Private Investment")</f>
        <v/>
      </c>
      <c r="D1552">
        <f>IF(E1552&lt;2, "N/A", (MAXIFS('Input - target event report'!E:E,'Input - target event report'!L:L,B:B,'Input - target event report'!D:D,"Private Investment")-MINIFS('Input - target event report'!E:E,'Input - target event report'!L:L,B:B,'Input - target event report'!D:D,"Private Investment"))/(E1552-1))</f>
        <v/>
      </c>
      <c r="E1552">
        <f>COUNTIFS('Input - target event report'!L:L,B1552,'Input - target event report'!D:D, "Private Investment")</f>
        <v/>
      </c>
      <c r="F1552">
        <f>AVERAGEIF(INDEX('Input - companies list'!$A:$BG, 0, MATCH("Clusters 0",'Input - companies list'!$A$1:$BG$1, 0)),'Output - Cluster ranking'!B1552,INDEX('Input - companies list'!$A:$BG, 0, MATCH("Flow",'Input - companies list'!$A$1:$BG$1, 0)))</f>
        <v/>
      </c>
      <c r="G1552">
        <f>AVERAGEIF(INDEX('Input - companies list'!$A:$BG, 0, MATCH("Clusters 0",'Input - companies list'!$A$1:$BG$1, 0)),'Output - Cluster ranking'!B1552,INDEX('Input - companies list'!$A:$BG, 0, MATCH("Inter-Cluster Connectivity",'Input - companies list'!$A$1:$BG$1, 0)))</f>
        <v/>
      </c>
      <c r="H1552">
        <f>IFERROR(PERCENTRANK(C:C,C1552),0)</f>
        <v/>
      </c>
      <c r="I1552">
        <f>IFERROR(1 - PERCENTRANK(D:D,D1552),0)</f>
        <v/>
      </c>
      <c r="J1552">
        <f>IFERROR(PERCENTRANK(E:E,E1552),0)</f>
        <v/>
      </c>
      <c r="K1552">
        <f>IFERROR(1 - PERCENTRANK(F:F,F1552),0)</f>
        <v/>
      </c>
      <c r="L1552">
        <f>IFERROR(PERCENTRANK(G:G,G1552),0)</f>
        <v/>
      </c>
      <c r="M1552">
        <f>H1552*weightA+I1552*weightB+J1552*weightC+K1552*weightD+L1552*weightE</f>
        <v/>
      </c>
    </row>
    <row r="1553" spans="1:13">
      <c r="A1553">
        <f>RANK(M1553,M:M)</f>
        <v/>
      </c>
      <c r="C1553">
        <f>SUMIFS('Input - target event report'!H:H,'Input - target event report'!L:L,B1553,'Input - target event report'!D:D, "Private Investment")</f>
        <v/>
      </c>
      <c r="D1553">
        <f>IF(E1553&lt;2, "N/A", (MAXIFS('Input - target event report'!E:E,'Input - target event report'!L:L,B:B,'Input - target event report'!D:D,"Private Investment")-MINIFS('Input - target event report'!E:E,'Input - target event report'!L:L,B:B,'Input - target event report'!D:D,"Private Investment"))/(E1553-1))</f>
        <v/>
      </c>
      <c r="E1553">
        <f>COUNTIFS('Input - target event report'!L:L,B1553,'Input - target event report'!D:D, "Private Investment")</f>
        <v/>
      </c>
      <c r="F1553">
        <f>AVERAGEIF(INDEX('Input - companies list'!$A:$BG, 0, MATCH("Clusters 0",'Input - companies list'!$A$1:$BG$1, 0)),'Output - Cluster ranking'!B1553,INDEX('Input - companies list'!$A:$BG, 0, MATCH("Flow",'Input - companies list'!$A$1:$BG$1, 0)))</f>
        <v/>
      </c>
      <c r="G1553">
        <f>AVERAGEIF(INDEX('Input - companies list'!$A:$BG, 0, MATCH("Clusters 0",'Input - companies list'!$A$1:$BG$1, 0)),'Output - Cluster ranking'!B1553,INDEX('Input - companies list'!$A:$BG, 0, MATCH("Inter-Cluster Connectivity",'Input - companies list'!$A$1:$BG$1, 0)))</f>
        <v/>
      </c>
      <c r="H1553">
        <f>IFERROR(PERCENTRANK(C:C,C1553),0)</f>
        <v/>
      </c>
      <c r="I1553">
        <f>IFERROR(1 - PERCENTRANK(D:D,D1553),0)</f>
        <v/>
      </c>
      <c r="J1553">
        <f>IFERROR(PERCENTRANK(E:E,E1553),0)</f>
        <v/>
      </c>
      <c r="K1553">
        <f>IFERROR(1 - PERCENTRANK(F:F,F1553),0)</f>
        <v/>
      </c>
      <c r="L1553">
        <f>IFERROR(PERCENTRANK(G:G,G1553),0)</f>
        <v/>
      </c>
      <c r="M1553">
        <f>H1553*weightA+I1553*weightB+J1553*weightC+K1553*weightD+L1553*weightE</f>
        <v/>
      </c>
    </row>
    <row r="1554" spans="1:13">
      <c r="A1554">
        <f>RANK(M1554,M:M)</f>
        <v/>
      </c>
      <c r="C1554">
        <f>SUMIFS('Input - target event report'!H:H,'Input - target event report'!L:L,B1554,'Input - target event report'!D:D, "Private Investment")</f>
        <v/>
      </c>
      <c r="D1554">
        <f>IF(E1554&lt;2, "N/A", (MAXIFS('Input - target event report'!E:E,'Input - target event report'!L:L,B:B,'Input - target event report'!D:D,"Private Investment")-MINIFS('Input - target event report'!E:E,'Input - target event report'!L:L,B:B,'Input - target event report'!D:D,"Private Investment"))/(E1554-1))</f>
        <v/>
      </c>
      <c r="E1554">
        <f>COUNTIFS('Input - target event report'!L:L,B1554,'Input - target event report'!D:D, "Private Investment")</f>
        <v/>
      </c>
      <c r="F1554">
        <f>AVERAGEIF(INDEX('Input - companies list'!$A:$BG, 0, MATCH("Clusters 0",'Input - companies list'!$A$1:$BG$1, 0)),'Output - Cluster ranking'!B1554,INDEX('Input - companies list'!$A:$BG, 0, MATCH("Flow",'Input - companies list'!$A$1:$BG$1, 0)))</f>
        <v/>
      </c>
      <c r="G1554">
        <f>AVERAGEIF(INDEX('Input - companies list'!$A:$BG, 0, MATCH("Clusters 0",'Input - companies list'!$A$1:$BG$1, 0)),'Output - Cluster ranking'!B1554,INDEX('Input - companies list'!$A:$BG, 0, MATCH("Inter-Cluster Connectivity",'Input - companies list'!$A$1:$BG$1, 0)))</f>
        <v/>
      </c>
      <c r="H1554">
        <f>IFERROR(PERCENTRANK(C:C,C1554),0)</f>
        <v/>
      </c>
      <c r="I1554">
        <f>IFERROR(1 - PERCENTRANK(D:D,D1554),0)</f>
        <v/>
      </c>
      <c r="J1554">
        <f>IFERROR(PERCENTRANK(E:E,E1554),0)</f>
        <v/>
      </c>
      <c r="K1554">
        <f>IFERROR(1 - PERCENTRANK(F:F,F1554),0)</f>
        <v/>
      </c>
      <c r="L1554">
        <f>IFERROR(PERCENTRANK(G:G,G1554),0)</f>
        <v/>
      </c>
      <c r="M1554">
        <f>H1554*weightA+I1554*weightB+J1554*weightC+K1554*weightD+L1554*weightE</f>
        <v/>
      </c>
    </row>
    <row r="1555" spans="1:13">
      <c r="A1555">
        <f>RANK(M1555,M:M)</f>
        <v/>
      </c>
      <c r="C1555">
        <f>SUMIFS('Input - target event report'!H:H,'Input - target event report'!L:L,B1555,'Input - target event report'!D:D, "Private Investment")</f>
        <v/>
      </c>
      <c r="D1555">
        <f>IF(E1555&lt;2, "N/A", (MAXIFS('Input - target event report'!E:E,'Input - target event report'!L:L,B:B,'Input - target event report'!D:D,"Private Investment")-MINIFS('Input - target event report'!E:E,'Input - target event report'!L:L,B:B,'Input - target event report'!D:D,"Private Investment"))/(E1555-1))</f>
        <v/>
      </c>
      <c r="E1555">
        <f>COUNTIFS('Input - target event report'!L:L,B1555,'Input - target event report'!D:D, "Private Investment")</f>
        <v/>
      </c>
      <c r="F1555">
        <f>AVERAGEIF(INDEX('Input - companies list'!$A:$BG, 0, MATCH("Clusters 0",'Input - companies list'!$A$1:$BG$1, 0)),'Output - Cluster ranking'!B1555,INDEX('Input - companies list'!$A:$BG, 0, MATCH("Flow",'Input - companies list'!$A$1:$BG$1, 0)))</f>
        <v/>
      </c>
      <c r="G1555">
        <f>AVERAGEIF(INDEX('Input - companies list'!$A:$BG, 0, MATCH("Clusters 0",'Input - companies list'!$A$1:$BG$1, 0)),'Output - Cluster ranking'!B1555,INDEX('Input - companies list'!$A:$BG, 0, MATCH("Inter-Cluster Connectivity",'Input - companies list'!$A$1:$BG$1, 0)))</f>
        <v/>
      </c>
      <c r="H1555">
        <f>IFERROR(PERCENTRANK(C:C,C1555),0)</f>
        <v/>
      </c>
      <c r="I1555">
        <f>IFERROR(1 - PERCENTRANK(D:D,D1555),0)</f>
        <v/>
      </c>
      <c r="J1555">
        <f>IFERROR(PERCENTRANK(E:E,E1555),0)</f>
        <v/>
      </c>
      <c r="K1555">
        <f>IFERROR(1 - PERCENTRANK(F:F,F1555),0)</f>
        <v/>
      </c>
      <c r="L1555">
        <f>IFERROR(PERCENTRANK(G:G,G1555),0)</f>
        <v/>
      </c>
      <c r="M1555">
        <f>H1555*weightA+I1555*weightB+J1555*weightC+K1555*weightD+L1555*weightE</f>
        <v/>
      </c>
    </row>
    <row r="1556" spans="1:13">
      <c r="A1556">
        <f>RANK(M1556,M:M)</f>
        <v/>
      </c>
      <c r="C1556">
        <f>SUMIFS('Input - target event report'!H:H,'Input - target event report'!L:L,B1556,'Input - target event report'!D:D, "Private Investment")</f>
        <v/>
      </c>
      <c r="D1556">
        <f>IF(E1556&lt;2, "N/A", (MAXIFS('Input - target event report'!E:E,'Input - target event report'!L:L,B:B,'Input - target event report'!D:D,"Private Investment")-MINIFS('Input - target event report'!E:E,'Input - target event report'!L:L,B:B,'Input - target event report'!D:D,"Private Investment"))/(E1556-1))</f>
        <v/>
      </c>
      <c r="E1556">
        <f>COUNTIFS('Input - target event report'!L:L,B1556,'Input - target event report'!D:D, "Private Investment")</f>
        <v/>
      </c>
      <c r="F1556">
        <f>AVERAGEIF(INDEX('Input - companies list'!$A:$BG, 0, MATCH("Clusters 0",'Input - companies list'!$A$1:$BG$1, 0)),'Output - Cluster ranking'!B1556,INDEX('Input - companies list'!$A:$BG, 0, MATCH("Flow",'Input - companies list'!$A$1:$BG$1, 0)))</f>
        <v/>
      </c>
      <c r="G1556">
        <f>AVERAGEIF(INDEX('Input - companies list'!$A:$BG, 0, MATCH("Clusters 0",'Input - companies list'!$A$1:$BG$1, 0)),'Output - Cluster ranking'!B1556,INDEX('Input - companies list'!$A:$BG, 0, MATCH("Inter-Cluster Connectivity",'Input - companies list'!$A$1:$BG$1, 0)))</f>
        <v/>
      </c>
      <c r="H1556">
        <f>IFERROR(PERCENTRANK(C:C,C1556),0)</f>
        <v/>
      </c>
      <c r="I1556">
        <f>IFERROR(1 - PERCENTRANK(D:D,D1556),0)</f>
        <v/>
      </c>
      <c r="J1556">
        <f>IFERROR(PERCENTRANK(E:E,E1556),0)</f>
        <v/>
      </c>
      <c r="K1556">
        <f>IFERROR(1 - PERCENTRANK(F:F,F1556),0)</f>
        <v/>
      </c>
      <c r="L1556">
        <f>IFERROR(PERCENTRANK(G:G,G1556),0)</f>
        <v/>
      </c>
      <c r="M1556">
        <f>H1556*weightA+I1556*weightB+J1556*weightC+K1556*weightD+L1556*weightE</f>
        <v/>
      </c>
    </row>
    <row r="1557" spans="1:13">
      <c r="A1557">
        <f>RANK(M1557,M:M)</f>
        <v/>
      </c>
      <c r="C1557">
        <f>SUMIFS('Input - target event report'!H:H,'Input - target event report'!L:L,B1557,'Input - target event report'!D:D, "Private Investment")</f>
        <v/>
      </c>
      <c r="D1557">
        <f>IF(E1557&lt;2, "N/A", (MAXIFS('Input - target event report'!E:E,'Input - target event report'!L:L,B:B,'Input - target event report'!D:D,"Private Investment")-MINIFS('Input - target event report'!E:E,'Input - target event report'!L:L,B:B,'Input - target event report'!D:D,"Private Investment"))/(E1557-1))</f>
        <v/>
      </c>
      <c r="E1557">
        <f>COUNTIFS('Input - target event report'!L:L,B1557,'Input - target event report'!D:D, "Private Investment")</f>
        <v/>
      </c>
      <c r="F1557">
        <f>AVERAGEIF(INDEX('Input - companies list'!$A:$BG, 0, MATCH("Clusters 0",'Input - companies list'!$A$1:$BG$1, 0)),'Output - Cluster ranking'!B1557,INDEX('Input - companies list'!$A:$BG, 0, MATCH("Flow",'Input - companies list'!$A$1:$BG$1, 0)))</f>
        <v/>
      </c>
      <c r="G1557">
        <f>AVERAGEIF(INDEX('Input - companies list'!$A:$BG, 0, MATCH("Clusters 0",'Input - companies list'!$A$1:$BG$1, 0)),'Output - Cluster ranking'!B1557,INDEX('Input - companies list'!$A:$BG, 0, MATCH("Inter-Cluster Connectivity",'Input - companies list'!$A$1:$BG$1, 0)))</f>
        <v/>
      </c>
      <c r="H1557">
        <f>IFERROR(PERCENTRANK(C:C,C1557),0)</f>
        <v/>
      </c>
      <c r="I1557">
        <f>IFERROR(1 - PERCENTRANK(D:D,D1557),0)</f>
        <v/>
      </c>
      <c r="J1557">
        <f>IFERROR(PERCENTRANK(E:E,E1557),0)</f>
        <v/>
      </c>
      <c r="K1557">
        <f>IFERROR(1 - PERCENTRANK(F:F,F1557),0)</f>
        <v/>
      </c>
      <c r="L1557">
        <f>IFERROR(PERCENTRANK(G:G,G1557),0)</f>
        <v/>
      </c>
      <c r="M1557">
        <f>H1557*weightA+I1557*weightB+J1557*weightC+K1557*weightD+L1557*weightE</f>
        <v/>
      </c>
    </row>
    <row r="1558" spans="1:13">
      <c r="A1558">
        <f>RANK(M1558,M:M)</f>
        <v/>
      </c>
      <c r="C1558">
        <f>SUMIFS('Input - target event report'!H:H,'Input - target event report'!L:L,B1558,'Input - target event report'!D:D, "Private Investment")</f>
        <v/>
      </c>
      <c r="D1558">
        <f>IF(E1558&lt;2, "N/A", (MAXIFS('Input - target event report'!E:E,'Input - target event report'!L:L,B:B,'Input - target event report'!D:D,"Private Investment")-MINIFS('Input - target event report'!E:E,'Input - target event report'!L:L,B:B,'Input - target event report'!D:D,"Private Investment"))/(E1558-1))</f>
        <v/>
      </c>
      <c r="E1558">
        <f>COUNTIFS('Input - target event report'!L:L,B1558,'Input - target event report'!D:D, "Private Investment")</f>
        <v/>
      </c>
      <c r="F1558">
        <f>AVERAGEIF(INDEX('Input - companies list'!$A:$BG, 0, MATCH("Clusters 0",'Input - companies list'!$A$1:$BG$1, 0)),'Output - Cluster ranking'!B1558,INDEX('Input - companies list'!$A:$BG, 0, MATCH("Flow",'Input - companies list'!$A$1:$BG$1, 0)))</f>
        <v/>
      </c>
      <c r="G1558">
        <f>AVERAGEIF(INDEX('Input - companies list'!$A:$BG, 0, MATCH("Clusters 0",'Input - companies list'!$A$1:$BG$1, 0)),'Output - Cluster ranking'!B1558,INDEX('Input - companies list'!$A:$BG, 0, MATCH("Inter-Cluster Connectivity",'Input - companies list'!$A$1:$BG$1, 0)))</f>
        <v/>
      </c>
      <c r="H1558">
        <f>IFERROR(PERCENTRANK(C:C,C1558),0)</f>
        <v/>
      </c>
      <c r="I1558">
        <f>IFERROR(1 - PERCENTRANK(D:D,D1558),0)</f>
        <v/>
      </c>
      <c r="J1558">
        <f>IFERROR(PERCENTRANK(E:E,E1558),0)</f>
        <v/>
      </c>
      <c r="K1558">
        <f>IFERROR(1 - PERCENTRANK(F:F,F1558),0)</f>
        <v/>
      </c>
      <c r="L1558">
        <f>IFERROR(PERCENTRANK(G:G,G1558),0)</f>
        <v/>
      </c>
      <c r="M1558">
        <f>H1558*weightA+I1558*weightB+J1558*weightC+K1558*weightD+L1558*weightE</f>
        <v/>
      </c>
    </row>
    <row r="1559" spans="1:13">
      <c r="A1559">
        <f>RANK(M1559,M:M)</f>
        <v/>
      </c>
      <c r="C1559">
        <f>SUMIFS('Input - target event report'!H:H,'Input - target event report'!L:L,B1559,'Input - target event report'!D:D, "Private Investment")</f>
        <v/>
      </c>
      <c r="D1559">
        <f>IF(E1559&lt;2, "N/A", (MAXIFS('Input - target event report'!E:E,'Input - target event report'!L:L,B:B,'Input - target event report'!D:D,"Private Investment")-MINIFS('Input - target event report'!E:E,'Input - target event report'!L:L,B:B,'Input - target event report'!D:D,"Private Investment"))/(E1559-1))</f>
        <v/>
      </c>
      <c r="E1559">
        <f>COUNTIFS('Input - target event report'!L:L,B1559,'Input - target event report'!D:D, "Private Investment")</f>
        <v/>
      </c>
      <c r="F1559">
        <f>AVERAGEIF(INDEX('Input - companies list'!$A:$BG, 0, MATCH("Clusters 0",'Input - companies list'!$A$1:$BG$1, 0)),'Output - Cluster ranking'!B1559,INDEX('Input - companies list'!$A:$BG, 0, MATCH("Flow",'Input - companies list'!$A$1:$BG$1, 0)))</f>
        <v/>
      </c>
      <c r="G1559">
        <f>AVERAGEIF(INDEX('Input - companies list'!$A:$BG, 0, MATCH("Clusters 0",'Input - companies list'!$A$1:$BG$1, 0)),'Output - Cluster ranking'!B1559,INDEX('Input - companies list'!$A:$BG, 0, MATCH("Inter-Cluster Connectivity",'Input - companies list'!$A$1:$BG$1, 0)))</f>
        <v/>
      </c>
      <c r="H1559">
        <f>IFERROR(PERCENTRANK(C:C,C1559),0)</f>
        <v/>
      </c>
      <c r="I1559">
        <f>IFERROR(1 - PERCENTRANK(D:D,D1559),0)</f>
        <v/>
      </c>
      <c r="J1559">
        <f>IFERROR(PERCENTRANK(E:E,E1559),0)</f>
        <v/>
      </c>
      <c r="K1559">
        <f>IFERROR(1 - PERCENTRANK(F:F,F1559),0)</f>
        <v/>
      </c>
      <c r="L1559">
        <f>IFERROR(PERCENTRANK(G:G,G1559),0)</f>
        <v/>
      </c>
      <c r="M1559">
        <f>H1559*weightA+I1559*weightB+J1559*weightC+K1559*weightD+L1559*weightE</f>
        <v/>
      </c>
    </row>
    <row r="1560" spans="1:13">
      <c r="A1560">
        <f>RANK(M1560,M:M)</f>
        <v/>
      </c>
      <c r="C1560">
        <f>SUMIFS('Input - target event report'!H:H,'Input - target event report'!L:L,B1560,'Input - target event report'!D:D, "Private Investment")</f>
        <v/>
      </c>
      <c r="D1560">
        <f>IF(E1560&lt;2, "N/A", (MAXIFS('Input - target event report'!E:E,'Input - target event report'!L:L,B:B,'Input - target event report'!D:D,"Private Investment")-MINIFS('Input - target event report'!E:E,'Input - target event report'!L:L,B:B,'Input - target event report'!D:D,"Private Investment"))/(E1560-1))</f>
        <v/>
      </c>
      <c r="E1560">
        <f>COUNTIFS('Input - target event report'!L:L,B1560,'Input - target event report'!D:D, "Private Investment")</f>
        <v/>
      </c>
      <c r="F1560">
        <f>AVERAGEIF(INDEX('Input - companies list'!$A:$BG, 0, MATCH("Clusters 0",'Input - companies list'!$A$1:$BG$1, 0)),'Output - Cluster ranking'!B1560,INDEX('Input - companies list'!$A:$BG, 0, MATCH("Flow",'Input - companies list'!$A$1:$BG$1, 0)))</f>
        <v/>
      </c>
      <c r="G1560">
        <f>AVERAGEIF(INDEX('Input - companies list'!$A:$BG, 0, MATCH("Clusters 0",'Input - companies list'!$A$1:$BG$1, 0)),'Output - Cluster ranking'!B1560,INDEX('Input - companies list'!$A:$BG, 0, MATCH("Inter-Cluster Connectivity",'Input - companies list'!$A$1:$BG$1, 0)))</f>
        <v/>
      </c>
      <c r="H1560">
        <f>IFERROR(PERCENTRANK(C:C,C1560),0)</f>
        <v/>
      </c>
      <c r="I1560">
        <f>IFERROR(1 - PERCENTRANK(D:D,D1560),0)</f>
        <v/>
      </c>
      <c r="J1560">
        <f>IFERROR(PERCENTRANK(E:E,E1560),0)</f>
        <v/>
      </c>
      <c r="K1560">
        <f>IFERROR(1 - PERCENTRANK(F:F,F1560),0)</f>
        <v/>
      </c>
      <c r="L1560">
        <f>IFERROR(PERCENTRANK(G:G,G1560),0)</f>
        <v/>
      </c>
      <c r="M1560">
        <f>H1560*weightA+I1560*weightB+J1560*weightC+K1560*weightD+L1560*weightE</f>
        <v/>
      </c>
    </row>
    <row r="1561" spans="1:13">
      <c r="A1561">
        <f>RANK(M1561,M:M)</f>
        <v/>
      </c>
      <c r="C1561">
        <f>SUMIFS('Input - target event report'!H:H,'Input - target event report'!L:L,B1561,'Input - target event report'!D:D, "Private Investment")</f>
        <v/>
      </c>
      <c r="D1561">
        <f>IF(E1561&lt;2, "N/A", (MAXIFS('Input - target event report'!E:E,'Input - target event report'!L:L,B:B,'Input - target event report'!D:D,"Private Investment")-MINIFS('Input - target event report'!E:E,'Input - target event report'!L:L,B:B,'Input - target event report'!D:D,"Private Investment"))/(E1561-1))</f>
        <v/>
      </c>
      <c r="E1561">
        <f>COUNTIFS('Input - target event report'!L:L,B1561,'Input - target event report'!D:D, "Private Investment")</f>
        <v/>
      </c>
      <c r="F1561">
        <f>AVERAGEIF(INDEX('Input - companies list'!$A:$BG, 0, MATCH("Clusters 0",'Input - companies list'!$A$1:$BG$1, 0)),'Output - Cluster ranking'!B1561,INDEX('Input - companies list'!$A:$BG, 0, MATCH("Flow",'Input - companies list'!$A$1:$BG$1, 0)))</f>
        <v/>
      </c>
      <c r="G1561">
        <f>AVERAGEIF(INDEX('Input - companies list'!$A:$BG, 0, MATCH("Clusters 0",'Input - companies list'!$A$1:$BG$1, 0)),'Output - Cluster ranking'!B1561,INDEX('Input - companies list'!$A:$BG, 0, MATCH("Inter-Cluster Connectivity",'Input - companies list'!$A$1:$BG$1, 0)))</f>
        <v/>
      </c>
      <c r="H1561">
        <f>IFERROR(PERCENTRANK(C:C,C1561),0)</f>
        <v/>
      </c>
      <c r="I1561">
        <f>IFERROR(1 - PERCENTRANK(D:D,D1561),0)</f>
        <v/>
      </c>
      <c r="J1561">
        <f>IFERROR(PERCENTRANK(E:E,E1561),0)</f>
        <v/>
      </c>
      <c r="K1561">
        <f>IFERROR(1 - PERCENTRANK(F:F,F1561),0)</f>
        <v/>
      </c>
      <c r="L1561">
        <f>IFERROR(PERCENTRANK(G:G,G1561),0)</f>
        <v/>
      </c>
      <c r="M1561">
        <f>H1561*weightA+I1561*weightB+J1561*weightC+K1561*weightD+L1561*weightE</f>
        <v/>
      </c>
    </row>
    <row r="1562" spans="1:13">
      <c r="A1562">
        <f>RANK(M1562,M:M)</f>
        <v/>
      </c>
      <c r="C1562">
        <f>SUMIFS('Input - target event report'!H:H,'Input - target event report'!L:L,B1562,'Input - target event report'!D:D, "Private Investment")</f>
        <v/>
      </c>
      <c r="D1562">
        <f>IF(E1562&lt;2, "N/A", (MAXIFS('Input - target event report'!E:E,'Input - target event report'!L:L,B:B,'Input - target event report'!D:D,"Private Investment")-MINIFS('Input - target event report'!E:E,'Input - target event report'!L:L,B:B,'Input - target event report'!D:D,"Private Investment"))/(E1562-1))</f>
        <v/>
      </c>
      <c r="E1562">
        <f>COUNTIFS('Input - target event report'!L:L,B1562,'Input - target event report'!D:D, "Private Investment")</f>
        <v/>
      </c>
      <c r="F1562">
        <f>AVERAGEIF(INDEX('Input - companies list'!$A:$BG, 0, MATCH("Clusters 0",'Input - companies list'!$A$1:$BG$1, 0)),'Output - Cluster ranking'!B1562,INDEX('Input - companies list'!$A:$BG, 0, MATCH("Flow",'Input - companies list'!$A$1:$BG$1, 0)))</f>
        <v/>
      </c>
      <c r="G1562">
        <f>AVERAGEIF(INDEX('Input - companies list'!$A:$BG, 0, MATCH("Clusters 0",'Input - companies list'!$A$1:$BG$1, 0)),'Output - Cluster ranking'!B1562,INDEX('Input - companies list'!$A:$BG, 0, MATCH("Inter-Cluster Connectivity",'Input - companies list'!$A$1:$BG$1, 0)))</f>
        <v/>
      </c>
      <c r="H1562">
        <f>IFERROR(PERCENTRANK(C:C,C1562),0)</f>
        <v/>
      </c>
      <c r="I1562">
        <f>IFERROR(1 - PERCENTRANK(D:D,D1562),0)</f>
        <v/>
      </c>
      <c r="J1562">
        <f>IFERROR(PERCENTRANK(E:E,E1562),0)</f>
        <v/>
      </c>
      <c r="K1562">
        <f>IFERROR(1 - PERCENTRANK(F:F,F1562),0)</f>
        <v/>
      </c>
      <c r="L1562">
        <f>IFERROR(PERCENTRANK(G:G,G1562),0)</f>
        <v/>
      </c>
      <c r="M1562">
        <f>H1562*weightA+I1562*weightB+J1562*weightC+K1562*weightD+L1562*weightE</f>
        <v/>
      </c>
    </row>
    <row r="1563" spans="1:13">
      <c r="A1563">
        <f>RANK(M1563,M:M)</f>
        <v/>
      </c>
      <c r="C1563">
        <f>SUMIFS('Input - target event report'!H:H,'Input - target event report'!L:L,B1563,'Input - target event report'!D:D, "Private Investment")</f>
        <v/>
      </c>
      <c r="D1563">
        <f>IF(E1563&lt;2, "N/A", (MAXIFS('Input - target event report'!E:E,'Input - target event report'!L:L,B:B,'Input - target event report'!D:D,"Private Investment")-MINIFS('Input - target event report'!E:E,'Input - target event report'!L:L,B:B,'Input - target event report'!D:D,"Private Investment"))/(E1563-1))</f>
        <v/>
      </c>
      <c r="E1563">
        <f>COUNTIFS('Input - target event report'!L:L,B1563,'Input - target event report'!D:D, "Private Investment")</f>
        <v/>
      </c>
      <c r="F1563">
        <f>AVERAGEIF(INDEX('Input - companies list'!$A:$BG, 0, MATCH("Clusters 0",'Input - companies list'!$A$1:$BG$1, 0)),'Output - Cluster ranking'!B1563,INDEX('Input - companies list'!$A:$BG, 0, MATCH("Flow",'Input - companies list'!$A$1:$BG$1, 0)))</f>
        <v/>
      </c>
      <c r="G1563">
        <f>AVERAGEIF(INDEX('Input - companies list'!$A:$BG, 0, MATCH("Clusters 0",'Input - companies list'!$A$1:$BG$1, 0)),'Output - Cluster ranking'!B1563,INDEX('Input - companies list'!$A:$BG, 0, MATCH("Inter-Cluster Connectivity",'Input - companies list'!$A$1:$BG$1, 0)))</f>
        <v/>
      </c>
      <c r="H1563">
        <f>IFERROR(PERCENTRANK(C:C,C1563),0)</f>
        <v/>
      </c>
      <c r="I1563">
        <f>IFERROR(1 - PERCENTRANK(D:D,D1563),0)</f>
        <v/>
      </c>
      <c r="J1563">
        <f>IFERROR(PERCENTRANK(E:E,E1563),0)</f>
        <v/>
      </c>
      <c r="K1563">
        <f>IFERROR(1 - PERCENTRANK(F:F,F1563),0)</f>
        <v/>
      </c>
      <c r="L1563">
        <f>IFERROR(PERCENTRANK(G:G,G1563),0)</f>
        <v/>
      </c>
      <c r="M1563">
        <f>H1563*weightA+I1563*weightB+J1563*weightC+K1563*weightD+L1563*weightE</f>
        <v/>
      </c>
    </row>
    <row r="1564" spans="1:13">
      <c r="A1564">
        <f>RANK(M1564,M:M)</f>
        <v/>
      </c>
      <c r="C1564">
        <f>SUMIFS('Input - target event report'!H:H,'Input - target event report'!L:L,B1564,'Input - target event report'!D:D, "Private Investment")</f>
        <v/>
      </c>
      <c r="D1564">
        <f>IF(E1564&lt;2, "N/A", (MAXIFS('Input - target event report'!E:E,'Input - target event report'!L:L,B:B,'Input - target event report'!D:D,"Private Investment")-MINIFS('Input - target event report'!E:E,'Input - target event report'!L:L,B:B,'Input - target event report'!D:D,"Private Investment"))/(E1564-1))</f>
        <v/>
      </c>
      <c r="E1564">
        <f>COUNTIFS('Input - target event report'!L:L,B1564,'Input - target event report'!D:D, "Private Investment")</f>
        <v/>
      </c>
      <c r="F1564">
        <f>AVERAGEIF(INDEX('Input - companies list'!$A:$BG, 0, MATCH("Clusters 0",'Input - companies list'!$A$1:$BG$1, 0)),'Output - Cluster ranking'!B1564,INDEX('Input - companies list'!$A:$BG, 0, MATCH("Flow",'Input - companies list'!$A$1:$BG$1, 0)))</f>
        <v/>
      </c>
      <c r="G1564">
        <f>AVERAGEIF(INDEX('Input - companies list'!$A:$BG, 0, MATCH("Clusters 0",'Input - companies list'!$A$1:$BG$1, 0)),'Output - Cluster ranking'!B1564,INDEX('Input - companies list'!$A:$BG, 0, MATCH("Inter-Cluster Connectivity",'Input - companies list'!$A$1:$BG$1, 0)))</f>
        <v/>
      </c>
      <c r="H1564">
        <f>IFERROR(PERCENTRANK(C:C,C1564),0)</f>
        <v/>
      </c>
      <c r="I1564">
        <f>IFERROR(1 - PERCENTRANK(D:D,D1564),0)</f>
        <v/>
      </c>
      <c r="J1564">
        <f>IFERROR(PERCENTRANK(E:E,E1564),0)</f>
        <v/>
      </c>
      <c r="K1564">
        <f>IFERROR(1 - PERCENTRANK(F:F,F1564),0)</f>
        <v/>
      </c>
      <c r="L1564">
        <f>IFERROR(PERCENTRANK(G:G,G1564),0)</f>
        <v/>
      </c>
      <c r="M1564">
        <f>H1564*weightA+I1564*weightB+J1564*weightC+K1564*weightD+L1564*weightE</f>
        <v/>
      </c>
    </row>
    <row r="1565" spans="1:13">
      <c r="A1565">
        <f>RANK(M1565,M:M)</f>
        <v/>
      </c>
      <c r="C1565">
        <f>SUMIFS('Input - target event report'!H:H,'Input - target event report'!L:L,B1565,'Input - target event report'!D:D, "Private Investment")</f>
        <v/>
      </c>
      <c r="D1565">
        <f>IF(E1565&lt;2, "N/A", (MAXIFS('Input - target event report'!E:E,'Input - target event report'!L:L,B:B,'Input - target event report'!D:D,"Private Investment")-MINIFS('Input - target event report'!E:E,'Input - target event report'!L:L,B:B,'Input - target event report'!D:D,"Private Investment"))/(E1565-1))</f>
        <v/>
      </c>
      <c r="E1565">
        <f>COUNTIFS('Input - target event report'!L:L,B1565,'Input - target event report'!D:D, "Private Investment")</f>
        <v/>
      </c>
      <c r="F1565">
        <f>AVERAGEIF(INDEX('Input - companies list'!$A:$BG, 0, MATCH("Clusters 0",'Input - companies list'!$A$1:$BG$1, 0)),'Output - Cluster ranking'!B1565,INDEX('Input - companies list'!$A:$BG, 0, MATCH("Flow",'Input - companies list'!$A$1:$BG$1, 0)))</f>
        <v/>
      </c>
      <c r="G1565">
        <f>AVERAGEIF(INDEX('Input - companies list'!$A:$BG, 0, MATCH("Clusters 0",'Input - companies list'!$A$1:$BG$1, 0)),'Output - Cluster ranking'!B1565,INDEX('Input - companies list'!$A:$BG, 0, MATCH("Inter-Cluster Connectivity",'Input - companies list'!$A$1:$BG$1, 0)))</f>
        <v/>
      </c>
      <c r="H1565">
        <f>IFERROR(PERCENTRANK(C:C,C1565),0)</f>
        <v/>
      </c>
      <c r="I1565">
        <f>IFERROR(1 - PERCENTRANK(D:D,D1565),0)</f>
        <v/>
      </c>
      <c r="J1565">
        <f>IFERROR(PERCENTRANK(E:E,E1565),0)</f>
        <v/>
      </c>
      <c r="K1565">
        <f>IFERROR(1 - PERCENTRANK(F:F,F1565),0)</f>
        <v/>
      </c>
      <c r="L1565">
        <f>IFERROR(PERCENTRANK(G:G,G1565),0)</f>
        <v/>
      </c>
      <c r="M1565">
        <f>H1565*weightA+I1565*weightB+J1565*weightC+K1565*weightD+L1565*weightE</f>
        <v/>
      </c>
    </row>
    <row r="1566" spans="1:13">
      <c r="A1566">
        <f>RANK(M1566,M:M)</f>
        <v/>
      </c>
      <c r="C1566">
        <f>SUMIFS('Input - target event report'!H:H,'Input - target event report'!L:L,B1566,'Input - target event report'!D:D, "Private Investment")</f>
        <v/>
      </c>
      <c r="D1566">
        <f>IF(E1566&lt;2, "N/A", (MAXIFS('Input - target event report'!E:E,'Input - target event report'!L:L,B:B,'Input - target event report'!D:D,"Private Investment")-MINIFS('Input - target event report'!E:E,'Input - target event report'!L:L,B:B,'Input - target event report'!D:D,"Private Investment"))/(E1566-1))</f>
        <v/>
      </c>
      <c r="E1566">
        <f>COUNTIFS('Input - target event report'!L:L,B1566,'Input - target event report'!D:D, "Private Investment")</f>
        <v/>
      </c>
      <c r="F1566">
        <f>AVERAGEIF(INDEX('Input - companies list'!$A:$BG, 0, MATCH("Clusters 0",'Input - companies list'!$A$1:$BG$1, 0)),'Output - Cluster ranking'!B1566,INDEX('Input - companies list'!$A:$BG, 0, MATCH("Flow",'Input - companies list'!$A$1:$BG$1, 0)))</f>
        <v/>
      </c>
      <c r="G1566">
        <f>AVERAGEIF(INDEX('Input - companies list'!$A:$BG, 0, MATCH("Clusters 0",'Input - companies list'!$A$1:$BG$1, 0)),'Output - Cluster ranking'!B1566,INDEX('Input - companies list'!$A:$BG, 0, MATCH("Inter-Cluster Connectivity",'Input - companies list'!$A$1:$BG$1, 0)))</f>
        <v/>
      </c>
      <c r="H1566">
        <f>IFERROR(PERCENTRANK(C:C,C1566),0)</f>
        <v/>
      </c>
      <c r="I1566">
        <f>IFERROR(1 - PERCENTRANK(D:D,D1566),0)</f>
        <v/>
      </c>
      <c r="J1566">
        <f>IFERROR(PERCENTRANK(E:E,E1566),0)</f>
        <v/>
      </c>
      <c r="K1566">
        <f>IFERROR(1 - PERCENTRANK(F:F,F1566),0)</f>
        <v/>
      </c>
      <c r="L1566">
        <f>IFERROR(PERCENTRANK(G:G,G1566),0)</f>
        <v/>
      </c>
      <c r="M1566">
        <f>H1566*weightA+I1566*weightB+J1566*weightC+K1566*weightD+L1566*weightE</f>
        <v/>
      </c>
    </row>
    <row r="1567" spans="1:13">
      <c r="A1567">
        <f>RANK(M1567,M:M)</f>
        <v/>
      </c>
      <c r="C1567">
        <f>SUMIFS('Input - target event report'!H:H,'Input - target event report'!L:L,B1567,'Input - target event report'!D:D, "Private Investment")</f>
        <v/>
      </c>
      <c r="D1567">
        <f>IF(E1567&lt;2, "N/A", (MAXIFS('Input - target event report'!E:E,'Input - target event report'!L:L,B:B,'Input - target event report'!D:D,"Private Investment")-MINIFS('Input - target event report'!E:E,'Input - target event report'!L:L,B:B,'Input - target event report'!D:D,"Private Investment"))/(E1567-1))</f>
        <v/>
      </c>
      <c r="E1567">
        <f>COUNTIFS('Input - target event report'!L:L,B1567,'Input - target event report'!D:D, "Private Investment")</f>
        <v/>
      </c>
      <c r="F1567">
        <f>AVERAGEIF(INDEX('Input - companies list'!$A:$BG, 0, MATCH("Clusters 0",'Input - companies list'!$A$1:$BG$1, 0)),'Output - Cluster ranking'!B1567,INDEX('Input - companies list'!$A:$BG, 0, MATCH("Flow",'Input - companies list'!$A$1:$BG$1, 0)))</f>
        <v/>
      </c>
      <c r="G1567">
        <f>AVERAGEIF(INDEX('Input - companies list'!$A:$BG, 0, MATCH("Clusters 0",'Input - companies list'!$A$1:$BG$1, 0)),'Output - Cluster ranking'!B1567,INDEX('Input - companies list'!$A:$BG, 0, MATCH("Inter-Cluster Connectivity",'Input - companies list'!$A$1:$BG$1, 0)))</f>
        <v/>
      </c>
      <c r="H1567">
        <f>IFERROR(PERCENTRANK(C:C,C1567),0)</f>
        <v/>
      </c>
      <c r="I1567">
        <f>IFERROR(1 - PERCENTRANK(D:D,D1567),0)</f>
        <v/>
      </c>
      <c r="J1567">
        <f>IFERROR(PERCENTRANK(E:E,E1567),0)</f>
        <v/>
      </c>
      <c r="K1567">
        <f>IFERROR(1 - PERCENTRANK(F:F,F1567),0)</f>
        <v/>
      </c>
      <c r="L1567">
        <f>IFERROR(PERCENTRANK(G:G,G1567),0)</f>
        <v/>
      </c>
      <c r="M1567">
        <f>H1567*weightA+I1567*weightB+J1567*weightC+K1567*weightD+L1567*weightE</f>
        <v/>
      </c>
    </row>
    <row r="1568" spans="1:13">
      <c r="A1568">
        <f>RANK(M1568,M:M)</f>
        <v/>
      </c>
      <c r="C1568">
        <f>SUMIFS('Input - target event report'!H:H,'Input - target event report'!L:L,B1568,'Input - target event report'!D:D, "Private Investment")</f>
        <v/>
      </c>
      <c r="D1568">
        <f>IF(E1568&lt;2, "N/A", (MAXIFS('Input - target event report'!E:E,'Input - target event report'!L:L,B:B,'Input - target event report'!D:D,"Private Investment")-MINIFS('Input - target event report'!E:E,'Input - target event report'!L:L,B:B,'Input - target event report'!D:D,"Private Investment"))/(E1568-1))</f>
        <v/>
      </c>
      <c r="E1568">
        <f>COUNTIFS('Input - target event report'!L:L,B1568,'Input - target event report'!D:D, "Private Investment")</f>
        <v/>
      </c>
      <c r="F1568">
        <f>AVERAGEIF(INDEX('Input - companies list'!$A:$BG, 0, MATCH("Clusters 0",'Input - companies list'!$A$1:$BG$1, 0)),'Output - Cluster ranking'!B1568,INDEX('Input - companies list'!$A:$BG, 0, MATCH("Flow",'Input - companies list'!$A$1:$BG$1, 0)))</f>
        <v/>
      </c>
      <c r="G1568">
        <f>AVERAGEIF(INDEX('Input - companies list'!$A:$BG, 0, MATCH("Clusters 0",'Input - companies list'!$A$1:$BG$1, 0)),'Output - Cluster ranking'!B1568,INDEX('Input - companies list'!$A:$BG, 0, MATCH("Inter-Cluster Connectivity",'Input - companies list'!$A$1:$BG$1, 0)))</f>
        <v/>
      </c>
      <c r="H1568">
        <f>IFERROR(PERCENTRANK(C:C,C1568),0)</f>
        <v/>
      </c>
      <c r="I1568">
        <f>IFERROR(1 - PERCENTRANK(D:D,D1568),0)</f>
        <v/>
      </c>
      <c r="J1568">
        <f>IFERROR(PERCENTRANK(E:E,E1568),0)</f>
        <v/>
      </c>
      <c r="K1568">
        <f>IFERROR(1 - PERCENTRANK(F:F,F1568),0)</f>
        <v/>
      </c>
      <c r="L1568">
        <f>IFERROR(PERCENTRANK(G:G,G1568),0)</f>
        <v/>
      </c>
      <c r="M1568">
        <f>H1568*weightA+I1568*weightB+J1568*weightC+K1568*weightD+L1568*weightE</f>
        <v/>
      </c>
    </row>
    <row r="1569" spans="1:13">
      <c r="A1569">
        <f>RANK(M1569,M:M)</f>
        <v/>
      </c>
      <c r="C1569">
        <f>SUMIFS('Input - target event report'!H:H,'Input - target event report'!L:L,B1569,'Input - target event report'!D:D, "Private Investment")</f>
        <v/>
      </c>
      <c r="D1569">
        <f>IF(E1569&lt;2, "N/A", (MAXIFS('Input - target event report'!E:E,'Input - target event report'!L:L,B:B,'Input - target event report'!D:D,"Private Investment")-MINIFS('Input - target event report'!E:E,'Input - target event report'!L:L,B:B,'Input - target event report'!D:D,"Private Investment"))/(E1569-1))</f>
        <v/>
      </c>
      <c r="E1569">
        <f>COUNTIFS('Input - target event report'!L:L,B1569,'Input - target event report'!D:D, "Private Investment")</f>
        <v/>
      </c>
      <c r="F1569">
        <f>AVERAGEIF(INDEX('Input - companies list'!$A:$BG, 0, MATCH("Clusters 0",'Input - companies list'!$A$1:$BG$1, 0)),'Output - Cluster ranking'!B1569,INDEX('Input - companies list'!$A:$BG, 0, MATCH("Flow",'Input - companies list'!$A$1:$BG$1, 0)))</f>
        <v/>
      </c>
      <c r="G1569">
        <f>AVERAGEIF(INDEX('Input - companies list'!$A:$BG, 0, MATCH("Clusters 0",'Input - companies list'!$A$1:$BG$1, 0)),'Output - Cluster ranking'!B1569,INDEX('Input - companies list'!$A:$BG, 0, MATCH("Inter-Cluster Connectivity",'Input - companies list'!$A$1:$BG$1, 0)))</f>
        <v/>
      </c>
      <c r="H1569">
        <f>IFERROR(PERCENTRANK(C:C,C1569),0)</f>
        <v/>
      </c>
      <c r="I1569">
        <f>IFERROR(1 - PERCENTRANK(D:D,D1569),0)</f>
        <v/>
      </c>
      <c r="J1569">
        <f>IFERROR(PERCENTRANK(E:E,E1569),0)</f>
        <v/>
      </c>
      <c r="K1569">
        <f>IFERROR(1 - PERCENTRANK(F:F,F1569),0)</f>
        <v/>
      </c>
      <c r="L1569">
        <f>IFERROR(PERCENTRANK(G:G,G1569),0)</f>
        <v/>
      </c>
      <c r="M1569">
        <f>H1569*weightA+I1569*weightB+J1569*weightC+K1569*weightD+L1569*weightE</f>
        <v/>
      </c>
    </row>
    <row r="1570" spans="1:13">
      <c r="A1570">
        <f>RANK(M1570,M:M)</f>
        <v/>
      </c>
      <c r="C1570">
        <f>SUMIFS('Input - target event report'!H:H,'Input - target event report'!L:L,B1570,'Input - target event report'!D:D, "Private Investment")</f>
        <v/>
      </c>
      <c r="D1570">
        <f>IF(E1570&lt;2, "N/A", (MAXIFS('Input - target event report'!E:E,'Input - target event report'!L:L,B:B,'Input - target event report'!D:D,"Private Investment")-MINIFS('Input - target event report'!E:E,'Input - target event report'!L:L,B:B,'Input - target event report'!D:D,"Private Investment"))/(E1570-1))</f>
        <v/>
      </c>
      <c r="E1570">
        <f>COUNTIFS('Input - target event report'!L:L,B1570,'Input - target event report'!D:D, "Private Investment")</f>
        <v/>
      </c>
      <c r="F1570">
        <f>AVERAGEIF(INDEX('Input - companies list'!$A:$BG, 0, MATCH("Clusters 0",'Input - companies list'!$A$1:$BG$1, 0)),'Output - Cluster ranking'!B1570,INDEX('Input - companies list'!$A:$BG, 0, MATCH("Flow",'Input - companies list'!$A$1:$BG$1, 0)))</f>
        <v/>
      </c>
      <c r="G1570">
        <f>AVERAGEIF(INDEX('Input - companies list'!$A:$BG, 0, MATCH("Clusters 0",'Input - companies list'!$A$1:$BG$1, 0)),'Output - Cluster ranking'!B1570,INDEX('Input - companies list'!$A:$BG, 0, MATCH("Inter-Cluster Connectivity",'Input - companies list'!$A$1:$BG$1, 0)))</f>
        <v/>
      </c>
      <c r="H1570">
        <f>IFERROR(PERCENTRANK(C:C,C1570),0)</f>
        <v/>
      </c>
      <c r="I1570">
        <f>IFERROR(1 - PERCENTRANK(D:D,D1570),0)</f>
        <v/>
      </c>
      <c r="J1570">
        <f>IFERROR(PERCENTRANK(E:E,E1570),0)</f>
        <v/>
      </c>
      <c r="K1570">
        <f>IFERROR(1 - PERCENTRANK(F:F,F1570),0)</f>
        <v/>
      </c>
      <c r="L1570">
        <f>IFERROR(PERCENTRANK(G:G,G1570),0)</f>
        <v/>
      </c>
      <c r="M1570">
        <f>H1570*weightA+I1570*weightB+J1570*weightC+K1570*weightD+L1570*weightE</f>
        <v/>
      </c>
    </row>
    <row r="1571" spans="1:13">
      <c r="A1571">
        <f>RANK(M1571,M:M)</f>
        <v/>
      </c>
      <c r="C1571">
        <f>SUMIFS('Input - target event report'!H:H,'Input - target event report'!L:L,B1571,'Input - target event report'!D:D, "Private Investment")</f>
        <v/>
      </c>
      <c r="D1571">
        <f>IF(E1571&lt;2, "N/A", (MAXIFS('Input - target event report'!E:E,'Input - target event report'!L:L,B:B,'Input - target event report'!D:D,"Private Investment")-MINIFS('Input - target event report'!E:E,'Input - target event report'!L:L,B:B,'Input - target event report'!D:D,"Private Investment"))/(E1571-1))</f>
        <v/>
      </c>
      <c r="E1571">
        <f>COUNTIFS('Input - target event report'!L:L,B1571,'Input - target event report'!D:D, "Private Investment")</f>
        <v/>
      </c>
      <c r="F1571">
        <f>AVERAGEIF(INDEX('Input - companies list'!$A:$BG, 0, MATCH("Clusters 0",'Input - companies list'!$A$1:$BG$1, 0)),'Output - Cluster ranking'!B1571,INDEX('Input - companies list'!$A:$BG, 0, MATCH("Flow",'Input - companies list'!$A$1:$BG$1, 0)))</f>
        <v/>
      </c>
      <c r="G1571">
        <f>AVERAGEIF(INDEX('Input - companies list'!$A:$BG, 0, MATCH("Clusters 0",'Input - companies list'!$A$1:$BG$1, 0)),'Output - Cluster ranking'!B1571,INDEX('Input - companies list'!$A:$BG, 0, MATCH("Inter-Cluster Connectivity",'Input - companies list'!$A$1:$BG$1, 0)))</f>
        <v/>
      </c>
      <c r="H1571">
        <f>IFERROR(PERCENTRANK(C:C,C1571),0)</f>
        <v/>
      </c>
      <c r="I1571">
        <f>IFERROR(1 - PERCENTRANK(D:D,D1571),0)</f>
        <v/>
      </c>
      <c r="J1571">
        <f>IFERROR(PERCENTRANK(E:E,E1571),0)</f>
        <v/>
      </c>
      <c r="K1571">
        <f>IFERROR(1 - PERCENTRANK(F:F,F1571),0)</f>
        <v/>
      </c>
      <c r="L1571">
        <f>IFERROR(PERCENTRANK(G:G,G1571),0)</f>
        <v/>
      </c>
      <c r="M1571">
        <f>H1571*weightA+I1571*weightB+J1571*weightC+K1571*weightD+L1571*weightE</f>
        <v/>
      </c>
    </row>
    <row r="1572" spans="1:13">
      <c r="A1572">
        <f>RANK(M1572,M:M)</f>
        <v/>
      </c>
      <c r="C1572">
        <f>SUMIFS('Input - target event report'!H:H,'Input - target event report'!L:L,B1572,'Input - target event report'!D:D, "Private Investment")</f>
        <v/>
      </c>
      <c r="D1572">
        <f>IF(E1572&lt;2, "N/A", (MAXIFS('Input - target event report'!E:E,'Input - target event report'!L:L,B:B,'Input - target event report'!D:D,"Private Investment")-MINIFS('Input - target event report'!E:E,'Input - target event report'!L:L,B:B,'Input - target event report'!D:D,"Private Investment"))/(E1572-1))</f>
        <v/>
      </c>
      <c r="E1572">
        <f>COUNTIFS('Input - target event report'!L:L,B1572,'Input - target event report'!D:D, "Private Investment")</f>
        <v/>
      </c>
      <c r="F1572">
        <f>AVERAGEIF(INDEX('Input - companies list'!$A:$BG, 0, MATCH("Clusters 0",'Input - companies list'!$A$1:$BG$1, 0)),'Output - Cluster ranking'!B1572,INDEX('Input - companies list'!$A:$BG, 0, MATCH("Flow",'Input - companies list'!$A$1:$BG$1, 0)))</f>
        <v/>
      </c>
      <c r="G1572">
        <f>AVERAGEIF(INDEX('Input - companies list'!$A:$BG, 0, MATCH("Clusters 0",'Input - companies list'!$A$1:$BG$1, 0)),'Output - Cluster ranking'!B1572,INDEX('Input - companies list'!$A:$BG, 0, MATCH("Inter-Cluster Connectivity",'Input - companies list'!$A$1:$BG$1, 0)))</f>
        <v/>
      </c>
      <c r="H1572">
        <f>IFERROR(PERCENTRANK(C:C,C1572),0)</f>
        <v/>
      </c>
      <c r="I1572">
        <f>IFERROR(1 - PERCENTRANK(D:D,D1572),0)</f>
        <v/>
      </c>
      <c r="J1572">
        <f>IFERROR(PERCENTRANK(E:E,E1572),0)</f>
        <v/>
      </c>
      <c r="K1572">
        <f>IFERROR(1 - PERCENTRANK(F:F,F1572),0)</f>
        <v/>
      </c>
      <c r="L1572">
        <f>IFERROR(PERCENTRANK(G:G,G1572),0)</f>
        <v/>
      </c>
      <c r="M1572">
        <f>H1572*weightA+I1572*weightB+J1572*weightC+K1572*weightD+L1572*weightE</f>
        <v/>
      </c>
    </row>
    <row r="1573" spans="1:13">
      <c r="A1573">
        <f>RANK(M1573,M:M)</f>
        <v/>
      </c>
      <c r="C1573">
        <f>SUMIFS('Input - target event report'!H:H,'Input - target event report'!L:L,B1573,'Input - target event report'!D:D, "Private Investment")</f>
        <v/>
      </c>
      <c r="D1573">
        <f>IF(E1573&lt;2, "N/A", (MAXIFS('Input - target event report'!E:E,'Input - target event report'!L:L,B:B,'Input - target event report'!D:D,"Private Investment")-MINIFS('Input - target event report'!E:E,'Input - target event report'!L:L,B:B,'Input - target event report'!D:D,"Private Investment"))/(E1573-1))</f>
        <v/>
      </c>
      <c r="E1573">
        <f>COUNTIFS('Input - target event report'!L:L,B1573,'Input - target event report'!D:D, "Private Investment")</f>
        <v/>
      </c>
      <c r="F1573">
        <f>AVERAGEIF(INDEX('Input - companies list'!$A:$BG, 0, MATCH("Clusters 0",'Input - companies list'!$A$1:$BG$1, 0)),'Output - Cluster ranking'!B1573,INDEX('Input - companies list'!$A:$BG, 0, MATCH("Flow",'Input - companies list'!$A$1:$BG$1, 0)))</f>
        <v/>
      </c>
      <c r="G1573">
        <f>AVERAGEIF(INDEX('Input - companies list'!$A:$BG, 0, MATCH("Clusters 0",'Input - companies list'!$A$1:$BG$1, 0)),'Output - Cluster ranking'!B1573,INDEX('Input - companies list'!$A:$BG, 0, MATCH("Inter-Cluster Connectivity",'Input - companies list'!$A$1:$BG$1, 0)))</f>
        <v/>
      </c>
      <c r="H1573">
        <f>IFERROR(PERCENTRANK(C:C,C1573),0)</f>
        <v/>
      </c>
      <c r="I1573">
        <f>IFERROR(1 - PERCENTRANK(D:D,D1573),0)</f>
        <v/>
      </c>
      <c r="J1573">
        <f>IFERROR(PERCENTRANK(E:E,E1573),0)</f>
        <v/>
      </c>
      <c r="K1573">
        <f>IFERROR(1 - PERCENTRANK(F:F,F1573),0)</f>
        <v/>
      </c>
      <c r="L1573">
        <f>IFERROR(PERCENTRANK(G:G,G1573),0)</f>
        <v/>
      </c>
      <c r="M1573">
        <f>H1573*weightA+I1573*weightB+J1573*weightC+K1573*weightD+L1573*weightE</f>
        <v/>
      </c>
    </row>
    <row r="1574" spans="1:13">
      <c r="A1574">
        <f>RANK(M1574,M:M)</f>
        <v/>
      </c>
      <c r="C1574">
        <f>SUMIFS('Input - target event report'!H:H,'Input - target event report'!L:L,B1574,'Input - target event report'!D:D, "Private Investment")</f>
        <v/>
      </c>
      <c r="D1574">
        <f>IF(E1574&lt;2, "N/A", (MAXIFS('Input - target event report'!E:E,'Input - target event report'!L:L,B:B,'Input - target event report'!D:D,"Private Investment")-MINIFS('Input - target event report'!E:E,'Input - target event report'!L:L,B:B,'Input - target event report'!D:D,"Private Investment"))/(E1574-1))</f>
        <v/>
      </c>
      <c r="E1574">
        <f>COUNTIFS('Input - target event report'!L:L,B1574,'Input - target event report'!D:D, "Private Investment")</f>
        <v/>
      </c>
      <c r="F1574">
        <f>AVERAGEIF(INDEX('Input - companies list'!$A:$BG, 0, MATCH("Clusters 0",'Input - companies list'!$A$1:$BG$1, 0)),'Output - Cluster ranking'!B1574,INDEX('Input - companies list'!$A:$BG, 0, MATCH("Flow",'Input - companies list'!$A$1:$BG$1, 0)))</f>
        <v/>
      </c>
      <c r="G1574">
        <f>AVERAGEIF(INDEX('Input - companies list'!$A:$BG, 0, MATCH("Clusters 0",'Input - companies list'!$A$1:$BG$1, 0)),'Output - Cluster ranking'!B1574,INDEX('Input - companies list'!$A:$BG, 0, MATCH("Inter-Cluster Connectivity",'Input - companies list'!$A$1:$BG$1, 0)))</f>
        <v/>
      </c>
      <c r="H1574">
        <f>IFERROR(PERCENTRANK(C:C,C1574),0)</f>
        <v/>
      </c>
      <c r="I1574">
        <f>IFERROR(1 - PERCENTRANK(D:D,D1574),0)</f>
        <v/>
      </c>
      <c r="J1574">
        <f>IFERROR(PERCENTRANK(E:E,E1574),0)</f>
        <v/>
      </c>
      <c r="K1574">
        <f>IFERROR(1 - PERCENTRANK(F:F,F1574),0)</f>
        <v/>
      </c>
      <c r="L1574">
        <f>IFERROR(PERCENTRANK(G:G,G1574),0)</f>
        <v/>
      </c>
      <c r="M1574">
        <f>H1574*weightA+I1574*weightB+J1574*weightC+K1574*weightD+L1574*weightE</f>
        <v/>
      </c>
    </row>
    <row r="1575" spans="1:13">
      <c r="A1575">
        <f>RANK(M1575,M:M)</f>
        <v/>
      </c>
      <c r="C1575">
        <f>SUMIFS('Input - target event report'!H:H,'Input - target event report'!L:L,B1575,'Input - target event report'!D:D, "Private Investment")</f>
        <v/>
      </c>
      <c r="D1575">
        <f>IF(E1575&lt;2, "N/A", (MAXIFS('Input - target event report'!E:E,'Input - target event report'!L:L,B:B,'Input - target event report'!D:D,"Private Investment")-MINIFS('Input - target event report'!E:E,'Input - target event report'!L:L,B:B,'Input - target event report'!D:D,"Private Investment"))/(E1575-1))</f>
        <v/>
      </c>
      <c r="E1575">
        <f>COUNTIFS('Input - target event report'!L:L,B1575,'Input - target event report'!D:D, "Private Investment")</f>
        <v/>
      </c>
      <c r="F1575">
        <f>AVERAGEIF(INDEX('Input - companies list'!$A:$BG, 0, MATCH("Clusters 0",'Input - companies list'!$A$1:$BG$1, 0)),'Output - Cluster ranking'!B1575,INDEX('Input - companies list'!$A:$BG, 0, MATCH("Flow",'Input - companies list'!$A$1:$BG$1, 0)))</f>
        <v/>
      </c>
      <c r="G1575">
        <f>AVERAGEIF(INDEX('Input - companies list'!$A:$BG, 0, MATCH("Clusters 0",'Input - companies list'!$A$1:$BG$1, 0)),'Output - Cluster ranking'!B1575,INDEX('Input - companies list'!$A:$BG, 0, MATCH("Inter-Cluster Connectivity",'Input - companies list'!$A$1:$BG$1, 0)))</f>
        <v/>
      </c>
      <c r="H1575">
        <f>IFERROR(PERCENTRANK(C:C,C1575),0)</f>
        <v/>
      </c>
      <c r="I1575">
        <f>IFERROR(1 - PERCENTRANK(D:D,D1575),0)</f>
        <v/>
      </c>
      <c r="J1575">
        <f>IFERROR(PERCENTRANK(E:E,E1575),0)</f>
        <v/>
      </c>
      <c r="K1575">
        <f>IFERROR(1 - PERCENTRANK(F:F,F1575),0)</f>
        <v/>
      </c>
      <c r="L1575">
        <f>IFERROR(PERCENTRANK(G:G,G1575),0)</f>
        <v/>
      </c>
      <c r="M1575">
        <f>H1575*weightA+I1575*weightB+J1575*weightC+K1575*weightD+L1575*weightE</f>
        <v/>
      </c>
    </row>
    <row r="1576" spans="1:13">
      <c r="A1576">
        <f>RANK(M1576,M:M)</f>
        <v/>
      </c>
      <c r="C1576">
        <f>SUMIFS('Input - target event report'!H:H,'Input - target event report'!L:L,B1576,'Input - target event report'!D:D, "Private Investment")</f>
        <v/>
      </c>
      <c r="D1576">
        <f>IF(E1576&lt;2, "N/A", (MAXIFS('Input - target event report'!E:E,'Input - target event report'!L:L,B:B,'Input - target event report'!D:D,"Private Investment")-MINIFS('Input - target event report'!E:E,'Input - target event report'!L:L,B:B,'Input - target event report'!D:D,"Private Investment"))/(E1576-1))</f>
        <v/>
      </c>
      <c r="E1576">
        <f>COUNTIFS('Input - target event report'!L:L,B1576,'Input - target event report'!D:D, "Private Investment")</f>
        <v/>
      </c>
      <c r="F1576">
        <f>AVERAGEIF(INDEX('Input - companies list'!$A:$BG, 0, MATCH("Clusters 0",'Input - companies list'!$A$1:$BG$1, 0)),'Output - Cluster ranking'!B1576,INDEX('Input - companies list'!$A:$BG, 0, MATCH("Flow",'Input - companies list'!$A$1:$BG$1, 0)))</f>
        <v/>
      </c>
      <c r="G1576">
        <f>AVERAGEIF(INDEX('Input - companies list'!$A:$BG, 0, MATCH("Clusters 0",'Input - companies list'!$A$1:$BG$1, 0)),'Output - Cluster ranking'!B1576,INDEX('Input - companies list'!$A:$BG, 0, MATCH("Inter-Cluster Connectivity",'Input - companies list'!$A$1:$BG$1, 0)))</f>
        <v/>
      </c>
      <c r="H1576">
        <f>IFERROR(PERCENTRANK(C:C,C1576),0)</f>
        <v/>
      </c>
      <c r="I1576">
        <f>IFERROR(1 - PERCENTRANK(D:D,D1576),0)</f>
        <v/>
      </c>
      <c r="J1576">
        <f>IFERROR(PERCENTRANK(E:E,E1576),0)</f>
        <v/>
      </c>
      <c r="K1576">
        <f>IFERROR(1 - PERCENTRANK(F:F,F1576),0)</f>
        <v/>
      </c>
      <c r="L1576">
        <f>IFERROR(PERCENTRANK(G:G,G1576),0)</f>
        <v/>
      </c>
      <c r="M1576">
        <f>H1576*weightA+I1576*weightB+J1576*weightC+K1576*weightD+L1576*weightE</f>
        <v/>
      </c>
    </row>
    <row r="1577" spans="1:13">
      <c r="A1577">
        <f>RANK(M1577,M:M)</f>
        <v/>
      </c>
      <c r="C1577">
        <f>SUMIFS('Input - target event report'!H:H,'Input - target event report'!L:L,B1577,'Input - target event report'!D:D, "Private Investment")</f>
        <v/>
      </c>
      <c r="D1577">
        <f>IF(E1577&lt;2, "N/A", (MAXIFS('Input - target event report'!E:E,'Input - target event report'!L:L,B:B,'Input - target event report'!D:D,"Private Investment")-MINIFS('Input - target event report'!E:E,'Input - target event report'!L:L,B:B,'Input - target event report'!D:D,"Private Investment"))/(E1577-1))</f>
        <v/>
      </c>
      <c r="E1577">
        <f>COUNTIFS('Input - target event report'!L:L,B1577,'Input - target event report'!D:D, "Private Investment")</f>
        <v/>
      </c>
      <c r="F1577">
        <f>AVERAGEIF(INDEX('Input - companies list'!$A:$BG, 0, MATCH("Clusters 0",'Input - companies list'!$A$1:$BG$1, 0)),'Output - Cluster ranking'!B1577,INDEX('Input - companies list'!$A:$BG, 0, MATCH("Flow",'Input - companies list'!$A$1:$BG$1, 0)))</f>
        <v/>
      </c>
      <c r="G1577">
        <f>AVERAGEIF(INDEX('Input - companies list'!$A:$BG, 0, MATCH("Clusters 0",'Input - companies list'!$A$1:$BG$1, 0)),'Output - Cluster ranking'!B1577,INDEX('Input - companies list'!$A:$BG, 0, MATCH("Inter-Cluster Connectivity",'Input - companies list'!$A$1:$BG$1, 0)))</f>
        <v/>
      </c>
      <c r="H1577">
        <f>IFERROR(PERCENTRANK(C:C,C1577),0)</f>
        <v/>
      </c>
      <c r="I1577">
        <f>IFERROR(1 - PERCENTRANK(D:D,D1577),0)</f>
        <v/>
      </c>
      <c r="J1577">
        <f>IFERROR(PERCENTRANK(E:E,E1577),0)</f>
        <v/>
      </c>
      <c r="K1577">
        <f>IFERROR(1 - PERCENTRANK(F:F,F1577),0)</f>
        <v/>
      </c>
      <c r="L1577">
        <f>IFERROR(PERCENTRANK(G:G,G1577),0)</f>
        <v/>
      </c>
      <c r="M1577">
        <f>H1577*weightA+I1577*weightB+J1577*weightC+K1577*weightD+L1577*weightE</f>
        <v/>
      </c>
    </row>
    <row r="1578" spans="1:13">
      <c r="A1578">
        <f>RANK(M1578,M:M)</f>
        <v/>
      </c>
      <c r="C1578">
        <f>SUMIFS('Input - target event report'!H:H,'Input - target event report'!L:L,B1578,'Input - target event report'!D:D, "Private Investment")</f>
        <v/>
      </c>
      <c r="D1578">
        <f>IF(E1578&lt;2, "N/A", (MAXIFS('Input - target event report'!E:E,'Input - target event report'!L:L,B:B,'Input - target event report'!D:D,"Private Investment")-MINIFS('Input - target event report'!E:E,'Input - target event report'!L:L,B:B,'Input - target event report'!D:D,"Private Investment"))/(E1578-1))</f>
        <v/>
      </c>
      <c r="E1578">
        <f>COUNTIFS('Input - target event report'!L:L,B1578,'Input - target event report'!D:D, "Private Investment")</f>
        <v/>
      </c>
      <c r="F1578">
        <f>AVERAGEIF(INDEX('Input - companies list'!$A:$BG, 0, MATCH("Clusters 0",'Input - companies list'!$A$1:$BG$1, 0)),'Output - Cluster ranking'!B1578,INDEX('Input - companies list'!$A:$BG, 0, MATCH("Flow",'Input - companies list'!$A$1:$BG$1, 0)))</f>
        <v/>
      </c>
      <c r="G1578">
        <f>AVERAGEIF(INDEX('Input - companies list'!$A:$BG, 0, MATCH("Clusters 0",'Input - companies list'!$A$1:$BG$1, 0)),'Output - Cluster ranking'!B1578,INDEX('Input - companies list'!$A:$BG, 0, MATCH("Inter-Cluster Connectivity",'Input - companies list'!$A$1:$BG$1, 0)))</f>
        <v/>
      </c>
      <c r="H1578">
        <f>IFERROR(PERCENTRANK(C:C,C1578),0)</f>
        <v/>
      </c>
      <c r="I1578">
        <f>IFERROR(1 - PERCENTRANK(D:D,D1578),0)</f>
        <v/>
      </c>
      <c r="J1578">
        <f>IFERROR(PERCENTRANK(E:E,E1578),0)</f>
        <v/>
      </c>
      <c r="K1578">
        <f>IFERROR(1 - PERCENTRANK(F:F,F1578),0)</f>
        <v/>
      </c>
      <c r="L1578">
        <f>IFERROR(PERCENTRANK(G:G,G1578),0)</f>
        <v/>
      </c>
      <c r="M1578">
        <f>H1578*weightA+I1578*weightB+J1578*weightC+K1578*weightD+L1578*weightE</f>
        <v/>
      </c>
    </row>
    <row r="1579" spans="1:13">
      <c r="A1579">
        <f>RANK(M1579,M:M)</f>
        <v/>
      </c>
      <c r="C1579">
        <f>SUMIFS('Input - target event report'!H:H,'Input - target event report'!L:L,B1579,'Input - target event report'!D:D, "Private Investment")</f>
        <v/>
      </c>
      <c r="D1579">
        <f>IF(E1579&lt;2, "N/A", (MAXIFS('Input - target event report'!E:E,'Input - target event report'!L:L,B:B,'Input - target event report'!D:D,"Private Investment")-MINIFS('Input - target event report'!E:E,'Input - target event report'!L:L,B:B,'Input - target event report'!D:D,"Private Investment"))/(E1579-1))</f>
        <v/>
      </c>
      <c r="E1579">
        <f>COUNTIFS('Input - target event report'!L:L,B1579,'Input - target event report'!D:D, "Private Investment")</f>
        <v/>
      </c>
      <c r="F1579">
        <f>AVERAGEIF(INDEX('Input - companies list'!$A:$BG, 0, MATCH("Clusters 0",'Input - companies list'!$A$1:$BG$1, 0)),'Output - Cluster ranking'!B1579,INDEX('Input - companies list'!$A:$BG, 0, MATCH("Flow",'Input - companies list'!$A$1:$BG$1, 0)))</f>
        <v/>
      </c>
      <c r="G1579">
        <f>AVERAGEIF(INDEX('Input - companies list'!$A:$BG, 0, MATCH("Clusters 0",'Input - companies list'!$A$1:$BG$1, 0)),'Output - Cluster ranking'!B1579,INDEX('Input - companies list'!$A:$BG, 0, MATCH("Inter-Cluster Connectivity",'Input - companies list'!$A$1:$BG$1, 0)))</f>
        <v/>
      </c>
      <c r="H1579">
        <f>IFERROR(PERCENTRANK(C:C,C1579),0)</f>
        <v/>
      </c>
      <c r="I1579">
        <f>IFERROR(1 - PERCENTRANK(D:D,D1579),0)</f>
        <v/>
      </c>
      <c r="J1579">
        <f>IFERROR(PERCENTRANK(E:E,E1579),0)</f>
        <v/>
      </c>
      <c r="K1579">
        <f>IFERROR(1 - PERCENTRANK(F:F,F1579),0)</f>
        <v/>
      </c>
      <c r="L1579">
        <f>IFERROR(PERCENTRANK(G:G,G1579),0)</f>
        <v/>
      </c>
      <c r="M1579">
        <f>H1579*weightA+I1579*weightB+J1579*weightC+K1579*weightD+L1579*weightE</f>
        <v/>
      </c>
    </row>
    <row r="1580" spans="1:13">
      <c r="A1580">
        <f>RANK(M1580,M:M)</f>
        <v/>
      </c>
      <c r="C1580">
        <f>SUMIFS('Input - target event report'!H:H,'Input - target event report'!L:L,B1580,'Input - target event report'!D:D, "Private Investment")</f>
        <v/>
      </c>
      <c r="D1580">
        <f>IF(E1580&lt;2, "N/A", (MAXIFS('Input - target event report'!E:E,'Input - target event report'!L:L,B:B,'Input - target event report'!D:D,"Private Investment")-MINIFS('Input - target event report'!E:E,'Input - target event report'!L:L,B:B,'Input - target event report'!D:D,"Private Investment"))/(E1580-1))</f>
        <v/>
      </c>
      <c r="E1580">
        <f>COUNTIFS('Input - target event report'!L:L,B1580,'Input - target event report'!D:D, "Private Investment")</f>
        <v/>
      </c>
      <c r="F1580">
        <f>AVERAGEIF(INDEX('Input - companies list'!$A:$BG, 0, MATCH("Clusters 0",'Input - companies list'!$A$1:$BG$1, 0)),'Output - Cluster ranking'!B1580,INDEX('Input - companies list'!$A:$BG, 0, MATCH("Flow",'Input - companies list'!$A$1:$BG$1, 0)))</f>
        <v/>
      </c>
      <c r="G1580">
        <f>AVERAGEIF(INDEX('Input - companies list'!$A:$BG, 0, MATCH("Clusters 0",'Input - companies list'!$A$1:$BG$1, 0)),'Output - Cluster ranking'!B1580,INDEX('Input - companies list'!$A:$BG, 0, MATCH("Inter-Cluster Connectivity",'Input - companies list'!$A$1:$BG$1, 0)))</f>
        <v/>
      </c>
      <c r="H1580">
        <f>IFERROR(PERCENTRANK(C:C,C1580),0)</f>
        <v/>
      </c>
      <c r="I1580">
        <f>IFERROR(1 - PERCENTRANK(D:D,D1580),0)</f>
        <v/>
      </c>
      <c r="J1580">
        <f>IFERROR(PERCENTRANK(E:E,E1580),0)</f>
        <v/>
      </c>
      <c r="K1580">
        <f>IFERROR(1 - PERCENTRANK(F:F,F1580),0)</f>
        <v/>
      </c>
      <c r="L1580">
        <f>IFERROR(PERCENTRANK(G:G,G1580),0)</f>
        <v/>
      </c>
      <c r="M1580">
        <f>H1580*weightA+I1580*weightB+J1580*weightC+K1580*weightD+L1580*weightE</f>
        <v/>
      </c>
    </row>
    <row r="1581" spans="1:13">
      <c r="A1581">
        <f>RANK(M1581,M:M)</f>
        <v/>
      </c>
      <c r="C1581">
        <f>SUMIFS('Input - target event report'!H:H,'Input - target event report'!L:L,B1581,'Input - target event report'!D:D, "Private Investment")</f>
        <v/>
      </c>
      <c r="D1581">
        <f>IF(E1581&lt;2, "N/A", (MAXIFS('Input - target event report'!E:E,'Input - target event report'!L:L,B:B,'Input - target event report'!D:D,"Private Investment")-MINIFS('Input - target event report'!E:E,'Input - target event report'!L:L,B:B,'Input - target event report'!D:D,"Private Investment"))/(E1581-1))</f>
        <v/>
      </c>
      <c r="E1581">
        <f>COUNTIFS('Input - target event report'!L:L,B1581,'Input - target event report'!D:D, "Private Investment")</f>
        <v/>
      </c>
      <c r="F1581">
        <f>AVERAGEIF(INDEX('Input - companies list'!$A:$BG, 0, MATCH("Clusters 0",'Input - companies list'!$A$1:$BG$1, 0)),'Output - Cluster ranking'!B1581,INDEX('Input - companies list'!$A:$BG, 0, MATCH("Flow",'Input - companies list'!$A$1:$BG$1, 0)))</f>
        <v/>
      </c>
      <c r="G1581">
        <f>AVERAGEIF(INDEX('Input - companies list'!$A:$BG, 0, MATCH("Clusters 0",'Input - companies list'!$A$1:$BG$1, 0)),'Output - Cluster ranking'!B1581,INDEX('Input - companies list'!$A:$BG, 0, MATCH("Inter-Cluster Connectivity",'Input - companies list'!$A$1:$BG$1, 0)))</f>
        <v/>
      </c>
      <c r="H1581">
        <f>IFERROR(PERCENTRANK(C:C,C1581),0)</f>
        <v/>
      </c>
      <c r="I1581">
        <f>IFERROR(1 - PERCENTRANK(D:D,D1581),0)</f>
        <v/>
      </c>
      <c r="J1581">
        <f>IFERROR(PERCENTRANK(E:E,E1581),0)</f>
        <v/>
      </c>
      <c r="K1581">
        <f>IFERROR(1 - PERCENTRANK(F:F,F1581),0)</f>
        <v/>
      </c>
      <c r="L1581">
        <f>IFERROR(PERCENTRANK(G:G,G1581),0)</f>
        <v/>
      </c>
      <c r="M1581">
        <f>H1581*weightA+I1581*weightB+J1581*weightC+K1581*weightD+L1581*weightE</f>
        <v/>
      </c>
    </row>
    <row r="1582" spans="1:13">
      <c r="A1582">
        <f>RANK(M1582,M:M)</f>
        <v/>
      </c>
      <c r="C1582">
        <f>SUMIFS('Input - target event report'!H:H,'Input - target event report'!L:L,B1582,'Input - target event report'!D:D, "Private Investment")</f>
        <v/>
      </c>
      <c r="D1582">
        <f>IF(E1582&lt;2, "N/A", (MAXIFS('Input - target event report'!E:E,'Input - target event report'!L:L,B:B,'Input - target event report'!D:D,"Private Investment")-MINIFS('Input - target event report'!E:E,'Input - target event report'!L:L,B:B,'Input - target event report'!D:D,"Private Investment"))/(E1582-1))</f>
        <v/>
      </c>
      <c r="E1582">
        <f>COUNTIFS('Input - target event report'!L:L,B1582,'Input - target event report'!D:D, "Private Investment")</f>
        <v/>
      </c>
      <c r="F1582">
        <f>AVERAGEIF(INDEX('Input - companies list'!$A:$BG, 0, MATCH("Clusters 0",'Input - companies list'!$A$1:$BG$1, 0)),'Output - Cluster ranking'!B1582,INDEX('Input - companies list'!$A:$BG, 0, MATCH("Flow",'Input - companies list'!$A$1:$BG$1, 0)))</f>
        <v/>
      </c>
      <c r="G1582">
        <f>AVERAGEIF(INDEX('Input - companies list'!$A:$BG, 0, MATCH("Clusters 0",'Input - companies list'!$A$1:$BG$1, 0)),'Output - Cluster ranking'!B1582,INDEX('Input - companies list'!$A:$BG, 0, MATCH("Inter-Cluster Connectivity",'Input - companies list'!$A$1:$BG$1, 0)))</f>
        <v/>
      </c>
      <c r="H1582">
        <f>IFERROR(PERCENTRANK(C:C,C1582),0)</f>
        <v/>
      </c>
      <c r="I1582">
        <f>IFERROR(1 - PERCENTRANK(D:D,D1582),0)</f>
        <v/>
      </c>
      <c r="J1582">
        <f>IFERROR(PERCENTRANK(E:E,E1582),0)</f>
        <v/>
      </c>
      <c r="K1582">
        <f>IFERROR(1 - PERCENTRANK(F:F,F1582),0)</f>
        <v/>
      </c>
      <c r="L1582">
        <f>IFERROR(PERCENTRANK(G:G,G1582),0)</f>
        <v/>
      </c>
      <c r="M1582">
        <f>H1582*weightA+I1582*weightB+J1582*weightC+K1582*weightD+L1582*weightE</f>
        <v/>
      </c>
    </row>
    <row r="1583" spans="1:13">
      <c r="A1583">
        <f>RANK(M1583,M:M)</f>
        <v/>
      </c>
      <c r="C1583">
        <f>SUMIFS('Input - target event report'!H:H,'Input - target event report'!L:L,B1583,'Input - target event report'!D:D, "Private Investment")</f>
        <v/>
      </c>
      <c r="D1583">
        <f>IF(E1583&lt;2, "N/A", (MAXIFS('Input - target event report'!E:E,'Input - target event report'!L:L,B:B,'Input - target event report'!D:D,"Private Investment")-MINIFS('Input - target event report'!E:E,'Input - target event report'!L:L,B:B,'Input - target event report'!D:D,"Private Investment"))/(E1583-1))</f>
        <v/>
      </c>
      <c r="E1583">
        <f>COUNTIFS('Input - target event report'!L:L,B1583,'Input - target event report'!D:D, "Private Investment")</f>
        <v/>
      </c>
      <c r="F1583">
        <f>AVERAGEIF(INDEX('Input - companies list'!$A:$BG, 0, MATCH("Clusters 0",'Input - companies list'!$A$1:$BG$1, 0)),'Output - Cluster ranking'!B1583,INDEX('Input - companies list'!$A:$BG, 0, MATCH("Flow",'Input - companies list'!$A$1:$BG$1, 0)))</f>
        <v/>
      </c>
      <c r="G1583">
        <f>AVERAGEIF(INDEX('Input - companies list'!$A:$BG, 0, MATCH("Clusters 0",'Input - companies list'!$A$1:$BG$1, 0)),'Output - Cluster ranking'!B1583,INDEX('Input - companies list'!$A:$BG, 0, MATCH("Inter-Cluster Connectivity",'Input - companies list'!$A$1:$BG$1, 0)))</f>
        <v/>
      </c>
      <c r="H1583">
        <f>IFERROR(PERCENTRANK(C:C,C1583),0)</f>
        <v/>
      </c>
      <c r="I1583">
        <f>IFERROR(1 - PERCENTRANK(D:D,D1583),0)</f>
        <v/>
      </c>
      <c r="J1583">
        <f>IFERROR(PERCENTRANK(E:E,E1583),0)</f>
        <v/>
      </c>
      <c r="K1583">
        <f>IFERROR(1 - PERCENTRANK(F:F,F1583),0)</f>
        <v/>
      </c>
      <c r="L1583">
        <f>IFERROR(PERCENTRANK(G:G,G1583),0)</f>
        <v/>
      </c>
      <c r="M1583">
        <f>H1583*weightA+I1583*weightB+J1583*weightC+K1583*weightD+L1583*weightE</f>
        <v/>
      </c>
    </row>
    <row r="1584" spans="1:13">
      <c r="A1584">
        <f>RANK(M1584,M:M)</f>
        <v/>
      </c>
      <c r="C1584">
        <f>SUMIFS('Input - target event report'!H:H,'Input - target event report'!L:L,B1584,'Input - target event report'!D:D, "Private Investment")</f>
        <v/>
      </c>
      <c r="D1584">
        <f>IF(E1584&lt;2, "N/A", (MAXIFS('Input - target event report'!E:E,'Input - target event report'!L:L,B:B,'Input - target event report'!D:D,"Private Investment")-MINIFS('Input - target event report'!E:E,'Input - target event report'!L:L,B:B,'Input - target event report'!D:D,"Private Investment"))/(E1584-1))</f>
        <v/>
      </c>
      <c r="E1584">
        <f>COUNTIFS('Input - target event report'!L:L,B1584,'Input - target event report'!D:D, "Private Investment")</f>
        <v/>
      </c>
      <c r="F1584">
        <f>AVERAGEIF(INDEX('Input - companies list'!$A:$BG, 0, MATCH("Clusters 0",'Input - companies list'!$A$1:$BG$1, 0)),'Output - Cluster ranking'!B1584,INDEX('Input - companies list'!$A:$BG, 0, MATCH("Flow",'Input - companies list'!$A$1:$BG$1, 0)))</f>
        <v/>
      </c>
      <c r="G1584">
        <f>AVERAGEIF(INDEX('Input - companies list'!$A:$BG, 0, MATCH("Clusters 0",'Input - companies list'!$A$1:$BG$1, 0)),'Output - Cluster ranking'!B1584,INDEX('Input - companies list'!$A:$BG, 0, MATCH("Inter-Cluster Connectivity",'Input - companies list'!$A$1:$BG$1, 0)))</f>
        <v/>
      </c>
      <c r="H1584">
        <f>IFERROR(PERCENTRANK(C:C,C1584),0)</f>
        <v/>
      </c>
      <c r="I1584">
        <f>IFERROR(1 - PERCENTRANK(D:D,D1584),0)</f>
        <v/>
      </c>
      <c r="J1584">
        <f>IFERROR(PERCENTRANK(E:E,E1584),0)</f>
        <v/>
      </c>
      <c r="K1584">
        <f>IFERROR(1 - PERCENTRANK(F:F,F1584),0)</f>
        <v/>
      </c>
      <c r="L1584">
        <f>IFERROR(PERCENTRANK(G:G,G1584),0)</f>
        <v/>
      </c>
      <c r="M1584">
        <f>H1584*weightA+I1584*weightB+J1584*weightC+K1584*weightD+L1584*weightE</f>
        <v/>
      </c>
    </row>
    <row r="1585" spans="1:13">
      <c r="A1585">
        <f>RANK(M1585,M:M)</f>
        <v/>
      </c>
      <c r="C1585">
        <f>SUMIFS('Input - target event report'!H:H,'Input - target event report'!L:L,B1585,'Input - target event report'!D:D, "Private Investment")</f>
        <v/>
      </c>
      <c r="D1585">
        <f>IF(E1585&lt;2, "N/A", (MAXIFS('Input - target event report'!E:E,'Input - target event report'!L:L,B:B,'Input - target event report'!D:D,"Private Investment")-MINIFS('Input - target event report'!E:E,'Input - target event report'!L:L,B:B,'Input - target event report'!D:D,"Private Investment"))/(E1585-1))</f>
        <v/>
      </c>
      <c r="E1585">
        <f>COUNTIFS('Input - target event report'!L:L,B1585,'Input - target event report'!D:D, "Private Investment")</f>
        <v/>
      </c>
      <c r="F1585">
        <f>AVERAGEIF(INDEX('Input - companies list'!$A:$BG, 0, MATCH("Clusters 0",'Input - companies list'!$A$1:$BG$1, 0)),'Output - Cluster ranking'!B1585,INDEX('Input - companies list'!$A:$BG, 0, MATCH("Flow",'Input - companies list'!$A$1:$BG$1, 0)))</f>
        <v/>
      </c>
      <c r="G1585">
        <f>AVERAGEIF(INDEX('Input - companies list'!$A:$BG, 0, MATCH("Clusters 0",'Input - companies list'!$A$1:$BG$1, 0)),'Output - Cluster ranking'!B1585,INDEX('Input - companies list'!$A:$BG, 0, MATCH("Inter-Cluster Connectivity",'Input - companies list'!$A$1:$BG$1, 0)))</f>
        <v/>
      </c>
      <c r="H1585">
        <f>IFERROR(PERCENTRANK(C:C,C1585),0)</f>
        <v/>
      </c>
      <c r="I1585">
        <f>IFERROR(1 - PERCENTRANK(D:D,D1585),0)</f>
        <v/>
      </c>
      <c r="J1585">
        <f>IFERROR(PERCENTRANK(E:E,E1585),0)</f>
        <v/>
      </c>
      <c r="K1585">
        <f>IFERROR(1 - PERCENTRANK(F:F,F1585),0)</f>
        <v/>
      </c>
      <c r="L1585">
        <f>IFERROR(PERCENTRANK(G:G,G1585),0)</f>
        <v/>
      </c>
      <c r="M1585">
        <f>H1585*weightA+I1585*weightB+J1585*weightC+K1585*weightD+L1585*weightE</f>
        <v/>
      </c>
    </row>
    <row r="1586" spans="1:13">
      <c r="A1586">
        <f>RANK(M1586,M:M)</f>
        <v/>
      </c>
      <c r="C1586">
        <f>SUMIFS('Input - target event report'!H:H,'Input - target event report'!L:L,B1586,'Input - target event report'!D:D, "Private Investment")</f>
        <v/>
      </c>
      <c r="D1586">
        <f>IF(E1586&lt;2, "N/A", (MAXIFS('Input - target event report'!E:E,'Input - target event report'!L:L,B:B,'Input - target event report'!D:D,"Private Investment")-MINIFS('Input - target event report'!E:E,'Input - target event report'!L:L,B:B,'Input - target event report'!D:D,"Private Investment"))/(E1586-1))</f>
        <v/>
      </c>
      <c r="E1586">
        <f>COUNTIFS('Input - target event report'!L:L,B1586,'Input - target event report'!D:D, "Private Investment")</f>
        <v/>
      </c>
      <c r="F1586">
        <f>AVERAGEIF(INDEX('Input - companies list'!$A:$BG, 0, MATCH("Clusters 0",'Input - companies list'!$A$1:$BG$1, 0)),'Output - Cluster ranking'!B1586,INDEX('Input - companies list'!$A:$BG, 0, MATCH("Flow",'Input - companies list'!$A$1:$BG$1, 0)))</f>
        <v/>
      </c>
      <c r="G1586">
        <f>AVERAGEIF(INDEX('Input - companies list'!$A:$BG, 0, MATCH("Clusters 0",'Input - companies list'!$A$1:$BG$1, 0)),'Output - Cluster ranking'!B1586,INDEX('Input - companies list'!$A:$BG, 0, MATCH("Inter-Cluster Connectivity",'Input - companies list'!$A$1:$BG$1, 0)))</f>
        <v/>
      </c>
      <c r="H1586">
        <f>IFERROR(PERCENTRANK(C:C,C1586),0)</f>
        <v/>
      </c>
      <c r="I1586">
        <f>IFERROR(1 - PERCENTRANK(D:D,D1586),0)</f>
        <v/>
      </c>
      <c r="J1586">
        <f>IFERROR(PERCENTRANK(E:E,E1586),0)</f>
        <v/>
      </c>
      <c r="K1586">
        <f>IFERROR(1 - PERCENTRANK(F:F,F1586),0)</f>
        <v/>
      </c>
      <c r="L1586">
        <f>IFERROR(PERCENTRANK(G:G,G1586),0)</f>
        <v/>
      </c>
      <c r="M1586">
        <f>H1586*weightA+I1586*weightB+J1586*weightC+K1586*weightD+L1586*weightE</f>
        <v/>
      </c>
    </row>
    <row r="1587" spans="1:13">
      <c r="A1587">
        <f>RANK(M1587,M:M)</f>
        <v/>
      </c>
      <c r="C1587">
        <f>SUMIFS('Input - target event report'!H:H,'Input - target event report'!L:L,B1587,'Input - target event report'!D:D, "Private Investment")</f>
        <v/>
      </c>
      <c r="D1587">
        <f>IF(E1587&lt;2, "N/A", (MAXIFS('Input - target event report'!E:E,'Input - target event report'!L:L,B:B,'Input - target event report'!D:D,"Private Investment")-MINIFS('Input - target event report'!E:E,'Input - target event report'!L:L,B:B,'Input - target event report'!D:D,"Private Investment"))/(E1587-1))</f>
        <v/>
      </c>
      <c r="E1587">
        <f>COUNTIFS('Input - target event report'!L:L,B1587,'Input - target event report'!D:D, "Private Investment")</f>
        <v/>
      </c>
      <c r="F1587">
        <f>AVERAGEIF(INDEX('Input - companies list'!$A:$BG, 0, MATCH("Clusters 0",'Input - companies list'!$A$1:$BG$1, 0)),'Output - Cluster ranking'!B1587,INDEX('Input - companies list'!$A:$BG, 0, MATCH("Flow",'Input - companies list'!$A$1:$BG$1, 0)))</f>
        <v/>
      </c>
      <c r="G1587">
        <f>AVERAGEIF(INDEX('Input - companies list'!$A:$BG, 0, MATCH("Clusters 0",'Input - companies list'!$A$1:$BG$1, 0)),'Output - Cluster ranking'!B1587,INDEX('Input - companies list'!$A:$BG, 0, MATCH("Inter-Cluster Connectivity",'Input - companies list'!$A$1:$BG$1, 0)))</f>
        <v/>
      </c>
      <c r="H1587">
        <f>IFERROR(PERCENTRANK(C:C,C1587),0)</f>
        <v/>
      </c>
      <c r="I1587">
        <f>IFERROR(1 - PERCENTRANK(D:D,D1587),0)</f>
        <v/>
      </c>
      <c r="J1587">
        <f>IFERROR(PERCENTRANK(E:E,E1587),0)</f>
        <v/>
      </c>
      <c r="K1587">
        <f>IFERROR(1 - PERCENTRANK(F:F,F1587),0)</f>
        <v/>
      </c>
      <c r="L1587">
        <f>IFERROR(PERCENTRANK(G:G,G1587),0)</f>
        <v/>
      </c>
      <c r="M1587">
        <f>H1587*weightA+I1587*weightB+J1587*weightC+K1587*weightD+L1587*weightE</f>
        <v/>
      </c>
    </row>
    <row r="1588" spans="1:13">
      <c r="A1588">
        <f>RANK(M1588,M:M)</f>
        <v/>
      </c>
      <c r="C1588">
        <f>SUMIFS('Input - target event report'!H:H,'Input - target event report'!L:L,B1588,'Input - target event report'!D:D, "Private Investment")</f>
        <v/>
      </c>
      <c r="D1588">
        <f>IF(E1588&lt;2, "N/A", (MAXIFS('Input - target event report'!E:E,'Input - target event report'!L:L,B:B,'Input - target event report'!D:D,"Private Investment")-MINIFS('Input - target event report'!E:E,'Input - target event report'!L:L,B:B,'Input - target event report'!D:D,"Private Investment"))/(E1588-1))</f>
        <v/>
      </c>
      <c r="E1588">
        <f>COUNTIFS('Input - target event report'!L:L,B1588,'Input - target event report'!D:D, "Private Investment")</f>
        <v/>
      </c>
      <c r="F1588">
        <f>AVERAGEIF(INDEX('Input - companies list'!$A:$BG, 0, MATCH("Clusters 0",'Input - companies list'!$A$1:$BG$1, 0)),'Output - Cluster ranking'!B1588,INDEX('Input - companies list'!$A:$BG, 0, MATCH("Flow",'Input - companies list'!$A$1:$BG$1, 0)))</f>
        <v/>
      </c>
      <c r="G1588">
        <f>AVERAGEIF(INDEX('Input - companies list'!$A:$BG, 0, MATCH("Clusters 0",'Input - companies list'!$A$1:$BG$1, 0)),'Output - Cluster ranking'!B1588,INDEX('Input - companies list'!$A:$BG, 0, MATCH("Inter-Cluster Connectivity",'Input - companies list'!$A$1:$BG$1, 0)))</f>
        <v/>
      </c>
      <c r="H1588">
        <f>IFERROR(PERCENTRANK(C:C,C1588),0)</f>
        <v/>
      </c>
      <c r="I1588">
        <f>IFERROR(1 - PERCENTRANK(D:D,D1588),0)</f>
        <v/>
      </c>
      <c r="J1588">
        <f>IFERROR(PERCENTRANK(E:E,E1588),0)</f>
        <v/>
      </c>
      <c r="K1588">
        <f>IFERROR(1 - PERCENTRANK(F:F,F1588),0)</f>
        <v/>
      </c>
      <c r="L1588">
        <f>IFERROR(PERCENTRANK(G:G,G1588),0)</f>
        <v/>
      </c>
      <c r="M1588">
        <f>H1588*weightA+I1588*weightB+J1588*weightC+K1588*weightD+L1588*weightE</f>
        <v/>
      </c>
    </row>
    <row r="1589" spans="1:13">
      <c r="A1589">
        <f>RANK(M1589,M:M)</f>
        <v/>
      </c>
      <c r="C1589">
        <f>SUMIFS('Input - target event report'!H:H,'Input - target event report'!L:L,B1589,'Input - target event report'!D:D, "Private Investment")</f>
        <v/>
      </c>
      <c r="D1589">
        <f>IF(E1589&lt;2, "N/A", (MAXIFS('Input - target event report'!E:E,'Input - target event report'!L:L,B:B,'Input - target event report'!D:D,"Private Investment")-MINIFS('Input - target event report'!E:E,'Input - target event report'!L:L,B:B,'Input - target event report'!D:D,"Private Investment"))/(E1589-1))</f>
        <v/>
      </c>
      <c r="E1589">
        <f>COUNTIFS('Input - target event report'!L:L,B1589,'Input - target event report'!D:D, "Private Investment")</f>
        <v/>
      </c>
      <c r="F1589">
        <f>AVERAGEIF(INDEX('Input - companies list'!$A:$BG, 0, MATCH("Clusters 0",'Input - companies list'!$A$1:$BG$1, 0)),'Output - Cluster ranking'!B1589,INDEX('Input - companies list'!$A:$BG, 0, MATCH("Flow",'Input - companies list'!$A$1:$BG$1, 0)))</f>
        <v/>
      </c>
      <c r="G1589">
        <f>AVERAGEIF(INDEX('Input - companies list'!$A:$BG, 0, MATCH("Clusters 0",'Input - companies list'!$A$1:$BG$1, 0)),'Output - Cluster ranking'!B1589,INDEX('Input - companies list'!$A:$BG, 0, MATCH("Inter-Cluster Connectivity",'Input - companies list'!$A$1:$BG$1, 0)))</f>
        <v/>
      </c>
      <c r="H1589">
        <f>IFERROR(PERCENTRANK(C:C,C1589),0)</f>
        <v/>
      </c>
      <c r="I1589">
        <f>IFERROR(1 - PERCENTRANK(D:D,D1589),0)</f>
        <v/>
      </c>
      <c r="J1589">
        <f>IFERROR(PERCENTRANK(E:E,E1589),0)</f>
        <v/>
      </c>
      <c r="K1589">
        <f>IFERROR(1 - PERCENTRANK(F:F,F1589),0)</f>
        <v/>
      </c>
      <c r="L1589">
        <f>IFERROR(PERCENTRANK(G:G,G1589),0)</f>
        <v/>
      </c>
      <c r="M1589">
        <f>H1589*weightA+I1589*weightB+J1589*weightC+K1589*weightD+L1589*weightE</f>
        <v/>
      </c>
    </row>
    <row r="1590" spans="1:13">
      <c r="A1590">
        <f>RANK(M1590,M:M)</f>
        <v/>
      </c>
      <c r="C1590">
        <f>SUMIFS('Input - target event report'!H:H,'Input - target event report'!L:L,B1590,'Input - target event report'!D:D, "Private Investment")</f>
        <v/>
      </c>
      <c r="D1590">
        <f>IF(E1590&lt;2, "N/A", (MAXIFS('Input - target event report'!E:E,'Input - target event report'!L:L,B:B,'Input - target event report'!D:D,"Private Investment")-MINIFS('Input - target event report'!E:E,'Input - target event report'!L:L,B:B,'Input - target event report'!D:D,"Private Investment"))/(E1590-1))</f>
        <v/>
      </c>
      <c r="E1590">
        <f>COUNTIFS('Input - target event report'!L:L,B1590,'Input - target event report'!D:D, "Private Investment")</f>
        <v/>
      </c>
      <c r="F1590">
        <f>AVERAGEIF(INDEX('Input - companies list'!$A:$BG, 0, MATCH("Clusters 0",'Input - companies list'!$A$1:$BG$1, 0)),'Output - Cluster ranking'!B1590,INDEX('Input - companies list'!$A:$BG, 0, MATCH("Flow",'Input - companies list'!$A$1:$BG$1, 0)))</f>
        <v/>
      </c>
      <c r="G1590">
        <f>AVERAGEIF(INDEX('Input - companies list'!$A:$BG, 0, MATCH("Clusters 0",'Input - companies list'!$A$1:$BG$1, 0)),'Output - Cluster ranking'!B1590,INDEX('Input - companies list'!$A:$BG, 0, MATCH("Inter-Cluster Connectivity",'Input - companies list'!$A$1:$BG$1, 0)))</f>
        <v/>
      </c>
      <c r="H1590">
        <f>IFERROR(PERCENTRANK(C:C,C1590),0)</f>
        <v/>
      </c>
      <c r="I1590">
        <f>IFERROR(1 - PERCENTRANK(D:D,D1590),0)</f>
        <v/>
      </c>
      <c r="J1590">
        <f>IFERROR(PERCENTRANK(E:E,E1590),0)</f>
        <v/>
      </c>
      <c r="K1590">
        <f>IFERROR(1 - PERCENTRANK(F:F,F1590),0)</f>
        <v/>
      </c>
      <c r="L1590">
        <f>IFERROR(PERCENTRANK(G:G,G1590),0)</f>
        <v/>
      </c>
      <c r="M1590">
        <f>H1590*weightA+I1590*weightB+J1590*weightC+K1590*weightD+L1590*weightE</f>
        <v/>
      </c>
    </row>
    <row r="1591" spans="1:13">
      <c r="A1591">
        <f>RANK(M1591,M:M)</f>
        <v/>
      </c>
      <c r="C1591">
        <f>SUMIFS('Input - target event report'!H:H,'Input - target event report'!L:L,B1591,'Input - target event report'!D:D, "Private Investment")</f>
        <v/>
      </c>
      <c r="D1591">
        <f>IF(E1591&lt;2, "N/A", (MAXIFS('Input - target event report'!E:E,'Input - target event report'!L:L,B:B,'Input - target event report'!D:D,"Private Investment")-MINIFS('Input - target event report'!E:E,'Input - target event report'!L:L,B:B,'Input - target event report'!D:D,"Private Investment"))/(E1591-1))</f>
        <v/>
      </c>
      <c r="E1591">
        <f>COUNTIFS('Input - target event report'!L:L,B1591,'Input - target event report'!D:D, "Private Investment")</f>
        <v/>
      </c>
      <c r="F1591">
        <f>AVERAGEIF(INDEX('Input - companies list'!$A:$BG, 0, MATCH("Clusters 0",'Input - companies list'!$A$1:$BG$1, 0)),'Output - Cluster ranking'!B1591,INDEX('Input - companies list'!$A:$BG, 0, MATCH("Flow",'Input - companies list'!$A$1:$BG$1, 0)))</f>
        <v/>
      </c>
      <c r="G1591">
        <f>AVERAGEIF(INDEX('Input - companies list'!$A:$BG, 0, MATCH("Clusters 0",'Input - companies list'!$A$1:$BG$1, 0)),'Output - Cluster ranking'!B1591,INDEX('Input - companies list'!$A:$BG, 0, MATCH("Inter-Cluster Connectivity",'Input - companies list'!$A$1:$BG$1, 0)))</f>
        <v/>
      </c>
      <c r="H1591">
        <f>IFERROR(PERCENTRANK(C:C,C1591),0)</f>
        <v/>
      </c>
      <c r="I1591">
        <f>IFERROR(1 - PERCENTRANK(D:D,D1591),0)</f>
        <v/>
      </c>
      <c r="J1591">
        <f>IFERROR(PERCENTRANK(E:E,E1591),0)</f>
        <v/>
      </c>
      <c r="K1591">
        <f>IFERROR(1 - PERCENTRANK(F:F,F1591),0)</f>
        <v/>
      </c>
      <c r="L1591">
        <f>IFERROR(PERCENTRANK(G:G,G1591),0)</f>
        <v/>
      </c>
      <c r="M1591">
        <f>H1591*weightA+I1591*weightB+J1591*weightC+K1591*weightD+L1591*weightE</f>
        <v/>
      </c>
    </row>
    <row r="1592" spans="1:13">
      <c r="A1592">
        <f>RANK(M1592,M:M)</f>
        <v/>
      </c>
      <c r="C1592">
        <f>SUMIFS('Input - target event report'!H:H,'Input - target event report'!L:L,B1592,'Input - target event report'!D:D, "Private Investment")</f>
        <v/>
      </c>
      <c r="D1592">
        <f>IF(E1592&lt;2, "N/A", (MAXIFS('Input - target event report'!E:E,'Input - target event report'!L:L,B:B,'Input - target event report'!D:D,"Private Investment")-MINIFS('Input - target event report'!E:E,'Input - target event report'!L:L,B:B,'Input - target event report'!D:D,"Private Investment"))/(E1592-1))</f>
        <v/>
      </c>
      <c r="E1592">
        <f>COUNTIFS('Input - target event report'!L:L,B1592,'Input - target event report'!D:D, "Private Investment")</f>
        <v/>
      </c>
      <c r="F1592">
        <f>AVERAGEIF(INDEX('Input - companies list'!$A:$BG, 0, MATCH("Clusters 0",'Input - companies list'!$A$1:$BG$1, 0)),'Output - Cluster ranking'!B1592,INDEX('Input - companies list'!$A:$BG, 0, MATCH("Flow",'Input - companies list'!$A$1:$BG$1, 0)))</f>
        <v/>
      </c>
      <c r="G1592">
        <f>AVERAGEIF(INDEX('Input - companies list'!$A:$BG, 0, MATCH("Clusters 0",'Input - companies list'!$A$1:$BG$1, 0)),'Output - Cluster ranking'!B1592,INDEX('Input - companies list'!$A:$BG, 0, MATCH("Inter-Cluster Connectivity",'Input - companies list'!$A$1:$BG$1, 0)))</f>
        <v/>
      </c>
      <c r="H1592">
        <f>IFERROR(PERCENTRANK(C:C,C1592),0)</f>
        <v/>
      </c>
      <c r="I1592">
        <f>IFERROR(1 - PERCENTRANK(D:D,D1592),0)</f>
        <v/>
      </c>
      <c r="J1592">
        <f>IFERROR(PERCENTRANK(E:E,E1592),0)</f>
        <v/>
      </c>
      <c r="K1592">
        <f>IFERROR(1 - PERCENTRANK(F:F,F1592),0)</f>
        <v/>
      </c>
      <c r="L1592">
        <f>IFERROR(PERCENTRANK(G:G,G1592),0)</f>
        <v/>
      </c>
      <c r="M1592">
        <f>H1592*weightA+I1592*weightB+J1592*weightC+K1592*weightD+L1592*weightE</f>
        <v/>
      </c>
    </row>
    <row r="1593" spans="1:13">
      <c r="A1593">
        <f>RANK(M1593,M:M)</f>
        <v/>
      </c>
      <c r="C1593">
        <f>SUMIFS('Input - target event report'!H:H,'Input - target event report'!L:L,B1593,'Input - target event report'!D:D, "Private Investment")</f>
        <v/>
      </c>
      <c r="D1593">
        <f>IF(E1593&lt;2, "N/A", (MAXIFS('Input - target event report'!E:E,'Input - target event report'!L:L,B:B,'Input - target event report'!D:D,"Private Investment")-MINIFS('Input - target event report'!E:E,'Input - target event report'!L:L,B:B,'Input - target event report'!D:D,"Private Investment"))/(E1593-1))</f>
        <v/>
      </c>
      <c r="E1593">
        <f>COUNTIFS('Input - target event report'!L:L,B1593,'Input - target event report'!D:D, "Private Investment")</f>
        <v/>
      </c>
      <c r="F1593">
        <f>AVERAGEIF(INDEX('Input - companies list'!$A:$BG, 0, MATCH("Clusters 0",'Input - companies list'!$A$1:$BG$1, 0)),'Output - Cluster ranking'!B1593,INDEX('Input - companies list'!$A:$BG, 0, MATCH("Flow",'Input - companies list'!$A$1:$BG$1, 0)))</f>
        <v/>
      </c>
      <c r="G1593">
        <f>AVERAGEIF(INDEX('Input - companies list'!$A:$BG, 0, MATCH("Clusters 0",'Input - companies list'!$A$1:$BG$1, 0)),'Output - Cluster ranking'!B1593,INDEX('Input - companies list'!$A:$BG, 0, MATCH("Inter-Cluster Connectivity",'Input - companies list'!$A$1:$BG$1, 0)))</f>
        <v/>
      </c>
      <c r="H1593">
        <f>IFERROR(PERCENTRANK(C:C,C1593),0)</f>
        <v/>
      </c>
      <c r="I1593">
        <f>IFERROR(1 - PERCENTRANK(D:D,D1593),0)</f>
        <v/>
      </c>
      <c r="J1593">
        <f>IFERROR(PERCENTRANK(E:E,E1593),0)</f>
        <v/>
      </c>
      <c r="K1593">
        <f>IFERROR(1 - PERCENTRANK(F:F,F1593),0)</f>
        <v/>
      </c>
      <c r="L1593">
        <f>IFERROR(PERCENTRANK(G:G,G1593),0)</f>
        <v/>
      </c>
      <c r="M1593">
        <f>H1593*weightA+I1593*weightB+J1593*weightC+K1593*weightD+L1593*weightE</f>
        <v/>
      </c>
    </row>
    <row r="1594" spans="1:13">
      <c r="A1594">
        <f>RANK(M1594,M:M)</f>
        <v/>
      </c>
      <c r="C1594">
        <f>SUMIFS('Input - target event report'!H:H,'Input - target event report'!L:L,B1594,'Input - target event report'!D:D, "Private Investment")</f>
        <v/>
      </c>
      <c r="D1594">
        <f>IF(E1594&lt;2, "N/A", (MAXIFS('Input - target event report'!E:E,'Input - target event report'!L:L,B:B,'Input - target event report'!D:D,"Private Investment")-MINIFS('Input - target event report'!E:E,'Input - target event report'!L:L,B:B,'Input - target event report'!D:D,"Private Investment"))/(E1594-1))</f>
        <v/>
      </c>
      <c r="E1594">
        <f>COUNTIFS('Input - target event report'!L:L,B1594,'Input - target event report'!D:D, "Private Investment")</f>
        <v/>
      </c>
      <c r="F1594">
        <f>AVERAGEIF(INDEX('Input - companies list'!$A:$BG, 0, MATCH("Clusters 0",'Input - companies list'!$A$1:$BG$1, 0)),'Output - Cluster ranking'!B1594,INDEX('Input - companies list'!$A:$BG, 0, MATCH("Flow",'Input - companies list'!$A$1:$BG$1, 0)))</f>
        <v/>
      </c>
      <c r="G1594">
        <f>AVERAGEIF(INDEX('Input - companies list'!$A:$BG, 0, MATCH("Clusters 0",'Input - companies list'!$A$1:$BG$1, 0)),'Output - Cluster ranking'!B1594,INDEX('Input - companies list'!$A:$BG, 0, MATCH("Inter-Cluster Connectivity",'Input - companies list'!$A$1:$BG$1, 0)))</f>
        <v/>
      </c>
      <c r="H1594">
        <f>IFERROR(PERCENTRANK(C:C,C1594),0)</f>
        <v/>
      </c>
      <c r="I1594">
        <f>IFERROR(1 - PERCENTRANK(D:D,D1594),0)</f>
        <v/>
      </c>
      <c r="J1594">
        <f>IFERROR(PERCENTRANK(E:E,E1594),0)</f>
        <v/>
      </c>
      <c r="K1594">
        <f>IFERROR(1 - PERCENTRANK(F:F,F1594),0)</f>
        <v/>
      </c>
      <c r="L1594">
        <f>IFERROR(PERCENTRANK(G:G,G1594),0)</f>
        <v/>
      </c>
      <c r="M1594">
        <f>H1594*weightA+I1594*weightB+J1594*weightC+K1594*weightD+L1594*weightE</f>
        <v/>
      </c>
    </row>
    <row r="1595" spans="1:13">
      <c r="A1595">
        <f>RANK(M1595,M:M)</f>
        <v/>
      </c>
      <c r="C1595">
        <f>SUMIFS('Input - target event report'!H:H,'Input - target event report'!L:L,B1595,'Input - target event report'!D:D, "Private Investment")</f>
        <v/>
      </c>
      <c r="D1595">
        <f>IF(E1595&lt;2, "N/A", (MAXIFS('Input - target event report'!E:E,'Input - target event report'!L:L,B:B,'Input - target event report'!D:D,"Private Investment")-MINIFS('Input - target event report'!E:E,'Input - target event report'!L:L,B:B,'Input - target event report'!D:D,"Private Investment"))/(E1595-1))</f>
        <v/>
      </c>
      <c r="E1595">
        <f>COUNTIFS('Input - target event report'!L:L,B1595,'Input - target event report'!D:D, "Private Investment")</f>
        <v/>
      </c>
      <c r="F1595">
        <f>AVERAGEIF(INDEX('Input - companies list'!$A:$BG, 0, MATCH("Clusters 0",'Input - companies list'!$A$1:$BG$1, 0)),'Output - Cluster ranking'!B1595,INDEX('Input - companies list'!$A:$BG, 0, MATCH("Flow",'Input - companies list'!$A$1:$BG$1, 0)))</f>
        <v/>
      </c>
      <c r="G1595">
        <f>AVERAGEIF(INDEX('Input - companies list'!$A:$BG, 0, MATCH("Clusters 0",'Input - companies list'!$A$1:$BG$1, 0)),'Output - Cluster ranking'!B1595,INDEX('Input - companies list'!$A:$BG, 0, MATCH("Inter-Cluster Connectivity",'Input - companies list'!$A$1:$BG$1, 0)))</f>
        <v/>
      </c>
      <c r="H1595">
        <f>IFERROR(PERCENTRANK(C:C,C1595),0)</f>
        <v/>
      </c>
      <c r="I1595">
        <f>IFERROR(1 - PERCENTRANK(D:D,D1595),0)</f>
        <v/>
      </c>
      <c r="J1595">
        <f>IFERROR(PERCENTRANK(E:E,E1595),0)</f>
        <v/>
      </c>
      <c r="K1595">
        <f>IFERROR(1 - PERCENTRANK(F:F,F1595),0)</f>
        <v/>
      </c>
      <c r="L1595">
        <f>IFERROR(PERCENTRANK(G:G,G1595),0)</f>
        <v/>
      </c>
      <c r="M1595">
        <f>H1595*weightA+I1595*weightB+J1595*weightC+K1595*weightD+L1595*weightE</f>
        <v/>
      </c>
    </row>
    <row r="1596" spans="1:13">
      <c r="A1596">
        <f>RANK(M1596,M:M)</f>
        <v/>
      </c>
      <c r="C1596">
        <f>SUMIFS('Input - target event report'!H:H,'Input - target event report'!L:L,B1596,'Input - target event report'!D:D, "Private Investment")</f>
        <v/>
      </c>
      <c r="D1596">
        <f>IF(E1596&lt;2, "N/A", (MAXIFS('Input - target event report'!E:E,'Input - target event report'!L:L,B:B,'Input - target event report'!D:D,"Private Investment")-MINIFS('Input - target event report'!E:E,'Input - target event report'!L:L,B:B,'Input - target event report'!D:D,"Private Investment"))/(E1596-1))</f>
        <v/>
      </c>
      <c r="E1596">
        <f>COUNTIFS('Input - target event report'!L:L,B1596,'Input - target event report'!D:D, "Private Investment")</f>
        <v/>
      </c>
      <c r="F1596">
        <f>AVERAGEIF(INDEX('Input - companies list'!$A:$BG, 0, MATCH("Clusters 0",'Input - companies list'!$A$1:$BG$1, 0)),'Output - Cluster ranking'!B1596,INDEX('Input - companies list'!$A:$BG, 0, MATCH("Flow",'Input - companies list'!$A$1:$BG$1, 0)))</f>
        <v/>
      </c>
      <c r="G1596">
        <f>AVERAGEIF(INDEX('Input - companies list'!$A:$BG, 0, MATCH("Clusters 0",'Input - companies list'!$A$1:$BG$1, 0)),'Output - Cluster ranking'!B1596,INDEX('Input - companies list'!$A:$BG, 0, MATCH("Inter-Cluster Connectivity",'Input - companies list'!$A$1:$BG$1, 0)))</f>
        <v/>
      </c>
      <c r="H1596">
        <f>IFERROR(PERCENTRANK(C:C,C1596),0)</f>
        <v/>
      </c>
      <c r="I1596">
        <f>IFERROR(1 - PERCENTRANK(D:D,D1596),0)</f>
        <v/>
      </c>
      <c r="J1596">
        <f>IFERROR(PERCENTRANK(E:E,E1596),0)</f>
        <v/>
      </c>
      <c r="K1596">
        <f>IFERROR(1 - PERCENTRANK(F:F,F1596),0)</f>
        <v/>
      </c>
      <c r="L1596">
        <f>IFERROR(PERCENTRANK(G:G,G1596),0)</f>
        <v/>
      </c>
      <c r="M1596">
        <f>H1596*weightA+I1596*weightB+J1596*weightC+K1596*weightD+L1596*weightE</f>
        <v/>
      </c>
    </row>
    <row r="1597" spans="1:13">
      <c r="A1597">
        <f>RANK(M1597,M:M)</f>
        <v/>
      </c>
      <c r="C1597">
        <f>SUMIFS('Input - target event report'!H:H,'Input - target event report'!L:L,B1597,'Input - target event report'!D:D, "Private Investment")</f>
        <v/>
      </c>
      <c r="D1597">
        <f>IF(E1597&lt;2, "N/A", (MAXIFS('Input - target event report'!E:E,'Input - target event report'!L:L,B:B,'Input - target event report'!D:D,"Private Investment")-MINIFS('Input - target event report'!E:E,'Input - target event report'!L:L,B:B,'Input - target event report'!D:D,"Private Investment"))/(E1597-1))</f>
        <v/>
      </c>
      <c r="E1597">
        <f>COUNTIFS('Input - target event report'!L:L,B1597,'Input - target event report'!D:D, "Private Investment")</f>
        <v/>
      </c>
      <c r="F1597">
        <f>AVERAGEIF(INDEX('Input - companies list'!$A:$BG, 0, MATCH("Clusters 0",'Input - companies list'!$A$1:$BG$1, 0)),'Output - Cluster ranking'!B1597,INDEX('Input - companies list'!$A:$BG, 0, MATCH("Flow",'Input - companies list'!$A$1:$BG$1, 0)))</f>
        <v/>
      </c>
      <c r="G1597">
        <f>AVERAGEIF(INDEX('Input - companies list'!$A:$BG, 0, MATCH("Clusters 0",'Input - companies list'!$A$1:$BG$1, 0)),'Output - Cluster ranking'!B1597,INDEX('Input - companies list'!$A:$BG, 0, MATCH("Inter-Cluster Connectivity",'Input - companies list'!$A$1:$BG$1, 0)))</f>
        <v/>
      </c>
      <c r="H1597">
        <f>IFERROR(PERCENTRANK(C:C,C1597),0)</f>
        <v/>
      </c>
      <c r="I1597">
        <f>IFERROR(1 - PERCENTRANK(D:D,D1597),0)</f>
        <v/>
      </c>
      <c r="J1597">
        <f>IFERROR(PERCENTRANK(E:E,E1597),0)</f>
        <v/>
      </c>
      <c r="K1597">
        <f>IFERROR(1 - PERCENTRANK(F:F,F1597),0)</f>
        <v/>
      </c>
      <c r="L1597">
        <f>IFERROR(PERCENTRANK(G:G,G1597),0)</f>
        <v/>
      </c>
      <c r="M1597">
        <f>H1597*weightA+I1597*weightB+J1597*weightC+K1597*weightD+L1597*weightE</f>
        <v/>
      </c>
    </row>
    <row r="1598" spans="1:13">
      <c r="A1598">
        <f>RANK(M1598,M:M)</f>
        <v/>
      </c>
      <c r="C1598">
        <f>SUMIFS('Input - target event report'!H:H,'Input - target event report'!L:L,B1598,'Input - target event report'!D:D, "Private Investment")</f>
        <v/>
      </c>
      <c r="D1598">
        <f>IF(E1598&lt;2, "N/A", (MAXIFS('Input - target event report'!E:E,'Input - target event report'!L:L,B:B,'Input - target event report'!D:D,"Private Investment")-MINIFS('Input - target event report'!E:E,'Input - target event report'!L:L,B:B,'Input - target event report'!D:D,"Private Investment"))/(E1598-1))</f>
        <v/>
      </c>
      <c r="E1598">
        <f>COUNTIFS('Input - target event report'!L:L,B1598,'Input - target event report'!D:D, "Private Investment")</f>
        <v/>
      </c>
      <c r="F1598">
        <f>AVERAGEIF(INDEX('Input - companies list'!$A:$BG, 0, MATCH("Clusters 0",'Input - companies list'!$A$1:$BG$1, 0)),'Output - Cluster ranking'!B1598,INDEX('Input - companies list'!$A:$BG, 0, MATCH("Flow",'Input - companies list'!$A$1:$BG$1, 0)))</f>
        <v/>
      </c>
      <c r="G1598">
        <f>AVERAGEIF(INDEX('Input - companies list'!$A:$BG, 0, MATCH("Clusters 0",'Input - companies list'!$A$1:$BG$1, 0)),'Output - Cluster ranking'!B1598,INDEX('Input - companies list'!$A:$BG, 0, MATCH("Inter-Cluster Connectivity",'Input - companies list'!$A$1:$BG$1, 0)))</f>
        <v/>
      </c>
      <c r="H1598">
        <f>IFERROR(PERCENTRANK(C:C,C1598),0)</f>
        <v/>
      </c>
      <c r="I1598">
        <f>IFERROR(1 - PERCENTRANK(D:D,D1598),0)</f>
        <v/>
      </c>
      <c r="J1598">
        <f>IFERROR(PERCENTRANK(E:E,E1598),0)</f>
        <v/>
      </c>
      <c r="K1598">
        <f>IFERROR(1 - PERCENTRANK(F:F,F1598),0)</f>
        <v/>
      </c>
      <c r="L1598">
        <f>IFERROR(PERCENTRANK(G:G,G1598),0)</f>
        <v/>
      </c>
      <c r="M1598">
        <f>H1598*weightA+I1598*weightB+J1598*weightC+K1598*weightD+L1598*weightE</f>
        <v/>
      </c>
    </row>
    <row r="1599" spans="1:13">
      <c r="A1599">
        <f>RANK(M1599,M:M)</f>
        <v/>
      </c>
      <c r="C1599">
        <f>SUMIFS('Input - target event report'!H:H,'Input - target event report'!L:L,B1599,'Input - target event report'!D:D, "Private Investment")</f>
        <v/>
      </c>
      <c r="D1599">
        <f>IF(E1599&lt;2, "N/A", (MAXIFS('Input - target event report'!E:E,'Input - target event report'!L:L,B:B,'Input - target event report'!D:D,"Private Investment")-MINIFS('Input - target event report'!E:E,'Input - target event report'!L:L,B:B,'Input - target event report'!D:D,"Private Investment"))/(E1599-1))</f>
        <v/>
      </c>
      <c r="E1599">
        <f>COUNTIFS('Input - target event report'!L:L,B1599,'Input - target event report'!D:D, "Private Investment")</f>
        <v/>
      </c>
      <c r="F1599">
        <f>AVERAGEIF(INDEX('Input - companies list'!$A:$BG, 0, MATCH("Clusters 0",'Input - companies list'!$A$1:$BG$1, 0)),'Output - Cluster ranking'!B1599,INDEX('Input - companies list'!$A:$BG, 0, MATCH("Flow",'Input - companies list'!$A$1:$BG$1, 0)))</f>
        <v/>
      </c>
      <c r="G1599">
        <f>AVERAGEIF(INDEX('Input - companies list'!$A:$BG, 0, MATCH("Clusters 0",'Input - companies list'!$A$1:$BG$1, 0)),'Output - Cluster ranking'!B1599,INDEX('Input - companies list'!$A:$BG, 0, MATCH("Inter-Cluster Connectivity",'Input - companies list'!$A$1:$BG$1, 0)))</f>
        <v/>
      </c>
      <c r="H1599">
        <f>IFERROR(PERCENTRANK(C:C,C1599),0)</f>
        <v/>
      </c>
      <c r="I1599">
        <f>IFERROR(1 - PERCENTRANK(D:D,D1599),0)</f>
        <v/>
      </c>
      <c r="J1599">
        <f>IFERROR(PERCENTRANK(E:E,E1599),0)</f>
        <v/>
      </c>
      <c r="K1599">
        <f>IFERROR(1 - PERCENTRANK(F:F,F1599),0)</f>
        <v/>
      </c>
      <c r="L1599">
        <f>IFERROR(PERCENTRANK(G:G,G1599),0)</f>
        <v/>
      </c>
      <c r="M1599">
        <f>H1599*weightA+I1599*weightB+J1599*weightC+K1599*weightD+L1599*weightE</f>
        <v/>
      </c>
    </row>
    <row r="1600" spans="1:13">
      <c r="A1600">
        <f>RANK(M1600,M:M)</f>
        <v/>
      </c>
      <c r="C1600">
        <f>SUMIFS('Input - target event report'!H:H,'Input - target event report'!L:L,B1600,'Input - target event report'!D:D, "Private Investment")</f>
        <v/>
      </c>
      <c r="D1600">
        <f>IF(E1600&lt;2, "N/A", (MAXIFS('Input - target event report'!E:E,'Input - target event report'!L:L,B:B,'Input - target event report'!D:D,"Private Investment")-MINIFS('Input - target event report'!E:E,'Input - target event report'!L:L,B:B,'Input - target event report'!D:D,"Private Investment"))/(E1600-1))</f>
        <v/>
      </c>
      <c r="E1600">
        <f>COUNTIFS('Input - target event report'!L:L,B1600,'Input - target event report'!D:D, "Private Investment")</f>
        <v/>
      </c>
      <c r="F1600">
        <f>AVERAGEIF(INDEX('Input - companies list'!$A:$BG, 0, MATCH("Clusters 0",'Input - companies list'!$A$1:$BG$1, 0)),'Output - Cluster ranking'!B1600,INDEX('Input - companies list'!$A:$BG, 0, MATCH("Flow",'Input - companies list'!$A$1:$BG$1, 0)))</f>
        <v/>
      </c>
      <c r="G1600">
        <f>AVERAGEIF(INDEX('Input - companies list'!$A:$BG, 0, MATCH("Clusters 0",'Input - companies list'!$A$1:$BG$1, 0)),'Output - Cluster ranking'!B1600,INDEX('Input - companies list'!$A:$BG, 0, MATCH("Inter-Cluster Connectivity",'Input - companies list'!$A$1:$BG$1, 0)))</f>
        <v/>
      </c>
      <c r="H1600">
        <f>IFERROR(PERCENTRANK(C:C,C1600),0)</f>
        <v/>
      </c>
      <c r="I1600">
        <f>IFERROR(1 - PERCENTRANK(D:D,D1600),0)</f>
        <v/>
      </c>
      <c r="J1600">
        <f>IFERROR(PERCENTRANK(E:E,E1600),0)</f>
        <v/>
      </c>
      <c r="K1600">
        <f>IFERROR(1 - PERCENTRANK(F:F,F1600),0)</f>
        <v/>
      </c>
      <c r="L1600">
        <f>IFERROR(PERCENTRANK(G:G,G1600),0)</f>
        <v/>
      </c>
      <c r="M1600">
        <f>H1600*weightA+I1600*weightB+J1600*weightC+K1600*weightD+L1600*weightE</f>
        <v/>
      </c>
    </row>
    <row r="1601" spans="1:13">
      <c r="A1601">
        <f>RANK(M1601,M:M)</f>
        <v/>
      </c>
      <c r="C1601">
        <f>SUMIFS('Input - target event report'!H:H,'Input - target event report'!L:L,B1601,'Input - target event report'!D:D, "Private Investment")</f>
        <v/>
      </c>
      <c r="D1601">
        <f>IF(E1601&lt;2, "N/A", (MAXIFS('Input - target event report'!E:E,'Input - target event report'!L:L,B:B,'Input - target event report'!D:D,"Private Investment")-MINIFS('Input - target event report'!E:E,'Input - target event report'!L:L,B:B,'Input - target event report'!D:D,"Private Investment"))/(E1601-1))</f>
        <v/>
      </c>
      <c r="E1601">
        <f>COUNTIFS('Input - target event report'!L:L,B1601,'Input - target event report'!D:D, "Private Investment")</f>
        <v/>
      </c>
      <c r="F1601">
        <f>AVERAGEIF(INDEX('Input - companies list'!$A:$BG, 0, MATCH("Clusters 0",'Input - companies list'!$A$1:$BG$1, 0)),'Output - Cluster ranking'!B1601,INDEX('Input - companies list'!$A:$BG, 0, MATCH("Flow",'Input - companies list'!$A$1:$BG$1, 0)))</f>
        <v/>
      </c>
      <c r="G1601">
        <f>AVERAGEIF(INDEX('Input - companies list'!$A:$BG, 0, MATCH("Clusters 0",'Input - companies list'!$A$1:$BG$1, 0)),'Output - Cluster ranking'!B1601,INDEX('Input - companies list'!$A:$BG, 0, MATCH("Inter-Cluster Connectivity",'Input - companies list'!$A$1:$BG$1, 0)))</f>
        <v/>
      </c>
      <c r="H1601">
        <f>IFERROR(PERCENTRANK(C:C,C1601),0)</f>
        <v/>
      </c>
      <c r="I1601">
        <f>IFERROR(1 - PERCENTRANK(D:D,D1601),0)</f>
        <v/>
      </c>
      <c r="J1601">
        <f>IFERROR(PERCENTRANK(E:E,E1601),0)</f>
        <v/>
      </c>
      <c r="K1601">
        <f>IFERROR(1 - PERCENTRANK(F:F,F1601),0)</f>
        <v/>
      </c>
      <c r="L1601">
        <f>IFERROR(PERCENTRANK(G:G,G1601),0)</f>
        <v/>
      </c>
      <c r="M1601">
        <f>H1601*weightA+I1601*weightB+J1601*weightC+K1601*weightD+L1601*weightE</f>
        <v/>
      </c>
    </row>
    <row r="1602" spans="1:13">
      <c r="A1602">
        <f>RANK(M1602,M:M)</f>
        <v/>
      </c>
      <c r="C1602">
        <f>SUMIFS('Input - target event report'!H:H,'Input - target event report'!L:L,B1602,'Input - target event report'!D:D, "Private Investment")</f>
        <v/>
      </c>
      <c r="D1602">
        <f>IF(E1602&lt;2, "N/A", (MAXIFS('Input - target event report'!E:E,'Input - target event report'!L:L,B:B,'Input - target event report'!D:D,"Private Investment")-MINIFS('Input - target event report'!E:E,'Input - target event report'!L:L,B:B,'Input - target event report'!D:D,"Private Investment"))/(E1602-1))</f>
        <v/>
      </c>
      <c r="E1602">
        <f>COUNTIFS('Input - target event report'!L:L,B1602,'Input - target event report'!D:D, "Private Investment")</f>
        <v/>
      </c>
      <c r="F1602">
        <f>AVERAGEIF(INDEX('Input - companies list'!$A:$BG, 0, MATCH("Clusters 0",'Input - companies list'!$A$1:$BG$1, 0)),'Output - Cluster ranking'!B1602,INDEX('Input - companies list'!$A:$BG, 0, MATCH("Flow",'Input - companies list'!$A$1:$BG$1, 0)))</f>
        <v/>
      </c>
      <c r="G1602">
        <f>AVERAGEIF(INDEX('Input - companies list'!$A:$BG, 0, MATCH("Clusters 0",'Input - companies list'!$A$1:$BG$1, 0)),'Output - Cluster ranking'!B1602,INDEX('Input - companies list'!$A:$BG, 0, MATCH("Inter-Cluster Connectivity",'Input - companies list'!$A$1:$BG$1, 0)))</f>
        <v/>
      </c>
      <c r="H1602">
        <f>IFERROR(PERCENTRANK(C:C,C1602),0)</f>
        <v/>
      </c>
      <c r="I1602">
        <f>IFERROR(1 - PERCENTRANK(D:D,D1602),0)</f>
        <v/>
      </c>
      <c r="J1602">
        <f>IFERROR(PERCENTRANK(E:E,E1602),0)</f>
        <v/>
      </c>
      <c r="K1602">
        <f>IFERROR(1 - PERCENTRANK(F:F,F1602),0)</f>
        <v/>
      </c>
      <c r="L1602">
        <f>IFERROR(PERCENTRANK(G:G,G1602),0)</f>
        <v/>
      </c>
      <c r="M1602">
        <f>H1602*weightA+I1602*weightB+J1602*weightC+K1602*weightD+L1602*weightE</f>
        <v/>
      </c>
    </row>
    <row r="1603" spans="1:13">
      <c r="A1603">
        <f>RANK(M1603,M:M)</f>
        <v/>
      </c>
      <c r="C1603">
        <f>SUMIFS('Input - target event report'!H:H,'Input - target event report'!L:L,B1603,'Input - target event report'!D:D, "Private Investment")</f>
        <v/>
      </c>
      <c r="D1603">
        <f>IF(E1603&lt;2, "N/A", (MAXIFS('Input - target event report'!E:E,'Input - target event report'!L:L,B:B,'Input - target event report'!D:D,"Private Investment")-MINIFS('Input - target event report'!E:E,'Input - target event report'!L:L,B:B,'Input - target event report'!D:D,"Private Investment"))/(E1603-1))</f>
        <v/>
      </c>
      <c r="E1603">
        <f>COUNTIFS('Input - target event report'!L:L,B1603,'Input - target event report'!D:D, "Private Investment")</f>
        <v/>
      </c>
      <c r="F1603">
        <f>AVERAGEIF(INDEX('Input - companies list'!$A:$BG, 0, MATCH("Clusters 0",'Input - companies list'!$A$1:$BG$1, 0)),'Output - Cluster ranking'!B1603,INDEX('Input - companies list'!$A:$BG, 0, MATCH("Flow",'Input - companies list'!$A$1:$BG$1, 0)))</f>
        <v/>
      </c>
      <c r="G1603">
        <f>AVERAGEIF(INDEX('Input - companies list'!$A:$BG, 0, MATCH("Clusters 0",'Input - companies list'!$A$1:$BG$1, 0)),'Output - Cluster ranking'!B1603,INDEX('Input - companies list'!$A:$BG, 0, MATCH("Inter-Cluster Connectivity",'Input - companies list'!$A$1:$BG$1, 0)))</f>
        <v/>
      </c>
      <c r="H1603">
        <f>IFERROR(PERCENTRANK(C:C,C1603),0)</f>
        <v/>
      </c>
      <c r="I1603">
        <f>IFERROR(1 - PERCENTRANK(D:D,D1603),0)</f>
        <v/>
      </c>
      <c r="J1603">
        <f>IFERROR(PERCENTRANK(E:E,E1603),0)</f>
        <v/>
      </c>
      <c r="K1603">
        <f>IFERROR(1 - PERCENTRANK(F:F,F1603),0)</f>
        <v/>
      </c>
      <c r="L1603">
        <f>IFERROR(PERCENTRANK(G:G,G1603),0)</f>
        <v/>
      </c>
      <c r="M1603">
        <f>H1603*weightA+I1603*weightB+J1603*weightC+K1603*weightD+L1603*weightE</f>
        <v/>
      </c>
    </row>
    <row r="1604" spans="1:13">
      <c r="A1604">
        <f>RANK(M1604,M:M)</f>
        <v/>
      </c>
      <c r="C1604">
        <f>SUMIFS('Input - target event report'!H:H,'Input - target event report'!L:L,B1604,'Input - target event report'!D:D, "Private Investment")</f>
        <v/>
      </c>
      <c r="D1604">
        <f>IF(E1604&lt;2, "N/A", (MAXIFS('Input - target event report'!E:E,'Input - target event report'!L:L,B:B,'Input - target event report'!D:D,"Private Investment")-MINIFS('Input - target event report'!E:E,'Input - target event report'!L:L,B:B,'Input - target event report'!D:D,"Private Investment"))/(E1604-1))</f>
        <v/>
      </c>
      <c r="E1604">
        <f>COUNTIFS('Input - target event report'!L:L,B1604,'Input - target event report'!D:D, "Private Investment")</f>
        <v/>
      </c>
      <c r="F1604">
        <f>AVERAGEIF(INDEX('Input - companies list'!$A:$BG, 0, MATCH("Clusters 0",'Input - companies list'!$A$1:$BG$1, 0)),'Output - Cluster ranking'!B1604,INDEX('Input - companies list'!$A:$BG, 0, MATCH("Flow",'Input - companies list'!$A$1:$BG$1, 0)))</f>
        <v/>
      </c>
      <c r="G1604">
        <f>AVERAGEIF(INDEX('Input - companies list'!$A:$BG, 0, MATCH("Clusters 0",'Input - companies list'!$A$1:$BG$1, 0)),'Output - Cluster ranking'!B1604,INDEX('Input - companies list'!$A:$BG, 0, MATCH("Inter-Cluster Connectivity",'Input - companies list'!$A$1:$BG$1, 0)))</f>
        <v/>
      </c>
      <c r="H1604">
        <f>IFERROR(PERCENTRANK(C:C,C1604),0)</f>
        <v/>
      </c>
      <c r="I1604">
        <f>IFERROR(1 - PERCENTRANK(D:D,D1604),0)</f>
        <v/>
      </c>
      <c r="J1604">
        <f>IFERROR(PERCENTRANK(E:E,E1604),0)</f>
        <v/>
      </c>
      <c r="K1604">
        <f>IFERROR(1 - PERCENTRANK(F:F,F1604),0)</f>
        <v/>
      </c>
      <c r="L1604">
        <f>IFERROR(PERCENTRANK(G:G,G1604),0)</f>
        <v/>
      </c>
      <c r="M1604">
        <f>H1604*weightA+I1604*weightB+J1604*weightC+K1604*weightD+L1604*weightE</f>
        <v/>
      </c>
    </row>
    <row r="1605" spans="1:13">
      <c r="A1605">
        <f>RANK(M1605,M:M)</f>
        <v/>
      </c>
      <c r="C1605">
        <f>SUMIFS('Input - target event report'!H:H,'Input - target event report'!L:L,B1605,'Input - target event report'!D:D, "Private Investment")</f>
        <v/>
      </c>
      <c r="D1605">
        <f>IF(E1605&lt;2, "N/A", (MAXIFS('Input - target event report'!E:E,'Input - target event report'!L:L,B:B,'Input - target event report'!D:D,"Private Investment")-MINIFS('Input - target event report'!E:E,'Input - target event report'!L:L,B:B,'Input - target event report'!D:D,"Private Investment"))/(E1605-1))</f>
        <v/>
      </c>
      <c r="E1605">
        <f>COUNTIFS('Input - target event report'!L:L,B1605,'Input - target event report'!D:D, "Private Investment")</f>
        <v/>
      </c>
      <c r="F1605">
        <f>AVERAGEIF(INDEX('Input - companies list'!$A:$BG, 0, MATCH("Clusters 0",'Input - companies list'!$A$1:$BG$1, 0)),'Output - Cluster ranking'!B1605,INDEX('Input - companies list'!$A:$BG, 0, MATCH("Flow",'Input - companies list'!$A$1:$BG$1, 0)))</f>
        <v/>
      </c>
      <c r="G1605">
        <f>AVERAGEIF(INDEX('Input - companies list'!$A:$BG, 0, MATCH("Clusters 0",'Input - companies list'!$A$1:$BG$1, 0)),'Output - Cluster ranking'!B1605,INDEX('Input - companies list'!$A:$BG, 0, MATCH("Inter-Cluster Connectivity",'Input - companies list'!$A$1:$BG$1, 0)))</f>
        <v/>
      </c>
      <c r="H1605">
        <f>IFERROR(PERCENTRANK(C:C,C1605),0)</f>
        <v/>
      </c>
      <c r="I1605">
        <f>IFERROR(1 - PERCENTRANK(D:D,D1605),0)</f>
        <v/>
      </c>
      <c r="J1605">
        <f>IFERROR(PERCENTRANK(E:E,E1605),0)</f>
        <v/>
      </c>
      <c r="K1605">
        <f>IFERROR(1 - PERCENTRANK(F:F,F1605),0)</f>
        <v/>
      </c>
      <c r="L1605">
        <f>IFERROR(PERCENTRANK(G:G,G1605),0)</f>
        <v/>
      </c>
      <c r="M1605">
        <f>H1605*weightA+I1605*weightB+J1605*weightC+K1605*weightD+L1605*weightE</f>
        <v/>
      </c>
    </row>
    <row r="1606" spans="1:13">
      <c r="A1606">
        <f>RANK(M1606,M:M)</f>
        <v/>
      </c>
      <c r="C1606">
        <f>SUMIFS('Input - target event report'!H:H,'Input - target event report'!L:L,B1606,'Input - target event report'!D:D, "Private Investment")</f>
        <v/>
      </c>
      <c r="D1606">
        <f>IF(E1606&lt;2, "N/A", (MAXIFS('Input - target event report'!E:E,'Input - target event report'!L:L,B:B,'Input - target event report'!D:D,"Private Investment")-MINIFS('Input - target event report'!E:E,'Input - target event report'!L:L,B:B,'Input - target event report'!D:D,"Private Investment"))/(E1606-1))</f>
        <v/>
      </c>
      <c r="E1606">
        <f>COUNTIFS('Input - target event report'!L:L,B1606,'Input - target event report'!D:D, "Private Investment")</f>
        <v/>
      </c>
      <c r="F1606">
        <f>AVERAGEIF(INDEX('Input - companies list'!$A:$BG, 0, MATCH("Clusters 0",'Input - companies list'!$A$1:$BG$1, 0)),'Output - Cluster ranking'!B1606,INDEX('Input - companies list'!$A:$BG, 0, MATCH("Flow",'Input - companies list'!$A$1:$BG$1, 0)))</f>
        <v/>
      </c>
      <c r="G1606">
        <f>AVERAGEIF(INDEX('Input - companies list'!$A:$BG, 0, MATCH("Clusters 0",'Input - companies list'!$A$1:$BG$1, 0)),'Output - Cluster ranking'!B1606,INDEX('Input - companies list'!$A:$BG, 0, MATCH("Inter-Cluster Connectivity",'Input - companies list'!$A$1:$BG$1, 0)))</f>
        <v/>
      </c>
      <c r="H1606">
        <f>IFERROR(PERCENTRANK(C:C,C1606),0)</f>
        <v/>
      </c>
      <c r="I1606">
        <f>IFERROR(1 - PERCENTRANK(D:D,D1606),0)</f>
        <v/>
      </c>
      <c r="J1606">
        <f>IFERROR(PERCENTRANK(E:E,E1606),0)</f>
        <v/>
      </c>
      <c r="K1606">
        <f>IFERROR(1 - PERCENTRANK(F:F,F1606),0)</f>
        <v/>
      </c>
      <c r="L1606">
        <f>IFERROR(PERCENTRANK(G:G,G1606),0)</f>
        <v/>
      </c>
      <c r="M1606">
        <f>H1606*weightA+I1606*weightB+J1606*weightC+K1606*weightD+L1606*weightE</f>
        <v/>
      </c>
    </row>
    <row r="1607" spans="1:13">
      <c r="A1607">
        <f>RANK(M1607,M:M)</f>
        <v/>
      </c>
      <c r="C1607">
        <f>SUMIFS('Input - target event report'!H:H,'Input - target event report'!L:L,B1607,'Input - target event report'!D:D, "Private Investment")</f>
        <v/>
      </c>
      <c r="D1607">
        <f>IF(E1607&lt;2, "N/A", (MAXIFS('Input - target event report'!E:E,'Input - target event report'!L:L,B:B,'Input - target event report'!D:D,"Private Investment")-MINIFS('Input - target event report'!E:E,'Input - target event report'!L:L,B:B,'Input - target event report'!D:D,"Private Investment"))/(E1607-1))</f>
        <v/>
      </c>
      <c r="E1607">
        <f>COUNTIFS('Input - target event report'!L:L,B1607,'Input - target event report'!D:D, "Private Investment")</f>
        <v/>
      </c>
      <c r="F1607">
        <f>AVERAGEIF(INDEX('Input - companies list'!$A:$BG, 0, MATCH("Clusters 0",'Input - companies list'!$A$1:$BG$1, 0)),'Output - Cluster ranking'!B1607,INDEX('Input - companies list'!$A:$BG, 0, MATCH("Flow",'Input - companies list'!$A$1:$BG$1, 0)))</f>
        <v/>
      </c>
      <c r="G1607">
        <f>AVERAGEIF(INDEX('Input - companies list'!$A:$BG, 0, MATCH("Clusters 0",'Input - companies list'!$A$1:$BG$1, 0)),'Output - Cluster ranking'!B1607,INDEX('Input - companies list'!$A:$BG, 0, MATCH("Inter-Cluster Connectivity",'Input - companies list'!$A$1:$BG$1, 0)))</f>
        <v/>
      </c>
      <c r="H1607">
        <f>IFERROR(PERCENTRANK(C:C,C1607),0)</f>
        <v/>
      </c>
      <c r="I1607">
        <f>IFERROR(1 - PERCENTRANK(D:D,D1607),0)</f>
        <v/>
      </c>
      <c r="J1607">
        <f>IFERROR(PERCENTRANK(E:E,E1607),0)</f>
        <v/>
      </c>
      <c r="K1607">
        <f>IFERROR(1 - PERCENTRANK(F:F,F1607),0)</f>
        <v/>
      </c>
      <c r="L1607">
        <f>IFERROR(PERCENTRANK(G:G,G1607),0)</f>
        <v/>
      </c>
      <c r="M1607">
        <f>H1607*weightA+I1607*weightB+J1607*weightC+K1607*weightD+L1607*weightE</f>
        <v/>
      </c>
    </row>
    <row r="1608" spans="1:13">
      <c r="A1608">
        <f>RANK(M1608,M:M)</f>
        <v/>
      </c>
      <c r="C1608">
        <f>SUMIFS('Input - target event report'!H:H,'Input - target event report'!L:L,B1608,'Input - target event report'!D:D, "Private Investment")</f>
        <v/>
      </c>
      <c r="D1608">
        <f>IF(E1608&lt;2, "N/A", (MAXIFS('Input - target event report'!E:E,'Input - target event report'!L:L,B:B,'Input - target event report'!D:D,"Private Investment")-MINIFS('Input - target event report'!E:E,'Input - target event report'!L:L,B:B,'Input - target event report'!D:D,"Private Investment"))/(E1608-1))</f>
        <v/>
      </c>
      <c r="E1608">
        <f>COUNTIFS('Input - target event report'!L:L,B1608,'Input - target event report'!D:D, "Private Investment")</f>
        <v/>
      </c>
      <c r="F1608">
        <f>AVERAGEIF(INDEX('Input - companies list'!$A:$BG, 0, MATCH("Clusters 0",'Input - companies list'!$A$1:$BG$1, 0)),'Output - Cluster ranking'!B1608,INDEX('Input - companies list'!$A:$BG, 0, MATCH("Flow",'Input - companies list'!$A$1:$BG$1, 0)))</f>
        <v/>
      </c>
      <c r="G1608">
        <f>AVERAGEIF(INDEX('Input - companies list'!$A:$BG, 0, MATCH("Clusters 0",'Input - companies list'!$A$1:$BG$1, 0)),'Output - Cluster ranking'!B1608,INDEX('Input - companies list'!$A:$BG, 0, MATCH("Inter-Cluster Connectivity",'Input - companies list'!$A$1:$BG$1, 0)))</f>
        <v/>
      </c>
      <c r="H1608">
        <f>IFERROR(PERCENTRANK(C:C,C1608),0)</f>
        <v/>
      </c>
      <c r="I1608">
        <f>IFERROR(1 - PERCENTRANK(D:D,D1608),0)</f>
        <v/>
      </c>
      <c r="J1608">
        <f>IFERROR(PERCENTRANK(E:E,E1608),0)</f>
        <v/>
      </c>
      <c r="K1608">
        <f>IFERROR(1 - PERCENTRANK(F:F,F1608),0)</f>
        <v/>
      </c>
      <c r="L1608">
        <f>IFERROR(PERCENTRANK(G:G,G1608),0)</f>
        <v/>
      </c>
      <c r="M1608">
        <f>H1608*weightA+I1608*weightB+J1608*weightC+K1608*weightD+L1608*weightE</f>
        <v/>
      </c>
    </row>
    <row r="1609" spans="1:13">
      <c r="A1609">
        <f>RANK(M1609,M:M)</f>
        <v/>
      </c>
      <c r="C1609">
        <f>SUMIFS('Input - target event report'!H:H,'Input - target event report'!L:L,B1609,'Input - target event report'!D:D, "Private Investment")</f>
        <v/>
      </c>
      <c r="D1609">
        <f>IF(E1609&lt;2, "N/A", (MAXIFS('Input - target event report'!E:E,'Input - target event report'!L:L,B:B,'Input - target event report'!D:D,"Private Investment")-MINIFS('Input - target event report'!E:E,'Input - target event report'!L:L,B:B,'Input - target event report'!D:D,"Private Investment"))/(E1609-1))</f>
        <v/>
      </c>
      <c r="E1609">
        <f>COUNTIFS('Input - target event report'!L:L,B1609,'Input - target event report'!D:D, "Private Investment")</f>
        <v/>
      </c>
      <c r="F1609">
        <f>AVERAGEIF(INDEX('Input - companies list'!$A:$BG, 0, MATCH("Clusters 0",'Input - companies list'!$A$1:$BG$1, 0)),'Output - Cluster ranking'!B1609,INDEX('Input - companies list'!$A:$BG, 0, MATCH("Flow",'Input - companies list'!$A$1:$BG$1, 0)))</f>
        <v/>
      </c>
      <c r="G1609">
        <f>AVERAGEIF(INDEX('Input - companies list'!$A:$BG, 0, MATCH("Clusters 0",'Input - companies list'!$A$1:$BG$1, 0)),'Output - Cluster ranking'!B1609,INDEX('Input - companies list'!$A:$BG, 0, MATCH("Inter-Cluster Connectivity",'Input - companies list'!$A$1:$BG$1, 0)))</f>
        <v/>
      </c>
      <c r="H1609">
        <f>IFERROR(PERCENTRANK(C:C,C1609),0)</f>
        <v/>
      </c>
      <c r="I1609">
        <f>IFERROR(1 - PERCENTRANK(D:D,D1609),0)</f>
        <v/>
      </c>
      <c r="J1609">
        <f>IFERROR(PERCENTRANK(E:E,E1609),0)</f>
        <v/>
      </c>
      <c r="K1609">
        <f>IFERROR(1 - PERCENTRANK(F:F,F1609),0)</f>
        <v/>
      </c>
      <c r="L1609">
        <f>IFERROR(PERCENTRANK(G:G,G1609),0)</f>
        <v/>
      </c>
      <c r="M1609">
        <f>H1609*weightA+I1609*weightB+J1609*weightC+K1609*weightD+L1609*weightE</f>
        <v/>
      </c>
    </row>
    <row r="1610" spans="1:13">
      <c r="A1610">
        <f>RANK(M1610,M:M)</f>
        <v/>
      </c>
      <c r="C1610">
        <f>SUMIFS('Input - target event report'!H:H,'Input - target event report'!L:L,B1610,'Input - target event report'!D:D, "Private Investment")</f>
        <v/>
      </c>
      <c r="D1610">
        <f>IF(E1610&lt;2, "N/A", (MAXIFS('Input - target event report'!E:E,'Input - target event report'!L:L,B:B,'Input - target event report'!D:D,"Private Investment")-MINIFS('Input - target event report'!E:E,'Input - target event report'!L:L,B:B,'Input - target event report'!D:D,"Private Investment"))/(E1610-1))</f>
        <v/>
      </c>
      <c r="E1610">
        <f>COUNTIFS('Input - target event report'!L:L,B1610,'Input - target event report'!D:D, "Private Investment")</f>
        <v/>
      </c>
      <c r="F1610">
        <f>AVERAGEIF(INDEX('Input - companies list'!$A:$BG, 0, MATCH("Clusters 0",'Input - companies list'!$A$1:$BG$1, 0)),'Output - Cluster ranking'!B1610,INDEX('Input - companies list'!$A:$BG, 0, MATCH("Flow",'Input - companies list'!$A$1:$BG$1, 0)))</f>
        <v/>
      </c>
      <c r="G1610">
        <f>AVERAGEIF(INDEX('Input - companies list'!$A:$BG, 0, MATCH("Clusters 0",'Input - companies list'!$A$1:$BG$1, 0)),'Output - Cluster ranking'!B1610,INDEX('Input - companies list'!$A:$BG, 0, MATCH("Inter-Cluster Connectivity",'Input - companies list'!$A$1:$BG$1, 0)))</f>
        <v/>
      </c>
      <c r="H1610">
        <f>IFERROR(PERCENTRANK(C:C,C1610),0)</f>
        <v/>
      </c>
      <c r="I1610">
        <f>IFERROR(1 - PERCENTRANK(D:D,D1610),0)</f>
        <v/>
      </c>
      <c r="J1610">
        <f>IFERROR(PERCENTRANK(E:E,E1610),0)</f>
        <v/>
      </c>
      <c r="K1610">
        <f>IFERROR(1 - PERCENTRANK(F:F,F1610),0)</f>
        <v/>
      </c>
      <c r="L1610">
        <f>IFERROR(PERCENTRANK(G:G,G1610),0)</f>
        <v/>
      </c>
      <c r="M1610">
        <f>H1610*weightA+I1610*weightB+J1610*weightC+K1610*weightD+L1610*weightE</f>
        <v/>
      </c>
    </row>
    <row r="1611" spans="1:13">
      <c r="A1611">
        <f>RANK(M1611,M:M)</f>
        <v/>
      </c>
      <c r="C1611">
        <f>SUMIFS('Input - target event report'!H:H,'Input - target event report'!L:L,B1611,'Input - target event report'!D:D, "Private Investment")</f>
        <v/>
      </c>
      <c r="D1611">
        <f>IF(E1611&lt;2, "N/A", (MAXIFS('Input - target event report'!E:E,'Input - target event report'!L:L,B:B,'Input - target event report'!D:D,"Private Investment")-MINIFS('Input - target event report'!E:E,'Input - target event report'!L:L,B:B,'Input - target event report'!D:D,"Private Investment"))/(E1611-1))</f>
        <v/>
      </c>
      <c r="E1611">
        <f>COUNTIFS('Input - target event report'!L:L,B1611,'Input - target event report'!D:D, "Private Investment")</f>
        <v/>
      </c>
      <c r="F1611">
        <f>AVERAGEIF(INDEX('Input - companies list'!$A:$BG, 0, MATCH("Clusters 0",'Input - companies list'!$A$1:$BG$1, 0)),'Output - Cluster ranking'!B1611,INDEX('Input - companies list'!$A:$BG, 0, MATCH("Flow",'Input - companies list'!$A$1:$BG$1, 0)))</f>
        <v/>
      </c>
      <c r="G1611">
        <f>AVERAGEIF(INDEX('Input - companies list'!$A:$BG, 0, MATCH("Clusters 0",'Input - companies list'!$A$1:$BG$1, 0)),'Output - Cluster ranking'!B1611,INDEX('Input - companies list'!$A:$BG, 0, MATCH("Inter-Cluster Connectivity",'Input - companies list'!$A$1:$BG$1, 0)))</f>
        <v/>
      </c>
      <c r="H1611">
        <f>IFERROR(PERCENTRANK(C:C,C1611),0)</f>
        <v/>
      </c>
      <c r="I1611">
        <f>IFERROR(1 - PERCENTRANK(D:D,D1611),0)</f>
        <v/>
      </c>
      <c r="J1611">
        <f>IFERROR(PERCENTRANK(E:E,E1611),0)</f>
        <v/>
      </c>
      <c r="K1611">
        <f>IFERROR(1 - PERCENTRANK(F:F,F1611),0)</f>
        <v/>
      </c>
      <c r="L1611">
        <f>IFERROR(PERCENTRANK(G:G,G1611),0)</f>
        <v/>
      </c>
      <c r="M1611">
        <f>H1611*weightA+I1611*weightB+J1611*weightC+K1611*weightD+L1611*weightE</f>
        <v/>
      </c>
    </row>
    <row r="1612" spans="1:13">
      <c r="A1612">
        <f>RANK(M1612,M:M)</f>
        <v/>
      </c>
      <c r="C1612">
        <f>SUMIFS('Input - target event report'!H:H,'Input - target event report'!L:L,B1612,'Input - target event report'!D:D, "Private Investment")</f>
        <v/>
      </c>
      <c r="D1612">
        <f>IF(E1612&lt;2, "N/A", (MAXIFS('Input - target event report'!E:E,'Input - target event report'!L:L,B:B,'Input - target event report'!D:D,"Private Investment")-MINIFS('Input - target event report'!E:E,'Input - target event report'!L:L,B:B,'Input - target event report'!D:D,"Private Investment"))/(E1612-1))</f>
        <v/>
      </c>
      <c r="E1612">
        <f>COUNTIFS('Input - target event report'!L:L,B1612,'Input - target event report'!D:D, "Private Investment")</f>
        <v/>
      </c>
      <c r="F1612">
        <f>AVERAGEIF(INDEX('Input - companies list'!$A:$BG, 0, MATCH("Clusters 0",'Input - companies list'!$A$1:$BG$1, 0)),'Output - Cluster ranking'!B1612,INDEX('Input - companies list'!$A:$BG, 0, MATCH("Flow",'Input - companies list'!$A$1:$BG$1, 0)))</f>
        <v/>
      </c>
      <c r="G1612">
        <f>AVERAGEIF(INDEX('Input - companies list'!$A:$BG, 0, MATCH("Clusters 0",'Input - companies list'!$A$1:$BG$1, 0)),'Output - Cluster ranking'!B1612,INDEX('Input - companies list'!$A:$BG, 0, MATCH("Inter-Cluster Connectivity",'Input - companies list'!$A$1:$BG$1, 0)))</f>
        <v/>
      </c>
      <c r="H1612">
        <f>IFERROR(PERCENTRANK(C:C,C1612),0)</f>
        <v/>
      </c>
      <c r="I1612">
        <f>IFERROR(1 - PERCENTRANK(D:D,D1612),0)</f>
        <v/>
      </c>
      <c r="J1612">
        <f>IFERROR(PERCENTRANK(E:E,E1612),0)</f>
        <v/>
      </c>
      <c r="K1612">
        <f>IFERROR(1 - PERCENTRANK(F:F,F1612),0)</f>
        <v/>
      </c>
      <c r="L1612">
        <f>IFERROR(PERCENTRANK(G:G,G1612),0)</f>
        <v/>
      </c>
      <c r="M1612">
        <f>H1612*weightA+I1612*weightB+J1612*weightC+K1612*weightD+L1612*weightE</f>
        <v/>
      </c>
    </row>
    <row r="1613" spans="1:13">
      <c r="A1613">
        <f>RANK(M1613,M:M)</f>
        <v/>
      </c>
      <c r="C1613">
        <f>SUMIFS('Input - target event report'!H:H,'Input - target event report'!L:L,B1613,'Input - target event report'!D:D, "Private Investment")</f>
        <v/>
      </c>
      <c r="D1613">
        <f>IF(E1613&lt;2, "N/A", (MAXIFS('Input - target event report'!E:E,'Input - target event report'!L:L,B:B,'Input - target event report'!D:D,"Private Investment")-MINIFS('Input - target event report'!E:E,'Input - target event report'!L:L,B:B,'Input - target event report'!D:D,"Private Investment"))/(E1613-1))</f>
        <v/>
      </c>
      <c r="E1613">
        <f>COUNTIFS('Input - target event report'!L:L,B1613,'Input - target event report'!D:D, "Private Investment")</f>
        <v/>
      </c>
      <c r="F1613">
        <f>AVERAGEIF(INDEX('Input - companies list'!$A:$BG, 0, MATCH("Clusters 0",'Input - companies list'!$A$1:$BG$1, 0)),'Output - Cluster ranking'!B1613,INDEX('Input - companies list'!$A:$BG, 0, MATCH("Flow",'Input - companies list'!$A$1:$BG$1, 0)))</f>
        <v/>
      </c>
      <c r="G1613">
        <f>AVERAGEIF(INDEX('Input - companies list'!$A:$BG, 0, MATCH("Clusters 0",'Input - companies list'!$A$1:$BG$1, 0)),'Output - Cluster ranking'!B1613,INDEX('Input - companies list'!$A:$BG, 0, MATCH("Inter-Cluster Connectivity",'Input - companies list'!$A$1:$BG$1, 0)))</f>
        <v/>
      </c>
      <c r="H1613">
        <f>IFERROR(PERCENTRANK(C:C,C1613),0)</f>
        <v/>
      </c>
      <c r="I1613">
        <f>IFERROR(1 - PERCENTRANK(D:D,D1613),0)</f>
        <v/>
      </c>
      <c r="J1613">
        <f>IFERROR(PERCENTRANK(E:E,E1613),0)</f>
        <v/>
      </c>
      <c r="K1613">
        <f>IFERROR(1 - PERCENTRANK(F:F,F1613),0)</f>
        <v/>
      </c>
      <c r="L1613">
        <f>IFERROR(PERCENTRANK(G:G,G1613),0)</f>
        <v/>
      </c>
      <c r="M1613">
        <f>H1613*weightA+I1613*weightB+J1613*weightC+K1613*weightD+L1613*weightE</f>
        <v/>
      </c>
    </row>
    <row r="1614" spans="1:13">
      <c r="A1614">
        <f>RANK(M1614,M:M)</f>
        <v/>
      </c>
      <c r="C1614">
        <f>SUMIFS('Input - target event report'!H:H,'Input - target event report'!L:L,B1614,'Input - target event report'!D:D, "Private Investment")</f>
        <v/>
      </c>
      <c r="D1614">
        <f>IF(E1614&lt;2, "N/A", (MAXIFS('Input - target event report'!E:E,'Input - target event report'!L:L,B:B,'Input - target event report'!D:D,"Private Investment")-MINIFS('Input - target event report'!E:E,'Input - target event report'!L:L,B:B,'Input - target event report'!D:D,"Private Investment"))/(E1614-1))</f>
        <v/>
      </c>
      <c r="E1614">
        <f>COUNTIFS('Input - target event report'!L:L,B1614,'Input - target event report'!D:D, "Private Investment")</f>
        <v/>
      </c>
      <c r="F1614">
        <f>AVERAGEIF(INDEX('Input - companies list'!$A:$BG, 0, MATCH("Clusters 0",'Input - companies list'!$A$1:$BG$1, 0)),'Output - Cluster ranking'!B1614,INDEX('Input - companies list'!$A:$BG, 0, MATCH("Flow",'Input - companies list'!$A$1:$BG$1, 0)))</f>
        <v/>
      </c>
      <c r="G1614">
        <f>AVERAGEIF(INDEX('Input - companies list'!$A:$BG, 0, MATCH("Clusters 0",'Input - companies list'!$A$1:$BG$1, 0)),'Output - Cluster ranking'!B1614,INDEX('Input - companies list'!$A:$BG, 0, MATCH("Inter-Cluster Connectivity",'Input - companies list'!$A$1:$BG$1, 0)))</f>
        <v/>
      </c>
      <c r="H1614">
        <f>IFERROR(PERCENTRANK(C:C,C1614),0)</f>
        <v/>
      </c>
      <c r="I1614">
        <f>IFERROR(1 - PERCENTRANK(D:D,D1614),0)</f>
        <v/>
      </c>
      <c r="J1614">
        <f>IFERROR(PERCENTRANK(E:E,E1614),0)</f>
        <v/>
      </c>
      <c r="K1614">
        <f>IFERROR(1 - PERCENTRANK(F:F,F1614),0)</f>
        <v/>
      </c>
      <c r="L1614">
        <f>IFERROR(PERCENTRANK(G:G,G1614),0)</f>
        <v/>
      </c>
      <c r="M1614">
        <f>H1614*weightA+I1614*weightB+J1614*weightC+K1614*weightD+L1614*weightE</f>
        <v/>
      </c>
    </row>
    <row r="1615" spans="1:13">
      <c r="A1615">
        <f>RANK(M1615,M:M)</f>
        <v/>
      </c>
      <c r="C1615">
        <f>SUMIFS('Input - target event report'!H:H,'Input - target event report'!L:L,B1615,'Input - target event report'!D:D, "Private Investment")</f>
        <v/>
      </c>
      <c r="D1615">
        <f>IF(E1615&lt;2, "N/A", (MAXIFS('Input - target event report'!E:E,'Input - target event report'!L:L,B:B,'Input - target event report'!D:D,"Private Investment")-MINIFS('Input - target event report'!E:E,'Input - target event report'!L:L,B:B,'Input - target event report'!D:D,"Private Investment"))/(E1615-1))</f>
        <v/>
      </c>
      <c r="E1615">
        <f>COUNTIFS('Input - target event report'!L:L,B1615,'Input - target event report'!D:D, "Private Investment")</f>
        <v/>
      </c>
      <c r="F1615">
        <f>AVERAGEIF(INDEX('Input - companies list'!$A:$BG, 0, MATCH("Clusters 0",'Input - companies list'!$A$1:$BG$1, 0)),'Output - Cluster ranking'!B1615,INDEX('Input - companies list'!$A:$BG, 0, MATCH("Flow",'Input - companies list'!$A$1:$BG$1, 0)))</f>
        <v/>
      </c>
      <c r="G1615">
        <f>AVERAGEIF(INDEX('Input - companies list'!$A:$BG, 0, MATCH("Clusters 0",'Input - companies list'!$A$1:$BG$1, 0)),'Output - Cluster ranking'!B1615,INDEX('Input - companies list'!$A:$BG, 0, MATCH("Inter-Cluster Connectivity",'Input - companies list'!$A$1:$BG$1, 0)))</f>
        <v/>
      </c>
      <c r="H1615">
        <f>IFERROR(PERCENTRANK(C:C,C1615),0)</f>
        <v/>
      </c>
      <c r="I1615">
        <f>IFERROR(1 - PERCENTRANK(D:D,D1615),0)</f>
        <v/>
      </c>
      <c r="J1615">
        <f>IFERROR(PERCENTRANK(E:E,E1615),0)</f>
        <v/>
      </c>
      <c r="K1615">
        <f>IFERROR(1 - PERCENTRANK(F:F,F1615),0)</f>
        <v/>
      </c>
      <c r="L1615">
        <f>IFERROR(PERCENTRANK(G:G,G1615),0)</f>
        <v/>
      </c>
      <c r="M1615">
        <f>H1615*weightA+I1615*weightB+J1615*weightC+K1615*weightD+L1615*weightE</f>
        <v/>
      </c>
    </row>
    <row r="1616" spans="1:13">
      <c r="A1616">
        <f>RANK(M1616,M:M)</f>
        <v/>
      </c>
      <c r="C1616">
        <f>SUMIFS('Input - target event report'!H:H,'Input - target event report'!L:L,B1616,'Input - target event report'!D:D, "Private Investment")</f>
        <v/>
      </c>
      <c r="D1616">
        <f>IF(E1616&lt;2, "N/A", (MAXIFS('Input - target event report'!E:E,'Input - target event report'!L:L,B:B,'Input - target event report'!D:D,"Private Investment")-MINIFS('Input - target event report'!E:E,'Input - target event report'!L:L,B:B,'Input - target event report'!D:D,"Private Investment"))/(E1616-1))</f>
        <v/>
      </c>
      <c r="E1616">
        <f>COUNTIFS('Input - target event report'!L:L,B1616,'Input - target event report'!D:D, "Private Investment")</f>
        <v/>
      </c>
      <c r="F1616">
        <f>AVERAGEIF(INDEX('Input - companies list'!$A:$BG, 0, MATCH("Clusters 0",'Input - companies list'!$A$1:$BG$1, 0)),'Output - Cluster ranking'!B1616,INDEX('Input - companies list'!$A:$BG, 0, MATCH("Flow",'Input - companies list'!$A$1:$BG$1, 0)))</f>
        <v/>
      </c>
      <c r="G1616">
        <f>AVERAGEIF(INDEX('Input - companies list'!$A:$BG, 0, MATCH("Clusters 0",'Input - companies list'!$A$1:$BG$1, 0)),'Output - Cluster ranking'!B1616,INDEX('Input - companies list'!$A:$BG, 0, MATCH("Inter-Cluster Connectivity",'Input - companies list'!$A$1:$BG$1, 0)))</f>
        <v/>
      </c>
      <c r="H1616">
        <f>IFERROR(PERCENTRANK(C:C,C1616),0)</f>
        <v/>
      </c>
      <c r="I1616">
        <f>IFERROR(1 - PERCENTRANK(D:D,D1616),0)</f>
        <v/>
      </c>
      <c r="J1616">
        <f>IFERROR(PERCENTRANK(E:E,E1616),0)</f>
        <v/>
      </c>
      <c r="K1616">
        <f>IFERROR(1 - PERCENTRANK(F:F,F1616),0)</f>
        <v/>
      </c>
      <c r="L1616">
        <f>IFERROR(PERCENTRANK(G:G,G1616),0)</f>
        <v/>
      </c>
      <c r="M1616">
        <f>H1616*weightA+I1616*weightB+J1616*weightC+K1616*weightD+L1616*weightE</f>
        <v/>
      </c>
    </row>
    <row r="1617" spans="1:13">
      <c r="A1617">
        <f>RANK(M1617,M:M)</f>
        <v/>
      </c>
      <c r="C1617">
        <f>SUMIFS('Input - target event report'!H:H,'Input - target event report'!L:L,B1617,'Input - target event report'!D:D, "Private Investment")</f>
        <v/>
      </c>
      <c r="D1617">
        <f>IF(E1617&lt;2, "N/A", (MAXIFS('Input - target event report'!E:E,'Input - target event report'!L:L,B:B,'Input - target event report'!D:D,"Private Investment")-MINIFS('Input - target event report'!E:E,'Input - target event report'!L:L,B:B,'Input - target event report'!D:D,"Private Investment"))/(E1617-1))</f>
        <v/>
      </c>
      <c r="E1617">
        <f>COUNTIFS('Input - target event report'!L:L,B1617,'Input - target event report'!D:D, "Private Investment")</f>
        <v/>
      </c>
      <c r="F1617">
        <f>AVERAGEIF(INDEX('Input - companies list'!$A:$BG, 0, MATCH("Clusters 0",'Input - companies list'!$A$1:$BG$1, 0)),'Output - Cluster ranking'!B1617,INDEX('Input - companies list'!$A:$BG, 0, MATCH("Flow",'Input - companies list'!$A$1:$BG$1, 0)))</f>
        <v/>
      </c>
      <c r="G1617">
        <f>AVERAGEIF(INDEX('Input - companies list'!$A:$BG, 0, MATCH("Clusters 0",'Input - companies list'!$A$1:$BG$1, 0)),'Output - Cluster ranking'!B1617,INDEX('Input - companies list'!$A:$BG, 0, MATCH("Inter-Cluster Connectivity",'Input - companies list'!$A$1:$BG$1, 0)))</f>
        <v/>
      </c>
      <c r="H1617">
        <f>IFERROR(PERCENTRANK(C:C,C1617),0)</f>
        <v/>
      </c>
      <c r="I1617">
        <f>IFERROR(1 - PERCENTRANK(D:D,D1617),0)</f>
        <v/>
      </c>
      <c r="J1617">
        <f>IFERROR(PERCENTRANK(E:E,E1617),0)</f>
        <v/>
      </c>
      <c r="K1617">
        <f>IFERROR(1 - PERCENTRANK(F:F,F1617),0)</f>
        <v/>
      </c>
      <c r="L1617">
        <f>IFERROR(PERCENTRANK(G:G,G1617),0)</f>
        <v/>
      </c>
      <c r="M1617">
        <f>H1617*weightA+I1617*weightB+J1617*weightC+K1617*weightD+L1617*weightE</f>
        <v/>
      </c>
    </row>
    <row r="1618" spans="1:13">
      <c r="A1618">
        <f>RANK(M1618,M:M)</f>
        <v/>
      </c>
      <c r="C1618">
        <f>SUMIFS('Input - target event report'!H:H,'Input - target event report'!L:L,B1618,'Input - target event report'!D:D, "Private Investment")</f>
        <v/>
      </c>
      <c r="D1618">
        <f>IF(E1618&lt;2, "N/A", (MAXIFS('Input - target event report'!E:E,'Input - target event report'!L:L,B:B,'Input - target event report'!D:D,"Private Investment")-MINIFS('Input - target event report'!E:E,'Input - target event report'!L:L,B:B,'Input - target event report'!D:D,"Private Investment"))/(E1618-1))</f>
        <v/>
      </c>
      <c r="E1618">
        <f>COUNTIFS('Input - target event report'!L:L,B1618,'Input - target event report'!D:D, "Private Investment")</f>
        <v/>
      </c>
      <c r="F1618">
        <f>AVERAGEIF(INDEX('Input - companies list'!$A:$BG, 0, MATCH("Clusters 0",'Input - companies list'!$A$1:$BG$1, 0)),'Output - Cluster ranking'!B1618,INDEX('Input - companies list'!$A:$BG, 0, MATCH("Flow",'Input - companies list'!$A$1:$BG$1, 0)))</f>
        <v/>
      </c>
      <c r="G1618">
        <f>AVERAGEIF(INDEX('Input - companies list'!$A:$BG, 0, MATCH("Clusters 0",'Input - companies list'!$A$1:$BG$1, 0)),'Output - Cluster ranking'!B1618,INDEX('Input - companies list'!$A:$BG, 0, MATCH("Inter-Cluster Connectivity",'Input - companies list'!$A$1:$BG$1, 0)))</f>
        <v/>
      </c>
      <c r="H1618">
        <f>IFERROR(PERCENTRANK(C:C,C1618),0)</f>
        <v/>
      </c>
      <c r="I1618">
        <f>IFERROR(1 - PERCENTRANK(D:D,D1618),0)</f>
        <v/>
      </c>
      <c r="J1618">
        <f>IFERROR(PERCENTRANK(E:E,E1618),0)</f>
        <v/>
      </c>
      <c r="K1618">
        <f>IFERROR(1 - PERCENTRANK(F:F,F1618),0)</f>
        <v/>
      </c>
      <c r="L1618">
        <f>IFERROR(PERCENTRANK(G:G,G1618),0)</f>
        <v/>
      </c>
      <c r="M1618">
        <f>H1618*weightA+I1618*weightB+J1618*weightC+K1618*weightD+L1618*weightE</f>
        <v/>
      </c>
    </row>
    <row r="1619" spans="1:13">
      <c r="A1619">
        <f>RANK(M1619,M:M)</f>
        <v/>
      </c>
      <c r="C1619">
        <f>SUMIFS('Input - target event report'!H:H,'Input - target event report'!L:L,B1619,'Input - target event report'!D:D, "Private Investment")</f>
        <v/>
      </c>
      <c r="D1619">
        <f>IF(E1619&lt;2, "N/A", (MAXIFS('Input - target event report'!E:E,'Input - target event report'!L:L,B:B,'Input - target event report'!D:D,"Private Investment")-MINIFS('Input - target event report'!E:E,'Input - target event report'!L:L,B:B,'Input - target event report'!D:D,"Private Investment"))/(E1619-1))</f>
        <v/>
      </c>
      <c r="E1619">
        <f>COUNTIFS('Input - target event report'!L:L,B1619,'Input - target event report'!D:D, "Private Investment")</f>
        <v/>
      </c>
      <c r="F1619">
        <f>AVERAGEIF(INDEX('Input - companies list'!$A:$BG, 0, MATCH("Clusters 0",'Input - companies list'!$A$1:$BG$1, 0)),'Output - Cluster ranking'!B1619,INDEX('Input - companies list'!$A:$BG, 0, MATCH("Flow",'Input - companies list'!$A$1:$BG$1, 0)))</f>
        <v/>
      </c>
      <c r="G1619">
        <f>AVERAGEIF(INDEX('Input - companies list'!$A:$BG, 0, MATCH("Clusters 0",'Input - companies list'!$A$1:$BG$1, 0)),'Output - Cluster ranking'!B1619,INDEX('Input - companies list'!$A:$BG, 0, MATCH("Inter-Cluster Connectivity",'Input - companies list'!$A$1:$BG$1, 0)))</f>
        <v/>
      </c>
      <c r="H1619">
        <f>IFERROR(PERCENTRANK(C:C,C1619),0)</f>
        <v/>
      </c>
      <c r="I1619">
        <f>IFERROR(1 - PERCENTRANK(D:D,D1619),0)</f>
        <v/>
      </c>
      <c r="J1619">
        <f>IFERROR(PERCENTRANK(E:E,E1619),0)</f>
        <v/>
      </c>
      <c r="K1619">
        <f>IFERROR(1 - PERCENTRANK(F:F,F1619),0)</f>
        <v/>
      </c>
      <c r="L1619">
        <f>IFERROR(PERCENTRANK(G:G,G1619),0)</f>
        <v/>
      </c>
      <c r="M1619">
        <f>H1619*weightA+I1619*weightB+J1619*weightC+K1619*weightD+L1619*weightE</f>
        <v/>
      </c>
    </row>
    <row r="1620" spans="1:13">
      <c r="A1620">
        <f>RANK(M1620,M:M)</f>
        <v/>
      </c>
      <c r="C1620">
        <f>SUMIFS('Input - target event report'!H:H,'Input - target event report'!L:L,B1620,'Input - target event report'!D:D, "Private Investment")</f>
        <v/>
      </c>
      <c r="D1620">
        <f>IF(E1620&lt;2, "N/A", (MAXIFS('Input - target event report'!E:E,'Input - target event report'!L:L,B:B,'Input - target event report'!D:D,"Private Investment")-MINIFS('Input - target event report'!E:E,'Input - target event report'!L:L,B:B,'Input - target event report'!D:D,"Private Investment"))/(E1620-1))</f>
        <v/>
      </c>
      <c r="E1620">
        <f>COUNTIFS('Input - target event report'!L:L,B1620,'Input - target event report'!D:D, "Private Investment")</f>
        <v/>
      </c>
      <c r="F1620">
        <f>AVERAGEIF(INDEX('Input - companies list'!$A:$BG, 0, MATCH("Clusters 0",'Input - companies list'!$A$1:$BG$1, 0)),'Output - Cluster ranking'!B1620,INDEX('Input - companies list'!$A:$BG, 0, MATCH("Flow",'Input - companies list'!$A$1:$BG$1, 0)))</f>
        <v/>
      </c>
      <c r="G1620">
        <f>AVERAGEIF(INDEX('Input - companies list'!$A:$BG, 0, MATCH("Clusters 0",'Input - companies list'!$A$1:$BG$1, 0)),'Output - Cluster ranking'!B1620,INDEX('Input - companies list'!$A:$BG, 0, MATCH("Inter-Cluster Connectivity",'Input - companies list'!$A$1:$BG$1, 0)))</f>
        <v/>
      </c>
      <c r="H1620">
        <f>IFERROR(PERCENTRANK(C:C,C1620),0)</f>
        <v/>
      </c>
      <c r="I1620">
        <f>IFERROR(1 - PERCENTRANK(D:D,D1620),0)</f>
        <v/>
      </c>
      <c r="J1620">
        <f>IFERROR(PERCENTRANK(E:E,E1620),0)</f>
        <v/>
      </c>
      <c r="K1620">
        <f>IFERROR(1 - PERCENTRANK(F:F,F1620),0)</f>
        <v/>
      </c>
      <c r="L1620">
        <f>IFERROR(PERCENTRANK(G:G,G1620),0)</f>
        <v/>
      </c>
      <c r="M1620">
        <f>H1620*weightA+I1620*weightB+J1620*weightC+K1620*weightD+L1620*weightE</f>
        <v/>
      </c>
    </row>
    <row r="1621" spans="1:13">
      <c r="A1621">
        <f>RANK(M1621,M:M)</f>
        <v/>
      </c>
      <c r="C1621">
        <f>SUMIFS('Input - target event report'!H:H,'Input - target event report'!L:L,B1621,'Input - target event report'!D:D, "Private Investment")</f>
        <v/>
      </c>
      <c r="D1621">
        <f>IF(E1621&lt;2, "N/A", (MAXIFS('Input - target event report'!E:E,'Input - target event report'!L:L,B:B,'Input - target event report'!D:D,"Private Investment")-MINIFS('Input - target event report'!E:E,'Input - target event report'!L:L,B:B,'Input - target event report'!D:D,"Private Investment"))/(E1621-1))</f>
        <v/>
      </c>
      <c r="E1621">
        <f>COUNTIFS('Input - target event report'!L:L,B1621,'Input - target event report'!D:D, "Private Investment")</f>
        <v/>
      </c>
      <c r="F1621">
        <f>AVERAGEIF(INDEX('Input - companies list'!$A:$BG, 0, MATCH("Clusters 0",'Input - companies list'!$A$1:$BG$1, 0)),'Output - Cluster ranking'!B1621,INDEX('Input - companies list'!$A:$BG, 0, MATCH("Flow",'Input - companies list'!$A$1:$BG$1, 0)))</f>
        <v/>
      </c>
      <c r="G1621">
        <f>AVERAGEIF(INDEX('Input - companies list'!$A:$BG, 0, MATCH("Clusters 0",'Input - companies list'!$A$1:$BG$1, 0)),'Output - Cluster ranking'!B1621,INDEX('Input - companies list'!$A:$BG, 0, MATCH("Inter-Cluster Connectivity",'Input - companies list'!$A$1:$BG$1, 0)))</f>
        <v/>
      </c>
      <c r="H1621">
        <f>IFERROR(PERCENTRANK(C:C,C1621),0)</f>
        <v/>
      </c>
      <c r="I1621">
        <f>IFERROR(1 - PERCENTRANK(D:D,D1621),0)</f>
        <v/>
      </c>
      <c r="J1621">
        <f>IFERROR(PERCENTRANK(E:E,E1621),0)</f>
        <v/>
      </c>
      <c r="K1621">
        <f>IFERROR(1 - PERCENTRANK(F:F,F1621),0)</f>
        <v/>
      </c>
      <c r="L1621">
        <f>IFERROR(PERCENTRANK(G:G,G1621),0)</f>
        <v/>
      </c>
      <c r="M1621">
        <f>H1621*weightA+I1621*weightB+J1621*weightC+K1621*weightD+L1621*weightE</f>
        <v/>
      </c>
    </row>
    <row r="1622" spans="1:13">
      <c r="A1622">
        <f>RANK(M1622,M:M)</f>
        <v/>
      </c>
      <c r="C1622">
        <f>SUMIFS('Input - target event report'!H:H,'Input - target event report'!L:L,B1622,'Input - target event report'!D:D, "Private Investment")</f>
        <v/>
      </c>
      <c r="D1622">
        <f>IF(E1622&lt;2, "N/A", (MAXIFS('Input - target event report'!E:E,'Input - target event report'!L:L,B:B,'Input - target event report'!D:D,"Private Investment")-MINIFS('Input - target event report'!E:E,'Input - target event report'!L:L,B:B,'Input - target event report'!D:D,"Private Investment"))/(E1622-1))</f>
        <v/>
      </c>
      <c r="E1622">
        <f>COUNTIFS('Input - target event report'!L:L,B1622,'Input - target event report'!D:D, "Private Investment")</f>
        <v/>
      </c>
      <c r="F1622">
        <f>AVERAGEIF(INDEX('Input - companies list'!$A:$BG, 0, MATCH("Clusters 0",'Input - companies list'!$A$1:$BG$1, 0)),'Output - Cluster ranking'!B1622,INDEX('Input - companies list'!$A:$BG, 0, MATCH("Flow",'Input - companies list'!$A$1:$BG$1, 0)))</f>
        <v/>
      </c>
      <c r="G1622">
        <f>AVERAGEIF(INDEX('Input - companies list'!$A:$BG, 0, MATCH("Clusters 0",'Input - companies list'!$A$1:$BG$1, 0)),'Output - Cluster ranking'!B1622,INDEX('Input - companies list'!$A:$BG, 0, MATCH("Inter-Cluster Connectivity",'Input - companies list'!$A$1:$BG$1, 0)))</f>
        <v/>
      </c>
      <c r="H1622">
        <f>IFERROR(PERCENTRANK(C:C,C1622),0)</f>
        <v/>
      </c>
      <c r="I1622">
        <f>IFERROR(1 - PERCENTRANK(D:D,D1622),0)</f>
        <v/>
      </c>
      <c r="J1622">
        <f>IFERROR(PERCENTRANK(E:E,E1622),0)</f>
        <v/>
      </c>
      <c r="K1622">
        <f>IFERROR(1 - PERCENTRANK(F:F,F1622),0)</f>
        <v/>
      </c>
      <c r="L1622">
        <f>IFERROR(PERCENTRANK(G:G,G1622),0)</f>
        <v/>
      </c>
      <c r="M1622">
        <f>H1622*weightA+I1622*weightB+J1622*weightC+K1622*weightD+L1622*weightE</f>
        <v/>
      </c>
    </row>
    <row r="1623" spans="1:13">
      <c r="A1623">
        <f>RANK(M1623,M:M)</f>
        <v/>
      </c>
      <c r="C1623">
        <f>SUMIFS('Input - target event report'!H:H,'Input - target event report'!L:L,B1623,'Input - target event report'!D:D, "Private Investment")</f>
        <v/>
      </c>
      <c r="D1623">
        <f>IF(E1623&lt;2, "N/A", (MAXIFS('Input - target event report'!E:E,'Input - target event report'!L:L,B:B,'Input - target event report'!D:D,"Private Investment")-MINIFS('Input - target event report'!E:E,'Input - target event report'!L:L,B:B,'Input - target event report'!D:D,"Private Investment"))/(E1623-1))</f>
        <v/>
      </c>
      <c r="E1623">
        <f>COUNTIFS('Input - target event report'!L:L,B1623,'Input - target event report'!D:D, "Private Investment")</f>
        <v/>
      </c>
      <c r="F1623">
        <f>AVERAGEIF(INDEX('Input - companies list'!$A:$BG, 0, MATCH("Clusters 0",'Input - companies list'!$A$1:$BG$1, 0)),'Output - Cluster ranking'!B1623,INDEX('Input - companies list'!$A:$BG, 0, MATCH("Flow",'Input - companies list'!$A$1:$BG$1, 0)))</f>
        <v/>
      </c>
      <c r="G1623">
        <f>AVERAGEIF(INDEX('Input - companies list'!$A:$BG, 0, MATCH("Clusters 0",'Input - companies list'!$A$1:$BG$1, 0)),'Output - Cluster ranking'!B1623,INDEX('Input - companies list'!$A:$BG, 0, MATCH("Inter-Cluster Connectivity",'Input - companies list'!$A$1:$BG$1, 0)))</f>
        <v/>
      </c>
      <c r="H1623">
        <f>IFERROR(PERCENTRANK(C:C,C1623),0)</f>
        <v/>
      </c>
      <c r="I1623">
        <f>IFERROR(1 - PERCENTRANK(D:D,D1623),0)</f>
        <v/>
      </c>
      <c r="J1623">
        <f>IFERROR(PERCENTRANK(E:E,E1623),0)</f>
        <v/>
      </c>
      <c r="K1623">
        <f>IFERROR(1 - PERCENTRANK(F:F,F1623),0)</f>
        <v/>
      </c>
      <c r="L1623">
        <f>IFERROR(PERCENTRANK(G:G,G1623),0)</f>
        <v/>
      </c>
      <c r="M1623">
        <f>H1623*weightA+I1623*weightB+J1623*weightC+K1623*weightD+L1623*weightE</f>
        <v/>
      </c>
    </row>
    <row r="1624" spans="1:13">
      <c r="A1624">
        <f>RANK(M1624,M:M)</f>
        <v/>
      </c>
      <c r="C1624">
        <f>SUMIFS('Input - target event report'!H:H,'Input - target event report'!L:L,B1624,'Input - target event report'!D:D, "Private Investment")</f>
        <v/>
      </c>
      <c r="D1624">
        <f>IF(E1624&lt;2, "N/A", (MAXIFS('Input - target event report'!E:E,'Input - target event report'!L:L,B:B,'Input - target event report'!D:D,"Private Investment")-MINIFS('Input - target event report'!E:E,'Input - target event report'!L:L,B:B,'Input - target event report'!D:D,"Private Investment"))/(E1624-1))</f>
        <v/>
      </c>
      <c r="E1624">
        <f>COUNTIFS('Input - target event report'!L:L,B1624,'Input - target event report'!D:D, "Private Investment")</f>
        <v/>
      </c>
      <c r="F1624">
        <f>AVERAGEIF(INDEX('Input - companies list'!$A:$BG, 0, MATCH("Clusters 0",'Input - companies list'!$A$1:$BG$1, 0)),'Output - Cluster ranking'!B1624,INDEX('Input - companies list'!$A:$BG, 0, MATCH("Flow",'Input - companies list'!$A$1:$BG$1, 0)))</f>
        <v/>
      </c>
      <c r="G1624">
        <f>AVERAGEIF(INDEX('Input - companies list'!$A:$BG, 0, MATCH("Clusters 0",'Input - companies list'!$A$1:$BG$1, 0)),'Output - Cluster ranking'!B1624,INDEX('Input - companies list'!$A:$BG, 0, MATCH("Inter-Cluster Connectivity",'Input - companies list'!$A$1:$BG$1, 0)))</f>
        <v/>
      </c>
      <c r="H1624">
        <f>IFERROR(PERCENTRANK(C:C,C1624),0)</f>
        <v/>
      </c>
      <c r="I1624">
        <f>IFERROR(1 - PERCENTRANK(D:D,D1624),0)</f>
        <v/>
      </c>
      <c r="J1624">
        <f>IFERROR(PERCENTRANK(E:E,E1624),0)</f>
        <v/>
      </c>
      <c r="K1624">
        <f>IFERROR(1 - PERCENTRANK(F:F,F1624),0)</f>
        <v/>
      </c>
      <c r="L1624">
        <f>IFERROR(PERCENTRANK(G:G,G1624),0)</f>
        <v/>
      </c>
      <c r="M1624">
        <f>H1624*weightA+I1624*weightB+J1624*weightC+K1624*weightD+L1624*weightE</f>
        <v/>
      </c>
    </row>
    <row r="1625" spans="1:13">
      <c r="A1625">
        <f>RANK(M1625,M:M)</f>
        <v/>
      </c>
      <c r="C1625">
        <f>SUMIFS('Input - target event report'!H:H,'Input - target event report'!L:L,B1625,'Input - target event report'!D:D, "Private Investment")</f>
        <v/>
      </c>
      <c r="D1625">
        <f>IF(E1625&lt;2, "N/A", (MAXIFS('Input - target event report'!E:E,'Input - target event report'!L:L,B:B,'Input - target event report'!D:D,"Private Investment")-MINIFS('Input - target event report'!E:E,'Input - target event report'!L:L,B:B,'Input - target event report'!D:D,"Private Investment"))/(E1625-1))</f>
        <v/>
      </c>
      <c r="E1625">
        <f>COUNTIFS('Input - target event report'!L:L,B1625,'Input - target event report'!D:D, "Private Investment")</f>
        <v/>
      </c>
      <c r="F1625">
        <f>AVERAGEIF(INDEX('Input - companies list'!$A:$BG, 0, MATCH("Clusters 0",'Input - companies list'!$A$1:$BG$1, 0)),'Output - Cluster ranking'!B1625,INDEX('Input - companies list'!$A:$BG, 0, MATCH("Flow",'Input - companies list'!$A$1:$BG$1, 0)))</f>
        <v/>
      </c>
      <c r="G1625">
        <f>AVERAGEIF(INDEX('Input - companies list'!$A:$BG, 0, MATCH("Clusters 0",'Input - companies list'!$A$1:$BG$1, 0)),'Output - Cluster ranking'!B1625,INDEX('Input - companies list'!$A:$BG, 0, MATCH("Inter-Cluster Connectivity",'Input - companies list'!$A$1:$BG$1, 0)))</f>
        <v/>
      </c>
      <c r="H1625">
        <f>IFERROR(PERCENTRANK(C:C,C1625),0)</f>
        <v/>
      </c>
      <c r="I1625">
        <f>IFERROR(1 - PERCENTRANK(D:D,D1625),0)</f>
        <v/>
      </c>
      <c r="J1625">
        <f>IFERROR(PERCENTRANK(E:E,E1625),0)</f>
        <v/>
      </c>
      <c r="K1625">
        <f>IFERROR(1 - PERCENTRANK(F:F,F1625),0)</f>
        <v/>
      </c>
      <c r="L1625">
        <f>IFERROR(PERCENTRANK(G:G,G1625),0)</f>
        <v/>
      </c>
      <c r="M1625">
        <f>H1625*weightA+I1625*weightB+J1625*weightC+K1625*weightD+L1625*weightE</f>
        <v/>
      </c>
    </row>
    <row r="1626" spans="1:13">
      <c r="A1626">
        <f>RANK(M1626,M:M)</f>
        <v/>
      </c>
      <c r="C1626">
        <f>SUMIFS('Input - target event report'!H:H,'Input - target event report'!L:L,B1626,'Input - target event report'!D:D, "Private Investment")</f>
        <v/>
      </c>
      <c r="D1626">
        <f>IF(E1626&lt;2, "N/A", (MAXIFS('Input - target event report'!E:E,'Input - target event report'!L:L,B:B,'Input - target event report'!D:D,"Private Investment")-MINIFS('Input - target event report'!E:E,'Input - target event report'!L:L,B:B,'Input - target event report'!D:D,"Private Investment"))/(E1626-1))</f>
        <v/>
      </c>
      <c r="E1626">
        <f>COUNTIFS('Input - target event report'!L:L,B1626,'Input - target event report'!D:D, "Private Investment")</f>
        <v/>
      </c>
      <c r="F1626">
        <f>AVERAGEIF(INDEX('Input - companies list'!$A:$BG, 0, MATCH("Clusters 0",'Input - companies list'!$A$1:$BG$1, 0)),'Output - Cluster ranking'!B1626,INDEX('Input - companies list'!$A:$BG, 0, MATCH("Flow",'Input - companies list'!$A$1:$BG$1, 0)))</f>
        <v/>
      </c>
      <c r="G1626">
        <f>AVERAGEIF(INDEX('Input - companies list'!$A:$BG, 0, MATCH("Clusters 0",'Input - companies list'!$A$1:$BG$1, 0)),'Output - Cluster ranking'!B1626,INDEX('Input - companies list'!$A:$BG, 0, MATCH("Inter-Cluster Connectivity",'Input - companies list'!$A$1:$BG$1, 0)))</f>
        <v/>
      </c>
      <c r="H1626">
        <f>IFERROR(PERCENTRANK(C:C,C1626),0)</f>
        <v/>
      </c>
      <c r="I1626">
        <f>IFERROR(1 - PERCENTRANK(D:D,D1626),0)</f>
        <v/>
      </c>
      <c r="J1626">
        <f>IFERROR(PERCENTRANK(E:E,E1626),0)</f>
        <v/>
      </c>
      <c r="K1626">
        <f>IFERROR(1 - PERCENTRANK(F:F,F1626),0)</f>
        <v/>
      </c>
      <c r="L1626">
        <f>IFERROR(PERCENTRANK(G:G,G1626),0)</f>
        <v/>
      </c>
      <c r="M1626">
        <f>H1626*weightA+I1626*weightB+J1626*weightC+K1626*weightD+L1626*weightE</f>
        <v/>
      </c>
    </row>
    <row r="1627" spans="1:13">
      <c r="A1627">
        <f>RANK(M1627,M:M)</f>
        <v/>
      </c>
      <c r="C1627">
        <f>SUMIFS('Input - target event report'!H:H,'Input - target event report'!L:L,B1627,'Input - target event report'!D:D, "Private Investment")</f>
        <v/>
      </c>
      <c r="D1627">
        <f>IF(E1627&lt;2, "N/A", (MAXIFS('Input - target event report'!E:E,'Input - target event report'!L:L,B:B,'Input - target event report'!D:D,"Private Investment")-MINIFS('Input - target event report'!E:E,'Input - target event report'!L:L,B:B,'Input - target event report'!D:D,"Private Investment"))/(E1627-1))</f>
        <v/>
      </c>
      <c r="E1627">
        <f>COUNTIFS('Input - target event report'!L:L,B1627,'Input - target event report'!D:D, "Private Investment")</f>
        <v/>
      </c>
      <c r="F1627">
        <f>AVERAGEIF(INDEX('Input - companies list'!$A:$BG, 0, MATCH("Clusters 0",'Input - companies list'!$A$1:$BG$1, 0)),'Output - Cluster ranking'!B1627,INDEX('Input - companies list'!$A:$BG, 0, MATCH("Flow",'Input - companies list'!$A$1:$BG$1, 0)))</f>
        <v/>
      </c>
      <c r="G1627">
        <f>AVERAGEIF(INDEX('Input - companies list'!$A:$BG, 0, MATCH("Clusters 0",'Input - companies list'!$A$1:$BG$1, 0)),'Output - Cluster ranking'!B1627,INDEX('Input - companies list'!$A:$BG, 0, MATCH("Inter-Cluster Connectivity",'Input - companies list'!$A$1:$BG$1, 0)))</f>
        <v/>
      </c>
      <c r="H1627">
        <f>IFERROR(PERCENTRANK(C:C,C1627),0)</f>
        <v/>
      </c>
      <c r="I1627">
        <f>IFERROR(1 - PERCENTRANK(D:D,D1627),0)</f>
        <v/>
      </c>
      <c r="J1627">
        <f>IFERROR(PERCENTRANK(E:E,E1627),0)</f>
        <v/>
      </c>
      <c r="K1627">
        <f>IFERROR(1 - PERCENTRANK(F:F,F1627),0)</f>
        <v/>
      </c>
      <c r="L1627">
        <f>IFERROR(PERCENTRANK(G:G,G1627),0)</f>
        <v/>
      </c>
      <c r="M1627">
        <f>H1627*weightA+I1627*weightB+J1627*weightC+K1627*weightD+L1627*weightE</f>
        <v/>
      </c>
    </row>
    <row r="1628" spans="1:13">
      <c r="A1628">
        <f>RANK(M1628,M:M)</f>
        <v/>
      </c>
      <c r="C1628">
        <f>SUMIFS('Input - target event report'!H:H,'Input - target event report'!L:L,B1628,'Input - target event report'!D:D, "Private Investment")</f>
        <v/>
      </c>
      <c r="D1628">
        <f>IF(E1628&lt;2, "N/A", (MAXIFS('Input - target event report'!E:E,'Input - target event report'!L:L,B:B,'Input - target event report'!D:D,"Private Investment")-MINIFS('Input - target event report'!E:E,'Input - target event report'!L:L,B:B,'Input - target event report'!D:D,"Private Investment"))/(E1628-1))</f>
        <v/>
      </c>
      <c r="E1628">
        <f>COUNTIFS('Input - target event report'!L:L,B1628,'Input - target event report'!D:D, "Private Investment")</f>
        <v/>
      </c>
      <c r="F1628">
        <f>AVERAGEIF(INDEX('Input - companies list'!$A:$BG, 0, MATCH("Clusters 0",'Input - companies list'!$A$1:$BG$1, 0)),'Output - Cluster ranking'!B1628,INDEX('Input - companies list'!$A:$BG, 0, MATCH("Flow",'Input - companies list'!$A$1:$BG$1, 0)))</f>
        <v/>
      </c>
      <c r="G1628">
        <f>AVERAGEIF(INDEX('Input - companies list'!$A:$BG, 0, MATCH("Clusters 0",'Input - companies list'!$A$1:$BG$1, 0)),'Output - Cluster ranking'!B1628,INDEX('Input - companies list'!$A:$BG, 0, MATCH("Inter-Cluster Connectivity",'Input - companies list'!$A$1:$BG$1, 0)))</f>
        <v/>
      </c>
      <c r="H1628">
        <f>IFERROR(PERCENTRANK(C:C,C1628),0)</f>
        <v/>
      </c>
      <c r="I1628">
        <f>IFERROR(1 - PERCENTRANK(D:D,D1628),0)</f>
        <v/>
      </c>
      <c r="J1628">
        <f>IFERROR(PERCENTRANK(E:E,E1628),0)</f>
        <v/>
      </c>
      <c r="K1628">
        <f>IFERROR(1 - PERCENTRANK(F:F,F1628),0)</f>
        <v/>
      </c>
      <c r="L1628">
        <f>IFERROR(PERCENTRANK(G:G,G1628),0)</f>
        <v/>
      </c>
      <c r="M1628">
        <f>H1628*weightA+I1628*weightB+J1628*weightC+K1628*weightD+L1628*weightE</f>
        <v/>
      </c>
    </row>
    <row r="1629" spans="1:13">
      <c r="A1629">
        <f>RANK(M1629,M:M)</f>
        <v/>
      </c>
      <c r="C1629">
        <f>SUMIFS('Input - target event report'!H:H,'Input - target event report'!L:L,B1629,'Input - target event report'!D:D, "Private Investment")</f>
        <v/>
      </c>
      <c r="D1629">
        <f>IF(E1629&lt;2, "N/A", (MAXIFS('Input - target event report'!E:E,'Input - target event report'!L:L,B:B,'Input - target event report'!D:D,"Private Investment")-MINIFS('Input - target event report'!E:E,'Input - target event report'!L:L,B:B,'Input - target event report'!D:D,"Private Investment"))/(E1629-1))</f>
        <v/>
      </c>
      <c r="E1629">
        <f>COUNTIFS('Input - target event report'!L:L,B1629,'Input - target event report'!D:D, "Private Investment")</f>
        <v/>
      </c>
      <c r="F1629">
        <f>AVERAGEIF(INDEX('Input - companies list'!$A:$BG, 0, MATCH("Clusters 0",'Input - companies list'!$A$1:$BG$1, 0)),'Output - Cluster ranking'!B1629,INDEX('Input - companies list'!$A:$BG, 0, MATCH("Flow",'Input - companies list'!$A$1:$BG$1, 0)))</f>
        <v/>
      </c>
      <c r="G1629">
        <f>AVERAGEIF(INDEX('Input - companies list'!$A:$BG, 0, MATCH("Clusters 0",'Input - companies list'!$A$1:$BG$1, 0)),'Output - Cluster ranking'!B1629,INDEX('Input - companies list'!$A:$BG, 0, MATCH("Inter-Cluster Connectivity",'Input - companies list'!$A$1:$BG$1, 0)))</f>
        <v/>
      </c>
      <c r="H1629">
        <f>IFERROR(PERCENTRANK(C:C,C1629),0)</f>
        <v/>
      </c>
      <c r="I1629">
        <f>IFERROR(1 - PERCENTRANK(D:D,D1629),0)</f>
        <v/>
      </c>
      <c r="J1629">
        <f>IFERROR(PERCENTRANK(E:E,E1629),0)</f>
        <v/>
      </c>
      <c r="K1629">
        <f>IFERROR(1 - PERCENTRANK(F:F,F1629),0)</f>
        <v/>
      </c>
      <c r="L1629">
        <f>IFERROR(PERCENTRANK(G:G,G1629),0)</f>
        <v/>
      </c>
      <c r="M1629">
        <f>H1629*weightA+I1629*weightB+J1629*weightC+K1629*weightD+L1629*weightE</f>
        <v/>
      </c>
    </row>
    <row r="1630" spans="1:13">
      <c r="A1630">
        <f>RANK(M1630,M:M)</f>
        <v/>
      </c>
      <c r="C1630">
        <f>SUMIFS('Input - target event report'!H:H,'Input - target event report'!L:L,B1630,'Input - target event report'!D:D, "Private Investment")</f>
        <v/>
      </c>
      <c r="D1630">
        <f>IF(E1630&lt;2, "N/A", (MAXIFS('Input - target event report'!E:E,'Input - target event report'!L:L,B:B,'Input - target event report'!D:D,"Private Investment")-MINIFS('Input - target event report'!E:E,'Input - target event report'!L:L,B:B,'Input - target event report'!D:D,"Private Investment"))/(E1630-1))</f>
        <v/>
      </c>
      <c r="E1630">
        <f>COUNTIFS('Input - target event report'!L:L,B1630,'Input - target event report'!D:D, "Private Investment")</f>
        <v/>
      </c>
      <c r="F1630">
        <f>AVERAGEIF(INDEX('Input - companies list'!$A:$BG, 0, MATCH("Clusters 0",'Input - companies list'!$A$1:$BG$1, 0)),'Output - Cluster ranking'!B1630,INDEX('Input - companies list'!$A:$BG, 0, MATCH("Flow",'Input - companies list'!$A$1:$BG$1, 0)))</f>
        <v/>
      </c>
      <c r="G1630">
        <f>AVERAGEIF(INDEX('Input - companies list'!$A:$BG, 0, MATCH("Clusters 0",'Input - companies list'!$A$1:$BG$1, 0)),'Output - Cluster ranking'!B1630,INDEX('Input - companies list'!$A:$BG, 0, MATCH("Inter-Cluster Connectivity",'Input - companies list'!$A$1:$BG$1, 0)))</f>
        <v/>
      </c>
      <c r="H1630">
        <f>IFERROR(PERCENTRANK(C:C,C1630),0)</f>
        <v/>
      </c>
      <c r="I1630">
        <f>IFERROR(1 - PERCENTRANK(D:D,D1630),0)</f>
        <v/>
      </c>
      <c r="J1630">
        <f>IFERROR(PERCENTRANK(E:E,E1630),0)</f>
        <v/>
      </c>
      <c r="K1630">
        <f>IFERROR(1 - PERCENTRANK(F:F,F1630),0)</f>
        <v/>
      </c>
      <c r="L1630">
        <f>IFERROR(PERCENTRANK(G:G,G1630),0)</f>
        <v/>
      </c>
      <c r="M1630">
        <f>H1630*weightA+I1630*weightB+J1630*weightC+K1630*weightD+L1630*weightE</f>
        <v/>
      </c>
    </row>
    <row r="1631" spans="1:13">
      <c r="A1631">
        <f>RANK(M1631,M:M)</f>
        <v/>
      </c>
      <c r="C1631">
        <f>SUMIFS('Input - target event report'!H:H,'Input - target event report'!L:L,B1631,'Input - target event report'!D:D, "Private Investment")</f>
        <v/>
      </c>
      <c r="D1631">
        <f>IF(E1631&lt;2, "N/A", (MAXIFS('Input - target event report'!E:E,'Input - target event report'!L:L,B:B,'Input - target event report'!D:D,"Private Investment")-MINIFS('Input - target event report'!E:E,'Input - target event report'!L:L,B:B,'Input - target event report'!D:D,"Private Investment"))/(E1631-1))</f>
        <v/>
      </c>
      <c r="E1631">
        <f>COUNTIFS('Input - target event report'!L:L,B1631,'Input - target event report'!D:D, "Private Investment")</f>
        <v/>
      </c>
      <c r="F1631">
        <f>AVERAGEIF(INDEX('Input - companies list'!$A:$BG, 0, MATCH("Clusters 0",'Input - companies list'!$A$1:$BG$1, 0)),'Output - Cluster ranking'!B1631,INDEX('Input - companies list'!$A:$BG, 0, MATCH("Flow",'Input - companies list'!$A$1:$BG$1, 0)))</f>
        <v/>
      </c>
      <c r="G1631">
        <f>AVERAGEIF(INDEX('Input - companies list'!$A:$BG, 0, MATCH("Clusters 0",'Input - companies list'!$A$1:$BG$1, 0)),'Output - Cluster ranking'!B1631,INDEX('Input - companies list'!$A:$BG, 0, MATCH("Inter-Cluster Connectivity",'Input - companies list'!$A$1:$BG$1, 0)))</f>
        <v/>
      </c>
      <c r="H1631">
        <f>IFERROR(PERCENTRANK(C:C,C1631),0)</f>
        <v/>
      </c>
      <c r="I1631">
        <f>IFERROR(1 - PERCENTRANK(D:D,D1631),0)</f>
        <v/>
      </c>
      <c r="J1631">
        <f>IFERROR(PERCENTRANK(E:E,E1631),0)</f>
        <v/>
      </c>
      <c r="K1631">
        <f>IFERROR(1 - PERCENTRANK(F:F,F1631),0)</f>
        <v/>
      </c>
      <c r="L1631">
        <f>IFERROR(PERCENTRANK(G:G,G1631),0)</f>
        <v/>
      </c>
      <c r="M1631">
        <f>H1631*weightA+I1631*weightB+J1631*weightC+K1631*weightD+L1631*weightE</f>
        <v/>
      </c>
    </row>
    <row r="1632" spans="1:13">
      <c r="A1632">
        <f>RANK(M1632,M:M)</f>
        <v/>
      </c>
      <c r="C1632">
        <f>SUMIFS('Input - target event report'!H:H,'Input - target event report'!L:L,B1632,'Input - target event report'!D:D, "Private Investment")</f>
        <v/>
      </c>
      <c r="D1632">
        <f>IF(E1632&lt;2, "N/A", (MAXIFS('Input - target event report'!E:E,'Input - target event report'!L:L,B:B,'Input - target event report'!D:D,"Private Investment")-MINIFS('Input - target event report'!E:E,'Input - target event report'!L:L,B:B,'Input - target event report'!D:D,"Private Investment"))/(E1632-1))</f>
        <v/>
      </c>
      <c r="E1632">
        <f>COUNTIFS('Input - target event report'!L:L,B1632,'Input - target event report'!D:D, "Private Investment")</f>
        <v/>
      </c>
      <c r="F1632">
        <f>AVERAGEIF(INDEX('Input - companies list'!$A:$BG, 0, MATCH("Clusters 0",'Input - companies list'!$A$1:$BG$1, 0)),'Output - Cluster ranking'!B1632,INDEX('Input - companies list'!$A:$BG, 0, MATCH("Flow",'Input - companies list'!$A$1:$BG$1, 0)))</f>
        <v/>
      </c>
      <c r="G1632">
        <f>AVERAGEIF(INDEX('Input - companies list'!$A:$BG, 0, MATCH("Clusters 0",'Input - companies list'!$A$1:$BG$1, 0)),'Output - Cluster ranking'!B1632,INDEX('Input - companies list'!$A:$BG, 0, MATCH("Inter-Cluster Connectivity",'Input - companies list'!$A$1:$BG$1, 0)))</f>
        <v/>
      </c>
      <c r="H1632">
        <f>IFERROR(PERCENTRANK(C:C,C1632),0)</f>
        <v/>
      </c>
      <c r="I1632">
        <f>IFERROR(1 - PERCENTRANK(D:D,D1632),0)</f>
        <v/>
      </c>
      <c r="J1632">
        <f>IFERROR(PERCENTRANK(E:E,E1632),0)</f>
        <v/>
      </c>
      <c r="K1632">
        <f>IFERROR(1 - PERCENTRANK(F:F,F1632),0)</f>
        <v/>
      </c>
      <c r="L1632">
        <f>IFERROR(PERCENTRANK(G:G,G1632),0)</f>
        <v/>
      </c>
      <c r="M1632">
        <f>H1632*weightA+I1632*weightB+J1632*weightC+K1632*weightD+L1632*weightE</f>
        <v/>
      </c>
    </row>
    <row r="1633" spans="1:13">
      <c r="A1633">
        <f>RANK(M1633,M:M)</f>
        <v/>
      </c>
      <c r="C1633">
        <f>SUMIFS('Input - target event report'!H:H,'Input - target event report'!L:L,B1633,'Input - target event report'!D:D, "Private Investment")</f>
        <v/>
      </c>
      <c r="D1633">
        <f>IF(E1633&lt;2, "N/A", (MAXIFS('Input - target event report'!E:E,'Input - target event report'!L:L,B:B,'Input - target event report'!D:D,"Private Investment")-MINIFS('Input - target event report'!E:E,'Input - target event report'!L:L,B:B,'Input - target event report'!D:D,"Private Investment"))/(E1633-1))</f>
        <v/>
      </c>
      <c r="E1633">
        <f>COUNTIFS('Input - target event report'!L:L,B1633,'Input - target event report'!D:D, "Private Investment")</f>
        <v/>
      </c>
      <c r="F1633">
        <f>AVERAGEIF(INDEX('Input - companies list'!$A:$BG, 0, MATCH("Clusters 0",'Input - companies list'!$A$1:$BG$1, 0)),'Output - Cluster ranking'!B1633,INDEX('Input - companies list'!$A:$BG, 0, MATCH("Flow",'Input - companies list'!$A$1:$BG$1, 0)))</f>
        <v/>
      </c>
      <c r="G1633">
        <f>AVERAGEIF(INDEX('Input - companies list'!$A:$BG, 0, MATCH("Clusters 0",'Input - companies list'!$A$1:$BG$1, 0)),'Output - Cluster ranking'!B1633,INDEX('Input - companies list'!$A:$BG, 0, MATCH("Inter-Cluster Connectivity",'Input - companies list'!$A$1:$BG$1, 0)))</f>
        <v/>
      </c>
      <c r="H1633">
        <f>IFERROR(PERCENTRANK(C:C,C1633),0)</f>
        <v/>
      </c>
      <c r="I1633">
        <f>IFERROR(1 - PERCENTRANK(D:D,D1633),0)</f>
        <v/>
      </c>
      <c r="J1633">
        <f>IFERROR(PERCENTRANK(E:E,E1633),0)</f>
        <v/>
      </c>
      <c r="K1633">
        <f>IFERROR(1 - PERCENTRANK(F:F,F1633),0)</f>
        <v/>
      </c>
      <c r="L1633">
        <f>IFERROR(PERCENTRANK(G:G,G1633),0)</f>
        <v/>
      </c>
      <c r="M1633">
        <f>H1633*weightA+I1633*weightB+J1633*weightC+K1633*weightD+L1633*weightE</f>
        <v/>
      </c>
    </row>
    <row r="1634" spans="1:13">
      <c r="A1634">
        <f>RANK(M1634,M:M)</f>
        <v/>
      </c>
      <c r="C1634">
        <f>SUMIFS('Input - target event report'!H:H,'Input - target event report'!L:L,B1634,'Input - target event report'!D:D, "Private Investment")</f>
        <v/>
      </c>
      <c r="D1634">
        <f>IF(E1634&lt;2, "N/A", (MAXIFS('Input - target event report'!E:E,'Input - target event report'!L:L,B:B,'Input - target event report'!D:D,"Private Investment")-MINIFS('Input - target event report'!E:E,'Input - target event report'!L:L,B:B,'Input - target event report'!D:D,"Private Investment"))/(E1634-1))</f>
        <v/>
      </c>
      <c r="E1634">
        <f>COUNTIFS('Input - target event report'!L:L,B1634,'Input - target event report'!D:D, "Private Investment")</f>
        <v/>
      </c>
      <c r="F1634">
        <f>AVERAGEIF(INDEX('Input - companies list'!$A:$BG, 0, MATCH("Clusters 0",'Input - companies list'!$A$1:$BG$1, 0)),'Output - Cluster ranking'!B1634,INDEX('Input - companies list'!$A:$BG, 0, MATCH("Flow",'Input - companies list'!$A$1:$BG$1, 0)))</f>
        <v/>
      </c>
      <c r="G1634">
        <f>AVERAGEIF(INDEX('Input - companies list'!$A:$BG, 0, MATCH("Clusters 0",'Input - companies list'!$A$1:$BG$1, 0)),'Output - Cluster ranking'!B1634,INDEX('Input - companies list'!$A:$BG, 0, MATCH("Inter-Cluster Connectivity",'Input - companies list'!$A$1:$BG$1, 0)))</f>
        <v/>
      </c>
      <c r="H1634">
        <f>IFERROR(PERCENTRANK(C:C,C1634),0)</f>
        <v/>
      </c>
      <c r="I1634">
        <f>IFERROR(1 - PERCENTRANK(D:D,D1634),0)</f>
        <v/>
      </c>
      <c r="J1634">
        <f>IFERROR(PERCENTRANK(E:E,E1634),0)</f>
        <v/>
      </c>
      <c r="K1634">
        <f>IFERROR(1 - PERCENTRANK(F:F,F1634),0)</f>
        <v/>
      </c>
      <c r="L1634">
        <f>IFERROR(PERCENTRANK(G:G,G1634),0)</f>
        <v/>
      </c>
      <c r="M1634">
        <f>H1634*weightA+I1634*weightB+J1634*weightC+K1634*weightD+L1634*weightE</f>
        <v/>
      </c>
    </row>
    <row r="1635" spans="1:13">
      <c r="A1635">
        <f>RANK(M1635,M:M)</f>
        <v/>
      </c>
      <c r="C1635">
        <f>SUMIFS('Input - target event report'!H:H,'Input - target event report'!L:L,B1635,'Input - target event report'!D:D, "Private Investment")</f>
        <v/>
      </c>
      <c r="D1635">
        <f>IF(E1635&lt;2, "N/A", (MAXIFS('Input - target event report'!E:E,'Input - target event report'!L:L,B:B,'Input - target event report'!D:D,"Private Investment")-MINIFS('Input - target event report'!E:E,'Input - target event report'!L:L,B:B,'Input - target event report'!D:D,"Private Investment"))/(E1635-1))</f>
        <v/>
      </c>
      <c r="E1635">
        <f>COUNTIFS('Input - target event report'!L:L,B1635,'Input - target event report'!D:D, "Private Investment")</f>
        <v/>
      </c>
      <c r="F1635">
        <f>AVERAGEIF(INDEX('Input - companies list'!$A:$BG, 0, MATCH("Clusters 0",'Input - companies list'!$A$1:$BG$1, 0)),'Output - Cluster ranking'!B1635,INDEX('Input - companies list'!$A:$BG, 0, MATCH("Flow",'Input - companies list'!$A$1:$BG$1, 0)))</f>
        <v/>
      </c>
      <c r="G1635">
        <f>AVERAGEIF(INDEX('Input - companies list'!$A:$BG, 0, MATCH("Clusters 0",'Input - companies list'!$A$1:$BG$1, 0)),'Output - Cluster ranking'!B1635,INDEX('Input - companies list'!$A:$BG, 0, MATCH("Inter-Cluster Connectivity",'Input - companies list'!$A$1:$BG$1, 0)))</f>
        <v/>
      </c>
      <c r="H1635">
        <f>IFERROR(PERCENTRANK(C:C,C1635),0)</f>
        <v/>
      </c>
      <c r="I1635">
        <f>IFERROR(1 - PERCENTRANK(D:D,D1635),0)</f>
        <v/>
      </c>
      <c r="J1635">
        <f>IFERROR(PERCENTRANK(E:E,E1635),0)</f>
        <v/>
      </c>
      <c r="K1635">
        <f>IFERROR(1 - PERCENTRANK(F:F,F1635),0)</f>
        <v/>
      </c>
      <c r="L1635">
        <f>IFERROR(PERCENTRANK(G:G,G1635),0)</f>
        <v/>
      </c>
      <c r="M1635">
        <f>H1635*weightA+I1635*weightB+J1635*weightC+K1635*weightD+L1635*weightE</f>
        <v/>
      </c>
    </row>
    <row r="1636" spans="1:13">
      <c r="A1636">
        <f>RANK(M1636,M:M)</f>
        <v/>
      </c>
      <c r="C1636">
        <f>SUMIFS('Input - target event report'!H:H,'Input - target event report'!L:L,B1636,'Input - target event report'!D:D, "Private Investment")</f>
        <v/>
      </c>
      <c r="D1636">
        <f>IF(E1636&lt;2, "N/A", (MAXIFS('Input - target event report'!E:E,'Input - target event report'!L:L,B:B,'Input - target event report'!D:D,"Private Investment")-MINIFS('Input - target event report'!E:E,'Input - target event report'!L:L,B:B,'Input - target event report'!D:D,"Private Investment"))/(E1636-1))</f>
        <v/>
      </c>
      <c r="E1636">
        <f>COUNTIFS('Input - target event report'!L:L,B1636,'Input - target event report'!D:D, "Private Investment")</f>
        <v/>
      </c>
      <c r="F1636">
        <f>AVERAGEIF(INDEX('Input - companies list'!$A:$BG, 0, MATCH("Clusters 0",'Input - companies list'!$A$1:$BG$1, 0)),'Output - Cluster ranking'!B1636,INDEX('Input - companies list'!$A:$BG, 0, MATCH("Flow",'Input - companies list'!$A$1:$BG$1, 0)))</f>
        <v/>
      </c>
      <c r="G1636">
        <f>AVERAGEIF(INDEX('Input - companies list'!$A:$BG, 0, MATCH("Clusters 0",'Input - companies list'!$A$1:$BG$1, 0)),'Output - Cluster ranking'!B1636,INDEX('Input - companies list'!$A:$BG, 0, MATCH("Inter-Cluster Connectivity",'Input - companies list'!$A$1:$BG$1, 0)))</f>
        <v/>
      </c>
      <c r="H1636">
        <f>IFERROR(PERCENTRANK(C:C,C1636),0)</f>
        <v/>
      </c>
      <c r="I1636">
        <f>IFERROR(1 - PERCENTRANK(D:D,D1636),0)</f>
        <v/>
      </c>
      <c r="J1636">
        <f>IFERROR(PERCENTRANK(E:E,E1636),0)</f>
        <v/>
      </c>
      <c r="K1636">
        <f>IFERROR(1 - PERCENTRANK(F:F,F1636),0)</f>
        <v/>
      </c>
      <c r="L1636">
        <f>IFERROR(PERCENTRANK(G:G,G1636),0)</f>
        <v/>
      </c>
      <c r="M1636">
        <f>H1636*weightA+I1636*weightB+J1636*weightC+K1636*weightD+L1636*weightE</f>
        <v/>
      </c>
    </row>
    <row r="1637" spans="1:13">
      <c r="A1637">
        <f>RANK(M1637,M:M)</f>
        <v/>
      </c>
      <c r="C1637">
        <f>SUMIFS('Input - target event report'!H:H,'Input - target event report'!L:L,B1637,'Input - target event report'!D:D, "Private Investment")</f>
        <v/>
      </c>
      <c r="D1637">
        <f>IF(E1637&lt;2, "N/A", (MAXIFS('Input - target event report'!E:E,'Input - target event report'!L:L,B:B,'Input - target event report'!D:D,"Private Investment")-MINIFS('Input - target event report'!E:E,'Input - target event report'!L:L,B:B,'Input - target event report'!D:D,"Private Investment"))/(E1637-1))</f>
        <v/>
      </c>
      <c r="E1637">
        <f>COUNTIFS('Input - target event report'!L:L,B1637,'Input - target event report'!D:D, "Private Investment")</f>
        <v/>
      </c>
      <c r="F1637">
        <f>AVERAGEIF(INDEX('Input - companies list'!$A:$BG, 0, MATCH("Clusters 0",'Input - companies list'!$A$1:$BG$1, 0)),'Output - Cluster ranking'!B1637,INDEX('Input - companies list'!$A:$BG, 0, MATCH("Flow",'Input - companies list'!$A$1:$BG$1, 0)))</f>
        <v/>
      </c>
      <c r="G1637">
        <f>AVERAGEIF(INDEX('Input - companies list'!$A:$BG, 0, MATCH("Clusters 0",'Input - companies list'!$A$1:$BG$1, 0)),'Output - Cluster ranking'!B1637,INDEX('Input - companies list'!$A:$BG, 0, MATCH("Inter-Cluster Connectivity",'Input - companies list'!$A$1:$BG$1, 0)))</f>
        <v/>
      </c>
      <c r="H1637">
        <f>IFERROR(PERCENTRANK(C:C,C1637),0)</f>
        <v/>
      </c>
      <c r="I1637">
        <f>IFERROR(1 - PERCENTRANK(D:D,D1637),0)</f>
        <v/>
      </c>
      <c r="J1637">
        <f>IFERROR(PERCENTRANK(E:E,E1637),0)</f>
        <v/>
      </c>
      <c r="K1637">
        <f>IFERROR(1 - PERCENTRANK(F:F,F1637),0)</f>
        <v/>
      </c>
      <c r="L1637">
        <f>IFERROR(PERCENTRANK(G:G,G1637),0)</f>
        <v/>
      </c>
      <c r="M1637">
        <f>H1637*weightA+I1637*weightB+J1637*weightC+K1637*weightD+L1637*weightE</f>
        <v/>
      </c>
    </row>
    <row r="1638" spans="1:13">
      <c r="A1638">
        <f>RANK(M1638,M:M)</f>
        <v/>
      </c>
      <c r="C1638">
        <f>SUMIFS('Input - target event report'!H:H,'Input - target event report'!L:L,B1638,'Input - target event report'!D:D, "Private Investment")</f>
        <v/>
      </c>
      <c r="D1638">
        <f>IF(E1638&lt;2, "N/A", (MAXIFS('Input - target event report'!E:E,'Input - target event report'!L:L,B:B,'Input - target event report'!D:D,"Private Investment")-MINIFS('Input - target event report'!E:E,'Input - target event report'!L:L,B:B,'Input - target event report'!D:D,"Private Investment"))/(E1638-1))</f>
        <v/>
      </c>
      <c r="E1638">
        <f>COUNTIFS('Input - target event report'!L:L,B1638,'Input - target event report'!D:D, "Private Investment")</f>
        <v/>
      </c>
      <c r="F1638">
        <f>AVERAGEIF(INDEX('Input - companies list'!$A:$BG, 0, MATCH("Clusters 0",'Input - companies list'!$A$1:$BG$1, 0)),'Output - Cluster ranking'!B1638,INDEX('Input - companies list'!$A:$BG, 0, MATCH("Flow",'Input - companies list'!$A$1:$BG$1, 0)))</f>
        <v/>
      </c>
      <c r="G1638">
        <f>AVERAGEIF(INDEX('Input - companies list'!$A:$BG, 0, MATCH("Clusters 0",'Input - companies list'!$A$1:$BG$1, 0)),'Output - Cluster ranking'!B1638,INDEX('Input - companies list'!$A:$BG, 0, MATCH("Inter-Cluster Connectivity",'Input - companies list'!$A$1:$BG$1, 0)))</f>
        <v/>
      </c>
      <c r="H1638">
        <f>IFERROR(PERCENTRANK(C:C,C1638),0)</f>
        <v/>
      </c>
      <c r="I1638">
        <f>IFERROR(1 - PERCENTRANK(D:D,D1638),0)</f>
        <v/>
      </c>
      <c r="J1638">
        <f>IFERROR(PERCENTRANK(E:E,E1638),0)</f>
        <v/>
      </c>
      <c r="K1638">
        <f>IFERROR(1 - PERCENTRANK(F:F,F1638),0)</f>
        <v/>
      </c>
      <c r="L1638">
        <f>IFERROR(PERCENTRANK(G:G,G1638),0)</f>
        <v/>
      </c>
      <c r="M1638">
        <f>H1638*weightA+I1638*weightB+J1638*weightC+K1638*weightD+L1638*weightE</f>
        <v/>
      </c>
    </row>
    <row r="1639" spans="1:13">
      <c r="A1639">
        <f>RANK(M1639,M:M)</f>
        <v/>
      </c>
      <c r="C1639">
        <f>SUMIFS('Input - target event report'!H:H,'Input - target event report'!L:L,B1639,'Input - target event report'!D:D, "Private Investment")</f>
        <v/>
      </c>
      <c r="D1639">
        <f>IF(E1639&lt;2, "N/A", (MAXIFS('Input - target event report'!E:E,'Input - target event report'!L:L,B:B,'Input - target event report'!D:D,"Private Investment")-MINIFS('Input - target event report'!E:E,'Input - target event report'!L:L,B:B,'Input - target event report'!D:D,"Private Investment"))/(E1639-1))</f>
        <v/>
      </c>
      <c r="E1639">
        <f>COUNTIFS('Input - target event report'!L:L,B1639,'Input - target event report'!D:D, "Private Investment")</f>
        <v/>
      </c>
      <c r="F1639">
        <f>AVERAGEIF(INDEX('Input - companies list'!$A:$BG, 0, MATCH("Clusters 0",'Input - companies list'!$A$1:$BG$1, 0)),'Output - Cluster ranking'!B1639,INDEX('Input - companies list'!$A:$BG, 0, MATCH("Flow",'Input - companies list'!$A$1:$BG$1, 0)))</f>
        <v/>
      </c>
      <c r="G1639">
        <f>AVERAGEIF(INDEX('Input - companies list'!$A:$BG, 0, MATCH("Clusters 0",'Input - companies list'!$A$1:$BG$1, 0)),'Output - Cluster ranking'!B1639,INDEX('Input - companies list'!$A:$BG, 0, MATCH("Inter-Cluster Connectivity",'Input - companies list'!$A$1:$BG$1, 0)))</f>
        <v/>
      </c>
      <c r="H1639">
        <f>IFERROR(PERCENTRANK(C:C,C1639),0)</f>
        <v/>
      </c>
      <c r="I1639">
        <f>IFERROR(1 - PERCENTRANK(D:D,D1639),0)</f>
        <v/>
      </c>
      <c r="J1639">
        <f>IFERROR(PERCENTRANK(E:E,E1639),0)</f>
        <v/>
      </c>
      <c r="K1639">
        <f>IFERROR(1 - PERCENTRANK(F:F,F1639),0)</f>
        <v/>
      </c>
      <c r="L1639">
        <f>IFERROR(PERCENTRANK(G:G,G1639),0)</f>
        <v/>
      </c>
      <c r="M1639">
        <f>H1639*weightA+I1639*weightB+J1639*weightC+K1639*weightD+L1639*weightE</f>
        <v/>
      </c>
    </row>
    <row r="1640" spans="1:13">
      <c r="A1640">
        <f>RANK(M1640,M:M)</f>
        <v/>
      </c>
      <c r="C1640">
        <f>SUMIFS('Input - target event report'!H:H,'Input - target event report'!L:L,B1640,'Input - target event report'!D:D, "Private Investment")</f>
        <v/>
      </c>
      <c r="D1640">
        <f>IF(E1640&lt;2, "N/A", (MAXIFS('Input - target event report'!E:E,'Input - target event report'!L:L,B:B,'Input - target event report'!D:D,"Private Investment")-MINIFS('Input - target event report'!E:E,'Input - target event report'!L:L,B:B,'Input - target event report'!D:D,"Private Investment"))/(E1640-1))</f>
        <v/>
      </c>
      <c r="E1640">
        <f>COUNTIFS('Input - target event report'!L:L,B1640,'Input - target event report'!D:D, "Private Investment")</f>
        <v/>
      </c>
      <c r="F1640">
        <f>AVERAGEIF(INDEX('Input - companies list'!$A:$BG, 0, MATCH("Clusters 0",'Input - companies list'!$A$1:$BG$1, 0)),'Output - Cluster ranking'!B1640,INDEX('Input - companies list'!$A:$BG, 0, MATCH("Flow",'Input - companies list'!$A$1:$BG$1, 0)))</f>
        <v/>
      </c>
      <c r="G1640">
        <f>AVERAGEIF(INDEX('Input - companies list'!$A:$BG, 0, MATCH("Clusters 0",'Input - companies list'!$A$1:$BG$1, 0)),'Output - Cluster ranking'!B1640,INDEX('Input - companies list'!$A:$BG, 0, MATCH("Inter-Cluster Connectivity",'Input - companies list'!$A$1:$BG$1, 0)))</f>
        <v/>
      </c>
      <c r="H1640">
        <f>IFERROR(PERCENTRANK(C:C,C1640),0)</f>
        <v/>
      </c>
      <c r="I1640">
        <f>IFERROR(1 - PERCENTRANK(D:D,D1640),0)</f>
        <v/>
      </c>
      <c r="J1640">
        <f>IFERROR(PERCENTRANK(E:E,E1640),0)</f>
        <v/>
      </c>
      <c r="K1640">
        <f>IFERROR(1 - PERCENTRANK(F:F,F1640),0)</f>
        <v/>
      </c>
      <c r="L1640">
        <f>IFERROR(PERCENTRANK(G:G,G1640),0)</f>
        <v/>
      </c>
      <c r="M1640">
        <f>H1640*weightA+I1640*weightB+J1640*weightC+K1640*weightD+L1640*weightE</f>
        <v/>
      </c>
    </row>
    <row r="1641" spans="1:13">
      <c r="A1641">
        <f>RANK(M1641,M:M)</f>
        <v/>
      </c>
      <c r="C1641">
        <f>SUMIFS('Input - target event report'!H:H,'Input - target event report'!L:L,B1641,'Input - target event report'!D:D, "Private Investment")</f>
        <v/>
      </c>
      <c r="D1641">
        <f>IF(E1641&lt;2, "N/A", (MAXIFS('Input - target event report'!E:E,'Input - target event report'!L:L,B:B,'Input - target event report'!D:D,"Private Investment")-MINIFS('Input - target event report'!E:E,'Input - target event report'!L:L,B:B,'Input - target event report'!D:D,"Private Investment"))/(E1641-1))</f>
        <v/>
      </c>
      <c r="E1641">
        <f>COUNTIFS('Input - target event report'!L:L,B1641,'Input - target event report'!D:D, "Private Investment")</f>
        <v/>
      </c>
      <c r="F1641">
        <f>AVERAGEIF(INDEX('Input - companies list'!$A:$BG, 0, MATCH("Clusters 0",'Input - companies list'!$A$1:$BG$1, 0)),'Output - Cluster ranking'!B1641,INDEX('Input - companies list'!$A:$BG, 0, MATCH("Flow",'Input - companies list'!$A$1:$BG$1, 0)))</f>
        <v/>
      </c>
      <c r="G1641">
        <f>AVERAGEIF(INDEX('Input - companies list'!$A:$BG, 0, MATCH("Clusters 0",'Input - companies list'!$A$1:$BG$1, 0)),'Output - Cluster ranking'!B1641,INDEX('Input - companies list'!$A:$BG, 0, MATCH("Inter-Cluster Connectivity",'Input - companies list'!$A$1:$BG$1, 0)))</f>
        <v/>
      </c>
      <c r="H1641">
        <f>IFERROR(PERCENTRANK(C:C,C1641),0)</f>
        <v/>
      </c>
      <c r="I1641">
        <f>IFERROR(1 - PERCENTRANK(D:D,D1641),0)</f>
        <v/>
      </c>
      <c r="J1641">
        <f>IFERROR(PERCENTRANK(E:E,E1641),0)</f>
        <v/>
      </c>
      <c r="K1641">
        <f>IFERROR(1 - PERCENTRANK(F:F,F1641),0)</f>
        <v/>
      </c>
      <c r="L1641">
        <f>IFERROR(PERCENTRANK(G:G,G1641),0)</f>
        <v/>
      </c>
      <c r="M1641">
        <f>H1641*weightA+I1641*weightB+J1641*weightC+K1641*weightD+L1641*weightE</f>
        <v/>
      </c>
    </row>
    <row r="1642" spans="1:13">
      <c r="A1642">
        <f>RANK(M1642,M:M)</f>
        <v/>
      </c>
      <c r="C1642">
        <f>SUMIFS('Input - target event report'!H:H,'Input - target event report'!L:L,B1642,'Input - target event report'!D:D, "Private Investment")</f>
        <v/>
      </c>
      <c r="D1642">
        <f>IF(E1642&lt;2, "N/A", (MAXIFS('Input - target event report'!E:E,'Input - target event report'!L:L,B:B,'Input - target event report'!D:D,"Private Investment")-MINIFS('Input - target event report'!E:E,'Input - target event report'!L:L,B:B,'Input - target event report'!D:D,"Private Investment"))/(E1642-1))</f>
        <v/>
      </c>
      <c r="E1642">
        <f>COUNTIFS('Input - target event report'!L:L,B1642,'Input - target event report'!D:D, "Private Investment")</f>
        <v/>
      </c>
      <c r="F1642">
        <f>AVERAGEIF(INDEX('Input - companies list'!$A:$BG, 0, MATCH("Clusters 0",'Input - companies list'!$A$1:$BG$1, 0)),'Output - Cluster ranking'!B1642,INDEX('Input - companies list'!$A:$BG, 0, MATCH("Flow",'Input - companies list'!$A$1:$BG$1, 0)))</f>
        <v/>
      </c>
      <c r="G1642">
        <f>AVERAGEIF(INDEX('Input - companies list'!$A:$BG, 0, MATCH("Clusters 0",'Input - companies list'!$A$1:$BG$1, 0)),'Output - Cluster ranking'!B1642,INDEX('Input - companies list'!$A:$BG, 0, MATCH("Inter-Cluster Connectivity",'Input - companies list'!$A$1:$BG$1, 0)))</f>
        <v/>
      </c>
      <c r="H1642">
        <f>IFERROR(PERCENTRANK(C:C,C1642),0)</f>
        <v/>
      </c>
      <c r="I1642">
        <f>IFERROR(1 - PERCENTRANK(D:D,D1642),0)</f>
        <v/>
      </c>
      <c r="J1642">
        <f>IFERROR(PERCENTRANK(E:E,E1642),0)</f>
        <v/>
      </c>
      <c r="K1642">
        <f>IFERROR(1 - PERCENTRANK(F:F,F1642),0)</f>
        <v/>
      </c>
      <c r="L1642">
        <f>IFERROR(PERCENTRANK(G:G,G1642),0)</f>
        <v/>
      </c>
      <c r="M1642">
        <f>H1642*weightA+I1642*weightB+J1642*weightC+K1642*weightD+L1642*weightE</f>
        <v/>
      </c>
    </row>
    <row r="1643" spans="1:13">
      <c r="A1643">
        <f>RANK(M1643,M:M)</f>
        <v/>
      </c>
      <c r="C1643">
        <f>SUMIFS('Input - target event report'!H:H,'Input - target event report'!L:L,B1643,'Input - target event report'!D:D, "Private Investment")</f>
        <v/>
      </c>
      <c r="D1643">
        <f>IF(E1643&lt;2, "N/A", (MAXIFS('Input - target event report'!E:E,'Input - target event report'!L:L,B:B,'Input - target event report'!D:D,"Private Investment")-MINIFS('Input - target event report'!E:E,'Input - target event report'!L:L,B:B,'Input - target event report'!D:D,"Private Investment"))/(E1643-1))</f>
        <v/>
      </c>
      <c r="E1643">
        <f>COUNTIFS('Input - target event report'!L:L,B1643,'Input - target event report'!D:D, "Private Investment")</f>
        <v/>
      </c>
      <c r="F1643">
        <f>AVERAGEIF(INDEX('Input - companies list'!$A:$BG, 0, MATCH("Clusters 0",'Input - companies list'!$A$1:$BG$1, 0)),'Output - Cluster ranking'!B1643,INDEX('Input - companies list'!$A:$BG, 0, MATCH("Flow",'Input - companies list'!$A$1:$BG$1, 0)))</f>
        <v/>
      </c>
      <c r="G1643">
        <f>AVERAGEIF(INDEX('Input - companies list'!$A:$BG, 0, MATCH("Clusters 0",'Input - companies list'!$A$1:$BG$1, 0)),'Output - Cluster ranking'!B1643,INDEX('Input - companies list'!$A:$BG, 0, MATCH("Inter-Cluster Connectivity",'Input - companies list'!$A$1:$BG$1, 0)))</f>
        <v/>
      </c>
      <c r="H1643">
        <f>IFERROR(PERCENTRANK(C:C,C1643),0)</f>
        <v/>
      </c>
      <c r="I1643">
        <f>IFERROR(1 - PERCENTRANK(D:D,D1643),0)</f>
        <v/>
      </c>
      <c r="J1643">
        <f>IFERROR(PERCENTRANK(E:E,E1643),0)</f>
        <v/>
      </c>
      <c r="K1643">
        <f>IFERROR(1 - PERCENTRANK(F:F,F1643),0)</f>
        <v/>
      </c>
      <c r="L1643">
        <f>IFERROR(PERCENTRANK(G:G,G1643),0)</f>
        <v/>
      </c>
      <c r="M1643">
        <f>H1643*weightA+I1643*weightB+J1643*weightC+K1643*weightD+L1643*weightE</f>
        <v/>
      </c>
    </row>
    <row r="1644" spans="1:13">
      <c r="A1644">
        <f>RANK(M1644,M:M)</f>
        <v/>
      </c>
      <c r="C1644">
        <f>SUMIFS('Input - target event report'!H:H,'Input - target event report'!L:L,B1644,'Input - target event report'!D:D, "Private Investment")</f>
        <v/>
      </c>
      <c r="D1644">
        <f>IF(E1644&lt;2, "N/A", (MAXIFS('Input - target event report'!E:E,'Input - target event report'!L:L,B:B,'Input - target event report'!D:D,"Private Investment")-MINIFS('Input - target event report'!E:E,'Input - target event report'!L:L,B:B,'Input - target event report'!D:D,"Private Investment"))/(E1644-1))</f>
        <v/>
      </c>
      <c r="E1644">
        <f>COUNTIFS('Input - target event report'!L:L,B1644,'Input - target event report'!D:D, "Private Investment")</f>
        <v/>
      </c>
      <c r="F1644">
        <f>AVERAGEIF(INDEX('Input - companies list'!$A:$BG, 0, MATCH("Clusters 0",'Input - companies list'!$A$1:$BG$1, 0)),'Output - Cluster ranking'!B1644,INDEX('Input - companies list'!$A:$BG, 0, MATCH("Flow",'Input - companies list'!$A$1:$BG$1, 0)))</f>
        <v/>
      </c>
      <c r="G1644">
        <f>AVERAGEIF(INDEX('Input - companies list'!$A:$BG, 0, MATCH("Clusters 0",'Input - companies list'!$A$1:$BG$1, 0)),'Output - Cluster ranking'!B1644,INDEX('Input - companies list'!$A:$BG, 0, MATCH("Inter-Cluster Connectivity",'Input - companies list'!$A$1:$BG$1, 0)))</f>
        <v/>
      </c>
      <c r="H1644">
        <f>IFERROR(PERCENTRANK(C:C,C1644),0)</f>
        <v/>
      </c>
      <c r="I1644">
        <f>IFERROR(1 - PERCENTRANK(D:D,D1644),0)</f>
        <v/>
      </c>
      <c r="J1644">
        <f>IFERROR(PERCENTRANK(E:E,E1644),0)</f>
        <v/>
      </c>
      <c r="K1644">
        <f>IFERROR(1 - PERCENTRANK(F:F,F1644),0)</f>
        <v/>
      </c>
      <c r="L1644">
        <f>IFERROR(PERCENTRANK(G:G,G1644),0)</f>
        <v/>
      </c>
      <c r="M1644">
        <f>H1644*weightA+I1644*weightB+J1644*weightC+K1644*weightD+L1644*weightE</f>
        <v/>
      </c>
    </row>
    <row r="1645" spans="1:13">
      <c r="A1645">
        <f>RANK(M1645,M:M)</f>
        <v/>
      </c>
      <c r="C1645">
        <f>SUMIFS('Input - target event report'!H:H,'Input - target event report'!L:L,B1645,'Input - target event report'!D:D, "Private Investment")</f>
        <v/>
      </c>
      <c r="D1645">
        <f>IF(E1645&lt;2, "N/A", (MAXIFS('Input - target event report'!E:E,'Input - target event report'!L:L,B:B,'Input - target event report'!D:D,"Private Investment")-MINIFS('Input - target event report'!E:E,'Input - target event report'!L:L,B:B,'Input - target event report'!D:D,"Private Investment"))/(E1645-1))</f>
        <v/>
      </c>
      <c r="E1645">
        <f>COUNTIFS('Input - target event report'!L:L,B1645,'Input - target event report'!D:D, "Private Investment")</f>
        <v/>
      </c>
      <c r="F1645">
        <f>AVERAGEIF(INDEX('Input - companies list'!$A:$BG, 0, MATCH("Clusters 0",'Input - companies list'!$A$1:$BG$1, 0)),'Output - Cluster ranking'!B1645,INDEX('Input - companies list'!$A:$BG, 0, MATCH("Flow",'Input - companies list'!$A$1:$BG$1, 0)))</f>
        <v/>
      </c>
      <c r="G1645">
        <f>AVERAGEIF(INDEX('Input - companies list'!$A:$BG, 0, MATCH("Clusters 0",'Input - companies list'!$A$1:$BG$1, 0)),'Output - Cluster ranking'!B1645,INDEX('Input - companies list'!$A:$BG, 0, MATCH("Inter-Cluster Connectivity",'Input - companies list'!$A$1:$BG$1, 0)))</f>
        <v/>
      </c>
      <c r="H1645">
        <f>IFERROR(PERCENTRANK(C:C,C1645),0)</f>
        <v/>
      </c>
      <c r="I1645">
        <f>IFERROR(1 - PERCENTRANK(D:D,D1645),0)</f>
        <v/>
      </c>
      <c r="J1645">
        <f>IFERROR(PERCENTRANK(E:E,E1645),0)</f>
        <v/>
      </c>
      <c r="K1645">
        <f>IFERROR(1 - PERCENTRANK(F:F,F1645),0)</f>
        <v/>
      </c>
      <c r="L1645">
        <f>IFERROR(PERCENTRANK(G:G,G1645),0)</f>
        <v/>
      </c>
      <c r="M1645">
        <f>H1645*weightA+I1645*weightB+J1645*weightC+K1645*weightD+L1645*weightE</f>
        <v/>
      </c>
    </row>
    <row r="1646" spans="1:13">
      <c r="A1646">
        <f>RANK(M1646,M:M)</f>
        <v/>
      </c>
      <c r="C1646">
        <f>SUMIFS('Input - target event report'!H:H,'Input - target event report'!L:L,B1646,'Input - target event report'!D:D, "Private Investment")</f>
        <v/>
      </c>
      <c r="D1646">
        <f>IF(E1646&lt;2, "N/A", (MAXIFS('Input - target event report'!E:E,'Input - target event report'!L:L,B:B,'Input - target event report'!D:D,"Private Investment")-MINIFS('Input - target event report'!E:E,'Input - target event report'!L:L,B:B,'Input - target event report'!D:D,"Private Investment"))/(E1646-1))</f>
        <v/>
      </c>
      <c r="E1646">
        <f>COUNTIFS('Input - target event report'!L:L,B1646,'Input - target event report'!D:D, "Private Investment")</f>
        <v/>
      </c>
      <c r="F1646">
        <f>AVERAGEIF(INDEX('Input - companies list'!$A:$BG, 0, MATCH("Clusters 0",'Input - companies list'!$A$1:$BG$1, 0)),'Output - Cluster ranking'!B1646,INDEX('Input - companies list'!$A:$BG, 0, MATCH("Flow",'Input - companies list'!$A$1:$BG$1, 0)))</f>
        <v/>
      </c>
      <c r="G1646">
        <f>AVERAGEIF(INDEX('Input - companies list'!$A:$BG, 0, MATCH("Clusters 0",'Input - companies list'!$A$1:$BG$1, 0)),'Output - Cluster ranking'!B1646,INDEX('Input - companies list'!$A:$BG, 0, MATCH("Inter-Cluster Connectivity",'Input - companies list'!$A$1:$BG$1, 0)))</f>
        <v/>
      </c>
      <c r="H1646">
        <f>IFERROR(PERCENTRANK(C:C,C1646),0)</f>
        <v/>
      </c>
      <c r="I1646">
        <f>IFERROR(1 - PERCENTRANK(D:D,D1646),0)</f>
        <v/>
      </c>
      <c r="J1646">
        <f>IFERROR(PERCENTRANK(E:E,E1646),0)</f>
        <v/>
      </c>
      <c r="K1646">
        <f>IFERROR(1 - PERCENTRANK(F:F,F1646),0)</f>
        <v/>
      </c>
      <c r="L1646">
        <f>IFERROR(PERCENTRANK(G:G,G1646),0)</f>
        <v/>
      </c>
      <c r="M1646">
        <f>H1646*weightA+I1646*weightB+J1646*weightC+K1646*weightD+L1646*weightE</f>
        <v/>
      </c>
    </row>
    <row r="1647" spans="1:13">
      <c r="A1647">
        <f>RANK(M1647,M:M)</f>
        <v/>
      </c>
      <c r="C1647">
        <f>SUMIFS('Input - target event report'!H:H,'Input - target event report'!L:L,B1647,'Input - target event report'!D:D, "Private Investment")</f>
        <v/>
      </c>
      <c r="D1647">
        <f>IF(E1647&lt;2, "N/A", (MAXIFS('Input - target event report'!E:E,'Input - target event report'!L:L,B:B,'Input - target event report'!D:D,"Private Investment")-MINIFS('Input - target event report'!E:E,'Input - target event report'!L:L,B:B,'Input - target event report'!D:D,"Private Investment"))/(E1647-1))</f>
        <v/>
      </c>
      <c r="E1647">
        <f>COUNTIFS('Input - target event report'!L:L,B1647,'Input - target event report'!D:D, "Private Investment")</f>
        <v/>
      </c>
      <c r="F1647">
        <f>AVERAGEIF(INDEX('Input - companies list'!$A:$BG, 0, MATCH("Clusters 0",'Input - companies list'!$A$1:$BG$1, 0)),'Output - Cluster ranking'!B1647,INDEX('Input - companies list'!$A:$BG, 0, MATCH("Flow",'Input - companies list'!$A$1:$BG$1, 0)))</f>
        <v/>
      </c>
      <c r="G1647">
        <f>AVERAGEIF(INDEX('Input - companies list'!$A:$BG, 0, MATCH("Clusters 0",'Input - companies list'!$A$1:$BG$1, 0)),'Output - Cluster ranking'!B1647,INDEX('Input - companies list'!$A:$BG, 0, MATCH("Inter-Cluster Connectivity",'Input - companies list'!$A$1:$BG$1, 0)))</f>
        <v/>
      </c>
      <c r="H1647">
        <f>IFERROR(PERCENTRANK(C:C,C1647),0)</f>
        <v/>
      </c>
      <c r="I1647">
        <f>IFERROR(1 - PERCENTRANK(D:D,D1647),0)</f>
        <v/>
      </c>
      <c r="J1647">
        <f>IFERROR(PERCENTRANK(E:E,E1647),0)</f>
        <v/>
      </c>
      <c r="K1647">
        <f>IFERROR(1 - PERCENTRANK(F:F,F1647),0)</f>
        <v/>
      </c>
      <c r="L1647">
        <f>IFERROR(PERCENTRANK(G:G,G1647),0)</f>
        <v/>
      </c>
      <c r="M1647">
        <f>H1647*weightA+I1647*weightB+J1647*weightC+K1647*weightD+L1647*weightE</f>
        <v/>
      </c>
    </row>
    <row r="1648" spans="1:13">
      <c r="A1648">
        <f>RANK(M1648,M:M)</f>
        <v/>
      </c>
      <c r="C1648">
        <f>SUMIFS('Input - target event report'!H:H,'Input - target event report'!L:L,B1648,'Input - target event report'!D:D, "Private Investment")</f>
        <v/>
      </c>
      <c r="D1648">
        <f>IF(E1648&lt;2, "N/A", (MAXIFS('Input - target event report'!E:E,'Input - target event report'!L:L,B:B,'Input - target event report'!D:D,"Private Investment")-MINIFS('Input - target event report'!E:E,'Input - target event report'!L:L,B:B,'Input - target event report'!D:D,"Private Investment"))/(E1648-1))</f>
        <v/>
      </c>
      <c r="E1648">
        <f>COUNTIFS('Input - target event report'!L:L,B1648,'Input - target event report'!D:D, "Private Investment")</f>
        <v/>
      </c>
      <c r="F1648">
        <f>AVERAGEIF(INDEX('Input - companies list'!$A:$BG, 0, MATCH("Clusters 0",'Input - companies list'!$A$1:$BG$1, 0)),'Output - Cluster ranking'!B1648,INDEX('Input - companies list'!$A:$BG, 0, MATCH("Flow",'Input - companies list'!$A$1:$BG$1, 0)))</f>
        <v/>
      </c>
      <c r="G1648">
        <f>AVERAGEIF(INDEX('Input - companies list'!$A:$BG, 0, MATCH("Clusters 0",'Input - companies list'!$A$1:$BG$1, 0)),'Output - Cluster ranking'!B1648,INDEX('Input - companies list'!$A:$BG, 0, MATCH("Inter-Cluster Connectivity",'Input - companies list'!$A$1:$BG$1, 0)))</f>
        <v/>
      </c>
      <c r="H1648">
        <f>IFERROR(PERCENTRANK(C:C,C1648),0)</f>
        <v/>
      </c>
      <c r="I1648">
        <f>IFERROR(1 - PERCENTRANK(D:D,D1648),0)</f>
        <v/>
      </c>
      <c r="J1648">
        <f>IFERROR(PERCENTRANK(E:E,E1648),0)</f>
        <v/>
      </c>
      <c r="K1648">
        <f>IFERROR(1 - PERCENTRANK(F:F,F1648),0)</f>
        <v/>
      </c>
      <c r="L1648">
        <f>IFERROR(PERCENTRANK(G:G,G1648),0)</f>
        <v/>
      </c>
      <c r="M1648">
        <f>H1648*weightA+I1648*weightB+J1648*weightC+K1648*weightD+L1648*weightE</f>
        <v/>
      </c>
    </row>
    <row r="1649" spans="1:13">
      <c r="A1649">
        <f>RANK(M1649,M:M)</f>
        <v/>
      </c>
      <c r="C1649">
        <f>SUMIFS('Input - target event report'!H:H,'Input - target event report'!L:L,B1649,'Input - target event report'!D:D, "Private Investment")</f>
        <v/>
      </c>
      <c r="D1649">
        <f>IF(E1649&lt;2, "N/A", (MAXIFS('Input - target event report'!E:E,'Input - target event report'!L:L,B:B,'Input - target event report'!D:D,"Private Investment")-MINIFS('Input - target event report'!E:E,'Input - target event report'!L:L,B:B,'Input - target event report'!D:D,"Private Investment"))/(E1649-1))</f>
        <v/>
      </c>
      <c r="E1649">
        <f>COUNTIFS('Input - target event report'!L:L,B1649,'Input - target event report'!D:D, "Private Investment")</f>
        <v/>
      </c>
      <c r="F1649">
        <f>AVERAGEIF(INDEX('Input - companies list'!$A:$BG, 0, MATCH("Clusters 0",'Input - companies list'!$A$1:$BG$1, 0)),'Output - Cluster ranking'!B1649,INDEX('Input - companies list'!$A:$BG, 0, MATCH("Flow",'Input - companies list'!$A$1:$BG$1, 0)))</f>
        <v/>
      </c>
      <c r="G1649">
        <f>AVERAGEIF(INDEX('Input - companies list'!$A:$BG, 0, MATCH("Clusters 0",'Input - companies list'!$A$1:$BG$1, 0)),'Output - Cluster ranking'!B1649,INDEX('Input - companies list'!$A:$BG, 0, MATCH("Inter-Cluster Connectivity",'Input - companies list'!$A$1:$BG$1, 0)))</f>
        <v/>
      </c>
      <c r="H1649">
        <f>IFERROR(PERCENTRANK(C:C,C1649),0)</f>
        <v/>
      </c>
      <c r="I1649">
        <f>IFERROR(1 - PERCENTRANK(D:D,D1649),0)</f>
        <v/>
      </c>
      <c r="J1649">
        <f>IFERROR(PERCENTRANK(E:E,E1649),0)</f>
        <v/>
      </c>
      <c r="K1649">
        <f>IFERROR(1 - PERCENTRANK(F:F,F1649),0)</f>
        <v/>
      </c>
      <c r="L1649">
        <f>IFERROR(PERCENTRANK(G:G,G1649),0)</f>
        <v/>
      </c>
      <c r="M1649">
        <f>H1649*weightA+I1649*weightB+J1649*weightC+K1649*weightD+L1649*weightE</f>
        <v/>
      </c>
    </row>
    <row r="1650" spans="1:13">
      <c r="A1650">
        <f>RANK(M1650,M:M)</f>
        <v/>
      </c>
      <c r="C1650">
        <f>SUMIFS('Input - target event report'!H:H,'Input - target event report'!L:L,B1650,'Input - target event report'!D:D, "Private Investment")</f>
        <v/>
      </c>
      <c r="D1650">
        <f>IF(E1650&lt;2, "N/A", (MAXIFS('Input - target event report'!E:E,'Input - target event report'!L:L,B:B,'Input - target event report'!D:D,"Private Investment")-MINIFS('Input - target event report'!E:E,'Input - target event report'!L:L,B:B,'Input - target event report'!D:D,"Private Investment"))/(E1650-1))</f>
        <v/>
      </c>
      <c r="E1650">
        <f>COUNTIFS('Input - target event report'!L:L,B1650,'Input - target event report'!D:D, "Private Investment")</f>
        <v/>
      </c>
      <c r="F1650">
        <f>AVERAGEIF(INDEX('Input - companies list'!$A:$BG, 0, MATCH("Clusters 0",'Input - companies list'!$A$1:$BG$1, 0)),'Output - Cluster ranking'!B1650,INDEX('Input - companies list'!$A:$BG, 0, MATCH("Flow",'Input - companies list'!$A$1:$BG$1, 0)))</f>
        <v/>
      </c>
      <c r="G1650">
        <f>AVERAGEIF(INDEX('Input - companies list'!$A:$BG, 0, MATCH("Clusters 0",'Input - companies list'!$A$1:$BG$1, 0)),'Output - Cluster ranking'!B1650,INDEX('Input - companies list'!$A:$BG, 0, MATCH("Inter-Cluster Connectivity",'Input - companies list'!$A$1:$BG$1, 0)))</f>
        <v/>
      </c>
      <c r="H1650">
        <f>IFERROR(PERCENTRANK(C:C,C1650),0)</f>
        <v/>
      </c>
      <c r="I1650">
        <f>IFERROR(1 - PERCENTRANK(D:D,D1650),0)</f>
        <v/>
      </c>
      <c r="J1650">
        <f>IFERROR(PERCENTRANK(E:E,E1650),0)</f>
        <v/>
      </c>
      <c r="K1650">
        <f>IFERROR(1 - PERCENTRANK(F:F,F1650),0)</f>
        <v/>
      </c>
      <c r="L1650">
        <f>IFERROR(PERCENTRANK(G:G,G1650),0)</f>
        <v/>
      </c>
      <c r="M1650">
        <f>H1650*weightA+I1650*weightB+J1650*weightC+K1650*weightD+L1650*weightE</f>
        <v/>
      </c>
    </row>
    <row r="1651" spans="1:13">
      <c r="A1651">
        <f>RANK(M1651,M:M)</f>
        <v/>
      </c>
      <c r="C1651">
        <f>SUMIFS('Input - target event report'!H:H,'Input - target event report'!L:L,B1651,'Input - target event report'!D:D, "Private Investment")</f>
        <v/>
      </c>
      <c r="D1651">
        <f>IF(E1651&lt;2, "N/A", (MAXIFS('Input - target event report'!E:E,'Input - target event report'!L:L,B:B,'Input - target event report'!D:D,"Private Investment")-MINIFS('Input - target event report'!E:E,'Input - target event report'!L:L,B:B,'Input - target event report'!D:D,"Private Investment"))/(E1651-1))</f>
        <v/>
      </c>
      <c r="E1651">
        <f>COUNTIFS('Input - target event report'!L:L,B1651,'Input - target event report'!D:D, "Private Investment")</f>
        <v/>
      </c>
      <c r="F1651">
        <f>AVERAGEIF(INDEX('Input - companies list'!$A:$BG, 0, MATCH("Clusters 0",'Input - companies list'!$A$1:$BG$1, 0)),'Output - Cluster ranking'!B1651,INDEX('Input - companies list'!$A:$BG, 0, MATCH("Flow",'Input - companies list'!$A$1:$BG$1, 0)))</f>
        <v/>
      </c>
      <c r="G1651">
        <f>AVERAGEIF(INDEX('Input - companies list'!$A:$BG, 0, MATCH("Clusters 0",'Input - companies list'!$A$1:$BG$1, 0)),'Output - Cluster ranking'!B1651,INDEX('Input - companies list'!$A:$BG, 0, MATCH("Inter-Cluster Connectivity",'Input - companies list'!$A$1:$BG$1, 0)))</f>
        <v/>
      </c>
      <c r="H1651">
        <f>IFERROR(PERCENTRANK(C:C,C1651),0)</f>
        <v/>
      </c>
      <c r="I1651">
        <f>IFERROR(1 - PERCENTRANK(D:D,D1651),0)</f>
        <v/>
      </c>
      <c r="J1651">
        <f>IFERROR(PERCENTRANK(E:E,E1651),0)</f>
        <v/>
      </c>
      <c r="K1651">
        <f>IFERROR(1 - PERCENTRANK(F:F,F1651),0)</f>
        <v/>
      </c>
      <c r="L1651">
        <f>IFERROR(PERCENTRANK(G:G,G1651),0)</f>
        <v/>
      </c>
      <c r="M1651">
        <f>H1651*weightA+I1651*weightB+J1651*weightC+K1651*weightD+L1651*weightE</f>
        <v/>
      </c>
    </row>
    <row r="1652" spans="1:13">
      <c r="A1652">
        <f>RANK(M1652,M:M)</f>
        <v/>
      </c>
      <c r="C1652">
        <f>SUMIFS('Input - target event report'!H:H,'Input - target event report'!L:L,B1652,'Input - target event report'!D:D, "Private Investment")</f>
        <v/>
      </c>
      <c r="D1652">
        <f>IF(E1652&lt;2, "N/A", (MAXIFS('Input - target event report'!E:E,'Input - target event report'!L:L,B:B,'Input - target event report'!D:D,"Private Investment")-MINIFS('Input - target event report'!E:E,'Input - target event report'!L:L,B:B,'Input - target event report'!D:D,"Private Investment"))/(E1652-1))</f>
        <v/>
      </c>
      <c r="E1652">
        <f>COUNTIFS('Input - target event report'!L:L,B1652,'Input - target event report'!D:D, "Private Investment")</f>
        <v/>
      </c>
      <c r="F1652">
        <f>AVERAGEIF(INDEX('Input - companies list'!$A:$BG, 0, MATCH("Clusters 0",'Input - companies list'!$A$1:$BG$1, 0)),'Output - Cluster ranking'!B1652,INDEX('Input - companies list'!$A:$BG, 0, MATCH("Flow",'Input - companies list'!$A$1:$BG$1, 0)))</f>
        <v/>
      </c>
      <c r="G1652">
        <f>AVERAGEIF(INDEX('Input - companies list'!$A:$BG, 0, MATCH("Clusters 0",'Input - companies list'!$A$1:$BG$1, 0)),'Output - Cluster ranking'!B1652,INDEX('Input - companies list'!$A:$BG, 0, MATCH("Inter-Cluster Connectivity",'Input - companies list'!$A$1:$BG$1, 0)))</f>
        <v/>
      </c>
      <c r="H1652">
        <f>IFERROR(PERCENTRANK(C:C,C1652),0)</f>
        <v/>
      </c>
      <c r="I1652">
        <f>IFERROR(1 - PERCENTRANK(D:D,D1652),0)</f>
        <v/>
      </c>
      <c r="J1652">
        <f>IFERROR(PERCENTRANK(E:E,E1652),0)</f>
        <v/>
      </c>
      <c r="K1652">
        <f>IFERROR(1 - PERCENTRANK(F:F,F1652),0)</f>
        <v/>
      </c>
      <c r="L1652">
        <f>IFERROR(PERCENTRANK(G:G,G1652),0)</f>
        <v/>
      </c>
      <c r="M1652">
        <f>H1652*weightA+I1652*weightB+J1652*weightC+K1652*weightD+L1652*weightE</f>
        <v/>
      </c>
    </row>
    <row r="1653" spans="1:13">
      <c r="A1653">
        <f>RANK(M1653,M:M)</f>
        <v/>
      </c>
      <c r="C1653">
        <f>SUMIFS('Input - target event report'!H:H,'Input - target event report'!L:L,B1653,'Input - target event report'!D:D, "Private Investment")</f>
        <v/>
      </c>
      <c r="D1653">
        <f>IF(E1653&lt;2, "N/A", (MAXIFS('Input - target event report'!E:E,'Input - target event report'!L:L,B:B,'Input - target event report'!D:D,"Private Investment")-MINIFS('Input - target event report'!E:E,'Input - target event report'!L:L,B:B,'Input - target event report'!D:D,"Private Investment"))/(E1653-1))</f>
        <v/>
      </c>
      <c r="E1653">
        <f>COUNTIFS('Input - target event report'!L:L,B1653,'Input - target event report'!D:D, "Private Investment")</f>
        <v/>
      </c>
      <c r="F1653">
        <f>AVERAGEIF(INDEX('Input - companies list'!$A:$BG, 0, MATCH("Clusters 0",'Input - companies list'!$A$1:$BG$1, 0)),'Output - Cluster ranking'!B1653,INDEX('Input - companies list'!$A:$BG, 0, MATCH("Flow",'Input - companies list'!$A$1:$BG$1, 0)))</f>
        <v/>
      </c>
      <c r="G1653">
        <f>AVERAGEIF(INDEX('Input - companies list'!$A:$BG, 0, MATCH("Clusters 0",'Input - companies list'!$A$1:$BG$1, 0)),'Output - Cluster ranking'!B1653,INDEX('Input - companies list'!$A:$BG, 0, MATCH("Inter-Cluster Connectivity",'Input - companies list'!$A$1:$BG$1, 0)))</f>
        <v/>
      </c>
      <c r="H1653">
        <f>IFERROR(PERCENTRANK(C:C,C1653),0)</f>
        <v/>
      </c>
      <c r="I1653">
        <f>IFERROR(1 - PERCENTRANK(D:D,D1653),0)</f>
        <v/>
      </c>
      <c r="J1653">
        <f>IFERROR(PERCENTRANK(E:E,E1653),0)</f>
        <v/>
      </c>
      <c r="K1653">
        <f>IFERROR(1 - PERCENTRANK(F:F,F1653),0)</f>
        <v/>
      </c>
      <c r="L1653">
        <f>IFERROR(PERCENTRANK(G:G,G1653),0)</f>
        <v/>
      </c>
      <c r="M1653">
        <f>H1653*weightA+I1653*weightB+J1653*weightC+K1653*weightD+L1653*weightE</f>
        <v/>
      </c>
    </row>
    <row r="1654" spans="1:13">
      <c r="A1654">
        <f>RANK(M1654,M:M)</f>
        <v/>
      </c>
      <c r="C1654">
        <f>SUMIFS('Input - target event report'!H:H,'Input - target event report'!L:L,B1654,'Input - target event report'!D:D, "Private Investment")</f>
        <v/>
      </c>
      <c r="D1654">
        <f>IF(E1654&lt;2, "N/A", (MAXIFS('Input - target event report'!E:E,'Input - target event report'!L:L,B:B,'Input - target event report'!D:D,"Private Investment")-MINIFS('Input - target event report'!E:E,'Input - target event report'!L:L,B:B,'Input - target event report'!D:D,"Private Investment"))/(E1654-1))</f>
        <v/>
      </c>
      <c r="E1654">
        <f>COUNTIFS('Input - target event report'!L:L,B1654,'Input - target event report'!D:D, "Private Investment")</f>
        <v/>
      </c>
      <c r="F1654">
        <f>AVERAGEIF(INDEX('Input - companies list'!$A:$BG, 0, MATCH("Clusters 0",'Input - companies list'!$A$1:$BG$1, 0)),'Output - Cluster ranking'!B1654,INDEX('Input - companies list'!$A:$BG, 0, MATCH("Flow",'Input - companies list'!$A$1:$BG$1, 0)))</f>
        <v/>
      </c>
      <c r="G1654">
        <f>AVERAGEIF(INDEX('Input - companies list'!$A:$BG, 0, MATCH("Clusters 0",'Input - companies list'!$A$1:$BG$1, 0)),'Output - Cluster ranking'!B1654,INDEX('Input - companies list'!$A:$BG, 0, MATCH("Inter-Cluster Connectivity",'Input - companies list'!$A$1:$BG$1, 0)))</f>
        <v/>
      </c>
      <c r="H1654">
        <f>IFERROR(PERCENTRANK(C:C,C1654),0)</f>
        <v/>
      </c>
      <c r="I1654">
        <f>IFERROR(1 - PERCENTRANK(D:D,D1654),0)</f>
        <v/>
      </c>
      <c r="J1654">
        <f>IFERROR(PERCENTRANK(E:E,E1654),0)</f>
        <v/>
      </c>
      <c r="K1654">
        <f>IFERROR(1 - PERCENTRANK(F:F,F1654),0)</f>
        <v/>
      </c>
      <c r="L1654">
        <f>IFERROR(PERCENTRANK(G:G,G1654),0)</f>
        <v/>
      </c>
      <c r="M1654">
        <f>H1654*weightA+I1654*weightB+J1654*weightC+K1654*weightD+L1654*weightE</f>
        <v/>
      </c>
    </row>
    <row r="1655" spans="1:13">
      <c r="A1655">
        <f>RANK(M1655,M:M)</f>
        <v/>
      </c>
      <c r="C1655">
        <f>SUMIFS('Input - target event report'!H:H,'Input - target event report'!L:L,B1655,'Input - target event report'!D:D, "Private Investment")</f>
        <v/>
      </c>
      <c r="D1655">
        <f>IF(E1655&lt;2, "N/A", (MAXIFS('Input - target event report'!E:E,'Input - target event report'!L:L,B:B,'Input - target event report'!D:D,"Private Investment")-MINIFS('Input - target event report'!E:E,'Input - target event report'!L:L,B:B,'Input - target event report'!D:D,"Private Investment"))/(E1655-1))</f>
        <v/>
      </c>
      <c r="E1655">
        <f>COUNTIFS('Input - target event report'!L:L,B1655,'Input - target event report'!D:D, "Private Investment")</f>
        <v/>
      </c>
      <c r="F1655">
        <f>AVERAGEIF(INDEX('Input - companies list'!$A:$BG, 0, MATCH("Clusters 0",'Input - companies list'!$A$1:$BG$1, 0)),'Output - Cluster ranking'!B1655,INDEX('Input - companies list'!$A:$BG, 0, MATCH("Flow",'Input - companies list'!$A$1:$BG$1, 0)))</f>
        <v/>
      </c>
      <c r="G1655">
        <f>AVERAGEIF(INDEX('Input - companies list'!$A:$BG, 0, MATCH("Clusters 0",'Input - companies list'!$A$1:$BG$1, 0)),'Output - Cluster ranking'!B1655,INDEX('Input - companies list'!$A:$BG, 0, MATCH("Inter-Cluster Connectivity",'Input - companies list'!$A$1:$BG$1, 0)))</f>
        <v/>
      </c>
      <c r="H1655">
        <f>IFERROR(PERCENTRANK(C:C,C1655),0)</f>
        <v/>
      </c>
      <c r="I1655">
        <f>IFERROR(1 - PERCENTRANK(D:D,D1655),0)</f>
        <v/>
      </c>
      <c r="J1655">
        <f>IFERROR(PERCENTRANK(E:E,E1655),0)</f>
        <v/>
      </c>
      <c r="K1655">
        <f>IFERROR(1 - PERCENTRANK(F:F,F1655),0)</f>
        <v/>
      </c>
      <c r="L1655">
        <f>IFERROR(PERCENTRANK(G:G,G1655),0)</f>
        <v/>
      </c>
      <c r="M1655">
        <f>H1655*weightA+I1655*weightB+J1655*weightC+K1655*weightD+L1655*weightE</f>
        <v/>
      </c>
    </row>
    <row r="1656" spans="1:13">
      <c r="A1656">
        <f>RANK(M1656,M:M)</f>
        <v/>
      </c>
      <c r="C1656">
        <f>SUMIFS('Input - target event report'!H:H,'Input - target event report'!L:L,B1656,'Input - target event report'!D:D, "Private Investment")</f>
        <v/>
      </c>
      <c r="D1656">
        <f>IF(E1656&lt;2, "N/A", (MAXIFS('Input - target event report'!E:E,'Input - target event report'!L:L,B:B,'Input - target event report'!D:D,"Private Investment")-MINIFS('Input - target event report'!E:E,'Input - target event report'!L:L,B:B,'Input - target event report'!D:D,"Private Investment"))/(E1656-1))</f>
        <v/>
      </c>
      <c r="E1656">
        <f>COUNTIFS('Input - target event report'!L:L,B1656,'Input - target event report'!D:D, "Private Investment")</f>
        <v/>
      </c>
      <c r="F1656">
        <f>AVERAGEIF(INDEX('Input - companies list'!$A:$BG, 0, MATCH("Clusters 0",'Input - companies list'!$A$1:$BG$1, 0)),'Output - Cluster ranking'!B1656,INDEX('Input - companies list'!$A:$BG, 0, MATCH("Flow",'Input - companies list'!$A$1:$BG$1, 0)))</f>
        <v/>
      </c>
      <c r="G1656">
        <f>AVERAGEIF(INDEX('Input - companies list'!$A:$BG, 0, MATCH("Clusters 0",'Input - companies list'!$A$1:$BG$1, 0)),'Output - Cluster ranking'!B1656,INDEX('Input - companies list'!$A:$BG, 0, MATCH("Inter-Cluster Connectivity",'Input - companies list'!$A$1:$BG$1, 0)))</f>
        <v/>
      </c>
      <c r="H1656">
        <f>IFERROR(PERCENTRANK(C:C,C1656),0)</f>
        <v/>
      </c>
      <c r="I1656">
        <f>IFERROR(1 - PERCENTRANK(D:D,D1656),0)</f>
        <v/>
      </c>
      <c r="J1656">
        <f>IFERROR(PERCENTRANK(E:E,E1656),0)</f>
        <v/>
      </c>
      <c r="K1656">
        <f>IFERROR(1 - PERCENTRANK(F:F,F1656),0)</f>
        <v/>
      </c>
      <c r="L1656">
        <f>IFERROR(PERCENTRANK(G:G,G1656),0)</f>
        <v/>
      </c>
      <c r="M1656">
        <f>H1656*weightA+I1656*weightB+J1656*weightC+K1656*weightD+L1656*weightE</f>
        <v/>
      </c>
    </row>
    <row r="1657" spans="1:13">
      <c r="A1657">
        <f>RANK(M1657,M:M)</f>
        <v/>
      </c>
      <c r="C1657">
        <f>SUMIFS('Input - target event report'!H:H,'Input - target event report'!L:L,B1657,'Input - target event report'!D:D, "Private Investment")</f>
        <v/>
      </c>
      <c r="D1657">
        <f>IF(E1657&lt;2, "N/A", (MAXIFS('Input - target event report'!E:E,'Input - target event report'!L:L,B:B,'Input - target event report'!D:D,"Private Investment")-MINIFS('Input - target event report'!E:E,'Input - target event report'!L:L,B:B,'Input - target event report'!D:D,"Private Investment"))/(E1657-1))</f>
        <v/>
      </c>
      <c r="E1657">
        <f>COUNTIFS('Input - target event report'!L:L,B1657,'Input - target event report'!D:D, "Private Investment")</f>
        <v/>
      </c>
      <c r="F1657">
        <f>AVERAGEIF(INDEX('Input - companies list'!$A:$BG, 0, MATCH("Clusters 0",'Input - companies list'!$A$1:$BG$1, 0)),'Output - Cluster ranking'!B1657,INDEX('Input - companies list'!$A:$BG, 0, MATCH("Flow",'Input - companies list'!$A$1:$BG$1, 0)))</f>
        <v/>
      </c>
      <c r="G1657">
        <f>AVERAGEIF(INDEX('Input - companies list'!$A:$BG, 0, MATCH("Clusters 0",'Input - companies list'!$A$1:$BG$1, 0)),'Output - Cluster ranking'!B1657,INDEX('Input - companies list'!$A:$BG, 0, MATCH("Inter-Cluster Connectivity",'Input - companies list'!$A$1:$BG$1, 0)))</f>
        <v/>
      </c>
      <c r="H1657">
        <f>IFERROR(PERCENTRANK(C:C,C1657),0)</f>
        <v/>
      </c>
      <c r="I1657">
        <f>IFERROR(1 - PERCENTRANK(D:D,D1657),0)</f>
        <v/>
      </c>
      <c r="J1657">
        <f>IFERROR(PERCENTRANK(E:E,E1657),0)</f>
        <v/>
      </c>
      <c r="K1657">
        <f>IFERROR(1 - PERCENTRANK(F:F,F1657),0)</f>
        <v/>
      </c>
      <c r="L1657">
        <f>IFERROR(PERCENTRANK(G:G,G1657),0)</f>
        <v/>
      </c>
      <c r="M1657">
        <f>H1657*weightA+I1657*weightB+J1657*weightC+K1657*weightD+L1657*weightE</f>
        <v/>
      </c>
    </row>
    <row r="1658" spans="1:13">
      <c r="A1658">
        <f>RANK(M1658,M:M)</f>
        <v/>
      </c>
      <c r="C1658">
        <f>SUMIFS('Input - target event report'!H:H,'Input - target event report'!L:L,B1658,'Input - target event report'!D:D, "Private Investment")</f>
        <v/>
      </c>
      <c r="D1658">
        <f>IF(E1658&lt;2, "N/A", (MAXIFS('Input - target event report'!E:E,'Input - target event report'!L:L,B:B,'Input - target event report'!D:D,"Private Investment")-MINIFS('Input - target event report'!E:E,'Input - target event report'!L:L,B:B,'Input - target event report'!D:D,"Private Investment"))/(E1658-1))</f>
        <v/>
      </c>
      <c r="E1658">
        <f>COUNTIFS('Input - target event report'!L:L,B1658,'Input - target event report'!D:D, "Private Investment")</f>
        <v/>
      </c>
      <c r="F1658">
        <f>AVERAGEIF(INDEX('Input - companies list'!$A:$BG, 0, MATCH("Clusters 0",'Input - companies list'!$A$1:$BG$1, 0)),'Output - Cluster ranking'!B1658,INDEX('Input - companies list'!$A:$BG, 0, MATCH("Flow",'Input - companies list'!$A$1:$BG$1, 0)))</f>
        <v/>
      </c>
      <c r="G1658">
        <f>AVERAGEIF(INDEX('Input - companies list'!$A:$BG, 0, MATCH("Clusters 0",'Input - companies list'!$A$1:$BG$1, 0)),'Output - Cluster ranking'!B1658,INDEX('Input - companies list'!$A:$BG, 0, MATCH("Inter-Cluster Connectivity",'Input - companies list'!$A$1:$BG$1, 0)))</f>
        <v/>
      </c>
      <c r="H1658">
        <f>IFERROR(PERCENTRANK(C:C,C1658),0)</f>
        <v/>
      </c>
      <c r="I1658">
        <f>IFERROR(1 - PERCENTRANK(D:D,D1658),0)</f>
        <v/>
      </c>
      <c r="J1658">
        <f>IFERROR(PERCENTRANK(E:E,E1658),0)</f>
        <v/>
      </c>
      <c r="K1658">
        <f>IFERROR(1 - PERCENTRANK(F:F,F1658),0)</f>
        <v/>
      </c>
      <c r="L1658">
        <f>IFERROR(PERCENTRANK(G:G,G1658),0)</f>
        <v/>
      </c>
      <c r="M1658">
        <f>H1658*weightA+I1658*weightB+J1658*weightC+K1658*weightD+L1658*weightE</f>
        <v/>
      </c>
    </row>
    <row r="1659" spans="1:13">
      <c r="A1659">
        <f>RANK(M1659,M:M)</f>
        <v/>
      </c>
      <c r="C1659">
        <f>SUMIFS('Input - target event report'!H:H,'Input - target event report'!L:L,B1659,'Input - target event report'!D:D, "Private Investment")</f>
        <v/>
      </c>
      <c r="D1659">
        <f>IF(E1659&lt;2, "N/A", (MAXIFS('Input - target event report'!E:E,'Input - target event report'!L:L,B:B,'Input - target event report'!D:D,"Private Investment")-MINIFS('Input - target event report'!E:E,'Input - target event report'!L:L,B:B,'Input - target event report'!D:D,"Private Investment"))/(E1659-1))</f>
        <v/>
      </c>
      <c r="E1659">
        <f>COUNTIFS('Input - target event report'!L:L,B1659,'Input - target event report'!D:D, "Private Investment")</f>
        <v/>
      </c>
      <c r="F1659">
        <f>AVERAGEIF(INDEX('Input - companies list'!$A:$BG, 0, MATCH("Clusters 0",'Input - companies list'!$A$1:$BG$1, 0)),'Output - Cluster ranking'!B1659,INDEX('Input - companies list'!$A:$BG, 0, MATCH("Flow",'Input - companies list'!$A$1:$BG$1, 0)))</f>
        <v/>
      </c>
      <c r="G1659">
        <f>AVERAGEIF(INDEX('Input - companies list'!$A:$BG, 0, MATCH("Clusters 0",'Input - companies list'!$A$1:$BG$1, 0)),'Output - Cluster ranking'!B1659,INDEX('Input - companies list'!$A:$BG, 0, MATCH("Inter-Cluster Connectivity",'Input - companies list'!$A$1:$BG$1, 0)))</f>
        <v/>
      </c>
      <c r="H1659">
        <f>IFERROR(PERCENTRANK(C:C,C1659),0)</f>
        <v/>
      </c>
      <c r="I1659">
        <f>IFERROR(1 - PERCENTRANK(D:D,D1659),0)</f>
        <v/>
      </c>
      <c r="J1659">
        <f>IFERROR(PERCENTRANK(E:E,E1659),0)</f>
        <v/>
      </c>
      <c r="K1659">
        <f>IFERROR(1 - PERCENTRANK(F:F,F1659),0)</f>
        <v/>
      </c>
      <c r="L1659">
        <f>IFERROR(PERCENTRANK(G:G,G1659),0)</f>
        <v/>
      </c>
      <c r="M1659">
        <f>H1659*weightA+I1659*weightB+J1659*weightC+K1659*weightD+L1659*weightE</f>
        <v/>
      </c>
    </row>
    <row r="1660" spans="1:13">
      <c r="A1660">
        <f>RANK(M1660,M:M)</f>
        <v/>
      </c>
      <c r="C1660">
        <f>SUMIFS('Input - target event report'!H:H,'Input - target event report'!L:L,B1660,'Input - target event report'!D:D, "Private Investment")</f>
        <v/>
      </c>
      <c r="D1660">
        <f>IF(E1660&lt;2, "N/A", (MAXIFS('Input - target event report'!E:E,'Input - target event report'!L:L,B:B,'Input - target event report'!D:D,"Private Investment")-MINIFS('Input - target event report'!E:E,'Input - target event report'!L:L,B:B,'Input - target event report'!D:D,"Private Investment"))/(E1660-1))</f>
        <v/>
      </c>
      <c r="E1660">
        <f>COUNTIFS('Input - target event report'!L:L,B1660,'Input - target event report'!D:D, "Private Investment")</f>
        <v/>
      </c>
      <c r="F1660">
        <f>AVERAGEIF(INDEX('Input - companies list'!$A:$BG, 0, MATCH("Clusters 0",'Input - companies list'!$A$1:$BG$1, 0)),'Output - Cluster ranking'!B1660,INDEX('Input - companies list'!$A:$BG, 0, MATCH("Flow",'Input - companies list'!$A$1:$BG$1, 0)))</f>
        <v/>
      </c>
      <c r="G1660">
        <f>AVERAGEIF(INDEX('Input - companies list'!$A:$BG, 0, MATCH("Clusters 0",'Input - companies list'!$A$1:$BG$1, 0)),'Output - Cluster ranking'!B1660,INDEX('Input - companies list'!$A:$BG, 0, MATCH("Inter-Cluster Connectivity",'Input - companies list'!$A$1:$BG$1, 0)))</f>
        <v/>
      </c>
      <c r="H1660">
        <f>IFERROR(PERCENTRANK(C:C,C1660),0)</f>
        <v/>
      </c>
      <c r="I1660">
        <f>IFERROR(1 - PERCENTRANK(D:D,D1660),0)</f>
        <v/>
      </c>
      <c r="J1660">
        <f>IFERROR(PERCENTRANK(E:E,E1660),0)</f>
        <v/>
      </c>
      <c r="K1660">
        <f>IFERROR(1 - PERCENTRANK(F:F,F1660),0)</f>
        <v/>
      </c>
      <c r="L1660">
        <f>IFERROR(PERCENTRANK(G:G,G1660),0)</f>
        <v/>
      </c>
      <c r="M1660">
        <f>H1660*weightA+I1660*weightB+J1660*weightC+K1660*weightD+L1660*weightE</f>
        <v/>
      </c>
    </row>
    <row r="1661" spans="1:13">
      <c r="A1661">
        <f>RANK(M1661,M:M)</f>
        <v/>
      </c>
      <c r="C1661">
        <f>SUMIFS('Input - target event report'!H:H,'Input - target event report'!L:L,B1661,'Input - target event report'!D:D, "Private Investment")</f>
        <v/>
      </c>
      <c r="D1661">
        <f>IF(E1661&lt;2, "N/A", (MAXIFS('Input - target event report'!E:E,'Input - target event report'!L:L,B:B,'Input - target event report'!D:D,"Private Investment")-MINIFS('Input - target event report'!E:E,'Input - target event report'!L:L,B:B,'Input - target event report'!D:D,"Private Investment"))/(E1661-1))</f>
        <v/>
      </c>
      <c r="E1661">
        <f>COUNTIFS('Input - target event report'!L:L,B1661,'Input - target event report'!D:D, "Private Investment")</f>
        <v/>
      </c>
      <c r="F1661">
        <f>AVERAGEIF(INDEX('Input - companies list'!$A:$BG, 0, MATCH("Clusters 0",'Input - companies list'!$A$1:$BG$1, 0)),'Output - Cluster ranking'!B1661,INDEX('Input - companies list'!$A:$BG, 0, MATCH("Flow",'Input - companies list'!$A$1:$BG$1, 0)))</f>
        <v/>
      </c>
      <c r="G1661">
        <f>AVERAGEIF(INDEX('Input - companies list'!$A:$BG, 0, MATCH("Clusters 0",'Input - companies list'!$A$1:$BG$1, 0)),'Output - Cluster ranking'!B1661,INDEX('Input - companies list'!$A:$BG, 0, MATCH("Inter-Cluster Connectivity",'Input - companies list'!$A$1:$BG$1, 0)))</f>
        <v/>
      </c>
      <c r="H1661">
        <f>IFERROR(PERCENTRANK(C:C,C1661),0)</f>
        <v/>
      </c>
      <c r="I1661">
        <f>IFERROR(1 - PERCENTRANK(D:D,D1661),0)</f>
        <v/>
      </c>
      <c r="J1661">
        <f>IFERROR(PERCENTRANK(E:E,E1661),0)</f>
        <v/>
      </c>
      <c r="K1661">
        <f>IFERROR(1 - PERCENTRANK(F:F,F1661),0)</f>
        <v/>
      </c>
      <c r="L1661">
        <f>IFERROR(PERCENTRANK(G:G,G1661),0)</f>
        <v/>
      </c>
      <c r="M1661">
        <f>H1661*weightA+I1661*weightB+J1661*weightC+K1661*weightD+L1661*weightE</f>
        <v/>
      </c>
    </row>
    <row r="1662" spans="1:13">
      <c r="A1662">
        <f>RANK(M1662,M:M)</f>
        <v/>
      </c>
      <c r="C1662">
        <f>SUMIFS('Input - target event report'!H:H,'Input - target event report'!L:L,B1662,'Input - target event report'!D:D, "Private Investment")</f>
        <v/>
      </c>
      <c r="D1662">
        <f>IF(E1662&lt;2, "N/A", (MAXIFS('Input - target event report'!E:E,'Input - target event report'!L:L,B:B,'Input - target event report'!D:D,"Private Investment")-MINIFS('Input - target event report'!E:E,'Input - target event report'!L:L,B:B,'Input - target event report'!D:D,"Private Investment"))/(E1662-1))</f>
        <v/>
      </c>
      <c r="E1662">
        <f>COUNTIFS('Input - target event report'!L:L,B1662,'Input - target event report'!D:D, "Private Investment")</f>
        <v/>
      </c>
      <c r="F1662">
        <f>AVERAGEIF(INDEX('Input - companies list'!$A:$BG, 0, MATCH("Clusters 0",'Input - companies list'!$A$1:$BG$1, 0)),'Output - Cluster ranking'!B1662,INDEX('Input - companies list'!$A:$BG, 0, MATCH("Flow",'Input - companies list'!$A$1:$BG$1, 0)))</f>
        <v/>
      </c>
      <c r="G1662">
        <f>AVERAGEIF(INDEX('Input - companies list'!$A:$BG, 0, MATCH("Clusters 0",'Input - companies list'!$A$1:$BG$1, 0)),'Output - Cluster ranking'!B1662,INDEX('Input - companies list'!$A:$BG, 0, MATCH("Inter-Cluster Connectivity",'Input - companies list'!$A$1:$BG$1, 0)))</f>
        <v/>
      </c>
      <c r="H1662">
        <f>IFERROR(PERCENTRANK(C:C,C1662),0)</f>
        <v/>
      </c>
      <c r="I1662">
        <f>IFERROR(1 - PERCENTRANK(D:D,D1662),0)</f>
        <v/>
      </c>
      <c r="J1662">
        <f>IFERROR(PERCENTRANK(E:E,E1662),0)</f>
        <v/>
      </c>
      <c r="K1662">
        <f>IFERROR(1 - PERCENTRANK(F:F,F1662),0)</f>
        <v/>
      </c>
      <c r="L1662">
        <f>IFERROR(PERCENTRANK(G:G,G1662),0)</f>
        <v/>
      </c>
      <c r="M1662">
        <f>H1662*weightA+I1662*weightB+J1662*weightC+K1662*weightD+L1662*weightE</f>
        <v/>
      </c>
    </row>
    <row r="1663" spans="1:13">
      <c r="A1663">
        <f>RANK(M1663,M:M)</f>
        <v/>
      </c>
      <c r="C1663">
        <f>SUMIFS('Input - target event report'!H:H,'Input - target event report'!L:L,B1663,'Input - target event report'!D:D, "Private Investment")</f>
        <v/>
      </c>
      <c r="D1663">
        <f>IF(E1663&lt;2, "N/A", (MAXIFS('Input - target event report'!E:E,'Input - target event report'!L:L,B:B,'Input - target event report'!D:D,"Private Investment")-MINIFS('Input - target event report'!E:E,'Input - target event report'!L:L,B:B,'Input - target event report'!D:D,"Private Investment"))/(E1663-1))</f>
        <v/>
      </c>
      <c r="E1663">
        <f>COUNTIFS('Input - target event report'!L:L,B1663,'Input - target event report'!D:D, "Private Investment")</f>
        <v/>
      </c>
      <c r="F1663">
        <f>AVERAGEIF(INDEX('Input - companies list'!$A:$BG, 0, MATCH("Clusters 0",'Input - companies list'!$A$1:$BG$1, 0)),'Output - Cluster ranking'!B1663,INDEX('Input - companies list'!$A:$BG, 0, MATCH("Flow",'Input - companies list'!$A$1:$BG$1, 0)))</f>
        <v/>
      </c>
      <c r="G1663">
        <f>AVERAGEIF(INDEX('Input - companies list'!$A:$BG, 0, MATCH("Clusters 0",'Input - companies list'!$A$1:$BG$1, 0)),'Output - Cluster ranking'!B1663,INDEX('Input - companies list'!$A:$BG, 0, MATCH("Inter-Cluster Connectivity",'Input - companies list'!$A$1:$BG$1, 0)))</f>
        <v/>
      </c>
      <c r="H1663">
        <f>IFERROR(PERCENTRANK(C:C,C1663),0)</f>
        <v/>
      </c>
      <c r="I1663">
        <f>IFERROR(1 - PERCENTRANK(D:D,D1663),0)</f>
        <v/>
      </c>
      <c r="J1663">
        <f>IFERROR(PERCENTRANK(E:E,E1663),0)</f>
        <v/>
      </c>
      <c r="K1663">
        <f>IFERROR(1 - PERCENTRANK(F:F,F1663),0)</f>
        <v/>
      </c>
      <c r="L1663">
        <f>IFERROR(PERCENTRANK(G:G,G1663),0)</f>
        <v/>
      </c>
      <c r="M1663">
        <f>H1663*weightA+I1663*weightB+J1663*weightC+K1663*weightD+L1663*weightE</f>
        <v/>
      </c>
    </row>
    <row r="1664" spans="1:13">
      <c r="A1664">
        <f>RANK(M1664,M:M)</f>
        <v/>
      </c>
      <c r="C1664">
        <f>SUMIFS('Input - target event report'!H:H,'Input - target event report'!L:L,B1664,'Input - target event report'!D:D, "Private Investment")</f>
        <v/>
      </c>
      <c r="D1664">
        <f>IF(E1664&lt;2, "N/A", (MAXIFS('Input - target event report'!E:E,'Input - target event report'!L:L,B:B,'Input - target event report'!D:D,"Private Investment")-MINIFS('Input - target event report'!E:E,'Input - target event report'!L:L,B:B,'Input - target event report'!D:D,"Private Investment"))/(E1664-1))</f>
        <v/>
      </c>
      <c r="E1664">
        <f>COUNTIFS('Input - target event report'!L:L,B1664,'Input - target event report'!D:D, "Private Investment")</f>
        <v/>
      </c>
      <c r="F1664">
        <f>AVERAGEIF(INDEX('Input - companies list'!$A:$BG, 0, MATCH("Clusters 0",'Input - companies list'!$A$1:$BG$1, 0)),'Output - Cluster ranking'!B1664,INDEX('Input - companies list'!$A:$BG, 0, MATCH("Flow",'Input - companies list'!$A$1:$BG$1, 0)))</f>
        <v/>
      </c>
      <c r="G1664">
        <f>AVERAGEIF(INDEX('Input - companies list'!$A:$BG, 0, MATCH("Clusters 0",'Input - companies list'!$A$1:$BG$1, 0)),'Output - Cluster ranking'!B1664,INDEX('Input - companies list'!$A:$BG, 0, MATCH("Inter-Cluster Connectivity",'Input - companies list'!$A$1:$BG$1, 0)))</f>
        <v/>
      </c>
      <c r="H1664">
        <f>IFERROR(PERCENTRANK(C:C,C1664),0)</f>
        <v/>
      </c>
      <c r="I1664">
        <f>IFERROR(1 - PERCENTRANK(D:D,D1664),0)</f>
        <v/>
      </c>
      <c r="J1664">
        <f>IFERROR(PERCENTRANK(E:E,E1664),0)</f>
        <v/>
      </c>
      <c r="K1664">
        <f>IFERROR(1 - PERCENTRANK(F:F,F1664),0)</f>
        <v/>
      </c>
      <c r="L1664">
        <f>IFERROR(PERCENTRANK(G:G,G1664),0)</f>
        <v/>
      </c>
      <c r="M1664">
        <f>H1664*weightA+I1664*weightB+J1664*weightC+K1664*weightD+L1664*weightE</f>
        <v/>
      </c>
    </row>
    <row r="1665" spans="1:13">
      <c r="A1665">
        <f>RANK(M1665,M:M)</f>
        <v/>
      </c>
      <c r="C1665">
        <f>SUMIFS('Input - target event report'!H:H,'Input - target event report'!L:L,B1665,'Input - target event report'!D:D, "Private Investment")</f>
        <v/>
      </c>
      <c r="D1665">
        <f>IF(E1665&lt;2, "N/A", (MAXIFS('Input - target event report'!E:E,'Input - target event report'!L:L,B:B,'Input - target event report'!D:D,"Private Investment")-MINIFS('Input - target event report'!E:E,'Input - target event report'!L:L,B:B,'Input - target event report'!D:D,"Private Investment"))/(E1665-1))</f>
        <v/>
      </c>
      <c r="E1665">
        <f>COUNTIFS('Input - target event report'!L:L,B1665,'Input - target event report'!D:D, "Private Investment")</f>
        <v/>
      </c>
      <c r="F1665">
        <f>AVERAGEIF(INDEX('Input - companies list'!$A:$BG, 0, MATCH("Clusters 0",'Input - companies list'!$A$1:$BG$1, 0)),'Output - Cluster ranking'!B1665,INDEX('Input - companies list'!$A:$BG, 0, MATCH("Flow",'Input - companies list'!$A$1:$BG$1, 0)))</f>
        <v/>
      </c>
      <c r="G1665">
        <f>AVERAGEIF(INDEX('Input - companies list'!$A:$BG, 0, MATCH("Clusters 0",'Input - companies list'!$A$1:$BG$1, 0)),'Output - Cluster ranking'!B1665,INDEX('Input - companies list'!$A:$BG, 0, MATCH("Inter-Cluster Connectivity",'Input - companies list'!$A$1:$BG$1, 0)))</f>
        <v/>
      </c>
      <c r="H1665">
        <f>IFERROR(PERCENTRANK(C:C,C1665),0)</f>
        <v/>
      </c>
      <c r="I1665">
        <f>IFERROR(1 - PERCENTRANK(D:D,D1665),0)</f>
        <v/>
      </c>
      <c r="J1665">
        <f>IFERROR(PERCENTRANK(E:E,E1665),0)</f>
        <v/>
      </c>
      <c r="K1665">
        <f>IFERROR(1 - PERCENTRANK(F:F,F1665),0)</f>
        <v/>
      </c>
      <c r="L1665">
        <f>IFERROR(PERCENTRANK(G:G,G1665),0)</f>
        <v/>
      </c>
      <c r="M1665">
        <f>H1665*weightA+I1665*weightB+J1665*weightC+K1665*weightD+L1665*weightE</f>
        <v/>
      </c>
    </row>
    <row r="1666" spans="1:13">
      <c r="A1666">
        <f>RANK(M1666,M:M)</f>
        <v/>
      </c>
      <c r="C1666">
        <f>SUMIFS('Input - target event report'!H:H,'Input - target event report'!L:L,B1666,'Input - target event report'!D:D, "Private Investment")</f>
        <v/>
      </c>
      <c r="D1666">
        <f>IF(E1666&lt;2, "N/A", (MAXIFS('Input - target event report'!E:E,'Input - target event report'!L:L,B:B,'Input - target event report'!D:D,"Private Investment")-MINIFS('Input - target event report'!E:E,'Input - target event report'!L:L,B:B,'Input - target event report'!D:D,"Private Investment"))/(E1666-1))</f>
        <v/>
      </c>
      <c r="E1666">
        <f>COUNTIFS('Input - target event report'!L:L,B1666,'Input - target event report'!D:D, "Private Investment")</f>
        <v/>
      </c>
      <c r="F1666">
        <f>AVERAGEIF(INDEX('Input - companies list'!$A:$BG, 0, MATCH("Clusters 0",'Input - companies list'!$A$1:$BG$1, 0)),'Output - Cluster ranking'!B1666,INDEX('Input - companies list'!$A:$BG, 0, MATCH("Flow",'Input - companies list'!$A$1:$BG$1, 0)))</f>
        <v/>
      </c>
      <c r="G1666">
        <f>AVERAGEIF(INDEX('Input - companies list'!$A:$BG, 0, MATCH("Clusters 0",'Input - companies list'!$A$1:$BG$1, 0)),'Output - Cluster ranking'!B1666,INDEX('Input - companies list'!$A:$BG, 0, MATCH("Inter-Cluster Connectivity",'Input - companies list'!$A$1:$BG$1, 0)))</f>
        <v/>
      </c>
      <c r="H1666">
        <f>IFERROR(PERCENTRANK(C:C,C1666),0)</f>
        <v/>
      </c>
      <c r="I1666">
        <f>IFERROR(1 - PERCENTRANK(D:D,D1666),0)</f>
        <v/>
      </c>
      <c r="J1666">
        <f>IFERROR(PERCENTRANK(E:E,E1666),0)</f>
        <v/>
      </c>
      <c r="K1666">
        <f>IFERROR(1 - PERCENTRANK(F:F,F1666),0)</f>
        <v/>
      </c>
      <c r="L1666">
        <f>IFERROR(PERCENTRANK(G:G,G1666),0)</f>
        <v/>
      </c>
      <c r="M1666">
        <f>H1666*weightA+I1666*weightB+J1666*weightC+K1666*weightD+L1666*weightE</f>
        <v/>
      </c>
    </row>
    <row r="1667" spans="1:13">
      <c r="A1667">
        <f>RANK(M1667,M:M)</f>
        <v/>
      </c>
      <c r="C1667">
        <f>SUMIFS('Input - target event report'!H:H,'Input - target event report'!L:L,B1667,'Input - target event report'!D:D, "Private Investment")</f>
        <v/>
      </c>
      <c r="D1667">
        <f>IF(E1667&lt;2, "N/A", (MAXIFS('Input - target event report'!E:E,'Input - target event report'!L:L,B:B,'Input - target event report'!D:D,"Private Investment")-MINIFS('Input - target event report'!E:E,'Input - target event report'!L:L,B:B,'Input - target event report'!D:D,"Private Investment"))/(E1667-1))</f>
        <v/>
      </c>
      <c r="E1667">
        <f>COUNTIFS('Input - target event report'!L:L,B1667,'Input - target event report'!D:D, "Private Investment")</f>
        <v/>
      </c>
      <c r="F1667">
        <f>AVERAGEIF(INDEX('Input - companies list'!$A:$BG, 0, MATCH("Clusters 0",'Input - companies list'!$A$1:$BG$1, 0)),'Output - Cluster ranking'!B1667,INDEX('Input - companies list'!$A:$BG, 0, MATCH("Flow",'Input - companies list'!$A$1:$BG$1, 0)))</f>
        <v/>
      </c>
      <c r="G1667">
        <f>AVERAGEIF(INDEX('Input - companies list'!$A:$BG, 0, MATCH("Clusters 0",'Input - companies list'!$A$1:$BG$1, 0)),'Output - Cluster ranking'!B1667,INDEX('Input - companies list'!$A:$BG, 0, MATCH("Inter-Cluster Connectivity",'Input - companies list'!$A$1:$BG$1, 0)))</f>
        <v/>
      </c>
      <c r="H1667">
        <f>IFERROR(PERCENTRANK(C:C,C1667),0)</f>
        <v/>
      </c>
      <c r="I1667">
        <f>IFERROR(1 - PERCENTRANK(D:D,D1667),0)</f>
        <v/>
      </c>
      <c r="J1667">
        <f>IFERROR(PERCENTRANK(E:E,E1667),0)</f>
        <v/>
      </c>
      <c r="K1667">
        <f>IFERROR(1 - PERCENTRANK(F:F,F1667),0)</f>
        <v/>
      </c>
      <c r="L1667">
        <f>IFERROR(PERCENTRANK(G:G,G1667),0)</f>
        <v/>
      </c>
      <c r="M1667">
        <f>H1667*weightA+I1667*weightB+J1667*weightC+K1667*weightD+L1667*weightE</f>
        <v/>
      </c>
    </row>
    <row r="1668" spans="1:13">
      <c r="A1668">
        <f>RANK(M1668,M:M)</f>
        <v/>
      </c>
      <c r="C1668">
        <f>SUMIFS('Input - target event report'!H:H,'Input - target event report'!L:L,B1668,'Input - target event report'!D:D, "Private Investment")</f>
        <v/>
      </c>
      <c r="D1668">
        <f>IF(E1668&lt;2, "N/A", (MAXIFS('Input - target event report'!E:E,'Input - target event report'!L:L,B:B,'Input - target event report'!D:D,"Private Investment")-MINIFS('Input - target event report'!E:E,'Input - target event report'!L:L,B:B,'Input - target event report'!D:D,"Private Investment"))/(E1668-1))</f>
        <v/>
      </c>
      <c r="E1668">
        <f>COUNTIFS('Input - target event report'!L:L,B1668,'Input - target event report'!D:D, "Private Investment")</f>
        <v/>
      </c>
      <c r="F1668">
        <f>AVERAGEIF(INDEX('Input - companies list'!$A:$BG, 0, MATCH("Clusters 0",'Input - companies list'!$A$1:$BG$1, 0)),'Output - Cluster ranking'!B1668,INDEX('Input - companies list'!$A:$BG, 0, MATCH("Flow",'Input - companies list'!$A$1:$BG$1, 0)))</f>
        <v/>
      </c>
      <c r="G1668">
        <f>AVERAGEIF(INDEX('Input - companies list'!$A:$BG, 0, MATCH("Clusters 0",'Input - companies list'!$A$1:$BG$1, 0)),'Output - Cluster ranking'!B1668,INDEX('Input - companies list'!$A:$BG, 0, MATCH("Inter-Cluster Connectivity",'Input - companies list'!$A$1:$BG$1, 0)))</f>
        <v/>
      </c>
      <c r="H1668">
        <f>IFERROR(PERCENTRANK(C:C,C1668),0)</f>
        <v/>
      </c>
      <c r="I1668">
        <f>IFERROR(1 - PERCENTRANK(D:D,D1668),0)</f>
        <v/>
      </c>
      <c r="J1668">
        <f>IFERROR(PERCENTRANK(E:E,E1668),0)</f>
        <v/>
      </c>
      <c r="K1668">
        <f>IFERROR(1 - PERCENTRANK(F:F,F1668),0)</f>
        <v/>
      </c>
      <c r="L1668">
        <f>IFERROR(PERCENTRANK(G:G,G1668),0)</f>
        <v/>
      </c>
      <c r="M1668">
        <f>H1668*weightA+I1668*weightB+J1668*weightC+K1668*weightD+L1668*weightE</f>
        <v/>
      </c>
    </row>
    <row r="1669" spans="1:13">
      <c r="A1669">
        <f>RANK(M1669,M:M)</f>
        <v/>
      </c>
      <c r="C1669">
        <f>SUMIFS('Input - target event report'!H:H,'Input - target event report'!L:L,B1669,'Input - target event report'!D:D, "Private Investment")</f>
        <v/>
      </c>
      <c r="D1669">
        <f>IF(E1669&lt;2, "N/A", (MAXIFS('Input - target event report'!E:E,'Input - target event report'!L:L,B:B,'Input - target event report'!D:D,"Private Investment")-MINIFS('Input - target event report'!E:E,'Input - target event report'!L:L,B:B,'Input - target event report'!D:D,"Private Investment"))/(E1669-1))</f>
        <v/>
      </c>
      <c r="E1669">
        <f>COUNTIFS('Input - target event report'!L:L,B1669,'Input - target event report'!D:D, "Private Investment")</f>
        <v/>
      </c>
      <c r="F1669">
        <f>AVERAGEIF(INDEX('Input - companies list'!$A:$BG, 0, MATCH("Clusters 0",'Input - companies list'!$A$1:$BG$1, 0)),'Output - Cluster ranking'!B1669,INDEX('Input - companies list'!$A:$BG, 0, MATCH("Flow",'Input - companies list'!$A$1:$BG$1, 0)))</f>
        <v/>
      </c>
      <c r="G1669">
        <f>AVERAGEIF(INDEX('Input - companies list'!$A:$BG, 0, MATCH("Clusters 0",'Input - companies list'!$A$1:$BG$1, 0)),'Output - Cluster ranking'!B1669,INDEX('Input - companies list'!$A:$BG, 0, MATCH("Inter-Cluster Connectivity",'Input - companies list'!$A$1:$BG$1, 0)))</f>
        <v/>
      </c>
      <c r="H1669">
        <f>IFERROR(PERCENTRANK(C:C,C1669),0)</f>
        <v/>
      </c>
      <c r="I1669">
        <f>IFERROR(1 - PERCENTRANK(D:D,D1669),0)</f>
        <v/>
      </c>
      <c r="J1669">
        <f>IFERROR(PERCENTRANK(E:E,E1669),0)</f>
        <v/>
      </c>
      <c r="K1669">
        <f>IFERROR(1 - PERCENTRANK(F:F,F1669),0)</f>
        <v/>
      </c>
      <c r="L1669">
        <f>IFERROR(PERCENTRANK(G:G,G1669),0)</f>
        <v/>
      </c>
      <c r="M1669">
        <f>H1669*weightA+I1669*weightB+J1669*weightC+K1669*weightD+L1669*weightE</f>
        <v/>
      </c>
    </row>
    <row r="1670" spans="1:13">
      <c r="A1670">
        <f>RANK(M1670,M:M)</f>
        <v/>
      </c>
      <c r="C1670">
        <f>SUMIFS('Input - target event report'!H:H,'Input - target event report'!L:L,B1670,'Input - target event report'!D:D, "Private Investment")</f>
        <v/>
      </c>
      <c r="D1670">
        <f>IF(E1670&lt;2, "N/A", (MAXIFS('Input - target event report'!E:E,'Input - target event report'!L:L,B:B,'Input - target event report'!D:D,"Private Investment")-MINIFS('Input - target event report'!E:E,'Input - target event report'!L:L,B:B,'Input - target event report'!D:D,"Private Investment"))/(E1670-1))</f>
        <v/>
      </c>
      <c r="E1670">
        <f>COUNTIFS('Input - target event report'!L:L,B1670,'Input - target event report'!D:D, "Private Investment")</f>
        <v/>
      </c>
      <c r="F1670">
        <f>AVERAGEIF(INDEX('Input - companies list'!$A:$BG, 0, MATCH("Clusters 0",'Input - companies list'!$A$1:$BG$1, 0)),'Output - Cluster ranking'!B1670,INDEX('Input - companies list'!$A:$BG, 0, MATCH("Flow",'Input - companies list'!$A$1:$BG$1, 0)))</f>
        <v/>
      </c>
      <c r="G1670">
        <f>AVERAGEIF(INDEX('Input - companies list'!$A:$BG, 0, MATCH("Clusters 0",'Input - companies list'!$A$1:$BG$1, 0)),'Output - Cluster ranking'!B1670,INDEX('Input - companies list'!$A:$BG, 0, MATCH("Inter-Cluster Connectivity",'Input - companies list'!$A$1:$BG$1, 0)))</f>
        <v/>
      </c>
      <c r="H1670">
        <f>IFERROR(PERCENTRANK(C:C,C1670),0)</f>
        <v/>
      </c>
      <c r="I1670">
        <f>IFERROR(1 - PERCENTRANK(D:D,D1670),0)</f>
        <v/>
      </c>
      <c r="J1670">
        <f>IFERROR(PERCENTRANK(E:E,E1670),0)</f>
        <v/>
      </c>
      <c r="K1670">
        <f>IFERROR(1 - PERCENTRANK(F:F,F1670),0)</f>
        <v/>
      </c>
      <c r="L1670">
        <f>IFERROR(PERCENTRANK(G:G,G1670),0)</f>
        <v/>
      </c>
      <c r="M1670">
        <f>H1670*weightA+I1670*weightB+J1670*weightC+K1670*weightD+L1670*weightE</f>
        <v/>
      </c>
    </row>
    <row r="1671" spans="1:13">
      <c r="A1671">
        <f>RANK(M1671,M:M)</f>
        <v/>
      </c>
      <c r="C1671">
        <f>SUMIFS('Input - target event report'!H:H,'Input - target event report'!L:L,B1671,'Input - target event report'!D:D, "Private Investment")</f>
        <v/>
      </c>
      <c r="D1671">
        <f>IF(E1671&lt;2, "N/A", (MAXIFS('Input - target event report'!E:E,'Input - target event report'!L:L,B:B,'Input - target event report'!D:D,"Private Investment")-MINIFS('Input - target event report'!E:E,'Input - target event report'!L:L,B:B,'Input - target event report'!D:D,"Private Investment"))/(E1671-1))</f>
        <v/>
      </c>
      <c r="E1671">
        <f>COUNTIFS('Input - target event report'!L:L,B1671,'Input - target event report'!D:D, "Private Investment")</f>
        <v/>
      </c>
      <c r="F1671">
        <f>AVERAGEIF(INDEX('Input - companies list'!$A:$BG, 0, MATCH("Clusters 0",'Input - companies list'!$A$1:$BG$1, 0)),'Output - Cluster ranking'!B1671,INDEX('Input - companies list'!$A:$BG, 0, MATCH("Flow",'Input - companies list'!$A$1:$BG$1, 0)))</f>
        <v/>
      </c>
      <c r="G1671">
        <f>AVERAGEIF(INDEX('Input - companies list'!$A:$BG, 0, MATCH("Clusters 0",'Input - companies list'!$A$1:$BG$1, 0)),'Output - Cluster ranking'!B1671,INDEX('Input - companies list'!$A:$BG, 0, MATCH("Inter-Cluster Connectivity",'Input - companies list'!$A$1:$BG$1, 0)))</f>
        <v/>
      </c>
      <c r="H1671">
        <f>IFERROR(PERCENTRANK(C:C,C1671),0)</f>
        <v/>
      </c>
      <c r="I1671">
        <f>IFERROR(1 - PERCENTRANK(D:D,D1671),0)</f>
        <v/>
      </c>
      <c r="J1671">
        <f>IFERROR(PERCENTRANK(E:E,E1671),0)</f>
        <v/>
      </c>
      <c r="K1671">
        <f>IFERROR(1 - PERCENTRANK(F:F,F1671),0)</f>
        <v/>
      </c>
      <c r="L1671">
        <f>IFERROR(PERCENTRANK(G:G,G1671),0)</f>
        <v/>
      </c>
      <c r="M1671">
        <f>H1671*weightA+I1671*weightB+J1671*weightC+K1671*weightD+L1671*weightE</f>
        <v/>
      </c>
    </row>
    <row r="1672" spans="1:13">
      <c r="A1672">
        <f>RANK(M1672,M:M)</f>
        <v/>
      </c>
      <c r="C1672">
        <f>SUMIFS('Input - target event report'!H:H,'Input - target event report'!L:L,B1672,'Input - target event report'!D:D, "Private Investment")</f>
        <v/>
      </c>
      <c r="D1672">
        <f>IF(E1672&lt;2, "N/A", (MAXIFS('Input - target event report'!E:E,'Input - target event report'!L:L,B:B,'Input - target event report'!D:D,"Private Investment")-MINIFS('Input - target event report'!E:E,'Input - target event report'!L:L,B:B,'Input - target event report'!D:D,"Private Investment"))/(E1672-1))</f>
        <v/>
      </c>
      <c r="E1672">
        <f>COUNTIFS('Input - target event report'!L:L,B1672,'Input - target event report'!D:D, "Private Investment")</f>
        <v/>
      </c>
      <c r="F1672">
        <f>AVERAGEIF(INDEX('Input - companies list'!$A:$BG, 0, MATCH("Clusters 0",'Input - companies list'!$A$1:$BG$1, 0)),'Output - Cluster ranking'!B1672,INDEX('Input - companies list'!$A:$BG, 0, MATCH("Flow",'Input - companies list'!$A$1:$BG$1, 0)))</f>
        <v/>
      </c>
      <c r="G1672">
        <f>AVERAGEIF(INDEX('Input - companies list'!$A:$BG, 0, MATCH("Clusters 0",'Input - companies list'!$A$1:$BG$1, 0)),'Output - Cluster ranking'!B1672,INDEX('Input - companies list'!$A:$BG, 0, MATCH("Inter-Cluster Connectivity",'Input - companies list'!$A$1:$BG$1, 0)))</f>
        <v/>
      </c>
      <c r="H1672">
        <f>IFERROR(PERCENTRANK(C:C,C1672),0)</f>
        <v/>
      </c>
      <c r="I1672">
        <f>IFERROR(1 - PERCENTRANK(D:D,D1672),0)</f>
        <v/>
      </c>
      <c r="J1672">
        <f>IFERROR(PERCENTRANK(E:E,E1672),0)</f>
        <v/>
      </c>
      <c r="K1672">
        <f>IFERROR(1 - PERCENTRANK(F:F,F1672),0)</f>
        <v/>
      </c>
      <c r="L1672">
        <f>IFERROR(PERCENTRANK(G:G,G1672),0)</f>
        <v/>
      </c>
      <c r="M1672">
        <f>H1672*weightA+I1672*weightB+J1672*weightC+K1672*weightD+L1672*weightE</f>
        <v/>
      </c>
    </row>
    <row r="1673" spans="1:13">
      <c r="A1673">
        <f>RANK(M1673,M:M)</f>
        <v/>
      </c>
      <c r="C1673">
        <f>SUMIFS('Input - target event report'!H:H,'Input - target event report'!L:L,B1673,'Input - target event report'!D:D, "Private Investment")</f>
        <v/>
      </c>
      <c r="D1673">
        <f>IF(E1673&lt;2, "N/A", (MAXIFS('Input - target event report'!E:E,'Input - target event report'!L:L,B:B,'Input - target event report'!D:D,"Private Investment")-MINIFS('Input - target event report'!E:E,'Input - target event report'!L:L,B:B,'Input - target event report'!D:D,"Private Investment"))/(E1673-1))</f>
        <v/>
      </c>
      <c r="E1673">
        <f>COUNTIFS('Input - target event report'!L:L,B1673,'Input - target event report'!D:D, "Private Investment")</f>
        <v/>
      </c>
      <c r="F1673">
        <f>AVERAGEIF(INDEX('Input - companies list'!$A:$BG, 0, MATCH("Clusters 0",'Input - companies list'!$A$1:$BG$1, 0)),'Output - Cluster ranking'!B1673,INDEX('Input - companies list'!$A:$BG, 0, MATCH("Flow",'Input - companies list'!$A$1:$BG$1, 0)))</f>
        <v/>
      </c>
      <c r="G1673">
        <f>AVERAGEIF(INDEX('Input - companies list'!$A:$BG, 0, MATCH("Clusters 0",'Input - companies list'!$A$1:$BG$1, 0)),'Output - Cluster ranking'!B1673,INDEX('Input - companies list'!$A:$BG, 0, MATCH("Inter-Cluster Connectivity",'Input - companies list'!$A$1:$BG$1, 0)))</f>
        <v/>
      </c>
      <c r="H1673">
        <f>IFERROR(PERCENTRANK(C:C,C1673),0)</f>
        <v/>
      </c>
      <c r="I1673">
        <f>IFERROR(1 - PERCENTRANK(D:D,D1673),0)</f>
        <v/>
      </c>
      <c r="J1673">
        <f>IFERROR(PERCENTRANK(E:E,E1673),0)</f>
        <v/>
      </c>
      <c r="K1673">
        <f>IFERROR(1 - PERCENTRANK(F:F,F1673),0)</f>
        <v/>
      </c>
      <c r="L1673">
        <f>IFERROR(PERCENTRANK(G:G,G1673),0)</f>
        <v/>
      </c>
      <c r="M1673">
        <f>H1673*weightA+I1673*weightB+J1673*weightC+K1673*weightD+L1673*weightE</f>
        <v/>
      </c>
    </row>
    <row r="1674" spans="1:13">
      <c r="A1674">
        <f>RANK(M1674,M:M)</f>
        <v/>
      </c>
      <c r="C1674">
        <f>SUMIFS('Input - target event report'!H:H,'Input - target event report'!L:L,B1674,'Input - target event report'!D:D, "Private Investment")</f>
        <v/>
      </c>
      <c r="D1674">
        <f>IF(E1674&lt;2, "N/A", (MAXIFS('Input - target event report'!E:E,'Input - target event report'!L:L,B:B,'Input - target event report'!D:D,"Private Investment")-MINIFS('Input - target event report'!E:E,'Input - target event report'!L:L,B:B,'Input - target event report'!D:D,"Private Investment"))/(E1674-1))</f>
        <v/>
      </c>
      <c r="E1674">
        <f>COUNTIFS('Input - target event report'!L:L,B1674,'Input - target event report'!D:D, "Private Investment")</f>
        <v/>
      </c>
      <c r="F1674">
        <f>AVERAGEIF(INDEX('Input - companies list'!$A:$BG, 0, MATCH("Clusters 0",'Input - companies list'!$A$1:$BG$1, 0)),'Output - Cluster ranking'!B1674,INDEX('Input - companies list'!$A:$BG, 0, MATCH("Flow",'Input - companies list'!$A$1:$BG$1, 0)))</f>
        <v/>
      </c>
      <c r="G1674">
        <f>AVERAGEIF(INDEX('Input - companies list'!$A:$BG, 0, MATCH("Clusters 0",'Input - companies list'!$A$1:$BG$1, 0)),'Output - Cluster ranking'!B1674,INDEX('Input - companies list'!$A:$BG, 0, MATCH("Inter-Cluster Connectivity",'Input - companies list'!$A$1:$BG$1, 0)))</f>
        <v/>
      </c>
      <c r="H1674">
        <f>IFERROR(PERCENTRANK(C:C,C1674),0)</f>
        <v/>
      </c>
      <c r="I1674">
        <f>IFERROR(1 - PERCENTRANK(D:D,D1674),0)</f>
        <v/>
      </c>
      <c r="J1674">
        <f>IFERROR(PERCENTRANK(E:E,E1674),0)</f>
        <v/>
      </c>
      <c r="K1674">
        <f>IFERROR(1 - PERCENTRANK(F:F,F1674),0)</f>
        <v/>
      </c>
      <c r="L1674">
        <f>IFERROR(PERCENTRANK(G:G,G1674),0)</f>
        <v/>
      </c>
      <c r="M1674">
        <f>H1674*weightA+I1674*weightB+J1674*weightC+K1674*weightD+L1674*weightE</f>
        <v/>
      </c>
    </row>
    <row r="1675" spans="1:13">
      <c r="A1675">
        <f>RANK(M1675,M:M)</f>
        <v/>
      </c>
      <c r="C1675">
        <f>SUMIFS('Input - target event report'!H:H,'Input - target event report'!L:L,B1675,'Input - target event report'!D:D, "Private Investment")</f>
        <v/>
      </c>
      <c r="D1675">
        <f>IF(E1675&lt;2, "N/A", (MAXIFS('Input - target event report'!E:E,'Input - target event report'!L:L,B:B,'Input - target event report'!D:D,"Private Investment")-MINIFS('Input - target event report'!E:E,'Input - target event report'!L:L,B:B,'Input - target event report'!D:D,"Private Investment"))/(E1675-1))</f>
        <v/>
      </c>
      <c r="E1675">
        <f>COUNTIFS('Input - target event report'!L:L,B1675,'Input - target event report'!D:D, "Private Investment")</f>
        <v/>
      </c>
      <c r="F1675">
        <f>AVERAGEIF(INDEX('Input - companies list'!$A:$BG, 0, MATCH("Clusters 0",'Input - companies list'!$A$1:$BG$1, 0)),'Output - Cluster ranking'!B1675,INDEX('Input - companies list'!$A:$BG, 0, MATCH("Flow",'Input - companies list'!$A$1:$BG$1, 0)))</f>
        <v/>
      </c>
      <c r="G1675">
        <f>AVERAGEIF(INDEX('Input - companies list'!$A:$BG, 0, MATCH("Clusters 0",'Input - companies list'!$A$1:$BG$1, 0)),'Output - Cluster ranking'!B1675,INDEX('Input - companies list'!$A:$BG, 0, MATCH("Inter-Cluster Connectivity",'Input - companies list'!$A$1:$BG$1, 0)))</f>
        <v/>
      </c>
      <c r="H1675">
        <f>IFERROR(PERCENTRANK(C:C,C1675),0)</f>
        <v/>
      </c>
      <c r="I1675">
        <f>IFERROR(1 - PERCENTRANK(D:D,D1675),0)</f>
        <v/>
      </c>
      <c r="J1675">
        <f>IFERROR(PERCENTRANK(E:E,E1675),0)</f>
        <v/>
      </c>
      <c r="K1675">
        <f>IFERROR(1 - PERCENTRANK(F:F,F1675),0)</f>
        <v/>
      </c>
      <c r="L1675">
        <f>IFERROR(PERCENTRANK(G:G,G1675),0)</f>
        <v/>
      </c>
      <c r="M1675">
        <f>H1675*weightA+I1675*weightB+J1675*weightC+K1675*weightD+L1675*weightE</f>
        <v/>
      </c>
    </row>
    <row r="1676" spans="1:13">
      <c r="A1676">
        <f>RANK(M1676,M:M)</f>
        <v/>
      </c>
      <c r="C1676">
        <f>SUMIFS('Input - target event report'!H:H,'Input - target event report'!L:L,B1676,'Input - target event report'!D:D, "Private Investment")</f>
        <v/>
      </c>
      <c r="D1676">
        <f>IF(E1676&lt;2, "N/A", (MAXIFS('Input - target event report'!E:E,'Input - target event report'!L:L,B:B,'Input - target event report'!D:D,"Private Investment")-MINIFS('Input - target event report'!E:E,'Input - target event report'!L:L,B:B,'Input - target event report'!D:D,"Private Investment"))/(E1676-1))</f>
        <v/>
      </c>
      <c r="E1676">
        <f>COUNTIFS('Input - target event report'!L:L,B1676,'Input - target event report'!D:D, "Private Investment")</f>
        <v/>
      </c>
      <c r="F1676">
        <f>AVERAGEIF(INDEX('Input - companies list'!$A:$BG, 0, MATCH("Clusters 0",'Input - companies list'!$A$1:$BG$1, 0)),'Output - Cluster ranking'!B1676,INDEX('Input - companies list'!$A:$BG, 0, MATCH("Flow",'Input - companies list'!$A$1:$BG$1, 0)))</f>
        <v/>
      </c>
      <c r="G1676">
        <f>AVERAGEIF(INDEX('Input - companies list'!$A:$BG, 0, MATCH("Clusters 0",'Input - companies list'!$A$1:$BG$1, 0)),'Output - Cluster ranking'!B1676,INDEX('Input - companies list'!$A:$BG, 0, MATCH("Inter-Cluster Connectivity",'Input - companies list'!$A$1:$BG$1, 0)))</f>
        <v/>
      </c>
      <c r="H1676">
        <f>IFERROR(PERCENTRANK(C:C,C1676),0)</f>
        <v/>
      </c>
      <c r="I1676">
        <f>IFERROR(1 - PERCENTRANK(D:D,D1676),0)</f>
        <v/>
      </c>
      <c r="J1676">
        <f>IFERROR(PERCENTRANK(E:E,E1676),0)</f>
        <v/>
      </c>
      <c r="K1676">
        <f>IFERROR(1 - PERCENTRANK(F:F,F1676),0)</f>
        <v/>
      </c>
      <c r="L1676">
        <f>IFERROR(PERCENTRANK(G:G,G1676),0)</f>
        <v/>
      </c>
      <c r="M1676">
        <f>H1676*weightA+I1676*weightB+J1676*weightC+K1676*weightD+L1676*weightE</f>
        <v/>
      </c>
    </row>
    <row r="1677" spans="1:13">
      <c r="A1677">
        <f>RANK(M1677,M:M)</f>
        <v/>
      </c>
      <c r="C1677">
        <f>SUMIFS('Input - target event report'!H:H,'Input - target event report'!L:L,B1677,'Input - target event report'!D:D, "Private Investment")</f>
        <v/>
      </c>
      <c r="D1677">
        <f>IF(E1677&lt;2, "N/A", (MAXIFS('Input - target event report'!E:E,'Input - target event report'!L:L,B:B,'Input - target event report'!D:D,"Private Investment")-MINIFS('Input - target event report'!E:E,'Input - target event report'!L:L,B:B,'Input - target event report'!D:D,"Private Investment"))/(E1677-1))</f>
        <v/>
      </c>
      <c r="E1677">
        <f>COUNTIFS('Input - target event report'!L:L,B1677,'Input - target event report'!D:D, "Private Investment")</f>
        <v/>
      </c>
      <c r="F1677">
        <f>AVERAGEIF(INDEX('Input - companies list'!$A:$BG, 0, MATCH("Clusters 0",'Input - companies list'!$A$1:$BG$1, 0)),'Output - Cluster ranking'!B1677,INDEX('Input - companies list'!$A:$BG, 0, MATCH("Flow",'Input - companies list'!$A$1:$BG$1, 0)))</f>
        <v/>
      </c>
      <c r="G1677">
        <f>AVERAGEIF(INDEX('Input - companies list'!$A:$BG, 0, MATCH("Clusters 0",'Input - companies list'!$A$1:$BG$1, 0)),'Output - Cluster ranking'!B1677,INDEX('Input - companies list'!$A:$BG, 0, MATCH("Inter-Cluster Connectivity",'Input - companies list'!$A$1:$BG$1, 0)))</f>
        <v/>
      </c>
      <c r="H1677">
        <f>IFERROR(PERCENTRANK(C:C,C1677),0)</f>
        <v/>
      </c>
      <c r="I1677">
        <f>IFERROR(1 - PERCENTRANK(D:D,D1677),0)</f>
        <v/>
      </c>
      <c r="J1677">
        <f>IFERROR(PERCENTRANK(E:E,E1677),0)</f>
        <v/>
      </c>
      <c r="K1677">
        <f>IFERROR(1 - PERCENTRANK(F:F,F1677),0)</f>
        <v/>
      </c>
      <c r="L1677">
        <f>IFERROR(PERCENTRANK(G:G,G1677),0)</f>
        <v/>
      </c>
      <c r="M1677">
        <f>H1677*weightA+I1677*weightB+J1677*weightC+K1677*weightD+L1677*weightE</f>
        <v/>
      </c>
    </row>
    <row r="1678" spans="1:13">
      <c r="A1678">
        <f>RANK(M1678,M:M)</f>
        <v/>
      </c>
      <c r="C1678">
        <f>SUMIFS('Input - target event report'!H:H,'Input - target event report'!L:L,B1678,'Input - target event report'!D:D, "Private Investment")</f>
        <v/>
      </c>
      <c r="D1678">
        <f>IF(E1678&lt;2, "N/A", (MAXIFS('Input - target event report'!E:E,'Input - target event report'!L:L,B:B,'Input - target event report'!D:D,"Private Investment")-MINIFS('Input - target event report'!E:E,'Input - target event report'!L:L,B:B,'Input - target event report'!D:D,"Private Investment"))/(E1678-1))</f>
        <v/>
      </c>
      <c r="E1678">
        <f>COUNTIFS('Input - target event report'!L:L,B1678,'Input - target event report'!D:D, "Private Investment")</f>
        <v/>
      </c>
      <c r="F1678">
        <f>AVERAGEIF(INDEX('Input - companies list'!$A:$BG, 0, MATCH("Clusters 0",'Input - companies list'!$A$1:$BG$1, 0)),'Output - Cluster ranking'!B1678,INDEX('Input - companies list'!$A:$BG, 0, MATCH("Flow",'Input - companies list'!$A$1:$BG$1, 0)))</f>
        <v/>
      </c>
      <c r="G1678">
        <f>AVERAGEIF(INDEX('Input - companies list'!$A:$BG, 0, MATCH("Clusters 0",'Input - companies list'!$A$1:$BG$1, 0)),'Output - Cluster ranking'!B1678,INDEX('Input - companies list'!$A:$BG, 0, MATCH("Inter-Cluster Connectivity",'Input - companies list'!$A$1:$BG$1, 0)))</f>
        <v/>
      </c>
      <c r="H1678">
        <f>IFERROR(PERCENTRANK(C:C,C1678),0)</f>
        <v/>
      </c>
      <c r="I1678">
        <f>IFERROR(1 - PERCENTRANK(D:D,D1678),0)</f>
        <v/>
      </c>
      <c r="J1678">
        <f>IFERROR(PERCENTRANK(E:E,E1678),0)</f>
        <v/>
      </c>
      <c r="K1678">
        <f>IFERROR(1 - PERCENTRANK(F:F,F1678),0)</f>
        <v/>
      </c>
      <c r="L1678">
        <f>IFERROR(PERCENTRANK(G:G,G1678),0)</f>
        <v/>
      </c>
      <c r="M1678">
        <f>H1678*weightA+I1678*weightB+J1678*weightC+K1678*weightD+L1678*weightE</f>
        <v/>
      </c>
    </row>
    <row r="1679" spans="1:13">
      <c r="A1679">
        <f>RANK(M1679,M:M)</f>
        <v/>
      </c>
      <c r="C1679">
        <f>SUMIFS('Input - target event report'!H:H,'Input - target event report'!L:L,B1679,'Input - target event report'!D:D, "Private Investment")</f>
        <v/>
      </c>
      <c r="D1679">
        <f>IF(E1679&lt;2, "N/A", (MAXIFS('Input - target event report'!E:E,'Input - target event report'!L:L,B:B,'Input - target event report'!D:D,"Private Investment")-MINIFS('Input - target event report'!E:E,'Input - target event report'!L:L,B:B,'Input - target event report'!D:D,"Private Investment"))/(E1679-1))</f>
        <v/>
      </c>
      <c r="E1679">
        <f>COUNTIFS('Input - target event report'!L:L,B1679,'Input - target event report'!D:D, "Private Investment")</f>
        <v/>
      </c>
      <c r="F1679">
        <f>AVERAGEIF(INDEX('Input - companies list'!$A:$BG, 0, MATCH("Clusters 0",'Input - companies list'!$A$1:$BG$1, 0)),'Output - Cluster ranking'!B1679,INDEX('Input - companies list'!$A:$BG, 0, MATCH("Flow",'Input - companies list'!$A$1:$BG$1, 0)))</f>
        <v/>
      </c>
      <c r="G1679">
        <f>AVERAGEIF(INDEX('Input - companies list'!$A:$BG, 0, MATCH("Clusters 0",'Input - companies list'!$A$1:$BG$1, 0)),'Output - Cluster ranking'!B1679,INDEX('Input - companies list'!$A:$BG, 0, MATCH("Inter-Cluster Connectivity",'Input - companies list'!$A$1:$BG$1, 0)))</f>
        <v/>
      </c>
      <c r="H1679">
        <f>IFERROR(PERCENTRANK(C:C,C1679),0)</f>
        <v/>
      </c>
      <c r="I1679">
        <f>IFERROR(1 - PERCENTRANK(D:D,D1679),0)</f>
        <v/>
      </c>
      <c r="J1679">
        <f>IFERROR(PERCENTRANK(E:E,E1679),0)</f>
        <v/>
      </c>
      <c r="K1679">
        <f>IFERROR(1 - PERCENTRANK(F:F,F1679),0)</f>
        <v/>
      </c>
      <c r="L1679">
        <f>IFERROR(PERCENTRANK(G:G,G1679),0)</f>
        <v/>
      </c>
      <c r="M1679">
        <f>H1679*weightA+I1679*weightB+J1679*weightC+K1679*weightD+L1679*weightE</f>
        <v/>
      </c>
    </row>
    <row r="1680" spans="1:13">
      <c r="A1680">
        <f>RANK(M1680,M:M)</f>
        <v/>
      </c>
      <c r="C1680">
        <f>SUMIFS('Input - target event report'!H:H,'Input - target event report'!L:L,B1680,'Input - target event report'!D:D, "Private Investment")</f>
        <v/>
      </c>
      <c r="D1680">
        <f>IF(E1680&lt;2, "N/A", (MAXIFS('Input - target event report'!E:E,'Input - target event report'!L:L,B:B,'Input - target event report'!D:D,"Private Investment")-MINIFS('Input - target event report'!E:E,'Input - target event report'!L:L,B:B,'Input - target event report'!D:D,"Private Investment"))/(E1680-1))</f>
        <v/>
      </c>
      <c r="E1680">
        <f>COUNTIFS('Input - target event report'!L:L,B1680,'Input - target event report'!D:D, "Private Investment")</f>
        <v/>
      </c>
      <c r="F1680">
        <f>AVERAGEIF(INDEX('Input - companies list'!$A:$BG, 0, MATCH("Clusters 0",'Input - companies list'!$A$1:$BG$1, 0)),'Output - Cluster ranking'!B1680,INDEX('Input - companies list'!$A:$BG, 0, MATCH("Flow",'Input - companies list'!$A$1:$BG$1, 0)))</f>
        <v/>
      </c>
      <c r="G1680">
        <f>AVERAGEIF(INDEX('Input - companies list'!$A:$BG, 0, MATCH("Clusters 0",'Input - companies list'!$A$1:$BG$1, 0)),'Output - Cluster ranking'!B1680,INDEX('Input - companies list'!$A:$BG, 0, MATCH("Inter-Cluster Connectivity",'Input - companies list'!$A$1:$BG$1, 0)))</f>
        <v/>
      </c>
      <c r="H1680">
        <f>IFERROR(PERCENTRANK(C:C,C1680),0)</f>
        <v/>
      </c>
      <c r="I1680">
        <f>IFERROR(1 - PERCENTRANK(D:D,D1680),0)</f>
        <v/>
      </c>
      <c r="J1680">
        <f>IFERROR(PERCENTRANK(E:E,E1680),0)</f>
        <v/>
      </c>
      <c r="K1680">
        <f>IFERROR(1 - PERCENTRANK(F:F,F1680),0)</f>
        <v/>
      </c>
      <c r="L1680">
        <f>IFERROR(PERCENTRANK(G:G,G1680),0)</f>
        <v/>
      </c>
      <c r="M1680">
        <f>H1680*weightA+I1680*weightB+J1680*weightC+K1680*weightD+L1680*weightE</f>
        <v/>
      </c>
    </row>
    <row r="1681" spans="1:13">
      <c r="A1681">
        <f>RANK(M1681,M:M)</f>
        <v/>
      </c>
      <c r="C1681">
        <f>SUMIFS('Input - target event report'!H:H,'Input - target event report'!L:L,B1681,'Input - target event report'!D:D, "Private Investment")</f>
        <v/>
      </c>
      <c r="D1681">
        <f>IF(E1681&lt;2, "N/A", (MAXIFS('Input - target event report'!E:E,'Input - target event report'!L:L,B:B,'Input - target event report'!D:D,"Private Investment")-MINIFS('Input - target event report'!E:E,'Input - target event report'!L:L,B:B,'Input - target event report'!D:D,"Private Investment"))/(E1681-1))</f>
        <v/>
      </c>
      <c r="E1681">
        <f>COUNTIFS('Input - target event report'!L:L,B1681,'Input - target event report'!D:D, "Private Investment")</f>
        <v/>
      </c>
      <c r="F1681">
        <f>AVERAGEIF(INDEX('Input - companies list'!$A:$BG, 0, MATCH("Clusters 0",'Input - companies list'!$A$1:$BG$1, 0)),'Output - Cluster ranking'!B1681,INDEX('Input - companies list'!$A:$BG, 0, MATCH("Flow",'Input - companies list'!$A$1:$BG$1, 0)))</f>
        <v/>
      </c>
      <c r="G1681">
        <f>AVERAGEIF(INDEX('Input - companies list'!$A:$BG, 0, MATCH("Clusters 0",'Input - companies list'!$A$1:$BG$1, 0)),'Output - Cluster ranking'!B1681,INDEX('Input - companies list'!$A:$BG, 0, MATCH("Inter-Cluster Connectivity",'Input - companies list'!$A$1:$BG$1, 0)))</f>
        <v/>
      </c>
      <c r="H1681">
        <f>IFERROR(PERCENTRANK(C:C,C1681),0)</f>
        <v/>
      </c>
      <c r="I1681">
        <f>IFERROR(1 - PERCENTRANK(D:D,D1681),0)</f>
        <v/>
      </c>
      <c r="J1681">
        <f>IFERROR(PERCENTRANK(E:E,E1681),0)</f>
        <v/>
      </c>
      <c r="K1681">
        <f>IFERROR(1 - PERCENTRANK(F:F,F1681),0)</f>
        <v/>
      </c>
      <c r="L1681">
        <f>IFERROR(PERCENTRANK(G:G,G1681),0)</f>
        <v/>
      </c>
      <c r="M1681">
        <f>H1681*weightA+I1681*weightB+J1681*weightC+K1681*weightD+L1681*weightE</f>
        <v/>
      </c>
    </row>
    <row r="1682" spans="1:13">
      <c r="A1682">
        <f>RANK(M1682,M:M)</f>
        <v/>
      </c>
      <c r="C1682">
        <f>SUMIFS('Input - target event report'!H:H,'Input - target event report'!L:L,B1682,'Input - target event report'!D:D, "Private Investment")</f>
        <v/>
      </c>
      <c r="D1682">
        <f>IF(E1682&lt;2, "N/A", (MAXIFS('Input - target event report'!E:E,'Input - target event report'!L:L,B:B,'Input - target event report'!D:D,"Private Investment")-MINIFS('Input - target event report'!E:E,'Input - target event report'!L:L,B:B,'Input - target event report'!D:D,"Private Investment"))/(E1682-1))</f>
        <v/>
      </c>
      <c r="E1682">
        <f>COUNTIFS('Input - target event report'!L:L,B1682,'Input - target event report'!D:D, "Private Investment")</f>
        <v/>
      </c>
      <c r="F1682">
        <f>AVERAGEIF(INDEX('Input - companies list'!$A:$BG, 0, MATCH("Clusters 0",'Input - companies list'!$A$1:$BG$1, 0)),'Output - Cluster ranking'!B1682,INDEX('Input - companies list'!$A:$BG, 0, MATCH("Flow",'Input - companies list'!$A$1:$BG$1, 0)))</f>
        <v/>
      </c>
      <c r="G1682">
        <f>AVERAGEIF(INDEX('Input - companies list'!$A:$BG, 0, MATCH("Clusters 0",'Input - companies list'!$A$1:$BG$1, 0)),'Output - Cluster ranking'!B1682,INDEX('Input - companies list'!$A:$BG, 0, MATCH("Inter-Cluster Connectivity",'Input - companies list'!$A$1:$BG$1, 0)))</f>
        <v/>
      </c>
      <c r="H1682">
        <f>IFERROR(PERCENTRANK(C:C,C1682),0)</f>
        <v/>
      </c>
      <c r="I1682">
        <f>IFERROR(1 - PERCENTRANK(D:D,D1682),0)</f>
        <v/>
      </c>
      <c r="J1682">
        <f>IFERROR(PERCENTRANK(E:E,E1682),0)</f>
        <v/>
      </c>
      <c r="K1682">
        <f>IFERROR(1 - PERCENTRANK(F:F,F1682),0)</f>
        <v/>
      </c>
      <c r="L1682">
        <f>IFERROR(PERCENTRANK(G:G,G1682),0)</f>
        <v/>
      </c>
      <c r="M1682">
        <f>H1682*weightA+I1682*weightB+J1682*weightC+K1682*weightD+L1682*weightE</f>
        <v/>
      </c>
    </row>
    <row r="1683" spans="1:13">
      <c r="A1683">
        <f>RANK(M1683,M:M)</f>
        <v/>
      </c>
      <c r="C1683">
        <f>SUMIFS('Input - target event report'!H:H,'Input - target event report'!L:L,B1683,'Input - target event report'!D:D, "Private Investment")</f>
        <v/>
      </c>
      <c r="D1683">
        <f>IF(E1683&lt;2, "N/A", (MAXIFS('Input - target event report'!E:E,'Input - target event report'!L:L,B:B,'Input - target event report'!D:D,"Private Investment")-MINIFS('Input - target event report'!E:E,'Input - target event report'!L:L,B:B,'Input - target event report'!D:D,"Private Investment"))/(E1683-1))</f>
        <v/>
      </c>
      <c r="E1683">
        <f>COUNTIFS('Input - target event report'!L:L,B1683,'Input - target event report'!D:D, "Private Investment")</f>
        <v/>
      </c>
      <c r="F1683">
        <f>AVERAGEIF(INDEX('Input - companies list'!$A:$BG, 0, MATCH("Clusters 0",'Input - companies list'!$A$1:$BG$1, 0)),'Output - Cluster ranking'!B1683,INDEX('Input - companies list'!$A:$BG, 0, MATCH("Flow",'Input - companies list'!$A$1:$BG$1, 0)))</f>
        <v/>
      </c>
      <c r="G1683">
        <f>AVERAGEIF(INDEX('Input - companies list'!$A:$BG, 0, MATCH("Clusters 0",'Input - companies list'!$A$1:$BG$1, 0)),'Output - Cluster ranking'!B1683,INDEX('Input - companies list'!$A:$BG, 0, MATCH("Inter-Cluster Connectivity",'Input - companies list'!$A$1:$BG$1, 0)))</f>
        <v/>
      </c>
      <c r="H1683">
        <f>IFERROR(PERCENTRANK(C:C,C1683),0)</f>
        <v/>
      </c>
      <c r="I1683">
        <f>IFERROR(1 - PERCENTRANK(D:D,D1683),0)</f>
        <v/>
      </c>
      <c r="J1683">
        <f>IFERROR(PERCENTRANK(E:E,E1683),0)</f>
        <v/>
      </c>
      <c r="K1683">
        <f>IFERROR(1 - PERCENTRANK(F:F,F1683),0)</f>
        <v/>
      </c>
      <c r="L1683">
        <f>IFERROR(PERCENTRANK(G:G,G1683),0)</f>
        <v/>
      </c>
      <c r="M1683">
        <f>H1683*weightA+I1683*weightB+J1683*weightC+K1683*weightD+L1683*weightE</f>
        <v/>
      </c>
    </row>
    <row r="1684" spans="1:13">
      <c r="A1684">
        <f>RANK(M1684,M:M)</f>
        <v/>
      </c>
      <c r="C1684">
        <f>SUMIFS('Input - target event report'!H:H,'Input - target event report'!L:L,B1684,'Input - target event report'!D:D, "Private Investment")</f>
        <v/>
      </c>
      <c r="D1684">
        <f>IF(E1684&lt;2, "N/A", (MAXIFS('Input - target event report'!E:E,'Input - target event report'!L:L,B:B,'Input - target event report'!D:D,"Private Investment")-MINIFS('Input - target event report'!E:E,'Input - target event report'!L:L,B:B,'Input - target event report'!D:D,"Private Investment"))/(E1684-1))</f>
        <v/>
      </c>
      <c r="E1684">
        <f>COUNTIFS('Input - target event report'!L:L,B1684,'Input - target event report'!D:D, "Private Investment")</f>
        <v/>
      </c>
      <c r="F1684">
        <f>AVERAGEIF(INDEX('Input - companies list'!$A:$BG, 0, MATCH("Clusters 0",'Input - companies list'!$A$1:$BG$1, 0)),'Output - Cluster ranking'!B1684,INDEX('Input - companies list'!$A:$BG, 0, MATCH("Flow",'Input - companies list'!$A$1:$BG$1, 0)))</f>
        <v/>
      </c>
      <c r="G1684">
        <f>AVERAGEIF(INDEX('Input - companies list'!$A:$BG, 0, MATCH("Clusters 0",'Input - companies list'!$A$1:$BG$1, 0)),'Output - Cluster ranking'!B1684,INDEX('Input - companies list'!$A:$BG, 0, MATCH("Inter-Cluster Connectivity",'Input - companies list'!$A$1:$BG$1, 0)))</f>
        <v/>
      </c>
      <c r="H1684">
        <f>IFERROR(PERCENTRANK(C:C,C1684),0)</f>
        <v/>
      </c>
      <c r="I1684">
        <f>IFERROR(1 - PERCENTRANK(D:D,D1684),0)</f>
        <v/>
      </c>
      <c r="J1684">
        <f>IFERROR(PERCENTRANK(E:E,E1684),0)</f>
        <v/>
      </c>
      <c r="K1684">
        <f>IFERROR(1 - PERCENTRANK(F:F,F1684),0)</f>
        <v/>
      </c>
      <c r="L1684">
        <f>IFERROR(PERCENTRANK(G:G,G1684),0)</f>
        <v/>
      </c>
      <c r="M1684">
        <f>H1684*weightA+I1684*weightB+J1684*weightC+K1684*weightD+L1684*weightE</f>
        <v/>
      </c>
    </row>
    <row r="1685" spans="1:13">
      <c r="A1685">
        <f>RANK(M1685,M:M)</f>
        <v/>
      </c>
      <c r="C1685">
        <f>SUMIFS('Input - target event report'!H:H,'Input - target event report'!L:L,B1685,'Input - target event report'!D:D, "Private Investment")</f>
        <v/>
      </c>
      <c r="D1685">
        <f>IF(E1685&lt;2, "N/A", (MAXIFS('Input - target event report'!E:E,'Input - target event report'!L:L,B:B,'Input - target event report'!D:D,"Private Investment")-MINIFS('Input - target event report'!E:E,'Input - target event report'!L:L,B:B,'Input - target event report'!D:D,"Private Investment"))/(E1685-1))</f>
        <v/>
      </c>
      <c r="E1685">
        <f>COUNTIFS('Input - target event report'!L:L,B1685,'Input - target event report'!D:D, "Private Investment")</f>
        <v/>
      </c>
      <c r="F1685">
        <f>AVERAGEIF(INDEX('Input - companies list'!$A:$BG, 0, MATCH("Clusters 0",'Input - companies list'!$A$1:$BG$1, 0)),'Output - Cluster ranking'!B1685,INDEX('Input - companies list'!$A:$BG, 0, MATCH("Flow",'Input - companies list'!$A$1:$BG$1, 0)))</f>
        <v/>
      </c>
      <c r="G1685">
        <f>AVERAGEIF(INDEX('Input - companies list'!$A:$BG, 0, MATCH("Clusters 0",'Input - companies list'!$A$1:$BG$1, 0)),'Output - Cluster ranking'!B1685,INDEX('Input - companies list'!$A:$BG, 0, MATCH("Inter-Cluster Connectivity",'Input - companies list'!$A$1:$BG$1, 0)))</f>
        <v/>
      </c>
      <c r="H1685">
        <f>IFERROR(PERCENTRANK(C:C,C1685),0)</f>
        <v/>
      </c>
      <c r="I1685">
        <f>IFERROR(1 - PERCENTRANK(D:D,D1685),0)</f>
        <v/>
      </c>
      <c r="J1685">
        <f>IFERROR(PERCENTRANK(E:E,E1685),0)</f>
        <v/>
      </c>
      <c r="K1685">
        <f>IFERROR(1 - PERCENTRANK(F:F,F1685),0)</f>
        <v/>
      </c>
      <c r="L1685">
        <f>IFERROR(PERCENTRANK(G:G,G1685),0)</f>
        <v/>
      </c>
      <c r="M1685">
        <f>H1685*weightA+I1685*weightB+J1685*weightC+K1685*weightD+L1685*weightE</f>
        <v/>
      </c>
    </row>
    <row r="1686" spans="1:13">
      <c r="A1686">
        <f>RANK(M1686,M:M)</f>
        <v/>
      </c>
      <c r="C1686">
        <f>SUMIFS('Input - target event report'!H:H,'Input - target event report'!L:L,B1686,'Input - target event report'!D:D, "Private Investment")</f>
        <v/>
      </c>
      <c r="D1686">
        <f>IF(E1686&lt;2, "N/A", (MAXIFS('Input - target event report'!E:E,'Input - target event report'!L:L,B:B,'Input - target event report'!D:D,"Private Investment")-MINIFS('Input - target event report'!E:E,'Input - target event report'!L:L,B:B,'Input - target event report'!D:D,"Private Investment"))/(E1686-1))</f>
        <v/>
      </c>
      <c r="E1686">
        <f>COUNTIFS('Input - target event report'!L:L,B1686,'Input - target event report'!D:D, "Private Investment")</f>
        <v/>
      </c>
      <c r="F1686">
        <f>AVERAGEIF(INDEX('Input - companies list'!$A:$BG, 0, MATCH("Clusters 0",'Input - companies list'!$A$1:$BG$1, 0)),'Output - Cluster ranking'!B1686,INDEX('Input - companies list'!$A:$BG, 0, MATCH("Flow",'Input - companies list'!$A$1:$BG$1, 0)))</f>
        <v/>
      </c>
      <c r="G1686">
        <f>AVERAGEIF(INDEX('Input - companies list'!$A:$BG, 0, MATCH("Clusters 0",'Input - companies list'!$A$1:$BG$1, 0)),'Output - Cluster ranking'!B1686,INDEX('Input - companies list'!$A:$BG, 0, MATCH("Inter-Cluster Connectivity",'Input - companies list'!$A$1:$BG$1, 0)))</f>
        <v/>
      </c>
      <c r="H1686">
        <f>IFERROR(PERCENTRANK(C:C,C1686),0)</f>
        <v/>
      </c>
      <c r="I1686">
        <f>IFERROR(1 - PERCENTRANK(D:D,D1686),0)</f>
        <v/>
      </c>
      <c r="J1686">
        <f>IFERROR(PERCENTRANK(E:E,E1686),0)</f>
        <v/>
      </c>
      <c r="K1686">
        <f>IFERROR(1 - PERCENTRANK(F:F,F1686),0)</f>
        <v/>
      </c>
      <c r="L1686">
        <f>IFERROR(PERCENTRANK(G:G,G1686),0)</f>
        <v/>
      </c>
      <c r="M1686">
        <f>H1686*weightA+I1686*weightB+J1686*weightC+K1686*weightD+L1686*weightE</f>
        <v/>
      </c>
    </row>
    <row r="1687" spans="1:13">
      <c r="A1687">
        <f>RANK(M1687,M:M)</f>
        <v/>
      </c>
      <c r="C1687">
        <f>SUMIFS('Input - target event report'!H:H,'Input - target event report'!L:L,B1687,'Input - target event report'!D:D, "Private Investment")</f>
        <v/>
      </c>
      <c r="D1687">
        <f>IF(E1687&lt;2, "N/A", (MAXIFS('Input - target event report'!E:E,'Input - target event report'!L:L,B:B,'Input - target event report'!D:D,"Private Investment")-MINIFS('Input - target event report'!E:E,'Input - target event report'!L:L,B:B,'Input - target event report'!D:D,"Private Investment"))/(E1687-1))</f>
        <v/>
      </c>
      <c r="E1687">
        <f>COUNTIFS('Input - target event report'!L:L,B1687,'Input - target event report'!D:D, "Private Investment")</f>
        <v/>
      </c>
      <c r="F1687">
        <f>AVERAGEIF(INDEX('Input - companies list'!$A:$BG, 0, MATCH("Clusters 0",'Input - companies list'!$A$1:$BG$1, 0)),'Output - Cluster ranking'!B1687,INDEX('Input - companies list'!$A:$BG, 0, MATCH("Flow",'Input - companies list'!$A$1:$BG$1, 0)))</f>
        <v/>
      </c>
      <c r="G1687">
        <f>AVERAGEIF(INDEX('Input - companies list'!$A:$BG, 0, MATCH("Clusters 0",'Input - companies list'!$A$1:$BG$1, 0)),'Output - Cluster ranking'!B1687,INDEX('Input - companies list'!$A:$BG, 0, MATCH("Inter-Cluster Connectivity",'Input - companies list'!$A$1:$BG$1, 0)))</f>
        <v/>
      </c>
      <c r="H1687">
        <f>IFERROR(PERCENTRANK(C:C,C1687),0)</f>
        <v/>
      </c>
      <c r="I1687">
        <f>IFERROR(1 - PERCENTRANK(D:D,D1687),0)</f>
        <v/>
      </c>
      <c r="J1687">
        <f>IFERROR(PERCENTRANK(E:E,E1687),0)</f>
        <v/>
      </c>
      <c r="K1687">
        <f>IFERROR(1 - PERCENTRANK(F:F,F1687),0)</f>
        <v/>
      </c>
      <c r="L1687">
        <f>IFERROR(PERCENTRANK(G:G,G1687),0)</f>
        <v/>
      </c>
      <c r="M1687">
        <f>H1687*weightA+I1687*weightB+J1687*weightC+K1687*weightD+L1687*weightE</f>
        <v/>
      </c>
    </row>
    <row r="1688" spans="1:13">
      <c r="A1688">
        <f>RANK(M1688,M:M)</f>
        <v/>
      </c>
      <c r="C1688">
        <f>SUMIFS('Input - target event report'!H:H,'Input - target event report'!L:L,B1688,'Input - target event report'!D:D, "Private Investment")</f>
        <v/>
      </c>
      <c r="D1688">
        <f>IF(E1688&lt;2, "N/A", (MAXIFS('Input - target event report'!E:E,'Input - target event report'!L:L,B:B,'Input - target event report'!D:D,"Private Investment")-MINIFS('Input - target event report'!E:E,'Input - target event report'!L:L,B:B,'Input - target event report'!D:D,"Private Investment"))/(E1688-1))</f>
        <v/>
      </c>
      <c r="E1688">
        <f>COUNTIFS('Input - target event report'!L:L,B1688,'Input - target event report'!D:D, "Private Investment")</f>
        <v/>
      </c>
      <c r="F1688">
        <f>AVERAGEIF(INDEX('Input - companies list'!$A:$BG, 0, MATCH("Clusters 0",'Input - companies list'!$A$1:$BG$1, 0)),'Output - Cluster ranking'!B1688,INDEX('Input - companies list'!$A:$BG, 0, MATCH("Flow",'Input - companies list'!$A$1:$BG$1, 0)))</f>
        <v/>
      </c>
      <c r="G1688">
        <f>AVERAGEIF(INDEX('Input - companies list'!$A:$BG, 0, MATCH("Clusters 0",'Input - companies list'!$A$1:$BG$1, 0)),'Output - Cluster ranking'!B1688,INDEX('Input - companies list'!$A:$BG, 0, MATCH("Inter-Cluster Connectivity",'Input - companies list'!$A$1:$BG$1, 0)))</f>
        <v/>
      </c>
      <c r="H1688">
        <f>IFERROR(PERCENTRANK(C:C,C1688),0)</f>
        <v/>
      </c>
      <c r="I1688">
        <f>IFERROR(1 - PERCENTRANK(D:D,D1688),0)</f>
        <v/>
      </c>
      <c r="J1688">
        <f>IFERROR(PERCENTRANK(E:E,E1688),0)</f>
        <v/>
      </c>
      <c r="K1688">
        <f>IFERROR(1 - PERCENTRANK(F:F,F1688),0)</f>
        <v/>
      </c>
      <c r="L1688">
        <f>IFERROR(PERCENTRANK(G:G,G1688),0)</f>
        <v/>
      </c>
      <c r="M1688">
        <f>H1688*weightA+I1688*weightB+J1688*weightC+K1688*weightD+L1688*weightE</f>
        <v/>
      </c>
    </row>
    <row r="1689" spans="1:13">
      <c r="A1689">
        <f>RANK(M1689,M:M)</f>
        <v/>
      </c>
      <c r="C1689">
        <f>SUMIFS('Input - target event report'!H:H,'Input - target event report'!L:L,B1689,'Input - target event report'!D:D, "Private Investment")</f>
        <v/>
      </c>
      <c r="D1689">
        <f>IF(E1689&lt;2, "N/A", (MAXIFS('Input - target event report'!E:E,'Input - target event report'!L:L,B:B,'Input - target event report'!D:D,"Private Investment")-MINIFS('Input - target event report'!E:E,'Input - target event report'!L:L,B:B,'Input - target event report'!D:D,"Private Investment"))/(E1689-1))</f>
        <v/>
      </c>
      <c r="E1689">
        <f>COUNTIFS('Input - target event report'!L:L,B1689,'Input - target event report'!D:D, "Private Investment")</f>
        <v/>
      </c>
      <c r="F1689">
        <f>AVERAGEIF(INDEX('Input - companies list'!$A:$BG, 0, MATCH("Clusters 0",'Input - companies list'!$A$1:$BG$1, 0)),'Output - Cluster ranking'!B1689,INDEX('Input - companies list'!$A:$BG, 0, MATCH("Flow",'Input - companies list'!$A$1:$BG$1, 0)))</f>
        <v/>
      </c>
      <c r="G1689">
        <f>AVERAGEIF(INDEX('Input - companies list'!$A:$BG, 0, MATCH("Clusters 0",'Input - companies list'!$A$1:$BG$1, 0)),'Output - Cluster ranking'!B1689,INDEX('Input - companies list'!$A:$BG, 0, MATCH("Inter-Cluster Connectivity",'Input - companies list'!$A$1:$BG$1, 0)))</f>
        <v/>
      </c>
      <c r="H1689">
        <f>IFERROR(PERCENTRANK(C:C,C1689),0)</f>
        <v/>
      </c>
      <c r="I1689">
        <f>IFERROR(1 - PERCENTRANK(D:D,D1689),0)</f>
        <v/>
      </c>
      <c r="J1689">
        <f>IFERROR(PERCENTRANK(E:E,E1689),0)</f>
        <v/>
      </c>
      <c r="K1689">
        <f>IFERROR(1 - PERCENTRANK(F:F,F1689),0)</f>
        <v/>
      </c>
      <c r="L1689">
        <f>IFERROR(PERCENTRANK(G:G,G1689),0)</f>
        <v/>
      </c>
      <c r="M1689">
        <f>H1689*weightA+I1689*weightB+J1689*weightC+K1689*weightD+L1689*weightE</f>
        <v/>
      </c>
    </row>
    <row r="1690" spans="1:13">
      <c r="A1690">
        <f>RANK(M1690,M:M)</f>
        <v/>
      </c>
      <c r="C1690">
        <f>SUMIFS('Input - target event report'!H:H,'Input - target event report'!L:L,B1690,'Input - target event report'!D:D, "Private Investment")</f>
        <v/>
      </c>
      <c r="D1690">
        <f>IF(E1690&lt;2, "N/A", (MAXIFS('Input - target event report'!E:E,'Input - target event report'!L:L,B:B,'Input - target event report'!D:D,"Private Investment")-MINIFS('Input - target event report'!E:E,'Input - target event report'!L:L,B:B,'Input - target event report'!D:D,"Private Investment"))/(E1690-1))</f>
        <v/>
      </c>
      <c r="E1690">
        <f>COUNTIFS('Input - target event report'!L:L,B1690,'Input - target event report'!D:D, "Private Investment")</f>
        <v/>
      </c>
      <c r="F1690">
        <f>AVERAGEIF(INDEX('Input - companies list'!$A:$BG, 0, MATCH("Clusters 0",'Input - companies list'!$A$1:$BG$1, 0)),'Output - Cluster ranking'!B1690,INDEX('Input - companies list'!$A:$BG, 0, MATCH("Flow",'Input - companies list'!$A$1:$BG$1, 0)))</f>
        <v/>
      </c>
      <c r="G1690">
        <f>AVERAGEIF(INDEX('Input - companies list'!$A:$BG, 0, MATCH("Clusters 0",'Input - companies list'!$A$1:$BG$1, 0)),'Output - Cluster ranking'!B1690,INDEX('Input - companies list'!$A:$BG, 0, MATCH("Inter-Cluster Connectivity",'Input - companies list'!$A$1:$BG$1, 0)))</f>
        <v/>
      </c>
      <c r="H1690">
        <f>IFERROR(PERCENTRANK(C:C,C1690),0)</f>
        <v/>
      </c>
      <c r="I1690">
        <f>IFERROR(1 - PERCENTRANK(D:D,D1690),0)</f>
        <v/>
      </c>
      <c r="J1690">
        <f>IFERROR(PERCENTRANK(E:E,E1690),0)</f>
        <v/>
      </c>
      <c r="K1690">
        <f>IFERROR(1 - PERCENTRANK(F:F,F1690),0)</f>
        <v/>
      </c>
      <c r="L1690">
        <f>IFERROR(PERCENTRANK(G:G,G1690),0)</f>
        <v/>
      </c>
      <c r="M1690">
        <f>H1690*weightA+I1690*weightB+J1690*weightC+K1690*weightD+L1690*weightE</f>
        <v/>
      </c>
    </row>
    <row r="1691" spans="1:13">
      <c r="A1691">
        <f>RANK(M1691,M:M)</f>
        <v/>
      </c>
      <c r="C1691">
        <f>SUMIFS('Input - target event report'!H:H,'Input - target event report'!L:L,B1691,'Input - target event report'!D:D, "Private Investment")</f>
        <v/>
      </c>
      <c r="D1691">
        <f>IF(E1691&lt;2, "N/A", (MAXIFS('Input - target event report'!E:E,'Input - target event report'!L:L,B:B,'Input - target event report'!D:D,"Private Investment")-MINIFS('Input - target event report'!E:E,'Input - target event report'!L:L,B:B,'Input - target event report'!D:D,"Private Investment"))/(E1691-1))</f>
        <v/>
      </c>
      <c r="E1691">
        <f>COUNTIFS('Input - target event report'!L:L,B1691,'Input - target event report'!D:D, "Private Investment")</f>
        <v/>
      </c>
      <c r="F1691">
        <f>AVERAGEIF(INDEX('Input - companies list'!$A:$BG, 0, MATCH("Clusters 0",'Input - companies list'!$A$1:$BG$1, 0)),'Output - Cluster ranking'!B1691,INDEX('Input - companies list'!$A:$BG, 0, MATCH("Flow",'Input - companies list'!$A$1:$BG$1, 0)))</f>
        <v/>
      </c>
      <c r="G1691">
        <f>AVERAGEIF(INDEX('Input - companies list'!$A:$BG, 0, MATCH("Clusters 0",'Input - companies list'!$A$1:$BG$1, 0)),'Output - Cluster ranking'!B1691,INDEX('Input - companies list'!$A:$BG, 0, MATCH("Inter-Cluster Connectivity",'Input - companies list'!$A$1:$BG$1, 0)))</f>
        <v/>
      </c>
      <c r="H1691">
        <f>IFERROR(PERCENTRANK(C:C,C1691),0)</f>
        <v/>
      </c>
      <c r="I1691">
        <f>IFERROR(1 - PERCENTRANK(D:D,D1691),0)</f>
        <v/>
      </c>
      <c r="J1691">
        <f>IFERROR(PERCENTRANK(E:E,E1691),0)</f>
        <v/>
      </c>
      <c r="K1691">
        <f>IFERROR(1 - PERCENTRANK(F:F,F1691),0)</f>
        <v/>
      </c>
      <c r="L1691">
        <f>IFERROR(PERCENTRANK(G:G,G1691),0)</f>
        <v/>
      </c>
      <c r="M1691">
        <f>H1691*weightA+I1691*weightB+J1691*weightC+K1691*weightD+L1691*weightE</f>
        <v/>
      </c>
    </row>
    <row r="1692" spans="1:13">
      <c r="A1692">
        <f>RANK(M1692,M:M)</f>
        <v/>
      </c>
      <c r="C1692">
        <f>SUMIFS('Input - target event report'!H:H,'Input - target event report'!L:L,B1692,'Input - target event report'!D:D, "Private Investment")</f>
        <v/>
      </c>
      <c r="D1692">
        <f>IF(E1692&lt;2, "N/A", (MAXIFS('Input - target event report'!E:E,'Input - target event report'!L:L,B:B,'Input - target event report'!D:D,"Private Investment")-MINIFS('Input - target event report'!E:E,'Input - target event report'!L:L,B:B,'Input - target event report'!D:D,"Private Investment"))/(E1692-1))</f>
        <v/>
      </c>
      <c r="E1692">
        <f>COUNTIFS('Input - target event report'!L:L,B1692,'Input - target event report'!D:D, "Private Investment")</f>
        <v/>
      </c>
      <c r="F1692">
        <f>AVERAGEIF(INDEX('Input - companies list'!$A:$BG, 0, MATCH("Clusters 0",'Input - companies list'!$A$1:$BG$1, 0)),'Output - Cluster ranking'!B1692,INDEX('Input - companies list'!$A:$BG, 0, MATCH("Flow",'Input - companies list'!$A$1:$BG$1, 0)))</f>
        <v/>
      </c>
      <c r="G1692">
        <f>AVERAGEIF(INDEX('Input - companies list'!$A:$BG, 0, MATCH("Clusters 0",'Input - companies list'!$A$1:$BG$1, 0)),'Output - Cluster ranking'!B1692,INDEX('Input - companies list'!$A:$BG, 0, MATCH("Inter-Cluster Connectivity",'Input - companies list'!$A$1:$BG$1, 0)))</f>
        <v/>
      </c>
      <c r="H1692">
        <f>IFERROR(PERCENTRANK(C:C,C1692),0)</f>
        <v/>
      </c>
      <c r="I1692">
        <f>IFERROR(1 - PERCENTRANK(D:D,D1692),0)</f>
        <v/>
      </c>
      <c r="J1692">
        <f>IFERROR(PERCENTRANK(E:E,E1692),0)</f>
        <v/>
      </c>
      <c r="K1692">
        <f>IFERROR(1 - PERCENTRANK(F:F,F1692),0)</f>
        <v/>
      </c>
      <c r="L1692">
        <f>IFERROR(PERCENTRANK(G:G,G1692),0)</f>
        <v/>
      </c>
      <c r="M1692">
        <f>H1692*weightA+I1692*weightB+J1692*weightC+K1692*weightD+L1692*weightE</f>
        <v/>
      </c>
    </row>
    <row r="1693" spans="1:13">
      <c r="A1693">
        <f>RANK(M1693,M:M)</f>
        <v/>
      </c>
      <c r="C1693">
        <f>SUMIFS('Input - target event report'!H:H,'Input - target event report'!L:L,B1693,'Input - target event report'!D:D, "Private Investment")</f>
        <v/>
      </c>
      <c r="D1693">
        <f>IF(E1693&lt;2, "N/A", (MAXIFS('Input - target event report'!E:E,'Input - target event report'!L:L,B:B,'Input - target event report'!D:D,"Private Investment")-MINIFS('Input - target event report'!E:E,'Input - target event report'!L:L,B:B,'Input - target event report'!D:D,"Private Investment"))/(E1693-1))</f>
        <v/>
      </c>
      <c r="E1693">
        <f>COUNTIFS('Input - target event report'!L:L,B1693,'Input - target event report'!D:D, "Private Investment")</f>
        <v/>
      </c>
      <c r="F1693">
        <f>AVERAGEIF(INDEX('Input - companies list'!$A:$BG, 0, MATCH("Clusters 0",'Input - companies list'!$A$1:$BG$1, 0)),'Output - Cluster ranking'!B1693,INDEX('Input - companies list'!$A:$BG, 0, MATCH("Flow",'Input - companies list'!$A$1:$BG$1, 0)))</f>
        <v/>
      </c>
      <c r="G1693">
        <f>AVERAGEIF(INDEX('Input - companies list'!$A:$BG, 0, MATCH("Clusters 0",'Input - companies list'!$A$1:$BG$1, 0)),'Output - Cluster ranking'!B1693,INDEX('Input - companies list'!$A:$BG, 0, MATCH("Inter-Cluster Connectivity",'Input - companies list'!$A$1:$BG$1, 0)))</f>
        <v/>
      </c>
      <c r="H1693">
        <f>IFERROR(PERCENTRANK(C:C,C1693),0)</f>
        <v/>
      </c>
      <c r="I1693">
        <f>IFERROR(1 - PERCENTRANK(D:D,D1693),0)</f>
        <v/>
      </c>
      <c r="J1693">
        <f>IFERROR(PERCENTRANK(E:E,E1693),0)</f>
        <v/>
      </c>
      <c r="K1693">
        <f>IFERROR(1 - PERCENTRANK(F:F,F1693),0)</f>
        <v/>
      </c>
      <c r="L1693">
        <f>IFERROR(PERCENTRANK(G:G,G1693),0)</f>
        <v/>
      </c>
      <c r="M1693">
        <f>H1693*weightA+I1693*weightB+J1693*weightC+K1693*weightD+L1693*weightE</f>
        <v/>
      </c>
    </row>
    <row r="1694" spans="1:13">
      <c r="A1694">
        <f>RANK(M1694,M:M)</f>
        <v/>
      </c>
      <c r="C1694">
        <f>SUMIFS('Input - target event report'!H:H,'Input - target event report'!L:L,B1694,'Input - target event report'!D:D, "Private Investment")</f>
        <v/>
      </c>
      <c r="D1694">
        <f>IF(E1694&lt;2, "N/A", (MAXIFS('Input - target event report'!E:E,'Input - target event report'!L:L,B:B,'Input - target event report'!D:D,"Private Investment")-MINIFS('Input - target event report'!E:E,'Input - target event report'!L:L,B:B,'Input - target event report'!D:D,"Private Investment"))/(E1694-1))</f>
        <v/>
      </c>
      <c r="E1694">
        <f>COUNTIFS('Input - target event report'!L:L,B1694,'Input - target event report'!D:D, "Private Investment")</f>
        <v/>
      </c>
      <c r="F1694">
        <f>AVERAGEIF(INDEX('Input - companies list'!$A:$BG, 0, MATCH("Clusters 0",'Input - companies list'!$A$1:$BG$1, 0)),'Output - Cluster ranking'!B1694,INDEX('Input - companies list'!$A:$BG, 0, MATCH("Flow",'Input - companies list'!$A$1:$BG$1, 0)))</f>
        <v/>
      </c>
      <c r="G1694">
        <f>AVERAGEIF(INDEX('Input - companies list'!$A:$BG, 0, MATCH("Clusters 0",'Input - companies list'!$A$1:$BG$1, 0)),'Output - Cluster ranking'!B1694,INDEX('Input - companies list'!$A:$BG, 0, MATCH("Inter-Cluster Connectivity",'Input - companies list'!$A$1:$BG$1, 0)))</f>
        <v/>
      </c>
      <c r="H1694">
        <f>IFERROR(PERCENTRANK(C:C,C1694),0)</f>
        <v/>
      </c>
      <c r="I1694">
        <f>IFERROR(1 - PERCENTRANK(D:D,D1694),0)</f>
        <v/>
      </c>
      <c r="J1694">
        <f>IFERROR(PERCENTRANK(E:E,E1694),0)</f>
        <v/>
      </c>
      <c r="K1694">
        <f>IFERROR(1 - PERCENTRANK(F:F,F1694),0)</f>
        <v/>
      </c>
      <c r="L1694">
        <f>IFERROR(PERCENTRANK(G:G,G1694),0)</f>
        <v/>
      </c>
      <c r="M1694">
        <f>H1694*weightA+I1694*weightB+J1694*weightC+K1694*weightD+L1694*weightE</f>
        <v/>
      </c>
    </row>
    <row r="1695" spans="1:13">
      <c r="A1695">
        <f>RANK(M1695,M:M)</f>
        <v/>
      </c>
      <c r="C1695">
        <f>SUMIFS('Input - target event report'!H:H,'Input - target event report'!L:L,B1695,'Input - target event report'!D:D, "Private Investment")</f>
        <v/>
      </c>
      <c r="D1695">
        <f>IF(E1695&lt;2, "N/A", (MAXIFS('Input - target event report'!E:E,'Input - target event report'!L:L,B:B,'Input - target event report'!D:D,"Private Investment")-MINIFS('Input - target event report'!E:E,'Input - target event report'!L:L,B:B,'Input - target event report'!D:D,"Private Investment"))/(E1695-1))</f>
        <v/>
      </c>
      <c r="E1695">
        <f>COUNTIFS('Input - target event report'!L:L,B1695,'Input - target event report'!D:D, "Private Investment")</f>
        <v/>
      </c>
      <c r="F1695">
        <f>AVERAGEIF(INDEX('Input - companies list'!$A:$BG, 0, MATCH("Clusters 0",'Input - companies list'!$A$1:$BG$1, 0)),'Output - Cluster ranking'!B1695,INDEX('Input - companies list'!$A:$BG, 0, MATCH("Flow",'Input - companies list'!$A$1:$BG$1, 0)))</f>
        <v/>
      </c>
      <c r="G1695">
        <f>AVERAGEIF(INDEX('Input - companies list'!$A:$BG, 0, MATCH("Clusters 0",'Input - companies list'!$A$1:$BG$1, 0)),'Output - Cluster ranking'!B1695,INDEX('Input - companies list'!$A:$BG, 0, MATCH("Inter-Cluster Connectivity",'Input - companies list'!$A$1:$BG$1, 0)))</f>
        <v/>
      </c>
      <c r="H1695">
        <f>IFERROR(PERCENTRANK(C:C,C1695),0)</f>
        <v/>
      </c>
      <c r="I1695">
        <f>IFERROR(1 - PERCENTRANK(D:D,D1695),0)</f>
        <v/>
      </c>
      <c r="J1695">
        <f>IFERROR(PERCENTRANK(E:E,E1695),0)</f>
        <v/>
      </c>
      <c r="K1695">
        <f>IFERROR(1 - PERCENTRANK(F:F,F1695),0)</f>
        <v/>
      </c>
      <c r="L1695">
        <f>IFERROR(PERCENTRANK(G:G,G1695),0)</f>
        <v/>
      </c>
      <c r="M1695">
        <f>H1695*weightA+I1695*weightB+J1695*weightC+K1695*weightD+L1695*weightE</f>
        <v/>
      </c>
    </row>
    <row r="1696" spans="1:13">
      <c r="A1696">
        <f>RANK(M1696,M:M)</f>
        <v/>
      </c>
      <c r="C1696">
        <f>SUMIFS('Input - target event report'!H:H,'Input - target event report'!L:L,B1696,'Input - target event report'!D:D, "Private Investment")</f>
        <v/>
      </c>
      <c r="D1696">
        <f>IF(E1696&lt;2, "N/A", (MAXIFS('Input - target event report'!E:E,'Input - target event report'!L:L,B:B,'Input - target event report'!D:D,"Private Investment")-MINIFS('Input - target event report'!E:E,'Input - target event report'!L:L,B:B,'Input - target event report'!D:D,"Private Investment"))/(E1696-1))</f>
        <v/>
      </c>
      <c r="E1696">
        <f>COUNTIFS('Input - target event report'!L:L,B1696,'Input - target event report'!D:D, "Private Investment")</f>
        <v/>
      </c>
      <c r="F1696">
        <f>AVERAGEIF(INDEX('Input - companies list'!$A:$BG, 0, MATCH("Clusters 0",'Input - companies list'!$A$1:$BG$1, 0)),'Output - Cluster ranking'!B1696,INDEX('Input - companies list'!$A:$BG, 0, MATCH("Flow",'Input - companies list'!$A$1:$BG$1, 0)))</f>
        <v/>
      </c>
      <c r="G1696">
        <f>AVERAGEIF(INDEX('Input - companies list'!$A:$BG, 0, MATCH("Clusters 0",'Input - companies list'!$A$1:$BG$1, 0)),'Output - Cluster ranking'!B1696,INDEX('Input - companies list'!$A:$BG, 0, MATCH("Inter-Cluster Connectivity",'Input - companies list'!$A$1:$BG$1, 0)))</f>
        <v/>
      </c>
      <c r="H1696">
        <f>IFERROR(PERCENTRANK(C:C,C1696),0)</f>
        <v/>
      </c>
      <c r="I1696">
        <f>IFERROR(1 - PERCENTRANK(D:D,D1696),0)</f>
        <v/>
      </c>
      <c r="J1696">
        <f>IFERROR(PERCENTRANK(E:E,E1696),0)</f>
        <v/>
      </c>
      <c r="K1696">
        <f>IFERROR(1 - PERCENTRANK(F:F,F1696),0)</f>
        <v/>
      </c>
      <c r="L1696">
        <f>IFERROR(PERCENTRANK(G:G,G1696),0)</f>
        <v/>
      </c>
      <c r="M1696">
        <f>H1696*weightA+I1696*weightB+J1696*weightC+K1696*weightD+L1696*weightE</f>
        <v/>
      </c>
    </row>
    <row r="1697" spans="1:13">
      <c r="A1697">
        <f>RANK(M1697,M:M)</f>
        <v/>
      </c>
      <c r="C1697">
        <f>SUMIFS('Input - target event report'!H:H,'Input - target event report'!L:L,B1697,'Input - target event report'!D:D, "Private Investment")</f>
        <v/>
      </c>
      <c r="D1697">
        <f>IF(E1697&lt;2, "N/A", (MAXIFS('Input - target event report'!E:E,'Input - target event report'!L:L,B:B,'Input - target event report'!D:D,"Private Investment")-MINIFS('Input - target event report'!E:E,'Input - target event report'!L:L,B:B,'Input - target event report'!D:D,"Private Investment"))/(E1697-1))</f>
        <v/>
      </c>
      <c r="E1697">
        <f>COUNTIFS('Input - target event report'!L:L,B1697,'Input - target event report'!D:D, "Private Investment")</f>
        <v/>
      </c>
      <c r="F1697">
        <f>AVERAGEIF(INDEX('Input - companies list'!$A:$BG, 0, MATCH("Clusters 0",'Input - companies list'!$A$1:$BG$1, 0)),'Output - Cluster ranking'!B1697,INDEX('Input - companies list'!$A:$BG, 0, MATCH("Flow",'Input - companies list'!$A$1:$BG$1, 0)))</f>
        <v/>
      </c>
      <c r="G1697">
        <f>AVERAGEIF(INDEX('Input - companies list'!$A:$BG, 0, MATCH("Clusters 0",'Input - companies list'!$A$1:$BG$1, 0)),'Output - Cluster ranking'!B1697,INDEX('Input - companies list'!$A:$BG, 0, MATCH("Inter-Cluster Connectivity",'Input - companies list'!$A$1:$BG$1, 0)))</f>
        <v/>
      </c>
      <c r="H1697">
        <f>IFERROR(PERCENTRANK(C:C,C1697),0)</f>
        <v/>
      </c>
      <c r="I1697">
        <f>IFERROR(1 - PERCENTRANK(D:D,D1697),0)</f>
        <v/>
      </c>
      <c r="J1697">
        <f>IFERROR(PERCENTRANK(E:E,E1697),0)</f>
        <v/>
      </c>
      <c r="K1697">
        <f>IFERROR(1 - PERCENTRANK(F:F,F1697),0)</f>
        <v/>
      </c>
      <c r="L1697">
        <f>IFERROR(PERCENTRANK(G:G,G1697),0)</f>
        <v/>
      </c>
      <c r="M1697">
        <f>H1697*weightA+I1697*weightB+J1697*weightC+K1697*weightD+L1697*weightE</f>
        <v/>
      </c>
    </row>
    <row r="1698" spans="1:13">
      <c r="A1698">
        <f>RANK(M1698,M:M)</f>
        <v/>
      </c>
      <c r="C1698">
        <f>SUMIFS('Input - target event report'!H:H,'Input - target event report'!L:L,B1698,'Input - target event report'!D:D, "Private Investment")</f>
        <v/>
      </c>
      <c r="D1698">
        <f>IF(E1698&lt;2, "N/A", (MAXIFS('Input - target event report'!E:E,'Input - target event report'!L:L,B:B,'Input - target event report'!D:D,"Private Investment")-MINIFS('Input - target event report'!E:E,'Input - target event report'!L:L,B:B,'Input - target event report'!D:D,"Private Investment"))/(E1698-1))</f>
        <v/>
      </c>
      <c r="E1698">
        <f>COUNTIFS('Input - target event report'!L:L,B1698,'Input - target event report'!D:D, "Private Investment")</f>
        <v/>
      </c>
      <c r="F1698">
        <f>AVERAGEIF(INDEX('Input - companies list'!$A:$BG, 0, MATCH("Clusters 0",'Input - companies list'!$A$1:$BG$1, 0)),'Output - Cluster ranking'!B1698,INDEX('Input - companies list'!$A:$BG, 0, MATCH("Flow",'Input - companies list'!$A$1:$BG$1, 0)))</f>
        <v/>
      </c>
      <c r="G1698">
        <f>AVERAGEIF(INDEX('Input - companies list'!$A:$BG, 0, MATCH("Clusters 0",'Input - companies list'!$A$1:$BG$1, 0)),'Output - Cluster ranking'!B1698,INDEX('Input - companies list'!$A:$BG, 0, MATCH("Inter-Cluster Connectivity",'Input - companies list'!$A$1:$BG$1, 0)))</f>
        <v/>
      </c>
      <c r="H1698">
        <f>IFERROR(PERCENTRANK(C:C,C1698),0)</f>
        <v/>
      </c>
      <c r="I1698">
        <f>IFERROR(1 - PERCENTRANK(D:D,D1698),0)</f>
        <v/>
      </c>
      <c r="J1698">
        <f>IFERROR(PERCENTRANK(E:E,E1698),0)</f>
        <v/>
      </c>
      <c r="K1698">
        <f>IFERROR(1 - PERCENTRANK(F:F,F1698),0)</f>
        <v/>
      </c>
      <c r="L1698">
        <f>IFERROR(PERCENTRANK(G:G,G1698),0)</f>
        <v/>
      </c>
      <c r="M1698">
        <f>H1698*weightA+I1698*weightB+J1698*weightC+K1698*weightD+L1698*weightE</f>
        <v/>
      </c>
    </row>
    <row r="1699" spans="1:13">
      <c r="A1699">
        <f>RANK(M1699,M:M)</f>
        <v/>
      </c>
      <c r="C1699">
        <f>SUMIFS('Input - target event report'!H:H,'Input - target event report'!L:L,B1699,'Input - target event report'!D:D, "Private Investment")</f>
        <v/>
      </c>
      <c r="D1699">
        <f>IF(E1699&lt;2, "N/A", (MAXIFS('Input - target event report'!E:E,'Input - target event report'!L:L,B:B,'Input - target event report'!D:D,"Private Investment")-MINIFS('Input - target event report'!E:E,'Input - target event report'!L:L,B:B,'Input - target event report'!D:D,"Private Investment"))/(E1699-1))</f>
        <v/>
      </c>
      <c r="E1699">
        <f>COUNTIFS('Input - target event report'!L:L,B1699,'Input - target event report'!D:D, "Private Investment")</f>
        <v/>
      </c>
      <c r="F1699">
        <f>AVERAGEIF(INDEX('Input - companies list'!$A:$BG, 0, MATCH("Clusters 0",'Input - companies list'!$A$1:$BG$1, 0)),'Output - Cluster ranking'!B1699,INDEX('Input - companies list'!$A:$BG, 0, MATCH("Flow",'Input - companies list'!$A$1:$BG$1, 0)))</f>
        <v/>
      </c>
      <c r="G1699">
        <f>AVERAGEIF(INDEX('Input - companies list'!$A:$BG, 0, MATCH("Clusters 0",'Input - companies list'!$A$1:$BG$1, 0)),'Output - Cluster ranking'!B1699,INDEX('Input - companies list'!$A:$BG, 0, MATCH("Inter-Cluster Connectivity",'Input - companies list'!$A$1:$BG$1, 0)))</f>
        <v/>
      </c>
      <c r="H1699">
        <f>IFERROR(PERCENTRANK(C:C,C1699),0)</f>
        <v/>
      </c>
      <c r="I1699">
        <f>IFERROR(1 - PERCENTRANK(D:D,D1699),0)</f>
        <v/>
      </c>
      <c r="J1699">
        <f>IFERROR(PERCENTRANK(E:E,E1699),0)</f>
        <v/>
      </c>
      <c r="K1699">
        <f>IFERROR(1 - PERCENTRANK(F:F,F1699),0)</f>
        <v/>
      </c>
      <c r="L1699">
        <f>IFERROR(PERCENTRANK(G:G,G1699),0)</f>
        <v/>
      </c>
      <c r="M1699">
        <f>H1699*weightA+I1699*weightB+J1699*weightC+K1699*weightD+L1699*weightE</f>
        <v/>
      </c>
    </row>
    <row r="1700" spans="1:13">
      <c r="A1700">
        <f>RANK(M1700,M:M)</f>
        <v/>
      </c>
      <c r="C1700">
        <f>SUMIFS('Input - target event report'!H:H,'Input - target event report'!L:L,B1700,'Input - target event report'!D:D, "Private Investment")</f>
        <v/>
      </c>
      <c r="D1700">
        <f>IF(E1700&lt;2, "N/A", (MAXIFS('Input - target event report'!E:E,'Input - target event report'!L:L,B:B,'Input - target event report'!D:D,"Private Investment")-MINIFS('Input - target event report'!E:E,'Input - target event report'!L:L,B:B,'Input - target event report'!D:D,"Private Investment"))/(E1700-1))</f>
        <v/>
      </c>
      <c r="E1700">
        <f>COUNTIFS('Input - target event report'!L:L,B1700,'Input - target event report'!D:D, "Private Investment")</f>
        <v/>
      </c>
      <c r="F1700">
        <f>AVERAGEIF(INDEX('Input - companies list'!$A:$BG, 0, MATCH("Clusters 0",'Input - companies list'!$A$1:$BG$1, 0)),'Output - Cluster ranking'!B1700,INDEX('Input - companies list'!$A:$BG, 0, MATCH("Flow",'Input - companies list'!$A$1:$BG$1, 0)))</f>
        <v/>
      </c>
      <c r="G1700">
        <f>AVERAGEIF(INDEX('Input - companies list'!$A:$BG, 0, MATCH("Clusters 0",'Input - companies list'!$A$1:$BG$1, 0)),'Output - Cluster ranking'!B1700,INDEX('Input - companies list'!$A:$BG, 0, MATCH("Inter-Cluster Connectivity",'Input - companies list'!$A$1:$BG$1, 0)))</f>
        <v/>
      </c>
      <c r="H1700">
        <f>IFERROR(PERCENTRANK(C:C,C1700),0)</f>
        <v/>
      </c>
      <c r="I1700">
        <f>IFERROR(1 - PERCENTRANK(D:D,D1700),0)</f>
        <v/>
      </c>
      <c r="J1700">
        <f>IFERROR(PERCENTRANK(E:E,E1700),0)</f>
        <v/>
      </c>
      <c r="K1700">
        <f>IFERROR(1 - PERCENTRANK(F:F,F1700),0)</f>
        <v/>
      </c>
      <c r="L1700">
        <f>IFERROR(PERCENTRANK(G:G,G1700),0)</f>
        <v/>
      </c>
      <c r="M1700">
        <f>H1700*weightA+I1700*weightB+J1700*weightC+K1700*weightD+L1700*weightE</f>
        <v/>
      </c>
    </row>
    <row r="1701" spans="1:13">
      <c r="A1701">
        <f>RANK(M1701,M:M)</f>
        <v/>
      </c>
      <c r="C1701">
        <f>SUMIFS('Input - target event report'!H:H,'Input - target event report'!L:L,B1701,'Input - target event report'!D:D, "Private Investment")</f>
        <v/>
      </c>
      <c r="D1701">
        <f>IF(E1701&lt;2, "N/A", (MAXIFS('Input - target event report'!E:E,'Input - target event report'!L:L,B:B,'Input - target event report'!D:D,"Private Investment")-MINIFS('Input - target event report'!E:E,'Input - target event report'!L:L,B:B,'Input - target event report'!D:D,"Private Investment"))/(E1701-1))</f>
        <v/>
      </c>
      <c r="E1701">
        <f>COUNTIFS('Input - target event report'!L:L,B1701,'Input - target event report'!D:D, "Private Investment")</f>
        <v/>
      </c>
      <c r="F1701">
        <f>AVERAGEIF(INDEX('Input - companies list'!$A:$BG, 0, MATCH("Clusters 0",'Input - companies list'!$A$1:$BG$1, 0)),'Output - Cluster ranking'!B1701,INDEX('Input - companies list'!$A:$BG, 0, MATCH("Flow",'Input - companies list'!$A$1:$BG$1, 0)))</f>
        <v/>
      </c>
      <c r="G1701">
        <f>AVERAGEIF(INDEX('Input - companies list'!$A:$BG, 0, MATCH("Clusters 0",'Input - companies list'!$A$1:$BG$1, 0)),'Output - Cluster ranking'!B1701,INDEX('Input - companies list'!$A:$BG, 0, MATCH("Inter-Cluster Connectivity",'Input - companies list'!$A$1:$BG$1, 0)))</f>
        <v/>
      </c>
      <c r="H1701">
        <f>IFERROR(PERCENTRANK(C:C,C1701),0)</f>
        <v/>
      </c>
      <c r="I1701">
        <f>IFERROR(1 - PERCENTRANK(D:D,D1701),0)</f>
        <v/>
      </c>
      <c r="J1701">
        <f>IFERROR(PERCENTRANK(E:E,E1701),0)</f>
        <v/>
      </c>
      <c r="K1701">
        <f>IFERROR(1 - PERCENTRANK(F:F,F1701),0)</f>
        <v/>
      </c>
      <c r="L1701">
        <f>IFERROR(PERCENTRANK(G:G,G1701),0)</f>
        <v/>
      </c>
      <c r="M1701">
        <f>H1701*weightA+I1701*weightB+J1701*weightC+K1701*weightD+L1701*weightE</f>
        <v/>
      </c>
    </row>
    <row r="1702" spans="1:13">
      <c r="A1702">
        <f>RANK(M1702,M:M)</f>
        <v/>
      </c>
      <c r="C1702">
        <f>SUMIFS('Input - target event report'!H:H,'Input - target event report'!L:L,B1702,'Input - target event report'!D:D, "Private Investment")</f>
        <v/>
      </c>
      <c r="D1702">
        <f>IF(E1702&lt;2, "N/A", (MAXIFS('Input - target event report'!E:E,'Input - target event report'!L:L,B:B,'Input - target event report'!D:D,"Private Investment")-MINIFS('Input - target event report'!E:E,'Input - target event report'!L:L,B:B,'Input - target event report'!D:D,"Private Investment"))/(E1702-1))</f>
        <v/>
      </c>
      <c r="E1702">
        <f>COUNTIFS('Input - target event report'!L:L,B1702,'Input - target event report'!D:D, "Private Investment")</f>
        <v/>
      </c>
      <c r="F1702">
        <f>AVERAGEIF(INDEX('Input - companies list'!$A:$BG, 0, MATCH("Clusters 0",'Input - companies list'!$A$1:$BG$1, 0)),'Output - Cluster ranking'!B1702,INDEX('Input - companies list'!$A:$BG, 0, MATCH("Flow",'Input - companies list'!$A$1:$BG$1, 0)))</f>
        <v/>
      </c>
      <c r="G1702">
        <f>AVERAGEIF(INDEX('Input - companies list'!$A:$BG, 0, MATCH("Clusters 0",'Input - companies list'!$A$1:$BG$1, 0)),'Output - Cluster ranking'!B1702,INDEX('Input - companies list'!$A:$BG, 0, MATCH("Inter-Cluster Connectivity",'Input - companies list'!$A$1:$BG$1, 0)))</f>
        <v/>
      </c>
      <c r="H1702">
        <f>IFERROR(PERCENTRANK(C:C,C1702),0)</f>
        <v/>
      </c>
      <c r="I1702">
        <f>IFERROR(1 - PERCENTRANK(D:D,D1702),0)</f>
        <v/>
      </c>
      <c r="J1702">
        <f>IFERROR(PERCENTRANK(E:E,E1702),0)</f>
        <v/>
      </c>
      <c r="K1702">
        <f>IFERROR(1 - PERCENTRANK(F:F,F1702),0)</f>
        <v/>
      </c>
      <c r="L1702">
        <f>IFERROR(PERCENTRANK(G:G,G1702),0)</f>
        <v/>
      </c>
      <c r="M1702">
        <f>H1702*weightA+I1702*weightB+J1702*weightC+K1702*weightD+L1702*weightE</f>
        <v/>
      </c>
    </row>
    <row r="1703" spans="1:13">
      <c r="A1703">
        <f>RANK(M1703,M:M)</f>
        <v/>
      </c>
      <c r="C1703">
        <f>SUMIFS('Input - target event report'!H:H,'Input - target event report'!L:L,B1703,'Input - target event report'!D:D, "Private Investment")</f>
        <v/>
      </c>
      <c r="D1703">
        <f>IF(E1703&lt;2, "N/A", (MAXIFS('Input - target event report'!E:E,'Input - target event report'!L:L,B:B,'Input - target event report'!D:D,"Private Investment")-MINIFS('Input - target event report'!E:E,'Input - target event report'!L:L,B:B,'Input - target event report'!D:D,"Private Investment"))/(E1703-1))</f>
        <v/>
      </c>
      <c r="E1703">
        <f>COUNTIFS('Input - target event report'!L:L,B1703,'Input - target event report'!D:D, "Private Investment")</f>
        <v/>
      </c>
      <c r="F1703">
        <f>AVERAGEIF(INDEX('Input - companies list'!$A:$BG, 0, MATCH("Clusters 0",'Input - companies list'!$A$1:$BG$1, 0)),'Output - Cluster ranking'!B1703,INDEX('Input - companies list'!$A:$BG, 0, MATCH("Flow",'Input - companies list'!$A$1:$BG$1, 0)))</f>
        <v/>
      </c>
      <c r="G1703">
        <f>AVERAGEIF(INDEX('Input - companies list'!$A:$BG, 0, MATCH("Clusters 0",'Input - companies list'!$A$1:$BG$1, 0)),'Output - Cluster ranking'!B1703,INDEX('Input - companies list'!$A:$BG, 0, MATCH("Inter-Cluster Connectivity",'Input - companies list'!$A$1:$BG$1, 0)))</f>
        <v/>
      </c>
      <c r="H1703">
        <f>IFERROR(PERCENTRANK(C:C,C1703),0)</f>
        <v/>
      </c>
      <c r="I1703">
        <f>IFERROR(1 - PERCENTRANK(D:D,D1703),0)</f>
        <v/>
      </c>
      <c r="J1703">
        <f>IFERROR(PERCENTRANK(E:E,E1703),0)</f>
        <v/>
      </c>
      <c r="K1703">
        <f>IFERROR(1 - PERCENTRANK(F:F,F1703),0)</f>
        <v/>
      </c>
      <c r="L1703">
        <f>IFERROR(PERCENTRANK(G:G,G1703),0)</f>
        <v/>
      </c>
      <c r="M1703">
        <f>H1703*weightA+I1703*weightB+J1703*weightC+K1703*weightD+L1703*weightE</f>
        <v/>
      </c>
    </row>
    <row r="1704" spans="1:13">
      <c r="A1704">
        <f>RANK(M1704,M:M)</f>
        <v/>
      </c>
      <c r="C1704">
        <f>SUMIFS('Input - target event report'!H:H,'Input - target event report'!L:L,B1704,'Input - target event report'!D:D, "Private Investment")</f>
        <v/>
      </c>
      <c r="D1704">
        <f>IF(E1704&lt;2, "N/A", (MAXIFS('Input - target event report'!E:E,'Input - target event report'!L:L,B:B,'Input - target event report'!D:D,"Private Investment")-MINIFS('Input - target event report'!E:E,'Input - target event report'!L:L,B:B,'Input - target event report'!D:D,"Private Investment"))/(E1704-1))</f>
        <v/>
      </c>
      <c r="E1704">
        <f>COUNTIFS('Input - target event report'!L:L,B1704,'Input - target event report'!D:D, "Private Investment")</f>
        <v/>
      </c>
      <c r="F1704">
        <f>AVERAGEIF(INDEX('Input - companies list'!$A:$BG, 0, MATCH("Clusters 0",'Input - companies list'!$A$1:$BG$1, 0)),'Output - Cluster ranking'!B1704,INDEX('Input - companies list'!$A:$BG, 0, MATCH("Flow",'Input - companies list'!$A$1:$BG$1, 0)))</f>
        <v/>
      </c>
      <c r="G1704">
        <f>AVERAGEIF(INDEX('Input - companies list'!$A:$BG, 0, MATCH("Clusters 0",'Input - companies list'!$A$1:$BG$1, 0)),'Output - Cluster ranking'!B1704,INDEX('Input - companies list'!$A:$BG, 0, MATCH("Inter-Cluster Connectivity",'Input - companies list'!$A$1:$BG$1, 0)))</f>
        <v/>
      </c>
      <c r="H1704">
        <f>IFERROR(PERCENTRANK(C:C,C1704),0)</f>
        <v/>
      </c>
      <c r="I1704">
        <f>IFERROR(1 - PERCENTRANK(D:D,D1704),0)</f>
        <v/>
      </c>
      <c r="J1704">
        <f>IFERROR(PERCENTRANK(E:E,E1704),0)</f>
        <v/>
      </c>
      <c r="K1704">
        <f>IFERROR(1 - PERCENTRANK(F:F,F1704),0)</f>
        <v/>
      </c>
      <c r="L1704">
        <f>IFERROR(PERCENTRANK(G:G,G1704),0)</f>
        <v/>
      </c>
      <c r="M1704">
        <f>H1704*weightA+I1704*weightB+J1704*weightC+K1704*weightD+L1704*weightE</f>
        <v/>
      </c>
    </row>
    <row r="1705" spans="1:13">
      <c r="A1705">
        <f>RANK(M1705,M:M)</f>
        <v/>
      </c>
      <c r="C1705">
        <f>SUMIFS('Input - target event report'!H:H,'Input - target event report'!L:L,B1705,'Input - target event report'!D:D, "Private Investment")</f>
        <v/>
      </c>
      <c r="D1705">
        <f>IF(E1705&lt;2, "N/A", (MAXIFS('Input - target event report'!E:E,'Input - target event report'!L:L,B:B,'Input - target event report'!D:D,"Private Investment")-MINIFS('Input - target event report'!E:E,'Input - target event report'!L:L,B:B,'Input - target event report'!D:D,"Private Investment"))/(E1705-1))</f>
        <v/>
      </c>
      <c r="E1705">
        <f>COUNTIFS('Input - target event report'!L:L,B1705,'Input - target event report'!D:D, "Private Investment")</f>
        <v/>
      </c>
      <c r="F1705">
        <f>AVERAGEIF(INDEX('Input - companies list'!$A:$BG, 0, MATCH("Clusters 0",'Input - companies list'!$A$1:$BG$1, 0)),'Output - Cluster ranking'!B1705,INDEX('Input - companies list'!$A:$BG, 0, MATCH("Flow",'Input - companies list'!$A$1:$BG$1, 0)))</f>
        <v/>
      </c>
      <c r="G1705">
        <f>AVERAGEIF(INDEX('Input - companies list'!$A:$BG, 0, MATCH("Clusters 0",'Input - companies list'!$A$1:$BG$1, 0)),'Output - Cluster ranking'!B1705,INDEX('Input - companies list'!$A:$BG, 0, MATCH("Inter-Cluster Connectivity",'Input - companies list'!$A$1:$BG$1, 0)))</f>
        <v/>
      </c>
      <c r="H1705">
        <f>IFERROR(PERCENTRANK(C:C,C1705),0)</f>
        <v/>
      </c>
      <c r="I1705">
        <f>IFERROR(1 - PERCENTRANK(D:D,D1705),0)</f>
        <v/>
      </c>
      <c r="J1705">
        <f>IFERROR(PERCENTRANK(E:E,E1705),0)</f>
        <v/>
      </c>
      <c r="K1705">
        <f>IFERROR(1 - PERCENTRANK(F:F,F1705),0)</f>
        <v/>
      </c>
      <c r="L1705">
        <f>IFERROR(PERCENTRANK(G:G,G1705),0)</f>
        <v/>
      </c>
      <c r="M1705">
        <f>H1705*weightA+I1705*weightB+J1705*weightC+K1705*weightD+L1705*weightE</f>
        <v/>
      </c>
    </row>
    <row r="1706" spans="1:13">
      <c r="A1706">
        <f>RANK(M1706,M:M)</f>
        <v/>
      </c>
      <c r="C1706">
        <f>SUMIFS('Input - target event report'!H:H,'Input - target event report'!L:L,B1706,'Input - target event report'!D:D, "Private Investment")</f>
        <v/>
      </c>
      <c r="D1706">
        <f>IF(E1706&lt;2, "N/A", (MAXIFS('Input - target event report'!E:E,'Input - target event report'!L:L,B:B,'Input - target event report'!D:D,"Private Investment")-MINIFS('Input - target event report'!E:E,'Input - target event report'!L:L,B:B,'Input - target event report'!D:D,"Private Investment"))/(E1706-1))</f>
        <v/>
      </c>
      <c r="E1706">
        <f>COUNTIFS('Input - target event report'!L:L,B1706,'Input - target event report'!D:D, "Private Investment")</f>
        <v/>
      </c>
      <c r="F1706">
        <f>AVERAGEIF(INDEX('Input - companies list'!$A:$BG, 0, MATCH("Clusters 0",'Input - companies list'!$A$1:$BG$1, 0)),'Output - Cluster ranking'!B1706,INDEX('Input - companies list'!$A:$BG, 0, MATCH("Flow",'Input - companies list'!$A$1:$BG$1, 0)))</f>
        <v/>
      </c>
      <c r="G1706">
        <f>AVERAGEIF(INDEX('Input - companies list'!$A:$BG, 0, MATCH("Clusters 0",'Input - companies list'!$A$1:$BG$1, 0)),'Output - Cluster ranking'!B1706,INDEX('Input - companies list'!$A:$BG, 0, MATCH("Inter-Cluster Connectivity",'Input - companies list'!$A$1:$BG$1, 0)))</f>
        <v/>
      </c>
      <c r="H1706">
        <f>IFERROR(PERCENTRANK(C:C,C1706),0)</f>
        <v/>
      </c>
      <c r="I1706">
        <f>IFERROR(1 - PERCENTRANK(D:D,D1706),0)</f>
        <v/>
      </c>
      <c r="J1706">
        <f>IFERROR(PERCENTRANK(E:E,E1706),0)</f>
        <v/>
      </c>
      <c r="K1706">
        <f>IFERROR(1 - PERCENTRANK(F:F,F1706),0)</f>
        <v/>
      </c>
      <c r="L1706">
        <f>IFERROR(PERCENTRANK(G:G,G1706),0)</f>
        <v/>
      </c>
      <c r="M1706">
        <f>H1706*weightA+I1706*weightB+J1706*weightC+K1706*weightD+L1706*weightE</f>
        <v/>
      </c>
    </row>
    <row r="1707" spans="1:13">
      <c r="A1707">
        <f>RANK(M1707,M:M)</f>
        <v/>
      </c>
      <c r="C1707">
        <f>SUMIFS('Input - target event report'!H:H,'Input - target event report'!L:L,B1707,'Input - target event report'!D:D, "Private Investment")</f>
        <v/>
      </c>
      <c r="D1707">
        <f>IF(E1707&lt;2, "N/A", (MAXIFS('Input - target event report'!E:E,'Input - target event report'!L:L,B:B,'Input - target event report'!D:D,"Private Investment")-MINIFS('Input - target event report'!E:E,'Input - target event report'!L:L,B:B,'Input - target event report'!D:D,"Private Investment"))/(E1707-1))</f>
        <v/>
      </c>
      <c r="E1707">
        <f>COUNTIFS('Input - target event report'!L:L,B1707,'Input - target event report'!D:D, "Private Investment")</f>
        <v/>
      </c>
      <c r="F1707">
        <f>AVERAGEIF(INDEX('Input - companies list'!$A:$BG, 0, MATCH("Clusters 0",'Input - companies list'!$A$1:$BG$1, 0)),'Output - Cluster ranking'!B1707,INDEX('Input - companies list'!$A:$BG, 0, MATCH("Flow",'Input - companies list'!$A$1:$BG$1, 0)))</f>
        <v/>
      </c>
      <c r="G1707">
        <f>AVERAGEIF(INDEX('Input - companies list'!$A:$BG, 0, MATCH("Clusters 0",'Input - companies list'!$A$1:$BG$1, 0)),'Output - Cluster ranking'!B1707,INDEX('Input - companies list'!$A:$BG, 0, MATCH("Inter-Cluster Connectivity",'Input - companies list'!$A$1:$BG$1, 0)))</f>
        <v/>
      </c>
      <c r="H1707">
        <f>IFERROR(PERCENTRANK(C:C,C1707),0)</f>
        <v/>
      </c>
      <c r="I1707">
        <f>IFERROR(1 - PERCENTRANK(D:D,D1707),0)</f>
        <v/>
      </c>
      <c r="J1707">
        <f>IFERROR(PERCENTRANK(E:E,E1707),0)</f>
        <v/>
      </c>
      <c r="K1707">
        <f>IFERROR(1 - PERCENTRANK(F:F,F1707),0)</f>
        <v/>
      </c>
      <c r="L1707">
        <f>IFERROR(PERCENTRANK(G:G,G1707),0)</f>
        <v/>
      </c>
      <c r="M1707">
        <f>H1707*weightA+I1707*weightB+J1707*weightC+K1707*weightD+L1707*weightE</f>
        <v/>
      </c>
    </row>
    <row r="1708" spans="1:13">
      <c r="A1708">
        <f>RANK(M1708,M:M)</f>
        <v/>
      </c>
      <c r="C1708">
        <f>SUMIFS('Input - target event report'!H:H,'Input - target event report'!L:L,B1708,'Input - target event report'!D:D, "Private Investment")</f>
        <v/>
      </c>
      <c r="D1708">
        <f>IF(E1708&lt;2, "N/A", (MAXIFS('Input - target event report'!E:E,'Input - target event report'!L:L,B:B,'Input - target event report'!D:D,"Private Investment")-MINIFS('Input - target event report'!E:E,'Input - target event report'!L:L,B:B,'Input - target event report'!D:D,"Private Investment"))/(E1708-1))</f>
        <v/>
      </c>
      <c r="E1708">
        <f>COUNTIFS('Input - target event report'!L:L,B1708,'Input - target event report'!D:D, "Private Investment")</f>
        <v/>
      </c>
      <c r="F1708">
        <f>AVERAGEIF(INDEX('Input - companies list'!$A:$BG, 0, MATCH("Clusters 0",'Input - companies list'!$A$1:$BG$1, 0)),'Output - Cluster ranking'!B1708,INDEX('Input - companies list'!$A:$BG, 0, MATCH("Flow",'Input - companies list'!$A$1:$BG$1, 0)))</f>
        <v/>
      </c>
      <c r="G1708">
        <f>AVERAGEIF(INDEX('Input - companies list'!$A:$BG, 0, MATCH("Clusters 0",'Input - companies list'!$A$1:$BG$1, 0)),'Output - Cluster ranking'!B1708,INDEX('Input - companies list'!$A:$BG, 0, MATCH("Inter-Cluster Connectivity",'Input - companies list'!$A$1:$BG$1, 0)))</f>
        <v/>
      </c>
      <c r="H1708">
        <f>IFERROR(PERCENTRANK(C:C,C1708),0)</f>
        <v/>
      </c>
      <c r="I1708">
        <f>IFERROR(1 - PERCENTRANK(D:D,D1708),0)</f>
        <v/>
      </c>
      <c r="J1708">
        <f>IFERROR(PERCENTRANK(E:E,E1708),0)</f>
        <v/>
      </c>
      <c r="K1708">
        <f>IFERROR(1 - PERCENTRANK(F:F,F1708),0)</f>
        <v/>
      </c>
      <c r="L1708">
        <f>IFERROR(PERCENTRANK(G:G,G1708),0)</f>
        <v/>
      </c>
      <c r="M1708">
        <f>H1708*weightA+I1708*weightB+J1708*weightC+K1708*weightD+L1708*weightE</f>
        <v/>
      </c>
    </row>
    <row r="1709" spans="1:13">
      <c r="A1709">
        <f>RANK(M1709,M:M)</f>
        <v/>
      </c>
      <c r="C1709">
        <f>SUMIFS('Input - target event report'!H:H,'Input - target event report'!L:L,B1709,'Input - target event report'!D:D, "Private Investment")</f>
        <v/>
      </c>
      <c r="D1709">
        <f>IF(E1709&lt;2, "N/A", (MAXIFS('Input - target event report'!E:E,'Input - target event report'!L:L,B:B,'Input - target event report'!D:D,"Private Investment")-MINIFS('Input - target event report'!E:E,'Input - target event report'!L:L,B:B,'Input - target event report'!D:D,"Private Investment"))/(E1709-1))</f>
        <v/>
      </c>
      <c r="E1709">
        <f>COUNTIFS('Input - target event report'!L:L,B1709,'Input - target event report'!D:D, "Private Investment")</f>
        <v/>
      </c>
      <c r="F1709">
        <f>AVERAGEIF(INDEX('Input - companies list'!$A:$BG, 0, MATCH("Clusters 0",'Input - companies list'!$A$1:$BG$1, 0)),'Output - Cluster ranking'!B1709,INDEX('Input - companies list'!$A:$BG, 0, MATCH("Flow",'Input - companies list'!$A$1:$BG$1, 0)))</f>
        <v/>
      </c>
      <c r="G1709">
        <f>AVERAGEIF(INDEX('Input - companies list'!$A:$BG, 0, MATCH("Clusters 0",'Input - companies list'!$A$1:$BG$1, 0)),'Output - Cluster ranking'!B1709,INDEX('Input - companies list'!$A:$BG, 0, MATCH("Inter-Cluster Connectivity",'Input - companies list'!$A$1:$BG$1, 0)))</f>
        <v/>
      </c>
      <c r="H1709">
        <f>IFERROR(PERCENTRANK(C:C,C1709),0)</f>
        <v/>
      </c>
      <c r="I1709">
        <f>IFERROR(1 - PERCENTRANK(D:D,D1709),0)</f>
        <v/>
      </c>
      <c r="J1709">
        <f>IFERROR(PERCENTRANK(E:E,E1709),0)</f>
        <v/>
      </c>
      <c r="K1709">
        <f>IFERROR(1 - PERCENTRANK(F:F,F1709),0)</f>
        <v/>
      </c>
      <c r="L1709">
        <f>IFERROR(PERCENTRANK(G:G,G1709),0)</f>
        <v/>
      </c>
      <c r="M1709">
        <f>H1709*weightA+I1709*weightB+J1709*weightC+K1709*weightD+L1709*weightE</f>
        <v/>
      </c>
    </row>
    <row r="1710" spans="1:13">
      <c r="A1710">
        <f>RANK(M1710,M:M)</f>
        <v/>
      </c>
      <c r="C1710">
        <f>SUMIFS('Input - target event report'!H:H,'Input - target event report'!L:L,B1710,'Input - target event report'!D:D, "Private Investment")</f>
        <v/>
      </c>
      <c r="D1710">
        <f>IF(E1710&lt;2, "N/A", (MAXIFS('Input - target event report'!E:E,'Input - target event report'!L:L,B:B,'Input - target event report'!D:D,"Private Investment")-MINIFS('Input - target event report'!E:E,'Input - target event report'!L:L,B:B,'Input - target event report'!D:D,"Private Investment"))/(E1710-1))</f>
        <v/>
      </c>
      <c r="E1710">
        <f>COUNTIFS('Input - target event report'!L:L,B1710,'Input - target event report'!D:D, "Private Investment")</f>
        <v/>
      </c>
      <c r="F1710">
        <f>AVERAGEIF(INDEX('Input - companies list'!$A:$BG, 0, MATCH("Clusters 0",'Input - companies list'!$A$1:$BG$1, 0)),'Output - Cluster ranking'!B1710,INDEX('Input - companies list'!$A:$BG, 0, MATCH("Flow",'Input - companies list'!$A$1:$BG$1, 0)))</f>
        <v/>
      </c>
      <c r="G1710">
        <f>AVERAGEIF(INDEX('Input - companies list'!$A:$BG, 0, MATCH("Clusters 0",'Input - companies list'!$A$1:$BG$1, 0)),'Output - Cluster ranking'!B1710,INDEX('Input - companies list'!$A:$BG, 0, MATCH("Inter-Cluster Connectivity",'Input - companies list'!$A$1:$BG$1, 0)))</f>
        <v/>
      </c>
      <c r="H1710">
        <f>IFERROR(PERCENTRANK(C:C,C1710),0)</f>
        <v/>
      </c>
      <c r="I1710">
        <f>IFERROR(1 - PERCENTRANK(D:D,D1710),0)</f>
        <v/>
      </c>
      <c r="J1710">
        <f>IFERROR(PERCENTRANK(E:E,E1710),0)</f>
        <v/>
      </c>
      <c r="K1710">
        <f>IFERROR(1 - PERCENTRANK(F:F,F1710),0)</f>
        <v/>
      </c>
      <c r="L1710">
        <f>IFERROR(PERCENTRANK(G:G,G1710),0)</f>
        <v/>
      </c>
      <c r="M1710">
        <f>H1710*weightA+I1710*weightB+J1710*weightC+K1710*weightD+L1710*weightE</f>
        <v/>
      </c>
    </row>
    <row r="1711" spans="1:13">
      <c r="A1711">
        <f>RANK(M1711,M:M)</f>
        <v/>
      </c>
      <c r="C1711">
        <f>SUMIFS('Input - target event report'!H:H,'Input - target event report'!L:L,B1711,'Input - target event report'!D:D, "Private Investment")</f>
        <v/>
      </c>
      <c r="D1711">
        <f>IF(E1711&lt;2, "N/A", (MAXIFS('Input - target event report'!E:E,'Input - target event report'!L:L,B:B,'Input - target event report'!D:D,"Private Investment")-MINIFS('Input - target event report'!E:E,'Input - target event report'!L:L,B:B,'Input - target event report'!D:D,"Private Investment"))/(E1711-1))</f>
        <v/>
      </c>
      <c r="E1711">
        <f>COUNTIFS('Input - target event report'!L:L,B1711,'Input - target event report'!D:D, "Private Investment")</f>
        <v/>
      </c>
      <c r="F1711">
        <f>AVERAGEIF(INDEX('Input - companies list'!$A:$BG, 0, MATCH("Clusters 0",'Input - companies list'!$A$1:$BG$1, 0)),'Output - Cluster ranking'!B1711,INDEX('Input - companies list'!$A:$BG, 0, MATCH("Flow",'Input - companies list'!$A$1:$BG$1, 0)))</f>
        <v/>
      </c>
      <c r="G1711">
        <f>AVERAGEIF(INDEX('Input - companies list'!$A:$BG, 0, MATCH("Clusters 0",'Input - companies list'!$A$1:$BG$1, 0)),'Output - Cluster ranking'!B1711,INDEX('Input - companies list'!$A:$BG, 0, MATCH("Inter-Cluster Connectivity",'Input - companies list'!$A$1:$BG$1, 0)))</f>
        <v/>
      </c>
      <c r="H1711">
        <f>IFERROR(PERCENTRANK(C:C,C1711),0)</f>
        <v/>
      </c>
      <c r="I1711">
        <f>IFERROR(1 - PERCENTRANK(D:D,D1711),0)</f>
        <v/>
      </c>
      <c r="J1711">
        <f>IFERROR(PERCENTRANK(E:E,E1711),0)</f>
        <v/>
      </c>
      <c r="K1711">
        <f>IFERROR(1 - PERCENTRANK(F:F,F1711),0)</f>
        <v/>
      </c>
      <c r="L1711">
        <f>IFERROR(PERCENTRANK(G:G,G1711),0)</f>
        <v/>
      </c>
      <c r="M1711">
        <f>H1711*weightA+I1711*weightB+J1711*weightC+K1711*weightD+L1711*weightE</f>
        <v/>
      </c>
    </row>
    <row r="1712" spans="1:13">
      <c r="A1712">
        <f>RANK(M1712,M:M)</f>
        <v/>
      </c>
      <c r="C1712">
        <f>SUMIFS('Input - target event report'!H:H,'Input - target event report'!L:L,B1712,'Input - target event report'!D:D, "Private Investment")</f>
        <v/>
      </c>
      <c r="D1712">
        <f>IF(E1712&lt;2, "N/A", (MAXIFS('Input - target event report'!E:E,'Input - target event report'!L:L,B:B,'Input - target event report'!D:D,"Private Investment")-MINIFS('Input - target event report'!E:E,'Input - target event report'!L:L,B:B,'Input - target event report'!D:D,"Private Investment"))/(E1712-1))</f>
        <v/>
      </c>
      <c r="E1712">
        <f>COUNTIFS('Input - target event report'!L:L,B1712,'Input - target event report'!D:D, "Private Investment")</f>
        <v/>
      </c>
      <c r="F1712">
        <f>AVERAGEIF(INDEX('Input - companies list'!$A:$BG, 0, MATCH("Clusters 0",'Input - companies list'!$A$1:$BG$1, 0)),'Output - Cluster ranking'!B1712,INDEX('Input - companies list'!$A:$BG, 0, MATCH("Flow",'Input - companies list'!$A$1:$BG$1, 0)))</f>
        <v/>
      </c>
      <c r="G1712">
        <f>AVERAGEIF(INDEX('Input - companies list'!$A:$BG, 0, MATCH("Clusters 0",'Input - companies list'!$A$1:$BG$1, 0)),'Output - Cluster ranking'!B1712,INDEX('Input - companies list'!$A:$BG, 0, MATCH("Inter-Cluster Connectivity",'Input - companies list'!$A$1:$BG$1, 0)))</f>
        <v/>
      </c>
      <c r="H1712">
        <f>IFERROR(PERCENTRANK(C:C,C1712),0)</f>
        <v/>
      </c>
      <c r="I1712">
        <f>IFERROR(1 - PERCENTRANK(D:D,D1712),0)</f>
        <v/>
      </c>
      <c r="J1712">
        <f>IFERROR(PERCENTRANK(E:E,E1712),0)</f>
        <v/>
      </c>
      <c r="K1712">
        <f>IFERROR(1 - PERCENTRANK(F:F,F1712),0)</f>
        <v/>
      </c>
      <c r="L1712">
        <f>IFERROR(PERCENTRANK(G:G,G1712),0)</f>
        <v/>
      </c>
      <c r="M1712">
        <f>H1712*weightA+I1712*weightB+J1712*weightC+K1712*weightD+L1712*weightE</f>
        <v/>
      </c>
    </row>
    <row r="1713" spans="1:13">
      <c r="A1713">
        <f>RANK(M1713,M:M)</f>
        <v/>
      </c>
      <c r="C1713">
        <f>SUMIFS('Input - target event report'!H:H,'Input - target event report'!L:L,B1713,'Input - target event report'!D:D, "Private Investment")</f>
        <v/>
      </c>
      <c r="D1713">
        <f>IF(E1713&lt;2, "N/A", (MAXIFS('Input - target event report'!E:E,'Input - target event report'!L:L,B:B,'Input - target event report'!D:D,"Private Investment")-MINIFS('Input - target event report'!E:E,'Input - target event report'!L:L,B:B,'Input - target event report'!D:D,"Private Investment"))/(E1713-1))</f>
        <v/>
      </c>
      <c r="E1713">
        <f>COUNTIFS('Input - target event report'!L:L,B1713,'Input - target event report'!D:D, "Private Investment")</f>
        <v/>
      </c>
      <c r="F1713">
        <f>AVERAGEIF(INDEX('Input - companies list'!$A:$BG, 0, MATCH("Clusters 0",'Input - companies list'!$A$1:$BG$1, 0)),'Output - Cluster ranking'!B1713,INDEX('Input - companies list'!$A:$BG, 0, MATCH("Flow",'Input - companies list'!$A$1:$BG$1, 0)))</f>
        <v/>
      </c>
      <c r="G1713">
        <f>AVERAGEIF(INDEX('Input - companies list'!$A:$BG, 0, MATCH("Clusters 0",'Input - companies list'!$A$1:$BG$1, 0)),'Output - Cluster ranking'!B1713,INDEX('Input - companies list'!$A:$BG, 0, MATCH("Inter-Cluster Connectivity",'Input - companies list'!$A$1:$BG$1, 0)))</f>
        <v/>
      </c>
      <c r="H1713">
        <f>IFERROR(PERCENTRANK(C:C,C1713),0)</f>
        <v/>
      </c>
      <c r="I1713">
        <f>IFERROR(1 - PERCENTRANK(D:D,D1713),0)</f>
        <v/>
      </c>
      <c r="J1713">
        <f>IFERROR(PERCENTRANK(E:E,E1713),0)</f>
        <v/>
      </c>
      <c r="K1713">
        <f>IFERROR(1 - PERCENTRANK(F:F,F1713),0)</f>
        <v/>
      </c>
      <c r="L1713">
        <f>IFERROR(PERCENTRANK(G:G,G1713),0)</f>
        <v/>
      </c>
      <c r="M1713">
        <f>H1713*weightA+I1713*weightB+J1713*weightC+K1713*weightD+L1713*weightE</f>
        <v/>
      </c>
    </row>
    <row r="1714" spans="1:13">
      <c r="A1714">
        <f>RANK(M1714,M:M)</f>
        <v/>
      </c>
      <c r="C1714">
        <f>SUMIFS('Input - target event report'!H:H,'Input - target event report'!L:L,B1714,'Input - target event report'!D:D, "Private Investment")</f>
        <v/>
      </c>
      <c r="D1714">
        <f>IF(E1714&lt;2, "N/A", (MAXIFS('Input - target event report'!E:E,'Input - target event report'!L:L,B:B,'Input - target event report'!D:D,"Private Investment")-MINIFS('Input - target event report'!E:E,'Input - target event report'!L:L,B:B,'Input - target event report'!D:D,"Private Investment"))/(E1714-1))</f>
        <v/>
      </c>
      <c r="E1714">
        <f>COUNTIFS('Input - target event report'!L:L,B1714,'Input - target event report'!D:D, "Private Investment")</f>
        <v/>
      </c>
      <c r="F1714">
        <f>AVERAGEIF(INDEX('Input - companies list'!$A:$BG, 0, MATCH("Clusters 0",'Input - companies list'!$A$1:$BG$1, 0)),'Output - Cluster ranking'!B1714,INDEX('Input - companies list'!$A:$BG, 0, MATCH("Flow",'Input - companies list'!$A$1:$BG$1, 0)))</f>
        <v/>
      </c>
      <c r="G1714">
        <f>AVERAGEIF(INDEX('Input - companies list'!$A:$BG, 0, MATCH("Clusters 0",'Input - companies list'!$A$1:$BG$1, 0)),'Output - Cluster ranking'!B1714,INDEX('Input - companies list'!$A:$BG, 0, MATCH("Inter-Cluster Connectivity",'Input - companies list'!$A$1:$BG$1, 0)))</f>
        <v/>
      </c>
      <c r="H1714">
        <f>IFERROR(PERCENTRANK(C:C,C1714),0)</f>
        <v/>
      </c>
      <c r="I1714">
        <f>IFERROR(1 - PERCENTRANK(D:D,D1714),0)</f>
        <v/>
      </c>
      <c r="J1714">
        <f>IFERROR(PERCENTRANK(E:E,E1714),0)</f>
        <v/>
      </c>
      <c r="K1714">
        <f>IFERROR(1 - PERCENTRANK(F:F,F1714),0)</f>
        <v/>
      </c>
      <c r="L1714">
        <f>IFERROR(PERCENTRANK(G:G,G1714),0)</f>
        <v/>
      </c>
      <c r="M1714">
        <f>H1714*weightA+I1714*weightB+J1714*weightC+K1714*weightD+L1714*weightE</f>
        <v/>
      </c>
    </row>
    <row r="1715" spans="1:13">
      <c r="A1715">
        <f>RANK(M1715,M:M)</f>
        <v/>
      </c>
      <c r="C1715">
        <f>SUMIFS('Input - target event report'!H:H,'Input - target event report'!L:L,B1715,'Input - target event report'!D:D, "Private Investment")</f>
        <v/>
      </c>
      <c r="D1715">
        <f>IF(E1715&lt;2, "N/A", (MAXIFS('Input - target event report'!E:E,'Input - target event report'!L:L,B:B,'Input - target event report'!D:D,"Private Investment")-MINIFS('Input - target event report'!E:E,'Input - target event report'!L:L,B:B,'Input - target event report'!D:D,"Private Investment"))/(E1715-1))</f>
        <v/>
      </c>
      <c r="E1715">
        <f>COUNTIFS('Input - target event report'!L:L,B1715,'Input - target event report'!D:D, "Private Investment")</f>
        <v/>
      </c>
      <c r="F1715">
        <f>AVERAGEIF(INDEX('Input - companies list'!$A:$BG, 0, MATCH("Clusters 0",'Input - companies list'!$A$1:$BG$1, 0)),'Output - Cluster ranking'!B1715,INDEX('Input - companies list'!$A:$BG, 0, MATCH("Flow",'Input - companies list'!$A$1:$BG$1, 0)))</f>
        <v/>
      </c>
      <c r="G1715">
        <f>AVERAGEIF(INDEX('Input - companies list'!$A:$BG, 0, MATCH("Clusters 0",'Input - companies list'!$A$1:$BG$1, 0)),'Output - Cluster ranking'!B1715,INDEX('Input - companies list'!$A:$BG, 0, MATCH("Inter-Cluster Connectivity",'Input - companies list'!$A$1:$BG$1, 0)))</f>
        <v/>
      </c>
      <c r="H1715">
        <f>IFERROR(PERCENTRANK(C:C,C1715),0)</f>
        <v/>
      </c>
      <c r="I1715">
        <f>IFERROR(1 - PERCENTRANK(D:D,D1715),0)</f>
        <v/>
      </c>
      <c r="J1715">
        <f>IFERROR(PERCENTRANK(E:E,E1715),0)</f>
        <v/>
      </c>
      <c r="K1715">
        <f>IFERROR(1 - PERCENTRANK(F:F,F1715),0)</f>
        <v/>
      </c>
      <c r="L1715">
        <f>IFERROR(PERCENTRANK(G:G,G1715),0)</f>
        <v/>
      </c>
      <c r="M1715">
        <f>H1715*weightA+I1715*weightB+J1715*weightC+K1715*weightD+L1715*weightE</f>
        <v/>
      </c>
    </row>
    <row r="1716" spans="1:13">
      <c r="A1716">
        <f>RANK(M1716,M:M)</f>
        <v/>
      </c>
      <c r="C1716">
        <f>SUMIFS('Input - target event report'!H:H,'Input - target event report'!L:L,B1716,'Input - target event report'!D:D, "Private Investment")</f>
        <v/>
      </c>
      <c r="D1716">
        <f>IF(E1716&lt;2, "N/A", (MAXIFS('Input - target event report'!E:E,'Input - target event report'!L:L,B:B,'Input - target event report'!D:D,"Private Investment")-MINIFS('Input - target event report'!E:E,'Input - target event report'!L:L,B:B,'Input - target event report'!D:D,"Private Investment"))/(E1716-1))</f>
        <v/>
      </c>
      <c r="E1716">
        <f>COUNTIFS('Input - target event report'!L:L,B1716,'Input - target event report'!D:D, "Private Investment")</f>
        <v/>
      </c>
      <c r="F1716">
        <f>AVERAGEIF(INDEX('Input - companies list'!$A:$BG, 0, MATCH("Clusters 0",'Input - companies list'!$A$1:$BG$1, 0)),'Output - Cluster ranking'!B1716,INDEX('Input - companies list'!$A:$BG, 0, MATCH("Flow",'Input - companies list'!$A$1:$BG$1, 0)))</f>
        <v/>
      </c>
      <c r="G1716">
        <f>AVERAGEIF(INDEX('Input - companies list'!$A:$BG, 0, MATCH("Clusters 0",'Input - companies list'!$A$1:$BG$1, 0)),'Output - Cluster ranking'!B1716,INDEX('Input - companies list'!$A:$BG, 0, MATCH("Inter-Cluster Connectivity",'Input - companies list'!$A$1:$BG$1, 0)))</f>
        <v/>
      </c>
      <c r="H1716">
        <f>IFERROR(PERCENTRANK(C:C,C1716),0)</f>
        <v/>
      </c>
      <c r="I1716">
        <f>IFERROR(1 - PERCENTRANK(D:D,D1716),0)</f>
        <v/>
      </c>
      <c r="J1716">
        <f>IFERROR(PERCENTRANK(E:E,E1716),0)</f>
        <v/>
      </c>
      <c r="K1716">
        <f>IFERROR(1 - PERCENTRANK(F:F,F1716),0)</f>
        <v/>
      </c>
      <c r="L1716">
        <f>IFERROR(PERCENTRANK(G:G,G1716),0)</f>
        <v/>
      </c>
      <c r="M1716">
        <f>H1716*weightA+I1716*weightB+J1716*weightC+K1716*weightD+L1716*weightE</f>
        <v/>
      </c>
    </row>
    <row r="1717" spans="1:13">
      <c r="A1717">
        <f>RANK(M1717,M:M)</f>
        <v/>
      </c>
      <c r="C1717">
        <f>SUMIFS('Input - target event report'!H:H,'Input - target event report'!L:L,B1717,'Input - target event report'!D:D, "Private Investment")</f>
        <v/>
      </c>
      <c r="D1717">
        <f>IF(E1717&lt;2, "N/A", (MAXIFS('Input - target event report'!E:E,'Input - target event report'!L:L,B:B,'Input - target event report'!D:D,"Private Investment")-MINIFS('Input - target event report'!E:E,'Input - target event report'!L:L,B:B,'Input - target event report'!D:D,"Private Investment"))/(E1717-1))</f>
        <v/>
      </c>
      <c r="E1717">
        <f>COUNTIFS('Input - target event report'!L:L,B1717,'Input - target event report'!D:D, "Private Investment")</f>
        <v/>
      </c>
      <c r="F1717">
        <f>AVERAGEIF(INDEX('Input - companies list'!$A:$BG, 0, MATCH("Clusters 0",'Input - companies list'!$A$1:$BG$1, 0)),'Output - Cluster ranking'!B1717,INDEX('Input - companies list'!$A:$BG, 0, MATCH("Flow",'Input - companies list'!$A$1:$BG$1, 0)))</f>
        <v/>
      </c>
      <c r="G1717">
        <f>AVERAGEIF(INDEX('Input - companies list'!$A:$BG, 0, MATCH("Clusters 0",'Input - companies list'!$A$1:$BG$1, 0)),'Output - Cluster ranking'!B1717,INDEX('Input - companies list'!$A:$BG, 0, MATCH("Inter-Cluster Connectivity",'Input - companies list'!$A$1:$BG$1, 0)))</f>
        <v/>
      </c>
      <c r="H1717">
        <f>IFERROR(PERCENTRANK(C:C,C1717),0)</f>
        <v/>
      </c>
      <c r="I1717">
        <f>IFERROR(1 - PERCENTRANK(D:D,D1717),0)</f>
        <v/>
      </c>
      <c r="J1717">
        <f>IFERROR(PERCENTRANK(E:E,E1717),0)</f>
        <v/>
      </c>
      <c r="K1717">
        <f>IFERROR(1 - PERCENTRANK(F:F,F1717),0)</f>
        <v/>
      </c>
      <c r="L1717">
        <f>IFERROR(PERCENTRANK(G:G,G1717),0)</f>
        <v/>
      </c>
      <c r="M1717">
        <f>H1717*weightA+I1717*weightB+J1717*weightC+K1717*weightD+L1717*weightE</f>
        <v/>
      </c>
    </row>
    <row r="1718" spans="1:13">
      <c r="A1718">
        <f>RANK(M1718,M:M)</f>
        <v/>
      </c>
      <c r="C1718">
        <f>SUMIFS('Input - target event report'!H:H,'Input - target event report'!L:L,B1718,'Input - target event report'!D:D, "Private Investment")</f>
        <v/>
      </c>
      <c r="D1718">
        <f>IF(E1718&lt;2, "N/A", (MAXIFS('Input - target event report'!E:E,'Input - target event report'!L:L,B:B,'Input - target event report'!D:D,"Private Investment")-MINIFS('Input - target event report'!E:E,'Input - target event report'!L:L,B:B,'Input - target event report'!D:D,"Private Investment"))/(E1718-1))</f>
        <v/>
      </c>
      <c r="E1718">
        <f>COUNTIFS('Input - target event report'!L:L,B1718,'Input - target event report'!D:D, "Private Investment")</f>
        <v/>
      </c>
      <c r="F1718">
        <f>AVERAGEIF(INDEX('Input - companies list'!$A:$BG, 0, MATCH("Clusters 0",'Input - companies list'!$A$1:$BG$1, 0)),'Output - Cluster ranking'!B1718,INDEX('Input - companies list'!$A:$BG, 0, MATCH("Flow",'Input - companies list'!$A$1:$BG$1, 0)))</f>
        <v/>
      </c>
      <c r="G1718">
        <f>AVERAGEIF(INDEX('Input - companies list'!$A:$BG, 0, MATCH("Clusters 0",'Input - companies list'!$A$1:$BG$1, 0)),'Output - Cluster ranking'!B1718,INDEX('Input - companies list'!$A:$BG, 0, MATCH("Inter-Cluster Connectivity",'Input - companies list'!$A$1:$BG$1, 0)))</f>
        <v/>
      </c>
      <c r="H1718">
        <f>IFERROR(PERCENTRANK(C:C,C1718),0)</f>
        <v/>
      </c>
      <c r="I1718">
        <f>IFERROR(1 - PERCENTRANK(D:D,D1718),0)</f>
        <v/>
      </c>
      <c r="J1718">
        <f>IFERROR(PERCENTRANK(E:E,E1718),0)</f>
        <v/>
      </c>
      <c r="K1718">
        <f>IFERROR(1 - PERCENTRANK(F:F,F1718),0)</f>
        <v/>
      </c>
      <c r="L1718">
        <f>IFERROR(PERCENTRANK(G:G,G1718),0)</f>
        <v/>
      </c>
      <c r="M1718">
        <f>H1718*weightA+I1718*weightB+J1718*weightC+K1718*weightD+L1718*weightE</f>
        <v/>
      </c>
    </row>
    <row r="1719" spans="1:13">
      <c r="A1719">
        <f>RANK(M1719,M:M)</f>
        <v/>
      </c>
      <c r="C1719">
        <f>SUMIFS('Input - target event report'!H:H,'Input - target event report'!L:L,B1719,'Input - target event report'!D:D, "Private Investment")</f>
        <v/>
      </c>
      <c r="D1719">
        <f>IF(E1719&lt;2, "N/A", (MAXIFS('Input - target event report'!E:E,'Input - target event report'!L:L,B:B,'Input - target event report'!D:D,"Private Investment")-MINIFS('Input - target event report'!E:E,'Input - target event report'!L:L,B:B,'Input - target event report'!D:D,"Private Investment"))/(E1719-1))</f>
        <v/>
      </c>
      <c r="E1719">
        <f>COUNTIFS('Input - target event report'!L:L,B1719,'Input - target event report'!D:D, "Private Investment")</f>
        <v/>
      </c>
      <c r="F1719">
        <f>AVERAGEIF(INDEX('Input - companies list'!$A:$BG, 0, MATCH("Clusters 0",'Input - companies list'!$A$1:$BG$1, 0)),'Output - Cluster ranking'!B1719,INDEX('Input - companies list'!$A:$BG, 0, MATCH("Flow",'Input - companies list'!$A$1:$BG$1, 0)))</f>
        <v/>
      </c>
      <c r="G1719">
        <f>AVERAGEIF(INDEX('Input - companies list'!$A:$BG, 0, MATCH("Clusters 0",'Input - companies list'!$A$1:$BG$1, 0)),'Output - Cluster ranking'!B1719,INDEX('Input - companies list'!$A:$BG, 0, MATCH("Inter-Cluster Connectivity",'Input - companies list'!$A$1:$BG$1, 0)))</f>
        <v/>
      </c>
      <c r="H1719">
        <f>IFERROR(PERCENTRANK(C:C,C1719),0)</f>
        <v/>
      </c>
      <c r="I1719">
        <f>IFERROR(1 - PERCENTRANK(D:D,D1719),0)</f>
        <v/>
      </c>
      <c r="J1719">
        <f>IFERROR(PERCENTRANK(E:E,E1719),0)</f>
        <v/>
      </c>
      <c r="K1719">
        <f>IFERROR(1 - PERCENTRANK(F:F,F1719),0)</f>
        <v/>
      </c>
      <c r="L1719">
        <f>IFERROR(PERCENTRANK(G:G,G1719),0)</f>
        <v/>
      </c>
      <c r="M1719">
        <f>H1719*weightA+I1719*weightB+J1719*weightC+K1719*weightD+L1719*weightE</f>
        <v/>
      </c>
    </row>
    <row r="1720" spans="1:13">
      <c r="A1720">
        <f>RANK(M1720,M:M)</f>
        <v/>
      </c>
      <c r="C1720">
        <f>SUMIFS('Input - target event report'!H:H,'Input - target event report'!L:L,B1720,'Input - target event report'!D:D, "Private Investment")</f>
        <v/>
      </c>
      <c r="D1720">
        <f>IF(E1720&lt;2, "N/A", (MAXIFS('Input - target event report'!E:E,'Input - target event report'!L:L,B:B,'Input - target event report'!D:D,"Private Investment")-MINIFS('Input - target event report'!E:E,'Input - target event report'!L:L,B:B,'Input - target event report'!D:D,"Private Investment"))/(E1720-1))</f>
        <v/>
      </c>
      <c r="E1720">
        <f>COUNTIFS('Input - target event report'!L:L,B1720,'Input - target event report'!D:D, "Private Investment")</f>
        <v/>
      </c>
      <c r="F1720">
        <f>AVERAGEIF(INDEX('Input - companies list'!$A:$BG, 0, MATCH("Clusters 0",'Input - companies list'!$A$1:$BG$1, 0)),'Output - Cluster ranking'!B1720,INDEX('Input - companies list'!$A:$BG, 0, MATCH("Flow",'Input - companies list'!$A$1:$BG$1, 0)))</f>
        <v/>
      </c>
      <c r="G1720">
        <f>AVERAGEIF(INDEX('Input - companies list'!$A:$BG, 0, MATCH("Clusters 0",'Input - companies list'!$A$1:$BG$1, 0)),'Output - Cluster ranking'!B1720,INDEX('Input - companies list'!$A:$BG, 0, MATCH("Inter-Cluster Connectivity",'Input - companies list'!$A$1:$BG$1, 0)))</f>
        <v/>
      </c>
      <c r="H1720">
        <f>IFERROR(PERCENTRANK(C:C,C1720),0)</f>
        <v/>
      </c>
      <c r="I1720">
        <f>IFERROR(1 - PERCENTRANK(D:D,D1720),0)</f>
        <v/>
      </c>
      <c r="J1720">
        <f>IFERROR(PERCENTRANK(E:E,E1720),0)</f>
        <v/>
      </c>
      <c r="K1720">
        <f>IFERROR(1 - PERCENTRANK(F:F,F1720),0)</f>
        <v/>
      </c>
      <c r="L1720">
        <f>IFERROR(PERCENTRANK(G:G,G1720),0)</f>
        <v/>
      </c>
      <c r="M1720">
        <f>H1720*weightA+I1720*weightB+J1720*weightC+K1720*weightD+L1720*weightE</f>
        <v/>
      </c>
    </row>
    <row r="1721" spans="1:13">
      <c r="A1721">
        <f>RANK(M1721,M:M)</f>
        <v/>
      </c>
      <c r="C1721">
        <f>SUMIFS('Input - target event report'!H:H,'Input - target event report'!L:L,B1721,'Input - target event report'!D:D, "Private Investment")</f>
        <v/>
      </c>
      <c r="D1721">
        <f>IF(E1721&lt;2, "N/A", (MAXIFS('Input - target event report'!E:E,'Input - target event report'!L:L,B:B,'Input - target event report'!D:D,"Private Investment")-MINIFS('Input - target event report'!E:E,'Input - target event report'!L:L,B:B,'Input - target event report'!D:D,"Private Investment"))/(E1721-1))</f>
        <v/>
      </c>
      <c r="E1721">
        <f>COUNTIFS('Input - target event report'!L:L,B1721,'Input - target event report'!D:D, "Private Investment")</f>
        <v/>
      </c>
      <c r="F1721">
        <f>AVERAGEIF(INDEX('Input - companies list'!$A:$BG, 0, MATCH("Clusters 0",'Input - companies list'!$A$1:$BG$1, 0)),'Output - Cluster ranking'!B1721,INDEX('Input - companies list'!$A:$BG, 0, MATCH("Flow",'Input - companies list'!$A$1:$BG$1, 0)))</f>
        <v/>
      </c>
      <c r="G1721">
        <f>AVERAGEIF(INDEX('Input - companies list'!$A:$BG, 0, MATCH("Clusters 0",'Input - companies list'!$A$1:$BG$1, 0)),'Output - Cluster ranking'!B1721,INDEX('Input - companies list'!$A:$BG, 0, MATCH("Inter-Cluster Connectivity",'Input - companies list'!$A$1:$BG$1, 0)))</f>
        <v/>
      </c>
      <c r="H1721">
        <f>IFERROR(PERCENTRANK(C:C,C1721),0)</f>
        <v/>
      </c>
      <c r="I1721">
        <f>IFERROR(1 - PERCENTRANK(D:D,D1721),0)</f>
        <v/>
      </c>
      <c r="J1721">
        <f>IFERROR(PERCENTRANK(E:E,E1721),0)</f>
        <v/>
      </c>
      <c r="K1721">
        <f>IFERROR(1 - PERCENTRANK(F:F,F1721),0)</f>
        <v/>
      </c>
      <c r="L1721">
        <f>IFERROR(PERCENTRANK(G:G,G1721),0)</f>
        <v/>
      </c>
      <c r="M1721">
        <f>H1721*weightA+I1721*weightB+J1721*weightC+K1721*weightD+L1721*weightE</f>
        <v/>
      </c>
    </row>
    <row r="1722" spans="1:13">
      <c r="A1722">
        <f>RANK(M1722,M:M)</f>
        <v/>
      </c>
      <c r="C1722">
        <f>SUMIFS('Input - target event report'!H:H,'Input - target event report'!L:L,B1722,'Input - target event report'!D:D, "Private Investment")</f>
        <v/>
      </c>
      <c r="D1722">
        <f>IF(E1722&lt;2, "N/A", (MAXIFS('Input - target event report'!E:E,'Input - target event report'!L:L,B:B,'Input - target event report'!D:D,"Private Investment")-MINIFS('Input - target event report'!E:E,'Input - target event report'!L:L,B:B,'Input - target event report'!D:D,"Private Investment"))/(E1722-1))</f>
        <v/>
      </c>
      <c r="E1722">
        <f>COUNTIFS('Input - target event report'!L:L,B1722,'Input - target event report'!D:D, "Private Investment")</f>
        <v/>
      </c>
      <c r="F1722">
        <f>AVERAGEIF(INDEX('Input - companies list'!$A:$BG, 0, MATCH("Clusters 0",'Input - companies list'!$A$1:$BG$1, 0)),'Output - Cluster ranking'!B1722,INDEX('Input - companies list'!$A:$BG, 0, MATCH("Flow",'Input - companies list'!$A$1:$BG$1, 0)))</f>
        <v/>
      </c>
      <c r="G1722">
        <f>AVERAGEIF(INDEX('Input - companies list'!$A:$BG, 0, MATCH("Clusters 0",'Input - companies list'!$A$1:$BG$1, 0)),'Output - Cluster ranking'!B1722,INDEX('Input - companies list'!$A:$BG, 0, MATCH("Inter-Cluster Connectivity",'Input - companies list'!$A$1:$BG$1, 0)))</f>
        <v/>
      </c>
      <c r="H1722">
        <f>IFERROR(PERCENTRANK(C:C,C1722),0)</f>
        <v/>
      </c>
      <c r="I1722">
        <f>IFERROR(1 - PERCENTRANK(D:D,D1722),0)</f>
        <v/>
      </c>
      <c r="J1722">
        <f>IFERROR(PERCENTRANK(E:E,E1722),0)</f>
        <v/>
      </c>
      <c r="K1722">
        <f>IFERROR(1 - PERCENTRANK(F:F,F1722),0)</f>
        <v/>
      </c>
      <c r="L1722">
        <f>IFERROR(PERCENTRANK(G:G,G1722),0)</f>
        <v/>
      </c>
      <c r="M1722">
        <f>H1722*weightA+I1722*weightB+J1722*weightC+K1722*weightD+L1722*weightE</f>
        <v/>
      </c>
    </row>
    <row r="1723" spans="1:13">
      <c r="A1723">
        <f>RANK(M1723,M:M)</f>
        <v/>
      </c>
      <c r="C1723">
        <f>SUMIFS('Input - target event report'!H:H,'Input - target event report'!L:L,B1723,'Input - target event report'!D:D, "Private Investment")</f>
        <v/>
      </c>
      <c r="D1723">
        <f>IF(E1723&lt;2, "N/A", (MAXIFS('Input - target event report'!E:E,'Input - target event report'!L:L,B:B,'Input - target event report'!D:D,"Private Investment")-MINIFS('Input - target event report'!E:E,'Input - target event report'!L:L,B:B,'Input - target event report'!D:D,"Private Investment"))/(E1723-1))</f>
        <v/>
      </c>
      <c r="E1723">
        <f>COUNTIFS('Input - target event report'!L:L,B1723,'Input - target event report'!D:D, "Private Investment")</f>
        <v/>
      </c>
      <c r="F1723">
        <f>AVERAGEIF(INDEX('Input - companies list'!$A:$BG, 0, MATCH("Clusters 0",'Input - companies list'!$A$1:$BG$1, 0)),'Output - Cluster ranking'!B1723,INDEX('Input - companies list'!$A:$BG, 0, MATCH("Flow",'Input - companies list'!$A$1:$BG$1, 0)))</f>
        <v/>
      </c>
      <c r="G1723">
        <f>AVERAGEIF(INDEX('Input - companies list'!$A:$BG, 0, MATCH("Clusters 0",'Input - companies list'!$A$1:$BG$1, 0)),'Output - Cluster ranking'!B1723,INDEX('Input - companies list'!$A:$BG, 0, MATCH("Inter-Cluster Connectivity",'Input - companies list'!$A$1:$BG$1, 0)))</f>
        <v/>
      </c>
      <c r="H1723">
        <f>IFERROR(PERCENTRANK(C:C,C1723),0)</f>
        <v/>
      </c>
      <c r="I1723">
        <f>IFERROR(1 - PERCENTRANK(D:D,D1723),0)</f>
        <v/>
      </c>
      <c r="J1723">
        <f>IFERROR(PERCENTRANK(E:E,E1723),0)</f>
        <v/>
      </c>
      <c r="K1723">
        <f>IFERROR(1 - PERCENTRANK(F:F,F1723),0)</f>
        <v/>
      </c>
      <c r="L1723">
        <f>IFERROR(PERCENTRANK(G:G,G1723),0)</f>
        <v/>
      </c>
      <c r="M1723">
        <f>H1723*weightA+I1723*weightB+J1723*weightC+K1723*weightD+L1723*weightE</f>
        <v/>
      </c>
    </row>
    <row r="1724" spans="1:13">
      <c r="A1724">
        <f>RANK(M1724,M:M)</f>
        <v/>
      </c>
      <c r="C1724">
        <f>SUMIFS('Input - target event report'!H:H,'Input - target event report'!L:L,B1724,'Input - target event report'!D:D, "Private Investment")</f>
        <v/>
      </c>
      <c r="D1724">
        <f>IF(E1724&lt;2, "N/A", (MAXIFS('Input - target event report'!E:E,'Input - target event report'!L:L,B:B,'Input - target event report'!D:D,"Private Investment")-MINIFS('Input - target event report'!E:E,'Input - target event report'!L:L,B:B,'Input - target event report'!D:D,"Private Investment"))/(E1724-1))</f>
        <v/>
      </c>
      <c r="E1724">
        <f>COUNTIFS('Input - target event report'!L:L,B1724,'Input - target event report'!D:D, "Private Investment")</f>
        <v/>
      </c>
      <c r="F1724">
        <f>AVERAGEIF(INDEX('Input - companies list'!$A:$BG, 0, MATCH("Clusters 0",'Input - companies list'!$A$1:$BG$1, 0)),'Output - Cluster ranking'!B1724,INDEX('Input - companies list'!$A:$BG, 0, MATCH("Flow",'Input - companies list'!$A$1:$BG$1, 0)))</f>
        <v/>
      </c>
      <c r="G1724">
        <f>AVERAGEIF(INDEX('Input - companies list'!$A:$BG, 0, MATCH("Clusters 0",'Input - companies list'!$A$1:$BG$1, 0)),'Output - Cluster ranking'!B1724,INDEX('Input - companies list'!$A:$BG, 0, MATCH("Inter-Cluster Connectivity",'Input - companies list'!$A$1:$BG$1, 0)))</f>
        <v/>
      </c>
      <c r="H1724">
        <f>IFERROR(PERCENTRANK(C:C,C1724),0)</f>
        <v/>
      </c>
      <c r="I1724">
        <f>IFERROR(1 - PERCENTRANK(D:D,D1724),0)</f>
        <v/>
      </c>
      <c r="J1724">
        <f>IFERROR(PERCENTRANK(E:E,E1724),0)</f>
        <v/>
      </c>
      <c r="K1724">
        <f>IFERROR(1 - PERCENTRANK(F:F,F1724),0)</f>
        <v/>
      </c>
      <c r="L1724">
        <f>IFERROR(PERCENTRANK(G:G,G1724),0)</f>
        <v/>
      </c>
      <c r="M1724">
        <f>H1724*weightA+I1724*weightB+J1724*weightC+K1724*weightD+L1724*weightE</f>
        <v/>
      </c>
    </row>
    <row r="1725" spans="1:13">
      <c r="A1725">
        <f>RANK(M1725,M:M)</f>
        <v/>
      </c>
      <c r="C1725">
        <f>SUMIFS('Input - target event report'!H:H,'Input - target event report'!L:L,B1725,'Input - target event report'!D:D, "Private Investment")</f>
        <v/>
      </c>
      <c r="D1725">
        <f>IF(E1725&lt;2, "N/A", (MAXIFS('Input - target event report'!E:E,'Input - target event report'!L:L,B:B,'Input - target event report'!D:D,"Private Investment")-MINIFS('Input - target event report'!E:E,'Input - target event report'!L:L,B:B,'Input - target event report'!D:D,"Private Investment"))/(E1725-1))</f>
        <v/>
      </c>
      <c r="E1725">
        <f>COUNTIFS('Input - target event report'!L:L,B1725,'Input - target event report'!D:D, "Private Investment")</f>
        <v/>
      </c>
      <c r="F1725">
        <f>AVERAGEIF(INDEX('Input - companies list'!$A:$BG, 0, MATCH("Clusters 0",'Input - companies list'!$A$1:$BG$1, 0)),'Output - Cluster ranking'!B1725,INDEX('Input - companies list'!$A:$BG, 0, MATCH("Flow",'Input - companies list'!$A$1:$BG$1, 0)))</f>
        <v/>
      </c>
      <c r="G1725">
        <f>AVERAGEIF(INDEX('Input - companies list'!$A:$BG, 0, MATCH("Clusters 0",'Input - companies list'!$A$1:$BG$1, 0)),'Output - Cluster ranking'!B1725,INDEX('Input - companies list'!$A:$BG, 0, MATCH("Inter-Cluster Connectivity",'Input - companies list'!$A$1:$BG$1, 0)))</f>
        <v/>
      </c>
      <c r="H1725">
        <f>IFERROR(PERCENTRANK(C:C,C1725),0)</f>
        <v/>
      </c>
      <c r="I1725">
        <f>IFERROR(1 - PERCENTRANK(D:D,D1725),0)</f>
        <v/>
      </c>
      <c r="J1725">
        <f>IFERROR(PERCENTRANK(E:E,E1725),0)</f>
        <v/>
      </c>
      <c r="K1725">
        <f>IFERROR(1 - PERCENTRANK(F:F,F1725),0)</f>
        <v/>
      </c>
      <c r="L1725">
        <f>IFERROR(PERCENTRANK(G:G,G1725),0)</f>
        <v/>
      </c>
      <c r="M1725">
        <f>H1725*weightA+I1725*weightB+J1725*weightC+K1725*weightD+L1725*weightE</f>
        <v/>
      </c>
    </row>
    <row r="1726" spans="1:13">
      <c r="A1726">
        <f>RANK(M1726,M:M)</f>
        <v/>
      </c>
      <c r="C1726">
        <f>SUMIFS('Input - target event report'!H:H,'Input - target event report'!L:L,B1726,'Input - target event report'!D:D, "Private Investment")</f>
        <v/>
      </c>
      <c r="D1726">
        <f>IF(E1726&lt;2, "N/A", (MAXIFS('Input - target event report'!E:E,'Input - target event report'!L:L,B:B,'Input - target event report'!D:D,"Private Investment")-MINIFS('Input - target event report'!E:E,'Input - target event report'!L:L,B:B,'Input - target event report'!D:D,"Private Investment"))/(E1726-1))</f>
        <v/>
      </c>
      <c r="E1726">
        <f>COUNTIFS('Input - target event report'!L:L,B1726,'Input - target event report'!D:D, "Private Investment")</f>
        <v/>
      </c>
      <c r="F1726">
        <f>AVERAGEIF(INDEX('Input - companies list'!$A:$BG, 0, MATCH("Clusters 0",'Input - companies list'!$A$1:$BG$1, 0)),'Output - Cluster ranking'!B1726,INDEX('Input - companies list'!$A:$BG, 0, MATCH("Flow",'Input - companies list'!$A$1:$BG$1, 0)))</f>
        <v/>
      </c>
      <c r="G1726">
        <f>AVERAGEIF(INDEX('Input - companies list'!$A:$BG, 0, MATCH("Clusters 0",'Input - companies list'!$A$1:$BG$1, 0)),'Output - Cluster ranking'!B1726,INDEX('Input - companies list'!$A:$BG, 0, MATCH("Inter-Cluster Connectivity",'Input - companies list'!$A$1:$BG$1, 0)))</f>
        <v/>
      </c>
      <c r="H1726">
        <f>IFERROR(PERCENTRANK(C:C,C1726),0)</f>
        <v/>
      </c>
      <c r="I1726">
        <f>IFERROR(1 - PERCENTRANK(D:D,D1726),0)</f>
        <v/>
      </c>
      <c r="J1726">
        <f>IFERROR(PERCENTRANK(E:E,E1726),0)</f>
        <v/>
      </c>
      <c r="K1726">
        <f>IFERROR(1 - PERCENTRANK(F:F,F1726),0)</f>
        <v/>
      </c>
      <c r="L1726">
        <f>IFERROR(PERCENTRANK(G:G,G1726),0)</f>
        <v/>
      </c>
      <c r="M1726">
        <f>H1726*weightA+I1726*weightB+J1726*weightC+K1726*weightD+L1726*weightE</f>
        <v/>
      </c>
    </row>
    <row r="1727" spans="1:13">
      <c r="A1727">
        <f>RANK(M1727,M:M)</f>
        <v/>
      </c>
      <c r="C1727">
        <f>SUMIFS('Input - target event report'!H:H,'Input - target event report'!L:L,B1727,'Input - target event report'!D:D, "Private Investment")</f>
        <v/>
      </c>
      <c r="D1727">
        <f>IF(E1727&lt;2, "N/A", (MAXIFS('Input - target event report'!E:E,'Input - target event report'!L:L,B:B,'Input - target event report'!D:D,"Private Investment")-MINIFS('Input - target event report'!E:E,'Input - target event report'!L:L,B:B,'Input - target event report'!D:D,"Private Investment"))/(E1727-1))</f>
        <v/>
      </c>
      <c r="E1727">
        <f>COUNTIFS('Input - target event report'!L:L,B1727,'Input - target event report'!D:D, "Private Investment")</f>
        <v/>
      </c>
      <c r="F1727">
        <f>AVERAGEIF(INDEX('Input - companies list'!$A:$BG, 0, MATCH("Clusters 0",'Input - companies list'!$A$1:$BG$1, 0)),'Output - Cluster ranking'!B1727,INDEX('Input - companies list'!$A:$BG, 0, MATCH("Flow",'Input - companies list'!$A$1:$BG$1, 0)))</f>
        <v/>
      </c>
      <c r="G1727">
        <f>AVERAGEIF(INDEX('Input - companies list'!$A:$BG, 0, MATCH("Clusters 0",'Input - companies list'!$A$1:$BG$1, 0)),'Output - Cluster ranking'!B1727,INDEX('Input - companies list'!$A:$BG, 0, MATCH("Inter-Cluster Connectivity",'Input - companies list'!$A$1:$BG$1, 0)))</f>
        <v/>
      </c>
      <c r="H1727">
        <f>IFERROR(PERCENTRANK(C:C,C1727),0)</f>
        <v/>
      </c>
      <c r="I1727">
        <f>IFERROR(1 - PERCENTRANK(D:D,D1727),0)</f>
        <v/>
      </c>
      <c r="J1727">
        <f>IFERROR(PERCENTRANK(E:E,E1727),0)</f>
        <v/>
      </c>
      <c r="K1727">
        <f>IFERROR(1 - PERCENTRANK(F:F,F1727),0)</f>
        <v/>
      </c>
      <c r="L1727">
        <f>IFERROR(PERCENTRANK(G:G,G1727),0)</f>
        <v/>
      </c>
      <c r="M1727">
        <f>H1727*weightA+I1727*weightB+J1727*weightC+K1727*weightD+L1727*weightE</f>
        <v/>
      </c>
    </row>
    <row r="1728" spans="1:13">
      <c r="A1728">
        <f>RANK(M1728,M:M)</f>
        <v/>
      </c>
      <c r="C1728">
        <f>SUMIFS('Input - target event report'!H:H,'Input - target event report'!L:L,B1728,'Input - target event report'!D:D, "Private Investment")</f>
        <v/>
      </c>
      <c r="D1728">
        <f>IF(E1728&lt;2, "N/A", (MAXIFS('Input - target event report'!E:E,'Input - target event report'!L:L,B:B,'Input - target event report'!D:D,"Private Investment")-MINIFS('Input - target event report'!E:E,'Input - target event report'!L:L,B:B,'Input - target event report'!D:D,"Private Investment"))/(E1728-1))</f>
        <v/>
      </c>
      <c r="E1728">
        <f>COUNTIFS('Input - target event report'!L:L,B1728,'Input - target event report'!D:D, "Private Investment")</f>
        <v/>
      </c>
      <c r="F1728">
        <f>AVERAGEIF(INDEX('Input - companies list'!$A:$BG, 0, MATCH("Clusters 0",'Input - companies list'!$A$1:$BG$1, 0)),'Output - Cluster ranking'!B1728,INDEX('Input - companies list'!$A:$BG, 0, MATCH("Flow",'Input - companies list'!$A$1:$BG$1, 0)))</f>
        <v/>
      </c>
      <c r="G1728">
        <f>AVERAGEIF(INDEX('Input - companies list'!$A:$BG, 0, MATCH("Clusters 0",'Input - companies list'!$A$1:$BG$1, 0)),'Output - Cluster ranking'!B1728,INDEX('Input - companies list'!$A:$BG, 0, MATCH("Inter-Cluster Connectivity",'Input - companies list'!$A$1:$BG$1, 0)))</f>
        <v/>
      </c>
      <c r="H1728">
        <f>IFERROR(PERCENTRANK(C:C,C1728),0)</f>
        <v/>
      </c>
      <c r="I1728">
        <f>IFERROR(1 - PERCENTRANK(D:D,D1728),0)</f>
        <v/>
      </c>
      <c r="J1728">
        <f>IFERROR(PERCENTRANK(E:E,E1728),0)</f>
        <v/>
      </c>
      <c r="K1728">
        <f>IFERROR(1 - PERCENTRANK(F:F,F1728),0)</f>
        <v/>
      </c>
      <c r="L1728">
        <f>IFERROR(PERCENTRANK(G:G,G1728),0)</f>
        <v/>
      </c>
      <c r="M1728">
        <f>H1728*weightA+I1728*weightB+J1728*weightC+K1728*weightD+L1728*weightE</f>
        <v/>
      </c>
    </row>
    <row r="1729" spans="1:13">
      <c r="A1729">
        <f>RANK(M1729,M:M)</f>
        <v/>
      </c>
      <c r="C1729">
        <f>SUMIFS('Input - target event report'!H:H,'Input - target event report'!L:L,B1729,'Input - target event report'!D:D, "Private Investment")</f>
        <v/>
      </c>
      <c r="D1729">
        <f>IF(E1729&lt;2, "N/A", (MAXIFS('Input - target event report'!E:E,'Input - target event report'!L:L,B:B,'Input - target event report'!D:D,"Private Investment")-MINIFS('Input - target event report'!E:E,'Input - target event report'!L:L,B:B,'Input - target event report'!D:D,"Private Investment"))/(E1729-1))</f>
        <v/>
      </c>
      <c r="E1729">
        <f>COUNTIFS('Input - target event report'!L:L,B1729,'Input - target event report'!D:D, "Private Investment")</f>
        <v/>
      </c>
      <c r="F1729">
        <f>AVERAGEIF(INDEX('Input - companies list'!$A:$BG, 0, MATCH("Clusters 0",'Input - companies list'!$A$1:$BG$1, 0)),'Output - Cluster ranking'!B1729,INDEX('Input - companies list'!$A:$BG, 0, MATCH("Flow",'Input - companies list'!$A$1:$BG$1, 0)))</f>
        <v/>
      </c>
      <c r="G1729">
        <f>AVERAGEIF(INDEX('Input - companies list'!$A:$BG, 0, MATCH("Clusters 0",'Input - companies list'!$A$1:$BG$1, 0)),'Output - Cluster ranking'!B1729,INDEX('Input - companies list'!$A:$BG, 0, MATCH("Inter-Cluster Connectivity",'Input - companies list'!$A$1:$BG$1, 0)))</f>
        <v/>
      </c>
      <c r="H1729">
        <f>IFERROR(PERCENTRANK(C:C,C1729),0)</f>
        <v/>
      </c>
      <c r="I1729">
        <f>IFERROR(1 - PERCENTRANK(D:D,D1729),0)</f>
        <v/>
      </c>
      <c r="J1729">
        <f>IFERROR(PERCENTRANK(E:E,E1729),0)</f>
        <v/>
      </c>
      <c r="K1729">
        <f>IFERROR(1 - PERCENTRANK(F:F,F1729),0)</f>
        <v/>
      </c>
      <c r="L1729">
        <f>IFERROR(PERCENTRANK(G:G,G1729),0)</f>
        <v/>
      </c>
      <c r="M1729">
        <f>H1729*weightA+I1729*weightB+J1729*weightC+K1729*weightD+L1729*weightE</f>
        <v/>
      </c>
    </row>
    <row r="1730" spans="1:13">
      <c r="A1730">
        <f>RANK(M1730,M:M)</f>
        <v/>
      </c>
      <c r="C1730">
        <f>SUMIFS('Input - target event report'!H:H,'Input - target event report'!L:L,B1730,'Input - target event report'!D:D, "Private Investment")</f>
        <v/>
      </c>
      <c r="D1730">
        <f>IF(E1730&lt;2, "N/A", (MAXIFS('Input - target event report'!E:E,'Input - target event report'!L:L,B:B,'Input - target event report'!D:D,"Private Investment")-MINIFS('Input - target event report'!E:E,'Input - target event report'!L:L,B:B,'Input - target event report'!D:D,"Private Investment"))/(E1730-1))</f>
        <v/>
      </c>
      <c r="E1730">
        <f>COUNTIFS('Input - target event report'!L:L,B1730,'Input - target event report'!D:D, "Private Investment")</f>
        <v/>
      </c>
      <c r="F1730">
        <f>AVERAGEIF(INDEX('Input - companies list'!$A:$BG, 0, MATCH("Clusters 0",'Input - companies list'!$A$1:$BG$1, 0)),'Output - Cluster ranking'!B1730,INDEX('Input - companies list'!$A:$BG, 0, MATCH("Flow",'Input - companies list'!$A$1:$BG$1, 0)))</f>
        <v/>
      </c>
      <c r="G1730">
        <f>AVERAGEIF(INDEX('Input - companies list'!$A:$BG, 0, MATCH("Clusters 0",'Input - companies list'!$A$1:$BG$1, 0)),'Output - Cluster ranking'!B1730,INDEX('Input - companies list'!$A:$BG, 0, MATCH("Inter-Cluster Connectivity",'Input - companies list'!$A$1:$BG$1, 0)))</f>
        <v/>
      </c>
      <c r="H1730">
        <f>IFERROR(PERCENTRANK(C:C,C1730),0)</f>
        <v/>
      </c>
      <c r="I1730">
        <f>IFERROR(1 - PERCENTRANK(D:D,D1730),0)</f>
        <v/>
      </c>
      <c r="J1730">
        <f>IFERROR(PERCENTRANK(E:E,E1730),0)</f>
        <v/>
      </c>
      <c r="K1730">
        <f>IFERROR(1 - PERCENTRANK(F:F,F1730),0)</f>
        <v/>
      </c>
      <c r="L1730">
        <f>IFERROR(PERCENTRANK(G:G,G1730),0)</f>
        <v/>
      </c>
      <c r="M1730">
        <f>H1730*weightA+I1730*weightB+J1730*weightC+K1730*weightD+L1730*weightE</f>
        <v/>
      </c>
    </row>
    <row r="1731" spans="1:13">
      <c r="A1731">
        <f>RANK(M1731,M:M)</f>
        <v/>
      </c>
      <c r="C1731">
        <f>SUMIFS('Input - target event report'!H:H,'Input - target event report'!L:L,B1731,'Input - target event report'!D:D, "Private Investment")</f>
        <v/>
      </c>
      <c r="D1731">
        <f>IF(E1731&lt;2, "N/A", (MAXIFS('Input - target event report'!E:E,'Input - target event report'!L:L,B:B,'Input - target event report'!D:D,"Private Investment")-MINIFS('Input - target event report'!E:E,'Input - target event report'!L:L,B:B,'Input - target event report'!D:D,"Private Investment"))/(E1731-1))</f>
        <v/>
      </c>
      <c r="E1731">
        <f>COUNTIFS('Input - target event report'!L:L,B1731,'Input - target event report'!D:D, "Private Investment")</f>
        <v/>
      </c>
      <c r="F1731">
        <f>AVERAGEIF(INDEX('Input - companies list'!$A:$BG, 0, MATCH("Clusters 0",'Input - companies list'!$A$1:$BG$1, 0)),'Output - Cluster ranking'!B1731,INDEX('Input - companies list'!$A:$BG, 0, MATCH("Flow",'Input - companies list'!$A$1:$BG$1, 0)))</f>
        <v/>
      </c>
      <c r="G1731">
        <f>AVERAGEIF(INDEX('Input - companies list'!$A:$BG, 0, MATCH("Clusters 0",'Input - companies list'!$A$1:$BG$1, 0)),'Output - Cluster ranking'!B1731,INDEX('Input - companies list'!$A:$BG, 0, MATCH("Inter-Cluster Connectivity",'Input - companies list'!$A$1:$BG$1, 0)))</f>
        <v/>
      </c>
      <c r="H1731">
        <f>IFERROR(PERCENTRANK(C:C,C1731),0)</f>
        <v/>
      </c>
      <c r="I1731">
        <f>IFERROR(1 - PERCENTRANK(D:D,D1731),0)</f>
        <v/>
      </c>
      <c r="J1731">
        <f>IFERROR(PERCENTRANK(E:E,E1731),0)</f>
        <v/>
      </c>
      <c r="K1731">
        <f>IFERROR(1 - PERCENTRANK(F:F,F1731),0)</f>
        <v/>
      </c>
      <c r="L1731">
        <f>IFERROR(PERCENTRANK(G:G,G1731),0)</f>
        <v/>
      </c>
      <c r="M1731">
        <f>H1731*weightA+I1731*weightB+J1731*weightC+K1731*weightD+L1731*weightE</f>
        <v/>
      </c>
    </row>
    <row r="1732" spans="1:13">
      <c r="A1732">
        <f>RANK(M1732,M:M)</f>
        <v/>
      </c>
      <c r="C1732">
        <f>SUMIFS('Input - target event report'!H:H,'Input - target event report'!L:L,B1732,'Input - target event report'!D:D, "Private Investment")</f>
        <v/>
      </c>
      <c r="D1732">
        <f>IF(E1732&lt;2, "N/A", (MAXIFS('Input - target event report'!E:E,'Input - target event report'!L:L,B:B,'Input - target event report'!D:D,"Private Investment")-MINIFS('Input - target event report'!E:E,'Input - target event report'!L:L,B:B,'Input - target event report'!D:D,"Private Investment"))/(E1732-1))</f>
        <v/>
      </c>
      <c r="E1732">
        <f>COUNTIFS('Input - target event report'!L:L,B1732,'Input - target event report'!D:D, "Private Investment")</f>
        <v/>
      </c>
      <c r="F1732">
        <f>AVERAGEIF(INDEX('Input - companies list'!$A:$BG, 0, MATCH("Clusters 0",'Input - companies list'!$A$1:$BG$1, 0)),'Output - Cluster ranking'!B1732,INDEX('Input - companies list'!$A:$BG, 0, MATCH("Flow",'Input - companies list'!$A$1:$BG$1, 0)))</f>
        <v/>
      </c>
      <c r="G1732">
        <f>AVERAGEIF(INDEX('Input - companies list'!$A:$BG, 0, MATCH("Clusters 0",'Input - companies list'!$A$1:$BG$1, 0)),'Output - Cluster ranking'!B1732,INDEX('Input - companies list'!$A:$BG, 0, MATCH("Inter-Cluster Connectivity",'Input - companies list'!$A$1:$BG$1, 0)))</f>
        <v/>
      </c>
      <c r="H1732">
        <f>IFERROR(PERCENTRANK(C:C,C1732),0)</f>
        <v/>
      </c>
      <c r="I1732">
        <f>IFERROR(1 - PERCENTRANK(D:D,D1732),0)</f>
        <v/>
      </c>
      <c r="J1732">
        <f>IFERROR(PERCENTRANK(E:E,E1732),0)</f>
        <v/>
      </c>
      <c r="K1732">
        <f>IFERROR(1 - PERCENTRANK(F:F,F1732),0)</f>
        <v/>
      </c>
      <c r="L1732">
        <f>IFERROR(PERCENTRANK(G:G,G1732),0)</f>
        <v/>
      </c>
      <c r="M1732">
        <f>H1732*weightA+I1732*weightB+J1732*weightC+K1732*weightD+L1732*weightE</f>
        <v/>
      </c>
    </row>
    <row r="1733" spans="1:13">
      <c r="A1733">
        <f>RANK(M1733,M:M)</f>
        <v/>
      </c>
      <c r="C1733">
        <f>SUMIFS('Input - target event report'!H:H,'Input - target event report'!L:L,B1733,'Input - target event report'!D:D, "Private Investment")</f>
        <v/>
      </c>
      <c r="D1733">
        <f>IF(E1733&lt;2, "N/A", (MAXIFS('Input - target event report'!E:E,'Input - target event report'!L:L,B:B,'Input - target event report'!D:D,"Private Investment")-MINIFS('Input - target event report'!E:E,'Input - target event report'!L:L,B:B,'Input - target event report'!D:D,"Private Investment"))/(E1733-1))</f>
        <v/>
      </c>
      <c r="E1733">
        <f>COUNTIFS('Input - target event report'!L:L,B1733,'Input - target event report'!D:D, "Private Investment")</f>
        <v/>
      </c>
      <c r="F1733">
        <f>AVERAGEIF(INDEX('Input - companies list'!$A:$BG, 0, MATCH("Clusters 0",'Input - companies list'!$A$1:$BG$1, 0)),'Output - Cluster ranking'!B1733,INDEX('Input - companies list'!$A:$BG, 0, MATCH("Flow",'Input - companies list'!$A$1:$BG$1, 0)))</f>
        <v/>
      </c>
      <c r="G1733">
        <f>AVERAGEIF(INDEX('Input - companies list'!$A:$BG, 0, MATCH("Clusters 0",'Input - companies list'!$A$1:$BG$1, 0)),'Output - Cluster ranking'!B1733,INDEX('Input - companies list'!$A:$BG, 0, MATCH("Inter-Cluster Connectivity",'Input - companies list'!$A$1:$BG$1, 0)))</f>
        <v/>
      </c>
      <c r="H1733">
        <f>IFERROR(PERCENTRANK(C:C,C1733),0)</f>
        <v/>
      </c>
      <c r="I1733">
        <f>IFERROR(1 - PERCENTRANK(D:D,D1733),0)</f>
        <v/>
      </c>
      <c r="J1733">
        <f>IFERROR(PERCENTRANK(E:E,E1733),0)</f>
        <v/>
      </c>
      <c r="K1733">
        <f>IFERROR(1 - PERCENTRANK(F:F,F1733),0)</f>
        <v/>
      </c>
      <c r="L1733">
        <f>IFERROR(PERCENTRANK(G:G,G1733),0)</f>
        <v/>
      </c>
      <c r="M1733">
        <f>H1733*weightA+I1733*weightB+J1733*weightC+K1733*weightD+L1733*weightE</f>
        <v/>
      </c>
    </row>
    <row r="1734" spans="1:13">
      <c r="A1734">
        <f>RANK(M1734,M:M)</f>
        <v/>
      </c>
      <c r="C1734">
        <f>SUMIFS('Input - target event report'!H:H,'Input - target event report'!L:L,B1734,'Input - target event report'!D:D, "Private Investment")</f>
        <v/>
      </c>
      <c r="D1734">
        <f>IF(E1734&lt;2, "N/A", (MAXIFS('Input - target event report'!E:E,'Input - target event report'!L:L,B:B,'Input - target event report'!D:D,"Private Investment")-MINIFS('Input - target event report'!E:E,'Input - target event report'!L:L,B:B,'Input - target event report'!D:D,"Private Investment"))/(E1734-1))</f>
        <v/>
      </c>
      <c r="E1734">
        <f>COUNTIFS('Input - target event report'!L:L,B1734,'Input - target event report'!D:D, "Private Investment")</f>
        <v/>
      </c>
      <c r="F1734">
        <f>AVERAGEIF(INDEX('Input - companies list'!$A:$BG, 0, MATCH("Clusters 0",'Input - companies list'!$A$1:$BG$1, 0)),'Output - Cluster ranking'!B1734,INDEX('Input - companies list'!$A:$BG, 0, MATCH("Flow",'Input - companies list'!$A$1:$BG$1, 0)))</f>
        <v/>
      </c>
      <c r="G1734">
        <f>AVERAGEIF(INDEX('Input - companies list'!$A:$BG, 0, MATCH("Clusters 0",'Input - companies list'!$A$1:$BG$1, 0)),'Output - Cluster ranking'!B1734,INDEX('Input - companies list'!$A:$BG, 0, MATCH("Inter-Cluster Connectivity",'Input - companies list'!$A$1:$BG$1, 0)))</f>
        <v/>
      </c>
      <c r="H1734">
        <f>IFERROR(PERCENTRANK(C:C,C1734),0)</f>
        <v/>
      </c>
      <c r="I1734">
        <f>IFERROR(1 - PERCENTRANK(D:D,D1734),0)</f>
        <v/>
      </c>
      <c r="J1734">
        <f>IFERROR(PERCENTRANK(E:E,E1734),0)</f>
        <v/>
      </c>
      <c r="K1734">
        <f>IFERROR(1 - PERCENTRANK(F:F,F1734),0)</f>
        <v/>
      </c>
      <c r="L1734">
        <f>IFERROR(PERCENTRANK(G:G,G1734),0)</f>
        <v/>
      </c>
      <c r="M1734">
        <f>H1734*weightA+I1734*weightB+J1734*weightC+K1734*weightD+L1734*weightE</f>
        <v/>
      </c>
    </row>
    <row r="1735" spans="1:13">
      <c r="A1735">
        <f>RANK(M1735,M:M)</f>
        <v/>
      </c>
      <c r="C1735">
        <f>SUMIFS('Input - target event report'!H:H,'Input - target event report'!L:L,B1735,'Input - target event report'!D:D, "Private Investment")</f>
        <v/>
      </c>
      <c r="D1735">
        <f>IF(E1735&lt;2, "N/A", (MAXIFS('Input - target event report'!E:E,'Input - target event report'!L:L,B:B,'Input - target event report'!D:D,"Private Investment")-MINIFS('Input - target event report'!E:E,'Input - target event report'!L:L,B:B,'Input - target event report'!D:D,"Private Investment"))/(E1735-1))</f>
        <v/>
      </c>
      <c r="E1735">
        <f>COUNTIFS('Input - target event report'!L:L,B1735,'Input - target event report'!D:D, "Private Investment")</f>
        <v/>
      </c>
      <c r="F1735">
        <f>AVERAGEIF(INDEX('Input - companies list'!$A:$BG, 0, MATCH("Clusters 0",'Input - companies list'!$A$1:$BG$1, 0)),'Output - Cluster ranking'!B1735,INDEX('Input - companies list'!$A:$BG, 0, MATCH("Flow",'Input - companies list'!$A$1:$BG$1, 0)))</f>
        <v/>
      </c>
      <c r="G1735">
        <f>AVERAGEIF(INDEX('Input - companies list'!$A:$BG, 0, MATCH("Clusters 0",'Input - companies list'!$A$1:$BG$1, 0)),'Output - Cluster ranking'!B1735,INDEX('Input - companies list'!$A:$BG, 0, MATCH("Inter-Cluster Connectivity",'Input - companies list'!$A$1:$BG$1, 0)))</f>
        <v/>
      </c>
      <c r="H1735">
        <f>IFERROR(PERCENTRANK(C:C,C1735),0)</f>
        <v/>
      </c>
      <c r="I1735">
        <f>IFERROR(1 - PERCENTRANK(D:D,D1735),0)</f>
        <v/>
      </c>
      <c r="J1735">
        <f>IFERROR(PERCENTRANK(E:E,E1735),0)</f>
        <v/>
      </c>
      <c r="K1735">
        <f>IFERROR(1 - PERCENTRANK(F:F,F1735),0)</f>
        <v/>
      </c>
      <c r="L1735">
        <f>IFERROR(PERCENTRANK(G:G,G1735),0)</f>
        <v/>
      </c>
      <c r="M1735">
        <f>H1735*weightA+I1735*weightB+J1735*weightC+K1735*weightD+L1735*weightE</f>
        <v/>
      </c>
    </row>
    <row r="1736" spans="1:13">
      <c r="A1736">
        <f>RANK(M1736,M:M)</f>
        <v/>
      </c>
      <c r="C1736">
        <f>SUMIFS('Input - target event report'!H:H,'Input - target event report'!L:L,B1736,'Input - target event report'!D:D, "Private Investment")</f>
        <v/>
      </c>
      <c r="D1736">
        <f>IF(E1736&lt;2, "N/A", (MAXIFS('Input - target event report'!E:E,'Input - target event report'!L:L,B:B,'Input - target event report'!D:D,"Private Investment")-MINIFS('Input - target event report'!E:E,'Input - target event report'!L:L,B:B,'Input - target event report'!D:D,"Private Investment"))/(E1736-1))</f>
        <v/>
      </c>
      <c r="E1736">
        <f>COUNTIFS('Input - target event report'!L:L,B1736,'Input - target event report'!D:D, "Private Investment")</f>
        <v/>
      </c>
      <c r="F1736">
        <f>AVERAGEIF(INDEX('Input - companies list'!$A:$BG, 0, MATCH("Clusters 0",'Input - companies list'!$A$1:$BG$1, 0)),'Output - Cluster ranking'!B1736,INDEX('Input - companies list'!$A:$BG, 0, MATCH("Flow",'Input - companies list'!$A$1:$BG$1, 0)))</f>
        <v/>
      </c>
      <c r="G1736">
        <f>AVERAGEIF(INDEX('Input - companies list'!$A:$BG, 0, MATCH("Clusters 0",'Input - companies list'!$A$1:$BG$1, 0)),'Output - Cluster ranking'!B1736,INDEX('Input - companies list'!$A:$BG, 0, MATCH("Inter-Cluster Connectivity",'Input - companies list'!$A$1:$BG$1, 0)))</f>
        <v/>
      </c>
      <c r="H1736">
        <f>IFERROR(PERCENTRANK(C:C,C1736),0)</f>
        <v/>
      </c>
      <c r="I1736">
        <f>IFERROR(1 - PERCENTRANK(D:D,D1736),0)</f>
        <v/>
      </c>
      <c r="J1736">
        <f>IFERROR(PERCENTRANK(E:E,E1736),0)</f>
        <v/>
      </c>
      <c r="K1736">
        <f>IFERROR(1 - PERCENTRANK(F:F,F1736),0)</f>
        <v/>
      </c>
      <c r="L1736">
        <f>IFERROR(PERCENTRANK(G:G,G1736),0)</f>
        <v/>
      </c>
      <c r="M1736">
        <f>H1736*weightA+I1736*weightB+J1736*weightC+K1736*weightD+L1736*weightE</f>
        <v/>
      </c>
    </row>
    <row r="1737" spans="1:13">
      <c r="A1737">
        <f>RANK(M1737,M:M)</f>
        <v/>
      </c>
      <c r="C1737">
        <f>SUMIFS('Input - target event report'!H:H,'Input - target event report'!L:L,B1737,'Input - target event report'!D:D, "Private Investment")</f>
        <v/>
      </c>
      <c r="D1737">
        <f>IF(E1737&lt;2, "N/A", (MAXIFS('Input - target event report'!E:E,'Input - target event report'!L:L,B:B,'Input - target event report'!D:D,"Private Investment")-MINIFS('Input - target event report'!E:E,'Input - target event report'!L:L,B:B,'Input - target event report'!D:D,"Private Investment"))/(E1737-1))</f>
        <v/>
      </c>
      <c r="E1737">
        <f>COUNTIFS('Input - target event report'!L:L,B1737,'Input - target event report'!D:D, "Private Investment")</f>
        <v/>
      </c>
      <c r="F1737">
        <f>AVERAGEIF(INDEX('Input - companies list'!$A:$BG, 0, MATCH("Clusters 0",'Input - companies list'!$A$1:$BG$1, 0)),'Output - Cluster ranking'!B1737,INDEX('Input - companies list'!$A:$BG, 0, MATCH("Flow",'Input - companies list'!$A$1:$BG$1, 0)))</f>
        <v/>
      </c>
      <c r="G1737">
        <f>AVERAGEIF(INDEX('Input - companies list'!$A:$BG, 0, MATCH("Clusters 0",'Input - companies list'!$A$1:$BG$1, 0)),'Output - Cluster ranking'!B1737,INDEX('Input - companies list'!$A:$BG, 0, MATCH("Inter-Cluster Connectivity",'Input - companies list'!$A$1:$BG$1, 0)))</f>
        <v/>
      </c>
      <c r="H1737">
        <f>IFERROR(PERCENTRANK(C:C,C1737),0)</f>
        <v/>
      </c>
      <c r="I1737">
        <f>IFERROR(1 - PERCENTRANK(D:D,D1737),0)</f>
        <v/>
      </c>
      <c r="J1737">
        <f>IFERROR(PERCENTRANK(E:E,E1737),0)</f>
        <v/>
      </c>
      <c r="K1737">
        <f>IFERROR(1 - PERCENTRANK(F:F,F1737),0)</f>
        <v/>
      </c>
      <c r="L1737">
        <f>IFERROR(PERCENTRANK(G:G,G1737),0)</f>
        <v/>
      </c>
      <c r="M1737">
        <f>H1737*weightA+I1737*weightB+J1737*weightC+K1737*weightD+L1737*weightE</f>
        <v/>
      </c>
    </row>
    <row r="1738" spans="1:13">
      <c r="A1738">
        <f>RANK(M1738,M:M)</f>
        <v/>
      </c>
      <c r="C1738">
        <f>SUMIFS('Input - target event report'!H:H,'Input - target event report'!L:L,B1738,'Input - target event report'!D:D, "Private Investment")</f>
        <v/>
      </c>
      <c r="D1738">
        <f>IF(E1738&lt;2, "N/A", (MAXIFS('Input - target event report'!E:E,'Input - target event report'!L:L,B:B,'Input - target event report'!D:D,"Private Investment")-MINIFS('Input - target event report'!E:E,'Input - target event report'!L:L,B:B,'Input - target event report'!D:D,"Private Investment"))/(E1738-1))</f>
        <v/>
      </c>
      <c r="E1738">
        <f>COUNTIFS('Input - target event report'!L:L,B1738,'Input - target event report'!D:D, "Private Investment")</f>
        <v/>
      </c>
      <c r="F1738">
        <f>AVERAGEIF(INDEX('Input - companies list'!$A:$BG, 0, MATCH("Clusters 0",'Input - companies list'!$A$1:$BG$1, 0)),'Output - Cluster ranking'!B1738,INDEX('Input - companies list'!$A:$BG, 0, MATCH("Flow",'Input - companies list'!$A$1:$BG$1, 0)))</f>
        <v/>
      </c>
      <c r="G1738">
        <f>AVERAGEIF(INDEX('Input - companies list'!$A:$BG, 0, MATCH("Clusters 0",'Input - companies list'!$A$1:$BG$1, 0)),'Output - Cluster ranking'!B1738,INDEX('Input - companies list'!$A:$BG, 0, MATCH("Inter-Cluster Connectivity",'Input - companies list'!$A$1:$BG$1, 0)))</f>
        <v/>
      </c>
      <c r="H1738">
        <f>IFERROR(PERCENTRANK(C:C,C1738),0)</f>
        <v/>
      </c>
      <c r="I1738">
        <f>IFERROR(1 - PERCENTRANK(D:D,D1738),0)</f>
        <v/>
      </c>
      <c r="J1738">
        <f>IFERROR(PERCENTRANK(E:E,E1738),0)</f>
        <v/>
      </c>
      <c r="K1738">
        <f>IFERROR(1 - PERCENTRANK(F:F,F1738),0)</f>
        <v/>
      </c>
      <c r="L1738">
        <f>IFERROR(PERCENTRANK(G:G,G1738),0)</f>
        <v/>
      </c>
      <c r="M1738">
        <f>H1738*weightA+I1738*weightB+J1738*weightC+K1738*weightD+L1738*weightE</f>
        <v/>
      </c>
    </row>
    <row r="1739" spans="1:13">
      <c r="A1739">
        <f>RANK(M1739,M:M)</f>
        <v/>
      </c>
      <c r="C1739">
        <f>SUMIFS('Input - target event report'!H:H,'Input - target event report'!L:L,B1739,'Input - target event report'!D:D, "Private Investment")</f>
        <v/>
      </c>
      <c r="D1739">
        <f>IF(E1739&lt;2, "N/A", (MAXIFS('Input - target event report'!E:E,'Input - target event report'!L:L,B:B,'Input - target event report'!D:D,"Private Investment")-MINIFS('Input - target event report'!E:E,'Input - target event report'!L:L,B:B,'Input - target event report'!D:D,"Private Investment"))/(E1739-1))</f>
        <v/>
      </c>
      <c r="E1739">
        <f>COUNTIFS('Input - target event report'!L:L,B1739,'Input - target event report'!D:D, "Private Investment")</f>
        <v/>
      </c>
      <c r="F1739">
        <f>AVERAGEIF(INDEX('Input - companies list'!$A:$BG, 0, MATCH("Clusters 0",'Input - companies list'!$A$1:$BG$1, 0)),'Output - Cluster ranking'!B1739,INDEX('Input - companies list'!$A:$BG, 0, MATCH("Flow",'Input - companies list'!$A$1:$BG$1, 0)))</f>
        <v/>
      </c>
      <c r="G1739">
        <f>AVERAGEIF(INDEX('Input - companies list'!$A:$BG, 0, MATCH("Clusters 0",'Input - companies list'!$A$1:$BG$1, 0)),'Output - Cluster ranking'!B1739,INDEX('Input - companies list'!$A:$BG, 0, MATCH("Inter-Cluster Connectivity",'Input - companies list'!$A$1:$BG$1, 0)))</f>
        <v/>
      </c>
      <c r="H1739">
        <f>IFERROR(PERCENTRANK(C:C,C1739),0)</f>
        <v/>
      </c>
      <c r="I1739">
        <f>IFERROR(1 - PERCENTRANK(D:D,D1739),0)</f>
        <v/>
      </c>
      <c r="J1739">
        <f>IFERROR(PERCENTRANK(E:E,E1739),0)</f>
        <v/>
      </c>
      <c r="K1739">
        <f>IFERROR(1 - PERCENTRANK(F:F,F1739),0)</f>
        <v/>
      </c>
      <c r="L1739">
        <f>IFERROR(PERCENTRANK(G:G,G1739),0)</f>
        <v/>
      </c>
      <c r="M1739">
        <f>H1739*weightA+I1739*weightB+J1739*weightC+K1739*weightD+L1739*weightE</f>
        <v/>
      </c>
    </row>
    <row r="1740" spans="1:13">
      <c r="A1740">
        <f>RANK(M1740,M:M)</f>
        <v/>
      </c>
      <c r="C1740">
        <f>SUMIFS('Input - target event report'!H:H,'Input - target event report'!L:L,B1740,'Input - target event report'!D:D, "Private Investment")</f>
        <v/>
      </c>
      <c r="D1740">
        <f>IF(E1740&lt;2, "N/A", (MAXIFS('Input - target event report'!E:E,'Input - target event report'!L:L,B:B,'Input - target event report'!D:D,"Private Investment")-MINIFS('Input - target event report'!E:E,'Input - target event report'!L:L,B:B,'Input - target event report'!D:D,"Private Investment"))/(E1740-1))</f>
        <v/>
      </c>
      <c r="E1740">
        <f>COUNTIFS('Input - target event report'!L:L,B1740,'Input - target event report'!D:D, "Private Investment")</f>
        <v/>
      </c>
      <c r="F1740">
        <f>AVERAGEIF(INDEX('Input - companies list'!$A:$BG, 0, MATCH("Clusters 0",'Input - companies list'!$A$1:$BG$1, 0)),'Output - Cluster ranking'!B1740,INDEX('Input - companies list'!$A:$BG, 0, MATCH("Flow",'Input - companies list'!$A$1:$BG$1, 0)))</f>
        <v/>
      </c>
      <c r="G1740">
        <f>AVERAGEIF(INDEX('Input - companies list'!$A:$BG, 0, MATCH("Clusters 0",'Input - companies list'!$A$1:$BG$1, 0)),'Output - Cluster ranking'!B1740,INDEX('Input - companies list'!$A:$BG, 0, MATCH("Inter-Cluster Connectivity",'Input - companies list'!$A$1:$BG$1, 0)))</f>
        <v/>
      </c>
      <c r="H1740">
        <f>IFERROR(PERCENTRANK(C:C,C1740),0)</f>
        <v/>
      </c>
      <c r="I1740">
        <f>IFERROR(1 - PERCENTRANK(D:D,D1740),0)</f>
        <v/>
      </c>
      <c r="J1740">
        <f>IFERROR(PERCENTRANK(E:E,E1740),0)</f>
        <v/>
      </c>
      <c r="K1740">
        <f>IFERROR(1 - PERCENTRANK(F:F,F1740),0)</f>
        <v/>
      </c>
      <c r="L1740">
        <f>IFERROR(PERCENTRANK(G:G,G1740),0)</f>
        <v/>
      </c>
      <c r="M1740">
        <f>H1740*weightA+I1740*weightB+J1740*weightC+K1740*weightD+L1740*weightE</f>
        <v/>
      </c>
    </row>
    <row r="1741" spans="1:13">
      <c r="A1741">
        <f>RANK(M1741,M:M)</f>
        <v/>
      </c>
      <c r="C1741">
        <f>SUMIFS('Input - target event report'!H:H,'Input - target event report'!L:L,B1741,'Input - target event report'!D:D, "Private Investment")</f>
        <v/>
      </c>
      <c r="D1741">
        <f>IF(E1741&lt;2, "N/A", (MAXIFS('Input - target event report'!E:E,'Input - target event report'!L:L,B:B,'Input - target event report'!D:D,"Private Investment")-MINIFS('Input - target event report'!E:E,'Input - target event report'!L:L,B:B,'Input - target event report'!D:D,"Private Investment"))/(E1741-1))</f>
        <v/>
      </c>
      <c r="E1741">
        <f>COUNTIFS('Input - target event report'!L:L,B1741,'Input - target event report'!D:D, "Private Investment")</f>
        <v/>
      </c>
      <c r="F1741">
        <f>AVERAGEIF(INDEX('Input - companies list'!$A:$BG, 0, MATCH("Clusters 0",'Input - companies list'!$A$1:$BG$1, 0)),'Output - Cluster ranking'!B1741,INDEX('Input - companies list'!$A:$BG, 0, MATCH("Flow",'Input - companies list'!$A$1:$BG$1, 0)))</f>
        <v/>
      </c>
      <c r="G1741">
        <f>AVERAGEIF(INDEX('Input - companies list'!$A:$BG, 0, MATCH("Clusters 0",'Input - companies list'!$A$1:$BG$1, 0)),'Output - Cluster ranking'!B1741,INDEX('Input - companies list'!$A:$BG, 0, MATCH("Inter-Cluster Connectivity",'Input - companies list'!$A$1:$BG$1, 0)))</f>
        <v/>
      </c>
      <c r="H1741">
        <f>IFERROR(PERCENTRANK(C:C,C1741),0)</f>
        <v/>
      </c>
      <c r="I1741">
        <f>IFERROR(1 - PERCENTRANK(D:D,D1741),0)</f>
        <v/>
      </c>
      <c r="J1741">
        <f>IFERROR(PERCENTRANK(E:E,E1741),0)</f>
        <v/>
      </c>
      <c r="K1741">
        <f>IFERROR(1 - PERCENTRANK(F:F,F1741),0)</f>
        <v/>
      </c>
      <c r="L1741">
        <f>IFERROR(PERCENTRANK(G:G,G1741),0)</f>
        <v/>
      </c>
      <c r="M1741">
        <f>H1741*weightA+I1741*weightB+J1741*weightC+K1741*weightD+L1741*weightE</f>
        <v/>
      </c>
    </row>
    <row r="1742" spans="1:13">
      <c r="A1742">
        <f>RANK(M1742,M:M)</f>
        <v/>
      </c>
      <c r="C1742">
        <f>SUMIFS('Input - target event report'!H:H,'Input - target event report'!L:L,B1742,'Input - target event report'!D:D, "Private Investment")</f>
        <v/>
      </c>
      <c r="D1742">
        <f>IF(E1742&lt;2, "N/A", (MAXIFS('Input - target event report'!E:E,'Input - target event report'!L:L,B:B,'Input - target event report'!D:D,"Private Investment")-MINIFS('Input - target event report'!E:E,'Input - target event report'!L:L,B:B,'Input - target event report'!D:D,"Private Investment"))/(E1742-1))</f>
        <v/>
      </c>
      <c r="E1742">
        <f>COUNTIFS('Input - target event report'!L:L,B1742,'Input - target event report'!D:D, "Private Investment")</f>
        <v/>
      </c>
      <c r="F1742">
        <f>AVERAGEIF(INDEX('Input - companies list'!$A:$BG, 0, MATCH("Clusters 0",'Input - companies list'!$A$1:$BG$1, 0)),'Output - Cluster ranking'!B1742,INDEX('Input - companies list'!$A:$BG, 0, MATCH("Flow",'Input - companies list'!$A$1:$BG$1, 0)))</f>
        <v/>
      </c>
      <c r="G1742">
        <f>AVERAGEIF(INDEX('Input - companies list'!$A:$BG, 0, MATCH("Clusters 0",'Input - companies list'!$A$1:$BG$1, 0)),'Output - Cluster ranking'!B1742,INDEX('Input - companies list'!$A:$BG, 0, MATCH("Inter-Cluster Connectivity",'Input - companies list'!$A$1:$BG$1, 0)))</f>
        <v/>
      </c>
      <c r="H1742">
        <f>IFERROR(PERCENTRANK(C:C,C1742),0)</f>
        <v/>
      </c>
      <c r="I1742">
        <f>IFERROR(1 - PERCENTRANK(D:D,D1742),0)</f>
        <v/>
      </c>
      <c r="J1742">
        <f>IFERROR(PERCENTRANK(E:E,E1742),0)</f>
        <v/>
      </c>
      <c r="K1742">
        <f>IFERROR(1 - PERCENTRANK(F:F,F1742),0)</f>
        <v/>
      </c>
      <c r="L1742">
        <f>IFERROR(PERCENTRANK(G:G,G1742),0)</f>
        <v/>
      </c>
      <c r="M1742">
        <f>H1742*weightA+I1742*weightB+J1742*weightC+K1742*weightD+L1742*weightE</f>
        <v/>
      </c>
    </row>
    <row r="1743" spans="1:13">
      <c r="A1743">
        <f>RANK(M1743,M:M)</f>
        <v/>
      </c>
      <c r="C1743">
        <f>SUMIFS('Input - target event report'!H:H,'Input - target event report'!L:L,B1743,'Input - target event report'!D:D, "Private Investment")</f>
        <v/>
      </c>
      <c r="D1743">
        <f>IF(E1743&lt;2, "N/A", (MAXIFS('Input - target event report'!E:E,'Input - target event report'!L:L,B:B,'Input - target event report'!D:D,"Private Investment")-MINIFS('Input - target event report'!E:E,'Input - target event report'!L:L,B:B,'Input - target event report'!D:D,"Private Investment"))/(E1743-1))</f>
        <v/>
      </c>
      <c r="E1743">
        <f>COUNTIFS('Input - target event report'!L:L,B1743,'Input - target event report'!D:D, "Private Investment")</f>
        <v/>
      </c>
      <c r="F1743">
        <f>AVERAGEIF(INDEX('Input - companies list'!$A:$BG, 0, MATCH("Clusters 0",'Input - companies list'!$A$1:$BG$1, 0)),'Output - Cluster ranking'!B1743,INDEX('Input - companies list'!$A:$BG, 0, MATCH("Flow",'Input - companies list'!$A$1:$BG$1, 0)))</f>
        <v/>
      </c>
      <c r="G1743">
        <f>AVERAGEIF(INDEX('Input - companies list'!$A:$BG, 0, MATCH("Clusters 0",'Input - companies list'!$A$1:$BG$1, 0)),'Output - Cluster ranking'!B1743,INDEX('Input - companies list'!$A:$BG, 0, MATCH("Inter-Cluster Connectivity",'Input - companies list'!$A$1:$BG$1, 0)))</f>
        <v/>
      </c>
      <c r="H1743">
        <f>IFERROR(PERCENTRANK(C:C,C1743),0)</f>
        <v/>
      </c>
      <c r="I1743">
        <f>IFERROR(1 - PERCENTRANK(D:D,D1743),0)</f>
        <v/>
      </c>
      <c r="J1743">
        <f>IFERROR(PERCENTRANK(E:E,E1743),0)</f>
        <v/>
      </c>
      <c r="K1743">
        <f>IFERROR(1 - PERCENTRANK(F:F,F1743),0)</f>
        <v/>
      </c>
      <c r="L1743">
        <f>IFERROR(PERCENTRANK(G:G,G1743),0)</f>
        <v/>
      </c>
      <c r="M1743">
        <f>H1743*weightA+I1743*weightB+J1743*weightC+K1743*weightD+L1743*weightE</f>
        <v/>
      </c>
    </row>
    <row r="1744" spans="1:13">
      <c r="A1744">
        <f>RANK(M1744,M:M)</f>
        <v/>
      </c>
      <c r="C1744">
        <f>SUMIFS('Input - target event report'!H:H,'Input - target event report'!L:L,B1744,'Input - target event report'!D:D, "Private Investment")</f>
        <v/>
      </c>
      <c r="D1744">
        <f>IF(E1744&lt;2, "N/A", (MAXIFS('Input - target event report'!E:E,'Input - target event report'!L:L,B:B,'Input - target event report'!D:D,"Private Investment")-MINIFS('Input - target event report'!E:E,'Input - target event report'!L:L,B:B,'Input - target event report'!D:D,"Private Investment"))/(E1744-1))</f>
        <v/>
      </c>
      <c r="E1744">
        <f>COUNTIFS('Input - target event report'!L:L,B1744,'Input - target event report'!D:D, "Private Investment")</f>
        <v/>
      </c>
      <c r="F1744">
        <f>AVERAGEIF(INDEX('Input - companies list'!$A:$BG, 0, MATCH("Clusters 0",'Input - companies list'!$A$1:$BG$1, 0)),'Output - Cluster ranking'!B1744,INDEX('Input - companies list'!$A:$BG, 0, MATCH("Flow",'Input - companies list'!$A$1:$BG$1, 0)))</f>
        <v/>
      </c>
      <c r="G1744">
        <f>AVERAGEIF(INDEX('Input - companies list'!$A:$BG, 0, MATCH("Clusters 0",'Input - companies list'!$A$1:$BG$1, 0)),'Output - Cluster ranking'!B1744,INDEX('Input - companies list'!$A:$BG, 0, MATCH("Inter-Cluster Connectivity",'Input - companies list'!$A$1:$BG$1, 0)))</f>
        <v/>
      </c>
      <c r="H1744">
        <f>IFERROR(PERCENTRANK(C:C,C1744),0)</f>
        <v/>
      </c>
      <c r="I1744">
        <f>IFERROR(1 - PERCENTRANK(D:D,D1744),0)</f>
        <v/>
      </c>
      <c r="J1744">
        <f>IFERROR(PERCENTRANK(E:E,E1744),0)</f>
        <v/>
      </c>
      <c r="K1744">
        <f>IFERROR(1 - PERCENTRANK(F:F,F1744),0)</f>
        <v/>
      </c>
      <c r="L1744">
        <f>IFERROR(PERCENTRANK(G:G,G1744),0)</f>
        <v/>
      </c>
      <c r="M1744">
        <f>H1744*weightA+I1744*weightB+J1744*weightC+K1744*weightD+L1744*weightE</f>
        <v/>
      </c>
    </row>
    <row r="1745" spans="1:13">
      <c r="A1745">
        <f>RANK(M1745,M:M)</f>
        <v/>
      </c>
      <c r="C1745">
        <f>SUMIFS('Input - target event report'!H:H,'Input - target event report'!L:L,B1745,'Input - target event report'!D:D, "Private Investment")</f>
        <v/>
      </c>
      <c r="D1745">
        <f>IF(E1745&lt;2, "N/A", (MAXIFS('Input - target event report'!E:E,'Input - target event report'!L:L,B:B,'Input - target event report'!D:D,"Private Investment")-MINIFS('Input - target event report'!E:E,'Input - target event report'!L:L,B:B,'Input - target event report'!D:D,"Private Investment"))/(E1745-1))</f>
        <v/>
      </c>
      <c r="E1745">
        <f>COUNTIFS('Input - target event report'!L:L,B1745,'Input - target event report'!D:D, "Private Investment")</f>
        <v/>
      </c>
      <c r="F1745">
        <f>AVERAGEIF(INDEX('Input - companies list'!$A:$BG, 0, MATCH("Clusters 0",'Input - companies list'!$A$1:$BG$1, 0)),'Output - Cluster ranking'!B1745,INDEX('Input - companies list'!$A:$BG, 0, MATCH("Flow",'Input - companies list'!$A$1:$BG$1, 0)))</f>
        <v/>
      </c>
      <c r="G1745">
        <f>AVERAGEIF(INDEX('Input - companies list'!$A:$BG, 0, MATCH("Clusters 0",'Input - companies list'!$A$1:$BG$1, 0)),'Output - Cluster ranking'!B1745,INDEX('Input - companies list'!$A:$BG, 0, MATCH("Inter-Cluster Connectivity",'Input - companies list'!$A$1:$BG$1, 0)))</f>
        <v/>
      </c>
      <c r="H1745">
        <f>IFERROR(PERCENTRANK(C:C,C1745),0)</f>
        <v/>
      </c>
      <c r="I1745">
        <f>IFERROR(1 - PERCENTRANK(D:D,D1745),0)</f>
        <v/>
      </c>
      <c r="J1745">
        <f>IFERROR(PERCENTRANK(E:E,E1745),0)</f>
        <v/>
      </c>
      <c r="K1745">
        <f>IFERROR(1 - PERCENTRANK(F:F,F1745),0)</f>
        <v/>
      </c>
      <c r="L1745">
        <f>IFERROR(PERCENTRANK(G:G,G1745),0)</f>
        <v/>
      </c>
      <c r="M1745">
        <f>H1745*weightA+I1745*weightB+J1745*weightC+K1745*weightD+L1745*weightE</f>
        <v/>
      </c>
    </row>
    <row r="1746" spans="1:13">
      <c r="A1746">
        <f>RANK(M1746,M:M)</f>
        <v/>
      </c>
      <c r="C1746">
        <f>SUMIFS('Input - target event report'!H:H,'Input - target event report'!L:L,B1746,'Input - target event report'!D:D, "Private Investment")</f>
        <v/>
      </c>
      <c r="D1746">
        <f>IF(E1746&lt;2, "N/A", (MAXIFS('Input - target event report'!E:E,'Input - target event report'!L:L,B:B,'Input - target event report'!D:D,"Private Investment")-MINIFS('Input - target event report'!E:E,'Input - target event report'!L:L,B:B,'Input - target event report'!D:D,"Private Investment"))/(E1746-1))</f>
        <v/>
      </c>
      <c r="E1746">
        <f>COUNTIFS('Input - target event report'!L:L,B1746,'Input - target event report'!D:D, "Private Investment")</f>
        <v/>
      </c>
      <c r="F1746">
        <f>AVERAGEIF(INDEX('Input - companies list'!$A:$BG, 0, MATCH("Clusters 0",'Input - companies list'!$A$1:$BG$1, 0)),'Output - Cluster ranking'!B1746,INDEX('Input - companies list'!$A:$BG, 0, MATCH("Flow",'Input - companies list'!$A$1:$BG$1, 0)))</f>
        <v/>
      </c>
      <c r="G1746">
        <f>AVERAGEIF(INDEX('Input - companies list'!$A:$BG, 0, MATCH("Clusters 0",'Input - companies list'!$A$1:$BG$1, 0)),'Output - Cluster ranking'!B1746,INDEX('Input - companies list'!$A:$BG, 0, MATCH("Inter-Cluster Connectivity",'Input - companies list'!$A$1:$BG$1, 0)))</f>
        <v/>
      </c>
      <c r="H1746">
        <f>IFERROR(PERCENTRANK(C:C,C1746),0)</f>
        <v/>
      </c>
      <c r="I1746">
        <f>IFERROR(1 - PERCENTRANK(D:D,D1746),0)</f>
        <v/>
      </c>
      <c r="J1746">
        <f>IFERROR(PERCENTRANK(E:E,E1746),0)</f>
        <v/>
      </c>
      <c r="K1746">
        <f>IFERROR(1 - PERCENTRANK(F:F,F1746),0)</f>
        <v/>
      </c>
      <c r="L1746">
        <f>IFERROR(PERCENTRANK(G:G,G1746),0)</f>
        <v/>
      </c>
      <c r="M1746">
        <f>H1746*weightA+I1746*weightB+J1746*weightC+K1746*weightD+L1746*weightE</f>
        <v/>
      </c>
    </row>
    <row r="1747" spans="1:13">
      <c r="A1747">
        <f>RANK(M1747,M:M)</f>
        <v/>
      </c>
      <c r="C1747">
        <f>SUMIFS('Input - target event report'!H:H,'Input - target event report'!L:L,B1747,'Input - target event report'!D:D, "Private Investment")</f>
        <v/>
      </c>
      <c r="D1747">
        <f>IF(E1747&lt;2, "N/A", (MAXIFS('Input - target event report'!E:E,'Input - target event report'!L:L,B:B,'Input - target event report'!D:D,"Private Investment")-MINIFS('Input - target event report'!E:E,'Input - target event report'!L:L,B:B,'Input - target event report'!D:D,"Private Investment"))/(E1747-1))</f>
        <v/>
      </c>
      <c r="E1747">
        <f>COUNTIFS('Input - target event report'!L:L,B1747,'Input - target event report'!D:D, "Private Investment")</f>
        <v/>
      </c>
      <c r="F1747">
        <f>AVERAGEIF(INDEX('Input - companies list'!$A:$BG, 0, MATCH("Clusters 0",'Input - companies list'!$A$1:$BG$1, 0)),'Output - Cluster ranking'!B1747,INDEX('Input - companies list'!$A:$BG, 0, MATCH("Flow",'Input - companies list'!$A$1:$BG$1, 0)))</f>
        <v/>
      </c>
      <c r="G1747">
        <f>AVERAGEIF(INDEX('Input - companies list'!$A:$BG, 0, MATCH("Clusters 0",'Input - companies list'!$A$1:$BG$1, 0)),'Output - Cluster ranking'!B1747,INDEX('Input - companies list'!$A:$BG, 0, MATCH("Inter-Cluster Connectivity",'Input - companies list'!$A$1:$BG$1, 0)))</f>
        <v/>
      </c>
      <c r="H1747">
        <f>IFERROR(PERCENTRANK(C:C,C1747),0)</f>
        <v/>
      </c>
      <c r="I1747">
        <f>IFERROR(1 - PERCENTRANK(D:D,D1747),0)</f>
        <v/>
      </c>
      <c r="J1747">
        <f>IFERROR(PERCENTRANK(E:E,E1747),0)</f>
        <v/>
      </c>
      <c r="K1747">
        <f>IFERROR(1 - PERCENTRANK(F:F,F1747),0)</f>
        <v/>
      </c>
      <c r="L1747">
        <f>IFERROR(PERCENTRANK(G:G,G1747),0)</f>
        <v/>
      </c>
      <c r="M1747">
        <f>H1747*weightA+I1747*weightB+J1747*weightC+K1747*weightD+L1747*weightE</f>
        <v/>
      </c>
    </row>
    <row r="1748" spans="1:13">
      <c r="A1748">
        <f>RANK(M1748,M:M)</f>
        <v/>
      </c>
      <c r="C1748">
        <f>SUMIFS('Input - target event report'!H:H,'Input - target event report'!L:L,B1748,'Input - target event report'!D:D, "Private Investment")</f>
        <v/>
      </c>
      <c r="D1748">
        <f>IF(E1748&lt;2, "N/A", (MAXIFS('Input - target event report'!E:E,'Input - target event report'!L:L,B:B,'Input - target event report'!D:D,"Private Investment")-MINIFS('Input - target event report'!E:E,'Input - target event report'!L:L,B:B,'Input - target event report'!D:D,"Private Investment"))/(E1748-1))</f>
        <v/>
      </c>
      <c r="E1748">
        <f>COUNTIFS('Input - target event report'!L:L,B1748,'Input - target event report'!D:D, "Private Investment")</f>
        <v/>
      </c>
      <c r="F1748">
        <f>AVERAGEIF(INDEX('Input - companies list'!$A:$BG, 0, MATCH("Clusters 0",'Input - companies list'!$A$1:$BG$1, 0)),'Output - Cluster ranking'!B1748,INDEX('Input - companies list'!$A:$BG, 0, MATCH("Flow",'Input - companies list'!$A$1:$BG$1, 0)))</f>
        <v/>
      </c>
      <c r="G1748">
        <f>AVERAGEIF(INDEX('Input - companies list'!$A:$BG, 0, MATCH("Clusters 0",'Input - companies list'!$A$1:$BG$1, 0)),'Output - Cluster ranking'!B1748,INDEX('Input - companies list'!$A:$BG, 0, MATCH("Inter-Cluster Connectivity",'Input - companies list'!$A$1:$BG$1, 0)))</f>
        <v/>
      </c>
      <c r="H1748">
        <f>IFERROR(PERCENTRANK(C:C,C1748),0)</f>
        <v/>
      </c>
      <c r="I1748">
        <f>IFERROR(1 - PERCENTRANK(D:D,D1748),0)</f>
        <v/>
      </c>
      <c r="J1748">
        <f>IFERROR(PERCENTRANK(E:E,E1748),0)</f>
        <v/>
      </c>
      <c r="K1748">
        <f>IFERROR(1 - PERCENTRANK(F:F,F1748),0)</f>
        <v/>
      </c>
      <c r="L1748">
        <f>IFERROR(PERCENTRANK(G:G,G1748),0)</f>
        <v/>
      </c>
      <c r="M1748">
        <f>H1748*weightA+I1748*weightB+J1748*weightC+K1748*weightD+L1748*weightE</f>
        <v/>
      </c>
    </row>
    <row r="1749" spans="1:13">
      <c r="A1749">
        <f>RANK(M1749,M:M)</f>
        <v/>
      </c>
      <c r="C1749">
        <f>SUMIFS('Input - target event report'!H:H,'Input - target event report'!L:L,B1749,'Input - target event report'!D:D, "Private Investment")</f>
        <v/>
      </c>
      <c r="D1749">
        <f>IF(E1749&lt;2, "N/A", (MAXIFS('Input - target event report'!E:E,'Input - target event report'!L:L,B:B,'Input - target event report'!D:D,"Private Investment")-MINIFS('Input - target event report'!E:E,'Input - target event report'!L:L,B:B,'Input - target event report'!D:D,"Private Investment"))/(E1749-1))</f>
        <v/>
      </c>
      <c r="E1749">
        <f>COUNTIFS('Input - target event report'!L:L,B1749,'Input - target event report'!D:D, "Private Investment")</f>
        <v/>
      </c>
      <c r="F1749">
        <f>AVERAGEIF(INDEX('Input - companies list'!$A:$BG, 0, MATCH("Clusters 0",'Input - companies list'!$A$1:$BG$1, 0)),'Output - Cluster ranking'!B1749,INDEX('Input - companies list'!$A:$BG, 0, MATCH("Flow",'Input - companies list'!$A$1:$BG$1, 0)))</f>
        <v/>
      </c>
      <c r="G1749">
        <f>AVERAGEIF(INDEX('Input - companies list'!$A:$BG, 0, MATCH("Clusters 0",'Input - companies list'!$A$1:$BG$1, 0)),'Output - Cluster ranking'!B1749,INDEX('Input - companies list'!$A:$BG, 0, MATCH("Inter-Cluster Connectivity",'Input - companies list'!$A$1:$BG$1, 0)))</f>
        <v/>
      </c>
      <c r="H1749">
        <f>IFERROR(PERCENTRANK(C:C,C1749),0)</f>
        <v/>
      </c>
      <c r="I1749">
        <f>IFERROR(1 - PERCENTRANK(D:D,D1749),0)</f>
        <v/>
      </c>
      <c r="J1749">
        <f>IFERROR(PERCENTRANK(E:E,E1749),0)</f>
        <v/>
      </c>
      <c r="K1749">
        <f>IFERROR(1 - PERCENTRANK(F:F,F1749),0)</f>
        <v/>
      </c>
      <c r="L1749">
        <f>IFERROR(PERCENTRANK(G:G,G1749),0)</f>
        <v/>
      </c>
      <c r="M1749">
        <f>H1749*weightA+I1749*weightB+J1749*weightC+K1749*weightD+L1749*weightE</f>
        <v/>
      </c>
    </row>
    <row r="1750" spans="1:13">
      <c r="A1750">
        <f>RANK(M1750,M:M)</f>
        <v/>
      </c>
      <c r="C1750">
        <f>SUMIFS('Input - target event report'!H:H,'Input - target event report'!L:L,B1750,'Input - target event report'!D:D, "Private Investment")</f>
        <v/>
      </c>
      <c r="D1750">
        <f>IF(E1750&lt;2, "N/A", (MAXIFS('Input - target event report'!E:E,'Input - target event report'!L:L,B:B,'Input - target event report'!D:D,"Private Investment")-MINIFS('Input - target event report'!E:E,'Input - target event report'!L:L,B:B,'Input - target event report'!D:D,"Private Investment"))/(E1750-1))</f>
        <v/>
      </c>
      <c r="E1750">
        <f>COUNTIFS('Input - target event report'!L:L,B1750,'Input - target event report'!D:D, "Private Investment")</f>
        <v/>
      </c>
      <c r="F1750">
        <f>AVERAGEIF(INDEX('Input - companies list'!$A:$BG, 0, MATCH("Clusters 0",'Input - companies list'!$A$1:$BG$1, 0)),'Output - Cluster ranking'!B1750,INDEX('Input - companies list'!$A:$BG, 0, MATCH("Flow",'Input - companies list'!$A$1:$BG$1, 0)))</f>
        <v/>
      </c>
      <c r="G1750">
        <f>AVERAGEIF(INDEX('Input - companies list'!$A:$BG, 0, MATCH("Clusters 0",'Input - companies list'!$A$1:$BG$1, 0)),'Output - Cluster ranking'!B1750,INDEX('Input - companies list'!$A:$BG, 0, MATCH("Inter-Cluster Connectivity",'Input - companies list'!$A$1:$BG$1, 0)))</f>
        <v/>
      </c>
      <c r="H1750">
        <f>IFERROR(PERCENTRANK(C:C,C1750),0)</f>
        <v/>
      </c>
      <c r="I1750">
        <f>IFERROR(1 - PERCENTRANK(D:D,D1750),0)</f>
        <v/>
      </c>
      <c r="J1750">
        <f>IFERROR(PERCENTRANK(E:E,E1750),0)</f>
        <v/>
      </c>
      <c r="K1750">
        <f>IFERROR(1 - PERCENTRANK(F:F,F1750),0)</f>
        <v/>
      </c>
      <c r="L1750">
        <f>IFERROR(PERCENTRANK(G:G,G1750),0)</f>
        <v/>
      </c>
      <c r="M1750">
        <f>H1750*weightA+I1750*weightB+J1750*weightC+K1750*weightD+L1750*weightE</f>
        <v/>
      </c>
    </row>
    <row r="1751" spans="1:13">
      <c r="A1751">
        <f>RANK(M1751,M:M)</f>
        <v/>
      </c>
      <c r="C1751">
        <f>SUMIFS('Input - target event report'!H:H,'Input - target event report'!L:L,B1751,'Input - target event report'!D:D, "Private Investment")</f>
        <v/>
      </c>
      <c r="D1751">
        <f>IF(E1751&lt;2, "N/A", (MAXIFS('Input - target event report'!E:E,'Input - target event report'!L:L,B:B,'Input - target event report'!D:D,"Private Investment")-MINIFS('Input - target event report'!E:E,'Input - target event report'!L:L,B:B,'Input - target event report'!D:D,"Private Investment"))/(E1751-1))</f>
        <v/>
      </c>
      <c r="E1751">
        <f>COUNTIFS('Input - target event report'!L:L,B1751,'Input - target event report'!D:D, "Private Investment")</f>
        <v/>
      </c>
      <c r="F1751">
        <f>AVERAGEIF(INDEX('Input - companies list'!$A:$BG, 0, MATCH("Clusters 0",'Input - companies list'!$A$1:$BG$1, 0)),'Output - Cluster ranking'!B1751,INDEX('Input - companies list'!$A:$BG, 0, MATCH("Flow",'Input - companies list'!$A$1:$BG$1, 0)))</f>
        <v/>
      </c>
      <c r="G1751">
        <f>AVERAGEIF(INDEX('Input - companies list'!$A:$BG, 0, MATCH("Clusters 0",'Input - companies list'!$A$1:$BG$1, 0)),'Output - Cluster ranking'!B1751,INDEX('Input - companies list'!$A:$BG, 0, MATCH("Inter-Cluster Connectivity",'Input - companies list'!$A$1:$BG$1, 0)))</f>
        <v/>
      </c>
      <c r="H1751">
        <f>IFERROR(PERCENTRANK(C:C,C1751),0)</f>
        <v/>
      </c>
      <c r="I1751">
        <f>IFERROR(1 - PERCENTRANK(D:D,D1751),0)</f>
        <v/>
      </c>
      <c r="J1751">
        <f>IFERROR(PERCENTRANK(E:E,E1751),0)</f>
        <v/>
      </c>
      <c r="K1751">
        <f>IFERROR(1 - PERCENTRANK(F:F,F1751),0)</f>
        <v/>
      </c>
      <c r="L1751">
        <f>IFERROR(PERCENTRANK(G:G,G1751),0)</f>
        <v/>
      </c>
      <c r="M1751">
        <f>H1751*weightA+I1751*weightB+J1751*weightC+K1751*weightD+L1751*weightE</f>
        <v/>
      </c>
    </row>
    <row r="1752" spans="1:13">
      <c r="A1752">
        <f>RANK(M1752,M:M)</f>
        <v/>
      </c>
      <c r="C1752">
        <f>SUMIFS('Input - target event report'!H:H,'Input - target event report'!L:L,B1752,'Input - target event report'!D:D, "Private Investment")</f>
        <v/>
      </c>
      <c r="D1752">
        <f>IF(E1752&lt;2, "N/A", (MAXIFS('Input - target event report'!E:E,'Input - target event report'!L:L,B:B,'Input - target event report'!D:D,"Private Investment")-MINIFS('Input - target event report'!E:E,'Input - target event report'!L:L,B:B,'Input - target event report'!D:D,"Private Investment"))/(E1752-1))</f>
        <v/>
      </c>
      <c r="E1752">
        <f>COUNTIFS('Input - target event report'!L:L,B1752,'Input - target event report'!D:D, "Private Investment")</f>
        <v/>
      </c>
      <c r="F1752">
        <f>AVERAGEIF(INDEX('Input - companies list'!$A:$BG, 0, MATCH("Clusters 0",'Input - companies list'!$A$1:$BG$1, 0)),'Output - Cluster ranking'!B1752,INDEX('Input - companies list'!$A:$BG, 0, MATCH("Flow",'Input - companies list'!$A$1:$BG$1, 0)))</f>
        <v/>
      </c>
      <c r="G1752">
        <f>AVERAGEIF(INDEX('Input - companies list'!$A:$BG, 0, MATCH("Clusters 0",'Input - companies list'!$A$1:$BG$1, 0)),'Output - Cluster ranking'!B1752,INDEX('Input - companies list'!$A:$BG, 0, MATCH("Inter-Cluster Connectivity",'Input - companies list'!$A$1:$BG$1, 0)))</f>
        <v/>
      </c>
      <c r="H1752">
        <f>IFERROR(PERCENTRANK(C:C,C1752),0)</f>
        <v/>
      </c>
      <c r="I1752">
        <f>IFERROR(1 - PERCENTRANK(D:D,D1752),0)</f>
        <v/>
      </c>
      <c r="J1752">
        <f>IFERROR(PERCENTRANK(E:E,E1752),0)</f>
        <v/>
      </c>
      <c r="K1752">
        <f>IFERROR(1 - PERCENTRANK(F:F,F1752),0)</f>
        <v/>
      </c>
      <c r="L1752">
        <f>IFERROR(PERCENTRANK(G:G,G1752),0)</f>
        <v/>
      </c>
      <c r="M1752">
        <f>H1752*weightA+I1752*weightB+J1752*weightC+K1752*weightD+L1752*weightE</f>
        <v/>
      </c>
    </row>
    <row r="1753" spans="1:13">
      <c r="A1753">
        <f>RANK(M1753,M:M)</f>
        <v/>
      </c>
      <c r="C1753">
        <f>SUMIFS('Input - target event report'!H:H,'Input - target event report'!L:L,B1753,'Input - target event report'!D:D, "Private Investment")</f>
        <v/>
      </c>
      <c r="D1753">
        <f>IF(E1753&lt;2, "N/A", (MAXIFS('Input - target event report'!E:E,'Input - target event report'!L:L,B:B,'Input - target event report'!D:D,"Private Investment")-MINIFS('Input - target event report'!E:E,'Input - target event report'!L:L,B:B,'Input - target event report'!D:D,"Private Investment"))/(E1753-1))</f>
        <v/>
      </c>
      <c r="E1753">
        <f>COUNTIFS('Input - target event report'!L:L,B1753,'Input - target event report'!D:D, "Private Investment")</f>
        <v/>
      </c>
      <c r="F1753">
        <f>AVERAGEIF(INDEX('Input - companies list'!$A:$BG, 0, MATCH("Clusters 0",'Input - companies list'!$A$1:$BG$1, 0)),'Output - Cluster ranking'!B1753,INDEX('Input - companies list'!$A:$BG, 0, MATCH("Flow",'Input - companies list'!$A$1:$BG$1, 0)))</f>
        <v/>
      </c>
      <c r="G1753">
        <f>AVERAGEIF(INDEX('Input - companies list'!$A:$BG, 0, MATCH("Clusters 0",'Input - companies list'!$A$1:$BG$1, 0)),'Output - Cluster ranking'!B1753,INDEX('Input - companies list'!$A:$BG, 0, MATCH("Inter-Cluster Connectivity",'Input - companies list'!$A$1:$BG$1, 0)))</f>
        <v/>
      </c>
      <c r="H1753">
        <f>IFERROR(PERCENTRANK(C:C,C1753),0)</f>
        <v/>
      </c>
      <c r="I1753">
        <f>IFERROR(1 - PERCENTRANK(D:D,D1753),0)</f>
        <v/>
      </c>
      <c r="J1753">
        <f>IFERROR(PERCENTRANK(E:E,E1753),0)</f>
        <v/>
      </c>
      <c r="K1753">
        <f>IFERROR(1 - PERCENTRANK(F:F,F1753),0)</f>
        <v/>
      </c>
      <c r="L1753">
        <f>IFERROR(PERCENTRANK(G:G,G1753),0)</f>
        <v/>
      </c>
      <c r="M1753">
        <f>H1753*weightA+I1753*weightB+J1753*weightC+K1753*weightD+L1753*weightE</f>
        <v/>
      </c>
    </row>
    <row r="1754" spans="1:13">
      <c r="A1754">
        <f>RANK(M1754,M:M)</f>
        <v/>
      </c>
      <c r="C1754">
        <f>SUMIFS('Input - target event report'!H:H,'Input - target event report'!L:L,B1754,'Input - target event report'!D:D, "Private Investment")</f>
        <v/>
      </c>
      <c r="D1754">
        <f>IF(E1754&lt;2, "N/A", (MAXIFS('Input - target event report'!E:E,'Input - target event report'!L:L,B:B,'Input - target event report'!D:D,"Private Investment")-MINIFS('Input - target event report'!E:E,'Input - target event report'!L:L,B:B,'Input - target event report'!D:D,"Private Investment"))/(E1754-1))</f>
        <v/>
      </c>
      <c r="E1754">
        <f>COUNTIFS('Input - target event report'!L:L,B1754,'Input - target event report'!D:D, "Private Investment")</f>
        <v/>
      </c>
      <c r="F1754">
        <f>AVERAGEIF(INDEX('Input - companies list'!$A:$BG, 0, MATCH("Clusters 0",'Input - companies list'!$A$1:$BG$1, 0)),'Output - Cluster ranking'!B1754,INDEX('Input - companies list'!$A:$BG, 0, MATCH("Flow",'Input - companies list'!$A$1:$BG$1, 0)))</f>
        <v/>
      </c>
      <c r="G1754">
        <f>AVERAGEIF(INDEX('Input - companies list'!$A:$BG, 0, MATCH("Clusters 0",'Input - companies list'!$A$1:$BG$1, 0)),'Output - Cluster ranking'!B1754,INDEX('Input - companies list'!$A:$BG, 0, MATCH("Inter-Cluster Connectivity",'Input - companies list'!$A$1:$BG$1, 0)))</f>
        <v/>
      </c>
      <c r="H1754">
        <f>IFERROR(PERCENTRANK(C:C,C1754),0)</f>
        <v/>
      </c>
      <c r="I1754">
        <f>IFERROR(1 - PERCENTRANK(D:D,D1754),0)</f>
        <v/>
      </c>
      <c r="J1754">
        <f>IFERROR(PERCENTRANK(E:E,E1754),0)</f>
        <v/>
      </c>
      <c r="K1754">
        <f>IFERROR(1 - PERCENTRANK(F:F,F1754),0)</f>
        <v/>
      </c>
      <c r="L1754">
        <f>IFERROR(PERCENTRANK(G:G,G1754),0)</f>
        <v/>
      </c>
      <c r="M1754">
        <f>H1754*weightA+I1754*weightB+J1754*weightC+K1754*weightD+L1754*weightE</f>
        <v/>
      </c>
    </row>
    <row r="1755" spans="1:13">
      <c r="A1755">
        <f>RANK(M1755,M:M)</f>
        <v/>
      </c>
      <c r="C1755">
        <f>SUMIFS('Input - target event report'!H:H,'Input - target event report'!L:L,B1755,'Input - target event report'!D:D, "Private Investment")</f>
        <v/>
      </c>
      <c r="D1755">
        <f>IF(E1755&lt;2, "N/A", (MAXIFS('Input - target event report'!E:E,'Input - target event report'!L:L,B:B,'Input - target event report'!D:D,"Private Investment")-MINIFS('Input - target event report'!E:E,'Input - target event report'!L:L,B:B,'Input - target event report'!D:D,"Private Investment"))/(E1755-1))</f>
        <v/>
      </c>
      <c r="E1755">
        <f>COUNTIFS('Input - target event report'!L:L,B1755,'Input - target event report'!D:D, "Private Investment")</f>
        <v/>
      </c>
      <c r="F1755">
        <f>AVERAGEIF(INDEX('Input - companies list'!$A:$BG, 0, MATCH("Clusters 0",'Input - companies list'!$A$1:$BG$1, 0)),'Output - Cluster ranking'!B1755,INDEX('Input - companies list'!$A:$BG, 0, MATCH("Flow",'Input - companies list'!$A$1:$BG$1, 0)))</f>
        <v/>
      </c>
      <c r="G1755">
        <f>AVERAGEIF(INDEX('Input - companies list'!$A:$BG, 0, MATCH("Clusters 0",'Input - companies list'!$A$1:$BG$1, 0)),'Output - Cluster ranking'!B1755,INDEX('Input - companies list'!$A:$BG, 0, MATCH("Inter-Cluster Connectivity",'Input - companies list'!$A$1:$BG$1, 0)))</f>
        <v/>
      </c>
      <c r="H1755">
        <f>IFERROR(PERCENTRANK(C:C,C1755),0)</f>
        <v/>
      </c>
      <c r="I1755">
        <f>IFERROR(1 - PERCENTRANK(D:D,D1755),0)</f>
        <v/>
      </c>
      <c r="J1755">
        <f>IFERROR(PERCENTRANK(E:E,E1755),0)</f>
        <v/>
      </c>
      <c r="K1755">
        <f>IFERROR(1 - PERCENTRANK(F:F,F1755),0)</f>
        <v/>
      </c>
      <c r="L1755">
        <f>IFERROR(PERCENTRANK(G:G,G1755),0)</f>
        <v/>
      </c>
      <c r="M1755">
        <f>H1755*weightA+I1755*weightB+J1755*weightC+K1755*weightD+L1755*weightE</f>
        <v/>
      </c>
    </row>
    <row r="1756" spans="1:13">
      <c r="A1756">
        <f>RANK(M1756,M:M)</f>
        <v/>
      </c>
      <c r="C1756">
        <f>SUMIFS('Input - target event report'!H:H,'Input - target event report'!L:L,B1756,'Input - target event report'!D:D, "Private Investment")</f>
        <v/>
      </c>
      <c r="D1756">
        <f>IF(E1756&lt;2, "N/A", (MAXIFS('Input - target event report'!E:E,'Input - target event report'!L:L,B:B,'Input - target event report'!D:D,"Private Investment")-MINIFS('Input - target event report'!E:E,'Input - target event report'!L:L,B:B,'Input - target event report'!D:D,"Private Investment"))/(E1756-1))</f>
        <v/>
      </c>
      <c r="E1756">
        <f>COUNTIFS('Input - target event report'!L:L,B1756,'Input - target event report'!D:D, "Private Investment")</f>
        <v/>
      </c>
      <c r="F1756">
        <f>AVERAGEIF(INDEX('Input - companies list'!$A:$BG, 0, MATCH("Clusters 0",'Input - companies list'!$A$1:$BG$1, 0)),'Output - Cluster ranking'!B1756,INDEX('Input - companies list'!$A:$BG, 0, MATCH("Flow",'Input - companies list'!$A$1:$BG$1, 0)))</f>
        <v/>
      </c>
      <c r="G1756">
        <f>AVERAGEIF(INDEX('Input - companies list'!$A:$BG, 0, MATCH("Clusters 0",'Input - companies list'!$A$1:$BG$1, 0)),'Output - Cluster ranking'!B1756,INDEX('Input - companies list'!$A:$BG, 0, MATCH("Inter-Cluster Connectivity",'Input - companies list'!$A$1:$BG$1, 0)))</f>
        <v/>
      </c>
      <c r="H1756">
        <f>IFERROR(PERCENTRANK(C:C,C1756),0)</f>
        <v/>
      </c>
      <c r="I1756">
        <f>IFERROR(1 - PERCENTRANK(D:D,D1756),0)</f>
        <v/>
      </c>
      <c r="J1756">
        <f>IFERROR(PERCENTRANK(E:E,E1756),0)</f>
        <v/>
      </c>
      <c r="K1756">
        <f>IFERROR(1 - PERCENTRANK(F:F,F1756),0)</f>
        <v/>
      </c>
      <c r="L1756">
        <f>IFERROR(PERCENTRANK(G:G,G1756),0)</f>
        <v/>
      </c>
      <c r="M1756">
        <f>H1756*weightA+I1756*weightB+J1756*weightC+K1756*weightD+L1756*weightE</f>
        <v/>
      </c>
    </row>
    <row r="1757" spans="1:13">
      <c r="A1757">
        <f>RANK(M1757,M:M)</f>
        <v/>
      </c>
      <c r="C1757">
        <f>SUMIFS('Input - target event report'!H:H,'Input - target event report'!L:L,B1757,'Input - target event report'!D:D, "Private Investment")</f>
        <v/>
      </c>
      <c r="D1757">
        <f>IF(E1757&lt;2, "N/A", (MAXIFS('Input - target event report'!E:E,'Input - target event report'!L:L,B:B,'Input - target event report'!D:D,"Private Investment")-MINIFS('Input - target event report'!E:E,'Input - target event report'!L:L,B:B,'Input - target event report'!D:D,"Private Investment"))/(E1757-1))</f>
        <v/>
      </c>
      <c r="E1757">
        <f>COUNTIFS('Input - target event report'!L:L,B1757,'Input - target event report'!D:D, "Private Investment")</f>
        <v/>
      </c>
      <c r="F1757">
        <f>AVERAGEIF(INDEX('Input - companies list'!$A:$BG, 0, MATCH("Clusters 0",'Input - companies list'!$A$1:$BG$1, 0)),'Output - Cluster ranking'!B1757,INDEX('Input - companies list'!$A:$BG, 0, MATCH("Flow",'Input - companies list'!$A$1:$BG$1, 0)))</f>
        <v/>
      </c>
      <c r="G1757">
        <f>AVERAGEIF(INDEX('Input - companies list'!$A:$BG, 0, MATCH("Clusters 0",'Input - companies list'!$A$1:$BG$1, 0)),'Output - Cluster ranking'!B1757,INDEX('Input - companies list'!$A:$BG, 0, MATCH("Inter-Cluster Connectivity",'Input - companies list'!$A$1:$BG$1, 0)))</f>
        <v/>
      </c>
      <c r="H1757">
        <f>IFERROR(PERCENTRANK(C:C,C1757),0)</f>
        <v/>
      </c>
      <c r="I1757">
        <f>IFERROR(1 - PERCENTRANK(D:D,D1757),0)</f>
        <v/>
      </c>
      <c r="J1757">
        <f>IFERROR(PERCENTRANK(E:E,E1757),0)</f>
        <v/>
      </c>
      <c r="K1757">
        <f>IFERROR(1 - PERCENTRANK(F:F,F1757),0)</f>
        <v/>
      </c>
      <c r="L1757">
        <f>IFERROR(PERCENTRANK(G:G,G1757),0)</f>
        <v/>
      </c>
      <c r="M1757">
        <f>H1757*weightA+I1757*weightB+J1757*weightC+K1757*weightD+L1757*weightE</f>
        <v/>
      </c>
    </row>
    <row r="1758" spans="1:13">
      <c r="A1758">
        <f>RANK(M1758,M:M)</f>
        <v/>
      </c>
      <c r="C1758">
        <f>SUMIFS('Input - target event report'!H:H,'Input - target event report'!L:L,B1758,'Input - target event report'!D:D, "Private Investment")</f>
        <v/>
      </c>
      <c r="D1758">
        <f>IF(E1758&lt;2, "N/A", (MAXIFS('Input - target event report'!E:E,'Input - target event report'!L:L,B:B,'Input - target event report'!D:D,"Private Investment")-MINIFS('Input - target event report'!E:E,'Input - target event report'!L:L,B:B,'Input - target event report'!D:D,"Private Investment"))/(E1758-1))</f>
        <v/>
      </c>
      <c r="E1758">
        <f>COUNTIFS('Input - target event report'!L:L,B1758,'Input - target event report'!D:D, "Private Investment")</f>
        <v/>
      </c>
      <c r="F1758">
        <f>AVERAGEIF(INDEX('Input - companies list'!$A:$BG, 0, MATCH("Clusters 0",'Input - companies list'!$A$1:$BG$1, 0)),'Output - Cluster ranking'!B1758,INDEX('Input - companies list'!$A:$BG, 0, MATCH("Flow",'Input - companies list'!$A$1:$BG$1, 0)))</f>
        <v/>
      </c>
      <c r="G1758">
        <f>AVERAGEIF(INDEX('Input - companies list'!$A:$BG, 0, MATCH("Clusters 0",'Input - companies list'!$A$1:$BG$1, 0)),'Output - Cluster ranking'!B1758,INDEX('Input - companies list'!$A:$BG, 0, MATCH("Inter-Cluster Connectivity",'Input - companies list'!$A$1:$BG$1, 0)))</f>
        <v/>
      </c>
      <c r="H1758">
        <f>IFERROR(PERCENTRANK(C:C,C1758),0)</f>
        <v/>
      </c>
      <c r="I1758">
        <f>IFERROR(1 - PERCENTRANK(D:D,D1758),0)</f>
        <v/>
      </c>
      <c r="J1758">
        <f>IFERROR(PERCENTRANK(E:E,E1758),0)</f>
        <v/>
      </c>
      <c r="K1758">
        <f>IFERROR(1 - PERCENTRANK(F:F,F1758),0)</f>
        <v/>
      </c>
      <c r="L1758">
        <f>IFERROR(PERCENTRANK(G:G,G1758),0)</f>
        <v/>
      </c>
      <c r="M1758">
        <f>H1758*weightA+I1758*weightB+J1758*weightC+K1758*weightD+L1758*weightE</f>
        <v/>
      </c>
    </row>
    <row r="1759" spans="1:13">
      <c r="A1759">
        <f>RANK(M1759,M:M)</f>
        <v/>
      </c>
      <c r="C1759">
        <f>SUMIFS('Input - target event report'!H:H,'Input - target event report'!L:L,B1759,'Input - target event report'!D:D, "Private Investment")</f>
        <v/>
      </c>
      <c r="D1759">
        <f>IF(E1759&lt;2, "N/A", (MAXIFS('Input - target event report'!E:E,'Input - target event report'!L:L,B:B,'Input - target event report'!D:D,"Private Investment")-MINIFS('Input - target event report'!E:E,'Input - target event report'!L:L,B:B,'Input - target event report'!D:D,"Private Investment"))/(E1759-1))</f>
        <v/>
      </c>
      <c r="E1759">
        <f>COUNTIFS('Input - target event report'!L:L,B1759,'Input - target event report'!D:D, "Private Investment")</f>
        <v/>
      </c>
      <c r="F1759">
        <f>AVERAGEIF(INDEX('Input - companies list'!$A:$BG, 0, MATCH("Clusters 0",'Input - companies list'!$A$1:$BG$1, 0)),'Output - Cluster ranking'!B1759,INDEX('Input - companies list'!$A:$BG, 0, MATCH("Flow",'Input - companies list'!$A$1:$BG$1, 0)))</f>
        <v/>
      </c>
      <c r="G1759">
        <f>AVERAGEIF(INDEX('Input - companies list'!$A:$BG, 0, MATCH("Clusters 0",'Input - companies list'!$A$1:$BG$1, 0)),'Output - Cluster ranking'!B1759,INDEX('Input - companies list'!$A:$BG, 0, MATCH("Inter-Cluster Connectivity",'Input - companies list'!$A$1:$BG$1, 0)))</f>
        <v/>
      </c>
      <c r="H1759">
        <f>IFERROR(PERCENTRANK(C:C,C1759),0)</f>
        <v/>
      </c>
      <c r="I1759">
        <f>IFERROR(1 - PERCENTRANK(D:D,D1759),0)</f>
        <v/>
      </c>
      <c r="J1759">
        <f>IFERROR(PERCENTRANK(E:E,E1759),0)</f>
        <v/>
      </c>
      <c r="K1759">
        <f>IFERROR(1 - PERCENTRANK(F:F,F1759),0)</f>
        <v/>
      </c>
      <c r="L1759">
        <f>IFERROR(PERCENTRANK(G:G,G1759),0)</f>
        <v/>
      </c>
      <c r="M1759">
        <f>H1759*weightA+I1759*weightB+J1759*weightC+K1759*weightD+L1759*weightE</f>
        <v/>
      </c>
    </row>
    <row r="1760" spans="1:13">
      <c r="A1760">
        <f>RANK(M1760,M:M)</f>
        <v/>
      </c>
      <c r="C1760">
        <f>SUMIFS('Input - target event report'!H:H,'Input - target event report'!L:L,B1760,'Input - target event report'!D:D, "Private Investment")</f>
        <v/>
      </c>
      <c r="D1760">
        <f>IF(E1760&lt;2, "N/A", (MAXIFS('Input - target event report'!E:E,'Input - target event report'!L:L,B:B,'Input - target event report'!D:D,"Private Investment")-MINIFS('Input - target event report'!E:E,'Input - target event report'!L:L,B:B,'Input - target event report'!D:D,"Private Investment"))/(E1760-1))</f>
        <v/>
      </c>
      <c r="E1760">
        <f>COUNTIFS('Input - target event report'!L:L,B1760,'Input - target event report'!D:D, "Private Investment")</f>
        <v/>
      </c>
      <c r="F1760">
        <f>AVERAGEIF(INDEX('Input - companies list'!$A:$BG, 0, MATCH("Clusters 0",'Input - companies list'!$A$1:$BG$1, 0)),'Output - Cluster ranking'!B1760,INDEX('Input - companies list'!$A:$BG, 0, MATCH("Flow",'Input - companies list'!$A$1:$BG$1, 0)))</f>
        <v/>
      </c>
      <c r="G1760">
        <f>AVERAGEIF(INDEX('Input - companies list'!$A:$BG, 0, MATCH("Clusters 0",'Input - companies list'!$A$1:$BG$1, 0)),'Output - Cluster ranking'!B1760,INDEX('Input - companies list'!$A:$BG, 0, MATCH("Inter-Cluster Connectivity",'Input - companies list'!$A$1:$BG$1, 0)))</f>
        <v/>
      </c>
      <c r="H1760">
        <f>IFERROR(PERCENTRANK(C:C,C1760),0)</f>
        <v/>
      </c>
      <c r="I1760">
        <f>IFERROR(1 - PERCENTRANK(D:D,D1760),0)</f>
        <v/>
      </c>
      <c r="J1760">
        <f>IFERROR(PERCENTRANK(E:E,E1760),0)</f>
        <v/>
      </c>
      <c r="K1760">
        <f>IFERROR(1 - PERCENTRANK(F:F,F1760),0)</f>
        <v/>
      </c>
      <c r="L1760">
        <f>IFERROR(PERCENTRANK(G:G,G1760),0)</f>
        <v/>
      </c>
      <c r="M1760">
        <f>H1760*weightA+I1760*weightB+J1760*weightC+K1760*weightD+L1760*weightE</f>
        <v/>
      </c>
    </row>
    <row r="1761" spans="1:13">
      <c r="A1761">
        <f>RANK(M1761,M:M)</f>
        <v/>
      </c>
      <c r="C1761">
        <f>SUMIFS('Input - target event report'!H:H,'Input - target event report'!L:L,B1761,'Input - target event report'!D:D, "Private Investment")</f>
        <v/>
      </c>
      <c r="D1761">
        <f>IF(E1761&lt;2, "N/A", (MAXIFS('Input - target event report'!E:E,'Input - target event report'!L:L,B:B,'Input - target event report'!D:D,"Private Investment")-MINIFS('Input - target event report'!E:E,'Input - target event report'!L:L,B:B,'Input - target event report'!D:D,"Private Investment"))/(E1761-1))</f>
        <v/>
      </c>
      <c r="E1761">
        <f>COUNTIFS('Input - target event report'!L:L,B1761,'Input - target event report'!D:D, "Private Investment")</f>
        <v/>
      </c>
      <c r="F1761">
        <f>AVERAGEIF(INDEX('Input - companies list'!$A:$BG, 0, MATCH("Clusters 0",'Input - companies list'!$A$1:$BG$1, 0)),'Output - Cluster ranking'!B1761,INDEX('Input - companies list'!$A:$BG, 0, MATCH("Flow",'Input - companies list'!$A$1:$BG$1, 0)))</f>
        <v/>
      </c>
      <c r="G1761">
        <f>AVERAGEIF(INDEX('Input - companies list'!$A:$BG, 0, MATCH("Clusters 0",'Input - companies list'!$A$1:$BG$1, 0)),'Output - Cluster ranking'!B1761,INDEX('Input - companies list'!$A:$BG, 0, MATCH("Inter-Cluster Connectivity",'Input - companies list'!$A$1:$BG$1, 0)))</f>
        <v/>
      </c>
      <c r="H1761">
        <f>IFERROR(PERCENTRANK(C:C,C1761),0)</f>
        <v/>
      </c>
      <c r="I1761">
        <f>IFERROR(1 - PERCENTRANK(D:D,D1761),0)</f>
        <v/>
      </c>
      <c r="J1761">
        <f>IFERROR(PERCENTRANK(E:E,E1761),0)</f>
        <v/>
      </c>
      <c r="K1761">
        <f>IFERROR(1 - PERCENTRANK(F:F,F1761),0)</f>
        <v/>
      </c>
      <c r="L1761">
        <f>IFERROR(PERCENTRANK(G:G,G1761),0)</f>
        <v/>
      </c>
      <c r="M1761">
        <f>H1761*weightA+I1761*weightB+J1761*weightC+K1761*weightD+L1761*weightE</f>
        <v/>
      </c>
    </row>
    <row r="1762" spans="1:13">
      <c r="A1762">
        <f>RANK(M1762,M:M)</f>
        <v/>
      </c>
      <c r="C1762">
        <f>SUMIFS('Input - target event report'!H:H,'Input - target event report'!L:L,B1762,'Input - target event report'!D:D, "Private Investment")</f>
        <v/>
      </c>
      <c r="D1762">
        <f>IF(E1762&lt;2, "N/A", (MAXIFS('Input - target event report'!E:E,'Input - target event report'!L:L,B:B,'Input - target event report'!D:D,"Private Investment")-MINIFS('Input - target event report'!E:E,'Input - target event report'!L:L,B:B,'Input - target event report'!D:D,"Private Investment"))/(E1762-1))</f>
        <v/>
      </c>
      <c r="E1762">
        <f>COUNTIFS('Input - target event report'!L:L,B1762,'Input - target event report'!D:D, "Private Investment")</f>
        <v/>
      </c>
      <c r="F1762">
        <f>AVERAGEIF(INDEX('Input - companies list'!$A:$BG, 0, MATCH("Clusters 0",'Input - companies list'!$A$1:$BG$1, 0)),'Output - Cluster ranking'!B1762,INDEX('Input - companies list'!$A:$BG, 0, MATCH("Flow",'Input - companies list'!$A$1:$BG$1, 0)))</f>
        <v/>
      </c>
      <c r="G1762">
        <f>AVERAGEIF(INDEX('Input - companies list'!$A:$BG, 0, MATCH("Clusters 0",'Input - companies list'!$A$1:$BG$1, 0)),'Output - Cluster ranking'!B1762,INDEX('Input - companies list'!$A:$BG, 0, MATCH("Inter-Cluster Connectivity",'Input - companies list'!$A$1:$BG$1, 0)))</f>
        <v/>
      </c>
      <c r="H1762">
        <f>IFERROR(PERCENTRANK(C:C,C1762),0)</f>
        <v/>
      </c>
      <c r="I1762">
        <f>IFERROR(1 - PERCENTRANK(D:D,D1762),0)</f>
        <v/>
      </c>
      <c r="J1762">
        <f>IFERROR(PERCENTRANK(E:E,E1762),0)</f>
        <v/>
      </c>
      <c r="K1762">
        <f>IFERROR(1 - PERCENTRANK(F:F,F1762),0)</f>
        <v/>
      </c>
      <c r="L1762">
        <f>IFERROR(PERCENTRANK(G:G,G1762),0)</f>
        <v/>
      </c>
      <c r="M1762">
        <f>H1762*weightA+I1762*weightB+J1762*weightC+K1762*weightD+L1762*weightE</f>
        <v/>
      </c>
    </row>
    <row r="1763" spans="1:13">
      <c r="A1763">
        <f>RANK(M1763,M:M)</f>
        <v/>
      </c>
      <c r="C1763">
        <f>SUMIFS('Input - target event report'!H:H,'Input - target event report'!L:L,B1763,'Input - target event report'!D:D, "Private Investment")</f>
        <v/>
      </c>
      <c r="D1763">
        <f>IF(E1763&lt;2, "N/A", (MAXIFS('Input - target event report'!E:E,'Input - target event report'!L:L,B:B,'Input - target event report'!D:D,"Private Investment")-MINIFS('Input - target event report'!E:E,'Input - target event report'!L:L,B:B,'Input - target event report'!D:D,"Private Investment"))/(E1763-1))</f>
        <v/>
      </c>
      <c r="E1763">
        <f>COUNTIFS('Input - target event report'!L:L,B1763,'Input - target event report'!D:D, "Private Investment")</f>
        <v/>
      </c>
      <c r="F1763">
        <f>AVERAGEIF(INDEX('Input - companies list'!$A:$BG, 0, MATCH("Clusters 0",'Input - companies list'!$A$1:$BG$1, 0)),'Output - Cluster ranking'!B1763,INDEX('Input - companies list'!$A:$BG, 0, MATCH("Flow",'Input - companies list'!$A$1:$BG$1, 0)))</f>
        <v/>
      </c>
      <c r="G1763">
        <f>AVERAGEIF(INDEX('Input - companies list'!$A:$BG, 0, MATCH("Clusters 0",'Input - companies list'!$A$1:$BG$1, 0)),'Output - Cluster ranking'!B1763,INDEX('Input - companies list'!$A:$BG, 0, MATCH("Inter-Cluster Connectivity",'Input - companies list'!$A$1:$BG$1, 0)))</f>
        <v/>
      </c>
      <c r="H1763">
        <f>IFERROR(PERCENTRANK(C:C,C1763),0)</f>
        <v/>
      </c>
      <c r="I1763">
        <f>IFERROR(1 - PERCENTRANK(D:D,D1763),0)</f>
        <v/>
      </c>
      <c r="J1763">
        <f>IFERROR(PERCENTRANK(E:E,E1763),0)</f>
        <v/>
      </c>
      <c r="K1763">
        <f>IFERROR(1 - PERCENTRANK(F:F,F1763),0)</f>
        <v/>
      </c>
      <c r="L1763">
        <f>IFERROR(PERCENTRANK(G:G,G1763),0)</f>
        <v/>
      </c>
      <c r="M1763">
        <f>H1763*weightA+I1763*weightB+J1763*weightC+K1763*weightD+L1763*weightE</f>
        <v/>
      </c>
    </row>
    <row r="1764" spans="1:13">
      <c r="A1764">
        <f>RANK(M1764,M:M)</f>
        <v/>
      </c>
      <c r="C1764">
        <f>SUMIFS('Input - target event report'!H:H,'Input - target event report'!L:L,B1764,'Input - target event report'!D:D, "Private Investment")</f>
        <v/>
      </c>
      <c r="D1764">
        <f>IF(E1764&lt;2, "N/A", (MAXIFS('Input - target event report'!E:E,'Input - target event report'!L:L,B:B,'Input - target event report'!D:D,"Private Investment")-MINIFS('Input - target event report'!E:E,'Input - target event report'!L:L,B:B,'Input - target event report'!D:D,"Private Investment"))/(E1764-1))</f>
        <v/>
      </c>
      <c r="E1764">
        <f>COUNTIFS('Input - target event report'!L:L,B1764,'Input - target event report'!D:D, "Private Investment")</f>
        <v/>
      </c>
      <c r="F1764">
        <f>AVERAGEIF(INDEX('Input - companies list'!$A:$BG, 0, MATCH("Clusters 0",'Input - companies list'!$A$1:$BG$1, 0)),'Output - Cluster ranking'!B1764,INDEX('Input - companies list'!$A:$BG, 0, MATCH("Flow",'Input - companies list'!$A$1:$BG$1, 0)))</f>
        <v/>
      </c>
      <c r="G1764">
        <f>AVERAGEIF(INDEX('Input - companies list'!$A:$BG, 0, MATCH("Clusters 0",'Input - companies list'!$A$1:$BG$1, 0)),'Output - Cluster ranking'!B1764,INDEX('Input - companies list'!$A:$BG, 0, MATCH("Inter-Cluster Connectivity",'Input - companies list'!$A$1:$BG$1, 0)))</f>
        <v/>
      </c>
      <c r="H1764">
        <f>IFERROR(PERCENTRANK(C:C,C1764),0)</f>
        <v/>
      </c>
      <c r="I1764">
        <f>IFERROR(1 - PERCENTRANK(D:D,D1764),0)</f>
        <v/>
      </c>
      <c r="J1764">
        <f>IFERROR(PERCENTRANK(E:E,E1764),0)</f>
        <v/>
      </c>
      <c r="K1764">
        <f>IFERROR(1 - PERCENTRANK(F:F,F1764),0)</f>
        <v/>
      </c>
      <c r="L1764">
        <f>IFERROR(PERCENTRANK(G:G,G1764),0)</f>
        <v/>
      </c>
      <c r="M1764">
        <f>H1764*weightA+I1764*weightB+J1764*weightC+K1764*weightD+L1764*weightE</f>
        <v/>
      </c>
    </row>
    <row r="1765" spans="1:13">
      <c r="A1765">
        <f>RANK(M1765,M:M)</f>
        <v/>
      </c>
      <c r="C1765">
        <f>SUMIFS('Input - target event report'!H:H,'Input - target event report'!L:L,B1765,'Input - target event report'!D:D, "Private Investment")</f>
        <v/>
      </c>
      <c r="D1765">
        <f>IF(E1765&lt;2, "N/A", (MAXIFS('Input - target event report'!E:E,'Input - target event report'!L:L,B:B,'Input - target event report'!D:D,"Private Investment")-MINIFS('Input - target event report'!E:E,'Input - target event report'!L:L,B:B,'Input - target event report'!D:D,"Private Investment"))/(E1765-1))</f>
        <v/>
      </c>
      <c r="E1765">
        <f>COUNTIFS('Input - target event report'!L:L,B1765,'Input - target event report'!D:D, "Private Investment")</f>
        <v/>
      </c>
      <c r="F1765">
        <f>AVERAGEIF(INDEX('Input - companies list'!$A:$BG, 0, MATCH("Clusters 0",'Input - companies list'!$A$1:$BG$1, 0)),'Output - Cluster ranking'!B1765,INDEX('Input - companies list'!$A:$BG, 0, MATCH("Flow",'Input - companies list'!$A$1:$BG$1, 0)))</f>
        <v/>
      </c>
      <c r="G1765">
        <f>AVERAGEIF(INDEX('Input - companies list'!$A:$BG, 0, MATCH("Clusters 0",'Input - companies list'!$A$1:$BG$1, 0)),'Output - Cluster ranking'!B1765,INDEX('Input - companies list'!$A:$BG, 0, MATCH("Inter-Cluster Connectivity",'Input - companies list'!$A$1:$BG$1, 0)))</f>
        <v/>
      </c>
      <c r="H1765">
        <f>IFERROR(PERCENTRANK(C:C,C1765),0)</f>
        <v/>
      </c>
      <c r="I1765">
        <f>IFERROR(1 - PERCENTRANK(D:D,D1765),0)</f>
        <v/>
      </c>
      <c r="J1765">
        <f>IFERROR(PERCENTRANK(E:E,E1765),0)</f>
        <v/>
      </c>
      <c r="K1765">
        <f>IFERROR(1 - PERCENTRANK(F:F,F1765),0)</f>
        <v/>
      </c>
      <c r="L1765">
        <f>IFERROR(PERCENTRANK(G:G,G1765),0)</f>
        <v/>
      </c>
      <c r="M1765">
        <f>H1765*weightA+I1765*weightB+J1765*weightC+K1765*weightD+L1765*weightE</f>
        <v/>
      </c>
    </row>
    <row r="1766" spans="1:13">
      <c r="A1766">
        <f>RANK(M1766,M:M)</f>
        <v/>
      </c>
      <c r="C1766">
        <f>SUMIFS('Input - target event report'!H:H,'Input - target event report'!L:L,B1766,'Input - target event report'!D:D, "Private Investment")</f>
        <v/>
      </c>
      <c r="D1766">
        <f>IF(E1766&lt;2, "N/A", (MAXIFS('Input - target event report'!E:E,'Input - target event report'!L:L,B:B,'Input - target event report'!D:D,"Private Investment")-MINIFS('Input - target event report'!E:E,'Input - target event report'!L:L,B:B,'Input - target event report'!D:D,"Private Investment"))/(E1766-1))</f>
        <v/>
      </c>
      <c r="E1766">
        <f>COUNTIFS('Input - target event report'!L:L,B1766,'Input - target event report'!D:D, "Private Investment")</f>
        <v/>
      </c>
      <c r="F1766">
        <f>AVERAGEIF(INDEX('Input - companies list'!$A:$BG, 0, MATCH("Clusters 0",'Input - companies list'!$A$1:$BG$1, 0)),'Output - Cluster ranking'!B1766,INDEX('Input - companies list'!$A:$BG, 0, MATCH("Flow",'Input - companies list'!$A$1:$BG$1, 0)))</f>
        <v/>
      </c>
      <c r="G1766">
        <f>AVERAGEIF(INDEX('Input - companies list'!$A:$BG, 0, MATCH("Clusters 0",'Input - companies list'!$A$1:$BG$1, 0)),'Output - Cluster ranking'!B1766,INDEX('Input - companies list'!$A:$BG, 0, MATCH("Inter-Cluster Connectivity",'Input - companies list'!$A$1:$BG$1, 0)))</f>
        <v/>
      </c>
      <c r="H1766">
        <f>IFERROR(PERCENTRANK(C:C,C1766),0)</f>
        <v/>
      </c>
      <c r="I1766">
        <f>IFERROR(1 - PERCENTRANK(D:D,D1766),0)</f>
        <v/>
      </c>
      <c r="J1766">
        <f>IFERROR(PERCENTRANK(E:E,E1766),0)</f>
        <v/>
      </c>
      <c r="K1766">
        <f>IFERROR(1 - PERCENTRANK(F:F,F1766),0)</f>
        <v/>
      </c>
      <c r="L1766">
        <f>IFERROR(PERCENTRANK(G:G,G1766),0)</f>
        <v/>
      </c>
      <c r="M1766">
        <f>H1766*weightA+I1766*weightB+J1766*weightC+K1766*weightD+L1766*weightE</f>
        <v/>
      </c>
    </row>
    <row r="1767" spans="1:13">
      <c r="A1767">
        <f>RANK(M1767,M:M)</f>
        <v/>
      </c>
      <c r="C1767">
        <f>SUMIFS('Input - target event report'!H:H,'Input - target event report'!L:L,B1767,'Input - target event report'!D:D, "Private Investment")</f>
        <v/>
      </c>
      <c r="D1767">
        <f>IF(E1767&lt;2, "N/A", (MAXIFS('Input - target event report'!E:E,'Input - target event report'!L:L,B:B,'Input - target event report'!D:D,"Private Investment")-MINIFS('Input - target event report'!E:E,'Input - target event report'!L:L,B:B,'Input - target event report'!D:D,"Private Investment"))/(E1767-1))</f>
        <v/>
      </c>
      <c r="E1767">
        <f>COUNTIFS('Input - target event report'!L:L,B1767,'Input - target event report'!D:D, "Private Investment")</f>
        <v/>
      </c>
      <c r="F1767">
        <f>AVERAGEIF(INDEX('Input - companies list'!$A:$BG, 0, MATCH("Clusters 0",'Input - companies list'!$A$1:$BG$1, 0)),'Output - Cluster ranking'!B1767,INDEX('Input - companies list'!$A:$BG, 0, MATCH("Flow",'Input - companies list'!$A$1:$BG$1, 0)))</f>
        <v/>
      </c>
      <c r="G1767">
        <f>AVERAGEIF(INDEX('Input - companies list'!$A:$BG, 0, MATCH("Clusters 0",'Input - companies list'!$A$1:$BG$1, 0)),'Output - Cluster ranking'!B1767,INDEX('Input - companies list'!$A:$BG, 0, MATCH("Inter-Cluster Connectivity",'Input - companies list'!$A$1:$BG$1, 0)))</f>
        <v/>
      </c>
      <c r="H1767">
        <f>IFERROR(PERCENTRANK(C:C,C1767),0)</f>
        <v/>
      </c>
      <c r="I1767">
        <f>IFERROR(1 - PERCENTRANK(D:D,D1767),0)</f>
        <v/>
      </c>
      <c r="J1767">
        <f>IFERROR(PERCENTRANK(E:E,E1767),0)</f>
        <v/>
      </c>
      <c r="K1767">
        <f>IFERROR(1 - PERCENTRANK(F:F,F1767),0)</f>
        <v/>
      </c>
      <c r="L1767">
        <f>IFERROR(PERCENTRANK(G:G,G1767),0)</f>
        <v/>
      </c>
      <c r="M1767">
        <f>H1767*weightA+I1767*weightB+J1767*weightC+K1767*weightD+L1767*weightE</f>
        <v/>
      </c>
    </row>
    <row r="1768" spans="1:13">
      <c r="A1768">
        <f>RANK(M1768,M:M)</f>
        <v/>
      </c>
      <c r="C1768">
        <f>SUMIFS('Input - target event report'!H:H,'Input - target event report'!L:L,B1768,'Input - target event report'!D:D, "Private Investment")</f>
        <v/>
      </c>
      <c r="D1768">
        <f>IF(E1768&lt;2, "N/A", (MAXIFS('Input - target event report'!E:E,'Input - target event report'!L:L,B:B,'Input - target event report'!D:D,"Private Investment")-MINIFS('Input - target event report'!E:E,'Input - target event report'!L:L,B:B,'Input - target event report'!D:D,"Private Investment"))/(E1768-1))</f>
        <v/>
      </c>
      <c r="E1768">
        <f>COUNTIFS('Input - target event report'!L:L,B1768,'Input - target event report'!D:D, "Private Investment")</f>
        <v/>
      </c>
      <c r="F1768">
        <f>AVERAGEIF(INDEX('Input - companies list'!$A:$BG, 0, MATCH("Clusters 0",'Input - companies list'!$A$1:$BG$1, 0)),'Output - Cluster ranking'!B1768,INDEX('Input - companies list'!$A:$BG, 0, MATCH("Flow",'Input - companies list'!$A$1:$BG$1, 0)))</f>
        <v/>
      </c>
      <c r="G1768">
        <f>AVERAGEIF(INDEX('Input - companies list'!$A:$BG, 0, MATCH("Clusters 0",'Input - companies list'!$A$1:$BG$1, 0)),'Output - Cluster ranking'!B1768,INDEX('Input - companies list'!$A:$BG, 0, MATCH("Inter-Cluster Connectivity",'Input - companies list'!$A$1:$BG$1, 0)))</f>
        <v/>
      </c>
      <c r="H1768">
        <f>IFERROR(PERCENTRANK(C:C,C1768),0)</f>
        <v/>
      </c>
      <c r="I1768">
        <f>IFERROR(1 - PERCENTRANK(D:D,D1768),0)</f>
        <v/>
      </c>
      <c r="J1768">
        <f>IFERROR(PERCENTRANK(E:E,E1768),0)</f>
        <v/>
      </c>
      <c r="K1768">
        <f>IFERROR(1 - PERCENTRANK(F:F,F1768),0)</f>
        <v/>
      </c>
      <c r="L1768">
        <f>IFERROR(PERCENTRANK(G:G,G1768),0)</f>
        <v/>
      </c>
      <c r="M1768">
        <f>H1768*weightA+I1768*weightB+J1768*weightC+K1768*weightD+L1768*weightE</f>
        <v/>
      </c>
    </row>
    <row r="1769" spans="1:13">
      <c r="A1769">
        <f>RANK(M1769,M:M)</f>
        <v/>
      </c>
      <c r="C1769">
        <f>SUMIFS('Input - target event report'!H:H,'Input - target event report'!L:L,B1769,'Input - target event report'!D:D, "Private Investment")</f>
        <v/>
      </c>
      <c r="D1769">
        <f>IF(E1769&lt;2, "N/A", (MAXIFS('Input - target event report'!E:E,'Input - target event report'!L:L,B:B,'Input - target event report'!D:D,"Private Investment")-MINIFS('Input - target event report'!E:E,'Input - target event report'!L:L,B:B,'Input - target event report'!D:D,"Private Investment"))/(E1769-1))</f>
        <v/>
      </c>
      <c r="E1769">
        <f>COUNTIFS('Input - target event report'!L:L,B1769,'Input - target event report'!D:D, "Private Investment")</f>
        <v/>
      </c>
      <c r="F1769">
        <f>AVERAGEIF(INDEX('Input - companies list'!$A:$BG, 0, MATCH("Clusters 0",'Input - companies list'!$A$1:$BG$1, 0)),'Output - Cluster ranking'!B1769,INDEX('Input - companies list'!$A:$BG, 0, MATCH("Flow",'Input - companies list'!$A$1:$BG$1, 0)))</f>
        <v/>
      </c>
      <c r="G1769">
        <f>AVERAGEIF(INDEX('Input - companies list'!$A:$BG, 0, MATCH("Clusters 0",'Input - companies list'!$A$1:$BG$1, 0)),'Output - Cluster ranking'!B1769,INDEX('Input - companies list'!$A:$BG, 0, MATCH("Inter-Cluster Connectivity",'Input - companies list'!$A$1:$BG$1, 0)))</f>
        <v/>
      </c>
      <c r="H1769">
        <f>IFERROR(PERCENTRANK(C:C,C1769),0)</f>
        <v/>
      </c>
      <c r="I1769">
        <f>IFERROR(1 - PERCENTRANK(D:D,D1769),0)</f>
        <v/>
      </c>
      <c r="J1769">
        <f>IFERROR(PERCENTRANK(E:E,E1769),0)</f>
        <v/>
      </c>
      <c r="K1769">
        <f>IFERROR(1 - PERCENTRANK(F:F,F1769),0)</f>
        <v/>
      </c>
      <c r="L1769">
        <f>IFERROR(PERCENTRANK(G:G,G1769),0)</f>
        <v/>
      </c>
      <c r="M1769">
        <f>H1769*weightA+I1769*weightB+J1769*weightC+K1769*weightD+L1769*weightE</f>
        <v/>
      </c>
    </row>
    <row r="1770" spans="1:13">
      <c r="A1770">
        <f>RANK(M1770,M:M)</f>
        <v/>
      </c>
      <c r="C1770">
        <f>SUMIFS('Input - target event report'!H:H,'Input - target event report'!L:L,B1770,'Input - target event report'!D:D, "Private Investment")</f>
        <v/>
      </c>
      <c r="D1770">
        <f>IF(E1770&lt;2, "N/A", (MAXIFS('Input - target event report'!E:E,'Input - target event report'!L:L,B:B,'Input - target event report'!D:D,"Private Investment")-MINIFS('Input - target event report'!E:E,'Input - target event report'!L:L,B:B,'Input - target event report'!D:D,"Private Investment"))/(E1770-1))</f>
        <v/>
      </c>
      <c r="E1770">
        <f>COUNTIFS('Input - target event report'!L:L,B1770,'Input - target event report'!D:D, "Private Investment")</f>
        <v/>
      </c>
      <c r="F1770">
        <f>AVERAGEIF(INDEX('Input - companies list'!$A:$BG, 0, MATCH("Clusters 0",'Input - companies list'!$A$1:$BG$1, 0)),'Output - Cluster ranking'!B1770,INDEX('Input - companies list'!$A:$BG, 0, MATCH("Flow",'Input - companies list'!$A$1:$BG$1, 0)))</f>
        <v/>
      </c>
      <c r="G1770">
        <f>AVERAGEIF(INDEX('Input - companies list'!$A:$BG, 0, MATCH("Clusters 0",'Input - companies list'!$A$1:$BG$1, 0)),'Output - Cluster ranking'!B1770,INDEX('Input - companies list'!$A:$BG, 0, MATCH("Inter-Cluster Connectivity",'Input - companies list'!$A$1:$BG$1, 0)))</f>
        <v/>
      </c>
      <c r="H1770">
        <f>IFERROR(PERCENTRANK(C:C,C1770),0)</f>
        <v/>
      </c>
      <c r="I1770">
        <f>IFERROR(1 - PERCENTRANK(D:D,D1770),0)</f>
        <v/>
      </c>
      <c r="J1770">
        <f>IFERROR(PERCENTRANK(E:E,E1770),0)</f>
        <v/>
      </c>
      <c r="K1770">
        <f>IFERROR(1 - PERCENTRANK(F:F,F1770),0)</f>
        <v/>
      </c>
      <c r="L1770">
        <f>IFERROR(PERCENTRANK(G:G,G1770),0)</f>
        <v/>
      </c>
      <c r="M1770">
        <f>H1770*weightA+I1770*weightB+J1770*weightC+K1770*weightD+L1770*weightE</f>
        <v/>
      </c>
    </row>
    <row r="1771" spans="1:13">
      <c r="A1771">
        <f>RANK(M1771,M:M)</f>
        <v/>
      </c>
      <c r="C1771">
        <f>SUMIFS('Input - target event report'!H:H,'Input - target event report'!L:L,B1771,'Input - target event report'!D:D, "Private Investment")</f>
        <v/>
      </c>
      <c r="D1771">
        <f>IF(E1771&lt;2, "N/A", (MAXIFS('Input - target event report'!E:E,'Input - target event report'!L:L,B:B,'Input - target event report'!D:D,"Private Investment")-MINIFS('Input - target event report'!E:E,'Input - target event report'!L:L,B:B,'Input - target event report'!D:D,"Private Investment"))/(E1771-1))</f>
        <v/>
      </c>
      <c r="E1771">
        <f>COUNTIFS('Input - target event report'!L:L,B1771,'Input - target event report'!D:D, "Private Investment")</f>
        <v/>
      </c>
      <c r="F1771">
        <f>AVERAGEIF(INDEX('Input - companies list'!$A:$BG, 0, MATCH("Clusters 0",'Input - companies list'!$A$1:$BG$1, 0)),'Output - Cluster ranking'!B1771,INDEX('Input - companies list'!$A:$BG, 0, MATCH("Flow",'Input - companies list'!$A$1:$BG$1, 0)))</f>
        <v/>
      </c>
      <c r="G1771">
        <f>AVERAGEIF(INDEX('Input - companies list'!$A:$BG, 0, MATCH("Clusters 0",'Input - companies list'!$A$1:$BG$1, 0)),'Output - Cluster ranking'!B1771,INDEX('Input - companies list'!$A:$BG, 0, MATCH("Inter-Cluster Connectivity",'Input - companies list'!$A$1:$BG$1, 0)))</f>
        <v/>
      </c>
      <c r="H1771">
        <f>IFERROR(PERCENTRANK(C:C,C1771),0)</f>
        <v/>
      </c>
      <c r="I1771">
        <f>IFERROR(1 - PERCENTRANK(D:D,D1771),0)</f>
        <v/>
      </c>
      <c r="J1771">
        <f>IFERROR(PERCENTRANK(E:E,E1771),0)</f>
        <v/>
      </c>
      <c r="K1771">
        <f>IFERROR(1 - PERCENTRANK(F:F,F1771),0)</f>
        <v/>
      </c>
      <c r="L1771">
        <f>IFERROR(PERCENTRANK(G:G,G1771),0)</f>
        <v/>
      </c>
      <c r="M1771">
        <f>H1771*weightA+I1771*weightB+J1771*weightC+K1771*weightD+L1771*weightE</f>
        <v/>
      </c>
    </row>
    <row r="1772" spans="1:13">
      <c r="A1772">
        <f>RANK(M1772,M:M)</f>
        <v/>
      </c>
      <c r="C1772">
        <f>SUMIFS('Input - target event report'!H:H,'Input - target event report'!L:L,B1772,'Input - target event report'!D:D, "Private Investment")</f>
        <v/>
      </c>
      <c r="D1772">
        <f>IF(E1772&lt;2, "N/A", (MAXIFS('Input - target event report'!E:E,'Input - target event report'!L:L,B:B,'Input - target event report'!D:D,"Private Investment")-MINIFS('Input - target event report'!E:E,'Input - target event report'!L:L,B:B,'Input - target event report'!D:D,"Private Investment"))/(E1772-1))</f>
        <v/>
      </c>
      <c r="E1772">
        <f>COUNTIFS('Input - target event report'!L:L,B1772,'Input - target event report'!D:D, "Private Investment")</f>
        <v/>
      </c>
      <c r="F1772">
        <f>AVERAGEIF(INDEX('Input - companies list'!$A:$BG, 0, MATCH("Clusters 0",'Input - companies list'!$A$1:$BG$1, 0)),'Output - Cluster ranking'!B1772,INDEX('Input - companies list'!$A:$BG, 0, MATCH("Flow",'Input - companies list'!$A$1:$BG$1, 0)))</f>
        <v/>
      </c>
      <c r="G1772">
        <f>AVERAGEIF(INDEX('Input - companies list'!$A:$BG, 0, MATCH("Clusters 0",'Input - companies list'!$A$1:$BG$1, 0)),'Output - Cluster ranking'!B1772,INDEX('Input - companies list'!$A:$BG, 0, MATCH("Inter-Cluster Connectivity",'Input - companies list'!$A$1:$BG$1, 0)))</f>
        <v/>
      </c>
      <c r="H1772">
        <f>IFERROR(PERCENTRANK(C:C,C1772),0)</f>
        <v/>
      </c>
      <c r="I1772">
        <f>IFERROR(1 - PERCENTRANK(D:D,D1772),0)</f>
        <v/>
      </c>
      <c r="J1772">
        <f>IFERROR(PERCENTRANK(E:E,E1772),0)</f>
        <v/>
      </c>
      <c r="K1772">
        <f>IFERROR(1 - PERCENTRANK(F:F,F1772),0)</f>
        <v/>
      </c>
      <c r="L1772">
        <f>IFERROR(PERCENTRANK(G:G,G1772),0)</f>
        <v/>
      </c>
      <c r="M1772">
        <f>H1772*weightA+I1772*weightB+J1772*weightC+K1772*weightD+L1772*weightE</f>
        <v/>
      </c>
    </row>
    <row r="1773" spans="1:13">
      <c r="A1773">
        <f>RANK(M1773,M:M)</f>
        <v/>
      </c>
      <c r="C1773">
        <f>SUMIFS('Input - target event report'!H:H,'Input - target event report'!L:L,B1773,'Input - target event report'!D:D, "Private Investment")</f>
        <v/>
      </c>
      <c r="D1773">
        <f>IF(E1773&lt;2, "N/A", (MAXIFS('Input - target event report'!E:E,'Input - target event report'!L:L,B:B,'Input - target event report'!D:D,"Private Investment")-MINIFS('Input - target event report'!E:E,'Input - target event report'!L:L,B:B,'Input - target event report'!D:D,"Private Investment"))/(E1773-1))</f>
        <v/>
      </c>
      <c r="E1773">
        <f>COUNTIFS('Input - target event report'!L:L,B1773,'Input - target event report'!D:D, "Private Investment")</f>
        <v/>
      </c>
      <c r="F1773">
        <f>AVERAGEIF(INDEX('Input - companies list'!$A:$BG, 0, MATCH("Clusters 0",'Input - companies list'!$A$1:$BG$1, 0)),'Output - Cluster ranking'!B1773,INDEX('Input - companies list'!$A:$BG, 0, MATCH("Flow",'Input - companies list'!$A$1:$BG$1, 0)))</f>
        <v/>
      </c>
      <c r="G1773">
        <f>AVERAGEIF(INDEX('Input - companies list'!$A:$BG, 0, MATCH("Clusters 0",'Input - companies list'!$A$1:$BG$1, 0)),'Output - Cluster ranking'!B1773,INDEX('Input - companies list'!$A:$BG, 0, MATCH("Inter-Cluster Connectivity",'Input - companies list'!$A$1:$BG$1, 0)))</f>
        <v/>
      </c>
      <c r="H1773">
        <f>IFERROR(PERCENTRANK(C:C,C1773),0)</f>
        <v/>
      </c>
      <c r="I1773">
        <f>IFERROR(1 - PERCENTRANK(D:D,D1773),0)</f>
        <v/>
      </c>
      <c r="J1773">
        <f>IFERROR(PERCENTRANK(E:E,E1773),0)</f>
        <v/>
      </c>
      <c r="K1773">
        <f>IFERROR(1 - PERCENTRANK(F:F,F1773),0)</f>
        <v/>
      </c>
      <c r="L1773">
        <f>IFERROR(PERCENTRANK(G:G,G1773),0)</f>
        <v/>
      </c>
      <c r="M1773">
        <f>H1773*weightA+I1773*weightB+J1773*weightC+K1773*weightD+L1773*weightE</f>
        <v/>
      </c>
    </row>
    <row r="1774" spans="1:13">
      <c r="A1774">
        <f>RANK(M1774,M:M)</f>
        <v/>
      </c>
      <c r="C1774">
        <f>SUMIFS('Input - target event report'!H:H,'Input - target event report'!L:L,B1774,'Input - target event report'!D:D, "Private Investment")</f>
        <v/>
      </c>
      <c r="D1774">
        <f>IF(E1774&lt;2, "N/A", (MAXIFS('Input - target event report'!E:E,'Input - target event report'!L:L,B:B,'Input - target event report'!D:D,"Private Investment")-MINIFS('Input - target event report'!E:E,'Input - target event report'!L:L,B:B,'Input - target event report'!D:D,"Private Investment"))/(E1774-1))</f>
        <v/>
      </c>
      <c r="E1774">
        <f>COUNTIFS('Input - target event report'!L:L,B1774,'Input - target event report'!D:D, "Private Investment")</f>
        <v/>
      </c>
      <c r="F1774">
        <f>AVERAGEIF(INDEX('Input - companies list'!$A:$BG, 0, MATCH("Clusters 0",'Input - companies list'!$A$1:$BG$1, 0)),'Output - Cluster ranking'!B1774,INDEX('Input - companies list'!$A:$BG, 0, MATCH("Flow",'Input - companies list'!$A$1:$BG$1, 0)))</f>
        <v/>
      </c>
      <c r="G1774">
        <f>AVERAGEIF(INDEX('Input - companies list'!$A:$BG, 0, MATCH("Clusters 0",'Input - companies list'!$A$1:$BG$1, 0)),'Output - Cluster ranking'!B1774,INDEX('Input - companies list'!$A:$BG, 0, MATCH("Inter-Cluster Connectivity",'Input - companies list'!$A$1:$BG$1, 0)))</f>
        <v/>
      </c>
      <c r="H1774">
        <f>IFERROR(PERCENTRANK(C:C,C1774),0)</f>
        <v/>
      </c>
      <c r="I1774">
        <f>IFERROR(1 - PERCENTRANK(D:D,D1774),0)</f>
        <v/>
      </c>
      <c r="J1774">
        <f>IFERROR(PERCENTRANK(E:E,E1774),0)</f>
        <v/>
      </c>
      <c r="K1774">
        <f>IFERROR(1 - PERCENTRANK(F:F,F1774),0)</f>
        <v/>
      </c>
      <c r="L1774">
        <f>IFERROR(PERCENTRANK(G:G,G1774),0)</f>
        <v/>
      </c>
      <c r="M1774">
        <f>H1774*weightA+I1774*weightB+J1774*weightC+K1774*weightD+L1774*weightE</f>
        <v/>
      </c>
    </row>
    <row r="1775" spans="1:13">
      <c r="A1775">
        <f>RANK(M1775,M:M)</f>
        <v/>
      </c>
      <c r="C1775">
        <f>SUMIFS('Input - target event report'!H:H,'Input - target event report'!L:L,B1775,'Input - target event report'!D:D, "Private Investment")</f>
        <v/>
      </c>
      <c r="D1775">
        <f>IF(E1775&lt;2, "N/A", (MAXIFS('Input - target event report'!E:E,'Input - target event report'!L:L,B:B,'Input - target event report'!D:D,"Private Investment")-MINIFS('Input - target event report'!E:E,'Input - target event report'!L:L,B:B,'Input - target event report'!D:D,"Private Investment"))/(E1775-1))</f>
        <v/>
      </c>
      <c r="E1775">
        <f>COUNTIFS('Input - target event report'!L:L,B1775,'Input - target event report'!D:D, "Private Investment")</f>
        <v/>
      </c>
      <c r="F1775">
        <f>AVERAGEIF(INDEX('Input - companies list'!$A:$BG, 0, MATCH("Clusters 0",'Input - companies list'!$A$1:$BG$1, 0)),'Output - Cluster ranking'!B1775,INDEX('Input - companies list'!$A:$BG, 0, MATCH("Flow",'Input - companies list'!$A$1:$BG$1, 0)))</f>
        <v/>
      </c>
      <c r="G1775">
        <f>AVERAGEIF(INDEX('Input - companies list'!$A:$BG, 0, MATCH("Clusters 0",'Input - companies list'!$A$1:$BG$1, 0)),'Output - Cluster ranking'!B1775,INDEX('Input - companies list'!$A:$BG, 0, MATCH("Inter-Cluster Connectivity",'Input - companies list'!$A$1:$BG$1, 0)))</f>
        <v/>
      </c>
      <c r="H1775">
        <f>IFERROR(PERCENTRANK(C:C,C1775),0)</f>
        <v/>
      </c>
      <c r="I1775">
        <f>IFERROR(1 - PERCENTRANK(D:D,D1775),0)</f>
        <v/>
      </c>
      <c r="J1775">
        <f>IFERROR(PERCENTRANK(E:E,E1775),0)</f>
        <v/>
      </c>
      <c r="K1775">
        <f>IFERROR(1 - PERCENTRANK(F:F,F1775),0)</f>
        <v/>
      </c>
      <c r="L1775">
        <f>IFERROR(PERCENTRANK(G:G,G1775),0)</f>
        <v/>
      </c>
      <c r="M1775">
        <f>H1775*weightA+I1775*weightB+J1775*weightC+K1775*weightD+L1775*weightE</f>
        <v/>
      </c>
    </row>
    <row r="1776" spans="1:13">
      <c r="A1776">
        <f>RANK(M1776,M:M)</f>
        <v/>
      </c>
      <c r="C1776">
        <f>SUMIFS('Input - target event report'!H:H,'Input - target event report'!L:L,B1776,'Input - target event report'!D:D, "Private Investment")</f>
        <v/>
      </c>
      <c r="D1776">
        <f>IF(E1776&lt;2, "N/A", (MAXIFS('Input - target event report'!E:E,'Input - target event report'!L:L,B:B,'Input - target event report'!D:D,"Private Investment")-MINIFS('Input - target event report'!E:E,'Input - target event report'!L:L,B:B,'Input - target event report'!D:D,"Private Investment"))/(E1776-1))</f>
        <v/>
      </c>
      <c r="E1776">
        <f>COUNTIFS('Input - target event report'!L:L,B1776,'Input - target event report'!D:D, "Private Investment")</f>
        <v/>
      </c>
      <c r="F1776">
        <f>AVERAGEIF(INDEX('Input - companies list'!$A:$BG, 0, MATCH("Clusters 0",'Input - companies list'!$A$1:$BG$1, 0)),'Output - Cluster ranking'!B1776,INDEX('Input - companies list'!$A:$BG, 0, MATCH("Flow",'Input - companies list'!$A$1:$BG$1, 0)))</f>
        <v/>
      </c>
      <c r="G1776">
        <f>AVERAGEIF(INDEX('Input - companies list'!$A:$BG, 0, MATCH("Clusters 0",'Input - companies list'!$A$1:$BG$1, 0)),'Output - Cluster ranking'!B1776,INDEX('Input - companies list'!$A:$BG, 0, MATCH("Inter-Cluster Connectivity",'Input - companies list'!$A$1:$BG$1, 0)))</f>
        <v/>
      </c>
      <c r="H1776">
        <f>IFERROR(PERCENTRANK(C:C,C1776),0)</f>
        <v/>
      </c>
      <c r="I1776">
        <f>IFERROR(1 - PERCENTRANK(D:D,D1776),0)</f>
        <v/>
      </c>
      <c r="J1776">
        <f>IFERROR(PERCENTRANK(E:E,E1776),0)</f>
        <v/>
      </c>
      <c r="K1776">
        <f>IFERROR(1 - PERCENTRANK(F:F,F1776),0)</f>
        <v/>
      </c>
      <c r="L1776">
        <f>IFERROR(PERCENTRANK(G:G,G1776),0)</f>
        <v/>
      </c>
      <c r="M1776">
        <f>H1776*weightA+I1776*weightB+J1776*weightC+K1776*weightD+L1776*weightE</f>
        <v/>
      </c>
    </row>
    <row r="1777" spans="1:13">
      <c r="A1777">
        <f>RANK(M1777,M:M)</f>
        <v/>
      </c>
      <c r="C1777">
        <f>SUMIFS('Input - target event report'!H:H,'Input - target event report'!L:L,B1777,'Input - target event report'!D:D, "Private Investment")</f>
        <v/>
      </c>
      <c r="D1777">
        <f>IF(E1777&lt;2, "N/A", (MAXIFS('Input - target event report'!E:E,'Input - target event report'!L:L,B:B,'Input - target event report'!D:D,"Private Investment")-MINIFS('Input - target event report'!E:E,'Input - target event report'!L:L,B:B,'Input - target event report'!D:D,"Private Investment"))/(E1777-1))</f>
        <v/>
      </c>
      <c r="E1777">
        <f>COUNTIFS('Input - target event report'!L:L,B1777,'Input - target event report'!D:D, "Private Investment")</f>
        <v/>
      </c>
      <c r="F1777">
        <f>AVERAGEIF(INDEX('Input - companies list'!$A:$BG, 0, MATCH("Clusters 0",'Input - companies list'!$A$1:$BG$1, 0)),'Output - Cluster ranking'!B1777,INDEX('Input - companies list'!$A:$BG, 0, MATCH("Flow",'Input - companies list'!$A$1:$BG$1, 0)))</f>
        <v/>
      </c>
      <c r="G1777">
        <f>AVERAGEIF(INDEX('Input - companies list'!$A:$BG, 0, MATCH("Clusters 0",'Input - companies list'!$A$1:$BG$1, 0)),'Output - Cluster ranking'!B1777,INDEX('Input - companies list'!$A:$BG, 0, MATCH("Inter-Cluster Connectivity",'Input - companies list'!$A$1:$BG$1, 0)))</f>
        <v/>
      </c>
      <c r="H1777">
        <f>IFERROR(PERCENTRANK(C:C,C1777),0)</f>
        <v/>
      </c>
      <c r="I1777">
        <f>IFERROR(1 - PERCENTRANK(D:D,D1777),0)</f>
        <v/>
      </c>
      <c r="J1777">
        <f>IFERROR(PERCENTRANK(E:E,E1777),0)</f>
        <v/>
      </c>
      <c r="K1777">
        <f>IFERROR(1 - PERCENTRANK(F:F,F1777),0)</f>
        <v/>
      </c>
      <c r="L1777">
        <f>IFERROR(PERCENTRANK(G:G,G1777),0)</f>
        <v/>
      </c>
      <c r="M1777">
        <f>H1777*weightA+I1777*weightB+J1777*weightC+K1777*weightD+L1777*weightE</f>
        <v/>
      </c>
    </row>
    <row r="1778" spans="1:13">
      <c r="A1778">
        <f>RANK(M1778,M:M)</f>
        <v/>
      </c>
      <c r="C1778">
        <f>SUMIFS('Input - target event report'!H:H,'Input - target event report'!L:L,B1778,'Input - target event report'!D:D, "Private Investment")</f>
        <v/>
      </c>
      <c r="D1778">
        <f>IF(E1778&lt;2, "N/A", (MAXIFS('Input - target event report'!E:E,'Input - target event report'!L:L,B:B,'Input - target event report'!D:D,"Private Investment")-MINIFS('Input - target event report'!E:E,'Input - target event report'!L:L,B:B,'Input - target event report'!D:D,"Private Investment"))/(E1778-1))</f>
        <v/>
      </c>
      <c r="E1778">
        <f>COUNTIFS('Input - target event report'!L:L,B1778,'Input - target event report'!D:D, "Private Investment")</f>
        <v/>
      </c>
      <c r="F1778">
        <f>AVERAGEIF(INDEX('Input - companies list'!$A:$BG, 0, MATCH("Clusters 0",'Input - companies list'!$A$1:$BG$1, 0)),'Output - Cluster ranking'!B1778,INDEX('Input - companies list'!$A:$BG, 0, MATCH("Flow",'Input - companies list'!$A$1:$BG$1, 0)))</f>
        <v/>
      </c>
      <c r="G1778">
        <f>AVERAGEIF(INDEX('Input - companies list'!$A:$BG, 0, MATCH("Clusters 0",'Input - companies list'!$A$1:$BG$1, 0)),'Output - Cluster ranking'!B1778,INDEX('Input - companies list'!$A:$BG, 0, MATCH("Inter-Cluster Connectivity",'Input - companies list'!$A$1:$BG$1, 0)))</f>
        <v/>
      </c>
      <c r="H1778">
        <f>IFERROR(PERCENTRANK(C:C,C1778),0)</f>
        <v/>
      </c>
      <c r="I1778">
        <f>IFERROR(1 - PERCENTRANK(D:D,D1778),0)</f>
        <v/>
      </c>
      <c r="J1778">
        <f>IFERROR(PERCENTRANK(E:E,E1778),0)</f>
        <v/>
      </c>
      <c r="K1778">
        <f>IFERROR(1 - PERCENTRANK(F:F,F1778),0)</f>
        <v/>
      </c>
      <c r="L1778">
        <f>IFERROR(PERCENTRANK(G:G,G1778),0)</f>
        <v/>
      </c>
      <c r="M1778">
        <f>H1778*weightA+I1778*weightB+J1778*weightC+K1778*weightD+L1778*weightE</f>
        <v/>
      </c>
    </row>
    <row r="1779" spans="1:13">
      <c r="A1779">
        <f>RANK(M1779,M:M)</f>
        <v/>
      </c>
      <c r="C1779">
        <f>SUMIFS('Input - target event report'!H:H,'Input - target event report'!L:L,B1779,'Input - target event report'!D:D, "Private Investment")</f>
        <v/>
      </c>
      <c r="D1779">
        <f>IF(E1779&lt;2, "N/A", (MAXIFS('Input - target event report'!E:E,'Input - target event report'!L:L,B:B,'Input - target event report'!D:D,"Private Investment")-MINIFS('Input - target event report'!E:E,'Input - target event report'!L:L,B:B,'Input - target event report'!D:D,"Private Investment"))/(E1779-1))</f>
        <v/>
      </c>
      <c r="E1779">
        <f>COUNTIFS('Input - target event report'!L:L,B1779,'Input - target event report'!D:D, "Private Investment")</f>
        <v/>
      </c>
      <c r="F1779">
        <f>AVERAGEIF(INDEX('Input - companies list'!$A:$BG, 0, MATCH("Clusters 0",'Input - companies list'!$A$1:$BG$1, 0)),'Output - Cluster ranking'!B1779,INDEX('Input - companies list'!$A:$BG, 0, MATCH("Flow",'Input - companies list'!$A$1:$BG$1, 0)))</f>
        <v/>
      </c>
      <c r="G1779">
        <f>AVERAGEIF(INDEX('Input - companies list'!$A:$BG, 0, MATCH("Clusters 0",'Input - companies list'!$A$1:$BG$1, 0)),'Output - Cluster ranking'!B1779,INDEX('Input - companies list'!$A:$BG, 0, MATCH("Inter-Cluster Connectivity",'Input - companies list'!$A$1:$BG$1, 0)))</f>
        <v/>
      </c>
      <c r="H1779">
        <f>IFERROR(PERCENTRANK(C:C,C1779),0)</f>
        <v/>
      </c>
      <c r="I1779">
        <f>IFERROR(1 - PERCENTRANK(D:D,D1779),0)</f>
        <v/>
      </c>
      <c r="J1779">
        <f>IFERROR(PERCENTRANK(E:E,E1779),0)</f>
        <v/>
      </c>
      <c r="K1779">
        <f>IFERROR(1 - PERCENTRANK(F:F,F1779),0)</f>
        <v/>
      </c>
      <c r="L1779">
        <f>IFERROR(PERCENTRANK(G:G,G1779),0)</f>
        <v/>
      </c>
      <c r="M1779">
        <f>H1779*weightA+I1779*weightB+J1779*weightC+K1779*weightD+L1779*weightE</f>
        <v/>
      </c>
    </row>
    <row r="1780" spans="1:13">
      <c r="A1780">
        <f>RANK(M1780,M:M)</f>
        <v/>
      </c>
      <c r="C1780">
        <f>SUMIFS('Input - target event report'!H:H,'Input - target event report'!L:L,B1780,'Input - target event report'!D:D, "Private Investment")</f>
        <v/>
      </c>
      <c r="D1780">
        <f>IF(E1780&lt;2, "N/A", (MAXIFS('Input - target event report'!E:E,'Input - target event report'!L:L,B:B,'Input - target event report'!D:D,"Private Investment")-MINIFS('Input - target event report'!E:E,'Input - target event report'!L:L,B:B,'Input - target event report'!D:D,"Private Investment"))/(E1780-1))</f>
        <v/>
      </c>
      <c r="E1780">
        <f>COUNTIFS('Input - target event report'!L:L,B1780,'Input - target event report'!D:D, "Private Investment")</f>
        <v/>
      </c>
      <c r="F1780">
        <f>AVERAGEIF(INDEX('Input - companies list'!$A:$BG, 0, MATCH("Clusters 0",'Input - companies list'!$A$1:$BG$1, 0)),'Output - Cluster ranking'!B1780,INDEX('Input - companies list'!$A:$BG, 0, MATCH("Flow",'Input - companies list'!$A$1:$BG$1, 0)))</f>
        <v/>
      </c>
      <c r="G1780">
        <f>AVERAGEIF(INDEX('Input - companies list'!$A:$BG, 0, MATCH("Clusters 0",'Input - companies list'!$A$1:$BG$1, 0)),'Output - Cluster ranking'!B1780,INDEX('Input - companies list'!$A:$BG, 0, MATCH("Inter-Cluster Connectivity",'Input - companies list'!$A$1:$BG$1, 0)))</f>
        <v/>
      </c>
      <c r="H1780">
        <f>IFERROR(PERCENTRANK(C:C,C1780),0)</f>
        <v/>
      </c>
      <c r="I1780">
        <f>IFERROR(1 - PERCENTRANK(D:D,D1780),0)</f>
        <v/>
      </c>
      <c r="J1780">
        <f>IFERROR(PERCENTRANK(E:E,E1780),0)</f>
        <v/>
      </c>
      <c r="K1780">
        <f>IFERROR(1 - PERCENTRANK(F:F,F1780),0)</f>
        <v/>
      </c>
      <c r="L1780">
        <f>IFERROR(PERCENTRANK(G:G,G1780),0)</f>
        <v/>
      </c>
      <c r="M1780">
        <f>H1780*weightA+I1780*weightB+J1780*weightC+K1780*weightD+L1780*weightE</f>
        <v/>
      </c>
    </row>
    <row r="1781" spans="1:13">
      <c r="A1781">
        <f>RANK(M1781,M:M)</f>
        <v/>
      </c>
      <c r="C1781">
        <f>SUMIFS('Input - target event report'!H:H,'Input - target event report'!L:L,B1781,'Input - target event report'!D:D, "Private Investment")</f>
        <v/>
      </c>
      <c r="D1781">
        <f>IF(E1781&lt;2, "N/A", (MAXIFS('Input - target event report'!E:E,'Input - target event report'!L:L,B:B,'Input - target event report'!D:D,"Private Investment")-MINIFS('Input - target event report'!E:E,'Input - target event report'!L:L,B:B,'Input - target event report'!D:D,"Private Investment"))/(E1781-1))</f>
        <v/>
      </c>
      <c r="E1781">
        <f>COUNTIFS('Input - target event report'!L:L,B1781,'Input - target event report'!D:D, "Private Investment")</f>
        <v/>
      </c>
      <c r="F1781">
        <f>AVERAGEIF(INDEX('Input - companies list'!$A:$BG, 0, MATCH("Clusters 0",'Input - companies list'!$A$1:$BG$1, 0)),'Output - Cluster ranking'!B1781,INDEX('Input - companies list'!$A:$BG, 0, MATCH("Flow",'Input - companies list'!$A$1:$BG$1, 0)))</f>
        <v/>
      </c>
      <c r="G1781">
        <f>AVERAGEIF(INDEX('Input - companies list'!$A:$BG, 0, MATCH("Clusters 0",'Input - companies list'!$A$1:$BG$1, 0)),'Output - Cluster ranking'!B1781,INDEX('Input - companies list'!$A:$BG, 0, MATCH("Inter-Cluster Connectivity",'Input - companies list'!$A$1:$BG$1, 0)))</f>
        <v/>
      </c>
      <c r="H1781">
        <f>IFERROR(PERCENTRANK(C:C,C1781),0)</f>
        <v/>
      </c>
      <c r="I1781">
        <f>IFERROR(1 - PERCENTRANK(D:D,D1781),0)</f>
        <v/>
      </c>
      <c r="J1781">
        <f>IFERROR(PERCENTRANK(E:E,E1781),0)</f>
        <v/>
      </c>
      <c r="K1781">
        <f>IFERROR(1 - PERCENTRANK(F:F,F1781),0)</f>
        <v/>
      </c>
      <c r="L1781">
        <f>IFERROR(PERCENTRANK(G:G,G1781),0)</f>
        <v/>
      </c>
      <c r="M1781">
        <f>H1781*weightA+I1781*weightB+J1781*weightC+K1781*weightD+L1781*weightE</f>
        <v/>
      </c>
    </row>
    <row r="1782" spans="1:13">
      <c r="A1782">
        <f>RANK(M1782,M:M)</f>
        <v/>
      </c>
      <c r="C1782">
        <f>SUMIFS('Input - target event report'!H:H,'Input - target event report'!L:L,B1782,'Input - target event report'!D:D, "Private Investment")</f>
        <v/>
      </c>
      <c r="D1782">
        <f>IF(E1782&lt;2, "N/A", (MAXIFS('Input - target event report'!E:E,'Input - target event report'!L:L,B:B,'Input - target event report'!D:D,"Private Investment")-MINIFS('Input - target event report'!E:E,'Input - target event report'!L:L,B:B,'Input - target event report'!D:D,"Private Investment"))/(E1782-1))</f>
        <v/>
      </c>
      <c r="E1782">
        <f>COUNTIFS('Input - target event report'!L:L,B1782,'Input - target event report'!D:D, "Private Investment")</f>
        <v/>
      </c>
      <c r="F1782">
        <f>AVERAGEIF(INDEX('Input - companies list'!$A:$BG, 0, MATCH("Clusters 0",'Input - companies list'!$A$1:$BG$1, 0)),'Output - Cluster ranking'!B1782,INDEX('Input - companies list'!$A:$BG, 0, MATCH("Flow",'Input - companies list'!$A$1:$BG$1, 0)))</f>
        <v/>
      </c>
      <c r="G1782">
        <f>AVERAGEIF(INDEX('Input - companies list'!$A:$BG, 0, MATCH("Clusters 0",'Input - companies list'!$A$1:$BG$1, 0)),'Output - Cluster ranking'!B1782,INDEX('Input - companies list'!$A:$BG, 0, MATCH("Inter-Cluster Connectivity",'Input - companies list'!$A$1:$BG$1, 0)))</f>
        <v/>
      </c>
      <c r="H1782">
        <f>IFERROR(PERCENTRANK(C:C,C1782),0)</f>
        <v/>
      </c>
      <c r="I1782">
        <f>IFERROR(1 - PERCENTRANK(D:D,D1782),0)</f>
        <v/>
      </c>
      <c r="J1782">
        <f>IFERROR(PERCENTRANK(E:E,E1782),0)</f>
        <v/>
      </c>
      <c r="K1782">
        <f>IFERROR(1 - PERCENTRANK(F:F,F1782),0)</f>
        <v/>
      </c>
      <c r="L1782">
        <f>IFERROR(PERCENTRANK(G:G,G1782),0)</f>
        <v/>
      </c>
      <c r="M1782">
        <f>H1782*weightA+I1782*weightB+J1782*weightC+K1782*weightD+L1782*weightE</f>
        <v/>
      </c>
    </row>
    <row r="1783" spans="1:13">
      <c r="A1783">
        <f>RANK(M1783,M:M)</f>
        <v/>
      </c>
      <c r="C1783">
        <f>SUMIFS('Input - target event report'!H:H,'Input - target event report'!L:L,B1783,'Input - target event report'!D:D, "Private Investment")</f>
        <v/>
      </c>
      <c r="D1783">
        <f>IF(E1783&lt;2, "N/A", (MAXIFS('Input - target event report'!E:E,'Input - target event report'!L:L,B:B,'Input - target event report'!D:D,"Private Investment")-MINIFS('Input - target event report'!E:E,'Input - target event report'!L:L,B:B,'Input - target event report'!D:D,"Private Investment"))/(E1783-1))</f>
        <v/>
      </c>
      <c r="E1783">
        <f>COUNTIFS('Input - target event report'!L:L,B1783,'Input - target event report'!D:D, "Private Investment")</f>
        <v/>
      </c>
      <c r="F1783">
        <f>AVERAGEIF(INDEX('Input - companies list'!$A:$BG, 0, MATCH("Clusters 0",'Input - companies list'!$A$1:$BG$1, 0)),'Output - Cluster ranking'!B1783,INDEX('Input - companies list'!$A:$BG, 0, MATCH("Flow",'Input - companies list'!$A$1:$BG$1, 0)))</f>
        <v/>
      </c>
      <c r="G1783">
        <f>AVERAGEIF(INDEX('Input - companies list'!$A:$BG, 0, MATCH("Clusters 0",'Input - companies list'!$A$1:$BG$1, 0)),'Output - Cluster ranking'!B1783,INDEX('Input - companies list'!$A:$BG, 0, MATCH("Inter-Cluster Connectivity",'Input - companies list'!$A$1:$BG$1, 0)))</f>
        <v/>
      </c>
      <c r="H1783">
        <f>IFERROR(PERCENTRANK(C:C,C1783),0)</f>
        <v/>
      </c>
      <c r="I1783">
        <f>IFERROR(1 - PERCENTRANK(D:D,D1783),0)</f>
        <v/>
      </c>
      <c r="J1783">
        <f>IFERROR(PERCENTRANK(E:E,E1783),0)</f>
        <v/>
      </c>
      <c r="K1783">
        <f>IFERROR(1 - PERCENTRANK(F:F,F1783),0)</f>
        <v/>
      </c>
      <c r="L1783">
        <f>IFERROR(PERCENTRANK(G:G,G1783),0)</f>
        <v/>
      </c>
      <c r="M1783">
        <f>H1783*weightA+I1783*weightB+J1783*weightC+K1783*weightD+L1783*weightE</f>
        <v/>
      </c>
    </row>
    <row r="1784" spans="1:13">
      <c r="A1784">
        <f>RANK(M1784,M:M)</f>
        <v/>
      </c>
      <c r="C1784">
        <f>SUMIFS('Input - target event report'!H:H,'Input - target event report'!L:L,B1784,'Input - target event report'!D:D, "Private Investment")</f>
        <v/>
      </c>
      <c r="D1784">
        <f>IF(E1784&lt;2, "N/A", (MAXIFS('Input - target event report'!E:E,'Input - target event report'!L:L,B:B,'Input - target event report'!D:D,"Private Investment")-MINIFS('Input - target event report'!E:E,'Input - target event report'!L:L,B:B,'Input - target event report'!D:D,"Private Investment"))/(E1784-1))</f>
        <v/>
      </c>
      <c r="E1784">
        <f>COUNTIFS('Input - target event report'!L:L,B1784,'Input - target event report'!D:D, "Private Investment")</f>
        <v/>
      </c>
      <c r="F1784">
        <f>AVERAGEIF(INDEX('Input - companies list'!$A:$BG, 0, MATCH("Clusters 0",'Input - companies list'!$A$1:$BG$1, 0)),'Output - Cluster ranking'!B1784,INDEX('Input - companies list'!$A:$BG, 0, MATCH("Flow",'Input - companies list'!$A$1:$BG$1, 0)))</f>
        <v/>
      </c>
      <c r="G1784">
        <f>AVERAGEIF(INDEX('Input - companies list'!$A:$BG, 0, MATCH("Clusters 0",'Input - companies list'!$A$1:$BG$1, 0)),'Output - Cluster ranking'!B1784,INDEX('Input - companies list'!$A:$BG, 0, MATCH("Inter-Cluster Connectivity",'Input - companies list'!$A$1:$BG$1, 0)))</f>
        <v/>
      </c>
      <c r="H1784">
        <f>IFERROR(PERCENTRANK(C:C,C1784),0)</f>
        <v/>
      </c>
      <c r="I1784">
        <f>IFERROR(1 - PERCENTRANK(D:D,D1784),0)</f>
        <v/>
      </c>
      <c r="J1784">
        <f>IFERROR(PERCENTRANK(E:E,E1784),0)</f>
        <v/>
      </c>
      <c r="K1784">
        <f>IFERROR(1 - PERCENTRANK(F:F,F1784),0)</f>
        <v/>
      </c>
      <c r="L1784">
        <f>IFERROR(PERCENTRANK(G:G,G1784),0)</f>
        <v/>
      </c>
      <c r="M1784">
        <f>H1784*weightA+I1784*weightB+J1784*weightC+K1784*weightD+L1784*weightE</f>
        <v/>
      </c>
    </row>
    <row r="1785" spans="1:13">
      <c r="A1785">
        <f>RANK(M1785,M:M)</f>
        <v/>
      </c>
      <c r="C1785">
        <f>SUMIFS('Input - target event report'!H:H,'Input - target event report'!L:L,B1785,'Input - target event report'!D:D, "Private Investment")</f>
        <v/>
      </c>
      <c r="D1785">
        <f>IF(E1785&lt;2, "N/A", (MAXIFS('Input - target event report'!E:E,'Input - target event report'!L:L,B:B,'Input - target event report'!D:D,"Private Investment")-MINIFS('Input - target event report'!E:E,'Input - target event report'!L:L,B:B,'Input - target event report'!D:D,"Private Investment"))/(E1785-1))</f>
        <v/>
      </c>
      <c r="E1785">
        <f>COUNTIFS('Input - target event report'!L:L,B1785,'Input - target event report'!D:D, "Private Investment")</f>
        <v/>
      </c>
      <c r="F1785">
        <f>AVERAGEIF(INDEX('Input - companies list'!$A:$BG, 0, MATCH("Clusters 0",'Input - companies list'!$A$1:$BG$1, 0)),'Output - Cluster ranking'!B1785,INDEX('Input - companies list'!$A:$BG, 0, MATCH("Flow",'Input - companies list'!$A$1:$BG$1, 0)))</f>
        <v/>
      </c>
      <c r="G1785">
        <f>AVERAGEIF(INDEX('Input - companies list'!$A:$BG, 0, MATCH("Clusters 0",'Input - companies list'!$A$1:$BG$1, 0)),'Output - Cluster ranking'!B1785,INDEX('Input - companies list'!$A:$BG, 0, MATCH("Inter-Cluster Connectivity",'Input - companies list'!$A$1:$BG$1, 0)))</f>
        <v/>
      </c>
      <c r="H1785">
        <f>IFERROR(PERCENTRANK(C:C,C1785),0)</f>
        <v/>
      </c>
      <c r="I1785">
        <f>IFERROR(1 - PERCENTRANK(D:D,D1785),0)</f>
        <v/>
      </c>
      <c r="J1785">
        <f>IFERROR(PERCENTRANK(E:E,E1785),0)</f>
        <v/>
      </c>
      <c r="K1785">
        <f>IFERROR(1 - PERCENTRANK(F:F,F1785),0)</f>
        <v/>
      </c>
      <c r="L1785">
        <f>IFERROR(PERCENTRANK(G:G,G1785),0)</f>
        <v/>
      </c>
      <c r="M1785">
        <f>H1785*weightA+I1785*weightB+J1785*weightC+K1785*weightD+L1785*weightE</f>
        <v/>
      </c>
    </row>
    <row r="1786" spans="1:13">
      <c r="A1786">
        <f>RANK(M1786,M:M)</f>
        <v/>
      </c>
      <c r="C1786">
        <f>SUMIFS('Input - target event report'!H:H,'Input - target event report'!L:L,B1786,'Input - target event report'!D:D, "Private Investment")</f>
        <v/>
      </c>
      <c r="D1786">
        <f>IF(E1786&lt;2, "N/A", (MAXIFS('Input - target event report'!E:E,'Input - target event report'!L:L,B:B,'Input - target event report'!D:D,"Private Investment")-MINIFS('Input - target event report'!E:E,'Input - target event report'!L:L,B:B,'Input - target event report'!D:D,"Private Investment"))/(E1786-1))</f>
        <v/>
      </c>
      <c r="E1786">
        <f>COUNTIFS('Input - target event report'!L:L,B1786,'Input - target event report'!D:D, "Private Investment")</f>
        <v/>
      </c>
      <c r="F1786">
        <f>AVERAGEIF(INDEX('Input - companies list'!$A:$BG, 0, MATCH("Clusters 0",'Input - companies list'!$A$1:$BG$1, 0)),'Output - Cluster ranking'!B1786,INDEX('Input - companies list'!$A:$BG, 0, MATCH("Flow",'Input - companies list'!$A$1:$BG$1, 0)))</f>
        <v/>
      </c>
      <c r="G1786">
        <f>AVERAGEIF(INDEX('Input - companies list'!$A:$BG, 0, MATCH("Clusters 0",'Input - companies list'!$A$1:$BG$1, 0)),'Output - Cluster ranking'!B1786,INDEX('Input - companies list'!$A:$BG, 0, MATCH("Inter-Cluster Connectivity",'Input - companies list'!$A$1:$BG$1, 0)))</f>
        <v/>
      </c>
      <c r="H1786">
        <f>IFERROR(PERCENTRANK(C:C,C1786),0)</f>
        <v/>
      </c>
      <c r="I1786">
        <f>IFERROR(1 - PERCENTRANK(D:D,D1786),0)</f>
        <v/>
      </c>
      <c r="J1786">
        <f>IFERROR(PERCENTRANK(E:E,E1786),0)</f>
        <v/>
      </c>
      <c r="K1786">
        <f>IFERROR(1 - PERCENTRANK(F:F,F1786),0)</f>
        <v/>
      </c>
      <c r="L1786">
        <f>IFERROR(PERCENTRANK(G:G,G1786),0)</f>
        <v/>
      </c>
      <c r="M1786">
        <f>H1786*weightA+I1786*weightB+J1786*weightC+K1786*weightD+L1786*weightE</f>
        <v/>
      </c>
    </row>
    <row r="1787" spans="1:13">
      <c r="A1787">
        <f>RANK(M1787,M:M)</f>
        <v/>
      </c>
      <c r="C1787">
        <f>SUMIFS('Input - target event report'!H:H,'Input - target event report'!L:L,B1787,'Input - target event report'!D:D, "Private Investment")</f>
        <v/>
      </c>
      <c r="D1787">
        <f>IF(E1787&lt;2, "N/A", (MAXIFS('Input - target event report'!E:E,'Input - target event report'!L:L,B:B,'Input - target event report'!D:D,"Private Investment")-MINIFS('Input - target event report'!E:E,'Input - target event report'!L:L,B:B,'Input - target event report'!D:D,"Private Investment"))/(E1787-1))</f>
        <v/>
      </c>
      <c r="E1787">
        <f>COUNTIFS('Input - target event report'!L:L,B1787,'Input - target event report'!D:D, "Private Investment")</f>
        <v/>
      </c>
      <c r="F1787">
        <f>AVERAGEIF(INDEX('Input - companies list'!$A:$BG, 0, MATCH("Clusters 0",'Input - companies list'!$A$1:$BG$1, 0)),'Output - Cluster ranking'!B1787,INDEX('Input - companies list'!$A:$BG, 0, MATCH("Flow",'Input - companies list'!$A$1:$BG$1, 0)))</f>
        <v/>
      </c>
      <c r="G1787">
        <f>AVERAGEIF(INDEX('Input - companies list'!$A:$BG, 0, MATCH("Clusters 0",'Input - companies list'!$A$1:$BG$1, 0)),'Output - Cluster ranking'!B1787,INDEX('Input - companies list'!$A:$BG, 0, MATCH("Inter-Cluster Connectivity",'Input - companies list'!$A$1:$BG$1, 0)))</f>
        <v/>
      </c>
      <c r="H1787">
        <f>IFERROR(PERCENTRANK(C:C,C1787),0)</f>
        <v/>
      </c>
      <c r="I1787">
        <f>IFERROR(1 - PERCENTRANK(D:D,D1787),0)</f>
        <v/>
      </c>
      <c r="J1787">
        <f>IFERROR(PERCENTRANK(E:E,E1787),0)</f>
        <v/>
      </c>
      <c r="K1787">
        <f>IFERROR(1 - PERCENTRANK(F:F,F1787),0)</f>
        <v/>
      </c>
      <c r="L1787">
        <f>IFERROR(PERCENTRANK(G:G,G1787),0)</f>
        <v/>
      </c>
      <c r="M1787">
        <f>H1787*weightA+I1787*weightB+J1787*weightC+K1787*weightD+L1787*weightE</f>
        <v/>
      </c>
    </row>
    <row r="1788" spans="1:13">
      <c r="A1788">
        <f>RANK(M1788,M:M)</f>
        <v/>
      </c>
      <c r="C1788">
        <f>SUMIFS('Input - target event report'!H:H,'Input - target event report'!L:L,B1788,'Input - target event report'!D:D, "Private Investment")</f>
        <v/>
      </c>
      <c r="D1788">
        <f>IF(E1788&lt;2, "N/A", (MAXIFS('Input - target event report'!E:E,'Input - target event report'!L:L,B:B,'Input - target event report'!D:D,"Private Investment")-MINIFS('Input - target event report'!E:E,'Input - target event report'!L:L,B:B,'Input - target event report'!D:D,"Private Investment"))/(E1788-1))</f>
        <v/>
      </c>
      <c r="E1788">
        <f>COUNTIFS('Input - target event report'!L:L,B1788,'Input - target event report'!D:D, "Private Investment")</f>
        <v/>
      </c>
      <c r="F1788">
        <f>AVERAGEIF(INDEX('Input - companies list'!$A:$BG, 0, MATCH("Clusters 0",'Input - companies list'!$A$1:$BG$1, 0)),'Output - Cluster ranking'!B1788,INDEX('Input - companies list'!$A:$BG, 0, MATCH("Flow",'Input - companies list'!$A$1:$BG$1, 0)))</f>
        <v/>
      </c>
      <c r="G1788">
        <f>AVERAGEIF(INDEX('Input - companies list'!$A:$BG, 0, MATCH("Clusters 0",'Input - companies list'!$A$1:$BG$1, 0)),'Output - Cluster ranking'!B1788,INDEX('Input - companies list'!$A:$BG, 0, MATCH("Inter-Cluster Connectivity",'Input - companies list'!$A$1:$BG$1, 0)))</f>
        <v/>
      </c>
      <c r="H1788">
        <f>IFERROR(PERCENTRANK(C:C,C1788),0)</f>
        <v/>
      </c>
      <c r="I1788">
        <f>IFERROR(1 - PERCENTRANK(D:D,D1788),0)</f>
        <v/>
      </c>
      <c r="J1788">
        <f>IFERROR(PERCENTRANK(E:E,E1788),0)</f>
        <v/>
      </c>
      <c r="K1788">
        <f>IFERROR(1 - PERCENTRANK(F:F,F1788),0)</f>
        <v/>
      </c>
      <c r="L1788">
        <f>IFERROR(PERCENTRANK(G:G,G1788),0)</f>
        <v/>
      </c>
      <c r="M1788">
        <f>H1788*weightA+I1788*weightB+J1788*weightC+K1788*weightD+L1788*weightE</f>
        <v/>
      </c>
    </row>
    <row r="1789" spans="1:13">
      <c r="A1789">
        <f>RANK(M1789,M:M)</f>
        <v/>
      </c>
      <c r="C1789">
        <f>SUMIFS('Input - target event report'!H:H,'Input - target event report'!L:L,B1789,'Input - target event report'!D:D, "Private Investment")</f>
        <v/>
      </c>
      <c r="D1789">
        <f>IF(E1789&lt;2, "N/A", (MAXIFS('Input - target event report'!E:E,'Input - target event report'!L:L,B:B,'Input - target event report'!D:D,"Private Investment")-MINIFS('Input - target event report'!E:E,'Input - target event report'!L:L,B:B,'Input - target event report'!D:D,"Private Investment"))/(E1789-1))</f>
        <v/>
      </c>
      <c r="E1789">
        <f>COUNTIFS('Input - target event report'!L:L,B1789,'Input - target event report'!D:D, "Private Investment")</f>
        <v/>
      </c>
      <c r="F1789">
        <f>AVERAGEIF(INDEX('Input - companies list'!$A:$BG, 0, MATCH("Clusters 0",'Input - companies list'!$A$1:$BG$1, 0)),'Output - Cluster ranking'!B1789,INDEX('Input - companies list'!$A:$BG, 0, MATCH("Flow",'Input - companies list'!$A$1:$BG$1, 0)))</f>
        <v/>
      </c>
      <c r="G1789">
        <f>AVERAGEIF(INDEX('Input - companies list'!$A:$BG, 0, MATCH("Clusters 0",'Input - companies list'!$A$1:$BG$1, 0)),'Output - Cluster ranking'!B1789,INDEX('Input - companies list'!$A:$BG, 0, MATCH("Inter-Cluster Connectivity",'Input - companies list'!$A$1:$BG$1, 0)))</f>
        <v/>
      </c>
      <c r="H1789">
        <f>IFERROR(PERCENTRANK(C:C,C1789),0)</f>
        <v/>
      </c>
      <c r="I1789">
        <f>IFERROR(1 - PERCENTRANK(D:D,D1789),0)</f>
        <v/>
      </c>
      <c r="J1789">
        <f>IFERROR(PERCENTRANK(E:E,E1789),0)</f>
        <v/>
      </c>
      <c r="K1789">
        <f>IFERROR(1 - PERCENTRANK(F:F,F1789),0)</f>
        <v/>
      </c>
      <c r="L1789">
        <f>IFERROR(PERCENTRANK(G:G,G1789),0)</f>
        <v/>
      </c>
      <c r="M1789">
        <f>H1789*weightA+I1789*weightB+J1789*weightC+K1789*weightD+L1789*weightE</f>
        <v/>
      </c>
    </row>
    <row r="1790" spans="1:13">
      <c r="A1790">
        <f>RANK(M1790,M:M)</f>
        <v/>
      </c>
      <c r="C1790">
        <f>SUMIFS('Input - target event report'!H:H,'Input - target event report'!L:L,B1790,'Input - target event report'!D:D, "Private Investment")</f>
        <v/>
      </c>
      <c r="D1790">
        <f>IF(E1790&lt;2, "N/A", (MAXIFS('Input - target event report'!E:E,'Input - target event report'!L:L,B:B,'Input - target event report'!D:D,"Private Investment")-MINIFS('Input - target event report'!E:E,'Input - target event report'!L:L,B:B,'Input - target event report'!D:D,"Private Investment"))/(E1790-1))</f>
        <v/>
      </c>
      <c r="E1790">
        <f>COUNTIFS('Input - target event report'!L:L,B1790,'Input - target event report'!D:D, "Private Investment")</f>
        <v/>
      </c>
      <c r="F1790">
        <f>AVERAGEIF(INDEX('Input - companies list'!$A:$BG, 0, MATCH("Clusters 0",'Input - companies list'!$A$1:$BG$1, 0)),'Output - Cluster ranking'!B1790,INDEX('Input - companies list'!$A:$BG, 0, MATCH("Flow",'Input - companies list'!$A$1:$BG$1, 0)))</f>
        <v/>
      </c>
      <c r="G1790">
        <f>AVERAGEIF(INDEX('Input - companies list'!$A:$BG, 0, MATCH("Clusters 0",'Input - companies list'!$A$1:$BG$1, 0)),'Output - Cluster ranking'!B1790,INDEX('Input - companies list'!$A:$BG, 0, MATCH("Inter-Cluster Connectivity",'Input - companies list'!$A$1:$BG$1, 0)))</f>
        <v/>
      </c>
      <c r="H1790">
        <f>IFERROR(PERCENTRANK(C:C,C1790),0)</f>
        <v/>
      </c>
      <c r="I1790">
        <f>IFERROR(1 - PERCENTRANK(D:D,D1790),0)</f>
        <v/>
      </c>
      <c r="J1790">
        <f>IFERROR(PERCENTRANK(E:E,E1790),0)</f>
        <v/>
      </c>
      <c r="K1790">
        <f>IFERROR(1 - PERCENTRANK(F:F,F1790),0)</f>
        <v/>
      </c>
      <c r="L1790">
        <f>IFERROR(PERCENTRANK(G:G,G1790),0)</f>
        <v/>
      </c>
      <c r="M1790">
        <f>H1790*weightA+I1790*weightB+J1790*weightC+K1790*weightD+L1790*weightE</f>
        <v/>
      </c>
    </row>
    <row r="1791" spans="1:13">
      <c r="A1791">
        <f>RANK(M1791,M:M)</f>
        <v/>
      </c>
      <c r="C1791">
        <f>SUMIFS('Input - target event report'!H:H,'Input - target event report'!L:L,B1791,'Input - target event report'!D:D, "Private Investment")</f>
        <v/>
      </c>
      <c r="D1791">
        <f>IF(E1791&lt;2, "N/A", (MAXIFS('Input - target event report'!E:E,'Input - target event report'!L:L,B:B,'Input - target event report'!D:D,"Private Investment")-MINIFS('Input - target event report'!E:E,'Input - target event report'!L:L,B:B,'Input - target event report'!D:D,"Private Investment"))/(E1791-1))</f>
        <v/>
      </c>
      <c r="E1791">
        <f>COUNTIFS('Input - target event report'!L:L,B1791,'Input - target event report'!D:D, "Private Investment")</f>
        <v/>
      </c>
      <c r="F1791">
        <f>AVERAGEIF(INDEX('Input - companies list'!$A:$BG, 0, MATCH("Clusters 0",'Input - companies list'!$A$1:$BG$1, 0)),'Output - Cluster ranking'!B1791,INDEX('Input - companies list'!$A:$BG, 0, MATCH("Flow",'Input - companies list'!$A$1:$BG$1, 0)))</f>
        <v/>
      </c>
      <c r="G1791">
        <f>AVERAGEIF(INDEX('Input - companies list'!$A:$BG, 0, MATCH("Clusters 0",'Input - companies list'!$A$1:$BG$1, 0)),'Output - Cluster ranking'!B1791,INDEX('Input - companies list'!$A:$BG, 0, MATCH("Inter-Cluster Connectivity",'Input - companies list'!$A$1:$BG$1, 0)))</f>
        <v/>
      </c>
      <c r="H1791">
        <f>IFERROR(PERCENTRANK(C:C,C1791),0)</f>
        <v/>
      </c>
      <c r="I1791">
        <f>IFERROR(1 - PERCENTRANK(D:D,D1791),0)</f>
        <v/>
      </c>
      <c r="J1791">
        <f>IFERROR(PERCENTRANK(E:E,E1791),0)</f>
        <v/>
      </c>
      <c r="K1791">
        <f>IFERROR(1 - PERCENTRANK(F:F,F1791),0)</f>
        <v/>
      </c>
      <c r="L1791">
        <f>IFERROR(PERCENTRANK(G:G,G1791),0)</f>
        <v/>
      </c>
      <c r="M1791">
        <f>H1791*weightA+I1791*weightB+J1791*weightC+K1791*weightD+L1791*weightE</f>
        <v/>
      </c>
    </row>
    <row r="1792" spans="1:13">
      <c r="A1792">
        <f>RANK(M1792,M:M)</f>
        <v/>
      </c>
      <c r="C1792">
        <f>SUMIFS('Input - target event report'!H:H,'Input - target event report'!L:L,B1792,'Input - target event report'!D:D, "Private Investment")</f>
        <v/>
      </c>
      <c r="D1792">
        <f>IF(E1792&lt;2, "N/A", (MAXIFS('Input - target event report'!E:E,'Input - target event report'!L:L,B:B,'Input - target event report'!D:D,"Private Investment")-MINIFS('Input - target event report'!E:E,'Input - target event report'!L:L,B:B,'Input - target event report'!D:D,"Private Investment"))/(E1792-1))</f>
        <v/>
      </c>
      <c r="E1792">
        <f>COUNTIFS('Input - target event report'!L:L,B1792,'Input - target event report'!D:D, "Private Investment")</f>
        <v/>
      </c>
      <c r="F1792">
        <f>AVERAGEIF(INDEX('Input - companies list'!$A:$BG, 0, MATCH("Clusters 0",'Input - companies list'!$A$1:$BG$1, 0)),'Output - Cluster ranking'!B1792,INDEX('Input - companies list'!$A:$BG, 0, MATCH("Flow",'Input - companies list'!$A$1:$BG$1, 0)))</f>
        <v/>
      </c>
      <c r="G1792">
        <f>AVERAGEIF(INDEX('Input - companies list'!$A:$BG, 0, MATCH("Clusters 0",'Input - companies list'!$A$1:$BG$1, 0)),'Output - Cluster ranking'!B1792,INDEX('Input - companies list'!$A:$BG, 0, MATCH("Inter-Cluster Connectivity",'Input - companies list'!$A$1:$BG$1, 0)))</f>
        <v/>
      </c>
      <c r="H1792">
        <f>IFERROR(PERCENTRANK(C:C,C1792),0)</f>
        <v/>
      </c>
      <c r="I1792">
        <f>IFERROR(1 - PERCENTRANK(D:D,D1792),0)</f>
        <v/>
      </c>
      <c r="J1792">
        <f>IFERROR(PERCENTRANK(E:E,E1792),0)</f>
        <v/>
      </c>
      <c r="K1792">
        <f>IFERROR(1 - PERCENTRANK(F:F,F1792),0)</f>
        <v/>
      </c>
      <c r="L1792">
        <f>IFERROR(PERCENTRANK(G:G,G1792),0)</f>
        <v/>
      </c>
      <c r="M1792">
        <f>H1792*weightA+I1792*weightB+J1792*weightC+K1792*weightD+L1792*weightE</f>
        <v/>
      </c>
    </row>
    <row r="1793" spans="1:13">
      <c r="A1793">
        <f>RANK(M1793,M:M)</f>
        <v/>
      </c>
      <c r="C1793">
        <f>SUMIFS('Input - target event report'!H:H,'Input - target event report'!L:L,B1793,'Input - target event report'!D:D, "Private Investment")</f>
        <v/>
      </c>
      <c r="D1793">
        <f>IF(E1793&lt;2, "N/A", (MAXIFS('Input - target event report'!E:E,'Input - target event report'!L:L,B:B,'Input - target event report'!D:D,"Private Investment")-MINIFS('Input - target event report'!E:E,'Input - target event report'!L:L,B:B,'Input - target event report'!D:D,"Private Investment"))/(E1793-1))</f>
        <v/>
      </c>
      <c r="E1793">
        <f>COUNTIFS('Input - target event report'!L:L,B1793,'Input - target event report'!D:D, "Private Investment")</f>
        <v/>
      </c>
      <c r="F1793">
        <f>AVERAGEIF(INDEX('Input - companies list'!$A:$BG, 0, MATCH("Clusters 0",'Input - companies list'!$A$1:$BG$1, 0)),'Output - Cluster ranking'!B1793,INDEX('Input - companies list'!$A:$BG, 0, MATCH("Flow",'Input - companies list'!$A$1:$BG$1, 0)))</f>
        <v/>
      </c>
      <c r="G1793">
        <f>AVERAGEIF(INDEX('Input - companies list'!$A:$BG, 0, MATCH("Clusters 0",'Input - companies list'!$A$1:$BG$1, 0)),'Output - Cluster ranking'!B1793,INDEX('Input - companies list'!$A:$BG, 0, MATCH("Inter-Cluster Connectivity",'Input - companies list'!$A$1:$BG$1, 0)))</f>
        <v/>
      </c>
      <c r="H1793">
        <f>IFERROR(PERCENTRANK(C:C,C1793),0)</f>
        <v/>
      </c>
      <c r="I1793">
        <f>IFERROR(1 - PERCENTRANK(D:D,D1793),0)</f>
        <v/>
      </c>
      <c r="J1793">
        <f>IFERROR(PERCENTRANK(E:E,E1793),0)</f>
        <v/>
      </c>
      <c r="K1793">
        <f>IFERROR(1 - PERCENTRANK(F:F,F1793),0)</f>
        <v/>
      </c>
      <c r="L1793">
        <f>IFERROR(PERCENTRANK(G:G,G1793),0)</f>
        <v/>
      </c>
      <c r="M1793">
        <f>H1793*weightA+I1793*weightB+J1793*weightC+K1793*weightD+L1793*weightE</f>
        <v/>
      </c>
    </row>
    <row r="1794" spans="1:13">
      <c r="A1794">
        <f>RANK(M1794,M:M)</f>
        <v/>
      </c>
      <c r="C1794">
        <f>SUMIFS('Input - target event report'!H:H,'Input - target event report'!L:L,B1794,'Input - target event report'!D:D, "Private Investment")</f>
        <v/>
      </c>
      <c r="D1794">
        <f>IF(E1794&lt;2, "N/A", (MAXIFS('Input - target event report'!E:E,'Input - target event report'!L:L,B:B,'Input - target event report'!D:D,"Private Investment")-MINIFS('Input - target event report'!E:E,'Input - target event report'!L:L,B:B,'Input - target event report'!D:D,"Private Investment"))/(E1794-1))</f>
        <v/>
      </c>
      <c r="E1794">
        <f>COUNTIFS('Input - target event report'!L:L,B1794,'Input - target event report'!D:D, "Private Investment")</f>
        <v/>
      </c>
      <c r="F1794">
        <f>AVERAGEIF(INDEX('Input - companies list'!$A:$BG, 0, MATCH("Clusters 0",'Input - companies list'!$A$1:$BG$1, 0)),'Output - Cluster ranking'!B1794,INDEX('Input - companies list'!$A:$BG, 0, MATCH("Flow",'Input - companies list'!$A$1:$BG$1, 0)))</f>
        <v/>
      </c>
      <c r="G1794">
        <f>AVERAGEIF(INDEX('Input - companies list'!$A:$BG, 0, MATCH("Clusters 0",'Input - companies list'!$A$1:$BG$1, 0)),'Output - Cluster ranking'!B1794,INDEX('Input - companies list'!$A:$BG, 0, MATCH("Inter-Cluster Connectivity",'Input - companies list'!$A$1:$BG$1, 0)))</f>
        <v/>
      </c>
      <c r="H1794">
        <f>IFERROR(PERCENTRANK(C:C,C1794),0)</f>
        <v/>
      </c>
      <c r="I1794">
        <f>IFERROR(1 - PERCENTRANK(D:D,D1794),0)</f>
        <v/>
      </c>
      <c r="J1794">
        <f>IFERROR(PERCENTRANK(E:E,E1794),0)</f>
        <v/>
      </c>
      <c r="K1794">
        <f>IFERROR(1 - PERCENTRANK(F:F,F1794),0)</f>
        <v/>
      </c>
      <c r="L1794">
        <f>IFERROR(PERCENTRANK(G:G,G1794),0)</f>
        <v/>
      </c>
      <c r="M1794">
        <f>H1794*weightA+I1794*weightB+J1794*weightC+K1794*weightD+L1794*weightE</f>
        <v/>
      </c>
    </row>
    <row r="1795" spans="1:13">
      <c r="A1795">
        <f>RANK(M1795,M:M)</f>
        <v/>
      </c>
      <c r="C1795">
        <f>SUMIFS('Input - target event report'!H:H,'Input - target event report'!L:L,B1795,'Input - target event report'!D:D, "Private Investment")</f>
        <v/>
      </c>
      <c r="D1795">
        <f>IF(E1795&lt;2, "N/A", (MAXIFS('Input - target event report'!E:E,'Input - target event report'!L:L,B:B,'Input - target event report'!D:D,"Private Investment")-MINIFS('Input - target event report'!E:E,'Input - target event report'!L:L,B:B,'Input - target event report'!D:D,"Private Investment"))/(E1795-1))</f>
        <v/>
      </c>
      <c r="E1795">
        <f>COUNTIFS('Input - target event report'!L:L,B1795,'Input - target event report'!D:D, "Private Investment")</f>
        <v/>
      </c>
      <c r="F1795">
        <f>AVERAGEIF(INDEX('Input - companies list'!$A:$BG, 0, MATCH("Clusters 0",'Input - companies list'!$A$1:$BG$1, 0)),'Output - Cluster ranking'!B1795,INDEX('Input - companies list'!$A:$BG, 0, MATCH("Flow",'Input - companies list'!$A$1:$BG$1, 0)))</f>
        <v/>
      </c>
      <c r="G1795">
        <f>AVERAGEIF(INDEX('Input - companies list'!$A:$BG, 0, MATCH("Clusters 0",'Input - companies list'!$A$1:$BG$1, 0)),'Output - Cluster ranking'!B1795,INDEX('Input - companies list'!$A:$BG, 0, MATCH("Inter-Cluster Connectivity",'Input - companies list'!$A$1:$BG$1, 0)))</f>
        <v/>
      </c>
      <c r="H1795">
        <f>IFERROR(PERCENTRANK(C:C,C1795),0)</f>
        <v/>
      </c>
      <c r="I1795">
        <f>IFERROR(1 - PERCENTRANK(D:D,D1795),0)</f>
        <v/>
      </c>
      <c r="J1795">
        <f>IFERROR(PERCENTRANK(E:E,E1795),0)</f>
        <v/>
      </c>
      <c r="K1795">
        <f>IFERROR(1 - PERCENTRANK(F:F,F1795),0)</f>
        <v/>
      </c>
      <c r="L1795">
        <f>IFERROR(PERCENTRANK(G:G,G1795),0)</f>
        <v/>
      </c>
      <c r="M1795">
        <f>H1795*weightA+I1795*weightB+J1795*weightC+K1795*weightD+L1795*weightE</f>
        <v/>
      </c>
    </row>
    <row r="1796" spans="1:13">
      <c r="A1796">
        <f>RANK(M1796,M:M)</f>
        <v/>
      </c>
      <c r="C1796">
        <f>SUMIFS('Input - target event report'!H:H,'Input - target event report'!L:L,B1796,'Input - target event report'!D:D, "Private Investment")</f>
        <v/>
      </c>
      <c r="D1796">
        <f>IF(E1796&lt;2, "N/A", (MAXIFS('Input - target event report'!E:E,'Input - target event report'!L:L,B:B,'Input - target event report'!D:D,"Private Investment")-MINIFS('Input - target event report'!E:E,'Input - target event report'!L:L,B:B,'Input - target event report'!D:D,"Private Investment"))/(E1796-1))</f>
        <v/>
      </c>
      <c r="E1796">
        <f>COUNTIFS('Input - target event report'!L:L,B1796,'Input - target event report'!D:D, "Private Investment")</f>
        <v/>
      </c>
      <c r="F1796">
        <f>AVERAGEIF(INDEX('Input - companies list'!$A:$BG, 0, MATCH("Clusters 0",'Input - companies list'!$A$1:$BG$1, 0)),'Output - Cluster ranking'!B1796,INDEX('Input - companies list'!$A:$BG, 0, MATCH("Flow",'Input - companies list'!$A$1:$BG$1, 0)))</f>
        <v/>
      </c>
      <c r="G1796">
        <f>AVERAGEIF(INDEX('Input - companies list'!$A:$BG, 0, MATCH("Clusters 0",'Input - companies list'!$A$1:$BG$1, 0)),'Output - Cluster ranking'!B1796,INDEX('Input - companies list'!$A:$BG, 0, MATCH("Inter-Cluster Connectivity",'Input - companies list'!$A$1:$BG$1, 0)))</f>
        <v/>
      </c>
      <c r="H1796">
        <f>IFERROR(PERCENTRANK(C:C,C1796),0)</f>
        <v/>
      </c>
      <c r="I1796">
        <f>IFERROR(1 - PERCENTRANK(D:D,D1796),0)</f>
        <v/>
      </c>
      <c r="J1796">
        <f>IFERROR(PERCENTRANK(E:E,E1796),0)</f>
        <v/>
      </c>
      <c r="K1796">
        <f>IFERROR(1 - PERCENTRANK(F:F,F1796),0)</f>
        <v/>
      </c>
      <c r="L1796">
        <f>IFERROR(PERCENTRANK(G:G,G1796),0)</f>
        <v/>
      </c>
      <c r="M1796">
        <f>H1796*weightA+I1796*weightB+J1796*weightC+K1796*weightD+L1796*weightE</f>
        <v/>
      </c>
    </row>
    <row r="1797" spans="1:13">
      <c r="A1797">
        <f>RANK(M1797,M:M)</f>
        <v/>
      </c>
      <c r="C1797">
        <f>SUMIFS('Input - target event report'!H:H,'Input - target event report'!L:L,B1797,'Input - target event report'!D:D, "Private Investment")</f>
        <v/>
      </c>
      <c r="D1797">
        <f>IF(E1797&lt;2, "N/A", (MAXIFS('Input - target event report'!E:E,'Input - target event report'!L:L,B:B,'Input - target event report'!D:D,"Private Investment")-MINIFS('Input - target event report'!E:E,'Input - target event report'!L:L,B:B,'Input - target event report'!D:D,"Private Investment"))/(E1797-1))</f>
        <v/>
      </c>
      <c r="E1797">
        <f>COUNTIFS('Input - target event report'!L:L,B1797,'Input - target event report'!D:D, "Private Investment")</f>
        <v/>
      </c>
      <c r="F1797">
        <f>AVERAGEIF(INDEX('Input - companies list'!$A:$BG, 0, MATCH("Clusters 0",'Input - companies list'!$A$1:$BG$1, 0)),'Output - Cluster ranking'!B1797,INDEX('Input - companies list'!$A:$BG, 0, MATCH("Flow",'Input - companies list'!$A$1:$BG$1, 0)))</f>
        <v/>
      </c>
      <c r="G1797">
        <f>AVERAGEIF(INDEX('Input - companies list'!$A:$BG, 0, MATCH("Clusters 0",'Input - companies list'!$A$1:$BG$1, 0)),'Output - Cluster ranking'!B1797,INDEX('Input - companies list'!$A:$BG, 0, MATCH("Inter-Cluster Connectivity",'Input - companies list'!$A$1:$BG$1, 0)))</f>
        <v/>
      </c>
      <c r="H1797">
        <f>IFERROR(PERCENTRANK(C:C,C1797),0)</f>
        <v/>
      </c>
      <c r="I1797">
        <f>IFERROR(1 - PERCENTRANK(D:D,D1797),0)</f>
        <v/>
      </c>
      <c r="J1797">
        <f>IFERROR(PERCENTRANK(E:E,E1797),0)</f>
        <v/>
      </c>
      <c r="K1797">
        <f>IFERROR(1 - PERCENTRANK(F:F,F1797),0)</f>
        <v/>
      </c>
      <c r="L1797">
        <f>IFERROR(PERCENTRANK(G:G,G1797),0)</f>
        <v/>
      </c>
      <c r="M1797">
        <f>H1797*weightA+I1797*weightB+J1797*weightC+K1797*weightD+L1797*weightE</f>
        <v/>
      </c>
    </row>
    <row r="1798" spans="1:13">
      <c r="A1798">
        <f>RANK(M1798,M:M)</f>
        <v/>
      </c>
      <c r="C1798">
        <f>SUMIFS('Input - target event report'!H:H,'Input - target event report'!L:L,B1798,'Input - target event report'!D:D, "Private Investment")</f>
        <v/>
      </c>
      <c r="D1798">
        <f>IF(E1798&lt;2, "N/A", (MAXIFS('Input - target event report'!E:E,'Input - target event report'!L:L,B:B,'Input - target event report'!D:D,"Private Investment")-MINIFS('Input - target event report'!E:E,'Input - target event report'!L:L,B:B,'Input - target event report'!D:D,"Private Investment"))/(E1798-1))</f>
        <v/>
      </c>
      <c r="E1798">
        <f>COUNTIFS('Input - target event report'!L:L,B1798,'Input - target event report'!D:D, "Private Investment")</f>
        <v/>
      </c>
      <c r="F1798">
        <f>AVERAGEIF(INDEX('Input - companies list'!$A:$BG, 0, MATCH("Clusters 0",'Input - companies list'!$A$1:$BG$1, 0)),'Output - Cluster ranking'!B1798,INDEX('Input - companies list'!$A:$BG, 0, MATCH("Flow",'Input - companies list'!$A$1:$BG$1, 0)))</f>
        <v/>
      </c>
      <c r="G1798">
        <f>AVERAGEIF(INDEX('Input - companies list'!$A:$BG, 0, MATCH("Clusters 0",'Input - companies list'!$A$1:$BG$1, 0)),'Output - Cluster ranking'!B1798,INDEX('Input - companies list'!$A:$BG, 0, MATCH("Inter-Cluster Connectivity",'Input - companies list'!$A$1:$BG$1, 0)))</f>
        <v/>
      </c>
      <c r="H1798">
        <f>IFERROR(PERCENTRANK(C:C,C1798),0)</f>
        <v/>
      </c>
      <c r="I1798">
        <f>IFERROR(1 - PERCENTRANK(D:D,D1798),0)</f>
        <v/>
      </c>
      <c r="J1798">
        <f>IFERROR(PERCENTRANK(E:E,E1798),0)</f>
        <v/>
      </c>
      <c r="K1798">
        <f>IFERROR(1 - PERCENTRANK(F:F,F1798),0)</f>
        <v/>
      </c>
      <c r="L1798">
        <f>IFERROR(PERCENTRANK(G:G,G1798),0)</f>
        <v/>
      </c>
      <c r="M1798">
        <f>H1798*weightA+I1798*weightB+J1798*weightC+K1798*weightD+L1798*weightE</f>
        <v/>
      </c>
    </row>
    <row r="1799" spans="1:13">
      <c r="A1799">
        <f>RANK(M1799,M:M)</f>
        <v/>
      </c>
      <c r="C1799">
        <f>SUMIFS('Input - target event report'!H:H,'Input - target event report'!L:L,B1799,'Input - target event report'!D:D, "Private Investment")</f>
        <v/>
      </c>
      <c r="D1799">
        <f>IF(E1799&lt;2, "N/A", (MAXIFS('Input - target event report'!E:E,'Input - target event report'!L:L,B:B,'Input - target event report'!D:D,"Private Investment")-MINIFS('Input - target event report'!E:E,'Input - target event report'!L:L,B:B,'Input - target event report'!D:D,"Private Investment"))/(E1799-1))</f>
        <v/>
      </c>
      <c r="E1799">
        <f>COUNTIFS('Input - target event report'!L:L,B1799,'Input - target event report'!D:D, "Private Investment")</f>
        <v/>
      </c>
      <c r="F1799">
        <f>AVERAGEIF(INDEX('Input - companies list'!$A:$BG, 0, MATCH("Clusters 0",'Input - companies list'!$A$1:$BG$1, 0)),'Output - Cluster ranking'!B1799,INDEX('Input - companies list'!$A:$BG, 0, MATCH("Flow",'Input - companies list'!$A$1:$BG$1, 0)))</f>
        <v/>
      </c>
      <c r="G1799">
        <f>AVERAGEIF(INDEX('Input - companies list'!$A:$BG, 0, MATCH("Clusters 0",'Input - companies list'!$A$1:$BG$1, 0)),'Output - Cluster ranking'!B1799,INDEX('Input - companies list'!$A:$BG, 0, MATCH("Inter-Cluster Connectivity",'Input - companies list'!$A$1:$BG$1, 0)))</f>
        <v/>
      </c>
      <c r="H1799">
        <f>IFERROR(PERCENTRANK(C:C,C1799),0)</f>
        <v/>
      </c>
      <c r="I1799">
        <f>IFERROR(1 - PERCENTRANK(D:D,D1799),0)</f>
        <v/>
      </c>
      <c r="J1799">
        <f>IFERROR(PERCENTRANK(E:E,E1799),0)</f>
        <v/>
      </c>
      <c r="K1799">
        <f>IFERROR(1 - PERCENTRANK(F:F,F1799),0)</f>
        <v/>
      </c>
      <c r="L1799">
        <f>IFERROR(PERCENTRANK(G:G,G1799),0)</f>
        <v/>
      </c>
      <c r="M1799">
        <f>H1799*weightA+I1799*weightB+J1799*weightC+K1799*weightD+L1799*weightE</f>
        <v/>
      </c>
    </row>
    <row r="1800" spans="1:13">
      <c r="A1800">
        <f>RANK(M1800,M:M)</f>
        <v/>
      </c>
      <c r="C1800">
        <f>SUMIFS('Input - target event report'!H:H,'Input - target event report'!L:L,B1800,'Input - target event report'!D:D, "Private Investment")</f>
        <v/>
      </c>
      <c r="D1800">
        <f>IF(E1800&lt;2, "N/A", (MAXIFS('Input - target event report'!E:E,'Input - target event report'!L:L,B:B,'Input - target event report'!D:D,"Private Investment")-MINIFS('Input - target event report'!E:E,'Input - target event report'!L:L,B:B,'Input - target event report'!D:D,"Private Investment"))/(E1800-1))</f>
        <v/>
      </c>
      <c r="E1800">
        <f>COUNTIFS('Input - target event report'!L:L,B1800,'Input - target event report'!D:D, "Private Investment")</f>
        <v/>
      </c>
      <c r="F1800">
        <f>AVERAGEIF(INDEX('Input - companies list'!$A:$BG, 0, MATCH("Clusters 0",'Input - companies list'!$A$1:$BG$1, 0)),'Output - Cluster ranking'!B1800,INDEX('Input - companies list'!$A:$BG, 0, MATCH("Flow",'Input - companies list'!$A$1:$BG$1, 0)))</f>
        <v/>
      </c>
      <c r="G1800">
        <f>AVERAGEIF(INDEX('Input - companies list'!$A:$BG, 0, MATCH("Clusters 0",'Input - companies list'!$A$1:$BG$1, 0)),'Output - Cluster ranking'!B1800,INDEX('Input - companies list'!$A:$BG, 0, MATCH("Inter-Cluster Connectivity",'Input - companies list'!$A$1:$BG$1, 0)))</f>
        <v/>
      </c>
      <c r="H1800">
        <f>IFERROR(PERCENTRANK(C:C,C1800),0)</f>
        <v/>
      </c>
      <c r="I1800">
        <f>IFERROR(1 - PERCENTRANK(D:D,D1800),0)</f>
        <v/>
      </c>
      <c r="J1800">
        <f>IFERROR(PERCENTRANK(E:E,E1800),0)</f>
        <v/>
      </c>
      <c r="K1800">
        <f>IFERROR(1 - PERCENTRANK(F:F,F1800),0)</f>
        <v/>
      </c>
      <c r="L1800">
        <f>IFERROR(PERCENTRANK(G:G,G1800),0)</f>
        <v/>
      </c>
      <c r="M1800">
        <f>H1800*weightA+I1800*weightB+J1800*weightC+K1800*weightD+L1800*weightE</f>
        <v/>
      </c>
    </row>
    <row r="1801" spans="1:13">
      <c r="A1801">
        <f>RANK(M1801,M:M)</f>
        <v/>
      </c>
      <c r="C1801">
        <f>SUMIFS('Input - target event report'!H:H,'Input - target event report'!L:L,B1801,'Input - target event report'!D:D, "Private Investment")</f>
        <v/>
      </c>
      <c r="D1801">
        <f>IF(E1801&lt;2, "N/A", (MAXIFS('Input - target event report'!E:E,'Input - target event report'!L:L,B:B,'Input - target event report'!D:D,"Private Investment")-MINIFS('Input - target event report'!E:E,'Input - target event report'!L:L,B:B,'Input - target event report'!D:D,"Private Investment"))/(E1801-1))</f>
        <v/>
      </c>
      <c r="E1801">
        <f>COUNTIFS('Input - target event report'!L:L,B1801,'Input - target event report'!D:D, "Private Investment")</f>
        <v/>
      </c>
      <c r="F1801">
        <f>AVERAGEIF(INDEX('Input - companies list'!$A:$BG, 0, MATCH("Clusters 0",'Input - companies list'!$A$1:$BG$1, 0)),'Output - Cluster ranking'!B1801,INDEX('Input - companies list'!$A:$BG, 0, MATCH("Flow",'Input - companies list'!$A$1:$BG$1, 0)))</f>
        <v/>
      </c>
      <c r="G1801">
        <f>AVERAGEIF(INDEX('Input - companies list'!$A:$BG, 0, MATCH("Clusters 0",'Input - companies list'!$A$1:$BG$1, 0)),'Output - Cluster ranking'!B1801,INDEX('Input - companies list'!$A:$BG, 0, MATCH("Inter-Cluster Connectivity",'Input - companies list'!$A$1:$BG$1, 0)))</f>
        <v/>
      </c>
      <c r="H1801">
        <f>IFERROR(PERCENTRANK(C:C,C1801),0)</f>
        <v/>
      </c>
      <c r="I1801">
        <f>IFERROR(1 - PERCENTRANK(D:D,D1801),0)</f>
        <v/>
      </c>
      <c r="J1801">
        <f>IFERROR(PERCENTRANK(E:E,E1801),0)</f>
        <v/>
      </c>
      <c r="K1801">
        <f>IFERROR(1 - PERCENTRANK(F:F,F1801),0)</f>
        <v/>
      </c>
      <c r="L1801">
        <f>IFERROR(PERCENTRANK(G:G,G1801),0)</f>
        <v/>
      </c>
      <c r="M1801">
        <f>H1801*weightA+I1801*weightB+J1801*weightC+K1801*weightD+L1801*weightE</f>
        <v/>
      </c>
    </row>
    <row r="1802" spans="1:13">
      <c r="A1802">
        <f>RANK(M1802,M:M)</f>
        <v/>
      </c>
      <c r="C1802">
        <f>SUMIFS('Input - target event report'!H:H,'Input - target event report'!L:L,B1802,'Input - target event report'!D:D, "Private Investment")</f>
        <v/>
      </c>
      <c r="D1802">
        <f>IF(E1802&lt;2, "N/A", (MAXIFS('Input - target event report'!E:E,'Input - target event report'!L:L,B:B,'Input - target event report'!D:D,"Private Investment")-MINIFS('Input - target event report'!E:E,'Input - target event report'!L:L,B:B,'Input - target event report'!D:D,"Private Investment"))/(E1802-1))</f>
        <v/>
      </c>
      <c r="E1802">
        <f>COUNTIFS('Input - target event report'!L:L,B1802,'Input - target event report'!D:D, "Private Investment")</f>
        <v/>
      </c>
      <c r="F1802">
        <f>AVERAGEIF(INDEX('Input - companies list'!$A:$BG, 0, MATCH("Clusters 0",'Input - companies list'!$A$1:$BG$1, 0)),'Output - Cluster ranking'!B1802,INDEX('Input - companies list'!$A:$BG, 0, MATCH("Flow",'Input - companies list'!$A$1:$BG$1, 0)))</f>
        <v/>
      </c>
      <c r="G1802">
        <f>AVERAGEIF(INDEX('Input - companies list'!$A:$BG, 0, MATCH("Clusters 0",'Input - companies list'!$A$1:$BG$1, 0)),'Output - Cluster ranking'!B1802,INDEX('Input - companies list'!$A:$BG, 0, MATCH("Inter-Cluster Connectivity",'Input - companies list'!$A$1:$BG$1, 0)))</f>
        <v/>
      </c>
      <c r="H1802">
        <f>IFERROR(PERCENTRANK(C:C,C1802),0)</f>
        <v/>
      </c>
      <c r="I1802">
        <f>IFERROR(1 - PERCENTRANK(D:D,D1802),0)</f>
        <v/>
      </c>
      <c r="J1802">
        <f>IFERROR(PERCENTRANK(E:E,E1802),0)</f>
        <v/>
      </c>
      <c r="K1802">
        <f>IFERROR(1 - PERCENTRANK(F:F,F1802),0)</f>
        <v/>
      </c>
      <c r="L1802">
        <f>IFERROR(PERCENTRANK(G:G,G1802),0)</f>
        <v/>
      </c>
      <c r="M1802">
        <f>H1802*weightA+I1802*weightB+J1802*weightC+K1802*weightD+L1802*weightE</f>
        <v/>
      </c>
    </row>
    <row r="1803" spans="1:13">
      <c r="A1803">
        <f>RANK(M1803,M:M)</f>
        <v/>
      </c>
      <c r="C1803">
        <f>SUMIFS('Input - target event report'!H:H,'Input - target event report'!L:L,B1803,'Input - target event report'!D:D, "Private Investment")</f>
        <v/>
      </c>
      <c r="D1803">
        <f>IF(E1803&lt;2, "N/A", (MAXIFS('Input - target event report'!E:E,'Input - target event report'!L:L,B:B,'Input - target event report'!D:D,"Private Investment")-MINIFS('Input - target event report'!E:E,'Input - target event report'!L:L,B:B,'Input - target event report'!D:D,"Private Investment"))/(E1803-1))</f>
        <v/>
      </c>
      <c r="E1803">
        <f>COUNTIFS('Input - target event report'!L:L,B1803,'Input - target event report'!D:D, "Private Investment")</f>
        <v/>
      </c>
      <c r="F1803">
        <f>AVERAGEIF(INDEX('Input - companies list'!$A:$BG, 0, MATCH("Clusters 0",'Input - companies list'!$A$1:$BG$1, 0)),'Output - Cluster ranking'!B1803,INDEX('Input - companies list'!$A:$BG, 0, MATCH("Flow",'Input - companies list'!$A$1:$BG$1, 0)))</f>
        <v/>
      </c>
      <c r="G1803">
        <f>AVERAGEIF(INDEX('Input - companies list'!$A:$BG, 0, MATCH("Clusters 0",'Input - companies list'!$A$1:$BG$1, 0)),'Output - Cluster ranking'!B1803,INDEX('Input - companies list'!$A:$BG, 0, MATCH("Inter-Cluster Connectivity",'Input - companies list'!$A$1:$BG$1, 0)))</f>
        <v/>
      </c>
      <c r="H1803">
        <f>IFERROR(PERCENTRANK(C:C,C1803),0)</f>
        <v/>
      </c>
      <c r="I1803">
        <f>IFERROR(1 - PERCENTRANK(D:D,D1803),0)</f>
        <v/>
      </c>
      <c r="J1803">
        <f>IFERROR(PERCENTRANK(E:E,E1803),0)</f>
        <v/>
      </c>
      <c r="K1803">
        <f>IFERROR(1 - PERCENTRANK(F:F,F1803),0)</f>
        <v/>
      </c>
      <c r="L1803">
        <f>IFERROR(PERCENTRANK(G:G,G1803),0)</f>
        <v/>
      </c>
      <c r="M1803">
        <f>H1803*weightA+I1803*weightB+J1803*weightC+K1803*weightD+L1803*weightE</f>
        <v/>
      </c>
    </row>
    <row r="1804" spans="1:13">
      <c r="A1804">
        <f>RANK(M1804,M:M)</f>
        <v/>
      </c>
      <c r="C1804">
        <f>SUMIFS('Input - target event report'!H:H,'Input - target event report'!L:L,B1804,'Input - target event report'!D:D, "Private Investment")</f>
        <v/>
      </c>
      <c r="D1804">
        <f>IF(E1804&lt;2, "N/A", (MAXIFS('Input - target event report'!E:E,'Input - target event report'!L:L,B:B,'Input - target event report'!D:D,"Private Investment")-MINIFS('Input - target event report'!E:E,'Input - target event report'!L:L,B:B,'Input - target event report'!D:D,"Private Investment"))/(E1804-1))</f>
        <v/>
      </c>
      <c r="E1804">
        <f>COUNTIFS('Input - target event report'!L:L,B1804,'Input - target event report'!D:D, "Private Investment")</f>
        <v/>
      </c>
      <c r="F1804">
        <f>AVERAGEIF(INDEX('Input - companies list'!$A:$BG, 0, MATCH("Clusters 0",'Input - companies list'!$A$1:$BG$1, 0)),'Output - Cluster ranking'!B1804,INDEX('Input - companies list'!$A:$BG, 0, MATCH("Flow",'Input - companies list'!$A$1:$BG$1, 0)))</f>
        <v/>
      </c>
      <c r="G1804">
        <f>AVERAGEIF(INDEX('Input - companies list'!$A:$BG, 0, MATCH("Clusters 0",'Input - companies list'!$A$1:$BG$1, 0)),'Output - Cluster ranking'!B1804,INDEX('Input - companies list'!$A:$BG, 0, MATCH("Inter-Cluster Connectivity",'Input - companies list'!$A$1:$BG$1, 0)))</f>
        <v/>
      </c>
      <c r="H1804">
        <f>IFERROR(PERCENTRANK(C:C,C1804),0)</f>
        <v/>
      </c>
      <c r="I1804">
        <f>IFERROR(1 - PERCENTRANK(D:D,D1804),0)</f>
        <v/>
      </c>
      <c r="J1804">
        <f>IFERROR(PERCENTRANK(E:E,E1804),0)</f>
        <v/>
      </c>
      <c r="K1804">
        <f>IFERROR(1 - PERCENTRANK(F:F,F1804),0)</f>
        <v/>
      </c>
      <c r="L1804">
        <f>IFERROR(PERCENTRANK(G:G,G1804),0)</f>
        <v/>
      </c>
      <c r="M1804">
        <f>H1804*weightA+I1804*weightB+J1804*weightC+K1804*weightD+L1804*weightE</f>
        <v/>
      </c>
    </row>
    <row r="1805" spans="1:13">
      <c r="A1805">
        <f>RANK(M1805,M:M)</f>
        <v/>
      </c>
      <c r="C1805">
        <f>SUMIFS('Input - target event report'!H:H,'Input - target event report'!L:L,B1805,'Input - target event report'!D:D, "Private Investment")</f>
        <v/>
      </c>
      <c r="D1805">
        <f>IF(E1805&lt;2, "N/A", (MAXIFS('Input - target event report'!E:E,'Input - target event report'!L:L,B:B,'Input - target event report'!D:D,"Private Investment")-MINIFS('Input - target event report'!E:E,'Input - target event report'!L:L,B:B,'Input - target event report'!D:D,"Private Investment"))/(E1805-1))</f>
        <v/>
      </c>
      <c r="E1805">
        <f>COUNTIFS('Input - target event report'!L:L,B1805,'Input - target event report'!D:D, "Private Investment")</f>
        <v/>
      </c>
      <c r="F1805">
        <f>AVERAGEIF(INDEX('Input - companies list'!$A:$BG, 0, MATCH("Clusters 0",'Input - companies list'!$A$1:$BG$1, 0)),'Output - Cluster ranking'!B1805,INDEX('Input - companies list'!$A:$BG, 0, MATCH("Flow",'Input - companies list'!$A$1:$BG$1, 0)))</f>
        <v/>
      </c>
      <c r="G1805">
        <f>AVERAGEIF(INDEX('Input - companies list'!$A:$BG, 0, MATCH("Clusters 0",'Input - companies list'!$A$1:$BG$1, 0)),'Output - Cluster ranking'!B1805,INDEX('Input - companies list'!$A:$BG, 0, MATCH("Inter-Cluster Connectivity",'Input - companies list'!$A$1:$BG$1, 0)))</f>
        <v/>
      </c>
      <c r="H1805">
        <f>IFERROR(PERCENTRANK(C:C,C1805),0)</f>
        <v/>
      </c>
      <c r="I1805">
        <f>IFERROR(1 - PERCENTRANK(D:D,D1805),0)</f>
        <v/>
      </c>
      <c r="J1805">
        <f>IFERROR(PERCENTRANK(E:E,E1805),0)</f>
        <v/>
      </c>
      <c r="K1805">
        <f>IFERROR(1 - PERCENTRANK(F:F,F1805),0)</f>
        <v/>
      </c>
      <c r="L1805">
        <f>IFERROR(PERCENTRANK(G:G,G1805),0)</f>
        <v/>
      </c>
      <c r="M1805">
        <f>H1805*weightA+I1805*weightB+J1805*weightC+K1805*weightD+L1805*weightE</f>
        <v/>
      </c>
    </row>
    <row r="1806" spans="1:13">
      <c r="A1806">
        <f>RANK(M1806,M:M)</f>
        <v/>
      </c>
      <c r="C1806">
        <f>SUMIFS('Input - target event report'!H:H,'Input - target event report'!L:L,B1806,'Input - target event report'!D:D, "Private Investment")</f>
        <v/>
      </c>
      <c r="D1806">
        <f>IF(E1806&lt;2, "N/A", (MAXIFS('Input - target event report'!E:E,'Input - target event report'!L:L,B:B,'Input - target event report'!D:D,"Private Investment")-MINIFS('Input - target event report'!E:E,'Input - target event report'!L:L,B:B,'Input - target event report'!D:D,"Private Investment"))/(E1806-1))</f>
        <v/>
      </c>
      <c r="E1806">
        <f>COUNTIFS('Input - target event report'!L:L,B1806,'Input - target event report'!D:D, "Private Investment")</f>
        <v/>
      </c>
      <c r="F1806">
        <f>AVERAGEIF(INDEX('Input - companies list'!$A:$BG, 0, MATCH("Clusters 0",'Input - companies list'!$A$1:$BG$1, 0)),'Output - Cluster ranking'!B1806,INDEX('Input - companies list'!$A:$BG, 0, MATCH("Flow",'Input - companies list'!$A$1:$BG$1, 0)))</f>
        <v/>
      </c>
      <c r="G1806">
        <f>AVERAGEIF(INDEX('Input - companies list'!$A:$BG, 0, MATCH("Clusters 0",'Input - companies list'!$A$1:$BG$1, 0)),'Output - Cluster ranking'!B1806,INDEX('Input - companies list'!$A:$BG, 0, MATCH("Inter-Cluster Connectivity",'Input - companies list'!$A$1:$BG$1, 0)))</f>
        <v/>
      </c>
      <c r="H1806">
        <f>IFERROR(PERCENTRANK(C:C,C1806),0)</f>
        <v/>
      </c>
      <c r="I1806">
        <f>IFERROR(1 - PERCENTRANK(D:D,D1806),0)</f>
        <v/>
      </c>
      <c r="J1806">
        <f>IFERROR(PERCENTRANK(E:E,E1806),0)</f>
        <v/>
      </c>
      <c r="K1806">
        <f>IFERROR(1 - PERCENTRANK(F:F,F1806),0)</f>
        <v/>
      </c>
      <c r="L1806">
        <f>IFERROR(PERCENTRANK(G:G,G1806),0)</f>
        <v/>
      </c>
      <c r="M1806">
        <f>H1806*weightA+I1806*weightB+J1806*weightC+K1806*weightD+L1806*weightE</f>
        <v/>
      </c>
    </row>
    <row r="1807" spans="1:13">
      <c r="A1807">
        <f>RANK(M1807,M:M)</f>
        <v/>
      </c>
      <c r="C1807">
        <f>SUMIFS('Input - target event report'!H:H,'Input - target event report'!L:L,B1807,'Input - target event report'!D:D, "Private Investment")</f>
        <v/>
      </c>
      <c r="D1807">
        <f>IF(E1807&lt;2, "N/A", (MAXIFS('Input - target event report'!E:E,'Input - target event report'!L:L,B:B,'Input - target event report'!D:D,"Private Investment")-MINIFS('Input - target event report'!E:E,'Input - target event report'!L:L,B:B,'Input - target event report'!D:D,"Private Investment"))/(E1807-1))</f>
        <v/>
      </c>
      <c r="E1807">
        <f>COUNTIFS('Input - target event report'!L:L,B1807,'Input - target event report'!D:D, "Private Investment")</f>
        <v/>
      </c>
      <c r="F1807">
        <f>AVERAGEIF(INDEX('Input - companies list'!$A:$BG, 0, MATCH("Clusters 0",'Input - companies list'!$A$1:$BG$1, 0)),'Output - Cluster ranking'!B1807,INDEX('Input - companies list'!$A:$BG, 0, MATCH("Flow",'Input - companies list'!$A$1:$BG$1, 0)))</f>
        <v/>
      </c>
      <c r="G1807">
        <f>AVERAGEIF(INDEX('Input - companies list'!$A:$BG, 0, MATCH("Clusters 0",'Input - companies list'!$A$1:$BG$1, 0)),'Output - Cluster ranking'!B1807,INDEX('Input - companies list'!$A:$BG, 0, MATCH("Inter-Cluster Connectivity",'Input - companies list'!$A$1:$BG$1, 0)))</f>
        <v/>
      </c>
      <c r="H1807">
        <f>IFERROR(PERCENTRANK(C:C,C1807),0)</f>
        <v/>
      </c>
      <c r="I1807">
        <f>IFERROR(1 - PERCENTRANK(D:D,D1807),0)</f>
        <v/>
      </c>
      <c r="J1807">
        <f>IFERROR(PERCENTRANK(E:E,E1807),0)</f>
        <v/>
      </c>
      <c r="K1807">
        <f>IFERROR(1 - PERCENTRANK(F:F,F1807),0)</f>
        <v/>
      </c>
      <c r="L1807">
        <f>IFERROR(PERCENTRANK(G:G,G1807),0)</f>
        <v/>
      </c>
      <c r="M1807">
        <f>H1807*weightA+I1807*weightB+J1807*weightC+K1807*weightD+L1807*weightE</f>
        <v/>
      </c>
    </row>
    <row r="1808" spans="1:13">
      <c r="A1808">
        <f>RANK(M1808,M:M)</f>
        <v/>
      </c>
      <c r="C1808">
        <f>SUMIFS('Input - target event report'!H:H,'Input - target event report'!L:L,B1808,'Input - target event report'!D:D, "Private Investment")</f>
        <v/>
      </c>
      <c r="D1808">
        <f>IF(E1808&lt;2, "N/A", (MAXIFS('Input - target event report'!E:E,'Input - target event report'!L:L,B:B,'Input - target event report'!D:D,"Private Investment")-MINIFS('Input - target event report'!E:E,'Input - target event report'!L:L,B:B,'Input - target event report'!D:D,"Private Investment"))/(E1808-1))</f>
        <v/>
      </c>
      <c r="E1808">
        <f>COUNTIFS('Input - target event report'!L:L,B1808,'Input - target event report'!D:D, "Private Investment")</f>
        <v/>
      </c>
      <c r="F1808">
        <f>AVERAGEIF(INDEX('Input - companies list'!$A:$BG, 0, MATCH("Clusters 0",'Input - companies list'!$A$1:$BG$1, 0)),'Output - Cluster ranking'!B1808,INDEX('Input - companies list'!$A:$BG, 0, MATCH("Flow",'Input - companies list'!$A$1:$BG$1, 0)))</f>
        <v/>
      </c>
      <c r="G1808">
        <f>AVERAGEIF(INDEX('Input - companies list'!$A:$BG, 0, MATCH("Clusters 0",'Input - companies list'!$A$1:$BG$1, 0)),'Output - Cluster ranking'!B1808,INDEX('Input - companies list'!$A:$BG, 0, MATCH("Inter-Cluster Connectivity",'Input - companies list'!$A$1:$BG$1, 0)))</f>
        <v/>
      </c>
      <c r="H1808">
        <f>IFERROR(PERCENTRANK(C:C,C1808),0)</f>
        <v/>
      </c>
      <c r="I1808">
        <f>IFERROR(1 - PERCENTRANK(D:D,D1808),0)</f>
        <v/>
      </c>
      <c r="J1808">
        <f>IFERROR(PERCENTRANK(E:E,E1808),0)</f>
        <v/>
      </c>
      <c r="K1808">
        <f>IFERROR(1 - PERCENTRANK(F:F,F1808),0)</f>
        <v/>
      </c>
      <c r="L1808">
        <f>IFERROR(PERCENTRANK(G:G,G1808),0)</f>
        <v/>
      </c>
      <c r="M1808">
        <f>H1808*weightA+I1808*weightB+J1808*weightC+K1808*weightD+L1808*weightE</f>
        <v/>
      </c>
    </row>
    <row r="1809" spans="1:13">
      <c r="A1809">
        <f>RANK(M1809,M:M)</f>
        <v/>
      </c>
      <c r="C1809">
        <f>SUMIFS('Input - target event report'!H:H,'Input - target event report'!L:L,B1809,'Input - target event report'!D:D, "Private Investment")</f>
        <v/>
      </c>
      <c r="D1809">
        <f>IF(E1809&lt;2, "N/A", (MAXIFS('Input - target event report'!E:E,'Input - target event report'!L:L,B:B,'Input - target event report'!D:D,"Private Investment")-MINIFS('Input - target event report'!E:E,'Input - target event report'!L:L,B:B,'Input - target event report'!D:D,"Private Investment"))/(E1809-1))</f>
        <v/>
      </c>
      <c r="E1809">
        <f>COUNTIFS('Input - target event report'!L:L,B1809,'Input - target event report'!D:D, "Private Investment")</f>
        <v/>
      </c>
      <c r="F1809">
        <f>AVERAGEIF(INDEX('Input - companies list'!$A:$BG, 0, MATCH("Clusters 0",'Input - companies list'!$A$1:$BG$1, 0)),'Output - Cluster ranking'!B1809,INDEX('Input - companies list'!$A:$BG, 0, MATCH("Flow",'Input - companies list'!$A$1:$BG$1, 0)))</f>
        <v/>
      </c>
      <c r="G1809">
        <f>AVERAGEIF(INDEX('Input - companies list'!$A:$BG, 0, MATCH("Clusters 0",'Input - companies list'!$A$1:$BG$1, 0)),'Output - Cluster ranking'!B1809,INDEX('Input - companies list'!$A:$BG, 0, MATCH("Inter-Cluster Connectivity",'Input - companies list'!$A$1:$BG$1, 0)))</f>
        <v/>
      </c>
      <c r="H1809">
        <f>IFERROR(PERCENTRANK(C:C,C1809),0)</f>
        <v/>
      </c>
      <c r="I1809">
        <f>IFERROR(1 - PERCENTRANK(D:D,D1809),0)</f>
        <v/>
      </c>
      <c r="J1809">
        <f>IFERROR(PERCENTRANK(E:E,E1809),0)</f>
        <v/>
      </c>
      <c r="K1809">
        <f>IFERROR(1 - PERCENTRANK(F:F,F1809),0)</f>
        <v/>
      </c>
      <c r="L1809">
        <f>IFERROR(PERCENTRANK(G:G,G1809),0)</f>
        <v/>
      </c>
      <c r="M1809">
        <f>H1809*weightA+I1809*weightB+J1809*weightC+K1809*weightD+L1809*weightE</f>
        <v/>
      </c>
    </row>
    <row r="1810" spans="1:13">
      <c r="A1810">
        <f>RANK(M1810,M:M)</f>
        <v/>
      </c>
      <c r="C1810">
        <f>SUMIFS('Input - target event report'!H:H,'Input - target event report'!L:L,B1810,'Input - target event report'!D:D, "Private Investment")</f>
        <v/>
      </c>
      <c r="D1810">
        <f>IF(E1810&lt;2, "N/A", (MAXIFS('Input - target event report'!E:E,'Input - target event report'!L:L,B:B,'Input - target event report'!D:D,"Private Investment")-MINIFS('Input - target event report'!E:E,'Input - target event report'!L:L,B:B,'Input - target event report'!D:D,"Private Investment"))/(E1810-1))</f>
        <v/>
      </c>
      <c r="E1810">
        <f>COUNTIFS('Input - target event report'!L:L,B1810,'Input - target event report'!D:D, "Private Investment")</f>
        <v/>
      </c>
      <c r="F1810">
        <f>AVERAGEIF(INDEX('Input - companies list'!$A:$BG, 0, MATCH("Clusters 0",'Input - companies list'!$A$1:$BG$1, 0)),'Output - Cluster ranking'!B1810,INDEX('Input - companies list'!$A:$BG, 0, MATCH("Flow",'Input - companies list'!$A$1:$BG$1, 0)))</f>
        <v/>
      </c>
      <c r="G1810">
        <f>AVERAGEIF(INDEX('Input - companies list'!$A:$BG, 0, MATCH("Clusters 0",'Input - companies list'!$A$1:$BG$1, 0)),'Output - Cluster ranking'!B1810,INDEX('Input - companies list'!$A:$BG, 0, MATCH("Inter-Cluster Connectivity",'Input - companies list'!$A$1:$BG$1, 0)))</f>
        <v/>
      </c>
      <c r="H1810">
        <f>IFERROR(PERCENTRANK(C:C,C1810),0)</f>
        <v/>
      </c>
      <c r="I1810">
        <f>IFERROR(1 - PERCENTRANK(D:D,D1810),0)</f>
        <v/>
      </c>
      <c r="J1810">
        <f>IFERROR(PERCENTRANK(E:E,E1810),0)</f>
        <v/>
      </c>
      <c r="K1810">
        <f>IFERROR(1 - PERCENTRANK(F:F,F1810),0)</f>
        <v/>
      </c>
      <c r="L1810">
        <f>IFERROR(PERCENTRANK(G:G,G1810),0)</f>
        <v/>
      </c>
      <c r="M1810">
        <f>H1810*weightA+I1810*weightB+J1810*weightC+K1810*weightD+L1810*weightE</f>
        <v/>
      </c>
    </row>
    <row r="1811" spans="1:13">
      <c r="A1811">
        <f>RANK(M1811,M:M)</f>
        <v/>
      </c>
      <c r="C1811">
        <f>SUMIFS('Input - target event report'!H:H,'Input - target event report'!L:L,B1811,'Input - target event report'!D:D, "Private Investment")</f>
        <v/>
      </c>
      <c r="D1811">
        <f>IF(E1811&lt;2, "N/A", (MAXIFS('Input - target event report'!E:E,'Input - target event report'!L:L,B:B,'Input - target event report'!D:D,"Private Investment")-MINIFS('Input - target event report'!E:E,'Input - target event report'!L:L,B:B,'Input - target event report'!D:D,"Private Investment"))/(E1811-1))</f>
        <v/>
      </c>
      <c r="E1811">
        <f>COUNTIFS('Input - target event report'!L:L,B1811,'Input - target event report'!D:D, "Private Investment")</f>
        <v/>
      </c>
      <c r="F1811">
        <f>AVERAGEIF(INDEX('Input - companies list'!$A:$BG, 0, MATCH("Clusters 0",'Input - companies list'!$A$1:$BG$1, 0)),'Output - Cluster ranking'!B1811,INDEX('Input - companies list'!$A:$BG, 0, MATCH("Flow",'Input - companies list'!$A$1:$BG$1, 0)))</f>
        <v/>
      </c>
      <c r="G1811">
        <f>AVERAGEIF(INDEX('Input - companies list'!$A:$BG, 0, MATCH("Clusters 0",'Input - companies list'!$A$1:$BG$1, 0)),'Output - Cluster ranking'!B1811,INDEX('Input - companies list'!$A:$BG, 0, MATCH("Inter-Cluster Connectivity",'Input - companies list'!$A$1:$BG$1, 0)))</f>
        <v/>
      </c>
      <c r="H1811">
        <f>IFERROR(PERCENTRANK(C:C,C1811),0)</f>
        <v/>
      </c>
      <c r="I1811">
        <f>IFERROR(1 - PERCENTRANK(D:D,D1811),0)</f>
        <v/>
      </c>
      <c r="J1811">
        <f>IFERROR(PERCENTRANK(E:E,E1811),0)</f>
        <v/>
      </c>
      <c r="K1811">
        <f>IFERROR(1 - PERCENTRANK(F:F,F1811),0)</f>
        <v/>
      </c>
      <c r="L1811">
        <f>IFERROR(PERCENTRANK(G:G,G1811),0)</f>
        <v/>
      </c>
      <c r="M1811">
        <f>H1811*weightA+I1811*weightB+J1811*weightC+K1811*weightD+L1811*weightE</f>
        <v/>
      </c>
    </row>
    <row r="1812" spans="1:13">
      <c r="A1812">
        <f>RANK(M1812,M:M)</f>
        <v/>
      </c>
      <c r="C1812">
        <f>SUMIFS('Input - target event report'!H:H,'Input - target event report'!L:L,B1812,'Input - target event report'!D:D, "Private Investment")</f>
        <v/>
      </c>
      <c r="D1812">
        <f>IF(E1812&lt;2, "N/A", (MAXIFS('Input - target event report'!E:E,'Input - target event report'!L:L,B:B,'Input - target event report'!D:D,"Private Investment")-MINIFS('Input - target event report'!E:E,'Input - target event report'!L:L,B:B,'Input - target event report'!D:D,"Private Investment"))/(E1812-1))</f>
        <v/>
      </c>
      <c r="E1812">
        <f>COUNTIFS('Input - target event report'!L:L,B1812,'Input - target event report'!D:D, "Private Investment")</f>
        <v/>
      </c>
      <c r="F1812">
        <f>AVERAGEIF(INDEX('Input - companies list'!$A:$BG, 0, MATCH("Clusters 0",'Input - companies list'!$A$1:$BG$1, 0)),'Output - Cluster ranking'!B1812,INDEX('Input - companies list'!$A:$BG, 0, MATCH("Flow",'Input - companies list'!$A$1:$BG$1, 0)))</f>
        <v/>
      </c>
      <c r="G1812">
        <f>AVERAGEIF(INDEX('Input - companies list'!$A:$BG, 0, MATCH("Clusters 0",'Input - companies list'!$A$1:$BG$1, 0)),'Output - Cluster ranking'!B1812,INDEX('Input - companies list'!$A:$BG, 0, MATCH("Inter-Cluster Connectivity",'Input - companies list'!$A$1:$BG$1, 0)))</f>
        <v/>
      </c>
      <c r="H1812">
        <f>IFERROR(PERCENTRANK(C:C,C1812),0)</f>
        <v/>
      </c>
      <c r="I1812">
        <f>IFERROR(1 - PERCENTRANK(D:D,D1812),0)</f>
        <v/>
      </c>
      <c r="J1812">
        <f>IFERROR(PERCENTRANK(E:E,E1812),0)</f>
        <v/>
      </c>
      <c r="K1812">
        <f>IFERROR(1 - PERCENTRANK(F:F,F1812),0)</f>
        <v/>
      </c>
      <c r="L1812">
        <f>IFERROR(PERCENTRANK(G:G,G1812),0)</f>
        <v/>
      </c>
      <c r="M1812">
        <f>H1812*weightA+I1812*weightB+J1812*weightC+K1812*weightD+L1812*weightE</f>
        <v/>
      </c>
    </row>
    <row r="1813" spans="1:13">
      <c r="A1813">
        <f>RANK(M1813,M:M)</f>
        <v/>
      </c>
      <c r="C1813">
        <f>SUMIFS('Input - target event report'!H:H,'Input - target event report'!L:L,B1813,'Input - target event report'!D:D, "Private Investment")</f>
        <v/>
      </c>
      <c r="D1813">
        <f>IF(E1813&lt;2, "N/A", (MAXIFS('Input - target event report'!E:E,'Input - target event report'!L:L,B:B,'Input - target event report'!D:D,"Private Investment")-MINIFS('Input - target event report'!E:E,'Input - target event report'!L:L,B:B,'Input - target event report'!D:D,"Private Investment"))/(E1813-1))</f>
        <v/>
      </c>
      <c r="E1813">
        <f>COUNTIFS('Input - target event report'!L:L,B1813,'Input - target event report'!D:D, "Private Investment")</f>
        <v/>
      </c>
      <c r="F1813">
        <f>AVERAGEIF(INDEX('Input - companies list'!$A:$BG, 0, MATCH("Clusters 0",'Input - companies list'!$A$1:$BG$1, 0)),'Output - Cluster ranking'!B1813,INDEX('Input - companies list'!$A:$BG, 0, MATCH("Flow",'Input - companies list'!$A$1:$BG$1, 0)))</f>
        <v/>
      </c>
      <c r="G1813">
        <f>AVERAGEIF(INDEX('Input - companies list'!$A:$BG, 0, MATCH("Clusters 0",'Input - companies list'!$A$1:$BG$1, 0)),'Output - Cluster ranking'!B1813,INDEX('Input - companies list'!$A:$BG, 0, MATCH("Inter-Cluster Connectivity",'Input - companies list'!$A$1:$BG$1, 0)))</f>
        <v/>
      </c>
      <c r="H1813">
        <f>IFERROR(PERCENTRANK(C:C,C1813),0)</f>
        <v/>
      </c>
      <c r="I1813">
        <f>IFERROR(1 - PERCENTRANK(D:D,D1813),0)</f>
        <v/>
      </c>
      <c r="J1813">
        <f>IFERROR(PERCENTRANK(E:E,E1813),0)</f>
        <v/>
      </c>
      <c r="K1813">
        <f>IFERROR(1 - PERCENTRANK(F:F,F1813),0)</f>
        <v/>
      </c>
      <c r="L1813">
        <f>IFERROR(PERCENTRANK(G:G,G1813),0)</f>
        <v/>
      </c>
      <c r="M1813">
        <f>H1813*weightA+I1813*weightB+J1813*weightC+K1813*weightD+L1813*weightE</f>
        <v/>
      </c>
    </row>
    <row r="1814" spans="1:13">
      <c r="A1814">
        <f>RANK(M1814,M:M)</f>
        <v/>
      </c>
      <c r="C1814">
        <f>SUMIFS('Input - target event report'!H:H,'Input - target event report'!L:L,B1814,'Input - target event report'!D:D, "Private Investment")</f>
        <v/>
      </c>
      <c r="D1814">
        <f>IF(E1814&lt;2, "N/A", (MAXIFS('Input - target event report'!E:E,'Input - target event report'!L:L,B:B,'Input - target event report'!D:D,"Private Investment")-MINIFS('Input - target event report'!E:E,'Input - target event report'!L:L,B:B,'Input - target event report'!D:D,"Private Investment"))/(E1814-1))</f>
        <v/>
      </c>
      <c r="E1814">
        <f>COUNTIFS('Input - target event report'!L:L,B1814,'Input - target event report'!D:D, "Private Investment")</f>
        <v/>
      </c>
      <c r="F1814">
        <f>AVERAGEIF(INDEX('Input - companies list'!$A:$BG, 0, MATCH("Clusters 0",'Input - companies list'!$A$1:$BG$1, 0)),'Output - Cluster ranking'!B1814,INDEX('Input - companies list'!$A:$BG, 0, MATCH("Flow",'Input - companies list'!$A$1:$BG$1, 0)))</f>
        <v/>
      </c>
      <c r="G1814">
        <f>AVERAGEIF(INDEX('Input - companies list'!$A:$BG, 0, MATCH("Clusters 0",'Input - companies list'!$A$1:$BG$1, 0)),'Output - Cluster ranking'!B1814,INDEX('Input - companies list'!$A:$BG, 0, MATCH("Inter-Cluster Connectivity",'Input - companies list'!$A$1:$BG$1, 0)))</f>
        <v/>
      </c>
      <c r="H1814">
        <f>IFERROR(PERCENTRANK(C:C,C1814),0)</f>
        <v/>
      </c>
      <c r="I1814">
        <f>IFERROR(1 - PERCENTRANK(D:D,D1814),0)</f>
        <v/>
      </c>
      <c r="J1814">
        <f>IFERROR(PERCENTRANK(E:E,E1814),0)</f>
        <v/>
      </c>
      <c r="K1814">
        <f>IFERROR(1 - PERCENTRANK(F:F,F1814),0)</f>
        <v/>
      </c>
      <c r="L1814">
        <f>IFERROR(PERCENTRANK(G:G,G1814),0)</f>
        <v/>
      </c>
      <c r="M1814">
        <f>H1814*weightA+I1814*weightB+J1814*weightC+K1814*weightD+L1814*weightE</f>
        <v/>
      </c>
    </row>
    <row r="1815" spans="1:13">
      <c r="A1815">
        <f>RANK(M1815,M:M)</f>
        <v/>
      </c>
      <c r="C1815">
        <f>SUMIFS('Input - target event report'!H:H,'Input - target event report'!L:L,B1815,'Input - target event report'!D:D, "Private Investment")</f>
        <v/>
      </c>
      <c r="D1815">
        <f>IF(E1815&lt;2, "N/A", (MAXIFS('Input - target event report'!E:E,'Input - target event report'!L:L,B:B,'Input - target event report'!D:D,"Private Investment")-MINIFS('Input - target event report'!E:E,'Input - target event report'!L:L,B:B,'Input - target event report'!D:D,"Private Investment"))/(E1815-1))</f>
        <v/>
      </c>
      <c r="E1815">
        <f>COUNTIFS('Input - target event report'!L:L,B1815,'Input - target event report'!D:D, "Private Investment")</f>
        <v/>
      </c>
      <c r="F1815">
        <f>AVERAGEIF(INDEX('Input - companies list'!$A:$BG, 0, MATCH("Clusters 0",'Input - companies list'!$A$1:$BG$1, 0)),'Output - Cluster ranking'!B1815,INDEX('Input - companies list'!$A:$BG, 0, MATCH("Flow",'Input - companies list'!$A$1:$BG$1, 0)))</f>
        <v/>
      </c>
      <c r="G1815">
        <f>AVERAGEIF(INDEX('Input - companies list'!$A:$BG, 0, MATCH("Clusters 0",'Input - companies list'!$A$1:$BG$1, 0)),'Output - Cluster ranking'!B1815,INDEX('Input - companies list'!$A:$BG, 0, MATCH("Inter-Cluster Connectivity",'Input - companies list'!$A$1:$BG$1, 0)))</f>
        <v/>
      </c>
      <c r="H1815">
        <f>IFERROR(PERCENTRANK(C:C,C1815),0)</f>
        <v/>
      </c>
      <c r="I1815">
        <f>IFERROR(1 - PERCENTRANK(D:D,D1815),0)</f>
        <v/>
      </c>
      <c r="J1815">
        <f>IFERROR(PERCENTRANK(E:E,E1815),0)</f>
        <v/>
      </c>
      <c r="K1815">
        <f>IFERROR(1 - PERCENTRANK(F:F,F1815),0)</f>
        <v/>
      </c>
      <c r="L1815">
        <f>IFERROR(PERCENTRANK(G:G,G1815),0)</f>
        <v/>
      </c>
      <c r="M1815">
        <f>H1815*weightA+I1815*weightB+J1815*weightC+K1815*weightD+L1815*weightE</f>
        <v/>
      </c>
    </row>
    <row r="1816" spans="1:13">
      <c r="A1816">
        <f>RANK(M1816,M:M)</f>
        <v/>
      </c>
      <c r="C1816">
        <f>SUMIFS('Input - target event report'!H:H,'Input - target event report'!L:L,B1816,'Input - target event report'!D:D, "Private Investment")</f>
        <v/>
      </c>
      <c r="D1816">
        <f>IF(E1816&lt;2, "N/A", (MAXIFS('Input - target event report'!E:E,'Input - target event report'!L:L,B:B,'Input - target event report'!D:D,"Private Investment")-MINIFS('Input - target event report'!E:E,'Input - target event report'!L:L,B:B,'Input - target event report'!D:D,"Private Investment"))/(E1816-1))</f>
        <v/>
      </c>
      <c r="E1816">
        <f>COUNTIFS('Input - target event report'!L:L,B1816,'Input - target event report'!D:D, "Private Investment")</f>
        <v/>
      </c>
      <c r="F1816">
        <f>AVERAGEIF(INDEX('Input - companies list'!$A:$BG, 0, MATCH("Clusters 0",'Input - companies list'!$A$1:$BG$1, 0)),'Output - Cluster ranking'!B1816,INDEX('Input - companies list'!$A:$BG, 0, MATCH("Flow",'Input - companies list'!$A$1:$BG$1, 0)))</f>
        <v/>
      </c>
      <c r="G1816">
        <f>AVERAGEIF(INDEX('Input - companies list'!$A:$BG, 0, MATCH("Clusters 0",'Input - companies list'!$A$1:$BG$1, 0)),'Output - Cluster ranking'!B1816,INDEX('Input - companies list'!$A:$BG, 0, MATCH("Inter-Cluster Connectivity",'Input - companies list'!$A$1:$BG$1, 0)))</f>
        <v/>
      </c>
      <c r="H1816">
        <f>IFERROR(PERCENTRANK(C:C,C1816),0)</f>
        <v/>
      </c>
      <c r="I1816">
        <f>IFERROR(1 - PERCENTRANK(D:D,D1816),0)</f>
        <v/>
      </c>
      <c r="J1816">
        <f>IFERROR(PERCENTRANK(E:E,E1816),0)</f>
        <v/>
      </c>
      <c r="K1816">
        <f>IFERROR(1 - PERCENTRANK(F:F,F1816),0)</f>
        <v/>
      </c>
      <c r="L1816">
        <f>IFERROR(PERCENTRANK(G:G,G1816),0)</f>
        <v/>
      </c>
      <c r="M1816">
        <f>H1816*weightA+I1816*weightB+J1816*weightC+K1816*weightD+L1816*weightE</f>
        <v/>
      </c>
    </row>
    <row r="1817" spans="1:13">
      <c r="A1817">
        <f>RANK(M1817,M:M)</f>
        <v/>
      </c>
      <c r="C1817">
        <f>SUMIFS('Input - target event report'!H:H,'Input - target event report'!L:L,B1817,'Input - target event report'!D:D, "Private Investment")</f>
        <v/>
      </c>
      <c r="D1817">
        <f>IF(E1817&lt;2, "N/A", (MAXIFS('Input - target event report'!E:E,'Input - target event report'!L:L,B:B,'Input - target event report'!D:D,"Private Investment")-MINIFS('Input - target event report'!E:E,'Input - target event report'!L:L,B:B,'Input - target event report'!D:D,"Private Investment"))/(E1817-1))</f>
        <v/>
      </c>
      <c r="E1817">
        <f>COUNTIFS('Input - target event report'!L:L,B1817,'Input - target event report'!D:D, "Private Investment")</f>
        <v/>
      </c>
      <c r="F1817">
        <f>AVERAGEIF(INDEX('Input - companies list'!$A:$BG, 0, MATCH("Clusters 0",'Input - companies list'!$A$1:$BG$1, 0)),'Output - Cluster ranking'!B1817,INDEX('Input - companies list'!$A:$BG, 0, MATCH("Flow",'Input - companies list'!$A$1:$BG$1, 0)))</f>
        <v/>
      </c>
      <c r="G1817">
        <f>AVERAGEIF(INDEX('Input - companies list'!$A:$BG, 0, MATCH("Clusters 0",'Input - companies list'!$A$1:$BG$1, 0)),'Output - Cluster ranking'!B1817,INDEX('Input - companies list'!$A:$BG, 0, MATCH("Inter-Cluster Connectivity",'Input - companies list'!$A$1:$BG$1, 0)))</f>
        <v/>
      </c>
      <c r="H1817">
        <f>IFERROR(PERCENTRANK(C:C,C1817),0)</f>
        <v/>
      </c>
      <c r="I1817">
        <f>IFERROR(1 - PERCENTRANK(D:D,D1817),0)</f>
        <v/>
      </c>
      <c r="J1817">
        <f>IFERROR(PERCENTRANK(E:E,E1817),0)</f>
        <v/>
      </c>
      <c r="K1817">
        <f>IFERROR(1 - PERCENTRANK(F:F,F1817),0)</f>
        <v/>
      </c>
      <c r="L1817">
        <f>IFERROR(PERCENTRANK(G:G,G1817),0)</f>
        <v/>
      </c>
      <c r="M1817">
        <f>H1817*weightA+I1817*weightB+J1817*weightC+K1817*weightD+L1817*weightE</f>
        <v/>
      </c>
    </row>
    <row r="1818" spans="1:13">
      <c r="A1818">
        <f>RANK(M1818,M:M)</f>
        <v/>
      </c>
      <c r="C1818">
        <f>SUMIFS('Input - target event report'!H:H,'Input - target event report'!L:L,B1818,'Input - target event report'!D:D, "Private Investment")</f>
        <v/>
      </c>
      <c r="D1818">
        <f>IF(E1818&lt;2, "N/A", (MAXIFS('Input - target event report'!E:E,'Input - target event report'!L:L,B:B,'Input - target event report'!D:D,"Private Investment")-MINIFS('Input - target event report'!E:E,'Input - target event report'!L:L,B:B,'Input - target event report'!D:D,"Private Investment"))/(E1818-1))</f>
        <v/>
      </c>
      <c r="E1818">
        <f>COUNTIFS('Input - target event report'!L:L,B1818,'Input - target event report'!D:D, "Private Investment")</f>
        <v/>
      </c>
      <c r="F1818">
        <f>AVERAGEIF(INDEX('Input - companies list'!$A:$BG, 0, MATCH("Clusters 0",'Input - companies list'!$A$1:$BG$1, 0)),'Output - Cluster ranking'!B1818,INDEX('Input - companies list'!$A:$BG, 0, MATCH("Flow",'Input - companies list'!$A$1:$BG$1, 0)))</f>
        <v/>
      </c>
      <c r="G1818">
        <f>AVERAGEIF(INDEX('Input - companies list'!$A:$BG, 0, MATCH("Clusters 0",'Input - companies list'!$A$1:$BG$1, 0)),'Output - Cluster ranking'!B1818,INDEX('Input - companies list'!$A:$BG, 0, MATCH("Inter-Cluster Connectivity",'Input - companies list'!$A$1:$BG$1, 0)))</f>
        <v/>
      </c>
      <c r="H1818">
        <f>IFERROR(PERCENTRANK(C:C,C1818),0)</f>
        <v/>
      </c>
      <c r="I1818">
        <f>IFERROR(1 - PERCENTRANK(D:D,D1818),0)</f>
        <v/>
      </c>
      <c r="J1818">
        <f>IFERROR(PERCENTRANK(E:E,E1818),0)</f>
        <v/>
      </c>
      <c r="K1818">
        <f>IFERROR(1 - PERCENTRANK(F:F,F1818),0)</f>
        <v/>
      </c>
      <c r="L1818">
        <f>IFERROR(PERCENTRANK(G:G,G1818),0)</f>
        <v/>
      </c>
      <c r="M1818">
        <f>H1818*weightA+I1818*weightB+J1818*weightC+K1818*weightD+L1818*weightE</f>
        <v/>
      </c>
    </row>
    <row r="1819" spans="1:13">
      <c r="A1819">
        <f>RANK(M1819,M:M)</f>
        <v/>
      </c>
      <c r="C1819">
        <f>SUMIFS('Input - target event report'!H:H,'Input - target event report'!L:L,B1819,'Input - target event report'!D:D, "Private Investment")</f>
        <v/>
      </c>
      <c r="D1819">
        <f>IF(E1819&lt;2, "N/A", (MAXIFS('Input - target event report'!E:E,'Input - target event report'!L:L,B:B,'Input - target event report'!D:D,"Private Investment")-MINIFS('Input - target event report'!E:E,'Input - target event report'!L:L,B:B,'Input - target event report'!D:D,"Private Investment"))/(E1819-1))</f>
        <v/>
      </c>
      <c r="E1819">
        <f>COUNTIFS('Input - target event report'!L:L,B1819,'Input - target event report'!D:D, "Private Investment")</f>
        <v/>
      </c>
      <c r="F1819">
        <f>AVERAGEIF(INDEX('Input - companies list'!$A:$BG, 0, MATCH("Clusters 0",'Input - companies list'!$A$1:$BG$1, 0)),'Output - Cluster ranking'!B1819,INDEX('Input - companies list'!$A:$BG, 0, MATCH("Flow",'Input - companies list'!$A$1:$BG$1, 0)))</f>
        <v/>
      </c>
      <c r="G1819">
        <f>AVERAGEIF(INDEX('Input - companies list'!$A:$BG, 0, MATCH("Clusters 0",'Input - companies list'!$A$1:$BG$1, 0)),'Output - Cluster ranking'!B1819,INDEX('Input - companies list'!$A:$BG, 0, MATCH("Inter-Cluster Connectivity",'Input - companies list'!$A$1:$BG$1, 0)))</f>
        <v/>
      </c>
      <c r="H1819">
        <f>IFERROR(PERCENTRANK(C:C,C1819),0)</f>
        <v/>
      </c>
      <c r="I1819">
        <f>IFERROR(1 - PERCENTRANK(D:D,D1819),0)</f>
        <v/>
      </c>
      <c r="J1819">
        <f>IFERROR(PERCENTRANK(E:E,E1819),0)</f>
        <v/>
      </c>
      <c r="K1819">
        <f>IFERROR(1 - PERCENTRANK(F:F,F1819),0)</f>
        <v/>
      </c>
      <c r="L1819">
        <f>IFERROR(PERCENTRANK(G:G,G1819),0)</f>
        <v/>
      </c>
      <c r="M1819">
        <f>H1819*weightA+I1819*weightB+J1819*weightC+K1819*weightD+L1819*weightE</f>
        <v/>
      </c>
    </row>
    <row r="1820" spans="1:13">
      <c r="A1820">
        <f>RANK(M1820,M:M)</f>
        <v/>
      </c>
      <c r="C1820">
        <f>SUMIFS('Input - target event report'!H:H,'Input - target event report'!L:L,B1820,'Input - target event report'!D:D, "Private Investment")</f>
        <v/>
      </c>
      <c r="D1820">
        <f>IF(E1820&lt;2, "N/A", (MAXIFS('Input - target event report'!E:E,'Input - target event report'!L:L,B:B,'Input - target event report'!D:D,"Private Investment")-MINIFS('Input - target event report'!E:E,'Input - target event report'!L:L,B:B,'Input - target event report'!D:D,"Private Investment"))/(E1820-1))</f>
        <v/>
      </c>
      <c r="E1820">
        <f>COUNTIFS('Input - target event report'!L:L,B1820,'Input - target event report'!D:D, "Private Investment")</f>
        <v/>
      </c>
      <c r="F1820">
        <f>AVERAGEIF(INDEX('Input - companies list'!$A:$BG, 0, MATCH("Clusters 0",'Input - companies list'!$A$1:$BG$1, 0)),'Output - Cluster ranking'!B1820,INDEX('Input - companies list'!$A:$BG, 0, MATCH("Flow",'Input - companies list'!$A$1:$BG$1, 0)))</f>
        <v/>
      </c>
      <c r="G1820">
        <f>AVERAGEIF(INDEX('Input - companies list'!$A:$BG, 0, MATCH("Clusters 0",'Input - companies list'!$A$1:$BG$1, 0)),'Output - Cluster ranking'!B1820,INDEX('Input - companies list'!$A:$BG, 0, MATCH("Inter-Cluster Connectivity",'Input - companies list'!$A$1:$BG$1, 0)))</f>
        <v/>
      </c>
      <c r="H1820">
        <f>IFERROR(PERCENTRANK(C:C,C1820),0)</f>
        <v/>
      </c>
      <c r="I1820">
        <f>IFERROR(1 - PERCENTRANK(D:D,D1820),0)</f>
        <v/>
      </c>
      <c r="J1820">
        <f>IFERROR(PERCENTRANK(E:E,E1820),0)</f>
        <v/>
      </c>
      <c r="K1820">
        <f>IFERROR(1 - PERCENTRANK(F:F,F1820),0)</f>
        <v/>
      </c>
      <c r="L1820">
        <f>IFERROR(PERCENTRANK(G:G,G1820),0)</f>
        <v/>
      </c>
      <c r="M1820">
        <f>H1820*weightA+I1820*weightB+J1820*weightC+K1820*weightD+L1820*weightE</f>
        <v/>
      </c>
    </row>
    <row r="1821" spans="1:13">
      <c r="A1821">
        <f>RANK(M1821,M:M)</f>
        <v/>
      </c>
      <c r="C1821">
        <f>SUMIFS('Input - target event report'!H:H,'Input - target event report'!L:L,B1821,'Input - target event report'!D:D, "Private Investment")</f>
        <v/>
      </c>
      <c r="D1821">
        <f>IF(E1821&lt;2, "N/A", (MAXIFS('Input - target event report'!E:E,'Input - target event report'!L:L,B:B,'Input - target event report'!D:D,"Private Investment")-MINIFS('Input - target event report'!E:E,'Input - target event report'!L:L,B:B,'Input - target event report'!D:D,"Private Investment"))/(E1821-1))</f>
        <v/>
      </c>
      <c r="E1821">
        <f>COUNTIFS('Input - target event report'!L:L,B1821,'Input - target event report'!D:D, "Private Investment")</f>
        <v/>
      </c>
      <c r="F1821">
        <f>AVERAGEIF(INDEX('Input - companies list'!$A:$BG, 0, MATCH("Clusters 0",'Input - companies list'!$A$1:$BG$1, 0)),'Output - Cluster ranking'!B1821,INDEX('Input - companies list'!$A:$BG, 0, MATCH("Flow",'Input - companies list'!$A$1:$BG$1, 0)))</f>
        <v/>
      </c>
      <c r="G1821">
        <f>AVERAGEIF(INDEX('Input - companies list'!$A:$BG, 0, MATCH("Clusters 0",'Input - companies list'!$A$1:$BG$1, 0)),'Output - Cluster ranking'!B1821,INDEX('Input - companies list'!$A:$BG, 0, MATCH("Inter-Cluster Connectivity",'Input - companies list'!$A$1:$BG$1, 0)))</f>
        <v/>
      </c>
      <c r="H1821">
        <f>IFERROR(PERCENTRANK(C:C,C1821),0)</f>
        <v/>
      </c>
      <c r="I1821">
        <f>IFERROR(1 - PERCENTRANK(D:D,D1821),0)</f>
        <v/>
      </c>
      <c r="J1821">
        <f>IFERROR(PERCENTRANK(E:E,E1821),0)</f>
        <v/>
      </c>
      <c r="K1821">
        <f>IFERROR(1 - PERCENTRANK(F:F,F1821),0)</f>
        <v/>
      </c>
      <c r="L1821">
        <f>IFERROR(PERCENTRANK(G:G,G1821),0)</f>
        <v/>
      </c>
      <c r="M1821">
        <f>H1821*weightA+I1821*weightB+J1821*weightC+K1821*weightD+L1821*weightE</f>
        <v/>
      </c>
    </row>
    <row r="1822" spans="1:13">
      <c r="A1822">
        <f>RANK(M1822,M:M)</f>
        <v/>
      </c>
      <c r="C1822">
        <f>SUMIFS('Input - target event report'!H:H,'Input - target event report'!L:L,B1822,'Input - target event report'!D:D, "Private Investment")</f>
        <v/>
      </c>
      <c r="D1822">
        <f>IF(E1822&lt;2, "N/A", (MAXIFS('Input - target event report'!E:E,'Input - target event report'!L:L,B:B,'Input - target event report'!D:D,"Private Investment")-MINIFS('Input - target event report'!E:E,'Input - target event report'!L:L,B:B,'Input - target event report'!D:D,"Private Investment"))/(E1822-1))</f>
        <v/>
      </c>
      <c r="E1822">
        <f>COUNTIFS('Input - target event report'!L:L,B1822,'Input - target event report'!D:D, "Private Investment")</f>
        <v/>
      </c>
      <c r="F1822">
        <f>AVERAGEIF(INDEX('Input - companies list'!$A:$BG, 0, MATCH("Clusters 0",'Input - companies list'!$A$1:$BG$1, 0)),'Output - Cluster ranking'!B1822,INDEX('Input - companies list'!$A:$BG, 0, MATCH("Flow",'Input - companies list'!$A$1:$BG$1, 0)))</f>
        <v/>
      </c>
      <c r="G1822">
        <f>AVERAGEIF(INDEX('Input - companies list'!$A:$BG, 0, MATCH("Clusters 0",'Input - companies list'!$A$1:$BG$1, 0)),'Output - Cluster ranking'!B1822,INDEX('Input - companies list'!$A:$BG, 0, MATCH("Inter-Cluster Connectivity",'Input - companies list'!$A$1:$BG$1, 0)))</f>
        <v/>
      </c>
      <c r="H1822">
        <f>IFERROR(PERCENTRANK(C:C,C1822),0)</f>
        <v/>
      </c>
      <c r="I1822">
        <f>IFERROR(1 - PERCENTRANK(D:D,D1822),0)</f>
        <v/>
      </c>
      <c r="J1822">
        <f>IFERROR(PERCENTRANK(E:E,E1822),0)</f>
        <v/>
      </c>
      <c r="K1822">
        <f>IFERROR(1 - PERCENTRANK(F:F,F1822),0)</f>
        <v/>
      </c>
      <c r="L1822">
        <f>IFERROR(PERCENTRANK(G:G,G1822),0)</f>
        <v/>
      </c>
      <c r="M1822">
        <f>H1822*weightA+I1822*weightB+J1822*weightC+K1822*weightD+L1822*weightE</f>
        <v/>
      </c>
    </row>
    <row r="1823" spans="1:13">
      <c r="A1823">
        <f>RANK(M1823,M:M)</f>
        <v/>
      </c>
      <c r="C1823">
        <f>SUMIFS('Input - target event report'!H:H,'Input - target event report'!L:L,B1823,'Input - target event report'!D:D, "Private Investment")</f>
        <v/>
      </c>
      <c r="D1823">
        <f>IF(E1823&lt;2, "N/A", (MAXIFS('Input - target event report'!E:E,'Input - target event report'!L:L,B:B,'Input - target event report'!D:D,"Private Investment")-MINIFS('Input - target event report'!E:E,'Input - target event report'!L:L,B:B,'Input - target event report'!D:D,"Private Investment"))/(E1823-1))</f>
        <v/>
      </c>
      <c r="E1823">
        <f>COUNTIFS('Input - target event report'!L:L,B1823,'Input - target event report'!D:D, "Private Investment")</f>
        <v/>
      </c>
      <c r="F1823">
        <f>AVERAGEIF(INDEX('Input - companies list'!$A:$BG, 0, MATCH("Clusters 0",'Input - companies list'!$A$1:$BG$1, 0)),'Output - Cluster ranking'!B1823,INDEX('Input - companies list'!$A:$BG, 0, MATCH("Flow",'Input - companies list'!$A$1:$BG$1, 0)))</f>
        <v/>
      </c>
      <c r="G1823">
        <f>AVERAGEIF(INDEX('Input - companies list'!$A:$BG, 0, MATCH("Clusters 0",'Input - companies list'!$A$1:$BG$1, 0)),'Output - Cluster ranking'!B1823,INDEX('Input - companies list'!$A:$BG, 0, MATCH("Inter-Cluster Connectivity",'Input - companies list'!$A$1:$BG$1, 0)))</f>
        <v/>
      </c>
      <c r="H1823">
        <f>IFERROR(PERCENTRANK(C:C,C1823),0)</f>
        <v/>
      </c>
      <c r="I1823">
        <f>IFERROR(1 - PERCENTRANK(D:D,D1823),0)</f>
        <v/>
      </c>
      <c r="J1823">
        <f>IFERROR(PERCENTRANK(E:E,E1823),0)</f>
        <v/>
      </c>
      <c r="K1823">
        <f>IFERROR(1 - PERCENTRANK(F:F,F1823),0)</f>
        <v/>
      </c>
      <c r="L1823">
        <f>IFERROR(PERCENTRANK(G:G,G1823),0)</f>
        <v/>
      </c>
      <c r="M1823">
        <f>H1823*weightA+I1823*weightB+J1823*weightC+K1823*weightD+L1823*weightE</f>
        <v/>
      </c>
    </row>
    <row r="1824" spans="1:13">
      <c r="A1824">
        <f>RANK(M1824,M:M)</f>
        <v/>
      </c>
      <c r="C1824">
        <f>SUMIFS('Input - target event report'!H:H,'Input - target event report'!L:L,B1824,'Input - target event report'!D:D, "Private Investment")</f>
        <v/>
      </c>
      <c r="D1824">
        <f>IF(E1824&lt;2, "N/A", (MAXIFS('Input - target event report'!E:E,'Input - target event report'!L:L,B:B,'Input - target event report'!D:D,"Private Investment")-MINIFS('Input - target event report'!E:E,'Input - target event report'!L:L,B:B,'Input - target event report'!D:D,"Private Investment"))/(E1824-1))</f>
        <v/>
      </c>
      <c r="E1824">
        <f>COUNTIFS('Input - target event report'!L:L,B1824,'Input - target event report'!D:D, "Private Investment")</f>
        <v/>
      </c>
      <c r="F1824">
        <f>AVERAGEIF(INDEX('Input - companies list'!$A:$BG, 0, MATCH("Clusters 0",'Input - companies list'!$A$1:$BG$1, 0)),'Output - Cluster ranking'!B1824,INDEX('Input - companies list'!$A:$BG, 0, MATCH("Flow",'Input - companies list'!$A$1:$BG$1, 0)))</f>
        <v/>
      </c>
      <c r="G1824">
        <f>AVERAGEIF(INDEX('Input - companies list'!$A:$BG, 0, MATCH("Clusters 0",'Input - companies list'!$A$1:$BG$1, 0)),'Output - Cluster ranking'!B1824,INDEX('Input - companies list'!$A:$BG, 0, MATCH("Inter-Cluster Connectivity",'Input - companies list'!$A$1:$BG$1, 0)))</f>
        <v/>
      </c>
      <c r="H1824">
        <f>IFERROR(PERCENTRANK(C:C,C1824),0)</f>
        <v/>
      </c>
      <c r="I1824">
        <f>IFERROR(1 - PERCENTRANK(D:D,D1824),0)</f>
        <v/>
      </c>
      <c r="J1824">
        <f>IFERROR(PERCENTRANK(E:E,E1824),0)</f>
        <v/>
      </c>
      <c r="K1824">
        <f>IFERROR(1 - PERCENTRANK(F:F,F1824),0)</f>
        <v/>
      </c>
      <c r="L1824">
        <f>IFERROR(PERCENTRANK(G:G,G1824),0)</f>
        <v/>
      </c>
      <c r="M1824">
        <f>H1824*weightA+I1824*weightB+J1824*weightC+K1824*weightD+L1824*weightE</f>
        <v/>
      </c>
    </row>
    <row r="1825" spans="1:13">
      <c r="A1825">
        <f>RANK(M1825,M:M)</f>
        <v/>
      </c>
      <c r="C1825">
        <f>SUMIFS('Input - target event report'!H:H,'Input - target event report'!L:L,B1825,'Input - target event report'!D:D, "Private Investment")</f>
        <v/>
      </c>
      <c r="D1825">
        <f>IF(E1825&lt;2, "N/A", (MAXIFS('Input - target event report'!E:E,'Input - target event report'!L:L,B:B,'Input - target event report'!D:D,"Private Investment")-MINIFS('Input - target event report'!E:E,'Input - target event report'!L:L,B:B,'Input - target event report'!D:D,"Private Investment"))/(E1825-1))</f>
        <v/>
      </c>
      <c r="E1825">
        <f>COUNTIFS('Input - target event report'!L:L,B1825,'Input - target event report'!D:D, "Private Investment")</f>
        <v/>
      </c>
      <c r="F1825">
        <f>AVERAGEIF(INDEX('Input - companies list'!$A:$BG, 0, MATCH("Clusters 0",'Input - companies list'!$A$1:$BG$1, 0)),'Output - Cluster ranking'!B1825,INDEX('Input - companies list'!$A:$BG, 0, MATCH("Flow",'Input - companies list'!$A$1:$BG$1, 0)))</f>
        <v/>
      </c>
      <c r="G1825">
        <f>AVERAGEIF(INDEX('Input - companies list'!$A:$BG, 0, MATCH("Clusters 0",'Input - companies list'!$A$1:$BG$1, 0)),'Output - Cluster ranking'!B1825,INDEX('Input - companies list'!$A:$BG, 0, MATCH("Inter-Cluster Connectivity",'Input - companies list'!$A$1:$BG$1, 0)))</f>
        <v/>
      </c>
      <c r="H1825">
        <f>IFERROR(PERCENTRANK(C:C,C1825),0)</f>
        <v/>
      </c>
      <c r="I1825">
        <f>IFERROR(1 - PERCENTRANK(D:D,D1825),0)</f>
        <v/>
      </c>
      <c r="J1825">
        <f>IFERROR(PERCENTRANK(E:E,E1825),0)</f>
        <v/>
      </c>
      <c r="K1825">
        <f>IFERROR(1 - PERCENTRANK(F:F,F1825),0)</f>
        <v/>
      </c>
      <c r="L1825">
        <f>IFERROR(PERCENTRANK(G:G,G1825),0)</f>
        <v/>
      </c>
      <c r="M1825">
        <f>H1825*weightA+I1825*weightB+J1825*weightC+K1825*weightD+L1825*weightE</f>
        <v/>
      </c>
    </row>
    <row r="1826" spans="1:13">
      <c r="A1826">
        <f>RANK(M1826,M:M)</f>
        <v/>
      </c>
      <c r="C1826">
        <f>SUMIFS('Input - target event report'!H:H,'Input - target event report'!L:L,B1826,'Input - target event report'!D:D, "Private Investment")</f>
        <v/>
      </c>
      <c r="D1826">
        <f>IF(E1826&lt;2, "N/A", (MAXIFS('Input - target event report'!E:E,'Input - target event report'!L:L,B:B,'Input - target event report'!D:D,"Private Investment")-MINIFS('Input - target event report'!E:E,'Input - target event report'!L:L,B:B,'Input - target event report'!D:D,"Private Investment"))/(E1826-1))</f>
        <v/>
      </c>
      <c r="E1826">
        <f>COUNTIFS('Input - target event report'!L:L,B1826,'Input - target event report'!D:D, "Private Investment")</f>
        <v/>
      </c>
      <c r="F1826">
        <f>AVERAGEIF(INDEX('Input - companies list'!$A:$BG, 0, MATCH("Clusters 0",'Input - companies list'!$A$1:$BG$1, 0)),'Output - Cluster ranking'!B1826,INDEX('Input - companies list'!$A:$BG, 0, MATCH("Flow",'Input - companies list'!$A$1:$BG$1, 0)))</f>
        <v/>
      </c>
      <c r="G1826">
        <f>AVERAGEIF(INDEX('Input - companies list'!$A:$BG, 0, MATCH("Clusters 0",'Input - companies list'!$A$1:$BG$1, 0)),'Output - Cluster ranking'!B1826,INDEX('Input - companies list'!$A:$BG, 0, MATCH("Inter-Cluster Connectivity",'Input - companies list'!$A$1:$BG$1, 0)))</f>
        <v/>
      </c>
      <c r="H1826">
        <f>IFERROR(PERCENTRANK(C:C,C1826),0)</f>
        <v/>
      </c>
      <c r="I1826">
        <f>IFERROR(1 - PERCENTRANK(D:D,D1826),0)</f>
        <v/>
      </c>
      <c r="J1826">
        <f>IFERROR(PERCENTRANK(E:E,E1826),0)</f>
        <v/>
      </c>
      <c r="K1826">
        <f>IFERROR(1 - PERCENTRANK(F:F,F1826),0)</f>
        <v/>
      </c>
      <c r="L1826">
        <f>IFERROR(PERCENTRANK(G:G,G1826),0)</f>
        <v/>
      </c>
      <c r="M1826">
        <f>H1826*weightA+I1826*weightB+J1826*weightC+K1826*weightD+L1826*weightE</f>
        <v/>
      </c>
    </row>
    <row r="1827" spans="1:13">
      <c r="A1827">
        <f>RANK(M1827,M:M)</f>
        <v/>
      </c>
      <c r="C1827">
        <f>SUMIFS('Input - target event report'!H:H,'Input - target event report'!L:L,B1827,'Input - target event report'!D:D, "Private Investment")</f>
        <v/>
      </c>
      <c r="D1827">
        <f>IF(E1827&lt;2, "N/A", (MAXIFS('Input - target event report'!E:E,'Input - target event report'!L:L,B:B,'Input - target event report'!D:D,"Private Investment")-MINIFS('Input - target event report'!E:E,'Input - target event report'!L:L,B:B,'Input - target event report'!D:D,"Private Investment"))/(E1827-1))</f>
        <v/>
      </c>
      <c r="E1827">
        <f>COUNTIFS('Input - target event report'!L:L,B1827,'Input - target event report'!D:D, "Private Investment")</f>
        <v/>
      </c>
      <c r="F1827">
        <f>AVERAGEIF(INDEX('Input - companies list'!$A:$BG, 0, MATCH("Clusters 0",'Input - companies list'!$A$1:$BG$1, 0)),'Output - Cluster ranking'!B1827,INDEX('Input - companies list'!$A:$BG, 0, MATCH("Flow",'Input - companies list'!$A$1:$BG$1, 0)))</f>
        <v/>
      </c>
      <c r="G1827">
        <f>AVERAGEIF(INDEX('Input - companies list'!$A:$BG, 0, MATCH("Clusters 0",'Input - companies list'!$A$1:$BG$1, 0)),'Output - Cluster ranking'!B1827,INDEX('Input - companies list'!$A:$BG, 0, MATCH("Inter-Cluster Connectivity",'Input - companies list'!$A$1:$BG$1, 0)))</f>
        <v/>
      </c>
      <c r="H1827">
        <f>IFERROR(PERCENTRANK(C:C,C1827),0)</f>
        <v/>
      </c>
      <c r="I1827">
        <f>IFERROR(1 - PERCENTRANK(D:D,D1827),0)</f>
        <v/>
      </c>
      <c r="J1827">
        <f>IFERROR(PERCENTRANK(E:E,E1827),0)</f>
        <v/>
      </c>
      <c r="K1827">
        <f>IFERROR(1 - PERCENTRANK(F:F,F1827),0)</f>
        <v/>
      </c>
      <c r="L1827">
        <f>IFERROR(PERCENTRANK(G:G,G1827),0)</f>
        <v/>
      </c>
      <c r="M1827">
        <f>H1827*weightA+I1827*weightB+J1827*weightC+K1827*weightD+L1827*weightE</f>
        <v/>
      </c>
    </row>
    <row r="1828" spans="1:13">
      <c r="A1828">
        <f>RANK(M1828,M:M)</f>
        <v/>
      </c>
      <c r="C1828">
        <f>SUMIFS('Input - target event report'!H:H,'Input - target event report'!L:L,B1828,'Input - target event report'!D:D, "Private Investment")</f>
        <v/>
      </c>
      <c r="D1828">
        <f>IF(E1828&lt;2, "N/A", (MAXIFS('Input - target event report'!E:E,'Input - target event report'!L:L,B:B,'Input - target event report'!D:D,"Private Investment")-MINIFS('Input - target event report'!E:E,'Input - target event report'!L:L,B:B,'Input - target event report'!D:D,"Private Investment"))/(E1828-1))</f>
        <v/>
      </c>
      <c r="E1828">
        <f>COUNTIFS('Input - target event report'!L:L,B1828,'Input - target event report'!D:D, "Private Investment")</f>
        <v/>
      </c>
      <c r="F1828">
        <f>AVERAGEIF(INDEX('Input - companies list'!$A:$BG, 0, MATCH("Clusters 0",'Input - companies list'!$A$1:$BG$1, 0)),'Output - Cluster ranking'!B1828,INDEX('Input - companies list'!$A:$BG, 0, MATCH("Flow",'Input - companies list'!$A$1:$BG$1, 0)))</f>
        <v/>
      </c>
      <c r="G1828">
        <f>AVERAGEIF(INDEX('Input - companies list'!$A:$BG, 0, MATCH("Clusters 0",'Input - companies list'!$A$1:$BG$1, 0)),'Output - Cluster ranking'!B1828,INDEX('Input - companies list'!$A:$BG, 0, MATCH("Inter-Cluster Connectivity",'Input - companies list'!$A$1:$BG$1, 0)))</f>
        <v/>
      </c>
      <c r="H1828">
        <f>IFERROR(PERCENTRANK(C:C,C1828),0)</f>
        <v/>
      </c>
      <c r="I1828">
        <f>IFERROR(1 - PERCENTRANK(D:D,D1828),0)</f>
        <v/>
      </c>
      <c r="J1828">
        <f>IFERROR(PERCENTRANK(E:E,E1828),0)</f>
        <v/>
      </c>
      <c r="K1828">
        <f>IFERROR(1 - PERCENTRANK(F:F,F1828),0)</f>
        <v/>
      </c>
      <c r="L1828">
        <f>IFERROR(PERCENTRANK(G:G,G1828),0)</f>
        <v/>
      </c>
      <c r="M1828">
        <f>H1828*weightA+I1828*weightB+J1828*weightC+K1828*weightD+L1828*weightE</f>
        <v/>
      </c>
    </row>
    <row r="1829" spans="1:13">
      <c r="A1829">
        <f>RANK(M1829,M:M)</f>
        <v/>
      </c>
      <c r="C1829">
        <f>SUMIFS('Input - target event report'!H:H,'Input - target event report'!L:L,B1829,'Input - target event report'!D:D, "Private Investment")</f>
        <v/>
      </c>
      <c r="D1829">
        <f>IF(E1829&lt;2, "N/A", (MAXIFS('Input - target event report'!E:E,'Input - target event report'!L:L,B:B,'Input - target event report'!D:D,"Private Investment")-MINIFS('Input - target event report'!E:E,'Input - target event report'!L:L,B:B,'Input - target event report'!D:D,"Private Investment"))/(E1829-1))</f>
        <v/>
      </c>
      <c r="E1829">
        <f>COUNTIFS('Input - target event report'!L:L,B1829,'Input - target event report'!D:D, "Private Investment")</f>
        <v/>
      </c>
      <c r="F1829">
        <f>AVERAGEIF(INDEX('Input - companies list'!$A:$BG, 0, MATCH("Clusters 0",'Input - companies list'!$A$1:$BG$1, 0)),'Output - Cluster ranking'!B1829,INDEX('Input - companies list'!$A:$BG, 0, MATCH("Flow",'Input - companies list'!$A$1:$BG$1, 0)))</f>
        <v/>
      </c>
      <c r="G1829">
        <f>AVERAGEIF(INDEX('Input - companies list'!$A:$BG, 0, MATCH("Clusters 0",'Input - companies list'!$A$1:$BG$1, 0)),'Output - Cluster ranking'!B1829,INDEX('Input - companies list'!$A:$BG, 0, MATCH("Inter-Cluster Connectivity",'Input - companies list'!$A$1:$BG$1, 0)))</f>
        <v/>
      </c>
      <c r="H1829">
        <f>IFERROR(PERCENTRANK(C:C,C1829),0)</f>
        <v/>
      </c>
      <c r="I1829">
        <f>IFERROR(1 - PERCENTRANK(D:D,D1829),0)</f>
        <v/>
      </c>
      <c r="J1829">
        <f>IFERROR(PERCENTRANK(E:E,E1829),0)</f>
        <v/>
      </c>
      <c r="K1829">
        <f>IFERROR(1 - PERCENTRANK(F:F,F1829),0)</f>
        <v/>
      </c>
      <c r="L1829">
        <f>IFERROR(PERCENTRANK(G:G,G1829),0)</f>
        <v/>
      </c>
      <c r="M1829">
        <f>H1829*weightA+I1829*weightB+J1829*weightC+K1829*weightD+L1829*weightE</f>
        <v/>
      </c>
    </row>
    <row r="1830" spans="1:13">
      <c r="A1830">
        <f>RANK(M1830,M:M)</f>
        <v/>
      </c>
      <c r="C1830">
        <f>SUMIFS('Input - target event report'!H:H,'Input - target event report'!L:L,B1830,'Input - target event report'!D:D, "Private Investment")</f>
        <v/>
      </c>
      <c r="D1830">
        <f>IF(E1830&lt;2, "N/A", (MAXIFS('Input - target event report'!E:E,'Input - target event report'!L:L,B:B,'Input - target event report'!D:D,"Private Investment")-MINIFS('Input - target event report'!E:E,'Input - target event report'!L:L,B:B,'Input - target event report'!D:D,"Private Investment"))/(E1830-1))</f>
        <v/>
      </c>
      <c r="E1830">
        <f>COUNTIFS('Input - target event report'!L:L,B1830,'Input - target event report'!D:D, "Private Investment")</f>
        <v/>
      </c>
      <c r="F1830">
        <f>AVERAGEIF(INDEX('Input - companies list'!$A:$BG, 0, MATCH("Clusters 0",'Input - companies list'!$A$1:$BG$1, 0)),'Output - Cluster ranking'!B1830,INDEX('Input - companies list'!$A:$BG, 0, MATCH("Flow",'Input - companies list'!$A$1:$BG$1, 0)))</f>
        <v/>
      </c>
      <c r="G1830">
        <f>AVERAGEIF(INDEX('Input - companies list'!$A:$BG, 0, MATCH("Clusters 0",'Input - companies list'!$A$1:$BG$1, 0)),'Output - Cluster ranking'!B1830,INDEX('Input - companies list'!$A:$BG, 0, MATCH("Inter-Cluster Connectivity",'Input - companies list'!$A$1:$BG$1, 0)))</f>
        <v/>
      </c>
      <c r="H1830">
        <f>IFERROR(PERCENTRANK(C:C,C1830),0)</f>
        <v/>
      </c>
      <c r="I1830">
        <f>IFERROR(1 - PERCENTRANK(D:D,D1830),0)</f>
        <v/>
      </c>
      <c r="J1830">
        <f>IFERROR(PERCENTRANK(E:E,E1830),0)</f>
        <v/>
      </c>
      <c r="K1830">
        <f>IFERROR(1 - PERCENTRANK(F:F,F1830),0)</f>
        <v/>
      </c>
      <c r="L1830">
        <f>IFERROR(PERCENTRANK(G:G,G1830),0)</f>
        <v/>
      </c>
      <c r="M1830">
        <f>H1830*weightA+I1830*weightB+J1830*weightC+K1830*weightD+L1830*weightE</f>
        <v/>
      </c>
    </row>
    <row r="1831" spans="1:13">
      <c r="A1831">
        <f>RANK(M1831,M:M)</f>
        <v/>
      </c>
      <c r="C1831">
        <f>SUMIFS('Input - target event report'!H:H,'Input - target event report'!L:L,B1831,'Input - target event report'!D:D, "Private Investment")</f>
        <v/>
      </c>
      <c r="D1831">
        <f>IF(E1831&lt;2, "N/A", (MAXIFS('Input - target event report'!E:E,'Input - target event report'!L:L,B:B,'Input - target event report'!D:D,"Private Investment")-MINIFS('Input - target event report'!E:E,'Input - target event report'!L:L,B:B,'Input - target event report'!D:D,"Private Investment"))/(E1831-1))</f>
        <v/>
      </c>
      <c r="E1831">
        <f>COUNTIFS('Input - target event report'!L:L,B1831,'Input - target event report'!D:D, "Private Investment")</f>
        <v/>
      </c>
      <c r="F1831">
        <f>AVERAGEIF(INDEX('Input - companies list'!$A:$BG, 0, MATCH("Clusters 0",'Input - companies list'!$A$1:$BG$1, 0)),'Output - Cluster ranking'!B1831,INDEX('Input - companies list'!$A:$BG, 0, MATCH("Flow",'Input - companies list'!$A$1:$BG$1, 0)))</f>
        <v/>
      </c>
      <c r="G1831">
        <f>AVERAGEIF(INDEX('Input - companies list'!$A:$BG, 0, MATCH("Clusters 0",'Input - companies list'!$A$1:$BG$1, 0)),'Output - Cluster ranking'!B1831,INDEX('Input - companies list'!$A:$BG, 0, MATCH("Inter-Cluster Connectivity",'Input - companies list'!$A$1:$BG$1, 0)))</f>
        <v/>
      </c>
      <c r="H1831">
        <f>IFERROR(PERCENTRANK(C:C,C1831),0)</f>
        <v/>
      </c>
      <c r="I1831">
        <f>IFERROR(1 - PERCENTRANK(D:D,D1831),0)</f>
        <v/>
      </c>
      <c r="J1831">
        <f>IFERROR(PERCENTRANK(E:E,E1831),0)</f>
        <v/>
      </c>
      <c r="K1831">
        <f>IFERROR(1 - PERCENTRANK(F:F,F1831),0)</f>
        <v/>
      </c>
      <c r="L1831">
        <f>IFERROR(PERCENTRANK(G:G,G1831),0)</f>
        <v/>
      </c>
      <c r="M1831">
        <f>H1831*weightA+I1831*weightB+J1831*weightC+K1831*weightD+L1831*weightE</f>
        <v/>
      </c>
    </row>
    <row r="1832" spans="1:13">
      <c r="A1832">
        <f>RANK(M1832,M:M)</f>
        <v/>
      </c>
      <c r="C1832">
        <f>SUMIFS('Input - target event report'!H:H,'Input - target event report'!L:L,B1832,'Input - target event report'!D:D, "Private Investment")</f>
        <v/>
      </c>
      <c r="D1832">
        <f>IF(E1832&lt;2, "N/A", (MAXIFS('Input - target event report'!E:E,'Input - target event report'!L:L,B:B,'Input - target event report'!D:D,"Private Investment")-MINIFS('Input - target event report'!E:E,'Input - target event report'!L:L,B:B,'Input - target event report'!D:D,"Private Investment"))/(E1832-1))</f>
        <v/>
      </c>
      <c r="E1832">
        <f>COUNTIFS('Input - target event report'!L:L,B1832,'Input - target event report'!D:D, "Private Investment")</f>
        <v/>
      </c>
      <c r="F1832">
        <f>AVERAGEIF(INDEX('Input - companies list'!$A:$BG, 0, MATCH("Clusters 0",'Input - companies list'!$A$1:$BG$1, 0)),'Output - Cluster ranking'!B1832,INDEX('Input - companies list'!$A:$BG, 0, MATCH("Flow",'Input - companies list'!$A$1:$BG$1, 0)))</f>
        <v/>
      </c>
      <c r="G1832">
        <f>AVERAGEIF(INDEX('Input - companies list'!$A:$BG, 0, MATCH("Clusters 0",'Input - companies list'!$A$1:$BG$1, 0)),'Output - Cluster ranking'!B1832,INDEX('Input - companies list'!$A:$BG, 0, MATCH("Inter-Cluster Connectivity",'Input - companies list'!$A$1:$BG$1, 0)))</f>
        <v/>
      </c>
      <c r="H1832">
        <f>IFERROR(PERCENTRANK(C:C,C1832),0)</f>
        <v/>
      </c>
      <c r="I1832">
        <f>IFERROR(1 - PERCENTRANK(D:D,D1832),0)</f>
        <v/>
      </c>
      <c r="J1832">
        <f>IFERROR(PERCENTRANK(E:E,E1832),0)</f>
        <v/>
      </c>
      <c r="K1832">
        <f>IFERROR(1 - PERCENTRANK(F:F,F1832),0)</f>
        <v/>
      </c>
      <c r="L1832">
        <f>IFERROR(PERCENTRANK(G:G,G1832),0)</f>
        <v/>
      </c>
      <c r="M1832">
        <f>H1832*weightA+I1832*weightB+J1832*weightC+K1832*weightD+L1832*weightE</f>
        <v/>
      </c>
    </row>
    <row r="1833" spans="1:13">
      <c r="A1833">
        <f>RANK(M1833,M:M)</f>
        <v/>
      </c>
      <c r="C1833">
        <f>SUMIFS('Input - target event report'!H:H,'Input - target event report'!L:L,B1833,'Input - target event report'!D:D, "Private Investment")</f>
        <v/>
      </c>
      <c r="D1833">
        <f>IF(E1833&lt;2, "N/A", (MAXIFS('Input - target event report'!E:E,'Input - target event report'!L:L,B:B,'Input - target event report'!D:D,"Private Investment")-MINIFS('Input - target event report'!E:E,'Input - target event report'!L:L,B:B,'Input - target event report'!D:D,"Private Investment"))/(E1833-1))</f>
        <v/>
      </c>
      <c r="E1833">
        <f>COUNTIFS('Input - target event report'!L:L,B1833,'Input - target event report'!D:D, "Private Investment")</f>
        <v/>
      </c>
      <c r="F1833">
        <f>AVERAGEIF(INDEX('Input - companies list'!$A:$BG, 0, MATCH("Clusters 0",'Input - companies list'!$A$1:$BG$1, 0)),'Output - Cluster ranking'!B1833,INDEX('Input - companies list'!$A:$BG, 0, MATCH("Flow",'Input - companies list'!$A$1:$BG$1, 0)))</f>
        <v/>
      </c>
      <c r="G1833">
        <f>AVERAGEIF(INDEX('Input - companies list'!$A:$BG, 0, MATCH("Clusters 0",'Input - companies list'!$A$1:$BG$1, 0)),'Output - Cluster ranking'!B1833,INDEX('Input - companies list'!$A:$BG, 0, MATCH("Inter-Cluster Connectivity",'Input - companies list'!$A$1:$BG$1, 0)))</f>
        <v/>
      </c>
      <c r="H1833">
        <f>IFERROR(PERCENTRANK(C:C,C1833),0)</f>
        <v/>
      </c>
      <c r="I1833">
        <f>IFERROR(1 - PERCENTRANK(D:D,D1833),0)</f>
        <v/>
      </c>
      <c r="J1833">
        <f>IFERROR(PERCENTRANK(E:E,E1833),0)</f>
        <v/>
      </c>
      <c r="K1833">
        <f>IFERROR(1 - PERCENTRANK(F:F,F1833),0)</f>
        <v/>
      </c>
      <c r="L1833">
        <f>IFERROR(PERCENTRANK(G:G,G1833),0)</f>
        <v/>
      </c>
      <c r="M1833">
        <f>H1833*weightA+I1833*weightB+J1833*weightC+K1833*weightD+L1833*weightE</f>
        <v/>
      </c>
    </row>
    <row r="1834" spans="1:13">
      <c r="A1834">
        <f>RANK(M1834,M:M)</f>
        <v/>
      </c>
      <c r="C1834">
        <f>SUMIFS('Input - target event report'!H:H,'Input - target event report'!L:L,B1834,'Input - target event report'!D:D, "Private Investment")</f>
        <v/>
      </c>
      <c r="D1834">
        <f>IF(E1834&lt;2, "N/A", (MAXIFS('Input - target event report'!E:E,'Input - target event report'!L:L,B:B,'Input - target event report'!D:D,"Private Investment")-MINIFS('Input - target event report'!E:E,'Input - target event report'!L:L,B:B,'Input - target event report'!D:D,"Private Investment"))/(E1834-1))</f>
        <v/>
      </c>
      <c r="E1834">
        <f>COUNTIFS('Input - target event report'!L:L,B1834,'Input - target event report'!D:D, "Private Investment")</f>
        <v/>
      </c>
      <c r="F1834">
        <f>AVERAGEIF(INDEX('Input - companies list'!$A:$BG, 0, MATCH("Clusters 0",'Input - companies list'!$A$1:$BG$1, 0)),'Output - Cluster ranking'!B1834,INDEX('Input - companies list'!$A:$BG, 0, MATCH("Flow",'Input - companies list'!$A$1:$BG$1, 0)))</f>
        <v/>
      </c>
      <c r="G1834">
        <f>AVERAGEIF(INDEX('Input - companies list'!$A:$BG, 0, MATCH("Clusters 0",'Input - companies list'!$A$1:$BG$1, 0)),'Output - Cluster ranking'!B1834,INDEX('Input - companies list'!$A:$BG, 0, MATCH("Inter-Cluster Connectivity",'Input - companies list'!$A$1:$BG$1, 0)))</f>
        <v/>
      </c>
      <c r="H1834">
        <f>IFERROR(PERCENTRANK(C:C,C1834),0)</f>
        <v/>
      </c>
      <c r="I1834">
        <f>IFERROR(1 - PERCENTRANK(D:D,D1834),0)</f>
        <v/>
      </c>
      <c r="J1834">
        <f>IFERROR(PERCENTRANK(E:E,E1834),0)</f>
        <v/>
      </c>
      <c r="K1834">
        <f>IFERROR(1 - PERCENTRANK(F:F,F1834),0)</f>
        <v/>
      </c>
      <c r="L1834">
        <f>IFERROR(PERCENTRANK(G:G,G1834),0)</f>
        <v/>
      </c>
      <c r="M1834">
        <f>H1834*weightA+I1834*weightB+J1834*weightC+K1834*weightD+L1834*weightE</f>
        <v/>
      </c>
    </row>
    <row r="1835" spans="1:13">
      <c r="A1835">
        <f>RANK(M1835,M:M)</f>
        <v/>
      </c>
      <c r="C1835">
        <f>SUMIFS('Input - target event report'!H:H,'Input - target event report'!L:L,B1835,'Input - target event report'!D:D, "Private Investment")</f>
        <v/>
      </c>
      <c r="D1835">
        <f>IF(E1835&lt;2, "N/A", (MAXIFS('Input - target event report'!E:E,'Input - target event report'!L:L,B:B,'Input - target event report'!D:D,"Private Investment")-MINIFS('Input - target event report'!E:E,'Input - target event report'!L:L,B:B,'Input - target event report'!D:D,"Private Investment"))/(E1835-1))</f>
        <v/>
      </c>
      <c r="E1835">
        <f>COUNTIFS('Input - target event report'!L:L,B1835,'Input - target event report'!D:D, "Private Investment")</f>
        <v/>
      </c>
      <c r="F1835">
        <f>AVERAGEIF(INDEX('Input - companies list'!$A:$BG, 0, MATCH("Clusters 0",'Input - companies list'!$A$1:$BG$1, 0)),'Output - Cluster ranking'!B1835,INDEX('Input - companies list'!$A:$BG, 0, MATCH("Flow",'Input - companies list'!$A$1:$BG$1, 0)))</f>
        <v/>
      </c>
      <c r="G1835">
        <f>AVERAGEIF(INDEX('Input - companies list'!$A:$BG, 0, MATCH("Clusters 0",'Input - companies list'!$A$1:$BG$1, 0)),'Output - Cluster ranking'!B1835,INDEX('Input - companies list'!$A:$BG, 0, MATCH("Inter-Cluster Connectivity",'Input - companies list'!$A$1:$BG$1, 0)))</f>
        <v/>
      </c>
      <c r="H1835">
        <f>IFERROR(PERCENTRANK(C:C,C1835),0)</f>
        <v/>
      </c>
      <c r="I1835">
        <f>IFERROR(1 - PERCENTRANK(D:D,D1835),0)</f>
        <v/>
      </c>
      <c r="J1835">
        <f>IFERROR(PERCENTRANK(E:E,E1835),0)</f>
        <v/>
      </c>
      <c r="K1835">
        <f>IFERROR(1 - PERCENTRANK(F:F,F1835),0)</f>
        <v/>
      </c>
      <c r="L1835">
        <f>IFERROR(PERCENTRANK(G:G,G1835),0)</f>
        <v/>
      </c>
      <c r="M1835">
        <f>H1835*weightA+I1835*weightB+J1835*weightC+K1835*weightD+L1835*weightE</f>
        <v/>
      </c>
    </row>
    <row r="1836" spans="1:13">
      <c r="A1836">
        <f>RANK(M1836,M:M)</f>
        <v/>
      </c>
      <c r="C1836">
        <f>SUMIFS('Input - target event report'!H:H,'Input - target event report'!L:L,B1836,'Input - target event report'!D:D, "Private Investment")</f>
        <v/>
      </c>
      <c r="D1836">
        <f>IF(E1836&lt;2, "N/A", (MAXIFS('Input - target event report'!E:E,'Input - target event report'!L:L,B:B,'Input - target event report'!D:D,"Private Investment")-MINIFS('Input - target event report'!E:E,'Input - target event report'!L:L,B:B,'Input - target event report'!D:D,"Private Investment"))/(E1836-1))</f>
        <v/>
      </c>
      <c r="E1836">
        <f>COUNTIFS('Input - target event report'!L:L,B1836,'Input - target event report'!D:D, "Private Investment")</f>
        <v/>
      </c>
      <c r="F1836">
        <f>AVERAGEIF(INDEX('Input - companies list'!$A:$BG, 0, MATCH("Clusters 0",'Input - companies list'!$A$1:$BG$1, 0)),'Output - Cluster ranking'!B1836,INDEX('Input - companies list'!$A:$BG, 0, MATCH("Flow",'Input - companies list'!$A$1:$BG$1, 0)))</f>
        <v/>
      </c>
      <c r="G1836">
        <f>AVERAGEIF(INDEX('Input - companies list'!$A:$BG, 0, MATCH("Clusters 0",'Input - companies list'!$A$1:$BG$1, 0)),'Output - Cluster ranking'!B1836,INDEX('Input - companies list'!$A:$BG, 0, MATCH("Inter-Cluster Connectivity",'Input - companies list'!$A$1:$BG$1, 0)))</f>
        <v/>
      </c>
      <c r="H1836">
        <f>IFERROR(PERCENTRANK(C:C,C1836),0)</f>
        <v/>
      </c>
      <c r="I1836">
        <f>IFERROR(1 - PERCENTRANK(D:D,D1836),0)</f>
        <v/>
      </c>
      <c r="J1836">
        <f>IFERROR(PERCENTRANK(E:E,E1836),0)</f>
        <v/>
      </c>
      <c r="K1836">
        <f>IFERROR(1 - PERCENTRANK(F:F,F1836),0)</f>
        <v/>
      </c>
      <c r="L1836">
        <f>IFERROR(PERCENTRANK(G:G,G1836),0)</f>
        <v/>
      </c>
      <c r="M1836">
        <f>H1836*weightA+I1836*weightB+J1836*weightC+K1836*weightD+L1836*weightE</f>
        <v/>
      </c>
    </row>
    <row r="1837" spans="1:13">
      <c r="A1837">
        <f>RANK(M1837,M:M)</f>
        <v/>
      </c>
      <c r="C1837">
        <f>SUMIFS('Input - target event report'!H:H,'Input - target event report'!L:L,B1837,'Input - target event report'!D:D, "Private Investment")</f>
        <v/>
      </c>
      <c r="D1837">
        <f>IF(E1837&lt;2, "N/A", (MAXIFS('Input - target event report'!E:E,'Input - target event report'!L:L,B:B,'Input - target event report'!D:D,"Private Investment")-MINIFS('Input - target event report'!E:E,'Input - target event report'!L:L,B:B,'Input - target event report'!D:D,"Private Investment"))/(E1837-1))</f>
        <v/>
      </c>
      <c r="E1837">
        <f>COUNTIFS('Input - target event report'!L:L,B1837,'Input - target event report'!D:D, "Private Investment")</f>
        <v/>
      </c>
      <c r="F1837">
        <f>AVERAGEIF(INDEX('Input - companies list'!$A:$BG, 0, MATCH("Clusters 0",'Input - companies list'!$A$1:$BG$1, 0)),'Output - Cluster ranking'!B1837,INDEX('Input - companies list'!$A:$BG, 0, MATCH("Flow",'Input - companies list'!$A$1:$BG$1, 0)))</f>
        <v/>
      </c>
      <c r="G1837">
        <f>AVERAGEIF(INDEX('Input - companies list'!$A:$BG, 0, MATCH("Clusters 0",'Input - companies list'!$A$1:$BG$1, 0)),'Output - Cluster ranking'!B1837,INDEX('Input - companies list'!$A:$BG, 0, MATCH("Inter-Cluster Connectivity",'Input - companies list'!$A$1:$BG$1, 0)))</f>
        <v/>
      </c>
      <c r="H1837">
        <f>IFERROR(PERCENTRANK(C:C,C1837),0)</f>
        <v/>
      </c>
      <c r="I1837">
        <f>IFERROR(1 - PERCENTRANK(D:D,D1837),0)</f>
        <v/>
      </c>
      <c r="J1837">
        <f>IFERROR(PERCENTRANK(E:E,E1837),0)</f>
        <v/>
      </c>
      <c r="K1837">
        <f>IFERROR(1 - PERCENTRANK(F:F,F1837),0)</f>
        <v/>
      </c>
      <c r="L1837">
        <f>IFERROR(PERCENTRANK(G:G,G1837),0)</f>
        <v/>
      </c>
      <c r="M1837">
        <f>H1837*weightA+I1837*weightB+J1837*weightC+K1837*weightD+L1837*weightE</f>
        <v/>
      </c>
    </row>
    <row r="1838" spans="1:13">
      <c r="A1838">
        <f>RANK(M1838,M:M)</f>
        <v/>
      </c>
      <c r="C1838">
        <f>SUMIFS('Input - target event report'!H:H,'Input - target event report'!L:L,B1838,'Input - target event report'!D:D, "Private Investment")</f>
        <v/>
      </c>
      <c r="D1838">
        <f>IF(E1838&lt;2, "N/A", (MAXIFS('Input - target event report'!E:E,'Input - target event report'!L:L,B:B,'Input - target event report'!D:D,"Private Investment")-MINIFS('Input - target event report'!E:E,'Input - target event report'!L:L,B:B,'Input - target event report'!D:D,"Private Investment"))/(E1838-1))</f>
        <v/>
      </c>
      <c r="E1838">
        <f>COUNTIFS('Input - target event report'!L:L,B1838,'Input - target event report'!D:D, "Private Investment")</f>
        <v/>
      </c>
      <c r="F1838">
        <f>AVERAGEIF(INDEX('Input - companies list'!$A:$BG, 0, MATCH("Clusters 0",'Input - companies list'!$A$1:$BG$1, 0)),'Output - Cluster ranking'!B1838,INDEX('Input - companies list'!$A:$BG, 0, MATCH("Flow",'Input - companies list'!$A$1:$BG$1, 0)))</f>
        <v/>
      </c>
      <c r="G1838">
        <f>AVERAGEIF(INDEX('Input - companies list'!$A:$BG, 0, MATCH("Clusters 0",'Input - companies list'!$A$1:$BG$1, 0)),'Output - Cluster ranking'!B1838,INDEX('Input - companies list'!$A:$BG, 0, MATCH("Inter-Cluster Connectivity",'Input - companies list'!$A$1:$BG$1, 0)))</f>
        <v/>
      </c>
      <c r="H1838">
        <f>IFERROR(PERCENTRANK(C:C,C1838),0)</f>
        <v/>
      </c>
      <c r="I1838">
        <f>IFERROR(1 - PERCENTRANK(D:D,D1838),0)</f>
        <v/>
      </c>
      <c r="J1838">
        <f>IFERROR(PERCENTRANK(E:E,E1838),0)</f>
        <v/>
      </c>
      <c r="K1838">
        <f>IFERROR(1 - PERCENTRANK(F:F,F1838),0)</f>
        <v/>
      </c>
      <c r="L1838">
        <f>IFERROR(PERCENTRANK(G:G,G1838),0)</f>
        <v/>
      </c>
      <c r="M1838">
        <f>H1838*weightA+I1838*weightB+J1838*weightC+K1838*weightD+L1838*weightE</f>
        <v/>
      </c>
    </row>
    <row r="1839" spans="1:13">
      <c r="A1839">
        <f>RANK(M1839,M:M)</f>
        <v/>
      </c>
      <c r="C1839">
        <f>SUMIFS('Input - target event report'!H:H,'Input - target event report'!L:L,B1839,'Input - target event report'!D:D, "Private Investment")</f>
        <v/>
      </c>
      <c r="D1839">
        <f>IF(E1839&lt;2, "N/A", (MAXIFS('Input - target event report'!E:E,'Input - target event report'!L:L,B:B,'Input - target event report'!D:D,"Private Investment")-MINIFS('Input - target event report'!E:E,'Input - target event report'!L:L,B:B,'Input - target event report'!D:D,"Private Investment"))/(E1839-1))</f>
        <v/>
      </c>
      <c r="E1839">
        <f>COUNTIFS('Input - target event report'!L:L,B1839,'Input - target event report'!D:D, "Private Investment")</f>
        <v/>
      </c>
      <c r="F1839">
        <f>AVERAGEIF(INDEX('Input - companies list'!$A:$BG, 0, MATCH("Clusters 0",'Input - companies list'!$A$1:$BG$1, 0)),'Output - Cluster ranking'!B1839,INDEX('Input - companies list'!$A:$BG, 0, MATCH("Flow",'Input - companies list'!$A$1:$BG$1, 0)))</f>
        <v/>
      </c>
      <c r="G1839">
        <f>AVERAGEIF(INDEX('Input - companies list'!$A:$BG, 0, MATCH("Clusters 0",'Input - companies list'!$A$1:$BG$1, 0)),'Output - Cluster ranking'!B1839,INDEX('Input - companies list'!$A:$BG, 0, MATCH("Inter-Cluster Connectivity",'Input - companies list'!$A$1:$BG$1, 0)))</f>
        <v/>
      </c>
      <c r="H1839">
        <f>IFERROR(PERCENTRANK(C:C,C1839),0)</f>
        <v/>
      </c>
      <c r="I1839">
        <f>IFERROR(1 - PERCENTRANK(D:D,D1839),0)</f>
        <v/>
      </c>
      <c r="J1839">
        <f>IFERROR(PERCENTRANK(E:E,E1839),0)</f>
        <v/>
      </c>
      <c r="K1839">
        <f>IFERROR(1 - PERCENTRANK(F:F,F1839),0)</f>
        <v/>
      </c>
      <c r="L1839">
        <f>IFERROR(PERCENTRANK(G:G,G1839),0)</f>
        <v/>
      </c>
      <c r="M1839">
        <f>H1839*weightA+I1839*weightB+J1839*weightC+K1839*weightD+L1839*weightE</f>
        <v/>
      </c>
    </row>
    <row r="1840" spans="1:13">
      <c r="A1840">
        <f>RANK(M1840,M:M)</f>
        <v/>
      </c>
      <c r="C1840">
        <f>SUMIFS('Input - target event report'!H:H,'Input - target event report'!L:L,B1840,'Input - target event report'!D:D, "Private Investment")</f>
        <v/>
      </c>
      <c r="D1840">
        <f>IF(E1840&lt;2, "N/A", (MAXIFS('Input - target event report'!E:E,'Input - target event report'!L:L,B:B,'Input - target event report'!D:D,"Private Investment")-MINIFS('Input - target event report'!E:E,'Input - target event report'!L:L,B:B,'Input - target event report'!D:D,"Private Investment"))/(E1840-1))</f>
        <v/>
      </c>
      <c r="E1840">
        <f>COUNTIFS('Input - target event report'!L:L,B1840,'Input - target event report'!D:D, "Private Investment")</f>
        <v/>
      </c>
      <c r="F1840">
        <f>AVERAGEIF(INDEX('Input - companies list'!$A:$BG, 0, MATCH("Clusters 0",'Input - companies list'!$A$1:$BG$1, 0)),'Output - Cluster ranking'!B1840,INDEX('Input - companies list'!$A:$BG, 0, MATCH("Flow",'Input - companies list'!$A$1:$BG$1, 0)))</f>
        <v/>
      </c>
      <c r="G1840">
        <f>AVERAGEIF(INDEX('Input - companies list'!$A:$BG, 0, MATCH("Clusters 0",'Input - companies list'!$A$1:$BG$1, 0)),'Output - Cluster ranking'!B1840,INDEX('Input - companies list'!$A:$BG, 0, MATCH("Inter-Cluster Connectivity",'Input - companies list'!$A$1:$BG$1, 0)))</f>
        <v/>
      </c>
      <c r="H1840">
        <f>IFERROR(PERCENTRANK(C:C,C1840),0)</f>
        <v/>
      </c>
      <c r="I1840">
        <f>IFERROR(1 - PERCENTRANK(D:D,D1840),0)</f>
        <v/>
      </c>
      <c r="J1840">
        <f>IFERROR(PERCENTRANK(E:E,E1840),0)</f>
        <v/>
      </c>
      <c r="K1840">
        <f>IFERROR(1 - PERCENTRANK(F:F,F1840),0)</f>
        <v/>
      </c>
      <c r="L1840">
        <f>IFERROR(PERCENTRANK(G:G,G1840),0)</f>
        <v/>
      </c>
      <c r="M1840">
        <f>H1840*weightA+I1840*weightB+J1840*weightC+K1840*weightD+L1840*weightE</f>
        <v/>
      </c>
    </row>
    <row r="1841" spans="1:13">
      <c r="A1841">
        <f>RANK(M1841,M:M)</f>
        <v/>
      </c>
      <c r="C1841">
        <f>SUMIFS('Input - target event report'!H:H,'Input - target event report'!L:L,B1841,'Input - target event report'!D:D, "Private Investment")</f>
        <v/>
      </c>
      <c r="D1841">
        <f>IF(E1841&lt;2, "N/A", (MAXIFS('Input - target event report'!E:E,'Input - target event report'!L:L,B:B,'Input - target event report'!D:D,"Private Investment")-MINIFS('Input - target event report'!E:E,'Input - target event report'!L:L,B:B,'Input - target event report'!D:D,"Private Investment"))/(E1841-1))</f>
        <v/>
      </c>
      <c r="E1841">
        <f>COUNTIFS('Input - target event report'!L:L,B1841,'Input - target event report'!D:D, "Private Investment")</f>
        <v/>
      </c>
      <c r="F1841">
        <f>AVERAGEIF(INDEX('Input - companies list'!$A:$BG, 0, MATCH("Clusters 0",'Input - companies list'!$A$1:$BG$1, 0)),'Output - Cluster ranking'!B1841,INDEX('Input - companies list'!$A:$BG, 0, MATCH("Flow",'Input - companies list'!$A$1:$BG$1, 0)))</f>
        <v/>
      </c>
      <c r="G1841">
        <f>AVERAGEIF(INDEX('Input - companies list'!$A:$BG, 0, MATCH("Clusters 0",'Input - companies list'!$A$1:$BG$1, 0)),'Output - Cluster ranking'!B1841,INDEX('Input - companies list'!$A:$BG, 0, MATCH("Inter-Cluster Connectivity",'Input - companies list'!$A$1:$BG$1, 0)))</f>
        <v/>
      </c>
      <c r="H1841">
        <f>IFERROR(PERCENTRANK(C:C,C1841),0)</f>
        <v/>
      </c>
      <c r="I1841">
        <f>IFERROR(1 - PERCENTRANK(D:D,D1841),0)</f>
        <v/>
      </c>
      <c r="J1841">
        <f>IFERROR(PERCENTRANK(E:E,E1841),0)</f>
        <v/>
      </c>
      <c r="K1841">
        <f>IFERROR(1 - PERCENTRANK(F:F,F1841),0)</f>
        <v/>
      </c>
      <c r="L1841">
        <f>IFERROR(PERCENTRANK(G:G,G1841),0)</f>
        <v/>
      </c>
      <c r="M1841">
        <f>H1841*weightA+I1841*weightB+J1841*weightC+K1841*weightD+L1841*weightE</f>
        <v/>
      </c>
    </row>
    <row r="1842" spans="1:13">
      <c r="A1842">
        <f>RANK(M1842,M:M)</f>
        <v/>
      </c>
      <c r="C1842">
        <f>SUMIFS('Input - target event report'!H:H,'Input - target event report'!L:L,B1842,'Input - target event report'!D:D, "Private Investment")</f>
        <v/>
      </c>
      <c r="D1842">
        <f>IF(E1842&lt;2, "N/A", (MAXIFS('Input - target event report'!E:E,'Input - target event report'!L:L,B:B,'Input - target event report'!D:D,"Private Investment")-MINIFS('Input - target event report'!E:E,'Input - target event report'!L:L,B:B,'Input - target event report'!D:D,"Private Investment"))/(E1842-1))</f>
        <v/>
      </c>
      <c r="E1842">
        <f>COUNTIFS('Input - target event report'!L:L,B1842,'Input - target event report'!D:D, "Private Investment")</f>
        <v/>
      </c>
      <c r="F1842">
        <f>AVERAGEIF(INDEX('Input - companies list'!$A:$BG, 0, MATCH("Clusters 0",'Input - companies list'!$A$1:$BG$1, 0)),'Output - Cluster ranking'!B1842,INDEX('Input - companies list'!$A:$BG, 0, MATCH("Flow",'Input - companies list'!$A$1:$BG$1, 0)))</f>
        <v/>
      </c>
      <c r="G1842">
        <f>AVERAGEIF(INDEX('Input - companies list'!$A:$BG, 0, MATCH("Clusters 0",'Input - companies list'!$A$1:$BG$1, 0)),'Output - Cluster ranking'!B1842,INDEX('Input - companies list'!$A:$BG, 0, MATCH("Inter-Cluster Connectivity",'Input - companies list'!$A$1:$BG$1, 0)))</f>
        <v/>
      </c>
      <c r="H1842">
        <f>IFERROR(PERCENTRANK(C:C,C1842),0)</f>
        <v/>
      </c>
      <c r="I1842">
        <f>IFERROR(1 - PERCENTRANK(D:D,D1842),0)</f>
        <v/>
      </c>
      <c r="J1842">
        <f>IFERROR(PERCENTRANK(E:E,E1842),0)</f>
        <v/>
      </c>
      <c r="K1842">
        <f>IFERROR(1 - PERCENTRANK(F:F,F1842),0)</f>
        <v/>
      </c>
      <c r="L1842">
        <f>IFERROR(PERCENTRANK(G:G,G1842),0)</f>
        <v/>
      </c>
      <c r="M1842">
        <f>H1842*weightA+I1842*weightB+J1842*weightC+K1842*weightD+L1842*weightE</f>
        <v/>
      </c>
    </row>
    <row r="1843" spans="1:13">
      <c r="A1843">
        <f>RANK(M1843,M:M)</f>
        <v/>
      </c>
      <c r="C1843">
        <f>SUMIFS('Input - target event report'!H:H,'Input - target event report'!L:L,B1843,'Input - target event report'!D:D, "Private Investment")</f>
        <v/>
      </c>
      <c r="D1843">
        <f>IF(E1843&lt;2, "N/A", (MAXIFS('Input - target event report'!E:E,'Input - target event report'!L:L,B:B,'Input - target event report'!D:D,"Private Investment")-MINIFS('Input - target event report'!E:E,'Input - target event report'!L:L,B:B,'Input - target event report'!D:D,"Private Investment"))/(E1843-1))</f>
        <v/>
      </c>
      <c r="E1843">
        <f>COUNTIFS('Input - target event report'!L:L,B1843,'Input - target event report'!D:D, "Private Investment")</f>
        <v/>
      </c>
      <c r="F1843">
        <f>AVERAGEIF(INDEX('Input - companies list'!$A:$BG, 0, MATCH("Clusters 0",'Input - companies list'!$A$1:$BG$1, 0)),'Output - Cluster ranking'!B1843,INDEX('Input - companies list'!$A:$BG, 0, MATCH("Flow",'Input - companies list'!$A$1:$BG$1, 0)))</f>
        <v/>
      </c>
      <c r="G1843">
        <f>AVERAGEIF(INDEX('Input - companies list'!$A:$BG, 0, MATCH("Clusters 0",'Input - companies list'!$A$1:$BG$1, 0)),'Output - Cluster ranking'!B1843,INDEX('Input - companies list'!$A:$BG, 0, MATCH("Inter-Cluster Connectivity",'Input - companies list'!$A$1:$BG$1, 0)))</f>
        <v/>
      </c>
      <c r="H1843">
        <f>IFERROR(PERCENTRANK(C:C,C1843),0)</f>
        <v/>
      </c>
      <c r="I1843">
        <f>IFERROR(1 - PERCENTRANK(D:D,D1843),0)</f>
        <v/>
      </c>
      <c r="J1843">
        <f>IFERROR(PERCENTRANK(E:E,E1843),0)</f>
        <v/>
      </c>
      <c r="K1843">
        <f>IFERROR(1 - PERCENTRANK(F:F,F1843),0)</f>
        <v/>
      </c>
      <c r="L1843">
        <f>IFERROR(PERCENTRANK(G:G,G1843),0)</f>
        <v/>
      </c>
      <c r="M1843">
        <f>H1843*weightA+I1843*weightB+J1843*weightC+K1843*weightD+L1843*weightE</f>
        <v/>
      </c>
    </row>
    <row r="1844" spans="1:13">
      <c r="A1844">
        <f>RANK(M1844,M:M)</f>
        <v/>
      </c>
      <c r="C1844">
        <f>SUMIFS('Input - target event report'!H:H,'Input - target event report'!L:L,B1844,'Input - target event report'!D:D, "Private Investment")</f>
        <v/>
      </c>
      <c r="D1844">
        <f>IF(E1844&lt;2, "N/A", (MAXIFS('Input - target event report'!E:E,'Input - target event report'!L:L,B:B,'Input - target event report'!D:D,"Private Investment")-MINIFS('Input - target event report'!E:E,'Input - target event report'!L:L,B:B,'Input - target event report'!D:D,"Private Investment"))/(E1844-1))</f>
        <v/>
      </c>
      <c r="E1844">
        <f>COUNTIFS('Input - target event report'!L:L,B1844,'Input - target event report'!D:D, "Private Investment")</f>
        <v/>
      </c>
      <c r="F1844">
        <f>AVERAGEIF(INDEX('Input - companies list'!$A:$BG, 0, MATCH("Clusters 0",'Input - companies list'!$A$1:$BG$1, 0)),'Output - Cluster ranking'!B1844,INDEX('Input - companies list'!$A:$BG, 0, MATCH("Flow",'Input - companies list'!$A$1:$BG$1, 0)))</f>
        <v/>
      </c>
      <c r="G1844">
        <f>AVERAGEIF(INDEX('Input - companies list'!$A:$BG, 0, MATCH("Clusters 0",'Input - companies list'!$A$1:$BG$1, 0)),'Output - Cluster ranking'!B1844,INDEX('Input - companies list'!$A:$BG, 0, MATCH("Inter-Cluster Connectivity",'Input - companies list'!$A$1:$BG$1, 0)))</f>
        <v/>
      </c>
      <c r="H1844">
        <f>IFERROR(PERCENTRANK(C:C,C1844),0)</f>
        <v/>
      </c>
      <c r="I1844">
        <f>IFERROR(1 - PERCENTRANK(D:D,D1844),0)</f>
        <v/>
      </c>
      <c r="J1844">
        <f>IFERROR(PERCENTRANK(E:E,E1844),0)</f>
        <v/>
      </c>
      <c r="K1844">
        <f>IFERROR(1 - PERCENTRANK(F:F,F1844),0)</f>
        <v/>
      </c>
      <c r="L1844">
        <f>IFERROR(PERCENTRANK(G:G,G1844),0)</f>
        <v/>
      </c>
      <c r="M1844">
        <f>H1844*weightA+I1844*weightB+J1844*weightC+K1844*weightD+L1844*weightE</f>
        <v/>
      </c>
    </row>
    <row r="1845" spans="1:13">
      <c r="A1845">
        <f>RANK(M1845,M:M)</f>
        <v/>
      </c>
      <c r="C1845">
        <f>SUMIFS('Input - target event report'!H:H,'Input - target event report'!L:L,B1845,'Input - target event report'!D:D, "Private Investment")</f>
        <v/>
      </c>
      <c r="D1845">
        <f>IF(E1845&lt;2, "N/A", (MAXIFS('Input - target event report'!E:E,'Input - target event report'!L:L,B:B,'Input - target event report'!D:D,"Private Investment")-MINIFS('Input - target event report'!E:E,'Input - target event report'!L:L,B:B,'Input - target event report'!D:D,"Private Investment"))/(E1845-1))</f>
        <v/>
      </c>
      <c r="E1845">
        <f>COUNTIFS('Input - target event report'!L:L,B1845,'Input - target event report'!D:D, "Private Investment")</f>
        <v/>
      </c>
      <c r="F1845">
        <f>AVERAGEIF(INDEX('Input - companies list'!$A:$BG, 0, MATCH("Clusters 0",'Input - companies list'!$A$1:$BG$1, 0)),'Output - Cluster ranking'!B1845,INDEX('Input - companies list'!$A:$BG, 0, MATCH("Flow",'Input - companies list'!$A$1:$BG$1, 0)))</f>
        <v/>
      </c>
      <c r="G1845">
        <f>AVERAGEIF(INDEX('Input - companies list'!$A:$BG, 0, MATCH("Clusters 0",'Input - companies list'!$A$1:$BG$1, 0)),'Output - Cluster ranking'!B1845,INDEX('Input - companies list'!$A:$BG, 0, MATCH("Inter-Cluster Connectivity",'Input - companies list'!$A$1:$BG$1, 0)))</f>
        <v/>
      </c>
      <c r="H1845">
        <f>IFERROR(PERCENTRANK(C:C,C1845),0)</f>
        <v/>
      </c>
      <c r="I1845">
        <f>IFERROR(1 - PERCENTRANK(D:D,D1845),0)</f>
        <v/>
      </c>
      <c r="J1845">
        <f>IFERROR(PERCENTRANK(E:E,E1845),0)</f>
        <v/>
      </c>
      <c r="K1845">
        <f>IFERROR(1 - PERCENTRANK(F:F,F1845),0)</f>
        <v/>
      </c>
      <c r="L1845">
        <f>IFERROR(PERCENTRANK(G:G,G1845),0)</f>
        <v/>
      </c>
      <c r="M1845">
        <f>H1845*weightA+I1845*weightB+J1845*weightC+K1845*weightD+L1845*weightE</f>
        <v/>
      </c>
    </row>
    <row r="1846" spans="1:13">
      <c r="A1846">
        <f>RANK(M1846,M:M)</f>
        <v/>
      </c>
      <c r="C1846">
        <f>SUMIFS('Input - target event report'!H:H,'Input - target event report'!L:L,B1846,'Input - target event report'!D:D, "Private Investment")</f>
        <v/>
      </c>
      <c r="D1846">
        <f>IF(E1846&lt;2, "N/A", (MAXIFS('Input - target event report'!E:E,'Input - target event report'!L:L,B:B,'Input - target event report'!D:D,"Private Investment")-MINIFS('Input - target event report'!E:E,'Input - target event report'!L:L,B:B,'Input - target event report'!D:D,"Private Investment"))/(E1846-1))</f>
        <v/>
      </c>
      <c r="E1846">
        <f>COUNTIFS('Input - target event report'!L:L,B1846,'Input - target event report'!D:D, "Private Investment")</f>
        <v/>
      </c>
      <c r="F1846">
        <f>AVERAGEIF(INDEX('Input - companies list'!$A:$BG, 0, MATCH("Clusters 0",'Input - companies list'!$A$1:$BG$1, 0)),'Output - Cluster ranking'!B1846,INDEX('Input - companies list'!$A:$BG, 0, MATCH("Flow",'Input - companies list'!$A$1:$BG$1, 0)))</f>
        <v/>
      </c>
      <c r="G1846">
        <f>AVERAGEIF(INDEX('Input - companies list'!$A:$BG, 0, MATCH("Clusters 0",'Input - companies list'!$A$1:$BG$1, 0)),'Output - Cluster ranking'!B1846,INDEX('Input - companies list'!$A:$BG, 0, MATCH("Inter-Cluster Connectivity",'Input - companies list'!$A$1:$BG$1, 0)))</f>
        <v/>
      </c>
      <c r="H1846">
        <f>IFERROR(PERCENTRANK(C:C,C1846),0)</f>
        <v/>
      </c>
      <c r="I1846">
        <f>IFERROR(1 - PERCENTRANK(D:D,D1846),0)</f>
        <v/>
      </c>
      <c r="J1846">
        <f>IFERROR(PERCENTRANK(E:E,E1846),0)</f>
        <v/>
      </c>
      <c r="K1846">
        <f>IFERROR(1 - PERCENTRANK(F:F,F1846),0)</f>
        <v/>
      </c>
      <c r="L1846">
        <f>IFERROR(PERCENTRANK(G:G,G1846),0)</f>
        <v/>
      </c>
      <c r="M1846">
        <f>H1846*weightA+I1846*weightB+J1846*weightC+K1846*weightD+L1846*weightE</f>
        <v/>
      </c>
    </row>
    <row r="1847" spans="1:13">
      <c r="A1847">
        <f>RANK(M1847,M:M)</f>
        <v/>
      </c>
      <c r="C1847">
        <f>SUMIFS('Input - target event report'!H:H,'Input - target event report'!L:L,B1847,'Input - target event report'!D:D, "Private Investment")</f>
        <v/>
      </c>
      <c r="D1847">
        <f>IF(E1847&lt;2, "N/A", (MAXIFS('Input - target event report'!E:E,'Input - target event report'!L:L,B:B,'Input - target event report'!D:D,"Private Investment")-MINIFS('Input - target event report'!E:E,'Input - target event report'!L:L,B:B,'Input - target event report'!D:D,"Private Investment"))/(E1847-1))</f>
        <v/>
      </c>
      <c r="E1847">
        <f>COUNTIFS('Input - target event report'!L:L,B1847,'Input - target event report'!D:D, "Private Investment")</f>
        <v/>
      </c>
      <c r="F1847">
        <f>AVERAGEIF(INDEX('Input - companies list'!$A:$BG, 0, MATCH("Clusters 0",'Input - companies list'!$A$1:$BG$1, 0)),'Output - Cluster ranking'!B1847,INDEX('Input - companies list'!$A:$BG, 0, MATCH("Flow",'Input - companies list'!$A$1:$BG$1, 0)))</f>
        <v/>
      </c>
      <c r="G1847">
        <f>AVERAGEIF(INDEX('Input - companies list'!$A:$BG, 0, MATCH("Clusters 0",'Input - companies list'!$A$1:$BG$1, 0)),'Output - Cluster ranking'!B1847,INDEX('Input - companies list'!$A:$BG, 0, MATCH("Inter-Cluster Connectivity",'Input - companies list'!$A$1:$BG$1, 0)))</f>
        <v/>
      </c>
      <c r="H1847">
        <f>IFERROR(PERCENTRANK(C:C,C1847),0)</f>
        <v/>
      </c>
      <c r="I1847">
        <f>IFERROR(1 - PERCENTRANK(D:D,D1847),0)</f>
        <v/>
      </c>
      <c r="J1847">
        <f>IFERROR(PERCENTRANK(E:E,E1847),0)</f>
        <v/>
      </c>
      <c r="K1847">
        <f>IFERROR(1 - PERCENTRANK(F:F,F1847),0)</f>
        <v/>
      </c>
      <c r="L1847">
        <f>IFERROR(PERCENTRANK(G:G,G1847),0)</f>
        <v/>
      </c>
      <c r="M1847">
        <f>H1847*weightA+I1847*weightB+J1847*weightC+K1847*weightD+L1847*weightE</f>
        <v/>
      </c>
    </row>
    <row r="1848" spans="1:13">
      <c r="A1848">
        <f>RANK(M1848,M:M)</f>
        <v/>
      </c>
      <c r="C1848">
        <f>SUMIFS('Input - target event report'!H:H,'Input - target event report'!L:L,B1848,'Input - target event report'!D:D, "Private Investment")</f>
        <v/>
      </c>
      <c r="D1848">
        <f>IF(E1848&lt;2, "N/A", (MAXIFS('Input - target event report'!E:E,'Input - target event report'!L:L,B:B,'Input - target event report'!D:D,"Private Investment")-MINIFS('Input - target event report'!E:E,'Input - target event report'!L:L,B:B,'Input - target event report'!D:D,"Private Investment"))/(E1848-1))</f>
        <v/>
      </c>
      <c r="E1848">
        <f>COUNTIFS('Input - target event report'!L:L,B1848,'Input - target event report'!D:D, "Private Investment")</f>
        <v/>
      </c>
      <c r="F1848">
        <f>AVERAGEIF(INDEX('Input - companies list'!$A:$BG, 0, MATCH("Clusters 0",'Input - companies list'!$A$1:$BG$1, 0)),'Output - Cluster ranking'!B1848,INDEX('Input - companies list'!$A:$BG, 0, MATCH("Flow",'Input - companies list'!$A$1:$BG$1, 0)))</f>
        <v/>
      </c>
      <c r="G1848">
        <f>AVERAGEIF(INDEX('Input - companies list'!$A:$BG, 0, MATCH("Clusters 0",'Input - companies list'!$A$1:$BG$1, 0)),'Output - Cluster ranking'!B1848,INDEX('Input - companies list'!$A:$BG, 0, MATCH("Inter-Cluster Connectivity",'Input - companies list'!$A$1:$BG$1, 0)))</f>
        <v/>
      </c>
      <c r="H1848">
        <f>IFERROR(PERCENTRANK(C:C,C1848),0)</f>
        <v/>
      </c>
      <c r="I1848">
        <f>IFERROR(1 - PERCENTRANK(D:D,D1848),0)</f>
        <v/>
      </c>
      <c r="J1848">
        <f>IFERROR(PERCENTRANK(E:E,E1848),0)</f>
        <v/>
      </c>
      <c r="K1848">
        <f>IFERROR(1 - PERCENTRANK(F:F,F1848),0)</f>
        <v/>
      </c>
      <c r="L1848">
        <f>IFERROR(PERCENTRANK(G:G,G1848),0)</f>
        <v/>
      </c>
      <c r="M1848">
        <f>H1848*weightA+I1848*weightB+J1848*weightC+K1848*weightD+L1848*weightE</f>
        <v/>
      </c>
    </row>
    <row r="1849" spans="1:13">
      <c r="A1849">
        <f>RANK(M1849,M:M)</f>
        <v/>
      </c>
      <c r="C1849">
        <f>SUMIFS('Input - target event report'!H:H,'Input - target event report'!L:L,B1849,'Input - target event report'!D:D, "Private Investment")</f>
        <v/>
      </c>
      <c r="D1849">
        <f>IF(E1849&lt;2, "N/A", (MAXIFS('Input - target event report'!E:E,'Input - target event report'!L:L,B:B,'Input - target event report'!D:D,"Private Investment")-MINIFS('Input - target event report'!E:E,'Input - target event report'!L:L,B:B,'Input - target event report'!D:D,"Private Investment"))/(E1849-1))</f>
        <v/>
      </c>
      <c r="E1849">
        <f>COUNTIFS('Input - target event report'!L:L,B1849,'Input - target event report'!D:D, "Private Investment")</f>
        <v/>
      </c>
      <c r="F1849">
        <f>AVERAGEIF(INDEX('Input - companies list'!$A:$BG, 0, MATCH("Clusters 0",'Input - companies list'!$A$1:$BG$1, 0)),'Output - Cluster ranking'!B1849,INDEX('Input - companies list'!$A:$BG, 0, MATCH("Flow",'Input - companies list'!$A$1:$BG$1, 0)))</f>
        <v/>
      </c>
      <c r="G1849">
        <f>AVERAGEIF(INDEX('Input - companies list'!$A:$BG, 0, MATCH("Clusters 0",'Input - companies list'!$A$1:$BG$1, 0)),'Output - Cluster ranking'!B1849,INDEX('Input - companies list'!$A:$BG, 0, MATCH("Inter-Cluster Connectivity",'Input - companies list'!$A$1:$BG$1, 0)))</f>
        <v/>
      </c>
      <c r="H1849">
        <f>IFERROR(PERCENTRANK(C:C,C1849),0)</f>
        <v/>
      </c>
      <c r="I1849">
        <f>IFERROR(1 - PERCENTRANK(D:D,D1849),0)</f>
        <v/>
      </c>
      <c r="J1849">
        <f>IFERROR(PERCENTRANK(E:E,E1849),0)</f>
        <v/>
      </c>
      <c r="K1849">
        <f>IFERROR(1 - PERCENTRANK(F:F,F1849),0)</f>
        <v/>
      </c>
      <c r="L1849">
        <f>IFERROR(PERCENTRANK(G:G,G1849),0)</f>
        <v/>
      </c>
      <c r="M1849">
        <f>H1849*weightA+I1849*weightB+J1849*weightC+K1849*weightD+L1849*weightE</f>
        <v/>
      </c>
    </row>
    <row r="1850" spans="1:13">
      <c r="A1850">
        <f>RANK(M1850,M:M)</f>
        <v/>
      </c>
      <c r="C1850">
        <f>SUMIFS('Input - target event report'!H:H,'Input - target event report'!L:L,B1850,'Input - target event report'!D:D, "Private Investment")</f>
        <v/>
      </c>
      <c r="D1850">
        <f>IF(E1850&lt;2, "N/A", (MAXIFS('Input - target event report'!E:E,'Input - target event report'!L:L,B:B,'Input - target event report'!D:D,"Private Investment")-MINIFS('Input - target event report'!E:E,'Input - target event report'!L:L,B:B,'Input - target event report'!D:D,"Private Investment"))/(E1850-1))</f>
        <v/>
      </c>
      <c r="E1850">
        <f>COUNTIFS('Input - target event report'!L:L,B1850,'Input - target event report'!D:D, "Private Investment")</f>
        <v/>
      </c>
      <c r="F1850">
        <f>AVERAGEIF(INDEX('Input - companies list'!$A:$BG, 0, MATCH("Clusters 0",'Input - companies list'!$A$1:$BG$1, 0)),'Output - Cluster ranking'!B1850,INDEX('Input - companies list'!$A:$BG, 0, MATCH("Flow",'Input - companies list'!$A$1:$BG$1, 0)))</f>
        <v/>
      </c>
      <c r="G1850">
        <f>AVERAGEIF(INDEX('Input - companies list'!$A:$BG, 0, MATCH("Clusters 0",'Input - companies list'!$A$1:$BG$1, 0)),'Output - Cluster ranking'!B1850,INDEX('Input - companies list'!$A:$BG, 0, MATCH("Inter-Cluster Connectivity",'Input - companies list'!$A$1:$BG$1, 0)))</f>
        <v/>
      </c>
      <c r="H1850">
        <f>IFERROR(PERCENTRANK(C:C,C1850),0)</f>
        <v/>
      </c>
      <c r="I1850">
        <f>IFERROR(1 - PERCENTRANK(D:D,D1850),0)</f>
        <v/>
      </c>
      <c r="J1850">
        <f>IFERROR(PERCENTRANK(E:E,E1850),0)</f>
        <v/>
      </c>
      <c r="K1850">
        <f>IFERROR(1 - PERCENTRANK(F:F,F1850),0)</f>
        <v/>
      </c>
      <c r="L1850">
        <f>IFERROR(PERCENTRANK(G:G,G1850),0)</f>
        <v/>
      </c>
      <c r="M1850">
        <f>H1850*weightA+I1850*weightB+J1850*weightC+K1850*weightD+L1850*weightE</f>
        <v/>
      </c>
    </row>
    <row r="1851" spans="1:13">
      <c r="A1851">
        <f>RANK(M1851,M:M)</f>
        <v/>
      </c>
      <c r="C1851">
        <f>SUMIFS('Input - target event report'!H:H,'Input - target event report'!L:L,B1851,'Input - target event report'!D:D, "Private Investment")</f>
        <v/>
      </c>
      <c r="D1851">
        <f>IF(E1851&lt;2, "N/A", (MAXIFS('Input - target event report'!E:E,'Input - target event report'!L:L,B:B,'Input - target event report'!D:D,"Private Investment")-MINIFS('Input - target event report'!E:E,'Input - target event report'!L:L,B:B,'Input - target event report'!D:D,"Private Investment"))/(E1851-1))</f>
        <v/>
      </c>
      <c r="E1851">
        <f>COUNTIFS('Input - target event report'!L:L,B1851,'Input - target event report'!D:D, "Private Investment")</f>
        <v/>
      </c>
      <c r="F1851">
        <f>AVERAGEIF(INDEX('Input - companies list'!$A:$BG, 0, MATCH("Clusters 0",'Input - companies list'!$A$1:$BG$1, 0)),'Output - Cluster ranking'!B1851,INDEX('Input - companies list'!$A:$BG, 0, MATCH("Flow",'Input - companies list'!$A$1:$BG$1, 0)))</f>
        <v/>
      </c>
      <c r="G1851">
        <f>AVERAGEIF(INDEX('Input - companies list'!$A:$BG, 0, MATCH("Clusters 0",'Input - companies list'!$A$1:$BG$1, 0)),'Output - Cluster ranking'!B1851,INDEX('Input - companies list'!$A:$BG, 0, MATCH("Inter-Cluster Connectivity",'Input - companies list'!$A$1:$BG$1, 0)))</f>
        <v/>
      </c>
      <c r="H1851">
        <f>IFERROR(PERCENTRANK(C:C,C1851),0)</f>
        <v/>
      </c>
      <c r="I1851">
        <f>IFERROR(1 - PERCENTRANK(D:D,D1851),0)</f>
        <v/>
      </c>
      <c r="J1851">
        <f>IFERROR(PERCENTRANK(E:E,E1851),0)</f>
        <v/>
      </c>
      <c r="K1851">
        <f>IFERROR(1 - PERCENTRANK(F:F,F1851),0)</f>
        <v/>
      </c>
      <c r="L1851">
        <f>IFERROR(PERCENTRANK(G:G,G1851),0)</f>
        <v/>
      </c>
      <c r="M1851">
        <f>H1851*weightA+I1851*weightB+J1851*weightC+K1851*weightD+L1851*weightE</f>
        <v/>
      </c>
    </row>
    <row r="1852" spans="1:13">
      <c r="A1852">
        <f>RANK(M1852,M:M)</f>
        <v/>
      </c>
      <c r="C1852">
        <f>SUMIFS('Input - target event report'!H:H,'Input - target event report'!L:L,B1852,'Input - target event report'!D:D, "Private Investment")</f>
        <v/>
      </c>
      <c r="D1852">
        <f>IF(E1852&lt;2, "N/A", (MAXIFS('Input - target event report'!E:E,'Input - target event report'!L:L,B:B,'Input - target event report'!D:D,"Private Investment")-MINIFS('Input - target event report'!E:E,'Input - target event report'!L:L,B:B,'Input - target event report'!D:D,"Private Investment"))/(E1852-1))</f>
        <v/>
      </c>
      <c r="E1852">
        <f>COUNTIFS('Input - target event report'!L:L,B1852,'Input - target event report'!D:D, "Private Investment")</f>
        <v/>
      </c>
      <c r="F1852">
        <f>AVERAGEIF(INDEX('Input - companies list'!$A:$BG, 0, MATCH("Clusters 0",'Input - companies list'!$A$1:$BG$1, 0)),'Output - Cluster ranking'!B1852,INDEX('Input - companies list'!$A:$BG, 0, MATCH("Flow",'Input - companies list'!$A$1:$BG$1, 0)))</f>
        <v/>
      </c>
      <c r="G1852">
        <f>AVERAGEIF(INDEX('Input - companies list'!$A:$BG, 0, MATCH("Clusters 0",'Input - companies list'!$A$1:$BG$1, 0)),'Output - Cluster ranking'!B1852,INDEX('Input - companies list'!$A:$BG, 0, MATCH("Inter-Cluster Connectivity",'Input - companies list'!$A$1:$BG$1, 0)))</f>
        <v/>
      </c>
      <c r="H1852">
        <f>IFERROR(PERCENTRANK(C:C,C1852),0)</f>
        <v/>
      </c>
      <c r="I1852">
        <f>IFERROR(1 - PERCENTRANK(D:D,D1852),0)</f>
        <v/>
      </c>
      <c r="J1852">
        <f>IFERROR(PERCENTRANK(E:E,E1852),0)</f>
        <v/>
      </c>
      <c r="K1852">
        <f>IFERROR(1 - PERCENTRANK(F:F,F1852),0)</f>
        <v/>
      </c>
      <c r="L1852">
        <f>IFERROR(PERCENTRANK(G:G,G1852),0)</f>
        <v/>
      </c>
      <c r="M1852">
        <f>H1852*weightA+I1852*weightB+J1852*weightC+K1852*weightD+L1852*weightE</f>
        <v/>
      </c>
    </row>
    <row r="1853" spans="1:13">
      <c r="A1853">
        <f>RANK(M1853,M:M)</f>
        <v/>
      </c>
      <c r="C1853">
        <f>SUMIFS('Input - target event report'!H:H,'Input - target event report'!L:L,B1853,'Input - target event report'!D:D, "Private Investment")</f>
        <v/>
      </c>
      <c r="D1853">
        <f>IF(E1853&lt;2, "N/A", (MAXIFS('Input - target event report'!E:E,'Input - target event report'!L:L,B:B,'Input - target event report'!D:D,"Private Investment")-MINIFS('Input - target event report'!E:E,'Input - target event report'!L:L,B:B,'Input - target event report'!D:D,"Private Investment"))/(E1853-1))</f>
        <v/>
      </c>
      <c r="E1853">
        <f>COUNTIFS('Input - target event report'!L:L,B1853,'Input - target event report'!D:D, "Private Investment")</f>
        <v/>
      </c>
      <c r="F1853">
        <f>AVERAGEIF(INDEX('Input - companies list'!$A:$BG, 0, MATCH("Clusters 0",'Input - companies list'!$A$1:$BG$1, 0)),'Output - Cluster ranking'!B1853,INDEX('Input - companies list'!$A:$BG, 0, MATCH("Flow",'Input - companies list'!$A$1:$BG$1, 0)))</f>
        <v/>
      </c>
      <c r="G1853">
        <f>AVERAGEIF(INDEX('Input - companies list'!$A:$BG, 0, MATCH("Clusters 0",'Input - companies list'!$A$1:$BG$1, 0)),'Output - Cluster ranking'!B1853,INDEX('Input - companies list'!$A:$BG, 0, MATCH("Inter-Cluster Connectivity",'Input - companies list'!$A$1:$BG$1, 0)))</f>
        <v/>
      </c>
      <c r="H1853">
        <f>IFERROR(PERCENTRANK(C:C,C1853),0)</f>
        <v/>
      </c>
      <c r="I1853">
        <f>IFERROR(1 - PERCENTRANK(D:D,D1853),0)</f>
        <v/>
      </c>
      <c r="J1853">
        <f>IFERROR(PERCENTRANK(E:E,E1853),0)</f>
        <v/>
      </c>
      <c r="K1853">
        <f>IFERROR(1 - PERCENTRANK(F:F,F1853),0)</f>
        <v/>
      </c>
      <c r="L1853">
        <f>IFERROR(PERCENTRANK(G:G,G1853),0)</f>
        <v/>
      </c>
      <c r="M1853">
        <f>H1853*weightA+I1853*weightB+J1853*weightC+K1853*weightD+L1853*weightE</f>
        <v/>
      </c>
    </row>
    <row r="1854" spans="1:13">
      <c r="A1854">
        <f>RANK(M1854,M:M)</f>
        <v/>
      </c>
      <c r="C1854">
        <f>SUMIFS('Input - target event report'!H:H,'Input - target event report'!L:L,B1854,'Input - target event report'!D:D, "Private Investment")</f>
        <v/>
      </c>
      <c r="D1854">
        <f>IF(E1854&lt;2, "N/A", (MAXIFS('Input - target event report'!E:E,'Input - target event report'!L:L,B:B,'Input - target event report'!D:D,"Private Investment")-MINIFS('Input - target event report'!E:E,'Input - target event report'!L:L,B:B,'Input - target event report'!D:D,"Private Investment"))/(E1854-1))</f>
        <v/>
      </c>
      <c r="E1854">
        <f>COUNTIFS('Input - target event report'!L:L,B1854,'Input - target event report'!D:D, "Private Investment")</f>
        <v/>
      </c>
      <c r="F1854">
        <f>AVERAGEIF(INDEX('Input - companies list'!$A:$BG, 0, MATCH("Clusters 0",'Input - companies list'!$A$1:$BG$1, 0)),'Output - Cluster ranking'!B1854,INDEX('Input - companies list'!$A:$BG, 0, MATCH("Flow",'Input - companies list'!$A$1:$BG$1, 0)))</f>
        <v/>
      </c>
      <c r="G1854">
        <f>AVERAGEIF(INDEX('Input - companies list'!$A:$BG, 0, MATCH("Clusters 0",'Input - companies list'!$A$1:$BG$1, 0)),'Output - Cluster ranking'!B1854,INDEX('Input - companies list'!$A:$BG, 0, MATCH("Inter-Cluster Connectivity",'Input - companies list'!$A$1:$BG$1, 0)))</f>
        <v/>
      </c>
      <c r="H1854">
        <f>IFERROR(PERCENTRANK(C:C,C1854),0)</f>
        <v/>
      </c>
      <c r="I1854">
        <f>IFERROR(1 - PERCENTRANK(D:D,D1854),0)</f>
        <v/>
      </c>
      <c r="J1854">
        <f>IFERROR(PERCENTRANK(E:E,E1854),0)</f>
        <v/>
      </c>
      <c r="K1854">
        <f>IFERROR(1 - PERCENTRANK(F:F,F1854),0)</f>
        <v/>
      </c>
      <c r="L1854">
        <f>IFERROR(PERCENTRANK(G:G,G1854),0)</f>
        <v/>
      </c>
      <c r="M1854">
        <f>H1854*weightA+I1854*weightB+J1854*weightC+K1854*weightD+L1854*weightE</f>
        <v/>
      </c>
    </row>
    <row r="1855" spans="1:13">
      <c r="A1855">
        <f>RANK(M1855,M:M)</f>
        <v/>
      </c>
      <c r="C1855">
        <f>SUMIFS('Input - target event report'!H:H,'Input - target event report'!L:L,B1855,'Input - target event report'!D:D, "Private Investment")</f>
        <v/>
      </c>
      <c r="D1855">
        <f>IF(E1855&lt;2, "N/A", (MAXIFS('Input - target event report'!E:E,'Input - target event report'!L:L,B:B,'Input - target event report'!D:D,"Private Investment")-MINIFS('Input - target event report'!E:E,'Input - target event report'!L:L,B:B,'Input - target event report'!D:D,"Private Investment"))/(E1855-1))</f>
        <v/>
      </c>
      <c r="E1855">
        <f>COUNTIFS('Input - target event report'!L:L,B1855,'Input - target event report'!D:D, "Private Investment")</f>
        <v/>
      </c>
      <c r="F1855">
        <f>AVERAGEIF(INDEX('Input - companies list'!$A:$BG, 0, MATCH("Clusters 0",'Input - companies list'!$A$1:$BG$1, 0)),'Output - Cluster ranking'!B1855,INDEX('Input - companies list'!$A:$BG, 0, MATCH("Flow",'Input - companies list'!$A$1:$BG$1, 0)))</f>
        <v/>
      </c>
      <c r="G1855">
        <f>AVERAGEIF(INDEX('Input - companies list'!$A:$BG, 0, MATCH("Clusters 0",'Input - companies list'!$A$1:$BG$1, 0)),'Output - Cluster ranking'!B1855,INDEX('Input - companies list'!$A:$BG, 0, MATCH("Inter-Cluster Connectivity",'Input - companies list'!$A$1:$BG$1, 0)))</f>
        <v/>
      </c>
      <c r="H1855">
        <f>IFERROR(PERCENTRANK(C:C,C1855),0)</f>
        <v/>
      </c>
      <c r="I1855">
        <f>IFERROR(1 - PERCENTRANK(D:D,D1855),0)</f>
        <v/>
      </c>
      <c r="J1855">
        <f>IFERROR(PERCENTRANK(E:E,E1855),0)</f>
        <v/>
      </c>
      <c r="K1855">
        <f>IFERROR(1 - PERCENTRANK(F:F,F1855),0)</f>
        <v/>
      </c>
      <c r="L1855">
        <f>IFERROR(PERCENTRANK(G:G,G1855),0)</f>
        <v/>
      </c>
      <c r="M1855">
        <f>H1855*weightA+I1855*weightB+J1855*weightC+K1855*weightD+L1855*weightE</f>
        <v/>
      </c>
    </row>
    <row r="1856" spans="1:13">
      <c r="A1856">
        <f>RANK(M1856,M:M)</f>
        <v/>
      </c>
      <c r="C1856">
        <f>SUMIFS('Input - target event report'!H:H,'Input - target event report'!L:L,B1856,'Input - target event report'!D:D, "Private Investment")</f>
        <v/>
      </c>
      <c r="D1856">
        <f>IF(E1856&lt;2, "N/A", (MAXIFS('Input - target event report'!E:E,'Input - target event report'!L:L,B:B,'Input - target event report'!D:D,"Private Investment")-MINIFS('Input - target event report'!E:E,'Input - target event report'!L:L,B:B,'Input - target event report'!D:D,"Private Investment"))/(E1856-1))</f>
        <v/>
      </c>
      <c r="E1856">
        <f>COUNTIFS('Input - target event report'!L:L,B1856,'Input - target event report'!D:D, "Private Investment")</f>
        <v/>
      </c>
      <c r="F1856">
        <f>AVERAGEIF(INDEX('Input - companies list'!$A:$BG, 0, MATCH("Clusters 0",'Input - companies list'!$A$1:$BG$1, 0)),'Output - Cluster ranking'!B1856,INDEX('Input - companies list'!$A:$BG, 0, MATCH("Flow",'Input - companies list'!$A$1:$BG$1, 0)))</f>
        <v/>
      </c>
      <c r="G1856">
        <f>AVERAGEIF(INDEX('Input - companies list'!$A:$BG, 0, MATCH("Clusters 0",'Input - companies list'!$A$1:$BG$1, 0)),'Output - Cluster ranking'!B1856,INDEX('Input - companies list'!$A:$BG, 0, MATCH("Inter-Cluster Connectivity",'Input - companies list'!$A$1:$BG$1, 0)))</f>
        <v/>
      </c>
      <c r="H1856">
        <f>IFERROR(PERCENTRANK(C:C,C1856),0)</f>
        <v/>
      </c>
      <c r="I1856">
        <f>IFERROR(1 - PERCENTRANK(D:D,D1856),0)</f>
        <v/>
      </c>
      <c r="J1856">
        <f>IFERROR(PERCENTRANK(E:E,E1856),0)</f>
        <v/>
      </c>
      <c r="K1856">
        <f>IFERROR(1 - PERCENTRANK(F:F,F1856),0)</f>
        <v/>
      </c>
      <c r="L1856">
        <f>IFERROR(PERCENTRANK(G:G,G1856),0)</f>
        <v/>
      </c>
      <c r="M1856">
        <f>H1856*weightA+I1856*weightB+J1856*weightC+K1856*weightD+L1856*weightE</f>
        <v/>
      </c>
    </row>
    <row r="1857" spans="1:13">
      <c r="A1857">
        <f>RANK(M1857,M:M)</f>
        <v/>
      </c>
      <c r="C1857">
        <f>SUMIFS('Input - target event report'!H:H,'Input - target event report'!L:L,B1857,'Input - target event report'!D:D, "Private Investment")</f>
        <v/>
      </c>
      <c r="D1857">
        <f>IF(E1857&lt;2, "N/A", (MAXIFS('Input - target event report'!E:E,'Input - target event report'!L:L,B:B,'Input - target event report'!D:D,"Private Investment")-MINIFS('Input - target event report'!E:E,'Input - target event report'!L:L,B:B,'Input - target event report'!D:D,"Private Investment"))/(E1857-1))</f>
        <v/>
      </c>
      <c r="E1857">
        <f>COUNTIFS('Input - target event report'!L:L,B1857,'Input - target event report'!D:D, "Private Investment")</f>
        <v/>
      </c>
      <c r="F1857">
        <f>AVERAGEIF(INDEX('Input - companies list'!$A:$BG, 0, MATCH("Clusters 0",'Input - companies list'!$A$1:$BG$1, 0)),'Output - Cluster ranking'!B1857,INDEX('Input - companies list'!$A:$BG, 0, MATCH("Flow",'Input - companies list'!$A$1:$BG$1, 0)))</f>
        <v/>
      </c>
      <c r="G1857">
        <f>AVERAGEIF(INDEX('Input - companies list'!$A:$BG, 0, MATCH("Clusters 0",'Input - companies list'!$A$1:$BG$1, 0)),'Output - Cluster ranking'!B1857,INDEX('Input - companies list'!$A:$BG, 0, MATCH("Inter-Cluster Connectivity",'Input - companies list'!$A$1:$BG$1, 0)))</f>
        <v/>
      </c>
      <c r="H1857">
        <f>IFERROR(PERCENTRANK(C:C,C1857),0)</f>
        <v/>
      </c>
      <c r="I1857">
        <f>IFERROR(1 - PERCENTRANK(D:D,D1857),0)</f>
        <v/>
      </c>
      <c r="J1857">
        <f>IFERROR(PERCENTRANK(E:E,E1857),0)</f>
        <v/>
      </c>
      <c r="K1857">
        <f>IFERROR(1 - PERCENTRANK(F:F,F1857),0)</f>
        <v/>
      </c>
      <c r="L1857">
        <f>IFERROR(PERCENTRANK(G:G,G1857),0)</f>
        <v/>
      </c>
      <c r="M1857">
        <f>H1857*weightA+I1857*weightB+J1857*weightC+K1857*weightD+L1857*weightE</f>
        <v/>
      </c>
    </row>
    <row r="1858" spans="1:13">
      <c r="A1858">
        <f>RANK(M1858,M:M)</f>
        <v/>
      </c>
      <c r="C1858">
        <f>SUMIFS('Input - target event report'!H:H,'Input - target event report'!L:L,B1858,'Input - target event report'!D:D, "Private Investment")</f>
        <v/>
      </c>
      <c r="D1858">
        <f>IF(E1858&lt;2, "N/A", (MAXIFS('Input - target event report'!E:E,'Input - target event report'!L:L,B:B,'Input - target event report'!D:D,"Private Investment")-MINIFS('Input - target event report'!E:E,'Input - target event report'!L:L,B:B,'Input - target event report'!D:D,"Private Investment"))/(E1858-1))</f>
        <v/>
      </c>
      <c r="E1858">
        <f>COUNTIFS('Input - target event report'!L:L,B1858,'Input - target event report'!D:D, "Private Investment")</f>
        <v/>
      </c>
      <c r="F1858">
        <f>AVERAGEIF(INDEX('Input - companies list'!$A:$BG, 0, MATCH("Clusters 0",'Input - companies list'!$A$1:$BG$1, 0)),'Output - Cluster ranking'!B1858,INDEX('Input - companies list'!$A:$BG, 0, MATCH("Flow",'Input - companies list'!$A$1:$BG$1, 0)))</f>
        <v/>
      </c>
      <c r="G1858">
        <f>AVERAGEIF(INDEX('Input - companies list'!$A:$BG, 0, MATCH("Clusters 0",'Input - companies list'!$A$1:$BG$1, 0)),'Output - Cluster ranking'!B1858,INDEX('Input - companies list'!$A:$BG, 0, MATCH("Inter-Cluster Connectivity",'Input - companies list'!$A$1:$BG$1, 0)))</f>
        <v/>
      </c>
      <c r="H1858">
        <f>IFERROR(PERCENTRANK(C:C,C1858),0)</f>
        <v/>
      </c>
      <c r="I1858">
        <f>IFERROR(1 - PERCENTRANK(D:D,D1858),0)</f>
        <v/>
      </c>
      <c r="J1858">
        <f>IFERROR(PERCENTRANK(E:E,E1858),0)</f>
        <v/>
      </c>
      <c r="K1858">
        <f>IFERROR(1 - PERCENTRANK(F:F,F1858),0)</f>
        <v/>
      </c>
      <c r="L1858">
        <f>IFERROR(PERCENTRANK(G:G,G1858),0)</f>
        <v/>
      </c>
      <c r="M1858">
        <f>H1858*weightA+I1858*weightB+J1858*weightC+K1858*weightD+L1858*weightE</f>
        <v/>
      </c>
    </row>
    <row r="1859" spans="1:13">
      <c r="A1859">
        <f>RANK(M1859,M:M)</f>
        <v/>
      </c>
      <c r="C1859">
        <f>SUMIFS('Input - target event report'!H:H,'Input - target event report'!L:L,B1859,'Input - target event report'!D:D, "Private Investment")</f>
        <v/>
      </c>
      <c r="D1859">
        <f>IF(E1859&lt;2, "N/A", (MAXIFS('Input - target event report'!E:E,'Input - target event report'!L:L,B:B,'Input - target event report'!D:D,"Private Investment")-MINIFS('Input - target event report'!E:E,'Input - target event report'!L:L,B:B,'Input - target event report'!D:D,"Private Investment"))/(E1859-1))</f>
        <v/>
      </c>
      <c r="E1859">
        <f>COUNTIFS('Input - target event report'!L:L,B1859,'Input - target event report'!D:D, "Private Investment")</f>
        <v/>
      </c>
      <c r="F1859">
        <f>AVERAGEIF(INDEX('Input - companies list'!$A:$BG, 0, MATCH("Clusters 0",'Input - companies list'!$A$1:$BG$1, 0)),'Output - Cluster ranking'!B1859,INDEX('Input - companies list'!$A:$BG, 0, MATCH("Flow",'Input - companies list'!$A$1:$BG$1, 0)))</f>
        <v/>
      </c>
      <c r="G1859">
        <f>AVERAGEIF(INDEX('Input - companies list'!$A:$BG, 0, MATCH("Clusters 0",'Input - companies list'!$A$1:$BG$1, 0)),'Output - Cluster ranking'!B1859,INDEX('Input - companies list'!$A:$BG, 0, MATCH("Inter-Cluster Connectivity",'Input - companies list'!$A$1:$BG$1, 0)))</f>
        <v/>
      </c>
      <c r="H1859">
        <f>IFERROR(PERCENTRANK(C:C,C1859),0)</f>
        <v/>
      </c>
      <c r="I1859">
        <f>IFERROR(1 - PERCENTRANK(D:D,D1859),0)</f>
        <v/>
      </c>
      <c r="J1859">
        <f>IFERROR(PERCENTRANK(E:E,E1859),0)</f>
        <v/>
      </c>
      <c r="K1859">
        <f>IFERROR(1 - PERCENTRANK(F:F,F1859),0)</f>
        <v/>
      </c>
      <c r="L1859">
        <f>IFERROR(PERCENTRANK(G:G,G1859),0)</f>
        <v/>
      </c>
      <c r="M1859">
        <f>H1859*weightA+I1859*weightB+J1859*weightC+K1859*weightD+L1859*weightE</f>
        <v/>
      </c>
    </row>
    <row r="1860" spans="1:13">
      <c r="A1860">
        <f>RANK(M1860,M:M)</f>
        <v/>
      </c>
      <c r="C1860">
        <f>SUMIFS('Input - target event report'!H:H,'Input - target event report'!L:L,B1860,'Input - target event report'!D:D, "Private Investment")</f>
        <v/>
      </c>
      <c r="D1860">
        <f>IF(E1860&lt;2, "N/A", (MAXIFS('Input - target event report'!E:E,'Input - target event report'!L:L,B:B,'Input - target event report'!D:D,"Private Investment")-MINIFS('Input - target event report'!E:E,'Input - target event report'!L:L,B:B,'Input - target event report'!D:D,"Private Investment"))/(E1860-1))</f>
        <v/>
      </c>
      <c r="E1860">
        <f>COUNTIFS('Input - target event report'!L:L,B1860,'Input - target event report'!D:D, "Private Investment")</f>
        <v/>
      </c>
      <c r="F1860">
        <f>AVERAGEIF(INDEX('Input - companies list'!$A:$BG, 0, MATCH("Clusters 0",'Input - companies list'!$A$1:$BG$1, 0)),'Output - Cluster ranking'!B1860,INDEX('Input - companies list'!$A:$BG, 0, MATCH("Flow",'Input - companies list'!$A$1:$BG$1, 0)))</f>
        <v/>
      </c>
      <c r="G1860">
        <f>AVERAGEIF(INDEX('Input - companies list'!$A:$BG, 0, MATCH("Clusters 0",'Input - companies list'!$A$1:$BG$1, 0)),'Output - Cluster ranking'!B1860,INDEX('Input - companies list'!$A:$BG, 0, MATCH("Inter-Cluster Connectivity",'Input - companies list'!$A$1:$BG$1, 0)))</f>
        <v/>
      </c>
      <c r="H1860">
        <f>IFERROR(PERCENTRANK(C:C,C1860),0)</f>
        <v/>
      </c>
      <c r="I1860">
        <f>IFERROR(1 - PERCENTRANK(D:D,D1860),0)</f>
        <v/>
      </c>
      <c r="J1860">
        <f>IFERROR(PERCENTRANK(E:E,E1860),0)</f>
        <v/>
      </c>
      <c r="K1860">
        <f>IFERROR(1 - PERCENTRANK(F:F,F1860),0)</f>
        <v/>
      </c>
      <c r="L1860">
        <f>IFERROR(PERCENTRANK(G:G,G1860),0)</f>
        <v/>
      </c>
      <c r="M1860">
        <f>H1860*weightA+I1860*weightB+J1860*weightC+K1860*weightD+L1860*weightE</f>
        <v/>
      </c>
    </row>
    <row r="1861" spans="1:13">
      <c r="A1861">
        <f>RANK(M1861,M:M)</f>
        <v/>
      </c>
      <c r="C1861">
        <f>SUMIFS('Input - target event report'!H:H,'Input - target event report'!L:L,B1861,'Input - target event report'!D:D, "Private Investment")</f>
        <v/>
      </c>
      <c r="D1861">
        <f>IF(E1861&lt;2, "N/A", (MAXIFS('Input - target event report'!E:E,'Input - target event report'!L:L,B:B,'Input - target event report'!D:D,"Private Investment")-MINIFS('Input - target event report'!E:E,'Input - target event report'!L:L,B:B,'Input - target event report'!D:D,"Private Investment"))/(E1861-1))</f>
        <v/>
      </c>
      <c r="E1861">
        <f>COUNTIFS('Input - target event report'!L:L,B1861,'Input - target event report'!D:D, "Private Investment")</f>
        <v/>
      </c>
      <c r="F1861">
        <f>AVERAGEIF(INDEX('Input - companies list'!$A:$BG, 0, MATCH("Clusters 0",'Input - companies list'!$A$1:$BG$1, 0)),'Output - Cluster ranking'!B1861,INDEX('Input - companies list'!$A:$BG, 0, MATCH("Flow",'Input - companies list'!$A$1:$BG$1, 0)))</f>
        <v/>
      </c>
      <c r="G1861">
        <f>AVERAGEIF(INDEX('Input - companies list'!$A:$BG, 0, MATCH("Clusters 0",'Input - companies list'!$A$1:$BG$1, 0)),'Output - Cluster ranking'!B1861,INDEX('Input - companies list'!$A:$BG, 0, MATCH("Inter-Cluster Connectivity",'Input - companies list'!$A$1:$BG$1, 0)))</f>
        <v/>
      </c>
      <c r="H1861">
        <f>IFERROR(PERCENTRANK(C:C,C1861),0)</f>
        <v/>
      </c>
      <c r="I1861">
        <f>IFERROR(1 - PERCENTRANK(D:D,D1861),0)</f>
        <v/>
      </c>
      <c r="J1861">
        <f>IFERROR(PERCENTRANK(E:E,E1861),0)</f>
        <v/>
      </c>
      <c r="K1861">
        <f>IFERROR(1 - PERCENTRANK(F:F,F1861),0)</f>
        <v/>
      </c>
      <c r="L1861">
        <f>IFERROR(PERCENTRANK(G:G,G1861),0)</f>
        <v/>
      </c>
      <c r="M1861">
        <f>H1861*weightA+I1861*weightB+J1861*weightC+K1861*weightD+L1861*weightE</f>
        <v/>
      </c>
    </row>
    <row r="1862" spans="1:13">
      <c r="A1862">
        <f>RANK(M1862,M:M)</f>
        <v/>
      </c>
      <c r="C1862">
        <f>SUMIFS('Input - target event report'!H:H,'Input - target event report'!L:L,B1862,'Input - target event report'!D:D, "Private Investment")</f>
        <v/>
      </c>
      <c r="D1862">
        <f>IF(E1862&lt;2, "N/A", (MAXIFS('Input - target event report'!E:E,'Input - target event report'!L:L,B:B,'Input - target event report'!D:D,"Private Investment")-MINIFS('Input - target event report'!E:E,'Input - target event report'!L:L,B:B,'Input - target event report'!D:D,"Private Investment"))/(E1862-1))</f>
        <v/>
      </c>
      <c r="E1862">
        <f>COUNTIFS('Input - target event report'!L:L,B1862,'Input - target event report'!D:D, "Private Investment")</f>
        <v/>
      </c>
      <c r="F1862">
        <f>AVERAGEIF(INDEX('Input - companies list'!$A:$BG, 0, MATCH("Clusters 0",'Input - companies list'!$A$1:$BG$1, 0)),'Output - Cluster ranking'!B1862,INDEX('Input - companies list'!$A:$BG, 0, MATCH("Flow",'Input - companies list'!$A$1:$BG$1, 0)))</f>
        <v/>
      </c>
      <c r="G1862">
        <f>AVERAGEIF(INDEX('Input - companies list'!$A:$BG, 0, MATCH("Clusters 0",'Input - companies list'!$A$1:$BG$1, 0)),'Output - Cluster ranking'!B1862,INDEX('Input - companies list'!$A:$BG, 0, MATCH("Inter-Cluster Connectivity",'Input - companies list'!$A$1:$BG$1, 0)))</f>
        <v/>
      </c>
      <c r="H1862">
        <f>IFERROR(PERCENTRANK(C:C,C1862),0)</f>
        <v/>
      </c>
      <c r="I1862">
        <f>IFERROR(1 - PERCENTRANK(D:D,D1862),0)</f>
        <v/>
      </c>
      <c r="J1862">
        <f>IFERROR(PERCENTRANK(E:E,E1862),0)</f>
        <v/>
      </c>
      <c r="K1862">
        <f>IFERROR(1 - PERCENTRANK(F:F,F1862),0)</f>
        <v/>
      </c>
      <c r="L1862">
        <f>IFERROR(PERCENTRANK(G:G,G1862),0)</f>
        <v/>
      </c>
      <c r="M1862">
        <f>H1862*weightA+I1862*weightB+J1862*weightC+K1862*weightD+L1862*weightE</f>
        <v/>
      </c>
    </row>
    <row r="1863" spans="1:13">
      <c r="A1863">
        <f>RANK(M1863,M:M)</f>
        <v/>
      </c>
      <c r="C1863">
        <f>SUMIFS('Input - target event report'!H:H,'Input - target event report'!L:L,B1863,'Input - target event report'!D:D, "Private Investment")</f>
        <v/>
      </c>
      <c r="D1863">
        <f>IF(E1863&lt;2, "N/A", (MAXIFS('Input - target event report'!E:E,'Input - target event report'!L:L,B:B,'Input - target event report'!D:D,"Private Investment")-MINIFS('Input - target event report'!E:E,'Input - target event report'!L:L,B:B,'Input - target event report'!D:D,"Private Investment"))/(E1863-1))</f>
        <v/>
      </c>
      <c r="E1863">
        <f>COUNTIFS('Input - target event report'!L:L,B1863,'Input - target event report'!D:D, "Private Investment")</f>
        <v/>
      </c>
      <c r="F1863">
        <f>AVERAGEIF(INDEX('Input - companies list'!$A:$BG, 0, MATCH("Clusters 0",'Input - companies list'!$A$1:$BG$1, 0)),'Output - Cluster ranking'!B1863,INDEX('Input - companies list'!$A:$BG, 0, MATCH("Flow",'Input - companies list'!$A$1:$BG$1, 0)))</f>
        <v/>
      </c>
      <c r="G1863">
        <f>AVERAGEIF(INDEX('Input - companies list'!$A:$BG, 0, MATCH("Clusters 0",'Input - companies list'!$A$1:$BG$1, 0)),'Output - Cluster ranking'!B1863,INDEX('Input - companies list'!$A:$BG, 0, MATCH("Inter-Cluster Connectivity",'Input - companies list'!$A$1:$BG$1, 0)))</f>
        <v/>
      </c>
      <c r="H1863">
        <f>IFERROR(PERCENTRANK(C:C,C1863),0)</f>
        <v/>
      </c>
      <c r="I1863">
        <f>IFERROR(1 - PERCENTRANK(D:D,D1863),0)</f>
        <v/>
      </c>
      <c r="J1863">
        <f>IFERROR(PERCENTRANK(E:E,E1863),0)</f>
        <v/>
      </c>
      <c r="K1863">
        <f>IFERROR(1 - PERCENTRANK(F:F,F1863),0)</f>
        <v/>
      </c>
      <c r="L1863">
        <f>IFERROR(PERCENTRANK(G:G,G1863),0)</f>
        <v/>
      </c>
      <c r="M1863">
        <f>H1863*weightA+I1863*weightB+J1863*weightC+K1863*weightD+L1863*weightE</f>
        <v/>
      </c>
    </row>
    <row r="1864" spans="1:13">
      <c r="A1864">
        <f>RANK(M1864,M:M)</f>
        <v/>
      </c>
      <c r="C1864">
        <f>SUMIFS('Input - target event report'!H:H,'Input - target event report'!L:L,B1864,'Input - target event report'!D:D, "Private Investment")</f>
        <v/>
      </c>
      <c r="D1864">
        <f>IF(E1864&lt;2, "N/A", (MAXIFS('Input - target event report'!E:E,'Input - target event report'!L:L,B:B,'Input - target event report'!D:D,"Private Investment")-MINIFS('Input - target event report'!E:E,'Input - target event report'!L:L,B:B,'Input - target event report'!D:D,"Private Investment"))/(E1864-1))</f>
        <v/>
      </c>
      <c r="E1864">
        <f>COUNTIFS('Input - target event report'!L:L,B1864,'Input - target event report'!D:D, "Private Investment")</f>
        <v/>
      </c>
      <c r="F1864">
        <f>AVERAGEIF(INDEX('Input - companies list'!$A:$BG, 0, MATCH("Clusters 0",'Input - companies list'!$A$1:$BG$1, 0)),'Output - Cluster ranking'!B1864,INDEX('Input - companies list'!$A:$BG, 0, MATCH("Flow",'Input - companies list'!$A$1:$BG$1, 0)))</f>
        <v/>
      </c>
      <c r="G1864">
        <f>AVERAGEIF(INDEX('Input - companies list'!$A:$BG, 0, MATCH("Clusters 0",'Input - companies list'!$A$1:$BG$1, 0)),'Output - Cluster ranking'!B1864,INDEX('Input - companies list'!$A:$BG, 0, MATCH("Inter-Cluster Connectivity",'Input - companies list'!$A$1:$BG$1, 0)))</f>
        <v/>
      </c>
      <c r="H1864">
        <f>IFERROR(PERCENTRANK(C:C,C1864),0)</f>
        <v/>
      </c>
      <c r="I1864">
        <f>IFERROR(1 - PERCENTRANK(D:D,D1864),0)</f>
        <v/>
      </c>
      <c r="J1864">
        <f>IFERROR(PERCENTRANK(E:E,E1864),0)</f>
        <v/>
      </c>
      <c r="K1864">
        <f>IFERROR(1 - PERCENTRANK(F:F,F1864),0)</f>
        <v/>
      </c>
      <c r="L1864">
        <f>IFERROR(PERCENTRANK(G:G,G1864),0)</f>
        <v/>
      </c>
      <c r="M1864">
        <f>H1864*weightA+I1864*weightB+J1864*weightC+K1864*weightD+L1864*weightE</f>
        <v/>
      </c>
    </row>
    <row r="1865" spans="1:13">
      <c r="A1865">
        <f>RANK(M1865,M:M)</f>
        <v/>
      </c>
      <c r="C1865">
        <f>SUMIFS('Input - target event report'!H:H,'Input - target event report'!L:L,B1865,'Input - target event report'!D:D, "Private Investment")</f>
        <v/>
      </c>
      <c r="D1865">
        <f>IF(E1865&lt;2, "N/A", (MAXIFS('Input - target event report'!E:E,'Input - target event report'!L:L,B:B,'Input - target event report'!D:D,"Private Investment")-MINIFS('Input - target event report'!E:E,'Input - target event report'!L:L,B:B,'Input - target event report'!D:D,"Private Investment"))/(E1865-1))</f>
        <v/>
      </c>
      <c r="E1865">
        <f>COUNTIFS('Input - target event report'!L:L,B1865,'Input - target event report'!D:D, "Private Investment")</f>
        <v/>
      </c>
      <c r="F1865">
        <f>AVERAGEIF(INDEX('Input - companies list'!$A:$BG, 0, MATCH("Clusters 0",'Input - companies list'!$A$1:$BG$1, 0)),'Output - Cluster ranking'!B1865,INDEX('Input - companies list'!$A:$BG, 0, MATCH("Flow",'Input - companies list'!$A$1:$BG$1, 0)))</f>
        <v/>
      </c>
      <c r="G1865">
        <f>AVERAGEIF(INDEX('Input - companies list'!$A:$BG, 0, MATCH("Clusters 0",'Input - companies list'!$A$1:$BG$1, 0)),'Output - Cluster ranking'!B1865,INDEX('Input - companies list'!$A:$BG, 0, MATCH("Inter-Cluster Connectivity",'Input - companies list'!$A$1:$BG$1, 0)))</f>
        <v/>
      </c>
      <c r="H1865">
        <f>IFERROR(PERCENTRANK(C:C,C1865),0)</f>
        <v/>
      </c>
      <c r="I1865">
        <f>IFERROR(1 - PERCENTRANK(D:D,D1865),0)</f>
        <v/>
      </c>
      <c r="J1865">
        <f>IFERROR(PERCENTRANK(E:E,E1865),0)</f>
        <v/>
      </c>
      <c r="K1865">
        <f>IFERROR(1 - PERCENTRANK(F:F,F1865),0)</f>
        <v/>
      </c>
      <c r="L1865">
        <f>IFERROR(PERCENTRANK(G:G,G1865),0)</f>
        <v/>
      </c>
      <c r="M1865">
        <f>H1865*weightA+I1865*weightB+J1865*weightC+K1865*weightD+L1865*weightE</f>
        <v/>
      </c>
    </row>
    <row r="1866" spans="1:13">
      <c r="A1866">
        <f>RANK(M1866,M:M)</f>
        <v/>
      </c>
      <c r="C1866">
        <f>SUMIFS('Input - target event report'!H:H,'Input - target event report'!L:L,B1866,'Input - target event report'!D:D, "Private Investment")</f>
        <v/>
      </c>
      <c r="D1866">
        <f>IF(E1866&lt;2, "N/A", (MAXIFS('Input - target event report'!E:E,'Input - target event report'!L:L,B:B,'Input - target event report'!D:D,"Private Investment")-MINIFS('Input - target event report'!E:E,'Input - target event report'!L:L,B:B,'Input - target event report'!D:D,"Private Investment"))/(E1866-1))</f>
        <v/>
      </c>
      <c r="E1866">
        <f>COUNTIFS('Input - target event report'!L:L,B1866,'Input - target event report'!D:D, "Private Investment")</f>
        <v/>
      </c>
      <c r="F1866">
        <f>AVERAGEIF(INDEX('Input - companies list'!$A:$BG, 0, MATCH("Clusters 0",'Input - companies list'!$A$1:$BG$1, 0)),'Output - Cluster ranking'!B1866,INDEX('Input - companies list'!$A:$BG, 0, MATCH("Flow",'Input - companies list'!$A$1:$BG$1, 0)))</f>
        <v/>
      </c>
      <c r="G1866">
        <f>AVERAGEIF(INDEX('Input - companies list'!$A:$BG, 0, MATCH("Clusters 0",'Input - companies list'!$A$1:$BG$1, 0)),'Output - Cluster ranking'!B1866,INDEX('Input - companies list'!$A:$BG, 0, MATCH("Inter-Cluster Connectivity",'Input - companies list'!$A$1:$BG$1, 0)))</f>
        <v/>
      </c>
      <c r="H1866">
        <f>IFERROR(PERCENTRANK(C:C,C1866),0)</f>
        <v/>
      </c>
      <c r="I1866">
        <f>IFERROR(1 - PERCENTRANK(D:D,D1866),0)</f>
        <v/>
      </c>
      <c r="J1866">
        <f>IFERROR(PERCENTRANK(E:E,E1866),0)</f>
        <v/>
      </c>
      <c r="K1866">
        <f>IFERROR(1 - PERCENTRANK(F:F,F1866),0)</f>
        <v/>
      </c>
      <c r="L1866">
        <f>IFERROR(PERCENTRANK(G:G,G1866),0)</f>
        <v/>
      </c>
      <c r="M1866">
        <f>H1866*weightA+I1866*weightB+J1866*weightC+K1866*weightD+L1866*weightE</f>
        <v/>
      </c>
    </row>
    <row r="1867" spans="1:13">
      <c r="A1867">
        <f>RANK(M1867,M:M)</f>
        <v/>
      </c>
      <c r="C1867">
        <f>SUMIFS('Input - target event report'!H:H,'Input - target event report'!L:L,B1867,'Input - target event report'!D:D, "Private Investment")</f>
        <v/>
      </c>
      <c r="D1867">
        <f>IF(E1867&lt;2, "N/A", (MAXIFS('Input - target event report'!E:E,'Input - target event report'!L:L,B:B,'Input - target event report'!D:D,"Private Investment")-MINIFS('Input - target event report'!E:E,'Input - target event report'!L:L,B:B,'Input - target event report'!D:D,"Private Investment"))/(E1867-1))</f>
        <v/>
      </c>
      <c r="E1867">
        <f>COUNTIFS('Input - target event report'!L:L,B1867,'Input - target event report'!D:D, "Private Investment")</f>
        <v/>
      </c>
      <c r="F1867">
        <f>AVERAGEIF(INDEX('Input - companies list'!$A:$BG, 0, MATCH("Clusters 0",'Input - companies list'!$A$1:$BG$1, 0)),'Output - Cluster ranking'!B1867,INDEX('Input - companies list'!$A:$BG, 0, MATCH("Flow",'Input - companies list'!$A$1:$BG$1, 0)))</f>
        <v/>
      </c>
      <c r="G1867">
        <f>AVERAGEIF(INDEX('Input - companies list'!$A:$BG, 0, MATCH("Clusters 0",'Input - companies list'!$A$1:$BG$1, 0)),'Output - Cluster ranking'!B1867,INDEX('Input - companies list'!$A:$BG, 0, MATCH("Inter-Cluster Connectivity",'Input - companies list'!$A$1:$BG$1, 0)))</f>
        <v/>
      </c>
      <c r="H1867">
        <f>IFERROR(PERCENTRANK(C:C,C1867),0)</f>
        <v/>
      </c>
      <c r="I1867">
        <f>IFERROR(1 - PERCENTRANK(D:D,D1867),0)</f>
        <v/>
      </c>
      <c r="J1867">
        <f>IFERROR(PERCENTRANK(E:E,E1867),0)</f>
        <v/>
      </c>
      <c r="K1867">
        <f>IFERROR(1 - PERCENTRANK(F:F,F1867),0)</f>
        <v/>
      </c>
      <c r="L1867">
        <f>IFERROR(PERCENTRANK(G:G,G1867),0)</f>
        <v/>
      </c>
      <c r="M1867">
        <f>H1867*weightA+I1867*weightB+J1867*weightC+K1867*weightD+L1867*weightE</f>
        <v/>
      </c>
    </row>
    <row r="1868" spans="1:13">
      <c r="A1868">
        <f>RANK(M1868,M:M)</f>
        <v/>
      </c>
      <c r="C1868">
        <f>SUMIFS('Input - target event report'!H:H,'Input - target event report'!L:L,B1868,'Input - target event report'!D:D, "Private Investment")</f>
        <v/>
      </c>
      <c r="D1868">
        <f>IF(E1868&lt;2, "N/A", (MAXIFS('Input - target event report'!E:E,'Input - target event report'!L:L,B:B,'Input - target event report'!D:D,"Private Investment")-MINIFS('Input - target event report'!E:E,'Input - target event report'!L:L,B:B,'Input - target event report'!D:D,"Private Investment"))/(E1868-1))</f>
        <v/>
      </c>
      <c r="E1868">
        <f>COUNTIFS('Input - target event report'!L:L,B1868,'Input - target event report'!D:D, "Private Investment")</f>
        <v/>
      </c>
      <c r="F1868">
        <f>AVERAGEIF(INDEX('Input - companies list'!$A:$BG, 0, MATCH("Clusters 0",'Input - companies list'!$A$1:$BG$1, 0)),'Output - Cluster ranking'!B1868,INDEX('Input - companies list'!$A:$BG, 0, MATCH("Flow",'Input - companies list'!$A$1:$BG$1, 0)))</f>
        <v/>
      </c>
      <c r="G1868">
        <f>AVERAGEIF(INDEX('Input - companies list'!$A:$BG, 0, MATCH("Clusters 0",'Input - companies list'!$A$1:$BG$1, 0)),'Output - Cluster ranking'!B1868,INDEX('Input - companies list'!$A:$BG, 0, MATCH("Inter-Cluster Connectivity",'Input - companies list'!$A$1:$BG$1, 0)))</f>
        <v/>
      </c>
      <c r="H1868">
        <f>IFERROR(PERCENTRANK(C:C,C1868),0)</f>
        <v/>
      </c>
      <c r="I1868">
        <f>IFERROR(1 - PERCENTRANK(D:D,D1868),0)</f>
        <v/>
      </c>
      <c r="J1868">
        <f>IFERROR(PERCENTRANK(E:E,E1868),0)</f>
        <v/>
      </c>
      <c r="K1868">
        <f>IFERROR(1 - PERCENTRANK(F:F,F1868),0)</f>
        <v/>
      </c>
      <c r="L1868">
        <f>IFERROR(PERCENTRANK(G:G,G1868),0)</f>
        <v/>
      </c>
      <c r="M1868">
        <f>H1868*weightA+I1868*weightB+J1868*weightC+K1868*weightD+L1868*weightE</f>
        <v/>
      </c>
    </row>
    <row r="1869" spans="1:13">
      <c r="A1869">
        <f>RANK(M1869,M:M)</f>
        <v/>
      </c>
      <c r="C1869">
        <f>SUMIFS('Input - target event report'!H:H,'Input - target event report'!L:L,B1869,'Input - target event report'!D:D, "Private Investment")</f>
        <v/>
      </c>
      <c r="D1869">
        <f>IF(E1869&lt;2, "N/A", (MAXIFS('Input - target event report'!E:E,'Input - target event report'!L:L,B:B,'Input - target event report'!D:D,"Private Investment")-MINIFS('Input - target event report'!E:E,'Input - target event report'!L:L,B:B,'Input - target event report'!D:D,"Private Investment"))/(E1869-1))</f>
        <v/>
      </c>
      <c r="E1869">
        <f>COUNTIFS('Input - target event report'!L:L,B1869,'Input - target event report'!D:D, "Private Investment")</f>
        <v/>
      </c>
      <c r="F1869">
        <f>AVERAGEIF(INDEX('Input - companies list'!$A:$BG, 0, MATCH("Clusters 0",'Input - companies list'!$A$1:$BG$1, 0)),'Output - Cluster ranking'!B1869,INDEX('Input - companies list'!$A:$BG, 0, MATCH("Flow",'Input - companies list'!$A$1:$BG$1, 0)))</f>
        <v/>
      </c>
      <c r="G1869">
        <f>AVERAGEIF(INDEX('Input - companies list'!$A:$BG, 0, MATCH("Clusters 0",'Input - companies list'!$A$1:$BG$1, 0)),'Output - Cluster ranking'!B1869,INDEX('Input - companies list'!$A:$BG, 0, MATCH("Inter-Cluster Connectivity",'Input - companies list'!$A$1:$BG$1, 0)))</f>
        <v/>
      </c>
      <c r="H1869">
        <f>IFERROR(PERCENTRANK(C:C,C1869),0)</f>
        <v/>
      </c>
      <c r="I1869">
        <f>IFERROR(1 - PERCENTRANK(D:D,D1869),0)</f>
        <v/>
      </c>
      <c r="J1869">
        <f>IFERROR(PERCENTRANK(E:E,E1869),0)</f>
        <v/>
      </c>
      <c r="K1869">
        <f>IFERROR(1 - PERCENTRANK(F:F,F1869),0)</f>
        <v/>
      </c>
      <c r="L1869">
        <f>IFERROR(PERCENTRANK(G:G,G1869),0)</f>
        <v/>
      </c>
      <c r="M1869">
        <f>H1869*weightA+I1869*weightB+J1869*weightC+K1869*weightD+L1869*weightE</f>
        <v/>
      </c>
    </row>
    <row r="1870" spans="1:13">
      <c r="A1870">
        <f>RANK(M1870,M:M)</f>
        <v/>
      </c>
      <c r="C1870">
        <f>SUMIFS('Input - target event report'!H:H,'Input - target event report'!L:L,B1870,'Input - target event report'!D:D, "Private Investment")</f>
        <v/>
      </c>
      <c r="D1870">
        <f>IF(E1870&lt;2, "N/A", (MAXIFS('Input - target event report'!E:E,'Input - target event report'!L:L,B:B,'Input - target event report'!D:D,"Private Investment")-MINIFS('Input - target event report'!E:E,'Input - target event report'!L:L,B:B,'Input - target event report'!D:D,"Private Investment"))/(E1870-1))</f>
        <v/>
      </c>
      <c r="E1870">
        <f>COUNTIFS('Input - target event report'!L:L,B1870,'Input - target event report'!D:D, "Private Investment")</f>
        <v/>
      </c>
      <c r="F1870">
        <f>AVERAGEIF(INDEX('Input - companies list'!$A:$BG, 0, MATCH("Clusters 0",'Input - companies list'!$A$1:$BG$1, 0)),'Output - Cluster ranking'!B1870,INDEX('Input - companies list'!$A:$BG, 0, MATCH("Flow",'Input - companies list'!$A$1:$BG$1, 0)))</f>
        <v/>
      </c>
      <c r="G1870">
        <f>AVERAGEIF(INDEX('Input - companies list'!$A:$BG, 0, MATCH("Clusters 0",'Input - companies list'!$A$1:$BG$1, 0)),'Output - Cluster ranking'!B1870,INDEX('Input - companies list'!$A:$BG, 0, MATCH("Inter-Cluster Connectivity",'Input - companies list'!$A$1:$BG$1, 0)))</f>
        <v/>
      </c>
      <c r="H1870">
        <f>IFERROR(PERCENTRANK(C:C,C1870),0)</f>
        <v/>
      </c>
      <c r="I1870">
        <f>IFERROR(1 - PERCENTRANK(D:D,D1870),0)</f>
        <v/>
      </c>
      <c r="J1870">
        <f>IFERROR(PERCENTRANK(E:E,E1870),0)</f>
        <v/>
      </c>
      <c r="K1870">
        <f>IFERROR(1 - PERCENTRANK(F:F,F1870),0)</f>
        <v/>
      </c>
      <c r="L1870">
        <f>IFERROR(PERCENTRANK(G:G,G1870),0)</f>
        <v/>
      </c>
      <c r="M1870">
        <f>H1870*weightA+I1870*weightB+J1870*weightC+K1870*weightD+L1870*weightE</f>
        <v/>
      </c>
    </row>
    <row r="1871" spans="1:13">
      <c r="A1871">
        <f>RANK(M1871,M:M)</f>
        <v/>
      </c>
      <c r="C1871">
        <f>SUMIFS('Input - target event report'!H:H,'Input - target event report'!L:L,B1871,'Input - target event report'!D:D, "Private Investment")</f>
        <v/>
      </c>
      <c r="D1871">
        <f>IF(E1871&lt;2, "N/A", (MAXIFS('Input - target event report'!E:E,'Input - target event report'!L:L,B:B,'Input - target event report'!D:D,"Private Investment")-MINIFS('Input - target event report'!E:E,'Input - target event report'!L:L,B:B,'Input - target event report'!D:D,"Private Investment"))/(E1871-1))</f>
        <v/>
      </c>
      <c r="E1871">
        <f>COUNTIFS('Input - target event report'!L:L,B1871,'Input - target event report'!D:D, "Private Investment")</f>
        <v/>
      </c>
      <c r="F1871">
        <f>AVERAGEIF(INDEX('Input - companies list'!$A:$BG, 0, MATCH("Clusters 0",'Input - companies list'!$A$1:$BG$1, 0)),'Output - Cluster ranking'!B1871,INDEX('Input - companies list'!$A:$BG, 0, MATCH("Flow",'Input - companies list'!$A$1:$BG$1, 0)))</f>
        <v/>
      </c>
      <c r="G1871">
        <f>AVERAGEIF(INDEX('Input - companies list'!$A:$BG, 0, MATCH("Clusters 0",'Input - companies list'!$A$1:$BG$1, 0)),'Output - Cluster ranking'!B1871,INDEX('Input - companies list'!$A:$BG, 0, MATCH("Inter-Cluster Connectivity",'Input - companies list'!$A$1:$BG$1, 0)))</f>
        <v/>
      </c>
      <c r="H1871">
        <f>IFERROR(PERCENTRANK(C:C,C1871),0)</f>
        <v/>
      </c>
      <c r="I1871">
        <f>IFERROR(1 - PERCENTRANK(D:D,D1871),0)</f>
        <v/>
      </c>
      <c r="J1871">
        <f>IFERROR(PERCENTRANK(E:E,E1871),0)</f>
        <v/>
      </c>
      <c r="K1871">
        <f>IFERROR(1 - PERCENTRANK(F:F,F1871),0)</f>
        <v/>
      </c>
      <c r="L1871">
        <f>IFERROR(PERCENTRANK(G:G,G1871),0)</f>
        <v/>
      </c>
      <c r="M1871">
        <f>H1871*weightA+I1871*weightB+J1871*weightC+K1871*weightD+L1871*weightE</f>
        <v/>
      </c>
    </row>
    <row r="1872" spans="1:13">
      <c r="A1872">
        <f>RANK(M1872,M:M)</f>
        <v/>
      </c>
      <c r="C1872">
        <f>SUMIFS('Input - target event report'!H:H,'Input - target event report'!L:L,B1872,'Input - target event report'!D:D, "Private Investment")</f>
        <v/>
      </c>
      <c r="D1872">
        <f>IF(E1872&lt;2, "N/A", (MAXIFS('Input - target event report'!E:E,'Input - target event report'!L:L,B:B,'Input - target event report'!D:D,"Private Investment")-MINIFS('Input - target event report'!E:E,'Input - target event report'!L:L,B:B,'Input - target event report'!D:D,"Private Investment"))/(E1872-1))</f>
        <v/>
      </c>
      <c r="E1872">
        <f>COUNTIFS('Input - target event report'!L:L,B1872,'Input - target event report'!D:D, "Private Investment")</f>
        <v/>
      </c>
      <c r="F1872">
        <f>AVERAGEIF(INDEX('Input - companies list'!$A:$BG, 0, MATCH("Clusters 0",'Input - companies list'!$A$1:$BG$1, 0)),'Output - Cluster ranking'!B1872,INDEX('Input - companies list'!$A:$BG, 0, MATCH("Flow",'Input - companies list'!$A$1:$BG$1, 0)))</f>
        <v/>
      </c>
      <c r="G1872">
        <f>AVERAGEIF(INDEX('Input - companies list'!$A:$BG, 0, MATCH("Clusters 0",'Input - companies list'!$A$1:$BG$1, 0)),'Output - Cluster ranking'!B1872,INDEX('Input - companies list'!$A:$BG, 0, MATCH("Inter-Cluster Connectivity",'Input - companies list'!$A$1:$BG$1, 0)))</f>
        <v/>
      </c>
      <c r="H1872">
        <f>IFERROR(PERCENTRANK(C:C,C1872),0)</f>
        <v/>
      </c>
      <c r="I1872">
        <f>IFERROR(1 - PERCENTRANK(D:D,D1872),0)</f>
        <v/>
      </c>
      <c r="J1872">
        <f>IFERROR(PERCENTRANK(E:E,E1872),0)</f>
        <v/>
      </c>
      <c r="K1872">
        <f>IFERROR(1 - PERCENTRANK(F:F,F1872),0)</f>
        <v/>
      </c>
      <c r="L1872">
        <f>IFERROR(PERCENTRANK(G:G,G1872),0)</f>
        <v/>
      </c>
      <c r="M1872">
        <f>H1872*weightA+I1872*weightB+J1872*weightC+K1872*weightD+L1872*weightE</f>
        <v/>
      </c>
    </row>
    <row r="1873" spans="1:13">
      <c r="A1873">
        <f>RANK(M1873,M:M)</f>
        <v/>
      </c>
      <c r="C1873">
        <f>SUMIFS('Input - target event report'!H:H,'Input - target event report'!L:L,B1873,'Input - target event report'!D:D, "Private Investment")</f>
        <v/>
      </c>
      <c r="D1873">
        <f>IF(E1873&lt;2, "N/A", (MAXIFS('Input - target event report'!E:E,'Input - target event report'!L:L,B:B,'Input - target event report'!D:D,"Private Investment")-MINIFS('Input - target event report'!E:E,'Input - target event report'!L:L,B:B,'Input - target event report'!D:D,"Private Investment"))/(E1873-1))</f>
        <v/>
      </c>
      <c r="E1873">
        <f>COUNTIFS('Input - target event report'!L:L,B1873,'Input - target event report'!D:D, "Private Investment")</f>
        <v/>
      </c>
      <c r="F1873">
        <f>AVERAGEIF(INDEX('Input - companies list'!$A:$BG, 0, MATCH("Clusters 0",'Input - companies list'!$A$1:$BG$1, 0)),'Output - Cluster ranking'!B1873,INDEX('Input - companies list'!$A:$BG, 0, MATCH("Flow",'Input - companies list'!$A$1:$BG$1, 0)))</f>
        <v/>
      </c>
      <c r="G1873">
        <f>AVERAGEIF(INDEX('Input - companies list'!$A:$BG, 0, MATCH("Clusters 0",'Input - companies list'!$A$1:$BG$1, 0)),'Output - Cluster ranking'!B1873,INDEX('Input - companies list'!$A:$BG, 0, MATCH("Inter-Cluster Connectivity",'Input - companies list'!$A$1:$BG$1, 0)))</f>
        <v/>
      </c>
      <c r="H1873">
        <f>IFERROR(PERCENTRANK(C:C,C1873),0)</f>
        <v/>
      </c>
      <c r="I1873">
        <f>IFERROR(1 - PERCENTRANK(D:D,D1873),0)</f>
        <v/>
      </c>
      <c r="J1873">
        <f>IFERROR(PERCENTRANK(E:E,E1873),0)</f>
        <v/>
      </c>
      <c r="K1873">
        <f>IFERROR(1 - PERCENTRANK(F:F,F1873),0)</f>
        <v/>
      </c>
      <c r="L1873">
        <f>IFERROR(PERCENTRANK(G:G,G1873),0)</f>
        <v/>
      </c>
      <c r="M1873">
        <f>H1873*weightA+I1873*weightB+J1873*weightC+K1873*weightD+L1873*weightE</f>
        <v/>
      </c>
    </row>
    <row r="1874" spans="1:13">
      <c r="A1874">
        <f>RANK(M1874,M:M)</f>
        <v/>
      </c>
      <c r="C1874">
        <f>SUMIFS('Input - target event report'!H:H,'Input - target event report'!L:L,B1874,'Input - target event report'!D:D, "Private Investment")</f>
        <v/>
      </c>
      <c r="D1874">
        <f>IF(E1874&lt;2, "N/A", (MAXIFS('Input - target event report'!E:E,'Input - target event report'!L:L,B:B,'Input - target event report'!D:D,"Private Investment")-MINIFS('Input - target event report'!E:E,'Input - target event report'!L:L,B:B,'Input - target event report'!D:D,"Private Investment"))/(E1874-1))</f>
        <v/>
      </c>
      <c r="E1874">
        <f>COUNTIFS('Input - target event report'!L:L,B1874,'Input - target event report'!D:D, "Private Investment")</f>
        <v/>
      </c>
      <c r="F1874">
        <f>AVERAGEIF(INDEX('Input - companies list'!$A:$BG, 0, MATCH("Clusters 0",'Input - companies list'!$A$1:$BG$1, 0)),'Output - Cluster ranking'!B1874,INDEX('Input - companies list'!$A:$BG, 0, MATCH("Flow",'Input - companies list'!$A$1:$BG$1, 0)))</f>
        <v/>
      </c>
      <c r="G1874">
        <f>AVERAGEIF(INDEX('Input - companies list'!$A:$BG, 0, MATCH("Clusters 0",'Input - companies list'!$A$1:$BG$1, 0)),'Output - Cluster ranking'!B1874,INDEX('Input - companies list'!$A:$BG, 0, MATCH("Inter-Cluster Connectivity",'Input - companies list'!$A$1:$BG$1, 0)))</f>
        <v/>
      </c>
      <c r="H1874">
        <f>IFERROR(PERCENTRANK(C:C,C1874),0)</f>
        <v/>
      </c>
      <c r="I1874">
        <f>IFERROR(1 - PERCENTRANK(D:D,D1874),0)</f>
        <v/>
      </c>
      <c r="J1874">
        <f>IFERROR(PERCENTRANK(E:E,E1874),0)</f>
        <v/>
      </c>
      <c r="K1874">
        <f>IFERROR(1 - PERCENTRANK(F:F,F1874),0)</f>
        <v/>
      </c>
      <c r="L1874">
        <f>IFERROR(PERCENTRANK(G:G,G1874),0)</f>
        <v/>
      </c>
      <c r="M1874">
        <f>H1874*weightA+I1874*weightB+J1874*weightC+K1874*weightD+L1874*weightE</f>
        <v/>
      </c>
    </row>
    <row r="1875" spans="1:13">
      <c r="A1875">
        <f>RANK(M1875,M:M)</f>
        <v/>
      </c>
      <c r="C1875">
        <f>SUMIFS('Input - target event report'!H:H,'Input - target event report'!L:L,B1875,'Input - target event report'!D:D, "Private Investment")</f>
        <v/>
      </c>
      <c r="D1875">
        <f>IF(E1875&lt;2, "N/A", (MAXIFS('Input - target event report'!E:E,'Input - target event report'!L:L,B:B,'Input - target event report'!D:D,"Private Investment")-MINIFS('Input - target event report'!E:E,'Input - target event report'!L:L,B:B,'Input - target event report'!D:D,"Private Investment"))/(E1875-1))</f>
        <v/>
      </c>
      <c r="E1875">
        <f>COUNTIFS('Input - target event report'!L:L,B1875,'Input - target event report'!D:D, "Private Investment")</f>
        <v/>
      </c>
      <c r="F1875">
        <f>AVERAGEIF(INDEX('Input - companies list'!$A:$BG, 0, MATCH("Clusters 0",'Input - companies list'!$A$1:$BG$1, 0)),'Output - Cluster ranking'!B1875,INDEX('Input - companies list'!$A:$BG, 0, MATCH("Flow",'Input - companies list'!$A$1:$BG$1, 0)))</f>
        <v/>
      </c>
      <c r="G1875">
        <f>AVERAGEIF(INDEX('Input - companies list'!$A:$BG, 0, MATCH("Clusters 0",'Input - companies list'!$A$1:$BG$1, 0)),'Output - Cluster ranking'!B1875,INDEX('Input - companies list'!$A:$BG, 0, MATCH("Inter-Cluster Connectivity",'Input - companies list'!$A$1:$BG$1, 0)))</f>
        <v/>
      </c>
      <c r="H1875">
        <f>IFERROR(PERCENTRANK(C:C,C1875),0)</f>
        <v/>
      </c>
      <c r="I1875">
        <f>IFERROR(1 - PERCENTRANK(D:D,D1875),0)</f>
        <v/>
      </c>
      <c r="J1875">
        <f>IFERROR(PERCENTRANK(E:E,E1875),0)</f>
        <v/>
      </c>
      <c r="K1875">
        <f>IFERROR(1 - PERCENTRANK(F:F,F1875),0)</f>
        <v/>
      </c>
      <c r="L1875">
        <f>IFERROR(PERCENTRANK(G:G,G1875),0)</f>
        <v/>
      </c>
      <c r="M1875">
        <f>H1875*weightA+I1875*weightB+J1875*weightC+K1875*weightD+L1875*weightE</f>
        <v/>
      </c>
    </row>
    <row r="1876" spans="1:13">
      <c r="A1876">
        <f>RANK(M1876,M:M)</f>
        <v/>
      </c>
      <c r="C1876">
        <f>SUMIFS('Input - target event report'!H:H,'Input - target event report'!L:L,B1876,'Input - target event report'!D:D, "Private Investment")</f>
        <v/>
      </c>
      <c r="D1876">
        <f>IF(E1876&lt;2, "N/A", (MAXIFS('Input - target event report'!E:E,'Input - target event report'!L:L,B:B,'Input - target event report'!D:D,"Private Investment")-MINIFS('Input - target event report'!E:E,'Input - target event report'!L:L,B:B,'Input - target event report'!D:D,"Private Investment"))/(E1876-1))</f>
        <v/>
      </c>
      <c r="E1876">
        <f>COUNTIFS('Input - target event report'!L:L,B1876,'Input - target event report'!D:D, "Private Investment")</f>
        <v/>
      </c>
      <c r="F1876">
        <f>AVERAGEIF(INDEX('Input - companies list'!$A:$BG, 0, MATCH("Clusters 0",'Input - companies list'!$A$1:$BG$1, 0)),'Output - Cluster ranking'!B1876,INDEX('Input - companies list'!$A:$BG, 0, MATCH("Flow",'Input - companies list'!$A$1:$BG$1, 0)))</f>
        <v/>
      </c>
      <c r="G1876">
        <f>AVERAGEIF(INDEX('Input - companies list'!$A:$BG, 0, MATCH("Clusters 0",'Input - companies list'!$A$1:$BG$1, 0)),'Output - Cluster ranking'!B1876,INDEX('Input - companies list'!$A:$BG, 0, MATCH("Inter-Cluster Connectivity",'Input - companies list'!$A$1:$BG$1, 0)))</f>
        <v/>
      </c>
      <c r="H1876">
        <f>IFERROR(PERCENTRANK(C:C,C1876),0)</f>
        <v/>
      </c>
      <c r="I1876">
        <f>IFERROR(1 - PERCENTRANK(D:D,D1876),0)</f>
        <v/>
      </c>
      <c r="J1876">
        <f>IFERROR(PERCENTRANK(E:E,E1876),0)</f>
        <v/>
      </c>
      <c r="K1876">
        <f>IFERROR(1 - PERCENTRANK(F:F,F1876),0)</f>
        <v/>
      </c>
      <c r="L1876">
        <f>IFERROR(PERCENTRANK(G:G,G1876),0)</f>
        <v/>
      </c>
      <c r="M1876">
        <f>H1876*weightA+I1876*weightB+J1876*weightC+K1876*weightD+L1876*weightE</f>
        <v/>
      </c>
    </row>
    <row r="1877" spans="1:13">
      <c r="A1877">
        <f>RANK(M1877,M:M)</f>
        <v/>
      </c>
      <c r="C1877">
        <f>SUMIFS('Input - target event report'!H:H,'Input - target event report'!L:L,B1877,'Input - target event report'!D:D, "Private Investment")</f>
        <v/>
      </c>
      <c r="D1877">
        <f>IF(E1877&lt;2, "N/A", (MAXIFS('Input - target event report'!E:E,'Input - target event report'!L:L,B:B,'Input - target event report'!D:D,"Private Investment")-MINIFS('Input - target event report'!E:E,'Input - target event report'!L:L,B:B,'Input - target event report'!D:D,"Private Investment"))/(E1877-1))</f>
        <v/>
      </c>
      <c r="E1877">
        <f>COUNTIFS('Input - target event report'!L:L,B1877,'Input - target event report'!D:D, "Private Investment")</f>
        <v/>
      </c>
      <c r="F1877">
        <f>AVERAGEIF(INDEX('Input - companies list'!$A:$BG, 0, MATCH("Clusters 0",'Input - companies list'!$A$1:$BG$1, 0)),'Output - Cluster ranking'!B1877,INDEX('Input - companies list'!$A:$BG, 0, MATCH("Flow",'Input - companies list'!$A$1:$BG$1, 0)))</f>
        <v/>
      </c>
      <c r="G1877">
        <f>AVERAGEIF(INDEX('Input - companies list'!$A:$BG, 0, MATCH("Clusters 0",'Input - companies list'!$A$1:$BG$1, 0)),'Output - Cluster ranking'!B1877,INDEX('Input - companies list'!$A:$BG, 0, MATCH("Inter-Cluster Connectivity",'Input - companies list'!$A$1:$BG$1, 0)))</f>
        <v/>
      </c>
      <c r="H1877">
        <f>IFERROR(PERCENTRANK(C:C,C1877),0)</f>
        <v/>
      </c>
      <c r="I1877">
        <f>IFERROR(1 - PERCENTRANK(D:D,D1877),0)</f>
        <v/>
      </c>
      <c r="J1877">
        <f>IFERROR(PERCENTRANK(E:E,E1877),0)</f>
        <v/>
      </c>
      <c r="K1877">
        <f>IFERROR(1 - PERCENTRANK(F:F,F1877),0)</f>
        <v/>
      </c>
      <c r="L1877">
        <f>IFERROR(PERCENTRANK(G:G,G1877),0)</f>
        <v/>
      </c>
      <c r="M1877">
        <f>H1877*weightA+I1877*weightB+J1877*weightC+K1877*weightD+L1877*weightE</f>
        <v/>
      </c>
    </row>
    <row r="1878" spans="1:13">
      <c r="A1878">
        <f>RANK(M1878,M:M)</f>
        <v/>
      </c>
      <c r="C1878">
        <f>SUMIFS('Input - target event report'!H:H,'Input - target event report'!L:L,B1878,'Input - target event report'!D:D, "Private Investment")</f>
        <v/>
      </c>
      <c r="D1878">
        <f>IF(E1878&lt;2, "N/A", (MAXIFS('Input - target event report'!E:E,'Input - target event report'!L:L,B:B,'Input - target event report'!D:D,"Private Investment")-MINIFS('Input - target event report'!E:E,'Input - target event report'!L:L,B:B,'Input - target event report'!D:D,"Private Investment"))/(E1878-1))</f>
        <v/>
      </c>
      <c r="E1878">
        <f>COUNTIFS('Input - target event report'!L:L,B1878,'Input - target event report'!D:D, "Private Investment")</f>
        <v/>
      </c>
      <c r="F1878">
        <f>AVERAGEIF(INDEX('Input - companies list'!$A:$BG, 0, MATCH("Clusters 0",'Input - companies list'!$A$1:$BG$1, 0)),'Output - Cluster ranking'!B1878,INDEX('Input - companies list'!$A:$BG, 0, MATCH("Flow",'Input - companies list'!$A$1:$BG$1, 0)))</f>
        <v/>
      </c>
      <c r="G1878">
        <f>AVERAGEIF(INDEX('Input - companies list'!$A:$BG, 0, MATCH("Clusters 0",'Input - companies list'!$A$1:$BG$1, 0)),'Output - Cluster ranking'!B1878,INDEX('Input - companies list'!$A:$BG, 0, MATCH("Inter-Cluster Connectivity",'Input - companies list'!$A$1:$BG$1, 0)))</f>
        <v/>
      </c>
      <c r="H1878">
        <f>IFERROR(PERCENTRANK(C:C,C1878),0)</f>
        <v/>
      </c>
      <c r="I1878">
        <f>IFERROR(1 - PERCENTRANK(D:D,D1878),0)</f>
        <v/>
      </c>
      <c r="J1878">
        <f>IFERROR(PERCENTRANK(E:E,E1878),0)</f>
        <v/>
      </c>
      <c r="K1878">
        <f>IFERROR(1 - PERCENTRANK(F:F,F1878),0)</f>
        <v/>
      </c>
      <c r="L1878">
        <f>IFERROR(PERCENTRANK(G:G,G1878),0)</f>
        <v/>
      </c>
      <c r="M1878">
        <f>H1878*weightA+I1878*weightB+J1878*weightC+K1878*weightD+L1878*weightE</f>
        <v/>
      </c>
    </row>
    <row r="1879" spans="1:13">
      <c r="A1879">
        <f>RANK(M1879,M:M)</f>
        <v/>
      </c>
      <c r="C1879">
        <f>SUMIFS('Input - target event report'!H:H,'Input - target event report'!L:L,B1879,'Input - target event report'!D:D, "Private Investment")</f>
        <v/>
      </c>
      <c r="D1879">
        <f>IF(E1879&lt;2, "N/A", (MAXIFS('Input - target event report'!E:E,'Input - target event report'!L:L,B:B,'Input - target event report'!D:D,"Private Investment")-MINIFS('Input - target event report'!E:E,'Input - target event report'!L:L,B:B,'Input - target event report'!D:D,"Private Investment"))/(E1879-1))</f>
        <v/>
      </c>
      <c r="E1879">
        <f>COUNTIFS('Input - target event report'!L:L,B1879,'Input - target event report'!D:D, "Private Investment")</f>
        <v/>
      </c>
      <c r="F1879">
        <f>AVERAGEIF(INDEX('Input - companies list'!$A:$BG, 0, MATCH("Clusters 0",'Input - companies list'!$A$1:$BG$1, 0)),'Output - Cluster ranking'!B1879,INDEX('Input - companies list'!$A:$BG, 0, MATCH("Flow",'Input - companies list'!$A$1:$BG$1, 0)))</f>
        <v/>
      </c>
      <c r="G1879">
        <f>AVERAGEIF(INDEX('Input - companies list'!$A:$BG, 0, MATCH("Clusters 0",'Input - companies list'!$A$1:$BG$1, 0)),'Output - Cluster ranking'!B1879,INDEX('Input - companies list'!$A:$BG, 0, MATCH("Inter-Cluster Connectivity",'Input - companies list'!$A$1:$BG$1, 0)))</f>
        <v/>
      </c>
      <c r="H1879">
        <f>IFERROR(PERCENTRANK(C:C,C1879),0)</f>
        <v/>
      </c>
      <c r="I1879">
        <f>IFERROR(1 - PERCENTRANK(D:D,D1879),0)</f>
        <v/>
      </c>
      <c r="J1879">
        <f>IFERROR(PERCENTRANK(E:E,E1879),0)</f>
        <v/>
      </c>
      <c r="K1879">
        <f>IFERROR(1 - PERCENTRANK(F:F,F1879),0)</f>
        <v/>
      </c>
      <c r="L1879">
        <f>IFERROR(PERCENTRANK(G:G,G1879),0)</f>
        <v/>
      </c>
      <c r="M1879">
        <f>H1879*weightA+I1879*weightB+J1879*weightC+K1879*weightD+L1879*weightE</f>
        <v/>
      </c>
    </row>
    <row r="1880" spans="1:13">
      <c r="A1880">
        <f>RANK(M1880,M:M)</f>
        <v/>
      </c>
      <c r="C1880">
        <f>SUMIFS('Input - target event report'!H:H,'Input - target event report'!L:L,B1880,'Input - target event report'!D:D, "Private Investment")</f>
        <v/>
      </c>
      <c r="D1880">
        <f>IF(E1880&lt;2, "N/A", (MAXIFS('Input - target event report'!E:E,'Input - target event report'!L:L,B:B,'Input - target event report'!D:D,"Private Investment")-MINIFS('Input - target event report'!E:E,'Input - target event report'!L:L,B:B,'Input - target event report'!D:D,"Private Investment"))/(E1880-1))</f>
        <v/>
      </c>
      <c r="E1880">
        <f>COUNTIFS('Input - target event report'!L:L,B1880,'Input - target event report'!D:D, "Private Investment")</f>
        <v/>
      </c>
      <c r="F1880">
        <f>AVERAGEIF(INDEX('Input - companies list'!$A:$BG, 0, MATCH("Clusters 0",'Input - companies list'!$A$1:$BG$1, 0)),'Output - Cluster ranking'!B1880,INDEX('Input - companies list'!$A:$BG, 0, MATCH("Flow",'Input - companies list'!$A$1:$BG$1, 0)))</f>
        <v/>
      </c>
      <c r="G1880">
        <f>AVERAGEIF(INDEX('Input - companies list'!$A:$BG, 0, MATCH("Clusters 0",'Input - companies list'!$A$1:$BG$1, 0)),'Output - Cluster ranking'!B1880,INDEX('Input - companies list'!$A:$BG, 0, MATCH("Inter-Cluster Connectivity",'Input - companies list'!$A$1:$BG$1, 0)))</f>
        <v/>
      </c>
      <c r="H1880">
        <f>IFERROR(PERCENTRANK(C:C,C1880),0)</f>
        <v/>
      </c>
      <c r="I1880">
        <f>IFERROR(1 - PERCENTRANK(D:D,D1880),0)</f>
        <v/>
      </c>
      <c r="J1880">
        <f>IFERROR(PERCENTRANK(E:E,E1880),0)</f>
        <v/>
      </c>
      <c r="K1880">
        <f>IFERROR(1 - PERCENTRANK(F:F,F1880),0)</f>
        <v/>
      </c>
      <c r="L1880">
        <f>IFERROR(PERCENTRANK(G:G,G1880),0)</f>
        <v/>
      </c>
      <c r="M1880">
        <f>H1880*weightA+I1880*weightB+J1880*weightC+K1880*weightD+L1880*weightE</f>
        <v/>
      </c>
    </row>
    <row r="1881" spans="1:13">
      <c r="A1881">
        <f>RANK(M1881,M:M)</f>
        <v/>
      </c>
      <c r="C1881">
        <f>SUMIFS('Input - target event report'!H:H,'Input - target event report'!L:L,B1881,'Input - target event report'!D:D, "Private Investment")</f>
        <v/>
      </c>
      <c r="D1881">
        <f>IF(E1881&lt;2, "N/A", (MAXIFS('Input - target event report'!E:E,'Input - target event report'!L:L,B:B,'Input - target event report'!D:D,"Private Investment")-MINIFS('Input - target event report'!E:E,'Input - target event report'!L:L,B:B,'Input - target event report'!D:D,"Private Investment"))/(E1881-1))</f>
        <v/>
      </c>
      <c r="E1881">
        <f>COUNTIFS('Input - target event report'!L:L,B1881,'Input - target event report'!D:D, "Private Investment")</f>
        <v/>
      </c>
      <c r="F1881">
        <f>AVERAGEIF(INDEX('Input - companies list'!$A:$BG, 0, MATCH("Clusters 0",'Input - companies list'!$A$1:$BG$1, 0)),'Output - Cluster ranking'!B1881,INDEX('Input - companies list'!$A:$BG, 0, MATCH("Flow",'Input - companies list'!$A$1:$BG$1, 0)))</f>
        <v/>
      </c>
      <c r="G1881">
        <f>AVERAGEIF(INDEX('Input - companies list'!$A:$BG, 0, MATCH("Clusters 0",'Input - companies list'!$A$1:$BG$1, 0)),'Output - Cluster ranking'!B1881,INDEX('Input - companies list'!$A:$BG, 0, MATCH("Inter-Cluster Connectivity",'Input - companies list'!$A$1:$BG$1, 0)))</f>
        <v/>
      </c>
      <c r="H1881">
        <f>IFERROR(PERCENTRANK(C:C,C1881),0)</f>
        <v/>
      </c>
      <c r="I1881">
        <f>IFERROR(1 - PERCENTRANK(D:D,D1881),0)</f>
        <v/>
      </c>
      <c r="J1881">
        <f>IFERROR(PERCENTRANK(E:E,E1881),0)</f>
        <v/>
      </c>
      <c r="K1881">
        <f>IFERROR(1 - PERCENTRANK(F:F,F1881),0)</f>
        <v/>
      </c>
      <c r="L1881">
        <f>IFERROR(PERCENTRANK(G:G,G1881),0)</f>
        <v/>
      </c>
      <c r="M1881">
        <f>H1881*weightA+I1881*weightB+J1881*weightC+K1881*weightD+L1881*weightE</f>
        <v/>
      </c>
    </row>
    <row r="1882" spans="1:13">
      <c r="A1882">
        <f>RANK(M1882,M:M)</f>
        <v/>
      </c>
      <c r="C1882">
        <f>SUMIFS('Input - target event report'!H:H,'Input - target event report'!L:L,B1882,'Input - target event report'!D:D, "Private Investment")</f>
        <v/>
      </c>
      <c r="D1882">
        <f>IF(E1882&lt;2, "N/A", (MAXIFS('Input - target event report'!E:E,'Input - target event report'!L:L,B:B,'Input - target event report'!D:D,"Private Investment")-MINIFS('Input - target event report'!E:E,'Input - target event report'!L:L,B:B,'Input - target event report'!D:D,"Private Investment"))/(E1882-1))</f>
        <v/>
      </c>
      <c r="E1882">
        <f>COUNTIFS('Input - target event report'!L:L,B1882,'Input - target event report'!D:D, "Private Investment")</f>
        <v/>
      </c>
      <c r="F1882">
        <f>AVERAGEIF(INDEX('Input - companies list'!$A:$BG, 0, MATCH("Clusters 0",'Input - companies list'!$A$1:$BG$1, 0)),'Output - Cluster ranking'!B1882,INDEX('Input - companies list'!$A:$BG, 0, MATCH("Flow",'Input - companies list'!$A$1:$BG$1, 0)))</f>
        <v/>
      </c>
      <c r="G1882">
        <f>AVERAGEIF(INDEX('Input - companies list'!$A:$BG, 0, MATCH("Clusters 0",'Input - companies list'!$A$1:$BG$1, 0)),'Output - Cluster ranking'!B1882,INDEX('Input - companies list'!$A:$BG, 0, MATCH("Inter-Cluster Connectivity",'Input - companies list'!$A$1:$BG$1, 0)))</f>
        <v/>
      </c>
      <c r="H1882">
        <f>IFERROR(PERCENTRANK(C:C,C1882),0)</f>
        <v/>
      </c>
      <c r="I1882">
        <f>IFERROR(1 - PERCENTRANK(D:D,D1882),0)</f>
        <v/>
      </c>
      <c r="J1882">
        <f>IFERROR(PERCENTRANK(E:E,E1882),0)</f>
        <v/>
      </c>
      <c r="K1882">
        <f>IFERROR(1 - PERCENTRANK(F:F,F1882),0)</f>
        <v/>
      </c>
      <c r="L1882">
        <f>IFERROR(PERCENTRANK(G:G,G1882),0)</f>
        <v/>
      </c>
      <c r="M1882">
        <f>H1882*weightA+I1882*weightB+J1882*weightC+K1882*weightD+L1882*weightE</f>
        <v/>
      </c>
    </row>
    <row r="1883" spans="1:13">
      <c r="A1883">
        <f>RANK(M1883,M:M)</f>
        <v/>
      </c>
      <c r="C1883">
        <f>SUMIFS('Input - target event report'!H:H,'Input - target event report'!L:L,B1883,'Input - target event report'!D:D, "Private Investment")</f>
        <v/>
      </c>
      <c r="D1883">
        <f>IF(E1883&lt;2, "N/A", (MAXIFS('Input - target event report'!E:E,'Input - target event report'!L:L,B:B,'Input - target event report'!D:D,"Private Investment")-MINIFS('Input - target event report'!E:E,'Input - target event report'!L:L,B:B,'Input - target event report'!D:D,"Private Investment"))/(E1883-1))</f>
        <v/>
      </c>
      <c r="E1883">
        <f>COUNTIFS('Input - target event report'!L:L,B1883,'Input - target event report'!D:D, "Private Investment")</f>
        <v/>
      </c>
      <c r="F1883">
        <f>AVERAGEIF(INDEX('Input - companies list'!$A:$BG, 0, MATCH("Clusters 0",'Input - companies list'!$A$1:$BG$1, 0)),'Output - Cluster ranking'!B1883,INDEX('Input - companies list'!$A:$BG, 0, MATCH("Flow",'Input - companies list'!$A$1:$BG$1, 0)))</f>
        <v/>
      </c>
      <c r="G1883">
        <f>AVERAGEIF(INDEX('Input - companies list'!$A:$BG, 0, MATCH("Clusters 0",'Input - companies list'!$A$1:$BG$1, 0)),'Output - Cluster ranking'!B1883,INDEX('Input - companies list'!$A:$BG, 0, MATCH("Inter-Cluster Connectivity",'Input - companies list'!$A$1:$BG$1, 0)))</f>
        <v/>
      </c>
      <c r="H1883">
        <f>IFERROR(PERCENTRANK(C:C,C1883),0)</f>
        <v/>
      </c>
      <c r="I1883">
        <f>IFERROR(1 - PERCENTRANK(D:D,D1883),0)</f>
        <v/>
      </c>
      <c r="J1883">
        <f>IFERROR(PERCENTRANK(E:E,E1883),0)</f>
        <v/>
      </c>
      <c r="K1883">
        <f>IFERROR(1 - PERCENTRANK(F:F,F1883),0)</f>
        <v/>
      </c>
      <c r="L1883">
        <f>IFERROR(PERCENTRANK(G:G,G1883),0)</f>
        <v/>
      </c>
      <c r="M1883">
        <f>H1883*weightA+I1883*weightB+J1883*weightC+K1883*weightD+L1883*weightE</f>
        <v/>
      </c>
    </row>
    <row r="1884" spans="1:13">
      <c r="A1884">
        <f>RANK(M1884,M:M)</f>
        <v/>
      </c>
      <c r="C1884">
        <f>SUMIFS('Input - target event report'!H:H,'Input - target event report'!L:L,B1884,'Input - target event report'!D:D, "Private Investment")</f>
        <v/>
      </c>
      <c r="D1884">
        <f>IF(E1884&lt;2, "N/A", (MAXIFS('Input - target event report'!E:E,'Input - target event report'!L:L,B:B,'Input - target event report'!D:D,"Private Investment")-MINIFS('Input - target event report'!E:E,'Input - target event report'!L:L,B:B,'Input - target event report'!D:D,"Private Investment"))/(E1884-1))</f>
        <v/>
      </c>
      <c r="E1884">
        <f>COUNTIFS('Input - target event report'!L:L,B1884,'Input - target event report'!D:D, "Private Investment")</f>
        <v/>
      </c>
      <c r="F1884">
        <f>AVERAGEIF(INDEX('Input - companies list'!$A:$BG, 0, MATCH("Clusters 0",'Input - companies list'!$A$1:$BG$1, 0)),'Output - Cluster ranking'!B1884,INDEX('Input - companies list'!$A:$BG, 0, MATCH("Flow",'Input - companies list'!$A$1:$BG$1, 0)))</f>
        <v/>
      </c>
      <c r="G1884">
        <f>AVERAGEIF(INDEX('Input - companies list'!$A:$BG, 0, MATCH("Clusters 0",'Input - companies list'!$A$1:$BG$1, 0)),'Output - Cluster ranking'!B1884,INDEX('Input - companies list'!$A:$BG, 0, MATCH("Inter-Cluster Connectivity",'Input - companies list'!$A$1:$BG$1, 0)))</f>
        <v/>
      </c>
      <c r="H1884">
        <f>IFERROR(PERCENTRANK(C:C,C1884),0)</f>
        <v/>
      </c>
      <c r="I1884">
        <f>IFERROR(1 - PERCENTRANK(D:D,D1884),0)</f>
        <v/>
      </c>
      <c r="J1884">
        <f>IFERROR(PERCENTRANK(E:E,E1884),0)</f>
        <v/>
      </c>
      <c r="K1884">
        <f>IFERROR(1 - PERCENTRANK(F:F,F1884),0)</f>
        <v/>
      </c>
      <c r="L1884">
        <f>IFERROR(PERCENTRANK(G:G,G1884),0)</f>
        <v/>
      </c>
      <c r="M1884">
        <f>H1884*weightA+I1884*weightB+J1884*weightC+K1884*weightD+L1884*weightE</f>
        <v/>
      </c>
    </row>
    <row r="1885" spans="1:13">
      <c r="A1885">
        <f>RANK(M1885,M:M)</f>
        <v/>
      </c>
      <c r="C1885">
        <f>SUMIFS('Input - target event report'!H:H,'Input - target event report'!L:L,B1885,'Input - target event report'!D:D, "Private Investment")</f>
        <v/>
      </c>
      <c r="D1885">
        <f>IF(E1885&lt;2, "N/A", (MAXIFS('Input - target event report'!E:E,'Input - target event report'!L:L,B:B,'Input - target event report'!D:D,"Private Investment")-MINIFS('Input - target event report'!E:E,'Input - target event report'!L:L,B:B,'Input - target event report'!D:D,"Private Investment"))/(E1885-1))</f>
        <v/>
      </c>
      <c r="E1885">
        <f>COUNTIFS('Input - target event report'!L:L,B1885,'Input - target event report'!D:D, "Private Investment")</f>
        <v/>
      </c>
      <c r="F1885">
        <f>AVERAGEIF(INDEX('Input - companies list'!$A:$BG, 0, MATCH("Clusters 0",'Input - companies list'!$A$1:$BG$1, 0)),'Output - Cluster ranking'!B1885,INDEX('Input - companies list'!$A:$BG, 0, MATCH("Flow",'Input - companies list'!$A$1:$BG$1, 0)))</f>
        <v/>
      </c>
      <c r="G1885">
        <f>AVERAGEIF(INDEX('Input - companies list'!$A:$BG, 0, MATCH("Clusters 0",'Input - companies list'!$A$1:$BG$1, 0)),'Output - Cluster ranking'!B1885,INDEX('Input - companies list'!$A:$BG, 0, MATCH("Inter-Cluster Connectivity",'Input - companies list'!$A$1:$BG$1, 0)))</f>
        <v/>
      </c>
      <c r="H1885">
        <f>IFERROR(PERCENTRANK(C:C,C1885),0)</f>
        <v/>
      </c>
      <c r="I1885">
        <f>IFERROR(1 - PERCENTRANK(D:D,D1885),0)</f>
        <v/>
      </c>
      <c r="J1885">
        <f>IFERROR(PERCENTRANK(E:E,E1885),0)</f>
        <v/>
      </c>
      <c r="K1885">
        <f>IFERROR(1 - PERCENTRANK(F:F,F1885),0)</f>
        <v/>
      </c>
      <c r="L1885">
        <f>IFERROR(PERCENTRANK(G:G,G1885),0)</f>
        <v/>
      </c>
      <c r="M1885">
        <f>H1885*weightA+I1885*weightB+J1885*weightC+K1885*weightD+L1885*weightE</f>
        <v/>
      </c>
    </row>
    <row r="1886" spans="1:13">
      <c r="A1886">
        <f>RANK(M1886,M:M)</f>
        <v/>
      </c>
      <c r="C1886">
        <f>SUMIFS('Input - target event report'!H:H,'Input - target event report'!L:L,B1886,'Input - target event report'!D:D, "Private Investment")</f>
        <v/>
      </c>
      <c r="D1886">
        <f>IF(E1886&lt;2, "N/A", (MAXIFS('Input - target event report'!E:E,'Input - target event report'!L:L,B:B,'Input - target event report'!D:D,"Private Investment")-MINIFS('Input - target event report'!E:E,'Input - target event report'!L:L,B:B,'Input - target event report'!D:D,"Private Investment"))/(E1886-1))</f>
        <v/>
      </c>
      <c r="E1886">
        <f>COUNTIFS('Input - target event report'!L:L,B1886,'Input - target event report'!D:D, "Private Investment")</f>
        <v/>
      </c>
      <c r="F1886">
        <f>AVERAGEIF(INDEX('Input - companies list'!$A:$BG, 0, MATCH("Clusters 0",'Input - companies list'!$A$1:$BG$1, 0)),'Output - Cluster ranking'!B1886,INDEX('Input - companies list'!$A:$BG, 0, MATCH("Flow",'Input - companies list'!$A$1:$BG$1, 0)))</f>
        <v/>
      </c>
      <c r="G1886">
        <f>AVERAGEIF(INDEX('Input - companies list'!$A:$BG, 0, MATCH("Clusters 0",'Input - companies list'!$A$1:$BG$1, 0)),'Output - Cluster ranking'!B1886,INDEX('Input - companies list'!$A:$BG, 0, MATCH("Inter-Cluster Connectivity",'Input - companies list'!$A$1:$BG$1, 0)))</f>
        <v/>
      </c>
      <c r="H1886">
        <f>IFERROR(PERCENTRANK(C:C,C1886),0)</f>
        <v/>
      </c>
      <c r="I1886">
        <f>IFERROR(1 - PERCENTRANK(D:D,D1886),0)</f>
        <v/>
      </c>
      <c r="J1886">
        <f>IFERROR(PERCENTRANK(E:E,E1886),0)</f>
        <v/>
      </c>
      <c r="K1886">
        <f>IFERROR(1 - PERCENTRANK(F:F,F1886),0)</f>
        <v/>
      </c>
      <c r="L1886">
        <f>IFERROR(PERCENTRANK(G:G,G1886),0)</f>
        <v/>
      </c>
      <c r="M1886">
        <f>H1886*weightA+I1886*weightB+J1886*weightC+K1886*weightD+L1886*weightE</f>
        <v/>
      </c>
    </row>
    <row r="1887" spans="1:13">
      <c r="A1887">
        <f>RANK(M1887,M:M)</f>
        <v/>
      </c>
      <c r="C1887">
        <f>SUMIFS('Input - target event report'!H:H,'Input - target event report'!L:L,B1887,'Input - target event report'!D:D, "Private Investment")</f>
        <v/>
      </c>
      <c r="D1887">
        <f>IF(E1887&lt;2, "N/A", (MAXIFS('Input - target event report'!E:E,'Input - target event report'!L:L,B:B,'Input - target event report'!D:D,"Private Investment")-MINIFS('Input - target event report'!E:E,'Input - target event report'!L:L,B:B,'Input - target event report'!D:D,"Private Investment"))/(E1887-1))</f>
        <v/>
      </c>
      <c r="E1887">
        <f>COUNTIFS('Input - target event report'!L:L,B1887,'Input - target event report'!D:D, "Private Investment")</f>
        <v/>
      </c>
      <c r="F1887">
        <f>AVERAGEIF(INDEX('Input - companies list'!$A:$BG, 0, MATCH("Clusters 0",'Input - companies list'!$A$1:$BG$1, 0)),'Output - Cluster ranking'!B1887,INDEX('Input - companies list'!$A:$BG, 0, MATCH("Flow",'Input - companies list'!$A$1:$BG$1, 0)))</f>
        <v/>
      </c>
      <c r="G1887">
        <f>AVERAGEIF(INDEX('Input - companies list'!$A:$BG, 0, MATCH("Clusters 0",'Input - companies list'!$A$1:$BG$1, 0)),'Output - Cluster ranking'!B1887,INDEX('Input - companies list'!$A:$BG, 0, MATCH("Inter-Cluster Connectivity",'Input - companies list'!$A$1:$BG$1, 0)))</f>
        <v/>
      </c>
      <c r="H1887">
        <f>IFERROR(PERCENTRANK(C:C,C1887),0)</f>
        <v/>
      </c>
      <c r="I1887">
        <f>IFERROR(1 - PERCENTRANK(D:D,D1887),0)</f>
        <v/>
      </c>
      <c r="J1887">
        <f>IFERROR(PERCENTRANK(E:E,E1887),0)</f>
        <v/>
      </c>
      <c r="K1887">
        <f>IFERROR(1 - PERCENTRANK(F:F,F1887),0)</f>
        <v/>
      </c>
      <c r="L1887">
        <f>IFERROR(PERCENTRANK(G:G,G1887),0)</f>
        <v/>
      </c>
      <c r="M1887">
        <f>H1887*weightA+I1887*weightB+J1887*weightC+K1887*weightD+L1887*weightE</f>
        <v/>
      </c>
    </row>
    <row r="1888" spans="1:13">
      <c r="A1888">
        <f>RANK(M1888,M:M)</f>
        <v/>
      </c>
      <c r="C1888">
        <f>SUMIFS('Input - target event report'!H:H,'Input - target event report'!L:L,B1888,'Input - target event report'!D:D, "Private Investment")</f>
        <v/>
      </c>
      <c r="D1888">
        <f>IF(E1888&lt;2, "N/A", (MAXIFS('Input - target event report'!E:E,'Input - target event report'!L:L,B:B,'Input - target event report'!D:D,"Private Investment")-MINIFS('Input - target event report'!E:E,'Input - target event report'!L:L,B:B,'Input - target event report'!D:D,"Private Investment"))/(E1888-1))</f>
        <v/>
      </c>
      <c r="E1888">
        <f>COUNTIFS('Input - target event report'!L:L,B1888,'Input - target event report'!D:D, "Private Investment")</f>
        <v/>
      </c>
      <c r="F1888">
        <f>AVERAGEIF(INDEX('Input - companies list'!$A:$BG, 0, MATCH("Clusters 0",'Input - companies list'!$A$1:$BG$1, 0)),'Output - Cluster ranking'!B1888,INDEX('Input - companies list'!$A:$BG, 0, MATCH("Flow",'Input - companies list'!$A$1:$BG$1, 0)))</f>
        <v/>
      </c>
      <c r="G1888">
        <f>AVERAGEIF(INDEX('Input - companies list'!$A:$BG, 0, MATCH("Clusters 0",'Input - companies list'!$A$1:$BG$1, 0)),'Output - Cluster ranking'!B1888,INDEX('Input - companies list'!$A:$BG, 0, MATCH("Inter-Cluster Connectivity",'Input - companies list'!$A$1:$BG$1, 0)))</f>
        <v/>
      </c>
      <c r="H1888">
        <f>IFERROR(PERCENTRANK(C:C,C1888),0)</f>
        <v/>
      </c>
      <c r="I1888">
        <f>IFERROR(1 - PERCENTRANK(D:D,D1888),0)</f>
        <v/>
      </c>
      <c r="J1888">
        <f>IFERROR(PERCENTRANK(E:E,E1888),0)</f>
        <v/>
      </c>
      <c r="K1888">
        <f>IFERROR(1 - PERCENTRANK(F:F,F1888),0)</f>
        <v/>
      </c>
      <c r="L1888">
        <f>IFERROR(PERCENTRANK(G:G,G1888),0)</f>
        <v/>
      </c>
      <c r="M1888">
        <f>H1888*weightA+I1888*weightB+J1888*weightC+K1888*weightD+L1888*weightE</f>
        <v/>
      </c>
    </row>
    <row r="1889" spans="1:13">
      <c r="A1889">
        <f>RANK(M1889,M:M)</f>
        <v/>
      </c>
      <c r="C1889">
        <f>SUMIFS('Input - target event report'!H:H,'Input - target event report'!L:L,B1889,'Input - target event report'!D:D, "Private Investment")</f>
        <v/>
      </c>
      <c r="D1889">
        <f>IF(E1889&lt;2, "N/A", (MAXIFS('Input - target event report'!E:E,'Input - target event report'!L:L,B:B,'Input - target event report'!D:D,"Private Investment")-MINIFS('Input - target event report'!E:E,'Input - target event report'!L:L,B:B,'Input - target event report'!D:D,"Private Investment"))/(E1889-1))</f>
        <v/>
      </c>
      <c r="E1889">
        <f>COUNTIFS('Input - target event report'!L:L,B1889,'Input - target event report'!D:D, "Private Investment")</f>
        <v/>
      </c>
      <c r="F1889">
        <f>AVERAGEIF(INDEX('Input - companies list'!$A:$BG, 0, MATCH("Clusters 0",'Input - companies list'!$A$1:$BG$1, 0)),'Output - Cluster ranking'!B1889,INDEX('Input - companies list'!$A:$BG, 0, MATCH("Flow",'Input - companies list'!$A$1:$BG$1, 0)))</f>
        <v/>
      </c>
      <c r="G1889">
        <f>AVERAGEIF(INDEX('Input - companies list'!$A:$BG, 0, MATCH("Clusters 0",'Input - companies list'!$A$1:$BG$1, 0)),'Output - Cluster ranking'!B1889,INDEX('Input - companies list'!$A:$BG, 0, MATCH("Inter-Cluster Connectivity",'Input - companies list'!$A$1:$BG$1, 0)))</f>
        <v/>
      </c>
      <c r="H1889">
        <f>IFERROR(PERCENTRANK(C:C,C1889),0)</f>
        <v/>
      </c>
      <c r="I1889">
        <f>IFERROR(1 - PERCENTRANK(D:D,D1889),0)</f>
        <v/>
      </c>
      <c r="J1889">
        <f>IFERROR(PERCENTRANK(E:E,E1889),0)</f>
        <v/>
      </c>
      <c r="K1889">
        <f>IFERROR(1 - PERCENTRANK(F:F,F1889),0)</f>
        <v/>
      </c>
      <c r="L1889">
        <f>IFERROR(PERCENTRANK(G:G,G1889),0)</f>
        <v/>
      </c>
      <c r="M1889">
        <f>H1889*weightA+I1889*weightB+J1889*weightC+K1889*weightD+L1889*weightE</f>
        <v/>
      </c>
    </row>
    <row r="1890" spans="1:13">
      <c r="A1890">
        <f>RANK(M1890,M:M)</f>
        <v/>
      </c>
      <c r="C1890">
        <f>SUMIFS('Input - target event report'!H:H,'Input - target event report'!L:L,B1890,'Input - target event report'!D:D, "Private Investment")</f>
        <v/>
      </c>
      <c r="D1890">
        <f>IF(E1890&lt;2, "N/A", (MAXIFS('Input - target event report'!E:E,'Input - target event report'!L:L,B:B,'Input - target event report'!D:D,"Private Investment")-MINIFS('Input - target event report'!E:E,'Input - target event report'!L:L,B:B,'Input - target event report'!D:D,"Private Investment"))/(E1890-1))</f>
        <v/>
      </c>
      <c r="E1890">
        <f>COUNTIFS('Input - target event report'!L:L,B1890,'Input - target event report'!D:D, "Private Investment")</f>
        <v/>
      </c>
      <c r="F1890">
        <f>AVERAGEIF(INDEX('Input - companies list'!$A:$BG, 0, MATCH("Clusters 0",'Input - companies list'!$A$1:$BG$1, 0)),'Output - Cluster ranking'!B1890,INDEX('Input - companies list'!$A:$BG, 0, MATCH("Flow",'Input - companies list'!$A$1:$BG$1, 0)))</f>
        <v/>
      </c>
      <c r="G1890">
        <f>AVERAGEIF(INDEX('Input - companies list'!$A:$BG, 0, MATCH("Clusters 0",'Input - companies list'!$A$1:$BG$1, 0)),'Output - Cluster ranking'!B1890,INDEX('Input - companies list'!$A:$BG, 0, MATCH("Inter-Cluster Connectivity",'Input - companies list'!$A$1:$BG$1, 0)))</f>
        <v/>
      </c>
      <c r="H1890">
        <f>IFERROR(PERCENTRANK(C:C,C1890),0)</f>
        <v/>
      </c>
      <c r="I1890">
        <f>IFERROR(1 - PERCENTRANK(D:D,D1890),0)</f>
        <v/>
      </c>
      <c r="J1890">
        <f>IFERROR(PERCENTRANK(E:E,E1890),0)</f>
        <v/>
      </c>
      <c r="K1890">
        <f>IFERROR(1 - PERCENTRANK(F:F,F1890),0)</f>
        <v/>
      </c>
      <c r="L1890">
        <f>IFERROR(PERCENTRANK(G:G,G1890),0)</f>
        <v/>
      </c>
      <c r="M1890">
        <f>H1890*weightA+I1890*weightB+J1890*weightC+K1890*weightD+L1890*weightE</f>
        <v/>
      </c>
    </row>
    <row r="1891" spans="1:13">
      <c r="A1891">
        <f>RANK(M1891,M:M)</f>
        <v/>
      </c>
      <c r="C1891">
        <f>SUMIFS('Input - target event report'!H:H,'Input - target event report'!L:L,B1891,'Input - target event report'!D:D, "Private Investment")</f>
        <v/>
      </c>
      <c r="D1891">
        <f>IF(E1891&lt;2, "N/A", (MAXIFS('Input - target event report'!E:E,'Input - target event report'!L:L,B:B,'Input - target event report'!D:D,"Private Investment")-MINIFS('Input - target event report'!E:E,'Input - target event report'!L:L,B:B,'Input - target event report'!D:D,"Private Investment"))/(E1891-1))</f>
        <v/>
      </c>
      <c r="E1891">
        <f>COUNTIFS('Input - target event report'!L:L,B1891,'Input - target event report'!D:D, "Private Investment")</f>
        <v/>
      </c>
      <c r="F1891">
        <f>AVERAGEIF(INDEX('Input - companies list'!$A:$BG, 0, MATCH("Clusters 0",'Input - companies list'!$A$1:$BG$1, 0)),'Output - Cluster ranking'!B1891,INDEX('Input - companies list'!$A:$BG, 0, MATCH("Flow",'Input - companies list'!$A$1:$BG$1, 0)))</f>
        <v/>
      </c>
      <c r="G1891">
        <f>AVERAGEIF(INDEX('Input - companies list'!$A:$BG, 0, MATCH("Clusters 0",'Input - companies list'!$A$1:$BG$1, 0)),'Output - Cluster ranking'!B1891,INDEX('Input - companies list'!$A:$BG, 0, MATCH("Inter-Cluster Connectivity",'Input - companies list'!$A$1:$BG$1, 0)))</f>
        <v/>
      </c>
      <c r="H1891">
        <f>IFERROR(PERCENTRANK(C:C,C1891),0)</f>
        <v/>
      </c>
      <c r="I1891">
        <f>IFERROR(1 - PERCENTRANK(D:D,D1891),0)</f>
        <v/>
      </c>
      <c r="J1891">
        <f>IFERROR(PERCENTRANK(E:E,E1891),0)</f>
        <v/>
      </c>
      <c r="K1891">
        <f>IFERROR(1 - PERCENTRANK(F:F,F1891),0)</f>
        <v/>
      </c>
      <c r="L1891">
        <f>IFERROR(PERCENTRANK(G:G,G1891),0)</f>
        <v/>
      </c>
      <c r="M1891">
        <f>H1891*weightA+I1891*weightB+J1891*weightC+K1891*weightD+L1891*weightE</f>
        <v/>
      </c>
    </row>
    <row r="1892" spans="1:13">
      <c r="A1892">
        <f>RANK(M1892,M:M)</f>
        <v/>
      </c>
      <c r="C1892">
        <f>SUMIFS('Input - target event report'!H:H,'Input - target event report'!L:L,B1892,'Input - target event report'!D:D, "Private Investment")</f>
        <v/>
      </c>
      <c r="D1892">
        <f>IF(E1892&lt;2, "N/A", (MAXIFS('Input - target event report'!E:E,'Input - target event report'!L:L,B:B,'Input - target event report'!D:D,"Private Investment")-MINIFS('Input - target event report'!E:E,'Input - target event report'!L:L,B:B,'Input - target event report'!D:D,"Private Investment"))/(E1892-1))</f>
        <v/>
      </c>
      <c r="E1892">
        <f>COUNTIFS('Input - target event report'!L:L,B1892,'Input - target event report'!D:D, "Private Investment")</f>
        <v/>
      </c>
      <c r="F1892">
        <f>AVERAGEIF(INDEX('Input - companies list'!$A:$BG, 0, MATCH("Clusters 0",'Input - companies list'!$A$1:$BG$1, 0)),'Output - Cluster ranking'!B1892,INDEX('Input - companies list'!$A:$BG, 0, MATCH("Flow",'Input - companies list'!$A$1:$BG$1, 0)))</f>
        <v/>
      </c>
      <c r="G1892">
        <f>AVERAGEIF(INDEX('Input - companies list'!$A:$BG, 0, MATCH("Clusters 0",'Input - companies list'!$A$1:$BG$1, 0)),'Output - Cluster ranking'!B1892,INDEX('Input - companies list'!$A:$BG, 0, MATCH("Inter-Cluster Connectivity",'Input - companies list'!$A$1:$BG$1, 0)))</f>
        <v/>
      </c>
      <c r="H1892">
        <f>IFERROR(PERCENTRANK(C:C,C1892),0)</f>
        <v/>
      </c>
      <c r="I1892">
        <f>IFERROR(1 - PERCENTRANK(D:D,D1892),0)</f>
        <v/>
      </c>
      <c r="J1892">
        <f>IFERROR(PERCENTRANK(E:E,E1892),0)</f>
        <v/>
      </c>
      <c r="K1892">
        <f>IFERROR(1 - PERCENTRANK(F:F,F1892),0)</f>
        <v/>
      </c>
      <c r="L1892">
        <f>IFERROR(PERCENTRANK(G:G,G1892),0)</f>
        <v/>
      </c>
      <c r="M1892">
        <f>H1892*weightA+I1892*weightB+J1892*weightC+K1892*weightD+L1892*weightE</f>
        <v/>
      </c>
    </row>
    <row r="1893" spans="1:13">
      <c r="A1893">
        <f>RANK(M1893,M:M)</f>
        <v/>
      </c>
      <c r="C1893">
        <f>SUMIFS('Input - target event report'!H:H,'Input - target event report'!L:L,B1893,'Input - target event report'!D:D, "Private Investment")</f>
        <v/>
      </c>
      <c r="D1893">
        <f>IF(E1893&lt;2, "N/A", (MAXIFS('Input - target event report'!E:E,'Input - target event report'!L:L,B:B,'Input - target event report'!D:D,"Private Investment")-MINIFS('Input - target event report'!E:E,'Input - target event report'!L:L,B:B,'Input - target event report'!D:D,"Private Investment"))/(E1893-1))</f>
        <v/>
      </c>
      <c r="E1893">
        <f>COUNTIFS('Input - target event report'!L:L,B1893,'Input - target event report'!D:D, "Private Investment")</f>
        <v/>
      </c>
      <c r="F1893">
        <f>AVERAGEIF(INDEX('Input - companies list'!$A:$BG, 0, MATCH("Clusters 0",'Input - companies list'!$A$1:$BG$1, 0)),'Output - Cluster ranking'!B1893,INDEX('Input - companies list'!$A:$BG, 0, MATCH("Flow",'Input - companies list'!$A$1:$BG$1, 0)))</f>
        <v/>
      </c>
      <c r="G1893">
        <f>AVERAGEIF(INDEX('Input - companies list'!$A:$BG, 0, MATCH("Clusters 0",'Input - companies list'!$A$1:$BG$1, 0)),'Output - Cluster ranking'!B1893,INDEX('Input - companies list'!$A:$BG, 0, MATCH("Inter-Cluster Connectivity",'Input - companies list'!$A$1:$BG$1, 0)))</f>
        <v/>
      </c>
      <c r="H1893">
        <f>IFERROR(PERCENTRANK(C:C,C1893),0)</f>
        <v/>
      </c>
      <c r="I1893">
        <f>IFERROR(1 - PERCENTRANK(D:D,D1893),0)</f>
        <v/>
      </c>
      <c r="J1893">
        <f>IFERROR(PERCENTRANK(E:E,E1893),0)</f>
        <v/>
      </c>
      <c r="K1893">
        <f>IFERROR(1 - PERCENTRANK(F:F,F1893),0)</f>
        <v/>
      </c>
      <c r="L1893">
        <f>IFERROR(PERCENTRANK(G:G,G1893),0)</f>
        <v/>
      </c>
      <c r="M1893">
        <f>H1893*weightA+I1893*weightB+J1893*weightC+K1893*weightD+L1893*weightE</f>
        <v/>
      </c>
    </row>
    <row r="1894" spans="1:13">
      <c r="A1894">
        <f>RANK(M1894,M:M)</f>
        <v/>
      </c>
      <c r="C1894">
        <f>SUMIFS('Input - target event report'!H:H,'Input - target event report'!L:L,B1894,'Input - target event report'!D:D, "Private Investment")</f>
        <v/>
      </c>
      <c r="D1894">
        <f>IF(E1894&lt;2, "N/A", (MAXIFS('Input - target event report'!E:E,'Input - target event report'!L:L,B:B,'Input - target event report'!D:D,"Private Investment")-MINIFS('Input - target event report'!E:E,'Input - target event report'!L:L,B:B,'Input - target event report'!D:D,"Private Investment"))/(E1894-1))</f>
        <v/>
      </c>
      <c r="E1894">
        <f>COUNTIFS('Input - target event report'!L:L,B1894,'Input - target event report'!D:D, "Private Investment")</f>
        <v/>
      </c>
      <c r="F1894">
        <f>AVERAGEIF(INDEX('Input - companies list'!$A:$BG, 0, MATCH("Clusters 0",'Input - companies list'!$A$1:$BG$1, 0)),'Output - Cluster ranking'!B1894,INDEX('Input - companies list'!$A:$BG, 0, MATCH("Flow",'Input - companies list'!$A$1:$BG$1, 0)))</f>
        <v/>
      </c>
      <c r="G1894">
        <f>AVERAGEIF(INDEX('Input - companies list'!$A:$BG, 0, MATCH("Clusters 0",'Input - companies list'!$A$1:$BG$1, 0)),'Output - Cluster ranking'!B1894,INDEX('Input - companies list'!$A:$BG, 0, MATCH("Inter-Cluster Connectivity",'Input - companies list'!$A$1:$BG$1, 0)))</f>
        <v/>
      </c>
      <c r="H1894">
        <f>IFERROR(PERCENTRANK(C:C,C1894),0)</f>
        <v/>
      </c>
      <c r="I1894">
        <f>IFERROR(1 - PERCENTRANK(D:D,D1894),0)</f>
        <v/>
      </c>
      <c r="J1894">
        <f>IFERROR(PERCENTRANK(E:E,E1894),0)</f>
        <v/>
      </c>
      <c r="K1894">
        <f>IFERROR(1 - PERCENTRANK(F:F,F1894),0)</f>
        <v/>
      </c>
      <c r="L1894">
        <f>IFERROR(PERCENTRANK(G:G,G1894),0)</f>
        <v/>
      </c>
      <c r="M1894">
        <f>H1894*weightA+I1894*weightB+J1894*weightC+K1894*weightD+L1894*weightE</f>
        <v/>
      </c>
    </row>
    <row r="1895" spans="1:13">
      <c r="A1895">
        <f>RANK(M1895,M:M)</f>
        <v/>
      </c>
      <c r="C1895">
        <f>SUMIFS('Input - target event report'!H:H,'Input - target event report'!L:L,B1895,'Input - target event report'!D:D, "Private Investment")</f>
        <v/>
      </c>
      <c r="D1895">
        <f>IF(E1895&lt;2, "N/A", (MAXIFS('Input - target event report'!E:E,'Input - target event report'!L:L,B:B,'Input - target event report'!D:D,"Private Investment")-MINIFS('Input - target event report'!E:E,'Input - target event report'!L:L,B:B,'Input - target event report'!D:D,"Private Investment"))/(E1895-1))</f>
        <v/>
      </c>
      <c r="E1895">
        <f>COUNTIFS('Input - target event report'!L:L,B1895,'Input - target event report'!D:D, "Private Investment")</f>
        <v/>
      </c>
      <c r="F1895">
        <f>AVERAGEIF(INDEX('Input - companies list'!$A:$BG, 0, MATCH("Clusters 0",'Input - companies list'!$A$1:$BG$1, 0)),'Output - Cluster ranking'!B1895,INDEX('Input - companies list'!$A:$BG, 0, MATCH("Flow",'Input - companies list'!$A$1:$BG$1, 0)))</f>
        <v/>
      </c>
      <c r="G1895">
        <f>AVERAGEIF(INDEX('Input - companies list'!$A:$BG, 0, MATCH("Clusters 0",'Input - companies list'!$A$1:$BG$1, 0)),'Output - Cluster ranking'!B1895,INDEX('Input - companies list'!$A:$BG, 0, MATCH("Inter-Cluster Connectivity",'Input - companies list'!$A$1:$BG$1, 0)))</f>
        <v/>
      </c>
      <c r="H1895">
        <f>IFERROR(PERCENTRANK(C:C,C1895),0)</f>
        <v/>
      </c>
      <c r="I1895">
        <f>IFERROR(1 - PERCENTRANK(D:D,D1895),0)</f>
        <v/>
      </c>
      <c r="J1895">
        <f>IFERROR(PERCENTRANK(E:E,E1895),0)</f>
        <v/>
      </c>
      <c r="K1895">
        <f>IFERROR(1 - PERCENTRANK(F:F,F1895),0)</f>
        <v/>
      </c>
      <c r="L1895">
        <f>IFERROR(PERCENTRANK(G:G,G1895),0)</f>
        <v/>
      </c>
      <c r="M1895">
        <f>H1895*weightA+I1895*weightB+J1895*weightC+K1895*weightD+L1895*weightE</f>
        <v/>
      </c>
    </row>
    <row r="1896" spans="1:13">
      <c r="A1896">
        <f>RANK(M1896,M:M)</f>
        <v/>
      </c>
      <c r="C1896">
        <f>SUMIFS('Input - target event report'!H:H,'Input - target event report'!L:L,B1896,'Input - target event report'!D:D, "Private Investment")</f>
        <v/>
      </c>
      <c r="D1896">
        <f>IF(E1896&lt;2, "N/A", (MAXIFS('Input - target event report'!E:E,'Input - target event report'!L:L,B:B,'Input - target event report'!D:D,"Private Investment")-MINIFS('Input - target event report'!E:E,'Input - target event report'!L:L,B:B,'Input - target event report'!D:D,"Private Investment"))/(E1896-1))</f>
        <v/>
      </c>
      <c r="E1896">
        <f>COUNTIFS('Input - target event report'!L:L,B1896,'Input - target event report'!D:D, "Private Investment")</f>
        <v/>
      </c>
      <c r="F1896">
        <f>AVERAGEIF(INDEX('Input - companies list'!$A:$BG, 0, MATCH("Clusters 0",'Input - companies list'!$A$1:$BG$1, 0)),'Output - Cluster ranking'!B1896,INDEX('Input - companies list'!$A:$BG, 0, MATCH("Flow",'Input - companies list'!$A$1:$BG$1, 0)))</f>
        <v/>
      </c>
      <c r="G1896">
        <f>AVERAGEIF(INDEX('Input - companies list'!$A:$BG, 0, MATCH("Clusters 0",'Input - companies list'!$A$1:$BG$1, 0)),'Output - Cluster ranking'!B1896,INDEX('Input - companies list'!$A:$BG, 0, MATCH("Inter-Cluster Connectivity",'Input - companies list'!$A$1:$BG$1, 0)))</f>
        <v/>
      </c>
      <c r="H1896">
        <f>IFERROR(PERCENTRANK(C:C,C1896),0)</f>
        <v/>
      </c>
      <c r="I1896">
        <f>IFERROR(1 - PERCENTRANK(D:D,D1896),0)</f>
        <v/>
      </c>
      <c r="J1896">
        <f>IFERROR(PERCENTRANK(E:E,E1896),0)</f>
        <v/>
      </c>
      <c r="K1896">
        <f>IFERROR(1 - PERCENTRANK(F:F,F1896),0)</f>
        <v/>
      </c>
      <c r="L1896">
        <f>IFERROR(PERCENTRANK(G:G,G1896),0)</f>
        <v/>
      </c>
      <c r="M1896">
        <f>H1896*weightA+I1896*weightB+J1896*weightC+K1896*weightD+L1896*weightE</f>
        <v/>
      </c>
    </row>
    <row r="1897" spans="1:13">
      <c r="A1897">
        <f>RANK(M1897,M:M)</f>
        <v/>
      </c>
      <c r="C1897">
        <f>SUMIFS('Input - target event report'!H:H,'Input - target event report'!L:L,B1897,'Input - target event report'!D:D, "Private Investment")</f>
        <v/>
      </c>
      <c r="D1897">
        <f>IF(E1897&lt;2, "N/A", (MAXIFS('Input - target event report'!E:E,'Input - target event report'!L:L,B:B,'Input - target event report'!D:D,"Private Investment")-MINIFS('Input - target event report'!E:E,'Input - target event report'!L:L,B:B,'Input - target event report'!D:D,"Private Investment"))/(E1897-1))</f>
        <v/>
      </c>
      <c r="E1897">
        <f>COUNTIFS('Input - target event report'!L:L,B1897,'Input - target event report'!D:D, "Private Investment")</f>
        <v/>
      </c>
      <c r="F1897">
        <f>AVERAGEIF(INDEX('Input - companies list'!$A:$BG, 0, MATCH("Clusters 0",'Input - companies list'!$A$1:$BG$1, 0)),'Output - Cluster ranking'!B1897,INDEX('Input - companies list'!$A:$BG, 0, MATCH("Flow",'Input - companies list'!$A$1:$BG$1, 0)))</f>
        <v/>
      </c>
      <c r="G1897">
        <f>AVERAGEIF(INDEX('Input - companies list'!$A:$BG, 0, MATCH("Clusters 0",'Input - companies list'!$A$1:$BG$1, 0)),'Output - Cluster ranking'!B1897,INDEX('Input - companies list'!$A:$BG, 0, MATCH("Inter-Cluster Connectivity",'Input - companies list'!$A$1:$BG$1, 0)))</f>
        <v/>
      </c>
      <c r="H1897">
        <f>IFERROR(PERCENTRANK(C:C,C1897),0)</f>
        <v/>
      </c>
      <c r="I1897">
        <f>IFERROR(1 - PERCENTRANK(D:D,D1897),0)</f>
        <v/>
      </c>
      <c r="J1897">
        <f>IFERROR(PERCENTRANK(E:E,E1897),0)</f>
        <v/>
      </c>
      <c r="K1897">
        <f>IFERROR(1 - PERCENTRANK(F:F,F1897),0)</f>
        <v/>
      </c>
      <c r="L1897">
        <f>IFERROR(PERCENTRANK(G:G,G1897),0)</f>
        <v/>
      </c>
      <c r="M1897">
        <f>H1897*weightA+I1897*weightB+J1897*weightC+K1897*weightD+L1897*weightE</f>
        <v/>
      </c>
    </row>
    <row r="1898" spans="1:13">
      <c r="A1898">
        <f>RANK(M1898,M:M)</f>
        <v/>
      </c>
      <c r="C1898">
        <f>SUMIFS('Input - target event report'!H:H,'Input - target event report'!L:L,B1898,'Input - target event report'!D:D, "Private Investment")</f>
        <v/>
      </c>
      <c r="D1898">
        <f>IF(E1898&lt;2, "N/A", (MAXIFS('Input - target event report'!E:E,'Input - target event report'!L:L,B:B,'Input - target event report'!D:D,"Private Investment")-MINIFS('Input - target event report'!E:E,'Input - target event report'!L:L,B:B,'Input - target event report'!D:D,"Private Investment"))/(E1898-1))</f>
        <v/>
      </c>
      <c r="E1898">
        <f>COUNTIFS('Input - target event report'!L:L,B1898,'Input - target event report'!D:D, "Private Investment")</f>
        <v/>
      </c>
      <c r="F1898">
        <f>AVERAGEIF(INDEX('Input - companies list'!$A:$BG, 0, MATCH("Clusters 0",'Input - companies list'!$A$1:$BG$1, 0)),'Output - Cluster ranking'!B1898,INDEX('Input - companies list'!$A:$BG, 0, MATCH("Flow",'Input - companies list'!$A$1:$BG$1, 0)))</f>
        <v/>
      </c>
      <c r="G1898">
        <f>AVERAGEIF(INDEX('Input - companies list'!$A:$BG, 0, MATCH("Clusters 0",'Input - companies list'!$A$1:$BG$1, 0)),'Output - Cluster ranking'!B1898,INDEX('Input - companies list'!$A:$BG, 0, MATCH("Inter-Cluster Connectivity",'Input - companies list'!$A$1:$BG$1, 0)))</f>
        <v/>
      </c>
      <c r="H1898">
        <f>IFERROR(PERCENTRANK(C:C,C1898),0)</f>
        <v/>
      </c>
      <c r="I1898">
        <f>IFERROR(1 - PERCENTRANK(D:D,D1898),0)</f>
        <v/>
      </c>
      <c r="J1898">
        <f>IFERROR(PERCENTRANK(E:E,E1898),0)</f>
        <v/>
      </c>
      <c r="K1898">
        <f>IFERROR(1 - PERCENTRANK(F:F,F1898),0)</f>
        <v/>
      </c>
      <c r="L1898">
        <f>IFERROR(PERCENTRANK(G:G,G1898),0)</f>
        <v/>
      </c>
      <c r="M1898">
        <f>H1898*weightA+I1898*weightB+J1898*weightC+K1898*weightD+L1898*weightE</f>
        <v/>
      </c>
    </row>
    <row r="1899" spans="1:13">
      <c r="A1899">
        <f>RANK(M1899,M:M)</f>
        <v/>
      </c>
      <c r="C1899">
        <f>SUMIFS('Input - target event report'!H:H,'Input - target event report'!L:L,B1899,'Input - target event report'!D:D, "Private Investment")</f>
        <v/>
      </c>
      <c r="D1899">
        <f>IF(E1899&lt;2, "N/A", (MAXIFS('Input - target event report'!E:E,'Input - target event report'!L:L,B:B,'Input - target event report'!D:D,"Private Investment")-MINIFS('Input - target event report'!E:E,'Input - target event report'!L:L,B:B,'Input - target event report'!D:D,"Private Investment"))/(E1899-1))</f>
        <v/>
      </c>
      <c r="E1899">
        <f>COUNTIFS('Input - target event report'!L:L,B1899,'Input - target event report'!D:D, "Private Investment")</f>
        <v/>
      </c>
      <c r="F1899">
        <f>AVERAGEIF(INDEX('Input - companies list'!$A:$BG, 0, MATCH("Clusters 0",'Input - companies list'!$A$1:$BG$1, 0)),'Output - Cluster ranking'!B1899,INDEX('Input - companies list'!$A:$BG, 0, MATCH("Flow",'Input - companies list'!$A$1:$BG$1, 0)))</f>
        <v/>
      </c>
      <c r="G1899">
        <f>AVERAGEIF(INDEX('Input - companies list'!$A:$BG, 0, MATCH("Clusters 0",'Input - companies list'!$A$1:$BG$1, 0)),'Output - Cluster ranking'!B1899,INDEX('Input - companies list'!$A:$BG, 0, MATCH("Inter-Cluster Connectivity",'Input - companies list'!$A$1:$BG$1, 0)))</f>
        <v/>
      </c>
      <c r="H1899">
        <f>IFERROR(PERCENTRANK(C:C,C1899),0)</f>
        <v/>
      </c>
      <c r="I1899">
        <f>IFERROR(1 - PERCENTRANK(D:D,D1899),0)</f>
        <v/>
      </c>
      <c r="J1899">
        <f>IFERROR(PERCENTRANK(E:E,E1899),0)</f>
        <v/>
      </c>
      <c r="K1899">
        <f>IFERROR(1 - PERCENTRANK(F:F,F1899),0)</f>
        <v/>
      </c>
      <c r="L1899">
        <f>IFERROR(PERCENTRANK(G:G,G1899),0)</f>
        <v/>
      </c>
      <c r="M1899">
        <f>H1899*weightA+I1899*weightB+J1899*weightC+K1899*weightD+L1899*weightE</f>
        <v/>
      </c>
    </row>
    <row r="1900" spans="1:13">
      <c r="A1900">
        <f>RANK(M1900,M:M)</f>
        <v/>
      </c>
      <c r="C1900">
        <f>SUMIFS('Input - target event report'!H:H,'Input - target event report'!L:L,B1900,'Input - target event report'!D:D, "Private Investment")</f>
        <v/>
      </c>
      <c r="D1900">
        <f>IF(E1900&lt;2, "N/A", (MAXIFS('Input - target event report'!E:E,'Input - target event report'!L:L,B:B,'Input - target event report'!D:D,"Private Investment")-MINIFS('Input - target event report'!E:E,'Input - target event report'!L:L,B:B,'Input - target event report'!D:D,"Private Investment"))/(E1900-1))</f>
        <v/>
      </c>
      <c r="E1900">
        <f>COUNTIFS('Input - target event report'!L:L,B1900,'Input - target event report'!D:D, "Private Investment")</f>
        <v/>
      </c>
      <c r="F1900">
        <f>AVERAGEIF(INDEX('Input - companies list'!$A:$BG, 0, MATCH("Clusters 0",'Input - companies list'!$A$1:$BG$1, 0)),'Output - Cluster ranking'!B1900,INDEX('Input - companies list'!$A:$BG, 0, MATCH("Flow",'Input - companies list'!$A$1:$BG$1, 0)))</f>
        <v/>
      </c>
      <c r="G1900">
        <f>AVERAGEIF(INDEX('Input - companies list'!$A:$BG, 0, MATCH("Clusters 0",'Input - companies list'!$A$1:$BG$1, 0)),'Output - Cluster ranking'!B1900,INDEX('Input - companies list'!$A:$BG, 0, MATCH("Inter-Cluster Connectivity",'Input - companies list'!$A$1:$BG$1, 0)))</f>
        <v/>
      </c>
      <c r="H1900">
        <f>IFERROR(PERCENTRANK(C:C,C1900),0)</f>
        <v/>
      </c>
      <c r="I1900">
        <f>IFERROR(1 - PERCENTRANK(D:D,D1900),0)</f>
        <v/>
      </c>
      <c r="J1900">
        <f>IFERROR(PERCENTRANK(E:E,E1900),0)</f>
        <v/>
      </c>
      <c r="K1900">
        <f>IFERROR(1 - PERCENTRANK(F:F,F1900),0)</f>
        <v/>
      </c>
      <c r="L1900">
        <f>IFERROR(PERCENTRANK(G:G,G1900),0)</f>
        <v/>
      </c>
      <c r="M1900">
        <f>H1900*weightA+I1900*weightB+J1900*weightC+K1900*weightD+L1900*weightE</f>
        <v/>
      </c>
    </row>
    <row r="1901" spans="1:13">
      <c r="A1901">
        <f>RANK(M1901,M:M)</f>
        <v/>
      </c>
      <c r="C1901">
        <f>SUMIFS('Input - target event report'!H:H,'Input - target event report'!L:L,B1901,'Input - target event report'!D:D, "Private Investment")</f>
        <v/>
      </c>
      <c r="D1901">
        <f>IF(E1901&lt;2, "N/A", (MAXIFS('Input - target event report'!E:E,'Input - target event report'!L:L,B:B,'Input - target event report'!D:D,"Private Investment")-MINIFS('Input - target event report'!E:E,'Input - target event report'!L:L,B:B,'Input - target event report'!D:D,"Private Investment"))/(E1901-1))</f>
        <v/>
      </c>
      <c r="E1901">
        <f>COUNTIFS('Input - target event report'!L:L,B1901,'Input - target event report'!D:D, "Private Investment")</f>
        <v/>
      </c>
      <c r="F1901">
        <f>AVERAGEIF(INDEX('Input - companies list'!$A:$BG, 0, MATCH("Clusters 0",'Input - companies list'!$A$1:$BG$1, 0)),'Output - Cluster ranking'!B1901,INDEX('Input - companies list'!$A:$BG, 0, MATCH("Flow",'Input - companies list'!$A$1:$BG$1, 0)))</f>
        <v/>
      </c>
      <c r="G1901">
        <f>AVERAGEIF(INDEX('Input - companies list'!$A:$BG, 0, MATCH("Clusters 0",'Input - companies list'!$A$1:$BG$1, 0)),'Output - Cluster ranking'!B1901,INDEX('Input - companies list'!$A:$BG, 0, MATCH("Inter-Cluster Connectivity",'Input - companies list'!$A$1:$BG$1, 0)))</f>
        <v/>
      </c>
      <c r="H1901">
        <f>IFERROR(PERCENTRANK(C:C,C1901),0)</f>
        <v/>
      </c>
      <c r="I1901">
        <f>IFERROR(1 - PERCENTRANK(D:D,D1901),0)</f>
        <v/>
      </c>
      <c r="J1901">
        <f>IFERROR(PERCENTRANK(E:E,E1901),0)</f>
        <v/>
      </c>
      <c r="K1901">
        <f>IFERROR(1 - PERCENTRANK(F:F,F1901),0)</f>
        <v/>
      </c>
      <c r="L1901">
        <f>IFERROR(PERCENTRANK(G:G,G1901),0)</f>
        <v/>
      </c>
      <c r="M1901">
        <f>H1901*weightA+I1901*weightB+J1901*weightC+K1901*weightD+L1901*weightE</f>
        <v/>
      </c>
    </row>
    <row r="1902" spans="1:13">
      <c r="A1902">
        <f>RANK(M1902,M:M)</f>
        <v/>
      </c>
      <c r="C1902">
        <f>SUMIFS('Input - target event report'!H:H,'Input - target event report'!L:L,B1902,'Input - target event report'!D:D, "Private Investment")</f>
        <v/>
      </c>
      <c r="D1902">
        <f>IF(E1902&lt;2, "N/A", (MAXIFS('Input - target event report'!E:E,'Input - target event report'!L:L,B:B,'Input - target event report'!D:D,"Private Investment")-MINIFS('Input - target event report'!E:E,'Input - target event report'!L:L,B:B,'Input - target event report'!D:D,"Private Investment"))/(E1902-1))</f>
        <v/>
      </c>
      <c r="E1902">
        <f>COUNTIFS('Input - target event report'!L:L,B1902,'Input - target event report'!D:D, "Private Investment")</f>
        <v/>
      </c>
      <c r="F1902">
        <f>AVERAGEIF(INDEX('Input - companies list'!$A:$BG, 0, MATCH("Clusters 0",'Input - companies list'!$A$1:$BG$1, 0)),'Output - Cluster ranking'!B1902,INDEX('Input - companies list'!$A:$BG, 0, MATCH("Flow",'Input - companies list'!$A$1:$BG$1, 0)))</f>
        <v/>
      </c>
      <c r="G1902">
        <f>AVERAGEIF(INDEX('Input - companies list'!$A:$BG, 0, MATCH("Clusters 0",'Input - companies list'!$A$1:$BG$1, 0)),'Output - Cluster ranking'!B1902,INDEX('Input - companies list'!$A:$BG, 0, MATCH("Inter-Cluster Connectivity",'Input - companies list'!$A$1:$BG$1, 0)))</f>
        <v/>
      </c>
      <c r="H1902">
        <f>IFERROR(PERCENTRANK(C:C,C1902),0)</f>
        <v/>
      </c>
      <c r="I1902">
        <f>IFERROR(1 - PERCENTRANK(D:D,D1902),0)</f>
        <v/>
      </c>
      <c r="J1902">
        <f>IFERROR(PERCENTRANK(E:E,E1902),0)</f>
        <v/>
      </c>
      <c r="K1902">
        <f>IFERROR(1 - PERCENTRANK(F:F,F1902),0)</f>
        <v/>
      </c>
      <c r="L1902">
        <f>IFERROR(PERCENTRANK(G:G,G1902),0)</f>
        <v/>
      </c>
      <c r="M1902">
        <f>H1902*weightA+I1902*weightB+J1902*weightC+K1902*weightD+L1902*weightE</f>
        <v/>
      </c>
    </row>
    <row r="1903" spans="1:13">
      <c r="A1903">
        <f>RANK(M1903,M:M)</f>
        <v/>
      </c>
      <c r="C1903">
        <f>SUMIFS('Input - target event report'!H:H,'Input - target event report'!L:L,B1903,'Input - target event report'!D:D, "Private Investment")</f>
        <v/>
      </c>
      <c r="D1903">
        <f>IF(E1903&lt;2, "N/A", (MAXIFS('Input - target event report'!E:E,'Input - target event report'!L:L,B:B,'Input - target event report'!D:D,"Private Investment")-MINIFS('Input - target event report'!E:E,'Input - target event report'!L:L,B:B,'Input - target event report'!D:D,"Private Investment"))/(E1903-1))</f>
        <v/>
      </c>
      <c r="E1903">
        <f>COUNTIFS('Input - target event report'!L:L,B1903,'Input - target event report'!D:D, "Private Investment")</f>
        <v/>
      </c>
      <c r="F1903">
        <f>AVERAGEIF(INDEX('Input - companies list'!$A:$BG, 0, MATCH("Clusters 0",'Input - companies list'!$A$1:$BG$1, 0)),'Output - Cluster ranking'!B1903,INDEX('Input - companies list'!$A:$BG, 0, MATCH("Flow",'Input - companies list'!$A$1:$BG$1, 0)))</f>
        <v/>
      </c>
      <c r="G1903">
        <f>AVERAGEIF(INDEX('Input - companies list'!$A:$BG, 0, MATCH("Clusters 0",'Input - companies list'!$A$1:$BG$1, 0)),'Output - Cluster ranking'!B1903,INDEX('Input - companies list'!$A:$BG, 0, MATCH("Inter-Cluster Connectivity",'Input - companies list'!$A$1:$BG$1, 0)))</f>
        <v/>
      </c>
      <c r="H1903">
        <f>IFERROR(PERCENTRANK(C:C,C1903),0)</f>
        <v/>
      </c>
      <c r="I1903">
        <f>IFERROR(1 - PERCENTRANK(D:D,D1903),0)</f>
        <v/>
      </c>
      <c r="J1903">
        <f>IFERROR(PERCENTRANK(E:E,E1903),0)</f>
        <v/>
      </c>
      <c r="K1903">
        <f>IFERROR(1 - PERCENTRANK(F:F,F1903),0)</f>
        <v/>
      </c>
      <c r="L1903">
        <f>IFERROR(PERCENTRANK(G:G,G1903),0)</f>
        <v/>
      </c>
      <c r="M1903">
        <f>H1903*weightA+I1903*weightB+J1903*weightC+K1903*weightD+L1903*weightE</f>
        <v/>
      </c>
    </row>
    <row r="1904" spans="1:13">
      <c r="A1904">
        <f>RANK(M1904,M:M)</f>
        <v/>
      </c>
      <c r="C1904">
        <f>SUMIFS('Input - target event report'!H:H,'Input - target event report'!L:L,B1904,'Input - target event report'!D:D, "Private Investment")</f>
        <v/>
      </c>
      <c r="D1904">
        <f>IF(E1904&lt;2, "N/A", (MAXIFS('Input - target event report'!E:E,'Input - target event report'!L:L,B:B,'Input - target event report'!D:D,"Private Investment")-MINIFS('Input - target event report'!E:E,'Input - target event report'!L:L,B:B,'Input - target event report'!D:D,"Private Investment"))/(E1904-1))</f>
        <v/>
      </c>
      <c r="E1904">
        <f>COUNTIFS('Input - target event report'!L:L,B1904,'Input - target event report'!D:D, "Private Investment")</f>
        <v/>
      </c>
      <c r="F1904">
        <f>AVERAGEIF(INDEX('Input - companies list'!$A:$BG, 0, MATCH("Clusters 0",'Input - companies list'!$A$1:$BG$1, 0)),'Output - Cluster ranking'!B1904,INDEX('Input - companies list'!$A:$BG, 0, MATCH("Flow",'Input - companies list'!$A$1:$BG$1, 0)))</f>
        <v/>
      </c>
      <c r="G1904">
        <f>AVERAGEIF(INDEX('Input - companies list'!$A:$BG, 0, MATCH("Clusters 0",'Input - companies list'!$A$1:$BG$1, 0)),'Output - Cluster ranking'!B1904,INDEX('Input - companies list'!$A:$BG, 0, MATCH("Inter-Cluster Connectivity",'Input - companies list'!$A$1:$BG$1, 0)))</f>
        <v/>
      </c>
      <c r="H1904">
        <f>IFERROR(PERCENTRANK(C:C,C1904),0)</f>
        <v/>
      </c>
      <c r="I1904">
        <f>IFERROR(1 - PERCENTRANK(D:D,D1904),0)</f>
        <v/>
      </c>
      <c r="J1904">
        <f>IFERROR(PERCENTRANK(E:E,E1904),0)</f>
        <v/>
      </c>
      <c r="K1904">
        <f>IFERROR(1 - PERCENTRANK(F:F,F1904),0)</f>
        <v/>
      </c>
      <c r="L1904">
        <f>IFERROR(PERCENTRANK(G:G,G1904),0)</f>
        <v/>
      </c>
      <c r="M1904">
        <f>H1904*weightA+I1904*weightB+J1904*weightC+K1904*weightD+L1904*weightE</f>
        <v/>
      </c>
    </row>
    <row r="1905" spans="1:13">
      <c r="A1905">
        <f>RANK(M1905,M:M)</f>
        <v/>
      </c>
      <c r="C1905">
        <f>SUMIFS('Input - target event report'!H:H,'Input - target event report'!L:L,B1905,'Input - target event report'!D:D, "Private Investment")</f>
        <v/>
      </c>
      <c r="D1905">
        <f>IF(E1905&lt;2, "N/A", (MAXIFS('Input - target event report'!E:E,'Input - target event report'!L:L,B:B,'Input - target event report'!D:D,"Private Investment")-MINIFS('Input - target event report'!E:E,'Input - target event report'!L:L,B:B,'Input - target event report'!D:D,"Private Investment"))/(E1905-1))</f>
        <v/>
      </c>
      <c r="E1905">
        <f>COUNTIFS('Input - target event report'!L:L,B1905,'Input - target event report'!D:D, "Private Investment")</f>
        <v/>
      </c>
      <c r="F1905">
        <f>AVERAGEIF(INDEX('Input - companies list'!$A:$BG, 0, MATCH("Clusters 0",'Input - companies list'!$A$1:$BG$1, 0)),'Output - Cluster ranking'!B1905,INDEX('Input - companies list'!$A:$BG, 0, MATCH("Flow",'Input - companies list'!$A$1:$BG$1, 0)))</f>
        <v/>
      </c>
      <c r="G1905">
        <f>AVERAGEIF(INDEX('Input - companies list'!$A:$BG, 0, MATCH("Clusters 0",'Input - companies list'!$A$1:$BG$1, 0)),'Output - Cluster ranking'!B1905,INDEX('Input - companies list'!$A:$BG, 0, MATCH("Inter-Cluster Connectivity",'Input - companies list'!$A$1:$BG$1, 0)))</f>
        <v/>
      </c>
      <c r="H1905">
        <f>IFERROR(PERCENTRANK(C:C,C1905),0)</f>
        <v/>
      </c>
      <c r="I1905">
        <f>IFERROR(1 - PERCENTRANK(D:D,D1905),0)</f>
        <v/>
      </c>
      <c r="J1905">
        <f>IFERROR(PERCENTRANK(E:E,E1905),0)</f>
        <v/>
      </c>
      <c r="K1905">
        <f>IFERROR(1 - PERCENTRANK(F:F,F1905),0)</f>
        <v/>
      </c>
      <c r="L1905">
        <f>IFERROR(PERCENTRANK(G:G,G1905),0)</f>
        <v/>
      </c>
      <c r="M1905">
        <f>H1905*weightA+I1905*weightB+J1905*weightC+K1905*weightD+L1905*weightE</f>
        <v/>
      </c>
    </row>
    <row r="1906" spans="1:13">
      <c r="A1906">
        <f>RANK(M1906,M:M)</f>
        <v/>
      </c>
      <c r="C1906">
        <f>SUMIFS('Input - target event report'!H:H,'Input - target event report'!L:L,B1906,'Input - target event report'!D:D, "Private Investment")</f>
        <v/>
      </c>
      <c r="D1906">
        <f>IF(E1906&lt;2, "N/A", (MAXIFS('Input - target event report'!E:E,'Input - target event report'!L:L,B:B,'Input - target event report'!D:D,"Private Investment")-MINIFS('Input - target event report'!E:E,'Input - target event report'!L:L,B:B,'Input - target event report'!D:D,"Private Investment"))/(E1906-1))</f>
        <v/>
      </c>
      <c r="E1906">
        <f>COUNTIFS('Input - target event report'!L:L,B1906,'Input - target event report'!D:D, "Private Investment")</f>
        <v/>
      </c>
      <c r="F1906">
        <f>AVERAGEIF(INDEX('Input - companies list'!$A:$BG, 0, MATCH("Clusters 0",'Input - companies list'!$A$1:$BG$1, 0)),'Output - Cluster ranking'!B1906,INDEX('Input - companies list'!$A:$BG, 0, MATCH("Flow",'Input - companies list'!$A$1:$BG$1, 0)))</f>
        <v/>
      </c>
      <c r="G1906">
        <f>AVERAGEIF(INDEX('Input - companies list'!$A:$BG, 0, MATCH("Clusters 0",'Input - companies list'!$A$1:$BG$1, 0)),'Output - Cluster ranking'!B1906,INDEX('Input - companies list'!$A:$BG, 0, MATCH("Inter-Cluster Connectivity",'Input - companies list'!$A$1:$BG$1, 0)))</f>
        <v/>
      </c>
      <c r="H1906">
        <f>IFERROR(PERCENTRANK(C:C,C1906),0)</f>
        <v/>
      </c>
      <c r="I1906">
        <f>IFERROR(1 - PERCENTRANK(D:D,D1906),0)</f>
        <v/>
      </c>
      <c r="J1906">
        <f>IFERROR(PERCENTRANK(E:E,E1906),0)</f>
        <v/>
      </c>
      <c r="K1906">
        <f>IFERROR(1 - PERCENTRANK(F:F,F1906),0)</f>
        <v/>
      </c>
      <c r="L1906">
        <f>IFERROR(PERCENTRANK(G:G,G1906),0)</f>
        <v/>
      </c>
      <c r="M1906">
        <f>H1906*weightA+I1906*weightB+J1906*weightC+K1906*weightD+L1906*weightE</f>
        <v/>
      </c>
    </row>
    <row r="1907" spans="1:13">
      <c r="A1907">
        <f>RANK(M1907,M:M)</f>
        <v/>
      </c>
      <c r="C1907">
        <f>SUMIFS('Input - target event report'!H:H,'Input - target event report'!L:L,B1907,'Input - target event report'!D:D, "Private Investment")</f>
        <v/>
      </c>
      <c r="D1907">
        <f>IF(E1907&lt;2, "N/A", (MAXIFS('Input - target event report'!E:E,'Input - target event report'!L:L,B:B,'Input - target event report'!D:D,"Private Investment")-MINIFS('Input - target event report'!E:E,'Input - target event report'!L:L,B:B,'Input - target event report'!D:D,"Private Investment"))/(E1907-1))</f>
        <v/>
      </c>
      <c r="E1907">
        <f>COUNTIFS('Input - target event report'!L:L,B1907,'Input - target event report'!D:D, "Private Investment")</f>
        <v/>
      </c>
      <c r="F1907">
        <f>AVERAGEIF(INDEX('Input - companies list'!$A:$BG, 0, MATCH("Clusters 0",'Input - companies list'!$A$1:$BG$1, 0)),'Output - Cluster ranking'!B1907,INDEX('Input - companies list'!$A:$BG, 0, MATCH("Flow",'Input - companies list'!$A$1:$BG$1, 0)))</f>
        <v/>
      </c>
      <c r="G1907">
        <f>AVERAGEIF(INDEX('Input - companies list'!$A:$BG, 0, MATCH("Clusters 0",'Input - companies list'!$A$1:$BG$1, 0)),'Output - Cluster ranking'!B1907,INDEX('Input - companies list'!$A:$BG, 0, MATCH("Inter-Cluster Connectivity",'Input - companies list'!$A$1:$BG$1, 0)))</f>
        <v/>
      </c>
      <c r="H1907">
        <f>IFERROR(PERCENTRANK(C:C,C1907),0)</f>
        <v/>
      </c>
      <c r="I1907">
        <f>IFERROR(1 - PERCENTRANK(D:D,D1907),0)</f>
        <v/>
      </c>
      <c r="J1907">
        <f>IFERROR(PERCENTRANK(E:E,E1907),0)</f>
        <v/>
      </c>
      <c r="K1907">
        <f>IFERROR(1 - PERCENTRANK(F:F,F1907),0)</f>
        <v/>
      </c>
      <c r="L1907">
        <f>IFERROR(PERCENTRANK(G:G,G1907),0)</f>
        <v/>
      </c>
      <c r="M1907">
        <f>H1907*weightA+I1907*weightB+J1907*weightC+K1907*weightD+L1907*weightE</f>
        <v/>
      </c>
    </row>
    <row r="1908" spans="1:13">
      <c r="A1908">
        <f>RANK(M1908,M:M)</f>
        <v/>
      </c>
      <c r="C1908">
        <f>SUMIFS('Input - target event report'!H:H,'Input - target event report'!L:L,B1908,'Input - target event report'!D:D, "Private Investment")</f>
        <v/>
      </c>
      <c r="D1908">
        <f>IF(E1908&lt;2, "N/A", (MAXIFS('Input - target event report'!E:E,'Input - target event report'!L:L,B:B,'Input - target event report'!D:D,"Private Investment")-MINIFS('Input - target event report'!E:E,'Input - target event report'!L:L,B:B,'Input - target event report'!D:D,"Private Investment"))/(E1908-1))</f>
        <v/>
      </c>
      <c r="E1908">
        <f>COUNTIFS('Input - target event report'!L:L,B1908,'Input - target event report'!D:D, "Private Investment")</f>
        <v/>
      </c>
      <c r="F1908">
        <f>AVERAGEIF(INDEX('Input - companies list'!$A:$BG, 0, MATCH("Clusters 0",'Input - companies list'!$A$1:$BG$1, 0)),'Output - Cluster ranking'!B1908,INDEX('Input - companies list'!$A:$BG, 0, MATCH("Flow",'Input - companies list'!$A$1:$BG$1, 0)))</f>
        <v/>
      </c>
      <c r="G1908">
        <f>AVERAGEIF(INDEX('Input - companies list'!$A:$BG, 0, MATCH("Clusters 0",'Input - companies list'!$A$1:$BG$1, 0)),'Output - Cluster ranking'!B1908,INDEX('Input - companies list'!$A:$BG, 0, MATCH("Inter-Cluster Connectivity",'Input - companies list'!$A$1:$BG$1, 0)))</f>
        <v/>
      </c>
      <c r="H1908">
        <f>IFERROR(PERCENTRANK(C:C,C1908),0)</f>
        <v/>
      </c>
      <c r="I1908">
        <f>IFERROR(1 - PERCENTRANK(D:D,D1908),0)</f>
        <v/>
      </c>
      <c r="J1908">
        <f>IFERROR(PERCENTRANK(E:E,E1908),0)</f>
        <v/>
      </c>
      <c r="K1908">
        <f>IFERROR(1 - PERCENTRANK(F:F,F1908),0)</f>
        <v/>
      </c>
      <c r="L1908">
        <f>IFERROR(PERCENTRANK(G:G,G1908),0)</f>
        <v/>
      </c>
      <c r="M1908">
        <f>H1908*weightA+I1908*weightB+J1908*weightC+K1908*weightD+L1908*weightE</f>
        <v/>
      </c>
    </row>
    <row r="1909" spans="1:13">
      <c r="A1909">
        <f>RANK(M1909,M:M)</f>
        <v/>
      </c>
      <c r="C1909">
        <f>SUMIFS('Input - target event report'!H:H,'Input - target event report'!L:L,B1909,'Input - target event report'!D:D, "Private Investment")</f>
        <v/>
      </c>
      <c r="D1909">
        <f>IF(E1909&lt;2, "N/A", (MAXIFS('Input - target event report'!E:E,'Input - target event report'!L:L,B:B,'Input - target event report'!D:D,"Private Investment")-MINIFS('Input - target event report'!E:E,'Input - target event report'!L:L,B:B,'Input - target event report'!D:D,"Private Investment"))/(E1909-1))</f>
        <v/>
      </c>
      <c r="E1909">
        <f>COUNTIFS('Input - target event report'!L:L,B1909,'Input - target event report'!D:D, "Private Investment")</f>
        <v/>
      </c>
      <c r="F1909">
        <f>AVERAGEIF(INDEX('Input - companies list'!$A:$BG, 0, MATCH("Clusters 0",'Input - companies list'!$A$1:$BG$1, 0)),'Output - Cluster ranking'!B1909,INDEX('Input - companies list'!$A:$BG, 0, MATCH("Flow",'Input - companies list'!$A$1:$BG$1, 0)))</f>
        <v/>
      </c>
      <c r="G1909">
        <f>AVERAGEIF(INDEX('Input - companies list'!$A:$BG, 0, MATCH("Clusters 0",'Input - companies list'!$A$1:$BG$1, 0)),'Output - Cluster ranking'!B1909,INDEX('Input - companies list'!$A:$BG, 0, MATCH("Inter-Cluster Connectivity",'Input - companies list'!$A$1:$BG$1, 0)))</f>
        <v/>
      </c>
      <c r="H1909">
        <f>IFERROR(PERCENTRANK(C:C,C1909),0)</f>
        <v/>
      </c>
      <c r="I1909">
        <f>IFERROR(1 - PERCENTRANK(D:D,D1909),0)</f>
        <v/>
      </c>
      <c r="J1909">
        <f>IFERROR(PERCENTRANK(E:E,E1909),0)</f>
        <v/>
      </c>
      <c r="K1909">
        <f>IFERROR(1 - PERCENTRANK(F:F,F1909),0)</f>
        <v/>
      </c>
      <c r="L1909">
        <f>IFERROR(PERCENTRANK(G:G,G1909),0)</f>
        <v/>
      </c>
      <c r="M1909">
        <f>H1909*weightA+I1909*weightB+J1909*weightC+K1909*weightD+L1909*weightE</f>
        <v/>
      </c>
    </row>
    <row r="1910" spans="1:13">
      <c r="A1910">
        <f>RANK(M1910,M:M)</f>
        <v/>
      </c>
      <c r="C1910">
        <f>SUMIFS('Input - target event report'!H:H,'Input - target event report'!L:L,B1910,'Input - target event report'!D:D, "Private Investment")</f>
        <v/>
      </c>
      <c r="D1910">
        <f>IF(E1910&lt;2, "N/A", (MAXIFS('Input - target event report'!E:E,'Input - target event report'!L:L,B:B,'Input - target event report'!D:D,"Private Investment")-MINIFS('Input - target event report'!E:E,'Input - target event report'!L:L,B:B,'Input - target event report'!D:D,"Private Investment"))/(E1910-1))</f>
        <v/>
      </c>
      <c r="E1910">
        <f>COUNTIFS('Input - target event report'!L:L,B1910,'Input - target event report'!D:D, "Private Investment")</f>
        <v/>
      </c>
      <c r="F1910">
        <f>AVERAGEIF(INDEX('Input - companies list'!$A:$BG, 0, MATCH("Clusters 0",'Input - companies list'!$A$1:$BG$1, 0)),'Output - Cluster ranking'!B1910,INDEX('Input - companies list'!$A:$BG, 0, MATCH("Flow",'Input - companies list'!$A$1:$BG$1, 0)))</f>
        <v/>
      </c>
      <c r="G1910">
        <f>AVERAGEIF(INDEX('Input - companies list'!$A:$BG, 0, MATCH("Clusters 0",'Input - companies list'!$A$1:$BG$1, 0)),'Output - Cluster ranking'!B1910,INDEX('Input - companies list'!$A:$BG, 0, MATCH("Inter-Cluster Connectivity",'Input - companies list'!$A$1:$BG$1, 0)))</f>
        <v/>
      </c>
      <c r="H1910">
        <f>IFERROR(PERCENTRANK(C:C,C1910),0)</f>
        <v/>
      </c>
      <c r="I1910">
        <f>IFERROR(1 - PERCENTRANK(D:D,D1910),0)</f>
        <v/>
      </c>
      <c r="J1910">
        <f>IFERROR(PERCENTRANK(E:E,E1910),0)</f>
        <v/>
      </c>
      <c r="K1910">
        <f>IFERROR(1 - PERCENTRANK(F:F,F1910),0)</f>
        <v/>
      </c>
      <c r="L1910">
        <f>IFERROR(PERCENTRANK(G:G,G1910),0)</f>
        <v/>
      </c>
      <c r="M1910">
        <f>H1910*weightA+I1910*weightB+J1910*weightC+K1910*weightD+L1910*weightE</f>
        <v/>
      </c>
    </row>
    <row r="1911" spans="1:13">
      <c r="A1911">
        <f>RANK(M1911,M:M)</f>
        <v/>
      </c>
      <c r="C1911">
        <f>SUMIFS('Input - target event report'!H:H,'Input - target event report'!L:L,B1911,'Input - target event report'!D:D, "Private Investment")</f>
        <v/>
      </c>
      <c r="D1911">
        <f>IF(E1911&lt;2, "N/A", (MAXIFS('Input - target event report'!E:E,'Input - target event report'!L:L,B:B,'Input - target event report'!D:D,"Private Investment")-MINIFS('Input - target event report'!E:E,'Input - target event report'!L:L,B:B,'Input - target event report'!D:D,"Private Investment"))/(E1911-1))</f>
        <v/>
      </c>
      <c r="E1911">
        <f>COUNTIFS('Input - target event report'!L:L,B1911,'Input - target event report'!D:D, "Private Investment")</f>
        <v/>
      </c>
      <c r="F1911">
        <f>AVERAGEIF(INDEX('Input - companies list'!$A:$BG, 0, MATCH("Clusters 0",'Input - companies list'!$A$1:$BG$1, 0)),'Output - Cluster ranking'!B1911,INDEX('Input - companies list'!$A:$BG, 0, MATCH("Flow",'Input - companies list'!$A$1:$BG$1, 0)))</f>
        <v/>
      </c>
      <c r="G1911">
        <f>AVERAGEIF(INDEX('Input - companies list'!$A:$BG, 0, MATCH("Clusters 0",'Input - companies list'!$A$1:$BG$1, 0)),'Output - Cluster ranking'!B1911,INDEX('Input - companies list'!$A:$BG, 0, MATCH("Inter-Cluster Connectivity",'Input - companies list'!$A$1:$BG$1, 0)))</f>
        <v/>
      </c>
      <c r="H1911">
        <f>IFERROR(PERCENTRANK(C:C,C1911),0)</f>
        <v/>
      </c>
      <c r="I1911">
        <f>IFERROR(1 - PERCENTRANK(D:D,D1911),0)</f>
        <v/>
      </c>
      <c r="J1911">
        <f>IFERROR(PERCENTRANK(E:E,E1911),0)</f>
        <v/>
      </c>
      <c r="K1911">
        <f>IFERROR(1 - PERCENTRANK(F:F,F1911),0)</f>
        <v/>
      </c>
      <c r="L1911">
        <f>IFERROR(PERCENTRANK(G:G,G1911),0)</f>
        <v/>
      </c>
      <c r="M1911">
        <f>H1911*weightA+I1911*weightB+J1911*weightC+K1911*weightD+L1911*weightE</f>
        <v/>
      </c>
    </row>
    <row r="1912" spans="1:13">
      <c r="A1912">
        <f>RANK(M1912,M:M)</f>
        <v/>
      </c>
      <c r="C1912">
        <f>SUMIFS('Input - target event report'!H:H,'Input - target event report'!L:L,B1912,'Input - target event report'!D:D, "Private Investment")</f>
        <v/>
      </c>
      <c r="D1912">
        <f>IF(E1912&lt;2, "N/A", (MAXIFS('Input - target event report'!E:E,'Input - target event report'!L:L,B:B,'Input - target event report'!D:D,"Private Investment")-MINIFS('Input - target event report'!E:E,'Input - target event report'!L:L,B:B,'Input - target event report'!D:D,"Private Investment"))/(E1912-1))</f>
        <v/>
      </c>
      <c r="E1912">
        <f>COUNTIFS('Input - target event report'!L:L,B1912,'Input - target event report'!D:D, "Private Investment")</f>
        <v/>
      </c>
      <c r="F1912">
        <f>AVERAGEIF(INDEX('Input - companies list'!$A:$BG, 0, MATCH("Clusters 0",'Input - companies list'!$A$1:$BG$1, 0)),'Output - Cluster ranking'!B1912,INDEX('Input - companies list'!$A:$BG, 0, MATCH("Flow",'Input - companies list'!$A$1:$BG$1, 0)))</f>
        <v/>
      </c>
      <c r="G1912">
        <f>AVERAGEIF(INDEX('Input - companies list'!$A:$BG, 0, MATCH("Clusters 0",'Input - companies list'!$A$1:$BG$1, 0)),'Output - Cluster ranking'!B1912,INDEX('Input - companies list'!$A:$BG, 0, MATCH("Inter-Cluster Connectivity",'Input - companies list'!$A$1:$BG$1, 0)))</f>
        <v/>
      </c>
      <c r="H1912">
        <f>IFERROR(PERCENTRANK(C:C,C1912),0)</f>
        <v/>
      </c>
      <c r="I1912">
        <f>IFERROR(1 - PERCENTRANK(D:D,D1912),0)</f>
        <v/>
      </c>
      <c r="J1912">
        <f>IFERROR(PERCENTRANK(E:E,E1912),0)</f>
        <v/>
      </c>
      <c r="K1912">
        <f>IFERROR(1 - PERCENTRANK(F:F,F1912),0)</f>
        <v/>
      </c>
      <c r="L1912">
        <f>IFERROR(PERCENTRANK(G:G,G1912),0)</f>
        <v/>
      </c>
      <c r="M1912">
        <f>H1912*weightA+I1912*weightB+J1912*weightC+K1912*weightD+L1912*weightE</f>
        <v/>
      </c>
    </row>
    <row r="1913" spans="1:13">
      <c r="A1913">
        <f>RANK(M1913,M:M)</f>
        <v/>
      </c>
      <c r="C1913">
        <f>SUMIFS('Input - target event report'!H:H,'Input - target event report'!L:L,B1913,'Input - target event report'!D:D, "Private Investment")</f>
        <v/>
      </c>
      <c r="D1913">
        <f>IF(E1913&lt;2, "N/A", (MAXIFS('Input - target event report'!E:E,'Input - target event report'!L:L,B:B,'Input - target event report'!D:D,"Private Investment")-MINIFS('Input - target event report'!E:E,'Input - target event report'!L:L,B:B,'Input - target event report'!D:D,"Private Investment"))/(E1913-1))</f>
        <v/>
      </c>
      <c r="E1913">
        <f>COUNTIFS('Input - target event report'!L:L,B1913,'Input - target event report'!D:D, "Private Investment")</f>
        <v/>
      </c>
      <c r="F1913">
        <f>AVERAGEIF(INDEX('Input - companies list'!$A:$BG, 0, MATCH("Clusters 0",'Input - companies list'!$A$1:$BG$1, 0)),'Output - Cluster ranking'!B1913,INDEX('Input - companies list'!$A:$BG, 0, MATCH("Flow",'Input - companies list'!$A$1:$BG$1, 0)))</f>
        <v/>
      </c>
      <c r="G1913">
        <f>AVERAGEIF(INDEX('Input - companies list'!$A:$BG, 0, MATCH("Clusters 0",'Input - companies list'!$A$1:$BG$1, 0)),'Output - Cluster ranking'!B1913,INDEX('Input - companies list'!$A:$BG, 0, MATCH("Inter-Cluster Connectivity",'Input - companies list'!$A$1:$BG$1, 0)))</f>
        <v/>
      </c>
      <c r="H1913">
        <f>IFERROR(PERCENTRANK(C:C,C1913),0)</f>
        <v/>
      </c>
      <c r="I1913">
        <f>IFERROR(1 - PERCENTRANK(D:D,D1913),0)</f>
        <v/>
      </c>
      <c r="J1913">
        <f>IFERROR(PERCENTRANK(E:E,E1913),0)</f>
        <v/>
      </c>
      <c r="K1913">
        <f>IFERROR(1 - PERCENTRANK(F:F,F1913),0)</f>
        <v/>
      </c>
      <c r="L1913">
        <f>IFERROR(PERCENTRANK(G:G,G1913),0)</f>
        <v/>
      </c>
      <c r="M1913">
        <f>H1913*weightA+I1913*weightB+J1913*weightC+K1913*weightD+L1913*weightE</f>
        <v/>
      </c>
    </row>
    <row r="1914" spans="1:13">
      <c r="A1914">
        <f>RANK(M1914,M:M)</f>
        <v/>
      </c>
      <c r="C1914">
        <f>SUMIFS('Input - target event report'!H:H,'Input - target event report'!L:L,B1914,'Input - target event report'!D:D, "Private Investment")</f>
        <v/>
      </c>
      <c r="D1914">
        <f>IF(E1914&lt;2, "N/A", (MAXIFS('Input - target event report'!E:E,'Input - target event report'!L:L,B:B,'Input - target event report'!D:D,"Private Investment")-MINIFS('Input - target event report'!E:E,'Input - target event report'!L:L,B:B,'Input - target event report'!D:D,"Private Investment"))/(E1914-1))</f>
        <v/>
      </c>
      <c r="E1914">
        <f>COUNTIFS('Input - target event report'!L:L,B1914,'Input - target event report'!D:D, "Private Investment")</f>
        <v/>
      </c>
      <c r="F1914">
        <f>AVERAGEIF(INDEX('Input - companies list'!$A:$BG, 0, MATCH("Clusters 0",'Input - companies list'!$A$1:$BG$1, 0)),'Output - Cluster ranking'!B1914,INDEX('Input - companies list'!$A:$BG, 0, MATCH("Flow",'Input - companies list'!$A$1:$BG$1, 0)))</f>
        <v/>
      </c>
      <c r="G1914">
        <f>AVERAGEIF(INDEX('Input - companies list'!$A:$BG, 0, MATCH("Clusters 0",'Input - companies list'!$A$1:$BG$1, 0)),'Output - Cluster ranking'!B1914,INDEX('Input - companies list'!$A:$BG, 0, MATCH("Inter-Cluster Connectivity",'Input - companies list'!$A$1:$BG$1, 0)))</f>
        <v/>
      </c>
      <c r="H1914">
        <f>IFERROR(PERCENTRANK(C:C,C1914),0)</f>
        <v/>
      </c>
      <c r="I1914">
        <f>IFERROR(1 - PERCENTRANK(D:D,D1914),0)</f>
        <v/>
      </c>
      <c r="J1914">
        <f>IFERROR(PERCENTRANK(E:E,E1914),0)</f>
        <v/>
      </c>
      <c r="K1914">
        <f>IFERROR(1 - PERCENTRANK(F:F,F1914),0)</f>
        <v/>
      </c>
      <c r="L1914">
        <f>IFERROR(PERCENTRANK(G:G,G1914),0)</f>
        <v/>
      </c>
      <c r="M1914">
        <f>H1914*weightA+I1914*weightB+J1914*weightC+K1914*weightD+L1914*weightE</f>
        <v/>
      </c>
    </row>
    <row r="1915" spans="1:13">
      <c r="A1915">
        <f>RANK(M1915,M:M)</f>
        <v/>
      </c>
      <c r="C1915">
        <f>SUMIFS('Input - target event report'!H:H,'Input - target event report'!L:L,B1915,'Input - target event report'!D:D, "Private Investment")</f>
        <v/>
      </c>
      <c r="D1915">
        <f>IF(E1915&lt;2, "N/A", (MAXIFS('Input - target event report'!E:E,'Input - target event report'!L:L,B:B,'Input - target event report'!D:D,"Private Investment")-MINIFS('Input - target event report'!E:E,'Input - target event report'!L:L,B:B,'Input - target event report'!D:D,"Private Investment"))/(E1915-1))</f>
        <v/>
      </c>
      <c r="E1915">
        <f>COUNTIFS('Input - target event report'!L:L,B1915,'Input - target event report'!D:D, "Private Investment")</f>
        <v/>
      </c>
      <c r="F1915">
        <f>AVERAGEIF(INDEX('Input - companies list'!$A:$BG, 0, MATCH("Clusters 0",'Input - companies list'!$A$1:$BG$1, 0)),'Output - Cluster ranking'!B1915,INDEX('Input - companies list'!$A:$BG, 0, MATCH("Flow",'Input - companies list'!$A$1:$BG$1, 0)))</f>
        <v/>
      </c>
      <c r="G1915">
        <f>AVERAGEIF(INDEX('Input - companies list'!$A:$BG, 0, MATCH("Clusters 0",'Input - companies list'!$A$1:$BG$1, 0)),'Output - Cluster ranking'!B1915,INDEX('Input - companies list'!$A:$BG, 0, MATCH("Inter-Cluster Connectivity",'Input - companies list'!$A$1:$BG$1, 0)))</f>
        <v/>
      </c>
      <c r="H1915">
        <f>IFERROR(PERCENTRANK(C:C,C1915),0)</f>
        <v/>
      </c>
      <c r="I1915">
        <f>IFERROR(1 - PERCENTRANK(D:D,D1915),0)</f>
        <v/>
      </c>
      <c r="J1915">
        <f>IFERROR(PERCENTRANK(E:E,E1915),0)</f>
        <v/>
      </c>
      <c r="K1915">
        <f>IFERROR(1 - PERCENTRANK(F:F,F1915),0)</f>
        <v/>
      </c>
      <c r="L1915">
        <f>IFERROR(PERCENTRANK(G:G,G1915),0)</f>
        <v/>
      </c>
      <c r="M1915">
        <f>H1915*weightA+I1915*weightB+J1915*weightC+K1915*weightD+L1915*weightE</f>
        <v/>
      </c>
    </row>
    <row r="1916" spans="1:13">
      <c r="A1916">
        <f>RANK(M1916,M:M)</f>
        <v/>
      </c>
      <c r="C1916">
        <f>SUMIFS('Input - target event report'!H:H,'Input - target event report'!L:L,B1916,'Input - target event report'!D:D, "Private Investment")</f>
        <v/>
      </c>
      <c r="D1916">
        <f>IF(E1916&lt;2, "N/A", (MAXIFS('Input - target event report'!E:E,'Input - target event report'!L:L,B:B,'Input - target event report'!D:D,"Private Investment")-MINIFS('Input - target event report'!E:E,'Input - target event report'!L:L,B:B,'Input - target event report'!D:D,"Private Investment"))/(E1916-1))</f>
        <v/>
      </c>
      <c r="E1916">
        <f>COUNTIFS('Input - target event report'!L:L,B1916,'Input - target event report'!D:D, "Private Investment")</f>
        <v/>
      </c>
      <c r="F1916">
        <f>AVERAGEIF(INDEX('Input - companies list'!$A:$BG, 0, MATCH("Clusters 0",'Input - companies list'!$A$1:$BG$1, 0)),'Output - Cluster ranking'!B1916,INDEX('Input - companies list'!$A:$BG, 0, MATCH("Flow",'Input - companies list'!$A$1:$BG$1, 0)))</f>
        <v/>
      </c>
      <c r="G1916">
        <f>AVERAGEIF(INDEX('Input - companies list'!$A:$BG, 0, MATCH("Clusters 0",'Input - companies list'!$A$1:$BG$1, 0)),'Output - Cluster ranking'!B1916,INDEX('Input - companies list'!$A:$BG, 0, MATCH("Inter-Cluster Connectivity",'Input - companies list'!$A$1:$BG$1, 0)))</f>
        <v/>
      </c>
      <c r="H1916">
        <f>IFERROR(PERCENTRANK(C:C,C1916),0)</f>
        <v/>
      </c>
      <c r="I1916">
        <f>IFERROR(1 - PERCENTRANK(D:D,D1916),0)</f>
        <v/>
      </c>
      <c r="J1916">
        <f>IFERROR(PERCENTRANK(E:E,E1916),0)</f>
        <v/>
      </c>
      <c r="K1916">
        <f>IFERROR(1 - PERCENTRANK(F:F,F1916),0)</f>
        <v/>
      </c>
      <c r="L1916">
        <f>IFERROR(PERCENTRANK(G:G,G1916),0)</f>
        <v/>
      </c>
      <c r="M1916">
        <f>H1916*weightA+I1916*weightB+J1916*weightC+K1916*weightD+L1916*weightE</f>
        <v/>
      </c>
    </row>
    <row r="1917" spans="1:13">
      <c r="A1917">
        <f>RANK(M1917,M:M)</f>
        <v/>
      </c>
      <c r="C1917">
        <f>SUMIFS('Input - target event report'!H:H,'Input - target event report'!L:L,B1917,'Input - target event report'!D:D, "Private Investment")</f>
        <v/>
      </c>
      <c r="D1917">
        <f>IF(E1917&lt;2, "N/A", (MAXIFS('Input - target event report'!E:E,'Input - target event report'!L:L,B:B,'Input - target event report'!D:D,"Private Investment")-MINIFS('Input - target event report'!E:E,'Input - target event report'!L:L,B:B,'Input - target event report'!D:D,"Private Investment"))/(E1917-1))</f>
        <v/>
      </c>
      <c r="E1917">
        <f>COUNTIFS('Input - target event report'!L:L,B1917,'Input - target event report'!D:D, "Private Investment")</f>
        <v/>
      </c>
      <c r="F1917">
        <f>AVERAGEIF(INDEX('Input - companies list'!$A:$BG, 0, MATCH("Clusters 0",'Input - companies list'!$A$1:$BG$1, 0)),'Output - Cluster ranking'!B1917,INDEX('Input - companies list'!$A:$BG, 0, MATCH("Flow",'Input - companies list'!$A$1:$BG$1, 0)))</f>
        <v/>
      </c>
      <c r="G1917">
        <f>AVERAGEIF(INDEX('Input - companies list'!$A:$BG, 0, MATCH("Clusters 0",'Input - companies list'!$A$1:$BG$1, 0)),'Output - Cluster ranking'!B1917,INDEX('Input - companies list'!$A:$BG, 0, MATCH("Inter-Cluster Connectivity",'Input - companies list'!$A$1:$BG$1, 0)))</f>
        <v/>
      </c>
      <c r="H1917">
        <f>IFERROR(PERCENTRANK(C:C,C1917),0)</f>
        <v/>
      </c>
      <c r="I1917">
        <f>IFERROR(1 - PERCENTRANK(D:D,D1917),0)</f>
        <v/>
      </c>
      <c r="J1917">
        <f>IFERROR(PERCENTRANK(E:E,E1917),0)</f>
        <v/>
      </c>
      <c r="K1917">
        <f>IFERROR(1 - PERCENTRANK(F:F,F1917),0)</f>
        <v/>
      </c>
      <c r="L1917">
        <f>IFERROR(PERCENTRANK(G:G,G1917),0)</f>
        <v/>
      </c>
      <c r="M1917">
        <f>H1917*weightA+I1917*weightB+J1917*weightC+K1917*weightD+L1917*weightE</f>
        <v/>
      </c>
    </row>
    <row r="1918" spans="1:13">
      <c r="A1918">
        <f>RANK(M1918,M:M)</f>
        <v/>
      </c>
      <c r="C1918">
        <f>SUMIFS('Input - target event report'!H:H,'Input - target event report'!L:L,B1918,'Input - target event report'!D:D, "Private Investment")</f>
        <v/>
      </c>
      <c r="D1918">
        <f>IF(E1918&lt;2, "N/A", (MAXIFS('Input - target event report'!E:E,'Input - target event report'!L:L,B:B,'Input - target event report'!D:D,"Private Investment")-MINIFS('Input - target event report'!E:E,'Input - target event report'!L:L,B:B,'Input - target event report'!D:D,"Private Investment"))/(E1918-1))</f>
        <v/>
      </c>
      <c r="E1918">
        <f>COUNTIFS('Input - target event report'!L:L,B1918,'Input - target event report'!D:D, "Private Investment")</f>
        <v/>
      </c>
      <c r="F1918">
        <f>AVERAGEIF(INDEX('Input - companies list'!$A:$BG, 0, MATCH("Clusters 0",'Input - companies list'!$A$1:$BG$1, 0)),'Output - Cluster ranking'!B1918,INDEX('Input - companies list'!$A:$BG, 0, MATCH("Flow",'Input - companies list'!$A$1:$BG$1, 0)))</f>
        <v/>
      </c>
      <c r="G1918">
        <f>AVERAGEIF(INDEX('Input - companies list'!$A:$BG, 0, MATCH("Clusters 0",'Input - companies list'!$A$1:$BG$1, 0)),'Output - Cluster ranking'!B1918,INDEX('Input - companies list'!$A:$BG, 0, MATCH("Inter-Cluster Connectivity",'Input - companies list'!$A$1:$BG$1, 0)))</f>
        <v/>
      </c>
      <c r="H1918">
        <f>IFERROR(PERCENTRANK(C:C,C1918),0)</f>
        <v/>
      </c>
      <c r="I1918">
        <f>IFERROR(1 - PERCENTRANK(D:D,D1918),0)</f>
        <v/>
      </c>
      <c r="J1918">
        <f>IFERROR(PERCENTRANK(E:E,E1918),0)</f>
        <v/>
      </c>
      <c r="K1918">
        <f>IFERROR(1 - PERCENTRANK(F:F,F1918),0)</f>
        <v/>
      </c>
      <c r="L1918">
        <f>IFERROR(PERCENTRANK(G:G,G1918),0)</f>
        <v/>
      </c>
      <c r="M1918">
        <f>H1918*weightA+I1918*weightB+J1918*weightC+K1918*weightD+L1918*weightE</f>
        <v/>
      </c>
    </row>
    <row r="1919" spans="1:13">
      <c r="A1919">
        <f>RANK(M1919,M:M)</f>
        <v/>
      </c>
      <c r="C1919">
        <f>SUMIFS('Input - target event report'!H:H,'Input - target event report'!L:L,B1919,'Input - target event report'!D:D, "Private Investment")</f>
        <v/>
      </c>
      <c r="D1919">
        <f>IF(E1919&lt;2, "N/A", (MAXIFS('Input - target event report'!E:E,'Input - target event report'!L:L,B:B,'Input - target event report'!D:D,"Private Investment")-MINIFS('Input - target event report'!E:E,'Input - target event report'!L:L,B:B,'Input - target event report'!D:D,"Private Investment"))/(E1919-1))</f>
        <v/>
      </c>
      <c r="E1919">
        <f>COUNTIFS('Input - target event report'!L:L,B1919,'Input - target event report'!D:D, "Private Investment")</f>
        <v/>
      </c>
      <c r="F1919">
        <f>AVERAGEIF(INDEX('Input - companies list'!$A:$BG, 0, MATCH("Clusters 0",'Input - companies list'!$A$1:$BG$1, 0)),'Output - Cluster ranking'!B1919,INDEX('Input - companies list'!$A:$BG, 0, MATCH("Flow",'Input - companies list'!$A$1:$BG$1, 0)))</f>
        <v/>
      </c>
      <c r="G1919">
        <f>AVERAGEIF(INDEX('Input - companies list'!$A:$BG, 0, MATCH("Clusters 0",'Input - companies list'!$A$1:$BG$1, 0)),'Output - Cluster ranking'!B1919,INDEX('Input - companies list'!$A:$BG, 0, MATCH("Inter-Cluster Connectivity",'Input - companies list'!$A$1:$BG$1, 0)))</f>
        <v/>
      </c>
      <c r="H1919">
        <f>IFERROR(PERCENTRANK(C:C,C1919),0)</f>
        <v/>
      </c>
      <c r="I1919">
        <f>IFERROR(1 - PERCENTRANK(D:D,D1919),0)</f>
        <v/>
      </c>
      <c r="J1919">
        <f>IFERROR(PERCENTRANK(E:E,E1919),0)</f>
        <v/>
      </c>
      <c r="K1919">
        <f>IFERROR(1 - PERCENTRANK(F:F,F1919),0)</f>
        <v/>
      </c>
      <c r="L1919">
        <f>IFERROR(PERCENTRANK(G:G,G1919),0)</f>
        <v/>
      </c>
      <c r="M1919">
        <f>H1919*weightA+I1919*weightB+J1919*weightC+K1919*weightD+L1919*weightE</f>
        <v/>
      </c>
    </row>
    <row r="1920" spans="1:13">
      <c r="A1920">
        <f>RANK(M1920,M:M)</f>
        <v/>
      </c>
      <c r="C1920">
        <f>SUMIFS('Input - target event report'!H:H,'Input - target event report'!L:L,B1920,'Input - target event report'!D:D, "Private Investment")</f>
        <v/>
      </c>
      <c r="D1920">
        <f>IF(E1920&lt;2, "N/A", (MAXIFS('Input - target event report'!E:E,'Input - target event report'!L:L,B:B,'Input - target event report'!D:D,"Private Investment")-MINIFS('Input - target event report'!E:E,'Input - target event report'!L:L,B:B,'Input - target event report'!D:D,"Private Investment"))/(E1920-1))</f>
        <v/>
      </c>
      <c r="E1920">
        <f>COUNTIFS('Input - target event report'!L:L,B1920,'Input - target event report'!D:D, "Private Investment")</f>
        <v/>
      </c>
      <c r="F1920">
        <f>AVERAGEIF(INDEX('Input - companies list'!$A:$BG, 0, MATCH("Clusters 0",'Input - companies list'!$A$1:$BG$1, 0)),'Output - Cluster ranking'!B1920,INDEX('Input - companies list'!$A:$BG, 0, MATCH("Flow",'Input - companies list'!$A$1:$BG$1, 0)))</f>
        <v/>
      </c>
      <c r="G1920">
        <f>AVERAGEIF(INDEX('Input - companies list'!$A:$BG, 0, MATCH("Clusters 0",'Input - companies list'!$A$1:$BG$1, 0)),'Output - Cluster ranking'!B1920,INDEX('Input - companies list'!$A:$BG, 0, MATCH("Inter-Cluster Connectivity",'Input - companies list'!$A$1:$BG$1, 0)))</f>
        <v/>
      </c>
      <c r="H1920">
        <f>IFERROR(PERCENTRANK(C:C,C1920),0)</f>
        <v/>
      </c>
      <c r="I1920">
        <f>IFERROR(1 - PERCENTRANK(D:D,D1920),0)</f>
        <v/>
      </c>
      <c r="J1920">
        <f>IFERROR(PERCENTRANK(E:E,E1920),0)</f>
        <v/>
      </c>
      <c r="K1920">
        <f>IFERROR(1 - PERCENTRANK(F:F,F1920),0)</f>
        <v/>
      </c>
      <c r="L1920">
        <f>IFERROR(PERCENTRANK(G:G,G1920),0)</f>
        <v/>
      </c>
      <c r="M1920">
        <f>H1920*weightA+I1920*weightB+J1920*weightC+K1920*weightD+L1920*weightE</f>
        <v/>
      </c>
    </row>
    <row r="1921" spans="1:13">
      <c r="A1921">
        <f>RANK(M1921,M:M)</f>
        <v/>
      </c>
      <c r="C1921">
        <f>SUMIFS('Input - target event report'!H:H,'Input - target event report'!L:L,B1921,'Input - target event report'!D:D, "Private Investment")</f>
        <v/>
      </c>
      <c r="D1921">
        <f>IF(E1921&lt;2, "N/A", (MAXIFS('Input - target event report'!E:E,'Input - target event report'!L:L,B:B,'Input - target event report'!D:D,"Private Investment")-MINIFS('Input - target event report'!E:E,'Input - target event report'!L:L,B:B,'Input - target event report'!D:D,"Private Investment"))/(E1921-1))</f>
        <v/>
      </c>
      <c r="E1921">
        <f>COUNTIFS('Input - target event report'!L:L,B1921,'Input - target event report'!D:D, "Private Investment")</f>
        <v/>
      </c>
      <c r="F1921">
        <f>AVERAGEIF(INDEX('Input - companies list'!$A:$BG, 0, MATCH("Clusters 0",'Input - companies list'!$A$1:$BG$1, 0)),'Output - Cluster ranking'!B1921,INDEX('Input - companies list'!$A:$BG, 0, MATCH("Flow",'Input - companies list'!$A$1:$BG$1, 0)))</f>
        <v/>
      </c>
      <c r="G1921">
        <f>AVERAGEIF(INDEX('Input - companies list'!$A:$BG, 0, MATCH("Clusters 0",'Input - companies list'!$A$1:$BG$1, 0)),'Output - Cluster ranking'!B1921,INDEX('Input - companies list'!$A:$BG, 0, MATCH("Inter-Cluster Connectivity",'Input - companies list'!$A$1:$BG$1, 0)))</f>
        <v/>
      </c>
      <c r="H1921">
        <f>IFERROR(PERCENTRANK(C:C,C1921),0)</f>
        <v/>
      </c>
      <c r="I1921">
        <f>IFERROR(1 - PERCENTRANK(D:D,D1921),0)</f>
        <v/>
      </c>
      <c r="J1921">
        <f>IFERROR(PERCENTRANK(E:E,E1921),0)</f>
        <v/>
      </c>
      <c r="K1921">
        <f>IFERROR(1 - PERCENTRANK(F:F,F1921),0)</f>
        <v/>
      </c>
      <c r="L1921">
        <f>IFERROR(PERCENTRANK(G:G,G1921),0)</f>
        <v/>
      </c>
      <c r="M1921">
        <f>H1921*weightA+I1921*weightB+J1921*weightC+K1921*weightD+L1921*weightE</f>
        <v/>
      </c>
    </row>
    <row r="1922" spans="1:13">
      <c r="A1922">
        <f>RANK(M1922,M:M)</f>
        <v/>
      </c>
      <c r="C1922">
        <f>SUMIFS('Input - target event report'!H:H,'Input - target event report'!L:L,B1922,'Input - target event report'!D:D, "Private Investment")</f>
        <v/>
      </c>
      <c r="D1922">
        <f>IF(E1922&lt;2, "N/A", (MAXIFS('Input - target event report'!E:E,'Input - target event report'!L:L,B:B,'Input - target event report'!D:D,"Private Investment")-MINIFS('Input - target event report'!E:E,'Input - target event report'!L:L,B:B,'Input - target event report'!D:D,"Private Investment"))/(E1922-1))</f>
        <v/>
      </c>
      <c r="E1922">
        <f>COUNTIFS('Input - target event report'!L:L,B1922,'Input - target event report'!D:D, "Private Investment")</f>
        <v/>
      </c>
      <c r="F1922">
        <f>AVERAGEIF(INDEX('Input - companies list'!$A:$BG, 0, MATCH("Clusters 0",'Input - companies list'!$A$1:$BG$1, 0)),'Output - Cluster ranking'!B1922,INDEX('Input - companies list'!$A:$BG, 0, MATCH("Flow",'Input - companies list'!$A$1:$BG$1, 0)))</f>
        <v/>
      </c>
      <c r="G1922">
        <f>AVERAGEIF(INDEX('Input - companies list'!$A:$BG, 0, MATCH("Clusters 0",'Input - companies list'!$A$1:$BG$1, 0)),'Output - Cluster ranking'!B1922,INDEX('Input - companies list'!$A:$BG, 0, MATCH("Inter-Cluster Connectivity",'Input - companies list'!$A$1:$BG$1, 0)))</f>
        <v/>
      </c>
      <c r="H1922">
        <f>IFERROR(PERCENTRANK(C:C,C1922),0)</f>
        <v/>
      </c>
      <c r="I1922">
        <f>IFERROR(1 - PERCENTRANK(D:D,D1922),0)</f>
        <v/>
      </c>
      <c r="J1922">
        <f>IFERROR(PERCENTRANK(E:E,E1922),0)</f>
        <v/>
      </c>
      <c r="K1922">
        <f>IFERROR(1 - PERCENTRANK(F:F,F1922),0)</f>
        <v/>
      </c>
      <c r="L1922">
        <f>IFERROR(PERCENTRANK(G:G,G1922),0)</f>
        <v/>
      </c>
      <c r="M1922">
        <f>H1922*weightA+I1922*weightB+J1922*weightC+K1922*weightD+L1922*weightE</f>
        <v/>
      </c>
    </row>
    <row r="1923" spans="1:13">
      <c r="A1923">
        <f>RANK(M1923,M:M)</f>
        <v/>
      </c>
      <c r="C1923">
        <f>SUMIFS('Input - target event report'!H:H,'Input - target event report'!L:L,B1923,'Input - target event report'!D:D, "Private Investment")</f>
        <v/>
      </c>
      <c r="D1923">
        <f>IF(E1923&lt;2, "N/A", (MAXIFS('Input - target event report'!E:E,'Input - target event report'!L:L,B:B,'Input - target event report'!D:D,"Private Investment")-MINIFS('Input - target event report'!E:E,'Input - target event report'!L:L,B:B,'Input - target event report'!D:D,"Private Investment"))/(E1923-1))</f>
        <v/>
      </c>
      <c r="E1923">
        <f>COUNTIFS('Input - target event report'!L:L,B1923,'Input - target event report'!D:D, "Private Investment")</f>
        <v/>
      </c>
      <c r="F1923">
        <f>AVERAGEIF(INDEX('Input - companies list'!$A:$BG, 0, MATCH("Clusters 0",'Input - companies list'!$A$1:$BG$1, 0)),'Output - Cluster ranking'!B1923,INDEX('Input - companies list'!$A:$BG, 0, MATCH("Flow",'Input - companies list'!$A$1:$BG$1, 0)))</f>
        <v/>
      </c>
      <c r="G1923">
        <f>AVERAGEIF(INDEX('Input - companies list'!$A:$BG, 0, MATCH("Clusters 0",'Input - companies list'!$A$1:$BG$1, 0)),'Output - Cluster ranking'!B1923,INDEX('Input - companies list'!$A:$BG, 0, MATCH("Inter-Cluster Connectivity",'Input - companies list'!$A$1:$BG$1, 0)))</f>
        <v/>
      </c>
      <c r="H1923">
        <f>IFERROR(PERCENTRANK(C:C,C1923),0)</f>
        <v/>
      </c>
      <c r="I1923">
        <f>IFERROR(1 - PERCENTRANK(D:D,D1923),0)</f>
        <v/>
      </c>
      <c r="J1923">
        <f>IFERROR(PERCENTRANK(E:E,E1923),0)</f>
        <v/>
      </c>
      <c r="K1923">
        <f>IFERROR(1 - PERCENTRANK(F:F,F1923),0)</f>
        <v/>
      </c>
      <c r="L1923">
        <f>IFERROR(PERCENTRANK(G:G,G1923),0)</f>
        <v/>
      </c>
      <c r="M1923">
        <f>H1923*weightA+I1923*weightB+J1923*weightC+K1923*weightD+L1923*weightE</f>
        <v/>
      </c>
    </row>
    <row r="1924" spans="1:13">
      <c r="A1924">
        <f>RANK(M1924,M:M)</f>
        <v/>
      </c>
      <c r="C1924">
        <f>SUMIFS('Input - target event report'!H:H,'Input - target event report'!L:L,B1924,'Input - target event report'!D:D, "Private Investment")</f>
        <v/>
      </c>
      <c r="D1924">
        <f>IF(E1924&lt;2, "N/A", (MAXIFS('Input - target event report'!E:E,'Input - target event report'!L:L,B:B,'Input - target event report'!D:D,"Private Investment")-MINIFS('Input - target event report'!E:E,'Input - target event report'!L:L,B:B,'Input - target event report'!D:D,"Private Investment"))/(E1924-1))</f>
        <v/>
      </c>
      <c r="E1924">
        <f>COUNTIFS('Input - target event report'!L:L,B1924,'Input - target event report'!D:D, "Private Investment")</f>
        <v/>
      </c>
      <c r="F1924">
        <f>AVERAGEIF(INDEX('Input - companies list'!$A:$BG, 0, MATCH("Clusters 0",'Input - companies list'!$A$1:$BG$1, 0)),'Output - Cluster ranking'!B1924,INDEX('Input - companies list'!$A:$BG, 0, MATCH("Flow",'Input - companies list'!$A$1:$BG$1, 0)))</f>
        <v/>
      </c>
      <c r="G1924">
        <f>AVERAGEIF(INDEX('Input - companies list'!$A:$BG, 0, MATCH("Clusters 0",'Input - companies list'!$A$1:$BG$1, 0)),'Output - Cluster ranking'!B1924,INDEX('Input - companies list'!$A:$BG, 0, MATCH("Inter-Cluster Connectivity",'Input - companies list'!$A$1:$BG$1, 0)))</f>
        <v/>
      </c>
      <c r="H1924">
        <f>IFERROR(PERCENTRANK(C:C,C1924),0)</f>
        <v/>
      </c>
      <c r="I1924">
        <f>IFERROR(1 - PERCENTRANK(D:D,D1924),0)</f>
        <v/>
      </c>
      <c r="J1924">
        <f>IFERROR(PERCENTRANK(E:E,E1924),0)</f>
        <v/>
      </c>
      <c r="K1924">
        <f>IFERROR(1 - PERCENTRANK(F:F,F1924),0)</f>
        <v/>
      </c>
      <c r="L1924">
        <f>IFERROR(PERCENTRANK(G:G,G1924),0)</f>
        <v/>
      </c>
      <c r="M1924">
        <f>H1924*weightA+I1924*weightB+J1924*weightC+K1924*weightD+L1924*weightE</f>
        <v/>
      </c>
    </row>
    <row r="1925" spans="1:13">
      <c r="A1925">
        <f>RANK(M1925,M:M)</f>
        <v/>
      </c>
      <c r="C1925">
        <f>SUMIFS('Input - target event report'!H:H,'Input - target event report'!L:L,B1925,'Input - target event report'!D:D, "Private Investment")</f>
        <v/>
      </c>
      <c r="D1925">
        <f>IF(E1925&lt;2, "N/A", (MAXIFS('Input - target event report'!E:E,'Input - target event report'!L:L,B:B,'Input - target event report'!D:D,"Private Investment")-MINIFS('Input - target event report'!E:E,'Input - target event report'!L:L,B:B,'Input - target event report'!D:D,"Private Investment"))/(E1925-1))</f>
        <v/>
      </c>
      <c r="E1925">
        <f>COUNTIFS('Input - target event report'!L:L,B1925,'Input - target event report'!D:D, "Private Investment")</f>
        <v/>
      </c>
      <c r="F1925">
        <f>AVERAGEIF(INDEX('Input - companies list'!$A:$BG, 0, MATCH("Clusters 0",'Input - companies list'!$A$1:$BG$1, 0)),'Output - Cluster ranking'!B1925,INDEX('Input - companies list'!$A:$BG, 0, MATCH("Flow",'Input - companies list'!$A$1:$BG$1, 0)))</f>
        <v/>
      </c>
      <c r="G1925">
        <f>AVERAGEIF(INDEX('Input - companies list'!$A:$BG, 0, MATCH("Clusters 0",'Input - companies list'!$A$1:$BG$1, 0)),'Output - Cluster ranking'!B1925,INDEX('Input - companies list'!$A:$BG, 0, MATCH("Inter-Cluster Connectivity",'Input - companies list'!$A$1:$BG$1, 0)))</f>
        <v/>
      </c>
      <c r="H1925">
        <f>IFERROR(PERCENTRANK(C:C,C1925),0)</f>
        <v/>
      </c>
      <c r="I1925">
        <f>IFERROR(1 - PERCENTRANK(D:D,D1925),0)</f>
        <v/>
      </c>
      <c r="J1925">
        <f>IFERROR(PERCENTRANK(E:E,E1925),0)</f>
        <v/>
      </c>
      <c r="K1925">
        <f>IFERROR(1 - PERCENTRANK(F:F,F1925),0)</f>
        <v/>
      </c>
      <c r="L1925">
        <f>IFERROR(PERCENTRANK(G:G,G1925),0)</f>
        <v/>
      </c>
      <c r="M1925">
        <f>H1925*weightA+I1925*weightB+J1925*weightC+K1925*weightD+L1925*weightE</f>
        <v/>
      </c>
    </row>
    <row r="1926" spans="1:13">
      <c r="A1926">
        <f>RANK(M1926,M:M)</f>
        <v/>
      </c>
      <c r="C1926">
        <f>SUMIFS('Input - target event report'!H:H,'Input - target event report'!L:L,B1926,'Input - target event report'!D:D, "Private Investment")</f>
        <v/>
      </c>
      <c r="D1926">
        <f>IF(E1926&lt;2, "N/A", (MAXIFS('Input - target event report'!E:E,'Input - target event report'!L:L,B:B,'Input - target event report'!D:D,"Private Investment")-MINIFS('Input - target event report'!E:E,'Input - target event report'!L:L,B:B,'Input - target event report'!D:D,"Private Investment"))/(E1926-1))</f>
        <v/>
      </c>
      <c r="E1926">
        <f>COUNTIFS('Input - target event report'!L:L,B1926,'Input - target event report'!D:D, "Private Investment")</f>
        <v/>
      </c>
      <c r="F1926">
        <f>AVERAGEIF(INDEX('Input - companies list'!$A:$BG, 0, MATCH("Clusters 0",'Input - companies list'!$A$1:$BG$1, 0)),'Output - Cluster ranking'!B1926,INDEX('Input - companies list'!$A:$BG, 0, MATCH("Flow",'Input - companies list'!$A$1:$BG$1, 0)))</f>
        <v/>
      </c>
      <c r="G1926">
        <f>AVERAGEIF(INDEX('Input - companies list'!$A:$BG, 0, MATCH("Clusters 0",'Input - companies list'!$A$1:$BG$1, 0)),'Output - Cluster ranking'!B1926,INDEX('Input - companies list'!$A:$BG, 0, MATCH("Inter-Cluster Connectivity",'Input - companies list'!$A$1:$BG$1, 0)))</f>
        <v/>
      </c>
      <c r="H1926">
        <f>IFERROR(PERCENTRANK(C:C,C1926),0)</f>
        <v/>
      </c>
      <c r="I1926">
        <f>IFERROR(1 - PERCENTRANK(D:D,D1926),0)</f>
        <v/>
      </c>
      <c r="J1926">
        <f>IFERROR(PERCENTRANK(E:E,E1926),0)</f>
        <v/>
      </c>
      <c r="K1926">
        <f>IFERROR(1 - PERCENTRANK(F:F,F1926),0)</f>
        <v/>
      </c>
      <c r="L1926">
        <f>IFERROR(PERCENTRANK(G:G,G1926),0)</f>
        <v/>
      </c>
      <c r="M1926">
        <f>H1926*weightA+I1926*weightB+J1926*weightC+K1926*weightD+L1926*weightE</f>
        <v/>
      </c>
    </row>
    <row r="1927" spans="1:13">
      <c r="A1927">
        <f>RANK(M1927,M:M)</f>
        <v/>
      </c>
      <c r="C1927">
        <f>SUMIFS('Input - target event report'!H:H,'Input - target event report'!L:L,B1927,'Input - target event report'!D:D, "Private Investment")</f>
        <v/>
      </c>
      <c r="D1927">
        <f>IF(E1927&lt;2, "N/A", (MAXIFS('Input - target event report'!E:E,'Input - target event report'!L:L,B:B,'Input - target event report'!D:D,"Private Investment")-MINIFS('Input - target event report'!E:E,'Input - target event report'!L:L,B:B,'Input - target event report'!D:D,"Private Investment"))/(E1927-1))</f>
        <v/>
      </c>
      <c r="E1927">
        <f>COUNTIFS('Input - target event report'!L:L,B1927,'Input - target event report'!D:D, "Private Investment")</f>
        <v/>
      </c>
      <c r="F1927">
        <f>AVERAGEIF(INDEX('Input - companies list'!$A:$BG, 0, MATCH("Clusters 0",'Input - companies list'!$A$1:$BG$1, 0)),'Output - Cluster ranking'!B1927,INDEX('Input - companies list'!$A:$BG, 0, MATCH("Flow",'Input - companies list'!$A$1:$BG$1, 0)))</f>
        <v/>
      </c>
      <c r="G1927">
        <f>AVERAGEIF(INDEX('Input - companies list'!$A:$BG, 0, MATCH("Clusters 0",'Input - companies list'!$A$1:$BG$1, 0)),'Output - Cluster ranking'!B1927,INDEX('Input - companies list'!$A:$BG, 0, MATCH("Inter-Cluster Connectivity",'Input - companies list'!$A$1:$BG$1, 0)))</f>
        <v/>
      </c>
      <c r="H1927">
        <f>IFERROR(PERCENTRANK(C:C,C1927),0)</f>
        <v/>
      </c>
      <c r="I1927">
        <f>IFERROR(1 - PERCENTRANK(D:D,D1927),0)</f>
        <v/>
      </c>
      <c r="J1927">
        <f>IFERROR(PERCENTRANK(E:E,E1927),0)</f>
        <v/>
      </c>
      <c r="K1927">
        <f>IFERROR(1 - PERCENTRANK(F:F,F1927),0)</f>
        <v/>
      </c>
      <c r="L1927">
        <f>IFERROR(PERCENTRANK(G:G,G1927),0)</f>
        <v/>
      </c>
      <c r="M1927">
        <f>H1927*weightA+I1927*weightB+J1927*weightC+K1927*weightD+L1927*weightE</f>
        <v/>
      </c>
    </row>
    <row r="1928" spans="1:13">
      <c r="A1928">
        <f>RANK(M1928,M:M)</f>
        <v/>
      </c>
      <c r="C1928">
        <f>SUMIFS('Input - target event report'!H:H,'Input - target event report'!L:L,B1928,'Input - target event report'!D:D, "Private Investment")</f>
        <v/>
      </c>
      <c r="D1928">
        <f>IF(E1928&lt;2, "N/A", (MAXIFS('Input - target event report'!E:E,'Input - target event report'!L:L,B:B,'Input - target event report'!D:D,"Private Investment")-MINIFS('Input - target event report'!E:E,'Input - target event report'!L:L,B:B,'Input - target event report'!D:D,"Private Investment"))/(E1928-1))</f>
        <v/>
      </c>
      <c r="E1928">
        <f>COUNTIFS('Input - target event report'!L:L,B1928,'Input - target event report'!D:D, "Private Investment")</f>
        <v/>
      </c>
      <c r="F1928">
        <f>AVERAGEIF(INDEX('Input - companies list'!$A:$BG, 0, MATCH("Clusters 0",'Input - companies list'!$A$1:$BG$1, 0)),'Output - Cluster ranking'!B1928,INDEX('Input - companies list'!$A:$BG, 0, MATCH("Flow",'Input - companies list'!$A$1:$BG$1, 0)))</f>
        <v/>
      </c>
      <c r="G1928">
        <f>AVERAGEIF(INDEX('Input - companies list'!$A:$BG, 0, MATCH("Clusters 0",'Input - companies list'!$A$1:$BG$1, 0)),'Output - Cluster ranking'!B1928,INDEX('Input - companies list'!$A:$BG, 0, MATCH("Inter-Cluster Connectivity",'Input - companies list'!$A$1:$BG$1, 0)))</f>
        <v/>
      </c>
      <c r="H1928">
        <f>IFERROR(PERCENTRANK(C:C,C1928),0)</f>
        <v/>
      </c>
      <c r="I1928">
        <f>IFERROR(1 - PERCENTRANK(D:D,D1928),0)</f>
        <v/>
      </c>
      <c r="J1928">
        <f>IFERROR(PERCENTRANK(E:E,E1928),0)</f>
        <v/>
      </c>
      <c r="K1928">
        <f>IFERROR(1 - PERCENTRANK(F:F,F1928),0)</f>
        <v/>
      </c>
      <c r="L1928">
        <f>IFERROR(PERCENTRANK(G:G,G1928),0)</f>
        <v/>
      </c>
      <c r="M1928">
        <f>H1928*weightA+I1928*weightB+J1928*weightC+K1928*weightD+L1928*weightE</f>
        <v/>
      </c>
    </row>
    <row r="1929" spans="1:13">
      <c r="A1929">
        <f>RANK(M1929,M:M)</f>
        <v/>
      </c>
      <c r="C1929">
        <f>SUMIFS('Input - target event report'!H:H,'Input - target event report'!L:L,B1929,'Input - target event report'!D:D, "Private Investment")</f>
        <v/>
      </c>
      <c r="D1929">
        <f>IF(E1929&lt;2, "N/A", (MAXIFS('Input - target event report'!E:E,'Input - target event report'!L:L,B:B,'Input - target event report'!D:D,"Private Investment")-MINIFS('Input - target event report'!E:E,'Input - target event report'!L:L,B:B,'Input - target event report'!D:D,"Private Investment"))/(E1929-1))</f>
        <v/>
      </c>
      <c r="E1929">
        <f>COUNTIFS('Input - target event report'!L:L,B1929,'Input - target event report'!D:D, "Private Investment")</f>
        <v/>
      </c>
      <c r="F1929">
        <f>AVERAGEIF(INDEX('Input - companies list'!$A:$BG, 0, MATCH("Clusters 0",'Input - companies list'!$A$1:$BG$1, 0)),'Output - Cluster ranking'!B1929,INDEX('Input - companies list'!$A:$BG, 0, MATCH("Flow",'Input - companies list'!$A$1:$BG$1, 0)))</f>
        <v/>
      </c>
      <c r="G1929">
        <f>AVERAGEIF(INDEX('Input - companies list'!$A:$BG, 0, MATCH("Clusters 0",'Input - companies list'!$A$1:$BG$1, 0)),'Output - Cluster ranking'!B1929,INDEX('Input - companies list'!$A:$BG, 0, MATCH("Inter-Cluster Connectivity",'Input - companies list'!$A$1:$BG$1, 0)))</f>
        <v/>
      </c>
      <c r="H1929">
        <f>IFERROR(PERCENTRANK(C:C,C1929),0)</f>
        <v/>
      </c>
      <c r="I1929">
        <f>IFERROR(1 - PERCENTRANK(D:D,D1929),0)</f>
        <v/>
      </c>
      <c r="J1929">
        <f>IFERROR(PERCENTRANK(E:E,E1929),0)</f>
        <v/>
      </c>
      <c r="K1929">
        <f>IFERROR(1 - PERCENTRANK(F:F,F1929),0)</f>
        <v/>
      </c>
      <c r="L1929">
        <f>IFERROR(PERCENTRANK(G:G,G1929),0)</f>
        <v/>
      </c>
      <c r="M1929">
        <f>H1929*weightA+I1929*weightB+J1929*weightC+K1929*weightD+L1929*weightE</f>
        <v/>
      </c>
    </row>
    <row r="1930" spans="1:13">
      <c r="A1930">
        <f>RANK(M1930,M:M)</f>
        <v/>
      </c>
      <c r="C1930">
        <f>SUMIFS('Input - target event report'!H:H,'Input - target event report'!L:L,B1930,'Input - target event report'!D:D, "Private Investment")</f>
        <v/>
      </c>
      <c r="D1930">
        <f>IF(E1930&lt;2, "N/A", (MAXIFS('Input - target event report'!E:E,'Input - target event report'!L:L,B:B,'Input - target event report'!D:D,"Private Investment")-MINIFS('Input - target event report'!E:E,'Input - target event report'!L:L,B:B,'Input - target event report'!D:D,"Private Investment"))/(E1930-1))</f>
        <v/>
      </c>
      <c r="E1930">
        <f>COUNTIFS('Input - target event report'!L:L,B1930,'Input - target event report'!D:D, "Private Investment")</f>
        <v/>
      </c>
      <c r="F1930">
        <f>AVERAGEIF(INDEX('Input - companies list'!$A:$BG, 0, MATCH("Clusters 0",'Input - companies list'!$A$1:$BG$1, 0)),'Output - Cluster ranking'!B1930,INDEX('Input - companies list'!$A:$BG, 0, MATCH("Flow",'Input - companies list'!$A$1:$BG$1, 0)))</f>
        <v/>
      </c>
      <c r="G1930">
        <f>AVERAGEIF(INDEX('Input - companies list'!$A:$BG, 0, MATCH("Clusters 0",'Input - companies list'!$A$1:$BG$1, 0)),'Output - Cluster ranking'!B1930,INDEX('Input - companies list'!$A:$BG, 0, MATCH("Inter-Cluster Connectivity",'Input - companies list'!$A$1:$BG$1, 0)))</f>
        <v/>
      </c>
      <c r="H1930">
        <f>IFERROR(PERCENTRANK(C:C,C1930),0)</f>
        <v/>
      </c>
      <c r="I1930">
        <f>IFERROR(1 - PERCENTRANK(D:D,D1930),0)</f>
        <v/>
      </c>
      <c r="J1930">
        <f>IFERROR(PERCENTRANK(E:E,E1930),0)</f>
        <v/>
      </c>
      <c r="K1930">
        <f>IFERROR(1 - PERCENTRANK(F:F,F1930),0)</f>
        <v/>
      </c>
      <c r="L1930">
        <f>IFERROR(PERCENTRANK(G:G,G1930),0)</f>
        <v/>
      </c>
      <c r="M1930">
        <f>H1930*weightA+I1930*weightB+J1930*weightC+K1930*weightD+L1930*weightE</f>
        <v/>
      </c>
    </row>
    <row r="1931" spans="1:13">
      <c r="A1931">
        <f>RANK(M1931,M:M)</f>
        <v/>
      </c>
      <c r="C1931">
        <f>SUMIFS('Input - target event report'!H:H,'Input - target event report'!L:L,B1931,'Input - target event report'!D:D, "Private Investment")</f>
        <v/>
      </c>
      <c r="D1931">
        <f>IF(E1931&lt;2, "N/A", (MAXIFS('Input - target event report'!E:E,'Input - target event report'!L:L,B:B,'Input - target event report'!D:D,"Private Investment")-MINIFS('Input - target event report'!E:E,'Input - target event report'!L:L,B:B,'Input - target event report'!D:D,"Private Investment"))/(E1931-1))</f>
        <v/>
      </c>
      <c r="E1931">
        <f>COUNTIFS('Input - target event report'!L:L,B1931,'Input - target event report'!D:D, "Private Investment")</f>
        <v/>
      </c>
      <c r="F1931">
        <f>AVERAGEIF(INDEX('Input - companies list'!$A:$BG, 0, MATCH("Clusters 0",'Input - companies list'!$A$1:$BG$1, 0)),'Output - Cluster ranking'!B1931,INDEX('Input - companies list'!$A:$BG, 0, MATCH("Flow",'Input - companies list'!$A$1:$BG$1, 0)))</f>
        <v/>
      </c>
      <c r="G1931">
        <f>AVERAGEIF(INDEX('Input - companies list'!$A:$BG, 0, MATCH("Clusters 0",'Input - companies list'!$A$1:$BG$1, 0)),'Output - Cluster ranking'!B1931,INDEX('Input - companies list'!$A:$BG, 0, MATCH("Inter-Cluster Connectivity",'Input - companies list'!$A$1:$BG$1, 0)))</f>
        <v/>
      </c>
      <c r="H1931">
        <f>IFERROR(PERCENTRANK(C:C,C1931),0)</f>
        <v/>
      </c>
      <c r="I1931">
        <f>IFERROR(1 - PERCENTRANK(D:D,D1931),0)</f>
        <v/>
      </c>
      <c r="J1931">
        <f>IFERROR(PERCENTRANK(E:E,E1931),0)</f>
        <v/>
      </c>
      <c r="K1931">
        <f>IFERROR(1 - PERCENTRANK(F:F,F1931),0)</f>
        <v/>
      </c>
      <c r="L1931">
        <f>IFERROR(PERCENTRANK(G:G,G1931),0)</f>
        <v/>
      </c>
      <c r="M1931">
        <f>H1931*weightA+I1931*weightB+J1931*weightC+K1931*weightD+L1931*weightE</f>
        <v/>
      </c>
    </row>
    <row r="1932" spans="1:13">
      <c r="A1932">
        <f>RANK(M1932,M:M)</f>
        <v/>
      </c>
      <c r="C1932">
        <f>SUMIFS('Input - target event report'!H:H,'Input - target event report'!L:L,B1932,'Input - target event report'!D:D, "Private Investment")</f>
        <v/>
      </c>
      <c r="D1932">
        <f>IF(E1932&lt;2, "N/A", (MAXIFS('Input - target event report'!E:E,'Input - target event report'!L:L,B:B,'Input - target event report'!D:D,"Private Investment")-MINIFS('Input - target event report'!E:E,'Input - target event report'!L:L,B:B,'Input - target event report'!D:D,"Private Investment"))/(E1932-1))</f>
        <v/>
      </c>
      <c r="E1932">
        <f>COUNTIFS('Input - target event report'!L:L,B1932,'Input - target event report'!D:D, "Private Investment")</f>
        <v/>
      </c>
      <c r="F1932">
        <f>AVERAGEIF(INDEX('Input - companies list'!$A:$BG, 0, MATCH("Clusters 0",'Input - companies list'!$A$1:$BG$1, 0)),'Output - Cluster ranking'!B1932,INDEX('Input - companies list'!$A:$BG, 0, MATCH("Flow",'Input - companies list'!$A$1:$BG$1, 0)))</f>
        <v/>
      </c>
      <c r="G1932">
        <f>AVERAGEIF(INDEX('Input - companies list'!$A:$BG, 0, MATCH("Clusters 0",'Input - companies list'!$A$1:$BG$1, 0)),'Output - Cluster ranking'!B1932,INDEX('Input - companies list'!$A:$BG, 0, MATCH("Inter-Cluster Connectivity",'Input - companies list'!$A$1:$BG$1, 0)))</f>
        <v/>
      </c>
      <c r="H1932">
        <f>IFERROR(PERCENTRANK(C:C,C1932),0)</f>
        <v/>
      </c>
      <c r="I1932">
        <f>IFERROR(1 - PERCENTRANK(D:D,D1932),0)</f>
        <v/>
      </c>
      <c r="J1932">
        <f>IFERROR(PERCENTRANK(E:E,E1932),0)</f>
        <v/>
      </c>
      <c r="K1932">
        <f>IFERROR(1 - PERCENTRANK(F:F,F1932),0)</f>
        <v/>
      </c>
      <c r="L1932">
        <f>IFERROR(PERCENTRANK(G:G,G1932),0)</f>
        <v/>
      </c>
      <c r="M1932">
        <f>H1932*weightA+I1932*weightB+J1932*weightC+K1932*weightD+L1932*weightE</f>
        <v/>
      </c>
    </row>
    <row r="1933" spans="1:13">
      <c r="A1933">
        <f>RANK(M1933,M:M)</f>
        <v/>
      </c>
      <c r="C1933">
        <f>SUMIFS('Input - target event report'!H:H,'Input - target event report'!L:L,B1933,'Input - target event report'!D:D, "Private Investment")</f>
        <v/>
      </c>
      <c r="D1933">
        <f>IF(E1933&lt;2, "N/A", (MAXIFS('Input - target event report'!E:E,'Input - target event report'!L:L,B:B,'Input - target event report'!D:D,"Private Investment")-MINIFS('Input - target event report'!E:E,'Input - target event report'!L:L,B:B,'Input - target event report'!D:D,"Private Investment"))/(E1933-1))</f>
        <v/>
      </c>
      <c r="E1933">
        <f>COUNTIFS('Input - target event report'!L:L,B1933,'Input - target event report'!D:D, "Private Investment")</f>
        <v/>
      </c>
      <c r="F1933">
        <f>AVERAGEIF(INDEX('Input - companies list'!$A:$BG, 0, MATCH("Clusters 0",'Input - companies list'!$A$1:$BG$1, 0)),'Output - Cluster ranking'!B1933,INDEX('Input - companies list'!$A:$BG, 0, MATCH("Flow",'Input - companies list'!$A$1:$BG$1, 0)))</f>
        <v/>
      </c>
      <c r="G1933">
        <f>AVERAGEIF(INDEX('Input - companies list'!$A:$BG, 0, MATCH("Clusters 0",'Input - companies list'!$A$1:$BG$1, 0)),'Output - Cluster ranking'!B1933,INDEX('Input - companies list'!$A:$BG, 0, MATCH("Inter-Cluster Connectivity",'Input - companies list'!$A$1:$BG$1, 0)))</f>
        <v/>
      </c>
      <c r="H1933">
        <f>IFERROR(PERCENTRANK(C:C,C1933),0)</f>
        <v/>
      </c>
      <c r="I1933">
        <f>IFERROR(1 - PERCENTRANK(D:D,D1933),0)</f>
        <v/>
      </c>
      <c r="J1933">
        <f>IFERROR(PERCENTRANK(E:E,E1933),0)</f>
        <v/>
      </c>
      <c r="K1933">
        <f>IFERROR(1 - PERCENTRANK(F:F,F1933),0)</f>
        <v/>
      </c>
      <c r="L1933">
        <f>IFERROR(PERCENTRANK(G:G,G1933),0)</f>
        <v/>
      </c>
      <c r="M1933">
        <f>H1933*weightA+I1933*weightB+J1933*weightC+K1933*weightD+L1933*weightE</f>
        <v/>
      </c>
    </row>
    <row r="1934" spans="1:13">
      <c r="A1934">
        <f>RANK(M1934,M:M)</f>
        <v/>
      </c>
      <c r="C1934">
        <f>SUMIFS('Input - target event report'!H:H,'Input - target event report'!L:L,B1934,'Input - target event report'!D:D, "Private Investment")</f>
        <v/>
      </c>
      <c r="D1934">
        <f>IF(E1934&lt;2, "N/A", (MAXIFS('Input - target event report'!E:E,'Input - target event report'!L:L,B:B,'Input - target event report'!D:D,"Private Investment")-MINIFS('Input - target event report'!E:E,'Input - target event report'!L:L,B:B,'Input - target event report'!D:D,"Private Investment"))/(E1934-1))</f>
        <v/>
      </c>
      <c r="E1934">
        <f>COUNTIFS('Input - target event report'!L:L,B1934,'Input - target event report'!D:D, "Private Investment")</f>
        <v/>
      </c>
      <c r="F1934">
        <f>AVERAGEIF(INDEX('Input - companies list'!$A:$BG, 0, MATCH("Clusters 0",'Input - companies list'!$A$1:$BG$1, 0)),'Output - Cluster ranking'!B1934,INDEX('Input - companies list'!$A:$BG, 0, MATCH("Flow",'Input - companies list'!$A$1:$BG$1, 0)))</f>
        <v/>
      </c>
      <c r="G1934">
        <f>AVERAGEIF(INDEX('Input - companies list'!$A:$BG, 0, MATCH("Clusters 0",'Input - companies list'!$A$1:$BG$1, 0)),'Output - Cluster ranking'!B1934,INDEX('Input - companies list'!$A:$BG, 0, MATCH("Inter-Cluster Connectivity",'Input - companies list'!$A$1:$BG$1, 0)))</f>
        <v/>
      </c>
      <c r="H1934">
        <f>IFERROR(PERCENTRANK(C:C,C1934),0)</f>
        <v/>
      </c>
      <c r="I1934">
        <f>IFERROR(1 - PERCENTRANK(D:D,D1934),0)</f>
        <v/>
      </c>
      <c r="J1934">
        <f>IFERROR(PERCENTRANK(E:E,E1934),0)</f>
        <v/>
      </c>
      <c r="K1934">
        <f>IFERROR(1 - PERCENTRANK(F:F,F1934),0)</f>
        <v/>
      </c>
      <c r="L1934">
        <f>IFERROR(PERCENTRANK(G:G,G1934),0)</f>
        <v/>
      </c>
      <c r="M1934">
        <f>H1934*weightA+I1934*weightB+J1934*weightC+K1934*weightD+L1934*weightE</f>
        <v/>
      </c>
    </row>
    <row r="1935" spans="1:13">
      <c r="A1935">
        <f>RANK(M1935,M:M)</f>
        <v/>
      </c>
      <c r="C1935">
        <f>SUMIFS('Input - target event report'!H:H,'Input - target event report'!L:L,B1935,'Input - target event report'!D:D, "Private Investment")</f>
        <v/>
      </c>
      <c r="D1935">
        <f>IF(E1935&lt;2, "N/A", (MAXIFS('Input - target event report'!E:E,'Input - target event report'!L:L,B:B,'Input - target event report'!D:D,"Private Investment")-MINIFS('Input - target event report'!E:E,'Input - target event report'!L:L,B:B,'Input - target event report'!D:D,"Private Investment"))/(E1935-1))</f>
        <v/>
      </c>
      <c r="E1935">
        <f>COUNTIFS('Input - target event report'!L:L,B1935,'Input - target event report'!D:D, "Private Investment")</f>
        <v/>
      </c>
      <c r="F1935">
        <f>AVERAGEIF(INDEX('Input - companies list'!$A:$BG, 0, MATCH("Clusters 0",'Input - companies list'!$A$1:$BG$1, 0)),'Output - Cluster ranking'!B1935,INDEX('Input - companies list'!$A:$BG, 0, MATCH("Flow",'Input - companies list'!$A$1:$BG$1, 0)))</f>
        <v/>
      </c>
      <c r="G1935">
        <f>AVERAGEIF(INDEX('Input - companies list'!$A:$BG, 0, MATCH("Clusters 0",'Input - companies list'!$A$1:$BG$1, 0)),'Output - Cluster ranking'!B1935,INDEX('Input - companies list'!$A:$BG, 0, MATCH("Inter-Cluster Connectivity",'Input - companies list'!$A$1:$BG$1, 0)))</f>
        <v/>
      </c>
      <c r="H1935">
        <f>IFERROR(PERCENTRANK(C:C,C1935),0)</f>
        <v/>
      </c>
      <c r="I1935">
        <f>IFERROR(1 - PERCENTRANK(D:D,D1935),0)</f>
        <v/>
      </c>
      <c r="J1935">
        <f>IFERROR(PERCENTRANK(E:E,E1935),0)</f>
        <v/>
      </c>
      <c r="K1935">
        <f>IFERROR(1 - PERCENTRANK(F:F,F1935),0)</f>
        <v/>
      </c>
      <c r="L1935">
        <f>IFERROR(PERCENTRANK(G:G,G1935),0)</f>
        <v/>
      </c>
      <c r="M1935">
        <f>H1935*weightA+I1935*weightB+J1935*weightC+K1935*weightD+L1935*weightE</f>
        <v/>
      </c>
    </row>
    <row r="1936" spans="1:13">
      <c r="A1936">
        <f>RANK(M1936,M:M)</f>
        <v/>
      </c>
      <c r="C1936">
        <f>SUMIFS('Input - target event report'!H:H,'Input - target event report'!L:L,B1936,'Input - target event report'!D:D, "Private Investment")</f>
        <v/>
      </c>
      <c r="D1936">
        <f>IF(E1936&lt;2, "N/A", (MAXIFS('Input - target event report'!E:E,'Input - target event report'!L:L,B:B,'Input - target event report'!D:D,"Private Investment")-MINIFS('Input - target event report'!E:E,'Input - target event report'!L:L,B:B,'Input - target event report'!D:D,"Private Investment"))/(E1936-1))</f>
        <v/>
      </c>
      <c r="E1936">
        <f>COUNTIFS('Input - target event report'!L:L,B1936,'Input - target event report'!D:D, "Private Investment")</f>
        <v/>
      </c>
      <c r="F1936">
        <f>AVERAGEIF(INDEX('Input - companies list'!$A:$BG, 0, MATCH("Clusters 0",'Input - companies list'!$A$1:$BG$1, 0)),'Output - Cluster ranking'!B1936,INDEX('Input - companies list'!$A:$BG, 0, MATCH("Flow",'Input - companies list'!$A$1:$BG$1, 0)))</f>
        <v/>
      </c>
      <c r="G1936">
        <f>AVERAGEIF(INDEX('Input - companies list'!$A:$BG, 0, MATCH("Clusters 0",'Input - companies list'!$A$1:$BG$1, 0)),'Output - Cluster ranking'!B1936,INDEX('Input - companies list'!$A:$BG, 0, MATCH("Inter-Cluster Connectivity",'Input - companies list'!$A$1:$BG$1, 0)))</f>
        <v/>
      </c>
      <c r="H1936">
        <f>IFERROR(PERCENTRANK(C:C,C1936),0)</f>
        <v/>
      </c>
      <c r="I1936">
        <f>IFERROR(1 - PERCENTRANK(D:D,D1936),0)</f>
        <v/>
      </c>
      <c r="J1936">
        <f>IFERROR(PERCENTRANK(E:E,E1936),0)</f>
        <v/>
      </c>
      <c r="K1936">
        <f>IFERROR(1 - PERCENTRANK(F:F,F1936),0)</f>
        <v/>
      </c>
      <c r="L1936">
        <f>IFERROR(PERCENTRANK(G:G,G1936),0)</f>
        <v/>
      </c>
      <c r="M1936">
        <f>H1936*weightA+I1936*weightB+J1936*weightC+K1936*weightD+L1936*weightE</f>
        <v/>
      </c>
    </row>
    <row r="1937" spans="1:13">
      <c r="A1937">
        <f>RANK(M1937,M:M)</f>
        <v/>
      </c>
      <c r="C1937">
        <f>SUMIFS('Input - target event report'!H:H,'Input - target event report'!L:L,B1937,'Input - target event report'!D:D, "Private Investment")</f>
        <v/>
      </c>
      <c r="D1937">
        <f>IF(E1937&lt;2, "N/A", (MAXIFS('Input - target event report'!E:E,'Input - target event report'!L:L,B:B,'Input - target event report'!D:D,"Private Investment")-MINIFS('Input - target event report'!E:E,'Input - target event report'!L:L,B:B,'Input - target event report'!D:D,"Private Investment"))/(E1937-1))</f>
        <v/>
      </c>
      <c r="E1937">
        <f>COUNTIFS('Input - target event report'!L:L,B1937,'Input - target event report'!D:D, "Private Investment")</f>
        <v/>
      </c>
      <c r="F1937">
        <f>AVERAGEIF(INDEX('Input - companies list'!$A:$BG, 0, MATCH("Clusters 0",'Input - companies list'!$A$1:$BG$1, 0)),'Output - Cluster ranking'!B1937,INDEX('Input - companies list'!$A:$BG, 0, MATCH("Flow",'Input - companies list'!$A$1:$BG$1, 0)))</f>
        <v/>
      </c>
      <c r="G1937">
        <f>AVERAGEIF(INDEX('Input - companies list'!$A:$BG, 0, MATCH("Clusters 0",'Input - companies list'!$A$1:$BG$1, 0)),'Output - Cluster ranking'!B1937,INDEX('Input - companies list'!$A:$BG, 0, MATCH("Inter-Cluster Connectivity",'Input - companies list'!$A$1:$BG$1, 0)))</f>
        <v/>
      </c>
      <c r="H1937">
        <f>IFERROR(PERCENTRANK(C:C,C1937),0)</f>
        <v/>
      </c>
      <c r="I1937">
        <f>IFERROR(1 - PERCENTRANK(D:D,D1937),0)</f>
        <v/>
      </c>
      <c r="J1937">
        <f>IFERROR(PERCENTRANK(E:E,E1937),0)</f>
        <v/>
      </c>
      <c r="K1937">
        <f>IFERROR(1 - PERCENTRANK(F:F,F1937),0)</f>
        <v/>
      </c>
      <c r="L1937">
        <f>IFERROR(PERCENTRANK(G:G,G1937),0)</f>
        <v/>
      </c>
      <c r="M1937">
        <f>H1937*weightA+I1937*weightB+J1937*weightC+K1937*weightD+L1937*weightE</f>
        <v/>
      </c>
    </row>
    <row r="1938" spans="1:13">
      <c r="A1938">
        <f>RANK(M1938,M:M)</f>
        <v/>
      </c>
      <c r="C1938">
        <f>SUMIFS('Input - target event report'!H:H,'Input - target event report'!L:L,B1938,'Input - target event report'!D:D, "Private Investment")</f>
        <v/>
      </c>
      <c r="D1938">
        <f>IF(E1938&lt;2, "N/A", (MAXIFS('Input - target event report'!E:E,'Input - target event report'!L:L,B:B,'Input - target event report'!D:D,"Private Investment")-MINIFS('Input - target event report'!E:E,'Input - target event report'!L:L,B:B,'Input - target event report'!D:D,"Private Investment"))/(E1938-1))</f>
        <v/>
      </c>
      <c r="E1938">
        <f>COUNTIFS('Input - target event report'!L:L,B1938,'Input - target event report'!D:D, "Private Investment")</f>
        <v/>
      </c>
      <c r="F1938">
        <f>AVERAGEIF(INDEX('Input - companies list'!$A:$BG, 0, MATCH("Clusters 0",'Input - companies list'!$A$1:$BG$1, 0)),'Output - Cluster ranking'!B1938,INDEX('Input - companies list'!$A:$BG, 0, MATCH("Flow",'Input - companies list'!$A$1:$BG$1, 0)))</f>
        <v/>
      </c>
      <c r="G1938">
        <f>AVERAGEIF(INDEX('Input - companies list'!$A:$BG, 0, MATCH("Clusters 0",'Input - companies list'!$A$1:$BG$1, 0)),'Output - Cluster ranking'!B1938,INDEX('Input - companies list'!$A:$BG, 0, MATCH("Inter-Cluster Connectivity",'Input - companies list'!$A$1:$BG$1, 0)))</f>
        <v/>
      </c>
      <c r="H1938">
        <f>IFERROR(PERCENTRANK(C:C,C1938),0)</f>
        <v/>
      </c>
      <c r="I1938">
        <f>IFERROR(1 - PERCENTRANK(D:D,D1938),0)</f>
        <v/>
      </c>
      <c r="J1938">
        <f>IFERROR(PERCENTRANK(E:E,E1938),0)</f>
        <v/>
      </c>
      <c r="K1938">
        <f>IFERROR(1 - PERCENTRANK(F:F,F1938),0)</f>
        <v/>
      </c>
      <c r="L1938">
        <f>IFERROR(PERCENTRANK(G:G,G1938),0)</f>
        <v/>
      </c>
      <c r="M1938">
        <f>H1938*weightA+I1938*weightB+J1938*weightC+K1938*weightD+L1938*weightE</f>
        <v/>
      </c>
    </row>
    <row r="1939" spans="1:13">
      <c r="A1939">
        <f>RANK(M1939,M:M)</f>
        <v/>
      </c>
      <c r="C1939">
        <f>SUMIFS('Input - target event report'!H:H,'Input - target event report'!L:L,B1939,'Input - target event report'!D:D, "Private Investment")</f>
        <v/>
      </c>
      <c r="D1939">
        <f>IF(E1939&lt;2, "N/A", (MAXIFS('Input - target event report'!E:E,'Input - target event report'!L:L,B:B,'Input - target event report'!D:D,"Private Investment")-MINIFS('Input - target event report'!E:E,'Input - target event report'!L:L,B:B,'Input - target event report'!D:D,"Private Investment"))/(E1939-1))</f>
        <v/>
      </c>
      <c r="E1939">
        <f>COUNTIFS('Input - target event report'!L:L,B1939,'Input - target event report'!D:D, "Private Investment")</f>
        <v/>
      </c>
      <c r="F1939">
        <f>AVERAGEIF(INDEX('Input - companies list'!$A:$BG, 0, MATCH("Clusters 0",'Input - companies list'!$A$1:$BG$1, 0)),'Output - Cluster ranking'!B1939,INDEX('Input - companies list'!$A:$BG, 0, MATCH("Flow",'Input - companies list'!$A$1:$BG$1, 0)))</f>
        <v/>
      </c>
      <c r="G1939">
        <f>AVERAGEIF(INDEX('Input - companies list'!$A:$BG, 0, MATCH("Clusters 0",'Input - companies list'!$A$1:$BG$1, 0)),'Output - Cluster ranking'!B1939,INDEX('Input - companies list'!$A:$BG, 0, MATCH("Inter-Cluster Connectivity",'Input - companies list'!$A$1:$BG$1, 0)))</f>
        <v/>
      </c>
      <c r="H1939">
        <f>IFERROR(PERCENTRANK(C:C,C1939),0)</f>
        <v/>
      </c>
      <c r="I1939">
        <f>IFERROR(1 - PERCENTRANK(D:D,D1939),0)</f>
        <v/>
      </c>
      <c r="J1939">
        <f>IFERROR(PERCENTRANK(E:E,E1939),0)</f>
        <v/>
      </c>
      <c r="K1939">
        <f>IFERROR(1 - PERCENTRANK(F:F,F1939),0)</f>
        <v/>
      </c>
      <c r="L1939">
        <f>IFERROR(PERCENTRANK(G:G,G1939),0)</f>
        <v/>
      </c>
      <c r="M1939">
        <f>H1939*weightA+I1939*weightB+J1939*weightC+K1939*weightD+L1939*weightE</f>
        <v/>
      </c>
    </row>
    <row r="1940" spans="1:13">
      <c r="A1940">
        <f>RANK(M1940,M:M)</f>
        <v/>
      </c>
      <c r="C1940">
        <f>SUMIFS('Input - target event report'!H:H,'Input - target event report'!L:L,B1940,'Input - target event report'!D:D, "Private Investment")</f>
        <v/>
      </c>
      <c r="D1940">
        <f>IF(E1940&lt;2, "N/A", (MAXIFS('Input - target event report'!E:E,'Input - target event report'!L:L,B:B,'Input - target event report'!D:D,"Private Investment")-MINIFS('Input - target event report'!E:E,'Input - target event report'!L:L,B:B,'Input - target event report'!D:D,"Private Investment"))/(E1940-1))</f>
        <v/>
      </c>
      <c r="E1940">
        <f>COUNTIFS('Input - target event report'!L:L,B1940,'Input - target event report'!D:D, "Private Investment")</f>
        <v/>
      </c>
      <c r="F1940">
        <f>AVERAGEIF(INDEX('Input - companies list'!$A:$BG, 0, MATCH("Clusters 0",'Input - companies list'!$A$1:$BG$1, 0)),'Output - Cluster ranking'!B1940,INDEX('Input - companies list'!$A:$BG, 0, MATCH("Flow",'Input - companies list'!$A$1:$BG$1, 0)))</f>
        <v/>
      </c>
      <c r="G1940">
        <f>AVERAGEIF(INDEX('Input - companies list'!$A:$BG, 0, MATCH("Clusters 0",'Input - companies list'!$A$1:$BG$1, 0)),'Output - Cluster ranking'!B1940,INDEX('Input - companies list'!$A:$BG, 0, MATCH("Inter-Cluster Connectivity",'Input - companies list'!$A$1:$BG$1, 0)))</f>
        <v/>
      </c>
      <c r="H1940">
        <f>IFERROR(PERCENTRANK(C:C,C1940),0)</f>
        <v/>
      </c>
      <c r="I1940">
        <f>IFERROR(1 - PERCENTRANK(D:D,D1940),0)</f>
        <v/>
      </c>
      <c r="J1940">
        <f>IFERROR(PERCENTRANK(E:E,E1940),0)</f>
        <v/>
      </c>
      <c r="K1940">
        <f>IFERROR(1 - PERCENTRANK(F:F,F1940),0)</f>
        <v/>
      </c>
      <c r="L1940">
        <f>IFERROR(PERCENTRANK(G:G,G1940),0)</f>
        <v/>
      </c>
      <c r="M1940">
        <f>H1940*weightA+I1940*weightB+J1940*weightC+K1940*weightD+L1940*weightE</f>
        <v/>
      </c>
    </row>
    <row r="1941" spans="1:13">
      <c r="A1941">
        <f>RANK(M1941,M:M)</f>
        <v/>
      </c>
      <c r="C1941">
        <f>SUMIFS('Input - target event report'!H:H,'Input - target event report'!L:L,B1941,'Input - target event report'!D:D, "Private Investment")</f>
        <v/>
      </c>
      <c r="D1941">
        <f>IF(E1941&lt;2, "N/A", (MAXIFS('Input - target event report'!E:E,'Input - target event report'!L:L,B:B,'Input - target event report'!D:D,"Private Investment")-MINIFS('Input - target event report'!E:E,'Input - target event report'!L:L,B:B,'Input - target event report'!D:D,"Private Investment"))/(E1941-1))</f>
        <v/>
      </c>
      <c r="E1941">
        <f>COUNTIFS('Input - target event report'!L:L,B1941,'Input - target event report'!D:D, "Private Investment")</f>
        <v/>
      </c>
      <c r="F1941">
        <f>AVERAGEIF(INDEX('Input - companies list'!$A:$BG, 0, MATCH("Clusters 0",'Input - companies list'!$A$1:$BG$1, 0)),'Output - Cluster ranking'!B1941,INDEX('Input - companies list'!$A:$BG, 0, MATCH("Flow",'Input - companies list'!$A$1:$BG$1, 0)))</f>
        <v/>
      </c>
      <c r="G1941">
        <f>AVERAGEIF(INDEX('Input - companies list'!$A:$BG, 0, MATCH("Clusters 0",'Input - companies list'!$A$1:$BG$1, 0)),'Output - Cluster ranking'!B1941,INDEX('Input - companies list'!$A:$BG, 0, MATCH("Inter-Cluster Connectivity",'Input - companies list'!$A$1:$BG$1, 0)))</f>
        <v/>
      </c>
      <c r="H1941">
        <f>IFERROR(PERCENTRANK(C:C,C1941),0)</f>
        <v/>
      </c>
      <c r="I1941">
        <f>IFERROR(1 - PERCENTRANK(D:D,D1941),0)</f>
        <v/>
      </c>
      <c r="J1941">
        <f>IFERROR(PERCENTRANK(E:E,E1941),0)</f>
        <v/>
      </c>
      <c r="K1941">
        <f>IFERROR(1 - PERCENTRANK(F:F,F1941),0)</f>
        <v/>
      </c>
      <c r="L1941">
        <f>IFERROR(PERCENTRANK(G:G,G1941),0)</f>
        <v/>
      </c>
      <c r="M1941">
        <f>H1941*weightA+I1941*weightB+J1941*weightC+K1941*weightD+L1941*weightE</f>
        <v/>
      </c>
    </row>
    <row r="1942" spans="1:13">
      <c r="A1942">
        <f>RANK(M1942,M:M)</f>
        <v/>
      </c>
      <c r="C1942">
        <f>SUMIFS('Input - target event report'!H:H,'Input - target event report'!L:L,B1942,'Input - target event report'!D:D, "Private Investment")</f>
        <v/>
      </c>
      <c r="D1942">
        <f>IF(E1942&lt;2, "N/A", (MAXIFS('Input - target event report'!E:E,'Input - target event report'!L:L,B:B,'Input - target event report'!D:D,"Private Investment")-MINIFS('Input - target event report'!E:E,'Input - target event report'!L:L,B:B,'Input - target event report'!D:D,"Private Investment"))/(E1942-1))</f>
        <v/>
      </c>
      <c r="E1942">
        <f>COUNTIFS('Input - target event report'!L:L,B1942,'Input - target event report'!D:D, "Private Investment")</f>
        <v/>
      </c>
      <c r="F1942">
        <f>AVERAGEIF(INDEX('Input - companies list'!$A:$BG, 0, MATCH("Clusters 0",'Input - companies list'!$A$1:$BG$1, 0)),'Output - Cluster ranking'!B1942,INDEX('Input - companies list'!$A:$BG, 0, MATCH("Flow",'Input - companies list'!$A$1:$BG$1, 0)))</f>
        <v/>
      </c>
      <c r="G1942">
        <f>AVERAGEIF(INDEX('Input - companies list'!$A:$BG, 0, MATCH("Clusters 0",'Input - companies list'!$A$1:$BG$1, 0)),'Output - Cluster ranking'!B1942,INDEX('Input - companies list'!$A:$BG, 0, MATCH("Inter-Cluster Connectivity",'Input - companies list'!$A$1:$BG$1, 0)))</f>
        <v/>
      </c>
      <c r="H1942">
        <f>IFERROR(PERCENTRANK(C:C,C1942),0)</f>
        <v/>
      </c>
      <c r="I1942">
        <f>IFERROR(1 - PERCENTRANK(D:D,D1942),0)</f>
        <v/>
      </c>
      <c r="J1942">
        <f>IFERROR(PERCENTRANK(E:E,E1942),0)</f>
        <v/>
      </c>
      <c r="K1942">
        <f>IFERROR(1 - PERCENTRANK(F:F,F1942),0)</f>
        <v/>
      </c>
      <c r="L1942">
        <f>IFERROR(PERCENTRANK(G:G,G1942),0)</f>
        <v/>
      </c>
      <c r="M1942">
        <f>H1942*weightA+I1942*weightB+J1942*weightC+K1942*weightD+L1942*weightE</f>
        <v/>
      </c>
    </row>
    <row r="1943" spans="1:13">
      <c r="A1943">
        <f>RANK(M1943,M:M)</f>
        <v/>
      </c>
      <c r="C1943">
        <f>SUMIFS('Input - target event report'!H:H,'Input - target event report'!L:L,B1943,'Input - target event report'!D:D, "Private Investment")</f>
        <v/>
      </c>
      <c r="D1943">
        <f>IF(E1943&lt;2, "N/A", (MAXIFS('Input - target event report'!E:E,'Input - target event report'!L:L,B:B,'Input - target event report'!D:D,"Private Investment")-MINIFS('Input - target event report'!E:E,'Input - target event report'!L:L,B:B,'Input - target event report'!D:D,"Private Investment"))/(E1943-1))</f>
        <v/>
      </c>
      <c r="E1943">
        <f>COUNTIFS('Input - target event report'!L:L,B1943,'Input - target event report'!D:D, "Private Investment")</f>
        <v/>
      </c>
      <c r="F1943">
        <f>AVERAGEIF(INDEX('Input - companies list'!$A:$BG, 0, MATCH("Clusters 0",'Input - companies list'!$A$1:$BG$1, 0)),'Output - Cluster ranking'!B1943,INDEX('Input - companies list'!$A:$BG, 0, MATCH("Flow",'Input - companies list'!$A$1:$BG$1, 0)))</f>
        <v/>
      </c>
      <c r="G1943">
        <f>AVERAGEIF(INDEX('Input - companies list'!$A:$BG, 0, MATCH("Clusters 0",'Input - companies list'!$A$1:$BG$1, 0)),'Output - Cluster ranking'!B1943,INDEX('Input - companies list'!$A:$BG, 0, MATCH("Inter-Cluster Connectivity",'Input - companies list'!$A$1:$BG$1, 0)))</f>
        <v/>
      </c>
      <c r="H1943">
        <f>IFERROR(PERCENTRANK(C:C,C1943),0)</f>
        <v/>
      </c>
      <c r="I1943">
        <f>IFERROR(1 - PERCENTRANK(D:D,D1943),0)</f>
        <v/>
      </c>
      <c r="J1943">
        <f>IFERROR(PERCENTRANK(E:E,E1943),0)</f>
        <v/>
      </c>
      <c r="K1943">
        <f>IFERROR(1 - PERCENTRANK(F:F,F1943),0)</f>
        <v/>
      </c>
      <c r="L1943">
        <f>IFERROR(PERCENTRANK(G:G,G1943),0)</f>
        <v/>
      </c>
      <c r="M1943">
        <f>H1943*weightA+I1943*weightB+J1943*weightC+K1943*weightD+L1943*weightE</f>
        <v/>
      </c>
    </row>
    <row r="1944" spans="1:13">
      <c r="A1944">
        <f>RANK(M1944,M:M)</f>
        <v/>
      </c>
      <c r="C1944">
        <f>SUMIFS('Input - target event report'!H:H,'Input - target event report'!L:L,B1944,'Input - target event report'!D:D, "Private Investment")</f>
        <v/>
      </c>
      <c r="D1944">
        <f>IF(E1944&lt;2, "N/A", (MAXIFS('Input - target event report'!E:E,'Input - target event report'!L:L,B:B,'Input - target event report'!D:D,"Private Investment")-MINIFS('Input - target event report'!E:E,'Input - target event report'!L:L,B:B,'Input - target event report'!D:D,"Private Investment"))/(E1944-1))</f>
        <v/>
      </c>
      <c r="E1944">
        <f>COUNTIFS('Input - target event report'!L:L,B1944,'Input - target event report'!D:D, "Private Investment")</f>
        <v/>
      </c>
      <c r="F1944">
        <f>AVERAGEIF(INDEX('Input - companies list'!$A:$BG, 0, MATCH("Clusters 0",'Input - companies list'!$A$1:$BG$1, 0)),'Output - Cluster ranking'!B1944,INDEX('Input - companies list'!$A:$BG, 0, MATCH("Flow",'Input - companies list'!$A$1:$BG$1, 0)))</f>
        <v/>
      </c>
      <c r="G1944">
        <f>AVERAGEIF(INDEX('Input - companies list'!$A:$BG, 0, MATCH("Clusters 0",'Input - companies list'!$A$1:$BG$1, 0)),'Output - Cluster ranking'!B1944,INDEX('Input - companies list'!$A:$BG, 0, MATCH("Inter-Cluster Connectivity",'Input - companies list'!$A$1:$BG$1, 0)))</f>
        <v/>
      </c>
      <c r="H1944">
        <f>IFERROR(PERCENTRANK(C:C,C1944),0)</f>
        <v/>
      </c>
      <c r="I1944">
        <f>IFERROR(1 - PERCENTRANK(D:D,D1944),0)</f>
        <v/>
      </c>
      <c r="J1944">
        <f>IFERROR(PERCENTRANK(E:E,E1944),0)</f>
        <v/>
      </c>
      <c r="K1944">
        <f>IFERROR(1 - PERCENTRANK(F:F,F1944),0)</f>
        <v/>
      </c>
      <c r="L1944">
        <f>IFERROR(PERCENTRANK(G:G,G1944),0)</f>
        <v/>
      </c>
      <c r="M1944">
        <f>H1944*weightA+I1944*weightB+J1944*weightC+K1944*weightD+L1944*weightE</f>
        <v/>
      </c>
    </row>
    <row r="1945" spans="1:13">
      <c r="A1945">
        <f>RANK(M1945,M:M)</f>
        <v/>
      </c>
      <c r="C1945">
        <f>SUMIFS('Input - target event report'!H:H,'Input - target event report'!L:L,B1945,'Input - target event report'!D:D, "Private Investment")</f>
        <v/>
      </c>
      <c r="D1945">
        <f>IF(E1945&lt;2, "N/A", (MAXIFS('Input - target event report'!E:E,'Input - target event report'!L:L,B:B,'Input - target event report'!D:D,"Private Investment")-MINIFS('Input - target event report'!E:E,'Input - target event report'!L:L,B:B,'Input - target event report'!D:D,"Private Investment"))/(E1945-1))</f>
        <v/>
      </c>
      <c r="E1945">
        <f>COUNTIFS('Input - target event report'!L:L,B1945,'Input - target event report'!D:D, "Private Investment")</f>
        <v/>
      </c>
      <c r="F1945">
        <f>AVERAGEIF(INDEX('Input - companies list'!$A:$BG, 0, MATCH("Clusters 0",'Input - companies list'!$A$1:$BG$1, 0)),'Output - Cluster ranking'!B1945,INDEX('Input - companies list'!$A:$BG, 0, MATCH("Flow",'Input - companies list'!$A$1:$BG$1, 0)))</f>
        <v/>
      </c>
      <c r="G1945">
        <f>AVERAGEIF(INDEX('Input - companies list'!$A:$BG, 0, MATCH("Clusters 0",'Input - companies list'!$A$1:$BG$1, 0)),'Output - Cluster ranking'!B1945,INDEX('Input - companies list'!$A:$BG, 0, MATCH("Inter-Cluster Connectivity",'Input - companies list'!$A$1:$BG$1, 0)))</f>
        <v/>
      </c>
      <c r="H1945">
        <f>IFERROR(PERCENTRANK(C:C,C1945),0)</f>
        <v/>
      </c>
      <c r="I1945">
        <f>IFERROR(1 - PERCENTRANK(D:D,D1945),0)</f>
        <v/>
      </c>
      <c r="J1945">
        <f>IFERROR(PERCENTRANK(E:E,E1945),0)</f>
        <v/>
      </c>
      <c r="K1945">
        <f>IFERROR(1 - PERCENTRANK(F:F,F1945),0)</f>
        <v/>
      </c>
      <c r="L1945">
        <f>IFERROR(PERCENTRANK(G:G,G1945),0)</f>
        <v/>
      </c>
      <c r="M1945">
        <f>H1945*weightA+I1945*weightB+J1945*weightC+K1945*weightD+L1945*weightE</f>
        <v/>
      </c>
    </row>
    <row r="1946" spans="1:13">
      <c r="A1946">
        <f>RANK(M1946,M:M)</f>
        <v/>
      </c>
      <c r="C1946">
        <f>SUMIFS('Input - target event report'!H:H,'Input - target event report'!L:L,B1946,'Input - target event report'!D:D, "Private Investment")</f>
        <v/>
      </c>
      <c r="D1946">
        <f>IF(E1946&lt;2, "N/A", (MAXIFS('Input - target event report'!E:E,'Input - target event report'!L:L,B:B,'Input - target event report'!D:D,"Private Investment")-MINIFS('Input - target event report'!E:E,'Input - target event report'!L:L,B:B,'Input - target event report'!D:D,"Private Investment"))/(E1946-1))</f>
        <v/>
      </c>
      <c r="E1946">
        <f>COUNTIFS('Input - target event report'!L:L,B1946,'Input - target event report'!D:D, "Private Investment")</f>
        <v/>
      </c>
      <c r="F1946">
        <f>AVERAGEIF(INDEX('Input - companies list'!$A:$BG, 0, MATCH("Clusters 0",'Input - companies list'!$A$1:$BG$1, 0)),'Output - Cluster ranking'!B1946,INDEX('Input - companies list'!$A:$BG, 0, MATCH("Flow",'Input - companies list'!$A$1:$BG$1, 0)))</f>
        <v/>
      </c>
      <c r="G1946">
        <f>AVERAGEIF(INDEX('Input - companies list'!$A:$BG, 0, MATCH("Clusters 0",'Input - companies list'!$A$1:$BG$1, 0)),'Output - Cluster ranking'!B1946,INDEX('Input - companies list'!$A:$BG, 0, MATCH("Inter-Cluster Connectivity",'Input - companies list'!$A$1:$BG$1, 0)))</f>
        <v/>
      </c>
      <c r="H1946">
        <f>IFERROR(PERCENTRANK(C:C,C1946),0)</f>
        <v/>
      </c>
      <c r="I1946">
        <f>IFERROR(1 - PERCENTRANK(D:D,D1946),0)</f>
        <v/>
      </c>
      <c r="J1946">
        <f>IFERROR(PERCENTRANK(E:E,E1946),0)</f>
        <v/>
      </c>
      <c r="K1946">
        <f>IFERROR(1 - PERCENTRANK(F:F,F1946),0)</f>
        <v/>
      </c>
      <c r="L1946">
        <f>IFERROR(PERCENTRANK(G:G,G1946),0)</f>
        <v/>
      </c>
      <c r="M1946">
        <f>H1946*weightA+I1946*weightB+J1946*weightC+K1946*weightD+L1946*weightE</f>
        <v/>
      </c>
    </row>
    <row r="1947" spans="1:13">
      <c r="A1947">
        <f>RANK(M1947,M:M)</f>
        <v/>
      </c>
      <c r="C1947">
        <f>SUMIFS('Input - target event report'!H:H,'Input - target event report'!L:L,B1947,'Input - target event report'!D:D, "Private Investment")</f>
        <v/>
      </c>
      <c r="D1947">
        <f>IF(E1947&lt;2, "N/A", (MAXIFS('Input - target event report'!E:E,'Input - target event report'!L:L,B:B,'Input - target event report'!D:D,"Private Investment")-MINIFS('Input - target event report'!E:E,'Input - target event report'!L:L,B:B,'Input - target event report'!D:D,"Private Investment"))/(E1947-1))</f>
        <v/>
      </c>
      <c r="E1947">
        <f>COUNTIFS('Input - target event report'!L:L,B1947,'Input - target event report'!D:D, "Private Investment")</f>
        <v/>
      </c>
      <c r="F1947">
        <f>AVERAGEIF(INDEX('Input - companies list'!$A:$BG, 0, MATCH("Clusters 0",'Input - companies list'!$A$1:$BG$1, 0)),'Output - Cluster ranking'!B1947,INDEX('Input - companies list'!$A:$BG, 0, MATCH("Flow",'Input - companies list'!$A$1:$BG$1, 0)))</f>
        <v/>
      </c>
      <c r="G1947">
        <f>AVERAGEIF(INDEX('Input - companies list'!$A:$BG, 0, MATCH("Clusters 0",'Input - companies list'!$A$1:$BG$1, 0)),'Output - Cluster ranking'!B1947,INDEX('Input - companies list'!$A:$BG, 0, MATCH("Inter-Cluster Connectivity",'Input - companies list'!$A$1:$BG$1, 0)))</f>
        <v/>
      </c>
      <c r="H1947">
        <f>IFERROR(PERCENTRANK(C:C,C1947),0)</f>
        <v/>
      </c>
      <c r="I1947">
        <f>IFERROR(1 - PERCENTRANK(D:D,D1947),0)</f>
        <v/>
      </c>
      <c r="J1947">
        <f>IFERROR(PERCENTRANK(E:E,E1947),0)</f>
        <v/>
      </c>
      <c r="K1947">
        <f>IFERROR(1 - PERCENTRANK(F:F,F1947),0)</f>
        <v/>
      </c>
      <c r="L1947">
        <f>IFERROR(PERCENTRANK(G:G,G1947),0)</f>
        <v/>
      </c>
      <c r="M1947">
        <f>H1947*weightA+I1947*weightB+J1947*weightC+K1947*weightD+L1947*weightE</f>
        <v/>
      </c>
    </row>
    <row r="1948" spans="1:13">
      <c r="A1948">
        <f>RANK(M1948,M:M)</f>
        <v/>
      </c>
      <c r="C1948">
        <f>SUMIFS('Input - target event report'!H:H,'Input - target event report'!L:L,B1948,'Input - target event report'!D:D, "Private Investment")</f>
        <v/>
      </c>
      <c r="D1948">
        <f>IF(E1948&lt;2, "N/A", (MAXIFS('Input - target event report'!E:E,'Input - target event report'!L:L,B:B,'Input - target event report'!D:D,"Private Investment")-MINIFS('Input - target event report'!E:E,'Input - target event report'!L:L,B:B,'Input - target event report'!D:D,"Private Investment"))/(E1948-1))</f>
        <v/>
      </c>
      <c r="E1948">
        <f>COUNTIFS('Input - target event report'!L:L,B1948,'Input - target event report'!D:D, "Private Investment")</f>
        <v/>
      </c>
      <c r="F1948">
        <f>AVERAGEIF(INDEX('Input - companies list'!$A:$BG, 0, MATCH("Clusters 0",'Input - companies list'!$A$1:$BG$1, 0)),'Output - Cluster ranking'!B1948,INDEX('Input - companies list'!$A:$BG, 0, MATCH("Flow",'Input - companies list'!$A$1:$BG$1, 0)))</f>
        <v/>
      </c>
      <c r="G1948">
        <f>AVERAGEIF(INDEX('Input - companies list'!$A:$BG, 0, MATCH("Clusters 0",'Input - companies list'!$A$1:$BG$1, 0)),'Output - Cluster ranking'!B1948,INDEX('Input - companies list'!$A:$BG, 0, MATCH("Inter-Cluster Connectivity",'Input - companies list'!$A$1:$BG$1, 0)))</f>
        <v/>
      </c>
      <c r="H1948">
        <f>IFERROR(PERCENTRANK(C:C,C1948),0)</f>
        <v/>
      </c>
      <c r="I1948">
        <f>IFERROR(1 - PERCENTRANK(D:D,D1948),0)</f>
        <v/>
      </c>
      <c r="J1948">
        <f>IFERROR(PERCENTRANK(E:E,E1948),0)</f>
        <v/>
      </c>
      <c r="K1948">
        <f>IFERROR(1 - PERCENTRANK(F:F,F1948),0)</f>
        <v/>
      </c>
      <c r="L1948">
        <f>IFERROR(PERCENTRANK(G:G,G1948),0)</f>
        <v/>
      </c>
      <c r="M1948">
        <f>H1948*weightA+I1948*weightB+J1948*weightC+K1948*weightD+L1948*weightE</f>
        <v/>
      </c>
    </row>
    <row r="1949" spans="1:13">
      <c r="A1949">
        <f>RANK(M1949,M:M)</f>
        <v/>
      </c>
      <c r="C1949">
        <f>SUMIFS('Input - target event report'!H:H,'Input - target event report'!L:L,B1949,'Input - target event report'!D:D, "Private Investment")</f>
        <v/>
      </c>
      <c r="D1949">
        <f>IF(E1949&lt;2, "N/A", (MAXIFS('Input - target event report'!E:E,'Input - target event report'!L:L,B:B,'Input - target event report'!D:D,"Private Investment")-MINIFS('Input - target event report'!E:E,'Input - target event report'!L:L,B:B,'Input - target event report'!D:D,"Private Investment"))/(E1949-1))</f>
        <v/>
      </c>
      <c r="E1949">
        <f>COUNTIFS('Input - target event report'!L:L,B1949,'Input - target event report'!D:D, "Private Investment")</f>
        <v/>
      </c>
      <c r="F1949">
        <f>AVERAGEIF(INDEX('Input - companies list'!$A:$BG, 0, MATCH("Clusters 0",'Input - companies list'!$A$1:$BG$1, 0)),'Output - Cluster ranking'!B1949,INDEX('Input - companies list'!$A:$BG, 0, MATCH("Flow",'Input - companies list'!$A$1:$BG$1, 0)))</f>
        <v/>
      </c>
      <c r="G1949">
        <f>AVERAGEIF(INDEX('Input - companies list'!$A:$BG, 0, MATCH("Clusters 0",'Input - companies list'!$A$1:$BG$1, 0)),'Output - Cluster ranking'!B1949,INDEX('Input - companies list'!$A:$BG, 0, MATCH("Inter-Cluster Connectivity",'Input - companies list'!$A$1:$BG$1, 0)))</f>
        <v/>
      </c>
      <c r="H1949">
        <f>IFERROR(PERCENTRANK(C:C,C1949),0)</f>
        <v/>
      </c>
      <c r="I1949">
        <f>IFERROR(1 - PERCENTRANK(D:D,D1949),0)</f>
        <v/>
      </c>
      <c r="J1949">
        <f>IFERROR(PERCENTRANK(E:E,E1949),0)</f>
        <v/>
      </c>
      <c r="K1949">
        <f>IFERROR(1 - PERCENTRANK(F:F,F1949),0)</f>
        <v/>
      </c>
      <c r="L1949">
        <f>IFERROR(PERCENTRANK(G:G,G1949),0)</f>
        <v/>
      </c>
      <c r="M1949">
        <f>H1949*weightA+I1949*weightB+J1949*weightC+K1949*weightD+L1949*weightE</f>
        <v/>
      </c>
    </row>
    <row r="1950" spans="1:13">
      <c r="A1950">
        <f>RANK(M1950,M:M)</f>
        <v/>
      </c>
      <c r="C1950">
        <f>SUMIFS('Input - target event report'!H:H,'Input - target event report'!L:L,B1950,'Input - target event report'!D:D, "Private Investment")</f>
        <v/>
      </c>
      <c r="D1950">
        <f>IF(E1950&lt;2, "N/A", (MAXIFS('Input - target event report'!E:E,'Input - target event report'!L:L,B:B,'Input - target event report'!D:D,"Private Investment")-MINIFS('Input - target event report'!E:E,'Input - target event report'!L:L,B:B,'Input - target event report'!D:D,"Private Investment"))/(E1950-1))</f>
        <v/>
      </c>
      <c r="E1950">
        <f>COUNTIFS('Input - target event report'!L:L,B1950,'Input - target event report'!D:D, "Private Investment")</f>
        <v/>
      </c>
      <c r="F1950">
        <f>AVERAGEIF(INDEX('Input - companies list'!$A:$BG, 0, MATCH("Clusters 0",'Input - companies list'!$A$1:$BG$1, 0)),'Output - Cluster ranking'!B1950,INDEX('Input - companies list'!$A:$BG, 0, MATCH("Flow",'Input - companies list'!$A$1:$BG$1, 0)))</f>
        <v/>
      </c>
      <c r="G1950">
        <f>AVERAGEIF(INDEX('Input - companies list'!$A:$BG, 0, MATCH("Clusters 0",'Input - companies list'!$A$1:$BG$1, 0)),'Output - Cluster ranking'!B1950,INDEX('Input - companies list'!$A:$BG, 0, MATCH("Inter-Cluster Connectivity",'Input - companies list'!$A$1:$BG$1, 0)))</f>
        <v/>
      </c>
      <c r="H1950">
        <f>IFERROR(PERCENTRANK(C:C,C1950),0)</f>
        <v/>
      </c>
      <c r="I1950">
        <f>IFERROR(1 - PERCENTRANK(D:D,D1950),0)</f>
        <v/>
      </c>
      <c r="J1950">
        <f>IFERROR(PERCENTRANK(E:E,E1950),0)</f>
        <v/>
      </c>
      <c r="K1950">
        <f>IFERROR(1 - PERCENTRANK(F:F,F1950),0)</f>
        <v/>
      </c>
      <c r="L1950">
        <f>IFERROR(PERCENTRANK(G:G,G1950),0)</f>
        <v/>
      </c>
      <c r="M1950">
        <f>H1950*weightA+I1950*weightB+J1950*weightC+K1950*weightD+L1950*weightE</f>
        <v/>
      </c>
    </row>
    <row r="1951" spans="1:13">
      <c r="A1951">
        <f>RANK(M1951,M:M)</f>
        <v/>
      </c>
      <c r="C1951">
        <f>SUMIFS('Input - target event report'!H:H,'Input - target event report'!L:L,B1951,'Input - target event report'!D:D, "Private Investment")</f>
        <v/>
      </c>
      <c r="D1951">
        <f>IF(E1951&lt;2, "N/A", (MAXIFS('Input - target event report'!E:E,'Input - target event report'!L:L,B:B,'Input - target event report'!D:D,"Private Investment")-MINIFS('Input - target event report'!E:E,'Input - target event report'!L:L,B:B,'Input - target event report'!D:D,"Private Investment"))/(E1951-1))</f>
        <v/>
      </c>
      <c r="E1951">
        <f>COUNTIFS('Input - target event report'!L:L,B1951,'Input - target event report'!D:D, "Private Investment")</f>
        <v/>
      </c>
      <c r="F1951">
        <f>AVERAGEIF(INDEX('Input - companies list'!$A:$BG, 0, MATCH("Clusters 0",'Input - companies list'!$A$1:$BG$1, 0)),'Output - Cluster ranking'!B1951,INDEX('Input - companies list'!$A:$BG, 0, MATCH("Flow",'Input - companies list'!$A$1:$BG$1, 0)))</f>
        <v/>
      </c>
      <c r="G1951">
        <f>AVERAGEIF(INDEX('Input - companies list'!$A:$BG, 0, MATCH("Clusters 0",'Input - companies list'!$A$1:$BG$1, 0)),'Output - Cluster ranking'!B1951,INDEX('Input - companies list'!$A:$BG, 0, MATCH("Inter-Cluster Connectivity",'Input - companies list'!$A$1:$BG$1, 0)))</f>
        <v/>
      </c>
      <c r="H1951">
        <f>IFERROR(PERCENTRANK(C:C,C1951),0)</f>
        <v/>
      </c>
      <c r="I1951">
        <f>IFERROR(1 - PERCENTRANK(D:D,D1951),0)</f>
        <v/>
      </c>
      <c r="J1951">
        <f>IFERROR(PERCENTRANK(E:E,E1951),0)</f>
        <v/>
      </c>
      <c r="K1951">
        <f>IFERROR(1 - PERCENTRANK(F:F,F1951),0)</f>
        <v/>
      </c>
      <c r="L1951">
        <f>IFERROR(PERCENTRANK(G:G,G1951),0)</f>
        <v/>
      </c>
      <c r="M1951">
        <f>H1951*weightA+I1951*weightB+J1951*weightC+K1951*weightD+L1951*weightE</f>
        <v/>
      </c>
    </row>
    <row r="1952" spans="1:13">
      <c r="A1952">
        <f>RANK(M1952,M:M)</f>
        <v/>
      </c>
      <c r="C1952">
        <f>SUMIFS('Input - target event report'!H:H,'Input - target event report'!L:L,B1952,'Input - target event report'!D:D, "Private Investment")</f>
        <v/>
      </c>
      <c r="D1952">
        <f>IF(E1952&lt;2, "N/A", (MAXIFS('Input - target event report'!E:E,'Input - target event report'!L:L,B:B,'Input - target event report'!D:D,"Private Investment")-MINIFS('Input - target event report'!E:E,'Input - target event report'!L:L,B:B,'Input - target event report'!D:D,"Private Investment"))/(E1952-1))</f>
        <v/>
      </c>
      <c r="E1952">
        <f>COUNTIFS('Input - target event report'!L:L,B1952,'Input - target event report'!D:D, "Private Investment")</f>
        <v/>
      </c>
      <c r="F1952">
        <f>AVERAGEIF(INDEX('Input - companies list'!$A:$BG, 0, MATCH("Clusters 0",'Input - companies list'!$A$1:$BG$1, 0)),'Output - Cluster ranking'!B1952,INDEX('Input - companies list'!$A:$BG, 0, MATCH("Flow",'Input - companies list'!$A$1:$BG$1, 0)))</f>
        <v/>
      </c>
      <c r="G1952">
        <f>AVERAGEIF(INDEX('Input - companies list'!$A:$BG, 0, MATCH("Clusters 0",'Input - companies list'!$A$1:$BG$1, 0)),'Output - Cluster ranking'!B1952,INDEX('Input - companies list'!$A:$BG, 0, MATCH("Inter-Cluster Connectivity",'Input - companies list'!$A$1:$BG$1, 0)))</f>
        <v/>
      </c>
      <c r="H1952">
        <f>IFERROR(PERCENTRANK(C:C,C1952),0)</f>
        <v/>
      </c>
      <c r="I1952">
        <f>IFERROR(1 - PERCENTRANK(D:D,D1952),0)</f>
        <v/>
      </c>
      <c r="J1952">
        <f>IFERROR(PERCENTRANK(E:E,E1952),0)</f>
        <v/>
      </c>
      <c r="K1952">
        <f>IFERROR(1 - PERCENTRANK(F:F,F1952),0)</f>
        <v/>
      </c>
      <c r="L1952">
        <f>IFERROR(PERCENTRANK(G:G,G1952),0)</f>
        <v/>
      </c>
      <c r="M1952">
        <f>H1952*weightA+I1952*weightB+J1952*weightC+K1952*weightD+L1952*weightE</f>
        <v/>
      </c>
    </row>
    <row r="1953" spans="1:13">
      <c r="A1953">
        <f>RANK(M1953,M:M)</f>
        <v/>
      </c>
      <c r="C1953">
        <f>SUMIFS('Input - target event report'!H:H,'Input - target event report'!L:L,B1953,'Input - target event report'!D:D, "Private Investment")</f>
        <v/>
      </c>
      <c r="D1953">
        <f>IF(E1953&lt;2, "N/A", (MAXIFS('Input - target event report'!E:E,'Input - target event report'!L:L,B:B,'Input - target event report'!D:D,"Private Investment")-MINIFS('Input - target event report'!E:E,'Input - target event report'!L:L,B:B,'Input - target event report'!D:D,"Private Investment"))/(E1953-1))</f>
        <v/>
      </c>
      <c r="E1953">
        <f>COUNTIFS('Input - target event report'!L:L,B1953,'Input - target event report'!D:D, "Private Investment")</f>
        <v/>
      </c>
      <c r="F1953">
        <f>AVERAGEIF(INDEX('Input - companies list'!$A:$BG, 0, MATCH("Clusters 0",'Input - companies list'!$A$1:$BG$1, 0)),'Output - Cluster ranking'!B1953,INDEX('Input - companies list'!$A:$BG, 0, MATCH("Flow",'Input - companies list'!$A$1:$BG$1, 0)))</f>
        <v/>
      </c>
      <c r="G1953">
        <f>AVERAGEIF(INDEX('Input - companies list'!$A:$BG, 0, MATCH("Clusters 0",'Input - companies list'!$A$1:$BG$1, 0)),'Output - Cluster ranking'!B1953,INDEX('Input - companies list'!$A:$BG, 0, MATCH("Inter-Cluster Connectivity",'Input - companies list'!$A$1:$BG$1, 0)))</f>
        <v/>
      </c>
      <c r="H1953">
        <f>IFERROR(PERCENTRANK(C:C,C1953),0)</f>
        <v/>
      </c>
      <c r="I1953">
        <f>IFERROR(1 - PERCENTRANK(D:D,D1953),0)</f>
        <v/>
      </c>
      <c r="J1953">
        <f>IFERROR(PERCENTRANK(E:E,E1953),0)</f>
        <v/>
      </c>
      <c r="K1953">
        <f>IFERROR(1 - PERCENTRANK(F:F,F1953),0)</f>
        <v/>
      </c>
      <c r="L1953">
        <f>IFERROR(PERCENTRANK(G:G,G1953),0)</f>
        <v/>
      </c>
      <c r="M1953">
        <f>H1953*weightA+I1953*weightB+J1953*weightC+K1953*weightD+L1953*weightE</f>
        <v/>
      </c>
    </row>
    <row r="1954" spans="1:13">
      <c r="A1954">
        <f>RANK(M1954,M:M)</f>
        <v/>
      </c>
      <c r="C1954">
        <f>SUMIFS('Input - target event report'!H:H,'Input - target event report'!L:L,B1954,'Input - target event report'!D:D, "Private Investment")</f>
        <v/>
      </c>
      <c r="D1954">
        <f>IF(E1954&lt;2, "N/A", (MAXIFS('Input - target event report'!E:E,'Input - target event report'!L:L,B:B,'Input - target event report'!D:D,"Private Investment")-MINIFS('Input - target event report'!E:E,'Input - target event report'!L:L,B:B,'Input - target event report'!D:D,"Private Investment"))/(E1954-1))</f>
        <v/>
      </c>
      <c r="E1954">
        <f>COUNTIFS('Input - target event report'!L:L,B1954,'Input - target event report'!D:D, "Private Investment")</f>
        <v/>
      </c>
      <c r="F1954">
        <f>AVERAGEIF(INDEX('Input - companies list'!$A:$BG, 0, MATCH("Clusters 0",'Input - companies list'!$A$1:$BG$1, 0)),'Output - Cluster ranking'!B1954,INDEX('Input - companies list'!$A:$BG, 0, MATCH("Flow",'Input - companies list'!$A$1:$BG$1, 0)))</f>
        <v/>
      </c>
      <c r="G1954">
        <f>AVERAGEIF(INDEX('Input - companies list'!$A:$BG, 0, MATCH("Clusters 0",'Input - companies list'!$A$1:$BG$1, 0)),'Output - Cluster ranking'!B1954,INDEX('Input - companies list'!$A:$BG, 0, MATCH("Inter-Cluster Connectivity",'Input - companies list'!$A$1:$BG$1, 0)))</f>
        <v/>
      </c>
      <c r="H1954">
        <f>IFERROR(PERCENTRANK(C:C,C1954),0)</f>
        <v/>
      </c>
      <c r="I1954">
        <f>IFERROR(1 - PERCENTRANK(D:D,D1954),0)</f>
        <v/>
      </c>
      <c r="J1954">
        <f>IFERROR(PERCENTRANK(E:E,E1954),0)</f>
        <v/>
      </c>
      <c r="K1954">
        <f>IFERROR(1 - PERCENTRANK(F:F,F1954),0)</f>
        <v/>
      </c>
      <c r="L1954">
        <f>IFERROR(PERCENTRANK(G:G,G1954),0)</f>
        <v/>
      </c>
      <c r="M1954">
        <f>H1954*weightA+I1954*weightB+J1954*weightC+K1954*weightD+L1954*weightE</f>
        <v/>
      </c>
    </row>
    <row r="1955" spans="1:13">
      <c r="A1955">
        <f>RANK(M1955,M:M)</f>
        <v/>
      </c>
      <c r="C1955">
        <f>SUMIFS('Input - target event report'!H:H,'Input - target event report'!L:L,B1955,'Input - target event report'!D:D, "Private Investment")</f>
        <v/>
      </c>
      <c r="D1955">
        <f>IF(E1955&lt;2, "N/A", (MAXIFS('Input - target event report'!E:E,'Input - target event report'!L:L,B:B,'Input - target event report'!D:D,"Private Investment")-MINIFS('Input - target event report'!E:E,'Input - target event report'!L:L,B:B,'Input - target event report'!D:D,"Private Investment"))/(E1955-1))</f>
        <v/>
      </c>
      <c r="E1955">
        <f>COUNTIFS('Input - target event report'!L:L,B1955,'Input - target event report'!D:D, "Private Investment")</f>
        <v/>
      </c>
      <c r="F1955">
        <f>AVERAGEIF(INDEX('Input - companies list'!$A:$BG, 0, MATCH("Clusters 0",'Input - companies list'!$A$1:$BG$1, 0)),'Output - Cluster ranking'!B1955,INDEX('Input - companies list'!$A:$BG, 0, MATCH("Flow",'Input - companies list'!$A$1:$BG$1, 0)))</f>
        <v/>
      </c>
      <c r="G1955">
        <f>AVERAGEIF(INDEX('Input - companies list'!$A:$BG, 0, MATCH("Clusters 0",'Input - companies list'!$A$1:$BG$1, 0)),'Output - Cluster ranking'!B1955,INDEX('Input - companies list'!$A:$BG, 0, MATCH("Inter-Cluster Connectivity",'Input - companies list'!$A$1:$BG$1, 0)))</f>
        <v/>
      </c>
      <c r="H1955">
        <f>IFERROR(PERCENTRANK(C:C,C1955),0)</f>
        <v/>
      </c>
      <c r="I1955">
        <f>IFERROR(1 - PERCENTRANK(D:D,D1955),0)</f>
        <v/>
      </c>
      <c r="J1955">
        <f>IFERROR(PERCENTRANK(E:E,E1955),0)</f>
        <v/>
      </c>
      <c r="K1955">
        <f>IFERROR(1 - PERCENTRANK(F:F,F1955),0)</f>
        <v/>
      </c>
      <c r="L1955">
        <f>IFERROR(PERCENTRANK(G:G,G1955),0)</f>
        <v/>
      </c>
      <c r="M1955">
        <f>H1955*weightA+I1955*weightB+J1955*weightC+K1955*weightD+L1955*weightE</f>
        <v/>
      </c>
    </row>
    <row r="1956" spans="1:13">
      <c r="A1956">
        <f>RANK(M1956,M:M)</f>
        <v/>
      </c>
      <c r="C1956">
        <f>SUMIFS('Input - target event report'!H:H,'Input - target event report'!L:L,B1956,'Input - target event report'!D:D, "Private Investment")</f>
        <v/>
      </c>
      <c r="D1956">
        <f>IF(E1956&lt;2, "N/A", (MAXIFS('Input - target event report'!E:E,'Input - target event report'!L:L,B:B,'Input - target event report'!D:D,"Private Investment")-MINIFS('Input - target event report'!E:E,'Input - target event report'!L:L,B:B,'Input - target event report'!D:D,"Private Investment"))/(E1956-1))</f>
        <v/>
      </c>
      <c r="E1956">
        <f>COUNTIFS('Input - target event report'!L:L,B1956,'Input - target event report'!D:D, "Private Investment")</f>
        <v/>
      </c>
      <c r="F1956">
        <f>AVERAGEIF(INDEX('Input - companies list'!$A:$BG, 0, MATCH("Clusters 0",'Input - companies list'!$A$1:$BG$1, 0)),'Output - Cluster ranking'!B1956,INDEX('Input - companies list'!$A:$BG, 0, MATCH("Flow",'Input - companies list'!$A$1:$BG$1, 0)))</f>
        <v/>
      </c>
      <c r="G1956">
        <f>AVERAGEIF(INDEX('Input - companies list'!$A:$BG, 0, MATCH("Clusters 0",'Input - companies list'!$A$1:$BG$1, 0)),'Output - Cluster ranking'!B1956,INDEX('Input - companies list'!$A:$BG, 0, MATCH("Inter-Cluster Connectivity",'Input - companies list'!$A$1:$BG$1, 0)))</f>
        <v/>
      </c>
      <c r="H1956">
        <f>IFERROR(PERCENTRANK(C:C,C1956),0)</f>
        <v/>
      </c>
      <c r="I1956">
        <f>IFERROR(1 - PERCENTRANK(D:D,D1956),0)</f>
        <v/>
      </c>
      <c r="J1956">
        <f>IFERROR(PERCENTRANK(E:E,E1956),0)</f>
        <v/>
      </c>
      <c r="K1956">
        <f>IFERROR(1 - PERCENTRANK(F:F,F1956),0)</f>
        <v/>
      </c>
      <c r="L1956">
        <f>IFERROR(PERCENTRANK(G:G,G1956),0)</f>
        <v/>
      </c>
      <c r="M1956">
        <f>H1956*weightA+I1956*weightB+J1956*weightC+K1956*weightD+L1956*weightE</f>
        <v/>
      </c>
    </row>
    <row r="1957" spans="1:13">
      <c r="A1957">
        <f>RANK(M1957,M:M)</f>
        <v/>
      </c>
      <c r="C1957">
        <f>SUMIFS('Input - target event report'!H:H,'Input - target event report'!L:L,B1957,'Input - target event report'!D:D, "Private Investment")</f>
        <v/>
      </c>
      <c r="D1957">
        <f>IF(E1957&lt;2, "N/A", (MAXIFS('Input - target event report'!E:E,'Input - target event report'!L:L,B:B,'Input - target event report'!D:D,"Private Investment")-MINIFS('Input - target event report'!E:E,'Input - target event report'!L:L,B:B,'Input - target event report'!D:D,"Private Investment"))/(E1957-1))</f>
        <v/>
      </c>
      <c r="E1957">
        <f>COUNTIFS('Input - target event report'!L:L,B1957,'Input - target event report'!D:D, "Private Investment")</f>
        <v/>
      </c>
      <c r="F1957">
        <f>AVERAGEIF(INDEX('Input - companies list'!$A:$BG, 0, MATCH("Clusters 0",'Input - companies list'!$A$1:$BG$1, 0)),'Output - Cluster ranking'!B1957,INDEX('Input - companies list'!$A:$BG, 0, MATCH("Flow",'Input - companies list'!$A$1:$BG$1, 0)))</f>
        <v/>
      </c>
      <c r="G1957">
        <f>AVERAGEIF(INDEX('Input - companies list'!$A:$BG, 0, MATCH("Clusters 0",'Input - companies list'!$A$1:$BG$1, 0)),'Output - Cluster ranking'!B1957,INDEX('Input - companies list'!$A:$BG, 0, MATCH("Inter-Cluster Connectivity",'Input - companies list'!$A$1:$BG$1, 0)))</f>
        <v/>
      </c>
      <c r="H1957">
        <f>IFERROR(PERCENTRANK(C:C,C1957),0)</f>
        <v/>
      </c>
      <c r="I1957">
        <f>IFERROR(1 - PERCENTRANK(D:D,D1957),0)</f>
        <v/>
      </c>
      <c r="J1957">
        <f>IFERROR(PERCENTRANK(E:E,E1957),0)</f>
        <v/>
      </c>
      <c r="K1957">
        <f>IFERROR(1 - PERCENTRANK(F:F,F1957),0)</f>
        <v/>
      </c>
      <c r="L1957">
        <f>IFERROR(PERCENTRANK(G:G,G1957),0)</f>
        <v/>
      </c>
      <c r="M1957">
        <f>H1957*weightA+I1957*weightB+J1957*weightC+K1957*weightD+L1957*weightE</f>
        <v/>
      </c>
    </row>
    <row r="1958" spans="1:13">
      <c r="A1958">
        <f>RANK(M1958,M:M)</f>
        <v/>
      </c>
      <c r="C1958">
        <f>SUMIFS('Input - target event report'!H:H,'Input - target event report'!L:L,B1958,'Input - target event report'!D:D, "Private Investment")</f>
        <v/>
      </c>
      <c r="D1958">
        <f>IF(E1958&lt;2, "N/A", (MAXIFS('Input - target event report'!E:E,'Input - target event report'!L:L,B:B,'Input - target event report'!D:D,"Private Investment")-MINIFS('Input - target event report'!E:E,'Input - target event report'!L:L,B:B,'Input - target event report'!D:D,"Private Investment"))/(E1958-1))</f>
        <v/>
      </c>
      <c r="E1958">
        <f>COUNTIFS('Input - target event report'!L:L,B1958,'Input - target event report'!D:D, "Private Investment")</f>
        <v/>
      </c>
      <c r="F1958">
        <f>AVERAGEIF(INDEX('Input - companies list'!$A:$BG, 0, MATCH("Clusters 0",'Input - companies list'!$A$1:$BG$1, 0)),'Output - Cluster ranking'!B1958,INDEX('Input - companies list'!$A:$BG, 0, MATCH("Flow",'Input - companies list'!$A$1:$BG$1, 0)))</f>
        <v/>
      </c>
      <c r="G1958">
        <f>AVERAGEIF(INDEX('Input - companies list'!$A:$BG, 0, MATCH("Clusters 0",'Input - companies list'!$A$1:$BG$1, 0)),'Output - Cluster ranking'!B1958,INDEX('Input - companies list'!$A:$BG, 0, MATCH("Inter-Cluster Connectivity",'Input - companies list'!$A$1:$BG$1, 0)))</f>
        <v/>
      </c>
      <c r="H1958">
        <f>IFERROR(PERCENTRANK(C:C,C1958),0)</f>
        <v/>
      </c>
      <c r="I1958">
        <f>IFERROR(1 - PERCENTRANK(D:D,D1958),0)</f>
        <v/>
      </c>
      <c r="J1958">
        <f>IFERROR(PERCENTRANK(E:E,E1958),0)</f>
        <v/>
      </c>
      <c r="K1958">
        <f>IFERROR(1 - PERCENTRANK(F:F,F1958),0)</f>
        <v/>
      </c>
      <c r="L1958">
        <f>IFERROR(PERCENTRANK(G:G,G1958),0)</f>
        <v/>
      </c>
      <c r="M1958">
        <f>H1958*weightA+I1958*weightB+J1958*weightC+K1958*weightD+L1958*weightE</f>
        <v/>
      </c>
    </row>
    <row r="1959" spans="1:13">
      <c r="A1959">
        <f>RANK(M1959,M:M)</f>
        <v/>
      </c>
      <c r="C1959">
        <f>SUMIFS('Input - target event report'!H:H,'Input - target event report'!L:L,B1959,'Input - target event report'!D:D, "Private Investment")</f>
        <v/>
      </c>
      <c r="D1959">
        <f>IF(E1959&lt;2, "N/A", (MAXIFS('Input - target event report'!E:E,'Input - target event report'!L:L,B:B,'Input - target event report'!D:D,"Private Investment")-MINIFS('Input - target event report'!E:E,'Input - target event report'!L:L,B:B,'Input - target event report'!D:D,"Private Investment"))/(E1959-1))</f>
        <v/>
      </c>
      <c r="E1959">
        <f>COUNTIFS('Input - target event report'!L:L,B1959,'Input - target event report'!D:D, "Private Investment")</f>
        <v/>
      </c>
      <c r="F1959">
        <f>AVERAGEIF(INDEX('Input - companies list'!$A:$BG, 0, MATCH("Clusters 0",'Input - companies list'!$A$1:$BG$1, 0)),'Output - Cluster ranking'!B1959,INDEX('Input - companies list'!$A:$BG, 0, MATCH("Flow",'Input - companies list'!$A$1:$BG$1, 0)))</f>
        <v/>
      </c>
      <c r="G1959">
        <f>AVERAGEIF(INDEX('Input - companies list'!$A:$BG, 0, MATCH("Clusters 0",'Input - companies list'!$A$1:$BG$1, 0)),'Output - Cluster ranking'!B1959,INDEX('Input - companies list'!$A:$BG, 0, MATCH("Inter-Cluster Connectivity",'Input - companies list'!$A$1:$BG$1, 0)))</f>
        <v/>
      </c>
      <c r="H1959">
        <f>IFERROR(PERCENTRANK(C:C,C1959),0)</f>
        <v/>
      </c>
      <c r="I1959">
        <f>IFERROR(1 - PERCENTRANK(D:D,D1959),0)</f>
        <v/>
      </c>
      <c r="J1959">
        <f>IFERROR(PERCENTRANK(E:E,E1959),0)</f>
        <v/>
      </c>
      <c r="K1959">
        <f>IFERROR(1 - PERCENTRANK(F:F,F1959),0)</f>
        <v/>
      </c>
      <c r="L1959">
        <f>IFERROR(PERCENTRANK(G:G,G1959),0)</f>
        <v/>
      </c>
      <c r="M1959">
        <f>H1959*weightA+I1959*weightB+J1959*weightC+K1959*weightD+L1959*weightE</f>
        <v/>
      </c>
    </row>
    <row r="1960" spans="1:13">
      <c r="A1960">
        <f>RANK(M1960,M:M)</f>
        <v/>
      </c>
      <c r="C1960">
        <f>SUMIFS('Input - target event report'!H:H,'Input - target event report'!L:L,B1960,'Input - target event report'!D:D, "Private Investment")</f>
        <v/>
      </c>
      <c r="D1960">
        <f>IF(E1960&lt;2, "N/A", (MAXIFS('Input - target event report'!E:E,'Input - target event report'!L:L,B:B,'Input - target event report'!D:D,"Private Investment")-MINIFS('Input - target event report'!E:E,'Input - target event report'!L:L,B:B,'Input - target event report'!D:D,"Private Investment"))/(E1960-1))</f>
        <v/>
      </c>
      <c r="E1960">
        <f>COUNTIFS('Input - target event report'!L:L,B1960,'Input - target event report'!D:D, "Private Investment")</f>
        <v/>
      </c>
      <c r="F1960">
        <f>AVERAGEIF(INDEX('Input - companies list'!$A:$BG, 0, MATCH("Clusters 0",'Input - companies list'!$A$1:$BG$1, 0)),'Output - Cluster ranking'!B1960,INDEX('Input - companies list'!$A:$BG, 0, MATCH("Flow",'Input - companies list'!$A$1:$BG$1, 0)))</f>
        <v/>
      </c>
      <c r="G1960">
        <f>AVERAGEIF(INDEX('Input - companies list'!$A:$BG, 0, MATCH("Clusters 0",'Input - companies list'!$A$1:$BG$1, 0)),'Output - Cluster ranking'!B1960,INDEX('Input - companies list'!$A:$BG, 0, MATCH("Inter-Cluster Connectivity",'Input - companies list'!$A$1:$BG$1, 0)))</f>
        <v/>
      </c>
      <c r="H1960">
        <f>IFERROR(PERCENTRANK(C:C,C1960),0)</f>
        <v/>
      </c>
      <c r="I1960">
        <f>IFERROR(1 - PERCENTRANK(D:D,D1960),0)</f>
        <v/>
      </c>
      <c r="J1960">
        <f>IFERROR(PERCENTRANK(E:E,E1960),0)</f>
        <v/>
      </c>
      <c r="K1960">
        <f>IFERROR(1 - PERCENTRANK(F:F,F1960),0)</f>
        <v/>
      </c>
      <c r="L1960">
        <f>IFERROR(PERCENTRANK(G:G,G1960),0)</f>
        <v/>
      </c>
      <c r="M1960">
        <f>H1960*weightA+I1960*weightB+J1960*weightC+K1960*weightD+L1960*weightE</f>
        <v/>
      </c>
    </row>
    <row r="1961" spans="1:13">
      <c r="A1961">
        <f>RANK(M1961,M:M)</f>
        <v/>
      </c>
      <c r="C1961">
        <f>SUMIFS('Input - target event report'!H:H,'Input - target event report'!L:L,B1961,'Input - target event report'!D:D, "Private Investment")</f>
        <v/>
      </c>
      <c r="D1961">
        <f>IF(E1961&lt;2, "N/A", (MAXIFS('Input - target event report'!E:E,'Input - target event report'!L:L,B:B,'Input - target event report'!D:D,"Private Investment")-MINIFS('Input - target event report'!E:E,'Input - target event report'!L:L,B:B,'Input - target event report'!D:D,"Private Investment"))/(E1961-1))</f>
        <v/>
      </c>
      <c r="E1961">
        <f>COUNTIFS('Input - target event report'!L:L,B1961,'Input - target event report'!D:D, "Private Investment")</f>
        <v/>
      </c>
      <c r="F1961">
        <f>AVERAGEIF(INDEX('Input - companies list'!$A:$BG, 0, MATCH("Clusters 0",'Input - companies list'!$A$1:$BG$1, 0)),'Output - Cluster ranking'!B1961,INDEX('Input - companies list'!$A:$BG, 0, MATCH("Flow",'Input - companies list'!$A$1:$BG$1, 0)))</f>
        <v/>
      </c>
      <c r="G1961">
        <f>AVERAGEIF(INDEX('Input - companies list'!$A:$BG, 0, MATCH("Clusters 0",'Input - companies list'!$A$1:$BG$1, 0)),'Output - Cluster ranking'!B1961,INDEX('Input - companies list'!$A:$BG, 0, MATCH("Inter-Cluster Connectivity",'Input - companies list'!$A$1:$BG$1, 0)))</f>
        <v/>
      </c>
      <c r="H1961">
        <f>IFERROR(PERCENTRANK(C:C,C1961),0)</f>
        <v/>
      </c>
      <c r="I1961">
        <f>IFERROR(1 - PERCENTRANK(D:D,D1961),0)</f>
        <v/>
      </c>
      <c r="J1961">
        <f>IFERROR(PERCENTRANK(E:E,E1961),0)</f>
        <v/>
      </c>
      <c r="K1961">
        <f>IFERROR(1 - PERCENTRANK(F:F,F1961),0)</f>
        <v/>
      </c>
      <c r="L1961">
        <f>IFERROR(PERCENTRANK(G:G,G1961),0)</f>
        <v/>
      </c>
      <c r="M1961">
        <f>H1961*weightA+I1961*weightB+J1961*weightC+K1961*weightD+L1961*weightE</f>
        <v/>
      </c>
    </row>
    <row r="1962" spans="1:13">
      <c r="A1962">
        <f>RANK(M1962,M:M)</f>
        <v/>
      </c>
      <c r="C1962">
        <f>SUMIFS('Input - target event report'!H:H,'Input - target event report'!L:L,B1962,'Input - target event report'!D:D, "Private Investment")</f>
        <v/>
      </c>
      <c r="D1962">
        <f>IF(E1962&lt;2, "N/A", (MAXIFS('Input - target event report'!E:E,'Input - target event report'!L:L,B:B,'Input - target event report'!D:D,"Private Investment")-MINIFS('Input - target event report'!E:E,'Input - target event report'!L:L,B:B,'Input - target event report'!D:D,"Private Investment"))/(E1962-1))</f>
        <v/>
      </c>
      <c r="E1962">
        <f>COUNTIFS('Input - target event report'!L:L,B1962,'Input - target event report'!D:D, "Private Investment")</f>
        <v/>
      </c>
      <c r="F1962">
        <f>AVERAGEIF(INDEX('Input - companies list'!$A:$BG, 0, MATCH("Clusters 0",'Input - companies list'!$A$1:$BG$1, 0)),'Output - Cluster ranking'!B1962,INDEX('Input - companies list'!$A:$BG, 0, MATCH("Flow",'Input - companies list'!$A$1:$BG$1, 0)))</f>
        <v/>
      </c>
      <c r="G1962">
        <f>AVERAGEIF(INDEX('Input - companies list'!$A:$BG, 0, MATCH("Clusters 0",'Input - companies list'!$A$1:$BG$1, 0)),'Output - Cluster ranking'!B1962,INDEX('Input - companies list'!$A:$BG, 0, MATCH("Inter-Cluster Connectivity",'Input - companies list'!$A$1:$BG$1, 0)))</f>
        <v/>
      </c>
      <c r="H1962">
        <f>IFERROR(PERCENTRANK(C:C,C1962),0)</f>
        <v/>
      </c>
      <c r="I1962">
        <f>IFERROR(1 - PERCENTRANK(D:D,D1962),0)</f>
        <v/>
      </c>
      <c r="J1962">
        <f>IFERROR(PERCENTRANK(E:E,E1962),0)</f>
        <v/>
      </c>
      <c r="K1962">
        <f>IFERROR(1 - PERCENTRANK(F:F,F1962),0)</f>
        <v/>
      </c>
      <c r="L1962">
        <f>IFERROR(PERCENTRANK(G:G,G1962),0)</f>
        <v/>
      </c>
      <c r="M1962">
        <f>H1962*weightA+I1962*weightB+J1962*weightC+K1962*weightD+L1962*weightE</f>
        <v/>
      </c>
    </row>
    <row r="1963" spans="1:13">
      <c r="A1963">
        <f>RANK(M1963,M:M)</f>
        <v/>
      </c>
      <c r="C1963">
        <f>SUMIFS('Input - target event report'!H:H,'Input - target event report'!L:L,B1963,'Input - target event report'!D:D, "Private Investment")</f>
        <v/>
      </c>
      <c r="D1963">
        <f>IF(E1963&lt;2, "N/A", (MAXIFS('Input - target event report'!E:E,'Input - target event report'!L:L,B:B,'Input - target event report'!D:D,"Private Investment")-MINIFS('Input - target event report'!E:E,'Input - target event report'!L:L,B:B,'Input - target event report'!D:D,"Private Investment"))/(E1963-1))</f>
        <v/>
      </c>
      <c r="E1963">
        <f>COUNTIFS('Input - target event report'!L:L,B1963,'Input - target event report'!D:D, "Private Investment")</f>
        <v/>
      </c>
      <c r="F1963">
        <f>AVERAGEIF(INDEX('Input - companies list'!$A:$BG, 0, MATCH("Clusters 0",'Input - companies list'!$A$1:$BG$1, 0)),'Output - Cluster ranking'!B1963,INDEX('Input - companies list'!$A:$BG, 0, MATCH("Flow",'Input - companies list'!$A$1:$BG$1, 0)))</f>
        <v/>
      </c>
      <c r="G1963">
        <f>AVERAGEIF(INDEX('Input - companies list'!$A:$BG, 0, MATCH("Clusters 0",'Input - companies list'!$A$1:$BG$1, 0)),'Output - Cluster ranking'!B1963,INDEX('Input - companies list'!$A:$BG, 0, MATCH("Inter-Cluster Connectivity",'Input - companies list'!$A$1:$BG$1, 0)))</f>
        <v/>
      </c>
      <c r="H1963">
        <f>IFERROR(PERCENTRANK(C:C,C1963),0)</f>
        <v/>
      </c>
      <c r="I1963">
        <f>IFERROR(1 - PERCENTRANK(D:D,D1963),0)</f>
        <v/>
      </c>
      <c r="J1963">
        <f>IFERROR(PERCENTRANK(E:E,E1963),0)</f>
        <v/>
      </c>
      <c r="K1963">
        <f>IFERROR(1 - PERCENTRANK(F:F,F1963),0)</f>
        <v/>
      </c>
      <c r="L1963">
        <f>IFERROR(PERCENTRANK(G:G,G1963),0)</f>
        <v/>
      </c>
      <c r="M1963">
        <f>H1963*weightA+I1963*weightB+J1963*weightC+K1963*weightD+L1963*weightE</f>
        <v/>
      </c>
    </row>
    <row r="1964" spans="1:13">
      <c r="A1964">
        <f>RANK(M1964,M:M)</f>
        <v/>
      </c>
      <c r="C1964">
        <f>SUMIFS('Input - target event report'!H:H,'Input - target event report'!L:L,B1964,'Input - target event report'!D:D, "Private Investment")</f>
        <v/>
      </c>
      <c r="D1964">
        <f>IF(E1964&lt;2, "N/A", (MAXIFS('Input - target event report'!E:E,'Input - target event report'!L:L,B:B,'Input - target event report'!D:D,"Private Investment")-MINIFS('Input - target event report'!E:E,'Input - target event report'!L:L,B:B,'Input - target event report'!D:D,"Private Investment"))/(E1964-1))</f>
        <v/>
      </c>
      <c r="E1964">
        <f>COUNTIFS('Input - target event report'!L:L,B1964,'Input - target event report'!D:D, "Private Investment")</f>
        <v/>
      </c>
      <c r="F1964">
        <f>AVERAGEIF(INDEX('Input - companies list'!$A:$BG, 0, MATCH("Clusters 0",'Input - companies list'!$A$1:$BG$1, 0)),'Output - Cluster ranking'!B1964,INDEX('Input - companies list'!$A:$BG, 0, MATCH("Flow",'Input - companies list'!$A$1:$BG$1, 0)))</f>
        <v/>
      </c>
      <c r="G1964">
        <f>AVERAGEIF(INDEX('Input - companies list'!$A:$BG, 0, MATCH("Clusters 0",'Input - companies list'!$A$1:$BG$1, 0)),'Output - Cluster ranking'!B1964,INDEX('Input - companies list'!$A:$BG, 0, MATCH("Inter-Cluster Connectivity",'Input - companies list'!$A$1:$BG$1, 0)))</f>
        <v/>
      </c>
      <c r="H1964">
        <f>IFERROR(PERCENTRANK(C:C,C1964),0)</f>
        <v/>
      </c>
      <c r="I1964">
        <f>IFERROR(1 - PERCENTRANK(D:D,D1964),0)</f>
        <v/>
      </c>
      <c r="J1964">
        <f>IFERROR(PERCENTRANK(E:E,E1964),0)</f>
        <v/>
      </c>
      <c r="K1964">
        <f>IFERROR(1 - PERCENTRANK(F:F,F1964),0)</f>
        <v/>
      </c>
      <c r="L1964">
        <f>IFERROR(PERCENTRANK(G:G,G1964),0)</f>
        <v/>
      </c>
      <c r="M1964">
        <f>H1964*weightA+I1964*weightB+J1964*weightC+K1964*weightD+L1964*weightE</f>
        <v/>
      </c>
    </row>
    <row r="1965" spans="1:13">
      <c r="A1965">
        <f>RANK(M1965,M:M)</f>
        <v/>
      </c>
      <c r="C1965">
        <f>SUMIFS('Input - target event report'!H:H,'Input - target event report'!L:L,B1965,'Input - target event report'!D:D, "Private Investment")</f>
        <v/>
      </c>
      <c r="D1965">
        <f>IF(E1965&lt;2, "N/A", (MAXIFS('Input - target event report'!E:E,'Input - target event report'!L:L,B:B,'Input - target event report'!D:D,"Private Investment")-MINIFS('Input - target event report'!E:E,'Input - target event report'!L:L,B:B,'Input - target event report'!D:D,"Private Investment"))/(E1965-1))</f>
        <v/>
      </c>
      <c r="E1965">
        <f>COUNTIFS('Input - target event report'!L:L,B1965,'Input - target event report'!D:D, "Private Investment")</f>
        <v/>
      </c>
      <c r="F1965">
        <f>AVERAGEIF(INDEX('Input - companies list'!$A:$BG, 0, MATCH("Clusters 0",'Input - companies list'!$A$1:$BG$1, 0)),'Output - Cluster ranking'!B1965,INDEX('Input - companies list'!$A:$BG, 0, MATCH("Flow",'Input - companies list'!$A$1:$BG$1, 0)))</f>
        <v/>
      </c>
      <c r="G1965">
        <f>AVERAGEIF(INDEX('Input - companies list'!$A:$BG, 0, MATCH("Clusters 0",'Input - companies list'!$A$1:$BG$1, 0)),'Output - Cluster ranking'!B1965,INDEX('Input - companies list'!$A:$BG, 0, MATCH("Inter-Cluster Connectivity",'Input - companies list'!$A$1:$BG$1, 0)))</f>
        <v/>
      </c>
      <c r="H1965">
        <f>IFERROR(PERCENTRANK(C:C,C1965),0)</f>
        <v/>
      </c>
      <c r="I1965">
        <f>IFERROR(1 - PERCENTRANK(D:D,D1965),0)</f>
        <v/>
      </c>
      <c r="J1965">
        <f>IFERROR(PERCENTRANK(E:E,E1965),0)</f>
        <v/>
      </c>
      <c r="K1965">
        <f>IFERROR(1 - PERCENTRANK(F:F,F1965),0)</f>
        <v/>
      </c>
      <c r="L1965">
        <f>IFERROR(PERCENTRANK(G:G,G1965),0)</f>
        <v/>
      </c>
      <c r="M1965">
        <f>H1965*weightA+I1965*weightB+J1965*weightC+K1965*weightD+L1965*weightE</f>
        <v/>
      </c>
    </row>
    <row r="1966" spans="1:13">
      <c r="A1966">
        <f>RANK(M1966,M:M)</f>
        <v/>
      </c>
      <c r="C1966">
        <f>SUMIFS('Input - target event report'!H:H,'Input - target event report'!L:L,B1966,'Input - target event report'!D:D, "Private Investment")</f>
        <v/>
      </c>
      <c r="D1966">
        <f>IF(E1966&lt;2, "N/A", (MAXIFS('Input - target event report'!E:E,'Input - target event report'!L:L,B:B,'Input - target event report'!D:D,"Private Investment")-MINIFS('Input - target event report'!E:E,'Input - target event report'!L:L,B:B,'Input - target event report'!D:D,"Private Investment"))/(E1966-1))</f>
        <v/>
      </c>
      <c r="E1966">
        <f>COUNTIFS('Input - target event report'!L:L,B1966,'Input - target event report'!D:D, "Private Investment")</f>
        <v/>
      </c>
      <c r="F1966">
        <f>AVERAGEIF(INDEX('Input - companies list'!$A:$BG, 0, MATCH("Clusters 0",'Input - companies list'!$A$1:$BG$1, 0)),'Output - Cluster ranking'!B1966,INDEX('Input - companies list'!$A:$BG, 0, MATCH("Flow",'Input - companies list'!$A$1:$BG$1, 0)))</f>
        <v/>
      </c>
      <c r="G1966">
        <f>AVERAGEIF(INDEX('Input - companies list'!$A:$BG, 0, MATCH("Clusters 0",'Input - companies list'!$A$1:$BG$1, 0)),'Output - Cluster ranking'!B1966,INDEX('Input - companies list'!$A:$BG, 0, MATCH("Inter-Cluster Connectivity",'Input - companies list'!$A$1:$BG$1, 0)))</f>
        <v/>
      </c>
      <c r="H1966">
        <f>IFERROR(PERCENTRANK(C:C,C1966),0)</f>
        <v/>
      </c>
      <c r="I1966">
        <f>IFERROR(1 - PERCENTRANK(D:D,D1966),0)</f>
        <v/>
      </c>
      <c r="J1966">
        <f>IFERROR(PERCENTRANK(E:E,E1966),0)</f>
        <v/>
      </c>
      <c r="K1966">
        <f>IFERROR(1 - PERCENTRANK(F:F,F1966),0)</f>
        <v/>
      </c>
      <c r="L1966">
        <f>IFERROR(PERCENTRANK(G:G,G1966),0)</f>
        <v/>
      </c>
      <c r="M1966">
        <f>H1966*weightA+I1966*weightB+J1966*weightC+K1966*weightD+L1966*weightE</f>
        <v/>
      </c>
    </row>
    <row r="1967" spans="1:13">
      <c r="A1967">
        <f>RANK(M1967,M:M)</f>
        <v/>
      </c>
      <c r="C1967">
        <f>SUMIFS('Input - target event report'!H:H,'Input - target event report'!L:L,B1967,'Input - target event report'!D:D, "Private Investment")</f>
        <v/>
      </c>
      <c r="D1967">
        <f>IF(E1967&lt;2, "N/A", (MAXIFS('Input - target event report'!E:E,'Input - target event report'!L:L,B:B,'Input - target event report'!D:D,"Private Investment")-MINIFS('Input - target event report'!E:E,'Input - target event report'!L:L,B:B,'Input - target event report'!D:D,"Private Investment"))/(E1967-1))</f>
        <v/>
      </c>
      <c r="E1967">
        <f>COUNTIFS('Input - target event report'!L:L,B1967,'Input - target event report'!D:D, "Private Investment")</f>
        <v/>
      </c>
      <c r="F1967">
        <f>AVERAGEIF(INDEX('Input - companies list'!$A:$BG, 0, MATCH("Clusters 0",'Input - companies list'!$A$1:$BG$1, 0)),'Output - Cluster ranking'!B1967,INDEX('Input - companies list'!$A:$BG, 0, MATCH("Flow",'Input - companies list'!$A$1:$BG$1, 0)))</f>
        <v/>
      </c>
      <c r="G1967">
        <f>AVERAGEIF(INDEX('Input - companies list'!$A:$BG, 0, MATCH("Clusters 0",'Input - companies list'!$A$1:$BG$1, 0)),'Output - Cluster ranking'!B1967,INDEX('Input - companies list'!$A:$BG, 0, MATCH("Inter-Cluster Connectivity",'Input - companies list'!$A$1:$BG$1, 0)))</f>
        <v/>
      </c>
      <c r="H1967">
        <f>IFERROR(PERCENTRANK(C:C,C1967),0)</f>
        <v/>
      </c>
      <c r="I1967">
        <f>IFERROR(1 - PERCENTRANK(D:D,D1967),0)</f>
        <v/>
      </c>
      <c r="J1967">
        <f>IFERROR(PERCENTRANK(E:E,E1967),0)</f>
        <v/>
      </c>
      <c r="K1967">
        <f>IFERROR(1 - PERCENTRANK(F:F,F1967),0)</f>
        <v/>
      </c>
      <c r="L1967">
        <f>IFERROR(PERCENTRANK(G:G,G1967),0)</f>
        <v/>
      </c>
      <c r="M1967">
        <f>H1967*weightA+I1967*weightB+J1967*weightC+K1967*weightD+L1967*weightE</f>
        <v/>
      </c>
    </row>
    <row r="1968" spans="1:13">
      <c r="A1968">
        <f>RANK(M1968,M:M)</f>
        <v/>
      </c>
      <c r="C1968">
        <f>SUMIFS('Input - target event report'!H:H,'Input - target event report'!L:L,B1968,'Input - target event report'!D:D, "Private Investment")</f>
        <v/>
      </c>
      <c r="D1968">
        <f>IF(E1968&lt;2, "N/A", (MAXIFS('Input - target event report'!E:E,'Input - target event report'!L:L,B:B,'Input - target event report'!D:D,"Private Investment")-MINIFS('Input - target event report'!E:E,'Input - target event report'!L:L,B:B,'Input - target event report'!D:D,"Private Investment"))/(E1968-1))</f>
        <v/>
      </c>
      <c r="E1968">
        <f>COUNTIFS('Input - target event report'!L:L,B1968,'Input - target event report'!D:D, "Private Investment")</f>
        <v/>
      </c>
      <c r="F1968">
        <f>AVERAGEIF(INDEX('Input - companies list'!$A:$BG, 0, MATCH("Clusters 0",'Input - companies list'!$A$1:$BG$1, 0)),'Output - Cluster ranking'!B1968,INDEX('Input - companies list'!$A:$BG, 0, MATCH("Flow",'Input - companies list'!$A$1:$BG$1, 0)))</f>
        <v/>
      </c>
      <c r="G1968">
        <f>AVERAGEIF(INDEX('Input - companies list'!$A:$BG, 0, MATCH("Clusters 0",'Input - companies list'!$A$1:$BG$1, 0)),'Output - Cluster ranking'!B1968,INDEX('Input - companies list'!$A:$BG, 0, MATCH("Inter-Cluster Connectivity",'Input - companies list'!$A$1:$BG$1, 0)))</f>
        <v/>
      </c>
      <c r="H1968">
        <f>IFERROR(PERCENTRANK(C:C,C1968),0)</f>
        <v/>
      </c>
      <c r="I1968">
        <f>IFERROR(1 - PERCENTRANK(D:D,D1968),0)</f>
        <v/>
      </c>
      <c r="J1968">
        <f>IFERROR(PERCENTRANK(E:E,E1968),0)</f>
        <v/>
      </c>
      <c r="K1968">
        <f>IFERROR(1 - PERCENTRANK(F:F,F1968),0)</f>
        <v/>
      </c>
      <c r="L1968">
        <f>IFERROR(PERCENTRANK(G:G,G1968),0)</f>
        <v/>
      </c>
      <c r="M1968">
        <f>H1968*weightA+I1968*weightB+J1968*weightC+K1968*weightD+L1968*weightE</f>
        <v/>
      </c>
    </row>
    <row r="1969" spans="1:13">
      <c r="A1969">
        <f>RANK(M1969,M:M)</f>
        <v/>
      </c>
      <c r="C1969">
        <f>SUMIFS('Input - target event report'!H:H,'Input - target event report'!L:L,B1969,'Input - target event report'!D:D, "Private Investment")</f>
        <v/>
      </c>
      <c r="D1969">
        <f>IF(E1969&lt;2, "N/A", (MAXIFS('Input - target event report'!E:E,'Input - target event report'!L:L,B:B,'Input - target event report'!D:D,"Private Investment")-MINIFS('Input - target event report'!E:E,'Input - target event report'!L:L,B:B,'Input - target event report'!D:D,"Private Investment"))/(E1969-1))</f>
        <v/>
      </c>
      <c r="E1969">
        <f>COUNTIFS('Input - target event report'!L:L,B1969,'Input - target event report'!D:D, "Private Investment")</f>
        <v/>
      </c>
      <c r="F1969">
        <f>AVERAGEIF(INDEX('Input - companies list'!$A:$BG, 0, MATCH("Clusters 0",'Input - companies list'!$A$1:$BG$1, 0)),'Output - Cluster ranking'!B1969,INDEX('Input - companies list'!$A:$BG, 0, MATCH("Flow",'Input - companies list'!$A$1:$BG$1, 0)))</f>
        <v/>
      </c>
      <c r="G1969">
        <f>AVERAGEIF(INDEX('Input - companies list'!$A:$BG, 0, MATCH("Clusters 0",'Input - companies list'!$A$1:$BG$1, 0)),'Output - Cluster ranking'!B1969,INDEX('Input - companies list'!$A:$BG, 0, MATCH("Inter-Cluster Connectivity",'Input - companies list'!$A$1:$BG$1, 0)))</f>
        <v/>
      </c>
      <c r="H1969">
        <f>IFERROR(PERCENTRANK(C:C,C1969),0)</f>
        <v/>
      </c>
      <c r="I1969">
        <f>IFERROR(1 - PERCENTRANK(D:D,D1969),0)</f>
        <v/>
      </c>
      <c r="J1969">
        <f>IFERROR(PERCENTRANK(E:E,E1969),0)</f>
        <v/>
      </c>
      <c r="K1969">
        <f>IFERROR(1 - PERCENTRANK(F:F,F1969),0)</f>
        <v/>
      </c>
      <c r="L1969">
        <f>IFERROR(PERCENTRANK(G:G,G1969),0)</f>
        <v/>
      </c>
      <c r="M1969">
        <f>H1969*weightA+I1969*weightB+J1969*weightC+K1969*weightD+L1969*weightE</f>
        <v/>
      </c>
    </row>
    <row r="1970" spans="1:13">
      <c r="A1970">
        <f>RANK(M1970,M:M)</f>
        <v/>
      </c>
      <c r="C1970">
        <f>SUMIFS('Input - target event report'!H:H,'Input - target event report'!L:L,B1970,'Input - target event report'!D:D, "Private Investment")</f>
        <v/>
      </c>
      <c r="D1970">
        <f>IF(E1970&lt;2, "N/A", (MAXIFS('Input - target event report'!E:E,'Input - target event report'!L:L,B:B,'Input - target event report'!D:D,"Private Investment")-MINIFS('Input - target event report'!E:E,'Input - target event report'!L:L,B:B,'Input - target event report'!D:D,"Private Investment"))/(E1970-1))</f>
        <v/>
      </c>
      <c r="E1970">
        <f>COUNTIFS('Input - target event report'!L:L,B1970,'Input - target event report'!D:D, "Private Investment")</f>
        <v/>
      </c>
      <c r="F1970">
        <f>AVERAGEIF(INDEX('Input - companies list'!$A:$BG, 0, MATCH("Clusters 0",'Input - companies list'!$A$1:$BG$1, 0)),'Output - Cluster ranking'!B1970,INDEX('Input - companies list'!$A:$BG, 0, MATCH("Flow",'Input - companies list'!$A$1:$BG$1, 0)))</f>
        <v/>
      </c>
      <c r="G1970">
        <f>AVERAGEIF(INDEX('Input - companies list'!$A:$BG, 0, MATCH("Clusters 0",'Input - companies list'!$A$1:$BG$1, 0)),'Output - Cluster ranking'!B1970,INDEX('Input - companies list'!$A:$BG, 0, MATCH("Inter-Cluster Connectivity",'Input - companies list'!$A$1:$BG$1, 0)))</f>
        <v/>
      </c>
      <c r="H1970">
        <f>IFERROR(PERCENTRANK(C:C,C1970),0)</f>
        <v/>
      </c>
      <c r="I1970">
        <f>IFERROR(1 - PERCENTRANK(D:D,D1970),0)</f>
        <v/>
      </c>
      <c r="J1970">
        <f>IFERROR(PERCENTRANK(E:E,E1970),0)</f>
        <v/>
      </c>
      <c r="K1970">
        <f>IFERROR(1 - PERCENTRANK(F:F,F1970),0)</f>
        <v/>
      </c>
      <c r="L1970">
        <f>IFERROR(PERCENTRANK(G:G,G1970),0)</f>
        <v/>
      </c>
      <c r="M1970">
        <f>H1970*weightA+I1970*weightB+J1970*weightC+K1970*weightD+L1970*weightE</f>
        <v/>
      </c>
    </row>
    <row r="1971" spans="1:13">
      <c r="A1971">
        <f>RANK(M1971,M:M)</f>
        <v/>
      </c>
      <c r="C1971">
        <f>SUMIFS('Input - target event report'!H:H,'Input - target event report'!L:L,B1971,'Input - target event report'!D:D, "Private Investment")</f>
        <v/>
      </c>
      <c r="D1971">
        <f>IF(E1971&lt;2, "N/A", (MAXIFS('Input - target event report'!E:E,'Input - target event report'!L:L,B:B,'Input - target event report'!D:D,"Private Investment")-MINIFS('Input - target event report'!E:E,'Input - target event report'!L:L,B:B,'Input - target event report'!D:D,"Private Investment"))/(E1971-1))</f>
        <v/>
      </c>
      <c r="E1971">
        <f>COUNTIFS('Input - target event report'!L:L,B1971,'Input - target event report'!D:D, "Private Investment")</f>
        <v/>
      </c>
      <c r="F1971">
        <f>AVERAGEIF(INDEX('Input - companies list'!$A:$BG, 0, MATCH("Clusters 0",'Input - companies list'!$A$1:$BG$1, 0)),'Output - Cluster ranking'!B1971,INDEX('Input - companies list'!$A:$BG, 0, MATCH("Flow",'Input - companies list'!$A$1:$BG$1, 0)))</f>
        <v/>
      </c>
      <c r="G1971">
        <f>AVERAGEIF(INDEX('Input - companies list'!$A:$BG, 0, MATCH("Clusters 0",'Input - companies list'!$A$1:$BG$1, 0)),'Output - Cluster ranking'!B1971,INDEX('Input - companies list'!$A:$BG, 0, MATCH("Inter-Cluster Connectivity",'Input - companies list'!$A$1:$BG$1, 0)))</f>
        <v/>
      </c>
      <c r="H1971">
        <f>IFERROR(PERCENTRANK(C:C,C1971),0)</f>
        <v/>
      </c>
      <c r="I1971">
        <f>IFERROR(1 - PERCENTRANK(D:D,D1971),0)</f>
        <v/>
      </c>
      <c r="J1971">
        <f>IFERROR(PERCENTRANK(E:E,E1971),0)</f>
        <v/>
      </c>
      <c r="K1971">
        <f>IFERROR(1 - PERCENTRANK(F:F,F1971),0)</f>
        <v/>
      </c>
      <c r="L1971">
        <f>IFERROR(PERCENTRANK(G:G,G1971),0)</f>
        <v/>
      </c>
      <c r="M1971">
        <f>H1971*weightA+I1971*weightB+J1971*weightC+K1971*weightD+L1971*weightE</f>
        <v/>
      </c>
    </row>
    <row r="1972" spans="1:13">
      <c r="A1972">
        <f>RANK(M1972,M:M)</f>
        <v/>
      </c>
      <c r="C1972">
        <f>SUMIFS('Input - target event report'!H:H,'Input - target event report'!L:L,B1972,'Input - target event report'!D:D, "Private Investment")</f>
        <v/>
      </c>
      <c r="D1972">
        <f>IF(E1972&lt;2, "N/A", (MAXIFS('Input - target event report'!E:E,'Input - target event report'!L:L,B:B,'Input - target event report'!D:D,"Private Investment")-MINIFS('Input - target event report'!E:E,'Input - target event report'!L:L,B:B,'Input - target event report'!D:D,"Private Investment"))/(E1972-1))</f>
        <v/>
      </c>
      <c r="E1972">
        <f>COUNTIFS('Input - target event report'!L:L,B1972,'Input - target event report'!D:D, "Private Investment")</f>
        <v/>
      </c>
      <c r="F1972">
        <f>AVERAGEIF(INDEX('Input - companies list'!$A:$BG, 0, MATCH("Clusters 0",'Input - companies list'!$A$1:$BG$1, 0)),'Output - Cluster ranking'!B1972,INDEX('Input - companies list'!$A:$BG, 0, MATCH("Flow",'Input - companies list'!$A$1:$BG$1, 0)))</f>
        <v/>
      </c>
      <c r="G1972">
        <f>AVERAGEIF(INDEX('Input - companies list'!$A:$BG, 0, MATCH("Clusters 0",'Input - companies list'!$A$1:$BG$1, 0)),'Output - Cluster ranking'!B1972,INDEX('Input - companies list'!$A:$BG, 0, MATCH("Inter-Cluster Connectivity",'Input - companies list'!$A$1:$BG$1, 0)))</f>
        <v/>
      </c>
      <c r="H1972">
        <f>IFERROR(PERCENTRANK(C:C,C1972),0)</f>
        <v/>
      </c>
      <c r="I1972">
        <f>IFERROR(1 - PERCENTRANK(D:D,D1972),0)</f>
        <v/>
      </c>
      <c r="J1972">
        <f>IFERROR(PERCENTRANK(E:E,E1972),0)</f>
        <v/>
      </c>
      <c r="K1972">
        <f>IFERROR(1 - PERCENTRANK(F:F,F1972),0)</f>
        <v/>
      </c>
      <c r="L1972">
        <f>IFERROR(PERCENTRANK(G:G,G1972),0)</f>
        <v/>
      </c>
      <c r="M1972">
        <f>H1972*weightA+I1972*weightB+J1972*weightC+K1972*weightD+L1972*weightE</f>
        <v/>
      </c>
    </row>
    <row r="1973" spans="1:13">
      <c r="A1973">
        <f>RANK(M1973,M:M)</f>
        <v/>
      </c>
      <c r="C1973">
        <f>SUMIFS('Input - target event report'!H:H,'Input - target event report'!L:L,B1973,'Input - target event report'!D:D, "Private Investment")</f>
        <v/>
      </c>
      <c r="D1973">
        <f>IF(E1973&lt;2, "N/A", (MAXIFS('Input - target event report'!E:E,'Input - target event report'!L:L,B:B,'Input - target event report'!D:D,"Private Investment")-MINIFS('Input - target event report'!E:E,'Input - target event report'!L:L,B:B,'Input - target event report'!D:D,"Private Investment"))/(E1973-1))</f>
        <v/>
      </c>
      <c r="E1973">
        <f>COUNTIFS('Input - target event report'!L:L,B1973,'Input - target event report'!D:D, "Private Investment")</f>
        <v/>
      </c>
      <c r="F1973">
        <f>AVERAGEIF(INDEX('Input - companies list'!$A:$BG, 0, MATCH("Clusters 0",'Input - companies list'!$A$1:$BG$1, 0)),'Output - Cluster ranking'!B1973,INDEX('Input - companies list'!$A:$BG, 0, MATCH("Flow",'Input - companies list'!$A$1:$BG$1, 0)))</f>
        <v/>
      </c>
      <c r="G1973">
        <f>AVERAGEIF(INDEX('Input - companies list'!$A:$BG, 0, MATCH("Clusters 0",'Input - companies list'!$A$1:$BG$1, 0)),'Output - Cluster ranking'!B1973,INDEX('Input - companies list'!$A:$BG, 0, MATCH("Inter-Cluster Connectivity",'Input - companies list'!$A$1:$BG$1, 0)))</f>
        <v/>
      </c>
      <c r="H1973">
        <f>IFERROR(PERCENTRANK(C:C,C1973),0)</f>
        <v/>
      </c>
      <c r="I1973">
        <f>IFERROR(1 - PERCENTRANK(D:D,D1973),0)</f>
        <v/>
      </c>
      <c r="J1973">
        <f>IFERROR(PERCENTRANK(E:E,E1973),0)</f>
        <v/>
      </c>
      <c r="K1973">
        <f>IFERROR(1 - PERCENTRANK(F:F,F1973),0)</f>
        <v/>
      </c>
      <c r="L1973">
        <f>IFERROR(PERCENTRANK(G:G,G1973),0)</f>
        <v/>
      </c>
      <c r="M1973">
        <f>H1973*weightA+I1973*weightB+J1973*weightC+K1973*weightD+L1973*weightE</f>
        <v/>
      </c>
    </row>
    <row r="1974" spans="1:13">
      <c r="A1974">
        <f>RANK(M1974,M:M)</f>
        <v/>
      </c>
      <c r="C1974">
        <f>SUMIFS('Input - target event report'!H:H,'Input - target event report'!L:L,B1974,'Input - target event report'!D:D, "Private Investment")</f>
        <v/>
      </c>
      <c r="D1974">
        <f>IF(E1974&lt;2, "N/A", (MAXIFS('Input - target event report'!E:E,'Input - target event report'!L:L,B:B,'Input - target event report'!D:D,"Private Investment")-MINIFS('Input - target event report'!E:E,'Input - target event report'!L:L,B:B,'Input - target event report'!D:D,"Private Investment"))/(E1974-1))</f>
        <v/>
      </c>
      <c r="E1974">
        <f>COUNTIFS('Input - target event report'!L:L,B1974,'Input - target event report'!D:D, "Private Investment")</f>
        <v/>
      </c>
      <c r="F1974">
        <f>AVERAGEIF(INDEX('Input - companies list'!$A:$BG, 0, MATCH("Clusters 0",'Input - companies list'!$A$1:$BG$1, 0)),'Output - Cluster ranking'!B1974,INDEX('Input - companies list'!$A:$BG, 0, MATCH("Flow",'Input - companies list'!$A$1:$BG$1, 0)))</f>
        <v/>
      </c>
      <c r="G1974">
        <f>AVERAGEIF(INDEX('Input - companies list'!$A:$BG, 0, MATCH("Clusters 0",'Input - companies list'!$A$1:$BG$1, 0)),'Output - Cluster ranking'!B1974,INDEX('Input - companies list'!$A:$BG, 0, MATCH("Inter-Cluster Connectivity",'Input - companies list'!$A$1:$BG$1, 0)))</f>
        <v/>
      </c>
      <c r="H1974">
        <f>IFERROR(PERCENTRANK(C:C,C1974),0)</f>
        <v/>
      </c>
      <c r="I1974">
        <f>IFERROR(1 - PERCENTRANK(D:D,D1974),0)</f>
        <v/>
      </c>
      <c r="J1974">
        <f>IFERROR(PERCENTRANK(E:E,E1974),0)</f>
        <v/>
      </c>
      <c r="K1974">
        <f>IFERROR(1 - PERCENTRANK(F:F,F1974),0)</f>
        <v/>
      </c>
      <c r="L1974">
        <f>IFERROR(PERCENTRANK(G:G,G1974),0)</f>
        <v/>
      </c>
      <c r="M1974">
        <f>H1974*weightA+I1974*weightB+J1974*weightC+K1974*weightD+L1974*weightE</f>
        <v/>
      </c>
    </row>
    <row r="1975" spans="1:13">
      <c r="A1975">
        <f>RANK(M1975,M:M)</f>
        <v/>
      </c>
      <c r="C1975">
        <f>SUMIFS('Input - target event report'!H:H,'Input - target event report'!L:L,B1975,'Input - target event report'!D:D, "Private Investment")</f>
        <v/>
      </c>
      <c r="D1975">
        <f>IF(E1975&lt;2, "N/A", (MAXIFS('Input - target event report'!E:E,'Input - target event report'!L:L,B:B,'Input - target event report'!D:D,"Private Investment")-MINIFS('Input - target event report'!E:E,'Input - target event report'!L:L,B:B,'Input - target event report'!D:D,"Private Investment"))/(E1975-1))</f>
        <v/>
      </c>
      <c r="E1975">
        <f>COUNTIFS('Input - target event report'!L:L,B1975,'Input - target event report'!D:D, "Private Investment")</f>
        <v/>
      </c>
      <c r="F1975">
        <f>AVERAGEIF(INDEX('Input - companies list'!$A:$BG, 0, MATCH("Clusters 0",'Input - companies list'!$A$1:$BG$1, 0)),'Output - Cluster ranking'!B1975,INDEX('Input - companies list'!$A:$BG, 0, MATCH("Flow",'Input - companies list'!$A$1:$BG$1, 0)))</f>
        <v/>
      </c>
      <c r="G1975">
        <f>AVERAGEIF(INDEX('Input - companies list'!$A:$BG, 0, MATCH("Clusters 0",'Input - companies list'!$A$1:$BG$1, 0)),'Output - Cluster ranking'!B1975,INDEX('Input - companies list'!$A:$BG, 0, MATCH("Inter-Cluster Connectivity",'Input - companies list'!$A$1:$BG$1, 0)))</f>
        <v/>
      </c>
      <c r="H1975">
        <f>IFERROR(PERCENTRANK(C:C,C1975),0)</f>
        <v/>
      </c>
      <c r="I1975">
        <f>IFERROR(1 - PERCENTRANK(D:D,D1975),0)</f>
        <v/>
      </c>
      <c r="J1975">
        <f>IFERROR(PERCENTRANK(E:E,E1975),0)</f>
        <v/>
      </c>
      <c r="K1975">
        <f>IFERROR(1 - PERCENTRANK(F:F,F1975),0)</f>
        <v/>
      </c>
      <c r="L1975">
        <f>IFERROR(PERCENTRANK(G:G,G1975),0)</f>
        <v/>
      </c>
      <c r="M1975">
        <f>H1975*weightA+I1975*weightB+J1975*weightC+K1975*weightD+L1975*weightE</f>
        <v/>
      </c>
    </row>
    <row r="1976" spans="1:13">
      <c r="A1976">
        <f>RANK(M1976,M:M)</f>
        <v/>
      </c>
      <c r="C1976">
        <f>SUMIFS('Input - target event report'!H:H,'Input - target event report'!L:L,B1976,'Input - target event report'!D:D, "Private Investment")</f>
        <v/>
      </c>
      <c r="D1976">
        <f>IF(E1976&lt;2, "N/A", (MAXIFS('Input - target event report'!E:E,'Input - target event report'!L:L,B:B,'Input - target event report'!D:D,"Private Investment")-MINIFS('Input - target event report'!E:E,'Input - target event report'!L:L,B:B,'Input - target event report'!D:D,"Private Investment"))/(E1976-1))</f>
        <v/>
      </c>
      <c r="E1976">
        <f>COUNTIFS('Input - target event report'!L:L,B1976,'Input - target event report'!D:D, "Private Investment")</f>
        <v/>
      </c>
      <c r="F1976">
        <f>AVERAGEIF(INDEX('Input - companies list'!$A:$BG, 0, MATCH("Clusters 0",'Input - companies list'!$A$1:$BG$1, 0)),'Output - Cluster ranking'!B1976,INDEX('Input - companies list'!$A:$BG, 0, MATCH("Flow",'Input - companies list'!$A$1:$BG$1, 0)))</f>
        <v/>
      </c>
      <c r="G1976">
        <f>AVERAGEIF(INDEX('Input - companies list'!$A:$BG, 0, MATCH("Clusters 0",'Input - companies list'!$A$1:$BG$1, 0)),'Output - Cluster ranking'!B1976,INDEX('Input - companies list'!$A:$BG, 0, MATCH("Inter-Cluster Connectivity",'Input - companies list'!$A$1:$BG$1, 0)))</f>
        <v/>
      </c>
      <c r="H1976">
        <f>IFERROR(PERCENTRANK(C:C,C1976),0)</f>
        <v/>
      </c>
      <c r="I1976">
        <f>IFERROR(1 - PERCENTRANK(D:D,D1976),0)</f>
        <v/>
      </c>
      <c r="J1976">
        <f>IFERROR(PERCENTRANK(E:E,E1976),0)</f>
        <v/>
      </c>
      <c r="K1976">
        <f>IFERROR(1 - PERCENTRANK(F:F,F1976),0)</f>
        <v/>
      </c>
      <c r="L1976">
        <f>IFERROR(PERCENTRANK(G:G,G1976),0)</f>
        <v/>
      </c>
      <c r="M1976">
        <f>H1976*weightA+I1976*weightB+J1976*weightC+K1976*weightD+L1976*weightE</f>
        <v/>
      </c>
    </row>
    <row r="1977" spans="1:13">
      <c r="A1977">
        <f>RANK(M1977,M:M)</f>
        <v/>
      </c>
      <c r="C1977">
        <f>SUMIFS('Input - target event report'!H:H,'Input - target event report'!L:L,B1977,'Input - target event report'!D:D, "Private Investment")</f>
        <v/>
      </c>
      <c r="D1977">
        <f>IF(E1977&lt;2, "N/A", (MAXIFS('Input - target event report'!E:E,'Input - target event report'!L:L,B:B,'Input - target event report'!D:D,"Private Investment")-MINIFS('Input - target event report'!E:E,'Input - target event report'!L:L,B:B,'Input - target event report'!D:D,"Private Investment"))/(E1977-1))</f>
        <v/>
      </c>
      <c r="E1977">
        <f>COUNTIFS('Input - target event report'!L:L,B1977,'Input - target event report'!D:D, "Private Investment")</f>
        <v/>
      </c>
      <c r="F1977">
        <f>AVERAGEIF(INDEX('Input - companies list'!$A:$BG, 0, MATCH("Clusters 0",'Input - companies list'!$A$1:$BG$1, 0)),'Output - Cluster ranking'!B1977,INDEX('Input - companies list'!$A:$BG, 0, MATCH("Flow",'Input - companies list'!$A$1:$BG$1, 0)))</f>
        <v/>
      </c>
      <c r="G1977">
        <f>AVERAGEIF(INDEX('Input - companies list'!$A:$BG, 0, MATCH("Clusters 0",'Input - companies list'!$A$1:$BG$1, 0)),'Output - Cluster ranking'!B1977,INDEX('Input - companies list'!$A:$BG, 0, MATCH("Inter-Cluster Connectivity",'Input - companies list'!$A$1:$BG$1, 0)))</f>
        <v/>
      </c>
      <c r="H1977">
        <f>IFERROR(PERCENTRANK(C:C,C1977),0)</f>
        <v/>
      </c>
      <c r="I1977">
        <f>IFERROR(1 - PERCENTRANK(D:D,D1977),0)</f>
        <v/>
      </c>
      <c r="J1977">
        <f>IFERROR(PERCENTRANK(E:E,E1977),0)</f>
        <v/>
      </c>
      <c r="K1977">
        <f>IFERROR(1 - PERCENTRANK(F:F,F1977),0)</f>
        <v/>
      </c>
      <c r="L1977">
        <f>IFERROR(PERCENTRANK(G:G,G1977),0)</f>
        <v/>
      </c>
      <c r="M1977">
        <f>H1977*weightA+I1977*weightB+J1977*weightC+K1977*weightD+L1977*weightE</f>
        <v/>
      </c>
    </row>
    <row r="1978" spans="1:13">
      <c r="A1978">
        <f>RANK(M1978,M:M)</f>
        <v/>
      </c>
      <c r="C1978">
        <f>SUMIFS('Input - target event report'!H:H,'Input - target event report'!L:L,B1978,'Input - target event report'!D:D, "Private Investment")</f>
        <v/>
      </c>
      <c r="D1978">
        <f>IF(E1978&lt;2, "N/A", (MAXIFS('Input - target event report'!E:E,'Input - target event report'!L:L,B:B,'Input - target event report'!D:D,"Private Investment")-MINIFS('Input - target event report'!E:E,'Input - target event report'!L:L,B:B,'Input - target event report'!D:D,"Private Investment"))/(E1978-1))</f>
        <v/>
      </c>
      <c r="E1978">
        <f>COUNTIFS('Input - target event report'!L:L,B1978,'Input - target event report'!D:D, "Private Investment")</f>
        <v/>
      </c>
      <c r="F1978">
        <f>AVERAGEIF(INDEX('Input - companies list'!$A:$BG, 0, MATCH("Clusters 0",'Input - companies list'!$A$1:$BG$1, 0)),'Output - Cluster ranking'!B1978,INDEX('Input - companies list'!$A:$BG, 0, MATCH("Flow",'Input - companies list'!$A$1:$BG$1, 0)))</f>
        <v/>
      </c>
      <c r="G1978">
        <f>AVERAGEIF(INDEX('Input - companies list'!$A:$BG, 0, MATCH("Clusters 0",'Input - companies list'!$A$1:$BG$1, 0)),'Output - Cluster ranking'!B1978,INDEX('Input - companies list'!$A:$BG, 0, MATCH("Inter-Cluster Connectivity",'Input - companies list'!$A$1:$BG$1, 0)))</f>
        <v/>
      </c>
      <c r="H1978">
        <f>IFERROR(PERCENTRANK(C:C,C1978),0)</f>
        <v/>
      </c>
      <c r="I1978">
        <f>IFERROR(1 - PERCENTRANK(D:D,D1978),0)</f>
        <v/>
      </c>
      <c r="J1978">
        <f>IFERROR(PERCENTRANK(E:E,E1978),0)</f>
        <v/>
      </c>
      <c r="K1978">
        <f>IFERROR(1 - PERCENTRANK(F:F,F1978),0)</f>
        <v/>
      </c>
      <c r="L1978">
        <f>IFERROR(PERCENTRANK(G:G,G1978),0)</f>
        <v/>
      </c>
      <c r="M1978">
        <f>H1978*weightA+I1978*weightB+J1978*weightC+K1978*weightD+L1978*weightE</f>
        <v/>
      </c>
    </row>
    <row r="1979" spans="1:13">
      <c r="A1979">
        <f>RANK(M1979,M:M)</f>
        <v/>
      </c>
      <c r="C1979">
        <f>SUMIFS('Input - target event report'!H:H,'Input - target event report'!L:L,B1979,'Input - target event report'!D:D, "Private Investment")</f>
        <v/>
      </c>
      <c r="D1979">
        <f>IF(E1979&lt;2, "N/A", (MAXIFS('Input - target event report'!E:E,'Input - target event report'!L:L,B:B,'Input - target event report'!D:D,"Private Investment")-MINIFS('Input - target event report'!E:E,'Input - target event report'!L:L,B:B,'Input - target event report'!D:D,"Private Investment"))/(E1979-1))</f>
        <v/>
      </c>
      <c r="E1979">
        <f>COUNTIFS('Input - target event report'!L:L,B1979,'Input - target event report'!D:D, "Private Investment")</f>
        <v/>
      </c>
      <c r="F1979">
        <f>AVERAGEIF(INDEX('Input - companies list'!$A:$BG, 0, MATCH("Clusters 0",'Input - companies list'!$A$1:$BG$1, 0)),'Output - Cluster ranking'!B1979,INDEX('Input - companies list'!$A:$BG, 0, MATCH("Flow",'Input - companies list'!$A$1:$BG$1, 0)))</f>
        <v/>
      </c>
      <c r="G1979">
        <f>AVERAGEIF(INDEX('Input - companies list'!$A:$BG, 0, MATCH("Clusters 0",'Input - companies list'!$A$1:$BG$1, 0)),'Output - Cluster ranking'!B1979,INDEX('Input - companies list'!$A:$BG, 0, MATCH("Inter-Cluster Connectivity",'Input - companies list'!$A$1:$BG$1, 0)))</f>
        <v/>
      </c>
      <c r="H1979">
        <f>IFERROR(PERCENTRANK(C:C,C1979),0)</f>
        <v/>
      </c>
      <c r="I1979">
        <f>IFERROR(1 - PERCENTRANK(D:D,D1979),0)</f>
        <v/>
      </c>
      <c r="J1979">
        <f>IFERROR(PERCENTRANK(E:E,E1979),0)</f>
        <v/>
      </c>
      <c r="K1979">
        <f>IFERROR(1 - PERCENTRANK(F:F,F1979),0)</f>
        <v/>
      </c>
      <c r="L1979">
        <f>IFERROR(PERCENTRANK(G:G,G1979),0)</f>
        <v/>
      </c>
      <c r="M1979">
        <f>H1979*weightA+I1979*weightB+J1979*weightC+K1979*weightD+L1979*weightE</f>
        <v/>
      </c>
    </row>
    <row r="1980" spans="1:13">
      <c r="A1980">
        <f>RANK(M1980,M:M)</f>
        <v/>
      </c>
      <c r="C1980">
        <f>SUMIFS('Input - target event report'!H:H,'Input - target event report'!L:L,B1980,'Input - target event report'!D:D, "Private Investment")</f>
        <v/>
      </c>
      <c r="D1980">
        <f>IF(E1980&lt;2, "N/A", (MAXIFS('Input - target event report'!E:E,'Input - target event report'!L:L,B:B,'Input - target event report'!D:D,"Private Investment")-MINIFS('Input - target event report'!E:E,'Input - target event report'!L:L,B:B,'Input - target event report'!D:D,"Private Investment"))/(E1980-1))</f>
        <v/>
      </c>
      <c r="E1980">
        <f>COUNTIFS('Input - target event report'!L:L,B1980,'Input - target event report'!D:D, "Private Investment")</f>
        <v/>
      </c>
      <c r="F1980">
        <f>AVERAGEIF(INDEX('Input - companies list'!$A:$BG, 0, MATCH("Clusters 0",'Input - companies list'!$A$1:$BG$1, 0)),'Output - Cluster ranking'!B1980,INDEX('Input - companies list'!$A:$BG, 0, MATCH("Flow",'Input - companies list'!$A$1:$BG$1, 0)))</f>
        <v/>
      </c>
      <c r="G1980">
        <f>AVERAGEIF(INDEX('Input - companies list'!$A:$BG, 0, MATCH("Clusters 0",'Input - companies list'!$A$1:$BG$1, 0)),'Output - Cluster ranking'!B1980,INDEX('Input - companies list'!$A:$BG, 0, MATCH("Inter-Cluster Connectivity",'Input - companies list'!$A$1:$BG$1, 0)))</f>
        <v/>
      </c>
      <c r="H1980">
        <f>IFERROR(PERCENTRANK(C:C,C1980),0)</f>
        <v/>
      </c>
      <c r="I1980">
        <f>IFERROR(1 - PERCENTRANK(D:D,D1980),0)</f>
        <v/>
      </c>
      <c r="J1980">
        <f>IFERROR(PERCENTRANK(E:E,E1980),0)</f>
        <v/>
      </c>
      <c r="K1980">
        <f>IFERROR(1 - PERCENTRANK(F:F,F1980),0)</f>
        <v/>
      </c>
      <c r="L1980">
        <f>IFERROR(PERCENTRANK(G:G,G1980),0)</f>
        <v/>
      </c>
      <c r="M1980">
        <f>H1980*weightA+I1980*weightB+J1980*weightC+K1980*weightD+L1980*weightE</f>
        <v/>
      </c>
    </row>
    <row r="1981" spans="1:13">
      <c r="A1981">
        <f>RANK(M1981,M:M)</f>
        <v/>
      </c>
      <c r="C1981">
        <f>SUMIFS('Input - target event report'!H:H,'Input - target event report'!L:L,B1981,'Input - target event report'!D:D, "Private Investment")</f>
        <v/>
      </c>
      <c r="D1981">
        <f>IF(E1981&lt;2, "N/A", (MAXIFS('Input - target event report'!E:E,'Input - target event report'!L:L,B:B,'Input - target event report'!D:D,"Private Investment")-MINIFS('Input - target event report'!E:E,'Input - target event report'!L:L,B:B,'Input - target event report'!D:D,"Private Investment"))/(E1981-1))</f>
        <v/>
      </c>
      <c r="E1981">
        <f>COUNTIFS('Input - target event report'!L:L,B1981,'Input - target event report'!D:D, "Private Investment")</f>
        <v/>
      </c>
      <c r="F1981">
        <f>AVERAGEIF(INDEX('Input - companies list'!$A:$BG, 0, MATCH("Clusters 0",'Input - companies list'!$A$1:$BG$1, 0)),'Output - Cluster ranking'!B1981,INDEX('Input - companies list'!$A:$BG, 0, MATCH("Flow",'Input - companies list'!$A$1:$BG$1, 0)))</f>
        <v/>
      </c>
      <c r="G1981">
        <f>AVERAGEIF(INDEX('Input - companies list'!$A:$BG, 0, MATCH("Clusters 0",'Input - companies list'!$A$1:$BG$1, 0)),'Output - Cluster ranking'!B1981,INDEX('Input - companies list'!$A:$BG, 0, MATCH("Inter-Cluster Connectivity",'Input - companies list'!$A$1:$BG$1, 0)))</f>
        <v/>
      </c>
      <c r="H1981">
        <f>IFERROR(PERCENTRANK(C:C,C1981),0)</f>
        <v/>
      </c>
      <c r="I1981">
        <f>IFERROR(1 - PERCENTRANK(D:D,D1981),0)</f>
        <v/>
      </c>
      <c r="J1981">
        <f>IFERROR(PERCENTRANK(E:E,E1981),0)</f>
        <v/>
      </c>
      <c r="K1981">
        <f>IFERROR(1 - PERCENTRANK(F:F,F1981),0)</f>
        <v/>
      </c>
      <c r="L1981">
        <f>IFERROR(PERCENTRANK(G:G,G1981),0)</f>
        <v/>
      </c>
      <c r="M1981">
        <f>H1981*weightA+I1981*weightB+J1981*weightC+K1981*weightD+L1981*weightE</f>
        <v/>
      </c>
    </row>
    <row r="1982" spans="1:13">
      <c r="A1982">
        <f>RANK(M1982,M:M)</f>
        <v/>
      </c>
      <c r="C1982">
        <f>SUMIFS('Input - target event report'!H:H,'Input - target event report'!L:L,B1982,'Input - target event report'!D:D, "Private Investment")</f>
        <v/>
      </c>
      <c r="D1982">
        <f>IF(E1982&lt;2, "N/A", (MAXIFS('Input - target event report'!E:E,'Input - target event report'!L:L,B:B,'Input - target event report'!D:D,"Private Investment")-MINIFS('Input - target event report'!E:E,'Input - target event report'!L:L,B:B,'Input - target event report'!D:D,"Private Investment"))/(E1982-1))</f>
        <v/>
      </c>
      <c r="E1982">
        <f>COUNTIFS('Input - target event report'!L:L,B1982,'Input - target event report'!D:D, "Private Investment")</f>
        <v/>
      </c>
      <c r="F1982">
        <f>AVERAGEIF(INDEX('Input - companies list'!$A:$BG, 0, MATCH("Clusters 0",'Input - companies list'!$A$1:$BG$1, 0)),'Output - Cluster ranking'!B1982,INDEX('Input - companies list'!$A:$BG, 0, MATCH("Flow",'Input - companies list'!$A$1:$BG$1, 0)))</f>
        <v/>
      </c>
      <c r="G1982">
        <f>AVERAGEIF(INDEX('Input - companies list'!$A:$BG, 0, MATCH("Clusters 0",'Input - companies list'!$A$1:$BG$1, 0)),'Output - Cluster ranking'!B1982,INDEX('Input - companies list'!$A:$BG, 0, MATCH("Inter-Cluster Connectivity",'Input - companies list'!$A$1:$BG$1, 0)))</f>
        <v/>
      </c>
      <c r="H1982">
        <f>IFERROR(PERCENTRANK(C:C,C1982),0)</f>
        <v/>
      </c>
      <c r="I1982">
        <f>IFERROR(1 - PERCENTRANK(D:D,D1982),0)</f>
        <v/>
      </c>
      <c r="J1982">
        <f>IFERROR(PERCENTRANK(E:E,E1982),0)</f>
        <v/>
      </c>
      <c r="K1982">
        <f>IFERROR(1 - PERCENTRANK(F:F,F1982),0)</f>
        <v/>
      </c>
      <c r="L1982">
        <f>IFERROR(PERCENTRANK(G:G,G1982),0)</f>
        <v/>
      </c>
      <c r="M1982">
        <f>H1982*weightA+I1982*weightB+J1982*weightC+K1982*weightD+L1982*weightE</f>
        <v/>
      </c>
    </row>
    <row r="1983" spans="1:13">
      <c r="A1983">
        <f>RANK(M1983,M:M)</f>
        <v/>
      </c>
      <c r="C1983">
        <f>SUMIFS('Input - target event report'!H:H,'Input - target event report'!L:L,B1983,'Input - target event report'!D:D, "Private Investment")</f>
        <v/>
      </c>
      <c r="D1983">
        <f>IF(E1983&lt;2, "N/A", (MAXIFS('Input - target event report'!E:E,'Input - target event report'!L:L,B:B,'Input - target event report'!D:D,"Private Investment")-MINIFS('Input - target event report'!E:E,'Input - target event report'!L:L,B:B,'Input - target event report'!D:D,"Private Investment"))/(E1983-1))</f>
        <v/>
      </c>
      <c r="E1983">
        <f>COUNTIFS('Input - target event report'!L:L,B1983,'Input - target event report'!D:D, "Private Investment")</f>
        <v/>
      </c>
      <c r="F1983">
        <f>AVERAGEIF(INDEX('Input - companies list'!$A:$BG, 0, MATCH("Clusters 0",'Input - companies list'!$A$1:$BG$1, 0)),'Output - Cluster ranking'!B1983,INDEX('Input - companies list'!$A:$BG, 0, MATCH("Flow",'Input - companies list'!$A$1:$BG$1, 0)))</f>
        <v/>
      </c>
      <c r="G1983">
        <f>AVERAGEIF(INDEX('Input - companies list'!$A:$BG, 0, MATCH("Clusters 0",'Input - companies list'!$A$1:$BG$1, 0)),'Output - Cluster ranking'!B1983,INDEX('Input - companies list'!$A:$BG, 0, MATCH("Inter-Cluster Connectivity",'Input - companies list'!$A$1:$BG$1, 0)))</f>
        <v/>
      </c>
      <c r="H1983">
        <f>IFERROR(PERCENTRANK(C:C,C1983),0)</f>
        <v/>
      </c>
      <c r="I1983">
        <f>IFERROR(1 - PERCENTRANK(D:D,D1983),0)</f>
        <v/>
      </c>
      <c r="J1983">
        <f>IFERROR(PERCENTRANK(E:E,E1983),0)</f>
        <v/>
      </c>
      <c r="K1983">
        <f>IFERROR(1 - PERCENTRANK(F:F,F1983),0)</f>
        <v/>
      </c>
      <c r="L1983">
        <f>IFERROR(PERCENTRANK(G:G,G1983),0)</f>
        <v/>
      </c>
      <c r="M1983">
        <f>H1983*weightA+I1983*weightB+J1983*weightC+K1983*weightD+L1983*weightE</f>
        <v/>
      </c>
    </row>
    <row r="1984" spans="1:13">
      <c r="A1984">
        <f>RANK(M1984,M:M)</f>
        <v/>
      </c>
      <c r="C1984">
        <f>SUMIFS('Input - target event report'!H:H,'Input - target event report'!L:L,B1984,'Input - target event report'!D:D, "Private Investment")</f>
        <v/>
      </c>
      <c r="D1984">
        <f>IF(E1984&lt;2, "N/A", (MAXIFS('Input - target event report'!E:E,'Input - target event report'!L:L,B:B,'Input - target event report'!D:D,"Private Investment")-MINIFS('Input - target event report'!E:E,'Input - target event report'!L:L,B:B,'Input - target event report'!D:D,"Private Investment"))/(E1984-1))</f>
        <v/>
      </c>
      <c r="E1984">
        <f>COUNTIFS('Input - target event report'!L:L,B1984,'Input - target event report'!D:D, "Private Investment")</f>
        <v/>
      </c>
      <c r="F1984">
        <f>AVERAGEIF(INDEX('Input - companies list'!$A:$BG, 0, MATCH("Clusters 0",'Input - companies list'!$A$1:$BG$1, 0)),'Output - Cluster ranking'!B1984,INDEX('Input - companies list'!$A:$BG, 0, MATCH("Flow",'Input - companies list'!$A$1:$BG$1, 0)))</f>
        <v/>
      </c>
      <c r="G1984">
        <f>AVERAGEIF(INDEX('Input - companies list'!$A:$BG, 0, MATCH("Clusters 0",'Input - companies list'!$A$1:$BG$1, 0)),'Output - Cluster ranking'!B1984,INDEX('Input - companies list'!$A:$BG, 0, MATCH("Inter-Cluster Connectivity",'Input - companies list'!$A$1:$BG$1, 0)))</f>
        <v/>
      </c>
      <c r="H1984">
        <f>IFERROR(PERCENTRANK(C:C,C1984),0)</f>
        <v/>
      </c>
      <c r="I1984">
        <f>IFERROR(1 - PERCENTRANK(D:D,D1984),0)</f>
        <v/>
      </c>
      <c r="J1984">
        <f>IFERROR(PERCENTRANK(E:E,E1984),0)</f>
        <v/>
      </c>
      <c r="K1984">
        <f>IFERROR(1 - PERCENTRANK(F:F,F1984),0)</f>
        <v/>
      </c>
      <c r="L1984">
        <f>IFERROR(PERCENTRANK(G:G,G1984),0)</f>
        <v/>
      </c>
      <c r="M1984">
        <f>H1984*weightA+I1984*weightB+J1984*weightC+K1984*weightD+L1984*weightE</f>
        <v/>
      </c>
    </row>
    <row r="1985" spans="1:13">
      <c r="A1985">
        <f>RANK(M1985,M:M)</f>
        <v/>
      </c>
      <c r="C1985">
        <f>SUMIFS('Input - target event report'!H:H,'Input - target event report'!L:L,B1985,'Input - target event report'!D:D, "Private Investment")</f>
        <v/>
      </c>
      <c r="D1985">
        <f>IF(E1985&lt;2, "N/A", (MAXIFS('Input - target event report'!E:E,'Input - target event report'!L:L,B:B,'Input - target event report'!D:D,"Private Investment")-MINIFS('Input - target event report'!E:E,'Input - target event report'!L:L,B:B,'Input - target event report'!D:D,"Private Investment"))/(E1985-1))</f>
        <v/>
      </c>
      <c r="E1985">
        <f>COUNTIFS('Input - target event report'!L:L,B1985,'Input - target event report'!D:D, "Private Investment")</f>
        <v/>
      </c>
      <c r="F1985">
        <f>AVERAGEIF(INDEX('Input - companies list'!$A:$BG, 0, MATCH("Clusters 0",'Input - companies list'!$A$1:$BG$1, 0)),'Output - Cluster ranking'!B1985,INDEX('Input - companies list'!$A:$BG, 0, MATCH("Flow",'Input - companies list'!$A$1:$BG$1, 0)))</f>
        <v/>
      </c>
      <c r="G1985">
        <f>AVERAGEIF(INDEX('Input - companies list'!$A:$BG, 0, MATCH("Clusters 0",'Input - companies list'!$A$1:$BG$1, 0)),'Output - Cluster ranking'!B1985,INDEX('Input - companies list'!$A:$BG, 0, MATCH("Inter-Cluster Connectivity",'Input - companies list'!$A$1:$BG$1, 0)))</f>
        <v/>
      </c>
      <c r="H1985">
        <f>IFERROR(PERCENTRANK(C:C,C1985),0)</f>
        <v/>
      </c>
      <c r="I1985">
        <f>IFERROR(1 - PERCENTRANK(D:D,D1985),0)</f>
        <v/>
      </c>
      <c r="J1985">
        <f>IFERROR(PERCENTRANK(E:E,E1985),0)</f>
        <v/>
      </c>
      <c r="K1985">
        <f>IFERROR(1 - PERCENTRANK(F:F,F1985),0)</f>
        <v/>
      </c>
      <c r="L1985">
        <f>IFERROR(PERCENTRANK(G:G,G1985),0)</f>
        <v/>
      </c>
      <c r="M1985">
        <f>H1985*weightA+I1985*weightB+J1985*weightC+K1985*weightD+L1985*weightE</f>
        <v/>
      </c>
    </row>
    <row r="1986" spans="1:13">
      <c r="A1986">
        <f>RANK(M1986,M:M)</f>
        <v/>
      </c>
      <c r="C1986">
        <f>SUMIFS('Input - target event report'!H:H,'Input - target event report'!L:L,B1986,'Input - target event report'!D:D, "Private Investment")</f>
        <v/>
      </c>
      <c r="D1986">
        <f>IF(E1986&lt;2, "N/A", (MAXIFS('Input - target event report'!E:E,'Input - target event report'!L:L,B:B,'Input - target event report'!D:D,"Private Investment")-MINIFS('Input - target event report'!E:E,'Input - target event report'!L:L,B:B,'Input - target event report'!D:D,"Private Investment"))/(E1986-1))</f>
        <v/>
      </c>
      <c r="E1986">
        <f>COUNTIFS('Input - target event report'!L:L,B1986,'Input - target event report'!D:D, "Private Investment")</f>
        <v/>
      </c>
      <c r="F1986">
        <f>AVERAGEIF(INDEX('Input - companies list'!$A:$BG, 0, MATCH("Clusters 0",'Input - companies list'!$A$1:$BG$1, 0)),'Output - Cluster ranking'!B1986,INDEX('Input - companies list'!$A:$BG, 0, MATCH("Flow",'Input - companies list'!$A$1:$BG$1, 0)))</f>
        <v/>
      </c>
      <c r="G1986">
        <f>AVERAGEIF(INDEX('Input - companies list'!$A:$BG, 0, MATCH("Clusters 0",'Input - companies list'!$A$1:$BG$1, 0)),'Output - Cluster ranking'!B1986,INDEX('Input - companies list'!$A:$BG, 0, MATCH("Inter-Cluster Connectivity",'Input - companies list'!$A$1:$BG$1, 0)))</f>
        <v/>
      </c>
      <c r="H1986">
        <f>IFERROR(PERCENTRANK(C:C,C1986),0)</f>
        <v/>
      </c>
      <c r="I1986">
        <f>IFERROR(1 - PERCENTRANK(D:D,D1986),0)</f>
        <v/>
      </c>
      <c r="J1986">
        <f>IFERROR(PERCENTRANK(E:E,E1986),0)</f>
        <v/>
      </c>
      <c r="K1986">
        <f>IFERROR(1 - PERCENTRANK(F:F,F1986),0)</f>
        <v/>
      </c>
      <c r="L1986">
        <f>IFERROR(PERCENTRANK(G:G,G1986),0)</f>
        <v/>
      </c>
      <c r="M1986">
        <f>H1986*weightA+I1986*weightB+J1986*weightC+K1986*weightD+L1986*weightE</f>
        <v/>
      </c>
    </row>
    <row r="1987" spans="1:13">
      <c r="A1987">
        <f>RANK(M1987,M:M)</f>
        <v/>
      </c>
      <c r="C1987">
        <f>SUMIFS('Input - target event report'!H:H,'Input - target event report'!L:L,B1987,'Input - target event report'!D:D, "Private Investment")</f>
        <v/>
      </c>
      <c r="D1987">
        <f>IF(E1987&lt;2, "N/A", (MAXIFS('Input - target event report'!E:E,'Input - target event report'!L:L,B:B,'Input - target event report'!D:D,"Private Investment")-MINIFS('Input - target event report'!E:E,'Input - target event report'!L:L,B:B,'Input - target event report'!D:D,"Private Investment"))/(E1987-1))</f>
        <v/>
      </c>
      <c r="E1987">
        <f>COUNTIFS('Input - target event report'!L:L,B1987,'Input - target event report'!D:D, "Private Investment")</f>
        <v/>
      </c>
      <c r="F1987">
        <f>AVERAGEIF(INDEX('Input - companies list'!$A:$BG, 0, MATCH("Clusters 0",'Input - companies list'!$A$1:$BG$1, 0)),'Output - Cluster ranking'!B1987,INDEX('Input - companies list'!$A:$BG, 0, MATCH("Flow",'Input - companies list'!$A$1:$BG$1, 0)))</f>
        <v/>
      </c>
      <c r="G1987">
        <f>AVERAGEIF(INDEX('Input - companies list'!$A:$BG, 0, MATCH("Clusters 0",'Input - companies list'!$A$1:$BG$1, 0)),'Output - Cluster ranking'!B1987,INDEX('Input - companies list'!$A:$BG, 0, MATCH("Inter-Cluster Connectivity",'Input - companies list'!$A$1:$BG$1, 0)))</f>
        <v/>
      </c>
      <c r="H1987">
        <f>IFERROR(PERCENTRANK(C:C,C1987),0)</f>
        <v/>
      </c>
      <c r="I1987">
        <f>IFERROR(1 - PERCENTRANK(D:D,D1987),0)</f>
        <v/>
      </c>
      <c r="J1987">
        <f>IFERROR(PERCENTRANK(E:E,E1987),0)</f>
        <v/>
      </c>
      <c r="K1987">
        <f>IFERROR(1 - PERCENTRANK(F:F,F1987),0)</f>
        <v/>
      </c>
      <c r="L1987">
        <f>IFERROR(PERCENTRANK(G:G,G1987),0)</f>
        <v/>
      </c>
      <c r="M1987">
        <f>H1987*weightA+I1987*weightB+J1987*weightC+K1987*weightD+L1987*weightE</f>
        <v/>
      </c>
    </row>
    <row r="1988" spans="1:13">
      <c r="A1988">
        <f>RANK(M1988,M:M)</f>
        <v/>
      </c>
      <c r="C1988">
        <f>SUMIFS('Input - target event report'!H:H,'Input - target event report'!L:L,B1988,'Input - target event report'!D:D, "Private Investment")</f>
        <v/>
      </c>
      <c r="D1988">
        <f>IF(E1988&lt;2, "N/A", (MAXIFS('Input - target event report'!E:E,'Input - target event report'!L:L,B:B,'Input - target event report'!D:D,"Private Investment")-MINIFS('Input - target event report'!E:E,'Input - target event report'!L:L,B:B,'Input - target event report'!D:D,"Private Investment"))/(E1988-1))</f>
        <v/>
      </c>
      <c r="E1988">
        <f>COUNTIFS('Input - target event report'!L:L,B1988,'Input - target event report'!D:D, "Private Investment")</f>
        <v/>
      </c>
      <c r="F1988">
        <f>AVERAGEIF(INDEX('Input - companies list'!$A:$BG, 0, MATCH("Clusters 0",'Input - companies list'!$A$1:$BG$1, 0)),'Output - Cluster ranking'!B1988,INDEX('Input - companies list'!$A:$BG, 0, MATCH("Flow",'Input - companies list'!$A$1:$BG$1, 0)))</f>
        <v/>
      </c>
      <c r="G1988">
        <f>AVERAGEIF(INDEX('Input - companies list'!$A:$BG, 0, MATCH("Clusters 0",'Input - companies list'!$A$1:$BG$1, 0)),'Output - Cluster ranking'!B1988,INDEX('Input - companies list'!$A:$BG, 0, MATCH("Inter-Cluster Connectivity",'Input - companies list'!$A$1:$BG$1, 0)))</f>
        <v/>
      </c>
      <c r="H1988">
        <f>IFERROR(PERCENTRANK(C:C,C1988),0)</f>
        <v/>
      </c>
      <c r="I1988">
        <f>IFERROR(1 - PERCENTRANK(D:D,D1988),0)</f>
        <v/>
      </c>
      <c r="J1988">
        <f>IFERROR(PERCENTRANK(E:E,E1988),0)</f>
        <v/>
      </c>
      <c r="K1988">
        <f>IFERROR(1 - PERCENTRANK(F:F,F1988),0)</f>
        <v/>
      </c>
      <c r="L1988">
        <f>IFERROR(PERCENTRANK(G:G,G1988),0)</f>
        <v/>
      </c>
      <c r="M1988">
        <f>H1988*weightA+I1988*weightB+J1988*weightC+K1988*weightD+L1988*weightE</f>
        <v/>
      </c>
    </row>
    <row r="1989" spans="1:13">
      <c r="A1989">
        <f>RANK(M1989,M:M)</f>
        <v/>
      </c>
      <c r="C1989">
        <f>SUMIFS('Input - target event report'!H:H,'Input - target event report'!L:L,B1989,'Input - target event report'!D:D, "Private Investment")</f>
        <v/>
      </c>
      <c r="D1989">
        <f>IF(E1989&lt;2, "N/A", (MAXIFS('Input - target event report'!E:E,'Input - target event report'!L:L,B:B,'Input - target event report'!D:D,"Private Investment")-MINIFS('Input - target event report'!E:E,'Input - target event report'!L:L,B:B,'Input - target event report'!D:D,"Private Investment"))/(E1989-1))</f>
        <v/>
      </c>
      <c r="E1989">
        <f>COUNTIFS('Input - target event report'!L:L,B1989,'Input - target event report'!D:D, "Private Investment")</f>
        <v/>
      </c>
      <c r="F1989">
        <f>AVERAGEIF(INDEX('Input - companies list'!$A:$BG, 0, MATCH("Clusters 0",'Input - companies list'!$A$1:$BG$1, 0)),'Output - Cluster ranking'!B1989,INDEX('Input - companies list'!$A:$BG, 0, MATCH("Flow",'Input - companies list'!$A$1:$BG$1, 0)))</f>
        <v/>
      </c>
      <c r="G1989">
        <f>AVERAGEIF(INDEX('Input - companies list'!$A:$BG, 0, MATCH("Clusters 0",'Input - companies list'!$A$1:$BG$1, 0)),'Output - Cluster ranking'!B1989,INDEX('Input - companies list'!$A:$BG, 0, MATCH("Inter-Cluster Connectivity",'Input - companies list'!$A$1:$BG$1, 0)))</f>
        <v/>
      </c>
      <c r="H1989">
        <f>IFERROR(PERCENTRANK(C:C,C1989),0)</f>
        <v/>
      </c>
      <c r="I1989">
        <f>IFERROR(1 - PERCENTRANK(D:D,D1989),0)</f>
        <v/>
      </c>
      <c r="J1989">
        <f>IFERROR(PERCENTRANK(E:E,E1989),0)</f>
        <v/>
      </c>
      <c r="K1989">
        <f>IFERROR(1 - PERCENTRANK(F:F,F1989),0)</f>
        <v/>
      </c>
      <c r="L1989">
        <f>IFERROR(PERCENTRANK(G:G,G1989),0)</f>
        <v/>
      </c>
      <c r="M1989">
        <f>H1989*weightA+I1989*weightB+J1989*weightC+K1989*weightD+L1989*weightE</f>
        <v/>
      </c>
    </row>
    <row r="1990" spans="1:13">
      <c r="A1990">
        <f>RANK(M1990,M:M)</f>
        <v/>
      </c>
      <c r="C1990">
        <f>SUMIFS('Input - target event report'!H:H,'Input - target event report'!L:L,B1990,'Input - target event report'!D:D, "Private Investment")</f>
        <v/>
      </c>
      <c r="D1990">
        <f>IF(E1990&lt;2, "N/A", (MAXIFS('Input - target event report'!E:E,'Input - target event report'!L:L,B:B,'Input - target event report'!D:D,"Private Investment")-MINIFS('Input - target event report'!E:E,'Input - target event report'!L:L,B:B,'Input - target event report'!D:D,"Private Investment"))/(E1990-1))</f>
        <v/>
      </c>
      <c r="E1990">
        <f>COUNTIFS('Input - target event report'!L:L,B1990,'Input - target event report'!D:D, "Private Investment")</f>
        <v/>
      </c>
      <c r="F1990">
        <f>AVERAGEIF(INDEX('Input - companies list'!$A:$BG, 0, MATCH("Clusters 0",'Input - companies list'!$A$1:$BG$1, 0)),'Output - Cluster ranking'!B1990,INDEX('Input - companies list'!$A:$BG, 0, MATCH("Flow",'Input - companies list'!$A$1:$BG$1, 0)))</f>
        <v/>
      </c>
      <c r="G1990">
        <f>AVERAGEIF(INDEX('Input - companies list'!$A:$BG, 0, MATCH("Clusters 0",'Input - companies list'!$A$1:$BG$1, 0)),'Output - Cluster ranking'!B1990,INDEX('Input - companies list'!$A:$BG, 0, MATCH("Inter-Cluster Connectivity",'Input - companies list'!$A$1:$BG$1, 0)))</f>
        <v/>
      </c>
      <c r="H1990">
        <f>IFERROR(PERCENTRANK(C:C,C1990),0)</f>
        <v/>
      </c>
      <c r="I1990">
        <f>IFERROR(1 - PERCENTRANK(D:D,D1990),0)</f>
        <v/>
      </c>
      <c r="J1990">
        <f>IFERROR(PERCENTRANK(E:E,E1990),0)</f>
        <v/>
      </c>
      <c r="K1990">
        <f>IFERROR(1 - PERCENTRANK(F:F,F1990),0)</f>
        <v/>
      </c>
      <c r="L1990">
        <f>IFERROR(PERCENTRANK(G:G,G1990),0)</f>
        <v/>
      </c>
      <c r="M1990">
        <f>H1990*weightA+I1990*weightB+J1990*weightC+K1990*weightD+L1990*weightE</f>
        <v/>
      </c>
    </row>
    <row r="1991" spans="1:13">
      <c r="A1991">
        <f>RANK(M1991,M:M)</f>
        <v/>
      </c>
      <c r="C1991">
        <f>SUMIFS('Input - target event report'!H:H,'Input - target event report'!L:L,B1991,'Input - target event report'!D:D, "Private Investment")</f>
        <v/>
      </c>
      <c r="D1991">
        <f>IF(E1991&lt;2, "N/A", (MAXIFS('Input - target event report'!E:E,'Input - target event report'!L:L,B:B,'Input - target event report'!D:D,"Private Investment")-MINIFS('Input - target event report'!E:E,'Input - target event report'!L:L,B:B,'Input - target event report'!D:D,"Private Investment"))/(E1991-1))</f>
        <v/>
      </c>
      <c r="E1991">
        <f>COUNTIFS('Input - target event report'!L:L,B1991,'Input - target event report'!D:D, "Private Investment")</f>
        <v/>
      </c>
      <c r="F1991">
        <f>AVERAGEIF(INDEX('Input - companies list'!$A:$BG, 0, MATCH("Clusters 0",'Input - companies list'!$A$1:$BG$1, 0)),'Output - Cluster ranking'!B1991,INDEX('Input - companies list'!$A:$BG, 0, MATCH("Flow",'Input - companies list'!$A$1:$BG$1, 0)))</f>
        <v/>
      </c>
      <c r="G1991">
        <f>AVERAGEIF(INDEX('Input - companies list'!$A:$BG, 0, MATCH("Clusters 0",'Input - companies list'!$A$1:$BG$1, 0)),'Output - Cluster ranking'!B1991,INDEX('Input - companies list'!$A:$BG, 0, MATCH("Inter-Cluster Connectivity",'Input - companies list'!$A$1:$BG$1, 0)))</f>
        <v/>
      </c>
      <c r="H1991">
        <f>IFERROR(PERCENTRANK(C:C,C1991),0)</f>
        <v/>
      </c>
      <c r="I1991">
        <f>IFERROR(1 - PERCENTRANK(D:D,D1991),0)</f>
        <v/>
      </c>
      <c r="J1991">
        <f>IFERROR(PERCENTRANK(E:E,E1991),0)</f>
        <v/>
      </c>
      <c r="K1991">
        <f>IFERROR(1 - PERCENTRANK(F:F,F1991),0)</f>
        <v/>
      </c>
      <c r="L1991">
        <f>IFERROR(PERCENTRANK(G:G,G1991),0)</f>
        <v/>
      </c>
      <c r="M1991">
        <f>H1991*weightA+I1991*weightB+J1991*weightC+K1991*weightD+L1991*weightE</f>
        <v/>
      </c>
    </row>
    <row r="1992" spans="1:13">
      <c r="A1992">
        <f>RANK(M1992,M:M)</f>
        <v/>
      </c>
      <c r="C1992">
        <f>SUMIFS('Input - target event report'!H:H,'Input - target event report'!L:L,B1992,'Input - target event report'!D:D, "Private Investment")</f>
        <v/>
      </c>
      <c r="D1992">
        <f>IF(E1992&lt;2, "N/A", (MAXIFS('Input - target event report'!E:E,'Input - target event report'!L:L,B:B,'Input - target event report'!D:D,"Private Investment")-MINIFS('Input - target event report'!E:E,'Input - target event report'!L:L,B:B,'Input - target event report'!D:D,"Private Investment"))/(E1992-1))</f>
        <v/>
      </c>
      <c r="E1992">
        <f>COUNTIFS('Input - target event report'!L:L,B1992,'Input - target event report'!D:D, "Private Investment")</f>
        <v/>
      </c>
      <c r="F1992">
        <f>AVERAGEIF(INDEX('Input - companies list'!$A:$BG, 0, MATCH("Clusters 0",'Input - companies list'!$A$1:$BG$1, 0)),'Output - Cluster ranking'!B1992,INDEX('Input - companies list'!$A:$BG, 0, MATCH("Flow",'Input - companies list'!$A$1:$BG$1, 0)))</f>
        <v/>
      </c>
      <c r="G1992">
        <f>AVERAGEIF(INDEX('Input - companies list'!$A:$BG, 0, MATCH("Clusters 0",'Input - companies list'!$A$1:$BG$1, 0)),'Output - Cluster ranking'!B1992,INDEX('Input - companies list'!$A:$BG, 0, MATCH("Inter-Cluster Connectivity",'Input - companies list'!$A$1:$BG$1, 0)))</f>
        <v/>
      </c>
      <c r="H1992">
        <f>IFERROR(PERCENTRANK(C:C,C1992),0)</f>
        <v/>
      </c>
      <c r="I1992">
        <f>IFERROR(1 - PERCENTRANK(D:D,D1992),0)</f>
        <v/>
      </c>
      <c r="J1992">
        <f>IFERROR(PERCENTRANK(E:E,E1992),0)</f>
        <v/>
      </c>
      <c r="K1992">
        <f>IFERROR(1 - PERCENTRANK(F:F,F1992),0)</f>
        <v/>
      </c>
      <c r="L1992">
        <f>IFERROR(PERCENTRANK(G:G,G1992),0)</f>
        <v/>
      </c>
      <c r="M1992">
        <f>H1992*weightA+I1992*weightB+J1992*weightC+K1992*weightD+L1992*weightE</f>
        <v/>
      </c>
    </row>
    <row r="1993" spans="1:13">
      <c r="A1993">
        <f>RANK(M1993,M:M)</f>
        <v/>
      </c>
      <c r="C1993">
        <f>SUMIFS('Input - target event report'!H:H,'Input - target event report'!L:L,B1993,'Input - target event report'!D:D, "Private Investment")</f>
        <v/>
      </c>
      <c r="D1993">
        <f>IF(E1993&lt;2, "N/A", (MAXIFS('Input - target event report'!E:E,'Input - target event report'!L:L,B:B,'Input - target event report'!D:D,"Private Investment")-MINIFS('Input - target event report'!E:E,'Input - target event report'!L:L,B:B,'Input - target event report'!D:D,"Private Investment"))/(E1993-1))</f>
        <v/>
      </c>
      <c r="E1993">
        <f>COUNTIFS('Input - target event report'!L:L,B1993,'Input - target event report'!D:D, "Private Investment")</f>
        <v/>
      </c>
      <c r="F1993">
        <f>AVERAGEIF(INDEX('Input - companies list'!$A:$BG, 0, MATCH("Clusters 0",'Input - companies list'!$A$1:$BG$1, 0)),'Output - Cluster ranking'!B1993,INDEX('Input - companies list'!$A:$BG, 0, MATCH("Flow",'Input - companies list'!$A$1:$BG$1, 0)))</f>
        <v/>
      </c>
      <c r="G1993">
        <f>AVERAGEIF(INDEX('Input - companies list'!$A:$BG, 0, MATCH("Clusters 0",'Input - companies list'!$A$1:$BG$1, 0)),'Output - Cluster ranking'!B1993,INDEX('Input - companies list'!$A:$BG, 0, MATCH("Inter-Cluster Connectivity",'Input - companies list'!$A$1:$BG$1, 0)))</f>
        <v/>
      </c>
      <c r="H1993">
        <f>IFERROR(PERCENTRANK(C:C,C1993),0)</f>
        <v/>
      </c>
      <c r="I1993">
        <f>IFERROR(1 - PERCENTRANK(D:D,D1993),0)</f>
        <v/>
      </c>
      <c r="J1993">
        <f>IFERROR(PERCENTRANK(E:E,E1993),0)</f>
        <v/>
      </c>
      <c r="K1993">
        <f>IFERROR(1 - PERCENTRANK(F:F,F1993),0)</f>
        <v/>
      </c>
      <c r="L1993">
        <f>IFERROR(PERCENTRANK(G:G,G1993),0)</f>
        <v/>
      </c>
      <c r="M1993">
        <f>H1993*weightA+I1993*weightB+J1993*weightC+K1993*weightD+L1993*weightE</f>
        <v/>
      </c>
    </row>
    <row r="1994" spans="1:13">
      <c r="A1994">
        <f>RANK(M1994,M:M)</f>
        <v/>
      </c>
      <c r="C1994">
        <f>SUMIFS('Input - target event report'!H:H,'Input - target event report'!L:L,B1994,'Input - target event report'!D:D, "Private Investment")</f>
        <v/>
      </c>
      <c r="D1994">
        <f>IF(E1994&lt;2, "N/A", (MAXIFS('Input - target event report'!E:E,'Input - target event report'!L:L,B:B,'Input - target event report'!D:D,"Private Investment")-MINIFS('Input - target event report'!E:E,'Input - target event report'!L:L,B:B,'Input - target event report'!D:D,"Private Investment"))/(E1994-1))</f>
        <v/>
      </c>
      <c r="E1994">
        <f>COUNTIFS('Input - target event report'!L:L,B1994,'Input - target event report'!D:D, "Private Investment")</f>
        <v/>
      </c>
      <c r="F1994">
        <f>AVERAGEIF(INDEX('Input - companies list'!$A:$BG, 0, MATCH("Clusters 0",'Input - companies list'!$A$1:$BG$1, 0)),'Output - Cluster ranking'!B1994,INDEX('Input - companies list'!$A:$BG, 0, MATCH("Flow",'Input - companies list'!$A$1:$BG$1, 0)))</f>
        <v/>
      </c>
      <c r="G1994">
        <f>AVERAGEIF(INDEX('Input - companies list'!$A:$BG, 0, MATCH("Clusters 0",'Input - companies list'!$A$1:$BG$1, 0)),'Output - Cluster ranking'!B1994,INDEX('Input - companies list'!$A:$BG, 0, MATCH("Inter-Cluster Connectivity",'Input - companies list'!$A$1:$BG$1, 0)))</f>
        <v/>
      </c>
      <c r="H1994">
        <f>IFERROR(PERCENTRANK(C:C,C1994),0)</f>
        <v/>
      </c>
      <c r="I1994">
        <f>IFERROR(1 - PERCENTRANK(D:D,D1994),0)</f>
        <v/>
      </c>
      <c r="J1994">
        <f>IFERROR(PERCENTRANK(E:E,E1994),0)</f>
        <v/>
      </c>
      <c r="K1994">
        <f>IFERROR(1 - PERCENTRANK(F:F,F1994),0)</f>
        <v/>
      </c>
      <c r="L1994">
        <f>IFERROR(PERCENTRANK(G:G,G1994),0)</f>
        <v/>
      </c>
      <c r="M1994">
        <f>H1994*weightA+I1994*weightB+J1994*weightC+K1994*weightD+L1994*weightE</f>
        <v/>
      </c>
    </row>
    <row r="1995" spans="1:13">
      <c r="A1995">
        <f>RANK(M1995,M:M)</f>
        <v/>
      </c>
      <c r="C1995">
        <f>SUMIFS('Input - target event report'!H:H,'Input - target event report'!L:L,B1995,'Input - target event report'!D:D, "Private Investment")</f>
        <v/>
      </c>
      <c r="D1995">
        <f>IF(E1995&lt;2, "N/A", (MAXIFS('Input - target event report'!E:E,'Input - target event report'!L:L,B:B,'Input - target event report'!D:D,"Private Investment")-MINIFS('Input - target event report'!E:E,'Input - target event report'!L:L,B:B,'Input - target event report'!D:D,"Private Investment"))/(E1995-1))</f>
        <v/>
      </c>
      <c r="E1995">
        <f>COUNTIFS('Input - target event report'!L:L,B1995,'Input - target event report'!D:D, "Private Investment")</f>
        <v/>
      </c>
      <c r="F1995">
        <f>AVERAGEIF(INDEX('Input - companies list'!$A:$BG, 0, MATCH("Clusters 0",'Input - companies list'!$A$1:$BG$1, 0)),'Output - Cluster ranking'!B1995,INDEX('Input - companies list'!$A:$BG, 0, MATCH("Flow",'Input - companies list'!$A$1:$BG$1, 0)))</f>
        <v/>
      </c>
      <c r="G1995">
        <f>AVERAGEIF(INDEX('Input - companies list'!$A:$BG, 0, MATCH("Clusters 0",'Input - companies list'!$A$1:$BG$1, 0)),'Output - Cluster ranking'!B1995,INDEX('Input - companies list'!$A:$BG, 0, MATCH("Inter-Cluster Connectivity",'Input - companies list'!$A$1:$BG$1, 0)))</f>
        <v/>
      </c>
      <c r="H1995">
        <f>IFERROR(PERCENTRANK(C:C,C1995),0)</f>
        <v/>
      </c>
      <c r="I1995">
        <f>IFERROR(1 - PERCENTRANK(D:D,D1995),0)</f>
        <v/>
      </c>
      <c r="J1995">
        <f>IFERROR(PERCENTRANK(E:E,E1995),0)</f>
        <v/>
      </c>
      <c r="K1995">
        <f>IFERROR(1 - PERCENTRANK(F:F,F1995),0)</f>
        <v/>
      </c>
      <c r="L1995">
        <f>IFERROR(PERCENTRANK(G:G,G1995),0)</f>
        <v/>
      </c>
      <c r="M1995">
        <f>H1995*weightA+I1995*weightB+J1995*weightC+K1995*weightD+L1995*weightE</f>
        <v/>
      </c>
    </row>
    <row r="1996" spans="1:13">
      <c r="A1996">
        <f>RANK(M1996,M:M)</f>
        <v/>
      </c>
      <c r="C1996">
        <f>SUMIFS('Input - target event report'!H:H,'Input - target event report'!L:L,B1996,'Input - target event report'!D:D, "Private Investment")</f>
        <v/>
      </c>
      <c r="D1996">
        <f>IF(E1996&lt;2, "N/A", (MAXIFS('Input - target event report'!E:E,'Input - target event report'!L:L,B:B,'Input - target event report'!D:D,"Private Investment")-MINIFS('Input - target event report'!E:E,'Input - target event report'!L:L,B:B,'Input - target event report'!D:D,"Private Investment"))/(E1996-1))</f>
        <v/>
      </c>
      <c r="E1996">
        <f>COUNTIFS('Input - target event report'!L:L,B1996,'Input - target event report'!D:D, "Private Investment")</f>
        <v/>
      </c>
      <c r="F1996">
        <f>AVERAGEIF(INDEX('Input - companies list'!$A:$BG, 0, MATCH("Clusters 0",'Input - companies list'!$A$1:$BG$1, 0)),'Output - Cluster ranking'!B1996,INDEX('Input - companies list'!$A:$BG, 0, MATCH("Flow",'Input - companies list'!$A$1:$BG$1, 0)))</f>
        <v/>
      </c>
      <c r="G1996">
        <f>AVERAGEIF(INDEX('Input - companies list'!$A:$BG, 0, MATCH("Clusters 0",'Input - companies list'!$A$1:$BG$1, 0)),'Output - Cluster ranking'!B1996,INDEX('Input - companies list'!$A:$BG, 0, MATCH("Inter-Cluster Connectivity",'Input - companies list'!$A$1:$BG$1, 0)))</f>
        <v/>
      </c>
      <c r="H1996">
        <f>IFERROR(PERCENTRANK(C:C,C1996),0)</f>
        <v/>
      </c>
      <c r="I1996">
        <f>IFERROR(1 - PERCENTRANK(D:D,D1996),0)</f>
        <v/>
      </c>
      <c r="J1996">
        <f>IFERROR(PERCENTRANK(E:E,E1996),0)</f>
        <v/>
      </c>
      <c r="K1996">
        <f>IFERROR(1 - PERCENTRANK(F:F,F1996),0)</f>
        <v/>
      </c>
      <c r="L1996">
        <f>IFERROR(PERCENTRANK(G:G,G1996),0)</f>
        <v/>
      </c>
      <c r="M1996">
        <f>H1996*weightA+I1996*weightB+J1996*weightC+K1996*weightD+L1996*weightE</f>
        <v/>
      </c>
    </row>
    <row r="1997" spans="1:13">
      <c r="A1997">
        <f>RANK(M1997,M:M)</f>
        <v/>
      </c>
      <c r="C1997">
        <f>SUMIFS('Input - target event report'!H:H,'Input - target event report'!L:L,B1997,'Input - target event report'!D:D, "Private Investment")</f>
        <v/>
      </c>
      <c r="D1997">
        <f>IF(E1997&lt;2, "N/A", (MAXIFS('Input - target event report'!E:E,'Input - target event report'!L:L,B:B,'Input - target event report'!D:D,"Private Investment")-MINIFS('Input - target event report'!E:E,'Input - target event report'!L:L,B:B,'Input - target event report'!D:D,"Private Investment"))/(E1997-1))</f>
        <v/>
      </c>
      <c r="E1997">
        <f>COUNTIFS('Input - target event report'!L:L,B1997,'Input - target event report'!D:D, "Private Investment")</f>
        <v/>
      </c>
      <c r="F1997">
        <f>AVERAGEIF(INDEX('Input - companies list'!$A:$BG, 0, MATCH("Clusters 0",'Input - companies list'!$A$1:$BG$1, 0)),'Output - Cluster ranking'!B1997,INDEX('Input - companies list'!$A:$BG, 0, MATCH("Flow",'Input - companies list'!$A$1:$BG$1, 0)))</f>
        <v/>
      </c>
      <c r="G1997">
        <f>AVERAGEIF(INDEX('Input - companies list'!$A:$BG, 0, MATCH("Clusters 0",'Input - companies list'!$A$1:$BG$1, 0)),'Output - Cluster ranking'!B1997,INDEX('Input - companies list'!$A:$BG, 0, MATCH("Inter-Cluster Connectivity",'Input - companies list'!$A$1:$BG$1, 0)))</f>
        <v/>
      </c>
      <c r="H1997">
        <f>IFERROR(PERCENTRANK(C:C,C1997),0)</f>
        <v/>
      </c>
      <c r="I1997">
        <f>IFERROR(1 - PERCENTRANK(D:D,D1997),0)</f>
        <v/>
      </c>
      <c r="J1997">
        <f>IFERROR(PERCENTRANK(E:E,E1997),0)</f>
        <v/>
      </c>
      <c r="K1997">
        <f>IFERROR(1 - PERCENTRANK(F:F,F1997),0)</f>
        <v/>
      </c>
      <c r="L1997">
        <f>IFERROR(PERCENTRANK(G:G,G1997),0)</f>
        <v/>
      </c>
      <c r="M1997">
        <f>H1997*weightA+I1997*weightB+J1997*weightC+K1997*weightD+L1997*weightE</f>
        <v/>
      </c>
    </row>
    <row r="1998" spans="1:13">
      <c r="A1998">
        <f>RANK(M1998,M:M)</f>
        <v/>
      </c>
      <c r="C1998">
        <f>SUMIFS('Input - target event report'!H:H,'Input - target event report'!L:L,B1998,'Input - target event report'!D:D, "Private Investment")</f>
        <v/>
      </c>
      <c r="D1998">
        <f>IF(E1998&lt;2, "N/A", (MAXIFS('Input - target event report'!E:E,'Input - target event report'!L:L,B:B,'Input - target event report'!D:D,"Private Investment")-MINIFS('Input - target event report'!E:E,'Input - target event report'!L:L,B:B,'Input - target event report'!D:D,"Private Investment"))/(E1998-1))</f>
        <v/>
      </c>
      <c r="E1998">
        <f>COUNTIFS('Input - target event report'!L:L,B1998,'Input - target event report'!D:D, "Private Investment")</f>
        <v/>
      </c>
      <c r="F1998">
        <f>AVERAGEIF(INDEX('Input - companies list'!$A:$BG, 0, MATCH("Clusters 0",'Input - companies list'!$A$1:$BG$1, 0)),'Output - Cluster ranking'!B1998,INDEX('Input - companies list'!$A:$BG, 0, MATCH("Flow",'Input - companies list'!$A$1:$BG$1, 0)))</f>
        <v/>
      </c>
      <c r="G1998">
        <f>AVERAGEIF(INDEX('Input - companies list'!$A:$BG, 0, MATCH("Clusters 0",'Input - companies list'!$A$1:$BG$1, 0)),'Output - Cluster ranking'!B1998,INDEX('Input - companies list'!$A:$BG, 0, MATCH("Inter-Cluster Connectivity",'Input - companies list'!$A$1:$BG$1, 0)))</f>
        <v/>
      </c>
      <c r="H1998">
        <f>IFERROR(PERCENTRANK(C:C,C1998),0)</f>
        <v/>
      </c>
      <c r="I1998">
        <f>IFERROR(1 - PERCENTRANK(D:D,D1998),0)</f>
        <v/>
      </c>
      <c r="J1998">
        <f>IFERROR(PERCENTRANK(E:E,E1998),0)</f>
        <v/>
      </c>
      <c r="K1998">
        <f>IFERROR(1 - PERCENTRANK(F:F,F1998),0)</f>
        <v/>
      </c>
      <c r="L1998">
        <f>IFERROR(PERCENTRANK(G:G,G1998),0)</f>
        <v/>
      </c>
      <c r="M1998">
        <f>H1998*weightA+I1998*weightB+J1998*weightC+K1998*weightD+L1998*weightE</f>
        <v/>
      </c>
    </row>
    <row r="1999" spans="1:13">
      <c r="A1999">
        <f>RANK(M1999,M:M)</f>
        <v/>
      </c>
      <c r="C1999">
        <f>SUMIFS('Input - target event report'!H:H,'Input - target event report'!L:L,B1999,'Input - target event report'!D:D, "Private Investment")</f>
        <v/>
      </c>
      <c r="D1999">
        <f>IF(E1999&lt;2, "N/A", (MAXIFS('Input - target event report'!E:E,'Input - target event report'!L:L,B:B,'Input - target event report'!D:D,"Private Investment")-MINIFS('Input - target event report'!E:E,'Input - target event report'!L:L,B:B,'Input - target event report'!D:D,"Private Investment"))/(E1999-1))</f>
        <v/>
      </c>
      <c r="E1999">
        <f>COUNTIFS('Input - target event report'!L:L,B1999,'Input - target event report'!D:D, "Private Investment")</f>
        <v/>
      </c>
      <c r="F1999">
        <f>AVERAGEIF(INDEX('Input - companies list'!$A:$BG, 0, MATCH("Clusters 0",'Input - companies list'!$A$1:$BG$1, 0)),'Output - Cluster ranking'!B1999,INDEX('Input - companies list'!$A:$BG, 0, MATCH("Flow",'Input - companies list'!$A$1:$BG$1, 0)))</f>
        <v/>
      </c>
      <c r="G1999">
        <f>AVERAGEIF(INDEX('Input - companies list'!$A:$BG, 0, MATCH("Clusters 0",'Input - companies list'!$A$1:$BG$1, 0)),'Output - Cluster ranking'!B1999,INDEX('Input - companies list'!$A:$BG, 0, MATCH("Inter-Cluster Connectivity",'Input - companies list'!$A$1:$BG$1, 0)))</f>
        <v/>
      </c>
      <c r="H1999">
        <f>IFERROR(PERCENTRANK(C:C,C1999),0)</f>
        <v/>
      </c>
      <c r="I1999">
        <f>IFERROR(1 - PERCENTRANK(D:D,D1999),0)</f>
        <v/>
      </c>
      <c r="J1999">
        <f>IFERROR(PERCENTRANK(E:E,E1999),0)</f>
        <v/>
      </c>
      <c r="K1999">
        <f>IFERROR(1 - PERCENTRANK(F:F,F1999),0)</f>
        <v/>
      </c>
      <c r="L1999">
        <f>IFERROR(PERCENTRANK(G:G,G1999),0)</f>
        <v/>
      </c>
      <c r="M1999">
        <f>H1999*weightA+I1999*weightB+J1999*weightC+K1999*weightD+L1999*weightE</f>
        <v/>
      </c>
    </row>
    <row r="2000" spans="1:13">
      <c r="A2000">
        <f>RANK(M2000,M:M)</f>
        <v/>
      </c>
      <c r="C2000">
        <f>SUMIFS('Input - target event report'!H:H,'Input - target event report'!L:L,B2000,'Input - target event report'!D:D, "Private Investment")</f>
        <v/>
      </c>
      <c r="D2000">
        <f>IF(E2000&lt;2, "N/A", (MAXIFS('Input - target event report'!E:E,'Input - target event report'!L:L,B:B,'Input - target event report'!D:D,"Private Investment")-MINIFS('Input - target event report'!E:E,'Input - target event report'!L:L,B:B,'Input - target event report'!D:D,"Private Investment"))/(E2000-1))</f>
        <v/>
      </c>
      <c r="E2000">
        <f>COUNTIFS('Input - target event report'!L:L,B2000,'Input - target event report'!D:D, "Private Investment")</f>
        <v/>
      </c>
      <c r="F2000">
        <f>AVERAGEIF(INDEX('Input - companies list'!$A:$BG, 0, MATCH("Clusters 0",'Input - companies list'!$A$1:$BG$1, 0)),'Output - Cluster ranking'!B2000,INDEX('Input - companies list'!$A:$BG, 0, MATCH("Flow",'Input - companies list'!$A$1:$BG$1, 0)))</f>
        <v/>
      </c>
      <c r="G2000">
        <f>AVERAGEIF(INDEX('Input - companies list'!$A:$BG, 0, MATCH("Clusters 0",'Input - companies list'!$A$1:$BG$1, 0)),'Output - Cluster ranking'!B2000,INDEX('Input - companies list'!$A:$BG, 0, MATCH("Inter-Cluster Connectivity",'Input - companies list'!$A$1:$BG$1, 0)))</f>
        <v/>
      </c>
      <c r="H2000">
        <f>IFERROR(PERCENTRANK(C:C,C2000),0)</f>
        <v/>
      </c>
      <c r="I2000">
        <f>IFERROR(1 - PERCENTRANK(D:D,D2000),0)</f>
        <v/>
      </c>
      <c r="J2000">
        <f>IFERROR(PERCENTRANK(E:E,E2000),0)</f>
        <v/>
      </c>
      <c r="K2000">
        <f>IFERROR(1 - PERCENTRANK(F:F,F2000),0)</f>
        <v/>
      </c>
      <c r="L2000">
        <f>IFERROR(PERCENTRANK(G:G,G2000),0)</f>
        <v/>
      </c>
      <c r="M2000">
        <f>H2000*weightA+I2000*weightB+J2000*weightC+K2000*weightD+L2000*weightE</f>
        <v/>
      </c>
    </row>
    <row r="2001" spans="1:13">
      <c r="A2001">
        <f>RANK(M2001,M:M)</f>
        <v/>
      </c>
      <c r="C2001">
        <f>SUMIFS('Input - target event report'!H:H,'Input - target event report'!L:L,B2001,'Input - target event report'!D:D, "Private Investment")</f>
        <v/>
      </c>
      <c r="D2001">
        <f>IF(E2001&lt;2, "N/A", (MAXIFS('Input - target event report'!E:E,'Input - target event report'!L:L,B:B,'Input - target event report'!D:D,"Private Investment")-MINIFS('Input - target event report'!E:E,'Input - target event report'!L:L,B:B,'Input - target event report'!D:D,"Private Investment"))/(E2001-1))</f>
        <v/>
      </c>
      <c r="E2001">
        <f>COUNTIFS('Input - target event report'!L:L,B2001,'Input - target event report'!D:D, "Private Investment")</f>
        <v/>
      </c>
      <c r="F2001">
        <f>AVERAGEIF(INDEX('Input - companies list'!$A:$BG, 0, MATCH("Clusters 0",'Input - companies list'!$A$1:$BG$1, 0)),'Output - Cluster ranking'!B2001,INDEX('Input - companies list'!$A:$BG, 0, MATCH("Flow",'Input - companies list'!$A$1:$BG$1, 0)))</f>
        <v/>
      </c>
      <c r="G2001">
        <f>AVERAGEIF(INDEX('Input - companies list'!$A:$BG, 0, MATCH("Clusters 0",'Input - companies list'!$A$1:$BG$1, 0)),'Output - Cluster ranking'!B2001,INDEX('Input - companies list'!$A:$BG, 0, MATCH("Inter-Cluster Connectivity",'Input - companies list'!$A$1:$BG$1, 0)))</f>
        <v/>
      </c>
      <c r="H2001">
        <f>IFERROR(PERCENTRANK(C:C,C2001),0)</f>
        <v/>
      </c>
      <c r="I2001">
        <f>IFERROR(1 - PERCENTRANK(D:D,D2001),0)</f>
        <v/>
      </c>
      <c r="J2001">
        <f>IFERROR(PERCENTRANK(E:E,E2001),0)</f>
        <v/>
      </c>
      <c r="K2001">
        <f>IFERROR(1 - PERCENTRANK(F:F,F2001),0)</f>
        <v/>
      </c>
      <c r="L2001">
        <f>IFERROR(PERCENTRANK(G:G,G2001),0)</f>
        <v/>
      </c>
      <c r="M2001">
        <f>H2001*weightA+I2001*weightB+J2001*weightC+K2001*weightD+L2001*weightE</f>
        <v/>
      </c>
    </row>
    <row r="2002" spans="1:13">
      <c r="A2002">
        <f>RANK(M2002,M:M)</f>
        <v/>
      </c>
      <c r="C2002">
        <f>SUMIFS('Input - target event report'!H:H,'Input - target event report'!L:L,B2002,'Input - target event report'!D:D, "Private Investment")</f>
        <v/>
      </c>
      <c r="D2002">
        <f>IF(E2002&lt;2, "N/A", (MAXIFS('Input - target event report'!E:E,'Input - target event report'!L:L,B:B,'Input - target event report'!D:D,"Private Investment")-MINIFS('Input - target event report'!E:E,'Input - target event report'!L:L,B:B,'Input - target event report'!D:D,"Private Investment"))/(E2002-1))</f>
        <v/>
      </c>
      <c r="E2002">
        <f>COUNTIFS('Input - target event report'!L:L,B2002,'Input - target event report'!D:D, "Private Investment")</f>
        <v/>
      </c>
      <c r="F2002">
        <f>AVERAGEIF(INDEX('Input - companies list'!$A:$BG, 0, MATCH("Clusters 0",'Input - companies list'!$A$1:$BG$1, 0)),'Output - Cluster ranking'!B2002,INDEX('Input - companies list'!$A:$BG, 0, MATCH("Flow",'Input - companies list'!$A$1:$BG$1, 0)))</f>
        <v/>
      </c>
      <c r="G2002">
        <f>AVERAGEIF(INDEX('Input - companies list'!$A:$BG, 0, MATCH("Clusters 0",'Input - companies list'!$A$1:$BG$1, 0)),'Output - Cluster ranking'!B2002,INDEX('Input - companies list'!$A:$BG, 0, MATCH("Inter-Cluster Connectivity",'Input - companies list'!$A$1:$BG$1, 0)))</f>
        <v/>
      </c>
      <c r="H2002">
        <f>IFERROR(PERCENTRANK(C:C,C2002),0)</f>
        <v/>
      </c>
      <c r="I2002">
        <f>IFERROR(1 - PERCENTRANK(D:D,D2002),0)</f>
        <v/>
      </c>
      <c r="J2002">
        <f>IFERROR(PERCENTRANK(E:E,E2002),0)</f>
        <v/>
      </c>
      <c r="K2002">
        <f>IFERROR(1 - PERCENTRANK(F:F,F2002),0)</f>
        <v/>
      </c>
      <c r="L2002">
        <f>IFERROR(PERCENTRANK(G:G,G2002),0)</f>
        <v/>
      </c>
      <c r="M2002">
        <f>H2002*weightA+I2002*weightB+J2002*weightC+K2002*weightD+L2002*weightE</f>
        <v/>
      </c>
    </row>
    <row r="2003" spans="1:13">
      <c r="A2003">
        <f>RANK(M2003,M:M)</f>
        <v/>
      </c>
      <c r="C2003">
        <f>SUMIFS('Input - target event report'!H:H,'Input - target event report'!L:L,B2003,'Input - target event report'!D:D, "Private Investment")</f>
        <v/>
      </c>
      <c r="D2003">
        <f>IF(E2003&lt;2, "N/A", (MAXIFS('Input - target event report'!E:E,'Input - target event report'!L:L,B:B,'Input - target event report'!D:D,"Private Investment")-MINIFS('Input - target event report'!E:E,'Input - target event report'!L:L,B:B,'Input - target event report'!D:D,"Private Investment"))/(E2003-1))</f>
        <v/>
      </c>
      <c r="E2003">
        <f>COUNTIFS('Input - target event report'!L:L,B2003,'Input - target event report'!D:D, "Private Investment")</f>
        <v/>
      </c>
      <c r="F2003">
        <f>AVERAGEIF(INDEX('Input - companies list'!$A:$BG, 0, MATCH("Clusters 0",'Input - companies list'!$A$1:$BG$1, 0)),'Output - Cluster ranking'!B2003,INDEX('Input - companies list'!$A:$BG, 0, MATCH("Flow",'Input - companies list'!$A$1:$BG$1, 0)))</f>
        <v/>
      </c>
      <c r="G2003">
        <f>AVERAGEIF(INDEX('Input - companies list'!$A:$BG, 0, MATCH("Clusters 0",'Input - companies list'!$A$1:$BG$1, 0)),'Output - Cluster ranking'!B2003,INDEX('Input - companies list'!$A:$BG, 0, MATCH("Inter-Cluster Connectivity",'Input - companies list'!$A$1:$BG$1, 0)))</f>
        <v/>
      </c>
      <c r="H2003">
        <f>IFERROR(PERCENTRANK(C:C,C2003),0)</f>
        <v/>
      </c>
      <c r="I2003">
        <f>IFERROR(1 - PERCENTRANK(D:D,D2003),0)</f>
        <v/>
      </c>
      <c r="J2003">
        <f>IFERROR(PERCENTRANK(E:E,E2003),0)</f>
        <v/>
      </c>
      <c r="K2003">
        <f>IFERROR(1 - PERCENTRANK(F:F,F2003),0)</f>
        <v/>
      </c>
      <c r="L2003">
        <f>IFERROR(PERCENTRANK(G:G,G2003),0)</f>
        <v/>
      </c>
      <c r="M2003">
        <f>H2003*weightA+I2003*weightB+J2003*weightC+K2003*weightD+L2003*weightE</f>
        <v/>
      </c>
    </row>
    <row r="2004" spans="1:13">
      <c r="A2004">
        <f>RANK(M2004,M:M)</f>
        <v/>
      </c>
      <c r="C2004">
        <f>SUMIFS('Input - target event report'!H:H,'Input - target event report'!L:L,B2004,'Input - target event report'!D:D, "Private Investment")</f>
        <v/>
      </c>
      <c r="D2004">
        <f>IF(E2004&lt;2, "N/A", (MAXIFS('Input - target event report'!E:E,'Input - target event report'!L:L,B:B,'Input - target event report'!D:D,"Private Investment")-MINIFS('Input - target event report'!E:E,'Input - target event report'!L:L,B:B,'Input - target event report'!D:D,"Private Investment"))/(E2004-1))</f>
        <v/>
      </c>
      <c r="E2004">
        <f>COUNTIFS('Input - target event report'!L:L,B2004,'Input - target event report'!D:D, "Private Investment")</f>
        <v/>
      </c>
      <c r="F2004">
        <f>AVERAGEIF(INDEX('Input - companies list'!$A:$BG, 0, MATCH("Clusters 0",'Input - companies list'!$A$1:$BG$1, 0)),'Output - Cluster ranking'!B2004,INDEX('Input - companies list'!$A:$BG, 0, MATCH("Flow",'Input - companies list'!$A$1:$BG$1, 0)))</f>
        <v/>
      </c>
      <c r="G2004">
        <f>AVERAGEIF(INDEX('Input - companies list'!$A:$BG, 0, MATCH("Clusters 0",'Input - companies list'!$A$1:$BG$1, 0)),'Output - Cluster ranking'!B2004,INDEX('Input - companies list'!$A:$BG, 0, MATCH("Inter-Cluster Connectivity",'Input - companies list'!$A$1:$BG$1, 0)))</f>
        <v/>
      </c>
      <c r="H2004">
        <f>IFERROR(PERCENTRANK(C:C,C2004),0)</f>
        <v/>
      </c>
      <c r="I2004">
        <f>IFERROR(1 - PERCENTRANK(D:D,D2004),0)</f>
        <v/>
      </c>
      <c r="J2004">
        <f>IFERROR(PERCENTRANK(E:E,E2004),0)</f>
        <v/>
      </c>
      <c r="K2004">
        <f>IFERROR(1 - PERCENTRANK(F:F,F2004),0)</f>
        <v/>
      </c>
      <c r="L2004">
        <f>IFERROR(PERCENTRANK(G:G,G2004),0)</f>
        <v/>
      </c>
      <c r="M2004">
        <f>H2004*weightA+I2004*weightB+J2004*weightC+K2004*weightD+L2004*weightE</f>
        <v/>
      </c>
    </row>
    <row r="2005" spans="1:13">
      <c r="A2005">
        <f>RANK(M2005,M:M)</f>
        <v/>
      </c>
      <c r="C2005">
        <f>SUMIFS('Input - target event report'!H:H,'Input - target event report'!L:L,B2005,'Input - target event report'!D:D, "Private Investment")</f>
        <v/>
      </c>
      <c r="D2005">
        <f>IF(E2005&lt;2, "N/A", (MAXIFS('Input - target event report'!E:E,'Input - target event report'!L:L,B:B,'Input - target event report'!D:D,"Private Investment")-MINIFS('Input - target event report'!E:E,'Input - target event report'!L:L,B:B,'Input - target event report'!D:D,"Private Investment"))/(E2005-1))</f>
        <v/>
      </c>
      <c r="E2005">
        <f>COUNTIFS('Input - target event report'!L:L,B2005,'Input - target event report'!D:D, "Private Investment")</f>
        <v/>
      </c>
      <c r="F2005">
        <f>AVERAGEIF(INDEX('Input - companies list'!$A:$BG, 0, MATCH("Clusters 0",'Input - companies list'!$A$1:$BG$1, 0)),'Output - Cluster ranking'!B2005,INDEX('Input - companies list'!$A:$BG, 0, MATCH("Flow",'Input - companies list'!$A$1:$BG$1, 0)))</f>
        <v/>
      </c>
      <c r="G2005">
        <f>AVERAGEIF(INDEX('Input - companies list'!$A:$BG, 0, MATCH("Clusters 0",'Input - companies list'!$A$1:$BG$1, 0)),'Output - Cluster ranking'!B2005,INDEX('Input - companies list'!$A:$BG, 0, MATCH("Inter-Cluster Connectivity",'Input - companies list'!$A$1:$BG$1, 0)))</f>
        <v/>
      </c>
      <c r="H2005">
        <f>IFERROR(PERCENTRANK(C:C,C2005),0)</f>
        <v/>
      </c>
      <c r="I2005">
        <f>IFERROR(1 - PERCENTRANK(D:D,D2005),0)</f>
        <v/>
      </c>
      <c r="J2005">
        <f>IFERROR(PERCENTRANK(E:E,E2005),0)</f>
        <v/>
      </c>
      <c r="K2005">
        <f>IFERROR(1 - PERCENTRANK(F:F,F2005),0)</f>
        <v/>
      </c>
      <c r="L2005">
        <f>IFERROR(PERCENTRANK(G:G,G2005),0)</f>
        <v/>
      </c>
      <c r="M2005">
        <f>H2005*weightA+I2005*weightB+J2005*weightC+K2005*weightD+L2005*weightE</f>
        <v/>
      </c>
    </row>
    <row r="2006" spans="1:13">
      <c r="A2006">
        <f>RANK(M2006,M:M)</f>
        <v/>
      </c>
      <c r="C2006">
        <f>SUMIFS('Input - target event report'!H:H,'Input - target event report'!L:L,B2006,'Input - target event report'!D:D, "Private Investment")</f>
        <v/>
      </c>
      <c r="D2006">
        <f>IF(E2006&lt;2, "N/A", (MAXIFS('Input - target event report'!E:E,'Input - target event report'!L:L,B:B,'Input - target event report'!D:D,"Private Investment")-MINIFS('Input - target event report'!E:E,'Input - target event report'!L:L,B:B,'Input - target event report'!D:D,"Private Investment"))/(E2006-1))</f>
        <v/>
      </c>
      <c r="E2006">
        <f>COUNTIFS('Input - target event report'!L:L,B2006,'Input - target event report'!D:D, "Private Investment")</f>
        <v/>
      </c>
      <c r="F2006">
        <f>AVERAGEIF(INDEX('Input - companies list'!$A:$BG, 0, MATCH("Clusters 0",'Input - companies list'!$A$1:$BG$1, 0)),'Output - Cluster ranking'!B2006,INDEX('Input - companies list'!$A:$BG, 0, MATCH("Flow",'Input - companies list'!$A$1:$BG$1, 0)))</f>
        <v/>
      </c>
      <c r="G2006">
        <f>AVERAGEIF(INDEX('Input - companies list'!$A:$BG, 0, MATCH("Clusters 0",'Input - companies list'!$A$1:$BG$1, 0)),'Output - Cluster ranking'!B2006,INDEX('Input - companies list'!$A:$BG, 0, MATCH("Inter-Cluster Connectivity",'Input - companies list'!$A$1:$BG$1, 0)))</f>
        <v/>
      </c>
      <c r="H2006">
        <f>IFERROR(PERCENTRANK(C:C,C2006),0)</f>
        <v/>
      </c>
      <c r="I2006">
        <f>IFERROR(1 - PERCENTRANK(D:D,D2006),0)</f>
        <v/>
      </c>
      <c r="J2006">
        <f>IFERROR(PERCENTRANK(E:E,E2006),0)</f>
        <v/>
      </c>
      <c r="K2006">
        <f>IFERROR(1 - PERCENTRANK(F:F,F2006),0)</f>
        <v/>
      </c>
      <c r="L2006">
        <f>IFERROR(PERCENTRANK(G:G,G2006),0)</f>
        <v/>
      </c>
      <c r="M2006">
        <f>H2006*weightA+I2006*weightB+J2006*weightC+K2006*weightD+L2006*weightE</f>
        <v/>
      </c>
    </row>
    <row r="2007" spans="1:13">
      <c r="A2007">
        <f>RANK(M2007,M:M)</f>
        <v/>
      </c>
      <c r="C2007">
        <f>SUMIFS('Input - target event report'!H:H,'Input - target event report'!L:L,B2007,'Input - target event report'!D:D, "Private Investment")</f>
        <v/>
      </c>
      <c r="D2007">
        <f>IF(E2007&lt;2, "N/A", (MAXIFS('Input - target event report'!E:E,'Input - target event report'!L:L,B:B,'Input - target event report'!D:D,"Private Investment")-MINIFS('Input - target event report'!E:E,'Input - target event report'!L:L,B:B,'Input - target event report'!D:D,"Private Investment"))/(E2007-1))</f>
        <v/>
      </c>
      <c r="E2007">
        <f>COUNTIFS('Input - target event report'!L:L,B2007,'Input - target event report'!D:D, "Private Investment")</f>
        <v/>
      </c>
      <c r="F2007">
        <f>AVERAGEIF(INDEX('Input - companies list'!$A:$BG, 0, MATCH("Clusters 0",'Input - companies list'!$A$1:$BG$1, 0)),'Output - Cluster ranking'!B2007,INDEX('Input - companies list'!$A:$BG, 0, MATCH("Flow",'Input - companies list'!$A$1:$BG$1, 0)))</f>
        <v/>
      </c>
      <c r="G2007">
        <f>AVERAGEIF(INDEX('Input - companies list'!$A:$BG, 0, MATCH("Clusters 0",'Input - companies list'!$A$1:$BG$1, 0)),'Output - Cluster ranking'!B2007,INDEX('Input - companies list'!$A:$BG, 0, MATCH("Inter-Cluster Connectivity",'Input - companies list'!$A$1:$BG$1, 0)))</f>
        <v/>
      </c>
      <c r="H2007">
        <f>IFERROR(PERCENTRANK(C:C,C2007),0)</f>
        <v/>
      </c>
      <c r="I2007">
        <f>IFERROR(1 - PERCENTRANK(D:D,D2007),0)</f>
        <v/>
      </c>
      <c r="J2007">
        <f>IFERROR(PERCENTRANK(E:E,E2007),0)</f>
        <v/>
      </c>
      <c r="K2007">
        <f>IFERROR(1 - PERCENTRANK(F:F,F2007),0)</f>
        <v/>
      </c>
      <c r="L2007">
        <f>IFERROR(PERCENTRANK(G:G,G2007),0)</f>
        <v/>
      </c>
      <c r="M2007">
        <f>H2007*weightA+I2007*weightB+J2007*weightC+K2007*weightD+L2007*weightE</f>
        <v/>
      </c>
    </row>
    <row r="2008" spans="1:13">
      <c r="A2008">
        <f>RANK(M2008,M:M)</f>
        <v/>
      </c>
      <c r="C2008">
        <f>SUMIFS('Input - target event report'!H:H,'Input - target event report'!L:L,B2008,'Input - target event report'!D:D, "Private Investment")</f>
        <v/>
      </c>
      <c r="D2008">
        <f>IF(E2008&lt;2, "N/A", (MAXIFS('Input - target event report'!E:E,'Input - target event report'!L:L,B:B,'Input - target event report'!D:D,"Private Investment")-MINIFS('Input - target event report'!E:E,'Input - target event report'!L:L,B:B,'Input - target event report'!D:D,"Private Investment"))/(E2008-1))</f>
        <v/>
      </c>
      <c r="E2008">
        <f>COUNTIFS('Input - target event report'!L:L,B2008,'Input - target event report'!D:D, "Private Investment")</f>
        <v/>
      </c>
      <c r="F2008">
        <f>AVERAGEIF(INDEX('Input - companies list'!$A:$BG, 0, MATCH("Clusters 0",'Input - companies list'!$A$1:$BG$1, 0)),'Output - Cluster ranking'!B2008,INDEX('Input - companies list'!$A:$BG, 0, MATCH("Flow",'Input - companies list'!$A$1:$BG$1, 0)))</f>
        <v/>
      </c>
      <c r="G2008">
        <f>AVERAGEIF(INDEX('Input - companies list'!$A:$BG, 0, MATCH("Clusters 0",'Input - companies list'!$A$1:$BG$1, 0)),'Output - Cluster ranking'!B2008,INDEX('Input - companies list'!$A:$BG, 0, MATCH("Inter-Cluster Connectivity",'Input - companies list'!$A$1:$BG$1, 0)))</f>
        <v/>
      </c>
      <c r="H2008">
        <f>IFERROR(PERCENTRANK(C:C,C2008),0)</f>
        <v/>
      </c>
      <c r="I2008">
        <f>IFERROR(1 - PERCENTRANK(D:D,D2008),0)</f>
        <v/>
      </c>
      <c r="J2008">
        <f>IFERROR(PERCENTRANK(E:E,E2008),0)</f>
        <v/>
      </c>
      <c r="K2008">
        <f>IFERROR(1 - PERCENTRANK(F:F,F2008),0)</f>
        <v/>
      </c>
      <c r="L2008">
        <f>IFERROR(PERCENTRANK(G:G,G2008),0)</f>
        <v/>
      </c>
      <c r="M2008">
        <f>H2008*weightA+I2008*weightB+J2008*weightC+K2008*weightD+L2008*weightE</f>
        <v/>
      </c>
    </row>
    <row r="2009" spans="1:13">
      <c r="A2009">
        <f>RANK(M2009,M:M)</f>
        <v/>
      </c>
      <c r="C2009">
        <f>SUMIFS('Input - target event report'!H:H,'Input - target event report'!L:L,B2009,'Input - target event report'!D:D, "Private Investment")</f>
        <v/>
      </c>
      <c r="D2009">
        <f>IF(E2009&lt;2, "N/A", (MAXIFS('Input - target event report'!E:E,'Input - target event report'!L:L,B:B,'Input - target event report'!D:D,"Private Investment")-MINIFS('Input - target event report'!E:E,'Input - target event report'!L:L,B:B,'Input - target event report'!D:D,"Private Investment"))/(E2009-1))</f>
        <v/>
      </c>
      <c r="E2009">
        <f>COUNTIFS('Input - target event report'!L:L,B2009,'Input - target event report'!D:D, "Private Investment")</f>
        <v/>
      </c>
      <c r="F2009">
        <f>AVERAGEIF(INDEX('Input - companies list'!$A:$BG, 0, MATCH("Clusters 0",'Input - companies list'!$A$1:$BG$1, 0)),'Output - Cluster ranking'!B2009,INDEX('Input - companies list'!$A:$BG, 0, MATCH("Flow",'Input - companies list'!$A$1:$BG$1, 0)))</f>
        <v/>
      </c>
      <c r="G2009">
        <f>AVERAGEIF(INDEX('Input - companies list'!$A:$BG, 0, MATCH("Clusters 0",'Input - companies list'!$A$1:$BG$1, 0)),'Output - Cluster ranking'!B2009,INDEX('Input - companies list'!$A:$BG, 0, MATCH("Inter-Cluster Connectivity",'Input - companies list'!$A$1:$BG$1, 0)))</f>
        <v/>
      </c>
      <c r="H2009">
        <f>IFERROR(PERCENTRANK(C:C,C2009),0)</f>
        <v/>
      </c>
      <c r="I2009">
        <f>IFERROR(1 - PERCENTRANK(D:D,D2009),0)</f>
        <v/>
      </c>
      <c r="J2009">
        <f>IFERROR(PERCENTRANK(E:E,E2009),0)</f>
        <v/>
      </c>
      <c r="K2009">
        <f>IFERROR(1 - PERCENTRANK(F:F,F2009),0)</f>
        <v/>
      </c>
      <c r="L2009">
        <f>IFERROR(PERCENTRANK(G:G,G2009),0)</f>
        <v/>
      </c>
      <c r="M2009">
        <f>H2009*weightA+I2009*weightB+J2009*weightC+K2009*weightD+L2009*weightE</f>
        <v/>
      </c>
    </row>
    <row r="2010" spans="1:13">
      <c r="A2010">
        <f>RANK(M2010,M:M)</f>
        <v/>
      </c>
      <c r="C2010">
        <f>SUMIFS('Input - target event report'!H:H,'Input - target event report'!L:L,B2010,'Input - target event report'!D:D, "Private Investment")</f>
        <v/>
      </c>
      <c r="D2010">
        <f>IF(E2010&lt;2, "N/A", (MAXIFS('Input - target event report'!E:E,'Input - target event report'!L:L,B:B,'Input - target event report'!D:D,"Private Investment")-MINIFS('Input - target event report'!E:E,'Input - target event report'!L:L,B:B,'Input - target event report'!D:D,"Private Investment"))/(E2010-1))</f>
        <v/>
      </c>
      <c r="E2010">
        <f>COUNTIFS('Input - target event report'!L:L,B2010,'Input - target event report'!D:D, "Private Investment")</f>
        <v/>
      </c>
      <c r="F2010">
        <f>AVERAGEIF(INDEX('Input - companies list'!$A:$BG, 0, MATCH("Clusters 0",'Input - companies list'!$A$1:$BG$1, 0)),'Output - Cluster ranking'!B2010,INDEX('Input - companies list'!$A:$BG, 0, MATCH("Flow",'Input - companies list'!$A$1:$BG$1, 0)))</f>
        <v/>
      </c>
      <c r="G2010">
        <f>AVERAGEIF(INDEX('Input - companies list'!$A:$BG, 0, MATCH("Clusters 0",'Input - companies list'!$A$1:$BG$1, 0)),'Output - Cluster ranking'!B2010,INDEX('Input - companies list'!$A:$BG, 0, MATCH("Inter-Cluster Connectivity",'Input - companies list'!$A$1:$BG$1, 0)))</f>
        <v/>
      </c>
      <c r="H2010">
        <f>IFERROR(PERCENTRANK(C:C,C2010),0)</f>
        <v/>
      </c>
      <c r="I2010">
        <f>IFERROR(1 - PERCENTRANK(D:D,D2010),0)</f>
        <v/>
      </c>
      <c r="J2010">
        <f>IFERROR(PERCENTRANK(E:E,E2010),0)</f>
        <v/>
      </c>
      <c r="K2010">
        <f>IFERROR(1 - PERCENTRANK(F:F,F2010),0)</f>
        <v/>
      </c>
      <c r="L2010">
        <f>IFERROR(PERCENTRANK(G:G,G2010),0)</f>
        <v/>
      </c>
      <c r="M2010">
        <f>H2010*weightA+I2010*weightB+J2010*weightC+K2010*weightD+L2010*weightE</f>
        <v/>
      </c>
    </row>
    <row r="2011" spans="1:13">
      <c r="A2011">
        <f>RANK(M2011,M:M)</f>
        <v/>
      </c>
      <c r="C2011">
        <f>SUMIFS('Input - target event report'!H:H,'Input - target event report'!L:L,B2011,'Input - target event report'!D:D, "Private Investment")</f>
        <v/>
      </c>
      <c r="D2011">
        <f>IF(E2011&lt;2, "N/A", (MAXIFS('Input - target event report'!E:E,'Input - target event report'!L:L,B:B,'Input - target event report'!D:D,"Private Investment")-MINIFS('Input - target event report'!E:E,'Input - target event report'!L:L,B:B,'Input - target event report'!D:D,"Private Investment"))/(E2011-1))</f>
        <v/>
      </c>
      <c r="E2011">
        <f>COUNTIFS('Input - target event report'!L:L,B2011,'Input - target event report'!D:D, "Private Investment")</f>
        <v/>
      </c>
      <c r="F2011">
        <f>AVERAGEIF(INDEX('Input - companies list'!$A:$BG, 0, MATCH("Clusters 0",'Input - companies list'!$A$1:$BG$1, 0)),'Output - Cluster ranking'!B2011,INDEX('Input - companies list'!$A:$BG, 0, MATCH("Flow",'Input - companies list'!$A$1:$BG$1, 0)))</f>
        <v/>
      </c>
      <c r="G2011">
        <f>AVERAGEIF(INDEX('Input - companies list'!$A:$BG, 0, MATCH("Clusters 0",'Input - companies list'!$A$1:$BG$1, 0)),'Output - Cluster ranking'!B2011,INDEX('Input - companies list'!$A:$BG, 0, MATCH("Inter-Cluster Connectivity",'Input - companies list'!$A$1:$BG$1, 0)))</f>
        <v/>
      </c>
      <c r="H2011">
        <f>IFERROR(PERCENTRANK(C:C,C2011),0)</f>
        <v/>
      </c>
      <c r="I2011">
        <f>IFERROR(1 - PERCENTRANK(D:D,D2011),0)</f>
        <v/>
      </c>
      <c r="J2011">
        <f>IFERROR(PERCENTRANK(E:E,E2011),0)</f>
        <v/>
      </c>
      <c r="K2011">
        <f>IFERROR(1 - PERCENTRANK(F:F,F2011),0)</f>
        <v/>
      </c>
      <c r="L2011">
        <f>IFERROR(PERCENTRANK(G:G,G2011),0)</f>
        <v/>
      </c>
      <c r="M2011">
        <f>H2011*weightA+I2011*weightB+J2011*weightC+K2011*weightD+L2011*weightE</f>
        <v/>
      </c>
    </row>
    <row r="2012" spans="1:13">
      <c r="A2012">
        <f>RANK(M2012,M:M)</f>
        <v/>
      </c>
      <c r="C2012">
        <f>SUMIFS('Input - target event report'!H:H,'Input - target event report'!L:L,B2012,'Input - target event report'!D:D, "Private Investment")</f>
        <v/>
      </c>
      <c r="D2012">
        <f>IF(E2012&lt;2, "N/A", (MAXIFS('Input - target event report'!E:E,'Input - target event report'!L:L,B:B,'Input - target event report'!D:D,"Private Investment")-MINIFS('Input - target event report'!E:E,'Input - target event report'!L:L,B:B,'Input - target event report'!D:D,"Private Investment"))/(E2012-1))</f>
        <v/>
      </c>
      <c r="E2012">
        <f>COUNTIFS('Input - target event report'!L:L,B2012,'Input - target event report'!D:D, "Private Investment")</f>
        <v/>
      </c>
      <c r="F2012">
        <f>AVERAGEIF(INDEX('Input - companies list'!$A:$BG, 0, MATCH("Clusters 0",'Input - companies list'!$A$1:$BG$1, 0)),'Output - Cluster ranking'!B2012,INDEX('Input - companies list'!$A:$BG, 0, MATCH("Flow",'Input - companies list'!$A$1:$BG$1, 0)))</f>
        <v/>
      </c>
      <c r="G2012">
        <f>AVERAGEIF(INDEX('Input - companies list'!$A:$BG, 0, MATCH("Clusters 0",'Input - companies list'!$A$1:$BG$1, 0)),'Output - Cluster ranking'!B2012,INDEX('Input - companies list'!$A:$BG, 0, MATCH("Inter-Cluster Connectivity",'Input - companies list'!$A$1:$BG$1, 0)))</f>
        <v/>
      </c>
      <c r="H2012">
        <f>IFERROR(PERCENTRANK(C:C,C2012),0)</f>
        <v/>
      </c>
      <c r="I2012">
        <f>IFERROR(1 - PERCENTRANK(D:D,D2012),0)</f>
        <v/>
      </c>
      <c r="J2012">
        <f>IFERROR(PERCENTRANK(E:E,E2012),0)</f>
        <v/>
      </c>
      <c r="K2012">
        <f>IFERROR(1 - PERCENTRANK(F:F,F2012),0)</f>
        <v/>
      </c>
      <c r="L2012">
        <f>IFERROR(PERCENTRANK(G:G,G2012),0)</f>
        <v/>
      </c>
      <c r="M2012">
        <f>H2012*weightA+I2012*weightB+J2012*weightC+K2012*weightD+L2012*weightE</f>
        <v/>
      </c>
    </row>
    <row r="2013" spans="1:13">
      <c r="A2013">
        <f>RANK(M2013,M:M)</f>
        <v/>
      </c>
      <c r="C2013">
        <f>SUMIFS('Input - target event report'!H:H,'Input - target event report'!L:L,B2013,'Input - target event report'!D:D, "Private Investment")</f>
        <v/>
      </c>
      <c r="D2013">
        <f>IF(E2013&lt;2, "N/A", (MAXIFS('Input - target event report'!E:E,'Input - target event report'!L:L,B:B,'Input - target event report'!D:D,"Private Investment")-MINIFS('Input - target event report'!E:E,'Input - target event report'!L:L,B:B,'Input - target event report'!D:D,"Private Investment"))/(E2013-1))</f>
        <v/>
      </c>
      <c r="E2013">
        <f>COUNTIFS('Input - target event report'!L:L,B2013,'Input - target event report'!D:D, "Private Investment")</f>
        <v/>
      </c>
      <c r="F2013">
        <f>AVERAGEIF(INDEX('Input - companies list'!$A:$BG, 0, MATCH("Clusters 0",'Input - companies list'!$A$1:$BG$1, 0)),'Output - Cluster ranking'!B2013,INDEX('Input - companies list'!$A:$BG, 0, MATCH("Flow",'Input - companies list'!$A$1:$BG$1, 0)))</f>
        <v/>
      </c>
      <c r="G2013">
        <f>AVERAGEIF(INDEX('Input - companies list'!$A:$BG, 0, MATCH("Clusters 0",'Input - companies list'!$A$1:$BG$1, 0)),'Output - Cluster ranking'!B2013,INDEX('Input - companies list'!$A:$BG, 0, MATCH("Inter-Cluster Connectivity",'Input - companies list'!$A$1:$BG$1, 0)))</f>
        <v/>
      </c>
      <c r="H2013">
        <f>IFERROR(PERCENTRANK(C:C,C2013),0)</f>
        <v/>
      </c>
      <c r="I2013">
        <f>IFERROR(1 - PERCENTRANK(D:D,D2013),0)</f>
        <v/>
      </c>
      <c r="J2013">
        <f>IFERROR(PERCENTRANK(E:E,E2013),0)</f>
        <v/>
      </c>
      <c r="K2013">
        <f>IFERROR(1 - PERCENTRANK(F:F,F2013),0)</f>
        <v/>
      </c>
      <c r="L2013">
        <f>IFERROR(PERCENTRANK(G:G,G2013),0)</f>
        <v/>
      </c>
      <c r="M2013">
        <f>H2013*weightA+I2013*weightB+J2013*weightC+K2013*weightD+L2013*weightE</f>
        <v/>
      </c>
    </row>
    <row r="2014" spans="1:13">
      <c r="A2014">
        <f>RANK(M2014,M:M)</f>
        <v/>
      </c>
      <c r="C2014">
        <f>SUMIFS('Input - target event report'!H:H,'Input - target event report'!L:L,B2014,'Input - target event report'!D:D, "Private Investment")</f>
        <v/>
      </c>
      <c r="D2014">
        <f>IF(E2014&lt;2, "N/A", (MAXIFS('Input - target event report'!E:E,'Input - target event report'!L:L,B:B,'Input - target event report'!D:D,"Private Investment")-MINIFS('Input - target event report'!E:E,'Input - target event report'!L:L,B:B,'Input - target event report'!D:D,"Private Investment"))/(E2014-1))</f>
        <v/>
      </c>
      <c r="E2014">
        <f>COUNTIFS('Input - target event report'!L:L,B2014,'Input - target event report'!D:D, "Private Investment")</f>
        <v/>
      </c>
      <c r="F2014">
        <f>AVERAGEIF(INDEX('Input - companies list'!$A:$BG, 0, MATCH("Clusters 0",'Input - companies list'!$A$1:$BG$1, 0)),'Output - Cluster ranking'!B2014,INDEX('Input - companies list'!$A:$BG, 0, MATCH("Flow",'Input - companies list'!$A$1:$BG$1, 0)))</f>
        <v/>
      </c>
      <c r="G2014">
        <f>AVERAGEIF(INDEX('Input - companies list'!$A:$BG, 0, MATCH("Clusters 0",'Input - companies list'!$A$1:$BG$1, 0)),'Output - Cluster ranking'!B2014,INDEX('Input - companies list'!$A:$BG, 0, MATCH("Inter-Cluster Connectivity",'Input - companies list'!$A$1:$BG$1, 0)))</f>
        <v/>
      </c>
      <c r="H2014">
        <f>IFERROR(PERCENTRANK(C:C,C2014),0)</f>
        <v/>
      </c>
      <c r="I2014">
        <f>IFERROR(1 - PERCENTRANK(D:D,D2014),0)</f>
        <v/>
      </c>
      <c r="J2014">
        <f>IFERROR(PERCENTRANK(E:E,E2014),0)</f>
        <v/>
      </c>
      <c r="K2014">
        <f>IFERROR(1 - PERCENTRANK(F:F,F2014),0)</f>
        <v/>
      </c>
      <c r="L2014">
        <f>IFERROR(PERCENTRANK(G:G,G2014),0)</f>
        <v/>
      </c>
      <c r="M2014">
        <f>H2014*weightA+I2014*weightB+J2014*weightC+K2014*weightD+L2014*weightE</f>
        <v/>
      </c>
    </row>
    <row r="2015" spans="1:13">
      <c r="A2015">
        <f>RANK(M2015,M:M)</f>
        <v/>
      </c>
      <c r="C2015">
        <f>SUMIFS('Input - target event report'!H:H,'Input - target event report'!L:L,B2015,'Input - target event report'!D:D, "Private Investment")</f>
        <v/>
      </c>
      <c r="D2015">
        <f>IF(E2015&lt;2, "N/A", (MAXIFS('Input - target event report'!E:E,'Input - target event report'!L:L,B:B,'Input - target event report'!D:D,"Private Investment")-MINIFS('Input - target event report'!E:E,'Input - target event report'!L:L,B:B,'Input - target event report'!D:D,"Private Investment"))/(E2015-1))</f>
        <v/>
      </c>
      <c r="E2015">
        <f>COUNTIFS('Input - target event report'!L:L,B2015,'Input - target event report'!D:D, "Private Investment")</f>
        <v/>
      </c>
      <c r="F2015">
        <f>AVERAGEIF(INDEX('Input - companies list'!$A:$BG, 0, MATCH("Clusters 0",'Input - companies list'!$A$1:$BG$1, 0)),'Output - Cluster ranking'!B2015,INDEX('Input - companies list'!$A:$BG, 0, MATCH("Flow",'Input - companies list'!$A$1:$BG$1, 0)))</f>
        <v/>
      </c>
      <c r="G2015">
        <f>AVERAGEIF(INDEX('Input - companies list'!$A:$BG, 0, MATCH("Clusters 0",'Input - companies list'!$A$1:$BG$1, 0)),'Output - Cluster ranking'!B2015,INDEX('Input - companies list'!$A:$BG, 0, MATCH("Inter-Cluster Connectivity",'Input - companies list'!$A$1:$BG$1, 0)))</f>
        <v/>
      </c>
      <c r="H2015">
        <f>IFERROR(PERCENTRANK(C:C,C2015),0)</f>
        <v/>
      </c>
      <c r="I2015">
        <f>IFERROR(1 - PERCENTRANK(D:D,D2015),0)</f>
        <v/>
      </c>
      <c r="J2015">
        <f>IFERROR(PERCENTRANK(E:E,E2015),0)</f>
        <v/>
      </c>
      <c r="K2015">
        <f>IFERROR(1 - PERCENTRANK(F:F,F2015),0)</f>
        <v/>
      </c>
      <c r="L2015">
        <f>IFERROR(PERCENTRANK(G:G,G2015),0)</f>
        <v/>
      </c>
      <c r="M2015">
        <f>H2015*weightA+I2015*weightB+J2015*weightC+K2015*weightD+L2015*weightE</f>
        <v/>
      </c>
    </row>
    <row r="2016" spans="1:13">
      <c r="A2016">
        <f>RANK(M2016,M:M)</f>
        <v/>
      </c>
      <c r="C2016">
        <f>SUMIFS('Input - target event report'!H:H,'Input - target event report'!L:L,B2016,'Input - target event report'!D:D, "Private Investment")</f>
        <v/>
      </c>
      <c r="D2016">
        <f>IF(E2016&lt;2, "N/A", (MAXIFS('Input - target event report'!E:E,'Input - target event report'!L:L,B:B,'Input - target event report'!D:D,"Private Investment")-MINIFS('Input - target event report'!E:E,'Input - target event report'!L:L,B:B,'Input - target event report'!D:D,"Private Investment"))/(E2016-1))</f>
        <v/>
      </c>
      <c r="E2016">
        <f>COUNTIFS('Input - target event report'!L:L,B2016,'Input - target event report'!D:D, "Private Investment")</f>
        <v/>
      </c>
      <c r="F2016">
        <f>AVERAGEIF(INDEX('Input - companies list'!$A:$BG, 0, MATCH("Clusters 0",'Input - companies list'!$A$1:$BG$1, 0)),'Output - Cluster ranking'!B2016,INDEX('Input - companies list'!$A:$BG, 0, MATCH("Flow",'Input - companies list'!$A$1:$BG$1, 0)))</f>
        <v/>
      </c>
      <c r="G2016">
        <f>AVERAGEIF(INDEX('Input - companies list'!$A:$BG, 0, MATCH("Clusters 0",'Input - companies list'!$A$1:$BG$1, 0)),'Output - Cluster ranking'!B2016,INDEX('Input - companies list'!$A:$BG, 0, MATCH("Inter-Cluster Connectivity",'Input - companies list'!$A$1:$BG$1, 0)))</f>
        <v/>
      </c>
      <c r="H2016">
        <f>IFERROR(PERCENTRANK(C:C,C2016),0)</f>
        <v/>
      </c>
      <c r="I2016">
        <f>IFERROR(1 - PERCENTRANK(D:D,D2016),0)</f>
        <v/>
      </c>
      <c r="J2016">
        <f>IFERROR(PERCENTRANK(E:E,E2016),0)</f>
        <v/>
      </c>
      <c r="K2016">
        <f>IFERROR(1 - PERCENTRANK(F:F,F2016),0)</f>
        <v/>
      </c>
      <c r="L2016">
        <f>IFERROR(PERCENTRANK(G:G,G2016),0)</f>
        <v/>
      </c>
      <c r="M2016">
        <f>H2016*weightA+I2016*weightB+J2016*weightC+K2016*weightD+L2016*weightE</f>
        <v/>
      </c>
    </row>
    <row r="2017" spans="1:13">
      <c r="A2017">
        <f>RANK(M2017,M:M)</f>
        <v/>
      </c>
      <c r="C2017">
        <f>SUMIFS('Input - target event report'!H:H,'Input - target event report'!L:L,B2017,'Input - target event report'!D:D, "Private Investment")</f>
        <v/>
      </c>
      <c r="D2017">
        <f>IF(E2017&lt;2, "N/A", (MAXIFS('Input - target event report'!E:E,'Input - target event report'!L:L,B:B,'Input - target event report'!D:D,"Private Investment")-MINIFS('Input - target event report'!E:E,'Input - target event report'!L:L,B:B,'Input - target event report'!D:D,"Private Investment"))/(E2017-1))</f>
        <v/>
      </c>
      <c r="E2017">
        <f>COUNTIFS('Input - target event report'!L:L,B2017,'Input - target event report'!D:D, "Private Investment")</f>
        <v/>
      </c>
      <c r="F2017">
        <f>AVERAGEIF(INDEX('Input - companies list'!$A:$BG, 0, MATCH("Clusters 0",'Input - companies list'!$A$1:$BG$1, 0)),'Output - Cluster ranking'!B2017,INDEX('Input - companies list'!$A:$BG, 0, MATCH("Flow",'Input - companies list'!$A$1:$BG$1, 0)))</f>
        <v/>
      </c>
      <c r="G2017">
        <f>AVERAGEIF(INDEX('Input - companies list'!$A:$BG, 0, MATCH("Clusters 0",'Input - companies list'!$A$1:$BG$1, 0)),'Output - Cluster ranking'!B2017,INDEX('Input - companies list'!$A:$BG, 0, MATCH("Inter-Cluster Connectivity",'Input - companies list'!$A$1:$BG$1, 0)))</f>
        <v/>
      </c>
      <c r="H2017">
        <f>IFERROR(PERCENTRANK(C:C,C2017),0)</f>
        <v/>
      </c>
      <c r="I2017">
        <f>IFERROR(1 - PERCENTRANK(D:D,D2017),0)</f>
        <v/>
      </c>
      <c r="J2017">
        <f>IFERROR(PERCENTRANK(E:E,E2017),0)</f>
        <v/>
      </c>
      <c r="K2017">
        <f>IFERROR(1 - PERCENTRANK(F:F,F2017),0)</f>
        <v/>
      </c>
      <c r="L2017">
        <f>IFERROR(PERCENTRANK(G:G,G2017),0)</f>
        <v/>
      </c>
      <c r="M2017">
        <f>H2017*weightA+I2017*weightB+J2017*weightC+K2017*weightD+L2017*weightE</f>
        <v/>
      </c>
    </row>
    <row r="2018" spans="1:13">
      <c r="A2018">
        <f>RANK(M2018,M:M)</f>
        <v/>
      </c>
      <c r="C2018">
        <f>SUMIFS('Input - target event report'!H:H,'Input - target event report'!L:L,B2018,'Input - target event report'!D:D, "Private Investment")</f>
        <v/>
      </c>
      <c r="D2018">
        <f>IF(E2018&lt;2, "N/A", (MAXIFS('Input - target event report'!E:E,'Input - target event report'!L:L,B:B,'Input - target event report'!D:D,"Private Investment")-MINIFS('Input - target event report'!E:E,'Input - target event report'!L:L,B:B,'Input - target event report'!D:D,"Private Investment"))/(E2018-1))</f>
        <v/>
      </c>
      <c r="E2018">
        <f>COUNTIFS('Input - target event report'!L:L,B2018,'Input - target event report'!D:D, "Private Investment")</f>
        <v/>
      </c>
      <c r="F2018">
        <f>AVERAGEIF(INDEX('Input - companies list'!$A:$BG, 0, MATCH("Clusters 0",'Input - companies list'!$A$1:$BG$1, 0)),'Output - Cluster ranking'!B2018,INDEX('Input - companies list'!$A:$BG, 0, MATCH("Flow",'Input - companies list'!$A$1:$BG$1, 0)))</f>
        <v/>
      </c>
      <c r="G2018">
        <f>AVERAGEIF(INDEX('Input - companies list'!$A:$BG, 0, MATCH("Clusters 0",'Input - companies list'!$A$1:$BG$1, 0)),'Output - Cluster ranking'!B2018,INDEX('Input - companies list'!$A:$BG, 0, MATCH("Inter-Cluster Connectivity",'Input - companies list'!$A$1:$BG$1, 0)))</f>
        <v/>
      </c>
      <c r="H2018">
        <f>IFERROR(PERCENTRANK(C:C,C2018),0)</f>
        <v/>
      </c>
      <c r="I2018">
        <f>IFERROR(1 - PERCENTRANK(D:D,D2018),0)</f>
        <v/>
      </c>
      <c r="J2018">
        <f>IFERROR(PERCENTRANK(E:E,E2018),0)</f>
        <v/>
      </c>
      <c r="K2018">
        <f>IFERROR(1 - PERCENTRANK(F:F,F2018),0)</f>
        <v/>
      </c>
      <c r="L2018">
        <f>IFERROR(PERCENTRANK(G:G,G2018),0)</f>
        <v/>
      </c>
      <c r="M2018">
        <f>H2018*weightA+I2018*weightB+J2018*weightC+K2018*weightD+L2018*weightE</f>
        <v/>
      </c>
    </row>
    <row r="2019" spans="1:13">
      <c r="A2019">
        <f>RANK(M2019,M:M)</f>
        <v/>
      </c>
      <c r="C2019">
        <f>SUMIFS('Input - target event report'!H:H,'Input - target event report'!L:L,B2019,'Input - target event report'!D:D, "Private Investment")</f>
        <v/>
      </c>
      <c r="D2019">
        <f>IF(E2019&lt;2, "N/A", (MAXIFS('Input - target event report'!E:E,'Input - target event report'!L:L,B:B,'Input - target event report'!D:D,"Private Investment")-MINIFS('Input - target event report'!E:E,'Input - target event report'!L:L,B:B,'Input - target event report'!D:D,"Private Investment"))/(E2019-1))</f>
        <v/>
      </c>
      <c r="E2019">
        <f>COUNTIFS('Input - target event report'!L:L,B2019,'Input - target event report'!D:D, "Private Investment")</f>
        <v/>
      </c>
      <c r="F2019">
        <f>AVERAGEIF(INDEX('Input - companies list'!$A:$BG, 0, MATCH("Clusters 0",'Input - companies list'!$A$1:$BG$1, 0)),'Output - Cluster ranking'!B2019,INDEX('Input - companies list'!$A:$BG, 0, MATCH("Flow",'Input - companies list'!$A$1:$BG$1, 0)))</f>
        <v/>
      </c>
      <c r="G2019">
        <f>AVERAGEIF(INDEX('Input - companies list'!$A:$BG, 0, MATCH("Clusters 0",'Input - companies list'!$A$1:$BG$1, 0)),'Output - Cluster ranking'!B2019,INDEX('Input - companies list'!$A:$BG, 0, MATCH("Inter-Cluster Connectivity",'Input - companies list'!$A$1:$BG$1, 0)))</f>
        <v/>
      </c>
      <c r="H2019">
        <f>IFERROR(PERCENTRANK(C:C,C2019),0)</f>
        <v/>
      </c>
      <c r="I2019">
        <f>IFERROR(1 - PERCENTRANK(D:D,D2019),0)</f>
        <v/>
      </c>
      <c r="J2019">
        <f>IFERROR(PERCENTRANK(E:E,E2019),0)</f>
        <v/>
      </c>
      <c r="K2019">
        <f>IFERROR(1 - PERCENTRANK(F:F,F2019),0)</f>
        <v/>
      </c>
      <c r="L2019">
        <f>IFERROR(PERCENTRANK(G:G,G2019),0)</f>
        <v/>
      </c>
      <c r="M2019">
        <f>H2019*weightA+I2019*weightB+J2019*weightC+K2019*weightD+L2019*weightE</f>
        <v/>
      </c>
    </row>
    <row r="2020" spans="1:13">
      <c r="A2020">
        <f>RANK(M2020,M:M)</f>
        <v/>
      </c>
      <c r="C2020">
        <f>SUMIFS('Input - target event report'!H:H,'Input - target event report'!L:L,B2020,'Input - target event report'!D:D, "Private Investment")</f>
        <v/>
      </c>
      <c r="D2020">
        <f>IF(E2020&lt;2, "N/A", (MAXIFS('Input - target event report'!E:E,'Input - target event report'!L:L,B:B,'Input - target event report'!D:D,"Private Investment")-MINIFS('Input - target event report'!E:E,'Input - target event report'!L:L,B:B,'Input - target event report'!D:D,"Private Investment"))/(E2020-1))</f>
        <v/>
      </c>
      <c r="E2020">
        <f>COUNTIFS('Input - target event report'!L:L,B2020,'Input - target event report'!D:D, "Private Investment")</f>
        <v/>
      </c>
      <c r="F2020">
        <f>AVERAGEIF(INDEX('Input - companies list'!$A:$BG, 0, MATCH("Clusters 0",'Input - companies list'!$A$1:$BG$1, 0)),'Output - Cluster ranking'!B2020,INDEX('Input - companies list'!$A:$BG, 0, MATCH("Flow",'Input - companies list'!$A$1:$BG$1, 0)))</f>
        <v/>
      </c>
      <c r="G2020">
        <f>AVERAGEIF(INDEX('Input - companies list'!$A:$BG, 0, MATCH("Clusters 0",'Input - companies list'!$A$1:$BG$1, 0)),'Output - Cluster ranking'!B2020,INDEX('Input - companies list'!$A:$BG, 0, MATCH("Inter-Cluster Connectivity",'Input - companies list'!$A$1:$BG$1, 0)))</f>
        <v/>
      </c>
      <c r="H2020">
        <f>IFERROR(PERCENTRANK(C:C,C2020),0)</f>
        <v/>
      </c>
      <c r="I2020">
        <f>IFERROR(1 - PERCENTRANK(D:D,D2020),0)</f>
        <v/>
      </c>
      <c r="J2020">
        <f>IFERROR(PERCENTRANK(E:E,E2020),0)</f>
        <v/>
      </c>
      <c r="K2020">
        <f>IFERROR(1 - PERCENTRANK(F:F,F2020),0)</f>
        <v/>
      </c>
      <c r="L2020">
        <f>IFERROR(PERCENTRANK(G:G,G2020),0)</f>
        <v/>
      </c>
      <c r="M2020">
        <f>H2020*weightA+I2020*weightB+J2020*weightC+K2020*weightD+L2020*weightE</f>
        <v/>
      </c>
    </row>
    <row r="2021" spans="1:13">
      <c r="A2021">
        <f>RANK(M2021,M:M)</f>
        <v/>
      </c>
      <c r="C2021">
        <f>SUMIFS('Input - target event report'!H:H,'Input - target event report'!L:L,B2021,'Input - target event report'!D:D, "Private Investment")</f>
        <v/>
      </c>
      <c r="D2021">
        <f>IF(E2021&lt;2, "N/A", (MAXIFS('Input - target event report'!E:E,'Input - target event report'!L:L,B:B,'Input - target event report'!D:D,"Private Investment")-MINIFS('Input - target event report'!E:E,'Input - target event report'!L:L,B:B,'Input - target event report'!D:D,"Private Investment"))/(E2021-1))</f>
        <v/>
      </c>
      <c r="E2021">
        <f>COUNTIFS('Input - target event report'!L:L,B2021,'Input - target event report'!D:D, "Private Investment")</f>
        <v/>
      </c>
      <c r="F2021">
        <f>AVERAGEIF(INDEX('Input - companies list'!$A:$BG, 0, MATCH("Clusters 0",'Input - companies list'!$A$1:$BG$1, 0)),'Output - Cluster ranking'!B2021,INDEX('Input - companies list'!$A:$BG, 0, MATCH("Flow",'Input - companies list'!$A$1:$BG$1, 0)))</f>
        <v/>
      </c>
      <c r="G2021">
        <f>AVERAGEIF(INDEX('Input - companies list'!$A:$BG, 0, MATCH("Clusters 0",'Input - companies list'!$A$1:$BG$1, 0)),'Output - Cluster ranking'!B2021,INDEX('Input - companies list'!$A:$BG, 0, MATCH("Inter-Cluster Connectivity",'Input - companies list'!$A$1:$BG$1, 0)))</f>
        <v/>
      </c>
      <c r="H2021">
        <f>IFERROR(PERCENTRANK(C:C,C2021),0)</f>
        <v/>
      </c>
      <c r="I2021">
        <f>IFERROR(1 - PERCENTRANK(D:D,D2021),0)</f>
        <v/>
      </c>
      <c r="J2021">
        <f>IFERROR(PERCENTRANK(E:E,E2021),0)</f>
        <v/>
      </c>
      <c r="K2021">
        <f>IFERROR(1 - PERCENTRANK(F:F,F2021),0)</f>
        <v/>
      </c>
      <c r="L2021">
        <f>IFERROR(PERCENTRANK(G:G,G2021),0)</f>
        <v/>
      </c>
      <c r="M2021">
        <f>H2021*weightA+I2021*weightB+J2021*weightC+K2021*weightD+L2021*weightE</f>
        <v/>
      </c>
    </row>
    <row r="2022" spans="1:13">
      <c r="A2022">
        <f>RANK(M2022,M:M)</f>
        <v/>
      </c>
      <c r="C2022">
        <f>SUMIFS('Input - target event report'!H:H,'Input - target event report'!L:L,B2022,'Input - target event report'!D:D, "Private Investment")</f>
        <v/>
      </c>
      <c r="D2022">
        <f>IF(E2022&lt;2, "N/A", (MAXIFS('Input - target event report'!E:E,'Input - target event report'!L:L,B:B,'Input - target event report'!D:D,"Private Investment")-MINIFS('Input - target event report'!E:E,'Input - target event report'!L:L,B:B,'Input - target event report'!D:D,"Private Investment"))/(E2022-1))</f>
        <v/>
      </c>
      <c r="E2022">
        <f>COUNTIFS('Input - target event report'!L:L,B2022,'Input - target event report'!D:D, "Private Investment")</f>
        <v/>
      </c>
      <c r="F2022">
        <f>AVERAGEIF(INDEX('Input - companies list'!$A:$BG, 0, MATCH("Clusters 0",'Input - companies list'!$A$1:$BG$1, 0)),'Output - Cluster ranking'!B2022,INDEX('Input - companies list'!$A:$BG, 0, MATCH("Flow",'Input - companies list'!$A$1:$BG$1, 0)))</f>
        <v/>
      </c>
      <c r="G2022">
        <f>AVERAGEIF(INDEX('Input - companies list'!$A:$BG, 0, MATCH("Clusters 0",'Input - companies list'!$A$1:$BG$1, 0)),'Output - Cluster ranking'!B2022,INDEX('Input - companies list'!$A:$BG, 0, MATCH("Inter-Cluster Connectivity",'Input - companies list'!$A$1:$BG$1, 0)))</f>
        <v/>
      </c>
      <c r="H2022">
        <f>IFERROR(PERCENTRANK(C:C,C2022),0)</f>
        <v/>
      </c>
      <c r="I2022">
        <f>IFERROR(1 - PERCENTRANK(D:D,D2022),0)</f>
        <v/>
      </c>
      <c r="J2022">
        <f>IFERROR(PERCENTRANK(E:E,E2022),0)</f>
        <v/>
      </c>
      <c r="K2022">
        <f>IFERROR(1 - PERCENTRANK(F:F,F2022),0)</f>
        <v/>
      </c>
      <c r="L2022">
        <f>IFERROR(PERCENTRANK(G:G,G2022),0)</f>
        <v/>
      </c>
      <c r="M2022">
        <f>H2022*weightA+I2022*weightB+J2022*weightC+K2022*weightD+L2022*weightE</f>
        <v/>
      </c>
    </row>
    <row r="2023" spans="1:13">
      <c r="A2023">
        <f>RANK(M2023,M:M)</f>
        <v/>
      </c>
      <c r="C2023">
        <f>SUMIFS('Input - target event report'!H:H,'Input - target event report'!L:L,B2023,'Input - target event report'!D:D, "Private Investment")</f>
        <v/>
      </c>
      <c r="D2023">
        <f>IF(E2023&lt;2, "N/A", (MAXIFS('Input - target event report'!E:E,'Input - target event report'!L:L,B:B,'Input - target event report'!D:D,"Private Investment")-MINIFS('Input - target event report'!E:E,'Input - target event report'!L:L,B:B,'Input - target event report'!D:D,"Private Investment"))/(E2023-1))</f>
        <v/>
      </c>
      <c r="E2023">
        <f>COUNTIFS('Input - target event report'!L:L,B2023,'Input - target event report'!D:D, "Private Investment")</f>
        <v/>
      </c>
      <c r="F2023">
        <f>AVERAGEIF(INDEX('Input - companies list'!$A:$BG, 0, MATCH("Clusters 0",'Input - companies list'!$A$1:$BG$1, 0)),'Output - Cluster ranking'!B2023,INDEX('Input - companies list'!$A:$BG, 0, MATCH("Flow",'Input - companies list'!$A$1:$BG$1, 0)))</f>
        <v/>
      </c>
      <c r="G2023">
        <f>AVERAGEIF(INDEX('Input - companies list'!$A:$BG, 0, MATCH("Clusters 0",'Input - companies list'!$A$1:$BG$1, 0)),'Output - Cluster ranking'!B2023,INDEX('Input - companies list'!$A:$BG, 0, MATCH("Inter-Cluster Connectivity",'Input - companies list'!$A$1:$BG$1, 0)))</f>
        <v/>
      </c>
      <c r="H2023">
        <f>IFERROR(PERCENTRANK(C:C,C2023),0)</f>
        <v/>
      </c>
      <c r="I2023">
        <f>IFERROR(1 - PERCENTRANK(D:D,D2023),0)</f>
        <v/>
      </c>
      <c r="J2023">
        <f>IFERROR(PERCENTRANK(E:E,E2023),0)</f>
        <v/>
      </c>
      <c r="K2023">
        <f>IFERROR(1 - PERCENTRANK(F:F,F2023),0)</f>
        <v/>
      </c>
      <c r="L2023">
        <f>IFERROR(PERCENTRANK(G:G,G2023),0)</f>
        <v/>
      </c>
      <c r="M2023">
        <f>H2023*weightA+I2023*weightB+J2023*weightC+K2023*weightD+L2023*weightE</f>
        <v/>
      </c>
    </row>
    <row r="2024" spans="1:13">
      <c r="A2024">
        <f>RANK(M2024,M:M)</f>
        <v/>
      </c>
      <c r="C2024">
        <f>SUMIFS('Input - target event report'!H:H,'Input - target event report'!L:L,B2024,'Input - target event report'!D:D, "Private Investment")</f>
        <v/>
      </c>
      <c r="D2024">
        <f>IF(E2024&lt;2, "N/A", (MAXIFS('Input - target event report'!E:E,'Input - target event report'!L:L,B:B,'Input - target event report'!D:D,"Private Investment")-MINIFS('Input - target event report'!E:E,'Input - target event report'!L:L,B:B,'Input - target event report'!D:D,"Private Investment"))/(E2024-1))</f>
        <v/>
      </c>
      <c r="E2024">
        <f>COUNTIFS('Input - target event report'!L:L,B2024,'Input - target event report'!D:D, "Private Investment")</f>
        <v/>
      </c>
      <c r="F2024">
        <f>AVERAGEIF(INDEX('Input - companies list'!$A:$BG, 0, MATCH("Clusters 0",'Input - companies list'!$A$1:$BG$1, 0)),'Output - Cluster ranking'!B2024,INDEX('Input - companies list'!$A:$BG, 0, MATCH("Flow",'Input - companies list'!$A$1:$BG$1, 0)))</f>
        <v/>
      </c>
      <c r="G2024">
        <f>AVERAGEIF(INDEX('Input - companies list'!$A:$BG, 0, MATCH("Clusters 0",'Input - companies list'!$A$1:$BG$1, 0)),'Output - Cluster ranking'!B2024,INDEX('Input - companies list'!$A:$BG, 0, MATCH("Inter-Cluster Connectivity",'Input - companies list'!$A$1:$BG$1, 0)))</f>
        <v/>
      </c>
      <c r="H2024">
        <f>IFERROR(PERCENTRANK(C:C,C2024),0)</f>
        <v/>
      </c>
      <c r="I2024">
        <f>IFERROR(1 - PERCENTRANK(D:D,D2024),0)</f>
        <v/>
      </c>
      <c r="J2024">
        <f>IFERROR(PERCENTRANK(E:E,E2024),0)</f>
        <v/>
      </c>
      <c r="K2024">
        <f>IFERROR(1 - PERCENTRANK(F:F,F2024),0)</f>
        <v/>
      </c>
      <c r="L2024">
        <f>IFERROR(PERCENTRANK(G:G,G2024),0)</f>
        <v/>
      </c>
      <c r="M2024">
        <f>H2024*weightA+I2024*weightB+J2024*weightC+K2024*weightD+L2024*weightE</f>
        <v/>
      </c>
    </row>
    <row r="2025" spans="1:13">
      <c r="A2025">
        <f>RANK(M2025,M:M)</f>
        <v/>
      </c>
      <c r="C2025">
        <f>SUMIFS('Input - target event report'!H:H,'Input - target event report'!L:L,B2025,'Input - target event report'!D:D, "Private Investment")</f>
        <v/>
      </c>
      <c r="D2025">
        <f>IF(E2025&lt;2, "N/A", (MAXIFS('Input - target event report'!E:E,'Input - target event report'!L:L,B:B,'Input - target event report'!D:D,"Private Investment")-MINIFS('Input - target event report'!E:E,'Input - target event report'!L:L,B:B,'Input - target event report'!D:D,"Private Investment"))/(E2025-1))</f>
        <v/>
      </c>
      <c r="E2025">
        <f>COUNTIFS('Input - target event report'!L:L,B2025,'Input - target event report'!D:D, "Private Investment")</f>
        <v/>
      </c>
      <c r="F2025">
        <f>AVERAGEIF(INDEX('Input - companies list'!$A:$BG, 0, MATCH("Clusters 0",'Input - companies list'!$A$1:$BG$1, 0)),'Output - Cluster ranking'!B2025,INDEX('Input - companies list'!$A:$BG, 0, MATCH("Flow",'Input - companies list'!$A$1:$BG$1, 0)))</f>
        <v/>
      </c>
      <c r="G2025">
        <f>AVERAGEIF(INDEX('Input - companies list'!$A:$BG, 0, MATCH("Clusters 0",'Input - companies list'!$A$1:$BG$1, 0)),'Output - Cluster ranking'!B2025,INDEX('Input - companies list'!$A:$BG, 0, MATCH("Inter-Cluster Connectivity",'Input - companies list'!$A$1:$BG$1, 0)))</f>
        <v/>
      </c>
      <c r="H2025">
        <f>IFERROR(PERCENTRANK(C:C,C2025),0)</f>
        <v/>
      </c>
      <c r="I2025">
        <f>IFERROR(1 - PERCENTRANK(D:D,D2025),0)</f>
        <v/>
      </c>
      <c r="J2025">
        <f>IFERROR(PERCENTRANK(E:E,E2025),0)</f>
        <v/>
      </c>
      <c r="K2025">
        <f>IFERROR(1 - PERCENTRANK(F:F,F2025),0)</f>
        <v/>
      </c>
      <c r="L2025">
        <f>IFERROR(PERCENTRANK(G:G,G2025),0)</f>
        <v/>
      </c>
      <c r="M2025">
        <f>H2025*weightA+I2025*weightB+J2025*weightC+K2025*weightD+L2025*weightE</f>
        <v/>
      </c>
    </row>
    <row r="2026" spans="1:13">
      <c r="A2026">
        <f>RANK(M2026,M:M)</f>
        <v/>
      </c>
      <c r="C2026">
        <f>SUMIFS('Input - target event report'!H:H,'Input - target event report'!L:L,B2026,'Input - target event report'!D:D, "Private Investment")</f>
        <v/>
      </c>
      <c r="D2026">
        <f>IF(E2026&lt;2, "N/A", (MAXIFS('Input - target event report'!E:E,'Input - target event report'!L:L,B:B,'Input - target event report'!D:D,"Private Investment")-MINIFS('Input - target event report'!E:E,'Input - target event report'!L:L,B:B,'Input - target event report'!D:D,"Private Investment"))/(E2026-1))</f>
        <v/>
      </c>
      <c r="E2026">
        <f>COUNTIFS('Input - target event report'!L:L,B2026,'Input - target event report'!D:D, "Private Investment")</f>
        <v/>
      </c>
      <c r="F2026">
        <f>AVERAGEIF(INDEX('Input - companies list'!$A:$BG, 0, MATCH("Clusters 0",'Input - companies list'!$A$1:$BG$1, 0)),'Output - Cluster ranking'!B2026,INDEX('Input - companies list'!$A:$BG, 0, MATCH("Flow",'Input - companies list'!$A$1:$BG$1, 0)))</f>
        <v/>
      </c>
      <c r="G2026">
        <f>AVERAGEIF(INDEX('Input - companies list'!$A:$BG, 0, MATCH("Clusters 0",'Input - companies list'!$A$1:$BG$1, 0)),'Output - Cluster ranking'!B2026,INDEX('Input - companies list'!$A:$BG, 0, MATCH("Inter-Cluster Connectivity",'Input - companies list'!$A$1:$BG$1, 0)))</f>
        <v/>
      </c>
      <c r="H2026">
        <f>IFERROR(PERCENTRANK(C:C,C2026),0)</f>
        <v/>
      </c>
      <c r="I2026">
        <f>IFERROR(1 - PERCENTRANK(D:D,D2026),0)</f>
        <v/>
      </c>
      <c r="J2026">
        <f>IFERROR(PERCENTRANK(E:E,E2026),0)</f>
        <v/>
      </c>
      <c r="K2026">
        <f>IFERROR(1 - PERCENTRANK(F:F,F2026),0)</f>
        <v/>
      </c>
      <c r="L2026">
        <f>IFERROR(PERCENTRANK(G:G,G2026),0)</f>
        <v/>
      </c>
      <c r="M2026">
        <f>H2026*weightA+I2026*weightB+J2026*weightC+K2026*weightD+L2026*weightE</f>
        <v/>
      </c>
    </row>
    <row r="2027" spans="1:13">
      <c r="A2027">
        <f>RANK(M2027,M:M)</f>
        <v/>
      </c>
      <c r="C2027">
        <f>SUMIFS('Input - target event report'!H:H,'Input - target event report'!L:L,B2027,'Input - target event report'!D:D, "Private Investment")</f>
        <v/>
      </c>
      <c r="D2027">
        <f>IF(E2027&lt;2, "N/A", (MAXIFS('Input - target event report'!E:E,'Input - target event report'!L:L,B:B,'Input - target event report'!D:D,"Private Investment")-MINIFS('Input - target event report'!E:E,'Input - target event report'!L:L,B:B,'Input - target event report'!D:D,"Private Investment"))/(E2027-1))</f>
        <v/>
      </c>
      <c r="E2027">
        <f>COUNTIFS('Input - target event report'!L:L,B2027,'Input - target event report'!D:D, "Private Investment")</f>
        <v/>
      </c>
      <c r="F2027">
        <f>AVERAGEIF(INDEX('Input - companies list'!$A:$BG, 0, MATCH("Clusters 0",'Input - companies list'!$A$1:$BG$1, 0)),'Output - Cluster ranking'!B2027,INDEX('Input - companies list'!$A:$BG, 0, MATCH("Flow",'Input - companies list'!$A$1:$BG$1, 0)))</f>
        <v/>
      </c>
      <c r="G2027">
        <f>AVERAGEIF(INDEX('Input - companies list'!$A:$BG, 0, MATCH("Clusters 0",'Input - companies list'!$A$1:$BG$1, 0)),'Output - Cluster ranking'!B2027,INDEX('Input - companies list'!$A:$BG, 0, MATCH("Inter-Cluster Connectivity",'Input - companies list'!$A$1:$BG$1, 0)))</f>
        <v/>
      </c>
      <c r="H2027">
        <f>IFERROR(PERCENTRANK(C:C,C2027),0)</f>
        <v/>
      </c>
      <c r="I2027">
        <f>IFERROR(1 - PERCENTRANK(D:D,D2027),0)</f>
        <v/>
      </c>
      <c r="J2027">
        <f>IFERROR(PERCENTRANK(E:E,E2027),0)</f>
        <v/>
      </c>
      <c r="K2027">
        <f>IFERROR(1 - PERCENTRANK(F:F,F2027),0)</f>
        <v/>
      </c>
      <c r="L2027">
        <f>IFERROR(PERCENTRANK(G:G,G2027),0)</f>
        <v/>
      </c>
      <c r="M2027">
        <f>H2027*weightA+I2027*weightB+J2027*weightC+K2027*weightD+L2027*weightE</f>
        <v/>
      </c>
    </row>
    <row r="2028" spans="1:13">
      <c r="A2028">
        <f>RANK(M2028,M:M)</f>
        <v/>
      </c>
      <c r="C2028">
        <f>SUMIFS('Input - target event report'!H:H,'Input - target event report'!L:L,B2028,'Input - target event report'!D:D, "Private Investment")</f>
        <v/>
      </c>
      <c r="D2028">
        <f>IF(E2028&lt;2, "N/A", (MAXIFS('Input - target event report'!E:E,'Input - target event report'!L:L,B:B,'Input - target event report'!D:D,"Private Investment")-MINIFS('Input - target event report'!E:E,'Input - target event report'!L:L,B:B,'Input - target event report'!D:D,"Private Investment"))/(E2028-1))</f>
        <v/>
      </c>
      <c r="E2028">
        <f>COUNTIFS('Input - target event report'!L:L,B2028,'Input - target event report'!D:D, "Private Investment")</f>
        <v/>
      </c>
      <c r="F2028">
        <f>AVERAGEIF(INDEX('Input - companies list'!$A:$BG, 0, MATCH("Clusters 0",'Input - companies list'!$A$1:$BG$1, 0)),'Output - Cluster ranking'!B2028,INDEX('Input - companies list'!$A:$BG, 0, MATCH("Flow",'Input - companies list'!$A$1:$BG$1, 0)))</f>
        <v/>
      </c>
      <c r="G2028">
        <f>AVERAGEIF(INDEX('Input - companies list'!$A:$BG, 0, MATCH("Clusters 0",'Input - companies list'!$A$1:$BG$1, 0)),'Output - Cluster ranking'!B2028,INDEX('Input - companies list'!$A:$BG, 0, MATCH("Inter-Cluster Connectivity",'Input - companies list'!$A$1:$BG$1, 0)))</f>
        <v/>
      </c>
      <c r="H2028">
        <f>IFERROR(PERCENTRANK(C:C,C2028),0)</f>
        <v/>
      </c>
      <c r="I2028">
        <f>IFERROR(1 - PERCENTRANK(D:D,D2028),0)</f>
        <v/>
      </c>
      <c r="J2028">
        <f>IFERROR(PERCENTRANK(E:E,E2028),0)</f>
        <v/>
      </c>
      <c r="K2028">
        <f>IFERROR(1 - PERCENTRANK(F:F,F2028),0)</f>
        <v/>
      </c>
      <c r="L2028">
        <f>IFERROR(PERCENTRANK(G:G,G2028),0)</f>
        <v/>
      </c>
      <c r="M2028">
        <f>H2028*weightA+I2028*weightB+J2028*weightC+K2028*weightD+L2028*weightE</f>
        <v/>
      </c>
    </row>
    <row r="2029" spans="1:13">
      <c r="A2029">
        <f>RANK(M2029,M:M)</f>
        <v/>
      </c>
      <c r="C2029">
        <f>SUMIFS('Input - target event report'!H:H,'Input - target event report'!L:L,B2029,'Input - target event report'!D:D, "Private Investment")</f>
        <v/>
      </c>
      <c r="D2029">
        <f>IF(E2029&lt;2, "N/A", (MAXIFS('Input - target event report'!E:E,'Input - target event report'!L:L,B:B,'Input - target event report'!D:D,"Private Investment")-MINIFS('Input - target event report'!E:E,'Input - target event report'!L:L,B:B,'Input - target event report'!D:D,"Private Investment"))/(E2029-1))</f>
        <v/>
      </c>
      <c r="E2029">
        <f>COUNTIFS('Input - target event report'!L:L,B2029,'Input - target event report'!D:D, "Private Investment")</f>
        <v/>
      </c>
      <c r="F2029">
        <f>AVERAGEIF(INDEX('Input - companies list'!$A:$BG, 0, MATCH("Clusters 0",'Input - companies list'!$A$1:$BG$1, 0)),'Output - Cluster ranking'!B2029,INDEX('Input - companies list'!$A:$BG, 0, MATCH("Flow",'Input - companies list'!$A$1:$BG$1, 0)))</f>
        <v/>
      </c>
      <c r="G2029">
        <f>AVERAGEIF(INDEX('Input - companies list'!$A:$BG, 0, MATCH("Clusters 0",'Input - companies list'!$A$1:$BG$1, 0)),'Output - Cluster ranking'!B2029,INDEX('Input - companies list'!$A:$BG, 0, MATCH("Inter-Cluster Connectivity",'Input - companies list'!$A$1:$BG$1, 0)))</f>
        <v/>
      </c>
      <c r="H2029">
        <f>IFERROR(PERCENTRANK(C:C,C2029),0)</f>
        <v/>
      </c>
      <c r="I2029">
        <f>IFERROR(1 - PERCENTRANK(D:D,D2029),0)</f>
        <v/>
      </c>
      <c r="J2029">
        <f>IFERROR(PERCENTRANK(E:E,E2029),0)</f>
        <v/>
      </c>
      <c r="K2029">
        <f>IFERROR(1 - PERCENTRANK(F:F,F2029),0)</f>
        <v/>
      </c>
      <c r="L2029">
        <f>IFERROR(PERCENTRANK(G:G,G2029),0)</f>
        <v/>
      </c>
      <c r="M2029">
        <f>H2029*weightA+I2029*weightB+J2029*weightC+K2029*weightD+L2029*weightE</f>
        <v/>
      </c>
    </row>
    <row r="2030" spans="1:13">
      <c r="A2030">
        <f>RANK(M2030,M:M)</f>
        <v/>
      </c>
      <c r="C2030">
        <f>SUMIFS('Input - target event report'!H:H,'Input - target event report'!L:L,B2030,'Input - target event report'!D:D, "Private Investment")</f>
        <v/>
      </c>
      <c r="D2030">
        <f>IF(E2030&lt;2, "N/A", (MAXIFS('Input - target event report'!E:E,'Input - target event report'!L:L,B:B,'Input - target event report'!D:D,"Private Investment")-MINIFS('Input - target event report'!E:E,'Input - target event report'!L:L,B:B,'Input - target event report'!D:D,"Private Investment"))/(E2030-1))</f>
        <v/>
      </c>
      <c r="E2030">
        <f>COUNTIFS('Input - target event report'!L:L,B2030,'Input - target event report'!D:D, "Private Investment")</f>
        <v/>
      </c>
      <c r="F2030">
        <f>AVERAGEIF(INDEX('Input - companies list'!$A:$BG, 0, MATCH("Clusters 0",'Input - companies list'!$A$1:$BG$1, 0)),'Output - Cluster ranking'!B2030,INDEX('Input - companies list'!$A:$BG, 0, MATCH("Flow",'Input - companies list'!$A$1:$BG$1, 0)))</f>
        <v/>
      </c>
      <c r="G2030">
        <f>AVERAGEIF(INDEX('Input - companies list'!$A:$BG, 0, MATCH("Clusters 0",'Input - companies list'!$A$1:$BG$1, 0)),'Output - Cluster ranking'!B2030,INDEX('Input - companies list'!$A:$BG, 0, MATCH("Inter-Cluster Connectivity",'Input - companies list'!$A$1:$BG$1, 0)))</f>
        <v/>
      </c>
      <c r="H2030">
        <f>IFERROR(PERCENTRANK(C:C,C2030),0)</f>
        <v/>
      </c>
      <c r="I2030">
        <f>IFERROR(1 - PERCENTRANK(D:D,D2030),0)</f>
        <v/>
      </c>
      <c r="J2030">
        <f>IFERROR(PERCENTRANK(E:E,E2030),0)</f>
        <v/>
      </c>
      <c r="K2030">
        <f>IFERROR(1 - PERCENTRANK(F:F,F2030),0)</f>
        <v/>
      </c>
      <c r="L2030">
        <f>IFERROR(PERCENTRANK(G:G,G2030),0)</f>
        <v/>
      </c>
      <c r="M2030">
        <f>H2030*weightA+I2030*weightB+J2030*weightC+K2030*weightD+L2030*weightE</f>
        <v/>
      </c>
    </row>
    <row r="2031" spans="1:13">
      <c r="A2031">
        <f>RANK(M2031,M:M)</f>
        <v/>
      </c>
      <c r="C2031">
        <f>SUMIFS('Input - target event report'!H:H,'Input - target event report'!L:L,B2031,'Input - target event report'!D:D, "Private Investment")</f>
        <v/>
      </c>
      <c r="D2031">
        <f>IF(E2031&lt;2, "N/A", (MAXIFS('Input - target event report'!E:E,'Input - target event report'!L:L,B:B,'Input - target event report'!D:D,"Private Investment")-MINIFS('Input - target event report'!E:E,'Input - target event report'!L:L,B:B,'Input - target event report'!D:D,"Private Investment"))/(E2031-1))</f>
        <v/>
      </c>
      <c r="E2031">
        <f>COUNTIFS('Input - target event report'!L:L,B2031,'Input - target event report'!D:D, "Private Investment")</f>
        <v/>
      </c>
      <c r="F2031">
        <f>AVERAGEIF(INDEX('Input - companies list'!$A:$BG, 0, MATCH("Clusters 0",'Input - companies list'!$A$1:$BG$1, 0)),'Output - Cluster ranking'!B2031,INDEX('Input - companies list'!$A:$BG, 0, MATCH("Flow",'Input - companies list'!$A$1:$BG$1, 0)))</f>
        <v/>
      </c>
      <c r="G2031">
        <f>AVERAGEIF(INDEX('Input - companies list'!$A:$BG, 0, MATCH("Clusters 0",'Input - companies list'!$A$1:$BG$1, 0)),'Output - Cluster ranking'!B2031,INDEX('Input - companies list'!$A:$BG, 0, MATCH("Inter-Cluster Connectivity",'Input - companies list'!$A$1:$BG$1, 0)))</f>
        <v/>
      </c>
      <c r="H2031">
        <f>IFERROR(PERCENTRANK(C:C,C2031),0)</f>
        <v/>
      </c>
      <c r="I2031">
        <f>IFERROR(1 - PERCENTRANK(D:D,D2031),0)</f>
        <v/>
      </c>
      <c r="J2031">
        <f>IFERROR(PERCENTRANK(E:E,E2031),0)</f>
        <v/>
      </c>
      <c r="K2031">
        <f>IFERROR(1 - PERCENTRANK(F:F,F2031),0)</f>
        <v/>
      </c>
      <c r="L2031">
        <f>IFERROR(PERCENTRANK(G:G,G2031),0)</f>
        <v/>
      </c>
      <c r="M2031">
        <f>H2031*weightA+I2031*weightB+J2031*weightC+K2031*weightD+L2031*weightE</f>
        <v/>
      </c>
    </row>
    <row r="2032" spans="1:13">
      <c r="A2032">
        <f>RANK(M2032,M:M)</f>
        <v/>
      </c>
      <c r="C2032">
        <f>SUMIFS('Input - target event report'!H:H,'Input - target event report'!L:L,B2032,'Input - target event report'!D:D, "Private Investment")</f>
        <v/>
      </c>
      <c r="D2032">
        <f>IF(E2032&lt;2, "N/A", (MAXIFS('Input - target event report'!E:E,'Input - target event report'!L:L,B:B,'Input - target event report'!D:D,"Private Investment")-MINIFS('Input - target event report'!E:E,'Input - target event report'!L:L,B:B,'Input - target event report'!D:D,"Private Investment"))/(E2032-1))</f>
        <v/>
      </c>
      <c r="E2032">
        <f>COUNTIFS('Input - target event report'!L:L,B2032,'Input - target event report'!D:D, "Private Investment")</f>
        <v/>
      </c>
      <c r="F2032">
        <f>AVERAGEIF(INDEX('Input - companies list'!$A:$BG, 0, MATCH("Clusters 0",'Input - companies list'!$A$1:$BG$1, 0)),'Output - Cluster ranking'!B2032,INDEX('Input - companies list'!$A:$BG, 0, MATCH("Flow",'Input - companies list'!$A$1:$BG$1, 0)))</f>
        <v/>
      </c>
      <c r="G2032">
        <f>AVERAGEIF(INDEX('Input - companies list'!$A:$BG, 0, MATCH("Clusters 0",'Input - companies list'!$A$1:$BG$1, 0)),'Output - Cluster ranking'!B2032,INDEX('Input - companies list'!$A:$BG, 0, MATCH("Inter-Cluster Connectivity",'Input - companies list'!$A$1:$BG$1, 0)))</f>
        <v/>
      </c>
      <c r="H2032">
        <f>IFERROR(PERCENTRANK(C:C,C2032),0)</f>
        <v/>
      </c>
      <c r="I2032">
        <f>IFERROR(1 - PERCENTRANK(D:D,D2032),0)</f>
        <v/>
      </c>
      <c r="J2032">
        <f>IFERROR(PERCENTRANK(E:E,E2032),0)</f>
        <v/>
      </c>
      <c r="K2032">
        <f>IFERROR(1 - PERCENTRANK(F:F,F2032),0)</f>
        <v/>
      </c>
      <c r="L2032">
        <f>IFERROR(PERCENTRANK(G:G,G2032),0)</f>
        <v/>
      </c>
      <c r="M2032">
        <f>H2032*weightA+I2032*weightB+J2032*weightC+K2032*weightD+L2032*weightE</f>
        <v/>
      </c>
    </row>
    <row r="2033" spans="1:13">
      <c r="A2033">
        <f>RANK(M2033,M:M)</f>
        <v/>
      </c>
      <c r="C2033">
        <f>SUMIFS('Input - target event report'!H:H,'Input - target event report'!L:L,B2033,'Input - target event report'!D:D, "Private Investment")</f>
        <v/>
      </c>
      <c r="D2033">
        <f>IF(E2033&lt;2, "N/A", (MAXIFS('Input - target event report'!E:E,'Input - target event report'!L:L,B:B,'Input - target event report'!D:D,"Private Investment")-MINIFS('Input - target event report'!E:E,'Input - target event report'!L:L,B:B,'Input - target event report'!D:D,"Private Investment"))/(E2033-1))</f>
        <v/>
      </c>
      <c r="E2033">
        <f>COUNTIFS('Input - target event report'!L:L,B2033,'Input - target event report'!D:D, "Private Investment")</f>
        <v/>
      </c>
      <c r="F2033">
        <f>AVERAGEIF(INDEX('Input - companies list'!$A:$BG, 0, MATCH("Clusters 0",'Input - companies list'!$A$1:$BG$1, 0)),'Output - Cluster ranking'!B2033,INDEX('Input - companies list'!$A:$BG, 0, MATCH("Flow",'Input - companies list'!$A$1:$BG$1, 0)))</f>
        <v/>
      </c>
      <c r="G2033">
        <f>AVERAGEIF(INDEX('Input - companies list'!$A:$BG, 0, MATCH("Clusters 0",'Input - companies list'!$A$1:$BG$1, 0)),'Output - Cluster ranking'!B2033,INDEX('Input - companies list'!$A:$BG, 0, MATCH("Inter-Cluster Connectivity",'Input - companies list'!$A$1:$BG$1, 0)))</f>
        <v/>
      </c>
      <c r="H2033">
        <f>IFERROR(PERCENTRANK(C:C,C2033),0)</f>
        <v/>
      </c>
      <c r="I2033">
        <f>IFERROR(1 - PERCENTRANK(D:D,D2033),0)</f>
        <v/>
      </c>
      <c r="J2033">
        <f>IFERROR(PERCENTRANK(E:E,E2033),0)</f>
        <v/>
      </c>
      <c r="K2033">
        <f>IFERROR(1 - PERCENTRANK(F:F,F2033),0)</f>
        <v/>
      </c>
      <c r="L2033">
        <f>IFERROR(PERCENTRANK(G:G,G2033),0)</f>
        <v/>
      </c>
      <c r="M2033">
        <f>H2033*weightA+I2033*weightB+J2033*weightC+K2033*weightD+L2033*weightE</f>
        <v/>
      </c>
    </row>
    <row r="2034" spans="1:13">
      <c r="A2034">
        <f>RANK(M2034,M:M)</f>
        <v/>
      </c>
      <c r="C2034">
        <f>SUMIFS('Input - target event report'!H:H,'Input - target event report'!L:L,B2034,'Input - target event report'!D:D, "Private Investment")</f>
        <v/>
      </c>
      <c r="D2034">
        <f>IF(E2034&lt;2, "N/A", (MAXIFS('Input - target event report'!E:E,'Input - target event report'!L:L,B:B,'Input - target event report'!D:D,"Private Investment")-MINIFS('Input - target event report'!E:E,'Input - target event report'!L:L,B:B,'Input - target event report'!D:D,"Private Investment"))/(E2034-1))</f>
        <v/>
      </c>
      <c r="E2034">
        <f>COUNTIFS('Input - target event report'!L:L,B2034,'Input - target event report'!D:D, "Private Investment")</f>
        <v/>
      </c>
      <c r="F2034">
        <f>AVERAGEIF(INDEX('Input - companies list'!$A:$BG, 0, MATCH("Clusters 0",'Input - companies list'!$A$1:$BG$1, 0)),'Output - Cluster ranking'!B2034,INDEX('Input - companies list'!$A:$BG, 0, MATCH("Flow",'Input - companies list'!$A$1:$BG$1, 0)))</f>
        <v/>
      </c>
      <c r="G2034">
        <f>AVERAGEIF(INDEX('Input - companies list'!$A:$BG, 0, MATCH("Clusters 0",'Input - companies list'!$A$1:$BG$1, 0)),'Output - Cluster ranking'!B2034,INDEX('Input - companies list'!$A:$BG, 0, MATCH("Inter-Cluster Connectivity",'Input - companies list'!$A$1:$BG$1, 0)))</f>
        <v/>
      </c>
      <c r="H2034">
        <f>IFERROR(PERCENTRANK(C:C,C2034),0)</f>
        <v/>
      </c>
      <c r="I2034">
        <f>IFERROR(1 - PERCENTRANK(D:D,D2034),0)</f>
        <v/>
      </c>
      <c r="J2034">
        <f>IFERROR(PERCENTRANK(E:E,E2034),0)</f>
        <v/>
      </c>
      <c r="K2034">
        <f>IFERROR(1 - PERCENTRANK(F:F,F2034),0)</f>
        <v/>
      </c>
      <c r="L2034">
        <f>IFERROR(PERCENTRANK(G:G,G2034),0)</f>
        <v/>
      </c>
      <c r="M2034">
        <f>H2034*weightA+I2034*weightB+J2034*weightC+K2034*weightD+L2034*weightE</f>
        <v/>
      </c>
    </row>
    <row r="2035" spans="1:13">
      <c r="A2035">
        <f>RANK(M2035,M:M)</f>
        <v/>
      </c>
      <c r="C2035">
        <f>SUMIFS('Input - target event report'!H:H,'Input - target event report'!L:L,B2035,'Input - target event report'!D:D, "Private Investment")</f>
        <v/>
      </c>
      <c r="D2035">
        <f>IF(E2035&lt;2, "N/A", (MAXIFS('Input - target event report'!E:E,'Input - target event report'!L:L,B:B,'Input - target event report'!D:D,"Private Investment")-MINIFS('Input - target event report'!E:E,'Input - target event report'!L:L,B:B,'Input - target event report'!D:D,"Private Investment"))/(E2035-1))</f>
        <v/>
      </c>
      <c r="E2035">
        <f>COUNTIFS('Input - target event report'!L:L,B2035,'Input - target event report'!D:D, "Private Investment")</f>
        <v/>
      </c>
      <c r="F2035">
        <f>AVERAGEIF(INDEX('Input - companies list'!$A:$BG, 0, MATCH("Clusters 0",'Input - companies list'!$A$1:$BG$1, 0)),'Output - Cluster ranking'!B2035,INDEX('Input - companies list'!$A:$BG, 0, MATCH("Flow",'Input - companies list'!$A$1:$BG$1, 0)))</f>
        <v/>
      </c>
      <c r="G2035">
        <f>AVERAGEIF(INDEX('Input - companies list'!$A:$BG, 0, MATCH("Clusters 0",'Input - companies list'!$A$1:$BG$1, 0)),'Output - Cluster ranking'!B2035,INDEX('Input - companies list'!$A:$BG, 0, MATCH("Inter-Cluster Connectivity",'Input - companies list'!$A$1:$BG$1, 0)))</f>
        <v/>
      </c>
      <c r="H2035">
        <f>IFERROR(PERCENTRANK(C:C,C2035),0)</f>
        <v/>
      </c>
      <c r="I2035">
        <f>IFERROR(1 - PERCENTRANK(D:D,D2035),0)</f>
        <v/>
      </c>
      <c r="J2035">
        <f>IFERROR(PERCENTRANK(E:E,E2035),0)</f>
        <v/>
      </c>
      <c r="K2035">
        <f>IFERROR(1 - PERCENTRANK(F:F,F2035),0)</f>
        <v/>
      </c>
      <c r="L2035">
        <f>IFERROR(PERCENTRANK(G:G,G2035),0)</f>
        <v/>
      </c>
      <c r="M2035">
        <f>H2035*weightA+I2035*weightB+J2035*weightC+K2035*weightD+L2035*weightE</f>
        <v/>
      </c>
    </row>
    <row r="2036" spans="1:13">
      <c r="A2036">
        <f>RANK(M2036,M:M)</f>
        <v/>
      </c>
      <c r="C2036">
        <f>SUMIFS('Input - target event report'!H:H,'Input - target event report'!L:L,B2036,'Input - target event report'!D:D, "Private Investment")</f>
        <v/>
      </c>
      <c r="D2036">
        <f>IF(E2036&lt;2, "N/A", (MAXIFS('Input - target event report'!E:E,'Input - target event report'!L:L,B:B,'Input - target event report'!D:D,"Private Investment")-MINIFS('Input - target event report'!E:E,'Input - target event report'!L:L,B:B,'Input - target event report'!D:D,"Private Investment"))/(E2036-1))</f>
        <v/>
      </c>
      <c r="E2036">
        <f>COUNTIFS('Input - target event report'!L:L,B2036,'Input - target event report'!D:D, "Private Investment")</f>
        <v/>
      </c>
      <c r="F2036">
        <f>AVERAGEIF(INDEX('Input - companies list'!$A:$BG, 0, MATCH("Clusters 0",'Input - companies list'!$A$1:$BG$1, 0)),'Output - Cluster ranking'!B2036,INDEX('Input - companies list'!$A:$BG, 0, MATCH("Flow",'Input - companies list'!$A$1:$BG$1, 0)))</f>
        <v/>
      </c>
      <c r="G2036">
        <f>AVERAGEIF(INDEX('Input - companies list'!$A:$BG, 0, MATCH("Clusters 0",'Input - companies list'!$A$1:$BG$1, 0)),'Output - Cluster ranking'!B2036,INDEX('Input - companies list'!$A:$BG, 0, MATCH("Inter-Cluster Connectivity",'Input - companies list'!$A$1:$BG$1, 0)))</f>
        <v/>
      </c>
      <c r="H2036">
        <f>IFERROR(PERCENTRANK(C:C,C2036),0)</f>
        <v/>
      </c>
      <c r="I2036">
        <f>IFERROR(1 - PERCENTRANK(D:D,D2036),0)</f>
        <v/>
      </c>
      <c r="J2036">
        <f>IFERROR(PERCENTRANK(E:E,E2036),0)</f>
        <v/>
      </c>
      <c r="K2036">
        <f>IFERROR(1 - PERCENTRANK(F:F,F2036),0)</f>
        <v/>
      </c>
      <c r="L2036">
        <f>IFERROR(PERCENTRANK(G:G,G2036),0)</f>
        <v/>
      </c>
      <c r="M2036">
        <f>H2036*weightA+I2036*weightB+J2036*weightC+K2036*weightD+L2036*weightE</f>
        <v/>
      </c>
    </row>
    <row r="2037" spans="1:13">
      <c r="A2037">
        <f>RANK(M2037,M:M)</f>
        <v/>
      </c>
      <c r="C2037">
        <f>SUMIFS('Input - target event report'!H:H,'Input - target event report'!L:L,B2037,'Input - target event report'!D:D, "Private Investment")</f>
        <v/>
      </c>
      <c r="D2037">
        <f>IF(E2037&lt;2, "N/A", (MAXIFS('Input - target event report'!E:E,'Input - target event report'!L:L,B:B,'Input - target event report'!D:D,"Private Investment")-MINIFS('Input - target event report'!E:E,'Input - target event report'!L:L,B:B,'Input - target event report'!D:D,"Private Investment"))/(E2037-1))</f>
        <v/>
      </c>
      <c r="E2037">
        <f>COUNTIFS('Input - target event report'!L:L,B2037,'Input - target event report'!D:D, "Private Investment")</f>
        <v/>
      </c>
      <c r="F2037">
        <f>AVERAGEIF(INDEX('Input - companies list'!$A:$BG, 0, MATCH("Clusters 0",'Input - companies list'!$A$1:$BG$1, 0)),'Output - Cluster ranking'!B2037,INDEX('Input - companies list'!$A:$BG, 0, MATCH("Flow",'Input - companies list'!$A$1:$BG$1, 0)))</f>
        <v/>
      </c>
      <c r="G2037">
        <f>AVERAGEIF(INDEX('Input - companies list'!$A:$BG, 0, MATCH("Clusters 0",'Input - companies list'!$A$1:$BG$1, 0)),'Output - Cluster ranking'!B2037,INDEX('Input - companies list'!$A:$BG, 0, MATCH("Inter-Cluster Connectivity",'Input - companies list'!$A$1:$BG$1, 0)))</f>
        <v/>
      </c>
      <c r="H2037">
        <f>IFERROR(PERCENTRANK(C:C,C2037),0)</f>
        <v/>
      </c>
      <c r="I2037">
        <f>IFERROR(1 - PERCENTRANK(D:D,D2037),0)</f>
        <v/>
      </c>
      <c r="J2037">
        <f>IFERROR(PERCENTRANK(E:E,E2037),0)</f>
        <v/>
      </c>
      <c r="K2037">
        <f>IFERROR(1 - PERCENTRANK(F:F,F2037),0)</f>
        <v/>
      </c>
      <c r="L2037">
        <f>IFERROR(PERCENTRANK(G:G,G2037),0)</f>
        <v/>
      </c>
      <c r="M2037">
        <f>H2037*weightA+I2037*weightB+J2037*weightC+K2037*weightD+L2037*weightE</f>
        <v/>
      </c>
    </row>
    <row r="2038" spans="1:13">
      <c r="A2038">
        <f>RANK(M2038,M:M)</f>
        <v/>
      </c>
      <c r="C2038">
        <f>SUMIFS('Input - target event report'!H:H,'Input - target event report'!L:L,B2038,'Input - target event report'!D:D, "Private Investment")</f>
        <v/>
      </c>
      <c r="D2038">
        <f>IF(E2038&lt;2, "N/A", (MAXIFS('Input - target event report'!E:E,'Input - target event report'!L:L,B:B,'Input - target event report'!D:D,"Private Investment")-MINIFS('Input - target event report'!E:E,'Input - target event report'!L:L,B:B,'Input - target event report'!D:D,"Private Investment"))/(E2038-1))</f>
        <v/>
      </c>
      <c r="E2038">
        <f>COUNTIFS('Input - target event report'!L:L,B2038,'Input - target event report'!D:D, "Private Investment")</f>
        <v/>
      </c>
      <c r="F2038">
        <f>AVERAGEIF(INDEX('Input - companies list'!$A:$BG, 0, MATCH("Clusters 0",'Input - companies list'!$A$1:$BG$1, 0)),'Output - Cluster ranking'!B2038,INDEX('Input - companies list'!$A:$BG, 0, MATCH("Flow",'Input - companies list'!$A$1:$BG$1, 0)))</f>
        <v/>
      </c>
      <c r="G2038">
        <f>AVERAGEIF(INDEX('Input - companies list'!$A:$BG, 0, MATCH("Clusters 0",'Input - companies list'!$A$1:$BG$1, 0)),'Output - Cluster ranking'!B2038,INDEX('Input - companies list'!$A:$BG, 0, MATCH("Inter-Cluster Connectivity",'Input - companies list'!$A$1:$BG$1, 0)))</f>
        <v/>
      </c>
      <c r="H2038">
        <f>IFERROR(PERCENTRANK(C:C,C2038),0)</f>
        <v/>
      </c>
      <c r="I2038">
        <f>IFERROR(1 - PERCENTRANK(D:D,D2038),0)</f>
        <v/>
      </c>
      <c r="J2038">
        <f>IFERROR(PERCENTRANK(E:E,E2038),0)</f>
        <v/>
      </c>
      <c r="K2038">
        <f>IFERROR(1 - PERCENTRANK(F:F,F2038),0)</f>
        <v/>
      </c>
      <c r="L2038">
        <f>IFERROR(PERCENTRANK(G:G,G2038),0)</f>
        <v/>
      </c>
      <c r="M2038">
        <f>H2038*weightA+I2038*weightB+J2038*weightC+K2038*weightD+L2038*weightE</f>
        <v/>
      </c>
    </row>
    <row r="2039" spans="1:13">
      <c r="A2039">
        <f>RANK(M2039,M:M)</f>
        <v/>
      </c>
      <c r="C2039">
        <f>SUMIFS('Input - target event report'!H:H,'Input - target event report'!L:L,B2039,'Input - target event report'!D:D, "Private Investment")</f>
        <v/>
      </c>
      <c r="D2039">
        <f>IF(E2039&lt;2, "N/A", (MAXIFS('Input - target event report'!E:E,'Input - target event report'!L:L,B:B,'Input - target event report'!D:D,"Private Investment")-MINIFS('Input - target event report'!E:E,'Input - target event report'!L:L,B:B,'Input - target event report'!D:D,"Private Investment"))/(E2039-1))</f>
        <v/>
      </c>
      <c r="E2039">
        <f>COUNTIFS('Input - target event report'!L:L,B2039,'Input - target event report'!D:D, "Private Investment")</f>
        <v/>
      </c>
      <c r="F2039">
        <f>AVERAGEIF(INDEX('Input - companies list'!$A:$BG, 0, MATCH("Clusters 0",'Input - companies list'!$A$1:$BG$1, 0)),'Output - Cluster ranking'!B2039,INDEX('Input - companies list'!$A:$BG, 0, MATCH("Flow",'Input - companies list'!$A$1:$BG$1, 0)))</f>
        <v/>
      </c>
      <c r="G2039">
        <f>AVERAGEIF(INDEX('Input - companies list'!$A:$BG, 0, MATCH("Clusters 0",'Input - companies list'!$A$1:$BG$1, 0)),'Output - Cluster ranking'!B2039,INDEX('Input - companies list'!$A:$BG, 0, MATCH("Inter-Cluster Connectivity",'Input - companies list'!$A$1:$BG$1, 0)))</f>
        <v/>
      </c>
      <c r="H2039">
        <f>IFERROR(PERCENTRANK(C:C,C2039),0)</f>
        <v/>
      </c>
      <c r="I2039">
        <f>IFERROR(1 - PERCENTRANK(D:D,D2039),0)</f>
        <v/>
      </c>
      <c r="J2039">
        <f>IFERROR(PERCENTRANK(E:E,E2039),0)</f>
        <v/>
      </c>
      <c r="K2039">
        <f>IFERROR(1 - PERCENTRANK(F:F,F2039),0)</f>
        <v/>
      </c>
      <c r="L2039">
        <f>IFERROR(PERCENTRANK(G:G,G2039),0)</f>
        <v/>
      </c>
      <c r="M2039">
        <f>H2039*weightA+I2039*weightB+J2039*weightC+K2039*weightD+L2039*weightE</f>
        <v/>
      </c>
    </row>
    <row r="2040" spans="1:13">
      <c r="A2040">
        <f>RANK(M2040,M:M)</f>
        <v/>
      </c>
      <c r="C2040">
        <f>SUMIFS('Input - target event report'!H:H,'Input - target event report'!L:L,B2040,'Input - target event report'!D:D, "Private Investment")</f>
        <v/>
      </c>
      <c r="D2040">
        <f>IF(E2040&lt;2, "N/A", (MAXIFS('Input - target event report'!E:E,'Input - target event report'!L:L,B:B,'Input - target event report'!D:D,"Private Investment")-MINIFS('Input - target event report'!E:E,'Input - target event report'!L:L,B:B,'Input - target event report'!D:D,"Private Investment"))/(E2040-1))</f>
        <v/>
      </c>
      <c r="E2040">
        <f>COUNTIFS('Input - target event report'!L:L,B2040,'Input - target event report'!D:D, "Private Investment")</f>
        <v/>
      </c>
      <c r="F2040">
        <f>AVERAGEIF(INDEX('Input - companies list'!$A:$BG, 0, MATCH("Clusters 0",'Input - companies list'!$A$1:$BG$1, 0)),'Output - Cluster ranking'!B2040,INDEX('Input - companies list'!$A:$BG, 0, MATCH("Flow",'Input - companies list'!$A$1:$BG$1, 0)))</f>
        <v/>
      </c>
      <c r="G2040">
        <f>AVERAGEIF(INDEX('Input - companies list'!$A:$BG, 0, MATCH("Clusters 0",'Input - companies list'!$A$1:$BG$1, 0)),'Output - Cluster ranking'!B2040,INDEX('Input - companies list'!$A:$BG, 0, MATCH("Inter-Cluster Connectivity",'Input - companies list'!$A$1:$BG$1, 0)))</f>
        <v/>
      </c>
      <c r="H2040">
        <f>IFERROR(PERCENTRANK(C:C,C2040),0)</f>
        <v/>
      </c>
      <c r="I2040">
        <f>IFERROR(1 - PERCENTRANK(D:D,D2040),0)</f>
        <v/>
      </c>
      <c r="J2040">
        <f>IFERROR(PERCENTRANK(E:E,E2040),0)</f>
        <v/>
      </c>
      <c r="K2040">
        <f>IFERROR(1 - PERCENTRANK(F:F,F2040),0)</f>
        <v/>
      </c>
      <c r="L2040">
        <f>IFERROR(PERCENTRANK(G:G,G2040),0)</f>
        <v/>
      </c>
      <c r="M2040">
        <f>H2040*weightA+I2040*weightB+J2040*weightC+K2040*weightD+L2040*weightE</f>
        <v/>
      </c>
    </row>
    <row r="2041" spans="1:13">
      <c r="A2041">
        <f>RANK(M2041,M:M)</f>
        <v/>
      </c>
      <c r="C2041">
        <f>SUMIFS('Input - target event report'!H:H,'Input - target event report'!L:L,B2041,'Input - target event report'!D:D, "Private Investment")</f>
        <v/>
      </c>
      <c r="D2041">
        <f>IF(E2041&lt;2, "N/A", (MAXIFS('Input - target event report'!E:E,'Input - target event report'!L:L,B:B,'Input - target event report'!D:D,"Private Investment")-MINIFS('Input - target event report'!E:E,'Input - target event report'!L:L,B:B,'Input - target event report'!D:D,"Private Investment"))/(E2041-1))</f>
        <v/>
      </c>
      <c r="E2041">
        <f>COUNTIFS('Input - target event report'!L:L,B2041,'Input - target event report'!D:D, "Private Investment")</f>
        <v/>
      </c>
      <c r="F2041">
        <f>AVERAGEIF(INDEX('Input - companies list'!$A:$BG, 0, MATCH("Clusters 0",'Input - companies list'!$A$1:$BG$1, 0)),'Output - Cluster ranking'!B2041,INDEX('Input - companies list'!$A:$BG, 0, MATCH("Flow",'Input - companies list'!$A$1:$BG$1, 0)))</f>
        <v/>
      </c>
      <c r="G2041">
        <f>AVERAGEIF(INDEX('Input - companies list'!$A:$BG, 0, MATCH("Clusters 0",'Input - companies list'!$A$1:$BG$1, 0)),'Output - Cluster ranking'!B2041,INDEX('Input - companies list'!$A:$BG, 0, MATCH("Inter-Cluster Connectivity",'Input - companies list'!$A$1:$BG$1, 0)))</f>
        <v/>
      </c>
      <c r="H2041">
        <f>IFERROR(PERCENTRANK(C:C,C2041),0)</f>
        <v/>
      </c>
      <c r="I2041">
        <f>IFERROR(1 - PERCENTRANK(D:D,D2041),0)</f>
        <v/>
      </c>
      <c r="J2041">
        <f>IFERROR(PERCENTRANK(E:E,E2041),0)</f>
        <v/>
      </c>
      <c r="K2041">
        <f>IFERROR(1 - PERCENTRANK(F:F,F2041),0)</f>
        <v/>
      </c>
      <c r="L2041">
        <f>IFERROR(PERCENTRANK(G:G,G2041),0)</f>
        <v/>
      </c>
      <c r="M2041">
        <f>H2041*weightA+I2041*weightB+J2041*weightC+K2041*weightD+L2041*weightE</f>
        <v/>
      </c>
    </row>
    <row r="2042" spans="1:13">
      <c r="A2042">
        <f>RANK(M2042,M:M)</f>
        <v/>
      </c>
      <c r="C2042">
        <f>SUMIFS('Input - target event report'!H:H,'Input - target event report'!L:L,B2042,'Input - target event report'!D:D, "Private Investment")</f>
        <v/>
      </c>
      <c r="D2042">
        <f>IF(E2042&lt;2, "N/A", (MAXIFS('Input - target event report'!E:E,'Input - target event report'!L:L,B:B,'Input - target event report'!D:D,"Private Investment")-MINIFS('Input - target event report'!E:E,'Input - target event report'!L:L,B:B,'Input - target event report'!D:D,"Private Investment"))/(E2042-1))</f>
        <v/>
      </c>
      <c r="E2042">
        <f>COUNTIFS('Input - target event report'!L:L,B2042,'Input - target event report'!D:D, "Private Investment")</f>
        <v/>
      </c>
      <c r="F2042">
        <f>AVERAGEIF(INDEX('Input - companies list'!$A:$BG, 0, MATCH("Clusters 0",'Input - companies list'!$A$1:$BG$1, 0)),'Output - Cluster ranking'!B2042,INDEX('Input - companies list'!$A:$BG, 0, MATCH("Flow",'Input - companies list'!$A$1:$BG$1, 0)))</f>
        <v/>
      </c>
      <c r="G2042">
        <f>AVERAGEIF(INDEX('Input - companies list'!$A:$BG, 0, MATCH("Clusters 0",'Input - companies list'!$A$1:$BG$1, 0)),'Output - Cluster ranking'!B2042,INDEX('Input - companies list'!$A:$BG, 0, MATCH("Inter-Cluster Connectivity",'Input - companies list'!$A$1:$BG$1, 0)))</f>
        <v/>
      </c>
      <c r="H2042">
        <f>IFERROR(PERCENTRANK(C:C,C2042),0)</f>
        <v/>
      </c>
      <c r="I2042">
        <f>IFERROR(1 - PERCENTRANK(D:D,D2042),0)</f>
        <v/>
      </c>
      <c r="J2042">
        <f>IFERROR(PERCENTRANK(E:E,E2042),0)</f>
        <v/>
      </c>
      <c r="K2042">
        <f>IFERROR(1 - PERCENTRANK(F:F,F2042),0)</f>
        <v/>
      </c>
      <c r="L2042">
        <f>IFERROR(PERCENTRANK(G:G,G2042),0)</f>
        <v/>
      </c>
      <c r="M2042">
        <f>H2042*weightA+I2042*weightB+J2042*weightC+K2042*weightD+L2042*weightE</f>
        <v/>
      </c>
    </row>
    <row r="2043" spans="1:13">
      <c r="A2043">
        <f>RANK(M2043,M:M)</f>
        <v/>
      </c>
      <c r="C2043">
        <f>SUMIFS('Input - target event report'!H:H,'Input - target event report'!L:L,B2043,'Input - target event report'!D:D, "Private Investment")</f>
        <v/>
      </c>
      <c r="D2043">
        <f>IF(E2043&lt;2, "N/A", (MAXIFS('Input - target event report'!E:E,'Input - target event report'!L:L,B:B,'Input - target event report'!D:D,"Private Investment")-MINIFS('Input - target event report'!E:E,'Input - target event report'!L:L,B:B,'Input - target event report'!D:D,"Private Investment"))/(E2043-1))</f>
        <v/>
      </c>
      <c r="E2043">
        <f>COUNTIFS('Input - target event report'!L:L,B2043,'Input - target event report'!D:D, "Private Investment")</f>
        <v/>
      </c>
      <c r="F2043">
        <f>AVERAGEIF(INDEX('Input - companies list'!$A:$BG, 0, MATCH("Clusters 0",'Input - companies list'!$A$1:$BG$1, 0)),'Output - Cluster ranking'!B2043,INDEX('Input - companies list'!$A:$BG, 0, MATCH("Flow",'Input - companies list'!$A$1:$BG$1, 0)))</f>
        <v/>
      </c>
      <c r="G2043">
        <f>AVERAGEIF(INDEX('Input - companies list'!$A:$BG, 0, MATCH("Clusters 0",'Input - companies list'!$A$1:$BG$1, 0)),'Output - Cluster ranking'!B2043,INDEX('Input - companies list'!$A:$BG, 0, MATCH("Inter-Cluster Connectivity",'Input - companies list'!$A$1:$BG$1, 0)))</f>
        <v/>
      </c>
      <c r="H2043">
        <f>IFERROR(PERCENTRANK(C:C,C2043),0)</f>
        <v/>
      </c>
      <c r="I2043">
        <f>IFERROR(1 - PERCENTRANK(D:D,D2043),0)</f>
        <v/>
      </c>
      <c r="J2043">
        <f>IFERROR(PERCENTRANK(E:E,E2043),0)</f>
        <v/>
      </c>
      <c r="K2043">
        <f>IFERROR(1 - PERCENTRANK(F:F,F2043),0)</f>
        <v/>
      </c>
      <c r="L2043">
        <f>IFERROR(PERCENTRANK(G:G,G2043),0)</f>
        <v/>
      </c>
      <c r="M2043">
        <f>H2043*weightA+I2043*weightB+J2043*weightC+K2043*weightD+L2043*weightE</f>
        <v/>
      </c>
    </row>
    <row r="2044" spans="1:13">
      <c r="A2044">
        <f>RANK(M2044,M:M)</f>
        <v/>
      </c>
      <c r="C2044">
        <f>SUMIFS('Input - target event report'!H:H,'Input - target event report'!L:L,B2044,'Input - target event report'!D:D, "Private Investment")</f>
        <v/>
      </c>
      <c r="D2044">
        <f>IF(E2044&lt;2, "N/A", (MAXIFS('Input - target event report'!E:E,'Input - target event report'!L:L,B:B,'Input - target event report'!D:D,"Private Investment")-MINIFS('Input - target event report'!E:E,'Input - target event report'!L:L,B:B,'Input - target event report'!D:D,"Private Investment"))/(E2044-1))</f>
        <v/>
      </c>
      <c r="E2044">
        <f>COUNTIFS('Input - target event report'!L:L,B2044,'Input - target event report'!D:D, "Private Investment")</f>
        <v/>
      </c>
      <c r="F2044">
        <f>AVERAGEIF(INDEX('Input - companies list'!$A:$BG, 0, MATCH("Clusters 0",'Input - companies list'!$A$1:$BG$1, 0)),'Output - Cluster ranking'!B2044,INDEX('Input - companies list'!$A:$BG, 0, MATCH("Flow",'Input - companies list'!$A$1:$BG$1, 0)))</f>
        <v/>
      </c>
      <c r="G2044">
        <f>AVERAGEIF(INDEX('Input - companies list'!$A:$BG, 0, MATCH("Clusters 0",'Input - companies list'!$A$1:$BG$1, 0)),'Output - Cluster ranking'!B2044,INDEX('Input - companies list'!$A:$BG, 0, MATCH("Inter-Cluster Connectivity",'Input - companies list'!$A$1:$BG$1, 0)))</f>
        <v/>
      </c>
      <c r="H2044">
        <f>IFERROR(PERCENTRANK(C:C,C2044),0)</f>
        <v/>
      </c>
      <c r="I2044">
        <f>IFERROR(1 - PERCENTRANK(D:D,D2044),0)</f>
        <v/>
      </c>
      <c r="J2044">
        <f>IFERROR(PERCENTRANK(E:E,E2044),0)</f>
        <v/>
      </c>
      <c r="K2044">
        <f>IFERROR(1 - PERCENTRANK(F:F,F2044),0)</f>
        <v/>
      </c>
      <c r="L2044">
        <f>IFERROR(PERCENTRANK(G:G,G2044),0)</f>
        <v/>
      </c>
      <c r="M2044">
        <f>H2044*weightA+I2044*weightB+J2044*weightC+K2044*weightD+L2044*weightE</f>
        <v/>
      </c>
    </row>
    <row r="2045" spans="1:13">
      <c r="A2045">
        <f>RANK(M2045,M:M)</f>
        <v/>
      </c>
      <c r="C2045">
        <f>SUMIFS('Input - target event report'!H:H,'Input - target event report'!L:L,B2045,'Input - target event report'!D:D, "Private Investment")</f>
        <v/>
      </c>
      <c r="D2045">
        <f>IF(E2045&lt;2, "N/A", (MAXIFS('Input - target event report'!E:E,'Input - target event report'!L:L,B:B,'Input - target event report'!D:D,"Private Investment")-MINIFS('Input - target event report'!E:E,'Input - target event report'!L:L,B:B,'Input - target event report'!D:D,"Private Investment"))/(E2045-1))</f>
        <v/>
      </c>
      <c r="E2045">
        <f>COUNTIFS('Input - target event report'!L:L,B2045,'Input - target event report'!D:D, "Private Investment")</f>
        <v/>
      </c>
      <c r="F2045">
        <f>AVERAGEIF(INDEX('Input - companies list'!$A:$BG, 0, MATCH("Clusters 0",'Input - companies list'!$A$1:$BG$1, 0)),'Output - Cluster ranking'!B2045,INDEX('Input - companies list'!$A:$BG, 0, MATCH("Flow",'Input - companies list'!$A$1:$BG$1, 0)))</f>
        <v/>
      </c>
      <c r="G2045">
        <f>AVERAGEIF(INDEX('Input - companies list'!$A:$BG, 0, MATCH("Clusters 0",'Input - companies list'!$A$1:$BG$1, 0)),'Output - Cluster ranking'!B2045,INDEX('Input - companies list'!$A:$BG, 0, MATCH("Inter-Cluster Connectivity",'Input - companies list'!$A$1:$BG$1, 0)))</f>
        <v/>
      </c>
      <c r="H2045">
        <f>IFERROR(PERCENTRANK(C:C,C2045),0)</f>
        <v/>
      </c>
      <c r="I2045">
        <f>IFERROR(1 - PERCENTRANK(D:D,D2045),0)</f>
        <v/>
      </c>
      <c r="J2045">
        <f>IFERROR(PERCENTRANK(E:E,E2045),0)</f>
        <v/>
      </c>
      <c r="K2045">
        <f>IFERROR(1 - PERCENTRANK(F:F,F2045),0)</f>
        <v/>
      </c>
      <c r="L2045">
        <f>IFERROR(PERCENTRANK(G:G,G2045),0)</f>
        <v/>
      </c>
      <c r="M2045">
        <f>H2045*weightA+I2045*weightB+J2045*weightC+K2045*weightD+L2045*weightE</f>
        <v/>
      </c>
    </row>
    <row r="2046" spans="1:13">
      <c r="A2046">
        <f>RANK(M2046,M:M)</f>
        <v/>
      </c>
      <c r="C2046">
        <f>SUMIFS('Input - target event report'!H:H,'Input - target event report'!L:L,B2046,'Input - target event report'!D:D, "Private Investment")</f>
        <v/>
      </c>
      <c r="D2046">
        <f>IF(E2046&lt;2, "N/A", (MAXIFS('Input - target event report'!E:E,'Input - target event report'!L:L,B:B,'Input - target event report'!D:D,"Private Investment")-MINIFS('Input - target event report'!E:E,'Input - target event report'!L:L,B:B,'Input - target event report'!D:D,"Private Investment"))/(E2046-1))</f>
        <v/>
      </c>
      <c r="E2046">
        <f>COUNTIFS('Input - target event report'!L:L,B2046,'Input - target event report'!D:D, "Private Investment")</f>
        <v/>
      </c>
      <c r="F2046">
        <f>AVERAGEIF(INDEX('Input - companies list'!$A:$BG, 0, MATCH("Clusters 0",'Input - companies list'!$A$1:$BG$1, 0)),'Output - Cluster ranking'!B2046,INDEX('Input - companies list'!$A:$BG, 0, MATCH("Flow",'Input - companies list'!$A$1:$BG$1, 0)))</f>
        <v/>
      </c>
      <c r="G2046">
        <f>AVERAGEIF(INDEX('Input - companies list'!$A:$BG, 0, MATCH("Clusters 0",'Input - companies list'!$A$1:$BG$1, 0)),'Output - Cluster ranking'!B2046,INDEX('Input - companies list'!$A:$BG, 0, MATCH("Inter-Cluster Connectivity",'Input - companies list'!$A$1:$BG$1, 0)))</f>
        <v/>
      </c>
      <c r="H2046">
        <f>IFERROR(PERCENTRANK(C:C,C2046),0)</f>
        <v/>
      </c>
      <c r="I2046">
        <f>IFERROR(1 - PERCENTRANK(D:D,D2046),0)</f>
        <v/>
      </c>
      <c r="J2046">
        <f>IFERROR(PERCENTRANK(E:E,E2046),0)</f>
        <v/>
      </c>
      <c r="K2046">
        <f>IFERROR(1 - PERCENTRANK(F:F,F2046),0)</f>
        <v/>
      </c>
      <c r="L2046">
        <f>IFERROR(PERCENTRANK(G:G,G2046),0)</f>
        <v/>
      </c>
      <c r="M2046">
        <f>H2046*weightA+I2046*weightB+J2046*weightC+K2046*weightD+L2046*weightE</f>
        <v/>
      </c>
    </row>
    <row r="2047" spans="1:13">
      <c r="A2047">
        <f>RANK(M2047,M:M)</f>
        <v/>
      </c>
      <c r="C2047">
        <f>SUMIFS('Input - target event report'!H:H,'Input - target event report'!L:L,B2047,'Input - target event report'!D:D, "Private Investment")</f>
        <v/>
      </c>
      <c r="D2047">
        <f>IF(E2047&lt;2, "N/A", (MAXIFS('Input - target event report'!E:E,'Input - target event report'!L:L,B:B,'Input - target event report'!D:D,"Private Investment")-MINIFS('Input - target event report'!E:E,'Input - target event report'!L:L,B:B,'Input - target event report'!D:D,"Private Investment"))/(E2047-1))</f>
        <v/>
      </c>
      <c r="E2047">
        <f>COUNTIFS('Input - target event report'!L:L,B2047,'Input - target event report'!D:D, "Private Investment")</f>
        <v/>
      </c>
      <c r="F2047">
        <f>AVERAGEIF(INDEX('Input - companies list'!$A:$BG, 0, MATCH("Clusters 0",'Input - companies list'!$A$1:$BG$1, 0)),'Output - Cluster ranking'!B2047,INDEX('Input - companies list'!$A:$BG, 0, MATCH("Flow",'Input - companies list'!$A$1:$BG$1, 0)))</f>
        <v/>
      </c>
      <c r="G2047">
        <f>AVERAGEIF(INDEX('Input - companies list'!$A:$BG, 0, MATCH("Clusters 0",'Input - companies list'!$A$1:$BG$1, 0)),'Output - Cluster ranking'!B2047,INDEX('Input - companies list'!$A:$BG, 0, MATCH("Inter-Cluster Connectivity",'Input - companies list'!$A$1:$BG$1, 0)))</f>
        <v/>
      </c>
      <c r="H2047">
        <f>IFERROR(PERCENTRANK(C:C,C2047),0)</f>
        <v/>
      </c>
      <c r="I2047">
        <f>IFERROR(1 - PERCENTRANK(D:D,D2047),0)</f>
        <v/>
      </c>
      <c r="J2047">
        <f>IFERROR(PERCENTRANK(E:E,E2047),0)</f>
        <v/>
      </c>
      <c r="K2047">
        <f>IFERROR(1 - PERCENTRANK(F:F,F2047),0)</f>
        <v/>
      </c>
      <c r="L2047">
        <f>IFERROR(PERCENTRANK(G:G,G2047),0)</f>
        <v/>
      </c>
      <c r="M2047">
        <f>H2047*weightA+I2047*weightB+J2047*weightC+K2047*weightD+L2047*weightE</f>
        <v/>
      </c>
    </row>
    <row r="2048" spans="1:13">
      <c r="A2048">
        <f>RANK(M2048,M:M)</f>
        <v/>
      </c>
      <c r="C2048">
        <f>SUMIFS('Input - target event report'!H:H,'Input - target event report'!L:L,B2048,'Input - target event report'!D:D, "Private Investment")</f>
        <v/>
      </c>
      <c r="D2048">
        <f>IF(E2048&lt;2, "N/A", (MAXIFS('Input - target event report'!E:E,'Input - target event report'!L:L,B:B,'Input - target event report'!D:D,"Private Investment")-MINIFS('Input - target event report'!E:E,'Input - target event report'!L:L,B:B,'Input - target event report'!D:D,"Private Investment"))/(E2048-1))</f>
        <v/>
      </c>
      <c r="E2048">
        <f>COUNTIFS('Input - target event report'!L:L,B2048,'Input - target event report'!D:D, "Private Investment")</f>
        <v/>
      </c>
      <c r="F2048">
        <f>AVERAGEIF(INDEX('Input - companies list'!$A:$BG, 0, MATCH("Clusters 0",'Input - companies list'!$A$1:$BG$1, 0)),'Output - Cluster ranking'!B2048,INDEX('Input - companies list'!$A:$BG, 0, MATCH("Flow",'Input - companies list'!$A$1:$BG$1, 0)))</f>
        <v/>
      </c>
      <c r="G2048">
        <f>AVERAGEIF(INDEX('Input - companies list'!$A:$BG, 0, MATCH("Clusters 0",'Input - companies list'!$A$1:$BG$1, 0)),'Output - Cluster ranking'!B2048,INDEX('Input - companies list'!$A:$BG, 0, MATCH("Inter-Cluster Connectivity",'Input - companies list'!$A$1:$BG$1, 0)))</f>
        <v/>
      </c>
      <c r="H2048">
        <f>IFERROR(PERCENTRANK(C:C,C2048),0)</f>
        <v/>
      </c>
      <c r="I2048">
        <f>IFERROR(1 - PERCENTRANK(D:D,D2048),0)</f>
        <v/>
      </c>
      <c r="J2048">
        <f>IFERROR(PERCENTRANK(E:E,E2048),0)</f>
        <v/>
      </c>
      <c r="K2048">
        <f>IFERROR(1 - PERCENTRANK(F:F,F2048),0)</f>
        <v/>
      </c>
      <c r="L2048">
        <f>IFERROR(PERCENTRANK(G:G,G2048),0)</f>
        <v/>
      </c>
      <c r="M2048">
        <f>H2048*weightA+I2048*weightB+J2048*weightC+K2048*weightD+L2048*weightE</f>
        <v/>
      </c>
    </row>
    <row r="2049" spans="1:13">
      <c r="A2049">
        <f>RANK(M2049,M:M)</f>
        <v/>
      </c>
      <c r="C2049">
        <f>SUMIFS('Input - target event report'!H:H,'Input - target event report'!L:L,B2049,'Input - target event report'!D:D, "Private Investment")</f>
        <v/>
      </c>
      <c r="D2049">
        <f>IF(E2049&lt;2, "N/A", (MAXIFS('Input - target event report'!E:E,'Input - target event report'!L:L,B:B,'Input - target event report'!D:D,"Private Investment")-MINIFS('Input - target event report'!E:E,'Input - target event report'!L:L,B:B,'Input - target event report'!D:D,"Private Investment"))/(E2049-1))</f>
        <v/>
      </c>
      <c r="E2049">
        <f>COUNTIFS('Input - target event report'!L:L,B2049,'Input - target event report'!D:D, "Private Investment")</f>
        <v/>
      </c>
      <c r="F2049">
        <f>AVERAGEIF(INDEX('Input - companies list'!$A:$BG, 0, MATCH("Clusters 0",'Input - companies list'!$A$1:$BG$1, 0)),'Output - Cluster ranking'!B2049,INDEX('Input - companies list'!$A:$BG, 0, MATCH("Flow",'Input - companies list'!$A$1:$BG$1, 0)))</f>
        <v/>
      </c>
      <c r="G2049">
        <f>AVERAGEIF(INDEX('Input - companies list'!$A:$BG, 0, MATCH("Clusters 0",'Input - companies list'!$A$1:$BG$1, 0)),'Output - Cluster ranking'!B2049,INDEX('Input - companies list'!$A:$BG, 0, MATCH("Inter-Cluster Connectivity",'Input - companies list'!$A$1:$BG$1, 0)))</f>
        <v/>
      </c>
      <c r="H2049">
        <f>IFERROR(PERCENTRANK(C:C,C2049),0)</f>
        <v/>
      </c>
      <c r="I2049">
        <f>IFERROR(1 - PERCENTRANK(D:D,D2049),0)</f>
        <v/>
      </c>
      <c r="J2049">
        <f>IFERROR(PERCENTRANK(E:E,E2049),0)</f>
        <v/>
      </c>
      <c r="K2049">
        <f>IFERROR(1 - PERCENTRANK(F:F,F2049),0)</f>
        <v/>
      </c>
      <c r="L2049">
        <f>IFERROR(PERCENTRANK(G:G,G2049),0)</f>
        <v/>
      </c>
      <c r="M2049">
        <f>H2049*weightA+I2049*weightB+J2049*weightC+K2049*weightD+L2049*weightE</f>
        <v/>
      </c>
    </row>
    <row r="2050" spans="1:13">
      <c r="A2050">
        <f>RANK(M2050,M:M)</f>
        <v/>
      </c>
      <c r="C2050">
        <f>SUMIFS('Input - target event report'!H:H,'Input - target event report'!L:L,B2050,'Input - target event report'!D:D, "Private Investment")</f>
        <v/>
      </c>
      <c r="D2050">
        <f>IF(E2050&lt;2, "N/A", (MAXIFS('Input - target event report'!E:E,'Input - target event report'!L:L,B:B,'Input - target event report'!D:D,"Private Investment")-MINIFS('Input - target event report'!E:E,'Input - target event report'!L:L,B:B,'Input - target event report'!D:D,"Private Investment"))/(E2050-1))</f>
        <v/>
      </c>
      <c r="E2050">
        <f>COUNTIFS('Input - target event report'!L:L,B2050,'Input - target event report'!D:D, "Private Investment")</f>
        <v/>
      </c>
      <c r="F2050">
        <f>AVERAGEIF(INDEX('Input - companies list'!$A:$BG, 0, MATCH("Clusters 0",'Input - companies list'!$A$1:$BG$1, 0)),'Output - Cluster ranking'!B2050,INDEX('Input - companies list'!$A:$BG, 0, MATCH("Flow",'Input - companies list'!$A$1:$BG$1, 0)))</f>
        <v/>
      </c>
      <c r="G2050">
        <f>AVERAGEIF(INDEX('Input - companies list'!$A:$BG, 0, MATCH("Clusters 0",'Input - companies list'!$A$1:$BG$1, 0)),'Output - Cluster ranking'!B2050,INDEX('Input - companies list'!$A:$BG, 0, MATCH("Inter-Cluster Connectivity",'Input - companies list'!$A$1:$BG$1, 0)))</f>
        <v/>
      </c>
      <c r="H2050">
        <f>IFERROR(PERCENTRANK(C:C,C2050),0)</f>
        <v/>
      </c>
      <c r="I2050">
        <f>IFERROR(1 - PERCENTRANK(D:D,D2050),0)</f>
        <v/>
      </c>
      <c r="J2050">
        <f>IFERROR(PERCENTRANK(E:E,E2050),0)</f>
        <v/>
      </c>
      <c r="K2050">
        <f>IFERROR(1 - PERCENTRANK(F:F,F2050),0)</f>
        <v/>
      </c>
      <c r="L2050">
        <f>IFERROR(PERCENTRANK(G:G,G2050),0)</f>
        <v/>
      </c>
      <c r="M2050">
        <f>H2050*weightA+I2050*weightB+J2050*weightC+K2050*weightD+L2050*weightE</f>
        <v/>
      </c>
    </row>
    <row r="2051" spans="1:13">
      <c r="A2051">
        <f>RANK(M2051,M:M)</f>
        <v/>
      </c>
      <c r="C2051">
        <f>SUMIFS('Input - target event report'!H:H,'Input - target event report'!L:L,B2051,'Input - target event report'!D:D, "Private Investment")</f>
        <v/>
      </c>
      <c r="D2051">
        <f>IF(E2051&lt;2, "N/A", (MAXIFS('Input - target event report'!E:E,'Input - target event report'!L:L,B:B,'Input - target event report'!D:D,"Private Investment")-MINIFS('Input - target event report'!E:E,'Input - target event report'!L:L,B:B,'Input - target event report'!D:D,"Private Investment"))/(E2051-1))</f>
        <v/>
      </c>
      <c r="E2051">
        <f>COUNTIFS('Input - target event report'!L:L,B2051,'Input - target event report'!D:D, "Private Investment")</f>
        <v/>
      </c>
      <c r="F2051">
        <f>AVERAGEIF(INDEX('Input - companies list'!$A:$BG, 0, MATCH("Clusters 0",'Input - companies list'!$A$1:$BG$1, 0)),'Output - Cluster ranking'!B2051,INDEX('Input - companies list'!$A:$BG, 0, MATCH("Flow",'Input - companies list'!$A$1:$BG$1, 0)))</f>
        <v/>
      </c>
      <c r="G2051">
        <f>AVERAGEIF(INDEX('Input - companies list'!$A:$BG, 0, MATCH("Clusters 0",'Input - companies list'!$A$1:$BG$1, 0)),'Output - Cluster ranking'!B2051,INDEX('Input - companies list'!$A:$BG, 0, MATCH("Inter-Cluster Connectivity",'Input - companies list'!$A$1:$BG$1, 0)))</f>
        <v/>
      </c>
      <c r="H2051">
        <f>IFERROR(PERCENTRANK(C:C,C2051),0)</f>
        <v/>
      </c>
      <c r="I2051">
        <f>IFERROR(1 - PERCENTRANK(D:D,D2051),0)</f>
        <v/>
      </c>
      <c r="J2051">
        <f>IFERROR(PERCENTRANK(E:E,E2051),0)</f>
        <v/>
      </c>
      <c r="K2051">
        <f>IFERROR(1 - PERCENTRANK(F:F,F2051),0)</f>
        <v/>
      </c>
      <c r="L2051">
        <f>IFERROR(PERCENTRANK(G:G,G2051),0)</f>
        <v/>
      </c>
      <c r="M2051">
        <f>H2051*weightA+I2051*weightB+J2051*weightC+K2051*weightD+L2051*weightE</f>
        <v/>
      </c>
    </row>
    <row r="2052" spans="1:13">
      <c r="A2052">
        <f>RANK(M2052,M:M)</f>
        <v/>
      </c>
      <c r="C2052">
        <f>SUMIFS('Input - target event report'!H:H,'Input - target event report'!L:L,B2052,'Input - target event report'!D:D, "Private Investment")</f>
        <v/>
      </c>
      <c r="D2052">
        <f>IF(E2052&lt;2, "N/A", (MAXIFS('Input - target event report'!E:E,'Input - target event report'!L:L,B:B,'Input - target event report'!D:D,"Private Investment")-MINIFS('Input - target event report'!E:E,'Input - target event report'!L:L,B:B,'Input - target event report'!D:D,"Private Investment"))/(E2052-1))</f>
        <v/>
      </c>
      <c r="E2052">
        <f>COUNTIFS('Input - target event report'!L:L,B2052,'Input - target event report'!D:D, "Private Investment")</f>
        <v/>
      </c>
      <c r="F2052">
        <f>AVERAGEIF(INDEX('Input - companies list'!$A:$BG, 0, MATCH("Clusters 0",'Input - companies list'!$A$1:$BG$1, 0)),'Output - Cluster ranking'!B2052,INDEX('Input - companies list'!$A:$BG, 0, MATCH("Flow",'Input - companies list'!$A$1:$BG$1, 0)))</f>
        <v/>
      </c>
      <c r="G2052">
        <f>AVERAGEIF(INDEX('Input - companies list'!$A:$BG, 0, MATCH("Clusters 0",'Input - companies list'!$A$1:$BG$1, 0)),'Output - Cluster ranking'!B2052,INDEX('Input - companies list'!$A:$BG, 0, MATCH("Inter-Cluster Connectivity",'Input - companies list'!$A$1:$BG$1, 0)))</f>
        <v/>
      </c>
      <c r="H2052">
        <f>IFERROR(PERCENTRANK(C:C,C2052),0)</f>
        <v/>
      </c>
      <c r="I2052">
        <f>IFERROR(1 - PERCENTRANK(D:D,D2052),0)</f>
        <v/>
      </c>
      <c r="J2052">
        <f>IFERROR(PERCENTRANK(E:E,E2052),0)</f>
        <v/>
      </c>
      <c r="K2052">
        <f>IFERROR(1 - PERCENTRANK(F:F,F2052),0)</f>
        <v/>
      </c>
      <c r="L2052">
        <f>IFERROR(PERCENTRANK(G:G,G2052),0)</f>
        <v/>
      </c>
      <c r="M2052">
        <f>H2052*weightA+I2052*weightB+J2052*weightC+K2052*weightD+L2052*weightE</f>
        <v/>
      </c>
    </row>
    <row r="2053" spans="1:13">
      <c r="A2053">
        <f>RANK(M2053,M:M)</f>
        <v/>
      </c>
      <c r="C2053">
        <f>SUMIFS('Input - target event report'!H:H,'Input - target event report'!L:L,B2053,'Input - target event report'!D:D, "Private Investment")</f>
        <v/>
      </c>
      <c r="D2053">
        <f>IF(E2053&lt;2, "N/A", (MAXIFS('Input - target event report'!E:E,'Input - target event report'!L:L,B:B,'Input - target event report'!D:D,"Private Investment")-MINIFS('Input - target event report'!E:E,'Input - target event report'!L:L,B:B,'Input - target event report'!D:D,"Private Investment"))/(E2053-1))</f>
        <v/>
      </c>
      <c r="E2053">
        <f>COUNTIFS('Input - target event report'!L:L,B2053,'Input - target event report'!D:D, "Private Investment")</f>
        <v/>
      </c>
      <c r="F2053">
        <f>AVERAGEIF(INDEX('Input - companies list'!$A:$BG, 0, MATCH("Clusters 0",'Input - companies list'!$A$1:$BG$1, 0)),'Output - Cluster ranking'!B2053,INDEX('Input - companies list'!$A:$BG, 0, MATCH("Flow",'Input - companies list'!$A$1:$BG$1, 0)))</f>
        <v/>
      </c>
      <c r="G2053">
        <f>AVERAGEIF(INDEX('Input - companies list'!$A:$BG, 0, MATCH("Clusters 0",'Input - companies list'!$A$1:$BG$1, 0)),'Output - Cluster ranking'!B2053,INDEX('Input - companies list'!$A:$BG, 0, MATCH("Inter-Cluster Connectivity",'Input - companies list'!$A$1:$BG$1, 0)))</f>
        <v/>
      </c>
      <c r="H2053">
        <f>IFERROR(PERCENTRANK(C:C,C2053),0)</f>
        <v/>
      </c>
      <c r="I2053">
        <f>IFERROR(1 - PERCENTRANK(D:D,D2053),0)</f>
        <v/>
      </c>
      <c r="J2053">
        <f>IFERROR(PERCENTRANK(E:E,E2053),0)</f>
        <v/>
      </c>
      <c r="K2053">
        <f>IFERROR(1 - PERCENTRANK(F:F,F2053),0)</f>
        <v/>
      </c>
      <c r="L2053">
        <f>IFERROR(PERCENTRANK(G:G,G2053),0)</f>
        <v/>
      </c>
      <c r="M2053">
        <f>H2053*weightA+I2053*weightB+J2053*weightC+K2053*weightD+L2053*weightE</f>
        <v/>
      </c>
    </row>
    <row r="2054" spans="1:13">
      <c r="A2054">
        <f>RANK(M2054,M:M)</f>
        <v/>
      </c>
      <c r="C2054">
        <f>SUMIFS('Input - target event report'!H:H,'Input - target event report'!L:L,B2054,'Input - target event report'!D:D, "Private Investment")</f>
        <v/>
      </c>
      <c r="D2054">
        <f>IF(E2054&lt;2, "N/A", (MAXIFS('Input - target event report'!E:E,'Input - target event report'!L:L,B:B,'Input - target event report'!D:D,"Private Investment")-MINIFS('Input - target event report'!E:E,'Input - target event report'!L:L,B:B,'Input - target event report'!D:D,"Private Investment"))/(E2054-1))</f>
        <v/>
      </c>
      <c r="E2054">
        <f>COUNTIFS('Input - target event report'!L:L,B2054,'Input - target event report'!D:D, "Private Investment")</f>
        <v/>
      </c>
      <c r="F2054">
        <f>AVERAGEIF(INDEX('Input - companies list'!$A:$BG, 0, MATCH("Clusters 0",'Input - companies list'!$A$1:$BG$1, 0)),'Output - Cluster ranking'!B2054,INDEX('Input - companies list'!$A:$BG, 0, MATCH("Flow",'Input - companies list'!$A$1:$BG$1, 0)))</f>
        <v/>
      </c>
      <c r="G2054">
        <f>AVERAGEIF(INDEX('Input - companies list'!$A:$BG, 0, MATCH("Clusters 0",'Input - companies list'!$A$1:$BG$1, 0)),'Output - Cluster ranking'!B2054,INDEX('Input - companies list'!$A:$BG, 0, MATCH("Inter-Cluster Connectivity",'Input - companies list'!$A$1:$BG$1, 0)))</f>
        <v/>
      </c>
      <c r="H2054">
        <f>IFERROR(PERCENTRANK(C:C,C2054),0)</f>
        <v/>
      </c>
      <c r="I2054">
        <f>IFERROR(1 - PERCENTRANK(D:D,D2054),0)</f>
        <v/>
      </c>
      <c r="J2054">
        <f>IFERROR(PERCENTRANK(E:E,E2054),0)</f>
        <v/>
      </c>
      <c r="K2054">
        <f>IFERROR(1 - PERCENTRANK(F:F,F2054),0)</f>
        <v/>
      </c>
      <c r="L2054">
        <f>IFERROR(PERCENTRANK(G:G,G2054),0)</f>
        <v/>
      </c>
      <c r="M2054">
        <f>H2054*weightA+I2054*weightB+J2054*weightC+K2054*weightD+L2054*weightE</f>
        <v/>
      </c>
    </row>
    <row r="2055" spans="1:13">
      <c r="A2055">
        <f>RANK(M2055,M:M)</f>
        <v/>
      </c>
      <c r="C2055">
        <f>SUMIFS('Input - target event report'!H:H,'Input - target event report'!L:L,B2055,'Input - target event report'!D:D, "Private Investment")</f>
        <v/>
      </c>
      <c r="D2055">
        <f>IF(E2055&lt;2, "N/A", (MAXIFS('Input - target event report'!E:E,'Input - target event report'!L:L,B:B,'Input - target event report'!D:D,"Private Investment")-MINIFS('Input - target event report'!E:E,'Input - target event report'!L:L,B:B,'Input - target event report'!D:D,"Private Investment"))/(E2055-1))</f>
        <v/>
      </c>
      <c r="E2055">
        <f>COUNTIFS('Input - target event report'!L:L,B2055,'Input - target event report'!D:D, "Private Investment")</f>
        <v/>
      </c>
      <c r="F2055">
        <f>AVERAGEIF(INDEX('Input - companies list'!$A:$BG, 0, MATCH("Clusters 0",'Input - companies list'!$A$1:$BG$1, 0)),'Output - Cluster ranking'!B2055,INDEX('Input - companies list'!$A:$BG, 0, MATCH("Flow",'Input - companies list'!$A$1:$BG$1, 0)))</f>
        <v/>
      </c>
      <c r="G2055">
        <f>AVERAGEIF(INDEX('Input - companies list'!$A:$BG, 0, MATCH("Clusters 0",'Input - companies list'!$A$1:$BG$1, 0)),'Output - Cluster ranking'!B2055,INDEX('Input - companies list'!$A:$BG, 0, MATCH("Inter-Cluster Connectivity",'Input - companies list'!$A$1:$BG$1, 0)))</f>
        <v/>
      </c>
      <c r="H2055">
        <f>IFERROR(PERCENTRANK(C:C,C2055),0)</f>
        <v/>
      </c>
      <c r="I2055">
        <f>IFERROR(1 - PERCENTRANK(D:D,D2055),0)</f>
        <v/>
      </c>
      <c r="J2055">
        <f>IFERROR(PERCENTRANK(E:E,E2055),0)</f>
        <v/>
      </c>
      <c r="K2055">
        <f>IFERROR(1 - PERCENTRANK(F:F,F2055),0)</f>
        <v/>
      </c>
      <c r="L2055">
        <f>IFERROR(PERCENTRANK(G:G,G2055),0)</f>
        <v/>
      </c>
      <c r="M2055">
        <f>H2055*weightA+I2055*weightB+J2055*weightC+K2055*weightD+L2055*weightE</f>
        <v/>
      </c>
    </row>
    <row r="2056" spans="1:13">
      <c r="A2056">
        <f>RANK(M2056,M:M)</f>
        <v/>
      </c>
      <c r="C2056">
        <f>SUMIFS('Input - target event report'!H:H,'Input - target event report'!L:L,B2056,'Input - target event report'!D:D, "Private Investment")</f>
        <v/>
      </c>
      <c r="D2056">
        <f>IF(E2056&lt;2, "N/A", (MAXIFS('Input - target event report'!E:E,'Input - target event report'!L:L,B:B,'Input - target event report'!D:D,"Private Investment")-MINIFS('Input - target event report'!E:E,'Input - target event report'!L:L,B:B,'Input - target event report'!D:D,"Private Investment"))/(E2056-1))</f>
        <v/>
      </c>
      <c r="E2056">
        <f>COUNTIFS('Input - target event report'!L:L,B2056,'Input - target event report'!D:D, "Private Investment")</f>
        <v/>
      </c>
      <c r="F2056">
        <f>AVERAGEIF(INDEX('Input - companies list'!$A:$BG, 0, MATCH("Clusters 0",'Input - companies list'!$A$1:$BG$1, 0)),'Output - Cluster ranking'!B2056,INDEX('Input - companies list'!$A:$BG, 0, MATCH("Flow",'Input - companies list'!$A$1:$BG$1, 0)))</f>
        <v/>
      </c>
      <c r="G2056">
        <f>AVERAGEIF(INDEX('Input - companies list'!$A:$BG, 0, MATCH("Clusters 0",'Input - companies list'!$A$1:$BG$1, 0)),'Output - Cluster ranking'!B2056,INDEX('Input - companies list'!$A:$BG, 0, MATCH("Inter-Cluster Connectivity",'Input - companies list'!$A$1:$BG$1, 0)))</f>
        <v/>
      </c>
      <c r="H2056">
        <f>IFERROR(PERCENTRANK(C:C,C2056),0)</f>
        <v/>
      </c>
      <c r="I2056">
        <f>IFERROR(1 - PERCENTRANK(D:D,D2056),0)</f>
        <v/>
      </c>
      <c r="J2056">
        <f>IFERROR(PERCENTRANK(E:E,E2056),0)</f>
        <v/>
      </c>
      <c r="K2056">
        <f>IFERROR(1 - PERCENTRANK(F:F,F2056),0)</f>
        <v/>
      </c>
      <c r="L2056">
        <f>IFERROR(PERCENTRANK(G:G,G2056),0)</f>
        <v/>
      </c>
      <c r="M2056">
        <f>H2056*weightA+I2056*weightB+J2056*weightC+K2056*weightD+L2056*weightE</f>
        <v/>
      </c>
    </row>
    <row r="2057" spans="1:13">
      <c r="A2057">
        <f>RANK(M2057,M:M)</f>
        <v/>
      </c>
      <c r="C2057">
        <f>SUMIFS('Input - target event report'!H:H,'Input - target event report'!L:L,B2057,'Input - target event report'!D:D, "Private Investment")</f>
        <v/>
      </c>
      <c r="D2057">
        <f>IF(E2057&lt;2, "N/A", (MAXIFS('Input - target event report'!E:E,'Input - target event report'!L:L,B:B,'Input - target event report'!D:D,"Private Investment")-MINIFS('Input - target event report'!E:E,'Input - target event report'!L:L,B:B,'Input - target event report'!D:D,"Private Investment"))/(E2057-1))</f>
        <v/>
      </c>
      <c r="E2057">
        <f>COUNTIFS('Input - target event report'!L:L,B2057,'Input - target event report'!D:D, "Private Investment")</f>
        <v/>
      </c>
      <c r="F2057">
        <f>AVERAGEIF(INDEX('Input - companies list'!$A:$BG, 0, MATCH("Clusters 0",'Input - companies list'!$A$1:$BG$1, 0)),'Output - Cluster ranking'!B2057,INDEX('Input - companies list'!$A:$BG, 0, MATCH("Flow",'Input - companies list'!$A$1:$BG$1, 0)))</f>
        <v/>
      </c>
      <c r="G2057">
        <f>AVERAGEIF(INDEX('Input - companies list'!$A:$BG, 0, MATCH("Clusters 0",'Input - companies list'!$A$1:$BG$1, 0)),'Output - Cluster ranking'!B2057,INDEX('Input - companies list'!$A:$BG, 0, MATCH("Inter-Cluster Connectivity",'Input - companies list'!$A$1:$BG$1, 0)))</f>
        <v/>
      </c>
      <c r="H2057">
        <f>IFERROR(PERCENTRANK(C:C,C2057),0)</f>
        <v/>
      </c>
      <c r="I2057">
        <f>IFERROR(1 - PERCENTRANK(D:D,D2057),0)</f>
        <v/>
      </c>
      <c r="J2057">
        <f>IFERROR(PERCENTRANK(E:E,E2057),0)</f>
        <v/>
      </c>
      <c r="K2057">
        <f>IFERROR(1 - PERCENTRANK(F:F,F2057),0)</f>
        <v/>
      </c>
      <c r="L2057">
        <f>IFERROR(PERCENTRANK(G:G,G2057),0)</f>
        <v/>
      </c>
      <c r="M2057">
        <f>H2057*weightA+I2057*weightB+J2057*weightC+K2057*weightD+L2057*weightE</f>
        <v/>
      </c>
    </row>
    <row r="2058" spans="1:13">
      <c r="A2058">
        <f>RANK(M2058,M:M)</f>
        <v/>
      </c>
      <c r="C2058">
        <f>SUMIFS('Input - target event report'!H:H,'Input - target event report'!L:L,B2058,'Input - target event report'!D:D, "Private Investment")</f>
        <v/>
      </c>
      <c r="D2058">
        <f>IF(E2058&lt;2, "N/A", (MAXIFS('Input - target event report'!E:E,'Input - target event report'!L:L,B:B,'Input - target event report'!D:D,"Private Investment")-MINIFS('Input - target event report'!E:E,'Input - target event report'!L:L,B:B,'Input - target event report'!D:D,"Private Investment"))/(E2058-1))</f>
        <v/>
      </c>
      <c r="E2058">
        <f>COUNTIFS('Input - target event report'!L:L,B2058,'Input - target event report'!D:D, "Private Investment")</f>
        <v/>
      </c>
      <c r="F2058">
        <f>AVERAGEIF(INDEX('Input - companies list'!$A:$BG, 0, MATCH("Clusters 0",'Input - companies list'!$A$1:$BG$1, 0)),'Output - Cluster ranking'!B2058,INDEX('Input - companies list'!$A:$BG, 0, MATCH("Flow",'Input - companies list'!$A$1:$BG$1, 0)))</f>
        <v/>
      </c>
      <c r="G2058">
        <f>AVERAGEIF(INDEX('Input - companies list'!$A:$BG, 0, MATCH("Clusters 0",'Input - companies list'!$A$1:$BG$1, 0)),'Output - Cluster ranking'!B2058,INDEX('Input - companies list'!$A:$BG, 0, MATCH("Inter-Cluster Connectivity",'Input - companies list'!$A$1:$BG$1, 0)))</f>
        <v/>
      </c>
      <c r="H2058">
        <f>IFERROR(PERCENTRANK(C:C,C2058),0)</f>
        <v/>
      </c>
      <c r="I2058">
        <f>IFERROR(1 - PERCENTRANK(D:D,D2058),0)</f>
        <v/>
      </c>
      <c r="J2058">
        <f>IFERROR(PERCENTRANK(E:E,E2058),0)</f>
        <v/>
      </c>
      <c r="K2058">
        <f>IFERROR(1 - PERCENTRANK(F:F,F2058),0)</f>
        <v/>
      </c>
      <c r="L2058">
        <f>IFERROR(PERCENTRANK(G:G,G2058),0)</f>
        <v/>
      </c>
      <c r="M2058">
        <f>H2058*weightA+I2058*weightB+J2058*weightC+K2058*weightD+L2058*weightE</f>
        <v/>
      </c>
    </row>
    <row r="2059" spans="1:13">
      <c r="A2059">
        <f>RANK(M2059,M:M)</f>
        <v/>
      </c>
      <c r="C2059">
        <f>SUMIFS('Input - target event report'!H:H,'Input - target event report'!L:L,B2059,'Input - target event report'!D:D, "Private Investment")</f>
        <v/>
      </c>
      <c r="D2059">
        <f>IF(E2059&lt;2, "N/A", (MAXIFS('Input - target event report'!E:E,'Input - target event report'!L:L,B:B,'Input - target event report'!D:D,"Private Investment")-MINIFS('Input - target event report'!E:E,'Input - target event report'!L:L,B:B,'Input - target event report'!D:D,"Private Investment"))/(E2059-1))</f>
        <v/>
      </c>
      <c r="E2059">
        <f>COUNTIFS('Input - target event report'!L:L,B2059,'Input - target event report'!D:D, "Private Investment")</f>
        <v/>
      </c>
      <c r="F2059">
        <f>AVERAGEIF(INDEX('Input - companies list'!$A:$BG, 0, MATCH("Clusters 0",'Input - companies list'!$A$1:$BG$1, 0)),'Output - Cluster ranking'!B2059,INDEX('Input - companies list'!$A:$BG, 0, MATCH("Flow",'Input - companies list'!$A$1:$BG$1, 0)))</f>
        <v/>
      </c>
      <c r="G2059">
        <f>AVERAGEIF(INDEX('Input - companies list'!$A:$BG, 0, MATCH("Clusters 0",'Input - companies list'!$A$1:$BG$1, 0)),'Output - Cluster ranking'!B2059,INDEX('Input - companies list'!$A:$BG, 0, MATCH("Inter-Cluster Connectivity",'Input - companies list'!$A$1:$BG$1, 0)))</f>
        <v/>
      </c>
      <c r="H2059">
        <f>IFERROR(PERCENTRANK(C:C,C2059),0)</f>
        <v/>
      </c>
      <c r="I2059">
        <f>IFERROR(1 - PERCENTRANK(D:D,D2059),0)</f>
        <v/>
      </c>
      <c r="J2059">
        <f>IFERROR(PERCENTRANK(E:E,E2059),0)</f>
        <v/>
      </c>
      <c r="K2059">
        <f>IFERROR(1 - PERCENTRANK(F:F,F2059),0)</f>
        <v/>
      </c>
      <c r="L2059">
        <f>IFERROR(PERCENTRANK(G:G,G2059),0)</f>
        <v/>
      </c>
      <c r="M2059">
        <f>H2059*weightA+I2059*weightB+J2059*weightC+K2059*weightD+L2059*weightE</f>
        <v/>
      </c>
    </row>
    <row r="2060" spans="1:13">
      <c r="A2060">
        <f>RANK(M2060,M:M)</f>
        <v/>
      </c>
      <c r="C2060">
        <f>SUMIFS('Input - target event report'!H:H,'Input - target event report'!L:L,B2060,'Input - target event report'!D:D, "Private Investment")</f>
        <v/>
      </c>
      <c r="D2060">
        <f>IF(E2060&lt;2, "N/A", (MAXIFS('Input - target event report'!E:E,'Input - target event report'!L:L,B:B,'Input - target event report'!D:D,"Private Investment")-MINIFS('Input - target event report'!E:E,'Input - target event report'!L:L,B:B,'Input - target event report'!D:D,"Private Investment"))/(E2060-1))</f>
        <v/>
      </c>
      <c r="E2060">
        <f>COUNTIFS('Input - target event report'!L:L,B2060,'Input - target event report'!D:D, "Private Investment")</f>
        <v/>
      </c>
      <c r="F2060">
        <f>AVERAGEIF(INDEX('Input - companies list'!$A:$BG, 0, MATCH("Clusters 0",'Input - companies list'!$A$1:$BG$1, 0)),'Output - Cluster ranking'!B2060,INDEX('Input - companies list'!$A:$BG, 0, MATCH("Flow",'Input - companies list'!$A$1:$BG$1, 0)))</f>
        <v/>
      </c>
      <c r="G2060">
        <f>AVERAGEIF(INDEX('Input - companies list'!$A:$BG, 0, MATCH("Clusters 0",'Input - companies list'!$A$1:$BG$1, 0)),'Output - Cluster ranking'!B2060,INDEX('Input - companies list'!$A:$BG, 0, MATCH("Inter-Cluster Connectivity",'Input - companies list'!$A$1:$BG$1, 0)))</f>
        <v/>
      </c>
      <c r="H2060">
        <f>IFERROR(PERCENTRANK(C:C,C2060),0)</f>
        <v/>
      </c>
      <c r="I2060">
        <f>IFERROR(1 - PERCENTRANK(D:D,D2060),0)</f>
        <v/>
      </c>
      <c r="J2060">
        <f>IFERROR(PERCENTRANK(E:E,E2060),0)</f>
        <v/>
      </c>
      <c r="K2060">
        <f>IFERROR(1 - PERCENTRANK(F:F,F2060),0)</f>
        <v/>
      </c>
      <c r="L2060">
        <f>IFERROR(PERCENTRANK(G:G,G2060),0)</f>
        <v/>
      </c>
      <c r="M2060">
        <f>H2060*weightA+I2060*weightB+J2060*weightC+K2060*weightD+L2060*weightE</f>
        <v/>
      </c>
    </row>
    <row r="2061" spans="1:13">
      <c r="A2061">
        <f>RANK(M2061,M:M)</f>
        <v/>
      </c>
      <c r="C2061">
        <f>SUMIFS('Input - target event report'!H:H,'Input - target event report'!L:L,B2061,'Input - target event report'!D:D, "Private Investment")</f>
        <v/>
      </c>
      <c r="D2061">
        <f>IF(E2061&lt;2, "N/A", (MAXIFS('Input - target event report'!E:E,'Input - target event report'!L:L,B:B,'Input - target event report'!D:D,"Private Investment")-MINIFS('Input - target event report'!E:E,'Input - target event report'!L:L,B:B,'Input - target event report'!D:D,"Private Investment"))/(E2061-1))</f>
        <v/>
      </c>
      <c r="E2061">
        <f>COUNTIFS('Input - target event report'!L:L,B2061,'Input - target event report'!D:D, "Private Investment")</f>
        <v/>
      </c>
      <c r="F2061">
        <f>AVERAGEIF(INDEX('Input - companies list'!$A:$BG, 0, MATCH("Clusters 0",'Input - companies list'!$A$1:$BG$1, 0)),'Output - Cluster ranking'!B2061,INDEX('Input - companies list'!$A:$BG, 0, MATCH("Flow",'Input - companies list'!$A$1:$BG$1, 0)))</f>
        <v/>
      </c>
      <c r="G2061">
        <f>AVERAGEIF(INDEX('Input - companies list'!$A:$BG, 0, MATCH("Clusters 0",'Input - companies list'!$A$1:$BG$1, 0)),'Output - Cluster ranking'!B2061,INDEX('Input - companies list'!$A:$BG, 0, MATCH("Inter-Cluster Connectivity",'Input - companies list'!$A$1:$BG$1, 0)))</f>
        <v/>
      </c>
      <c r="H2061">
        <f>IFERROR(PERCENTRANK(C:C,C2061),0)</f>
        <v/>
      </c>
      <c r="I2061">
        <f>IFERROR(1 - PERCENTRANK(D:D,D2061),0)</f>
        <v/>
      </c>
      <c r="J2061">
        <f>IFERROR(PERCENTRANK(E:E,E2061),0)</f>
        <v/>
      </c>
      <c r="K2061">
        <f>IFERROR(1 - PERCENTRANK(F:F,F2061),0)</f>
        <v/>
      </c>
      <c r="L2061">
        <f>IFERROR(PERCENTRANK(G:G,G2061),0)</f>
        <v/>
      </c>
      <c r="M2061">
        <f>H2061*weightA+I2061*weightB+J2061*weightC+K2061*weightD+L2061*weightE</f>
        <v/>
      </c>
    </row>
    <row r="2062" spans="1:13">
      <c r="A2062">
        <f>RANK(M2062,M:M)</f>
        <v/>
      </c>
      <c r="C2062">
        <f>SUMIFS('Input - target event report'!H:H,'Input - target event report'!L:L,B2062,'Input - target event report'!D:D, "Private Investment")</f>
        <v/>
      </c>
      <c r="D2062">
        <f>IF(E2062&lt;2, "N/A", (MAXIFS('Input - target event report'!E:E,'Input - target event report'!L:L,B:B,'Input - target event report'!D:D,"Private Investment")-MINIFS('Input - target event report'!E:E,'Input - target event report'!L:L,B:B,'Input - target event report'!D:D,"Private Investment"))/(E2062-1))</f>
        <v/>
      </c>
      <c r="E2062">
        <f>COUNTIFS('Input - target event report'!L:L,B2062,'Input - target event report'!D:D, "Private Investment")</f>
        <v/>
      </c>
      <c r="F2062">
        <f>AVERAGEIF(INDEX('Input - companies list'!$A:$BG, 0, MATCH("Clusters 0",'Input - companies list'!$A$1:$BG$1, 0)),'Output - Cluster ranking'!B2062,INDEX('Input - companies list'!$A:$BG, 0, MATCH("Flow",'Input - companies list'!$A$1:$BG$1, 0)))</f>
        <v/>
      </c>
      <c r="G2062">
        <f>AVERAGEIF(INDEX('Input - companies list'!$A:$BG, 0, MATCH("Clusters 0",'Input - companies list'!$A$1:$BG$1, 0)),'Output - Cluster ranking'!B2062,INDEX('Input - companies list'!$A:$BG, 0, MATCH("Inter-Cluster Connectivity",'Input - companies list'!$A$1:$BG$1, 0)))</f>
        <v/>
      </c>
      <c r="H2062">
        <f>IFERROR(PERCENTRANK(C:C,C2062),0)</f>
        <v/>
      </c>
      <c r="I2062">
        <f>IFERROR(1 - PERCENTRANK(D:D,D2062),0)</f>
        <v/>
      </c>
      <c r="J2062">
        <f>IFERROR(PERCENTRANK(E:E,E2062),0)</f>
        <v/>
      </c>
      <c r="K2062">
        <f>IFERROR(1 - PERCENTRANK(F:F,F2062),0)</f>
        <v/>
      </c>
      <c r="L2062">
        <f>IFERROR(PERCENTRANK(G:G,G2062),0)</f>
        <v/>
      </c>
      <c r="M2062">
        <f>H2062*weightA+I2062*weightB+J2062*weightC+K2062*weightD+L2062*weightE</f>
        <v/>
      </c>
    </row>
    <row r="2063" spans="1:13">
      <c r="A2063">
        <f>RANK(M2063,M:M)</f>
        <v/>
      </c>
      <c r="C2063">
        <f>SUMIFS('Input - target event report'!H:H,'Input - target event report'!L:L,B2063,'Input - target event report'!D:D, "Private Investment")</f>
        <v/>
      </c>
      <c r="D2063">
        <f>IF(E2063&lt;2, "N/A", (MAXIFS('Input - target event report'!E:E,'Input - target event report'!L:L,B:B,'Input - target event report'!D:D,"Private Investment")-MINIFS('Input - target event report'!E:E,'Input - target event report'!L:L,B:B,'Input - target event report'!D:D,"Private Investment"))/(E2063-1))</f>
        <v/>
      </c>
      <c r="E2063">
        <f>COUNTIFS('Input - target event report'!L:L,B2063,'Input - target event report'!D:D, "Private Investment")</f>
        <v/>
      </c>
      <c r="F2063">
        <f>AVERAGEIF(INDEX('Input - companies list'!$A:$BG, 0, MATCH("Clusters 0",'Input - companies list'!$A$1:$BG$1, 0)),'Output - Cluster ranking'!B2063,INDEX('Input - companies list'!$A:$BG, 0, MATCH("Flow",'Input - companies list'!$A$1:$BG$1, 0)))</f>
        <v/>
      </c>
      <c r="G2063">
        <f>AVERAGEIF(INDEX('Input - companies list'!$A:$BG, 0, MATCH("Clusters 0",'Input - companies list'!$A$1:$BG$1, 0)),'Output - Cluster ranking'!B2063,INDEX('Input - companies list'!$A:$BG, 0, MATCH("Inter-Cluster Connectivity",'Input - companies list'!$A$1:$BG$1, 0)))</f>
        <v/>
      </c>
      <c r="H2063">
        <f>IFERROR(PERCENTRANK(C:C,C2063),0)</f>
        <v/>
      </c>
      <c r="I2063">
        <f>IFERROR(1 - PERCENTRANK(D:D,D2063),0)</f>
        <v/>
      </c>
      <c r="J2063">
        <f>IFERROR(PERCENTRANK(E:E,E2063),0)</f>
        <v/>
      </c>
      <c r="K2063">
        <f>IFERROR(1 - PERCENTRANK(F:F,F2063),0)</f>
        <v/>
      </c>
      <c r="L2063">
        <f>IFERROR(PERCENTRANK(G:G,G2063),0)</f>
        <v/>
      </c>
      <c r="M2063">
        <f>H2063*weightA+I2063*weightB+J2063*weightC+K2063*weightD+L2063*weightE</f>
        <v/>
      </c>
    </row>
    <row r="2064" spans="1:13">
      <c r="A2064">
        <f>RANK(M2064,M:M)</f>
        <v/>
      </c>
      <c r="C2064">
        <f>SUMIFS('Input - target event report'!H:H,'Input - target event report'!L:L,B2064,'Input - target event report'!D:D, "Private Investment")</f>
        <v/>
      </c>
      <c r="D2064">
        <f>IF(E2064&lt;2, "N/A", (MAXIFS('Input - target event report'!E:E,'Input - target event report'!L:L,B:B,'Input - target event report'!D:D,"Private Investment")-MINIFS('Input - target event report'!E:E,'Input - target event report'!L:L,B:B,'Input - target event report'!D:D,"Private Investment"))/(E2064-1))</f>
        <v/>
      </c>
      <c r="E2064">
        <f>COUNTIFS('Input - target event report'!L:L,B2064,'Input - target event report'!D:D, "Private Investment")</f>
        <v/>
      </c>
      <c r="F2064">
        <f>AVERAGEIF(INDEX('Input - companies list'!$A:$BG, 0, MATCH("Clusters 0",'Input - companies list'!$A$1:$BG$1, 0)),'Output - Cluster ranking'!B2064,INDEX('Input - companies list'!$A:$BG, 0, MATCH("Flow",'Input - companies list'!$A$1:$BG$1, 0)))</f>
        <v/>
      </c>
      <c r="G2064">
        <f>AVERAGEIF(INDEX('Input - companies list'!$A:$BG, 0, MATCH("Clusters 0",'Input - companies list'!$A$1:$BG$1, 0)),'Output - Cluster ranking'!B2064,INDEX('Input - companies list'!$A:$BG, 0, MATCH("Inter-Cluster Connectivity",'Input - companies list'!$A$1:$BG$1, 0)))</f>
        <v/>
      </c>
      <c r="H2064">
        <f>IFERROR(PERCENTRANK(C:C,C2064),0)</f>
        <v/>
      </c>
      <c r="I2064">
        <f>IFERROR(1 - PERCENTRANK(D:D,D2064),0)</f>
        <v/>
      </c>
      <c r="J2064">
        <f>IFERROR(PERCENTRANK(E:E,E2064),0)</f>
        <v/>
      </c>
      <c r="K2064">
        <f>IFERROR(1 - PERCENTRANK(F:F,F2064),0)</f>
        <v/>
      </c>
      <c r="L2064">
        <f>IFERROR(PERCENTRANK(G:G,G2064),0)</f>
        <v/>
      </c>
      <c r="M2064">
        <f>H2064*weightA+I2064*weightB+J2064*weightC+K2064*weightD+L2064*weightE</f>
        <v/>
      </c>
    </row>
    <row r="2065" spans="1:13">
      <c r="A2065">
        <f>RANK(M2065,M:M)</f>
        <v/>
      </c>
      <c r="C2065">
        <f>SUMIFS('Input - target event report'!H:H,'Input - target event report'!L:L,B2065,'Input - target event report'!D:D, "Private Investment")</f>
        <v/>
      </c>
      <c r="D2065">
        <f>IF(E2065&lt;2, "N/A", (MAXIFS('Input - target event report'!E:E,'Input - target event report'!L:L,B:B,'Input - target event report'!D:D,"Private Investment")-MINIFS('Input - target event report'!E:E,'Input - target event report'!L:L,B:B,'Input - target event report'!D:D,"Private Investment"))/(E2065-1))</f>
        <v/>
      </c>
      <c r="E2065">
        <f>COUNTIFS('Input - target event report'!L:L,B2065,'Input - target event report'!D:D, "Private Investment")</f>
        <v/>
      </c>
      <c r="F2065">
        <f>AVERAGEIF(INDEX('Input - companies list'!$A:$BG, 0, MATCH("Clusters 0",'Input - companies list'!$A$1:$BG$1, 0)),'Output - Cluster ranking'!B2065,INDEX('Input - companies list'!$A:$BG, 0, MATCH("Flow",'Input - companies list'!$A$1:$BG$1, 0)))</f>
        <v/>
      </c>
      <c r="G2065">
        <f>AVERAGEIF(INDEX('Input - companies list'!$A:$BG, 0, MATCH("Clusters 0",'Input - companies list'!$A$1:$BG$1, 0)),'Output - Cluster ranking'!B2065,INDEX('Input - companies list'!$A:$BG, 0, MATCH("Inter-Cluster Connectivity",'Input - companies list'!$A$1:$BG$1, 0)))</f>
        <v/>
      </c>
      <c r="H2065">
        <f>IFERROR(PERCENTRANK(C:C,C2065),0)</f>
        <v/>
      </c>
      <c r="I2065">
        <f>IFERROR(1 - PERCENTRANK(D:D,D2065),0)</f>
        <v/>
      </c>
      <c r="J2065">
        <f>IFERROR(PERCENTRANK(E:E,E2065),0)</f>
        <v/>
      </c>
      <c r="K2065">
        <f>IFERROR(1 - PERCENTRANK(F:F,F2065),0)</f>
        <v/>
      </c>
      <c r="L2065">
        <f>IFERROR(PERCENTRANK(G:G,G2065),0)</f>
        <v/>
      </c>
      <c r="M2065">
        <f>H2065*weightA+I2065*weightB+J2065*weightC+K2065*weightD+L2065*weightE</f>
        <v/>
      </c>
    </row>
    <row r="2066" spans="1:13">
      <c r="A2066">
        <f>RANK(M2066,M:M)</f>
        <v/>
      </c>
      <c r="C2066">
        <f>SUMIFS('Input - target event report'!H:H,'Input - target event report'!L:L,B2066,'Input - target event report'!D:D, "Private Investment")</f>
        <v/>
      </c>
      <c r="D2066">
        <f>IF(E2066&lt;2, "N/A", (MAXIFS('Input - target event report'!E:E,'Input - target event report'!L:L,B:B,'Input - target event report'!D:D,"Private Investment")-MINIFS('Input - target event report'!E:E,'Input - target event report'!L:L,B:B,'Input - target event report'!D:D,"Private Investment"))/(E2066-1))</f>
        <v/>
      </c>
      <c r="E2066">
        <f>COUNTIFS('Input - target event report'!L:L,B2066,'Input - target event report'!D:D, "Private Investment")</f>
        <v/>
      </c>
      <c r="F2066">
        <f>AVERAGEIF(INDEX('Input - companies list'!$A:$BG, 0, MATCH("Clusters 0",'Input - companies list'!$A$1:$BG$1, 0)),'Output - Cluster ranking'!B2066,INDEX('Input - companies list'!$A:$BG, 0, MATCH("Flow",'Input - companies list'!$A$1:$BG$1, 0)))</f>
        <v/>
      </c>
      <c r="G2066">
        <f>AVERAGEIF(INDEX('Input - companies list'!$A:$BG, 0, MATCH("Clusters 0",'Input - companies list'!$A$1:$BG$1, 0)),'Output - Cluster ranking'!B2066,INDEX('Input - companies list'!$A:$BG, 0, MATCH("Inter-Cluster Connectivity",'Input - companies list'!$A$1:$BG$1, 0)))</f>
        <v/>
      </c>
      <c r="H2066">
        <f>IFERROR(PERCENTRANK(C:C,C2066),0)</f>
        <v/>
      </c>
      <c r="I2066">
        <f>IFERROR(1 - PERCENTRANK(D:D,D2066),0)</f>
        <v/>
      </c>
      <c r="J2066">
        <f>IFERROR(PERCENTRANK(E:E,E2066),0)</f>
        <v/>
      </c>
      <c r="K2066">
        <f>IFERROR(1 - PERCENTRANK(F:F,F2066),0)</f>
        <v/>
      </c>
      <c r="L2066">
        <f>IFERROR(PERCENTRANK(G:G,G2066),0)</f>
        <v/>
      </c>
      <c r="M2066">
        <f>H2066*weightA+I2066*weightB+J2066*weightC+K2066*weightD+L2066*weightE</f>
        <v/>
      </c>
    </row>
    <row r="2067" spans="1:13">
      <c r="A2067">
        <f>RANK(M2067,M:M)</f>
        <v/>
      </c>
      <c r="C2067">
        <f>SUMIFS('Input - target event report'!H:H,'Input - target event report'!L:L,B2067,'Input - target event report'!D:D, "Private Investment")</f>
        <v/>
      </c>
      <c r="D2067">
        <f>IF(E2067&lt;2, "N/A", (MAXIFS('Input - target event report'!E:E,'Input - target event report'!L:L,B:B,'Input - target event report'!D:D,"Private Investment")-MINIFS('Input - target event report'!E:E,'Input - target event report'!L:L,B:B,'Input - target event report'!D:D,"Private Investment"))/(E2067-1))</f>
        <v/>
      </c>
      <c r="E2067">
        <f>COUNTIFS('Input - target event report'!L:L,B2067,'Input - target event report'!D:D, "Private Investment")</f>
        <v/>
      </c>
      <c r="F2067">
        <f>AVERAGEIF(INDEX('Input - companies list'!$A:$BG, 0, MATCH("Clusters 0",'Input - companies list'!$A$1:$BG$1, 0)),'Output - Cluster ranking'!B2067,INDEX('Input - companies list'!$A:$BG, 0, MATCH("Flow",'Input - companies list'!$A$1:$BG$1, 0)))</f>
        <v/>
      </c>
      <c r="G2067">
        <f>AVERAGEIF(INDEX('Input - companies list'!$A:$BG, 0, MATCH("Clusters 0",'Input - companies list'!$A$1:$BG$1, 0)),'Output - Cluster ranking'!B2067,INDEX('Input - companies list'!$A:$BG, 0, MATCH("Inter-Cluster Connectivity",'Input - companies list'!$A$1:$BG$1, 0)))</f>
        <v/>
      </c>
      <c r="H2067">
        <f>IFERROR(PERCENTRANK(C:C,C2067),0)</f>
        <v/>
      </c>
      <c r="I2067">
        <f>IFERROR(1 - PERCENTRANK(D:D,D2067),0)</f>
        <v/>
      </c>
      <c r="J2067">
        <f>IFERROR(PERCENTRANK(E:E,E2067),0)</f>
        <v/>
      </c>
      <c r="K2067">
        <f>IFERROR(1 - PERCENTRANK(F:F,F2067),0)</f>
        <v/>
      </c>
      <c r="L2067">
        <f>IFERROR(PERCENTRANK(G:G,G2067),0)</f>
        <v/>
      </c>
      <c r="M2067">
        <f>H2067*weightA+I2067*weightB+J2067*weightC+K2067*weightD+L2067*weightE</f>
        <v/>
      </c>
    </row>
    <row r="2068" spans="1:13">
      <c r="A2068">
        <f>RANK(M2068,M:M)</f>
        <v/>
      </c>
      <c r="C2068">
        <f>SUMIFS('Input - target event report'!H:H,'Input - target event report'!L:L,B2068,'Input - target event report'!D:D, "Private Investment")</f>
        <v/>
      </c>
      <c r="D2068">
        <f>IF(E2068&lt;2, "N/A", (MAXIFS('Input - target event report'!E:E,'Input - target event report'!L:L,B:B,'Input - target event report'!D:D,"Private Investment")-MINIFS('Input - target event report'!E:E,'Input - target event report'!L:L,B:B,'Input - target event report'!D:D,"Private Investment"))/(E2068-1))</f>
        <v/>
      </c>
      <c r="E2068">
        <f>COUNTIFS('Input - target event report'!L:L,B2068,'Input - target event report'!D:D, "Private Investment")</f>
        <v/>
      </c>
      <c r="F2068">
        <f>AVERAGEIF(INDEX('Input - companies list'!$A:$BG, 0, MATCH("Clusters 0",'Input - companies list'!$A$1:$BG$1, 0)),'Output - Cluster ranking'!B2068,INDEX('Input - companies list'!$A:$BG, 0, MATCH("Flow",'Input - companies list'!$A$1:$BG$1, 0)))</f>
        <v/>
      </c>
      <c r="G2068">
        <f>AVERAGEIF(INDEX('Input - companies list'!$A:$BG, 0, MATCH("Clusters 0",'Input - companies list'!$A$1:$BG$1, 0)),'Output - Cluster ranking'!B2068,INDEX('Input - companies list'!$A:$BG, 0, MATCH("Inter-Cluster Connectivity",'Input - companies list'!$A$1:$BG$1, 0)))</f>
        <v/>
      </c>
      <c r="H2068">
        <f>IFERROR(PERCENTRANK(C:C,C2068),0)</f>
        <v/>
      </c>
      <c r="I2068">
        <f>IFERROR(1 - PERCENTRANK(D:D,D2068),0)</f>
        <v/>
      </c>
      <c r="J2068">
        <f>IFERROR(PERCENTRANK(E:E,E2068),0)</f>
        <v/>
      </c>
      <c r="K2068">
        <f>IFERROR(1 - PERCENTRANK(F:F,F2068),0)</f>
        <v/>
      </c>
      <c r="L2068">
        <f>IFERROR(PERCENTRANK(G:G,G2068),0)</f>
        <v/>
      </c>
      <c r="M2068">
        <f>H2068*weightA+I2068*weightB+J2068*weightC+K2068*weightD+L2068*weightE</f>
        <v/>
      </c>
    </row>
    <row r="2069" spans="1:13">
      <c r="A2069">
        <f>RANK(M2069,M:M)</f>
        <v/>
      </c>
      <c r="C2069">
        <f>SUMIFS('Input - target event report'!H:H,'Input - target event report'!L:L,B2069,'Input - target event report'!D:D, "Private Investment")</f>
        <v/>
      </c>
      <c r="D2069">
        <f>IF(E2069&lt;2, "N/A", (MAXIFS('Input - target event report'!E:E,'Input - target event report'!L:L,B:B,'Input - target event report'!D:D,"Private Investment")-MINIFS('Input - target event report'!E:E,'Input - target event report'!L:L,B:B,'Input - target event report'!D:D,"Private Investment"))/(E2069-1))</f>
        <v/>
      </c>
      <c r="E2069">
        <f>COUNTIFS('Input - target event report'!L:L,B2069,'Input - target event report'!D:D, "Private Investment")</f>
        <v/>
      </c>
      <c r="F2069">
        <f>AVERAGEIF(INDEX('Input - companies list'!$A:$BG, 0, MATCH("Clusters 0",'Input - companies list'!$A$1:$BG$1, 0)),'Output - Cluster ranking'!B2069,INDEX('Input - companies list'!$A:$BG, 0, MATCH("Flow",'Input - companies list'!$A$1:$BG$1, 0)))</f>
        <v/>
      </c>
      <c r="G2069">
        <f>AVERAGEIF(INDEX('Input - companies list'!$A:$BG, 0, MATCH("Clusters 0",'Input - companies list'!$A$1:$BG$1, 0)),'Output - Cluster ranking'!B2069,INDEX('Input - companies list'!$A:$BG, 0, MATCH("Inter-Cluster Connectivity",'Input - companies list'!$A$1:$BG$1, 0)))</f>
        <v/>
      </c>
      <c r="H2069">
        <f>IFERROR(PERCENTRANK(C:C,C2069),0)</f>
        <v/>
      </c>
      <c r="I2069">
        <f>IFERROR(1 - PERCENTRANK(D:D,D2069),0)</f>
        <v/>
      </c>
      <c r="J2069">
        <f>IFERROR(PERCENTRANK(E:E,E2069),0)</f>
        <v/>
      </c>
      <c r="K2069">
        <f>IFERROR(1 - PERCENTRANK(F:F,F2069),0)</f>
        <v/>
      </c>
      <c r="L2069">
        <f>IFERROR(PERCENTRANK(G:G,G2069),0)</f>
        <v/>
      </c>
      <c r="M2069">
        <f>H2069*weightA+I2069*weightB+J2069*weightC+K2069*weightD+L2069*weightE</f>
        <v/>
      </c>
    </row>
    <row r="2070" spans="1:13">
      <c r="A2070">
        <f>RANK(M2070,M:M)</f>
        <v/>
      </c>
      <c r="C2070">
        <f>SUMIFS('Input - target event report'!H:H,'Input - target event report'!L:L,B2070,'Input - target event report'!D:D, "Private Investment")</f>
        <v/>
      </c>
      <c r="D2070">
        <f>IF(E2070&lt;2, "N/A", (MAXIFS('Input - target event report'!E:E,'Input - target event report'!L:L,B:B,'Input - target event report'!D:D,"Private Investment")-MINIFS('Input - target event report'!E:E,'Input - target event report'!L:L,B:B,'Input - target event report'!D:D,"Private Investment"))/(E2070-1))</f>
        <v/>
      </c>
      <c r="E2070">
        <f>COUNTIFS('Input - target event report'!L:L,B2070,'Input - target event report'!D:D, "Private Investment")</f>
        <v/>
      </c>
      <c r="F2070">
        <f>AVERAGEIF(INDEX('Input - companies list'!$A:$BG, 0, MATCH("Clusters 0",'Input - companies list'!$A$1:$BG$1, 0)),'Output - Cluster ranking'!B2070,INDEX('Input - companies list'!$A:$BG, 0, MATCH("Flow",'Input - companies list'!$A$1:$BG$1, 0)))</f>
        <v/>
      </c>
      <c r="G2070">
        <f>AVERAGEIF(INDEX('Input - companies list'!$A:$BG, 0, MATCH("Clusters 0",'Input - companies list'!$A$1:$BG$1, 0)),'Output - Cluster ranking'!B2070,INDEX('Input - companies list'!$A:$BG, 0, MATCH("Inter-Cluster Connectivity",'Input - companies list'!$A$1:$BG$1, 0)))</f>
        <v/>
      </c>
      <c r="H2070">
        <f>IFERROR(PERCENTRANK(C:C,C2070),0)</f>
        <v/>
      </c>
      <c r="I2070">
        <f>IFERROR(1 - PERCENTRANK(D:D,D2070),0)</f>
        <v/>
      </c>
      <c r="J2070">
        <f>IFERROR(PERCENTRANK(E:E,E2070),0)</f>
        <v/>
      </c>
      <c r="K2070">
        <f>IFERROR(1 - PERCENTRANK(F:F,F2070),0)</f>
        <v/>
      </c>
      <c r="L2070">
        <f>IFERROR(PERCENTRANK(G:G,G2070),0)</f>
        <v/>
      </c>
      <c r="M2070">
        <f>H2070*weightA+I2070*weightB+J2070*weightC+K2070*weightD+L2070*weightE</f>
        <v/>
      </c>
    </row>
    <row r="2071" spans="1:13">
      <c r="A2071">
        <f>RANK(M2071,M:M)</f>
        <v/>
      </c>
      <c r="C2071">
        <f>SUMIFS('Input - target event report'!H:H,'Input - target event report'!L:L,B2071,'Input - target event report'!D:D, "Private Investment")</f>
        <v/>
      </c>
      <c r="D2071">
        <f>IF(E2071&lt;2, "N/A", (MAXIFS('Input - target event report'!E:E,'Input - target event report'!L:L,B:B,'Input - target event report'!D:D,"Private Investment")-MINIFS('Input - target event report'!E:E,'Input - target event report'!L:L,B:B,'Input - target event report'!D:D,"Private Investment"))/(E2071-1))</f>
        <v/>
      </c>
      <c r="E2071">
        <f>COUNTIFS('Input - target event report'!L:L,B2071,'Input - target event report'!D:D, "Private Investment")</f>
        <v/>
      </c>
      <c r="F2071">
        <f>AVERAGEIF(INDEX('Input - companies list'!$A:$BG, 0, MATCH("Clusters 0",'Input - companies list'!$A$1:$BG$1, 0)),'Output - Cluster ranking'!B2071,INDEX('Input - companies list'!$A:$BG, 0, MATCH("Flow",'Input - companies list'!$A$1:$BG$1, 0)))</f>
        <v/>
      </c>
      <c r="G2071">
        <f>AVERAGEIF(INDEX('Input - companies list'!$A:$BG, 0, MATCH("Clusters 0",'Input - companies list'!$A$1:$BG$1, 0)),'Output - Cluster ranking'!B2071,INDEX('Input - companies list'!$A:$BG, 0, MATCH("Inter-Cluster Connectivity",'Input - companies list'!$A$1:$BG$1, 0)))</f>
        <v/>
      </c>
      <c r="H2071">
        <f>IFERROR(PERCENTRANK(C:C,C2071),0)</f>
        <v/>
      </c>
      <c r="I2071">
        <f>IFERROR(1 - PERCENTRANK(D:D,D2071),0)</f>
        <v/>
      </c>
      <c r="J2071">
        <f>IFERROR(PERCENTRANK(E:E,E2071),0)</f>
        <v/>
      </c>
      <c r="K2071">
        <f>IFERROR(1 - PERCENTRANK(F:F,F2071),0)</f>
        <v/>
      </c>
      <c r="L2071">
        <f>IFERROR(PERCENTRANK(G:G,G2071),0)</f>
        <v/>
      </c>
      <c r="M2071">
        <f>H2071*weightA+I2071*weightB+J2071*weightC+K2071*weightD+L2071*weightE</f>
        <v/>
      </c>
    </row>
    <row r="2072" spans="1:13">
      <c r="A2072">
        <f>RANK(M2072,M:M)</f>
        <v/>
      </c>
      <c r="C2072">
        <f>SUMIFS('Input - target event report'!H:H,'Input - target event report'!L:L,B2072,'Input - target event report'!D:D, "Private Investment")</f>
        <v/>
      </c>
      <c r="D2072">
        <f>IF(E2072&lt;2, "N/A", (MAXIFS('Input - target event report'!E:E,'Input - target event report'!L:L,B:B,'Input - target event report'!D:D,"Private Investment")-MINIFS('Input - target event report'!E:E,'Input - target event report'!L:L,B:B,'Input - target event report'!D:D,"Private Investment"))/(E2072-1))</f>
        <v/>
      </c>
      <c r="E2072">
        <f>COUNTIFS('Input - target event report'!L:L,B2072,'Input - target event report'!D:D, "Private Investment")</f>
        <v/>
      </c>
      <c r="F2072">
        <f>AVERAGEIF(INDEX('Input - companies list'!$A:$BG, 0, MATCH("Clusters 0",'Input - companies list'!$A$1:$BG$1, 0)),'Output - Cluster ranking'!B2072,INDEX('Input - companies list'!$A:$BG, 0, MATCH("Flow",'Input - companies list'!$A$1:$BG$1, 0)))</f>
        <v/>
      </c>
      <c r="G2072">
        <f>AVERAGEIF(INDEX('Input - companies list'!$A:$BG, 0, MATCH("Clusters 0",'Input - companies list'!$A$1:$BG$1, 0)),'Output - Cluster ranking'!B2072,INDEX('Input - companies list'!$A:$BG, 0, MATCH("Inter-Cluster Connectivity",'Input - companies list'!$A$1:$BG$1, 0)))</f>
        <v/>
      </c>
      <c r="H2072">
        <f>IFERROR(PERCENTRANK(C:C,C2072),0)</f>
        <v/>
      </c>
      <c r="I2072">
        <f>IFERROR(1 - PERCENTRANK(D:D,D2072),0)</f>
        <v/>
      </c>
      <c r="J2072">
        <f>IFERROR(PERCENTRANK(E:E,E2072),0)</f>
        <v/>
      </c>
      <c r="K2072">
        <f>IFERROR(1 - PERCENTRANK(F:F,F2072),0)</f>
        <v/>
      </c>
      <c r="L2072">
        <f>IFERROR(PERCENTRANK(G:G,G2072),0)</f>
        <v/>
      </c>
      <c r="M2072">
        <f>H2072*weightA+I2072*weightB+J2072*weightC+K2072*weightD+L2072*weightE</f>
        <v/>
      </c>
    </row>
    <row r="2073" spans="1:13">
      <c r="A2073">
        <f>RANK(M2073,M:M)</f>
        <v/>
      </c>
      <c r="C2073">
        <f>SUMIFS('Input - target event report'!H:H,'Input - target event report'!L:L,B2073,'Input - target event report'!D:D, "Private Investment")</f>
        <v/>
      </c>
      <c r="D2073">
        <f>IF(E2073&lt;2, "N/A", (MAXIFS('Input - target event report'!E:E,'Input - target event report'!L:L,B:B,'Input - target event report'!D:D,"Private Investment")-MINIFS('Input - target event report'!E:E,'Input - target event report'!L:L,B:B,'Input - target event report'!D:D,"Private Investment"))/(E2073-1))</f>
        <v/>
      </c>
      <c r="E2073">
        <f>COUNTIFS('Input - target event report'!L:L,B2073,'Input - target event report'!D:D, "Private Investment")</f>
        <v/>
      </c>
      <c r="F2073">
        <f>AVERAGEIF(INDEX('Input - companies list'!$A:$BG, 0, MATCH("Clusters 0",'Input - companies list'!$A$1:$BG$1, 0)),'Output - Cluster ranking'!B2073,INDEX('Input - companies list'!$A:$BG, 0, MATCH("Flow",'Input - companies list'!$A$1:$BG$1, 0)))</f>
        <v/>
      </c>
      <c r="G2073">
        <f>AVERAGEIF(INDEX('Input - companies list'!$A:$BG, 0, MATCH("Clusters 0",'Input - companies list'!$A$1:$BG$1, 0)),'Output - Cluster ranking'!B2073,INDEX('Input - companies list'!$A:$BG, 0, MATCH("Inter-Cluster Connectivity",'Input - companies list'!$A$1:$BG$1, 0)))</f>
        <v/>
      </c>
      <c r="H2073">
        <f>IFERROR(PERCENTRANK(C:C,C2073),0)</f>
        <v/>
      </c>
      <c r="I2073">
        <f>IFERROR(1 - PERCENTRANK(D:D,D2073),0)</f>
        <v/>
      </c>
      <c r="J2073">
        <f>IFERROR(PERCENTRANK(E:E,E2073),0)</f>
        <v/>
      </c>
      <c r="K2073">
        <f>IFERROR(1 - PERCENTRANK(F:F,F2073),0)</f>
        <v/>
      </c>
      <c r="L2073">
        <f>IFERROR(PERCENTRANK(G:G,G2073),0)</f>
        <v/>
      </c>
      <c r="M2073">
        <f>H2073*weightA+I2073*weightB+J2073*weightC+K2073*weightD+L2073*weightE</f>
        <v/>
      </c>
    </row>
    <row r="2074" spans="1:13">
      <c r="A2074">
        <f>RANK(M2074,M:M)</f>
        <v/>
      </c>
      <c r="C2074">
        <f>SUMIFS('Input - target event report'!H:H,'Input - target event report'!L:L,B2074,'Input - target event report'!D:D, "Private Investment")</f>
        <v/>
      </c>
      <c r="D2074">
        <f>IF(E2074&lt;2, "N/A", (MAXIFS('Input - target event report'!E:E,'Input - target event report'!L:L,B:B,'Input - target event report'!D:D,"Private Investment")-MINIFS('Input - target event report'!E:E,'Input - target event report'!L:L,B:B,'Input - target event report'!D:D,"Private Investment"))/(E2074-1))</f>
        <v/>
      </c>
      <c r="E2074">
        <f>COUNTIFS('Input - target event report'!L:L,B2074,'Input - target event report'!D:D, "Private Investment")</f>
        <v/>
      </c>
      <c r="F2074">
        <f>AVERAGEIF(INDEX('Input - companies list'!$A:$BG, 0, MATCH("Clusters 0",'Input - companies list'!$A$1:$BG$1, 0)),'Output - Cluster ranking'!B2074,INDEX('Input - companies list'!$A:$BG, 0, MATCH("Flow",'Input - companies list'!$A$1:$BG$1, 0)))</f>
        <v/>
      </c>
      <c r="G2074">
        <f>AVERAGEIF(INDEX('Input - companies list'!$A:$BG, 0, MATCH("Clusters 0",'Input - companies list'!$A$1:$BG$1, 0)),'Output - Cluster ranking'!B2074,INDEX('Input - companies list'!$A:$BG, 0, MATCH("Inter-Cluster Connectivity",'Input - companies list'!$A$1:$BG$1, 0)))</f>
        <v/>
      </c>
      <c r="H2074">
        <f>IFERROR(PERCENTRANK(C:C,C2074),0)</f>
        <v/>
      </c>
      <c r="I2074">
        <f>IFERROR(1 - PERCENTRANK(D:D,D2074),0)</f>
        <v/>
      </c>
      <c r="J2074">
        <f>IFERROR(PERCENTRANK(E:E,E2074),0)</f>
        <v/>
      </c>
      <c r="K2074">
        <f>IFERROR(1 - PERCENTRANK(F:F,F2074),0)</f>
        <v/>
      </c>
      <c r="L2074">
        <f>IFERROR(PERCENTRANK(G:G,G2074),0)</f>
        <v/>
      </c>
      <c r="M2074">
        <f>H2074*weightA+I2074*weightB+J2074*weightC+K2074*weightD+L2074*weightE</f>
        <v/>
      </c>
    </row>
    <row r="2075" spans="1:13">
      <c r="A2075">
        <f>RANK(M2075,M:M)</f>
        <v/>
      </c>
      <c r="C2075">
        <f>SUMIFS('Input - target event report'!H:H,'Input - target event report'!L:L,B2075,'Input - target event report'!D:D, "Private Investment")</f>
        <v/>
      </c>
      <c r="D2075">
        <f>IF(E2075&lt;2, "N/A", (MAXIFS('Input - target event report'!E:E,'Input - target event report'!L:L,B:B,'Input - target event report'!D:D,"Private Investment")-MINIFS('Input - target event report'!E:E,'Input - target event report'!L:L,B:B,'Input - target event report'!D:D,"Private Investment"))/(E2075-1))</f>
        <v/>
      </c>
      <c r="E2075">
        <f>COUNTIFS('Input - target event report'!L:L,B2075,'Input - target event report'!D:D, "Private Investment")</f>
        <v/>
      </c>
      <c r="F2075">
        <f>AVERAGEIF(INDEX('Input - companies list'!$A:$BG, 0, MATCH("Clusters 0",'Input - companies list'!$A$1:$BG$1, 0)),'Output - Cluster ranking'!B2075,INDEX('Input - companies list'!$A:$BG, 0, MATCH("Flow",'Input - companies list'!$A$1:$BG$1, 0)))</f>
        <v/>
      </c>
      <c r="G2075">
        <f>AVERAGEIF(INDEX('Input - companies list'!$A:$BG, 0, MATCH("Clusters 0",'Input - companies list'!$A$1:$BG$1, 0)),'Output - Cluster ranking'!B2075,INDEX('Input - companies list'!$A:$BG, 0, MATCH("Inter-Cluster Connectivity",'Input - companies list'!$A$1:$BG$1, 0)))</f>
        <v/>
      </c>
      <c r="H2075">
        <f>IFERROR(PERCENTRANK(C:C,C2075),0)</f>
        <v/>
      </c>
      <c r="I2075">
        <f>IFERROR(1 - PERCENTRANK(D:D,D2075),0)</f>
        <v/>
      </c>
      <c r="J2075">
        <f>IFERROR(PERCENTRANK(E:E,E2075),0)</f>
        <v/>
      </c>
      <c r="K2075">
        <f>IFERROR(1 - PERCENTRANK(F:F,F2075),0)</f>
        <v/>
      </c>
      <c r="L2075">
        <f>IFERROR(PERCENTRANK(G:G,G2075),0)</f>
        <v/>
      </c>
      <c r="M2075">
        <f>H2075*weightA+I2075*weightB+J2075*weightC+K2075*weightD+L2075*weightE</f>
        <v/>
      </c>
    </row>
    <row r="2076" spans="1:13">
      <c r="A2076">
        <f>RANK(M2076,M:M)</f>
        <v/>
      </c>
      <c r="C2076">
        <f>SUMIFS('Input - target event report'!H:H,'Input - target event report'!L:L,B2076,'Input - target event report'!D:D, "Private Investment")</f>
        <v/>
      </c>
      <c r="D2076">
        <f>IF(E2076&lt;2, "N/A", (MAXIFS('Input - target event report'!E:E,'Input - target event report'!L:L,B:B,'Input - target event report'!D:D,"Private Investment")-MINIFS('Input - target event report'!E:E,'Input - target event report'!L:L,B:B,'Input - target event report'!D:D,"Private Investment"))/(E2076-1))</f>
        <v/>
      </c>
      <c r="E2076">
        <f>COUNTIFS('Input - target event report'!L:L,B2076,'Input - target event report'!D:D, "Private Investment")</f>
        <v/>
      </c>
      <c r="F2076">
        <f>AVERAGEIF(INDEX('Input - companies list'!$A:$BG, 0, MATCH("Clusters 0",'Input - companies list'!$A$1:$BG$1, 0)),'Output - Cluster ranking'!B2076,INDEX('Input - companies list'!$A:$BG, 0, MATCH("Flow",'Input - companies list'!$A$1:$BG$1, 0)))</f>
        <v/>
      </c>
      <c r="G2076">
        <f>AVERAGEIF(INDEX('Input - companies list'!$A:$BG, 0, MATCH("Clusters 0",'Input - companies list'!$A$1:$BG$1, 0)),'Output - Cluster ranking'!B2076,INDEX('Input - companies list'!$A:$BG, 0, MATCH("Inter-Cluster Connectivity",'Input - companies list'!$A$1:$BG$1, 0)))</f>
        <v/>
      </c>
      <c r="H2076">
        <f>IFERROR(PERCENTRANK(C:C,C2076),0)</f>
        <v/>
      </c>
      <c r="I2076">
        <f>IFERROR(1 - PERCENTRANK(D:D,D2076),0)</f>
        <v/>
      </c>
      <c r="J2076">
        <f>IFERROR(PERCENTRANK(E:E,E2076),0)</f>
        <v/>
      </c>
      <c r="K2076">
        <f>IFERROR(1 - PERCENTRANK(F:F,F2076),0)</f>
        <v/>
      </c>
      <c r="L2076">
        <f>IFERROR(PERCENTRANK(G:G,G2076),0)</f>
        <v/>
      </c>
      <c r="M2076">
        <f>H2076*weightA+I2076*weightB+J2076*weightC+K2076*weightD+L2076*weightE</f>
        <v/>
      </c>
    </row>
    <row r="2077" spans="1:13">
      <c r="A2077">
        <f>RANK(M2077,M:M)</f>
        <v/>
      </c>
      <c r="C2077">
        <f>SUMIFS('Input - target event report'!H:H,'Input - target event report'!L:L,B2077,'Input - target event report'!D:D, "Private Investment")</f>
        <v/>
      </c>
      <c r="D2077">
        <f>IF(E2077&lt;2, "N/A", (MAXIFS('Input - target event report'!E:E,'Input - target event report'!L:L,B:B,'Input - target event report'!D:D,"Private Investment")-MINIFS('Input - target event report'!E:E,'Input - target event report'!L:L,B:B,'Input - target event report'!D:D,"Private Investment"))/(E2077-1))</f>
        <v/>
      </c>
      <c r="E2077">
        <f>COUNTIFS('Input - target event report'!L:L,B2077,'Input - target event report'!D:D, "Private Investment")</f>
        <v/>
      </c>
      <c r="F2077">
        <f>AVERAGEIF(INDEX('Input - companies list'!$A:$BG, 0, MATCH("Clusters 0",'Input - companies list'!$A$1:$BG$1, 0)),'Output - Cluster ranking'!B2077,INDEX('Input - companies list'!$A:$BG, 0, MATCH("Flow",'Input - companies list'!$A$1:$BG$1, 0)))</f>
        <v/>
      </c>
      <c r="G2077">
        <f>AVERAGEIF(INDEX('Input - companies list'!$A:$BG, 0, MATCH("Clusters 0",'Input - companies list'!$A$1:$BG$1, 0)),'Output - Cluster ranking'!B2077,INDEX('Input - companies list'!$A:$BG, 0, MATCH("Inter-Cluster Connectivity",'Input - companies list'!$A$1:$BG$1, 0)))</f>
        <v/>
      </c>
      <c r="H2077">
        <f>IFERROR(PERCENTRANK(C:C,C2077),0)</f>
        <v/>
      </c>
      <c r="I2077">
        <f>IFERROR(1 - PERCENTRANK(D:D,D2077),0)</f>
        <v/>
      </c>
      <c r="J2077">
        <f>IFERROR(PERCENTRANK(E:E,E2077),0)</f>
        <v/>
      </c>
      <c r="K2077">
        <f>IFERROR(1 - PERCENTRANK(F:F,F2077),0)</f>
        <v/>
      </c>
      <c r="L2077">
        <f>IFERROR(PERCENTRANK(G:G,G2077),0)</f>
        <v/>
      </c>
      <c r="M2077">
        <f>H2077*weightA+I2077*weightB+J2077*weightC+K2077*weightD+L2077*weightE</f>
        <v/>
      </c>
    </row>
    <row r="2078" spans="1:13">
      <c r="A2078">
        <f>RANK(M2078,M:M)</f>
        <v/>
      </c>
      <c r="C2078">
        <f>SUMIFS('Input - target event report'!H:H,'Input - target event report'!L:L,B2078,'Input - target event report'!D:D, "Private Investment")</f>
        <v/>
      </c>
      <c r="D2078">
        <f>IF(E2078&lt;2, "N/A", (MAXIFS('Input - target event report'!E:E,'Input - target event report'!L:L,B:B,'Input - target event report'!D:D,"Private Investment")-MINIFS('Input - target event report'!E:E,'Input - target event report'!L:L,B:B,'Input - target event report'!D:D,"Private Investment"))/(E2078-1))</f>
        <v/>
      </c>
      <c r="E2078">
        <f>COUNTIFS('Input - target event report'!L:L,B2078,'Input - target event report'!D:D, "Private Investment")</f>
        <v/>
      </c>
      <c r="F2078">
        <f>AVERAGEIF(INDEX('Input - companies list'!$A:$BG, 0, MATCH("Clusters 0",'Input - companies list'!$A$1:$BG$1, 0)),'Output - Cluster ranking'!B2078,INDEX('Input - companies list'!$A:$BG, 0, MATCH("Flow",'Input - companies list'!$A$1:$BG$1, 0)))</f>
        <v/>
      </c>
      <c r="G2078">
        <f>AVERAGEIF(INDEX('Input - companies list'!$A:$BG, 0, MATCH("Clusters 0",'Input - companies list'!$A$1:$BG$1, 0)),'Output - Cluster ranking'!B2078,INDEX('Input - companies list'!$A:$BG, 0, MATCH("Inter-Cluster Connectivity",'Input - companies list'!$A$1:$BG$1, 0)))</f>
        <v/>
      </c>
      <c r="H2078">
        <f>IFERROR(PERCENTRANK(C:C,C2078),0)</f>
        <v/>
      </c>
      <c r="I2078">
        <f>IFERROR(1 - PERCENTRANK(D:D,D2078),0)</f>
        <v/>
      </c>
      <c r="J2078">
        <f>IFERROR(PERCENTRANK(E:E,E2078),0)</f>
        <v/>
      </c>
      <c r="K2078">
        <f>IFERROR(1 - PERCENTRANK(F:F,F2078),0)</f>
        <v/>
      </c>
      <c r="L2078">
        <f>IFERROR(PERCENTRANK(G:G,G2078),0)</f>
        <v/>
      </c>
      <c r="M2078">
        <f>H2078*weightA+I2078*weightB+J2078*weightC+K2078*weightD+L2078*weightE</f>
        <v/>
      </c>
    </row>
    <row r="2079" spans="1:13">
      <c r="A2079">
        <f>RANK(M2079,M:M)</f>
        <v/>
      </c>
      <c r="C2079">
        <f>SUMIFS('Input - target event report'!H:H,'Input - target event report'!L:L,B2079,'Input - target event report'!D:D, "Private Investment")</f>
        <v/>
      </c>
      <c r="D2079">
        <f>IF(E2079&lt;2, "N/A", (MAXIFS('Input - target event report'!E:E,'Input - target event report'!L:L,B:B,'Input - target event report'!D:D,"Private Investment")-MINIFS('Input - target event report'!E:E,'Input - target event report'!L:L,B:B,'Input - target event report'!D:D,"Private Investment"))/(E2079-1))</f>
        <v/>
      </c>
      <c r="E2079">
        <f>COUNTIFS('Input - target event report'!L:L,B2079,'Input - target event report'!D:D, "Private Investment")</f>
        <v/>
      </c>
      <c r="F2079">
        <f>AVERAGEIF(INDEX('Input - companies list'!$A:$BG, 0, MATCH("Clusters 0",'Input - companies list'!$A$1:$BG$1, 0)),'Output - Cluster ranking'!B2079,INDEX('Input - companies list'!$A:$BG, 0, MATCH("Flow",'Input - companies list'!$A$1:$BG$1, 0)))</f>
        <v/>
      </c>
      <c r="G2079">
        <f>AVERAGEIF(INDEX('Input - companies list'!$A:$BG, 0, MATCH("Clusters 0",'Input - companies list'!$A$1:$BG$1, 0)),'Output - Cluster ranking'!B2079,INDEX('Input - companies list'!$A:$BG, 0, MATCH("Inter-Cluster Connectivity",'Input - companies list'!$A$1:$BG$1, 0)))</f>
        <v/>
      </c>
      <c r="H2079">
        <f>IFERROR(PERCENTRANK(C:C,C2079),0)</f>
        <v/>
      </c>
      <c r="I2079">
        <f>IFERROR(1 - PERCENTRANK(D:D,D2079),0)</f>
        <v/>
      </c>
      <c r="J2079">
        <f>IFERROR(PERCENTRANK(E:E,E2079),0)</f>
        <v/>
      </c>
      <c r="K2079">
        <f>IFERROR(1 - PERCENTRANK(F:F,F2079),0)</f>
        <v/>
      </c>
      <c r="L2079">
        <f>IFERROR(PERCENTRANK(G:G,G2079),0)</f>
        <v/>
      </c>
      <c r="M2079">
        <f>H2079*weightA+I2079*weightB+J2079*weightC+K2079*weightD+L2079*weightE</f>
        <v/>
      </c>
    </row>
    <row r="2080" spans="1:13">
      <c r="A2080">
        <f>RANK(M2080,M:M)</f>
        <v/>
      </c>
      <c r="C2080">
        <f>SUMIFS('Input - target event report'!H:H,'Input - target event report'!L:L,B2080,'Input - target event report'!D:D, "Private Investment")</f>
        <v/>
      </c>
      <c r="D2080">
        <f>IF(E2080&lt;2, "N/A", (MAXIFS('Input - target event report'!E:E,'Input - target event report'!L:L,B:B,'Input - target event report'!D:D,"Private Investment")-MINIFS('Input - target event report'!E:E,'Input - target event report'!L:L,B:B,'Input - target event report'!D:D,"Private Investment"))/(E2080-1))</f>
        <v/>
      </c>
      <c r="E2080">
        <f>COUNTIFS('Input - target event report'!L:L,B2080,'Input - target event report'!D:D, "Private Investment")</f>
        <v/>
      </c>
      <c r="F2080">
        <f>AVERAGEIF(INDEX('Input - companies list'!$A:$BG, 0, MATCH("Clusters 0",'Input - companies list'!$A$1:$BG$1, 0)),'Output - Cluster ranking'!B2080,INDEX('Input - companies list'!$A:$BG, 0, MATCH("Flow",'Input - companies list'!$A$1:$BG$1, 0)))</f>
        <v/>
      </c>
      <c r="G2080">
        <f>AVERAGEIF(INDEX('Input - companies list'!$A:$BG, 0, MATCH("Clusters 0",'Input - companies list'!$A$1:$BG$1, 0)),'Output - Cluster ranking'!B2080,INDEX('Input - companies list'!$A:$BG, 0, MATCH("Inter-Cluster Connectivity",'Input - companies list'!$A$1:$BG$1, 0)))</f>
        <v/>
      </c>
      <c r="H2080">
        <f>IFERROR(PERCENTRANK(C:C,C2080),0)</f>
        <v/>
      </c>
      <c r="I2080">
        <f>IFERROR(1 - PERCENTRANK(D:D,D2080),0)</f>
        <v/>
      </c>
      <c r="J2080">
        <f>IFERROR(PERCENTRANK(E:E,E2080),0)</f>
        <v/>
      </c>
      <c r="K2080">
        <f>IFERROR(1 - PERCENTRANK(F:F,F2080),0)</f>
        <v/>
      </c>
      <c r="L2080">
        <f>IFERROR(PERCENTRANK(G:G,G2080),0)</f>
        <v/>
      </c>
      <c r="M2080">
        <f>H2080*weightA+I2080*weightB+J2080*weightC+K2080*weightD+L2080*weightE</f>
        <v/>
      </c>
    </row>
    <row r="2081" spans="1:13">
      <c r="A2081">
        <f>RANK(M2081,M:M)</f>
        <v/>
      </c>
      <c r="C2081">
        <f>SUMIFS('Input - target event report'!H:H,'Input - target event report'!L:L,B2081,'Input - target event report'!D:D, "Private Investment")</f>
        <v/>
      </c>
      <c r="D2081">
        <f>IF(E2081&lt;2, "N/A", (MAXIFS('Input - target event report'!E:E,'Input - target event report'!L:L,B:B,'Input - target event report'!D:D,"Private Investment")-MINIFS('Input - target event report'!E:E,'Input - target event report'!L:L,B:B,'Input - target event report'!D:D,"Private Investment"))/(E2081-1))</f>
        <v/>
      </c>
      <c r="E2081">
        <f>COUNTIFS('Input - target event report'!L:L,B2081,'Input - target event report'!D:D, "Private Investment")</f>
        <v/>
      </c>
      <c r="F2081">
        <f>AVERAGEIF(INDEX('Input - companies list'!$A:$BG, 0, MATCH("Clusters 0",'Input - companies list'!$A$1:$BG$1, 0)),'Output - Cluster ranking'!B2081,INDEX('Input - companies list'!$A:$BG, 0, MATCH("Flow",'Input - companies list'!$A$1:$BG$1, 0)))</f>
        <v/>
      </c>
      <c r="G2081">
        <f>AVERAGEIF(INDEX('Input - companies list'!$A:$BG, 0, MATCH("Clusters 0",'Input - companies list'!$A$1:$BG$1, 0)),'Output - Cluster ranking'!B2081,INDEX('Input - companies list'!$A:$BG, 0, MATCH("Inter-Cluster Connectivity",'Input - companies list'!$A$1:$BG$1, 0)))</f>
        <v/>
      </c>
      <c r="H2081">
        <f>IFERROR(PERCENTRANK(C:C,C2081),0)</f>
        <v/>
      </c>
      <c r="I2081">
        <f>IFERROR(1 - PERCENTRANK(D:D,D2081),0)</f>
        <v/>
      </c>
      <c r="J2081">
        <f>IFERROR(PERCENTRANK(E:E,E2081),0)</f>
        <v/>
      </c>
      <c r="K2081">
        <f>IFERROR(1 - PERCENTRANK(F:F,F2081),0)</f>
        <v/>
      </c>
      <c r="L2081">
        <f>IFERROR(PERCENTRANK(G:G,G2081),0)</f>
        <v/>
      </c>
      <c r="M2081">
        <f>H2081*weightA+I2081*weightB+J2081*weightC+K2081*weightD+L2081*weightE</f>
        <v/>
      </c>
    </row>
    <row r="2082" spans="1:13">
      <c r="A2082">
        <f>RANK(M2082,M:M)</f>
        <v/>
      </c>
      <c r="C2082">
        <f>SUMIFS('Input - target event report'!H:H,'Input - target event report'!L:L,B2082,'Input - target event report'!D:D, "Private Investment")</f>
        <v/>
      </c>
      <c r="D2082">
        <f>IF(E2082&lt;2, "N/A", (MAXIFS('Input - target event report'!E:E,'Input - target event report'!L:L,B:B,'Input - target event report'!D:D,"Private Investment")-MINIFS('Input - target event report'!E:E,'Input - target event report'!L:L,B:B,'Input - target event report'!D:D,"Private Investment"))/(E2082-1))</f>
        <v/>
      </c>
      <c r="E2082">
        <f>COUNTIFS('Input - target event report'!L:L,B2082,'Input - target event report'!D:D, "Private Investment")</f>
        <v/>
      </c>
      <c r="F2082">
        <f>AVERAGEIF(INDEX('Input - companies list'!$A:$BG, 0, MATCH("Clusters 0",'Input - companies list'!$A$1:$BG$1, 0)),'Output - Cluster ranking'!B2082,INDEX('Input - companies list'!$A:$BG, 0, MATCH("Flow",'Input - companies list'!$A$1:$BG$1, 0)))</f>
        <v/>
      </c>
      <c r="G2082">
        <f>AVERAGEIF(INDEX('Input - companies list'!$A:$BG, 0, MATCH("Clusters 0",'Input - companies list'!$A$1:$BG$1, 0)),'Output - Cluster ranking'!B2082,INDEX('Input - companies list'!$A:$BG, 0, MATCH("Inter-Cluster Connectivity",'Input - companies list'!$A$1:$BG$1, 0)))</f>
        <v/>
      </c>
      <c r="H2082">
        <f>IFERROR(PERCENTRANK(C:C,C2082),0)</f>
        <v/>
      </c>
      <c r="I2082">
        <f>IFERROR(1 - PERCENTRANK(D:D,D2082),0)</f>
        <v/>
      </c>
      <c r="J2082">
        <f>IFERROR(PERCENTRANK(E:E,E2082),0)</f>
        <v/>
      </c>
      <c r="K2082">
        <f>IFERROR(1 - PERCENTRANK(F:F,F2082),0)</f>
        <v/>
      </c>
      <c r="L2082">
        <f>IFERROR(PERCENTRANK(G:G,G2082),0)</f>
        <v/>
      </c>
      <c r="M2082">
        <f>H2082*weightA+I2082*weightB+J2082*weightC+K2082*weightD+L2082*weightE</f>
        <v/>
      </c>
    </row>
    <row r="2083" spans="1:13">
      <c r="A2083">
        <f>RANK(M2083,M:M)</f>
        <v/>
      </c>
      <c r="C2083">
        <f>SUMIFS('Input - target event report'!H:H,'Input - target event report'!L:L,B2083,'Input - target event report'!D:D, "Private Investment")</f>
        <v/>
      </c>
      <c r="D2083">
        <f>IF(E2083&lt;2, "N/A", (MAXIFS('Input - target event report'!E:E,'Input - target event report'!L:L,B:B,'Input - target event report'!D:D,"Private Investment")-MINIFS('Input - target event report'!E:E,'Input - target event report'!L:L,B:B,'Input - target event report'!D:D,"Private Investment"))/(E2083-1))</f>
        <v/>
      </c>
      <c r="E2083">
        <f>COUNTIFS('Input - target event report'!L:L,B2083,'Input - target event report'!D:D, "Private Investment")</f>
        <v/>
      </c>
      <c r="F2083">
        <f>AVERAGEIF(INDEX('Input - companies list'!$A:$BG, 0, MATCH("Clusters 0",'Input - companies list'!$A$1:$BG$1, 0)),'Output - Cluster ranking'!B2083,INDEX('Input - companies list'!$A:$BG, 0, MATCH("Flow",'Input - companies list'!$A$1:$BG$1, 0)))</f>
        <v/>
      </c>
      <c r="G2083">
        <f>AVERAGEIF(INDEX('Input - companies list'!$A:$BG, 0, MATCH("Clusters 0",'Input - companies list'!$A$1:$BG$1, 0)),'Output - Cluster ranking'!B2083,INDEX('Input - companies list'!$A:$BG, 0, MATCH("Inter-Cluster Connectivity",'Input - companies list'!$A$1:$BG$1, 0)))</f>
        <v/>
      </c>
      <c r="H2083">
        <f>IFERROR(PERCENTRANK(C:C,C2083),0)</f>
        <v/>
      </c>
      <c r="I2083">
        <f>IFERROR(1 - PERCENTRANK(D:D,D2083),0)</f>
        <v/>
      </c>
      <c r="J2083">
        <f>IFERROR(PERCENTRANK(E:E,E2083),0)</f>
        <v/>
      </c>
      <c r="K2083">
        <f>IFERROR(1 - PERCENTRANK(F:F,F2083),0)</f>
        <v/>
      </c>
      <c r="L2083">
        <f>IFERROR(PERCENTRANK(G:G,G2083),0)</f>
        <v/>
      </c>
      <c r="M2083">
        <f>H2083*weightA+I2083*weightB+J2083*weightC+K2083*weightD+L2083*weightE</f>
        <v/>
      </c>
    </row>
    <row r="2084" spans="1:13">
      <c r="A2084">
        <f>RANK(M2084,M:M)</f>
        <v/>
      </c>
      <c r="C2084">
        <f>SUMIFS('Input - target event report'!H:H,'Input - target event report'!L:L,B2084,'Input - target event report'!D:D, "Private Investment")</f>
        <v/>
      </c>
      <c r="D2084">
        <f>IF(E2084&lt;2, "N/A", (MAXIFS('Input - target event report'!E:E,'Input - target event report'!L:L,B:B,'Input - target event report'!D:D,"Private Investment")-MINIFS('Input - target event report'!E:E,'Input - target event report'!L:L,B:B,'Input - target event report'!D:D,"Private Investment"))/(E2084-1))</f>
        <v/>
      </c>
      <c r="E2084">
        <f>COUNTIFS('Input - target event report'!L:L,B2084,'Input - target event report'!D:D, "Private Investment")</f>
        <v/>
      </c>
      <c r="F2084">
        <f>AVERAGEIF(INDEX('Input - companies list'!$A:$BG, 0, MATCH("Clusters 0",'Input - companies list'!$A$1:$BG$1, 0)),'Output - Cluster ranking'!B2084,INDEX('Input - companies list'!$A:$BG, 0, MATCH("Flow",'Input - companies list'!$A$1:$BG$1, 0)))</f>
        <v/>
      </c>
      <c r="G2084">
        <f>AVERAGEIF(INDEX('Input - companies list'!$A:$BG, 0, MATCH("Clusters 0",'Input - companies list'!$A$1:$BG$1, 0)),'Output - Cluster ranking'!B2084,INDEX('Input - companies list'!$A:$BG, 0, MATCH("Inter-Cluster Connectivity",'Input - companies list'!$A$1:$BG$1, 0)))</f>
        <v/>
      </c>
      <c r="H2084">
        <f>IFERROR(PERCENTRANK(C:C,C2084),0)</f>
        <v/>
      </c>
      <c r="I2084">
        <f>IFERROR(1 - PERCENTRANK(D:D,D2084),0)</f>
        <v/>
      </c>
      <c r="J2084">
        <f>IFERROR(PERCENTRANK(E:E,E2084),0)</f>
        <v/>
      </c>
      <c r="K2084">
        <f>IFERROR(1 - PERCENTRANK(F:F,F2084),0)</f>
        <v/>
      </c>
      <c r="L2084">
        <f>IFERROR(PERCENTRANK(G:G,G2084),0)</f>
        <v/>
      </c>
      <c r="M2084">
        <f>H2084*weightA+I2084*weightB+J2084*weightC+K2084*weightD+L2084*weightE</f>
        <v/>
      </c>
    </row>
    <row r="2085" spans="1:13">
      <c r="A2085">
        <f>RANK(M2085,M:M)</f>
        <v/>
      </c>
      <c r="C2085">
        <f>SUMIFS('Input - target event report'!H:H,'Input - target event report'!L:L,B2085,'Input - target event report'!D:D, "Private Investment")</f>
        <v/>
      </c>
      <c r="D2085">
        <f>IF(E2085&lt;2, "N/A", (MAXIFS('Input - target event report'!E:E,'Input - target event report'!L:L,B:B,'Input - target event report'!D:D,"Private Investment")-MINIFS('Input - target event report'!E:E,'Input - target event report'!L:L,B:B,'Input - target event report'!D:D,"Private Investment"))/(E2085-1))</f>
        <v/>
      </c>
      <c r="E2085">
        <f>COUNTIFS('Input - target event report'!L:L,B2085,'Input - target event report'!D:D, "Private Investment")</f>
        <v/>
      </c>
      <c r="F2085">
        <f>AVERAGEIF(INDEX('Input - companies list'!$A:$BG, 0, MATCH("Clusters 0",'Input - companies list'!$A$1:$BG$1, 0)),'Output - Cluster ranking'!B2085,INDEX('Input - companies list'!$A:$BG, 0, MATCH("Flow",'Input - companies list'!$A$1:$BG$1, 0)))</f>
        <v/>
      </c>
      <c r="G2085">
        <f>AVERAGEIF(INDEX('Input - companies list'!$A:$BG, 0, MATCH("Clusters 0",'Input - companies list'!$A$1:$BG$1, 0)),'Output - Cluster ranking'!B2085,INDEX('Input - companies list'!$A:$BG, 0, MATCH("Inter-Cluster Connectivity",'Input - companies list'!$A$1:$BG$1, 0)))</f>
        <v/>
      </c>
      <c r="H2085">
        <f>IFERROR(PERCENTRANK(C:C,C2085),0)</f>
        <v/>
      </c>
      <c r="I2085">
        <f>IFERROR(1 - PERCENTRANK(D:D,D2085),0)</f>
        <v/>
      </c>
      <c r="J2085">
        <f>IFERROR(PERCENTRANK(E:E,E2085),0)</f>
        <v/>
      </c>
      <c r="K2085">
        <f>IFERROR(1 - PERCENTRANK(F:F,F2085),0)</f>
        <v/>
      </c>
      <c r="L2085">
        <f>IFERROR(PERCENTRANK(G:G,G2085),0)</f>
        <v/>
      </c>
      <c r="M2085">
        <f>H2085*weightA+I2085*weightB+J2085*weightC+K2085*weightD+L2085*weightE</f>
        <v/>
      </c>
    </row>
    <row r="2086" spans="1:13">
      <c r="A2086">
        <f>RANK(M2086,M:M)</f>
        <v/>
      </c>
      <c r="C2086">
        <f>SUMIFS('Input - target event report'!H:H,'Input - target event report'!L:L,B2086,'Input - target event report'!D:D, "Private Investment")</f>
        <v/>
      </c>
      <c r="D2086">
        <f>IF(E2086&lt;2, "N/A", (MAXIFS('Input - target event report'!E:E,'Input - target event report'!L:L,B:B,'Input - target event report'!D:D,"Private Investment")-MINIFS('Input - target event report'!E:E,'Input - target event report'!L:L,B:B,'Input - target event report'!D:D,"Private Investment"))/(E2086-1))</f>
        <v/>
      </c>
      <c r="E2086">
        <f>COUNTIFS('Input - target event report'!L:L,B2086,'Input - target event report'!D:D, "Private Investment")</f>
        <v/>
      </c>
      <c r="F2086">
        <f>AVERAGEIF(INDEX('Input - companies list'!$A:$BG, 0, MATCH("Clusters 0",'Input - companies list'!$A$1:$BG$1, 0)),'Output - Cluster ranking'!B2086,INDEX('Input - companies list'!$A:$BG, 0, MATCH("Flow",'Input - companies list'!$A$1:$BG$1, 0)))</f>
        <v/>
      </c>
      <c r="G2086">
        <f>AVERAGEIF(INDEX('Input - companies list'!$A:$BG, 0, MATCH("Clusters 0",'Input - companies list'!$A$1:$BG$1, 0)),'Output - Cluster ranking'!B2086,INDEX('Input - companies list'!$A:$BG, 0, MATCH("Inter-Cluster Connectivity",'Input - companies list'!$A$1:$BG$1, 0)))</f>
        <v/>
      </c>
      <c r="H2086">
        <f>IFERROR(PERCENTRANK(C:C,C2086),0)</f>
        <v/>
      </c>
      <c r="I2086">
        <f>IFERROR(1 - PERCENTRANK(D:D,D2086),0)</f>
        <v/>
      </c>
      <c r="J2086">
        <f>IFERROR(PERCENTRANK(E:E,E2086),0)</f>
        <v/>
      </c>
      <c r="K2086">
        <f>IFERROR(1 - PERCENTRANK(F:F,F2086),0)</f>
        <v/>
      </c>
      <c r="L2086">
        <f>IFERROR(PERCENTRANK(G:G,G2086),0)</f>
        <v/>
      </c>
      <c r="M2086">
        <f>H2086*weightA+I2086*weightB+J2086*weightC+K2086*weightD+L2086*weightE</f>
        <v/>
      </c>
    </row>
    <row r="2087" spans="1:13">
      <c r="A2087">
        <f>RANK(M2087,M:M)</f>
        <v/>
      </c>
      <c r="C2087">
        <f>SUMIFS('Input - target event report'!H:H,'Input - target event report'!L:L,B2087,'Input - target event report'!D:D, "Private Investment")</f>
        <v/>
      </c>
      <c r="D2087">
        <f>IF(E2087&lt;2, "N/A", (MAXIFS('Input - target event report'!E:E,'Input - target event report'!L:L,B:B,'Input - target event report'!D:D,"Private Investment")-MINIFS('Input - target event report'!E:E,'Input - target event report'!L:L,B:B,'Input - target event report'!D:D,"Private Investment"))/(E2087-1))</f>
        <v/>
      </c>
      <c r="E2087">
        <f>COUNTIFS('Input - target event report'!L:L,B2087,'Input - target event report'!D:D, "Private Investment")</f>
        <v/>
      </c>
      <c r="F2087">
        <f>AVERAGEIF(INDEX('Input - companies list'!$A:$BG, 0, MATCH("Clusters 0",'Input - companies list'!$A$1:$BG$1, 0)),'Output - Cluster ranking'!B2087,INDEX('Input - companies list'!$A:$BG, 0, MATCH("Flow",'Input - companies list'!$A$1:$BG$1, 0)))</f>
        <v/>
      </c>
      <c r="G2087">
        <f>AVERAGEIF(INDEX('Input - companies list'!$A:$BG, 0, MATCH("Clusters 0",'Input - companies list'!$A$1:$BG$1, 0)),'Output - Cluster ranking'!B2087,INDEX('Input - companies list'!$A:$BG, 0, MATCH("Inter-Cluster Connectivity",'Input - companies list'!$A$1:$BG$1, 0)))</f>
        <v/>
      </c>
      <c r="H2087">
        <f>IFERROR(PERCENTRANK(C:C,C2087),0)</f>
        <v/>
      </c>
      <c r="I2087">
        <f>IFERROR(1 - PERCENTRANK(D:D,D2087),0)</f>
        <v/>
      </c>
      <c r="J2087">
        <f>IFERROR(PERCENTRANK(E:E,E2087),0)</f>
        <v/>
      </c>
      <c r="K2087">
        <f>IFERROR(1 - PERCENTRANK(F:F,F2087),0)</f>
        <v/>
      </c>
      <c r="L2087">
        <f>IFERROR(PERCENTRANK(G:G,G2087),0)</f>
        <v/>
      </c>
      <c r="M2087">
        <f>H2087*weightA+I2087*weightB+J2087*weightC+K2087*weightD+L2087*weightE</f>
        <v/>
      </c>
    </row>
    <row r="2088" spans="1:13">
      <c r="A2088">
        <f>RANK(M2088,M:M)</f>
        <v/>
      </c>
      <c r="C2088">
        <f>SUMIFS('Input - target event report'!H:H,'Input - target event report'!L:L,B2088,'Input - target event report'!D:D, "Private Investment")</f>
        <v/>
      </c>
      <c r="D2088">
        <f>IF(E2088&lt;2, "N/A", (MAXIFS('Input - target event report'!E:E,'Input - target event report'!L:L,B:B,'Input - target event report'!D:D,"Private Investment")-MINIFS('Input - target event report'!E:E,'Input - target event report'!L:L,B:B,'Input - target event report'!D:D,"Private Investment"))/(E2088-1))</f>
        <v/>
      </c>
      <c r="E2088">
        <f>COUNTIFS('Input - target event report'!L:L,B2088,'Input - target event report'!D:D, "Private Investment")</f>
        <v/>
      </c>
      <c r="F2088">
        <f>AVERAGEIF(INDEX('Input - companies list'!$A:$BG, 0, MATCH("Clusters 0",'Input - companies list'!$A$1:$BG$1, 0)),'Output - Cluster ranking'!B2088,INDEX('Input - companies list'!$A:$BG, 0, MATCH("Flow",'Input - companies list'!$A$1:$BG$1, 0)))</f>
        <v/>
      </c>
      <c r="G2088">
        <f>AVERAGEIF(INDEX('Input - companies list'!$A:$BG, 0, MATCH("Clusters 0",'Input - companies list'!$A$1:$BG$1, 0)),'Output - Cluster ranking'!B2088,INDEX('Input - companies list'!$A:$BG, 0, MATCH("Inter-Cluster Connectivity",'Input - companies list'!$A$1:$BG$1, 0)))</f>
        <v/>
      </c>
      <c r="H2088">
        <f>IFERROR(PERCENTRANK(C:C,C2088),0)</f>
        <v/>
      </c>
      <c r="I2088">
        <f>IFERROR(1 - PERCENTRANK(D:D,D2088),0)</f>
        <v/>
      </c>
      <c r="J2088">
        <f>IFERROR(PERCENTRANK(E:E,E2088),0)</f>
        <v/>
      </c>
      <c r="K2088">
        <f>IFERROR(1 - PERCENTRANK(F:F,F2088),0)</f>
        <v/>
      </c>
      <c r="L2088">
        <f>IFERROR(PERCENTRANK(G:G,G2088),0)</f>
        <v/>
      </c>
      <c r="M2088">
        <f>H2088*weightA+I2088*weightB+J2088*weightC+K2088*weightD+L2088*weightE</f>
        <v/>
      </c>
    </row>
    <row r="2089" spans="1:13">
      <c r="A2089">
        <f>RANK(M2089,M:M)</f>
        <v/>
      </c>
      <c r="C2089">
        <f>SUMIFS('Input - target event report'!H:H,'Input - target event report'!L:L,B2089,'Input - target event report'!D:D, "Private Investment")</f>
        <v/>
      </c>
      <c r="D2089">
        <f>IF(E2089&lt;2, "N/A", (MAXIFS('Input - target event report'!E:E,'Input - target event report'!L:L,B:B,'Input - target event report'!D:D,"Private Investment")-MINIFS('Input - target event report'!E:E,'Input - target event report'!L:L,B:B,'Input - target event report'!D:D,"Private Investment"))/(E2089-1))</f>
        <v/>
      </c>
      <c r="E2089">
        <f>COUNTIFS('Input - target event report'!L:L,B2089,'Input - target event report'!D:D, "Private Investment")</f>
        <v/>
      </c>
      <c r="F2089">
        <f>AVERAGEIF(INDEX('Input - companies list'!$A:$BG, 0, MATCH("Clusters 0",'Input - companies list'!$A$1:$BG$1, 0)),'Output - Cluster ranking'!B2089,INDEX('Input - companies list'!$A:$BG, 0, MATCH("Flow",'Input - companies list'!$A$1:$BG$1, 0)))</f>
        <v/>
      </c>
      <c r="G2089">
        <f>AVERAGEIF(INDEX('Input - companies list'!$A:$BG, 0, MATCH("Clusters 0",'Input - companies list'!$A$1:$BG$1, 0)),'Output - Cluster ranking'!B2089,INDEX('Input - companies list'!$A:$BG, 0, MATCH("Inter-Cluster Connectivity",'Input - companies list'!$A$1:$BG$1, 0)))</f>
        <v/>
      </c>
      <c r="H2089">
        <f>IFERROR(PERCENTRANK(C:C,C2089),0)</f>
        <v/>
      </c>
      <c r="I2089">
        <f>IFERROR(1 - PERCENTRANK(D:D,D2089),0)</f>
        <v/>
      </c>
      <c r="J2089">
        <f>IFERROR(PERCENTRANK(E:E,E2089),0)</f>
        <v/>
      </c>
      <c r="K2089">
        <f>IFERROR(1 - PERCENTRANK(F:F,F2089),0)</f>
        <v/>
      </c>
      <c r="L2089">
        <f>IFERROR(PERCENTRANK(G:G,G2089),0)</f>
        <v/>
      </c>
      <c r="M2089">
        <f>H2089*weightA+I2089*weightB+J2089*weightC+K2089*weightD+L2089*weightE</f>
        <v/>
      </c>
    </row>
    <row r="2090" spans="1:13">
      <c r="A2090">
        <f>RANK(M2090,M:M)</f>
        <v/>
      </c>
      <c r="C2090">
        <f>SUMIFS('Input - target event report'!H:H,'Input - target event report'!L:L,B2090,'Input - target event report'!D:D, "Private Investment")</f>
        <v/>
      </c>
      <c r="D2090">
        <f>IF(E2090&lt;2, "N/A", (MAXIFS('Input - target event report'!E:E,'Input - target event report'!L:L,B:B,'Input - target event report'!D:D,"Private Investment")-MINIFS('Input - target event report'!E:E,'Input - target event report'!L:L,B:B,'Input - target event report'!D:D,"Private Investment"))/(E2090-1))</f>
        <v/>
      </c>
      <c r="E2090">
        <f>COUNTIFS('Input - target event report'!L:L,B2090,'Input - target event report'!D:D, "Private Investment")</f>
        <v/>
      </c>
      <c r="F2090">
        <f>AVERAGEIF(INDEX('Input - companies list'!$A:$BG, 0, MATCH("Clusters 0",'Input - companies list'!$A$1:$BG$1, 0)),'Output - Cluster ranking'!B2090,INDEX('Input - companies list'!$A:$BG, 0, MATCH("Flow",'Input - companies list'!$A$1:$BG$1, 0)))</f>
        <v/>
      </c>
      <c r="G2090">
        <f>AVERAGEIF(INDEX('Input - companies list'!$A:$BG, 0, MATCH("Clusters 0",'Input - companies list'!$A$1:$BG$1, 0)),'Output - Cluster ranking'!B2090,INDEX('Input - companies list'!$A:$BG, 0, MATCH("Inter-Cluster Connectivity",'Input - companies list'!$A$1:$BG$1, 0)))</f>
        <v/>
      </c>
      <c r="H2090">
        <f>IFERROR(PERCENTRANK(C:C,C2090),0)</f>
        <v/>
      </c>
      <c r="I2090">
        <f>IFERROR(1 - PERCENTRANK(D:D,D2090),0)</f>
        <v/>
      </c>
      <c r="J2090">
        <f>IFERROR(PERCENTRANK(E:E,E2090),0)</f>
        <v/>
      </c>
      <c r="K2090">
        <f>IFERROR(1 - PERCENTRANK(F:F,F2090),0)</f>
        <v/>
      </c>
      <c r="L2090">
        <f>IFERROR(PERCENTRANK(G:G,G2090),0)</f>
        <v/>
      </c>
      <c r="M2090">
        <f>H2090*weightA+I2090*weightB+J2090*weightC+K2090*weightD+L2090*weightE</f>
        <v/>
      </c>
    </row>
    <row r="2091" spans="1:13">
      <c r="A2091">
        <f>RANK(M2091,M:M)</f>
        <v/>
      </c>
      <c r="C2091">
        <f>SUMIFS('Input - target event report'!H:H,'Input - target event report'!L:L,B2091,'Input - target event report'!D:D, "Private Investment")</f>
        <v/>
      </c>
      <c r="D2091">
        <f>IF(E2091&lt;2, "N/A", (MAXIFS('Input - target event report'!E:E,'Input - target event report'!L:L,B:B,'Input - target event report'!D:D,"Private Investment")-MINIFS('Input - target event report'!E:E,'Input - target event report'!L:L,B:B,'Input - target event report'!D:D,"Private Investment"))/(E2091-1))</f>
        <v/>
      </c>
      <c r="E2091">
        <f>COUNTIFS('Input - target event report'!L:L,B2091,'Input - target event report'!D:D, "Private Investment")</f>
        <v/>
      </c>
      <c r="F2091">
        <f>AVERAGEIF(INDEX('Input - companies list'!$A:$BG, 0, MATCH("Clusters 0",'Input - companies list'!$A$1:$BG$1, 0)),'Output - Cluster ranking'!B2091,INDEX('Input - companies list'!$A:$BG, 0, MATCH("Flow",'Input - companies list'!$A$1:$BG$1, 0)))</f>
        <v/>
      </c>
      <c r="G2091">
        <f>AVERAGEIF(INDEX('Input - companies list'!$A:$BG, 0, MATCH("Clusters 0",'Input - companies list'!$A$1:$BG$1, 0)),'Output - Cluster ranking'!B2091,INDEX('Input - companies list'!$A:$BG, 0, MATCH("Inter-Cluster Connectivity",'Input - companies list'!$A$1:$BG$1, 0)))</f>
        <v/>
      </c>
      <c r="H2091">
        <f>IFERROR(PERCENTRANK(C:C,C2091),0)</f>
        <v/>
      </c>
      <c r="I2091">
        <f>IFERROR(1 - PERCENTRANK(D:D,D2091),0)</f>
        <v/>
      </c>
      <c r="J2091">
        <f>IFERROR(PERCENTRANK(E:E,E2091),0)</f>
        <v/>
      </c>
      <c r="K2091">
        <f>IFERROR(1 - PERCENTRANK(F:F,F2091),0)</f>
        <v/>
      </c>
      <c r="L2091">
        <f>IFERROR(PERCENTRANK(G:G,G2091),0)</f>
        <v/>
      </c>
      <c r="M2091">
        <f>H2091*weightA+I2091*weightB+J2091*weightC+K2091*weightD+L2091*weightE</f>
        <v/>
      </c>
    </row>
    <row r="2092" spans="1:13">
      <c r="A2092">
        <f>RANK(M2092,M:M)</f>
        <v/>
      </c>
      <c r="C2092">
        <f>SUMIFS('Input - target event report'!H:H,'Input - target event report'!L:L,B2092,'Input - target event report'!D:D, "Private Investment")</f>
        <v/>
      </c>
      <c r="D2092">
        <f>IF(E2092&lt;2, "N/A", (MAXIFS('Input - target event report'!E:E,'Input - target event report'!L:L,B:B,'Input - target event report'!D:D,"Private Investment")-MINIFS('Input - target event report'!E:E,'Input - target event report'!L:L,B:B,'Input - target event report'!D:D,"Private Investment"))/(E2092-1))</f>
        <v/>
      </c>
      <c r="E2092">
        <f>COUNTIFS('Input - target event report'!L:L,B2092,'Input - target event report'!D:D, "Private Investment")</f>
        <v/>
      </c>
      <c r="F2092">
        <f>AVERAGEIF(INDEX('Input - companies list'!$A:$BG, 0, MATCH("Clusters 0",'Input - companies list'!$A$1:$BG$1, 0)),'Output - Cluster ranking'!B2092,INDEX('Input - companies list'!$A:$BG, 0, MATCH("Flow",'Input - companies list'!$A$1:$BG$1, 0)))</f>
        <v/>
      </c>
      <c r="G2092">
        <f>AVERAGEIF(INDEX('Input - companies list'!$A:$BG, 0, MATCH("Clusters 0",'Input - companies list'!$A$1:$BG$1, 0)),'Output - Cluster ranking'!B2092,INDEX('Input - companies list'!$A:$BG, 0, MATCH("Inter-Cluster Connectivity",'Input - companies list'!$A$1:$BG$1, 0)))</f>
        <v/>
      </c>
      <c r="H2092">
        <f>IFERROR(PERCENTRANK(C:C,C2092),0)</f>
        <v/>
      </c>
      <c r="I2092">
        <f>IFERROR(1 - PERCENTRANK(D:D,D2092),0)</f>
        <v/>
      </c>
      <c r="J2092">
        <f>IFERROR(PERCENTRANK(E:E,E2092),0)</f>
        <v/>
      </c>
      <c r="K2092">
        <f>IFERROR(1 - PERCENTRANK(F:F,F2092),0)</f>
        <v/>
      </c>
      <c r="L2092">
        <f>IFERROR(PERCENTRANK(G:G,G2092),0)</f>
        <v/>
      </c>
      <c r="M2092">
        <f>H2092*weightA+I2092*weightB+J2092*weightC+K2092*weightD+L2092*weightE</f>
        <v/>
      </c>
    </row>
    <row r="2093" spans="1:13">
      <c r="A2093">
        <f>RANK(M2093,M:M)</f>
        <v/>
      </c>
      <c r="C2093">
        <f>SUMIFS('Input - target event report'!H:H,'Input - target event report'!L:L,B2093,'Input - target event report'!D:D, "Private Investment")</f>
        <v/>
      </c>
      <c r="D2093">
        <f>IF(E2093&lt;2, "N/A", (MAXIFS('Input - target event report'!E:E,'Input - target event report'!L:L,B:B,'Input - target event report'!D:D,"Private Investment")-MINIFS('Input - target event report'!E:E,'Input - target event report'!L:L,B:B,'Input - target event report'!D:D,"Private Investment"))/(E2093-1))</f>
        <v/>
      </c>
      <c r="E2093">
        <f>COUNTIFS('Input - target event report'!L:L,B2093,'Input - target event report'!D:D, "Private Investment")</f>
        <v/>
      </c>
      <c r="F2093">
        <f>AVERAGEIF(INDEX('Input - companies list'!$A:$BG, 0, MATCH("Clusters 0",'Input - companies list'!$A$1:$BG$1, 0)),'Output - Cluster ranking'!B2093,INDEX('Input - companies list'!$A:$BG, 0, MATCH("Flow",'Input - companies list'!$A$1:$BG$1, 0)))</f>
        <v/>
      </c>
      <c r="G2093">
        <f>AVERAGEIF(INDEX('Input - companies list'!$A:$BG, 0, MATCH("Clusters 0",'Input - companies list'!$A$1:$BG$1, 0)),'Output - Cluster ranking'!B2093,INDEX('Input - companies list'!$A:$BG, 0, MATCH("Inter-Cluster Connectivity",'Input - companies list'!$A$1:$BG$1, 0)))</f>
        <v/>
      </c>
      <c r="H2093">
        <f>IFERROR(PERCENTRANK(C:C,C2093),0)</f>
        <v/>
      </c>
      <c r="I2093">
        <f>IFERROR(1 - PERCENTRANK(D:D,D2093),0)</f>
        <v/>
      </c>
      <c r="J2093">
        <f>IFERROR(PERCENTRANK(E:E,E2093),0)</f>
        <v/>
      </c>
      <c r="K2093">
        <f>IFERROR(1 - PERCENTRANK(F:F,F2093),0)</f>
        <v/>
      </c>
      <c r="L2093">
        <f>IFERROR(PERCENTRANK(G:G,G2093),0)</f>
        <v/>
      </c>
      <c r="M2093">
        <f>H2093*weightA+I2093*weightB+J2093*weightC+K2093*weightD+L2093*weightE</f>
        <v/>
      </c>
    </row>
    <row r="2094" spans="1:13">
      <c r="A2094">
        <f>RANK(M2094,M:M)</f>
        <v/>
      </c>
      <c r="C2094">
        <f>SUMIFS('Input - target event report'!H:H,'Input - target event report'!L:L,B2094,'Input - target event report'!D:D, "Private Investment")</f>
        <v/>
      </c>
      <c r="D2094">
        <f>IF(E2094&lt;2, "N/A", (MAXIFS('Input - target event report'!E:E,'Input - target event report'!L:L,B:B,'Input - target event report'!D:D,"Private Investment")-MINIFS('Input - target event report'!E:E,'Input - target event report'!L:L,B:B,'Input - target event report'!D:D,"Private Investment"))/(E2094-1))</f>
        <v/>
      </c>
      <c r="E2094">
        <f>COUNTIFS('Input - target event report'!L:L,B2094,'Input - target event report'!D:D, "Private Investment")</f>
        <v/>
      </c>
      <c r="F2094">
        <f>AVERAGEIF(INDEX('Input - companies list'!$A:$BG, 0, MATCH("Clusters 0",'Input - companies list'!$A$1:$BG$1, 0)),'Output - Cluster ranking'!B2094,INDEX('Input - companies list'!$A:$BG, 0, MATCH("Flow",'Input - companies list'!$A$1:$BG$1, 0)))</f>
        <v/>
      </c>
      <c r="G2094">
        <f>AVERAGEIF(INDEX('Input - companies list'!$A:$BG, 0, MATCH("Clusters 0",'Input - companies list'!$A$1:$BG$1, 0)),'Output - Cluster ranking'!B2094,INDEX('Input - companies list'!$A:$BG, 0, MATCH("Inter-Cluster Connectivity",'Input - companies list'!$A$1:$BG$1, 0)))</f>
        <v/>
      </c>
      <c r="H2094">
        <f>IFERROR(PERCENTRANK(C:C,C2094),0)</f>
        <v/>
      </c>
      <c r="I2094">
        <f>IFERROR(1 - PERCENTRANK(D:D,D2094),0)</f>
        <v/>
      </c>
      <c r="J2094">
        <f>IFERROR(PERCENTRANK(E:E,E2094),0)</f>
        <v/>
      </c>
      <c r="K2094">
        <f>IFERROR(1 - PERCENTRANK(F:F,F2094),0)</f>
        <v/>
      </c>
      <c r="L2094">
        <f>IFERROR(PERCENTRANK(G:G,G2094),0)</f>
        <v/>
      </c>
      <c r="M2094">
        <f>H2094*weightA+I2094*weightB+J2094*weightC+K2094*weightD+L2094*weightE</f>
        <v/>
      </c>
    </row>
    <row r="2095" spans="1:13">
      <c r="A2095">
        <f>RANK(M2095,M:M)</f>
        <v/>
      </c>
      <c r="C2095">
        <f>SUMIFS('Input - target event report'!H:H,'Input - target event report'!L:L,B2095,'Input - target event report'!D:D, "Private Investment")</f>
        <v/>
      </c>
      <c r="D2095">
        <f>IF(E2095&lt;2, "N/A", (MAXIFS('Input - target event report'!E:E,'Input - target event report'!L:L,B:B,'Input - target event report'!D:D,"Private Investment")-MINIFS('Input - target event report'!E:E,'Input - target event report'!L:L,B:B,'Input - target event report'!D:D,"Private Investment"))/(E2095-1))</f>
        <v/>
      </c>
      <c r="E2095">
        <f>COUNTIFS('Input - target event report'!L:L,B2095,'Input - target event report'!D:D, "Private Investment")</f>
        <v/>
      </c>
      <c r="F2095">
        <f>AVERAGEIF(INDEX('Input - companies list'!$A:$BG, 0, MATCH("Clusters 0",'Input - companies list'!$A$1:$BG$1, 0)),'Output - Cluster ranking'!B2095,INDEX('Input - companies list'!$A:$BG, 0, MATCH("Flow",'Input - companies list'!$A$1:$BG$1, 0)))</f>
        <v/>
      </c>
      <c r="G2095">
        <f>AVERAGEIF(INDEX('Input - companies list'!$A:$BG, 0, MATCH("Clusters 0",'Input - companies list'!$A$1:$BG$1, 0)),'Output - Cluster ranking'!B2095,INDEX('Input - companies list'!$A:$BG, 0, MATCH("Inter-Cluster Connectivity",'Input - companies list'!$A$1:$BG$1, 0)))</f>
        <v/>
      </c>
      <c r="H2095">
        <f>IFERROR(PERCENTRANK(C:C,C2095),0)</f>
        <v/>
      </c>
      <c r="I2095">
        <f>IFERROR(1 - PERCENTRANK(D:D,D2095),0)</f>
        <v/>
      </c>
      <c r="J2095">
        <f>IFERROR(PERCENTRANK(E:E,E2095),0)</f>
        <v/>
      </c>
      <c r="K2095">
        <f>IFERROR(1 - PERCENTRANK(F:F,F2095),0)</f>
        <v/>
      </c>
      <c r="L2095">
        <f>IFERROR(PERCENTRANK(G:G,G2095),0)</f>
        <v/>
      </c>
      <c r="M2095">
        <f>H2095*weightA+I2095*weightB+J2095*weightC+K2095*weightD+L2095*weightE</f>
        <v/>
      </c>
    </row>
    <row r="2096" spans="1:13">
      <c r="A2096">
        <f>RANK(M2096,M:M)</f>
        <v/>
      </c>
      <c r="C2096">
        <f>SUMIFS('Input - target event report'!H:H,'Input - target event report'!L:L,B2096,'Input - target event report'!D:D, "Private Investment")</f>
        <v/>
      </c>
      <c r="D2096">
        <f>IF(E2096&lt;2, "N/A", (MAXIFS('Input - target event report'!E:E,'Input - target event report'!L:L,B:B,'Input - target event report'!D:D,"Private Investment")-MINIFS('Input - target event report'!E:E,'Input - target event report'!L:L,B:B,'Input - target event report'!D:D,"Private Investment"))/(E2096-1))</f>
        <v/>
      </c>
      <c r="E2096">
        <f>COUNTIFS('Input - target event report'!L:L,B2096,'Input - target event report'!D:D, "Private Investment")</f>
        <v/>
      </c>
      <c r="F2096">
        <f>AVERAGEIF(INDEX('Input - companies list'!$A:$BG, 0, MATCH("Clusters 0",'Input - companies list'!$A$1:$BG$1, 0)),'Output - Cluster ranking'!B2096,INDEX('Input - companies list'!$A:$BG, 0, MATCH("Flow",'Input - companies list'!$A$1:$BG$1, 0)))</f>
        <v/>
      </c>
      <c r="G2096">
        <f>AVERAGEIF(INDEX('Input - companies list'!$A:$BG, 0, MATCH("Clusters 0",'Input - companies list'!$A$1:$BG$1, 0)),'Output - Cluster ranking'!B2096,INDEX('Input - companies list'!$A:$BG, 0, MATCH("Inter-Cluster Connectivity",'Input - companies list'!$A$1:$BG$1, 0)))</f>
        <v/>
      </c>
      <c r="H2096">
        <f>IFERROR(PERCENTRANK(C:C,C2096),0)</f>
        <v/>
      </c>
      <c r="I2096">
        <f>IFERROR(1 - PERCENTRANK(D:D,D2096),0)</f>
        <v/>
      </c>
      <c r="J2096">
        <f>IFERROR(PERCENTRANK(E:E,E2096),0)</f>
        <v/>
      </c>
      <c r="K2096">
        <f>IFERROR(1 - PERCENTRANK(F:F,F2096),0)</f>
        <v/>
      </c>
      <c r="L2096">
        <f>IFERROR(PERCENTRANK(G:G,G2096),0)</f>
        <v/>
      </c>
      <c r="M2096">
        <f>H2096*weightA+I2096*weightB+J2096*weightC+K2096*weightD+L2096*weightE</f>
        <v/>
      </c>
    </row>
    <row r="2097" spans="1:13">
      <c r="A2097">
        <f>RANK(M2097,M:M)</f>
        <v/>
      </c>
      <c r="C2097">
        <f>SUMIFS('Input - target event report'!H:H,'Input - target event report'!L:L,B2097,'Input - target event report'!D:D, "Private Investment")</f>
        <v/>
      </c>
      <c r="D2097">
        <f>IF(E2097&lt;2, "N/A", (MAXIFS('Input - target event report'!E:E,'Input - target event report'!L:L,B:B,'Input - target event report'!D:D,"Private Investment")-MINIFS('Input - target event report'!E:E,'Input - target event report'!L:L,B:B,'Input - target event report'!D:D,"Private Investment"))/(E2097-1))</f>
        <v/>
      </c>
      <c r="E2097">
        <f>COUNTIFS('Input - target event report'!L:L,B2097,'Input - target event report'!D:D, "Private Investment")</f>
        <v/>
      </c>
      <c r="F2097">
        <f>AVERAGEIF(INDEX('Input - companies list'!$A:$BG, 0, MATCH("Clusters 0",'Input - companies list'!$A$1:$BG$1, 0)),'Output - Cluster ranking'!B2097,INDEX('Input - companies list'!$A:$BG, 0, MATCH("Flow",'Input - companies list'!$A$1:$BG$1, 0)))</f>
        <v/>
      </c>
      <c r="G2097">
        <f>AVERAGEIF(INDEX('Input - companies list'!$A:$BG, 0, MATCH("Clusters 0",'Input - companies list'!$A$1:$BG$1, 0)),'Output - Cluster ranking'!B2097,INDEX('Input - companies list'!$A:$BG, 0, MATCH("Inter-Cluster Connectivity",'Input - companies list'!$A$1:$BG$1, 0)))</f>
        <v/>
      </c>
      <c r="H2097">
        <f>IFERROR(PERCENTRANK(C:C,C2097),0)</f>
        <v/>
      </c>
      <c r="I2097">
        <f>IFERROR(1 - PERCENTRANK(D:D,D2097),0)</f>
        <v/>
      </c>
      <c r="J2097">
        <f>IFERROR(PERCENTRANK(E:E,E2097),0)</f>
        <v/>
      </c>
      <c r="K2097">
        <f>IFERROR(1 - PERCENTRANK(F:F,F2097),0)</f>
        <v/>
      </c>
      <c r="L2097">
        <f>IFERROR(PERCENTRANK(G:G,G2097),0)</f>
        <v/>
      </c>
      <c r="M2097">
        <f>H2097*weightA+I2097*weightB+J2097*weightC+K2097*weightD+L2097*weightE</f>
        <v/>
      </c>
    </row>
    <row r="2098" spans="1:13">
      <c r="A2098">
        <f>RANK(M2098,M:M)</f>
        <v/>
      </c>
      <c r="C2098">
        <f>SUMIFS('Input - target event report'!H:H,'Input - target event report'!L:L,B2098,'Input - target event report'!D:D, "Private Investment")</f>
        <v/>
      </c>
      <c r="D2098">
        <f>IF(E2098&lt;2, "N/A", (MAXIFS('Input - target event report'!E:E,'Input - target event report'!L:L,B:B,'Input - target event report'!D:D,"Private Investment")-MINIFS('Input - target event report'!E:E,'Input - target event report'!L:L,B:B,'Input - target event report'!D:D,"Private Investment"))/(E2098-1))</f>
        <v/>
      </c>
      <c r="E2098">
        <f>COUNTIFS('Input - target event report'!L:L,B2098,'Input - target event report'!D:D, "Private Investment")</f>
        <v/>
      </c>
      <c r="F2098">
        <f>AVERAGEIF(INDEX('Input - companies list'!$A:$BG, 0, MATCH("Clusters 0",'Input - companies list'!$A$1:$BG$1, 0)),'Output - Cluster ranking'!B2098,INDEX('Input - companies list'!$A:$BG, 0, MATCH("Flow",'Input - companies list'!$A$1:$BG$1, 0)))</f>
        <v/>
      </c>
      <c r="G2098">
        <f>AVERAGEIF(INDEX('Input - companies list'!$A:$BG, 0, MATCH("Clusters 0",'Input - companies list'!$A$1:$BG$1, 0)),'Output - Cluster ranking'!B2098,INDEX('Input - companies list'!$A:$BG, 0, MATCH("Inter-Cluster Connectivity",'Input - companies list'!$A$1:$BG$1, 0)))</f>
        <v/>
      </c>
      <c r="H2098">
        <f>IFERROR(PERCENTRANK(C:C,C2098),0)</f>
        <v/>
      </c>
      <c r="I2098">
        <f>IFERROR(1 - PERCENTRANK(D:D,D2098),0)</f>
        <v/>
      </c>
      <c r="J2098">
        <f>IFERROR(PERCENTRANK(E:E,E2098),0)</f>
        <v/>
      </c>
      <c r="K2098">
        <f>IFERROR(1 - PERCENTRANK(F:F,F2098),0)</f>
        <v/>
      </c>
      <c r="L2098">
        <f>IFERROR(PERCENTRANK(G:G,G2098),0)</f>
        <v/>
      </c>
      <c r="M2098">
        <f>H2098*weightA+I2098*weightB+J2098*weightC+K2098*weightD+L2098*weightE</f>
        <v/>
      </c>
    </row>
    <row r="2099" spans="1:13">
      <c r="A2099">
        <f>RANK(M2099,M:M)</f>
        <v/>
      </c>
      <c r="C2099">
        <f>SUMIFS('Input - target event report'!H:H,'Input - target event report'!L:L,B2099,'Input - target event report'!D:D, "Private Investment")</f>
        <v/>
      </c>
      <c r="D2099">
        <f>IF(E2099&lt;2, "N/A", (MAXIFS('Input - target event report'!E:E,'Input - target event report'!L:L,B:B,'Input - target event report'!D:D,"Private Investment")-MINIFS('Input - target event report'!E:E,'Input - target event report'!L:L,B:B,'Input - target event report'!D:D,"Private Investment"))/(E2099-1))</f>
        <v/>
      </c>
      <c r="E2099">
        <f>COUNTIFS('Input - target event report'!L:L,B2099,'Input - target event report'!D:D, "Private Investment")</f>
        <v/>
      </c>
      <c r="F2099">
        <f>AVERAGEIF(INDEX('Input - companies list'!$A:$BG, 0, MATCH("Clusters 0",'Input - companies list'!$A$1:$BG$1, 0)),'Output - Cluster ranking'!B2099,INDEX('Input - companies list'!$A:$BG, 0, MATCH("Flow",'Input - companies list'!$A$1:$BG$1, 0)))</f>
        <v/>
      </c>
      <c r="G2099">
        <f>AVERAGEIF(INDEX('Input - companies list'!$A:$BG, 0, MATCH("Clusters 0",'Input - companies list'!$A$1:$BG$1, 0)),'Output - Cluster ranking'!B2099,INDEX('Input - companies list'!$A:$BG, 0, MATCH("Inter-Cluster Connectivity",'Input - companies list'!$A$1:$BG$1, 0)))</f>
        <v/>
      </c>
      <c r="H2099">
        <f>IFERROR(PERCENTRANK(C:C,C2099),0)</f>
        <v/>
      </c>
      <c r="I2099">
        <f>IFERROR(1 - PERCENTRANK(D:D,D2099),0)</f>
        <v/>
      </c>
      <c r="J2099">
        <f>IFERROR(PERCENTRANK(E:E,E2099),0)</f>
        <v/>
      </c>
      <c r="K2099">
        <f>IFERROR(1 - PERCENTRANK(F:F,F2099),0)</f>
        <v/>
      </c>
      <c r="L2099">
        <f>IFERROR(PERCENTRANK(G:G,G2099),0)</f>
        <v/>
      </c>
      <c r="M2099">
        <f>H2099*weightA+I2099*weightB+J2099*weightC+K2099*weightD+L2099*weightE</f>
        <v/>
      </c>
    </row>
    <row r="2100" spans="1:13">
      <c r="A2100">
        <f>RANK(M2100,M:M)</f>
        <v/>
      </c>
      <c r="C2100">
        <f>SUMIFS('Input - target event report'!H:H,'Input - target event report'!L:L,B2100,'Input - target event report'!D:D, "Private Investment")</f>
        <v/>
      </c>
      <c r="D2100">
        <f>IF(E2100&lt;2, "N/A", (MAXIFS('Input - target event report'!E:E,'Input - target event report'!L:L,B:B,'Input - target event report'!D:D,"Private Investment")-MINIFS('Input - target event report'!E:E,'Input - target event report'!L:L,B:B,'Input - target event report'!D:D,"Private Investment"))/(E2100-1))</f>
        <v/>
      </c>
      <c r="E2100">
        <f>COUNTIFS('Input - target event report'!L:L,B2100,'Input - target event report'!D:D, "Private Investment")</f>
        <v/>
      </c>
      <c r="F2100">
        <f>AVERAGEIF(INDEX('Input - companies list'!$A:$BG, 0, MATCH("Clusters 0",'Input - companies list'!$A$1:$BG$1, 0)),'Output - Cluster ranking'!B2100,INDEX('Input - companies list'!$A:$BG, 0, MATCH("Flow",'Input - companies list'!$A$1:$BG$1, 0)))</f>
        <v/>
      </c>
      <c r="G2100">
        <f>AVERAGEIF(INDEX('Input - companies list'!$A:$BG, 0, MATCH("Clusters 0",'Input - companies list'!$A$1:$BG$1, 0)),'Output - Cluster ranking'!B2100,INDEX('Input - companies list'!$A:$BG, 0, MATCH("Inter-Cluster Connectivity",'Input - companies list'!$A$1:$BG$1, 0)))</f>
        <v/>
      </c>
      <c r="H2100">
        <f>IFERROR(PERCENTRANK(C:C,C2100),0)</f>
        <v/>
      </c>
      <c r="I2100">
        <f>IFERROR(1 - PERCENTRANK(D:D,D2100),0)</f>
        <v/>
      </c>
      <c r="J2100">
        <f>IFERROR(PERCENTRANK(E:E,E2100),0)</f>
        <v/>
      </c>
      <c r="K2100">
        <f>IFERROR(1 - PERCENTRANK(F:F,F2100),0)</f>
        <v/>
      </c>
      <c r="L2100">
        <f>IFERROR(PERCENTRANK(G:G,G2100),0)</f>
        <v/>
      </c>
      <c r="M2100">
        <f>H2100*weightA+I2100*weightB+J2100*weightC+K2100*weightD+L2100*weightE</f>
        <v/>
      </c>
    </row>
    <row r="2101" spans="1:13">
      <c r="A2101">
        <f>RANK(M2101,M:M)</f>
        <v/>
      </c>
      <c r="C2101">
        <f>SUMIFS('Input - target event report'!H:H,'Input - target event report'!L:L,B2101,'Input - target event report'!D:D, "Private Investment")</f>
        <v/>
      </c>
      <c r="D2101">
        <f>IF(E2101&lt;2, "N/A", (MAXIFS('Input - target event report'!E:E,'Input - target event report'!L:L,B:B,'Input - target event report'!D:D,"Private Investment")-MINIFS('Input - target event report'!E:E,'Input - target event report'!L:L,B:B,'Input - target event report'!D:D,"Private Investment"))/(E2101-1))</f>
        <v/>
      </c>
      <c r="E2101">
        <f>COUNTIFS('Input - target event report'!L:L,B2101,'Input - target event report'!D:D, "Private Investment")</f>
        <v/>
      </c>
      <c r="F2101">
        <f>AVERAGEIF(INDEX('Input - companies list'!$A:$BG, 0, MATCH("Clusters 0",'Input - companies list'!$A$1:$BG$1, 0)),'Output - Cluster ranking'!B2101,INDEX('Input - companies list'!$A:$BG, 0, MATCH("Flow",'Input - companies list'!$A$1:$BG$1, 0)))</f>
        <v/>
      </c>
      <c r="G2101">
        <f>AVERAGEIF(INDEX('Input - companies list'!$A:$BG, 0, MATCH("Clusters 0",'Input - companies list'!$A$1:$BG$1, 0)),'Output - Cluster ranking'!B2101,INDEX('Input - companies list'!$A:$BG, 0, MATCH("Inter-Cluster Connectivity",'Input - companies list'!$A$1:$BG$1, 0)))</f>
        <v/>
      </c>
      <c r="H2101">
        <f>IFERROR(PERCENTRANK(C:C,C2101),0)</f>
        <v/>
      </c>
      <c r="I2101">
        <f>IFERROR(1 - PERCENTRANK(D:D,D2101),0)</f>
        <v/>
      </c>
      <c r="J2101">
        <f>IFERROR(PERCENTRANK(E:E,E2101),0)</f>
        <v/>
      </c>
      <c r="K2101">
        <f>IFERROR(1 - PERCENTRANK(F:F,F2101),0)</f>
        <v/>
      </c>
      <c r="L2101">
        <f>IFERROR(PERCENTRANK(G:G,G2101),0)</f>
        <v/>
      </c>
      <c r="M2101">
        <f>H2101*weightA+I2101*weightB+J2101*weightC+K2101*weightD+L2101*weightE</f>
        <v/>
      </c>
    </row>
    <row r="2102" spans="1:13">
      <c r="A2102">
        <f>RANK(M2102,M:M)</f>
        <v/>
      </c>
      <c r="C2102">
        <f>SUMIFS('Input - target event report'!H:H,'Input - target event report'!L:L,B2102,'Input - target event report'!D:D, "Private Investment")</f>
        <v/>
      </c>
      <c r="D2102">
        <f>IF(E2102&lt;2, "N/A", (MAXIFS('Input - target event report'!E:E,'Input - target event report'!L:L,B:B,'Input - target event report'!D:D,"Private Investment")-MINIFS('Input - target event report'!E:E,'Input - target event report'!L:L,B:B,'Input - target event report'!D:D,"Private Investment"))/(E2102-1))</f>
        <v/>
      </c>
      <c r="E2102">
        <f>COUNTIFS('Input - target event report'!L:L,B2102,'Input - target event report'!D:D, "Private Investment")</f>
        <v/>
      </c>
      <c r="F2102">
        <f>AVERAGEIF(INDEX('Input - companies list'!$A:$BG, 0, MATCH("Clusters 0",'Input - companies list'!$A$1:$BG$1, 0)),'Output - Cluster ranking'!B2102,INDEX('Input - companies list'!$A:$BG, 0, MATCH("Flow",'Input - companies list'!$A$1:$BG$1, 0)))</f>
        <v/>
      </c>
      <c r="G2102">
        <f>AVERAGEIF(INDEX('Input - companies list'!$A:$BG, 0, MATCH("Clusters 0",'Input - companies list'!$A$1:$BG$1, 0)),'Output - Cluster ranking'!B2102,INDEX('Input - companies list'!$A:$BG, 0, MATCH("Inter-Cluster Connectivity",'Input - companies list'!$A$1:$BG$1, 0)))</f>
        <v/>
      </c>
      <c r="H2102">
        <f>IFERROR(PERCENTRANK(C:C,C2102),0)</f>
        <v/>
      </c>
      <c r="I2102">
        <f>IFERROR(1 - PERCENTRANK(D:D,D2102),0)</f>
        <v/>
      </c>
      <c r="J2102">
        <f>IFERROR(PERCENTRANK(E:E,E2102),0)</f>
        <v/>
      </c>
      <c r="K2102">
        <f>IFERROR(1 - PERCENTRANK(F:F,F2102),0)</f>
        <v/>
      </c>
      <c r="L2102">
        <f>IFERROR(PERCENTRANK(G:G,G2102),0)</f>
        <v/>
      </c>
      <c r="M2102">
        <f>H2102*weightA+I2102*weightB+J2102*weightC+K2102*weightD+L2102*weightE</f>
        <v/>
      </c>
    </row>
    <row r="2103" spans="1:13">
      <c r="A2103">
        <f>RANK(M2103,M:M)</f>
        <v/>
      </c>
      <c r="C2103">
        <f>SUMIFS('Input - target event report'!H:H,'Input - target event report'!L:L,B2103,'Input - target event report'!D:D, "Private Investment")</f>
        <v/>
      </c>
      <c r="D2103">
        <f>IF(E2103&lt;2, "N/A", (MAXIFS('Input - target event report'!E:E,'Input - target event report'!L:L,B:B,'Input - target event report'!D:D,"Private Investment")-MINIFS('Input - target event report'!E:E,'Input - target event report'!L:L,B:B,'Input - target event report'!D:D,"Private Investment"))/(E2103-1))</f>
        <v/>
      </c>
      <c r="E2103">
        <f>COUNTIFS('Input - target event report'!L:L,B2103,'Input - target event report'!D:D, "Private Investment")</f>
        <v/>
      </c>
      <c r="F2103">
        <f>AVERAGEIF(INDEX('Input - companies list'!$A:$BG, 0, MATCH("Clusters 0",'Input - companies list'!$A$1:$BG$1, 0)),'Output - Cluster ranking'!B2103,INDEX('Input - companies list'!$A:$BG, 0, MATCH("Flow",'Input - companies list'!$A$1:$BG$1, 0)))</f>
        <v/>
      </c>
      <c r="G2103">
        <f>AVERAGEIF(INDEX('Input - companies list'!$A:$BG, 0, MATCH("Clusters 0",'Input - companies list'!$A$1:$BG$1, 0)),'Output - Cluster ranking'!B2103,INDEX('Input - companies list'!$A:$BG, 0, MATCH("Inter-Cluster Connectivity",'Input - companies list'!$A$1:$BG$1, 0)))</f>
        <v/>
      </c>
      <c r="H2103">
        <f>IFERROR(PERCENTRANK(C:C,C2103),0)</f>
        <v/>
      </c>
      <c r="I2103">
        <f>IFERROR(1 - PERCENTRANK(D:D,D2103),0)</f>
        <v/>
      </c>
      <c r="J2103">
        <f>IFERROR(PERCENTRANK(E:E,E2103),0)</f>
        <v/>
      </c>
      <c r="K2103">
        <f>IFERROR(1 - PERCENTRANK(F:F,F2103),0)</f>
        <v/>
      </c>
      <c r="L2103">
        <f>IFERROR(PERCENTRANK(G:G,G2103),0)</f>
        <v/>
      </c>
      <c r="M2103">
        <f>H2103*weightA+I2103*weightB+J2103*weightC+K2103*weightD+L2103*weightE</f>
        <v/>
      </c>
    </row>
    <row r="2104" spans="1:13">
      <c r="A2104">
        <f>RANK(M2104,M:M)</f>
        <v/>
      </c>
      <c r="C2104">
        <f>SUMIFS('Input - target event report'!H:H,'Input - target event report'!L:L,B2104,'Input - target event report'!D:D, "Private Investment")</f>
        <v/>
      </c>
      <c r="D2104">
        <f>IF(E2104&lt;2, "N/A", (MAXIFS('Input - target event report'!E:E,'Input - target event report'!L:L,B:B,'Input - target event report'!D:D,"Private Investment")-MINIFS('Input - target event report'!E:E,'Input - target event report'!L:L,B:B,'Input - target event report'!D:D,"Private Investment"))/(E2104-1))</f>
        <v/>
      </c>
      <c r="E2104">
        <f>COUNTIFS('Input - target event report'!L:L,B2104,'Input - target event report'!D:D, "Private Investment")</f>
        <v/>
      </c>
      <c r="F2104">
        <f>AVERAGEIF(INDEX('Input - companies list'!$A:$BG, 0, MATCH("Clusters 0",'Input - companies list'!$A$1:$BG$1, 0)),'Output - Cluster ranking'!B2104,INDEX('Input - companies list'!$A:$BG, 0, MATCH("Flow",'Input - companies list'!$A$1:$BG$1, 0)))</f>
        <v/>
      </c>
      <c r="G2104">
        <f>AVERAGEIF(INDEX('Input - companies list'!$A:$BG, 0, MATCH("Clusters 0",'Input - companies list'!$A$1:$BG$1, 0)),'Output - Cluster ranking'!B2104,INDEX('Input - companies list'!$A:$BG, 0, MATCH("Inter-Cluster Connectivity",'Input - companies list'!$A$1:$BG$1, 0)))</f>
        <v/>
      </c>
      <c r="H2104">
        <f>IFERROR(PERCENTRANK(C:C,C2104),0)</f>
        <v/>
      </c>
      <c r="I2104">
        <f>IFERROR(1 - PERCENTRANK(D:D,D2104),0)</f>
        <v/>
      </c>
      <c r="J2104">
        <f>IFERROR(PERCENTRANK(E:E,E2104),0)</f>
        <v/>
      </c>
      <c r="K2104">
        <f>IFERROR(1 - PERCENTRANK(F:F,F2104),0)</f>
        <v/>
      </c>
      <c r="L2104">
        <f>IFERROR(PERCENTRANK(G:G,G2104),0)</f>
        <v/>
      </c>
      <c r="M2104">
        <f>H2104*weightA+I2104*weightB+J2104*weightC+K2104*weightD+L2104*weightE</f>
        <v/>
      </c>
    </row>
    <row r="2105" spans="1:13">
      <c r="A2105">
        <f>RANK(M2105,M:M)</f>
        <v/>
      </c>
      <c r="C2105">
        <f>SUMIFS('Input - target event report'!H:H,'Input - target event report'!L:L,B2105,'Input - target event report'!D:D, "Private Investment")</f>
        <v/>
      </c>
      <c r="D2105">
        <f>IF(E2105&lt;2, "N/A", (MAXIFS('Input - target event report'!E:E,'Input - target event report'!L:L,B:B,'Input - target event report'!D:D,"Private Investment")-MINIFS('Input - target event report'!E:E,'Input - target event report'!L:L,B:B,'Input - target event report'!D:D,"Private Investment"))/(E2105-1))</f>
        <v/>
      </c>
      <c r="E2105">
        <f>COUNTIFS('Input - target event report'!L:L,B2105,'Input - target event report'!D:D, "Private Investment")</f>
        <v/>
      </c>
      <c r="F2105">
        <f>AVERAGEIF(INDEX('Input - companies list'!$A:$BG, 0, MATCH("Clusters 0",'Input - companies list'!$A$1:$BG$1, 0)),'Output - Cluster ranking'!B2105,INDEX('Input - companies list'!$A:$BG, 0, MATCH("Flow",'Input - companies list'!$A$1:$BG$1, 0)))</f>
        <v/>
      </c>
      <c r="G2105">
        <f>AVERAGEIF(INDEX('Input - companies list'!$A:$BG, 0, MATCH("Clusters 0",'Input - companies list'!$A$1:$BG$1, 0)),'Output - Cluster ranking'!B2105,INDEX('Input - companies list'!$A:$BG, 0, MATCH("Inter-Cluster Connectivity",'Input - companies list'!$A$1:$BG$1, 0)))</f>
        <v/>
      </c>
      <c r="H2105">
        <f>IFERROR(PERCENTRANK(C:C,C2105),0)</f>
        <v/>
      </c>
      <c r="I2105">
        <f>IFERROR(1 - PERCENTRANK(D:D,D2105),0)</f>
        <v/>
      </c>
      <c r="J2105">
        <f>IFERROR(PERCENTRANK(E:E,E2105),0)</f>
        <v/>
      </c>
      <c r="K2105">
        <f>IFERROR(1 - PERCENTRANK(F:F,F2105),0)</f>
        <v/>
      </c>
      <c r="L2105">
        <f>IFERROR(PERCENTRANK(G:G,G2105),0)</f>
        <v/>
      </c>
      <c r="M2105">
        <f>H2105*weightA+I2105*weightB+J2105*weightC+K2105*weightD+L2105*weightE</f>
        <v/>
      </c>
    </row>
    <row r="2106" spans="1:13">
      <c r="A2106">
        <f>RANK(M2106,M:M)</f>
        <v/>
      </c>
      <c r="C2106">
        <f>SUMIFS('Input - target event report'!H:H,'Input - target event report'!L:L,B2106,'Input - target event report'!D:D, "Private Investment")</f>
        <v/>
      </c>
      <c r="D2106">
        <f>IF(E2106&lt;2, "N/A", (MAXIFS('Input - target event report'!E:E,'Input - target event report'!L:L,B:B,'Input - target event report'!D:D,"Private Investment")-MINIFS('Input - target event report'!E:E,'Input - target event report'!L:L,B:B,'Input - target event report'!D:D,"Private Investment"))/(E2106-1))</f>
        <v/>
      </c>
      <c r="E2106">
        <f>COUNTIFS('Input - target event report'!L:L,B2106,'Input - target event report'!D:D, "Private Investment")</f>
        <v/>
      </c>
      <c r="F2106">
        <f>AVERAGEIF(INDEX('Input - companies list'!$A:$BG, 0, MATCH("Clusters 0",'Input - companies list'!$A$1:$BG$1, 0)),'Output - Cluster ranking'!B2106,INDEX('Input - companies list'!$A:$BG, 0, MATCH("Flow",'Input - companies list'!$A$1:$BG$1, 0)))</f>
        <v/>
      </c>
      <c r="G2106">
        <f>AVERAGEIF(INDEX('Input - companies list'!$A:$BG, 0, MATCH("Clusters 0",'Input - companies list'!$A$1:$BG$1, 0)),'Output - Cluster ranking'!B2106,INDEX('Input - companies list'!$A:$BG, 0, MATCH("Inter-Cluster Connectivity",'Input - companies list'!$A$1:$BG$1, 0)))</f>
        <v/>
      </c>
      <c r="H2106">
        <f>IFERROR(PERCENTRANK(C:C,C2106),0)</f>
        <v/>
      </c>
      <c r="I2106">
        <f>IFERROR(1 - PERCENTRANK(D:D,D2106),0)</f>
        <v/>
      </c>
      <c r="J2106">
        <f>IFERROR(PERCENTRANK(E:E,E2106),0)</f>
        <v/>
      </c>
      <c r="K2106">
        <f>IFERROR(1 - PERCENTRANK(F:F,F2106),0)</f>
        <v/>
      </c>
      <c r="L2106">
        <f>IFERROR(PERCENTRANK(G:G,G2106),0)</f>
        <v/>
      </c>
      <c r="M2106">
        <f>H2106*weightA+I2106*weightB+J2106*weightC+K2106*weightD+L2106*weightE</f>
        <v/>
      </c>
    </row>
    <row r="2107" spans="1:13">
      <c r="A2107">
        <f>RANK(M2107,M:M)</f>
        <v/>
      </c>
      <c r="C2107">
        <f>SUMIFS('Input - target event report'!H:H,'Input - target event report'!L:L,B2107,'Input - target event report'!D:D, "Private Investment")</f>
        <v/>
      </c>
      <c r="D2107">
        <f>IF(E2107&lt;2, "N/A", (MAXIFS('Input - target event report'!E:E,'Input - target event report'!L:L,B:B,'Input - target event report'!D:D,"Private Investment")-MINIFS('Input - target event report'!E:E,'Input - target event report'!L:L,B:B,'Input - target event report'!D:D,"Private Investment"))/(E2107-1))</f>
        <v/>
      </c>
      <c r="E2107">
        <f>COUNTIFS('Input - target event report'!L:L,B2107,'Input - target event report'!D:D, "Private Investment")</f>
        <v/>
      </c>
      <c r="F2107">
        <f>AVERAGEIF(INDEX('Input - companies list'!$A:$BG, 0, MATCH("Clusters 0",'Input - companies list'!$A$1:$BG$1, 0)),'Output - Cluster ranking'!B2107,INDEX('Input - companies list'!$A:$BG, 0, MATCH("Flow",'Input - companies list'!$A$1:$BG$1, 0)))</f>
        <v/>
      </c>
      <c r="G2107">
        <f>AVERAGEIF(INDEX('Input - companies list'!$A:$BG, 0, MATCH("Clusters 0",'Input - companies list'!$A$1:$BG$1, 0)),'Output - Cluster ranking'!B2107,INDEX('Input - companies list'!$A:$BG, 0, MATCH("Inter-Cluster Connectivity",'Input - companies list'!$A$1:$BG$1, 0)))</f>
        <v/>
      </c>
      <c r="H2107">
        <f>IFERROR(PERCENTRANK(C:C,C2107),0)</f>
        <v/>
      </c>
      <c r="I2107">
        <f>IFERROR(1 - PERCENTRANK(D:D,D2107),0)</f>
        <v/>
      </c>
      <c r="J2107">
        <f>IFERROR(PERCENTRANK(E:E,E2107),0)</f>
        <v/>
      </c>
      <c r="K2107">
        <f>IFERROR(1 - PERCENTRANK(F:F,F2107),0)</f>
        <v/>
      </c>
      <c r="L2107">
        <f>IFERROR(PERCENTRANK(G:G,G2107),0)</f>
        <v/>
      </c>
      <c r="M2107">
        <f>H2107*weightA+I2107*weightB+J2107*weightC+K2107*weightD+L2107*weightE</f>
        <v/>
      </c>
    </row>
    <row r="2108" spans="1:13">
      <c r="A2108">
        <f>RANK(M2108,M:M)</f>
        <v/>
      </c>
      <c r="C2108">
        <f>SUMIFS('Input - target event report'!H:H,'Input - target event report'!L:L,B2108,'Input - target event report'!D:D, "Private Investment")</f>
        <v/>
      </c>
      <c r="D2108">
        <f>IF(E2108&lt;2, "N/A", (MAXIFS('Input - target event report'!E:E,'Input - target event report'!L:L,B:B,'Input - target event report'!D:D,"Private Investment")-MINIFS('Input - target event report'!E:E,'Input - target event report'!L:L,B:B,'Input - target event report'!D:D,"Private Investment"))/(E2108-1))</f>
        <v/>
      </c>
      <c r="E2108">
        <f>COUNTIFS('Input - target event report'!L:L,B2108,'Input - target event report'!D:D, "Private Investment")</f>
        <v/>
      </c>
      <c r="F2108">
        <f>AVERAGEIF(INDEX('Input - companies list'!$A:$BG, 0, MATCH("Clusters 0",'Input - companies list'!$A$1:$BG$1, 0)),'Output - Cluster ranking'!B2108,INDEX('Input - companies list'!$A:$BG, 0, MATCH("Flow",'Input - companies list'!$A$1:$BG$1, 0)))</f>
        <v/>
      </c>
      <c r="G2108">
        <f>AVERAGEIF(INDEX('Input - companies list'!$A:$BG, 0, MATCH("Clusters 0",'Input - companies list'!$A$1:$BG$1, 0)),'Output - Cluster ranking'!B2108,INDEX('Input - companies list'!$A:$BG, 0, MATCH("Inter-Cluster Connectivity",'Input - companies list'!$A$1:$BG$1, 0)))</f>
        <v/>
      </c>
      <c r="H2108">
        <f>IFERROR(PERCENTRANK(C:C,C2108),0)</f>
        <v/>
      </c>
      <c r="I2108">
        <f>IFERROR(1 - PERCENTRANK(D:D,D2108),0)</f>
        <v/>
      </c>
      <c r="J2108">
        <f>IFERROR(PERCENTRANK(E:E,E2108),0)</f>
        <v/>
      </c>
      <c r="K2108">
        <f>IFERROR(1 - PERCENTRANK(F:F,F2108),0)</f>
        <v/>
      </c>
      <c r="L2108">
        <f>IFERROR(PERCENTRANK(G:G,G2108),0)</f>
        <v/>
      </c>
      <c r="M2108">
        <f>H2108*weightA+I2108*weightB+J2108*weightC+K2108*weightD+L2108*weightE</f>
        <v/>
      </c>
    </row>
    <row r="2109" spans="1:13">
      <c r="A2109">
        <f>RANK(M2109,M:M)</f>
        <v/>
      </c>
      <c r="C2109">
        <f>SUMIFS('Input - target event report'!H:H,'Input - target event report'!L:L,B2109,'Input - target event report'!D:D, "Private Investment")</f>
        <v/>
      </c>
      <c r="D2109">
        <f>IF(E2109&lt;2, "N/A", (MAXIFS('Input - target event report'!E:E,'Input - target event report'!L:L,B:B,'Input - target event report'!D:D,"Private Investment")-MINIFS('Input - target event report'!E:E,'Input - target event report'!L:L,B:B,'Input - target event report'!D:D,"Private Investment"))/(E2109-1))</f>
        <v/>
      </c>
      <c r="E2109">
        <f>COUNTIFS('Input - target event report'!L:L,B2109,'Input - target event report'!D:D, "Private Investment")</f>
        <v/>
      </c>
      <c r="F2109">
        <f>AVERAGEIF(INDEX('Input - companies list'!$A:$BG, 0, MATCH("Clusters 0",'Input - companies list'!$A$1:$BG$1, 0)),'Output - Cluster ranking'!B2109,INDEX('Input - companies list'!$A:$BG, 0, MATCH("Flow",'Input - companies list'!$A$1:$BG$1, 0)))</f>
        <v/>
      </c>
      <c r="G2109">
        <f>AVERAGEIF(INDEX('Input - companies list'!$A:$BG, 0, MATCH("Clusters 0",'Input - companies list'!$A$1:$BG$1, 0)),'Output - Cluster ranking'!B2109,INDEX('Input - companies list'!$A:$BG, 0, MATCH("Inter-Cluster Connectivity",'Input - companies list'!$A$1:$BG$1, 0)))</f>
        <v/>
      </c>
      <c r="H2109">
        <f>IFERROR(PERCENTRANK(C:C,C2109),0)</f>
        <v/>
      </c>
      <c r="I2109">
        <f>IFERROR(1 - PERCENTRANK(D:D,D2109),0)</f>
        <v/>
      </c>
      <c r="J2109">
        <f>IFERROR(PERCENTRANK(E:E,E2109),0)</f>
        <v/>
      </c>
      <c r="K2109">
        <f>IFERROR(1 - PERCENTRANK(F:F,F2109),0)</f>
        <v/>
      </c>
      <c r="L2109">
        <f>IFERROR(PERCENTRANK(G:G,G2109),0)</f>
        <v/>
      </c>
      <c r="M2109">
        <f>H2109*weightA+I2109*weightB+J2109*weightC+K2109*weightD+L2109*weightE</f>
        <v/>
      </c>
    </row>
    <row r="2110" spans="1:13">
      <c r="A2110">
        <f>RANK(M2110,M:M)</f>
        <v/>
      </c>
      <c r="C2110">
        <f>SUMIFS('Input - target event report'!H:H,'Input - target event report'!L:L,B2110,'Input - target event report'!D:D, "Private Investment")</f>
        <v/>
      </c>
      <c r="D2110">
        <f>IF(E2110&lt;2, "N/A", (MAXIFS('Input - target event report'!E:E,'Input - target event report'!L:L,B:B,'Input - target event report'!D:D,"Private Investment")-MINIFS('Input - target event report'!E:E,'Input - target event report'!L:L,B:B,'Input - target event report'!D:D,"Private Investment"))/(E2110-1))</f>
        <v/>
      </c>
      <c r="E2110">
        <f>COUNTIFS('Input - target event report'!L:L,B2110,'Input - target event report'!D:D, "Private Investment")</f>
        <v/>
      </c>
      <c r="F2110">
        <f>AVERAGEIF(INDEX('Input - companies list'!$A:$BG, 0, MATCH("Clusters 0",'Input - companies list'!$A$1:$BG$1, 0)),'Output - Cluster ranking'!B2110,INDEX('Input - companies list'!$A:$BG, 0, MATCH("Flow",'Input - companies list'!$A$1:$BG$1, 0)))</f>
        <v/>
      </c>
      <c r="G2110">
        <f>AVERAGEIF(INDEX('Input - companies list'!$A:$BG, 0, MATCH("Clusters 0",'Input - companies list'!$A$1:$BG$1, 0)),'Output - Cluster ranking'!B2110,INDEX('Input - companies list'!$A:$BG, 0, MATCH("Inter-Cluster Connectivity",'Input - companies list'!$A$1:$BG$1, 0)))</f>
        <v/>
      </c>
      <c r="H2110">
        <f>IFERROR(PERCENTRANK(C:C,C2110),0)</f>
        <v/>
      </c>
      <c r="I2110">
        <f>IFERROR(1 - PERCENTRANK(D:D,D2110),0)</f>
        <v/>
      </c>
      <c r="J2110">
        <f>IFERROR(PERCENTRANK(E:E,E2110),0)</f>
        <v/>
      </c>
      <c r="K2110">
        <f>IFERROR(1 - PERCENTRANK(F:F,F2110),0)</f>
        <v/>
      </c>
      <c r="L2110">
        <f>IFERROR(PERCENTRANK(G:G,G2110),0)</f>
        <v/>
      </c>
      <c r="M2110">
        <f>H2110*weightA+I2110*weightB+J2110*weightC+K2110*weightD+L2110*weightE</f>
        <v/>
      </c>
    </row>
    <row r="2111" spans="1:13">
      <c r="A2111">
        <f>RANK(M2111,M:M)</f>
        <v/>
      </c>
      <c r="C2111">
        <f>SUMIFS('Input - target event report'!H:H,'Input - target event report'!L:L,B2111,'Input - target event report'!D:D, "Private Investment")</f>
        <v/>
      </c>
      <c r="D2111">
        <f>IF(E2111&lt;2, "N/A", (MAXIFS('Input - target event report'!E:E,'Input - target event report'!L:L,B:B,'Input - target event report'!D:D,"Private Investment")-MINIFS('Input - target event report'!E:E,'Input - target event report'!L:L,B:B,'Input - target event report'!D:D,"Private Investment"))/(E2111-1))</f>
        <v/>
      </c>
      <c r="E2111">
        <f>COUNTIFS('Input - target event report'!L:L,B2111,'Input - target event report'!D:D, "Private Investment")</f>
        <v/>
      </c>
      <c r="F2111">
        <f>AVERAGEIF(INDEX('Input - companies list'!$A:$BG, 0, MATCH("Clusters 0",'Input - companies list'!$A$1:$BG$1, 0)),'Output - Cluster ranking'!B2111,INDEX('Input - companies list'!$A:$BG, 0, MATCH("Flow",'Input - companies list'!$A$1:$BG$1, 0)))</f>
        <v/>
      </c>
      <c r="G2111">
        <f>AVERAGEIF(INDEX('Input - companies list'!$A:$BG, 0, MATCH("Clusters 0",'Input - companies list'!$A$1:$BG$1, 0)),'Output - Cluster ranking'!B2111,INDEX('Input - companies list'!$A:$BG, 0, MATCH("Inter-Cluster Connectivity",'Input - companies list'!$A$1:$BG$1, 0)))</f>
        <v/>
      </c>
      <c r="H2111">
        <f>IFERROR(PERCENTRANK(C:C,C2111),0)</f>
        <v/>
      </c>
      <c r="I2111">
        <f>IFERROR(1 - PERCENTRANK(D:D,D2111),0)</f>
        <v/>
      </c>
      <c r="J2111">
        <f>IFERROR(PERCENTRANK(E:E,E2111),0)</f>
        <v/>
      </c>
      <c r="K2111">
        <f>IFERROR(1 - PERCENTRANK(F:F,F2111),0)</f>
        <v/>
      </c>
      <c r="L2111">
        <f>IFERROR(PERCENTRANK(G:G,G2111),0)</f>
        <v/>
      </c>
      <c r="M2111">
        <f>H2111*weightA+I2111*weightB+J2111*weightC+K2111*weightD+L2111*weightE</f>
        <v/>
      </c>
    </row>
    <row r="2112" spans="1:13">
      <c r="A2112">
        <f>RANK(M2112,M:M)</f>
        <v/>
      </c>
      <c r="C2112">
        <f>SUMIFS('Input - target event report'!H:H,'Input - target event report'!L:L,B2112,'Input - target event report'!D:D, "Private Investment")</f>
        <v/>
      </c>
      <c r="D2112">
        <f>IF(E2112&lt;2, "N/A", (MAXIFS('Input - target event report'!E:E,'Input - target event report'!L:L,B:B,'Input - target event report'!D:D,"Private Investment")-MINIFS('Input - target event report'!E:E,'Input - target event report'!L:L,B:B,'Input - target event report'!D:D,"Private Investment"))/(E2112-1))</f>
        <v/>
      </c>
      <c r="E2112">
        <f>COUNTIFS('Input - target event report'!L:L,B2112,'Input - target event report'!D:D, "Private Investment")</f>
        <v/>
      </c>
      <c r="F2112">
        <f>AVERAGEIF(INDEX('Input - companies list'!$A:$BG, 0, MATCH("Clusters 0",'Input - companies list'!$A$1:$BG$1, 0)),'Output - Cluster ranking'!B2112,INDEX('Input - companies list'!$A:$BG, 0, MATCH("Flow",'Input - companies list'!$A$1:$BG$1, 0)))</f>
        <v/>
      </c>
      <c r="G2112">
        <f>AVERAGEIF(INDEX('Input - companies list'!$A:$BG, 0, MATCH("Clusters 0",'Input - companies list'!$A$1:$BG$1, 0)),'Output - Cluster ranking'!B2112,INDEX('Input - companies list'!$A:$BG, 0, MATCH("Inter-Cluster Connectivity",'Input - companies list'!$A$1:$BG$1, 0)))</f>
        <v/>
      </c>
      <c r="H2112">
        <f>IFERROR(PERCENTRANK(C:C,C2112),0)</f>
        <v/>
      </c>
      <c r="I2112">
        <f>IFERROR(1 - PERCENTRANK(D:D,D2112),0)</f>
        <v/>
      </c>
      <c r="J2112">
        <f>IFERROR(PERCENTRANK(E:E,E2112),0)</f>
        <v/>
      </c>
      <c r="K2112">
        <f>IFERROR(1 - PERCENTRANK(F:F,F2112),0)</f>
        <v/>
      </c>
      <c r="L2112">
        <f>IFERROR(PERCENTRANK(G:G,G2112),0)</f>
        <v/>
      </c>
      <c r="M2112">
        <f>H2112*weightA+I2112*weightB+J2112*weightC+K2112*weightD+L2112*weightE</f>
        <v/>
      </c>
    </row>
    <row r="2113" spans="1:13">
      <c r="A2113">
        <f>RANK(M2113,M:M)</f>
        <v/>
      </c>
      <c r="C2113">
        <f>SUMIFS('Input - target event report'!H:H,'Input - target event report'!L:L,B2113,'Input - target event report'!D:D, "Private Investment")</f>
        <v/>
      </c>
      <c r="D2113">
        <f>IF(E2113&lt;2, "N/A", (MAXIFS('Input - target event report'!E:E,'Input - target event report'!L:L,B:B,'Input - target event report'!D:D,"Private Investment")-MINIFS('Input - target event report'!E:E,'Input - target event report'!L:L,B:B,'Input - target event report'!D:D,"Private Investment"))/(E2113-1))</f>
        <v/>
      </c>
      <c r="E2113">
        <f>COUNTIFS('Input - target event report'!L:L,B2113,'Input - target event report'!D:D, "Private Investment")</f>
        <v/>
      </c>
      <c r="F2113">
        <f>AVERAGEIF(INDEX('Input - companies list'!$A:$BG, 0, MATCH("Clusters 0",'Input - companies list'!$A$1:$BG$1, 0)),'Output - Cluster ranking'!B2113,INDEX('Input - companies list'!$A:$BG, 0, MATCH("Flow",'Input - companies list'!$A$1:$BG$1, 0)))</f>
        <v/>
      </c>
      <c r="G2113">
        <f>AVERAGEIF(INDEX('Input - companies list'!$A:$BG, 0, MATCH("Clusters 0",'Input - companies list'!$A$1:$BG$1, 0)),'Output - Cluster ranking'!B2113,INDEX('Input - companies list'!$A:$BG, 0, MATCH("Inter-Cluster Connectivity",'Input - companies list'!$A$1:$BG$1, 0)))</f>
        <v/>
      </c>
      <c r="H2113">
        <f>IFERROR(PERCENTRANK(C:C,C2113),0)</f>
        <v/>
      </c>
      <c r="I2113">
        <f>IFERROR(1 - PERCENTRANK(D:D,D2113),0)</f>
        <v/>
      </c>
      <c r="J2113">
        <f>IFERROR(PERCENTRANK(E:E,E2113),0)</f>
        <v/>
      </c>
      <c r="K2113">
        <f>IFERROR(1 - PERCENTRANK(F:F,F2113),0)</f>
        <v/>
      </c>
      <c r="L2113">
        <f>IFERROR(PERCENTRANK(G:G,G2113),0)</f>
        <v/>
      </c>
      <c r="M2113">
        <f>H2113*weightA+I2113*weightB+J2113*weightC+K2113*weightD+L2113*weightE</f>
        <v/>
      </c>
    </row>
    <row r="2114" spans="1:13">
      <c r="A2114">
        <f>RANK(M2114,M:M)</f>
        <v/>
      </c>
      <c r="C2114">
        <f>SUMIFS('Input - target event report'!H:H,'Input - target event report'!L:L,B2114,'Input - target event report'!D:D, "Private Investment")</f>
        <v/>
      </c>
      <c r="D2114">
        <f>IF(E2114&lt;2, "N/A", (MAXIFS('Input - target event report'!E:E,'Input - target event report'!L:L,B:B,'Input - target event report'!D:D,"Private Investment")-MINIFS('Input - target event report'!E:E,'Input - target event report'!L:L,B:B,'Input - target event report'!D:D,"Private Investment"))/(E2114-1))</f>
        <v/>
      </c>
      <c r="E2114">
        <f>COUNTIFS('Input - target event report'!L:L,B2114,'Input - target event report'!D:D, "Private Investment")</f>
        <v/>
      </c>
      <c r="F2114">
        <f>AVERAGEIF(INDEX('Input - companies list'!$A:$BG, 0, MATCH("Clusters 0",'Input - companies list'!$A$1:$BG$1, 0)),'Output - Cluster ranking'!B2114,INDEX('Input - companies list'!$A:$BG, 0, MATCH("Flow",'Input - companies list'!$A$1:$BG$1, 0)))</f>
        <v/>
      </c>
      <c r="G2114">
        <f>AVERAGEIF(INDEX('Input - companies list'!$A:$BG, 0, MATCH("Clusters 0",'Input - companies list'!$A$1:$BG$1, 0)),'Output - Cluster ranking'!B2114,INDEX('Input - companies list'!$A:$BG, 0, MATCH("Inter-Cluster Connectivity",'Input - companies list'!$A$1:$BG$1, 0)))</f>
        <v/>
      </c>
      <c r="H2114">
        <f>IFERROR(PERCENTRANK(C:C,C2114),0)</f>
        <v/>
      </c>
      <c r="I2114">
        <f>IFERROR(1 - PERCENTRANK(D:D,D2114),0)</f>
        <v/>
      </c>
      <c r="J2114">
        <f>IFERROR(PERCENTRANK(E:E,E2114),0)</f>
        <v/>
      </c>
      <c r="K2114">
        <f>IFERROR(1 - PERCENTRANK(F:F,F2114),0)</f>
        <v/>
      </c>
      <c r="L2114">
        <f>IFERROR(PERCENTRANK(G:G,G2114),0)</f>
        <v/>
      </c>
      <c r="M2114">
        <f>H2114*weightA+I2114*weightB+J2114*weightC+K2114*weightD+L2114*weightE</f>
        <v/>
      </c>
    </row>
    <row r="2115" spans="1:13">
      <c r="A2115">
        <f>RANK(M2115,M:M)</f>
        <v/>
      </c>
      <c r="C2115">
        <f>SUMIFS('Input - target event report'!H:H,'Input - target event report'!L:L,B2115,'Input - target event report'!D:D, "Private Investment")</f>
        <v/>
      </c>
      <c r="D2115">
        <f>IF(E2115&lt;2, "N/A", (MAXIFS('Input - target event report'!E:E,'Input - target event report'!L:L,B:B,'Input - target event report'!D:D,"Private Investment")-MINIFS('Input - target event report'!E:E,'Input - target event report'!L:L,B:B,'Input - target event report'!D:D,"Private Investment"))/(E2115-1))</f>
        <v/>
      </c>
      <c r="E2115">
        <f>COUNTIFS('Input - target event report'!L:L,B2115,'Input - target event report'!D:D, "Private Investment")</f>
        <v/>
      </c>
      <c r="F2115">
        <f>AVERAGEIF(INDEX('Input - companies list'!$A:$BG, 0, MATCH("Clusters 0",'Input - companies list'!$A$1:$BG$1, 0)),'Output - Cluster ranking'!B2115,INDEX('Input - companies list'!$A:$BG, 0, MATCH("Flow",'Input - companies list'!$A$1:$BG$1, 0)))</f>
        <v/>
      </c>
      <c r="G2115">
        <f>AVERAGEIF(INDEX('Input - companies list'!$A:$BG, 0, MATCH("Clusters 0",'Input - companies list'!$A$1:$BG$1, 0)),'Output - Cluster ranking'!B2115,INDEX('Input - companies list'!$A:$BG, 0, MATCH("Inter-Cluster Connectivity",'Input - companies list'!$A$1:$BG$1, 0)))</f>
        <v/>
      </c>
      <c r="H2115">
        <f>IFERROR(PERCENTRANK(C:C,C2115),0)</f>
        <v/>
      </c>
      <c r="I2115">
        <f>IFERROR(1 - PERCENTRANK(D:D,D2115),0)</f>
        <v/>
      </c>
      <c r="J2115">
        <f>IFERROR(PERCENTRANK(E:E,E2115),0)</f>
        <v/>
      </c>
      <c r="K2115">
        <f>IFERROR(1 - PERCENTRANK(F:F,F2115),0)</f>
        <v/>
      </c>
      <c r="L2115">
        <f>IFERROR(PERCENTRANK(G:G,G2115),0)</f>
        <v/>
      </c>
      <c r="M2115">
        <f>H2115*weightA+I2115*weightB+J2115*weightC+K2115*weightD+L2115*weightE</f>
        <v/>
      </c>
    </row>
    <row r="2116" spans="1:13">
      <c r="A2116">
        <f>RANK(M2116,M:M)</f>
        <v/>
      </c>
      <c r="C2116">
        <f>SUMIFS('Input - target event report'!H:H,'Input - target event report'!L:L,B2116,'Input - target event report'!D:D, "Private Investment")</f>
        <v/>
      </c>
      <c r="D2116">
        <f>IF(E2116&lt;2, "N/A", (MAXIFS('Input - target event report'!E:E,'Input - target event report'!L:L,B:B,'Input - target event report'!D:D,"Private Investment")-MINIFS('Input - target event report'!E:E,'Input - target event report'!L:L,B:B,'Input - target event report'!D:D,"Private Investment"))/(E2116-1))</f>
        <v/>
      </c>
      <c r="E2116">
        <f>COUNTIFS('Input - target event report'!L:L,B2116,'Input - target event report'!D:D, "Private Investment")</f>
        <v/>
      </c>
      <c r="F2116">
        <f>AVERAGEIF(INDEX('Input - companies list'!$A:$BG, 0, MATCH("Clusters 0",'Input - companies list'!$A$1:$BG$1, 0)),'Output - Cluster ranking'!B2116,INDEX('Input - companies list'!$A:$BG, 0, MATCH("Flow",'Input - companies list'!$A$1:$BG$1, 0)))</f>
        <v/>
      </c>
      <c r="G2116">
        <f>AVERAGEIF(INDEX('Input - companies list'!$A:$BG, 0, MATCH("Clusters 0",'Input - companies list'!$A$1:$BG$1, 0)),'Output - Cluster ranking'!B2116,INDEX('Input - companies list'!$A:$BG, 0, MATCH("Inter-Cluster Connectivity",'Input - companies list'!$A$1:$BG$1, 0)))</f>
        <v/>
      </c>
      <c r="H2116">
        <f>IFERROR(PERCENTRANK(C:C,C2116),0)</f>
        <v/>
      </c>
      <c r="I2116">
        <f>IFERROR(1 - PERCENTRANK(D:D,D2116),0)</f>
        <v/>
      </c>
      <c r="J2116">
        <f>IFERROR(PERCENTRANK(E:E,E2116),0)</f>
        <v/>
      </c>
      <c r="K2116">
        <f>IFERROR(1 - PERCENTRANK(F:F,F2116),0)</f>
        <v/>
      </c>
      <c r="L2116">
        <f>IFERROR(PERCENTRANK(G:G,G2116),0)</f>
        <v/>
      </c>
      <c r="M2116">
        <f>H2116*weightA+I2116*weightB+J2116*weightC+K2116*weightD+L2116*weightE</f>
        <v/>
      </c>
    </row>
    <row r="2117" spans="1:13">
      <c r="A2117">
        <f>RANK(M2117,M:M)</f>
        <v/>
      </c>
      <c r="C2117">
        <f>SUMIFS('Input - target event report'!H:H,'Input - target event report'!L:L,B2117,'Input - target event report'!D:D, "Private Investment")</f>
        <v/>
      </c>
      <c r="D2117">
        <f>IF(E2117&lt;2, "N/A", (MAXIFS('Input - target event report'!E:E,'Input - target event report'!L:L,B:B,'Input - target event report'!D:D,"Private Investment")-MINIFS('Input - target event report'!E:E,'Input - target event report'!L:L,B:B,'Input - target event report'!D:D,"Private Investment"))/(E2117-1))</f>
        <v/>
      </c>
      <c r="E2117">
        <f>COUNTIFS('Input - target event report'!L:L,B2117,'Input - target event report'!D:D, "Private Investment")</f>
        <v/>
      </c>
      <c r="F2117">
        <f>AVERAGEIF(INDEX('Input - companies list'!$A:$BG, 0, MATCH("Clusters 0",'Input - companies list'!$A$1:$BG$1, 0)),'Output - Cluster ranking'!B2117,INDEX('Input - companies list'!$A:$BG, 0, MATCH("Flow",'Input - companies list'!$A$1:$BG$1, 0)))</f>
        <v/>
      </c>
      <c r="G2117">
        <f>AVERAGEIF(INDEX('Input - companies list'!$A:$BG, 0, MATCH("Clusters 0",'Input - companies list'!$A$1:$BG$1, 0)),'Output - Cluster ranking'!B2117,INDEX('Input - companies list'!$A:$BG, 0, MATCH("Inter-Cluster Connectivity",'Input - companies list'!$A$1:$BG$1, 0)))</f>
        <v/>
      </c>
      <c r="H2117">
        <f>IFERROR(PERCENTRANK(C:C,C2117),0)</f>
        <v/>
      </c>
      <c r="I2117">
        <f>IFERROR(1 - PERCENTRANK(D:D,D2117),0)</f>
        <v/>
      </c>
      <c r="J2117">
        <f>IFERROR(PERCENTRANK(E:E,E2117),0)</f>
        <v/>
      </c>
      <c r="K2117">
        <f>IFERROR(1 - PERCENTRANK(F:F,F2117),0)</f>
        <v/>
      </c>
      <c r="L2117">
        <f>IFERROR(PERCENTRANK(G:G,G2117),0)</f>
        <v/>
      </c>
      <c r="M2117">
        <f>H2117*weightA+I2117*weightB+J2117*weightC+K2117*weightD+L2117*weightE</f>
        <v/>
      </c>
    </row>
    <row r="2118" spans="1:13">
      <c r="A2118">
        <f>RANK(M2118,M:M)</f>
        <v/>
      </c>
      <c r="C2118">
        <f>SUMIFS('Input - target event report'!H:H,'Input - target event report'!L:L,B2118,'Input - target event report'!D:D, "Private Investment")</f>
        <v/>
      </c>
      <c r="D2118">
        <f>IF(E2118&lt;2, "N/A", (MAXIFS('Input - target event report'!E:E,'Input - target event report'!L:L,B:B,'Input - target event report'!D:D,"Private Investment")-MINIFS('Input - target event report'!E:E,'Input - target event report'!L:L,B:B,'Input - target event report'!D:D,"Private Investment"))/(E2118-1))</f>
        <v/>
      </c>
      <c r="E2118">
        <f>COUNTIFS('Input - target event report'!L:L,B2118,'Input - target event report'!D:D, "Private Investment")</f>
        <v/>
      </c>
      <c r="F2118">
        <f>AVERAGEIF(INDEX('Input - companies list'!$A:$BG, 0, MATCH("Clusters 0",'Input - companies list'!$A$1:$BG$1, 0)),'Output - Cluster ranking'!B2118,INDEX('Input - companies list'!$A:$BG, 0, MATCH("Flow",'Input - companies list'!$A$1:$BG$1, 0)))</f>
        <v/>
      </c>
      <c r="G2118">
        <f>AVERAGEIF(INDEX('Input - companies list'!$A:$BG, 0, MATCH("Clusters 0",'Input - companies list'!$A$1:$BG$1, 0)),'Output - Cluster ranking'!B2118,INDEX('Input - companies list'!$A:$BG, 0, MATCH("Inter-Cluster Connectivity",'Input - companies list'!$A$1:$BG$1, 0)))</f>
        <v/>
      </c>
      <c r="H2118">
        <f>IFERROR(PERCENTRANK(C:C,C2118),0)</f>
        <v/>
      </c>
      <c r="I2118">
        <f>IFERROR(1 - PERCENTRANK(D:D,D2118),0)</f>
        <v/>
      </c>
      <c r="J2118">
        <f>IFERROR(PERCENTRANK(E:E,E2118),0)</f>
        <v/>
      </c>
      <c r="K2118">
        <f>IFERROR(1 - PERCENTRANK(F:F,F2118),0)</f>
        <v/>
      </c>
      <c r="L2118">
        <f>IFERROR(PERCENTRANK(G:G,G2118),0)</f>
        <v/>
      </c>
      <c r="M2118">
        <f>H2118*weightA+I2118*weightB+J2118*weightC+K2118*weightD+L2118*weightE</f>
        <v/>
      </c>
    </row>
    <row r="2119" spans="1:13">
      <c r="A2119">
        <f>RANK(M2119,M:M)</f>
        <v/>
      </c>
      <c r="C2119">
        <f>SUMIFS('Input - target event report'!H:H,'Input - target event report'!L:L,B2119,'Input - target event report'!D:D, "Private Investment")</f>
        <v/>
      </c>
      <c r="D2119">
        <f>IF(E2119&lt;2, "N/A", (MAXIFS('Input - target event report'!E:E,'Input - target event report'!L:L,B:B,'Input - target event report'!D:D,"Private Investment")-MINIFS('Input - target event report'!E:E,'Input - target event report'!L:L,B:B,'Input - target event report'!D:D,"Private Investment"))/(E2119-1))</f>
        <v/>
      </c>
      <c r="E2119">
        <f>COUNTIFS('Input - target event report'!L:L,B2119,'Input - target event report'!D:D, "Private Investment")</f>
        <v/>
      </c>
      <c r="F2119">
        <f>AVERAGEIF(INDEX('Input - companies list'!$A:$BG, 0, MATCH("Clusters 0",'Input - companies list'!$A$1:$BG$1, 0)),'Output - Cluster ranking'!B2119,INDEX('Input - companies list'!$A:$BG, 0, MATCH("Flow",'Input - companies list'!$A$1:$BG$1, 0)))</f>
        <v/>
      </c>
      <c r="G2119">
        <f>AVERAGEIF(INDEX('Input - companies list'!$A:$BG, 0, MATCH("Clusters 0",'Input - companies list'!$A$1:$BG$1, 0)),'Output - Cluster ranking'!B2119,INDEX('Input - companies list'!$A:$BG, 0, MATCH("Inter-Cluster Connectivity",'Input - companies list'!$A$1:$BG$1, 0)))</f>
        <v/>
      </c>
      <c r="H2119">
        <f>IFERROR(PERCENTRANK(C:C,C2119),0)</f>
        <v/>
      </c>
      <c r="I2119">
        <f>IFERROR(1 - PERCENTRANK(D:D,D2119),0)</f>
        <v/>
      </c>
      <c r="J2119">
        <f>IFERROR(PERCENTRANK(E:E,E2119),0)</f>
        <v/>
      </c>
      <c r="K2119">
        <f>IFERROR(1 - PERCENTRANK(F:F,F2119),0)</f>
        <v/>
      </c>
      <c r="L2119">
        <f>IFERROR(PERCENTRANK(G:G,G2119),0)</f>
        <v/>
      </c>
      <c r="M2119">
        <f>H2119*weightA+I2119*weightB+J2119*weightC+K2119*weightD+L2119*weightE</f>
        <v/>
      </c>
    </row>
    <row r="2120" spans="1:13">
      <c r="A2120">
        <f>RANK(M2120,M:M)</f>
        <v/>
      </c>
      <c r="C2120">
        <f>SUMIFS('Input - target event report'!H:H,'Input - target event report'!L:L,B2120,'Input - target event report'!D:D, "Private Investment")</f>
        <v/>
      </c>
      <c r="D2120">
        <f>IF(E2120&lt;2, "N/A", (MAXIFS('Input - target event report'!E:E,'Input - target event report'!L:L,B:B,'Input - target event report'!D:D,"Private Investment")-MINIFS('Input - target event report'!E:E,'Input - target event report'!L:L,B:B,'Input - target event report'!D:D,"Private Investment"))/(E2120-1))</f>
        <v/>
      </c>
      <c r="E2120">
        <f>COUNTIFS('Input - target event report'!L:L,B2120,'Input - target event report'!D:D, "Private Investment")</f>
        <v/>
      </c>
      <c r="F2120">
        <f>AVERAGEIF(INDEX('Input - companies list'!$A:$BG, 0, MATCH("Clusters 0",'Input - companies list'!$A$1:$BG$1, 0)),'Output - Cluster ranking'!B2120,INDEX('Input - companies list'!$A:$BG, 0, MATCH("Flow",'Input - companies list'!$A$1:$BG$1, 0)))</f>
        <v/>
      </c>
      <c r="G2120">
        <f>AVERAGEIF(INDEX('Input - companies list'!$A:$BG, 0, MATCH("Clusters 0",'Input - companies list'!$A$1:$BG$1, 0)),'Output - Cluster ranking'!B2120,INDEX('Input - companies list'!$A:$BG, 0, MATCH("Inter-Cluster Connectivity",'Input - companies list'!$A$1:$BG$1, 0)))</f>
        <v/>
      </c>
      <c r="H2120">
        <f>IFERROR(PERCENTRANK(C:C,C2120),0)</f>
        <v/>
      </c>
      <c r="I2120">
        <f>IFERROR(1 - PERCENTRANK(D:D,D2120),0)</f>
        <v/>
      </c>
      <c r="J2120">
        <f>IFERROR(PERCENTRANK(E:E,E2120),0)</f>
        <v/>
      </c>
      <c r="K2120">
        <f>IFERROR(1 - PERCENTRANK(F:F,F2120),0)</f>
        <v/>
      </c>
      <c r="L2120">
        <f>IFERROR(PERCENTRANK(G:G,G2120),0)</f>
        <v/>
      </c>
      <c r="M2120">
        <f>H2120*weightA+I2120*weightB+J2120*weightC+K2120*weightD+L2120*weightE</f>
        <v/>
      </c>
    </row>
    <row r="2121" spans="1:13">
      <c r="A2121">
        <f>RANK(M2121,M:M)</f>
        <v/>
      </c>
      <c r="C2121">
        <f>SUMIFS('Input - target event report'!H:H,'Input - target event report'!L:L,B2121,'Input - target event report'!D:D, "Private Investment")</f>
        <v/>
      </c>
      <c r="D2121">
        <f>IF(E2121&lt;2, "N/A", (MAXIFS('Input - target event report'!E:E,'Input - target event report'!L:L,B:B,'Input - target event report'!D:D,"Private Investment")-MINIFS('Input - target event report'!E:E,'Input - target event report'!L:L,B:B,'Input - target event report'!D:D,"Private Investment"))/(E2121-1))</f>
        <v/>
      </c>
      <c r="E2121">
        <f>COUNTIFS('Input - target event report'!L:L,B2121,'Input - target event report'!D:D, "Private Investment")</f>
        <v/>
      </c>
      <c r="F2121">
        <f>AVERAGEIF(INDEX('Input - companies list'!$A:$BG, 0, MATCH("Clusters 0",'Input - companies list'!$A$1:$BG$1, 0)),'Output - Cluster ranking'!B2121,INDEX('Input - companies list'!$A:$BG, 0, MATCH("Flow",'Input - companies list'!$A$1:$BG$1, 0)))</f>
        <v/>
      </c>
      <c r="G2121">
        <f>AVERAGEIF(INDEX('Input - companies list'!$A:$BG, 0, MATCH("Clusters 0",'Input - companies list'!$A$1:$BG$1, 0)),'Output - Cluster ranking'!B2121,INDEX('Input - companies list'!$A:$BG, 0, MATCH("Inter-Cluster Connectivity",'Input - companies list'!$A$1:$BG$1, 0)))</f>
        <v/>
      </c>
      <c r="H2121">
        <f>IFERROR(PERCENTRANK(C:C,C2121),0)</f>
        <v/>
      </c>
      <c r="I2121">
        <f>IFERROR(1 - PERCENTRANK(D:D,D2121),0)</f>
        <v/>
      </c>
      <c r="J2121">
        <f>IFERROR(PERCENTRANK(E:E,E2121),0)</f>
        <v/>
      </c>
      <c r="K2121">
        <f>IFERROR(1 - PERCENTRANK(F:F,F2121),0)</f>
        <v/>
      </c>
      <c r="L2121">
        <f>IFERROR(PERCENTRANK(G:G,G2121),0)</f>
        <v/>
      </c>
      <c r="M2121">
        <f>H2121*weightA+I2121*weightB+J2121*weightC+K2121*weightD+L2121*weightE</f>
        <v/>
      </c>
    </row>
    <row r="2122" spans="1:13">
      <c r="A2122">
        <f>RANK(M2122,M:M)</f>
        <v/>
      </c>
      <c r="C2122">
        <f>SUMIFS('Input - target event report'!H:H,'Input - target event report'!L:L,B2122,'Input - target event report'!D:D, "Private Investment")</f>
        <v/>
      </c>
      <c r="D2122">
        <f>IF(E2122&lt;2, "N/A", (MAXIFS('Input - target event report'!E:E,'Input - target event report'!L:L,B:B,'Input - target event report'!D:D,"Private Investment")-MINIFS('Input - target event report'!E:E,'Input - target event report'!L:L,B:B,'Input - target event report'!D:D,"Private Investment"))/(E2122-1))</f>
        <v/>
      </c>
      <c r="E2122">
        <f>COUNTIFS('Input - target event report'!L:L,B2122,'Input - target event report'!D:D, "Private Investment")</f>
        <v/>
      </c>
      <c r="F2122">
        <f>AVERAGEIF(INDEX('Input - companies list'!$A:$BG, 0, MATCH("Clusters 0",'Input - companies list'!$A$1:$BG$1, 0)),'Output - Cluster ranking'!B2122,INDEX('Input - companies list'!$A:$BG, 0, MATCH("Flow",'Input - companies list'!$A$1:$BG$1, 0)))</f>
        <v/>
      </c>
      <c r="G2122">
        <f>AVERAGEIF(INDEX('Input - companies list'!$A:$BG, 0, MATCH("Clusters 0",'Input - companies list'!$A$1:$BG$1, 0)),'Output - Cluster ranking'!B2122,INDEX('Input - companies list'!$A:$BG, 0, MATCH("Inter-Cluster Connectivity",'Input - companies list'!$A$1:$BG$1, 0)))</f>
        <v/>
      </c>
      <c r="H2122">
        <f>IFERROR(PERCENTRANK(C:C,C2122),0)</f>
        <v/>
      </c>
      <c r="I2122">
        <f>IFERROR(1 - PERCENTRANK(D:D,D2122),0)</f>
        <v/>
      </c>
      <c r="J2122">
        <f>IFERROR(PERCENTRANK(E:E,E2122),0)</f>
        <v/>
      </c>
      <c r="K2122">
        <f>IFERROR(1 - PERCENTRANK(F:F,F2122),0)</f>
        <v/>
      </c>
      <c r="L2122">
        <f>IFERROR(PERCENTRANK(G:G,G2122),0)</f>
        <v/>
      </c>
      <c r="M2122">
        <f>H2122*weightA+I2122*weightB+J2122*weightC+K2122*weightD+L2122*weightE</f>
        <v/>
      </c>
    </row>
    <row r="2123" spans="1:13">
      <c r="A2123">
        <f>RANK(M2123,M:M)</f>
        <v/>
      </c>
      <c r="C2123">
        <f>SUMIFS('Input - target event report'!H:H,'Input - target event report'!L:L,B2123,'Input - target event report'!D:D, "Private Investment")</f>
        <v/>
      </c>
      <c r="D2123">
        <f>IF(E2123&lt;2, "N/A", (MAXIFS('Input - target event report'!E:E,'Input - target event report'!L:L,B:B,'Input - target event report'!D:D,"Private Investment")-MINIFS('Input - target event report'!E:E,'Input - target event report'!L:L,B:B,'Input - target event report'!D:D,"Private Investment"))/(E2123-1))</f>
        <v/>
      </c>
      <c r="E2123">
        <f>COUNTIFS('Input - target event report'!L:L,B2123,'Input - target event report'!D:D, "Private Investment")</f>
        <v/>
      </c>
      <c r="F2123">
        <f>AVERAGEIF(INDEX('Input - companies list'!$A:$BG, 0, MATCH("Clusters 0",'Input - companies list'!$A$1:$BG$1, 0)),'Output - Cluster ranking'!B2123,INDEX('Input - companies list'!$A:$BG, 0, MATCH("Flow",'Input - companies list'!$A$1:$BG$1, 0)))</f>
        <v/>
      </c>
      <c r="G2123">
        <f>AVERAGEIF(INDEX('Input - companies list'!$A:$BG, 0, MATCH("Clusters 0",'Input - companies list'!$A$1:$BG$1, 0)),'Output - Cluster ranking'!B2123,INDEX('Input - companies list'!$A:$BG, 0, MATCH("Inter-Cluster Connectivity",'Input - companies list'!$A$1:$BG$1, 0)))</f>
        <v/>
      </c>
      <c r="H2123">
        <f>IFERROR(PERCENTRANK(C:C,C2123),0)</f>
        <v/>
      </c>
      <c r="I2123">
        <f>IFERROR(1 - PERCENTRANK(D:D,D2123),0)</f>
        <v/>
      </c>
      <c r="J2123">
        <f>IFERROR(PERCENTRANK(E:E,E2123),0)</f>
        <v/>
      </c>
      <c r="K2123">
        <f>IFERROR(1 - PERCENTRANK(F:F,F2123),0)</f>
        <v/>
      </c>
      <c r="L2123">
        <f>IFERROR(PERCENTRANK(G:G,G2123),0)</f>
        <v/>
      </c>
      <c r="M2123">
        <f>H2123*weightA+I2123*weightB+J2123*weightC+K2123*weightD+L2123*weightE</f>
        <v/>
      </c>
    </row>
    <row r="2124" spans="1:13">
      <c r="A2124">
        <f>RANK(M2124,M:M)</f>
        <v/>
      </c>
      <c r="C2124">
        <f>SUMIFS('Input - target event report'!H:H,'Input - target event report'!L:L,B2124,'Input - target event report'!D:D, "Private Investment")</f>
        <v/>
      </c>
      <c r="D2124">
        <f>IF(E2124&lt;2, "N/A", (MAXIFS('Input - target event report'!E:E,'Input - target event report'!L:L,B:B,'Input - target event report'!D:D,"Private Investment")-MINIFS('Input - target event report'!E:E,'Input - target event report'!L:L,B:B,'Input - target event report'!D:D,"Private Investment"))/(E2124-1))</f>
        <v/>
      </c>
      <c r="E2124">
        <f>COUNTIFS('Input - target event report'!L:L,B2124,'Input - target event report'!D:D, "Private Investment")</f>
        <v/>
      </c>
      <c r="F2124">
        <f>AVERAGEIF(INDEX('Input - companies list'!$A:$BG, 0, MATCH("Clusters 0",'Input - companies list'!$A$1:$BG$1, 0)),'Output - Cluster ranking'!B2124,INDEX('Input - companies list'!$A:$BG, 0, MATCH("Flow",'Input - companies list'!$A$1:$BG$1, 0)))</f>
        <v/>
      </c>
      <c r="G2124">
        <f>AVERAGEIF(INDEX('Input - companies list'!$A:$BG, 0, MATCH("Clusters 0",'Input - companies list'!$A$1:$BG$1, 0)),'Output - Cluster ranking'!B2124,INDEX('Input - companies list'!$A:$BG, 0, MATCH("Inter-Cluster Connectivity",'Input - companies list'!$A$1:$BG$1, 0)))</f>
        <v/>
      </c>
      <c r="H2124">
        <f>IFERROR(PERCENTRANK(C:C,C2124),0)</f>
        <v/>
      </c>
      <c r="I2124">
        <f>IFERROR(1 - PERCENTRANK(D:D,D2124),0)</f>
        <v/>
      </c>
      <c r="J2124">
        <f>IFERROR(PERCENTRANK(E:E,E2124),0)</f>
        <v/>
      </c>
      <c r="K2124">
        <f>IFERROR(1 - PERCENTRANK(F:F,F2124),0)</f>
        <v/>
      </c>
      <c r="L2124">
        <f>IFERROR(PERCENTRANK(G:G,G2124),0)</f>
        <v/>
      </c>
      <c r="M2124">
        <f>H2124*weightA+I2124*weightB+J2124*weightC+K2124*weightD+L2124*weightE</f>
        <v/>
      </c>
    </row>
    <row r="2125" spans="1:13">
      <c r="A2125">
        <f>RANK(M2125,M:M)</f>
        <v/>
      </c>
      <c r="C2125">
        <f>SUMIFS('Input - target event report'!H:H,'Input - target event report'!L:L,B2125,'Input - target event report'!D:D, "Private Investment")</f>
        <v/>
      </c>
      <c r="D2125">
        <f>IF(E2125&lt;2, "N/A", (MAXIFS('Input - target event report'!E:E,'Input - target event report'!L:L,B:B,'Input - target event report'!D:D,"Private Investment")-MINIFS('Input - target event report'!E:E,'Input - target event report'!L:L,B:B,'Input - target event report'!D:D,"Private Investment"))/(E2125-1))</f>
        <v/>
      </c>
      <c r="E2125">
        <f>COUNTIFS('Input - target event report'!L:L,B2125,'Input - target event report'!D:D, "Private Investment")</f>
        <v/>
      </c>
      <c r="F2125">
        <f>AVERAGEIF(INDEX('Input - companies list'!$A:$BG, 0, MATCH("Clusters 0",'Input - companies list'!$A$1:$BG$1, 0)),'Output - Cluster ranking'!B2125,INDEX('Input - companies list'!$A:$BG, 0, MATCH("Flow",'Input - companies list'!$A$1:$BG$1, 0)))</f>
        <v/>
      </c>
      <c r="G2125">
        <f>AVERAGEIF(INDEX('Input - companies list'!$A:$BG, 0, MATCH("Clusters 0",'Input - companies list'!$A$1:$BG$1, 0)),'Output - Cluster ranking'!B2125,INDEX('Input - companies list'!$A:$BG, 0, MATCH("Inter-Cluster Connectivity",'Input - companies list'!$A$1:$BG$1, 0)))</f>
        <v/>
      </c>
      <c r="H2125">
        <f>IFERROR(PERCENTRANK(C:C,C2125),0)</f>
        <v/>
      </c>
      <c r="I2125">
        <f>IFERROR(1 - PERCENTRANK(D:D,D2125),0)</f>
        <v/>
      </c>
      <c r="J2125">
        <f>IFERROR(PERCENTRANK(E:E,E2125),0)</f>
        <v/>
      </c>
      <c r="K2125">
        <f>IFERROR(1 - PERCENTRANK(F:F,F2125),0)</f>
        <v/>
      </c>
      <c r="L2125">
        <f>IFERROR(PERCENTRANK(G:G,G2125),0)</f>
        <v/>
      </c>
      <c r="M2125">
        <f>H2125*weightA+I2125*weightB+J2125*weightC+K2125*weightD+L2125*weightE</f>
        <v/>
      </c>
    </row>
    <row r="2126" spans="1:13">
      <c r="A2126">
        <f>RANK(M2126,M:M)</f>
        <v/>
      </c>
      <c r="C2126">
        <f>SUMIFS('Input - target event report'!H:H,'Input - target event report'!L:L,B2126,'Input - target event report'!D:D, "Private Investment")</f>
        <v/>
      </c>
      <c r="D2126">
        <f>IF(E2126&lt;2, "N/A", (MAXIFS('Input - target event report'!E:E,'Input - target event report'!L:L,B:B,'Input - target event report'!D:D,"Private Investment")-MINIFS('Input - target event report'!E:E,'Input - target event report'!L:L,B:B,'Input - target event report'!D:D,"Private Investment"))/(E2126-1))</f>
        <v/>
      </c>
      <c r="E2126">
        <f>COUNTIFS('Input - target event report'!L:L,B2126,'Input - target event report'!D:D, "Private Investment")</f>
        <v/>
      </c>
      <c r="F2126">
        <f>AVERAGEIF(INDEX('Input - companies list'!$A:$BG, 0, MATCH("Clusters 0",'Input - companies list'!$A$1:$BG$1, 0)),'Output - Cluster ranking'!B2126,INDEX('Input - companies list'!$A:$BG, 0, MATCH("Flow",'Input - companies list'!$A$1:$BG$1, 0)))</f>
        <v/>
      </c>
      <c r="G2126">
        <f>AVERAGEIF(INDEX('Input - companies list'!$A:$BG, 0, MATCH("Clusters 0",'Input - companies list'!$A$1:$BG$1, 0)),'Output - Cluster ranking'!B2126,INDEX('Input - companies list'!$A:$BG, 0, MATCH("Inter-Cluster Connectivity",'Input - companies list'!$A$1:$BG$1, 0)))</f>
        <v/>
      </c>
      <c r="H2126">
        <f>IFERROR(PERCENTRANK(C:C,C2126),0)</f>
        <v/>
      </c>
      <c r="I2126">
        <f>IFERROR(1 - PERCENTRANK(D:D,D2126),0)</f>
        <v/>
      </c>
      <c r="J2126">
        <f>IFERROR(PERCENTRANK(E:E,E2126),0)</f>
        <v/>
      </c>
      <c r="K2126">
        <f>IFERROR(1 - PERCENTRANK(F:F,F2126),0)</f>
        <v/>
      </c>
      <c r="L2126">
        <f>IFERROR(PERCENTRANK(G:G,G2126),0)</f>
        <v/>
      </c>
      <c r="M2126">
        <f>H2126*weightA+I2126*weightB+J2126*weightC+K2126*weightD+L2126*weightE</f>
        <v/>
      </c>
    </row>
    <row r="2127" spans="1:13">
      <c r="A2127">
        <f>RANK(M2127,M:M)</f>
        <v/>
      </c>
      <c r="C2127">
        <f>SUMIFS('Input - target event report'!H:H,'Input - target event report'!L:L,B2127,'Input - target event report'!D:D, "Private Investment")</f>
        <v/>
      </c>
      <c r="D2127">
        <f>IF(E2127&lt;2, "N/A", (MAXIFS('Input - target event report'!E:E,'Input - target event report'!L:L,B:B,'Input - target event report'!D:D,"Private Investment")-MINIFS('Input - target event report'!E:E,'Input - target event report'!L:L,B:B,'Input - target event report'!D:D,"Private Investment"))/(E2127-1))</f>
        <v/>
      </c>
      <c r="E2127">
        <f>COUNTIFS('Input - target event report'!L:L,B2127,'Input - target event report'!D:D, "Private Investment")</f>
        <v/>
      </c>
      <c r="F2127">
        <f>AVERAGEIF(INDEX('Input - companies list'!$A:$BG, 0, MATCH("Clusters 0",'Input - companies list'!$A$1:$BG$1, 0)),'Output - Cluster ranking'!B2127,INDEX('Input - companies list'!$A:$BG, 0, MATCH("Flow",'Input - companies list'!$A$1:$BG$1, 0)))</f>
        <v/>
      </c>
      <c r="G2127">
        <f>AVERAGEIF(INDEX('Input - companies list'!$A:$BG, 0, MATCH("Clusters 0",'Input - companies list'!$A$1:$BG$1, 0)),'Output - Cluster ranking'!B2127,INDEX('Input - companies list'!$A:$BG, 0, MATCH("Inter-Cluster Connectivity",'Input - companies list'!$A$1:$BG$1, 0)))</f>
        <v/>
      </c>
      <c r="H2127">
        <f>IFERROR(PERCENTRANK(C:C,C2127),0)</f>
        <v/>
      </c>
      <c r="I2127">
        <f>IFERROR(1 - PERCENTRANK(D:D,D2127),0)</f>
        <v/>
      </c>
      <c r="J2127">
        <f>IFERROR(PERCENTRANK(E:E,E2127),0)</f>
        <v/>
      </c>
      <c r="K2127">
        <f>IFERROR(1 - PERCENTRANK(F:F,F2127),0)</f>
        <v/>
      </c>
      <c r="L2127">
        <f>IFERROR(PERCENTRANK(G:G,G2127),0)</f>
        <v/>
      </c>
      <c r="M2127">
        <f>H2127*weightA+I2127*weightB+J2127*weightC+K2127*weightD+L2127*weightE</f>
        <v/>
      </c>
    </row>
    <row r="2128" spans="1:13">
      <c r="A2128">
        <f>RANK(M2128,M:M)</f>
        <v/>
      </c>
      <c r="C2128">
        <f>SUMIFS('Input - target event report'!H:H,'Input - target event report'!L:L,B2128,'Input - target event report'!D:D, "Private Investment")</f>
        <v/>
      </c>
      <c r="D2128">
        <f>IF(E2128&lt;2, "N/A", (MAXIFS('Input - target event report'!E:E,'Input - target event report'!L:L,B:B,'Input - target event report'!D:D,"Private Investment")-MINIFS('Input - target event report'!E:E,'Input - target event report'!L:L,B:B,'Input - target event report'!D:D,"Private Investment"))/(E2128-1))</f>
        <v/>
      </c>
      <c r="E2128">
        <f>COUNTIFS('Input - target event report'!L:L,B2128,'Input - target event report'!D:D, "Private Investment")</f>
        <v/>
      </c>
      <c r="F2128">
        <f>AVERAGEIF(INDEX('Input - companies list'!$A:$BG, 0, MATCH("Clusters 0",'Input - companies list'!$A$1:$BG$1, 0)),'Output - Cluster ranking'!B2128,INDEX('Input - companies list'!$A:$BG, 0, MATCH("Flow",'Input - companies list'!$A$1:$BG$1, 0)))</f>
        <v/>
      </c>
      <c r="G2128">
        <f>AVERAGEIF(INDEX('Input - companies list'!$A:$BG, 0, MATCH("Clusters 0",'Input - companies list'!$A$1:$BG$1, 0)),'Output - Cluster ranking'!B2128,INDEX('Input - companies list'!$A:$BG, 0, MATCH("Inter-Cluster Connectivity",'Input - companies list'!$A$1:$BG$1, 0)))</f>
        <v/>
      </c>
      <c r="H2128">
        <f>IFERROR(PERCENTRANK(C:C,C2128),0)</f>
        <v/>
      </c>
      <c r="I2128">
        <f>IFERROR(1 - PERCENTRANK(D:D,D2128),0)</f>
        <v/>
      </c>
      <c r="J2128">
        <f>IFERROR(PERCENTRANK(E:E,E2128),0)</f>
        <v/>
      </c>
      <c r="K2128">
        <f>IFERROR(1 - PERCENTRANK(F:F,F2128),0)</f>
        <v/>
      </c>
      <c r="L2128">
        <f>IFERROR(PERCENTRANK(G:G,G2128),0)</f>
        <v/>
      </c>
      <c r="M2128">
        <f>H2128*weightA+I2128*weightB+J2128*weightC+K2128*weightD+L2128*weightE</f>
        <v/>
      </c>
    </row>
    <row r="2129" spans="1:13">
      <c r="A2129">
        <f>RANK(M2129,M:M)</f>
        <v/>
      </c>
      <c r="C2129">
        <f>SUMIFS('Input - target event report'!H:H,'Input - target event report'!L:L,B2129,'Input - target event report'!D:D, "Private Investment")</f>
        <v/>
      </c>
      <c r="D2129">
        <f>IF(E2129&lt;2, "N/A", (MAXIFS('Input - target event report'!E:E,'Input - target event report'!L:L,B:B,'Input - target event report'!D:D,"Private Investment")-MINIFS('Input - target event report'!E:E,'Input - target event report'!L:L,B:B,'Input - target event report'!D:D,"Private Investment"))/(E2129-1))</f>
        <v/>
      </c>
      <c r="E2129">
        <f>COUNTIFS('Input - target event report'!L:L,B2129,'Input - target event report'!D:D, "Private Investment")</f>
        <v/>
      </c>
      <c r="F2129">
        <f>AVERAGEIF(INDEX('Input - companies list'!$A:$BG, 0, MATCH("Clusters 0",'Input - companies list'!$A$1:$BG$1, 0)),'Output - Cluster ranking'!B2129,INDEX('Input - companies list'!$A:$BG, 0, MATCH("Flow",'Input - companies list'!$A$1:$BG$1, 0)))</f>
        <v/>
      </c>
      <c r="G2129">
        <f>AVERAGEIF(INDEX('Input - companies list'!$A:$BG, 0, MATCH("Clusters 0",'Input - companies list'!$A$1:$BG$1, 0)),'Output - Cluster ranking'!B2129,INDEX('Input - companies list'!$A:$BG, 0, MATCH("Inter-Cluster Connectivity",'Input - companies list'!$A$1:$BG$1, 0)))</f>
        <v/>
      </c>
      <c r="H2129">
        <f>IFERROR(PERCENTRANK(C:C,C2129),0)</f>
        <v/>
      </c>
      <c r="I2129">
        <f>IFERROR(1 - PERCENTRANK(D:D,D2129),0)</f>
        <v/>
      </c>
      <c r="J2129">
        <f>IFERROR(PERCENTRANK(E:E,E2129),0)</f>
        <v/>
      </c>
      <c r="K2129">
        <f>IFERROR(1 - PERCENTRANK(F:F,F2129),0)</f>
        <v/>
      </c>
      <c r="L2129">
        <f>IFERROR(PERCENTRANK(G:G,G2129),0)</f>
        <v/>
      </c>
      <c r="M2129">
        <f>H2129*weightA+I2129*weightB+J2129*weightC+K2129*weightD+L2129*weightE</f>
        <v/>
      </c>
    </row>
    <row r="2130" spans="1:13">
      <c r="A2130">
        <f>RANK(M2130,M:M)</f>
        <v/>
      </c>
      <c r="C2130">
        <f>SUMIFS('Input - target event report'!H:H,'Input - target event report'!L:L,B2130,'Input - target event report'!D:D, "Private Investment")</f>
        <v/>
      </c>
      <c r="D2130">
        <f>IF(E2130&lt;2, "N/A", (MAXIFS('Input - target event report'!E:E,'Input - target event report'!L:L,B:B,'Input - target event report'!D:D,"Private Investment")-MINIFS('Input - target event report'!E:E,'Input - target event report'!L:L,B:B,'Input - target event report'!D:D,"Private Investment"))/(E2130-1))</f>
        <v/>
      </c>
      <c r="E2130">
        <f>COUNTIFS('Input - target event report'!L:L,B2130,'Input - target event report'!D:D, "Private Investment")</f>
        <v/>
      </c>
      <c r="F2130">
        <f>AVERAGEIF(INDEX('Input - companies list'!$A:$BG, 0, MATCH("Clusters 0",'Input - companies list'!$A$1:$BG$1, 0)),'Output - Cluster ranking'!B2130,INDEX('Input - companies list'!$A:$BG, 0, MATCH("Flow",'Input - companies list'!$A$1:$BG$1, 0)))</f>
        <v/>
      </c>
      <c r="G2130">
        <f>AVERAGEIF(INDEX('Input - companies list'!$A:$BG, 0, MATCH("Clusters 0",'Input - companies list'!$A$1:$BG$1, 0)),'Output - Cluster ranking'!B2130,INDEX('Input - companies list'!$A:$BG, 0, MATCH("Inter-Cluster Connectivity",'Input - companies list'!$A$1:$BG$1, 0)))</f>
        <v/>
      </c>
      <c r="H2130">
        <f>IFERROR(PERCENTRANK(C:C,C2130),0)</f>
        <v/>
      </c>
      <c r="I2130">
        <f>IFERROR(1 - PERCENTRANK(D:D,D2130),0)</f>
        <v/>
      </c>
      <c r="J2130">
        <f>IFERROR(PERCENTRANK(E:E,E2130),0)</f>
        <v/>
      </c>
      <c r="K2130">
        <f>IFERROR(1 - PERCENTRANK(F:F,F2130),0)</f>
        <v/>
      </c>
      <c r="L2130">
        <f>IFERROR(PERCENTRANK(G:G,G2130),0)</f>
        <v/>
      </c>
      <c r="M2130">
        <f>H2130*weightA+I2130*weightB+J2130*weightC+K2130*weightD+L2130*weightE</f>
        <v/>
      </c>
    </row>
    <row r="2131" spans="1:13">
      <c r="A2131">
        <f>RANK(M2131,M:M)</f>
        <v/>
      </c>
      <c r="C2131">
        <f>SUMIFS('Input - target event report'!H:H,'Input - target event report'!L:L,B2131,'Input - target event report'!D:D, "Private Investment")</f>
        <v/>
      </c>
      <c r="D2131">
        <f>IF(E2131&lt;2, "N/A", (MAXIFS('Input - target event report'!E:E,'Input - target event report'!L:L,B:B,'Input - target event report'!D:D,"Private Investment")-MINIFS('Input - target event report'!E:E,'Input - target event report'!L:L,B:B,'Input - target event report'!D:D,"Private Investment"))/(E2131-1))</f>
        <v/>
      </c>
      <c r="E2131">
        <f>COUNTIFS('Input - target event report'!L:L,B2131,'Input - target event report'!D:D, "Private Investment")</f>
        <v/>
      </c>
      <c r="F2131">
        <f>AVERAGEIF(INDEX('Input - companies list'!$A:$BG, 0, MATCH("Clusters 0",'Input - companies list'!$A$1:$BG$1, 0)),'Output - Cluster ranking'!B2131,INDEX('Input - companies list'!$A:$BG, 0, MATCH("Flow",'Input - companies list'!$A$1:$BG$1, 0)))</f>
        <v/>
      </c>
      <c r="G2131">
        <f>AVERAGEIF(INDEX('Input - companies list'!$A:$BG, 0, MATCH("Clusters 0",'Input - companies list'!$A$1:$BG$1, 0)),'Output - Cluster ranking'!B2131,INDEX('Input - companies list'!$A:$BG, 0, MATCH("Inter-Cluster Connectivity",'Input - companies list'!$A$1:$BG$1, 0)))</f>
        <v/>
      </c>
      <c r="H2131">
        <f>IFERROR(PERCENTRANK(C:C,C2131),0)</f>
        <v/>
      </c>
      <c r="I2131">
        <f>IFERROR(1 - PERCENTRANK(D:D,D2131),0)</f>
        <v/>
      </c>
      <c r="J2131">
        <f>IFERROR(PERCENTRANK(E:E,E2131),0)</f>
        <v/>
      </c>
      <c r="K2131">
        <f>IFERROR(1 - PERCENTRANK(F:F,F2131),0)</f>
        <v/>
      </c>
      <c r="L2131">
        <f>IFERROR(PERCENTRANK(G:G,G2131),0)</f>
        <v/>
      </c>
      <c r="M2131">
        <f>H2131*weightA+I2131*weightB+J2131*weightC+K2131*weightD+L2131*weightE</f>
        <v/>
      </c>
    </row>
    <row r="2132" spans="1:13">
      <c r="A2132">
        <f>RANK(M2132,M:M)</f>
        <v/>
      </c>
      <c r="C2132">
        <f>SUMIFS('Input - target event report'!H:H,'Input - target event report'!L:L,B2132,'Input - target event report'!D:D, "Private Investment")</f>
        <v/>
      </c>
      <c r="D2132">
        <f>IF(E2132&lt;2, "N/A", (MAXIFS('Input - target event report'!E:E,'Input - target event report'!L:L,B:B,'Input - target event report'!D:D,"Private Investment")-MINIFS('Input - target event report'!E:E,'Input - target event report'!L:L,B:B,'Input - target event report'!D:D,"Private Investment"))/(E2132-1))</f>
        <v/>
      </c>
      <c r="E2132">
        <f>COUNTIFS('Input - target event report'!L:L,B2132,'Input - target event report'!D:D, "Private Investment")</f>
        <v/>
      </c>
      <c r="F2132">
        <f>AVERAGEIF(INDEX('Input - companies list'!$A:$BG, 0, MATCH("Clusters 0",'Input - companies list'!$A$1:$BG$1, 0)),'Output - Cluster ranking'!B2132,INDEX('Input - companies list'!$A:$BG, 0, MATCH("Flow",'Input - companies list'!$A$1:$BG$1, 0)))</f>
        <v/>
      </c>
      <c r="G2132">
        <f>AVERAGEIF(INDEX('Input - companies list'!$A:$BG, 0, MATCH("Clusters 0",'Input - companies list'!$A$1:$BG$1, 0)),'Output - Cluster ranking'!B2132,INDEX('Input - companies list'!$A:$BG, 0, MATCH("Inter-Cluster Connectivity",'Input - companies list'!$A$1:$BG$1, 0)))</f>
        <v/>
      </c>
      <c r="H2132">
        <f>IFERROR(PERCENTRANK(C:C,C2132),0)</f>
        <v/>
      </c>
      <c r="I2132">
        <f>IFERROR(1 - PERCENTRANK(D:D,D2132),0)</f>
        <v/>
      </c>
      <c r="J2132">
        <f>IFERROR(PERCENTRANK(E:E,E2132),0)</f>
        <v/>
      </c>
      <c r="K2132">
        <f>IFERROR(1 - PERCENTRANK(F:F,F2132),0)</f>
        <v/>
      </c>
      <c r="L2132">
        <f>IFERROR(PERCENTRANK(G:G,G2132),0)</f>
        <v/>
      </c>
      <c r="M2132">
        <f>H2132*weightA+I2132*weightB+J2132*weightC+K2132*weightD+L2132*weightE</f>
        <v/>
      </c>
    </row>
    <row r="2133" spans="1:13">
      <c r="A2133">
        <f>RANK(M2133,M:M)</f>
        <v/>
      </c>
      <c r="C2133">
        <f>SUMIFS('Input - target event report'!H:H,'Input - target event report'!L:L,B2133,'Input - target event report'!D:D, "Private Investment")</f>
        <v/>
      </c>
      <c r="D2133">
        <f>IF(E2133&lt;2, "N/A", (MAXIFS('Input - target event report'!E:E,'Input - target event report'!L:L,B:B,'Input - target event report'!D:D,"Private Investment")-MINIFS('Input - target event report'!E:E,'Input - target event report'!L:L,B:B,'Input - target event report'!D:D,"Private Investment"))/(E2133-1))</f>
        <v/>
      </c>
      <c r="E2133">
        <f>COUNTIFS('Input - target event report'!L:L,B2133,'Input - target event report'!D:D, "Private Investment")</f>
        <v/>
      </c>
      <c r="F2133">
        <f>AVERAGEIF(INDEX('Input - companies list'!$A:$BG, 0, MATCH("Clusters 0",'Input - companies list'!$A$1:$BG$1, 0)),'Output - Cluster ranking'!B2133,INDEX('Input - companies list'!$A:$BG, 0, MATCH("Flow",'Input - companies list'!$A$1:$BG$1, 0)))</f>
        <v/>
      </c>
      <c r="G2133">
        <f>AVERAGEIF(INDEX('Input - companies list'!$A:$BG, 0, MATCH("Clusters 0",'Input - companies list'!$A$1:$BG$1, 0)),'Output - Cluster ranking'!B2133,INDEX('Input - companies list'!$A:$BG, 0, MATCH("Inter-Cluster Connectivity",'Input - companies list'!$A$1:$BG$1, 0)))</f>
        <v/>
      </c>
      <c r="H2133">
        <f>IFERROR(PERCENTRANK(C:C,C2133),0)</f>
        <v/>
      </c>
      <c r="I2133">
        <f>IFERROR(1 - PERCENTRANK(D:D,D2133),0)</f>
        <v/>
      </c>
      <c r="J2133">
        <f>IFERROR(PERCENTRANK(E:E,E2133),0)</f>
        <v/>
      </c>
      <c r="K2133">
        <f>IFERROR(1 - PERCENTRANK(F:F,F2133),0)</f>
        <v/>
      </c>
      <c r="L2133">
        <f>IFERROR(PERCENTRANK(G:G,G2133),0)</f>
        <v/>
      </c>
      <c r="M2133">
        <f>H2133*weightA+I2133*weightB+J2133*weightC+K2133*weightD+L2133*weightE</f>
        <v/>
      </c>
    </row>
    <row r="2134" spans="1:13">
      <c r="A2134">
        <f>RANK(M2134,M:M)</f>
        <v/>
      </c>
      <c r="C2134">
        <f>SUMIFS('Input - target event report'!H:H,'Input - target event report'!L:L,B2134,'Input - target event report'!D:D, "Private Investment")</f>
        <v/>
      </c>
      <c r="D2134">
        <f>IF(E2134&lt;2, "N/A", (MAXIFS('Input - target event report'!E:E,'Input - target event report'!L:L,B:B,'Input - target event report'!D:D,"Private Investment")-MINIFS('Input - target event report'!E:E,'Input - target event report'!L:L,B:B,'Input - target event report'!D:D,"Private Investment"))/(E2134-1))</f>
        <v/>
      </c>
      <c r="E2134">
        <f>COUNTIFS('Input - target event report'!L:L,B2134,'Input - target event report'!D:D, "Private Investment")</f>
        <v/>
      </c>
      <c r="F2134">
        <f>AVERAGEIF(INDEX('Input - companies list'!$A:$BG, 0, MATCH("Clusters 0",'Input - companies list'!$A$1:$BG$1, 0)),'Output - Cluster ranking'!B2134,INDEX('Input - companies list'!$A:$BG, 0, MATCH("Flow",'Input - companies list'!$A$1:$BG$1, 0)))</f>
        <v/>
      </c>
      <c r="G2134">
        <f>AVERAGEIF(INDEX('Input - companies list'!$A:$BG, 0, MATCH("Clusters 0",'Input - companies list'!$A$1:$BG$1, 0)),'Output - Cluster ranking'!B2134,INDEX('Input - companies list'!$A:$BG, 0, MATCH("Inter-Cluster Connectivity",'Input - companies list'!$A$1:$BG$1, 0)))</f>
        <v/>
      </c>
      <c r="H2134">
        <f>IFERROR(PERCENTRANK(C:C,C2134),0)</f>
        <v/>
      </c>
      <c r="I2134">
        <f>IFERROR(1 - PERCENTRANK(D:D,D2134),0)</f>
        <v/>
      </c>
      <c r="J2134">
        <f>IFERROR(PERCENTRANK(E:E,E2134),0)</f>
        <v/>
      </c>
      <c r="K2134">
        <f>IFERROR(1 - PERCENTRANK(F:F,F2134),0)</f>
        <v/>
      </c>
      <c r="L2134">
        <f>IFERROR(PERCENTRANK(G:G,G2134),0)</f>
        <v/>
      </c>
      <c r="M2134">
        <f>H2134*weightA+I2134*weightB+J2134*weightC+K2134*weightD+L2134*weightE</f>
        <v/>
      </c>
    </row>
    <row r="2135" spans="1:13">
      <c r="A2135">
        <f>RANK(M2135,M:M)</f>
        <v/>
      </c>
      <c r="C2135">
        <f>SUMIFS('Input - target event report'!H:H,'Input - target event report'!L:L,B2135,'Input - target event report'!D:D, "Private Investment")</f>
        <v/>
      </c>
      <c r="D2135">
        <f>IF(E2135&lt;2, "N/A", (MAXIFS('Input - target event report'!E:E,'Input - target event report'!L:L,B:B,'Input - target event report'!D:D,"Private Investment")-MINIFS('Input - target event report'!E:E,'Input - target event report'!L:L,B:B,'Input - target event report'!D:D,"Private Investment"))/(E2135-1))</f>
        <v/>
      </c>
      <c r="E2135">
        <f>COUNTIFS('Input - target event report'!L:L,B2135,'Input - target event report'!D:D, "Private Investment")</f>
        <v/>
      </c>
      <c r="F2135">
        <f>AVERAGEIF(INDEX('Input - companies list'!$A:$BG, 0, MATCH("Clusters 0",'Input - companies list'!$A$1:$BG$1, 0)),'Output - Cluster ranking'!B2135,INDEX('Input - companies list'!$A:$BG, 0, MATCH("Flow",'Input - companies list'!$A$1:$BG$1, 0)))</f>
        <v/>
      </c>
      <c r="G2135">
        <f>AVERAGEIF(INDEX('Input - companies list'!$A:$BG, 0, MATCH("Clusters 0",'Input - companies list'!$A$1:$BG$1, 0)),'Output - Cluster ranking'!B2135,INDEX('Input - companies list'!$A:$BG, 0, MATCH("Inter-Cluster Connectivity",'Input - companies list'!$A$1:$BG$1, 0)))</f>
        <v/>
      </c>
      <c r="H2135">
        <f>IFERROR(PERCENTRANK(C:C,C2135),0)</f>
        <v/>
      </c>
      <c r="I2135">
        <f>IFERROR(1 - PERCENTRANK(D:D,D2135),0)</f>
        <v/>
      </c>
      <c r="J2135">
        <f>IFERROR(PERCENTRANK(E:E,E2135),0)</f>
        <v/>
      </c>
      <c r="K2135">
        <f>IFERROR(1 - PERCENTRANK(F:F,F2135),0)</f>
        <v/>
      </c>
      <c r="L2135">
        <f>IFERROR(PERCENTRANK(G:G,G2135),0)</f>
        <v/>
      </c>
      <c r="M2135">
        <f>H2135*weightA+I2135*weightB+J2135*weightC+K2135*weightD+L2135*weightE</f>
        <v/>
      </c>
    </row>
    <row r="2136" spans="1:13">
      <c r="A2136">
        <f>RANK(M2136,M:M)</f>
        <v/>
      </c>
      <c r="C2136">
        <f>SUMIFS('Input - target event report'!H:H,'Input - target event report'!L:L,B2136,'Input - target event report'!D:D, "Private Investment")</f>
        <v/>
      </c>
      <c r="D2136">
        <f>IF(E2136&lt;2, "N/A", (MAXIFS('Input - target event report'!E:E,'Input - target event report'!L:L,B:B,'Input - target event report'!D:D,"Private Investment")-MINIFS('Input - target event report'!E:E,'Input - target event report'!L:L,B:B,'Input - target event report'!D:D,"Private Investment"))/(E2136-1))</f>
        <v/>
      </c>
      <c r="E2136">
        <f>COUNTIFS('Input - target event report'!L:L,B2136,'Input - target event report'!D:D, "Private Investment")</f>
        <v/>
      </c>
      <c r="F2136">
        <f>AVERAGEIF(INDEX('Input - companies list'!$A:$BG, 0, MATCH("Clusters 0",'Input - companies list'!$A$1:$BG$1, 0)),'Output - Cluster ranking'!B2136,INDEX('Input - companies list'!$A:$BG, 0, MATCH("Flow",'Input - companies list'!$A$1:$BG$1, 0)))</f>
        <v/>
      </c>
      <c r="G2136">
        <f>AVERAGEIF(INDEX('Input - companies list'!$A:$BG, 0, MATCH("Clusters 0",'Input - companies list'!$A$1:$BG$1, 0)),'Output - Cluster ranking'!B2136,INDEX('Input - companies list'!$A:$BG, 0, MATCH("Inter-Cluster Connectivity",'Input - companies list'!$A$1:$BG$1, 0)))</f>
        <v/>
      </c>
      <c r="H2136">
        <f>IFERROR(PERCENTRANK(C:C,C2136),0)</f>
        <v/>
      </c>
      <c r="I2136">
        <f>IFERROR(1 - PERCENTRANK(D:D,D2136),0)</f>
        <v/>
      </c>
      <c r="J2136">
        <f>IFERROR(PERCENTRANK(E:E,E2136),0)</f>
        <v/>
      </c>
      <c r="K2136">
        <f>IFERROR(1 - PERCENTRANK(F:F,F2136),0)</f>
        <v/>
      </c>
      <c r="L2136">
        <f>IFERROR(PERCENTRANK(G:G,G2136),0)</f>
        <v/>
      </c>
      <c r="M2136">
        <f>H2136*weightA+I2136*weightB+J2136*weightC+K2136*weightD+L2136*weightE</f>
        <v/>
      </c>
    </row>
    <row r="2137" spans="1:13">
      <c r="A2137">
        <f>RANK(M2137,M:M)</f>
        <v/>
      </c>
      <c r="C2137">
        <f>SUMIFS('Input - target event report'!H:H,'Input - target event report'!L:L,B2137,'Input - target event report'!D:D, "Private Investment")</f>
        <v/>
      </c>
      <c r="D2137">
        <f>IF(E2137&lt;2, "N/A", (MAXIFS('Input - target event report'!E:E,'Input - target event report'!L:L,B:B,'Input - target event report'!D:D,"Private Investment")-MINIFS('Input - target event report'!E:E,'Input - target event report'!L:L,B:B,'Input - target event report'!D:D,"Private Investment"))/(E2137-1))</f>
        <v/>
      </c>
      <c r="E2137">
        <f>COUNTIFS('Input - target event report'!L:L,B2137,'Input - target event report'!D:D, "Private Investment")</f>
        <v/>
      </c>
      <c r="F2137">
        <f>AVERAGEIF(INDEX('Input - companies list'!$A:$BG, 0, MATCH("Clusters 0",'Input - companies list'!$A$1:$BG$1, 0)),'Output - Cluster ranking'!B2137,INDEX('Input - companies list'!$A:$BG, 0, MATCH("Flow",'Input - companies list'!$A$1:$BG$1, 0)))</f>
        <v/>
      </c>
      <c r="G2137">
        <f>AVERAGEIF(INDEX('Input - companies list'!$A:$BG, 0, MATCH("Clusters 0",'Input - companies list'!$A$1:$BG$1, 0)),'Output - Cluster ranking'!B2137,INDEX('Input - companies list'!$A:$BG, 0, MATCH("Inter-Cluster Connectivity",'Input - companies list'!$A$1:$BG$1, 0)))</f>
        <v/>
      </c>
      <c r="H2137">
        <f>IFERROR(PERCENTRANK(C:C,C2137),0)</f>
        <v/>
      </c>
      <c r="I2137">
        <f>IFERROR(1 - PERCENTRANK(D:D,D2137),0)</f>
        <v/>
      </c>
      <c r="J2137">
        <f>IFERROR(PERCENTRANK(E:E,E2137),0)</f>
        <v/>
      </c>
      <c r="K2137">
        <f>IFERROR(1 - PERCENTRANK(F:F,F2137),0)</f>
        <v/>
      </c>
      <c r="L2137">
        <f>IFERROR(PERCENTRANK(G:G,G2137),0)</f>
        <v/>
      </c>
      <c r="M2137">
        <f>H2137*weightA+I2137*weightB+J2137*weightC+K2137*weightD+L2137*weightE</f>
        <v/>
      </c>
    </row>
    <row r="2138" spans="1:13">
      <c r="A2138">
        <f>RANK(M2138,M:M)</f>
        <v/>
      </c>
      <c r="C2138">
        <f>SUMIFS('Input - target event report'!H:H,'Input - target event report'!L:L,B2138,'Input - target event report'!D:D, "Private Investment")</f>
        <v/>
      </c>
      <c r="D2138">
        <f>IF(E2138&lt;2, "N/A", (MAXIFS('Input - target event report'!E:E,'Input - target event report'!L:L,B:B,'Input - target event report'!D:D,"Private Investment")-MINIFS('Input - target event report'!E:E,'Input - target event report'!L:L,B:B,'Input - target event report'!D:D,"Private Investment"))/(E2138-1))</f>
        <v/>
      </c>
      <c r="E2138">
        <f>COUNTIFS('Input - target event report'!L:L,B2138,'Input - target event report'!D:D, "Private Investment")</f>
        <v/>
      </c>
      <c r="F2138">
        <f>AVERAGEIF(INDEX('Input - companies list'!$A:$BG, 0, MATCH("Clusters 0",'Input - companies list'!$A$1:$BG$1, 0)),'Output - Cluster ranking'!B2138,INDEX('Input - companies list'!$A:$BG, 0, MATCH("Flow",'Input - companies list'!$A$1:$BG$1, 0)))</f>
        <v/>
      </c>
      <c r="G2138">
        <f>AVERAGEIF(INDEX('Input - companies list'!$A:$BG, 0, MATCH("Clusters 0",'Input - companies list'!$A$1:$BG$1, 0)),'Output - Cluster ranking'!B2138,INDEX('Input - companies list'!$A:$BG, 0, MATCH("Inter-Cluster Connectivity",'Input - companies list'!$A$1:$BG$1, 0)))</f>
        <v/>
      </c>
      <c r="H2138">
        <f>IFERROR(PERCENTRANK(C:C,C2138),0)</f>
        <v/>
      </c>
      <c r="I2138">
        <f>IFERROR(1 - PERCENTRANK(D:D,D2138),0)</f>
        <v/>
      </c>
      <c r="J2138">
        <f>IFERROR(PERCENTRANK(E:E,E2138),0)</f>
        <v/>
      </c>
      <c r="K2138">
        <f>IFERROR(1 - PERCENTRANK(F:F,F2138),0)</f>
        <v/>
      </c>
      <c r="L2138">
        <f>IFERROR(PERCENTRANK(G:G,G2138),0)</f>
        <v/>
      </c>
      <c r="M2138">
        <f>H2138*weightA+I2138*weightB+J2138*weightC+K2138*weightD+L2138*weightE</f>
        <v/>
      </c>
    </row>
    <row r="2139" spans="1:13">
      <c r="A2139">
        <f>RANK(M2139,M:M)</f>
        <v/>
      </c>
      <c r="C2139">
        <f>SUMIFS('Input - target event report'!H:H,'Input - target event report'!L:L,B2139,'Input - target event report'!D:D, "Private Investment")</f>
        <v/>
      </c>
      <c r="D2139">
        <f>IF(E2139&lt;2, "N/A", (MAXIFS('Input - target event report'!E:E,'Input - target event report'!L:L,B:B,'Input - target event report'!D:D,"Private Investment")-MINIFS('Input - target event report'!E:E,'Input - target event report'!L:L,B:B,'Input - target event report'!D:D,"Private Investment"))/(E2139-1))</f>
        <v/>
      </c>
      <c r="E2139">
        <f>COUNTIFS('Input - target event report'!L:L,B2139,'Input - target event report'!D:D, "Private Investment")</f>
        <v/>
      </c>
      <c r="F2139">
        <f>AVERAGEIF(INDEX('Input - companies list'!$A:$BG, 0, MATCH("Clusters 0",'Input - companies list'!$A$1:$BG$1, 0)),'Output - Cluster ranking'!B2139,INDEX('Input - companies list'!$A:$BG, 0, MATCH("Flow",'Input - companies list'!$A$1:$BG$1, 0)))</f>
        <v/>
      </c>
      <c r="G2139">
        <f>AVERAGEIF(INDEX('Input - companies list'!$A:$BG, 0, MATCH("Clusters 0",'Input - companies list'!$A$1:$BG$1, 0)),'Output - Cluster ranking'!B2139,INDEX('Input - companies list'!$A:$BG, 0, MATCH("Inter-Cluster Connectivity",'Input - companies list'!$A$1:$BG$1, 0)))</f>
        <v/>
      </c>
      <c r="H2139">
        <f>IFERROR(PERCENTRANK(C:C,C2139),0)</f>
        <v/>
      </c>
      <c r="I2139">
        <f>IFERROR(1 - PERCENTRANK(D:D,D2139),0)</f>
        <v/>
      </c>
      <c r="J2139">
        <f>IFERROR(PERCENTRANK(E:E,E2139),0)</f>
        <v/>
      </c>
      <c r="K2139">
        <f>IFERROR(1 - PERCENTRANK(F:F,F2139),0)</f>
        <v/>
      </c>
      <c r="L2139">
        <f>IFERROR(PERCENTRANK(G:G,G2139),0)</f>
        <v/>
      </c>
      <c r="M2139">
        <f>H2139*weightA+I2139*weightB+J2139*weightC+K2139*weightD+L2139*weightE</f>
        <v/>
      </c>
    </row>
    <row r="2140" spans="1:13">
      <c r="A2140">
        <f>RANK(M2140,M:M)</f>
        <v/>
      </c>
      <c r="C2140">
        <f>SUMIFS('Input - target event report'!H:H,'Input - target event report'!L:L,B2140,'Input - target event report'!D:D, "Private Investment")</f>
        <v/>
      </c>
      <c r="D2140">
        <f>IF(E2140&lt;2, "N/A", (MAXIFS('Input - target event report'!E:E,'Input - target event report'!L:L,B:B,'Input - target event report'!D:D,"Private Investment")-MINIFS('Input - target event report'!E:E,'Input - target event report'!L:L,B:B,'Input - target event report'!D:D,"Private Investment"))/(E2140-1))</f>
        <v/>
      </c>
      <c r="E2140">
        <f>COUNTIFS('Input - target event report'!L:L,B2140,'Input - target event report'!D:D, "Private Investment")</f>
        <v/>
      </c>
      <c r="F2140">
        <f>AVERAGEIF(INDEX('Input - companies list'!$A:$BG, 0, MATCH("Clusters 0",'Input - companies list'!$A$1:$BG$1, 0)),'Output - Cluster ranking'!B2140,INDEX('Input - companies list'!$A:$BG, 0, MATCH("Flow",'Input - companies list'!$A$1:$BG$1, 0)))</f>
        <v/>
      </c>
      <c r="G2140">
        <f>AVERAGEIF(INDEX('Input - companies list'!$A:$BG, 0, MATCH("Clusters 0",'Input - companies list'!$A$1:$BG$1, 0)),'Output - Cluster ranking'!B2140,INDEX('Input - companies list'!$A:$BG, 0, MATCH("Inter-Cluster Connectivity",'Input - companies list'!$A$1:$BG$1, 0)))</f>
        <v/>
      </c>
      <c r="H2140">
        <f>IFERROR(PERCENTRANK(C:C,C2140),0)</f>
        <v/>
      </c>
      <c r="I2140">
        <f>IFERROR(1 - PERCENTRANK(D:D,D2140),0)</f>
        <v/>
      </c>
      <c r="J2140">
        <f>IFERROR(PERCENTRANK(E:E,E2140),0)</f>
        <v/>
      </c>
      <c r="K2140">
        <f>IFERROR(1 - PERCENTRANK(F:F,F2140),0)</f>
        <v/>
      </c>
      <c r="L2140">
        <f>IFERROR(PERCENTRANK(G:G,G2140),0)</f>
        <v/>
      </c>
      <c r="M2140">
        <f>H2140*weightA+I2140*weightB+J2140*weightC+K2140*weightD+L2140*weightE</f>
        <v/>
      </c>
    </row>
    <row r="2141" spans="1:13">
      <c r="A2141">
        <f>RANK(M2141,M:M)</f>
        <v/>
      </c>
      <c r="C2141">
        <f>SUMIFS('Input - target event report'!H:H,'Input - target event report'!L:L,B2141,'Input - target event report'!D:D, "Private Investment")</f>
        <v/>
      </c>
      <c r="D2141">
        <f>IF(E2141&lt;2, "N/A", (MAXIFS('Input - target event report'!E:E,'Input - target event report'!L:L,B:B,'Input - target event report'!D:D,"Private Investment")-MINIFS('Input - target event report'!E:E,'Input - target event report'!L:L,B:B,'Input - target event report'!D:D,"Private Investment"))/(E2141-1))</f>
        <v/>
      </c>
      <c r="E2141">
        <f>COUNTIFS('Input - target event report'!L:L,B2141,'Input - target event report'!D:D, "Private Investment")</f>
        <v/>
      </c>
      <c r="F2141">
        <f>AVERAGEIF(INDEX('Input - companies list'!$A:$BG, 0, MATCH("Clusters 0",'Input - companies list'!$A$1:$BG$1, 0)),'Output - Cluster ranking'!B2141,INDEX('Input - companies list'!$A:$BG, 0, MATCH("Flow",'Input - companies list'!$A$1:$BG$1, 0)))</f>
        <v/>
      </c>
      <c r="G2141">
        <f>AVERAGEIF(INDEX('Input - companies list'!$A:$BG, 0, MATCH("Clusters 0",'Input - companies list'!$A$1:$BG$1, 0)),'Output - Cluster ranking'!B2141,INDEX('Input - companies list'!$A:$BG, 0, MATCH("Inter-Cluster Connectivity",'Input - companies list'!$A$1:$BG$1, 0)))</f>
        <v/>
      </c>
      <c r="H2141">
        <f>IFERROR(PERCENTRANK(C:C,C2141),0)</f>
        <v/>
      </c>
      <c r="I2141">
        <f>IFERROR(1 - PERCENTRANK(D:D,D2141),0)</f>
        <v/>
      </c>
      <c r="J2141">
        <f>IFERROR(PERCENTRANK(E:E,E2141),0)</f>
        <v/>
      </c>
      <c r="K2141">
        <f>IFERROR(1 - PERCENTRANK(F:F,F2141),0)</f>
        <v/>
      </c>
      <c r="L2141">
        <f>IFERROR(PERCENTRANK(G:G,G2141),0)</f>
        <v/>
      </c>
      <c r="M2141">
        <f>H2141*weightA+I2141*weightB+J2141*weightC+K2141*weightD+L2141*weightE</f>
        <v/>
      </c>
    </row>
    <row r="2142" spans="1:13">
      <c r="A2142">
        <f>RANK(M2142,M:M)</f>
        <v/>
      </c>
      <c r="C2142">
        <f>SUMIFS('Input - target event report'!H:H,'Input - target event report'!L:L,B2142,'Input - target event report'!D:D, "Private Investment")</f>
        <v/>
      </c>
      <c r="D2142">
        <f>IF(E2142&lt;2, "N/A", (MAXIFS('Input - target event report'!E:E,'Input - target event report'!L:L,B:B,'Input - target event report'!D:D,"Private Investment")-MINIFS('Input - target event report'!E:E,'Input - target event report'!L:L,B:B,'Input - target event report'!D:D,"Private Investment"))/(E2142-1))</f>
        <v/>
      </c>
      <c r="E2142">
        <f>COUNTIFS('Input - target event report'!L:L,B2142,'Input - target event report'!D:D, "Private Investment")</f>
        <v/>
      </c>
      <c r="F2142">
        <f>AVERAGEIF(INDEX('Input - companies list'!$A:$BG, 0, MATCH("Clusters 0",'Input - companies list'!$A$1:$BG$1, 0)),'Output - Cluster ranking'!B2142,INDEX('Input - companies list'!$A:$BG, 0, MATCH("Flow",'Input - companies list'!$A$1:$BG$1, 0)))</f>
        <v/>
      </c>
      <c r="G2142">
        <f>AVERAGEIF(INDEX('Input - companies list'!$A:$BG, 0, MATCH("Clusters 0",'Input - companies list'!$A$1:$BG$1, 0)),'Output - Cluster ranking'!B2142,INDEX('Input - companies list'!$A:$BG, 0, MATCH("Inter-Cluster Connectivity",'Input - companies list'!$A$1:$BG$1, 0)))</f>
        <v/>
      </c>
      <c r="H2142">
        <f>IFERROR(PERCENTRANK(C:C,C2142),0)</f>
        <v/>
      </c>
      <c r="I2142">
        <f>IFERROR(1 - PERCENTRANK(D:D,D2142),0)</f>
        <v/>
      </c>
      <c r="J2142">
        <f>IFERROR(PERCENTRANK(E:E,E2142),0)</f>
        <v/>
      </c>
      <c r="K2142">
        <f>IFERROR(1 - PERCENTRANK(F:F,F2142),0)</f>
        <v/>
      </c>
      <c r="L2142">
        <f>IFERROR(PERCENTRANK(G:G,G2142),0)</f>
        <v/>
      </c>
      <c r="M2142">
        <f>H2142*weightA+I2142*weightB+J2142*weightC+K2142*weightD+L2142*weightE</f>
        <v/>
      </c>
    </row>
    <row r="2143" spans="1:13">
      <c r="A2143">
        <f>RANK(M2143,M:M)</f>
        <v/>
      </c>
      <c r="C2143">
        <f>SUMIFS('Input - target event report'!H:H,'Input - target event report'!L:L,B2143,'Input - target event report'!D:D, "Private Investment")</f>
        <v/>
      </c>
      <c r="D2143">
        <f>IF(E2143&lt;2, "N/A", (MAXIFS('Input - target event report'!E:E,'Input - target event report'!L:L,B:B,'Input - target event report'!D:D,"Private Investment")-MINIFS('Input - target event report'!E:E,'Input - target event report'!L:L,B:B,'Input - target event report'!D:D,"Private Investment"))/(E2143-1))</f>
        <v/>
      </c>
      <c r="E2143">
        <f>COUNTIFS('Input - target event report'!L:L,B2143,'Input - target event report'!D:D, "Private Investment")</f>
        <v/>
      </c>
      <c r="F2143">
        <f>AVERAGEIF(INDEX('Input - companies list'!$A:$BG, 0, MATCH("Clusters 0",'Input - companies list'!$A$1:$BG$1, 0)),'Output - Cluster ranking'!B2143,INDEX('Input - companies list'!$A:$BG, 0, MATCH("Flow",'Input - companies list'!$A$1:$BG$1, 0)))</f>
        <v/>
      </c>
      <c r="G2143">
        <f>AVERAGEIF(INDEX('Input - companies list'!$A:$BG, 0, MATCH("Clusters 0",'Input - companies list'!$A$1:$BG$1, 0)),'Output - Cluster ranking'!B2143,INDEX('Input - companies list'!$A:$BG, 0, MATCH("Inter-Cluster Connectivity",'Input - companies list'!$A$1:$BG$1, 0)))</f>
        <v/>
      </c>
      <c r="H2143">
        <f>IFERROR(PERCENTRANK(C:C,C2143),0)</f>
        <v/>
      </c>
      <c r="I2143">
        <f>IFERROR(1 - PERCENTRANK(D:D,D2143),0)</f>
        <v/>
      </c>
      <c r="J2143">
        <f>IFERROR(PERCENTRANK(E:E,E2143),0)</f>
        <v/>
      </c>
      <c r="K2143">
        <f>IFERROR(1 - PERCENTRANK(F:F,F2143),0)</f>
        <v/>
      </c>
      <c r="L2143">
        <f>IFERROR(PERCENTRANK(G:G,G2143),0)</f>
        <v/>
      </c>
      <c r="M2143">
        <f>H2143*weightA+I2143*weightB+J2143*weightC+K2143*weightD+L2143*weightE</f>
        <v/>
      </c>
    </row>
    <row r="2144" spans="1:13">
      <c r="A2144">
        <f>RANK(M2144,M:M)</f>
        <v/>
      </c>
      <c r="C2144">
        <f>SUMIFS('Input - target event report'!H:H,'Input - target event report'!L:L,B2144,'Input - target event report'!D:D, "Private Investment")</f>
        <v/>
      </c>
      <c r="D2144">
        <f>IF(E2144&lt;2, "N/A", (MAXIFS('Input - target event report'!E:E,'Input - target event report'!L:L,B:B,'Input - target event report'!D:D,"Private Investment")-MINIFS('Input - target event report'!E:E,'Input - target event report'!L:L,B:B,'Input - target event report'!D:D,"Private Investment"))/(E2144-1))</f>
        <v/>
      </c>
      <c r="E2144">
        <f>COUNTIFS('Input - target event report'!L:L,B2144,'Input - target event report'!D:D, "Private Investment")</f>
        <v/>
      </c>
      <c r="F2144">
        <f>AVERAGEIF(INDEX('Input - companies list'!$A:$BG, 0, MATCH("Clusters 0",'Input - companies list'!$A$1:$BG$1, 0)),'Output - Cluster ranking'!B2144,INDEX('Input - companies list'!$A:$BG, 0, MATCH("Flow",'Input - companies list'!$A$1:$BG$1, 0)))</f>
        <v/>
      </c>
      <c r="G2144">
        <f>AVERAGEIF(INDEX('Input - companies list'!$A:$BG, 0, MATCH("Clusters 0",'Input - companies list'!$A$1:$BG$1, 0)),'Output - Cluster ranking'!B2144,INDEX('Input - companies list'!$A:$BG, 0, MATCH("Inter-Cluster Connectivity",'Input - companies list'!$A$1:$BG$1, 0)))</f>
        <v/>
      </c>
      <c r="H2144">
        <f>IFERROR(PERCENTRANK(C:C,C2144),0)</f>
        <v/>
      </c>
      <c r="I2144">
        <f>IFERROR(1 - PERCENTRANK(D:D,D2144),0)</f>
        <v/>
      </c>
      <c r="J2144">
        <f>IFERROR(PERCENTRANK(E:E,E2144),0)</f>
        <v/>
      </c>
      <c r="K2144">
        <f>IFERROR(1 - PERCENTRANK(F:F,F2144),0)</f>
        <v/>
      </c>
      <c r="L2144">
        <f>IFERROR(PERCENTRANK(G:G,G2144),0)</f>
        <v/>
      </c>
      <c r="M2144">
        <f>H2144*weightA+I2144*weightB+J2144*weightC+K2144*weightD+L2144*weightE</f>
        <v/>
      </c>
    </row>
    <row r="2145" spans="1:13">
      <c r="A2145">
        <f>RANK(M2145,M:M)</f>
        <v/>
      </c>
      <c r="C2145">
        <f>SUMIFS('Input - target event report'!H:H,'Input - target event report'!L:L,B2145,'Input - target event report'!D:D, "Private Investment")</f>
        <v/>
      </c>
      <c r="D2145">
        <f>IF(E2145&lt;2, "N/A", (MAXIFS('Input - target event report'!E:E,'Input - target event report'!L:L,B:B,'Input - target event report'!D:D,"Private Investment")-MINIFS('Input - target event report'!E:E,'Input - target event report'!L:L,B:B,'Input - target event report'!D:D,"Private Investment"))/(E2145-1))</f>
        <v/>
      </c>
      <c r="E2145">
        <f>COUNTIFS('Input - target event report'!L:L,B2145,'Input - target event report'!D:D, "Private Investment")</f>
        <v/>
      </c>
      <c r="F2145">
        <f>AVERAGEIF(INDEX('Input - companies list'!$A:$BG, 0, MATCH("Clusters 0",'Input - companies list'!$A$1:$BG$1, 0)),'Output - Cluster ranking'!B2145,INDEX('Input - companies list'!$A:$BG, 0, MATCH("Flow",'Input - companies list'!$A$1:$BG$1, 0)))</f>
        <v/>
      </c>
      <c r="G2145">
        <f>AVERAGEIF(INDEX('Input - companies list'!$A:$BG, 0, MATCH("Clusters 0",'Input - companies list'!$A$1:$BG$1, 0)),'Output - Cluster ranking'!B2145,INDEX('Input - companies list'!$A:$BG, 0, MATCH("Inter-Cluster Connectivity",'Input - companies list'!$A$1:$BG$1, 0)))</f>
        <v/>
      </c>
      <c r="H2145">
        <f>IFERROR(PERCENTRANK(C:C,C2145),0)</f>
        <v/>
      </c>
      <c r="I2145">
        <f>IFERROR(1 - PERCENTRANK(D:D,D2145),0)</f>
        <v/>
      </c>
      <c r="J2145">
        <f>IFERROR(PERCENTRANK(E:E,E2145),0)</f>
        <v/>
      </c>
      <c r="K2145">
        <f>IFERROR(1 - PERCENTRANK(F:F,F2145),0)</f>
        <v/>
      </c>
      <c r="L2145">
        <f>IFERROR(PERCENTRANK(G:G,G2145),0)</f>
        <v/>
      </c>
      <c r="M2145">
        <f>H2145*weightA+I2145*weightB+J2145*weightC+K2145*weightD+L2145*weightE</f>
        <v/>
      </c>
    </row>
    <row r="2146" spans="1:13">
      <c r="A2146">
        <f>RANK(M2146,M:M)</f>
        <v/>
      </c>
      <c r="C2146">
        <f>SUMIFS('Input - target event report'!H:H,'Input - target event report'!L:L,B2146,'Input - target event report'!D:D, "Private Investment")</f>
        <v/>
      </c>
      <c r="D2146">
        <f>IF(E2146&lt;2, "N/A", (MAXIFS('Input - target event report'!E:E,'Input - target event report'!L:L,B:B,'Input - target event report'!D:D,"Private Investment")-MINIFS('Input - target event report'!E:E,'Input - target event report'!L:L,B:B,'Input - target event report'!D:D,"Private Investment"))/(E2146-1))</f>
        <v/>
      </c>
      <c r="E2146">
        <f>COUNTIFS('Input - target event report'!L:L,B2146,'Input - target event report'!D:D, "Private Investment")</f>
        <v/>
      </c>
      <c r="F2146">
        <f>AVERAGEIF(INDEX('Input - companies list'!$A:$BG, 0, MATCH("Clusters 0",'Input - companies list'!$A$1:$BG$1, 0)),'Output - Cluster ranking'!B2146,INDEX('Input - companies list'!$A:$BG, 0, MATCH("Flow",'Input - companies list'!$A$1:$BG$1, 0)))</f>
        <v/>
      </c>
      <c r="G2146">
        <f>AVERAGEIF(INDEX('Input - companies list'!$A:$BG, 0, MATCH("Clusters 0",'Input - companies list'!$A$1:$BG$1, 0)),'Output - Cluster ranking'!B2146,INDEX('Input - companies list'!$A:$BG, 0, MATCH("Inter-Cluster Connectivity",'Input - companies list'!$A$1:$BG$1, 0)))</f>
        <v/>
      </c>
      <c r="H2146">
        <f>IFERROR(PERCENTRANK(C:C,C2146),0)</f>
        <v/>
      </c>
      <c r="I2146">
        <f>IFERROR(1 - PERCENTRANK(D:D,D2146),0)</f>
        <v/>
      </c>
      <c r="J2146">
        <f>IFERROR(PERCENTRANK(E:E,E2146),0)</f>
        <v/>
      </c>
      <c r="K2146">
        <f>IFERROR(1 - PERCENTRANK(F:F,F2146),0)</f>
        <v/>
      </c>
      <c r="L2146">
        <f>IFERROR(PERCENTRANK(G:G,G2146),0)</f>
        <v/>
      </c>
      <c r="M2146">
        <f>H2146*weightA+I2146*weightB+J2146*weightC+K2146*weightD+L2146*weightE</f>
        <v/>
      </c>
    </row>
    <row r="2147" spans="1:13">
      <c r="A2147">
        <f>RANK(M2147,M:M)</f>
        <v/>
      </c>
      <c r="C2147">
        <f>SUMIFS('Input - target event report'!H:H,'Input - target event report'!L:L,B2147,'Input - target event report'!D:D, "Private Investment")</f>
        <v/>
      </c>
      <c r="D2147">
        <f>IF(E2147&lt;2, "N/A", (MAXIFS('Input - target event report'!E:E,'Input - target event report'!L:L,B:B,'Input - target event report'!D:D,"Private Investment")-MINIFS('Input - target event report'!E:E,'Input - target event report'!L:L,B:B,'Input - target event report'!D:D,"Private Investment"))/(E2147-1))</f>
        <v/>
      </c>
      <c r="E2147">
        <f>COUNTIFS('Input - target event report'!L:L,B2147,'Input - target event report'!D:D, "Private Investment")</f>
        <v/>
      </c>
      <c r="F2147">
        <f>AVERAGEIF(INDEX('Input - companies list'!$A:$BG, 0, MATCH("Clusters 0",'Input - companies list'!$A$1:$BG$1, 0)),'Output - Cluster ranking'!B2147,INDEX('Input - companies list'!$A:$BG, 0, MATCH("Flow",'Input - companies list'!$A$1:$BG$1, 0)))</f>
        <v/>
      </c>
      <c r="G2147">
        <f>AVERAGEIF(INDEX('Input - companies list'!$A:$BG, 0, MATCH("Clusters 0",'Input - companies list'!$A$1:$BG$1, 0)),'Output - Cluster ranking'!B2147,INDEX('Input - companies list'!$A:$BG, 0, MATCH("Inter-Cluster Connectivity",'Input - companies list'!$A$1:$BG$1, 0)))</f>
        <v/>
      </c>
      <c r="H2147">
        <f>IFERROR(PERCENTRANK(C:C,C2147),0)</f>
        <v/>
      </c>
      <c r="I2147">
        <f>IFERROR(1 - PERCENTRANK(D:D,D2147),0)</f>
        <v/>
      </c>
      <c r="J2147">
        <f>IFERROR(PERCENTRANK(E:E,E2147),0)</f>
        <v/>
      </c>
      <c r="K2147">
        <f>IFERROR(1 - PERCENTRANK(F:F,F2147),0)</f>
        <v/>
      </c>
      <c r="L2147">
        <f>IFERROR(PERCENTRANK(G:G,G2147),0)</f>
        <v/>
      </c>
      <c r="M2147">
        <f>H2147*weightA+I2147*weightB+J2147*weightC+K2147*weightD+L2147*weightE</f>
        <v/>
      </c>
    </row>
    <row r="2148" spans="1:13">
      <c r="A2148">
        <f>RANK(M2148,M:M)</f>
        <v/>
      </c>
      <c r="C2148">
        <f>SUMIFS('Input - target event report'!H:H,'Input - target event report'!L:L,B2148,'Input - target event report'!D:D, "Private Investment")</f>
        <v/>
      </c>
      <c r="D2148">
        <f>IF(E2148&lt;2, "N/A", (MAXIFS('Input - target event report'!E:E,'Input - target event report'!L:L,B:B,'Input - target event report'!D:D,"Private Investment")-MINIFS('Input - target event report'!E:E,'Input - target event report'!L:L,B:B,'Input - target event report'!D:D,"Private Investment"))/(E2148-1))</f>
        <v/>
      </c>
      <c r="E2148">
        <f>COUNTIFS('Input - target event report'!L:L,B2148,'Input - target event report'!D:D, "Private Investment")</f>
        <v/>
      </c>
      <c r="F2148">
        <f>AVERAGEIF(INDEX('Input - companies list'!$A:$BG, 0, MATCH("Clusters 0",'Input - companies list'!$A$1:$BG$1, 0)),'Output - Cluster ranking'!B2148,INDEX('Input - companies list'!$A:$BG, 0, MATCH("Flow",'Input - companies list'!$A$1:$BG$1, 0)))</f>
        <v/>
      </c>
      <c r="G2148">
        <f>AVERAGEIF(INDEX('Input - companies list'!$A:$BG, 0, MATCH("Clusters 0",'Input - companies list'!$A$1:$BG$1, 0)),'Output - Cluster ranking'!B2148,INDEX('Input - companies list'!$A:$BG, 0, MATCH("Inter-Cluster Connectivity",'Input - companies list'!$A$1:$BG$1, 0)))</f>
        <v/>
      </c>
      <c r="H2148">
        <f>IFERROR(PERCENTRANK(C:C,C2148),0)</f>
        <v/>
      </c>
      <c r="I2148">
        <f>IFERROR(1 - PERCENTRANK(D:D,D2148),0)</f>
        <v/>
      </c>
      <c r="J2148">
        <f>IFERROR(PERCENTRANK(E:E,E2148),0)</f>
        <v/>
      </c>
      <c r="K2148">
        <f>IFERROR(1 - PERCENTRANK(F:F,F2148),0)</f>
        <v/>
      </c>
      <c r="L2148">
        <f>IFERROR(PERCENTRANK(G:G,G2148),0)</f>
        <v/>
      </c>
      <c r="M2148">
        <f>H2148*weightA+I2148*weightB+J2148*weightC+K2148*weightD+L2148*weightE</f>
        <v/>
      </c>
    </row>
    <row r="2149" spans="1:13">
      <c r="A2149">
        <f>RANK(M2149,M:M)</f>
        <v/>
      </c>
      <c r="C2149">
        <f>SUMIFS('Input - target event report'!H:H,'Input - target event report'!L:L,B2149,'Input - target event report'!D:D, "Private Investment")</f>
        <v/>
      </c>
      <c r="D2149">
        <f>IF(E2149&lt;2, "N/A", (MAXIFS('Input - target event report'!E:E,'Input - target event report'!L:L,B:B,'Input - target event report'!D:D,"Private Investment")-MINIFS('Input - target event report'!E:E,'Input - target event report'!L:L,B:B,'Input - target event report'!D:D,"Private Investment"))/(E2149-1))</f>
        <v/>
      </c>
      <c r="E2149">
        <f>COUNTIFS('Input - target event report'!L:L,B2149,'Input - target event report'!D:D, "Private Investment")</f>
        <v/>
      </c>
      <c r="F2149">
        <f>AVERAGEIF(INDEX('Input - companies list'!$A:$BG, 0, MATCH("Clusters 0",'Input - companies list'!$A$1:$BG$1, 0)),'Output - Cluster ranking'!B2149,INDEX('Input - companies list'!$A:$BG, 0, MATCH("Flow",'Input - companies list'!$A$1:$BG$1, 0)))</f>
        <v/>
      </c>
      <c r="G2149">
        <f>AVERAGEIF(INDEX('Input - companies list'!$A:$BG, 0, MATCH("Clusters 0",'Input - companies list'!$A$1:$BG$1, 0)),'Output - Cluster ranking'!B2149,INDEX('Input - companies list'!$A:$BG, 0, MATCH("Inter-Cluster Connectivity",'Input - companies list'!$A$1:$BG$1, 0)))</f>
        <v/>
      </c>
      <c r="H2149">
        <f>IFERROR(PERCENTRANK(C:C,C2149),0)</f>
        <v/>
      </c>
      <c r="I2149">
        <f>IFERROR(1 - PERCENTRANK(D:D,D2149),0)</f>
        <v/>
      </c>
      <c r="J2149">
        <f>IFERROR(PERCENTRANK(E:E,E2149),0)</f>
        <v/>
      </c>
      <c r="K2149">
        <f>IFERROR(1 - PERCENTRANK(F:F,F2149),0)</f>
        <v/>
      </c>
      <c r="L2149">
        <f>IFERROR(PERCENTRANK(G:G,G2149),0)</f>
        <v/>
      </c>
      <c r="M2149">
        <f>H2149*weightA+I2149*weightB+J2149*weightC+K2149*weightD+L2149*weightE</f>
        <v/>
      </c>
    </row>
    <row r="2150" spans="1:13">
      <c r="A2150">
        <f>RANK(M2150,M:M)</f>
        <v/>
      </c>
      <c r="C2150">
        <f>SUMIFS('Input - target event report'!H:H,'Input - target event report'!L:L,B2150,'Input - target event report'!D:D, "Private Investment")</f>
        <v/>
      </c>
      <c r="D2150">
        <f>IF(E2150&lt;2, "N/A", (MAXIFS('Input - target event report'!E:E,'Input - target event report'!L:L,B:B,'Input - target event report'!D:D,"Private Investment")-MINIFS('Input - target event report'!E:E,'Input - target event report'!L:L,B:B,'Input - target event report'!D:D,"Private Investment"))/(E2150-1))</f>
        <v/>
      </c>
      <c r="E2150">
        <f>COUNTIFS('Input - target event report'!L:L,B2150,'Input - target event report'!D:D, "Private Investment")</f>
        <v/>
      </c>
      <c r="F2150">
        <f>AVERAGEIF(INDEX('Input - companies list'!$A:$BG, 0, MATCH("Clusters 0",'Input - companies list'!$A$1:$BG$1, 0)),'Output - Cluster ranking'!B2150,INDEX('Input - companies list'!$A:$BG, 0, MATCH("Flow",'Input - companies list'!$A$1:$BG$1, 0)))</f>
        <v/>
      </c>
      <c r="G2150">
        <f>AVERAGEIF(INDEX('Input - companies list'!$A:$BG, 0, MATCH("Clusters 0",'Input - companies list'!$A$1:$BG$1, 0)),'Output - Cluster ranking'!B2150,INDEX('Input - companies list'!$A:$BG, 0, MATCH("Inter-Cluster Connectivity",'Input - companies list'!$A$1:$BG$1, 0)))</f>
        <v/>
      </c>
      <c r="H2150">
        <f>IFERROR(PERCENTRANK(C:C,C2150),0)</f>
        <v/>
      </c>
      <c r="I2150">
        <f>IFERROR(1 - PERCENTRANK(D:D,D2150),0)</f>
        <v/>
      </c>
      <c r="J2150">
        <f>IFERROR(PERCENTRANK(E:E,E2150),0)</f>
        <v/>
      </c>
      <c r="K2150">
        <f>IFERROR(1 - PERCENTRANK(F:F,F2150),0)</f>
        <v/>
      </c>
      <c r="L2150">
        <f>IFERROR(PERCENTRANK(G:G,G2150),0)</f>
        <v/>
      </c>
      <c r="M2150">
        <f>H2150*weightA+I2150*weightB+J2150*weightC+K2150*weightD+L2150*weightE</f>
        <v/>
      </c>
    </row>
    <row r="2151" spans="1:13">
      <c r="A2151">
        <f>RANK(M2151,M:M)</f>
        <v/>
      </c>
      <c r="C2151">
        <f>SUMIFS('Input - target event report'!H:H,'Input - target event report'!L:L,B2151,'Input - target event report'!D:D, "Private Investment")</f>
        <v/>
      </c>
      <c r="D2151">
        <f>IF(E2151&lt;2, "N/A", (MAXIFS('Input - target event report'!E:E,'Input - target event report'!L:L,B:B,'Input - target event report'!D:D,"Private Investment")-MINIFS('Input - target event report'!E:E,'Input - target event report'!L:L,B:B,'Input - target event report'!D:D,"Private Investment"))/(E2151-1))</f>
        <v/>
      </c>
      <c r="E2151">
        <f>COUNTIFS('Input - target event report'!L:L,B2151,'Input - target event report'!D:D, "Private Investment")</f>
        <v/>
      </c>
      <c r="F2151">
        <f>AVERAGEIF(INDEX('Input - companies list'!$A:$BG, 0, MATCH("Clusters 0",'Input - companies list'!$A$1:$BG$1, 0)),'Output - Cluster ranking'!B2151,INDEX('Input - companies list'!$A:$BG, 0, MATCH("Flow",'Input - companies list'!$A$1:$BG$1, 0)))</f>
        <v/>
      </c>
      <c r="G2151">
        <f>AVERAGEIF(INDEX('Input - companies list'!$A:$BG, 0, MATCH("Clusters 0",'Input - companies list'!$A$1:$BG$1, 0)),'Output - Cluster ranking'!B2151,INDEX('Input - companies list'!$A:$BG, 0, MATCH("Inter-Cluster Connectivity",'Input - companies list'!$A$1:$BG$1, 0)))</f>
        <v/>
      </c>
      <c r="H2151">
        <f>IFERROR(PERCENTRANK(C:C,C2151),0)</f>
        <v/>
      </c>
      <c r="I2151">
        <f>IFERROR(1 - PERCENTRANK(D:D,D2151),0)</f>
        <v/>
      </c>
      <c r="J2151">
        <f>IFERROR(PERCENTRANK(E:E,E2151),0)</f>
        <v/>
      </c>
      <c r="K2151">
        <f>IFERROR(1 - PERCENTRANK(F:F,F2151),0)</f>
        <v/>
      </c>
      <c r="L2151">
        <f>IFERROR(PERCENTRANK(G:G,G2151),0)</f>
        <v/>
      </c>
      <c r="M2151">
        <f>H2151*weightA+I2151*weightB+J2151*weightC+K2151*weightD+L2151*weightE</f>
        <v/>
      </c>
    </row>
    <row r="2152" spans="1:13">
      <c r="A2152">
        <f>RANK(M2152,M:M)</f>
        <v/>
      </c>
      <c r="C2152">
        <f>SUMIFS('Input - target event report'!H:H,'Input - target event report'!L:L,B2152,'Input - target event report'!D:D, "Private Investment")</f>
        <v/>
      </c>
      <c r="D2152">
        <f>IF(E2152&lt;2, "N/A", (MAXIFS('Input - target event report'!E:E,'Input - target event report'!L:L,B:B,'Input - target event report'!D:D,"Private Investment")-MINIFS('Input - target event report'!E:E,'Input - target event report'!L:L,B:B,'Input - target event report'!D:D,"Private Investment"))/(E2152-1))</f>
        <v/>
      </c>
      <c r="E2152">
        <f>COUNTIFS('Input - target event report'!L:L,B2152,'Input - target event report'!D:D, "Private Investment")</f>
        <v/>
      </c>
      <c r="F2152">
        <f>AVERAGEIF(INDEX('Input - companies list'!$A:$BG, 0, MATCH("Clusters 0",'Input - companies list'!$A$1:$BG$1, 0)),'Output - Cluster ranking'!B2152,INDEX('Input - companies list'!$A:$BG, 0, MATCH("Flow",'Input - companies list'!$A$1:$BG$1, 0)))</f>
        <v/>
      </c>
      <c r="G2152">
        <f>AVERAGEIF(INDEX('Input - companies list'!$A:$BG, 0, MATCH("Clusters 0",'Input - companies list'!$A$1:$BG$1, 0)),'Output - Cluster ranking'!B2152,INDEX('Input - companies list'!$A:$BG, 0, MATCH("Inter-Cluster Connectivity",'Input - companies list'!$A$1:$BG$1, 0)))</f>
        <v/>
      </c>
      <c r="H2152">
        <f>IFERROR(PERCENTRANK(C:C,C2152),0)</f>
        <v/>
      </c>
      <c r="I2152">
        <f>IFERROR(1 - PERCENTRANK(D:D,D2152),0)</f>
        <v/>
      </c>
      <c r="J2152">
        <f>IFERROR(PERCENTRANK(E:E,E2152),0)</f>
        <v/>
      </c>
      <c r="K2152">
        <f>IFERROR(1 - PERCENTRANK(F:F,F2152),0)</f>
        <v/>
      </c>
      <c r="L2152">
        <f>IFERROR(PERCENTRANK(G:G,G2152),0)</f>
        <v/>
      </c>
      <c r="M2152">
        <f>H2152*weightA+I2152*weightB+J2152*weightC+K2152*weightD+L2152*weightE</f>
        <v/>
      </c>
    </row>
    <row r="2153" spans="1:13">
      <c r="A2153">
        <f>RANK(M2153,M:M)</f>
        <v/>
      </c>
      <c r="C2153">
        <f>SUMIFS('Input - target event report'!H:H,'Input - target event report'!L:L,B2153,'Input - target event report'!D:D, "Private Investment")</f>
        <v/>
      </c>
      <c r="D2153">
        <f>IF(E2153&lt;2, "N/A", (MAXIFS('Input - target event report'!E:E,'Input - target event report'!L:L,B:B,'Input - target event report'!D:D,"Private Investment")-MINIFS('Input - target event report'!E:E,'Input - target event report'!L:L,B:B,'Input - target event report'!D:D,"Private Investment"))/(E2153-1))</f>
        <v/>
      </c>
      <c r="E2153">
        <f>COUNTIFS('Input - target event report'!L:L,B2153,'Input - target event report'!D:D, "Private Investment")</f>
        <v/>
      </c>
      <c r="F2153">
        <f>AVERAGEIF(INDEX('Input - companies list'!$A:$BG, 0, MATCH("Clusters 0",'Input - companies list'!$A$1:$BG$1, 0)),'Output - Cluster ranking'!B2153,INDEX('Input - companies list'!$A:$BG, 0, MATCH("Flow",'Input - companies list'!$A$1:$BG$1, 0)))</f>
        <v/>
      </c>
      <c r="G2153">
        <f>AVERAGEIF(INDEX('Input - companies list'!$A:$BG, 0, MATCH("Clusters 0",'Input - companies list'!$A$1:$BG$1, 0)),'Output - Cluster ranking'!B2153,INDEX('Input - companies list'!$A:$BG, 0, MATCH("Inter-Cluster Connectivity",'Input - companies list'!$A$1:$BG$1, 0)))</f>
        <v/>
      </c>
      <c r="H2153">
        <f>IFERROR(PERCENTRANK(C:C,C2153),0)</f>
        <v/>
      </c>
      <c r="I2153">
        <f>IFERROR(1 - PERCENTRANK(D:D,D2153),0)</f>
        <v/>
      </c>
      <c r="J2153">
        <f>IFERROR(PERCENTRANK(E:E,E2153),0)</f>
        <v/>
      </c>
      <c r="K2153">
        <f>IFERROR(1 - PERCENTRANK(F:F,F2153),0)</f>
        <v/>
      </c>
      <c r="L2153">
        <f>IFERROR(PERCENTRANK(G:G,G2153),0)</f>
        <v/>
      </c>
      <c r="M2153">
        <f>H2153*weightA+I2153*weightB+J2153*weightC+K2153*weightD+L2153*weightE</f>
        <v/>
      </c>
    </row>
    <row r="2154" spans="1:13">
      <c r="A2154">
        <f>RANK(M2154,M:M)</f>
        <v/>
      </c>
      <c r="C2154">
        <f>SUMIFS('Input - target event report'!H:H,'Input - target event report'!L:L,B2154,'Input - target event report'!D:D, "Private Investment")</f>
        <v/>
      </c>
      <c r="D2154">
        <f>IF(E2154&lt;2, "N/A", (MAXIFS('Input - target event report'!E:E,'Input - target event report'!L:L,B:B,'Input - target event report'!D:D,"Private Investment")-MINIFS('Input - target event report'!E:E,'Input - target event report'!L:L,B:B,'Input - target event report'!D:D,"Private Investment"))/(E2154-1))</f>
        <v/>
      </c>
      <c r="E2154">
        <f>COUNTIFS('Input - target event report'!L:L,B2154,'Input - target event report'!D:D, "Private Investment")</f>
        <v/>
      </c>
      <c r="F2154">
        <f>AVERAGEIF(INDEX('Input - companies list'!$A:$BG, 0, MATCH("Clusters 0",'Input - companies list'!$A$1:$BG$1, 0)),'Output - Cluster ranking'!B2154,INDEX('Input - companies list'!$A:$BG, 0, MATCH("Flow",'Input - companies list'!$A$1:$BG$1, 0)))</f>
        <v/>
      </c>
      <c r="G2154">
        <f>AVERAGEIF(INDEX('Input - companies list'!$A:$BG, 0, MATCH("Clusters 0",'Input - companies list'!$A$1:$BG$1, 0)),'Output - Cluster ranking'!B2154,INDEX('Input - companies list'!$A:$BG, 0, MATCH("Inter-Cluster Connectivity",'Input - companies list'!$A$1:$BG$1, 0)))</f>
        <v/>
      </c>
      <c r="H2154">
        <f>IFERROR(PERCENTRANK(C:C,C2154),0)</f>
        <v/>
      </c>
      <c r="I2154">
        <f>IFERROR(1 - PERCENTRANK(D:D,D2154),0)</f>
        <v/>
      </c>
      <c r="J2154">
        <f>IFERROR(PERCENTRANK(E:E,E2154),0)</f>
        <v/>
      </c>
      <c r="K2154">
        <f>IFERROR(1 - PERCENTRANK(F:F,F2154),0)</f>
        <v/>
      </c>
      <c r="L2154">
        <f>IFERROR(PERCENTRANK(G:G,G2154),0)</f>
        <v/>
      </c>
      <c r="M2154">
        <f>H2154*weightA+I2154*weightB+J2154*weightC+K2154*weightD+L2154*weightE</f>
        <v/>
      </c>
    </row>
    <row r="2155" spans="1:13">
      <c r="A2155">
        <f>RANK(M2155,M:M)</f>
        <v/>
      </c>
      <c r="C2155">
        <f>SUMIFS('Input - target event report'!H:H,'Input - target event report'!L:L,B2155,'Input - target event report'!D:D, "Private Investment")</f>
        <v/>
      </c>
      <c r="D2155">
        <f>IF(E2155&lt;2, "N/A", (MAXIFS('Input - target event report'!E:E,'Input - target event report'!L:L,B:B,'Input - target event report'!D:D,"Private Investment")-MINIFS('Input - target event report'!E:E,'Input - target event report'!L:L,B:B,'Input - target event report'!D:D,"Private Investment"))/(E2155-1))</f>
        <v/>
      </c>
      <c r="E2155">
        <f>COUNTIFS('Input - target event report'!L:L,B2155,'Input - target event report'!D:D, "Private Investment")</f>
        <v/>
      </c>
      <c r="F2155">
        <f>AVERAGEIF(INDEX('Input - companies list'!$A:$BG, 0, MATCH("Clusters 0",'Input - companies list'!$A$1:$BG$1, 0)),'Output - Cluster ranking'!B2155,INDEX('Input - companies list'!$A:$BG, 0, MATCH("Flow",'Input - companies list'!$A$1:$BG$1, 0)))</f>
        <v/>
      </c>
      <c r="G2155">
        <f>AVERAGEIF(INDEX('Input - companies list'!$A:$BG, 0, MATCH("Clusters 0",'Input - companies list'!$A$1:$BG$1, 0)),'Output - Cluster ranking'!B2155,INDEX('Input - companies list'!$A:$BG, 0, MATCH("Inter-Cluster Connectivity",'Input - companies list'!$A$1:$BG$1, 0)))</f>
        <v/>
      </c>
      <c r="H2155">
        <f>IFERROR(PERCENTRANK(C:C,C2155),0)</f>
        <v/>
      </c>
      <c r="I2155">
        <f>IFERROR(1 - PERCENTRANK(D:D,D2155),0)</f>
        <v/>
      </c>
      <c r="J2155">
        <f>IFERROR(PERCENTRANK(E:E,E2155),0)</f>
        <v/>
      </c>
      <c r="K2155">
        <f>IFERROR(1 - PERCENTRANK(F:F,F2155),0)</f>
        <v/>
      </c>
      <c r="L2155">
        <f>IFERROR(PERCENTRANK(G:G,G2155),0)</f>
        <v/>
      </c>
      <c r="M2155">
        <f>H2155*weightA+I2155*weightB+J2155*weightC+K2155*weightD+L2155*weightE</f>
        <v/>
      </c>
    </row>
    <row r="2156" spans="1:13">
      <c r="A2156">
        <f>RANK(M2156,M:M)</f>
        <v/>
      </c>
      <c r="C2156">
        <f>SUMIFS('Input - target event report'!H:H,'Input - target event report'!L:L,B2156,'Input - target event report'!D:D, "Private Investment")</f>
        <v/>
      </c>
      <c r="D2156">
        <f>IF(E2156&lt;2, "N/A", (MAXIFS('Input - target event report'!E:E,'Input - target event report'!L:L,B:B,'Input - target event report'!D:D,"Private Investment")-MINIFS('Input - target event report'!E:E,'Input - target event report'!L:L,B:B,'Input - target event report'!D:D,"Private Investment"))/(E2156-1))</f>
        <v/>
      </c>
      <c r="E2156">
        <f>COUNTIFS('Input - target event report'!L:L,B2156,'Input - target event report'!D:D, "Private Investment")</f>
        <v/>
      </c>
      <c r="F2156">
        <f>AVERAGEIF(INDEX('Input - companies list'!$A:$BG, 0, MATCH("Clusters 0",'Input - companies list'!$A$1:$BG$1, 0)),'Output - Cluster ranking'!B2156,INDEX('Input - companies list'!$A:$BG, 0, MATCH("Flow",'Input - companies list'!$A$1:$BG$1, 0)))</f>
        <v/>
      </c>
      <c r="G2156">
        <f>AVERAGEIF(INDEX('Input - companies list'!$A:$BG, 0, MATCH("Clusters 0",'Input - companies list'!$A$1:$BG$1, 0)),'Output - Cluster ranking'!B2156,INDEX('Input - companies list'!$A:$BG, 0, MATCH("Inter-Cluster Connectivity",'Input - companies list'!$A$1:$BG$1, 0)))</f>
        <v/>
      </c>
      <c r="H2156">
        <f>IFERROR(PERCENTRANK(C:C,C2156),0)</f>
        <v/>
      </c>
      <c r="I2156">
        <f>IFERROR(1 - PERCENTRANK(D:D,D2156),0)</f>
        <v/>
      </c>
      <c r="J2156">
        <f>IFERROR(PERCENTRANK(E:E,E2156),0)</f>
        <v/>
      </c>
      <c r="K2156">
        <f>IFERROR(1 - PERCENTRANK(F:F,F2156),0)</f>
        <v/>
      </c>
      <c r="L2156">
        <f>IFERROR(PERCENTRANK(G:G,G2156),0)</f>
        <v/>
      </c>
      <c r="M2156">
        <f>H2156*weightA+I2156*weightB+J2156*weightC+K2156*weightD+L2156*weightE</f>
        <v/>
      </c>
    </row>
    <row r="2157" spans="1:13">
      <c r="A2157">
        <f>RANK(M2157,M:M)</f>
        <v/>
      </c>
      <c r="C2157">
        <f>SUMIFS('Input - target event report'!H:H,'Input - target event report'!L:L,B2157,'Input - target event report'!D:D, "Private Investment")</f>
        <v/>
      </c>
      <c r="D2157">
        <f>IF(E2157&lt;2, "N/A", (MAXIFS('Input - target event report'!E:E,'Input - target event report'!L:L,B:B,'Input - target event report'!D:D,"Private Investment")-MINIFS('Input - target event report'!E:E,'Input - target event report'!L:L,B:B,'Input - target event report'!D:D,"Private Investment"))/(E2157-1))</f>
        <v/>
      </c>
      <c r="E2157">
        <f>COUNTIFS('Input - target event report'!L:L,B2157,'Input - target event report'!D:D, "Private Investment")</f>
        <v/>
      </c>
      <c r="F2157">
        <f>AVERAGEIF(INDEX('Input - companies list'!$A:$BG, 0, MATCH("Clusters 0",'Input - companies list'!$A$1:$BG$1, 0)),'Output - Cluster ranking'!B2157,INDEX('Input - companies list'!$A:$BG, 0, MATCH("Flow",'Input - companies list'!$A$1:$BG$1, 0)))</f>
        <v/>
      </c>
      <c r="G2157">
        <f>AVERAGEIF(INDEX('Input - companies list'!$A:$BG, 0, MATCH("Clusters 0",'Input - companies list'!$A$1:$BG$1, 0)),'Output - Cluster ranking'!B2157,INDEX('Input - companies list'!$A:$BG, 0, MATCH("Inter-Cluster Connectivity",'Input - companies list'!$A$1:$BG$1, 0)))</f>
        <v/>
      </c>
      <c r="H2157">
        <f>IFERROR(PERCENTRANK(C:C,C2157),0)</f>
        <v/>
      </c>
      <c r="I2157">
        <f>IFERROR(1 - PERCENTRANK(D:D,D2157),0)</f>
        <v/>
      </c>
      <c r="J2157">
        <f>IFERROR(PERCENTRANK(E:E,E2157),0)</f>
        <v/>
      </c>
      <c r="K2157">
        <f>IFERROR(1 - PERCENTRANK(F:F,F2157),0)</f>
        <v/>
      </c>
      <c r="L2157">
        <f>IFERROR(PERCENTRANK(G:G,G2157),0)</f>
        <v/>
      </c>
      <c r="M2157">
        <f>H2157*weightA+I2157*weightB+J2157*weightC+K2157*weightD+L2157*weightE</f>
        <v/>
      </c>
    </row>
    <row r="2158" spans="1:13">
      <c r="A2158">
        <f>RANK(M2158,M:M)</f>
        <v/>
      </c>
      <c r="C2158">
        <f>SUMIFS('Input - target event report'!H:H,'Input - target event report'!L:L,B2158,'Input - target event report'!D:D, "Private Investment")</f>
        <v/>
      </c>
      <c r="D2158">
        <f>IF(E2158&lt;2, "N/A", (MAXIFS('Input - target event report'!E:E,'Input - target event report'!L:L,B:B,'Input - target event report'!D:D,"Private Investment")-MINIFS('Input - target event report'!E:E,'Input - target event report'!L:L,B:B,'Input - target event report'!D:D,"Private Investment"))/(E2158-1))</f>
        <v/>
      </c>
      <c r="E2158">
        <f>COUNTIFS('Input - target event report'!L:L,B2158,'Input - target event report'!D:D, "Private Investment")</f>
        <v/>
      </c>
      <c r="F2158">
        <f>AVERAGEIF(INDEX('Input - companies list'!$A:$BG, 0, MATCH("Clusters 0",'Input - companies list'!$A$1:$BG$1, 0)),'Output - Cluster ranking'!B2158,INDEX('Input - companies list'!$A:$BG, 0, MATCH("Flow",'Input - companies list'!$A$1:$BG$1, 0)))</f>
        <v/>
      </c>
      <c r="G2158">
        <f>AVERAGEIF(INDEX('Input - companies list'!$A:$BG, 0, MATCH("Clusters 0",'Input - companies list'!$A$1:$BG$1, 0)),'Output - Cluster ranking'!B2158,INDEX('Input - companies list'!$A:$BG, 0, MATCH("Inter-Cluster Connectivity",'Input - companies list'!$A$1:$BG$1, 0)))</f>
        <v/>
      </c>
      <c r="H2158">
        <f>IFERROR(PERCENTRANK(C:C,C2158),0)</f>
        <v/>
      </c>
      <c r="I2158">
        <f>IFERROR(1 - PERCENTRANK(D:D,D2158),0)</f>
        <v/>
      </c>
      <c r="J2158">
        <f>IFERROR(PERCENTRANK(E:E,E2158),0)</f>
        <v/>
      </c>
      <c r="K2158">
        <f>IFERROR(1 - PERCENTRANK(F:F,F2158),0)</f>
        <v/>
      </c>
      <c r="L2158">
        <f>IFERROR(PERCENTRANK(G:G,G2158),0)</f>
        <v/>
      </c>
      <c r="M2158">
        <f>H2158*weightA+I2158*weightB+J2158*weightC+K2158*weightD+L2158*weightE</f>
        <v/>
      </c>
    </row>
    <row r="2159" spans="1:13">
      <c r="A2159">
        <f>RANK(M2159,M:M)</f>
        <v/>
      </c>
      <c r="C2159">
        <f>SUMIFS('Input - target event report'!H:H,'Input - target event report'!L:L,B2159,'Input - target event report'!D:D, "Private Investment")</f>
        <v/>
      </c>
      <c r="D2159">
        <f>IF(E2159&lt;2, "N/A", (MAXIFS('Input - target event report'!E:E,'Input - target event report'!L:L,B:B,'Input - target event report'!D:D,"Private Investment")-MINIFS('Input - target event report'!E:E,'Input - target event report'!L:L,B:B,'Input - target event report'!D:D,"Private Investment"))/(E2159-1))</f>
        <v/>
      </c>
      <c r="E2159">
        <f>COUNTIFS('Input - target event report'!L:L,B2159,'Input - target event report'!D:D, "Private Investment")</f>
        <v/>
      </c>
      <c r="F2159">
        <f>AVERAGEIF(INDEX('Input - companies list'!$A:$BG, 0, MATCH("Clusters 0",'Input - companies list'!$A$1:$BG$1, 0)),'Output - Cluster ranking'!B2159,INDEX('Input - companies list'!$A:$BG, 0, MATCH("Flow",'Input - companies list'!$A$1:$BG$1, 0)))</f>
        <v/>
      </c>
      <c r="G2159">
        <f>AVERAGEIF(INDEX('Input - companies list'!$A:$BG, 0, MATCH("Clusters 0",'Input - companies list'!$A$1:$BG$1, 0)),'Output - Cluster ranking'!B2159,INDEX('Input - companies list'!$A:$BG, 0, MATCH("Inter-Cluster Connectivity",'Input - companies list'!$A$1:$BG$1, 0)))</f>
        <v/>
      </c>
      <c r="H2159">
        <f>IFERROR(PERCENTRANK(C:C,C2159),0)</f>
        <v/>
      </c>
      <c r="I2159">
        <f>IFERROR(1 - PERCENTRANK(D:D,D2159),0)</f>
        <v/>
      </c>
      <c r="J2159">
        <f>IFERROR(PERCENTRANK(E:E,E2159),0)</f>
        <v/>
      </c>
      <c r="K2159">
        <f>IFERROR(1 - PERCENTRANK(F:F,F2159),0)</f>
        <v/>
      </c>
      <c r="L2159">
        <f>IFERROR(PERCENTRANK(G:G,G2159),0)</f>
        <v/>
      </c>
      <c r="M2159">
        <f>H2159*weightA+I2159*weightB+J2159*weightC+K2159*weightD+L2159*weightE</f>
        <v/>
      </c>
    </row>
    <row r="2160" spans="1:13">
      <c r="A2160">
        <f>RANK(M2160,M:M)</f>
        <v/>
      </c>
      <c r="C2160">
        <f>SUMIFS('Input - target event report'!H:H,'Input - target event report'!L:L,B2160,'Input - target event report'!D:D, "Private Investment")</f>
        <v/>
      </c>
      <c r="D2160">
        <f>IF(E2160&lt;2, "N/A", (MAXIFS('Input - target event report'!E:E,'Input - target event report'!L:L,B:B,'Input - target event report'!D:D,"Private Investment")-MINIFS('Input - target event report'!E:E,'Input - target event report'!L:L,B:B,'Input - target event report'!D:D,"Private Investment"))/(E2160-1))</f>
        <v/>
      </c>
      <c r="E2160">
        <f>COUNTIFS('Input - target event report'!L:L,B2160,'Input - target event report'!D:D, "Private Investment")</f>
        <v/>
      </c>
      <c r="F2160">
        <f>AVERAGEIF(INDEX('Input - companies list'!$A:$BG, 0, MATCH("Clusters 0",'Input - companies list'!$A$1:$BG$1, 0)),'Output - Cluster ranking'!B2160,INDEX('Input - companies list'!$A:$BG, 0, MATCH("Flow",'Input - companies list'!$A$1:$BG$1, 0)))</f>
        <v/>
      </c>
      <c r="G2160">
        <f>AVERAGEIF(INDEX('Input - companies list'!$A:$BG, 0, MATCH("Clusters 0",'Input - companies list'!$A$1:$BG$1, 0)),'Output - Cluster ranking'!B2160,INDEX('Input - companies list'!$A:$BG, 0, MATCH("Inter-Cluster Connectivity",'Input - companies list'!$A$1:$BG$1, 0)))</f>
        <v/>
      </c>
      <c r="H2160">
        <f>IFERROR(PERCENTRANK(C:C,C2160),0)</f>
        <v/>
      </c>
      <c r="I2160">
        <f>IFERROR(1 - PERCENTRANK(D:D,D2160),0)</f>
        <v/>
      </c>
      <c r="J2160">
        <f>IFERROR(PERCENTRANK(E:E,E2160),0)</f>
        <v/>
      </c>
      <c r="K2160">
        <f>IFERROR(1 - PERCENTRANK(F:F,F2160),0)</f>
        <v/>
      </c>
      <c r="L2160">
        <f>IFERROR(PERCENTRANK(G:G,G2160),0)</f>
        <v/>
      </c>
      <c r="M2160">
        <f>H2160*weightA+I2160*weightB+J2160*weightC+K2160*weightD+L2160*weightE</f>
        <v/>
      </c>
    </row>
    <row r="2161" spans="1:13">
      <c r="A2161">
        <f>RANK(M2161,M:M)</f>
        <v/>
      </c>
      <c r="C2161">
        <f>SUMIFS('Input - target event report'!H:H,'Input - target event report'!L:L,B2161,'Input - target event report'!D:D, "Private Investment")</f>
        <v/>
      </c>
      <c r="D2161">
        <f>IF(E2161&lt;2, "N/A", (MAXIFS('Input - target event report'!E:E,'Input - target event report'!L:L,B:B,'Input - target event report'!D:D,"Private Investment")-MINIFS('Input - target event report'!E:E,'Input - target event report'!L:L,B:B,'Input - target event report'!D:D,"Private Investment"))/(E2161-1))</f>
        <v/>
      </c>
      <c r="E2161">
        <f>COUNTIFS('Input - target event report'!L:L,B2161,'Input - target event report'!D:D, "Private Investment")</f>
        <v/>
      </c>
      <c r="F2161">
        <f>AVERAGEIF(INDEX('Input - companies list'!$A:$BG, 0, MATCH("Clusters 0",'Input - companies list'!$A$1:$BG$1, 0)),'Output - Cluster ranking'!B2161,INDEX('Input - companies list'!$A:$BG, 0, MATCH("Flow",'Input - companies list'!$A$1:$BG$1, 0)))</f>
        <v/>
      </c>
      <c r="G2161">
        <f>AVERAGEIF(INDEX('Input - companies list'!$A:$BG, 0, MATCH("Clusters 0",'Input - companies list'!$A$1:$BG$1, 0)),'Output - Cluster ranking'!B2161,INDEX('Input - companies list'!$A:$BG, 0, MATCH("Inter-Cluster Connectivity",'Input - companies list'!$A$1:$BG$1, 0)))</f>
        <v/>
      </c>
      <c r="H2161">
        <f>IFERROR(PERCENTRANK(C:C,C2161),0)</f>
        <v/>
      </c>
      <c r="I2161">
        <f>IFERROR(1 - PERCENTRANK(D:D,D2161),0)</f>
        <v/>
      </c>
      <c r="J2161">
        <f>IFERROR(PERCENTRANK(E:E,E2161),0)</f>
        <v/>
      </c>
      <c r="K2161">
        <f>IFERROR(1 - PERCENTRANK(F:F,F2161),0)</f>
        <v/>
      </c>
      <c r="L2161">
        <f>IFERROR(PERCENTRANK(G:G,G2161),0)</f>
        <v/>
      </c>
      <c r="M2161">
        <f>H2161*weightA+I2161*weightB+J2161*weightC+K2161*weightD+L2161*weightE</f>
        <v/>
      </c>
    </row>
    <row r="2162" spans="1:13">
      <c r="A2162">
        <f>RANK(M2162,M:M)</f>
        <v/>
      </c>
      <c r="C2162">
        <f>SUMIFS('Input - target event report'!H:H,'Input - target event report'!L:L,B2162,'Input - target event report'!D:D, "Private Investment")</f>
        <v/>
      </c>
      <c r="D2162">
        <f>IF(E2162&lt;2, "N/A", (MAXIFS('Input - target event report'!E:E,'Input - target event report'!L:L,B:B,'Input - target event report'!D:D,"Private Investment")-MINIFS('Input - target event report'!E:E,'Input - target event report'!L:L,B:B,'Input - target event report'!D:D,"Private Investment"))/(E2162-1))</f>
        <v/>
      </c>
      <c r="E2162">
        <f>COUNTIFS('Input - target event report'!L:L,B2162,'Input - target event report'!D:D, "Private Investment")</f>
        <v/>
      </c>
      <c r="F2162">
        <f>AVERAGEIF(INDEX('Input - companies list'!$A:$BG, 0, MATCH("Clusters 0",'Input - companies list'!$A$1:$BG$1, 0)),'Output - Cluster ranking'!B2162,INDEX('Input - companies list'!$A:$BG, 0, MATCH("Flow",'Input - companies list'!$A$1:$BG$1, 0)))</f>
        <v/>
      </c>
      <c r="G2162">
        <f>AVERAGEIF(INDEX('Input - companies list'!$A:$BG, 0, MATCH("Clusters 0",'Input - companies list'!$A$1:$BG$1, 0)),'Output - Cluster ranking'!B2162,INDEX('Input - companies list'!$A:$BG, 0, MATCH("Inter-Cluster Connectivity",'Input - companies list'!$A$1:$BG$1, 0)))</f>
        <v/>
      </c>
      <c r="H2162">
        <f>IFERROR(PERCENTRANK(C:C,C2162),0)</f>
        <v/>
      </c>
      <c r="I2162">
        <f>IFERROR(1 - PERCENTRANK(D:D,D2162),0)</f>
        <v/>
      </c>
      <c r="J2162">
        <f>IFERROR(PERCENTRANK(E:E,E2162),0)</f>
        <v/>
      </c>
      <c r="K2162">
        <f>IFERROR(1 - PERCENTRANK(F:F,F2162),0)</f>
        <v/>
      </c>
      <c r="L2162">
        <f>IFERROR(PERCENTRANK(G:G,G2162),0)</f>
        <v/>
      </c>
      <c r="M2162">
        <f>H2162*weightA+I2162*weightB+J2162*weightC+K2162*weightD+L2162*weightE</f>
        <v/>
      </c>
    </row>
    <row r="2163" spans="1:13">
      <c r="A2163">
        <f>RANK(M2163,M:M)</f>
        <v/>
      </c>
      <c r="C2163">
        <f>SUMIFS('Input - target event report'!H:H,'Input - target event report'!L:L,B2163,'Input - target event report'!D:D, "Private Investment")</f>
        <v/>
      </c>
      <c r="D2163">
        <f>IF(E2163&lt;2, "N/A", (MAXIFS('Input - target event report'!E:E,'Input - target event report'!L:L,B:B,'Input - target event report'!D:D,"Private Investment")-MINIFS('Input - target event report'!E:E,'Input - target event report'!L:L,B:B,'Input - target event report'!D:D,"Private Investment"))/(E2163-1))</f>
        <v/>
      </c>
      <c r="E2163">
        <f>COUNTIFS('Input - target event report'!L:L,B2163,'Input - target event report'!D:D, "Private Investment")</f>
        <v/>
      </c>
      <c r="F2163">
        <f>AVERAGEIF(INDEX('Input - companies list'!$A:$BG, 0, MATCH("Clusters 0",'Input - companies list'!$A$1:$BG$1, 0)),'Output - Cluster ranking'!B2163,INDEX('Input - companies list'!$A:$BG, 0, MATCH("Flow",'Input - companies list'!$A$1:$BG$1, 0)))</f>
        <v/>
      </c>
      <c r="G2163">
        <f>AVERAGEIF(INDEX('Input - companies list'!$A:$BG, 0, MATCH("Clusters 0",'Input - companies list'!$A$1:$BG$1, 0)),'Output - Cluster ranking'!B2163,INDEX('Input - companies list'!$A:$BG, 0, MATCH("Inter-Cluster Connectivity",'Input - companies list'!$A$1:$BG$1, 0)))</f>
        <v/>
      </c>
      <c r="H2163">
        <f>IFERROR(PERCENTRANK(C:C,C2163),0)</f>
        <v/>
      </c>
      <c r="I2163">
        <f>IFERROR(1 - PERCENTRANK(D:D,D2163),0)</f>
        <v/>
      </c>
      <c r="J2163">
        <f>IFERROR(PERCENTRANK(E:E,E2163),0)</f>
        <v/>
      </c>
      <c r="K2163">
        <f>IFERROR(1 - PERCENTRANK(F:F,F2163),0)</f>
        <v/>
      </c>
      <c r="L2163">
        <f>IFERROR(PERCENTRANK(G:G,G2163),0)</f>
        <v/>
      </c>
      <c r="M2163">
        <f>H2163*weightA+I2163*weightB+J2163*weightC+K2163*weightD+L2163*weightE</f>
        <v/>
      </c>
    </row>
    <row r="2164" spans="1:13">
      <c r="A2164">
        <f>RANK(M2164,M:M)</f>
        <v/>
      </c>
      <c r="C2164">
        <f>SUMIFS('Input - target event report'!H:H,'Input - target event report'!L:L,B2164,'Input - target event report'!D:D, "Private Investment")</f>
        <v/>
      </c>
      <c r="D2164">
        <f>IF(E2164&lt;2, "N/A", (MAXIFS('Input - target event report'!E:E,'Input - target event report'!L:L,B:B,'Input - target event report'!D:D,"Private Investment")-MINIFS('Input - target event report'!E:E,'Input - target event report'!L:L,B:B,'Input - target event report'!D:D,"Private Investment"))/(E2164-1))</f>
        <v/>
      </c>
      <c r="E2164">
        <f>COUNTIFS('Input - target event report'!L:L,B2164,'Input - target event report'!D:D, "Private Investment")</f>
        <v/>
      </c>
      <c r="F2164">
        <f>AVERAGEIF(INDEX('Input - companies list'!$A:$BG, 0, MATCH("Clusters 0",'Input - companies list'!$A$1:$BG$1, 0)),'Output - Cluster ranking'!B2164,INDEX('Input - companies list'!$A:$BG, 0, MATCH("Flow",'Input - companies list'!$A$1:$BG$1, 0)))</f>
        <v/>
      </c>
      <c r="G2164">
        <f>AVERAGEIF(INDEX('Input - companies list'!$A:$BG, 0, MATCH("Clusters 0",'Input - companies list'!$A$1:$BG$1, 0)),'Output - Cluster ranking'!B2164,INDEX('Input - companies list'!$A:$BG, 0, MATCH("Inter-Cluster Connectivity",'Input - companies list'!$A$1:$BG$1, 0)))</f>
        <v/>
      </c>
      <c r="H2164">
        <f>IFERROR(PERCENTRANK(C:C,C2164),0)</f>
        <v/>
      </c>
      <c r="I2164">
        <f>IFERROR(1 - PERCENTRANK(D:D,D2164),0)</f>
        <v/>
      </c>
      <c r="J2164">
        <f>IFERROR(PERCENTRANK(E:E,E2164),0)</f>
        <v/>
      </c>
      <c r="K2164">
        <f>IFERROR(1 - PERCENTRANK(F:F,F2164),0)</f>
        <v/>
      </c>
      <c r="L2164">
        <f>IFERROR(PERCENTRANK(G:G,G2164),0)</f>
        <v/>
      </c>
      <c r="M2164">
        <f>H2164*weightA+I2164*weightB+J2164*weightC+K2164*weightD+L2164*weightE</f>
        <v/>
      </c>
    </row>
    <row r="2165" spans="1:13">
      <c r="A2165">
        <f>RANK(M2165,M:M)</f>
        <v/>
      </c>
      <c r="C2165">
        <f>SUMIFS('Input - target event report'!H:H,'Input - target event report'!L:L,B2165,'Input - target event report'!D:D, "Private Investment")</f>
        <v/>
      </c>
      <c r="D2165">
        <f>IF(E2165&lt;2, "N/A", (MAXIFS('Input - target event report'!E:E,'Input - target event report'!L:L,B:B,'Input - target event report'!D:D,"Private Investment")-MINIFS('Input - target event report'!E:E,'Input - target event report'!L:L,B:B,'Input - target event report'!D:D,"Private Investment"))/(E2165-1))</f>
        <v/>
      </c>
      <c r="E2165">
        <f>COUNTIFS('Input - target event report'!L:L,B2165,'Input - target event report'!D:D, "Private Investment")</f>
        <v/>
      </c>
      <c r="F2165">
        <f>AVERAGEIF(INDEX('Input - companies list'!$A:$BG, 0, MATCH("Clusters 0",'Input - companies list'!$A$1:$BG$1, 0)),'Output - Cluster ranking'!B2165,INDEX('Input - companies list'!$A:$BG, 0, MATCH("Flow",'Input - companies list'!$A$1:$BG$1, 0)))</f>
        <v/>
      </c>
      <c r="G2165">
        <f>AVERAGEIF(INDEX('Input - companies list'!$A:$BG, 0, MATCH("Clusters 0",'Input - companies list'!$A$1:$BG$1, 0)),'Output - Cluster ranking'!B2165,INDEX('Input - companies list'!$A:$BG, 0, MATCH("Inter-Cluster Connectivity",'Input - companies list'!$A$1:$BG$1, 0)))</f>
        <v/>
      </c>
      <c r="H2165">
        <f>IFERROR(PERCENTRANK(C:C,C2165),0)</f>
        <v/>
      </c>
      <c r="I2165">
        <f>IFERROR(1 - PERCENTRANK(D:D,D2165),0)</f>
        <v/>
      </c>
      <c r="J2165">
        <f>IFERROR(PERCENTRANK(E:E,E2165),0)</f>
        <v/>
      </c>
      <c r="K2165">
        <f>IFERROR(1 - PERCENTRANK(F:F,F2165),0)</f>
        <v/>
      </c>
      <c r="L2165">
        <f>IFERROR(PERCENTRANK(G:G,G2165),0)</f>
        <v/>
      </c>
      <c r="M2165">
        <f>H2165*weightA+I2165*weightB+J2165*weightC+K2165*weightD+L2165*weightE</f>
        <v/>
      </c>
    </row>
    <row r="2166" spans="1:13">
      <c r="A2166">
        <f>RANK(M2166,M:M)</f>
        <v/>
      </c>
      <c r="C2166">
        <f>SUMIFS('Input - target event report'!H:H,'Input - target event report'!L:L,B2166,'Input - target event report'!D:D, "Private Investment")</f>
        <v/>
      </c>
      <c r="D2166">
        <f>IF(E2166&lt;2, "N/A", (MAXIFS('Input - target event report'!E:E,'Input - target event report'!L:L,B:B,'Input - target event report'!D:D,"Private Investment")-MINIFS('Input - target event report'!E:E,'Input - target event report'!L:L,B:B,'Input - target event report'!D:D,"Private Investment"))/(E2166-1))</f>
        <v/>
      </c>
      <c r="E2166">
        <f>COUNTIFS('Input - target event report'!L:L,B2166,'Input - target event report'!D:D, "Private Investment")</f>
        <v/>
      </c>
      <c r="F2166">
        <f>AVERAGEIF(INDEX('Input - companies list'!$A:$BG, 0, MATCH("Clusters 0",'Input - companies list'!$A$1:$BG$1, 0)),'Output - Cluster ranking'!B2166,INDEX('Input - companies list'!$A:$BG, 0, MATCH("Flow",'Input - companies list'!$A$1:$BG$1, 0)))</f>
        <v/>
      </c>
      <c r="G2166">
        <f>AVERAGEIF(INDEX('Input - companies list'!$A:$BG, 0, MATCH("Clusters 0",'Input - companies list'!$A$1:$BG$1, 0)),'Output - Cluster ranking'!B2166,INDEX('Input - companies list'!$A:$BG, 0, MATCH("Inter-Cluster Connectivity",'Input - companies list'!$A$1:$BG$1, 0)))</f>
        <v/>
      </c>
      <c r="H2166">
        <f>IFERROR(PERCENTRANK(C:C,C2166),0)</f>
        <v/>
      </c>
      <c r="I2166">
        <f>IFERROR(1 - PERCENTRANK(D:D,D2166),0)</f>
        <v/>
      </c>
      <c r="J2166">
        <f>IFERROR(PERCENTRANK(E:E,E2166),0)</f>
        <v/>
      </c>
      <c r="K2166">
        <f>IFERROR(1 - PERCENTRANK(F:F,F2166),0)</f>
        <v/>
      </c>
      <c r="L2166">
        <f>IFERROR(PERCENTRANK(G:G,G2166),0)</f>
        <v/>
      </c>
      <c r="M2166">
        <f>H2166*weightA+I2166*weightB+J2166*weightC+K2166*weightD+L2166*weightE</f>
        <v/>
      </c>
    </row>
    <row r="2167" spans="1:13">
      <c r="A2167">
        <f>RANK(M2167,M:M)</f>
        <v/>
      </c>
      <c r="C2167">
        <f>SUMIFS('Input - target event report'!H:H,'Input - target event report'!L:L,B2167,'Input - target event report'!D:D, "Private Investment")</f>
        <v/>
      </c>
      <c r="D2167">
        <f>IF(E2167&lt;2, "N/A", (MAXIFS('Input - target event report'!E:E,'Input - target event report'!L:L,B:B,'Input - target event report'!D:D,"Private Investment")-MINIFS('Input - target event report'!E:E,'Input - target event report'!L:L,B:B,'Input - target event report'!D:D,"Private Investment"))/(E2167-1))</f>
        <v/>
      </c>
      <c r="E2167">
        <f>COUNTIFS('Input - target event report'!L:L,B2167,'Input - target event report'!D:D, "Private Investment")</f>
        <v/>
      </c>
      <c r="F2167">
        <f>AVERAGEIF(INDEX('Input - companies list'!$A:$BG, 0, MATCH("Clusters 0",'Input - companies list'!$A$1:$BG$1, 0)),'Output - Cluster ranking'!B2167,INDEX('Input - companies list'!$A:$BG, 0, MATCH("Flow",'Input - companies list'!$A$1:$BG$1, 0)))</f>
        <v/>
      </c>
      <c r="G2167">
        <f>AVERAGEIF(INDEX('Input - companies list'!$A:$BG, 0, MATCH("Clusters 0",'Input - companies list'!$A$1:$BG$1, 0)),'Output - Cluster ranking'!B2167,INDEX('Input - companies list'!$A:$BG, 0, MATCH("Inter-Cluster Connectivity",'Input - companies list'!$A$1:$BG$1, 0)))</f>
        <v/>
      </c>
      <c r="H2167">
        <f>IFERROR(PERCENTRANK(C:C,C2167),0)</f>
        <v/>
      </c>
      <c r="I2167">
        <f>IFERROR(1 - PERCENTRANK(D:D,D2167),0)</f>
        <v/>
      </c>
      <c r="J2167">
        <f>IFERROR(PERCENTRANK(E:E,E2167),0)</f>
        <v/>
      </c>
      <c r="K2167">
        <f>IFERROR(1 - PERCENTRANK(F:F,F2167),0)</f>
        <v/>
      </c>
      <c r="L2167">
        <f>IFERROR(PERCENTRANK(G:G,G2167),0)</f>
        <v/>
      </c>
      <c r="M2167">
        <f>H2167*weightA+I2167*weightB+J2167*weightC+K2167*weightD+L2167*weightE</f>
        <v/>
      </c>
    </row>
    <row r="2168" spans="1:13">
      <c r="A2168">
        <f>RANK(M2168,M:M)</f>
        <v/>
      </c>
      <c r="C2168">
        <f>SUMIFS('Input - target event report'!H:H,'Input - target event report'!L:L,B2168,'Input - target event report'!D:D, "Private Investment")</f>
        <v/>
      </c>
      <c r="D2168">
        <f>IF(E2168&lt;2, "N/A", (MAXIFS('Input - target event report'!E:E,'Input - target event report'!L:L,B:B,'Input - target event report'!D:D,"Private Investment")-MINIFS('Input - target event report'!E:E,'Input - target event report'!L:L,B:B,'Input - target event report'!D:D,"Private Investment"))/(E2168-1))</f>
        <v/>
      </c>
      <c r="E2168">
        <f>COUNTIFS('Input - target event report'!L:L,B2168,'Input - target event report'!D:D, "Private Investment")</f>
        <v/>
      </c>
      <c r="F2168">
        <f>AVERAGEIF(INDEX('Input - companies list'!$A:$BG, 0, MATCH("Clusters 0",'Input - companies list'!$A$1:$BG$1, 0)),'Output - Cluster ranking'!B2168,INDEX('Input - companies list'!$A:$BG, 0, MATCH("Flow",'Input - companies list'!$A$1:$BG$1, 0)))</f>
        <v/>
      </c>
      <c r="G2168">
        <f>AVERAGEIF(INDEX('Input - companies list'!$A:$BG, 0, MATCH("Clusters 0",'Input - companies list'!$A$1:$BG$1, 0)),'Output - Cluster ranking'!B2168,INDEX('Input - companies list'!$A:$BG, 0, MATCH("Inter-Cluster Connectivity",'Input - companies list'!$A$1:$BG$1, 0)))</f>
        <v/>
      </c>
      <c r="H2168">
        <f>IFERROR(PERCENTRANK(C:C,C2168),0)</f>
        <v/>
      </c>
      <c r="I2168">
        <f>IFERROR(1 - PERCENTRANK(D:D,D2168),0)</f>
        <v/>
      </c>
      <c r="J2168">
        <f>IFERROR(PERCENTRANK(E:E,E2168),0)</f>
        <v/>
      </c>
      <c r="K2168">
        <f>IFERROR(1 - PERCENTRANK(F:F,F2168),0)</f>
        <v/>
      </c>
      <c r="L2168">
        <f>IFERROR(PERCENTRANK(G:G,G2168),0)</f>
        <v/>
      </c>
      <c r="M2168">
        <f>H2168*weightA+I2168*weightB+J2168*weightC+K2168*weightD+L2168*weightE</f>
        <v/>
      </c>
    </row>
    <row r="2169" spans="1:13">
      <c r="A2169">
        <f>RANK(M2169,M:M)</f>
        <v/>
      </c>
      <c r="C2169">
        <f>SUMIFS('Input - target event report'!H:H,'Input - target event report'!L:L,B2169,'Input - target event report'!D:D, "Private Investment")</f>
        <v/>
      </c>
      <c r="D2169">
        <f>IF(E2169&lt;2, "N/A", (MAXIFS('Input - target event report'!E:E,'Input - target event report'!L:L,B:B,'Input - target event report'!D:D,"Private Investment")-MINIFS('Input - target event report'!E:E,'Input - target event report'!L:L,B:B,'Input - target event report'!D:D,"Private Investment"))/(E2169-1))</f>
        <v/>
      </c>
      <c r="E2169">
        <f>COUNTIFS('Input - target event report'!L:L,B2169,'Input - target event report'!D:D, "Private Investment")</f>
        <v/>
      </c>
      <c r="F2169">
        <f>AVERAGEIF(INDEX('Input - companies list'!$A:$BG, 0, MATCH("Clusters 0",'Input - companies list'!$A$1:$BG$1, 0)),'Output - Cluster ranking'!B2169,INDEX('Input - companies list'!$A:$BG, 0, MATCH("Flow",'Input - companies list'!$A$1:$BG$1, 0)))</f>
        <v/>
      </c>
      <c r="G2169">
        <f>AVERAGEIF(INDEX('Input - companies list'!$A:$BG, 0, MATCH("Clusters 0",'Input - companies list'!$A$1:$BG$1, 0)),'Output - Cluster ranking'!B2169,INDEX('Input - companies list'!$A:$BG, 0, MATCH("Inter-Cluster Connectivity",'Input - companies list'!$A$1:$BG$1, 0)))</f>
        <v/>
      </c>
      <c r="H2169">
        <f>IFERROR(PERCENTRANK(C:C,C2169),0)</f>
        <v/>
      </c>
      <c r="I2169">
        <f>IFERROR(1 - PERCENTRANK(D:D,D2169),0)</f>
        <v/>
      </c>
      <c r="J2169">
        <f>IFERROR(PERCENTRANK(E:E,E2169),0)</f>
        <v/>
      </c>
      <c r="K2169">
        <f>IFERROR(1 - PERCENTRANK(F:F,F2169),0)</f>
        <v/>
      </c>
      <c r="L2169">
        <f>IFERROR(PERCENTRANK(G:G,G2169),0)</f>
        <v/>
      </c>
      <c r="M2169">
        <f>H2169*weightA+I2169*weightB+J2169*weightC+K2169*weightD+L2169*weightE</f>
        <v/>
      </c>
    </row>
    <row r="2170" spans="1:13">
      <c r="A2170">
        <f>RANK(M2170,M:M)</f>
        <v/>
      </c>
      <c r="C2170">
        <f>SUMIFS('Input - target event report'!H:H,'Input - target event report'!L:L,B2170,'Input - target event report'!D:D, "Private Investment")</f>
        <v/>
      </c>
      <c r="D2170">
        <f>IF(E2170&lt;2, "N/A", (MAXIFS('Input - target event report'!E:E,'Input - target event report'!L:L,B:B,'Input - target event report'!D:D,"Private Investment")-MINIFS('Input - target event report'!E:E,'Input - target event report'!L:L,B:B,'Input - target event report'!D:D,"Private Investment"))/(E2170-1))</f>
        <v/>
      </c>
      <c r="E2170">
        <f>COUNTIFS('Input - target event report'!L:L,B2170,'Input - target event report'!D:D, "Private Investment")</f>
        <v/>
      </c>
      <c r="F2170">
        <f>AVERAGEIF(INDEX('Input - companies list'!$A:$BG, 0, MATCH("Clusters 0",'Input - companies list'!$A$1:$BG$1, 0)),'Output - Cluster ranking'!B2170,INDEX('Input - companies list'!$A:$BG, 0, MATCH("Flow",'Input - companies list'!$A$1:$BG$1, 0)))</f>
        <v/>
      </c>
      <c r="G2170">
        <f>AVERAGEIF(INDEX('Input - companies list'!$A:$BG, 0, MATCH("Clusters 0",'Input - companies list'!$A$1:$BG$1, 0)),'Output - Cluster ranking'!B2170,INDEX('Input - companies list'!$A:$BG, 0, MATCH("Inter-Cluster Connectivity",'Input - companies list'!$A$1:$BG$1, 0)))</f>
        <v/>
      </c>
      <c r="H2170">
        <f>IFERROR(PERCENTRANK(C:C,C2170),0)</f>
        <v/>
      </c>
      <c r="I2170">
        <f>IFERROR(1 - PERCENTRANK(D:D,D2170),0)</f>
        <v/>
      </c>
      <c r="J2170">
        <f>IFERROR(PERCENTRANK(E:E,E2170),0)</f>
        <v/>
      </c>
      <c r="K2170">
        <f>IFERROR(1 - PERCENTRANK(F:F,F2170),0)</f>
        <v/>
      </c>
      <c r="L2170">
        <f>IFERROR(PERCENTRANK(G:G,G2170),0)</f>
        <v/>
      </c>
      <c r="M2170">
        <f>H2170*weightA+I2170*weightB+J2170*weightC+K2170*weightD+L2170*weightE</f>
        <v/>
      </c>
    </row>
    <row r="2171" spans="1:13">
      <c r="A2171">
        <f>RANK(M2171,M:M)</f>
        <v/>
      </c>
      <c r="C2171">
        <f>SUMIFS('Input - target event report'!H:H,'Input - target event report'!L:L,B2171,'Input - target event report'!D:D, "Private Investment")</f>
        <v/>
      </c>
      <c r="D2171">
        <f>IF(E2171&lt;2, "N/A", (MAXIFS('Input - target event report'!E:E,'Input - target event report'!L:L,B:B,'Input - target event report'!D:D,"Private Investment")-MINIFS('Input - target event report'!E:E,'Input - target event report'!L:L,B:B,'Input - target event report'!D:D,"Private Investment"))/(E2171-1))</f>
        <v/>
      </c>
      <c r="E2171">
        <f>COUNTIFS('Input - target event report'!L:L,B2171,'Input - target event report'!D:D, "Private Investment")</f>
        <v/>
      </c>
      <c r="F2171">
        <f>AVERAGEIF(INDEX('Input - companies list'!$A:$BG, 0, MATCH("Clusters 0",'Input - companies list'!$A$1:$BG$1, 0)),'Output - Cluster ranking'!B2171,INDEX('Input - companies list'!$A:$BG, 0, MATCH("Flow",'Input - companies list'!$A$1:$BG$1, 0)))</f>
        <v/>
      </c>
      <c r="G2171">
        <f>AVERAGEIF(INDEX('Input - companies list'!$A:$BG, 0, MATCH("Clusters 0",'Input - companies list'!$A$1:$BG$1, 0)),'Output - Cluster ranking'!B2171,INDEX('Input - companies list'!$A:$BG, 0, MATCH("Inter-Cluster Connectivity",'Input - companies list'!$A$1:$BG$1, 0)))</f>
        <v/>
      </c>
      <c r="H2171">
        <f>IFERROR(PERCENTRANK(C:C,C2171),0)</f>
        <v/>
      </c>
      <c r="I2171">
        <f>IFERROR(1 - PERCENTRANK(D:D,D2171),0)</f>
        <v/>
      </c>
      <c r="J2171">
        <f>IFERROR(PERCENTRANK(E:E,E2171),0)</f>
        <v/>
      </c>
      <c r="K2171">
        <f>IFERROR(1 - PERCENTRANK(F:F,F2171),0)</f>
        <v/>
      </c>
      <c r="L2171">
        <f>IFERROR(PERCENTRANK(G:G,G2171),0)</f>
        <v/>
      </c>
      <c r="M2171">
        <f>H2171*weightA+I2171*weightB+J2171*weightC+K2171*weightD+L2171*weightE</f>
        <v/>
      </c>
    </row>
    <row r="2172" spans="1:13">
      <c r="A2172">
        <f>RANK(M2172,M:M)</f>
        <v/>
      </c>
      <c r="C2172">
        <f>SUMIFS('Input - target event report'!H:H,'Input - target event report'!L:L,B2172,'Input - target event report'!D:D, "Private Investment")</f>
        <v/>
      </c>
      <c r="D2172">
        <f>IF(E2172&lt;2, "N/A", (MAXIFS('Input - target event report'!E:E,'Input - target event report'!L:L,B:B,'Input - target event report'!D:D,"Private Investment")-MINIFS('Input - target event report'!E:E,'Input - target event report'!L:L,B:B,'Input - target event report'!D:D,"Private Investment"))/(E2172-1))</f>
        <v/>
      </c>
      <c r="E2172">
        <f>COUNTIFS('Input - target event report'!L:L,B2172,'Input - target event report'!D:D, "Private Investment")</f>
        <v/>
      </c>
      <c r="F2172">
        <f>AVERAGEIF(INDEX('Input - companies list'!$A:$BG, 0, MATCH("Clusters 0",'Input - companies list'!$A$1:$BG$1, 0)),'Output - Cluster ranking'!B2172,INDEX('Input - companies list'!$A:$BG, 0, MATCH("Flow",'Input - companies list'!$A$1:$BG$1, 0)))</f>
        <v/>
      </c>
      <c r="G2172">
        <f>AVERAGEIF(INDEX('Input - companies list'!$A:$BG, 0, MATCH("Clusters 0",'Input - companies list'!$A$1:$BG$1, 0)),'Output - Cluster ranking'!B2172,INDEX('Input - companies list'!$A:$BG, 0, MATCH("Inter-Cluster Connectivity",'Input - companies list'!$A$1:$BG$1, 0)))</f>
        <v/>
      </c>
      <c r="H2172">
        <f>IFERROR(PERCENTRANK(C:C,C2172),0)</f>
        <v/>
      </c>
      <c r="I2172">
        <f>IFERROR(1 - PERCENTRANK(D:D,D2172),0)</f>
        <v/>
      </c>
      <c r="J2172">
        <f>IFERROR(PERCENTRANK(E:E,E2172),0)</f>
        <v/>
      </c>
      <c r="K2172">
        <f>IFERROR(1 - PERCENTRANK(F:F,F2172),0)</f>
        <v/>
      </c>
      <c r="L2172">
        <f>IFERROR(PERCENTRANK(G:G,G2172),0)</f>
        <v/>
      </c>
      <c r="M2172">
        <f>H2172*weightA+I2172*weightB+J2172*weightC+K2172*weightD+L2172*weightE</f>
        <v/>
      </c>
    </row>
    <row r="2173" spans="1:13">
      <c r="A2173">
        <f>RANK(M2173,M:M)</f>
        <v/>
      </c>
      <c r="C2173">
        <f>SUMIFS('Input - target event report'!H:H,'Input - target event report'!L:L,B2173,'Input - target event report'!D:D, "Private Investment")</f>
        <v/>
      </c>
      <c r="D2173">
        <f>IF(E2173&lt;2, "N/A", (MAXIFS('Input - target event report'!E:E,'Input - target event report'!L:L,B:B,'Input - target event report'!D:D,"Private Investment")-MINIFS('Input - target event report'!E:E,'Input - target event report'!L:L,B:B,'Input - target event report'!D:D,"Private Investment"))/(E2173-1))</f>
        <v/>
      </c>
      <c r="E2173">
        <f>COUNTIFS('Input - target event report'!L:L,B2173,'Input - target event report'!D:D, "Private Investment")</f>
        <v/>
      </c>
      <c r="F2173">
        <f>AVERAGEIF(INDEX('Input - companies list'!$A:$BG, 0, MATCH("Clusters 0",'Input - companies list'!$A$1:$BG$1, 0)),'Output - Cluster ranking'!B2173,INDEX('Input - companies list'!$A:$BG, 0, MATCH("Flow",'Input - companies list'!$A$1:$BG$1, 0)))</f>
        <v/>
      </c>
      <c r="G2173">
        <f>AVERAGEIF(INDEX('Input - companies list'!$A:$BG, 0, MATCH("Clusters 0",'Input - companies list'!$A$1:$BG$1, 0)),'Output - Cluster ranking'!B2173,INDEX('Input - companies list'!$A:$BG, 0, MATCH("Inter-Cluster Connectivity",'Input - companies list'!$A$1:$BG$1, 0)))</f>
        <v/>
      </c>
      <c r="H2173">
        <f>IFERROR(PERCENTRANK(C:C,C2173),0)</f>
        <v/>
      </c>
      <c r="I2173">
        <f>IFERROR(1 - PERCENTRANK(D:D,D2173),0)</f>
        <v/>
      </c>
      <c r="J2173">
        <f>IFERROR(PERCENTRANK(E:E,E2173),0)</f>
        <v/>
      </c>
      <c r="K2173">
        <f>IFERROR(1 - PERCENTRANK(F:F,F2173),0)</f>
        <v/>
      </c>
      <c r="L2173">
        <f>IFERROR(PERCENTRANK(G:G,G2173),0)</f>
        <v/>
      </c>
      <c r="M2173">
        <f>H2173*weightA+I2173*weightB+J2173*weightC+K2173*weightD+L2173*weightE</f>
        <v/>
      </c>
    </row>
    <row r="2174" spans="1:13">
      <c r="A2174">
        <f>RANK(M2174,M:M)</f>
        <v/>
      </c>
      <c r="C2174">
        <f>SUMIFS('Input - target event report'!H:H,'Input - target event report'!L:L,B2174,'Input - target event report'!D:D, "Private Investment")</f>
        <v/>
      </c>
      <c r="D2174">
        <f>IF(E2174&lt;2, "N/A", (MAXIFS('Input - target event report'!E:E,'Input - target event report'!L:L,B:B,'Input - target event report'!D:D,"Private Investment")-MINIFS('Input - target event report'!E:E,'Input - target event report'!L:L,B:B,'Input - target event report'!D:D,"Private Investment"))/(E2174-1))</f>
        <v/>
      </c>
      <c r="E2174">
        <f>COUNTIFS('Input - target event report'!L:L,B2174,'Input - target event report'!D:D, "Private Investment")</f>
        <v/>
      </c>
      <c r="F2174">
        <f>AVERAGEIF(INDEX('Input - companies list'!$A:$BG, 0, MATCH("Clusters 0",'Input - companies list'!$A$1:$BG$1, 0)),'Output - Cluster ranking'!B2174,INDEX('Input - companies list'!$A:$BG, 0, MATCH("Flow",'Input - companies list'!$A$1:$BG$1, 0)))</f>
        <v/>
      </c>
      <c r="G2174">
        <f>AVERAGEIF(INDEX('Input - companies list'!$A:$BG, 0, MATCH("Clusters 0",'Input - companies list'!$A$1:$BG$1, 0)),'Output - Cluster ranking'!B2174,INDEX('Input - companies list'!$A:$BG, 0, MATCH("Inter-Cluster Connectivity",'Input - companies list'!$A$1:$BG$1, 0)))</f>
        <v/>
      </c>
      <c r="H2174">
        <f>IFERROR(PERCENTRANK(C:C,C2174),0)</f>
        <v/>
      </c>
      <c r="I2174">
        <f>IFERROR(1 - PERCENTRANK(D:D,D2174),0)</f>
        <v/>
      </c>
      <c r="J2174">
        <f>IFERROR(PERCENTRANK(E:E,E2174),0)</f>
        <v/>
      </c>
      <c r="K2174">
        <f>IFERROR(1 - PERCENTRANK(F:F,F2174),0)</f>
        <v/>
      </c>
      <c r="L2174">
        <f>IFERROR(PERCENTRANK(G:G,G2174),0)</f>
        <v/>
      </c>
      <c r="M2174">
        <f>H2174*weightA+I2174*weightB+J2174*weightC+K2174*weightD+L2174*weightE</f>
        <v/>
      </c>
    </row>
    <row r="2175" spans="1:13">
      <c r="A2175">
        <f>RANK(M2175,M:M)</f>
        <v/>
      </c>
      <c r="C2175">
        <f>SUMIFS('Input - target event report'!H:H,'Input - target event report'!L:L,B2175,'Input - target event report'!D:D, "Private Investment")</f>
        <v/>
      </c>
      <c r="D2175">
        <f>IF(E2175&lt;2, "N/A", (MAXIFS('Input - target event report'!E:E,'Input - target event report'!L:L,B:B,'Input - target event report'!D:D,"Private Investment")-MINIFS('Input - target event report'!E:E,'Input - target event report'!L:L,B:B,'Input - target event report'!D:D,"Private Investment"))/(E2175-1))</f>
        <v/>
      </c>
      <c r="E2175">
        <f>COUNTIFS('Input - target event report'!L:L,B2175,'Input - target event report'!D:D, "Private Investment")</f>
        <v/>
      </c>
      <c r="F2175">
        <f>AVERAGEIF(INDEX('Input - companies list'!$A:$BG, 0, MATCH("Clusters 0",'Input - companies list'!$A$1:$BG$1, 0)),'Output - Cluster ranking'!B2175,INDEX('Input - companies list'!$A:$BG, 0, MATCH("Flow",'Input - companies list'!$A$1:$BG$1, 0)))</f>
        <v/>
      </c>
      <c r="G2175">
        <f>AVERAGEIF(INDEX('Input - companies list'!$A:$BG, 0, MATCH("Clusters 0",'Input - companies list'!$A$1:$BG$1, 0)),'Output - Cluster ranking'!B2175,INDEX('Input - companies list'!$A:$BG, 0, MATCH("Inter-Cluster Connectivity",'Input - companies list'!$A$1:$BG$1, 0)))</f>
        <v/>
      </c>
      <c r="H2175">
        <f>IFERROR(PERCENTRANK(C:C,C2175),0)</f>
        <v/>
      </c>
      <c r="I2175">
        <f>IFERROR(1 - PERCENTRANK(D:D,D2175),0)</f>
        <v/>
      </c>
      <c r="J2175">
        <f>IFERROR(PERCENTRANK(E:E,E2175),0)</f>
        <v/>
      </c>
      <c r="K2175">
        <f>IFERROR(1 - PERCENTRANK(F:F,F2175),0)</f>
        <v/>
      </c>
      <c r="L2175">
        <f>IFERROR(PERCENTRANK(G:G,G2175),0)</f>
        <v/>
      </c>
      <c r="M2175">
        <f>H2175*weightA+I2175*weightB+J2175*weightC+K2175*weightD+L2175*weightE</f>
        <v/>
      </c>
    </row>
    <row r="2176" spans="1:13">
      <c r="A2176">
        <f>RANK(M2176,M:M)</f>
        <v/>
      </c>
      <c r="C2176">
        <f>SUMIFS('Input - target event report'!H:H,'Input - target event report'!L:L,B2176,'Input - target event report'!D:D, "Private Investment")</f>
        <v/>
      </c>
      <c r="D2176">
        <f>IF(E2176&lt;2, "N/A", (MAXIFS('Input - target event report'!E:E,'Input - target event report'!L:L,B:B,'Input - target event report'!D:D,"Private Investment")-MINIFS('Input - target event report'!E:E,'Input - target event report'!L:L,B:B,'Input - target event report'!D:D,"Private Investment"))/(E2176-1))</f>
        <v/>
      </c>
      <c r="E2176">
        <f>COUNTIFS('Input - target event report'!L:L,B2176,'Input - target event report'!D:D, "Private Investment")</f>
        <v/>
      </c>
      <c r="F2176">
        <f>AVERAGEIF(INDEX('Input - companies list'!$A:$BG, 0, MATCH("Clusters 0",'Input - companies list'!$A$1:$BG$1, 0)),'Output - Cluster ranking'!B2176,INDEX('Input - companies list'!$A:$BG, 0, MATCH("Flow",'Input - companies list'!$A$1:$BG$1, 0)))</f>
        <v/>
      </c>
      <c r="G2176">
        <f>AVERAGEIF(INDEX('Input - companies list'!$A:$BG, 0, MATCH("Clusters 0",'Input - companies list'!$A$1:$BG$1, 0)),'Output - Cluster ranking'!B2176,INDEX('Input - companies list'!$A:$BG, 0, MATCH("Inter-Cluster Connectivity",'Input - companies list'!$A$1:$BG$1, 0)))</f>
        <v/>
      </c>
      <c r="H2176">
        <f>IFERROR(PERCENTRANK(C:C,C2176),0)</f>
        <v/>
      </c>
      <c r="I2176">
        <f>IFERROR(1 - PERCENTRANK(D:D,D2176),0)</f>
        <v/>
      </c>
      <c r="J2176">
        <f>IFERROR(PERCENTRANK(E:E,E2176),0)</f>
        <v/>
      </c>
      <c r="K2176">
        <f>IFERROR(1 - PERCENTRANK(F:F,F2176),0)</f>
        <v/>
      </c>
      <c r="L2176">
        <f>IFERROR(PERCENTRANK(G:G,G2176),0)</f>
        <v/>
      </c>
      <c r="M2176">
        <f>H2176*weightA+I2176*weightB+J2176*weightC+K2176*weightD+L2176*weightE</f>
        <v/>
      </c>
    </row>
    <row r="2177" spans="1:13">
      <c r="A2177">
        <f>RANK(M2177,M:M)</f>
        <v/>
      </c>
      <c r="C2177">
        <f>SUMIFS('Input - target event report'!H:H,'Input - target event report'!L:L,B2177,'Input - target event report'!D:D, "Private Investment")</f>
        <v/>
      </c>
      <c r="D2177">
        <f>IF(E2177&lt;2, "N/A", (MAXIFS('Input - target event report'!E:E,'Input - target event report'!L:L,B:B,'Input - target event report'!D:D,"Private Investment")-MINIFS('Input - target event report'!E:E,'Input - target event report'!L:L,B:B,'Input - target event report'!D:D,"Private Investment"))/(E2177-1))</f>
        <v/>
      </c>
      <c r="E2177">
        <f>COUNTIFS('Input - target event report'!L:L,B2177,'Input - target event report'!D:D, "Private Investment")</f>
        <v/>
      </c>
      <c r="F2177">
        <f>AVERAGEIF(INDEX('Input - companies list'!$A:$BG, 0, MATCH("Clusters 0",'Input - companies list'!$A$1:$BG$1, 0)),'Output - Cluster ranking'!B2177,INDEX('Input - companies list'!$A:$BG, 0, MATCH("Flow",'Input - companies list'!$A$1:$BG$1, 0)))</f>
        <v/>
      </c>
      <c r="G2177">
        <f>AVERAGEIF(INDEX('Input - companies list'!$A:$BG, 0, MATCH("Clusters 0",'Input - companies list'!$A$1:$BG$1, 0)),'Output - Cluster ranking'!B2177,INDEX('Input - companies list'!$A:$BG, 0, MATCH("Inter-Cluster Connectivity",'Input - companies list'!$A$1:$BG$1, 0)))</f>
        <v/>
      </c>
      <c r="H2177">
        <f>IFERROR(PERCENTRANK(C:C,C2177),0)</f>
        <v/>
      </c>
      <c r="I2177">
        <f>IFERROR(1 - PERCENTRANK(D:D,D2177),0)</f>
        <v/>
      </c>
      <c r="J2177">
        <f>IFERROR(PERCENTRANK(E:E,E2177),0)</f>
        <v/>
      </c>
      <c r="K2177">
        <f>IFERROR(1 - PERCENTRANK(F:F,F2177),0)</f>
        <v/>
      </c>
      <c r="L2177">
        <f>IFERROR(PERCENTRANK(G:G,G2177),0)</f>
        <v/>
      </c>
      <c r="M2177">
        <f>H2177*weightA+I2177*weightB+J2177*weightC+K2177*weightD+L2177*weightE</f>
        <v/>
      </c>
    </row>
    <row r="2178" spans="1:13">
      <c r="A2178">
        <f>RANK(M2178,M:M)</f>
        <v/>
      </c>
      <c r="C2178">
        <f>SUMIFS('Input - target event report'!H:H,'Input - target event report'!L:L,B2178,'Input - target event report'!D:D, "Private Investment")</f>
        <v/>
      </c>
      <c r="D2178">
        <f>IF(E2178&lt;2, "N/A", (MAXIFS('Input - target event report'!E:E,'Input - target event report'!L:L,B:B,'Input - target event report'!D:D,"Private Investment")-MINIFS('Input - target event report'!E:E,'Input - target event report'!L:L,B:B,'Input - target event report'!D:D,"Private Investment"))/(E2178-1))</f>
        <v/>
      </c>
      <c r="E2178">
        <f>COUNTIFS('Input - target event report'!L:L,B2178,'Input - target event report'!D:D, "Private Investment")</f>
        <v/>
      </c>
      <c r="F2178">
        <f>AVERAGEIF(INDEX('Input - companies list'!$A:$BG, 0, MATCH("Clusters 0",'Input - companies list'!$A$1:$BG$1, 0)),'Output - Cluster ranking'!B2178,INDEX('Input - companies list'!$A:$BG, 0, MATCH("Flow",'Input - companies list'!$A$1:$BG$1, 0)))</f>
        <v/>
      </c>
      <c r="G2178">
        <f>AVERAGEIF(INDEX('Input - companies list'!$A:$BG, 0, MATCH("Clusters 0",'Input - companies list'!$A$1:$BG$1, 0)),'Output - Cluster ranking'!B2178,INDEX('Input - companies list'!$A:$BG, 0, MATCH("Inter-Cluster Connectivity",'Input - companies list'!$A$1:$BG$1, 0)))</f>
        <v/>
      </c>
      <c r="H2178">
        <f>IFERROR(PERCENTRANK(C:C,C2178),0)</f>
        <v/>
      </c>
      <c r="I2178">
        <f>IFERROR(1 - PERCENTRANK(D:D,D2178),0)</f>
        <v/>
      </c>
      <c r="J2178">
        <f>IFERROR(PERCENTRANK(E:E,E2178),0)</f>
        <v/>
      </c>
      <c r="K2178">
        <f>IFERROR(1 - PERCENTRANK(F:F,F2178),0)</f>
        <v/>
      </c>
      <c r="L2178">
        <f>IFERROR(PERCENTRANK(G:G,G2178),0)</f>
        <v/>
      </c>
      <c r="M2178">
        <f>H2178*weightA+I2178*weightB+J2178*weightC+K2178*weightD+L2178*weightE</f>
        <v/>
      </c>
    </row>
    <row r="2179" spans="1:13">
      <c r="A2179">
        <f>RANK(M2179,M:M)</f>
        <v/>
      </c>
      <c r="C2179">
        <f>SUMIFS('Input - target event report'!H:H,'Input - target event report'!L:L,B2179,'Input - target event report'!D:D, "Private Investment")</f>
        <v/>
      </c>
      <c r="D2179">
        <f>IF(E2179&lt;2, "N/A", (MAXIFS('Input - target event report'!E:E,'Input - target event report'!L:L,B:B,'Input - target event report'!D:D,"Private Investment")-MINIFS('Input - target event report'!E:E,'Input - target event report'!L:L,B:B,'Input - target event report'!D:D,"Private Investment"))/(E2179-1))</f>
        <v/>
      </c>
      <c r="E2179">
        <f>COUNTIFS('Input - target event report'!L:L,B2179,'Input - target event report'!D:D, "Private Investment")</f>
        <v/>
      </c>
      <c r="F2179">
        <f>AVERAGEIF(INDEX('Input - companies list'!$A:$BG, 0, MATCH("Clusters 0",'Input - companies list'!$A$1:$BG$1, 0)),'Output - Cluster ranking'!B2179,INDEX('Input - companies list'!$A:$BG, 0, MATCH("Flow",'Input - companies list'!$A$1:$BG$1, 0)))</f>
        <v/>
      </c>
      <c r="G2179">
        <f>AVERAGEIF(INDEX('Input - companies list'!$A:$BG, 0, MATCH("Clusters 0",'Input - companies list'!$A$1:$BG$1, 0)),'Output - Cluster ranking'!B2179,INDEX('Input - companies list'!$A:$BG, 0, MATCH("Inter-Cluster Connectivity",'Input - companies list'!$A$1:$BG$1, 0)))</f>
        <v/>
      </c>
      <c r="H2179">
        <f>IFERROR(PERCENTRANK(C:C,C2179),0)</f>
        <v/>
      </c>
      <c r="I2179">
        <f>IFERROR(1 - PERCENTRANK(D:D,D2179),0)</f>
        <v/>
      </c>
      <c r="J2179">
        <f>IFERROR(PERCENTRANK(E:E,E2179),0)</f>
        <v/>
      </c>
      <c r="K2179">
        <f>IFERROR(1 - PERCENTRANK(F:F,F2179),0)</f>
        <v/>
      </c>
      <c r="L2179">
        <f>IFERROR(PERCENTRANK(G:G,G2179),0)</f>
        <v/>
      </c>
      <c r="M2179">
        <f>H2179*weightA+I2179*weightB+J2179*weightC+K2179*weightD+L2179*weightE</f>
        <v/>
      </c>
    </row>
    <row r="2180" spans="1:13">
      <c r="A2180">
        <f>RANK(M2180,M:M)</f>
        <v/>
      </c>
      <c r="C2180">
        <f>SUMIFS('Input - target event report'!H:H,'Input - target event report'!L:L,B2180,'Input - target event report'!D:D, "Private Investment")</f>
        <v/>
      </c>
      <c r="D2180">
        <f>IF(E2180&lt;2, "N/A", (MAXIFS('Input - target event report'!E:E,'Input - target event report'!L:L,B:B,'Input - target event report'!D:D,"Private Investment")-MINIFS('Input - target event report'!E:E,'Input - target event report'!L:L,B:B,'Input - target event report'!D:D,"Private Investment"))/(E2180-1))</f>
        <v/>
      </c>
      <c r="E2180">
        <f>COUNTIFS('Input - target event report'!L:L,B2180,'Input - target event report'!D:D, "Private Investment")</f>
        <v/>
      </c>
      <c r="F2180">
        <f>AVERAGEIF(INDEX('Input - companies list'!$A:$BG, 0, MATCH("Clusters 0",'Input - companies list'!$A$1:$BG$1, 0)),'Output - Cluster ranking'!B2180,INDEX('Input - companies list'!$A:$BG, 0, MATCH("Flow",'Input - companies list'!$A$1:$BG$1, 0)))</f>
        <v/>
      </c>
      <c r="G2180">
        <f>AVERAGEIF(INDEX('Input - companies list'!$A:$BG, 0, MATCH("Clusters 0",'Input - companies list'!$A$1:$BG$1, 0)),'Output - Cluster ranking'!B2180,INDEX('Input - companies list'!$A:$BG, 0, MATCH("Inter-Cluster Connectivity",'Input - companies list'!$A$1:$BG$1, 0)))</f>
        <v/>
      </c>
      <c r="H2180">
        <f>IFERROR(PERCENTRANK(C:C,C2180),0)</f>
        <v/>
      </c>
      <c r="I2180">
        <f>IFERROR(1 - PERCENTRANK(D:D,D2180),0)</f>
        <v/>
      </c>
      <c r="J2180">
        <f>IFERROR(PERCENTRANK(E:E,E2180),0)</f>
        <v/>
      </c>
      <c r="K2180">
        <f>IFERROR(1 - PERCENTRANK(F:F,F2180),0)</f>
        <v/>
      </c>
      <c r="L2180">
        <f>IFERROR(PERCENTRANK(G:G,G2180),0)</f>
        <v/>
      </c>
      <c r="M2180">
        <f>H2180*weightA+I2180*weightB+J2180*weightC+K2180*weightD+L2180*weightE</f>
        <v/>
      </c>
    </row>
    <row r="2181" spans="1:13">
      <c r="A2181">
        <f>RANK(M2181,M:M)</f>
        <v/>
      </c>
      <c r="C2181">
        <f>SUMIFS('Input - target event report'!H:H,'Input - target event report'!L:L,B2181,'Input - target event report'!D:D, "Private Investment")</f>
        <v/>
      </c>
      <c r="D2181">
        <f>IF(E2181&lt;2, "N/A", (MAXIFS('Input - target event report'!E:E,'Input - target event report'!L:L,B:B,'Input - target event report'!D:D,"Private Investment")-MINIFS('Input - target event report'!E:E,'Input - target event report'!L:L,B:B,'Input - target event report'!D:D,"Private Investment"))/(E2181-1))</f>
        <v/>
      </c>
      <c r="E2181">
        <f>COUNTIFS('Input - target event report'!L:L,B2181,'Input - target event report'!D:D, "Private Investment")</f>
        <v/>
      </c>
      <c r="F2181">
        <f>AVERAGEIF(INDEX('Input - companies list'!$A:$BG, 0, MATCH("Clusters 0",'Input - companies list'!$A$1:$BG$1, 0)),'Output - Cluster ranking'!B2181,INDEX('Input - companies list'!$A:$BG, 0, MATCH("Flow",'Input - companies list'!$A$1:$BG$1, 0)))</f>
        <v/>
      </c>
      <c r="G2181">
        <f>AVERAGEIF(INDEX('Input - companies list'!$A:$BG, 0, MATCH("Clusters 0",'Input - companies list'!$A$1:$BG$1, 0)),'Output - Cluster ranking'!B2181,INDEX('Input - companies list'!$A:$BG, 0, MATCH("Inter-Cluster Connectivity",'Input - companies list'!$A$1:$BG$1, 0)))</f>
        <v/>
      </c>
      <c r="H2181">
        <f>IFERROR(PERCENTRANK(C:C,C2181),0)</f>
        <v/>
      </c>
      <c r="I2181">
        <f>IFERROR(1 - PERCENTRANK(D:D,D2181),0)</f>
        <v/>
      </c>
      <c r="J2181">
        <f>IFERROR(PERCENTRANK(E:E,E2181),0)</f>
        <v/>
      </c>
      <c r="K2181">
        <f>IFERROR(1 - PERCENTRANK(F:F,F2181),0)</f>
        <v/>
      </c>
      <c r="L2181">
        <f>IFERROR(PERCENTRANK(G:G,G2181),0)</f>
        <v/>
      </c>
      <c r="M2181">
        <f>H2181*weightA+I2181*weightB+J2181*weightC+K2181*weightD+L2181*weightE</f>
        <v/>
      </c>
    </row>
    <row r="2182" spans="1:13">
      <c r="A2182">
        <f>RANK(M2182,M:M)</f>
        <v/>
      </c>
      <c r="C2182">
        <f>SUMIFS('Input - target event report'!H:H,'Input - target event report'!L:L,B2182,'Input - target event report'!D:D, "Private Investment")</f>
        <v/>
      </c>
      <c r="D2182">
        <f>IF(E2182&lt;2, "N/A", (MAXIFS('Input - target event report'!E:E,'Input - target event report'!L:L,B:B,'Input - target event report'!D:D,"Private Investment")-MINIFS('Input - target event report'!E:E,'Input - target event report'!L:L,B:B,'Input - target event report'!D:D,"Private Investment"))/(E2182-1))</f>
        <v/>
      </c>
      <c r="E2182">
        <f>COUNTIFS('Input - target event report'!L:L,B2182,'Input - target event report'!D:D, "Private Investment")</f>
        <v/>
      </c>
      <c r="F2182">
        <f>AVERAGEIF(INDEX('Input - companies list'!$A:$BG, 0, MATCH("Clusters 0",'Input - companies list'!$A$1:$BG$1, 0)),'Output - Cluster ranking'!B2182,INDEX('Input - companies list'!$A:$BG, 0, MATCH("Flow",'Input - companies list'!$A$1:$BG$1, 0)))</f>
        <v/>
      </c>
      <c r="G2182">
        <f>AVERAGEIF(INDEX('Input - companies list'!$A:$BG, 0, MATCH("Clusters 0",'Input - companies list'!$A$1:$BG$1, 0)),'Output - Cluster ranking'!B2182,INDEX('Input - companies list'!$A:$BG, 0, MATCH("Inter-Cluster Connectivity",'Input - companies list'!$A$1:$BG$1, 0)))</f>
        <v/>
      </c>
      <c r="H2182">
        <f>IFERROR(PERCENTRANK(C:C,C2182),0)</f>
        <v/>
      </c>
      <c r="I2182">
        <f>IFERROR(1 - PERCENTRANK(D:D,D2182),0)</f>
        <v/>
      </c>
      <c r="J2182">
        <f>IFERROR(PERCENTRANK(E:E,E2182),0)</f>
        <v/>
      </c>
      <c r="K2182">
        <f>IFERROR(1 - PERCENTRANK(F:F,F2182),0)</f>
        <v/>
      </c>
      <c r="L2182">
        <f>IFERROR(PERCENTRANK(G:G,G2182),0)</f>
        <v/>
      </c>
      <c r="M2182">
        <f>H2182*weightA+I2182*weightB+J2182*weightC+K2182*weightD+L2182*weightE</f>
        <v/>
      </c>
    </row>
    <row r="2183" spans="1:13">
      <c r="A2183">
        <f>RANK(M2183,M:M)</f>
        <v/>
      </c>
      <c r="C2183">
        <f>SUMIFS('Input - target event report'!H:H,'Input - target event report'!L:L,B2183,'Input - target event report'!D:D, "Private Investment")</f>
        <v/>
      </c>
      <c r="D2183">
        <f>IF(E2183&lt;2, "N/A", (MAXIFS('Input - target event report'!E:E,'Input - target event report'!L:L,B:B,'Input - target event report'!D:D,"Private Investment")-MINIFS('Input - target event report'!E:E,'Input - target event report'!L:L,B:B,'Input - target event report'!D:D,"Private Investment"))/(E2183-1))</f>
        <v/>
      </c>
      <c r="E2183">
        <f>COUNTIFS('Input - target event report'!L:L,B2183,'Input - target event report'!D:D, "Private Investment")</f>
        <v/>
      </c>
      <c r="F2183">
        <f>AVERAGEIF(INDEX('Input - companies list'!$A:$BG, 0, MATCH("Clusters 0",'Input - companies list'!$A$1:$BG$1, 0)),'Output - Cluster ranking'!B2183,INDEX('Input - companies list'!$A:$BG, 0, MATCH("Flow",'Input - companies list'!$A$1:$BG$1, 0)))</f>
        <v/>
      </c>
      <c r="G2183">
        <f>AVERAGEIF(INDEX('Input - companies list'!$A:$BG, 0, MATCH("Clusters 0",'Input - companies list'!$A$1:$BG$1, 0)),'Output - Cluster ranking'!B2183,INDEX('Input - companies list'!$A:$BG, 0, MATCH("Inter-Cluster Connectivity",'Input - companies list'!$A$1:$BG$1, 0)))</f>
        <v/>
      </c>
      <c r="H2183">
        <f>IFERROR(PERCENTRANK(C:C,C2183),0)</f>
        <v/>
      </c>
      <c r="I2183">
        <f>IFERROR(1 - PERCENTRANK(D:D,D2183),0)</f>
        <v/>
      </c>
      <c r="J2183">
        <f>IFERROR(PERCENTRANK(E:E,E2183),0)</f>
        <v/>
      </c>
      <c r="K2183">
        <f>IFERROR(1 - PERCENTRANK(F:F,F2183),0)</f>
        <v/>
      </c>
      <c r="L2183">
        <f>IFERROR(PERCENTRANK(G:G,G2183),0)</f>
        <v/>
      </c>
      <c r="M2183">
        <f>H2183*weightA+I2183*weightB+J2183*weightC+K2183*weightD+L2183*weightE</f>
        <v/>
      </c>
    </row>
    <row r="2184" spans="1:13">
      <c r="A2184">
        <f>RANK(M2184,M:M)</f>
        <v/>
      </c>
      <c r="C2184">
        <f>SUMIFS('Input - target event report'!H:H,'Input - target event report'!L:L,B2184,'Input - target event report'!D:D, "Private Investment")</f>
        <v/>
      </c>
      <c r="D2184">
        <f>IF(E2184&lt;2, "N/A", (MAXIFS('Input - target event report'!E:E,'Input - target event report'!L:L,B:B,'Input - target event report'!D:D,"Private Investment")-MINIFS('Input - target event report'!E:E,'Input - target event report'!L:L,B:B,'Input - target event report'!D:D,"Private Investment"))/(E2184-1))</f>
        <v/>
      </c>
      <c r="E2184">
        <f>COUNTIFS('Input - target event report'!L:L,B2184,'Input - target event report'!D:D, "Private Investment")</f>
        <v/>
      </c>
      <c r="F2184">
        <f>AVERAGEIF(INDEX('Input - companies list'!$A:$BG, 0, MATCH("Clusters 0",'Input - companies list'!$A$1:$BG$1, 0)),'Output - Cluster ranking'!B2184,INDEX('Input - companies list'!$A:$BG, 0, MATCH("Flow",'Input - companies list'!$A$1:$BG$1, 0)))</f>
        <v/>
      </c>
      <c r="G2184">
        <f>AVERAGEIF(INDEX('Input - companies list'!$A:$BG, 0, MATCH("Clusters 0",'Input - companies list'!$A$1:$BG$1, 0)),'Output - Cluster ranking'!B2184,INDEX('Input - companies list'!$A:$BG, 0, MATCH("Inter-Cluster Connectivity",'Input - companies list'!$A$1:$BG$1, 0)))</f>
        <v/>
      </c>
      <c r="H2184">
        <f>IFERROR(PERCENTRANK(C:C,C2184),0)</f>
        <v/>
      </c>
      <c r="I2184">
        <f>IFERROR(1 - PERCENTRANK(D:D,D2184),0)</f>
        <v/>
      </c>
      <c r="J2184">
        <f>IFERROR(PERCENTRANK(E:E,E2184),0)</f>
        <v/>
      </c>
      <c r="K2184">
        <f>IFERROR(1 - PERCENTRANK(F:F,F2184),0)</f>
        <v/>
      </c>
      <c r="L2184">
        <f>IFERROR(PERCENTRANK(G:G,G2184),0)</f>
        <v/>
      </c>
      <c r="M2184">
        <f>H2184*weightA+I2184*weightB+J2184*weightC+K2184*weightD+L2184*weightE</f>
        <v/>
      </c>
    </row>
    <row r="2185" spans="1:13">
      <c r="A2185">
        <f>RANK(M2185,M:M)</f>
        <v/>
      </c>
      <c r="C2185">
        <f>SUMIFS('Input - target event report'!H:H,'Input - target event report'!L:L,B2185,'Input - target event report'!D:D, "Private Investment")</f>
        <v/>
      </c>
      <c r="D2185">
        <f>IF(E2185&lt;2, "N/A", (MAXIFS('Input - target event report'!E:E,'Input - target event report'!L:L,B:B,'Input - target event report'!D:D,"Private Investment")-MINIFS('Input - target event report'!E:E,'Input - target event report'!L:L,B:B,'Input - target event report'!D:D,"Private Investment"))/(E2185-1))</f>
        <v/>
      </c>
      <c r="E2185">
        <f>COUNTIFS('Input - target event report'!L:L,B2185,'Input - target event report'!D:D, "Private Investment")</f>
        <v/>
      </c>
      <c r="F2185">
        <f>AVERAGEIF(INDEX('Input - companies list'!$A:$BG, 0, MATCH("Clusters 0",'Input - companies list'!$A$1:$BG$1, 0)),'Output - Cluster ranking'!B2185,INDEX('Input - companies list'!$A:$BG, 0, MATCH("Flow",'Input - companies list'!$A$1:$BG$1, 0)))</f>
        <v/>
      </c>
      <c r="G2185">
        <f>AVERAGEIF(INDEX('Input - companies list'!$A:$BG, 0, MATCH("Clusters 0",'Input - companies list'!$A$1:$BG$1, 0)),'Output - Cluster ranking'!B2185,INDEX('Input - companies list'!$A:$BG, 0, MATCH("Inter-Cluster Connectivity",'Input - companies list'!$A$1:$BG$1, 0)))</f>
        <v/>
      </c>
      <c r="H2185">
        <f>IFERROR(PERCENTRANK(C:C,C2185),0)</f>
        <v/>
      </c>
      <c r="I2185">
        <f>IFERROR(1 - PERCENTRANK(D:D,D2185),0)</f>
        <v/>
      </c>
      <c r="J2185">
        <f>IFERROR(PERCENTRANK(E:E,E2185),0)</f>
        <v/>
      </c>
      <c r="K2185">
        <f>IFERROR(1 - PERCENTRANK(F:F,F2185),0)</f>
        <v/>
      </c>
      <c r="L2185">
        <f>IFERROR(PERCENTRANK(G:G,G2185),0)</f>
        <v/>
      </c>
      <c r="M2185">
        <f>H2185*weightA+I2185*weightB+J2185*weightC+K2185*weightD+L2185*weightE</f>
        <v/>
      </c>
    </row>
    <row r="2186" spans="1:13">
      <c r="A2186">
        <f>RANK(M2186,M:M)</f>
        <v/>
      </c>
      <c r="C2186">
        <f>SUMIFS('Input - target event report'!H:H,'Input - target event report'!L:L,B2186,'Input - target event report'!D:D, "Private Investment")</f>
        <v/>
      </c>
      <c r="D2186">
        <f>IF(E2186&lt;2, "N/A", (MAXIFS('Input - target event report'!E:E,'Input - target event report'!L:L,B:B,'Input - target event report'!D:D,"Private Investment")-MINIFS('Input - target event report'!E:E,'Input - target event report'!L:L,B:B,'Input - target event report'!D:D,"Private Investment"))/(E2186-1))</f>
        <v/>
      </c>
      <c r="E2186">
        <f>COUNTIFS('Input - target event report'!L:L,B2186,'Input - target event report'!D:D, "Private Investment")</f>
        <v/>
      </c>
      <c r="F2186">
        <f>AVERAGEIF(INDEX('Input - companies list'!$A:$BG, 0, MATCH("Clusters 0",'Input - companies list'!$A$1:$BG$1, 0)),'Output - Cluster ranking'!B2186,INDEX('Input - companies list'!$A:$BG, 0, MATCH("Flow",'Input - companies list'!$A$1:$BG$1, 0)))</f>
        <v/>
      </c>
      <c r="G2186">
        <f>AVERAGEIF(INDEX('Input - companies list'!$A:$BG, 0, MATCH("Clusters 0",'Input - companies list'!$A$1:$BG$1, 0)),'Output - Cluster ranking'!B2186,INDEX('Input - companies list'!$A:$BG, 0, MATCH("Inter-Cluster Connectivity",'Input - companies list'!$A$1:$BG$1, 0)))</f>
        <v/>
      </c>
      <c r="H2186">
        <f>IFERROR(PERCENTRANK(C:C,C2186),0)</f>
        <v/>
      </c>
      <c r="I2186">
        <f>IFERROR(1 - PERCENTRANK(D:D,D2186),0)</f>
        <v/>
      </c>
      <c r="J2186">
        <f>IFERROR(PERCENTRANK(E:E,E2186),0)</f>
        <v/>
      </c>
      <c r="K2186">
        <f>IFERROR(1 - PERCENTRANK(F:F,F2186),0)</f>
        <v/>
      </c>
      <c r="L2186">
        <f>IFERROR(PERCENTRANK(G:G,G2186),0)</f>
        <v/>
      </c>
      <c r="M2186">
        <f>H2186*weightA+I2186*weightB+J2186*weightC+K2186*weightD+L2186*weightE</f>
        <v/>
      </c>
    </row>
    <row r="2187" spans="1:13">
      <c r="A2187">
        <f>RANK(M2187,M:M)</f>
        <v/>
      </c>
      <c r="C2187">
        <f>SUMIFS('Input - target event report'!H:H,'Input - target event report'!L:L,B2187,'Input - target event report'!D:D, "Private Investment")</f>
        <v/>
      </c>
      <c r="D2187">
        <f>IF(E2187&lt;2, "N/A", (MAXIFS('Input - target event report'!E:E,'Input - target event report'!L:L,B:B,'Input - target event report'!D:D,"Private Investment")-MINIFS('Input - target event report'!E:E,'Input - target event report'!L:L,B:B,'Input - target event report'!D:D,"Private Investment"))/(E2187-1))</f>
        <v/>
      </c>
      <c r="E2187">
        <f>COUNTIFS('Input - target event report'!L:L,B2187,'Input - target event report'!D:D, "Private Investment")</f>
        <v/>
      </c>
      <c r="F2187">
        <f>AVERAGEIF(INDEX('Input - companies list'!$A:$BG, 0, MATCH("Clusters 0",'Input - companies list'!$A$1:$BG$1, 0)),'Output - Cluster ranking'!B2187,INDEX('Input - companies list'!$A:$BG, 0, MATCH("Flow",'Input - companies list'!$A$1:$BG$1, 0)))</f>
        <v/>
      </c>
      <c r="G2187">
        <f>AVERAGEIF(INDEX('Input - companies list'!$A:$BG, 0, MATCH("Clusters 0",'Input - companies list'!$A$1:$BG$1, 0)),'Output - Cluster ranking'!B2187,INDEX('Input - companies list'!$A:$BG, 0, MATCH("Inter-Cluster Connectivity",'Input - companies list'!$A$1:$BG$1, 0)))</f>
        <v/>
      </c>
      <c r="H2187">
        <f>IFERROR(PERCENTRANK(C:C,C2187),0)</f>
        <v/>
      </c>
      <c r="I2187">
        <f>IFERROR(1 - PERCENTRANK(D:D,D2187),0)</f>
        <v/>
      </c>
      <c r="J2187">
        <f>IFERROR(PERCENTRANK(E:E,E2187),0)</f>
        <v/>
      </c>
      <c r="K2187">
        <f>IFERROR(1 - PERCENTRANK(F:F,F2187),0)</f>
        <v/>
      </c>
      <c r="L2187">
        <f>IFERROR(PERCENTRANK(G:G,G2187),0)</f>
        <v/>
      </c>
      <c r="M2187">
        <f>H2187*weightA+I2187*weightB+J2187*weightC+K2187*weightD+L2187*weightE</f>
        <v/>
      </c>
    </row>
    <row r="2188" spans="1:13">
      <c r="A2188">
        <f>RANK(M2188,M:M)</f>
        <v/>
      </c>
      <c r="C2188">
        <f>SUMIFS('Input - target event report'!H:H,'Input - target event report'!L:L,B2188,'Input - target event report'!D:D, "Private Investment")</f>
        <v/>
      </c>
      <c r="D2188">
        <f>IF(E2188&lt;2, "N/A", (MAXIFS('Input - target event report'!E:E,'Input - target event report'!L:L,B:B,'Input - target event report'!D:D,"Private Investment")-MINIFS('Input - target event report'!E:E,'Input - target event report'!L:L,B:B,'Input - target event report'!D:D,"Private Investment"))/(E2188-1))</f>
        <v/>
      </c>
      <c r="E2188">
        <f>COUNTIFS('Input - target event report'!L:L,B2188,'Input - target event report'!D:D, "Private Investment")</f>
        <v/>
      </c>
      <c r="F2188">
        <f>AVERAGEIF(INDEX('Input - companies list'!$A:$BG, 0, MATCH("Clusters 0",'Input - companies list'!$A$1:$BG$1, 0)),'Output - Cluster ranking'!B2188,INDEX('Input - companies list'!$A:$BG, 0, MATCH("Flow",'Input - companies list'!$A$1:$BG$1, 0)))</f>
        <v/>
      </c>
      <c r="G2188">
        <f>AVERAGEIF(INDEX('Input - companies list'!$A:$BG, 0, MATCH("Clusters 0",'Input - companies list'!$A$1:$BG$1, 0)),'Output - Cluster ranking'!B2188,INDEX('Input - companies list'!$A:$BG, 0, MATCH("Inter-Cluster Connectivity",'Input - companies list'!$A$1:$BG$1, 0)))</f>
        <v/>
      </c>
      <c r="H2188">
        <f>IFERROR(PERCENTRANK(C:C,C2188),0)</f>
        <v/>
      </c>
      <c r="I2188">
        <f>IFERROR(1 - PERCENTRANK(D:D,D2188),0)</f>
        <v/>
      </c>
      <c r="J2188">
        <f>IFERROR(PERCENTRANK(E:E,E2188),0)</f>
        <v/>
      </c>
      <c r="K2188">
        <f>IFERROR(1 - PERCENTRANK(F:F,F2188),0)</f>
        <v/>
      </c>
      <c r="L2188">
        <f>IFERROR(PERCENTRANK(G:G,G2188),0)</f>
        <v/>
      </c>
      <c r="M2188">
        <f>H2188*weightA+I2188*weightB+J2188*weightC+K2188*weightD+L2188*weightE</f>
        <v/>
      </c>
    </row>
    <row r="2189" spans="1:13">
      <c r="A2189">
        <f>RANK(M2189,M:M)</f>
        <v/>
      </c>
      <c r="C2189">
        <f>SUMIFS('Input - target event report'!H:H,'Input - target event report'!L:L,B2189,'Input - target event report'!D:D, "Private Investment")</f>
        <v/>
      </c>
      <c r="D2189">
        <f>IF(E2189&lt;2, "N/A", (MAXIFS('Input - target event report'!E:E,'Input - target event report'!L:L,B:B,'Input - target event report'!D:D,"Private Investment")-MINIFS('Input - target event report'!E:E,'Input - target event report'!L:L,B:B,'Input - target event report'!D:D,"Private Investment"))/(E2189-1))</f>
        <v/>
      </c>
      <c r="E2189">
        <f>COUNTIFS('Input - target event report'!L:L,B2189,'Input - target event report'!D:D, "Private Investment")</f>
        <v/>
      </c>
      <c r="F2189">
        <f>AVERAGEIF(INDEX('Input - companies list'!$A:$BG, 0, MATCH("Clusters 0",'Input - companies list'!$A$1:$BG$1, 0)),'Output - Cluster ranking'!B2189,INDEX('Input - companies list'!$A:$BG, 0, MATCH("Flow",'Input - companies list'!$A$1:$BG$1, 0)))</f>
        <v/>
      </c>
      <c r="G2189">
        <f>AVERAGEIF(INDEX('Input - companies list'!$A:$BG, 0, MATCH("Clusters 0",'Input - companies list'!$A$1:$BG$1, 0)),'Output - Cluster ranking'!B2189,INDEX('Input - companies list'!$A:$BG, 0, MATCH("Inter-Cluster Connectivity",'Input - companies list'!$A$1:$BG$1, 0)))</f>
        <v/>
      </c>
      <c r="H2189">
        <f>IFERROR(PERCENTRANK(C:C,C2189),0)</f>
        <v/>
      </c>
      <c r="I2189">
        <f>IFERROR(1 - PERCENTRANK(D:D,D2189),0)</f>
        <v/>
      </c>
      <c r="J2189">
        <f>IFERROR(PERCENTRANK(E:E,E2189),0)</f>
        <v/>
      </c>
      <c r="K2189">
        <f>IFERROR(1 - PERCENTRANK(F:F,F2189),0)</f>
        <v/>
      </c>
      <c r="L2189">
        <f>IFERROR(PERCENTRANK(G:G,G2189),0)</f>
        <v/>
      </c>
      <c r="M2189">
        <f>H2189*weightA+I2189*weightB+J2189*weightC+K2189*weightD+L2189*weightE</f>
        <v/>
      </c>
    </row>
    <row r="2190" spans="1:13">
      <c r="A2190">
        <f>RANK(M2190,M:M)</f>
        <v/>
      </c>
      <c r="C2190">
        <f>SUMIFS('Input - target event report'!H:H,'Input - target event report'!L:L,B2190,'Input - target event report'!D:D, "Private Investment")</f>
        <v/>
      </c>
      <c r="D2190">
        <f>IF(E2190&lt;2, "N/A", (MAXIFS('Input - target event report'!E:E,'Input - target event report'!L:L,B:B,'Input - target event report'!D:D,"Private Investment")-MINIFS('Input - target event report'!E:E,'Input - target event report'!L:L,B:B,'Input - target event report'!D:D,"Private Investment"))/(E2190-1))</f>
        <v/>
      </c>
      <c r="E2190">
        <f>COUNTIFS('Input - target event report'!L:L,B2190,'Input - target event report'!D:D, "Private Investment")</f>
        <v/>
      </c>
      <c r="F2190">
        <f>AVERAGEIF(INDEX('Input - companies list'!$A:$BG, 0, MATCH("Clusters 0",'Input - companies list'!$A$1:$BG$1, 0)),'Output - Cluster ranking'!B2190,INDEX('Input - companies list'!$A:$BG, 0, MATCH("Flow",'Input - companies list'!$A$1:$BG$1, 0)))</f>
        <v/>
      </c>
      <c r="G2190">
        <f>AVERAGEIF(INDEX('Input - companies list'!$A:$BG, 0, MATCH("Clusters 0",'Input - companies list'!$A$1:$BG$1, 0)),'Output - Cluster ranking'!B2190,INDEX('Input - companies list'!$A:$BG, 0, MATCH("Inter-Cluster Connectivity",'Input - companies list'!$A$1:$BG$1, 0)))</f>
        <v/>
      </c>
      <c r="H2190">
        <f>IFERROR(PERCENTRANK(C:C,C2190),0)</f>
        <v/>
      </c>
      <c r="I2190">
        <f>IFERROR(1 - PERCENTRANK(D:D,D2190),0)</f>
        <v/>
      </c>
      <c r="J2190">
        <f>IFERROR(PERCENTRANK(E:E,E2190),0)</f>
        <v/>
      </c>
      <c r="K2190">
        <f>IFERROR(1 - PERCENTRANK(F:F,F2190),0)</f>
        <v/>
      </c>
      <c r="L2190">
        <f>IFERROR(PERCENTRANK(G:G,G2190),0)</f>
        <v/>
      </c>
      <c r="M2190">
        <f>H2190*weightA+I2190*weightB+J2190*weightC+K2190*weightD+L2190*weightE</f>
        <v/>
      </c>
    </row>
    <row r="2191" spans="1:13">
      <c r="A2191">
        <f>RANK(M2191,M:M)</f>
        <v/>
      </c>
      <c r="C2191">
        <f>SUMIFS('Input - target event report'!H:H,'Input - target event report'!L:L,B2191,'Input - target event report'!D:D, "Private Investment")</f>
        <v/>
      </c>
      <c r="D2191">
        <f>IF(E2191&lt;2, "N/A", (MAXIFS('Input - target event report'!E:E,'Input - target event report'!L:L,B:B,'Input - target event report'!D:D,"Private Investment")-MINIFS('Input - target event report'!E:E,'Input - target event report'!L:L,B:B,'Input - target event report'!D:D,"Private Investment"))/(E2191-1))</f>
        <v/>
      </c>
      <c r="E2191">
        <f>COUNTIFS('Input - target event report'!L:L,B2191,'Input - target event report'!D:D, "Private Investment")</f>
        <v/>
      </c>
      <c r="F2191">
        <f>AVERAGEIF(INDEX('Input - companies list'!$A:$BG, 0, MATCH("Clusters 0",'Input - companies list'!$A$1:$BG$1, 0)),'Output - Cluster ranking'!B2191,INDEX('Input - companies list'!$A:$BG, 0, MATCH("Flow",'Input - companies list'!$A$1:$BG$1, 0)))</f>
        <v/>
      </c>
      <c r="G2191">
        <f>AVERAGEIF(INDEX('Input - companies list'!$A:$BG, 0, MATCH("Clusters 0",'Input - companies list'!$A$1:$BG$1, 0)),'Output - Cluster ranking'!B2191,INDEX('Input - companies list'!$A:$BG, 0, MATCH("Inter-Cluster Connectivity",'Input - companies list'!$A$1:$BG$1, 0)))</f>
        <v/>
      </c>
      <c r="H2191">
        <f>IFERROR(PERCENTRANK(C:C,C2191),0)</f>
        <v/>
      </c>
      <c r="I2191">
        <f>IFERROR(1 - PERCENTRANK(D:D,D2191),0)</f>
        <v/>
      </c>
      <c r="J2191">
        <f>IFERROR(PERCENTRANK(E:E,E2191),0)</f>
        <v/>
      </c>
      <c r="K2191">
        <f>IFERROR(1 - PERCENTRANK(F:F,F2191),0)</f>
        <v/>
      </c>
      <c r="L2191">
        <f>IFERROR(PERCENTRANK(G:G,G2191),0)</f>
        <v/>
      </c>
      <c r="M2191">
        <f>H2191*weightA+I2191*weightB+J2191*weightC+K2191*weightD+L2191*weightE</f>
        <v/>
      </c>
    </row>
    <row r="2192" spans="1:13">
      <c r="A2192">
        <f>RANK(M2192,M:M)</f>
        <v/>
      </c>
      <c r="C2192">
        <f>SUMIFS('Input - target event report'!H:H,'Input - target event report'!L:L,B2192,'Input - target event report'!D:D, "Private Investment")</f>
        <v/>
      </c>
      <c r="D2192">
        <f>IF(E2192&lt;2, "N/A", (MAXIFS('Input - target event report'!E:E,'Input - target event report'!L:L,B:B,'Input - target event report'!D:D,"Private Investment")-MINIFS('Input - target event report'!E:E,'Input - target event report'!L:L,B:B,'Input - target event report'!D:D,"Private Investment"))/(E2192-1))</f>
        <v/>
      </c>
      <c r="E2192">
        <f>COUNTIFS('Input - target event report'!L:L,B2192,'Input - target event report'!D:D, "Private Investment")</f>
        <v/>
      </c>
      <c r="F2192">
        <f>AVERAGEIF(INDEX('Input - companies list'!$A:$BG, 0, MATCH("Clusters 0",'Input - companies list'!$A$1:$BG$1, 0)),'Output - Cluster ranking'!B2192,INDEX('Input - companies list'!$A:$BG, 0, MATCH("Flow",'Input - companies list'!$A$1:$BG$1, 0)))</f>
        <v/>
      </c>
      <c r="G2192">
        <f>AVERAGEIF(INDEX('Input - companies list'!$A:$BG, 0, MATCH("Clusters 0",'Input - companies list'!$A$1:$BG$1, 0)),'Output - Cluster ranking'!B2192,INDEX('Input - companies list'!$A:$BG, 0, MATCH("Inter-Cluster Connectivity",'Input - companies list'!$A$1:$BG$1, 0)))</f>
        <v/>
      </c>
      <c r="H2192">
        <f>IFERROR(PERCENTRANK(C:C,C2192),0)</f>
        <v/>
      </c>
      <c r="I2192">
        <f>IFERROR(1 - PERCENTRANK(D:D,D2192),0)</f>
        <v/>
      </c>
      <c r="J2192">
        <f>IFERROR(PERCENTRANK(E:E,E2192),0)</f>
        <v/>
      </c>
      <c r="K2192">
        <f>IFERROR(1 - PERCENTRANK(F:F,F2192),0)</f>
        <v/>
      </c>
      <c r="L2192">
        <f>IFERROR(PERCENTRANK(G:G,G2192),0)</f>
        <v/>
      </c>
      <c r="M2192">
        <f>H2192*weightA+I2192*weightB+J2192*weightC+K2192*weightD+L2192*weightE</f>
        <v/>
      </c>
    </row>
    <row r="2193" spans="1:13">
      <c r="A2193">
        <f>RANK(M2193,M:M)</f>
        <v/>
      </c>
      <c r="C2193">
        <f>SUMIFS('Input - target event report'!H:H,'Input - target event report'!L:L,B2193,'Input - target event report'!D:D, "Private Investment")</f>
        <v/>
      </c>
      <c r="D2193">
        <f>IF(E2193&lt;2, "N/A", (MAXIFS('Input - target event report'!E:E,'Input - target event report'!L:L,B:B,'Input - target event report'!D:D,"Private Investment")-MINIFS('Input - target event report'!E:E,'Input - target event report'!L:L,B:B,'Input - target event report'!D:D,"Private Investment"))/(E2193-1))</f>
        <v/>
      </c>
      <c r="E2193">
        <f>COUNTIFS('Input - target event report'!L:L,B2193,'Input - target event report'!D:D, "Private Investment")</f>
        <v/>
      </c>
      <c r="F2193">
        <f>AVERAGEIF(INDEX('Input - companies list'!$A:$BG, 0, MATCH("Clusters 0",'Input - companies list'!$A$1:$BG$1, 0)),'Output - Cluster ranking'!B2193,INDEX('Input - companies list'!$A:$BG, 0, MATCH("Flow",'Input - companies list'!$A$1:$BG$1, 0)))</f>
        <v/>
      </c>
      <c r="G2193">
        <f>AVERAGEIF(INDEX('Input - companies list'!$A:$BG, 0, MATCH("Clusters 0",'Input - companies list'!$A$1:$BG$1, 0)),'Output - Cluster ranking'!B2193,INDEX('Input - companies list'!$A:$BG, 0, MATCH("Inter-Cluster Connectivity",'Input - companies list'!$A$1:$BG$1, 0)))</f>
        <v/>
      </c>
      <c r="H2193">
        <f>IFERROR(PERCENTRANK(C:C,C2193),0)</f>
        <v/>
      </c>
      <c r="I2193">
        <f>IFERROR(1 - PERCENTRANK(D:D,D2193),0)</f>
        <v/>
      </c>
      <c r="J2193">
        <f>IFERROR(PERCENTRANK(E:E,E2193),0)</f>
        <v/>
      </c>
      <c r="K2193">
        <f>IFERROR(1 - PERCENTRANK(F:F,F2193),0)</f>
        <v/>
      </c>
      <c r="L2193">
        <f>IFERROR(PERCENTRANK(G:G,G2193),0)</f>
        <v/>
      </c>
      <c r="M2193">
        <f>H2193*weightA+I2193*weightB+J2193*weightC+K2193*weightD+L2193*weightE</f>
        <v/>
      </c>
    </row>
    <row r="2194" spans="1:13">
      <c r="A2194">
        <f>RANK(M2194,M:M)</f>
        <v/>
      </c>
      <c r="C2194">
        <f>SUMIFS('Input - target event report'!H:H,'Input - target event report'!L:L,B2194,'Input - target event report'!D:D, "Private Investment")</f>
        <v/>
      </c>
      <c r="D2194">
        <f>IF(E2194&lt;2, "N/A", (MAXIFS('Input - target event report'!E:E,'Input - target event report'!L:L,B:B,'Input - target event report'!D:D,"Private Investment")-MINIFS('Input - target event report'!E:E,'Input - target event report'!L:L,B:B,'Input - target event report'!D:D,"Private Investment"))/(E2194-1))</f>
        <v/>
      </c>
      <c r="E2194">
        <f>COUNTIFS('Input - target event report'!L:L,B2194,'Input - target event report'!D:D, "Private Investment")</f>
        <v/>
      </c>
      <c r="F2194">
        <f>AVERAGEIF(INDEX('Input - companies list'!$A:$BG, 0, MATCH("Clusters 0",'Input - companies list'!$A$1:$BG$1, 0)),'Output - Cluster ranking'!B2194,INDEX('Input - companies list'!$A:$BG, 0, MATCH("Flow",'Input - companies list'!$A$1:$BG$1, 0)))</f>
        <v/>
      </c>
      <c r="G2194">
        <f>AVERAGEIF(INDEX('Input - companies list'!$A:$BG, 0, MATCH("Clusters 0",'Input - companies list'!$A$1:$BG$1, 0)),'Output - Cluster ranking'!B2194,INDEX('Input - companies list'!$A:$BG, 0, MATCH("Inter-Cluster Connectivity",'Input - companies list'!$A$1:$BG$1, 0)))</f>
        <v/>
      </c>
      <c r="H2194">
        <f>IFERROR(PERCENTRANK(C:C,C2194),0)</f>
        <v/>
      </c>
      <c r="I2194">
        <f>IFERROR(1 - PERCENTRANK(D:D,D2194),0)</f>
        <v/>
      </c>
      <c r="J2194">
        <f>IFERROR(PERCENTRANK(E:E,E2194),0)</f>
        <v/>
      </c>
      <c r="K2194">
        <f>IFERROR(1 - PERCENTRANK(F:F,F2194),0)</f>
        <v/>
      </c>
      <c r="L2194">
        <f>IFERROR(PERCENTRANK(G:G,G2194),0)</f>
        <v/>
      </c>
      <c r="M2194">
        <f>H2194*weightA+I2194*weightB+J2194*weightC+K2194*weightD+L2194*weightE</f>
        <v/>
      </c>
    </row>
    <row r="2195" spans="1:13">
      <c r="A2195">
        <f>RANK(M2195,M:M)</f>
        <v/>
      </c>
      <c r="C2195">
        <f>SUMIFS('Input - target event report'!H:H,'Input - target event report'!L:L,B2195,'Input - target event report'!D:D, "Private Investment")</f>
        <v/>
      </c>
      <c r="D2195">
        <f>IF(E2195&lt;2, "N/A", (MAXIFS('Input - target event report'!E:E,'Input - target event report'!L:L,B:B,'Input - target event report'!D:D,"Private Investment")-MINIFS('Input - target event report'!E:E,'Input - target event report'!L:L,B:B,'Input - target event report'!D:D,"Private Investment"))/(E2195-1))</f>
        <v/>
      </c>
      <c r="E2195">
        <f>COUNTIFS('Input - target event report'!L:L,B2195,'Input - target event report'!D:D, "Private Investment")</f>
        <v/>
      </c>
      <c r="F2195">
        <f>AVERAGEIF(INDEX('Input - companies list'!$A:$BG, 0, MATCH("Clusters 0",'Input - companies list'!$A$1:$BG$1, 0)),'Output - Cluster ranking'!B2195,INDEX('Input - companies list'!$A:$BG, 0, MATCH("Flow",'Input - companies list'!$A$1:$BG$1, 0)))</f>
        <v/>
      </c>
      <c r="G2195">
        <f>AVERAGEIF(INDEX('Input - companies list'!$A:$BG, 0, MATCH("Clusters 0",'Input - companies list'!$A$1:$BG$1, 0)),'Output - Cluster ranking'!B2195,INDEX('Input - companies list'!$A:$BG, 0, MATCH("Inter-Cluster Connectivity",'Input - companies list'!$A$1:$BG$1, 0)))</f>
        <v/>
      </c>
      <c r="H2195">
        <f>IFERROR(PERCENTRANK(C:C,C2195),0)</f>
        <v/>
      </c>
      <c r="I2195">
        <f>IFERROR(1 - PERCENTRANK(D:D,D2195),0)</f>
        <v/>
      </c>
      <c r="J2195">
        <f>IFERROR(PERCENTRANK(E:E,E2195),0)</f>
        <v/>
      </c>
      <c r="K2195">
        <f>IFERROR(1 - PERCENTRANK(F:F,F2195),0)</f>
        <v/>
      </c>
      <c r="L2195">
        <f>IFERROR(PERCENTRANK(G:G,G2195),0)</f>
        <v/>
      </c>
      <c r="M2195">
        <f>H2195*weightA+I2195*weightB+J2195*weightC+K2195*weightD+L2195*weightE</f>
        <v/>
      </c>
    </row>
    <row r="2196" spans="1:13">
      <c r="A2196">
        <f>RANK(M2196,M:M)</f>
        <v/>
      </c>
      <c r="C2196">
        <f>SUMIFS('Input - target event report'!H:H,'Input - target event report'!L:L,B2196,'Input - target event report'!D:D, "Private Investment")</f>
        <v/>
      </c>
      <c r="D2196">
        <f>IF(E2196&lt;2, "N/A", (MAXIFS('Input - target event report'!E:E,'Input - target event report'!L:L,B:B,'Input - target event report'!D:D,"Private Investment")-MINIFS('Input - target event report'!E:E,'Input - target event report'!L:L,B:B,'Input - target event report'!D:D,"Private Investment"))/(E2196-1))</f>
        <v/>
      </c>
      <c r="E2196">
        <f>COUNTIFS('Input - target event report'!L:L,B2196,'Input - target event report'!D:D, "Private Investment")</f>
        <v/>
      </c>
      <c r="F2196">
        <f>AVERAGEIF(INDEX('Input - companies list'!$A:$BG, 0, MATCH("Clusters 0",'Input - companies list'!$A$1:$BG$1, 0)),'Output - Cluster ranking'!B2196,INDEX('Input - companies list'!$A:$BG, 0, MATCH("Flow",'Input - companies list'!$A$1:$BG$1, 0)))</f>
        <v/>
      </c>
      <c r="G2196">
        <f>AVERAGEIF(INDEX('Input - companies list'!$A:$BG, 0, MATCH("Clusters 0",'Input - companies list'!$A$1:$BG$1, 0)),'Output - Cluster ranking'!B2196,INDEX('Input - companies list'!$A:$BG, 0, MATCH("Inter-Cluster Connectivity",'Input - companies list'!$A$1:$BG$1, 0)))</f>
        <v/>
      </c>
      <c r="H2196">
        <f>IFERROR(PERCENTRANK(C:C,C2196),0)</f>
        <v/>
      </c>
      <c r="I2196">
        <f>IFERROR(1 - PERCENTRANK(D:D,D2196),0)</f>
        <v/>
      </c>
      <c r="J2196">
        <f>IFERROR(PERCENTRANK(E:E,E2196),0)</f>
        <v/>
      </c>
      <c r="K2196">
        <f>IFERROR(1 - PERCENTRANK(F:F,F2196),0)</f>
        <v/>
      </c>
      <c r="L2196">
        <f>IFERROR(PERCENTRANK(G:G,G2196),0)</f>
        <v/>
      </c>
      <c r="M2196">
        <f>H2196*weightA+I2196*weightB+J2196*weightC+K2196*weightD+L2196*weightE</f>
        <v/>
      </c>
    </row>
    <row r="2197" spans="1:13">
      <c r="A2197">
        <f>RANK(M2197,M:M)</f>
        <v/>
      </c>
      <c r="C2197">
        <f>SUMIFS('Input - target event report'!H:H,'Input - target event report'!L:L,B2197,'Input - target event report'!D:D, "Private Investment")</f>
        <v/>
      </c>
      <c r="D2197">
        <f>IF(E2197&lt;2, "N/A", (MAXIFS('Input - target event report'!E:E,'Input - target event report'!L:L,B:B,'Input - target event report'!D:D,"Private Investment")-MINIFS('Input - target event report'!E:E,'Input - target event report'!L:L,B:B,'Input - target event report'!D:D,"Private Investment"))/(E2197-1))</f>
        <v/>
      </c>
      <c r="E2197">
        <f>COUNTIFS('Input - target event report'!L:L,B2197,'Input - target event report'!D:D, "Private Investment")</f>
        <v/>
      </c>
      <c r="F2197">
        <f>AVERAGEIF(INDEX('Input - companies list'!$A:$BG, 0, MATCH("Clusters 0",'Input - companies list'!$A$1:$BG$1, 0)),'Output - Cluster ranking'!B2197,INDEX('Input - companies list'!$A:$BG, 0, MATCH("Flow",'Input - companies list'!$A$1:$BG$1, 0)))</f>
        <v/>
      </c>
      <c r="G2197">
        <f>AVERAGEIF(INDEX('Input - companies list'!$A:$BG, 0, MATCH("Clusters 0",'Input - companies list'!$A$1:$BG$1, 0)),'Output - Cluster ranking'!B2197,INDEX('Input - companies list'!$A:$BG, 0, MATCH("Inter-Cluster Connectivity",'Input - companies list'!$A$1:$BG$1, 0)))</f>
        <v/>
      </c>
      <c r="H2197">
        <f>IFERROR(PERCENTRANK(C:C,C2197),0)</f>
        <v/>
      </c>
      <c r="I2197">
        <f>IFERROR(1 - PERCENTRANK(D:D,D2197),0)</f>
        <v/>
      </c>
      <c r="J2197">
        <f>IFERROR(PERCENTRANK(E:E,E2197),0)</f>
        <v/>
      </c>
      <c r="K2197">
        <f>IFERROR(1 - PERCENTRANK(F:F,F2197),0)</f>
        <v/>
      </c>
      <c r="L2197">
        <f>IFERROR(PERCENTRANK(G:G,G2197),0)</f>
        <v/>
      </c>
      <c r="M2197">
        <f>H2197*weightA+I2197*weightB+J2197*weightC+K2197*weightD+L2197*weightE</f>
        <v/>
      </c>
    </row>
    <row r="2198" spans="1:13">
      <c r="A2198">
        <f>RANK(M2198,M:M)</f>
        <v/>
      </c>
      <c r="C2198">
        <f>SUMIFS('Input - target event report'!H:H,'Input - target event report'!L:L,B2198,'Input - target event report'!D:D, "Private Investment")</f>
        <v/>
      </c>
      <c r="D2198">
        <f>IF(E2198&lt;2, "N/A", (MAXIFS('Input - target event report'!E:E,'Input - target event report'!L:L,B:B,'Input - target event report'!D:D,"Private Investment")-MINIFS('Input - target event report'!E:E,'Input - target event report'!L:L,B:B,'Input - target event report'!D:D,"Private Investment"))/(E2198-1))</f>
        <v/>
      </c>
      <c r="E2198">
        <f>COUNTIFS('Input - target event report'!L:L,B2198,'Input - target event report'!D:D, "Private Investment")</f>
        <v/>
      </c>
      <c r="F2198">
        <f>AVERAGEIF(INDEX('Input - companies list'!$A:$BG, 0, MATCH("Clusters 0",'Input - companies list'!$A$1:$BG$1, 0)),'Output - Cluster ranking'!B2198,INDEX('Input - companies list'!$A:$BG, 0, MATCH("Flow",'Input - companies list'!$A$1:$BG$1, 0)))</f>
        <v/>
      </c>
      <c r="G2198">
        <f>AVERAGEIF(INDEX('Input - companies list'!$A:$BG, 0, MATCH("Clusters 0",'Input - companies list'!$A$1:$BG$1, 0)),'Output - Cluster ranking'!B2198,INDEX('Input - companies list'!$A:$BG, 0, MATCH("Inter-Cluster Connectivity",'Input - companies list'!$A$1:$BG$1, 0)))</f>
        <v/>
      </c>
      <c r="H2198">
        <f>IFERROR(PERCENTRANK(C:C,C2198),0)</f>
        <v/>
      </c>
      <c r="I2198">
        <f>IFERROR(1 - PERCENTRANK(D:D,D2198),0)</f>
        <v/>
      </c>
      <c r="J2198">
        <f>IFERROR(PERCENTRANK(E:E,E2198),0)</f>
        <v/>
      </c>
      <c r="K2198">
        <f>IFERROR(1 - PERCENTRANK(F:F,F2198),0)</f>
        <v/>
      </c>
      <c r="L2198">
        <f>IFERROR(PERCENTRANK(G:G,G2198),0)</f>
        <v/>
      </c>
      <c r="M2198">
        <f>H2198*weightA+I2198*weightB+J2198*weightC+K2198*weightD+L2198*weightE</f>
        <v/>
      </c>
    </row>
    <row r="2199" spans="1:13">
      <c r="A2199">
        <f>RANK(M2199,M:M)</f>
        <v/>
      </c>
      <c r="C2199">
        <f>SUMIFS('Input - target event report'!H:H,'Input - target event report'!L:L,B2199,'Input - target event report'!D:D, "Private Investment")</f>
        <v/>
      </c>
      <c r="D2199">
        <f>IF(E2199&lt;2, "N/A", (MAXIFS('Input - target event report'!E:E,'Input - target event report'!L:L,B:B,'Input - target event report'!D:D,"Private Investment")-MINIFS('Input - target event report'!E:E,'Input - target event report'!L:L,B:B,'Input - target event report'!D:D,"Private Investment"))/(E2199-1))</f>
        <v/>
      </c>
      <c r="E2199">
        <f>COUNTIFS('Input - target event report'!L:L,B2199,'Input - target event report'!D:D, "Private Investment")</f>
        <v/>
      </c>
      <c r="F2199">
        <f>AVERAGEIF(INDEX('Input - companies list'!$A:$BG, 0, MATCH("Clusters 0",'Input - companies list'!$A$1:$BG$1, 0)),'Output - Cluster ranking'!B2199,INDEX('Input - companies list'!$A:$BG, 0, MATCH("Flow",'Input - companies list'!$A$1:$BG$1, 0)))</f>
        <v/>
      </c>
      <c r="G2199">
        <f>AVERAGEIF(INDEX('Input - companies list'!$A:$BG, 0, MATCH("Clusters 0",'Input - companies list'!$A$1:$BG$1, 0)),'Output - Cluster ranking'!B2199,INDEX('Input - companies list'!$A:$BG, 0, MATCH("Inter-Cluster Connectivity",'Input - companies list'!$A$1:$BG$1, 0)))</f>
        <v/>
      </c>
      <c r="H2199">
        <f>IFERROR(PERCENTRANK(C:C,C2199),0)</f>
        <v/>
      </c>
      <c r="I2199">
        <f>IFERROR(1 - PERCENTRANK(D:D,D2199),0)</f>
        <v/>
      </c>
      <c r="J2199">
        <f>IFERROR(PERCENTRANK(E:E,E2199),0)</f>
        <v/>
      </c>
      <c r="K2199">
        <f>IFERROR(1 - PERCENTRANK(F:F,F2199),0)</f>
        <v/>
      </c>
      <c r="L2199">
        <f>IFERROR(PERCENTRANK(G:G,G2199),0)</f>
        <v/>
      </c>
      <c r="M2199">
        <f>H2199*weightA+I2199*weightB+J2199*weightC+K2199*weightD+L2199*weightE</f>
        <v/>
      </c>
    </row>
    <row r="2200" spans="1:13">
      <c r="A2200">
        <f>RANK(M2200,M:M)</f>
        <v/>
      </c>
      <c r="C2200">
        <f>SUMIFS('Input - target event report'!H:H,'Input - target event report'!L:L,B2200,'Input - target event report'!D:D, "Private Investment")</f>
        <v/>
      </c>
      <c r="D2200">
        <f>IF(E2200&lt;2, "N/A", (MAXIFS('Input - target event report'!E:E,'Input - target event report'!L:L,B:B,'Input - target event report'!D:D,"Private Investment")-MINIFS('Input - target event report'!E:E,'Input - target event report'!L:L,B:B,'Input - target event report'!D:D,"Private Investment"))/(E2200-1))</f>
        <v/>
      </c>
      <c r="E2200">
        <f>COUNTIFS('Input - target event report'!L:L,B2200,'Input - target event report'!D:D, "Private Investment")</f>
        <v/>
      </c>
      <c r="F2200">
        <f>AVERAGEIF(INDEX('Input - companies list'!$A:$BG, 0, MATCH("Clusters 0",'Input - companies list'!$A$1:$BG$1, 0)),'Output - Cluster ranking'!B2200,INDEX('Input - companies list'!$A:$BG, 0, MATCH("Flow",'Input - companies list'!$A$1:$BG$1, 0)))</f>
        <v/>
      </c>
      <c r="G2200">
        <f>AVERAGEIF(INDEX('Input - companies list'!$A:$BG, 0, MATCH("Clusters 0",'Input - companies list'!$A$1:$BG$1, 0)),'Output - Cluster ranking'!B2200,INDEX('Input - companies list'!$A:$BG, 0, MATCH("Inter-Cluster Connectivity",'Input - companies list'!$A$1:$BG$1, 0)))</f>
        <v/>
      </c>
      <c r="H2200">
        <f>IFERROR(PERCENTRANK(C:C,C2200),0)</f>
        <v/>
      </c>
      <c r="I2200">
        <f>IFERROR(1 - PERCENTRANK(D:D,D2200),0)</f>
        <v/>
      </c>
      <c r="J2200">
        <f>IFERROR(PERCENTRANK(E:E,E2200),0)</f>
        <v/>
      </c>
      <c r="K2200">
        <f>IFERROR(1 - PERCENTRANK(F:F,F2200),0)</f>
        <v/>
      </c>
      <c r="L2200">
        <f>IFERROR(PERCENTRANK(G:G,G2200),0)</f>
        <v/>
      </c>
      <c r="M2200">
        <f>H2200*weightA+I2200*weightB+J2200*weightC+K2200*weightD+L2200*weightE</f>
        <v/>
      </c>
    </row>
    <row r="2201" spans="1:13">
      <c r="A2201">
        <f>RANK(M2201,M:M)</f>
        <v/>
      </c>
      <c r="C2201">
        <f>SUMIFS('Input - target event report'!H:H,'Input - target event report'!L:L,B2201,'Input - target event report'!D:D, "Private Investment")</f>
        <v/>
      </c>
      <c r="D2201">
        <f>IF(E2201&lt;2, "N/A", (MAXIFS('Input - target event report'!E:E,'Input - target event report'!L:L,B:B,'Input - target event report'!D:D,"Private Investment")-MINIFS('Input - target event report'!E:E,'Input - target event report'!L:L,B:B,'Input - target event report'!D:D,"Private Investment"))/(E2201-1))</f>
        <v/>
      </c>
      <c r="E2201">
        <f>COUNTIFS('Input - target event report'!L:L,B2201,'Input - target event report'!D:D, "Private Investment")</f>
        <v/>
      </c>
      <c r="F2201">
        <f>AVERAGEIF(INDEX('Input - companies list'!$A:$BG, 0, MATCH("Clusters 0",'Input - companies list'!$A$1:$BG$1, 0)),'Output - Cluster ranking'!B2201,INDEX('Input - companies list'!$A:$BG, 0, MATCH("Flow",'Input - companies list'!$A$1:$BG$1, 0)))</f>
        <v/>
      </c>
      <c r="G2201">
        <f>AVERAGEIF(INDEX('Input - companies list'!$A:$BG, 0, MATCH("Clusters 0",'Input - companies list'!$A$1:$BG$1, 0)),'Output - Cluster ranking'!B2201,INDEX('Input - companies list'!$A:$BG, 0, MATCH("Inter-Cluster Connectivity",'Input - companies list'!$A$1:$BG$1, 0)))</f>
        <v/>
      </c>
      <c r="H2201">
        <f>IFERROR(PERCENTRANK(C:C,C2201),0)</f>
        <v/>
      </c>
      <c r="I2201">
        <f>IFERROR(1 - PERCENTRANK(D:D,D2201),0)</f>
        <v/>
      </c>
      <c r="J2201">
        <f>IFERROR(PERCENTRANK(E:E,E2201),0)</f>
        <v/>
      </c>
      <c r="K2201">
        <f>IFERROR(1 - PERCENTRANK(F:F,F2201),0)</f>
        <v/>
      </c>
      <c r="L2201">
        <f>IFERROR(PERCENTRANK(G:G,G2201),0)</f>
        <v/>
      </c>
      <c r="M2201">
        <f>H2201*weightA+I2201*weightB+J2201*weightC+K2201*weightD+L2201*weightE</f>
        <v/>
      </c>
    </row>
    <row r="2202" spans="1:13">
      <c r="A2202">
        <f>RANK(M2202,M:M)</f>
        <v/>
      </c>
      <c r="C2202">
        <f>SUMIFS('Input - target event report'!H:H,'Input - target event report'!L:L,B2202,'Input - target event report'!D:D, "Private Investment")</f>
        <v/>
      </c>
      <c r="D2202">
        <f>IF(E2202&lt;2, "N/A", (MAXIFS('Input - target event report'!E:E,'Input - target event report'!L:L,B:B,'Input - target event report'!D:D,"Private Investment")-MINIFS('Input - target event report'!E:E,'Input - target event report'!L:L,B:B,'Input - target event report'!D:D,"Private Investment"))/(E2202-1))</f>
        <v/>
      </c>
      <c r="E2202">
        <f>COUNTIFS('Input - target event report'!L:L,B2202,'Input - target event report'!D:D, "Private Investment")</f>
        <v/>
      </c>
      <c r="F2202">
        <f>AVERAGEIF(INDEX('Input - companies list'!$A:$BG, 0, MATCH("Clusters 0",'Input - companies list'!$A$1:$BG$1, 0)),'Output - Cluster ranking'!B2202,INDEX('Input - companies list'!$A:$BG, 0, MATCH("Flow",'Input - companies list'!$A$1:$BG$1, 0)))</f>
        <v/>
      </c>
      <c r="G2202">
        <f>AVERAGEIF(INDEX('Input - companies list'!$A:$BG, 0, MATCH("Clusters 0",'Input - companies list'!$A$1:$BG$1, 0)),'Output - Cluster ranking'!B2202,INDEX('Input - companies list'!$A:$BG, 0, MATCH("Inter-Cluster Connectivity",'Input - companies list'!$A$1:$BG$1, 0)))</f>
        <v/>
      </c>
      <c r="H2202">
        <f>IFERROR(PERCENTRANK(C:C,C2202),0)</f>
        <v/>
      </c>
      <c r="I2202">
        <f>IFERROR(1 - PERCENTRANK(D:D,D2202),0)</f>
        <v/>
      </c>
      <c r="J2202">
        <f>IFERROR(PERCENTRANK(E:E,E2202),0)</f>
        <v/>
      </c>
      <c r="K2202">
        <f>IFERROR(1 - PERCENTRANK(F:F,F2202),0)</f>
        <v/>
      </c>
      <c r="L2202">
        <f>IFERROR(PERCENTRANK(G:G,G2202),0)</f>
        <v/>
      </c>
      <c r="M2202">
        <f>H2202*weightA+I2202*weightB+J2202*weightC+K2202*weightD+L2202*weightE</f>
        <v/>
      </c>
    </row>
    <row r="2203" spans="1:13">
      <c r="A2203">
        <f>RANK(M2203,M:M)</f>
        <v/>
      </c>
      <c r="C2203">
        <f>SUMIFS('Input - target event report'!H:H,'Input - target event report'!L:L,B2203,'Input - target event report'!D:D, "Private Investment")</f>
        <v/>
      </c>
      <c r="D2203">
        <f>IF(E2203&lt;2, "N/A", (MAXIFS('Input - target event report'!E:E,'Input - target event report'!L:L,B:B,'Input - target event report'!D:D,"Private Investment")-MINIFS('Input - target event report'!E:E,'Input - target event report'!L:L,B:B,'Input - target event report'!D:D,"Private Investment"))/(E2203-1))</f>
        <v/>
      </c>
      <c r="E2203">
        <f>COUNTIFS('Input - target event report'!L:L,B2203,'Input - target event report'!D:D, "Private Investment")</f>
        <v/>
      </c>
      <c r="F2203">
        <f>AVERAGEIF(INDEX('Input - companies list'!$A:$BG, 0, MATCH("Clusters 0",'Input - companies list'!$A$1:$BG$1, 0)),'Output - Cluster ranking'!B2203,INDEX('Input - companies list'!$A:$BG, 0, MATCH("Flow",'Input - companies list'!$A$1:$BG$1, 0)))</f>
        <v/>
      </c>
      <c r="G2203">
        <f>AVERAGEIF(INDEX('Input - companies list'!$A:$BG, 0, MATCH("Clusters 0",'Input - companies list'!$A$1:$BG$1, 0)),'Output - Cluster ranking'!B2203,INDEX('Input - companies list'!$A:$BG, 0, MATCH("Inter-Cluster Connectivity",'Input - companies list'!$A$1:$BG$1, 0)))</f>
        <v/>
      </c>
      <c r="H2203">
        <f>IFERROR(PERCENTRANK(C:C,C2203),0)</f>
        <v/>
      </c>
      <c r="I2203">
        <f>IFERROR(1 - PERCENTRANK(D:D,D2203),0)</f>
        <v/>
      </c>
      <c r="J2203">
        <f>IFERROR(PERCENTRANK(E:E,E2203),0)</f>
        <v/>
      </c>
      <c r="K2203">
        <f>IFERROR(1 - PERCENTRANK(F:F,F2203),0)</f>
        <v/>
      </c>
      <c r="L2203">
        <f>IFERROR(PERCENTRANK(G:G,G2203),0)</f>
        <v/>
      </c>
      <c r="M2203">
        <f>H2203*weightA+I2203*weightB+J2203*weightC+K2203*weightD+L2203*weightE</f>
        <v/>
      </c>
    </row>
    <row r="2204" spans="1:13">
      <c r="A2204">
        <f>RANK(M2204,M:M)</f>
        <v/>
      </c>
      <c r="C2204">
        <f>SUMIFS('Input - target event report'!H:H,'Input - target event report'!L:L,B2204,'Input - target event report'!D:D, "Private Investment")</f>
        <v/>
      </c>
      <c r="D2204">
        <f>IF(E2204&lt;2, "N/A", (MAXIFS('Input - target event report'!E:E,'Input - target event report'!L:L,B:B,'Input - target event report'!D:D,"Private Investment")-MINIFS('Input - target event report'!E:E,'Input - target event report'!L:L,B:B,'Input - target event report'!D:D,"Private Investment"))/(E2204-1))</f>
        <v/>
      </c>
      <c r="E2204">
        <f>COUNTIFS('Input - target event report'!L:L,B2204,'Input - target event report'!D:D, "Private Investment")</f>
        <v/>
      </c>
      <c r="F2204">
        <f>AVERAGEIF(INDEX('Input - companies list'!$A:$BG, 0, MATCH("Clusters 0",'Input - companies list'!$A$1:$BG$1, 0)),'Output - Cluster ranking'!B2204,INDEX('Input - companies list'!$A:$BG, 0, MATCH("Flow",'Input - companies list'!$A$1:$BG$1, 0)))</f>
        <v/>
      </c>
      <c r="G2204">
        <f>AVERAGEIF(INDEX('Input - companies list'!$A:$BG, 0, MATCH("Clusters 0",'Input - companies list'!$A$1:$BG$1, 0)),'Output - Cluster ranking'!B2204,INDEX('Input - companies list'!$A:$BG, 0, MATCH("Inter-Cluster Connectivity",'Input - companies list'!$A$1:$BG$1, 0)))</f>
        <v/>
      </c>
      <c r="H2204">
        <f>IFERROR(PERCENTRANK(C:C,C2204),0)</f>
        <v/>
      </c>
      <c r="I2204">
        <f>IFERROR(1 - PERCENTRANK(D:D,D2204),0)</f>
        <v/>
      </c>
      <c r="J2204">
        <f>IFERROR(PERCENTRANK(E:E,E2204),0)</f>
        <v/>
      </c>
      <c r="K2204">
        <f>IFERROR(1 - PERCENTRANK(F:F,F2204),0)</f>
        <v/>
      </c>
      <c r="L2204">
        <f>IFERROR(PERCENTRANK(G:G,G2204),0)</f>
        <v/>
      </c>
      <c r="M2204">
        <f>H2204*weightA+I2204*weightB+J2204*weightC+K2204*weightD+L2204*weightE</f>
        <v/>
      </c>
    </row>
    <row r="2205" spans="1:13">
      <c r="A2205">
        <f>RANK(M2205,M:M)</f>
        <v/>
      </c>
      <c r="C2205">
        <f>SUMIFS('Input - target event report'!H:H,'Input - target event report'!L:L,B2205,'Input - target event report'!D:D, "Private Investment")</f>
        <v/>
      </c>
      <c r="D2205">
        <f>IF(E2205&lt;2, "N/A", (MAXIFS('Input - target event report'!E:E,'Input - target event report'!L:L,B:B,'Input - target event report'!D:D,"Private Investment")-MINIFS('Input - target event report'!E:E,'Input - target event report'!L:L,B:B,'Input - target event report'!D:D,"Private Investment"))/(E2205-1))</f>
        <v/>
      </c>
      <c r="E2205">
        <f>COUNTIFS('Input - target event report'!L:L,B2205,'Input - target event report'!D:D, "Private Investment")</f>
        <v/>
      </c>
      <c r="F2205">
        <f>AVERAGEIF(INDEX('Input - companies list'!$A:$BG, 0, MATCH("Clusters 0",'Input - companies list'!$A$1:$BG$1, 0)),'Output - Cluster ranking'!B2205,INDEX('Input - companies list'!$A:$BG, 0, MATCH("Flow",'Input - companies list'!$A$1:$BG$1, 0)))</f>
        <v/>
      </c>
      <c r="G2205">
        <f>AVERAGEIF(INDEX('Input - companies list'!$A:$BG, 0, MATCH("Clusters 0",'Input - companies list'!$A$1:$BG$1, 0)),'Output - Cluster ranking'!B2205,INDEX('Input - companies list'!$A:$BG, 0, MATCH("Inter-Cluster Connectivity",'Input - companies list'!$A$1:$BG$1, 0)))</f>
        <v/>
      </c>
      <c r="H2205">
        <f>IFERROR(PERCENTRANK(C:C,C2205),0)</f>
        <v/>
      </c>
      <c r="I2205">
        <f>IFERROR(1 - PERCENTRANK(D:D,D2205),0)</f>
        <v/>
      </c>
      <c r="J2205">
        <f>IFERROR(PERCENTRANK(E:E,E2205),0)</f>
        <v/>
      </c>
      <c r="K2205">
        <f>IFERROR(1 - PERCENTRANK(F:F,F2205),0)</f>
        <v/>
      </c>
      <c r="L2205">
        <f>IFERROR(PERCENTRANK(G:G,G2205),0)</f>
        <v/>
      </c>
      <c r="M2205">
        <f>H2205*weightA+I2205*weightB+J2205*weightC+K2205*weightD+L2205*weightE</f>
        <v/>
      </c>
    </row>
    <row r="2206" spans="1:13">
      <c r="A2206">
        <f>RANK(M2206,M:M)</f>
        <v/>
      </c>
      <c r="C2206">
        <f>SUMIFS('Input - target event report'!H:H,'Input - target event report'!L:L,B2206,'Input - target event report'!D:D, "Private Investment")</f>
        <v/>
      </c>
      <c r="D2206">
        <f>IF(E2206&lt;2, "N/A", (MAXIFS('Input - target event report'!E:E,'Input - target event report'!L:L,B:B,'Input - target event report'!D:D,"Private Investment")-MINIFS('Input - target event report'!E:E,'Input - target event report'!L:L,B:B,'Input - target event report'!D:D,"Private Investment"))/(E2206-1))</f>
        <v/>
      </c>
      <c r="E2206">
        <f>COUNTIFS('Input - target event report'!L:L,B2206,'Input - target event report'!D:D, "Private Investment")</f>
        <v/>
      </c>
      <c r="F2206">
        <f>AVERAGEIF(INDEX('Input - companies list'!$A:$BG, 0, MATCH("Clusters 0",'Input - companies list'!$A$1:$BG$1, 0)),'Output - Cluster ranking'!B2206,INDEX('Input - companies list'!$A:$BG, 0, MATCH("Flow",'Input - companies list'!$A$1:$BG$1, 0)))</f>
        <v/>
      </c>
      <c r="G2206">
        <f>AVERAGEIF(INDEX('Input - companies list'!$A:$BG, 0, MATCH("Clusters 0",'Input - companies list'!$A$1:$BG$1, 0)),'Output - Cluster ranking'!B2206,INDEX('Input - companies list'!$A:$BG, 0, MATCH("Inter-Cluster Connectivity",'Input - companies list'!$A$1:$BG$1, 0)))</f>
        <v/>
      </c>
      <c r="H2206">
        <f>IFERROR(PERCENTRANK(C:C,C2206),0)</f>
        <v/>
      </c>
      <c r="I2206">
        <f>IFERROR(1 - PERCENTRANK(D:D,D2206),0)</f>
        <v/>
      </c>
      <c r="J2206">
        <f>IFERROR(PERCENTRANK(E:E,E2206),0)</f>
        <v/>
      </c>
      <c r="K2206">
        <f>IFERROR(1 - PERCENTRANK(F:F,F2206),0)</f>
        <v/>
      </c>
      <c r="L2206">
        <f>IFERROR(PERCENTRANK(G:G,G2206),0)</f>
        <v/>
      </c>
      <c r="M2206">
        <f>H2206*weightA+I2206*weightB+J2206*weightC+K2206*weightD+L2206*weightE</f>
        <v/>
      </c>
    </row>
    <row r="2207" spans="1:13">
      <c r="A2207">
        <f>RANK(M2207,M:M)</f>
        <v/>
      </c>
      <c r="C2207">
        <f>SUMIFS('Input - target event report'!H:H,'Input - target event report'!L:L,B2207,'Input - target event report'!D:D, "Private Investment")</f>
        <v/>
      </c>
      <c r="D2207">
        <f>IF(E2207&lt;2, "N/A", (MAXIFS('Input - target event report'!E:E,'Input - target event report'!L:L,B:B,'Input - target event report'!D:D,"Private Investment")-MINIFS('Input - target event report'!E:E,'Input - target event report'!L:L,B:B,'Input - target event report'!D:D,"Private Investment"))/(E2207-1))</f>
        <v/>
      </c>
      <c r="E2207">
        <f>COUNTIFS('Input - target event report'!L:L,B2207,'Input - target event report'!D:D, "Private Investment")</f>
        <v/>
      </c>
      <c r="F2207">
        <f>AVERAGEIF(INDEX('Input - companies list'!$A:$BG, 0, MATCH("Clusters 0",'Input - companies list'!$A$1:$BG$1, 0)),'Output - Cluster ranking'!B2207,INDEX('Input - companies list'!$A:$BG, 0, MATCH("Flow",'Input - companies list'!$A$1:$BG$1, 0)))</f>
        <v/>
      </c>
      <c r="G2207">
        <f>AVERAGEIF(INDEX('Input - companies list'!$A:$BG, 0, MATCH("Clusters 0",'Input - companies list'!$A$1:$BG$1, 0)),'Output - Cluster ranking'!B2207,INDEX('Input - companies list'!$A:$BG, 0, MATCH("Inter-Cluster Connectivity",'Input - companies list'!$A$1:$BG$1, 0)))</f>
        <v/>
      </c>
      <c r="H2207">
        <f>IFERROR(PERCENTRANK(C:C,C2207),0)</f>
        <v/>
      </c>
      <c r="I2207">
        <f>IFERROR(1 - PERCENTRANK(D:D,D2207),0)</f>
        <v/>
      </c>
      <c r="J2207">
        <f>IFERROR(PERCENTRANK(E:E,E2207),0)</f>
        <v/>
      </c>
      <c r="K2207">
        <f>IFERROR(1 - PERCENTRANK(F:F,F2207),0)</f>
        <v/>
      </c>
      <c r="L2207">
        <f>IFERROR(PERCENTRANK(G:G,G2207),0)</f>
        <v/>
      </c>
      <c r="M2207">
        <f>H2207*weightA+I2207*weightB+J2207*weightC+K2207*weightD+L2207*weightE</f>
        <v/>
      </c>
    </row>
    <row r="2208" spans="1:13">
      <c r="A2208">
        <f>RANK(M2208,M:M)</f>
        <v/>
      </c>
      <c r="C2208">
        <f>SUMIFS('Input - target event report'!H:H,'Input - target event report'!L:L,B2208,'Input - target event report'!D:D, "Private Investment")</f>
        <v/>
      </c>
      <c r="D2208">
        <f>IF(E2208&lt;2, "N/A", (MAXIFS('Input - target event report'!E:E,'Input - target event report'!L:L,B:B,'Input - target event report'!D:D,"Private Investment")-MINIFS('Input - target event report'!E:E,'Input - target event report'!L:L,B:B,'Input - target event report'!D:D,"Private Investment"))/(E2208-1))</f>
        <v/>
      </c>
      <c r="E2208">
        <f>COUNTIFS('Input - target event report'!L:L,B2208,'Input - target event report'!D:D, "Private Investment")</f>
        <v/>
      </c>
      <c r="F2208">
        <f>AVERAGEIF(INDEX('Input - companies list'!$A:$BG, 0, MATCH("Clusters 0",'Input - companies list'!$A$1:$BG$1, 0)),'Output - Cluster ranking'!B2208,INDEX('Input - companies list'!$A:$BG, 0, MATCH("Flow",'Input - companies list'!$A$1:$BG$1, 0)))</f>
        <v/>
      </c>
      <c r="G2208">
        <f>AVERAGEIF(INDEX('Input - companies list'!$A:$BG, 0, MATCH("Clusters 0",'Input - companies list'!$A$1:$BG$1, 0)),'Output - Cluster ranking'!B2208,INDEX('Input - companies list'!$A:$BG, 0, MATCH("Inter-Cluster Connectivity",'Input - companies list'!$A$1:$BG$1, 0)))</f>
        <v/>
      </c>
      <c r="H2208">
        <f>IFERROR(PERCENTRANK(C:C,C2208),0)</f>
        <v/>
      </c>
      <c r="I2208">
        <f>IFERROR(1 - PERCENTRANK(D:D,D2208),0)</f>
        <v/>
      </c>
      <c r="J2208">
        <f>IFERROR(PERCENTRANK(E:E,E2208),0)</f>
        <v/>
      </c>
      <c r="K2208">
        <f>IFERROR(1 - PERCENTRANK(F:F,F2208),0)</f>
        <v/>
      </c>
      <c r="L2208">
        <f>IFERROR(PERCENTRANK(G:G,G2208),0)</f>
        <v/>
      </c>
      <c r="M2208">
        <f>H2208*weightA+I2208*weightB+J2208*weightC+K2208*weightD+L2208*weightE</f>
        <v/>
      </c>
    </row>
    <row r="2209" spans="1:13">
      <c r="A2209">
        <f>RANK(M2209,M:M)</f>
        <v/>
      </c>
      <c r="C2209">
        <f>SUMIFS('Input - target event report'!H:H,'Input - target event report'!L:L,B2209,'Input - target event report'!D:D, "Private Investment")</f>
        <v/>
      </c>
      <c r="D2209">
        <f>IF(E2209&lt;2, "N/A", (MAXIFS('Input - target event report'!E:E,'Input - target event report'!L:L,B:B,'Input - target event report'!D:D,"Private Investment")-MINIFS('Input - target event report'!E:E,'Input - target event report'!L:L,B:B,'Input - target event report'!D:D,"Private Investment"))/(E2209-1))</f>
        <v/>
      </c>
      <c r="E2209">
        <f>COUNTIFS('Input - target event report'!L:L,B2209,'Input - target event report'!D:D, "Private Investment")</f>
        <v/>
      </c>
      <c r="F2209">
        <f>AVERAGEIF(INDEX('Input - companies list'!$A:$BG, 0, MATCH("Clusters 0",'Input - companies list'!$A$1:$BG$1, 0)),'Output - Cluster ranking'!B2209,INDEX('Input - companies list'!$A:$BG, 0, MATCH("Flow",'Input - companies list'!$A$1:$BG$1, 0)))</f>
        <v/>
      </c>
      <c r="G2209">
        <f>AVERAGEIF(INDEX('Input - companies list'!$A:$BG, 0, MATCH("Clusters 0",'Input - companies list'!$A$1:$BG$1, 0)),'Output - Cluster ranking'!B2209,INDEX('Input - companies list'!$A:$BG, 0, MATCH("Inter-Cluster Connectivity",'Input - companies list'!$A$1:$BG$1, 0)))</f>
        <v/>
      </c>
      <c r="H2209">
        <f>IFERROR(PERCENTRANK(C:C,C2209),0)</f>
        <v/>
      </c>
      <c r="I2209">
        <f>IFERROR(1 - PERCENTRANK(D:D,D2209),0)</f>
        <v/>
      </c>
      <c r="J2209">
        <f>IFERROR(PERCENTRANK(E:E,E2209),0)</f>
        <v/>
      </c>
      <c r="K2209">
        <f>IFERROR(1 - PERCENTRANK(F:F,F2209),0)</f>
        <v/>
      </c>
      <c r="L2209">
        <f>IFERROR(PERCENTRANK(G:G,G2209),0)</f>
        <v/>
      </c>
      <c r="M2209">
        <f>H2209*weightA+I2209*weightB+J2209*weightC+K2209*weightD+L2209*weightE</f>
        <v/>
      </c>
    </row>
    <row r="2210" spans="1:13">
      <c r="A2210">
        <f>RANK(M2210,M:M)</f>
        <v/>
      </c>
      <c r="C2210">
        <f>SUMIFS('Input - target event report'!H:H,'Input - target event report'!L:L,B2210,'Input - target event report'!D:D, "Private Investment")</f>
        <v/>
      </c>
      <c r="D2210">
        <f>IF(E2210&lt;2, "N/A", (MAXIFS('Input - target event report'!E:E,'Input - target event report'!L:L,B:B,'Input - target event report'!D:D,"Private Investment")-MINIFS('Input - target event report'!E:E,'Input - target event report'!L:L,B:B,'Input - target event report'!D:D,"Private Investment"))/(E2210-1))</f>
        <v/>
      </c>
      <c r="E2210">
        <f>COUNTIFS('Input - target event report'!L:L,B2210,'Input - target event report'!D:D, "Private Investment")</f>
        <v/>
      </c>
      <c r="F2210">
        <f>AVERAGEIF(INDEX('Input - companies list'!$A:$BG, 0, MATCH("Clusters 0",'Input - companies list'!$A$1:$BG$1, 0)),'Output - Cluster ranking'!B2210,INDEX('Input - companies list'!$A:$BG, 0, MATCH("Flow",'Input - companies list'!$A$1:$BG$1, 0)))</f>
        <v/>
      </c>
      <c r="G2210">
        <f>AVERAGEIF(INDEX('Input - companies list'!$A:$BG, 0, MATCH("Clusters 0",'Input - companies list'!$A$1:$BG$1, 0)),'Output - Cluster ranking'!B2210,INDEX('Input - companies list'!$A:$BG, 0, MATCH("Inter-Cluster Connectivity",'Input - companies list'!$A$1:$BG$1, 0)))</f>
        <v/>
      </c>
      <c r="H2210">
        <f>IFERROR(PERCENTRANK(C:C,C2210),0)</f>
        <v/>
      </c>
      <c r="I2210">
        <f>IFERROR(1 - PERCENTRANK(D:D,D2210),0)</f>
        <v/>
      </c>
      <c r="J2210">
        <f>IFERROR(PERCENTRANK(E:E,E2210),0)</f>
        <v/>
      </c>
      <c r="K2210">
        <f>IFERROR(1 - PERCENTRANK(F:F,F2210),0)</f>
        <v/>
      </c>
      <c r="L2210">
        <f>IFERROR(PERCENTRANK(G:G,G2210),0)</f>
        <v/>
      </c>
      <c r="M2210">
        <f>H2210*weightA+I2210*weightB+J2210*weightC+K2210*weightD+L2210*weightE</f>
        <v/>
      </c>
    </row>
    <row r="2211" spans="1:13">
      <c r="A2211">
        <f>RANK(M2211,M:M)</f>
        <v/>
      </c>
      <c r="C2211">
        <f>SUMIFS('Input - target event report'!H:H,'Input - target event report'!L:L,B2211,'Input - target event report'!D:D, "Private Investment")</f>
        <v/>
      </c>
      <c r="D2211">
        <f>IF(E2211&lt;2, "N/A", (MAXIFS('Input - target event report'!E:E,'Input - target event report'!L:L,B:B,'Input - target event report'!D:D,"Private Investment")-MINIFS('Input - target event report'!E:E,'Input - target event report'!L:L,B:B,'Input - target event report'!D:D,"Private Investment"))/(E2211-1))</f>
        <v/>
      </c>
      <c r="E2211">
        <f>COUNTIFS('Input - target event report'!L:L,B2211,'Input - target event report'!D:D, "Private Investment")</f>
        <v/>
      </c>
      <c r="F2211">
        <f>AVERAGEIF(INDEX('Input - companies list'!$A:$BG, 0, MATCH("Clusters 0",'Input - companies list'!$A$1:$BG$1, 0)),'Output - Cluster ranking'!B2211,INDEX('Input - companies list'!$A:$BG, 0, MATCH("Flow",'Input - companies list'!$A$1:$BG$1, 0)))</f>
        <v/>
      </c>
      <c r="G2211">
        <f>AVERAGEIF(INDEX('Input - companies list'!$A:$BG, 0, MATCH("Clusters 0",'Input - companies list'!$A$1:$BG$1, 0)),'Output - Cluster ranking'!B2211,INDEX('Input - companies list'!$A:$BG, 0, MATCH("Inter-Cluster Connectivity",'Input - companies list'!$A$1:$BG$1, 0)))</f>
        <v/>
      </c>
      <c r="H2211">
        <f>IFERROR(PERCENTRANK(C:C,C2211),0)</f>
        <v/>
      </c>
      <c r="I2211">
        <f>IFERROR(1 - PERCENTRANK(D:D,D2211),0)</f>
        <v/>
      </c>
      <c r="J2211">
        <f>IFERROR(PERCENTRANK(E:E,E2211),0)</f>
        <v/>
      </c>
      <c r="K2211">
        <f>IFERROR(1 - PERCENTRANK(F:F,F2211),0)</f>
        <v/>
      </c>
      <c r="L2211">
        <f>IFERROR(PERCENTRANK(G:G,G2211),0)</f>
        <v/>
      </c>
      <c r="M2211">
        <f>H2211*weightA+I2211*weightB+J2211*weightC+K2211*weightD+L2211*weightE</f>
        <v/>
      </c>
    </row>
    <row r="2212" spans="1:13">
      <c r="A2212">
        <f>RANK(M2212,M:M)</f>
        <v/>
      </c>
      <c r="C2212">
        <f>SUMIFS('Input - target event report'!H:H,'Input - target event report'!L:L,B2212,'Input - target event report'!D:D, "Private Investment")</f>
        <v/>
      </c>
      <c r="D2212">
        <f>IF(E2212&lt;2, "N/A", (MAXIFS('Input - target event report'!E:E,'Input - target event report'!L:L,B:B,'Input - target event report'!D:D,"Private Investment")-MINIFS('Input - target event report'!E:E,'Input - target event report'!L:L,B:B,'Input - target event report'!D:D,"Private Investment"))/(E2212-1))</f>
        <v/>
      </c>
      <c r="E2212">
        <f>COUNTIFS('Input - target event report'!L:L,B2212,'Input - target event report'!D:D, "Private Investment")</f>
        <v/>
      </c>
      <c r="F2212">
        <f>AVERAGEIF(INDEX('Input - companies list'!$A:$BG, 0, MATCH("Clusters 0",'Input - companies list'!$A$1:$BG$1, 0)),'Output - Cluster ranking'!B2212,INDEX('Input - companies list'!$A:$BG, 0, MATCH("Flow",'Input - companies list'!$A$1:$BG$1, 0)))</f>
        <v/>
      </c>
      <c r="G2212">
        <f>AVERAGEIF(INDEX('Input - companies list'!$A:$BG, 0, MATCH("Clusters 0",'Input - companies list'!$A$1:$BG$1, 0)),'Output - Cluster ranking'!B2212,INDEX('Input - companies list'!$A:$BG, 0, MATCH("Inter-Cluster Connectivity",'Input - companies list'!$A$1:$BG$1, 0)))</f>
        <v/>
      </c>
      <c r="H2212">
        <f>IFERROR(PERCENTRANK(C:C,C2212),0)</f>
        <v/>
      </c>
      <c r="I2212">
        <f>IFERROR(1 - PERCENTRANK(D:D,D2212),0)</f>
        <v/>
      </c>
      <c r="J2212">
        <f>IFERROR(PERCENTRANK(E:E,E2212),0)</f>
        <v/>
      </c>
      <c r="K2212">
        <f>IFERROR(1 - PERCENTRANK(F:F,F2212),0)</f>
        <v/>
      </c>
      <c r="L2212">
        <f>IFERROR(PERCENTRANK(G:G,G2212),0)</f>
        <v/>
      </c>
      <c r="M2212">
        <f>H2212*weightA+I2212*weightB+J2212*weightC+K2212*weightD+L2212*weightE</f>
        <v/>
      </c>
    </row>
    <row r="2213" spans="1:13">
      <c r="A2213">
        <f>RANK(M2213,M:M)</f>
        <v/>
      </c>
      <c r="C2213">
        <f>SUMIFS('Input - target event report'!H:H,'Input - target event report'!L:L,B2213,'Input - target event report'!D:D, "Private Investment")</f>
        <v/>
      </c>
      <c r="D2213">
        <f>IF(E2213&lt;2, "N/A", (MAXIFS('Input - target event report'!E:E,'Input - target event report'!L:L,B:B,'Input - target event report'!D:D,"Private Investment")-MINIFS('Input - target event report'!E:E,'Input - target event report'!L:L,B:B,'Input - target event report'!D:D,"Private Investment"))/(E2213-1))</f>
        <v/>
      </c>
      <c r="E2213">
        <f>COUNTIFS('Input - target event report'!L:L,B2213,'Input - target event report'!D:D, "Private Investment")</f>
        <v/>
      </c>
      <c r="F2213">
        <f>AVERAGEIF(INDEX('Input - companies list'!$A:$BG, 0, MATCH("Clusters 0",'Input - companies list'!$A$1:$BG$1, 0)),'Output - Cluster ranking'!B2213,INDEX('Input - companies list'!$A:$BG, 0, MATCH("Flow",'Input - companies list'!$A$1:$BG$1, 0)))</f>
        <v/>
      </c>
      <c r="G2213">
        <f>AVERAGEIF(INDEX('Input - companies list'!$A:$BG, 0, MATCH("Clusters 0",'Input - companies list'!$A$1:$BG$1, 0)),'Output - Cluster ranking'!B2213,INDEX('Input - companies list'!$A:$BG, 0, MATCH("Inter-Cluster Connectivity",'Input - companies list'!$A$1:$BG$1, 0)))</f>
        <v/>
      </c>
      <c r="H2213">
        <f>IFERROR(PERCENTRANK(C:C,C2213),0)</f>
        <v/>
      </c>
      <c r="I2213">
        <f>IFERROR(1 - PERCENTRANK(D:D,D2213),0)</f>
        <v/>
      </c>
      <c r="J2213">
        <f>IFERROR(PERCENTRANK(E:E,E2213),0)</f>
        <v/>
      </c>
      <c r="K2213">
        <f>IFERROR(1 - PERCENTRANK(F:F,F2213),0)</f>
        <v/>
      </c>
      <c r="L2213">
        <f>IFERROR(PERCENTRANK(G:G,G2213),0)</f>
        <v/>
      </c>
      <c r="M2213">
        <f>H2213*weightA+I2213*weightB+J2213*weightC+K2213*weightD+L2213*weightE</f>
        <v/>
      </c>
    </row>
    <row r="2214" spans="1:13">
      <c r="A2214">
        <f>RANK(M2214,M:M)</f>
        <v/>
      </c>
      <c r="C2214">
        <f>SUMIFS('Input - target event report'!H:H,'Input - target event report'!L:L,B2214,'Input - target event report'!D:D, "Private Investment")</f>
        <v/>
      </c>
      <c r="D2214">
        <f>IF(E2214&lt;2, "N/A", (MAXIFS('Input - target event report'!E:E,'Input - target event report'!L:L,B:B,'Input - target event report'!D:D,"Private Investment")-MINIFS('Input - target event report'!E:E,'Input - target event report'!L:L,B:B,'Input - target event report'!D:D,"Private Investment"))/(E2214-1))</f>
        <v/>
      </c>
      <c r="E2214">
        <f>COUNTIFS('Input - target event report'!L:L,B2214,'Input - target event report'!D:D, "Private Investment")</f>
        <v/>
      </c>
      <c r="F2214">
        <f>AVERAGEIF(INDEX('Input - companies list'!$A:$BG, 0, MATCH("Clusters 0",'Input - companies list'!$A$1:$BG$1, 0)),'Output - Cluster ranking'!B2214,INDEX('Input - companies list'!$A:$BG, 0, MATCH("Flow",'Input - companies list'!$A$1:$BG$1, 0)))</f>
        <v/>
      </c>
      <c r="G2214">
        <f>AVERAGEIF(INDEX('Input - companies list'!$A:$BG, 0, MATCH("Clusters 0",'Input - companies list'!$A$1:$BG$1, 0)),'Output - Cluster ranking'!B2214,INDEX('Input - companies list'!$A:$BG, 0, MATCH("Inter-Cluster Connectivity",'Input - companies list'!$A$1:$BG$1, 0)))</f>
        <v/>
      </c>
      <c r="H2214">
        <f>IFERROR(PERCENTRANK(C:C,C2214),0)</f>
        <v/>
      </c>
      <c r="I2214">
        <f>IFERROR(1 - PERCENTRANK(D:D,D2214),0)</f>
        <v/>
      </c>
      <c r="J2214">
        <f>IFERROR(PERCENTRANK(E:E,E2214),0)</f>
        <v/>
      </c>
      <c r="K2214">
        <f>IFERROR(1 - PERCENTRANK(F:F,F2214),0)</f>
        <v/>
      </c>
      <c r="L2214">
        <f>IFERROR(PERCENTRANK(G:G,G2214),0)</f>
        <v/>
      </c>
      <c r="M2214">
        <f>H2214*weightA+I2214*weightB+J2214*weightC+K2214*weightD+L2214*weightE</f>
        <v/>
      </c>
    </row>
    <row r="2215" spans="1:13">
      <c r="A2215">
        <f>RANK(M2215,M:M)</f>
        <v/>
      </c>
      <c r="C2215">
        <f>SUMIFS('Input - target event report'!H:H,'Input - target event report'!L:L,B2215,'Input - target event report'!D:D, "Private Investment")</f>
        <v/>
      </c>
      <c r="D2215">
        <f>IF(E2215&lt;2, "N/A", (MAXIFS('Input - target event report'!E:E,'Input - target event report'!L:L,B:B,'Input - target event report'!D:D,"Private Investment")-MINIFS('Input - target event report'!E:E,'Input - target event report'!L:L,B:B,'Input - target event report'!D:D,"Private Investment"))/(E2215-1))</f>
        <v/>
      </c>
      <c r="E2215">
        <f>COUNTIFS('Input - target event report'!L:L,B2215,'Input - target event report'!D:D, "Private Investment")</f>
        <v/>
      </c>
      <c r="F2215">
        <f>AVERAGEIF(INDEX('Input - companies list'!$A:$BG, 0, MATCH("Clusters 0",'Input - companies list'!$A$1:$BG$1, 0)),'Output - Cluster ranking'!B2215,INDEX('Input - companies list'!$A:$BG, 0, MATCH("Flow",'Input - companies list'!$A$1:$BG$1, 0)))</f>
        <v/>
      </c>
      <c r="G2215">
        <f>AVERAGEIF(INDEX('Input - companies list'!$A:$BG, 0, MATCH("Clusters 0",'Input - companies list'!$A$1:$BG$1, 0)),'Output - Cluster ranking'!B2215,INDEX('Input - companies list'!$A:$BG, 0, MATCH("Inter-Cluster Connectivity",'Input - companies list'!$A$1:$BG$1, 0)))</f>
        <v/>
      </c>
      <c r="H2215">
        <f>IFERROR(PERCENTRANK(C:C,C2215),0)</f>
        <v/>
      </c>
      <c r="I2215">
        <f>IFERROR(1 - PERCENTRANK(D:D,D2215),0)</f>
        <v/>
      </c>
      <c r="J2215">
        <f>IFERROR(PERCENTRANK(E:E,E2215),0)</f>
        <v/>
      </c>
      <c r="K2215">
        <f>IFERROR(1 - PERCENTRANK(F:F,F2215),0)</f>
        <v/>
      </c>
      <c r="L2215">
        <f>IFERROR(PERCENTRANK(G:G,G2215),0)</f>
        <v/>
      </c>
      <c r="M2215">
        <f>H2215*weightA+I2215*weightB+J2215*weightC+K2215*weightD+L2215*weightE</f>
        <v/>
      </c>
    </row>
    <row r="2216" spans="1:13">
      <c r="A2216">
        <f>RANK(M2216,M:M)</f>
        <v/>
      </c>
      <c r="C2216">
        <f>SUMIFS('Input - target event report'!H:H,'Input - target event report'!L:L,B2216,'Input - target event report'!D:D, "Private Investment")</f>
        <v/>
      </c>
      <c r="D2216">
        <f>IF(E2216&lt;2, "N/A", (MAXIFS('Input - target event report'!E:E,'Input - target event report'!L:L,B:B,'Input - target event report'!D:D,"Private Investment")-MINIFS('Input - target event report'!E:E,'Input - target event report'!L:L,B:B,'Input - target event report'!D:D,"Private Investment"))/(E2216-1))</f>
        <v/>
      </c>
      <c r="E2216">
        <f>COUNTIFS('Input - target event report'!L:L,B2216,'Input - target event report'!D:D, "Private Investment")</f>
        <v/>
      </c>
      <c r="F2216">
        <f>AVERAGEIF(INDEX('Input - companies list'!$A:$BG, 0, MATCH("Clusters 0",'Input - companies list'!$A$1:$BG$1, 0)),'Output - Cluster ranking'!B2216,INDEX('Input - companies list'!$A:$BG, 0, MATCH("Flow",'Input - companies list'!$A$1:$BG$1, 0)))</f>
        <v/>
      </c>
      <c r="G2216">
        <f>AVERAGEIF(INDEX('Input - companies list'!$A:$BG, 0, MATCH("Clusters 0",'Input - companies list'!$A$1:$BG$1, 0)),'Output - Cluster ranking'!B2216,INDEX('Input - companies list'!$A:$BG, 0, MATCH("Inter-Cluster Connectivity",'Input - companies list'!$A$1:$BG$1, 0)))</f>
        <v/>
      </c>
      <c r="H2216">
        <f>IFERROR(PERCENTRANK(C:C,C2216),0)</f>
        <v/>
      </c>
      <c r="I2216">
        <f>IFERROR(1 - PERCENTRANK(D:D,D2216),0)</f>
        <v/>
      </c>
      <c r="J2216">
        <f>IFERROR(PERCENTRANK(E:E,E2216),0)</f>
        <v/>
      </c>
      <c r="K2216">
        <f>IFERROR(1 - PERCENTRANK(F:F,F2216),0)</f>
        <v/>
      </c>
      <c r="L2216">
        <f>IFERROR(PERCENTRANK(G:G,G2216),0)</f>
        <v/>
      </c>
      <c r="M2216">
        <f>H2216*weightA+I2216*weightB+J2216*weightC+K2216*weightD+L2216*weightE</f>
        <v/>
      </c>
    </row>
    <row r="2217" spans="1:13">
      <c r="A2217">
        <f>RANK(M2217,M:M)</f>
        <v/>
      </c>
      <c r="C2217">
        <f>SUMIFS('Input - target event report'!H:H,'Input - target event report'!L:L,B2217,'Input - target event report'!D:D, "Private Investment")</f>
        <v/>
      </c>
      <c r="D2217">
        <f>IF(E2217&lt;2, "N/A", (MAXIFS('Input - target event report'!E:E,'Input - target event report'!L:L,B:B,'Input - target event report'!D:D,"Private Investment")-MINIFS('Input - target event report'!E:E,'Input - target event report'!L:L,B:B,'Input - target event report'!D:D,"Private Investment"))/(E2217-1))</f>
        <v/>
      </c>
      <c r="E2217">
        <f>COUNTIFS('Input - target event report'!L:L,B2217,'Input - target event report'!D:D, "Private Investment")</f>
        <v/>
      </c>
      <c r="F2217">
        <f>AVERAGEIF(INDEX('Input - companies list'!$A:$BG, 0, MATCH("Clusters 0",'Input - companies list'!$A$1:$BG$1, 0)),'Output - Cluster ranking'!B2217,INDEX('Input - companies list'!$A:$BG, 0, MATCH("Flow",'Input - companies list'!$A$1:$BG$1, 0)))</f>
        <v/>
      </c>
      <c r="G2217">
        <f>AVERAGEIF(INDEX('Input - companies list'!$A:$BG, 0, MATCH("Clusters 0",'Input - companies list'!$A$1:$BG$1, 0)),'Output - Cluster ranking'!B2217,INDEX('Input - companies list'!$A:$BG, 0, MATCH("Inter-Cluster Connectivity",'Input - companies list'!$A$1:$BG$1, 0)))</f>
        <v/>
      </c>
      <c r="H2217">
        <f>IFERROR(PERCENTRANK(C:C,C2217),0)</f>
        <v/>
      </c>
      <c r="I2217">
        <f>IFERROR(1 - PERCENTRANK(D:D,D2217),0)</f>
        <v/>
      </c>
      <c r="J2217">
        <f>IFERROR(PERCENTRANK(E:E,E2217),0)</f>
        <v/>
      </c>
      <c r="K2217">
        <f>IFERROR(1 - PERCENTRANK(F:F,F2217),0)</f>
        <v/>
      </c>
      <c r="L2217">
        <f>IFERROR(PERCENTRANK(G:G,G2217),0)</f>
        <v/>
      </c>
      <c r="M2217">
        <f>H2217*weightA+I2217*weightB+J2217*weightC+K2217*weightD+L2217*weightE</f>
        <v/>
      </c>
    </row>
    <row r="2218" spans="1:13">
      <c r="A2218">
        <f>RANK(M2218,M:M)</f>
        <v/>
      </c>
      <c r="C2218">
        <f>SUMIFS('Input - target event report'!H:H,'Input - target event report'!L:L,B2218,'Input - target event report'!D:D, "Private Investment")</f>
        <v/>
      </c>
      <c r="D2218">
        <f>IF(E2218&lt;2, "N/A", (MAXIFS('Input - target event report'!E:E,'Input - target event report'!L:L,B:B,'Input - target event report'!D:D,"Private Investment")-MINIFS('Input - target event report'!E:E,'Input - target event report'!L:L,B:B,'Input - target event report'!D:D,"Private Investment"))/(E2218-1))</f>
        <v/>
      </c>
      <c r="E2218">
        <f>COUNTIFS('Input - target event report'!L:L,B2218,'Input - target event report'!D:D, "Private Investment")</f>
        <v/>
      </c>
      <c r="F2218">
        <f>AVERAGEIF(INDEX('Input - companies list'!$A:$BG, 0, MATCH("Clusters 0",'Input - companies list'!$A$1:$BG$1, 0)),'Output - Cluster ranking'!B2218,INDEX('Input - companies list'!$A:$BG, 0, MATCH("Flow",'Input - companies list'!$A$1:$BG$1, 0)))</f>
        <v/>
      </c>
      <c r="G2218">
        <f>AVERAGEIF(INDEX('Input - companies list'!$A:$BG, 0, MATCH("Clusters 0",'Input - companies list'!$A$1:$BG$1, 0)),'Output - Cluster ranking'!B2218,INDEX('Input - companies list'!$A:$BG, 0, MATCH("Inter-Cluster Connectivity",'Input - companies list'!$A$1:$BG$1, 0)))</f>
        <v/>
      </c>
      <c r="H2218">
        <f>IFERROR(PERCENTRANK(C:C,C2218),0)</f>
        <v/>
      </c>
      <c r="I2218">
        <f>IFERROR(1 - PERCENTRANK(D:D,D2218),0)</f>
        <v/>
      </c>
      <c r="J2218">
        <f>IFERROR(PERCENTRANK(E:E,E2218),0)</f>
        <v/>
      </c>
      <c r="K2218">
        <f>IFERROR(1 - PERCENTRANK(F:F,F2218),0)</f>
        <v/>
      </c>
      <c r="L2218">
        <f>IFERROR(PERCENTRANK(G:G,G2218),0)</f>
        <v/>
      </c>
      <c r="M2218">
        <f>H2218*weightA+I2218*weightB+J2218*weightC+K2218*weightD+L2218*weightE</f>
        <v/>
      </c>
    </row>
    <row r="2219" spans="1:13">
      <c r="A2219">
        <f>RANK(M2219,M:M)</f>
        <v/>
      </c>
      <c r="C2219">
        <f>SUMIFS('Input - target event report'!H:H,'Input - target event report'!L:L,B2219,'Input - target event report'!D:D, "Private Investment")</f>
        <v/>
      </c>
      <c r="D2219">
        <f>IF(E2219&lt;2, "N/A", (MAXIFS('Input - target event report'!E:E,'Input - target event report'!L:L,B:B,'Input - target event report'!D:D,"Private Investment")-MINIFS('Input - target event report'!E:E,'Input - target event report'!L:L,B:B,'Input - target event report'!D:D,"Private Investment"))/(E2219-1))</f>
        <v/>
      </c>
      <c r="E2219">
        <f>COUNTIFS('Input - target event report'!L:L,B2219,'Input - target event report'!D:D, "Private Investment")</f>
        <v/>
      </c>
      <c r="F2219">
        <f>AVERAGEIF(INDEX('Input - companies list'!$A:$BG, 0, MATCH("Clusters 0",'Input - companies list'!$A$1:$BG$1, 0)),'Output - Cluster ranking'!B2219,INDEX('Input - companies list'!$A:$BG, 0, MATCH("Flow",'Input - companies list'!$A$1:$BG$1, 0)))</f>
        <v/>
      </c>
      <c r="G2219">
        <f>AVERAGEIF(INDEX('Input - companies list'!$A:$BG, 0, MATCH("Clusters 0",'Input - companies list'!$A$1:$BG$1, 0)),'Output - Cluster ranking'!B2219,INDEX('Input - companies list'!$A:$BG, 0, MATCH("Inter-Cluster Connectivity",'Input - companies list'!$A$1:$BG$1, 0)))</f>
        <v/>
      </c>
      <c r="H2219">
        <f>IFERROR(PERCENTRANK(C:C,C2219),0)</f>
        <v/>
      </c>
      <c r="I2219">
        <f>IFERROR(1 - PERCENTRANK(D:D,D2219),0)</f>
        <v/>
      </c>
      <c r="J2219">
        <f>IFERROR(PERCENTRANK(E:E,E2219),0)</f>
        <v/>
      </c>
      <c r="K2219">
        <f>IFERROR(1 - PERCENTRANK(F:F,F2219),0)</f>
        <v/>
      </c>
      <c r="L2219">
        <f>IFERROR(PERCENTRANK(G:G,G2219),0)</f>
        <v/>
      </c>
      <c r="M2219">
        <f>H2219*weightA+I2219*weightB+J2219*weightC+K2219*weightD+L2219*weightE</f>
        <v/>
      </c>
    </row>
    <row r="2220" spans="1:13">
      <c r="A2220">
        <f>RANK(M2220,M:M)</f>
        <v/>
      </c>
      <c r="C2220">
        <f>SUMIFS('Input - target event report'!H:H,'Input - target event report'!L:L,B2220,'Input - target event report'!D:D, "Private Investment")</f>
        <v/>
      </c>
      <c r="D2220">
        <f>IF(E2220&lt;2, "N/A", (MAXIFS('Input - target event report'!E:E,'Input - target event report'!L:L,B:B,'Input - target event report'!D:D,"Private Investment")-MINIFS('Input - target event report'!E:E,'Input - target event report'!L:L,B:B,'Input - target event report'!D:D,"Private Investment"))/(E2220-1))</f>
        <v/>
      </c>
      <c r="E2220">
        <f>COUNTIFS('Input - target event report'!L:L,B2220,'Input - target event report'!D:D, "Private Investment")</f>
        <v/>
      </c>
      <c r="F2220">
        <f>AVERAGEIF(INDEX('Input - companies list'!$A:$BG, 0, MATCH("Clusters 0",'Input - companies list'!$A$1:$BG$1, 0)),'Output - Cluster ranking'!B2220,INDEX('Input - companies list'!$A:$BG, 0, MATCH("Flow",'Input - companies list'!$A$1:$BG$1, 0)))</f>
        <v/>
      </c>
      <c r="G2220">
        <f>AVERAGEIF(INDEX('Input - companies list'!$A:$BG, 0, MATCH("Clusters 0",'Input - companies list'!$A$1:$BG$1, 0)),'Output - Cluster ranking'!B2220,INDEX('Input - companies list'!$A:$BG, 0, MATCH("Inter-Cluster Connectivity",'Input - companies list'!$A$1:$BG$1, 0)))</f>
        <v/>
      </c>
      <c r="H2220">
        <f>IFERROR(PERCENTRANK(C:C,C2220),0)</f>
        <v/>
      </c>
      <c r="I2220">
        <f>IFERROR(1 - PERCENTRANK(D:D,D2220),0)</f>
        <v/>
      </c>
      <c r="J2220">
        <f>IFERROR(PERCENTRANK(E:E,E2220),0)</f>
        <v/>
      </c>
      <c r="K2220">
        <f>IFERROR(1 - PERCENTRANK(F:F,F2220),0)</f>
        <v/>
      </c>
      <c r="L2220">
        <f>IFERROR(PERCENTRANK(G:G,G2220),0)</f>
        <v/>
      </c>
      <c r="M2220">
        <f>H2220*weightA+I2220*weightB+J2220*weightC+K2220*weightD+L2220*weightE</f>
        <v/>
      </c>
    </row>
    <row r="2221" spans="1:13">
      <c r="A2221">
        <f>RANK(M2221,M:M)</f>
        <v/>
      </c>
      <c r="C2221">
        <f>SUMIFS('Input - target event report'!H:H,'Input - target event report'!L:L,B2221,'Input - target event report'!D:D, "Private Investment")</f>
        <v/>
      </c>
      <c r="D2221">
        <f>IF(E2221&lt;2, "N/A", (MAXIFS('Input - target event report'!E:E,'Input - target event report'!L:L,B:B,'Input - target event report'!D:D,"Private Investment")-MINIFS('Input - target event report'!E:E,'Input - target event report'!L:L,B:B,'Input - target event report'!D:D,"Private Investment"))/(E2221-1))</f>
        <v/>
      </c>
      <c r="E2221">
        <f>COUNTIFS('Input - target event report'!L:L,B2221,'Input - target event report'!D:D, "Private Investment")</f>
        <v/>
      </c>
      <c r="F2221">
        <f>AVERAGEIF(INDEX('Input - companies list'!$A:$BG, 0, MATCH("Clusters 0",'Input - companies list'!$A$1:$BG$1, 0)),'Output - Cluster ranking'!B2221,INDEX('Input - companies list'!$A:$BG, 0, MATCH("Flow",'Input - companies list'!$A$1:$BG$1, 0)))</f>
        <v/>
      </c>
      <c r="G2221">
        <f>AVERAGEIF(INDEX('Input - companies list'!$A:$BG, 0, MATCH("Clusters 0",'Input - companies list'!$A$1:$BG$1, 0)),'Output - Cluster ranking'!B2221,INDEX('Input - companies list'!$A:$BG, 0, MATCH("Inter-Cluster Connectivity",'Input - companies list'!$A$1:$BG$1, 0)))</f>
        <v/>
      </c>
      <c r="H2221">
        <f>IFERROR(PERCENTRANK(C:C,C2221),0)</f>
        <v/>
      </c>
      <c r="I2221">
        <f>IFERROR(1 - PERCENTRANK(D:D,D2221),0)</f>
        <v/>
      </c>
      <c r="J2221">
        <f>IFERROR(PERCENTRANK(E:E,E2221),0)</f>
        <v/>
      </c>
      <c r="K2221">
        <f>IFERROR(1 - PERCENTRANK(F:F,F2221),0)</f>
        <v/>
      </c>
      <c r="L2221">
        <f>IFERROR(PERCENTRANK(G:G,G2221),0)</f>
        <v/>
      </c>
      <c r="M2221">
        <f>H2221*weightA+I2221*weightB+J2221*weightC+K2221*weightD+L2221*weightE</f>
        <v/>
      </c>
    </row>
    <row r="2222" spans="1:13">
      <c r="A2222">
        <f>RANK(M2222,M:M)</f>
        <v/>
      </c>
      <c r="C2222">
        <f>SUMIFS('Input - target event report'!H:H,'Input - target event report'!L:L,B2222,'Input - target event report'!D:D, "Private Investment")</f>
        <v/>
      </c>
      <c r="D2222">
        <f>IF(E2222&lt;2, "N/A", (MAXIFS('Input - target event report'!E:E,'Input - target event report'!L:L,B:B,'Input - target event report'!D:D,"Private Investment")-MINIFS('Input - target event report'!E:E,'Input - target event report'!L:L,B:B,'Input - target event report'!D:D,"Private Investment"))/(E2222-1))</f>
        <v/>
      </c>
      <c r="E2222">
        <f>COUNTIFS('Input - target event report'!L:L,B2222,'Input - target event report'!D:D, "Private Investment")</f>
        <v/>
      </c>
      <c r="F2222">
        <f>AVERAGEIF(INDEX('Input - companies list'!$A:$BG, 0, MATCH("Clusters 0",'Input - companies list'!$A$1:$BG$1, 0)),'Output - Cluster ranking'!B2222,INDEX('Input - companies list'!$A:$BG, 0, MATCH("Flow",'Input - companies list'!$A$1:$BG$1, 0)))</f>
        <v/>
      </c>
      <c r="G2222">
        <f>AVERAGEIF(INDEX('Input - companies list'!$A:$BG, 0, MATCH("Clusters 0",'Input - companies list'!$A$1:$BG$1, 0)),'Output - Cluster ranking'!B2222,INDEX('Input - companies list'!$A:$BG, 0, MATCH("Inter-Cluster Connectivity",'Input - companies list'!$A$1:$BG$1, 0)))</f>
        <v/>
      </c>
      <c r="H2222">
        <f>IFERROR(PERCENTRANK(C:C,C2222),0)</f>
        <v/>
      </c>
      <c r="I2222">
        <f>IFERROR(1 - PERCENTRANK(D:D,D2222),0)</f>
        <v/>
      </c>
      <c r="J2222">
        <f>IFERROR(PERCENTRANK(E:E,E2222),0)</f>
        <v/>
      </c>
      <c r="K2222">
        <f>IFERROR(1 - PERCENTRANK(F:F,F2222),0)</f>
        <v/>
      </c>
      <c r="L2222">
        <f>IFERROR(PERCENTRANK(G:G,G2222),0)</f>
        <v/>
      </c>
      <c r="M2222">
        <f>H2222*weightA+I2222*weightB+J2222*weightC+K2222*weightD+L2222*weightE</f>
        <v/>
      </c>
    </row>
    <row r="2223" spans="1:13">
      <c r="A2223">
        <f>RANK(M2223,M:M)</f>
        <v/>
      </c>
      <c r="C2223">
        <f>SUMIFS('Input - target event report'!H:H,'Input - target event report'!L:L,B2223,'Input - target event report'!D:D, "Private Investment")</f>
        <v/>
      </c>
      <c r="D2223">
        <f>IF(E2223&lt;2, "N/A", (MAXIFS('Input - target event report'!E:E,'Input - target event report'!L:L,B:B,'Input - target event report'!D:D,"Private Investment")-MINIFS('Input - target event report'!E:E,'Input - target event report'!L:L,B:B,'Input - target event report'!D:D,"Private Investment"))/(E2223-1))</f>
        <v/>
      </c>
      <c r="E2223">
        <f>COUNTIFS('Input - target event report'!L:L,B2223,'Input - target event report'!D:D, "Private Investment")</f>
        <v/>
      </c>
      <c r="F2223">
        <f>AVERAGEIF(INDEX('Input - companies list'!$A:$BG, 0, MATCH("Clusters 0",'Input - companies list'!$A$1:$BG$1, 0)),'Output - Cluster ranking'!B2223,INDEX('Input - companies list'!$A:$BG, 0, MATCH("Flow",'Input - companies list'!$A$1:$BG$1, 0)))</f>
        <v/>
      </c>
      <c r="G2223">
        <f>AVERAGEIF(INDEX('Input - companies list'!$A:$BG, 0, MATCH("Clusters 0",'Input - companies list'!$A$1:$BG$1, 0)),'Output - Cluster ranking'!B2223,INDEX('Input - companies list'!$A:$BG, 0, MATCH("Inter-Cluster Connectivity",'Input - companies list'!$A$1:$BG$1, 0)))</f>
        <v/>
      </c>
      <c r="H2223">
        <f>IFERROR(PERCENTRANK(C:C,C2223),0)</f>
        <v/>
      </c>
      <c r="I2223">
        <f>IFERROR(1 - PERCENTRANK(D:D,D2223),0)</f>
        <v/>
      </c>
      <c r="J2223">
        <f>IFERROR(PERCENTRANK(E:E,E2223),0)</f>
        <v/>
      </c>
      <c r="K2223">
        <f>IFERROR(1 - PERCENTRANK(F:F,F2223),0)</f>
        <v/>
      </c>
      <c r="L2223">
        <f>IFERROR(PERCENTRANK(G:G,G2223),0)</f>
        <v/>
      </c>
      <c r="M2223">
        <f>H2223*weightA+I2223*weightB+J2223*weightC+K2223*weightD+L2223*weightE</f>
        <v/>
      </c>
    </row>
    <row r="2224" spans="1:13">
      <c r="A2224">
        <f>RANK(M2224,M:M)</f>
        <v/>
      </c>
      <c r="C2224">
        <f>SUMIFS('Input - target event report'!H:H,'Input - target event report'!L:L,B2224,'Input - target event report'!D:D, "Private Investment")</f>
        <v/>
      </c>
      <c r="D2224">
        <f>IF(E2224&lt;2, "N/A", (MAXIFS('Input - target event report'!E:E,'Input - target event report'!L:L,B:B,'Input - target event report'!D:D,"Private Investment")-MINIFS('Input - target event report'!E:E,'Input - target event report'!L:L,B:B,'Input - target event report'!D:D,"Private Investment"))/(E2224-1))</f>
        <v/>
      </c>
      <c r="E2224">
        <f>COUNTIFS('Input - target event report'!L:L,B2224,'Input - target event report'!D:D, "Private Investment")</f>
        <v/>
      </c>
      <c r="F2224">
        <f>AVERAGEIF(INDEX('Input - companies list'!$A:$BG, 0, MATCH("Clusters 0",'Input - companies list'!$A$1:$BG$1, 0)),'Output - Cluster ranking'!B2224,INDEX('Input - companies list'!$A:$BG, 0, MATCH("Flow",'Input - companies list'!$A$1:$BG$1, 0)))</f>
        <v/>
      </c>
      <c r="G2224">
        <f>AVERAGEIF(INDEX('Input - companies list'!$A:$BG, 0, MATCH("Clusters 0",'Input - companies list'!$A$1:$BG$1, 0)),'Output - Cluster ranking'!B2224,INDEX('Input - companies list'!$A:$BG, 0, MATCH("Inter-Cluster Connectivity",'Input - companies list'!$A$1:$BG$1, 0)))</f>
        <v/>
      </c>
      <c r="H2224">
        <f>IFERROR(PERCENTRANK(C:C,C2224),0)</f>
        <v/>
      </c>
      <c r="I2224">
        <f>IFERROR(1 - PERCENTRANK(D:D,D2224),0)</f>
        <v/>
      </c>
      <c r="J2224">
        <f>IFERROR(PERCENTRANK(E:E,E2224),0)</f>
        <v/>
      </c>
      <c r="K2224">
        <f>IFERROR(1 - PERCENTRANK(F:F,F2224),0)</f>
        <v/>
      </c>
      <c r="L2224">
        <f>IFERROR(PERCENTRANK(G:G,G2224),0)</f>
        <v/>
      </c>
      <c r="M2224">
        <f>H2224*weightA+I2224*weightB+J2224*weightC+K2224*weightD+L2224*weightE</f>
        <v/>
      </c>
    </row>
    <row r="2225" spans="1:13">
      <c r="A2225">
        <f>RANK(M2225,M:M)</f>
        <v/>
      </c>
      <c r="C2225">
        <f>SUMIFS('Input - target event report'!H:H,'Input - target event report'!L:L,B2225,'Input - target event report'!D:D, "Private Investment")</f>
        <v/>
      </c>
      <c r="D2225">
        <f>IF(E2225&lt;2, "N/A", (MAXIFS('Input - target event report'!E:E,'Input - target event report'!L:L,B:B,'Input - target event report'!D:D,"Private Investment")-MINIFS('Input - target event report'!E:E,'Input - target event report'!L:L,B:B,'Input - target event report'!D:D,"Private Investment"))/(E2225-1))</f>
        <v/>
      </c>
      <c r="E2225">
        <f>COUNTIFS('Input - target event report'!L:L,B2225,'Input - target event report'!D:D, "Private Investment")</f>
        <v/>
      </c>
      <c r="F2225">
        <f>AVERAGEIF(INDEX('Input - companies list'!$A:$BG, 0, MATCH("Clusters 0",'Input - companies list'!$A$1:$BG$1, 0)),'Output - Cluster ranking'!B2225,INDEX('Input - companies list'!$A:$BG, 0, MATCH("Flow",'Input - companies list'!$A$1:$BG$1, 0)))</f>
        <v/>
      </c>
      <c r="G2225">
        <f>AVERAGEIF(INDEX('Input - companies list'!$A:$BG, 0, MATCH("Clusters 0",'Input - companies list'!$A$1:$BG$1, 0)),'Output - Cluster ranking'!B2225,INDEX('Input - companies list'!$A:$BG, 0, MATCH("Inter-Cluster Connectivity",'Input - companies list'!$A$1:$BG$1, 0)))</f>
        <v/>
      </c>
      <c r="H2225">
        <f>IFERROR(PERCENTRANK(C:C,C2225),0)</f>
        <v/>
      </c>
      <c r="I2225">
        <f>IFERROR(1 - PERCENTRANK(D:D,D2225),0)</f>
        <v/>
      </c>
      <c r="J2225">
        <f>IFERROR(PERCENTRANK(E:E,E2225),0)</f>
        <v/>
      </c>
      <c r="K2225">
        <f>IFERROR(1 - PERCENTRANK(F:F,F2225),0)</f>
        <v/>
      </c>
      <c r="L2225">
        <f>IFERROR(PERCENTRANK(G:G,G2225),0)</f>
        <v/>
      </c>
      <c r="M2225">
        <f>H2225*weightA+I2225*weightB+J2225*weightC+K2225*weightD+L2225*weightE</f>
        <v/>
      </c>
    </row>
    <row r="2226" spans="1:13">
      <c r="A2226">
        <f>RANK(M2226,M:M)</f>
        <v/>
      </c>
      <c r="C2226">
        <f>SUMIFS('Input - target event report'!H:H,'Input - target event report'!L:L,B2226,'Input - target event report'!D:D, "Private Investment")</f>
        <v/>
      </c>
      <c r="D2226">
        <f>IF(E2226&lt;2, "N/A", (MAXIFS('Input - target event report'!E:E,'Input - target event report'!L:L,B:B,'Input - target event report'!D:D,"Private Investment")-MINIFS('Input - target event report'!E:E,'Input - target event report'!L:L,B:B,'Input - target event report'!D:D,"Private Investment"))/(E2226-1))</f>
        <v/>
      </c>
      <c r="E2226">
        <f>COUNTIFS('Input - target event report'!L:L,B2226,'Input - target event report'!D:D, "Private Investment")</f>
        <v/>
      </c>
      <c r="F2226">
        <f>AVERAGEIF(INDEX('Input - companies list'!$A:$BG, 0, MATCH("Clusters 0",'Input - companies list'!$A$1:$BG$1, 0)),'Output - Cluster ranking'!B2226,INDEX('Input - companies list'!$A:$BG, 0, MATCH("Flow",'Input - companies list'!$A$1:$BG$1, 0)))</f>
        <v/>
      </c>
      <c r="G2226">
        <f>AVERAGEIF(INDEX('Input - companies list'!$A:$BG, 0, MATCH("Clusters 0",'Input - companies list'!$A$1:$BG$1, 0)),'Output - Cluster ranking'!B2226,INDEX('Input - companies list'!$A:$BG, 0, MATCH("Inter-Cluster Connectivity",'Input - companies list'!$A$1:$BG$1, 0)))</f>
        <v/>
      </c>
      <c r="H2226">
        <f>IFERROR(PERCENTRANK(C:C,C2226),0)</f>
        <v/>
      </c>
      <c r="I2226">
        <f>IFERROR(1 - PERCENTRANK(D:D,D2226),0)</f>
        <v/>
      </c>
      <c r="J2226">
        <f>IFERROR(PERCENTRANK(E:E,E2226),0)</f>
        <v/>
      </c>
      <c r="K2226">
        <f>IFERROR(1 - PERCENTRANK(F:F,F2226),0)</f>
        <v/>
      </c>
      <c r="L2226">
        <f>IFERROR(PERCENTRANK(G:G,G2226),0)</f>
        <v/>
      </c>
      <c r="M2226">
        <f>H2226*weightA+I2226*weightB+J2226*weightC+K2226*weightD+L2226*weightE</f>
        <v/>
      </c>
    </row>
    <row r="2227" spans="1:13">
      <c r="A2227">
        <f>RANK(M2227,M:M)</f>
        <v/>
      </c>
      <c r="C2227">
        <f>SUMIFS('Input - target event report'!H:H,'Input - target event report'!L:L,B2227,'Input - target event report'!D:D, "Private Investment")</f>
        <v/>
      </c>
      <c r="D2227">
        <f>IF(E2227&lt;2, "N/A", (MAXIFS('Input - target event report'!E:E,'Input - target event report'!L:L,B:B,'Input - target event report'!D:D,"Private Investment")-MINIFS('Input - target event report'!E:E,'Input - target event report'!L:L,B:B,'Input - target event report'!D:D,"Private Investment"))/(E2227-1))</f>
        <v/>
      </c>
      <c r="E2227">
        <f>COUNTIFS('Input - target event report'!L:L,B2227,'Input - target event report'!D:D, "Private Investment")</f>
        <v/>
      </c>
      <c r="F2227">
        <f>AVERAGEIF(INDEX('Input - companies list'!$A:$BG, 0, MATCH("Clusters 0",'Input - companies list'!$A$1:$BG$1, 0)),'Output - Cluster ranking'!B2227,INDEX('Input - companies list'!$A:$BG, 0, MATCH("Flow",'Input - companies list'!$A$1:$BG$1, 0)))</f>
        <v/>
      </c>
      <c r="G2227">
        <f>AVERAGEIF(INDEX('Input - companies list'!$A:$BG, 0, MATCH("Clusters 0",'Input - companies list'!$A$1:$BG$1, 0)),'Output - Cluster ranking'!B2227,INDEX('Input - companies list'!$A:$BG, 0, MATCH("Inter-Cluster Connectivity",'Input - companies list'!$A$1:$BG$1, 0)))</f>
        <v/>
      </c>
      <c r="H2227">
        <f>IFERROR(PERCENTRANK(C:C,C2227),0)</f>
        <v/>
      </c>
      <c r="I2227">
        <f>IFERROR(1 - PERCENTRANK(D:D,D2227),0)</f>
        <v/>
      </c>
      <c r="J2227">
        <f>IFERROR(PERCENTRANK(E:E,E2227),0)</f>
        <v/>
      </c>
      <c r="K2227">
        <f>IFERROR(1 - PERCENTRANK(F:F,F2227),0)</f>
        <v/>
      </c>
      <c r="L2227">
        <f>IFERROR(PERCENTRANK(G:G,G2227),0)</f>
        <v/>
      </c>
      <c r="M2227">
        <f>H2227*weightA+I2227*weightB+J2227*weightC+K2227*weightD+L2227*weightE</f>
        <v/>
      </c>
    </row>
    <row r="2228" spans="1:13">
      <c r="A2228">
        <f>RANK(M2228,M:M)</f>
        <v/>
      </c>
      <c r="C2228">
        <f>SUMIFS('Input - target event report'!H:H,'Input - target event report'!L:L,B2228,'Input - target event report'!D:D, "Private Investment")</f>
        <v/>
      </c>
      <c r="D2228">
        <f>IF(E2228&lt;2, "N/A", (MAXIFS('Input - target event report'!E:E,'Input - target event report'!L:L,B:B,'Input - target event report'!D:D,"Private Investment")-MINIFS('Input - target event report'!E:E,'Input - target event report'!L:L,B:B,'Input - target event report'!D:D,"Private Investment"))/(E2228-1))</f>
        <v/>
      </c>
      <c r="E2228">
        <f>COUNTIFS('Input - target event report'!L:L,B2228,'Input - target event report'!D:D, "Private Investment")</f>
        <v/>
      </c>
      <c r="F2228">
        <f>AVERAGEIF(INDEX('Input - companies list'!$A:$BG, 0, MATCH("Clusters 0",'Input - companies list'!$A$1:$BG$1, 0)),'Output - Cluster ranking'!B2228,INDEX('Input - companies list'!$A:$BG, 0, MATCH("Flow",'Input - companies list'!$A$1:$BG$1, 0)))</f>
        <v/>
      </c>
      <c r="G2228">
        <f>AVERAGEIF(INDEX('Input - companies list'!$A:$BG, 0, MATCH("Clusters 0",'Input - companies list'!$A$1:$BG$1, 0)),'Output - Cluster ranking'!B2228,INDEX('Input - companies list'!$A:$BG, 0, MATCH("Inter-Cluster Connectivity",'Input - companies list'!$A$1:$BG$1, 0)))</f>
        <v/>
      </c>
      <c r="H2228">
        <f>IFERROR(PERCENTRANK(C:C,C2228),0)</f>
        <v/>
      </c>
      <c r="I2228">
        <f>IFERROR(1 - PERCENTRANK(D:D,D2228),0)</f>
        <v/>
      </c>
      <c r="J2228">
        <f>IFERROR(PERCENTRANK(E:E,E2228),0)</f>
        <v/>
      </c>
      <c r="K2228">
        <f>IFERROR(1 - PERCENTRANK(F:F,F2228),0)</f>
        <v/>
      </c>
      <c r="L2228">
        <f>IFERROR(PERCENTRANK(G:G,G2228),0)</f>
        <v/>
      </c>
      <c r="M2228">
        <f>H2228*weightA+I2228*weightB+J2228*weightC+K2228*weightD+L2228*weightE</f>
        <v/>
      </c>
    </row>
    <row r="2229" spans="1:13">
      <c r="A2229">
        <f>RANK(M2229,M:M)</f>
        <v/>
      </c>
      <c r="C2229">
        <f>SUMIFS('Input - target event report'!H:H,'Input - target event report'!L:L,B2229,'Input - target event report'!D:D, "Private Investment")</f>
        <v/>
      </c>
      <c r="D2229">
        <f>IF(E2229&lt;2, "N/A", (MAXIFS('Input - target event report'!E:E,'Input - target event report'!L:L,B:B,'Input - target event report'!D:D,"Private Investment")-MINIFS('Input - target event report'!E:E,'Input - target event report'!L:L,B:B,'Input - target event report'!D:D,"Private Investment"))/(E2229-1))</f>
        <v/>
      </c>
      <c r="E2229">
        <f>COUNTIFS('Input - target event report'!L:L,B2229,'Input - target event report'!D:D, "Private Investment")</f>
        <v/>
      </c>
      <c r="F2229">
        <f>AVERAGEIF(INDEX('Input - companies list'!$A:$BG, 0, MATCH("Clusters 0",'Input - companies list'!$A$1:$BG$1, 0)),'Output - Cluster ranking'!B2229,INDEX('Input - companies list'!$A:$BG, 0, MATCH("Flow",'Input - companies list'!$A$1:$BG$1, 0)))</f>
        <v/>
      </c>
      <c r="G2229">
        <f>AVERAGEIF(INDEX('Input - companies list'!$A:$BG, 0, MATCH("Clusters 0",'Input - companies list'!$A$1:$BG$1, 0)),'Output - Cluster ranking'!B2229,INDEX('Input - companies list'!$A:$BG, 0, MATCH("Inter-Cluster Connectivity",'Input - companies list'!$A$1:$BG$1, 0)))</f>
        <v/>
      </c>
      <c r="H2229">
        <f>IFERROR(PERCENTRANK(C:C,C2229),0)</f>
        <v/>
      </c>
      <c r="I2229">
        <f>IFERROR(1 - PERCENTRANK(D:D,D2229),0)</f>
        <v/>
      </c>
      <c r="J2229">
        <f>IFERROR(PERCENTRANK(E:E,E2229),0)</f>
        <v/>
      </c>
      <c r="K2229">
        <f>IFERROR(1 - PERCENTRANK(F:F,F2229),0)</f>
        <v/>
      </c>
      <c r="L2229">
        <f>IFERROR(PERCENTRANK(G:G,G2229),0)</f>
        <v/>
      </c>
      <c r="M2229">
        <f>H2229*weightA+I2229*weightB+J2229*weightC+K2229*weightD+L2229*weightE</f>
        <v/>
      </c>
    </row>
    <row r="2230" spans="1:13">
      <c r="A2230">
        <f>RANK(M2230,M:M)</f>
        <v/>
      </c>
      <c r="C2230">
        <f>SUMIFS('Input - target event report'!H:H,'Input - target event report'!L:L,B2230,'Input - target event report'!D:D, "Private Investment")</f>
        <v/>
      </c>
      <c r="D2230">
        <f>IF(E2230&lt;2, "N/A", (MAXIFS('Input - target event report'!E:E,'Input - target event report'!L:L,B:B,'Input - target event report'!D:D,"Private Investment")-MINIFS('Input - target event report'!E:E,'Input - target event report'!L:L,B:B,'Input - target event report'!D:D,"Private Investment"))/(E2230-1))</f>
        <v/>
      </c>
      <c r="E2230">
        <f>COUNTIFS('Input - target event report'!L:L,B2230,'Input - target event report'!D:D, "Private Investment")</f>
        <v/>
      </c>
      <c r="F2230">
        <f>AVERAGEIF(INDEX('Input - companies list'!$A:$BG, 0, MATCH("Clusters 0",'Input - companies list'!$A$1:$BG$1, 0)),'Output - Cluster ranking'!B2230,INDEX('Input - companies list'!$A:$BG, 0, MATCH("Flow",'Input - companies list'!$A$1:$BG$1, 0)))</f>
        <v/>
      </c>
      <c r="G2230">
        <f>AVERAGEIF(INDEX('Input - companies list'!$A:$BG, 0, MATCH("Clusters 0",'Input - companies list'!$A$1:$BG$1, 0)),'Output - Cluster ranking'!B2230,INDEX('Input - companies list'!$A:$BG, 0, MATCH("Inter-Cluster Connectivity",'Input - companies list'!$A$1:$BG$1, 0)))</f>
        <v/>
      </c>
      <c r="H2230">
        <f>IFERROR(PERCENTRANK(C:C,C2230),0)</f>
        <v/>
      </c>
      <c r="I2230">
        <f>IFERROR(1 - PERCENTRANK(D:D,D2230),0)</f>
        <v/>
      </c>
      <c r="J2230">
        <f>IFERROR(PERCENTRANK(E:E,E2230),0)</f>
        <v/>
      </c>
      <c r="K2230">
        <f>IFERROR(1 - PERCENTRANK(F:F,F2230),0)</f>
        <v/>
      </c>
      <c r="L2230">
        <f>IFERROR(PERCENTRANK(G:G,G2230),0)</f>
        <v/>
      </c>
      <c r="M2230">
        <f>H2230*weightA+I2230*weightB+J2230*weightC+K2230*weightD+L2230*weightE</f>
        <v/>
      </c>
    </row>
    <row r="2231" spans="1:13">
      <c r="A2231">
        <f>RANK(M2231,M:M)</f>
        <v/>
      </c>
      <c r="C2231">
        <f>SUMIFS('Input - target event report'!H:H,'Input - target event report'!L:L,B2231,'Input - target event report'!D:D, "Private Investment")</f>
        <v/>
      </c>
      <c r="D2231">
        <f>IF(E2231&lt;2, "N/A", (MAXIFS('Input - target event report'!E:E,'Input - target event report'!L:L,B:B,'Input - target event report'!D:D,"Private Investment")-MINIFS('Input - target event report'!E:E,'Input - target event report'!L:L,B:B,'Input - target event report'!D:D,"Private Investment"))/(E2231-1))</f>
        <v/>
      </c>
      <c r="E2231">
        <f>COUNTIFS('Input - target event report'!L:L,B2231,'Input - target event report'!D:D, "Private Investment")</f>
        <v/>
      </c>
      <c r="F2231">
        <f>AVERAGEIF(INDEX('Input - companies list'!$A:$BG, 0, MATCH("Clusters 0",'Input - companies list'!$A$1:$BG$1, 0)),'Output - Cluster ranking'!B2231,INDEX('Input - companies list'!$A:$BG, 0, MATCH("Flow",'Input - companies list'!$A$1:$BG$1, 0)))</f>
        <v/>
      </c>
      <c r="G2231">
        <f>AVERAGEIF(INDEX('Input - companies list'!$A:$BG, 0, MATCH("Clusters 0",'Input - companies list'!$A$1:$BG$1, 0)),'Output - Cluster ranking'!B2231,INDEX('Input - companies list'!$A:$BG, 0, MATCH("Inter-Cluster Connectivity",'Input - companies list'!$A$1:$BG$1, 0)))</f>
        <v/>
      </c>
      <c r="H2231">
        <f>IFERROR(PERCENTRANK(C:C,C2231),0)</f>
        <v/>
      </c>
      <c r="I2231">
        <f>IFERROR(1 - PERCENTRANK(D:D,D2231),0)</f>
        <v/>
      </c>
      <c r="J2231">
        <f>IFERROR(PERCENTRANK(E:E,E2231),0)</f>
        <v/>
      </c>
      <c r="K2231">
        <f>IFERROR(1 - PERCENTRANK(F:F,F2231),0)</f>
        <v/>
      </c>
      <c r="L2231">
        <f>IFERROR(PERCENTRANK(G:G,G2231),0)</f>
        <v/>
      </c>
      <c r="M2231">
        <f>H2231*weightA+I2231*weightB+J2231*weightC+K2231*weightD+L2231*weightE</f>
        <v/>
      </c>
    </row>
    <row r="2232" spans="1:13">
      <c r="A2232">
        <f>RANK(M2232,M:M)</f>
        <v/>
      </c>
      <c r="C2232">
        <f>SUMIFS('Input - target event report'!H:H,'Input - target event report'!L:L,B2232,'Input - target event report'!D:D, "Private Investment")</f>
        <v/>
      </c>
      <c r="D2232">
        <f>IF(E2232&lt;2, "N/A", (MAXIFS('Input - target event report'!E:E,'Input - target event report'!L:L,B:B,'Input - target event report'!D:D,"Private Investment")-MINIFS('Input - target event report'!E:E,'Input - target event report'!L:L,B:B,'Input - target event report'!D:D,"Private Investment"))/(E2232-1))</f>
        <v/>
      </c>
      <c r="E2232">
        <f>COUNTIFS('Input - target event report'!L:L,B2232,'Input - target event report'!D:D, "Private Investment")</f>
        <v/>
      </c>
      <c r="F2232">
        <f>AVERAGEIF(INDEX('Input - companies list'!$A:$BG, 0, MATCH("Clusters 0",'Input - companies list'!$A$1:$BG$1, 0)),'Output - Cluster ranking'!B2232,INDEX('Input - companies list'!$A:$BG, 0, MATCH("Flow",'Input - companies list'!$A$1:$BG$1, 0)))</f>
        <v/>
      </c>
      <c r="G2232">
        <f>AVERAGEIF(INDEX('Input - companies list'!$A:$BG, 0, MATCH("Clusters 0",'Input - companies list'!$A$1:$BG$1, 0)),'Output - Cluster ranking'!B2232,INDEX('Input - companies list'!$A:$BG, 0, MATCH("Inter-Cluster Connectivity",'Input - companies list'!$A$1:$BG$1, 0)))</f>
        <v/>
      </c>
      <c r="H2232">
        <f>IFERROR(PERCENTRANK(C:C,C2232),0)</f>
        <v/>
      </c>
      <c r="I2232">
        <f>IFERROR(1 - PERCENTRANK(D:D,D2232),0)</f>
        <v/>
      </c>
      <c r="J2232">
        <f>IFERROR(PERCENTRANK(E:E,E2232),0)</f>
        <v/>
      </c>
      <c r="K2232">
        <f>IFERROR(1 - PERCENTRANK(F:F,F2232),0)</f>
        <v/>
      </c>
      <c r="L2232">
        <f>IFERROR(PERCENTRANK(G:G,G2232),0)</f>
        <v/>
      </c>
      <c r="M2232">
        <f>H2232*weightA+I2232*weightB+J2232*weightC+K2232*weightD+L2232*weightE</f>
        <v/>
      </c>
    </row>
    <row r="2233" spans="1:13">
      <c r="A2233">
        <f>RANK(M2233,M:M)</f>
        <v/>
      </c>
      <c r="C2233">
        <f>SUMIFS('Input - target event report'!H:H,'Input - target event report'!L:L,B2233,'Input - target event report'!D:D, "Private Investment")</f>
        <v/>
      </c>
      <c r="D2233">
        <f>IF(E2233&lt;2, "N/A", (MAXIFS('Input - target event report'!E:E,'Input - target event report'!L:L,B:B,'Input - target event report'!D:D,"Private Investment")-MINIFS('Input - target event report'!E:E,'Input - target event report'!L:L,B:B,'Input - target event report'!D:D,"Private Investment"))/(E2233-1))</f>
        <v/>
      </c>
      <c r="E2233">
        <f>COUNTIFS('Input - target event report'!L:L,B2233,'Input - target event report'!D:D, "Private Investment")</f>
        <v/>
      </c>
      <c r="F2233">
        <f>AVERAGEIF(INDEX('Input - companies list'!$A:$BG, 0, MATCH("Clusters 0",'Input - companies list'!$A$1:$BG$1, 0)),'Output - Cluster ranking'!B2233,INDEX('Input - companies list'!$A:$BG, 0, MATCH("Flow",'Input - companies list'!$A$1:$BG$1, 0)))</f>
        <v/>
      </c>
      <c r="G2233">
        <f>AVERAGEIF(INDEX('Input - companies list'!$A:$BG, 0, MATCH("Clusters 0",'Input - companies list'!$A$1:$BG$1, 0)),'Output - Cluster ranking'!B2233,INDEX('Input - companies list'!$A:$BG, 0, MATCH("Inter-Cluster Connectivity",'Input - companies list'!$A$1:$BG$1, 0)))</f>
        <v/>
      </c>
      <c r="H2233">
        <f>IFERROR(PERCENTRANK(C:C,C2233),0)</f>
        <v/>
      </c>
      <c r="I2233">
        <f>IFERROR(1 - PERCENTRANK(D:D,D2233),0)</f>
        <v/>
      </c>
      <c r="J2233">
        <f>IFERROR(PERCENTRANK(E:E,E2233),0)</f>
        <v/>
      </c>
      <c r="K2233">
        <f>IFERROR(1 - PERCENTRANK(F:F,F2233),0)</f>
        <v/>
      </c>
      <c r="L2233">
        <f>IFERROR(PERCENTRANK(G:G,G2233),0)</f>
        <v/>
      </c>
      <c r="M2233">
        <f>H2233*weightA+I2233*weightB+J2233*weightC+K2233*weightD+L2233*weightE</f>
        <v/>
      </c>
    </row>
    <row r="2234" spans="1:13">
      <c r="A2234">
        <f>RANK(M2234,M:M)</f>
        <v/>
      </c>
      <c r="C2234">
        <f>SUMIFS('Input - target event report'!H:H,'Input - target event report'!L:L,B2234,'Input - target event report'!D:D, "Private Investment")</f>
        <v/>
      </c>
      <c r="D2234">
        <f>IF(E2234&lt;2, "N/A", (MAXIFS('Input - target event report'!E:E,'Input - target event report'!L:L,B:B,'Input - target event report'!D:D,"Private Investment")-MINIFS('Input - target event report'!E:E,'Input - target event report'!L:L,B:B,'Input - target event report'!D:D,"Private Investment"))/(E2234-1))</f>
        <v/>
      </c>
      <c r="E2234">
        <f>COUNTIFS('Input - target event report'!L:L,B2234,'Input - target event report'!D:D, "Private Investment")</f>
        <v/>
      </c>
      <c r="F2234">
        <f>AVERAGEIF(INDEX('Input - companies list'!$A:$BG, 0, MATCH("Clusters 0",'Input - companies list'!$A$1:$BG$1, 0)),'Output - Cluster ranking'!B2234,INDEX('Input - companies list'!$A:$BG, 0, MATCH("Flow",'Input - companies list'!$A$1:$BG$1, 0)))</f>
        <v/>
      </c>
      <c r="G2234">
        <f>AVERAGEIF(INDEX('Input - companies list'!$A:$BG, 0, MATCH("Clusters 0",'Input - companies list'!$A$1:$BG$1, 0)),'Output - Cluster ranking'!B2234,INDEX('Input - companies list'!$A:$BG, 0, MATCH("Inter-Cluster Connectivity",'Input - companies list'!$A$1:$BG$1, 0)))</f>
        <v/>
      </c>
      <c r="H2234">
        <f>IFERROR(PERCENTRANK(C:C,C2234),0)</f>
        <v/>
      </c>
      <c r="I2234">
        <f>IFERROR(1 - PERCENTRANK(D:D,D2234),0)</f>
        <v/>
      </c>
      <c r="J2234">
        <f>IFERROR(PERCENTRANK(E:E,E2234),0)</f>
        <v/>
      </c>
      <c r="K2234">
        <f>IFERROR(1 - PERCENTRANK(F:F,F2234),0)</f>
        <v/>
      </c>
      <c r="L2234">
        <f>IFERROR(PERCENTRANK(G:G,G2234),0)</f>
        <v/>
      </c>
      <c r="M2234">
        <f>H2234*weightA+I2234*weightB+J2234*weightC+K2234*weightD+L2234*weightE</f>
        <v/>
      </c>
    </row>
    <row r="2235" spans="1:13">
      <c r="A2235">
        <f>RANK(M2235,M:M)</f>
        <v/>
      </c>
      <c r="C2235">
        <f>SUMIFS('Input - target event report'!H:H,'Input - target event report'!L:L,B2235,'Input - target event report'!D:D, "Private Investment")</f>
        <v/>
      </c>
      <c r="D2235">
        <f>IF(E2235&lt;2, "N/A", (MAXIFS('Input - target event report'!E:E,'Input - target event report'!L:L,B:B,'Input - target event report'!D:D,"Private Investment")-MINIFS('Input - target event report'!E:E,'Input - target event report'!L:L,B:B,'Input - target event report'!D:D,"Private Investment"))/(E2235-1))</f>
        <v/>
      </c>
      <c r="E2235">
        <f>COUNTIFS('Input - target event report'!L:L,B2235,'Input - target event report'!D:D, "Private Investment")</f>
        <v/>
      </c>
      <c r="F2235">
        <f>AVERAGEIF(INDEX('Input - companies list'!$A:$BG, 0, MATCH("Clusters 0",'Input - companies list'!$A$1:$BG$1, 0)),'Output - Cluster ranking'!B2235,INDEX('Input - companies list'!$A:$BG, 0, MATCH("Flow",'Input - companies list'!$A$1:$BG$1, 0)))</f>
        <v/>
      </c>
      <c r="G2235">
        <f>AVERAGEIF(INDEX('Input - companies list'!$A:$BG, 0, MATCH("Clusters 0",'Input - companies list'!$A$1:$BG$1, 0)),'Output - Cluster ranking'!B2235,INDEX('Input - companies list'!$A:$BG, 0, MATCH("Inter-Cluster Connectivity",'Input - companies list'!$A$1:$BG$1, 0)))</f>
        <v/>
      </c>
      <c r="H2235">
        <f>IFERROR(PERCENTRANK(C:C,C2235),0)</f>
        <v/>
      </c>
      <c r="I2235">
        <f>IFERROR(1 - PERCENTRANK(D:D,D2235),0)</f>
        <v/>
      </c>
      <c r="J2235">
        <f>IFERROR(PERCENTRANK(E:E,E2235),0)</f>
        <v/>
      </c>
      <c r="K2235">
        <f>IFERROR(1 - PERCENTRANK(F:F,F2235),0)</f>
        <v/>
      </c>
      <c r="L2235">
        <f>IFERROR(PERCENTRANK(G:G,G2235),0)</f>
        <v/>
      </c>
      <c r="M2235">
        <f>H2235*weightA+I2235*weightB+J2235*weightC+K2235*weightD+L2235*weightE</f>
        <v/>
      </c>
    </row>
    <row r="2236" spans="1:13">
      <c r="A2236">
        <f>RANK(M2236,M:M)</f>
        <v/>
      </c>
      <c r="C2236">
        <f>SUMIFS('Input - target event report'!H:H,'Input - target event report'!L:L,B2236,'Input - target event report'!D:D, "Private Investment")</f>
        <v/>
      </c>
      <c r="D2236">
        <f>IF(E2236&lt;2, "N/A", (MAXIFS('Input - target event report'!E:E,'Input - target event report'!L:L,B:B,'Input - target event report'!D:D,"Private Investment")-MINIFS('Input - target event report'!E:E,'Input - target event report'!L:L,B:B,'Input - target event report'!D:D,"Private Investment"))/(E2236-1))</f>
        <v/>
      </c>
      <c r="E2236">
        <f>COUNTIFS('Input - target event report'!L:L,B2236,'Input - target event report'!D:D, "Private Investment")</f>
        <v/>
      </c>
      <c r="F2236">
        <f>AVERAGEIF(INDEX('Input - companies list'!$A:$BG, 0, MATCH("Clusters 0",'Input - companies list'!$A$1:$BG$1, 0)),'Output - Cluster ranking'!B2236,INDEX('Input - companies list'!$A:$BG, 0, MATCH("Flow",'Input - companies list'!$A$1:$BG$1, 0)))</f>
        <v/>
      </c>
      <c r="G2236">
        <f>AVERAGEIF(INDEX('Input - companies list'!$A:$BG, 0, MATCH("Clusters 0",'Input - companies list'!$A$1:$BG$1, 0)),'Output - Cluster ranking'!B2236,INDEX('Input - companies list'!$A:$BG, 0, MATCH("Inter-Cluster Connectivity",'Input - companies list'!$A$1:$BG$1, 0)))</f>
        <v/>
      </c>
      <c r="H2236">
        <f>IFERROR(PERCENTRANK(C:C,C2236),0)</f>
        <v/>
      </c>
      <c r="I2236">
        <f>IFERROR(1 - PERCENTRANK(D:D,D2236),0)</f>
        <v/>
      </c>
      <c r="J2236">
        <f>IFERROR(PERCENTRANK(E:E,E2236),0)</f>
        <v/>
      </c>
      <c r="K2236">
        <f>IFERROR(1 - PERCENTRANK(F:F,F2236),0)</f>
        <v/>
      </c>
      <c r="L2236">
        <f>IFERROR(PERCENTRANK(G:G,G2236),0)</f>
        <v/>
      </c>
      <c r="M2236">
        <f>H2236*weightA+I2236*weightB+J2236*weightC+K2236*weightD+L2236*weightE</f>
        <v/>
      </c>
    </row>
    <row r="2237" spans="1:13">
      <c r="A2237">
        <f>RANK(M2237,M:M)</f>
        <v/>
      </c>
      <c r="C2237">
        <f>SUMIFS('Input - target event report'!H:H,'Input - target event report'!L:L,B2237,'Input - target event report'!D:D, "Private Investment")</f>
        <v/>
      </c>
      <c r="D2237">
        <f>IF(E2237&lt;2, "N/A", (MAXIFS('Input - target event report'!E:E,'Input - target event report'!L:L,B:B,'Input - target event report'!D:D,"Private Investment")-MINIFS('Input - target event report'!E:E,'Input - target event report'!L:L,B:B,'Input - target event report'!D:D,"Private Investment"))/(E2237-1))</f>
        <v/>
      </c>
      <c r="E2237">
        <f>COUNTIFS('Input - target event report'!L:L,B2237,'Input - target event report'!D:D, "Private Investment")</f>
        <v/>
      </c>
      <c r="F2237">
        <f>AVERAGEIF(INDEX('Input - companies list'!$A:$BG, 0, MATCH("Clusters 0",'Input - companies list'!$A$1:$BG$1, 0)),'Output - Cluster ranking'!B2237,INDEX('Input - companies list'!$A:$BG, 0, MATCH("Flow",'Input - companies list'!$A$1:$BG$1, 0)))</f>
        <v/>
      </c>
      <c r="G2237">
        <f>AVERAGEIF(INDEX('Input - companies list'!$A:$BG, 0, MATCH("Clusters 0",'Input - companies list'!$A$1:$BG$1, 0)),'Output - Cluster ranking'!B2237,INDEX('Input - companies list'!$A:$BG, 0, MATCH("Inter-Cluster Connectivity",'Input - companies list'!$A$1:$BG$1, 0)))</f>
        <v/>
      </c>
      <c r="H2237">
        <f>IFERROR(PERCENTRANK(C:C,C2237),0)</f>
        <v/>
      </c>
      <c r="I2237">
        <f>IFERROR(1 - PERCENTRANK(D:D,D2237),0)</f>
        <v/>
      </c>
      <c r="J2237">
        <f>IFERROR(PERCENTRANK(E:E,E2237),0)</f>
        <v/>
      </c>
      <c r="K2237">
        <f>IFERROR(1 - PERCENTRANK(F:F,F2237),0)</f>
        <v/>
      </c>
      <c r="L2237">
        <f>IFERROR(PERCENTRANK(G:G,G2237),0)</f>
        <v/>
      </c>
      <c r="M2237">
        <f>H2237*weightA+I2237*weightB+J2237*weightC+K2237*weightD+L2237*weightE</f>
        <v/>
      </c>
    </row>
    <row r="2238" spans="1:13">
      <c r="A2238">
        <f>RANK(M2238,M:M)</f>
        <v/>
      </c>
      <c r="C2238">
        <f>SUMIFS('Input - target event report'!H:H,'Input - target event report'!L:L,B2238,'Input - target event report'!D:D, "Private Investment")</f>
        <v/>
      </c>
      <c r="D2238">
        <f>IF(E2238&lt;2, "N/A", (MAXIFS('Input - target event report'!E:E,'Input - target event report'!L:L,B:B,'Input - target event report'!D:D,"Private Investment")-MINIFS('Input - target event report'!E:E,'Input - target event report'!L:L,B:B,'Input - target event report'!D:D,"Private Investment"))/(E2238-1))</f>
        <v/>
      </c>
      <c r="E2238">
        <f>COUNTIFS('Input - target event report'!L:L,B2238,'Input - target event report'!D:D, "Private Investment")</f>
        <v/>
      </c>
      <c r="F2238">
        <f>AVERAGEIF(INDEX('Input - companies list'!$A:$BG, 0, MATCH("Clusters 0",'Input - companies list'!$A$1:$BG$1, 0)),'Output - Cluster ranking'!B2238,INDEX('Input - companies list'!$A:$BG, 0, MATCH("Flow",'Input - companies list'!$A$1:$BG$1, 0)))</f>
        <v/>
      </c>
      <c r="G2238">
        <f>AVERAGEIF(INDEX('Input - companies list'!$A:$BG, 0, MATCH("Clusters 0",'Input - companies list'!$A$1:$BG$1, 0)),'Output - Cluster ranking'!B2238,INDEX('Input - companies list'!$A:$BG, 0, MATCH("Inter-Cluster Connectivity",'Input - companies list'!$A$1:$BG$1, 0)))</f>
        <v/>
      </c>
      <c r="H2238">
        <f>IFERROR(PERCENTRANK(C:C,C2238),0)</f>
        <v/>
      </c>
      <c r="I2238">
        <f>IFERROR(1 - PERCENTRANK(D:D,D2238),0)</f>
        <v/>
      </c>
      <c r="J2238">
        <f>IFERROR(PERCENTRANK(E:E,E2238),0)</f>
        <v/>
      </c>
      <c r="K2238">
        <f>IFERROR(1 - PERCENTRANK(F:F,F2238),0)</f>
        <v/>
      </c>
      <c r="L2238">
        <f>IFERROR(PERCENTRANK(G:G,G2238),0)</f>
        <v/>
      </c>
      <c r="M2238">
        <f>H2238*weightA+I2238*weightB+J2238*weightC+K2238*weightD+L2238*weightE</f>
        <v/>
      </c>
    </row>
    <row r="2239" spans="1:13">
      <c r="A2239">
        <f>RANK(M2239,M:M)</f>
        <v/>
      </c>
      <c r="C2239">
        <f>SUMIFS('Input - target event report'!H:H,'Input - target event report'!L:L,B2239,'Input - target event report'!D:D, "Private Investment")</f>
        <v/>
      </c>
      <c r="D2239">
        <f>IF(E2239&lt;2, "N/A", (MAXIFS('Input - target event report'!E:E,'Input - target event report'!L:L,B:B,'Input - target event report'!D:D,"Private Investment")-MINIFS('Input - target event report'!E:E,'Input - target event report'!L:L,B:B,'Input - target event report'!D:D,"Private Investment"))/(E2239-1))</f>
        <v/>
      </c>
      <c r="E2239">
        <f>COUNTIFS('Input - target event report'!L:L,B2239,'Input - target event report'!D:D, "Private Investment")</f>
        <v/>
      </c>
      <c r="F2239">
        <f>AVERAGEIF(INDEX('Input - companies list'!$A:$BG, 0, MATCH("Clusters 0",'Input - companies list'!$A$1:$BG$1, 0)),'Output - Cluster ranking'!B2239,INDEX('Input - companies list'!$A:$BG, 0, MATCH("Flow",'Input - companies list'!$A$1:$BG$1, 0)))</f>
        <v/>
      </c>
      <c r="G2239">
        <f>AVERAGEIF(INDEX('Input - companies list'!$A:$BG, 0, MATCH("Clusters 0",'Input - companies list'!$A$1:$BG$1, 0)),'Output - Cluster ranking'!B2239,INDEX('Input - companies list'!$A:$BG, 0, MATCH("Inter-Cluster Connectivity",'Input - companies list'!$A$1:$BG$1, 0)))</f>
        <v/>
      </c>
      <c r="H2239">
        <f>IFERROR(PERCENTRANK(C:C,C2239),0)</f>
        <v/>
      </c>
      <c r="I2239">
        <f>IFERROR(1 - PERCENTRANK(D:D,D2239),0)</f>
        <v/>
      </c>
      <c r="J2239">
        <f>IFERROR(PERCENTRANK(E:E,E2239),0)</f>
        <v/>
      </c>
      <c r="K2239">
        <f>IFERROR(1 - PERCENTRANK(F:F,F2239),0)</f>
        <v/>
      </c>
      <c r="L2239">
        <f>IFERROR(PERCENTRANK(G:G,G2239),0)</f>
        <v/>
      </c>
      <c r="M2239">
        <f>H2239*weightA+I2239*weightB+J2239*weightC+K2239*weightD+L2239*weightE</f>
        <v/>
      </c>
    </row>
    <row r="2240" spans="1:13">
      <c r="A2240">
        <f>RANK(M2240,M:M)</f>
        <v/>
      </c>
      <c r="C2240">
        <f>SUMIFS('Input - target event report'!H:H,'Input - target event report'!L:L,B2240,'Input - target event report'!D:D, "Private Investment")</f>
        <v/>
      </c>
      <c r="D2240">
        <f>IF(E2240&lt;2, "N/A", (MAXIFS('Input - target event report'!E:E,'Input - target event report'!L:L,B:B,'Input - target event report'!D:D,"Private Investment")-MINIFS('Input - target event report'!E:E,'Input - target event report'!L:L,B:B,'Input - target event report'!D:D,"Private Investment"))/(E2240-1))</f>
        <v/>
      </c>
      <c r="E2240">
        <f>COUNTIFS('Input - target event report'!L:L,B2240,'Input - target event report'!D:D, "Private Investment")</f>
        <v/>
      </c>
      <c r="F2240">
        <f>AVERAGEIF(INDEX('Input - companies list'!$A:$BG, 0, MATCH("Clusters 0",'Input - companies list'!$A$1:$BG$1, 0)),'Output - Cluster ranking'!B2240,INDEX('Input - companies list'!$A:$BG, 0, MATCH("Flow",'Input - companies list'!$A$1:$BG$1, 0)))</f>
        <v/>
      </c>
      <c r="G2240">
        <f>AVERAGEIF(INDEX('Input - companies list'!$A:$BG, 0, MATCH("Clusters 0",'Input - companies list'!$A$1:$BG$1, 0)),'Output - Cluster ranking'!B2240,INDEX('Input - companies list'!$A:$BG, 0, MATCH("Inter-Cluster Connectivity",'Input - companies list'!$A$1:$BG$1, 0)))</f>
        <v/>
      </c>
      <c r="H2240">
        <f>IFERROR(PERCENTRANK(C:C,C2240),0)</f>
        <v/>
      </c>
      <c r="I2240">
        <f>IFERROR(1 - PERCENTRANK(D:D,D2240),0)</f>
        <v/>
      </c>
      <c r="J2240">
        <f>IFERROR(PERCENTRANK(E:E,E2240),0)</f>
        <v/>
      </c>
      <c r="K2240">
        <f>IFERROR(1 - PERCENTRANK(F:F,F2240),0)</f>
        <v/>
      </c>
      <c r="L2240">
        <f>IFERROR(PERCENTRANK(G:G,G2240),0)</f>
        <v/>
      </c>
      <c r="M2240">
        <f>H2240*weightA+I2240*weightB+J2240*weightC+K2240*weightD+L2240*weightE</f>
        <v/>
      </c>
    </row>
    <row r="2241" spans="1:13">
      <c r="A2241">
        <f>RANK(M2241,M:M)</f>
        <v/>
      </c>
      <c r="C2241">
        <f>SUMIFS('Input - target event report'!H:H,'Input - target event report'!L:L,B2241,'Input - target event report'!D:D, "Private Investment")</f>
        <v/>
      </c>
      <c r="D2241">
        <f>IF(E2241&lt;2, "N/A", (MAXIFS('Input - target event report'!E:E,'Input - target event report'!L:L,B:B,'Input - target event report'!D:D,"Private Investment")-MINIFS('Input - target event report'!E:E,'Input - target event report'!L:L,B:B,'Input - target event report'!D:D,"Private Investment"))/(E2241-1))</f>
        <v/>
      </c>
      <c r="E2241">
        <f>COUNTIFS('Input - target event report'!L:L,B2241,'Input - target event report'!D:D, "Private Investment")</f>
        <v/>
      </c>
      <c r="F2241">
        <f>AVERAGEIF(INDEX('Input - companies list'!$A:$BG, 0, MATCH("Clusters 0",'Input - companies list'!$A$1:$BG$1, 0)),'Output - Cluster ranking'!B2241,INDEX('Input - companies list'!$A:$BG, 0, MATCH("Flow",'Input - companies list'!$A$1:$BG$1, 0)))</f>
        <v/>
      </c>
      <c r="G2241">
        <f>AVERAGEIF(INDEX('Input - companies list'!$A:$BG, 0, MATCH("Clusters 0",'Input - companies list'!$A$1:$BG$1, 0)),'Output - Cluster ranking'!B2241,INDEX('Input - companies list'!$A:$BG, 0, MATCH("Inter-Cluster Connectivity",'Input - companies list'!$A$1:$BG$1, 0)))</f>
        <v/>
      </c>
      <c r="H2241">
        <f>IFERROR(PERCENTRANK(C:C,C2241),0)</f>
        <v/>
      </c>
      <c r="I2241">
        <f>IFERROR(1 - PERCENTRANK(D:D,D2241),0)</f>
        <v/>
      </c>
      <c r="J2241">
        <f>IFERROR(PERCENTRANK(E:E,E2241),0)</f>
        <v/>
      </c>
      <c r="K2241">
        <f>IFERROR(1 - PERCENTRANK(F:F,F2241),0)</f>
        <v/>
      </c>
      <c r="L2241">
        <f>IFERROR(PERCENTRANK(G:G,G2241),0)</f>
        <v/>
      </c>
      <c r="M2241">
        <f>H2241*weightA+I2241*weightB+J2241*weightC+K2241*weightD+L2241*weightE</f>
        <v/>
      </c>
    </row>
    <row r="2242" spans="1:13">
      <c r="A2242">
        <f>RANK(M2242,M:M)</f>
        <v/>
      </c>
      <c r="C2242">
        <f>SUMIFS('Input - target event report'!H:H,'Input - target event report'!L:L,B2242,'Input - target event report'!D:D, "Private Investment")</f>
        <v/>
      </c>
      <c r="D2242">
        <f>IF(E2242&lt;2, "N/A", (MAXIFS('Input - target event report'!E:E,'Input - target event report'!L:L,B:B,'Input - target event report'!D:D,"Private Investment")-MINIFS('Input - target event report'!E:E,'Input - target event report'!L:L,B:B,'Input - target event report'!D:D,"Private Investment"))/(E2242-1))</f>
        <v/>
      </c>
      <c r="E2242">
        <f>COUNTIFS('Input - target event report'!L:L,B2242,'Input - target event report'!D:D, "Private Investment")</f>
        <v/>
      </c>
      <c r="F2242">
        <f>AVERAGEIF(INDEX('Input - companies list'!$A:$BG, 0, MATCH("Clusters 0",'Input - companies list'!$A$1:$BG$1, 0)),'Output - Cluster ranking'!B2242,INDEX('Input - companies list'!$A:$BG, 0, MATCH("Flow",'Input - companies list'!$A$1:$BG$1, 0)))</f>
        <v/>
      </c>
      <c r="G2242">
        <f>AVERAGEIF(INDEX('Input - companies list'!$A:$BG, 0, MATCH("Clusters 0",'Input - companies list'!$A$1:$BG$1, 0)),'Output - Cluster ranking'!B2242,INDEX('Input - companies list'!$A:$BG, 0, MATCH("Inter-Cluster Connectivity",'Input - companies list'!$A$1:$BG$1, 0)))</f>
        <v/>
      </c>
      <c r="H2242">
        <f>IFERROR(PERCENTRANK(C:C,C2242),0)</f>
        <v/>
      </c>
      <c r="I2242">
        <f>IFERROR(1 - PERCENTRANK(D:D,D2242),0)</f>
        <v/>
      </c>
      <c r="J2242">
        <f>IFERROR(PERCENTRANK(E:E,E2242),0)</f>
        <v/>
      </c>
      <c r="K2242">
        <f>IFERROR(1 - PERCENTRANK(F:F,F2242),0)</f>
        <v/>
      </c>
      <c r="L2242">
        <f>IFERROR(PERCENTRANK(G:G,G2242),0)</f>
        <v/>
      </c>
      <c r="M2242">
        <f>H2242*weightA+I2242*weightB+J2242*weightC+K2242*weightD+L2242*weightE</f>
        <v/>
      </c>
    </row>
    <row r="2243" spans="1:13">
      <c r="A2243">
        <f>RANK(M2243,M:M)</f>
        <v/>
      </c>
      <c r="C2243">
        <f>SUMIFS('Input - target event report'!H:H,'Input - target event report'!L:L,B2243,'Input - target event report'!D:D, "Private Investment")</f>
        <v/>
      </c>
      <c r="D2243">
        <f>IF(E2243&lt;2, "N/A", (MAXIFS('Input - target event report'!E:E,'Input - target event report'!L:L,B:B,'Input - target event report'!D:D,"Private Investment")-MINIFS('Input - target event report'!E:E,'Input - target event report'!L:L,B:B,'Input - target event report'!D:D,"Private Investment"))/(E2243-1))</f>
        <v/>
      </c>
      <c r="E2243">
        <f>COUNTIFS('Input - target event report'!L:L,B2243,'Input - target event report'!D:D, "Private Investment")</f>
        <v/>
      </c>
      <c r="F2243">
        <f>AVERAGEIF(INDEX('Input - companies list'!$A:$BG, 0, MATCH("Clusters 0",'Input - companies list'!$A$1:$BG$1, 0)),'Output - Cluster ranking'!B2243,INDEX('Input - companies list'!$A:$BG, 0, MATCH("Flow",'Input - companies list'!$A$1:$BG$1, 0)))</f>
        <v/>
      </c>
      <c r="G2243">
        <f>AVERAGEIF(INDEX('Input - companies list'!$A:$BG, 0, MATCH("Clusters 0",'Input - companies list'!$A$1:$BG$1, 0)),'Output - Cluster ranking'!B2243,INDEX('Input - companies list'!$A:$BG, 0, MATCH("Inter-Cluster Connectivity",'Input - companies list'!$A$1:$BG$1, 0)))</f>
        <v/>
      </c>
      <c r="H2243">
        <f>IFERROR(PERCENTRANK(C:C,C2243),0)</f>
        <v/>
      </c>
      <c r="I2243">
        <f>IFERROR(1 - PERCENTRANK(D:D,D2243),0)</f>
        <v/>
      </c>
      <c r="J2243">
        <f>IFERROR(PERCENTRANK(E:E,E2243),0)</f>
        <v/>
      </c>
      <c r="K2243">
        <f>IFERROR(1 - PERCENTRANK(F:F,F2243),0)</f>
        <v/>
      </c>
      <c r="L2243">
        <f>IFERROR(PERCENTRANK(G:G,G2243),0)</f>
        <v/>
      </c>
      <c r="M2243">
        <f>H2243*weightA+I2243*weightB+J2243*weightC+K2243*weightD+L2243*weightE</f>
        <v/>
      </c>
    </row>
    <row r="2244" spans="1:13">
      <c r="A2244">
        <f>RANK(M2244,M:M)</f>
        <v/>
      </c>
      <c r="C2244">
        <f>SUMIFS('Input - target event report'!H:H,'Input - target event report'!L:L,B2244,'Input - target event report'!D:D, "Private Investment")</f>
        <v/>
      </c>
      <c r="D2244">
        <f>IF(E2244&lt;2, "N/A", (MAXIFS('Input - target event report'!E:E,'Input - target event report'!L:L,B:B,'Input - target event report'!D:D,"Private Investment")-MINIFS('Input - target event report'!E:E,'Input - target event report'!L:L,B:B,'Input - target event report'!D:D,"Private Investment"))/(E2244-1))</f>
        <v/>
      </c>
      <c r="E2244">
        <f>COUNTIFS('Input - target event report'!L:L,B2244,'Input - target event report'!D:D, "Private Investment")</f>
        <v/>
      </c>
      <c r="F2244">
        <f>AVERAGEIF(INDEX('Input - companies list'!$A:$BG, 0, MATCH("Clusters 0",'Input - companies list'!$A$1:$BG$1, 0)),'Output - Cluster ranking'!B2244,INDEX('Input - companies list'!$A:$BG, 0, MATCH("Flow",'Input - companies list'!$A$1:$BG$1, 0)))</f>
        <v/>
      </c>
      <c r="G2244">
        <f>AVERAGEIF(INDEX('Input - companies list'!$A:$BG, 0, MATCH("Clusters 0",'Input - companies list'!$A$1:$BG$1, 0)),'Output - Cluster ranking'!B2244,INDEX('Input - companies list'!$A:$BG, 0, MATCH("Inter-Cluster Connectivity",'Input - companies list'!$A$1:$BG$1, 0)))</f>
        <v/>
      </c>
      <c r="H2244">
        <f>IFERROR(PERCENTRANK(C:C,C2244),0)</f>
        <v/>
      </c>
      <c r="I2244">
        <f>IFERROR(1 - PERCENTRANK(D:D,D2244),0)</f>
        <v/>
      </c>
      <c r="J2244">
        <f>IFERROR(PERCENTRANK(E:E,E2244),0)</f>
        <v/>
      </c>
      <c r="K2244">
        <f>IFERROR(1 - PERCENTRANK(F:F,F2244),0)</f>
        <v/>
      </c>
      <c r="L2244">
        <f>IFERROR(PERCENTRANK(G:G,G2244),0)</f>
        <v/>
      </c>
      <c r="M2244">
        <f>H2244*weightA+I2244*weightB+J2244*weightC+K2244*weightD+L2244*weightE</f>
        <v/>
      </c>
    </row>
    <row r="2245" spans="1:13">
      <c r="A2245">
        <f>RANK(M2245,M:M)</f>
        <v/>
      </c>
      <c r="C2245">
        <f>SUMIFS('Input - target event report'!H:H,'Input - target event report'!L:L,B2245,'Input - target event report'!D:D, "Private Investment")</f>
        <v/>
      </c>
      <c r="D2245">
        <f>IF(E2245&lt;2, "N/A", (MAXIFS('Input - target event report'!E:E,'Input - target event report'!L:L,B:B,'Input - target event report'!D:D,"Private Investment")-MINIFS('Input - target event report'!E:E,'Input - target event report'!L:L,B:B,'Input - target event report'!D:D,"Private Investment"))/(E2245-1))</f>
        <v/>
      </c>
      <c r="E2245">
        <f>COUNTIFS('Input - target event report'!L:L,B2245,'Input - target event report'!D:D, "Private Investment")</f>
        <v/>
      </c>
      <c r="F2245">
        <f>AVERAGEIF(INDEX('Input - companies list'!$A:$BG, 0, MATCH("Clusters 0",'Input - companies list'!$A$1:$BG$1, 0)),'Output - Cluster ranking'!B2245,INDEX('Input - companies list'!$A:$BG, 0, MATCH("Flow",'Input - companies list'!$A$1:$BG$1, 0)))</f>
        <v/>
      </c>
      <c r="G2245">
        <f>AVERAGEIF(INDEX('Input - companies list'!$A:$BG, 0, MATCH("Clusters 0",'Input - companies list'!$A$1:$BG$1, 0)),'Output - Cluster ranking'!B2245,INDEX('Input - companies list'!$A:$BG, 0, MATCH("Inter-Cluster Connectivity",'Input - companies list'!$A$1:$BG$1, 0)))</f>
        <v/>
      </c>
      <c r="H2245">
        <f>IFERROR(PERCENTRANK(C:C,C2245),0)</f>
        <v/>
      </c>
      <c r="I2245">
        <f>IFERROR(1 - PERCENTRANK(D:D,D2245),0)</f>
        <v/>
      </c>
      <c r="J2245">
        <f>IFERROR(PERCENTRANK(E:E,E2245),0)</f>
        <v/>
      </c>
      <c r="K2245">
        <f>IFERROR(1 - PERCENTRANK(F:F,F2245),0)</f>
        <v/>
      </c>
      <c r="L2245">
        <f>IFERROR(PERCENTRANK(G:G,G2245),0)</f>
        <v/>
      </c>
      <c r="M2245">
        <f>H2245*weightA+I2245*weightB+J2245*weightC+K2245*weightD+L2245*weightE</f>
        <v/>
      </c>
    </row>
    <row r="2246" spans="1:13">
      <c r="A2246">
        <f>RANK(M2246,M:M)</f>
        <v/>
      </c>
      <c r="C2246">
        <f>SUMIFS('Input - target event report'!H:H,'Input - target event report'!L:L,B2246,'Input - target event report'!D:D, "Private Investment")</f>
        <v/>
      </c>
      <c r="D2246">
        <f>IF(E2246&lt;2, "N/A", (MAXIFS('Input - target event report'!E:E,'Input - target event report'!L:L,B:B,'Input - target event report'!D:D,"Private Investment")-MINIFS('Input - target event report'!E:E,'Input - target event report'!L:L,B:B,'Input - target event report'!D:D,"Private Investment"))/(E2246-1))</f>
        <v/>
      </c>
      <c r="E2246">
        <f>COUNTIFS('Input - target event report'!L:L,B2246,'Input - target event report'!D:D, "Private Investment")</f>
        <v/>
      </c>
      <c r="F2246">
        <f>AVERAGEIF(INDEX('Input - companies list'!$A:$BG, 0, MATCH("Clusters 0",'Input - companies list'!$A$1:$BG$1, 0)),'Output - Cluster ranking'!B2246,INDEX('Input - companies list'!$A:$BG, 0, MATCH("Flow",'Input - companies list'!$A$1:$BG$1, 0)))</f>
        <v/>
      </c>
      <c r="G2246">
        <f>AVERAGEIF(INDEX('Input - companies list'!$A:$BG, 0, MATCH("Clusters 0",'Input - companies list'!$A$1:$BG$1, 0)),'Output - Cluster ranking'!B2246,INDEX('Input - companies list'!$A:$BG, 0, MATCH("Inter-Cluster Connectivity",'Input - companies list'!$A$1:$BG$1, 0)))</f>
        <v/>
      </c>
      <c r="H2246">
        <f>IFERROR(PERCENTRANK(C:C,C2246),0)</f>
        <v/>
      </c>
      <c r="I2246">
        <f>IFERROR(1 - PERCENTRANK(D:D,D2246),0)</f>
        <v/>
      </c>
      <c r="J2246">
        <f>IFERROR(PERCENTRANK(E:E,E2246),0)</f>
        <v/>
      </c>
      <c r="K2246">
        <f>IFERROR(1 - PERCENTRANK(F:F,F2246),0)</f>
        <v/>
      </c>
      <c r="L2246">
        <f>IFERROR(PERCENTRANK(G:G,G2246),0)</f>
        <v/>
      </c>
      <c r="M2246">
        <f>H2246*weightA+I2246*weightB+J2246*weightC+K2246*weightD+L2246*weightE</f>
        <v/>
      </c>
    </row>
    <row r="2247" spans="1:13">
      <c r="A2247">
        <f>RANK(M2247,M:M)</f>
        <v/>
      </c>
      <c r="C2247">
        <f>SUMIFS('Input - target event report'!H:H,'Input - target event report'!L:L,B2247,'Input - target event report'!D:D, "Private Investment")</f>
        <v/>
      </c>
      <c r="D2247">
        <f>IF(E2247&lt;2, "N/A", (MAXIFS('Input - target event report'!E:E,'Input - target event report'!L:L,B:B,'Input - target event report'!D:D,"Private Investment")-MINIFS('Input - target event report'!E:E,'Input - target event report'!L:L,B:B,'Input - target event report'!D:D,"Private Investment"))/(E2247-1))</f>
        <v/>
      </c>
      <c r="E2247">
        <f>COUNTIFS('Input - target event report'!L:L,B2247,'Input - target event report'!D:D, "Private Investment")</f>
        <v/>
      </c>
      <c r="F2247">
        <f>AVERAGEIF(INDEX('Input - companies list'!$A:$BG, 0, MATCH("Clusters 0",'Input - companies list'!$A$1:$BG$1, 0)),'Output - Cluster ranking'!B2247,INDEX('Input - companies list'!$A:$BG, 0, MATCH("Flow",'Input - companies list'!$A$1:$BG$1, 0)))</f>
        <v/>
      </c>
      <c r="G2247">
        <f>AVERAGEIF(INDEX('Input - companies list'!$A:$BG, 0, MATCH("Clusters 0",'Input - companies list'!$A$1:$BG$1, 0)),'Output - Cluster ranking'!B2247,INDEX('Input - companies list'!$A:$BG, 0, MATCH("Inter-Cluster Connectivity",'Input - companies list'!$A$1:$BG$1, 0)))</f>
        <v/>
      </c>
      <c r="H2247">
        <f>IFERROR(PERCENTRANK(C:C,C2247),0)</f>
        <v/>
      </c>
      <c r="I2247">
        <f>IFERROR(1 - PERCENTRANK(D:D,D2247),0)</f>
        <v/>
      </c>
      <c r="J2247">
        <f>IFERROR(PERCENTRANK(E:E,E2247),0)</f>
        <v/>
      </c>
      <c r="K2247">
        <f>IFERROR(1 - PERCENTRANK(F:F,F2247),0)</f>
        <v/>
      </c>
      <c r="L2247">
        <f>IFERROR(PERCENTRANK(G:G,G2247),0)</f>
        <v/>
      </c>
      <c r="M2247">
        <f>H2247*weightA+I2247*weightB+J2247*weightC+K2247*weightD+L2247*weightE</f>
        <v/>
      </c>
    </row>
    <row r="2248" spans="1:13">
      <c r="A2248">
        <f>RANK(M2248,M:M)</f>
        <v/>
      </c>
      <c r="C2248">
        <f>SUMIFS('Input - target event report'!H:H,'Input - target event report'!L:L,B2248,'Input - target event report'!D:D, "Private Investment")</f>
        <v/>
      </c>
      <c r="D2248">
        <f>IF(E2248&lt;2, "N/A", (MAXIFS('Input - target event report'!E:E,'Input - target event report'!L:L,B:B,'Input - target event report'!D:D,"Private Investment")-MINIFS('Input - target event report'!E:E,'Input - target event report'!L:L,B:B,'Input - target event report'!D:D,"Private Investment"))/(E2248-1))</f>
        <v/>
      </c>
      <c r="E2248">
        <f>COUNTIFS('Input - target event report'!L:L,B2248,'Input - target event report'!D:D, "Private Investment")</f>
        <v/>
      </c>
      <c r="F2248">
        <f>AVERAGEIF(INDEX('Input - companies list'!$A:$BG, 0, MATCH("Clusters 0",'Input - companies list'!$A$1:$BG$1, 0)),'Output - Cluster ranking'!B2248,INDEX('Input - companies list'!$A:$BG, 0, MATCH("Flow",'Input - companies list'!$A$1:$BG$1, 0)))</f>
        <v/>
      </c>
      <c r="G2248">
        <f>AVERAGEIF(INDEX('Input - companies list'!$A:$BG, 0, MATCH("Clusters 0",'Input - companies list'!$A$1:$BG$1, 0)),'Output - Cluster ranking'!B2248,INDEX('Input - companies list'!$A:$BG, 0, MATCH("Inter-Cluster Connectivity",'Input - companies list'!$A$1:$BG$1, 0)))</f>
        <v/>
      </c>
      <c r="H2248">
        <f>IFERROR(PERCENTRANK(C:C,C2248),0)</f>
        <v/>
      </c>
      <c r="I2248">
        <f>IFERROR(1 - PERCENTRANK(D:D,D2248),0)</f>
        <v/>
      </c>
      <c r="J2248">
        <f>IFERROR(PERCENTRANK(E:E,E2248),0)</f>
        <v/>
      </c>
      <c r="K2248">
        <f>IFERROR(1 - PERCENTRANK(F:F,F2248),0)</f>
        <v/>
      </c>
      <c r="L2248">
        <f>IFERROR(PERCENTRANK(G:G,G2248),0)</f>
        <v/>
      </c>
      <c r="M2248">
        <f>H2248*weightA+I2248*weightB+J2248*weightC+K2248*weightD+L2248*weightE</f>
        <v/>
      </c>
    </row>
    <row r="2249" spans="1:13">
      <c r="A2249">
        <f>RANK(M2249,M:M)</f>
        <v/>
      </c>
      <c r="C2249">
        <f>SUMIFS('Input - target event report'!H:H,'Input - target event report'!L:L,B2249,'Input - target event report'!D:D, "Private Investment")</f>
        <v/>
      </c>
      <c r="D2249">
        <f>IF(E2249&lt;2, "N/A", (MAXIFS('Input - target event report'!E:E,'Input - target event report'!L:L,B:B,'Input - target event report'!D:D,"Private Investment")-MINIFS('Input - target event report'!E:E,'Input - target event report'!L:L,B:B,'Input - target event report'!D:D,"Private Investment"))/(E2249-1))</f>
        <v/>
      </c>
      <c r="E2249">
        <f>COUNTIFS('Input - target event report'!L:L,B2249,'Input - target event report'!D:D, "Private Investment")</f>
        <v/>
      </c>
      <c r="F2249">
        <f>AVERAGEIF(INDEX('Input - companies list'!$A:$BG, 0, MATCH("Clusters 0",'Input - companies list'!$A$1:$BG$1, 0)),'Output - Cluster ranking'!B2249,INDEX('Input - companies list'!$A:$BG, 0, MATCH("Flow",'Input - companies list'!$A$1:$BG$1, 0)))</f>
        <v/>
      </c>
      <c r="G2249">
        <f>AVERAGEIF(INDEX('Input - companies list'!$A:$BG, 0, MATCH("Clusters 0",'Input - companies list'!$A$1:$BG$1, 0)),'Output - Cluster ranking'!B2249,INDEX('Input - companies list'!$A:$BG, 0, MATCH("Inter-Cluster Connectivity",'Input - companies list'!$A$1:$BG$1, 0)))</f>
        <v/>
      </c>
      <c r="H2249">
        <f>IFERROR(PERCENTRANK(C:C,C2249),0)</f>
        <v/>
      </c>
      <c r="I2249">
        <f>IFERROR(1 - PERCENTRANK(D:D,D2249),0)</f>
        <v/>
      </c>
      <c r="J2249">
        <f>IFERROR(PERCENTRANK(E:E,E2249),0)</f>
        <v/>
      </c>
      <c r="K2249">
        <f>IFERROR(1 - PERCENTRANK(F:F,F2249),0)</f>
        <v/>
      </c>
      <c r="L2249">
        <f>IFERROR(PERCENTRANK(G:G,G2249),0)</f>
        <v/>
      </c>
      <c r="M2249">
        <f>H2249*weightA+I2249*weightB+J2249*weightC+K2249*weightD+L2249*weightE</f>
        <v/>
      </c>
    </row>
    <row r="2250" spans="1:13">
      <c r="A2250">
        <f>RANK(M2250,M:M)</f>
        <v/>
      </c>
      <c r="C2250">
        <f>SUMIFS('Input - target event report'!H:H,'Input - target event report'!L:L,B2250,'Input - target event report'!D:D, "Private Investment")</f>
        <v/>
      </c>
      <c r="D2250">
        <f>IF(E2250&lt;2, "N/A", (MAXIFS('Input - target event report'!E:E,'Input - target event report'!L:L,B:B,'Input - target event report'!D:D,"Private Investment")-MINIFS('Input - target event report'!E:E,'Input - target event report'!L:L,B:B,'Input - target event report'!D:D,"Private Investment"))/(E2250-1))</f>
        <v/>
      </c>
      <c r="E2250">
        <f>COUNTIFS('Input - target event report'!L:L,B2250,'Input - target event report'!D:D, "Private Investment")</f>
        <v/>
      </c>
      <c r="F2250">
        <f>AVERAGEIF(INDEX('Input - companies list'!$A:$BG, 0, MATCH("Clusters 0",'Input - companies list'!$A$1:$BG$1, 0)),'Output - Cluster ranking'!B2250,INDEX('Input - companies list'!$A:$BG, 0, MATCH("Flow",'Input - companies list'!$A$1:$BG$1, 0)))</f>
        <v/>
      </c>
      <c r="G2250">
        <f>AVERAGEIF(INDEX('Input - companies list'!$A:$BG, 0, MATCH("Clusters 0",'Input - companies list'!$A$1:$BG$1, 0)),'Output - Cluster ranking'!B2250,INDEX('Input - companies list'!$A:$BG, 0, MATCH("Inter-Cluster Connectivity",'Input - companies list'!$A$1:$BG$1, 0)))</f>
        <v/>
      </c>
      <c r="H2250">
        <f>IFERROR(PERCENTRANK(C:C,C2250),0)</f>
        <v/>
      </c>
      <c r="I2250">
        <f>IFERROR(1 - PERCENTRANK(D:D,D2250),0)</f>
        <v/>
      </c>
      <c r="J2250">
        <f>IFERROR(PERCENTRANK(E:E,E2250),0)</f>
        <v/>
      </c>
      <c r="K2250">
        <f>IFERROR(1 - PERCENTRANK(F:F,F2250),0)</f>
        <v/>
      </c>
      <c r="L2250">
        <f>IFERROR(PERCENTRANK(G:G,G2250),0)</f>
        <v/>
      </c>
      <c r="M2250">
        <f>H2250*weightA+I2250*weightB+J2250*weightC+K2250*weightD+L2250*weightE</f>
        <v/>
      </c>
    </row>
    <row r="2251" spans="1:13">
      <c r="A2251">
        <f>RANK(M2251,M:M)</f>
        <v/>
      </c>
      <c r="C2251">
        <f>SUMIFS('Input - target event report'!H:H,'Input - target event report'!L:L,B2251,'Input - target event report'!D:D, "Private Investment")</f>
        <v/>
      </c>
      <c r="D2251">
        <f>IF(E2251&lt;2, "N/A", (MAXIFS('Input - target event report'!E:E,'Input - target event report'!L:L,B:B,'Input - target event report'!D:D,"Private Investment")-MINIFS('Input - target event report'!E:E,'Input - target event report'!L:L,B:B,'Input - target event report'!D:D,"Private Investment"))/(E2251-1))</f>
        <v/>
      </c>
      <c r="E2251">
        <f>COUNTIFS('Input - target event report'!L:L,B2251,'Input - target event report'!D:D, "Private Investment")</f>
        <v/>
      </c>
      <c r="F2251">
        <f>AVERAGEIF(INDEX('Input - companies list'!$A:$BG, 0, MATCH("Clusters 0",'Input - companies list'!$A$1:$BG$1, 0)),'Output - Cluster ranking'!B2251,INDEX('Input - companies list'!$A:$BG, 0, MATCH("Flow",'Input - companies list'!$A$1:$BG$1, 0)))</f>
        <v/>
      </c>
      <c r="G2251">
        <f>AVERAGEIF(INDEX('Input - companies list'!$A:$BG, 0, MATCH("Clusters 0",'Input - companies list'!$A$1:$BG$1, 0)),'Output - Cluster ranking'!B2251,INDEX('Input - companies list'!$A:$BG, 0, MATCH("Inter-Cluster Connectivity",'Input - companies list'!$A$1:$BG$1, 0)))</f>
        <v/>
      </c>
      <c r="H2251">
        <f>IFERROR(PERCENTRANK(C:C,C2251),0)</f>
        <v/>
      </c>
      <c r="I2251">
        <f>IFERROR(1 - PERCENTRANK(D:D,D2251),0)</f>
        <v/>
      </c>
      <c r="J2251">
        <f>IFERROR(PERCENTRANK(E:E,E2251),0)</f>
        <v/>
      </c>
      <c r="K2251">
        <f>IFERROR(1 - PERCENTRANK(F:F,F2251),0)</f>
        <v/>
      </c>
      <c r="L2251">
        <f>IFERROR(PERCENTRANK(G:G,G2251),0)</f>
        <v/>
      </c>
      <c r="M2251">
        <f>H2251*weightA+I2251*weightB+J2251*weightC+K2251*weightD+L2251*weightE</f>
        <v/>
      </c>
    </row>
    <row r="2252" spans="1:13">
      <c r="A2252">
        <f>RANK(M2252,M:M)</f>
        <v/>
      </c>
      <c r="C2252">
        <f>SUMIFS('Input - target event report'!H:H,'Input - target event report'!L:L,B2252,'Input - target event report'!D:D, "Private Investment")</f>
        <v/>
      </c>
      <c r="D2252">
        <f>IF(E2252&lt;2, "N/A", (MAXIFS('Input - target event report'!E:E,'Input - target event report'!L:L,B:B,'Input - target event report'!D:D,"Private Investment")-MINIFS('Input - target event report'!E:E,'Input - target event report'!L:L,B:B,'Input - target event report'!D:D,"Private Investment"))/(E2252-1))</f>
        <v/>
      </c>
      <c r="E2252">
        <f>COUNTIFS('Input - target event report'!L:L,B2252,'Input - target event report'!D:D, "Private Investment")</f>
        <v/>
      </c>
      <c r="F2252">
        <f>AVERAGEIF(INDEX('Input - companies list'!$A:$BG, 0, MATCH("Clusters 0",'Input - companies list'!$A$1:$BG$1, 0)),'Output - Cluster ranking'!B2252,INDEX('Input - companies list'!$A:$BG, 0, MATCH("Flow",'Input - companies list'!$A$1:$BG$1, 0)))</f>
        <v/>
      </c>
      <c r="G2252">
        <f>AVERAGEIF(INDEX('Input - companies list'!$A:$BG, 0, MATCH("Clusters 0",'Input - companies list'!$A$1:$BG$1, 0)),'Output - Cluster ranking'!B2252,INDEX('Input - companies list'!$A:$BG, 0, MATCH("Inter-Cluster Connectivity",'Input - companies list'!$A$1:$BG$1, 0)))</f>
        <v/>
      </c>
      <c r="H2252">
        <f>IFERROR(PERCENTRANK(C:C,C2252),0)</f>
        <v/>
      </c>
      <c r="I2252">
        <f>IFERROR(1 - PERCENTRANK(D:D,D2252),0)</f>
        <v/>
      </c>
      <c r="J2252">
        <f>IFERROR(PERCENTRANK(E:E,E2252),0)</f>
        <v/>
      </c>
      <c r="K2252">
        <f>IFERROR(1 - PERCENTRANK(F:F,F2252),0)</f>
        <v/>
      </c>
      <c r="L2252">
        <f>IFERROR(PERCENTRANK(G:G,G2252),0)</f>
        <v/>
      </c>
      <c r="M2252">
        <f>H2252*weightA+I2252*weightB+J2252*weightC+K2252*weightD+L2252*weightE</f>
        <v/>
      </c>
    </row>
    <row r="2253" spans="1:13">
      <c r="A2253">
        <f>RANK(M2253,M:M)</f>
        <v/>
      </c>
      <c r="C2253">
        <f>SUMIFS('Input - target event report'!H:H,'Input - target event report'!L:L,B2253,'Input - target event report'!D:D, "Private Investment")</f>
        <v/>
      </c>
      <c r="D2253">
        <f>IF(E2253&lt;2, "N/A", (MAXIFS('Input - target event report'!E:E,'Input - target event report'!L:L,B:B,'Input - target event report'!D:D,"Private Investment")-MINIFS('Input - target event report'!E:E,'Input - target event report'!L:L,B:B,'Input - target event report'!D:D,"Private Investment"))/(E2253-1))</f>
        <v/>
      </c>
      <c r="E2253">
        <f>COUNTIFS('Input - target event report'!L:L,B2253,'Input - target event report'!D:D, "Private Investment")</f>
        <v/>
      </c>
      <c r="F2253">
        <f>AVERAGEIF(INDEX('Input - companies list'!$A:$BG, 0, MATCH("Clusters 0",'Input - companies list'!$A$1:$BG$1, 0)),'Output - Cluster ranking'!B2253,INDEX('Input - companies list'!$A:$BG, 0, MATCH("Flow",'Input - companies list'!$A$1:$BG$1, 0)))</f>
        <v/>
      </c>
      <c r="G2253">
        <f>AVERAGEIF(INDEX('Input - companies list'!$A:$BG, 0, MATCH("Clusters 0",'Input - companies list'!$A$1:$BG$1, 0)),'Output - Cluster ranking'!B2253,INDEX('Input - companies list'!$A:$BG, 0, MATCH("Inter-Cluster Connectivity",'Input - companies list'!$A$1:$BG$1, 0)))</f>
        <v/>
      </c>
      <c r="H2253">
        <f>IFERROR(PERCENTRANK(C:C,C2253),0)</f>
        <v/>
      </c>
      <c r="I2253">
        <f>IFERROR(1 - PERCENTRANK(D:D,D2253),0)</f>
        <v/>
      </c>
      <c r="J2253">
        <f>IFERROR(PERCENTRANK(E:E,E2253),0)</f>
        <v/>
      </c>
      <c r="K2253">
        <f>IFERROR(1 - PERCENTRANK(F:F,F2253),0)</f>
        <v/>
      </c>
      <c r="L2253">
        <f>IFERROR(PERCENTRANK(G:G,G2253),0)</f>
        <v/>
      </c>
      <c r="M2253">
        <f>H2253*weightA+I2253*weightB+J2253*weightC+K2253*weightD+L2253*weightE</f>
        <v/>
      </c>
    </row>
    <row r="2254" spans="1:13">
      <c r="A2254">
        <f>RANK(M2254,M:M)</f>
        <v/>
      </c>
      <c r="C2254">
        <f>SUMIFS('Input - target event report'!H:H,'Input - target event report'!L:L,B2254,'Input - target event report'!D:D, "Private Investment")</f>
        <v/>
      </c>
      <c r="D2254">
        <f>IF(E2254&lt;2, "N/A", (MAXIFS('Input - target event report'!E:E,'Input - target event report'!L:L,B:B,'Input - target event report'!D:D,"Private Investment")-MINIFS('Input - target event report'!E:E,'Input - target event report'!L:L,B:B,'Input - target event report'!D:D,"Private Investment"))/(E2254-1))</f>
        <v/>
      </c>
      <c r="E2254">
        <f>COUNTIFS('Input - target event report'!L:L,B2254,'Input - target event report'!D:D, "Private Investment")</f>
        <v/>
      </c>
      <c r="F2254">
        <f>AVERAGEIF(INDEX('Input - companies list'!$A:$BG, 0, MATCH("Clusters 0",'Input - companies list'!$A$1:$BG$1, 0)),'Output - Cluster ranking'!B2254,INDEX('Input - companies list'!$A:$BG, 0, MATCH("Flow",'Input - companies list'!$A$1:$BG$1, 0)))</f>
        <v/>
      </c>
      <c r="G2254">
        <f>AVERAGEIF(INDEX('Input - companies list'!$A:$BG, 0, MATCH("Clusters 0",'Input - companies list'!$A$1:$BG$1, 0)),'Output - Cluster ranking'!B2254,INDEX('Input - companies list'!$A:$BG, 0, MATCH("Inter-Cluster Connectivity",'Input - companies list'!$A$1:$BG$1, 0)))</f>
        <v/>
      </c>
      <c r="H2254">
        <f>IFERROR(PERCENTRANK(C:C,C2254),0)</f>
        <v/>
      </c>
      <c r="I2254">
        <f>IFERROR(1 - PERCENTRANK(D:D,D2254),0)</f>
        <v/>
      </c>
      <c r="J2254">
        <f>IFERROR(PERCENTRANK(E:E,E2254),0)</f>
        <v/>
      </c>
      <c r="K2254">
        <f>IFERROR(1 - PERCENTRANK(F:F,F2254),0)</f>
        <v/>
      </c>
      <c r="L2254">
        <f>IFERROR(PERCENTRANK(G:G,G2254),0)</f>
        <v/>
      </c>
      <c r="M2254">
        <f>H2254*weightA+I2254*weightB+J2254*weightC+K2254*weightD+L2254*weightE</f>
        <v/>
      </c>
    </row>
    <row r="2255" spans="1:13">
      <c r="A2255">
        <f>RANK(M2255,M:M)</f>
        <v/>
      </c>
      <c r="C2255">
        <f>SUMIFS('Input - target event report'!H:H,'Input - target event report'!L:L,B2255,'Input - target event report'!D:D, "Private Investment")</f>
        <v/>
      </c>
      <c r="D2255">
        <f>IF(E2255&lt;2, "N/A", (MAXIFS('Input - target event report'!E:E,'Input - target event report'!L:L,B:B,'Input - target event report'!D:D,"Private Investment")-MINIFS('Input - target event report'!E:E,'Input - target event report'!L:L,B:B,'Input - target event report'!D:D,"Private Investment"))/(E2255-1))</f>
        <v/>
      </c>
      <c r="E2255">
        <f>COUNTIFS('Input - target event report'!L:L,B2255,'Input - target event report'!D:D, "Private Investment")</f>
        <v/>
      </c>
      <c r="F2255">
        <f>AVERAGEIF(INDEX('Input - companies list'!$A:$BG, 0, MATCH("Clusters 0",'Input - companies list'!$A$1:$BG$1, 0)),'Output - Cluster ranking'!B2255,INDEX('Input - companies list'!$A:$BG, 0, MATCH("Flow",'Input - companies list'!$A$1:$BG$1, 0)))</f>
        <v/>
      </c>
      <c r="G2255">
        <f>AVERAGEIF(INDEX('Input - companies list'!$A:$BG, 0, MATCH("Clusters 0",'Input - companies list'!$A$1:$BG$1, 0)),'Output - Cluster ranking'!B2255,INDEX('Input - companies list'!$A:$BG, 0, MATCH("Inter-Cluster Connectivity",'Input - companies list'!$A$1:$BG$1, 0)))</f>
        <v/>
      </c>
      <c r="H2255">
        <f>IFERROR(PERCENTRANK(C:C,C2255),0)</f>
        <v/>
      </c>
      <c r="I2255">
        <f>IFERROR(1 - PERCENTRANK(D:D,D2255),0)</f>
        <v/>
      </c>
      <c r="J2255">
        <f>IFERROR(PERCENTRANK(E:E,E2255),0)</f>
        <v/>
      </c>
      <c r="K2255">
        <f>IFERROR(1 - PERCENTRANK(F:F,F2255),0)</f>
        <v/>
      </c>
      <c r="L2255">
        <f>IFERROR(PERCENTRANK(G:G,G2255),0)</f>
        <v/>
      </c>
      <c r="M2255">
        <f>H2255*weightA+I2255*weightB+J2255*weightC+K2255*weightD+L2255*weightE</f>
        <v/>
      </c>
    </row>
    <row r="2256" spans="1:13">
      <c r="A2256">
        <f>RANK(M2256,M:M)</f>
        <v/>
      </c>
      <c r="C2256">
        <f>SUMIFS('Input - target event report'!H:H,'Input - target event report'!L:L,B2256,'Input - target event report'!D:D, "Private Investment")</f>
        <v/>
      </c>
      <c r="D2256">
        <f>IF(E2256&lt;2, "N/A", (MAXIFS('Input - target event report'!E:E,'Input - target event report'!L:L,B:B,'Input - target event report'!D:D,"Private Investment")-MINIFS('Input - target event report'!E:E,'Input - target event report'!L:L,B:B,'Input - target event report'!D:D,"Private Investment"))/(E2256-1))</f>
        <v/>
      </c>
      <c r="E2256">
        <f>COUNTIFS('Input - target event report'!L:L,B2256,'Input - target event report'!D:D, "Private Investment")</f>
        <v/>
      </c>
      <c r="F2256">
        <f>AVERAGEIF(INDEX('Input - companies list'!$A:$BG, 0, MATCH("Clusters 0",'Input - companies list'!$A$1:$BG$1, 0)),'Output - Cluster ranking'!B2256,INDEX('Input - companies list'!$A:$BG, 0, MATCH("Flow",'Input - companies list'!$A$1:$BG$1, 0)))</f>
        <v/>
      </c>
      <c r="G2256">
        <f>AVERAGEIF(INDEX('Input - companies list'!$A:$BG, 0, MATCH("Clusters 0",'Input - companies list'!$A$1:$BG$1, 0)),'Output - Cluster ranking'!B2256,INDEX('Input - companies list'!$A:$BG, 0, MATCH("Inter-Cluster Connectivity",'Input - companies list'!$A$1:$BG$1, 0)))</f>
        <v/>
      </c>
      <c r="H2256">
        <f>IFERROR(PERCENTRANK(C:C,C2256),0)</f>
        <v/>
      </c>
      <c r="I2256">
        <f>IFERROR(1 - PERCENTRANK(D:D,D2256),0)</f>
        <v/>
      </c>
      <c r="J2256">
        <f>IFERROR(PERCENTRANK(E:E,E2256),0)</f>
        <v/>
      </c>
      <c r="K2256">
        <f>IFERROR(1 - PERCENTRANK(F:F,F2256),0)</f>
        <v/>
      </c>
      <c r="L2256">
        <f>IFERROR(PERCENTRANK(G:G,G2256),0)</f>
        <v/>
      </c>
      <c r="M2256">
        <f>H2256*weightA+I2256*weightB+J2256*weightC+K2256*weightD+L2256*weightE</f>
        <v/>
      </c>
    </row>
    <row r="2257" spans="1:13">
      <c r="A2257">
        <f>RANK(M2257,M:M)</f>
        <v/>
      </c>
      <c r="C2257">
        <f>SUMIFS('Input - target event report'!H:H,'Input - target event report'!L:L,B2257,'Input - target event report'!D:D, "Private Investment")</f>
        <v/>
      </c>
      <c r="D2257">
        <f>IF(E2257&lt;2, "N/A", (MAXIFS('Input - target event report'!E:E,'Input - target event report'!L:L,B:B,'Input - target event report'!D:D,"Private Investment")-MINIFS('Input - target event report'!E:E,'Input - target event report'!L:L,B:B,'Input - target event report'!D:D,"Private Investment"))/(E2257-1))</f>
        <v/>
      </c>
      <c r="E2257">
        <f>COUNTIFS('Input - target event report'!L:L,B2257,'Input - target event report'!D:D, "Private Investment")</f>
        <v/>
      </c>
      <c r="F2257">
        <f>AVERAGEIF(INDEX('Input - companies list'!$A:$BG, 0, MATCH("Clusters 0",'Input - companies list'!$A$1:$BG$1, 0)),'Output - Cluster ranking'!B2257,INDEX('Input - companies list'!$A:$BG, 0, MATCH("Flow",'Input - companies list'!$A$1:$BG$1, 0)))</f>
        <v/>
      </c>
      <c r="G2257">
        <f>AVERAGEIF(INDEX('Input - companies list'!$A:$BG, 0, MATCH("Clusters 0",'Input - companies list'!$A$1:$BG$1, 0)),'Output - Cluster ranking'!B2257,INDEX('Input - companies list'!$A:$BG, 0, MATCH("Inter-Cluster Connectivity",'Input - companies list'!$A$1:$BG$1, 0)))</f>
        <v/>
      </c>
      <c r="H2257">
        <f>IFERROR(PERCENTRANK(C:C,C2257),0)</f>
        <v/>
      </c>
      <c r="I2257">
        <f>IFERROR(1 - PERCENTRANK(D:D,D2257),0)</f>
        <v/>
      </c>
      <c r="J2257">
        <f>IFERROR(PERCENTRANK(E:E,E2257),0)</f>
        <v/>
      </c>
      <c r="K2257">
        <f>IFERROR(1 - PERCENTRANK(F:F,F2257),0)</f>
        <v/>
      </c>
      <c r="L2257">
        <f>IFERROR(PERCENTRANK(G:G,G2257),0)</f>
        <v/>
      </c>
      <c r="M2257">
        <f>H2257*weightA+I2257*weightB+J2257*weightC+K2257*weightD+L2257*weightE</f>
        <v/>
      </c>
    </row>
    <row r="2258" spans="1:13">
      <c r="A2258">
        <f>RANK(M2258,M:M)</f>
        <v/>
      </c>
      <c r="C2258">
        <f>SUMIFS('Input - target event report'!H:H,'Input - target event report'!L:L,B2258,'Input - target event report'!D:D, "Private Investment")</f>
        <v/>
      </c>
      <c r="D2258">
        <f>IF(E2258&lt;2, "N/A", (MAXIFS('Input - target event report'!E:E,'Input - target event report'!L:L,B:B,'Input - target event report'!D:D,"Private Investment")-MINIFS('Input - target event report'!E:E,'Input - target event report'!L:L,B:B,'Input - target event report'!D:D,"Private Investment"))/(E2258-1))</f>
        <v/>
      </c>
      <c r="E2258">
        <f>COUNTIFS('Input - target event report'!L:L,B2258,'Input - target event report'!D:D, "Private Investment")</f>
        <v/>
      </c>
      <c r="F2258">
        <f>AVERAGEIF(INDEX('Input - companies list'!$A:$BG, 0, MATCH("Clusters 0",'Input - companies list'!$A$1:$BG$1, 0)),'Output - Cluster ranking'!B2258,INDEX('Input - companies list'!$A:$BG, 0, MATCH("Flow",'Input - companies list'!$A$1:$BG$1, 0)))</f>
        <v/>
      </c>
      <c r="G2258">
        <f>AVERAGEIF(INDEX('Input - companies list'!$A:$BG, 0, MATCH("Clusters 0",'Input - companies list'!$A$1:$BG$1, 0)),'Output - Cluster ranking'!B2258,INDEX('Input - companies list'!$A:$BG, 0, MATCH("Inter-Cluster Connectivity",'Input - companies list'!$A$1:$BG$1, 0)))</f>
        <v/>
      </c>
      <c r="H2258">
        <f>IFERROR(PERCENTRANK(C:C,C2258),0)</f>
        <v/>
      </c>
      <c r="I2258">
        <f>IFERROR(1 - PERCENTRANK(D:D,D2258),0)</f>
        <v/>
      </c>
      <c r="J2258">
        <f>IFERROR(PERCENTRANK(E:E,E2258),0)</f>
        <v/>
      </c>
      <c r="K2258">
        <f>IFERROR(1 - PERCENTRANK(F:F,F2258),0)</f>
        <v/>
      </c>
      <c r="L2258">
        <f>IFERROR(PERCENTRANK(G:G,G2258),0)</f>
        <v/>
      </c>
      <c r="M2258">
        <f>H2258*weightA+I2258*weightB+J2258*weightC+K2258*weightD+L2258*weightE</f>
        <v/>
      </c>
    </row>
    <row r="2259" spans="1:13">
      <c r="A2259">
        <f>RANK(M2259,M:M)</f>
        <v/>
      </c>
      <c r="C2259">
        <f>SUMIFS('Input - target event report'!H:H,'Input - target event report'!L:L,B2259,'Input - target event report'!D:D, "Private Investment")</f>
        <v/>
      </c>
      <c r="D2259">
        <f>IF(E2259&lt;2, "N/A", (MAXIFS('Input - target event report'!E:E,'Input - target event report'!L:L,B:B,'Input - target event report'!D:D,"Private Investment")-MINIFS('Input - target event report'!E:E,'Input - target event report'!L:L,B:B,'Input - target event report'!D:D,"Private Investment"))/(E2259-1))</f>
        <v/>
      </c>
      <c r="E2259">
        <f>COUNTIFS('Input - target event report'!L:L,B2259,'Input - target event report'!D:D, "Private Investment")</f>
        <v/>
      </c>
      <c r="F2259">
        <f>AVERAGEIF(INDEX('Input - companies list'!$A:$BG, 0, MATCH("Clusters 0",'Input - companies list'!$A$1:$BG$1, 0)),'Output - Cluster ranking'!B2259,INDEX('Input - companies list'!$A:$BG, 0, MATCH("Flow",'Input - companies list'!$A$1:$BG$1, 0)))</f>
        <v/>
      </c>
      <c r="G2259">
        <f>AVERAGEIF(INDEX('Input - companies list'!$A:$BG, 0, MATCH("Clusters 0",'Input - companies list'!$A$1:$BG$1, 0)),'Output - Cluster ranking'!B2259,INDEX('Input - companies list'!$A:$BG, 0, MATCH("Inter-Cluster Connectivity",'Input - companies list'!$A$1:$BG$1, 0)))</f>
        <v/>
      </c>
      <c r="H2259">
        <f>IFERROR(PERCENTRANK(C:C,C2259),0)</f>
        <v/>
      </c>
      <c r="I2259">
        <f>IFERROR(1 - PERCENTRANK(D:D,D2259),0)</f>
        <v/>
      </c>
      <c r="J2259">
        <f>IFERROR(PERCENTRANK(E:E,E2259),0)</f>
        <v/>
      </c>
      <c r="K2259">
        <f>IFERROR(1 - PERCENTRANK(F:F,F2259),0)</f>
        <v/>
      </c>
      <c r="L2259">
        <f>IFERROR(PERCENTRANK(G:G,G2259),0)</f>
        <v/>
      </c>
      <c r="M2259">
        <f>H2259*weightA+I2259*weightB+J2259*weightC+K2259*weightD+L2259*weightE</f>
        <v/>
      </c>
    </row>
    <row r="2260" spans="1:13">
      <c r="A2260">
        <f>RANK(M2260,M:M)</f>
        <v/>
      </c>
      <c r="C2260">
        <f>SUMIFS('Input - target event report'!H:H,'Input - target event report'!L:L,B2260,'Input - target event report'!D:D, "Private Investment")</f>
        <v/>
      </c>
      <c r="D2260">
        <f>IF(E2260&lt;2, "N/A", (MAXIFS('Input - target event report'!E:E,'Input - target event report'!L:L,B:B,'Input - target event report'!D:D,"Private Investment")-MINIFS('Input - target event report'!E:E,'Input - target event report'!L:L,B:B,'Input - target event report'!D:D,"Private Investment"))/(E2260-1))</f>
        <v/>
      </c>
      <c r="E2260">
        <f>COUNTIFS('Input - target event report'!L:L,B2260,'Input - target event report'!D:D, "Private Investment")</f>
        <v/>
      </c>
      <c r="F2260">
        <f>AVERAGEIF(INDEX('Input - companies list'!$A:$BG, 0, MATCH("Clusters 0",'Input - companies list'!$A$1:$BG$1, 0)),'Output - Cluster ranking'!B2260,INDEX('Input - companies list'!$A:$BG, 0, MATCH("Flow",'Input - companies list'!$A$1:$BG$1, 0)))</f>
        <v/>
      </c>
      <c r="G2260">
        <f>AVERAGEIF(INDEX('Input - companies list'!$A:$BG, 0, MATCH("Clusters 0",'Input - companies list'!$A$1:$BG$1, 0)),'Output - Cluster ranking'!B2260,INDEX('Input - companies list'!$A:$BG, 0, MATCH("Inter-Cluster Connectivity",'Input - companies list'!$A$1:$BG$1, 0)))</f>
        <v/>
      </c>
      <c r="H2260">
        <f>IFERROR(PERCENTRANK(C:C,C2260),0)</f>
        <v/>
      </c>
      <c r="I2260">
        <f>IFERROR(1 - PERCENTRANK(D:D,D2260),0)</f>
        <v/>
      </c>
      <c r="J2260">
        <f>IFERROR(PERCENTRANK(E:E,E2260),0)</f>
        <v/>
      </c>
      <c r="K2260">
        <f>IFERROR(1 - PERCENTRANK(F:F,F2260),0)</f>
        <v/>
      </c>
      <c r="L2260">
        <f>IFERROR(PERCENTRANK(G:G,G2260),0)</f>
        <v/>
      </c>
      <c r="M2260">
        <f>H2260*weightA+I2260*weightB+J2260*weightC+K2260*weightD+L2260*weightE</f>
        <v/>
      </c>
    </row>
    <row r="2261" spans="1:13">
      <c r="A2261">
        <f>RANK(M2261,M:M)</f>
        <v/>
      </c>
      <c r="C2261">
        <f>SUMIFS('Input - target event report'!H:H,'Input - target event report'!L:L,B2261,'Input - target event report'!D:D, "Private Investment")</f>
        <v/>
      </c>
      <c r="D2261">
        <f>IF(E2261&lt;2, "N/A", (MAXIFS('Input - target event report'!E:E,'Input - target event report'!L:L,B:B,'Input - target event report'!D:D,"Private Investment")-MINIFS('Input - target event report'!E:E,'Input - target event report'!L:L,B:B,'Input - target event report'!D:D,"Private Investment"))/(E2261-1))</f>
        <v/>
      </c>
      <c r="E2261">
        <f>COUNTIFS('Input - target event report'!L:L,B2261,'Input - target event report'!D:D, "Private Investment")</f>
        <v/>
      </c>
      <c r="F2261">
        <f>AVERAGEIF(INDEX('Input - companies list'!$A:$BG, 0, MATCH("Clusters 0",'Input - companies list'!$A$1:$BG$1, 0)),'Output - Cluster ranking'!B2261,INDEX('Input - companies list'!$A:$BG, 0, MATCH("Flow",'Input - companies list'!$A$1:$BG$1, 0)))</f>
        <v/>
      </c>
      <c r="G2261">
        <f>AVERAGEIF(INDEX('Input - companies list'!$A:$BG, 0, MATCH("Clusters 0",'Input - companies list'!$A$1:$BG$1, 0)),'Output - Cluster ranking'!B2261,INDEX('Input - companies list'!$A:$BG, 0, MATCH("Inter-Cluster Connectivity",'Input - companies list'!$A$1:$BG$1, 0)))</f>
        <v/>
      </c>
      <c r="H2261">
        <f>IFERROR(PERCENTRANK(C:C,C2261),0)</f>
        <v/>
      </c>
      <c r="I2261">
        <f>IFERROR(1 - PERCENTRANK(D:D,D2261),0)</f>
        <v/>
      </c>
      <c r="J2261">
        <f>IFERROR(PERCENTRANK(E:E,E2261),0)</f>
        <v/>
      </c>
      <c r="K2261">
        <f>IFERROR(1 - PERCENTRANK(F:F,F2261),0)</f>
        <v/>
      </c>
      <c r="L2261">
        <f>IFERROR(PERCENTRANK(G:G,G2261),0)</f>
        <v/>
      </c>
      <c r="M2261">
        <f>H2261*weightA+I2261*weightB+J2261*weightC+K2261*weightD+L2261*weightE</f>
        <v/>
      </c>
    </row>
    <row r="2262" spans="1:13">
      <c r="A2262">
        <f>RANK(M2262,M:M)</f>
        <v/>
      </c>
      <c r="C2262">
        <f>SUMIFS('Input - target event report'!H:H,'Input - target event report'!L:L,B2262,'Input - target event report'!D:D, "Private Investment")</f>
        <v/>
      </c>
      <c r="D2262">
        <f>IF(E2262&lt;2, "N/A", (MAXIFS('Input - target event report'!E:E,'Input - target event report'!L:L,B:B,'Input - target event report'!D:D,"Private Investment")-MINIFS('Input - target event report'!E:E,'Input - target event report'!L:L,B:B,'Input - target event report'!D:D,"Private Investment"))/(E2262-1))</f>
        <v/>
      </c>
      <c r="E2262">
        <f>COUNTIFS('Input - target event report'!L:L,B2262,'Input - target event report'!D:D, "Private Investment")</f>
        <v/>
      </c>
      <c r="F2262">
        <f>AVERAGEIF(INDEX('Input - companies list'!$A:$BG, 0, MATCH("Clusters 0",'Input - companies list'!$A$1:$BG$1, 0)),'Output - Cluster ranking'!B2262,INDEX('Input - companies list'!$A:$BG, 0, MATCH("Flow",'Input - companies list'!$A$1:$BG$1, 0)))</f>
        <v/>
      </c>
      <c r="G2262">
        <f>AVERAGEIF(INDEX('Input - companies list'!$A:$BG, 0, MATCH("Clusters 0",'Input - companies list'!$A$1:$BG$1, 0)),'Output - Cluster ranking'!B2262,INDEX('Input - companies list'!$A:$BG, 0, MATCH("Inter-Cluster Connectivity",'Input - companies list'!$A$1:$BG$1, 0)))</f>
        <v/>
      </c>
      <c r="H2262">
        <f>IFERROR(PERCENTRANK(C:C,C2262),0)</f>
        <v/>
      </c>
      <c r="I2262">
        <f>IFERROR(1 - PERCENTRANK(D:D,D2262),0)</f>
        <v/>
      </c>
      <c r="J2262">
        <f>IFERROR(PERCENTRANK(E:E,E2262),0)</f>
        <v/>
      </c>
      <c r="K2262">
        <f>IFERROR(1 - PERCENTRANK(F:F,F2262),0)</f>
        <v/>
      </c>
      <c r="L2262">
        <f>IFERROR(PERCENTRANK(G:G,G2262),0)</f>
        <v/>
      </c>
      <c r="M2262">
        <f>H2262*weightA+I2262*weightB+J2262*weightC+K2262*weightD+L2262*weightE</f>
        <v/>
      </c>
    </row>
    <row r="2263" spans="1:13">
      <c r="A2263">
        <f>RANK(M2263,M:M)</f>
        <v/>
      </c>
      <c r="C2263">
        <f>SUMIFS('Input - target event report'!H:H,'Input - target event report'!L:L,B2263,'Input - target event report'!D:D, "Private Investment")</f>
        <v/>
      </c>
      <c r="D2263">
        <f>IF(E2263&lt;2, "N/A", (MAXIFS('Input - target event report'!E:E,'Input - target event report'!L:L,B:B,'Input - target event report'!D:D,"Private Investment")-MINIFS('Input - target event report'!E:E,'Input - target event report'!L:L,B:B,'Input - target event report'!D:D,"Private Investment"))/(E2263-1))</f>
        <v/>
      </c>
      <c r="E2263">
        <f>COUNTIFS('Input - target event report'!L:L,B2263,'Input - target event report'!D:D, "Private Investment")</f>
        <v/>
      </c>
      <c r="F2263">
        <f>AVERAGEIF(INDEX('Input - companies list'!$A:$BG, 0, MATCH("Clusters 0",'Input - companies list'!$A$1:$BG$1, 0)),'Output - Cluster ranking'!B2263,INDEX('Input - companies list'!$A:$BG, 0, MATCH("Flow",'Input - companies list'!$A$1:$BG$1, 0)))</f>
        <v/>
      </c>
      <c r="G2263">
        <f>AVERAGEIF(INDEX('Input - companies list'!$A:$BG, 0, MATCH("Clusters 0",'Input - companies list'!$A$1:$BG$1, 0)),'Output - Cluster ranking'!B2263,INDEX('Input - companies list'!$A:$BG, 0, MATCH("Inter-Cluster Connectivity",'Input - companies list'!$A$1:$BG$1, 0)))</f>
        <v/>
      </c>
      <c r="H2263">
        <f>IFERROR(PERCENTRANK(C:C,C2263),0)</f>
        <v/>
      </c>
      <c r="I2263">
        <f>IFERROR(1 - PERCENTRANK(D:D,D2263),0)</f>
        <v/>
      </c>
      <c r="J2263">
        <f>IFERROR(PERCENTRANK(E:E,E2263),0)</f>
        <v/>
      </c>
      <c r="K2263">
        <f>IFERROR(1 - PERCENTRANK(F:F,F2263),0)</f>
        <v/>
      </c>
      <c r="L2263">
        <f>IFERROR(PERCENTRANK(G:G,G2263),0)</f>
        <v/>
      </c>
      <c r="M2263">
        <f>H2263*weightA+I2263*weightB+J2263*weightC+K2263*weightD+L2263*weightE</f>
        <v/>
      </c>
    </row>
    <row r="2264" spans="1:13">
      <c r="A2264">
        <f>RANK(M2264,M:M)</f>
        <v/>
      </c>
      <c r="C2264">
        <f>SUMIFS('Input - target event report'!H:H,'Input - target event report'!L:L,B2264,'Input - target event report'!D:D, "Private Investment")</f>
        <v/>
      </c>
      <c r="D2264">
        <f>IF(E2264&lt;2, "N/A", (MAXIFS('Input - target event report'!E:E,'Input - target event report'!L:L,B:B,'Input - target event report'!D:D,"Private Investment")-MINIFS('Input - target event report'!E:E,'Input - target event report'!L:L,B:B,'Input - target event report'!D:D,"Private Investment"))/(E2264-1))</f>
        <v/>
      </c>
      <c r="E2264">
        <f>COUNTIFS('Input - target event report'!L:L,B2264,'Input - target event report'!D:D, "Private Investment")</f>
        <v/>
      </c>
      <c r="F2264">
        <f>AVERAGEIF(INDEX('Input - companies list'!$A:$BG, 0, MATCH("Clusters 0",'Input - companies list'!$A$1:$BG$1, 0)),'Output - Cluster ranking'!B2264,INDEX('Input - companies list'!$A:$BG, 0, MATCH("Flow",'Input - companies list'!$A$1:$BG$1, 0)))</f>
        <v/>
      </c>
      <c r="G2264">
        <f>AVERAGEIF(INDEX('Input - companies list'!$A:$BG, 0, MATCH("Clusters 0",'Input - companies list'!$A$1:$BG$1, 0)),'Output - Cluster ranking'!B2264,INDEX('Input - companies list'!$A:$BG, 0, MATCH("Inter-Cluster Connectivity",'Input - companies list'!$A$1:$BG$1, 0)))</f>
        <v/>
      </c>
      <c r="H2264">
        <f>IFERROR(PERCENTRANK(C:C,C2264),0)</f>
        <v/>
      </c>
      <c r="I2264">
        <f>IFERROR(1 - PERCENTRANK(D:D,D2264),0)</f>
        <v/>
      </c>
      <c r="J2264">
        <f>IFERROR(PERCENTRANK(E:E,E2264),0)</f>
        <v/>
      </c>
      <c r="K2264">
        <f>IFERROR(1 - PERCENTRANK(F:F,F2264),0)</f>
        <v/>
      </c>
      <c r="L2264">
        <f>IFERROR(PERCENTRANK(G:G,G2264),0)</f>
        <v/>
      </c>
      <c r="M2264">
        <f>H2264*weightA+I2264*weightB+J2264*weightC+K2264*weightD+L2264*weightE</f>
        <v/>
      </c>
    </row>
    <row r="2265" spans="1:13">
      <c r="A2265">
        <f>RANK(M2265,M:M)</f>
        <v/>
      </c>
      <c r="C2265">
        <f>SUMIFS('Input - target event report'!H:H,'Input - target event report'!L:L,B2265,'Input - target event report'!D:D, "Private Investment")</f>
        <v/>
      </c>
      <c r="D2265">
        <f>IF(E2265&lt;2, "N/A", (MAXIFS('Input - target event report'!E:E,'Input - target event report'!L:L,B:B,'Input - target event report'!D:D,"Private Investment")-MINIFS('Input - target event report'!E:E,'Input - target event report'!L:L,B:B,'Input - target event report'!D:D,"Private Investment"))/(E2265-1))</f>
        <v/>
      </c>
      <c r="E2265">
        <f>COUNTIFS('Input - target event report'!L:L,B2265,'Input - target event report'!D:D, "Private Investment")</f>
        <v/>
      </c>
      <c r="F2265">
        <f>AVERAGEIF(INDEX('Input - companies list'!$A:$BG, 0, MATCH("Clusters 0",'Input - companies list'!$A$1:$BG$1, 0)),'Output - Cluster ranking'!B2265,INDEX('Input - companies list'!$A:$BG, 0, MATCH("Flow",'Input - companies list'!$A$1:$BG$1, 0)))</f>
        <v/>
      </c>
      <c r="G2265">
        <f>AVERAGEIF(INDEX('Input - companies list'!$A:$BG, 0, MATCH("Clusters 0",'Input - companies list'!$A$1:$BG$1, 0)),'Output - Cluster ranking'!B2265,INDEX('Input - companies list'!$A:$BG, 0, MATCH("Inter-Cluster Connectivity",'Input - companies list'!$A$1:$BG$1, 0)))</f>
        <v/>
      </c>
      <c r="H2265">
        <f>IFERROR(PERCENTRANK(C:C,C2265),0)</f>
        <v/>
      </c>
      <c r="I2265">
        <f>IFERROR(1 - PERCENTRANK(D:D,D2265),0)</f>
        <v/>
      </c>
      <c r="J2265">
        <f>IFERROR(PERCENTRANK(E:E,E2265),0)</f>
        <v/>
      </c>
      <c r="K2265">
        <f>IFERROR(1 - PERCENTRANK(F:F,F2265),0)</f>
        <v/>
      </c>
      <c r="L2265">
        <f>IFERROR(PERCENTRANK(G:G,G2265),0)</f>
        <v/>
      </c>
      <c r="M2265">
        <f>H2265*weightA+I2265*weightB+J2265*weightC+K2265*weightD+L2265*weightE</f>
        <v/>
      </c>
    </row>
    <row r="2266" spans="1:13">
      <c r="A2266">
        <f>RANK(M2266,M:M)</f>
        <v/>
      </c>
      <c r="C2266">
        <f>SUMIFS('Input - target event report'!H:H,'Input - target event report'!L:L,B2266,'Input - target event report'!D:D, "Private Investment")</f>
        <v/>
      </c>
      <c r="D2266">
        <f>IF(E2266&lt;2, "N/A", (MAXIFS('Input - target event report'!E:E,'Input - target event report'!L:L,B:B,'Input - target event report'!D:D,"Private Investment")-MINIFS('Input - target event report'!E:E,'Input - target event report'!L:L,B:B,'Input - target event report'!D:D,"Private Investment"))/(E2266-1))</f>
        <v/>
      </c>
      <c r="E2266">
        <f>COUNTIFS('Input - target event report'!L:L,B2266,'Input - target event report'!D:D, "Private Investment")</f>
        <v/>
      </c>
      <c r="F2266">
        <f>AVERAGEIF(INDEX('Input - companies list'!$A:$BG, 0, MATCH("Clusters 0",'Input - companies list'!$A$1:$BG$1, 0)),'Output - Cluster ranking'!B2266,INDEX('Input - companies list'!$A:$BG, 0, MATCH("Flow",'Input - companies list'!$A$1:$BG$1, 0)))</f>
        <v/>
      </c>
      <c r="G2266">
        <f>AVERAGEIF(INDEX('Input - companies list'!$A:$BG, 0, MATCH("Clusters 0",'Input - companies list'!$A$1:$BG$1, 0)),'Output - Cluster ranking'!B2266,INDEX('Input - companies list'!$A:$BG, 0, MATCH("Inter-Cluster Connectivity",'Input - companies list'!$A$1:$BG$1, 0)))</f>
        <v/>
      </c>
      <c r="H2266">
        <f>IFERROR(PERCENTRANK(C:C,C2266),0)</f>
        <v/>
      </c>
      <c r="I2266">
        <f>IFERROR(1 - PERCENTRANK(D:D,D2266),0)</f>
        <v/>
      </c>
      <c r="J2266">
        <f>IFERROR(PERCENTRANK(E:E,E2266),0)</f>
        <v/>
      </c>
      <c r="K2266">
        <f>IFERROR(1 - PERCENTRANK(F:F,F2266),0)</f>
        <v/>
      </c>
      <c r="L2266">
        <f>IFERROR(PERCENTRANK(G:G,G2266),0)</f>
        <v/>
      </c>
      <c r="M2266">
        <f>H2266*weightA+I2266*weightB+J2266*weightC+K2266*weightD+L2266*weightE</f>
        <v/>
      </c>
    </row>
    <row r="2267" spans="1:13">
      <c r="A2267">
        <f>RANK(M2267,M:M)</f>
        <v/>
      </c>
      <c r="C2267">
        <f>SUMIFS('Input - target event report'!H:H,'Input - target event report'!L:L,B2267,'Input - target event report'!D:D, "Private Investment")</f>
        <v/>
      </c>
      <c r="D2267">
        <f>IF(E2267&lt;2, "N/A", (MAXIFS('Input - target event report'!E:E,'Input - target event report'!L:L,B:B,'Input - target event report'!D:D,"Private Investment")-MINIFS('Input - target event report'!E:E,'Input - target event report'!L:L,B:B,'Input - target event report'!D:D,"Private Investment"))/(E2267-1))</f>
        <v/>
      </c>
      <c r="E2267">
        <f>COUNTIFS('Input - target event report'!L:L,B2267,'Input - target event report'!D:D, "Private Investment")</f>
        <v/>
      </c>
      <c r="F2267">
        <f>AVERAGEIF(INDEX('Input - companies list'!$A:$BG, 0, MATCH("Clusters 0",'Input - companies list'!$A$1:$BG$1, 0)),'Output - Cluster ranking'!B2267,INDEX('Input - companies list'!$A:$BG, 0, MATCH("Flow",'Input - companies list'!$A$1:$BG$1, 0)))</f>
        <v/>
      </c>
      <c r="G2267">
        <f>AVERAGEIF(INDEX('Input - companies list'!$A:$BG, 0, MATCH("Clusters 0",'Input - companies list'!$A$1:$BG$1, 0)),'Output - Cluster ranking'!B2267,INDEX('Input - companies list'!$A:$BG, 0, MATCH("Inter-Cluster Connectivity",'Input - companies list'!$A$1:$BG$1, 0)))</f>
        <v/>
      </c>
      <c r="H2267">
        <f>IFERROR(PERCENTRANK(C:C,C2267),0)</f>
        <v/>
      </c>
      <c r="I2267">
        <f>IFERROR(1 - PERCENTRANK(D:D,D2267),0)</f>
        <v/>
      </c>
      <c r="J2267">
        <f>IFERROR(PERCENTRANK(E:E,E2267),0)</f>
        <v/>
      </c>
      <c r="K2267">
        <f>IFERROR(1 - PERCENTRANK(F:F,F2267),0)</f>
        <v/>
      </c>
      <c r="L2267">
        <f>IFERROR(PERCENTRANK(G:G,G2267),0)</f>
        <v/>
      </c>
      <c r="M2267">
        <f>H2267*weightA+I2267*weightB+J2267*weightC+K2267*weightD+L2267*weightE</f>
        <v/>
      </c>
    </row>
    <row r="2268" spans="1:13">
      <c r="A2268">
        <f>RANK(M2268,M:M)</f>
        <v/>
      </c>
      <c r="C2268">
        <f>SUMIFS('Input - target event report'!H:H,'Input - target event report'!L:L,B2268,'Input - target event report'!D:D, "Private Investment")</f>
        <v/>
      </c>
      <c r="D2268">
        <f>IF(E2268&lt;2, "N/A", (MAXIFS('Input - target event report'!E:E,'Input - target event report'!L:L,B:B,'Input - target event report'!D:D,"Private Investment")-MINIFS('Input - target event report'!E:E,'Input - target event report'!L:L,B:B,'Input - target event report'!D:D,"Private Investment"))/(E2268-1))</f>
        <v/>
      </c>
      <c r="E2268">
        <f>COUNTIFS('Input - target event report'!L:L,B2268,'Input - target event report'!D:D, "Private Investment")</f>
        <v/>
      </c>
      <c r="F2268">
        <f>AVERAGEIF(INDEX('Input - companies list'!$A:$BG, 0, MATCH("Clusters 0",'Input - companies list'!$A$1:$BG$1, 0)),'Output - Cluster ranking'!B2268,INDEX('Input - companies list'!$A:$BG, 0, MATCH("Flow",'Input - companies list'!$A$1:$BG$1, 0)))</f>
        <v/>
      </c>
      <c r="G2268">
        <f>AVERAGEIF(INDEX('Input - companies list'!$A:$BG, 0, MATCH("Clusters 0",'Input - companies list'!$A$1:$BG$1, 0)),'Output - Cluster ranking'!B2268,INDEX('Input - companies list'!$A:$BG, 0, MATCH("Inter-Cluster Connectivity",'Input - companies list'!$A$1:$BG$1, 0)))</f>
        <v/>
      </c>
      <c r="H2268">
        <f>IFERROR(PERCENTRANK(C:C,C2268),0)</f>
        <v/>
      </c>
      <c r="I2268">
        <f>IFERROR(1 - PERCENTRANK(D:D,D2268),0)</f>
        <v/>
      </c>
      <c r="J2268">
        <f>IFERROR(PERCENTRANK(E:E,E2268),0)</f>
        <v/>
      </c>
      <c r="K2268">
        <f>IFERROR(1 - PERCENTRANK(F:F,F2268),0)</f>
        <v/>
      </c>
      <c r="L2268">
        <f>IFERROR(PERCENTRANK(G:G,G2268),0)</f>
        <v/>
      </c>
      <c r="M2268">
        <f>H2268*weightA+I2268*weightB+J2268*weightC+K2268*weightD+L2268*weightE</f>
        <v/>
      </c>
    </row>
    <row r="2269" spans="1:13">
      <c r="A2269">
        <f>RANK(M2269,M:M)</f>
        <v/>
      </c>
      <c r="C2269">
        <f>SUMIFS('Input - target event report'!H:H,'Input - target event report'!L:L,B2269,'Input - target event report'!D:D, "Private Investment")</f>
        <v/>
      </c>
      <c r="D2269">
        <f>IF(E2269&lt;2, "N/A", (MAXIFS('Input - target event report'!E:E,'Input - target event report'!L:L,B:B,'Input - target event report'!D:D,"Private Investment")-MINIFS('Input - target event report'!E:E,'Input - target event report'!L:L,B:B,'Input - target event report'!D:D,"Private Investment"))/(E2269-1))</f>
        <v/>
      </c>
      <c r="E2269">
        <f>COUNTIFS('Input - target event report'!L:L,B2269,'Input - target event report'!D:D, "Private Investment")</f>
        <v/>
      </c>
      <c r="F2269">
        <f>AVERAGEIF(INDEX('Input - companies list'!$A:$BG, 0, MATCH("Clusters 0",'Input - companies list'!$A$1:$BG$1, 0)),'Output - Cluster ranking'!B2269,INDEX('Input - companies list'!$A:$BG, 0, MATCH("Flow",'Input - companies list'!$A$1:$BG$1, 0)))</f>
        <v/>
      </c>
      <c r="G2269">
        <f>AVERAGEIF(INDEX('Input - companies list'!$A:$BG, 0, MATCH("Clusters 0",'Input - companies list'!$A$1:$BG$1, 0)),'Output - Cluster ranking'!B2269,INDEX('Input - companies list'!$A:$BG, 0, MATCH("Inter-Cluster Connectivity",'Input - companies list'!$A$1:$BG$1, 0)))</f>
        <v/>
      </c>
      <c r="H2269">
        <f>IFERROR(PERCENTRANK(C:C,C2269),0)</f>
        <v/>
      </c>
      <c r="I2269">
        <f>IFERROR(1 - PERCENTRANK(D:D,D2269),0)</f>
        <v/>
      </c>
      <c r="J2269">
        <f>IFERROR(PERCENTRANK(E:E,E2269),0)</f>
        <v/>
      </c>
      <c r="K2269">
        <f>IFERROR(1 - PERCENTRANK(F:F,F2269),0)</f>
        <v/>
      </c>
      <c r="L2269">
        <f>IFERROR(PERCENTRANK(G:G,G2269),0)</f>
        <v/>
      </c>
      <c r="M2269">
        <f>H2269*weightA+I2269*weightB+J2269*weightC+K2269*weightD+L2269*weightE</f>
        <v/>
      </c>
    </row>
    <row r="2270" spans="1:13">
      <c r="A2270">
        <f>RANK(M2270,M:M)</f>
        <v/>
      </c>
      <c r="C2270">
        <f>SUMIFS('Input - target event report'!H:H,'Input - target event report'!L:L,B2270,'Input - target event report'!D:D, "Private Investment")</f>
        <v/>
      </c>
      <c r="D2270">
        <f>IF(E2270&lt;2, "N/A", (MAXIFS('Input - target event report'!E:E,'Input - target event report'!L:L,B:B,'Input - target event report'!D:D,"Private Investment")-MINIFS('Input - target event report'!E:E,'Input - target event report'!L:L,B:B,'Input - target event report'!D:D,"Private Investment"))/(E2270-1))</f>
        <v/>
      </c>
      <c r="E2270">
        <f>COUNTIFS('Input - target event report'!L:L,B2270,'Input - target event report'!D:D, "Private Investment")</f>
        <v/>
      </c>
      <c r="F2270">
        <f>AVERAGEIF(INDEX('Input - companies list'!$A:$BG, 0, MATCH("Clusters 0",'Input - companies list'!$A$1:$BG$1, 0)),'Output - Cluster ranking'!B2270,INDEX('Input - companies list'!$A:$BG, 0, MATCH("Flow",'Input - companies list'!$A$1:$BG$1, 0)))</f>
        <v/>
      </c>
      <c r="G2270">
        <f>AVERAGEIF(INDEX('Input - companies list'!$A:$BG, 0, MATCH("Clusters 0",'Input - companies list'!$A$1:$BG$1, 0)),'Output - Cluster ranking'!B2270,INDEX('Input - companies list'!$A:$BG, 0, MATCH("Inter-Cluster Connectivity",'Input - companies list'!$A$1:$BG$1, 0)))</f>
        <v/>
      </c>
      <c r="H2270">
        <f>IFERROR(PERCENTRANK(C:C,C2270),0)</f>
        <v/>
      </c>
      <c r="I2270">
        <f>IFERROR(1 - PERCENTRANK(D:D,D2270),0)</f>
        <v/>
      </c>
      <c r="J2270">
        <f>IFERROR(PERCENTRANK(E:E,E2270),0)</f>
        <v/>
      </c>
      <c r="K2270">
        <f>IFERROR(1 - PERCENTRANK(F:F,F2270),0)</f>
        <v/>
      </c>
      <c r="L2270">
        <f>IFERROR(PERCENTRANK(G:G,G2270),0)</f>
        <v/>
      </c>
      <c r="M2270">
        <f>H2270*weightA+I2270*weightB+J2270*weightC+K2270*weightD+L2270*weightE</f>
        <v/>
      </c>
    </row>
    <row r="2271" spans="1:13">
      <c r="A2271">
        <f>RANK(M2271,M:M)</f>
        <v/>
      </c>
      <c r="C2271">
        <f>SUMIFS('Input - target event report'!H:H,'Input - target event report'!L:L,B2271,'Input - target event report'!D:D, "Private Investment")</f>
        <v/>
      </c>
      <c r="D2271">
        <f>IF(E2271&lt;2, "N/A", (MAXIFS('Input - target event report'!E:E,'Input - target event report'!L:L,B:B,'Input - target event report'!D:D,"Private Investment")-MINIFS('Input - target event report'!E:E,'Input - target event report'!L:L,B:B,'Input - target event report'!D:D,"Private Investment"))/(E2271-1))</f>
        <v/>
      </c>
      <c r="E2271">
        <f>COUNTIFS('Input - target event report'!L:L,B2271,'Input - target event report'!D:D, "Private Investment")</f>
        <v/>
      </c>
      <c r="F2271">
        <f>AVERAGEIF(INDEX('Input - companies list'!$A:$BG, 0, MATCH("Clusters 0",'Input - companies list'!$A$1:$BG$1, 0)),'Output - Cluster ranking'!B2271,INDEX('Input - companies list'!$A:$BG, 0, MATCH("Flow",'Input - companies list'!$A$1:$BG$1, 0)))</f>
        <v/>
      </c>
      <c r="G2271">
        <f>AVERAGEIF(INDEX('Input - companies list'!$A:$BG, 0, MATCH("Clusters 0",'Input - companies list'!$A$1:$BG$1, 0)),'Output - Cluster ranking'!B2271,INDEX('Input - companies list'!$A:$BG, 0, MATCH("Inter-Cluster Connectivity",'Input - companies list'!$A$1:$BG$1, 0)))</f>
        <v/>
      </c>
      <c r="H2271">
        <f>IFERROR(PERCENTRANK(C:C,C2271),0)</f>
        <v/>
      </c>
      <c r="I2271">
        <f>IFERROR(1 - PERCENTRANK(D:D,D2271),0)</f>
        <v/>
      </c>
      <c r="J2271">
        <f>IFERROR(PERCENTRANK(E:E,E2271),0)</f>
        <v/>
      </c>
      <c r="K2271">
        <f>IFERROR(1 - PERCENTRANK(F:F,F2271),0)</f>
        <v/>
      </c>
      <c r="L2271">
        <f>IFERROR(PERCENTRANK(G:G,G2271),0)</f>
        <v/>
      </c>
      <c r="M2271">
        <f>H2271*weightA+I2271*weightB+J2271*weightC+K2271*weightD+L2271*weightE</f>
        <v/>
      </c>
    </row>
    <row r="2272" spans="1:13">
      <c r="A2272">
        <f>RANK(M2272,M:M)</f>
        <v/>
      </c>
      <c r="C2272">
        <f>SUMIFS('Input - target event report'!H:H,'Input - target event report'!L:L,B2272,'Input - target event report'!D:D, "Private Investment")</f>
        <v/>
      </c>
      <c r="D2272">
        <f>IF(E2272&lt;2, "N/A", (MAXIFS('Input - target event report'!E:E,'Input - target event report'!L:L,B:B,'Input - target event report'!D:D,"Private Investment")-MINIFS('Input - target event report'!E:E,'Input - target event report'!L:L,B:B,'Input - target event report'!D:D,"Private Investment"))/(E2272-1))</f>
        <v/>
      </c>
      <c r="E2272">
        <f>COUNTIFS('Input - target event report'!L:L,B2272,'Input - target event report'!D:D, "Private Investment")</f>
        <v/>
      </c>
      <c r="F2272">
        <f>AVERAGEIF(INDEX('Input - companies list'!$A:$BG, 0, MATCH("Clusters 0",'Input - companies list'!$A$1:$BG$1, 0)),'Output - Cluster ranking'!B2272,INDEX('Input - companies list'!$A:$BG, 0, MATCH("Flow",'Input - companies list'!$A$1:$BG$1, 0)))</f>
        <v/>
      </c>
      <c r="G2272">
        <f>AVERAGEIF(INDEX('Input - companies list'!$A:$BG, 0, MATCH("Clusters 0",'Input - companies list'!$A$1:$BG$1, 0)),'Output - Cluster ranking'!B2272,INDEX('Input - companies list'!$A:$BG, 0, MATCH("Inter-Cluster Connectivity",'Input - companies list'!$A$1:$BG$1, 0)))</f>
        <v/>
      </c>
      <c r="H2272">
        <f>IFERROR(PERCENTRANK(C:C,C2272),0)</f>
        <v/>
      </c>
      <c r="I2272">
        <f>IFERROR(1 - PERCENTRANK(D:D,D2272),0)</f>
        <v/>
      </c>
      <c r="J2272">
        <f>IFERROR(PERCENTRANK(E:E,E2272),0)</f>
        <v/>
      </c>
      <c r="K2272">
        <f>IFERROR(1 - PERCENTRANK(F:F,F2272),0)</f>
        <v/>
      </c>
      <c r="L2272">
        <f>IFERROR(PERCENTRANK(G:G,G2272),0)</f>
        <v/>
      </c>
      <c r="M2272">
        <f>H2272*weightA+I2272*weightB+J2272*weightC+K2272*weightD+L2272*weightE</f>
        <v/>
      </c>
    </row>
    <row r="2273" spans="1:13">
      <c r="A2273">
        <f>RANK(M2273,M:M)</f>
        <v/>
      </c>
      <c r="C2273">
        <f>SUMIFS('Input - target event report'!H:H,'Input - target event report'!L:L,B2273,'Input - target event report'!D:D, "Private Investment")</f>
        <v/>
      </c>
      <c r="D2273">
        <f>IF(E2273&lt;2, "N/A", (MAXIFS('Input - target event report'!E:E,'Input - target event report'!L:L,B:B,'Input - target event report'!D:D,"Private Investment")-MINIFS('Input - target event report'!E:E,'Input - target event report'!L:L,B:B,'Input - target event report'!D:D,"Private Investment"))/(E2273-1))</f>
        <v/>
      </c>
      <c r="E2273">
        <f>COUNTIFS('Input - target event report'!L:L,B2273,'Input - target event report'!D:D, "Private Investment")</f>
        <v/>
      </c>
      <c r="F2273">
        <f>AVERAGEIF(INDEX('Input - companies list'!$A:$BG, 0, MATCH("Clusters 0",'Input - companies list'!$A$1:$BG$1, 0)),'Output - Cluster ranking'!B2273,INDEX('Input - companies list'!$A:$BG, 0, MATCH("Flow",'Input - companies list'!$A$1:$BG$1, 0)))</f>
        <v/>
      </c>
      <c r="G2273">
        <f>AVERAGEIF(INDEX('Input - companies list'!$A:$BG, 0, MATCH("Clusters 0",'Input - companies list'!$A$1:$BG$1, 0)),'Output - Cluster ranking'!B2273,INDEX('Input - companies list'!$A:$BG, 0, MATCH("Inter-Cluster Connectivity",'Input - companies list'!$A$1:$BG$1, 0)))</f>
        <v/>
      </c>
      <c r="H2273">
        <f>IFERROR(PERCENTRANK(C:C,C2273),0)</f>
        <v/>
      </c>
      <c r="I2273">
        <f>IFERROR(1 - PERCENTRANK(D:D,D2273),0)</f>
        <v/>
      </c>
      <c r="J2273">
        <f>IFERROR(PERCENTRANK(E:E,E2273),0)</f>
        <v/>
      </c>
      <c r="K2273">
        <f>IFERROR(1 - PERCENTRANK(F:F,F2273),0)</f>
        <v/>
      </c>
      <c r="L2273">
        <f>IFERROR(PERCENTRANK(G:G,G2273),0)</f>
        <v/>
      </c>
      <c r="M2273">
        <f>H2273*weightA+I2273*weightB+J2273*weightC+K2273*weightD+L2273*weightE</f>
        <v/>
      </c>
    </row>
    <row r="2274" spans="1:13">
      <c r="A2274">
        <f>RANK(M2274,M:M)</f>
        <v/>
      </c>
      <c r="C2274">
        <f>SUMIFS('Input - target event report'!H:H,'Input - target event report'!L:L,B2274,'Input - target event report'!D:D, "Private Investment")</f>
        <v/>
      </c>
      <c r="D2274">
        <f>IF(E2274&lt;2, "N/A", (MAXIFS('Input - target event report'!E:E,'Input - target event report'!L:L,B:B,'Input - target event report'!D:D,"Private Investment")-MINIFS('Input - target event report'!E:E,'Input - target event report'!L:L,B:B,'Input - target event report'!D:D,"Private Investment"))/(E2274-1))</f>
        <v/>
      </c>
      <c r="E2274">
        <f>COUNTIFS('Input - target event report'!L:L,B2274,'Input - target event report'!D:D, "Private Investment")</f>
        <v/>
      </c>
      <c r="F2274">
        <f>AVERAGEIF(INDEX('Input - companies list'!$A:$BG, 0, MATCH("Clusters 0",'Input - companies list'!$A$1:$BG$1, 0)),'Output - Cluster ranking'!B2274,INDEX('Input - companies list'!$A:$BG, 0, MATCH("Flow",'Input - companies list'!$A$1:$BG$1, 0)))</f>
        <v/>
      </c>
      <c r="G2274">
        <f>AVERAGEIF(INDEX('Input - companies list'!$A:$BG, 0, MATCH("Clusters 0",'Input - companies list'!$A$1:$BG$1, 0)),'Output - Cluster ranking'!B2274,INDEX('Input - companies list'!$A:$BG, 0, MATCH("Inter-Cluster Connectivity",'Input - companies list'!$A$1:$BG$1, 0)))</f>
        <v/>
      </c>
      <c r="H2274">
        <f>IFERROR(PERCENTRANK(C:C,C2274),0)</f>
        <v/>
      </c>
      <c r="I2274">
        <f>IFERROR(1 - PERCENTRANK(D:D,D2274),0)</f>
        <v/>
      </c>
      <c r="J2274">
        <f>IFERROR(PERCENTRANK(E:E,E2274),0)</f>
        <v/>
      </c>
      <c r="K2274">
        <f>IFERROR(1 - PERCENTRANK(F:F,F2274),0)</f>
        <v/>
      </c>
      <c r="L2274">
        <f>IFERROR(PERCENTRANK(G:G,G2274),0)</f>
        <v/>
      </c>
      <c r="M2274">
        <f>H2274*weightA+I2274*weightB+J2274*weightC+K2274*weightD+L2274*weightE</f>
        <v/>
      </c>
    </row>
    <row r="2275" spans="1:13">
      <c r="A2275">
        <f>RANK(M2275,M:M)</f>
        <v/>
      </c>
      <c r="C2275">
        <f>SUMIFS('Input - target event report'!H:H,'Input - target event report'!L:L,B2275,'Input - target event report'!D:D, "Private Investment")</f>
        <v/>
      </c>
      <c r="D2275">
        <f>IF(E2275&lt;2, "N/A", (MAXIFS('Input - target event report'!E:E,'Input - target event report'!L:L,B:B,'Input - target event report'!D:D,"Private Investment")-MINIFS('Input - target event report'!E:E,'Input - target event report'!L:L,B:B,'Input - target event report'!D:D,"Private Investment"))/(E2275-1))</f>
        <v/>
      </c>
      <c r="E2275">
        <f>COUNTIFS('Input - target event report'!L:L,B2275,'Input - target event report'!D:D, "Private Investment")</f>
        <v/>
      </c>
      <c r="F2275">
        <f>AVERAGEIF(INDEX('Input - companies list'!$A:$BG, 0, MATCH("Clusters 0",'Input - companies list'!$A$1:$BG$1, 0)),'Output - Cluster ranking'!B2275,INDEX('Input - companies list'!$A:$BG, 0, MATCH("Flow",'Input - companies list'!$A$1:$BG$1, 0)))</f>
        <v/>
      </c>
      <c r="G2275">
        <f>AVERAGEIF(INDEX('Input - companies list'!$A:$BG, 0, MATCH("Clusters 0",'Input - companies list'!$A$1:$BG$1, 0)),'Output - Cluster ranking'!B2275,INDEX('Input - companies list'!$A:$BG, 0, MATCH("Inter-Cluster Connectivity",'Input - companies list'!$A$1:$BG$1, 0)))</f>
        <v/>
      </c>
      <c r="H2275">
        <f>IFERROR(PERCENTRANK(C:C,C2275),0)</f>
        <v/>
      </c>
      <c r="I2275">
        <f>IFERROR(1 - PERCENTRANK(D:D,D2275),0)</f>
        <v/>
      </c>
      <c r="J2275">
        <f>IFERROR(PERCENTRANK(E:E,E2275),0)</f>
        <v/>
      </c>
      <c r="K2275">
        <f>IFERROR(1 - PERCENTRANK(F:F,F2275),0)</f>
        <v/>
      </c>
      <c r="L2275">
        <f>IFERROR(PERCENTRANK(G:G,G2275),0)</f>
        <v/>
      </c>
      <c r="M2275">
        <f>H2275*weightA+I2275*weightB+J2275*weightC+K2275*weightD+L2275*weightE</f>
        <v/>
      </c>
    </row>
    <row r="2276" spans="1:13">
      <c r="A2276">
        <f>RANK(M2276,M:M)</f>
        <v/>
      </c>
      <c r="C2276">
        <f>SUMIFS('Input - target event report'!H:H,'Input - target event report'!L:L,B2276,'Input - target event report'!D:D, "Private Investment")</f>
        <v/>
      </c>
      <c r="D2276">
        <f>IF(E2276&lt;2, "N/A", (MAXIFS('Input - target event report'!E:E,'Input - target event report'!L:L,B:B,'Input - target event report'!D:D,"Private Investment")-MINIFS('Input - target event report'!E:E,'Input - target event report'!L:L,B:B,'Input - target event report'!D:D,"Private Investment"))/(E2276-1))</f>
        <v/>
      </c>
      <c r="E2276">
        <f>COUNTIFS('Input - target event report'!L:L,B2276,'Input - target event report'!D:D, "Private Investment")</f>
        <v/>
      </c>
      <c r="F2276">
        <f>AVERAGEIF(INDEX('Input - companies list'!$A:$BG, 0, MATCH("Clusters 0",'Input - companies list'!$A$1:$BG$1, 0)),'Output - Cluster ranking'!B2276,INDEX('Input - companies list'!$A:$BG, 0, MATCH("Flow",'Input - companies list'!$A$1:$BG$1, 0)))</f>
        <v/>
      </c>
      <c r="G2276">
        <f>AVERAGEIF(INDEX('Input - companies list'!$A:$BG, 0, MATCH("Clusters 0",'Input - companies list'!$A$1:$BG$1, 0)),'Output - Cluster ranking'!B2276,INDEX('Input - companies list'!$A:$BG, 0, MATCH("Inter-Cluster Connectivity",'Input - companies list'!$A$1:$BG$1, 0)))</f>
        <v/>
      </c>
      <c r="H2276">
        <f>IFERROR(PERCENTRANK(C:C,C2276),0)</f>
        <v/>
      </c>
      <c r="I2276">
        <f>IFERROR(1 - PERCENTRANK(D:D,D2276),0)</f>
        <v/>
      </c>
      <c r="J2276">
        <f>IFERROR(PERCENTRANK(E:E,E2276),0)</f>
        <v/>
      </c>
      <c r="K2276">
        <f>IFERROR(1 - PERCENTRANK(F:F,F2276),0)</f>
        <v/>
      </c>
      <c r="L2276">
        <f>IFERROR(PERCENTRANK(G:G,G2276),0)</f>
        <v/>
      </c>
      <c r="M2276">
        <f>H2276*weightA+I2276*weightB+J2276*weightC+K2276*weightD+L2276*weightE</f>
        <v/>
      </c>
    </row>
    <row r="2277" spans="1:13">
      <c r="A2277">
        <f>RANK(M2277,M:M)</f>
        <v/>
      </c>
      <c r="C2277">
        <f>SUMIFS('Input - target event report'!H:H,'Input - target event report'!L:L,B2277,'Input - target event report'!D:D, "Private Investment")</f>
        <v/>
      </c>
      <c r="D2277">
        <f>IF(E2277&lt;2, "N/A", (MAXIFS('Input - target event report'!E:E,'Input - target event report'!L:L,B:B,'Input - target event report'!D:D,"Private Investment")-MINIFS('Input - target event report'!E:E,'Input - target event report'!L:L,B:B,'Input - target event report'!D:D,"Private Investment"))/(E2277-1))</f>
        <v/>
      </c>
      <c r="E2277">
        <f>COUNTIFS('Input - target event report'!L:L,B2277,'Input - target event report'!D:D, "Private Investment")</f>
        <v/>
      </c>
      <c r="F2277">
        <f>AVERAGEIF(INDEX('Input - companies list'!$A:$BG, 0, MATCH("Clusters 0",'Input - companies list'!$A$1:$BG$1, 0)),'Output - Cluster ranking'!B2277,INDEX('Input - companies list'!$A:$BG, 0, MATCH("Flow",'Input - companies list'!$A$1:$BG$1, 0)))</f>
        <v/>
      </c>
      <c r="G2277">
        <f>AVERAGEIF(INDEX('Input - companies list'!$A:$BG, 0, MATCH("Clusters 0",'Input - companies list'!$A$1:$BG$1, 0)),'Output - Cluster ranking'!B2277,INDEX('Input - companies list'!$A:$BG, 0, MATCH("Inter-Cluster Connectivity",'Input - companies list'!$A$1:$BG$1, 0)))</f>
        <v/>
      </c>
      <c r="H2277">
        <f>IFERROR(PERCENTRANK(C:C,C2277),0)</f>
        <v/>
      </c>
      <c r="I2277">
        <f>IFERROR(1 - PERCENTRANK(D:D,D2277),0)</f>
        <v/>
      </c>
      <c r="J2277">
        <f>IFERROR(PERCENTRANK(E:E,E2277),0)</f>
        <v/>
      </c>
      <c r="K2277">
        <f>IFERROR(1 - PERCENTRANK(F:F,F2277),0)</f>
        <v/>
      </c>
      <c r="L2277">
        <f>IFERROR(PERCENTRANK(G:G,G2277),0)</f>
        <v/>
      </c>
      <c r="M2277">
        <f>H2277*weightA+I2277*weightB+J2277*weightC+K2277*weightD+L2277*weightE</f>
        <v/>
      </c>
    </row>
    <row r="2278" spans="1:13">
      <c r="A2278">
        <f>RANK(M2278,M:M)</f>
        <v/>
      </c>
      <c r="C2278">
        <f>SUMIFS('Input - target event report'!H:H,'Input - target event report'!L:L,B2278,'Input - target event report'!D:D, "Private Investment")</f>
        <v/>
      </c>
      <c r="D2278">
        <f>IF(E2278&lt;2, "N/A", (MAXIFS('Input - target event report'!E:E,'Input - target event report'!L:L,B:B,'Input - target event report'!D:D,"Private Investment")-MINIFS('Input - target event report'!E:E,'Input - target event report'!L:L,B:B,'Input - target event report'!D:D,"Private Investment"))/(E2278-1))</f>
        <v/>
      </c>
      <c r="E2278">
        <f>COUNTIFS('Input - target event report'!L:L,B2278,'Input - target event report'!D:D, "Private Investment")</f>
        <v/>
      </c>
      <c r="F2278">
        <f>AVERAGEIF(INDEX('Input - companies list'!$A:$BG, 0, MATCH("Clusters 0",'Input - companies list'!$A$1:$BG$1, 0)),'Output - Cluster ranking'!B2278,INDEX('Input - companies list'!$A:$BG, 0, MATCH("Flow",'Input - companies list'!$A$1:$BG$1, 0)))</f>
        <v/>
      </c>
      <c r="G2278">
        <f>AVERAGEIF(INDEX('Input - companies list'!$A:$BG, 0, MATCH("Clusters 0",'Input - companies list'!$A$1:$BG$1, 0)),'Output - Cluster ranking'!B2278,INDEX('Input - companies list'!$A:$BG, 0, MATCH("Inter-Cluster Connectivity",'Input - companies list'!$A$1:$BG$1, 0)))</f>
        <v/>
      </c>
      <c r="H2278">
        <f>IFERROR(PERCENTRANK(C:C,C2278),0)</f>
        <v/>
      </c>
      <c r="I2278">
        <f>IFERROR(1 - PERCENTRANK(D:D,D2278),0)</f>
        <v/>
      </c>
      <c r="J2278">
        <f>IFERROR(PERCENTRANK(E:E,E2278),0)</f>
        <v/>
      </c>
      <c r="K2278">
        <f>IFERROR(1 - PERCENTRANK(F:F,F2278),0)</f>
        <v/>
      </c>
      <c r="L2278">
        <f>IFERROR(PERCENTRANK(G:G,G2278),0)</f>
        <v/>
      </c>
      <c r="M2278">
        <f>H2278*weightA+I2278*weightB+J2278*weightC+K2278*weightD+L2278*weightE</f>
        <v/>
      </c>
    </row>
    <row r="2279" spans="1:13">
      <c r="A2279">
        <f>RANK(M2279,M:M)</f>
        <v/>
      </c>
      <c r="C2279">
        <f>SUMIFS('Input - target event report'!H:H,'Input - target event report'!L:L,B2279,'Input - target event report'!D:D, "Private Investment")</f>
        <v/>
      </c>
      <c r="D2279">
        <f>IF(E2279&lt;2, "N/A", (MAXIFS('Input - target event report'!E:E,'Input - target event report'!L:L,B:B,'Input - target event report'!D:D,"Private Investment")-MINIFS('Input - target event report'!E:E,'Input - target event report'!L:L,B:B,'Input - target event report'!D:D,"Private Investment"))/(E2279-1))</f>
        <v/>
      </c>
      <c r="E2279">
        <f>COUNTIFS('Input - target event report'!L:L,B2279,'Input - target event report'!D:D, "Private Investment")</f>
        <v/>
      </c>
      <c r="F2279">
        <f>AVERAGEIF(INDEX('Input - companies list'!$A:$BG, 0, MATCH("Clusters 0",'Input - companies list'!$A$1:$BG$1, 0)),'Output - Cluster ranking'!B2279,INDEX('Input - companies list'!$A:$BG, 0, MATCH("Flow",'Input - companies list'!$A$1:$BG$1, 0)))</f>
        <v/>
      </c>
      <c r="G2279">
        <f>AVERAGEIF(INDEX('Input - companies list'!$A:$BG, 0, MATCH("Clusters 0",'Input - companies list'!$A$1:$BG$1, 0)),'Output - Cluster ranking'!B2279,INDEX('Input - companies list'!$A:$BG, 0, MATCH("Inter-Cluster Connectivity",'Input - companies list'!$A$1:$BG$1, 0)))</f>
        <v/>
      </c>
      <c r="H2279">
        <f>IFERROR(PERCENTRANK(C:C,C2279),0)</f>
        <v/>
      </c>
      <c r="I2279">
        <f>IFERROR(1 - PERCENTRANK(D:D,D2279),0)</f>
        <v/>
      </c>
      <c r="J2279">
        <f>IFERROR(PERCENTRANK(E:E,E2279),0)</f>
        <v/>
      </c>
      <c r="K2279">
        <f>IFERROR(1 - PERCENTRANK(F:F,F2279),0)</f>
        <v/>
      </c>
      <c r="L2279">
        <f>IFERROR(PERCENTRANK(G:G,G2279),0)</f>
        <v/>
      </c>
      <c r="M2279">
        <f>H2279*weightA+I2279*weightB+J2279*weightC+K2279*weightD+L2279*weightE</f>
        <v/>
      </c>
    </row>
    <row r="2280" spans="1:13">
      <c r="A2280">
        <f>RANK(M2280,M:M)</f>
        <v/>
      </c>
      <c r="C2280">
        <f>SUMIFS('Input - target event report'!H:H,'Input - target event report'!L:L,B2280,'Input - target event report'!D:D, "Private Investment")</f>
        <v/>
      </c>
      <c r="D2280">
        <f>IF(E2280&lt;2, "N/A", (MAXIFS('Input - target event report'!E:E,'Input - target event report'!L:L,B:B,'Input - target event report'!D:D,"Private Investment")-MINIFS('Input - target event report'!E:E,'Input - target event report'!L:L,B:B,'Input - target event report'!D:D,"Private Investment"))/(E2280-1))</f>
        <v/>
      </c>
      <c r="E2280">
        <f>COUNTIFS('Input - target event report'!L:L,B2280,'Input - target event report'!D:D, "Private Investment")</f>
        <v/>
      </c>
      <c r="F2280">
        <f>AVERAGEIF(INDEX('Input - companies list'!$A:$BG, 0, MATCH("Clusters 0",'Input - companies list'!$A$1:$BG$1, 0)),'Output - Cluster ranking'!B2280,INDEX('Input - companies list'!$A:$BG, 0, MATCH("Flow",'Input - companies list'!$A$1:$BG$1, 0)))</f>
        <v/>
      </c>
      <c r="G2280">
        <f>AVERAGEIF(INDEX('Input - companies list'!$A:$BG, 0, MATCH("Clusters 0",'Input - companies list'!$A$1:$BG$1, 0)),'Output - Cluster ranking'!B2280,INDEX('Input - companies list'!$A:$BG, 0, MATCH("Inter-Cluster Connectivity",'Input - companies list'!$A$1:$BG$1, 0)))</f>
        <v/>
      </c>
      <c r="H2280">
        <f>IFERROR(PERCENTRANK(C:C,C2280),0)</f>
        <v/>
      </c>
      <c r="I2280">
        <f>IFERROR(1 - PERCENTRANK(D:D,D2280),0)</f>
        <v/>
      </c>
      <c r="J2280">
        <f>IFERROR(PERCENTRANK(E:E,E2280),0)</f>
        <v/>
      </c>
      <c r="K2280">
        <f>IFERROR(1 - PERCENTRANK(F:F,F2280),0)</f>
        <v/>
      </c>
      <c r="L2280">
        <f>IFERROR(PERCENTRANK(G:G,G2280),0)</f>
        <v/>
      </c>
      <c r="M2280">
        <f>H2280*weightA+I2280*weightB+J2280*weightC+K2280*weightD+L2280*weightE</f>
        <v/>
      </c>
    </row>
    <row r="2281" spans="1:13">
      <c r="A2281">
        <f>RANK(M2281,M:M)</f>
        <v/>
      </c>
      <c r="C2281">
        <f>SUMIFS('Input - target event report'!H:H,'Input - target event report'!L:L,B2281,'Input - target event report'!D:D, "Private Investment")</f>
        <v/>
      </c>
      <c r="D2281">
        <f>IF(E2281&lt;2, "N/A", (MAXIFS('Input - target event report'!E:E,'Input - target event report'!L:L,B:B,'Input - target event report'!D:D,"Private Investment")-MINIFS('Input - target event report'!E:E,'Input - target event report'!L:L,B:B,'Input - target event report'!D:D,"Private Investment"))/(E2281-1))</f>
        <v/>
      </c>
      <c r="E2281">
        <f>COUNTIFS('Input - target event report'!L:L,B2281,'Input - target event report'!D:D, "Private Investment")</f>
        <v/>
      </c>
      <c r="F2281">
        <f>AVERAGEIF(INDEX('Input - companies list'!$A:$BG, 0, MATCH("Clusters 0",'Input - companies list'!$A$1:$BG$1, 0)),'Output - Cluster ranking'!B2281,INDEX('Input - companies list'!$A:$BG, 0, MATCH("Flow",'Input - companies list'!$A$1:$BG$1, 0)))</f>
        <v/>
      </c>
      <c r="G2281">
        <f>AVERAGEIF(INDEX('Input - companies list'!$A:$BG, 0, MATCH("Clusters 0",'Input - companies list'!$A$1:$BG$1, 0)),'Output - Cluster ranking'!B2281,INDEX('Input - companies list'!$A:$BG, 0, MATCH("Inter-Cluster Connectivity",'Input - companies list'!$A$1:$BG$1, 0)))</f>
        <v/>
      </c>
      <c r="H2281">
        <f>IFERROR(PERCENTRANK(C:C,C2281),0)</f>
        <v/>
      </c>
      <c r="I2281">
        <f>IFERROR(1 - PERCENTRANK(D:D,D2281),0)</f>
        <v/>
      </c>
      <c r="J2281">
        <f>IFERROR(PERCENTRANK(E:E,E2281),0)</f>
        <v/>
      </c>
      <c r="K2281">
        <f>IFERROR(1 - PERCENTRANK(F:F,F2281),0)</f>
        <v/>
      </c>
      <c r="L2281">
        <f>IFERROR(PERCENTRANK(G:G,G2281),0)</f>
        <v/>
      </c>
      <c r="M2281">
        <f>H2281*weightA+I2281*weightB+J2281*weightC+K2281*weightD+L2281*weightE</f>
        <v/>
      </c>
    </row>
    <row r="2282" spans="1:13">
      <c r="A2282">
        <f>RANK(M2282,M:M)</f>
        <v/>
      </c>
      <c r="C2282">
        <f>SUMIFS('Input - target event report'!H:H,'Input - target event report'!L:L,B2282,'Input - target event report'!D:D, "Private Investment")</f>
        <v/>
      </c>
      <c r="D2282">
        <f>IF(E2282&lt;2, "N/A", (MAXIFS('Input - target event report'!E:E,'Input - target event report'!L:L,B:B,'Input - target event report'!D:D,"Private Investment")-MINIFS('Input - target event report'!E:E,'Input - target event report'!L:L,B:B,'Input - target event report'!D:D,"Private Investment"))/(E2282-1))</f>
        <v/>
      </c>
      <c r="E2282">
        <f>COUNTIFS('Input - target event report'!L:L,B2282,'Input - target event report'!D:D, "Private Investment")</f>
        <v/>
      </c>
      <c r="F2282">
        <f>AVERAGEIF(INDEX('Input - companies list'!$A:$BG, 0, MATCH("Clusters 0",'Input - companies list'!$A$1:$BG$1, 0)),'Output - Cluster ranking'!B2282,INDEX('Input - companies list'!$A:$BG, 0, MATCH("Flow",'Input - companies list'!$A$1:$BG$1, 0)))</f>
        <v/>
      </c>
      <c r="G2282">
        <f>AVERAGEIF(INDEX('Input - companies list'!$A:$BG, 0, MATCH("Clusters 0",'Input - companies list'!$A$1:$BG$1, 0)),'Output - Cluster ranking'!B2282,INDEX('Input - companies list'!$A:$BG, 0, MATCH("Inter-Cluster Connectivity",'Input - companies list'!$A$1:$BG$1, 0)))</f>
        <v/>
      </c>
      <c r="H2282">
        <f>IFERROR(PERCENTRANK(C:C,C2282),0)</f>
        <v/>
      </c>
      <c r="I2282">
        <f>IFERROR(1 - PERCENTRANK(D:D,D2282),0)</f>
        <v/>
      </c>
      <c r="J2282">
        <f>IFERROR(PERCENTRANK(E:E,E2282),0)</f>
        <v/>
      </c>
      <c r="K2282">
        <f>IFERROR(1 - PERCENTRANK(F:F,F2282),0)</f>
        <v/>
      </c>
      <c r="L2282">
        <f>IFERROR(PERCENTRANK(G:G,G2282),0)</f>
        <v/>
      </c>
      <c r="M2282">
        <f>H2282*weightA+I2282*weightB+J2282*weightC+K2282*weightD+L2282*weightE</f>
        <v/>
      </c>
    </row>
    <row r="2283" spans="1:13">
      <c r="A2283">
        <f>RANK(M2283,M:M)</f>
        <v/>
      </c>
      <c r="C2283">
        <f>SUMIFS('Input - target event report'!H:H,'Input - target event report'!L:L,B2283,'Input - target event report'!D:D, "Private Investment")</f>
        <v/>
      </c>
      <c r="D2283">
        <f>IF(E2283&lt;2, "N/A", (MAXIFS('Input - target event report'!E:E,'Input - target event report'!L:L,B:B,'Input - target event report'!D:D,"Private Investment")-MINIFS('Input - target event report'!E:E,'Input - target event report'!L:L,B:B,'Input - target event report'!D:D,"Private Investment"))/(E2283-1))</f>
        <v/>
      </c>
      <c r="E2283">
        <f>COUNTIFS('Input - target event report'!L:L,B2283,'Input - target event report'!D:D, "Private Investment")</f>
        <v/>
      </c>
      <c r="F2283">
        <f>AVERAGEIF(INDEX('Input - companies list'!$A:$BG, 0, MATCH("Clusters 0",'Input - companies list'!$A$1:$BG$1, 0)),'Output - Cluster ranking'!B2283,INDEX('Input - companies list'!$A:$BG, 0, MATCH("Flow",'Input - companies list'!$A$1:$BG$1, 0)))</f>
        <v/>
      </c>
      <c r="G2283">
        <f>AVERAGEIF(INDEX('Input - companies list'!$A:$BG, 0, MATCH("Clusters 0",'Input - companies list'!$A$1:$BG$1, 0)),'Output - Cluster ranking'!B2283,INDEX('Input - companies list'!$A:$BG, 0, MATCH("Inter-Cluster Connectivity",'Input - companies list'!$A$1:$BG$1, 0)))</f>
        <v/>
      </c>
      <c r="H2283">
        <f>IFERROR(PERCENTRANK(C:C,C2283),0)</f>
        <v/>
      </c>
      <c r="I2283">
        <f>IFERROR(1 - PERCENTRANK(D:D,D2283),0)</f>
        <v/>
      </c>
      <c r="J2283">
        <f>IFERROR(PERCENTRANK(E:E,E2283),0)</f>
        <v/>
      </c>
      <c r="K2283">
        <f>IFERROR(1 - PERCENTRANK(F:F,F2283),0)</f>
        <v/>
      </c>
      <c r="L2283">
        <f>IFERROR(PERCENTRANK(G:G,G2283),0)</f>
        <v/>
      </c>
      <c r="M2283">
        <f>H2283*weightA+I2283*weightB+J2283*weightC+K2283*weightD+L2283*weightE</f>
        <v/>
      </c>
    </row>
    <row r="2284" spans="1:13">
      <c r="A2284">
        <f>RANK(M2284,M:M)</f>
        <v/>
      </c>
      <c r="C2284">
        <f>SUMIFS('Input - target event report'!H:H,'Input - target event report'!L:L,B2284,'Input - target event report'!D:D, "Private Investment")</f>
        <v/>
      </c>
      <c r="D2284">
        <f>IF(E2284&lt;2, "N/A", (MAXIFS('Input - target event report'!E:E,'Input - target event report'!L:L,B:B,'Input - target event report'!D:D,"Private Investment")-MINIFS('Input - target event report'!E:E,'Input - target event report'!L:L,B:B,'Input - target event report'!D:D,"Private Investment"))/(E2284-1))</f>
        <v/>
      </c>
      <c r="E2284">
        <f>COUNTIFS('Input - target event report'!L:L,B2284,'Input - target event report'!D:D, "Private Investment")</f>
        <v/>
      </c>
      <c r="F2284">
        <f>AVERAGEIF(INDEX('Input - companies list'!$A:$BG, 0, MATCH("Clusters 0",'Input - companies list'!$A$1:$BG$1, 0)),'Output - Cluster ranking'!B2284,INDEX('Input - companies list'!$A:$BG, 0, MATCH("Flow",'Input - companies list'!$A$1:$BG$1, 0)))</f>
        <v/>
      </c>
      <c r="G2284">
        <f>AVERAGEIF(INDEX('Input - companies list'!$A:$BG, 0, MATCH("Clusters 0",'Input - companies list'!$A$1:$BG$1, 0)),'Output - Cluster ranking'!B2284,INDEX('Input - companies list'!$A:$BG, 0, MATCH("Inter-Cluster Connectivity",'Input - companies list'!$A$1:$BG$1, 0)))</f>
        <v/>
      </c>
      <c r="H2284">
        <f>IFERROR(PERCENTRANK(C:C,C2284),0)</f>
        <v/>
      </c>
      <c r="I2284">
        <f>IFERROR(1 - PERCENTRANK(D:D,D2284),0)</f>
        <v/>
      </c>
      <c r="J2284">
        <f>IFERROR(PERCENTRANK(E:E,E2284),0)</f>
        <v/>
      </c>
      <c r="K2284">
        <f>IFERROR(1 - PERCENTRANK(F:F,F2284),0)</f>
        <v/>
      </c>
      <c r="L2284">
        <f>IFERROR(PERCENTRANK(G:G,G2284),0)</f>
        <v/>
      </c>
      <c r="M2284">
        <f>H2284*weightA+I2284*weightB+J2284*weightC+K2284*weightD+L2284*weightE</f>
        <v/>
      </c>
    </row>
    <row r="2285" spans="1:13">
      <c r="A2285">
        <f>RANK(M2285,M:M)</f>
        <v/>
      </c>
      <c r="C2285">
        <f>SUMIFS('Input - target event report'!H:H,'Input - target event report'!L:L,B2285,'Input - target event report'!D:D, "Private Investment")</f>
        <v/>
      </c>
      <c r="D2285">
        <f>IF(E2285&lt;2, "N/A", (MAXIFS('Input - target event report'!E:E,'Input - target event report'!L:L,B:B,'Input - target event report'!D:D,"Private Investment")-MINIFS('Input - target event report'!E:E,'Input - target event report'!L:L,B:B,'Input - target event report'!D:D,"Private Investment"))/(E2285-1))</f>
        <v/>
      </c>
      <c r="E2285">
        <f>COUNTIFS('Input - target event report'!L:L,B2285,'Input - target event report'!D:D, "Private Investment")</f>
        <v/>
      </c>
      <c r="F2285">
        <f>AVERAGEIF(INDEX('Input - companies list'!$A:$BG, 0, MATCH("Clusters 0",'Input - companies list'!$A$1:$BG$1, 0)),'Output - Cluster ranking'!B2285,INDEX('Input - companies list'!$A:$BG, 0, MATCH("Flow",'Input - companies list'!$A$1:$BG$1, 0)))</f>
        <v/>
      </c>
      <c r="G2285">
        <f>AVERAGEIF(INDEX('Input - companies list'!$A:$BG, 0, MATCH("Clusters 0",'Input - companies list'!$A$1:$BG$1, 0)),'Output - Cluster ranking'!B2285,INDEX('Input - companies list'!$A:$BG, 0, MATCH("Inter-Cluster Connectivity",'Input - companies list'!$A$1:$BG$1, 0)))</f>
        <v/>
      </c>
      <c r="H2285">
        <f>IFERROR(PERCENTRANK(C:C,C2285),0)</f>
        <v/>
      </c>
      <c r="I2285">
        <f>IFERROR(1 - PERCENTRANK(D:D,D2285),0)</f>
        <v/>
      </c>
      <c r="J2285">
        <f>IFERROR(PERCENTRANK(E:E,E2285),0)</f>
        <v/>
      </c>
      <c r="K2285">
        <f>IFERROR(1 - PERCENTRANK(F:F,F2285),0)</f>
        <v/>
      </c>
      <c r="L2285">
        <f>IFERROR(PERCENTRANK(G:G,G2285),0)</f>
        <v/>
      </c>
      <c r="M2285">
        <f>H2285*weightA+I2285*weightB+J2285*weightC+K2285*weightD+L2285*weightE</f>
        <v/>
      </c>
    </row>
    <row r="2286" spans="1:13">
      <c r="A2286">
        <f>RANK(M2286,M:M)</f>
        <v/>
      </c>
      <c r="C2286">
        <f>SUMIFS('Input - target event report'!H:H,'Input - target event report'!L:L,B2286,'Input - target event report'!D:D, "Private Investment")</f>
        <v/>
      </c>
      <c r="D2286">
        <f>IF(E2286&lt;2, "N/A", (MAXIFS('Input - target event report'!E:E,'Input - target event report'!L:L,B:B,'Input - target event report'!D:D,"Private Investment")-MINIFS('Input - target event report'!E:E,'Input - target event report'!L:L,B:B,'Input - target event report'!D:D,"Private Investment"))/(E2286-1))</f>
        <v/>
      </c>
      <c r="E2286">
        <f>COUNTIFS('Input - target event report'!L:L,B2286,'Input - target event report'!D:D, "Private Investment")</f>
        <v/>
      </c>
      <c r="F2286">
        <f>AVERAGEIF(INDEX('Input - companies list'!$A:$BG, 0, MATCH("Clusters 0",'Input - companies list'!$A$1:$BG$1, 0)),'Output - Cluster ranking'!B2286,INDEX('Input - companies list'!$A:$BG, 0, MATCH("Flow",'Input - companies list'!$A$1:$BG$1, 0)))</f>
        <v/>
      </c>
      <c r="G2286">
        <f>AVERAGEIF(INDEX('Input - companies list'!$A:$BG, 0, MATCH("Clusters 0",'Input - companies list'!$A$1:$BG$1, 0)),'Output - Cluster ranking'!B2286,INDEX('Input - companies list'!$A:$BG, 0, MATCH("Inter-Cluster Connectivity",'Input - companies list'!$A$1:$BG$1, 0)))</f>
        <v/>
      </c>
      <c r="H2286">
        <f>IFERROR(PERCENTRANK(C:C,C2286),0)</f>
        <v/>
      </c>
      <c r="I2286">
        <f>IFERROR(1 - PERCENTRANK(D:D,D2286),0)</f>
        <v/>
      </c>
      <c r="J2286">
        <f>IFERROR(PERCENTRANK(E:E,E2286),0)</f>
        <v/>
      </c>
      <c r="K2286">
        <f>IFERROR(1 - PERCENTRANK(F:F,F2286),0)</f>
        <v/>
      </c>
      <c r="L2286">
        <f>IFERROR(PERCENTRANK(G:G,G2286),0)</f>
        <v/>
      </c>
      <c r="M2286">
        <f>H2286*weightA+I2286*weightB+J2286*weightC+K2286*weightD+L2286*weightE</f>
        <v/>
      </c>
    </row>
    <row r="2287" spans="1:13">
      <c r="A2287">
        <f>RANK(M2287,M:M)</f>
        <v/>
      </c>
      <c r="C2287">
        <f>SUMIFS('Input - target event report'!H:H,'Input - target event report'!L:L,B2287,'Input - target event report'!D:D, "Private Investment")</f>
        <v/>
      </c>
      <c r="D2287">
        <f>IF(E2287&lt;2, "N/A", (MAXIFS('Input - target event report'!E:E,'Input - target event report'!L:L,B:B,'Input - target event report'!D:D,"Private Investment")-MINIFS('Input - target event report'!E:E,'Input - target event report'!L:L,B:B,'Input - target event report'!D:D,"Private Investment"))/(E2287-1))</f>
        <v/>
      </c>
      <c r="E2287">
        <f>COUNTIFS('Input - target event report'!L:L,B2287,'Input - target event report'!D:D, "Private Investment")</f>
        <v/>
      </c>
      <c r="F2287">
        <f>AVERAGEIF(INDEX('Input - companies list'!$A:$BG, 0, MATCH("Clusters 0",'Input - companies list'!$A$1:$BG$1, 0)),'Output - Cluster ranking'!B2287,INDEX('Input - companies list'!$A:$BG, 0, MATCH("Flow",'Input - companies list'!$A$1:$BG$1, 0)))</f>
        <v/>
      </c>
      <c r="G2287">
        <f>AVERAGEIF(INDEX('Input - companies list'!$A:$BG, 0, MATCH("Clusters 0",'Input - companies list'!$A$1:$BG$1, 0)),'Output - Cluster ranking'!B2287,INDEX('Input - companies list'!$A:$BG, 0, MATCH("Inter-Cluster Connectivity",'Input - companies list'!$A$1:$BG$1, 0)))</f>
        <v/>
      </c>
      <c r="H2287">
        <f>IFERROR(PERCENTRANK(C:C,C2287),0)</f>
        <v/>
      </c>
      <c r="I2287">
        <f>IFERROR(1 - PERCENTRANK(D:D,D2287),0)</f>
        <v/>
      </c>
      <c r="J2287">
        <f>IFERROR(PERCENTRANK(E:E,E2287),0)</f>
        <v/>
      </c>
      <c r="K2287">
        <f>IFERROR(1 - PERCENTRANK(F:F,F2287),0)</f>
        <v/>
      </c>
      <c r="L2287">
        <f>IFERROR(PERCENTRANK(G:G,G2287),0)</f>
        <v/>
      </c>
      <c r="M2287">
        <f>H2287*weightA+I2287*weightB+J2287*weightC+K2287*weightD+L2287*weightE</f>
        <v/>
      </c>
    </row>
    <row r="2288" spans="1:13">
      <c r="A2288">
        <f>RANK(M2288,M:M)</f>
        <v/>
      </c>
      <c r="C2288">
        <f>SUMIFS('Input - target event report'!H:H,'Input - target event report'!L:L,B2288,'Input - target event report'!D:D, "Private Investment")</f>
        <v/>
      </c>
      <c r="D2288">
        <f>IF(E2288&lt;2, "N/A", (MAXIFS('Input - target event report'!E:E,'Input - target event report'!L:L,B:B,'Input - target event report'!D:D,"Private Investment")-MINIFS('Input - target event report'!E:E,'Input - target event report'!L:L,B:B,'Input - target event report'!D:D,"Private Investment"))/(E2288-1))</f>
        <v/>
      </c>
      <c r="E2288">
        <f>COUNTIFS('Input - target event report'!L:L,B2288,'Input - target event report'!D:D, "Private Investment")</f>
        <v/>
      </c>
      <c r="F2288">
        <f>AVERAGEIF(INDEX('Input - companies list'!$A:$BG, 0, MATCH("Clusters 0",'Input - companies list'!$A$1:$BG$1, 0)),'Output - Cluster ranking'!B2288,INDEX('Input - companies list'!$A:$BG, 0, MATCH("Flow",'Input - companies list'!$A$1:$BG$1, 0)))</f>
        <v/>
      </c>
      <c r="G2288">
        <f>AVERAGEIF(INDEX('Input - companies list'!$A:$BG, 0, MATCH("Clusters 0",'Input - companies list'!$A$1:$BG$1, 0)),'Output - Cluster ranking'!B2288,INDEX('Input - companies list'!$A:$BG, 0, MATCH("Inter-Cluster Connectivity",'Input - companies list'!$A$1:$BG$1, 0)))</f>
        <v/>
      </c>
      <c r="H2288">
        <f>IFERROR(PERCENTRANK(C:C,C2288),0)</f>
        <v/>
      </c>
      <c r="I2288">
        <f>IFERROR(1 - PERCENTRANK(D:D,D2288),0)</f>
        <v/>
      </c>
      <c r="J2288">
        <f>IFERROR(PERCENTRANK(E:E,E2288),0)</f>
        <v/>
      </c>
      <c r="K2288">
        <f>IFERROR(1 - PERCENTRANK(F:F,F2288),0)</f>
        <v/>
      </c>
      <c r="L2288">
        <f>IFERROR(PERCENTRANK(G:G,G2288),0)</f>
        <v/>
      </c>
      <c r="M2288">
        <f>H2288*weightA+I2288*weightB+J2288*weightC+K2288*weightD+L2288*weightE</f>
        <v/>
      </c>
    </row>
    <row r="2289" spans="1:13">
      <c r="A2289">
        <f>RANK(M2289,M:M)</f>
        <v/>
      </c>
      <c r="C2289">
        <f>SUMIFS('Input - target event report'!H:H,'Input - target event report'!L:L,B2289,'Input - target event report'!D:D, "Private Investment")</f>
        <v/>
      </c>
      <c r="D2289">
        <f>IF(E2289&lt;2, "N/A", (MAXIFS('Input - target event report'!E:E,'Input - target event report'!L:L,B:B,'Input - target event report'!D:D,"Private Investment")-MINIFS('Input - target event report'!E:E,'Input - target event report'!L:L,B:B,'Input - target event report'!D:D,"Private Investment"))/(E2289-1))</f>
        <v/>
      </c>
      <c r="E2289">
        <f>COUNTIFS('Input - target event report'!L:L,B2289,'Input - target event report'!D:D, "Private Investment")</f>
        <v/>
      </c>
      <c r="F2289">
        <f>AVERAGEIF(INDEX('Input - companies list'!$A:$BG, 0, MATCH("Clusters 0",'Input - companies list'!$A$1:$BG$1, 0)),'Output - Cluster ranking'!B2289,INDEX('Input - companies list'!$A:$BG, 0, MATCH("Flow",'Input - companies list'!$A$1:$BG$1, 0)))</f>
        <v/>
      </c>
      <c r="G2289">
        <f>AVERAGEIF(INDEX('Input - companies list'!$A:$BG, 0, MATCH("Clusters 0",'Input - companies list'!$A$1:$BG$1, 0)),'Output - Cluster ranking'!B2289,INDEX('Input - companies list'!$A:$BG, 0, MATCH("Inter-Cluster Connectivity",'Input - companies list'!$A$1:$BG$1, 0)))</f>
        <v/>
      </c>
      <c r="H2289">
        <f>IFERROR(PERCENTRANK(C:C,C2289),0)</f>
        <v/>
      </c>
      <c r="I2289">
        <f>IFERROR(1 - PERCENTRANK(D:D,D2289),0)</f>
        <v/>
      </c>
      <c r="J2289">
        <f>IFERROR(PERCENTRANK(E:E,E2289),0)</f>
        <v/>
      </c>
      <c r="K2289">
        <f>IFERROR(1 - PERCENTRANK(F:F,F2289),0)</f>
        <v/>
      </c>
      <c r="L2289">
        <f>IFERROR(PERCENTRANK(G:G,G2289),0)</f>
        <v/>
      </c>
      <c r="M2289">
        <f>H2289*weightA+I2289*weightB+J2289*weightC+K2289*weightD+L2289*weightE</f>
        <v/>
      </c>
    </row>
    <row r="2290" spans="1:13">
      <c r="A2290">
        <f>RANK(M2290,M:M)</f>
        <v/>
      </c>
      <c r="C2290">
        <f>SUMIFS('Input - target event report'!H:H,'Input - target event report'!L:L,B2290,'Input - target event report'!D:D, "Private Investment")</f>
        <v/>
      </c>
      <c r="D2290">
        <f>IF(E2290&lt;2, "N/A", (MAXIFS('Input - target event report'!E:E,'Input - target event report'!L:L,B:B,'Input - target event report'!D:D,"Private Investment")-MINIFS('Input - target event report'!E:E,'Input - target event report'!L:L,B:B,'Input - target event report'!D:D,"Private Investment"))/(E2290-1))</f>
        <v/>
      </c>
      <c r="E2290">
        <f>COUNTIFS('Input - target event report'!L:L,B2290,'Input - target event report'!D:D, "Private Investment")</f>
        <v/>
      </c>
      <c r="F2290">
        <f>AVERAGEIF(INDEX('Input - companies list'!$A:$BG, 0, MATCH("Clusters 0",'Input - companies list'!$A$1:$BG$1, 0)),'Output - Cluster ranking'!B2290,INDEX('Input - companies list'!$A:$BG, 0, MATCH("Flow",'Input - companies list'!$A$1:$BG$1, 0)))</f>
        <v/>
      </c>
      <c r="G2290">
        <f>AVERAGEIF(INDEX('Input - companies list'!$A:$BG, 0, MATCH("Clusters 0",'Input - companies list'!$A$1:$BG$1, 0)),'Output - Cluster ranking'!B2290,INDEX('Input - companies list'!$A:$BG, 0, MATCH("Inter-Cluster Connectivity",'Input - companies list'!$A$1:$BG$1, 0)))</f>
        <v/>
      </c>
      <c r="H2290">
        <f>IFERROR(PERCENTRANK(C:C,C2290),0)</f>
        <v/>
      </c>
      <c r="I2290">
        <f>IFERROR(1 - PERCENTRANK(D:D,D2290),0)</f>
        <v/>
      </c>
      <c r="J2290">
        <f>IFERROR(PERCENTRANK(E:E,E2290),0)</f>
        <v/>
      </c>
      <c r="K2290">
        <f>IFERROR(1 - PERCENTRANK(F:F,F2290),0)</f>
        <v/>
      </c>
      <c r="L2290">
        <f>IFERROR(PERCENTRANK(G:G,G2290),0)</f>
        <v/>
      </c>
      <c r="M2290">
        <f>H2290*weightA+I2290*weightB+J2290*weightC+K2290*weightD+L2290*weightE</f>
        <v/>
      </c>
    </row>
    <row r="2291" spans="1:13">
      <c r="A2291">
        <f>RANK(M2291,M:M)</f>
        <v/>
      </c>
      <c r="C2291">
        <f>SUMIFS('Input - target event report'!H:H,'Input - target event report'!L:L,B2291,'Input - target event report'!D:D, "Private Investment")</f>
        <v/>
      </c>
      <c r="D2291">
        <f>IF(E2291&lt;2, "N/A", (MAXIFS('Input - target event report'!E:E,'Input - target event report'!L:L,B:B,'Input - target event report'!D:D,"Private Investment")-MINIFS('Input - target event report'!E:E,'Input - target event report'!L:L,B:B,'Input - target event report'!D:D,"Private Investment"))/(E2291-1))</f>
        <v/>
      </c>
      <c r="E2291">
        <f>COUNTIFS('Input - target event report'!L:L,B2291,'Input - target event report'!D:D, "Private Investment")</f>
        <v/>
      </c>
      <c r="F2291">
        <f>AVERAGEIF(INDEX('Input - companies list'!$A:$BG, 0, MATCH("Clusters 0",'Input - companies list'!$A$1:$BG$1, 0)),'Output - Cluster ranking'!B2291,INDEX('Input - companies list'!$A:$BG, 0, MATCH("Flow",'Input - companies list'!$A$1:$BG$1, 0)))</f>
        <v/>
      </c>
      <c r="G2291">
        <f>AVERAGEIF(INDEX('Input - companies list'!$A:$BG, 0, MATCH("Clusters 0",'Input - companies list'!$A$1:$BG$1, 0)),'Output - Cluster ranking'!B2291,INDEX('Input - companies list'!$A:$BG, 0, MATCH("Inter-Cluster Connectivity",'Input - companies list'!$A$1:$BG$1, 0)))</f>
        <v/>
      </c>
      <c r="H2291">
        <f>IFERROR(PERCENTRANK(C:C,C2291),0)</f>
        <v/>
      </c>
      <c r="I2291">
        <f>IFERROR(1 - PERCENTRANK(D:D,D2291),0)</f>
        <v/>
      </c>
      <c r="J2291">
        <f>IFERROR(PERCENTRANK(E:E,E2291),0)</f>
        <v/>
      </c>
      <c r="K2291">
        <f>IFERROR(1 - PERCENTRANK(F:F,F2291),0)</f>
        <v/>
      </c>
      <c r="L2291">
        <f>IFERROR(PERCENTRANK(G:G,G2291),0)</f>
        <v/>
      </c>
      <c r="M2291">
        <f>H2291*weightA+I2291*weightB+J2291*weightC+K2291*weightD+L2291*weightE</f>
        <v/>
      </c>
    </row>
    <row r="2292" spans="1:13">
      <c r="A2292">
        <f>RANK(M2292,M:M)</f>
        <v/>
      </c>
      <c r="C2292">
        <f>SUMIFS('Input - target event report'!H:H,'Input - target event report'!L:L,B2292,'Input - target event report'!D:D, "Private Investment")</f>
        <v/>
      </c>
      <c r="D2292">
        <f>IF(E2292&lt;2, "N/A", (MAXIFS('Input - target event report'!E:E,'Input - target event report'!L:L,B:B,'Input - target event report'!D:D,"Private Investment")-MINIFS('Input - target event report'!E:E,'Input - target event report'!L:L,B:B,'Input - target event report'!D:D,"Private Investment"))/(E2292-1))</f>
        <v/>
      </c>
      <c r="E2292">
        <f>COUNTIFS('Input - target event report'!L:L,B2292,'Input - target event report'!D:D, "Private Investment")</f>
        <v/>
      </c>
      <c r="F2292">
        <f>AVERAGEIF(INDEX('Input - companies list'!$A:$BG, 0, MATCH("Clusters 0",'Input - companies list'!$A$1:$BG$1, 0)),'Output - Cluster ranking'!B2292,INDEX('Input - companies list'!$A:$BG, 0, MATCH("Flow",'Input - companies list'!$A$1:$BG$1, 0)))</f>
        <v/>
      </c>
      <c r="G2292">
        <f>AVERAGEIF(INDEX('Input - companies list'!$A:$BG, 0, MATCH("Clusters 0",'Input - companies list'!$A$1:$BG$1, 0)),'Output - Cluster ranking'!B2292,INDEX('Input - companies list'!$A:$BG, 0, MATCH("Inter-Cluster Connectivity",'Input - companies list'!$A$1:$BG$1, 0)))</f>
        <v/>
      </c>
      <c r="H2292">
        <f>IFERROR(PERCENTRANK(C:C,C2292),0)</f>
        <v/>
      </c>
      <c r="I2292">
        <f>IFERROR(1 - PERCENTRANK(D:D,D2292),0)</f>
        <v/>
      </c>
      <c r="J2292">
        <f>IFERROR(PERCENTRANK(E:E,E2292),0)</f>
        <v/>
      </c>
      <c r="K2292">
        <f>IFERROR(1 - PERCENTRANK(F:F,F2292),0)</f>
        <v/>
      </c>
      <c r="L2292">
        <f>IFERROR(PERCENTRANK(G:G,G2292),0)</f>
        <v/>
      </c>
      <c r="M2292">
        <f>H2292*weightA+I2292*weightB+J2292*weightC+K2292*weightD+L2292*weightE</f>
        <v/>
      </c>
    </row>
    <row r="2293" spans="1:13">
      <c r="A2293">
        <f>RANK(M2293,M:M)</f>
        <v/>
      </c>
      <c r="C2293">
        <f>SUMIFS('Input - target event report'!H:H,'Input - target event report'!L:L,B2293,'Input - target event report'!D:D, "Private Investment")</f>
        <v/>
      </c>
      <c r="D2293">
        <f>IF(E2293&lt;2, "N/A", (MAXIFS('Input - target event report'!E:E,'Input - target event report'!L:L,B:B,'Input - target event report'!D:D,"Private Investment")-MINIFS('Input - target event report'!E:E,'Input - target event report'!L:L,B:B,'Input - target event report'!D:D,"Private Investment"))/(E2293-1))</f>
        <v/>
      </c>
      <c r="E2293">
        <f>COUNTIFS('Input - target event report'!L:L,B2293,'Input - target event report'!D:D, "Private Investment")</f>
        <v/>
      </c>
      <c r="F2293">
        <f>AVERAGEIF(INDEX('Input - companies list'!$A:$BG, 0, MATCH("Clusters 0",'Input - companies list'!$A$1:$BG$1, 0)),'Output - Cluster ranking'!B2293,INDEX('Input - companies list'!$A:$BG, 0, MATCH("Flow",'Input - companies list'!$A$1:$BG$1, 0)))</f>
        <v/>
      </c>
      <c r="G2293">
        <f>AVERAGEIF(INDEX('Input - companies list'!$A:$BG, 0, MATCH("Clusters 0",'Input - companies list'!$A$1:$BG$1, 0)),'Output - Cluster ranking'!B2293,INDEX('Input - companies list'!$A:$BG, 0, MATCH("Inter-Cluster Connectivity",'Input - companies list'!$A$1:$BG$1, 0)))</f>
        <v/>
      </c>
      <c r="H2293">
        <f>IFERROR(PERCENTRANK(C:C,C2293),0)</f>
        <v/>
      </c>
      <c r="I2293">
        <f>IFERROR(1 - PERCENTRANK(D:D,D2293),0)</f>
        <v/>
      </c>
      <c r="J2293">
        <f>IFERROR(PERCENTRANK(E:E,E2293),0)</f>
        <v/>
      </c>
      <c r="K2293">
        <f>IFERROR(1 - PERCENTRANK(F:F,F2293),0)</f>
        <v/>
      </c>
      <c r="L2293">
        <f>IFERROR(PERCENTRANK(G:G,G2293),0)</f>
        <v/>
      </c>
      <c r="M2293">
        <f>H2293*weightA+I2293*weightB+J2293*weightC+K2293*weightD+L2293*weightE</f>
        <v/>
      </c>
    </row>
    <row r="2294" spans="1:13">
      <c r="A2294">
        <f>RANK(M2294,M:M)</f>
        <v/>
      </c>
      <c r="C2294">
        <f>SUMIFS('Input - target event report'!H:H,'Input - target event report'!L:L,B2294,'Input - target event report'!D:D, "Private Investment")</f>
        <v/>
      </c>
      <c r="D2294">
        <f>IF(E2294&lt;2, "N/A", (MAXIFS('Input - target event report'!E:E,'Input - target event report'!L:L,B:B,'Input - target event report'!D:D,"Private Investment")-MINIFS('Input - target event report'!E:E,'Input - target event report'!L:L,B:B,'Input - target event report'!D:D,"Private Investment"))/(E2294-1))</f>
        <v/>
      </c>
      <c r="E2294">
        <f>COUNTIFS('Input - target event report'!L:L,B2294,'Input - target event report'!D:D, "Private Investment")</f>
        <v/>
      </c>
      <c r="F2294">
        <f>AVERAGEIF(INDEX('Input - companies list'!$A:$BG, 0, MATCH("Clusters 0",'Input - companies list'!$A$1:$BG$1, 0)),'Output - Cluster ranking'!B2294,INDEX('Input - companies list'!$A:$BG, 0, MATCH("Flow",'Input - companies list'!$A$1:$BG$1, 0)))</f>
        <v/>
      </c>
      <c r="G2294">
        <f>AVERAGEIF(INDEX('Input - companies list'!$A:$BG, 0, MATCH("Clusters 0",'Input - companies list'!$A$1:$BG$1, 0)),'Output - Cluster ranking'!B2294,INDEX('Input - companies list'!$A:$BG, 0, MATCH("Inter-Cluster Connectivity",'Input - companies list'!$A$1:$BG$1, 0)))</f>
        <v/>
      </c>
      <c r="H2294">
        <f>IFERROR(PERCENTRANK(C:C,C2294),0)</f>
        <v/>
      </c>
      <c r="I2294">
        <f>IFERROR(1 - PERCENTRANK(D:D,D2294),0)</f>
        <v/>
      </c>
      <c r="J2294">
        <f>IFERROR(PERCENTRANK(E:E,E2294),0)</f>
        <v/>
      </c>
      <c r="K2294">
        <f>IFERROR(1 - PERCENTRANK(F:F,F2294),0)</f>
        <v/>
      </c>
      <c r="L2294">
        <f>IFERROR(PERCENTRANK(G:G,G2294),0)</f>
        <v/>
      </c>
      <c r="M2294">
        <f>H2294*weightA+I2294*weightB+J2294*weightC+K2294*weightD+L2294*weightE</f>
        <v/>
      </c>
    </row>
    <row r="2295" spans="1:13">
      <c r="A2295">
        <f>RANK(M2295,M:M)</f>
        <v/>
      </c>
      <c r="C2295">
        <f>SUMIFS('Input - target event report'!H:H,'Input - target event report'!L:L,B2295,'Input - target event report'!D:D, "Private Investment")</f>
        <v/>
      </c>
      <c r="D2295">
        <f>IF(E2295&lt;2, "N/A", (MAXIFS('Input - target event report'!E:E,'Input - target event report'!L:L,B:B,'Input - target event report'!D:D,"Private Investment")-MINIFS('Input - target event report'!E:E,'Input - target event report'!L:L,B:B,'Input - target event report'!D:D,"Private Investment"))/(E2295-1))</f>
        <v/>
      </c>
      <c r="E2295">
        <f>COUNTIFS('Input - target event report'!L:L,B2295,'Input - target event report'!D:D, "Private Investment")</f>
        <v/>
      </c>
      <c r="F2295">
        <f>AVERAGEIF(INDEX('Input - companies list'!$A:$BG, 0, MATCH("Clusters 0",'Input - companies list'!$A$1:$BG$1, 0)),'Output - Cluster ranking'!B2295,INDEX('Input - companies list'!$A:$BG, 0, MATCH("Flow",'Input - companies list'!$A$1:$BG$1, 0)))</f>
        <v/>
      </c>
      <c r="G2295">
        <f>AVERAGEIF(INDEX('Input - companies list'!$A:$BG, 0, MATCH("Clusters 0",'Input - companies list'!$A$1:$BG$1, 0)),'Output - Cluster ranking'!B2295,INDEX('Input - companies list'!$A:$BG, 0, MATCH("Inter-Cluster Connectivity",'Input - companies list'!$A$1:$BG$1, 0)))</f>
        <v/>
      </c>
      <c r="H2295">
        <f>IFERROR(PERCENTRANK(C:C,C2295),0)</f>
        <v/>
      </c>
      <c r="I2295">
        <f>IFERROR(1 - PERCENTRANK(D:D,D2295),0)</f>
        <v/>
      </c>
      <c r="J2295">
        <f>IFERROR(PERCENTRANK(E:E,E2295),0)</f>
        <v/>
      </c>
      <c r="K2295">
        <f>IFERROR(1 - PERCENTRANK(F:F,F2295),0)</f>
        <v/>
      </c>
      <c r="L2295">
        <f>IFERROR(PERCENTRANK(G:G,G2295),0)</f>
        <v/>
      </c>
      <c r="M2295">
        <f>H2295*weightA+I2295*weightB+J2295*weightC+K2295*weightD+L2295*weightE</f>
        <v/>
      </c>
    </row>
    <row r="2296" spans="1:13">
      <c r="A2296">
        <f>RANK(M2296,M:M)</f>
        <v/>
      </c>
      <c r="C2296">
        <f>SUMIFS('Input - target event report'!H:H,'Input - target event report'!L:L,B2296,'Input - target event report'!D:D, "Private Investment")</f>
        <v/>
      </c>
      <c r="D2296">
        <f>IF(E2296&lt;2, "N/A", (MAXIFS('Input - target event report'!E:E,'Input - target event report'!L:L,B:B,'Input - target event report'!D:D,"Private Investment")-MINIFS('Input - target event report'!E:E,'Input - target event report'!L:L,B:B,'Input - target event report'!D:D,"Private Investment"))/(E2296-1))</f>
        <v/>
      </c>
      <c r="E2296">
        <f>COUNTIFS('Input - target event report'!L:L,B2296,'Input - target event report'!D:D, "Private Investment")</f>
        <v/>
      </c>
      <c r="F2296">
        <f>AVERAGEIF(INDEX('Input - companies list'!$A:$BG, 0, MATCH("Clusters 0",'Input - companies list'!$A$1:$BG$1, 0)),'Output - Cluster ranking'!B2296,INDEX('Input - companies list'!$A:$BG, 0, MATCH("Flow",'Input - companies list'!$A$1:$BG$1, 0)))</f>
        <v/>
      </c>
      <c r="G2296">
        <f>AVERAGEIF(INDEX('Input - companies list'!$A:$BG, 0, MATCH("Clusters 0",'Input - companies list'!$A$1:$BG$1, 0)),'Output - Cluster ranking'!B2296,INDEX('Input - companies list'!$A:$BG, 0, MATCH("Inter-Cluster Connectivity",'Input - companies list'!$A$1:$BG$1, 0)))</f>
        <v/>
      </c>
      <c r="H2296">
        <f>IFERROR(PERCENTRANK(C:C,C2296),0)</f>
        <v/>
      </c>
      <c r="I2296">
        <f>IFERROR(1 - PERCENTRANK(D:D,D2296),0)</f>
        <v/>
      </c>
      <c r="J2296">
        <f>IFERROR(PERCENTRANK(E:E,E2296),0)</f>
        <v/>
      </c>
      <c r="K2296">
        <f>IFERROR(1 - PERCENTRANK(F:F,F2296),0)</f>
        <v/>
      </c>
      <c r="L2296">
        <f>IFERROR(PERCENTRANK(G:G,G2296),0)</f>
        <v/>
      </c>
      <c r="M2296">
        <f>H2296*weightA+I2296*weightB+J2296*weightC+K2296*weightD+L2296*weightE</f>
        <v/>
      </c>
    </row>
    <row r="2297" spans="1:13">
      <c r="A2297">
        <f>RANK(M2297,M:M)</f>
        <v/>
      </c>
      <c r="C2297">
        <f>SUMIFS('Input - target event report'!H:H,'Input - target event report'!L:L,B2297,'Input - target event report'!D:D, "Private Investment")</f>
        <v/>
      </c>
      <c r="D2297">
        <f>IF(E2297&lt;2, "N/A", (MAXIFS('Input - target event report'!E:E,'Input - target event report'!L:L,B:B,'Input - target event report'!D:D,"Private Investment")-MINIFS('Input - target event report'!E:E,'Input - target event report'!L:L,B:B,'Input - target event report'!D:D,"Private Investment"))/(E2297-1))</f>
        <v/>
      </c>
      <c r="E2297">
        <f>COUNTIFS('Input - target event report'!L:L,B2297,'Input - target event report'!D:D, "Private Investment")</f>
        <v/>
      </c>
      <c r="F2297">
        <f>AVERAGEIF(INDEX('Input - companies list'!$A:$BG, 0, MATCH("Clusters 0",'Input - companies list'!$A$1:$BG$1, 0)),'Output - Cluster ranking'!B2297,INDEX('Input - companies list'!$A:$BG, 0, MATCH("Flow",'Input - companies list'!$A$1:$BG$1, 0)))</f>
        <v/>
      </c>
      <c r="G2297">
        <f>AVERAGEIF(INDEX('Input - companies list'!$A:$BG, 0, MATCH("Clusters 0",'Input - companies list'!$A$1:$BG$1, 0)),'Output - Cluster ranking'!B2297,INDEX('Input - companies list'!$A:$BG, 0, MATCH("Inter-Cluster Connectivity",'Input - companies list'!$A$1:$BG$1, 0)))</f>
        <v/>
      </c>
      <c r="H2297">
        <f>IFERROR(PERCENTRANK(C:C,C2297),0)</f>
        <v/>
      </c>
      <c r="I2297">
        <f>IFERROR(1 - PERCENTRANK(D:D,D2297),0)</f>
        <v/>
      </c>
      <c r="J2297">
        <f>IFERROR(PERCENTRANK(E:E,E2297),0)</f>
        <v/>
      </c>
      <c r="K2297">
        <f>IFERROR(1 - PERCENTRANK(F:F,F2297),0)</f>
        <v/>
      </c>
      <c r="L2297">
        <f>IFERROR(PERCENTRANK(G:G,G2297),0)</f>
        <v/>
      </c>
      <c r="M2297">
        <f>H2297*weightA+I2297*weightB+J2297*weightC+K2297*weightD+L2297*weightE</f>
        <v/>
      </c>
    </row>
    <row r="2298" spans="1:13">
      <c r="A2298">
        <f>RANK(M2298,M:M)</f>
        <v/>
      </c>
      <c r="C2298">
        <f>SUMIFS('Input - target event report'!H:H,'Input - target event report'!L:L,B2298,'Input - target event report'!D:D, "Private Investment")</f>
        <v/>
      </c>
      <c r="D2298">
        <f>IF(E2298&lt;2, "N/A", (MAXIFS('Input - target event report'!E:E,'Input - target event report'!L:L,B:B,'Input - target event report'!D:D,"Private Investment")-MINIFS('Input - target event report'!E:E,'Input - target event report'!L:L,B:B,'Input - target event report'!D:D,"Private Investment"))/(E2298-1))</f>
        <v/>
      </c>
      <c r="E2298">
        <f>COUNTIFS('Input - target event report'!L:L,B2298,'Input - target event report'!D:D, "Private Investment")</f>
        <v/>
      </c>
      <c r="F2298">
        <f>AVERAGEIF(INDEX('Input - companies list'!$A:$BG, 0, MATCH("Clusters 0",'Input - companies list'!$A$1:$BG$1, 0)),'Output - Cluster ranking'!B2298,INDEX('Input - companies list'!$A:$BG, 0, MATCH("Flow",'Input - companies list'!$A$1:$BG$1, 0)))</f>
        <v/>
      </c>
      <c r="G2298">
        <f>AVERAGEIF(INDEX('Input - companies list'!$A:$BG, 0, MATCH("Clusters 0",'Input - companies list'!$A$1:$BG$1, 0)),'Output - Cluster ranking'!B2298,INDEX('Input - companies list'!$A:$BG, 0, MATCH("Inter-Cluster Connectivity",'Input - companies list'!$A$1:$BG$1, 0)))</f>
        <v/>
      </c>
      <c r="H2298">
        <f>IFERROR(PERCENTRANK(C:C,C2298),0)</f>
        <v/>
      </c>
      <c r="I2298">
        <f>IFERROR(1 - PERCENTRANK(D:D,D2298),0)</f>
        <v/>
      </c>
      <c r="J2298">
        <f>IFERROR(PERCENTRANK(E:E,E2298),0)</f>
        <v/>
      </c>
      <c r="K2298">
        <f>IFERROR(1 - PERCENTRANK(F:F,F2298),0)</f>
        <v/>
      </c>
      <c r="L2298">
        <f>IFERROR(PERCENTRANK(G:G,G2298),0)</f>
        <v/>
      </c>
      <c r="M2298">
        <f>H2298*weightA+I2298*weightB+J2298*weightC+K2298*weightD+L2298*weightE</f>
        <v/>
      </c>
    </row>
    <row r="2299" spans="1:13">
      <c r="A2299">
        <f>RANK(M2299,M:M)</f>
        <v/>
      </c>
      <c r="C2299">
        <f>SUMIFS('Input - target event report'!H:H,'Input - target event report'!L:L,B2299,'Input - target event report'!D:D, "Private Investment")</f>
        <v/>
      </c>
      <c r="D2299">
        <f>IF(E2299&lt;2, "N/A", (MAXIFS('Input - target event report'!E:E,'Input - target event report'!L:L,B:B,'Input - target event report'!D:D,"Private Investment")-MINIFS('Input - target event report'!E:E,'Input - target event report'!L:L,B:B,'Input - target event report'!D:D,"Private Investment"))/(E2299-1))</f>
        <v/>
      </c>
      <c r="E2299">
        <f>COUNTIFS('Input - target event report'!L:L,B2299,'Input - target event report'!D:D, "Private Investment")</f>
        <v/>
      </c>
      <c r="F2299">
        <f>AVERAGEIF(INDEX('Input - companies list'!$A:$BG, 0, MATCH("Clusters 0",'Input - companies list'!$A$1:$BG$1, 0)),'Output - Cluster ranking'!B2299,INDEX('Input - companies list'!$A:$BG, 0, MATCH("Flow",'Input - companies list'!$A$1:$BG$1, 0)))</f>
        <v/>
      </c>
      <c r="G2299">
        <f>AVERAGEIF(INDEX('Input - companies list'!$A:$BG, 0, MATCH("Clusters 0",'Input - companies list'!$A$1:$BG$1, 0)),'Output - Cluster ranking'!B2299,INDEX('Input - companies list'!$A:$BG, 0, MATCH("Inter-Cluster Connectivity",'Input - companies list'!$A$1:$BG$1, 0)))</f>
        <v/>
      </c>
      <c r="H2299">
        <f>IFERROR(PERCENTRANK(C:C,C2299),0)</f>
        <v/>
      </c>
      <c r="I2299">
        <f>IFERROR(1 - PERCENTRANK(D:D,D2299),0)</f>
        <v/>
      </c>
      <c r="J2299">
        <f>IFERROR(PERCENTRANK(E:E,E2299),0)</f>
        <v/>
      </c>
      <c r="K2299">
        <f>IFERROR(1 - PERCENTRANK(F:F,F2299),0)</f>
        <v/>
      </c>
      <c r="L2299">
        <f>IFERROR(PERCENTRANK(G:G,G2299),0)</f>
        <v/>
      </c>
      <c r="M2299">
        <f>H2299*weightA+I2299*weightB+J2299*weightC+K2299*weightD+L2299*weightE</f>
        <v/>
      </c>
    </row>
    <row r="2300" spans="1:13">
      <c r="A2300">
        <f>RANK(M2300,M:M)</f>
        <v/>
      </c>
      <c r="C2300">
        <f>SUMIFS('Input - target event report'!H:H,'Input - target event report'!L:L,B2300,'Input - target event report'!D:D, "Private Investment")</f>
        <v/>
      </c>
      <c r="D2300">
        <f>IF(E2300&lt;2, "N/A", (MAXIFS('Input - target event report'!E:E,'Input - target event report'!L:L,B:B,'Input - target event report'!D:D,"Private Investment")-MINIFS('Input - target event report'!E:E,'Input - target event report'!L:L,B:B,'Input - target event report'!D:D,"Private Investment"))/(E2300-1))</f>
        <v/>
      </c>
      <c r="E2300">
        <f>COUNTIFS('Input - target event report'!L:L,B2300,'Input - target event report'!D:D, "Private Investment")</f>
        <v/>
      </c>
      <c r="F2300">
        <f>AVERAGEIF(INDEX('Input - companies list'!$A:$BG, 0, MATCH("Clusters 0",'Input - companies list'!$A$1:$BG$1, 0)),'Output - Cluster ranking'!B2300,INDEX('Input - companies list'!$A:$BG, 0, MATCH("Flow",'Input - companies list'!$A$1:$BG$1, 0)))</f>
        <v/>
      </c>
      <c r="G2300">
        <f>AVERAGEIF(INDEX('Input - companies list'!$A:$BG, 0, MATCH("Clusters 0",'Input - companies list'!$A$1:$BG$1, 0)),'Output - Cluster ranking'!B2300,INDEX('Input - companies list'!$A:$BG, 0, MATCH("Inter-Cluster Connectivity",'Input - companies list'!$A$1:$BG$1, 0)))</f>
        <v/>
      </c>
      <c r="H2300">
        <f>IFERROR(PERCENTRANK(C:C,C2300),0)</f>
        <v/>
      </c>
      <c r="I2300">
        <f>IFERROR(1 - PERCENTRANK(D:D,D2300),0)</f>
        <v/>
      </c>
      <c r="J2300">
        <f>IFERROR(PERCENTRANK(E:E,E2300),0)</f>
        <v/>
      </c>
      <c r="K2300">
        <f>IFERROR(1 - PERCENTRANK(F:F,F2300),0)</f>
        <v/>
      </c>
      <c r="L2300">
        <f>IFERROR(PERCENTRANK(G:G,G2300),0)</f>
        <v/>
      </c>
      <c r="M2300">
        <f>H2300*weightA+I2300*weightB+J2300*weightC+K2300*weightD+L2300*weightE</f>
        <v/>
      </c>
    </row>
    <row r="2301" spans="1:13">
      <c r="A2301">
        <f>RANK(M2301,M:M)</f>
        <v/>
      </c>
      <c r="C2301">
        <f>SUMIFS('Input - target event report'!H:H,'Input - target event report'!L:L,B2301,'Input - target event report'!D:D, "Private Investment")</f>
        <v/>
      </c>
      <c r="D2301">
        <f>IF(E2301&lt;2, "N/A", (MAXIFS('Input - target event report'!E:E,'Input - target event report'!L:L,B:B,'Input - target event report'!D:D,"Private Investment")-MINIFS('Input - target event report'!E:E,'Input - target event report'!L:L,B:B,'Input - target event report'!D:D,"Private Investment"))/(E2301-1))</f>
        <v/>
      </c>
      <c r="E2301">
        <f>COUNTIFS('Input - target event report'!L:L,B2301,'Input - target event report'!D:D, "Private Investment")</f>
        <v/>
      </c>
      <c r="F2301">
        <f>AVERAGEIF(INDEX('Input - companies list'!$A:$BG, 0, MATCH("Clusters 0",'Input - companies list'!$A$1:$BG$1, 0)),'Output - Cluster ranking'!B2301,INDEX('Input - companies list'!$A:$BG, 0, MATCH("Flow",'Input - companies list'!$A$1:$BG$1, 0)))</f>
        <v/>
      </c>
      <c r="G2301">
        <f>AVERAGEIF(INDEX('Input - companies list'!$A:$BG, 0, MATCH("Clusters 0",'Input - companies list'!$A$1:$BG$1, 0)),'Output - Cluster ranking'!B2301,INDEX('Input - companies list'!$A:$BG, 0, MATCH("Inter-Cluster Connectivity",'Input - companies list'!$A$1:$BG$1, 0)))</f>
        <v/>
      </c>
      <c r="H2301">
        <f>IFERROR(PERCENTRANK(C:C,C2301),0)</f>
        <v/>
      </c>
      <c r="I2301">
        <f>IFERROR(1 - PERCENTRANK(D:D,D2301),0)</f>
        <v/>
      </c>
      <c r="J2301">
        <f>IFERROR(PERCENTRANK(E:E,E2301),0)</f>
        <v/>
      </c>
      <c r="K2301">
        <f>IFERROR(1 - PERCENTRANK(F:F,F2301),0)</f>
        <v/>
      </c>
      <c r="L2301">
        <f>IFERROR(PERCENTRANK(G:G,G2301),0)</f>
        <v/>
      </c>
      <c r="M2301">
        <f>H2301*weightA+I2301*weightB+J2301*weightC+K2301*weightD+L2301*weightE</f>
        <v/>
      </c>
    </row>
    <row r="2302" spans="1:13">
      <c r="A2302">
        <f>RANK(M2302,M:M)</f>
        <v/>
      </c>
      <c r="C2302">
        <f>SUMIFS('Input - target event report'!H:H,'Input - target event report'!L:L,B2302,'Input - target event report'!D:D, "Private Investment")</f>
        <v/>
      </c>
      <c r="D2302">
        <f>IF(E2302&lt;2, "N/A", (MAXIFS('Input - target event report'!E:E,'Input - target event report'!L:L,B:B,'Input - target event report'!D:D,"Private Investment")-MINIFS('Input - target event report'!E:E,'Input - target event report'!L:L,B:B,'Input - target event report'!D:D,"Private Investment"))/(E2302-1))</f>
        <v/>
      </c>
      <c r="E2302">
        <f>COUNTIFS('Input - target event report'!L:L,B2302,'Input - target event report'!D:D, "Private Investment")</f>
        <v/>
      </c>
      <c r="F2302">
        <f>AVERAGEIF(INDEX('Input - companies list'!$A:$BG, 0, MATCH("Clusters 0",'Input - companies list'!$A$1:$BG$1, 0)),'Output - Cluster ranking'!B2302,INDEX('Input - companies list'!$A:$BG, 0, MATCH("Flow",'Input - companies list'!$A$1:$BG$1, 0)))</f>
        <v/>
      </c>
      <c r="G2302">
        <f>AVERAGEIF(INDEX('Input - companies list'!$A:$BG, 0, MATCH("Clusters 0",'Input - companies list'!$A$1:$BG$1, 0)),'Output - Cluster ranking'!B2302,INDEX('Input - companies list'!$A:$BG, 0, MATCH("Inter-Cluster Connectivity",'Input - companies list'!$A$1:$BG$1, 0)))</f>
        <v/>
      </c>
      <c r="H2302">
        <f>IFERROR(PERCENTRANK(C:C,C2302),0)</f>
        <v/>
      </c>
      <c r="I2302">
        <f>IFERROR(1 - PERCENTRANK(D:D,D2302),0)</f>
        <v/>
      </c>
      <c r="J2302">
        <f>IFERROR(PERCENTRANK(E:E,E2302),0)</f>
        <v/>
      </c>
      <c r="K2302">
        <f>IFERROR(1 - PERCENTRANK(F:F,F2302),0)</f>
        <v/>
      </c>
      <c r="L2302">
        <f>IFERROR(PERCENTRANK(G:G,G2302),0)</f>
        <v/>
      </c>
      <c r="M2302">
        <f>H2302*weightA+I2302*weightB+J2302*weightC+K2302*weightD+L2302*weightE</f>
        <v/>
      </c>
    </row>
    <row r="2303" spans="1:13">
      <c r="A2303">
        <f>RANK(M2303,M:M)</f>
        <v/>
      </c>
      <c r="C2303">
        <f>SUMIFS('Input - target event report'!H:H,'Input - target event report'!L:L,B2303,'Input - target event report'!D:D, "Private Investment")</f>
        <v/>
      </c>
      <c r="D2303">
        <f>IF(E2303&lt;2, "N/A", (MAXIFS('Input - target event report'!E:E,'Input - target event report'!L:L,B:B,'Input - target event report'!D:D,"Private Investment")-MINIFS('Input - target event report'!E:E,'Input - target event report'!L:L,B:B,'Input - target event report'!D:D,"Private Investment"))/(E2303-1))</f>
        <v/>
      </c>
      <c r="E2303">
        <f>COUNTIFS('Input - target event report'!L:L,B2303,'Input - target event report'!D:D, "Private Investment")</f>
        <v/>
      </c>
      <c r="F2303">
        <f>AVERAGEIF(INDEX('Input - companies list'!$A:$BG, 0, MATCH("Clusters 0",'Input - companies list'!$A$1:$BG$1, 0)),'Output - Cluster ranking'!B2303,INDEX('Input - companies list'!$A:$BG, 0, MATCH("Flow",'Input - companies list'!$A$1:$BG$1, 0)))</f>
        <v/>
      </c>
      <c r="G2303">
        <f>AVERAGEIF(INDEX('Input - companies list'!$A:$BG, 0, MATCH("Clusters 0",'Input - companies list'!$A$1:$BG$1, 0)),'Output - Cluster ranking'!B2303,INDEX('Input - companies list'!$A:$BG, 0, MATCH("Inter-Cluster Connectivity",'Input - companies list'!$A$1:$BG$1, 0)))</f>
        <v/>
      </c>
      <c r="H2303">
        <f>IFERROR(PERCENTRANK(C:C,C2303),0)</f>
        <v/>
      </c>
      <c r="I2303">
        <f>IFERROR(1 - PERCENTRANK(D:D,D2303),0)</f>
        <v/>
      </c>
      <c r="J2303">
        <f>IFERROR(PERCENTRANK(E:E,E2303),0)</f>
        <v/>
      </c>
      <c r="K2303">
        <f>IFERROR(1 - PERCENTRANK(F:F,F2303),0)</f>
        <v/>
      </c>
      <c r="L2303">
        <f>IFERROR(PERCENTRANK(G:G,G2303),0)</f>
        <v/>
      </c>
      <c r="M2303">
        <f>H2303*weightA+I2303*weightB+J2303*weightC+K2303*weightD+L2303*weightE</f>
        <v/>
      </c>
    </row>
    <row r="2304" spans="1:13">
      <c r="A2304">
        <f>RANK(M2304,M:M)</f>
        <v/>
      </c>
      <c r="C2304">
        <f>SUMIFS('Input - target event report'!H:H,'Input - target event report'!L:L,B2304,'Input - target event report'!D:D, "Private Investment")</f>
        <v/>
      </c>
      <c r="D2304">
        <f>IF(E2304&lt;2, "N/A", (MAXIFS('Input - target event report'!E:E,'Input - target event report'!L:L,B:B,'Input - target event report'!D:D,"Private Investment")-MINIFS('Input - target event report'!E:E,'Input - target event report'!L:L,B:B,'Input - target event report'!D:D,"Private Investment"))/(E2304-1))</f>
        <v/>
      </c>
      <c r="E2304">
        <f>COUNTIFS('Input - target event report'!L:L,B2304,'Input - target event report'!D:D, "Private Investment")</f>
        <v/>
      </c>
      <c r="F2304">
        <f>AVERAGEIF(INDEX('Input - companies list'!$A:$BG, 0, MATCH("Clusters 0",'Input - companies list'!$A$1:$BG$1, 0)),'Output - Cluster ranking'!B2304,INDEX('Input - companies list'!$A:$BG, 0, MATCH("Flow",'Input - companies list'!$A$1:$BG$1, 0)))</f>
        <v/>
      </c>
      <c r="G2304">
        <f>AVERAGEIF(INDEX('Input - companies list'!$A:$BG, 0, MATCH("Clusters 0",'Input - companies list'!$A$1:$BG$1, 0)),'Output - Cluster ranking'!B2304,INDEX('Input - companies list'!$A:$BG, 0, MATCH("Inter-Cluster Connectivity",'Input - companies list'!$A$1:$BG$1, 0)))</f>
        <v/>
      </c>
      <c r="H2304">
        <f>IFERROR(PERCENTRANK(C:C,C2304),0)</f>
        <v/>
      </c>
      <c r="I2304">
        <f>IFERROR(1 - PERCENTRANK(D:D,D2304),0)</f>
        <v/>
      </c>
      <c r="J2304">
        <f>IFERROR(PERCENTRANK(E:E,E2304),0)</f>
        <v/>
      </c>
      <c r="K2304">
        <f>IFERROR(1 - PERCENTRANK(F:F,F2304),0)</f>
        <v/>
      </c>
      <c r="L2304">
        <f>IFERROR(PERCENTRANK(G:G,G2304),0)</f>
        <v/>
      </c>
      <c r="M2304">
        <f>H2304*weightA+I2304*weightB+J2304*weightC+K2304*weightD+L2304*weightE</f>
        <v/>
      </c>
    </row>
    <row r="2305" spans="1:13">
      <c r="A2305">
        <f>RANK(M2305,M:M)</f>
        <v/>
      </c>
      <c r="C2305">
        <f>SUMIFS('Input - target event report'!H:H,'Input - target event report'!L:L,B2305,'Input - target event report'!D:D, "Private Investment")</f>
        <v/>
      </c>
      <c r="D2305">
        <f>IF(E2305&lt;2, "N/A", (MAXIFS('Input - target event report'!E:E,'Input - target event report'!L:L,B:B,'Input - target event report'!D:D,"Private Investment")-MINIFS('Input - target event report'!E:E,'Input - target event report'!L:L,B:B,'Input - target event report'!D:D,"Private Investment"))/(E2305-1))</f>
        <v/>
      </c>
      <c r="E2305">
        <f>COUNTIFS('Input - target event report'!L:L,B2305,'Input - target event report'!D:D, "Private Investment")</f>
        <v/>
      </c>
      <c r="F2305">
        <f>AVERAGEIF(INDEX('Input - companies list'!$A:$BG, 0, MATCH("Clusters 0",'Input - companies list'!$A$1:$BG$1, 0)),'Output - Cluster ranking'!B2305,INDEX('Input - companies list'!$A:$BG, 0, MATCH("Flow",'Input - companies list'!$A$1:$BG$1, 0)))</f>
        <v/>
      </c>
      <c r="G2305">
        <f>AVERAGEIF(INDEX('Input - companies list'!$A:$BG, 0, MATCH("Clusters 0",'Input - companies list'!$A$1:$BG$1, 0)),'Output - Cluster ranking'!B2305,INDEX('Input - companies list'!$A:$BG, 0, MATCH("Inter-Cluster Connectivity",'Input - companies list'!$A$1:$BG$1, 0)))</f>
        <v/>
      </c>
      <c r="H2305">
        <f>IFERROR(PERCENTRANK(C:C,C2305),0)</f>
        <v/>
      </c>
      <c r="I2305">
        <f>IFERROR(1 - PERCENTRANK(D:D,D2305),0)</f>
        <v/>
      </c>
      <c r="J2305">
        <f>IFERROR(PERCENTRANK(E:E,E2305),0)</f>
        <v/>
      </c>
      <c r="K2305">
        <f>IFERROR(1 - PERCENTRANK(F:F,F2305),0)</f>
        <v/>
      </c>
      <c r="L2305">
        <f>IFERROR(PERCENTRANK(G:G,G2305),0)</f>
        <v/>
      </c>
      <c r="M2305">
        <f>H2305*weightA+I2305*weightB+J2305*weightC+K2305*weightD+L2305*weightE</f>
        <v/>
      </c>
    </row>
    <row r="2306" spans="1:13">
      <c r="A2306">
        <f>RANK(M2306,M:M)</f>
        <v/>
      </c>
      <c r="C2306">
        <f>SUMIFS('Input - target event report'!H:H,'Input - target event report'!L:L,B2306,'Input - target event report'!D:D, "Private Investment")</f>
        <v/>
      </c>
      <c r="D2306">
        <f>IF(E2306&lt;2, "N/A", (MAXIFS('Input - target event report'!E:E,'Input - target event report'!L:L,B:B,'Input - target event report'!D:D,"Private Investment")-MINIFS('Input - target event report'!E:E,'Input - target event report'!L:L,B:B,'Input - target event report'!D:D,"Private Investment"))/(E2306-1))</f>
        <v/>
      </c>
      <c r="E2306">
        <f>COUNTIFS('Input - target event report'!L:L,B2306,'Input - target event report'!D:D, "Private Investment")</f>
        <v/>
      </c>
      <c r="F2306">
        <f>AVERAGEIF(INDEX('Input - companies list'!$A:$BG, 0, MATCH("Clusters 0",'Input - companies list'!$A$1:$BG$1, 0)),'Output - Cluster ranking'!B2306,INDEX('Input - companies list'!$A:$BG, 0, MATCH("Flow",'Input - companies list'!$A$1:$BG$1, 0)))</f>
        <v/>
      </c>
      <c r="G2306">
        <f>AVERAGEIF(INDEX('Input - companies list'!$A:$BG, 0, MATCH("Clusters 0",'Input - companies list'!$A$1:$BG$1, 0)),'Output - Cluster ranking'!B2306,INDEX('Input - companies list'!$A:$BG, 0, MATCH("Inter-Cluster Connectivity",'Input - companies list'!$A$1:$BG$1, 0)))</f>
        <v/>
      </c>
      <c r="H2306">
        <f>IFERROR(PERCENTRANK(C:C,C2306),0)</f>
        <v/>
      </c>
      <c r="I2306">
        <f>IFERROR(1 - PERCENTRANK(D:D,D2306),0)</f>
        <v/>
      </c>
      <c r="J2306">
        <f>IFERROR(PERCENTRANK(E:E,E2306),0)</f>
        <v/>
      </c>
      <c r="K2306">
        <f>IFERROR(1 - PERCENTRANK(F:F,F2306),0)</f>
        <v/>
      </c>
      <c r="L2306">
        <f>IFERROR(PERCENTRANK(G:G,G2306),0)</f>
        <v/>
      </c>
      <c r="M2306">
        <f>H2306*weightA+I2306*weightB+J2306*weightC+K2306*weightD+L2306*weightE</f>
        <v/>
      </c>
    </row>
    <row r="2307" spans="1:13">
      <c r="A2307">
        <f>RANK(M2307,M:M)</f>
        <v/>
      </c>
      <c r="C2307">
        <f>SUMIFS('Input - target event report'!H:H,'Input - target event report'!L:L,B2307,'Input - target event report'!D:D, "Private Investment")</f>
        <v/>
      </c>
      <c r="D2307">
        <f>IF(E2307&lt;2, "N/A", (MAXIFS('Input - target event report'!E:E,'Input - target event report'!L:L,B:B,'Input - target event report'!D:D,"Private Investment")-MINIFS('Input - target event report'!E:E,'Input - target event report'!L:L,B:B,'Input - target event report'!D:D,"Private Investment"))/(E2307-1))</f>
        <v/>
      </c>
      <c r="E2307">
        <f>COUNTIFS('Input - target event report'!L:L,B2307,'Input - target event report'!D:D, "Private Investment")</f>
        <v/>
      </c>
      <c r="F2307">
        <f>AVERAGEIF(INDEX('Input - companies list'!$A:$BG, 0, MATCH("Clusters 0",'Input - companies list'!$A$1:$BG$1, 0)),'Output - Cluster ranking'!B2307,INDEX('Input - companies list'!$A:$BG, 0, MATCH("Flow",'Input - companies list'!$A$1:$BG$1, 0)))</f>
        <v/>
      </c>
      <c r="G2307">
        <f>AVERAGEIF(INDEX('Input - companies list'!$A:$BG, 0, MATCH("Clusters 0",'Input - companies list'!$A$1:$BG$1, 0)),'Output - Cluster ranking'!B2307,INDEX('Input - companies list'!$A:$BG, 0, MATCH("Inter-Cluster Connectivity",'Input - companies list'!$A$1:$BG$1, 0)))</f>
        <v/>
      </c>
      <c r="H2307">
        <f>IFERROR(PERCENTRANK(C:C,C2307),0)</f>
        <v/>
      </c>
      <c r="I2307">
        <f>IFERROR(1 - PERCENTRANK(D:D,D2307),0)</f>
        <v/>
      </c>
      <c r="J2307">
        <f>IFERROR(PERCENTRANK(E:E,E2307),0)</f>
        <v/>
      </c>
      <c r="K2307">
        <f>IFERROR(1 - PERCENTRANK(F:F,F2307),0)</f>
        <v/>
      </c>
      <c r="L2307">
        <f>IFERROR(PERCENTRANK(G:G,G2307),0)</f>
        <v/>
      </c>
      <c r="M2307">
        <f>H2307*weightA+I2307*weightB+J2307*weightC+K2307*weightD+L2307*weightE</f>
        <v/>
      </c>
    </row>
    <row r="2308" spans="1:13">
      <c r="A2308">
        <f>RANK(M2308,M:M)</f>
        <v/>
      </c>
      <c r="C2308">
        <f>SUMIFS('Input - target event report'!H:H,'Input - target event report'!L:L,B2308,'Input - target event report'!D:D, "Private Investment")</f>
        <v/>
      </c>
      <c r="D2308">
        <f>IF(E2308&lt;2, "N/A", (MAXIFS('Input - target event report'!E:E,'Input - target event report'!L:L,B:B,'Input - target event report'!D:D,"Private Investment")-MINIFS('Input - target event report'!E:E,'Input - target event report'!L:L,B:B,'Input - target event report'!D:D,"Private Investment"))/(E2308-1))</f>
        <v/>
      </c>
      <c r="E2308">
        <f>COUNTIFS('Input - target event report'!L:L,B2308,'Input - target event report'!D:D, "Private Investment")</f>
        <v/>
      </c>
      <c r="F2308">
        <f>AVERAGEIF(INDEX('Input - companies list'!$A:$BG, 0, MATCH("Clusters 0",'Input - companies list'!$A$1:$BG$1, 0)),'Output - Cluster ranking'!B2308,INDEX('Input - companies list'!$A:$BG, 0, MATCH("Flow",'Input - companies list'!$A$1:$BG$1, 0)))</f>
        <v/>
      </c>
      <c r="G2308">
        <f>AVERAGEIF(INDEX('Input - companies list'!$A:$BG, 0, MATCH("Clusters 0",'Input - companies list'!$A$1:$BG$1, 0)),'Output - Cluster ranking'!B2308,INDEX('Input - companies list'!$A:$BG, 0, MATCH("Inter-Cluster Connectivity",'Input - companies list'!$A$1:$BG$1, 0)))</f>
        <v/>
      </c>
      <c r="H2308">
        <f>IFERROR(PERCENTRANK(C:C,C2308),0)</f>
        <v/>
      </c>
      <c r="I2308">
        <f>IFERROR(1 - PERCENTRANK(D:D,D2308),0)</f>
        <v/>
      </c>
      <c r="J2308">
        <f>IFERROR(PERCENTRANK(E:E,E2308),0)</f>
        <v/>
      </c>
      <c r="K2308">
        <f>IFERROR(1 - PERCENTRANK(F:F,F2308),0)</f>
        <v/>
      </c>
      <c r="L2308">
        <f>IFERROR(PERCENTRANK(G:G,G2308),0)</f>
        <v/>
      </c>
      <c r="M2308">
        <f>H2308*weightA+I2308*weightB+J2308*weightC+K2308*weightD+L2308*weightE</f>
        <v/>
      </c>
    </row>
    <row r="2309" spans="1:13">
      <c r="A2309">
        <f>RANK(M2309,M:M)</f>
        <v/>
      </c>
      <c r="C2309">
        <f>SUMIFS('Input - target event report'!H:H,'Input - target event report'!L:L,B2309,'Input - target event report'!D:D, "Private Investment")</f>
        <v/>
      </c>
      <c r="D2309">
        <f>IF(E2309&lt;2, "N/A", (MAXIFS('Input - target event report'!E:E,'Input - target event report'!L:L,B:B,'Input - target event report'!D:D,"Private Investment")-MINIFS('Input - target event report'!E:E,'Input - target event report'!L:L,B:B,'Input - target event report'!D:D,"Private Investment"))/(E2309-1))</f>
        <v/>
      </c>
      <c r="E2309">
        <f>COUNTIFS('Input - target event report'!L:L,B2309,'Input - target event report'!D:D, "Private Investment")</f>
        <v/>
      </c>
      <c r="F2309">
        <f>AVERAGEIF(INDEX('Input - companies list'!$A:$BG, 0, MATCH("Clusters 0",'Input - companies list'!$A$1:$BG$1, 0)),'Output - Cluster ranking'!B2309,INDEX('Input - companies list'!$A:$BG, 0, MATCH("Flow",'Input - companies list'!$A$1:$BG$1, 0)))</f>
        <v/>
      </c>
      <c r="G2309">
        <f>AVERAGEIF(INDEX('Input - companies list'!$A:$BG, 0, MATCH("Clusters 0",'Input - companies list'!$A$1:$BG$1, 0)),'Output - Cluster ranking'!B2309,INDEX('Input - companies list'!$A:$BG, 0, MATCH("Inter-Cluster Connectivity",'Input - companies list'!$A$1:$BG$1, 0)))</f>
        <v/>
      </c>
      <c r="H2309">
        <f>IFERROR(PERCENTRANK(C:C,C2309),0)</f>
        <v/>
      </c>
      <c r="I2309">
        <f>IFERROR(1 - PERCENTRANK(D:D,D2309),0)</f>
        <v/>
      </c>
      <c r="J2309">
        <f>IFERROR(PERCENTRANK(E:E,E2309),0)</f>
        <v/>
      </c>
      <c r="K2309">
        <f>IFERROR(1 - PERCENTRANK(F:F,F2309),0)</f>
        <v/>
      </c>
      <c r="L2309">
        <f>IFERROR(PERCENTRANK(G:G,G2309),0)</f>
        <v/>
      </c>
      <c r="M2309">
        <f>H2309*weightA+I2309*weightB+J2309*weightC+K2309*weightD+L2309*weightE</f>
        <v/>
      </c>
    </row>
    <row r="2310" spans="1:13">
      <c r="A2310">
        <f>RANK(M2310,M:M)</f>
        <v/>
      </c>
      <c r="C2310">
        <f>SUMIFS('Input - target event report'!H:H,'Input - target event report'!L:L,B2310,'Input - target event report'!D:D, "Private Investment")</f>
        <v/>
      </c>
      <c r="D2310">
        <f>IF(E2310&lt;2, "N/A", (MAXIFS('Input - target event report'!E:E,'Input - target event report'!L:L,B:B,'Input - target event report'!D:D,"Private Investment")-MINIFS('Input - target event report'!E:E,'Input - target event report'!L:L,B:B,'Input - target event report'!D:D,"Private Investment"))/(E2310-1))</f>
        <v/>
      </c>
      <c r="E2310">
        <f>COUNTIFS('Input - target event report'!L:L,B2310,'Input - target event report'!D:D, "Private Investment")</f>
        <v/>
      </c>
      <c r="F2310">
        <f>AVERAGEIF(INDEX('Input - companies list'!$A:$BG, 0, MATCH("Clusters 0",'Input - companies list'!$A$1:$BG$1, 0)),'Output - Cluster ranking'!B2310,INDEX('Input - companies list'!$A:$BG, 0, MATCH("Flow",'Input - companies list'!$A$1:$BG$1, 0)))</f>
        <v/>
      </c>
      <c r="G2310">
        <f>AVERAGEIF(INDEX('Input - companies list'!$A:$BG, 0, MATCH("Clusters 0",'Input - companies list'!$A$1:$BG$1, 0)),'Output - Cluster ranking'!B2310,INDEX('Input - companies list'!$A:$BG, 0, MATCH("Inter-Cluster Connectivity",'Input - companies list'!$A$1:$BG$1, 0)))</f>
        <v/>
      </c>
      <c r="H2310">
        <f>IFERROR(PERCENTRANK(C:C,C2310),0)</f>
        <v/>
      </c>
      <c r="I2310">
        <f>IFERROR(1 - PERCENTRANK(D:D,D2310),0)</f>
        <v/>
      </c>
      <c r="J2310">
        <f>IFERROR(PERCENTRANK(E:E,E2310),0)</f>
        <v/>
      </c>
      <c r="K2310">
        <f>IFERROR(1 - PERCENTRANK(F:F,F2310),0)</f>
        <v/>
      </c>
      <c r="L2310">
        <f>IFERROR(PERCENTRANK(G:G,G2310),0)</f>
        <v/>
      </c>
      <c r="M2310">
        <f>H2310*weightA+I2310*weightB+J2310*weightC+K2310*weightD+L2310*weightE</f>
        <v/>
      </c>
    </row>
    <row r="2311" spans="1:13">
      <c r="A2311">
        <f>RANK(M2311,M:M)</f>
        <v/>
      </c>
      <c r="C2311">
        <f>SUMIFS('Input - target event report'!H:H,'Input - target event report'!L:L,B2311,'Input - target event report'!D:D, "Private Investment")</f>
        <v/>
      </c>
      <c r="D2311">
        <f>IF(E2311&lt;2, "N/A", (MAXIFS('Input - target event report'!E:E,'Input - target event report'!L:L,B:B,'Input - target event report'!D:D,"Private Investment")-MINIFS('Input - target event report'!E:E,'Input - target event report'!L:L,B:B,'Input - target event report'!D:D,"Private Investment"))/(E2311-1))</f>
        <v/>
      </c>
      <c r="E2311">
        <f>COUNTIFS('Input - target event report'!L:L,B2311,'Input - target event report'!D:D, "Private Investment")</f>
        <v/>
      </c>
      <c r="F2311">
        <f>AVERAGEIF(INDEX('Input - companies list'!$A:$BG, 0, MATCH("Clusters 0",'Input - companies list'!$A$1:$BG$1, 0)),'Output - Cluster ranking'!B2311,INDEX('Input - companies list'!$A:$BG, 0, MATCH("Flow",'Input - companies list'!$A$1:$BG$1, 0)))</f>
        <v/>
      </c>
      <c r="G2311">
        <f>AVERAGEIF(INDEX('Input - companies list'!$A:$BG, 0, MATCH("Clusters 0",'Input - companies list'!$A$1:$BG$1, 0)),'Output - Cluster ranking'!B2311,INDEX('Input - companies list'!$A:$BG, 0, MATCH("Inter-Cluster Connectivity",'Input - companies list'!$A$1:$BG$1, 0)))</f>
        <v/>
      </c>
      <c r="H2311">
        <f>IFERROR(PERCENTRANK(C:C,C2311),0)</f>
        <v/>
      </c>
      <c r="I2311">
        <f>IFERROR(1 - PERCENTRANK(D:D,D2311),0)</f>
        <v/>
      </c>
      <c r="J2311">
        <f>IFERROR(PERCENTRANK(E:E,E2311),0)</f>
        <v/>
      </c>
      <c r="K2311">
        <f>IFERROR(1 - PERCENTRANK(F:F,F2311),0)</f>
        <v/>
      </c>
      <c r="L2311">
        <f>IFERROR(PERCENTRANK(G:G,G2311),0)</f>
        <v/>
      </c>
      <c r="M2311">
        <f>H2311*weightA+I2311*weightB+J2311*weightC+K2311*weightD+L2311*weightE</f>
        <v/>
      </c>
    </row>
    <row r="2312" spans="1:13">
      <c r="A2312">
        <f>RANK(M2312,M:M)</f>
        <v/>
      </c>
      <c r="C2312">
        <f>SUMIFS('Input - target event report'!H:H,'Input - target event report'!L:L,B2312,'Input - target event report'!D:D, "Private Investment")</f>
        <v/>
      </c>
      <c r="D2312">
        <f>IF(E2312&lt;2, "N/A", (MAXIFS('Input - target event report'!E:E,'Input - target event report'!L:L,B:B,'Input - target event report'!D:D,"Private Investment")-MINIFS('Input - target event report'!E:E,'Input - target event report'!L:L,B:B,'Input - target event report'!D:D,"Private Investment"))/(E2312-1))</f>
        <v/>
      </c>
      <c r="E2312">
        <f>COUNTIFS('Input - target event report'!L:L,B2312,'Input - target event report'!D:D, "Private Investment")</f>
        <v/>
      </c>
      <c r="F2312">
        <f>AVERAGEIF(INDEX('Input - companies list'!$A:$BG, 0, MATCH("Clusters 0",'Input - companies list'!$A$1:$BG$1, 0)),'Output - Cluster ranking'!B2312,INDEX('Input - companies list'!$A:$BG, 0, MATCH("Flow",'Input - companies list'!$A$1:$BG$1, 0)))</f>
        <v/>
      </c>
      <c r="G2312">
        <f>AVERAGEIF(INDEX('Input - companies list'!$A:$BG, 0, MATCH("Clusters 0",'Input - companies list'!$A$1:$BG$1, 0)),'Output - Cluster ranking'!B2312,INDEX('Input - companies list'!$A:$BG, 0, MATCH("Inter-Cluster Connectivity",'Input - companies list'!$A$1:$BG$1, 0)))</f>
        <v/>
      </c>
      <c r="H2312">
        <f>IFERROR(PERCENTRANK(C:C,C2312),0)</f>
        <v/>
      </c>
      <c r="I2312">
        <f>IFERROR(1 - PERCENTRANK(D:D,D2312),0)</f>
        <v/>
      </c>
      <c r="J2312">
        <f>IFERROR(PERCENTRANK(E:E,E2312),0)</f>
        <v/>
      </c>
      <c r="K2312">
        <f>IFERROR(1 - PERCENTRANK(F:F,F2312),0)</f>
        <v/>
      </c>
      <c r="L2312">
        <f>IFERROR(PERCENTRANK(G:G,G2312),0)</f>
        <v/>
      </c>
      <c r="M2312">
        <f>H2312*weightA+I2312*weightB+J2312*weightC+K2312*weightD+L2312*weightE</f>
        <v/>
      </c>
    </row>
    <row r="2313" spans="1:13">
      <c r="A2313">
        <f>RANK(M2313,M:M)</f>
        <v/>
      </c>
      <c r="C2313">
        <f>SUMIFS('Input - target event report'!H:H,'Input - target event report'!L:L,B2313,'Input - target event report'!D:D, "Private Investment")</f>
        <v/>
      </c>
      <c r="D2313">
        <f>IF(E2313&lt;2, "N/A", (MAXIFS('Input - target event report'!E:E,'Input - target event report'!L:L,B:B,'Input - target event report'!D:D,"Private Investment")-MINIFS('Input - target event report'!E:E,'Input - target event report'!L:L,B:B,'Input - target event report'!D:D,"Private Investment"))/(E2313-1))</f>
        <v/>
      </c>
      <c r="E2313">
        <f>COUNTIFS('Input - target event report'!L:L,B2313,'Input - target event report'!D:D, "Private Investment")</f>
        <v/>
      </c>
      <c r="F2313">
        <f>AVERAGEIF(INDEX('Input - companies list'!$A:$BG, 0, MATCH("Clusters 0",'Input - companies list'!$A$1:$BG$1, 0)),'Output - Cluster ranking'!B2313,INDEX('Input - companies list'!$A:$BG, 0, MATCH("Flow",'Input - companies list'!$A$1:$BG$1, 0)))</f>
        <v/>
      </c>
      <c r="G2313">
        <f>AVERAGEIF(INDEX('Input - companies list'!$A:$BG, 0, MATCH("Clusters 0",'Input - companies list'!$A$1:$BG$1, 0)),'Output - Cluster ranking'!B2313,INDEX('Input - companies list'!$A:$BG, 0, MATCH("Inter-Cluster Connectivity",'Input - companies list'!$A$1:$BG$1, 0)))</f>
        <v/>
      </c>
      <c r="H2313">
        <f>IFERROR(PERCENTRANK(C:C,C2313),0)</f>
        <v/>
      </c>
      <c r="I2313">
        <f>IFERROR(1 - PERCENTRANK(D:D,D2313),0)</f>
        <v/>
      </c>
      <c r="J2313">
        <f>IFERROR(PERCENTRANK(E:E,E2313),0)</f>
        <v/>
      </c>
      <c r="K2313">
        <f>IFERROR(1 - PERCENTRANK(F:F,F2313),0)</f>
        <v/>
      </c>
      <c r="L2313">
        <f>IFERROR(PERCENTRANK(G:G,G2313),0)</f>
        <v/>
      </c>
      <c r="M2313">
        <f>H2313*weightA+I2313*weightB+J2313*weightC+K2313*weightD+L2313*weightE</f>
        <v/>
      </c>
    </row>
    <row r="2314" spans="1:13">
      <c r="A2314">
        <f>RANK(M2314,M:M)</f>
        <v/>
      </c>
      <c r="C2314">
        <f>SUMIFS('Input - target event report'!H:H,'Input - target event report'!L:L,B2314,'Input - target event report'!D:D, "Private Investment")</f>
        <v/>
      </c>
      <c r="D2314">
        <f>IF(E2314&lt;2, "N/A", (MAXIFS('Input - target event report'!E:E,'Input - target event report'!L:L,B:B,'Input - target event report'!D:D,"Private Investment")-MINIFS('Input - target event report'!E:E,'Input - target event report'!L:L,B:B,'Input - target event report'!D:D,"Private Investment"))/(E2314-1))</f>
        <v/>
      </c>
      <c r="E2314">
        <f>COUNTIFS('Input - target event report'!L:L,B2314,'Input - target event report'!D:D, "Private Investment")</f>
        <v/>
      </c>
      <c r="F2314">
        <f>AVERAGEIF(INDEX('Input - companies list'!$A:$BG, 0, MATCH("Clusters 0",'Input - companies list'!$A$1:$BG$1, 0)),'Output - Cluster ranking'!B2314,INDEX('Input - companies list'!$A:$BG, 0, MATCH("Flow",'Input - companies list'!$A$1:$BG$1, 0)))</f>
        <v/>
      </c>
      <c r="G2314">
        <f>AVERAGEIF(INDEX('Input - companies list'!$A:$BG, 0, MATCH("Clusters 0",'Input - companies list'!$A$1:$BG$1, 0)),'Output - Cluster ranking'!B2314,INDEX('Input - companies list'!$A:$BG, 0, MATCH("Inter-Cluster Connectivity",'Input - companies list'!$A$1:$BG$1, 0)))</f>
        <v/>
      </c>
      <c r="H2314">
        <f>IFERROR(PERCENTRANK(C:C,C2314),0)</f>
        <v/>
      </c>
      <c r="I2314">
        <f>IFERROR(1 - PERCENTRANK(D:D,D2314),0)</f>
        <v/>
      </c>
      <c r="J2314">
        <f>IFERROR(PERCENTRANK(E:E,E2314),0)</f>
        <v/>
      </c>
      <c r="K2314">
        <f>IFERROR(1 - PERCENTRANK(F:F,F2314),0)</f>
        <v/>
      </c>
      <c r="L2314">
        <f>IFERROR(PERCENTRANK(G:G,G2314),0)</f>
        <v/>
      </c>
      <c r="M2314">
        <f>H2314*weightA+I2314*weightB+J2314*weightC+K2314*weightD+L2314*weightE</f>
        <v/>
      </c>
    </row>
    <row r="2315" spans="1:13">
      <c r="A2315">
        <f>RANK(M2315,M:M)</f>
        <v/>
      </c>
      <c r="C2315">
        <f>SUMIFS('Input - target event report'!H:H,'Input - target event report'!L:L,B2315,'Input - target event report'!D:D, "Private Investment")</f>
        <v/>
      </c>
      <c r="D2315">
        <f>IF(E2315&lt;2, "N/A", (MAXIFS('Input - target event report'!E:E,'Input - target event report'!L:L,B:B,'Input - target event report'!D:D,"Private Investment")-MINIFS('Input - target event report'!E:E,'Input - target event report'!L:L,B:B,'Input - target event report'!D:D,"Private Investment"))/(E2315-1))</f>
        <v/>
      </c>
      <c r="E2315">
        <f>COUNTIFS('Input - target event report'!L:L,B2315,'Input - target event report'!D:D, "Private Investment")</f>
        <v/>
      </c>
      <c r="F2315">
        <f>AVERAGEIF(INDEX('Input - companies list'!$A:$BG, 0, MATCH("Clusters 0",'Input - companies list'!$A$1:$BG$1, 0)),'Output - Cluster ranking'!B2315,INDEX('Input - companies list'!$A:$BG, 0, MATCH("Flow",'Input - companies list'!$A$1:$BG$1, 0)))</f>
        <v/>
      </c>
      <c r="G2315">
        <f>AVERAGEIF(INDEX('Input - companies list'!$A:$BG, 0, MATCH("Clusters 0",'Input - companies list'!$A$1:$BG$1, 0)),'Output - Cluster ranking'!B2315,INDEX('Input - companies list'!$A:$BG, 0, MATCH("Inter-Cluster Connectivity",'Input - companies list'!$A$1:$BG$1, 0)))</f>
        <v/>
      </c>
      <c r="H2315">
        <f>IFERROR(PERCENTRANK(C:C,C2315),0)</f>
        <v/>
      </c>
      <c r="I2315">
        <f>IFERROR(1 - PERCENTRANK(D:D,D2315),0)</f>
        <v/>
      </c>
      <c r="J2315">
        <f>IFERROR(PERCENTRANK(E:E,E2315),0)</f>
        <v/>
      </c>
      <c r="K2315">
        <f>IFERROR(1 - PERCENTRANK(F:F,F2315),0)</f>
        <v/>
      </c>
      <c r="L2315">
        <f>IFERROR(PERCENTRANK(G:G,G2315),0)</f>
        <v/>
      </c>
      <c r="M2315">
        <f>H2315*weightA+I2315*weightB+J2315*weightC+K2315*weightD+L2315*weightE</f>
        <v/>
      </c>
    </row>
    <row r="2316" spans="1:13">
      <c r="A2316">
        <f>RANK(M2316,M:M)</f>
        <v/>
      </c>
      <c r="C2316">
        <f>SUMIFS('Input - target event report'!H:H,'Input - target event report'!L:L,B2316,'Input - target event report'!D:D, "Private Investment")</f>
        <v/>
      </c>
      <c r="D2316">
        <f>IF(E2316&lt;2, "N/A", (MAXIFS('Input - target event report'!E:E,'Input - target event report'!L:L,B:B,'Input - target event report'!D:D,"Private Investment")-MINIFS('Input - target event report'!E:E,'Input - target event report'!L:L,B:B,'Input - target event report'!D:D,"Private Investment"))/(E2316-1))</f>
        <v/>
      </c>
      <c r="E2316">
        <f>COUNTIFS('Input - target event report'!L:L,B2316,'Input - target event report'!D:D, "Private Investment")</f>
        <v/>
      </c>
      <c r="F2316">
        <f>AVERAGEIF(INDEX('Input - companies list'!$A:$BG, 0, MATCH("Clusters 0",'Input - companies list'!$A$1:$BG$1, 0)),'Output - Cluster ranking'!B2316,INDEX('Input - companies list'!$A:$BG, 0, MATCH("Flow",'Input - companies list'!$A$1:$BG$1, 0)))</f>
        <v/>
      </c>
      <c r="G2316">
        <f>AVERAGEIF(INDEX('Input - companies list'!$A:$BG, 0, MATCH("Clusters 0",'Input - companies list'!$A$1:$BG$1, 0)),'Output - Cluster ranking'!B2316,INDEX('Input - companies list'!$A:$BG, 0, MATCH("Inter-Cluster Connectivity",'Input - companies list'!$A$1:$BG$1, 0)))</f>
        <v/>
      </c>
      <c r="H2316">
        <f>IFERROR(PERCENTRANK(C:C,C2316),0)</f>
        <v/>
      </c>
      <c r="I2316">
        <f>IFERROR(1 - PERCENTRANK(D:D,D2316),0)</f>
        <v/>
      </c>
      <c r="J2316">
        <f>IFERROR(PERCENTRANK(E:E,E2316),0)</f>
        <v/>
      </c>
      <c r="K2316">
        <f>IFERROR(1 - PERCENTRANK(F:F,F2316),0)</f>
        <v/>
      </c>
      <c r="L2316">
        <f>IFERROR(PERCENTRANK(G:G,G2316),0)</f>
        <v/>
      </c>
      <c r="M2316">
        <f>H2316*weightA+I2316*weightB+J2316*weightC+K2316*weightD+L2316*weightE</f>
        <v/>
      </c>
    </row>
    <row r="2317" spans="1:13">
      <c r="A2317">
        <f>RANK(M2317,M:M)</f>
        <v/>
      </c>
      <c r="C2317">
        <f>SUMIFS('Input - target event report'!H:H,'Input - target event report'!L:L,B2317,'Input - target event report'!D:D, "Private Investment")</f>
        <v/>
      </c>
      <c r="D2317">
        <f>IF(E2317&lt;2, "N/A", (MAXIFS('Input - target event report'!E:E,'Input - target event report'!L:L,B:B,'Input - target event report'!D:D,"Private Investment")-MINIFS('Input - target event report'!E:E,'Input - target event report'!L:L,B:B,'Input - target event report'!D:D,"Private Investment"))/(E2317-1))</f>
        <v/>
      </c>
      <c r="E2317">
        <f>COUNTIFS('Input - target event report'!L:L,B2317,'Input - target event report'!D:D, "Private Investment")</f>
        <v/>
      </c>
      <c r="F2317">
        <f>AVERAGEIF(INDEX('Input - companies list'!$A:$BG, 0, MATCH("Clusters 0",'Input - companies list'!$A$1:$BG$1, 0)),'Output - Cluster ranking'!B2317,INDEX('Input - companies list'!$A:$BG, 0, MATCH("Flow",'Input - companies list'!$A$1:$BG$1, 0)))</f>
        <v/>
      </c>
      <c r="G2317">
        <f>AVERAGEIF(INDEX('Input - companies list'!$A:$BG, 0, MATCH("Clusters 0",'Input - companies list'!$A$1:$BG$1, 0)),'Output - Cluster ranking'!B2317,INDEX('Input - companies list'!$A:$BG, 0, MATCH("Inter-Cluster Connectivity",'Input - companies list'!$A$1:$BG$1, 0)))</f>
        <v/>
      </c>
      <c r="H2317">
        <f>IFERROR(PERCENTRANK(C:C,C2317),0)</f>
        <v/>
      </c>
      <c r="I2317">
        <f>IFERROR(1 - PERCENTRANK(D:D,D2317),0)</f>
        <v/>
      </c>
      <c r="J2317">
        <f>IFERROR(PERCENTRANK(E:E,E2317),0)</f>
        <v/>
      </c>
      <c r="K2317">
        <f>IFERROR(1 - PERCENTRANK(F:F,F2317),0)</f>
        <v/>
      </c>
      <c r="L2317">
        <f>IFERROR(PERCENTRANK(G:G,G2317),0)</f>
        <v/>
      </c>
      <c r="M2317">
        <f>H2317*weightA+I2317*weightB+J2317*weightC+K2317*weightD+L2317*weightE</f>
        <v/>
      </c>
    </row>
    <row r="2318" spans="1:13">
      <c r="A2318">
        <f>RANK(M2318,M:M)</f>
        <v/>
      </c>
      <c r="C2318">
        <f>SUMIFS('Input - target event report'!H:H,'Input - target event report'!L:L,B2318,'Input - target event report'!D:D, "Private Investment")</f>
        <v/>
      </c>
      <c r="D2318">
        <f>IF(E2318&lt;2, "N/A", (MAXIFS('Input - target event report'!E:E,'Input - target event report'!L:L,B:B,'Input - target event report'!D:D,"Private Investment")-MINIFS('Input - target event report'!E:E,'Input - target event report'!L:L,B:B,'Input - target event report'!D:D,"Private Investment"))/(E2318-1))</f>
        <v/>
      </c>
      <c r="E2318">
        <f>COUNTIFS('Input - target event report'!L:L,B2318,'Input - target event report'!D:D, "Private Investment")</f>
        <v/>
      </c>
      <c r="F2318">
        <f>AVERAGEIF(INDEX('Input - companies list'!$A:$BG, 0, MATCH("Clusters 0",'Input - companies list'!$A$1:$BG$1, 0)),'Output - Cluster ranking'!B2318,INDEX('Input - companies list'!$A:$BG, 0, MATCH("Flow",'Input - companies list'!$A$1:$BG$1, 0)))</f>
        <v/>
      </c>
      <c r="G2318">
        <f>AVERAGEIF(INDEX('Input - companies list'!$A:$BG, 0, MATCH("Clusters 0",'Input - companies list'!$A$1:$BG$1, 0)),'Output - Cluster ranking'!B2318,INDEX('Input - companies list'!$A:$BG, 0, MATCH("Inter-Cluster Connectivity",'Input - companies list'!$A$1:$BG$1, 0)))</f>
        <v/>
      </c>
      <c r="H2318">
        <f>IFERROR(PERCENTRANK(C:C,C2318),0)</f>
        <v/>
      </c>
      <c r="I2318">
        <f>IFERROR(1 - PERCENTRANK(D:D,D2318),0)</f>
        <v/>
      </c>
      <c r="J2318">
        <f>IFERROR(PERCENTRANK(E:E,E2318),0)</f>
        <v/>
      </c>
      <c r="K2318">
        <f>IFERROR(1 - PERCENTRANK(F:F,F2318),0)</f>
        <v/>
      </c>
      <c r="L2318">
        <f>IFERROR(PERCENTRANK(G:G,G2318),0)</f>
        <v/>
      </c>
      <c r="M2318">
        <f>H2318*weightA+I2318*weightB+J2318*weightC+K2318*weightD+L2318*weightE</f>
        <v/>
      </c>
    </row>
    <row r="2319" spans="1:13">
      <c r="A2319">
        <f>RANK(M2319,M:M)</f>
        <v/>
      </c>
      <c r="C2319">
        <f>SUMIFS('Input - target event report'!H:H,'Input - target event report'!L:L,B2319,'Input - target event report'!D:D, "Private Investment")</f>
        <v/>
      </c>
      <c r="D2319">
        <f>IF(E2319&lt;2, "N/A", (MAXIFS('Input - target event report'!E:E,'Input - target event report'!L:L,B:B,'Input - target event report'!D:D,"Private Investment")-MINIFS('Input - target event report'!E:E,'Input - target event report'!L:L,B:B,'Input - target event report'!D:D,"Private Investment"))/(E2319-1))</f>
        <v/>
      </c>
      <c r="E2319">
        <f>COUNTIFS('Input - target event report'!L:L,B2319,'Input - target event report'!D:D, "Private Investment")</f>
        <v/>
      </c>
      <c r="F2319">
        <f>AVERAGEIF(INDEX('Input - companies list'!$A:$BG, 0, MATCH("Clusters 0",'Input - companies list'!$A$1:$BG$1, 0)),'Output - Cluster ranking'!B2319,INDEX('Input - companies list'!$A:$BG, 0, MATCH("Flow",'Input - companies list'!$A$1:$BG$1, 0)))</f>
        <v/>
      </c>
      <c r="G2319">
        <f>AVERAGEIF(INDEX('Input - companies list'!$A:$BG, 0, MATCH("Clusters 0",'Input - companies list'!$A$1:$BG$1, 0)),'Output - Cluster ranking'!B2319,INDEX('Input - companies list'!$A:$BG, 0, MATCH("Inter-Cluster Connectivity",'Input - companies list'!$A$1:$BG$1, 0)))</f>
        <v/>
      </c>
      <c r="H2319">
        <f>IFERROR(PERCENTRANK(C:C,C2319),0)</f>
        <v/>
      </c>
      <c r="I2319">
        <f>IFERROR(1 - PERCENTRANK(D:D,D2319),0)</f>
        <v/>
      </c>
      <c r="J2319">
        <f>IFERROR(PERCENTRANK(E:E,E2319),0)</f>
        <v/>
      </c>
      <c r="K2319">
        <f>IFERROR(1 - PERCENTRANK(F:F,F2319),0)</f>
        <v/>
      </c>
      <c r="L2319">
        <f>IFERROR(PERCENTRANK(G:G,G2319),0)</f>
        <v/>
      </c>
      <c r="M2319">
        <f>H2319*weightA+I2319*weightB+J2319*weightC+K2319*weightD+L2319*weightE</f>
        <v/>
      </c>
    </row>
    <row r="2320" spans="1:13">
      <c r="A2320">
        <f>RANK(M2320,M:M)</f>
        <v/>
      </c>
      <c r="C2320">
        <f>SUMIFS('Input - target event report'!H:H,'Input - target event report'!L:L,B2320,'Input - target event report'!D:D, "Private Investment")</f>
        <v/>
      </c>
      <c r="D2320">
        <f>IF(E2320&lt;2, "N/A", (MAXIFS('Input - target event report'!E:E,'Input - target event report'!L:L,B:B,'Input - target event report'!D:D,"Private Investment")-MINIFS('Input - target event report'!E:E,'Input - target event report'!L:L,B:B,'Input - target event report'!D:D,"Private Investment"))/(E2320-1))</f>
        <v/>
      </c>
      <c r="E2320">
        <f>COUNTIFS('Input - target event report'!L:L,B2320,'Input - target event report'!D:D, "Private Investment")</f>
        <v/>
      </c>
      <c r="F2320">
        <f>AVERAGEIF(INDEX('Input - companies list'!$A:$BG, 0, MATCH("Clusters 0",'Input - companies list'!$A$1:$BG$1, 0)),'Output - Cluster ranking'!B2320,INDEX('Input - companies list'!$A:$BG, 0, MATCH("Flow",'Input - companies list'!$A$1:$BG$1, 0)))</f>
        <v/>
      </c>
      <c r="G2320">
        <f>AVERAGEIF(INDEX('Input - companies list'!$A:$BG, 0, MATCH("Clusters 0",'Input - companies list'!$A$1:$BG$1, 0)),'Output - Cluster ranking'!B2320,INDEX('Input - companies list'!$A:$BG, 0, MATCH("Inter-Cluster Connectivity",'Input - companies list'!$A$1:$BG$1, 0)))</f>
        <v/>
      </c>
      <c r="H2320">
        <f>IFERROR(PERCENTRANK(C:C,C2320),0)</f>
        <v/>
      </c>
      <c r="I2320">
        <f>IFERROR(1 - PERCENTRANK(D:D,D2320),0)</f>
        <v/>
      </c>
      <c r="J2320">
        <f>IFERROR(PERCENTRANK(E:E,E2320),0)</f>
        <v/>
      </c>
      <c r="K2320">
        <f>IFERROR(1 - PERCENTRANK(F:F,F2320),0)</f>
        <v/>
      </c>
      <c r="L2320">
        <f>IFERROR(PERCENTRANK(G:G,G2320),0)</f>
        <v/>
      </c>
      <c r="M2320">
        <f>H2320*weightA+I2320*weightB+J2320*weightC+K2320*weightD+L2320*weightE</f>
        <v/>
      </c>
    </row>
    <row r="2321" spans="1:13">
      <c r="A2321">
        <f>RANK(M2321,M:M)</f>
        <v/>
      </c>
      <c r="C2321">
        <f>SUMIFS('Input - target event report'!H:H,'Input - target event report'!L:L,B2321,'Input - target event report'!D:D, "Private Investment")</f>
        <v/>
      </c>
      <c r="D2321">
        <f>IF(E2321&lt;2, "N/A", (MAXIFS('Input - target event report'!E:E,'Input - target event report'!L:L,B:B,'Input - target event report'!D:D,"Private Investment")-MINIFS('Input - target event report'!E:E,'Input - target event report'!L:L,B:B,'Input - target event report'!D:D,"Private Investment"))/(E2321-1))</f>
        <v/>
      </c>
      <c r="E2321">
        <f>COUNTIFS('Input - target event report'!L:L,B2321,'Input - target event report'!D:D, "Private Investment")</f>
        <v/>
      </c>
      <c r="F2321">
        <f>AVERAGEIF(INDEX('Input - companies list'!$A:$BG, 0, MATCH("Clusters 0",'Input - companies list'!$A$1:$BG$1, 0)),'Output - Cluster ranking'!B2321,INDEX('Input - companies list'!$A:$BG, 0, MATCH("Flow",'Input - companies list'!$A$1:$BG$1, 0)))</f>
        <v/>
      </c>
      <c r="G2321">
        <f>AVERAGEIF(INDEX('Input - companies list'!$A:$BG, 0, MATCH("Clusters 0",'Input - companies list'!$A$1:$BG$1, 0)),'Output - Cluster ranking'!B2321,INDEX('Input - companies list'!$A:$BG, 0, MATCH("Inter-Cluster Connectivity",'Input - companies list'!$A$1:$BG$1, 0)))</f>
        <v/>
      </c>
      <c r="H2321">
        <f>IFERROR(PERCENTRANK(C:C,C2321),0)</f>
        <v/>
      </c>
      <c r="I2321">
        <f>IFERROR(1 - PERCENTRANK(D:D,D2321),0)</f>
        <v/>
      </c>
      <c r="J2321">
        <f>IFERROR(PERCENTRANK(E:E,E2321),0)</f>
        <v/>
      </c>
      <c r="K2321">
        <f>IFERROR(1 - PERCENTRANK(F:F,F2321),0)</f>
        <v/>
      </c>
      <c r="L2321">
        <f>IFERROR(PERCENTRANK(G:G,G2321),0)</f>
        <v/>
      </c>
      <c r="M2321">
        <f>H2321*weightA+I2321*weightB+J2321*weightC+K2321*weightD+L2321*weightE</f>
        <v/>
      </c>
    </row>
    <row r="2322" spans="1:13">
      <c r="A2322">
        <f>RANK(M2322,M:M)</f>
        <v/>
      </c>
      <c r="C2322">
        <f>SUMIFS('Input - target event report'!H:H,'Input - target event report'!L:L,B2322,'Input - target event report'!D:D, "Private Investment")</f>
        <v/>
      </c>
      <c r="D2322">
        <f>IF(E2322&lt;2, "N/A", (MAXIFS('Input - target event report'!E:E,'Input - target event report'!L:L,B:B,'Input - target event report'!D:D,"Private Investment")-MINIFS('Input - target event report'!E:E,'Input - target event report'!L:L,B:B,'Input - target event report'!D:D,"Private Investment"))/(E2322-1))</f>
        <v/>
      </c>
      <c r="E2322">
        <f>COUNTIFS('Input - target event report'!L:L,B2322,'Input - target event report'!D:D, "Private Investment")</f>
        <v/>
      </c>
      <c r="F2322">
        <f>AVERAGEIF(INDEX('Input - companies list'!$A:$BG, 0, MATCH("Clusters 0",'Input - companies list'!$A$1:$BG$1, 0)),'Output - Cluster ranking'!B2322,INDEX('Input - companies list'!$A:$BG, 0, MATCH("Flow",'Input - companies list'!$A$1:$BG$1, 0)))</f>
        <v/>
      </c>
      <c r="G2322">
        <f>AVERAGEIF(INDEX('Input - companies list'!$A:$BG, 0, MATCH("Clusters 0",'Input - companies list'!$A$1:$BG$1, 0)),'Output - Cluster ranking'!B2322,INDEX('Input - companies list'!$A:$BG, 0, MATCH("Inter-Cluster Connectivity",'Input - companies list'!$A$1:$BG$1, 0)))</f>
        <v/>
      </c>
      <c r="H2322">
        <f>IFERROR(PERCENTRANK(C:C,C2322),0)</f>
        <v/>
      </c>
      <c r="I2322">
        <f>IFERROR(1 - PERCENTRANK(D:D,D2322),0)</f>
        <v/>
      </c>
      <c r="J2322">
        <f>IFERROR(PERCENTRANK(E:E,E2322),0)</f>
        <v/>
      </c>
      <c r="K2322">
        <f>IFERROR(1 - PERCENTRANK(F:F,F2322),0)</f>
        <v/>
      </c>
      <c r="L2322">
        <f>IFERROR(PERCENTRANK(G:G,G2322),0)</f>
        <v/>
      </c>
      <c r="M2322">
        <f>H2322*weightA+I2322*weightB+J2322*weightC+K2322*weightD+L2322*weightE</f>
        <v/>
      </c>
    </row>
    <row r="2323" spans="1:13">
      <c r="A2323">
        <f>RANK(M2323,M:M)</f>
        <v/>
      </c>
      <c r="C2323">
        <f>SUMIFS('Input - target event report'!H:H,'Input - target event report'!L:L,B2323,'Input - target event report'!D:D, "Private Investment")</f>
        <v/>
      </c>
      <c r="D2323">
        <f>IF(E2323&lt;2, "N/A", (MAXIFS('Input - target event report'!E:E,'Input - target event report'!L:L,B:B,'Input - target event report'!D:D,"Private Investment")-MINIFS('Input - target event report'!E:E,'Input - target event report'!L:L,B:B,'Input - target event report'!D:D,"Private Investment"))/(E2323-1))</f>
        <v/>
      </c>
      <c r="E2323">
        <f>COUNTIFS('Input - target event report'!L:L,B2323,'Input - target event report'!D:D, "Private Investment")</f>
        <v/>
      </c>
      <c r="F2323">
        <f>AVERAGEIF(INDEX('Input - companies list'!$A:$BG, 0, MATCH("Clusters 0",'Input - companies list'!$A$1:$BG$1, 0)),'Output - Cluster ranking'!B2323,INDEX('Input - companies list'!$A:$BG, 0, MATCH("Flow",'Input - companies list'!$A$1:$BG$1, 0)))</f>
        <v/>
      </c>
      <c r="G2323">
        <f>AVERAGEIF(INDEX('Input - companies list'!$A:$BG, 0, MATCH("Clusters 0",'Input - companies list'!$A$1:$BG$1, 0)),'Output - Cluster ranking'!B2323,INDEX('Input - companies list'!$A:$BG, 0, MATCH("Inter-Cluster Connectivity",'Input - companies list'!$A$1:$BG$1, 0)))</f>
        <v/>
      </c>
      <c r="H2323">
        <f>IFERROR(PERCENTRANK(C:C,C2323),0)</f>
        <v/>
      </c>
      <c r="I2323">
        <f>IFERROR(1 - PERCENTRANK(D:D,D2323),0)</f>
        <v/>
      </c>
      <c r="J2323">
        <f>IFERROR(PERCENTRANK(E:E,E2323),0)</f>
        <v/>
      </c>
      <c r="K2323">
        <f>IFERROR(1 - PERCENTRANK(F:F,F2323),0)</f>
        <v/>
      </c>
      <c r="L2323">
        <f>IFERROR(PERCENTRANK(G:G,G2323),0)</f>
        <v/>
      </c>
      <c r="M2323">
        <f>H2323*weightA+I2323*weightB+J2323*weightC+K2323*weightD+L2323*weightE</f>
        <v/>
      </c>
    </row>
    <row r="2324" spans="1:13">
      <c r="A2324">
        <f>RANK(M2324,M:M)</f>
        <v/>
      </c>
      <c r="C2324">
        <f>SUMIFS('Input - target event report'!H:H,'Input - target event report'!L:L,B2324,'Input - target event report'!D:D, "Private Investment")</f>
        <v/>
      </c>
      <c r="D2324">
        <f>IF(E2324&lt;2, "N/A", (MAXIFS('Input - target event report'!E:E,'Input - target event report'!L:L,B:B,'Input - target event report'!D:D,"Private Investment")-MINIFS('Input - target event report'!E:E,'Input - target event report'!L:L,B:B,'Input - target event report'!D:D,"Private Investment"))/(E2324-1))</f>
        <v/>
      </c>
      <c r="E2324">
        <f>COUNTIFS('Input - target event report'!L:L,B2324,'Input - target event report'!D:D, "Private Investment")</f>
        <v/>
      </c>
      <c r="F2324">
        <f>AVERAGEIF(INDEX('Input - companies list'!$A:$BG, 0, MATCH("Clusters 0",'Input - companies list'!$A$1:$BG$1, 0)),'Output - Cluster ranking'!B2324,INDEX('Input - companies list'!$A:$BG, 0, MATCH("Flow",'Input - companies list'!$A$1:$BG$1, 0)))</f>
        <v/>
      </c>
      <c r="G2324">
        <f>AVERAGEIF(INDEX('Input - companies list'!$A:$BG, 0, MATCH("Clusters 0",'Input - companies list'!$A$1:$BG$1, 0)),'Output - Cluster ranking'!B2324,INDEX('Input - companies list'!$A:$BG, 0, MATCH("Inter-Cluster Connectivity",'Input - companies list'!$A$1:$BG$1, 0)))</f>
        <v/>
      </c>
      <c r="H2324">
        <f>IFERROR(PERCENTRANK(C:C,C2324),0)</f>
        <v/>
      </c>
      <c r="I2324">
        <f>IFERROR(1 - PERCENTRANK(D:D,D2324),0)</f>
        <v/>
      </c>
      <c r="J2324">
        <f>IFERROR(PERCENTRANK(E:E,E2324),0)</f>
        <v/>
      </c>
      <c r="K2324">
        <f>IFERROR(1 - PERCENTRANK(F:F,F2324),0)</f>
        <v/>
      </c>
      <c r="L2324">
        <f>IFERROR(PERCENTRANK(G:G,G2324),0)</f>
        <v/>
      </c>
      <c r="M2324">
        <f>H2324*weightA+I2324*weightB+J2324*weightC+K2324*weightD+L2324*weightE</f>
        <v/>
      </c>
    </row>
    <row r="2325" spans="1:13">
      <c r="A2325">
        <f>RANK(M2325,M:M)</f>
        <v/>
      </c>
      <c r="C2325">
        <f>SUMIFS('Input - target event report'!H:H,'Input - target event report'!L:L,B2325,'Input - target event report'!D:D, "Private Investment")</f>
        <v/>
      </c>
      <c r="D2325">
        <f>IF(E2325&lt;2, "N/A", (MAXIFS('Input - target event report'!E:E,'Input - target event report'!L:L,B:B,'Input - target event report'!D:D,"Private Investment")-MINIFS('Input - target event report'!E:E,'Input - target event report'!L:L,B:B,'Input - target event report'!D:D,"Private Investment"))/(E2325-1))</f>
        <v/>
      </c>
      <c r="E2325">
        <f>COUNTIFS('Input - target event report'!L:L,B2325,'Input - target event report'!D:D, "Private Investment")</f>
        <v/>
      </c>
      <c r="F2325">
        <f>AVERAGEIF(INDEX('Input - companies list'!$A:$BG, 0, MATCH("Clusters 0",'Input - companies list'!$A$1:$BG$1, 0)),'Output - Cluster ranking'!B2325,INDEX('Input - companies list'!$A:$BG, 0, MATCH("Flow",'Input - companies list'!$A$1:$BG$1, 0)))</f>
        <v/>
      </c>
      <c r="G2325">
        <f>AVERAGEIF(INDEX('Input - companies list'!$A:$BG, 0, MATCH("Clusters 0",'Input - companies list'!$A$1:$BG$1, 0)),'Output - Cluster ranking'!B2325,INDEX('Input - companies list'!$A:$BG, 0, MATCH("Inter-Cluster Connectivity",'Input - companies list'!$A$1:$BG$1, 0)))</f>
        <v/>
      </c>
      <c r="H2325">
        <f>IFERROR(PERCENTRANK(C:C,C2325),0)</f>
        <v/>
      </c>
      <c r="I2325">
        <f>IFERROR(1 - PERCENTRANK(D:D,D2325),0)</f>
        <v/>
      </c>
      <c r="J2325">
        <f>IFERROR(PERCENTRANK(E:E,E2325),0)</f>
        <v/>
      </c>
      <c r="K2325">
        <f>IFERROR(1 - PERCENTRANK(F:F,F2325),0)</f>
        <v/>
      </c>
      <c r="L2325">
        <f>IFERROR(PERCENTRANK(G:G,G2325),0)</f>
        <v/>
      </c>
      <c r="M2325">
        <f>H2325*weightA+I2325*weightB+J2325*weightC+K2325*weightD+L2325*weightE</f>
        <v/>
      </c>
    </row>
    <row r="2326" spans="1:13">
      <c r="A2326">
        <f>RANK(M2326,M:M)</f>
        <v/>
      </c>
      <c r="C2326">
        <f>SUMIFS('Input - target event report'!H:H,'Input - target event report'!L:L,B2326,'Input - target event report'!D:D, "Private Investment")</f>
        <v/>
      </c>
      <c r="D2326">
        <f>IF(E2326&lt;2, "N/A", (MAXIFS('Input - target event report'!E:E,'Input - target event report'!L:L,B:B,'Input - target event report'!D:D,"Private Investment")-MINIFS('Input - target event report'!E:E,'Input - target event report'!L:L,B:B,'Input - target event report'!D:D,"Private Investment"))/(E2326-1))</f>
        <v/>
      </c>
      <c r="E2326">
        <f>COUNTIFS('Input - target event report'!L:L,B2326,'Input - target event report'!D:D, "Private Investment")</f>
        <v/>
      </c>
      <c r="F2326">
        <f>AVERAGEIF(INDEX('Input - companies list'!$A:$BG, 0, MATCH("Clusters 0",'Input - companies list'!$A$1:$BG$1, 0)),'Output - Cluster ranking'!B2326,INDEX('Input - companies list'!$A:$BG, 0, MATCH("Flow",'Input - companies list'!$A$1:$BG$1, 0)))</f>
        <v/>
      </c>
      <c r="G2326">
        <f>AVERAGEIF(INDEX('Input - companies list'!$A:$BG, 0, MATCH("Clusters 0",'Input - companies list'!$A$1:$BG$1, 0)),'Output - Cluster ranking'!B2326,INDEX('Input - companies list'!$A:$BG, 0, MATCH("Inter-Cluster Connectivity",'Input - companies list'!$A$1:$BG$1, 0)))</f>
        <v/>
      </c>
      <c r="H2326">
        <f>IFERROR(PERCENTRANK(C:C,C2326),0)</f>
        <v/>
      </c>
      <c r="I2326">
        <f>IFERROR(1 - PERCENTRANK(D:D,D2326),0)</f>
        <v/>
      </c>
      <c r="J2326">
        <f>IFERROR(PERCENTRANK(E:E,E2326),0)</f>
        <v/>
      </c>
      <c r="K2326">
        <f>IFERROR(1 - PERCENTRANK(F:F,F2326),0)</f>
        <v/>
      </c>
      <c r="L2326">
        <f>IFERROR(PERCENTRANK(G:G,G2326),0)</f>
        <v/>
      </c>
      <c r="M2326">
        <f>H2326*weightA+I2326*weightB+J2326*weightC+K2326*weightD+L2326*weightE</f>
        <v/>
      </c>
    </row>
    <row r="2327" spans="1:13">
      <c r="A2327">
        <f>RANK(M2327,M:M)</f>
        <v/>
      </c>
      <c r="C2327">
        <f>SUMIFS('Input - target event report'!H:H,'Input - target event report'!L:L,B2327,'Input - target event report'!D:D, "Private Investment")</f>
        <v/>
      </c>
      <c r="D2327">
        <f>IF(E2327&lt;2, "N/A", (MAXIFS('Input - target event report'!E:E,'Input - target event report'!L:L,B:B,'Input - target event report'!D:D,"Private Investment")-MINIFS('Input - target event report'!E:E,'Input - target event report'!L:L,B:B,'Input - target event report'!D:D,"Private Investment"))/(E2327-1))</f>
        <v/>
      </c>
      <c r="E2327">
        <f>COUNTIFS('Input - target event report'!L:L,B2327,'Input - target event report'!D:D, "Private Investment")</f>
        <v/>
      </c>
      <c r="F2327">
        <f>AVERAGEIF(INDEX('Input - companies list'!$A:$BG, 0, MATCH("Clusters 0",'Input - companies list'!$A$1:$BG$1, 0)),'Output - Cluster ranking'!B2327,INDEX('Input - companies list'!$A:$BG, 0, MATCH("Flow",'Input - companies list'!$A$1:$BG$1, 0)))</f>
        <v/>
      </c>
      <c r="G2327">
        <f>AVERAGEIF(INDEX('Input - companies list'!$A:$BG, 0, MATCH("Clusters 0",'Input - companies list'!$A$1:$BG$1, 0)),'Output - Cluster ranking'!B2327,INDEX('Input - companies list'!$A:$BG, 0, MATCH("Inter-Cluster Connectivity",'Input - companies list'!$A$1:$BG$1, 0)))</f>
        <v/>
      </c>
      <c r="H2327">
        <f>IFERROR(PERCENTRANK(C:C,C2327),0)</f>
        <v/>
      </c>
      <c r="I2327">
        <f>IFERROR(1 - PERCENTRANK(D:D,D2327),0)</f>
        <v/>
      </c>
      <c r="J2327">
        <f>IFERROR(PERCENTRANK(E:E,E2327),0)</f>
        <v/>
      </c>
      <c r="K2327">
        <f>IFERROR(1 - PERCENTRANK(F:F,F2327),0)</f>
        <v/>
      </c>
      <c r="L2327">
        <f>IFERROR(PERCENTRANK(G:G,G2327),0)</f>
        <v/>
      </c>
      <c r="M2327">
        <f>H2327*weightA+I2327*weightB+J2327*weightC+K2327*weightD+L2327*weightE</f>
        <v/>
      </c>
    </row>
    <row r="2328" spans="1:13">
      <c r="A2328">
        <f>RANK(M2328,M:M)</f>
        <v/>
      </c>
      <c r="C2328">
        <f>SUMIFS('Input - target event report'!H:H,'Input - target event report'!L:L,B2328,'Input - target event report'!D:D, "Private Investment")</f>
        <v/>
      </c>
      <c r="D2328">
        <f>IF(E2328&lt;2, "N/A", (MAXIFS('Input - target event report'!E:E,'Input - target event report'!L:L,B:B,'Input - target event report'!D:D,"Private Investment")-MINIFS('Input - target event report'!E:E,'Input - target event report'!L:L,B:B,'Input - target event report'!D:D,"Private Investment"))/(E2328-1))</f>
        <v/>
      </c>
      <c r="E2328">
        <f>COUNTIFS('Input - target event report'!L:L,B2328,'Input - target event report'!D:D, "Private Investment")</f>
        <v/>
      </c>
      <c r="F2328">
        <f>AVERAGEIF(INDEX('Input - companies list'!$A:$BG, 0, MATCH("Clusters 0",'Input - companies list'!$A$1:$BG$1, 0)),'Output - Cluster ranking'!B2328,INDEX('Input - companies list'!$A:$BG, 0, MATCH("Flow",'Input - companies list'!$A$1:$BG$1, 0)))</f>
        <v/>
      </c>
      <c r="G2328">
        <f>AVERAGEIF(INDEX('Input - companies list'!$A:$BG, 0, MATCH("Clusters 0",'Input - companies list'!$A$1:$BG$1, 0)),'Output - Cluster ranking'!B2328,INDEX('Input - companies list'!$A:$BG, 0, MATCH("Inter-Cluster Connectivity",'Input - companies list'!$A$1:$BG$1, 0)))</f>
        <v/>
      </c>
      <c r="H2328">
        <f>IFERROR(PERCENTRANK(C:C,C2328),0)</f>
        <v/>
      </c>
      <c r="I2328">
        <f>IFERROR(1 - PERCENTRANK(D:D,D2328),0)</f>
        <v/>
      </c>
      <c r="J2328">
        <f>IFERROR(PERCENTRANK(E:E,E2328),0)</f>
        <v/>
      </c>
      <c r="K2328">
        <f>IFERROR(1 - PERCENTRANK(F:F,F2328),0)</f>
        <v/>
      </c>
      <c r="L2328">
        <f>IFERROR(PERCENTRANK(G:G,G2328),0)</f>
        <v/>
      </c>
      <c r="M2328">
        <f>H2328*weightA+I2328*weightB+J2328*weightC+K2328*weightD+L2328*weightE</f>
        <v/>
      </c>
    </row>
    <row r="2329" spans="1:13">
      <c r="A2329">
        <f>RANK(M2329,M:M)</f>
        <v/>
      </c>
      <c r="C2329">
        <f>SUMIFS('Input - target event report'!H:H,'Input - target event report'!L:L,B2329,'Input - target event report'!D:D, "Private Investment")</f>
        <v/>
      </c>
      <c r="D2329">
        <f>IF(E2329&lt;2, "N/A", (MAXIFS('Input - target event report'!E:E,'Input - target event report'!L:L,B:B,'Input - target event report'!D:D,"Private Investment")-MINIFS('Input - target event report'!E:E,'Input - target event report'!L:L,B:B,'Input - target event report'!D:D,"Private Investment"))/(E2329-1))</f>
        <v/>
      </c>
      <c r="E2329">
        <f>COUNTIFS('Input - target event report'!L:L,B2329,'Input - target event report'!D:D, "Private Investment")</f>
        <v/>
      </c>
      <c r="F2329">
        <f>AVERAGEIF(INDEX('Input - companies list'!$A:$BG, 0, MATCH("Clusters 0",'Input - companies list'!$A$1:$BG$1, 0)),'Output - Cluster ranking'!B2329,INDEX('Input - companies list'!$A:$BG, 0, MATCH("Flow",'Input - companies list'!$A$1:$BG$1, 0)))</f>
        <v/>
      </c>
      <c r="G2329">
        <f>AVERAGEIF(INDEX('Input - companies list'!$A:$BG, 0, MATCH("Clusters 0",'Input - companies list'!$A$1:$BG$1, 0)),'Output - Cluster ranking'!B2329,INDEX('Input - companies list'!$A:$BG, 0, MATCH("Inter-Cluster Connectivity",'Input - companies list'!$A$1:$BG$1, 0)))</f>
        <v/>
      </c>
      <c r="H2329">
        <f>IFERROR(PERCENTRANK(C:C,C2329),0)</f>
        <v/>
      </c>
      <c r="I2329">
        <f>IFERROR(1 - PERCENTRANK(D:D,D2329),0)</f>
        <v/>
      </c>
      <c r="J2329">
        <f>IFERROR(PERCENTRANK(E:E,E2329),0)</f>
        <v/>
      </c>
      <c r="K2329">
        <f>IFERROR(1 - PERCENTRANK(F:F,F2329),0)</f>
        <v/>
      </c>
      <c r="L2329">
        <f>IFERROR(PERCENTRANK(G:G,G2329),0)</f>
        <v/>
      </c>
      <c r="M2329">
        <f>H2329*weightA+I2329*weightB+J2329*weightC+K2329*weightD+L2329*weightE</f>
        <v/>
      </c>
    </row>
    <row r="2330" spans="1:13">
      <c r="A2330">
        <f>RANK(M2330,M:M)</f>
        <v/>
      </c>
      <c r="C2330">
        <f>SUMIFS('Input - target event report'!H:H,'Input - target event report'!L:L,B2330,'Input - target event report'!D:D, "Private Investment")</f>
        <v/>
      </c>
      <c r="D2330">
        <f>IF(E2330&lt;2, "N/A", (MAXIFS('Input - target event report'!E:E,'Input - target event report'!L:L,B:B,'Input - target event report'!D:D,"Private Investment")-MINIFS('Input - target event report'!E:E,'Input - target event report'!L:L,B:B,'Input - target event report'!D:D,"Private Investment"))/(E2330-1))</f>
        <v/>
      </c>
      <c r="E2330">
        <f>COUNTIFS('Input - target event report'!L:L,B2330,'Input - target event report'!D:D, "Private Investment")</f>
        <v/>
      </c>
      <c r="F2330">
        <f>AVERAGEIF(INDEX('Input - companies list'!$A:$BG, 0, MATCH("Clusters 0",'Input - companies list'!$A$1:$BG$1, 0)),'Output - Cluster ranking'!B2330,INDEX('Input - companies list'!$A:$BG, 0, MATCH("Flow",'Input - companies list'!$A$1:$BG$1, 0)))</f>
        <v/>
      </c>
      <c r="G2330">
        <f>AVERAGEIF(INDEX('Input - companies list'!$A:$BG, 0, MATCH("Clusters 0",'Input - companies list'!$A$1:$BG$1, 0)),'Output - Cluster ranking'!B2330,INDEX('Input - companies list'!$A:$BG, 0, MATCH("Inter-Cluster Connectivity",'Input - companies list'!$A$1:$BG$1, 0)))</f>
        <v/>
      </c>
      <c r="H2330">
        <f>IFERROR(PERCENTRANK(C:C,C2330),0)</f>
        <v/>
      </c>
      <c r="I2330">
        <f>IFERROR(1 - PERCENTRANK(D:D,D2330),0)</f>
        <v/>
      </c>
      <c r="J2330">
        <f>IFERROR(PERCENTRANK(E:E,E2330),0)</f>
        <v/>
      </c>
      <c r="K2330">
        <f>IFERROR(1 - PERCENTRANK(F:F,F2330),0)</f>
        <v/>
      </c>
      <c r="L2330">
        <f>IFERROR(PERCENTRANK(G:G,G2330),0)</f>
        <v/>
      </c>
      <c r="M2330">
        <f>H2330*weightA+I2330*weightB+J2330*weightC+K2330*weightD+L2330*weightE</f>
        <v/>
      </c>
    </row>
    <row r="2331" spans="1:13">
      <c r="A2331">
        <f>RANK(M2331,M:M)</f>
        <v/>
      </c>
      <c r="C2331">
        <f>SUMIFS('Input - target event report'!H:H,'Input - target event report'!L:L,B2331,'Input - target event report'!D:D, "Private Investment")</f>
        <v/>
      </c>
      <c r="D2331">
        <f>IF(E2331&lt;2, "N/A", (MAXIFS('Input - target event report'!E:E,'Input - target event report'!L:L,B:B,'Input - target event report'!D:D,"Private Investment")-MINIFS('Input - target event report'!E:E,'Input - target event report'!L:L,B:B,'Input - target event report'!D:D,"Private Investment"))/(E2331-1))</f>
        <v/>
      </c>
      <c r="E2331">
        <f>COUNTIFS('Input - target event report'!L:L,B2331,'Input - target event report'!D:D, "Private Investment")</f>
        <v/>
      </c>
      <c r="F2331">
        <f>AVERAGEIF(INDEX('Input - companies list'!$A:$BG, 0, MATCH("Clusters 0",'Input - companies list'!$A$1:$BG$1, 0)),'Output - Cluster ranking'!B2331,INDEX('Input - companies list'!$A:$BG, 0, MATCH("Flow",'Input - companies list'!$A$1:$BG$1, 0)))</f>
        <v/>
      </c>
      <c r="G2331">
        <f>AVERAGEIF(INDEX('Input - companies list'!$A:$BG, 0, MATCH("Clusters 0",'Input - companies list'!$A$1:$BG$1, 0)),'Output - Cluster ranking'!B2331,INDEX('Input - companies list'!$A:$BG, 0, MATCH("Inter-Cluster Connectivity",'Input - companies list'!$A$1:$BG$1, 0)))</f>
        <v/>
      </c>
      <c r="H2331">
        <f>IFERROR(PERCENTRANK(C:C,C2331),0)</f>
        <v/>
      </c>
      <c r="I2331">
        <f>IFERROR(1 - PERCENTRANK(D:D,D2331),0)</f>
        <v/>
      </c>
      <c r="J2331">
        <f>IFERROR(PERCENTRANK(E:E,E2331),0)</f>
        <v/>
      </c>
      <c r="K2331">
        <f>IFERROR(1 - PERCENTRANK(F:F,F2331),0)</f>
        <v/>
      </c>
      <c r="L2331">
        <f>IFERROR(PERCENTRANK(G:G,G2331),0)</f>
        <v/>
      </c>
      <c r="M2331">
        <f>H2331*weightA+I2331*weightB+J2331*weightC+K2331*weightD+L2331*weightE</f>
        <v/>
      </c>
    </row>
    <row r="2332" spans="1:13">
      <c r="A2332">
        <f>RANK(M2332,M:M)</f>
        <v/>
      </c>
      <c r="C2332">
        <f>SUMIFS('Input - target event report'!H:H,'Input - target event report'!L:L,B2332,'Input - target event report'!D:D, "Private Investment")</f>
        <v/>
      </c>
      <c r="D2332">
        <f>IF(E2332&lt;2, "N/A", (MAXIFS('Input - target event report'!E:E,'Input - target event report'!L:L,B:B,'Input - target event report'!D:D,"Private Investment")-MINIFS('Input - target event report'!E:E,'Input - target event report'!L:L,B:B,'Input - target event report'!D:D,"Private Investment"))/(E2332-1))</f>
        <v/>
      </c>
      <c r="E2332">
        <f>COUNTIFS('Input - target event report'!L:L,B2332,'Input - target event report'!D:D, "Private Investment")</f>
        <v/>
      </c>
      <c r="F2332">
        <f>AVERAGEIF(INDEX('Input - companies list'!$A:$BG, 0, MATCH("Clusters 0",'Input - companies list'!$A$1:$BG$1, 0)),'Output - Cluster ranking'!B2332,INDEX('Input - companies list'!$A:$BG, 0, MATCH("Flow",'Input - companies list'!$A$1:$BG$1, 0)))</f>
        <v/>
      </c>
      <c r="G2332">
        <f>AVERAGEIF(INDEX('Input - companies list'!$A:$BG, 0, MATCH("Clusters 0",'Input - companies list'!$A$1:$BG$1, 0)),'Output - Cluster ranking'!B2332,INDEX('Input - companies list'!$A:$BG, 0, MATCH("Inter-Cluster Connectivity",'Input - companies list'!$A$1:$BG$1, 0)))</f>
        <v/>
      </c>
      <c r="H2332">
        <f>IFERROR(PERCENTRANK(C:C,C2332),0)</f>
        <v/>
      </c>
      <c r="I2332">
        <f>IFERROR(1 - PERCENTRANK(D:D,D2332),0)</f>
        <v/>
      </c>
      <c r="J2332">
        <f>IFERROR(PERCENTRANK(E:E,E2332),0)</f>
        <v/>
      </c>
      <c r="K2332">
        <f>IFERROR(1 - PERCENTRANK(F:F,F2332),0)</f>
        <v/>
      </c>
      <c r="L2332">
        <f>IFERROR(PERCENTRANK(G:G,G2332),0)</f>
        <v/>
      </c>
      <c r="M2332">
        <f>H2332*weightA+I2332*weightB+J2332*weightC+K2332*weightD+L2332*weightE</f>
        <v/>
      </c>
    </row>
    <row r="2333" spans="1:13">
      <c r="A2333">
        <f>RANK(M2333,M:M)</f>
        <v/>
      </c>
      <c r="C2333">
        <f>SUMIFS('Input - target event report'!H:H,'Input - target event report'!L:L,B2333,'Input - target event report'!D:D, "Private Investment")</f>
        <v/>
      </c>
      <c r="D2333">
        <f>IF(E2333&lt;2, "N/A", (MAXIFS('Input - target event report'!E:E,'Input - target event report'!L:L,B:B,'Input - target event report'!D:D,"Private Investment")-MINIFS('Input - target event report'!E:E,'Input - target event report'!L:L,B:B,'Input - target event report'!D:D,"Private Investment"))/(E2333-1))</f>
        <v/>
      </c>
      <c r="E2333">
        <f>COUNTIFS('Input - target event report'!L:L,B2333,'Input - target event report'!D:D, "Private Investment")</f>
        <v/>
      </c>
      <c r="F2333">
        <f>AVERAGEIF(INDEX('Input - companies list'!$A:$BG, 0, MATCH("Clusters 0",'Input - companies list'!$A$1:$BG$1, 0)),'Output - Cluster ranking'!B2333,INDEX('Input - companies list'!$A:$BG, 0, MATCH("Flow",'Input - companies list'!$A$1:$BG$1, 0)))</f>
        <v/>
      </c>
      <c r="G2333">
        <f>AVERAGEIF(INDEX('Input - companies list'!$A:$BG, 0, MATCH("Clusters 0",'Input - companies list'!$A$1:$BG$1, 0)),'Output - Cluster ranking'!B2333,INDEX('Input - companies list'!$A:$BG, 0, MATCH("Inter-Cluster Connectivity",'Input - companies list'!$A$1:$BG$1, 0)))</f>
        <v/>
      </c>
      <c r="H2333">
        <f>IFERROR(PERCENTRANK(C:C,C2333),0)</f>
        <v/>
      </c>
      <c r="I2333">
        <f>IFERROR(1 - PERCENTRANK(D:D,D2333),0)</f>
        <v/>
      </c>
      <c r="J2333">
        <f>IFERROR(PERCENTRANK(E:E,E2333),0)</f>
        <v/>
      </c>
      <c r="K2333">
        <f>IFERROR(1 - PERCENTRANK(F:F,F2333),0)</f>
        <v/>
      </c>
      <c r="L2333">
        <f>IFERROR(PERCENTRANK(G:G,G2333),0)</f>
        <v/>
      </c>
      <c r="M2333">
        <f>H2333*weightA+I2333*weightB+J2333*weightC+K2333*weightD+L2333*weightE</f>
        <v/>
      </c>
    </row>
    <row r="2334" spans="1:13">
      <c r="A2334">
        <f>RANK(M2334,M:M)</f>
        <v/>
      </c>
      <c r="C2334">
        <f>SUMIFS('Input - target event report'!H:H,'Input - target event report'!L:L,B2334,'Input - target event report'!D:D, "Private Investment")</f>
        <v/>
      </c>
      <c r="D2334">
        <f>IF(E2334&lt;2, "N/A", (MAXIFS('Input - target event report'!E:E,'Input - target event report'!L:L,B:B,'Input - target event report'!D:D,"Private Investment")-MINIFS('Input - target event report'!E:E,'Input - target event report'!L:L,B:B,'Input - target event report'!D:D,"Private Investment"))/(E2334-1))</f>
        <v/>
      </c>
      <c r="E2334">
        <f>COUNTIFS('Input - target event report'!L:L,B2334,'Input - target event report'!D:D, "Private Investment")</f>
        <v/>
      </c>
      <c r="F2334">
        <f>AVERAGEIF(INDEX('Input - companies list'!$A:$BG, 0, MATCH("Clusters 0",'Input - companies list'!$A$1:$BG$1, 0)),'Output - Cluster ranking'!B2334,INDEX('Input - companies list'!$A:$BG, 0, MATCH("Flow",'Input - companies list'!$A$1:$BG$1, 0)))</f>
        <v/>
      </c>
      <c r="G2334">
        <f>AVERAGEIF(INDEX('Input - companies list'!$A:$BG, 0, MATCH("Clusters 0",'Input - companies list'!$A$1:$BG$1, 0)),'Output - Cluster ranking'!B2334,INDEX('Input - companies list'!$A:$BG, 0, MATCH("Inter-Cluster Connectivity",'Input - companies list'!$A$1:$BG$1, 0)))</f>
        <v/>
      </c>
      <c r="H2334">
        <f>IFERROR(PERCENTRANK(C:C,C2334),0)</f>
        <v/>
      </c>
      <c r="I2334">
        <f>IFERROR(1 - PERCENTRANK(D:D,D2334),0)</f>
        <v/>
      </c>
      <c r="J2334">
        <f>IFERROR(PERCENTRANK(E:E,E2334),0)</f>
        <v/>
      </c>
      <c r="K2334">
        <f>IFERROR(1 - PERCENTRANK(F:F,F2334),0)</f>
        <v/>
      </c>
      <c r="L2334">
        <f>IFERROR(PERCENTRANK(G:G,G2334),0)</f>
        <v/>
      </c>
      <c r="M2334">
        <f>H2334*weightA+I2334*weightB+J2334*weightC+K2334*weightD+L2334*weightE</f>
        <v/>
      </c>
    </row>
    <row r="2335" spans="1:13">
      <c r="A2335">
        <f>RANK(M2335,M:M)</f>
        <v/>
      </c>
      <c r="C2335">
        <f>SUMIFS('Input - target event report'!H:H,'Input - target event report'!L:L,B2335,'Input - target event report'!D:D, "Private Investment")</f>
        <v/>
      </c>
      <c r="D2335">
        <f>IF(E2335&lt;2, "N/A", (MAXIFS('Input - target event report'!E:E,'Input - target event report'!L:L,B:B,'Input - target event report'!D:D,"Private Investment")-MINIFS('Input - target event report'!E:E,'Input - target event report'!L:L,B:B,'Input - target event report'!D:D,"Private Investment"))/(E2335-1))</f>
        <v/>
      </c>
      <c r="E2335">
        <f>COUNTIFS('Input - target event report'!L:L,B2335,'Input - target event report'!D:D, "Private Investment")</f>
        <v/>
      </c>
      <c r="F2335">
        <f>AVERAGEIF(INDEX('Input - companies list'!$A:$BG, 0, MATCH("Clusters 0",'Input - companies list'!$A$1:$BG$1, 0)),'Output - Cluster ranking'!B2335,INDEX('Input - companies list'!$A:$BG, 0, MATCH("Flow",'Input - companies list'!$A$1:$BG$1, 0)))</f>
        <v/>
      </c>
      <c r="G2335">
        <f>AVERAGEIF(INDEX('Input - companies list'!$A:$BG, 0, MATCH("Clusters 0",'Input - companies list'!$A$1:$BG$1, 0)),'Output - Cluster ranking'!B2335,INDEX('Input - companies list'!$A:$BG, 0, MATCH("Inter-Cluster Connectivity",'Input - companies list'!$A$1:$BG$1, 0)))</f>
        <v/>
      </c>
      <c r="H2335">
        <f>IFERROR(PERCENTRANK(C:C,C2335),0)</f>
        <v/>
      </c>
      <c r="I2335">
        <f>IFERROR(1 - PERCENTRANK(D:D,D2335),0)</f>
        <v/>
      </c>
      <c r="J2335">
        <f>IFERROR(PERCENTRANK(E:E,E2335),0)</f>
        <v/>
      </c>
      <c r="K2335">
        <f>IFERROR(1 - PERCENTRANK(F:F,F2335),0)</f>
        <v/>
      </c>
      <c r="L2335">
        <f>IFERROR(PERCENTRANK(G:G,G2335),0)</f>
        <v/>
      </c>
      <c r="M2335">
        <f>H2335*weightA+I2335*weightB+J2335*weightC+K2335*weightD+L2335*weightE</f>
        <v/>
      </c>
    </row>
    <row r="2336" spans="1:13">
      <c r="A2336">
        <f>RANK(M2336,M:M)</f>
        <v/>
      </c>
      <c r="C2336">
        <f>SUMIFS('Input - target event report'!H:H,'Input - target event report'!L:L,B2336,'Input - target event report'!D:D, "Private Investment")</f>
        <v/>
      </c>
      <c r="D2336">
        <f>IF(E2336&lt;2, "N/A", (MAXIFS('Input - target event report'!E:E,'Input - target event report'!L:L,B:B,'Input - target event report'!D:D,"Private Investment")-MINIFS('Input - target event report'!E:E,'Input - target event report'!L:L,B:B,'Input - target event report'!D:D,"Private Investment"))/(E2336-1))</f>
        <v/>
      </c>
      <c r="E2336">
        <f>COUNTIFS('Input - target event report'!L:L,B2336,'Input - target event report'!D:D, "Private Investment")</f>
        <v/>
      </c>
      <c r="F2336">
        <f>AVERAGEIF(INDEX('Input - companies list'!$A:$BG, 0, MATCH("Clusters 0",'Input - companies list'!$A$1:$BG$1, 0)),'Output - Cluster ranking'!B2336,INDEX('Input - companies list'!$A:$BG, 0, MATCH("Flow",'Input - companies list'!$A$1:$BG$1, 0)))</f>
        <v/>
      </c>
      <c r="G2336">
        <f>AVERAGEIF(INDEX('Input - companies list'!$A:$BG, 0, MATCH("Clusters 0",'Input - companies list'!$A$1:$BG$1, 0)),'Output - Cluster ranking'!B2336,INDEX('Input - companies list'!$A:$BG, 0, MATCH("Inter-Cluster Connectivity",'Input - companies list'!$A$1:$BG$1, 0)))</f>
        <v/>
      </c>
      <c r="H2336">
        <f>IFERROR(PERCENTRANK(C:C,C2336),0)</f>
        <v/>
      </c>
      <c r="I2336">
        <f>IFERROR(1 - PERCENTRANK(D:D,D2336),0)</f>
        <v/>
      </c>
      <c r="J2336">
        <f>IFERROR(PERCENTRANK(E:E,E2336),0)</f>
        <v/>
      </c>
      <c r="K2336">
        <f>IFERROR(1 - PERCENTRANK(F:F,F2336),0)</f>
        <v/>
      </c>
      <c r="L2336">
        <f>IFERROR(PERCENTRANK(G:G,G2336),0)</f>
        <v/>
      </c>
      <c r="M2336">
        <f>H2336*weightA+I2336*weightB+J2336*weightC+K2336*weightD+L2336*weightE</f>
        <v/>
      </c>
    </row>
    <row r="2337" spans="1:13">
      <c r="A2337">
        <f>RANK(M2337,M:M)</f>
        <v/>
      </c>
      <c r="C2337">
        <f>SUMIFS('Input - target event report'!H:H,'Input - target event report'!L:L,B2337,'Input - target event report'!D:D, "Private Investment")</f>
        <v/>
      </c>
      <c r="D2337">
        <f>IF(E2337&lt;2, "N/A", (MAXIFS('Input - target event report'!E:E,'Input - target event report'!L:L,B:B,'Input - target event report'!D:D,"Private Investment")-MINIFS('Input - target event report'!E:E,'Input - target event report'!L:L,B:B,'Input - target event report'!D:D,"Private Investment"))/(E2337-1))</f>
        <v/>
      </c>
      <c r="E2337">
        <f>COUNTIFS('Input - target event report'!L:L,B2337,'Input - target event report'!D:D, "Private Investment")</f>
        <v/>
      </c>
      <c r="F2337">
        <f>AVERAGEIF(INDEX('Input - companies list'!$A:$BG, 0, MATCH("Clusters 0",'Input - companies list'!$A$1:$BG$1, 0)),'Output - Cluster ranking'!B2337,INDEX('Input - companies list'!$A:$BG, 0, MATCH("Flow",'Input - companies list'!$A$1:$BG$1, 0)))</f>
        <v/>
      </c>
      <c r="G2337">
        <f>AVERAGEIF(INDEX('Input - companies list'!$A:$BG, 0, MATCH("Clusters 0",'Input - companies list'!$A$1:$BG$1, 0)),'Output - Cluster ranking'!B2337,INDEX('Input - companies list'!$A:$BG, 0, MATCH("Inter-Cluster Connectivity",'Input - companies list'!$A$1:$BG$1, 0)))</f>
        <v/>
      </c>
      <c r="H2337">
        <f>IFERROR(PERCENTRANK(C:C,C2337),0)</f>
        <v/>
      </c>
      <c r="I2337">
        <f>IFERROR(1 - PERCENTRANK(D:D,D2337),0)</f>
        <v/>
      </c>
      <c r="J2337">
        <f>IFERROR(PERCENTRANK(E:E,E2337),0)</f>
        <v/>
      </c>
      <c r="K2337">
        <f>IFERROR(1 - PERCENTRANK(F:F,F2337),0)</f>
        <v/>
      </c>
      <c r="L2337">
        <f>IFERROR(PERCENTRANK(G:G,G2337),0)</f>
        <v/>
      </c>
      <c r="M2337">
        <f>H2337*weightA+I2337*weightB+J2337*weightC+K2337*weightD+L2337*weightE</f>
        <v/>
      </c>
    </row>
    <row r="2338" spans="1:13">
      <c r="A2338">
        <f>RANK(M2338,M:M)</f>
        <v/>
      </c>
      <c r="C2338">
        <f>SUMIFS('Input - target event report'!H:H,'Input - target event report'!L:L,B2338,'Input - target event report'!D:D, "Private Investment")</f>
        <v/>
      </c>
      <c r="D2338">
        <f>IF(E2338&lt;2, "N/A", (MAXIFS('Input - target event report'!E:E,'Input - target event report'!L:L,B:B,'Input - target event report'!D:D,"Private Investment")-MINIFS('Input - target event report'!E:E,'Input - target event report'!L:L,B:B,'Input - target event report'!D:D,"Private Investment"))/(E2338-1))</f>
        <v/>
      </c>
      <c r="E2338">
        <f>COUNTIFS('Input - target event report'!L:L,B2338,'Input - target event report'!D:D, "Private Investment")</f>
        <v/>
      </c>
      <c r="F2338">
        <f>AVERAGEIF(INDEX('Input - companies list'!$A:$BG, 0, MATCH("Clusters 0",'Input - companies list'!$A$1:$BG$1, 0)),'Output - Cluster ranking'!B2338,INDEX('Input - companies list'!$A:$BG, 0, MATCH("Flow",'Input - companies list'!$A$1:$BG$1, 0)))</f>
        <v/>
      </c>
      <c r="G2338">
        <f>AVERAGEIF(INDEX('Input - companies list'!$A:$BG, 0, MATCH("Clusters 0",'Input - companies list'!$A$1:$BG$1, 0)),'Output - Cluster ranking'!B2338,INDEX('Input - companies list'!$A:$BG, 0, MATCH("Inter-Cluster Connectivity",'Input - companies list'!$A$1:$BG$1, 0)))</f>
        <v/>
      </c>
      <c r="H2338">
        <f>IFERROR(PERCENTRANK(C:C,C2338),0)</f>
        <v/>
      </c>
      <c r="I2338">
        <f>IFERROR(1 - PERCENTRANK(D:D,D2338),0)</f>
        <v/>
      </c>
      <c r="J2338">
        <f>IFERROR(PERCENTRANK(E:E,E2338),0)</f>
        <v/>
      </c>
      <c r="K2338">
        <f>IFERROR(1 - PERCENTRANK(F:F,F2338),0)</f>
        <v/>
      </c>
      <c r="L2338">
        <f>IFERROR(PERCENTRANK(G:G,G2338),0)</f>
        <v/>
      </c>
      <c r="M2338">
        <f>H2338*weightA+I2338*weightB+J2338*weightC+K2338*weightD+L2338*weightE</f>
        <v/>
      </c>
    </row>
    <row r="2339" spans="1:13">
      <c r="A2339">
        <f>RANK(M2339,M:M)</f>
        <v/>
      </c>
      <c r="C2339">
        <f>SUMIFS('Input - target event report'!H:H,'Input - target event report'!L:L,B2339,'Input - target event report'!D:D, "Private Investment")</f>
        <v/>
      </c>
      <c r="D2339">
        <f>IF(E2339&lt;2, "N/A", (MAXIFS('Input - target event report'!E:E,'Input - target event report'!L:L,B:B,'Input - target event report'!D:D,"Private Investment")-MINIFS('Input - target event report'!E:E,'Input - target event report'!L:L,B:B,'Input - target event report'!D:D,"Private Investment"))/(E2339-1))</f>
        <v/>
      </c>
      <c r="E2339">
        <f>COUNTIFS('Input - target event report'!L:L,B2339,'Input - target event report'!D:D, "Private Investment")</f>
        <v/>
      </c>
      <c r="F2339">
        <f>AVERAGEIF(INDEX('Input - companies list'!$A:$BG, 0, MATCH("Clusters 0",'Input - companies list'!$A$1:$BG$1, 0)),'Output - Cluster ranking'!B2339,INDEX('Input - companies list'!$A:$BG, 0, MATCH("Flow",'Input - companies list'!$A$1:$BG$1, 0)))</f>
        <v/>
      </c>
      <c r="G2339">
        <f>AVERAGEIF(INDEX('Input - companies list'!$A:$BG, 0, MATCH("Clusters 0",'Input - companies list'!$A$1:$BG$1, 0)),'Output - Cluster ranking'!B2339,INDEX('Input - companies list'!$A:$BG, 0, MATCH("Inter-Cluster Connectivity",'Input - companies list'!$A$1:$BG$1, 0)))</f>
        <v/>
      </c>
      <c r="H2339">
        <f>IFERROR(PERCENTRANK(C:C,C2339),0)</f>
        <v/>
      </c>
      <c r="I2339">
        <f>IFERROR(1 - PERCENTRANK(D:D,D2339),0)</f>
        <v/>
      </c>
      <c r="J2339">
        <f>IFERROR(PERCENTRANK(E:E,E2339),0)</f>
        <v/>
      </c>
      <c r="K2339">
        <f>IFERROR(1 - PERCENTRANK(F:F,F2339),0)</f>
        <v/>
      </c>
      <c r="L2339">
        <f>IFERROR(PERCENTRANK(G:G,G2339),0)</f>
        <v/>
      </c>
      <c r="M2339">
        <f>H2339*weightA+I2339*weightB+J2339*weightC+K2339*weightD+L2339*weightE</f>
        <v/>
      </c>
    </row>
    <row r="2340" spans="1:13">
      <c r="A2340">
        <f>RANK(M2340,M:M)</f>
        <v/>
      </c>
      <c r="C2340">
        <f>SUMIFS('Input - target event report'!H:H,'Input - target event report'!L:L,B2340,'Input - target event report'!D:D, "Private Investment")</f>
        <v/>
      </c>
      <c r="D2340">
        <f>IF(E2340&lt;2, "N/A", (MAXIFS('Input - target event report'!E:E,'Input - target event report'!L:L,B:B,'Input - target event report'!D:D,"Private Investment")-MINIFS('Input - target event report'!E:E,'Input - target event report'!L:L,B:B,'Input - target event report'!D:D,"Private Investment"))/(E2340-1))</f>
        <v/>
      </c>
      <c r="E2340">
        <f>COUNTIFS('Input - target event report'!L:L,B2340,'Input - target event report'!D:D, "Private Investment")</f>
        <v/>
      </c>
      <c r="F2340">
        <f>AVERAGEIF(INDEX('Input - companies list'!$A:$BG, 0, MATCH("Clusters 0",'Input - companies list'!$A$1:$BG$1, 0)),'Output - Cluster ranking'!B2340,INDEX('Input - companies list'!$A:$BG, 0, MATCH("Flow",'Input - companies list'!$A$1:$BG$1, 0)))</f>
        <v/>
      </c>
      <c r="G2340">
        <f>AVERAGEIF(INDEX('Input - companies list'!$A:$BG, 0, MATCH("Clusters 0",'Input - companies list'!$A$1:$BG$1, 0)),'Output - Cluster ranking'!B2340,INDEX('Input - companies list'!$A:$BG, 0, MATCH("Inter-Cluster Connectivity",'Input - companies list'!$A$1:$BG$1, 0)))</f>
        <v/>
      </c>
      <c r="H2340">
        <f>IFERROR(PERCENTRANK(C:C,C2340),0)</f>
        <v/>
      </c>
      <c r="I2340">
        <f>IFERROR(1 - PERCENTRANK(D:D,D2340),0)</f>
        <v/>
      </c>
      <c r="J2340">
        <f>IFERROR(PERCENTRANK(E:E,E2340),0)</f>
        <v/>
      </c>
      <c r="K2340">
        <f>IFERROR(1 - PERCENTRANK(F:F,F2340),0)</f>
        <v/>
      </c>
      <c r="L2340">
        <f>IFERROR(PERCENTRANK(G:G,G2340),0)</f>
        <v/>
      </c>
      <c r="M2340">
        <f>H2340*weightA+I2340*weightB+J2340*weightC+K2340*weightD+L2340*weightE</f>
        <v/>
      </c>
    </row>
    <row r="2341" spans="1:13">
      <c r="A2341">
        <f>RANK(M2341,M:M)</f>
        <v/>
      </c>
      <c r="C2341">
        <f>SUMIFS('Input - target event report'!H:H,'Input - target event report'!L:L,B2341,'Input - target event report'!D:D, "Private Investment")</f>
        <v/>
      </c>
      <c r="D2341">
        <f>IF(E2341&lt;2, "N/A", (MAXIFS('Input - target event report'!E:E,'Input - target event report'!L:L,B:B,'Input - target event report'!D:D,"Private Investment")-MINIFS('Input - target event report'!E:E,'Input - target event report'!L:L,B:B,'Input - target event report'!D:D,"Private Investment"))/(E2341-1))</f>
        <v/>
      </c>
      <c r="E2341">
        <f>COUNTIFS('Input - target event report'!L:L,B2341,'Input - target event report'!D:D, "Private Investment")</f>
        <v/>
      </c>
      <c r="F2341">
        <f>AVERAGEIF(INDEX('Input - companies list'!$A:$BG, 0, MATCH("Clusters 0",'Input - companies list'!$A$1:$BG$1, 0)),'Output - Cluster ranking'!B2341,INDEX('Input - companies list'!$A:$BG, 0, MATCH("Flow",'Input - companies list'!$A$1:$BG$1, 0)))</f>
        <v/>
      </c>
      <c r="G2341">
        <f>AVERAGEIF(INDEX('Input - companies list'!$A:$BG, 0, MATCH("Clusters 0",'Input - companies list'!$A$1:$BG$1, 0)),'Output - Cluster ranking'!B2341,INDEX('Input - companies list'!$A:$BG, 0, MATCH("Inter-Cluster Connectivity",'Input - companies list'!$A$1:$BG$1, 0)))</f>
        <v/>
      </c>
      <c r="H2341">
        <f>IFERROR(PERCENTRANK(C:C,C2341),0)</f>
        <v/>
      </c>
      <c r="I2341">
        <f>IFERROR(1 - PERCENTRANK(D:D,D2341),0)</f>
        <v/>
      </c>
      <c r="J2341">
        <f>IFERROR(PERCENTRANK(E:E,E2341),0)</f>
        <v/>
      </c>
      <c r="K2341">
        <f>IFERROR(1 - PERCENTRANK(F:F,F2341),0)</f>
        <v/>
      </c>
      <c r="L2341">
        <f>IFERROR(PERCENTRANK(G:G,G2341),0)</f>
        <v/>
      </c>
      <c r="M2341">
        <f>H2341*weightA+I2341*weightB+J2341*weightC+K2341*weightD+L2341*weightE</f>
        <v/>
      </c>
    </row>
    <row r="2342" spans="1:13">
      <c r="A2342">
        <f>RANK(M2342,M:M)</f>
        <v/>
      </c>
      <c r="C2342">
        <f>SUMIFS('Input - target event report'!H:H,'Input - target event report'!L:L,B2342,'Input - target event report'!D:D, "Private Investment")</f>
        <v/>
      </c>
      <c r="D2342">
        <f>IF(E2342&lt;2, "N/A", (MAXIFS('Input - target event report'!E:E,'Input - target event report'!L:L,B:B,'Input - target event report'!D:D,"Private Investment")-MINIFS('Input - target event report'!E:E,'Input - target event report'!L:L,B:B,'Input - target event report'!D:D,"Private Investment"))/(E2342-1))</f>
        <v/>
      </c>
      <c r="E2342">
        <f>COUNTIFS('Input - target event report'!L:L,B2342,'Input - target event report'!D:D, "Private Investment")</f>
        <v/>
      </c>
      <c r="F2342">
        <f>AVERAGEIF(INDEX('Input - companies list'!$A:$BG, 0, MATCH("Clusters 0",'Input - companies list'!$A$1:$BG$1, 0)),'Output - Cluster ranking'!B2342,INDEX('Input - companies list'!$A:$BG, 0, MATCH("Flow",'Input - companies list'!$A$1:$BG$1, 0)))</f>
        <v/>
      </c>
      <c r="G2342">
        <f>AVERAGEIF(INDEX('Input - companies list'!$A:$BG, 0, MATCH("Clusters 0",'Input - companies list'!$A$1:$BG$1, 0)),'Output - Cluster ranking'!B2342,INDEX('Input - companies list'!$A:$BG, 0, MATCH("Inter-Cluster Connectivity",'Input - companies list'!$A$1:$BG$1, 0)))</f>
        <v/>
      </c>
      <c r="H2342">
        <f>IFERROR(PERCENTRANK(C:C,C2342),0)</f>
        <v/>
      </c>
      <c r="I2342">
        <f>IFERROR(1 - PERCENTRANK(D:D,D2342),0)</f>
        <v/>
      </c>
      <c r="J2342">
        <f>IFERROR(PERCENTRANK(E:E,E2342),0)</f>
        <v/>
      </c>
      <c r="K2342">
        <f>IFERROR(1 - PERCENTRANK(F:F,F2342),0)</f>
        <v/>
      </c>
      <c r="L2342">
        <f>IFERROR(PERCENTRANK(G:G,G2342),0)</f>
        <v/>
      </c>
      <c r="M2342">
        <f>H2342*weightA+I2342*weightB+J2342*weightC+K2342*weightD+L2342*weightE</f>
        <v/>
      </c>
    </row>
    <row r="2343" spans="1:13">
      <c r="A2343">
        <f>RANK(M2343,M:M)</f>
        <v/>
      </c>
      <c r="C2343">
        <f>SUMIFS('Input - target event report'!H:H,'Input - target event report'!L:L,B2343,'Input - target event report'!D:D, "Private Investment")</f>
        <v/>
      </c>
      <c r="D2343">
        <f>IF(E2343&lt;2, "N/A", (MAXIFS('Input - target event report'!E:E,'Input - target event report'!L:L,B:B,'Input - target event report'!D:D,"Private Investment")-MINIFS('Input - target event report'!E:E,'Input - target event report'!L:L,B:B,'Input - target event report'!D:D,"Private Investment"))/(E2343-1))</f>
        <v/>
      </c>
      <c r="E2343">
        <f>COUNTIFS('Input - target event report'!L:L,B2343,'Input - target event report'!D:D, "Private Investment")</f>
        <v/>
      </c>
      <c r="F2343">
        <f>AVERAGEIF(INDEX('Input - companies list'!$A:$BG, 0, MATCH("Clusters 0",'Input - companies list'!$A$1:$BG$1, 0)),'Output - Cluster ranking'!B2343,INDEX('Input - companies list'!$A:$BG, 0, MATCH("Flow",'Input - companies list'!$A$1:$BG$1, 0)))</f>
        <v/>
      </c>
      <c r="G2343">
        <f>AVERAGEIF(INDEX('Input - companies list'!$A:$BG, 0, MATCH("Clusters 0",'Input - companies list'!$A$1:$BG$1, 0)),'Output - Cluster ranking'!B2343,INDEX('Input - companies list'!$A:$BG, 0, MATCH("Inter-Cluster Connectivity",'Input - companies list'!$A$1:$BG$1, 0)))</f>
        <v/>
      </c>
      <c r="H2343">
        <f>IFERROR(PERCENTRANK(C:C,C2343),0)</f>
        <v/>
      </c>
      <c r="I2343">
        <f>IFERROR(1 - PERCENTRANK(D:D,D2343),0)</f>
        <v/>
      </c>
      <c r="J2343">
        <f>IFERROR(PERCENTRANK(E:E,E2343),0)</f>
        <v/>
      </c>
      <c r="K2343">
        <f>IFERROR(1 - PERCENTRANK(F:F,F2343),0)</f>
        <v/>
      </c>
      <c r="L2343">
        <f>IFERROR(PERCENTRANK(G:G,G2343),0)</f>
        <v/>
      </c>
      <c r="M2343">
        <f>H2343*weightA+I2343*weightB+J2343*weightC+K2343*weightD+L2343*weightE</f>
        <v/>
      </c>
    </row>
    <row r="2344" spans="1:13">
      <c r="A2344">
        <f>RANK(M2344,M:M)</f>
        <v/>
      </c>
      <c r="C2344">
        <f>SUMIFS('Input - target event report'!H:H,'Input - target event report'!L:L,B2344,'Input - target event report'!D:D, "Private Investment")</f>
        <v/>
      </c>
      <c r="D2344">
        <f>IF(E2344&lt;2, "N/A", (MAXIFS('Input - target event report'!E:E,'Input - target event report'!L:L,B:B,'Input - target event report'!D:D,"Private Investment")-MINIFS('Input - target event report'!E:E,'Input - target event report'!L:L,B:B,'Input - target event report'!D:D,"Private Investment"))/(E2344-1))</f>
        <v/>
      </c>
      <c r="E2344">
        <f>COUNTIFS('Input - target event report'!L:L,B2344,'Input - target event report'!D:D, "Private Investment")</f>
        <v/>
      </c>
      <c r="F2344">
        <f>AVERAGEIF(INDEX('Input - companies list'!$A:$BG, 0, MATCH("Clusters 0",'Input - companies list'!$A$1:$BG$1, 0)),'Output - Cluster ranking'!B2344,INDEX('Input - companies list'!$A:$BG, 0, MATCH("Flow",'Input - companies list'!$A$1:$BG$1, 0)))</f>
        <v/>
      </c>
      <c r="G2344">
        <f>AVERAGEIF(INDEX('Input - companies list'!$A:$BG, 0, MATCH("Clusters 0",'Input - companies list'!$A$1:$BG$1, 0)),'Output - Cluster ranking'!B2344,INDEX('Input - companies list'!$A:$BG, 0, MATCH("Inter-Cluster Connectivity",'Input - companies list'!$A$1:$BG$1, 0)))</f>
        <v/>
      </c>
      <c r="H2344">
        <f>IFERROR(PERCENTRANK(C:C,C2344),0)</f>
        <v/>
      </c>
      <c r="I2344">
        <f>IFERROR(1 - PERCENTRANK(D:D,D2344),0)</f>
        <v/>
      </c>
      <c r="J2344">
        <f>IFERROR(PERCENTRANK(E:E,E2344),0)</f>
        <v/>
      </c>
      <c r="K2344">
        <f>IFERROR(1 - PERCENTRANK(F:F,F2344),0)</f>
        <v/>
      </c>
      <c r="L2344">
        <f>IFERROR(PERCENTRANK(G:G,G2344),0)</f>
        <v/>
      </c>
      <c r="M2344">
        <f>H2344*weightA+I2344*weightB+J2344*weightC+K2344*weightD+L2344*weightE</f>
        <v/>
      </c>
    </row>
    <row r="2345" spans="1:13">
      <c r="A2345">
        <f>RANK(M2345,M:M)</f>
        <v/>
      </c>
      <c r="C2345">
        <f>SUMIFS('Input - target event report'!H:H,'Input - target event report'!L:L,B2345,'Input - target event report'!D:D, "Private Investment")</f>
        <v/>
      </c>
      <c r="D2345">
        <f>IF(E2345&lt;2, "N/A", (MAXIFS('Input - target event report'!E:E,'Input - target event report'!L:L,B:B,'Input - target event report'!D:D,"Private Investment")-MINIFS('Input - target event report'!E:E,'Input - target event report'!L:L,B:B,'Input - target event report'!D:D,"Private Investment"))/(E2345-1))</f>
        <v/>
      </c>
      <c r="E2345">
        <f>COUNTIFS('Input - target event report'!L:L,B2345,'Input - target event report'!D:D, "Private Investment")</f>
        <v/>
      </c>
      <c r="F2345">
        <f>AVERAGEIF(INDEX('Input - companies list'!$A:$BG, 0, MATCH("Clusters 0",'Input - companies list'!$A$1:$BG$1, 0)),'Output - Cluster ranking'!B2345,INDEX('Input - companies list'!$A:$BG, 0, MATCH("Flow",'Input - companies list'!$A$1:$BG$1, 0)))</f>
        <v/>
      </c>
      <c r="G2345">
        <f>AVERAGEIF(INDEX('Input - companies list'!$A:$BG, 0, MATCH("Clusters 0",'Input - companies list'!$A$1:$BG$1, 0)),'Output - Cluster ranking'!B2345,INDEX('Input - companies list'!$A:$BG, 0, MATCH("Inter-Cluster Connectivity",'Input - companies list'!$A$1:$BG$1, 0)))</f>
        <v/>
      </c>
      <c r="H2345">
        <f>IFERROR(PERCENTRANK(C:C,C2345),0)</f>
        <v/>
      </c>
      <c r="I2345">
        <f>IFERROR(1 - PERCENTRANK(D:D,D2345),0)</f>
        <v/>
      </c>
      <c r="J2345">
        <f>IFERROR(PERCENTRANK(E:E,E2345),0)</f>
        <v/>
      </c>
      <c r="K2345">
        <f>IFERROR(1 - PERCENTRANK(F:F,F2345),0)</f>
        <v/>
      </c>
      <c r="L2345">
        <f>IFERROR(PERCENTRANK(G:G,G2345),0)</f>
        <v/>
      </c>
      <c r="M2345">
        <f>H2345*weightA+I2345*weightB+J2345*weightC+K2345*weightD+L2345*weightE</f>
        <v/>
      </c>
    </row>
    <row r="2346" spans="1:13">
      <c r="A2346">
        <f>RANK(M2346,M:M)</f>
        <v/>
      </c>
      <c r="C2346">
        <f>SUMIFS('Input - target event report'!H:H,'Input - target event report'!L:L,B2346,'Input - target event report'!D:D, "Private Investment")</f>
        <v/>
      </c>
      <c r="D2346">
        <f>IF(E2346&lt;2, "N/A", (MAXIFS('Input - target event report'!E:E,'Input - target event report'!L:L,B:B,'Input - target event report'!D:D,"Private Investment")-MINIFS('Input - target event report'!E:E,'Input - target event report'!L:L,B:B,'Input - target event report'!D:D,"Private Investment"))/(E2346-1))</f>
        <v/>
      </c>
      <c r="E2346">
        <f>COUNTIFS('Input - target event report'!L:L,B2346,'Input - target event report'!D:D, "Private Investment")</f>
        <v/>
      </c>
      <c r="F2346">
        <f>AVERAGEIF(INDEX('Input - companies list'!$A:$BG, 0, MATCH("Clusters 0",'Input - companies list'!$A$1:$BG$1, 0)),'Output - Cluster ranking'!B2346,INDEX('Input - companies list'!$A:$BG, 0, MATCH("Flow",'Input - companies list'!$A$1:$BG$1, 0)))</f>
        <v/>
      </c>
      <c r="G2346">
        <f>AVERAGEIF(INDEX('Input - companies list'!$A:$BG, 0, MATCH("Clusters 0",'Input - companies list'!$A$1:$BG$1, 0)),'Output - Cluster ranking'!B2346,INDEX('Input - companies list'!$A:$BG, 0, MATCH("Inter-Cluster Connectivity",'Input - companies list'!$A$1:$BG$1, 0)))</f>
        <v/>
      </c>
      <c r="H2346">
        <f>IFERROR(PERCENTRANK(C:C,C2346),0)</f>
        <v/>
      </c>
      <c r="I2346">
        <f>IFERROR(1 - PERCENTRANK(D:D,D2346),0)</f>
        <v/>
      </c>
      <c r="J2346">
        <f>IFERROR(PERCENTRANK(E:E,E2346),0)</f>
        <v/>
      </c>
      <c r="K2346">
        <f>IFERROR(1 - PERCENTRANK(F:F,F2346),0)</f>
        <v/>
      </c>
      <c r="L2346">
        <f>IFERROR(PERCENTRANK(G:G,G2346),0)</f>
        <v/>
      </c>
      <c r="M2346">
        <f>H2346*weightA+I2346*weightB+J2346*weightC+K2346*weightD+L2346*weightE</f>
        <v/>
      </c>
    </row>
    <row r="2347" spans="1:13">
      <c r="A2347">
        <f>RANK(M2347,M:M)</f>
        <v/>
      </c>
      <c r="C2347">
        <f>SUMIFS('Input - target event report'!H:H,'Input - target event report'!L:L,B2347,'Input - target event report'!D:D, "Private Investment")</f>
        <v/>
      </c>
      <c r="D2347">
        <f>IF(E2347&lt;2, "N/A", (MAXIFS('Input - target event report'!E:E,'Input - target event report'!L:L,B:B,'Input - target event report'!D:D,"Private Investment")-MINIFS('Input - target event report'!E:E,'Input - target event report'!L:L,B:B,'Input - target event report'!D:D,"Private Investment"))/(E2347-1))</f>
        <v/>
      </c>
      <c r="E2347">
        <f>COUNTIFS('Input - target event report'!L:L,B2347,'Input - target event report'!D:D, "Private Investment")</f>
        <v/>
      </c>
      <c r="F2347">
        <f>AVERAGEIF(INDEX('Input - companies list'!$A:$BG, 0, MATCH("Clusters 0",'Input - companies list'!$A$1:$BG$1, 0)),'Output - Cluster ranking'!B2347,INDEX('Input - companies list'!$A:$BG, 0, MATCH("Flow",'Input - companies list'!$A$1:$BG$1, 0)))</f>
        <v/>
      </c>
      <c r="G2347">
        <f>AVERAGEIF(INDEX('Input - companies list'!$A:$BG, 0, MATCH("Clusters 0",'Input - companies list'!$A$1:$BG$1, 0)),'Output - Cluster ranking'!B2347,INDEX('Input - companies list'!$A:$BG, 0, MATCH("Inter-Cluster Connectivity",'Input - companies list'!$A$1:$BG$1, 0)))</f>
        <v/>
      </c>
      <c r="H2347">
        <f>IFERROR(PERCENTRANK(C:C,C2347),0)</f>
        <v/>
      </c>
      <c r="I2347">
        <f>IFERROR(1 - PERCENTRANK(D:D,D2347),0)</f>
        <v/>
      </c>
      <c r="J2347">
        <f>IFERROR(PERCENTRANK(E:E,E2347),0)</f>
        <v/>
      </c>
      <c r="K2347">
        <f>IFERROR(1 - PERCENTRANK(F:F,F2347),0)</f>
        <v/>
      </c>
      <c r="L2347">
        <f>IFERROR(PERCENTRANK(G:G,G2347),0)</f>
        <v/>
      </c>
      <c r="M2347">
        <f>H2347*weightA+I2347*weightB+J2347*weightC+K2347*weightD+L2347*weightE</f>
        <v/>
      </c>
    </row>
    <row r="2348" spans="1:13">
      <c r="A2348">
        <f>RANK(M2348,M:M)</f>
        <v/>
      </c>
      <c r="C2348">
        <f>SUMIFS('Input - target event report'!H:H,'Input - target event report'!L:L,B2348,'Input - target event report'!D:D, "Private Investment")</f>
        <v/>
      </c>
      <c r="D2348">
        <f>IF(E2348&lt;2, "N/A", (MAXIFS('Input - target event report'!E:E,'Input - target event report'!L:L,B:B,'Input - target event report'!D:D,"Private Investment")-MINIFS('Input - target event report'!E:E,'Input - target event report'!L:L,B:B,'Input - target event report'!D:D,"Private Investment"))/(E2348-1))</f>
        <v/>
      </c>
      <c r="E2348">
        <f>COUNTIFS('Input - target event report'!L:L,B2348,'Input - target event report'!D:D, "Private Investment")</f>
        <v/>
      </c>
      <c r="F2348">
        <f>AVERAGEIF(INDEX('Input - companies list'!$A:$BG, 0, MATCH("Clusters 0",'Input - companies list'!$A$1:$BG$1, 0)),'Output - Cluster ranking'!B2348,INDEX('Input - companies list'!$A:$BG, 0, MATCH("Flow",'Input - companies list'!$A$1:$BG$1, 0)))</f>
        <v/>
      </c>
      <c r="G2348">
        <f>AVERAGEIF(INDEX('Input - companies list'!$A:$BG, 0, MATCH("Clusters 0",'Input - companies list'!$A$1:$BG$1, 0)),'Output - Cluster ranking'!B2348,INDEX('Input - companies list'!$A:$BG, 0, MATCH("Inter-Cluster Connectivity",'Input - companies list'!$A$1:$BG$1, 0)))</f>
        <v/>
      </c>
      <c r="H2348">
        <f>IFERROR(PERCENTRANK(C:C,C2348),0)</f>
        <v/>
      </c>
      <c r="I2348">
        <f>IFERROR(1 - PERCENTRANK(D:D,D2348),0)</f>
        <v/>
      </c>
      <c r="J2348">
        <f>IFERROR(PERCENTRANK(E:E,E2348),0)</f>
        <v/>
      </c>
      <c r="K2348">
        <f>IFERROR(1 - PERCENTRANK(F:F,F2348),0)</f>
        <v/>
      </c>
      <c r="L2348">
        <f>IFERROR(PERCENTRANK(G:G,G2348),0)</f>
        <v/>
      </c>
      <c r="M2348">
        <f>H2348*weightA+I2348*weightB+J2348*weightC+K2348*weightD+L2348*weightE</f>
        <v/>
      </c>
    </row>
    <row r="2349" spans="1:13">
      <c r="A2349">
        <f>RANK(M2349,M:M)</f>
        <v/>
      </c>
      <c r="C2349">
        <f>SUMIFS('Input - target event report'!H:H,'Input - target event report'!L:L,B2349,'Input - target event report'!D:D, "Private Investment")</f>
        <v/>
      </c>
      <c r="D2349">
        <f>IF(E2349&lt;2, "N/A", (MAXIFS('Input - target event report'!E:E,'Input - target event report'!L:L,B:B,'Input - target event report'!D:D,"Private Investment")-MINIFS('Input - target event report'!E:E,'Input - target event report'!L:L,B:B,'Input - target event report'!D:D,"Private Investment"))/(E2349-1))</f>
        <v/>
      </c>
      <c r="E2349">
        <f>COUNTIFS('Input - target event report'!L:L,B2349,'Input - target event report'!D:D, "Private Investment")</f>
        <v/>
      </c>
      <c r="F2349">
        <f>AVERAGEIF(INDEX('Input - companies list'!$A:$BG, 0, MATCH("Clusters 0",'Input - companies list'!$A$1:$BG$1, 0)),'Output - Cluster ranking'!B2349,INDEX('Input - companies list'!$A:$BG, 0, MATCH("Flow",'Input - companies list'!$A$1:$BG$1, 0)))</f>
        <v/>
      </c>
      <c r="G2349">
        <f>AVERAGEIF(INDEX('Input - companies list'!$A:$BG, 0, MATCH("Clusters 0",'Input - companies list'!$A$1:$BG$1, 0)),'Output - Cluster ranking'!B2349,INDEX('Input - companies list'!$A:$BG, 0, MATCH("Inter-Cluster Connectivity",'Input - companies list'!$A$1:$BG$1, 0)))</f>
        <v/>
      </c>
      <c r="H2349">
        <f>IFERROR(PERCENTRANK(C:C,C2349),0)</f>
        <v/>
      </c>
      <c r="I2349">
        <f>IFERROR(1 - PERCENTRANK(D:D,D2349),0)</f>
        <v/>
      </c>
      <c r="J2349">
        <f>IFERROR(PERCENTRANK(E:E,E2349),0)</f>
        <v/>
      </c>
      <c r="K2349">
        <f>IFERROR(1 - PERCENTRANK(F:F,F2349),0)</f>
        <v/>
      </c>
      <c r="L2349">
        <f>IFERROR(PERCENTRANK(G:G,G2349),0)</f>
        <v/>
      </c>
      <c r="M2349">
        <f>H2349*weightA+I2349*weightB+J2349*weightC+K2349*weightD+L2349*weightE</f>
        <v/>
      </c>
    </row>
    <row r="2350" spans="1:13">
      <c r="A2350">
        <f>RANK(M2350,M:M)</f>
        <v/>
      </c>
      <c r="C2350">
        <f>SUMIFS('Input - target event report'!H:H,'Input - target event report'!L:L,B2350,'Input - target event report'!D:D, "Private Investment")</f>
        <v/>
      </c>
      <c r="D2350">
        <f>IF(E2350&lt;2, "N/A", (MAXIFS('Input - target event report'!E:E,'Input - target event report'!L:L,B:B,'Input - target event report'!D:D,"Private Investment")-MINIFS('Input - target event report'!E:E,'Input - target event report'!L:L,B:B,'Input - target event report'!D:D,"Private Investment"))/(E2350-1))</f>
        <v/>
      </c>
      <c r="E2350">
        <f>COUNTIFS('Input - target event report'!L:L,B2350,'Input - target event report'!D:D, "Private Investment")</f>
        <v/>
      </c>
      <c r="F2350">
        <f>AVERAGEIF(INDEX('Input - companies list'!$A:$BG, 0, MATCH("Clusters 0",'Input - companies list'!$A$1:$BG$1, 0)),'Output - Cluster ranking'!B2350,INDEX('Input - companies list'!$A:$BG, 0, MATCH("Flow",'Input - companies list'!$A$1:$BG$1, 0)))</f>
        <v/>
      </c>
      <c r="G2350">
        <f>AVERAGEIF(INDEX('Input - companies list'!$A:$BG, 0, MATCH("Clusters 0",'Input - companies list'!$A$1:$BG$1, 0)),'Output - Cluster ranking'!B2350,INDEX('Input - companies list'!$A:$BG, 0, MATCH("Inter-Cluster Connectivity",'Input - companies list'!$A$1:$BG$1, 0)))</f>
        <v/>
      </c>
      <c r="H2350">
        <f>IFERROR(PERCENTRANK(C:C,C2350),0)</f>
        <v/>
      </c>
      <c r="I2350">
        <f>IFERROR(1 - PERCENTRANK(D:D,D2350),0)</f>
        <v/>
      </c>
      <c r="J2350">
        <f>IFERROR(PERCENTRANK(E:E,E2350),0)</f>
        <v/>
      </c>
      <c r="K2350">
        <f>IFERROR(1 - PERCENTRANK(F:F,F2350),0)</f>
        <v/>
      </c>
      <c r="L2350">
        <f>IFERROR(PERCENTRANK(G:G,G2350),0)</f>
        <v/>
      </c>
      <c r="M2350">
        <f>H2350*weightA+I2350*weightB+J2350*weightC+K2350*weightD+L2350*weightE</f>
        <v/>
      </c>
    </row>
    <row r="2351" spans="1:13">
      <c r="A2351">
        <f>RANK(M2351,M:M)</f>
        <v/>
      </c>
      <c r="C2351">
        <f>SUMIFS('Input - target event report'!H:H,'Input - target event report'!L:L,B2351,'Input - target event report'!D:D, "Private Investment")</f>
        <v/>
      </c>
      <c r="D2351">
        <f>IF(E2351&lt;2, "N/A", (MAXIFS('Input - target event report'!E:E,'Input - target event report'!L:L,B:B,'Input - target event report'!D:D,"Private Investment")-MINIFS('Input - target event report'!E:E,'Input - target event report'!L:L,B:B,'Input - target event report'!D:D,"Private Investment"))/(E2351-1))</f>
        <v/>
      </c>
      <c r="E2351">
        <f>COUNTIFS('Input - target event report'!L:L,B2351,'Input - target event report'!D:D, "Private Investment")</f>
        <v/>
      </c>
      <c r="F2351">
        <f>AVERAGEIF(INDEX('Input - companies list'!$A:$BG, 0, MATCH("Clusters 0",'Input - companies list'!$A$1:$BG$1, 0)),'Output - Cluster ranking'!B2351,INDEX('Input - companies list'!$A:$BG, 0, MATCH("Flow",'Input - companies list'!$A$1:$BG$1, 0)))</f>
        <v/>
      </c>
      <c r="G2351">
        <f>AVERAGEIF(INDEX('Input - companies list'!$A:$BG, 0, MATCH("Clusters 0",'Input - companies list'!$A$1:$BG$1, 0)),'Output - Cluster ranking'!B2351,INDEX('Input - companies list'!$A:$BG, 0, MATCH("Inter-Cluster Connectivity",'Input - companies list'!$A$1:$BG$1, 0)))</f>
        <v/>
      </c>
      <c r="H2351">
        <f>IFERROR(PERCENTRANK(C:C,C2351),0)</f>
        <v/>
      </c>
      <c r="I2351">
        <f>IFERROR(1 - PERCENTRANK(D:D,D2351),0)</f>
        <v/>
      </c>
      <c r="J2351">
        <f>IFERROR(PERCENTRANK(E:E,E2351),0)</f>
        <v/>
      </c>
      <c r="K2351">
        <f>IFERROR(1 - PERCENTRANK(F:F,F2351),0)</f>
        <v/>
      </c>
      <c r="L2351">
        <f>IFERROR(PERCENTRANK(G:G,G2351),0)</f>
        <v/>
      </c>
      <c r="M2351">
        <f>H2351*weightA+I2351*weightB+J2351*weightC+K2351*weightD+L2351*weightE</f>
        <v/>
      </c>
    </row>
    <row r="2352" spans="1:13">
      <c r="A2352">
        <f>RANK(M2352,M:M)</f>
        <v/>
      </c>
      <c r="C2352">
        <f>SUMIFS('Input - target event report'!H:H,'Input - target event report'!L:L,B2352,'Input - target event report'!D:D, "Private Investment")</f>
        <v/>
      </c>
      <c r="D2352">
        <f>IF(E2352&lt;2, "N/A", (MAXIFS('Input - target event report'!E:E,'Input - target event report'!L:L,B:B,'Input - target event report'!D:D,"Private Investment")-MINIFS('Input - target event report'!E:E,'Input - target event report'!L:L,B:B,'Input - target event report'!D:D,"Private Investment"))/(E2352-1))</f>
        <v/>
      </c>
      <c r="E2352">
        <f>COUNTIFS('Input - target event report'!L:L,B2352,'Input - target event report'!D:D, "Private Investment")</f>
        <v/>
      </c>
      <c r="F2352">
        <f>AVERAGEIF(INDEX('Input - companies list'!$A:$BG, 0, MATCH("Clusters 0",'Input - companies list'!$A$1:$BG$1, 0)),'Output - Cluster ranking'!B2352,INDEX('Input - companies list'!$A:$BG, 0, MATCH("Flow",'Input - companies list'!$A$1:$BG$1, 0)))</f>
        <v/>
      </c>
      <c r="G2352">
        <f>AVERAGEIF(INDEX('Input - companies list'!$A:$BG, 0, MATCH("Clusters 0",'Input - companies list'!$A$1:$BG$1, 0)),'Output - Cluster ranking'!B2352,INDEX('Input - companies list'!$A:$BG, 0, MATCH("Inter-Cluster Connectivity",'Input - companies list'!$A$1:$BG$1, 0)))</f>
        <v/>
      </c>
      <c r="H2352">
        <f>IFERROR(PERCENTRANK(C:C,C2352),0)</f>
        <v/>
      </c>
      <c r="I2352">
        <f>IFERROR(1 - PERCENTRANK(D:D,D2352),0)</f>
        <v/>
      </c>
      <c r="J2352">
        <f>IFERROR(PERCENTRANK(E:E,E2352),0)</f>
        <v/>
      </c>
      <c r="K2352">
        <f>IFERROR(1 - PERCENTRANK(F:F,F2352),0)</f>
        <v/>
      </c>
      <c r="L2352">
        <f>IFERROR(PERCENTRANK(G:G,G2352),0)</f>
        <v/>
      </c>
      <c r="M2352">
        <f>H2352*weightA+I2352*weightB+J2352*weightC+K2352*weightD+L2352*weightE</f>
        <v/>
      </c>
    </row>
    <row r="2353" spans="1:13">
      <c r="A2353">
        <f>RANK(M2353,M:M)</f>
        <v/>
      </c>
      <c r="C2353">
        <f>SUMIFS('Input - target event report'!H:H,'Input - target event report'!L:L,B2353,'Input - target event report'!D:D, "Private Investment")</f>
        <v/>
      </c>
      <c r="D2353">
        <f>IF(E2353&lt;2, "N/A", (MAXIFS('Input - target event report'!E:E,'Input - target event report'!L:L,B:B,'Input - target event report'!D:D,"Private Investment")-MINIFS('Input - target event report'!E:E,'Input - target event report'!L:L,B:B,'Input - target event report'!D:D,"Private Investment"))/(E2353-1))</f>
        <v/>
      </c>
      <c r="E2353">
        <f>COUNTIFS('Input - target event report'!L:L,B2353,'Input - target event report'!D:D, "Private Investment")</f>
        <v/>
      </c>
      <c r="F2353">
        <f>AVERAGEIF(INDEX('Input - companies list'!$A:$BG, 0, MATCH("Clusters 0",'Input - companies list'!$A$1:$BG$1, 0)),'Output - Cluster ranking'!B2353,INDEX('Input - companies list'!$A:$BG, 0, MATCH("Flow",'Input - companies list'!$A$1:$BG$1, 0)))</f>
        <v/>
      </c>
      <c r="G2353">
        <f>AVERAGEIF(INDEX('Input - companies list'!$A:$BG, 0, MATCH("Clusters 0",'Input - companies list'!$A$1:$BG$1, 0)),'Output - Cluster ranking'!B2353,INDEX('Input - companies list'!$A:$BG, 0, MATCH("Inter-Cluster Connectivity",'Input - companies list'!$A$1:$BG$1, 0)))</f>
        <v/>
      </c>
      <c r="H2353">
        <f>IFERROR(PERCENTRANK(C:C,C2353),0)</f>
        <v/>
      </c>
      <c r="I2353">
        <f>IFERROR(1 - PERCENTRANK(D:D,D2353),0)</f>
        <v/>
      </c>
      <c r="J2353">
        <f>IFERROR(PERCENTRANK(E:E,E2353),0)</f>
        <v/>
      </c>
      <c r="K2353">
        <f>IFERROR(1 - PERCENTRANK(F:F,F2353),0)</f>
        <v/>
      </c>
      <c r="L2353">
        <f>IFERROR(PERCENTRANK(G:G,G2353),0)</f>
        <v/>
      </c>
      <c r="M2353">
        <f>H2353*weightA+I2353*weightB+J2353*weightC+K2353*weightD+L2353*weightE</f>
        <v/>
      </c>
    </row>
    <row r="2354" spans="1:13">
      <c r="A2354">
        <f>RANK(M2354,M:M)</f>
        <v/>
      </c>
      <c r="C2354">
        <f>SUMIFS('Input - target event report'!H:H,'Input - target event report'!L:L,B2354,'Input - target event report'!D:D, "Private Investment")</f>
        <v/>
      </c>
      <c r="D2354">
        <f>IF(E2354&lt;2, "N/A", (MAXIFS('Input - target event report'!E:E,'Input - target event report'!L:L,B:B,'Input - target event report'!D:D,"Private Investment")-MINIFS('Input - target event report'!E:E,'Input - target event report'!L:L,B:B,'Input - target event report'!D:D,"Private Investment"))/(E2354-1))</f>
        <v/>
      </c>
      <c r="E2354">
        <f>COUNTIFS('Input - target event report'!L:L,B2354,'Input - target event report'!D:D, "Private Investment")</f>
        <v/>
      </c>
      <c r="F2354">
        <f>AVERAGEIF(INDEX('Input - companies list'!$A:$BG, 0, MATCH("Clusters 0",'Input - companies list'!$A$1:$BG$1, 0)),'Output - Cluster ranking'!B2354,INDEX('Input - companies list'!$A:$BG, 0, MATCH("Flow",'Input - companies list'!$A$1:$BG$1, 0)))</f>
        <v/>
      </c>
      <c r="G2354">
        <f>AVERAGEIF(INDEX('Input - companies list'!$A:$BG, 0, MATCH("Clusters 0",'Input - companies list'!$A$1:$BG$1, 0)),'Output - Cluster ranking'!B2354,INDEX('Input - companies list'!$A:$BG, 0, MATCH("Inter-Cluster Connectivity",'Input - companies list'!$A$1:$BG$1, 0)))</f>
        <v/>
      </c>
      <c r="H2354">
        <f>IFERROR(PERCENTRANK(C:C,C2354),0)</f>
        <v/>
      </c>
      <c r="I2354">
        <f>IFERROR(1 - PERCENTRANK(D:D,D2354),0)</f>
        <v/>
      </c>
      <c r="J2354">
        <f>IFERROR(PERCENTRANK(E:E,E2354),0)</f>
        <v/>
      </c>
      <c r="K2354">
        <f>IFERROR(1 - PERCENTRANK(F:F,F2354),0)</f>
        <v/>
      </c>
      <c r="L2354">
        <f>IFERROR(PERCENTRANK(G:G,G2354),0)</f>
        <v/>
      </c>
      <c r="M2354">
        <f>H2354*weightA+I2354*weightB+J2354*weightC+K2354*weightD+L2354*weightE</f>
        <v/>
      </c>
    </row>
    <row r="2355" spans="1:13">
      <c r="A2355">
        <f>RANK(M2355,M:M)</f>
        <v/>
      </c>
      <c r="C2355">
        <f>SUMIFS('Input - target event report'!H:H,'Input - target event report'!L:L,B2355,'Input - target event report'!D:D, "Private Investment")</f>
        <v/>
      </c>
      <c r="D2355">
        <f>IF(E2355&lt;2, "N/A", (MAXIFS('Input - target event report'!E:E,'Input - target event report'!L:L,B:B,'Input - target event report'!D:D,"Private Investment")-MINIFS('Input - target event report'!E:E,'Input - target event report'!L:L,B:B,'Input - target event report'!D:D,"Private Investment"))/(E2355-1))</f>
        <v/>
      </c>
      <c r="E2355">
        <f>COUNTIFS('Input - target event report'!L:L,B2355,'Input - target event report'!D:D, "Private Investment")</f>
        <v/>
      </c>
      <c r="F2355">
        <f>AVERAGEIF(INDEX('Input - companies list'!$A:$BG, 0, MATCH("Clusters 0",'Input - companies list'!$A$1:$BG$1, 0)),'Output - Cluster ranking'!B2355,INDEX('Input - companies list'!$A:$BG, 0, MATCH("Flow",'Input - companies list'!$A$1:$BG$1, 0)))</f>
        <v/>
      </c>
      <c r="G2355">
        <f>AVERAGEIF(INDEX('Input - companies list'!$A:$BG, 0, MATCH("Clusters 0",'Input - companies list'!$A$1:$BG$1, 0)),'Output - Cluster ranking'!B2355,INDEX('Input - companies list'!$A:$BG, 0, MATCH("Inter-Cluster Connectivity",'Input - companies list'!$A$1:$BG$1, 0)))</f>
        <v/>
      </c>
      <c r="H2355">
        <f>IFERROR(PERCENTRANK(C:C,C2355),0)</f>
        <v/>
      </c>
      <c r="I2355">
        <f>IFERROR(1 - PERCENTRANK(D:D,D2355),0)</f>
        <v/>
      </c>
      <c r="J2355">
        <f>IFERROR(PERCENTRANK(E:E,E2355),0)</f>
        <v/>
      </c>
      <c r="K2355">
        <f>IFERROR(1 - PERCENTRANK(F:F,F2355),0)</f>
        <v/>
      </c>
      <c r="L2355">
        <f>IFERROR(PERCENTRANK(G:G,G2355),0)</f>
        <v/>
      </c>
      <c r="M2355">
        <f>H2355*weightA+I2355*weightB+J2355*weightC+K2355*weightD+L2355*weightE</f>
        <v/>
      </c>
    </row>
    <row r="2356" spans="1:13">
      <c r="A2356">
        <f>RANK(M2356,M:M)</f>
        <v/>
      </c>
      <c r="C2356">
        <f>SUMIFS('Input - target event report'!H:H,'Input - target event report'!L:L,B2356,'Input - target event report'!D:D, "Private Investment")</f>
        <v/>
      </c>
      <c r="D2356">
        <f>IF(E2356&lt;2, "N/A", (MAXIFS('Input - target event report'!E:E,'Input - target event report'!L:L,B:B,'Input - target event report'!D:D,"Private Investment")-MINIFS('Input - target event report'!E:E,'Input - target event report'!L:L,B:B,'Input - target event report'!D:D,"Private Investment"))/(E2356-1))</f>
        <v/>
      </c>
      <c r="E2356">
        <f>COUNTIFS('Input - target event report'!L:L,B2356,'Input - target event report'!D:D, "Private Investment")</f>
        <v/>
      </c>
      <c r="F2356">
        <f>AVERAGEIF(INDEX('Input - companies list'!$A:$BG, 0, MATCH("Clusters 0",'Input - companies list'!$A$1:$BG$1, 0)),'Output - Cluster ranking'!B2356,INDEX('Input - companies list'!$A:$BG, 0, MATCH("Flow",'Input - companies list'!$A$1:$BG$1, 0)))</f>
        <v/>
      </c>
      <c r="G2356">
        <f>AVERAGEIF(INDEX('Input - companies list'!$A:$BG, 0, MATCH("Clusters 0",'Input - companies list'!$A$1:$BG$1, 0)),'Output - Cluster ranking'!B2356,INDEX('Input - companies list'!$A:$BG, 0, MATCH("Inter-Cluster Connectivity",'Input - companies list'!$A$1:$BG$1, 0)))</f>
        <v/>
      </c>
      <c r="H2356">
        <f>IFERROR(PERCENTRANK(C:C,C2356),0)</f>
        <v/>
      </c>
      <c r="I2356">
        <f>IFERROR(1 - PERCENTRANK(D:D,D2356),0)</f>
        <v/>
      </c>
      <c r="J2356">
        <f>IFERROR(PERCENTRANK(E:E,E2356),0)</f>
        <v/>
      </c>
      <c r="K2356">
        <f>IFERROR(1 - PERCENTRANK(F:F,F2356),0)</f>
        <v/>
      </c>
      <c r="L2356">
        <f>IFERROR(PERCENTRANK(G:G,G2356),0)</f>
        <v/>
      </c>
      <c r="M2356">
        <f>H2356*weightA+I2356*weightB+J2356*weightC+K2356*weightD+L2356*weightE</f>
        <v/>
      </c>
    </row>
    <row r="2357" spans="1:13">
      <c r="A2357">
        <f>RANK(M2357,M:M)</f>
        <v/>
      </c>
      <c r="C2357">
        <f>SUMIFS('Input - target event report'!H:H,'Input - target event report'!L:L,B2357,'Input - target event report'!D:D, "Private Investment")</f>
        <v/>
      </c>
      <c r="D2357">
        <f>IF(E2357&lt;2, "N/A", (MAXIFS('Input - target event report'!E:E,'Input - target event report'!L:L,B:B,'Input - target event report'!D:D,"Private Investment")-MINIFS('Input - target event report'!E:E,'Input - target event report'!L:L,B:B,'Input - target event report'!D:D,"Private Investment"))/(E2357-1))</f>
        <v/>
      </c>
      <c r="E2357">
        <f>COUNTIFS('Input - target event report'!L:L,B2357,'Input - target event report'!D:D, "Private Investment")</f>
        <v/>
      </c>
      <c r="F2357">
        <f>AVERAGEIF(INDEX('Input - companies list'!$A:$BG, 0, MATCH("Clusters 0",'Input - companies list'!$A$1:$BG$1, 0)),'Output - Cluster ranking'!B2357,INDEX('Input - companies list'!$A:$BG, 0, MATCH("Flow",'Input - companies list'!$A$1:$BG$1, 0)))</f>
        <v/>
      </c>
      <c r="G2357">
        <f>AVERAGEIF(INDEX('Input - companies list'!$A:$BG, 0, MATCH("Clusters 0",'Input - companies list'!$A$1:$BG$1, 0)),'Output - Cluster ranking'!B2357,INDEX('Input - companies list'!$A:$BG, 0, MATCH("Inter-Cluster Connectivity",'Input - companies list'!$A$1:$BG$1, 0)))</f>
        <v/>
      </c>
      <c r="H2357">
        <f>IFERROR(PERCENTRANK(C:C,C2357),0)</f>
        <v/>
      </c>
      <c r="I2357">
        <f>IFERROR(1 - PERCENTRANK(D:D,D2357),0)</f>
        <v/>
      </c>
      <c r="J2357">
        <f>IFERROR(PERCENTRANK(E:E,E2357),0)</f>
        <v/>
      </c>
      <c r="K2357">
        <f>IFERROR(1 - PERCENTRANK(F:F,F2357),0)</f>
        <v/>
      </c>
      <c r="L2357">
        <f>IFERROR(PERCENTRANK(G:G,G2357),0)</f>
        <v/>
      </c>
      <c r="M2357">
        <f>H2357*weightA+I2357*weightB+J2357*weightC+K2357*weightD+L2357*weightE</f>
        <v/>
      </c>
    </row>
    <row r="2358" spans="1:13">
      <c r="A2358">
        <f>RANK(M2358,M:M)</f>
        <v/>
      </c>
      <c r="C2358">
        <f>SUMIFS('Input - target event report'!H:H,'Input - target event report'!L:L,B2358,'Input - target event report'!D:D, "Private Investment")</f>
        <v/>
      </c>
      <c r="D2358">
        <f>IF(E2358&lt;2, "N/A", (MAXIFS('Input - target event report'!E:E,'Input - target event report'!L:L,B:B,'Input - target event report'!D:D,"Private Investment")-MINIFS('Input - target event report'!E:E,'Input - target event report'!L:L,B:B,'Input - target event report'!D:D,"Private Investment"))/(E2358-1))</f>
        <v/>
      </c>
      <c r="E2358">
        <f>COUNTIFS('Input - target event report'!L:L,B2358,'Input - target event report'!D:D, "Private Investment")</f>
        <v/>
      </c>
      <c r="F2358">
        <f>AVERAGEIF(INDEX('Input - companies list'!$A:$BG, 0, MATCH("Clusters 0",'Input - companies list'!$A$1:$BG$1, 0)),'Output - Cluster ranking'!B2358,INDEX('Input - companies list'!$A:$BG, 0, MATCH("Flow",'Input - companies list'!$A$1:$BG$1, 0)))</f>
        <v/>
      </c>
      <c r="G2358">
        <f>AVERAGEIF(INDEX('Input - companies list'!$A:$BG, 0, MATCH("Clusters 0",'Input - companies list'!$A$1:$BG$1, 0)),'Output - Cluster ranking'!B2358,INDEX('Input - companies list'!$A:$BG, 0, MATCH("Inter-Cluster Connectivity",'Input - companies list'!$A$1:$BG$1, 0)))</f>
        <v/>
      </c>
      <c r="H2358">
        <f>IFERROR(PERCENTRANK(C:C,C2358),0)</f>
        <v/>
      </c>
      <c r="I2358">
        <f>IFERROR(1 - PERCENTRANK(D:D,D2358),0)</f>
        <v/>
      </c>
      <c r="J2358">
        <f>IFERROR(PERCENTRANK(E:E,E2358),0)</f>
        <v/>
      </c>
      <c r="K2358">
        <f>IFERROR(1 - PERCENTRANK(F:F,F2358),0)</f>
        <v/>
      </c>
      <c r="L2358">
        <f>IFERROR(PERCENTRANK(G:G,G2358),0)</f>
        <v/>
      </c>
      <c r="M2358">
        <f>H2358*weightA+I2358*weightB+J2358*weightC+K2358*weightD+L2358*weightE</f>
        <v/>
      </c>
    </row>
    <row r="2359" spans="1:13">
      <c r="A2359">
        <f>RANK(M2359,M:M)</f>
        <v/>
      </c>
      <c r="C2359">
        <f>SUMIFS('Input - target event report'!H:H,'Input - target event report'!L:L,B2359,'Input - target event report'!D:D, "Private Investment")</f>
        <v/>
      </c>
      <c r="D2359">
        <f>IF(E2359&lt;2, "N/A", (MAXIFS('Input - target event report'!E:E,'Input - target event report'!L:L,B:B,'Input - target event report'!D:D,"Private Investment")-MINIFS('Input - target event report'!E:E,'Input - target event report'!L:L,B:B,'Input - target event report'!D:D,"Private Investment"))/(E2359-1))</f>
        <v/>
      </c>
      <c r="E2359">
        <f>COUNTIFS('Input - target event report'!L:L,B2359,'Input - target event report'!D:D, "Private Investment")</f>
        <v/>
      </c>
      <c r="F2359">
        <f>AVERAGEIF(INDEX('Input - companies list'!$A:$BG, 0, MATCH("Clusters 0",'Input - companies list'!$A$1:$BG$1, 0)),'Output - Cluster ranking'!B2359,INDEX('Input - companies list'!$A:$BG, 0, MATCH("Flow",'Input - companies list'!$A$1:$BG$1, 0)))</f>
        <v/>
      </c>
      <c r="G2359">
        <f>AVERAGEIF(INDEX('Input - companies list'!$A:$BG, 0, MATCH("Clusters 0",'Input - companies list'!$A$1:$BG$1, 0)),'Output - Cluster ranking'!B2359,INDEX('Input - companies list'!$A:$BG, 0, MATCH("Inter-Cluster Connectivity",'Input - companies list'!$A$1:$BG$1, 0)))</f>
        <v/>
      </c>
      <c r="H2359">
        <f>IFERROR(PERCENTRANK(C:C,C2359),0)</f>
        <v/>
      </c>
      <c r="I2359">
        <f>IFERROR(1 - PERCENTRANK(D:D,D2359),0)</f>
        <v/>
      </c>
      <c r="J2359">
        <f>IFERROR(PERCENTRANK(E:E,E2359),0)</f>
        <v/>
      </c>
      <c r="K2359">
        <f>IFERROR(1 - PERCENTRANK(F:F,F2359),0)</f>
        <v/>
      </c>
      <c r="L2359">
        <f>IFERROR(PERCENTRANK(G:G,G2359),0)</f>
        <v/>
      </c>
      <c r="M2359">
        <f>H2359*weightA+I2359*weightB+J2359*weightC+K2359*weightD+L2359*weightE</f>
        <v/>
      </c>
    </row>
    <row r="2360" spans="1:13">
      <c r="A2360">
        <f>RANK(M2360,M:M)</f>
        <v/>
      </c>
      <c r="C2360">
        <f>SUMIFS('Input - target event report'!H:H,'Input - target event report'!L:L,B2360,'Input - target event report'!D:D, "Private Investment")</f>
        <v/>
      </c>
      <c r="D2360">
        <f>IF(E2360&lt;2, "N/A", (MAXIFS('Input - target event report'!E:E,'Input - target event report'!L:L,B:B,'Input - target event report'!D:D,"Private Investment")-MINIFS('Input - target event report'!E:E,'Input - target event report'!L:L,B:B,'Input - target event report'!D:D,"Private Investment"))/(E2360-1))</f>
        <v/>
      </c>
      <c r="E2360">
        <f>COUNTIFS('Input - target event report'!L:L,B2360,'Input - target event report'!D:D, "Private Investment")</f>
        <v/>
      </c>
      <c r="F2360">
        <f>AVERAGEIF(INDEX('Input - companies list'!$A:$BG, 0, MATCH("Clusters 0",'Input - companies list'!$A$1:$BG$1, 0)),'Output - Cluster ranking'!B2360,INDEX('Input - companies list'!$A:$BG, 0, MATCH("Flow",'Input - companies list'!$A$1:$BG$1, 0)))</f>
        <v/>
      </c>
      <c r="G2360">
        <f>AVERAGEIF(INDEX('Input - companies list'!$A:$BG, 0, MATCH("Clusters 0",'Input - companies list'!$A$1:$BG$1, 0)),'Output - Cluster ranking'!B2360,INDEX('Input - companies list'!$A:$BG, 0, MATCH("Inter-Cluster Connectivity",'Input - companies list'!$A$1:$BG$1, 0)))</f>
        <v/>
      </c>
      <c r="H2360">
        <f>IFERROR(PERCENTRANK(C:C,C2360),0)</f>
        <v/>
      </c>
      <c r="I2360">
        <f>IFERROR(1 - PERCENTRANK(D:D,D2360),0)</f>
        <v/>
      </c>
      <c r="J2360">
        <f>IFERROR(PERCENTRANK(E:E,E2360),0)</f>
        <v/>
      </c>
      <c r="K2360">
        <f>IFERROR(1 - PERCENTRANK(F:F,F2360),0)</f>
        <v/>
      </c>
      <c r="L2360">
        <f>IFERROR(PERCENTRANK(G:G,G2360),0)</f>
        <v/>
      </c>
      <c r="M2360">
        <f>H2360*weightA+I2360*weightB+J2360*weightC+K2360*weightD+L2360*weightE</f>
        <v/>
      </c>
    </row>
    <row r="2361" spans="1:13">
      <c r="A2361">
        <f>RANK(M2361,M:M)</f>
        <v/>
      </c>
      <c r="C2361">
        <f>SUMIFS('Input - target event report'!H:H,'Input - target event report'!L:L,B2361,'Input - target event report'!D:D, "Private Investment")</f>
        <v/>
      </c>
      <c r="D2361">
        <f>IF(E2361&lt;2, "N/A", (MAXIFS('Input - target event report'!E:E,'Input - target event report'!L:L,B:B,'Input - target event report'!D:D,"Private Investment")-MINIFS('Input - target event report'!E:E,'Input - target event report'!L:L,B:B,'Input - target event report'!D:D,"Private Investment"))/(E2361-1))</f>
        <v/>
      </c>
      <c r="E2361">
        <f>COUNTIFS('Input - target event report'!L:L,B2361,'Input - target event report'!D:D, "Private Investment")</f>
        <v/>
      </c>
      <c r="F2361">
        <f>AVERAGEIF(INDEX('Input - companies list'!$A:$BG, 0, MATCH("Clusters 0",'Input - companies list'!$A$1:$BG$1, 0)),'Output - Cluster ranking'!B2361,INDEX('Input - companies list'!$A:$BG, 0, MATCH("Flow",'Input - companies list'!$A$1:$BG$1, 0)))</f>
        <v/>
      </c>
      <c r="G2361">
        <f>AVERAGEIF(INDEX('Input - companies list'!$A:$BG, 0, MATCH("Clusters 0",'Input - companies list'!$A$1:$BG$1, 0)),'Output - Cluster ranking'!B2361,INDEX('Input - companies list'!$A:$BG, 0, MATCH("Inter-Cluster Connectivity",'Input - companies list'!$A$1:$BG$1, 0)))</f>
        <v/>
      </c>
      <c r="H2361">
        <f>IFERROR(PERCENTRANK(C:C,C2361),0)</f>
        <v/>
      </c>
      <c r="I2361">
        <f>IFERROR(1 - PERCENTRANK(D:D,D2361),0)</f>
        <v/>
      </c>
      <c r="J2361">
        <f>IFERROR(PERCENTRANK(E:E,E2361),0)</f>
        <v/>
      </c>
      <c r="K2361">
        <f>IFERROR(1 - PERCENTRANK(F:F,F2361),0)</f>
        <v/>
      </c>
      <c r="L2361">
        <f>IFERROR(PERCENTRANK(G:G,G2361),0)</f>
        <v/>
      </c>
      <c r="M2361">
        <f>H2361*weightA+I2361*weightB+J2361*weightC+K2361*weightD+L2361*weightE</f>
        <v/>
      </c>
    </row>
    <row r="2362" spans="1:13">
      <c r="A2362">
        <f>RANK(M2362,M:M)</f>
        <v/>
      </c>
      <c r="C2362">
        <f>SUMIFS('Input - target event report'!H:H,'Input - target event report'!L:L,B2362,'Input - target event report'!D:D, "Private Investment")</f>
        <v/>
      </c>
      <c r="D2362">
        <f>IF(E2362&lt;2, "N/A", (MAXIFS('Input - target event report'!E:E,'Input - target event report'!L:L,B:B,'Input - target event report'!D:D,"Private Investment")-MINIFS('Input - target event report'!E:E,'Input - target event report'!L:L,B:B,'Input - target event report'!D:D,"Private Investment"))/(E2362-1))</f>
        <v/>
      </c>
      <c r="E2362">
        <f>COUNTIFS('Input - target event report'!L:L,B2362,'Input - target event report'!D:D, "Private Investment")</f>
        <v/>
      </c>
      <c r="F2362">
        <f>AVERAGEIF(INDEX('Input - companies list'!$A:$BG, 0, MATCH("Clusters 0",'Input - companies list'!$A$1:$BG$1, 0)),'Output - Cluster ranking'!B2362,INDEX('Input - companies list'!$A:$BG, 0, MATCH("Flow",'Input - companies list'!$A$1:$BG$1, 0)))</f>
        <v/>
      </c>
      <c r="G2362">
        <f>AVERAGEIF(INDEX('Input - companies list'!$A:$BG, 0, MATCH("Clusters 0",'Input - companies list'!$A$1:$BG$1, 0)),'Output - Cluster ranking'!B2362,INDEX('Input - companies list'!$A:$BG, 0, MATCH("Inter-Cluster Connectivity",'Input - companies list'!$A$1:$BG$1, 0)))</f>
        <v/>
      </c>
      <c r="H2362">
        <f>IFERROR(PERCENTRANK(C:C,C2362),0)</f>
        <v/>
      </c>
      <c r="I2362">
        <f>IFERROR(1 - PERCENTRANK(D:D,D2362),0)</f>
        <v/>
      </c>
      <c r="J2362">
        <f>IFERROR(PERCENTRANK(E:E,E2362),0)</f>
        <v/>
      </c>
      <c r="K2362">
        <f>IFERROR(1 - PERCENTRANK(F:F,F2362),0)</f>
        <v/>
      </c>
      <c r="L2362">
        <f>IFERROR(PERCENTRANK(G:G,G2362),0)</f>
        <v/>
      </c>
      <c r="M2362">
        <f>H2362*weightA+I2362*weightB+J2362*weightC+K2362*weightD+L2362*weightE</f>
        <v/>
      </c>
    </row>
    <row r="2363" spans="1:13">
      <c r="A2363">
        <f>RANK(M2363,M:M)</f>
        <v/>
      </c>
      <c r="C2363">
        <f>SUMIFS('Input - target event report'!H:H,'Input - target event report'!L:L,B2363,'Input - target event report'!D:D, "Private Investment")</f>
        <v/>
      </c>
      <c r="D2363">
        <f>IF(E2363&lt;2, "N/A", (MAXIFS('Input - target event report'!E:E,'Input - target event report'!L:L,B:B,'Input - target event report'!D:D,"Private Investment")-MINIFS('Input - target event report'!E:E,'Input - target event report'!L:L,B:B,'Input - target event report'!D:D,"Private Investment"))/(E2363-1))</f>
        <v/>
      </c>
      <c r="E2363">
        <f>COUNTIFS('Input - target event report'!L:L,B2363,'Input - target event report'!D:D, "Private Investment")</f>
        <v/>
      </c>
      <c r="F2363">
        <f>AVERAGEIF(INDEX('Input - companies list'!$A:$BG, 0, MATCH("Clusters 0",'Input - companies list'!$A$1:$BG$1, 0)),'Output - Cluster ranking'!B2363,INDEX('Input - companies list'!$A:$BG, 0, MATCH("Flow",'Input - companies list'!$A$1:$BG$1, 0)))</f>
        <v/>
      </c>
      <c r="G2363">
        <f>AVERAGEIF(INDEX('Input - companies list'!$A:$BG, 0, MATCH("Clusters 0",'Input - companies list'!$A$1:$BG$1, 0)),'Output - Cluster ranking'!B2363,INDEX('Input - companies list'!$A:$BG, 0, MATCH("Inter-Cluster Connectivity",'Input - companies list'!$A$1:$BG$1, 0)))</f>
        <v/>
      </c>
      <c r="H2363">
        <f>IFERROR(PERCENTRANK(C:C,C2363),0)</f>
        <v/>
      </c>
      <c r="I2363">
        <f>IFERROR(1 - PERCENTRANK(D:D,D2363),0)</f>
        <v/>
      </c>
      <c r="J2363">
        <f>IFERROR(PERCENTRANK(E:E,E2363),0)</f>
        <v/>
      </c>
      <c r="K2363">
        <f>IFERROR(1 - PERCENTRANK(F:F,F2363),0)</f>
        <v/>
      </c>
      <c r="L2363">
        <f>IFERROR(PERCENTRANK(G:G,G2363),0)</f>
        <v/>
      </c>
      <c r="M2363">
        <f>H2363*weightA+I2363*weightB+J2363*weightC+K2363*weightD+L2363*weightE</f>
        <v/>
      </c>
    </row>
    <row r="2364" spans="1:13">
      <c r="A2364">
        <f>RANK(M2364,M:M)</f>
        <v/>
      </c>
      <c r="C2364">
        <f>SUMIFS('Input - target event report'!H:H,'Input - target event report'!L:L,B2364,'Input - target event report'!D:D, "Private Investment")</f>
        <v/>
      </c>
      <c r="D2364">
        <f>IF(E2364&lt;2, "N/A", (MAXIFS('Input - target event report'!E:E,'Input - target event report'!L:L,B:B,'Input - target event report'!D:D,"Private Investment")-MINIFS('Input - target event report'!E:E,'Input - target event report'!L:L,B:B,'Input - target event report'!D:D,"Private Investment"))/(E2364-1))</f>
        <v/>
      </c>
      <c r="E2364">
        <f>COUNTIFS('Input - target event report'!L:L,B2364,'Input - target event report'!D:D, "Private Investment")</f>
        <v/>
      </c>
      <c r="F2364">
        <f>AVERAGEIF(INDEX('Input - companies list'!$A:$BG, 0, MATCH("Clusters 0",'Input - companies list'!$A$1:$BG$1, 0)),'Output - Cluster ranking'!B2364,INDEX('Input - companies list'!$A:$BG, 0, MATCH("Flow",'Input - companies list'!$A$1:$BG$1, 0)))</f>
        <v/>
      </c>
      <c r="G2364">
        <f>AVERAGEIF(INDEX('Input - companies list'!$A:$BG, 0, MATCH("Clusters 0",'Input - companies list'!$A$1:$BG$1, 0)),'Output - Cluster ranking'!B2364,INDEX('Input - companies list'!$A:$BG, 0, MATCH("Inter-Cluster Connectivity",'Input - companies list'!$A$1:$BG$1, 0)))</f>
        <v/>
      </c>
      <c r="H2364">
        <f>IFERROR(PERCENTRANK(C:C,C2364),0)</f>
        <v/>
      </c>
      <c r="I2364">
        <f>IFERROR(1 - PERCENTRANK(D:D,D2364),0)</f>
        <v/>
      </c>
      <c r="J2364">
        <f>IFERROR(PERCENTRANK(E:E,E2364),0)</f>
        <v/>
      </c>
      <c r="K2364">
        <f>IFERROR(1 - PERCENTRANK(F:F,F2364),0)</f>
        <v/>
      </c>
      <c r="L2364">
        <f>IFERROR(PERCENTRANK(G:G,G2364),0)</f>
        <v/>
      </c>
      <c r="M2364">
        <f>H2364*weightA+I2364*weightB+J2364*weightC+K2364*weightD+L2364*weightE</f>
        <v/>
      </c>
    </row>
    <row r="2365" spans="1:13">
      <c r="A2365">
        <f>RANK(M2365,M:M)</f>
        <v/>
      </c>
      <c r="C2365">
        <f>SUMIFS('Input - target event report'!H:H,'Input - target event report'!L:L,B2365,'Input - target event report'!D:D, "Private Investment")</f>
        <v/>
      </c>
      <c r="D2365">
        <f>IF(E2365&lt;2, "N/A", (MAXIFS('Input - target event report'!E:E,'Input - target event report'!L:L,B:B,'Input - target event report'!D:D,"Private Investment")-MINIFS('Input - target event report'!E:E,'Input - target event report'!L:L,B:B,'Input - target event report'!D:D,"Private Investment"))/(E2365-1))</f>
        <v/>
      </c>
      <c r="E2365">
        <f>COUNTIFS('Input - target event report'!L:L,B2365,'Input - target event report'!D:D, "Private Investment")</f>
        <v/>
      </c>
      <c r="F2365">
        <f>AVERAGEIF(INDEX('Input - companies list'!$A:$BG, 0, MATCH("Clusters 0",'Input - companies list'!$A$1:$BG$1, 0)),'Output - Cluster ranking'!B2365,INDEX('Input - companies list'!$A:$BG, 0, MATCH("Flow",'Input - companies list'!$A$1:$BG$1, 0)))</f>
        <v/>
      </c>
      <c r="G2365">
        <f>AVERAGEIF(INDEX('Input - companies list'!$A:$BG, 0, MATCH("Clusters 0",'Input - companies list'!$A$1:$BG$1, 0)),'Output - Cluster ranking'!B2365,INDEX('Input - companies list'!$A:$BG, 0, MATCH("Inter-Cluster Connectivity",'Input - companies list'!$A$1:$BG$1, 0)))</f>
        <v/>
      </c>
      <c r="H2365">
        <f>IFERROR(PERCENTRANK(C:C,C2365),0)</f>
        <v/>
      </c>
      <c r="I2365">
        <f>IFERROR(1 - PERCENTRANK(D:D,D2365),0)</f>
        <v/>
      </c>
      <c r="J2365">
        <f>IFERROR(PERCENTRANK(E:E,E2365),0)</f>
        <v/>
      </c>
      <c r="K2365">
        <f>IFERROR(1 - PERCENTRANK(F:F,F2365),0)</f>
        <v/>
      </c>
      <c r="L2365">
        <f>IFERROR(PERCENTRANK(G:G,G2365),0)</f>
        <v/>
      </c>
      <c r="M2365">
        <f>H2365*weightA+I2365*weightB+J2365*weightC+K2365*weightD+L2365*weightE</f>
        <v/>
      </c>
    </row>
    <row r="2366" spans="1:13">
      <c r="A2366">
        <f>RANK(M2366,M:M)</f>
        <v/>
      </c>
      <c r="C2366">
        <f>SUMIFS('Input - target event report'!H:H,'Input - target event report'!L:L,B2366,'Input - target event report'!D:D, "Private Investment")</f>
        <v/>
      </c>
      <c r="D2366">
        <f>IF(E2366&lt;2, "N/A", (MAXIFS('Input - target event report'!E:E,'Input - target event report'!L:L,B:B,'Input - target event report'!D:D,"Private Investment")-MINIFS('Input - target event report'!E:E,'Input - target event report'!L:L,B:B,'Input - target event report'!D:D,"Private Investment"))/(E2366-1))</f>
        <v/>
      </c>
      <c r="E2366">
        <f>COUNTIFS('Input - target event report'!L:L,B2366,'Input - target event report'!D:D, "Private Investment")</f>
        <v/>
      </c>
      <c r="F2366">
        <f>AVERAGEIF(INDEX('Input - companies list'!$A:$BG, 0, MATCH("Clusters 0",'Input - companies list'!$A$1:$BG$1, 0)),'Output - Cluster ranking'!B2366,INDEX('Input - companies list'!$A:$BG, 0, MATCH("Flow",'Input - companies list'!$A$1:$BG$1, 0)))</f>
        <v/>
      </c>
      <c r="G2366">
        <f>AVERAGEIF(INDEX('Input - companies list'!$A:$BG, 0, MATCH("Clusters 0",'Input - companies list'!$A$1:$BG$1, 0)),'Output - Cluster ranking'!B2366,INDEX('Input - companies list'!$A:$BG, 0, MATCH("Inter-Cluster Connectivity",'Input - companies list'!$A$1:$BG$1, 0)))</f>
        <v/>
      </c>
      <c r="H2366">
        <f>IFERROR(PERCENTRANK(C:C,C2366),0)</f>
        <v/>
      </c>
      <c r="I2366">
        <f>IFERROR(1 - PERCENTRANK(D:D,D2366),0)</f>
        <v/>
      </c>
      <c r="J2366">
        <f>IFERROR(PERCENTRANK(E:E,E2366),0)</f>
        <v/>
      </c>
      <c r="K2366">
        <f>IFERROR(1 - PERCENTRANK(F:F,F2366),0)</f>
        <v/>
      </c>
      <c r="L2366">
        <f>IFERROR(PERCENTRANK(G:G,G2366),0)</f>
        <v/>
      </c>
      <c r="M2366">
        <f>H2366*weightA+I2366*weightB+J2366*weightC+K2366*weightD+L2366*weightE</f>
        <v/>
      </c>
    </row>
    <row r="2367" spans="1:13">
      <c r="A2367">
        <f>RANK(M2367,M:M)</f>
        <v/>
      </c>
      <c r="C2367">
        <f>SUMIFS('Input - target event report'!H:H,'Input - target event report'!L:L,B2367,'Input - target event report'!D:D, "Private Investment")</f>
        <v/>
      </c>
      <c r="D2367">
        <f>IF(E2367&lt;2, "N/A", (MAXIFS('Input - target event report'!E:E,'Input - target event report'!L:L,B:B,'Input - target event report'!D:D,"Private Investment")-MINIFS('Input - target event report'!E:E,'Input - target event report'!L:L,B:B,'Input - target event report'!D:D,"Private Investment"))/(E2367-1))</f>
        <v/>
      </c>
      <c r="E2367">
        <f>COUNTIFS('Input - target event report'!L:L,B2367,'Input - target event report'!D:D, "Private Investment")</f>
        <v/>
      </c>
      <c r="F2367">
        <f>AVERAGEIF(INDEX('Input - companies list'!$A:$BG, 0, MATCH("Clusters 0",'Input - companies list'!$A$1:$BG$1, 0)),'Output - Cluster ranking'!B2367,INDEX('Input - companies list'!$A:$BG, 0, MATCH("Flow",'Input - companies list'!$A$1:$BG$1, 0)))</f>
        <v/>
      </c>
      <c r="G2367">
        <f>AVERAGEIF(INDEX('Input - companies list'!$A:$BG, 0, MATCH("Clusters 0",'Input - companies list'!$A$1:$BG$1, 0)),'Output - Cluster ranking'!B2367,INDEX('Input - companies list'!$A:$BG, 0, MATCH("Inter-Cluster Connectivity",'Input - companies list'!$A$1:$BG$1, 0)))</f>
        <v/>
      </c>
      <c r="H2367">
        <f>IFERROR(PERCENTRANK(C:C,C2367),0)</f>
        <v/>
      </c>
      <c r="I2367">
        <f>IFERROR(1 - PERCENTRANK(D:D,D2367),0)</f>
        <v/>
      </c>
      <c r="J2367">
        <f>IFERROR(PERCENTRANK(E:E,E2367),0)</f>
        <v/>
      </c>
      <c r="K2367">
        <f>IFERROR(1 - PERCENTRANK(F:F,F2367),0)</f>
        <v/>
      </c>
      <c r="L2367">
        <f>IFERROR(PERCENTRANK(G:G,G2367),0)</f>
        <v/>
      </c>
      <c r="M2367">
        <f>H2367*weightA+I2367*weightB+J2367*weightC+K2367*weightD+L2367*weightE</f>
        <v/>
      </c>
    </row>
    <row r="2368" spans="1:13">
      <c r="A2368">
        <f>RANK(M2368,M:M)</f>
        <v/>
      </c>
      <c r="C2368">
        <f>SUMIFS('Input - target event report'!H:H,'Input - target event report'!L:L,B2368,'Input - target event report'!D:D, "Private Investment")</f>
        <v/>
      </c>
      <c r="D2368">
        <f>IF(E2368&lt;2, "N/A", (MAXIFS('Input - target event report'!E:E,'Input - target event report'!L:L,B:B,'Input - target event report'!D:D,"Private Investment")-MINIFS('Input - target event report'!E:E,'Input - target event report'!L:L,B:B,'Input - target event report'!D:D,"Private Investment"))/(E2368-1))</f>
        <v/>
      </c>
      <c r="E2368">
        <f>COUNTIFS('Input - target event report'!L:L,B2368,'Input - target event report'!D:D, "Private Investment")</f>
        <v/>
      </c>
      <c r="F2368">
        <f>AVERAGEIF(INDEX('Input - companies list'!$A:$BG, 0, MATCH("Clusters 0",'Input - companies list'!$A$1:$BG$1, 0)),'Output - Cluster ranking'!B2368,INDEX('Input - companies list'!$A:$BG, 0, MATCH("Flow",'Input - companies list'!$A$1:$BG$1, 0)))</f>
        <v/>
      </c>
      <c r="G2368">
        <f>AVERAGEIF(INDEX('Input - companies list'!$A:$BG, 0, MATCH("Clusters 0",'Input - companies list'!$A$1:$BG$1, 0)),'Output - Cluster ranking'!B2368,INDEX('Input - companies list'!$A:$BG, 0, MATCH("Inter-Cluster Connectivity",'Input - companies list'!$A$1:$BG$1, 0)))</f>
        <v/>
      </c>
      <c r="H2368">
        <f>IFERROR(PERCENTRANK(C:C,C2368),0)</f>
        <v/>
      </c>
      <c r="I2368">
        <f>IFERROR(1 - PERCENTRANK(D:D,D2368),0)</f>
        <v/>
      </c>
      <c r="J2368">
        <f>IFERROR(PERCENTRANK(E:E,E2368),0)</f>
        <v/>
      </c>
      <c r="K2368">
        <f>IFERROR(1 - PERCENTRANK(F:F,F2368),0)</f>
        <v/>
      </c>
      <c r="L2368">
        <f>IFERROR(PERCENTRANK(G:G,G2368),0)</f>
        <v/>
      </c>
      <c r="M2368">
        <f>H2368*weightA+I2368*weightB+J2368*weightC+K2368*weightD+L2368*weightE</f>
        <v/>
      </c>
    </row>
    <row r="2369" spans="1:13">
      <c r="A2369">
        <f>RANK(M2369,M:M)</f>
        <v/>
      </c>
      <c r="C2369">
        <f>SUMIFS('Input - target event report'!H:H,'Input - target event report'!L:L,B2369,'Input - target event report'!D:D, "Private Investment")</f>
        <v/>
      </c>
      <c r="D2369">
        <f>IF(E2369&lt;2, "N/A", (MAXIFS('Input - target event report'!E:E,'Input - target event report'!L:L,B:B,'Input - target event report'!D:D,"Private Investment")-MINIFS('Input - target event report'!E:E,'Input - target event report'!L:L,B:B,'Input - target event report'!D:D,"Private Investment"))/(E2369-1))</f>
        <v/>
      </c>
      <c r="E2369">
        <f>COUNTIFS('Input - target event report'!L:L,B2369,'Input - target event report'!D:D, "Private Investment")</f>
        <v/>
      </c>
      <c r="F2369">
        <f>AVERAGEIF(INDEX('Input - companies list'!$A:$BG, 0, MATCH("Clusters 0",'Input - companies list'!$A$1:$BG$1, 0)),'Output - Cluster ranking'!B2369,INDEX('Input - companies list'!$A:$BG, 0, MATCH("Flow",'Input - companies list'!$A$1:$BG$1, 0)))</f>
        <v/>
      </c>
      <c r="G2369">
        <f>AVERAGEIF(INDEX('Input - companies list'!$A:$BG, 0, MATCH("Clusters 0",'Input - companies list'!$A$1:$BG$1, 0)),'Output - Cluster ranking'!B2369,INDEX('Input - companies list'!$A:$BG, 0, MATCH("Inter-Cluster Connectivity",'Input - companies list'!$A$1:$BG$1, 0)))</f>
        <v/>
      </c>
      <c r="H2369">
        <f>IFERROR(PERCENTRANK(C:C,C2369),0)</f>
        <v/>
      </c>
      <c r="I2369">
        <f>IFERROR(1 - PERCENTRANK(D:D,D2369),0)</f>
        <v/>
      </c>
      <c r="J2369">
        <f>IFERROR(PERCENTRANK(E:E,E2369),0)</f>
        <v/>
      </c>
      <c r="K2369">
        <f>IFERROR(1 - PERCENTRANK(F:F,F2369),0)</f>
        <v/>
      </c>
      <c r="L2369">
        <f>IFERROR(PERCENTRANK(G:G,G2369),0)</f>
        <v/>
      </c>
      <c r="M2369">
        <f>H2369*weightA+I2369*weightB+J2369*weightC+K2369*weightD+L2369*weightE</f>
        <v/>
      </c>
    </row>
    <row r="2370" spans="1:13">
      <c r="A2370">
        <f>RANK(M2370,M:M)</f>
        <v/>
      </c>
      <c r="C2370">
        <f>SUMIFS('Input - target event report'!H:H,'Input - target event report'!L:L,B2370,'Input - target event report'!D:D, "Private Investment")</f>
        <v/>
      </c>
      <c r="D2370">
        <f>IF(E2370&lt;2, "N/A", (MAXIFS('Input - target event report'!E:E,'Input - target event report'!L:L,B:B,'Input - target event report'!D:D,"Private Investment")-MINIFS('Input - target event report'!E:E,'Input - target event report'!L:L,B:B,'Input - target event report'!D:D,"Private Investment"))/(E2370-1))</f>
        <v/>
      </c>
      <c r="E2370">
        <f>COUNTIFS('Input - target event report'!L:L,B2370,'Input - target event report'!D:D, "Private Investment")</f>
        <v/>
      </c>
      <c r="F2370">
        <f>AVERAGEIF(INDEX('Input - companies list'!$A:$BG, 0, MATCH("Clusters 0",'Input - companies list'!$A$1:$BG$1, 0)),'Output - Cluster ranking'!B2370,INDEX('Input - companies list'!$A:$BG, 0, MATCH("Flow",'Input - companies list'!$A$1:$BG$1, 0)))</f>
        <v/>
      </c>
      <c r="G2370">
        <f>AVERAGEIF(INDEX('Input - companies list'!$A:$BG, 0, MATCH("Clusters 0",'Input - companies list'!$A$1:$BG$1, 0)),'Output - Cluster ranking'!B2370,INDEX('Input - companies list'!$A:$BG, 0, MATCH("Inter-Cluster Connectivity",'Input - companies list'!$A$1:$BG$1, 0)))</f>
        <v/>
      </c>
      <c r="H2370">
        <f>IFERROR(PERCENTRANK(C:C,C2370),0)</f>
        <v/>
      </c>
      <c r="I2370">
        <f>IFERROR(1 - PERCENTRANK(D:D,D2370),0)</f>
        <v/>
      </c>
      <c r="J2370">
        <f>IFERROR(PERCENTRANK(E:E,E2370),0)</f>
        <v/>
      </c>
      <c r="K2370">
        <f>IFERROR(1 - PERCENTRANK(F:F,F2370),0)</f>
        <v/>
      </c>
      <c r="L2370">
        <f>IFERROR(PERCENTRANK(G:G,G2370),0)</f>
        <v/>
      </c>
      <c r="M2370">
        <f>H2370*weightA+I2370*weightB+J2370*weightC+K2370*weightD+L2370*weightE</f>
        <v/>
      </c>
    </row>
    <row r="2371" spans="1:13">
      <c r="A2371">
        <f>RANK(M2371,M:M)</f>
        <v/>
      </c>
      <c r="C2371">
        <f>SUMIFS('Input - target event report'!H:H,'Input - target event report'!L:L,B2371,'Input - target event report'!D:D, "Private Investment")</f>
        <v/>
      </c>
      <c r="D2371">
        <f>IF(E2371&lt;2, "N/A", (MAXIFS('Input - target event report'!E:E,'Input - target event report'!L:L,B:B,'Input - target event report'!D:D,"Private Investment")-MINIFS('Input - target event report'!E:E,'Input - target event report'!L:L,B:B,'Input - target event report'!D:D,"Private Investment"))/(E2371-1))</f>
        <v/>
      </c>
      <c r="E2371">
        <f>COUNTIFS('Input - target event report'!L:L,B2371,'Input - target event report'!D:D, "Private Investment")</f>
        <v/>
      </c>
      <c r="F2371">
        <f>AVERAGEIF(INDEX('Input - companies list'!$A:$BG, 0, MATCH("Clusters 0",'Input - companies list'!$A$1:$BG$1, 0)),'Output - Cluster ranking'!B2371,INDEX('Input - companies list'!$A:$BG, 0, MATCH("Flow",'Input - companies list'!$A$1:$BG$1, 0)))</f>
        <v/>
      </c>
      <c r="G2371">
        <f>AVERAGEIF(INDEX('Input - companies list'!$A:$BG, 0, MATCH("Clusters 0",'Input - companies list'!$A$1:$BG$1, 0)),'Output - Cluster ranking'!B2371,INDEX('Input - companies list'!$A:$BG, 0, MATCH("Inter-Cluster Connectivity",'Input - companies list'!$A$1:$BG$1, 0)))</f>
        <v/>
      </c>
      <c r="H2371">
        <f>IFERROR(PERCENTRANK(C:C,C2371),0)</f>
        <v/>
      </c>
      <c r="I2371">
        <f>IFERROR(1 - PERCENTRANK(D:D,D2371),0)</f>
        <v/>
      </c>
      <c r="J2371">
        <f>IFERROR(PERCENTRANK(E:E,E2371),0)</f>
        <v/>
      </c>
      <c r="K2371">
        <f>IFERROR(1 - PERCENTRANK(F:F,F2371),0)</f>
        <v/>
      </c>
      <c r="L2371">
        <f>IFERROR(PERCENTRANK(G:G,G2371),0)</f>
        <v/>
      </c>
      <c r="M2371">
        <f>H2371*weightA+I2371*weightB+J2371*weightC+K2371*weightD+L2371*weightE</f>
        <v/>
      </c>
    </row>
    <row r="2372" spans="1:13">
      <c r="A2372">
        <f>RANK(M2372,M:M)</f>
        <v/>
      </c>
      <c r="C2372">
        <f>SUMIFS('Input - target event report'!H:H,'Input - target event report'!L:L,B2372,'Input - target event report'!D:D, "Private Investment")</f>
        <v/>
      </c>
      <c r="D2372">
        <f>IF(E2372&lt;2, "N/A", (MAXIFS('Input - target event report'!E:E,'Input - target event report'!L:L,B:B,'Input - target event report'!D:D,"Private Investment")-MINIFS('Input - target event report'!E:E,'Input - target event report'!L:L,B:B,'Input - target event report'!D:D,"Private Investment"))/(E2372-1))</f>
        <v/>
      </c>
      <c r="E2372">
        <f>COUNTIFS('Input - target event report'!L:L,B2372,'Input - target event report'!D:D, "Private Investment")</f>
        <v/>
      </c>
      <c r="F2372">
        <f>AVERAGEIF(INDEX('Input - companies list'!$A:$BG, 0, MATCH("Clusters 0",'Input - companies list'!$A$1:$BG$1, 0)),'Output - Cluster ranking'!B2372,INDEX('Input - companies list'!$A:$BG, 0, MATCH("Flow",'Input - companies list'!$A$1:$BG$1, 0)))</f>
        <v/>
      </c>
      <c r="G2372">
        <f>AVERAGEIF(INDEX('Input - companies list'!$A:$BG, 0, MATCH("Clusters 0",'Input - companies list'!$A$1:$BG$1, 0)),'Output - Cluster ranking'!B2372,INDEX('Input - companies list'!$A:$BG, 0, MATCH("Inter-Cluster Connectivity",'Input - companies list'!$A$1:$BG$1, 0)))</f>
        <v/>
      </c>
      <c r="H2372">
        <f>IFERROR(PERCENTRANK(C:C,C2372),0)</f>
        <v/>
      </c>
      <c r="I2372">
        <f>IFERROR(1 - PERCENTRANK(D:D,D2372),0)</f>
        <v/>
      </c>
      <c r="J2372">
        <f>IFERROR(PERCENTRANK(E:E,E2372),0)</f>
        <v/>
      </c>
      <c r="K2372">
        <f>IFERROR(1 - PERCENTRANK(F:F,F2372),0)</f>
        <v/>
      </c>
      <c r="L2372">
        <f>IFERROR(PERCENTRANK(G:G,G2372),0)</f>
        <v/>
      </c>
      <c r="M2372">
        <f>H2372*weightA+I2372*weightB+J2372*weightC+K2372*weightD+L2372*weightE</f>
        <v/>
      </c>
    </row>
    <row r="2373" spans="1:13">
      <c r="A2373">
        <f>RANK(M2373,M:M)</f>
        <v/>
      </c>
      <c r="C2373">
        <f>SUMIFS('Input - target event report'!H:H,'Input - target event report'!L:L,B2373,'Input - target event report'!D:D, "Private Investment")</f>
        <v/>
      </c>
      <c r="D2373">
        <f>IF(E2373&lt;2, "N/A", (MAXIFS('Input - target event report'!E:E,'Input - target event report'!L:L,B:B,'Input - target event report'!D:D,"Private Investment")-MINIFS('Input - target event report'!E:E,'Input - target event report'!L:L,B:B,'Input - target event report'!D:D,"Private Investment"))/(E2373-1))</f>
        <v/>
      </c>
      <c r="E2373">
        <f>COUNTIFS('Input - target event report'!L:L,B2373,'Input - target event report'!D:D, "Private Investment")</f>
        <v/>
      </c>
      <c r="F2373">
        <f>AVERAGEIF(INDEX('Input - companies list'!$A:$BG, 0, MATCH("Clusters 0",'Input - companies list'!$A$1:$BG$1, 0)),'Output - Cluster ranking'!B2373,INDEX('Input - companies list'!$A:$BG, 0, MATCH("Flow",'Input - companies list'!$A$1:$BG$1, 0)))</f>
        <v/>
      </c>
      <c r="G2373">
        <f>AVERAGEIF(INDEX('Input - companies list'!$A:$BG, 0, MATCH("Clusters 0",'Input - companies list'!$A$1:$BG$1, 0)),'Output - Cluster ranking'!B2373,INDEX('Input - companies list'!$A:$BG, 0, MATCH("Inter-Cluster Connectivity",'Input - companies list'!$A$1:$BG$1, 0)))</f>
        <v/>
      </c>
      <c r="H2373">
        <f>IFERROR(PERCENTRANK(C:C,C2373),0)</f>
        <v/>
      </c>
      <c r="I2373">
        <f>IFERROR(1 - PERCENTRANK(D:D,D2373),0)</f>
        <v/>
      </c>
      <c r="J2373">
        <f>IFERROR(PERCENTRANK(E:E,E2373),0)</f>
        <v/>
      </c>
      <c r="K2373">
        <f>IFERROR(1 - PERCENTRANK(F:F,F2373),0)</f>
        <v/>
      </c>
      <c r="L2373">
        <f>IFERROR(PERCENTRANK(G:G,G2373),0)</f>
        <v/>
      </c>
      <c r="M2373">
        <f>H2373*weightA+I2373*weightB+J2373*weightC+K2373*weightD+L2373*weightE</f>
        <v/>
      </c>
    </row>
    <row r="2374" spans="1:13">
      <c r="A2374">
        <f>RANK(M2374,M:M)</f>
        <v/>
      </c>
      <c r="C2374">
        <f>SUMIFS('Input - target event report'!H:H,'Input - target event report'!L:L,B2374,'Input - target event report'!D:D, "Private Investment")</f>
        <v/>
      </c>
      <c r="D2374">
        <f>IF(E2374&lt;2, "N/A", (MAXIFS('Input - target event report'!E:E,'Input - target event report'!L:L,B:B,'Input - target event report'!D:D,"Private Investment")-MINIFS('Input - target event report'!E:E,'Input - target event report'!L:L,B:B,'Input - target event report'!D:D,"Private Investment"))/(E2374-1))</f>
        <v/>
      </c>
      <c r="E2374">
        <f>COUNTIFS('Input - target event report'!L:L,B2374,'Input - target event report'!D:D, "Private Investment")</f>
        <v/>
      </c>
      <c r="F2374">
        <f>AVERAGEIF(INDEX('Input - companies list'!$A:$BG, 0, MATCH("Clusters 0",'Input - companies list'!$A$1:$BG$1, 0)),'Output - Cluster ranking'!B2374,INDEX('Input - companies list'!$A:$BG, 0, MATCH("Flow",'Input - companies list'!$A$1:$BG$1, 0)))</f>
        <v/>
      </c>
      <c r="G2374">
        <f>AVERAGEIF(INDEX('Input - companies list'!$A:$BG, 0, MATCH("Clusters 0",'Input - companies list'!$A$1:$BG$1, 0)),'Output - Cluster ranking'!B2374,INDEX('Input - companies list'!$A:$BG, 0, MATCH("Inter-Cluster Connectivity",'Input - companies list'!$A$1:$BG$1, 0)))</f>
        <v/>
      </c>
      <c r="H2374">
        <f>IFERROR(PERCENTRANK(C:C,C2374),0)</f>
        <v/>
      </c>
      <c r="I2374">
        <f>IFERROR(1 - PERCENTRANK(D:D,D2374),0)</f>
        <v/>
      </c>
      <c r="J2374">
        <f>IFERROR(PERCENTRANK(E:E,E2374),0)</f>
        <v/>
      </c>
      <c r="K2374">
        <f>IFERROR(1 - PERCENTRANK(F:F,F2374),0)</f>
        <v/>
      </c>
      <c r="L2374">
        <f>IFERROR(PERCENTRANK(G:G,G2374),0)</f>
        <v/>
      </c>
      <c r="M2374">
        <f>H2374*weightA+I2374*weightB+J2374*weightC+K2374*weightD+L2374*weightE</f>
        <v/>
      </c>
    </row>
    <row r="2375" spans="1:13">
      <c r="A2375">
        <f>RANK(M2375,M:M)</f>
        <v/>
      </c>
      <c r="C2375">
        <f>SUMIFS('Input - target event report'!H:H,'Input - target event report'!L:L,B2375,'Input - target event report'!D:D, "Private Investment")</f>
        <v/>
      </c>
      <c r="D2375">
        <f>IF(E2375&lt;2, "N/A", (MAXIFS('Input - target event report'!E:E,'Input - target event report'!L:L,B:B,'Input - target event report'!D:D,"Private Investment")-MINIFS('Input - target event report'!E:E,'Input - target event report'!L:L,B:B,'Input - target event report'!D:D,"Private Investment"))/(E2375-1))</f>
        <v/>
      </c>
      <c r="E2375">
        <f>COUNTIFS('Input - target event report'!L:L,B2375,'Input - target event report'!D:D, "Private Investment")</f>
        <v/>
      </c>
      <c r="F2375">
        <f>AVERAGEIF(INDEX('Input - companies list'!$A:$BG, 0, MATCH("Clusters 0",'Input - companies list'!$A$1:$BG$1, 0)),'Output - Cluster ranking'!B2375,INDEX('Input - companies list'!$A:$BG, 0, MATCH("Flow",'Input - companies list'!$A$1:$BG$1, 0)))</f>
        <v/>
      </c>
      <c r="G2375">
        <f>AVERAGEIF(INDEX('Input - companies list'!$A:$BG, 0, MATCH("Clusters 0",'Input - companies list'!$A$1:$BG$1, 0)),'Output - Cluster ranking'!B2375,INDEX('Input - companies list'!$A:$BG, 0, MATCH("Inter-Cluster Connectivity",'Input - companies list'!$A$1:$BG$1, 0)))</f>
        <v/>
      </c>
      <c r="H2375">
        <f>IFERROR(PERCENTRANK(C:C,C2375),0)</f>
        <v/>
      </c>
      <c r="I2375">
        <f>IFERROR(1 - PERCENTRANK(D:D,D2375),0)</f>
        <v/>
      </c>
      <c r="J2375">
        <f>IFERROR(PERCENTRANK(E:E,E2375),0)</f>
        <v/>
      </c>
      <c r="K2375">
        <f>IFERROR(1 - PERCENTRANK(F:F,F2375),0)</f>
        <v/>
      </c>
      <c r="L2375">
        <f>IFERROR(PERCENTRANK(G:G,G2375),0)</f>
        <v/>
      </c>
      <c r="M2375">
        <f>H2375*weightA+I2375*weightB+J2375*weightC+K2375*weightD+L2375*weightE</f>
        <v/>
      </c>
    </row>
    <row r="2376" spans="1:13">
      <c r="A2376">
        <f>RANK(M2376,M:M)</f>
        <v/>
      </c>
      <c r="C2376">
        <f>SUMIFS('Input - target event report'!H:H,'Input - target event report'!L:L,B2376,'Input - target event report'!D:D, "Private Investment")</f>
        <v/>
      </c>
      <c r="D2376">
        <f>IF(E2376&lt;2, "N/A", (MAXIFS('Input - target event report'!E:E,'Input - target event report'!L:L,B:B,'Input - target event report'!D:D,"Private Investment")-MINIFS('Input - target event report'!E:E,'Input - target event report'!L:L,B:B,'Input - target event report'!D:D,"Private Investment"))/(E2376-1))</f>
        <v/>
      </c>
      <c r="E2376">
        <f>COUNTIFS('Input - target event report'!L:L,B2376,'Input - target event report'!D:D, "Private Investment")</f>
        <v/>
      </c>
      <c r="F2376">
        <f>AVERAGEIF(INDEX('Input - companies list'!$A:$BG, 0, MATCH("Clusters 0",'Input - companies list'!$A$1:$BG$1, 0)),'Output - Cluster ranking'!B2376,INDEX('Input - companies list'!$A:$BG, 0, MATCH("Flow",'Input - companies list'!$A$1:$BG$1, 0)))</f>
        <v/>
      </c>
      <c r="G2376">
        <f>AVERAGEIF(INDEX('Input - companies list'!$A:$BG, 0, MATCH("Clusters 0",'Input - companies list'!$A$1:$BG$1, 0)),'Output - Cluster ranking'!B2376,INDEX('Input - companies list'!$A:$BG, 0, MATCH("Inter-Cluster Connectivity",'Input - companies list'!$A$1:$BG$1, 0)))</f>
        <v/>
      </c>
      <c r="H2376">
        <f>IFERROR(PERCENTRANK(C:C,C2376),0)</f>
        <v/>
      </c>
      <c r="I2376">
        <f>IFERROR(1 - PERCENTRANK(D:D,D2376),0)</f>
        <v/>
      </c>
      <c r="J2376">
        <f>IFERROR(PERCENTRANK(E:E,E2376),0)</f>
        <v/>
      </c>
      <c r="K2376">
        <f>IFERROR(1 - PERCENTRANK(F:F,F2376),0)</f>
        <v/>
      </c>
      <c r="L2376">
        <f>IFERROR(PERCENTRANK(G:G,G2376),0)</f>
        <v/>
      </c>
      <c r="M2376">
        <f>H2376*weightA+I2376*weightB+J2376*weightC+K2376*weightD+L2376*weightE</f>
        <v/>
      </c>
    </row>
    <row r="2377" spans="1:13">
      <c r="A2377">
        <f>RANK(M2377,M:M)</f>
        <v/>
      </c>
      <c r="C2377">
        <f>SUMIFS('Input - target event report'!H:H,'Input - target event report'!L:L,B2377,'Input - target event report'!D:D, "Private Investment")</f>
        <v/>
      </c>
      <c r="D2377">
        <f>IF(E2377&lt;2, "N/A", (MAXIFS('Input - target event report'!E:E,'Input - target event report'!L:L,B:B,'Input - target event report'!D:D,"Private Investment")-MINIFS('Input - target event report'!E:E,'Input - target event report'!L:L,B:B,'Input - target event report'!D:D,"Private Investment"))/(E2377-1))</f>
        <v/>
      </c>
      <c r="E2377">
        <f>COUNTIFS('Input - target event report'!L:L,B2377,'Input - target event report'!D:D, "Private Investment")</f>
        <v/>
      </c>
      <c r="F2377">
        <f>AVERAGEIF(INDEX('Input - companies list'!$A:$BG, 0, MATCH("Clusters 0",'Input - companies list'!$A$1:$BG$1, 0)),'Output - Cluster ranking'!B2377,INDEX('Input - companies list'!$A:$BG, 0, MATCH("Flow",'Input - companies list'!$A$1:$BG$1, 0)))</f>
        <v/>
      </c>
      <c r="G2377">
        <f>AVERAGEIF(INDEX('Input - companies list'!$A:$BG, 0, MATCH("Clusters 0",'Input - companies list'!$A$1:$BG$1, 0)),'Output - Cluster ranking'!B2377,INDEX('Input - companies list'!$A:$BG, 0, MATCH("Inter-Cluster Connectivity",'Input - companies list'!$A$1:$BG$1, 0)))</f>
        <v/>
      </c>
      <c r="H2377">
        <f>IFERROR(PERCENTRANK(C:C,C2377),0)</f>
        <v/>
      </c>
      <c r="I2377">
        <f>IFERROR(1 - PERCENTRANK(D:D,D2377),0)</f>
        <v/>
      </c>
      <c r="J2377">
        <f>IFERROR(PERCENTRANK(E:E,E2377),0)</f>
        <v/>
      </c>
      <c r="K2377">
        <f>IFERROR(1 - PERCENTRANK(F:F,F2377),0)</f>
        <v/>
      </c>
      <c r="L2377">
        <f>IFERROR(PERCENTRANK(G:G,G2377),0)</f>
        <v/>
      </c>
      <c r="M2377">
        <f>H2377*weightA+I2377*weightB+J2377*weightC+K2377*weightD+L2377*weightE</f>
        <v/>
      </c>
    </row>
    <row r="2378" spans="1:13">
      <c r="A2378">
        <f>RANK(M2378,M:M)</f>
        <v/>
      </c>
      <c r="C2378">
        <f>SUMIFS('Input - target event report'!H:H,'Input - target event report'!L:L,B2378,'Input - target event report'!D:D, "Private Investment")</f>
        <v/>
      </c>
      <c r="D2378">
        <f>IF(E2378&lt;2, "N/A", (MAXIFS('Input - target event report'!E:E,'Input - target event report'!L:L,B:B,'Input - target event report'!D:D,"Private Investment")-MINIFS('Input - target event report'!E:E,'Input - target event report'!L:L,B:B,'Input - target event report'!D:D,"Private Investment"))/(E2378-1))</f>
        <v/>
      </c>
      <c r="E2378">
        <f>COUNTIFS('Input - target event report'!L:L,B2378,'Input - target event report'!D:D, "Private Investment")</f>
        <v/>
      </c>
      <c r="F2378">
        <f>AVERAGEIF(INDEX('Input - companies list'!$A:$BG, 0, MATCH("Clusters 0",'Input - companies list'!$A$1:$BG$1, 0)),'Output - Cluster ranking'!B2378,INDEX('Input - companies list'!$A:$BG, 0, MATCH("Flow",'Input - companies list'!$A$1:$BG$1, 0)))</f>
        <v/>
      </c>
      <c r="G2378">
        <f>AVERAGEIF(INDEX('Input - companies list'!$A:$BG, 0, MATCH("Clusters 0",'Input - companies list'!$A$1:$BG$1, 0)),'Output - Cluster ranking'!B2378,INDEX('Input - companies list'!$A:$BG, 0, MATCH("Inter-Cluster Connectivity",'Input - companies list'!$A$1:$BG$1, 0)))</f>
        <v/>
      </c>
      <c r="H2378">
        <f>IFERROR(PERCENTRANK(C:C,C2378),0)</f>
        <v/>
      </c>
      <c r="I2378">
        <f>IFERROR(1 - PERCENTRANK(D:D,D2378),0)</f>
        <v/>
      </c>
      <c r="J2378">
        <f>IFERROR(PERCENTRANK(E:E,E2378),0)</f>
        <v/>
      </c>
      <c r="K2378">
        <f>IFERROR(1 - PERCENTRANK(F:F,F2378),0)</f>
        <v/>
      </c>
      <c r="L2378">
        <f>IFERROR(PERCENTRANK(G:G,G2378),0)</f>
        <v/>
      </c>
      <c r="M2378">
        <f>H2378*weightA+I2378*weightB+J2378*weightC+K2378*weightD+L2378*weightE</f>
        <v/>
      </c>
    </row>
    <row r="2379" spans="1:13">
      <c r="A2379">
        <f>RANK(M2379,M:M)</f>
        <v/>
      </c>
      <c r="C2379">
        <f>SUMIFS('Input - target event report'!H:H,'Input - target event report'!L:L,B2379,'Input - target event report'!D:D, "Private Investment")</f>
        <v/>
      </c>
      <c r="D2379">
        <f>IF(E2379&lt;2, "N/A", (MAXIFS('Input - target event report'!E:E,'Input - target event report'!L:L,B:B,'Input - target event report'!D:D,"Private Investment")-MINIFS('Input - target event report'!E:E,'Input - target event report'!L:L,B:B,'Input - target event report'!D:D,"Private Investment"))/(E2379-1))</f>
        <v/>
      </c>
      <c r="E2379">
        <f>COUNTIFS('Input - target event report'!L:L,B2379,'Input - target event report'!D:D, "Private Investment")</f>
        <v/>
      </c>
      <c r="F2379">
        <f>AVERAGEIF(INDEX('Input - companies list'!$A:$BG, 0, MATCH("Clusters 0",'Input - companies list'!$A$1:$BG$1, 0)),'Output - Cluster ranking'!B2379,INDEX('Input - companies list'!$A:$BG, 0, MATCH("Flow",'Input - companies list'!$A$1:$BG$1, 0)))</f>
        <v/>
      </c>
      <c r="G2379">
        <f>AVERAGEIF(INDEX('Input - companies list'!$A:$BG, 0, MATCH("Clusters 0",'Input - companies list'!$A$1:$BG$1, 0)),'Output - Cluster ranking'!B2379,INDEX('Input - companies list'!$A:$BG, 0, MATCH("Inter-Cluster Connectivity",'Input - companies list'!$A$1:$BG$1, 0)))</f>
        <v/>
      </c>
      <c r="H2379">
        <f>IFERROR(PERCENTRANK(C:C,C2379),0)</f>
        <v/>
      </c>
      <c r="I2379">
        <f>IFERROR(1 - PERCENTRANK(D:D,D2379),0)</f>
        <v/>
      </c>
      <c r="J2379">
        <f>IFERROR(PERCENTRANK(E:E,E2379),0)</f>
        <v/>
      </c>
      <c r="K2379">
        <f>IFERROR(1 - PERCENTRANK(F:F,F2379),0)</f>
        <v/>
      </c>
      <c r="L2379">
        <f>IFERROR(PERCENTRANK(G:G,G2379),0)</f>
        <v/>
      </c>
      <c r="M2379">
        <f>H2379*weightA+I2379*weightB+J2379*weightC+K2379*weightD+L2379*weightE</f>
        <v/>
      </c>
    </row>
    <row r="2380" spans="1:13">
      <c r="A2380">
        <f>RANK(M2380,M:M)</f>
        <v/>
      </c>
      <c r="C2380">
        <f>SUMIFS('Input - target event report'!H:H,'Input - target event report'!L:L,B2380,'Input - target event report'!D:D, "Private Investment")</f>
        <v/>
      </c>
      <c r="D2380">
        <f>IF(E2380&lt;2, "N/A", (MAXIFS('Input - target event report'!E:E,'Input - target event report'!L:L,B:B,'Input - target event report'!D:D,"Private Investment")-MINIFS('Input - target event report'!E:E,'Input - target event report'!L:L,B:B,'Input - target event report'!D:D,"Private Investment"))/(E2380-1))</f>
        <v/>
      </c>
      <c r="E2380">
        <f>COUNTIFS('Input - target event report'!L:L,B2380,'Input - target event report'!D:D, "Private Investment")</f>
        <v/>
      </c>
      <c r="F2380">
        <f>AVERAGEIF(INDEX('Input - companies list'!$A:$BG, 0, MATCH("Clusters 0",'Input - companies list'!$A$1:$BG$1, 0)),'Output - Cluster ranking'!B2380,INDEX('Input - companies list'!$A:$BG, 0, MATCH("Flow",'Input - companies list'!$A$1:$BG$1, 0)))</f>
        <v/>
      </c>
      <c r="G2380">
        <f>AVERAGEIF(INDEX('Input - companies list'!$A:$BG, 0, MATCH("Clusters 0",'Input - companies list'!$A$1:$BG$1, 0)),'Output - Cluster ranking'!B2380,INDEX('Input - companies list'!$A:$BG, 0, MATCH("Inter-Cluster Connectivity",'Input - companies list'!$A$1:$BG$1, 0)))</f>
        <v/>
      </c>
      <c r="H2380">
        <f>IFERROR(PERCENTRANK(C:C,C2380),0)</f>
        <v/>
      </c>
      <c r="I2380">
        <f>IFERROR(1 - PERCENTRANK(D:D,D2380),0)</f>
        <v/>
      </c>
      <c r="J2380">
        <f>IFERROR(PERCENTRANK(E:E,E2380),0)</f>
        <v/>
      </c>
      <c r="K2380">
        <f>IFERROR(1 - PERCENTRANK(F:F,F2380),0)</f>
        <v/>
      </c>
      <c r="L2380">
        <f>IFERROR(PERCENTRANK(G:G,G2380),0)</f>
        <v/>
      </c>
      <c r="M2380">
        <f>H2380*weightA+I2380*weightB+J2380*weightC+K2380*weightD+L2380*weightE</f>
        <v/>
      </c>
    </row>
    <row r="2381" spans="1:13">
      <c r="A2381">
        <f>RANK(M2381,M:M)</f>
        <v/>
      </c>
      <c r="C2381">
        <f>SUMIFS('Input - target event report'!H:H,'Input - target event report'!L:L,B2381,'Input - target event report'!D:D, "Private Investment")</f>
        <v/>
      </c>
      <c r="D2381">
        <f>IF(E2381&lt;2, "N/A", (MAXIFS('Input - target event report'!E:E,'Input - target event report'!L:L,B:B,'Input - target event report'!D:D,"Private Investment")-MINIFS('Input - target event report'!E:E,'Input - target event report'!L:L,B:B,'Input - target event report'!D:D,"Private Investment"))/(E2381-1))</f>
        <v/>
      </c>
      <c r="E2381">
        <f>COUNTIFS('Input - target event report'!L:L,B2381,'Input - target event report'!D:D, "Private Investment")</f>
        <v/>
      </c>
      <c r="F2381">
        <f>AVERAGEIF(INDEX('Input - companies list'!$A:$BG, 0, MATCH("Clusters 0",'Input - companies list'!$A$1:$BG$1, 0)),'Output - Cluster ranking'!B2381,INDEX('Input - companies list'!$A:$BG, 0, MATCH("Flow",'Input - companies list'!$A$1:$BG$1, 0)))</f>
        <v/>
      </c>
      <c r="G2381">
        <f>AVERAGEIF(INDEX('Input - companies list'!$A:$BG, 0, MATCH("Clusters 0",'Input - companies list'!$A$1:$BG$1, 0)),'Output - Cluster ranking'!B2381,INDEX('Input - companies list'!$A:$BG, 0, MATCH("Inter-Cluster Connectivity",'Input - companies list'!$A$1:$BG$1, 0)))</f>
        <v/>
      </c>
      <c r="H2381">
        <f>IFERROR(PERCENTRANK(C:C,C2381),0)</f>
        <v/>
      </c>
      <c r="I2381">
        <f>IFERROR(1 - PERCENTRANK(D:D,D2381),0)</f>
        <v/>
      </c>
      <c r="J2381">
        <f>IFERROR(PERCENTRANK(E:E,E2381),0)</f>
        <v/>
      </c>
      <c r="K2381">
        <f>IFERROR(1 - PERCENTRANK(F:F,F2381),0)</f>
        <v/>
      </c>
      <c r="L2381">
        <f>IFERROR(PERCENTRANK(G:G,G2381),0)</f>
        <v/>
      </c>
      <c r="M2381">
        <f>H2381*weightA+I2381*weightB+J2381*weightC+K2381*weightD+L2381*weightE</f>
        <v/>
      </c>
    </row>
    <row r="2382" spans="1:13">
      <c r="A2382">
        <f>RANK(M2382,M:M)</f>
        <v/>
      </c>
      <c r="C2382">
        <f>SUMIFS('Input - target event report'!H:H,'Input - target event report'!L:L,B2382,'Input - target event report'!D:D, "Private Investment")</f>
        <v/>
      </c>
      <c r="D2382">
        <f>IF(E2382&lt;2, "N/A", (MAXIFS('Input - target event report'!E:E,'Input - target event report'!L:L,B:B,'Input - target event report'!D:D,"Private Investment")-MINIFS('Input - target event report'!E:E,'Input - target event report'!L:L,B:B,'Input - target event report'!D:D,"Private Investment"))/(E2382-1))</f>
        <v/>
      </c>
      <c r="E2382">
        <f>COUNTIFS('Input - target event report'!L:L,B2382,'Input - target event report'!D:D, "Private Investment")</f>
        <v/>
      </c>
      <c r="F2382">
        <f>AVERAGEIF(INDEX('Input - companies list'!$A:$BG, 0, MATCH("Clusters 0",'Input - companies list'!$A$1:$BG$1, 0)),'Output - Cluster ranking'!B2382,INDEX('Input - companies list'!$A:$BG, 0, MATCH("Flow",'Input - companies list'!$A$1:$BG$1, 0)))</f>
        <v/>
      </c>
      <c r="G2382">
        <f>AVERAGEIF(INDEX('Input - companies list'!$A:$BG, 0, MATCH("Clusters 0",'Input - companies list'!$A$1:$BG$1, 0)),'Output - Cluster ranking'!B2382,INDEX('Input - companies list'!$A:$BG, 0, MATCH("Inter-Cluster Connectivity",'Input - companies list'!$A$1:$BG$1, 0)))</f>
        <v/>
      </c>
      <c r="H2382">
        <f>IFERROR(PERCENTRANK(C:C,C2382),0)</f>
        <v/>
      </c>
      <c r="I2382">
        <f>IFERROR(1 - PERCENTRANK(D:D,D2382),0)</f>
        <v/>
      </c>
      <c r="J2382">
        <f>IFERROR(PERCENTRANK(E:E,E2382),0)</f>
        <v/>
      </c>
      <c r="K2382">
        <f>IFERROR(1 - PERCENTRANK(F:F,F2382),0)</f>
        <v/>
      </c>
      <c r="L2382">
        <f>IFERROR(PERCENTRANK(G:G,G2382),0)</f>
        <v/>
      </c>
      <c r="M2382">
        <f>H2382*weightA+I2382*weightB+J2382*weightC+K2382*weightD+L2382*weightE</f>
        <v/>
      </c>
    </row>
    <row r="2383" spans="1:13">
      <c r="A2383">
        <f>RANK(M2383,M:M)</f>
        <v/>
      </c>
      <c r="C2383">
        <f>SUMIFS('Input - target event report'!H:H,'Input - target event report'!L:L,B2383,'Input - target event report'!D:D, "Private Investment")</f>
        <v/>
      </c>
      <c r="D2383">
        <f>IF(E2383&lt;2, "N/A", (MAXIFS('Input - target event report'!E:E,'Input - target event report'!L:L,B:B,'Input - target event report'!D:D,"Private Investment")-MINIFS('Input - target event report'!E:E,'Input - target event report'!L:L,B:B,'Input - target event report'!D:D,"Private Investment"))/(E2383-1))</f>
        <v/>
      </c>
      <c r="E2383">
        <f>COUNTIFS('Input - target event report'!L:L,B2383,'Input - target event report'!D:D, "Private Investment")</f>
        <v/>
      </c>
      <c r="F2383">
        <f>AVERAGEIF(INDEX('Input - companies list'!$A:$BG, 0, MATCH("Clusters 0",'Input - companies list'!$A$1:$BG$1, 0)),'Output - Cluster ranking'!B2383,INDEX('Input - companies list'!$A:$BG, 0, MATCH("Flow",'Input - companies list'!$A$1:$BG$1, 0)))</f>
        <v/>
      </c>
      <c r="G2383">
        <f>AVERAGEIF(INDEX('Input - companies list'!$A:$BG, 0, MATCH("Clusters 0",'Input - companies list'!$A$1:$BG$1, 0)),'Output - Cluster ranking'!B2383,INDEX('Input - companies list'!$A:$BG, 0, MATCH("Inter-Cluster Connectivity",'Input - companies list'!$A$1:$BG$1, 0)))</f>
        <v/>
      </c>
      <c r="H2383">
        <f>IFERROR(PERCENTRANK(C:C,C2383),0)</f>
        <v/>
      </c>
      <c r="I2383">
        <f>IFERROR(1 - PERCENTRANK(D:D,D2383),0)</f>
        <v/>
      </c>
      <c r="J2383">
        <f>IFERROR(PERCENTRANK(E:E,E2383),0)</f>
        <v/>
      </c>
      <c r="K2383">
        <f>IFERROR(1 - PERCENTRANK(F:F,F2383),0)</f>
        <v/>
      </c>
      <c r="L2383">
        <f>IFERROR(PERCENTRANK(G:G,G2383),0)</f>
        <v/>
      </c>
      <c r="M2383">
        <f>H2383*weightA+I2383*weightB+J2383*weightC+K2383*weightD+L2383*weightE</f>
        <v/>
      </c>
    </row>
    <row r="2384" spans="1:13">
      <c r="A2384">
        <f>RANK(M2384,M:M)</f>
        <v/>
      </c>
      <c r="C2384">
        <f>SUMIFS('Input - target event report'!H:H,'Input - target event report'!L:L,B2384,'Input - target event report'!D:D, "Private Investment")</f>
        <v/>
      </c>
      <c r="D2384">
        <f>IF(E2384&lt;2, "N/A", (MAXIFS('Input - target event report'!E:E,'Input - target event report'!L:L,B:B,'Input - target event report'!D:D,"Private Investment")-MINIFS('Input - target event report'!E:E,'Input - target event report'!L:L,B:B,'Input - target event report'!D:D,"Private Investment"))/(E2384-1))</f>
        <v/>
      </c>
      <c r="E2384">
        <f>COUNTIFS('Input - target event report'!L:L,B2384,'Input - target event report'!D:D, "Private Investment")</f>
        <v/>
      </c>
      <c r="F2384">
        <f>AVERAGEIF(INDEX('Input - companies list'!$A:$BG, 0, MATCH("Clusters 0",'Input - companies list'!$A$1:$BG$1, 0)),'Output - Cluster ranking'!B2384,INDEX('Input - companies list'!$A:$BG, 0, MATCH("Flow",'Input - companies list'!$A$1:$BG$1, 0)))</f>
        <v/>
      </c>
      <c r="G2384">
        <f>AVERAGEIF(INDEX('Input - companies list'!$A:$BG, 0, MATCH("Clusters 0",'Input - companies list'!$A$1:$BG$1, 0)),'Output - Cluster ranking'!B2384,INDEX('Input - companies list'!$A:$BG, 0, MATCH("Inter-Cluster Connectivity",'Input - companies list'!$A$1:$BG$1, 0)))</f>
        <v/>
      </c>
      <c r="H2384">
        <f>IFERROR(PERCENTRANK(C:C,C2384),0)</f>
        <v/>
      </c>
      <c r="I2384">
        <f>IFERROR(1 - PERCENTRANK(D:D,D2384),0)</f>
        <v/>
      </c>
      <c r="J2384">
        <f>IFERROR(PERCENTRANK(E:E,E2384),0)</f>
        <v/>
      </c>
      <c r="K2384">
        <f>IFERROR(1 - PERCENTRANK(F:F,F2384),0)</f>
        <v/>
      </c>
      <c r="L2384">
        <f>IFERROR(PERCENTRANK(G:G,G2384),0)</f>
        <v/>
      </c>
      <c r="M2384">
        <f>H2384*weightA+I2384*weightB+J2384*weightC+K2384*weightD+L2384*weightE</f>
        <v/>
      </c>
    </row>
    <row r="2385" spans="1:13">
      <c r="A2385">
        <f>RANK(M2385,M:M)</f>
        <v/>
      </c>
      <c r="C2385">
        <f>SUMIFS('Input - target event report'!H:H,'Input - target event report'!L:L,B2385,'Input - target event report'!D:D, "Private Investment")</f>
        <v/>
      </c>
      <c r="D2385">
        <f>IF(E2385&lt;2, "N/A", (MAXIFS('Input - target event report'!E:E,'Input - target event report'!L:L,B:B,'Input - target event report'!D:D,"Private Investment")-MINIFS('Input - target event report'!E:E,'Input - target event report'!L:L,B:B,'Input - target event report'!D:D,"Private Investment"))/(E2385-1))</f>
        <v/>
      </c>
      <c r="E2385">
        <f>COUNTIFS('Input - target event report'!L:L,B2385,'Input - target event report'!D:D, "Private Investment")</f>
        <v/>
      </c>
      <c r="F2385">
        <f>AVERAGEIF(INDEX('Input - companies list'!$A:$BG, 0, MATCH("Clusters 0",'Input - companies list'!$A$1:$BG$1, 0)),'Output - Cluster ranking'!B2385,INDEX('Input - companies list'!$A:$BG, 0, MATCH("Flow",'Input - companies list'!$A$1:$BG$1, 0)))</f>
        <v/>
      </c>
      <c r="G2385">
        <f>AVERAGEIF(INDEX('Input - companies list'!$A:$BG, 0, MATCH("Clusters 0",'Input - companies list'!$A$1:$BG$1, 0)),'Output - Cluster ranking'!B2385,INDEX('Input - companies list'!$A:$BG, 0, MATCH("Inter-Cluster Connectivity",'Input - companies list'!$A$1:$BG$1, 0)))</f>
        <v/>
      </c>
      <c r="H2385">
        <f>IFERROR(PERCENTRANK(C:C,C2385),0)</f>
        <v/>
      </c>
      <c r="I2385">
        <f>IFERROR(1 - PERCENTRANK(D:D,D2385),0)</f>
        <v/>
      </c>
      <c r="J2385">
        <f>IFERROR(PERCENTRANK(E:E,E2385),0)</f>
        <v/>
      </c>
      <c r="K2385">
        <f>IFERROR(1 - PERCENTRANK(F:F,F2385),0)</f>
        <v/>
      </c>
      <c r="L2385">
        <f>IFERROR(PERCENTRANK(G:G,G2385),0)</f>
        <v/>
      </c>
      <c r="M2385">
        <f>H2385*weightA+I2385*weightB+J2385*weightC+K2385*weightD+L2385*weightE</f>
        <v/>
      </c>
    </row>
    <row r="2386" spans="1:13">
      <c r="A2386">
        <f>RANK(M2386,M:M)</f>
        <v/>
      </c>
      <c r="C2386">
        <f>SUMIFS('Input - target event report'!H:H,'Input - target event report'!L:L,B2386,'Input - target event report'!D:D, "Private Investment")</f>
        <v/>
      </c>
      <c r="D2386">
        <f>IF(E2386&lt;2, "N/A", (MAXIFS('Input - target event report'!E:E,'Input - target event report'!L:L,B:B,'Input - target event report'!D:D,"Private Investment")-MINIFS('Input - target event report'!E:E,'Input - target event report'!L:L,B:B,'Input - target event report'!D:D,"Private Investment"))/(E2386-1))</f>
        <v/>
      </c>
      <c r="E2386">
        <f>COUNTIFS('Input - target event report'!L:L,B2386,'Input - target event report'!D:D, "Private Investment")</f>
        <v/>
      </c>
      <c r="F2386">
        <f>AVERAGEIF(INDEX('Input - companies list'!$A:$BG, 0, MATCH("Clusters 0",'Input - companies list'!$A$1:$BG$1, 0)),'Output - Cluster ranking'!B2386,INDEX('Input - companies list'!$A:$BG, 0, MATCH("Flow",'Input - companies list'!$A$1:$BG$1, 0)))</f>
        <v/>
      </c>
      <c r="G2386">
        <f>AVERAGEIF(INDEX('Input - companies list'!$A:$BG, 0, MATCH("Clusters 0",'Input - companies list'!$A$1:$BG$1, 0)),'Output - Cluster ranking'!B2386,INDEX('Input - companies list'!$A:$BG, 0, MATCH("Inter-Cluster Connectivity",'Input - companies list'!$A$1:$BG$1, 0)))</f>
        <v/>
      </c>
      <c r="H2386">
        <f>IFERROR(PERCENTRANK(C:C,C2386),0)</f>
        <v/>
      </c>
      <c r="I2386">
        <f>IFERROR(1 - PERCENTRANK(D:D,D2386),0)</f>
        <v/>
      </c>
      <c r="J2386">
        <f>IFERROR(PERCENTRANK(E:E,E2386),0)</f>
        <v/>
      </c>
      <c r="K2386">
        <f>IFERROR(1 - PERCENTRANK(F:F,F2386),0)</f>
        <v/>
      </c>
      <c r="L2386">
        <f>IFERROR(PERCENTRANK(G:G,G2386),0)</f>
        <v/>
      </c>
      <c r="M2386">
        <f>H2386*weightA+I2386*weightB+J2386*weightC+K2386*weightD+L2386*weightE</f>
        <v/>
      </c>
    </row>
    <row r="2387" spans="1:13">
      <c r="A2387">
        <f>RANK(M2387,M:M)</f>
        <v/>
      </c>
      <c r="C2387">
        <f>SUMIFS('Input - target event report'!H:H,'Input - target event report'!L:L,B2387,'Input - target event report'!D:D, "Private Investment")</f>
        <v/>
      </c>
      <c r="D2387">
        <f>IF(E2387&lt;2, "N/A", (MAXIFS('Input - target event report'!E:E,'Input - target event report'!L:L,B:B,'Input - target event report'!D:D,"Private Investment")-MINIFS('Input - target event report'!E:E,'Input - target event report'!L:L,B:B,'Input - target event report'!D:D,"Private Investment"))/(E2387-1))</f>
        <v/>
      </c>
      <c r="E2387">
        <f>COUNTIFS('Input - target event report'!L:L,B2387,'Input - target event report'!D:D, "Private Investment")</f>
        <v/>
      </c>
      <c r="F2387">
        <f>AVERAGEIF(INDEX('Input - companies list'!$A:$BG, 0, MATCH("Clusters 0",'Input - companies list'!$A$1:$BG$1, 0)),'Output - Cluster ranking'!B2387,INDEX('Input - companies list'!$A:$BG, 0, MATCH("Flow",'Input - companies list'!$A$1:$BG$1, 0)))</f>
        <v/>
      </c>
      <c r="G2387">
        <f>AVERAGEIF(INDEX('Input - companies list'!$A:$BG, 0, MATCH("Clusters 0",'Input - companies list'!$A$1:$BG$1, 0)),'Output - Cluster ranking'!B2387,INDEX('Input - companies list'!$A:$BG, 0, MATCH("Inter-Cluster Connectivity",'Input - companies list'!$A$1:$BG$1, 0)))</f>
        <v/>
      </c>
      <c r="H2387">
        <f>IFERROR(PERCENTRANK(C:C,C2387),0)</f>
        <v/>
      </c>
      <c r="I2387">
        <f>IFERROR(1 - PERCENTRANK(D:D,D2387),0)</f>
        <v/>
      </c>
      <c r="J2387">
        <f>IFERROR(PERCENTRANK(E:E,E2387),0)</f>
        <v/>
      </c>
      <c r="K2387">
        <f>IFERROR(1 - PERCENTRANK(F:F,F2387),0)</f>
        <v/>
      </c>
      <c r="L2387">
        <f>IFERROR(PERCENTRANK(G:G,G2387),0)</f>
        <v/>
      </c>
      <c r="M2387">
        <f>H2387*weightA+I2387*weightB+J2387*weightC+K2387*weightD+L2387*weightE</f>
        <v/>
      </c>
    </row>
    <row r="2388" spans="1:13">
      <c r="A2388">
        <f>RANK(M2388,M:M)</f>
        <v/>
      </c>
      <c r="C2388">
        <f>SUMIFS('Input - target event report'!H:H,'Input - target event report'!L:L,B2388,'Input - target event report'!D:D, "Private Investment")</f>
        <v/>
      </c>
      <c r="D2388">
        <f>IF(E2388&lt;2, "N/A", (MAXIFS('Input - target event report'!E:E,'Input - target event report'!L:L,B:B,'Input - target event report'!D:D,"Private Investment")-MINIFS('Input - target event report'!E:E,'Input - target event report'!L:L,B:B,'Input - target event report'!D:D,"Private Investment"))/(E2388-1))</f>
        <v/>
      </c>
      <c r="E2388">
        <f>COUNTIFS('Input - target event report'!L:L,B2388,'Input - target event report'!D:D, "Private Investment")</f>
        <v/>
      </c>
      <c r="F2388">
        <f>AVERAGEIF(INDEX('Input - companies list'!$A:$BG, 0, MATCH("Clusters 0",'Input - companies list'!$A$1:$BG$1, 0)),'Output - Cluster ranking'!B2388,INDEX('Input - companies list'!$A:$BG, 0, MATCH("Flow",'Input - companies list'!$A$1:$BG$1, 0)))</f>
        <v/>
      </c>
      <c r="G2388">
        <f>AVERAGEIF(INDEX('Input - companies list'!$A:$BG, 0, MATCH("Clusters 0",'Input - companies list'!$A$1:$BG$1, 0)),'Output - Cluster ranking'!B2388,INDEX('Input - companies list'!$A:$BG, 0, MATCH("Inter-Cluster Connectivity",'Input - companies list'!$A$1:$BG$1, 0)))</f>
        <v/>
      </c>
      <c r="H2388">
        <f>IFERROR(PERCENTRANK(C:C,C2388),0)</f>
        <v/>
      </c>
      <c r="I2388">
        <f>IFERROR(1 - PERCENTRANK(D:D,D2388),0)</f>
        <v/>
      </c>
      <c r="J2388">
        <f>IFERROR(PERCENTRANK(E:E,E2388),0)</f>
        <v/>
      </c>
      <c r="K2388">
        <f>IFERROR(1 - PERCENTRANK(F:F,F2388),0)</f>
        <v/>
      </c>
      <c r="L2388">
        <f>IFERROR(PERCENTRANK(G:G,G2388),0)</f>
        <v/>
      </c>
      <c r="M2388">
        <f>H2388*weightA+I2388*weightB+J2388*weightC+K2388*weightD+L2388*weightE</f>
        <v/>
      </c>
    </row>
    <row r="2389" spans="1:13">
      <c r="A2389">
        <f>RANK(M2389,M:M)</f>
        <v/>
      </c>
      <c r="C2389">
        <f>SUMIFS('Input - target event report'!H:H,'Input - target event report'!L:L,B2389,'Input - target event report'!D:D, "Private Investment")</f>
        <v/>
      </c>
      <c r="D2389">
        <f>IF(E2389&lt;2, "N/A", (MAXIFS('Input - target event report'!E:E,'Input - target event report'!L:L,B:B,'Input - target event report'!D:D,"Private Investment")-MINIFS('Input - target event report'!E:E,'Input - target event report'!L:L,B:B,'Input - target event report'!D:D,"Private Investment"))/(E2389-1))</f>
        <v/>
      </c>
      <c r="E2389">
        <f>COUNTIFS('Input - target event report'!L:L,B2389,'Input - target event report'!D:D, "Private Investment")</f>
        <v/>
      </c>
      <c r="F2389">
        <f>AVERAGEIF(INDEX('Input - companies list'!$A:$BG, 0, MATCH("Clusters 0",'Input - companies list'!$A$1:$BG$1, 0)),'Output - Cluster ranking'!B2389,INDEX('Input - companies list'!$A:$BG, 0, MATCH("Flow",'Input - companies list'!$A$1:$BG$1, 0)))</f>
        <v/>
      </c>
      <c r="G2389">
        <f>AVERAGEIF(INDEX('Input - companies list'!$A:$BG, 0, MATCH("Clusters 0",'Input - companies list'!$A$1:$BG$1, 0)),'Output - Cluster ranking'!B2389,INDEX('Input - companies list'!$A:$BG, 0, MATCH("Inter-Cluster Connectivity",'Input - companies list'!$A$1:$BG$1, 0)))</f>
        <v/>
      </c>
      <c r="H2389">
        <f>IFERROR(PERCENTRANK(C:C,C2389),0)</f>
        <v/>
      </c>
      <c r="I2389">
        <f>IFERROR(1 - PERCENTRANK(D:D,D2389),0)</f>
        <v/>
      </c>
      <c r="J2389">
        <f>IFERROR(PERCENTRANK(E:E,E2389),0)</f>
        <v/>
      </c>
      <c r="K2389">
        <f>IFERROR(1 - PERCENTRANK(F:F,F2389),0)</f>
        <v/>
      </c>
      <c r="L2389">
        <f>IFERROR(PERCENTRANK(G:G,G2389),0)</f>
        <v/>
      </c>
      <c r="M2389">
        <f>H2389*weightA+I2389*weightB+J2389*weightC+K2389*weightD+L2389*weightE</f>
        <v/>
      </c>
    </row>
    <row r="2390" spans="1:13">
      <c r="A2390">
        <f>RANK(M2390,M:M)</f>
        <v/>
      </c>
      <c r="C2390">
        <f>SUMIFS('Input - target event report'!H:H,'Input - target event report'!L:L,B2390,'Input - target event report'!D:D, "Private Investment")</f>
        <v/>
      </c>
      <c r="D2390">
        <f>IF(E2390&lt;2, "N/A", (MAXIFS('Input - target event report'!E:E,'Input - target event report'!L:L,B:B,'Input - target event report'!D:D,"Private Investment")-MINIFS('Input - target event report'!E:E,'Input - target event report'!L:L,B:B,'Input - target event report'!D:D,"Private Investment"))/(E2390-1))</f>
        <v/>
      </c>
      <c r="E2390">
        <f>COUNTIFS('Input - target event report'!L:L,B2390,'Input - target event report'!D:D, "Private Investment")</f>
        <v/>
      </c>
      <c r="F2390">
        <f>AVERAGEIF(INDEX('Input - companies list'!$A:$BG, 0, MATCH("Clusters 0",'Input - companies list'!$A$1:$BG$1, 0)),'Output - Cluster ranking'!B2390,INDEX('Input - companies list'!$A:$BG, 0, MATCH("Flow",'Input - companies list'!$A$1:$BG$1, 0)))</f>
        <v/>
      </c>
      <c r="G2390">
        <f>AVERAGEIF(INDEX('Input - companies list'!$A:$BG, 0, MATCH("Clusters 0",'Input - companies list'!$A$1:$BG$1, 0)),'Output - Cluster ranking'!B2390,INDEX('Input - companies list'!$A:$BG, 0, MATCH("Inter-Cluster Connectivity",'Input - companies list'!$A$1:$BG$1, 0)))</f>
        <v/>
      </c>
      <c r="H2390">
        <f>IFERROR(PERCENTRANK(C:C,C2390),0)</f>
        <v/>
      </c>
      <c r="I2390">
        <f>IFERROR(1 - PERCENTRANK(D:D,D2390),0)</f>
        <v/>
      </c>
      <c r="J2390">
        <f>IFERROR(PERCENTRANK(E:E,E2390),0)</f>
        <v/>
      </c>
      <c r="K2390">
        <f>IFERROR(1 - PERCENTRANK(F:F,F2390),0)</f>
        <v/>
      </c>
      <c r="L2390">
        <f>IFERROR(PERCENTRANK(G:G,G2390),0)</f>
        <v/>
      </c>
      <c r="M2390">
        <f>H2390*weightA+I2390*weightB+J2390*weightC+K2390*weightD+L2390*weightE</f>
        <v/>
      </c>
    </row>
    <row r="2391" spans="1:13">
      <c r="A2391">
        <f>RANK(M2391,M:M)</f>
        <v/>
      </c>
      <c r="C2391">
        <f>SUMIFS('Input - target event report'!H:H,'Input - target event report'!L:L,B2391,'Input - target event report'!D:D, "Private Investment")</f>
        <v/>
      </c>
      <c r="D2391">
        <f>IF(E2391&lt;2, "N/A", (MAXIFS('Input - target event report'!E:E,'Input - target event report'!L:L,B:B,'Input - target event report'!D:D,"Private Investment")-MINIFS('Input - target event report'!E:E,'Input - target event report'!L:L,B:B,'Input - target event report'!D:D,"Private Investment"))/(E2391-1))</f>
        <v/>
      </c>
      <c r="E2391">
        <f>COUNTIFS('Input - target event report'!L:L,B2391,'Input - target event report'!D:D, "Private Investment")</f>
        <v/>
      </c>
      <c r="F2391">
        <f>AVERAGEIF(INDEX('Input - companies list'!$A:$BG, 0, MATCH("Clusters 0",'Input - companies list'!$A$1:$BG$1, 0)),'Output - Cluster ranking'!B2391,INDEX('Input - companies list'!$A:$BG, 0, MATCH("Flow",'Input - companies list'!$A$1:$BG$1, 0)))</f>
        <v/>
      </c>
      <c r="G2391">
        <f>AVERAGEIF(INDEX('Input - companies list'!$A:$BG, 0, MATCH("Clusters 0",'Input - companies list'!$A$1:$BG$1, 0)),'Output - Cluster ranking'!B2391,INDEX('Input - companies list'!$A:$BG, 0, MATCH("Inter-Cluster Connectivity",'Input - companies list'!$A$1:$BG$1, 0)))</f>
        <v/>
      </c>
      <c r="H2391">
        <f>IFERROR(PERCENTRANK(C:C,C2391),0)</f>
        <v/>
      </c>
      <c r="I2391">
        <f>IFERROR(1 - PERCENTRANK(D:D,D2391),0)</f>
        <v/>
      </c>
      <c r="J2391">
        <f>IFERROR(PERCENTRANK(E:E,E2391),0)</f>
        <v/>
      </c>
      <c r="K2391">
        <f>IFERROR(1 - PERCENTRANK(F:F,F2391),0)</f>
        <v/>
      </c>
      <c r="L2391">
        <f>IFERROR(PERCENTRANK(G:G,G2391),0)</f>
        <v/>
      </c>
      <c r="M2391">
        <f>H2391*weightA+I2391*weightB+J2391*weightC+K2391*weightD+L2391*weightE</f>
        <v/>
      </c>
    </row>
    <row r="2392" spans="1:13">
      <c r="A2392">
        <f>RANK(M2392,M:M)</f>
        <v/>
      </c>
      <c r="C2392">
        <f>SUMIFS('Input - target event report'!H:H,'Input - target event report'!L:L,B2392,'Input - target event report'!D:D, "Private Investment")</f>
        <v/>
      </c>
      <c r="D2392">
        <f>IF(E2392&lt;2, "N/A", (MAXIFS('Input - target event report'!E:E,'Input - target event report'!L:L,B:B,'Input - target event report'!D:D,"Private Investment")-MINIFS('Input - target event report'!E:E,'Input - target event report'!L:L,B:B,'Input - target event report'!D:D,"Private Investment"))/(E2392-1))</f>
        <v/>
      </c>
      <c r="E2392">
        <f>COUNTIFS('Input - target event report'!L:L,B2392,'Input - target event report'!D:D, "Private Investment")</f>
        <v/>
      </c>
      <c r="F2392">
        <f>AVERAGEIF(INDEX('Input - companies list'!$A:$BG, 0, MATCH("Clusters 0",'Input - companies list'!$A$1:$BG$1, 0)),'Output - Cluster ranking'!B2392,INDEX('Input - companies list'!$A:$BG, 0, MATCH("Flow",'Input - companies list'!$A$1:$BG$1, 0)))</f>
        <v/>
      </c>
      <c r="G2392">
        <f>AVERAGEIF(INDEX('Input - companies list'!$A:$BG, 0, MATCH("Clusters 0",'Input - companies list'!$A$1:$BG$1, 0)),'Output - Cluster ranking'!B2392,INDEX('Input - companies list'!$A:$BG, 0, MATCH("Inter-Cluster Connectivity",'Input - companies list'!$A$1:$BG$1, 0)))</f>
        <v/>
      </c>
      <c r="H2392">
        <f>IFERROR(PERCENTRANK(C:C,C2392),0)</f>
        <v/>
      </c>
      <c r="I2392">
        <f>IFERROR(1 - PERCENTRANK(D:D,D2392),0)</f>
        <v/>
      </c>
      <c r="J2392">
        <f>IFERROR(PERCENTRANK(E:E,E2392),0)</f>
        <v/>
      </c>
      <c r="K2392">
        <f>IFERROR(1 - PERCENTRANK(F:F,F2392),0)</f>
        <v/>
      </c>
      <c r="L2392">
        <f>IFERROR(PERCENTRANK(G:G,G2392),0)</f>
        <v/>
      </c>
      <c r="M2392">
        <f>H2392*weightA+I2392*weightB+J2392*weightC+K2392*weightD+L2392*weightE</f>
        <v/>
      </c>
    </row>
    <row r="2393" spans="1:13">
      <c r="A2393">
        <f>RANK(M2393,M:M)</f>
        <v/>
      </c>
      <c r="C2393">
        <f>SUMIFS('Input - target event report'!H:H,'Input - target event report'!L:L,B2393,'Input - target event report'!D:D, "Private Investment")</f>
        <v/>
      </c>
      <c r="D2393">
        <f>IF(E2393&lt;2, "N/A", (MAXIFS('Input - target event report'!E:E,'Input - target event report'!L:L,B:B,'Input - target event report'!D:D,"Private Investment")-MINIFS('Input - target event report'!E:E,'Input - target event report'!L:L,B:B,'Input - target event report'!D:D,"Private Investment"))/(E2393-1))</f>
        <v/>
      </c>
      <c r="E2393">
        <f>COUNTIFS('Input - target event report'!L:L,B2393,'Input - target event report'!D:D, "Private Investment")</f>
        <v/>
      </c>
      <c r="F2393">
        <f>AVERAGEIF(INDEX('Input - companies list'!$A:$BG, 0, MATCH("Clusters 0",'Input - companies list'!$A$1:$BG$1, 0)),'Output - Cluster ranking'!B2393,INDEX('Input - companies list'!$A:$BG, 0, MATCH("Flow",'Input - companies list'!$A$1:$BG$1, 0)))</f>
        <v/>
      </c>
      <c r="G2393">
        <f>AVERAGEIF(INDEX('Input - companies list'!$A:$BG, 0, MATCH("Clusters 0",'Input - companies list'!$A$1:$BG$1, 0)),'Output - Cluster ranking'!B2393,INDEX('Input - companies list'!$A:$BG, 0, MATCH("Inter-Cluster Connectivity",'Input - companies list'!$A$1:$BG$1, 0)))</f>
        <v/>
      </c>
      <c r="H2393">
        <f>IFERROR(PERCENTRANK(C:C,C2393),0)</f>
        <v/>
      </c>
      <c r="I2393">
        <f>IFERROR(1 - PERCENTRANK(D:D,D2393),0)</f>
        <v/>
      </c>
      <c r="J2393">
        <f>IFERROR(PERCENTRANK(E:E,E2393),0)</f>
        <v/>
      </c>
      <c r="K2393">
        <f>IFERROR(1 - PERCENTRANK(F:F,F2393),0)</f>
        <v/>
      </c>
      <c r="L2393">
        <f>IFERROR(PERCENTRANK(G:G,G2393),0)</f>
        <v/>
      </c>
      <c r="M2393">
        <f>H2393*weightA+I2393*weightB+J2393*weightC+K2393*weightD+L2393*weightE</f>
        <v/>
      </c>
    </row>
    <row r="2394" spans="1:13">
      <c r="A2394">
        <f>RANK(M2394,M:M)</f>
        <v/>
      </c>
      <c r="C2394">
        <f>SUMIFS('Input - target event report'!H:H,'Input - target event report'!L:L,B2394,'Input - target event report'!D:D, "Private Investment")</f>
        <v/>
      </c>
      <c r="D2394">
        <f>IF(E2394&lt;2, "N/A", (MAXIFS('Input - target event report'!E:E,'Input - target event report'!L:L,B:B,'Input - target event report'!D:D,"Private Investment")-MINIFS('Input - target event report'!E:E,'Input - target event report'!L:L,B:B,'Input - target event report'!D:D,"Private Investment"))/(E2394-1))</f>
        <v/>
      </c>
      <c r="E2394">
        <f>COUNTIFS('Input - target event report'!L:L,B2394,'Input - target event report'!D:D, "Private Investment")</f>
        <v/>
      </c>
      <c r="F2394">
        <f>AVERAGEIF(INDEX('Input - companies list'!$A:$BG, 0, MATCH("Clusters 0",'Input - companies list'!$A$1:$BG$1, 0)),'Output - Cluster ranking'!B2394,INDEX('Input - companies list'!$A:$BG, 0, MATCH("Flow",'Input - companies list'!$A$1:$BG$1, 0)))</f>
        <v/>
      </c>
      <c r="G2394">
        <f>AVERAGEIF(INDEX('Input - companies list'!$A:$BG, 0, MATCH("Clusters 0",'Input - companies list'!$A$1:$BG$1, 0)),'Output - Cluster ranking'!B2394,INDEX('Input - companies list'!$A:$BG, 0, MATCH("Inter-Cluster Connectivity",'Input - companies list'!$A$1:$BG$1, 0)))</f>
        <v/>
      </c>
      <c r="H2394">
        <f>IFERROR(PERCENTRANK(C:C,C2394),0)</f>
        <v/>
      </c>
      <c r="I2394">
        <f>IFERROR(1 - PERCENTRANK(D:D,D2394),0)</f>
        <v/>
      </c>
      <c r="J2394">
        <f>IFERROR(PERCENTRANK(E:E,E2394),0)</f>
        <v/>
      </c>
      <c r="K2394">
        <f>IFERROR(1 - PERCENTRANK(F:F,F2394),0)</f>
        <v/>
      </c>
      <c r="L2394">
        <f>IFERROR(PERCENTRANK(G:G,G2394),0)</f>
        <v/>
      </c>
      <c r="M2394">
        <f>H2394*weightA+I2394*weightB+J2394*weightC+K2394*weightD+L2394*weightE</f>
        <v/>
      </c>
    </row>
    <row r="2395" spans="1:13">
      <c r="A2395">
        <f>RANK(M2395,M:M)</f>
        <v/>
      </c>
      <c r="C2395">
        <f>SUMIFS('Input - target event report'!H:H,'Input - target event report'!L:L,B2395,'Input - target event report'!D:D, "Private Investment")</f>
        <v/>
      </c>
      <c r="D2395">
        <f>IF(E2395&lt;2, "N/A", (MAXIFS('Input - target event report'!E:E,'Input - target event report'!L:L,B:B,'Input - target event report'!D:D,"Private Investment")-MINIFS('Input - target event report'!E:E,'Input - target event report'!L:L,B:B,'Input - target event report'!D:D,"Private Investment"))/(E2395-1))</f>
        <v/>
      </c>
      <c r="E2395">
        <f>COUNTIFS('Input - target event report'!L:L,B2395,'Input - target event report'!D:D, "Private Investment")</f>
        <v/>
      </c>
      <c r="F2395">
        <f>AVERAGEIF(INDEX('Input - companies list'!$A:$BG, 0, MATCH("Clusters 0",'Input - companies list'!$A$1:$BG$1, 0)),'Output - Cluster ranking'!B2395,INDEX('Input - companies list'!$A:$BG, 0, MATCH("Flow",'Input - companies list'!$A$1:$BG$1, 0)))</f>
        <v/>
      </c>
      <c r="G2395">
        <f>AVERAGEIF(INDEX('Input - companies list'!$A:$BG, 0, MATCH("Clusters 0",'Input - companies list'!$A$1:$BG$1, 0)),'Output - Cluster ranking'!B2395,INDEX('Input - companies list'!$A:$BG, 0, MATCH("Inter-Cluster Connectivity",'Input - companies list'!$A$1:$BG$1, 0)))</f>
        <v/>
      </c>
      <c r="H2395">
        <f>IFERROR(PERCENTRANK(C:C,C2395),0)</f>
        <v/>
      </c>
      <c r="I2395">
        <f>IFERROR(1 - PERCENTRANK(D:D,D2395),0)</f>
        <v/>
      </c>
      <c r="J2395">
        <f>IFERROR(PERCENTRANK(E:E,E2395),0)</f>
        <v/>
      </c>
      <c r="K2395">
        <f>IFERROR(1 - PERCENTRANK(F:F,F2395),0)</f>
        <v/>
      </c>
      <c r="L2395">
        <f>IFERROR(PERCENTRANK(G:G,G2395),0)</f>
        <v/>
      </c>
      <c r="M2395">
        <f>H2395*weightA+I2395*weightB+J2395*weightC+K2395*weightD+L2395*weightE</f>
        <v/>
      </c>
    </row>
    <row r="2396" spans="1:13">
      <c r="A2396">
        <f>RANK(M2396,M:M)</f>
        <v/>
      </c>
      <c r="C2396">
        <f>SUMIFS('Input - target event report'!H:H,'Input - target event report'!L:L,B2396,'Input - target event report'!D:D, "Private Investment")</f>
        <v/>
      </c>
      <c r="D2396">
        <f>IF(E2396&lt;2, "N/A", (MAXIFS('Input - target event report'!E:E,'Input - target event report'!L:L,B:B,'Input - target event report'!D:D,"Private Investment")-MINIFS('Input - target event report'!E:E,'Input - target event report'!L:L,B:B,'Input - target event report'!D:D,"Private Investment"))/(E2396-1))</f>
        <v/>
      </c>
      <c r="E2396">
        <f>COUNTIFS('Input - target event report'!L:L,B2396,'Input - target event report'!D:D, "Private Investment")</f>
        <v/>
      </c>
      <c r="F2396">
        <f>AVERAGEIF(INDEX('Input - companies list'!$A:$BG, 0, MATCH("Clusters 0",'Input - companies list'!$A$1:$BG$1, 0)),'Output - Cluster ranking'!B2396,INDEX('Input - companies list'!$A:$BG, 0, MATCH("Flow",'Input - companies list'!$A$1:$BG$1, 0)))</f>
        <v/>
      </c>
      <c r="G2396">
        <f>AVERAGEIF(INDEX('Input - companies list'!$A:$BG, 0, MATCH("Clusters 0",'Input - companies list'!$A$1:$BG$1, 0)),'Output - Cluster ranking'!B2396,INDEX('Input - companies list'!$A:$BG, 0, MATCH("Inter-Cluster Connectivity",'Input - companies list'!$A$1:$BG$1, 0)))</f>
        <v/>
      </c>
      <c r="H2396">
        <f>IFERROR(PERCENTRANK(C:C,C2396),0)</f>
        <v/>
      </c>
      <c r="I2396">
        <f>IFERROR(1 - PERCENTRANK(D:D,D2396),0)</f>
        <v/>
      </c>
      <c r="J2396">
        <f>IFERROR(PERCENTRANK(E:E,E2396),0)</f>
        <v/>
      </c>
      <c r="K2396">
        <f>IFERROR(1 - PERCENTRANK(F:F,F2396),0)</f>
        <v/>
      </c>
      <c r="L2396">
        <f>IFERROR(PERCENTRANK(G:G,G2396),0)</f>
        <v/>
      </c>
      <c r="M2396">
        <f>H2396*weightA+I2396*weightB+J2396*weightC+K2396*weightD+L2396*weightE</f>
        <v/>
      </c>
    </row>
    <row r="2397" spans="1:13">
      <c r="A2397">
        <f>RANK(M2397,M:M)</f>
        <v/>
      </c>
      <c r="C2397">
        <f>SUMIFS('Input - target event report'!H:H,'Input - target event report'!L:L,B2397,'Input - target event report'!D:D, "Private Investment")</f>
        <v/>
      </c>
      <c r="D2397">
        <f>IF(E2397&lt;2, "N/A", (MAXIFS('Input - target event report'!E:E,'Input - target event report'!L:L,B:B,'Input - target event report'!D:D,"Private Investment")-MINIFS('Input - target event report'!E:E,'Input - target event report'!L:L,B:B,'Input - target event report'!D:D,"Private Investment"))/(E2397-1))</f>
        <v/>
      </c>
      <c r="E2397">
        <f>COUNTIFS('Input - target event report'!L:L,B2397,'Input - target event report'!D:D, "Private Investment")</f>
        <v/>
      </c>
      <c r="F2397">
        <f>AVERAGEIF(INDEX('Input - companies list'!$A:$BG, 0, MATCH("Clusters 0",'Input - companies list'!$A$1:$BG$1, 0)),'Output - Cluster ranking'!B2397,INDEX('Input - companies list'!$A:$BG, 0, MATCH("Flow",'Input - companies list'!$A$1:$BG$1, 0)))</f>
        <v/>
      </c>
      <c r="G2397">
        <f>AVERAGEIF(INDEX('Input - companies list'!$A:$BG, 0, MATCH("Clusters 0",'Input - companies list'!$A$1:$BG$1, 0)),'Output - Cluster ranking'!B2397,INDEX('Input - companies list'!$A:$BG, 0, MATCH("Inter-Cluster Connectivity",'Input - companies list'!$A$1:$BG$1, 0)))</f>
        <v/>
      </c>
      <c r="H2397">
        <f>IFERROR(PERCENTRANK(C:C,C2397),0)</f>
        <v/>
      </c>
      <c r="I2397">
        <f>IFERROR(1 - PERCENTRANK(D:D,D2397),0)</f>
        <v/>
      </c>
      <c r="J2397">
        <f>IFERROR(PERCENTRANK(E:E,E2397),0)</f>
        <v/>
      </c>
      <c r="K2397">
        <f>IFERROR(1 - PERCENTRANK(F:F,F2397),0)</f>
        <v/>
      </c>
      <c r="L2397">
        <f>IFERROR(PERCENTRANK(G:G,G2397),0)</f>
        <v/>
      </c>
      <c r="M2397">
        <f>H2397*weightA+I2397*weightB+J2397*weightC+K2397*weightD+L2397*weightE</f>
        <v/>
      </c>
    </row>
    <row r="2398" spans="1:13">
      <c r="A2398">
        <f>RANK(M2398,M:M)</f>
        <v/>
      </c>
      <c r="C2398">
        <f>SUMIFS('Input - target event report'!H:H,'Input - target event report'!L:L,B2398,'Input - target event report'!D:D, "Private Investment")</f>
        <v/>
      </c>
      <c r="D2398">
        <f>IF(E2398&lt;2, "N/A", (MAXIFS('Input - target event report'!E:E,'Input - target event report'!L:L,B:B,'Input - target event report'!D:D,"Private Investment")-MINIFS('Input - target event report'!E:E,'Input - target event report'!L:L,B:B,'Input - target event report'!D:D,"Private Investment"))/(E2398-1))</f>
        <v/>
      </c>
      <c r="E2398">
        <f>COUNTIFS('Input - target event report'!L:L,B2398,'Input - target event report'!D:D, "Private Investment")</f>
        <v/>
      </c>
      <c r="F2398">
        <f>AVERAGEIF(INDEX('Input - companies list'!$A:$BG, 0, MATCH("Clusters 0",'Input - companies list'!$A$1:$BG$1, 0)),'Output - Cluster ranking'!B2398,INDEX('Input - companies list'!$A:$BG, 0, MATCH("Flow",'Input - companies list'!$A$1:$BG$1, 0)))</f>
        <v/>
      </c>
      <c r="G2398">
        <f>AVERAGEIF(INDEX('Input - companies list'!$A:$BG, 0, MATCH("Clusters 0",'Input - companies list'!$A$1:$BG$1, 0)),'Output - Cluster ranking'!B2398,INDEX('Input - companies list'!$A:$BG, 0, MATCH("Inter-Cluster Connectivity",'Input - companies list'!$A$1:$BG$1, 0)))</f>
        <v/>
      </c>
      <c r="H2398">
        <f>IFERROR(PERCENTRANK(C:C,C2398),0)</f>
        <v/>
      </c>
      <c r="I2398">
        <f>IFERROR(1 - PERCENTRANK(D:D,D2398),0)</f>
        <v/>
      </c>
      <c r="J2398">
        <f>IFERROR(PERCENTRANK(E:E,E2398),0)</f>
        <v/>
      </c>
      <c r="K2398">
        <f>IFERROR(1 - PERCENTRANK(F:F,F2398),0)</f>
        <v/>
      </c>
      <c r="L2398">
        <f>IFERROR(PERCENTRANK(G:G,G2398),0)</f>
        <v/>
      </c>
      <c r="M2398">
        <f>H2398*weightA+I2398*weightB+J2398*weightC+K2398*weightD+L2398*weightE</f>
        <v/>
      </c>
    </row>
    <row r="2399" spans="1:13">
      <c r="A2399">
        <f>RANK(M2399,M:M)</f>
        <v/>
      </c>
      <c r="C2399">
        <f>SUMIFS('Input - target event report'!H:H,'Input - target event report'!L:L,B2399,'Input - target event report'!D:D, "Private Investment")</f>
        <v/>
      </c>
      <c r="D2399">
        <f>IF(E2399&lt;2, "N/A", (MAXIFS('Input - target event report'!E:E,'Input - target event report'!L:L,B:B,'Input - target event report'!D:D,"Private Investment")-MINIFS('Input - target event report'!E:E,'Input - target event report'!L:L,B:B,'Input - target event report'!D:D,"Private Investment"))/(E2399-1))</f>
        <v/>
      </c>
      <c r="E2399">
        <f>COUNTIFS('Input - target event report'!L:L,B2399,'Input - target event report'!D:D, "Private Investment")</f>
        <v/>
      </c>
      <c r="F2399">
        <f>AVERAGEIF(INDEX('Input - companies list'!$A:$BG, 0, MATCH("Clusters 0",'Input - companies list'!$A$1:$BG$1, 0)),'Output - Cluster ranking'!B2399,INDEX('Input - companies list'!$A:$BG, 0, MATCH("Flow",'Input - companies list'!$A$1:$BG$1, 0)))</f>
        <v/>
      </c>
      <c r="G2399">
        <f>AVERAGEIF(INDEX('Input - companies list'!$A:$BG, 0, MATCH("Clusters 0",'Input - companies list'!$A$1:$BG$1, 0)),'Output - Cluster ranking'!B2399,INDEX('Input - companies list'!$A:$BG, 0, MATCH("Inter-Cluster Connectivity",'Input - companies list'!$A$1:$BG$1, 0)))</f>
        <v/>
      </c>
      <c r="H2399">
        <f>IFERROR(PERCENTRANK(C:C,C2399),0)</f>
        <v/>
      </c>
      <c r="I2399">
        <f>IFERROR(1 - PERCENTRANK(D:D,D2399),0)</f>
        <v/>
      </c>
      <c r="J2399">
        <f>IFERROR(PERCENTRANK(E:E,E2399),0)</f>
        <v/>
      </c>
      <c r="K2399">
        <f>IFERROR(1 - PERCENTRANK(F:F,F2399),0)</f>
        <v/>
      </c>
      <c r="L2399">
        <f>IFERROR(PERCENTRANK(G:G,G2399),0)</f>
        <v/>
      </c>
      <c r="M2399">
        <f>H2399*weightA+I2399*weightB+J2399*weightC+K2399*weightD+L2399*weightE</f>
        <v/>
      </c>
    </row>
    <row r="2400" spans="1:13">
      <c r="A2400">
        <f>RANK(M2400,M:M)</f>
        <v/>
      </c>
      <c r="C2400">
        <f>SUMIFS('Input - target event report'!H:H,'Input - target event report'!L:L,B2400,'Input - target event report'!D:D, "Private Investment")</f>
        <v/>
      </c>
      <c r="D2400">
        <f>IF(E2400&lt;2, "N/A", (MAXIFS('Input - target event report'!E:E,'Input - target event report'!L:L,B:B,'Input - target event report'!D:D,"Private Investment")-MINIFS('Input - target event report'!E:E,'Input - target event report'!L:L,B:B,'Input - target event report'!D:D,"Private Investment"))/(E2400-1))</f>
        <v/>
      </c>
      <c r="E2400">
        <f>COUNTIFS('Input - target event report'!L:L,B2400,'Input - target event report'!D:D, "Private Investment")</f>
        <v/>
      </c>
      <c r="F2400">
        <f>AVERAGEIF(INDEX('Input - companies list'!$A:$BG, 0, MATCH("Clusters 0",'Input - companies list'!$A$1:$BG$1, 0)),'Output - Cluster ranking'!B2400,INDEX('Input - companies list'!$A:$BG, 0, MATCH("Flow",'Input - companies list'!$A$1:$BG$1, 0)))</f>
        <v/>
      </c>
      <c r="G2400">
        <f>AVERAGEIF(INDEX('Input - companies list'!$A:$BG, 0, MATCH("Clusters 0",'Input - companies list'!$A$1:$BG$1, 0)),'Output - Cluster ranking'!B2400,INDEX('Input - companies list'!$A:$BG, 0, MATCH("Inter-Cluster Connectivity",'Input - companies list'!$A$1:$BG$1, 0)))</f>
        <v/>
      </c>
      <c r="H2400">
        <f>IFERROR(PERCENTRANK(C:C,C2400),0)</f>
        <v/>
      </c>
      <c r="I2400">
        <f>IFERROR(1 - PERCENTRANK(D:D,D2400),0)</f>
        <v/>
      </c>
      <c r="J2400">
        <f>IFERROR(PERCENTRANK(E:E,E2400),0)</f>
        <v/>
      </c>
      <c r="K2400">
        <f>IFERROR(1 - PERCENTRANK(F:F,F2400),0)</f>
        <v/>
      </c>
      <c r="L2400">
        <f>IFERROR(PERCENTRANK(G:G,G2400),0)</f>
        <v/>
      </c>
      <c r="M2400">
        <f>H2400*weightA+I2400*weightB+J2400*weightC+K2400*weightD+L2400*weightE</f>
        <v/>
      </c>
    </row>
    <row r="2401" spans="1:13">
      <c r="A2401">
        <f>RANK(M2401,M:M)</f>
        <v/>
      </c>
      <c r="C2401">
        <f>SUMIFS('Input - target event report'!H:H,'Input - target event report'!L:L,B2401,'Input - target event report'!D:D, "Private Investment")</f>
        <v/>
      </c>
      <c r="D2401">
        <f>IF(E2401&lt;2, "N/A", (MAXIFS('Input - target event report'!E:E,'Input - target event report'!L:L,B:B,'Input - target event report'!D:D,"Private Investment")-MINIFS('Input - target event report'!E:E,'Input - target event report'!L:L,B:B,'Input - target event report'!D:D,"Private Investment"))/(E2401-1))</f>
        <v/>
      </c>
      <c r="E2401">
        <f>COUNTIFS('Input - target event report'!L:L,B2401,'Input - target event report'!D:D, "Private Investment")</f>
        <v/>
      </c>
      <c r="F2401">
        <f>AVERAGEIF(INDEX('Input - companies list'!$A:$BG, 0, MATCH("Clusters 0",'Input - companies list'!$A$1:$BG$1, 0)),'Output - Cluster ranking'!B2401,INDEX('Input - companies list'!$A:$BG, 0, MATCH("Flow",'Input - companies list'!$A$1:$BG$1, 0)))</f>
        <v/>
      </c>
      <c r="G2401">
        <f>AVERAGEIF(INDEX('Input - companies list'!$A:$BG, 0, MATCH("Clusters 0",'Input - companies list'!$A$1:$BG$1, 0)),'Output - Cluster ranking'!B2401,INDEX('Input - companies list'!$A:$BG, 0, MATCH("Inter-Cluster Connectivity",'Input - companies list'!$A$1:$BG$1, 0)))</f>
        <v/>
      </c>
      <c r="H2401">
        <f>IFERROR(PERCENTRANK(C:C,C2401),0)</f>
        <v/>
      </c>
      <c r="I2401">
        <f>IFERROR(1 - PERCENTRANK(D:D,D2401),0)</f>
        <v/>
      </c>
      <c r="J2401">
        <f>IFERROR(PERCENTRANK(E:E,E2401),0)</f>
        <v/>
      </c>
      <c r="K2401">
        <f>IFERROR(1 - PERCENTRANK(F:F,F2401),0)</f>
        <v/>
      </c>
      <c r="L2401">
        <f>IFERROR(PERCENTRANK(G:G,G2401),0)</f>
        <v/>
      </c>
      <c r="M2401">
        <f>H2401*weightA+I2401*weightB+J2401*weightC+K2401*weightD+L2401*weightE</f>
        <v/>
      </c>
    </row>
    <row r="2402" spans="1:13">
      <c r="A2402">
        <f>RANK(M2402,M:M)</f>
        <v/>
      </c>
      <c r="C2402">
        <f>SUMIFS('Input - target event report'!H:H,'Input - target event report'!L:L,B2402,'Input - target event report'!D:D, "Private Investment")</f>
        <v/>
      </c>
      <c r="D2402">
        <f>IF(E2402&lt;2, "N/A", (MAXIFS('Input - target event report'!E:E,'Input - target event report'!L:L,B:B,'Input - target event report'!D:D,"Private Investment")-MINIFS('Input - target event report'!E:E,'Input - target event report'!L:L,B:B,'Input - target event report'!D:D,"Private Investment"))/(E2402-1))</f>
        <v/>
      </c>
      <c r="E2402">
        <f>COUNTIFS('Input - target event report'!L:L,B2402,'Input - target event report'!D:D, "Private Investment")</f>
        <v/>
      </c>
      <c r="F2402">
        <f>AVERAGEIF(INDEX('Input - companies list'!$A:$BG, 0, MATCH("Clusters 0",'Input - companies list'!$A$1:$BG$1, 0)),'Output - Cluster ranking'!B2402,INDEX('Input - companies list'!$A:$BG, 0, MATCH("Flow",'Input - companies list'!$A$1:$BG$1, 0)))</f>
        <v/>
      </c>
      <c r="G2402">
        <f>AVERAGEIF(INDEX('Input - companies list'!$A:$BG, 0, MATCH("Clusters 0",'Input - companies list'!$A$1:$BG$1, 0)),'Output - Cluster ranking'!B2402,INDEX('Input - companies list'!$A:$BG, 0, MATCH("Inter-Cluster Connectivity",'Input - companies list'!$A$1:$BG$1, 0)))</f>
        <v/>
      </c>
      <c r="H2402">
        <f>IFERROR(PERCENTRANK(C:C,C2402),0)</f>
        <v/>
      </c>
      <c r="I2402">
        <f>IFERROR(1 - PERCENTRANK(D:D,D2402),0)</f>
        <v/>
      </c>
      <c r="J2402">
        <f>IFERROR(PERCENTRANK(E:E,E2402),0)</f>
        <v/>
      </c>
      <c r="K2402">
        <f>IFERROR(1 - PERCENTRANK(F:F,F2402),0)</f>
        <v/>
      </c>
      <c r="L2402">
        <f>IFERROR(PERCENTRANK(G:G,G2402),0)</f>
        <v/>
      </c>
      <c r="M2402">
        <f>H2402*weightA+I2402*weightB+J2402*weightC+K2402*weightD+L2402*weightE</f>
        <v/>
      </c>
    </row>
    <row r="2403" spans="1:13">
      <c r="A2403">
        <f>RANK(M2403,M:M)</f>
        <v/>
      </c>
      <c r="C2403">
        <f>SUMIFS('Input - target event report'!H:H,'Input - target event report'!L:L,B2403,'Input - target event report'!D:D, "Private Investment")</f>
        <v/>
      </c>
      <c r="D2403">
        <f>IF(E2403&lt;2, "N/A", (MAXIFS('Input - target event report'!E:E,'Input - target event report'!L:L,B:B,'Input - target event report'!D:D,"Private Investment")-MINIFS('Input - target event report'!E:E,'Input - target event report'!L:L,B:B,'Input - target event report'!D:D,"Private Investment"))/(E2403-1))</f>
        <v/>
      </c>
      <c r="E2403">
        <f>COUNTIFS('Input - target event report'!L:L,B2403,'Input - target event report'!D:D, "Private Investment")</f>
        <v/>
      </c>
      <c r="F2403">
        <f>AVERAGEIF(INDEX('Input - companies list'!$A:$BG, 0, MATCH("Clusters 0",'Input - companies list'!$A$1:$BG$1, 0)),'Output - Cluster ranking'!B2403,INDEX('Input - companies list'!$A:$BG, 0, MATCH("Flow",'Input - companies list'!$A$1:$BG$1, 0)))</f>
        <v/>
      </c>
      <c r="G2403">
        <f>AVERAGEIF(INDEX('Input - companies list'!$A:$BG, 0, MATCH("Clusters 0",'Input - companies list'!$A$1:$BG$1, 0)),'Output - Cluster ranking'!B2403,INDEX('Input - companies list'!$A:$BG, 0, MATCH("Inter-Cluster Connectivity",'Input - companies list'!$A$1:$BG$1, 0)))</f>
        <v/>
      </c>
      <c r="H2403">
        <f>IFERROR(PERCENTRANK(C:C,C2403),0)</f>
        <v/>
      </c>
      <c r="I2403">
        <f>IFERROR(1 - PERCENTRANK(D:D,D2403),0)</f>
        <v/>
      </c>
      <c r="J2403">
        <f>IFERROR(PERCENTRANK(E:E,E2403),0)</f>
        <v/>
      </c>
      <c r="K2403">
        <f>IFERROR(1 - PERCENTRANK(F:F,F2403),0)</f>
        <v/>
      </c>
      <c r="L2403">
        <f>IFERROR(PERCENTRANK(G:G,G2403),0)</f>
        <v/>
      </c>
      <c r="M2403">
        <f>H2403*weightA+I2403*weightB+J2403*weightC+K2403*weightD+L2403*weightE</f>
        <v/>
      </c>
    </row>
    <row r="2404" spans="1:13">
      <c r="A2404">
        <f>RANK(M2404,M:M)</f>
        <v/>
      </c>
      <c r="C2404">
        <f>SUMIFS('Input - target event report'!H:H,'Input - target event report'!L:L,B2404,'Input - target event report'!D:D, "Private Investment")</f>
        <v/>
      </c>
      <c r="D2404">
        <f>IF(E2404&lt;2, "N/A", (MAXIFS('Input - target event report'!E:E,'Input - target event report'!L:L,B:B,'Input - target event report'!D:D,"Private Investment")-MINIFS('Input - target event report'!E:E,'Input - target event report'!L:L,B:B,'Input - target event report'!D:D,"Private Investment"))/(E2404-1))</f>
        <v/>
      </c>
      <c r="E2404">
        <f>COUNTIFS('Input - target event report'!L:L,B2404,'Input - target event report'!D:D, "Private Investment")</f>
        <v/>
      </c>
      <c r="F2404">
        <f>AVERAGEIF(INDEX('Input - companies list'!$A:$BG, 0, MATCH("Clusters 0",'Input - companies list'!$A$1:$BG$1, 0)),'Output - Cluster ranking'!B2404,INDEX('Input - companies list'!$A:$BG, 0, MATCH("Flow",'Input - companies list'!$A$1:$BG$1, 0)))</f>
        <v/>
      </c>
      <c r="G2404">
        <f>AVERAGEIF(INDEX('Input - companies list'!$A:$BG, 0, MATCH("Clusters 0",'Input - companies list'!$A$1:$BG$1, 0)),'Output - Cluster ranking'!B2404,INDEX('Input - companies list'!$A:$BG, 0, MATCH("Inter-Cluster Connectivity",'Input - companies list'!$A$1:$BG$1, 0)))</f>
        <v/>
      </c>
      <c r="H2404">
        <f>IFERROR(PERCENTRANK(C:C,C2404),0)</f>
        <v/>
      </c>
      <c r="I2404">
        <f>IFERROR(1 - PERCENTRANK(D:D,D2404),0)</f>
        <v/>
      </c>
      <c r="J2404">
        <f>IFERROR(PERCENTRANK(E:E,E2404),0)</f>
        <v/>
      </c>
      <c r="K2404">
        <f>IFERROR(1 - PERCENTRANK(F:F,F2404),0)</f>
        <v/>
      </c>
      <c r="L2404">
        <f>IFERROR(PERCENTRANK(G:G,G2404),0)</f>
        <v/>
      </c>
      <c r="M2404">
        <f>H2404*weightA+I2404*weightB+J2404*weightC+K2404*weightD+L2404*weightE</f>
        <v/>
      </c>
    </row>
    <row r="2405" spans="1:13">
      <c r="A2405">
        <f>RANK(M2405,M:M)</f>
        <v/>
      </c>
      <c r="C2405">
        <f>SUMIFS('Input - target event report'!H:H,'Input - target event report'!L:L,B2405,'Input - target event report'!D:D, "Private Investment")</f>
        <v/>
      </c>
      <c r="D2405">
        <f>IF(E2405&lt;2, "N/A", (MAXIFS('Input - target event report'!E:E,'Input - target event report'!L:L,B:B,'Input - target event report'!D:D,"Private Investment")-MINIFS('Input - target event report'!E:E,'Input - target event report'!L:L,B:B,'Input - target event report'!D:D,"Private Investment"))/(E2405-1))</f>
        <v/>
      </c>
      <c r="E2405">
        <f>COUNTIFS('Input - target event report'!L:L,B2405,'Input - target event report'!D:D, "Private Investment")</f>
        <v/>
      </c>
      <c r="F2405">
        <f>AVERAGEIF(INDEX('Input - companies list'!$A:$BG, 0, MATCH("Clusters 0",'Input - companies list'!$A$1:$BG$1, 0)),'Output - Cluster ranking'!B2405,INDEX('Input - companies list'!$A:$BG, 0, MATCH("Flow",'Input - companies list'!$A$1:$BG$1, 0)))</f>
        <v/>
      </c>
      <c r="G2405">
        <f>AVERAGEIF(INDEX('Input - companies list'!$A:$BG, 0, MATCH("Clusters 0",'Input - companies list'!$A$1:$BG$1, 0)),'Output - Cluster ranking'!B2405,INDEX('Input - companies list'!$A:$BG, 0, MATCH("Inter-Cluster Connectivity",'Input - companies list'!$A$1:$BG$1, 0)))</f>
        <v/>
      </c>
      <c r="H2405">
        <f>IFERROR(PERCENTRANK(C:C,C2405),0)</f>
        <v/>
      </c>
      <c r="I2405">
        <f>IFERROR(1 - PERCENTRANK(D:D,D2405),0)</f>
        <v/>
      </c>
      <c r="J2405">
        <f>IFERROR(PERCENTRANK(E:E,E2405),0)</f>
        <v/>
      </c>
      <c r="K2405">
        <f>IFERROR(1 - PERCENTRANK(F:F,F2405),0)</f>
        <v/>
      </c>
      <c r="L2405">
        <f>IFERROR(PERCENTRANK(G:G,G2405),0)</f>
        <v/>
      </c>
      <c r="M2405">
        <f>H2405*weightA+I2405*weightB+J2405*weightC+K2405*weightD+L2405*weightE</f>
        <v/>
      </c>
    </row>
    <row r="2406" spans="1:13">
      <c r="A2406">
        <f>RANK(M2406,M:M)</f>
        <v/>
      </c>
      <c r="C2406">
        <f>SUMIFS('Input - target event report'!H:H,'Input - target event report'!L:L,B2406,'Input - target event report'!D:D, "Private Investment")</f>
        <v/>
      </c>
      <c r="D2406">
        <f>IF(E2406&lt;2, "N/A", (MAXIFS('Input - target event report'!E:E,'Input - target event report'!L:L,B:B,'Input - target event report'!D:D,"Private Investment")-MINIFS('Input - target event report'!E:E,'Input - target event report'!L:L,B:B,'Input - target event report'!D:D,"Private Investment"))/(E2406-1))</f>
        <v/>
      </c>
      <c r="E2406">
        <f>COUNTIFS('Input - target event report'!L:L,B2406,'Input - target event report'!D:D, "Private Investment")</f>
        <v/>
      </c>
      <c r="F2406">
        <f>AVERAGEIF(INDEX('Input - companies list'!$A:$BG, 0, MATCH("Clusters 0",'Input - companies list'!$A$1:$BG$1, 0)),'Output - Cluster ranking'!B2406,INDEX('Input - companies list'!$A:$BG, 0, MATCH("Flow",'Input - companies list'!$A$1:$BG$1, 0)))</f>
        <v/>
      </c>
      <c r="G2406">
        <f>AVERAGEIF(INDEX('Input - companies list'!$A:$BG, 0, MATCH("Clusters 0",'Input - companies list'!$A$1:$BG$1, 0)),'Output - Cluster ranking'!B2406,INDEX('Input - companies list'!$A:$BG, 0, MATCH("Inter-Cluster Connectivity",'Input - companies list'!$A$1:$BG$1, 0)))</f>
        <v/>
      </c>
      <c r="H2406">
        <f>IFERROR(PERCENTRANK(C:C,C2406),0)</f>
        <v/>
      </c>
      <c r="I2406">
        <f>IFERROR(1 - PERCENTRANK(D:D,D2406),0)</f>
        <v/>
      </c>
      <c r="J2406">
        <f>IFERROR(PERCENTRANK(E:E,E2406),0)</f>
        <v/>
      </c>
      <c r="K2406">
        <f>IFERROR(1 - PERCENTRANK(F:F,F2406),0)</f>
        <v/>
      </c>
      <c r="L2406">
        <f>IFERROR(PERCENTRANK(G:G,G2406),0)</f>
        <v/>
      </c>
      <c r="M2406">
        <f>H2406*weightA+I2406*weightB+J2406*weightC+K2406*weightD+L2406*weightE</f>
        <v/>
      </c>
    </row>
    <row r="2407" spans="1:13">
      <c r="A2407">
        <f>RANK(M2407,M:M)</f>
        <v/>
      </c>
      <c r="C2407">
        <f>SUMIFS('Input - target event report'!H:H,'Input - target event report'!L:L,B2407,'Input - target event report'!D:D, "Private Investment")</f>
        <v/>
      </c>
      <c r="D2407">
        <f>IF(E2407&lt;2, "N/A", (MAXIFS('Input - target event report'!E:E,'Input - target event report'!L:L,B:B,'Input - target event report'!D:D,"Private Investment")-MINIFS('Input - target event report'!E:E,'Input - target event report'!L:L,B:B,'Input - target event report'!D:D,"Private Investment"))/(E2407-1))</f>
        <v/>
      </c>
      <c r="E2407">
        <f>COUNTIFS('Input - target event report'!L:L,B2407,'Input - target event report'!D:D, "Private Investment")</f>
        <v/>
      </c>
      <c r="F2407">
        <f>AVERAGEIF(INDEX('Input - companies list'!$A:$BG, 0, MATCH("Clusters 0",'Input - companies list'!$A$1:$BG$1, 0)),'Output - Cluster ranking'!B2407,INDEX('Input - companies list'!$A:$BG, 0, MATCH("Flow",'Input - companies list'!$A$1:$BG$1, 0)))</f>
        <v/>
      </c>
      <c r="G2407">
        <f>AVERAGEIF(INDEX('Input - companies list'!$A:$BG, 0, MATCH("Clusters 0",'Input - companies list'!$A$1:$BG$1, 0)),'Output - Cluster ranking'!B2407,INDEX('Input - companies list'!$A:$BG, 0, MATCH("Inter-Cluster Connectivity",'Input - companies list'!$A$1:$BG$1, 0)))</f>
        <v/>
      </c>
      <c r="H2407">
        <f>IFERROR(PERCENTRANK(C:C,C2407),0)</f>
        <v/>
      </c>
      <c r="I2407">
        <f>IFERROR(1 - PERCENTRANK(D:D,D2407),0)</f>
        <v/>
      </c>
      <c r="J2407">
        <f>IFERROR(PERCENTRANK(E:E,E2407),0)</f>
        <v/>
      </c>
      <c r="K2407">
        <f>IFERROR(1 - PERCENTRANK(F:F,F2407),0)</f>
        <v/>
      </c>
      <c r="L2407">
        <f>IFERROR(PERCENTRANK(G:G,G2407),0)</f>
        <v/>
      </c>
      <c r="M2407">
        <f>H2407*weightA+I2407*weightB+J2407*weightC+K2407*weightD+L2407*weightE</f>
        <v/>
      </c>
    </row>
    <row r="2408" spans="1:13">
      <c r="A2408">
        <f>RANK(M2408,M:M)</f>
        <v/>
      </c>
      <c r="C2408">
        <f>SUMIFS('Input - target event report'!H:H,'Input - target event report'!L:L,B2408,'Input - target event report'!D:D, "Private Investment")</f>
        <v/>
      </c>
      <c r="D2408">
        <f>IF(E2408&lt;2, "N/A", (MAXIFS('Input - target event report'!E:E,'Input - target event report'!L:L,B:B,'Input - target event report'!D:D,"Private Investment")-MINIFS('Input - target event report'!E:E,'Input - target event report'!L:L,B:B,'Input - target event report'!D:D,"Private Investment"))/(E2408-1))</f>
        <v/>
      </c>
      <c r="E2408">
        <f>COUNTIFS('Input - target event report'!L:L,B2408,'Input - target event report'!D:D, "Private Investment")</f>
        <v/>
      </c>
      <c r="F2408">
        <f>AVERAGEIF(INDEX('Input - companies list'!$A:$BG, 0, MATCH("Clusters 0",'Input - companies list'!$A$1:$BG$1, 0)),'Output - Cluster ranking'!B2408,INDEX('Input - companies list'!$A:$BG, 0, MATCH("Flow",'Input - companies list'!$A$1:$BG$1, 0)))</f>
        <v/>
      </c>
      <c r="G2408">
        <f>AVERAGEIF(INDEX('Input - companies list'!$A:$BG, 0, MATCH("Clusters 0",'Input - companies list'!$A$1:$BG$1, 0)),'Output - Cluster ranking'!B2408,INDEX('Input - companies list'!$A:$BG, 0, MATCH("Inter-Cluster Connectivity",'Input - companies list'!$A$1:$BG$1, 0)))</f>
        <v/>
      </c>
      <c r="H2408">
        <f>IFERROR(PERCENTRANK(C:C,C2408),0)</f>
        <v/>
      </c>
      <c r="I2408">
        <f>IFERROR(1 - PERCENTRANK(D:D,D2408),0)</f>
        <v/>
      </c>
      <c r="J2408">
        <f>IFERROR(PERCENTRANK(E:E,E2408),0)</f>
        <v/>
      </c>
      <c r="K2408">
        <f>IFERROR(1 - PERCENTRANK(F:F,F2408),0)</f>
        <v/>
      </c>
      <c r="L2408">
        <f>IFERROR(PERCENTRANK(G:G,G2408),0)</f>
        <v/>
      </c>
      <c r="M2408">
        <f>H2408*weightA+I2408*weightB+J2408*weightC+K2408*weightD+L2408*weightE</f>
        <v/>
      </c>
    </row>
    <row r="2409" spans="1:13">
      <c r="A2409">
        <f>RANK(M2409,M:M)</f>
        <v/>
      </c>
      <c r="C2409">
        <f>SUMIFS('Input - target event report'!H:H,'Input - target event report'!L:L,B2409,'Input - target event report'!D:D, "Private Investment")</f>
        <v/>
      </c>
      <c r="D2409">
        <f>IF(E2409&lt;2, "N/A", (MAXIFS('Input - target event report'!E:E,'Input - target event report'!L:L,B:B,'Input - target event report'!D:D,"Private Investment")-MINIFS('Input - target event report'!E:E,'Input - target event report'!L:L,B:B,'Input - target event report'!D:D,"Private Investment"))/(E2409-1))</f>
        <v/>
      </c>
      <c r="E2409">
        <f>COUNTIFS('Input - target event report'!L:L,B2409,'Input - target event report'!D:D, "Private Investment")</f>
        <v/>
      </c>
      <c r="F2409">
        <f>AVERAGEIF(INDEX('Input - companies list'!$A:$BG, 0, MATCH("Clusters 0",'Input - companies list'!$A$1:$BG$1, 0)),'Output - Cluster ranking'!B2409,INDEX('Input - companies list'!$A:$BG, 0, MATCH("Flow",'Input - companies list'!$A$1:$BG$1, 0)))</f>
        <v/>
      </c>
      <c r="G2409">
        <f>AVERAGEIF(INDEX('Input - companies list'!$A:$BG, 0, MATCH("Clusters 0",'Input - companies list'!$A$1:$BG$1, 0)),'Output - Cluster ranking'!B2409,INDEX('Input - companies list'!$A:$BG, 0, MATCH("Inter-Cluster Connectivity",'Input - companies list'!$A$1:$BG$1, 0)))</f>
        <v/>
      </c>
      <c r="H2409">
        <f>IFERROR(PERCENTRANK(C:C,C2409),0)</f>
        <v/>
      </c>
      <c r="I2409">
        <f>IFERROR(1 - PERCENTRANK(D:D,D2409),0)</f>
        <v/>
      </c>
      <c r="J2409">
        <f>IFERROR(PERCENTRANK(E:E,E2409),0)</f>
        <v/>
      </c>
      <c r="K2409">
        <f>IFERROR(1 - PERCENTRANK(F:F,F2409),0)</f>
        <v/>
      </c>
      <c r="L2409">
        <f>IFERROR(PERCENTRANK(G:G,G2409),0)</f>
        <v/>
      </c>
      <c r="M2409">
        <f>H2409*weightA+I2409*weightB+J2409*weightC+K2409*weightD+L2409*weightE</f>
        <v/>
      </c>
    </row>
    <row r="2410" spans="1:13">
      <c r="A2410">
        <f>RANK(M2410,M:M)</f>
        <v/>
      </c>
      <c r="C2410">
        <f>SUMIFS('Input - target event report'!H:H,'Input - target event report'!L:L,B2410,'Input - target event report'!D:D, "Private Investment")</f>
        <v/>
      </c>
      <c r="D2410">
        <f>IF(E2410&lt;2, "N/A", (MAXIFS('Input - target event report'!E:E,'Input - target event report'!L:L,B:B,'Input - target event report'!D:D,"Private Investment")-MINIFS('Input - target event report'!E:E,'Input - target event report'!L:L,B:B,'Input - target event report'!D:D,"Private Investment"))/(E2410-1))</f>
        <v/>
      </c>
      <c r="E2410">
        <f>COUNTIFS('Input - target event report'!L:L,B2410,'Input - target event report'!D:D, "Private Investment")</f>
        <v/>
      </c>
      <c r="F2410">
        <f>AVERAGEIF(INDEX('Input - companies list'!$A:$BG, 0, MATCH("Clusters 0",'Input - companies list'!$A$1:$BG$1, 0)),'Output - Cluster ranking'!B2410,INDEX('Input - companies list'!$A:$BG, 0, MATCH("Flow",'Input - companies list'!$A$1:$BG$1, 0)))</f>
        <v/>
      </c>
      <c r="G2410">
        <f>AVERAGEIF(INDEX('Input - companies list'!$A:$BG, 0, MATCH("Clusters 0",'Input - companies list'!$A$1:$BG$1, 0)),'Output - Cluster ranking'!B2410,INDEX('Input - companies list'!$A:$BG, 0, MATCH("Inter-Cluster Connectivity",'Input - companies list'!$A$1:$BG$1, 0)))</f>
        <v/>
      </c>
      <c r="H2410">
        <f>IFERROR(PERCENTRANK(C:C,C2410),0)</f>
        <v/>
      </c>
      <c r="I2410">
        <f>IFERROR(1 - PERCENTRANK(D:D,D2410),0)</f>
        <v/>
      </c>
      <c r="J2410">
        <f>IFERROR(PERCENTRANK(E:E,E2410),0)</f>
        <v/>
      </c>
      <c r="K2410">
        <f>IFERROR(1 - PERCENTRANK(F:F,F2410),0)</f>
        <v/>
      </c>
      <c r="L2410">
        <f>IFERROR(PERCENTRANK(G:G,G2410),0)</f>
        <v/>
      </c>
      <c r="M2410">
        <f>H2410*weightA+I2410*weightB+J2410*weightC+K2410*weightD+L2410*weightE</f>
        <v/>
      </c>
    </row>
    <row r="2411" spans="1:13">
      <c r="A2411">
        <f>RANK(M2411,M:M)</f>
        <v/>
      </c>
      <c r="C2411">
        <f>SUMIFS('Input - target event report'!H:H,'Input - target event report'!L:L,B2411,'Input - target event report'!D:D, "Private Investment")</f>
        <v/>
      </c>
      <c r="D2411">
        <f>IF(E2411&lt;2, "N/A", (MAXIFS('Input - target event report'!E:E,'Input - target event report'!L:L,B:B,'Input - target event report'!D:D,"Private Investment")-MINIFS('Input - target event report'!E:E,'Input - target event report'!L:L,B:B,'Input - target event report'!D:D,"Private Investment"))/(E2411-1))</f>
        <v/>
      </c>
      <c r="E2411">
        <f>COUNTIFS('Input - target event report'!L:L,B2411,'Input - target event report'!D:D, "Private Investment")</f>
        <v/>
      </c>
      <c r="F2411">
        <f>AVERAGEIF(INDEX('Input - companies list'!$A:$BG, 0, MATCH("Clusters 0",'Input - companies list'!$A$1:$BG$1, 0)),'Output - Cluster ranking'!B2411,INDEX('Input - companies list'!$A:$BG, 0, MATCH("Flow",'Input - companies list'!$A$1:$BG$1, 0)))</f>
        <v/>
      </c>
      <c r="G2411">
        <f>AVERAGEIF(INDEX('Input - companies list'!$A:$BG, 0, MATCH("Clusters 0",'Input - companies list'!$A$1:$BG$1, 0)),'Output - Cluster ranking'!B2411,INDEX('Input - companies list'!$A:$BG, 0, MATCH("Inter-Cluster Connectivity",'Input - companies list'!$A$1:$BG$1, 0)))</f>
        <v/>
      </c>
      <c r="H2411">
        <f>IFERROR(PERCENTRANK(C:C,C2411),0)</f>
        <v/>
      </c>
      <c r="I2411">
        <f>IFERROR(1 - PERCENTRANK(D:D,D2411),0)</f>
        <v/>
      </c>
      <c r="J2411">
        <f>IFERROR(PERCENTRANK(E:E,E2411),0)</f>
        <v/>
      </c>
      <c r="K2411">
        <f>IFERROR(1 - PERCENTRANK(F:F,F2411),0)</f>
        <v/>
      </c>
      <c r="L2411">
        <f>IFERROR(PERCENTRANK(G:G,G2411),0)</f>
        <v/>
      </c>
      <c r="M2411">
        <f>H2411*weightA+I2411*weightB+J2411*weightC+K2411*weightD+L2411*weightE</f>
        <v/>
      </c>
    </row>
    <row r="2412" spans="1:13">
      <c r="A2412">
        <f>RANK(M2412,M:M)</f>
        <v/>
      </c>
      <c r="C2412">
        <f>SUMIFS('Input - target event report'!H:H,'Input - target event report'!L:L,B2412,'Input - target event report'!D:D, "Private Investment")</f>
        <v/>
      </c>
      <c r="D2412">
        <f>IF(E2412&lt;2, "N/A", (MAXIFS('Input - target event report'!E:E,'Input - target event report'!L:L,B:B,'Input - target event report'!D:D,"Private Investment")-MINIFS('Input - target event report'!E:E,'Input - target event report'!L:L,B:B,'Input - target event report'!D:D,"Private Investment"))/(E2412-1))</f>
        <v/>
      </c>
      <c r="E2412">
        <f>COUNTIFS('Input - target event report'!L:L,B2412,'Input - target event report'!D:D, "Private Investment")</f>
        <v/>
      </c>
      <c r="F2412">
        <f>AVERAGEIF(INDEX('Input - companies list'!$A:$BG, 0, MATCH("Clusters 0",'Input - companies list'!$A$1:$BG$1, 0)),'Output - Cluster ranking'!B2412,INDEX('Input - companies list'!$A:$BG, 0, MATCH("Flow",'Input - companies list'!$A$1:$BG$1, 0)))</f>
        <v/>
      </c>
      <c r="G2412">
        <f>AVERAGEIF(INDEX('Input - companies list'!$A:$BG, 0, MATCH("Clusters 0",'Input - companies list'!$A$1:$BG$1, 0)),'Output - Cluster ranking'!B2412,INDEX('Input - companies list'!$A:$BG, 0, MATCH("Inter-Cluster Connectivity",'Input - companies list'!$A$1:$BG$1, 0)))</f>
        <v/>
      </c>
      <c r="H2412">
        <f>IFERROR(PERCENTRANK(C:C,C2412),0)</f>
        <v/>
      </c>
      <c r="I2412">
        <f>IFERROR(1 - PERCENTRANK(D:D,D2412),0)</f>
        <v/>
      </c>
      <c r="J2412">
        <f>IFERROR(PERCENTRANK(E:E,E2412),0)</f>
        <v/>
      </c>
      <c r="K2412">
        <f>IFERROR(1 - PERCENTRANK(F:F,F2412),0)</f>
        <v/>
      </c>
      <c r="L2412">
        <f>IFERROR(PERCENTRANK(G:G,G2412),0)</f>
        <v/>
      </c>
      <c r="M2412">
        <f>H2412*weightA+I2412*weightB+J2412*weightC+K2412*weightD+L2412*weightE</f>
        <v/>
      </c>
    </row>
    <row r="2413" spans="1:13">
      <c r="A2413">
        <f>RANK(M2413,M:M)</f>
        <v/>
      </c>
      <c r="C2413">
        <f>SUMIFS('Input - target event report'!H:H,'Input - target event report'!L:L,B2413,'Input - target event report'!D:D, "Private Investment")</f>
        <v/>
      </c>
      <c r="D2413">
        <f>IF(E2413&lt;2, "N/A", (MAXIFS('Input - target event report'!E:E,'Input - target event report'!L:L,B:B,'Input - target event report'!D:D,"Private Investment")-MINIFS('Input - target event report'!E:E,'Input - target event report'!L:L,B:B,'Input - target event report'!D:D,"Private Investment"))/(E2413-1))</f>
        <v/>
      </c>
      <c r="E2413">
        <f>COUNTIFS('Input - target event report'!L:L,B2413,'Input - target event report'!D:D, "Private Investment")</f>
        <v/>
      </c>
      <c r="F2413">
        <f>AVERAGEIF(INDEX('Input - companies list'!$A:$BG, 0, MATCH("Clusters 0",'Input - companies list'!$A$1:$BG$1, 0)),'Output - Cluster ranking'!B2413,INDEX('Input - companies list'!$A:$BG, 0, MATCH("Flow",'Input - companies list'!$A$1:$BG$1, 0)))</f>
        <v/>
      </c>
      <c r="G2413">
        <f>AVERAGEIF(INDEX('Input - companies list'!$A:$BG, 0, MATCH("Clusters 0",'Input - companies list'!$A$1:$BG$1, 0)),'Output - Cluster ranking'!B2413,INDEX('Input - companies list'!$A:$BG, 0, MATCH("Inter-Cluster Connectivity",'Input - companies list'!$A$1:$BG$1, 0)))</f>
        <v/>
      </c>
      <c r="H2413">
        <f>IFERROR(PERCENTRANK(C:C,C2413),0)</f>
        <v/>
      </c>
      <c r="I2413">
        <f>IFERROR(1 - PERCENTRANK(D:D,D2413),0)</f>
        <v/>
      </c>
      <c r="J2413">
        <f>IFERROR(PERCENTRANK(E:E,E2413),0)</f>
        <v/>
      </c>
      <c r="K2413">
        <f>IFERROR(1 - PERCENTRANK(F:F,F2413),0)</f>
        <v/>
      </c>
      <c r="L2413">
        <f>IFERROR(PERCENTRANK(G:G,G2413),0)</f>
        <v/>
      </c>
      <c r="M2413">
        <f>H2413*weightA+I2413*weightB+J2413*weightC+K2413*weightD+L2413*weightE</f>
        <v/>
      </c>
    </row>
    <row r="2414" spans="1:13">
      <c r="A2414">
        <f>RANK(M2414,M:M)</f>
        <v/>
      </c>
      <c r="C2414">
        <f>SUMIFS('Input - target event report'!H:H,'Input - target event report'!L:L,B2414,'Input - target event report'!D:D, "Private Investment")</f>
        <v/>
      </c>
      <c r="D2414">
        <f>IF(E2414&lt;2, "N/A", (MAXIFS('Input - target event report'!E:E,'Input - target event report'!L:L,B:B,'Input - target event report'!D:D,"Private Investment")-MINIFS('Input - target event report'!E:E,'Input - target event report'!L:L,B:B,'Input - target event report'!D:D,"Private Investment"))/(E2414-1))</f>
        <v/>
      </c>
      <c r="E2414">
        <f>COUNTIFS('Input - target event report'!L:L,B2414,'Input - target event report'!D:D, "Private Investment")</f>
        <v/>
      </c>
      <c r="F2414">
        <f>AVERAGEIF(INDEX('Input - companies list'!$A:$BG, 0, MATCH("Clusters 0",'Input - companies list'!$A$1:$BG$1, 0)),'Output - Cluster ranking'!B2414,INDEX('Input - companies list'!$A:$BG, 0, MATCH("Flow",'Input - companies list'!$A$1:$BG$1, 0)))</f>
        <v/>
      </c>
      <c r="G2414">
        <f>AVERAGEIF(INDEX('Input - companies list'!$A:$BG, 0, MATCH("Clusters 0",'Input - companies list'!$A$1:$BG$1, 0)),'Output - Cluster ranking'!B2414,INDEX('Input - companies list'!$A:$BG, 0, MATCH("Inter-Cluster Connectivity",'Input - companies list'!$A$1:$BG$1, 0)))</f>
        <v/>
      </c>
      <c r="H2414">
        <f>IFERROR(PERCENTRANK(C:C,C2414),0)</f>
        <v/>
      </c>
      <c r="I2414">
        <f>IFERROR(1 - PERCENTRANK(D:D,D2414),0)</f>
        <v/>
      </c>
      <c r="J2414">
        <f>IFERROR(PERCENTRANK(E:E,E2414),0)</f>
        <v/>
      </c>
      <c r="K2414">
        <f>IFERROR(1 - PERCENTRANK(F:F,F2414),0)</f>
        <v/>
      </c>
      <c r="L2414">
        <f>IFERROR(PERCENTRANK(G:G,G2414),0)</f>
        <v/>
      </c>
      <c r="M2414">
        <f>H2414*weightA+I2414*weightB+J2414*weightC+K2414*weightD+L2414*weightE</f>
        <v/>
      </c>
    </row>
    <row r="2415" spans="1:13">
      <c r="A2415">
        <f>RANK(M2415,M:M)</f>
        <v/>
      </c>
      <c r="C2415">
        <f>SUMIFS('Input - target event report'!H:H,'Input - target event report'!L:L,B2415,'Input - target event report'!D:D, "Private Investment")</f>
        <v/>
      </c>
      <c r="D2415">
        <f>IF(E2415&lt;2, "N/A", (MAXIFS('Input - target event report'!E:E,'Input - target event report'!L:L,B:B,'Input - target event report'!D:D,"Private Investment")-MINIFS('Input - target event report'!E:E,'Input - target event report'!L:L,B:B,'Input - target event report'!D:D,"Private Investment"))/(E2415-1))</f>
        <v/>
      </c>
      <c r="E2415">
        <f>COUNTIFS('Input - target event report'!L:L,B2415,'Input - target event report'!D:D, "Private Investment")</f>
        <v/>
      </c>
      <c r="F2415">
        <f>AVERAGEIF(INDEX('Input - companies list'!$A:$BG, 0, MATCH("Clusters 0",'Input - companies list'!$A$1:$BG$1, 0)),'Output - Cluster ranking'!B2415,INDEX('Input - companies list'!$A:$BG, 0, MATCH("Flow",'Input - companies list'!$A$1:$BG$1, 0)))</f>
        <v/>
      </c>
      <c r="G2415">
        <f>AVERAGEIF(INDEX('Input - companies list'!$A:$BG, 0, MATCH("Clusters 0",'Input - companies list'!$A$1:$BG$1, 0)),'Output - Cluster ranking'!B2415,INDEX('Input - companies list'!$A:$BG, 0, MATCH("Inter-Cluster Connectivity",'Input - companies list'!$A$1:$BG$1, 0)))</f>
        <v/>
      </c>
      <c r="H2415">
        <f>IFERROR(PERCENTRANK(C:C,C2415),0)</f>
        <v/>
      </c>
      <c r="I2415">
        <f>IFERROR(1 - PERCENTRANK(D:D,D2415),0)</f>
        <v/>
      </c>
      <c r="J2415">
        <f>IFERROR(PERCENTRANK(E:E,E2415),0)</f>
        <v/>
      </c>
      <c r="K2415">
        <f>IFERROR(1 - PERCENTRANK(F:F,F2415),0)</f>
        <v/>
      </c>
      <c r="L2415">
        <f>IFERROR(PERCENTRANK(G:G,G2415),0)</f>
        <v/>
      </c>
      <c r="M2415">
        <f>H2415*weightA+I2415*weightB+J2415*weightC+K2415*weightD+L2415*weightE</f>
        <v/>
      </c>
    </row>
    <row r="2416" spans="1:13">
      <c r="A2416">
        <f>RANK(M2416,M:M)</f>
        <v/>
      </c>
      <c r="C2416">
        <f>SUMIFS('Input - target event report'!H:H,'Input - target event report'!L:L,B2416,'Input - target event report'!D:D, "Private Investment")</f>
        <v/>
      </c>
      <c r="D2416">
        <f>IF(E2416&lt;2, "N/A", (MAXIFS('Input - target event report'!E:E,'Input - target event report'!L:L,B:B,'Input - target event report'!D:D,"Private Investment")-MINIFS('Input - target event report'!E:E,'Input - target event report'!L:L,B:B,'Input - target event report'!D:D,"Private Investment"))/(E2416-1))</f>
        <v/>
      </c>
      <c r="E2416">
        <f>COUNTIFS('Input - target event report'!L:L,B2416,'Input - target event report'!D:D, "Private Investment")</f>
        <v/>
      </c>
      <c r="F2416">
        <f>AVERAGEIF(INDEX('Input - companies list'!$A:$BG, 0, MATCH("Clusters 0",'Input - companies list'!$A$1:$BG$1, 0)),'Output - Cluster ranking'!B2416,INDEX('Input - companies list'!$A:$BG, 0, MATCH("Flow",'Input - companies list'!$A$1:$BG$1, 0)))</f>
        <v/>
      </c>
      <c r="G2416">
        <f>AVERAGEIF(INDEX('Input - companies list'!$A:$BG, 0, MATCH("Clusters 0",'Input - companies list'!$A$1:$BG$1, 0)),'Output - Cluster ranking'!B2416,INDEX('Input - companies list'!$A:$BG, 0, MATCH("Inter-Cluster Connectivity",'Input - companies list'!$A$1:$BG$1, 0)))</f>
        <v/>
      </c>
      <c r="H2416">
        <f>IFERROR(PERCENTRANK(C:C,C2416),0)</f>
        <v/>
      </c>
      <c r="I2416">
        <f>IFERROR(1 - PERCENTRANK(D:D,D2416),0)</f>
        <v/>
      </c>
      <c r="J2416">
        <f>IFERROR(PERCENTRANK(E:E,E2416),0)</f>
        <v/>
      </c>
      <c r="K2416">
        <f>IFERROR(1 - PERCENTRANK(F:F,F2416),0)</f>
        <v/>
      </c>
      <c r="L2416">
        <f>IFERROR(PERCENTRANK(G:G,G2416),0)</f>
        <v/>
      </c>
      <c r="M2416">
        <f>H2416*weightA+I2416*weightB+J2416*weightC+K2416*weightD+L2416*weightE</f>
        <v/>
      </c>
    </row>
    <row r="2417" spans="1:13">
      <c r="A2417">
        <f>RANK(M2417,M:M)</f>
        <v/>
      </c>
      <c r="C2417">
        <f>SUMIFS('Input - target event report'!H:H,'Input - target event report'!L:L,B2417,'Input - target event report'!D:D, "Private Investment")</f>
        <v/>
      </c>
      <c r="D2417">
        <f>IF(E2417&lt;2, "N/A", (MAXIFS('Input - target event report'!E:E,'Input - target event report'!L:L,B:B,'Input - target event report'!D:D,"Private Investment")-MINIFS('Input - target event report'!E:E,'Input - target event report'!L:L,B:B,'Input - target event report'!D:D,"Private Investment"))/(E2417-1))</f>
        <v/>
      </c>
      <c r="E2417">
        <f>COUNTIFS('Input - target event report'!L:L,B2417,'Input - target event report'!D:D, "Private Investment")</f>
        <v/>
      </c>
      <c r="F2417">
        <f>AVERAGEIF(INDEX('Input - companies list'!$A:$BG, 0, MATCH("Clusters 0",'Input - companies list'!$A$1:$BG$1, 0)),'Output - Cluster ranking'!B2417,INDEX('Input - companies list'!$A:$BG, 0, MATCH("Flow",'Input - companies list'!$A$1:$BG$1, 0)))</f>
        <v/>
      </c>
      <c r="G2417">
        <f>AVERAGEIF(INDEX('Input - companies list'!$A:$BG, 0, MATCH("Clusters 0",'Input - companies list'!$A$1:$BG$1, 0)),'Output - Cluster ranking'!B2417,INDEX('Input - companies list'!$A:$BG, 0, MATCH("Inter-Cluster Connectivity",'Input - companies list'!$A$1:$BG$1, 0)))</f>
        <v/>
      </c>
      <c r="H2417">
        <f>IFERROR(PERCENTRANK(C:C,C2417),0)</f>
        <v/>
      </c>
      <c r="I2417">
        <f>IFERROR(1 - PERCENTRANK(D:D,D2417),0)</f>
        <v/>
      </c>
      <c r="J2417">
        <f>IFERROR(PERCENTRANK(E:E,E2417),0)</f>
        <v/>
      </c>
      <c r="K2417">
        <f>IFERROR(1 - PERCENTRANK(F:F,F2417),0)</f>
        <v/>
      </c>
      <c r="L2417">
        <f>IFERROR(PERCENTRANK(G:G,G2417),0)</f>
        <v/>
      </c>
      <c r="M2417">
        <f>H2417*weightA+I2417*weightB+J2417*weightC+K2417*weightD+L2417*weightE</f>
        <v/>
      </c>
    </row>
    <row r="2418" spans="1:13">
      <c r="A2418">
        <f>RANK(M2418,M:M)</f>
        <v/>
      </c>
      <c r="C2418">
        <f>SUMIFS('Input - target event report'!H:H,'Input - target event report'!L:L,B2418,'Input - target event report'!D:D, "Private Investment")</f>
        <v/>
      </c>
      <c r="D2418">
        <f>IF(E2418&lt;2, "N/A", (MAXIFS('Input - target event report'!E:E,'Input - target event report'!L:L,B:B,'Input - target event report'!D:D,"Private Investment")-MINIFS('Input - target event report'!E:E,'Input - target event report'!L:L,B:B,'Input - target event report'!D:D,"Private Investment"))/(E2418-1))</f>
        <v/>
      </c>
      <c r="E2418">
        <f>COUNTIFS('Input - target event report'!L:L,B2418,'Input - target event report'!D:D, "Private Investment")</f>
        <v/>
      </c>
      <c r="F2418">
        <f>AVERAGEIF(INDEX('Input - companies list'!$A:$BG, 0, MATCH("Clusters 0",'Input - companies list'!$A$1:$BG$1, 0)),'Output - Cluster ranking'!B2418,INDEX('Input - companies list'!$A:$BG, 0, MATCH("Flow",'Input - companies list'!$A$1:$BG$1, 0)))</f>
        <v/>
      </c>
      <c r="G2418">
        <f>AVERAGEIF(INDEX('Input - companies list'!$A:$BG, 0, MATCH("Clusters 0",'Input - companies list'!$A$1:$BG$1, 0)),'Output - Cluster ranking'!B2418,INDEX('Input - companies list'!$A:$BG, 0, MATCH("Inter-Cluster Connectivity",'Input - companies list'!$A$1:$BG$1, 0)))</f>
        <v/>
      </c>
      <c r="H2418">
        <f>IFERROR(PERCENTRANK(C:C,C2418),0)</f>
        <v/>
      </c>
      <c r="I2418">
        <f>IFERROR(1 - PERCENTRANK(D:D,D2418),0)</f>
        <v/>
      </c>
      <c r="J2418">
        <f>IFERROR(PERCENTRANK(E:E,E2418),0)</f>
        <v/>
      </c>
      <c r="K2418">
        <f>IFERROR(1 - PERCENTRANK(F:F,F2418),0)</f>
        <v/>
      </c>
      <c r="L2418">
        <f>IFERROR(PERCENTRANK(G:G,G2418),0)</f>
        <v/>
      </c>
      <c r="M2418">
        <f>H2418*weightA+I2418*weightB+J2418*weightC+K2418*weightD+L2418*weightE</f>
        <v/>
      </c>
    </row>
    <row r="2419" spans="1:13">
      <c r="A2419">
        <f>RANK(M2419,M:M)</f>
        <v/>
      </c>
      <c r="C2419">
        <f>SUMIFS('Input - target event report'!H:H,'Input - target event report'!L:L,B2419,'Input - target event report'!D:D, "Private Investment")</f>
        <v/>
      </c>
      <c r="D2419">
        <f>IF(E2419&lt;2, "N/A", (MAXIFS('Input - target event report'!E:E,'Input - target event report'!L:L,B:B,'Input - target event report'!D:D,"Private Investment")-MINIFS('Input - target event report'!E:E,'Input - target event report'!L:L,B:B,'Input - target event report'!D:D,"Private Investment"))/(E2419-1))</f>
        <v/>
      </c>
      <c r="E2419">
        <f>COUNTIFS('Input - target event report'!L:L,B2419,'Input - target event report'!D:D, "Private Investment")</f>
        <v/>
      </c>
      <c r="F2419">
        <f>AVERAGEIF(INDEX('Input - companies list'!$A:$BG, 0, MATCH("Clusters 0",'Input - companies list'!$A$1:$BG$1, 0)),'Output - Cluster ranking'!B2419,INDEX('Input - companies list'!$A:$BG, 0, MATCH("Flow",'Input - companies list'!$A$1:$BG$1, 0)))</f>
        <v/>
      </c>
      <c r="G2419">
        <f>AVERAGEIF(INDEX('Input - companies list'!$A:$BG, 0, MATCH("Clusters 0",'Input - companies list'!$A$1:$BG$1, 0)),'Output - Cluster ranking'!B2419,INDEX('Input - companies list'!$A:$BG, 0, MATCH("Inter-Cluster Connectivity",'Input - companies list'!$A$1:$BG$1, 0)))</f>
        <v/>
      </c>
      <c r="H2419">
        <f>IFERROR(PERCENTRANK(C:C,C2419),0)</f>
        <v/>
      </c>
      <c r="I2419">
        <f>IFERROR(1 - PERCENTRANK(D:D,D2419),0)</f>
        <v/>
      </c>
      <c r="J2419">
        <f>IFERROR(PERCENTRANK(E:E,E2419),0)</f>
        <v/>
      </c>
      <c r="K2419">
        <f>IFERROR(1 - PERCENTRANK(F:F,F2419),0)</f>
        <v/>
      </c>
      <c r="L2419">
        <f>IFERROR(PERCENTRANK(G:G,G2419),0)</f>
        <v/>
      </c>
      <c r="M2419">
        <f>H2419*weightA+I2419*weightB+J2419*weightC+K2419*weightD+L2419*weightE</f>
        <v/>
      </c>
    </row>
    <row r="2420" spans="1:13">
      <c r="A2420">
        <f>RANK(M2420,M:M)</f>
        <v/>
      </c>
      <c r="C2420">
        <f>SUMIFS('Input - target event report'!H:H,'Input - target event report'!L:L,B2420,'Input - target event report'!D:D, "Private Investment")</f>
        <v/>
      </c>
      <c r="D2420">
        <f>IF(E2420&lt;2, "N/A", (MAXIFS('Input - target event report'!E:E,'Input - target event report'!L:L,B:B,'Input - target event report'!D:D,"Private Investment")-MINIFS('Input - target event report'!E:E,'Input - target event report'!L:L,B:B,'Input - target event report'!D:D,"Private Investment"))/(E2420-1))</f>
        <v/>
      </c>
      <c r="E2420">
        <f>COUNTIFS('Input - target event report'!L:L,B2420,'Input - target event report'!D:D, "Private Investment")</f>
        <v/>
      </c>
      <c r="F2420">
        <f>AVERAGEIF(INDEX('Input - companies list'!$A:$BG, 0, MATCH("Clusters 0",'Input - companies list'!$A$1:$BG$1, 0)),'Output - Cluster ranking'!B2420,INDEX('Input - companies list'!$A:$BG, 0, MATCH("Flow",'Input - companies list'!$A$1:$BG$1, 0)))</f>
        <v/>
      </c>
      <c r="G2420">
        <f>AVERAGEIF(INDEX('Input - companies list'!$A:$BG, 0, MATCH("Clusters 0",'Input - companies list'!$A$1:$BG$1, 0)),'Output - Cluster ranking'!B2420,INDEX('Input - companies list'!$A:$BG, 0, MATCH("Inter-Cluster Connectivity",'Input - companies list'!$A$1:$BG$1, 0)))</f>
        <v/>
      </c>
      <c r="H2420">
        <f>IFERROR(PERCENTRANK(C:C,C2420),0)</f>
        <v/>
      </c>
      <c r="I2420">
        <f>IFERROR(1 - PERCENTRANK(D:D,D2420),0)</f>
        <v/>
      </c>
      <c r="J2420">
        <f>IFERROR(PERCENTRANK(E:E,E2420),0)</f>
        <v/>
      </c>
      <c r="K2420">
        <f>IFERROR(1 - PERCENTRANK(F:F,F2420),0)</f>
        <v/>
      </c>
      <c r="L2420">
        <f>IFERROR(PERCENTRANK(G:G,G2420),0)</f>
        <v/>
      </c>
      <c r="M2420">
        <f>H2420*weightA+I2420*weightB+J2420*weightC+K2420*weightD+L2420*weightE</f>
        <v/>
      </c>
    </row>
    <row r="2421" spans="1:13">
      <c r="A2421">
        <f>RANK(M2421,M:M)</f>
        <v/>
      </c>
      <c r="C2421">
        <f>SUMIFS('Input - target event report'!H:H,'Input - target event report'!L:L,B2421,'Input - target event report'!D:D, "Private Investment")</f>
        <v/>
      </c>
      <c r="D2421">
        <f>IF(E2421&lt;2, "N/A", (MAXIFS('Input - target event report'!E:E,'Input - target event report'!L:L,B:B,'Input - target event report'!D:D,"Private Investment")-MINIFS('Input - target event report'!E:E,'Input - target event report'!L:L,B:B,'Input - target event report'!D:D,"Private Investment"))/(E2421-1))</f>
        <v/>
      </c>
      <c r="E2421">
        <f>COUNTIFS('Input - target event report'!L:L,B2421,'Input - target event report'!D:D, "Private Investment")</f>
        <v/>
      </c>
      <c r="F2421">
        <f>AVERAGEIF(INDEX('Input - companies list'!$A:$BG, 0, MATCH("Clusters 0",'Input - companies list'!$A$1:$BG$1, 0)),'Output - Cluster ranking'!B2421,INDEX('Input - companies list'!$A:$BG, 0, MATCH("Flow",'Input - companies list'!$A$1:$BG$1, 0)))</f>
        <v/>
      </c>
      <c r="G2421">
        <f>AVERAGEIF(INDEX('Input - companies list'!$A:$BG, 0, MATCH("Clusters 0",'Input - companies list'!$A$1:$BG$1, 0)),'Output - Cluster ranking'!B2421,INDEX('Input - companies list'!$A:$BG, 0, MATCH("Inter-Cluster Connectivity",'Input - companies list'!$A$1:$BG$1, 0)))</f>
        <v/>
      </c>
      <c r="H2421">
        <f>IFERROR(PERCENTRANK(C:C,C2421),0)</f>
        <v/>
      </c>
      <c r="I2421">
        <f>IFERROR(1 - PERCENTRANK(D:D,D2421),0)</f>
        <v/>
      </c>
      <c r="J2421">
        <f>IFERROR(PERCENTRANK(E:E,E2421),0)</f>
        <v/>
      </c>
      <c r="K2421">
        <f>IFERROR(1 - PERCENTRANK(F:F,F2421),0)</f>
        <v/>
      </c>
      <c r="L2421">
        <f>IFERROR(PERCENTRANK(G:G,G2421),0)</f>
        <v/>
      </c>
      <c r="M2421">
        <f>H2421*weightA+I2421*weightB+J2421*weightC+K2421*weightD+L2421*weightE</f>
        <v/>
      </c>
    </row>
    <row r="2422" spans="1:13">
      <c r="A2422">
        <f>RANK(M2422,M:M)</f>
        <v/>
      </c>
      <c r="C2422">
        <f>SUMIFS('Input - target event report'!H:H,'Input - target event report'!L:L,B2422,'Input - target event report'!D:D, "Private Investment")</f>
        <v/>
      </c>
      <c r="D2422">
        <f>IF(E2422&lt;2, "N/A", (MAXIFS('Input - target event report'!E:E,'Input - target event report'!L:L,B:B,'Input - target event report'!D:D,"Private Investment")-MINIFS('Input - target event report'!E:E,'Input - target event report'!L:L,B:B,'Input - target event report'!D:D,"Private Investment"))/(E2422-1))</f>
        <v/>
      </c>
      <c r="E2422">
        <f>COUNTIFS('Input - target event report'!L:L,B2422,'Input - target event report'!D:D, "Private Investment")</f>
        <v/>
      </c>
      <c r="F2422">
        <f>AVERAGEIF(INDEX('Input - companies list'!$A:$BG, 0, MATCH("Clusters 0",'Input - companies list'!$A$1:$BG$1, 0)),'Output - Cluster ranking'!B2422,INDEX('Input - companies list'!$A:$BG, 0, MATCH("Flow",'Input - companies list'!$A$1:$BG$1, 0)))</f>
        <v/>
      </c>
      <c r="G2422">
        <f>AVERAGEIF(INDEX('Input - companies list'!$A:$BG, 0, MATCH("Clusters 0",'Input - companies list'!$A$1:$BG$1, 0)),'Output - Cluster ranking'!B2422,INDEX('Input - companies list'!$A:$BG, 0, MATCH("Inter-Cluster Connectivity",'Input - companies list'!$A$1:$BG$1, 0)))</f>
        <v/>
      </c>
      <c r="H2422">
        <f>IFERROR(PERCENTRANK(C:C,C2422),0)</f>
        <v/>
      </c>
      <c r="I2422">
        <f>IFERROR(1 - PERCENTRANK(D:D,D2422),0)</f>
        <v/>
      </c>
      <c r="J2422">
        <f>IFERROR(PERCENTRANK(E:E,E2422),0)</f>
        <v/>
      </c>
      <c r="K2422">
        <f>IFERROR(1 - PERCENTRANK(F:F,F2422),0)</f>
        <v/>
      </c>
      <c r="L2422">
        <f>IFERROR(PERCENTRANK(G:G,G2422),0)</f>
        <v/>
      </c>
      <c r="M2422">
        <f>H2422*weightA+I2422*weightB+J2422*weightC+K2422*weightD+L2422*weightE</f>
        <v/>
      </c>
    </row>
    <row r="2423" spans="1:13">
      <c r="A2423">
        <f>RANK(M2423,M:M)</f>
        <v/>
      </c>
      <c r="C2423">
        <f>SUMIFS('Input - target event report'!H:H,'Input - target event report'!L:L,B2423,'Input - target event report'!D:D, "Private Investment")</f>
        <v/>
      </c>
      <c r="D2423">
        <f>IF(E2423&lt;2, "N/A", (MAXIFS('Input - target event report'!E:E,'Input - target event report'!L:L,B:B,'Input - target event report'!D:D,"Private Investment")-MINIFS('Input - target event report'!E:E,'Input - target event report'!L:L,B:B,'Input - target event report'!D:D,"Private Investment"))/(E2423-1))</f>
        <v/>
      </c>
      <c r="E2423">
        <f>COUNTIFS('Input - target event report'!L:L,B2423,'Input - target event report'!D:D, "Private Investment")</f>
        <v/>
      </c>
      <c r="F2423">
        <f>AVERAGEIF(INDEX('Input - companies list'!$A:$BG, 0, MATCH("Clusters 0",'Input - companies list'!$A$1:$BG$1, 0)),'Output - Cluster ranking'!B2423,INDEX('Input - companies list'!$A:$BG, 0, MATCH("Flow",'Input - companies list'!$A$1:$BG$1, 0)))</f>
        <v/>
      </c>
      <c r="G2423">
        <f>AVERAGEIF(INDEX('Input - companies list'!$A:$BG, 0, MATCH("Clusters 0",'Input - companies list'!$A$1:$BG$1, 0)),'Output - Cluster ranking'!B2423,INDEX('Input - companies list'!$A:$BG, 0, MATCH("Inter-Cluster Connectivity",'Input - companies list'!$A$1:$BG$1, 0)))</f>
        <v/>
      </c>
      <c r="H2423">
        <f>IFERROR(PERCENTRANK(C:C,C2423),0)</f>
        <v/>
      </c>
      <c r="I2423">
        <f>IFERROR(1 - PERCENTRANK(D:D,D2423),0)</f>
        <v/>
      </c>
      <c r="J2423">
        <f>IFERROR(PERCENTRANK(E:E,E2423),0)</f>
        <v/>
      </c>
      <c r="K2423">
        <f>IFERROR(1 - PERCENTRANK(F:F,F2423),0)</f>
        <v/>
      </c>
      <c r="L2423">
        <f>IFERROR(PERCENTRANK(G:G,G2423),0)</f>
        <v/>
      </c>
      <c r="M2423">
        <f>H2423*weightA+I2423*weightB+J2423*weightC+K2423*weightD+L2423*weightE</f>
        <v/>
      </c>
    </row>
    <row r="2424" spans="1:13">
      <c r="A2424">
        <f>RANK(M2424,M:M)</f>
        <v/>
      </c>
      <c r="C2424">
        <f>SUMIFS('Input - target event report'!H:H,'Input - target event report'!L:L,B2424,'Input - target event report'!D:D, "Private Investment")</f>
        <v/>
      </c>
      <c r="D2424">
        <f>IF(E2424&lt;2, "N/A", (MAXIFS('Input - target event report'!E:E,'Input - target event report'!L:L,B:B,'Input - target event report'!D:D,"Private Investment")-MINIFS('Input - target event report'!E:E,'Input - target event report'!L:L,B:B,'Input - target event report'!D:D,"Private Investment"))/(E2424-1))</f>
        <v/>
      </c>
      <c r="E2424">
        <f>COUNTIFS('Input - target event report'!L:L,B2424,'Input - target event report'!D:D, "Private Investment")</f>
        <v/>
      </c>
      <c r="F2424">
        <f>AVERAGEIF(INDEX('Input - companies list'!$A:$BG, 0, MATCH("Clusters 0",'Input - companies list'!$A$1:$BG$1, 0)),'Output - Cluster ranking'!B2424,INDEX('Input - companies list'!$A:$BG, 0, MATCH("Flow",'Input - companies list'!$A$1:$BG$1, 0)))</f>
        <v/>
      </c>
      <c r="G2424">
        <f>AVERAGEIF(INDEX('Input - companies list'!$A:$BG, 0, MATCH("Clusters 0",'Input - companies list'!$A$1:$BG$1, 0)),'Output - Cluster ranking'!B2424,INDEX('Input - companies list'!$A:$BG, 0, MATCH("Inter-Cluster Connectivity",'Input - companies list'!$A$1:$BG$1, 0)))</f>
        <v/>
      </c>
      <c r="H2424">
        <f>IFERROR(PERCENTRANK(C:C,C2424),0)</f>
        <v/>
      </c>
      <c r="I2424">
        <f>IFERROR(1 - PERCENTRANK(D:D,D2424),0)</f>
        <v/>
      </c>
      <c r="J2424">
        <f>IFERROR(PERCENTRANK(E:E,E2424),0)</f>
        <v/>
      </c>
      <c r="K2424">
        <f>IFERROR(1 - PERCENTRANK(F:F,F2424),0)</f>
        <v/>
      </c>
      <c r="L2424">
        <f>IFERROR(PERCENTRANK(G:G,G2424),0)</f>
        <v/>
      </c>
      <c r="M2424">
        <f>H2424*weightA+I2424*weightB+J2424*weightC+K2424*weightD+L2424*weightE</f>
        <v/>
      </c>
    </row>
    <row r="2425" spans="1:13">
      <c r="A2425">
        <f>RANK(M2425,M:M)</f>
        <v/>
      </c>
      <c r="C2425">
        <f>SUMIFS('Input - target event report'!H:H,'Input - target event report'!L:L,B2425,'Input - target event report'!D:D, "Private Investment")</f>
        <v/>
      </c>
      <c r="D2425">
        <f>IF(E2425&lt;2, "N/A", (MAXIFS('Input - target event report'!E:E,'Input - target event report'!L:L,B:B,'Input - target event report'!D:D,"Private Investment")-MINIFS('Input - target event report'!E:E,'Input - target event report'!L:L,B:B,'Input - target event report'!D:D,"Private Investment"))/(E2425-1))</f>
        <v/>
      </c>
      <c r="E2425">
        <f>COUNTIFS('Input - target event report'!L:L,B2425,'Input - target event report'!D:D, "Private Investment")</f>
        <v/>
      </c>
      <c r="F2425">
        <f>AVERAGEIF(INDEX('Input - companies list'!$A:$BG, 0, MATCH("Clusters 0",'Input - companies list'!$A$1:$BG$1, 0)),'Output - Cluster ranking'!B2425,INDEX('Input - companies list'!$A:$BG, 0, MATCH("Flow",'Input - companies list'!$A$1:$BG$1, 0)))</f>
        <v/>
      </c>
      <c r="G2425">
        <f>AVERAGEIF(INDEX('Input - companies list'!$A:$BG, 0, MATCH("Clusters 0",'Input - companies list'!$A$1:$BG$1, 0)),'Output - Cluster ranking'!B2425,INDEX('Input - companies list'!$A:$BG, 0, MATCH("Inter-Cluster Connectivity",'Input - companies list'!$A$1:$BG$1, 0)))</f>
        <v/>
      </c>
      <c r="H2425">
        <f>IFERROR(PERCENTRANK(C:C,C2425),0)</f>
        <v/>
      </c>
      <c r="I2425">
        <f>IFERROR(1 - PERCENTRANK(D:D,D2425),0)</f>
        <v/>
      </c>
      <c r="J2425">
        <f>IFERROR(PERCENTRANK(E:E,E2425),0)</f>
        <v/>
      </c>
      <c r="K2425">
        <f>IFERROR(1 - PERCENTRANK(F:F,F2425),0)</f>
        <v/>
      </c>
      <c r="L2425">
        <f>IFERROR(PERCENTRANK(G:G,G2425),0)</f>
        <v/>
      </c>
      <c r="M2425">
        <f>H2425*weightA+I2425*weightB+J2425*weightC+K2425*weightD+L2425*weightE</f>
        <v/>
      </c>
    </row>
    <row r="2426" spans="1:13">
      <c r="A2426">
        <f>RANK(M2426,M:M)</f>
        <v/>
      </c>
      <c r="C2426">
        <f>SUMIFS('Input - target event report'!H:H,'Input - target event report'!L:L,B2426,'Input - target event report'!D:D, "Private Investment")</f>
        <v/>
      </c>
      <c r="D2426">
        <f>IF(E2426&lt;2, "N/A", (MAXIFS('Input - target event report'!E:E,'Input - target event report'!L:L,B:B,'Input - target event report'!D:D,"Private Investment")-MINIFS('Input - target event report'!E:E,'Input - target event report'!L:L,B:B,'Input - target event report'!D:D,"Private Investment"))/(E2426-1))</f>
        <v/>
      </c>
      <c r="E2426">
        <f>COUNTIFS('Input - target event report'!L:L,B2426,'Input - target event report'!D:D, "Private Investment")</f>
        <v/>
      </c>
      <c r="F2426">
        <f>AVERAGEIF(INDEX('Input - companies list'!$A:$BG, 0, MATCH("Clusters 0",'Input - companies list'!$A$1:$BG$1, 0)),'Output - Cluster ranking'!B2426,INDEX('Input - companies list'!$A:$BG, 0, MATCH("Flow",'Input - companies list'!$A$1:$BG$1, 0)))</f>
        <v/>
      </c>
      <c r="G2426">
        <f>AVERAGEIF(INDEX('Input - companies list'!$A:$BG, 0, MATCH("Clusters 0",'Input - companies list'!$A$1:$BG$1, 0)),'Output - Cluster ranking'!B2426,INDEX('Input - companies list'!$A:$BG, 0, MATCH("Inter-Cluster Connectivity",'Input - companies list'!$A$1:$BG$1, 0)))</f>
        <v/>
      </c>
      <c r="H2426">
        <f>IFERROR(PERCENTRANK(C:C,C2426),0)</f>
        <v/>
      </c>
      <c r="I2426">
        <f>IFERROR(1 - PERCENTRANK(D:D,D2426),0)</f>
        <v/>
      </c>
      <c r="J2426">
        <f>IFERROR(PERCENTRANK(E:E,E2426),0)</f>
        <v/>
      </c>
      <c r="K2426">
        <f>IFERROR(1 - PERCENTRANK(F:F,F2426),0)</f>
        <v/>
      </c>
      <c r="L2426">
        <f>IFERROR(PERCENTRANK(G:G,G2426),0)</f>
        <v/>
      </c>
      <c r="M2426">
        <f>H2426*weightA+I2426*weightB+J2426*weightC+K2426*weightD+L2426*weightE</f>
        <v/>
      </c>
    </row>
    <row r="2427" spans="1:13">
      <c r="A2427">
        <f>RANK(M2427,M:M)</f>
        <v/>
      </c>
      <c r="C2427">
        <f>SUMIFS('Input - target event report'!H:H,'Input - target event report'!L:L,B2427,'Input - target event report'!D:D, "Private Investment")</f>
        <v/>
      </c>
      <c r="D2427">
        <f>IF(E2427&lt;2, "N/A", (MAXIFS('Input - target event report'!E:E,'Input - target event report'!L:L,B:B,'Input - target event report'!D:D,"Private Investment")-MINIFS('Input - target event report'!E:E,'Input - target event report'!L:L,B:B,'Input - target event report'!D:D,"Private Investment"))/(E2427-1))</f>
        <v/>
      </c>
      <c r="E2427">
        <f>COUNTIFS('Input - target event report'!L:L,B2427,'Input - target event report'!D:D, "Private Investment")</f>
        <v/>
      </c>
      <c r="F2427">
        <f>AVERAGEIF(INDEX('Input - companies list'!$A:$BG, 0, MATCH("Clusters 0",'Input - companies list'!$A$1:$BG$1, 0)),'Output - Cluster ranking'!B2427,INDEX('Input - companies list'!$A:$BG, 0, MATCH("Flow",'Input - companies list'!$A$1:$BG$1, 0)))</f>
        <v/>
      </c>
      <c r="G2427">
        <f>AVERAGEIF(INDEX('Input - companies list'!$A:$BG, 0, MATCH("Clusters 0",'Input - companies list'!$A$1:$BG$1, 0)),'Output - Cluster ranking'!B2427,INDEX('Input - companies list'!$A:$BG, 0, MATCH("Inter-Cluster Connectivity",'Input - companies list'!$A$1:$BG$1, 0)))</f>
        <v/>
      </c>
      <c r="H2427">
        <f>IFERROR(PERCENTRANK(C:C,C2427),0)</f>
        <v/>
      </c>
      <c r="I2427">
        <f>IFERROR(1 - PERCENTRANK(D:D,D2427),0)</f>
        <v/>
      </c>
      <c r="J2427">
        <f>IFERROR(PERCENTRANK(E:E,E2427),0)</f>
        <v/>
      </c>
      <c r="K2427">
        <f>IFERROR(1 - PERCENTRANK(F:F,F2427),0)</f>
        <v/>
      </c>
      <c r="L2427">
        <f>IFERROR(PERCENTRANK(G:G,G2427),0)</f>
        <v/>
      </c>
      <c r="M2427">
        <f>H2427*weightA+I2427*weightB+J2427*weightC+K2427*weightD+L2427*weightE</f>
        <v/>
      </c>
    </row>
    <row r="2428" spans="1:13">
      <c r="A2428">
        <f>RANK(M2428,M:M)</f>
        <v/>
      </c>
      <c r="C2428">
        <f>SUMIFS('Input - target event report'!H:H,'Input - target event report'!L:L,B2428,'Input - target event report'!D:D, "Private Investment")</f>
        <v/>
      </c>
      <c r="D2428">
        <f>IF(E2428&lt;2, "N/A", (MAXIFS('Input - target event report'!E:E,'Input - target event report'!L:L,B:B,'Input - target event report'!D:D,"Private Investment")-MINIFS('Input - target event report'!E:E,'Input - target event report'!L:L,B:B,'Input - target event report'!D:D,"Private Investment"))/(E2428-1))</f>
        <v/>
      </c>
      <c r="E2428">
        <f>COUNTIFS('Input - target event report'!L:L,B2428,'Input - target event report'!D:D, "Private Investment")</f>
        <v/>
      </c>
      <c r="F2428">
        <f>AVERAGEIF(INDEX('Input - companies list'!$A:$BG, 0, MATCH("Clusters 0",'Input - companies list'!$A$1:$BG$1, 0)),'Output - Cluster ranking'!B2428,INDEX('Input - companies list'!$A:$BG, 0, MATCH("Flow",'Input - companies list'!$A$1:$BG$1, 0)))</f>
        <v/>
      </c>
      <c r="G2428">
        <f>AVERAGEIF(INDEX('Input - companies list'!$A:$BG, 0, MATCH("Clusters 0",'Input - companies list'!$A$1:$BG$1, 0)),'Output - Cluster ranking'!B2428,INDEX('Input - companies list'!$A:$BG, 0, MATCH("Inter-Cluster Connectivity",'Input - companies list'!$A$1:$BG$1, 0)))</f>
        <v/>
      </c>
      <c r="H2428">
        <f>IFERROR(PERCENTRANK(C:C,C2428),0)</f>
        <v/>
      </c>
      <c r="I2428">
        <f>IFERROR(1 - PERCENTRANK(D:D,D2428),0)</f>
        <v/>
      </c>
      <c r="J2428">
        <f>IFERROR(PERCENTRANK(E:E,E2428),0)</f>
        <v/>
      </c>
      <c r="K2428">
        <f>IFERROR(1 - PERCENTRANK(F:F,F2428),0)</f>
        <v/>
      </c>
      <c r="L2428">
        <f>IFERROR(PERCENTRANK(G:G,G2428),0)</f>
        <v/>
      </c>
      <c r="M2428">
        <f>H2428*weightA+I2428*weightB+J2428*weightC+K2428*weightD+L2428*weightE</f>
        <v/>
      </c>
    </row>
    <row r="2429" spans="1:13">
      <c r="A2429">
        <f>RANK(M2429,M:M)</f>
        <v/>
      </c>
      <c r="C2429">
        <f>SUMIFS('Input - target event report'!H:H,'Input - target event report'!L:L,B2429,'Input - target event report'!D:D, "Private Investment")</f>
        <v/>
      </c>
      <c r="D2429">
        <f>IF(E2429&lt;2, "N/A", (MAXIFS('Input - target event report'!E:E,'Input - target event report'!L:L,B:B,'Input - target event report'!D:D,"Private Investment")-MINIFS('Input - target event report'!E:E,'Input - target event report'!L:L,B:B,'Input - target event report'!D:D,"Private Investment"))/(E2429-1))</f>
        <v/>
      </c>
      <c r="E2429">
        <f>COUNTIFS('Input - target event report'!L:L,B2429,'Input - target event report'!D:D, "Private Investment")</f>
        <v/>
      </c>
      <c r="F2429">
        <f>AVERAGEIF(INDEX('Input - companies list'!$A:$BG, 0, MATCH("Clusters 0",'Input - companies list'!$A$1:$BG$1, 0)),'Output - Cluster ranking'!B2429,INDEX('Input - companies list'!$A:$BG, 0, MATCH("Flow",'Input - companies list'!$A$1:$BG$1, 0)))</f>
        <v/>
      </c>
      <c r="G2429">
        <f>AVERAGEIF(INDEX('Input - companies list'!$A:$BG, 0, MATCH("Clusters 0",'Input - companies list'!$A$1:$BG$1, 0)),'Output - Cluster ranking'!B2429,INDEX('Input - companies list'!$A:$BG, 0, MATCH("Inter-Cluster Connectivity",'Input - companies list'!$A$1:$BG$1, 0)))</f>
        <v/>
      </c>
      <c r="H2429">
        <f>IFERROR(PERCENTRANK(C:C,C2429),0)</f>
        <v/>
      </c>
      <c r="I2429">
        <f>IFERROR(1 - PERCENTRANK(D:D,D2429),0)</f>
        <v/>
      </c>
      <c r="J2429">
        <f>IFERROR(PERCENTRANK(E:E,E2429),0)</f>
        <v/>
      </c>
      <c r="K2429">
        <f>IFERROR(1 - PERCENTRANK(F:F,F2429),0)</f>
        <v/>
      </c>
      <c r="L2429">
        <f>IFERROR(PERCENTRANK(G:G,G2429),0)</f>
        <v/>
      </c>
      <c r="M2429">
        <f>H2429*weightA+I2429*weightB+J2429*weightC+K2429*weightD+L2429*weightE</f>
        <v/>
      </c>
    </row>
    <row r="2430" spans="1:13">
      <c r="A2430">
        <f>RANK(M2430,M:M)</f>
        <v/>
      </c>
      <c r="C2430">
        <f>SUMIFS('Input - target event report'!H:H,'Input - target event report'!L:L,B2430,'Input - target event report'!D:D, "Private Investment")</f>
        <v/>
      </c>
      <c r="D2430">
        <f>IF(E2430&lt;2, "N/A", (MAXIFS('Input - target event report'!E:E,'Input - target event report'!L:L,B:B,'Input - target event report'!D:D,"Private Investment")-MINIFS('Input - target event report'!E:E,'Input - target event report'!L:L,B:B,'Input - target event report'!D:D,"Private Investment"))/(E2430-1))</f>
        <v/>
      </c>
      <c r="E2430">
        <f>COUNTIFS('Input - target event report'!L:L,B2430,'Input - target event report'!D:D, "Private Investment")</f>
        <v/>
      </c>
      <c r="F2430">
        <f>AVERAGEIF(INDEX('Input - companies list'!$A:$BG, 0, MATCH("Clusters 0",'Input - companies list'!$A$1:$BG$1, 0)),'Output - Cluster ranking'!B2430,INDEX('Input - companies list'!$A:$BG, 0, MATCH("Flow",'Input - companies list'!$A$1:$BG$1, 0)))</f>
        <v/>
      </c>
      <c r="G2430">
        <f>AVERAGEIF(INDEX('Input - companies list'!$A:$BG, 0, MATCH("Clusters 0",'Input - companies list'!$A$1:$BG$1, 0)),'Output - Cluster ranking'!B2430,INDEX('Input - companies list'!$A:$BG, 0, MATCH("Inter-Cluster Connectivity",'Input - companies list'!$A$1:$BG$1, 0)))</f>
        <v/>
      </c>
      <c r="H2430">
        <f>IFERROR(PERCENTRANK(C:C,C2430),0)</f>
        <v/>
      </c>
      <c r="I2430">
        <f>IFERROR(1 - PERCENTRANK(D:D,D2430),0)</f>
        <v/>
      </c>
      <c r="J2430">
        <f>IFERROR(PERCENTRANK(E:E,E2430),0)</f>
        <v/>
      </c>
      <c r="K2430">
        <f>IFERROR(1 - PERCENTRANK(F:F,F2430),0)</f>
        <v/>
      </c>
      <c r="L2430">
        <f>IFERROR(PERCENTRANK(G:G,G2430),0)</f>
        <v/>
      </c>
      <c r="M2430">
        <f>H2430*weightA+I2430*weightB+J2430*weightC+K2430*weightD+L2430*weightE</f>
        <v/>
      </c>
    </row>
    <row r="2431" spans="1:13">
      <c r="A2431">
        <f>RANK(M2431,M:M)</f>
        <v/>
      </c>
      <c r="C2431">
        <f>SUMIFS('Input - target event report'!H:H,'Input - target event report'!L:L,B2431,'Input - target event report'!D:D, "Private Investment")</f>
        <v/>
      </c>
      <c r="D2431">
        <f>IF(E2431&lt;2, "N/A", (MAXIFS('Input - target event report'!E:E,'Input - target event report'!L:L,B:B,'Input - target event report'!D:D,"Private Investment")-MINIFS('Input - target event report'!E:E,'Input - target event report'!L:L,B:B,'Input - target event report'!D:D,"Private Investment"))/(E2431-1))</f>
        <v/>
      </c>
      <c r="E2431">
        <f>COUNTIFS('Input - target event report'!L:L,B2431,'Input - target event report'!D:D, "Private Investment")</f>
        <v/>
      </c>
      <c r="F2431">
        <f>AVERAGEIF(INDEX('Input - companies list'!$A:$BG, 0, MATCH("Clusters 0",'Input - companies list'!$A$1:$BG$1, 0)),'Output - Cluster ranking'!B2431,INDEX('Input - companies list'!$A:$BG, 0, MATCH("Flow",'Input - companies list'!$A$1:$BG$1, 0)))</f>
        <v/>
      </c>
      <c r="G2431">
        <f>AVERAGEIF(INDEX('Input - companies list'!$A:$BG, 0, MATCH("Clusters 0",'Input - companies list'!$A$1:$BG$1, 0)),'Output - Cluster ranking'!B2431,INDEX('Input - companies list'!$A:$BG, 0, MATCH("Inter-Cluster Connectivity",'Input - companies list'!$A$1:$BG$1, 0)))</f>
        <v/>
      </c>
      <c r="H2431">
        <f>IFERROR(PERCENTRANK(C:C,C2431),0)</f>
        <v/>
      </c>
      <c r="I2431">
        <f>IFERROR(1 - PERCENTRANK(D:D,D2431),0)</f>
        <v/>
      </c>
      <c r="J2431">
        <f>IFERROR(PERCENTRANK(E:E,E2431),0)</f>
        <v/>
      </c>
      <c r="K2431">
        <f>IFERROR(1 - PERCENTRANK(F:F,F2431),0)</f>
        <v/>
      </c>
      <c r="L2431">
        <f>IFERROR(PERCENTRANK(G:G,G2431),0)</f>
        <v/>
      </c>
      <c r="M2431">
        <f>H2431*weightA+I2431*weightB+J2431*weightC+K2431*weightD+L2431*weightE</f>
        <v/>
      </c>
    </row>
    <row r="2432" spans="1:13">
      <c r="A2432">
        <f>RANK(M2432,M:M)</f>
        <v/>
      </c>
      <c r="C2432">
        <f>SUMIFS('Input - target event report'!H:H,'Input - target event report'!L:L,B2432,'Input - target event report'!D:D, "Private Investment")</f>
        <v/>
      </c>
      <c r="D2432">
        <f>IF(E2432&lt;2, "N/A", (MAXIFS('Input - target event report'!E:E,'Input - target event report'!L:L,B:B,'Input - target event report'!D:D,"Private Investment")-MINIFS('Input - target event report'!E:E,'Input - target event report'!L:L,B:B,'Input - target event report'!D:D,"Private Investment"))/(E2432-1))</f>
        <v/>
      </c>
      <c r="E2432">
        <f>COUNTIFS('Input - target event report'!L:L,B2432,'Input - target event report'!D:D, "Private Investment")</f>
        <v/>
      </c>
      <c r="F2432">
        <f>AVERAGEIF(INDEX('Input - companies list'!$A:$BG, 0, MATCH("Clusters 0",'Input - companies list'!$A$1:$BG$1, 0)),'Output - Cluster ranking'!B2432,INDEX('Input - companies list'!$A:$BG, 0, MATCH("Flow",'Input - companies list'!$A$1:$BG$1, 0)))</f>
        <v/>
      </c>
      <c r="G2432">
        <f>AVERAGEIF(INDEX('Input - companies list'!$A:$BG, 0, MATCH("Clusters 0",'Input - companies list'!$A$1:$BG$1, 0)),'Output - Cluster ranking'!B2432,INDEX('Input - companies list'!$A:$BG, 0, MATCH("Inter-Cluster Connectivity",'Input - companies list'!$A$1:$BG$1, 0)))</f>
        <v/>
      </c>
      <c r="H2432">
        <f>IFERROR(PERCENTRANK(C:C,C2432),0)</f>
        <v/>
      </c>
      <c r="I2432">
        <f>IFERROR(1 - PERCENTRANK(D:D,D2432),0)</f>
        <v/>
      </c>
      <c r="J2432">
        <f>IFERROR(PERCENTRANK(E:E,E2432),0)</f>
        <v/>
      </c>
      <c r="K2432">
        <f>IFERROR(1 - PERCENTRANK(F:F,F2432),0)</f>
        <v/>
      </c>
      <c r="L2432">
        <f>IFERROR(PERCENTRANK(G:G,G2432),0)</f>
        <v/>
      </c>
      <c r="M2432">
        <f>H2432*weightA+I2432*weightB+J2432*weightC+K2432*weightD+L2432*weightE</f>
        <v/>
      </c>
    </row>
    <row r="2433" spans="1:13">
      <c r="A2433">
        <f>RANK(M2433,M:M)</f>
        <v/>
      </c>
      <c r="C2433">
        <f>SUMIFS('Input - target event report'!H:H,'Input - target event report'!L:L,B2433,'Input - target event report'!D:D, "Private Investment")</f>
        <v/>
      </c>
      <c r="D2433">
        <f>IF(E2433&lt;2, "N/A", (MAXIFS('Input - target event report'!E:E,'Input - target event report'!L:L,B:B,'Input - target event report'!D:D,"Private Investment")-MINIFS('Input - target event report'!E:E,'Input - target event report'!L:L,B:B,'Input - target event report'!D:D,"Private Investment"))/(E2433-1))</f>
        <v/>
      </c>
      <c r="E2433">
        <f>COUNTIFS('Input - target event report'!L:L,B2433,'Input - target event report'!D:D, "Private Investment")</f>
        <v/>
      </c>
      <c r="F2433">
        <f>AVERAGEIF(INDEX('Input - companies list'!$A:$BG, 0, MATCH("Clusters 0",'Input - companies list'!$A$1:$BG$1, 0)),'Output - Cluster ranking'!B2433,INDEX('Input - companies list'!$A:$BG, 0, MATCH("Flow",'Input - companies list'!$A$1:$BG$1, 0)))</f>
        <v/>
      </c>
      <c r="G2433">
        <f>AVERAGEIF(INDEX('Input - companies list'!$A:$BG, 0, MATCH("Clusters 0",'Input - companies list'!$A$1:$BG$1, 0)),'Output - Cluster ranking'!B2433,INDEX('Input - companies list'!$A:$BG, 0, MATCH("Inter-Cluster Connectivity",'Input - companies list'!$A$1:$BG$1, 0)))</f>
        <v/>
      </c>
      <c r="H2433">
        <f>IFERROR(PERCENTRANK(C:C,C2433),0)</f>
        <v/>
      </c>
      <c r="I2433">
        <f>IFERROR(1 - PERCENTRANK(D:D,D2433),0)</f>
        <v/>
      </c>
      <c r="J2433">
        <f>IFERROR(PERCENTRANK(E:E,E2433),0)</f>
        <v/>
      </c>
      <c r="K2433">
        <f>IFERROR(1 - PERCENTRANK(F:F,F2433),0)</f>
        <v/>
      </c>
      <c r="L2433">
        <f>IFERROR(PERCENTRANK(G:G,G2433),0)</f>
        <v/>
      </c>
      <c r="M2433">
        <f>H2433*weightA+I2433*weightB+J2433*weightC+K2433*weightD+L2433*weightE</f>
        <v/>
      </c>
    </row>
    <row r="2434" spans="1:13">
      <c r="A2434">
        <f>RANK(M2434,M:M)</f>
        <v/>
      </c>
      <c r="C2434">
        <f>SUMIFS('Input - target event report'!H:H,'Input - target event report'!L:L,B2434,'Input - target event report'!D:D, "Private Investment")</f>
        <v/>
      </c>
      <c r="D2434">
        <f>IF(E2434&lt;2, "N/A", (MAXIFS('Input - target event report'!E:E,'Input - target event report'!L:L,B:B,'Input - target event report'!D:D,"Private Investment")-MINIFS('Input - target event report'!E:E,'Input - target event report'!L:L,B:B,'Input - target event report'!D:D,"Private Investment"))/(E2434-1))</f>
        <v/>
      </c>
      <c r="E2434">
        <f>COUNTIFS('Input - target event report'!L:L,B2434,'Input - target event report'!D:D, "Private Investment")</f>
        <v/>
      </c>
      <c r="F2434">
        <f>AVERAGEIF(INDEX('Input - companies list'!$A:$BG, 0, MATCH("Clusters 0",'Input - companies list'!$A$1:$BG$1, 0)),'Output - Cluster ranking'!B2434,INDEX('Input - companies list'!$A:$BG, 0, MATCH("Flow",'Input - companies list'!$A$1:$BG$1, 0)))</f>
        <v/>
      </c>
      <c r="G2434">
        <f>AVERAGEIF(INDEX('Input - companies list'!$A:$BG, 0, MATCH("Clusters 0",'Input - companies list'!$A$1:$BG$1, 0)),'Output - Cluster ranking'!B2434,INDEX('Input - companies list'!$A:$BG, 0, MATCH("Inter-Cluster Connectivity",'Input - companies list'!$A$1:$BG$1, 0)))</f>
        <v/>
      </c>
      <c r="H2434">
        <f>IFERROR(PERCENTRANK(C:C,C2434),0)</f>
        <v/>
      </c>
      <c r="I2434">
        <f>IFERROR(1 - PERCENTRANK(D:D,D2434),0)</f>
        <v/>
      </c>
      <c r="J2434">
        <f>IFERROR(PERCENTRANK(E:E,E2434),0)</f>
        <v/>
      </c>
      <c r="K2434">
        <f>IFERROR(1 - PERCENTRANK(F:F,F2434),0)</f>
        <v/>
      </c>
      <c r="L2434">
        <f>IFERROR(PERCENTRANK(G:G,G2434),0)</f>
        <v/>
      </c>
      <c r="M2434">
        <f>H2434*weightA+I2434*weightB+J2434*weightC+K2434*weightD+L2434*weightE</f>
        <v/>
      </c>
    </row>
    <row r="2435" spans="1:13">
      <c r="A2435">
        <f>RANK(M2435,M:M)</f>
        <v/>
      </c>
      <c r="C2435">
        <f>SUMIFS('Input - target event report'!H:H,'Input - target event report'!L:L,B2435,'Input - target event report'!D:D, "Private Investment")</f>
        <v/>
      </c>
      <c r="D2435">
        <f>IF(E2435&lt;2, "N/A", (MAXIFS('Input - target event report'!E:E,'Input - target event report'!L:L,B:B,'Input - target event report'!D:D,"Private Investment")-MINIFS('Input - target event report'!E:E,'Input - target event report'!L:L,B:B,'Input - target event report'!D:D,"Private Investment"))/(E2435-1))</f>
        <v/>
      </c>
      <c r="E2435">
        <f>COUNTIFS('Input - target event report'!L:L,B2435,'Input - target event report'!D:D, "Private Investment")</f>
        <v/>
      </c>
      <c r="F2435">
        <f>AVERAGEIF(INDEX('Input - companies list'!$A:$BG, 0, MATCH("Clusters 0",'Input - companies list'!$A$1:$BG$1, 0)),'Output - Cluster ranking'!B2435,INDEX('Input - companies list'!$A:$BG, 0, MATCH("Flow",'Input - companies list'!$A$1:$BG$1, 0)))</f>
        <v/>
      </c>
      <c r="G2435">
        <f>AVERAGEIF(INDEX('Input - companies list'!$A:$BG, 0, MATCH("Clusters 0",'Input - companies list'!$A$1:$BG$1, 0)),'Output - Cluster ranking'!B2435,INDEX('Input - companies list'!$A:$BG, 0, MATCH("Inter-Cluster Connectivity",'Input - companies list'!$A$1:$BG$1, 0)))</f>
        <v/>
      </c>
      <c r="H2435">
        <f>IFERROR(PERCENTRANK(C:C,C2435),0)</f>
        <v/>
      </c>
      <c r="I2435">
        <f>IFERROR(1 - PERCENTRANK(D:D,D2435),0)</f>
        <v/>
      </c>
      <c r="J2435">
        <f>IFERROR(PERCENTRANK(E:E,E2435),0)</f>
        <v/>
      </c>
      <c r="K2435">
        <f>IFERROR(1 - PERCENTRANK(F:F,F2435),0)</f>
        <v/>
      </c>
      <c r="L2435">
        <f>IFERROR(PERCENTRANK(G:G,G2435),0)</f>
        <v/>
      </c>
      <c r="M2435">
        <f>H2435*weightA+I2435*weightB+J2435*weightC+K2435*weightD+L2435*weightE</f>
        <v/>
      </c>
    </row>
    <row r="2436" spans="1:13">
      <c r="A2436">
        <f>RANK(M2436,M:M)</f>
        <v/>
      </c>
      <c r="C2436">
        <f>SUMIFS('Input - target event report'!H:H,'Input - target event report'!L:L,B2436,'Input - target event report'!D:D, "Private Investment")</f>
        <v/>
      </c>
      <c r="D2436">
        <f>IF(E2436&lt;2, "N/A", (MAXIFS('Input - target event report'!E:E,'Input - target event report'!L:L,B:B,'Input - target event report'!D:D,"Private Investment")-MINIFS('Input - target event report'!E:E,'Input - target event report'!L:L,B:B,'Input - target event report'!D:D,"Private Investment"))/(E2436-1))</f>
        <v/>
      </c>
      <c r="E2436">
        <f>COUNTIFS('Input - target event report'!L:L,B2436,'Input - target event report'!D:D, "Private Investment")</f>
        <v/>
      </c>
      <c r="F2436">
        <f>AVERAGEIF(INDEX('Input - companies list'!$A:$BG, 0, MATCH("Clusters 0",'Input - companies list'!$A$1:$BG$1, 0)),'Output - Cluster ranking'!B2436,INDEX('Input - companies list'!$A:$BG, 0, MATCH("Flow",'Input - companies list'!$A$1:$BG$1, 0)))</f>
        <v/>
      </c>
      <c r="G2436">
        <f>AVERAGEIF(INDEX('Input - companies list'!$A:$BG, 0, MATCH("Clusters 0",'Input - companies list'!$A$1:$BG$1, 0)),'Output - Cluster ranking'!B2436,INDEX('Input - companies list'!$A:$BG, 0, MATCH("Inter-Cluster Connectivity",'Input - companies list'!$A$1:$BG$1, 0)))</f>
        <v/>
      </c>
      <c r="H2436">
        <f>IFERROR(PERCENTRANK(C:C,C2436),0)</f>
        <v/>
      </c>
      <c r="I2436">
        <f>IFERROR(1 - PERCENTRANK(D:D,D2436),0)</f>
        <v/>
      </c>
      <c r="J2436">
        <f>IFERROR(PERCENTRANK(E:E,E2436),0)</f>
        <v/>
      </c>
      <c r="K2436">
        <f>IFERROR(1 - PERCENTRANK(F:F,F2436),0)</f>
        <v/>
      </c>
      <c r="L2436">
        <f>IFERROR(PERCENTRANK(G:G,G2436),0)</f>
        <v/>
      </c>
      <c r="M2436">
        <f>H2436*weightA+I2436*weightB+J2436*weightC+K2436*weightD+L2436*weightE</f>
        <v/>
      </c>
    </row>
    <row r="2437" spans="1:13">
      <c r="A2437">
        <f>RANK(M2437,M:M)</f>
        <v/>
      </c>
      <c r="C2437">
        <f>SUMIFS('Input - target event report'!H:H,'Input - target event report'!L:L,B2437,'Input - target event report'!D:D, "Private Investment")</f>
        <v/>
      </c>
      <c r="D2437">
        <f>IF(E2437&lt;2, "N/A", (MAXIFS('Input - target event report'!E:E,'Input - target event report'!L:L,B:B,'Input - target event report'!D:D,"Private Investment")-MINIFS('Input - target event report'!E:E,'Input - target event report'!L:L,B:B,'Input - target event report'!D:D,"Private Investment"))/(E2437-1))</f>
        <v/>
      </c>
      <c r="E2437">
        <f>COUNTIFS('Input - target event report'!L:L,B2437,'Input - target event report'!D:D, "Private Investment")</f>
        <v/>
      </c>
      <c r="F2437">
        <f>AVERAGEIF(INDEX('Input - companies list'!$A:$BG, 0, MATCH("Clusters 0",'Input - companies list'!$A$1:$BG$1, 0)),'Output - Cluster ranking'!B2437,INDEX('Input - companies list'!$A:$BG, 0, MATCH("Flow",'Input - companies list'!$A$1:$BG$1, 0)))</f>
        <v/>
      </c>
      <c r="G2437">
        <f>AVERAGEIF(INDEX('Input - companies list'!$A:$BG, 0, MATCH("Clusters 0",'Input - companies list'!$A$1:$BG$1, 0)),'Output - Cluster ranking'!B2437,INDEX('Input - companies list'!$A:$BG, 0, MATCH("Inter-Cluster Connectivity",'Input - companies list'!$A$1:$BG$1, 0)))</f>
        <v/>
      </c>
      <c r="H2437">
        <f>IFERROR(PERCENTRANK(C:C,C2437),0)</f>
        <v/>
      </c>
      <c r="I2437">
        <f>IFERROR(1 - PERCENTRANK(D:D,D2437),0)</f>
        <v/>
      </c>
      <c r="J2437">
        <f>IFERROR(PERCENTRANK(E:E,E2437),0)</f>
        <v/>
      </c>
      <c r="K2437">
        <f>IFERROR(1 - PERCENTRANK(F:F,F2437),0)</f>
        <v/>
      </c>
      <c r="L2437">
        <f>IFERROR(PERCENTRANK(G:G,G2437),0)</f>
        <v/>
      </c>
      <c r="M2437">
        <f>H2437*weightA+I2437*weightB+J2437*weightC+K2437*weightD+L2437*weightE</f>
        <v/>
      </c>
    </row>
    <row r="2438" spans="1:13">
      <c r="A2438">
        <f>RANK(M2438,M:M)</f>
        <v/>
      </c>
      <c r="C2438">
        <f>SUMIFS('Input - target event report'!H:H,'Input - target event report'!L:L,B2438,'Input - target event report'!D:D, "Private Investment")</f>
        <v/>
      </c>
      <c r="D2438">
        <f>IF(E2438&lt;2, "N/A", (MAXIFS('Input - target event report'!E:E,'Input - target event report'!L:L,B:B,'Input - target event report'!D:D,"Private Investment")-MINIFS('Input - target event report'!E:E,'Input - target event report'!L:L,B:B,'Input - target event report'!D:D,"Private Investment"))/(E2438-1))</f>
        <v/>
      </c>
      <c r="E2438">
        <f>COUNTIFS('Input - target event report'!L:L,B2438,'Input - target event report'!D:D, "Private Investment")</f>
        <v/>
      </c>
      <c r="F2438">
        <f>AVERAGEIF(INDEX('Input - companies list'!$A:$BG, 0, MATCH("Clusters 0",'Input - companies list'!$A$1:$BG$1, 0)),'Output - Cluster ranking'!B2438,INDEX('Input - companies list'!$A:$BG, 0, MATCH("Flow",'Input - companies list'!$A$1:$BG$1, 0)))</f>
        <v/>
      </c>
      <c r="G2438">
        <f>AVERAGEIF(INDEX('Input - companies list'!$A:$BG, 0, MATCH("Clusters 0",'Input - companies list'!$A$1:$BG$1, 0)),'Output - Cluster ranking'!B2438,INDEX('Input - companies list'!$A:$BG, 0, MATCH("Inter-Cluster Connectivity",'Input - companies list'!$A$1:$BG$1, 0)))</f>
        <v/>
      </c>
      <c r="H2438">
        <f>IFERROR(PERCENTRANK(C:C,C2438),0)</f>
        <v/>
      </c>
      <c r="I2438">
        <f>IFERROR(1 - PERCENTRANK(D:D,D2438),0)</f>
        <v/>
      </c>
      <c r="J2438">
        <f>IFERROR(PERCENTRANK(E:E,E2438),0)</f>
        <v/>
      </c>
      <c r="K2438">
        <f>IFERROR(1 - PERCENTRANK(F:F,F2438),0)</f>
        <v/>
      </c>
      <c r="L2438">
        <f>IFERROR(PERCENTRANK(G:G,G2438),0)</f>
        <v/>
      </c>
      <c r="M2438">
        <f>H2438*weightA+I2438*weightB+J2438*weightC+K2438*weightD+L2438*weightE</f>
        <v/>
      </c>
    </row>
    <row r="2439" spans="1:13">
      <c r="A2439">
        <f>RANK(M2439,M:M)</f>
        <v/>
      </c>
      <c r="C2439">
        <f>SUMIFS('Input - target event report'!H:H,'Input - target event report'!L:L,B2439,'Input - target event report'!D:D, "Private Investment")</f>
        <v/>
      </c>
      <c r="D2439">
        <f>IF(E2439&lt;2, "N/A", (MAXIFS('Input - target event report'!E:E,'Input - target event report'!L:L,B:B,'Input - target event report'!D:D,"Private Investment")-MINIFS('Input - target event report'!E:E,'Input - target event report'!L:L,B:B,'Input - target event report'!D:D,"Private Investment"))/(E2439-1))</f>
        <v/>
      </c>
      <c r="E2439">
        <f>COUNTIFS('Input - target event report'!L:L,B2439,'Input - target event report'!D:D, "Private Investment")</f>
        <v/>
      </c>
      <c r="F2439">
        <f>AVERAGEIF(INDEX('Input - companies list'!$A:$BG, 0, MATCH("Clusters 0",'Input - companies list'!$A$1:$BG$1, 0)),'Output - Cluster ranking'!B2439,INDEX('Input - companies list'!$A:$BG, 0, MATCH("Flow",'Input - companies list'!$A$1:$BG$1, 0)))</f>
        <v/>
      </c>
      <c r="G2439">
        <f>AVERAGEIF(INDEX('Input - companies list'!$A:$BG, 0, MATCH("Clusters 0",'Input - companies list'!$A$1:$BG$1, 0)),'Output - Cluster ranking'!B2439,INDEX('Input - companies list'!$A:$BG, 0, MATCH("Inter-Cluster Connectivity",'Input - companies list'!$A$1:$BG$1, 0)))</f>
        <v/>
      </c>
      <c r="H2439">
        <f>IFERROR(PERCENTRANK(C:C,C2439),0)</f>
        <v/>
      </c>
      <c r="I2439">
        <f>IFERROR(1 - PERCENTRANK(D:D,D2439),0)</f>
        <v/>
      </c>
      <c r="J2439">
        <f>IFERROR(PERCENTRANK(E:E,E2439),0)</f>
        <v/>
      </c>
      <c r="K2439">
        <f>IFERROR(1 - PERCENTRANK(F:F,F2439),0)</f>
        <v/>
      </c>
      <c r="L2439">
        <f>IFERROR(PERCENTRANK(G:G,G2439),0)</f>
        <v/>
      </c>
      <c r="M2439">
        <f>H2439*weightA+I2439*weightB+J2439*weightC+K2439*weightD+L2439*weightE</f>
        <v/>
      </c>
    </row>
    <row r="2440" spans="1:13">
      <c r="A2440">
        <f>RANK(M2440,M:M)</f>
        <v/>
      </c>
      <c r="C2440">
        <f>SUMIFS('Input - target event report'!H:H,'Input - target event report'!L:L,B2440,'Input - target event report'!D:D, "Private Investment")</f>
        <v/>
      </c>
      <c r="D2440">
        <f>IF(E2440&lt;2, "N/A", (MAXIFS('Input - target event report'!E:E,'Input - target event report'!L:L,B:B,'Input - target event report'!D:D,"Private Investment")-MINIFS('Input - target event report'!E:E,'Input - target event report'!L:L,B:B,'Input - target event report'!D:D,"Private Investment"))/(E2440-1))</f>
        <v/>
      </c>
      <c r="E2440">
        <f>COUNTIFS('Input - target event report'!L:L,B2440,'Input - target event report'!D:D, "Private Investment")</f>
        <v/>
      </c>
      <c r="F2440">
        <f>AVERAGEIF(INDEX('Input - companies list'!$A:$BG, 0, MATCH("Clusters 0",'Input - companies list'!$A$1:$BG$1, 0)),'Output - Cluster ranking'!B2440,INDEX('Input - companies list'!$A:$BG, 0, MATCH("Flow",'Input - companies list'!$A$1:$BG$1, 0)))</f>
        <v/>
      </c>
      <c r="G2440">
        <f>AVERAGEIF(INDEX('Input - companies list'!$A:$BG, 0, MATCH("Clusters 0",'Input - companies list'!$A$1:$BG$1, 0)),'Output - Cluster ranking'!B2440,INDEX('Input - companies list'!$A:$BG, 0, MATCH("Inter-Cluster Connectivity",'Input - companies list'!$A$1:$BG$1, 0)))</f>
        <v/>
      </c>
      <c r="H2440">
        <f>IFERROR(PERCENTRANK(C:C,C2440),0)</f>
        <v/>
      </c>
      <c r="I2440">
        <f>IFERROR(1 - PERCENTRANK(D:D,D2440),0)</f>
        <v/>
      </c>
      <c r="J2440">
        <f>IFERROR(PERCENTRANK(E:E,E2440),0)</f>
        <v/>
      </c>
      <c r="K2440">
        <f>IFERROR(1 - PERCENTRANK(F:F,F2440),0)</f>
        <v/>
      </c>
      <c r="L2440">
        <f>IFERROR(PERCENTRANK(G:G,G2440),0)</f>
        <v/>
      </c>
      <c r="M2440">
        <f>H2440*weightA+I2440*weightB+J2440*weightC+K2440*weightD+L2440*weightE</f>
        <v/>
      </c>
    </row>
    <row r="2441" spans="1:13">
      <c r="A2441">
        <f>RANK(M2441,M:M)</f>
        <v/>
      </c>
      <c r="C2441">
        <f>SUMIFS('Input - target event report'!H:H,'Input - target event report'!L:L,B2441,'Input - target event report'!D:D, "Private Investment")</f>
        <v/>
      </c>
      <c r="D2441">
        <f>IF(E2441&lt;2, "N/A", (MAXIFS('Input - target event report'!E:E,'Input - target event report'!L:L,B:B,'Input - target event report'!D:D,"Private Investment")-MINIFS('Input - target event report'!E:E,'Input - target event report'!L:L,B:B,'Input - target event report'!D:D,"Private Investment"))/(E2441-1))</f>
        <v/>
      </c>
      <c r="E2441">
        <f>COUNTIFS('Input - target event report'!L:L,B2441,'Input - target event report'!D:D, "Private Investment")</f>
        <v/>
      </c>
      <c r="F2441">
        <f>AVERAGEIF(INDEX('Input - companies list'!$A:$BG, 0, MATCH("Clusters 0",'Input - companies list'!$A$1:$BG$1, 0)),'Output - Cluster ranking'!B2441,INDEX('Input - companies list'!$A:$BG, 0, MATCH("Flow",'Input - companies list'!$A$1:$BG$1, 0)))</f>
        <v/>
      </c>
      <c r="G2441">
        <f>AVERAGEIF(INDEX('Input - companies list'!$A:$BG, 0, MATCH("Clusters 0",'Input - companies list'!$A$1:$BG$1, 0)),'Output - Cluster ranking'!B2441,INDEX('Input - companies list'!$A:$BG, 0, MATCH("Inter-Cluster Connectivity",'Input - companies list'!$A$1:$BG$1, 0)))</f>
        <v/>
      </c>
      <c r="H2441">
        <f>IFERROR(PERCENTRANK(C:C,C2441),0)</f>
        <v/>
      </c>
      <c r="I2441">
        <f>IFERROR(1 - PERCENTRANK(D:D,D2441),0)</f>
        <v/>
      </c>
      <c r="J2441">
        <f>IFERROR(PERCENTRANK(E:E,E2441),0)</f>
        <v/>
      </c>
      <c r="K2441">
        <f>IFERROR(1 - PERCENTRANK(F:F,F2441),0)</f>
        <v/>
      </c>
      <c r="L2441">
        <f>IFERROR(PERCENTRANK(G:G,G2441),0)</f>
        <v/>
      </c>
      <c r="M2441">
        <f>H2441*weightA+I2441*weightB+J2441*weightC+K2441*weightD+L2441*weightE</f>
        <v/>
      </c>
    </row>
    <row r="2442" spans="1:13">
      <c r="A2442">
        <f>RANK(M2442,M:M)</f>
        <v/>
      </c>
      <c r="C2442">
        <f>SUMIFS('Input - target event report'!H:H,'Input - target event report'!L:L,B2442,'Input - target event report'!D:D, "Private Investment")</f>
        <v/>
      </c>
      <c r="D2442">
        <f>IF(E2442&lt;2, "N/A", (MAXIFS('Input - target event report'!E:E,'Input - target event report'!L:L,B:B,'Input - target event report'!D:D,"Private Investment")-MINIFS('Input - target event report'!E:E,'Input - target event report'!L:L,B:B,'Input - target event report'!D:D,"Private Investment"))/(E2442-1))</f>
        <v/>
      </c>
      <c r="E2442">
        <f>COUNTIFS('Input - target event report'!L:L,B2442,'Input - target event report'!D:D, "Private Investment")</f>
        <v/>
      </c>
      <c r="F2442">
        <f>AVERAGEIF(INDEX('Input - companies list'!$A:$BG, 0, MATCH("Clusters 0",'Input - companies list'!$A$1:$BG$1, 0)),'Output - Cluster ranking'!B2442,INDEX('Input - companies list'!$A:$BG, 0, MATCH("Flow",'Input - companies list'!$A$1:$BG$1, 0)))</f>
        <v/>
      </c>
      <c r="G2442">
        <f>AVERAGEIF(INDEX('Input - companies list'!$A:$BG, 0, MATCH("Clusters 0",'Input - companies list'!$A$1:$BG$1, 0)),'Output - Cluster ranking'!B2442,INDEX('Input - companies list'!$A:$BG, 0, MATCH("Inter-Cluster Connectivity",'Input - companies list'!$A$1:$BG$1, 0)))</f>
        <v/>
      </c>
      <c r="H2442">
        <f>IFERROR(PERCENTRANK(C:C,C2442),0)</f>
        <v/>
      </c>
      <c r="I2442">
        <f>IFERROR(1 - PERCENTRANK(D:D,D2442),0)</f>
        <v/>
      </c>
      <c r="J2442">
        <f>IFERROR(PERCENTRANK(E:E,E2442),0)</f>
        <v/>
      </c>
      <c r="K2442">
        <f>IFERROR(1 - PERCENTRANK(F:F,F2442),0)</f>
        <v/>
      </c>
      <c r="L2442">
        <f>IFERROR(PERCENTRANK(G:G,G2442),0)</f>
        <v/>
      </c>
      <c r="M2442">
        <f>H2442*weightA+I2442*weightB+J2442*weightC+K2442*weightD+L2442*weightE</f>
        <v/>
      </c>
    </row>
    <row r="2443" spans="1:13">
      <c r="A2443">
        <f>RANK(M2443,M:M)</f>
        <v/>
      </c>
      <c r="C2443">
        <f>SUMIFS('Input - target event report'!H:H,'Input - target event report'!L:L,B2443,'Input - target event report'!D:D, "Private Investment")</f>
        <v/>
      </c>
      <c r="D2443">
        <f>IF(E2443&lt;2, "N/A", (MAXIFS('Input - target event report'!E:E,'Input - target event report'!L:L,B:B,'Input - target event report'!D:D,"Private Investment")-MINIFS('Input - target event report'!E:E,'Input - target event report'!L:L,B:B,'Input - target event report'!D:D,"Private Investment"))/(E2443-1))</f>
        <v/>
      </c>
      <c r="E2443">
        <f>COUNTIFS('Input - target event report'!L:L,B2443,'Input - target event report'!D:D, "Private Investment")</f>
        <v/>
      </c>
      <c r="F2443">
        <f>AVERAGEIF(INDEX('Input - companies list'!$A:$BG, 0, MATCH("Clusters 0",'Input - companies list'!$A$1:$BG$1, 0)),'Output - Cluster ranking'!B2443,INDEX('Input - companies list'!$A:$BG, 0, MATCH("Flow",'Input - companies list'!$A$1:$BG$1, 0)))</f>
        <v/>
      </c>
      <c r="G2443">
        <f>AVERAGEIF(INDEX('Input - companies list'!$A:$BG, 0, MATCH("Clusters 0",'Input - companies list'!$A$1:$BG$1, 0)),'Output - Cluster ranking'!B2443,INDEX('Input - companies list'!$A:$BG, 0, MATCH("Inter-Cluster Connectivity",'Input - companies list'!$A$1:$BG$1, 0)))</f>
        <v/>
      </c>
      <c r="H2443">
        <f>IFERROR(PERCENTRANK(C:C,C2443),0)</f>
        <v/>
      </c>
      <c r="I2443">
        <f>IFERROR(1 - PERCENTRANK(D:D,D2443),0)</f>
        <v/>
      </c>
      <c r="J2443">
        <f>IFERROR(PERCENTRANK(E:E,E2443),0)</f>
        <v/>
      </c>
      <c r="K2443">
        <f>IFERROR(1 - PERCENTRANK(F:F,F2443),0)</f>
        <v/>
      </c>
      <c r="L2443">
        <f>IFERROR(PERCENTRANK(G:G,G2443),0)</f>
        <v/>
      </c>
      <c r="M2443">
        <f>H2443*weightA+I2443*weightB+J2443*weightC+K2443*weightD+L2443*weightE</f>
        <v/>
      </c>
    </row>
    <row r="2444" spans="1:13">
      <c r="A2444">
        <f>RANK(M2444,M:M)</f>
        <v/>
      </c>
      <c r="C2444">
        <f>SUMIFS('Input - target event report'!H:H,'Input - target event report'!L:L,B2444,'Input - target event report'!D:D, "Private Investment")</f>
        <v/>
      </c>
      <c r="D2444">
        <f>IF(E2444&lt;2, "N/A", (MAXIFS('Input - target event report'!E:E,'Input - target event report'!L:L,B:B,'Input - target event report'!D:D,"Private Investment")-MINIFS('Input - target event report'!E:E,'Input - target event report'!L:L,B:B,'Input - target event report'!D:D,"Private Investment"))/(E2444-1))</f>
        <v/>
      </c>
      <c r="E2444">
        <f>COUNTIFS('Input - target event report'!L:L,B2444,'Input - target event report'!D:D, "Private Investment")</f>
        <v/>
      </c>
      <c r="F2444">
        <f>AVERAGEIF(INDEX('Input - companies list'!$A:$BG, 0, MATCH("Clusters 0",'Input - companies list'!$A$1:$BG$1, 0)),'Output - Cluster ranking'!B2444,INDEX('Input - companies list'!$A:$BG, 0, MATCH("Flow",'Input - companies list'!$A$1:$BG$1, 0)))</f>
        <v/>
      </c>
      <c r="G2444">
        <f>AVERAGEIF(INDEX('Input - companies list'!$A:$BG, 0, MATCH("Clusters 0",'Input - companies list'!$A$1:$BG$1, 0)),'Output - Cluster ranking'!B2444,INDEX('Input - companies list'!$A:$BG, 0, MATCH("Inter-Cluster Connectivity",'Input - companies list'!$A$1:$BG$1, 0)))</f>
        <v/>
      </c>
      <c r="H2444">
        <f>IFERROR(PERCENTRANK(C:C,C2444),0)</f>
        <v/>
      </c>
      <c r="I2444">
        <f>IFERROR(1 - PERCENTRANK(D:D,D2444),0)</f>
        <v/>
      </c>
      <c r="J2444">
        <f>IFERROR(PERCENTRANK(E:E,E2444),0)</f>
        <v/>
      </c>
      <c r="K2444">
        <f>IFERROR(1 - PERCENTRANK(F:F,F2444),0)</f>
        <v/>
      </c>
      <c r="L2444">
        <f>IFERROR(PERCENTRANK(G:G,G2444),0)</f>
        <v/>
      </c>
      <c r="M2444">
        <f>H2444*weightA+I2444*weightB+J2444*weightC+K2444*weightD+L2444*weightE</f>
        <v/>
      </c>
    </row>
    <row r="2445" spans="1:13">
      <c r="A2445">
        <f>RANK(M2445,M:M)</f>
        <v/>
      </c>
      <c r="C2445">
        <f>SUMIFS('Input - target event report'!H:H,'Input - target event report'!L:L,B2445,'Input - target event report'!D:D, "Private Investment")</f>
        <v/>
      </c>
      <c r="D2445">
        <f>IF(E2445&lt;2, "N/A", (MAXIFS('Input - target event report'!E:E,'Input - target event report'!L:L,B:B,'Input - target event report'!D:D,"Private Investment")-MINIFS('Input - target event report'!E:E,'Input - target event report'!L:L,B:B,'Input - target event report'!D:D,"Private Investment"))/(E2445-1))</f>
        <v/>
      </c>
      <c r="E2445">
        <f>COUNTIFS('Input - target event report'!L:L,B2445,'Input - target event report'!D:D, "Private Investment")</f>
        <v/>
      </c>
      <c r="F2445">
        <f>AVERAGEIF(INDEX('Input - companies list'!$A:$BG, 0, MATCH("Clusters 0",'Input - companies list'!$A$1:$BG$1, 0)),'Output - Cluster ranking'!B2445,INDEX('Input - companies list'!$A:$BG, 0, MATCH("Flow",'Input - companies list'!$A$1:$BG$1, 0)))</f>
        <v/>
      </c>
      <c r="G2445">
        <f>AVERAGEIF(INDEX('Input - companies list'!$A:$BG, 0, MATCH("Clusters 0",'Input - companies list'!$A$1:$BG$1, 0)),'Output - Cluster ranking'!B2445,INDEX('Input - companies list'!$A:$BG, 0, MATCH("Inter-Cluster Connectivity",'Input - companies list'!$A$1:$BG$1, 0)))</f>
        <v/>
      </c>
      <c r="H2445">
        <f>IFERROR(PERCENTRANK(C:C,C2445),0)</f>
        <v/>
      </c>
      <c r="I2445">
        <f>IFERROR(1 - PERCENTRANK(D:D,D2445),0)</f>
        <v/>
      </c>
      <c r="J2445">
        <f>IFERROR(PERCENTRANK(E:E,E2445),0)</f>
        <v/>
      </c>
      <c r="K2445">
        <f>IFERROR(1 - PERCENTRANK(F:F,F2445),0)</f>
        <v/>
      </c>
      <c r="L2445">
        <f>IFERROR(PERCENTRANK(G:G,G2445),0)</f>
        <v/>
      </c>
      <c r="M2445">
        <f>H2445*weightA+I2445*weightB+J2445*weightC+K2445*weightD+L2445*weightE</f>
        <v/>
      </c>
    </row>
    <row r="2446" spans="1:13">
      <c r="A2446">
        <f>RANK(M2446,M:M)</f>
        <v/>
      </c>
      <c r="C2446">
        <f>SUMIFS('Input - target event report'!H:H,'Input - target event report'!L:L,B2446,'Input - target event report'!D:D, "Private Investment")</f>
        <v/>
      </c>
      <c r="D2446">
        <f>IF(E2446&lt;2, "N/A", (MAXIFS('Input - target event report'!E:E,'Input - target event report'!L:L,B:B,'Input - target event report'!D:D,"Private Investment")-MINIFS('Input - target event report'!E:E,'Input - target event report'!L:L,B:B,'Input - target event report'!D:D,"Private Investment"))/(E2446-1))</f>
        <v/>
      </c>
      <c r="E2446">
        <f>COUNTIFS('Input - target event report'!L:L,B2446,'Input - target event report'!D:D, "Private Investment")</f>
        <v/>
      </c>
      <c r="F2446">
        <f>AVERAGEIF(INDEX('Input - companies list'!$A:$BG, 0, MATCH("Clusters 0",'Input - companies list'!$A$1:$BG$1, 0)),'Output - Cluster ranking'!B2446,INDEX('Input - companies list'!$A:$BG, 0, MATCH("Flow",'Input - companies list'!$A$1:$BG$1, 0)))</f>
        <v/>
      </c>
      <c r="G2446">
        <f>AVERAGEIF(INDEX('Input - companies list'!$A:$BG, 0, MATCH("Clusters 0",'Input - companies list'!$A$1:$BG$1, 0)),'Output - Cluster ranking'!B2446,INDEX('Input - companies list'!$A:$BG, 0, MATCH("Inter-Cluster Connectivity",'Input - companies list'!$A$1:$BG$1, 0)))</f>
        <v/>
      </c>
      <c r="H2446">
        <f>IFERROR(PERCENTRANK(C:C,C2446),0)</f>
        <v/>
      </c>
      <c r="I2446">
        <f>IFERROR(1 - PERCENTRANK(D:D,D2446),0)</f>
        <v/>
      </c>
      <c r="J2446">
        <f>IFERROR(PERCENTRANK(E:E,E2446),0)</f>
        <v/>
      </c>
      <c r="K2446">
        <f>IFERROR(1 - PERCENTRANK(F:F,F2446),0)</f>
        <v/>
      </c>
      <c r="L2446">
        <f>IFERROR(PERCENTRANK(G:G,G2446),0)</f>
        <v/>
      </c>
      <c r="M2446">
        <f>H2446*weightA+I2446*weightB+J2446*weightC+K2446*weightD+L2446*weightE</f>
        <v/>
      </c>
    </row>
    <row r="2447" spans="1:13">
      <c r="A2447">
        <f>RANK(M2447,M:M)</f>
        <v/>
      </c>
      <c r="C2447">
        <f>SUMIFS('Input - target event report'!H:H,'Input - target event report'!L:L,B2447,'Input - target event report'!D:D, "Private Investment")</f>
        <v/>
      </c>
      <c r="D2447">
        <f>IF(E2447&lt;2, "N/A", (MAXIFS('Input - target event report'!E:E,'Input - target event report'!L:L,B:B,'Input - target event report'!D:D,"Private Investment")-MINIFS('Input - target event report'!E:E,'Input - target event report'!L:L,B:B,'Input - target event report'!D:D,"Private Investment"))/(E2447-1))</f>
        <v/>
      </c>
      <c r="E2447">
        <f>COUNTIFS('Input - target event report'!L:L,B2447,'Input - target event report'!D:D, "Private Investment")</f>
        <v/>
      </c>
      <c r="F2447">
        <f>AVERAGEIF(INDEX('Input - companies list'!$A:$BG, 0, MATCH("Clusters 0",'Input - companies list'!$A$1:$BG$1, 0)),'Output - Cluster ranking'!B2447,INDEX('Input - companies list'!$A:$BG, 0, MATCH("Flow",'Input - companies list'!$A$1:$BG$1, 0)))</f>
        <v/>
      </c>
      <c r="G2447">
        <f>AVERAGEIF(INDEX('Input - companies list'!$A:$BG, 0, MATCH("Clusters 0",'Input - companies list'!$A$1:$BG$1, 0)),'Output - Cluster ranking'!B2447,INDEX('Input - companies list'!$A:$BG, 0, MATCH("Inter-Cluster Connectivity",'Input - companies list'!$A$1:$BG$1, 0)))</f>
        <v/>
      </c>
      <c r="H2447">
        <f>IFERROR(PERCENTRANK(C:C,C2447),0)</f>
        <v/>
      </c>
      <c r="I2447">
        <f>IFERROR(1 - PERCENTRANK(D:D,D2447),0)</f>
        <v/>
      </c>
      <c r="J2447">
        <f>IFERROR(PERCENTRANK(E:E,E2447),0)</f>
        <v/>
      </c>
      <c r="K2447">
        <f>IFERROR(1 - PERCENTRANK(F:F,F2447),0)</f>
        <v/>
      </c>
      <c r="L2447">
        <f>IFERROR(PERCENTRANK(G:G,G2447),0)</f>
        <v/>
      </c>
      <c r="M2447">
        <f>H2447*weightA+I2447*weightB+J2447*weightC+K2447*weightD+L2447*weightE</f>
        <v/>
      </c>
    </row>
    <row r="2448" spans="1:13">
      <c r="A2448">
        <f>RANK(M2448,M:M)</f>
        <v/>
      </c>
      <c r="C2448">
        <f>SUMIFS('Input - target event report'!H:H,'Input - target event report'!L:L,B2448,'Input - target event report'!D:D, "Private Investment")</f>
        <v/>
      </c>
      <c r="D2448">
        <f>IF(E2448&lt;2, "N/A", (MAXIFS('Input - target event report'!E:E,'Input - target event report'!L:L,B:B,'Input - target event report'!D:D,"Private Investment")-MINIFS('Input - target event report'!E:E,'Input - target event report'!L:L,B:B,'Input - target event report'!D:D,"Private Investment"))/(E2448-1))</f>
        <v/>
      </c>
      <c r="E2448">
        <f>COUNTIFS('Input - target event report'!L:L,B2448,'Input - target event report'!D:D, "Private Investment")</f>
        <v/>
      </c>
      <c r="F2448">
        <f>AVERAGEIF(INDEX('Input - companies list'!$A:$BG, 0, MATCH("Clusters 0",'Input - companies list'!$A$1:$BG$1, 0)),'Output - Cluster ranking'!B2448,INDEX('Input - companies list'!$A:$BG, 0, MATCH("Flow",'Input - companies list'!$A$1:$BG$1, 0)))</f>
        <v/>
      </c>
      <c r="G2448">
        <f>AVERAGEIF(INDEX('Input - companies list'!$A:$BG, 0, MATCH("Clusters 0",'Input - companies list'!$A$1:$BG$1, 0)),'Output - Cluster ranking'!B2448,INDEX('Input - companies list'!$A:$BG, 0, MATCH("Inter-Cluster Connectivity",'Input - companies list'!$A$1:$BG$1, 0)))</f>
        <v/>
      </c>
      <c r="H2448">
        <f>IFERROR(PERCENTRANK(C:C,C2448),0)</f>
        <v/>
      </c>
      <c r="I2448">
        <f>IFERROR(1 - PERCENTRANK(D:D,D2448),0)</f>
        <v/>
      </c>
      <c r="J2448">
        <f>IFERROR(PERCENTRANK(E:E,E2448),0)</f>
        <v/>
      </c>
      <c r="K2448">
        <f>IFERROR(1 - PERCENTRANK(F:F,F2448),0)</f>
        <v/>
      </c>
      <c r="L2448">
        <f>IFERROR(PERCENTRANK(G:G,G2448),0)</f>
        <v/>
      </c>
      <c r="M2448">
        <f>H2448*weightA+I2448*weightB+J2448*weightC+K2448*weightD+L2448*weightE</f>
        <v/>
      </c>
    </row>
    <row r="2449" spans="1:13">
      <c r="A2449">
        <f>RANK(M2449,M:M)</f>
        <v/>
      </c>
      <c r="C2449">
        <f>SUMIFS('Input - target event report'!H:H,'Input - target event report'!L:L,B2449,'Input - target event report'!D:D, "Private Investment")</f>
        <v/>
      </c>
      <c r="D2449">
        <f>IF(E2449&lt;2, "N/A", (MAXIFS('Input - target event report'!E:E,'Input - target event report'!L:L,B:B,'Input - target event report'!D:D,"Private Investment")-MINIFS('Input - target event report'!E:E,'Input - target event report'!L:L,B:B,'Input - target event report'!D:D,"Private Investment"))/(E2449-1))</f>
        <v/>
      </c>
      <c r="E2449">
        <f>COUNTIFS('Input - target event report'!L:L,B2449,'Input - target event report'!D:D, "Private Investment")</f>
        <v/>
      </c>
      <c r="F2449">
        <f>AVERAGEIF(INDEX('Input - companies list'!$A:$BG, 0, MATCH("Clusters 0",'Input - companies list'!$A$1:$BG$1, 0)),'Output - Cluster ranking'!B2449,INDEX('Input - companies list'!$A:$BG, 0, MATCH("Flow",'Input - companies list'!$A$1:$BG$1, 0)))</f>
        <v/>
      </c>
      <c r="G2449">
        <f>AVERAGEIF(INDEX('Input - companies list'!$A:$BG, 0, MATCH("Clusters 0",'Input - companies list'!$A$1:$BG$1, 0)),'Output - Cluster ranking'!B2449,INDEX('Input - companies list'!$A:$BG, 0, MATCH("Inter-Cluster Connectivity",'Input - companies list'!$A$1:$BG$1, 0)))</f>
        <v/>
      </c>
      <c r="H2449">
        <f>IFERROR(PERCENTRANK(C:C,C2449),0)</f>
        <v/>
      </c>
      <c r="I2449">
        <f>IFERROR(1 - PERCENTRANK(D:D,D2449),0)</f>
        <v/>
      </c>
      <c r="J2449">
        <f>IFERROR(PERCENTRANK(E:E,E2449),0)</f>
        <v/>
      </c>
      <c r="K2449">
        <f>IFERROR(1 - PERCENTRANK(F:F,F2449),0)</f>
        <v/>
      </c>
      <c r="L2449">
        <f>IFERROR(PERCENTRANK(G:G,G2449),0)</f>
        <v/>
      </c>
      <c r="M2449">
        <f>H2449*weightA+I2449*weightB+J2449*weightC+K2449*weightD+L2449*weightE</f>
        <v/>
      </c>
    </row>
    <row r="2450" spans="1:13">
      <c r="A2450">
        <f>RANK(M2450,M:M)</f>
        <v/>
      </c>
      <c r="C2450">
        <f>SUMIFS('Input - target event report'!H:H,'Input - target event report'!L:L,B2450,'Input - target event report'!D:D, "Private Investment")</f>
        <v/>
      </c>
      <c r="D2450">
        <f>IF(E2450&lt;2, "N/A", (MAXIFS('Input - target event report'!E:E,'Input - target event report'!L:L,B:B,'Input - target event report'!D:D,"Private Investment")-MINIFS('Input - target event report'!E:E,'Input - target event report'!L:L,B:B,'Input - target event report'!D:D,"Private Investment"))/(E2450-1))</f>
        <v/>
      </c>
      <c r="E2450">
        <f>COUNTIFS('Input - target event report'!L:L,B2450,'Input - target event report'!D:D, "Private Investment")</f>
        <v/>
      </c>
      <c r="F2450">
        <f>AVERAGEIF(INDEX('Input - companies list'!$A:$BG, 0, MATCH("Clusters 0",'Input - companies list'!$A$1:$BG$1, 0)),'Output - Cluster ranking'!B2450,INDEX('Input - companies list'!$A:$BG, 0, MATCH("Flow",'Input - companies list'!$A$1:$BG$1, 0)))</f>
        <v/>
      </c>
      <c r="G2450">
        <f>AVERAGEIF(INDEX('Input - companies list'!$A:$BG, 0, MATCH("Clusters 0",'Input - companies list'!$A$1:$BG$1, 0)),'Output - Cluster ranking'!B2450,INDEX('Input - companies list'!$A:$BG, 0, MATCH("Inter-Cluster Connectivity",'Input - companies list'!$A$1:$BG$1, 0)))</f>
        <v/>
      </c>
      <c r="H2450">
        <f>IFERROR(PERCENTRANK(C:C,C2450),0)</f>
        <v/>
      </c>
      <c r="I2450">
        <f>IFERROR(1 - PERCENTRANK(D:D,D2450),0)</f>
        <v/>
      </c>
      <c r="J2450">
        <f>IFERROR(PERCENTRANK(E:E,E2450),0)</f>
        <v/>
      </c>
      <c r="K2450">
        <f>IFERROR(1 - PERCENTRANK(F:F,F2450),0)</f>
        <v/>
      </c>
      <c r="L2450">
        <f>IFERROR(PERCENTRANK(G:G,G2450),0)</f>
        <v/>
      </c>
      <c r="M2450">
        <f>H2450*weightA+I2450*weightB+J2450*weightC+K2450*weightD+L2450*weightE</f>
        <v/>
      </c>
    </row>
    <row r="2451" spans="1:13">
      <c r="A2451">
        <f>RANK(M2451,M:M)</f>
        <v/>
      </c>
      <c r="C2451">
        <f>SUMIFS('Input - target event report'!H:H,'Input - target event report'!L:L,B2451,'Input - target event report'!D:D, "Private Investment")</f>
        <v/>
      </c>
      <c r="D2451">
        <f>IF(E2451&lt;2, "N/A", (MAXIFS('Input - target event report'!E:E,'Input - target event report'!L:L,B:B,'Input - target event report'!D:D,"Private Investment")-MINIFS('Input - target event report'!E:E,'Input - target event report'!L:L,B:B,'Input - target event report'!D:D,"Private Investment"))/(E2451-1))</f>
        <v/>
      </c>
      <c r="E2451">
        <f>COUNTIFS('Input - target event report'!L:L,B2451,'Input - target event report'!D:D, "Private Investment")</f>
        <v/>
      </c>
      <c r="F2451">
        <f>AVERAGEIF(INDEX('Input - companies list'!$A:$BG, 0, MATCH("Clusters 0",'Input - companies list'!$A$1:$BG$1, 0)),'Output - Cluster ranking'!B2451,INDEX('Input - companies list'!$A:$BG, 0, MATCH("Flow",'Input - companies list'!$A$1:$BG$1, 0)))</f>
        <v/>
      </c>
      <c r="G2451">
        <f>AVERAGEIF(INDEX('Input - companies list'!$A:$BG, 0, MATCH("Clusters 0",'Input - companies list'!$A$1:$BG$1, 0)),'Output - Cluster ranking'!B2451,INDEX('Input - companies list'!$A:$BG, 0, MATCH("Inter-Cluster Connectivity",'Input - companies list'!$A$1:$BG$1, 0)))</f>
        <v/>
      </c>
      <c r="H2451">
        <f>IFERROR(PERCENTRANK(C:C,C2451),0)</f>
        <v/>
      </c>
      <c r="I2451">
        <f>IFERROR(1 - PERCENTRANK(D:D,D2451),0)</f>
        <v/>
      </c>
      <c r="J2451">
        <f>IFERROR(PERCENTRANK(E:E,E2451),0)</f>
        <v/>
      </c>
      <c r="K2451">
        <f>IFERROR(1 - PERCENTRANK(F:F,F2451),0)</f>
        <v/>
      </c>
      <c r="L2451">
        <f>IFERROR(PERCENTRANK(G:G,G2451),0)</f>
        <v/>
      </c>
      <c r="M2451">
        <f>H2451*weightA+I2451*weightB+J2451*weightC+K2451*weightD+L2451*weightE</f>
        <v/>
      </c>
    </row>
    <row r="2452" spans="1:13">
      <c r="A2452">
        <f>RANK(M2452,M:M)</f>
        <v/>
      </c>
      <c r="C2452">
        <f>SUMIFS('Input - target event report'!H:H,'Input - target event report'!L:L,B2452,'Input - target event report'!D:D, "Private Investment")</f>
        <v/>
      </c>
      <c r="D2452">
        <f>IF(E2452&lt;2, "N/A", (MAXIFS('Input - target event report'!E:E,'Input - target event report'!L:L,B:B,'Input - target event report'!D:D,"Private Investment")-MINIFS('Input - target event report'!E:E,'Input - target event report'!L:L,B:B,'Input - target event report'!D:D,"Private Investment"))/(E2452-1))</f>
        <v/>
      </c>
      <c r="E2452">
        <f>COUNTIFS('Input - target event report'!L:L,B2452,'Input - target event report'!D:D, "Private Investment")</f>
        <v/>
      </c>
      <c r="F2452">
        <f>AVERAGEIF(INDEX('Input - companies list'!$A:$BG, 0, MATCH("Clusters 0",'Input - companies list'!$A$1:$BG$1, 0)),'Output - Cluster ranking'!B2452,INDEX('Input - companies list'!$A:$BG, 0, MATCH("Flow",'Input - companies list'!$A$1:$BG$1, 0)))</f>
        <v/>
      </c>
      <c r="G2452">
        <f>AVERAGEIF(INDEX('Input - companies list'!$A:$BG, 0, MATCH("Clusters 0",'Input - companies list'!$A$1:$BG$1, 0)),'Output - Cluster ranking'!B2452,INDEX('Input - companies list'!$A:$BG, 0, MATCH("Inter-Cluster Connectivity",'Input - companies list'!$A$1:$BG$1, 0)))</f>
        <v/>
      </c>
      <c r="H2452">
        <f>IFERROR(PERCENTRANK(C:C,C2452),0)</f>
        <v/>
      </c>
      <c r="I2452">
        <f>IFERROR(1 - PERCENTRANK(D:D,D2452),0)</f>
        <v/>
      </c>
      <c r="J2452">
        <f>IFERROR(PERCENTRANK(E:E,E2452),0)</f>
        <v/>
      </c>
      <c r="K2452">
        <f>IFERROR(1 - PERCENTRANK(F:F,F2452),0)</f>
        <v/>
      </c>
      <c r="L2452">
        <f>IFERROR(PERCENTRANK(G:G,G2452),0)</f>
        <v/>
      </c>
      <c r="M2452">
        <f>H2452*weightA+I2452*weightB+J2452*weightC+K2452*weightD+L2452*weightE</f>
        <v/>
      </c>
    </row>
    <row r="2453" spans="1:13">
      <c r="A2453">
        <f>RANK(M2453,M:M)</f>
        <v/>
      </c>
      <c r="C2453">
        <f>SUMIFS('Input - target event report'!H:H,'Input - target event report'!L:L,B2453,'Input - target event report'!D:D, "Private Investment")</f>
        <v/>
      </c>
      <c r="D2453">
        <f>IF(E2453&lt;2, "N/A", (MAXIFS('Input - target event report'!E:E,'Input - target event report'!L:L,B:B,'Input - target event report'!D:D,"Private Investment")-MINIFS('Input - target event report'!E:E,'Input - target event report'!L:L,B:B,'Input - target event report'!D:D,"Private Investment"))/(E2453-1))</f>
        <v/>
      </c>
      <c r="E2453">
        <f>COUNTIFS('Input - target event report'!L:L,B2453,'Input - target event report'!D:D, "Private Investment")</f>
        <v/>
      </c>
      <c r="F2453">
        <f>AVERAGEIF(INDEX('Input - companies list'!$A:$BG, 0, MATCH("Clusters 0",'Input - companies list'!$A$1:$BG$1, 0)),'Output - Cluster ranking'!B2453,INDEX('Input - companies list'!$A:$BG, 0, MATCH("Flow",'Input - companies list'!$A$1:$BG$1, 0)))</f>
        <v/>
      </c>
      <c r="G2453">
        <f>AVERAGEIF(INDEX('Input - companies list'!$A:$BG, 0, MATCH("Clusters 0",'Input - companies list'!$A$1:$BG$1, 0)),'Output - Cluster ranking'!B2453,INDEX('Input - companies list'!$A:$BG, 0, MATCH("Inter-Cluster Connectivity",'Input - companies list'!$A$1:$BG$1, 0)))</f>
        <v/>
      </c>
      <c r="H2453">
        <f>IFERROR(PERCENTRANK(C:C,C2453),0)</f>
        <v/>
      </c>
      <c r="I2453">
        <f>IFERROR(1 - PERCENTRANK(D:D,D2453),0)</f>
        <v/>
      </c>
      <c r="J2453">
        <f>IFERROR(PERCENTRANK(E:E,E2453),0)</f>
        <v/>
      </c>
      <c r="K2453">
        <f>IFERROR(1 - PERCENTRANK(F:F,F2453),0)</f>
        <v/>
      </c>
      <c r="L2453">
        <f>IFERROR(PERCENTRANK(G:G,G2453),0)</f>
        <v/>
      </c>
      <c r="M2453">
        <f>H2453*weightA+I2453*weightB+J2453*weightC+K2453*weightD+L2453*weightE</f>
        <v/>
      </c>
    </row>
    <row r="2454" spans="1:13">
      <c r="A2454">
        <f>RANK(M2454,M:M)</f>
        <v/>
      </c>
      <c r="C2454">
        <f>SUMIFS('Input - target event report'!H:H,'Input - target event report'!L:L,B2454,'Input - target event report'!D:D, "Private Investment")</f>
        <v/>
      </c>
      <c r="D2454">
        <f>IF(E2454&lt;2, "N/A", (MAXIFS('Input - target event report'!E:E,'Input - target event report'!L:L,B:B,'Input - target event report'!D:D,"Private Investment")-MINIFS('Input - target event report'!E:E,'Input - target event report'!L:L,B:B,'Input - target event report'!D:D,"Private Investment"))/(E2454-1))</f>
        <v/>
      </c>
      <c r="E2454">
        <f>COUNTIFS('Input - target event report'!L:L,B2454,'Input - target event report'!D:D, "Private Investment")</f>
        <v/>
      </c>
      <c r="F2454">
        <f>AVERAGEIF(INDEX('Input - companies list'!$A:$BG, 0, MATCH("Clusters 0",'Input - companies list'!$A$1:$BG$1, 0)),'Output - Cluster ranking'!B2454,INDEX('Input - companies list'!$A:$BG, 0, MATCH("Flow",'Input - companies list'!$A$1:$BG$1, 0)))</f>
        <v/>
      </c>
      <c r="G2454">
        <f>AVERAGEIF(INDEX('Input - companies list'!$A:$BG, 0, MATCH("Clusters 0",'Input - companies list'!$A$1:$BG$1, 0)),'Output - Cluster ranking'!B2454,INDEX('Input - companies list'!$A:$BG, 0, MATCH("Inter-Cluster Connectivity",'Input - companies list'!$A$1:$BG$1, 0)))</f>
        <v/>
      </c>
      <c r="H2454">
        <f>IFERROR(PERCENTRANK(C:C,C2454),0)</f>
        <v/>
      </c>
      <c r="I2454">
        <f>IFERROR(1 - PERCENTRANK(D:D,D2454),0)</f>
        <v/>
      </c>
      <c r="J2454">
        <f>IFERROR(PERCENTRANK(E:E,E2454),0)</f>
        <v/>
      </c>
      <c r="K2454">
        <f>IFERROR(1 - PERCENTRANK(F:F,F2454),0)</f>
        <v/>
      </c>
      <c r="L2454">
        <f>IFERROR(PERCENTRANK(G:G,G2454),0)</f>
        <v/>
      </c>
      <c r="M2454">
        <f>H2454*weightA+I2454*weightB+J2454*weightC+K2454*weightD+L2454*weightE</f>
        <v/>
      </c>
    </row>
    <row r="2455" spans="1:13">
      <c r="A2455">
        <f>RANK(M2455,M:M)</f>
        <v/>
      </c>
      <c r="C2455">
        <f>SUMIFS('Input - target event report'!H:H,'Input - target event report'!L:L,B2455,'Input - target event report'!D:D, "Private Investment")</f>
        <v/>
      </c>
      <c r="D2455">
        <f>IF(E2455&lt;2, "N/A", (MAXIFS('Input - target event report'!E:E,'Input - target event report'!L:L,B:B,'Input - target event report'!D:D,"Private Investment")-MINIFS('Input - target event report'!E:E,'Input - target event report'!L:L,B:B,'Input - target event report'!D:D,"Private Investment"))/(E2455-1))</f>
        <v/>
      </c>
      <c r="E2455">
        <f>COUNTIFS('Input - target event report'!L:L,B2455,'Input - target event report'!D:D, "Private Investment")</f>
        <v/>
      </c>
      <c r="F2455">
        <f>AVERAGEIF(INDEX('Input - companies list'!$A:$BG, 0, MATCH("Clusters 0",'Input - companies list'!$A$1:$BG$1, 0)),'Output - Cluster ranking'!B2455,INDEX('Input - companies list'!$A:$BG, 0, MATCH("Flow",'Input - companies list'!$A$1:$BG$1, 0)))</f>
        <v/>
      </c>
      <c r="G2455">
        <f>AVERAGEIF(INDEX('Input - companies list'!$A:$BG, 0, MATCH("Clusters 0",'Input - companies list'!$A$1:$BG$1, 0)),'Output - Cluster ranking'!B2455,INDEX('Input - companies list'!$A:$BG, 0, MATCH("Inter-Cluster Connectivity",'Input - companies list'!$A$1:$BG$1, 0)))</f>
        <v/>
      </c>
      <c r="H2455">
        <f>IFERROR(PERCENTRANK(C:C,C2455),0)</f>
        <v/>
      </c>
      <c r="I2455">
        <f>IFERROR(1 - PERCENTRANK(D:D,D2455),0)</f>
        <v/>
      </c>
      <c r="J2455">
        <f>IFERROR(PERCENTRANK(E:E,E2455),0)</f>
        <v/>
      </c>
      <c r="K2455">
        <f>IFERROR(1 - PERCENTRANK(F:F,F2455),0)</f>
        <v/>
      </c>
      <c r="L2455">
        <f>IFERROR(PERCENTRANK(G:G,G2455),0)</f>
        <v/>
      </c>
      <c r="M2455">
        <f>H2455*weightA+I2455*weightB+J2455*weightC+K2455*weightD+L2455*weightE</f>
        <v/>
      </c>
    </row>
    <row r="2456" spans="1:13">
      <c r="A2456">
        <f>RANK(M2456,M:M)</f>
        <v/>
      </c>
      <c r="C2456">
        <f>SUMIFS('Input - target event report'!H:H,'Input - target event report'!L:L,B2456,'Input - target event report'!D:D, "Private Investment")</f>
        <v/>
      </c>
      <c r="D2456">
        <f>IF(E2456&lt;2, "N/A", (MAXIFS('Input - target event report'!E:E,'Input - target event report'!L:L,B:B,'Input - target event report'!D:D,"Private Investment")-MINIFS('Input - target event report'!E:E,'Input - target event report'!L:L,B:B,'Input - target event report'!D:D,"Private Investment"))/(E2456-1))</f>
        <v/>
      </c>
      <c r="E2456">
        <f>COUNTIFS('Input - target event report'!L:L,B2456,'Input - target event report'!D:D, "Private Investment")</f>
        <v/>
      </c>
      <c r="F2456">
        <f>AVERAGEIF(INDEX('Input - companies list'!$A:$BG, 0, MATCH("Clusters 0",'Input - companies list'!$A$1:$BG$1, 0)),'Output - Cluster ranking'!B2456,INDEX('Input - companies list'!$A:$BG, 0, MATCH("Flow",'Input - companies list'!$A$1:$BG$1, 0)))</f>
        <v/>
      </c>
      <c r="G2456">
        <f>AVERAGEIF(INDEX('Input - companies list'!$A:$BG, 0, MATCH("Clusters 0",'Input - companies list'!$A$1:$BG$1, 0)),'Output - Cluster ranking'!B2456,INDEX('Input - companies list'!$A:$BG, 0, MATCH("Inter-Cluster Connectivity",'Input - companies list'!$A$1:$BG$1, 0)))</f>
        <v/>
      </c>
      <c r="H2456">
        <f>IFERROR(PERCENTRANK(C:C,C2456),0)</f>
        <v/>
      </c>
      <c r="I2456">
        <f>IFERROR(1 - PERCENTRANK(D:D,D2456),0)</f>
        <v/>
      </c>
      <c r="J2456">
        <f>IFERROR(PERCENTRANK(E:E,E2456),0)</f>
        <v/>
      </c>
      <c r="K2456">
        <f>IFERROR(1 - PERCENTRANK(F:F,F2456),0)</f>
        <v/>
      </c>
      <c r="L2456">
        <f>IFERROR(PERCENTRANK(G:G,G2456),0)</f>
        <v/>
      </c>
      <c r="M2456">
        <f>H2456*weightA+I2456*weightB+J2456*weightC+K2456*weightD+L2456*weightE</f>
        <v/>
      </c>
    </row>
    <row r="2457" spans="1:13">
      <c r="A2457">
        <f>RANK(M2457,M:M)</f>
        <v/>
      </c>
      <c r="C2457">
        <f>SUMIFS('Input - target event report'!H:H,'Input - target event report'!L:L,B2457,'Input - target event report'!D:D, "Private Investment")</f>
        <v/>
      </c>
      <c r="D2457">
        <f>IF(E2457&lt;2, "N/A", (MAXIFS('Input - target event report'!E:E,'Input - target event report'!L:L,B:B,'Input - target event report'!D:D,"Private Investment")-MINIFS('Input - target event report'!E:E,'Input - target event report'!L:L,B:B,'Input - target event report'!D:D,"Private Investment"))/(E2457-1))</f>
        <v/>
      </c>
      <c r="E2457">
        <f>COUNTIFS('Input - target event report'!L:L,B2457,'Input - target event report'!D:D, "Private Investment")</f>
        <v/>
      </c>
      <c r="F2457">
        <f>AVERAGEIF(INDEX('Input - companies list'!$A:$BG, 0, MATCH("Clusters 0",'Input - companies list'!$A$1:$BG$1, 0)),'Output - Cluster ranking'!B2457,INDEX('Input - companies list'!$A:$BG, 0, MATCH("Flow",'Input - companies list'!$A$1:$BG$1, 0)))</f>
        <v/>
      </c>
      <c r="G2457">
        <f>AVERAGEIF(INDEX('Input - companies list'!$A:$BG, 0, MATCH("Clusters 0",'Input - companies list'!$A$1:$BG$1, 0)),'Output - Cluster ranking'!B2457,INDEX('Input - companies list'!$A:$BG, 0, MATCH("Inter-Cluster Connectivity",'Input - companies list'!$A$1:$BG$1, 0)))</f>
        <v/>
      </c>
      <c r="H2457">
        <f>IFERROR(PERCENTRANK(C:C,C2457),0)</f>
        <v/>
      </c>
      <c r="I2457">
        <f>IFERROR(1 - PERCENTRANK(D:D,D2457),0)</f>
        <v/>
      </c>
      <c r="J2457">
        <f>IFERROR(PERCENTRANK(E:E,E2457),0)</f>
        <v/>
      </c>
      <c r="K2457">
        <f>IFERROR(1 - PERCENTRANK(F:F,F2457),0)</f>
        <v/>
      </c>
      <c r="L2457">
        <f>IFERROR(PERCENTRANK(G:G,G2457),0)</f>
        <v/>
      </c>
      <c r="M2457">
        <f>H2457*weightA+I2457*weightB+J2457*weightC+K2457*weightD+L2457*weightE</f>
        <v/>
      </c>
    </row>
    <row r="2458" spans="1:13">
      <c r="A2458">
        <f>RANK(M2458,M:M)</f>
        <v/>
      </c>
      <c r="C2458">
        <f>SUMIFS('Input - target event report'!H:H,'Input - target event report'!L:L,B2458,'Input - target event report'!D:D, "Private Investment")</f>
        <v/>
      </c>
      <c r="D2458">
        <f>IF(E2458&lt;2, "N/A", (MAXIFS('Input - target event report'!E:E,'Input - target event report'!L:L,B:B,'Input - target event report'!D:D,"Private Investment")-MINIFS('Input - target event report'!E:E,'Input - target event report'!L:L,B:B,'Input - target event report'!D:D,"Private Investment"))/(E2458-1))</f>
        <v/>
      </c>
      <c r="E2458">
        <f>COUNTIFS('Input - target event report'!L:L,B2458,'Input - target event report'!D:D, "Private Investment")</f>
        <v/>
      </c>
      <c r="F2458">
        <f>AVERAGEIF(INDEX('Input - companies list'!$A:$BG, 0, MATCH("Clusters 0",'Input - companies list'!$A$1:$BG$1, 0)),'Output - Cluster ranking'!B2458,INDEX('Input - companies list'!$A:$BG, 0, MATCH("Flow",'Input - companies list'!$A$1:$BG$1, 0)))</f>
        <v/>
      </c>
      <c r="G2458">
        <f>AVERAGEIF(INDEX('Input - companies list'!$A:$BG, 0, MATCH("Clusters 0",'Input - companies list'!$A$1:$BG$1, 0)),'Output - Cluster ranking'!B2458,INDEX('Input - companies list'!$A:$BG, 0, MATCH("Inter-Cluster Connectivity",'Input - companies list'!$A$1:$BG$1, 0)))</f>
        <v/>
      </c>
      <c r="H2458">
        <f>IFERROR(PERCENTRANK(C:C,C2458),0)</f>
        <v/>
      </c>
      <c r="I2458">
        <f>IFERROR(1 - PERCENTRANK(D:D,D2458),0)</f>
        <v/>
      </c>
      <c r="J2458">
        <f>IFERROR(PERCENTRANK(E:E,E2458),0)</f>
        <v/>
      </c>
      <c r="K2458">
        <f>IFERROR(1 - PERCENTRANK(F:F,F2458),0)</f>
        <v/>
      </c>
      <c r="L2458">
        <f>IFERROR(PERCENTRANK(G:G,G2458),0)</f>
        <v/>
      </c>
      <c r="M2458">
        <f>H2458*weightA+I2458*weightB+J2458*weightC+K2458*weightD+L2458*weightE</f>
        <v/>
      </c>
    </row>
    <row r="2459" spans="1:13">
      <c r="A2459">
        <f>RANK(M2459,M:M)</f>
        <v/>
      </c>
      <c r="C2459">
        <f>SUMIFS('Input - target event report'!H:H,'Input - target event report'!L:L,B2459,'Input - target event report'!D:D, "Private Investment")</f>
        <v/>
      </c>
      <c r="D2459">
        <f>IF(E2459&lt;2, "N/A", (MAXIFS('Input - target event report'!E:E,'Input - target event report'!L:L,B:B,'Input - target event report'!D:D,"Private Investment")-MINIFS('Input - target event report'!E:E,'Input - target event report'!L:L,B:B,'Input - target event report'!D:D,"Private Investment"))/(E2459-1))</f>
        <v/>
      </c>
      <c r="E2459">
        <f>COUNTIFS('Input - target event report'!L:L,B2459,'Input - target event report'!D:D, "Private Investment")</f>
        <v/>
      </c>
      <c r="F2459">
        <f>AVERAGEIF(INDEX('Input - companies list'!$A:$BG, 0, MATCH("Clusters 0",'Input - companies list'!$A$1:$BG$1, 0)),'Output - Cluster ranking'!B2459,INDEX('Input - companies list'!$A:$BG, 0, MATCH("Flow",'Input - companies list'!$A$1:$BG$1, 0)))</f>
        <v/>
      </c>
      <c r="G2459">
        <f>AVERAGEIF(INDEX('Input - companies list'!$A:$BG, 0, MATCH("Clusters 0",'Input - companies list'!$A$1:$BG$1, 0)),'Output - Cluster ranking'!B2459,INDEX('Input - companies list'!$A:$BG, 0, MATCH("Inter-Cluster Connectivity",'Input - companies list'!$A$1:$BG$1, 0)))</f>
        <v/>
      </c>
      <c r="H2459">
        <f>IFERROR(PERCENTRANK(C:C,C2459),0)</f>
        <v/>
      </c>
      <c r="I2459">
        <f>IFERROR(1 - PERCENTRANK(D:D,D2459),0)</f>
        <v/>
      </c>
      <c r="J2459">
        <f>IFERROR(PERCENTRANK(E:E,E2459),0)</f>
        <v/>
      </c>
      <c r="K2459">
        <f>IFERROR(1 - PERCENTRANK(F:F,F2459),0)</f>
        <v/>
      </c>
      <c r="L2459">
        <f>IFERROR(PERCENTRANK(G:G,G2459),0)</f>
        <v/>
      </c>
      <c r="M2459">
        <f>H2459*weightA+I2459*weightB+J2459*weightC+K2459*weightD+L2459*weightE</f>
        <v/>
      </c>
    </row>
    <row r="2460" spans="1:13">
      <c r="A2460">
        <f>RANK(M2460,M:M)</f>
        <v/>
      </c>
      <c r="C2460">
        <f>SUMIFS('Input - target event report'!H:H,'Input - target event report'!L:L,B2460,'Input - target event report'!D:D, "Private Investment")</f>
        <v/>
      </c>
      <c r="D2460">
        <f>IF(E2460&lt;2, "N/A", (MAXIFS('Input - target event report'!E:E,'Input - target event report'!L:L,B:B,'Input - target event report'!D:D,"Private Investment")-MINIFS('Input - target event report'!E:E,'Input - target event report'!L:L,B:B,'Input - target event report'!D:D,"Private Investment"))/(E2460-1))</f>
        <v/>
      </c>
      <c r="E2460">
        <f>COUNTIFS('Input - target event report'!L:L,B2460,'Input - target event report'!D:D, "Private Investment")</f>
        <v/>
      </c>
      <c r="F2460">
        <f>AVERAGEIF(INDEX('Input - companies list'!$A:$BG, 0, MATCH("Clusters 0",'Input - companies list'!$A$1:$BG$1, 0)),'Output - Cluster ranking'!B2460,INDEX('Input - companies list'!$A:$BG, 0, MATCH("Flow",'Input - companies list'!$A$1:$BG$1, 0)))</f>
        <v/>
      </c>
      <c r="G2460">
        <f>AVERAGEIF(INDEX('Input - companies list'!$A:$BG, 0, MATCH("Clusters 0",'Input - companies list'!$A$1:$BG$1, 0)),'Output - Cluster ranking'!B2460,INDEX('Input - companies list'!$A:$BG, 0, MATCH("Inter-Cluster Connectivity",'Input - companies list'!$A$1:$BG$1, 0)))</f>
        <v/>
      </c>
      <c r="H2460">
        <f>IFERROR(PERCENTRANK(C:C,C2460),0)</f>
        <v/>
      </c>
      <c r="I2460">
        <f>IFERROR(1 - PERCENTRANK(D:D,D2460),0)</f>
        <v/>
      </c>
      <c r="J2460">
        <f>IFERROR(PERCENTRANK(E:E,E2460),0)</f>
        <v/>
      </c>
      <c r="K2460">
        <f>IFERROR(1 - PERCENTRANK(F:F,F2460),0)</f>
        <v/>
      </c>
      <c r="L2460">
        <f>IFERROR(PERCENTRANK(G:G,G2460),0)</f>
        <v/>
      </c>
      <c r="M2460">
        <f>H2460*weightA+I2460*weightB+J2460*weightC+K2460*weightD+L2460*weightE</f>
        <v/>
      </c>
    </row>
    <row r="2461" spans="1:13">
      <c r="A2461">
        <f>RANK(M2461,M:M)</f>
        <v/>
      </c>
      <c r="C2461">
        <f>SUMIFS('Input - target event report'!H:H,'Input - target event report'!L:L,B2461,'Input - target event report'!D:D, "Private Investment")</f>
        <v/>
      </c>
      <c r="D2461">
        <f>IF(E2461&lt;2, "N/A", (MAXIFS('Input - target event report'!E:E,'Input - target event report'!L:L,B:B,'Input - target event report'!D:D,"Private Investment")-MINIFS('Input - target event report'!E:E,'Input - target event report'!L:L,B:B,'Input - target event report'!D:D,"Private Investment"))/(E2461-1))</f>
        <v/>
      </c>
      <c r="E2461">
        <f>COUNTIFS('Input - target event report'!L:L,B2461,'Input - target event report'!D:D, "Private Investment")</f>
        <v/>
      </c>
      <c r="F2461">
        <f>AVERAGEIF(INDEX('Input - companies list'!$A:$BG, 0, MATCH("Clusters 0",'Input - companies list'!$A$1:$BG$1, 0)),'Output - Cluster ranking'!B2461,INDEX('Input - companies list'!$A:$BG, 0, MATCH("Flow",'Input - companies list'!$A$1:$BG$1, 0)))</f>
        <v/>
      </c>
      <c r="G2461">
        <f>AVERAGEIF(INDEX('Input - companies list'!$A:$BG, 0, MATCH("Clusters 0",'Input - companies list'!$A$1:$BG$1, 0)),'Output - Cluster ranking'!B2461,INDEX('Input - companies list'!$A:$BG, 0, MATCH("Inter-Cluster Connectivity",'Input - companies list'!$A$1:$BG$1, 0)))</f>
        <v/>
      </c>
      <c r="H2461">
        <f>IFERROR(PERCENTRANK(C:C,C2461),0)</f>
        <v/>
      </c>
      <c r="I2461">
        <f>IFERROR(1 - PERCENTRANK(D:D,D2461),0)</f>
        <v/>
      </c>
      <c r="J2461">
        <f>IFERROR(PERCENTRANK(E:E,E2461),0)</f>
        <v/>
      </c>
      <c r="K2461">
        <f>IFERROR(1 - PERCENTRANK(F:F,F2461),0)</f>
        <v/>
      </c>
      <c r="L2461">
        <f>IFERROR(PERCENTRANK(G:G,G2461),0)</f>
        <v/>
      </c>
      <c r="M2461">
        <f>H2461*weightA+I2461*weightB+J2461*weightC+K2461*weightD+L2461*weightE</f>
        <v/>
      </c>
    </row>
    <row r="2462" spans="1:13">
      <c r="A2462">
        <f>RANK(M2462,M:M)</f>
        <v/>
      </c>
      <c r="C2462">
        <f>SUMIFS('Input - target event report'!H:H,'Input - target event report'!L:L,B2462,'Input - target event report'!D:D, "Private Investment")</f>
        <v/>
      </c>
      <c r="D2462">
        <f>IF(E2462&lt;2, "N/A", (MAXIFS('Input - target event report'!E:E,'Input - target event report'!L:L,B:B,'Input - target event report'!D:D,"Private Investment")-MINIFS('Input - target event report'!E:E,'Input - target event report'!L:L,B:B,'Input - target event report'!D:D,"Private Investment"))/(E2462-1))</f>
        <v/>
      </c>
      <c r="E2462">
        <f>COUNTIFS('Input - target event report'!L:L,B2462,'Input - target event report'!D:D, "Private Investment")</f>
        <v/>
      </c>
      <c r="F2462">
        <f>AVERAGEIF(INDEX('Input - companies list'!$A:$BG, 0, MATCH("Clusters 0",'Input - companies list'!$A$1:$BG$1, 0)),'Output - Cluster ranking'!B2462,INDEX('Input - companies list'!$A:$BG, 0, MATCH("Flow",'Input - companies list'!$A$1:$BG$1, 0)))</f>
        <v/>
      </c>
      <c r="G2462">
        <f>AVERAGEIF(INDEX('Input - companies list'!$A:$BG, 0, MATCH("Clusters 0",'Input - companies list'!$A$1:$BG$1, 0)),'Output - Cluster ranking'!B2462,INDEX('Input - companies list'!$A:$BG, 0, MATCH("Inter-Cluster Connectivity",'Input - companies list'!$A$1:$BG$1, 0)))</f>
        <v/>
      </c>
      <c r="H2462">
        <f>IFERROR(PERCENTRANK(C:C,C2462),0)</f>
        <v/>
      </c>
      <c r="I2462">
        <f>IFERROR(1 - PERCENTRANK(D:D,D2462),0)</f>
        <v/>
      </c>
      <c r="J2462">
        <f>IFERROR(PERCENTRANK(E:E,E2462),0)</f>
        <v/>
      </c>
      <c r="K2462">
        <f>IFERROR(1 - PERCENTRANK(F:F,F2462),0)</f>
        <v/>
      </c>
      <c r="L2462">
        <f>IFERROR(PERCENTRANK(G:G,G2462),0)</f>
        <v/>
      </c>
      <c r="M2462">
        <f>H2462*weightA+I2462*weightB+J2462*weightC+K2462*weightD+L2462*weightE</f>
        <v/>
      </c>
    </row>
    <row r="2463" spans="1:13">
      <c r="A2463">
        <f>RANK(M2463,M:M)</f>
        <v/>
      </c>
      <c r="C2463">
        <f>SUMIFS('Input - target event report'!H:H,'Input - target event report'!L:L,B2463,'Input - target event report'!D:D, "Private Investment")</f>
        <v/>
      </c>
      <c r="D2463">
        <f>IF(E2463&lt;2, "N/A", (MAXIFS('Input - target event report'!E:E,'Input - target event report'!L:L,B:B,'Input - target event report'!D:D,"Private Investment")-MINIFS('Input - target event report'!E:E,'Input - target event report'!L:L,B:B,'Input - target event report'!D:D,"Private Investment"))/(E2463-1))</f>
        <v/>
      </c>
      <c r="E2463">
        <f>COUNTIFS('Input - target event report'!L:L,B2463,'Input - target event report'!D:D, "Private Investment")</f>
        <v/>
      </c>
      <c r="F2463">
        <f>AVERAGEIF(INDEX('Input - companies list'!$A:$BG, 0, MATCH("Clusters 0",'Input - companies list'!$A$1:$BG$1, 0)),'Output - Cluster ranking'!B2463,INDEX('Input - companies list'!$A:$BG, 0, MATCH("Flow",'Input - companies list'!$A$1:$BG$1, 0)))</f>
        <v/>
      </c>
      <c r="G2463">
        <f>AVERAGEIF(INDEX('Input - companies list'!$A:$BG, 0, MATCH("Clusters 0",'Input - companies list'!$A$1:$BG$1, 0)),'Output - Cluster ranking'!B2463,INDEX('Input - companies list'!$A:$BG, 0, MATCH("Inter-Cluster Connectivity",'Input - companies list'!$A$1:$BG$1, 0)))</f>
        <v/>
      </c>
      <c r="H2463">
        <f>IFERROR(PERCENTRANK(C:C,C2463),0)</f>
        <v/>
      </c>
      <c r="I2463">
        <f>IFERROR(1 - PERCENTRANK(D:D,D2463),0)</f>
        <v/>
      </c>
      <c r="J2463">
        <f>IFERROR(PERCENTRANK(E:E,E2463),0)</f>
        <v/>
      </c>
      <c r="K2463">
        <f>IFERROR(1 - PERCENTRANK(F:F,F2463),0)</f>
        <v/>
      </c>
      <c r="L2463">
        <f>IFERROR(PERCENTRANK(G:G,G2463),0)</f>
        <v/>
      </c>
      <c r="M2463">
        <f>H2463*weightA+I2463*weightB+J2463*weightC+K2463*weightD+L2463*weightE</f>
        <v/>
      </c>
    </row>
    <row r="2464" spans="1:13">
      <c r="A2464">
        <f>RANK(M2464,M:M)</f>
        <v/>
      </c>
      <c r="C2464">
        <f>SUMIFS('Input - target event report'!H:H,'Input - target event report'!L:L,B2464,'Input - target event report'!D:D, "Private Investment")</f>
        <v/>
      </c>
      <c r="D2464">
        <f>IF(E2464&lt;2, "N/A", (MAXIFS('Input - target event report'!E:E,'Input - target event report'!L:L,B:B,'Input - target event report'!D:D,"Private Investment")-MINIFS('Input - target event report'!E:E,'Input - target event report'!L:L,B:B,'Input - target event report'!D:D,"Private Investment"))/(E2464-1))</f>
        <v/>
      </c>
      <c r="E2464">
        <f>COUNTIFS('Input - target event report'!L:L,B2464,'Input - target event report'!D:D, "Private Investment")</f>
        <v/>
      </c>
      <c r="F2464">
        <f>AVERAGEIF(INDEX('Input - companies list'!$A:$BG, 0, MATCH("Clusters 0",'Input - companies list'!$A$1:$BG$1, 0)),'Output - Cluster ranking'!B2464,INDEX('Input - companies list'!$A:$BG, 0, MATCH("Flow",'Input - companies list'!$A$1:$BG$1, 0)))</f>
        <v/>
      </c>
      <c r="G2464">
        <f>AVERAGEIF(INDEX('Input - companies list'!$A:$BG, 0, MATCH("Clusters 0",'Input - companies list'!$A$1:$BG$1, 0)),'Output - Cluster ranking'!B2464,INDEX('Input - companies list'!$A:$BG, 0, MATCH("Inter-Cluster Connectivity",'Input - companies list'!$A$1:$BG$1, 0)))</f>
        <v/>
      </c>
      <c r="H2464">
        <f>IFERROR(PERCENTRANK(C:C,C2464),0)</f>
        <v/>
      </c>
      <c r="I2464">
        <f>IFERROR(1 - PERCENTRANK(D:D,D2464),0)</f>
        <v/>
      </c>
      <c r="J2464">
        <f>IFERROR(PERCENTRANK(E:E,E2464),0)</f>
        <v/>
      </c>
      <c r="K2464">
        <f>IFERROR(1 - PERCENTRANK(F:F,F2464),0)</f>
        <v/>
      </c>
      <c r="L2464">
        <f>IFERROR(PERCENTRANK(G:G,G2464),0)</f>
        <v/>
      </c>
      <c r="M2464">
        <f>H2464*weightA+I2464*weightB+J2464*weightC+K2464*weightD+L2464*weightE</f>
        <v/>
      </c>
    </row>
    <row r="2465" spans="1:13">
      <c r="A2465">
        <f>RANK(M2465,M:M)</f>
        <v/>
      </c>
      <c r="C2465">
        <f>SUMIFS('Input - target event report'!H:H,'Input - target event report'!L:L,B2465,'Input - target event report'!D:D, "Private Investment")</f>
        <v/>
      </c>
      <c r="D2465">
        <f>IF(E2465&lt;2, "N/A", (MAXIFS('Input - target event report'!E:E,'Input - target event report'!L:L,B:B,'Input - target event report'!D:D,"Private Investment")-MINIFS('Input - target event report'!E:E,'Input - target event report'!L:L,B:B,'Input - target event report'!D:D,"Private Investment"))/(E2465-1))</f>
        <v/>
      </c>
      <c r="E2465">
        <f>COUNTIFS('Input - target event report'!L:L,B2465,'Input - target event report'!D:D, "Private Investment")</f>
        <v/>
      </c>
      <c r="F2465">
        <f>AVERAGEIF(INDEX('Input - companies list'!$A:$BG, 0, MATCH("Clusters 0",'Input - companies list'!$A$1:$BG$1, 0)),'Output - Cluster ranking'!B2465,INDEX('Input - companies list'!$A:$BG, 0, MATCH("Flow",'Input - companies list'!$A$1:$BG$1, 0)))</f>
        <v/>
      </c>
      <c r="G2465">
        <f>AVERAGEIF(INDEX('Input - companies list'!$A:$BG, 0, MATCH("Clusters 0",'Input - companies list'!$A$1:$BG$1, 0)),'Output - Cluster ranking'!B2465,INDEX('Input - companies list'!$A:$BG, 0, MATCH("Inter-Cluster Connectivity",'Input - companies list'!$A$1:$BG$1, 0)))</f>
        <v/>
      </c>
      <c r="H2465">
        <f>IFERROR(PERCENTRANK(C:C,C2465),0)</f>
        <v/>
      </c>
      <c r="I2465">
        <f>IFERROR(1 - PERCENTRANK(D:D,D2465),0)</f>
        <v/>
      </c>
      <c r="J2465">
        <f>IFERROR(PERCENTRANK(E:E,E2465),0)</f>
        <v/>
      </c>
      <c r="K2465">
        <f>IFERROR(1 - PERCENTRANK(F:F,F2465),0)</f>
        <v/>
      </c>
      <c r="L2465">
        <f>IFERROR(PERCENTRANK(G:G,G2465),0)</f>
        <v/>
      </c>
      <c r="M2465">
        <f>H2465*weightA+I2465*weightB+J2465*weightC+K2465*weightD+L2465*weightE</f>
        <v/>
      </c>
    </row>
    <row r="2466" spans="1:13">
      <c r="A2466">
        <f>RANK(M2466,M:M)</f>
        <v/>
      </c>
      <c r="C2466">
        <f>SUMIFS('Input - target event report'!H:H,'Input - target event report'!L:L,B2466,'Input - target event report'!D:D, "Private Investment")</f>
        <v/>
      </c>
      <c r="D2466">
        <f>IF(E2466&lt;2, "N/A", (MAXIFS('Input - target event report'!E:E,'Input - target event report'!L:L,B:B,'Input - target event report'!D:D,"Private Investment")-MINIFS('Input - target event report'!E:E,'Input - target event report'!L:L,B:B,'Input - target event report'!D:D,"Private Investment"))/(E2466-1))</f>
        <v/>
      </c>
      <c r="E2466">
        <f>COUNTIFS('Input - target event report'!L:L,B2466,'Input - target event report'!D:D, "Private Investment")</f>
        <v/>
      </c>
      <c r="F2466">
        <f>AVERAGEIF(INDEX('Input - companies list'!$A:$BG, 0, MATCH("Clusters 0",'Input - companies list'!$A$1:$BG$1, 0)),'Output - Cluster ranking'!B2466,INDEX('Input - companies list'!$A:$BG, 0, MATCH("Flow",'Input - companies list'!$A$1:$BG$1, 0)))</f>
        <v/>
      </c>
      <c r="G2466">
        <f>AVERAGEIF(INDEX('Input - companies list'!$A:$BG, 0, MATCH("Clusters 0",'Input - companies list'!$A$1:$BG$1, 0)),'Output - Cluster ranking'!B2466,INDEX('Input - companies list'!$A:$BG, 0, MATCH("Inter-Cluster Connectivity",'Input - companies list'!$A$1:$BG$1, 0)))</f>
        <v/>
      </c>
      <c r="H2466">
        <f>IFERROR(PERCENTRANK(C:C,C2466),0)</f>
        <v/>
      </c>
      <c r="I2466">
        <f>IFERROR(1 - PERCENTRANK(D:D,D2466),0)</f>
        <v/>
      </c>
      <c r="J2466">
        <f>IFERROR(PERCENTRANK(E:E,E2466),0)</f>
        <v/>
      </c>
      <c r="K2466">
        <f>IFERROR(1 - PERCENTRANK(F:F,F2466),0)</f>
        <v/>
      </c>
      <c r="L2466">
        <f>IFERROR(PERCENTRANK(G:G,G2466),0)</f>
        <v/>
      </c>
      <c r="M2466">
        <f>H2466*weightA+I2466*weightB+J2466*weightC+K2466*weightD+L2466*weightE</f>
        <v/>
      </c>
    </row>
    <row r="2467" spans="1:13">
      <c r="A2467">
        <f>RANK(M2467,M:M)</f>
        <v/>
      </c>
      <c r="C2467">
        <f>SUMIFS('Input - target event report'!H:H,'Input - target event report'!L:L,B2467,'Input - target event report'!D:D, "Private Investment")</f>
        <v/>
      </c>
      <c r="D2467">
        <f>IF(E2467&lt;2, "N/A", (MAXIFS('Input - target event report'!E:E,'Input - target event report'!L:L,B:B,'Input - target event report'!D:D,"Private Investment")-MINIFS('Input - target event report'!E:E,'Input - target event report'!L:L,B:B,'Input - target event report'!D:D,"Private Investment"))/(E2467-1))</f>
        <v/>
      </c>
      <c r="E2467">
        <f>COUNTIFS('Input - target event report'!L:L,B2467,'Input - target event report'!D:D, "Private Investment")</f>
        <v/>
      </c>
      <c r="F2467">
        <f>AVERAGEIF(INDEX('Input - companies list'!$A:$BG, 0, MATCH("Clusters 0",'Input - companies list'!$A$1:$BG$1, 0)),'Output - Cluster ranking'!B2467,INDEX('Input - companies list'!$A:$BG, 0, MATCH("Flow",'Input - companies list'!$A$1:$BG$1, 0)))</f>
        <v/>
      </c>
      <c r="G2467">
        <f>AVERAGEIF(INDEX('Input - companies list'!$A:$BG, 0, MATCH("Clusters 0",'Input - companies list'!$A$1:$BG$1, 0)),'Output - Cluster ranking'!B2467,INDEX('Input - companies list'!$A:$BG, 0, MATCH("Inter-Cluster Connectivity",'Input - companies list'!$A$1:$BG$1, 0)))</f>
        <v/>
      </c>
      <c r="H2467">
        <f>IFERROR(PERCENTRANK(C:C,C2467),0)</f>
        <v/>
      </c>
      <c r="I2467">
        <f>IFERROR(1 - PERCENTRANK(D:D,D2467),0)</f>
        <v/>
      </c>
      <c r="J2467">
        <f>IFERROR(PERCENTRANK(E:E,E2467),0)</f>
        <v/>
      </c>
      <c r="K2467">
        <f>IFERROR(1 - PERCENTRANK(F:F,F2467),0)</f>
        <v/>
      </c>
      <c r="L2467">
        <f>IFERROR(PERCENTRANK(G:G,G2467),0)</f>
        <v/>
      </c>
      <c r="M2467">
        <f>H2467*weightA+I2467*weightB+J2467*weightC+K2467*weightD+L2467*weightE</f>
        <v/>
      </c>
    </row>
    <row r="2468" spans="1:13">
      <c r="A2468">
        <f>RANK(M2468,M:M)</f>
        <v/>
      </c>
      <c r="C2468">
        <f>SUMIFS('Input - target event report'!H:H,'Input - target event report'!L:L,B2468,'Input - target event report'!D:D, "Private Investment")</f>
        <v/>
      </c>
      <c r="D2468">
        <f>IF(E2468&lt;2, "N/A", (MAXIFS('Input - target event report'!E:E,'Input - target event report'!L:L,B:B,'Input - target event report'!D:D,"Private Investment")-MINIFS('Input - target event report'!E:E,'Input - target event report'!L:L,B:B,'Input - target event report'!D:D,"Private Investment"))/(E2468-1))</f>
        <v/>
      </c>
      <c r="E2468">
        <f>COUNTIFS('Input - target event report'!L:L,B2468,'Input - target event report'!D:D, "Private Investment")</f>
        <v/>
      </c>
      <c r="F2468">
        <f>AVERAGEIF(INDEX('Input - companies list'!$A:$BG, 0, MATCH("Clusters 0",'Input - companies list'!$A$1:$BG$1, 0)),'Output - Cluster ranking'!B2468,INDEX('Input - companies list'!$A:$BG, 0, MATCH("Flow",'Input - companies list'!$A$1:$BG$1, 0)))</f>
        <v/>
      </c>
      <c r="G2468">
        <f>AVERAGEIF(INDEX('Input - companies list'!$A:$BG, 0, MATCH("Clusters 0",'Input - companies list'!$A$1:$BG$1, 0)),'Output - Cluster ranking'!B2468,INDEX('Input - companies list'!$A:$BG, 0, MATCH("Inter-Cluster Connectivity",'Input - companies list'!$A$1:$BG$1, 0)))</f>
        <v/>
      </c>
      <c r="H2468">
        <f>IFERROR(PERCENTRANK(C:C,C2468),0)</f>
        <v/>
      </c>
      <c r="I2468">
        <f>IFERROR(1 - PERCENTRANK(D:D,D2468),0)</f>
        <v/>
      </c>
      <c r="J2468">
        <f>IFERROR(PERCENTRANK(E:E,E2468),0)</f>
        <v/>
      </c>
      <c r="K2468">
        <f>IFERROR(1 - PERCENTRANK(F:F,F2468),0)</f>
        <v/>
      </c>
      <c r="L2468">
        <f>IFERROR(PERCENTRANK(G:G,G2468),0)</f>
        <v/>
      </c>
      <c r="M2468">
        <f>H2468*weightA+I2468*weightB+J2468*weightC+K2468*weightD+L2468*weightE</f>
        <v/>
      </c>
    </row>
    <row r="2469" spans="1:13">
      <c r="A2469">
        <f>RANK(M2469,M:M)</f>
        <v/>
      </c>
      <c r="C2469">
        <f>SUMIFS('Input - target event report'!H:H,'Input - target event report'!L:L,B2469,'Input - target event report'!D:D, "Private Investment")</f>
        <v/>
      </c>
      <c r="D2469">
        <f>IF(E2469&lt;2, "N/A", (MAXIFS('Input - target event report'!E:E,'Input - target event report'!L:L,B:B,'Input - target event report'!D:D,"Private Investment")-MINIFS('Input - target event report'!E:E,'Input - target event report'!L:L,B:B,'Input - target event report'!D:D,"Private Investment"))/(E2469-1))</f>
        <v/>
      </c>
      <c r="E2469">
        <f>COUNTIFS('Input - target event report'!L:L,B2469,'Input - target event report'!D:D, "Private Investment")</f>
        <v/>
      </c>
      <c r="F2469">
        <f>AVERAGEIF(INDEX('Input - companies list'!$A:$BG, 0, MATCH("Clusters 0",'Input - companies list'!$A$1:$BG$1, 0)),'Output - Cluster ranking'!B2469,INDEX('Input - companies list'!$A:$BG, 0, MATCH("Flow",'Input - companies list'!$A$1:$BG$1, 0)))</f>
        <v/>
      </c>
      <c r="G2469">
        <f>AVERAGEIF(INDEX('Input - companies list'!$A:$BG, 0, MATCH("Clusters 0",'Input - companies list'!$A$1:$BG$1, 0)),'Output - Cluster ranking'!B2469,INDEX('Input - companies list'!$A:$BG, 0, MATCH("Inter-Cluster Connectivity",'Input - companies list'!$A$1:$BG$1, 0)))</f>
        <v/>
      </c>
      <c r="H2469">
        <f>IFERROR(PERCENTRANK(C:C,C2469),0)</f>
        <v/>
      </c>
      <c r="I2469">
        <f>IFERROR(1 - PERCENTRANK(D:D,D2469),0)</f>
        <v/>
      </c>
      <c r="J2469">
        <f>IFERROR(PERCENTRANK(E:E,E2469),0)</f>
        <v/>
      </c>
      <c r="K2469">
        <f>IFERROR(1 - PERCENTRANK(F:F,F2469),0)</f>
        <v/>
      </c>
      <c r="L2469">
        <f>IFERROR(PERCENTRANK(G:G,G2469),0)</f>
        <v/>
      </c>
      <c r="M2469">
        <f>H2469*weightA+I2469*weightB+J2469*weightC+K2469*weightD+L2469*weightE</f>
        <v/>
      </c>
    </row>
    <row r="2470" spans="1:13">
      <c r="A2470">
        <f>RANK(M2470,M:M)</f>
        <v/>
      </c>
      <c r="C2470">
        <f>SUMIFS('Input - target event report'!H:H,'Input - target event report'!L:L,B2470,'Input - target event report'!D:D, "Private Investment")</f>
        <v/>
      </c>
      <c r="D2470">
        <f>IF(E2470&lt;2, "N/A", (MAXIFS('Input - target event report'!E:E,'Input - target event report'!L:L,B:B,'Input - target event report'!D:D,"Private Investment")-MINIFS('Input - target event report'!E:E,'Input - target event report'!L:L,B:B,'Input - target event report'!D:D,"Private Investment"))/(E2470-1))</f>
        <v/>
      </c>
      <c r="E2470">
        <f>COUNTIFS('Input - target event report'!L:L,B2470,'Input - target event report'!D:D, "Private Investment")</f>
        <v/>
      </c>
      <c r="F2470">
        <f>AVERAGEIF(INDEX('Input - companies list'!$A:$BG, 0, MATCH("Clusters 0",'Input - companies list'!$A$1:$BG$1, 0)),'Output - Cluster ranking'!B2470,INDEX('Input - companies list'!$A:$BG, 0, MATCH("Flow",'Input - companies list'!$A$1:$BG$1, 0)))</f>
        <v/>
      </c>
      <c r="G2470">
        <f>AVERAGEIF(INDEX('Input - companies list'!$A:$BG, 0, MATCH("Clusters 0",'Input - companies list'!$A$1:$BG$1, 0)),'Output - Cluster ranking'!B2470,INDEX('Input - companies list'!$A:$BG, 0, MATCH("Inter-Cluster Connectivity",'Input - companies list'!$A$1:$BG$1, 0)))</f>
        <v/>
      </c>
      <c r="H2470">
        <f>IFERROR(PERCENTRANK(C:C,C2470),0)</f>
        <v/>
      </c>
      <c r="I2470">
        <f>IFERROR(1 - PERCENTRANK(D:D,D2470),0)</f>
        <v/>
      </c>
      <c r="J2470">
        <f>IFERROR(PERCENTRANK(E:E,E2470),0)</f>
        <v/>
      </c>
      <c r="K2470">
        <f>IFERROR(1 - PERCENTRANK(F:F,F2470),0)</f>
        <v/>
      </c>
      <c r="L2470">
        <f>IFERROR(PERCENTRANK(G:G,G2470),0)</f>
        <v/>
      </c>
      <c r="M2470">
        <f>H2470*weightA+I2470*weightB+J2470*weightC+K2470*weightD+L2470*weightE</f>
        <v/>
      </c>
    </row>
    <row r="2471" spans="1:13">
      <c r="A2471">
        <f>RANK(M2471,M:M)</f>
        <v/>
      </c>
      <c r="C2471">
        <f>SUMIFS('Input - target event report'!H:H,'Input - target event report'!L:L,B2471,'Input - target event report'!D:D, "Private Investment")</f>
        <v/>
      </c>
      <c r="D2471">
        <f>IF(E2471&lt;2, "N/A", (MAXIFS('Input - target event report'!E:E,'Input - target event report'!L:L,B:B,'Input - target event report'!D:D,"Private Investment")-MINIFS('Input - target event report'!E:E,'Input - target event report'!L:L,B:B,'Input - target event report'!D:D,"Private Investment"))/(E2471-1))</f>
        <v/>
      </c>
      <c r="E2471">
        <f>COUNTIFS('Input - target event report'!L:L,B2471,'Input - target event report'!D:D, "Private Investment")</f>
        <v/>
      </c>
      <c r="F2471">
        <f>AVERAGEIF(INDEX('Input - companies list'!$A:$BG, 0, MATCH("Clusters 0",'Input - companies list'!$A$1:$BG$1, 0)),'Output - Cluster ranking'!B2471,INDEX('Input - companies list'!$A:$BG, 0, MATCH("Flow",'Input - companies list'!$A$1:$BG$1, 0)))</f>
        <v/>
      </c>
      <c r="G2471">
        <f>AVERAGEIF(INDEX('Input - companies list'!$A:$BG, 0, MATCH("Clusters 0",'Input - companies list'!$A$1:$BG$1, 0)),'Output - Cluster ranking'!B2471,INDEX('Input - companies list'!$A:$BG, 0, MATCH("Inter-Cluster Connectivity",'Input - companies list'!$A$1:$BG$1, 0)))</f>
        <v/>
      </c>
      <c r="H2471">
        <f>IFERROR(PERCENTRANK(C:C,C2471),0)</f>
        <v/>
      </c>
      <c r="I2471">
        <f>IFERROR(1 - PERCENTRANK(D:D,D2471),0)</f>
        <v/>
      </c>
      <c r="J2471">
        <f>IFERROR(PERCENTRANK(E:E,E2471),0)</f>
        <v/>
      </c>
      <c r="K2471">
        <f>IFERROR(1 - PERCENTRANK(F:F,F2471),0)</f>
        <v/>
      </c>
      <c r="L2471">
        <f>IFERROR(PERCENTRANK(G:G,G2471),0)</f>
        <v/>
      </c>
      <c r="M2471">
        <f>H2471*weightA+I2471*weightB+J2471*weightC+K2471*weightD+L2471*weightE</f>
        <v/>
      </c>
    </row>
    <row r="2472" spans="1:13">
      <c r="A2472">
        <f>RANK(M2472,M:M)</f>
        <v/>
      </c>
      <c r="C2472">
        <f>SUMIFS('Input - target event report'!H:H,'Input - target event report'!L:L,B2472,'Input - target event report'!D:D, "Private Investment")</f>
        <v/>
      </c>
      <c r="D2472">
        <f>IF(E2472&lt;2, "N/A", (MAXIFS('Input - target event report'!E:E,'Input - target event report'!L:L,B:B,'Input - target event report'!D:D,"Private Investment")-MINIFS('Input - target event report'!E:E,'Input - target event report'!L:L,B:B,'Input - target event report'!D:D,"Private Investment"))/(E2472-1))</f>
        <v/>
      </c>
      <c r="E2472">
        <f>COUNTIFS('Input - target event report'!L:L,B2472,'Input - target event report'!D:D, "Private Investment")</f>
        <v/>
      </c>
      <c r="F2472">
        <f>AVERAGEIF(INDEX('Input - companies list'!$A:$BG, 0, MATCH("Clusters 0",'Input - companies list'!$A$1:$BG$1, 0)),'Output - Cluster ranking'!B2472,INDEX('Input - companies list'!$A:$BG, 0, MATCH("Flow",'Input - companies list'!$A$1:$BG$1, 0)))</f>
        <v/>
      </c>
      <c r="G2472">
        <f>AVERAGEIF(INDEX('Input - companies list'!$A:$BG, 0, MATCH("Clusters 0",'Input - companies list'!$A$1:$BG$1, 0)),'Output - Cluster ranking'!B2472,INDEX('Input - companies list'!$A:$BG, 0, MATCH("Inter-Cluster Connectivity",'Input - companies list'!$A$1:$BG$1, 0)))</f>
        <v/>
      </c>
      <c r="H2472">
        <f>IFERROR(PERCENTRANK(C:C,C2472),0)</f>
        <v/>
      </c>
      <c r="I2472">
        <f>IFERROR(1 - PERCENTRANK(D:D,D2472),0)</f>
        <v/>
      </c>
      <c r="J2472">
        <f>IFERROR(PERCENTRANK(E:E,E2472),0)</f>
        <v/>
      </c>
      <c r="K2472">
        <f>IFERROR(1 - PERCENTRANK(F:F,F2472),0)</f>
        <v/>
      </c>
      <c r="L2472">
        <f>IFERROR(PERCENTRANK(G:G,G2472),0)</f>
        <v/>
      </c>
      <c r="M2472">
        <f>H2472*weightA+I2472*weightB+J2472*weightC+K2472*weightD+L2472*weightE</f>
        <v/>
      </c>
    </row>
    <row r="2473" spans="1:13">
      <c r="A2473">
        <f>RANK(M2473,M:M)</f>
        <v/>
      </c>
      <c r="C2473">
        <f>SUMIFS('Input - target event report'!H:H,'Input - target event report'!L:L,B2473,'Input - target event report'!D:D, "Private Investment")</f>
        <v/>
      </c>
      <c r="D2473">
        <f>IF(E2473&lt;2, "N/A", (MAXIFS('Input - target event report'!E:E,'Input - target event report'!L:L,B:B,'Input - target event report'!D:D,"Private Investment")-MINIFS('Input - target event report'!E:E,'Input - target event report'!L:L,B:B,'Input - target event report'!D:D,"Private Investment"))/(E2473-1))</f>
        <v/>
      </c>
      <c r="E2473">
        <f>COUNTIFS('Input - target event report'!L:L,B2473,'Input - target event report'!D:D, "Private Investment")</f>
        <v/>
      </c>
      <c r="F2473">
        <f>AVERAGEIF(INDEX('Input - companies list'!$A:$BG, 0, MATCH("Clusters 0",'Input - companies list'!$A$1:$BG$1, 0)),'Output - Cluster ranking'!B2473,INDEX('Input - companies list'!$A:$BG, 0, MATCH("Flow",'Input - companies list'!$A$1:$BG$1, 0)))</f>
        <v/>
      </c>
      <c r="G2473">
        <f>AVERAGEIF(INDEX('Input - companies list'!$A:$BG, 0, MATCH("Clusters 0",'Input - companies list'!$A$1:$BG$1, 0)),'Output - Cluster ranking'!B2473,INDEX('Input - companies list'!$A:$BG, 0, MATCH("Inter-Cluster Connectivity",'Input - companies list'!$A$1:$BG$1, 0)))</f>
        <v/>
      </c>
      <c r="H2473">
        <f>IFERROR(PERCENTRANK(C:C,C2473),0)</f>
        <v/>
      </c>
      <c r="I2473">
        <f>IFERROR(1 - PERCENTRANK(D:D,D2473),0)</f>
        <v/>
      </c>
      <c r="J2473">
        <f>IFERROR(PERCENTRANK(E:E,E2473),0)</f>
        <v/>
      </c>
      <c r="K2473">
        <f>IFERROR(1 - PERCENTRANK(F:F,F2473),0)</f>
        <v/>
      </c>
      <c r="L2473">
        <f>IFERROR(PERCENTRANK(G:G,G2473),0)</f>
        <v/>
      </c>
      <c r="M2473">
        <f>H2473*weightA+I2473*weightB+J2473*weightC+K2473*weightD+L2473*weightE</f>
        <v/>
      </c>
    </row>
    <row r="2474" spans="1:13">
      <c r="A2474">
        <f>RANK(M2474,M:M)</f>
        <v/>
      </c>
      <c r="C2474">
        <f>SUMIFS('Input - target event report'!H:H,'Input - target event report'!L:L,B2474,'Input - target event report'!D:D, "Private Investment")</f>
        <v/>
      </c>
      <c r="D2474">
        <f>IF(E2474&lt;2, "N/A", (MAXIFS('Input - target event report'!E:E,'Input - target event report'!L:L,B:B,'Input - target event report'!D:D,"Private Investment")-MINIFS('Input - target event report'!E:E,'Input - target event report'!L:L,B:B,'Input - target event report'!D:D,"Private Investment"))/(E2474-1))</f>
        <v/>
      </c>
      <c r="E2474">
        <f>COUNTIFS('Input - target event report'!L:L,B2474,'Input - target event report'!D:D, "Private Investment")</f>
        <v/>
      </c>
      <c r="F2474">
        <f>AVERAGEIF(INDEX('Input - companies list'!$A:$BG, 0, MATCH("Clusters 0",'Input - companies list'!$A$1:$BG$1, 0)),'Output - Cluster ranking'!B2474,INDEX('Input - companies list'!$A:$BG, 0, MATCH("Flow",'Input - companies list'!$A$1:$BG$1, 0)))</f>
        <v/>
      </c>
      <c r="G2474">
        <f>AVERAGEIF(INDEX('Input - companies list'!$A:$BG, 0, MATCH("Clusters 0",'Input - companies list'!$A$1:$BG$1, 0)),'Output - Cluster ranking'!B2474,INDEX('Input - companies list'!$A:$BG, 0, MATCH("Inter-Cluster Connectivity",'Input - companies list'!$A$1:$BG$1, 0)))</f>
        <v/>
      </c>
      <c r="H2474">
        <f>IFERROR(PERCENTRANK(C:C,C2474),0)</f>
        <v/>
      </c>
      <c r="I2474">
        <f>IFERROR(1 - PERCENTRANK(D:D,D2474),0)</f>
        <v/>
      </c>
      <c r="J2474">
        <f>IFERROR(PERCENTRANK(E:E,E2474),0)</f>
        <v/>
      </c>
      <c r="K2474">
        <f>IFERROR(1 - PERCENTRANK(F:F,F2474),0)</f>
        <v/>
      </c>
      <c r="L2474">
        <f>IFERROR(PERCENTRANK(G:G,G2474),0)</f>
        <v/>
      </c>
      <c r="M2474">
        <f>H2474*weightA+I2474*weightB+J2474*weightC+K2474*weightD+L2474*weightE</f>
        <v/>
      </c>
    </row>
    <row r="2475" spans="1:13">
      <c r="A2475">
        <f>RANK(M2475,M:M)</f>
        <v/>
      </c>
      <c r="C2475">
        <f>SUMIFS('Input - target event report'!H:H,'Input - target event report'!L:L,B2475,'Input - target event report'!D:D, "Private Investment")</f>
        <v/>
      </c>
      <c r="D2475">
        <f>IF(E2475&lt;2, "N/A", (MAXIFS('Input - target event report'!E:E,'Input - target event report'!L:L,B:B,'Input - target event report'!D:D,"Private Investment")-MINIFS('Input - target event report'!E:E,'Input - target event report'!L:L,B:B,'Input - target event report'!D:D,"Private Investment"))/(E2475-1))</f>
        <v/>
      </c>
      <c r="E2475">
        <f>COUNTIFS('Input - target event report'!L:L,B2475,'Input - target event report'!D:D, "Private Investment")</f>
        <v/>
      </c>
      <c r="F2475">
        <f>AVERAGEIF(INDEX('Input - companies list'!$A:$BG, 0, MATCH("Clusters 0",'Input - companies list'!$A$1:$BG$1, 0)),'Output - Cluster ranking'!B2475,INDEX('Input - companies list'!$A:$BG, 0, MATCH("Flow",'Input - companies list'!$A$1:$BG$1, 0)))</f>
        <v/>
      </c>
      <c r="G2475">
        <f>AVERAGEIF(INDEX('Input - companies list'!$A:$BG, 0, MATCH("Clusters 0",'Input - companies list'!$A$1:$BG$1, 0)),'Output - Cluster ranking'!B2475,INDEX('Input - companies list'!$A:$BG, 0, MATCH("Inter-Cluster Connectivity",'Input - companies list'!$A$1:$BG$1, 0)))</f>
        <v/>
      </c>
      <c r="H2475">
        <f>IFERROR(PERCENTRANK(C:C,C2475),0)</f>
        <v/>
      </c>
      <c r="I2475">
        <f>IFERROR(1 - PERCENTRANK(D:D,D2475),0)</f>
        <v/>
      </c>
      <c r="J2475">
        <f>IFERROR(PERCENTRANK(E:E,E2475),0)</f>
        <v/>
      </c>
      <c r="K2475">
        <f>IFERROR(1 - PERCENTRANK(F:F,F2475),0)</f>
        <v/>
      </c>
      <c r="L2475">
        <f>IFERROR(PERCENTRANK(G:G,G2475),0)</f>
        <v/>
      </c>
      <c r="M2475">
        <f>H2475*weightA+I2475*weightB+J2475*weightC+K2475*weightD+L2475*weightE</f>
        <v/>
      </c>
    </row>
    <row r="2476" spans="1:13">
      <c r="A2476">
        <f>RANK(M2476,M:M)</f>
        <v/>
      </c>
      <c r="C2476">
        <f>SUMIFS('Input - target event report'!H:H,'Input - target event report'!L:L,B2476,'Input - target event report'!D:D, "Private Investment")</f>
        <v/>
      </c>
      <c r="D2476">
        <f>IF(E2476&lt;2, "N/A", (MAXIFS('Input - target event report'!E:E,'Input - target event report'!L:L,B:B,'Input - target event report'!D:D,"Private Investment")-MINIFS('Input - target event report'!E:E,'Input - target event report'!L:L,B:B,'Input - target event report'!D:D,"Private Investment"))/(E2476-1))</f>
        <v/>
      </c>
      <c r="E2476">
        <f>COUNTIFS('Input - target event report'!L:L,B2476,'Input - target event report'!D:D, "Private Investment")</f>
        <v/>
      </c>
      <c r="F2476">
        <f>AVERAGEIF(INDEX('Input - companies list'!$A:$BG, 0, MATCH("Clusters 0",'Input - companies list'!$A$1:$BG$1, 0)),'Output - Cluster ranking'!B2476,INDEX('Input - companies list'!$A:$BG, 0, MATCH("Flow",'Input - companies list'!$A$1:$BG$1, 0)))</f>
        <v/>
      </c>
      <c r="G2476">
        <f>AVERAGEIF(INDEX('Input - companies list'!$A:$BG, 0, MATCH("Clusters 0",'Input - companies list'!$A$1:$BG$1, 0)),'Output - Cluster ranking'!B2476,INDEX('Input - companies list'!$A:$BG, 0, MATCH("Inter-Cluster Connectivity",'Input - companies list'!$A$1:$BG$1, 0)))</f>
        <v/>
      </c>
      <c r="H2476">
        <f>IFERROR(PERCENTRANK(C:C,C2476),0)</f>
        <v/>
      </c>
      <c r="I2476">
        <f>IFERROR(1 - PERCENTRANK(D:D,D2476),0)</f>
        <v/>
      </c>
      <c r="J2476">
        <f>IFERROR(PERCENTRANK(E:E,E2476),0)</f>
        <v/>
      </c>
      <c r="K2476">
        <f>IFERROR(1 - PERCENTRANK(F:F,F2476),0)</f>
        <v/>
      </c>
      <c r="L2476">
        <f>IFERROR(PERCENTRANK(G:G,G2476),0)</f>
        <v/>
      </c>
      <c r="M2476">
        <f>H2476*weightA+I2476*weightB+J2476*weightC+K2476*weightD+L2476*weightE</f>
        <v/>
      </c>
    </row>
    <row r="2477" spans="1:13">
      <c r="A2477">
        <f>RANK(M2477,M:M)</f>
        <v/>
      </c>
      <c r="C2477">
        <f>SUMIFS('Input - target event report'!H:H,'Input - target event report'!L:L,B2477,'Input - target event report'!D:D, "Private Investment")</f>
        <v/>
      </c>
      <c r="D2477">
        <f>IF(E2477&lt;2, "N/A", (MAXIFS('Input - target event report'!E:E,'Input - target event report'!L:L,B:B,'Input - target event report'!D:D,"Private Investment")-MINIFS('Input - target event report'!E:E,'Input - target event report'!L:L,B:B,'Input - target event report'!D:D,"Private Investment"))/(E2477-1))</f>
        <v/>
      </c>
      <c r="E2477">
        <f>COUNTIFS('Input - target event report'!L:L,B2477,'Input - target event report'!D:D, "Private Investment")</f>
        <v/>
      </c>
      <c r="F2477">
        <f>AVERAGEIF(INDEX('Input - companies list'!$A:$BG, 0, MATCH("Clusters 0",'Input - companies list'!$A$1:$BG$1, 0)),'Output - Cluster ranking'!B2477,INDEX('Input - companies list'!$A:$BG, 0, MATCH("Flow",'Input - companies list'!$A$1:$BG$1, 0)))</f>
        <v/>
      </c>
      <c r="G2477">
        <f>AVERAGEIF(INDEX('Input - companies list'!$A:$BG, 0, MATCH("Clusters 0",'Input - companies list'!$A$1:$BG$1, 0)),'Output - Cluster ranking'!B2477,INDEX('Input - companies list'!$A:$BG, 0, MATCH("Inter-Cluster Connectivity",'Input - companies list'!$A$1:$BG$1, 0)))</f>
        <v/>
      </c>
      <c r="H2477">
        <f>IFERROR(PERCENTRANK(C:C,C2477),0)</f>
        <v/>
      </c>
      <c r="I2477">
        <f>IFERROR(1 - PERCENTRANK(D:D,D2477),0)</f>
        <v/>
      </c>
      <c r="J2477">
        <f>IFERROR(PERCENTRANK(E:E,E2477),0)</f>
        <v/>
      </c>
      <c r="K2477">
        <f>IFERROR(1 - PERCENTRANK(F:F,F2477),0)</f>
        <v/>
      </c>
      <c r="L2477">
        <f>IFERROR(PERCENTRANK(G:G,G2477),0)</f>
        <v/>
      </c>
      <c r="M2477">
        <f>H2477*weightA+I2477*weightB+J2477*weightC+K2477*weightD+L2477*weightE</f>
        <v/>
      </c>
    </row>
    <row r="2478" spans="1:13">
      <c r="A2478">
        <f>RANK(M2478,M:M)</f>
        <v/>
      </c>
      <c r="C2478">
        <f>SUMIFS('Input - target event report'!H:H,'Input - target event report'!L:L,B2478,'Input - target event report'!D:D, "Private Investment")</f>
        <v/>
      </c>
      <c r="D2478">
        <f>IF(E2478&lt;2, "N/A", (MAXIFS('Input - target event report'!E:E,'Input - target event report'!L:L,B:B,'Input - target event report'!D:D,"Private Investment")-MINIFS('Input - target event report'!E:E,'Input - target event report'!L:L,B:B,'Input - target event report'!D:D,"Private Investment"))/(E2478-1))</f>
        <v/>
      </c>
      <c r="E2478">
        <f>COUNTIFS('Input - target event report'!L:L,B2478,'Input - target event report'!D:D, "Private Investment")</f>
        <v/>
      </c>
      <c r="F2478">
        <f>AVERAGEIF(INDEX('Input - companies list'!$A:$BG, 0, MATCH("Clusters 0",'Input - companies list'!$A$1:$BG$1, 0)),'Output - Cluster ranking'!B2478,INDEX('Input - companies list'!$A:$BG, 0, MATCH("Flow",'Input - companies list'!$A$1:$BG$1, 0)))</f>
        <v/>
      </c>
      <c r="G2478">
        <f>AVERAGEIF(INDEX('Input - companies list'!$A:$BG, 0, MATCH("Clusters 0",'Input - companies list'!$A$1:$BG$1, 0)),'Output - Cluster ranking'!B2478,INDEX('Input - companies list'!$A:$BG, 0, MATCH("Inter-Cluster Connectivity",'Input - companies list'!$A$1:$BG$1, 0)))</f>
        <v/>
      </c>
      <c r="H2478">
        <f>IFERROR(PERCENTRANK(C:C,C2478),0)</f>
        <v/>
      </c>
      <c r="I2478">
        <f>IFERROR(1 - PERCENTRANK(D:D,D2478),0)</f>
        <v/>
      </c>
      <c r="J2478">
        <f>IFERROR(PERCENTRANK(E:E,E2478),0)</f>
        <v/>
      </c>
      <c r="K2478">
        <f>IFERROR(1 - PERCENTRANK(F:F,F2478),0)</f>
        <v/>
      </c>
      <c r="L2478">
        <f>IFERROR(PERCENTRANK(G:G,G2478),0)</f>
        <v/>
      </c>
      <c r="M2478">
        <f>H2478*weightA+I2478*weightB+J2478*weightC+K2478*weightD+L2478*weightE</f>
        <v/>
      </c>
    </row>
    <row r="2479" spans="1:13">
      <c r="A2479">
        <f>RANK(M2479,M:M)</f>
        <v/>
      </c>
      <c r="C2479">
        <f>SUMIFS('Input - target event report'!H:H,'Input - target event report'!L:L,B2479,'Input - target event report'!D:D, "Private Investment")</f>
        <v/>
      </c>
      <c r="D2479">
        <f>IF(E2479&lt;2, "N/A", (MAXIFS('Input - target event report'!E:E,'Input - target event report'!L:L,B:B,'Input - target event report'!D:D,"Private Investment")-MINIFS('Input - target event report'!E:E,'Input - target event report'!L:L,B:B,'Input - target event report'!D:D,"Private Investment"))/(E2479-1))</f>
        <v/>
      </c>
      <c r="E2479">
        <f>COUNTIFS('Input - target event report'!L:L,B2479,'Input - target event report'!D:D, "Private Investment")</f>
        <v/>
      </c>
      <c r="F2479">
        <f>AVERAGEIF(INDEX('Input - companies list'!$A:$BG, 0, MATCH("Clusters 0",'Input - companies list'!$A$1:$BG$1, 0)),'Output - Cluster ranking'!B2479,INDEX('Input - companies list'!$A:$BG, 0, MATCH("Flow",'Input - companies list'!$A$1:$BG$1, 0)))</f>
        <v/>
      </c>
      <c r="G2479">
        <f>AVERAGEIF(INDEX('Input - companies list'!$A:$BG, 0, MATCH("Clusters 0",'Input - companies list'!$A$1:$BG$1, 0)),'Output - Cluster ranking'!B2479,INDEX('Input - companies list'!$A:$BG, 0, MATCH("Inter-Cluster Connectivity",'Input - companies list'!$A$1:$BG$1, 0)))</f>
        <v/>
      </c>
      <c r="H2479">
        <f>IFERROR(PERCENTRANK(C:C,C2479),0)</f>
        <v/>
      </c>
      <c r="I2479">
        <f>IFERROR(1 - PERCENTRANK(D:D,D2479),0)</f>
        <v/>
      </c>
      <c r="J2479">
        <f>IFERROR(PERCENTRANK(E:E,E2479),0)</f>
        <v/>
      </c>
      <c r="K2479">
        <f>IFERROR(1 - PERCENTRANK(F:F,F2479),0)</f>
        <v/>
      </c>
      <c r="L2479">
        <f>IFERROR(PERCENTRANK(G:G,G2479),0)</f>
        <v/>
      </c>
      <c r="M2479">
        <f>H2479*weightA+I2479*weightB+J2479*weightC+K2479*weightD+L2479*weightE</f>
        <v/>
      </c>
    </row>
    <row r="2480" spans="1:13">
      <c r="A2480">
        <f>RANK(M2480,M:M)</f>
        <v/>
      </c>
      <c r="C2480">
        <f>SUMIFS('Input - target event report'!H:H,'Input - target event report'!L:L,B2480,'Input - target event report'!D:D, "Private Investment")</f>
        <v/>
      </c>
      <c r="D2480">
        <f>IF(E2480&lt;2, "N/A", (MAXIFS('Input - target event report'!E:E,'Input - target event report'!L:L,B:B,'Input - target event report'!D:D,"Private Investment")-MINIFS('Input - target event report'!E:E,'Input - target event report'!L:L,B:B,'Input - target event report'!D:D,"Private Investment"))/(E2480-1))</f>
        <v/>
      </c>
      <c r="E2480">
        <f>COUNTIFS('Input - target event report'!L:L,B2480,'Input - target event report'!D:D, "Private Investment")</f>
        <v/>
      </c>
      <c r="F2480">
        <f>AVERAGEIF(INDEX('Input - companies list'!$A:$BG, 0, MATCH("Clusters 0",'Input - companies list'!$A$1:$BG$1, 0)),'Output - Cluster ranking'!B2480,INDEX('Input - companies list'!$A:$BG, 0, MATCH("Flow",'Input - companies list'!$A$1:$BG$1, 0)))</f>
        <v/>
      </c>
      <c r="G2480">
        <f>AVERAGEIF(INDEX('Input - companies list'!$A:$BG, 0, MATCH("Clusters 0",'Input - companies list'!$A$1:$BG$1, 0)),'Output - Cluster ranking'!B2480,INDEX('Input - companies list'!$A:$BG, 0, MATCH("Inter-Cluster Connectivity",'Input - companies list'!$A$1:$BG$1, 0)))</f>
        <v/>
      </c>
      <c r="H2480">
        <f>IFERROR(PERCENTRANK(C:C,C2480),0)</f>
        <v/>
      </c>
      <c r="I2480">
        <f>IFERROR(1 - PERCENTRANK(D:D,D2480),0)</f>
        <v/>
      </c>
      <c r="J2480">
        <f>IFERROR(PERCENTRANK(E:E,E2480),0)</f>
        <v/>
      </c>
      <c r="K2480">
        <f>IFERROR(1 - PERCENTRANK(F:F,F2480),0)</f>
        <v/>
      </c>
      <c r="L2480">
        <f>IFERROR(PERCENTRANK(G:G,G2480),0)</f>
        <v/>
      </c>
      <c r="M2480">
        <f>H2480*weightA+I2480*weightB+J2480*weightC+K2480*weightD+L2480*weightE</f>
        <v/>
      </c>
    </row>
    <row r="2481" spans="1:13">
      <c r="A2481">
        <f>RANK(M2481,M:M)</f>
        <v/>
      </c>
      <c r="C2481">
        <f>SUMIFS('Input - target event report'!H:H,'Input - target event report'!L:L,B2481,'Input - target event report'!D:D, "Private Investment")</f>
        <v/>
      </c>
      <c r="D2481">
        <f>IF(E2481&lt;2, "N/A", (MAXIFS('Input - target event report'!E:E,'Input - target event report'!L:L,B:B,'Input - target event report'!D:D,"Private Investment")-MINIFS('Input - target event report'!E:E,'Input - target event report'!L:L,B:B,'Input - target event report'!D:D,"Private Investment"))/(E2481-1))</f>
        <v/>
      </c>
      <c r="E2481">
        <f>COUNTIFS('Input - target event report'!L:L,B2481,'Input - target event report'!D:D, "Private Investment")</f>
        <v/>
      </c>
      <c r="F2481">
        <f>AVERAGEIF(INDEX('Input - companies list'!$A:$BG, 0, MATCH("Clusters 0",'Input - companies list'!$A$1:$BG$1, 0)),'Output - Cluster ranking'!B2481,INDEX('Input - companies list'!$A:$BG, 0, MATCH("Flow",'Input - companies list'!$A$1:$BG$1, 0)))</f>
        <v/>
      </c>
      <c r="G2481">
        <f>AVERAGEIF(INDEX('Input - companies list'!$A:$BG, 0, MATCH("Clusters 0",'Input - companies list'!$A$1:$BG$1, 0)),'Output - Cluster ranking'!B2481,INDEX('Input - companies list'!$A:$BG, 0, MATCH("Inter-Cluster Connectivity",'Input - companies list'!$A$1:$BG$1, 0)))</f>
        <v/>
      </c>
      <c r="H2481">
        <f>IFERROR(PERCENTRANK(C:C,C2481),0)</f>
        <v/>
      </c>
      <c r="I2481">
        <f>IFERROR(1 - PERCENTRANK(D:D,D2481),0)</f>
        <v/>
      </c>
      <c r="J2481">
        <f>IFERROR(PERCENTRANK(E:E,E2481),0)</f>
        <v/>
      </c>
      <c r="K2481">
        <f>IFERROR(1 - PERCENTRANK(F:F,F2481),0)</f>
        <v/>
      </c>
      <c r="L2481">
        <f>IFERROR(PERCENTRANK(G:G,G2481),0)</f>
        <v/>
      </c>
      <c r="M2481">
        <f>H2481*weightA+I2481*weightB+J2481*weightC+K2481*weightD+L2481*weightE</f>
        <v/>
      </c>
    </row>
    <row r="2482" spans="1:13">
      <c r="A2482">
        <f>RANK(M2482,M:M)</f>
        <v/>
      </c>
      <c r="C2482">
        <f>SUMIFS('Input - target event report'!H:H,'Input - target event report'!L:L,B2482,'Input - target event report'!D:D, "Private Investment")</f>
        <v/>
      </c>
      <c r="D2482">
        <f>IF(E2482&lt;2, "N/A", (MAXIFS('Input - target event report'!E:E,'Input - target event report'!L:L,B:B,'Input - target event report'!D:D,"Private Investment")-MINIFS('Input - target event report'!E:E,'Input - target event report'!L:L,B:B,'Input - target event report'!D:D,"Private Investment"))/(E2482-1))</f>
        <v/>
      </c>
      <c r="E2482">
        <f>COUNTIFS('Input - target event report'!L:L,B2482,'Input - target event report'!D:D, "Private Investment")</f>
        <v/>
      </c>
      <c r="F2482">
        <f>AVERAGEIF(INDEX('Input - companies list'!$A:$BG, 0, MATCH("Clusters 0",'Input - companies list'!$A$1:$BG$1, 0)),'Output - Cluster ranking'!B2482,INDEX('Input - companies list'!$A:$BG, 0, MATCH("Flow",'Input - companies list'!$A$1:$BG$1, 0)))</f>
        <v/>
      </c>
      <c r="G2482">
        <f>AVERAGEIF(INDEX('Input - companies list'!$A:$BG, 0, MATCH("Clusters 0",'Input - companies list'!$A$1:$BG$1, 0)),'Output - Cluster ranking'!B2482,INDEX('Input - companies list'!$A:$BG, 0, MATCH("Inter-Cluster Connectivity",'Input - companies list'!$A$1:$BG$1, 0)))</f>
        <v/>
      </c>
      <c r="H2482">
        <f>IFERROR(PERCENTRANK(C:C,C2482),0)</f>
        <v/>
      </c>
      <c r="I2482">
        <f>IFERROR(1 - PERCENTRANK(D:D,D2482),0)</f>
        <v/>
      </c>
      <c r="J2482">
        <f>IFERROR(PERCENTRANK(E:E,E2482),0)</f>
        <v/>
      </c>
      <c r="K2482">
        <f>IFERROR(1 - PERCENTRANK(F:F,F2482),0)</f>
        <v/>
      </c>
      <c r="L2482">
        <f>IFERROR(PERCENTRANK(G:G,G2482),0)</f>
        <v/>
      </c>
      <c r="M2482">
        <f>H2482*weightA+I2482*weightB+J2482*weightC+K2482*weightD+L2482*weightE</f>
        <v/>
      </c>
    </row>
    <row r="2483" spans="1:13">
      <c r="A2483">
        <f>RANK(M2483,M:M)</f>
        <v/>
      </c>
      <c r="C2483">
        <f>SUMIFS('Input - target event report'!H:H,'Input - target event report'!L:L,B2483,'Input - target event report'!D:D, "Private Investment")</f>
        <v/>
      </c>
      <c r="D2483">
        <f>IF(E2483&lt;2, "N/A", (MAXIFS('Input - target event report'!E:E,'Input - target event report'!L:L,B:B,'Input - target event report'!D:D,"Private Investment")-MINIFS('Input - target event report'!E:E,'Input - target event report'!L:L,B:B,'Input - target event report'!D:D,"Private Investment"))/(E2483-1))</f>
        <v/>
      </c>
      <c r="E2483">
        <f>COUNTIFS('Input - target event report'!L:L,B2483,'Input - target event report'!D:D, "Private Investment")</f>
        <v/>
      </c>
      <c r="F2483">
        <f>AVERAGEIF(INDEX('Input - companies list'!$A:$BG, 0, MATCH("Clusters 0",'Input - companies list'!$A$1:$BG$1, 0)),'Output - Cluster ranking'!B2483,INDEX('Input - companies list'!$A:$BG, 0, MATCH("Flow",'Input - companies list'!$A$1:$BG$1, 0)))</f>
        <v/>
      </c>
      <c r="G2483">
        <f>AVERAGEIF(INDEX('Input - companies list'!$A:$BG, 0, MATCH("Clusters 0",'Input - companies list'!$A$1:$BG$1, 0)),'Output - Cluster ranking'!B2483,INDEX('Input - companies list'!$A:$BG, 0, MATCH("Inter-Cluster Connectivity",'Input - companies list'!$A$1:$BG$1, 0)))</f>
        <v/>
      </c>
      <c r="H2483">
        <f>IFERROR(PERCENTRANK(C:C,C2483),0)</f>
        <v/>
      </c>
      <c r="I2483">
        <f>IFERROR(1 - PERCENTRANK(D:D,D2483),0)</f>
        <v/>
      </c>
      <c r="J2483">
        <f>IFERROR(PERCENTRANK(E:E,E2483),0)</f>
        <v/>
      </c>
      <c r="K2483">
        <f>IFERROR(1 - PERCENTRANK(F:F,F2483),0)</f>
        <v/>
      </c>
      <c r="L2483">
        <f>IFERROR(PERCENTRANK(G:G,G2483),0)</f>
        <v/>
      </c>
      <c r="M2483">
        <f>H2483*weightA+I2483*weightB+J2483*weightC+K2483*weightD+L2483*weightE</f>
        <v/>
      </c>
    </row>
    <row r="2484" spans="1:13">
      <c r="A2484">
        <f>RANK(M2484,M:M)</f>
        <v/>
      </c>
      <c r="C2484">
        <f>SUMIFS('Input - target event report'!H:H,'Input - target event report'!L:L,B2484,'Input - target event report'!D:D, "Private Investment")</f>
        <v/>
      </c>
      <c r="D2484">
        <f>IF(E2484&lt;2, "N/A", (MAXIFS('Input - target event report'!E:E,'Input - target event report'!L:L,B:B,'Input - target event report'!D:D,"Private Investment")-MINIFS('Input - target event report'!E:E,'Input - target event report'!L:L,B:B,'Input - target event report'!D:D,"Private Investment"))/(E2484-1))</f>
        <v/>
      </c>
      <c r="E2484">
        <f>COUNTIFS('Input - target event report'!L:L,B2484,'Input - target event report'!D:D, "Private Investment")</f>
        <v/>
      </c>
      <c r="F2484">
        <f>AVERAGEIF(INDEX('Input - companies list'!$A:$BG, 0, MATCH("Clusters 0",'Input - companies list'!$A$1:$BG$1, 0)),'Output - Cluster ranking'!B2484,INDEX('Input - companies list'!$A:$BG, 0, MATCH("Flow",'Input - companies list'!$A$1:$BG$1, 0)))</f>
        <v/>
      </c>
      <c r="G2484">
        <f>AVERAGEIF(INDEX('Input - companies list'!$A:$BG, 0, MATCH("Clusters 0",'Input - companies list'!$A$1:$BG$1, 0)),'Output - Cluster ranking'!B2484,INDEX('Input - companies list'!$A:$BG, 0, MATCH("Inter-Cluster Connectivity",'Input - companies list'!$A$1:$BG$1, 0)))</f>
        <v/>
      </c>
      <c r="H2484">
        <f>IFERROR(PERCENTRANK(C:C,C2484),0)</f>
        <v/>
      </c>
      <c r="I2484">
        <f>IFERROR(1 - PERCENTRANK(D:D,D2484),0)</f>
        <v/>
      </c>
      <c r="J2484">
        <f>IFERROR(PERCENTRANK(E:E,E2484),0)</f>
        <v/>
      </c>
      <c r="K2484">
        <f>IFERROR(1 - PERCENTRANK(F:F,F2484),0)</f>
        <v/>
      </c>
      <c r="L2484">
        <f>IFERROR(PERCENTRANK(G:G,G2484),0)</f>
        <v/>
      </c>
      <c r="M2484">
        <f>H2484*weightA+I2484*weightB+J2484*weightC+K2484*weightD+L2484*weightE</f>
        <v/>
      </c>
    </row>
    <row r="2485" spans="1:13">
      <c r="A2485">
        <f>RANK(M2485,M:M)</f>
        <v/>
      </c>
      <c r="C2485">
        <f>SUMIFS('Input - target event report'!H:H,'Input - target event report'!L:L,B2485,'Input - target event report'!D:D, "Private Investment")</f>
        <v/>
      </c>
      <c r="D2485">
        <f>IF(E2485&lt;2, "N/A", (MAXIFS('Input - target event report'!E:E,'Input - target event report'!L:L,B:B,'Input - target event report'!D:D,"Private Investment")-MINIFS('Input - target event report'!E:E,'Input - target event report'!L:L,B:B,'Input - target event report'!D:D,"Private Investment"))/(E2485-1))</f>
        <v/>
      </c>
      <c r="E2485">
        <f>COUNTIFS('Input - target event report'!L:L,B2485,'Input - target event report'!D:D, "Private Investment")</f>
        <v/>
      </c>
      <c r="F2485">
        <f>AVERAGEIF(INDEX('Input - companies list'!$A:$BG, 0, MATCH("Clusters 0",'Input - companies list'!$A$1:$BG$1, 0)),'Output - Cluster ranking'!B2485,INDEX('Input - companies list'!$A:$BG, 0, MATCH("Flow",'Input - companies list'!$A$1:$BG$1, 0)))</f>
        <v/>
      </c>
      <c r="G2485">
        <f>AVERAGEIF(INDEX('Input - companies list'!$A:$BG, 0, MATCH("Clusters 0",'Input - companies list'!$A$1:$BG$1, 0)),'Output - Cluster ranking'!B2485,INDEX('Input - companies list'!$A:$BG, 0, MATCH("Inter-Cluster Connectivity",'Input - companies list'!$A$1:$BG$1, 0)))</f>
        <v/>
      </c>
      <c r="H2485">
        <f>IFERROR(PERCENTRANK(C:C,C2485),0)</f>
        <v/>
      </c>
      <c r="I2485">
        <f>IFERROR(1 - PERCENTRANK(D:D,D2485),0)</f>
        <v/>
      </c>
      <c r="J2485">
        <f>IFERROR(PERCENTRANK(E:E,E2485),0)</f>
        <v/>
      </c>
      <c r="K2485">
        <f>IFERROR(1 - PERCENTRANK(F:F,F2485),0)</f>
        <v/>
      </c>
      <c r="L2485">
        <f>IFERROR(PERCENTRANK(G:G,G2485),0)</f>
        <v/>
      </c>
      <c r="M2485">
        <f>H2485*weightA+I2485*weightB+J2485*weightC+K2485*weightD+L2485*weightE</f>
        <v/>
      </c>
    </row>
    <row r="2486" spans="1:13">
      <c r="A2486">
        <f>RANK(M2486,M:M)</f>
        <v/>
      </c>
      <c r="C2486">
        <f>SUMIFS('Input - target event report'!H:H,'Input - target event report'!L:L,B2486,'Input - target event report'!D:D, "Private Investment")</f>
        <v/>
      </c>
      <c r="D2486">
        <f>IF(E2486&lt;2, "N/A", (MAXIFS('Input - target event report'!E:E,'Input - target event report'!L:L,B:B,'Input - target event report'!D:D,"Private Investment")-MINIFS('Input - target event report'!E:E,'Input - target event report'!L:L,B:B,'Input - target event report'!D:D,"Private Investment"))/(E2486-1))</f>
        <v/>
      </c>
      <c r="E2486">
        <f>COUNTIFS('Input - target event report'!L:L,B2486,'Input - target event report'!D:D, "Private Investment")</f>
        <v/>
      </c>
      <c r="F2486">
        <f>AVERAGEIF(INDEX('Input - companies list'!$A:$BG, 0, MATCH("Clusters 0",'Input - companies list'!$A$1:$BG$1, 0)),'Output - Cluster ranking'!B2486,INDEX('Input - companies list'!$A:$BG, 0, MATCH("Flow",'Input - companies list'!$A$1:$BG$1, 0)))</f>
        <v/>
      </c>
      <c r="G2486">
        <f>AVERAGEIF(INDEX('Input - companies list'!$A:$BG, 0, MATCH("Clusters 0",'Input - companies list'!$A$1:$BG$1, 0)),'Output - Cluster ranking'!B2486,INDEX('Input - companies list'!$A:$BG, 0, MATCH("Inter-Cluster Connectivity",'Input - companies list'!$A$1:$BG$1, 0)))</f>
        <v/>
      </c>
      <c r="H2486">
        <f>IFERROR(PERCENTRANK(C:C,C2486),0)</f>
        <v/>
      </c>
      <c r="I2486">
        <f>IFERROR(1 - PERCENTRANK(D:D,D2486),0)</f>
        <v/>
      </c>
      <c r="J2486">
        <f>IFERROR(PERCENTRANK(E:E,E2486),0)</f>
        <v/>
      </c>
      <c r="K2486">
        <f>IFERROR(1 - PERCENTRANK(F:F,F2486),0)</f>
        <v/>
      </c>
      <c r="L2486">
        <f>IFERROR(PERCENTRANK(G:G,G2486),0)</f>
        <v/>
      </c>
      <c r="M2486">
        <f>H2486*weightA+I2486*weightB+J2486*weightC+K2486*weightD+L2486*weightE</f>
        <v/>
      </c>
    </row>
    <row r="2487" spans="1:13">
      <c r="A2487">
        <f>RANK(M2487,M:M)</f>
        <v/>
      </c>
      <c r="C2487">
        <f>SUMIFS('Input - target event report'!H:H,'Input - target event report'!L:L,B2487,'Input - target event report'!D:D, "Private Investment")</f>
        <v/>
      </c>
      <c r="D2487">
        <f>IF(E2487&lt;2, "N/A", (MAXIFS('Input - target event report'!E:E,'Input - target event report'!L:L,B:B,'Input - target event report'!D:D,"Private Investment")-MINIFS('Input - target event report'!E:E,'Input - target event report'!L:L,B:B,'Input - target event report'!D:D,"Private Investment"))/(E2487-1))</f>
        <v/>
      </c>
      <c r="E2487">
        <f>COUNTIFS('Input - target event report'!L:L,B2487,'Input - target event report'!D:D, "Private Investment")</f>
        <v/>
      </c>
      <c r="F2487">
        <f>AVERAGEIF(INDEX('Input - companies list'!$A:$BG, 0, MATCH("Clusters 0",'Input - companies list'!$A$1:$BG$1, 0)),'Output - Cluster ranking'!B2487,INDEX('Input - companies list'!$A:$BG, 0, MATCH("Flow",'Input - companies list'!$A$1:$BG$1, 0)))</f>
        <v/>
      </c>
      <c r="G2487">
        <f>AVERAGEIF(INDEX('Input - companies list'!$A:$BG, 0, MATCH("Clusters 0",'Input - companies list'!$A$1:$BG$1, 0)),'Output - Cluster ranking'!B2487,INDEX('Input - companies list'!$A:$BG, 0, MATCH("Inter-Cluster Connectivity",'Input - companies list'!$A$1:$BG$1, 0)))</f>
        <v/>
      </c>
      <c r="H2487">
        <f>IFERROR(PERCENTRANK(C:C,C2487),0)</f>
        <v/>
      </c>
      <c r="I2487">
        <f>IFERROR(1 - PERCENTRANK(D:D,D2487),0)</f>
        <v/>
      </c>
      <c r="J2487">
        <f>IFERROR(PERCENTRANK(E:E,E2487),0)</f>
        <v/>
      </c>
      <c r="K2487">
        <f>IFERROR(1 - PERCENTRANK(F:F,F2487),0)</f>
        <v/>
      </c>
      <c r="L2487">
        <f>IFERROR(PERCENTRANK(G:G,G2487),0)</f>
        <v/>
      </c>
      <c r="M2487">
        <f>H2487*weightA+I2487*weightB+J2487*weightC+K2487*weightD+L2487*weightE</f>
        <v/>
      </c>
    </row>
    <row r="2488" spans="1:13">
      <c r="A2488">
        <f>RANK(M2488,M:M)</f>
        <v/>
      </c>
      <c r="C2488">
        <f>SUMIFS('Input - target event report'!H:H,'Input - target event report'!L:L,B2488,'Input - target event report'!D:D, "Private Investment")</f>
        <v/>
      </c>
      <c r="D2488">
        <f>IF(E2488&lt;2, "N/A", (MAXIFS('Input - target event report'!E:E,'Input - target event report'!L:L,B:B,'Input - target event report'!D:D,"Private Investment")-MINIFS('Input - target event report'!E:E,'Input - target event report'!L:L,B:B,'Input - target event report'!D:D,"Private Investment"))/(E2488-1))</f>
        <v/>
      </c>
      <c r="E2488">
        <f>COUNTIFS('Input - target event report'!L:L,B2488,'Input - target event report'!D:D, "Private Investment")</f>
        <v/>
      </c>
      <c r="F2488">
        <f>AVERAGEIF(INDEX('Input - companies list'!$A:$BG, 0, MATCH("Clusters 0",'Input - companies list'!$A$1:$BG$1, 0)),'Output - Cluster ranking'!B2488,INDEX('Input - companies list'!$A:$BG, 0, MATCH("Flow",'Input - companies list'!$A$1:$BG$1, 0)))</f>
        <v/>
      </c>
      <c r="G2488">
        <f>AVERAGEIF(INDEX('Input - companies list'!$A:$BG, 0, MATCH("Clusters 0",'Input - companies list'!$A$1:$BG$1, 0)),'Output - Cluster ranking'!B2488,INDEX('Input - companies list'!$A:$BG, 0, MATCH("Inter-Cluster Connectivity",'Input - companies list'!$A$1:$BG$1, 0)))</f>
        <v/>
      </c>
      <c r="H2488">
        <f>IFERROR(PERCENTRANK(C:C,C2488),0)</f>
        <v/>
      </c>
      <c r="I2488">
        <f>IFERROR(1 - PERCENTRANK(D:D,D2488),0)</f>
        <v/>
      </c>
      <c r="J2488">
        <f>IFERROR(PERCENTRANK(E:E,E2488),0)</f>
        <v/>
      </c>
      <c r="K2488">
        <f>IFERROR(1 - PERCENTRANK(F:F,F2488),0)</f>
        <v/>
      </c>
      <c r="L2488">
        <f>IFERROR(PERCENTRANK(G:G,G2488),0)</f>
        <v/>
      </c>
      <c r="M2488">
        <f>H2488*weightA+I2488*weightB+J2488*weightC+K2488*weightD+L2488*weightE</f>
        <v/>
      </c>
    </row>
    <row r="2489" spans="1:13">
      <c r="A2489">
        <f>RANK(M2489,M:M)</f>
        <v/>
      </c>
      <c r="C2489">
        <f>SUMIFS('Input - target event report'!H:H,'Input - target event report'!L:L,B2489,'Input - target event report'!D:D, "Private Investment")</f>
        <v/>
      </c>
      <c r="D2489">
        <f>IF(E2489&lt;2, "N/A", (MAXIFS('Input - target event report'!E:E,'Input - target event report'!L:L,B:B,'Input - target event report'!D:D,"Private Investment")-MINIFS('Input - target event report'!E:E,'Input - target event report'!L:L,B:B,'Input - target event report'!D:D,"Private Investment"))/(E2489-1))</f>
        <v/>
      </c>
      <c r="E2489">
        <f>COUNTIFS('Input - target event report'!L:L,B2489,'Input - target event report'!D:D, "Private Investment")</f>
        <v/>
      </c>
      <c r="F2489">
        <f>AVERAGEIF(INDEX('Input - companies list'!$A:$BG, 0, MATCH("Clusters 0",'Input - companies list'!$A$1:$BG$1, 0)),'Output - Cluster ranking'!B2489,INDEX('Input - companies list'!$A:$BG, 0, MATCH("Flow",'Input - companies list'!$A$1:$BG$1, 0)))</f>
        <v/>
      </c>
      <c r="G2489">
        <f>AVERAGEIF(INDEX('Input - companies list'!$A:$BG, 0, MATCH("Clusters 0",'Input - companies list'!$A$1:$BG$1, 0)),'Output - Cluster ranking'!B2489,INDEX('Input - companies list'!$A:$BG, 0, MATCH("Inter-Cluster Connectivity",'Input - companies list'!$A$1:$BG$1, 0)))</f>
        <v/>
      </c>
      <c r="H2489">
        <f>IFERROR(PERCENTRANK(C:C,C2489),0)</f>
        <v/>
      </c>
      <c r="I2489">
        <f>IFERROR(1 - PERCENTRANK(D:D,D2489),0)</f>
        <v/>
      </c>
      <c r="J2489">
        <f>IFERROR(PERCENTRANK(E:E,E2489),0)</f>
        <v/>
      </c>
      <c r="K2489">
        <f>IFERROR(1 - PERCENTRANK(F:F,F2489),0)</f>
        <v/>
      </c>
      <c r="L2489">
        <f>IFERROR(PERCENTRANK(G:G,G2489),0)</f>
        <v/>
      </c>
      <c r="M2489">
        <f>H2489*weightA+I2489*weightB+J2489*weightC+K2489*weightD+L2489*weightE</f>
        <v/>
      </c>
    </row>
    <row r="2490" spans="1:13">
      <c r="A2490">
        <f>RANK(M2490,M:M)</f>
        <v/>
      </c>
      <c r="C2490">
        <f>SUMIFS('Input - target event report'!H:H,'Input - target event report'!L:L,B2490,'Input - target event report'!D:D, "Private Investment")</f>
        <v/>
      </c>
      <c r="D2490">
        <f>IF(E2490&lt;2, "N/A", (MAXIFS('Input - target event report'!E:E,'Input - target event report'!L:L,B:B,'Input - target event report'!D:D,"Private Investment")-MINIFS('Input - target event report'!E:E,'Input - target event report'!L:L,B:B,'Input - target event report'!D:D,"Private Investment"))/(E2490-1))</f>
        <v/>
      </c>
      <c r="E2490">
        <f>COUNTIFS('Input - target event report'!L:L,B2490,'Input - target event report'!D:D, "Private Investment")</f>
        <v/>
      </c>
      <c r="F2490">
        <f>AVERAGEIF(INDEX('Input - companies list'!$A:$BG, 0, MATCH("Clusters 0",'Input - companies list'!$A$1:$BG$1, 0)),'Output - Cluster ranking'!B2490,INDEX('Input - companies list'!$A:$BG, 0, MATCH("Flow",'Input - companies list'!$A$1:$BG$1, 0)))</f>
        <v/>
      </c>
      <c r="G2490">
        <f>AVERAGEIF(INDEX('Input - companies list'!$A:$BG, 0, MATCH("Clusters 0",'Input - companies list'!$A$1:$BG$1, 0)),'Output - Cluster ranking'!B2490,INDEX('Input - companies list'!$A:$BG, 0, MATCH("Inter-Cluster Connectivity",'Input - companies list'!$A$1:$BG$1, 0)))</f>
        <v/>
      </c>
      <c r="H2490">
        <f>IFERROR(PERCENTRANK(C:C,C2490),0)</f>
        <v/>
      </c>
      <c r="I2490">
        <f>IFERROR(1 - PERCENTRANK(D:D,D2490),0)</f>
        <v/>
      </c>
      <c r="J2490">
        <f>IFERROR(PERCENTRANK(E:E,E2490),0)</f>
        <v/>
      </c>
      <c r="K2490">
        <f>IFERROR(1 - PERCENTRANK(F:F,F2490),0)</f>
        <v/>
      </c>
      <c r="L2490">
        <f>IFERROR(PERCENTRANK(G:G,G2490),0)</f>
        <v/>
      </c>
      <c r="M2490">
        <f>H2490*weightA+I2490*weightB+J2490*weightC+K2490*weightD+L2490*weightE</f>
        <v/>
      </c>
    </row>
    <row r="2491" spans="1:13">
      <c r="A2491">
        <f>RANK(M2491,M:M)</f>
        <v/>
      </c>
      <c r="C2491">
        <f>SUMIFS('Input - target event report'!H:H,'Input - target event report'!L:L,B2491,'Input - target event report'!D:D, "Private Investment")</f>
        <v/>
      </c>
      <c r="D2491">
        <f>IF(E2491&lt;2, "N/A", (MAXIFS('Input - target event report'!E:E,'Input - target event report'!L:L,B:B,'Input - target event report'!D:D,"Private Investment")-MINIFS('Input - target event report'!E:E,'Input - target event report'!L:L,B:B,'Input - target event report'!D:D,"Private Investment"))/(E2491-1))</f>
        <v/>
      </c>
      <c r="E2491">
        <f>COUNTIFS('Input - target event report'!L:L,B2491,'Input - target event report'!D:D, "Private Investment")</f>
        <v/>
      </c>
      <c r="F2491">
        <f>AVERAGEIF(INDEX('Input - companies list'!$A:$BG, 0, MATCH("Clusters 0",'Input - companies list'!$A$1:$BG$1, 0)),'Output - Cluster ranking'!B2491,INDEX('Input - companies list'!$A:$BG, 0, MATCH("Flow",'Input - companies list'!$A$1:$BG$1, 0)))</f>
        <v/>
      </c>
      <c r="G2491">
        <f>AVERAGEIF(INDEX('Input - companies list'!$A:$BG, 0, MATCH("Clusters 0",'Input - companies list'!$A$1:$BG$1, 0)),'Output - Cluster ranking'!B2491,INDEX('Input - companies list'!$A:$BG, 0, MATCH("Inter-Cluster Connectivity",'Input - companies list'!$A$1:$BG$1, 0)))</f>
        <v/>
      </c>
      <c r="H2491">
        <f>IFERROR(PERCENTRANK(C:C,C2491),0)</f>
        <v/>
      </c>
      <c r="I2491">
        <f>IFERROR(1 - PERCENTRANK(D:D,D2491),0)</f>
        <v/>
      </c>
      <c r="J2491">
        <f>IFERROR(PERCENTRANK(E:E,E2491),0)</f>
        <v/>
      </c>
      <c r="K2491">
        <f>IFERROR(1 - PERCENTRANK(F:F,F2491),0)</f>
        <v/>
      </c>
      <c r="L2491">
        <f>IFERROR(PERCENTRANK(G:G,G2491),0)</f>
        <v/>
      </c>
      <c r="M2491">
        <f>H2491*weightA+I2491*weightB+J2491*weightC+K2491*weightD+L2491*weightE</f>
        <v/>
      </c>
    </row>
    <row r="2492" spans="1:13">
      <c r="A2492">
        <f>RANK(M2492,M:M)</f>
        <v/>
      </c>
      <c r="C2492">
        <f>SUMIFS('Input - target event report'!H:H,'Input - target event report'!L:L,B2492,'Input - target event report'!D:D, "Private Investment")</f>
        <v/>
      </c>
      <c r="D2492">
        <f>IF(E2492&lt;2, "N/A", (MAXIFS('Input - target event report'!E:E,'Input - target event report'!L:L,B:B,'Input - target event report'!D:D,"Private Investment")-MINIFS('Input - target event report'!E:E,'Input - target event report'!L:L,B:B,'Input - target event report'!D:D,"Private Investment"))/(E2492-1))</f>
        <v/>
      </c>
      <c r="E2492">
        <f>COUNTIFS('Input - target event report'!L:L,B2492,'Input - target event report'!D:D, "Private Investment")</f>
        <v/>
      </c>
      <c r="F2492">
        <f>AVERAGEIF(INDEX('Input - companies list'!$A:$BG, 0, MATCH("Clusters 0",'Input - companies list'!$A$1:$BG$1, 0)),'Output - Cluster ranking'!B2492,INDEX('Input - companies list'!$A:$BG, 0, MATCH("Flow",'Input - companies list'!$A$1:$BG$1, 0)))</f>
        <v/>
      </c>
      <c r="G2492">
        <f>AVERAGEIF(INDEX('Input - companies list'!$A:$BG, 0, MATCH("Clusters 0",'Input - companies list'!$A$1:$BG$1, 0)),'Output - Cluster ranking'!B2492,INDEX('Input - companies list'!$A:$BG, 0, MATCH("Inter-Cluster Connectivity",'Input - companies list'!$A$1:$BG$1, 0)))</f>
        <v/>
      </c>
      <c r="H2492">
        <f>IFERROR(PERCENTRANK(C:C,C2492),0)</f>
        <v/>
      </c>
      <c r="I2492">
        <f>IFERROR(1 - PERCENTRANK(D:D,D2492),0)</f>
        <v/>
      </c>
      <c r="J2492">
        <f>IFERROR(PERCENTRANK(E:E,E2492),0)</f>
        <v/>
      </c>
      <c r="K2492">
        <f>IFERROR(1 - PERCENTRANK(F:F,F2492),0)</f>
        <v/>
      </c>
      <c r="L2492">
        <f>IFERROR(PERCENTRANK(G:G,G2492),0)</f>
        <v/>
      </c>
      <c r="M2492">
        <f>H2492*weightA+I2492*weightB+J2492*weightC+K2492*weightD+L2492*weightE</f>
        <v/>
      </c>
    </row>
    <row r="2493" spans="1:13">
      <c r="A2493">
        <f>RANK(M2493,M:M)</f>
        <v/>
      </c>
      <c r="C2493">
        <f>SUMIFS('Input - target event report'!H:H,'Input - target event report'!L:L,B2493,'Input - target event report'!D:D, "Private Investment")</f>
        <v/>
      </c>
      <c r="D2493">
        <f>IF(E2493&lt;2, "N/A", (MAXIFS('Input - target event report'!E:E,'Input - target event report'!L:L,B:B,'Input - target event report'!D:D,"Private Investment")-MINIFS('Input - target event report'!E:E,'Input - target event report'!L:L,B:B,'Input - target event report'!D:D,"Private Investment"))/(E2493-1))</f>
        <v/>
      </c>
      <c r="E2493">
        <f>COUNTIFS('Input - target event report'!L:L,B2493,'Input - target event report'!D:D, "Private Investment")</f>
        <v/>
      </c>
      <c r="F2493">
        <f>AVERAGEIF(INDEX('Input - companies list'!$A:$BG, 0, MATCH("Clusters 0",'Input - companies list'!$A$1:$BG$1, 0)),'Output - Cluster ranking'!B2493,INDEX('Input - companies list'!$A:$BG, 0, MATCH("Flow",'Input - companies list'!$A$1:$BG$1, 0)))</f>
        <v/>
      </c>
      <c r="G2493">
        <f>AVERAGEIF(INDEX('Input - companies list'!$A:$BG, 0, MATCH("Clusters 0",'Input - companies list'!$A$1:$BG$1, 0)),'Output - Cluster ranking'!B2493,INDEX('Input - companies list'!$A:$BG, 0, MATCH("Inter-Cluster Connectivity",'Input - companies list'!$A$1:$BG$1, 0)))</f>
        <v/>
      </c>
      <c r="H2493">
        <f>IFERROR(PERCENTRANK(C:C,C2493),0)</f>
        <v/>
      </c>
      <c r="I2493">
        <f>IFERROR(1 - PERCENTRANK(D:D,D2493),0)</f>
        <v/>
      </c>
      <c r="J2493">
        <f>IFERROR(PERCENTRANK(E:E,E2493),0)</f>
        <v/>
      </c>
      <c r="K2493">
        <f>IFERROR(1 - PERCENTRANK(F:F,F2493),0)</f>
        <v/>
      </c>
      <c r="L2493">
        <f>IFERROR(PERCENTRANK(G:G,G2493),0)</f>
        <v/>
      </c>
      <c r="M2493">
        <f>H2493*weightA+I2493*weightB+J2493*weightC+K2493*weightD+L2493*weightE</f>
        <v/>
      </c>
    </row>
    <row r="2494" spans="1:13">
      <c r="A2494">
        <f>RANK(M2494,M:M)</f>
        <v/>
      </c>
      <c r="C2494">
        <f>SUMIFS('Input - target event report'!H:H,'Input - target event report'!L:L,B2494,'Input - target event report'!D:D, "Private Investment")</f>
        <v/>
      </c>
      <c r="D2494">
        <f>IF(E2494&lt;2, "N/A", (MAXIFS('Input - target event report'!E:E,'Input - target event report'!L:L,B:B,'Input - target event report'!D:D,"Private Investment")-MINIFS('Input - target event report'!E:E,'Input - target event report'!L:L,B:B,'Input - target event report'!D:D,"Private Investment"))/(E2494-1))</f>
        <v/>
      </c>
      <c r="E2494">
        <f>COUNTIFS('Input - target event report'!L:L,B2494,'Input - target event report'!D:D, "Private Investment")</f>
        <v/>
      </c>
      <c r="F2494">
        <f>AVERAGEIF(INDEX('Input - companies list'!$A:$BG, 0, MATCH("Clusters 0",'Input - companies list'!$A$1:$BG$1, 0)),'Output - Cluster ranking'!B2494,INDEX('Input - companies list'!$A:$BG, 0, MATCH("Flow",'Input - companies list'!$A$1:$BG$1, 0)))</f>
        <v/>
      </c>
      <c r="G2494">
        <f>AVERAGEIF(INDEX('Input - companies list'!$A:$BG, 0, MATCH("Clusters 0",'Input - companies list'!$A$1:$BG$1, 0)),'Output - Cluster ranking'!B2494,INDEX('Input - companies list'!$A:$BG, 0, MATCH("Inter-Cluster Connectivity",'Input - companies list'!$A$1:$BG$1, 0)))</f>
        <v/>
      </c>
      <c r="H2494">
        <f>IFERROR(PERCENTRANK(C:C,C2494),0)</f>
        <v/>
      </c>
      <c r="I2494">
        <f>IFERROR(1 - PERCENTRANK(D:D,D2494),0)</f>
        <v/>
      </c>
      <c r="J2494">
        <f>IFERROR(PERCENTRANK(E:E,E2494),0)</f>
        <v/>
      </c>
      <c r="K2494">
        <f>IFERROR(1 - PERCENTRANK(F:F,F2494),0)</f>
        <v/>
      </c>
      <c r="L2494">
        <f>IFERROR(PERCENTRANK(G:G,G2494),0)</f>
        <v/>
      </c>
      <c r="M2494">
        <f>H2494*weightA+I2494*weightB+J2494*weightC+K2494*weightD+L2494*weightE</f>
        <v/>
      </c>
    </row>
    <row r="2495" spans="1:13">
      <c r="A2495">
        <f>RANK(M2495,M:M)</f>
        <v/>
      </c>
      <c r="C2495">
        <f>SUMIFS('Input - target event report'!H:H,'Input - target event report'!L:L,B2495,'Input - target event report'!D:D, "Private Investment")</f>
        <v/>
      </c>
      <c r="D2495">
        <f>IF(E2495&lt;2, "N/A", (MAXIFS('Input - target event report'!E:E,'Input - target event report'!L:L,B:B,'Input - target event report'!D:D,"Private Investment")-MINIFS('Input - target event report'!E:E,'Input - target event report'!L:L,B:B,'Input - target event report'!D:D,"Private Investment"))/(E2495-1))</f>
        <v/>
      </c>
      <c r="E2495">
        <f>COUNTIFS('Input - target event report'!L:L,B2495,'Input - target event report'!D:D, "Private Investment")</f>
        <v/>
      </c>
      <c r="F2495">
        <f>AVERAGEIF(INDEX('Input - companies list'!$A:$BG, 0, MATCH("Clusters 0",'Input - companies list'!$A$1:$BG$1, 0)),'Output - Cluster ranking'!B2495,INDEX('Input - companies list'!$A:$BG, 0, MATCH("Flow",'Input - companies list'!$A$1:$BG$1, 0)))</f>
        <v/>
      </c>
      <c r="G2495">
        <f>AVERAGEIF(INDEX('Input - companies list'!$A:$BG, 0, MATCH("Clusters 0",'Input - companies list'!$A$1:$BG$1, 0)),'Output - Cluster ranking'!B2495,INDEX('Input - companies list'!$A:$BG, 0, MATCH("Inter-Cluster Connectivity",'Input - companies list'!$A$1:$BG$1, 0)))</f>
        <v/>
      </c>
      <c r="H2495">
        <f>IFERROR(PERCENTRANK(C:C,C2495),0)</f>
        <v/>
      </c>
      <c r="I2495">
        <f>IFERROR(1 - PERCENTRANK(D:D,D2495),0)</f>
        <v/>
      </c>
      <c r="J2495">
        <f>IFERROR(PERCENTRANK(E:E,E2495),0)</f>
        <v/>
      </c>
      <c r="K2495">
        <f>IFERROR(1 - PERCENTRANK(F:F,F2495),0)</f>
        <v/>
      </c>
      <c r="L2495">
        <f>IFERROR(PERCENTRANK(G:G,G2495),0)</f>
        <v/>
      </c>
      <c r="M2495">
        <f>H2495*weightA+I2495*weightB+J2495*weightC+K2495*weightD+L2495*weightE</f>
        <v/>
      </c>
    </row>
    <row r="2496" spans="1:13">
      <c r="A2496">
        <f>RANK(M2496,M:M)</f>
        <v/>
      </c>
      <c r="C2496">
        <f>SUMIFS('Input - target event report'!H:H,'Input - target event report'!L:L,B2496,'Input - target event report'!D:D, "Private Investment")</f>
        <v/>
      </c>
      <c r="D2496">
        <f>IF(E2496&lt;2, "N/A", (MAXIFS('Input - target event report'!E:E,'Input - target event report'!L:L,B:B,'Input - target event report'!D:D,"Private Investment")-MINIFS('Input - target event report'!E:E,'Input - target event report'!L:L,B:B,'Input - target event report'!D:D,"Private Investment"))/(E2496-1))</f>
        <v/>
      </c>
      <c r="E2496">
        <f>COUNTIFS('Input - target event report'!L:L,B2496,'Input - target event report'!D:D, "Private Investment")</f>
        <v/>
      </c>
      <c r="F2496">
        <f>AVERAGEIF(INDEX('Input - companies list'!$A:$BG, 0, MATCH("Clusters 0",'Input - companies list'!$A$1:$BG$1, 0)),'Output - Cluster ranking'!B2496,INDEX('Input - companies list'!$A:$BG, 0, MATCH("Flow",'Input - companies list'!$A$1:$BG$1, 0)))</f>
        <v/>
      </c>
      <c r="G2496">
        <f>AVERAGEIF(INDEX('Input - companies list'!$A:$BG, 0, MATCH("Clusters 0",'Input - companies list'!$A$1:$BG$1, 0)),'Output - Cluster ranking'!B2496,INDEX('Input - companies list'!$A:$BG, 0, MATCH("Inter-Cluster Connectivity",'Input - companies list'!$A$1:$BG$1, 0)))</f>
        <v/>
      </c>
      <c r="H2496">
        <f>IFERROR(PERCENTRANK(C:C,C2496),0)</f>
        <v/>
      </c>
      <c r="I2496">
        <f>IFERROR(1 - PERCENTRANK(D:D,D2496),0)</f>
        <v/>
      </c>
      <c r="J2496">
        <f>IFERROR(PERCENTRANK(E:E,E2496),0)</f>
        <v/>
      </c>
      <c r="K2496">
        <f>IFERROR(1 - PERCENTRANK(F:F,F2496),0)</f>
        <v/>
      </c>
      <c r="L2496">
        <f>IFERROR(PERCENTRANK(G:G,G2496),0)</f>
        <v/>
      </c>
      <c r="M2496">
        <f>H2496*weightA+I2496*weightB+J2496*weightC+K2496*weightD+L2496*weightE</f>
        <v/>
      </c>
    </row>
    <row r="2497" spans="1:13">
      <c r="A2497">
        <f>RANK(M2497,M:M)</f>
        <v/>
      </c>
      <c r="C2497">
        <f>SUMIFS('Input - target event report'!H:H,'Input - target event report'!L:L,B2497,'Input - target event report'!D:D, "Private Investment")</f>
        <v/>
      </c>
      <c r="D2497">
        <f>IF(E2497&lt;2, "N/A", (MAXIFS('Input - target event report'!E:E,'Input - target event report'!L:L,B:B,'Input - target event report'!D:D,"Private Investment")-MINIFS('Input - target event report'!E:E,'Input - target event report'!L:L,B:B,'Input - target event report'!D:D,"Private Investment"))/(E2497-1))</f>
        <v/>
      </c>
      <c r="E2497">
        <f>COUNTIFS('Input - target event report'!L:L,B2497,'Input - target event report'!D:D, "Private Investment")</f>
        <v/>
      </c>
      <c r="F2497">
        <f>AVERAGEIF(INDEX('Input - companies list'!$A:$BG, 0, MATCH("Clusters 0",'Input - companies list'!$A$1:$BG$1, 0)),'Output - Cluster ranking'!B2497,INDEX('Input - companies list'!$A:$BG, 0, MATCH("Flow",'Input - companies list'!$A$1:$BG$1, 0)))</f>
        <v/>
      </c>
      <c r="G2497">
        <f>AVERAGEIF(INDEX('Input - companies list'!$A:$BG, 0, MATCH("Clusters 0",'Input - companies list'!$A$1:$BG$1, 0)),'Output - Cluster ranking'!B2497,INDEX('Input - companies list'!$A:$BG, 0, MATCH("Inter-Cluster Connectivity",'Input - companies list'!$A$1:$BG$1, 0)))</f>
        <v/>
      </c>
      <c r="H2497">
        <f>IFERROR(PERCENTRANK(C:C,C2497),0)</f>
        <v/>
      </c>
      <c r="I2497">
        <f>IFERROR(1 - PERCENTRANK(D:D,D2497),0)</f>
        <v/>
      </c>
      <c r="J2497">
        <f>IFERROR(PERCENTRANK(E:E,E2497),0)</f>
        <v/>
      </c>
      <c r="K2497">
        <f>IFERROR(1 - PERCENTRANK(F:F,F2497),0)</f>
        <v/>
      </c>
      <c r="L2497">
        <f>IFERROR(PERCENTRANK(G:G,G2497),0)</f>
        <v/>
      </c>
      <c r="M2497">
        <f>H2497*weightA+I2497*weightB+J2497*weightC+K2497*weightD+L2497*weightE</f>
        <v/>
      </c>
    </row>
    <row r="2498" spans="1:13">
      <c r="A2498">
        <f>RANK(M2498,M:M)</f>
        <v/>
      </c>
      <c r="C2498">
        <f>SUMIFS('Input - target event report'!H:H,'Input - target event report'!L:L,B2498,'Input - target event report'!D:D, "Private Investment")</f>
        <v/>
      </c>
      <c r="D2498">
        <f>IF(E2498&lt;2, "N/A", (MAXIFS('Input - target event report'!E:E,'Input - target event report'!L:L,B:B,'Input - target event report'!D:D,"Private Investment")-MINIFS('Input - target event report'!E:E,'Input - target event report'!L:L,B:B,'Input - target event report'!D:D,"Private Investment"))/(E2498-1))</f>
        <v/>
      </c>
      <c r="E2498">
        <f>COUNTIFS('Input - target event report'!L:L,B2498,'Input - target event report'!D:D, "Private Investment")</f>
        <v/>
      </c>
      <c r="F2498">
        <f>AVERAGEIF(INDEX('Input - companies list'!$A:$BG, 0, MATCH("Clusters 0",'Input - companies list'!$A$1:$BG$1, 0)),'Output - Cluster ranking'!B2498,INDEX('Input - companies list'!$A:$BG, 0, MATCH("Flow",'Input - companies list'!$A$1:$BG$1, 0)))</f>
        <v/>
      </c>
      <c r="G2498">
        <f>AVERAGEIF(INDEX('Input - companies list'!$A:$BG, 0, MATCH("Clusters 0",'Input - companies list'!$A$1:$BG$1, 0)),'Output - Cluster ranking'!B2498,INDEX('Input - companies list'!$A:$BG, 0, MATCH("Inter-Cluster Connectivity",'Input - companies list'!$A$1:$BG$1, 0)))</f>
        <v/>
      </c>
      <c r="H2498">
        <f>IFERROR(PERCENTRANK(C:C,C2498),0)</f>
        <v/>
      </c>
      <c r="I2498">
        <f>IFERROR(1 - PERCENTRANK(D:D,D2498),0)</f>
        <v/>
      </c>
      <c r="J2498">
        <f>IFERROR(PERCENTRANK(E:E,E2498),0)</f>
        <v/>
      </c>
      <c r="K2498">
        <f>IFERROR(1 - PERCENTRANK(F:F,F2498),0)</f>
        <v/>
      </c>
      <c r="L2498">
        <f>IFERROR(PERCENTRANK(G:G,G2498),0)</f>
        <v/>
      </c>
      <c r="M2498">
        <f>H2498*weightA+I2498*weightB+J2498*weightC+K2498*weightD+L2498*weightE</f>
        <v/>
      </c>
    </row>
    <row r="2499" spans="1:13">
      <c r="A2499">
        <f>RANK(M2499,M:M)</f>
        <v/>
      </c>
      <c r="C2499">
        <f>SUMIFS('Input - target event report'!H:H,'Input - target event report'!L:L,B2499,'Input - target event report'!D:D, "Private Investment")</f>
        <v/>
      </c>
      <c r="D2499">
        <f>IF(E2499&lt;2, "N/A", (MAXIFS('Input - target event report'!E:E,'Input - target event report'!L:L,B:B,'Input - target event report'!D:D,"Private Investment")-MINIFS('Input - target event report'!E:E,'Input - target event report'!L:L,B:B,'Input - target event report'!D:D,"Private Investment"))/(E2499-1))</f>
        <v/>
      </c>
      <c r="E2499">
        <f>COUNTIFS('Input - target event report'!L:L,B2499,'Input - target event report'!D:D, "Private Investment")</f>
        <v/>
      </c>
      <c r="F2499">
        <f>AVERAGEIF(INDEX('Input - companies list'!$A:$BG, 0, MATCH("Clusters 0",'Input - companies list'!$A$1:$BG$1, 0)),'Output - Cluster ranking'!B2499,INDEX('Input - companies list'!$A:$BG, 0, MATCH("Flow",'Input - companies list'!$A$1:$BG$1, 0)))</f>
        <v/>
      </c>
      <c r="G2499">
        <f>AVERAGEIF(INDEX('Input - companies list'!$A:$BG, 0, MATCH("Clusters 0",'Input - companies list'!$A$1:$BG$1, 0)),'Output - Cluster ranking'!B2499,INDEX('Input - companies list'!$A:$BG, 0, MATCH("Inter-Cluster Connectivity",'Input - companies list'!$A$1:$BG$1, 0)))</f>
        <v/>
      </c>
      <c r="H2499">
        <f>IFERROR(PERCENTRANK(C:C,C2499),0)</f>
        <v/>
      </c>
      <c r="I2499">
        <f>IFERROR(1 - PERCENTRANK(D:D,D2499),0)</f>
        <v/>
      </c>
      <c r="J2499">
        <f>IFERROR(PERCENTRANK(E:E,E2499),0)</f>
        <v/>
      </c>
      <c r="K2499">
        <f>IFERROR(1 - PERCENTRANK(F:F,F2499),0)</f>
        <v/>
      </c>
      <c r="L2499">
        <f>IFERROR(PERCENTRANK(G:G,G2499),0)</f>
        <v/>
      </c>
      <c r="M2499">
        <f>H2499*weightA+I2499*weightB+J2499*weightC+K2499*weightD+L2499*weightE</f>
        <v/>
      </c>
    </row>
    <row r="2500" spans="1:13">
      <c r="A2500">
        <f>RANK(M2500,M:M)</f>
        <v/>
      </c>
      <c r="C2500">
        <f>SUMIFS('Input - target event report'!H:H,'Input - target event report'!L:L,B2500,'Input - target event report'!D:D, "Private Investment")</f>
        <v/>
      </c>
      <c r="D2500">
        <f>IF(E2500&lt;2, "N/A", (MAXIFS('Input - target event report'!E:E,'Input - target event report'!L:L,B:B,'Input - target event report'!D:D,"Private Investment")-MINIFS('Input - target event report'!E:E,'Input - target event report'!L:L,B:B,'Input - target event report'!D:D,"Private Investment"))/(E2500-1))</f>
        <v/>
      </c>
      <c r="E2500">
        <f>COUNTIFS('Input - target event report'!L:L,B2500,'Input - target event report'!D:D, "Private Investment")</f>
        <v/>
      </c>
      <c r="F2500">
        <f>AVERAGEIF(INDEX('Input - companies list'!$A:$BG, 0, MATCH("Clusters 0",'Input - companies list'!$A$1:$BG$1, 0)),'Output - Cluster ranking'!B2500,INDEX('Input - companies list'!$A:$BG, 0, MATCH("Flow",'Input - companies list'!$A$1:$BG$1, 0)))</f>
        <v/>
      </c>
      <c r="G2500">
        <f>AVERAGEIF(INDEX('Input - companies list'!$A:$BG, 0, MATCH("Clusters 0",'Input - companies list'!$A$1:$BG$1, 0)),'Output - Cluster ranking'!B2500,INDEX('Input - companies list'!$A:$BG, 0, MATCH("Inter-Cluster Connectivity",'Input - companies list'!$A$1:$BG$1, 0)))</f>
        <v/>
      </c>
      <c r="H2500">
        <f>IFERROR(PERCENTRANK(C:C,C2500),0)</f>
        <v/>
      </c>
      <c r="I2500">
        <f>IFERROR(1 - PERCENTRANK(D:D,D2500),0)</f>
        <v/>
      </c>
      <c r="J2500">
        <f>IFERROR(PERCENTRANK(E:E,E2500),0)</f>
        <v/>
      </c>
      <c r="K2500">
        <f>IFERROR(1 - PERCENTRANK(F:F,F2500),0)</f>
        <v/>
      </c>
      <c r="L2500">
        <f>IFERROR(PERCENTRANK(G:G,G2500),0)</f>
        <v/>
      </c>
      <c r="M2500">
        <f>H2500*weightA+I2500*weightB+J2500*weightC+K2500*weightD+L2500*weightE</f>
        <v/>
      </c>
    </row>
    <row r="2501" spans="1:13">
      <c r="A2501">
        <f>RANK(M2501,M:M)</f>
        <v/>
      </c>
      <c r="C2501">
        <f>SUMIFS('Input - target event report'!H:H,'Input - target event report'!L:L,B2501,'Input - target event report'!D:D, "Private Investment")</f>
        <v/>
      </c>
      <c r="D2501">
        <f>IF(E2501&lt;2, "N/A", (MAXIFS('Input - target event report'!E:E,'Input - target event report'!L:L,B:B,'Input - target event report'!D:D,"Private Investment")-MINIFS('Input - target event report'!E:E,'Input - target event report'!L:L,B:B,'Input - target event report'!D:D,"Private Investment"))/(E2501-1))</f>
        <v/>
      </c>
      <c r="E2501">
        <f>COUNTIFS('Input - target event report'!L:L,B2501,'Input - target event report'!D:D, "Private Investment")</f>
        <v/>
      </c>
      <c r="F2501">
        <f>AVERAGEIF(INDEX('Input - companies list'!$A:$BG, 0, MATCH("Clusters 0",'Input - companies list'!$A$1:$BG$1, 0)),'Output - Cluster ranking'!B2501,INDEX('Input - companies list'!$A:$BG, 0, MATCH("Flow",'Input - companies list'!$A$1:$BG$1, 0)))</f>
        <v/>
      </c>
      <c r="G2501">
        <f>AVERAGEIF(INDEX('Input - companies list'!$A:$BG, 0, MATCH("Clusters 0",'Input - companies list'!$A$1:$BG$1, 0)),'Output - Cluster ranking'!B2501,INDEX('Input - companies list'!$A:$BG, 0, MATCH("Inter-Cluster Connectivity",'Input - companies list'!$A$1:$BG$1, 0)))</f>
        <v/>
      </c>
      <c r="H2501">
        <f>IFERROR(PERCENTRANK(C:C,C2501),0)</f>
        <v/>
      </c>
      <c r="I2501">
        <f>IFERROR(1 - PERCENTRANK(D:D,D2501),0)</f>
        <v/>
      </c>
      <c r="J2501">
        <f>IFERROR(PERCENTRANK(E:E,E2501),0)</f>
        <v/>
      </c>
      <c r="K2501">
        <f>IFERROR(1 - PERCENTRANK(F:F,F2501),0)</f>
        <v/>
      </c>
      <c r="L2501">
        <f>IFERROR(PERCENTRANK(G:G,G2501),0)</f>
        <v/>
      </c>
      <c r="M2501">
        <f>H2501*weightA+I2501*weightB+J2501*weightC+K2501*weightD+L2501*weightE</f>
        <v/>
      </c>
    </row>
    <row r="2502" spans="1:13">
      <c r="A2502">
        <f>RANK(M2502,M:M)</f>
        <v/>
      </c>
      <c r="C2502">
        <f>SUMIFS('Input - target event report'!H:H,'Input - target event report'!L:L,B2502,'Input - target event report'!D:D, "Private Investment")</f>
        <v/>
      </c>
      <c r="D2502">
        <f>IF(E2502&lt;2, "N/A", (MAXIFS('Input - target event report'!E:E,'Input - target event report'!L:L,B:B,'Input - target event report'!D:D,"Private Investment")-MINIFS('Input - target event report'!E:E,'Input - target event report'!L:L,B:B,'Input - target event report'!D:D,"Private Investment"))/(E2502-1))</f>
        <v/>
      </c>
      <c r="E2502">
        <f>COUNTIFS('Input - target event report'!L:L,B2502,'Input - target event report'!D:D, "Private Investment")</f>
        <v/>
      </c>
      <c r="F2502">
        <f>AVERAGEIF(INDEX('Input - companies list'!$A:$BG, 0, MATCH("Clusters 0",'Input - companies list'!$A$1:$BG$1, 0)),'Output - Cluster ranking'!B2502,INDEX('Input - companies list'!$A:$BG, 0, MATCH("Flow",'Input - companies list'!$A$1:$BG$1, 0)))</f>
        <v/>
      </c>
      <c r="G2502">
        <f>AVERAGEIF(INDEX('Input - companies list'!$A:$BG, 0, MATCH("Clusters 0",'Input - companies list'!$A$1:$BG$1, 0)),'Output - Cluster ranking'!B2502,INDEX('Input - companies list'!$A:$BG, 0, MATCH("Inter-Cluster Connectivity",'Input - companies list'!$A$1:$BG$1, 0)))</f>
        <v/>
      </c>
      <c r="H2502">
        <f>IFERROR(PERCENTRANK(C:C,C2502),0)</f>
        <v/>
      </c>
      <c r="I2502">
        <f>IFERROR(1 - PERCENTRANK(D:D,D2502),0)</f>
        <v/>
      </c>
      <c r="J2502">
        <f>IFERROR(PERCENTRANK(E:E,E2502),0)</f>
        <v/>
      </c>
      <c r="K2502">
        <f>IFERROR(1 - PERCENTRANK(F:F,F2502),0)</f>
        <v/>
      </c>
      <c r="L2502">
        <f>IFERROR(PERCENTRANK(G:G,G2502),0)</f>
        <v/>
      </c>
      <c r="M2502">
        <f>H2502*weightA+I2502*weightB+J2502*weightC+K2502*weightD+L2502*weightE</f>
        <v/>
      </c>
    </row>
    <row r="2503" spans="1:13">
      <c r="A2503">
        <f>RANK(M2503,M:M)</f>
        <v/>
      </c>
      <c r="C2503">
        <f>SUMIFS('Input - target event report'!H:H,'Input - target event report'!L:L,B2503,'Input - target event report'!D:D, "Private Investment")</f>
        <v/>
      </c>
      <c r="D2503">
        <f>IF(E2503&lt;2, "N/A", (MAXIFS('Input - target event report'!E:E,'Input - target event report'!L:L,B:B,'Input - target event report'!D:D,"Private Investment")-MINIFS('Input - target event report'!E:E,'Input - target event report'!L:L,B:B,'Input - target event report'!D:D,"Private Investment"))/(E2503-1))</f>
        <v/>
      </c>
      <c r="E2503">
        <f>COUNTIFS('Input - target event report'!L:L,B2503,'Input - target event report'!D:D, "Private Investment")</f>
        <v/>
      </c>
      <c r="F2503">
        <f>AVERAGEIF(INDEX('Input - companies list'!$A:$BG, 0, MATCH("Clusters 0",'Input - companies list'!$A$1:$BG$1, 0)),'Output - Cluster ranking'!B2503,INDEX('Input - companies list'!$A:$BG, 0, MATCH("Flow",'Input - companies list'!$A$1:$BG$1, 0)))</f>
        <v/>
      </c>
      <c r="G2503">
        <f>AVERAGEIF(INDEX('Input - companies list'!$A:$BG, 0, MATCH("Clusters 0",'Input - companies list'!$A$1:$BG$1, 0)),'Output - Cluster ranking'!B2503,INDEX('Input - companies list'!$A:$BG, 0, MATCH("Inter-Cluster Connectivity",'Input - companies list'!$A$1:$BG$1, 0)))</f>
        <v/>
      </c>
      <c r="H2503">
        <f>IFERROR(PERCENTRANK(C:C,C2503),0)</f>
        <v/>
      </c>
      <c r="I2503">
        <f>IFERROR(1 - PERCENTRANK(D:D,D2503),0)</f>
        <v/>
      </c>
      <c r="J2503">
        <f>IFERROR(PERCENTRANK(E:E,E2503),0)</f>
        <v/>
      </c>
      <c r="K2503">
        <f>IFERROR(1 - PERCENTRANK(F:F,F2503),0)</f>
        <v/>
      </c>
      <c r="L2503">
        <f>IFERROR(PERCENTRANK(G:G,G2503),0)</f>
        <v/>
      </c>
      <c r="M2503">
        <f>H2503*weightA+I2503*weightB+J2503*weightC+K2503*weightD+L2503*weightE</f>
        <v/>
      </c>
    </row>
    <row r="2504" spans="1:13">
      <c r="A2504">
        <f>RANK(M2504,M:M)</f>
        <v/>
      </c>
      <c r="C2504">
        <f>SUMIFS('Input - target event report'!H:H,'Input - target event report'!L:L,B2504,'Input - target event report'!D:D, "Private Investment")</f>
        <v/>
      </c>
      <c r="D2504">
        <f>IF(E2504&lt;2, "N/A", (MAXIFS('Input - target event report'!E:E,'Input - target event report'!L:L,B:B,'Input - target event report'!D:D,"Private Investment")-MINIFS('Input - target event report'!E:E,'Input - target event report'!L:L,B:B,'Input - target event report'!D:D,"Private Investment"))/(E2504-1))</f>
        <v/>
      </c>
      <c r="E2504">
        <f>COUNTIFS('Input - target event report'!L:L,B2504,'Input - target event report'!D:D, "Private Investment")</f>
        <v/>
      </c>
      <c r="F2504">
        <f>AVERAGEIF(INDEX('Input - companies list'!$A:$BG, 0, MATCH("Clusters 0",'Input - companies list'!$A$1:$BG$1, 0)),'Output - Cluster ranking'!B2504,INDEX('Input - companies list'!$A:$BG, 0, MATCH("Flow",'Input - companies list'!$A$1:$BG$1, 0)))</f>
        <v/>
      </c>
      <c r="G2504">
        <f>AVERAGEIF(INDEX('Input - companies list'!$A:$BG, 0, MATCH("Clusters 0",'Input - companies list'!$A$1:$BG$1, 0)),'Output - Cluster ranking'!B2504,INDEX('Input - companies list'!$A:$BG, 0, MATCH("Inter-Cluster Connectivity",'Input - companies list'!$A$1:$BG$1, 0)))</f>
        <v/>
      </c>
      <c r="H2504">
        <f>IFERROR(PERCENTRANK(C:C,C2504),0)</f>
        <v/>
      </c>
      <c r="I2504">
        <f>IFERROR(1 - PERCENTRANK(D:D,D2504),0)</f>
        <v/>
      </c>
      <c r="J2504">
        <f>IFERROR(PERCENTRANK(E:E,E2504),0)</f>
        <v/>
      </c>
      <c r="K2504">
        <f>IFERROR(1 - PERCENTRANK(F:F,F2504),0)</f>
        <v/>
      </c>
      <c r="L2504">
        <f>IFERROR(PERCENTRANK(G:G,G2504),0)</f>
        <v/>
      </c>
      <c r="M2504">
        <f>H2504*weightA+I2504*weightB+J2504*weightC+K2504*weightD+L2504*weightE</f>
        <v/>
      </c>
    </row>
    <row r="2505" spans="1:13">
      <c r="A2505">
        <f>RANK(M2505,M:M)</f>
        <v/>
      </c>
      <c r="C2505">
        <f>SUMIFS('Input - target event report'!H:H,'Input - target event report'!L:L,B2505,'Input - target event report'!D:D, "Private Investment")</f>
        <v/>
      </c>
      <c r="D2505">
        <f>IF(E2505&lt;2, "N/A", (MAXIFS('Input - target event report'!E:E,'Input - target event report'!L:L,B:B,'Input - target event report'!D:D,"Private Investment")-MINIFS('Input - target event report'!E:E,'Input - target event report'!L:L,B:B,'Input - target event report'!D:D,"Private Investment"))/(E2505-1))</f>
        <v/>
      </c>
      <c r="E2505">
        <f>COUNTIFS('Input - target event report'!L:L,B2505,'Input - target event report'!D:D, "Private Investment")</f>
        <v/>
      </c>
      <c r="F2505">
        <f>AVERAGEIF(INDEX('Input - companies list'!$A:$BG, 0, MATCH("Clusters 0",'Input - companies list'!$A$1:$BG$1, 0)),'Output - Cluster ranking'!B2505,INDEX('Input - companies list'!$A:$BG, 0, MATCH("Flow",'Input - companies list'!$A$1:$BG$1, 0)))</f>
        <v/>
      </c>
      <c r="G2505">
        <f>AVERAGEIF(INDEX('Input - companies list'!$A:$BG, 0, MATCH("Clusters 0",'Input - companies list'!$A$1:$BG$1, 0)),'Output - Cluster ranking'!B2505,INDEX('Input - companies list'!$A:$BG, 0, MATCH("Inter-Cluster Connectivity",'Input - companies list'!$A$1:$BG$1, 0)))</f>
        <v/>
      </c>
      <c r="H2505">
        <f>IFERROR(PERCENTRANK(C:C,C2505),0)</f>
        <v/>
      </c>
      <c r="I2505">
        <f>IFERROR(1 - PERCENTRANK(D:D,D2505),0)</f>
        <v/>
      </c>
      <c r="J2505">
        <f>IFERROR(PERCENTRANK(E:E,E2505),0)</f>
        <v/>
      </c>
      <c r="K2505">
        <f>IFERROR(1 - PERCENTRANK(F:F,F2505),0)</f>
        <v/>
      </c>
      <c r="L2505">
        <f>IFERROR(PERCENTRANK(G:G,G2505),0)</f>
        <v/>
      </c>
      <c r="M2505">
        <f>H2505*weightA+I2505*weightB+J2505*weightC+K2505*weightD+L2505*weightE</f>
        <v/>
      </c>
    </row>
    <row r="2506" spans="1:13">
      <c r="A2506">
        <f>RANK(M2506,M:M)</f>
        <v/>
      </c>
      <c r="C2506">
        <f>SUMIFS('Input - target event report'!H:H,'Input - target event report'!L:L,B2506,'Input - target event report'!D:D, "Private Investment")</f>
        <v/>
      </c>
      <c r="D2506">
        <f>IF(E2506&lt;2, "N/A", (MAXIFS('Input - target event report'!E:E,'Input - target event report'!L:L,B:B,'Input - target event report'!D:D,"Private Investment")-MINIFS('Input - target event report'!E:E,'Input - target event report'!L:L,B:B,'Input - target event report'!D:D,"Private Investment"))/(E2506-1))</f>
        <v/>
      </c>
      <c r="E2506">
        <f>COUNTIFS('Input - target event report'!L:L,B2506,'Input - target event report'!D:D, "Private Investment")</f>
        <v/>
      </c>
      <c r="F2506">
        <f>AVERAGEIF(INDEX('Input - companies list'!$A:$BG, 0, MATCH("Clusters 0",'Input - companies list'!$A$1:$BG$1, 0)),'Output - Cluster ranking'!B2506,INDEX('Input - companies list'!$A:$BG, 0, MATCH("Flow",'Input - companies list'!$A$1:$BG$1, 0)))</f>
        <v/>
      </c>
      <c r="G2506">
        <f>AVERAGEIF(INDEX('Input - companies list'!$A:$BG, 0, MATCH("Clusters 0",'Input - companies list'!$A$1:$BG$1, 0)),'Output - Cluster ranking'!B2506,INDEX('Input - companies list'!$A:$BG, 0, MATCH("Inter-Cluster Connectivity",'Input - companies list'!$A$1:$BG$1, 0)))</f>
        <v/>
      </c>
      <c r="H2506">
        <f>IFERROR(PERCENTRANK(C:C,C2506),0)</f>
        <v/>
      </c>
      <c r="I2506">
        <f>IFERROR(1 - PERCENTRANK(D:D,D2506),0)</f>
        <v/>
      </c>
      <c r="J2506">
        <f>IFERROR(PERCENTRANK(E:E,E2506),0)</f>
        <v/>
      </c>
      <c r="K2506">
        <f>IFERROR(1 - PERCENTRANK(F:F,F2506),0)</f>
        <v/>
      </c>
      <c r="L2506">
        <f>IFERROR(PERCENTRANK(G:G,G2506),0)</f>
        <v/>
      </c>
      <c r="M2506">
        <f>H2506*weightA+I2506*weightB+J2506*weightC+K2506*weightD+L2506*weightE</f>
        <v/>
      </c>
    </row>
    <row r="2507" spans="1:13">
      <c r="A2507">
        <f>RANK(M2507,M:M)</f>
        <v/>
      </c>
      <c r="C2507">
        <f>SUMIFS('Input - target event report'!H:H,'Input - target event report'!L:L,B2507,'Input - target event report'!D:D, "Private Investment")</f>
        <v/>
      </c>
      <c r="D2507">
        <f>IF(E2507&lt;2, "N/A", (MAXIFS('Input - target event report'!E:E,'Input - target event report'!L:L,B:B,'Input - target event report'!D:D,"Private Investment")-MINIFS('Input - target event report'!E:E,'Input - target event report'!L:L,B:B,'Input - target event report'!D:D,"Private Investment"))/(E2507-1))</f>
        <v/>
      </c>
      <c r="E2507">
        <f>COUNTIFS('Input - target event report'!L:L,B2507,'Input - target event report'!D:D, "Private Investment")</f>
        <v/>
      </c>
      <c r="F2507">
        <f>AVERAGEIF(INDEX('Input - companies list'!$A:$BG, 0, MATCH("Clusters 0",'Input - companies list'!$A$1:$BG$1, 0)),'Output - Cluster ranking'!B2507,INDEX('Input - companies list'!$A:$BG, 0, MATCH("Flow",'Input - companies list'!$A$1:$BG$1, 0)))</f>
        <v/>
      </c>
      <c r="G2507">
        <f>AVERAGEIF(INDEX('Input - companies list'!$A:$BG, 0, MATCH("Clusters 0",'Input - companies list'!$A$1:$BG$1, 0)),'Output - Cluster ranking'!B2507,INDEX('Input - companies list'!$A:$BG, 0, MATCH("Inter-Cluster Connectivity",'Input - companies list'!$A$1:$BG$1, 0)))</f>
        <v/>
      </c>
      <c r="H2507">
        <f>IFERROR(PERCENTRANK(C:C,C2507),0)</f>
        <v/>
      </c>
      <c r="I2507">
        <f>IFERROR(1 - PERCENTRANK(D:D,D2507),0)</f>
        <v/>
      </c>
      <c r="J2507">
        <f>IFERROR(PERCENTRANK(E:E,E2507),0)</f>
        <v/>
      </c>
      <c r="K2507">
        <f>IFERROR(1 - PERCENTRANK(F:F,F2507),0)</f>
        <v/>
      </c>
      <c r="L2507">
        <f>IFERROR(PERCENTRANK(G:G,G2507),0)</f>
        <v/>
      </c>
      <c r="M2507">
        <f>H2507*weightA+I2507*weightB+J2507*weightC+K2507*weightD+L2507*weightE</f>
        <v/>
      </c>
    </row>
    <row r="2508" spans="1:13">
      <c r="A2508">
        <f>RANK(M2508,M:M)</f>
        <v/>
      </c>
      <c r="C2508">
        <f>SUMIFS('Input - target event report'!H:H,'Input - target event report'!L:L,B2508,'Input - target event report'!D:D, "Private Investment")</f>
        <v/>
      </c>
      <c r="D2508">
        <f>IF(E2508&lt;2, "N/A", (MAXIFS('Input - target event report'!E:E,'Input - target event report'!L:L,B:B,'Input - target event report'!D:D,"Private Investment")-MINIFS('Input - target event report'!E:E,'Input - target event report'!L:L,B:B,'Input - target event report'!D:D,"Private Investment"))/(E2508-1))</f>
        <v/>
      </c>
      <c r="E2508">
        <f>COUNTIFS('Input - target event report'!L:L,B2508,'Input - target event report'!D:D, "Private Investment")</f>
        <v/>
      </c>
      <c r="F2508">
        <f>AVERAGEIF(INDEX('Input - companies list'!$A:$BG, 0, MATCH("Clusters 0",'Input - companies list'!$A$1:$BG$1, 0)),'Output - Cluster ranking'!B2508,INDEX('Input - companies list'!$A:$BG, 0, MATCH("Flow",'Input - companies list'!$A$1:$BG$1, 0)))</f>
        <v/>
      </c>
      <c r="G2508">
        <f>AVERAGEIF(INDEX('Input - companies list'!$A:$BG, 0, MATCH("Clusters 0",'Input - companies list'!$A$1:$BG$1, 0)),'Output - Cluster ranking'!B2508,INDEX('Input - companies list'!$A:$BG, 0, MATCH("Inter-Cluster Connectivity",'Input - companies list'!$A$1:$BG$1, 0)))</f>
        <v/>
      </c>
      <c r="H2508">
        <f>IFERROR(PERCENTRANK(C:C,C2508),0)</f>
        <v/>
      </c>
      <c r="I2508">
        <f>IFERROR(1 - PERCENTRANK(D:D,D2508),0)</f>
        <v/>
      </c>
      <c r="J2508">
        <f>IFERROR(PERCENTRANK(E:E,E2508),0)</f>
        <v/>
      </c>
      <c r="K2508">
        <f>IFERROR(1 - PERCENTRANK(F:F,F2508),0)</f>
        <v/>
      </c>
      <c r="L2508">
        <f>IFERROR(PERCENTRANK(G:G,G2508),0)</f>
        <v/>
      </c>
      <c r="M2508">
        <f>H2508*weightA+I2508*weightB+J2508*weightC+K2508*weightD+L2508*weightE</f>
        <v/>
      </c>
    </row>
    <row r="2509" spans="1:13">
      <c r="A2509">
        <f>RANK(M2509,M:M)</f>
        <v/>
      </c>
      <c r="C2509">
        <f>SUMIFS('Input - target event report'!H:H,'Input - target event report'!L:L,B2509,'Input - target event report'!D:D, "Private Investment")</f>
        <v/>
      </c>
      <c r="D2509">
        <f>IF(E2509&lt;2, "N/A", (MAXIFS('Input - target event report'!E:E,'Input - target event report'!L:L,B:B,'Input - target event report'!D:D,"Private Investment")-MINIFS('Input - target event report'!E:E,'Input - target event report'!L:L,B:B,'Input - target event report'!D:D,"Private Investment"))/(E2509-1))</f>
        <v/>
      </c>
      <c r="E2509">
        <f>COUNTIFS('Input - target event report'!L:L,B2509,'Input - target event report'!D:D, "Private Investment")</f>
        <v/>
      </c>
      <c r="F2509">
        <f>AVERAGEIF(INDEX('Input - companies list'!$A:$BG, 0, MATCH("Clusters 0",'Input - companies list'!$A$1:$BG$1, 0)),'Output - Cluster ranking'!B2509,INDEX('Input - companies list'!$A:$BG, 0, MATCH("Flow",'Input - companies list'!$A$1:$BG$1, 0)))</f>
        <v/>
      </c>
      <c r="G2509">
        <f>AVERAGEIF(INDEX('Input - companies list'!$A:$BG, 0, MATCH("Clusters 0",'Input - companies list'!$A$1:$BG$1, 0)),'Output - Cluster ranking'!B2509,INDEX('Input - companies list'!$A:$BG, 0, MATCH("Inter-Cluster Connectivity",'Input - companies list'!$A$1:$BG$1, 0)))</f>
        <v/>
      </c>
      <c r="H2509">
        <f>IFERROR(PERCENTRANK(C:C,C2509),0)</f>
        <v/>
      </c>
      <c r="I2509">
        <f>IFERROR(1 - PERCENTRANK(D:D,D2509),0)</f>
        <v/>
      </c>
      <c r="J2509">
        <f>IFERROR(PERCENTRANK(E:E,E2509),0)</f>
        <v/>
      </c>
      <c r="K2509">
        <f>IFERROR(1 - PERCENTRANK(F:F,F2509),0)</f>
        <v/>
      </c>
      <c r="L2509">
        <f>IFERROR(PERCENTRANK(G:G,G2509),0)</f>
        <v/>
      </c>
      <c r="M2509">
        <f>H2509*weightA+I2509*weightB+J2509*weightC+K2509*weightD+L2509*weightE</f>
        <v/>
      </c>
    </row>
    <row r="2510" spans="1:13">
      <c r="A2510">
        <f>RANK(M2510,M:M)</f>
        <v/>
      </c>
      <c r="C2510">
        <f>SUMIFS('Input - target event report'!H:H,'Input - target event report'!L:L,B2510,'Input - target event report'!D:D, "Private Investment")</f>
        <v/>
      </c>
      <c r="D2510">
        <f>IF(E2510&lt;2, "N/A", (MAXIFS('Input - target event report'!E:E,'Input - target event report'!L:L,B:B,'Input - target event report'!D:D,"Private Investment")-MINIFS('Input - target event report'!E:E,'Input - target event report'!L:L,B:B,'Input - target event report'!D:D,"Private Investment"))/(E2510-1))</f>
        <v/>
      </c>
      <c r="E2510">
        <f>COUNTIFS('Input - target event report'!L:L,B2510,'Input - target event report'!D:D, "Private Investment")</f>
        <v/>
      </c>
      <c r="F2510">
        <f>AVERAGEIF(INDEX('Input - companies list'!$A:$BG, 0, MATCH("Clusters 0",'Input - companies list'!$A$1:$BG$1, 0)),'Output - Cluster ranking'!B2510,INDEX('Input - companies list'!$A:$BG, 0, MATCH("Flow",'Input - companies list'!$A$1:$BG$1, 0)))</f>
        <v/>
      </c>
      <c r="G2510">
        <f>AVERAGEIF(INDEX('Input - companies list'!$A:$BG, 0, MATCH("Clusters 0",'Input - companies list'!$A$1:$BG$1, 0)),'Output - Cluster ranking'!B2510,INDEX('Input - companies list'!$A:$BG, 0, MATCH("Inter-Cluster Connectivity",'Input - companies list'!$A$1:$BG$1, 0)))</f>
        <v/>
      </c>
      <c r="H2510">
        <f>IFERROR(PERCENTRANK(C:C,C2510),0)</f>
        <v/>
      </c>
      <c r="I2510">
        <f>IFERROR(1 - PERCENTRANK(D:D,D2510),0)</f>
        <v/>
      </c>
      <c r="J2510">
        <f>IFERROR(PERCENTRANK(E:E,E2510),0)</f>
        <v/>
      </c>
      <c r="K2510">
        <f>IFERROR(1 - PERCENTRANK(F:F,F2510),0)</f>
        <v/>
      </c>
      <c r="L2510">
        <f>IFERROR(PERCENTRANK(G:G,G2510),0)</f>
        <v/>
      </c>
      <c r="M2510">
        <f>H2510*weightA+I2510*weightB+J2510*weightC+K2510*weightD+L2510*weightE</f>
        <v/>
      </c>
    </row>
    <row r="2511" spans="1:13">
      <c r="A2511">
        <f>RANK(M2511,M:M)</f>
        <v/>
      </c>
      <c r="C2511">
        <f>SUMIFS('Input - target event report'!H:H,'Input - target event report'!L:L,B2511,'Input - target event report'!D:D, "Private Investment")</f>
        <v/>
      </c>
      <c r="D2511">
        <f>IF(E2511&lt;2, "N/A", (MAXIFS('Input - target event report'!E:E,'Input - target event report'!L:L,B:B,'Input - target event report'!D:D,"Private Investment")-MINIFS('Input - target event report'!E:E,'Input - target event report'!L:L,B:B,'Input - target event report'!D:D,"Private Investment"))/(E2511-1))</f>
        <v/>
      </c>
      <c r="E2511">
        <f>COUNTIFS('Input - target event report'!L:L,B2511,'Input - target event report'!D:D, "Private Investment")</f>
        <v/>
      </c>
      <c r="F2511">
        <f>AVERAGEIF(INDEX('Input - companies list'!$A:$BG, 0, MATCH("Clusters 0",'Input - companies list'!$A$1:$BG$1, 0)),'Output - Cluster ranking'!B2511,INDEX('Input - companies list'!$A:$BG, 0, MATCH("Flow",'Input - companies list'!$A$1:$BG$1, 0)))</f>
        <v/>
      </c>
      <c r="G2511">
        <f>AVERAGEIF(INDEX('Input - companies list'!$A:$BG, 0, MATCH("Clusters 0",'Input - companies list'!$A$1:$BG$1, 0)),'Output - Cluster ranking'!B2511,INDEX('Input - companies list'!$A:$BG, 0, MATCH("Inter-Cluster Connectivity",'Input - companies list'!$A$1:$BG$1, 0)))</f>
        <v/>
      </c>
      <c r="H2511">
        <f>IFERROR(PERCENTRANK(C:C,C2511),0)</f>
        <v/>
      </c>
      <c r="I2511">
        <f>IFERROR(1 - PERCENTRANK(D:D,D2511),0)</f>
        <v/>
      </c>
      <c r="J2511">
        <f>IFERROR(PERCENTRANK(E:E,E2511),0)</f>
        <v/>
      </c>
      <c r="K2511">
        <f>IFERROR(1 - PERCENTRANK(F:F,F2511),0)</f>
        <v/>
      </c>
      <c r="L2511">
        <f>IFERROR(PERCENTRANK(G:G,G2511),0)</f>
        <v/>
      </c>
      <c r="M2511">
        <f>H2511*weightA+I2511*weightB+J2511*weightC+K2511*weightD+L2511*weightE</f>
        <v/>
      </c>
    </row>
    <row r="2512" spans="1:13">
      <c r="A2512">
        <f>RANK(M2512,M:M)</f>
        <v/>
      </c>
      <c r="C2512">
        <f>SUMIFS('Input - target event report'!H:H,'Input - target event report'!L:L,B2512,'Input - target event report'!D:D, "Private Investment")</f>
        <v/>
      </c>
      <c r="D2512">
        <f>IF(E2512&lt;2, "N/A", (MAXIFS('Input - target event report'!E:E,'Input - target event report'!L:L,B:B,'Input - target event report'!D:D,"Private Investment")-MINIFS('Input - target event report'!E:E,'Input - target event report'!L:L,B:B,'Input - target event report'!D:D,"Private Investment"))/(E2512-1))</f>
        <v/>
      </c>
      <c r="E2512">
        <f>COUNTIFS('Input - target event report'!L:L,B2512,'Input - target event report'!D:D, "Private Investment")</f>
        <v/>
      </c>
      <c r="F2512">
        <f>AVERAGEIF(INDEX('Input - companies list'!$A:$BG, 0, MATCH("Clusters 0",'Input - companies list'!$A$1:$BG$1, 0)),'Output - Cluster ranking'!B2512,INDEX('Input - companies list'!$A:$BG, 0, MATCH("Flow",'Input - companies list'!$A$1:$BG$1, 0)))</f>
        <v/>
      </c>
      <c r="G2512">
        <f>AVERAGEIF(INDEX('Input - companies list'!$A:$BG, 0, MATCH("Clusters 0",'Input - companies list'!$A$1:$BG$1, 0)),'Output - Cluster ranking'!B2512,INDEX('Input - companies list'!$A:$BG, 0, MATCH("Inter-Cluster Connectivity",'Input - companies list'!$A$1:$BG$1, 0)))</f>
        <v/>
      </c>
      <c r="H2512">
        <f>IFERROR(PERCENTRANK(C:C,C2512),0)</f>
        <v/>
      </c>
      <c r="I2512">
        <f>IFERROR(1 - PERCENTRANK(D:D,D2512),0)</f>
        <v/>
      </c>
      <c r="J2512">
        <f>IFERROR(PERCENTRANK(E:E,E2512),0)</f>
        <v/>
      </c>
      <c r="K2512">
        <f>IFERROR(1 - PERCENTRANK(F:F,F2512),0)</f>
        <v/>
      </c>
      <c r="L2512">
        <f>IFERROR(PERCENTRANK(G:G,G2512),0)</f>
        <v/>
      </c>
      <c r="M2512">
        <f>H2512*weightA+I2512*weightB+J2512*weightC+K2512*weightD+L2512*weightE</f>
        <v/>
      </c>
    </row>
    <row r="2513" spans="1:13">
      <c r="A2513">
        <f>RANK(M2513,M:M)</f>
        <v/>
      </c>
      <c r="C2513">
        <f>SUMIFS('Input - target event report'!H:H,'Input - target event report'!L:L,B2513,'Input - target event report'!D:D, "Private Investment")</f>
        <v/>
      </c>
      <c r="D2513">
        <f>IF(E2513&lt;2, "N/A", (MAXIFS('Input - target event report'!E:E,'Input - target event report'!L:L,B:B,'Input - target event report'!D:D,"Private Investment")-MINIFS('Input - target event report'!E:E,'Input - target event report'!L:L,B:B,'Input - target event report'!D:D,"Private Investment"))/(E2513-1))</f>
        <v/>
      </c>
      <c r="E2513">
        <f>COUNTIFS('Input - target event report'!L:L,B2513,'Input - target event report'!D:D, "Private Investment")</f>
        <v/>
      </c>
      <c r="F2513">
        <f>AVERAGEIF(INDEX('Input - companies list'!$A:$BG, 0, MATCH("Clusters 0",'Input - companies list'!$A$1:$BG$1, 0)),'Output - Cluster ranking'!B2513,INDEX('Input - companies list'!$A:$BG, 0, MATCH("Flow",'Input - companies list'!$A$1:$BG$1, 0)))</f>
        <v/>
      </c>
      <c r="G2513">
        <f>AVERAGEIF(INDEX('Input - companies list'!$A:$BG, 0, MATCH("Clusters 0",'Input - companies list'!$A$1:$BG$1, 0)),'Output - Cluster ranking'!B2513,INDEX('Input - companies list'!$A:$BG, 0, MATCH("Inter-Cluster Connectivity",'Input - companies list'!$A$1:$BG$1, 0)))</f>
        <v/>
      </c>
      <c r="H2513">
        <f>IFERROR(PERCENTRANK(C:C,C2513),0)</f>
        <v/>
      </c>
      <c r="I2513">
        <f>IFERROR(1 - PERCENTRANK(D:D,D2513),0)</f>
        <v/>
      </c>
      <c r="J2513">
        <f>IFERROR(PERCENTRANK(E:E,E2513),0)</f>
        <v/>
      </c>
      <c r="K2513">
        <f>IFERROR(1 - PERCENTRANK(F:F,F2513),0)</f>
        <v/>
      </c>
      <c r="L2513">
        <f>IFERROR(PERCENTRANK(G:G,G2513),0)</f>
        <v/>
      </c>
      <c r="M2513">
        <f>H2513*weightA+I2513*weightB+J2513*weightC+K2513*weightD+L2513*weightE</f>
        <v/>
      </c>
    </row>
    <row r="2514" spans="1:13">
      <c r="A2514">
        <f>RANK(M2514,M:M)</f>
        <v/>
      </c>
      <c r="C2514">
        <f>SUMIFS('Input - target event report'!H:H,'Input - target event report'!L:L,B2514,'Input - target event report'!D:D, "Private Investment")</f>
        <v/>
      </c>
      <c r="D2514">
        <f>IF(E2514&lt;2, "N/A", (MAXIFS('Input - target event report'!E:E,'Input - target event report'!L:L,B:B,'Input - target event report'!D:D,"Private Investment")-MINIFS('Input - target event report'!E:E,'Input - target event report'!L:L,B:B,'Input - target event report'!D:D,"Private Investment"))/(E2514-1))</f>
        <v/>
      </c>
      <c r="E2514">
        <f>COUNTIFS('Input - target event report'!L:L,B2514,'Input - target event report'!D:D, "Private Investment")</f>
        <v/>
      </c>
      <c r="F2514">
        <f>AVERAGEIF(INDEX('Input - companies list'!$A:$BG, 0, MATCH("Clusters 0",'Input - companies list'!$A$1:$BG$1, 0)),'Output - Cluster ranking'!B2514,INDEX('Input - companies list'!$A:$BG, 0, MATCH("Flow",'Input - companies list'!$A$1:$BG$1, 0)))</f>
        <v/>
      </c>
      <c r="G2514">
        <f>AVERAGEIF(INDEX('Input - companies list'!$A:$BG, 0, MATCH("Clusters 0",'Input - companies list'!$A$1:$BG$1, 0)),'Output - Cluster ranking'!B2514,INDEX('Input - companies list'!$A:$BG, 0, MATCH("Inter-Cluster Connectivity",'Input - companies list'!$A$1:$BG$1, 0)))</f>
        <v/>
      </c>
      <c r="H2514">
        <f>IFERROR(PERCENTRANK(C:C,C2514),0)</f>
        <v/>
      </c>
      <c r="I2514">
        <f>IFERROR(1 - PERCENTRANK(D:D,D2514),0)</f>
        <v/>
      </c>
      <c r="J2514">
        <f>IFERROR(PERCENTRANK(E:E,E2514),0)</f>
        <v/>
      </c>
      <c r="K2514">
        <f>IFERROR(1 - PERCENTRANK(F:F,F2514),0)</f>
        <v/>
      </c>
      <c r="L2514">
        <f>IFERROR(PERCENTRANK(G:G,G2514),0)</f>
        <v/>
      </c>
      <c r="M2514">
        <f>H2514*weightA+I2514*weightB+J2514*weightC+K2514*weightD+L2514*weightE</f>
        <v/>
      </c>
    </row>
    <row r="2515" spans="1:13">
      <c r="A2515">
        <f>RANK(M2515,M:M)</f>
        <v/>
      </c>
      <c r="C2515">
        <f>SUMIFS('Input - target event report'!H:H,'Input - target event report'!L:L,B2515,'Input - target event report'!D:D, "Private Investment")</f>
        <v/>
      </c>
      <c r="D2515">
        <f>IF(E2515&lt;2, "N/A", (MAXIFS('Input - target event report'!E:E,'Input - target event report'!L:L,B:B,'Input - target event report'!D:D,"Private Investment")-MINIFS('Input - target event report'!E:E,'Input - target event report'!L:L,B:B,'Input - target event report'!D:D,"Private Investment"))/(E2515-1))</f>
        <v/>
      </c>
      <c r="E2515">
        <f>COUNTIFS('Input - target event report'!L:L,B2515,'Input - target event report'!D:D, "Private Investment")</f>
        <v/>
      </c>
      <c r="F2515">
        <f>AVERAGEIF(INDEX('Input - companies list'!$A:$BG, 0, MATCH("Clusters 0",'Input - companies list'!$A$1:$BG$1, 0)),'Output - Cluster ranking'!B2515,INDEX('Input - companies list'!$A:$BG, 0, MATCH("Flow",'Input - companies list'!$A$1:$BG$1, 0)))</f>
        <v/>
      </c>
      <c r="G2515">
        <f>AVERAGEIF(INDEX('Input - companies list'!$A:$BG, 0, MATCH("Clusters 0",'Input - companies list'!$A$1:$BG$1, 0)),'Output - Cluster ranking'!B2515,INDEX('Input - companies list'!$A:$BG, 0, MATCH("Inter-Cluster Connectivity",'Input - companies list'!$A$1:$BG$1, 0)))</f>
        <v/>
      </c>
      <c r="H2515">
        <f>IFERROR(PERCENTRANK(C:C,C2515),0)</f>
        <v/>
      </c>
      <c r="I2515">
        <f>IFERROR(1 - PERCENTRANK(D:D,D2515),0)</f>
        <v/>
      </c>
      <c r="J2515">
        <f>IFERROR(PERCENTRANK(E:E,E2515),0)</f>
        <v/>
      </c>
      <c r="K2515">
        <f>IFERROR(1 - PERCENTRANK(F:F,F2515),0)</f>
        <v/>
      </c>
      <c r="L2515">
        <f>IFERROR(PERCENTRANK(G:G,G2515),0)</f>
        <v/>
      </c>
      <c r="M2515">
        <f>H2515*weightA+I2515*weightB+J2515*weightC+K2515*weightD+L2515*weightE</f>
        <v/>
      </c>
    </row>
    <row r="2516" spans="1:13">
      <c r="A2516">
        <f>RANK(M2516,M:M)</f>
        <v/>
      </c>
      <c r="C2516">
        <f>SUMIFS('Input - target event report'!H:H,'Input - target event report'!L:L,B2516,'Input - target event report'!D:D, "Private Investment")</f>
        <v/>
      </c>
      <c r="D2516">
        <f>IF(E2516&lt;2, "N/A", (MAXIFS('Input - target event report'!E:E,'Input - target event report'!L:L,B:B,'Input - target event report'!D:D,"Private Investment")-MINIFS('Input - target event report'!E:E,'Input - target event report'!L:L,B:B,'Input - target event report'!D:D,"Private Investment"))/(E2516-1))</f>
        <v/>
      </c>
      <c r="E2516">
        <f>COUNTIFS('Input - target event report'!L:L,B2516,'Input - target event report'!D:D, "Private Investment")</f>
        <v/>
      </c>
      <c r="F2516">
        <f>AVERAGEIF(INDEX('Input - companies list'!$A:$BG, 0, MATCH("Clusters 0",'Input - companies list'!$A$1:$BG$1, 0)),'Output - Cluster ranking'!B2516,INDEX('Input - companies list'!$A:$BG, 0, MATCH("Flow",'Input - companies list'!$A$1:$BG$1, 0)))</f>
        <v/>
      </c>
      <c r="G2516">
        <f>AVERAGEIF(INDEX('Input - companies list'!$A:$BG, 0, MATCH("Clusters 0",'Input - companies list'!$A$1:$BG$1, 0)),'Output - Cluster ranking'!B2516,INDEX('Input - companies list'!$A:$BG, 0, MATCH("Inter-Cluster Connectivity",'Input - companies list'!$A$1:$BG$1, 0)))</f>
        <v/>
      </c>
      <c r="H2516">
        <f>IFERROR(PERCENTRANK(C:C,C2516),0)</f>
        <v/>
      </c>
      <c r="I2516">
        <f>IFERROR(1 - PERCENTRANK(D:D,D2516),0)</f>
        <v/>
      </c>
      <c r="J2516">
        <f>IFERROR(PERCENTRANK(E:E,E2516),0)</f>
        <v/>
      </c>
      <c r="K2516">
        <f>IFERROR(1 - PERCENTRANK(F:F,F2516),0)</f>
        <v/>
      </c>
      <c r="L2516">
        <f>IFERROR(PERCENTRANK(G:G,G2516),0)</f>
        <v/>
      </c>
      <c r="M2516">
        <f>H2516*weightA+I2516*weightB+J2516*weightC+K2516*weightD+L2516*weightE</f>
        <v/>
      </c>
    </row>
    <row r="2517" spans="1:13">
      <c r="A2517">
        <f>RANK(M2517,M:M)</f>
        <v/>
      </c>
      <c r="C2517">
        <f>SUMIFS('Input - target event report'!H:H,'Input - target event report'!L:L,B2517,'Input - target event report'!D:D, "Private Investment")</f>
        <v/>
      </c>
      <c r="D2517">
        <f>IF(E2517&lt;2, "N/A", (MAXIFS('Input - target event report'!E:E,'Input - target event report'!L:L,B:B,'Input - target event report'!D:D,"Private Investment")-MINIFS('Input - target event report'!E:E,'Input - target event report'!L:L,B:B,'Input - target event report'!D:D,"Private Investment"))/(E2517-1))</f>
        <v/>
      </c>
      <c r="E2517">
        <f>COUNTIFS('Input - target event report'!L:L,B2517,'Input - target event report'!D:D, "Private Investment")</f>
        <v/>
      </c>
      <c r="F2517">
        <f>AVERAGEIF(INDEX('Input - companies list'!$A:$BG, 0, MATCH("Clusters 0",'Input - companies list'!$A$1:$BG$1, 0)),'Output - Cluster ranking'!B2517,INDEX('Input - companies list'!$A:$BG, 0, MATCH("Flow",'Input - companies list'!$A$1:$BG$1, 0)))</f>
        <v/>
      </c>
      <c r="G2517">
        <f>AVERAGEIF(INDEX('Input - companies list'!$A:$BG, 0, MATCH("Clusters 0",'Input - companies list'!$A$1:$BG$1, 0)),'Output - Cluster ranking'!B2517,INDEX('Input - companies list'!$A:$BG, 0, MATCH("Inter-Cluster Connectivity",'Input - companies list'!$A$1:$BG$1, 0)))</f>
        <v/>
      </c>
      <c r="H2517">
        <f>IFERROR(PERCENTRANK(C:C,C2517),0)</f>
        <v/>
      </c>
      <c r="I2517">
        <f>IFERROR(1 - PERCENTRANK(D:D,D2517),0)</f>
        <v/>
      </c>
      <c r="J2517">
        <f>IFERROR(PERCENTRANK(E:E,E2517),0)</f>
        <v/>
      </c>
      <c r="K2517">
        <f>IFERROR(1 - PERCENTRANK(F:F,F2517),0)</f>
        <v/>
      </c>
      <c r="L2517">
        <f>IFERROR(PERCENTRANK(G:G,G2517),0)</f>
        <v/>
      </c>
      <c r="M2517">
        <f>H2517*weightA+I2517*weightB+J2517*weightC+K2517*weightD+L2517*weightE</f>
        <v/>
      </c>
    </row>
    <row r="2518" spans="1:13">
      <c r="A2518">
        <f>RANK(M2518,M:M)</f>
        <v/>
      </c>
      <c r="C2518">
        <f>SUMIFS('Input - target event report'!H:H,'Input - target event report'!L:L,B2518,'Input - target event report'!D:D, "Private Investment")</f>
        <v/>
      </c>
      <c r="D2518">
        <f>IF(E2518&lt;2, "N/A", (MAXIFS('Input - target event report'!E:E,'Input - target event report'!L:L,B:B,'Input - target event report'!D:D,"Private Investment")-MINIFS('Input - target event report'!E:E,'Input - target event report'!L:L,B:B,'Input - target event report'!D:D,"Private Investment"))/(E2518-1))</f>
        <v/>
      </c>
      <c r="E2518">
        <f>COUNTIFS('Input - target event report'!L:L,B2518,'Input - target event report'!D:D, "Private Investment")</f>
        <v/>
      </c>
      <c r="F2518">
        <f>AVERAGEIF(INDEX('Input - companies list'!$A:$BG, 0, MATCH("Clusters 0",'Input - companies list'!$A$1:$BG$1, 0)),'Output - Cluster ranking'!B2518,INDEX('Input - companies list'!$A:$BG, 0, MATCH("Flow",'Input - companies list'!$A$1:$BG$1, 0)))</f>
        <v/>
      </c>
      <c r="G2518">
        <f>AVERAGEIF(INDEX('Input - companies list'!$A:$BG, 0, MATCH("Clusters 0",'Input - companies list'!$A$1:$BG$1, 0)),'Output - Cluster ranking'!B2518,INDEX('Input - companies list'!$A:$BG, 0, MATCH("Inter-Cluster Connectivity",'Input - companies list'!$A$1:$BG$1, 0)))</f>
        <v/>
      </c>
      <c r="H2518">
        <f>IFERROR(PERCENTRANK(C:C,C2518),0)</f>
        <v/>
      </c>
      <c r="I2518">
        <f>IFERROR(1 - PERCENTRANK(D:D,D2518),0)</f>
        <v/>
      </c>
      <c r="J2518">
        <f>IFERROR(PERCENTRANK(E:E,E2518),0)</f>
        <v/>
      </c>
      <c r="K2518">
        <f>IFERROR(1 - PERCENTRANK(F:F,F2518),0)</f>
        <v/>
      </c>
      <c r="L2518">
        <f>IFERROR(PERCENTRANK(G:G,G2518),0)</f>
        <v/>
      </c>
      <c r="M2518">
        <f>H2518*weightA+I2518*weightB+J2518*weightC+K2518*weightD+L2518*weightE</f>
        <v/>
      </c>
    </row>
    <row r="2519" spans="1:13">
      <c r="A2519">
        <f>RANK(M2519,M:M)</f>
        <v/>
      </c>
      <c r="C2519">
        <f>SUMIFS('Input - target event report'!H:H,'Input - target event report'!L:L,B2519,'Input - target event report'!D:D, "Private Investment")</f>
        <v/>
      </c>
      <c r="D2519">
        <f>IF(E2519&lt;2, "N/A", (MAXIFS('Input - target event report'!E:E,'Input - target event report'!L:L,B:B,'Input - target event report'!D:D,"Private Investment")-MINIFS('Input - target event report'!E:E,'Input - target event report'!L:L,B:B,'Input - target event report'!D:D,"Private Investment"))/(E2519-1))</f>
        <v/>
      </c>
      <c r="E2519">
        <f>COUNTIFS('Input - target event report'!L:L,B2519,'Input - target event report'!D:D, "Private Investment")</f>
        <v/>
      </c>
      <c r="F2519">
        <f>AVERAGEIF(INDEX('Input - companies list'!$A:$BG, 0, MATCH("Clusters 0",'Input - companies list'!$A$1:$BG$1, 0)),'Output - Cluster ranking'!B2519,INDEX('Input - companies list'!$A:$BG, 0, MATCH("Flow",'Input - companies list'!$A$1:$BG$1, 0)))</f>
        <v/>
      </c>
      <c r="G2519">
        <f>AVERAGEIF(INDEX('Input - companies list'!$A:$BG, 0, MATCH("Clusters 0",'Input - companies list'!$A$1:$BG$1, 0)),'Output - Cluster ranking'!B2519,INDEX('Input - companies list'!$A:$BG, 0, MATCH("Inter-Cluster Connectivity",'Input - companies list'!$A$1:$BG$1, 0)))</f>
        <v/>
      </c>
      <c r="H2519">
        <f>IFERROR(PERCENTRANK(C:C,C2519),0)</f>
        <v/>
      </c>
      <c r="I2519">
        <f>IFERROR(1 - PERCENTRANK(D:D,D2519),0)</f>
        <v/>
      </c>
      <c r="J2519">
        <f>IFERROR(PERCENTRANK(E:E,E2519),0)</f>
        <v/>
      </c>
      <c r="K2519">
        <f>IFERROR(1 - PERCENTRANK(F:F,F2519),0)</f>
        <v/>
      </c>
      <c r="L2519">
        <f>IFERROR(PERCENTRANK(G:G,G2519),0)</f>
        <v/>
      </c>
      <c r="M2519">
        <f>H2519*weightA+I2519*weightB+J2519*weightC+K2519*weightD+L2519*weightE</f>
        <v/>
      </c>
    </row>
    <row r="2520" spans="1:13">
      <c r="A2520">
        <f>RANK(M2520,M:M)</f>
        <v/>
      </c>
      <c r="C2520">
        <f>SUMIFS('Input - target event report'!H:H,'Input - target event report'!L:L,B2520,'Input - target event report'!D:D, "Private Investment")</f>
        <v/>
      </c>
      <c r="D2520">
        <f>IF(E2520&lt;2, "N/A", (MAXIFS('Input - target event report'!E:E,'Input - target event report'!L:L,B:B,'Input - target event report'!D:D,"Private Investment")-MINIFS('Input - target event report'!E:E,'Input - target event report'!L:L,B:B,'Input - target event report'!D:D,"Private Investment"))/(E2520-1))</f>
        <v/>
      </c>
      <c r="E2520">
        <f>COUNTIFS('Input - target event report'!L:L,B2520,'Input - target event report'!D:D, "Private Investment")</f>
        <v/>
      </c>
      <c r="F2520">
        <f>AVERAGEIF(INDEX('Input - companies list'!$A:$BG, 0, MATCH("Clusters 0",'Input - companies list'!$A$1:$BG$1, 0)),'Output - Cluster ranking'!B2520,INDEX('Input - companies list'!$A:$BG, 0, MATCH("Flow",'Input - companies list'!$A$1:$BG$1, 0)))</f>
        <v/>
      </c>
      <c r="G2520">
        <f>AVERAGEIF(INDEX('Input - companies list'!$A:$BG, 0, MATCH("Clusters 0",'Input - companies list'!$A$1:$BG$1, 0)),'Output - Cluster ranking'!B2520,INDEX('Input - companies list'!$A:$BG, 0, MATCH("Inter-Cluster Connectivity",'Input - companies list'!$A$1:$BG$1, 0)))</f>
        <v/>
      </c>
      <c r="H2520">
        <f>IFERROR(PERCENTRANK(C:C,C2520),0)</f>
        <v/>
      </c>
      <c r="I2520">
        <f>IFERROR(1 - PERCENTRANK(D:D,D2520),0)</f>
        <v/>
      </c>
      <c r="J2520">
        <f>IFERROR(PERCENTRANK(E:E,E2520),0)</f>
        <v/>
      </c>
      <c r="K2520">
        <f>IFERROR(1 - PERCENTRANK(F:F,F2520),0)</f>
        <v/>
      </c>
      <c r="L2520">
        <f>IFERROR(PERCENTRANK(G:G,G2520),0)</f>
        <v/>
      </c>
      <c r="M2520">
        <f>H2520*weightA+I2520*weightB+J2520*weightC+K2520*weightD+L2520*weightE</f>
        <v/>
      </c>
    </row>
    <row r="2521" spans="1:13">
      <c r="A2521">
        <f>RANK(M2521,M:M)</f>
        <v/>
      </c>
      <c r="C2521">
        <f>SUMIFS('Input - target event report'!H:H,'Input - target event report'!L:L,B2521,'Input - target event report'!D:D, "Private Investment")</f>
        <v/>
      </c>
      <c r="D2521">
        <f>IF(E2521&lt;2, "N/A", (MAXIFS('Input - target event report'!E:E,'Input - target event report'!L:L,B:B,'Input - target event report'!D:D,"Private Investment")-MINIFS('Input - target event report'!E:E,'Input - target event report'!L:L,B:B,'Input - target event report'!D:D,"Private Investment"))/(E2521-1))</f>
        <v/>
      </c>
      <c r="E2521">
        <f>COUNTIFS('Input - target event report'!L:L,B2521,'Input - target event report'!D:D, "Private Investment")</f>
        <v/>
      </c>
      <c r="F2521">
        <f>AVERAGEIF(INDEX('Input - companies list'!$A:$BG, 0, MATCH("Clusters 0",'Input - companies list'!$A$1:$BG$1, 0)),'Output - Cluster ranking'!B2521,INDEX('Input - companies list'!$A:$BG, 0, MATCH("Flow",'Input - companies list'!$A$1:$BG$1, 0)))</f>
        <v/>
      </c>
      <c r="G2521">
        <f>AVERAGEIF(INDEX('Input - companies list'!$A:$BG, 0, MATCH("Clusters 0",'Input - companies list'!$A$1:$BG$1, 0)),'Output - Cluster ranking'!B2521,INDEX('Input - companies list'!$A:$BG, 0, MATCH("Inter-Cluster Connectivity",'Input - companies list'!$A$1:$BG$1, 0)))</f>
        <v/>
      </c>
      <c r="H2521">
        <f>IFERROR(PERCENTRANK(C:C,C2521),0)</f>
        <v/>
      </c>
      <c r="I2521">
        <f>IFERROR(1 - PERCENTRANK(D:D,D2521),0)</f>
        <v/>
      </c>
      <c r="J2521">
        <f>IFERROR(PERCENTRANK(E:E,E2521),0)</f>
        <v/>
      </c>
      <c r="K2521">
        <f>IFERROR(1 - PERCENTRANK(F:F,F2521),0)</f>
        <v/>
      </c>
      <c r="L2521">
        <f>IFERROR(PERCENTRANK(G:G,G2521),0)</f>
        <v/>
      </c>
      <c r="M2521">
        <f>H2521*weightA+I2521*weightB+J2521*weightC+K2521*weightD+L2521*weightE</f>
        <v/>
      </c>
    </row>
    <row r="2522" spans="1:13">
      <c r="A2522">
        <f>RANK(M2522,M:M)</f>
        <v/>
      </c>
      <c r="C2522">
        <f>SUMIFS('Input - target event report'!H:H,'Input - target event report'!L:L,B2522,'Input - target event report'!D:D, "Private Investment")</f>
        <v/>
      </c>
      <c r="D2522">
        <f>IF(E2522&lt;2, "N/A", (MAXIFS('Input - target event report'!E:E,'Input - target event report'!L:L,B:B,'Input - target event report'!D:D,"Private Investment")-MINIFS('Input - target event report'!E:E,'Input - target event report'!L:L,B:B,'Input - target event report'!D:D,"Private Investment"))/(E2522-1))</f>
        <v/>
      </c>
      <c r="E2522">
        <f>COUNTIFS('Input - target event report'!L:L,B2522,'Input - target event report'!D:D, "Private Investment")</f>
        <v/>
      </c>
      <c r="F2522">
        <f>AVERAGEIF(INDEX('Input - companies list'!$A:$BG, 0, MATCH("Clusters 0",'Input - companies list'!$A$1:$BG$1, 0)),'Output - Cluster ranking'!B2522,INDEX('Input - companies list'!$A:$BG, 0, MATCH("Flow",'Input - companies list'!$A$1:$BG$1, 0)))</f>
        <v/>
      </c>
      <c r="G2522">
        <f>AVERAGEIF(INDEX('Input - companies list'!$A:$BG, 0, MATCH("Clusters 0",'Input - companies list'!$A$1:$BG$1, 0)),'Output - Cluster ranking'!B2522,INDEX('Input - companies list'!$A:$BG, 0, MATCH("Inter-Cluster Connectivity",'Input - companies list'!$A$1:$BG$1, 0)))</f>
        <v/>
      </c>
      <c r="H2522">
        <f>IFERROR(PERCENTRANK(C:C,C2522),0)</f>
        <v/>
      </c>
      <c r="I2522">
        <f>IFERROR(1 - PERCENTRANK(D:D,D2522),0)</f>
        <v/>
      </c>
      <c r="J2522">
        <f>IFERROR(PERCENTRANK(E:E,E2522),0)</f>
        <v/>
      </c>
      <c r="K2522">
        <f>IFERROR(1 - PERCENTRANK(F:F,F2522),0)</f>
        <v/>
      </c>
      <c r="L2522">
        <f>IFERROR(PERCENTRANK(G:G,G2522),0)</f>
        <v/>
      </c>
      <c r="M2522">
        <f>H2522*weightA+I2522*weightB+J2522*weightC+K2522*weightD+L2522*weightE</f>
        <v/>
      </c>
    </row>
    <row r="2523" spans="1:13">
      <c r="A2523">
        <f>RANK(M2523,M:M)</f>
        <v/>
      </c>
      <c r="C2523">
        <f>SUMIFS('Input - target event report'!H:H,'Input - target event report'!L:L,B2523,'Input - target event report'!D:D, "Private Investment")</f>
        <v/>
      </c>
      <c r="D2523">
        <f>IF(E2523&lt;2, "N/A", (MAXIFS('Input - target event report'!E:E,'Input - target event report'!L:L,B:B,'Input - target event report'!D:D,"Private Investment")-MINIFS('Input - target event report'!E:E,'Input - target event report'!L:L,B:B,'Input - target event report'!D:D,"Private Investment"))/(E2523-1))</f>
        <v/>
      </c>
      <c r="E2523">
        <f>COUNTIFS('Input - target event report'!L:L,B2523,'Input - target event report'!D:D, "Private Investment")</f>
        <v/>
      </c>
      <c r="F2523">
        <f>AVERAGEIF(INDEX('Input - companies list'!$A:$BG, 0, MATCH("Clusters 0",'Input - companies list'!$A$1:$BG$1, 0)),'Output - Cluster ranking'!B2523,INDEX('Input - companies list'!$A:$BG, 0, MATCH("Flow",'Input - companies list'!$A$1:$BG$1, 0)))</f>
        <v/>
      </c>
      <c r="G2523">
        <f>AVERAGEIF(INDEX('Input - companies list'!$A:$BG, 0, MATCH("Clusters 0",'Input - companies list'!$A$1:$BG$1, 0)),'Output - Cluster ranking'!B2523,INDEX('Input - companies list'!$A:$BG, 0, MATCH("Inter-Cluster Connectivity",'Input - companies list'!$A$1:$BG$1, 0)))</f>
        <v/>
      </c>
      <c r="H2523">
        <f>IFERROR(PERCENTRANK(C:C,C2523),0)</f>
        <v/>
      </c>
      <c r="I2523">
        <f>IFERROR(1 - PERCENTRANK(D:D,D2523),0)</f>
        <v/>
      </c>
      <c r="J2523">
        <f>IFERROR(PERCENTRANK(E:E,E2523),0)</f>
        <v/>
      </c>
      <c r="K2523">
        <f>IFERROR(1 - PERCENTRANK(F:F,F2523),0)</f>
        <v/>
      </c>
      <c r="L2523">
        <f>IFERROR(PERCENTRANK(G:G,G2523),0)</f>
        <v/>
      </c>
      <c r="M2523">
        <f>H2523*weightA+I2523*weightB+J2523*weightC+K2523*weightD+L2523*weightE</f>
        <v/>
      </c>
    </row>
    <row r="2524" spans="1:13">
      <c r="A2524">
        <f>RANK(M2524,M:M)</f>
        <v/>
      </c>
      <c r="C2524">
        <f>SUMIFS('Input - target event report'!H:H,'Input - target event report'!L:L,B2524,'Input - target event report'!D:D, "Private Investment")</f>
        <v/>
      </c>
      <c r="D2524">
        <f>IF(E2524&lt;2, "N/A", (MAXIFS('Input - target event report'!E:E,'Input - target event report'!L:L,B:B,'Input - target event report'!D:D,"Private Investment")-MINIFS('Input - target event report'!E:E,'Input - target event report'!L:L,B:B,'Input - target event report'!D:D,"Private Investment"))/(E2524-1))</f>
        <v/>
      </c>
      <c r="E2524">
        <f>COUNTIFS('Input - target event report'!L:L,B2524,'Input - target event report'!D:D, "Private Investment")</f>
        <v/>
      </c>
      <c r="F2524">
        <f>AVERAGEIF(INDEX('Input - companies list'!$A:$BG, 0, MATCH("Clusters 0",'Input - companies list'!$A$1:$BG$1, 0)),'Output - Cluster ranking'!B2524,INDEX('Input - companies list'!$A:$BG, 0, MATCH("Flow",'Input - companies list'!$A$1:$BG$1, 0)))</f>
        <v/>
      </c>
      <c r="G2524">
        <f>AVERAGEIF(INDEX('Input - companies list'!$A:$BG, 0, MATCH("Clusters 0",'Input - companies list'!$A$1:$BG$1, 0)),'Output - Cluster ranking'!B2524,INDEX('Input - companies list'!$A:$BG, 0, MATCH("Inter-Cluster Connectivity",'Input - companies list'!$A$1:$BG$1, 0)))</f>
        <v/>
      </c>
      <c r="H2524">
        <f>IFERROR(PERCENTRANK(C:C,C2524),0)</f>
        <v/>
      </c>
      <c r="I2524">
        <f>IFERROR(1 - PERCENTRANK(D:D,D2524),0)</f>
        <v/>
      </c>
      <c r="J2524">
        <f>IFERROR(PERCENTRANK(E:E,E2524),0)</f>
        <v/>
      </c>
      <c r="K2524">
        <f>IFERROR(1 - PERCENTRANK(F:F,F2524),0)</f>
        <v/>
      </c>
      <c r="L2524">
        <f>IFERROR(PERCENTRANK(G:G,G2524),0)</f>
        <v/>
      </c>
      <c r="M2524">
        <f>H2524*weightA+I2524*weightB+J2524*weightC+K2524*weightD+L2524*weightE</f>
        <v/>
      </c>
    </row>
    <row r="2525" spans="1:13">
      <c r="A2525">
        <f>RANK(M2525,M:M)</f>
        <v/>
      </c>
      <c r="C2525">
        <f>SUMIFS('Input - target event report'!H:H,'Input - target event report'!L:L,B2525,'Input - target event report'!D:D, "Private Investment")</f>
        <v/>
      </c>
      <c r="D2525">
        <f>IF(E2525&lt;2, "N/A", (MAXIFS('Input - target event report'!E:E,'Input - target event report'!L:L,B:B,'Input - target event report'!D:D,"Private Investment")-MINIFS('Input - target event report'!E:E,'Input - target event report'!L:L,B:B,'Input - target event report'!D:D,"Private Investment"))/(E2525-1))</f>
        <v/>
      </c>
      <c r="E2525">
        <f>COUNTIFS('Input - target event report'!L:L,B2525,'Input - target event report'!D:D, "Private Investment")</f>
        <v/>
      </c>
      <c r="F2525">
        <f>AVERAGEIF(INDEX('Input - companies list'!$A:$BG, 0, MATCH("Clusters 0",'Input - companies list'!$A$1:$BG$1, 0)),'Output - Cluster ranking'!B2525,INDEX('Input - companies list'!$A:$BG, 0, MATCH("Flow",'Input - companies list'!$A$1:$BG$1, 0)))</f>
        <v/>
      </c>
      <c r="G2525">
        <f>AVERAGEIF(INDEX('Input - companies list'!$A:$BG, 0, MATCH("Clusters 0",'Input - companies list'!$A$1:$BG$1, 0)),'Output - Cluster ranking'!B2525,INDEX('Input - companies list'!$A:$BG, 0, MATCH("Inter-Cluster Connectivity",'Input - companies list'!$A$1:$BG$1, 0)))</f>
        <v/>
      </c>
      <c r="H2525">
        <f>IFERROR(PERCENTRANK(C:C,C2525),0)</f>
        <v/>
      </c>
      <c r="I2525">
        <f>IFERROR(1 - PERCENTRANK(D:D,D2525),0)</f>
        <v/>
      </c>
      <c r="J2525">
        <f>IFERROR(PERCENTRANK(E:E,E2525),0)</f>
        <v/>
      </c>
      <c r="K2525">
        <f>IFERROR(1 - PERCENTRANK(F:F,F2525),0)</f>
        <v/>
      </c>
      <c r="L2525">
        <f>IFERROR(PERCENTRANK(G:G,G2525),0)</f>
        <v/>
      </c>
      <c r="M2525">
        <f>H2525*weightA+I2525*weightB+J2525*weightC+K2525*weightD+L2525*weightE</f>
        <v/>
      </c>
    </row>
    <row r="2526" spans="1:13">
      <c r="A2526">
        <f>RANK(M2526,M:M)</f>
        <v/>
      </c>
      <c r="C2526">
        <f>SUMIFS('Input - target event report'!H:H,'Input - target event report'!L:L,B2526,'Input - target event report'!D:D, "Private Investment")</f>
        <v/>
      </c>
      <c r="D2526">
        <f>IF(E2526&lt;2, "N/A", (MAXIFS('Input - target event report'!E:E,'Input - target event report'!L:L,B:B,'Input - target event report'!D:D,"Private Investment")-MINIFS('Input - target event report'!E:E,'Input - target event report'!L:L,B:B,'Input - target event report'!D:D,"Private Investment"))/(E2526-1))</f>
        <v/>
      </c>
      <c r="E2526">
        <f>COUNTIFS('Input - target event report'!L:L,B2526,'Input - target event report'!D:D, "Private Investment")</f>
        <v/>
      </c>
      <c r="F2526">
        <f>AVERAGEIF(INDEX('Input - companies list'!$A:$BG, 0, MATCH("Clusters 0",'Input - companies list'!$A$1:$BG$1, 0)),'Output - Cluster ranking'!B2526,INDEX('Input - companies list'!$A:$BG, 0, MATCH("Flow",'Input - companies list'!$A$1:$BG$1, 0)))</f>
        <v/>
      </c>
      <c r="G2526">
        <f>AVERAGEIF(INDEX('Input - companies list'!$A:$BG, 0, MATCH("Clusters 0",'Input - companies list'!$A$1:$BG$1, 0)),'Output - Cluster ranking'!B2526,INDEX('Input - companies list'!$A:$BG, 0, MATCH("Inter-Cluster Connectivity",'Input - companies list'!$A$1:$BG$1, 0)))</f>
        <v/>
      </c>
      <c r="H2526">
        <f>IFERROR(PERCENTRANK(C:C,C2526),0)</f>
        <v/>
      </c>
      <c r="I2526">
        <f>IFERROR(1 - PERCENTRANK(D:D,D2526),0)</f>
        <v/>
      </c>
      <c r="J2526">
        <f>IFERROR(PERCENTRANK(E:E,E2526),0)</f>
        <v/>
      </c>
      <c r="K2526">
        <f>IFERROR(1 - PERCENTRANK(F:F,F2526),0)</f>
        <v/>
      </c>
      <c r="L2526">
        <f>IFERROR(PERCENTRANK(G:G,G2526),0)</f>
        <v/>
      </c>
      <c r="M2526">
        <f>H2526*weightA+I2526*weightB+J2526*weightC+K2526*weightD+L2526*weightE</f>
        <v/>
      </c>
    </row>
    <row r="2527" spans="1:13">
      <c r="A2527">
        <f>RANK(M2527,M:M)</f>
        <v/>
      </c>
      <c r="C2527">
        <f>SUMIFS('Input - target event report'!H:H,'Input - target event report'!L:L,B2527,'Input - target event report'!D:D, "Private Investment")</f>
        <v/>
      </c>
      <c r="D2527">
        <f>IF(E2527&lt;2, "N/A", (MAXIFS('Input - target event report'!E:E,'Input - target event report'!L:L,B:B,'Input - target event report'!D:D,"Private Investment")-MINIFS('Input - target event report'!E:E,'Input - target event report'!L:L,B:B,'Input - target event report'!D:D,"Private Investment"))/(E2527-1))</f>
        <v/>
      </c>
      <c r="E2527">
        <f>COUNTIFS('Input - target event report'!L:L,B2527,'Input - target event report'!D:D, "Private Investment")</f>
        <v/>
      </c>
      <c r="F2527">
        <f>AVERAGEIF(INDEX('Input - companies list'!$A:$BG, 0, MATCH("Clusters 0",'Input - companies list'!$A$1:$BG$1, 0)),'Output - Cluster ranking'!B2527,INDEX('Input - companies list'!$A:$BG, 0, MATCH("Flow",'Input - companies list'!$A$1:$BG$1, 0)))</f>
        <v/>
      </c>
      <c r="G2527">
        <f>AVERAGEIF(INDEX('Input - companies list'!$A:$BG, 0, MATCH("Clusters 0",'Input - companies list'!$A$1:$BG$1, 0)),'Output - Cluster ranking'!B2527,INDEX('Input - companies list'!$A:$BG, 0, MATCH("Inter-Cluster Connectivity",'Input - companies list'!$A$1:$BG$1, 0)))</f>
        <v/>
      </c>
      <c r="H2527">
        <f>IFERROR(PERCENTRANK(C:C,C2527),0)</f>
        <v/>
      </c>
      <c r="I2527">
        <f>IFERROR(1 - PERCENTRANK(D:D,D2527),0)</f>
        <v/>
      </c>
      <c r="J2527">
        <f>IFERROR(PERCENTRANK(E:E,E2527),0)</f>
        <v/>
      </c>
      <c r="K2527">
        <f>IFERROR(1 - PERCENTRANK(F:F,F2527),0)</f>
        <v/>
      </c>
      <c r="L2527">
        <f>IFERROR(PERCENTRANK(G:G,G2527),0)</f>
        <v/>
      </c>
      <c r="M2527">
        <f>H2527*weightA+I2527*weightB+J2527*weightC+K2527*weightD+L2527*weightE</f>
        <v/>
      </c>
    </row>
    <row r="2528" spans="1:13">
      <c r="A2528">
        <f>RANK(M2528,M:M)</f>
        <v/>
      </c>
      <c r="C2528">
        <f>SUMIFS('Input - target event report'!H:H,'Input - target event report'!L:L,B2528,'Input - target event report'!D:D, "Private Investment")</f>
        <v/>
      </c>
      <c r="D2528">
        <f>IF(E2528&lt;2, "N/A", (MAXIFS('Input - target event report'!E:E,'Input - target event report'!L:L,B:B,'Input - target event report'!D:D,"Private Investment")-MINIFS('Input - target event report'!E:E,'Input - target event report'!L:L,B:B,'Input - target event report'!D:D,"Private Investment"))/(E2528-1))</f>
        <v/>
      </c>
      <c r="E2528">
        <f>COUNTIFS('Input - target event report'!L:L,B2528,'Input - target event report'!D:D, "Private Investment")</f>
        <v/>
      </c>
      <c r="F2528">
        <f>AVERAGEIF(INDEX('Input - companies list'!$A:$BG, 0, MATCH("Clusters 0",'Input - companies list'!$A$1:$BG$1, 0)),'Output - Cluster ranking'!B2528,INDEX('Input - companies list'!$A:$BG, 0, MATCH("Flow",'Input - companies list'!$A$1:$BG$1, 0)))</f>
        <v/>
      </c>
      <c r="G2528">
        <f>AVERAGEIF(INDEX('Input - companies list'!$A:$BG, 0, MATCH("Clusters 0",'Input - companies list'!$A$1:$BG$1, 0)),'Output - Cluster ranking'!B2528,INDEX('Input - companies list'!$A:$BG, 0, MATCH("Inter-Cluster Connectivity",'Input - companies list'!$A$1:$BG$1, 0)))</f>
        <v/>
      </c>
      <c r="H2528">
        <f>IFERROR(PERCENTRANK(C:C,C2528),0)</f>
        <v/>
      </c>
      <c r="I2528">
        <f>IFERROR(1 - PERCENTRANK(D:D,D2528),0)</f>
        <v/>
      </c>
      <c r="J2528">
        <f>IFERROR(PERCENTRANK(E:E,E2528),0)</f>
        <v/>
      </c>
      <c r="K2528">
        <f>IFERROR(1 - PERCENTRANK(F:F,F2528),0)</f>
        <v/>
      </c>
      <c r="L2528">
        <f>IFERROR(PERCENTRANK(G:G,G2528),0)</f>
        <v/>
      </c>
      <c r="M2528">
        <f>H2528*weightA+I2528*weightB+J2528*weightC+K2528*weightD+L2528*weightE</f>
        <v/>
      </c>
    </row>
    <row r="2529" spans="1:13">
      <c r="A2529">
        <f>RANK(M2529,M:M)</f>
        <v/>
      </c>
      <c r="C2529">
        <f>SUMIFS('Input - target event report'!H:H,'Input - target event report'!L:L,B2529,'Input - target event report'!D:D, "Private Investment")</f>
        <v/>
      </c>
      <c r="D2529">
        <f>IF(E2529&lt;2, "N/A", (MAXIFS('Input - target event report'!E:E,'Input - target event report'!L:L,B:B,'Input - target event report'!D:D,"Private Investment")-MINIFS('Input - target event report'!E:E,'Input - target event report'!L:L,B:B,'Input - target event report'!D:D,"Private Investment"))/(E2529-1))</f>
        <v/>
      </c>
      <c r="E2529">
        <f>COUNTIFS('Input - target event report'!L:L,B2529,'Input - target event report'!D:D, "Private Investment")</f>
        <v/>
      </c>
      <c r="F2529">
        <f>AVERAGEIF(INDEX('Input - companies list'!$A:$BG, 0, MATCH("Clusters 0",'Input - companies list'!$A$1:$BG$1, 0)),'Output - Cluster ranking'!B2529,INDEX('Input - companies list'!$A:$BG, 0, MATCH("Flow",'Input - companies list'!$A$1:$BG$1, 0)))</f>
        <v/>
      </c>
      <c r="G2529">
        <f>AVERAGEIF(INDEX('Input - companies list'!$A:$BG, 0, MATCH("Clusters 0",'Input - companies list'!$A$1:$BG$1, 0)),'Output - Cluster ranking'!B2529,INDEX('Input - companies list'!$A:$BG, 0, MATCH("Inter-Cluster Connectivity",'Input - companies list'!$A$1:$BG$1, 0)))</f>
        <v/>
      </c>
      <c r="H2529">
        <f>IFERROR(PERCENTRANK(C:C,C2529),0)</f>
        <v/>
      </c>
      <c r="I2529">
        <f>IFERROR(1 - PERCENTRANK(D:D,D2529),0)</f>
        <v/>
      </c>
      <c r="J2529">
        <f>IFERROR(PERCENTRANK(E:E,E2529),0)</f>
        <v/>
      </c>
      <c r="K2529">
        <f>IFERROR(1 - PERCENTRANK(F:F,F2529),0)</f>
        <v/>
      </c>
      <c r="L2529">
        <f>IFERROR(PERCENTRANK(G:G,G2529),0)</f>
        <v/>
      </c>
      <c r="M2529">
        <f>H2529*weightA+I2529*weightB+J2529*weightC+K2529*weightD+L2529*weightE</f>
        <v/>
      </c>
    </row>
    <row r="2530" spans="1:13">
      <c r="A2530">
        <f>RANK(M2530,M:M)</f>
        <v/>
      </c>
      <c r="C2530">
        <f>SUMIFS('Input - target event report'!H:H,'Input - target event report'!L:L,B2530,'Input - target event report'!D:D, "Private Investment")</f>
        <v/>
      </c>
      <c r="D2530">
        <f>IF(E2530&lt;2, "N/A", (MAXIFS('Input - target event report'!E:E,'Input - target event report'!L:L,B:B,'Input - target event report'!D:D,"Private Investment")-MINIFS('Input - target event report'!E:E,'Input - target event report'!L:L,B:B,'Input - target event report'!D:D,"Private Investment"))/(E2530-1))</f>
        <v/>
      </c>
      <c r="E2530">
        <f>COUNTIFS('Input - target event report'!L:L,B2530,'Input - target event report'!D:D, "Private Investment")</f>
        <v/>
      </c>
      <c r="F2530">
        <f>AVERAGEIF(INDEX('Input - companies list'!$A:$BG, 0, MATCH("Clusters 0",'Input - companies list'!$A$1:$BG$1, 0)),'Output - Cluster ranking'!B2530,INDEX('Input - companies list'!$A:$BG, 0, MATCH("Flow",'Input - companies list'!$A$1:$BG$1, 0)))</f>
        <v/>
      </c>
      <c r="G2530">
        <f>AVERAGEIF(INDEX('Input - companies list'!$A:$BG, 0, MATCH("Clusters 0",'Input - companies list'!$A$1:$BG$1, 0)),'Output - Cluster ranking'!B2530,INDEX('Input - companies list'!$A:$BG, 0, MATCH("Inter-Cluster Connectivity",'Input - companies list'!$A$1:$BG$1, 0)))</f>
        <v/>
      </c>
      <c r="H2530">
        <f>IFERROR(PERCENTRANK(C:C,C2530),0)</f>
        <v/>
      </c>
      <c r="I2530">
        <f>IFERROR(1 - PERCENTRANK(D:D,D2530),0)</f>
        <v/>
      </c>
      <c r="J2530">
        <f>IFERROR(PERCENTRANK(E:E,E2530),0)</f>
        <v/>
      </c>
      <c r="K2530">
        <f>IFERROR(1 - PERCENTRANK(F:F,F2530),0)</f>
        <v/>
      </c>
      <c r="L2530">
        <f>IFERROR(PERCENTRANK(G:G,G2530),0)</f>
        <v/>
      </c>
      <c r="M2530">
        <f>H2530*weightA+I2530*weightB+J2530*weightC+K2530*weightD+L2530*weightE</f>
        <v/>
      </c>
    </row>
    <row r="2531" spans="1:13">
      <c r="A2531">
        <f>RANK(M2531,M:M)</f>
        <v/>
      </c>
      <c r="C2531">
        <f>SUMIFS('Input - target event report'!H:H,'Input - target event report'!L:L,B2531,'Input - target event report'!D:D, "Private Investment")</f>
        <v/>
      </c>
      <c r="D2531">
        <f>IF(E2531&lt;2, "N/A", (MAXIFS('Input - target event report'!E:E,'Input - target event report'!L:L,B:B,'Input - target event report'!D:D,"Private Investment")-MINIFS('Input - target event report'!E:E,'Input - target event report'!L:L,B:B,'Input - target event report'!D:D,"Private Investment"))/(E2531-1))</f>
        <v/>
      </c>
      <c r="E2531">
        <f>COUNTIFS('Input - target event report'!L:L,B2531,'Input - target event report'!D:D, "Private Investment")</f>
        <v/>
      </c>
      <c r="F2531">
        <f>AVERAGEIF(INDEX('Input - companies list'!$A:$BG, 0, MATCH("Clusters 0",'Input - companies list'!$A$1:$BG$1, 0)),'Output - Cluster ranking'!B2531,INDEX('Input - companies list'!$A:$BG, 0, MATCH("Flow",'Input - companies list'!$A$1:$BG$1, 0)))</f>
        <v/>
      </c>
      <c r="G2531">
        <f>AVERAGEIF(INDEX('Input - companies list'!$A:$BG, 0, MATCH("Clusters 0",'Input - companies list'!$A$1:$BG$1, 0)),'Output - Cluster ranking'!B2531,INDEX('Input - companies list'!$A:$BG, 0, MATCH("Inter-Cluster Connectivity",'Input - companies list'!$A$1:$BG$1, 0)))</f>
        <v/>
      </c>
      <c r="H2531">
        <f>IFERROR(PERCENTRANK(C:C,C2531),0)</f>
        <v/>
      </c>
      <c r="I2531">
        <f>IFERROR(1 - PERCENTRANK(D:D,D2531),0)</f>
        <v/>
      </c>
      <c r="J2531">
        <f>IFERROR(PERCENTRANK(E:E,E2531),0)</f>
        <v/>
      </c>
      <c r="K2531">
        <f>IFERROR(1 - PERCENTRANK(F:F,F2531),0)</f>
        <v/>
      </c>
      <c r="L2531">
        <f>IFERROR(PERCENTRANK(G:G,G2531),0)</f>
        <v/>
      </c>
      <c r="M2531">
        <f>H2531*weightA+I2531*weightB+J2531*weightC+K2531*weightD+L2531*weightE</f>
        <v/>
      </c>
    </row>
    <row r="2532" spans="1:13">
      <c r="A2532">
        <f>RANK(M2532,M:M)</f>
        <v/>
      </c>
      <c r="C2532">
        <f>SUMIFS('Input - target event report'!H:H,'Input - target event report'!L:L,B2532,'Input - target event report'!D:D, "Private Investment")</f>
        <v/>
      </c>
      <c r="D2532">
        <f>IF(E2532&lt;2, "N/A", (MAXIFS('Input - target event report'!E:E,'Input - target event report'!L:L,B:B,'Input - target event report'!D:D,"Private Investment")-MINIFS('Input - target event report'!E:E,'Input - target event report'!L:L,B:B,'Input - target event report'!D:D,"Private Investment"))/(E2532-1))</f>
        <v/>
      </c>
      <c r="E2532">
        <f>COUNTIFS('Input - target event report'!L:L,B2532,'Input - target event report'!D:D, "Private Investment")</f>
        <v/>
      </c>
      <c r="F2532">
        <f>AVERAGEIF(INDEX('Input - companies list'!$A:$BG, 0, MATCH("Clusters 0",'Input - companies list'!$A$1:$BG$1, 0)),'Output - Cluster ranking'!B2532,INDEX('Input - companies list'!$A:$BG, 0, MATCH("Flow",'Input - companies list'!$A$1:$BG$1, 0)))</f>
        <v/>
      </c>
      <c r="G2532">
        <f>AVERAGEIF(INDEX('Input - companies list'!$A:$BG, 0, MATCH("Clusters 0",'Input - companies list'!$A$1:$BG$1, 0)),'Output - Cluster ranking'!B2532,INDEX('Input - companies list'!$A:$BG, 0, MATCH("Inter-Cluster Connectivity",'Input - companies list'!$A$1:$BG$1, 0)))</f>
        <v/>
      </c>
      <c r="H2532">
        <f>IFERROR(PERCENTRANK(C:C,C2532),0)</f>
        <v/>
      </c>
      <c r="I2532">
        <f>IFERROR(1 - PERCENTRANK(D:D,D2532),0)</f>
        <v/>
      </c>
      <c r="J2532">
        <f>IFERROR(PERCENTRANK(E:E,E2532),0)</f>
        <v/>
      </c>
      <c r="K2532">
        <f>IFERROR(1 - PERCENTRANK(F:F,F2532),0)</f>
        <v/>
      </c>
      <c r="L2532">
        <f>IFERROR(PERCENTRANK(G:G,G2532),0)</f>
        <v/>
      </c>
      <c r="M2532">
        <f>H2532*weightA+I2532*weightB+J2532*weightC+K2532*weightD+L2532*weightE</f>
        <v/>
      </c>
    </row>
    <row r="2533" spans="1:13">
      <c r="A2533">
        <f>RANK(M2533,M:M)</f>
        <v/>
      </c>
      <c r="C2533">
        <f>SUMIFS('Input - target event report'!H:H,'Input - target event report'!L:L,B2533,'Input - target event report'!D:D, "Private Investment")</f>
        <v/>
      </c>
      <c r="D2533">
        <f>IF(E2533&lt;2, "N/A", (MAXIFS('Input - target event report'!E:E,'Input - target event report'!L:L,B:B,'Input - target event report'!D:D,"Private Investment")-MINIFS('Input - target event report'!E:E,'Input - target event report'!L:L,B:B,'Input - target event report'!D:D,"Private Investment"))/(E2533-1))</f>
        <v/>
      </c>
      <c r="E2533">
        <f>COUNTIFS('Input - target event report'!L:L,B2533,'Input - target event report'!D:D, "Private Investment")</f>
        <v/>
      </c>
      <c r="F2533">
        <f>AVERAGEIF(INDEX('Input - companies list'!$A:$BG, 0, MATCH("Clusters 0",'Input - companies list'!$A$1:$BG$1, 0)),'Output - Cluster ranking'!B2533,INDEX('Input - companies list'!$A:$BG, 0, MATCH("Flow",'Input - companies list'!$A$1:$BG$1, 0)))</f>
        <v/>
      </c>
      <c r="G2533">
        <f>AVERAGEIF(INDEX('Input - companies list'!$A:$BG, 0, MATCH("Clusters 0",'Input - companies list'!$A$1:$BG$1, 0)),'Output - Cluster ranking'!B2533,INDEX('Input - companies list'!$A:$BG, 0, MATCH("Inter-Cluster Connectivity",'Input - companies list'!$A$1:$BG$1, 0)))</f>
        <v/>
      </c>
      <c r="H2533">
        <f>IFERROR(PERCENTRANK(C:C,C2533),0)</f>
        <v/>
      </c>
      <c r="I2533">
        <f>IFERROR(1 - PERCENTRANK(D:D,D2533),0)</f>
        <v/>
      </c>
      <c r="J2533">
        <f>IFERROR(PERCENTRANK(E:E,E2533),0)</f>
        <v/>
      </c>
      <c r="K2533">
        <f>IFERROR(1 - PERCENTRANK(F:F,F2533),0)</f>
        <v/>
      </c>
      <c r="L2533">
        <f>IFERROR(PERCENTRANK(G:G,G2533),0)</f>
        <v/>
      </c>
      <c r="M2533">
        <f>H2533*weightA+I2533*weightB+J2533*weightC+K2533*weightD+L2533*weightE</f>
        <v/>
      </c>
    </row>
    <row r="2534" spans="1:13">
      <c r="A2534">
        <f>RANK(M2534,M:M)</f>
        <v/>
      </c>
      <c r="C2534">
        <f>SUMIFS('Input - target event report'!H:H,'Input - target event report'!L:L,B2534,'Input - target event report'!D:D, "Private Investment")</f>
        <v/>
      </c>
      <c r="D2534">
        <f>IF(E2534&lt;2, "N/A", (MAXIFS('Input - target event report'!E:E,'Input - target event report'!L:L,B:B,'Input - target event report'!D:D,"Private Investment")-MINIFS('Input - target event report'!E:E,'Input - target event report'!L:L,B:B,'Input - target event report'!D:D,"Private Investment"))/(E2534-1))</f>
        <v/>
      </c>
      <c r="E2534">
        <f>COUNTIFS('Input - target event report'!L:L,B2534,'Input - target event report'!D:D, "Private Investment")</f>
        <v/>
      </c>
      <c r="F2534">
        <f>AVERAGEIF(INDEX('Input - companies list'!$A:$BG, 0, MATCH("Clusters 0",'Input - companies list'!$A$1:$BG$1, 0)),'Output - Cluster ranking'!B2534,INDEX('Input - companies list'!$A:$BG, 0, MATCH("Flow",'Input - companies list'!$A$1:$BG$1, 0)))</f>
        <v/>
      </c>
      <c r="G2534">
        <f>AVERAGEIF(INDEX('Input - companies list'!$A:$BG, 0, MATCH("Clusters 0",'Input - companies list'!$A$1:$BG$1, 0)),'Output - Cluster ranking'!B2534,INDEX('Input - companies list'!$A:$BG, 0, MATCH("Inter-Cluster Connectivity",'Input - companies list'!$A$1:$BG$1, 0)))</f>
        <v/>
      </c>
      <c r="H2534">
        <f>IFERROR(PERCENTRANK(C:C,C2534),0)</f>
        <v/>
      </c>
      <c r="I2534">
        <f>IFERROR(1 - PERCENTRANK(D:D,D2534),0)</f>
        <v/>
      </c>
      <c r="J2534">
        <f>IFERROR(PERCENTRANK(E:E,E2534),0)</f>
        <v/>
      </c>
      <c r="K2534">
        <f>IFERROR(1 - PERCENTRANK(F:F,F2534),0)</f>
        <v/>
      </c>
      <c r="L2534">
        <f>IFERROR(PERCENTRANK(G:G,G2534),0)</f>
        <v/>
      </c>
      <c r="M2534">
        <f>H2534*weightA+I2534*weightB+J2534*weightC+K2534*weightD+L2534*weightE</f>
        <v/>
      </c>
    </row>
    <row r="2535" spans="1:13">
      <c r="A2535">
        <f>RANK(M2535,M:M)</f>
        <v/>
      </c>
      <c r="C2535">
        <f>SUMIFS('Input - target event report'!H:H,'Input - target event report'!L:L,B2535,'Input - target event report'!D:D, "Private Investment")</f>
        <v/>
      </c>
      <c r="D2535">
        <f>IF(E2535&lt;2, "N/A", (MAXIFS('Input - target event report'!E:E,'Input - target event report'!L:L,B:B,'Input - target event report'!D:D,"Private Investment")-MINIFS('Input - target event report'!E:E,'Input - target event report'!L:L,B:B,'Input - target event report'!D:D,"Private Investment"))/(E2535-1))</f>
        <v/>
      </c>
      <c r="E2535">
        <f>COUNTIFS('Input - target event report'!L:L,B2535,'Input - target event report'!D:D, "Private Investment")</f>
        <v/>
      </c>
      <c r="F2535">
        <f>AVERAGEIF(INDEX('Input - companies list'!$A:$BG, 0, MATCH("Clusters 0",'Input - companies list'!$A$1:$BG$1, 0)),'Output - Cluster ranking'!B2535,INDEX('Input - companies list'!$A:$BG, 0, MATCH("Flow",'Input - companies list'!$A$1:$BG$1, 0)))</f>
        <v/>
      </c>
      <c r="G2535">
        <f>AVERAGEIF(INDEX('Input - companies list'!$A:$BG, 0, MATCH("Clusters 0",'Input - companies list'!$A$1:$BG$1, 0)),'Output - Cluster ranking'!B2535,INDEX('Input - companies list'!$A:$BG, 0, MATCH("Inter-Cluster Connectivity",'Input - companies list'!$A$1:$BG$1, 0)))</f>
        <v/>
      </c>
      <c r="H2535">
        <f>IFERROR(PERCENTRANK(C:C,C2535),0)</f>
        <v/>
      </c>
      <c r="I2535">
        <f>IFERROR(1 - PERCENTRANK(D:D,D2535),0)</f>
        <v/>
      </c>
      <c r="J2535">
        <f>IFERROR(PERCENTRANK(E:E,E2535),0)</f>
        <v/>
      </c>
      <c r="K2535">
        <f>IFERROR(1 - PERCENTRANK(F:F,F2535),0)</f>
        <v/>
      </c>
      <c r="L2535">
        <f>IFERROR(PERCENTRANK(G:G,G2535),0)</f>
        <v/>
      </c>
      <c r="M2535">
        <f>H2535*weightA+I2535*weightB+J2535*weightC+K2535*weightD+L2535*weightE</f>
        <v/>
      </c>
    </row>
    <row r="2536" spans="1:13">
      <c r="A2536">
        <f>RANK(M2536,M:M)</f>
        <v/>
      </c>
      <c r="C2536">
        <f>SUMIFS('Input - target event report'!H:H,'Input - target event report'!L:L,B2536,'Input - target event report'!D:D, "Private Investment")</f>
        <v/>
      </c>
      <c r="D2536">
        <f>IF(E2536&lt;2, "N/A", (MAXIFS('Input - target event report'!E:E,'Input - target event report'!L:L,B:B,'Input - target event report'!D:D,"Private Investment")-MINIFS('Input - target event report'!E:E,'Input - target event report'!L:L,B:B,'Input - target event report'!D:D,"Private Investment"))/(E2536-1))</f>
        <v/>
      </c>
      <c r="E2536">
        <f>COUNTIFS('Input - target event report'!L:L,B2536,'Input - target event report'!D:D, "Private Investment")</f>
        <v/>
      </c>
      <c r="F2536">
        <f>AVERAGEIF(INDEX('Input - companies list'!$A:$BG, 0, MATCH("Clusters 0",'Input - companies list'!$A$1:$BG$1, 0)),'Output - Cluster ranking'!B2536,INDEX('Input - companies list'!$A:$BG, 0, MATCH("Flow",'Input - companies list'!$A$1:$BG$1, 0)))</f>
        <v/>
      </c>
      <c r="G2536">
        <f>AVERAGEIF(INDEX('Input - companies list'!$A:$BG, 0, MATCH("Clusters 0",'Input - companies list'!$A$1:$BG$1, 0)),'Output - Cluster ranking'!B2536,INDEX('Input - companies list'!$A:$BG, 0, MATCH("Inter-Cluster Connectivity",'Input - companies list'!$A$1:$BG$1, 0)))</f>
        <v/>
      </c>
      <c r="H2536">
        <f>IFERROR(PERCENTRANK(C:C,C2536),0)</f>
        <v/>
      </c>
      <c r="I2536">
        <f>IFERROR(1 - PERCENTRANK(D:D,D2536),0)</f>
        <v/>
      </c>
      <c r="J2536">
        <f>IFERROR(PERCENTRANK(E:E,E2536),0)</f>
        <v/>
      </c>
      <c r="K2536">
        <f>IFERROR(1 - PERCENTRANK(F:F,F2536),0)</f>
        <v/>
      </c>
      <c r="L2536">
        <f>IFERROR(PERCENTRANK(G:G,G2536),0)</f>
        <v/>
      </c>
      <c r="M2536">
        <f>H2536*weightA+I2536*weightB+J2536*weightC+K2536*weightD+L2536*weightE</f>
        <v/>
      </c>
    </row>
    <row r="2537" spans="1:13">
      <c r="A2537">
        <f>RANK(M2537,M:M)</f>
        <v/>
      </c>
      <c r="C2537">
        <f>SUMIFS('Input - target event report'!H:H,'Input - target event report'!L:L,B2537,'Input - target event report'!D:D, "Private Investment")</f>
        <v/>
      </c>
      <c r="D2537">
        <f>IF(E2537&lt;2, "N/A", (MAXIFS('Input - target event report'!E:E,'Input - target event report'!L:L,B:B,'Input - target event report'!D:D,"Private Investment")-MINIFS('Input - target event report'!E:E,'Input - target event report'!L:L,B:B,'Input - target event report'!D:D,"Private Investment"))/(E2537-1))</f>
        <v/>
      </c>
      <c r="E2537">
        <f>COUNTIFS('Input - target event report'!L:L,B2537,'Input - target event report'!D:D, "Private Investment")</f>
        <v/>
      </c>
      <c r="F2537">
        <f>AVERAGEIF(INDEX('Input - companies list'!$A:$BG, 0, MATCH("Clusters 0",'Input - companies list'!$A$1:$BG$1, 0)),'Output - Cluster ranking'!B2537,INDEX('Input - companies list'!$A:$BG, 0, MATCH("Flow",'Input - companies list'!$A$1:$BG$1, 0)))</f>
        <v/>
      </c>
      <c r="G2537">
        <f>AVERAGEIF(INDEX('Input - companies list'!$A:$BG, 0, MATCH("Clusters 0",'Input - companies list'!$A$1:$BG$1, 0)),'Output - Cluster ranking'!B2537,INDEX('Input - companies list'!$A:$BG, 0, MATCH("Inter-Cluster Connectivity",'Input - companies list'!$A$1:$BG$1, 0)))</f>
        <v/>
      </c>
      <c r="H2537">
        <f>IFERROR(PERCENTRANK(C:C,C2537),0)</f>
        <v/>
      </c>
      <c r="I2537">
        <f>IFERROR(1 - PERCENTRANK(D:D,D2537),0)</f>
        <v/>
      </c>
      <c r="J2537">
        <f>IFERROR(PERCENTRANK(E:E,E2537),0)</f>
        <v/>
      </c>
      <c r="K2537">
        <f>IFERROR(1 - PERCENTRANK(F:F,F2537),0)</f>
        <v/>
      </c>
      <c r="L2537">
        <f>IFERROR(PERCENTRANK(G:G,G2537),0)</f>
        <v/>
      </c>
      <c r="M2537">
        <f>H2537*weightA+I2537*weightB+J2537*weightC+K2537*weightD+L2537*weightE</f>
        <v/>
      </c>
    </row>
    <row r="2538" spans="1:13">
      <c r="A2538">
        <f>RANK(M2538,M:M)</f>
        <v/>
      </c>
      <c r="C2538">
        <f>SUMIFS('Input - target event report'!H:H,'Input - target event report'!L:L,B2538,'Input - target event report'!D:D, "Private Investment")</f>
        <v/>
      </c>
      <c r="D2538">
        <f>IF(E2538&lt;2, "N/A", (MAXIFS('Input - target event report'!E:E,'Input - target event report'!L:L,B:B,'Input - target event report'!D:D,"Private Investment")-MINIFS('Input - target event report'!E:E,'Input - target event report'!L:L,B:B,'Input - target event report'!D:D,"Private Investment"))/(E2538-1))</f>
        <v/>
      </c>
      <c r="E2538">
        <f>COUNTIFS('Input - target event report'!L:L,B2538,'Input - target event report'!D:D, "Private Investment")</f>
        <v/>
      </c>
      <c r="F2538">
        <f>AVERAGEIF(INDEX('Input - companies list'!$A:$BG, 0, MATCH("Clusters 0",'Input - companies list'!$A$1:$BG$1, 0)),'Output - Cluster ranking'!B2538,INDEX('Input - companies list'!$A:$BG, 0, MATCH("Flow",'Input - companies list'!$A$1:$BG$1, 0)))</f>
        <v/>
      </c>
      <c r="G2538">
        <f>AVERAGEIF(INDEX('Input - companies list'!$A:$BG, 0, MATCH("Clusters 0",'Input - companies list'!$A$1:$BG$1, 0)),'Output - Cluster ranking'!B2538,INDEX('Input - companies list'!$A:$BG, 0, MATCH("Inter-Cluster Connectivity",'Input - companies list'!$A$1:$BG$1, 0)))</f>
        <v/>
      </c>
      <c r="H2538">
        <f>IFERROR(PERCENTRANK(C:C,C2538),0)</f>
        <v/>
      </c>
      <c r="I2538">
        <f>IFERROR(1 - PERCENTRANK(D:D,D2538),0)</f>
        <v/>
      </c>
      <c r="J2538">
        <f>IFERROR(PERCENTRANK(E:E,E2538),0)</f>
        <v/>
      </c>
      <c r="K2538">
        <f>IFERROR(1 - PERCENTRANK(F:F,F2538),0)</f>
        <v/>
      </c>
      <c r="L2538">
        <f>IFERROR(PERCENTRANK(G:G,G2538),0)</f>
        <v/>
      </c>
      <c r="M2538">
        <f>H2538*weightA+I2538*weightB+J2538*weightC+K2538*weightD+L2538*weightE</f>
        <v/>
      </c>
    </row>
    <row r="2539" spans="1:13">
      <c r="A2539">
        <f>RANK(M2539,M:M)</f>
        <v/>
      </c>
      <c r="C2539">
        <f>SUMIFS('Input - target event report'!H:H,'Input - target event report'!L:L,B2539,'Input - target event report'!D:D, "Private Investment")</f>
        <v/>
      </c>
      <c r="D2539">
        <f>IF(E2539&lt;2, "N/A", (MAXIFS('Input - target event report'!E:E,'Input - target event report'!L:L,B:B,'Input - target event report'!D:D,"Private Investment")-MINIFS('Input - target event report'!E:E,'Input - target event report'!L:L,B:B,'Input - target event report'!D:D,"Private Investment"))/(E2539-1))</f>
        <v/>
      </c>
      <c r="E2539">
        <f>COUNTIFS('Input - target event report'!L:L,B2539,'Input - target event report'!D:D, "Private Investment")</f>
        <v/>
      </c>
      <c r="F2539">
        <f>AVERAGEIF(INDEX('Input - companies list'!$A:$BG, 0, MATCH("Clusters 0",'Input - companies list'!$A$1:$BG$1, 0)),'Output - Cluster ranking'!B2539,INDEX('Input - companies list'!$A:$BG, 0, MATCH("Flow",'Input - companies list'!$A$1:$BG$1, 0)))</f>
        <v/>
      </c>
      <c r="G2539">
        <f>AVERAGEIF(INDEX('Input - companies list'!$A:$BG, 0, MATCH("Clusters 0",'Input - companies list'!$A$1:$BG$1, 0)),'Output - Cluster ranking'!B2539,INDEX('Input - companies list'!$A:$BG, 0, MATCH("Inter-Cluster Connectivity",'Input - companies list'!$A$1:$BG$1, 0)))</f>
        <v/>
      </c>
      <c r="H2539">
        <f>IFERROR(PERCENTRANK(C:C,C2539),0)</f>
        <v/>
      </c>
      <c r="I2539">
        <f>IFERROR(1 - PERCENTRANK(D:D,D2539),0)</f>
        <v/>
      </c>
      <c r="J2539">
        <f>IFERROR(PERCENTRANK(E:E,E2539),0)</f>
        <v/>
      </c>
      <c r="K2539">
        <f>IFERROR(1 - PERCENTRANK(F:F,F2539),0)</f>
        <v/>
      </c>
      <c r="L2539">
        <f>IFERROR(PERCENTRANK(G:G,G2539),0)</f>
        <v/>
      </c>
      <c r="M2539">
        <f>H2539*weightA+I2539*weightB+J2539*weightC+K2539*weightD+L2539*weightE</f>
        <v/>
      </c>
    </row>
    <row r="2540" spans="1:13">
      <c r="A2540">
        <f>RANK(M2540,M:M)</f>
        <v/>
      </c>
      <c r="C2540">
        <f>SUMIFS('Input - target event report'!H:H,'Input - target event report'!L:L,B2540,'Input - target event report'!D:D, "Private Investment")</f>
        <v/>
      </c>
      <c r="D2540">
        <f>IF(E2540&lt;2, "N/A", (MAXIFS('Input - target event report'!E:E,'Input - target event report'!L:L,B:B,'Input - target event report'!D:D,"Private Investment")-MINIFS('Input - target event report'!E:E,'Input - target event report'!L:L,B:B,'Input - target event report'!D:D,"Private Investment"))/(E2540-1))</f>
        <v/>
      </c>
      <c r="E2540">
        <f>COUNTIFS('Input - target event report'!L:L,B2540,'Input - target event report'!D:D, "Private Investment")</f>
        <v/>
      </c>
      <c r="F2540">
        <f>AVERAGEIF(INDEX('Input - companies list'!$A:$BG, 0, MATCH("Clusters 0",'Input - companies list'!$A$1:$BG$1, 0)),'Output - Cluster ranking'!B2540,INDEX('Input - companies list'!$A:$BG, 0, MATCH("Flow",'Input - companies list'!$A$1:$BG$1, 0)))</f>
        <v/>
      </c>
      <c r="G2540">
        <f>AVERAGEIF(INDEX('Input - companies list'!$A:$BG, 0, MATCH("Clusters 0",'Input - companies list'!$A$1:$BG$1, 0)),'Output - Cluster ranking'!B2540,INDEX('Input - companies list'!$A:$BG, 0, MATCH("Inter-Cluster Connectivity",'Input - companies list'!$A$1:$BG$1, 0)))</f>
        <v/>
      </c>
      <c r="H2540">
        <f>IFERROR(PERCENTRANK(C:C,C2540),0)</f>
        <v/>
      </c>
      <c r="I2540">
        <f>IFERROR(1 - PERCENTRANK(D:D,D2540),0)</f>
        <v/>
      </c>
      <c r="J2540">
        <f>IFERROR(PERCENTRANK(E:E,E2540),0)</f>
        <v/>
      </c>
      <c r="K2540">
        <f>IFERROR(1 - PERCENTRANK(F:F,F2540),0)</f>
        <v/>
      </c>
      <c r="L2540">
        <f>IFERROR(PERCENTRANK(G:G,G2540),0)</f>
        <v/>
      </c>
      <c r="M2540">
        <f>H2540*weightA+I2540*weightB+J2540*weightC+K2540*weightD+L2540*weightE</f>
        <v/>
      </c>
    </row>
    <row r="2541" spans="1:13">
      <c r="A2541">
        <f>RANK(M2541,M:M)</f>
        <v/>
      </c>
      <c r="C2541">
        <f>SUMIFS('Input - target event report'!H:H,'Input - target event report'!L:L,B2541,'Input - target event report'!D:D, "Private Investment")</f>
        <v/>
      </c>
      <c r="D2541">
        <f>IF(E2541&lt;2, "N/A", (MAXIFS('Input - target event report'!E:E,'Input - target event report'!L:L,B:B,'Input - target event report'!D:D,"Private Investment")-MINIFS('Input - target event report'!E:E,'Input - target event report'!L:L,B:B,'Input - target event report'!D:D,"Private Investment"))/(E2541-1))</f>
        <v/>
      </c>
      <c r="E2541">
        <f>COUNTIFS('Input - target event report'!L:L,B2541,'Input - target event report'!D:D, "Private Investment")</f>
        <v/>
      </c>
      <c r="F2541">
        <f>AVERAGEIF(INDEX('Input - companies list'!$A:$BG, 0, MATCH("Clusters 0",'Input - companies list'!$A$1:$BG$1, 0)),'Output - Cluster ranking'!B2541,INDEX('Input - companies list'!$A:$BG, 0, MATCH("Flow",'Input - companies list'!$A$1:$BG$1, 0)))</f>
        <v/>
      </c>
      <c r="G2541">
        <f>AVERAGEIF(INDEX('Input - companies list'!$A:$BG, 0, MATCH("Clusters 0",'Input - companies list'!$A$1:$BG$1, 0)),'Output - Cluster ranking'!B2541,INDEX('Input - companies list'!$A:$BG, 0, MATCH("Inter-Cluster Connectivity",'Input - companies list'!$A$1:$BG$1, 0)))</f>
        <v/>
      </c>
      <c r="H2541">
        <f>IFERROR(PERCENTRANK(C:C,C2541),0)</f>
        <v/>
      </c>
      <c r="I2541">
        <f>IFERROR(1 - PERCENTRANK(D:D,D2541),0)</f>
        <v/>
      </c>
      <c r="J2541">
        <f>IFERROR(PERCENTRANK(E:E,E2541),0)</f>
        <v/>
      </c>
      <c r="K2541">
        <f>IFERROR(1 - PERCENTRANK(F:F,F2541),0)</f>
        <v/>
      </c>
      <c r="L2541">
        <f>IFERROR(PERCENTRANK(G:G,G2541),0)</f>
        <v/>
      </c>
      <c r="M2541">
        <f>H2541*weightA+I2541*weightB+J2541*weightC+K2541*weightD+L2541*weightE</f>
        <v/>
      </c>
    </row>
    <row r="2542" spans="1:13">
      <c r="A2542">
        <f>RANK(M2542,M:M)</f>
        <v/>
      </c>
      <c r="C2542">
        <f>SUMIFS('Input - target event report'!H:H,'Input - target event report'!L:L,B2542,'Input - target event report'!D:D, "Private Investment")</f>
        <v/>
      </c>
      <c r="D2542">
        <f>IF(E2542&lt;2, "N/A", (MAXIFS('Input - target event report'!E:E,'Input - target event report'!L:L,B:B,'Input - target event report'!D:D,"Private Investment")-MINIFS('Input - target event report'!E:E,'Input - target event report'!L:L,B:B,'Input - target event report'!D:D,"Private Investment"))/(E2542-1))</f>
        <v/>
      </c>
      <c r="E2542">
        <f>COUNTIFS('Input - target event report'!L:L,B2542,'Input - target event report'!D:D, "Private Investment")</f>
        <v/>
      </c>
      <c r="F2542">
        <f>AVERAGEIF(INDEX('Input - companies list'!$A:$BG, 0, MATCH("Clusters 0",'Input - companies list'!$A$1:$BG$1, 0)),'Output - Cluster ranking'!B2542,INDEX('Input - companies list'!$A:$BG, 0, MATCH("Flow",'Input - companies list'!$A$1:$BG$1, 0)))</f>
        <v/>
      </c>
      <c r="G2542">
        <f>AVERAGEIF(INDEX('Input - companies list'!$A:$BG, 0, MATCH("Clusters 0",'Input - companies list'!$A$1:$BG$1, 0)),'Output - Cluster ranking'!B2542,INDEX('Input - companies list'!$A:$BG, 0, MATCH("Inter-Cluster Connectivity",'Input - companies list'!$A$1:$BG$1, 0)))</f>
        <v/>
      </c>
      <c r="H2542">
        <f>IFERROR(PERCENTRANK(C:C,C2542),0)</f>
        <v/>
      </c>
      <c r="I2542">
        <f>IFERROR(1 - PERCENTRANK(D:D,D2542),0)</f>
        <v/>
      </c>
      <c r="J2542">
        <f>IFERROR(PERCENTRANK(E:E,E2542),0)</f>
        <v/>
      </c>
      <c r="K2542">
        <f>IFERROR(1 - PERCENTRANK(F:F,F2542),0)</f>
        <v/>
      </c>
      <c r="L2542">
        <f>IFERROR(PERCENTRANK(G:G,G2542),0)</f>
        <v/>
      </c>
      <c r="M2542">
        <f>H2542*weightA+I2542*weightB+J2542*weightC+K2542*weightD+L2542*weightE</f>
        <v/>
      </c>
    </row>
    <row r="2543" spans="1:13">
      <c r="A2543">
        <f>RANK(M2543,M:M)</f>
        <v/>
      </c>
      <c r="C2543">
        <f>SUMIFS('Input - target event report'!H:H,'Input - target event report'!L:L,B2543,'Input - target event report'!D:D, "Private Investment")</f>
        <v/>
      </c>
      <c r="D2543">
        <f>IF(E2543&lt;2, "N/A", (MAXIFS('Input - target event report'!E:E,'Input - target event report'!L:L,B:B,'Input - target event report'!D:D,"Private Investment")-MINIFS('Input - target event report'!E:E,'Input - target event report'!L:L,B:B,'Input - target event report'!D:D,"Private Investment"))/(E2543-1))</f>
        <v/>
      </c>
      <c r="E2543">
        <f>COUNTIFS('Input - target event report'!L:L,B2543,'Input - target event report'!D:D, "Private Investment")</f>
        <v/>
      </c>
      <c r="F2543">
        <f>AVERAGEIF(INDEX('Input - companies list'!$A:$BG, 0, MATCH("Clusters 0",'Input - companies list'!$A$1:$BG$1, 0)),'Output - Cluster ranking'!B2543,INDEX('Input - companies list'!$A:$BG, 0, MATCH("Flow",'Input - companies list'!$A$1:$BG$1, 0)))</f>
        <v/>
      </c>
      <c r="G2543">
        <f>AVERAGEIF(INDEX('Input - companies list'!$A:$BG, 0, MATCH("Clusters 0",'Input - companies list'!$A$1:$BG$1, 0)),'Output - Cluster ranking'!B2543,INDEX('Input - companies list'!$A:$BG, 0, MATCH("Inter-Cluster Connectivity",'Input - companies list'!$A$1:$BG$1, 0)))</f>
        <v/>
      </c>
      <c r="H2543">
        <f>IFERROR(PERCENTRANK(C:C,C2543),0)</f>
        <v/>
      </c>
      <c r="I2543">
        <f>IFERROR(1 - PERCENTRANK(D:D,D2543),0)</f>
        <v/>
      </c>
      <c r="J2543">
        <f>IFERROR(PERCENTRANK(E:E,E2543),0)</f>
        <v/>
      </c>
      <c r="K2543">
        <f>IFERROR(1 - PERCENTRANK(F:F,F2543),0)</f>
        <v/>
      </c>
      <c r="L2543">
        <f>IFERROR(PERCENTRANK(G:G,G2543),0)</f>
        <v/>
      </c>
      <c r="M2543">
        <f>H2543*weightA+I2543*weightB+J2543*weightC+K2543*weightD+L2543*weightE</f>
        <v/>
      </c>
    </row>
    <row r="2544" spans="1:13">
      <c r="A2544">
        <f>RANK(M2544,M:M)</f>
        <v/>
      </c>
      <c r="C2544">
        <f>SUMIFS('Input - target event report'!H:H,'Input - target event report'!L:L,B2544,'Input - target event report'!D:D, "Private Investment")</f>
        <v/>
      </c>
      <c r="D2544">
        <f>IF(E2544&lt;2, "N/A", (MAXIFS('Input - target event report'!E:E,'Input - target event report'!L:L,B:B,'Input - target event report'!D:D,"Private Investment")-MINIFS('Input - target event report'!E:E,'Input - target event report'!L:L,B:B,'Input - target event report'!D:D,"Private Investment"))/(E2544-1))</f>
        <v/>
      </c>
      <c r="E2544">
        <f>COUNTIFS('Input - target event report'!L:L,B2544,'Input - target event report'!D:D, "Private Investment")</f>
        <v/>
      </c>
      <c r="F2544">
        <f>AVERAGEIF(INDEX('Input - companies list'!$A:$BG, 0, MATCH("Clusters 0",'Input - companies list'!$A$1:$BG$1, 0)),'Output - Cluster ranking'!B2544,INDEX('Input - companies list'!$A:$BG, 0, MATCH("Flow",'Input - companies list'!$A$1:$BG$1, 0)))</f>
        <v/>
      </c>
      <c r="G2544">
        <f>AVERAGEIF(INDEX('Input - companies list'!$A:$BG, 0, MATCH("Clusters 0",'Input - companies list'!$A$1:$BG$1, 0)),'Output - Cluster ranking'!B2544,INDEX('Input - companies list'!$A:$BG, 0, MATCH("Inter-Cluster Connectivity",'Input - companies list'!$A$1:$BG$1, 0)))</f>
        <v/>
      </c>
      <c r="H2544">
        <f>IFERROR(PERCENTRANK(C:C,C2544),0)</f>
        <v/>
      </c>
      <c r="I2544">
        <f>IFERROR(1 - PERCENTRANK(D:D,D2544),0)</f>
        <v/>
      </c>
      <c r="J2544">
        <f>IFERROR(PERCENTRANK(E:E,E2544),0)</f>
        <v/>
      </c>
      <c r="K2544">
        <f>IFERROR(1 - PERCENTRANK(F:F,F2544),0)</f>
        <v/>
      </c>
      <c r="L2544">
        <f>IFERROR(PERCENTRANK(G:G,G2544),0)</f>
        <v/>
      </c>
      <c r="M2544">
        <f>H2544*weightA+I2544*weightB+J2544*weightC+K2544*weightD+L2544*weightE</f>
        <v/>
      </c>
    </row>
    <row r="2545" spans="1:13">
      <c r="A2545">
        <f>RANK(M2545,M:M)</f>
        <v/>
      </c>
      <c r="C2545">
        <f>SUMIFS('Input - target event report'!H:H,'Input - target event report'!L:L,B2545,'Input - target event report'!D:D, "Private Investment")</f>
        <v/>
      </c>
      <c r="D2545">
        <f>IF(E2545&lt;2, "N/A", (MAXIFS('Input - target event report'!E:E,'Input - target event report'!L:L,B:B,'Input - target event report'!D:D,"Private Investment")-MINIFS('Input - target event report'!E:E,'Input - target event report'!L:L,B:B,'Input - target event report'!D:D,"Private Investment"))/(E2545-1))</f>
        <v/>
      </c>
      <c r="E2545">
        <f>COUNTIFS('Input - target event report'!L:L,B2545,'Input - target event report'!D:D, "Private Investment")</f>
        <v/>
      </c>
      <c r="F2545">
        <f>AVERAGEIF(INDEX('Input - companies list'!$A:$BG, 0, MATCH("Clusters 0",'Input - companies list'!$A$1:$BG$1, 0)),'Output - Cluster ranking'!B2545,INDEX('Input - companies list'!$A:$BG, 0, MATCH("Flow",'Input - companies list'!$A$1:$BG$1, 0)))</f>
        <v/>
      </c>
      <c r="G2545">
        <f>AVERAGEIF(INDEX('Input - companies list'!$A:$BG, 0, MATCH("Clusters 0",'Input - companies list'!$A$1:$BG$1, 0)),'Output - Cluster ranking'!B2545,INDEX('Input - companies list'!$A:$BG, 0, MATCH("Inter-Cluster Connectivity",'Input - companies list'!$A$1:$BG$1, 0)))</f>
        <v/>
      </c>
      <c r="H2545">
        <f>IFERROR(PERCENTRANK(C:C,C2545),0)</f>
        <v/>
      </c>
      <c r="I2545">
        <f>IFERROR(1 - PERCENTRANK(D:D,D2545),0)</f>
        <v/>
      </c>
      <c r="J2545">
        <f>IFERROR(PERCENTRANK(E:E,E2545),0)</f>
        <v/>
      </c>
      <c r="K2545">
        <f>IFERROR(1 - PERCENTRANK(F:F,F2545),0)</f>
        <v/>
      </c>
      <c r="L2545">
        <f>IFERROR(PERCENTRANK(G:G,G2545),0)</f>
        <v/>
      </c>
      <c r="M2545">
        <f>H2545*weightA+I2545*weightB+J2545*weightC+K2545*weightD+L2545*weightE</f>
        <v/>
      </c>
    </row>
    <row r="2546" spans="1:13">
      <c r="A2546">
        <f>RANK(M2546,M:M)</f>
        <v/>
      </c>
      <c r="C2546">
        <f>SUMIFS('Input - target event report'!H:H,'Input - target event report'!L:L,B2546,'Input - target event report'!D:D, "Private Investment")</f>
        <v/>
      </c>
      <c r="D2546">
        <f>IF(E2546&lt;2, "N/A", (MAXIFS('Input - target event report'!E:E,'Input - target event report'!L:L,B:B,'Input - target event report'!D:D,"Private Investment")-MINIFS('Input - target event report'!E:E,'Input - target event report'!L:L,B:B,'Input - target event report'!D:D,"Private Investment"))/(E2546-1))</f>
        <v/>
      </c>
      <c r="E2546">
        <f>COUNTIFS('Input - target event report'!L:L,B2546,'Input - target event report'!D:D, "Private Investment")</f>
        <v/>
      </c>
      <c r="F2546">
        <f>AVERAGEIF(INDEX('Input - companies list'!$A:$BG, 0, MATCH("Clusters 0",'Input - companies list'!$A$1:$BG$1, 0)),'Output - Cluster ranking'!B2546,INDEX('Input - companies list'!$A:$BG, 0, MATCH("Flow",'Input - companies list'!$A$1:$BG$1, 0)))</f>
        <v/>
      </c>
      <c r="G2546">
        <f>AVERAGEIF(INDEX('Input - companies list'!$A:$BG, 0, MATCH("Clusters 0",'Input - companies list'!$A$1:$BG$1, 0)),'Output - Cluster ranking'!B2546,INDEX('Input - companies list'!$A:$BG, 0, MATCH("Inter-Cluster Connectivity",'Input - companies list'!$A$1:$BG$1, 0)))</f>
        <v/>
      </c>
      <c r="H2546">
        <f>IFERROR(PERCENTRANK(C:C,C2546),0)</f>
        <v/>
      </c>
      <c r="I2546">
        <f>IFERROR(1 - PERCENTRANK(D:D,D2546),0)</f>
        <v/>
      </c>
      <c r="J2546">
        <f>IFERROR(PERCENTRANK(E:E,E2546),0)</f>
        <v/>
      </c>
      <c r="K2546">
        <f>IFERROR(1 - PERCENTRANK(F:F,F2546),0)</f>
        <v/>
      </c>
      <c r="L2546">
        <f>IFERROR(PERCENTRANK(G:G,G2546),0)</f>
        <v/>
      </c>
      <c r="M2546">
        <f>H2546*weightA+I2546*weightB+J2546*weightC+K2546*weightD+L2546*weightE</f>
        <v/>
      </c>
    </row>
    <row r="2547" spans="1:13">
      <c r="A2547">
        <f>RANK(M2547,M:M)</f>
        <v/>
      </c>
      <c r="C2547">
        <f>SUMIFS('Input - target event report'!H:H,'Input - target event report'!L:L,B2547,'Input - target event report'!D:D, "Private Investment")</f>
        <v/>
      </c>
      <c r="D2547">
        <f>IF(E2547&lt;2, "N/A", (MAXIFS('Input - target event report'!E:E,'Input - target event report'!L:L,B:B,'Input - target event report'!D:D,"Private Investment")-MINIFS('Input - target event report'!E:E,'Input - target event report'!L:L,B:B,'Input - target event report'!D:D,"Private Investment"))/(E2547-1))</f>
        <v/>
      </c>
      <c r="E2547">
        <f>COUNTIFS('Input - target event report'!L:L,B2547,'Input - target event report'!D:D, "Private Investment")</f>
        <v/>
      </c>
      <c r="F2547">
        <f>AVERAGEIF(INDEX('Input - companies list'!$A:$BG, 0, MATCH("Clusters 0",'Input - companies list'!$A$1:$BG$1, 0)),'Output - Cluster ranking'!B2547,INDEX('Input - companies list'!$A:$BG, 0, MATCH("Flow",'Input - companies list'!$A$1:$BG$1, 0)))</f>
        <v/>
      </c>
      <c r="G2547">
        <f>AVERAGEIF(INDEX('Input - companies list'!$A:$BG, 0, MATCH("Clusters 0",'Input - companies list'!$A$1:$BG$1, 0)),'Output - Cluster ranking'!B2547,INDEX('Input - companies list'!$A:$BG, 0, MATCH("Inter-Cluster Connectivity",'Input - companies list'!$A$1:$BG$1, 0)))</f>
        <v/>
      </c>
      <c r="H2547">
        <f>IFERROR(PERCENTRANK(C:C,C2547),0)</f>
        <v/>
      </c>
      <c r="I2547">
        <f>IFERROR(1 - PERCENTRANK(D:D,D2547),0)</f>
        <v/>
      </c>
      <c r="J2547">
        <f>IFERROR(PERCENTRANK(E:E,E2547),0)</f>
        <v/>
      </c>
      <c r="K2547">
        <f>IFERROR(1 - PERCENTRANK(F:F,F2547),0)</f>
        <v/>
      </c>
      <c r="L2547">
        <f>IFERROR(PERCENTRANK(G:G,G2547),0)</f>
        <v/>
      </c>
      <c r="M2547">
        <f>H2547*weightA+I2547*weightB+J2547*weightC+K2547*weightD+L2547*weightE</f>
        <v/>
      </c>
    </row>
    <row r="2548" spans="1:13">
      <c r="A2548">
        <f>RANK(M2548,M:M)</f>
        <v/>
      </c>
      <c r="C2548">
        <f>SUMIFS('Input - target event report'!H:H,'Input - target event report'!L:L,B2548,'Input - target event report'!D:D, "Private Investment")</f>
        <v/>
      </c>
      <c r="D2548">
        <f>IF(E2548&lt;2, "N/A", (MAXIFS('Input - target event report'!E:E,'Input - target event report'!L:L,B:B,'Input - target event report'!D:D,"Private Investment")-MINIFS('Input - target event report'!E:E,'Input - target event report'!L:L,B:B,'Input - target event report'!D:D,"Private Investment"))/(E2548-1))</f>
        <v/>
      </c>
      <c r="E2548">
        <f>COUNTIFS('Input - target event report'!L:L,B2548,'Input - target event report'!D:D, "Private Investment")</f>
        <v/>
      </c>
      <c r="F2548">
        <f>AVERAGEIF(INDEX('Input - companies list'!$A:$BG, 0, MATCH("Clusters 0",'Input - companies list'!$A$1:$BG$1, 0)),'Output - Cluster ranking'!B2548,INDEX('Input - companies list'!$A:$BG, 0, MATCH("Flow",'Input - companies list'!$A$1:$BG$1, 0)))</f>
        <v/>
      </c>
      <c r="G2548">
        <f>AVERAGEIF(INDEX('Input - companies list'!$A:$BG, 0, MATCH("Clusters 0",'Input - companies list'!$A$1:$BG$1, 0)),'Output - Cluster ranking'!B2548,INDEX('Input - companies list'!$A:$BG, 0, MATCH("Inter-Cluster Connectivity",'Input - companies list'!$A$1:$BG$1, 0)))</f>
        <v/>
      </c>
      <c r="H2548">
        <f>IFERROR(PERCENTRANK(C:C,C2548),0)</f>
        <v/>
      </c>
      <c r="I2548">
        <f>IFERROR(1 - PERCENTRANK(D:D,D2548),0)</f>
        <v/>
      </c>
      <c r="J2548">
        <f>IFERROR(PERCENTRANK(E:E,E2548),0)</f>
        <v/>
      </c>
      <c r="K2548">
        <f>IFERROR(1 - PERCENTRANK(F:F,F2548),0)</f>
        <v/>
      </c>
      <c r="L2548">
        <f>IFERROR(PERCENTRANK(G:G,G2548),0)</f>
        <v/>
      </c>
      <c r="M2548">
        <f>H2548*weightA+I2548*weightB+J2548*weightC+K2548*weightD+L2548*weightE</f>
        <v/>
      </c>
    </row>
    <row r="2549" spans="1:13">
      <c r="A2549">
        <f>RANK(M2549,M:M)</f>
        <v/>
      </c>
      <c r="C2549">
        <f>SUMIFS('Input - target event report'!H:H,'Input - target event report'!L:L,B2549,'Input - target event report'!D:D, "Private Investment")</f>
        <v/>
      </c>
      <c r="D2549">
        <f>IF(E2549&lt;2, "N/A", (MAXIFS('Input - target event report'!E:E,'Input - target event report'!L:L,B:B,'Input - target event report'!D:D,"Private Investment")-MINIFS('Input - target event report'!E:E,'Input - target event report'!L:L,B:B,'Input - target event report'!D:D,"Private Investment"))/(E2549-1))</f>
        <v/>
      </c>
      <c r="E2549">
        <f>COUNTIFS('Input - target event report'!L:L,B2549,'Input - target event report'!D:D, "Private Investment")</f>
        <v/>
      </c>
      <c r="F2549">
        <f>AVERAGEIF(INDEX('Input - companies list'!$A:$BG, 0, MATCH("Clusters 0",'Input - companies list'!$A$1:$BG$1, 0)),'Output - Cluster ranking'!B2549,INDEX('Input - companies list'!$A:$BG, 0, MATCH("Flow",'Input - companies list'!$A$1:$BG$1, 0)))</f>
        <v/>
      </c>
      <c r="G2549">
        <f>AVERAGEIF(INDEX('Input - companies list'!$A:$BG, 0, MATCH("Clusters 0",'Input - companies list'!$A$1:$BG$1, 0)),'Output - Cluster ranking'!B2549,INDEX('Input - companies list'!$A:$BG, 0, MATCH("Inter-Cluster Connectivity",'Input - companies list'!$A$1:$BG$1, 0)))</f>
        <v/>
      </c>
      <c r="H2549">
        <f>IFERROR(PERCENTRANK(C:C,C2549),0)</f>
        <v/>
      </c>
      <c r="I2549">
        <f>IFERROR(1 - PERCENTRANK(D:D,D2549),0)</f>
        <v/>
      </c>
      <c r="J2549">
        <f>IFERROR(PERCENTRANK(E:E,E2549),0)</f>
        <v/>
      </c>
      <c r="K2549">
        <f>IFERROR(1 - PERCENTRANK(F:F,F2549),0)</f>
        <v/>
      </c>
      <c r="L2549">
        <f>IFERROR(PERCENTRANK(G:G,G2549),0)</f>
        <v/>
      </c>
      <c r="M2549">
        <f>H2549*weightA+I2549*weightB+J2549*weightC+K2549*weightD+L2549*weightE</f>
        <v/>
      </c>
    </row>
    <row r="2550" spans="1:13">
      <c r="A2550">
        <f>RANK(M2550,M:M)</f>
        <v/>
      </c>
      <c r="C2550">
        <f>SUMIFS('Input - target event report'!H:H,'Input - target event report'!L:L,B2550,'Input - target event report'!D:D, "Private Investment")</f>
        <v/>
      </c>
      <c r="D2550">
        <f>IF(E2550&lt;2, "N/A", (MAXIFS('Input - target event report'!E:E,'Input - target event report'!L:L,B:B,'Input - target event report'!D:D,"Private Investment")-MINIFS('Input - target event report'!E:E,'Input - target event report'!L:L,B:B,'Input - target event report'!D:D,"Private Investment"))/(E2550-1))</f>
        <v/>
      </c>
      <c r="E2550">
        <f>COUNTIFS('Input - target event report'!L:L,B2550,'Input - target event report'!D:D, "Private Investment")</f>
        <v/>
      </c>
      <c r="F2550">
        <f>AVERAGEIF(INDEX('Input - companies list'!$A:$BG, 0, MATCH("Clusters 0",'Input - companies list'!$A$1:$BG$1, 0)),'Output - Cluster ranking'!B2550,INDEX('Input - companies list'!$A:$BG, 0, MATCH("Flow",'Input - companies list'!$A$1:$BG$1, 0)))</f>
        <v/>
      </c>
      <c r="G2550">
        <f>AVERAGEIF(INDEX('Input - companies list'!$A:$BG, 0, MATCH("Clusters 0",'Input - companies list'!$A$1:$BG$1, 0)),'Output - Cluster ranking'!B2550,INDEX('Input - companies list'!$A:$BG, 0, MATCH("Inter-Cluster Connectivity",'Input - companies list'!$A$1:$BG$1, 0)))</f>
        <v/>
      </c>
      <c r="H2550">
        <f>IFERROR(PERCENTRANK(C:C,C2550),0)</f>
        <v/>
      </c>
      <c r="I2550">
        <f>IFERROR(1 - PERCENTRANK(D:D,D2550),0)</f>
        <v/>
      </c>
      <c r="J2550">
        <f>IFERROR(PERCENTRANK(E:E,E2550),0)</f>
        <v/>
      </c>
      <c r="K2550">
        <f>IFERROR(1 - PERCENTRANK(F:F,F2550),0)</f>
        <v/>
      </c>
      <c r="L2550">
        <f>IFERROR(PERCENTRANK(G:G,G2550),0)</f>
        <v/>
      </c>
      <c r="M2550">
        <f>H2550*weightA+I2550*weightB+J2550*weightC+K2550*weightD+L2550*weightE</f>
        <v/>
      </c>
    </row>
    <row r="2551" spans="1:13">
      <c r="A2551">
        <f>RANK(M2551,M:M)</f>
        <v/>
      </c>
      <c r="C2551">
        <f>SUMIFS('Input - target event report'!H:H,'Input - target event report'!L:L,B2551,'Input - target event report'!D:D, "Private Investment")</f>
        <v/>
      </c>
      <c r="D2551">
        <f>IF(E2551&lt;2, "N/A", (MAXIFS('Input - target event report'!E:E,'Input - target event report'!L:L,B:B,'Input - target event report'!D:D,"Private Investment")-MINIFS('Input - target event report'!E:E,'Input - target event report'!L:L,B:B,'Input - target event report'!D:D,"Private Investment"))/(E2551-1))</f>
        <v/>
      </c>
      <c r="E2551">
        <f>COUNTIFS('Input - target event report'!L:L,B2551,'Input - target event report'!D:D, "Private Investment")</f>
        <v/>
      </c>
      <c r="F2551">
        <f>AVERAGEIF(INDEX('Input - companies list'!$A:$BG, 0, MATCH("Clusters 0",'Input - companies list'!$A$1:$BG$1, 0)),'Output - Cluster ranking'!B2551,INDEX('Input - companies list'!$A:$BG, 0, MATCH("Flow",'Input - companies list'!$A$1:$BG$1, 0)))</f>
        <v/>
      </c>
      <c r="G2551">
        <f>AVERAGEIF(INDEX('Input - companies list'!$A:$BG, 0, MATCH("Clusters 0",'Input - companies list'!$A$1:$BG$1, 0)),'Output - Cluster ranking'!B2551,INDEX('Input - companies list'!$A:$BG, 0, MATCH("Inter-Cluster Connectivity",'Input - companies list'!$A$1:$BG$1, 0)))</f>
        <v/>
      </c>
      <c r="H2551">
        <f>IFERROR(PERCENTRANK(C:C,C2551),0)</f>
        <v/>
      </c>
      <c r="I2551">
        <f>IFERROR(1 - PERCENTRANK(D:D,D2551),0)</f>
        <v/>
      </c>
      <c r="J2551">
        <f>IFERROR(PERCENTRANK(E:E,E2551),0)</f>
        <v/>
      </c>
      <c r="K2551">
        <f>IFERROR(1 - PERCENTRANK(F:F,F2551),0)</f>
        <v/>
      </c>
      <c r="L2551">
        <f>IFERROR(PERCENTRANK(G:G,G2551),0)</f>
        <v/>
      </c>
      <c r="M2551">
        <f>H2551*weightA+I2551*weightB+J2551*weightC+K2551*weightD+L2551*weightE</f>
        <v/>
      </c>
    </row>
    <row r="2552" spans="1:13">
      <c r="A2552">
        <f>RANK(M2552,M:M)</f>
        <v/>
      </c>
      <c r="C2552">
        <f>SUMIFS('Input - target event report'!H:H,'Input - target event report'!L:L,B2552,'Input - target event report'!D:D, "Private Investment")</f>
        <v/>
      </c>
      <c r="D2552">
        <f>IF(E2552&lt;2, "N/A", (MAXIFS('Input - target event report'!E:E,'Input - target event report'!L:L,B:B,'Input - target event report'!D:D,"Private Investment")-MINIFS('Input - target event report'!E:E,'Input - target event report'!L:L,B:B,'Input - target event report'!D:D,"Private Investment"))/(E2552-1))</f>
        <v/>
      </c>
      <c r="E2552">
        <f>COUNTIFS('Input - target event report'!L:L,B2552,'Input - target event report'!D:D, "Private Investment")</f>
        <v/>
      </c>
      <c r="F2552">
        <f>AVERAGEIF(INDEX('Input - companies list'!$A:$BG, 0, MATCH("Clusters 0",'Input - companies list'!$A$1:$BG$1, 0)),'Output - Cluster ranking'!B2552,INDEX('Input - companies list'!$A:$BG, 0, MATCH("Flow",'Input - companies list'!$A$1:$BG$1, 0)))</f>
        <v/>
      </c>
      <c r="G2552">
        <f>AVERAGEIF(INDEX('Input - companies list'!$A:$BG, 0, MATCH("Clusters 0",'Input - companies list'!$A$1:$BG$1, 0)),'Output - Cluster ranking'!B2552,INDEX('Input - companies list'!$A:$BG, 0, MATCH("Inter-Cluster Connectivity",'Input - companies list'!$A$1:$BG$1, 0)))</f>
        <v/>
      </c>
      <c r="H2552">
        <f>IFERROR(PERCENTRANK(C:C,C2552),0)</f>
        <v/>
      </c>
      <c r="I2552">
        <f>IFERROR(1 - PERCENTRANK(D:D,D2552),0)</f>
        <v/>
      </c>
      <c r="J2552">
        <f>IFERROR(PERCENTRANK(E:E,E2552),0)</f>
        <v/>
      </c>
      <c r="K2552">
        <f>IFERROR(1 - PERCENTRANK(F:F,F2552),0)</f>
        <v/>
      </c>
      <c r="L2552">
        <f>IFERROR(PERCENTRANK(G:G,G2552),0)</f>
        <v/>
      </c>
      <c r="M2552">
        <f>H2552*weightA+I2552*weightB+J2552*weightC+K2552*weightD+L2552*weightE</f>
        <v/>
      </c>
    </row>
    <row r="2553" spans="1:13">
      <c r="A2553">
        <f>RANK(M2553,M:M)</f>
        <v/>
      </c>
      <c r="C2553">
        <f>SUMIFS('Input - target event report'!H:H,'Input - target event report'!L:L,B2553,'Input - target event report'!D:D, "Private Investment")</f>
        <v/>
      </c>
      <c r="D2553">
        <f>IF(E2553&lt;2, "N/A", (MAXIFS('Input - target event report'!E:E,'Input - target event report'!L:L,B:B,'Input - target event report'!D:D,"Private Investment")-MINIFS('Input - target event report'!E:E,'Input - target event report'!L:L,B:B,'Input - target event report'!D:D,"Private Investment"))/(E2553-1))</f>
        <v/>
      </c>
      <c r="E2553">
        <f>COUNTIFS('Input - target event report'!L:L,B2553,'Input - target event report'!D:D, "Private Investment")</f>
        <v/>
      </c>
      <c r="F2553">
        <f>AVERAGEIF(INDEX('Input - companies list'!$A:$BG, 0, MATCH("Clusters 0",'Input - companies list'!$A$1:$BG$1, 0)),'Output - Cluster ranking'!B2553,INDEX('Input - companies list'!$A:$BG, 0, MATCH("Flow",'Input - companies list'!$A$1:$BG$1, 0)))</f>
        <v/>
      </c>
      <c r="G2553">
        <f>AVERAGEIF(INDEX('Input - companies list'!$A:$BG, 0, MATCH("Clusters 0",'Input - companies list'!$A$1:$BG$1, 0)),'Output - Cluster ranking'!B2553,INDEX('Input - companies list'!$A:$BG, 0, MATCH("Inter-Cluster Connectivity",'Input - companies list'!$A$1:$BG$1, 0)))</f>
        <v/>
      </c>
      <c r="H2553">
        <f>IFERROR(PERCENTRANK(C:C,C2553),0)</f>
        <v/>
      </c>
      <c r="I2553">
        <f>IFERROR(1 - PERCENTRANK(D:D,D2553),0)</f>
        <v/>
      </c>
      <c r="J2553">
        <f>IFERROR(PERCENTRANK(E:E,E2553),0)</f>
        <v/>
      </c>
      <c r="K2553">
        <f>IFERROR(1 - PERCENTRANK(F:F,F2553),0)</f>
        <v/>
      </c>
      <c r="L2553">
        <f>IFERROR(PERCENTRANK(G:G,G2553),0)</f>
        <v/>
      </c>
      <c r="M2553">
        <f>H2553*weightA+I2553*weightB+J2553*weightC+K2553*weightD+L2553*weightE</f>
        <v/>
      </c>
    </row>
    <row r="2554" spans="1:13">
      <c r="A2554">
        <f>RANK(M2554,M:M)</f>
        <v/>
      </c>
      <c r="C2554">
        <f>SUMIFS('Input - target event report'!H:H,'Input - target event report'!L:L,B2554,'Input - target event report'!D:D, "Private Investment")</f>
        <v/>
      </c>
      <c r="D2554">
        <f>IF(E2554&lt;2, "N/A", (MAXIFS('Input - target event report'!E:E,'Input - target event report'!L:L,B:B,'Input - target event report'!D:D,"Private Investment")-MINIFS('Input - target event report'!E:E,'Input - target event report'!L:L,B:B,'Input - target event report'!D:D,"Private Investment"))/(E2554-1))</f>
        <v/>
      </c>
      <c r="E2554">
        <f>COUNTIFS('Input - target event report'!L:L,B2554,'Input - target event report'!D:D, "Private Investment")</f>
        <v/>
      </c>
      <c r="F2554">
        <f>AVERAGEIF(INDEX('Input - companies list'!$A:$BG, 0, MATCH("Clusters 0",'Input - companies list'!$A$1:$BG$1, 0)),'Output - Cluster ranking'!B2554,INDEX('Input - companies list'!$A:$BG, 0, MATCH("Flow",'Input - companies list'!$A$1:$BG$1, 0)))</f>
        <v/>
      </c>
      <c r="G2554">
        <f>AVERAGEIF(INDEX('Input - companies list'!$A:$BG, 0, MATCH("Clusters 0",'Input - companies list'!$A$1:$BG$1, 0)),'Output - Cluster ranking'!B2554,INDEX('Input - companies list'!$A:$BG, 0, MATCH("Inter-Cluster Connectivity",'Input - companies list'!$A$1:$BG$1, 0)))</f>
        <v/>
      </c>
      <c r="H2554">
        <f>IFERROR(PERCENTRANK(C:C,C2554),0)</f>
        <v/>
      </c>
      <c r="I2554">
        <f>IFERROR(1 - PERCENTRANK(D:D,D2554),0)</f>
        <v/>
      </c>
      <c r="J2554">
        <f>IFERROR(PERCENTRANK(E:E,E2554),0)</f>
        <v/>
      </c>
      <c r="K2554">
        <f>IFERROR(1 - PERCENTRANK(F:F,F2554),0)</f>
        <v/>
      </c>
      <c r="L2554">
        <f>IFERROR(PERCENTRANK(G:G,G2554),0)</f>
        <v/>
      </c>
      <c r="M2554">
        <f>H2554*weightA+I2554*weightB+J2554*weightC+K2554*weightD+L2554*weightE</f>
        <v/>
      </c>
    </row>
    <row r="2555" spans="1:13">
      <c r="A2555">
        <f>RANK(M2555,M:M)</f>
        <v/>
      </c>
      <c r="C2555">
        <f>SUMIFS('Input - target event report'!H:H,'Input - target event report'!L:L,B2555,'Input - target event report'!D:D, "Private Investment")</f>
        <v/>
      </c>
      <c r="D2555">
        <f>IF(E2555&lt;2, "N/A", (MAXIFS('Input - target event report'!E:E,'Input - target event report'!L:L,B:B,'Input - target event report'!D:D,"Private Investment")-MINIFS('Input - target event report'!E:E,'Input - target event report'!L:L,B:B,'Input - target event report'!D:D,"Private Investment"))/(E2555-1))</f>
        <v/>
      </c>
      <c r="E2555">
        <f>COUNTIFS('Input - target event report'!L:L,B2555,'Input - target event report'!D:D, "Private Investment")</f>
        <v/>
      </c>
      <c r="F2555">
        <f>AVERAGEIF(INDEX('Input - companies list'!$A:$BG, 0, MATCH("Clusters 0",'Input - companies list'!$A$1:$BG$1, 0)),'Output - Cluster ranking'!B2555,INDEX('Input - companies list'!$A:$BG, 0, MATCH("Flow",'Input - companies list'!$A$1:$BG$1, 0)))</f>
        <v/>
      </c>
      <c r="G2555">
        <f>AVERAGEIF(INDEX('Input - companies list'!$A:$BG, 0, MATCH("Clusters 0",'Input - companies list'!$A$1:$BG$1, 0)),'Output - Cluster ranking'!B2555,INDEX('Input - companies list'!$A:$BG, 0, MATCH("Inter-Cluster Connectivity",'Input - companies list'!$A$1:$BG$1, 0)))</f>
        <v/>
      </c>
      <c r="H2555">
        <f>IFERROR(PERCENTRANK(C:C,C2555),0)</f>
        <v/>
      </c>
      <c r="I2555">
        <f>IFERROR(1 - PERCENTRANK(D:D,D2555),0)</f>
        <v/>
      </c>
      <c r="J2555">
        <f>IFERROR(PERCENTRANK(E:E,E2555),0)</f>
        <v/>
      </c>
      <c r="K2555">
        <f>IFERROR(1 - PERCENTRANK(F:F,F2555),0)</f>
        <v/>
      </c>
      <c r="L2555">
        <f>IFERROR(PERCENTRANK(G:G,G2555),0)</f>
        <v/>
      </c>
      <c r="M2555">
        <f>H2555*weightA+I2555*weightB+J2555*weightC+K2555*weightD+L2555*weightE</f>
        <v/>
      </c>
    </row>
    <row r="2556" spans="1:13">
      <c r="A2556">
        <f>RANK(M2556,M:M)</f>
        <v/>
      </c>
      <c r="C2556">
        <f>SUMIFS('Input - target event report'!H:H,'Input - target event report'!L:L,B2556,'Input - target event report'!D:D, "Private Investment")</f>
        <v/>
      </c>
      <c r="D2556">
        <f>IF(E2556&lt;2, "N/A", (MAXIFS('Input - target event report'!E:E,'Input - target event report'!L:L,B:B,'Input - target event report'!D:D,"Private Investment")-MINIFS('Input - target event report'!E:E,'Input - target event report'!L:L,B:B,'Input - target event report'!D:D,"Private Investment"))/(E2556-1))</f>
        <v/>
      </c>
      <c r="E2556">
        <f>COUNTIFS('Input - target event report'!L:L,B2556,'Input - target event report'!D:D, "Private Investment")</f>
        <v/>
      </c>
      <c r="F2556">
        <f>AVERAGEIF(INDEX('Input - companies list'!$A:$BG, 0, MATCH("Clusters 0",'Input - companies list'!$A$1:$BG$1, 0)),'Output - Cluster ranking'!B2556,INDEX('Input - companies list'!$A:$BG, 0, MATCH("Flow",'Input - companies list'!$A$1:$BG$1, 0)))</f>
        <v/>
      </c>
      <c r="G2556">
        <f>AVERAGEIF(INDEX('Input - companies list'!$A:$BG, 0, MATCH("Clusters 0",'Input - companies list'!$A$1:$BG$1, 0)),'Output - Cluster ranking'!B2556,INDEX('Input - companies list'!$A:$BG, 0, MATCH("Inter-Cluster Connectivity",'Input - companies list'!$A$1:$BG$1, 0)))</f>
        <v/>
      </c>
      <c r="H2556">
        <f>IFERROR(PERCENTRANK(C:C,C2556),0)</f>
        <v/>
      </c>
      <c r="I2556">
        <f>IFERROR(1 - PERCENTRANK(D:D,D2556),0)</f>
        <v/>
      </c>
      <c r="J2556">
        <f>IFERROR(PERCENTRANK(E:E,E2556),0)</f>
        <v/>
      </c>
      <c r="K2556">
        <f>IFERROR(1 - PERCENTRANK(F:F,F2556),0)</f>
        <v/>
      </c>
      <c r="L2556">
        <f>IFERROR(PERCENTRANK(G:G,G2556),0)</f>
        <v/>
      </c>
      <c r="M2556">
        <f>H2556*weightA+I2556*weightB+J2556*weightC+K2556*weightD+L2556*weightE</f>
        <v/>
      </c>
    </row>
    <row r="2557" spans="1:13">
      <c r="A2557">
        <f>RANK(M2557,M:M)</f>
        <v/>
      </c>
      <c r="C2557">
        <f>SUMIFS('Input - target event report'!H:H,'Input - target event report'!L:L,B2557,'Input - target event report'!D:D, "Private Investment")</f>
        <v/>
      </c>
      <c r="D2557">
        <f>IF(E2557&lt;2, "N/A", (MAXIFS('Input - target event report'!E:E,'Input - target event report'!L:L,B:B,'Input - target event report'!D:D,"Private Investment")-MINIFS('Input - target event report'!E:E,'Input - target event report'!L:L,B:B,'Input - target event report'!D:D,"Private Investment"))/(E2557-1))</f>
        <v/>
      </c>
      <c r="E2557">
        <f>COUNTIFS('Input - target event report'!L:L,B2557,'Input - target event report'!D:D, "Private Investment")</f>
        <v/>
      </c>
      <c r="F2557">
        <f>AVERAGEIF(INDEX('Input - companies list'!$A:$BG, 0, MATCH("Clusters 0",'Input - companies list'!$A$1:$BG$1, 0)),'Output - Cluster ranking'!B2557,INDEX('Input - companies list'!$A:$BG, 0, MATCH("Flow",'Input - companies list'!$A$1:$BG$1, 0)))</f>
        <v/>
      </c>
      <c r="G2557">
        <f>AVERAGEIF(INDEX('Input - companies list'!$A:$BG, 0, MATCH("Clusters 0",'Input - companies list'!$A$1:$BG$1, 0)),'Output - Cluster ranking'!B2557,INDEX('Input - companies list'!$A:$BG, 0, MATCH("Inter-Cluster Connectivity",'Input - companies list'!$A$1:$BG$1, 0)))</f>
        <v/>
      </c>
      <c r="H2557">
        <f>IFERROR(PERCENTRANK(C:C,C2557),0)</f>
        <v/>
      </c>
      <c r="I2557">
        <f>IFERROR(1 - PERCENTRANK(D:D,D2557),0)</f>
        <v/>
      </c>
      <c r="J2557">
        <f>IFERROR(PERCENTRANK(E:E,E2557),0)</f>
        <v/>
      </c>
      <c r="K2557">
        <f>IFERROR(1 - PERCENTRANK(F:F,F2557),0)</f>
        <v/>
      </c>
      <c r="L2557">
        <f>IFERROR(PERCENTRANK(G:G,G2557),0)</f>
        <v/>
      </c>
      <c r="M2557">
        <f>H2557*weightA+I2557*weightB+J2557*weightC+K2557*weightD+L2557*weightE</f>
        <v/>
      </c>
    </row>
    <row r="2558" spans="1:13">
      <c r="A2558">
        <f>RANK(M2558,M:M)</f>
        <v/>
      </c>
      <c r="C2558">
        <f>SUMIFS('Input - target event report'!H:H,'Input - target event report'!L:L,B2558,'Input - target event report'!D:D, "Private Investment")</f>
        <v/>
      </c>
      <c r="D2558">
        <f>IF(E2558&lt;2, "N/A", (MAXIFS('Input - target event report'!E:E,'Input - target event report'!L:L,B:B,'Input - target event report'!D:D,"Private Investment")-MINIFS('Input - target event report'!E:E,'Input - target event report'!L:L,B:B,'Input - target event report'!D:D,"Private Investment"))/(E2558-1))</f>
        <v/>
      </c>
      <c r="E2558">
        <f>COUNTIFS('Input - target event report'!L:L,B2558,'Input - target event report'!D:D, "Private Investment")</f>
        <v/>
      </c>
      <c r="F2558">
        <f>AVERAGEIF(INDEX('Input - companies list'!$A:$BG, 0, MATCH("Clusters 0",'Input - companies list'!$A$1:$BG$1, 0)),'Output - Cluster ranking'!B2558,INDEX('Input - companies list'!$A:$BG, 0, MATCH("Flow",'Input - companies list'!$A$1:$BG$1, 0)))</f>
        <v/>
      </c>
      <c r="G2558">
        <f>AVERAGEIF(INDEX('Input - companies list'!$A:$BG, 0, MATCH("Clusters 0",'Input - companies list'!$A$1:$BG$1, 0)),'Output - Cluster ranking'!B2558,INDEX('Input - companies list'!$A:$BG, 0, MATCH("Inter-Cluster Connectivity",'Input - companies list'!$A$1:$BG$1, 0)))</f>
        <v/>
      </c>
      <c r="H2558">
        <f>IFERROR(PERCENTRANK(C:C,C2558),0)</f>
        <v/>
      </c>
      <c r="I2558">
        <f>IFERROR(1 - PERCENTRANK(D:D,D2558),0)</f>
        <v/>
      </c>
      <c r="J2558">
        <f>IFERROR(PERCENTRANK(E:E,E2558),0)</f>
        <v/>
      </c>
      <c r="K2558">
        <f>IFERROR(1 - PERCENTRANK(F:F,F2558),0)</f>
        <v/>
      </c>
      <c r="L2558">
        <f>IFERROR(PERCENTRANK(G:G,G2558),0)</f>
        <v/>
      </c>
      <c r="M2558">
        <f>H2558*weightA+I2558*weightB+J2558*weightC+K2558*weightD+L2558*weightE</f>
        <v/>
      </c>
    </row>
    <row r="2559" spans="1:13">
      <c r="A2559">
        <f>RANK(M2559,M:M)</f>
        <v/>
      </c>
      <c r="C2559">
        <f>SUMIFS('Input - target event report'!H:H,'Input - target event report'!L:L,B2559,'Input - target event report'!D:D, "Private Investment")</f>
        <v/>
      </c>
      <c r="D2559">
        <f>IF(E2559&lt;2, "N/A", (MAXIFS('Input - target event report'!E:E,'Input - target event report'!L:L,B:B,'Input - target event report'!D:D,"Private Investment")-MINIFS('Input - target event report'!E:E,'Input - target event report'!L:L,B:B,'Input - target event report'!D:D,"Private Investment"))/(E2559-1))</f>
        <v/>
      </c>
      <c r="E2559">
        <f>COUNTIFS('Input - target event report'!L:L,B2559,'Input - target event report'!D:D, "Private Investment")</f>
        <v/>
      </c>
      <c r="F2559">
        <f>AVERAGEIF(INDEX('Input - companies list'!$A:$BG, 0, MATCH("Clusters 0",'Input - companies list'!$A$1:$BG$1, 0)),'Output - Cluster ranking'!B2559,INDEX('Input - companies list'!$A:$BG, 0, MATCH("Flow",'Input - companies list'!$A$1:$BG$1, 0)))</f>
        <v/>
      </c>
      <c r="G2559">
        <f>AVERAGEIF(INDEX('Input - companies list'!$A:$BG, 0, MATCH("Clusters 0",'Input - companies list'!$A$1:$BG$1, 0)),'Output - Cluster ranking'!B2559,INDEX('Input - companies list'!$A:$BG, 0, MATCH("Inter-Cluster Connectivity",'Input - companies list'!$A$1:$BG$1, 0)))</f>
        <v/>
      </c>
      <c r="H2559">
        <f>IFERROR(PERCENTRANK(C:C,C2559),0)</f>
        <v/>
      </c>
      <c r="I2559">
        <f>IFERROR(1 - PERCENTRANK(D:D,D2559),0)</f>
        <v/>
      </c>
      <c r="J2559">
        <f>IFERROR(PERCENTRANK(E:E,E2559),0)</f>
        <v/>
      </c>
      <c r="K2559">
        <f>IFERROR(1 - PERCENTRANK(F:F,F2559),0)</f>
        <v/>
      </c>
      <c r="L2559">
        <f>IFERROR(PERCENTRANK(G:G,G2559),0)</f>
        <v/>
      </c>
      <c r="M2559">
        <f>H2559*weightA+I2559*weightB+J2559*weightC+K2559*weightD+L2559*weightE</f>
        <v/>
      </c>
    </row>
    <row r="2560" spans="1:13">
      <c r="A2560">
        <f>RANK(M2560,M:M)</f>
        <v/>
      </c>
      <c r="C2560">
        <f>SUMIFS('Input - target event report'!H:H,'Input - target event report'!L:L,B2560,'Input - target event report'!D:D, "Private Investment")</f>
        <v/>
      </c>
      <c r="D2560">
        <f>IF(E2560&lt;2, "N/A", (MAXIFS('Input - target event report'!E:E,'Input - target event report'!L:L,B:B,'Input - target event report'!D:D,"Private Investment")-MINIFS('Input - target event report'!E:E,'Input - target event report'!L:L,B:B,'Input - target event report'!D:D,"Private Investment"))/(E2560-1))</f>
        <v/>
      </c>
      <c r="E2560">
        <f>COUNTIFS('Input - target event report'!L:L,B2560,'Input - target event report'!D:D, "Private Investment")</f>
        <v/>
      </c>
      <c r="F2560">
        <f>AVERAGEIF(INDEX('Input - companies list'!$A:$BG, 0, MATCH("Clusters 0",'Input - companies list'!$A$1:$BG$1, 0)),'Output - Cluster ranking'!B2560,INDEX('Input - companies list'!$A:$BG, 0, MATCH("Flow",'Input - companies list'!$A$1:$BG$1, 0)))</f>
        <v/>
      </c>
      <c r="G2560">
        <f>AVERAGEIF(INDEX('Input - companies list'!$A:$BG, 0, MATCH("Clusters 0",'Input - companies list'!$A$1:$BG$1, 0)),'Output - Cluster ranking'!B2560,INDEX('Input - companies list'!$A:$BG, 0, MATCH("Inter-Cluster Connectivity",'Input - companies list'!$A$1:$BG$1, 0)))</f>
        <v/>
      </c>
      <c r="H2560">
        <f>IFERROR(PERCENTRANK(C:C,C2560),0)</f>
        <v/>
      </c>
      <c r="I2560">
        <f>IFERROR(1 - PERCENTRANK(D:D,D2560),0)</f>
        <v/>
      </c>
      <c r="J2560">
        <f>IFERROR(PERCENTRANK(E:E,E2560),0)</f>
        <v/>
      </c>
      <c r="K2560">
        <f>IFERROR(1 - PERCENTRANK(F:F,F2560),0)</f>
        <v/>
      </c>
      <c r="L2560">
        <f>IFERROR(PERCENTRANK(G:G,G2560),0)</f>
        <v/>
      </c>
      <c r="M2560">
        <f>H2560*weightA+I2560*weightB+J2560*weightC+K2560*weightD+L2560*weightE</f>
        <v/>
      </c>
    </row>
    <row r="2561" spans="1:13">
      <c r="A2561">
        <f>RANK(M2561,M:M)</f>
        <v/>
      </c>
      <c r="C2561">
        <f>SUMIFS('Input - target event report'!H:H,'Input - target event report'!L:L,B2561,'Input - target event report'!D:D, "Private Investment")</f>
        <v/>
      </c>
      <c r="D2561">
        <f>IF(E2561&lt;2, "N/A", (MAXIFS('Input - target event report'!E:E,'Input - target event report'!L:L,B:B,'Input - target event report'!D:D,"Private Investment")-MINIFS('Input - target event report'!E:E,'Input - target event report'!L:L,B:B,'Input - target event report'!D:D,"Private Investment"))/(E2561-1))</f>
        <v/>
      </c>
      <c r="E2561">
        <f>COUNTIFS('Input - target event report'!L:L,B2561,'Input - target event report'!D:D, "Private Investment")</f>
        <v/>
      </c>
      <c r="F2561">
        <f>AVERAGEIF(INDEX('Input - companies list'!$A:$BG, 0, MATCH("Clusters 0",'Input - companies list'!$A$1:$BG$1, 0)),'Output - Cluster ranking'!B2561,INDEX('Input - companies list'!$A:$BG, 0, MATCH("Flow",'Input - companies list'!$A$1:$BG$1, 0)))</f>
        <v/>
      </c>
      <c r="G2561">
        <f>AVERAGEIF(INDEX('Input - companies list'!$A:$BG, 0, MATCH("Clusters 0",'Input - companies list'!$A$1:$BG$1, 0)),'Output - Cluster ranking'!B2561,INDEX('Input - companies list'!$A:$BG, 0, MATCH("Inter-Cluster Connectivity",'Input - companies list'!$A$1:$BG$1, 0)))</f>
        <v/>
      </c>
      <c r="H2561">
        <f>IFERROR(PERCENTRANK(C:C,C2561),0)</f>
        <v/>
      </c>
      <c r="I2561">
        <f>IFERROR(1 - PERCENTRANK(D:D,D2561),0)</f>
        <v/>
      </c>
      <c r="J2561">
        <f>IFERROR(PERCENTRANK(E:E,E2561),0)</f>
        <v/>
      </c>
      <c r="K2561">
        <f>IFERROR(1 - PERCENTRANK(F:F,F2561),0)</f>
        <v/>
      </c>
      <c r="L2561">
        <f>IFERROR(PERCENTRANK(G:G,G2561),0)</f>
        <v/>
      </c>
      <c r="M2561">
        <f>H2561*weightA+I2561*weightB+J2561*weightC+K2561*weightD+L2561*weightE</f>
        <v/>
      </c>
    </row>
    <row r="2562" spans="1:13">
      <c r="A2562">
        <f>RANK(M2562,M:M)</f>
        <v/>
      </c>
      <c r="C2562">
        <f>SUMIFS('Input - target event report'!H:H,'Input - target event report'!L:L,B2562,'Input - target event report'!D:D, "Private Investment")</f>
        <v/>
      </c>
      <c r="D2562">
        <f>IF(E2562&lt;2, "N/A", (MAXIFS('Input - target event report'!E:E,'Input - target event report'!L:L,B:B,'Input - target event report'!D:D,"Private Investment")-MINIFS('Input - target event report'!E:E,'Input - target event report'!L:L,B:B,'Input - target event report'!D:D,"Private Investment"))/(E2562-1))</f>
        <v/>
      </c>
      <c r="E2562">
        <f>COUNTIFS('Input - target event report'!L:L,B2562,'Input - target event report'!D:D, "Private Investment")</f>
        <v/>
      </c>
      <c r="F2562">
        <f>AVERAGEIF(INDEX('Input - companies list'!$A:$BG, 0, MATCH("Clusters 0",'Input - companies list'!$A$1:$BG$1, 0)),'Output - Cluster ranking'!B2562,INDEX('Input - companies list'!$A:$BG, 0, MATCH("Flow",'Input - companies list'!$A$1:$BG$1, 0)))</f>
        <v/>
      </c>
      <c r="G2562">
        <f>AVERAGEIF(INDEX('Input - companies list'!$A:$BG, 0, MATCH("Clusters 0",'Input - companies list'!$A$1:$BG$1, 0)),'Output - Cluster ranking'!B2562,INDEX('Input - companies list'!$A:$BG, 0, MATCH("Inter-Cluster Connectivity",'Input - companies list'!$A$1:$BG$1, 0)))</f>
        <v/>
      </c>
      <c r="H2562">
        <f>IFERROR(PERCENTRANK(C:C,C2562),0)</f>
        <v/>
      </c>
      <c r="I2562">
        <f>IFERROR(1 - PERCENTRANK(D:D,D2562),0)</f>
        <v/>
      </c>
      <c r="J2562">
        <f>IFERROR(PERCENTRANK(E:E,E2562),0)</f>
        <v/>
      </c>
      <c r="K2562">
        <f>IFERROR(1 - PERCENTRANK(F:F,F2562),0)</f>
        <v/>
      </c>
      <c r="L2562">
        <f>IFERROR(PERCENTRANK(G:G,G2562),0)</f>
        <v/>
      </c>
      <c r="M2562">
        <f>H2562*weightA+I2562*weightB+J2562*weightC+K2562*weightD+L2562*weightE</f>
        <v/>
      </c>
    </row>
    <row r="2563" spans="1:13">
      <c r="A2563">
        <f>RANK(M2563,M:M)</f>
        <v/>
      </c>
      <c r="C2563">
        <f>SUMIFS('Input - target event report'!H:H,'Input - target event report'!L:L,B2563,'Input - target event report'!D:D, "Private Investment")</f>
        <v/>
      </c>
      <c r="D2563">
        <f>IF(E2563&lt;2, "N/A", (MAXIFS('Input - target event report'!E:E,'Input - target event report'!L:L,B:B,'Input - target event report'!D:D,"Private Investment")-MINIFS('Input - target event report'!E:E,'Input - target event report'!L:L,B:B,'Input - target event report'!D:D,"Private Investment"))/(E2563-1))</f>
        <v/>
      </c>
      <c r="E2563">
        <f>COUNTIFS('Input - target event report'!L:L,B2563,'Input - target event report'!D:D, "Private Investment")</f>
        <v/>
      </c>
      <c r="F2563">
        <f>AVERAGEIF(INDEX('Input - companies list'!$A:$BG, 0, MATCH("Clusters 0",'Input - companies list'!$A$1:$BG$1, 0)),'Output - Cluster ranking'!B2563,INDEX('Input - companies list'!$A:$BG, 0, MATCH("Flow",'Input - companies list'!$A$1:$BG$1, 0)))</f>
        <v/>
      </c>
      <c r="G2563">
        <f>AVERAGEIF(INDEX('Input - companies list'!$A:$BG, 0, MATCH("Clusters 0",'Input - companies list'!$A$1:$BG$1, 0)),'Output - Cluster ranking'!B2563,INDEX('Input - companies list'!$A:$BG, 0, MATCH("Inter-Cluster Connectivity",'Input - companies list'!$A$1:$BG$1, 0)))</f>
        <v/>
      </c>
      <c r="H2563">
        <f>IFERROR(PERCENTRANK(C:C,C2563),0)</f>
        <v/>
      </c>
      <c r="I2563">
        <f>IFERROR(1 - PERCENTRANK(D:D,D2563),0)</f>
        <v/>
      </c>
      <c r="J2563">
        <f>IFERROR(PERCENTRANK(E:E,E2563),0)</f>
        <v/>
      </c>
      <c r="K2563">
        <f>IFERROR(1 - PERCENTRANK(F:F,F2563),0)</f>
        <v/>
      </c>
      <c r="L2563">
        <f>IFERROR(PERCENTRANK(G:G,G2563),0)</f>
        <v/>
      </c>
      <c r="M2563">
        <f>H2563*weightA+I2563*weightB+J2563*weightC+K2563*weightD+L2563*weightE</f>
        <v/>
      </c>
    </row>
    <row r="2564" spans="1:13">
      <c r="A2564">
        <f>RANK(M2564,M:M)</f>
        <v/>
      </c>
      <c r="C2564">
        <f>SUMIFS('Input - target event report'!H:H,'Input - target event report'!L:L,B2564,'Input - target event report'!D:D, "Private Investment")</f>
        <v/>
      </c>
      <c r="D2564">
        <f>IF(E2564&lt;2, "N/A", (MAXIFS('Input - target event report'!E:E,'Input - target event report'!L:L,B:B,'Input - target event report'!D:D,"Private Investment")-MINIFS('Input - target event report'!E:E,'Input - target event report'!L:L,B:B,'Input - target event report'!D:D,"Private Investment"))/(E2564-1))</f>
        <v/>
      </c>
      <c r="E2564">
        <f>COUNTIFS('Input - target event report'!L:L,B2564,'Input - target event report'!D:D, "Private Investment")</f>
        <v/>
      </c>
      <c r="F2564">
        <f>AVERAGEIF(INDEX('Input - companies list'!$A:$BG, 0, MATCH("Clusters 0",'Input - companies list'!$A$1:$BG$1, 0)),'Output - Cluster ranking'!B2564,INDEX('Input - companies list'!$A:$BG, 0, MATCH("Flow",'Input - companies list'!$A$1:$BG$1, 0)))</f>
        <v/>
      </c>
      <c r="G2564">
        <f>AVERAGEIF(INDEX('Input - companies list'!$A:$BG, 0, MATCH("Clusters 0",'Input - companies list'!$A$1:$BG$1, 0)),'Output - Cluster ranking'!B2564,INDEX('Input - companies list'!$A:$BG, 0, MATCH("Inter-Cluster Connectivity",'Input - companies list'!$A$1:$BG$1, 0)))</f>
        <v/>
      </c>
      <c r="H2564">
        <f>IFERROR(PERCENTRANK(C:C,C2564),0)</f>
        <v/>
      </c>
      <c r="I2564">
        <f>IFERROR(1 - PERCENTRANK(D:D,D2564),0)</f>
        <v/>
      </c>
      <c r="J2564">
        <f>IFERROR(PERCENTRANK(E:E,E2564),0)</f>
        <v/>
      </c>
      <c r="K2564">
        <f>IFERROR(1 - PERCENTRANK(F:F,F2564),0)</f>
        <v/>
      </c>
      <c r="L2564">
        <f>IFERROR(PERCENTRANK(G:G,G2564),0)</f>
        <v/>
      </c>
      <c r="M2564">
        <f>H2564*weightA+I2564*weightB+J2564*weightC+K2564*weightD+L2564*weightE</f>
        <v/>
      </c>
    </row>
    <row r="2565" spans="1:13">
      <c r="A2565">
        <f>RANK(M2565,M:M)</f>
        <v/>
      </c>
      <c r="C2565">
        <f>SUMIFS('Input - target event report'!H:H,'Input - target event report'!L:L,B2565,'Input - target event report'!D:D, "Private Investment")</f>
        <v/>
      </c>
      <c r="D2565">
        <f>IF(E2565&lt;2, "N/A", (MAXIFS('Input - target event report'!E:E,'Input - target event report'!L:L,B:B,'Input - target event report'!D:D,"Private Investment")-MINIFS('Input - target event report'!E:E,'Input - target event report'!L:L,B:B,'Input - target event report'!D:D,"Private Investment"))/(E2565-1))</f>
        <v/>
      </c>
      <c r="E2565">
        <f>COUNTIFS('Input - target event report'!L:L,B2565,'Input - target event report'!D:D, "Private Investment")</f>
        <v/>
      </c>
      <c r="F2565">
        <f>AVERAGEIF(INDEX('Input - companies list'!$A:$BG, 0, MATCH("Clusters 0",'Input - companies list'!$A$1:$BG$1, 0)),'Output - Cluster ranking'!B2565,INDEX('Input - companies list'!$A:$BG, 0, MATCH("Flow",'Input - companies list'!$A$1:$BG$1, 0)))</f>
        <v/>
      </c>
      <c r="G2565">
        <f>AVERAGEIF(INDEX('Input - companies list'!$A:$BG, 0, MATCH("Clusters 0",'Input - companies list'!$A$1:$BG$1, 0)),'Output - Cluster ranking'!B2565,INDEX('Input - companies list'!$A:$BG, 0, MATCH("Inter-Cluster Connectivity",'Input - companies list'!$A$1:$BG$1, 0)))</f>
        <v/>
      </c>
      <c r="H2565">
        <f>IFERROR(PERCENTRANK(C:C,C2565),0)</f>
        <v/>
      </c>
      <c r="I2565">
        <f>IFERROR(1 - PERCENTRANK(D:D,D2565),0)</f>
        <v/>
      </c>
      <c r="J2565">
        <f>IFERROR(PERCENTRANK(E:E,E2565),0)</f>
        <v/>
      </c>
      <c r="K2565">
        <f>IFERROR(1 - PERCENTRANK(F:F,F2565),0)</f>
        <v/>
      </c>
      <c r="L2565">
        <f>IFERROR(PERCENTRANK(G:G,G2565),0)</f>
        <v/>
      </c>
      <c r="M2565">
        <f>H2565*weightA+I2565*weightB+J2565*weightC+K2565*weightD+L2565*weightE</f>
        <v/>
      </c>
    </row>
    <row r="2566" spans="1:13">
      <c r="A2566">
        <f>RANK(M2566,M:M)</f>
        <v/>
      </c>
      <c r="C2566">
        <f>SUMIFS('Input - target event report'!H:H,'Input - target event report'!L:L,B2566,'Input - target event report'!D:D, "Private Investment")</f>
        <v/>
      </c>
      <c r="D2566">
        <f>IF(E2566&lt;2, "N/A", (MAXIFS('Input - target event report'!E:E,'Input - target event report'!L:L,B:B,'Input - target event report'!D:D,"Private Investment")-MINIFS('Input - target event report'!E:E,'Input - target event report'!L:L,B:B,'Input - target event report'!D:D,"Private Investment"))/(E2566-1))</f>
        <v/>
      </c>
      <c r="E2566">
        <f>COUNTIFS('Input - target event report'!L:L,B2566,'Input - target event report'!D:D, "Private Investment")</f>
        <v/>
      </c>
      <c r="F2566">
        <f>AVERAGEIF(INDEX('Input - companies list'!$A:$BG, 0, MATCH("Clusters 0",'Input - companies list'!$A$1:$BG$1, 0)),'Output - Cluster ranking'!B2566,INDEX('Input - companies list'!$A:$BG, 0, MATCH("Flow",'Input - companies list'!$A$1:$BG$1, 0)))</f>
        <v/>
      </c>
      <c r="G2566">
        <f>AVERAGEIF(INDEX('Input - companies list'!$A:$BG, 0, MATCH("Clusters 0",'Input - companies list'!$A$1:$BG$1, 0)),'Output - Cluster ranking'!B2566,INDEX('Input - companies list'!$A:$BG, 0, MATCH("Inter-Cluster Connectivity",'Input - companies list'!$A$1:$BG$1, 0)))</f>
        <v/>
      </c>
      <c r="H2566">
        <f>IFERROR(PERCENTRANK(C:C,C2566),0)</f>
        <v/>
      </c>
      <c r="I2566">
        <f>IFERROR(1 - PERCENTRANK(D:D,D2566),0)</f>
        <v/>
      </c>
      <c r="J2566">
        <f>IFERROR(PERCENTRANK(E:E,E2566),0)</f>
        <v/>
      </c>
      <c r="K2566">
        <f>IFERROR(1 - PERCENTRANK(F:F,F2566),0)</f>
        <v/>
      </c>
      <c r="L2566">
        <f>IFERROR(PERCENTRANK(G:G,G2566),0)</f>
        <v/>
      </c>
      <c r="M2566">
        <f>H2566*weightA+I2566*weightB+J2566*weightC+K2566*weightD+L2566*weightE</f>
        <v/>
      </c>
    </row>
    <row r="2567" spans="1:13">
      <c r="A2567">
        <f>RANK(M2567,M:M)</f>
        <v/>
      </c>
      <c r="C2567">
        <f>SUMIFS('Input - target event report'!H:H,'Input - target event report'!L:L,B2567,'Input - target event report'!D:D, "Private Investment")</f>
        <v/>
      </c>
      <c r="D2567">
        <f>IF(E2567&lt;2, "N/A", (MAXIFS('Input - target event report'!E:E,'Input - target event report'!L:L,B:B,'Input - target event report'!D:D,"Private Investment")-MINIFS('Input - target event report'!E:E,'Input - target event report'!L:L,B:B,'Input - target event report'!D:D,"Private Investment"))/(E2567-1))</f>
        <v/>
      </c>
      <c r="E2567">
        <f>COUNTIFS('Input - target event report'!L:L,B2567,'Input - target event report'!D:D, "Private Investment")</f>
        <v/>
      </c>
      <c r="F2567">
        <f>AVERAGEIF(INDEX('Input - companies list'!$A:$BG, 0, MATCH("Clusters 0",'Input - companies list'!$A$1:$BG$1, 0)),'Output - Cluster ranking'!B2567,INDEX('Input - companies list'!$A:$BG, 0, MATCH("Flow",'Input - companies list'!$A$1:$BG$1, 0)))</f>
        <v/>
      </c>
      <c r="G2567">
        <f>AVERAGEIF(INDEX('Input - companies list'!$A:$BG, 0, MATCH("Clusters 0",'Input - companies list'!$A$1:$BG$1, 0)),'Output - Cluster ranking'!B2567,INDEX('Input - companies list'!$A:$BG, 0, MATCH("Inter-Cluster Connectivity",'Input - companies list'!$A$1:$BG$1, 0)))</f>
        <v/>
      </c>
      <c r="H2567">
        <f>IFERROR(PERCENTRANK(C:C,C2567),0)</f>
        <v/>
      </c>
      <c r="I2567">
        <f>IFERROR(1 - PERCENTRANK(D:D,D2567),0)</f>
        <v/>
      </c>
      <c r="J2567">
        <f>IFERROR(PERCENTRANK(E:E,E2567),0)</f>
        <v/>
      </c>
      <c r="K2567">
        <f>IFERROR(1 - PERCENTRANK(F:F,F2567),0)</f>
        <v/>
      </c>
      <c r="L2567">
        <f>IFERROR(PERCENTRANK(G:G,G2567),0)</f>
        <v/>
      </c>
      <c r="M2567">
        <f>H2567*weightA+I2567*weightB+J2567*weightC+K2567*weightD+L2567*weightE</f>
        <v/>
      </c>
    </row>
    <row r="2568" spans="1:13">
      <c r="A2568">
        <f>RANK(M2568,M:M)</f>
        <v/>
      </c>
      <c r="C2568">
        <f>SUMIFS('Input - target event report'!H:H,'Input - target event report'!L:L,B2568,'Input - target event report'!D:D, "Private Investment")</f>
        <v/>
      </c>
      <c r="D2568">
        <f>IF(E2568&lt;2, "N/A", (MAXIFS('Input - target event report'!E:E,'Input - target event report'!L:L,B:B,'Input - target event report'!D:D,"Private Investment")-MINIFS('Input - target event report'!E:E,'Input - target event report'!L:L,B:B,'Input - target event report'!D:D,"Private Investment"))/(E2568-1))</f>
        <v/>
      </c>
      <c r="E2568">
        <f>COUNTIFS('Input - target event report'!L:L,B2568,'Input - target event report'!D:D, "Private Investment")</f>
        <v/>
      </c>
      <c r="F2568">
        <f>AVERAGEIF(INDEX('Input - companies list'!$A:$BG, 0, MATCH("Clusters 0",'Input - companies list'!$A$1:$BG$1, 0)),'Output - Cluster ranking'!B2568,INDEX('Input - companies list'!$A:$BG, 0, MATCH("Flow",'Input - companies list'!$A$1:$BG$1, 0)))</f>
        <v/>
      </c>
      <c r="G2568">
        <f>AVERAGEIF(INDEX('Input - companies list'!$A:$BG, 0, MATCH("Clusters 0",'Input - companies list'!$A$1:$BG$1, 0)),'Output - Cluster ranking'!B2568,INDEX('Input - companies list'!$A:$BG, 0, MATCH("Inter-Cluster Connectivity",'Input - companies list'!$A$1:$BG$1, 0)))</f>
        <v/>
      </c>
      <c r="H2568">
        <f>IFERROR(PERCENTRANK(C:C,C2568),0)</f>
        <v/>
      </c>
      <c r="I2568">
        <f>IFERROR(1 - PERCENTRANK(D:D,D2568),0)</f>
        <v/>
      </c>
      <c r="J2568">
        <f>IFERROR(PERCENTRANK(E:E,E2568),0)</f>
        <v/>
      </c>
      <c r="K2568">
        <f>IFERROR(1 - PERCENTRANK(F:F,F2568),0)</f>
        <v/>
      </c>
      <c r="L2568">
        <f>IFERROR(PERCENTRANK(G:G,G2568),0)</f>
        <v/>
      </c>
      <c r="M2568">
        <f>H2568*weightA+I2568*weightB+J2568*weightC+K2568*weightD+L2568*weightE</f>
        <v/>
      </c>
    </row>
    <row r="2569" spans="1:13">
      <c r="A2569">
        <f>RANK(M2569,M:M)</f>
        <v/>
      </c>
      <c r="C2569">
        <f>SUMIFS('Input - target event report'!H:H,'Input - target event report'!L:L,B2569,'Input - target event report'!D:D, "Private Investment")</f>
        <v/>
      </c>
      <c r="D2569">
        <f>IF(E2569&lt;2, "N/A", (MAXIFS('Input - target event report'!E:E,'Input - target event report'!L:L,B:B,'Input - target event report'!D:D,"Private Investment")-MINIFS('Input - target event report'!E:E,'Input - target event report'!L:L,B:B,'Input - target event report'!D:D,"Private Investment"))/(E2569-1))</f>
        <v/>
      </c>
      <c r="E2569">
        <f>COUNTIFS('Input - target event report'!L:L,B2569,'Input - target event report'!D:D, "Private Investment")</f>
        <v/>
      </c>
      <c r="F2569">
        <f>AVERAGEIF(INDEX('Input - companies list'!$A:$BG, 0, MATCH("Clusters 0",'Input - companies list'!$A$1:$BG$1, 0)),'Output - Cluster ranking'!B2569,INDEX('Input - companies list'!$A:$BG, 0, MATCH("Flow",'Input - companies list'!$A$1:$BG$1, 0)))</f>
        <v/>
      </c>
      <c r="G2569">
        <f>AVERAGEIF(INDEX('Input - companies list'!$A:$BG, 0, MATCH("Clusters 0",'Input - companies list'!$A$1:$BG$1, 0)),'Output - Cluster ranking'!B2569,INDEX('Input - companies list'!$A:$BG, 0, MATCH("Inter-Cluster Connectivity",'Input - companies list'!$A$1:$BG$1, 0)))</f>
        <v/>
      </c>
      <c r="H2569">
        <f>IFERROR(PERCENTRANK(C:C,C2569),0)</f>
        <v/>
      </c>
      <c r="I2569">
        <f>IFERROR(1 - PERCENTRANK(D:D,D2569),0)</f>
        <v/>
      </c>
      <c r="J2569">
        <f>IFERROR(PERCENTRANK(E:E,E2569),0)</f>
        <v/>
      </c>
      <c r="K2569">
        <f>IFERROR(1 - PERCENTRANK(F:F,F2569),0)</f>
        <v/>
      </c>
      <c r="L2569">
        <f>IFERROR(PERCENTRANK(G:G,G2569),0)</f>
        <v/>
      </c>
      <c r="M2569">
        <f>H2569*weightA+I2569*weightB+J2569*weightC+K2569*weightD+L2569*weightE</f>
        <v/>
      </c>
    </row>
    <row r="2570" spans="1:13">
      <c r="A2570">
        <f>RANK(M2570,M:M)</f>
        <v/>
      </c>
      <c r="C2570">
        <f>SUMIFS('Input - target event report'!H:H,'Input - target event report'!L:L,B2570,'Input - target event report'!D:D, "Private Investment")</f>
        <v/>
      </c>
      <c r="D2570">
        <f>IF(E2570&lt;2, "N/A", (MAXIFS('Input - target event report'!E:E,'Input - target event report'!L:L,B:B,'Input - target event report'!D:D,"Private Investment")-MINIFS('Input - target event report'!E:E,'Input - target event report'!L:L,B:B,'Input - target event report'!D:D,"Private Investment"))/(E2570-1))</f>
        <v/>
      </c>
      <c r="E2570">
        <f>COUNTIFS('Input - target event report'!L:L,B2570,'Input - target event report'!D:D, "Private Investment")</f>
        <v/>
      </c>
      <c r="F2570">
        <f>AVERAGEIF(INDEX('Input - companies list'!$A:$BG, 0, MATCH("Clusters 0",'Input - companies list'!$A$1:$BG$1, 0)),'Output - Cluster ranking'!B2570,INDEX('Input - companies list'!$A:$BG, 0, MATCH("Flow",'Input - companies list'!$A$1:$BG$1, 0)))</f>
        <v/>
      </c>
      <c r="G2570">
        <f>AVERAGEIF(INDEX('Input - companies list'!$A:$BG, 0, MATCH("Clusters 0",'Input - companies list'!$A$1:$BG$1, 0)),'Output - Cluster ranking'!B2570,INDEX('Input - companies list'!$A:$BG, 0, MATCH("Inter-Cluster Connectivity",'Input - companies list'!$A$1:$BG$1, 0)))</f>
        <v/>
      </c>
      <c r="H2570">
        <f>IFERROR(PERCENTRANK(C:C,C2570),0)</f>
        <v/>
      </c>
      <c r="I2570">
        <f>IFERROR(1 - PERCENTRANK(D:D,D2570),0)</f>
        <v/>
      </c>
      <c r="J2570">
        <f>IFERROR(PERCENTRANK(E:E,E2570),0)</f>
        <v/>
      </c>
      <c r="K2570">
        <f>IFERROR(1 - PERCENTRANK(F:F,F2570),0)</f>
        <v/>
      </c>
      <c r="L2570">
        <f>IFERROR(PERCENTRANK(G:G,G2570),0)</f>
        <v/>
      </c>
      <c r="M2570">
        <f>H2570*weightA+I2570*weightB+J2570*weightC+K2570*weightD+L2570*weightE</f>
        <v/>
      </c>
    </row>
    <row r="2571" spans="1:13">
      <c r="A2571">
        <f>RANK(M2571,M:M)</f>
        <v/>
      </c>
      <c r="C2571">
        <f>SUMIFS('Input - target event report'!H:H,'Input - target event report'!L:L,B2571,'Input - target event report'!D:D, "Private Investment")</f>
        <v/>
      </c>
      <c r="D2571">
        <f>IF(E2571&lt;2, "N/A", (MAXIFS('Input - target event report'!E:E,'Input - target event report'!L:L,B:B,'Input - target event report'!D:D,"Private Investment")-MINIFS('Input - target event report'!E:E,'Input - target event report'!L:L,B:B,'Input - target event report'!D:D,"Private Investment"))/(E2571-1))</f>
        <v/>
      </c>
      <c r="E2571">
        <f>COUNTIFS('Input - target event report'!L:L,B2571,'Input - target event report'!D:D, "Private Investment")</f>
        <v/>
      </c>
      <c r="F2571">
        <f>AVERAGEIF(INDEX('Input - companies list'!$A:$BG, 0, MATCH("Clusters 0",'Input - companies list'!$A$1:$BG$1, 0)),'Output - Cluster ranking'!B2571,INDEX('Input - companies list'!$A:$BG, 0, MATCH("Flow",'Input - companies list'!$A$1:$BG$1, 0)))</f>
        <v/>
      </c>
      <c r="G2571">
        <f>AVERAGEIF(INDEX('Input - companies list'!$A:$BG, 0, MATCH("Clusters 0",'Input - companies list'!$A$1:$BG$1, 0)),'Output - Cluster ranking'!B2571,INDEX('Input - companies list'!$A:$BG, 0, MATCH("Inter-Cluster Connectivity",'Input - companies list'!$A$1:$BG$1, 0)))</f>
        <v/>
      </c>
      <c r="H2571">
        <f>IFERROR(PERCENTRANK(C:C,C2571),0)</f>
        <v/>
      </c>
      <c r="I2571">
        <f>IFERROR(1 - PERCENTRANK(D:D,D2571),0)</f>
        <v/>
      </c>
      <c r="J2571">
        <f>IFERROR(PERCENTRANK(E:E,E2571),0)</f>
        <v/>
      </c>
      <c r="K2571">
        <f>IFERROR(1 - PERCENTRANK(F:F,F2571),0)</f>
        <v/>
      </c>
      <c r="L2571">
        <f>IFERROR(PERCENTRANK(G:G,G2571),0)</f>
        <v/>
      </c>
      <c r="M2571">
        <f>H2571*weightA+I2571*weightB+J2571*weightC+K2571*weightD+L2571*weightE</f>
        <v/>
      </c>
    </row>
    <row r="2572" spans="1:13">
      <c r="A2572">
        <f>RANK(M2572,M:M)</f>
        <v/>
      </c>
      <c r="C2572">
        <f>SUMIFS('Input - target event report'!H:H,'Input - target event report'!L:L,B2572,'Input - target event report'!D:D, "Private Investment")</f>
        <v/>
      </c>
      <c r="D2572">
        <f>IF(E2572&lt;2, "N/A", (MAXIFS('Input - target event report'!E:E,'Input - target event report'!L:L,B:B,'Input - target event report'!D:D,"Private Investment")-MINIFS('Input - target event report'!E:E,'Input - target event report'!L:L,B:B,'Input - target event report'!D:D,"Private Investment"))/(E2572-1))</f>
        <v/>
      </c>
      <c r="E2572">
        <f>COUNTIFS('Input - target event report'!L:L,B2572,'Input - target event report'!D:D, "Private Investment")</f>
        <v/>
      </c>
      <c r="F2572">
        <f>AVERAGEIF(INDEX('Input - companies list'!$A:$BG, 0, MATCH("Clusters 0",'Input - companies list'!$A$1:$BG$1, 0)),'Output - Cluster ranking'!B2572,INDEX('Input - companies list'!$A:$BG, 0, MATCH("Flow",'Input - companies list'!$A$1:$BG$1, 0)))</f>
        <v/>
      </c>
      <c r="G2572">
        <f>AVERAGEIF(INDEX('Input - companies list'!$A:$BG, 0, MATCH("Clusters 0",'Input - companies list'!$A$1:$BG$1, 0)),'Output - Cluster ranking'!B2572,INDEX('Input - companies list'!$A:$BG, 0, MATCH("Inter-Cluster Connectivity",'Input - companies list'!$A$1:$BG$1, 0)))</f>
        <v/>
      </c>
      <c r="H2572">
        <f>IFERROR(PERCENTRANK(C:C,C2572),0)</f>
        <v/>
      </c>
      <c r="I2572">
        <f>IFERROR(1 - PERCENTRANK(D:D,D2572),0)</f>
        <v/>
      </c>
      <c r="J2572">
        <f>IFERROR(PERCENTRANK(E:E,E2572),0)</f>
        <v/>
      </c>
      <c r="K2572">
        <f>IFERROR(1 - PERCENTRANK(F:F,F2572),0)</f>
        <v/>
      </c>
      <c r="L2572">
        <f>IFERROR(PERCENTRANK(G:G,G2572),0)</f>
        <v/>
      </c>
      <c r="M2572">
        <f>H2572*weightA+I2572*weightB+J2572*weightC+K2572*weightD+L2572*weightE</f>
        <v/>
      </c>
    </row>
    <row r="2573" spans="1:13">
      <c r="A2573">
        <f>RANK(M2573,M:M)</f>
        <v/>
      </c>
      <c r="C2573">
        <f>SUMIFS('Input - target event report'!H:H,'Input - target event report'!L:L,B2573,'Input - target event report'!D:D, "Private Investment")</f>
        <v/>
      </c>
      <c r="D2573">
        <f>IF(E2573&lt;2, "N/A", (MAXIFS('Input - target event report'!E:E,'Input - target event report'!L:L,B:B,'Input - target event report'!D:D,"Private Investment")-MINIFS('Input - target event report'!E:E,'Input - target event report'!L:L,B:B,'Input - target event report'!D:D,"Private Investment"))/(E2573-1))</f>
        <v/>
      </c>
      <c r="E2573">
        <f>COUNTIFS('Input - target event report'!L:L,B2573,'Input - target event report'!D:D, "Private Investment")</f>
        <v/>
      </c>
      <c r="F2573">
        <f>AVERAGEIF(INDEX('Input - companies list'!$A:$BG, 0, MATCH("Clusters 0",'Input - companies list'!$A$1:$BG$1, 0)),'Output - Cluster ranking'!B2573,INDEX('Input - companies list'!$A:$BG, 0, MATCH("Flow",'Input - companies list'!$A$1:$BG$1, 0)))</f>
        <v/>
      </c>
      <c r="G2573">
        <f>AVERAGEIF(INDEX('Input - companies list'!$A:$BG, 0, MATCH("Clusters 0",'Input - companies list'!$A$1:$BG$1, 0)),'Output - Cluster ranking'!B2573,INDEX('Input - companies list'!$A:$BG, 0, MATCH("Inter-Cluster Connectivity",'Input - companies list'!$A$1:$BG$1, 0)))</f>
        <v/>
      </c>
      <c r="H2573">
        <f>IFERROR(PERCENTRANK(C:C,C2573),0)</f>
        <v/>
      </c>
      <c r="I2573">
        <f>IFERROR(1 - PERCENTRANK(D:D,D2573),0)</f>
        <v/>
      </c>
      <c r="J2573">
        <f>IFERROR(PERCENTRANK(E:E,E2573),0)</f>
        <v/>
      </c>
      <c r="K2573">
        <f>IFERROR(1 - PERCENTRANK(F:F,F2573),0)</f>
        <v/>
      </c>
      <c r="L2573">
        <f>IFERROR(PERCENTRANK(G:G,G2573),0)</f>
        <v/>
      </c>
      <c r="M2573">
        <f>H2573*weightA+I2573*weightB+J2573*weightC+K2573*weightD+L2573*weightE</f>
        <v/>
      </c>
    </row>
    <row r="2574" spans="1:13">
      <c r="A2574">
        <f>RANK(M2574,M:M)</f>
        <v/>
      </c>
      <c r="C2574">
        <f>SUMIFS('Input - target event report'!H:H,'Input - target event report'!L:L,B2574,'Input - target event report'!D:D, "Private Investment")</f>
        <v/>
      </c>
      <c r="D2574">
        <f>IF(E2574&lt;2, "N/A", (MAXIFS('Input - target event report'!E:E,'Input - target event report'!L:L,B:B,'Input - target event report'!D:D,"Private Investment")-MINIFS('Input - target event report'!E:E,'Input - target event report'!L:L,B:B,'Input - target event report'!D:D,"Private Investment"))/(E2574-1))</f>
        <v/>
      </c>
      <c r="E2574">
        <f>COUNTIFS('Input - target event report'!L:L,B2574,'Input - target event report'!D:D, "Private Investment")</f>
        <v/>
      </c>
      <c r="F2574">
        <f>AVERAGEIF(INDEX('Input - companies list'!$A:$BG, 0, MATCH("Clusters 0",'Input - companies list'!$A$1:$BG$1, 0)),'Output - Cluster ranking'!B2574,INDEX('Input - companies list'!$A:$BG, 0, MATCH("Flow",'Input - companies list'!$A$1:$BG$1, 0)))</f>
        <v/>
      </c>
      <c r="G2574">
        <f>AVERAGEIF(INDEX('Input - companies list'!$A:$BG, 0, MATCH("Clusters 0",'Input - companies list'!$A$1:$BG$1, 0)),'Output - Cluster ranking'!B2574,INDEX('Input - companies list'!$A:$BG, 0, MATCH("Inter-Cluster Connectivity",'Input - companies list'!$A$1:$BG$1, 0)))</f>
        <v/>
      </c>
      <c r="H2574">
        <f>IFERROR(PERCENTRANK(C:C,C2574),0)</f>
        <v/>
      </c>
      <c r="I2574">
        <f>IFERROR(1 - PERCENTRANK(D:D,D2574),0)</f>
        <v/>
      </c>
      <c r="J2574">
        <f>IFERROR(PERCENTRANK(E:E,E2574),0)</f>
        <v/>
      </c>
      <c r="K2574">
        <f>IFERROR(1 - PERCENTRANK(F:F,F2574),0)</f>
        <v/>
      </c>
      <c r="L2574">
        <f>IFERROR(PERCENTRANK(G:G,G2574),0)</f>
        <v/>
      </c>
      <c r="M2574">
        <f>H2574*weightA+I2574*weightB+J2574*weightC+K2574*weightD+L2574*weightE</f>
        <v/>
      </c>
    </row>
    <row r="2575" spans="1:13">
      <c r="A2575">
        <f>RANK(M2575,M:M)</f>
        <v/>
      </c>
      <c r="C2575">
        <f>SUMIFS('Input - target event report'!H:H,'Input - target event report'!L:L,B2575,'Input - target event report'!D:D, "Private Investment")</f>
        <v/>
      </c>
      <c r="D2575">
        <f>IF(E2575&lt;2, "N/A", (MAXIFS('Input - target event report'!E:E,'Input - target event report'!L:L,B:B,'Input - target event report'!D:D,"Private Investment")-MINIFS('Input - target event report'!E:E,'Input - target event report'!L:L,B:B,'Input - target event report'!D:D,"Private Investment"))/(E2575-1))</f>
        <v/>
      </c>
      <c r="E2575">
        <f>COUNTIFS('Input - target event report'!L:L,B2575,'Input - target event report'!D:D, "Private Investment")</f>
        <v/>
      </c>
      <c r="F2575">
        <f>AVERAGEIF(INDEX('Input - companies list'!$A:$BG, 0, MATCH("Clusters 0",'Input - companies list'!$A$1:$BG$1, 0)),'Output - Cluster ranking'!B2575,INDEX('Input - companies list'!$A:$BG, 0, MATCH("Flow",'Input - companies list'!$A$1:$BG$1, 0)))</f>
        <v/>
      </c>
      <c r="G2575">
        <f>AVERAGEIF(INDEX('Input - companies list'!$A:$BG, 0, MATCH("Clusters 0",'Input - companies list'!$A$1:$BG$1, 0)),'Output - Cluster ranking'!B2575,INDEX('Input - companies list'!$A:$BG, 0, MATCH("Inter-Cluster Connectivity",'Input - companies list'!$A$1:$BG$1, 0)))</f>
        <v/>
      </c>
      <c r="H2575">
        <f>IFERROR(PERCENTRANK(C:C,C2575),0)</f>
        <v/>
      </c>
      <c r="I2575">
        <f>IFERROR(1 - PERCENTRANK(D:D,D2575),0)</f>
        <v/>
      </c>
      <c r="J2575">
        <f>IFERROR(PERCENTRANK(E:E,E2575),0)</f>
        <v/>
      </c>
      <c r="K2575">
        <f>IFERROR(1 - PERCENTRANK(F:F,F2575),0)</f>
        <v/>
      </c>
      <c r="L2575">
        <f>IFERROR(PERCENTRANK(G:G,G2575),0)</f>
        <v/>
      </c>
      <c r="M2575">
        <f>H2575*weightA+I2575*weightB+J2575*weightC+K2575*weightD+L2575*weightE</f>
        <v/>
      </c>
    </row>
    <row r="2576" spans="1:13">
      <c r="A2576">
        <f>RANK(M2576,M:M)</f>
        <v/>
      </c>
      <c r="C2576">
        <f>SUMIFS('Input - target event report'!H:H,'Input - target event report'!L:L,B2576,'Input - target event report'!D:D, "Private Investment")</f>
        <v/>
      </c>
      <c r="D2576">
        <f>IF(E2576&lt;2, "N/A", (MAXIFS('Input - target event report'!E:E,'Input - target event report'!L:L,B:B,'Input - target event report'!D:D,"Private Investment")-MINIFS('Input - target event report'!E:E,'Input - target event report'!L:L,B:B,'Input - target event report'!D:D,"Private Investment"))/(E2576-1))</f>
        <v/>
      </c>
      <c r="E2576">
        <f>COUNTIFS('Input - target event report'!L:L,B2576,'Input - target event report'!D:D, "Private Investment")</f>
        <v/>
      </c>
      <c r="F2576">
        <f>AVERAGEIF(INDEX('Input - companies list'!$A:$BG, 0, MATCH("Clusters 0",'Input - companies list'!$A$1:$BG$1, 0)),'Output - Cluster ranking'!B2576,INDEX('Input - companies list'!$A:$BG, 0, MATCH("Flow",'Input - companies list'!$A$1:$BG$1, 0)))</f>
        <v/>
      </c>
      <c r="G2576">
        <f>AVERAGEIF(INDEX('Input - companies list'!$A:$BG, 0, MATCH("Clusters 0",'Input - companies list'!$A$1:$BG$1, 0)),'Output - Cluster ranking'!B2576,INDEX('Input - companies list'!$A:$BG, 0, MATCH("Inter-Cluster Connectivity",'Input - companies list'!$A$1:$BG$1, 0)))</f>
        <v/>
      </c>
      <c r="H2576">
        <f>IFERROR(PERCENTRANK(C:C,C2576),0)</f>
        <v/>
      </c>
      <c r="I2576">
        <f>IFERROR(1 - PERCENTRANK(D:D,D2576),0)</f>
        <v/>
      </c>
      <c r="J2576">
        <f>IFERROR(PERCENTRANK(E:E,E2576),0)</f>
        <v/>
      </c>
      <c r="K2576">
        <f>IFERROR(1 - PERCENTRANK(F:F,F2576),0)</f>
        <v/>
      </c>
      <c r="L2576">
        <f>IFERROR(PERCENTRANK(G:G,G2576),0)</f>
        <v/>
      </c>
      <c r="M2576">
        <f>H2576*weightA+I2576*weightB+J2576*weightC+K2576*weightD+L2576*weightE</f>
        <v/>
      </c>
    </row>
    <row r="2577" spans="1:13">
      <c r="A2577">
        <f>RANK(M2577,M:M)</f>
        <v/>
      </c>
      <c r="C2577">
        <f>SUMIFS('Input - target event report'!H:H,'Input - target event report'!L:L,B2577,'Input - target event report'!D:D, "Private Investment")</f>
        <v/>
      </c>
      <c r="D2577">
        <f>IF(E2577&lt;2, "N/A", (MAXIFS('Input - target event report'!E:E,'Input - target event report'!L:L,B:B,'Input - target event report'!D:D,"Private Investment")-MINIFS('Input - target event report'!E:E,'Input - target event report'!L:L,B:B,'Input - target event report'!D:D,"Private Investment"))/(E2577-1))</f>
        <v/>
      </c>
      <c r="E2577">
        <f>COUNTIFS('Input - target event report'!L:L,B2577,'Input - target event report'!D:D, "Private Investment")</f>
        <v/>
      </c>
      <c r="F2577">
        <f>AVERAGEIF(INDEX('Input - companies list'!$A:$BG, 0, MATCH("Clusters 0",'Input - companies list'!$A$1:$BG$1, 0)),'Output - Cluster ranking'!B2577,INDEX('Input - companies list'!$A:$BG, 0, MATCH("Flow",'Input - companies list'!$A$1:$BG$1, 0)))</f>
        <v/>
      </c>
      <c r="G2577">
        <f>AVERAGEIF(INDEX('Input - companies list'!$A:$BG, 0, MATCH("Clusters 0",'Input - companies list'!$A$1:$BG$1, 0)),'Output - Cluster ranking'!B2577,INDEX('Input - companies list'!$A:$BG, 0, MATCH("Inter-Cluster Connectivity",'Input - companies list'!$A$1:$BG$1, 0)))</f>
        <v/>
      </c>
      <c r="H2577">
        <f>IFERROR(PERCENTRANK(C:C,C2577),0)</f>
        <v/>
      </c>
      <c r="I2577">
        <f>IFERROR(1 - PERCENTRANK(D:D,D2577),0)</f>
        <v/>
      </c>
      <c r="J2577">
        <f>IFERROR(PERCENTRANK(E:E,E2577),0)</f>
        <v/>
      </c>
      <c r="K2577">
        <f>IFERROR(1 - PERCENTRANK(F:F,F2577),0)</f>
        <v/>
      </c>
      <c r="L2577">
        <f>IFERROR(PERCENTRANK(G:G,G2577),0)</f>
        <v/>
      </c>
      <c r="M2577">
        <f>H2577*weightA+I2577*weightB+J2577*weightC+K2577*weightD+L2577*weightE</f>
        <v/>
      </c>
    </row>
    <row r="2578" spans="1:13">
      <c r="A2578">
        <f>RANK(M2578,M:M)</f>
        <v/>
      </c>
      <c r="C2578">
        <f>SUMIFS('Input - target event report'!H:H,'Input - target event report'!L:L,B2578,'Input - target event report'!D:D, "Private Investment")</f>
        <v/>
      </c>
      <c r="D2578">
        <f>IF(E2578&lt;2, "N/A", (MAXIFS('Input - target event report'!E:E,'Input - target event report'!L:L,B:B,'Input - target event report'!D:D,"Private Investment")-MINIFS('Input - target event report'!E:E,'Input - target event report'!L:L,B:B,'Input - target event report'!D:D,"Private Investment"))/(E2578-1))</f>
        <v/>
      </c>
      <c r="E2578">
        <f>COUNTIFS('Input - target event report'!L:L,B2578,'Input - target event report'!D:D, "Private Investment")</f>
        <v/>
      </c>
      <c r="F2578">
        <f>AVERAGEIF(INDEX('Input - companies list'!$A:$BG, 0, MATCH("Clusters 0",'Input - companies list'!$A$1:$BG$1, 0)),'Output - Cluster ranking'!B2578,INDEX('Input - companies list'!$A:$BG, 0, MATCH("Flow",'Input - companies list'!$A$1:$BG$1, 0)))</f>
        <v/>
      </c>
      <c r="G2578">
        <f>AVERAGEIF(INDEX('Input - companies list'!$A:$BG, 0, MATCH("Clusters 0",'Input - companies list'!$A$1:$BG$1, 0)),'Output - Cluster ranking'!B2578,INDEX('Input - companies list'!$A:$BG, 0, MATCH("Inter-Cluster Connectivity",'Input - companies list'!$A$1:$BG$1, 0)))</f>
        <v/>
      </c>
      <c r="H2578">
        <f>IFERROR(PERCENTRANK(C:C,C2578),0)</f>
        <v/>
      </c>
      <c r="I2578">
        <f>IFERROR(1 - PERCENTRANK(D:D,D2578),0)</f>
        <v/>
      </c>
      <c r="J2578">
        <f>IFERROR(PERCENTRANK(E:E,E2578),0)</f>
        <v/>
      </c>
      <c r="K2578">
        <f>IFERROR(1 - PERCENTRANK(F:F,F2578),0)</f>
        <v/>
      </c>
      <c r="L2578">
        <f>IFERROR(PERCENTRANK(G:G,G2578),0)</f>
        <v/>
      </c>
      <c r="M2578">
        <f>H2578*weightA+I2578*weightB+J2578*weightC+K2578*weightD+L2578*weightE</f>
        <v/>
      </c>
    </row>
    <row r="2579" spans="1:13">
      <c r="A2579">
        <f>RANK(M2579,M:M)</f>
        <v/>
      </c>
      <c r="C2579">
        <f>SUMIFS('Input - target event report'!H:H,'Input - target event report'!L:L,B2579,'Input - target event report'!D:D, "Private Investment")</f>
        <v/>
      </c>
      <c r="D2579">
        <f>IF(E2579&lt;2, "N/A", (MAXIFS('Input - target event report'!E:E,'Input - target event report'!L:L,B:B,'Input - target event report'!D:D,"Private Investment")-MINIFS('Input - target event report'!E:E,'Input - target event report'!L:L,B:B,'Input - target event report'!D:D,"Private Investment"))/(E2579-1))</f>
        <v/>
      </c>
      <c r="E2579">
        <f>COUNTIFS('Input - target event report'!L:L,B2579,'Input - target event report'!D:D, "Private Investment")</f>
        <v/>
      </c>
      <c r="F2579">
        <f>AVERAGEIF(INDEX('Input - companies list'!$A:$BG, 0, MATCH("Clusters 0",'Input - companies list'!$A$1:$BG$1, 0)),'Output - Cluster ranking'!B2579,INDEX('Input - companies list'!$A:$BG, 0, MATCH("Flow",'Input - companies list'!$A$1:$BG$1, 0)))</f>
        <v/>
      </c>
      <c r="G2579">
        <f>AVERAGEIF(INDEX('Input - companies list'!$A:$BG, 0, MATCH("Clusters 0",'Input - companies list'!$A$1:$BG$1, 0)),'Output - Cluster ranking'!B2579,INDEX('Input - companies list'!$A:$BG, 0, MATCH("Inter-Cluster Connectivity",'Input - companies list'!$A$1:$BG$1, 0)))</f>
        <v/>
      </c>
      <c r="H2579">
        <f>IFERROR(PERCENTRANK(C:C,C2579),0)</f>
        <v/>
      </c>
      <c r="I2579">
        <f>IFERROR(1 - PERCENTRANK(D:D,D2579),0)</f>
        <v/>
      </c>
      <c r="J2579">
        <f>IFERROR(PERCENTRANK(E:E,E2579),0)</f>
        <v/>
      </c>
      <c r="K2579">
        <f>IFERROR(1 - PERCENTRANK(F:F,F2579),0)</f>
        <v/>
      </c>
      <c r="L2579">
        <f>IFERROR(PERCENTRANK(G:G,G2579),0)</f>
        <v/>
      </c>
      <c r="M2579">
        <f>H2579*weightA+I2579*weightB+J2579*weightC+K2579*weightD+L2579*weightE</f>
        <v/>
      </c>
    </row>
    <row r="2580" spans="1:13">
      <c r="A2580">
        <f>RANK(M2580,M:M)</f>
        <v/>
      </c>
      <c r="C2580">
        <f>SUMIFS('Input - target event report'!H:H,'Input - target event report'!L:L,B2580,'Input - target event report'!D:D, "Private Investment")</f>
        <v/>
      </c>
      <c r="D2580">
        <f>IF(E2580&lt;2, "N/A", (MAXIFS('Input - target event report'!E:E,'Input - target event report'!L:L,B:B,'Input - target event report'!D:D,"Private Investment")-MINIFS('Input - target event report'!E:E,'Input - target event report'!L:L,B:B,'Input - target event report'!D:D,"Private Investment"))/(E2580-1))</f>
        <v/>
      </c>
      <c r="E2580">
        <f>COUNTIFS('Input - target event report'!L:L,B2580,'Input - target event report'!D:D, "Private Investment")</f>
        <v/>
      </c>
      <c r="F2580">
        <f>AVERAGEIF(INDEX('Input - companies list'!$A:$BG, 0, MATCH("Clusters 0",'Input - companies list'!$A$1:$BG$1, 0)),'Output - Cluster ranking'!B2580,INDEX('Input - companies list'!$A:$BG, 0, MATCH("Flow",'Input - companies list'!$A$1:$BG$1, 0)))</f>
        <v/>
      </c>
      <c r="G2580">
        <f>AVERAGEIF(INDEX('Input - companies list'!$A:$BG, 0, MATCH("Clusters 0",'Input - companies list'!$A$1:$BG$1, 0)),'Output - Cluster ranking'!B2580,INDEX('Input - companies list'!$A:$BG, 0, MATCH("Inter-Cluster Connectivity",'Input - companies list'!$A$1:$BG$1, 0)))</f>
        <v/>
      </c>
      <c r="H2580">
        <f>IFERROR(PERCENTRANK(C:C,C2580),0)</f>
        <v/>
      </c>
      <c r="I2580">
        <f>IFERROR(1 - PERCENTRANK(D:D,D2580),0)</f>
        <v/>
      </c>
      <c r="J2580">
        <f>IFERROR(PERCENTRANK(E:E,E2580),0)</f>
        <v/>
      </c>
      <c r="K2580">
        <f>IFERROR(1 - PERCENTRANK(F:F,F2580),0)</f>
        <v/>
      </c>
      <c r="L2580">
        <f>IFERROR(PERCENTRANK(G:G,G2580),0)</f>
        <v/>
      </c>
      <c r="M2580">
        <f>H2580*weightA+I2580*weightB+J2580*weightC+K2580*weightD+L2580*weightE</f>
        <v/>
      </c>
    </row>
    <row r="2581" spans="1:13">
      <c r="A2581">
        <f>RANK(M2581,M:M)</f>
        <v/>
      </c>
      <c r="C2581">
        <f>SUMIFS('Input - target event report'!H:H,'Input - target event report'!L:L,B2581,'Input - target event report'!D:D, "Private Investment")</f>
        <v/>
      </c>
      <c r="D2581">
        <f>IF(E2581&lt;2, "N/A", (MAXIFS('Input - target event report'!E:E,'Input - target event report'!L:L,B:B,'Input - target event report'!D:D,"Private Investment")-MINIFS('Input - target event report'!E:E,'Input - target event report'!L:L,B:B,'Input - target event report'!D:D,"Private Investment"))/(E2581-1))</f>
        <v/>
      </c>
      <c r="E2581">
        <f>COUNTIFS('Input - target event report'!L:L,B2581,'Input - target event report'!D:D, "Private Investment")</f>
        <v/>
      </c>
      <c r="F2581">
        <f>AVERAGEIF(INDEX('Input - companies list'!$A:$BG, 0, MATCH("Clusters 0",'Input - companies list'!$A$1:$BG$1, 0)),'Output - Cluster ranking'!B2581,INDEX('Input - companies list'!$A:$BG, 0, MATCH("Flow",'Input - companies list'!$A$1:$BG$1, 0)))</f>
        <v/>
      </c>
      <c r="G2581">
        <f>AVERAGEIF(INDEX('Input - companies list'!$A:$BG, 0, MATCH("Clusters 0",'Input - companies list'!$A$1:$BG$1, 0)),'Output - Cluster ranking'!B2581,INDEX('Input - companies list'!$A:$BG, 0, MATCH("Inter-Cluster Connectivity",'Input - companies list'!$A$1:$BG$1, 0)))</f>
        <v/>
      </c>
      <c r="H2581">
        <f>IFERROR(PERCENTRANK(C:C,C2581),0)</f>
        <v/>
      </c>
      <c r="I2581">
        <f>IFERROR(1 - PERCENTRANK(D:D,D2581),0)</f>
        <v/>
      </c>
      <c r="J2581">
        <f>IFERROR(PERCENTRANK(E:E,E2581),0)</f>
        <v/>
      </c>
      <c r="K2581">
        <f>IFERROR(1 - PERCENTRANK(F:F,F2581),0)</f>
        <v/>
      </c>
      <c r="L2581">
        <f>IFERROR(PERCENTRANK(G:G,G2581),0)</f>
        <v/>
      </c>
      <c r="M2581">
        <f>H2581*weightA+I2581*weightB+J2581*weightC+K2581*weightD+L2581*weightE</f>
        <v/>
      </c>
    </row>
    <row r="2582" spans="1:13">
      <c r="A2582">
        <f>RANK(M2582,M:M)</f>
        <v/>
      </c>
      <c r="C2582">
        <f>SUMIFS('Input - target event report'!H:H,'Input - target event report'!L:L,B2582,'Input - target event report'!D:D, "Private Investment")</f>
        <v/>
      </c>
      <c r="D2582">
        <f>IF(E2582&lt;2, "N/A", (MAXIFS('Input - target event report'!E:E,'Input - target event report'!L:L,B:B,'Input - target event report'!D:D,"Private Investment")-MINIFS('Input - target event report'!E:E,'Input - target event report'!L:L,B:B,'Input - target event report'!D:D,"Private Investment"))/(E2582-1))</f>
        <v/>
      </c>
      <c r="E2582">
        <f>COUNTIFS('Input - target event report'!L:L,B2582,'Input - target event report'!D:D, "Private Investment")</f>
        <v/>
      </c>
      <c r="F2582">
        <f>AVERAGEIF(INDEX('Input - companies list'!$A:$BG, 0, MATCH("Clusters 0",'Input - companies list'!$A$1:$BG$1, 0)),'Output - Cluster ranking'!B2582,INDEX('Input - companies list'!$A:$BG, 0, MATCH("Flow",'Input - companies list'!$A$1:$BG$1, 0)))</f>
        <v/>
      </c>
      <c r="G2582">
        <f>AVERAGEIF(INDEX('Input - companies list'!$A:$BG, 0, MATCH("Clusters 0",'Input - companies list'!$A$1:$BG$1, 0)),'Output - Cluster ranking'!B2582,INDEX('Input - companies list'!$A:$BG, 0, MATCH("Inter-Cluster Connectivity",'Input - companies list'!$A$1:$BG$1, 0)))</f>
        <v/>
      </c>
      <c r="H2582">
        <f>IFERROR(PERCENTRANK(C:C,C2582),0)</f>
        <v/>
      </c>
      <c r="I2582">
        <f>IFERROR(1 - PERCENTRANK(D:D,D2582),0)</f>
        <v/>
      </c>
      <c r="J2582">
        <f>IFERROR(PERCENTRANK(E:E,E2582),0)</f>
        <v/>
      </c>
      <c r="K2582">
        <f>IFERROR(1 - PERCENTRANK(F:F,F2582),0)</f>
        <v/>
      </c>
      <c r="L2582">
        <f>IFERROR(PERCENTRANK(G:G,G2582),0)</f>
        <v/>
      </c>
      <c r="M2582">
        <f>H2582*weightA+I2582*weightB+J2582*weightC+K2582*weightD+L2582*weightE</f>
        <v/>
      </c>
    </row>
    <row r="2583" spans="1:13">
      <c r="A2583">
        <f>RANK(M2583,M:M)</f>
        <v/>
      </c>
      <c r="C2583">
        <f>SUMIFS('Input - target event report'!H:H,'Input - target event report'!L:L,B2583,'Input - target event report'!D:D, "Private Investment")</f>
        <v/>
      </c>
      <c r="D2583">
        <f>IF(E2583&lt;2, "N/A", (MAXIFS('Input - target event report'!E:E,'Input - target event report'!L:L,B:B,'Input - target event report'!D:D,"Private Investment")-MINIFS('Input - target event report'!E:E,'Input - target event report'!L:L,B:B,'Input - target event report'!D:D,"Private Investment"))/(E2583-1))</f>
        <v/>
      </c>
      <c r="E2583">
        <f>COUNTIFS('Input - target event report'!L:L,B2583,'Input - target event report'!D:D, "Private Investment")</f>
        <v/>
      </c>
      <c r="F2583">
        <f>AVERAGEIF(INDEX('Input - companies list'!$A:$BG, 0, MATCH("Clusters 0",'Input - companies list'!$A$1:$BG$1, 0)),'Output - Cluster ranking'!B2583,INDEX('Input - companies list'!$A:$BG, 0, MATCH("Flow",'Input - companies list'!$A$1:$BG$1, 0)))</f>
        <v/>
      </c>
      <c r="G2583">
        <f>AVERAGEIF(INDEX('Input - companies list'!$A:$BG, 0, MATCH("Clusters 0",'Input - companies list'!$A$1:$BG$1, 0)),'Output - Cluster ranking'!B2583,INDEX('Input - companies list'!$A:$BG, 0, MATCH("Inter-Cluster Connectivity",'Input - companies list'!$A$1:$BG$1, 0)))</f>
        <v/>
      </c>
      <c r="H2583">
        <f>IFERROR(PERCENTRANK(C:C,C2583),0)</f>
        <v/>
      </c>
      <c r="I2583">
        <f>IFERROR(1 - PERCENTRANK(D:D,D2583),0)</f>
        <v/>
      </c>
      <c r="J2583">
        <f>IFERROR(PERCENTRANK(E:E,E2583),0)</f>
        <v/>
      </c>
      <c r="K2583">
        <f>IFERROR(1 - PERCENTRANK(F:F,F2583),0)</f>
        <v/>
      </c>
      <c r="L2583">
        <f>IFERROR(PERCENTRANK(G:G,G2583),0)</f>
        <v/>
      </c>
      <c r="M2583">
        <f>H2583*weightA+I2583*weightB+J2583*weightC+K2583*weightD+L2583*weightE</f>
        <v/>
      </c>
    </row>
    <row r="2584" spans="1:13">
      <c r="A2584">
        <f>RANK(M2584,M:M)</f>
        <v/>
      </c>
      <c r="C2584">
        <f>SUMIFS('Input - target event report'!H:H,'Input - target event report'!L:L,B2584,'Input - target event report'!D:D, "Private Investment")</f>
        <v/>
      </c>
      <c r="D2584">
        <f>IF(E2584&lt;2, "N/A", (MAXIFS('Input - target event report'!E:E,'Input - target event report'!L:L,B:B,'Input - target event report'!D:D,"Private Investment")-MINIFS('Input - target event report'!E:E,'Input - target event report'!L:L,B:B,'Input - target event report'!D:D,"Private Investment"))/(E2584-1))</f>
        <v/>
      </c>
      <c r="E2584">
        <f>COUNTIFS('Input - target event report'!L:L,B2584,'Input - target event report'!D:D, "Private Investment")</f>
        <v/>
      </c>
      <c r="F2584">
        <f>AVERAGEIF(INDEX('Input - companies list'!$A:$BG, 0, MATCH("Clusters 0",'Input - companies list'!$A$1:$BG$1, 0)),'Output - Cluster ranking'!B2584,INDEX('Input - companies list'!$A:$BG, 0, MATCH("Flow",'Input - companies list'!$A$1:$BG$1, 0)))</f>
        <v/>
      </c>
      <c r="G2584">
        <f>AVERAGEIF(INDEX('Input - companies list'!$A:$BG, 0, MATCH("Clusters 0",'Input - companies list'!$A$1:$BG$1, 0)),'Output - Cluster ranking'!B2584,INDEX('Input - companies list'!$A:$BG, 0, MATCH("Inter-Cluster Connectivity",'Input - companies list'!$A$1:$BG$1, 0)))</f>
        <v/>
      </c>
      <c r="H2584">
        <f>IFERROR(PERCENTRANK(C:C,C2584),0)</f>
        <v/>
      </c>
      <c r="I2584">
        <f>IFERROR(1 - PERCENTRANK(D:D,D2584),0)</f>
        <v/>
      </c>
      <c r="J2584">
        <f>IFERROR(PERCENTRANK(E:E,E2584),0)</f>
        <v/>
      </c>
      <c r="K2584">
        <f>IFERROR(1 - PERCENTRANK(F:F,F2584),0)</f>
        <v/>
      </c>
      <c r="L2584">
        <f>IFERROR(PERCENTRANK(G:G,G2584),0)</f>
        <v/>
      </c>
      <c r="M2584">
        <f>H2584*weightA+I2584*weightB+J2584*weightC+K2584*weightD+L2584*weightE</f>
        <v/>
      </c>
    </row>
    <row r="2585" spans="1:13">
      <c r="A2585">
        <f>RANK(M2585,M:M)</f>
        <v/>
      </c>
      <c r="C2585">
        <f>SUMIFS('Input - target event report'!H:H,'Input - target event report'!L:L,B2585,'Input - target event report'!D:D, "Private Investment")</f>
        <v/>
      </c>
      <c r="D2585">
        <f>IF(E2585&lt;2, "N/A", (MAXIFS('Input - target event report'!E:E,'Input - target event report'!L:L,B:B,'Input - target event report'!D:D,"Private Investment")-MINIFS('Input - target event report'!E:E,'Input - target event report'!L:L,B:B,'Input - target event report'!D:D,"Private Investment"))/(E2585-1))</f>
        <v/>
      </c>
      <c r="E2585">
        <f>COUNTIFS('Input - target event report'!L:L,B2585,'Input - target event report'!D:D, "Private Investment")</f>
        <v/>
      </c>
      <c r="F2585">
        <f>AVERAGEIF(INDEX('Input - companies list'!$A:$BG, 0, MATCH("Clusters 0",'Input - companies list'!$A$1:$BG$1, 0)),'Output - Cluster ranking'!B2585,INDEX('Input - companies list'!$A:$BG, 0, MATCH("Flow",'Input - companies list'!$A$1:$BG$1, 0)))</f>
        <v/>
      </c>
      <c r="G2585">
        <f>AVERAGEIF(INDEX('Input - companies list'!$A:$BG, 0, MATCH("Clusters 0",'Input - companies list'!$A$1:$BG$1, 0)),'Output - Cluster ranking'!B2585,INDEX('Input - companies list'!$A:$BG, 0, MATCH("Inter-Cluster Connectivity",'Input - companies list'!$A$1:$BG$1, 0)))</f>
        <v/>
      </c>
      <c r="H2585">
        <f>IFERROR(PERCENTRANK(C:C,C2585),0)</f>
        <v/>
      </c>
      <c r="I2585">
        <f>IFERROR(1 - PERCENTRANK(D:D,D2585),0)</f>
        <v/>
      </c>
      <c r="J2585">
        <f>IFERROR(PERCENTRANK(E:E,E2585),0)</f>
        <v/>
      </c>
      <c r="K2585">
        <f>IFERROR(1 - PERCENTRANK(F:F,F2585),0)</f>
        <v/>
      </c>
      <c r="L2585">
        <f>IFERROR(PERCENTRANK(G:G,G2585),0)</f>
        <v/>
      </c>
      <c r="M2585">
        <f>H2585*weightA+I2585*weightB+J2585*weightC+K2585*weightD+L2585*weightE</f>
        <v/>
      </c>
    </row>
    <row r="2586" spans="1:13">
      <c r="A2586">
        <f>RANK(M2586,M:M)</f>
        <v/>
      </c>
      <c r="C2586">
        <f>SUMIFS('Input - target event report'!H:H,'Input - target event report'!L:L,B2586,'Input - target event report'!D:D, "Private Investment")</f>
        <v/>
      </c>
      <c r="D2586">
        <f>IF(E2586&lt;2, "N/A", (MAXIFS('Input - target event report'!E:E,'Input - target event report'!L:L,B:B,'Input - target event report'!D:D,"Private Investment")-MINIFS('Input - target event report'!E:E,'Input - target event report'!L:L,B:B,'Input - target event report'!D:D,"Private Investment"))/(E2586-1))</f>
        <v/>
      </c>
      <c r="E2586">
        <f>COUNTIFS('Input - target event report'!L:L,B2586,'Input - target event report'!D:D, "Private Investment")</f>
        <v/>
      </c>
      <c r="F2586">
        <f>AVERAGEIF(INDEX('Input - companies list'!$A:$BG, 0, MATCH("Clusters 0",'Input - companies list'!$A$1:$BG$1, 0)),'Output - Cluster ranking'!B2586,INDEX('Input - companies list'!$A:$BG, 0, MATCH("Flow",'Input - companies list'!$A$1:$BG$1, 0)))</f>
        <v/>
      </c>
      <c r="G2586">
        <f>AVERAGEIF(INDEX('Input - companies list'!$A:$BG, 0, MATCH("Clusters 0",'Input - companies list'!$A$1:$BG$1, 0)),'Output - Cluster ranking'!B2586,INDEX('Input - companies list'!$A:$BG, 0, MATCH("Inter-Cluster Connectivity",'Input - companies list'!$A$1:$BG$1, 0)))</f>
        <v/>
      </c>
      <c r="H2586">
        <f>IFERROR(PERCENTRANK(C:C,C2586),0)</f>
        <v/>
      </c>
      <c r="I2586">
        <f>IFERROR(1 - PERCENTRANK(D:D,D2586),0)</f>
        <v/>
      </c>
      <c r="J2586">
        <f>IFERROR(PERCENTRANK(E:E,E2586),0)</f>
        <v/>
      </c>
      <c r="K2586">
        <f>IFERROR(1 - PERCENTRANK(F:F,F2586),0)</f>
        <v/>
      </c>
      <c r="L2586">
        <f>IFERROR(PERCENTRANK(G:G,G2586),0)</f>
        <v/>
      </c>
      <c r="M2586">
        <f>H2586*weightA+I2586*weightB+J2586*weightC+K2586*weightD+L2586*weightE</f>
        <v/>
      </c>
    </row>
    <row r="2587" spans="1:13">
      <c r="A2587">
        <f>RANK(M2587,M:M)</f>
        <v/>
      </c>
      <c r="C2587">
        <f>SUMIFS('Input - target event report'!H:H,'Input - target event report'!L:L,B2587,'Input - target event report'!D:D, "Private Investment")</f>
        <v/>
      </c>
      <c r="D2587">
        <f>IF(E2587&lt;2, "N/A", (MAXIFS('Input - target event report'!E:E,'Input - target event report'!L:L,B:B,'Input - target event report'!D:D,"Private Investment")-MINIFS('Input - target event report'!E:E,'Input - target event report'!L:L,B:B,'Input - target event report'!D:D,"Private Investment"))/(E2587-1))</f>
        <v/>
      </c>
      <c r="E2587">
        <f>COUNTIFS('Input - target event report'!L:L,B2587,'Input - target event report'!D:D, "Private Investment")</f>
        <v/>
      </c>
      <c r="F2587">
        <f>AVERAGEIF(INDEX('Input - companies list'!$A:$BG, 0, MATCH("Clusters 0",'Input - companies list'!$A$1:$BG$1, 0)),'Output - Cluster ranking'!B2587,INDEX('Input - companies list'!$A:$BG, 0, MATCH("Flow",'Input - companies list'!$A$1:$BG$1, 0)))</f>
        <v/>
      </c>
      <c r="G2587">
        <f>AVERAGEIF(INDEX('Input - companies list'!$A:$BG, 0, MATCH("Clusters 0",'Input - companies list'!$A$1:$BG$1, 0)),'Output - Cluster ranking'!B2587,INDEX('Input - companies list'!$A:$BG, 0, MATCH("Inter-Cluster Connectivity",'Input - companies list'!$A$1:$BG$1, 0)))</f>
        <v/>
      </c>
      <c r="H2587">
        <f>IFERROR(PERCENTRANK(C:C,C2587),0)</f>
        <v/>
      </c>
      <c r="I2587">
        <f>IFERROR(1 - PERCENTRANK(D:D,D2587),0)</f>
        <v/>
      </c>
      <c r="J2587">
        <f>IFERROR(PERCENTRANK(E:E,E2587),0)</f>
        <v/>
      </c>
      <c r="K2587">
        <f>IFERROR(1 - PERCENTRANK(F:F,F2587),0)</f>
        <v/>
      </c>
      <c r="L2587">
        <f>IFERROR(PERCENTRANK(G:G,G2587),0)</f>
        <v/>
      </c>
      <c r="M2587">
        <f>H2587*weightA+I2587*weightB+J2587*weightC+K2587*weightD+L2587*weightE</f>
        <v/>
      </c>
    </row>
    <row r="2588" spans="1:13">
      <c r="A2588">
        <f>RANK(M2588,M:M)</f>
        <v/>
      </c>
      <c r="C2588">
        <f>SUMIFS('Input - target event report'!H:H,'Input - target event report'!L:L,B2588,'Input - target event report'!D:D, "Private Investment")</f>
        <v/>
      </c>
      <c r="D2588">
        <f>IF(E2588&lt;2, "N/A", (MAXIFS('Input - target event report'!E:E,'Input - target event report'!L:L,B:B,'Input - target event report'!D:D,"Private Investment")-MINIFS('Input - target event report'!E:E,'Input - target event report'!L:L,B:B,'Input - target event report'!D:D,"Private Investment"))/(E2588-1))</f>
        <v/>
      </c>
      <c r="E2588">
        <f>COUNTIFS('Input - target event report'!L:L,B2588,'Input - target event report'!D:D, "Private Investment")</f>
        <v/>
      </c>
      <c r="F2588">
        <f>AVERAGEIF(INDEX('Input - companies list'!$A:$BG, 0, MATCH("Clusters 0",'Input - companies list'!$A$1:$BG$1, 0)),'Output - Cluster ranking'!B2588,INDEX('Input - companies list'!$A:$BG, 0, MATCH("Flow",'Input - companies list'!$A$1:$BG$1, 0)))</f>
        <v/>
      </c>
      <c r="G2588">
        <f>AVERAGEIF(INDEX('Input - companies list'!$A:$BG, 0, MATCH("Clusters 0",'Input - companies list'!$A$1:$BG$1, 0)),'Output - Cluster ranking'!B2588,INDEX('Input - companies list'!$A:$BG, 0, MATCH("Inter-Cluster Connectivity",'Input - companies list'!$A$1:$BG$1, 0)))</f>
        <v/>
      </c>
      <c r="H2588">
        <f>IFERROR(PERCENTRANK(C:C,C2588),0)</f>
        <v/>
      </c>
      <c r="I2588">
        <f>IFERROR(1 - PERCENTRANK(D:D,D2588),0)</f>
        <v/>
      </c>
      <c r="J2588">
        <f>IFERROR(PERCENTRANK(E:E,E2588),0)</f>
        <v/>
      </c>
      <c r="K2588">
        <f>IFERROR(1 - PERCENTRANK(F:F,F2588),0)</f>
        <v/>
      </c>
      <c r="L2588">
        <f>IFERROR(PERCENTRANK(G:G,G2588),0)</f>
        <v/>
      </c>
      <c r="M2588">
        <f>H2588*weightA+I2588*weightB+J2588*weightC+K2588*weightD+L2588*weightE</f>
        <v/>
      </c>
    </row>
    <row r="2589" spans="1:13">
      <c r="A2589">
        <f>RANK(M2589,M:M)</f>
        <v/>
      </c>
      <c r="C2589">
        <f>SUMIFS('Input - target event report'!H:H,'Input - target event report'!L:L,B2589,'Input - target event report'!D:D, "Private Investment")</f>
        <v/>
      </c>
      <c r="D2589">
        <f>IF(E2589&lt;2, "N/A", (MAXIFS('Input - target event report'!E:E,'Input - target event report'!L:L,B:B,'Input - target event report'!D:D,"Private Investment")-MINIFS('Input - target event report'!E:E,'Input - target event report'!L:L,B:B,'Input - target event report'!D:D,"Private Investment"))/(E2589-1))</f>
        <v/>
      </c>
      <c r="E2589">
        <f>COUNTIFS('Input - target event report'!L:L,B2589,'Input - target event report'!D:D, "Private Investment")</f>
        <v/>
      </c>
      <c r="F2589">
        <f>AVERAGEIF(INDEX('Input - companies list'!$A:$BG, 0, MATCH("Clusters 0",'Input - companies list'!$A$1:$BG$1, 0)),'Output - Cluster ranking'!B2589,INDEX('Input - companies list'!$A:$BG, 0, MATCH("Flow",'Input - companies list'!$A$1:$BG$1, 0)))</f>
        <v/>
      </c>
      <c r="G2589">
        <f>AVERAGEIF(INDEX('Input - companies list'!$A:$BG, 0, MATCH("Clusters 0",'Input - companies list'!$A$1:$BG$1, 0)),'Output - Cluster ranking'!B2589,INDEX('Input - companies list'!$A:$BG, 0, MATCH("Inter-Cluster Connectivity",'Input - companies list'!$A$1:$BG$1, 0)))</f>
        <v/>
      </c>
      <c r="H2589">
        <f>IFERROR(PERCENTRANK(C:C,C2589),0)</f>
        <v/>
      </c>
      <c r="I2589">
        <f>IFERROR(1 - PERCENTRANK(D:D,D2589),0)</f>
        <v/>
      </c>
      <c r="J2589">
        <f>IFERROR(PERCENTRANK(E:E,E2589),0)</f>
        <v/>
      </c>
      <c r="K2589">
        <f>IFERROR(1 - PERCENTRANK(F:F,F2589),0)</f>
        <v/>
      </c>
      <c r="L2589">
        <f>IFERROR(PERCENTRANK(G:G,G2589),0)</f>
        <v/>
      </c>
      <c r="M2589">
        <f>H2589*weightA+I2589*weightB+J2589*weightC+K2589*weightD+L2589*weightE</f>
        <v/>
      </c>
    </row>
    <row r="2590" spans="1:13">
      <c r="A2590">
        <f>RANK(M2590,M:M)</f>
        <v/>
      </c>
      <c r="C2590">
        <f>SUMIFS('Input - target event report'!H:H,'Input - target event report'!L:L,B2590,'Input - target event report'!D:D, "Private Investment")</f>
        <v/>
      </c>
      <c r="D2590">
        <f>IF(E2590&lt;2, "N/A", (MAXIFS('Input - target event report'!E:E,'Input - target event report'!L:L,B:B,'Input - target event report'!D:D,"Private Investment")-MINIFS('Input - target event report'!E:E,'Input - target event report'!L:L,B:B,'Input - target event report'!D:D,"Private Investment"))/(E2590-1))</f>
        <v/>
      </c>
      <c r="E2590">
        <f>COUNTIFS('Input - target event report'!L:L,B2590,'Input - target event report'!D:D, "Private Investment")</f>
        <v/>
      </c>
      <c r="F2590">
        <f>AVERAGEIF(INDEX('Input - companies list'!$A:$BG, 0, MATCH("Clusters 0",'Input - companies list'!$A$1:$BG$1, 0)),'Output - Cluster ranking'!B2590,INDEX('Input - companies list'!$A:$BG, 0, MATCH("Flow",'Input - companies list'!$A$1:$BG$1, 0)))</f>
        <v/>
      </c>
      <c r="G2590">
        <f>AVERAGEIF(INDEX('Input - companies list'!$A:$BG, 0, MATCH("Clusters 0",'Input - companies list'!$A$1:$BG$1, 0)),'Output - Cluster ranking'!B2590,INDEX('Input - companies list'!$A:$BG, 0, MATCH("Inter-Cluster Connectivity",'Input - companies list'!$A$1:$BG$1, 0)))</f>
        <v/>
      </c>
      <c r="H2590">
        <f>IFERROR(PERCENTRANK(C:C,C2590),0)</f>
        <v/>
      </c>
      <c r="I2590">
        <f>IFERROR(1 - PERCENTRANK(D:D,D2590),0)</f>
        <v/>
      </c>
      <c r="J2590">
        <f>IFERROR(PERCENTRANK(E:E,E2590),0)</f>
        <v/>
      </c>
      <c r="K2590">
        <f>IFERROR(1 - PERCENTRANK(F:F,F2590),0)</f>
        <v/>
      </c>
      <c r="L2590">
        <f>IFERROR(PERCENTRANK(G:G,G2590),0)</f>
        <v/>
      </c>
      <c r="M2590">
        <f>H2590*weightA+I2590*weightB+J2590*weightC+K2590*weightD+L2590*weightE</f>
        <v/>
      </c>
    </row>
    <row r="2591" spans="1:13">
      <c r="A2591">
        <f>RANK(M2591,M:M)</f>
        <v/>
      </c>
      <c r="C2591">
        <f>SUMIFS('Input - target event report'!H:H,'Input - target event report'!L:L,B2591,'Input - target event report'!D:D, "Private Investment")</f>
        <v/>
      </c>
      <c r="D2591">
        <f>IF(E2591&lt;2, "N/A", (MAXIFS('Input - target event report'!E:E,'Input - target event report'!L:L,B:B,'Input - target event report'!D:D,"Private Investment")-MINIFS('Input - target event report'!E:E,'Input - target event report'!L:L,B:B,'Input - target event report'!D:D,"Private Investment"))/(E2591-1))</f>
        <v/>
      </c>
      <c r="E2591">
        <f>COUNTIFS('Input - target event report'!L:L,B2591,'Input - target event report'!D:D, "Private Investment")</f>
        <v/>
      </c>
      <c r="F2591">
        <f>AVERAGEIF(INDEX('Input - companies list'!$A:$BG, 0, MATCH("Clusters 0",'Input - companies list'!$A$1:$BG$1, 0)),'Output - Cluster ranking'!B2591,INDEX('Input - companies list'!$A:$BG, 0, MATCH("Flow",'Input - companies list'!$A$1:$BG$1, 0)))</f>
        <v/>
      </c>
      <c r="G2591">
        <f>AVERAGEIF(INDEX('Input - companies list'!$A:$BG, 0, MATCH("Clusters 0",'Input - companies list'!$A$1:$BG$1, 0)),'Output - Cluster ranking'!B2591,INDEX('Input - companies list'!$A:$BG, 0, MATCH("Inter-Cluster Connectivity",'Input - companies list'!$A$1:$BG$1, 0)))</f>
        <v/>
      </c>
      <c r="H2591">
        <f>IFERROR(PERCENTRANK(C:C,C2591),0)</f>
        <v/>
      </c>
      <c r="I2591">
        <f>IFERROR(1 - PERCENTRANK(D:D,D2591),0)</f>
        <v/>
      </c>
      <c r="J2591">
        <f>IFERROR(PERCENTRANK(E:E,E2591),0)</f>
        <v/>
      </c>
      <c r="K2591">
        <f>IFERROR(1 - PERCENTRANK(F:F,F2591),0)</f>
        <v/>
      </c>
      <c r="L2591">
        <f>IFERROR(PERCENTRANK(G:G,G2591),0)</f>
        <v/>
      </c>
      <c r="M2591">
        <f>H2591*weightA+I2591*weightB+J2591*weightC+K2591*weightD+L2591*weightE</f>
        <v/>
      </c>
    </row>
    <row r="2592" spans="1:13">
      <c r="A2592">
        <f>RANK(M2592,M:M)</f>
        <v/>
      </c>
      <c r="C2592">
        <f>SUMIFS('Input - target event report'!H:H,'Input - target event report'!L:L,B2592,'Input - target event report'!D:D, "Private Investment")</f>
        <v/>
      </c>
      <c r="D2592">
        <f>IF(E2592&lt;2, "N/A", (MAXIFS('Input - target event report'!E:E,'Input - target event report'!L:L,B:B,'Input - target event report'!D:D,"Private Investment")-MINIFS('Input - target event report'!E:E,'Input - target event report'!L:L,B:B,'Input - target event report'!D:D,"Private Investment"))/(E2592-1))</f>
        <v/>
      </c>
      <c r="E2592">
        <f>COUNTIFS('Input - target event report'!L:L,B2592,'Input - target event report'!D:D, "Private Investment")</f>
        <v/>
      </c>
      <c r="F2592">
        <f>AVERAGEIF(INDEX('Input - companies list'!$A:$BG, 0, MATCH("Clusters 0",'Input - companies list'!$A$1:$BG$1, 0)),'Output - Cluster ranking'!B2592,INDEX('Input - companies list'!$A:$BG, 0, MATCH("Flow",'Input - companies list'!$A$1:$BG$1, 0)))</f>
        <v/>
      </c>
      <c r="G2592">
        <f>AVERAGEIF(INDEX('Input - companies list'!$A:$BG, 0, MATCH("Clusters 0",'Input - companies list'!$A$1:$BG$1, 0)),'Output - Cluster ranking'!B2592,INDEX('Input - companies list'!$A:$BG, 0, MATCH("Inter-Cluster Connectivity",'Input - companies list'!$A$1:$BG$1, 0)))</f>
        <v/>
      </c>
      <c r="H2592">
        <f>IFERROR(PERCENTRANK(C:C,C2592),0)</f>
        <v/>
      </c>
      <c r="I2592">
        <f>IFERROR(1 - PERCENTRANK(D:D,D2592),0)</f>
        <v/>
      </c>
      <c r="J2592">
        <f>IFERROR(PERCENTRANK(E:E,E2592),0)</f>
        <v/>
      </c>
      <c r="K2592">
        <f>IFERROR(1 - PERCENTRANK(F:F,F2592),0)</f>
        <v/>
      </c>
      <c r="L2592">
        <f>IFERROR(PERCENTRANK(G:G,G2592),0)</f>
        <v/>
      </c>
      <c r="M2592">
        <f>H2592*weightA+I2592*weightB+J2592*weightC+K2592*weightD+L2592*weightE</f>
        <v/>
      </c>
    </row>
    <row r="2593" spans="1:13">
      <c r="A2593">
        <f>RANK(M2593,M:M)</f>
        <v/>
      </c>
      <c r="C2593">
        <f>SUMIFS('Input - target event report'!H:H,'Input - target event report'!L:L,B2593,'Input - target event report'!D:D, "Private Investment")</f>
        <v/>
      </c>
      <c r="D2593">
        <f>IF(E2593&lt;2, "N/A", (MAXIFS('Input - target event report'!E:E,'Input - target event report'!L:L,B:B,'Input - target event report'!D:D,"Private Investment")-MINIFS('Input - target event report'!E:E,'Input - target event report'!L:L,B:B,'Input - target event report'!D:D,"Private Investment"))/(E2593-1))</f>
        <v/>
      </c>
      <c r="E2593">
        <f>COUNTIFS('Input - target event report'!L:L,B2593,'Input - target event report'!D:D, "Private Investment")</f>
        <v/>
      </c>
      <c r="F2593">
        <f>AVERAGEIF(INDEX('Input - companies list'!$A:$BG, 0, MATCH("Clusters 0",'Input - companies list'!$A$1:$BG$1, 0)),'Output - Cluster ranking'!B2593,INDEX('Input - companies list'!$A:$BG, 0, MATCH("Flow",'Input - companies list'!$A$1:$BG$1, 0)))</f>
        <v/>
      </c>
      <c r="G2593">
        <f>AVERAGEIF(INDEX('Input - companies list'!$A:$BG, 0, MATCH("Clusters 0",'Input - companies list'!$A$1:$BG$1, 0)),'Output - Cluster ranking'!B2593,INDEX('Input - companies list'!$A:$BG, 0, MATCH("Inter-Cluster Connectivity",'Input - companies list'!$A$1:$BG$1, 0)))</f>
        <v/>
      </c>
      <c r="H2593">
        <f>IFERROR(PERCENTRANK(C:C,C2593),0)</f>
        <v/>
      </c>
      <c r="I2593">
        <f>IFERROR(1 - PERCENTRANK(D:D,D2593),0)</f>
        <v/>
      </c>
      <c r="J2593">
        <f>IFERROR(PERCENTRANK(E:E,E2593),0)</f>
        <v/>
      </c>
      <c r="K2593">
        <f>IFERROR(1 - PERCENTRANK(F:F,F2593),0)</f>
        <v/>
      </c>
      <c r="L2593">
        <f>IFERROR(PERCENTRANK(G:G,G2593),0)</f>
        <v/>
      </c>
      <c r="M2593">
        <f>H2593*weightA+I2593*weightB+J2593*weightC+K2593*weightD+L2593*weightE</f>
        <v/>
      </c>
    </row>
    <row r="2594" spans="1:13">
      <c r="A2594">
        <f>RANK(M2594,M:M)</f>
        <v/>
      </c>
      <c r="C2594">
        <f>SUMIFS('Input - target event report'!H:H,'Input - target event report'!L:L,B2594,'Input - target event report'!D:D, "Private Investment")</f>
        <v/>
      </c>
      <c r="D2594">
        <f>IF(E2594&lt;2, "N/A", (MAXIFS('Input - target event report'!E:E,'Input - target event report'!L:L,B:B,'Input - target event report'!D:D,"Private Investment")-MINIFS('Input - target event report'!E:E,'Input - target event report'!L:L,B:B,'Input - target event report'!D:D,"Private Investment"))/(E2594-1))</f>
        <v/>
      </c>
      <c r="E2594">
        <f>COUNTIFS('Input - target event report'!L:L,B2594,'Input - target event report'!D:D, "Private Investment")</f>
        <v/>
      </c>
      <c r="F2594">
        <f>AVERAGEIF(INDEX('Input - companies list'!$A:$BG, 0, MATCH("Clusters 0",'Input - companies list'!$A$1:$BG$1, 0)),'Output - Cluster ranking'!B2594,INDEX('Input - companies list'!$A:$BG, 0, MATCH("Flow",'Input - companies list'!$A$1:$BG$1, 0)))</f>
        <v/>
      </c>
      <c r="G2594">
        <f>AVERAGEIF(INDEX('Input - companies list'!$A:$BG, 0, MATCH("Clusters 0",'Input - companies list'!$A$1:$BG$1, 0)),'Output - Cluster ranking'!B2594,INDEX('Input - companies list'!$A:$BG, 0, MATCH("Inter-Cluster Connectivity",'Input - companies list'!$A$1:$BG$1, 0)))</f>
        <v/>
      </c>
      <c r="H2594">
        <f>IFERROR(PERCENTRANK(C:C,C2594),0)</f>
        <v/>
      </c>
      <c r="I2594">
        <f>IFERROR(1 - PERCENTRANK(D:D,D2594),0)</f>
        <v/>
      </c>
      <c r="J2594">
        <f>IFERROR(PERCENTRANK(E:E,E2594),0)</f>
        <v/>
      </c>
      <c r="K2594">
        <f>IFERROR(1 - PERCENTRANK(F:F,F2594),0)</f>
        <v/>
      </c>
      <c r="L2594">
        <f>IFERROR(PERCENTRANK(G:G,G2594),0)</f>
        <v/>
      </c>
      <c r="M2594">
        <f>H2594*weightA+I2594*weightB+J2594*weightC+K2594*weightD+L2594*weightE</f>
        <v/>
      </c>
    </row>
    <row r="2595" spans="1:13">
      <c r="A2595">
        <f>RANK(M2595,M:M)</f>
        <v/>
      </c>
      <c r="C2595">
        <f>SUMIFS('Input - target event report'!H:H,'Input - target event report'!L:L,B2595,'Input - target event report'!D:D, "Private Investment")</f>
        <v/>
      </c>
      <c r="D2595">
        <f>IF(E2595&lt;2, "N/A", (MAXIFS('Input - target event report'!E:E,'Input - target event report'!L:L,B:B,'Input - target event report'!D:D,"Private Investment")-MINIFS('Input - target event report'!E:E,'Input - target event report'!L:L,B:B,'Input - target event report'!D:D,"Private Investment"))/(E2595-1))</f>
        <v/>
      </c>
      <c r="E2595">
        <f>COUNTIFS('Input - target event report'!L:L,B2595,'Input - target event report'!D:D, "Private Investment")</f>
        <v/>
      </c>
      <c r="F2595">
        <f>AVERAGEIF(INDEX('Input - companies list'!$A:$BG, 0, MATCH("Clusters 0",'Input - companies list'!$A$1:$BG$1, 0)),'Output - Cluster ranking'!B2595,INDEX('Input - companies list'!$A:$BG, 0, MATCH("Flow",'Input - companies list'!$A$1:$BG$1, 0)))</f>
        <v/>
      </c>
      <c r="G2595">
        <f>AVERAGEIF(INDEX('Input - companies list'!$A:$BG, 0, MATCH("Clusters 0",'Input - companies list'!$A$1:$BG$1, 0)),'Output - Cluster ranking'!B2595,INDEX('Input - companies list'!$A:$BG, 0, MATCH("Inter-Cluster Connectivity",'Input - companies list'!$A$1:$BG$1, 0)))</f>
        <v/>
      </c>
      <c r="H2595">
        <f>IFERROR(PERCENTRANK(C:C,C2595),0)</f>
        <v/>
      </c>
      <c r="I2595">
        <f>IFERROR(1 - PERCENTRANK(D:D,D2595),0)</f>
        <v/>
      </c>
      <c r="J2595">
        <f>IFERROR(PERCENTRANK(E:E,E2595),0)</f>
        <v/>
      </c>
      <c r="K2595">
        <f>IFERROR(1 - PERCENTRANK(F:F,F2595),0)</f>
        <v/>
      </c>
      <c r="L2595">
        <f>IFERROR(PERCENTRANK(G:G,G2595),0)</f>
        <v/>
      </c>
      <c r="M2595">
        <f>H2595*weightA+I2595*weightB+J2595*weightC+K2595*weightD+L2595*weightE</f>
        <v/>
      </c>
    </row>
    <row r="2596" spans="1:13">
      <c r="A2596">
        <f>RANK(M2596,M:M)</f>
        <v/>
      </c>
      <c r="C2596">
        <f>SUMIFS('Input - target event report'!H:H,'Input - target event report'!L:L,B2596,'Input - target event report'!D:D, "Private Investment")</f>
        <v/>
      </c>
      <c r="D2596">
        <f>IF(E2596&lt;2, "N/A", (MAXIFS('Input - target event report'!E:E,'Input - target event report'!L:L,B:B,'Input - target event report'!D:D,"Private Investment")-MINIFS('Input - target event report'!E:E,'Input - target event report'!L:L,B:B,'Input - target event report'!D:D,"Private Investment"))/(E2596-1))</f>
        <v/>
      </c>
      <c r="E2596">
        <f>COUNTIFS('Input - target event report'!L:L,B2596,'Input - target event report'!D:D, "Private Investment")</f>
        <v/>
      </c>
      <c r="F2596">
        <f>AVERAGEIF(INDEX('Input - companies list'!$A:$BG, 0, MATCH("Clusters 0",'Input - companies list'!$A$1:$BG$1, 0)),'Output - Cluster ranking'!B2596,INDEX('Input - companies list'!$A:$BG, 0, MATCH("Flow",'Input - companies list'!$A$1:$BG$1, 0)))</f>
        <v/>
      </c>
      <c r="G2596">
        <f>AVERAGEIF(INDEX('Input - companies list'!$A:$BG, 0, MATCH("Clusters 0",'Input - companies list'!$A$1:$BG$1, 0)),'Output - Cluster ranking'!B2596,INDEX('Input - companies list'!$A:$BG, 0, MATCH("Inter-Cluster Connectivity",'Input - companies list'!$A$1:$BG$1, 0)))</f>
        <v/>
      </c>
      <c r="H2596">
        <f>IFERROR(PERCENTRANK(C:C,C2596),0)</f>
        <v/>
      </c>
      <c r="I2596">
        <f>IFERROR(1 - PERCENTRANK(D:D,D2596),0)</f>
        <v/>
      </c>
      <c r="J2596">
        <f>IFERROR(PERCENTRANK(E:E,E2596),0)</f>
        <v/>
      </c>
      <c r="K2596">
        <f>IFERROR(1 - PERCENTRANK(F:F,F2596),0)</f>
        <v/>
      </c>
      <c r="L2596">
        <f>IFERROR(PERCENTRANK(G:G,G2596),0)</f>
        <v/>
      </c>
      <c r="M2596">
        <f>H2596*weightA+I2596*weightB+J2596*weightC+K2596*weightD+L2596*weightE</f>
        <v/>
      </c>
    </row>
    <row r="2597" spans="1:13">
      <c r="A2597">
        <f>RANK(M2597,M:M)</f>
        <v/>
      </c>
      <c r="C2597">
        <f>SUMIFS('Input - target event report'!H:H,'Input - target event report'!L:L,B2597,'Input - target event report'!D:D, "Private Investment")</f>
        <v/>
      </c>
      <c r="D2597">
        <f>IF(E2597&lt;2, "N/A", (MAXIFS('Input - target event report'!E:E,'Input - target event report'!L:L,B:B,'Input - target event report'!D:D,"Private Investment")-MINIFS('Input - target event report'!E:E,'Input - target event report'!L:L,B:B,'Input - target event report'!D:D,"Private Investment"))/(E2597-1))</f>
        <v/>
      </c>
      <c r="E2597">
        <f>COUNTIFS('Input - target event report'!L:L,B2597,'Input - target event report'!D:D, "Private Investment")</f>
        <v/>
      </c>
      <c r="F2597">
        <f>AVERAGEIF(INDEX('Input - companies list'!$A:$BG, 0, MATCH("Clusters 0",'Input - companies list'!$A$1:$BG$1, 0)),'Output - Cluster ranking'!B2597,INDEX('Input - companies list'!$A:$BG, 0, MATCH("Flow",'Input - companies list'!$A$1:$BG$1, 0)))</f>
        <v/>
      </c>
      <c r="G2597">
        <f>AVERAGEIF(INDEX('Input - companies list'!$A:$BG, 0, MATCH("Clusters 0",'Input - companies list'!$A$1:$BG$1, 0)),'Output - Cluster ranking'!B2597,INDEX('Input - companies list'!$A:$BG, 0, MATCH("Inter-Cluster Connectivity",'Input - companies list'!$A$1:$BG$1, 0)))</f>
        <v/>
      </c>
      <c r="H2597">
        <f>IFERROR(PERCENTRANK(C:C,C2597),0)</f>
        <v/>
      </c>
      <c r="I2597">
        <f>IFERROR(1 - PERCENTRANK(D:D,D2597),0)</f>
        <v/>
      </c>
      <c r="J2597">
        <f>IFERROR(PERCENTRANK(E:E,E2597),0)</f>
        <v/>
      </c>
      <c r="K2597">
        <f>IFERROR(1 - PERCENTRANK(F:F,F2597),0)</f>
        <v/>
      </c>
      <c r="L2597">
        <f>IFERROR(PERCENTRANK(G:G,G2597),0)</f>
        <v/>
      </c>
      <c r="M2597">
        <f>H2597*weightA+I2597*weightB+J2597*weightC+K2597*weightD+L2597*weightE</f>
        <v/>
      </c>
    </row>
    <row r="2598" spans="1:13">
      <c r="A2598">
        <f>RANK(M2598,M:M)</f>
        <v/>
      </c>
      <c r="C2598">
        <f>SUMIFS('Input - target event report'!H:H,'Input - target event report'!L:L,B2598,'Input - target event report'!D:D, "Private Investment")</f>
        <v/>
      </c>
      <c r="D2598">
        <f>IF(E2598&lt;2, "N/A", (MAXIFS('Input - target event report'!E:E,'Input - target event report'!L:L,B:B,'Input - target event report'!D:D,"Private Investment")-MINIFS('Input - target event report'!E:E,'Input - target event report'!L:L,B:B,'Input - target event report'!D:D,"Private Investment"))/(E2598-1))</f>
        <v/>
      </c>
      <c r="E2598">
        <f>COUNTIFS('Input - target event report'!L:L,B2598,'Input - target event report'!D:D, "Private Investment")</f>
        <v/>
      </c>
      <c r="F2598">
        <f>AVERAGEIF(INDEX('Input - companies list'!$A:$BG, 0, MATCH("Clusters 0",'Input - companies list'!$A$1:$BG$1, 0)),'Output - Cluster ranking'!B2598,INDEX('Input - companies list'!$A:$BG, 0, MATCH("Flow",'Input - companies list'!$A$1:$BG$1, 0)))</f>
        <v/>
      </c>
      <c r="G2598">
        <f>AVERAGEIF(INDEX('Input - companies list'!$A:$BG, 0, MATCH("Clusters 0",'Input - companies list'!$A$1:$BG$1, 0)),'Output - Cluster ranking'!B2598,INDEX('Input - companies list'!$A:$BG, 0, MATCH("Inter-Cluster Connectivity",'Input - companies list'!$A$1:$BG$1, 0)))</f>
        <v/>
      </c>
      <c r="H2598">
        <f>IFERROR(PERCENTRANK(C:C,C2598),0)</f>
        <v/>
      </c>
      <c r="I2598">
        <f>IFERROR(1 - PERCENTRANK(D:D,D2598),0)</f>
        <v/>
      </c>
      <c r="J2598">
        <f>IFERROR(PERCENTRANK(E:E,E2598),0)</f>
        <v/>
      </c>
      <c r="K2598">
        <f>IFERROR(1 - PERCENTRANK(F:F,F2598),0)</f>
        <v/>
      </c>
      <c r="L2598">
        <f>IFERROR(PERCENTRANK(G:G,G2598),0)</f>
        <v/>
      </c>
      <c r="M2598">
        <f>H2598*weightA+I2598*weightB+J2598*weightC+K2598*weightD+L2598*weightE</f>
        <v/>
      </c>
    </row>
    <row r="2599" spans="1:13">
      <c r="A2599">
        <f>RANK(M2599,M:M)</f>
        <v/>
      </c>
      <c r="C2599">
        <f>SUMIFS('Input - target event report'!H:H,'Input - target event report'!L:L,B2599,'Input - target event report'!D:D, "Private Investment")</f>
        <v/>
      </c>
      <c r="D2599">
        <f>IF(E2599&lt;2, "N/A", (MAXIFS('Input - target event report'!E:E,'Input - target event report'!L:L,B:B,'Input - target event report'!D:D,"Private Investment")-MINIFS('Input - target event report'!E:E,'Input - target event report'!L:L,B:B,'Input - target event report'!D:D,"Private Investment"))/(E2599-1))</f>
        <v/>
      </c>
      <c r="E2599">
        <f>COUNTIFS('Input - target event report'!L:L,B2599,'Input - target event report'!D:D, "Private Investment")</f>
        <v/>
      </c>
      <c r="F2599">
        <f>AVERAGEIF(INDEX('Input - companies list'!$A:$BG, 0, MATCH("Clusters 0",'Input - companies list'!$A$1:$BG$1, 0)),'Output - Cluster ranking'!B2599,INDEX('Input - companies list'!$A:$BG, 0, MATCH("Flow",'Input - companies list'!$A$1:$BG$1, 0)))</f>
        <v/>
      </c>
      <c r="G2599">
        <f>AVERAGEIF(INDEX('Input - companies list'!$A:$BG, 0, MATCH("Clusters 0",'Input - companies list'!$A$1:$BG$1, 0)),'Output - Cluster ranking'!B2599,INDEX('Input - companies list'!$A:$BG, 0, MATCH("Inter-Cluster Connectivity",'Input - companies list'!$A$1:$BG$1, 0)))</f>
        <v/>
      </c>
      <c r="H2599">
        <f>IFERROR(PERCENTRANK(C:C,C2599),0)</f>
        <v/>
      </c>
      <c r="I2599">
        <f>IFERROR(1 - PERCENTRANK(D:D,D2599),0)</f>
        <v/>
      </c>
      <c r="J2599">
        <f>IFERROR(PERCENTRANK(E:E,E2599),0)</f>
        <v/>
      </c>
      <c r="K2599">
        <f>IFERROR(1 - PERCENTRANK(F:F,F2599),0)</f>
        <v/>
      </c>
      <c r="L2599">
        <f>IFERROR(PERCENTRANK(G:G,G2599),0)</f>
        <v/>
      </c>
      <c r="M2599">
        <f>H2599*weightA+I2599*weightB+J2599*weightC+K2599*weightD+L2599*weightE</f>
        <v/>
      </c>
    </row>
    <row r="2600" spans="1:13">
      <c r="A2600">
        <f>RANK(M2600,M:M)</f>
        <v/>
      </c>
      <c r="C2600">
        <f>SUMIFS('Input - target event report'!H:H,'Input - target event report'!L:L,B2600,'Input - target event report'!D:D, "Private Investment")</f>
        <v/>
      </c>
      <c r="D2600">
        <f>IF(E2600&lt;2, "N/A", (MAXIFS('Input - target event report'!E:E,'Input - target event report'!L:L,B:B,'Input - target event report'!D:D,"Private Investment")-MINIFS('Input - target event report'!E:E,'Input - target event report'!L:L,B:B,'Input - target event report'!D:D,"Private Investment"))/(E2600-1))</f>
        <v/>
      </c>
      <c r="E2600">
        <f>COUNTIFS('Input - target event report'!L:L,B2600,'Input - target event report'!D:D, "Private Investment")</f>
        <v/>
      </c>
      <c r="F2600">
        <f>AVERAGEIF(INDEX('Input - companies list'!$A:$BG, 0, MATCH("Clusters 0",'Input - companies list'!$A$1:$BG$1, 0)),'Output - Cluster ranking'!B2600,INDEX('Input - companies list'!$A:$BG, 0, MATCH("Flow",'Input - companies list'!$A$1:$BG$1, 0)))</f>
        <v/>
      </c>
      <c r="G2600">
        <f>AVERAGEIF(INDEX('Input - companies list'!$A:$BG, 0, MATCH("Clusters 0",'Input - companies list'!$A$1:$BG$1, 0)),'Output - Cluster ranking'!B2600,INDEX('Input - companies list'!$A:$BG, 0, MATCH("Inter-Cluster Connectivity",'Input - companies list'!$A$1:$BG$1, 0)))</f>
        <v/>
      </c>
      <c r="H2600">
        <f>IFERROR(PERCENTRANK(C:C,C2600),0)</f>
        <v/>
      </c>
      <c r="I2600">
        <f>IFERROR(1 - PERCENTRANK(D:D,D2600),0)</f>
        <v/>
      </c>
      <c r="J2600">
        <f>IFERROR(PERCENTRANK(E:E,E2600),0)</f>
        <v/>
      </c>
      <c r="K2600">
        <f>IFERROR(1 - PERCENTRANK(F:F,F2600),0)</f>
        <v/>
      </c>
      <c r="L2600">
        <f>IFERROR(PERCENTRANK(G:G,G2600),0)</f>
        <v/>
      </c>
      <c r="M2600">
        <f>H2600*weightA+I2600*weightB+J2600*weightC+K2600*weightD+L2600*weightE</f>
        <v/>
      </c>
    </row>
    <row r="2601" spans="1:13">
      <c r="A2601">
        <f>RANK(M2601,M:M)</f>
        <v/>
      </c>
      <c r="C2601">
        <f>SUMIFS('Input - target event report'!H:H,'Input - target event report'!L:L,B2601,'Input - target event report'!D:D, "Private Investment")</f>
        <v/>
      </c>
      <c r="D2601">
        <f>IF(E2601&lt;2, "N/A", (MAXIFS('Input - target event report'!E:E,'Input - target event report'!L:L,B:B,'Input - target event report'!D:D,"Private Investment")-MINIFS('Input - target event report'!E:E,'Input - target event report'!L:L,B:B,'Input - target event report'!D:D,"Private Investment"))/(E2601-1))</f>
        <v/>
      </c>
      <c r="E2601">
        <f>COUNTIFS('Input - target event report'!L:L,B2601,'Input - target event report'!D:D, "Private Investment")</f>
        <v/>
      </c>
      <c r="F2601">
        <f>AVERAGEIF(INDEX('Input - companies list'!$A:$BG, 0, MATCH("Clusters 0",'Input - companies list'!$A$1:$BG$1, 0)),'Output - Cluster ranking'!B2601,INDEX('Input - companies list'!$A:$BG, 0, MATCH("Flow",'Input - companies list'!$A$1:$BG$1, 0)))</f>
        <v/>
      </c>
      <c r="G2601">
        <f>AVERAGEIF(INDEX('Input - companies list'!$A:$BG, 0, MATCH("Clusters 0",'Input - companies list'!$A$1:$BG$1, 0)),'Output - Cluster ranking'!B2601,INDEX('Input - companies list'!$A:$BG, 0, MATCH("Inter-Cluster Connectivity",'Input - companies list'!$A$1:$BG$1, 0)))</f>
        <v/>
      </c>
      <c r="H2601">
        <f>IFERROR(PERCENTRANK(C:C,C2601),0)</f>
        <v/>
      </c>
      <c r="I2601">
        <f>IFERROR(1 - PERCENTRANK(D:D,D2601),0)</f>
        <v/>
      </c>
      <c r="J2601">
        <f>IFERROR(PERCENTRANK(E:E,E2601),0)</f>
        <v/>
      </c>
      <c r="K2601">
        <f>IFERROR(1 - PERCENTRANK(F:F,F2601),0)</f>
        <v/>
      </c>
      <c r="L2601">
        <f>IFERROR(PERCENTRANK(G:G,G2601),0)</f>
        <v/>
      </c>
      <c r="M2601">
        <f>H2601*weightA+I2601*weightB+J2601*weightC+K2601*weightD+L2601*weightE</f>
        <v/>
      </c>
    </row>
    <row r="2602" spans="1:13">
      <c r="A2602">
        <f>RANK(M2602,M:M)</f>
        <v/>
      </c>
      <c r="C2602">
        <f>SUMIFS('Input - target event report'!H:H,'Input - target event report'!L:L,B2602,'Input - target event report'!D:D, "Private Investment")</f>
        <v/>
      </c>
      <c r="D2602">
        <f>IF(E2602&lt;2, "N/A", (MAXIFS('Input - target event report'!E:E,'Input - target event report'!L:L,B:B,'Input - target event report'!D:D,"Private Investment")-MINIFS('Input - target event report'!E:E,'Input - target event report'!L:L,B:B,'Input - target event report'!D:D,"Private Investment"))/(E2602-1))</f>
        <v/>
      </c>
      <c r="E2602">
        <f>COUNTIFS('Input - target event report'!L:L,B2602,'Input - target event report'!D:D, "Private Investment")</f>
        <v/>
      </c>
      <c r="F2602">
        <f>AVERAGEIF(INDEX('Input - companies list'!$A:$BG, 0, MATCH("Clusters 0",'Input - companies list'!$A$1:$BG$1, 0)),'Output - Cluster ranking'!B2602,INDEX('Input - companies list'!$A:$BG, 0, MATCH("Flow",'Input - companies list'!$A$1:$BG$1, 0)))</f>
        <v/>
      </c>
      <c r="G2602">
        <f>AVERAGEIF(INDEX('Input - companies list'!$A:$BG, 0, MATCH("Clusters 0",'Input - companies list'!$A$1:$BG$1, 0)),'Output - Cluster ranking'!B2602,INDEX('Input - companies list'!$A:$BG, 0, MATCH("Inter-Cluster Connectivity",'Input - companies list'!$A$1:$BG$1, 0)))</f>
        <v/>
      </c>
      <c r="H2602">
        <f>IFERROR(PERCENTRANK(C:C,C2602),0)</f>
        <v/>
      </c>
      <c r="I2602">
        <f>IFERROR(1 - PERCENTRANK(D:D,D2602),0)</f>
        <v/>
      </c>
      <c r="J2602">
        <f>IFERROR(PERCENTRANK(E:E,E2602),0)</f>
        <v/>
      </c>
      <c r="K2602">
        <f>IFERROR(1 - PERCENTRANK(F:F,F2602),0)</f>
        <v/>
      </c>
      <c r="L2602">
        <f>IFERROR(PERCENTRANK(G:G,G2602),0)</f>
        <v/>
      </c>
      <c r="M2602">
        <f>H2602*weightA+I2602*weightB+J2602*weightC+K2602*weightD+L2602*weightE</f>
        <v/>
      </c>
    </row>
    <row r="2603" spans="1:13">
      <c r="A2603">
        <f>RANK(M2603,M:M)</f>
        <v/>
      </c>
      <c r="C2603">
        <f>SUMIFS('Input - target event report'!H:H,'Input - target event report'!L:L,B2603,'Input - target event report'!D:D, "Private Investment")</f>
        <v/>
      </c>
      <c r="D2603">
        <f>IF(E2603&lt;2, "N/A", (MAXIFS('Input - target event report'!E:E,'Input - target event report'!L:L,B:B,'Input - target event report'!D:D,"Private Investment")-MINIFS('Input - target event report'!E:E,'Input - target event report'!L:L,B:B,'Input - target event report'!D:D,"Private Investment"))/(E2603-1))</f>
        <v/>
      </c>
      <c r="E2603">
        <f>COUNTIFS('Input - target event report'!L:L,B2603,'Input - target event report'!D:D, "Private Investment")</f>
        <v/>
      </c>
      <c r="F2603">
        <f>AVERAGEIF(INDEX('Input - companies list'!$A:$BG, 0, MATCH("Clusters 0",'Input - companies list'!$A$1:$BG$1, 0)),'Output - Cluster ranking'!B2603,INDEX('Input - companies list'!$A:$BG, 0, MATCH("Flow",'Input - companies list'!$A$1:$BG$1, 0)))</f>
        <v/>
      </c>
      <c r="G2603">
        <f>AVERAGEIF(INDEX('Input - companies list'!$A:$BG, 0, MATCH("Clusters 0",'Input - companies list'!$A$1:$BG$1, 0)),'Output - Cluster ranking'!B2603,INDEX('Input - companies list'!$A:$BG, 0, MATCH("Inter-Cluster Connectivity",'Input - companies list'!$A$1:$BG$1, 0)))</f>
        <v/>
      </c>
      <c r="H2603">
        <f>IFERROR(PERCENTRANK(C:C,C2603),0)</f>
        <v/>
      </c>
      <c r="I2603">
        <f>IFERROR(1 - PERCENTRANK(D:D,D2603),0)</f>
        <v/>
      </c>
      <c r="J2603">
        <f>IFERROR(PERCENTRANK(E:E,E2603),0)</f>
        <v/>
      </c>
      <c r="K2603">
        <f>IFERROR(1 - PERCENTRANK(F:F,F2603),0)</f>
        <v/>
      </c>
      <c r="L2603">
        <f>IFERROR(PERCENTRANK(G:G,G2603),0)</f>
        <v/>
      </c>
      <c r="M2603">
        <f>H2603*weightA+I2603*weightB+J2603*weightC+K2603*weightD+L2603*weightE</f>
        <v/>
      </c>
    </row>
    <row r="2604" spans="1:13">
      <c r="A2604">
        <f>RANK(M2604,M:M)</f>
        <v/>
      </c>
      <c r="C2604">
        <f>SUMIFS('Input - target event report'!H:H,'Input - target event report'!L:L,B2604,'Input - target event report'!D:D, "Private Investment")</f>
        <v/>
      </c>
      <c r="D2604">
        <f>IF(E2604&lt;2, "N/A", (MAXIFS('Input - target event report'!E:E,'Input - target event report'!L:L,B:B,'Input - target event report'!D:D,"Private Investment")-MINIFS('Input - target event report'!E:E,'Input - target event report'!L:L,B:B,'Input - target event report'!D:D,"Private Investment"))/(E2604-1))</f>
        <v/>
      </c>
      <c r="E2604">
        <f>COUNTIFS('Input - target event report'!L:L,B2604,'Input - target event report'!D:D, "Private Investment")</f>
        <v/>
      </c>
      <c r="F2604">
        <f>AVERAGEIF(INDEX('Input - companies list'!$A:$BG, 0, MATCH("Clusters 0",'Input - companies list'!$A$1:$BG$1, 0)),'Output - Cluster ranking'!B2604,INDEX('Input - companies list'!$A:$BG, 0, MATCH("Flow",'Input - companies list'!$A$1:$BG$1, 0)))</f>
        <v/>
      </c>
      <c r="G2604">
        <f>AVERAGEIF(INDEX('Input - companies list'!$A:$BG, 0, MATCH("Clusters 0",'Input - companies list'!$A$1:$BG$1, 0)),'Output - Cluster ranking'!B2604,INDEX('Input - companies list'!$A:$BG, 0, MATCH("Inter-Cluster Connectivity",'Input - companies list'!$A$1:$BG$1, 0)))</f>
        <v/>
      </c>
      <c r="H2604">
        <f>IFERROR(PERCENTRANK(C:C,C2604),0)</f>
        <v/>
      </c>
      <c r="I2604">
        <f>IFERROR(1 - PERCENTRANK(D:D,D2604),0)</f>
        <v/>
      </c>
      <c r="J2604">
        <f>IFERROR(PERCENTRANK(E:E,E2604),0)</f>
        <v/>
      </c>
      <c r="K2604">
        <f>IFERROR(1 - PERCENTRANK(F:F,F2604),0)</f>
        <v/>
      </c>
      <c r="L2604">
        <f>IFERROR(PERCENTRANK(G:G,G2604),0)</f>
        <v/>
      </c>
      <c r="M2604">
        <f>H2604*weightA+I2604*weightB+J2604*weightC+K2604*weightD+L2604*weightE</f>
        <v/>
      </c>
    </row>
    <row r="2605" spans="1:13">
      <c r="A2605">
        <f>RANK(M2605,M:M)</f>
        <v/>
      </c>
      <c r="C2605">
        <f>SUMIFS('Input - target event report'!H:H,'Input - target event report'!L:L,B2605,'Input - target event report'!D:D, "Private Investment")</f>
        <v/>
      </c>
      <c r="D2605">
        <f>IF(E2605&lt;2, "N/A", (MAXIFS('Input - target event report'!E:E,'Input - target event report'!L:L,B:B,'Input - target event report'!D:D,"Private Investment")-MINIFS('Input - target event report'!E:E,'Input - target event report'!L:L,B:B,'Input - target event report'!D:D,"Private Investment"))/(E2605-1))</f>
        <v/>
      </c>
      <c r="E2605">
        <f>COUNTIFS('Input - target event report'!L:L,B2605,'Input - target event report'!D:D, "Private Investment")</f>
        <v/>
      </c>
      <c r="F2605">
        <f>AVERAGEIF(INDEX('Input - companies list'!$A:$BG, 0, MATCH("Clusters 0",'Input - companies list'!$A$1:$BG$1, 0)),'Output - Cluster ranking'!B2605,INDEX('Input - companies list'!$A:$BG, 0, MATCH("Flow",'Input - companies list'!$A$1:$BG$1, 0)))</f>
        <v/>
      </c>
      <c r="G2605">
        <f>AVERAGEIF(INDEX('Input - companies list'!$A:$BG, 0, MATCH("Clusters 0",'Input - companies list'!$A$1:$BG$1, 0)),'Output - Cluster ranking'!B2605,INDEX('Input - companies list'!$A:$BG, 0, MATCH("Inter-Cluster Connectivity",'Input - companies list'!$A$1:$BG$1, 0)))</f>
        <v/>
      </c>
      <c r="H2605">
        <f>IFERROR(PERCENTRANK(C:C,C2605),0)</f>
        <v/>
      </c>
      <c r="I2605">
        <f>IFERROR(1 - PERCENTRANK(D:D,D2605),0)</f>
        <v/>
      </c>
      <c r="J2605">
        <f>IFERROR(PERCENTRANK(E:E,E2605),0)</f>
        <v/>
      </c>
      <c r="K2605">
        <f>IFERROR(1 - PERCENTRANK(F:F,F2605),0)</f>
        <v/>
      </c>
      <c r="L2605">
        <f>IFERROR(PERCENTRANK(G:G,G2605),0)</f>
        <v/>
      </c>
      <c r="M2605">
        <f>H2605*weightA+I2605*weightB+J2605*weightC+K2605*weightD+L2605*weightE</f>
        <v/>
      </c>
    </row>
    <row r="2606" spans="1:13">
      <c r="A2606">
        <f>RANK(M2606,M:M)</f>
        <v/>
      </c>
      <c r="C2606">
        <f>SUMIFS('Input - target event report'!H:H,'Input - target event report'!L:L,B2606,'Input - target event report'!D:D, "Private Investment")</f>
        <v/>
      </c>
      <c r="D2606">
        <f>IF(E2606&lt;2, "N/A", (MAXIFS('Input - target event report'!E:E,'Input - target event report'!L:L,B:B,'Input - target event report'!D:D,"Private Investment")-MINIFS('Input - target event report'!E:E,'Input - target event report'!L:L,B:B,'Input - target event report'!D:D,"Private Investment"))/(E2606-1))</f>
        <v/>
      </c>
      <c r="E2606">
        <f>COUNTIFS('Input - target event report'!L:L,B2606,'Input - target event report'!D:D, "Private Investment")</f>
        <v/>
      </c>
      <c r="F2606">
        <f>AVERAGEIF(INDEX('Input - companies list'!$A:$BG, 0, MATCH("Clusters 0",'Input - companies list'!$A$1:$BG$1, 0)),'Output - Cluster ranking'!B2606,INDEX('Input - companies list'!$A:$BG, 0, MATCH("Flow",'Input - companies list'!$A$1:$BG$1, 0)))</f>
        <v/>
      </c>
      <c r="G2606">
        <f>AVERAGEIF(INDEX('Input - companies list'!$A:$BG, 0, MATCH("Clusters 0",'Input - companies list'!$A$1:$BG$1, 0)),'Output - Cluster ranking'!B2606,INDEX('Input - companies list'!$A:$BG, 0, MATCH("Inter-Cluster Connectivity",'Input - companies list'!$A$1:$BG$1, 0)))</f>
        <v/>
      </c>
      <c r="H2606">
        <f>IFERROR(PERCENTRANK(C:C,C2606),0)</f>
        <v/>
      </c>
      <c r="I2606">
        <f>IFERROR(1 - PERCENTRANK(D:D,D2606),0)</f>
        <v/>
      </c>
      <c r="J2606">
        <f>IFERROR(PERCENTRANK(E:E,E2606),0)</f>
        <v/>
      </c>
      <c r="K2606">
        <f>IFERROR(1 - PERCENTRANK(F:F,F2606),0)</f>
        <v/>
      </c>
      <c r="L2606">
        <f>IFERROR(PERCENTRANK(G:G,G2606),0)</f>
        <v/>
      </c>
      <c r="M2606">
        <f>H2606*weightA+I2606*weightB+J2606*weightC+K2606*weightD+L2606*weightE</f>
        <v/>
      </c>
    </row>
    <row r="2607" spans="1:13">
      <c r="A2607">
        <f>RANK(M2607,M:M)</f>
        <v/>
      </c>
      <c r="C2607">
        <f>SUMIFS('Input - target event report'!H:H,'Input - target event report'!L:L,B2607,'Input - target event report'!D:D, "Private Investment")</f>
        <v/>
      </c>
      <c r="D2607">
        <f>IF(E2607&lt;2, "N/A", (MAXIFS('Input - target event report'!E:E,'Input - target event report'!L:L,B:B,'Input - target event report'!D:D,"Private Investment")-MINIFS('Input - target event report'!E:E,'Input - target event report'!L:L,B:B,'Input - target event report'!D:D,"Private Investment"))/(E2607-1))</f>
        <v/>
      </c>
      <c r="E2607">
        <f>COUNTIFS('Input - target event report'!L:L,B2607,'Input - target event report'!D:D, "Private Investment")</f>
        <v/>
      </c>
      <c r="F2607">
        <f>AVERAGEIF(INDEX('Input - companies list'!$A:$BG, 0, MATCH("Clusters 0",'Input - companies list'!$A$1:$BG$1, 0)),'Output - Cluster ranking'!B2607,INDEX('Input - companies list'!$A:$BG, 0, MATCH("Flow",'Input - companies list'!$A$1:$BG$1, 0)))</f>
        <v/>
      </c>
      <c r="G2607">
        <f>AVERAGEIF(INDEX('Input - companies list'!$A:$BG, 0, MATCH("Clusters 0",'Input - companies list'!$A$1:$BG$1, 0)),'Output - Cluster ranking'!B2607,INDEX('Input - companies list'!$A:$BG, 0, MATCH("Inter-Cluster Connectivity",'Input - companies list'!$A$1:$BG$1, 0)))</f>
        <v/>
      </c>
      <c r="H2607">
        <f>IFERROR(PERCENTRANK(C:C,C2607),0)</f>
        <v/>
      </c>
      <c r="I2607">
        <f>IFERROR(1 - PERCENTRANK(D:D,D2607),0)</f>
        <v/>
      </c>
      <c r="J2607">
        <f>IFERROR(PERCENTRANK(E:E,E2607),0)</f>
        <v/>
      </c>
      <c r="K2607">
        <f>IFERROR(1 - PERCENTRANK(F:F,F2607),0)</f>
        <v/>
      </c>
      <c r="L2607">
        <f>IFERROR(PERCENTRANK(G:G,G2607),0)</f>
        <v/>
      </c>
      <c r="M2607">
        <f>H2607*weightA+I2607*weightB+J2607*weightC+K2607*weightD+L2607*weightE</f>
        <v/>
      </c>
    </row>
    <row r="2608" spans="1:13">
      <c r="A2608">
        <f>RANK(M2608,M:M)</f>
        <v/>
      </c>
      <c r="C2608">
        <f>SUMIFS('Input - target event report'!H:H,'Input - target event report'!L:L,B2608,'Input - target event report'!D:D, "Private Investment")</f>
        <v/>
      </c>
      <c r="D2608">
        <f>IF(E2608&lt;2, "N/A", (MAXIFS('Input - target event report'!E:E,'Input - target event report'!L:L,B:B,'Input - target event report'!D:D,"Private Investment")-MINIFS('Input - target event report'!E:E,'Input - target event report'!L:L,B:B,'Input - target event report'!D:D,"Private Investment"))/(E2608-1))</f>
        <v/>
      </c>
      <c r="E2608">
        <f>COUNTIFS('Input - target event report'!L:L,B2608,'Input - target event report'!D:D, "Private Investment")</f>
        <v/>
      </c>
      <c r="F2608">
        <f>AVERAGEIF(INDEX('Input - companies list'!$A:$BG, 0, MATCH("Clusters 0",'Input - companies list'!$A$1:$BG$1, 0)),'Output - Cluster ranking'!B2608,INDEX('Input - companies list'!$A:$BG, 0, MATCH("Flow",'Input - companies list'!$A$1:$BG$1, 0)))</f>
        <v/>
      </c>
      <c r="G2608">
        <f>AVERAGEIF(INDEX('Input - companies list'!$A:$BG, 0, MATCH("Clusters 0",'Input - companies list'!$A$1:$BG$1, 0)),'Output - Cluster ranking'!B2608,INDEX('Input - companies list'!$A:$BG, 0, MATCH("Inter-Cluster Connectivity",'Input - companies list'!$A$1:$BG$1, 0)))</f>
        <v/>
      </c>
      <c r="H2608">
        <f>IFERROR(PERCENTRANK(C:C,C2608),0)</f>
        <v/>
      </c>
      <c r="I2608">
        <f>IFERROR(1 - PERCENTRANK(D:D,D2608),0)</f>
        <v/>
      </c>
      <c r="J2608">
        <f>IFERROR(PERCENTRANK(E:E,E2608),0)</f>
        <v/>
      </c>
      <c r="K2608">
        <f>IFERROR(1 - PERCENTRANK(F:F,F2608),0)</f>
        <v/>
      </c>
      <c r="L2608">
        <f>IFERROR(PERCENTRANK(G:G,G2608),0)</f>
        <v/>
      </c>
      <c r="M2608">
        <f>H2608*weightA+I2608*weightB+J2608*weightC+K2608*weightD+L2608*weightE</f>
        <v/>
      </c>
    </row>
    <row r="2609" spans="1:13">
      <c r="A2609">
        <f>RANK(M2609,M:M)</f>
        <v/>
      </c>
      <c r="C2609">
        <f>SUMIFS('Input - target event report'!H:H,'Input - target event report'!L:L,B2609,'Input - target event report'!D:D, "Private Investment")</f>
        <v/>
      </c>
      <c r="D2609">
        <f>IF(E2609&lt;2, "N/A", (MAXIFS('Input - target event report'!E:E,'Input - target event report'!L:L,B:B,'Input - target event report'!D:D,"Private Investment")-MINIFS('Input - target event report'!E:E,'Input - target event report'!L:L,B:B,'Input - target event report'!D:D,"Private Investment"))/(E2609-1))</f>
        <v/>
      </c>
      <c r="E2609">
        <f>COUNTIFS('Input - target event report'!L:L,B2609,'Input - target event report'!D:D, "Private Investment")</f>
        <v/>
      </c>
      <c r="F2609">
        <f>AVERAGEIF(INDEX('Input - companies list'!$A:$BG, 0, MATCH("Clusters 0",'Input - companies list'!$A$1:$BG$1, 0)),'Output - Cluster ranking'!B2609,INDEX('Input - companies list'!$A:$BG, 0, MATCH("Flow",'Input - companies list'!$A$1:$BG$1, 0)))</f>
        <v/>
      </c>
      <c r="G2609">
        <f>AVERAGEIF(INDEX('Input - companies list'!$A:$BG, 0, MATCH("Clusters 0",'Input - companies list'!$A$1:$BG$1, 0)),'Output - Cluster ranking'!B2609,INDEX('Input - companies list'!$A:$BG, 0, MATCH("Inter-Cluster Connectivity",'Input - companies list'!$A$1:$BG$1, 0)))</f>
        <v/>
      </c>
      <c r="H2609">
        <f>IFERROR(PERCENTRANK(C:C,C2609),0)</f>
        <v/>
      </c>
      <c r="I2609">
        <f>IFERROR(1 - PERCENTRANK(D:D,D2609),0)</f>
        <v/>
      </c>
      <c r="J2609">
        <f>IFERROR(PERCENTRANK(E:E,E2609),0)</f>
        <v/>
      </c>
      <c r="K2609">
        <f>IFERROR(1 - PERCENTRANK(F:F,F2609),0)</f>
        <v/>
      </c>
      <c r="L2609">
        <f>IFERROR(PERCENTRANK(G:G,G2609),0)</f>
        <v/>
      </c>
      <c r="M2609">
        <f>H2609*weightA+I2609*weightB+J2609*weightC+K2609*weightD+L2609*weightE</f>
        <v/>
      </c>
    </row>
    <row r="2610" spans="1:13">
      <c r="A2610">
        <f>RANK(M2610,M:M)</f>
        <v/>
      </c>
      <c r="C2610">
        <f>SUMIFS('Input - target event report'!H:H,'Input - target event report'!L:L,B2610,'Input - target event report'!D:D, "Private Investment")</f>
        <v/>
      </c>
      <c r="D2610">
        <f>IF(E2610&lt;2, "N/A", (MAXIFS('Input - target event report'!E:E,'Input - target event report'!L:L,B:B,'Input - target event report'!D:D,"Private Investment")-MINIFS('Input - target event report'!E:E,'Input - target event report'!L:L,B:B,'Input - target event report'!D:D,"Private Investment"))/(E2610-1))</f>
        <v/>
      </c>
      <c r="E2610">
        <f>COUNTIFS('Input - target event report'!L:L,B2610,'Input - target event report'!D:D, "Private Investment")</f>
        <v/>
      </c>
      <c r="F2610">
        <f>AVERAGEIF(INDEX('Input - companies list'!$A:$BG, 0, MATCH("Clusters 0",'Input - companies list'!$A$1:$BG$1, 0)),'Output - Cluster ranking'!B2610,INDEX('Input - companies list'!$A:$BG, 0, MATCH("Flow",'Input - companies list'!$A$1:$BG$1, 0)))</f>
        <v/>
      </c>
      <c r="G2610">
        <f>AVERAGEIF(INDEX('Input - companies list'!$A:$BG, 0, MATCH("Clusters 0",'Input - companies list'!$A$1:$BG$1, 0)),'Output - Cluster ranking'!B2610,INDEX('Input - companies list'!$A:$BG, 0, MATCH("Inter-Cluster Connectivity",'Input - companies list'!$A$1:$BG$1, 0)))</f>
        <v/>
      </c>
      <c r="H2610">
        <f>IFERROR(PERCENTRANK(C:C,C2610),0)</f>
        <v/>
      </c>
      <c r="I2610">
        <f>IFERROR(1 - PERCENTRANK(D:D,D2610),0)</f>
        <v/>
      </c>
      <c r="J2610">
        <f>IFERROR(PERCENTRANK(E:E,E2610),0)</f>
        <v/>
      </c>
      <c r="K2610">
        <f>IFERROR(1 - PERCENTRANK(F:F,F2610),0)</f>
        <v/>
      </c>
      <c r="L2610">
        <f>IFERROR(PERCENTRANK(G:G,G2610),0)</f>
        <v/>
      </c>
      <c r="M2610">
        <f>H2610*weightA+I2610*weightB+J2610*weightC+K2610*weightD+L2610*weightE</f>
        <v/>
      </c>
    </row>
    <row r="2611" spans="1:13">
      <c r="A2611">
        <f>RANK(M2611,M:M)</f>
        <v/>
      </c>
      <c r="C2611">
        <f>SUMIFS('Input - target event report'!H:H,'Input - target event report'!L:L,B2611,'Input - target event report'!D:D, "Private Investment")</f>
        <v/>
      </c>
      <c r="D2611">
        <f>IF(E2611&lt;2, "N/A", (MAXIFS('Input - target event report'!E:E,'Input - target event report'!L:L,B:B,'Input - target event report'!D:D,"Private Investment")-MINIFS('Input - target event report'!E:E,'Input - target event report'!L:L,B:B,'Input - target event report'!D:D,"Private Investment"))/(E2611-1))</f>
        <v/>
      </c>
      <c r="E2611">
        <f>COUNTIFS('Input - target event report'!L:L,B2611,'Input - target event report'!D:D, "Private Investment")</f>
        <v/>
      </c>
      <c r="F2611">
        <f>AVERAGEIF(INDEX('Input - companies list'!$A:$BG, 0, MATCH("Clusters 0",'Input - companies list'!$A$1:$BG$1, 0)),'Output - Cluster ranking'!B2611,INDEX('Input - companies list'!$A:$BG, 0, MATCH("Flow",'Input - companies list'!$A$1:$BG$1, 0)))</f>
        <v/>
      </c>
      <c r="G2611">
        <f>AVERAGEIF(INDEX('Input - companies list'!$A:$BG, 0, MATCH("Clusters 0",'Input - companies list'!$A$1:$BG$1, 0)),'Output - Cluster ranking'!B2611,INDEX('Input - companies list'!$A:$BG, 0, MATCH("Inter-Cluster Connectivity",'Input - companies list'!$A$1:$BG$1, 0)))</f>
        <v/>
      </c>
      <c r="H2611">
        <f>IFERROR(PERCENTRANK(C:C,C2611),0)</f>
        <v/>
      </c>
      <c r="I2611">
        <f>IFERROR(1 - PERCENTRANK(D:D,D2611),0)</f>
        <v/>
      </c>
      <c r="J2611">
        <f>IFERROR(PERCENTRANK(E:E,E2611),0)</f>
        <v/>
      </c>
      <c r="K2611">
        <f>IFERROR(1 - PERCENTRANK(F:F,F2611),0)</f>
        <v/>
      </c>
      <c r="L2611">
        <f>IFERROR(PERCENTRANK(G:G,G2611),0)</f>
        <v/>
      </c>
      <c r="M2611">
        <f>H2611*weightA+I2611*weightB+J2611*weightC+K2611*weightD+L2611*weightE</f>
        <v/>
      </c>
    </row>
    <row r="2612" spans="1:13">
      <c r="A2612">
        <f>RANK(M2612,M:M)</f>
        <v/>
      </c>
      <c r="C2612">
        <f>SUMIFS('Input - target event report'!H:H,'Input - target event report'!L:L,B2612,'Input - target event report'!D:D, "Private Investment")</f>
        <v/>
      </c>
      <c r="D2612">
        <f>IF(E2612&lt;2, "N/A", (MAXIFS('Input - target event report'!E:E,'Input - target event report'!L:L,B:B,'Input - target event report'!D:D,"Private Investment")-MINIFS('Input - target event report'!E:E,'Input - target event report'!L:L,B:B,'Input - target event report'!D:D,"Private Investment"))/(E2612-1))</f>
        <v/>
      </c>
      <c r="E2612">
        <f>COUNTIFS('Input - target event report'!L:L,B2612,'Input - target event report'!D:D, "Private Investment")</f>
        <v/>
      </c>
      <c r="F2612">
        <f>AVERAGEIF(INDEX('Input - companies list'!$A:$BG, 0, MATCH("Clusters 0",'Input - companies list'!$A$1:$BG$1, 0)),'Output - Cluster ranking'!B2612,INDEX('Input - companies list'!$A:$BG, 0, MATCH("Flow",'Input - companies list'!$A$1:$BG$1, 0)))</f>
        <v/>
      </c>
      <c r="G2612">
        <f>AVERAGEIF(INDEX('Input - companies list'!$A:$BG, 0, MATCH("Clusters 0",'Input - companies list'!$A$1:$BG$1, 0)),'Output - Cluster ranking'!B2612,INDEX('Input - companies list'!$A:$BG, 0, MATCH("Inter-Cluster Connectivity",'Input - companies list'!$A$1:$BG$1, 0)))</f>
        <v/>
      </c>
      <c r="H2612">
        <f>IFERROR(PERCENTRANK(C:C,C2612),0)</f>
        <v/>
      </c>
      <c r="I2612">
        <f>IFERROR(1 - PERCENTRANK(D:D,D2612),0)</f>
        <v/>
      </c>
      <c r="J2612">
        <f>IFERROR(PERCENTRANK(E:E,E2612),0)</f>
        <v/>
      </c>
      <c r="K2612">
        <f>IFERROR(1 - PERCENTRANK(F:F,F2612),0)</f>
        <v/>
      </c>
      <c r="L2612">
        <f>IFERROR(PERCENTRANK(G:G,G2612),0)</f>
        <v/>
      </c>
      <c r="M2612">
        <f>H2612*weightA+I2612*weightB+J2612*weightC+K2612*weightD+L2612*weightE</f>
        <v/>
      </c>
    </row>
    <row r="2613" spans="1:13">
      <c r="A2613">
        <f>RANK(M2613,M:M)</f>
        <v/>
      </c>
      <c r="C2613">
        <f>SUMIFS('Input - target event report'!H:H,'Input - target event report'!L:L,B2613,'Input - target event report'!D:D, "Private Investment")</f>
        <v/>
      </c>
      <c r="D2613">
        <f>IF(E2613&lt;2, "N/A", (MAXIFS('Input - target event report'!E:E,'Input - target event report'!L:L,B:B,'Input - target event report'!D:D,"Private Investment")-MINIFS('Input - target event report'!E:E,'Input - target event report'!L:L,B:B,'Input - target event report'!D:D,"Private Investment"))/(E2613-1))</f>
        <v/>
      </c>
      <c r="E2613">
        <f>COUNTIFS('Input - target event report'!L:L,B2613,'Input - target event report'!D:D, "Private Investment")</f>
        <v/>
      </c>
      <c r="F2613">
        <f>AVERAGEIF(INDEX('Input - companies list'!$A:$BG, 0, MATCH("Clusters 0",'Input - companies list'!$A$1:$BG$1, 0)),'Output - Cluster ranking'!B2613,INDEX('Input - companies list'!$A:$BG, 0, MATCH("Flow",'Input - companies list'!$A$1:$BG$1, 0)))</f>
        <v/>
      </c>
      <c r="G2613">
        <f>AVERAGEIF(INDEX('Input - companies list'!$A:$BG, 0, MATCH("Clusters 0",'Input - companies list'!$A$1:$BG$1, 0)),'Output - Cluster ranking'!B2613,INDEX('Input - companies list'!$A:$BG, 0, MATCH("Inter-Cluster Connectivity",'Input - companies list'!$A$1:$BG$1, 0)))</f>
        <v/>
      </c>
      <c r="H2613">
        <f>IFERROR(PERCENTRANK(C:C,C2613),0)</f>
        <v/>
      </c>
      <c r="I2613">
        <f>IFERROR(1 - PERCENTRANK(D:D,D2613),0)</f>
        <v/>
      </c>
      <c r="J2613">
        <f>IFERROR(PERCENTRANK(E:E,E2613),0)</f>
        <v/>
      </c>
      <c r="K2613">
        <f>IFERROR(1 - PERCENTRANK(F:F,F2613),0)</f>
        <v/>
      </c>
      <c r="L2613">
        <f>IFERROR(PERCENTRANK(G:G,G2613),0)</f>
        <v/>
      </c>
      <c r="M2613">
        <f>H2613*weightA+I2613*weightB+J2613*weightC+K2613*weightD+L2613*weightE</f>
        <v/>
      </c>
    </row>
    <row r="2614" spans="1:13">
      <c r="A2614">
        <f>RANK(M2614,M:M)</f>
        <v/>
      </c>
      <c r="C2614">
        <f>SUMIFS('Input - target event report'!H:H,'Input - target event report'!L:L,B2614,'Input - target event report'!D:D, "Private Investment")</f>
        <v/>
      </c>
      <c r="D2614">
        <f>IF(E2614&lt;2, "N/A", (MAXIFS('Input - target event report'!E:E,'Input - target event report'!L:L,B:B,'Input - target event report'!D:D,"Private Investment")-MINIFS('Input - target event report'!E:E,'Input - target event report'!L:L,B:B,'Input - target event report'!D:D,"Private Investment"))/(E2614-1))</f>
        <v/>
      </c>
      <c r="E2614">
        <f>COUNTIFS('Input - target event report'!L:L,B2614,'Input - target event report'!D:D, "Private Investment")</f>
        <v/>
      </c>
      <c r="F2614">
        <f>AVERAGEIF(INDEX('Input - companies list'!$A:$BG, 0, MATCH("Clusters 0",'Input - companies list'!$A$1:$BG$1, 0)),'Output - Cluster ranking'!B2614,INDEX('Input - companies list'!$A:$BG, 0, MATCH("Flow",'Input - companies list'!$A$1:$BG$1, 0)))</f>
        <v/>
      </c>
      <c r="G2614">
        <f>AVERAGEIF(INDEX('Input - companies list'!$A:$BG, 0, MATCH("Clusters 0",'Input - companies list'!$A$1:$BG$1, 0)),'Output - Cluster ranking'!B2614,INDEX('Input - companies list'!$A:$BG, 0, MATCH("Inter-Cluster Connectivity",'Input - companies list'!$A$1:$BG$1, 0)))</f>
        <v/>
      </c>
      <c r="H2614">
        <f>IFERROR(PERCENTRANK(C:C,C2614),0)</f>
        <v/>
      </c>
      <c r="I2614">
        <f>IFERROR(1 - PERCENTRANK(D:D,D2614),0)</f>
        <v/>
      </c>
      <c r="J2614">
        <f>IFERROR(PERCENTRANK(E:E,E2614),0)</f>
        <v/>
      </c>
      <c r="K2614">
        <f>IFERROR(1 - PERCENTRANK(F:F,F2614),0)</f>
        <v/>
      </c>
      <c r="L2614">
        <f>IFERROR(PERCENTRANK(G:G,G2614),0)</f>
        <v/>
      </c>
      <c r="M2614">
        <f>H2614*weightA+I2614*weightB+J2614*weightC+K2614*weightD+L2614*weightE</f>
        <v/>
      </c>
    </row>
    <row r="2615" spans="1:13">
      <c r="A2615">
        <f>RANK(M2615,M:M)</f>
        <v/>
      </c>
      <c r="C2615">
        <f>SUMIFS('Input - target event report'!H:H,'Input - target event report'!L:L,B2615,'Input - target event report'!D:D, "Private Investment")</f>
        <v/>
      </c>
      <c r="D2615">
        <f>IF(E2615&lt;2, "N/A", (MAXIFS('Input - target event report'!E:E,'Input - target event report'!L:L,B:B,'Input - target event report'!D:D,"Private Investment")-MINIFS('Input - target event report'!E:E,'Input - target event report'!L:L,B:B,'Input - target event report'!D:D,"Private Investment"))/(E2615-1))</f>
        <v/>
      </c>
      <c r="E2615">
        <f>COUNTIFS('Input - target event report'!L:L,B2615,'Input - target event report'!D:D, "Private Investment")</f>
        <v/>
      </c>
      <c r="F2615">
        <f>AVERAGEIF(INDEX('Input - companies list'!$A:$BG, 0, MATCH("Clusters 0",'Input - companies list'!$A$1:$BG$1, 0)),'Output - Cluster ranking'!B2615,INDEX('Input - companies list'!$A:$BG, 0, MATCH("Flow",'Input - companies list'!$A$1:$BG$1, 0)))</f>
        <v/>
      </c>
      <c r="G2615">
        <f>AVERAGEIF(INDEX('Input - companies list'!$A:$BG, 0, MATCH("Clusters 0",'Input - companies list'!$A$1:$BG$1, 0)),'Output - Cluster ranking'!B2615,INDEX('Input - companies list'!$A:$BG, 0, MATCH("Inter-Cluster Connectivity",'Input - companies list'!$A$1:$BG$1, 0)))</f>
        <v/>
      </c>
      <c r="H2615">
        <f>IFERROR(PERCENTRANK(C:C,C2615),0)</f>
        <v/>
      </c>
      <c r="I2615">
        <f>IFERROR(1 - PERCENTRANK(D:D,D2615),0)</f>
        <v/>
      </c>
      <c r="J2615">
        <f>IFERROR(PERCENTRANK(E:E,E2615),0)</f>
        <v/>
      </c>
      <c r="K2615">
        <f>IFERROR(1 - PERCENTRANK(F:F,F2615),0)</f>
        <v/>
      </c>
      <c r="L2615">
        <f>IFERROR(PERCENTRANK(G:G,G2615),0)</f>
        <v/>
      </c>
      <c r="M2615">
        <f>H2615*weightA+I2615*weightB+J2615*weightC+K2615*weightD+L2615*weightE</f>
        <v/>
      </c>
    </row>
    <row r="2616" spans="1:13">
      <c r="A2616">
        <f>RANK(M2616,M:M)</f>
        <v/>
      </c>
      <c r="C2616">
        <f>SUMIFS('Input - target event report'!H:H,'Input - target event report'!L:L,B2616,'Input - target event report'!D:D, "Private Investment")</f>
        <v/>
      </c>
      <c r="D2616">
        <f>IF(E2616&lt;2, "N/A", (MAXIFS('Input - target event report'!E:E,'Input - target event report'!L:L,B:B,'Input - target event report'!D:D,"Private Investment")-MINIFS('Input - target event report'!E:E,'Input - target event report'!L:L,B:B,'Input - target event report'!D:D,"Private Investment"))/(E2616-1))</f>
        <v/>
      </c>
      <c r="E2616">
        <f>COUNTIFS('Input - target event report'!L:L,B2616,'Input - target event report'!D:D, "Private Investment")</f>
        <v/>
      </c>
      <c r="F2616">
        <f>AVERAGEIF(INDEX('Input - companies list'!$A:$BG, 0, MATCH("Clusters 0",'Input - companies list'!$A$1:$BG$1, 0)),'Output - Cluster ranking'!B2616,INDEX('Input - companies list'!$A:$BG, 0, MATCH("Flow",'Input - companies list'!$A$1:$BG$1, 0)))</f>
        <v/>
      </c>
      <c r="G2616">
        <f>AVERAGEIF(INDEX('Input - companies list'!$A:$BG, 0, MATCH("Clusters 0",'Input - companies list'!$A$1:$BG$1, 0)),'Output - Cluster ranking'!B2616,INDEX('Input - companies list'!$A:$BG, 0, MATCH("Inter-Cluster Connectivity",'Input - companies list'!$A$1:$BG$1, 0)))</f>
        <v/>
      </c>
      <c r="H2616">
        <f>IFERROR(PERCENTRANK(C:C,C2616),0)</f>
        <v/>
      </c>
      <c r="I2616">
        <f>IFERROR(1 - PERCENTRANK(D:D,D2616),0)</f>
        <v/>
      </c>
      <c r="J2616">
        <f>IFERROR(PERCENTRANK(E:E,E2616),0)</f>
        <v/>
      </c>
      <c r="K2616">
        <f>IFERROR(1 - PERCENTRANK(F:F,F2616),0)</f>
        <v/>
      </c>
      <c r="L2616">
        <f>IFERROR(PERCENTRANK(G:G,G2616),0)</f>
        <v/>
      </c>
      <c r="M2616">
        <f>H2616*weightA+I2616*weightB+J2616*weightC+K2616*weightD+L2616*weightE</f>
        <v/>
      </c>
    </row>
    <row r="2617" spans="1:13">
      <c r="A2617">
        <f>RANK(M2617,M:M)</f>
        <v/>
      </c>
      <c r="C2617">
        <f>SUMIFS('Input - target event report'!H:H,'Input - target event report'!L:L,B2617,'Input - target event report'!D:D, "Private Investment")</f>
        <v/>
      </c>
      <c r="D2617">
        <f>IF(E2617&lt;2, "N/A", (MAXIFS('Input - target event report'!E:E,'Input - target event report'!L:L,B:B,'Input - target event report'!D:D,"Private Investment")-MINIFS('Input - target event report'!E:E,'Input - target event report'!L:L,B:B,'Input - target event report'!D:D,"Private Investment"))/(E2617-1))</f>
        <v/>
      </c>
      <c r="E2617">
        <f>COUNTIFS('Input - target event report'!L:L,B2617,'Input - target event report'!D:D, "Private Investment")</f>
        <v/>
      </c>
      <c r="F2617">
        <f>AVERAGEIF(INDEX('Input - companies list'!$A:$BG, 0, MATCH("Clusters 0",'Input - companies list'!$A$1:$BG$1, 0)),'Output - Cluster ranking'!B2617,INDEX('Input - companies list'!$A:$BG, 0, MATCH("Flow",'Input - companies list'!$A$1:$BG$1, 0)))</f>
        <v/>
      </c>
      <c r="G2617">
        <f>AVERAGEIF(INDEX('Input - companies list'!$A:$BG, 0, MATCH("Clusters 0",'Input - companies list'!$A$1:$BG$1, 0)),'Output - Cluster ranking'!B2617,INDEX('Input - companies list'!$A:$BG, 0, MATCH("Inter-Cluster Connectivity",'Input - companies list'!$A$1:$BG$1, 0)))</f>
        <v/>
      </c>
      <c r="H2617">
        <f>IFERROR(PERCENTRANK(C:C,C2617),0)</f>
        <v/>
      </c>
      <c r="I2617">
        <f>IFERROR(1 - PERCENTRANK(D:D,D2617),0)</f>
        <v/>
      </c>
      <c r="J2617">
        <f>IFERROR(PERCENTRANK(E:E,E2617),0)</f>
        <v/>
      </c>
      <c r="K2617">
        <f>IFERROR(1 - PERCENTRANK(F:F,F2617),0)</f>
        <v/>
      </c>
      <c r="L2617">
        <f>IFERROR(PERCENTRANK(G:G,G2617),0)</f>
        <v/>
      </c>
      <c r="M2617">
        <f>H2617*weightA+I2617*weightB+J2617*weightC+K2617*weightD+L2617*weightE</f>
        <v/>
      </c>
    </row>
    <row r="2618" spans="1:13">
      <c r="A2618">
        <f>RANK(M2618,M:M)</f>
        <v/>
      </c>
      <c r="C2618">
        <f>SUMIFS('Input - target event report'!H:H,'Input - target event report'!L:L,B2618,'Input - target event report'!D:D, "Private Investment")</f>
        <v/>
      </c>
      <c r="D2618">
        <f>IF(E2618&lt;2, "N/A", (MAXIFS('Input - target event report'!E:E,'Input - target event report'!L:L,B:B,'Input - target event report'!D:D,"Private Investment")-MINIFS('Input - target event report'!E:E,'Input - target event report'!L:L,B:B,'Input - target event report'!D:D,"Private Investment"))/(E2618-1))</f>
        <v/>
      </c>
      <c r="E2618">
        <f>COUNTIFS('Input - target event report'!L:L,B2618,'Input - target event report'!D:D, "Private Investment")</f>
        <v/>
      </c>
      <c r="F2618">
        <f>AVERAGEIF(INDEX('Input - companies list'!$A:$BG, 0, MATCH("Clusters 0",'Input - companies list'!$A$1:$BG$1, 0)),'Output - Cluster ranking'!B2618,INDEX('Input - companies list'!$A:$BG, 0, MATCH("Flow",'Input - companies list'!$A$1:$BG$1, 0)))</f>
        <v/>
      </c>
      <c r="G2618">
        <f>AVERAGEIF(INDEX('Input - companies list'!$A:$BG, 0, MATCH("Clusters 0",'Input - companies list'!$A$1:$BG$1, 0)),'Output - Cluster ranking'!B2618,INDEX('Input - companies list'!$A:$BG, 0, MATCH("Inter-Cluster Connectivity",'Input - companies list'!$A$1:$BG$1, 0)))</f>
        <v/>
      </c>
      <c r="H2618">
        <f>IFERROR(PERCENTRANK(C:C,C2618),0)</f>
        <v/>
      </c>
      <c r="I2618">
        <f>IFERROR(1 - PERCENTRANK(D:D,D2618),0)</f>
        <v/>
      </c>
      <c r="J2618">
        <f>IFERROR(PERCENTRANK(E:E,E2618),0)</f>
        <v/>
      </c>
      <c r="K2618">
        <f>IFERROR(1 - PERCENTRANK(F:F,F2618),0)</f>
        <v/>
      </c>
      <c r="L2618">
        <f>IFERROR(PERCENTRANK(G:G,G2618),0)</f>
        <v/>
      </c>
      <c r="M2618">
        <f>H2618*weightA+I2618*weightB+J2618*weightC+K2618*weightD+L2618*weightE</f>
        <v/>
      </c>
    </row>
    <row r="2619" spans="1:13">
      <c r="A2619">
        <f>RANK(M2619,M:M)</f>
        <v/>
      </c>
      <c r="C2619">
        <f>SUMIFS('Input - target event report'!H:H,'Input - target event report'!L:L,B2619,'Input - target event report'!D:D, "Private Investment")</f>
        <v/>
      </c>
      <c r="D2619">
        <f>IF(E2619&lt;2, "N/A", (MAXIFS('Input - target event report'!E:E,'Input - target event report'!L:L,B:B,'Input - target event report'!D:D,"Private Investment")-MINIFS('Input - target event report'!E:E,'Input - target event report'!L:L,B:B,'Input - target event report'!D:D,"Private Investment"))/(E2619-1))</f>
        <v/>
      </c>
      <c r="E2619">
        <f>COUNTIFS('Input - target event report'!L:L,B2619,'Input - target event report'!D:D, "Private Investment")</f>
        <v/>
      </c>
      <c r="F2619">
        <f>AVERAGEIF(INDEX('Input - companies list'!$A:$BG, 0, MATCH("Clusters 0",'Input - companies list'!$A$1:$BG$1, 0)),'Output - Cluster ranking'!B2619,INDEX('Input - companies list'!$A:$BG, 0, MATCH("Flow",'Input - companies list'!$A$1:$BG$1, 0)))</f>
        <v/>
      </c>
      <c r="G2619">
        <f>AVERAGEIF(INDEX('Input - companies list'!$A:$BG, 0, MATCH("Clusters 0",'Input - companies list'!$A$1:$BG$1, 0)),'Output - Cluster ranking'!B2619,INDEX('Input - companies list'!$A:$BG, 0, MATCH("Inter-Cluster Connectivity",'Input - companies list'!$A$1:$BG$1, 0)))</f>
        <v/>
      </c>
      <c r="H2619">
        <f>IFERROR(PERCENTRANK(C:C,C2619),0)</f>
        <v/>
      </c>
      <c r="I2619">
        <f>IFERROR(1 - PERCENTRANK(D:D,D2619),0)</f>
        <v/>
      </c>
      <c r="J2619">
        <f>IFERROR(PERCENTRANK(E:E,E2619),0)</f>
        <v/>
      </c>
      <c r="K2619">
        <f>IFERROR(1 - PERCENTRANK(F:F,F2619),0)</f>
        <v/>
      </c>
      <c r="L2619">
        <f>IFERROR(PERCENTRANK(G:G,G2619),0)</f>
        <v/>
      </c>
      <c r="M2619">
        <f>H2619*weightA+I2619*weightB+J2619*weightC+K2619*weightD+L2619*weightE</f>
        <v/>
      </c>
    </row>
    <row r="2620" spans="1:13">
      <c r="A2620">
        <f>RANK(M2620,M:M)</f>
        <v/>
      </c>
      <c r="C2620">
        <f>SUMIFS('Input - target event report'!H:H,'Input - target event report'!L:L,B2620,'Input - target event report'!D:D, "Private Investment")</f>
        <v/>
      </c>
      <c r="D2620">
        <f>IF(E2620&lt;2, "N/A", (MAXIFS('Input - target event report'!E:E,'Input - target event report'!L:L,B:B,'Input - target event report'!D:D,"Private Investment")-MINIFS('Input - target event report'!E:E,'Input - target event report'!L:L,B:B,'Input - target event report'!D:D,"Private Investment"))/(E2620-1))</f>
        <v/>
      </c>
      <c r="E2620">
        <f>COUNTIFS('Input - target event report'!L:L,B2620,'Input - target event report'!D:D, "Private Investment")</f>
        <v/>
      </c>
      <c r="F2620">
        <f>AVERAGEIF(INDEX('Input - companies list'!$A:$BG, 0, MATCH("Clusters 0",'Input - companies list'!$A$1:$BG$1, 0)),'Output - Cluster ranking'!B2620,INDEX('Input - companies list'!$A:$BG, 0, MATCH("Flow",'Input - companies list'!$A$1:$BG$1, 0)))</f>
        <v/>
      </c>
      <c r="G2620">
        <f>AVERAGEIF(INDEX('Input - companies list'!$A:$BG, 0, MATCH("Clusters 0",'Input - companies list'!$A$1:$BG$1, 0)),'Output - Cluster ranking'!B2620,INDEX('Input - companies list'!$A:$BG, 0, MATCH("Inter-Cluster Connectivity",'Input - companies list'!$A$1:$BG$1, 0)))</f>
        <v/>
      </c>
      <c r="H2620">
        <f>IFERROR(PERCENTRANK(C:C,C2620),0)</f>
        <v/>
      </c>
      <c r="I2620">
        <f>IFERROR(1 - PERCENTRANK(D:D,D2620),0)</f>
        <v/>
      </c>
      <c r="J2620">
        <f>IFERROR(PERCENTRANK(E:E,E2620),0)</f>
        <v/>
      </c>
      <c r="K2620">
        <f>IFERROR(1 - PERCENTRANK(F:F,F2620),0)</f>
        <v/>
      </c>
      <c r="L2620">
        <f>IFERROR(PERCENTRANK(G:G,G2620),0)</f>
        <v/>
      </c>
      <c r="M2620">
        <f>H2620*weightA+I2620*weightB+J2620*weightC+K2620*weightD+L2620*weightE</f>
        <v/>
      </c>
    </row>
    <row r="2621" spans="1:13">
      <c r="A2621">
        <f>RANK(M2621,M:M)</f>
        <v/>
      </c>
      <c r="C2621">
        <f>SUMIFS('Input - target event report'!H:H,'Input - target event report'!L:L,B2621,'Input - target event report'!D:D, "Private Investment")</f>
        <v/>
      </c>
      <c r="D2621">
        <f>IF(E2621&lt;2, "N/A", (MAXIFS('Input - target event report'!E:E,'Input - target event report'!L:L,B:B,'Input - target event report'!D:D,"Private Investment")-MINIFS('Input - target event report'!E:E,'Input - target event report'!L:L,B:B,'Input - target event report'!D:D,"Private Investment"))/(E2621-1))</f>
        <v/>
      </c>
      <c r="E2621">
        <f>COUNTIFS('Input - target event report'!L:L,B2621,'Input - target event report'!D:D, "Private Investment")</f>
        <v/>
      </c>
      <c r="F2621">
        <f>AVERAGEIF(INDEX('Input - companies list'!$A:$BG, 0, MATCH("Clusters 0",'Input - companies list'!$A$1:$BG$1, 0)),'Output - Cluster ranking'!B2621,INDEX('Input - companies list'!$A:$BG, 0, MATCH("Flow",'Input - companies list'!$A$1:$BG$1, 0)))</f>
        <v/>
      </c>
      <c r="G2621">
        <f>AVERAGEIF(INDEX('Input - companies list'!$A:$BG, 0, MATCH("Clusters 0",'Input - companies list'!$A$1:$BG$1, 0)),'Output - Cluster ranking'!B2621,INDEX('Input - companies list'!$A:$BG, 0, MATCH("Inter-Cluster Connectivity",'Input - companies list'!$A$1:$BG$1, 0)))</f>
        <v/>
      </c>
      <c r="H2621">
        <f>IFERROR(PERCENTRANK(C:C,C2621),0)</f>
        <v/>
      </c>
      <c r="I2621">
        <f>IFERROR(1 - PERCENTRANK(D:D,D2621),0)</f>
        <v/>
      </c>
      <c r="J2621">
        <f>IFERROR(PERCENTRANK(E:E,E2621),0)</f>
        <v/>
      </c>
      <c r="K2621">
        <f>IFERROR(1 - PERCENTRANK(F:F,F2621),0)</f>
        <v/>
      </c>
      <c r="L2621">
        <f>IFERROR(PERCENTRANK(G:G,G2621),0)</f>
        <v/>
      </c>
      <c r="M2621">
        <f>H2621*weightA+I2621*weightB+J2621*weightC+K2621*weightD+L2621*weightE</f>
        <v/>
      </c>
    </row>
    <row r="2622" spans="1:13">
      <c r="A2622">
        <f>RANK(M2622,M:M)</f>
        <v/>
      </c>
      <c r="C2622">
        <f>SUMIFS('Input - target event report'!H:H,'Input - target event report'!L:L,B2622,'Input - target event report'!D:D, "Private Investment")</f>
        <v/>
      </c>
      <c r="D2622">
        <f>IF(E2622&lt;2, "N/A", (MAXIFS('Input - target event report'!E:E,'Input - target event report'!L:L,B:B,'Input - target event report'!D:D,"Private Investment")-MINIFS('Input - target event report'!E:E,'Input - target event report'!L:L,B:B,'Input - target event report'!D:D,"Private Investment"))/(E2622-1))</f>
        <v/>
      </c>
      <c r="E2622">
        <f>COUNTIFS('Input - target event report'!L:L,B2622,'Input - target event report'!D:D, "Private Investment")</f>
        <v/>
      </c>
      <c r="F2622">
        <f>AVERAGEIF(INDEX('Input - companies list'!$A:$BG, 0, MATCH("Clusters 0",'Input - companies list'!$A$1:$BG$1, 0)),'Output - Cluster ranking'!B2622,INDEX('Input - companies list'!$A:$BG, 0, MATCH("Flow",'Input - companies list'!$A$1:$BG$1, 0)))</f>
        <v/>
      </c>
      <c r="G2622">
        <f>AVERAGEIF(INDEX('Input - companies list'!$A:$BG, 0, MATCH("Clusters 0",'Input - companies list'!$A$1:$BG$1, 0)),'Output - Cluster ranking'!B2622,INDEX('Input - companies list'!$A:$BG, 0, MATCH("Inter-Cluster Connectivity",'Input - companies list'!$A$1:$BG$1, 0)))</f>
        <v/>
      </c>
      <c r="H2622">
        <f>IFERROR(PERCENTRANK(C:C,C2622),0)</f>
        <v/>
      </c>
      <c r="I2622">
        <f>IFERROR(1 - PERCENTRANK(D:D,D2622),0)</f>
        <v/>
      </c>
      <c r="J2622">
        <f>IFERROR(PERCENTRANK(E:E,E2622),0)</f>
        <v/>
      </c>
      <c r="K2622">
        <f>IFERROR(1 - PERCENTRANK(F:F,F2622),0)</f>
        <v/>
      </c>
      <c r="L2622">
        <f>IFERROR(PERCENTRANK(G:G,G2622),0)</f>
        <v/>
      </c>
      <c r="M2622">
        <f>H2622*weightA+I2622*weightB+J2622*weightC+K2622*weightD+L2622*weightE</f>
        <v/>
      </c>
    </row>
    <row r="2623" spans="1:13">
      <c r="A2623">
        <f>RANK(M2623,M:M)</f>
        <v/>
      </c>
      <c r="C2623">
        <f>SUMIFS('Input - target event report'!H:H,'Input - target event report'!L:L,B2623,'Input - target event report'!D:D, "Private Investment")</f>
        <v/>
      </c>
      <c r="D2623">
        <f>IF(E2623&lt;2, "N/A", (MAXIFS('Input - target event report'!E:E,'Input - target event report'!L:L,B:B,'Input - target event report'!D:D,"Private Investment")-MINIFS('Input - target event report'!E:E,'Input - target event report'!L:L,B:B,'Input - target event report'!D:D,"Private Investment"))/(E2623-1))</f>
        <v/>
      </c>
      <c r="E2623">
        <f>COUNTIFS('Input - target event report'!L:L,B2623,'Input - target event report'!D:D, "Private Investment")</f>
        <v/>
      </c>
      <c r="F2623">
        <f>AVERAGEIF(INDEX('Input - companies list'!$A:$BG, 0, MATCH("Clusters 0",'Input - companies list'!$A$1:$BG$1, 0)),'Output - Cluster ranking'!B2623,INDEX('Input - companies list'!$A:$BG, 0, MATCH("Flow",'Input - companies list'!$A$1:$BG$1, 0)))</f>
        <v/>
      </c>
      <c r="G2623">
        <f>AVERAGEIF(INDEX('Input - companies list'!$A:$BG, 0, MATCH("Clusters 0",'Input - companies list'!$A$1:$BG$1, 0)),'Output - Cluster ranking'!B2623,INDEX('Input - companies list'!$A:$BG, 0, MATCH("Inter-Cluster Connectivity",'Input - companies list'!$A$1:$BG$1, 0)))</f>
        <v/>
      </c>
      <c r="H2623">
        <f>IFERROR(PERCENTRANK(C:C,C2623),0)</f>
        <v/>
      </c>
      <c r="I2623">
        <f>IFERROR(1 - PERCENTRANK(D:D,D2623),0)</f>
        <v/>
      </c>
      <c r="J2623">
        <f>IFERROR(PERCENTRANK(E:E,E2623),0)</f>
        <v/>
      </c>
      <c r="K2623">
        <f>IFERROR(1 - PERCENTRANK(F:F,F2623),0)</f>
        <v/>
      </c>
      <c r="L2623">
        <f>IFERROR(PERCENTRANK(G:G,G2623),0)</f>
        <v/>
      </c>
      <c r="M2623">
        <f>H2623*weightA+I2623*weightB+J2623*weightC+K2623*weightD+L2623*weightE</f>
        <v/>
      </c>
    </row>
    <row r="2624" spans="1:13">
      <c r="A2624">
        <f>RANK(M2624,M:M)</f>
        <v/>
      </c>
      <c r="C2624">
        <f>SUMIFS('Input - target event report'!H:H,'Input - target event report'!L:L,B2624,'Input - target event report'!D:D, "Private Investment")</f>
        <v/>
      </c>
      <c r="D2624">
        <f>IF(E2624&lt;2, "N/A", (MAXIFS('Input - target event report'!E:E,'Input - target event report'!L:L,B:B,'Input - target event report'!D:D,"Private Investment")-MINIFS('Input - target event report'!E:E,'Input - target event report'!L:L,B:B,'Input - target event report'!D:D,"Private Investment"))/(E2624-1))</f>
        <v/>
      </c>
      <c r="E2624">
        <f>COUNTIFS('Input - target event report'!L:L,B2624,'Input - target event report'!D:D, "Private Investment")</f>
        <v/>
      </c>
      <c r="F2624">
        <f>AVERAGEIF(INDEX('Input - companies list'!$A:$BG, 0, MATCH("Clusters 0",'Input - companies list'!$A$1:$BG$1, 0)),'Output - Cluster ranking'!B2624,INDEX('Input - companies list'!$A:$BG, 0, MATCH("Flow",'Input - companies list'!$A$1:$BG$1, 0)))</f>
        <v/>
      </c>
      <c r="G2624">
        <f>AVERAGEIF(INDEX('Input - companies list'!$A:$BG, 0, MATCH("Clusters 0",'Input - companies list'!$A$1:$BG$1, 0)),'Output - Cluster ranking'!B2624,INDEX('Input - companies list'!$A:$BG, 0, MATCH("Inter-Cluster Connectivity",'Input - companies list'!$A$1:$BG$1, 0)))</f>
        <v/>
      </c>
      <c r="H2624">
        <f>IFERROR(PERCENTRANK(C:C,C2624),0)</f>
        <v/>
      </c>
      <c r="I2624">
        <f>IFERROR(1 - PERCENTRANK(D:D,D2624),0)</f>
        <v/>
      </c>
      <c r="J2624">
        <f>IFERROR(PERCENTRANK(E:E,E2624),0)</f>
        <v/>
      </c>
      <c r="K2624">
        <f>IFERROR(1 - PERCENTRANK(F:F,F2624),0)</f>
        <v/>
      </c>
      <c r="L2624">
        <f>IFERROR(PERCENTRANK(G:G,G2624),0)</f>
        <v/>
      </c>
      <c r="M2624">
        <f>H2624*weightA+I2624*weightB+J2624*weightC+K2624*weightD+L2624*weightE</f>
        <v/>
      </c>
    </row>
    <row r="2625" spans="1:13">
      <c r="A2625">
        <f>RANK(M2625,M:M)</f>
        <v/>
      </c>
      <c r="C2625">
        <f>SUMIFS('Input - target event report'!H:H,'Input - target event report'!L:L,B2625,'Input - target event report'!D:D, "Private Investment")</f>
        <v/>
      </c>
      <c r="D2625">
        <f>IF(E2625&lt;2, "N/A", (MAXIFS('Input - target event report'!E:E,'Input - target event report'!L:L,B:B,'Input - target event report'!D:D,"Private Investment")-MINIFS('Input - target event report'!E:E,'Input - target event report'!L:L,B:B,'Input - target event report'!D:D,"Private Investment"))/(E2625-1))</f>
        <v/>
      </c>
      <c r="E2625">
        <f>COUNTIFS('Input - target event report'!L:L,B2625,'Input - target event report'!D:D, "Private Investment")</f>
        <v/>
      </c>
      <c r="F2625">
        <f>AVERAGEIF(INDEX('Input - companies list'!$A:$BG, 0, MATCH("Clusters 0",'Input - companies list'!$A$1:$BG$1, 0)),'Output - Cluster ranking'!B2625,INDEX('Input - companies list'!$A:$BG, 0, MATCH("Flow",'Input - companies list'!$A$1:$BG$1, 0)))</f>
        <v/>
      </c>
      <c r="G2625">
        <f>AVERAGEIF(INDEX('Input - companies list'!$A:$BG, 0, MATCH("Clusters 0",'Input - companies list'!$A$1:$BG$1, 0)),'Output - Cluster ranking'!B2625,INDEX('Input - companies list'!$A:$BG, 0, MATCH("Inter-Cluster Connectivity",'Input - companies list'!$A$1:$BG$1, 0)))</f>
        <v/>
      </c>
      <c r="H2625">
        <f>IFERROR(PERCENTRANK(C:C,C2625),0)</f>
        <v/>
      </c>
      <c r="I2625">
        <f>IFERROR(1 - PERCENTRANK(D:D,D2625),0)</f>
        <v/>
      </c>
      <c r="J2625">
        <f>IFERROR(PERCENTRANK(E:E,E2625),0)</f>
        <v/>
      </c>
      <c r="K2625">
        <f>IFERROR(1 - PERCENTRANK(F:F,F2625),0)</f>
        <v/>
      </c>
      <c r="L2625">
        <f>IFERROR(PERCENTRANK(G:G,G2625),0)</f>
        <v/>
      </c>
      <c r="M2625">
        <f>H2625*weightA+I2625*weightB+J2625*weightC+K2625*weightD+L2625*weightE</f>
        <v/>
      </c>
    </row>
    <row r="2626" spans="1:13">
      <c r="A2626">
        <f>RANK(M2626,M:M)</f>
        <v/>
      </c>
      <c r="C2626">
        <f>SUMIFS('Input - target event report'!H:H,'Input - target event report'!L:L,B2626,'Input - target event report'!D:D, "Private Investment")</f>
        <v/>
      </c>
      <c r="D2626">
        <f>IF(E2626&lt;2, "N/A", (MAXIFS('Input - target event report'!E:E,'Input - target event report'!L:L,B:B,'Input - target event report'!D:D,"Private Investment")-MINIFS('Input - target event report'!E:E,'Input - target event report'!L:L,B:B,'Input - target event report'!D:D,"Private Investment"))/(E2626-1))</f>
        <v/>
      </c>
      <c r="E2626">
        <f>COUNTIFS('Input - target event report'!L:L,B2626,'Input - target event report'!D:D, "Private Investment")</f>
        <v/>
      </c>
      <c r="F2626">
        <f>AVERAGEIF(INDEX('Input - companies list'!$A:$BG, 0, MATCH("Clusters 0",'Input - companies list'!$A$1:$BG$1, 0)),'Output - Cluster ranking'!B2626,INDEX('Input - companies list'!$A:$BG, 0, MATCH("Flow",'Input - companies list'!$A$1:$BG$1, 0)))</f>
        <v/>
      </c>
      <c r="G2626">
        <f>AVERAGEIF(INDEX('Input - companies list'!$A:$BG, 0, MATCH("Clusters 0",'Input - companies list'!$A$1:$BG$1, 0)),'Output - Cluster ranking'!B2626,INDEX('Input - companies list'!$A:$BG, 0, MATCH("Inter-Cluster Connectivity",'Input - companies list'!$A$1:$BG$1, 0)))</f>
        <v/>
      </c>
      <c r="H2626">
        <f>IFERROR(PERCENTRANK(C:C,C2626),0)</f>
        <v/>
      </c>
      <c r="I2626">
        <f>IFERROR(1 - PERCENTRANK(D:D,D2626),0)</f>
        <v/>
      </c>
      <c r="J2626">
        <f>IFERROR(PERCENTRANK(E:E,E2626),0)</f>
        <v/>
      </c>
      <c r="K2626">
        <f>IFERROR(1 - PERCENTRANK(F:F,F2626),0)</f>
        <v/>
      </c>
      <c r="L2626">
        <f>IFERROR(PERCENTRANK(G:G,G2626),0)</f>
        <v/>
      </c>
      <c r="M2626">
        <f>H2626*weightA+I2626*weightB+J2626*weightC+K2626*weightD+L2626*weightE</f>
        <v/>
      </c>
    </row>
    <row r="2627" spans="1:13">
      <c r="A2627">
        <f>RANK(M2627,M:M)</f>
        <v/>
      </c>
      <c r="C2627">
        <f>SUMIFS('Input - target event report'!H:H,'Input - target event report'!L:L,B2627,'Input - target event report'!D:D, "Private Investment")</f>
        <v/>
      </c>
      <c r="D2627">
        <f>IF(E2627&lt;2, "N/A", (MAXIFS('Input - target event report'!E:E,'Input - target event report'!L:L,B:B,'Input - target event report'!D:D,"Private Investment")-MINIFS('Input - target event report'!E:E,'Input - target event report'!L:L,B:B,'Input - target event report'!D:D,"Private Investment"))/(E2627-1))</f>
        <v/>
      </c>
      <c r="E2627">
        <f>COUNTIFS('Input - target event report'!L:L,B2627,'Input - target event report'!D:D, "Private Investment")</f>
        <v/>
      </c>
      <c r="F2627">
        <f>AVERAGEIF(INDEX('Input - companies list'!$A:$BG, 0, MATCH("Clusters 0",'Input - companies list'!$A$1:$BG$1, 0)),'Output - Cluster ranking'!B2627,INDEX('Input - companies list'!$A:$BG, 0, MATCH("Flow",'Input - companies list'!$A$1:$BG$1, 0)))</f>
        <v/>
      </c>
      <c r="G2627">
        <f>AVERAGEIF(INDEX('Input - companies list'!$A:$BG, 0, MATCH("Clusters 0",'Input - companies list'!$A$1:$BG$1, 0)),'Output - Cluster ranking'!B2627,INDEX('Input - companies list'!$A:$BG, 0, MATCH("Inter-Cluster Connectivity",'Input - companies list'!$A$1:$BG$1, 0)))</f>
        <v/>
      </c>
      <c r="H2627">
        <f>IFERROR(PERCENTRANK(C:C,C2627),0)</f>
        <v/>
      </c>
      <c r="I2627">
        <f>IFERROR(1 - PERCENTRANK(D:D,D2627),0)</f>
        <v/>
      </c>
      <c r="J2627">
        <f>IFERROR(PERCENTRANK(E:E,E2627),0)</f>
        <v/>
      </c>
      <c r="K2627">
        <f>IFERROR(1 - PERCENTRANK(F:F,F2627),0)</f>
        <v/>
      </c>
      <c r="L2627">
        <f>IFERROR(PERCENTRANK(G:G,G2627),0)</f>
        <v/>
      </c>
      <c r="M2627">
        <f>H2627*weightA+I2627*weightB+J2627*weightC+K2627*weightD+L2627*weightE</f>
        <v/>
      </c>
    </row>
    <row r="2628" spans="1:13">
      <c r="A2628">
        <f>RANK(M2628,M:M)</f>
        <v/>
      </c>
      <c r="C2628">
        <f>SUMIFS('Input - target event report'!H:H,'Input - target event report'!L:L,B2628,'Input - target event report'!D:D, "Private Investment")</f>
        <v/>
      </c>
      <c r="D2628">
        <f>IF(E2628&lt;2, "N/A", (MAXIFS('Input - target event report'!E:E,'Input - target event report'!L:L,B:B,'Input - target event report'!D:D,"Private Investment")-MINIFS('Input - target event report'!E:E,'Input - target event report'!L:L,B:B,'Input - target event report'!D:D,"Private Investment"))/(E2628-1))</f>
        <v/>
      </c>
      <c r="E2628">
        <f>COUNTIFS('Input - target event report'!L:L,B2628,'Input - target event report'!D:D, "Private Investment")</f>
        <v/>
      </c>
      <c r="F2628">
        <f>AVERAGEIF(INDEX('Input - companies list'!$A:$BG, 0, MATCH("Clusters 0",'Input - companies list'!$A$1:$BG$1, 0)),'Output - Cluster ranking'!B2628,INDEX('Input - companies list'!$A:$BG, 0, MATCH("Flow",'Input - companies list'!$A$1:$BG$1, 0)))</f>
        <v/>
      </c>
      <c r="G2628">
        <f>AVERAGEIF(INDEX('Input - companies list'!$A:$BG, 0, MATCH("Clusters 0",'Input - companies list'!$A$1:$BG$1, 0)),'Output - Cluster ranking'!B2628,INDEX('Input - companies list'!$A:$BG, 0, MATCH("Inter-Cluster Connectivity",'Input - companies list'!$A$1:$BG$1, 0)))</f>
        <v/>
      </c>
      <c r="H2628">
        <f>IFERROR(PERCENTRANK(C:C,C2628),0)</f>
        <v/>
      </c>
      <c r="I2628">
        <f>IFERROR(1 - PERCENTRANK(D:D,D2628),0)</f>
        <v/>
      </c>
      <c r="J2628">
        <f>IFERROR(PERCENTRANK(E:E,E2628),0)</f>
        <v/>
      </c>
      <c r="K2628">
        <f>IFERROR(1 - PERCENTRANK(F:F,F2628),0)</f>
        <v/>
      </c>
      <c r="L2628">
        <f>IFERROR(PERCENTRANK(G:G,G2628),0)</f>
        <v/>
      </c>
      <c r="M2628">
        <f>H2628*weightA+I2628*weightB+J2628*weightC+K2628*weightD+L2628*weightE</f>
        <v/>
      </c>
    </row>
    <row r="2629" spans="1:13">
      <c r="A2629">
        <f>RANK(M2629,M:M)</f>
        <v/>
      </c>
      <c r="C2629">
        <f>SUMIFS('Input - target event report'!H:H,'Input - target event report'!L:L,B2629,'Input - target event report'!D:D, "Private Investment")</f>
        <v/>
      </c>
      <c r="D2629">
        <f>IF(E2629&lt;2, "N/A", (MAXIFS('Input - target event report'!E:E,'Input - target event report'!L:L,B:B,'Input - target event report'!D:D,"Private Investment")-MINIFS('Input - target event report'!E:E,'Input - target event report'!L:L,B:B,'Input - target event report'!D:D,"Private Investment"))/(E2629-1))</f>
        <v/>
      </c>
      <c r="E2629">
        <f>COUNTIFS('Input - target event report'!L:L,B2629,'Input - target event report'!D:D, "Private Investment")</f>
        <v/>
      </c>
      <c r="F2629">
        <f>AVERAGEIF(INDEX('Input - companies list'!$A:$BG, 0, MATCH("Clusters 0",'Input - companies list'!$A$1:$BG$1, 0)),'Output - Cluster ranking'!B2629,INDEX('Input - companies list'!$A:$BG, 0, MATCH("Flow",'Input - companies list'!$A$1:$BG$1, 0)))</f>
        <v/>
      </c>
      <c r="G2629">
        <f>AVERAGEIF(INDEX('Input - companies list'!$A:$BG, 0, MATCH("Clusters 0",'Input - companies list'!$A$1:$BG$1, 0)),'Output - Cluster ranking'!B2629,INDEX('Input - companies list'!$A:$BG, 0, MATCH("Inter-Cluster Connectivity",'Input - companies list'!$A$1:$BG$1, 0)))</f>
        <v/>
      </c>
      <c r="H2629">
        <f>IFERROR(PERCENTRANK(C:C,C2629),0)</f>
        <v/>
      </c>
      <c r="I2629">
        <f>IFERROR(1 - PERCENTRANK(D:D,D2629),0)</f>
        <v/>
      </c>
      <c r="J2629">
        <f>IFERROR(PERCENTRANK(E:E,E2629),0)</f>
        <v/>
      </c>
      <c r="K2629">
        <f>IFERROR(1 - PERCENTRANK(F:F,F2629),0)</f>
        <v/>
      </c>
      <c r="L2629">
        <f>IFERROR(PERCENTRANK(G:G,G2629),0)</f>
        <v/>
      </c>
      <c r="M2629">
        <f>H2629*weightA+I2629*weightB+J2629*weightC+K2629*weightD+L2629*weightE</f>
        <v/>
      </c>
    </row>
    <row r="2630" spans="1:13">
      <c r="A2630">
        <f>RANK(M2630,M:M)</f>
        <v/>
      </c>
      <c r="C2630">
        <f>SUMIFS('Input - target event report'!H:H,'Input - target event report'!L:L,B2630,'Input - target event report'!D:D, "Private Investment")</f>
        <v/>
      </c>
      <c r="D2630">
        <f>IF(E2630&lt;2, "N/A", (MAXIFS('Input - target event report'!E:E,'Input - target event report'!L:L,B:B,'Input - target event report'!D:D,"Private Investment")-MINIFS('Input - target event report'!E:E,'Input - target event report'!L:L,B:B,'Input - target event report'!D:D,"Private Investment"))/(E2630-1))</f>
        <v/>
      </c>
      <c r="E2630">
        <f>COUNTIFS('Input - target event report'!L:L,B2630,'Input - target event report'!D:D, "Private Investment")</f>
        <v/>
      </c>
      <c r="F2630">
        <f>AVERAGEIF(INDEX('Input - companies list'!$A:$BG, 0, MATCH("Clusters 0",'Input - companies list'!$A$1:$BG$1, 0)),'Output - Cluster ranking'!B2630,INDEX('Input - companies list'!$A:$BG, 0, MATCH("Flow",'Input - companies list'!$A$1:$BG$1, 0)))</f>
        <v/>
      </c>
      <c r="G2630">
        <f>AVERAGEIF(INDEX('Input - companies list'!$A:$BG, 0, MATCH("Clusters 0",'Input - companies list'!$A$1:$BG$1, 0)),'Output - Cluster ranking'!B2630,INDEX('Input - companies list'!$A:$BG, 0, MATCH("Inter-Cluster Connectivity",'Input - companies list'!$A$1:$BG$1, 0)))</f>
        <v/>
      </c>
      <c r="H2630">
        <f>IFERROR(PERCENTRANK(C:C,C2630),0)</f>
        <v/>
      </c>
      <c r="I2630">
        <f>IFERROR(1 - PERCENTRANK(D:D,D2630),0)</f>
        <v/>
      </c>
      <c r="J2630">
        <f>IFERROR(PERCENTRANK(E:E,E2630),0)</f>
        <v/>
      </c>
      <c r="K2630">
        <f>IFERROR(1 - PERCENTRANK(F:F,F2630),0)</f>
        <v/>
      </c>
      <c r="L2630">
        <f>IFERROR(PERCENTRANK(G:G,G2630),0)</f>
        <v/>
      </c>
      <c r="M2630">
        <f>H2630*weightA+I2630*weightB+J2630*weightC+K2630*weightD+L2630*weightE</f>
        <v/>
      </c>
    </row>
    <row r="2631" spans="1:13">
      <c r="A2631">
        <f>RANK(M2631,M:M)</f>
        <v/>
      </c>
      <c r="C2631">
        <f>SUMIFS('Input - target event report'!H:H,'Input - target event report'!L:L,B2631,'Input - target event report'!D:D, "Private Investment")</f>
        <v/>
      </c>
      <c r="D2631">
        <f>IF(E2631&lt;2, "N/A", (MAXIFS('Input - target event report'!E:E,'Input - target event report'!L:L,B:B,'Input - target event report'!D:D,"Private Investment")-MINIFS('Input - target event report'!E:E,'Input - target event report'!L:L,B:B,'Input - target event report'!D:D,"Private Investment"))/(E2631-1))</f>
        <v/>
      </c>
      <c r="E2631">
        <f>COUNTIFS('Input - target event report'!L:L,B2631,'Input - target event report'!D:D, "Private Investment")</f>
        <v/>
      </c>
      <c r="F2631">
        <f>AVERAGEIF(INDEX('Input - companies list'!$A:$BG, 0, MATCH("Clusters 0",'Input - companies list'!$A$1:$BG$1, 0)),'Output - Cluster ranking'!B2631,INDEX('Input - companies list'!$A:$BG, 0, MATCH("Flow",'Input - companies list'!$A$1:$BG$1, 0)))</f>
        <v/>
      </c>
      <c r="G2631">
        <f>AVERAGEIF(INDEX('Input - companies list'!$A:$BG, 0, MATCH("Clusters 0",'Input - companies list'!$A$1:$BG$1, 0)),'Output - Cluster ranking'!B2631,INDEX('Input - companies list'!$A:$BG, 0, MATCH("Inter-Cluster Connectivity",'Input - companies list'!$A$1:$BG$1, 0)))</f>
        <v/>
      </c>
      <c r="H2631">
        <f>IFERROR(PERCENTRANK(C:C,C2631),0)</f>
        <v/>
      </c>
      <c r="I2631">
        <f>IFERROR(1 - PERCENTRANK(D:D,D2631),0)</f>
        <v/>
      </c>
      <c r="J2631">
        <f>IFERROR(PERCENTRANK(E:E,E2631),0)</f>
        <v/>
      </c>
      <c r="K2631">
        <f>IFERROR(1 - PERCENTRANK(F:F,F2631),0)</f>
        <v/>
      </c>
      <c r="L2631">
        <f>IFERROR(PERCENTRANK(G:G,G2631),0)</f>
        <v/>
      </c>
      <c r="M2631">
        <f>H2631*weightA+I2631*weightB+J2631*weightC+K2631*weightD+L2631*weightE</f>
        <v/>
      </c>
    </row>
    <row r="2632" spans="1:13">
      <c r="A2632">
        <f>RANK(M2632,M:M)</f>
        <v/>
      </c>
      <c r="C2632">
        <f>SUMIFS('Input - target event report'!H:H,'Input - target event report'!L:L,B2632,'Input - target event report'!D:D, "Private Investment")</f>
        <v/>
      </c>
      <c r="D2632">
        <f>IF(E2632&lt;2, "N/A", (MAXIFS('Input - target event report'!E:E,'Input - target event report'!L:L,B:B,'Input - target event report'!D:D,"Private Investment")-MINIFS('Input - target event report'!E:E,'Input - target event report'!L:L,B:B,'Input - target event report'!D:D,"Private Investment"))/(E2632-1))</f>
        <v/>
      </c>
      <c r="E2632">
        <f>COUNTIFS('Input - target event report'!L:L,B2632,'Input - target event report'!D:D, "Private Investment")</f>
        <v/>
      </c>
      <c r="F2632">
        <f>AVERAGEIF(INDEX('Input - companies list'!$A:$BG, 0, MATCH("Clusters 0",'Input - companies list'!$A$1:$BG$1, 0)),'Output - Cluster ranking'!B2632,INDEX('Input - companies list'!$A:$BG, 0, MATCH("Flow",'Input - companies list'!$A$1:$BG$1, 0)))</f>
        <v/>
      </c>
      <c r="G2632">
        <f>AVERAGEIF(INDEX('Input - companies list'!$A:$BG, 0, MATCH("Clusters 0",'Input - companies list'!$A$1:$BG$1, 0)),'Output - Cluster ranking'!B2632,INDEX('Input - companies list'!$A:$BG, 0, MATCH("Inter-Cluster Connectivity",'Input - companies list'!$A$1:$BG$1, 0)))</f>
        <v/>
      </c>
      <c r="H2632">
        <f>IFERROR(PERCENTRANK(C:C,C2632),0)</f>
        <v/>
      </c>
      <c r="I2632">
        <f>IFERROR(1 - PERCENTRANK(D:D,D2632),0)</f>
        <v/>
      </c>
      <c r="J2632">
        <f>IFERROR(PERCENTRANK(E:E,E2632),0)</f>
        <v/>
      </c>
      <c r="K2632">
        <f>IFERROR(1 - PERCENTRANK(F:F,F2632),0)</f>
        <v/>
      </c>
      <c r="L2632">
        <f>IFERROR(PERCENTRANK(G:G,G2632),0)</f>
        <v/>
      </c>
      <c r="M2632">
        <f>H2632*weightA+I2632*weightB+J2632*weightC+K2632*weightD+L2632*weightE</f>
        <v/>
      </c>
    </row>
    <row r="2633" spans="1:13">
      <c r="A2633">
        <f>RANK(M2633,M:M)</f>
        <v/>
      </c>
      <c r="C2633">
        <f>SUMIFS('Input - target event report'!H:H,'Input - target event report'!L:L,B2633,'Input - target event report'!D:D, "Private Investment")</f>
        <v/>
      </c>
      <c r="D2633">
        <f>IF(E2633&lt;2, "N/A", (MAXIFS('Input - target event report'!E:E,'Input - target event report'!L:L,B:B,'Input - target event report'!D:D,"Private Investment")-MINIFS('Input - target event report'!E:E,'Input - target event report'!L:L,B:B,'Input - target event report'!D:D,"Private Investment"))/(E2633-1))</f>
        <v/>
      </c>
      <c r="E2633">
        <f>COUNTIFS('Input - target event report'!L:L,B2633,'Input - target event report'!D:D, "Private Investment")</f>
        <v/>
      </c>
      <c r="F2633">
        <f>AVERAGEIF(INDEX('Input - companies list'!$A:$BG, 0, MATCH("Clusters 0",'Input - companies list'!$A$1:$BG$1, 0)),'Output - Cluster ranking'!B2633,INDEX('Input - companies list'!$A:$BG, 0, MATCH("Flow",'Input - companies list'!$A$1:$BG$1, 0)))</f>
        <v/>
      </c>
      <c r="G2633">
        <f>AVERAGEIF(INDEX('Input - companies list'!$A:$BG, 0, MATCH("Clusters 0",'Input - companies list'!$A$1:$BG$1, 0)),'Output - Cluster ranking'!B2633,INDEX('Input - companies list'!$A:$BG, 0, MATCH("Inter-Cluster Connectivity",'Input - companies list'!$A$1:$BG$1, 0)))</f>
        <v/>
      </c>
      <c r="H2633">
        <f>IFERROR(PERCENTRANK(C:C,C2633),0)</f>
        <v/>
      </c>
      <c r="I2633">
        <f>IFERROR(1 - PERCENTRANK(D:D,D2633),0)</f>
        <v/>
      </c>
      <c r="J2633">
        <f>IFERROR(PERCENTRANK(E:E,E2633),0)</f>
        <v/>
      </c>
      <c r="K2633">
        <f>IFERROR(1 - PERCENTRANK(F:F,F2633),0)</f>
        <v/>
      </c>
      <c r="L2633">
        <f>IFERROR(PERCENTRANK(G:G,G2633),0)</f>
        <v/>
      </c>
      <c r="M2633">
        <f>H2633*weightA+I2633*weightB+J2633*weightC+K2633*weightD+L2633*weightE</f>
        <v/>
      </c>
    </row>
    <row r="2634" spans="1:13">
      <c r="A2634">
        <f>RANK(M2634,M:M)</f>
        <v/>
      </c>
      <c r="C2634">
        <f>SUMIFS('Input - target event report'!H:H,'Input - target event report'!L:L,B2634,'Input - target event report'!D:D, "Private Investment")</f>
        <v/>
      </c>
      <c r="D2634">
        <f>IF(E2634&lt;2, "N/A", (MAXIFS('Input - target event report'!E:E,'Input - target event report'!L:L,B:B,'Input - target event report'!D:D,"Private Investment")-MINIFS('Input - target event report'!E:E,'Input - target event report'!L:L,B:B,'Input - target event report'!D:D,"Private Investment"))/(E2634-1))</f>
        <v/>
      </c>
      <c r="E2634">
        <f>COUNTIFS('Input - target event report'!L:L,B2634,'Input - target event report'!D:D, "Private Investment")</f>
        <v/>
      </c>
      <c r="F2634">
        <f>AVERAGEIF(INDEX('Input - companies list'!$A:$BG, 0, MATCH("Clusters 0",'Input - companies list'!$A$1:$BG$1, 0)),'Output - Cluster ranking'!B2634,INDEX('Input - companies list'!$A:$BG, 0, MATCH("Flow",'Input - companies list'!$A$1:$BG$1, 0)))</f>
        <v/>
      </c>
      <c r="G2634">
        <f>AVERAGEIF(INDEX('Input - companies list'!$A:$BG, 0, MATCH("Clusters 0",'Input - companies list'!$A$1:$BG$1, 0)),'Output - Cluster ranking'!B2634,INDEX('Input - companies list'!$A:$BG, 0, MATCH("Inter-Cluster Connectivity",'Input - companies list'!$A$1:$BG$1, 0)))</f>
        <v/>
      </c>
      <c r="H2634">
        <f>IFERROR(PERCENTRANK(C:C,C2634),0)</f>
        <v/>
      </c>
      <c r="I2634">
        <f>IFERROR(1 - PERCENTRANK(D:D,D2634),0)</f>
        <v/>
      </c>
      <c r="J2634">
        <f>IFERROR(PERCENTRANK(E:E,E2634),0)</f>
        <v/>
      </c>
      <c r="K2634">
        <f>IFERROR(1 - PERCENTRANK(F:F,F2634),0)</f>
        <v/>
      </c>
      <c r="L2634">
        <f>IFERROR(PERCENTRANK(G:G,G2634),0)</f>
        <v/>
      </c>
      <c r="M2634">
        <f>H2634*weightA+I2634*weightB+J2634*weightC+K2634*weightD+L2634*weightE</f>
        <v/>
      </c>
    </row>
    <row r="2635" spans="1:13">
      <c r="A2635">
        <f>RANK(M2635,M:M)</f>
        <v/>
      </c>
      <c r="C2635">
        <f>SUMIFS('Input - target event report'!H:H,'Input - target event report'!L:L,B2635,'Input - target event report'!D:D, "Private Investment")</f>
        <v/>
      </c>
      <c r="D2635">
        <f>IF(E2635&lt;2, "N/A", (MAXIFS('Input - target event report'!E:E,'Input - target event report'!L:L,B:B,'Input - target event report'!D:D,"Private Investment")-MINIFS('Input - target event report'!E:E,'Input - target event report'!L:L,B:B,'Input - target event report'!D:D,"Private Investment"))/(E2635-1))</f>
        <v/>
      </c>
      <c r="E2635">
        <f>COUNTIFS('Input - target event report'!L:L,B2635,'Input - target event report'!D:D, "Private Investment")</f>
        <v/>
      </c>
      <c r="F2635">
        <f>AVERAGEIF(INDEX('Input - companies list'!$A:$BG, 0, MATCH("Clusters 0",'Input - companies list'!$A$1:$BG$1, 0)),'Output - Cluster ranking'!B2635,INDEX('Input - companies list'!$A:$BG, 0, MATCH("Flow",'Input - companies list'!$A$1:$BG$1, 0)))</f>
        <v/>
      </c>
      <c r="G2635">
        <f>AVERAGEIF(INDEX('Input - companies list'!$A:$BG, 0, MATCH("Clusters 0",'Input - companies list'!$A$1:$BG$1, 0)),'Output - Cluster ranking'!B2635,INDEX('Input - companies list'!$A:$BG, 0, MATCH("Inter-Cluster Connectivity",'Input - companies list'!$A$1:$BG$1, 0)))</f>
        <v/>
      </c>
      <c r="H2635">
        <f>IFERROR(PERCENTRANK(C:C,C2635),0)</f>
        <v/>
      </c>
      <c r="I2635">
        <f>IFERROR(1 - PERCENTRANK(D:D,D2635),0)</f>
        <v/>
      </c>
      <c r="J2635">
        <f>IFERROR(PERCENTRANK(E:E,E2635),0)</f>
        <v/>
      </c>
      <c r="K2635">
        <f>IFERROR(1 - PERCENTRANK(F:F,F2635),0)</f>
        <v/>
      </c>
      <c r="L2635">
        <f>IFERROR(PERCENTRANK(G:G,G2635),0)</f>
        <v/>
      </c>
      <c r="M2635">
        <f>H2635*weightA+I2635*weightB+J2635*weightC+K2635*weightD+L2635*weightE</f>
        <v/>
      </c>
    </row>
    <row r="2636" spans="1:13">
      <c r="A2636">
        <f>RANK(M2636,M:M)</f>
        <v/>
      </c>
      <c r="C2636">
        <f>SUMIFS('Input - target event report'!H:H,'Input - target event report'!L:L,B2636,'Input - target event report'!D:D, "Private Investment")</f>
        <v/>
      </c>
      <c r="D2636">
        <f>IF(E2636&lt;2, "N/A", (MAXIFS('Input - target event report'!E:E,'Input - target event report'!L:L,B:B,'Input - target event report'!D:D,"Private Investment")-MINIFS('Input - target event report'!E:E,'Input - target event report'!L:L,B:B,'Input - target event report'!D:D,"Private Investment"))/(E2636-1))</f>
        <v/>
      </c>
      <c r="E2636">
        <f>COUNTIFS('Input - target event report'!L:L,B2636,'Input - target event report'!D:D, "Private Investment")</f>
        <v/>
      </c>
      <c r="F2636">
        <f>AVERAGEIF(INDEX('Input - companies list'!$A:$BG, 0, MATCH("Clusters 0",'Input - companies list'!$A$1:$BG$1, 0)),'Output - Cluster ranking'!B2636,INDEX('Input - companies list'!$A:$BG, 0, MATCH("Flow",'Input - companies list'!$A$1:$BG$1, 0)))</f>
        <v/>
      </c>
      <c r="G2636">
        <f>AVERAGEIF(INDEX('Input - companies list'!$A:$BG, 0, MATCH("Clusters 0",'Input - companies list'!$A$1:$BG$1, 0)),'Output - Cluster ranking'!B2636,INDEX('Input - companies list'!$A:$BG, 0, MATCH("Inter-Cluster Connectivity",'Input - companies list'!$A$1:$BG$1, 0)))</f>
        <v/>
      </c>
      <c r="H2636">
        <f>IFERROR(PERCENTRANK(C:C,C2636),0)</f>
        <v/>
      </c>
      <c r="I2636">
        <f>IFERROR(1 - PERCENTRANK(D:D,D2636),0)</f>
        <v/>
      </c>
      <c r="J2636">
        <f>IFERROR(PERCENTRANK(E:E,E2636),0)</f>
        <v/>
      </c>
      <c r="K2636">
        <f>IFERROR(1 - PERCENTRANK(F:F,F2636),0)</f>
        <v/>
      </c>
      <c r="L2636">
        <f>IFERROR(PERCENTRANK(G:G,G2636),0)</f>
        <v/>
      </c>
      <c r="M2636">
        <f>H2636*weightA+I2636*weightB+J2636*weightC+K2636*weightD+L2636*weightE</f>
        <v/>
      </c>
    </row>
    <row r="2637" spans="1:13">
      <c r="A2637">
        <f>RANK(M2637,M:M)</f>
        <v/>
      </c>
      <c r="C2637">
        <f>SUMIFS('Input - target event report'!H:H,'Input - target event report'!L:L,B2637,'Input - target event report'!D:D, "Private Investment")</f>
        <v/>
      </c>
      <c r="D2637">
        <f>IF(E2637&lt;2, "N/A", (MAXIFS('Input - target event report'!E:E,'Input - target event report'!L:L,B:B,'Input - target event report'!D:D,"Private Investment")-MINIFS('Input - target event report'!E:E,'Input - target event report'!L:L,B:B,'Input - target event report'!D:D,"Private Investment"))/(E2637-1))</f>
        <v/>
      </c>
      <c r="E2637">
        <f>COUNTIFS('Input - target event report'!L:L,B2637,'Input - target event report'!D:D, "Private Investment")</f>
        <v/>
      </c>
      <c r="F2637">
        <f>AVERAGEIF(INDEX('Input - companies list'!$A:$BG, 0, MATCH("Clusters 0",'Input - companies list'!$A$1:$BG$1, 0)),'Output - Cluster ranking'!B2637,INDEX('Input - companies list'!$A:$BG, 0, MATCH("Flow",'Input - companies list'!$A$1:$BG$1, 0)))</f>
        <v/>
      </c>
      <c r="G2637">
        <f>AVERAGEIF(INDEX('Input - companies list'!$A:$BG, 0, MATCH("Clusters 0",'Input - companies list'!$A$1:$BG$1, 0)),'Output - Cluster ranking'!B2637,INDEX('Input - companies list'!$A:$BG, 0, MATCH("Inter-Cluster Connectivity",'Input - companies list'!$A$1:$BG$1, 0)))</f>
        <v/>
      </c>
      <c r="H2637">
        <f>IFERROR(PERCENTRANK(C:C,C2637),0)</f>
        <v/>
      </c>
      <c r="I2637">
        <f>IFERROR(1 - PERCENTRANK(D:D,D2637),0)</f>
        <v/>
      </c>
      <c r="J2637">
        <f>IFERROR(PERCENTRANK(E:E,E2637),0)</f>
        <v/>
      </c>
      <c r="K2637">
        <f>IFERROR(1 - PERCENTRANK(F:F,F2637),0)</f>
        <v/>
      </c>
      <c r="L2637">
        <f>IFERROR(PERCENTRANK(G:G,G2637),0)</f>
        <v/>
      </c>
      <c r="M2637">
        <f>H2637*weightA+I2637*weightB+J2637*weightC+K2637*weightD+L2637*weightE</f>
        <v/>
      </c>
    </row>
    <row r="2638" spans="1:13">
      <c r="A2638">
        <f>RANK(M2638,M:M)</f>
        <v/>
      </c>
      <c r="C2638">
        <f>SUMIFS('Input - target event report'!H:H,'Input - target event report'!L:L,B2638,'Input - target event report'!D:D, "Private Investment")</f>
        <v/>
      </c>
      <c r="D2638">
        <f>IF(E2638&lt;2, "N/A", (MAXIFS('Input - target event report'!E:E,'Input - target event report'!L:L,B:B,'Input - target event report'!D:D,"Private Investment")-MINIFS('Input - target event report'!E:E,'Input - target event report'!L:L,B:B,'Input - target event report'!D:D,"Private Investment"))/(E2638-1))</f>
        <v/>
      </c>
      <c r="E2638">
        <f>COUNTIFS('Input - target event report'!L:L,B2638,'Input - target event report'!D:D, "Private Investment")</f>
        <v/>
      </c>
      <c r="F2638">
        <f>AVERAGEIF(INDEX('Input - companies list'!$A:$BG, 0, MATCH("Clusters 0",'Input - companies list'!$A$1:$BG$1, 0)),'Output - Cluster ranking'!B2638,INDEX('Input - companies list'!$A:$BG, 0, MATCH("Flow",'Input - companies list'!$A$1:$BG$1, 0)))</f>
        <v/>
      </c>
      <c r="G2638">
        <f>AVERAGEIF(INDEX('Input - companies list'!$A:$BG, 0, MATCH("Clusters 0",'Input - companies list'!$A$1:$BG$1, 0)),'Output - Cluster ranking'!B2638,INDEX('Input - companies list'!$A:$BG, 0, MATCH("Inter-Cluster Connectivity",'Input - companies list'!$A$1:$BG$1, 0)))</f>
        <v/>
      </c>
      <c r="H2638">
        <f>IFERROR(PERCENTRANK(C:C,C2638),0)</f>
        <v/>
      </c>
      <c r="I2638">
        <f>IFERROR(1 - PERCENTRANK(D:D,D2638),0)</f>
        <v/>
      </c>
      <c r="J2638">
        <f>IFERROR(PERCENTRANK(E:E,E2638),0)</f>
        <v/>
      </c>
      <c r="K2638">
        <f>IFERROR(1 - PERCENTRANK(F:F,F2638),0)</f>
        <v/>
      </c>
      <c r="L2638">
        <f>IFERROR(PERCENTRANK(G:G,G2638),0)</f>
        <v/>
      </c>
      <c r="M2638">
        <f>H2638*weightA+I2638*weightB+J2638*weightC+K2638*weightD+L2638*weightE</f>
        <v/>
      </c>
    </row>
    <row r="2639" spans="1:13">
      <c r="A2639">
        <f>RANK(M2639,M:M)</f>
        <v/>
      </c>
      <c r="C2639">
        <f>SUMIFS('Input - target event report'!H:H,'Input - target event report'!L:L,B2639,'Input - target event report'!D:D, "Private Investment")</f>
        <v/>
      </c>
      <c r="D2639">
        <f>IF(E2639&lt;2, "N/A", (MAXIFS('Input - target event report'!E:E,'Input - target event report'!L:L,B:B,'Input - target event report'!D:D,"Private Investment")-MINIFS('Input - target event report'!E:E,'Input - target event report'!L:L,B:B,'Input - target event report'!D:D,"Private Investment"))/(E2639-1))</f>
        <v/>
      </c>
      <c r="E2639">
        <f>COUNTIFS('Input - target event report'!L:L,B2639,'Input - target event report'!D:D, "Private Investment")</f>
        <v/>
      </c>
      <c r="F2639">
        <f>AVERAGEIF(INDEX('Input - companies list'!$A:$BG, 0, MATCH("Clusters 0",'Input - companies list'!$A$1:$BG$1, 0)),'Output - Cluster ranking'!B2639,INDEX('Input - companies list'!$A:$BG, 0, MATCH("Flow",'Input - companies list'!$A$1:$BG$1, 0)))</f>
        <v/>
      </c>
      <c r="G2639">
        <f>AVERAGEIF(INDEX('Input - companies list'!$A:$BG, 0, MATCH("Clusters 0",'Input - companies list'!$A$1:$BG$1, 0)),'Output - Cluster ranking'!B2639,INDEX('Input - companies list'!$A:$BG, 0, MATCH("Inter-Cluster Connectivity",'Input - companies list'!$A$1:$BG$1, 0)))</f>
        <v/>
      </c>
      <c r="H2639">
        <f>IFERROR(PERCENTRANK(C:C,C2639),0)</f>
        <v/>
      </c>
      <c r="I2639">
        <f>IFERROR(1 - PERCENTRANK(D:D,D2639),0)</f>
        <v/>
      </c>
      <c r="J2639">
        <f>IFERROR(PERCENTRANK(E:E,E2639),0)</f>
        <v/>
      </c>
      <c r="K2639">
        <f>IFERROR(1 - PERCENTRANK(F:F,F2639),0)</f>
        <v/>
      </c>
      <c r="L2639">
        <f>IFERROR(PERCENTRANK(G:G,G2639),0)</f>
        <v/>
      </c>
      <c r="M2639">
        <f>H2639*weightA+I2639*weightB+J2639*weightC+K2639*weightD+L2639*weightE</f>
        <v/>
      </c>
    </row>
    <row r="2640" spans="1:13">
      <c r="A2640">
        <f>RANK(M2640,M:M)</f>
        <v/>
      </c>
      <c r="C2640">
        <f>SUMIFS('Input - target event report'!H:H,'Input - target event report'!L:L,B2640,'Input - target event report'!D:D, "Private Investment")</f>
        <v/>
      </c>
      <c r="D2640">
        <f>IF(E2640&lt;2, "N/A", (MAXIFS('Input - target event report'!E:E,'Input - target event report'!L:L,B:B,'Input - target event report'!D:D,"Private Investment")-MINIFS('Input - target event report'!E:E,'Input - target event report'!L:L,B:B,'Input - target event report'!D:D,"Private Investment"))/(E2640-1))</f>
        <v/>
      </c>
      <c r="E2640">
        <f>COUNTIFS('Input - target event report'!L:L,B2640,'Input - target event report'!D:D, "Private Investment")</f>
        <v/>
      </c>
      <c r="F2640">
        <f>AVERAGEIF(INDEX('Input - companies list'!$A:$BG, 0, MATCH("Clusters 0",'Input - companies list'!$A$1:$BG$1, 0)),'Output - Cluster ranking'!B2640,INDEX('Input - companies list'!$A:$BG, 0, MATCH("Flow",'Input - companies list'!$A$1:$BG$1, 0)))</f>
        <v/>
      </c>
      <c r="G2640">
        <f>AVERAGEIF(INDEX('Input - companies list'!$A:$BG, 0, MATCH("Clusters 0",'Input - companies list'!$A$1:$BG$1, 0)),'Output - Cluster ranking'!B2640,INDEX('Input - companies list'!$A:$BG, 0, MATCH("Inter-Cluster Connectivity",'Input - companies list'!$A$1:$BG$1, 0)))</f>
        <v/>
      </c>
      <c r="H2640">
        <f>IFERROR(PERCENTRANK(C:C,C2640),0)</f>
        <v/>
      </c>
      <c r="I2640">
        <f>IFERROR(1 - PERCENTRANK(D:D,D2640),0)</f>
        <v/>
      </c>
      <c r="J2640">
        <f>IFERROR(PERCENTRANK(E:E,E2640),0)</f>
        <v/>
      </c>
      <c r="K2640">
        <f>IFERROR(1 - PERCENTRANK(F:F,F2640),0)</f>
        <v/>
      </c>
      <c r="L2640">
        <f>IFERROR(PERCENTRANK(G:G,G2640),0)</f>
        <v/>
      </c>
      <c r="M2640">
        <f>H2640*weightA+I2640*weightB+J2640*weightC+K2640*weightD+L2640*weightE</f>
        <v/>
      </c>
    </row>
    <row r="2641" spans="1:13">
      <c r="A2641">
        <f>RANK(M2641,M:M)</f>
        <v/>
      </c>
      <c r="C2641">
        <f>SUMIFS('Input - target event report'!H:H,'Input - target event report'!L:L,B2641,'Input - target event report'!D:D, "Private Investment")</f>
        <v/>
      </c>
      <c r="D2641">
        <f>IF(E2641&lt;2, "N/A", (MAXIFS('Input - target event report'!E:E,'Input - target event report'!L:L,B:B,'Input - target event report'!D:D,"Private Investment")-MINIFS('Input - target event report'!E:E,'Input - target event report'!L:L,B:B,'Input - target event report'!D:D,"Private Investment"))/(E2641-1))</f>
        <v/>
      </c>
      <c r="E2641">
        <f>COUNTIFS('Input - target event report'!L:L,B2641,'Input - target event report'!D:D, "Private Investment")</f>
        <v/>
      </c>
      <c r="F2641">
        <f>AVERAGEIF(INDEX('Input - companies list'!$A:$BG, 0, MATCH("Clusters 0",'Input - companies list'!$A$1:$BG$1, 0)),'Output - Cluster ranking'!B2641,INDEX('Input - companies list'!$A:$BG, 0, MATCH("Flow",'Input - companies list'!$A$1:$BG$1, 0)))</f>
        <v/>
      </c>
      <c r="G2641">
        <f>AVERAGEIF(INDEX('Input - companies list'!$A:$BG, 0, MATCH("Clusters 0",'Input - companies list'!$A$1:$BG$1, 0)),'Output - Cluster ranking'!B2641,INDEX('Input - companies list'!$A:$BG, 0, MATCH("Inter-Cluster Connectivity",'Input - companies list'!$A$1:$BG$1, 0)))</f>
        <v/>
      </c>
      <c r="H2641">
        <f>IFERROR(PERCENTRANK(C:C,C2641),0)</f>
        <v/>
      </c>
      <c r="I2641">
        <f>IFERROR(1 - PERCENTRANK(D:D,D2641),0)</f>
        <v/>
      </c>
      <c r="J2641">
        <f>IFERROR(PERCENTRANK(E:E,E2641),0)</f>
        <v/>
      </c>
      <c r="K2641">
        <f>IFERROR(1 - PERCENTRANK(F:F,F2641),0)</f>
        <v/>
      </c>
      <c r="L2641">
        <f>IFERROR(PERCENTRANK(G:G,G2641),0)</f>
        <v/>
      </c>
      <c r="M2641">
        <f>H2641*weightA+I2641*weightB+J2641*weightC+K2641*weightD+L2641*weightE</f>
        <v/>
      </c>
    </row>
    <row r="2642" spans="1:13">
      <c r="A2642">
        <f>RANK(M2642,M:M)</f>
        <v/>
      </c>
      <c r="C2642">
        <f>SUMIFS('Input - target event report'!H:H,'Input - target event report'!L:L,B2642,'Input - target event report'!D:D, "Private Investment")</f>
        <v/>
      </c>
      <c r="D2642">
        <f>IF(E2642&lt;2, "N/A", (MAXIFS('Input - target event report'!E:E,'Input - target event report'!L:L,B:B,'Input - target event report'!D:D,"Private Investment")-MINIFS('Input - target event report'!E:E,'Input - target event report'!L:L,B:B,'Input - target event report'!D:D,"Private Investment"))/(E2642-1))</f>
        <v/>
      </c>
      <c r="E2642">
        <f>COUNTIFS('Input - target event report'!L:L,B2642,'Input - target event report'!D:D, "Private Investment")</f>
        <v/>
      </c>
      <c r="F2642">
        <f>AVERAGEIF(INDEX('Input - companies list'!$A:$BG, 0, MATCH("Clusters 0",'Input - companies list'!$A$1:$BG$1, 0)),'Output - Cluster ranking'!B2642,INDEX('Input - companies list'!$A:$BG, 0, MATCH("Flow",'Input - companies list'!$A$1:$BG$1, 0)))</f>
        <v/>
      </c>
      <c r="G2642">
        <f>AVERAGEIF(INDEX('Input - companies list'!$A:$BG, 0, MATCH("Clusters 0",'Input - companies list'!$A$1:$BG$1, 0)),'Output - Cluster ranking'!B2642,INDEX('Input - companies list'!$A:$BG, 0, MATCH("Inter-Cluster Connectivity",'Input - companies list'!$A$1:$BG$1, 0)))</f>
        <v/>
      </c>
      <c r="H2642">
        <f>IFERROR(PERCENTRANK(C:C,C2642),0)</f>
        <v/>
      </c>
      <c r="I2642">
        <f>IFERROR(1 - PERCENTRANK(D:D,D2642),0)</f>
        <v/>
      </c>
      <c r="J2642">
        <f>IFERROR(PERCENTRANK(E:E,E2642),0)</f>
        <v/>
      </c>
      <c r="K2642">
        <f>IFERROR(1 - PERCENTRANK(F:F,F2642),0)</f>
        <v/>
      </c>
      <c r="L2642">
        <f>IFERROR(PERCENTRANK(G:G,G2642),0)</f>
        <v/>
      </c>
      <c r="M2642">
        <f>H2642*weightA+I2642*weightB+J2642*weightC+K2642*weightD+L2642*weightE</f>
        <v/>
      </c>
    </row>
    <row r="2643" spans="1:13">
      <c r="A2643">
        <f>RANK(M2643,M:M)</f>
        <v/>
      </c>
      <c r="C2643">
        <f>SUMIFS('Input - target event report'!H:H,'Input - target event report'!L:L,B2643,'Input - target event report'!D:D, "Private Investment")</f>
        <v/>
      </c>
      <c r="D2643">
        <f>IF(E2643&lt;2, "N/A", (MAXIFS('Input - target event report'!E:E,'Input - target event report'!L:L,B:B,'Input - target event report'!D:D,"Private Investment")-MINIFS('Input - target event report'!E:E,'Input - target event report'!L:L,B:B,'Input - target event report'!D:D,"Private Investment"))/(E2643-1))</f>
        <v/>
      </c>
      <c r="E2643">
        <f>COUNTIFS('Input - target event report'!L:L,B2643,'Input - target event report'!D:D, "Private Investment")</f>
        <v/>
      </c>
      <c r="F2643">
        <f>AVERAGEIF(INDEX('Input - companies list'!$A:$BG, 0, MATCH("Clusters 0",'Input - companies list'!$A$1:$BG$1, 0)),'Output - Cluster ranking'!B2643,INDEX('Input - companies list'!$A:$BG, 0, MATCH("Flow",'Input - companies list'!$A$1:$BG$1, 0)))</f>
        <v/>
      </c>
      <c r="G2643">
        <f>AVERAGEIF(INDEX('Input - companies list'!$A:$BG, 0, MATCH("Clusters 0",'Input - companies list'!$A$1:$BG$1, 0)),'Output - Cluster ranking'!B2643,INDEX('Input - companies list'!$A:$BG, 0, MATCH("Inter-Cluster Connectivity",'Input - companies list'!$A$1:$BG$1, 0)))</f>
        <v/>
      </c>
      <c r="H2643">
        <f>IFERROR(PERCENTRANK(C:C,C2643),0)</f>
        <v/>
      </c>
      <c r="I2643">
        <f>IFERROR(1 - PERCENTRANK(D:D,D2643),0)</f>
        <v/>
      </c>
      <c r="J2643">
        <f>IFERROR(PERCENTRANK(E:E,E2643),0)</f>
        <v/>
      </c>
      <c r="K2643">
        <f>IFERROR(1 - PERCENTRANK(F:F,F2643),0)</f>
        <v/>
      </c>
      <c r="L2643">
        <f>IFERROR(PERCENTRANK(G:G,G2643),0)</f>
        <v/>
      </c>
      <c r="M2643">
        <f>H2643*weightA+I2643*weightB+J2643*weightC+K2643*weightD+L2643*weightE</f>
        <v/>
      </c>
    </row>
    <row r="2644" spans="1:13">
      <c r="A2644">
        <f>RANK(M2644,M:M)</f>
        <v/>
      </c>
      <c r="C2644">
        <f>SUMIFS('Input - target event report'!H:H,'Input - target event report'!L:L,B2644,'Input - target event report'!D:D, "Private Investment")</f>
        <v/>
      </c>
      <c r="D2644">
        <f>IF(E2644&lt;2, "N/A", (MAXIFS('Input - target event report'!E:E,'Input - target event report'!L:L,B:B,'Input - target event report'!D:D,"Private Investment")-MINIFS('Input - target event report'!E:E,'Input - target event report'!L:L,B:B,'Input - target event report'!D:D,"Private Investment"))/(E2644-1))</f>
        <v/>
      </c>
      <c r="E2644">
        <f>COUNTIFS('Input - target event report'!L:L,B2644,'Input - target event report'!D:D, "Private Investment")</f>
        <v/>
      </c>
      <c r="F2644">
        <f>AVERAGEIF(INDEX('Input - companies list'!$A:$BG, 0, MATCH("Clusters 0",'Input - companies list'!$A$1:$BG$1, 0)),'Output - Cluster ranking'!B2644,INDEX('Input - companies list'!$A:$BG, 0, MATCH("Flow",'Input - companies list'!$A$1:$BG$1, 0)))</f>
        <v/>
      </c>
      <c r="G2644">
        <f>AVERAGEIF(INDEX('Input - companies list'!$A:$BG, 0, MATCH("Clusters 0",'Input - companies list'!$A$1:$BG$1, 0)),'Output - Cluster ranking'!B2644,INDEX('Input - companies list'!$A:$BG, 0, MATCH("Inter-Cluster Connectivity",'Input - companies list'!$A$1:$BG$1, 0)))</f>
        <v/>
      </c>
      <c r="H2644">
        <f>IFERROR(PERCENTRANK(C:C,C2644),0)</f>
        <v/>
      </c>
      <c r="I2644">
        <f>IFERROR(1 - PERCENTRANK(D:D,D2644),0)</f>
        <v/>
      </c>
      <c r="J2644">
        <f>IFERROR(PERCENTRANK(E:E,E2644),0)</f>
        <v/>
      </c>
      <c r="K2644">
        <f>IFERROR(1 - PERCENTRANK(F:F,F2644),0)</f>
        <v/>
      </c>
      <c r="L2644">
        <f>IFERROR(PERCENTRANK(G:G,G2644),0)</f>
        <v/>
      </c>
      <c r="M2644">
        <f>H2644*weightA+I2644*weightB+J2644*weightC+K2644*weightD+L2644*weightE</f>
        <v/>
      </c>
    </row>
    <row r="2645" spans="1:13">
      <c r="A2645">
        <f>RANK(M2645,M:M)</f>
        <v/>
      </c>
      <c r="C2645">
        <f>SUMIFS('Input - target event report'!H:H,'Input - target event report'!L:L,B2645,'Input - target event report'!D:D, "Private Investment")</f>
        <v/>
      </c>
      <c r="D2645">
        <f>IF(E2645&lt;2, "N/A", (MAXIFS('Input - target event report'!E:E,'Input - target event report'!L:L,B:B,'Input - target event report'!D:D,"Private Investment")-MINIFS('Input - target event report'!E:E,'Input - target event report'!L:L,B:B,'Input - target event report'!D:D,"Private Investment"))/(E2645-1))</f>
        <v/>
      </c>
      <c r="E2645">
        <f>COUNTIFS('Input - target event report'!L:L,B2645,'Input - target event report'!D:D, "Private Investment")</f>
        <v/>
      </c>
      <c r="F2645">
        <f>AVERAGEIF(INDEX('Input - companies list'!$A:$BG, 0, MATCH("Clusters 0",'Input - companies list'!$A$1:$BG$1, 0)),'Output - Cluster ranking'!B2645,INDEX('Input - companies list'!$A:$BG, 0, MATCH("Flow",'Input - companies list'!$A$1:$BG$1, 0)))</f>
        <v/>
      </c>
      <c r="G2645">
        <f>AVERAGEIF(INDEX('Input - companies list'!$A:$BG, 0, MATCH("Clusters 0",'Input - companies list'!$A$1:$BG$1, 0)),'Output - Cluster ranking'!B2645,INDEX('Input - companies list'!$A:$BG, 0, MATCH("Inter-Cluster Connectivity",'Input - companies list'!$A$1:$BG$1, 0)))</f>
        <v/>
      </c>
      <c r="H2645">
        <f>IFERROR(PERCENTRANK(C:C,C2645),0)</f>
        <v/>
      </c>
      <c r="I2645">
        <f>IFERROR(1 - PERCENTRANK(D:D,D2645),0)</f>
        <v/>
      </c>
      <c r="J2645">
        <f>IFERROR(PERCENTRANK(E:E,E2645),0)</f>
        <v/>
      </c>
      <c r="K2645">
        <f>IFERROR(1 - PERCENTRANK(F:F,F2645),0)</f>
        <v/>
      </c>
      <c r="L2645">
        <f>IFERROR(PERCENTRANK(G:G,G2645),0)</f>
        <v/>
      </c>
      <c r="M2645">
        <f>H2645*weightA+I2645*weightB+J2645*weightC+K2645*weightD+L2645*weightE</f>
        <v/>
      </c>
    </row>
    <row r="2646" spans="1:13">
      <c r="A2646">
        <f>RANK(M2646,M:M)</f>
        <v/>
      </c>
      <c r="C2646">
        <f>SUMIFS('Input - target event report'!H:H,'Input - target event report'!L:L,B2646,'Input - target event report'!D:D, "Private Investment")</f>
        <v/>
      </c>
      <c r="D2646">
        <f>IF(E2646&lt;2, "N/A", (MAXIFS('Input - target event report'!E:E,'Input - target event report'!L:L,B:B,'Input - target event report'!D:D,"Private Investment")-MINIFS('Input - target event report'!E:E,'Input - target event report'!L:L,B:B,'Input - target event report'!D:D,"Private Investment"))/(E2646-1))</f>
        <v/>
      </c>
      <c r="E2646">
        <f>COUNTIFS('Input - target event report'!L:L,B2646,'Input - target event report'!D:D, "Private Investment")</f>
        <v/>
      </c>
      <c r="F2646">
        <f>AVERAGEIF(INDEX('Input - companies list'!$A:$BG, 0, MATCH("Clusters 0",'Input - companies list'!$A$1:$BG$1, 0)),'Output - Cluster ranking'!B2646,INDEX('Input - companies list'!$A:$BG, 0, MATCH("Flow",'Input - companies list'!$A$1:$BG$1, 0)))</f>
        <v/>
      </c>
      <c r="G2646">
        <f>AVERAGEIF(INDEX('Input - companies list'!$A:$BG, 0, MATCH("Clusters 0",'Input - companies list'!$A$1:$BG$1, 0)),'Output - Cluster ranking'!B2646,INDEX('Input - companies list'!$A:$BG, 0, MATCH("Inter-Cluster Connectivity",'Input - companies list'!$A$1:$BG$1, 0)))</f>
        <v/>
      </c>
      <c r="H2646">
        <f>IFERROR(PERCENTRANK(C:C,C2646),0)</f>
        <v/>
      </c>
      <c r="I2646">
        <f>IFERROR(1 - PERCENTRANK(D:D,D2646),0)</f>
        <v/>
      </c>
      <c r="J2646">
        <f>IFERROR(PERCENTRANK(E:E,E2646),0)</f>
        <v/>
      </c>
      <c r="K2646">
        <f>IFERROR(1 - PERCENTRANK(F:F,F2646),0)</f>
        <v/>
      </c>
      <c r="L2646">
        <f>IFERROR(PERCENTRANK(G:G,G2646),0)</f>
        <v/>
      </c>
      <c r="M2646">
        <f>H2646*weightA+I2646*weightB+J2646*weightC+K2646*weightD+L2646*weightE</f>
        <v/>
      </c>
    </row>
    <row r="2647" spans="1:13">
      <c r="A2647">
        <f>RANK(M2647,M:M)</f>
        <v/>
      </c>
      <c r="C2647">
        <f>SUMIFS('Input - target event report'!H:H,'Input - target event report'!L:L,B2647,'Input - target event report'!D:D, "Private Investment")</f>
        <v/>
      </c>
      <c r="D2647">
        <f>IF(E2647&lt;2, "N/A", (MAXIFS('Input - target event report'!E:E,'Input - target event report'!L:L,B:B,'Input - target event report'!D:D,"Private Investment")-MINIFS('Input - target event report'!E:E,'Input - target event report'!L:L,B:B,'Input - target event report'!D:D,"Private Investment"))/(E2647-1))</f>
        <v/>
      </c>
      <c r="E2647">
        <f>COUNTIFS('Input - target event report'!L:L,B2647,'Input - target event report'!D:D, "Private Investment")</f>
        <v/>
      </c>
      <c r="F2647">
        <f>AVERAGEIF(INDEX('Input - companies list'!$A:$BG, 0, MATCH("Clusters 0",'Input - companies list'!$A$1:$BG$1, 0)),'Output - Cluster ranking'!B2647,INDEX('Input - companies list'!$A:$BG, 0, MATCH("Flow",'Input - companies list'!$A$1:$BG$1, 0)))</f>
        <v/>
      </c>
      <c r="G2647">
        <f>AVERAGEIF(INDEX('Input - companies list'!$A:$BG, 0, MATCH("Clusters 0",'Input - companies list'!$A$1:$BG$1, 0)),'Output - Cluster ranking'!B2647,INDEX('Input - companies list'!$A:$BG, 0, MATCH("Inter-Cluster Connectivity",'Input - companies list'!$A$1:$BG$1, 0)))</f>
        <v/>
      </c>
      <c r="H2647">
        <f>IFERROR(PERCENTRANK(C:C,C2647),0)</f>
        <v/>
      </c>
      <c r="I2647">
        <f>IFERROR(1 - PERCENTRANK(D:D,D2647),0)</f>
        <v/>
      </c>
      <c r="J2647">
        <f>IFERROR(PERCENTRANK(E:E,E2647),0)</f>
        <v/>
      </c>
      <c r="K2647">
        <f>IFERROR(1 - PERCENTRANK(F:F,F2647),0)</f>
        <v/>
      </c>
      <c r="L2647">
        <f>IFERROR(PERCENTRANK(G:G,G2647),0)</f>
        <v/>
      </c>
      <c r="M2647">
        <f>H2647*weightA+I2647*weightB+J2647*weightC+K2647*weightD+L2647*weightE</f>
        <v/>
      </c>
    </row>
    <row r="2648" spans="1:13">
      <c r="A2648">
        <f>RANK(M2648,M:M)</f>
        <v/>
      </c>
      <c r="C2648">
        <f>SUMIFS('Input - target event report'!H:H,'Input - target event report'!L:L,B2648,'Input - target event report'!D:D, "Private Investment")</f>
        <v/>
      </c>
      <c r="D2648">
        <f>IF(E2648&lt;2, "N/A", (MAXIFS('Input - target event report'!E:E,'Input - target event report'!L:L,B:B,'Input - target event report'!D:D,"Private Investment")-MINIFS('Input - target event report'!E:E,'Input - target event report'!L:L,B:B,'Input - target event report'!D:D,"Private Investment"))/(E2648-1))</f>
        <v/>
      </c>
      <c r="E2648">
        <f>COUNTIFS('Input - target event report'!L:L,B2648,'Input - target event report'!D:D, "Private Investment")</f>
        <v/>
      </c>
      <c r="F2648">
        <f>AVERAGEIF(INDEX('Input - companies list'!$A:$BG, 0, MATCH("Clusters 0",'Input - companies list'!$A$1:$BG$1, 0)),'Output - Cluster ranking'!B2648,INDEX('Input - companies list'!$A:$BG, 0, MATCH("Flow",'Input - companies list'!$A$1:$BG$1, 0)))</f>
        <v/>
      </c>
      <c r="G2648">
        <f>AVERAGEIF(INDEX('Input - companies list'!$A:$BG, 0, MATCH("Clusters 0",'Input - companies list'!$A$1:$BG$1, 0)),'Output - Cluster ranking'!B2648,INDEX('Input - companies list'!$A:$BG, 0, MATCH("Inter-Cluster Connectivity",'Input - companies list'!$A$1:$BG$1, 0)))</f>
        <v/>
      </c>
      <c r="H2648">
        <f>IFERROR(PERCENTRANK(C:C,C2648),0)</f>
        <v/>
      </c>
      <c r="I2648">
        <f>IFERROR(1 - PERCENTRANK(D:D,D2648),0)</f>
        <v/>
      </c>
      <c r="J2648">
        <f>IFERROR(PERCENTRANK(E:E,E2648),0)</f>
        <v/>
      </c>
      <c r="K2648">
        <f>IFERROR(1 - PERCENTRANK(F:F,F2648),0)</f>
        <v/>
      </c>
      <c r="L2648">
        <f>IFERROR(PERCENTRANK(G:G,G2648),0)</f>
        <v/>
      </c>
      <c r="M2648">
        <f>H2648*weightA+I2648*weightB+J2648*weightC+K2648*weightD+L2648*weightE</f>
        <v/>
      </c>
    </row>
    <row r="2649" spans="1:13">
      <c r="A2649">
        <f>RANK(M2649,M:M)</f>
        <v/>
      </c>
      <c r="C2649">
        <f>SUMIFS('Input - target event report'!H:H,'Input - target event report'!L:L,B2649,'Input - target event report'!D:D, "Private Investment")</f>
        <v/>
      </c>
      <c r="D2649">
        <f>IF(E2649&lt;2, "N/A", (MAXIFS('Input - target event report'!E:E,'Input - target event report'!L:L,B:B,'Input - target event report'!D:D,"Private Investment")-MINIFS('Input - target event report'!E:E,'Input - target event report'!L:L,B:B,'Input - target event report'!D:D,"Private Investment"))/(E2649-1))</f>
        <v/>
      </c>
      <c r="E2649">
        <f>COUNTIFS('Input - target event report'!L:L,B2649,'Input - target event report'!D:D, "Private Investment")</f>
        <v/>
      </c>
      <c r="F2649">
        <f>AVERAGEIF(INDEX('Input - companies list'!$A:$BG, 0, MATCH("Clusters 0",'Input - companies list'!$A$1:$BG$1, 0)),'Output - Cluster ranking'!B2649,INDEX('Input - companies list'!$A:$BG, 0, MATCH("Flow",'Input - companies list'!$A$1:$BG$1, 0)))</f>
        <v/>
      </c>
      <c r="G2649">
        <f>AVERAGEIF(INDEX('Input - companies list'!$A:$BG, 0, MATCH("Clusters 0",'Input - companies list'!$A$1:$BG$1, 0)),'Output - Cluster ranking'!B2649,INDEX('Input - companies list'!$A:$BG, 0, MATCH("Inter-Cluster Connectivity",'Input - companies list'!$A$1:$BG$1, 0)))</f>
        <v/>
      </c>
      <c r="H2649">
        <f>IFERROR(PERCENTRANK(C:C,C2649),0)</f>
        <v/>
      </c>
      <c r="I2649">
        <f>IFERROR(1 - PERCENTRANK(D:D,D2649),0)</f>
        <v/>
      </c>
      <c r="J2649">
        <f>IFERROR(PERCENTRANK(E:E,E2649),0)</f>
        <v/>
      </c>
      <c r="K2649">
        <f>IFERROR(1 - PERCENTRANK(F:F,F2649),0)</f>
        <v/>
      </c>
      <c r="L2649">
        <f>IFERROR(PERCENTRANK(G:G,G2649),0)</f>
        <v/>
      </c>
      <c r="M2649">
        <f>H2649*weightA+I2649*weightB+J2649*weightC+K2649*weightD+L2649*weightE</f>
        <v/>
      </c>
    </row>
    <row r="2650" spans="1:13">
      <c r="A2650">
        <f>RANK(M2650,M:M)</f>
        <v/>
      </c>
      <c r="C2650">
        <f>SUMIFS('Input - target event report'!H:H,'Input - target event report'!L:L,B2650,'Input - target event report'!D:D, "Private Investment")</f>
        <v/>
      </c>
      <c r="D2650">
        <f>IF(E2650&lt;2, "N/A", (MAXIFS('Input - target event report'!E:E,'Input - target event report'!L:L,B:B,'Input - target event report'!D:D,"Private Investment")-MINIFS('Input - target event report'!E:E,'Input - target event report'!L:L,B:B,'Input - target event report'!D:D,"Private Investment"))/(E2650-1))</f>
        <v/>
      </c>
      <c r="E2650">
        <f>COUNTIFS('Input - target event report'!L:L,B2650,'Input - target event report'!D:D, "Private Investment")</f>
        <v/>
      </c>
      <c r="F2650">
        <f>AVERAGEIF(INDEX('Input - companies list'!$A:$BG, 0, MATCH("Clusters 0",'Input - companies list'!$A$1:$BG$1, 0)),'Output - Cluster ranking'!B2650,INDEX('Input - companies list'!$A:$BG, 0, MATCH("Flow",'Input - companies list'!$A$1:$BG$1, 0)))</f>
        <v/>
      </c>
      <c r="G2650">
        <f>AVERAGEIF(INDEX('Input - companies list'!$A:$BG, 0, MATCH("Clusters 0",'Input - companies list'!$A$1:$BG$1, 0)),'Output - Cluster ranking'!B2650,INDEX('Input - companies list'!$A:$BG, 0, MATCH("Inter-Cluster Connectivity",'Input - companies list'!$A$1:$BG$1, 0)))</f>
        <v/>
      </c>
      <c r="H2650">
        <f>IFERROR(PERCENTRANK(C:C,C2650),0)</f>
        <v/>
      </c>
      <c r="I2650">
        <f>IFERROR(1 - PERCENTRANK(D:D,D2650),0)</f>
        <v/>
      </c>
      <c r="J2650">
        <f>IFERROR(PERCENTRANK(E:E,E2650),0)</f>
        <v/>
      </c>
      <c r="K2650">
        <f>IFERROR(1 - PERCENTRANK(F:F,F2650),0)</f>
        <v/>
      </c>
      <c r="L2650">
        <f>IFERROR(PERCENTRANK(G:G,G2650),0)</f>
        <v/>
      </c>
      <c r="M2650">
        <f>H2650*weightA+I2650*weightB+J2650*weightC+K2650*weightD+L2650*weightE</f>
        <v/>
      </c>
    </row>
    <row r="2651" spans="1:13">
      <c r="A2651">
        <f>RANK(M2651,M:M)</f>
        <v/>
      </c>
      <c r="C2651">
        <f>SUMIFS('Input - target event report'!H:H,'Input - target event report'!L:L,B2651,'Input - target event report'!D:D, "Private Investment")</f>
        <v/>
      </c>
      <c r="D2651">
        <f>IF(E2651&lt;2, "N/A", (MAXIFS('Input - target event report'!E:E,'Input - target event report'!L:L,B:B,'Input - target event report'!D:D,"Private Investment")-MINIFS('Input - target event report'!E:E,'Input - target event report'!L:L,B:B,'Input - target event report'!D:D,"Private Investment"))/(E2651-1))</f>
        <v/>
      </c>
      <c r="E2651">
        <f>COUNTIFS('Input - target event report'!L:L,B2651,'Input - target event report'!D:D, "Private Investment")</f>
        <v/>
      </c>
      <c r="F2651">
        <f>AVERAGEIF(INDEX('Input - companies list'!$A:$BG, 0, MATCH("Clusters 0",'Input - companies list'!$A$1:$BG$1, 0)),'Output - Cluster ranking'!B2651,INDEX('Input - companies list'!$A:$BG, 0, MATCH("Flow",'Input - companies list'!$A$1:$BG$1, 0)))</f>
        <v/>
      </c>
      <c r="G2651">
        <f>AVERAGEIF(INDEX('Input - companies list'!$A:$BG, 0, MATCH("Clusters 0",'Input - companies list'!$A$1:$BG$1, 0)),'Output - Cluster ranking'!B2651,INDEX('Input - companies list'!$A:$BG, 0, MATCH("Inter-Cluster Connectivity",'Input - companies list'!$A$1:$BG$1, 0)))</f>
        <v/>
      </c>
      <c r="H2651">
        <f>IFERROR(PERCENTRANK(C:C,C2651),0)</f>
        <v/>
      </c>
      <c r="I2651">
        <f>IFERROR(1 - PERCENTRANK(D:D,D2651),0)</f>
        <v/>
      </c>
      <c r="J2651">
        <f>IFERROR(PERCENTRANK(E:E,E2651),0)</f>
        <v/>
      </c>
      <c r="K2651">
        <f>IFERROR(1 - PERCENTRANK(F:F,F2651),0)</f>
        <v/>
      </c>
      <c r="L2651">
        <f>IFERROR(PERCENTRANK(G:G,G2651),0)</f>
        <v/>
      </c>
      <c r="M2651">
        <f>H2651*weightA+I2651*weightB+J2651*weightC+K2651*weightD+L2651*weightE</f>
        <v/>
      </c>
    </row>
    <row r="2652" spans="1:13">
      <c r="A2652">
        <f>RANK(M2652,M:M)</f>
        <v/>
      </c>
      <c r="C2652">
        <f>SUMIFS('Input - target event report'!H:H,'Input - target event report'!L:L,B2652,'Input - target event report'!D:D, "Private Investment")</f>
        <v/>
      </c>
      <c r="D2652">
        <f>IF(E2652&lt;2, "N/A", (MAXIFS('Input - target event report'!E:E,'Input - target event report'!L:L,B:B,'Input - target event report'!D:D,"Private Investment")-MINIFS('Input - target event report'!E:E,'Input - target event report'!L:L,B:B,'Input - target event report'!D:D,"Private Investment"))/(E2652-1))</f>
        <v/>
      </c>
      <c r="E2652">
        <f>COUNTIFS('Input - target event report'!L:L,B2652,'Input - target event report'!D:D, "Private Investment")</f>
        <v/>
      </c>
      <c r="F2652">
        <f>AVERAGEIF(INDEX('Input - companies list'!$A:$BG, 0, MATCH("Clusters 0",'Input - companies list'!$A$1:$BG$1, 0)),'Output - Cluster ranking'!B2652,INDEX('Input - companies list'!$A:$BG, 0, MATCH("Flow",'Input - companies list'!$A$1:$BG$1, 0)))</f>
        <v/>
      </c>
      <c r="G2652">
        <f>AVERAGEIF(INDEX('Input - companies list'!$A:$BG, 0, MATCH("Clusters 0",'Input - companies list'!$A$1:$BG$1, 0)),'Output - Cluster ranking'!B2652,INDEX('Input - companies list'!$A:$BG, 0, MATCH("Inter-Cluster Connectivity",'Input - companies list'!$A$1:$BG$1, 0)))</f>
        <v/>
      </c>
      <c r="H2652">
        <f>IFERROR(PERCENTRANK(C:C,C2652),0)</f>
        <v/>
      </c>
      <c r="I2652">
        <f>IFERROR(1 - PERCENTRANK(D:D,D2652),0)</f>
        <v/>
      </c>
      <c r="J2652">
        <f>IFERROR(PERCENTRANK(E:E,E2652),0)</f>
        <v/>
      </c>
      <c r="K2652">
        <f>IFERROR(1 - PERCENTRANK(F:F,F2652),0)</f>
        <v/>
      </c>
      <c r="L2652">
        <f>IFERROR(PERCENTRANK(G:G,G2652),0)</f>
        <v/>
      </c>
      <c r="M2652">
        <f>H2652*weightA+I2652*weightB+J2652*weightC+K2652*weightD+L2652*weightE</f>
        <v/>
      </c>
    </row>
    <row r="2653" spans="1:13">
      <c r="A2653">
        <f>RANK(M2653,M:M)</f>
        <v/>
      </c>
      <c r="C2653">
        <f>SUMIFS('Input - target event report'!H:H,'Input - target event report'!L:L,B2653,'Input - target event report'!D:D, "Private Investment")</f>
        <v/>
      </c>
      <c r="D2653">
        <f>IF(E2653&lt;2, "N/A", (MAXIFS('Input - target event report'!E:E,'Input - target event report'!L:L,B:B,'Input - target event report'!D:D,"Private Investment")-MINIFS('Input - target event report'!E:E,'Input - target event report'!L:L,B:B,'Input - target event report'!D:D,"Private Investment"))/(E2653-1))</f>
        <v/>
      </c>
      <c r="E2653">
        <f>COUNTIFS('Input - target event report'!L:L,B2653,'Input - target event report'!D:D, "Private Investment")</f>
        <v/>
      </c>
      <c r="F2653">
        <f>AVERAGEIF(INDEX('Input - companies list'!$A:$BG, 0, MATCH("Clusters 0",'Input - companies list'!$A$1:$BG$1, 0)),'Output - Cluster ranking'!B2653,INDEX('Input - companies list'!$A:$BG, 0, MATCH("Flow",'Input - companies list'!$A$1:$BG$1, 0)))</f>
        <v/>
      </c>
      <c r="G2653">
        <f>AVERAGEIF(INDEX('Input - companies list'!$A:$BG, 0, MATCH("Clusters 0",'Input - companies list'!$A$1:$BG$1, 0)),'Output - Cluster ranking'!B2653,INDEX('Input - companies list'!$A:$BG, 0, MATCH("Inter-Cluster Connectivity",'Input - companies list'!$A$1:$BG$1, 0)))</f>
        <v/>
      </c>
      <c r="H2653">
        <f>IFERROR(PERCENTRANK(C:C,C2653),0)</f>
        <v/>
      </c>
      <c r="I2653">
        <f>IFERROR(1 - PERCENTRANK(D:D,D2653),0)</f>
        <v/>
      </c>
      <c r="J2653">
        <f>IFERROR(PERCENTRANK(E:E,E2653),0)</f>
        <v/>
      </c>
      <c r="K2653">
        <f>IFERROR(1 - PERCENTRANK(F:F,F2653),0)</f>
        <v/>
      </c>
      <c r="L2653">
        <f>IFERROR(PERCENTRANK(G:G,G2653),0)</f>
        <v/>
      </c>
      <c r="M2653">
        <f>H2653*weightA+I2653*weightB+J2653*weightC+K2653*weightD+L2653*weightE</f>
        <v/>
      </c>
    </row>
    <row r="2654" spans="1:13">
      <c r="A2654">
        <f>RANK(M2654,M:M)</f>
        <v/>
      </c>
      <c r="C2654">
        <f>SUMIFS('Input - target event report'!H:H,'Input - target event report'!L:L,B2654,'Input - target event report'!D:D, "Private Investment")</f>
        <v/>
      </c>
      <c r="D2654">
        <f>IF(E2654&lt;2, "N/A", (MAXIFS('Input - target event report'!E:E,'Input - target event report'!L:L,B:B,'Input - target event report'!D:D,"Private Investment")-MINIFS('Input - target event report'!E:E,'Input - target event report'!L:L,B:B,'Input - target event report'!D:D,"Private Investment"))/(E2654-1))</f>
        <v/>
      </c>
      <c r="E2654">
        <f>COUNTIFS('Input - target event report'!L:L,B2654,'Input - target event report'!D:D, "Private Investment")</f>
        <v/>
      </c>
      <c r="F2654">
        <f>AVERAGEIF(INDEX('Input - companies list'!$A:$BG, 0, MATCH("Clusters 0",'Input - companies list'!$A$1:$BG$1, 0)),'Output - Cluster ranking'!B2654,INDEX('Input - companies list'!$A:$BG, 0, MATCH("Flow",'Input - companies list'!$A$1:$BG$1, 0)))</f>
        <v/>
      </c>
      <c r="G2654">
        <f>AVERAGEIF(INDEX('Input - companies list'!$A:$BG, 0, MATCH("Clusters 0",'Input - companies list'!$A$1:$BG$1, 0)),'Output - Cluster ranking'!B2654,INDEX('Input - companies list'!$A:$BG, 0, MATCH("Inter-Cluster Connectivity",'Input - companies list'!$A$1:$BG$1, 0)))</f>
        <v/>
      </c>
      <c r="H2654">
        <f>IFERROR(PERCENTRANK(C:C,C2654),0)</f>
        <v/>
      </c>
      <c r="I2654">
        <f>IFERROR(1 - PERCENTRANK(D:D,D2654),0)</f>
        <v/>
      </c>
      <c r="J2654">
        <f>IFERROR(PERCENTRANK(E:E,E2654),0)</f>
        <v/>
      </c>
      <c r="K2654">
        <f>IFERROR(1 - PERCENTRANK(F:F,F2654),0)</f>
        <v/>
      </c>
      <c r="L2654">
        <f>IFERROR(PERCENTRANK(G:G,G2654),0)</f>
        <v/>
      </c>
      <c r="M2654">
        <f>H2654*weightA+I2654*weightB+J2654*weightC+K2654*weightD+L2654*weightE</f>
        <v/>
      </c>
    </row>
    <row r="2655" spans="1:13">
      <c r="A2655">
        <f>RANK(M2655,M:M)</f>
        <v/>
      </c>
      <c r="C2655">
        <f>SUMIFS('Input - target event report'!H:H,'Input - target event report'!L:L,B2655,'Input - target event report'!D:D, "Private Investment")</f>
        <v/>
      </c>
      <c r="D2655">
        <f>IF(E2655&lt;2, "N/A", (MAXIFS('Input - target event report'!E:E,'Input - target event report'!L:L,B:B,'Input - target event report'!D:D,"Private Investment")-MINIFS('Input - target event report'!E:E,'Input - target event report'!L:L,B:B,'Input - target event report'!D:D,"Private Investment"))/(E2655-1))</f>
        <v/>
      </c>
      <c r="E2655">
        <f>COUNTIFS('Input - target event report'!L:L,B2655,'Input - target event report'!D:D, "Private Investment")</f>
        <v/>
      </c>
      <c r="F2655">
        <f>AVERAGEIF(INDEX('Input - companies list'!$A:$BG, 0, MATCH("Clusters 0",'Input - companies list'!$A$1:$BG$1, 0)),'Output - Cluster ranking'!B2655,INDEX('Input - companies list'!$A:$BG, 0, MATCH("Flow",'Input - companies list'!$A$1:$BG$1, 0)))</f>
        <v/>
      </c>
      <c r="G2655">
        <f>AVERAGEIF(INDEX('Input - companies list'!$A:$BG, 0, MATCH("Clusters 0",'Input - companies list'!$A$1:$BG$1, 0)),'Output - Cluster ranking'!B2655,INDEX('Input - companies list'!$A:$BG, 0, MATCH("Inter-Cluster Connectivity",'Input - companies list'!$A$1:$BG$1, 0)))</f>
        <v/>
      </c>
      <c r="H2655">
        <f>IFERROR(PERCENTRANK(C:C,C2655),0)</f>
        <v/>
      </c>
      <c r="I2655">
        <f>IFERROR(1 - PERCENTRANK(D:D,D2655),0)</f>
        <v/>
      </c>
      <c r="J2655">
        <f>IFERROR(PERCENTRANK(E:E,E2655),0)</f>
        <v/>
      </c>
      <c r="K2655">
        <f>IFERROR(1 - PERCENTRANK(F:F,F2655),0)</f>
        <v/>
      </c>
      <c r="L2655">
        <f>IFERROR(PERCENTRANK(G:G,G2655),0)</f>
        <v/>
      </c>
      <c r="M2655">
        <f>H2655*weightA+I2655*weightB+J2655*weightC+K2655*weightD+L2655*weightE</f>
        <v/>
      </c>
    </row>
    <row r="2656" spans="1:13">
      <c r="A2656">
        <f>RANK(M2656,M:M)</f>
        <v/>
      </c>
      <c r="C2656">
        <f>SUMIFS('Input - target event report'!H:H,'Input - target event report'!L:L,B2656,'Input - target event report'!D:D, "Private Investment")</f>
        <v/>
      </c>
      <c r="D2656">
        <f>IF(E2656&lt;2, "N/A", (MAXIFS('Input - target event report'!E:E,'Input - target event report'!L:L,B:B,'Input - target event report'!D:D,"Private Investment")-MINIFS('Input - target event report'!E:E,'Input - target event report'!L:L,B:B,'Input - target event report'!D:D,"Private Investment"))/(E2656-1))</f>
        <v/>
      </c>
      <c r="E2656">
        <f>COUNTIFS('Input - target event report'!L:L,B2656,'Input - target event report'!D:D, "Private Investment")</f>
        <v/>
      </c>
      <c r="F2656">
        <f>AVERAGEIF(INDEX('Input - companies list'!$A:$BG, 0, MATCH("Clusters 0",'Input - companies list'!$A$1:$BG$1, 0)),'Output - Cluster ranking'!B2656,INDEX('Input - companies list'!$A:$BG, 0, MATCH("Flow",'Input - companies list'!$A$1:$BG$1, 0)))</f>
        <v/>
      </c>
      <c r="G2656">
        <f>AVERAGEIF(INDEX('Input - companies list'!$A:$BG, 0, MATCH("Clusters 0",'Input - companies list'!$A$1:$BG$1, 0)),'Output - Cluster ranking'!B2656,INDEX('Input - companies list'!$A:$BG, 0, MATCH("Inter-Cluster Connectivity",'Input - companies list'!$A$1:$BG$1, 0)))</f>
        <v/>
      </c>
      <c r="H2656">
        <f>IFERROR(PERCENTRANK(C:C,C2656),0)</f>
        <v/>
      </c>
      <c r="I2656">
        <f>IFERROR(1 - PERCENTRANK(D:D,D2656),0)</f>
        <v/>
      </c>
      <c r="J2656">
        <f>IFERROR(PERCENTRANK(E:E,E2656),0)</f>
        <v/>
      </c>
      <c r="K2656">
        <f>IFERROR(1 - PERCENTRANK(F:F,F2656),0)</f>
        <v/>
      </c>
      <c r="L2656">
        <f>IFERROR(PERCENTRANK(G:G,G2656),0)</f>
        <v/>
      </c>
      <c r="M2656">
        <f>H2656*weightA+I2656*weightB+J2656*weightC+K2656*weightD+L2656*weightE</f>
        <v/>
      </c>
    </row>
    <row r="2657" spans="1:13">
      <c r="A2657">
        <f>RANK(M2657,M:M)</f>
        <v/>
      </c>
      <c r="C2657">
        <f>SUMIFS('Input - target event report'!H:H,'Input - target event report'!L:L,B2657,'Input - target event report'!D:D, "Private Investment")</f>
        <v/>
      </c>
      <c r="D2657">
        <f>IF(E2657&lt;2, "N/A", (MAXIFS('Input - target event report'!E:E,'Input - target event report'!L:L,B:B,'Input - target event report'!D:D,"Private Investment")-MINIFS('Input - target event report'!E:E,'Input - target event report'!L:L,B:B,'Input - target event report'!D:D,"Private Investment"))/(E2657-1))</f>
        <v/>
      </c>
      <c r="E2657">
        <f>COUNTIFS('Input - target event report'!L:L,B2657,'Input - target event report'!D:D, "Private Investment")</f>
        <v/>
      </c>
      <c r="F2657">
        <f>AVERAGEIF(INDEX('Input - companies list'!$A:$BG, 0, MATCH("Clusters 0",'Input - companies list'!$A$1:$BG$1, 0)),'Output - Cluster ranking'!B2657,INDEX('Input - companies list'!$A:$BG, 0, MATCH("Flow",'Input - companies list'!$A$1:$BG$1, 0)))</f>
        <v/>
      </c>
      <c r="G2657">
        <f>AVERAGEIF(INDEX('Input - companies list'!$A:$BG, 0, MATCH("Clusters 0",'Input - companies list'!$A$1:$BG$1, 0)),'Output - Cluster ranking'!B2657,INDEX('Input - companies list'!$A:$BG, 0, MATCH("Inter-Cluster Connectivity",'Input - companies list'!$A$1:$BG$1, 0)))</f>
        <v/>
      </c>
      <c r="H2657">
        <f>IFERROR(PERCENTRANK(C:C,C2657),0)</f>
        <v/>
      </c>
      <c r="I2657">
        <f>IFERROR(1 - PERCENTRANK(D:D,D2657),0)</f>
        <v/>
      </c>
      <c r="J2657">
        <f>IFERROR(PERCENTRANK(E:E,E2657),0)</f>
        <v/>
      </c>
      <c r="K2657">
        <f>IFERROR(1 - PERCENTRANK(F:F,F2657),0)</f>
        <v/>
      </c>
      <c r="L2657">
        <f>IFERROR(PERCENTRANK(G:G,G2657),0)</f>
        <v/>
      </c>
      <c r="M2657">
        <f>H2657*weightA+I2657*weightB+J2657*weightC+K2657*weightD+L2657*weightE</f>
        <v/>
      </c>
    </row>
    <row r="2658" spans="1:13">
      <c r="A2658">
        <f>RANK(M2658,M:M)</f>
        <v/>
      </c>
      <c r="C2658">
        <f>SUMIFS('Input - target event report'!H:H,'Input - target event report'!L:L,B2658,'Input - target event report'!D:D, "Private Investment")</f>
        <v/>
      </c>
      <c r="D2658">
        <f>IF(E2658&lt;2, "N/A", (MAXIFS('Input - target event report'!E:E,'Input - target event report'!L:L,B:B,'Input - target event report'!D:D,"Private Investment")-MINIFS('Input - target event report'!E:E,'Input - target event report'!L:L,B:B,'Input - target event report'!D:D,"Private Investment"))/(E2658-1))</f>
        <v/>
      </c>
      <c r="E2658">
        <f>COUNTIFS('Input - target event report'!L:L,B2658,'Input - target event report'!D:D, "Private Investment")</f>
        <v/>
      </c>
      <c r="F2658">
        <f>AVERAGEIF(INDEX('Input - companies list'!$A:$BG, 0, MATCH("Clusters 0",'Input - companies list'!$A$1:$BG$1, 0)),'Output - Cluster ranking'!B2658,INDEX('Input - companies list'!$A:$BG, 0, MATCH("Flow",'Input - companies list'!$A$1:$BG$1, 0)))</f>
        <v/>
      </c>
      <c r="G2658">
        <f>AVERAGEIF(INDEX('Input - companies list'!$A:$BG, 0, MATCH("Clusters 0",'Input - companies list'!$A$1:$BG$1, 0)),'Output - Cluster ranking'!B2658,INDEX('Input - companies list'!$A:$BG, 0, MATCH("Inter-Cluster Connectivity",'Input - companies list'!$A$1:$BG$1, 0)))</f>
        <v/>
      </c>
      <c r="H2658">
        <f>IFERROR(PERCENTRANK(C:C,C2658),0)</f>
        <v/>
      </c>
      <c r="I2658">
        <f>IFERROR(1 - PERCENTRANK(D:D,D2658),0)</f>
        <v/>
      </c>
      <c r="J2658">
        <f>IFERROR(PERCENTRANK(E:E,E2658),0)</f>
        <v/>
      </c>
      <c r="K2658">
        <f>IFERROR(1 - PERCENTRANK(F:F,F2658),0)</f>
        <v/>
      </c>
      <c r="L2658">
        <f>IFERROR(PERCENTRANK(G:G,G2658),0)</f>
        <v/>
      </c>
      <c r="M2658">
        <f>H2658*weightA+I2658*weightB+J2658*weightC+K2658*weightD+L2658*weightE</f>
        <v/>
      </c>
    </row>
    <row r="2659" spans="1:13">
      <c r="A2659">
        <f>RANK(M2659,M:M)</f>
        <v/>
      </c>
      <c r="C2659">
        <f>SUMIFS('Input - target event report'!H:H,'Input - target event report'!L:L,B2659,'Input - target event report'!D:D, "Private Investment")</f>
        <v/>
      </c>
      <c r="D2659">
        <f>IF(E2659&lt;2, "N/A", (MAXIFS('Input - target event report'!E:E,'Input - target event report'!L:L,B:B,'Input - target event report'!D:D,"Private Investment")-MINIFS('Input - target event report'!E:E,'Input - target event report'!L:L,B:B,'Input - target event report'!D:D,"Private Investment"))/(E2659-1))</f>
        <v/>
      </c>
      <c r="E2659">
        <f>COUNTIFS('Input - target event report'!L:L,B2659,'Input - target event report'!D:D, "Private Investment")</f>
        <v/>
      </c>
      <c r="F2659">
        <f>AVERAGEIF(INDEX('Input - companies list'!$A:$BG, 0, MATCH("Clusters 0",'Input - companies list'!$A$1:$BG$1, 0)),'Output - Cluster ranking'!B2659,INDEX('Input - companies list'!$A:$BG, 0, MATCH("Flow",'Input - companies list'!$A$1:$BG$1, 0)))</f>
        <v/>
      </c>
      <c r="G2659">
        <f>AVERAGEIF(INDEX('Input - companies list'!$A:$BG, 0, MATCH("Clusters 0",'Input - companies list'!$A$1:$BG$1, 0)),'Output - Cluster ranking'!B2659,INDEX('Input - companies list'!$A:$BG, 0, MATCH("Inter-Cluster Connectivity",'Input - companies list'!$A$1:$BG$1, 0)))</f>
        <v/>
      </c>
      <c r="H2659">
        <f>IFERROR(PERCENTRANK(C:C,C2659),0)</f>
        <v/>
      </c>
      <c r="I2659">
        <f>IFERROR(1 - PERCENTRANK(D:D,D2659),0)</f>
        <v/>
      </c>
      <c r="J2659">
        <f>IFERROR(PERCENTRANK(E:E,E2659),0)</f>
        <v/>
      </c>
      <c r="K2659">
        <f>IFERROR(1 - PERCENTRANK(F:F,F2659),0)</f>
        <v/>
      </c>
      <c r="L2659">
        <f>IFERROR(PERCENTRANK(G:G,G2659),0)</f>
        <v/>
      </c>
      <c r="M2659">
        <f>H2659*weightA+I2659*weightB+J2659*weightC+K2659*weightD+L2659*weightE</f>
        <v/>
      </c>
    </row>
    <row r="2660" spans="1:13">
      <c r="A2660">
        <f>RANK(M2660,M:M)</f>
        <v/>
      </c>
      <c r="C2660">
        <f>SUMIFS('Input - target event report'!H:H,'Input - target event report'!L:L,B2660,'Input - target event report'!D:D, "Private Investment")</f>
        <v/>
      </c>
      <c r="D2660">
        <f>IF(E2660&lt;2, "N/A", (MAXIFS('Input - target event report'!E:E,'Input - target event report'!L:L,B:B,'Input - target event report'!D:D,"Private Investment")-MINIFS('Input - target event report'!E:E,'Input - target event report'!L:L,B:B,'Input - target event report'!D:D,"Private Investment"))/(E2660-1))</f>
        <v/>
      </c>
      <c r="E2660">
        <f>COUNTIFS('Input - target event report'!L:L,B2660,'Input - target event report'!D:D, "Private Investment")</f>
        <v/>
      </c>
      <c r="F2660">
        <f>AVERAGEIF(INDEX('Input - companies list'!$A:$BG, 0, MATCH("Clusters 0",'Input - companies list'!$A$1:$BG$1, 0)),'Output - Cluster ranking'!B2660,INDEX('Input - companies list'!$A:$BG, 0, MATCH("Flow",'Input - companies list'!$A$1:$BG$1, 0)))</f>
        <v/>
      </c>
      <c r="G2660">
        <f>AVERAGEIF(INDEX('Input - companies list'!$A:$BG, 0, MATCH("Clusters 0",'Input - companies list'!$A$1:$BG$1, 0)),'Output - Cluster ranking'!B2660,INDEX('Input - companies list'!$A:$BG, 0, MATCH("Inter-Cluster Connectivity",'Input - companies list'!$A$1:$BG$1, 0)))</f>
        <v/>
      </c>
      <c r="H2660">
        <f>IFERROR(PERCENTRANK(C:C,C2660),0)</f>
        <v/>
      </c>
      <c r="I2660">
        <f>IFERROR(1 - PERCENTRANK(D:D,D2660),0)</f>
        <v/>
      </c>
      <c r="J2660">
        <f>IFERROR(PERCENTRANK(E:E,E2660),0)</f>
        <v/>
      </c>
      <c r="K2660">
        <f>IFERROR(1 - PERCENTRANK(F:F,F2660),0)</f>
        <v/>
      </c>
      <c r="L2660">
        <f>IFERROR(PERCENTRANK(G:G,G2660),0)</f>
        <v/>
      </c>
      <c r="M2660">
        <f>H2660*weightA+I2660*weightB+J2660*weightC+K2660*weightD+L2660*weightE</f>
        <v/>
      </c>
    </row>
    <row r="2661" spans="1:13">
      <c r="A2661">
        <f>RANK(M2661,M:M)</f>
        <v/>
      </c>
      <c r="C2661">
        <f>SUMIFS('Input - target event report'!H:H,'Input - target event report'!L:L,B2661,'Input - target event report'!D:D, "Private Investment")</f>
        <v/>
      </c>
      <c r="D2661">
        <f>IF(E2661&lt;2, "N/A", (MAXIFS('Input - target event report'!E:E,'Input - target event report'!L:L,B:B,'Input - target event report'!D:D,"Private Investment")-MINIFS('Input - target event report'!E:E,'Input - target event report'!L:L,B:B,'Input - target event report'!D:D,"Private Investment"))/(E2661-1))</f>
        <v/>
      </c>
      <c r="E2661">
        <f>COUNTIFS('Input - target event report'!L:L,B2661,'Input - target event report'!D:D, "Private Investment")</f>
        <v/>
      </c>
      <c r="F2661">
        <f>AVERAGEIF(INDEX('Input - companies list'!$A:$BG, 0, MATCH("Clusters 0",'Input - companies list'!$A$1:$BG$1, 0)),'Output - Cluster ranking'!B2661,INDEX('Input - companies list'!$A:$BG, 0, MATCH("Flow",'Input - companies list'!$A$1:$BG$1, 0)))</f>
        <v/>
      </c>
      <c r="G2661">
        <f>AVERAGEIF(INDEX('Input - companies list'!$A:$BG, 0, MATCH("Clusters 0",'Input - companies list'!$A$1:$BG$1, 0)),'Output - Cluster ranking'!B2661,INDEX('Input - companies list'!$A:$BG, 0, MATCH("Inter-Cluster Connectivity",'Input - companies list'!$A$1:$BG$1, 0)))</f>
        <v/>
      </c>
      <c r="H2661">
        <f>IFERROR(PERCENTRANK(C:C,C2661),0)</f>
        <v/>
      </c>
      <c r="I2661">
        <f>IFERROR(1 - PERCENTRANK(D:D,D2661),0)</f>
        <v/>
      </c>
      <c r="J2661">
        <f>IFERROR(PERCENTRANK(E:E,E2661),0)</f>
        <v/>
      </c>
      <c r="K2661">
        <f>IFERROR(1 - PERCENTRANK(F:F,F2661),0)</f>
        <v/>
      </c>
      <c r="L2661">
        <f>IFERROR(PERCENTRANK(G:G,G2661),0)</f>
        <v/>
      </c>
      <c r="M2661">
        <f>H2661*weightA+I2661*weightB+J2661*weightC+K2661*weightD+L2661*weightE</f>
        <v/>
      </c>
    </row>
    <row r="2662" spans="1:13">
      <c r="A2662">
        <f>RANK(M2662,M:M)</f>
        <v/>
      </c>
      <c r="C2662">
        <f>SUMIFS('Input - target event report'!H:H,'Input - target event report'!L:L,B2662,'Input - target event report'!D:D, "Private Investment")</f>
        <v/>
      </c>
      <c r="D2662">
        <f>IF(E2662&lt;2, "N/A", (MAXIFS('Input - target event report'!E:E,'Input - target event report'!L:L,B:B,'Input - target event report'!D:D,"Private Investment")-MINIFS('Input - target event report'!E:E,'Input - target event report'!L:L,B:B,'Input - target event report'!D:D,"Private Investment"))/(E2662-1))</f>
        <v/>
      </c>
      <c r="E2662">
        <f>COUNTIFS('Input - target event report'!L:L,B2662,'Input - target event report'!D:D, "Private Investment")</f>
        <v/>
      </c>
      <c r="F2662">
        <f>AVERAGEIF(INDEX('Input - companies list'!$A:$BG, 0, MATCH("Clusters 0",'Input - companies list'!$A$1:$BG$1, 0)),'Output - Cluster ranking'!B2662,INDEX('Input - companies list'!$A:$BG, 0, MATCH("Flow",'Input - companies list'!$A$1:$BG$1, 0)))</f>
        <v/>
      </c>
      <c r="G2662">
        <f>AVERAGEIF(INDEX('Input - companies list'!$A:$BG, 0, MATCH("Clusters 0",'Input - companies list'!$A$1:$BG$1, 0)),'Output - Cluster ranking'!B2662,INDEX('Input - companies list'!$A:$BG, 0, MATCH("Inter-Cluster Connectivity",'Input - companies list'!$A$1:$BG$1, 0)))</f>
        <v/>
      </c>
      <c r="H2662">
        <f>IFERROR(PERCENTRANK(C:C,C2662),0)</f>
        <v/>
      </c>
      <c r="I2662">
        <f>IFERROR(1 - PERCENTRANK(D:D,D2662),0)</f>
        <v/>
      </c>
      <c r="J2662">
        <f>IFERROR(PERCENTRANK(E:E,E2662),0)</f>
        <v/>
      </c>
      <c r="K2662">
        <f>IFERROR(1 - PERCENTRANK(F:F,F2662),0)</f>
        <v/>
      </c>
      <c r="L2662">
        <f>IFERROR(PERCENTRANK(G:G,G2662),0)</f>
        <v/>
      </c>
      <c r="M2662">
        <f>H2662*weightA+I2662*weightB+J2662*weightC+K2662*weightD+L2662*weightE</f>
        <v/>
      </c>
    </row>
    <row r="2663" spans="1:13">
      <c r="A2663">
        <f>RANK(M2663,M:M)</f>
        <v/>
      </c>
      <c r="C2663">
        <f>SUMIFS('Input - target event report'!H:H,'Input - target event report'!L:L,B2663,'Input - target event report'!D:D, "Private Investment")</f>
        <v/>
      </c>
      <c r="D2663">
        <f>IF(E2663&lt;2, "N/A", (MAXIFS('Input - target event report'!E:E,'Input - target event report'!L:L,B:B,'Input - target event report'!D:D,"Private Investment")-MINIFS('Input - target event report'!E:E,'Input - target event report'!L:L,B:B,'Input - target event report'!D:D,"Private Investment"))/(E2663-1))</f>
        <v/>
      </c>
      <c r="E2663">
        <f>COUNTIFS('Input - target event report'!L:L,B2663,'Input - target event report'!D:D, "Private Investment")</f>
        <v/>
      </c>
      <c r="F2663">
        <f>AVERAGEIF(INDEX('Input - companies list'!$A:$BG, 0, MATCH("Clusters 0",'Input - companies list'!$A$1:$BG$1, 0)),'Output - Cluster ranking'!B2663,INDEX('Input - companies list'!$A:$BG, 0, MATCH("Flow",'Input - companies list'!$A$1:$BG$1, 0)))</f>
        <v/>
      </c>
      <c r="G2663">
        <f>AVERAGEIF(INDEX('Input - companies list'!$A:$BG, 0, MATCH("Clusters 0",'Input - companies list'!$A$1:$BG$1, 0)),'Output - Cluster ranking'!B2663,INDEX('Input - companies list'!$A:$BG, 0, MATCH("Inter-Cluster Connectivity",'Input - companies list'!$A$1:$BG$1, 0)))</f>
        <v/>
      </c>
      <c r="H2663">
        <f>IFERROR(PERCENTRANK(C:C,C2663),0)</f>
        <v/>
      </c>
      <c r="I2663">
        <f>IFERROR(1 - PERCENTRANK(D:D,D2663),0)</f>
        <v/>
      </c>
      <c r="J2663">
        <f>IFERROR(PERCENTRANK(E:E,E2663),0)</f>
        <v/>
      </c>
      <c r="K2663">
        <f>IFERROR(1 - PERCENTRANK(F:F,F2663),0)</f>
        <v/>
      </c>
      <c r="L2663">
        <f>IFERROR(PERCENTRANK(G:G,G2663),0)</f>
        <v/>
      </c>
      <c r="M2663">
        <f>H2663*weightA+I2663*weightB+J2663*weightC+K2663*weightD+L2663*weightE</f>
        <v/>
      </c>
    </row>
    <row r="2664" spans="1:13">
      <c r="A2664">
        <f>RANK(M2664,M:M)</f>
        <v/>
      </c>
      <c r="C2664">
        <f>SUMIFS('Input - target event report'!H:H,'Input - target event report'!L:L,B2664,'Input - target event report'!D:D, "Private Investment")</f>
        <v/>
      </c>
      <c r="D2664">
        <f>IF(E2664&lt;2, "N/A", (MAXIFS('Input - target event report'!E:E,'Input - target event report'!L:L,B:B,'Input - target event report'!D:D,"Private Investment")-MINIFS('Input - target event report'!E:E,'Input - target event report'!L:L,B:B,'Input - target event report'!D:D,"Private Investment"))/(E2664-1))</f>
        <v/>
      </c>
      <c r="E2664">
        <f>COUNTIFS('Input - target event report'!L:L,B2664,'Input - target event report'!D:D, "Private Investment")</f>
        <v/>
      </c>
      <c r="F2664">
        <f>AVERAGEIF(INDEX('Input - companies list'!$A:$BG, 0, MATCH("Clusters 0",'Input - companies list'!$A$1:$BG$1, 0)),'Output - Cluster ranking'!B2664,INDEX('Input - companies list'!$A:$BG, 0, MATCH("Flow",'Input - companies list'!$A$1:$BG$1, 0)))</f>
        <v/>
      </c>
      <c r="G2664">
        <f>AVERAGEIF(INDEX('Input - companies list'!$A:$BG, 0, MATCH("Clusters 0",'Input - companies list'!$A$1:$BG$1, 0)),'Output - Cluster ranking'!B2664,INDEX('Input - companies list'!$A:$BG, 0, MATCH("Inter-Cluster Connectivity",'Input - companies list'!$A$1:$BG$1, 0)))</f>
        <v/>
      </c>
      <c r="H2664">
        <f>IFERROR(PERCENTRANK(C:C,C2664),0)</f>
        <v/>
      </c>
      <c r="I2664">
        <f>IFERROR(1 - PERCENTRANK(D:D,D2664),0)</f>
        <v/>
      </c>
      <c r="J2664">
        <f>IFERROR(PERCENTRANK(E:E,E2664),0)</f>
        <v/>
      </c>
      <c r="K2664">
        <f>IFERROR(1 - PERCENTRANK(F:F,F2664),0)</f>
        <v/>
      </c>
      <c r="L2664">
        <f>IFERROR(PERCENTRANK(G:G,G2664),0)</f>
        <v/>
      </c>
      <c r="M2664">
        <f>H2664*weightA+I2664*weightB+J2664*weightC+K2664*weightD+L2664*weightE</f>
        <v/>
      </c>
    </row>
    <row r="2665" spans="1:13">
      <c r="A2665">
        <f>RANK(M2665,M:M)</f>
        <v/>
      </c>
      <c r="C2665">
        <f>SUMIFS('Input - target event report'!H:H,'Input - target event report'!L:L,B2665,'Input - target event report'!D:D, "Private Investment")</f>
        <v/>
      </c>
      <c r="D2665">
        <f>IF(E2665&lt;2, "N/A", (MAXIFS('Input - target event report'!E:E,'Input - target event report'!L:L,B:B,'Input - target event report'!D:D,"Private Investment")-MINIFS('Input - target event report'!E:E,'Input - target event report'!L:L,B:B,'Input - target event report'!D:D,"Private Investment"))/(E2665-1))</f>
        <v/>
      </c>
      <c r="E2665">
        <f>COUNTIFS('Input - target event report'!L:L,B2665,'Input - target event report'!D:D, "Private Investment")</f>
        <v/>
      </c>
      <c r="F2665">
        <f>AVERAGEIF(INDEX('Input - companies list'!$A:$BG, 0, MATCH("Clusters 0",'Input - companies list'!$A$1:$BG$1, 0)),'Output - Cluster ranking'!B2665,INDEX('Input - companies list'!$A:$BG, 0, MATCH("Flow",'Input - companies list'!$A$1:$BG$1, 0)))</f>
        <v/>
      </c>
      <c r="G2665">
        <f>AVERAGEIF(INDEX('Input - companies list'!$A:$BG, 0, MATCH("Clusters 0",'Input - companies list'!$A$1:$BG$1, 0)),'Output - Cluster ranking'!B2665,INDEX('Input - companies list'!$A:$BG, 0, MATCH("Inter-Cluster Connectivity",'Input - companies list'!$A$1:$BG$1, 0)))</f>
        <v/>
      </c>
      <c r="H2665">
        <f>IFERROR(PERCENTRANK(C:C,C2665),0)</f>
        <v/>
      </c>
      <c r="I2665">
        <f>IFERROR(1 - PERCENTRANK(D:D,D2665),0)</f>
        <v/>
      </c>
      <c r="J2665">
        <f>IFERROR(PERCENTRANK(E:E,E2665),0)</f>
        <v/>
      </c>
      <c r="K2665">
        <f>IFERROR(1 - PERCENTRANK(F:F,F2665),0)</f>
        <v/>
      </c>
      <c r="L2665">
        <f>IFERROR(PERCENTRANK(G:G,G2665),0)</f>
        <v/>
      </c>
      <c r="M2665">
        <f>H2665*weightA+I2665*weightB+J2665*weightC+K2665*weightD+L2665*weightE</f>
        <v/>
      </c>
    </row>
    <row r="2666" spans="1:13">
      <c r="A2666">
        <f>RANK(M2666,M:M)</f>
        <v/>
      </c>
      <c r="C2666">
        <f>SUMIFS('Input - target event report'!H:H,'Input - target event report'!L:L,B2666,'Input - target event report'!D:D, "Private Investment")</f>
        <v/>
      </c>
      <c r="D2666">
        <f>IF(E2666&lt;2, "N/A", (MAXIFS('Input - target event report'!E:E,'Input - target event report'!L:L,B:B,'Input - target event report'!D:D,"Private Investment")-MINIFS('Input - target event report'!E:E,'Input - target event report'!L:L,B:B,'Input - target event report'!D:D,"Private Investment"))/(E2666-1))</f>
        <v/>
      </c>
      <c r="E2666">
        <f>COUNTIFS('Input - target event report'!L:L,B2666,'Input - target event report'!D:D, "Private Investment")</f>
        <v/>
      </c>
      <c r="F2666">
        <f>AVERAGEIF(INDEX('Input - companies list'!$A:$BG, 0, MATCH("Clusters 0",'Input - companies list'!$A$1:$BG$1, 0)),'Output - Cluster ranking'!B2666,INDEX('Input - companies list'!$A:$BG, 0, MATCH("Flow",'Input - companies list'!$A$1:$BG$1, 0)))</f>
        <v/>
      </c>
      <c r="G2666">
        <f>AVERAGEIF(INDEX('Input - companies list'!$A:$BG, 0, MATCH("Clusters 0",'Input - companies list'!$A$1:$BG$1, 0)),'Output - Cluster ranking'!B2666,INDEX('Input - companies list'!$A:$BG, 0, MATCH("Inter-Cluster Connectivity",'Input - companies list'!$A$1:$BG$1, 0)))</f>
        <v/>
      </c>
      <c r="H2666">
        <f>IFERROR(PERCENTRANK(C:C,C2666),0)</f>
        <v/>
      </c>
      <c r="I2666">
        <f>IFERROR(1 - PERCENTRANK(D:D,D2666),0)</f>
        <v/>
      </c>
      <c r="J2666">
        <f>IFERROR(PERCENTRANK(E:E,E2666),0)</f>
        <v/>
      </c>
      <c r="K2666">
        <f>IFERROR(1 - PERCENTRANK(F:F,F2666),0)</f>
        <v/>
      </c>
      <c r="L2666">
        <f>IFERROR(PERCENTRANK(G:G,G2666),0)</f>
        <v/>
      </c>
      <c r="M2666">
        <f>H2666*weightA+I2666*weightB+J2666*weightC+K2666*weightD+L2666*weightE</f>
        <v/>
      </c>
    </row>
    <row r="2667" spans="1:13">
      <c r="A2667">
        <f>RANK(M2667,M:M)</f>
        <v/>
      </c>
      <c r="C2667">
        <f>SUMIFS('Input - target event report'!H:H,'Input - target event report'!L:L,B2667,'Input - target event report'!D:D, "Private Investment")</f>
        <v/>
      </c>
      <c r="D2667">
        <f>IF(E2667&lt;2, "N/A", (MAXIFS('Input - target event report'!E:E,'Input - target event report'!L:L,B:B,'Input - target event report'!D:D,"Private Investment")-MINIFS('Input - target event report'!E:E,'Input - target event report'!L:L,B:B,'Input - target event report'!D:D,"Private Investment"))/(E2667-1))</f>
        <v/>
      </c>
      <c r="E2667">
        <f>COUNTIFS('Input - target event report'!L:L,B2667,'Input - target event report'!D:D, "Private Investment")</f>
        <v/>
      </c>
      <c r="F2667">
        <f>AVERAGEIF(INDEX('Input - companies list'!$A:$BG, 0, MATCH("Clusters 0",'Input - companies list'!$A$1:$BG$1, 0)),'Output - Cluster ranking'!B2667,INDEX('Input - companies list'!$A:$BG, 0, MATCH("Flow",'Input - companies list'!$A$1:$BG$1, 0)))</f>
        <v/>
      </c>
      <c r="G2667">
        <f>AVERAGEIF(INDEX('Input - companies list'!$A:$BG, 0, MATCH("Clusters 0",'Input - companies list'!$A$1:$BG$1, 0)),'Output - Cluster ranking'!B2667,INDEX('Input - companies list'!$A:$BG, 0, MATCH("Inter-Cluster Connectivity",'Input - companies list'!$A$1:$BG$1, 0)))</f>
        <v/>
      </c>
      <c r="H2667">
        <f>IFERROR(PERCENTRANK(C:C,C2667),0)</f>
        <v/>
      </c>
      <c r="I2667">
        <f>IFERROR(1 - PERCENTRANK(D:D,D2667),0)</f>
        <v/>
      </c>
      <c r="J2667">
        <f>IFERROR(PERCENTRANK(E:E,E2667),0)</f>
        <v/>
      </c>
      <c r="K2667">
        <f>IFERROR(1 - PERCENTRANK(F:F,F2667),0)</f>
        <v/>
      </c>
      <c r="L2667">
        <f>IFERROR(PERCENTRANK(G:G,G2667),0)</f>
        <v/>
      </c>
      <c r="M2667">
        <f>H2667*weightA+I2667*weightB+J2667*weightC+K2667*weightD+L2667*weightE</f>
        <v/>
      </c>
    </row>
    <row r="2668" spans="1:13">
      <c r="A2668">
        <f>RANK(M2668,M:M)</f>
        <v/>
      </c>
      <c r="C2668">
        <f>SUMIFS('Input - target event report'!H:H,'Input - target event report'!L:L,B2668,'Input - target event report'!D:D, "Private Investment")</f>
        <v/>
      </c>
      <c r="D2668">
        <f>IF(E2668&lt;2, "N/A", (MAXIFS('Input - target event report'!E:E,'Input - target event report'!L:L,B:B,'Input - target event report'!D:D,"Private Investment")-MINIFS('Input - target event report'!E:E,'Input - target event report'!L:L,B:B,'Input - target event report'!D:D,"Private Investment"))/(E2668-1))</f>
        <v/>
      </c>
      <c r="E2668">
        <f>COUNTIFS('Input - target event report'!L:L,B2668,'Input - target event report'!D:D, "Private Investment")</f>
        <v/>
      </c>
      <c r="F2668">
        <f>AVERAGEIF(INDEX('Input - companies list'!$A:$BG, 0, MATCH("Clusters 0",'Input - companies list'!$A$1:$BG$1, 0)),'Output - Cluster ranking'!B2668,INDEX('Input - companies list'!$A:$BG, 0, MATCH("Flow",'Input - companies list'!$A$1:$BG$1, 0)))</f>
        <v/>
      </c>
      <c r="G2668">
        <f>AVERAGEIF(INDEX('Input - companies list'!$A:$BG, 0, MATCH("Clusters 0",'Input - companies list'!$A$1:$BG$1, 0)),'Output - Cluster ranking'!B2668,INDEX('Input - companies list'!$A:$BG, 0, MATCH("Inter-Cluster Connectivity",'Input - companies list'!$A$1:$BG$1, 0)))</f>
        <v/>
      </c>
      <c r="H2668">
        <f>IFERROR(PERCENTRANK(C:C,C2668),0)</f>
        <v/>
      </c>
      <c r="I2668">
        <f>IFERROR(1 - PERCENTRANK(D:D,D2668),0)</f>
        <v/>
      </c>
      <c r="J2668">
        <f>IFERROR(PERCENTRANK(E:E,E2668),0)</f>
        <v/>
      </c>
      <c r="K2668">
        <f>IFERROR(1 - PERCENTRANK(F:F,F2668),0)</f>
        <v/>
      </c>
      <c r="L2668">
        <f>IFERROR(PERCENTRANK(G:G,G2668),0)</f>
        <v/>
      </c>
      <c r="M2668">
        <f>H2668*weightA+I2668*weightB+J2668*weightC+K2668*weightD+L2668*weightE</f>
        <v/>
      </c>
    </row>
    <row r="2669" spans="1:13">
      <c r="A2669">
        <f>RANK(M2669,M:M)</f>
        <v/>
      </c>
      <c r="C2669">
        <f>SUMIFS('Input - target event report'!H:H,'Input - target event report'!L:L,B2669,'Input - target event report'!D:D, "Private Investment")</f>
        <v/>
      </c>
      <c r="D2669">
        <f>IF(E2669&lt;2, "N/A", (MAXIFS('Input - target event report'!E:E,'Input - target event report'!L:L,B:B,'Input - target event report'!D:D,"Private Investment")-MINIFS('Input - target event report'!E:E,'Input - target event report'!L:L,B:B,'Input - target event report'!D:D,"Private Investment"))/(E2669-1))</f>
        <v/>
      </c>
      <c r="E2669">
        <f>COUNTIFS('Input - target event report'!L:L,B2669,'Input - target event report'!D:D, "Private Investment")</f>
        <v/>
      </c>
      <c r="F2669">
        <f>AVERAGEIF(INDEX('Input - companies list'!$A:$BG, 0, MATCH("Clusters 0",'Input - companies list'!$A$1:$BG$1, 0)),'Output - Cluster ranking'!B2669,INDEX('Input - companies list'!$A:$BG, 0, MATCH("Flow",'Input - companies list'!$A$1:$BG$1, 0)))</f>
        <v/>
      </c>
      <c r="G2669">
        <f>AVERAGEIF(INDEX('Input - companies list'!$A:$BG, 0, MATCH("Clusters 0",'Input - companies list'!$A$1:$BG$1, 0)),'Output - Cluster ranking'!B2669,INDEX('Input - companies list'!$A:$BG, 0, MATCH("Inter-Cluster Connectivity",'Input - companies list'!$A$1:$BG$1, 0)))</f>
        <v/>
      </c>
      <c r="H2669">
        <f>IFERROR(PERCENTRANK(C:C,C2669),0)</f>
        <v/>
      </c>
      <c r="I2669">
        <f>IFERROR(1 - PERCENTRANK(D:D,D2669),0)</f>
        <v/>
      </c>
      <c r="J2669">
        <f>IFERROR(PERCENTRANK(E:E,E2669),0)</f>
        <v/>
      </c>
      <c r="K2669">
        <f>IFERROR(1 - PERCENTRANK(F:F,F2669),0)</f>
        <v/>
      </c>
      <c r="L2669">
        <f>IFERROR(PERCENTRANK(G:G,G2669),0)</f>
        <v/>
      </c>
      <c r="M2669">
        <f>H2669*weightA+I2669*weightB+J2669*weightC+K2669*weightD+L2669*weightE</f>
        <v/>
      </c>
    </row>
    <row r="2670" spans="1:13">
      <c r="A2670">
        <f>RANK(M2670,M:M)</f>
        <v/>
      </c>
      <c r="C2670">
        <f>SUMIFS('Input - target event report'!H:H,'Input - target event report'!L:L,B2670,'Input - target event report'!D:D, "Private Investment")</f>
        <v/>
      </c>
      <c r="D2670">
        <f>IF(E2670&lt;2, "N/A", (MAXIFS('Input - target event report'!E:E,'Input - target event report'!L:L,B:B,'Input - target event report'!D:D,"Private Investment")-MINIFS('Input - target event report'!E:E,'Input - target event report'!L:L,B:B,'Input - target event report'!D:D,"Private Investment"))/(E2670-1))</f>
        <v/>
      </c>
      <c r="E2670">
        <f>COUNTIFS('Input - target event report'!L:L,B2670,'Input - target event report'!D:D, "Private Investment")</f>
        <v/>
      </c>
      <c r="F2670">
        <f>AVERAGEIF(INDEX('Input - companies list'!$A:$BG, 0, MATCH("Clusters 0",'Input - companies list'!$A$1:$BG$1, 0)),'Output - Cluster ranking'!B2670,INDEX('Input - companies list'!$A:$BG, 0, MATCH("Flow",'Input - companies list'!$A$1:$BG$1, 0)))</f>
        <v/>
      </c>
      <c r="G2670">
        <f>AVERAGEIF(INDEX('Input - companies list'!$A:$BG, 0, MATCH("Clusters 0",'Input - companies list'!$A$1:$BG$1, 0)),'Output - Cluster ranking'!B2670,INDEX('Input - companies list'!$A:$BG, 0, MATCH("Inter-Cluster Connectivity",'Input - companies list'!$A$1:$BG$1, 0)))</f>
        <v/>
      </c>
      <c r="H2670">
        <f>IFERROR(PERCENTRANK(C:C,C2670),0)</f>
        <v/>
      </c>
      <c r="I2670">
        <f>IFERROR(1 - PERCENTRANK(D:D,D2670),0)</f>
        <v/>
      </c>
      <c r="J2670">
        <f>IFERROR(PERCENTRANK(E:E,E2670),0)</f>
        <v/>
      </c>
      <c r="K2670">
        <f>IFERROR(1 - PERCENTRANK(F:F,F2670),0)</f>
        <v/>
      </c>
      <c r="L2670">
        <f>IFERROR(PERCENTRANK(G:G,G2670),0)</f>
        <v/>
      </c>
      <c r="M2670">
        <f>H2670*weightA+I2670*weightB+J2670*weightC+K2670*weightD+L2670*weightE</f>
        <v/>
      </c>
    </row>
    <row r="2671" spans="1:13">
      <c r="A2671">
        <f>RANK(M2671,M:M)</f>
        <v/>
      </c>
      <c r="C2671">
        <f>SUMIFS('Input - target event report'!H:H,'Input - target event report'!L:L,B2671,'Input - target event report'!D:D, "Private Investment")</f>
        <v/>
      </c>
      <c r="D2671">
        <f>IF(E2671&lt;2, "N/A", (MAXIFS('Input - target event report'!E:E,'Input - target event report'!L:L,B:B,'Input - target event report'!D:D,"Private Investment")-MINIFS('Input - target event report'!E:E,'Input - target event report'!L:L,B:B,'Input - target event report'!D:D,"Private Investment"))/(E2671-1))</f>
        <v/>
      </c>
      <c r="E2671">
        <f>COUNTIFS('Input - target event report'!L:L,B2671,'Input - target event report'!D:D, "Private Investment")</f>
        <v/>
      </c>
      <c r="F2671">
        <f>AVERAGEIF(INDEX('Input - companies list'!$A:$BG, 0, MATCH("Clusters 0",'Input - companies list'!$A$1:$BG$1, 0)),'Output - Cluster ranking'!B2671,INDEX('Input - companies list'!$A:$BG, 0, MATCH("Flow",'Input - companies list'!$A$1:$BG$1, 0)))</f>
        <v/>
      </c>
      <c r="G2671">
        <f>AVERAGEIF(INDEX('Input - companies list'!$A:$BG, 0, MATCH("Clusters 0",'Input - companies list'!$A$1:$BG$1, 0)),'Output - Cluster ranking'!B2671,INDEX('Input - companies list'!$A:$BG, 0, MATCH("Inter-Cluster Connectivity",'Input - companies list'!$A$1:$BG$1, 0)))</f>
        <v/>
      </c>
      <c r="H2671">
        <f>IFERROR(PERCENTRANK(C:C,C2671),0)</f>
        <v/>
      </c>
      <c r="I2671">
        <f>IFERROR(1 - PERCENTRANK(D:D,D2671),0)</f>
        <v/>
      </c>
      <c r="J2671">
        <f>IFERROR(PERCENTRANK(E:E,E2671),0)</f>
        <v/>
      </c>
      <c r="K2671">
        <f>IFERROR(1 - PERCENTRANK(F:F,F2671),0)</f>
        <v/>
      </c>
      <c r="L2671">
        <f>IFERROR(PERCENTRANK(G:G,G2671),0)</f>
        <v/>
      </c>
      <c r="M2671">
        <f>H2671*weightA+I2671*weightB+J2671*weightC+K2671*weightD+L2671*weightE</f>
        <v/>
      </c>
    </row>
    <row r="2672" spans="1:13">
      <c r="A2672">
        <f>RANK(M2672,M:M)</f>
        <v/>
      </c>
      <c r="C2672">
        <f>SUMIFS('Input - target event report'!H:H,'Input - target event report'!L:L,B2672,'Input - target event report'!D:D, "Private Investment")</f>
        <v/>
      </c>
      <c r="D2672">
        <f>IF(E2672&lt;2, "N/A", (MAXIFS('Input - target event report'!E:E,'Input - target event report'!L:L,B:B,'Input - target event report'!D:D,"Private Investment")-MINIFS('Input - target event report'!E:E,'Input - target event report'!L:L,B:B,'Input - target event report'!D:D,"Private Investment"))/(E2672-1))</f>
        <v/>
      </c>
      <c r="E2672">
        <f>COUNTIFS('Input - target event report'!L:L,B2672,'Input - target event report'!D:D, "Private Investment")</f>
        <v/>
      </c>
      <c r="F2672">
        <f>AVERAGEIF(INDEX('Input - companies list'!$A:$BG, 0, MATCH("Clusters 0",'Input - companies list'!$A$1:$BG$1, 0)),'Output - Cluster ranking'!B2672,INDEX('Input - companies list'!$A:$BG, 0, MATCH("Flow",'Input - companies list'!$A$1:$BG$1, 0)))</f>
        <v/>
      </c>
      <c r="G2672">
        <f>AVERAGEIF(INDEX('Input - companies list'!$A:$BG, 0, MATCH("Clusters 0",'Input - companies list'!$A$1:$BG$1, 0)),'Output - Cluster ranking'!B2672,INDEX('Input - companies list'!$A:$BG, 0, MATCH("Inter-Cluster Connectivity",'Input - companies list'!$A$1:$BG$1, 0)))</f>
        <v/>
      </c>
      <c r="H2672">
        <f>IFERROR(PERCENTRANK(C:C,C2672),0)</f>
        <v/>
      </c>
      <c r="I2672">
        <f>IFERROR(1 - PERCENTRANK(D:D,D2672),0)</f>
        <v/>
      </c>
      <c r="J2672">
        <f>IFERROR(PERCENTRANK(E:E,E2672),0)</f>
        <v/>
      </c>
      <c r="K2672">
        <f>IFERROR(1 - PERCENTRANK(F:F,F2672),0)</f>
        <v/>
      </c>
      <c r="L2672">
        <f>IFERROR(PERCENTRANK(G:G,G2672),0)</f>
        <v/>
      </c>
      <c r="M2672">
        <f>H2672*weightA+I2672*weightB+J2672*weightC+K2672*weightD+L2672*weightE</f>
        <v/>
      </c>
    </row>
    <row r="2673" spans="1:13">
      <c r="A2673">
        <f>RANK(M2673,M:M)</f>
        <v/>
      </c>
      <c r="C2673">
        <f>SUMIFS('Input - target event report'!H:H,'Input - target event report'!L:L,B2673,'Input - target event report'!D:D, "Private Investment")</f>
        <v/>
      </c>
      <c r="D2673">
        <f>IF(E2673&lt;2, "N/A", (MAXIFS('Input - target event report'!E:E,'Input - target event report'!L:L,B:B,'Input - target event report'!D:D,"Private Investment")-MINIFS('Input - target event report'!E:E,'Input - target event report'!L:L,B:B,'Input - target event report'!D:D,"Private Investment"))/(E2673-1))</f>
        <v/>
      </c>
      <c r="E2673">
        <f>COUNTIFS('Input - target event report'!L:L,B2673,'Input - target event report'!D:D, "Private Investment")</f>
        <v/>
      </c>
      <c r="F2673">
        <f>AVERAGEIF(INDEX('Input - companies list'!$A:$BG, 0, MATCH("Clusters 0",'Input - companies list'!$A$1:$BG$1, 0)),'Output - Cluster ranking'!B2673,INDEX('Input - companies list'!$A:$BG, 0, MATCH("Flow",'Input - companies list'!$A$1:$BG$1, 0)))</f>
        <v/>
      </c>
      <c r="G2673">
        <f>AVERAGEIF(INDEX('Input - companies list'!$A:$BG, 0, MATCH("Clusters 0",'Input - companies list'!$A$1:$BG$1, 0)),'Output - Cluster ranking'!B2673,INDEX('Input - companies list'!$A:$BG, 0, MATCH("Inter-Cluster Connectivity",'Input - companies list'!$A$1:$BG$1, 0)))</f>
        <v/>
      </c>
      <c r="H2673">
        <f>IFERROR(PERCENTRANK(C:C,C2673),0)</f>
        <v/>
      </c>
      <c r="I2673">
        <f>IFERROR(1 - PERCENTRANK(D:D,D2673),0)</f>
        <v/>
      </c>
      <c r="J2673">
        <f>IFERROR(PERCENTRANK(E:E,E2673),0)</f>
        <v/>
      </c>
      <c r="K2673">
        <f>IFERROR(1 - PERCENTRANK(F:F,F2673),0)</f>
        <v/>
      </c>
      <c r="L2673">
        <f>IFERROR(PERCENTRANK(G:G,G2673),0)</f>
        <v/>
      </c>
      <c r="M2673">
        <f>H2673*weightA+I2673*weightB+J2673*weightC+K2673*weightD+L2673*weightE</f>
        <v/>
      </c>
    </row>
    <row r="2674" spans="1:13">
      <c r="A2674">
        <f>RANK(M2674,M:M)</f>
        <v/>
      </c>
      <c r="C2674">
        <f>SUMIFS('Input - target event report'!H:H,'Input - target event report'!L:L,B2674,'Input - target event report'!D:D, "Private Investment")</f>
        <v/>
      </c>
      <c r="D2674">
        <f>IF(E2674&lt;2, "N/A", (MAXIFS('Input - target event report'!E:E,'Input - target event report'!L:L,B:B,'Input - target event report'!D:D,"Private Investment")-MINIFS('Input - target event report'!E:E,'Input - target event report'!L:L,B:B,'Input - target event report'!D:D,"Private Investment"))/(E2674-1))</f>
        <v/>
      </c>
      <c r="E2674">
        <f>COUNTIFS('Input - target event report'!L:L,B2674,'Input - target event report'!D:D, "Private Investment")</f>
        <v/>
      </c>
      <c r="F2674">
        <f>AVERAGEIF(INDEX('Input - companies list'!$A:$BG, 0, MATCH("Clusters 0",'Input - companies list'!$A$1:$BG$1, 0)),'Output - Cluster ranking'!B2674,INDEX('Input - companies list'!$A:$BG, 0, MATCH("Flow",'Input - companies list'!$A$1:$BG$1, 0)))</f>
        <v/>
      </c>
      <c r="G2674">
        <f>AVERAGEIF(INDEX('Input - companies list'!$A:$BG, 0, MATCH("Clusters 0",'Input - companies list'!$A$1:$BG$1, 0)),'Output - Cluster ranking'!B2674,INDEX('Input - companies list'!$A:$BG, 0, MATCH("Inter-Cluster Connectivity",'Input - companies list'!$A$1:$BG$1, 0)))</f>
        <v/>
      </c>
      <c r="H2674">
        <f>IFERROR(PERCENTRANK(C:C,C2674),0)</f>
        <v/>
      </c>
      <c r="I2674">
        <f>IFERROR(1 - PERCENTRANK(D:D,D2674),0)</f>
        <v/>
      </c>
      <c r="J2674">
        <f>IFERROR(PERCENTRANK(E:E,E2674),0)</f>
        <v/>
      </c>
      <c r="K2674">
        <f>IFERROR(1 - PERCENTRANK(F:F,F2674),0)</f>
        <v/>
      </c>
      <c r="L2674">
        <f>IFERROR(PERCENTRANK(G:G,G2674),0)</f>
        <v/>
      </c>
      <c r="M2674">
        <f>H2674*weightA+I2674*weightB+J2674*weightC+K2674*weightD+L2674*weightE</f>
        <v/>
      </c>
    </row>
    <row r="2675" spans="1:13">
      <c r="A2675">
        <f>RANK(M2675,M:M)</f>
        <v/>
      </c>
      <c r="C2675">
        <f>SUMIFS('Input - target event report'!H:H,'Input - target event report'!L:L,B2675,'Input - target event report'!D:D, "Private Investment")</f>
        <v/>
      </c>
      <c r="D2675">
        <f>IF(E2675&lt;2, "N/A", (MAXIFS('Input - target event report'!E:E,'Input - target event report'!L:L,B:B,'Input - target event report'!D:D,"Private Investment")-MINIFS('Input - target event report'!E:E,'Input - target event report'!L:L,B:B,'Input - target event report'!D:D,"Private Investment"))/(E2675-1))</f>
        <v/>
      </c>
      <c r="E2675">
        <f>COUNTIFS('Input - target event report'!L:L,B2675,'Input - target event report'!D:D, "Private Investment")</f>
        <v/>
      </c>
      <c r="F2675">
        <f>AVERAGEIF(INDEX('Input - companies list'!$A:$BG, 0, MATCH("Clusters 0",'Input - companies list'!$A$1:$BG$1, 0)),'Output - Cluster ranking'!B2675,INDEX('Input - companies list'!$A:$BG, 0, MATCH("Flow",'Input - companies list'!$A$1:$BG$1, 0)))</f>
        <v/>
      </c>
      <c r="G2675">
        <f>AVERAGEIF(INDEX('Input - companies list'!$A:$BG, 0, MATCH("Clusters 0",'Input - companies list'!$A$1:$BG$1, 0)),'Output - Cluster ranking'!B2675,INDEX('Input - companies list'!$A:$BG, 0, MATCH("Inter-Cluster Connectivity",'Input - companies list'!$A$1:$BG$1, 0)))</f>
        <v/>
      </c>
      <c r="H2675">
        <f>IFERROR(PERCENTRANK(C:C,C2675),0)</f>
        <v/>
      </c>
      <c r="I2675">
        <f>IFERROR(1 - PERCENTRANK(D:D,D2675),0)</f>
        <v/>
      </c>
      <c r="J2675">
        <f>IFERROR(PERCENTRANK(E:E,E2675),0)</f>
        <v/>
      </c>
      <c r="K2675">
        <f>IFERROR(1 - PERCENTRANK(F:F,F2675),0)</f>
        <v/>
      </c>
      <c r="L2675">
        <f>IFERROR(PERCENTRANK(G:G,G2675),0)</f>
        <v/>
      </c>
      <c r="M2675">
        <f>H2675*weightA+I2675*weightB+J2675*weightC+K2675*weightD+L2675*weightE</f>
        <v/>
      </c>
    </row>
    <row r="2676" spans="1:13">
      <c r="A2676">
        <f>RANK(M2676,M:M)</f>
        <v/>
      </c>
      <c r="C2676">
        <f>SUMIFS('Input - target event report'!H:H,'Input - target event report'!L:L,B2676,'Input - target event report'!D:D, "Private Investment")</f>
        <v/>
      </c>
      <c r="D2676">
        <f>IF(E2676&lt;2, "N/A", (MAXIFS('Input - target event report'!E:E,'Input - target event report'!L:L,B:B,'Input - target event report'!D:D,"Private Investment")-MINIFS('Input - target event report'!E:E,'Input - target event report'!L:L,B:B,'Input - target event report'!D:D,"Private Investment"))/(E2676-1))</f>
        <v/>
      </c>
      <c r="E2676">
        <f>COUNTIFS('Input - target event report'!L:L,B2676,'Input - target event report'!D:D, "Private Investment")</f>
        <v/>
      </c>
      <c r="F2676">
        <f>AVERAGEIF(INDEX('Input - companies list'!$A:$BG, 0, MATCH("Clusters 0",'Input - companies list'!$A$1:$BG$1, 0)),'Output - Cluster ranking'!B2676,INDEX('Input - companies list'!$A:$BG, 0, MATCH("Flow",'Input - companies list'!$A$1:$BG$1, 0)))</f>
        <v/>
      </c>
      <c r="G2676">
        <f>AVERAGEIF(INDEX('Input - companies list'!$A:$BG, 0, MATCH("Clusters 0",'Input - companies list'!$A$1:$BG$1, 0)),'Output - Cluster ranking'!B2676,INDEX('Input - companies list'!$A:$BG, 0, MATCH("Inter-Cluster Connectivity",'Input - companies list'!$A$1:$BG$1, 0)))</f>
        <v/>
      </c>
      <c r="H2676">
        <f>IFERROR(PERCENTRANK(C:C,C2676),0)</f>
        <v/>
      </c>
      <c r="I2676">
        <f>IFERROR(1 - PERCENTRANK(D:D,D2676),0)</f>
        <v/>
      </c>
      <c r="J2676">
        <f>IFERROR(PERCENTRANK(E:E,E2676),0)</f>
        <v/>
      </c>
      <c r="K2676">
        <f>IFERROR(1 - PERCENTRANK(F:F,F2676),0)</f>
        <v/>
      </c>
      <c r="L2676">
        <f>IFERROR(PERCENTRANK(G:G,G2676),0)</f>
        <v/>
      </c>
      <c r="M2676">
        <f>H2676*weightA+I2676*weightB+J2676*weightC+K2676*weightD+L2676*weightE</f>
        <v/>
      </c>
    </row>
    <row r="2677" spans="1:13">
      <c r="A2677">
        <f>RANK(M2677,M:M)</f>
        <v/>
      </c>
      <c r="C2677">
        <f>SUMIFS('Input - target event report'!H:H,'Input - target event report'!L:L,B2677,'Input - target event report'!D:D, "Private Investment")</f>
        <v/>
      </c>
      <c r="D2677">
        <f>IF(E2677&lt;2, "N/A", (MAXIFS('Input - target event report'!E:E,'Input - target event report'!L:L,B:B,'Input - target event report'!D:D,"Private Investment")-MINIFS('Input - target event report'!E:E,'Input - target event report'!L:L,B:B,'Input - target event report'!D:D,"Private Investment"))/(E2677-1))</f>
        <v/>
      </c>
      <c r="E2677">
        <f>COUNTIFS('Input - target event report'!L:L,B2677,'Input - target event report'!D:D, "Private Investment")</f>
        <v/>
      </c>
      <c r="F2677">
        <f>AVERAGEIF(INDEX('Input - companies list'!$A:$BG, 0, MATCH("Clusters 0",'Input - companies list'!$A$1:$BG$1, 0)),'Output - Cluster ranking'!B2677,INDEX('Input - companies list'!$A:$BG, 0, MATCH("Flow",'Input - companies list'!$A$1:$BG$1, 0)))</f>
        <v/>
      </c>
      <c r="G2677">
        <f>AVERAGEIF(INDEX('Input - companies list'!$A:$BG, 0, MATCH("Clusters 0",'Input - companies list'!$A$1:$BG$1, 0)),'Output - Cluster ranking'!B2677,INDEX('Input - companies list'!$A:$BG, 0, MATCH("Inter-Cluster Connectivity",'Input - companies list'!$A$1:$BG$1, 0)))</f>
        <v/>
      </c>
      <c r="H2677">
        <f>IFERROR(PERCENTRANK(C:C,C2677),0)</f>
        <v/>
      </c>
      <c r="I2677">
        <f>IFERROR(1 - PERCENTRANK(D:D,D2677),0)</f>
        <v/>
      </c>
      <c r="J2677">
        <f>IFERROR(PERCENTRANK(E:E,E2677),0)</f>
        <v/>
      </c>
      <c r="K2677">
        <f>IFERROR(1 - PERCENTRANK(F:F,F2677),0)</f>
        <v/>
      </c>
      <c r="L2677">
        <f>IFERROR(PERCENTRANK(G:G,G2677),0)</f>
        <v/>
      </c>
      <c r="M2677">
        <f>H2677*weightA+I2677*weightB+J2677*weightC+K2677*weightD+L2677*weightE</f>
        <v/>
      </c>
    </row>
    <row r="2678" spans="1:13">
      <c r="A2678">
        <f>RANK(M2678,M:M)</f>
        <v/>
      </c>
      <c r="C2678">
        <f>SUMIFS('Input - target event report'!H:H,'Input - target event report'!L:L,B2678,'Input - target event report'!D:D, "Private Investment")</f>
        <v/>
      </c>
      <c r="D2678">
        <f>IF(E2678&lt;2, "N/A", (MAXIFS('Input - target event report'!E:E,'Input - target event report'!L:L,B:B,'Input - target event report'!D:D,"Private Investment")-MINIFS('Input - target event report'!E:E,'Input - target event report'!L:L,B:B,'Input - target event report'!D:D,"Private Investment"))/(E2678-1))</f>
        <v/>
      </c>
      <c r="E2678">
        <f>COUNTIFS('Input - target event report'!L:L,B2678,'Input - target event report'!D:D, "Private Investment")</f>
        <v/>
      </c>
      <c r="F2678">
        <f>AVERAGEIF(INDEX('Input - companies list'!$A:$BG, 0, MATCH("Clusters 0",'Input - companies list'!$A$1:$BG$1, 0)),'Output - Cluster ranking'!B2678,INDEX('Input - companies list'!$A:$BG, 0, MATCH("Flow",'Input - companies list'!$A$1:$BG$1, 0)))</f>
        <v/>
      </c>
      <c r="G2678">
        <f>AVERAGEIF(INDEX('Input - companies list'!$A:$BG, 0, MATCH("Clusters 0",'Input - companies list'!$A$1:$BG$1, 0)),'Output - Cluster ranking'!B2678,INDEX('Input - companies list'!$A:$BG, 0, MATCH("Inter-Cluster Connectivity",'Input - companies list'!$A$1:$BG$1, 0)))</f>
        <v/>
      </c>
      <c r="H2678">
        <f>IFERROR(PERCENTRANK(C:C,C2678),0)</f>
        <v/>
      </c>
      <c r="I2678">
        <f>IFERROR(1 - PERCENTRANK(D:D,D2678),0)</f>
        <v/>
      </c>
      <c r="J2678">
        <f>IFERROR(PERCENTRANK(E:E,E2678),0)</f>
        <v/>
      </c>
      <c r="K2678">
        <f>IFERROR(1 - PERCENTRANK(F:F,F2678),0)</f>
        <v/>
      </c>
      <c r="L2678">
        <f>IFERROR(PERCENTRANK(G:G,G2678),0)</f>
        <v/>
      </c>
      <c r="M2678">
        <f>H2678*weightA+I2678*weightB+J2678*weightC+K2678*weightD+L2678*weightE</f>
        <v/>
      </c>
    </row>
    <row r="2679" spans="1:13">
      <c r="A2679">
        <f>RANK(M2679,M:M)</f>
        <v/>
      </c>
      <c r="C2679">
        <f>SUMIFS('Input - target event report'!H:H,'Input - target event report'!L:L,B2679,'Input - target event report'!D:D, "Private Investment")</f>
        <v/>
      </c>
      <c r="D2679">
        <f>IF(E2679&lt;2, "N/A", (MAXIFS('Input - target event report'!E:E,'Input - target event report'!L:L,B:B,'Input - target event report'!D:D,"Private Investment")-MINIFS('Input - target event report'!E:E,'Input - target event report'!L:L,B:B,'Input - target event report'!D:D,"Private Investment"))/(E2679-1))</f>
        <v/>
      </c>
      <c r="E2679">
        <f>COUNTIFS('Input - target event report'!L:L,B2679,'Input - target event report'!D:D, "Private Investment")</f>
        <v/>
      </c>
      <c r="F2679">
        <f>AVERAGEIF(INDEX('Input - companies list'!$A:$BG, 0, MATCH("Clusters 0",'Input - companies list'!$A$1:$BG$1, 0)),'Output - Cluster ranking'!B2679,INDEX('Input - companies list'!$A:$BG, 0, MATCH("Flow",'Input - companies list'!$A$1:$BG$1, 0)))</f>
        <v/>
      </c>
      <c r="G2679">
        <f>AVERAGEIF(INDEX('Input - companies list'!$A:$BG, 0, MATCH("Clusters 0",'Input - companies list'!$A$1:$BG$1, 0)),'Output - Cluster ranking'!B2679,INDEX('Input - companies list'!$A:$BG, 0, MATCH("Inter-Cluster Connectivity",'Input - companies list'!$A$1:$BG$1, 0)))</f>
        <v/>
      </c>
      <c r="H2679">
        <f>IFERROR(PERCENTRANK(C:C,C2679),0)</f>
        <v/>
      </c>
      <c r="I2679">
        <f>IFERROR(1 - PERCENTRANK(D:D,D2679),0)</f>
        <v/>
      </c>
      <c r="J2679">
        <f>IFERROR(PERCENTRANK(E:E,E2679),0)</f>
        <v/>
      </c>
      <c r="K2679">
        <f>IFERROR(1 - PERCENTRANK(F:F,F2679),0)</f>
        <v/>
      </c>
      <c r="L2679">
        <f>IFERROR(PERCENTRANK(G:G,G2679),0)</f>
        <v/>
      </c>
      <c r="M2679">
        <f>H2679*weightA+I2679*weightB+J2679*weightC+K2679*weightD+L2679*weightE</f>
        <v/>
      </c>
    </row>
    <row r="2680" spans="1:13">
      <c r="A2680">
        <f>RANK(M2680,M:M)</f>
        <v/>
      </c>
      <c r="C2680">
        <f>SUMIFS('Input - target event report'!H:H,'Input - target event report'!L:L,B2680,'Input - target event report'!D:D, "Private Investment")</f>
        <v/>
      </c>
      <c r="D2680">
        <f>IF(E2680&lt;2, "N/A", (MAXIFS('Input - target event report'!E:E,'Input - target event report'!L:L,B:B,'Input - target event report'!D:D,"Private Investment")-MINIFS('Input - target event report'!E:E,'Input - target event report'!L:L,B:B,'Input - target event report'!D:D,"Private Investment"))/(E2680-1))</f>
        <v/>
      </c>
      <c r="E2680">
        <f>COUNTIFS('Input - target event report'!L:L,B2680,'Input - target event report'!D:D, "Private Investment")</f>
        <v/>
      </c>
      <c r="F2680">
        <f>AVERAGEIF(INDEX('Input - companies list'!$A:$BG, 0, MATCH("Clusters 0",'Input - companies list'!$A$1:$BG$1, 0)),'Output - Cluster ranking'!B2680,INDEX('Input - companies list'!$A:$BG, 0, MATCH("Flow",'Input - companies list'!$A$1:$BG$1, 0)))</f>
        <v/>
      </c>
      <c r="G2680">
        <f>AVERAGEIF(INDEX('Input - companies list'!$A:$BG, 0, MATCH("Clusters 0",'Input - companies list'!$A$1:$BG$1, 0)),'Output - Cluster ranking'!B2680,INDEX('Input - companies list'!$A:$BG, 0, MATCH("Inter-Cluster Connectivity",'Input - companies list'!$A$1:$BG$1, 0)))</f>
        <v/>
      </c>
      <c r="H2680">
        <f>IFERROR(PERCENTRANK(C:C,C2680),0)</f>
        <v/>
      </c>
      <c r="I2680">
        <f>IFERROR(1 - PERCENTRANK(D:D,D2680),0)</f>
        <v/>
      </c>
      <c r="J2680">
        <f>IFERROR(PERCENTRANK(E:E,E2680),0)</f>
        <v/>
      </c>
      <c r="K2680">
        <f>IFERROR(1 - PERCENTRANK(F:F,F2680),0)</f>
        <v/>
      </c>
      <c r="L2680">
        <f>IFERROR(PERCENTRANK(G:G,G2680),0)</f>
        <v/>
      </c>
      <c r="M2680">
        <f>H2680*weightA+I2680*weightB+J2680*weightC+K2680*weightD+L2680*weightE</f>
        <v/>
      </c>
    </row>
    <row r="2681" spans="1:13">
      <c r="A2681">
        <f>RANK(M2681,M:M)</f>
        <v/>
      </c>
      <c r="C2681">
        <f>SUMIFS('Input - target event report'!H:H,'Input - target event report'!L:L,B2681,'Input - target event report'!D:D, "Private Investment")</f>
        <v/>
      </c>
      <c r="D2681">
        <f>IF(E2681&lt;2, "N/A", (MAXIFS('Input - target event report'!E:E,'Input - target event report'!L:L,B:B,'Input - target event report'!D:D,"Private Investment")-MINIFS('Input - target event report'!E:E,'Input - target event report'!L:L,B:B,'Input - target event report'!D:D,"Private Investment"))/(E2681-1))</f>
        <v/>
      </c>
      <c r="E2681">
        <f>COUNTIFS('Input - target event report'!L:L,B2681,'Input - target event report'!D:D, "Private Investment")</f>
        <v/>
      </c>
      <c r="F2681">
        <f>AVERAGEIF(INDEX('Input - companies list'!$A:$BG, 0, MATCH("Clusters 0",'Input - companies list'!$A$1:$BG$1, 0)),'Output - Cluster ranking'!B2681,INDEX('Input - companies list'!$A:$BG, 0, MATCH("Flow",'Input - companies list'!$A$1:$BG$1, 0)))</f>
        <v/>
      </c>
      <c r="G2681">
        <f>AVERAGEIF(INDEX('Input - companies list'!$A:$BG, 0, MATCH("Clusters 0",'Input - companies list'!$A$1:$BG$1, 0)),'Output - Cluster ranking'!B2681,INDEX('Input - companies list'!$A:$BG, 0, MATCH("Inter-Cluster Connectivity",'Input - companies list'!$A$1:$BG$1, 0)))</f>
        <v/>
      </c>
      <c r="H2681">
        <f>IFERROR(PERCENTRANK(C:C,C2681),0)</f>
        <v/>
      </c>
      <c r="I2681">
        <f>IFERROR(1 - PERCENTRANK(D:D,D2681),0)</f>
        <v/>
      </c>
      <c r="J2681">
        <f>IFERROR(PERCENTRANK(E:E,E2681),0)</f>
        <v/>
      </c>
      <c r="K2681">
        <f>IFERROR(1 - PERCENTRANK(F:F,F2681),0)</f>
        <v/>
      </c>
      <c r="L2681">
        <f>IFERROR(PERCENTRANK(G:G,G2681),0)</f>
        <v/>
      </c>
      <c r="M2681">
        <f>H2681*weightA+I2681*weightB+J2681*weightC+K2681*weightD+L2681*weightE</f>
        <v/>
      </c>
    </row>
    <row r="2682" spans="1:13">
      <c r="A2682">
        <f>RANK(M2682,M:M)</f>
        <v/>
      </c>
      <c r="C2682">
        <f>SUMIFS('Input - target event report'!H:H,'Input - target event report'!L:L,B2682,'Input - target event report'!D:D, "Private Investment")</f>
        <v/>
      </c>
      <c r="D2682">
        <f>IF(E2682&lt;2, "N/A", (MAXIFS('Input - target event report'!E:E,'Input - target event report'!L:L,B:B,'Input - target event report'!D:D,"Private Investment")-MINIFS('Input - target event report'!E:E,'Input - target event report'!L:L,B:B,'Input - target event report'!D:D,"Private Investment"))/(E2682-1))</f>
        <v/>
      </c>
      <c r="E2682">
        <f>COUNTIFS('Input - target event report'!L:L,B2682,'Input - target event report'!D:D, "Private Investment")</f>
        <v/>
      </c>
      <c r="F2682">
        <f>AVERAGEIF(INDEX('Input - companies list'!$A:$BG, 0, MATCH("Clusters 0",'Input - companies list'!$A$1:$BG$1, 0)),'Output - Cluster ranking'!B2682,INDEX('Input - companies list'!$A:$BG, 0, MATCH("Flow",'Input - companies list'!$A$1:$BG$1, 0)))</f>
        <v/>
      </c>
      <c r="G2682">
        <f>AVERAGEIF(INDEX('Input - companies list'!$A:$BG, 0, MATCH("Clusters 0",'Input - companies list'!$A$1:$BG$1, 0)),'Output - Cluster ranking'!B2682,INDEX('Input - companies list'!$A:$BG, 0, MATCH("Inter-Cluster Connectivity",'Input - companies list'!$A$1:$BG$1, 0)))</f>
        <v/>
      </c>
      <c r="H2682">
        <f>IFERROR(PERCENTRANK(C:C,C2682),0)</f>
        <v/>
      </c>
      <c r="I2682">
        <f>IFERROR(1 - PERCENTRANK(D:D,D2682),0)</f>
        <v/>
      </c>
      <c r="J2682">
        <f>IFERROR(PERCENTRANK(E:E,E2682),0)</f>
        <v/>
      </c>
      <c r="K2682">
        <f>IFERROR(1 - PERCENTRANK(F:F,F2682),0)</f>
        <v/>
      </c>
      <c r="L2682">
        <f>IFERROR(PERCENTRANK(G:G,G2682),0)</f>
        <v/>
      </c>
      <c r="M2682">
        <f>H2682*weightA+I2682*weightB+J2682*weightC+K2682*weightD+L2682*weightE</f>
        <v/>
      </c>
    </row>
    <row r="2683" spans="1:13">
      <c r="A2683">
        <f>RANK(M2683,M:M)</f>
        <v/>
      </c>
      <c r="C2683">
        <f>SUMIFS('Input - target event report'!H:H,'Input - target event report'!L:L,B2683,'Input - target event report'!D:D, "Private Investment")</f>
        <v/>
      </c>
      <c r="D2683">
        <f>IF(E2683&lt;2, "N/A", (MAXIFS('Input - target event report'!E:E,'Input - target event report'!L:L,B:B,'Input - target event report'!D:D,"Private Investment")-MINIFS('Input - target event report'!E:E,'Input - target event report'!L:L,B:B,'Input - target event report'!D:D,"Private Investment"))/(E2683-1))</f>
        <v/>
      </c>
      <c r="E2683">
        <f>COUNTIFS('Input - target event report'!L:L,B2683,'Input - target event report'!D:D, "Private Investment")</f>
        <v/>
      </c>
      <c r="F2683">
        <f>AVERAGEIF(INDEX('Input - companies list'!$A:$BG, 0, MATCH("Clusters 0",'Input - companies list'!$A$1:$BG$1, 0)),'Output - Cluster ranking'!B2683,INDEX('Input - companies list'!$A:$BG, 0, MATCH("Flow",'Input - companies list'!$A$1:$BG$1, 0)))</f>
        <v/>
      </c>
      <c r="G2683">
        <f>AVERAGEIF(INDEX('Input - companies list'!$A:$BG, 0, MATCH("Clusters 0",'Input - companies list'!$A$1:$BG$1, 0)),'Output - Cluster ranking'!B2683,INDEX('Input - companies list'!$A:$BG, 0, MATCH("Inter-Cluster Connectivity",'Input - companies list'!$A$1:$BG$1, 0)))</f>
        <v/>
      </c>
      <c r="H2683">
        <f>IFERROR(PERCENTRANK(C:C,C2683),0)</f>
        <v/>
      </c>
      <c r="I2683">
        <f>IFERROR(1 - PERCENTRANK(D:D,D2683),0)</f>
        <v/>
      </c>
      <c r="J2683">
        <f>IFERROR(PERCENTRANK(E:E,E2683),0)</f>
        <v/>
      </c>
      <c r="K2683">
        <f>IFERROR(1 - PERCENTRANK(F:F,F2683),0)</f>
        <v/>
      </c>
      <c r="L2683">
        <f>IFERROR(PERCENTRANK(G:G,G2683),0)</f>
        <v/>
      </c>
      <c r="M2683">
        <f>H2683*weightA+I2683*weightB+J2683*weightC+K2683*weightD+L2683*weightE</f>
        <v/>
      </c>
    </row>
    <row r="2684" spans="1:13">
      <c r="A2684">
        <f>RANK(M2684,M:M)</f>
        <v/>
      </c>
      <c r="C2684">
        <f>SUMIFS('Input - target event report'!H:H,'Input - target event report'!L:L,B2684,'Input - target event report'!D:D, "Private Investment")</f>
        <v/>
      </c>
      <c r="D2684">
        <f>IF(E2684&lt;2, "N/A", (MAXIFS('Input - target event report'!E:E,'Input - target event report'!L:L,B:B,'Input - target event report'!D:D,"Private Investment")-MINIFS('Input - target event report'!E:E,'Input - target event report'!L:L,B:B,'Input - target event report'!D:D,"Private Investment"))/(E2684-1))</f>
        <v/>
      </c>
      <c r="E2684">
        <f>COUNTIFS('Input - target event report'!L:L,B2684,'Input - target event report'!D:D, "Private Investment")</f>
        <v/>
      </c>
      <c r="F2684">
        <f>AVERAGEIF(INDEX('Input - companies list'!$A:$BG, 0, MATCH("Clusters 0",'Input - companies list'!$A$1:$BG$1, 0)),'Output - Cluster ranking'!B2684,INDEX('Input - companies list'!$A:$BG, 0, MATCH("Flow",'Input - companies list'!$A$1:$BG$1, 0)))</f>
        <v/>
      </c>
      <c r="G2684">
        <f>AVERAGEIF(INDEX('Input - companies list'!$A:$BG, 0, MATCH("Clusters 0",'Input - companies list'!$A$1:$BG$1, 0)),'Output - Cluster ranking'!B2684,INDEX('Input - companies list'!$A:$BG, 0, MATCH("Inter-Cluster Connectivity",'Input - companies list'!$A$1:$BG$1, 0)))</f>
        <v/>
      </c>
      <c r="H2684">
        <f>IFERROR(PERCENTRANK(C:C,C2684),0)</f>
        <v/>
      </c>
      <c r="I2684">
        <f>IFERROR(1 - PERCENTRANK(D:D,D2684),0)</f>
        <v/>
      </c>
      <c r="J2684">
        <f>IFERROR(PERCENTRANK(E:E,E2684),0)</f>
        <v/>
      </c>
      <c r="K2684">
        <f>IFERROR(1 - PERCENTRANK(F:F,F2684),0)</f>
        <v/>
      </c>
      <c r="L2684">
        <f>IFERROR(PERCENTRANK(G:G,G2684),0)</f>
        <v/>
      </c>
      <c r="M2684">
        <f>H2684*weightA+I2684*weightB+J2684*weightC+K2684*weightD+L2684*weightE</f>
        <v/>
      </c>
    </row>
    <row r="2685" spans="1:13">
      <c r="A2685">
        <f>RANK(M2685,M:M)</f>
        <v/>
      </c>
      <c r="C2685">
        <f>SUMIFS('Input - target event report'!H:H,'Input - target event report'!L:L,B2685,'Input - target event report'!D:D, "Private Investment")</f>
        <v/>
      </c>
      <c r="D2685">
        <f>IF(E2685&lt;2, "N/A", (MAXIFS('Input - target event report'!E:E,'Input - target event report'!L:L,B:B,'Input - target event report'!D:D,"Private Investment")-MINIFS('Input - target event report'!E:E,'Input - target event report'!L:L,B:B,'Input - target event report'!D:D,"Private Investment"))/(E2685-1))</f>
        <v/>
      </c>
      <c r="E2685">
        <f>COUNTIFS('Input - target event report'!L:L,B2685,'Input - target event report'!D:D, "Private Investment")</f>
        <v/>
      </c>
      <c r="F2685">
        <f>AVERAGEIF(INDEX('Input - companies list'!$A:$BG, 0, MATCH("Clusters 0",'Input - companies list'!$A$1:$BG$1, 0)),'Output - Cluster ranking'!B2685,INDEX('Input - companies list'!$A:$BG, 0, MATCH("Flow",'Input - companies list'!$A$1:$BG$1, 0)))</f>
        <v/>
      </c>
      <c r="G2685">
        <f>AVERAGEIF(INDEX('Input - companies list'!$A:$BG, 0, MATCH("Clusters 0",'Input - companies list'!$A$1:$BG$1, 0)),'Output - Cluster ranking'!B2685,INDEX('Input - companies list'!$A:$BG, 0, MATCH("Inter-Cluster Connectivity",'Input - companies list'!$A$1:$BG$1, 0)))</f>
        <v/>
      </c>
      <c r="H2685">
        <f>IFERROR(PERCENTRANK(C:C,C2685),0)</f>
        <v/>
      </c>
      <c r="I2685">
        <f>IFERROR(1 - PERCENTRANK(D:D,D2685),0)</f>
        <v/>
      </c>
      <c r="J2685">
        <f>IFERROR(PERCENTRANK(E:E,E2685),0)</f>
        <v/>
      </c>
      <c r="K2685">
        <f>IFERROR(1 - PERCENTRANK(F:F,F2685),0)</f>
        <v/>
      </c>
      <c r="L2685">
        <f>IFERROR(PERCENTRANK(G:G,G2685),0)</f>
        <v/>
      </c>
      <c r="M2685">
        <f>H2685*weightA+I2685*weightB+J2685*weightC+K2685*weightD+L2685*weightE</f>
        <v/>
      </c>
    </row>
    <row r="2686" spans="1:13">
      <c r="A2686">
        <f>RANK(M2686,M:M)</f>
        <v/>
      </c>
      <c r="C2686">
        <f>SUMIFS('Input - target event report'!H:H,'Input - target event report'!L:L,B2686,'Input - target event report'!D:D, "Private Investment")</f>
        <v/>
      </c>
      <c r="D2686">
        <f>IF(E2686&lt;2, "N/A", (MAXIFS('Input - target event report'!E:E,'Input - target event report'!L:L,B:B,'Input - target event report'!D:D,"Private Investment")-MINIFS('Input - target event report'!E:E,'Input - target event report'!L:L,B:B,'Input - target event report'!D:D,"Private Investment"))/(E2686-1))</f>
        <v/>
      </c>
      <c r="E2686">
        <f>COUNTIFS('Input - target event report'!L:L,B2686,'Input - target event report'!D:D, "Private Investment")</f>
        <v/>
      </c>
      <c r="F2686">
        <f>AVERAGEIF(INDEX('Input - companies list'!$A:$BG, 0, MATCH("Clusters 0",'Input - companies list'!$A$1:$BG$1, 0)),'Output - Cluster ranking'!B2686,INDEX('Input - companies list'!$A:$BG, 0, MATCH("Flow",'Input - companies list'!$A$1:$BG$1, 0)))</f>
        <v/>
      </c>
      <c r="G2686">
        <f>AVERAGEIF(INDEX('Input - companies list'!$A:$BG, 0, MATCH("Clusters 0",'Input - companies list'!$A$1:$BG$1, 0)),'Output - Cluster ranking'!B2686,INDEX('Input - companies list'!$A:$BG, 0, MATCH("Inter-Cluster Connectivity",'Input - companies list'!$A$1:$BG$1, 0)))</f>
        <v/>
      </c>
      <c r="H2686">
        <f>IFERROR(PERCENTRANK(C:C,C2686),0)</f>
        <v/>
      </c>
      <c r="I2686">
        <f>IFERROR(1 - PERCENTRANK(D:D,D2686),0)</f>
        <v/>
      </c>
      <c r="J2686">
        <f>IFERROR(PERCENTRANK(E:E,E2686),0)</f>
        <v/>
      </c>
      <c r="K2686">
        <f>IFERROR(1 - PERCENTRANK(F:F,F2686),0)</f>
        <v/>
      </c>
      <c r="L2686">
        <f>IFERROR(PERCENTRANK(G:G,G2686),0)</f>
        <v/>
      </c>
      <c r="M2686">
        <f>H2686*weightA+I2686*weightB+J2686*weightC+K2686*weightD+L2686*weightE</f>
        <v/>
      </c>
    </row>
    <row r="2687" spans="1:13">
      <c r="A2687">
        <f>RANK(M2687,M:M)</f>
        <v/>
      </c>
      <c r="C2687">
        <f>SUMIFS('Input - target event report'!H:H,'Input - target event report'!L:L,B2687,'Input - target event report'!D:D, "Private Investment")</f>
        <v/>
      </c>
      <c r="D2687">
        <f>IF(E2687&lt;2, "N/A", (MAXIFS('Input - target event report'!E:E,'Input - target event report'!L:L,B:B,'Input - target event report'!D:D,"Private Investment")-MINIFS('Input - target event report'!E:E,'Input - target event report'!L:L,B:B,'Input - target event report'!D:D,"Private Investment"))/(E2687-1))</f>
        <v/>
      </c>
      <c r="E2687">
        <f>COUNTIFS('Input - target event report'!L:L,B2687,'Input - target event report'!D:D, "Private Investment")</f>
        <v/>
      </c>
      <c r="F2687">
        <f>AVERAGEIF(INDEX('Input - companies list'!$A:$BG, 0, MATCH("Clusters 0",'Input - companies list'!$A$1:$BG$1, 0)),'Output - Cluster ranking'!B2687,INDEX('Input - companies list'!$A:$BG, 0, MATCH("Flow",'Input - companies list'!$A$1:$BG$1, 0)))</f>
        <v/>
      </c>
      <c r="G2687">
        <f>AVERAGEIF(INDEX('Input - companies list'!$A:$BG, 0, MATCH("Clusters 0",'Input - companies list'!$A$1:$BG$1, 0)),'Output - Cluster ranking'!B2687,INDEX('Input - companies list'!$A:$BG, 0, MATCH("Inter-Cluster Connectivity",'Input - companies list'!$A$1:$BG$1, 0)))</f>
        <v/>
      </c>
      <c r="H2687">
        <f>IFERROR(PERCENTRANK(C:C,C2687),0)</f>
        <v/>
      </c>
      <c r="I2687">
        <f>IFERROR(1 - PERCENTRANK(D:D,D2687),0)</f>
        <v/>
      </c>
      <c r="J2687">
        <f>IFERROR(PERCENTRANK(E:E,E2687),0)</f>
        <v/>
      </c>
      <c r="K2687">
        <f>IFERROR(1 - PERCENTRANK(F:F,F2687),0)</f>
        <v/>
      </c>
      <c r="L2687">
        <f>IFERROR(PERCENTRANK(G:G,G2687),0)</f>
        <v/>
      </c>
      <c r="M2687">
        <f>H2687*weightA+I2687*weightB+J2687*weightC+K2687*weightD+L2687*weightE</f>
        <v/>
      </c>
    </row>
    <row r="2688" spans="1:13">
      <c r="A2688">
        <f>RANK(M2688,M:M)</f>
        <v/>
      </c>
      <c r="C2688">
        <f>SUMIFS('Input - target event report'!H:H,'Input - target event report'!L:L,B2688,'Input - target event report'!D:D, "Private Investment")</f>
        <v/>
      </c>
      <c r="D2688">
        <f>IF(E2688&lt;2, "N/A", (MAXIFS('Input - target event report'!E:E,'Input - target event report'!L:L,B:B,'Input - target event report'!D:D,"Private Investment")-MINIFS('Input - target event report'!E:E,'Input - target event report'!L:L,B:B,'Input - target event report'!D:D,"Private Investment"))/(E2688-1))</f>
        <v/>
      </c>
      <c r="E2688">
        <f>COUNTIFS('Input - target event report'!L:L,B2688,'Input - target event report'!D:D, "Private Investment")</f>
        <v/>
      </c>
      <c r="F2688">
        <f>AVERAGEIF(INDEX('Input - companies list'!$A:$BG, 0, MATCH("Clusters 0",'Input - companies list'!$A$1:$BG$1, 0)),'Output - Cluster ranking'!B2688,INDEX('Input - companies list'!$A:$BG, 0, MATCH("Flow",'Input - companies list'!$A$1:$BG$1, 0)))</f>
        <v/>
      </c>
      <c r="G2688">
        <f>AVERAGEIF(INDEX('Input - companies list'!$A:$BG, 0, MATCH("Clusters 0",'Input - companies list'!$A$1:$BG$1, 0)),'Output - Cluster ranking'!B2688,INDEX('Input - companies list'!$A:$BG, 0, MATCH("Inter-Cluster Connectivity",'Input - companies list'!$A$1:$BG$1, 0)))</f>
        <v/>
      </c>
      <c r="H2688">
        <f>IFERROR(PERCENTRANK(C:C,C2688),0)</f>
        <v/>
      </c>
      <c r="I2688">
        <f>IFERROR(1 - PERCENTRANK(D:D,D2688),0)</f>
        <v/>
      </c>
      <c r="J2688">
        <f>IFERROR(PERCENTRANK(E:E,E2688),0)</f>
        <v/>
      </c>
      <c r="K2688">
        <f>IFERROR(1 - PERCENTRANK(F:F,F2688),0)</f>
        <v/>
      </c>
      <c r="L2688">
        <f>IFERROR(PERCENTRANK(G:G,G2688),0)</f>
        <v/>
      </c>
      <c r="M2688">
        <f>H2688*weightA+I2688*weightB+J2688*weightC+K2688*weightD+L2688*weightE</f>
        <v/>
      </c>
    </row>
    <row r="2689" spans="1:13">
      <c r="A2689">
        <f>RANK(M2689,M:M)</f>
        <v/>
      </c>
      <c r="C2689">
        <f>SUMIFS('Input - target event report'!H:H,'Input - target event report'!L:L,B2689,'Input - target event report'!D:D, "Private Investment")</f>
        <v/>
      </c>
      <c r="D2689">
        <f>IF(E2689&lt;2, "N/A", (MAXIFS('Input - target event report'!E:E,'Input - target event report'!L:L,B:B,'Input - target event report'!D:D,"Private Investment")-MINIFS('Input - target event report'!E:E,'Input - target event report'!L:L,B:B,'Input - target event report'!D:D,"Private Investment"))/(E2689-1))</f>
        <v/>
      </c>
      <c r="E2689">
        <f>COUNTIFS('Input - target event report'!L:L,B2689,'Input - target event report'!D:D, "Private Investment")</f>
        <v/>
      </c>
      <c r="F2689">
        <f>AVERAGEIF(INDEX('Input - companies list'!$A:$BG, 0, MATCH("Clusters 0",'Input - companies list'!$A$1:$BG$1, 0)),'Output - Cluster ranking'!B2689,INDEX('Input - companies list'!$A:$BG, 0, MATCH("Flow",'Input - companies list'!$A$1:$BG$1, 0)))</f>
        <v/>
      </c>
      <c r="G2689">
        <f>AVERAGEIF(INDEX('Input - companies list'!$A:$BG, 0, MATCH("Clusters 0",'Input - companies list'!$A$1:$BG$1, 0)),'Output - Cluster ranking'!B2689,INDEX('Input - companies list'!$A:$BG, 0, MATCH("Inter-Cluster Connectivity",'Input - companies list'!$A$1:$BG$1, 0)))</f>
        <v/>
      </c>
      <c r="H2689">
        <f>IFERROR(PERCENTRANK(C:C,C2689),0)</f>
        <v/>
      </c>
      <c r="I2689">
        <f>IFERROR(1 - PERCENTRANK(D:D,D2689),0)</f>
        <v/>
      </c>
      <c r="J2689">
        <f>IFERROR(PERCENTRANK(E:E,E2689),0)</f>
        <v/>
      </c>
      <c r="K2689">
        <f>IFERROR(1 - PERCENTRANK(F:F,F2689),0)</f>
        <v/>
      </c>
      <c r="L2689">
        <f>IFERROR(PERCENTRANK(G:G,G2689),0)</f>
        <v/>
      </c>
      <c r="M2689">
        <f>H2689*weightA+I2689*weightB+J2689*weightC+K2689*weightD+L2689*weightE</f>
        <v/>
      </c>
    </row>
    <row r="2690" spans="1:13">
      <c r="A2690">
        <f>RANK(M2690,M:M)</f>
        <v/>
      </c>
      <c r="C2690">
        <f>SUMIFS('Input - target event report'!H:H,'Input - target event report'!L:L,B2690,'Input - target event report'!D:D, "Private Investment")</f>
        <v/>
      </c>
      <c r="D2690">
        <f>IF(E2690&lt;2, "N/A", (MAXIFS('Input - target event report'!E:E,'Input - target event report'!L:L,B:B,'Input - target event report'!D:D,"Private Investment")-MINIFS('Input - target event report'!E:E,'Input - target event report'!L:L,B:B,'Input - target event report'!D:D,"Private Investment"))/(E2690-1))</f>
        <v/>
      </c>
      <c r="E2690">
        <f>COUNTIFS('Input - target event report'!L:L,B2690,'Input - target event report'!D:D, "Private Investment")</f>
        <v/>
      </c>
      <c r="F2690">
        <f>AVERAGEIF(INDEX('Input - companies list'!$A:$BG, 0, MATCH("Clusters 0",'Input - companies list'!$A$1:$BG$1, 0)),'Output - Cluster ranking'!B2690,INDEX('Input - companies list'!$A:$BG, 0, MATCH("Flow",'Input - companies list'!$A$1:$BG$1, 0)))</f>
        <v/>
      </c>
      <c r="G2690">
        <f>AVERAGEIF(INDEX('Input - companies list'!$A:$BG, 0, MATCH("Clusters 0",'Input - companies list'!$A$1:$BG$1, 0)),'Output - Cluster ranking'!B2690,INDEX('Input - companies list'!$A:$BG, 0, MATCH("Inter-Cluster Connectivity",'Input - companies list'!$A$1:$BG$1, 0)))</f>
        <v/>
      </c>
      <c r="H2690">
        <f>IFERROR(PERCENTRANK(C:C,C2690),0)</f>
        <v/>
      </c>
      <c r="I2690">
        <f>IFERROR(1 - PERCENTRANK(D:D,D2690),0)</f>
        <v/>
      </c>
      <c r="J2690">
        <f>IFERROR(PERCENTRANK(E:E,E2690),0)</f>
        <v/>
      </c>
      <c r="K2690">
        <f>IFERROR(1 - PERCENTRANK(F:F,F2690),0)</f>
        <v/>
      </c>
      <c r="L2690">
        <f>IFERROR(PERCENTRANK(G:G,G2690),0)</f>
        <v/>
      </c>
      <c r="M2690">
        <f>H2690*weightA+I2690*weightB+J2690*weightC+K2690*weightD+L2690*weightE</f>
        <v/>
      </c>
    </row>
    <row r="2691" spans="1:13">
      <c r="A2691">
        <f>RANK(M2691,M:M)</f>
        <v/>
      </c>
      <c r="C2691">
        <f>SUMIFS('Input - target event report'!H:H,'Input - target event report'!L:L,B2691,'Input - target event report'!D:D, "Private Investment")</f>
        <v/>
      </c>
      <c r="D2691">
        <f>IF(E2691&lt;2, "N/A", (MAXIFS('Input - target event report'!E:E,'Input - target event report'!L:L,B:B,'Input - target event report'!D:D,"Private Investment")-MINIFS('Input - target event report'!E:E,'Input - target event report'!L:L,B:B,'Input - target event report'!D:D,"Private Investment"))/(E2691-1))</f>
        <v/>
      </c>
      <c r="E2691">
        <f>COUNTIFS('Input - target event report'!L:L,B2691,'Input - target event report'!D:D, "Private Investment")</f>
        <v/>
      </c>
      <c r="F2691">
        <f>AVERAGEIF(INDEX('Input - companies list'!$A:$BG, 0, MATCH("Clusters 0",'Input - companies list'!$A$1:$BG$1, 0)),'Output - Cluster ranking'!B2691,INDEX('Input - companies list'!$A:$BG, 0, MATCH("Flow",'Input - companies list'!$A$1:$BG$1, 0)))</f>
        <v/>
      </c>
      <c r="G2691">
        <f>AVERAGEIF(INDEX('Input - companies list'!$A:$BG, 0, MATCH("Clusters 0",'Input - companies list'!$A$1:$BG$1, 0)),'Output - Cluster ranking'!B2691,INDEX('Input - companies list'!$A:$BG, 0, MATCH("Inter-Cluster Connectivity",'Input - companies list'!$A$1:$BG$1, 0)))</f>
        <v/>
      </c>
      <c r="H2691">
        <f>IFERROR(PERCENTRANK(C:C,C2691),0)</f>
        <v/>
      </c>
      <c r="I2691">
        <f>IFERROR(1 - PERCENTRANK(D:D,D2691),0)</f>
        <v/>
      </c>
      <c r="J2691">
        <f>IFERROR(PERCENTRANK(E:E,E2691),0)</f>
        <v/>
      </c>
      <c r="K2691">
        <f>IFERROR(1 - PERCENTRANK(F:F,F2691),0)</f>
        <v/>
      </c>
      <c r="L2691">
        <f>IFERROR(PERCENTRANK(G:G,G2691),0)</f>
        <v/>
      </c>
      <c r="M2691">
        <f>H2691*weightA+I2691*weightB+J2691*weightC+K2691*weightD+L2691*weightE</f>
        <v/>
      </c>
    </row>
    <row r="2692" spans="1:13">
      <c r="A2692">
        <f>RANK(M2692,M:M)</f>
        <v/>
      </c>
      <c r="C2692">
        <f>SUMIFS('Input - target event report'!H:H,'Input - target event report'!L:L,B2692,'Input - target event report'!D:D, "Private Investment")</f>
        <v/>
      </c>
      <c r="D2692">
        <f>IF(E2692&lt;2, "N/A", (MAXIFS('Input - target event report'!E:E,'Input - target event report'!L:L,B:B,'Input - target event report'!D:D,"Private Investment")-MINIFS('Input - target event report'!E:E,'Input - target event report'!L:L,B:B,'Input - target event report'!D:D,"Private Investment"))/(E2692-1))</f>
        <v/>
      </c>
      <c r="E2692">
        <f>COUNTIFS('Input - target event report'!L:L,B2692,'Input - target event report'!D:D, "Private Investment")</f>
        <v/>
      </c>
      <c r="F2692">
        <f>AVERAGEIF(INDEX('Input - companies list'!$A:$BG, 0, MATCH("Clusters 0",'Input - companies list'!$A$1:$BG$1, 0)),'Output - Cluster ranking'!B2692,INDEX('Input - companies list'!$A:$BG, 0, MATCH("Flow",'Input - companies list'!$A$1:$BG$1, 0)))</f>
        <v/>
      </c>
      <c r="G2692">
        <f>AVERAGEIF(INDEX('Input - companies list'!$A:$BG, 0, MATCH("Clusters 0",'Input - companies list'!$A$1:$BG$1, 0)),'Output - Cluster ranking'!B2692,INDEX('Input - companies list'!$A:$BG, 0, MATCH("Inter-Cluster Connectivity",'Input - companies list'!$A$1:$BG$1, 0)))</f>
        <v/>
      </c>
      <c r="H2692">
        <f>IFERROR(PERCENTRANK(C:C,C2692),0)</f>
        <v/>
      </c>
      <c r="I2692">
        <f>IFERROR(1 - PERCENTRANK(D:D,D2692),0)</f>
        <v/>
      </c>
      <c r="J2692">
        <f>IFERROR(PERCENTRANK(E:E,E2692),0)</f>
        <v/>
      </c>
      <c r="K2692">
        <f>IFERROR(1 - PERCENTRANK(F:F,F2692),0)</f>
        <v/>
      </c>
      <c r="L2692">
        <f>IFERROR(PERCENTRANK(G:G,G2692),0)</f>
        <v/>
      </c>
      <c r="M2692">
        <f>H2692*weightA+I2692*weightB+J2692*weightC+K2692*weightD+L2692*weightE</f>
        <v/>
      </c>
    </row>
    <row r="2693" spans="1:13">
      <c r="A2693">
        <f>RANK(M2693,M:M)</f>
        <v/>
      </c>
      <c r="C2693">
        <f>SUMIFS('Input - target event report'!H:H,'Input - target event report'!L:L,B2693,'Input - target event report'!D:D, "Private Investment")</f>
        <v/>
      </c>
      <c r="D2693">
        <f>IF(E2693&lt;2, "N/A", (MAXIFS('Input - target event report'!E:E,'Input - target event report'!L:L,B:B,'Input - target event report'!D:D,"Private Investment")-MINIFS('Input - target event report'!E:E,'Input - target event report'!L:L,B:B,'Input - target event report'!D:D,"Private Investment"))/(E2693-1))</f>
        <v/>
      </c>
      <c r="E2693">
        <f>COUNTIFS('Input - target event report'!L:L,B2693,'Input - target event report'!D:D, "Private Investment")</f>
        <v/>
      </c>
      <c r="F2693">
        <f>AVERAGEIF(INDEX('Input - companies list'!$A:$BG, 0, MATCH("Clusters 0",'Input - companies list'!$A$1:$BG$1, 0)),'Output - Cluster ranking'!B2693,INDEX('Input - companies list'!$A:$BG, 0, MATCH("Flow",'Input - companies list'!$A$1:$BG$1, 0)))</f>
        <v/>
      </c>
      <c r="G2693">
        <f>AVERAGEIF(INDEX('Input - companies list'!$A:$BG, 0, MATCH("Clusters 0",'Input - companies list'!$A$1:$BG$1, 0)),'Output - Cluster ranking'!B2693,INDEX('Input - companies list'!$A:$BG, 0, MATCH("Inter-Cluster Connectivity",'Input - companies list'!$A$1:$BG$1, 0)))</f>
        <v/>
      </c>
      <c r="H2693">
        <f>IFERROR(PERCENTRANK(C:C,C2693),0)</f>
        <v/>
      </c>
      <c r="I2693">
        <f>IFERROR(1 - PERCENTRANK(D:D,D2693),0)</f>
        <v/>
      </c>
      <c r="J2693">
        <f>IFERROR(PERCENTRANK(E:E,E2693),0)</f>
        <v/>
      </c>
      <c r="K2693">
        <f>IFERROR(1 - PERCENTRANK(F:F,F2693),0)</f>
        <v/>
      </c>
      <c r="L2693">
        <f>IFERROR(PERCENTRANK(G:G,G2693),0)</f>
        <v/>
      </c>
      <c r="M2693">
        <f>H2693*weightA+I2693*weightB+J2693*weightC+K2693*weightD+L2693*weightE</f>
        <v/>
      </c>
    </row>
    <row r="2694" spans="1:13">
      <c r="A2694">
        <f>RANK(M2694,M:M)</f>
        <v/>
      </c>
      <c r="C2694">
        <f>SUMIFS('Input - target event report'!H:H,'Input - target event report'!L:L,B2694,'Input - target event report'!D:D, "Private Investment")</f>
        <v/>
      </c>
      <c r="D2694">
        <f>IF(E2694&lt;2, "N/A", (MAXIFS('Input - target event report'!E:E,'Input - target event report'!L:L,B:B,'Input - target event report'!D:D,"Private Investment")-MINIFS('Input - target event report'!E:E,'Input - target event report'!L:L,B:B,'Input - target event report'!D:D,"Private Investment"))/(E2694-1))</f>
        <v/>
      </c>
      <c r="E2694">
        <f>COUNTIFS('Input - target event report'!L:L,B2694,'Input - target event report'!D:D, "Private Investment")</f>
        <v/>
      </c>
      <c r="F2694">
        <f>AVERAGEIF(INDEX('Input - companies list'!$A:$BG, 0, MATCH("Clusters 0",'Input - companies list'!$A$1:$BG$1, 0)),'Output - Cluster ranking'!B2694,INDEX('Input - companies list'!$A:$BG, 0, MATCH("Flow",'Input - companies list'!$A$1:$BG$1, 0)))</f>
        <v/>
      </c>
      <c r="G2694">
        <f>AVERAGEIF(INDEX('Input - companies list'!$A:$BG, 0, MATCH("Clusters 0",'Input - companies list'!$A$1:$BG$1, 0)),'Output - Cluster ranking'!B2694,INDEX('Input - companies list'!$A:$BG, 0, MATCH("Inter-Cluster Connectivity",'Input - companies list'!$A$1:$BG$1, 0)))</f>
        <v/>
      </c>
      <c r="H2694">
        <f>IFERROR(PERCENTRANK(C:C,C2694),0)</f>
        <v/>
      </c>
      <c r="I2694">
        <f>IFERROR(1 - PERCENTRANK(D:D,D2694),0)</f>
        <v/>
      </c>
      <c r="J2694">
        <f>IFERROR(PERCENTRANK(E:E,E2694),0)</f>
        <v/>
      </c>
      <c r="K2694">
        <f>IFERROR(1 - PERCENTRANK(F:F,F2694),0)</f>
        <v/>
      </c>
      <c r="L2694">
        <f>IFERROR(PERCENTRANK(G:G,G2694),0)</f>
        <v/>
      </c>
      <c r="M2694">
        <f>H2694*weightA+I2694*weightB+J2694*weightC+K2694*weightD+L2694*weightE</f>
        <v/>
      </c>
    </row>
    <row r="2695" spans="1:13">
      <c r="A2695">
        <f>RANK(M2695,M:M)</f>
        <v/>
      </c>
      <c r="C2695">
        <f>SUMIFS('Input - target event report'!H:H,'Input - target event report'!L:L,B2695,'Input - target event report'!D:D, "Private Investment")</f>
        <v/>
      </c>
      <c r="D2695">
        <f>IF(E2695&lt;2, "N/A", (MAXIFS('Input - target event report'!E:E,'Input - target event report'!L:L,B:B,'Input - target event report'!D:D,"Private Investment")-MINIFS('Input - target event report'!E:E,'Input - target event report'!L:L,B:B,'Input - target event report'!D:D,"Private Investment"))/(E2695-1))</f>
        <v/>
      </c>
      <c r="E2695">
        <f>COUNTIFS('Input - target event report'!L:L,B2695,'Input - target event report'!D:D, "Private Investment")</f>
        <v/>
      </c>
      <c r="F2695">
        <f>AVERAGEIF(INDEX('Input - companies list'!$A:$BG, 0, MATCH("Clusters 0",'Input - companies list'!$A$1:$BG$1, 0)),'Output - Cluster ranking'!B2695,INDEX('Input - companies list'!$A:$BG, 0, MATCH("Flow",'Input - companies list'!$A$1:$BG$1, 0)))</f>
        <v/>
      </c>
      <c r="G2695">
        <f>AVERAGEIF(INDEX('Input - companies list'!$A:$BG, 0, MATCH("Clusters 0",'Input - companies list'!$A$1:$BG$1, 0)),'Output - Cluster ranking'!B2695,INDEX('Input - companies list'!$A:$BG, 0, MATCH("Inter-Cluster Connectivity",'Input - companies list'!$A$1:$BG$1, 0)))</f>
        <v/>
      </c>
      <c r="H2695">
        <f>IFERROR(PERCENTRANK(C:C,C2695),0)</f>
        <v/>
      </c>
      <c r="I2695">
        <f>IFERROR(1 - PERCENTRANK(D:D,D2695),0)</f>
        <v/>
      </c>
      <c r="J2695">
        <f>IFERROR(PERCENTRANK(E:E,E2695),0)</f>
        <v/>
      </c>
      <c r="K2695">
        <f>IFERROR(1 - PERCENTRANK(F:F,F2695),0)</f>
        <v/>
      </c>
      <c r="L2695">
        <f>IFERROR(PERCENTRANK(G:G,G2695),0)</f>
        <v/>
      </c>
      <c r="M2695">
        <f>H2695*weightA+I2695*weightB+J2695*weightC+K2695*weightD+L2695*weightE</f>
        <v/>
      </c>
    </row>
    <row r="2696" spans="1:13">
      <c r="A2696">
        <f>RANK(M2696,M:M)</f>
        <v/>
      </c>
      <c r="C2696">
        <f>SUMIFS('Input - target event report'!H:H,'Input - target event report'!L:L,B2696,'Input - target event report'!D:D, "Private Investment")</f>
        <v/>
      </c>
      <c r="D2696">
        <f>IF(E2696&lt;2, "N/A", (MAXIFS('Input - target event report'!E:E,'Input - target event report'!L:L,B:B,'Input - target event report'!D:D,"Private Investment")-MINIFS('Input - target event report'!E:E,'Input - target event report'!L:L,B:B,'Input - target event report'!D:D,"Private Investment"))/(E2696-1))</f>
        <v/>
      </c>
      <c r="E2696">
        <f>COUNTIFS('Input - target event report'!L:L,B2696,'Input - target event report'!D:D, "Private Investment")</f>
        <v/>
      </c>
      <c r="F2696">
        <f>AVERAGEIF(INDEX('Input - companies list'!$A:$BG, 0, MATCH("Clusters 0",'Input - companies list'!$A$1:$BG$1, 0)),'Output - Cluster ranking'!B2696,INDEX('Input - companies list'!$A:$BG, 0, MATCH("Flow",'Input - companies list'!$A$1:$BG$1, 0)))</f>
        <v/>
      </c>
      <c r="G2696">
        <f>AVERAGEIF(INDEX('Input - companies list'!$A:$BG, 0, MATCH("Clusters 0",'Input - companies list'!$A$1:$BG$1, 0)),'Output - Cluster ranking'!B2696,INDEX('Input - companies list'!$A:$BG, 0, MATCH("Inter-Cluster Connectivity",'Input - companies list'!$A$1:$BG$1, 0)))</f>
        <v/>
      </c>
      <c r="H2696">
        <f>IFERROR(PERCENTRANK(C:C,C2696),0)</f>
        <v/>
      </c>
      <c r="I2696">
        <f>IFERROR(1 - PERCENTRANK(D:D,D2696),0)</f>
        <v/>
      </c>
      <c r="J2696">
        <f>IFERROR(PERCENTRANK(E:E,E2696),0)</f>
        <v/>
      </c>
      <c r="K2696">
        <f>IFERROR(1 - PERCENTRANK(F:F,F2696),0)</f>
        <v/>
      </c>
      <c r="L2696">
        <f>IFERROR(PERCENTRANK(G:G,G2696),0)</f>
        <v/>
      </c>
      <c r="M2696">
        <f>H2696*weightA+I2696*weightB+J2696*weightC+K2696*weightD+L2696*weightE</f>
        <v/>
      </c>
    </row>
    <row r="2697" spans="1:13">
      <c r="A2697">
        <f>RANK(M2697,M:M)</f>
        <v/>
      </c>
      <c r="C2697">
        <f>SUMIFS('Input - target event report'!H:H,'Input - target event report'!L:L,B2697,'Input - target event report'!D:D, "Private Investment")</f>
        <v/>
      </c>
      <c r="D2697">
        <f>IF(E2697&lt;2, "N/A", (MAXIFS('Input - target event report'!E:E,'Input - target event report'!L:L,B:B,'Input - target event report'!D:D,"Private Investment")-MINIFS('Input - target event report'!E:E,'Input - target event report'!L:L,B:B,'Input - target event report'!D:D,"Private Investment"))/(E2697-1))</f>
        <v/>
      </c>
      <c r="E2697">
        <f>COUNTIFS('Input - target event report'!L:L,B2697,'Input - target event report'!D:D, "Private Investment")</f>
        <v/>
      </c>
      <c r="F2697">
        <f>AVERAGEIF(INDEX('Input - companies list'!$A:$BG, 0, MATCH("Clusters 0",'Input - companies list'!$A$1:$BG$1, 0)),'Output - Cluster ranking'!B2697,INDEX('Input - companies list'!$A:$BG, 0, MATCH("Flow",'Input - companies list'!$A$1:$BG$1, 0)))</f>
        <v/>
      </c>
      <c r="G2697">
        <f>AVERAGEIF(INDEX('Input - companies list'!$A:$BG, 0, MATCH("Clusters 0",'Input - companies list'!$A$1:$BG$1, 0)),'Output - Cluster ranking'!B2697,INDEX('Input - companies list'!$A:$BG, 0, MATCH("Inter-Cluster Connectivity",'Input - companies list'!$A$1:$BG$1, 0)))</f>
        <v/>
      </c>
      <c r="H2697">
        <f>IFERROR(PERCENTRANK(C:C,C2697),0)</f>
        <v/>
      </c>
      <c r="I2697">
        <f>IFERROR(1 - PERCENTRANK(D:D,D2697),0)</f>
        <v/>
      </c>
      <c r="J2697">
        <f>IFERROR(PERCENTRANK(E:E,E2697),0)</f>
        <v/>
      </c>
      <c r="K2697">
        <f>IFERROR(1 - PERCENTRANK(F:F,F2697),0)</f>
        <v/>
      </c>
      <c r="L2697">
        <f>IFERROR(PERCENTRANK(G:G,G2697),0)</f>
        <v/>
      </c>
      <c r="M2697">
        <f>H2697*weightA+I2697*weightB+J2697*weightC+K2697*weightD+L2697*weightE</f>
        <v/>
      </c>
    </row>
    <row r="2698" spans="1:13">
      <c r="A2698">
        <f>RANK(M2698,M:M)</f>
        <v/>
      </c>
      <c r="C2698">
        <f>SUMIFS('Input - target event report'!H:H,'Input - target event report'!L:L,B2698,'Input - target event report'!D:D, "Private Investment")</f>
        <v/>
      </c>
      <c r="D2698">
        <f>IF(E2698&lt;2, "N/A", (MAXIFS('Input - target event report'!E:E,'Input - target event report'!L:L,B:B,'Input - target event report'!D:D,"Private Investment")-MINIFS('Input - target event report'!E:E,'Input - target event report'!L:L,B:B,'Input - target event report'!D:D,"Private Investment"))/(E2698-1))</f>
        <v/>
      </c>
      <c r="E2698">
        <f>COUNTIFS('Input - target event report'!L:L,B2698,'Input - target event report'!D:D, "Private Investment")</f>
        <v/>
      </c>
      <c r="F2698">
        <f>AVERAGEIF(INDEX('Input - companies list'!$A:$BG, 0, MATCH("Clusters 0",'Input - companies list'!$A$1:$BG$1, 0)),'Output - Cluster ranking'!B2698,INDEX('Input - companies list'!$A:$BG, 0, MATCH("Flow",'Input - companies list'!$A$1:$BG$1, 0)))</f>
        <v/>
      </c>
      <c r="G2698">
        <f>AVERAGEIF(INDEX('Input - companies list'!$A:$BG, 0, MATCH("Clusters 0",'Input - companies list'!$A$1:$BG$1, 0)),'Output - Cluster ranking'!B2698,INDEX('Input - companies list'!$A:$BG, 0, MATCH("Inter-Cluster Connectivity",'Input - companies list'!$A$1:$BG$1, 0)))</f>
        <v/>
      </c>
      <c r="H2698">
        <f>IFERROR(PERCENTRANK(C:C,C2698),0)</f>
        <v/>
      </c>
      <c r="I2698">
        <f>IFERROR(1 - PERCENTRANK(D:D,D2698),0)</f>
        <v/>
      </c>
      <c r="J2698">
        <f>IFERROR(PERCENTRANK(E:E,E2698),0)</f>
        <v/>
      </c>
      <c r="K2698">
        <f>IFERROR(1 - PERCENTRANK(F:F,F2698),0)</f>
        <v/>
      </c>
      <c r="L2698">
        <f>IFERROR(PERCENTRANK(G:G,G2698),0)</f>
        <v/>
      </c>
      <c r="M2698">
        <f>H2698*weightA+I2698*weightB+J2698*weightC+K2698*weightD+L2698*weightE</f>
        <v/>
      </c>
    </row>
    <row r="2699" spans="1:13">
      <c r="A2699">
        <f>RANK(M2699,M:M)</f>
        <v/>
      </c>
      <c r="C2699">
        <f>SUMIFS('Input - target event report'!H:H,'Input - target event report'!L:L,B2699,'Input - target event report'!D:D, "Private Investment")</f>
        <v/>
      </c>
      <c r="D2699">
        <f>IF(E2699&lt;2, "N/A", (MAXIFS('Input - target event report'!E:E,'Input - target event report'!L:L,B:B,'Input - target event report'!D:D,"Private Investment")-MINIFS('Input - target event report'!E:E,'Input - target event report'!L:L,B:B,'Input - target event report'!D:D,"Private Investment"))/(E2699-1))</f>
        <v/>
      </c>
      <c r="E2699">
        <f>COUNTIFS('Input - target event report'!L:L,B2699,'Input - target event report'!D:D, "Private Investment")</f>
        <v/>
      </c>
      <c r="F2699">
        <f>AVERAGEIF(INDEX('Input - companies list'!$A:$BG, 0, MATCH("Clusters 0",'Input - companies list'!$A$1:$BG$1, 0)),'Output - Cluster ranking'!B2699,INDEX('Input - companies list'!$A:$BG, 0, MATCH("Flow",'Input - companies list'!$A$1:$BG$1, 0)))</f>
        <v/>
      </c>
      <c r="G2699">
        <f>AVERAGEIF(INDEX('Input - companies list'!$A:$BG, 0, MATCH("Clusters 0",'Input - companies list'!$A$1:$BG$1, 0)),'Output - Cluster ranking'!B2699,INDEX('Input - companies list'!$A:$BG, 0, MATCH("Inter-Cluster Connectivity",'Input - companies list'!$A$1:$BG$1, 0)))</f>
        <v/>
      </c>
      <c r="H2699">
        <f>IFERROR(PERCENTRANK(C:C,C2699),0)</f>
        <v/>
      </c>
      <c r="I2699">
        <f>IFERROR(1 - PERCENTRANK(D:D,D2699),0)</f>
        <v/>
      </c>
      <c r="J2699">
        <f>IFERROR(PERCENTRANK(E:E,E2699),0)</f>
        <v/>
      </c>
      <c r="K2699">
        <f>IFERROR(1 - PERCENTRANK(F:F,F2699),0)</f>
        <v/>
      </c>
      <c r="L2699">
        <f>IFERROR(PERCENTRANK(G:G,G2699),0)</f>
        <v/>
      </c>
      <c r="M2699">
        <f>H2699*weightA+I2699*weightB+J2699*weightC+K2699*weightD+L2699*weightE</f>
        <v/>
      </c>
    </row>
    <row r="2700" spans="1:13">
      <c r="A2700">
        <f>RANK(M2700,M:M)</f>
        <v/>
      </c>
      <c r="C2700">
        <f>SUMIFS('Input - target event report'!H:H,'Input - target event report'!L:L,B2700,'Input - target event report'!D:D, "Private Investment")</f>
        <v/>
      </c>
      <c r="D2700">
        <f>IF(E2700&lt;2, "N/A", (MAXIFS('Input - target event report'!E:E,'Input - target event report'!L:L,B:B,'Input - target event report'!D:D,"Private Investment")-MINIFS('Input - target event report'!E:E,'Input - target event report'!L:L,B:B,'Input - target event report'!D:D,"Private Investment"))/(E2700-1))</f>
        <v/>
      </c>
      <c r="E2700">
        <f>COUNTIFS('Input - target event report'!L:L,B2700,'Input - target event report'!D:D, "Private Investment")</f>
        <v/>
      </c>
      <c r="F2700">
        <f>AVERAGEIF(INDEX('Input - companies list'!$A:$BG, 0, MATCH("Clusters 0",'Input - companies list'!$A$1:$BG$1, 0)),'Output - Cluster ranking'!B2700,INDEX('Input - companies list'!$A:$BG, 0, MATCH("Flow",'Input - companies list'!$A$1:$BG$1, 0)))</f>
        <v/>
      </c>
      <c r="G2700">
        <f>AVERAGEIF(INDEX('Input - companies list'!$A:$BG, 0, MATCH("Clusters 0",'Input - companies list'!$A$1:$BG$1, 0)),'Output - Cluster ranking'!B2700,INDEX('Input - companies list'!$A:$BG, 0, MATCH("Inter-Cluster Connectivity",'Input - companies list'!$A$1:$BG$1, 0)))</f>
        <v/>
      </c>
      <c r="H2700">
        <f>IFERROR(PERCENTRANK(C:C,C2700),0)</f>
        <v/>
      </c>
      <c r="I2700">
        <f>IFERROR(1 - PERCENTRANK(D:D,D2700),0)</f>
        <v/>
      </c>
      <c r="J2700">
        <f>IFERROR(PERCENTRANK(E:E,E2700),0)</f>
        <v/>
      </c>
      <c r="K2700">
        <f>IFERROR(1 - PERCENTRANK(F:F,F2700),0)</f>
        <v/>
      </c>
      <c r="L2700">
        <f>IFERROR(PERCENTRANK(G:G,G2700),0)</f>
        <v/>
      </c>
      <c r="M2700">
        <f>H2700*weightA+I2700*weightB+J2700*weightC+K2700*weightD+L2700*weightE</f>
        <v/>
      </c>
    </row>
    <row r="2701" spans="1:13">
      <c r="A2701">
        <f>RANK(M2701,M:M)</f>
        <v/>
      </c>
      <c r="C2701">
        <f>SUMIFS('Input - target event report'!H:H,'Input - target event report'!L:L,B2701,'Input - target event report'!D:D, "Private Investment")</f>
        <v/>
      </c>
      <c r="D2701">
        <f>IF(E2701&lt;2, "N/A", (MAXIFS('Input - target event report'!E:E,'Input - target event report'!L:L,B:B,'Input - target event report'!D:D,"Private Investment")-MINIFS('Input - target event report'!E:E,'Input - target event report'!L:L,B:B,'Input - target event report'!D:D,"Private Investment"))/(E2701-1))</f>
        <v/>
      </c>
      <c r="E2701">
        <f>COUNTIFS('Input - target event report'!L:L,B2701,'Input - target event report'!D:D, "Private Investment")</f>
        <v/>
      </c>
      <c r="F2701">
        <f>AVERAGEIF(INDEX('Input - companies list'!$A:$BG, 0, MATCH("Clusters 0",'Input - companies list'!$A$1:$BG$1, 0)),'Output - Cluster ranking'!B2701,INDEX('Input - companies list'!$A:$BG, 0, MATCH("Flow",'Input - companies list'!$A$1:$BG$1, 0)))</f>
        <v/>
      </c>
      <c r="G2701">
        <f>AVERAGEIF(INDEX('Input - companies list'!$A:$BG, 0, MATCH("Clusters 0",'Input - companies list'!$A$1:$BG$1, 0)),'Output - Cluster ranking'!B2701,INDEX('Input - companies list'!$A:$BG, 0, MATCH("Inter-Cluster Connectivity",'Input - companies list'!$A$1:$BG$1, 0)))</f>
        <v/>
      </c>
      <c r="H2701">
        <f>IFERROR(PERCENTRANK(C:C,C2701),0)</f>
        <v/>
      </c>
      <c r="I2701">
        <f>IFERROR(1 - PERCENTRANK(D:D,D2701),0)</f>
        <v/>
      </c>
      <c r="J2701">
        <f>IFERROR(PERCENTRANK(E:E,E2701),0)</f>
        <v/>
      </c>
      <c r="K2701">
        <f>IFERROR(1 - PERCENTRANK(F:F,F2701),0)</f>
        <v/>
      </c>
      <c r="L2701">
        <f>IFERROR(PERCENTRANK(G:G,G2701),0)</f>
        <v/>
      </c>
      <c r="M2701">
        <f>H2701*weightA+I2701*weightB+J2701*weightC+K2701*weightD+L2701*weightE</f>
        <v/>
      </c>
    </row>
    <row r="2702" spans="1:13">
      <c r="A2702">
        <f>RANK(M2702,M:M)</f>
        <v/>
      </c>
      <c r="C2702">
        <f>SUMIFS('Input - target event report'!H:H,'Input - target event report'!L:L,B2702,'Input - target event report'!D:D, "Private Investment")</f>
        <v/>
      </c>
      <c r="D2702">
        <f>IF(E2702&lt;2, "N/A", (MAXIFS('Input - target event report'!E:E,'Input - target event report'!L:L,B:B,'Input - target event report'!D:D,"Private Investment")-MINIFS('Input - target event report'!E:E,'Input - target event report'!L:L,B:B,'Input - target event report'!D:D,"Private Investment"))/(E2702-1))</f>
        <v/>
      </c>
      <c r="E2702">
        <f>COUNTIFS('Input - target event report'!L:L,B2702,'Input - target event report'!D:D, "Private Investment")</f>
        <v/>
      </c>
      <c r="F2702">
        <f>AVERAGEIF(INDEX('Input - companies list'!$A:$BG, 0, MATCH("Clusters 0",'Input - companies list'!$A$1:$BG$1, 0)),'Output - Cluster ranking'!B2702,INDEX('Input - companies list'!$A:$BG, 0, MATCH("Flow",'Input - companies list'!$A$1:$BG$1, 0)))</f>
        <v/>
      </c>
      <c r="G2702">
        <f>AVERAGEIF(INDEX('Input - companies list'!$A:$BG, 0, MATCH("Clusters 0",'Input - companies list'!$A$1:$BG$1, 0)),'Output - Cluster ranking'!B2702,INDEX('Input - companies list'!$A:$BG, 0, MATCH("Inter-Cluster Connectivity",'Input - companies list'!$A$1:$BG$1, 0)))</f>
        <v/>
      </c>
      <c r="H2702">
        <f>IFERROR(PERCENTRANK(C:C,C2702),0)</f>
        <v/>
      </c>
      <c r="I2702">
        <f>IFERROR(1 - PERCENTRANK(D:D,D2702),0)</f>
        <v/>
      </c>
      <c r="J2702">
        <f>IFERROR(PERCENTRANK(E:E,E2702),0)</f>
        <v/>
      </c>
      <c r="K2702">
        <f>IFERROR(1 - PERCENTRANK(F:F,F2702),0)</f>
        <v/>
      </c>
      <c r="L2702">
        <f>IFERROR(PERCENTRANK(G:G,G2702),0)</f>
        <v/>
      </c>
      <c r="M2702">
        <f>H2702*weightA+I2702*weightB+J2702*weightC+K2702*weightD+L2702*weightE</f>
        <v/>
      </c>
    </row>
    <row r="2703" spans="1:13">
      <c r="A2703">
        <f>RANK(M2703,M:M)</f>
        <v/>
      </c>
      <c r="C2703">
        <f>SUMIFS('Input - target event report'!H:H,'Input - target event report'!L:L,B2703,'Input - target event report'!D:D, "Private Investment")</f>
        <v/>
      </c>
      <c r="D2703">
        <f>IF(E2703&lt;2, "N/A", (MAXIFS('Input - target event report'!E:E,'Input - target event report'!L:L,B:B,'Input - target event report'!D:D,"Private Investment")-MINIFS('Input - target event report'!E:E,'Input - target event report'!L:L,B:B,'Input - target event report'!D:D,"Private Investment"))/(E2703-1))</f>
        <v/>
      </c>
      <c r="E2703">
        <f>COUNTIFS('Input - target event report'!L:L,B2703,'Input - target event report'!D:D, "Private Investment")</f>
        <v/>
      </c>
      <c r="F2703">
        <f>AVERAGEIF(INDEX('Input - companies list'!$A:$BG, 0, MATCH("Clusters 0",'Input - companies list'!$A$1:$BG$1, 0)),'Output - Cluster ranking'!B2703,INDEX('Input - companies list'!$A:$BG, 0, MATCH("Flow",'Input - companies list'!$A$1:$BG$1, 0)))</f>
        <v/>
      </c>
      <c r="G2703">
        <f>AVERAGEIF(INDEX('Input - companies list'!$A:$BG, 0, MATCH("Clusters 0",'Input - companies list'!$A$1:$BG$1, 0)),'Output - Cluster ranking'!B2703,INDEX('Input - companies list'!$A:$BG, 0, MATCH("Inter-Cluster Connectivity",'Input - companies list'!$A$1:$BG$1, 0)))</f>
        <v/>
      </c>
      <c r="H2703">
        <f>IFERROR(PERCENTRANK(C:C,C2703),0)</f>
        <v/>
      </c>
      <c r="I2703">
        <f>IFERROR(1 - PERCENTRANK(D:D,D2703),0)</f>
        <v/>
      </c>
      <c r="J2703">
        <f>IFERROR(PERCENTRANK(E:E,E2703),0)</f>
        <v/>
      </c>
      <c r="K2703">
        <f>IFERROR(1 - PERCENTRANK(F:F,F2703),0)</f>
        <v/>
      </c>
      <c r="L2703">
        <f>IFERROR(PERCENTRANK(G:G,G2703),0)</f>
        <v/>
      </c>
      <c r="M2703">
        <f>H2703*weightA+I2703*weightB+J2703*weightC+K2703*weightD+L2703*weightE</f>
        <v/>
      </c>
    </row>
    <row r="2704" spans="1:13">
      <c r="A2704">
        <f>RANK(M2704,M:M)</f>
        <v/>
      </c>
      <c r="C2704">
        <f>SUMIFS('Input - target event report'!H:H,'Input - target event report'!L:L,B2704,'Input - target event report'!D:D, "Private Investment")</f>
        <v/>
      </c>
      <c r="D2704">
        <f>IF(E2704&lt;2, "N/A", (MAXIFS('Input - target event report'!E:E,'Input - target event report'!L:L,B:B,'Input - target event report'!D:D,"Private Investment")-MINIFS('Input - target event report'!E:E,'Input - target event report'!L:L,B:B,'Input - target event report'!D:D,"Private Investment"))/(E2704-1))</f>
        <v/>
      </c>
      <c r="E2704">
        <f>COUNTIFS('Input - target event report'!L:L,B2704,'Input - target event report'!D:D, "Private Investment")</f>
        <v/>
      </c>
      <c r="F2704">
        <f>AVERAGEIF(INDEX('Input - companies list'!$A:$BG, 0, MATCH("Clusters 0",'Input - companies list'!$A$1:$BG$1, 0)),'Output - Cluster ranking'!B2704,INDEX('Input - companies list'!$A:$BG, 0, MATCH("Flow",'Input - companies list'!$A$1:$BG$1, 0)))</f>
        <v/>
      </c>
      <c r="G2704">
        <f>AVERAGEIF(INDEX('Input - companies list'!$A:$BG, 0, MATCH("Clusters 0",'Input - companies list'!$A$1:$BG$1, 0)),'Output - Cluster ranking'!B2704,INDEX('Input - companies list'!$A:$BG, 0, MATCH("Inter-Cluster Connectivity",'Input - companies list'!$A$1:$BG$1, 0)))</f>
        <v/>
      </c>
      <c r="H2704">
        <f>IFERROR(PERCENTRANK(C:C,C2704),0)</f>
        <v/>
      </c>
      <c r="I2704">
        <f>IFERROR(1 - PERCENTRANK(D:D,D2704),0)</f>
        <v/>
      </c>
      <c r="J2704">
        <f>IFERROR(PERCENTRANK(E:E,E2704),0)</f>
        <v/>
      </c>
      <c r="K2704">
        <f>IFERROR(1 - PERCENTRANK(F:F,F2704),0)</f>
        <v/>
      </c>
      <c r="L2704">
        <f>IFERROR(PERCENTRANK(G:G,G2704),0)</f>
        <v/>
      </c>
      <c r="M2704">
        <f>H2704*weightA+I2704*weightB+J2704*weightC+K2704*weightD+L2704*weightE</f>
        <v/>
      </c>
    </row>
    <row r="2705" spans="1:13">
      <c r="A2705">
        <f>RANK(M2705,M:M)</f>
        <v/>
      </c>
      <c r="C2705">
        <f>SUMIFS('Input - target event report'!H:H,'Input - target event report'!L:L,B2705,'Input - target event report'!D:D, "Private Investment")</f>
        <v/>
      </c>
      <c r="D2705">
        <f>IF(E2705&lt;2, "N/A", (MAXIFS('Input - target event report'!E:E,'Input - target event report'!L:L,B:B,'Input - target event report'!D:D,"Private Investment")-MINIFS('Input - target event report'!E:E,'Input - target event report'!L:L,B:B,'Input - target event report'!D:D,"Private Investment"))/(E2705-1))</f>
        <v/>
      </c>
      <c r="E2705">
        <f>COUNTIFS('Input - target event report'!L:L,B2705,'Input - target event report'!D:D, "Private Investment")</f>
        <v/>
      </c>
      <c r="F2705">
        <f>AVERAGEIF(INDEX('Input - companies list'!$A:$BG, 0, MATCH("Clusters 0",'Input - companies list'!$A$1:$BG$1, 0)),'Output - Cluster ranking'!B2705,INDEX('Input - companies list'!$A:$BG, 0, MATCH("Flow",'Input - companies list'!$A$1:$BG$1, 0)))</f>
        <v/>
      </c>
      <c r="G2705">
        <f>AVERAGEIF(INDEX('Input - companies list'!$A:$BG, 0, MATCH("Clusters 0",'Input - companies list'!$A$1:$BG$1, 0)),'Output - Cluster ranking'!B2705,INDEX('Input - companies list'!$A:$BG, 0, MATCH("Inter-Cluster Connectivity",'Input - companies list'!$A$1:$BG$1, 0)))</f>
        <v/>
      </c>
      <c r="H2705">
        <f>IFERROR(PERCENTRANK(C:C,C2705),0)</f>
        <v/>
      </c>
      <c r="I2705">
        <f>IFERROR(1 - PERCENTRANK(D:D,D2705),0)</f>
        <v/>
      </c>
      <c r="J2705">
        <f>IFERROR(PERCENTRANK(E:E,E2705),0)</f>
        <v/>
      </c>
      <c r="K2705">
        <f>IFERROR(1 - PERCENTRANK(F:F,F2705),0)</f>
        <v/>
      </c>
      <c r="L2705">
        <f>IFERROR(PERCENTRANK(G:G,G2705),0)</f>
        <v/>
      </c>
      <c r="M2705">
        <f>H2705*weightA+I2705*weightB+J2705*weightC+K2705*weightD+L2705*weightE</f>
        <v/>
      </c>
    </row>
    <row r="2706" spans="1:13">
      <c r="A2706">
        <f>RANK(M2706,M:M)</f>
        <v/>
      </c>
      <c r="C2706">
        <f>SUMIFS('Input - target event report'!H:H,'Input - target event report'!L:L,B2706,'Input - target event report'!D:D, "Private Investment")</f>
        <v/>
      </c>
      <c r="D2706">
        <f>IF(E2706&lt;2, "N/A", (MAXIFS('Input - target event report'!E:E,'Input - target event report'!L:L,B:B,'Input - target event report'!D:D,"Private Investment")-MINIFS('Input - target event report'!E:E,'Input - target event report'!L:L,B:B,'Input - target event report'!D:D,"Private Investment"))/(E2706-1))</f>
        <v/>
      </c>
      <c r="E2706">
        <f>COUNTIFS('Input - target event report'!L:L,B2706,'Input - target event report'!D:D, "Private Investment")</f>
        <v/>
      </c>
      <c r="F2706">
        <f>AVERAGEIF(INDEX('Input - companies list'!$A:$BG, 0, MATCH("Clusters 0",'Input - companies list'!$A$1:$BG$1, 0)),'Output - Cluster ranking'!B2706,INDEX('Input - companies list'!$A:$BG, 0, MATCH("Flow",'Input - companies list'!$A$1:$BG$1, 0)))</f>
        <v/>
      </c>
      <c r="G2706">
        <f>AVERAGEIF(INDEX('Input - companies list'!$A:$BG, 0, MATCH("Clusters 0",'Input - companies list'!$A$1:$BG$1, 0)),'Output - Cluster ranking'!B2706,INDEX('Input - companies list'!$A:$BG, 0, MATCH("Inter-Cluster Connectivity",'Input - companies list'!$A$1:$BG$1, 0)))</f>
        <v/>
      </c>
      <c r="H2706">
        <f>IFERROR(PERCENTRANK(C:C,C2706),0)</f>
        <v/>
      </c>
      <c r="I2706">
        <f>IFERROR(1 - PERCENTRANK(D:D,D2706),0)</f>
        <v/>
      </c>
      <c r="J2706">
        <f>IFERROR(PERCENTRANK(E:E,E2706),0)</f>
        <v/>
      </c>
      <c r="K2706">
        <f>IFERROR(1 - PERCENTRANK(F:F,F2706),0)</f>
        <v/>
      </c>
      <c r="L2706">
        <f>IFERROR(PERCENTRANK(G:G,G2706),0)</f>
        <v/>
      </c>
      <c r="M2706">
        <f>H2706*weightA+I2706*weightB+J2706*weightC+K2706*weightD+L2706*weightE</f>
        <v/>
      </c>
    </row>
    <row r="2707" spans="1:13">
      <c r="A2707">
        <f>RANK(M2707,M:M)</f>
        <v/>
      </c>
      <c r="C2707">
        <f>SUMIFS('Input - target event report'!H:H,'Input - target event report'!L:L,B2707,'Input - target event report'!D:D, "Private Investment")</f>
        <v/>
      </c>
      <c r="D2707">
        <f>IF(E2707&lt;2, "N/A", (MAXIFS('Input - target event report'!E:E,'Input - target event report'!L:L,B:B,'Input - target event report'!D:D,"Private Investment")-MINIFS('Input - target event report'!E:E,'Input - target event report'!L:L,B:B,'Input - target event report'!D:D,"Private Investment"))/(E2707-1))</f>
        <v/>
      </c>
      <c r="E2707">
        <f>COUNTIFS('Input - target event report'!L:L,B2707,'Input - target event report'!D:D, "Private Investment")</f>
        <v/>
      </c>
      <c r="F2707">
        <f>AVERAGEIF(INDEX('Input - companies list'!$A:$BG, 0, MATCH("Clusters 0",'Input - companies list'!$A$1:$BG$1, 0)),'Output - Cluster ranking'!B2707,INDEX('Input - companies list'!$A:$BG, 0, MATCH("Flow",'Input - companies list'!$A$1:$BG$1, 0)))</f>
        <v/>
      </c>
      <c r="G2707">
        <f>AVERAGEIF(INDEX('Input - companies list'!$A:$BG, 0, MATCH("Clusters 0",'Input - companies list'!$A$1:$BG$1, 0)),'Output - Cluster ranking'!B2707,INDEX('Input - companies list'!$A:$BG, 0, MATCH("Inter-Cluster Connectivity",'Input - companies list'!$A$1:$BG$1, 0)))</f>
        <v/>
      </c>
      <c r="H2707">
        <f>IFERROR(PERCENTRANK(C:C,C2707),0)</f>
        <v/>
      </c>
      <c r="I2707">
        <f>IFERROR(1 - PERCENTRANK(D:D,D2707),0)</f>
        <v/>
      </c>
      <c r="J2707">
        <f>IFERROR(PERCENTRANK(E:E,E2707),0)</f>
        <v/>
      </c>
      <c r="K2707">
        <f>IFERROR(1 - PERCENTRANK(F:F,F2707),0)</f>
        <v/>
      </c>
      <c r="L2707">
        <f>IFERROR(PERCENTRANK(G:G,G2707),0)</f>
        <v/>
      </c>
      <c r="M2707">
        <f>H2707*weightA+I2707*weightB+J2707*weightC+K2707*weightD+L2707*weightE</f>
        <v/>
      </c>
    </row>
    <row r="2708" spans="1:13">
      <c r="A2708">
        <f>RANK(M2708,M:M)</f>
        <v/>
      </c>
      <c r="C2708">
        <f>SUMIFS('Input - target event report'!H:H,'Input - target event report'!L:L,B2708,'Input - target event report'!D:D, "Private Investment")</f>
        <v/>
      </c>
      <c r="D2708">
        <f>IF(E2708&lt;2, "N/A", (MAXIFS('Input - target event report'!E:E,'Input - target event report'!L:L,B:B,'Input - target event report'!D:D,"Private Investment")-MINIFS('Input - target event report'!E:E,'Input - target event report'!L:L,B:B,'Input - target event report'!D:D,"Private Investment"))/(E2708-1))</f>
        <v/>
      </c>
      <c r="E2708">
        <f>COUNTIFS('Input - target event report'!L:L,B2708,'Input - target event report'!D:D, "Private Investment")</f>
        <v/>
      </c>
      <c r="F2708">
        <f>AVERAGEIF(INDEX('Input - companies list'!$A:$BG, 0, MATCH("Clusters 0",'Input - companies list'!$A$1:$BG$1, 0)),'Output - Cluster ranking'!B2708,INDEX('Input - companies list'!$A:$BG, 0, MATCH("Flow",'Input - companies list'!$A$1:$BG$1, 0)))</f>
        <v/>
      </c>
      <c r="G2708">
        <f>AVERAGEIF(INDEX('Input - companies list'!$A:$BG, 0, MATCH("Clusters 0",'Input - companies list'!$A$1:$BG$1, 0)),'Output - Cluster ranking'!B2708,INDEX('Input - companies list'!$A:$BG, 0, MATCH("Inter-Cluster Connectivity",'Input - companies list'!$A$1:$BG$1, 0)))</f>
        <v/>
      </c>
      <c r="H2708">
        <f>IFERROR(PERCENTRANK(C:C,C2708),0)</f>
        <v/>
      </c>
      <c r="I2708">
        <f>IFERROR(1 - PERCENTRANK(D:D,D2708),0)</f>
        <v/>
      </c>
      <c r="J2708">
        <f>IFERROR(PERCENTRANK(E:E,E2708),0)</f>
        <v/>
      </c>
      <c r="K2708">
        <f>IFERROR(1 - PERCENTRANK(F:F,F2708),0)</f>
        <v/>
      </c>
      <c r="L2708">
        <f>IFERROR(PERCENTRANK(G:G,G2708),0)</f>
        <v/>
      </c>
      <c r="M2708">
        <f>H2708*weightA+I2708*weightB+J2708*weightC+K2708*weightD+L2708*weightE</f>
        <v/>
      </c>
    </row>
    <row r="2709" spans="1:13">
      <c r="A2709">
        <f>RANK(M2709,M:M)</f>
        <v/>
      </c>
      <c r="C2709">
        <f>SUMIFS('Input - target event report'!H:H,'Input - target event report'!L:L,B2709,'Input - target event report'!D:D, "Private Investment")</f>
        <v/>
      </c>
      <c r="D2709">
        <f>IF(E2709&lt;2, "N/A", (MAXIFS('Input - target event report'!E:E,'Input - target event report'!L:L,B:B,'Input - target event report'!D:D,"Private Investment")-MINIFS('Input - target event report'!E:E,'Input - target event report'!L:L,B:B,'Input - target event report'!D:D,"Private Investment"))/(E2709-1))</f>
        <v/>
      </c>
      <c r="E2709">
        <f>COUNTIFS('Input - target event report'!L:L,B2709,'Input - target event report'!D:D, "Private Investment")</f>
        <v/>
      </c>
      <c r="F2709">
        <f>AVERAGEIF(INDEX('Input - companies list'!$A:$BG, 0, MATCH("Clusters 0",'Input - companies list'!$A$1:$BG$1, 0)),'Output - Cluster ranking'!B2709,INDEX('Input - companies list'!$A:$BG, 0, MATCH("Flow",'Input - companies list'!$A$1:$BG$1, 0)))</f>
        <v/>
      </c>
      <c r="G2709">
        <f>AVERAGEIF(INDEX('Input - companies list'!$A:$BG, 0, MATCH("Clusters 0",'Input - companies list'!$A$1:$BG$1, 0)),'Output - Cluster ranking'!B2709,INDEX('Input - companies list'!$A:$BG, 0, MATCH("Inter-Cluster Connectivity",'Input - companies list'!$A$1:$BG$1, 0)))</f>
        <v/>
      </c>
      <c r="H2709">
        <f>IFERROR(PERCENTRANK(C:C,C2709),0)</f>
        <v/>
      </c>
      <c r="I2709">
        <f>IFERROR(1 - PERCENTRANK(D:D,D2709),0)</f>
        <v/>
      </c>
      <c r="J2709">
        <f>IFERROR(PERCENTRANK(E:E,E2709),0)</f>
        <v/>
      </c>
      <c r="K2709">
        <f>IFERROR(1 - PERCENTRANK(F:F,F2709),0)</f>
        <v/>
      </c>
      <c r="L2709">
        <f>IFERROR(PERCENTRANK(G:G,G2709),0)</f>
        <v/>
      </c>
      <c r="M2709">
        <f>H2709*weightA+I2709*weightB+J2709*weightC+K2709*weightD+L2709*weightE</f>
        <v/>
      </c>
    </row>
    <row r="2710" spans="1:13">
      <c r="A2710">
        <f>RANK(M2710,M:M)</f>
        <v/>
      </c>
      <c r="C2710">
        <f>SUMIFS('Input - target event report'!H:H,'Input - target event report'!L:L,B2710,'Input - target event report'!D:D, "Private Investment")</f>
        <v/>
      </c>
      <c r="D2710">
        <f>IF(E2710&lt;2, "N/A", (MAXIFS('Input - target event report'!E:E,'Input - target event report'!L:L,B:B,'Input - target event report'!D:D,"Private Investment")-MINIFS('Input - target event report'!E:E,'Input - target event report'!L:L,B:B,'Input - target event report'!D:D,"Private Investment"))/(E2710-1))</f>
        <v/>
      </c>
      <c r="E2710">
        <f>COUNTIFS('Input - target event report'!L:L,B2710,'Input - target event report'!D:D, "Private Investment")</f>
        <v/>
      </c>
      <c r="F2710">
        <f>AVERAGEIF(INDEX('Input - companies list'!$A:$BG, 0, MATCH("Clusters 0",'Input - companies list'!$A$1:$BG$1, 0)),'Output - Cluster ranking'!B2710,INDEX('Input - companies list'!$A:$BG, 0, MATCH("Flow",'Input - companies list'!$A$1:$BG$1, 0)))</f>
        <v/>
      </c>
      <c r="G2710">
        <f>AVERAGEIF(INDEX('Input - companies list'!$A:$BG, 0, MATCH("Clusters 0",'Input - companies list'!$A$1:$BG$1, 0)),'Output - Cluster ranking'!B2710,INDEX('Input - companies list'!$A:$BG, 0, MATCH("Inter-Cluster Connectivity",'Input - companies list'!$A$1:$BG$1, 0)))</f>
        <v/>
      </c>
      <c r="H2710">
        <f>IFERROR(PERCENTRANK(C:C,C2710),0)</f>
        <v/>
      </c>
      <c r="I2710">
        <f>IFERROR(1 - PERCENTRANK(D:D,D2710),0)</f>
        <v/>
      </c>
      <c r="J2710">
        <f>IFERROR(PERCENTRANK(E:E,E2710),0)</f>
        <v/>
      </c>
      <c r="K2710">
        <f>IFERROR(1 - PERCENTRANK(F:F,F2710),0)</f>
        <v/>
      </c>
      <c r="L2710">
        <f>IFERROR(PERCENTRANK(G:G,G2710),0)</f>
        <v/>
      </c>
      <c r="M2710">
        <f>H2710*weightA+I2710*weightB+J2710*weightC+K2710*weightD+L2710*weightE</f>
        <v/>
      </c>
    </row>
    <row r="2711" spans="1:13">
      <c r="A2711">
        <f>RANK(M2711,M:M)</f>
        <v/>
      </c>
      <c r="C2711">
        <f>SUMIFS('Input - target event report'!H:H,'Input - target event report'!L:L,B2711,'Input - target event report'!D:D, "Private Investment")</f>
        <v/>
      </c>
      <c r="D2711">
        <f>IF(E2711&lt;2, "N/A", (MAXIFS('Input - target event report'!E:E,'Input - target event report'!L:L,B:B,'Input - target event report'!D:D,"Private Investment")-MINIFS('Input - target event report'!E:E,'Input - target event report'!L:L,B:B,'Input - target event report'!D:D,"Private Investment"))/(E2711-1))</f>
        <v/>
      </c>
      <c r="E2711">
        <f>COUNTIFS('Input - target event report'!L:L,B2711,'Input - target event report'!D:D, "Private Investment")</f>
        <v/>
      </c>
      <c r="F2711">
        <f>AVERAGEIF(INDEX('Input - companies list'!$A:$BG, 0, MATCH("Clusters 0",'Input - companies list'!$A$1:$BG$1, 0)),'Output - Cluster ranking'!B2711,INDEX('Input - companies list'!$A:$BG, 0, MATCH("Flow",'Input - companies list'!$A$1:$BG$1, 0)))</f>
        <v/>
      </c>
      <c r="G2711">
        <f>AVERAGEIF(INDEX('Input - companies list'!$A:$BG, 0, MATCH("Clusters 0",'Input - companies list'!$A$1:$BG$1, 0)),'Output - Cluster ranking'!B2711,INDEX('Input - companies list'!$A:$BG, 0, MATCH("Inter-Cluster Connectivity",'Input - companies list'!$A$1:$BG$1, 0)))</f>
        <v/>
      </c>
      <c r="H2711">
        <f>IFERROR(PERCENTRANK(C:C,C2711),0)</f>
        <v/>
      </c>
      <c r="I2711">
        <f>IFERROR(1 - PERCENTRANK(D:D,D2711),0)</f>
        <v/>
      </c>
      <c r="J2711">
        <f>IFERROR(PERCENTRANK(E:E,E2711),0)</f>
        <v/>
      </c>
      <c r="K2711">
        <f>IFERROR(1 - PERCENTRANK(F:F,F2711),0)</f>
        <v/>
      </c>
      <c r="L2711">
        <f>IFERROR(PERCENTRANK(G:G,G2711),0)</f>
        <v/>
      </c>
      <c r="M2711">
        <f>H2711*weightA+I2711*weightB+J2711*weightC+K2711*weightD+L2711*weightE</f>
        <v/>
      </c>
    </row>
    <row r="2712" spans="1:13">
      <c r="A2712">
        <f>RANK(M2712,M:M)</f>
        <v/>
      </c>
      <c r="C2712">
        <f>SUMIFS('Input - target event report'!H:H,'Input - target event report'!L:L,B2712,'Input - target event report'!D:D, "Private Investment")</f>
        <v/>
      </c>
      <c r="D2712">
        <f>IF(E2712&lt;2, "N/A", (MAXIFS('Input - target event report'!E:E,'Input - target event report'!L:L,B:B,'Input - target event report'!D:D,"Private Investment")-MINIFS('Input - target event report'!E:E,'Input - target event report'!L:L,B:B,'Input - target event report'!D:D,"Private Investment"))/(E2712-1))</f>
        <v/>
      </c>
      <c r="E2712">
        <f>COUNTIFS('Input - target event report'!L:L,B2712,'Input - target event report'!D:D, "Private Investment")</f>
        <v/>
      </c>
      <c r="F2712">
        <f>AVERAGEIF(INDEX('Input - companies list'!$A:$BG, 0, MATCH("Clusters 0",'Input - companies list'!$A$1:$BG$1, 0)),'Output - Cluster ranking'!B2712,INDEX('Input - companies list'!$A:$BG, 0, MATCH("Flow",'Input - companies list'!$A$1:$BG$1, 0)))</f>
        <v/>
      </c>
      <c r="G2712">
        <f>AVERAGEIF(INDEX('Input - companies list'!$A:$BG, 0, MATCH("Clusters 0",'Input - companies list'!$A$1:$BG$1, 0)),'Output - Cluster ranking'!B2712,INDEX('Input - companies list'!$A:$BG, 0, MATCH("Inter-Cluster Connectivity",'Input - companies list'!$A$1:$BG$1, 0)))</f>
        <v/>
      </c>
      <c r="H2712">
        <f>IFERROR(PERCENTRANK(C:C,C2712),0)</f>
        <v/>
      </c>
      <c r="I2712">
        <f>IFERROR(1 - PERCENTRANK(D:D,D2712),0)</f>
        <v/>
      </c>
      <c r="J2712">
        <f>IFERROR(PERCENTRANK(E:E,E2712),0)</f>
        <v/>
      </c>
      <c r="K2712">
        <f>IFERROR(1 - PERCENTRANK(F:F,F2712),0)</f>
        <v/>
      </c>
      <c r="L2712">
        <f>IFERROR(PERCENTRANK(G:G,G2712),0)</f>
        <v/>
      </c>
      <c r="M2712">
        <f>H2712*weightA+I2712*weightB+J2712*weightC+K2712*weightD+L2712*weightE</f>
        <v/>
      </c>
    </row>
    <row r="2713" spans="1:13">
      <c r="A2713">
        <f>RANK(M2713,M:M)</f>
        <v/>
      </c>
      <c r="C2713">
        <f>SUMIFS('Input - target event report'!H:H,'Input - target event report'!L:L,B2713,'Input - target event report'!D:D, "Private Investment")</f>
        <v/>
      </c>
      <c r="D2713">
        <f>IF(E2713&lt;2, "N/A", (MAXIFS('Input - target event report'!E:E,'Input - target event report'!L:L,B:B,'Input - target event report'!D:D,"Private Investment")-MINIFS('Input - target event report'!E:E,'Input - target event report'!L:L,B:B,'Input - target event report'!D:D,"Private Investment"))/(E2713-1))</f>
        <v/>
      </c>
      <c r="E2713">
        <f>COUNTIFS('Input - target event report'!L:L,B2713,'Input - target event report'!D:D, "Private Investment")</f>
        <v/>
      </c>
      <c r="F2713">
        <f>AVERAGEIF(INDEX('Input - companies list'!$A:$BG, 0, MATCH("Clusters 0",'Input - companies list'!$A$1:$BG$1, 0)),'Output - Cluster ranking'!B2713,INDEX('Input - companies list'!$A:$BG, 0, MATCH("Flow",'Input - companies list'!$A$1:$BG$1, 0)))</f>
        <v/>
      </c>
      <c r="G2713">
        <f>AVERAGEIF(INDEX('Input - companies list'!$A:$BG, 0, MATCH("Clusters 0",'Input - companies list'!$A$1:$BG$1, 0)),'Output - Cluster ranking'!B2713,INDEX('Input - companies list'!$A:$BG, 0, MATCH("Inter-Cluster Connectivity",'Input - companies list'!$A$1:$BG$1, 0)))</f>
        <v/>
      </c>
      <c r="H2713">
        <f>IFERROR(PERCENTRANK(C:C,C2713),0)</f>
        <v/>
      </c>
      <c r="I2713">
        <f>IFERROR(1 - PERCENTRANK(D:D,D2713),0)</f>
        <v/>
      </c>
      <c r="J2713">
        <f>IFERROR(PERCENTRANK(E:E,E2713),0)</f>
        <v/>
      </c>
      <c r="K2713">
        <f>IFERROR(1 - PERCENTRANK(F:F,F2713),0)</f>
        <v/>
      </c>
      <c r="L2713">
        <f>IFERROR(PERCENTRANK(G:G,G2713),0)</f>
        <v/>
      </c>
      <c r="M2713">
        <f>H2713*weightA+I2713*weightB+J2713*weightC+K2713*weightD+L2713*weightE</f>
        <v/>
      </c>
    </row>
    <row r="2714" spans="1:13">
      <c r="A2714">
        <f>RANK(M2714,M:M)</f>
        <v/>
      </c>
      <c r="C2714">
        <f>SUMIFS('Input - target event report'!H:H,'Input - target event report'!L:L,B2714,'Input - target event report'!D:D, "Private Investment")</f>
        <v/>
      </c>
      <c r="D2714">
        <f>IF(E2714&lt;2, "N/A", (MAXIFS('Input - target event report'!E:E,'Input - target event report'!L:L,B:B,'Input - target event report'!D:D,"Private Investment")-MINIFS('Input - target event report'!E:E,'Input - target event report'!L:L,B:B,'Input - target event report'!D:D,"Private Investment"))/(E2714-1))</f>
        <v/>
      </c>
      <c r="E2714">
        <f>COUNTIFS('Input - target event report'!L:L,B2714,'Input - target event report'!D:D, "Private Investment")</f>
        <v/>
      </c>
      <c r="F2714">
        <f>AVERAGEIF(INDEX('Input - companies list'!$A:$BG, 0, MATCH("Clusters 0",'Input - companies list'!$A$1:$BG$1, 0)),'Output - Cluster ranking'!B2714,INDEX('Input - companies list'!$A:$BG, 0, MATCH("Flow",'Input - companies list'!$A$1:$BG$1, 0)))</f>
        <v/>
      </c>
      <c r="G2714">
        <f>AVERAGEIF(INDEX('Input - companies list'!$A:$BG, 0, MATCH("Clusters 0",'Input - companies list'!$A$1:$BG$1, 0)),'Output - Cluster ranking'!B2714,INDEX('Input - companies list'!$A:$BG, 0, MATCH("Inter-Cluster Connectivity",'Input - companies list'!$A$1:$BG$1, 0)))</f>
        <v/>
      </c>
      <c r="H2714">
        <f>IFERROR(PERCENTRANK(C:C,C2714),0)</f>
        <v/>
      </c>
      <c r="I2714">
        <f>IFERROR(1 - PERCENTRANK(D:D,D2714),0)</f>
        <v/>
      </c>
      <c r="J2714">
        <f>IFERROR(PERCENTRANK(E:E,E2714),0)</f>
        <v/>
      </c>
      <c r="K2714">
        <f>IFERROR(1 - PERCENTRANK(F:F,F2714),0)</f>
        <v/>
      </c>
      <c r="L2714">
        <f>IFERROR(PERCENTRANK(G:G,G2714),0)</f>
        <v/>
      </c>
      <c r="M2714">
        <f>H2714*weightA+I2714*weightB+J2714*weightC+K2714*weightD+L2714*weightE</f>
        <v/>
      </c>
    </row>
    <row r="2715" spans="1:13">
      <c r="A2715">
        <f>RANK(M2715,M:M)</f>
        <v/>
      </c>
      <c r="C2715">
        <f>SUMIFS('Input - target event report'!H:H,'Input - target event report'!L:L,B2715,'Input - target event report'!D:D, "Private Investment")</f>
        <v/>
      </c>
      <c r="D2715">
        <f>IF(E2715&lt;2, "N/A", (MAXIFS('Input - target event report'!E:E,'Input - target event report'!L:L,B:B,'Input - target event report'!D:D,"Private Investment")-MINIFS('Input - target event report'!E:E,'Input - target event report'!L:L,B:B,'Input - target event report'!D:D,"Private Investment"))/(E2715-1))</f>
        <v/>
      </c>
      <c r="E2715">
        <f>COUNTIFS('Input - target event report'!L:L,B2715,'Input - target event report'!D:D, "Private Investment")</f>
        <v/>
      </c>
      <c r="F2715">
        <f>AVERAGEIF(INDEX('Input - companies list'!$A:$BG, 0, MATCH("Clusters 0",'Input - companies list'!$A$1:$BG$1, 0)),'Output - Cluster ranking'!B2715,INDEX('Input - companies list'!$A:$BG, 0, MATCH("Flow",'Input - companies list'!$A$1:$BG$1, 0)))</f>
        <v/>
      </c>
      <c r="G2715">
        <f>AVERAGEIF(INDEX('Input - companies list'!$A:$BG, 0, MATCH("Clusters 0",'Input - companies list'!$A$1:$BG$1, 0)),'Output - Cluster ranking'!B2715,INDEX('Input - companies list'!$A:$BG, 0, MATCH("Inter-Cluster Connectivity",'Input - companies list'!$A$1:$BG$1, 0)))</f>
        <v/>
      </c>
      <c r="H2715">
        <f>IFERROR(PERCENTRANK(C:C,C2715),0)</f>
        <v/>
      </c>
      <c r="I2715">
        <f>IFERROR(1 - PERCENTRANK(D:D,D2715),0)</f>
        <v/>
      </c>
      <c r="J2715">
        <f>IFERROR(PERCENTRANK(E:E,E2715),0)</f>
        <v/>
      </c>
      <c r="K2715">
        <f>IFERROR(1 - PERCENTRANK(F:F,F2715),0)</f>
        <v/>
      </c>
      <c r="L2715">
        <f>IFERROR(PERCENTRANK(G:G,G2715),0)</f>
        <v/>
      </c>
      <c r="M2715">
        <f>H2715*weightA+I2715*weightB+J2715*weightC+K2715*weightD+L2715*weightE</f>
        <v/>
      </c>
    </row>
    <row r="2716" spans="1:13">
      <c r="A2716">
        <f>RANK(M2716,M:M)</f>
        <v/>
      </c>
      <c r="C2716">
        <f>SUMIFS('Input - target event report'!H:H,'Input - target event report'!L:L,B2716,'Input - target event report'!D:D, "Private Investment")</f>
        <v/>
      </c>
      <c r="D2716">
        <f>IF(E2716&lt;2, "N/A", (MAXIFS('Input - target event report'!E:E,'Input - target event report'!L:L,B:B,'Input - target event report'!D:D,"Private Investment")-MINIFS('Input - target event report'!E:E,'Input - target event report'!L:L,B:B,'Input - target event report'!D:D,"Private Investment"))/(E2716-1))</f>
        <v/>
      </c>
      <c r="E2716">
        <f>COUNTIFS('Input - target event report'!L:L,B2716,'Input - target event report'!D:D, "Private Investment")</f>
        <v/>
      </c>
      <c r="F2716">
        <f>AVERAGEIF(INDEX('Input - companies list'!$A:$BG, 0, MATCH("Clusters 0",'Input - companies list'!$A$1:$BG$1, 0)),'Output - Cluster ranking'!B2716,INDEX('Input - companies list'!$A:$BG, 0, MATCH("Flow",'Input - companies list'!$A$1:$BG$1, 0)))</f>
        <v/>
      </c>
      <c r="G2716">
        <f>AVERAGEIF(INDEX('Input - companies list'!$A:$BG, 0, MATCH("Clusters 0",'Input - companies list'!$A$1:$BG$1, 0)),'Output - Cluster ranking'!B2716,INDEX('Input - companies list'!$A:$BG, 0, MATCH("Inter-Cluster Connectivity",'Input - companies list'!$A$1:$BG$1, 0)))</f>
        <v/>
      </c>
      <c r="H2716">
        <f>IFERROR(PERCENTRANK(C:C,C2716),0)</f>
        <v/>
      </c>
      <c r="I2716">
        <f>IFERROR(1 - PERCENTRANK(D:D,D2716),0)</f>
        <v/>
      </c>
      <c r="J2716">
        <f>IFERROR(PERCENTRANK(E:E,E2716),0)</f>
        <v/>
      </c>
      <c r="K2716">
        <f>IFERROR(1 - PERCENTRANK(F:F,F2716),0)</f>
        <v/>
      </c>
      <c r="L2716">
        <f>IFERROR(PERCENTRANK(G:G,G2716),0)</f>
        <v/>
      </c>
      <c r="M2716">
        <f>H2716*weightA+I2716*weightB+J2716*weightC+K2716*weightD+L2716*weightE</f>
        <v/>
      </c>
    </row>
    <row r="2717" spans="1:13">
      <c r="A2717">
        <f>RANK(M2717,M:M)</f>
        <v/>
      </c>
      <c r="C2717">
        <f>SUMIFS('Input - target event report'!H:H,'Input - target event report'!L:L,B2717,'Input - target event report'!D:D, "Private Investment")</f>
        <v/>
      </c>
      <c r="D2717">
        <f>IF(E2717&lt;2, "N/A", (MAXIFS('Input - target event report'!E:E,'Input - target event report'!L:L,B:B,'Input - target event report'!D:D,"Private Investment")-MINIFS('Input - target event report'!E:E,'Input - target event report'!L:L,B:B,'Input - target event report'!D:D,"Private Investment"))/(E2717-1))</f>
        <v/>
      </c>
      <c r="E2717">
        <f>COUNTIFS('Input - target event report'!L:L,B2717,'Input - target event report'!D:D, "Private Investment")</f>
        <v/>
      </c>
      <c r="F2717">
        <f>AVERAGEIF(INDEX('Input - companies list'!$A:$BG, 0, MATCH("Clusters 0",'Input - companies list'!$A$1:$BG$1, 0)),'Output - Cluster ranking'!B2717,INDEX('Input - companies list'!$A:$BG, 0, MATCH("Flow",'Input - companies list'!$A$1:$BG$1, 0)))</f>
        <v/>
      </c>
      <c r="G2717">
        <f>AVERAGEIF(INDEX('Input - companies list'!$A:$BG, 0, MATCH("Clusters 0",'Input - companies list'!$A$1:$BG$1, 0)),'Output - Cluster ranking'!B2717,INDEX('Input - companies list'!$A:$BG, 0, MATCH("Inter-Cluster Connectivity",'Input - companies list'!$A$1:$BG$1, 0)))</f>
        <v/>
      </c>
      <c r="H2717">
        <f>IFERROR(PERCENTRANK(C:C,C2717),0)</f>
        <v/>
      </c>
      <c r="I2717">
        <f>IFERROR(1 - PERCENTRANK(D:D,D2717),0)</f>
        <v/>
      </c>
      <c r="J2717">
        <f>IFERROR(PERCENTRANK(E:E,E2717),0)</f>
        <v/>
      </c>
      <c r="K2717">
        <f>IFERROR(1 - PERCENTRANK(F:F,F2717),0)</f>
        <v/>
      </c>
      <c r="L2717">
        <f>IFERROR(PERCENTRANK(G:G,G2717),0)</f>
        <v/>
      </c>
      <c r="M2717">
        <f>H2717*weightA+I2717*weightB+J2717*weightC+K2717*weightD+L2717*weightE</f>
        <v/>
      </c>
    </row>
    <row r="2718" spans="1:13">
      <c r="A2718">
        <f>RANK(M2718,M:M)</f>
        <v/>
      </c>
      <c r="C2718">
        <f>SUMIFS('Input - target event report'!H:H,'Input - target event report'!L:L,B2718,'Input - target event report'!D:D, "Private Investment")</f>
        <v/>
      </c>
      <c r="D2718">
        <f>IF(E2718&lt;2, "N/A", (MAXIFS('Input - target event report'!E:E,'Input - target event report'!L:L,B:B,'Input - target event report'!D:D,"Private Investment")-MINIFS('Input - target event report'!E:E,'Input - target event report'!L:L,B:B,'Input - target event report'!D:D,"Private Investment"))/(E2718-1))</f>
        <v/>
      </c>
      <c r="E2718">
        <f>COUNTIFS('Input - target event report'!L:L,B2718,'Input - target event report'!D:D, "Private Investment")</f>
        <v/>
      </c>
      <c r="F2718">
        <f>AVERAGEIF(INDEX('Input - companies list'!$A:$BG, 0, MATCH("Clusters 0",'Input - companies list'!$A$1:$BG$1, 0)),'Output - Cluster ranking'!B2718,INDEX('Input - companies list'!$A:$BG, 0, MATCH("Flow",'Input - companies list'!$A$1:$BG$1, 0)))</f>
        <v/>
      </c>
      <c r="G2718">
        <f>AVERAGEIF(INDEX('Input - companies list'!$A:$BG, 0, MATCH("Clusters 0",'Input - companies list'!$A$1:$BG$1, 0)),'Output - Cluster ranking'!B2718,INDEX('Input - companies list'!$A:$BG, 0, MATCH("Inter-Cluster Connectivity",'Input - companies list'!$A$1:$BG$1, 0)))</f>
        <v/>
      </c>
      <c r="H2718">
        <f>IFERROR(PERCENTRANK(C:C,C2718),0)</f>
        <v/>
      </c>
      <c r="I2718">
        <f>IFERROR(1 - PERCENTRANK(D:D,D2718),0)</f>
        <v/>
      </c>
      <c r="J2718">
        <f>IFERROR(PERCENTRANK(E:E,E2718),0)</f>
        <v/>
      </c>
      <c r="K2718">
        <f>IFERROR(1 - PERCENTRANK(F:F,F2718),0)</f>
        <v/>
      </c>
      <c r="L2718">
        <f>IFERROR(PERCENTRANK(G:G,G2718),0)</f>
        <v/>
      </c>
      <c r="M2718">
        <f>H2718*weightA+I2718*weightB+J2718*weightC+K2718*weightD+L2718*weightE</f>
        <v/>
      </c>
    </row>
    <row r="2719" spans="1:13">
      <c r="A2719">
        <f>RANK(M2719,M:M)</f>
        <v/>
      </c>
      <c r="C2719">
        <f>SUMIFS('Input - target event report'!H:H,'Input - target event report'!L:L,B2719,'Input - target event report'!D:D, "Private Investment")</f>
        <v/>
      </c>
      <c r="D2719">
        <f>IF(E2719&lt;2, "N/A", (MAXIFS('Input - target event report'!E:E,'Input - target event report'!L:L,B:B,'Input - target event report'!D:D,"Private Investment")-MINIFS('Input - target event report'!E:E,'Input - target event report'!L:L,B:B,'Input - target event report'!D:D,"Private Investment"))/(E2719-1))</f>
        <v/>
      </c>
      <c r="E2719">
        <f>COUNTIFS('Input - target event report'!L:L,B2719,'Input - target event report'!D:D, "Private Investment")</f>
        <v/>
      </c>
      <c r="F2719">
        <f>AVERAGEIF(INDEX('Input - companies list'!$A:$BG, 0, MATCH("Clusters 0",'Input - companies list'!$A$1:$BG$1, 0)),'Output - Cluster ranking'!B2719,INDEX('Input - companies list'!$A:$BG, 0, MATCH("Flow",'Input - companies list'!$A$1:$BG$1, 0)))</f>
        <v/>
      </c>
      <c r="G2719">
        <f>AVERAGEIF(INDEX('Input - companies list'!$A:$BG, 0, MATCH("Clusters 0",'Input - companies list'!$A$1:$BG$1, 0)),'Output - Cluster ranking'!B2719,INDEX('Input - companies list'!$A:$BG, 0, MATCH("Inter-Cluster Connectivity",'Input - companies list'!$A$1:$BG$1, 0)))</f>
        <v/>
      </c>
      <c r="H2719">
        <f>IFERROR(PERCENTRANK(C:C,C2719),0)</f>
        <v/>
      </c>
      <c r="I2719">
        <f>IFERROR(1 - PERCENTRANK(D:D,D2719),0)</f>
        <v/>
      </c>
      <c r="J2719">
        <f>IFERROR(PERCENTRANK(E:E,E2719),0)</f>
        <v/>
      </c>
      <c r="K2719">
        <f>IFERROR(1 - PERCENTRANK(F:F,F2719),0)</f>
        <v/>
      </c>
      <c r="L2719">
        <f>IFERROR(PERCENTRANK(G:G,G2719),0)</f>
        <v/>
      </c>
      <c r="M2719">
        <f>H2719*weightA+I2719*weightB+J2719*weightC+K2719*weightD+L2719*weightE</f>
        <v/>
      </c>
    </row>
    <row r="2720" spans="1:13">
      <c r="A2720">
        <f>RANK(M2720,M:M)</f>
        <v/>
      </c>
      <c r="C2720">
        <f>SUMIFS('Input - target event report'!H:H,'Input - target event report'!L:L,B2720,'Input - target event report'!D:D, "Private Investment")</f>
        <v/>
      </c>
      <c r="D2720">
        <f>IF(E2720&lt;2, "N/A", (MAXIFS('Input - target event report'!E:E,'Input - target event report'!L:L,B:B,'Input - target event report'!D:D,"Private Investment")-MINIFS('Input - target event report'!E:E,'Input - target event report'!L:L,B:B,'Input - target event report'!D:D,"Private Investment"))/(E2720-1))</f>
        <v/>
      </c>
      <c r="E2720">
        <f>COUNTIFS('Input - target event report'!L:L,B2720,'Input - target event report'!D:D, "Private Investment")</f>
        <v/>
      </c>
      <c r="F2720">
        <f>AVERAGEIF(INDEX('Input - companies list'!$A:$BG, 0, MATCH("Clusters 0",'Input - companies list'!$A$1:$BG$1, 0)),'Output - Cluster ranking'!B2720,INDEX('Input - companies list'!$A:$BG, 0, MATCH("Flow",'Input - companies list'!$A$1:$BG$1, 0)))</f>
        <v/>
      </c>
      <c r="G2720">
        <f>AVERAGEIF(INDEX('Input - companies list'!$A:$BG, 0, MATCH("Clusters 0",'Input - companies list'!$A$1:$BG$1, 0)),'Output - Cluster ranking'!B2720,INDEX('Input - companies list'!$A:$BG, 0, MATCH("Inter-Cluster Connectivity",'Input - companies list'!$A$1:$BG$1, 0)))</f>
        <v/>
      </c>
      <c r="H2720">
        <f>IFERROR(PERCENTRANK(C:C,C2720),0)</f>
        <v/>
      </c>
      <c r="I2720">
        <f>IFERROR(1 - PERCENTRANK(D:D,D2720),0)</f>
        <v/>
      </c>
      <c r="J2720">
        <f>IFERROR(PERCENTRANK(E:E,E2720),0)</f>
        <v/>
      </c>
      <c r="K2720">
        <f>IFERROR(1 - PERCENTRANK(F:F,F2720),0)</f>
        <v/>
      </c>
      <c r="L2720">
        <f>IFERROR(PERCENTRANK(G:G,G2720),0)</f>
        <v/>
      </c>
      <c r="M2720">
        <f>H2720*weightA+I2720*weightB+J2720*weightC+K2720*weightD+L2720*weightE</f>
        <v/>
      </c>
    </row>
    <row r="2721" spans="1:13">
      <c r="A2721">
        <f>RANK(M2721,M:M)</f>
        <v/>
      </c>
      <c r="C2721">
        <f>SUMIFS('Input - target event report'!H:H,'Input - target event report'!L:L,B2721,'Input - target event report'!D:D, "Private Investment")</f>
        <v/>
      </c>
      <c r="D2721">
        <f>IF(E2721&lt;2, "N/A", (MAXIFS('Input - target event report'!E:E,'Input - target event report'!L:L,B:B,'Input - target event report'!D:D,"Private Investment")-MINIFS('Input - target event report'!E:E,'Input - target event report'!L:L,B:B,'Input - target event report'!D:D,"Private Investment"))/(E2721-1))</f>
        <v/>
      </c>
      <c r="E2721">
        <f>COUNTIFS('Input - target event report'!L:L,B2721,'Input - target event report'!D:D, "Private Investment")</f>
        <v/>
      </c>
      <c r="F2721">
        <f>AVERAGEIF(INDEX('Input - companies list'!$A:$BG, 0, MATCH("Clusters 0",'Input - companies list'!$A$1:$BG$1, 0)),'Output - Cluster ranking'!B2721,INDEX('Input - companies list'!$A:$BG, 0, MATCH("Flow",'Input - companies list'!$A$1:$BG$1, 0)))</f>
        <v/>
      </c>
      <c r="G2721">
        <f>AVERAGEIF(INDEX('Input - companies list'!$A:$BG, 0, MATCH("Clusters 0",'Input - companies list'!$A$1:$BG$1, 0)),'Output - Cluster ranking'!B2721,INDEX('Input - companies list'!$A:$BG, 0, MATCH("Inter-Cluster Connectivity",'Input - companies list'!$A$1:$BG$1, 0)))</f>
        <v/>
      </c>
      <c r="H2721">
        <f>IFERROR(PERCENTRANK(C:C,C2721),0)</f>
        <v/>
      </c>
      <c r="I2721">
        <f>IFERROR(1 - PERCENTRANK(D:D,D2721),0)</f>
        <v/>
      </c>
      <c r="J2721">
        <f>IFERROR(PERCENTRANK(E:E,E2721),0)</f>
        <v/>
      </c>
      <c r="K2721">
        <f>IFERROR(1 - PERCENTRANK(F:F,F2721),0)</f>
        <v/>
      </c>
      <c r="L2721">
        <f>IFERROR(PERCENTRANK(G:G,G2721),0)</f>
        <v/>
      </c>
      <c r="M2721">
        <f>H2721*weightA+I2721*weightB+J2721*weightC+K2721*weightD+L2721*weightE</f>
        <v/>
      </c>
    </row>
    <row r="2722" spans="1:13">
      <c r="A2722">
        <f>RANK(M2722,M:M)</f>
        <v/>
      </c>
      <c r="C2722">
        <f>SUMIFS('Input - target event report'!H:H,'Input - target event report'!L:L,B2722,'Input - target event report'!D:D, "Private Investment")</f>
        <v/>
      </c>
      <c r="D2722">
        <f>IF(E2722&lt;2, "N/A", (MAXIFS('Input - target event report'!E:E,'Input - target event report'!L:L,B:B,'Input - target event report'!D:D,"Private Investment")-MINIFS('Input - target event report'!E:E,'Input - target event report'!L:L,B:B,'Input - target event report'!D:D,"Private Investment"))/(E2722-1))</f>
        <v/>
      </c>
      <c r="E2722">
        <f>COUNTIFS('Input - target event report'!L:L,B2722,'Input - target event report'!D:D, "Private Investment")</f>
        <v/>
      </c>
      <c r="F2722">
        <f>AVERAGEIF(INDEX('Input - companies list'!$A:$BG, 0, MATCH("Clusters 0",'Input - companies list'!$A$1:$BG$1, 0)),'Output - Cluster ranking'!B2722,INDEX('Input - companies list'!$A:$BG, 0, MATCH("Flow",'Input - companies list'!$A$1:$BG$1, 0)))</f>
        <v/>
      </c>
      <c r="G2722">
        <f>AVERAGEIF(INDEX('Input - companies list'!$A:$BG, 0, MATCH("Clusters 0",'Input - companies list'!$A$1:$BG$1, 0)),'Output - Cluster ranking'!B2722,INDEX('Input - companies list'!$A:$BG, 0, MATCH("Inter-Cluster Connectivity",'Input - companies list'!$A$1:$BG$1, 0)))</f>
        <v/>
      </c>
      <c r="H2722">
        <f>IFERROR(PERCENTRANK(C:C,C2722),0)</f>
        <v/>
      </c>
      <c r="I2722">
        <f>IFERROR(1 - PERCENTRANK(D:D,D2722),0)</f>
        <v/>
      </c>
      <c r="J2722">
        <f>IFERROR(PERCENTRANK(E:E,E2722),0)</f>
        <v/>
      </c>
      <c r="K2722">
        <f>IFERROR(1 - PERCENTRANK(F:F,F2722),0)</f>
        <v/>
      </c>
      <c r="L2722">
        <f>IFERROR(PERCENTRANK(G:G,G2722),0)</f>
        <v/>
      </c>
      <c r="M2722">
        <f>H2722*weightA+I2722*weightB+J2722*weightC+K2722*weightD+L2722*weightE</f>
        <v/>
      </c>
    </row>
    <row r="2723" spans="1:13">
      <c r="A2723">
        <f>RANK(M2723,M:M)</f>
        <v/>
      </c>
      <c r="C2723">
        <f>SUMIFS('Input - target event report'!H:H,'Input - target event report'!L:L,B2723,'Input - target event report'!D:D, "Private Investment")</f>
        <v/>
      </c>
      <c r="D2723">
        <f>IF(E2723&lt;2, "N/A", (MAXIFS('Input - target event report'!E:E,'Input - target event report'!L:L,B:B,'Input - target event report'!D:D,"Private Investment")-MINIFS('Input - target event report'!E:E,'Input - target event report'!L:L,B:B,'Input - target event report'!D:D,"Private Investment"))/(E2723-1))</f>
        <v/>
      </c>
      <c r="E2723">
        <f>COUNTIFS('Input - target event report'!L:L,B2723,'Input - target event report'!D:D, "Private Investment")</f>
        <v/>
      </c>
      <c r="F2723">
        <f>AVERAGEIF(INDEX('Input - companies list'!$A:$BG, 0, MATCH("Clusters 0",'Input - companies list'!$A$1:$BG$1, 0)),'Output - Cluster ranking'!B2723,INDEX('Input - companies list'!$A:$BG, 0, MATCH("Flow",'Input - companies list'!$A$1:$BG$1, 0)))</f>
        <v/>
      </c>
      <c r="G2723">
        <f>AVERAGEIF(INDEX('Input - companies list'!$A:$BG, 0, MATCH("Clusters 0",'Input - companies list'!$A$1:$BG$1, 0)),'Output - Cluster ranking'!B2723,INDEX('Input - companies list'!$A:$BG, 0, MATCH("Inter-Cluster Connectivity",'Input - companies list'!$A$1:$BG$1, 0)))</f>
        <v/>
      </c>
      <c r="H2723">
        <f>IFERROR(PERCENTRANK(C:C,C2723),0)</f>
        <v/>
      </c>
      <c r="I2723">
        <f>IFERROR(1 - PERCENTRANK(D:D,D2723),0)</f>
        <v/>
      </c>
      <c r="J2723">
        <f>IFERROR(PERCENTRANK(E:E,E2723),0)</f>
        <v/>
      </c>
      <c r="K2723">
        <f>IFERROR(1 - PERCENTRANK(F:F,F2723),0)</f>
        <v/>
      </c>
      <c r="L2723">
        <f>IFERROR(PERCENTRANK(G:G,G2723),0)</f>
        <v/>
      </c>
      <c r="M2723">
        <f>H2723*weightA+I2723*weightB+J2723*weightC+K2723*weightD+L2723*weightE</f>
        <v/>
      </c>
    </row>
    <row r="2724" spans="1:13">
      <c r="A2724">
        <f>RANK(M2724,M:M)</f>
        <v/>
      </c>
      <c r="C2724">
        <f>SUMIFS('Input - target event report'!H:H,'Input - target event report'!L:L,B2724,'Input - target event report'!D:D, "Private Investment")</f>
        <v/>
      </c>
      <c r="D2724">
        <f>IF(E2724&lt;2, "N/A", (MAXIFS('Input - target event report'!E:E,'Input - target event report'!L:L,B:B,'Input - target event report'!D:D,"Private Investment")-MINIFS('Input - target event report'!E:E,'Input - target event report'!L:L,B:B,'Input - target event report'!D:D,"Private Investment"))/(E2724-1))</f>
        <v/>
      </c>
      <c r="E2724">
        <f>COUNTIFS('Input - target event report'!L:L,B2724,'Input - target event report'!D:D, "Private Investment")</f>
        <v/>
      </c>
      <c r="F2724">
        <f>AVERAGEIF(INDEX('Input - companies list'!$A:$BG, 0, MATCH("Clusters 0",'Input - companies list'!$A$1:$BG$1, 0)),'Output - Cluster ranking'!B2724,INDEX('Input - companies list'!$A:$BG, 0, MATCH("Flow",'Input - companies list'!$A$1:$BG$1, 0)))</f>
        <v/>
      </c>
      <c r="G2724">
        <f>AVERAGEIF(INDEX('Input - companies list'!$A:$BG, 0, MATCH("Clusters 0",'Input - companies list'!$A$1:$BG$1, 0)),'Output - Cluster ranking'!B2724,INDEX('Input - companies list'!$A:$BG, 0, MATCH("Inter-Cluster Connectivity",'Input - companies list'!$A$1:$BG$1, 0)))</f>
        <v/>
      </c>
      <c r="H2724">
        <f>IFERROR(PERCENTRANK(C:C,C2724),0)</f>
        <v/>
      </c>
      <c r="I2724">
        <f>IFERROR(1 - PERCENTRANK(D:D,D2724),0)</f>
        <v/>
      </c>
      <c r="J2724">
        <f>IFERROR(PERCENTRANK(E:E,E2724),0)</f>
        <v/>
      </c>
      <c r="K2724">
        <f>IFERROR(1 - PERCENTRANK(F:F,F2724),0)</f>
        <v/>
      </c>
      <c r="L2724">
        <f>IFERROR(PERCENTRANK(G:G,G2724),0)</f>
        <v/>
      </c>
      <c r="M2724">
        <f>H2724*weightA+I2724*weightB+J2724*weightC+K2724*weightD+L2724*weightE</f>
        <v/>
      </c>
    </row>
    <row r="2725" spans="1:13">
      <c r="A2725">
        <f>RANK(M2725,M:M)</f>
        <v/>
      </c>
      <c r="C2725">
        <f>SUMIFS('Input - target event report'!H:H,'Input - target event report'!L:L,B2725,'Input - target event report'!D:D, "Private Investment")</f>
        <v/>
      </c>
      <c r="D2725">
        <f>IF(E2725&lt;2, "N/A", (MAXIFS('Input - target event report'!E:E,'Input - target event report'!L:L,B:B,'Input - target event report'!D:D,"Private Investment")-MINIFS('Input - target event report'!E:E,'Input - target event report'!L:L,B:B,'Input - target event report'!D:D,"Private Investment"))/(E2725-1))</f>
        <v/>
      </c>
      <c r="E2725">
        <f>COUNTIFS('Input - target event report'!L:L,B2725,'Input - target event report'!D:D, "Private Investment")</f>
        <v/>
      </c>
      <c r="F2725">
        <f>AVERAGEIF(INDEX('Input - companies list'!$A:$BG, 0, MATCH("Clusters 0",'Input - companies list'!$A$1:$BG$1, 0)),'Output - Cluster ranking'!B2725,INDEX('Input - companies list'!$A:$BG, 0, MATCH("Flow",'Input - companies list'!$A$1:$BG$1, 0)))</f>
        <v/>
      </c>
      <c r="G2725">
        <f>AVERAGEIF(INDEX('Input - companies list'!$A:$BG, 0, MATCH("Clusters 0",'Input - companies list'!$A$1:$BG$1, 0)),'Output - Cluster ranking'!B2725,INDEX('Input - companies list'!$A:$BG, 0, MATCH("Inter-Cluster Connectivity",'Input - companies list'!$A$1:$BG$1, 0)))</f>
        <v/>
      </c>
      <c r="H2725">
        <f>IFERROR(PERCENTRANK(C:C,C2725),0)</f>
        <v/>
      </c>
      <c r="I2725">
        <f>IFERROR(1 - PERCENTRANK(D:D,D2725),0)</f>
        <v/>
      </c>
      <c r="J2725">
        <f>IFERROR(PERCENTRANK(E:E,E2725),0)</f>
        <v/>
      </c>
      <c r="K2725">
        <f>IFERROR(1 - PERCENTRANK(F:F,F2725),0)</f>
        <v/>
      </c>
      <c r="L2725">
        <f>IFERROR(PERCENTRANK(G:G,G2725),0)</f>
        <v/>
      </c>
      <c r="M2725">
        <f>H2725*weightA+I2725*weightB+J2725*weightC+K2725*weightD+L2725*weightE</f>
        <v/>
      </c>
    </row>
    <row r="2726" spans="1:13">
      <c r="A2726">
        <f>RANK(M2726,M:M)</f>
        <v/>
      </c>
      <c r="C2726">
        <f>SUMIFS('Input - target event report'!H:H,'Input - target event report'!L:L,B2726,'Input - target event report'!D:D, "Private Investment")</f>
        <v/>
      </c>
      <c r="D2726">
        <f>IF(E2726&lt;2, "N/A", (MAXIFS('Input - target event report'!E:E,'Input - target event report'!L:L,B:B,'Input - target event report'!D:D,"Private Investment")-MINIFS('Input - target event report'!E:E,'Input - target event report'!L:L,B:B,'Input - target event report'!D:D,"Private Investment"))/(E2726-1))</f>
        <v/>
      </c>
      <c r="E2726">
        <f>COUNTIFS('Input - target event report'!L:L,B2726,'Input - target event report'!D:D, "Private Investment")</f>
        <v/>
      </c>
      <c r="F2726">
        <f>AVERAGEIF(INDEX('Input - companies list'!$A:$BG, 0, MATCH("Clusters 0",'Input - companies list'!$A$1:$BG$1, 0)),'Output - Cluster ranking'!B2726,INDEX('Input - companies list'!$A:$BG, 0, MATCH("Flow",'Input - companies list'!$A$1:$BG$1, 0)))</f>
        <v/>
      </c>
      <c r="G2726">
        <f>AVERAGEIF(INDEX('Input - companies list'!$A:$BG, 0, MATCH("Clusters 0",'Input - companies list'!$A$1:$BG$1, 0)),'Output - Cluster ranking'!B2726,INDEX('Input - companies list'!$A:$BG, 0, MATCH("Inter-Cluster Connectivity",'Input - companies list'!$A$1:$BG$1, 0)))</f>
        <v/>
      </c>
      <c r="H2726">
        <f>IFERROR(PERCENTRANK(C:C,C2726),0)</f>
        <v/>
      </c>
      <c r="I2726">
        <f>IFERROR(1 - PERCENTRANK(D:D,D2726),0)</f>
        <v/>
      </c>
      <c r="J2726">
        <f>IFERROR(PERCENTRANK(E:E,E2726),0)</f>
        <v/>
      </c>
      <c r="K2726">
        <f>IFERROR(1 - PERCENTRANK(F:F,F2726),0)</f>
        <v/>
      </c>
      <c r="L2726">
        <f>IFERROR(PERCENTRANK(G:G,G2726),0)</f>
        <v/>
      </c>
      <c r="M2726">
        <f>H2726*weightA+I2726*weightB+J2726*weightC+K2726*weightD+L2726*weightE</f>
        <v/>
      </c>
    </row>
    <row r="2727" spans="1:13">
      <c r="A2727">
        <f>RANK(M2727,M:M)</f>
        <v/>
      </c>
      <c r="C2727">
        <f>SUMIFS('Input - target event report'!H:H,'Input - target event report'!L:L,B2727,'Input - target event report'!D:D, "Private Investment")</f>
        <v/>
      </c>
      <c r="D2727">
        <f>IF(E2727&lt;2, "N/A", (MAXIFS('Input - target event report'!E:E,'Input - target event report'!L:L,B:B,'Input - target event report'!D:D,"Private Investment")-MINIFS('Input - target event report'!E:E,'Input - target event report'!L:L,B:B,'Input - target event report'!D:D,"Private Investment"))/(E2727-1))</f>
        <v/>
      </c>
      <c r="E2727">
        <f>COUNTIFS('Input - target event report'!L:L,B2727,'Input - target event report'!D:D, "Private Investment")</f>
        <v/>
      </c>
      <c r="F2727">
        <f>AVERAGEIF(INDEX('Input - companies list'!$A:$BG, 0, MATCH("Clusters 0",'Input - companies list'!$A$1:$BG$1, 0)),'Output - Cluster ranking'!B2727,INDEX('Input - companies list'!$A:$BG, 0, MATCH("Flow",'Input - companies list'!$A$1:$BG$1, 0)))</f>
        <v/>
      </c>
      <c r="G2727">
        <f>AVERAGEIF(INDEX('Input - companies list'!$A:$BG, 0, MATCH("Clusters 0",'Input - companies list'!$A$1:$BG$1, 0)),'Output - Cluster ranking'!B2727,INDEX('Input - companies list'!$A:$BG, 0, MATCH("Inter-Cluster Connectivity",'Input - companies list'!$A$1:$BG$1, 0)))</f>
        <v/>
      </c>
      <c r="H2727">
        <f>IFERROR(PERCENTRANK(C:C,C2727),0)</f>
        <v/>
      </c>
      <c r="I2727">
        <f>IFERROR(1 - PERCENTRANK(D:D,D2727),0)</f>
        <v/>
      </c>
      <c r="J2727">
        <f>IFERROR(PERCENTRANK(E:E,E2727),0)</f>
        <v/>
      </c>
      <c r="K2727">
        <f>IFERROR(1 - PERCENTRANK(F:F,F2727),0)</f>
        <v/>
      </c>
      <c r="L2727">
        <f>IFERROR(PERCENTRANK(G:G,G2727),0)</f>
        <v/>
      </c>
      <c r="M2727">
        <f>H2727*weightA+I2727*weightB+J2727*weightC+K2727*weightD+L2727*weightE</f>
        <v/>
      </c>
    </row>
    <row r="2728" spans="1:13">
      <c r="A2728">
        <f>RANK(M2728,M:M)</f>
        <v/>
      </c>
      <c r="C2728">
        <f>SUMIFS('Input - target event report'!H:H,'Input - target event report'!L:L,B2728,'Input - target event report'!D:D, "Private Investment")</f>
        <v/>
      </c>
      <c r="D2728">
        <f>IF(E2728&lt;2, "N/A", (MAXIFS('Input - target event report'!E:E,'Input - target event report'!L:L,B:B,'Input - target event report'!D:D,"Private Investment")-MINIFS('Input - target event report'!E:E,'Input - target event report'!L:L,B:B,'Input - target event report'!D:D,"Private Investment"))/(E2728-1))</f>
        <v/>
      </c>
      <c r="E2728">
        <f>COUNTIFS('Input - target event report'!L:L,B2728,'Input - target event report'!D:D, "Private Investment")</f>
        <v/>
      </c>
      <c r="F2728">
        <f>AVERAGEIF(INDEX('Input - companies list'!$A:$BG, 0, MATCH("Clusters 0",'Input - companies list'!$A$1:$BG$1, 0)),'Output - Cluster ranking'!B2728,INDEX('Input - companies list'!$A:$BG, 0, MATCH("Flow",'Input - companies list'!$A$1:$BG$1, 0)))</f>
        <v/>
      </c>
      <c r="G2728">
        <f>AVERAGEIF(INDEX('Input - companies list'!$A:$BG, 0, MATCH("Clusters 0",'Input - companies list'!$A$1:$BG$1, 0)),'Output - Cluster ranking'!B2728,INDEX('Input - companies list'!$A:$BG, 0, MATCH("Inter-Cluster Connectivity",'Input - companies list'!$A$1:$BG$1, 0)))</f>
        <v/>
      </c>
      <c r="H2728">
        <f>IFERROR(PERCENTRANK(C:C,C2728),0)</f>
        <v/>
      </c>
      <c r="I2728">
        <f>IFERROR(1 - PERCENTRANK(D:D,D2728),0)</f>
        <v/>
      </c>
      <c r="J2728">
        <f>IFERROR(PERCENTRANK(E:E,E2728),0)</f>
        <v/>
      </c>
      <c r="K2728">
        <f>IFERROR(1 - PERCENTRANK(F:F,F2728),0)</f>
        <v/>
      </c>
      <c r="L2728">
        <f>IFERROR(PERCENTRANK(G:G,G2728),0)</f>
        <v/>
      </c>
      <c r="M2728">
        <f>H2728*weightA+I2728*weightB+J2728*weightC+K2728*weightD+L2728*weightE</f>
        <v/>
      </c>
    </row>
    <row r="2729" spans="1:13">
      <c r="A2729">
        <f>RANK(M2729,M:M)</f>
        <v/>
      </c>
      <c r="C2729">
        <f>SUMIFS('Input - target event report'!H:H,'Input - target event report'!L:L,B2729,'Input - target event report'!D:D, "Private Investment")</f>
        <v/>
      </c>
      <c r="D2729">
        <f>IF(E2729&lt;2, "N/A", (MAXIFS('Input - target event report'!E:E,'Input - target event report'!L:L,B:B,'Input - target event report'!D:D,"Private Investment")-MINIFS('Input - target event report'!E:E,'Input - target event report'!L:L,B:B,'Input - target event report'!D:D,"Private Investment"))/(E2729-1))</f>
        <v/>
      </c>
      <c r="E2729">
        <f>COUNTIFS('Input - target event report'!L:L,B2729,'Input - target event report'!D:D, "Private Investment")</f>
        <v/>
      </c>
      <c r="F2729">
        <f>AVERAGEIF(INDEX('Input - companies list'!$A:$BG, 0, MATCH("Clusters 0",'Input - companies list'!$A$1:$BG$1, 0)),'Output - Cluster ranking'!B2729,INDEX('Input - companies list'!$A:$BG, 0, MATCH("Flow",'Input - companies list'!$A$1:$BG$1, 0)))</f>
        <v/>
      </c>
      <c r="G2729">
        <f>AVERAGEIF(INDEX('Input - companies list'!$A:$BG, 0, MATCH("Clusters 0",'Input - companies list'!$A$1:$BG$1, 0)),'Output - Cluster ranking'!B2729,INDEX('Input - companies list'!$A:$BG, 0, MATCH("Inter-Cluster Connectivity",'Input - companies list'!$A$1:$BG$1, 0)))</f>
        <v/>
      </c>
      <c r="H2729">
        <f>IFERROR(PERCENTRANK(C:C,C2729),0)</f>
        <v/>
      </c>
      <c r="I2729">
        <f>IFERROR(1 - PERCENTRANK(D:D,D2729),0)</f>
        <v/>
      </c>
      <c r="J2729">
        <f>IFERROR(PERCENTRANK(E:E,E2729),0)</f>
        <v/>
      </c>
      <c r="K2729">
        <f>IFERROR(1 - PERCENTRANK(F:F,F2729),0)</f>
        <v/>
      </c>
      <c r="L2729">
        <f>IFERROR(PERCENTRANK(G:G,G2729),0)</f>
        <v/>
      </c>
      <c r="M2729">
        <f>H2729*weightA+I2729*weightB+J2729*weightC+K2729*weightD+L2729*weightE</f>
        <v/>
      </c>
    </row>
    <row r="2730" spans="1:13">
      <c r="A2730">
        <f>RANK(M2730,M:M)</f>
        <v/>
      </c>
      <c r="C2730">
        <f>SUMIFS('Input - target event report'!H:H,'Input - target event report'!L:L,B2730,'Input - target event report'!D:D, "Private Investment")</f>
        <v/>
      </c>
      <c r="D2730">
        <f>IF(E2730&lt;2, "N/A", (MAXIFS('Input - target event report'!E:E,'Input - target event report'!L:L,B:B,'Input - target event report'!D:D,"Private Investment")-MINIFS('Input - target event report'!E:E,'Input - target event report'!L:L,B:B,'Input - target event report'!D:D,"Private Investment"))/(E2730-1))</f>
        <v/>
      </c>
      <c r="E2730">
        <f>COUNTIFS('Input - target event report'!L:L,B2730,'Input - target event report'!D:D, "Private Investment")</f>
        <v/>
      </c>
      <c r="F2730">
        <f>AVERAGEIF(INDEX('Input - companies list'!$A:$BG, 0, MATCH("Clusters 0",'Input - companies list'!$A$1:$BG$1, 0)),'Output - Cluster ranking'!B2730,INDEX('Input - companies list'!$A:$BG, 0, MATCH("Flow",'Input - companies list'!$A$1:$BG$1, 0)))</f>
        <v/>
      </c>
      <c r="G2730">
        <f>AVERAGEIF(INDEX('Input - companies list'!$A:$BG, 0, MATCH("Clusters 0",'Input - companies list'!$A$1:$BG$1, 0)),'Output - Cluster ranking'!B2730,INDEX('Input - companies list'!$A:$BG, 0, MATCH("Inter-Cluster Connectivity",'Input - companies list'!$A$1:$BG$1, 0)))</f>
        <v/>
      </c>
      <c r="H2730">
        <f>IFERROR(PERCENTRANK(C:C,C2730),0)</f>
        <v/>
      </c>
      <c r="I2730">
        <f>IFERROR(1 - PERCENTRANK(D:D,D2730),0)</f>
        <v/>
      </c>
      <c r="J2730">
        <f>IFERROR(PERCENTRANK(E:E,E2730),0)</f>
        <v/>
      </c>
      <c r="K2730">
        <f>IFERROR(1 - PERCENTRANK(F:F,F2730),0)</f>
        <v/>
      </c>
      <c r="L2730">
        <f>IFERROR(PERCENTRANK(G:G,G2730),0)</f>
        <v/>
      </c>
      <c r="M2730">
        <f>H2730*weightA+I2730*weightB+J2730*weightC+K2730*weightD+L2730*weightE</f>
        <v/>
      </c>
    </row>
    <row r="2731" spans="1:13">
      <c r="A2731">
        <f>RANK(M2731,M:M)</f>
        <v/>
      </c>
      <c r="C2731">
        <f>SUMIFS('Input - target event report'!H:H,'Input - target event report'!L:L,B2731,'Input - target event report'!D:D, "Private Investment")</f>
        <v/>
      </c>
      <c r="D2731">
        <f>IF(E2731&lt;2, "N/A", (MAXIFS('Input - target event report'!E:E,'Input - target event report'!L:L,B:B,'Input - target event report'!D:D,"Private Investment")-MINIFS('Input - target event report'!E:E,'Input - target event report'!L:L,B:B,'Input - target event report'!D:D,"Private Investment"))/(E2731-1))</f>
        <v/>
      </c>
      <c r="E2731">
        <f>COUNTIFS('Input - target event report'!L:L,B2731,'Input - target event report'!D:D, "Private Investment")</f>
        <v/>
      </c>
      <c r="F2731">
        <f>AVERAGEIF(INDEX('Input - companies list'!$A:$BG, 0, MATCH("Clusters 0",'Input - companies list'!$A$1:$BG$1, 0)),'Output - Cluster ranking'!B2731,INDEX('Input - companies list'!$A:$BG, 0, MATCH("Flow",'Input - companies list'!$A$1:$BG$1, 0)))</f>
        <v/>
      </c>
      <c r="G2731">
        <f>AVERAGEIF(INDEX('Input - companies list'!$A:$BG, 0, MATCH("Clusters 0",'Input - companies list'!$A$1:$BG$1, 0)),'Output - Cluster ranking'!B2731,INDEX('Input - companies list'!$A:$BG, 0, MATCH("Inter-Cluster Connectivity",'Input - companies list'!$A$1:$BG$1, 0)))</f>
        <v/>
      </c>
      <c r="H2731">
        <f>IFERROR(PERCENTRANK(C:C,C2731),0)</f>
        <v/>
      </c>
      <c r="I2731">
        <f>IFERROR(1 - PERCENTRANK(D:D,D2731),0)</f>
        <v/>
      </c>
      <c r="J2731">
        <f>IFERROR(PERCENTRANK(E:E,E2731),0)</f>
        <v/>
      </c>
      <c r="K2731">
        <f>IFERROR(1 - PERCENTRANK(F:F,F2731),0)</f>
        <v/>
      </c>
      <c r="L2731">
        <f>IFERROR(PERCENTRANK(G:G,G2731),0)</f>
        <v/>
      </c>
      <c r="M2731">
        <f>H2731*weightA+I2731*weightB+J2731*weightC+K2731*weightD+L2731*weightE</f>
        <v/>
      </c>
    </row>
    <row r="2732" spans="1:13">
      <c r="A2732">
        <f>RANK(M2732,M:M)</f>
        <v/>
      </c>
      <c r="C2732">
        <f>SUMIFS('Input - target event report'!H:H,'Input - target event report'!L:L,B2732,'Input - target event report'!D:D, "Private Investment")</f>
        <v/>
      </c>
      <c r="D2732">
        <f>IF(E2732&lt;2, "N/A", (MAXIFS('Input - target event report'!E:E,'Input - target event report'!L:L,B:B,'Input - target event report'!D:D,"Private Investment")-MINIFS('Input - target event report'!E:E,'Input - target event report'!L:L,B:B,'Input - target event report'!D:D,"Private Investment"))/(E2732-1))</f>
        <v/>
      </c>
      <c r="E2732">
        <f>COUNTIFS('Input - target event report'!L:L,B2732,'Input - target event report'!D:D, "Private Investment")</f>
        <v/>
      </c>
      <c r="F2732">
        <f>AVERAGEIF(INDEX('Input - companies list'!$A:$BG, 0, MATCH("Clusters 0",'Input - companies list'!$A$1:$BG$1, 0)),'Output - Cluster ranking'!B2732,INDEX('Input - companies list'!$A:$BG, 0, MATCH("Flow",'Input - companies list'!$A$1:$BG$1, 0)))</f>
        <v/>
      </c>
      <c r="G2732">
        <f>AVERAGEIF(INDEX('Input - companies list'!$A:$BG, 0, MATCH("Clusters 0",'Input - companies list'!$A$1:$BG$1, 0)),'Output - Cluster ranking'!B2732,INDEX('Input - companies list'!$A:$BG, 0, MATCH("Inter-Cluster Connectivity",'Input - companies list'!$A$1:$BG$1, 0)))</f>
        <v/>
      </c>
      <c r="H2732">
        <f>IFERROR(PERCENTRANK(C:C,C2732),0)</f>
        <v/>
      </c>
      <c r="I2732">
        <f>IFERROR(1 - PERCENTRANK(D:D,D2732),0)</f>
        <v/>
      </c>
      <c r="J2732">
        <f>IFERROR(PERCENTRANK(E:E,E2732),0)</f>
        <v/>
      </c>
      <c r="K2732">
        <f>IFERROR(1 - PERCENTRANK(F:F,F2732),0)</f>
        <v/>
      </c>
      <c r="L2732">
        <f>IFERROR(PERCENTRANK(G:G,G2732),0)</f>
        <v/>
      </c>
      <c r="M2732">
        <f>H2732*weightA+I2732*weightB+J2732*weightC+K2732*weightD+L2732*weightE</f>
        <v/>
      </c>
    </row>
    <row r="2733" spans="1:13">
      <c r="A2733">
        <f>RANK(M2733,M:M)</f>
        <v/>
      </c>
      <c r="C2733">
        <f>SUMIFS('Input - target event report'!H:H,'Input - target event report'!L:L,B2733,'Input - target event report'!D:D, "Private Investment")</f>
        <v/>
      </c>
      <c r="D2733">
        <f>IF(E2733&lt;2, "N/A", (MAXIFS('Input - target event report'!E:E,'Input - target event report'!L:L,B:B,'Input - target event report'!D:D,"Private Investment")-MINIFS('Input - target event report'!E:E,'Input - target event report'!L:L,B:B,'Input - target event report'!D:D,"Private Investment"))/(E2733-1))</f>
        <v/>
      </c>
      <c r="E2733">
        <f>COUNTIFS('Input - target event report'!L:L,B2733,'Input - target event report'!D:D, "Private Investment")</f>
        <v/>
      </c>
      <c r="F2733">
        <f>AVERAGEIF(INDEX('Input - companies list'!$A:$BG, 0, MATCH("Clusters 0",'Input - companies list'!$A$1:$BG$1, 0)),'Output - Cluster ranking'!B2733,INDEX('Input - companies list'!$A:$BG, 0, MATCH("Flow",'Input - companies list'!$A$1:$BG$1, 0)))</f>
        <v/>
      </c>
      <c r="G2733">
        <f>AVERAGEIF(INDEX('Input - companies list'!$A:$BG, 0, MATCH("Clusters 0",'Input - companies list'!$A$1:$BG$1, 0)),'Output - Cluster ranking'!B2733,INDEX('Input - companies list'!$A:$BG, 0, MATCH("Inter-Cluster Connectivity",'Input - companies list'!$A$1:$BG$1, 0)))</f>
        <v/>
      </c>
      <c r="H2733">
        <f>IFERROR(PERCENTRANK(C:C,C2733),0)</f>
        <v/>
      </c>
      <c r="I2733">
        <f>IFERROR(1 - PERCENTRANK(D:D,D2733),0)</f>
        <v/>
      </c>
      <c r="J2733">
        <f>IFERROR(PERCENTRANK(E:E,E2733),0)</f>
        <v/>
      </c>
      <c r="K2733">
        <f>IFERROR(1 - PERCENTRANK(F:F,F2733),0)</f>
        <v/>
      </c>
      <c r="L2733">
        <f>IFERROR(PERCENTRANK(G:G,G2733),0)</f>
        <v/>
      </c>
      <c r="M2733">
        <f>H2733*weightA+I2733*weightB+J2733*weightC+K2733*weightD+L2733*weightE</f>
        <v/>
      </c>
    </row>
    <row r="2734" spans="1:13">
      <c r="A2734">
        <f>RANK(M2734,M:M)</f>
        <v/>
      </c>
      <c r="C2734">
        <f>SUMIFS('Input - target event report'!H:H,'Input - target event report'!L:L,B2734,'Input - target event report'!D:D, "Private Investment")</f>
        <v/>
      </c>
      <c r="D2734">
        <f>IF(E2734&lt;2, "N/A", (MAXIFS('Input - target event report'!E:E,'Input - target event report'!L:L,B:B,'Input - target event report'!D:D,"Private Investment")-MINIFS('Input - target event report'!E:E,'Input - target event report'!L:L,B:B,'Input - target event report'!D:D,"Private Investment"))/(E2734-1))</f>
        <v/>
      </c>
      <c r="E2734">
        <f>COUNTIFS('Input - target event report'!L:L,B2734,'Input - target event report'!D:D, "Private Investment")</f>
        <v/>
      </c>
      <c r="F2734">
        <f>AVERAGEIF(INDEX('Input - companies list'!$A:$BG, 0, MATCH("Clusters 0",'Input - companies list'!$A$1:$BG$1, 0)),'Output - Cluster ranking'!B2734,INDEX('Input - companies list'!$A:$BG, 0, MATCH("Flow",'Input - companies list'!$A$1:$BG$1, 0)))</f>
        <v/>
      </c>
      <c r="G2734">
        <f>AVERAGEIF(INDEX('Input - companies list'!$A:$BG, 0, MATCH("Clusters 0",'Input - companies list'!$A$1:$BG$1, 0)),'Output - Cluster ranking'!B2734,INDEX('Input - companies list'!$A:$BG, 0, MATCH("Inter-Cluster Connectivity",'Input - companies list'!$A$1:$BG$1, 0)))</f>
        <v/>
      </c>
      <c r="H2734">
        <f>IFERROR(PERCENTRANK(C:C,C2734),0)</f>
        <v/>
      </c>
      <c r="I2734">
        <f>IFERROR(1 - PERCENTRANK(D:D,D2734),0)</f>
        <v/>
      </c>
      <c r="J2734">
        <f>IFERROR(PERCENTRANK(E:E,E2734),0)</f>
        <v/>
      </c>
      <c r="K2734">
        <f>IFERROR(1 - PERCENTRANK(F:F,F2734),0)</f>
        <v/>
      </c>
      <c r="L2734">
        <f>IFERROR(PERCENTRANK(G:G,G2734),0)</f>
        <v/>
      </c>
      <c r="M2734">
        <f>H2734*weightA+I2734*weightB+J2734*weightC+K2734*weightD+L2734*weightE</f>
        <v/>
      </c>
    </row>
    <row r="2735" spans="1:13">
      <c r="A2735">
        <f>RANK(M2735,M:M)</f>
        <v/>
      </c>
      <c r="C2735">
        <f>SUMIFS('Input - target event report'!H:H,'Input - target event report'!L:L,B2735,'Input - target event report'!D:D, "Private Investment")</f>
        <v/>
      </c>
      <c r="D2735">
        <f>IF(E2735&lt;2, "N/A", (MAXIFS('Input - target event report'!E:E,'Input - target event report'!L:L,B:B,'Input - target event report'!D:D,"Private Investment")-MINIFS('Input - target event report'!E:E,'Input - target event report'!L:L,B:B,'Input - target event report'!D:D,"Private Investment"))/(E2735-1))</f>
        <v/>
      </c>
      <c r="E2735">
        <f>COUNTIFS('Input - target event report'!L:L,B2735,'Input - target event report'!D:D, "Private Investment")</f>
        <v/>
      </c>
      <c r="F2735">
        <f>AVERAGEIF(INDEX('Input - companies list'!$A:$BG, 0, MATCH("Clusters 0",'Input - companies list'!$A$1:$BG$1, 0)),'Output - Cluster ranking'!B2735,INDEX('Input - companies list'!$A:$BG, 0, MATCH("Flow",'Input - companies list'!$A$1:$BG$1, 0)))</f>
        <v/>
      </c>
      <c r="G2735">
        <f>AVERAGEIF(INDEX('Input - companies list'!$A:$BG, 0, MATCH("Clusters 0",'Input - companies list'!$A$1:$BG$1, 0)),'Output - Cluster ranking'!B2735,INDEX('Input - companies list'!$A:$BG, 0, MATCH("Inter-Cluster Connectivity",'Input - companies list'!$A$1:$BG$1, 0)))</f>
        <v/>
      </c>
      <c r="H2735">
        <f>IFERROR(PERCENTRANK(C:C,C2735),0)</f>
        <v/>
      </c>
      <c r="I2735">
        <f>IFERROR(1 - PERCENTRANK(D:D,D2735),0)</f>
        <v/>
      </c>
      <c r="J2735">
        <f>IFERROR(PERCENTRANK(E:E,E2735),0)</f>
        <v/>
      </c>
      <c r="K2735">
        <f>IFERROR(1 - PERCENTRANK(F:F,F2735),0)</f>
        <v/>
      </c>
      <c r="L2735">
        <f>IFERROR(PERCENTRANK(G:G,G2735),0)</f>
        <v/>
      </c>
      <c r="M2735">
        <f>H2735*weightA+I2735*weightB+J2735*weightC+K2735*weightD+L2735*weightE</f>
        <v/>
      </c>
    </row>
    <row r="2736" spans="1:13">
      <c r="A2736">
        <f>RANK(M2736,M:M)</f>
        <v/>
      </c>
      <c r="C2736">
        <f>SUMIFS('Input - target event report'!H:H,'Input - target event report'!L:L,B2736,'Input - target event report'!D:D, "Private Investment")</f>
        <v/>
      </c>
      <c r="D2736">
        <f>IF(E2736&lt;2, "N/A", (MAXIFS('Input - target event report'!E:E,'Input - target event report'!L:L,B:B,'Input - target event report'!D:D,"Private Investment")-MINIFS('Input - target event report'!E:E,'Input - target event report'!L:L,B:B,'Input - target event report'!D:D,"Private Investment"))/(E2736-1))</f>
        <v/>
      </c>
      <c r="E2736">
        <f>COUNTIFS('Input - target event report'!L:L,B2736,'Input - target event report'!D:D, "Private Investment")</f>
        <v/>
      </c>
      <c r="F2736">
        <f>AVERAGEIF(INDEX('Input - companies list'!$A:$BG, 0, MATCH("Clusters 0",'Input - companies list'!$A$1:$BG$1, 0)),'Output - Cluster ranking'!B2736,INDEX('Input - companies list'!$A:$BG, 0, MATCH("Flow",'Input - companies list'!$A$1:$BG$1, 0)))</f>
        <v/>
      </c>
      <c r="G2736">
        <f>AVERAGEIF(INDEX('Input - companies list'!$A:$BG, 0, MATCH("Clusters 0",'Input - companies list'!$A$1:$BG$1, 0)),'Output - Cluster ranking'!B2736,INDEX('Input - companies list'!$A:$BG, 0, MATCH("Inter-Cluster Connectivity",'Input - companies list'!$A$1:$BG$1, 0)))</f>
        <v/>
      </c>
      <c r="H2736">
        <f>IFERROR(PERCENTRANK(C:C,C2736),0)</f>
        <v/>
      </c>
      <c r="I2736">
        <f>IFERROR(1 - PERCENTRANK(D:D,D2736),0)</f>
        <v/>
      </c>
      <c r="J2736">
        <f>IFERROR(PERCENTRANK(E:E,E2736),0)</f>
        <v/>
      </c>
      <c r="K2736">
        <f>IFERROR(1 - PERCENTRANK(F:F,F2736),0)</f>
        <v/>
      </c>
      <c r="L2736">
        <f>IFERROR(PERCENTRANK(G:G,G2736),0)</f>
        <v/>
      </c>
      <c r="M2736">
        <f>H2736*weightA+I2736*weightB+J2736*weightC+K2736*weightD+L2736*weightE</f>
        <v/>
      </c>
    </row>
    <row r="2737" spans="1:13">
      <c r="A2737">
        <f>RANK(M2737,M:M)</f>
        <v/>
      </c>
      <c r="C2737">
        <f>SUMIFS('Input - target event report'!H:H,'Input - target event report'!L:L,B2737,'Input - target event report'!D:D, "Private Investment")</f>
        <v/>
      </c>
      <c r="D2737">
        <f>IF(E2737&lt;2, "N/A", (MAXIFS('Input - target event report'!E:E,'Input - target event report'!L:L,B:B,'Input - target event report'!D:D,"Private Investment")-MINIFS('Input - target event report'!E:E,'Input - target event report'!L:L,B:B,'Input - target event report'!D:D,"Private Investment"))/(E2737-1))</f>
        <v/>
      </c>
      <c r="E2737">
        <f>COUNTIFS('Input - target event report'!L:L,B2737,'Input - target event report'!D:D, "Private Investment")</f>
        <v/>
      </c>
      <c r="F2737">
        <f>AVERAGEIF(INDEX('Input - companies list'!$A:$BG, 0, MATCH("Clusters 0",'Input - companies list'!$A$1:$BG$1, 0)),'Output - Cluster ranking'!B2737,INDEX('Input - companies list'!$A:$BG, 0, MATCH("Flow",'Input - companies list'!$A$1:$BG$1, 0)))</f>
        <v/>
      </c>
      <c r="G2737">
        <f>AVERAGEIF(INDEX('Input - companies list'!$A:$BG, 0, MATCH("Clusters 0",'Input - companies list'!$A$1:$BG$1, 0)),'Output - Cluster ranking'!B2737,INDEX('Input - companies list'!$A:$BG, 0, MATCH("Inter-Cluster Connectivity",'Input - companies list'!$A$1:$BG$1, 0)))</f>
        <v/>
      </c>
      <c r="H2737">
        <f>IFERROR(PERCENTRANK(C:C,C2737),0)</f>
        <v/>
      </c>
      <c r="I2737">
        <f>IFERROR(1 - PERCENTRANK(D:D,D2737),0)</f>
        <v/>
      </c>
      <c r="J2737">
        <f>IFERROR(PERCENTRANK(E:E,E2737),0)</f>
        <v/>
      </c>
      <c r="K2737">
        <f>IFERROR(1 - PERCENTRANK(F:F,F2737),0)</f>
        <v/>
      </c>
      <c r="L2737">
        <f>IFERROR(PERCENTRANK(G:G,G2737),0)</f>
        <v/>
      </c>
      <c r="M2737">
        <f>H2737*weightA+I2737*weightB+J2737*weightC+K2737*weightD+L2737*weightE</f>
        <v/>
      </c>
    </row>
    <row r="2738" spans="1:13">
      <c r="A2738">
        <f>RANK(M2738,M:M)</f>
        <v/>
      </c>
      <c r="C2738">
        <f>SUMIFS('Input - target event report'!H:H,'Input - target event report'!L:L,B2738,'Input - target event report'!D:D, "Private Investment")</f>
        <v/>
      </c>
      <c r="D2738">
        <f>IF(E2738&lt;2, "N/A", (MAXIFS('Input - target event report'!E:E,'Input - target event report'!L:L,B:B,'Input - target event report'!D:D,"Private Investment")-MINIFS('Input - target event report'!E:E,'Input - target event report'!L:L,B:B,'Input - target event report'!D:D,"Private Investment"))/(E2738-1))</f>
        <v/>
      </c>
      <c r="E2738">
        <f>COUNTIFS('Input - target event report'!L:L,B2738,'Input - target event report'!D:D, "Private Investment")</f>
        <v/>
      </c>
      <c r="F2738">
        <f>AVERAGEIF(INDEX('Input - companies list'!$A:$BG, 0, MATCH("Clusters 0",'Input - companies list'!$A$1:$BG$1, 0)),'Output - Cluster ranking'!B2738,INDEX('Input - companies list'!$A:$BG, 0, MATCH("Flow",'Input - companies list'!$A$1:$BG$1, 0)))</f>
        <v/>
      </c>
      <c r="G2738">
        <f>AVERAGEIF(INDEX('Input - companies list'!$A:$BG, 0, MATCH("Clusters 0",'Input - companies list'!$A$1:$BG$1, 0)),'Output - Cluster ranking'!B2738,INDEX('Input - companies list'!$A:$BG, 0, MATCH("Inter-Cluster Connectivity",'Input - companies list'!$A$1:$BG$1, 0)))</f>
        <v/>
      </c>
      <c r="H2738">
        <f>IFERROR(PERCENTRANK(C:C,C2738),0)</f>
        <v/>
      </c>
      <c r="I2738">
        <f>IFERROR(1 - PERCENTRANK(D:D,D2738),0)</f>
        <v/>
      </c>
      <c r="J2738">
        <f>IFERROR(PERCENTRANK(E:E,E2738),0)</f>
        <v/>
      </c>
      <c r="K2738">
        <f>IFERROR(1 - PERCENTRANK(F:F,F2738),0)</f>
        <v/>
      </c>
      <c r="L2738">
        <f>IFERROR(PERCENTRANK(G:G,G2738),0)</f>
        <v/>
      </c>
      <c r="M2738">
        <f>H2738*weightA+I2738*weightB+J2738*weightC+K2738*weightD+L2738*weightE</f>
        <v/>
      </c>
    </row>
    <row r="2739" spans="1:13">
      <c r="A2739">
        <f>RANK(M2739,M:M)</f>
        <v/>
      </c>
      <c r="C2739">
        <f>SUMIFS('Input - target event report'!H:H,'Input - target event report'!L:L,B2739,'Input - target event report'!D:D, "Private Investment")</f>
        <v/>
      </c>
      <c r="D2739">
        <f>IF(E2739&lt;2, "N/A", (MAXIFS('Input - target event report'!E:E,'Input - target event report'!L:L,B:B,'Input - target event report'!D:D,"Private Investment")-MINIFS('Input - target event report'!E:E,'Input - target event report'!L:L,B:B,'Input - target event report'!D:D,"Private Investment"))/(E2739-1))</f>
        <v/>
      </c>
      <c r="E2739">
        <f>COUNTIFS('Input - target event report'!L:L,B2739,'Input - target event report'!D:D, "Private Investment")</f>
        <v/>
      </c>
      <c r="F2739">
        <f>AVERAGEIF(INDEX('Input - companies list'!$A:$BG, 0, MATCH("Clusters 0",'Input - companies list'!$A$1:$BG$1, 0)),'Output - Cluster ranking'!B2739,INDEX('Input - companies list'!$A:$BG, 0, MATCH("Flow",'Input - companies list'!$A$1:$BG$1, 0)))</f>
        <v/>
      </c>
      <c r="G2739">
        <f>AVERAGEIF(INDEX('Input - companies list'!$A:$BG, 0, MATCH("Clusters 0",'Input - companies list'!$A$1:$BG$1, 0)),'Output - Cluster ranking'!B2739,INDEX('Input - companies list'!$A:$BG, 0, MATCH("Inter-Cluster Connectivity",'Input - companies list'!$A$1:$BG$1, 0)))</f>
        <v/>
      </c>
      <c r="H2739">
        <f>IFERROR(PERCENTRANK(C:C,C2739),0)</f>
        <v/>
      </c>
      <c r="I2739">
        <f>IFERROR(1 - PERCENTRANK(D:D,D2739),0)</f>
        <v/>
      </c>
      <c r="J2739">
        <f>IFERROR(PERCENTRANK(E:E,E2739),0)</f>
        <v/>
      </c>
      <c r="K2739">
        <f>IFERROR(1 - PERCENTRANK(F:F,F2739),0)</f>
        <v/>
      </c>
      <c r="L2739">
        <f>IFERROR(PERCENTRANK(G:G,G2739),0)</f>
        <v/>
      </c>
      <c r="M2739">
        <f>H2739*weightA+I2739*weightB+J2739*weightC+K2739*weightD+L2739*weightE</f>
        <v/>
      </c>
    </row>
    <row r="2740" spans="1:13">
      <c r="A2740">
        <f>RANK(M2740,M:M)</f>
        <v/>
      </c>
      <c r="C2740">
        <f>SUMIFS('Input - target event report'!H:H,'Input - target event report'!L:L,B2740,'Input - target event report'!D:D, "Private Investment")</f>
        <v/>
      </c>
      <c r="D2740">
        <f>IF(E2740&lt;2, "N/A", (MAXIFS('Input - target event report'!E:E,'Input - target event report'!L:L,B:B,'Input - target event report'!D:D,"Private Investment")-MINIFS('Input - target event report'!E:E,'Input - target event report'!L:L,B:B,'Input - target event report'!D:D,"Private Investment"))/(E2740-1))</f>
        <v/>
      </c>
      <c r="E2740">
        <f>COUNTIFS('Input - target event report'!L:L,B2740,'Input - target event report'!D:D, "Private Investment")</f>
        <v/>
      </c>
      <c r="F2740">
        <f>AVERAGEIF(INDEX('Input - companies list'!$A:$BG, 0, MATCH("Clusters 0",'Input - companies list'!$A$1:$BG$1, 0)),'Output - Cluster ranking'!B2740,INDEX('Input - companies list'!$A:$BG, 0, MATCH("Flow",'Input - companies list'!$A$1:$BG$1, 0)))</f>
        <v/>
      </c>
      <c r="G2740">
        <f>AVERAGEIF(INDEX('Input - companies list'!$A:$BG, 0, MATCH("Clusters 0",'Input - companies list'!$A$1:$BG$1, 0)),'Output - Cluster ranking'!B2740,INDEX('Input - companies list'!$A:$BG, 0, MATCH("Inter-Cluster Connectivity",'Input - companies list'!$A$1:$BG$1, 0)))</f>
        <v/>
      </c>
      <c r="H2740">
        <f>IFERROR(PERCENTRANK(C:C,C2740),0)</f>
        <v/>
      </c>
      <c r="I2740">
        <f>IFERROR(1 - PERCENTRANK(D:D,D2740),0)</f>
        <v/>
      </c>
      <c r="J2740">
        <f>IFERROR(PERCENTRANK(E:E,E2740),0)</f>
        <v/>
      </c>
      <c r="K2740">
        <f>IFERROR(1 - PERCENTRANK(F:F,F2740),0)</f>
        <v/>
      </c>
      <c r="L2740">
        <f>IFERROR(PERCENTRANK(G:G,G2740),0)</f>
        <v/>
      </c>
      <c r="M2740">
        <f>H2740*weightA+I2740*weightB+J2740*weightC+K2740*weightD+L2740*weightE</f>
        <v/>
      </c>
    </row>
    <row r="2741" spans="1:13">
      <c r="A2741">
        <f>RANK(M2741,M:M)</f>
        <v/>
      </c>
      <c r="C2741">
        <f>SUMIFS('Input - target event report'!H:H,'Input - target event report'!L:L,B2741,'Input - target event report'!D:D, "Private Investment")</f>
        <v/>
      </c>
      <c r="D2741">
        <f>IF(E2741&lt;2, "N/A", (MAXIFS('Input - target event report'!E:E,'Input - target event report'!L:L,B:B,'Input - target event report'!D:D,"Private Investment")-MINIFS('Input - target event report'!E:E,'Input - target event report'!L:L,B:B,'Input - target event report'!D:D,"Private Investment"))/(E2741-1))</f>
        <v/>
      </c>
      <c r="E2741">
        <f>COUNTIFS('Input - target event report'!L:L,B2741,'Input - target event report'!D:D, "Private Investment")</f>
        <v/>
      </c>
      <c r="F2741">
        <f>AVERAGEIF(INDEX('Input - companies list'!$A:$BG, 0, MATCH("Clusters 0",'Input - companies list'!$A$1:$BG$1, 0)),'Output - Cluster ranking'!B2741,INDEX('Input - companies list'!$A:$BG, 0, MATCH("Flow",'Input - companies list'!$A$1:$BG$1, 0)))</f>
        <v/>
      </c>
      <c r="G2741">
        <f>AVERAGEIF(INDEX('Input - companies list'!$A:$BG, 0, MATCH("Clusters 0",'Input - companies list'!$A$1:$BG$1, 0)),'Output - Cluster ranking'!B2741,INDEX('Input - companies list'!$A:$BG, 0, MATCH("Inter-Cluster Connectivity",'Input - companies list'!$A$1:$BG$1, 0)))</f>
        <v/>
      </c>
      <c r="H2741">
        <f>IFERROR(PERCENTRANK(C:C,C2741),0)</f>
        <v/>
      </c>
      <c r="I2741">
        <f>IFERROR(1 - PERCENTRANK(D:D,D2741),0)</f>
        <v/>
      </c>
      <c r="J2741">
        <f>IFERROR(PERCENTRANK(E:E,E2741),0)</f>
        <v/>
      </c>
      <c r="K2741">
        <f>IFERROR(1 - PERCENTRANK(F:F,F2741),0)</f>
        <v/>
      </c>
      <c r="L2741">
        <f>IFERROR(PERCENTRANK(G:G,G2741),0)</f>
        <v/>
      </c>
      <c r="M2741">
        <f>H2741*weightA+I2741*weightB+J2741*weightC+K2741*weightD+L2741*weightE</f>
        <v/>
      </c>
    </row>
    <row r="2742" spans="1:13">
      <c r="A2742">
        <f>RANK(M2742,M:M)</f>
        <v/>
      </c>
      <c r="C2742">
        <f>SUMIFS('Input - target event report'!H:H,'Input - target event report'!L:L,B2742,'Input - target event report'!D:D, "Private Investment")</f>
        <v/>
      </c>
      <c r="D2742">
        <f>IF(E2742&lt;2, "N/A", (MAXIFS('Input - target event report'!E:E,'Input - target event report'!L:L,B:B,'Input - target event report'!D:D,"Private Investment")-MINIFS('Input - target event report'!E:E,'Input - target event report'!L:L,B:B,'Input - target event report'!D:D,"Private Investment"))/(E2742-1))</f>
        <v/>
      </c>
      <c r="E2742">
        <f>COUNTIFS('Input - target event report'!L:L,B2742,'Input - target event report'!D:D, "Private Investment")</f>
        <v/>
      </c>
      <c r="F2742">
        <f>AVERAGEIF(INDEX('Input - companies list'!$A:$BG, 0, MATCH("Clusters 0",'Input - companies list'!$A$1:$BG$1, 0)),'Output - Cluster ranking'!B2742,INDEX('Input - companies list'!$A:$BG, 0, MATCH("Flow",'Input - companies list'!$A$1:$BG$1, 0)))</f>
        <v/>
      </c>
      <c r="G2742">
        <f>AVERAGEIF(INDEX('Input - companies list'!$A:$BG, 0, MATCH("Clusters 0",'Input - companies list'!$A$1:$BG$1, 0)),'Output - Cluster ranking'!B2742,INDEX('Input - companies list'!$A:$BG, 0, MATCH("Inter-Cluster Connectivity",'Input - companies list'!$A$1:$BG$1, 0)))</f>
        <v/>
      </c>
      <c r="H2742">
        <f>IFERROR(PERCENTRANK(C:C,C2742),0)</f>
        <v/>
      </c>
      <c r="I2742">
        <f>IFERROR(1 - PERCENTRANK(D:D,D2742),0)</f>
        <v/>
      </c>
      <c r="J2742">
        <f>IFERROR(PERCENTRANK(E:E,E2742),0)</f>
        <v/>
      </c>
      <c r="K2742">
        <f>IFERROR(1 - PERCENTRANK(F:F,F2742),0)</f>
        <v/>
      </c>
      <c r="L2742">
        <f>IFERROR(PERCENTRANK(G:G,G2742),0)</f>
        <v/>
      </c>
      <c r="M2742">
        <f>H2742*weightA+I2742*weightB+J2742*weightC+K2742*weightD+L2742*weightE</f>
        <v/>
      </c>
    </row>
    <row r="2743" spans="1:13">
      <c r="A2743">
        <f>RANK(M2743,M:M)</f>
        <v/>
      </c>
      <c r="C2743">
        <f>SUMIFS('Input - target event report'!H:H,'Input - target event report'!L:L,B2743,'Input - target event report'!D:D, "Private Investment")</f>
        <v/>
      </c>
      <c r="D2743">
        <f>IF(E2743&lt;2, "N/A", (MAXIFS('Input - target event report'!E:E,'Input - target event report'!L:L,B:B,'Input - target event report'!D:D,"Private Investment")-MINIFS('Input - target event report'!E:E,'Input - target event report'!L:L,B:B,'Input - target event report'!D:D,"Private Investment"))/(E2743-1))</f>
        <v/>
      </c>
      <c r="E2743">
        <f>COUNTIFS('Input - target event report'!L:L,B2743,'Input - target event report'!D:D, "Private Investment")</f>
        <v/>
      </c>
      <c r="F2743">
        <f>AVERAGEIF(INDEX('Input - companies list'!$A:$BG, 0, MATCH("Clusters 0",'Input - companies list'!$A$1:$BG$1, 0)),'Output - Cluster ranking'!B2743,INDEX('Input - companies list'!$A:$BG, 0, MATCH("Flow",'Input - companies list'!$A$1:$BG$1, 0)))</f>
        <v/>
      </c>
      <c r="G2743">
        <f>AVERAGEIF(INDEX('Input - companies list'!$A:$BG, 0, MATCH("Clusters 0",'Input - companies list'!$A$1:$BG$1, 0)),'Output - Cluster ranking'!B2743,INDEX('Input - companies list'!$A:$BG, 0, MATCH("Inter-Cluster Connectivity",'Input - companies list'!$A$1:$BG$1, 0)))</f>
        <v/>
      </c>
      <c r="H2743">
        <f>IFERROR(PERCENTRANK(C:C,C2743),0)</f>
        <v/>
      </c>
      <c r="I2743">
        <f>IFERROR(1 - PERCENTRANK(D:D,D2743),0)</f>
        <v/>
      </c>
      <c r="J2743">
        <f>IFERROR(PERCENTRANK(E:E,E2743),0)</f>
        <v/>
      </c>
      <c r="K2743">
        <f>IFERROR(1 - PERCENTRANK(F:F,F2743),0)</f>
        <v/>
      </c>
      <c r="L2743">
        <f>IFERROR(PERCENTRANK(G:G,G2743),0)</f>
        <v/>
      </c>
      <c r="M2743">
        <f>H2743*weightA+I2743*weightB+J2743*weightC+K2743*weightD+L2743*weightE</f>
        <v/>
      </c>
    </row>
    <row r="2744" spans="1:13">
      <c r="A2744">
        <f>RANK(M2744,M:M)</f>
        <v/>
      </c>
      <c r="C2744">
        <f>SUMIFS('Input - target event report'!H:H,'Input - target event report'!L:L,B2744,'Input - target event report'!D:D, "Private Investment")</f>
        <v/>
      </c>
      <c r="D2744">
        <f>IF(E2744&lt;2, "N/A", (MAXIFS('Input - target event report'!E:E,'Input - target event report'!L:L,B:B,'Input - target event report'!D:D,"Private Investment")-MINIFS('Input - target event report'!E:E,'Input - target event report'!L:L,B:B,'Input - target event report'!D:D,"Private Investment"))/(E2744-1))</f>
        <v/>
      </c>
      <c r="E2744">
        <f>COUNTIFS('Input - target event report'!L:L,B2744,'Input - target event report'!D:D, "Private Investment")</f>
        <v/>
      </c>
      <c r="F2744">
        <f>AVERAGEIF(INDEX('Input - companies list'!$A:$BG, 0, MATCH("Clusters 0",'Input - companies list'!$A$1:$BG$1, 0)),'Output - Cluster ranking'!B2744,INDEX('Input - companies list'!$A:$BG, 0, MATCH("Flow",'Input - companies list'!$A$1:$BG$1, 0)))</f>
        <v/>
      </c>
      <c r="G2744">
        <f>AVERAGEIF(INDEX('Input - companies list'!$A:$BG, 0, MATCH("Clusters 0",'Input - companies list'!$A$1:$BG$1, 0)),'Output - Cluster ranking'!B2744,INDEX('Input - companies list'!$A:$BG, 0, MATCH("Inter-Cluster Connectivity",'Input - companies list'!$A$1:$BG$1, 0)))</f>
        <v/>
      </c>
      <c r="H2744">
        <f>IFERROR(PERCENTRANK(C:C,C2744),0)</f>
        <v/>
      </c>
      <c r="I2744">
        <f>IFERROR(1 - PERCENTRANK(D:D,D2744),0)</f>
        <v/>
      </c>
      <c r="J2744">
        <f>IFERROR(PERCENTRANK(E:E,E2744),0)</f>
        <v/>
      </c>
      <c r="K2744">
        <f>IFERROR(1 - PERCENTRANK(F:F,F2744),0)</f>
        <v/>
      </c>
      <c r="L2744">
        <f>IFERROR(PERCENTRANK(G:G,G2744),0)</f>
        <v/>
      </c>
      <c r="M2744">
        <f>H2744*weightA+I2744*weightB+J2744*weightC+K2744*weightD+L2744*weightE</f>
        <v/>
      </c>
    </row>
    <row r="2745" spans="1:13">
      <c r="A2745">
        <f>RANK(M2745,M:M)</f>
        <v/>
      </c>
      <c r="C2745">
        <f>SUMIFS('Input - target event report'!H:H,'Input - target event report'!L:L,B2745,'Input - target event report'!D:D, "Private Investment")</f>
        <v/>
      </c>
      <c r="D2745">
        <f>IF(E2745&lt;2, "N/A", (MAXIFS('Input - target event report'!E:E,'Input - target event report'!L:L,B:B,'Input - target event report'!D:D,"Private Investment")-MINIFS('Input - target event report'!E:E,'Input - target event report'!L:L,B:B,'Input - target event report'!D:D,"Private Investment"))/(E2745-1))</f>
        <v/>
      </c>
      <c r="E2745">
        <f>COUNTIFS('Input - target event report'!L:L,B2745,'Input - target event report'!D:D, "Private Investment")</f>
        <v/>
      </c>
      <c r="F2745">
        <f>AVERAGEIF(INDEX('Input - companies list'!$A:$BG, 0, MATCH("Clusters 0",'Input - companies list'!$A$1:$BG$1, 0)),'Output - Cluster ranking'!B2745,INDEX('Input - companies list'!$A:$BG, 0, MATCH("Flow",'Input - companies list'!$A$1:$BG$1, 0)))</f>
        <v/>
      </c>
      <c r="G2745">
        <f>AVERAGEIF(INDEX('Input - companies list'!$A:$BG, 0, MATCH("Clusters 0",'Input - companies list'!$A$1:$BG$1, 0)),'Output - Cluster ranking'!B2745,INDEX('Input - companies list'!$A:$BG, 0, MATCH("Inter-Cluster Connectivity",'Input - companies list'!$A$1:$BG$1, 0)))</f>
        <v/>
      </c>
      <c r="H2745">
        <f>IFERROR(PERCENTRANK(C:C,C2745),0)</f>
        <v/>
      </c>
      <c r="I2745">
        <f>IFERROR(1 - PERCENTRANK(D:D,D2745),0)</f>
        <v/>
      </c>
      <c r="J2745">
        <f>IFERROR(PERCENTRANK(E:E,E2745),0)</f>
        <v/>
      </c>
      <c r="K2745">
        <f>IFERROR(1 - PERCENTRANK(F:F,F2745),0)</f>
        <v/>
      </c>
      <c r="L2745">
        <f>IFERROR(PERCENTRANK(G:G,G2745),0)</f>
        <v/>
      </c>
      <c r="M2745">
        <f>H2745*weightA+I2745*weightB+J2745*weightC+K2745*weightD+L2745*weightE</f>
        <v/>
      </c>
    </row>
    <row r="2746" spans="1:13">
      <c r="A2746">
        <f>RANK(M2746,M:M)</f>
        <v/>
      </c>
      <c r="C2746">
        <f>SUMIFS('Input - target event report'!H:H,'Input - target event report'!L:L,B2746,'Input - target event report'!D:D, "Private Investment")</f>
        <v/>
      </c>
      <c r="D2746">
        <f>IF(E2746&lt;2, "N/A", (MAXIFS('Input - target event report'!E:E,'Input - target event report'!L:L,B:B,'Input - target event report'!D:D,"Private Investment")-MINIFS('Input - target event report'!E:E,'Input - target event report'!L:L,B:B,'Input - target event report'!D:D,"Private Investment"))/(E2746-1))</f>
        <v/>
      </c>
      <c r="E2746">
        <f>COUNTIFS('Input - target event report'!L:L,B2746,'Input - target event report'!D:D, "Private Investment")</f>
        <v/>
      </c>
      <c r="F2746">
        <f>AVERAGEIF(INDEX('Input - companies list'!$A:$BG, 0, MATCH("Clusters 0",'Input - companies list'!$A$1:$BG$1, 0)),'Output - Cluster ranking'!B2746,INDEX('Input - companies list'!$A:$BG, 0, MATCH("Flow",'Input - companies list'!$A$1:$BG$1, 0)))</f>
        <v/>
      </c>
      <c r="G2746">
        <f>AVERAGEIF(INDEX('Input - companies list'!$A:$BG, 0, MATCH("Clusters 0",'Input - companies list'!$A$1:$BG$1, 0)),'Output - Cluster ranking'!B2746,INDEX('Input - companies list'!$A:$BG, 0, MATCH("Inter-Cluster Connectivity",'Input - companies list'!$A$1:$BG$1, 0)))</f>
        <v/>
      </c>
      <c r="H2746">
        <f>IFERROR(PERCENTRANK(C:C,C2746),0)</f>
        <v/>
      </c>
      <c r="I2746">
        <f>IFERROR(1 - PERCENTRANK(D:D,D2746),0)</f>
        <v/>
      </c>
      <c r="J2746">
        <f>IFERROR(PERCENTRANK(E:E,E2746),0)</f>
        <v/>
      </c>
      <c r="K2746">
        <f>IFERROR(1 - PERCENTRANK(F:F,F2746),0)</f>
        <v/>
      </c>
      <c r="L2746">
        <f>IFERROR(PERCENTRANK(G:G,G2746),0)</f>
        <v/>
      </c>
      <c r="M2746">
        <f>H2746*weightA+I2746*weightB+J2746*weightC+K2746*weightD+L2746*weightE</f>
        <v/>
      </c>
    </row>
    <row r="2747" spans="1:13">
      <c r="A2747">
        <f>RANK(M2747,M:M)</f>
        <v/>
      </c>
      <c r="C2747">
        <f>SUMIFS('Input - target event report'!H:H,'Input - target event report'!L:L,B2747,'Input - target event report'!D:D, "Private Investment")</f>
        <v/>
      </c>
      <c r="D2747">
        <f>IF(E2747&lt;2, "N/A", (MAXIFS('Input - target event report'!E:E,'Input - target event report'!L:L,B:B,'Input - target event report'!D:D,"Private Investment")-MINIFS('Input - target event report'!E:E,'Input - target event report'!L:L,B:B,'Input - target event report'!D:D,"Private Investment"))/(E2747-1))</f>
        <v/>
      </c>
      <c r="E2747">
        <f>COUNTIFS('Input - target event report'!L:L,B2747,'Input - target event report'!D:D, "Private Investment")</f>
        <v/>
      </c>
      <c r="F2747">
        <f>AVERAGEIF(INDEX('Input - companies list'!$A:$BG, 0, MATCH("Clusters 0",'Input - companies list'!$A$1:$BG$1, 0)),'Output - Cluster ranking'!B2747,INDEX('Input - companies list'!$A:$BG, 0, MATCH("Flow",'Input - companies list'!$A$1:$BG$1, 0)))</f>
        <v/>
      </c>
      <c r="G2747">
        <f>AVERAGEIF(INDEX('Input - companies list'!$A:$BG, 0, MATCH("Clusters 0",'Input - companies list'!$A$1:$BG$1, 0)),'Output - Cluster ranking'!B2747,INDEX('Input - companies list'!$A:$BG, 0, MATCH("Inter-Cluster Connectivity",'Input - companies list'!$A$1:$BG$1, 0)))</f>
        <v/>
      </c>
      <c r="H2747">
        <f>IFERROR(PERCENTRANK(C:C,C2747),0)</f>
        <v/>
      </c>
      <c r="I2747">
        <f>IFERROR(1 - PERCENTRANK(D:D,D2747),0)</f>
        <v/>
      </c>
      <c r="J2747">
        <f>IFERROR(PERCENTRANK(E:E,E2747),0)</f>
        <v/>
      </c>
      <c r="K2747">
        <f>IFERROR(1 - PERCENTRANK(F:F,F2747),0)</f>
        <v/>
      </c>
      <c r="L2747">
        <f>IFERROR(PERCENTRANK(G:G,G2747),0)</f>
        <v/>
      </c>
      <c r="M2747">
        <f>H2747*weightA+I2747*weightB+J2747*weightC+K2747*weightD+L2747*weightE</f>
        <v/>
      </c>
    </row>
    <row r="2748" spans="1:13">
      <c r="A2748">
        <f>RANK(M2748,M:M)</f>
        <v/>
      </c>
      <c r="C2748">
        <f>SUMIFS('Input - target event report'!H:H,'Input - target event report'!L:L,B2748,'Input - target event report'!D:D, "Private Investment")</f>
        <v/>
      </c>
      <c r="D2748">
        <f>IF(E2748&lt;2, "N/A", (MAXIFS('Input - target event report'!E:E,'Input - target event report'!L:L,B:B,'Input - target event report'!D:D,"Private Investment")-MINIFS('Input - target event report'!E:E,'Input - target event report'!L:L,B:B,'Input - target event report'!D:D,"Private Investment"))/(E2748-1))</f>
        <v/>
      </c>
      <c r="E2748">
        <f>COUNTIFS('Input - target event report'!L:L,B2748,'Input - target event report'!D:D, "Private Investment")</f>
        <v/>
      </c>
      <c r="F2748">
        <f>AVERAGEIF(INDEX('Input - companies list'!$A:$BG, 0, MATCH("Clusters 0",'Input - companies list'!$A$1:$BG$1, 0)),'Output - Cluster ranking'!B2748,INDEX('Input - companies list'!$A:$BG, 0, MATCH("Flow",'Input - companies list'!$A$1:$BG$1, 0)))</f>
        <v/>
      </c>
      <c r="G2748">
        <f>AVERAGEIF(INDEX('Input - companies list'!$A:$BG, 0, MATCH("Clusters 0",'Input - companies list'!$A$1:$BG$1, 0)),'Output - Cluster ranking'!B2748,INDEX('Input - companies list'!$A:$BG, 0, MATCH("Inter-Cluster Connectivity",'Input - companies list'!$A$1:$BG$1, 0)))</f>
        <v/>
      </c>
      <c r="H2748">
        <f>IFERROR(PERCENTRANK(C:C,C2748),0)</f>
        <v/>
      </c>
      <c r="I2748">
        <f>IFERROR(1 - PERCENTRANK(D:D,D2748),0)</f>
        <v/>
      </c>
      <c r="J2748">
        <f>IFERROR(PERCENTRANK(E:E,E2748),0)</f>
        <v/>
      </c>
      <c r="K2748">
        <f>IFERROR(1 - PERCENTRANK(F:F,F2748),0)</f>
        <v/>
      </c>
      <c r="L2748">
        <f>IFERROR(PERCENTRANK(G:G,G2748),0)</f>
        <v/>
      </c>
      <c r="M2748">
        <f>H2748*weightA+I2748*weightB+J2748*weightC+K2748*weightD+L2748*weightE</f>
        <v/>
      </c>
    </row>
    <row r="2749" spans="1:13">
      <c r="A2749">
        <f>RANK(M2749,M:M)</f>
        <v/>
      </c>
      <c r="C2749">
        <f>SUMIFS('Input - target event report'!H:H,'Input - target event report'!L:L,B2749,'Input - target event report'!D:D, "Private Investment")</f>
        <v/>
      </c>
      <c r="D2749">
        <f>IF(E2749&lt;2, "N/A", (MAXIFS('Input - target event report'!E:E,'Input - target event report'!L:L,B:B,'Input - target event report'!D:D,"Private Investment")-MINIFS('Input - target event report'!E:E,'Input - target event report'!L:L,B:B,'Input - target event report'!D:D,"Private Investment"))/(E2749-1))</f>
        <v/>
      </c>
      <c r="E2749">
        <f>COUNTIFS('Input - target event report'!L:L,B2749,'Input - target event report'!D:D, "Private Investment")</f>
        <v/>
      </c>
      <c r="F2749">
        <f>AVERAGEIF(INDEX('Input - companies list'!$A:$BG, 0, MATCH("Clusters 0",'Input - companies list'!$A$1:$BG$1, 0)),'Output - Cluster ranking'!B2749,INDEX('Input - companies list'!$A:$BG, 0, MATCH("Flow",'Input - companies list'!$A$1:$BG$1, 0)))</f>
        <v/>
      </c>
      <c r="G2749">
        <f>AVERAGEIF(INDEX('Input - companies list'!$A:$BG, 0, MATCH("Clusters 0",'Input - companies list'!$A$1:$BG$1, 0)),'Output - Cluster ranking'!B2749,INDEX('Input - companies list'!$A:$BG, 0, MATCH("Inter-Cluster Connectivity",'Input - companies list'!$A$1:$BG$1, 0)))</f>
        <v/>
      </c>
      <c r="H2749">
        <f>IFERROR(PERCENTRANK(C:C,C2749),0)</f>
        <v/>
      </c>
      <c r="I2749">
        <f>IFERROR(1 - PERCENTRANK(D:D,D2749),0)</f>
        <v/>
      </c>
      <c r="J2749">
        <f>IFERROR(PERCENTRANK(E:E,E2749),0)</f>
        <v/>
      </c>
      <c r="K2749">
        <f>IFERROR(1 - PERCENTRANK(F:F,F2749),0)</f>
        <v/>
      </c>
      <c r="L2749">
        <f>IFERROR(PERCENTRANK(G:G,G2749),0)</f>
        <v/>
      </c>
      <c r="M2749">
        <f>H2749*weightA+I2749*weightB+J2749*weightC+K2749*weightD+L2749*weightE</f>
        <v/>
      </c>
    </row>
    <row r="2750" spans="1:13">
      <c r="A2750">
        <f>RANK(M2750,M:M)</f>
        <v/>
      </c>
      <c r="C2750">
        <f>SUMIFS('Input - target event report'!H:H,'Input - target event report'!L:L,B2750,'Input - target event report'!D:D, "Private Investment")</f>
        <v/>
      </c>
      <c r="D2750">
        <f>IF(E2750&lt;2, "N/A", (MAXIFS('Input - target event report'!E:E,'Input - target event report'!L:L,B:B,'Input - target event report'!D:D,"Private Investment")-MINIFS('Input - target event report'!E:E,'Input - target event report'!L:L,B:B,'Input - target event report'!D:D,"Private Investment"))/(E2750-1))</f>
        <v/>
      </c>
      <c r="E2750">
        <f>COUNTIFS('Input - target event report'!L:L,B2750,'Input - target event report'!D:D, "Private Investment")</f>
        <v/>
      </c>
      <c r="F2750">
        <f>AVERAGEIF(INDEX('Input - companies list'!$A:$BG, 0, MATCH("Clusters 0",'Input - companies list'!$A$1:$BG$1, 0)),'Output - Cluster ranking'!B2750,INDEX('Input - companies list'!$A:$BG, 0, MATCH("Flow",'Input - companies list'!$A$1:$BG$1, 0)))</f>
        <v/>
      </c>
      <c r="G2750">
        <f>AVERAGEIF(INDEX('Input - companies list'!$A:$BG, 0, MATCH("Clusters 0",'Input - companies list'!$A$1:$BG$1, 0)),'Output - Cluster ranking'!B2750,INDEX('Input - companies list'!$A:$BG, 0, MATCH("Inter-Cluster Connectivity",'Input - companies list'!$A$1:$BG$1, 0)))</f>
        <v/>
      </c>
      <c r="H2750">
        <f>IFERROR(PERCENTRANK(C:C,C2750),0)</f>
        <v/>
      </c>
      <c r="I2750">
        <f>IFERROR(1 - PERCENTRANK(D:D,D2750),0)</f>
        <v/>
      </c>
      <c r="J2750">
        <f>IFERROR(PERCENTRANK(E:E,E2750),0)</f>
        <v/>
      </c>
      <c r="K2750">
        <f>IFERROR(1 - PERCENTRANK(F:F,F2750),0)</f>
        <v/>
      </c>
      <c r="L2750">
        <f>IFERROR(PERCENTRANK(G:G,G2750),0)</f>
        <v/>
      </c>
      <c r="M2750">
        <f>H2750*weightA+I2750*weightB+J2750*weightC+K2750*weightD+L2750*weightE</f>
        <v/>
      </c>
    </row>
    <row r="2751" spans="1:13">
      <c r="A2751">
        <f>RANK(M2751,M:M)</f>
        <v/>
      </c>
      <c r="C2751">
        <f>SUMIFS('Input - target event report'!H:H,'Input - target event report'!L:L,B2751,'Input - target event report'!D:D, "Private Investment")</f>
        <v/>
      </c>
      <c r="D2751">
        <f>IF(E2751&lt;2, "N/A", (MAXIFS('Input - target event report'!E:E,'Input - target event report'!L:L,B:B,'Input - target event report'!D:D,"Private Investment")-MINIFS('Input - target event report'!E:E,'Input - target event report'!L:L,B:B,'Input - target event report'!D:D,"Private Investment"))/(E2751-1))</f>
        <v/>
      </c>
      <c r="E2751">
        <f>COUNTIFS('Input - target event report'!L:L,B2751,'Input - target event report'!D:D, "Private Investment")</f>
        <v/>
      </c>
      <c r="F2751">
        <f>AVERAGEIF(INDEX('Input - companies list'!$A:$BG, 0, MATCH("Clusters 0",'Input - companies list'!$A$1:$BG$1, 0)),'Output - Cluster ranking'!B2751,INDEX('Input - companies list'!$A:$BG, 0, MATCH("Flow",'Input - companies list'!$A$1:$BG$1, 0)))</f>
        <v/>
      </c>
      <c r="G2751">
        <f>AVERAGEIF(INDEX('Input - companies list'!$A:$BG, 0, MATCH("Clusters 0",'Input - companies list'!$A$1:$BG$1, 0)),'Output - Cluster ranking'!B2751,INDEX('Input - companies list'!$A:$BG, 0, MATCH("Inter-Cluster Connectivity",'Input - companies list'!$A$1:$BG$1, 0)))</f>
        <v/>
      </c>
      <c r="H2751">
        <f>IFERROR(PERCENTRANK(C:C,C2751),0)</f>
        <v/>
      </c>
      <c r="I2751">
        <f>IFERROR(1 - PERCENTRANK(D:D,D2751),0)</f>
        <v/>
      </c>
      <c r="J2751">
        <f>IFERROR(PERCENTRANK(E:E,E2751),0)</f>
        <v/>
      </c>
      <c r="K2751">
        <f>IFERROR(1 - PERCENTRANK(F:F,F2751),0)</f>
        <v/>
      </c>
      <c r="L2751">
        <f>IFERROR(PERCENTRANK(G:G,G2751),0)</f>
        <v/>
      </c>
      <c r="M2751">
        <f>H2751*weightA+I2751*weightB+J2751*weightC+K2751*weightD+L2751*weightE</f>
        <v/>
      </c>
    </row>
    <row r="2752" spans="1:13">
      <c r="A2752">
        <f>RANK(M2752,M:M)</f>
        <v/>
      </c>
      <c r="C2752">
        <f>SUMIFS('Input - target event report'!H:H,'Input - target event report'!L:L,B2752,'Input - target event report'!D:D, "Private Investment")</f>
        <v/>
      </c>
      <c r="D2752">
        <f>IF(E2752&lt;2, "N/A", (MAXIFS('Input - target event report'!E:E,'Input - target event report'!L:L,B:B,'Input - target event report'!D:D,"Private Investment")-MINIFS('Input - target event report'!E:E,'Input - target event report'!L:L,B:B,'Input - target event report'!D:D,"Private Investment"))/(E2752-1))</f>
        <v/>
      </c>
      <c r="E2752">
        <f>COUNTIFS('Input - target event report'!L:L,B2752,'Input - target event report'!D:D, "Private Investment")</f>
        <v/>
      </c>
      <c r="F2752">
        <f>AVERAGEIF(INDEX('Input - companies list'!$A:$BG, 0, MATCH("Clusters 0",'Input - companies list'!$A$1:$BG$1, 0)),'Output - Cluster ranking'!B2752,INDEX('Input - companies list'!$A:$BG, 0, MATCH("Flow",'Input - companies list'!$A$1:$BG$1, 0)))</f>
        <v/>
      </c>
      <c r="G2752">
        <f>AVERAGEIF(INDEX('Input - companies list'!$A:$BG, 0, MATCH("Clusters 0",'Input - companies list'!$A$1:$BG$1, 0)),'Output - Cluster ranking'!B2752,INDEX('Input - companies list'!$A:$BG, 0, MATCH("Inter-Cluster Connectivity",'Input - companies list'!$A$1:$BG$1, 0)))</f>
        <v/>
      </c>
      <c r="H2752">
        <f>IFERROR(PERCENTRANK(C:C,C2752),0)</f>
        <v/>
      </c>
      <c r="I2752">
        <f>IFERROR(1 - PERCENTRANK(D:D,D2752),0)</f>
        <v/>
      </c>
      <c r="J2752">
        <f>IFERROR(PERCENTRANK(E:E,E2752),0)</f>
        <v/>
      </c>
      <c r="K2752">
        <f>IFERROR(1 - PERCENTRANK(F:F,F2752),0)</f>
        <v/>
      </c>
      <c r="L2752">
        <f>IFERROR(PERCENTRANK(G:G,G2752),0)</f>
        <v/>
      </c>
      <c r="M2752">
        <f>H2752*weightA+I2752*weightB+J2752*weightC+K2752*weightD+L2752*weightE</f>
        <v/>
      </c>
    </row>
    <row r="2753" spans="1:13">
      <c r="A2753">
        <f>RANK(M2753,M:M)</f>
        <v/>
      </c>
      <c r="C2753">
        <f>SUMIFS('Input - target event report'!H:H,'Input - target event report'!L:L,B2753,'Input - target event report'!D:D, "Private Investment")</f>
        <v/>
      </c>
      <c r="D2753">
        <f>IF(E2753&lt;2, "N/A", (MAXIFS('Input - target event report'!E:E,'Input - target event report'!L:L,B:B,'Input - target event report'!D:D,"Private Investment")-MINIFS('Input - target event report'!E:E,'Input - target event report'!L:L,B:B,'Input - target event report'!D:D,"Private Investment"))/(E2753-1))</f>
        <v/>
      </c>
      <c r="E2753">
        <f>COUNTIFS('Input - target event report'!L:L,B2753,'Input - target event report'!D:D, "Private Investment")</f>
        <v/>
      </c>
      <c r="F2753">
        <f>AVERAGEIF(INDEX('Input - companies list'!$A:$BG, 0, MATCH("Clusters 0",'Input - companies list'!$A$1:$BG$1, 0)),'Output - Cluster ranking'!B2753,INDEX('Input - companies list'!$A:$BG, 0, MATCH("Flow",'Input - companies list'!$A$1:$BG$1, 0)))</f>
        <v/>
      </c>
      <c r="G2753">
        <f>AVERAGEIF(INDEX('Input - companies list'!$A:$BG, 0, MATCH("Clusters 0",'Input - companies list'!$A$1:$BG$1, 0)),'Output - Cluster ranking'!B2753,INDEX('Input - companies list'!$A:$BG, 0, MATCH("Inter-Cluster Connectivity",'Input - companies list'!$A$1:$BG$1, 0)))</f>
        <v/>
      </c>
      <c r="H2753">
        <f>IFERROR(PERCENTRANK(C:C,C2753),0)</f>
        <v/>
      </c>
      <c r="I2753">
        <f>IFERROR(1 - PERCENTRANK(D:D,D2753),0)</f>
        <v/>
      </c>
      <c r="J2753">
        <f>IFERROR(PERCENTRANK(E:E,E2753),0)</f>
        <v/>
      </c>
      <c r="K2753">
        <f>IFERROR(1 - PERCENTRANK(F:F,F2753),0)</f>
        <v/>
      </c>
      <c r="L2753">
        <f>IFERROR(PERCENTRANK(G:G,G2753),0)</f>
        <v/>
      </c>
      <c r="M2753">
        <f>H2753*weightA+I2753*weightB+J2753*weightC+K2753*weightD+L2753*weightE</f>
        <v/>
      </c>
    </row>
    <row r="2754" spans="1:13">
      <c r="A2754">
        <f>RANK(M2754,M:M)</f>
        <v/>
      </c>
      <c r="C2754">
        <f>SUMIFS('Input - target event report'!H:H,'Input - target event report'!L:L,B2754,'Input - target event report'!D:D, "Private Investment")</f>
        <v/>
      </c>
      <c r="D2754">
        <f>IF(E2754&lt;2, "N/A", (MAXIFS('Input - target event report'!E:E,'Input - target event report'!L:L,B:B,'Input - target event report'!D:D,"Private Investment")-MINIFS('Input - target event report'!E:E,'Input - target event report'!L:L,B:B,'Input - target event report'!D:D,"Private Investment"))/(E2754-1))</f>
        <v/>
      </c>
      <c r="E2754">
        <f>COUNTIFS('Input - target event report'!L:L,B2754,'Input - target event report'!D:D, "Private Investment")</f>
        <v/>
      </c>
      <c r="F2754">
        <f>AVERAGEIF(INDEX('Input - companies list'!$A:$BG, 0, MATCH("Clusters 0",'Input - companies list'!$A$1:$BG$1, 0)),'Output - Cluster ranking'!B2754,INDEX('Input - companies list'!$A:$BG, 0, MATCH("Flow",'Input - companies list'!$A$1:$BG$1, 0)))</f>
        <v/>
      </c>
      <c r="G2754">
        <f>AVERAGEIF(INDEX('Input - companies list'!$A:$BG, 0, MATCH("Clusters 0",'Input - companies list'!$A$1:$BG$1, 0)),'Output - Cluster ranking'!B2754,INDEX('Input - companies list'!$A:$BG, 0, MATCH("Inter-Cluster Connectivity",'Input - companies list'!$A$1:$BG$1, 0)))</f>
        <v/>
      </c>
      <c r="H2754">
        <f>IFERROR(PERCENTRANK(C:C,C2754),0)</f>
        <v/>
      </c>
      <c r="I2754">
        <f>IFERROR(1 - PERCENTRANK(D:D,D2754),0)</f>
        <v/>
      </c>
      <c r="J2754">
        <f>IFERROR(PERCENTRANK(E:E,E2754),0)</f>
        <v/>
      </c>
      <c r="K2754">
        <f>IFERROR(1 - PERCENTRANK(F:F,F2754),0)</f>
        <v/>
      </c>
      <c r="L2754">
        <f>IFERROR(PERCENTRANK(G:G,G2754),0)</f>
        <v/>
      </c>
      <c r="M2754">
        <f>H2754*weightA+I2754*weightB+J2754*weightC+K2754*weightD+L2754*weightE</f>
        <v/>
      </c>
    </row>
    <row r="2755" spans="1:13">
      <c r="A2755">
        <f>RANK(M2755,M:M)</f>
        <v/>
      </c>
      <c r="C2755">
        <f>SUMIFS('Input - target event report'!H:H,'Input - target event report'!L:L,B2755,'Input - target event report'!D:D, "Private Investment")</f>
        <v/>
      </c>
      <c r="D2755">
        <f>IF(E2755&lt;2, "N/A", (MAXIFS('Input - target event report'!E:E,'Input - target event report'!L:L,B:B,'Input - target event report'!D:D,"Private Investment")-MINIFS('Input - target event report'!E:E,'Input - target event report'!L:L,B:B,'Input - target event report'!D:D,"Private Investment"))/(E2755-1))</f>
        <v/>
      </c>
      <c r="E2755">
        <f>COUNTIFS('Input - target event report'!L:L,B2755,'Input - target event report'!D:D, "Private Investment")</f>
        <v/>
      </c>
      <c r="F2755">
        <f>AVERAGEIF(INDEX('Input - companies list'!$A:$BG, 0, MATCH("Clusters 0",'Input - companies list'!$A$1:$BG$1, 0)),'Output - Cluster ranking'!B2755,INDEX('Input - companies list'!$A:$BG, 0, MATCH("Flow",'Input - companies list'!$A$1:$BG$1, 0)))</f>
        <v/>
      </c>
      <c r="G2755">
        <f>AVERAGEIF(INDEX('Input - companies list'!$A:$BG, 0, MATCH("Clusters 0",'Input - companies list'!$A$1:$BG$1, 0)),'Output - Cluster ranking'!B2755,INDEX('Input - companies list'!$A:$BG, 0, MATCH("Inter-Cluster Connectivity",'Input - companies list'!$A$1:$BG$1, 0)))</f>
        <v/>
      </c>
      <c r="H2755">
        <f>IFERROR(PERCENTRANK(C:C,C2755),0)</f>
        <v/>
      </c>
      <c r="I2755">
        <f>IFERROR(1 - PERCENTRANK(D:D,D2755),0)</f>
        <v/>
      </c>
      <c r="J2755">
        <f>IFERROR(PERCENTRANK(E:E,E2755),0)</f>
        <v/>
      </c>
      <c r="K2755">
        <f>IFERROR(1 - PERCENTRANK(F:F,F2755),0)</f>
        <v/>
      </c>
      <c r="L2755">
        <f>IFERROR(PERCENTRANK(G:G,G2755),0)</f>
        <v/>
      </c>
      <c r="M2755">
        <f>H2755*weightA+I2755*weightB+J2755*weightC+K2755*weightD+L2755*weightE</f>
        <v/>
      </c>
    </row>
    <row r="2756" spans="1:13">
      <c r="A2756">
        <f>RANK(M2756,M:M)</f>
        <v/>
      </c>
      <c r="C2756">
        <f>SUMIFS('Input - target event report'!H:H,'Input - target event report'!L:L,B2756,'Input - target event report'!D:D, "Private Investment")</f>
        <v/>
      </c>
      <c r="D2756">
        <f>IF(E2756&lt;2, "N/A", (MAXIFS('Input - target event report'!E:E,'Input - target event report'!L:L,B:B,'Input - target event report'!D:D,"Private Investment")-MINIFS('Input - target event report'!E:E,'Input - target event report'!L:L,B:B,'Input - target event report'!D:D,"Private Investment"))/(E2756-1))</f>
        <v/>
      </c>
      <c r="E2756">
        <f>COUNTIFS('Input - target event report'!L:L,B2756,'Input - target event report'!D:D, "Private Investment")</f>
        <v/>
      </c>
      <c r="F2756">
        <f>AVERAGEIF(INDEX('Input - companies list'!$A:$BG, 0, MATCH("Clusters 0",'Input - companies list'!$A$1:$BG$1, 0)),'Output - Cluster ranking'!B2756,INDEX('Input - companies list'!$A:$BG, 0, MATCH("Flow",'Input - companies list'!$A$1:$BG$1, 0)))</f>
        <v/>
      </c>
      <c r="G2756">
        <f>AVERAGEIF(INDEX('Input - companies list'!$A:$BG, 0, MATCH("Clusters 0",'Input - companies list'!$A$1:$BG$1, 0)),'Output - Cluster ranking'!B2756,INDEX('Input - companies list'!$A:$BG, 0, MATCH("Inter-Cluster Connectivity",'Input - companies list'!$A$1:$BG$1, 0)))</f>
        <v/>
      </c>
      <c r="H2756">
        <f>IFERROR(PERCENTRANK(C:C,C2756),0)</f>
        <v/>
      </c>
      <c r="I2756">
        <f>IFERROR(1 - PERCENTRANK(D:D,D2756),0)</f>
        <v/>
      </c>
      <c r="J2756">
        <f>IFERROR(PERCENTRANK(E:E,E2756),0)</f>
        <v/>
      </c>
      <c r="K2756">
        <f>IFERROR(1 - PERCENTRANK(F:F,F2756),0)</f>
        <v/>
      </c>
      <c r="L2756">
        <f>IFERROR(PERCENTRANK(G:G,G2756),0)</f>
        <v/>
      </c>
      <c r="M2756">
        <f>H2756*weightA+I2756*weightB+J2756*weightC+K2756*weightD+L2756*weightE</f>
        <v/>
      </c>
    </row>
    <row r="2757" spans="1:13">
      <c r="A2757">
        <f>RANK(M2757,M:M)</f>
        <v/>
      </c>
      <c r="C2757">
        <f>SUMIFS('Input - target event report'!H:H,'Input - target event report'!L:L,B2757,'Input - target event report'!D:D, "Private Investment")</f>
        <v/>
      </c>
      <c r="D2757">
        <f>IF(E2757&lt;2, "N/A", (MAXIFS('Input - target event report'!E:E,'Input - target event report'!L:L,B:B,'Input - target event report'!D:D,"Private Investment")-MINIFS('Input - target event report'!E:E,'Input - target event report'!L:L,B:B,'Input - target event report'!D:D,"Private Investment"))/(E2757-1))</f>
        <v/>
      </c>
      <c r="E2757">
        <f>COUNTIFS('Input - target event report'!L:L,B2757,'Input - target event report'!D:D, "Private Investment")</f>
        <v/>
      </c>
      <c r="F2757">
        <f>AVERAGEIF(INDEX('Input - companies list'!$A:$BG, 0, MATCH("Clusters 0",'Input - companies list'!$A$1:$BG$1, 0)),'Output - Cluster ranking'!B2757,INDEX('Input - companies list'!$A:$BG, 0, MATCH("Flow",'Input - companies list'!$A$1:$BG$1, 0)))</f>
        <v/>
      </c>
      <c r="G2757">
        <f>AVERAGEIF(INDEX('Input - companies list'!$A:$BG, 0, MATCH("Clusters 0",'Input - companies list'!$A$1:$BG$1, 0)),'Output - Cluster ranking'!B2757,INDEX('Input - companies list'!$A:$BG, 0, MATCH("Inter-Cluster Connectivity",'Input - companies list'!$A$1:$BG$1, 0)))</f>
        <v/>
      </c>
      <c r="H2757">
        <f>IFERROR(PERCENTRANK(C:C,C2757),0)</f>
        <v/>
      </c>
      <c r="I2757">
        <f>IFERROR(1 - PERCENTRANK(D:D,D2757),0)</f>
        <v/>
      </c>
      <c r="J2757">
        <f>IFERROR(PERCENTRANK(E:E,E2757),0)</f>
        <v/>
      </c>
      <c r="K2757">
        <f>IFERROR(1 - PERCENTRANK(F:F,F2757),0)</f>
        <v/>
      </c>
      <c r="L2757">
        <f>IFERROR(PERCENTRANK(G:G,G2757),0)</f>
        <v/>
      </c>
      <c r="M2757">
        <f>H2757*weightA+I2757*weightB+J2757*weightC+K2757*weightD+L2757*weightE</f>
        <v/>
      </c>
    </row>
    <row r="2758" spans="1:13">
      <c r="A2758">
        <f>RANK(M2758,M:M)</f>
        <v/>
      </c>
      <c r="C2758">
        <f>SUMIFS('Input - target event report'!H:H,'Input - target event report'!L:L,B2758,'Input - target event report'!D:D, "Private Investment")</f>
        <v/>
      </c>
      <c r="D2758">
        <f>IF(E2758&lt;2, "N/A", (MAXIFS('Input - target event report'!E:E,'Input - target event report'!L:L,B:B,'Input - target event report'!D:D,"Private Investment")-MINIFS('Input - target event report'!E:E,'Input - target event report'!L:L,B:B,'Input - target event report'!D:D,"Private Investment"))/(E2758-1))</f>
        <v/>
      </c>
      <c r="E2758">
        <f>COUNTIFS('Input - target event report'!L:L,B2758,'Input - target event report'!D:D, "Private Investment")</f>
        <v/>
      </c>
      <c r="F2758">
        <f>AVERAGEIF(INDEX('Input - companies list'!$A:$BG, 0, MATCH("Clusters 0",'Input - companies list'!$A$1:$BG$1, 0)),'Output - Cluster ranking'!B2758,INDEX('Input - companies list'!$A:$BG, 0, MATCH("Flow",'Input - companies list'!$A$1:$BG$1, 0)))</f>
        <v/>
      </c>
      <c r="G2758">
        <f>AVERAGEIF(INDEX('Input - companies list'!$A:$BG, 0, MATCH("Clusters 0",'Input - companies list'!$A$1:$BG$1, 0)),'Output - Cluster ranking'!B2758,INDEX('Input - companies list'!$A:$BG, 0, MATCH("Inter-Cluster Connectivity",'Input - companies list'!$A$1:$BG$1, 0)))</f>
        <v/>
      </c>
      <c r="H2758">
        <f>IFERROR(PERCENTRANK(C:C,C2758),0)</f>
        <v/>
      </c>
      <c r="I2758">
        <f>IFERROR(1 - PERCENTRANK(D:D,D2758),0)</f>
        <v/>
      </c>
      <c r="J2758">
        <f>IFERROR(PERCENTRANK(E:E,E2758),0)</f>
        <v/>
      </c>
      <c r="K2758">
        <f>IFERROR(1 - PERCENTRANK(F:F,F2758),0)</f>
        <v/>
      </c>
      <c r="L2758">
        <f>IFERROR(PERCENTRANK(G:G,G2758),0)</f>
        <v/>
      </c>
      <c r="M2758">
        <f>H2758*weightA+I2758*weightB+J2758*weightC+K2758*weightD+L2758*weightE</f>
        <v/>
      </c>
    </row>
    <row r="2759" spans="1:13">
      <c r="A2759">
        <f>RANK(M2759,M:M)</f>
        <v/>
      </c>
      <c r="C2759">
        <f>SUMIFS('Input - target event report'!H:H,'Input - target event report'!L:L,B2759,'Input - target event report'!D:D, "Private Investment")</f>
        <v/>
      </c>
      <c r="D2759">
        <f>IF(E2759&lt;2, "N/A", (MAXIFS('Input - target event report'!E:E,'Input - target event report'!L:L,B:B,'Input - target event report'!D:D,"Private Investment")-MINIFS('Input - target event report'!E:E,'Input - target event report'!L:L,B:B,'Input - target event report'!D:D,"Private Investment"))/(E2759-1))</f>
        <v/>
      </c>
      <c r="E2759">
        <f>COUNTIFS('Input - target event report'!L:L,B2759,'Input - target event report'!D:D, "Private Investment")</f>
        <v/>
      </c>
      <c r="F2759">
        <f>AVERAGEIF(INDEX('Input - companies list'!$A:$BG, 0, MATCH("Clusters 0",'Input - companies list'!$A$1:$BG$1, 0)),'Output - Cluster ranking'!B2759,INDEX('Input - companies list'!$A:$BG, 0, MATCH("Flow",'Input - companies list'!$A$1:$BG$1, 0)))</f>
        <v/>
      </c>
      <c r="G2759">
        <f>AVERAGEIF(INDEX('Input - companies list'!$A:$BG, 0, MATCH("Clusters 0",'Input - companies list'!$A$1:$BG$1, 0)),'Output - Cluster ranking'!B2759,INDEX('Input - companies list'!$A:$BG, 0, MATCH("Inter-Cluster Connectivity",'Input - companies list'!$A$1:$BG$1, 0)))</f>
        <v/>
      </c>
      <c r="H2759">
        <f>IFERROR(PERCENTRANK(C:C,C2759),0)</f>
        <v/>
      </c>
      <c r="I2759">
        <f>IFERROR(1 - PERCENTRANK(D:D,D2759),0)</f>
        <v/>
      </c>
      <c r="J2759">
        <f>IFERROR(PERCENTRANK(E:E,E2759),0)</f>
        <v/>
      </c>
      <c r="K2759">
        <f>IFERROR(1 - PERCENTRANK(F:F,F2759),0)</f>
        <v/>
      </c>
      <c r="L2759">
        <f>IFERROR(PERCENTRANK(G:G,G2759),0)</f>
        <v/>
      </c>
      <c r="M2759">
        <f>H2759*weightA+I2759*weightB+J2759*weightC+K2759*weightD+L2759*weightE</f>
        <v/>
      </c>
    </row>
    <row r="2760" spans="1:13">
      <c r="A2760">
        <f>RANK(M2760,M:M)</f>
        <v/>
      </c>
      <c r="C2760">
        <f>SUMIFS('Input - target event report'!H:H,'Input - target event report'!L:L,B2760,'Input - target event report'!D:D, "Private Investment")</f>
        <v/>
      </c>
      <c r="D2760">
        <f>IF(E2760&lt;2, "N/A", (MAXIFS('Input - target event report'!E:E,'Input - target event report'!L:L,B:B,'Input - target event report'!D:D,"Private Investment")-MINIFS('Input - target event report'!E:E,'Input - target event report'!L:L,B:B,'Input - target event report'!D:D,"Private Investment"))/(E2760-1))</f>
        <v/>
      </c>
      <c r="E2760">
        <f>COUNTIFS('Input - target event report'!L:L,B2760,'Input - target event report'!D:D, "Private Investment")</f>
        <v/>
      </c>
      <c r="F2760">
        <f>AVERAGEIF(INDEX('Input - companies list'!$A:$BG, 0, MATCH("Clusters 0",'Input - companies list'!$A$1:$BG$1, 0)),'Output - Cluster ranking'!B2760,INDEX('Input - companies list'!$A:$BG, 0, MATCH("Flow",'Input - companies list'!$A$1:$BG$1, 0)))</f>
        <v/>
      </c>
      <c r="G2760">
        <f>AVERAGEIF(INDEX('Input - companies list'!$A:$BG, 0, MATCH("Clusters 0",'Input - companies list'!$A$1:$BG$1, 0)),'Output - Cluster ranking'!B2760,INDEX('Input - companies list'!$A:$BG, 0, MATCH("Inter-Cluster Connectivity",'Input - companies list'!$A$1:$BG$1, 0)))</f>
        <v/>
      </c>
      <c r="H2760">
        <f>IFERROR(PERCENTRANK(C:C,C2760),0)</f>
        <v/>
      </c>
      <c r="I2760">
        <f>IFERROR(1 - PERCENTRANK(D:D,D2760),0)</f>
        <v/>
      </c>
      <c r="J2760">
        <f>IFERROR(PERCENTRANK(E:E,E2760),0)</f>
        <v/>
      </c>
      <c r="K2760">
        <f>IFERROR(1 - PERCENTRANK(F:F,F2760),0)</f>
        <v/>
      </c>
      <c r="L2760">
        <f>IFERROR(PERCENTRANK(G:G,G2760),0)</f>
        <v/>
      </c>
      <c r="M2760">
        <f>H2760*weightA+I2760*weightB+J2760*weightC+K2760*weightD+L2760*weightE</f>
        <v/>
      </c>
    </row>
    <row r="2761" spans="1:13">
      <c r="A2761">
        <f>RANK(M2761,M:M)</f>
        <v/>
      </c>
      <c r="C2761">
        <f>SUMIFS('Input - target event report'!H:H,'Input - target event report'!L:L,B2761,'Input - target event report'!D:D, "Private Investment")</f>
        <v/>
      </c>
      <c r="D2761">
        <f>IF(E2761&lt;2, "N/A", (MAXIFS('Input - target event report'!E:E,'Input - target event report'!L:L,B:B,'Input - target event report'!D:D,"Private Investment")-MINIFS('Input - target event report'!E:E,'Input - target event report'!L:L,B:B,'Input - target event report'!D:D,"Private Investment"))/(E2761-1))</f>
        <v/>
      </c>
      <c r="E2761">
        <f>COUNTIFS('Input - target event report'!L:L,B2761,'Input - target event report'!D:D, "Private Investment")</f>
        <v/>
      </c>
      <c r="F2761">
        <f>AVERAGEIF(INDEX('Input - companies list'!$A:$BG, 0, MATCH("Clusters 0",'Input - companies list'!$A$1:$BG$1, 0)),'Output - Cluster ranking'!B2761,INDEX('Input - companies list'!$A:$BG, 0, MATCH("Flow",'Input - companies list'!$A$1:$BG$1, 0)))</f>
        <v/>
      </c>
      <c r="G2761">
        <f>AVERAGEIF(INDEX('Input - companies list'!$A:$BG, 0, MATCH("Clusters 0",'Input - companies list'!$A$1:$BG$1, 0)),'Output - Cluster ranking'!B2761,INDEX('Input - companies list'!$A:$BG, 0, MATCH("Inter-Cluster Connectivity",'Input - companies list'!$A$1:$BG$1, 0)))</f>
        <v/>
      </c>
      <c r="H2761">
        <f>IFERROR(PERCENTRANK(C:C,C2761),0)</f>
        <v/>
      </c>
      <c r="I2761">
        <f>IFERROR(1 - PERCENTRANK(D:D,D2761),0)</f>
        <v/>
      </c>
      <c r="J2761">
        <f>IFERROR(PERCENTRANK(E:E,E2761),0)</f>
        <v/>
      </c>
      <c r="K2761">
        <f>IFERROR(1 - PERCENTRANK(F:F,F2761),0)</f>
        <v/>
      </c>
      <c r="L2761">
        <f>IFERROR(PERCENTRANK(G:G,G2761),0)</f>
        <v/>
      </c>
      <c r="M2761">
        <f>H2761*weightA+I2761*weightB+J2761*weightC+K2761*weightD+L2761*weightE</f>
        <v/>
      </c>
    </row>
    <row r="2762" spans="1:13">
      <c r="A2762">
        <f>RANK(M2762,M:M)</f>
        <v/>
      </c>
      <c r="C2762">
        <f>SUMIFS('Input - target event report'!H:H,'Input - target event report'!L:L,B2762,'Input - target event report'!D:D, "Private Investment")</f>
        <v/>
      </c>
      <c r="D2762">
        <f>IF(E2762&lt;2, "N/A", (MAXIFS('Input - target event report'!E:E,'Input - target event report'!L:L,B:B,'Input - target event report'!D:D,"Private Investment")-MINIFS('Input - target event report'!E:E,'Input - target event report'!L:L,B:B,'Input - target event report'!D:D,"Private Investment"))/(E2762-1))</f>
        <v/>
      </c>
      <c r="E2762">
        <f>COUNTIFS('Input - target event report'!L:L,B2762,'Input - target event report'!D:D, "Private Investment")</f>
        <v/>
      </c>
      <c r="F2762">
        <f>AVERAGEIF(INDEX('Input - companies list'!$A:$BG, 0, MATCH("Clusters 0",'Input - companies list'!$A$1:$BG$1, 0)),'Output - Cluster ranking'!B2762,INDEX('Input - companies list'!$A:$BG, 0, MATCH("Flow",'Input - companies list'!$A$1:$BG$1, 0)))</f>
        <v/>
      </c>
      <c r="G2762">
        <f>AVERAGEIF(INDEX('Input - companies list'!$A:$BG, 0, MATCH("Clusters 0",'Input - companies list'!$A$1:$BG$1, 0)),'Output - Cluster ranking'!B2762,INDEX('Input - companies list'!$A:$BG, 0, MATCH("Inter-Cluster Connectivity",'Input - companies list'!$A$1:$BG$1, 0)))</f>
        <v/>
      </c>
      <c r="H2762">
        <f>IFERROR(PERCENTRANK(C:C,C2762),0)</f>
        <v/>
      </c>
      <c r="I2762">
        <f>IFERROR(1 - PERCENTRANK(D:D,D2762),0)</f>
        <v/>
      </c>
      <c r="J2762">
        <f>IFERROR(PERCENTRANK(E:E,E2762),0)</f>
        <v/>
      </c>
      <c r="K2762">
        <f>IFERROR(1 - PERCENTRANK(F:F,F2762),0)</f>
        <v/>
      </c>
      <c r="L2762">
        <f>IFERROR(PERCENTRANK(G:G,G2762),0)</f>
        <v/>
      </c>
      <c r="M2762">
        <f>H2762*weightA+I2762*weightB+J2762*weightC+K2762*weightD+L2762*weightE</f>
        <v/>
      </c>
    </row>
    <row r="2763" spans="1:13">
      <c r="A2763">
        <f>RANK(M2763,M:M)</f>
        <v/>
      </c>
      <c r="C2763">
        <f>SUMIFS('Input - target event report'!H:H,'Input - target event report'!L:L,B2763,'Input - target event report'!D:D, "Private Investment")</f>
        <v/>
      </c>
      <c r="D2763">
        <f>IF(E2763&lt;2, "N/A", (MAXIFS('Input - target event report'!E:E,'Input - target event report'!L:L,B:B,'Input - target event report'!D:D,"Private Investment")-MINIFS('Input - target event report'!E:E,'Input - target event report'!L:L,B:B,'Input - target event report'!D:D,"Private Investment"))/(E2763-1))</f>
        <v/>
      </c>
      <c r="E2763">
        <f>COUNTIFS('Input - target event report'!L:L,B2763,'Input - target event report'!D:D, "Private Investment")</f>
        <v/>
      </c>
      <c r="F2763">
        <f>AVERAGEIF(INDEX('Input - companies list'!$A:$BG, 0, MATCH("Clusters 0",'Input - companies list'!$A$1:$BG$1, 0)),'Output - Cluster ranking'!B2763,INDEX('Input - companies list'!$A:$BG, 0, MATCH("Flow",'Input - companies list'!$A$1:$BG$1, 0)))</f>
        <v/>
      </c>
      <c r="G2763">
        <f>AVERAGEIF(INDEX('Input - companies list'!$A:$BG, 0, MATCH("Clusters 0",'Input - companies list'!$A$1:$BG$1, 0)),'Output - Cluster ranking'!B2763,INDEX('Input - companies list'!$A:$BG, 0, MATCH("Inter-Cluster Connectivity",'Input - companies list'!$A$1:$BG$1, 0)))</f>
        <v/>
      </c>
      <c r="H2763">
        <f>IFERROR(PERCENTRANK(C:C,C2763),0)</f>
        <v/>
      </c>
      <c r="I2763">
        <f>IFERROR(1 - PERCENTRANK(D:D,D2763),0)</f>
        <v/>
      </c>
      <c r="J2763">
        <f>IFERROR(PERCENTRANK(E:E,E2763),0)</f>
        <v/>
      </c>
      <c r="K2763">
        <f>IFERROR(1 - PERCENTRANK(F:F,F2763),0)</f>
        <v/>
      </c>
      <c r="L2763">
        <f>IFERROR(PERCENTRANK(G:G,G2763),0)</f>
        <v/>
      </c>
      <c r="M2763">
        <f>H2763*weightA+I2763*weightB+J2763*weightC+K2763*weightD+L2763*weightE</f>
        <v/>
      </c>
    </row>
    <row r="2764" spans="1:13">
      <c r="A2764">
        <f>RANK(M2764,M:M)</f>
        <v/>
      </c>
      <c r="C2764">
        <f>SUMIFS('Input - target event report'!H:H,'Input - target event report'!L:L,B2764,'Input - target event report'!D:D, "Private Investment")</f>
        <v/>
      </c>
      <c r="D2764">
        <f>IF(E2764&lt;2, "N/A", (MAXIFS('Input - target event report'!E:E,'Input - target event report'!L:L,B:B,'Input - target event report'!D:D,"Private Investment")-MINIFS('Input - target event report'!E:E,'Input - target event report'!L:L,B:B,'Input - target event report'!D:D,"Private Investment"))/(E2764-1))</f>
        <v/>
      </c>
      <c r="E2764">
        <f>COUNTIFS('Input - target event report'!L:L,B2764,'Input - target event report'!D:D, "Private Investment")</f>
        <v/>
      </c>
      <c r="F2764">
        <f>AVERAGEIF(INDEX('Input - companies list'!$A:$BG, 0, MATCH("Clusters 0",'Input - companies list'!$A$1:$BG$1, 0)),'Output - Cluster ranking'!B2764,INDEX('Input - companies list'!$A:$BG, 0, MATCH("Flow",'Input - companies list'!$A$1:$BG$1, 0)))</f>
        <v/>
      </c>
      <c r="G2764">
        <f>AVERAGEIF(INDEX('Input - companies list'!$A:$BG, 0, MATCH("Clusters 0",'Input - companies list'!$A$1:$BG$1, 0)),'Output - Cluster ranking'!B2764,INDEX('Input - companies list'!$A:$BG, 0, MATCH("Inter-Cluster Connectivity",'Input - companies list'!$A$1:$BG$1, 0)))</f>
        <v/>
      </c>
      <c r="H2764">
        <f>IFERROR(PERCENTRANK(C:C,C2764),0)</f>
        <v/>
      </c>
      <c r="I2764">
        <f>IFERROR(1 - PERCENTRANK(D:D,D2764),0)</f>
        <v/>
      </c>
      <c r="J2764">
        <f>IFERROR(PERCENTRANK(E:E,E2764),0)</f>
        <v/>
      </c>
      <c r="K2764">
        <f>IFERROR(1 - PERCENTRANK(F:F,F2764),0)</f>
        <v/>
      </c>
      <c r="L2764">
        <f>IFERROR(PERCENTRANK(G:G,G2764),0)</f>
        <v/>
      </c>
      <c r="M2764">
        <f>H2764*weightA+I2764*weightB+J2764*weightC+K2764*weightD+L2764*weightE</f>
        <v/>
      </c>
    </row>
    <row r="2765" spans="1:13">
      <c r="A2765">
        <f>RANK(M2765,M:M)</f>
        <v/>
      </c>
      <c r="C2765">
        <f>SUMIFS('Input - target event report'!H:H,'Input - target event report'!L:L,B2765,'Input - target event report'!D:D, "Private Investment")</f>
        <v/>
      </c>
      <c r="D2765">
        <f>IF(E2765&lt;2, "N/A", (MAXIFS('Input - target event report'!E:E,'Input - target event report'!L:L,B:B,'Input - target event report'!D:D,"Private Investment")-MINIFS('Input - target event report'!E:E,'Input - target event report'!L:L,B:B,'Input - target event report'!D:D,"Private Investment"))/(E2765-1))</f>
        <v/>
      </c>
      <c r="E2765">
        <f>COUNTIFS('Input - target event report'!L:L,B2765,'Input - target event report'!D:D, "Private Investment")</f>
        <v/>
      </c>
      <c r="F2765">
        <f>AVERAGEIF(INDEX('Input - companies list'!$A:$BG, 0, MATCH("Clusters 0",'Input - companies list'!$A$1:$BG$1, 0)),'Output - Cluster ranking'!B2765,INDEX('Input - companies list'!$A:$BG, 0, MATCH("Flow",'Input - companies list'!$A$1:$BG$1, 0)))</f>
        <v/>
      </c>
      <c r="G2765">
        <f>AVERAGEIF(INDEX('Input - companies list'!$A:$BG, 0, MATCH("Clusters 0",'Input - companies list'!$A$1:$BG$1, 0)),'Output - Cluster ranking'!B2765,INDEX('Input - companies list'!$A:$BG, 0, MATCH("Inter-Cluster Connectivity",'Input - companies list'!$A$1:$BG$1, 0)))</f>
        <v/>
      </c>
      <c r="H2765">
        <f>IFERROR(PERCENTRANK(C:C,C2765),0)</f>
        <v/>
      </c>
      <c r="I2765">
        <f>IFERROR(1 - PERCENTRANK(D:D,D2765),0)</f>
        <v/>
      </c>
      <c r="J2765">
        <f>IFERROR(PERCENTRANK(E:E,E2765),0)</f>
        <v/>
      </c>
      <c r="K2765">
        <f>IFERROR(1 - PERCENTRANK(F:F,F2765),0)</f>
        <v/>
      </c>
      <c r="L2765">
        <f>IFERROR(PERCENTRANK(G:G,G2765),0)</f>
        <v/>
      </c>
      <c r="M2765">
        <f>H2765*weightA+I2765*weightB+J2765*weightC+K2765*weightD+L2765*weightE</f>
        <v/>
      </c>
    </row>
    <row r="2766" spans="1:13">
      <c r="A2766">
        <f>RANK(M2766,M:M)</f>
        <v/>
      </c>
      <c r="C2766">
        <f>SUMIFS('Input - target event report'!H:H,'Input - target event report'!L:L,B2766,'Input - target event report'!D:D, "Private Investment")</f>
        <v/>
      </c>
      <c r="D2766">
        <f>IF(E2766&lt;2, "N/A", (MAXIFS('Input - target event report'!E:E,'Input - target event report'!L:L,B:B,'Input - target event report'!D:D,"Private Investment")-MINIFS('Input - target event report'!E:E,'Input - target event report'!L:L,B:B,'Input - target event report'!D:D,"Private Investment"))/(E2766-1))</f>
        <v/>
      </c>
      <c r="E2766">
        <f>COUNTIFS('Input - target event report'!L:L,B2766,'Input - target event report'!D:D, "Private Investment")</f>
        <v/>
      </c>
      <c r="F2766">
        <f>AVERAGEIF(INDEX('Input - companies list'!$A:$BG, 0, MATCH("Clusters 0",'Input - companies list'!$A$1:$BG$1, 0)),'Output - Cluster ranking'!B2766,INDEX('Input - companies list'!$A:$BG, 0, MATCH("Flow",'Input - companies list'!$A$1:$BG$1, 0)))</f>
        <v/>
      </c>
      <c r="G2766">
        <f>AVERAGEIF(INDEX('Input - companies list'!$A:$BG, 0, MATCH("Clusters 0",'Input - companies list'!$A$1:$BG$1, 0)),'Output - Cluster ranking'!B2766,INDEX('Input - companies list'!$A:$BG, 0, MATCH("Inter-Cluster Connectivity",'Input - companies list'!$A$1:$BG$1, 0)))</f>
        <v/>
      </c>
      <c r="H2766">
        <f>IFERROR(PERCENTRANK(C:C,C2766),0)</f>
        <v/>
      </c>
      <c r="I2766">
        <f>IFERROR(1 - PERCENTRANK(D:D,D2766),0)</f>
        <v/>
      </c>
      <c r="J2766">
        <f>IFERROR(PERCENTRANK(E:E,E2766),0)</f>
        <v/>
      </c>
      <c r="K2766">
        <f>IFERROR(1 - PERCENTRANK(F:F,F2766),0)</f>
        <v/>
      </c>
      <c r="L2766">
        <f>IFERROR(PERCENTRANK(G:G,G2766),0)</f>
        <v/>
      </c>
      <c r="M2766">
        <f>H2766*weightA+I2766*weightB+J2766*weightC+K2766*weightD+L2766*weightE</f>
        <v/>
      </c>
    </row>
    <row r="2767" spans="1:13">
      <c r="A2767">
        <f>RANK(M2767,M:M)</f>
        <v/>
      </c>
      <c r="C2767">
        <f>SUMIFS('Input - target event report'!H:H,'Input - target event report'!L:L,B2767,'Input - target event report'!D:D, "Private Investment")</f>
        <v/>
      </c>
      <c r="D2767">
        <f>IF(E2767&lt;2, "N/A", (MAXIFS('Input - target event report'!E:E,'Input - target event report'!L:L,B:B,'Input - target event report'!D:D,"Private Investment")-MINIFS('Input - target event report'!E:E,'Input - target event report'!L:L,B:B,'Input - target event report'!D:D,"Private Investment"))/(E2767-1))</f>
        <v/>
      </c>
      <c r="E2767">
        <f>COUNTIFS('Input - target event report'!L:L,B2767,'Input - target event report'!D:D, "Private Investment")</f>
        <v/>
      </c>
      <c r="F2767">
        <f>AVERAGEIF(INDEX('Input - companies list'!$A:$BG, 0, MATCH("Clusters 0",'Input - companies list'!$A$1:$BG$1, 0)),'Output - Cluster ranking'!B2767,INDEX('Input - companies list'!$A:$BG, 0, MATCH("Flow",'Input - companies list'!$A$1:$BG$1, 0)))</f>
        <v/>
      </c>
      <c r="G2767">
        <f>AVERAGEIF(INDEX('Input - companies list'!$A:$BG, 0, MATCH("Clusters 0",'Input - companies list'!$A$1:$BG$1, 0)),'Output - Cluster ranking'!B2767,INDEX('Input - companies list'!$A:$BG, 0, MATCH("Inter-Cluster Connectivity",'Input - companies list'!$A$1:$BG$1, 0)))</f>
        <v/>
      </c>
      <c r="H2767">
        <f>IFERROR(PERCENTRANK(C:C,C2767),0)</f>
        <v/>
      </c>
      <c r="I2767">
        <f>IFERROR(1 - PERCENTRANK(D:D,D2767),0)</f>
        <v/>
      </c>
      <c r="J2767">
        <f>IFERROR(PERCENTRANK(E:E,E2767),0)</f>
        <v/>
      </c>
      <c r="K2767">
        <f>IFERROR(1 - PERCENTRANK(F:F,F2767),0)</f>
        <v/>
      </c>
      <c r="L2767">
        <f>IFERROR(PERCENTRANK(G:G,G2767),0)</f>
        <v/>
      </c>
      <c r="M2767">
        <f>H2767*weightA+I2767*weightB+J2767*weightC+K2767*weightD+L2767*weightE</f>
        <v/>
      </c>
    </row>
    <row r="2768" spans="1:13">
      <c r="A2768">
        <f>RANK(M2768,M:M)</f>
        <v/>
      </c>
      <c r="C2768">
        <f>SUMIFS('Input - target event report'!H:H,'Input - target event report'!L:L,B2768,'Input - target event report'!D:D, "Private Investment")</f>
        <v/>
      </c>
      <c r="D2768">
        <f>IF(E2768&lt;2, "N/A", (MAXIFS('Input - target event report'!E:E,'Input - target event report'!L:L,B:B,'Input - target event report'!D:D,"Private Investment")-MINIFS('Input - target event report'!E:E,'Input - target event report'!L:L,B:B,'Input - target event report'!D:D,"Private Investment"))/(E2768-1))</f>
        <v/>
      </c>
      <c r="E2768">
        <f>COUNTIFS('Input - target event report'!L:L,B2768,'Input - target event report'!D:D, "Private Investment")</f>
        <v/>
      </c>
      <c r="F2768">
        <f>AVERAGEIF(INDEX('Input - companies list'!$A:$BG, 0, MATCH("Clusters 0",'Input - companies list'!$A$1:$BG$1, 0)),'Output - Cluster ranking'!B2768,INDEX('Input - companies list'!$A:$BG, 0, MATCH("Flow",'Input - companies list'!$A$1:$BG$1, 0)))</f>
        <v/>
      </c>
      <c r="G2768">
        <f>AVERAGEIF(INDEX('Input - companies list'!$A:$BG, 0, MATCH("Clusters 0",'Input - companies list'!$A$1:$BG$1, 0)),'Output - Cluster ranking'!B2768,INDEX('Input - companies list'!$A:$BG, 0, MATCH("Inter-Cluster Connectivity",'Input - companies list'!$A$1:$BG$1, 0)))</f>
        <v/>
      </c>
      <c r="H2768">
        <f>IFERROR(PERCENTRANK(C:C,C2768),0)</f>
        <v/>
      </c>
      <c r="I2768">
        <f>IFERROR(1 - PERCENTRANK(D:D,D2768),0)</f>
        <v/>
      </c>
      <c r="J2768">
        <f>IFERROR(PERCENTRANK(E:E,E2768),0)</f>
        <v/>
      </c>
      <c r="K2768">
        <f>IFERROR(1 - PERCENTRANK(F:F,F2768),0)</f>
        <v/>
      </c>
      <c r="L2768">
        <f>IFERROR(PERCENTRANK(G:G,G2768),0)</f>
        <v/>
      </c>
      <c r="M2768">
        <f>H2768*weightA+I2768*weightB+J2768*weightC+K2768*weightD+L2768*weightE</f>
        <v/>
      </c>
    </row>
    <row r="2769" spans="1:13">
      <c r="A2769">
        <f>RANK(M2769,M:M)</f>
        <v/>
      </c>
      <c r="C2769">
        <f>SUMIFS('Input - target event report'!H:H,'Input - target event report'!L:L,B2769,'Input - target event report'!D:D, "Private Investment")</f>
        <v/>
      </c>
      <c r="D2769">
        <f>IF(E2769&lt;2, "N/A", (MAXIFS('Input - target event report'!E:E,'Input - target event report'!L:L,B:B,'Input - target event report'!D:D,"Private Investment")-MINIFS('Input - target event report'!E:E,'Input - target event report'!L:L,B:B,'Input - target event report'!D:D,"Private Investment"))/(E2769-1))</f>
        <v/>
      </c>
      <c r="E2769">
        <f>COUNTIFS('Input - target event report'!L:L,B2769,'Input - target event report'!D:D, "Private Investment")</f>
        <v/>
      </c>
      <c r="F2769">
        <f>AVERAGEIF(INDEX('Input - companies list'!$A:$BG, 0, MATCH("Clusters 0",'Input - companies list'!$A$1:$BG$1, 0)),'Output - Cluster ranking'!B2769,INDEX('Input - companies list'!$A:$BG, 0, MATCH("Flow",'Input - companies list'!$A$1:$BG$1, 0)))</f>
        <v/>
      </c>
      <c r="G2769">
        <f>AVERAGEIF(INDEX('Input - companies list'!$A:$BG, 0, MATCH("Clusters 0",'Input - companies list'!$A$1:$BG$1, 0)),'Output - Cluster ranking'!B2769,INDEX('Input - companies list'!$A:$BG, 0, MATCH("Inter-Cluster Connectivity",'Input - companies list'!$A$1:$BG$1, 0)))</f>
        <v/>
      </c>
      <c r="H2769">
        <f>IFERROR(PERCENTRANK(C:C,C2769),0)</f>
        <v/>
      </c>
      <c r="I2769">
        <f>IFERROR(1 - PERCENTRANK(D:D,D2769),0)</f>
        <v/>
      </c>
      <c r="J2769">
        <f>IFERROR(PERCENTRANK(E:E,E2769),0)</f>
        <v/>
      </c>
      <c r="K2769">
        <f>IFERROR(1 - PERCENTRANK(F:F,F2769),0)</f>
        <v/>
      </c>
      <c r="L2769">
        <f>IFERROR(PERCENTRANK(G:G,G2769),0)</f>
        <v/>
      </c>
      <c r="M2769">
        <f>H2769*weightA+I2769*weightB+J2769*weightC+K2769*weightD+L2769*weightE</f>
        <v/>
      </c>
    </row>
    <row r="2770" spans="1:13">
      <c r="A2770">
        <f>RANK(M2770,M:M)</f>
        <v/>
      </c>
      <c r="C2770">
        <f>SUMIFS('Input - target event report'!H:H,'Input - target event report'!L:L,B2770,'Input - target event report'!D:D, "Private Investment")</f>
        <v/>
      </c>
      <c r="D2770">
        <f>IF(E2770&lt;2, "N/A", (MAXIFS('Input - target event report'!E:E,'Input - target event report'!L:L,B:B,'Input - target event report'!D:D,"Private Investment")-MINIFS('Input - target event report'!E:E,'Input - target event report'!L:L,B:B,'Input - target event report'!D:D,"Private Investment"))/(E2770-1))</f>
        <v/>
      </c>
      <c r="E2770">
        <f>COUNTIFS('Input - target event report'!L:L,B2770,'Input - target event report'!D:D, "Private Investment")</f>
        <v/>
      </c>
      <c r="F2770">
        <f>AVERAGEIF(INDEX('Input - companies list'!$A:$BG, 0, MATCH("Clusters 0",'Input - companies list'!$A$1:$BG$1, 0)),'Output - Cluster ranking'!B2770,INDEX('Input - companies list'!$A:$BG, 0, MATCH("Flow",'Input - companies list'!$A$1:$BG$1, 0)))</f>
        <v/>
      </c>
      <c r="G2770">
        <f>AVERAGEIF(INDEX('Input - companies list'!$A:$BG, 0, MATCH("Clusters 0",'Input - companies list'!$A$1:$BG$1, 0)),'Output - Cluster ranking'!B2770,INDEX('Input - companies list'!$A:$BG, 0, MATCH("Inter-Cluster Connectivity",'Input - companies list'!$A$1:$BG$1, 0)))</f>
        <v/>
      </c>
      <c r="H2770">
        <f>IFERROR(PERCENTRANK(C:C,C2770),0)</f>
        <v/>
      </c>
      <c r="I2770">
        <f>IFERROR(1 - PERCENTRANK(D:D,D2770),0)</f>
        <v/>
      </c>
      <c r="J2770">
        <f>IFERROR(PERCENTRANK(E:E,E2770),0)</f>
        <v/>
      </c>
      <c r="K2770">
        <f>IFERROR(1 - PERCENTRANK(F:F,F2770),0)</f>
        <v/>
      </c>
      <c r="L2770">
        <f>IFERROR(PERCENTRANK(G:G,G2770),0)</f>
        <v/>
      </c>
      <c r="M2770">
        <f>H2770*weightA+I2770*weightB+J2770*weightC+K2770*weightD+L2770*weightE</f>
        <v/>
      </c>
    </row>
    <row r="2771" spans="1:13">
      <c r="A2771">
        <f>RANK(M2771,M:M)</f>
        <v/>
      </c>
      <c r="C2771">
        <f>SUMIFS('Input - target event report'!H:H,'Input - target event report'!L:L,B2771,'Input - target event report'!D:D, "Private Investment")</f>
        <v/>
      </c>
      <c r="D2771">
        <f>IF(E2771&lt;2, "N/A", (MAXIFS('Input - target event report'!E:E,'Input - target event report'!L:L,B:B,'Input - target event report'!D:D,"Private Investment")-MINIFS('Input - target event report'!E:E,'Input - target event report'!L:L,B:B,'Input - target event report'!D:D,"Private Investment"))/(E2771-1))</f>
        <v/>
      </c>
      <c r="E2771">
        <f>COUNTIFS('Input - target event report'!L:L,B2771,'Input - target event report'!D:D, "Private Investment")</f>
        <v/>
      </c>
      <c r="F2771">
        <f>AVERAGEIF(INDEX('Input - companies list'!$A:$BG, 0, MATCH("Clusters 0",'Input - companies list'!$A$1:$BG$1, 0)),'Output - Cluster ranking'!B2771,INDEX('Input - companies list'!$A:$BG, 0, MATCH("Flow",'Input - companies list'!$A$1:$BG$1, 0)))</f>
        <v/>
      </c>
      <c r="G2771">
        <f>AVERAGEIF(INDEX('Input - companies list'!$A:$BG, 0, MATCH("Clusters 0",'Input - companies list'!$A$1:$BG$1, 0)),'Output - Cluster ranking'!B2771,INDEX('Input - companies list'!$A:$BG, 0, MATCH("Inter-Cluster Connectivity",'Input - companies list'!$A$1:$BG$1, 0)))</f>
        <v/>
      </c>
      <c r="H2771">
        <f>IFERROR(PERCENTRANK(C:C,C2771),0)</f>
        <v/>
      </c>
      <c r="I2771">
        <f>IFERROR(1 - PERCENTRANK(D:D,D2771),0)</f>
        <v/>
      </c>
      <c r="J2771">
        <f>IFERROR(PERCENTRANK(E:E,E2771),0)</f>
        <v/>
      </c>
      <c r="K2771">
        <f>IFERROR(1 - PERCENTRANK(F:F,F2771),0)</f>
        <v/>
      </c>
      <c r="L2771">
        <f>IFERROR(PERCENTRANK(G:G,G2771),0)</f>
        <v/>
      </c>
      <c r="M2771">
        <f>H2771*weightA+I2771*weightB+J2771*weightC+K2771*weightD+L2771*weightE</f>
        <v/>
      </c>
    </row>
    <row r="2772" spans="1:13">
      <c r="A2772">
        <f>RANK(M2772,M:M)</f>
        <v/>
      </c>
      <c r="C2772">
        <f>SUMIFS('Input - target event report'!H:H,'Input - target event report'!L:L,B2772,'Input - target event report'!D:D, "Private Investment")</f>
        <v/>
      </c>
      <c r="D2772">
        <f>IF(E2772&lt;2, "N/A", (MAXIFS('Input - target event report'!E:E,'Input - target event report'!L:L,B:B,'Input - target event report'!D:D,"Private Investment")-MINIFS('Input - target event report'!E:E,'Input - target event report'!L:L,B:B,'Input - target event report'!D:D,"Private Investment"))/(E2772-1))</f>
        <v/>
      </c>
      <c r="E2772">
        <f>COUNTIFS('Input - target event report'!L:L,B2772,'Input - target event report'!D:D, "Private Investment")</f>
        <v/>
      </c>
      <c r="F2772">
        <f>AVERAGEIF(INDEX('Input - companies list'!$A:$BG, 0, MATCH("Clusters 0",'Input - companies list'!$A$1:$BG$1, 0)),'Output - Cluster ranking'!B2772,INDEX('Input - companies list'!$A:$BG, 0, MATCH("Flow",'Input - companies list'!$A$1:$BG$1, 0)))</f>
        <v/>
      </c>
      <c r="G2772">
        <f>AVERAGEIF(INDEX('Input - companies list'!$A:$BG, 0, MATCH("Clusters 0",'Input - companies list'!$A$1:$BG$1, 0)),'Output - Cluster ranking'!B2772,INDEX('Input - companies list'!$A:$BG, 0, MATCH("Inter-Cluster Connectivity",'Input - companies list'!$A$1:$BG$1, 0)))</f>
        <v/>
      </c>
      <c r="H2772">
        <f>IFERROR(PERCENTRANK(C:C,C2772),0)</f>
        <v/>
      </c>
      <c r="I2772">
        <f>IFERROR(1 - PERCENTRANK(D:D,D2772),0)</f>
        <v/>
      </c>
      <c r="J2772">
        <f>IFERROR(PERCENTRANK(E:E,E2772),0)</f>
        <v/>
      </c>
      <c r="K2772">
        <f>IFERROR(1 - PERCENTRANK(F:F,F2772),0)</f>
        <v/>
      </c>
      <c r="L2772">
        <f>IFERROR(PERCENTRANK(G:G,G2772),0)</f>
        <v/>
      </c>
      <c r="M2772">
        <f>H2772*weightA+I2772*weightB+J2772*weightC+K2772*weightD+L2772*weightE</f>
        <v/>
      </c>
    </row>
    <row r="2773" spans="1:13">
      <c r="A2773">
        <f>RANK(M2773,M:M)</f>
        <v/>
      </c>
      <c r="C2773">
        <f>SUMIFS('Input - target event report'!H:H,'Input - target event report'!L:L,B2773,'Input - target event report'!D:D, "Private Investment")</f>
        <v/>
      </c>
      <c r="D2773">
        <f>IF(E2773&lt;2, "N/A", (MAXIFS('Input - target event report'!E:E,'Input - target event report'!L:L,B:B,'Input - target event report'!D:D,"Private Investment")-MINIFS('Input - target event report'!E:E,'Input - target event report'!L:L,B:B,'Input - target event report'!D:D,"Private Investment"))/(E2773-1))</f>
        <v/>
      </c>
      <c r="E2773">
        <f>COUNTIFS('Input - target event report'!L:L,B2773,'Input - target event report'!D:D, "Private Investment")</f>
        <v/>
      </c>
      <c r="F2773">
        <f>AVERAGEIF(INDEX('Input - companies list'!$A:$BG, 0, MATCH("Clusters 0",'Input - companies list'!$A$1:$BG$1, 0)),'Output - Cluster ranking'!B2773,INDEX('Input - companies list'!$A:$BG, 0, MATCH("Flow",'Input - companies list'!$A$1:$BG$1, 0)))</f>
        <v/>
      </c>
      <c r="G2773">
        <f>AVERAGEIF(INDEX('Input - companies list'!$A:$BG, 0, MATCH("Clusters 0",'Input - companies list'!$A$1:$BG$1, 0)),'Output - Cluster ranking'!B2773,INDEX('Input - companies list'!$A:$BG, 0, MATCH("Inter-Cluster Connectivity",'Input - companies list'!$A$1:$BG$1, 0)))</f>
        <v/>
      </c>
      <c r="H2773">
        <f>IFERROR(PERCENTRANK(C:C,C2773),0)</f>
        <v/>
      </c>
      <c r="I2773">
        <f>IFERROR(1 - PERCENTRANK(D:D,D2773),0)</f>
        <v/>
      </c>
      <c r="J2773">
        <f>IFERROR(PERCENTRANK(E:E,E2773),0)</f>
        <v/>
      </c>
      <c r="K2773">
        <f>IFERROR(1 - PERCENTRANK(F:F,F2773),0)</f>
        <v/>
      </c>
      <c r="L2773">
        <f>IFERROR(PERCENTRANK(G:G,G2773),0)</f>
        <v/>
      </c>
      <c r="M2773">
        <f>H2773*weightA+I2773*weightB+J2773*weightC+K2773*weightD+L2773*weightE</f>
        <v/>
      </c>
    </row>
    <row r="2774" spans="1:13">
      <c r="A2774">
        <f>RANK(M2774,M:M)</f>
        <v/>
      </c>
      <c r="C2774">
        <f>SUMIFS('Input - target event report'!H:H,'Input - target event report'!L:L,B2774,'Input - target event report'!D:D, "Private Investment")</f>
        <v/>
      </c>
      <c r="D2774">
        <f>IF(E2774&lt;2, "N/A", (MAXIFS('Input - target event report'!E:E,'Input - target event report'!L:L,B:B,'Input - target event report'!D:D,"Private Investment")-MINIFS('Input - target event report'!E:E,'Input - target event report'!L:L,B:B,'Input - target event report'!D:D,"Private Investment"))/(E2774-1))</f>
        <v/>
      </c>
      <c r="E2774">
        <f>COUNTIFS('Input - target event report'!L:L,B2774,'Input - target event report'!D:D, "Private Investment")</f>
        <v/>
      </c>
      <c r="F2774">
        <f>AVERAGEIF(INDEX('Input - companies list'!$A:$BG, 0, MATCH("Clusters 0",'Input - companies list'!$A$1:$BG$1, 0)),'Output - Cluster ranking'!B2774,INDEX('Input - companies list'!$A:$BG, 0, MATCH("Flow",'Input - companies list'!$A$1:$BG$1, 0)))</f>
        <v/>
      </c>
      <c r="G2774">
        <f>AVERAGEIF(INDEX('Input - companies list'!$A:$BG, 0, MATCH("Clusters 0",'Input - companies list'!$A$1:$BG$1, 0)),'Output - Cluster ranking'!B2774,INDEX('Input - companies list'!$A:$BG, 0, MATCH("Inter-Cluster Connectivity",'Input - companies list'!$A$1:$BG$1, 0)))</f>
        <v/>
      </c>
      <c r="H2774">
        <f>IFERROR(PERCENTRANK(C:C,C2774),0)</f>
        <v/>
      </c>
      <c r="I2774">
        <f>IFERROR(1 - PERCENTRANK(D:D,D2774),0)</f>
        <v/>
      </c>
      <c r="J2774">
        <f>IFERROR(PERCENTRANK(E:E,E2774),0)</f>
        <v/>
      </c>
      <c r="K2774">
        <f>IFERROR(1 - PERCENTRANK(F:F,F2774),0)</f>
        <v/>
      </c>
      <c r="L2774">
        <f>IFERROR(PERCENTRANK(G:G,G2774),0)</f>
        <v/>
      </c>
      <c r="M2774">
        <f>H2774*weightA+I2774*weightB+J2774*weightC+K2774*weightD+L2774*weightE</f>
        <v/>
      </c>
    </row>
    <row r="2775" spans="1:13">
      <c r="A2775">
        <f>RANK(M2775,M:M)</f>
        <v/>
      </c>
      <c r="C2775">
        <f>SUMIFS('Input - target event report'!H:H,'Input - target event report'!L:L,B2775,'Input - target event report'!D:D, "Private Investment")</f>
        <v/>
      </c>
      <c r="D2775">
        <f>IF(E2775&lt;2, "N/A", (MAXIFS('Input - target event report'!E:E,'Input - target event report'!L:L,B:B,'Input - target event report'!D:D,"Private Investment")-MINIFS('Input - target event report'!E:E,'Input - target event report'!L:L,B:B,'Input - target event report'!D:D,"Private Investment"))/(E2775-1))</f>
        <v/>
      </c>
      <c r="E2775">
        <f>COUNTIFS('Input - target event report'!L:L,B2775,'Input - target event report'!D:D, "Private Investment")</f>
        <v/>
      </c>
      <c r="F2775">
        <f>AVERAGEIF(INDEX('Input - companies list'!$A:$BG, 0, MATCH("Clusters 0",'Input - companies list'!$A$1:$BG$1, 0)),'Output - Cluster ranking'!B2775,INDEX('Input - companies list'!$A:$BG, 0, MATCH("Flow",'Input - companies list'!$A$1:$BG$1, 0)))</f>
        <v/>
      </c>
      <c r="G2775">
        <f>AVERAGEIF(INDEX('Input - companies list'!$A:$BG, 0, MATCH("Clusters 0",'Input - companies list'!$A$1:$BG$1, 0)),'Output - Cluster ranking'!B2775,INDEX('Input - companies list'!$A:$BG, 0, MATCH("Inter-Cluster Connectivity",'Input - companies list'!$A$1:$BG$1, 0)))</f>
        <v/>
      </c>
      <c r="H2775">
        <f>IFERROR(PERCENTRANK(C:C,C2775),0)</f>
        <v/>
      </c>
      <c r="I2775">
        <f>IFERROR(1 - PERCENTRANK(D:D,D2775),0)</f>
        <v/>
      </c>
      <c r="J2775">
        <f>IFERROR(PERCENTRANK(E:E,E2775),0)</f>
        <v/>
      </c>
      <c r="K2775">
        <f>IFERROR(1 - PERCENTRANK(F:F,F2775),0)</f>
        <v/>
      </c>
      <c r="L2775">
        <f>IFERROR(PERCENTRANK(G:G,G2775),0)</f>
        <v/>
      </c>
      <c r="M2775">
        <f>H2775*weightA+I2775*weightB+J2775*weightC+K2775*weightD+L2775*weightE</f>
        <v/>
      </c>
    </row>
    <row r="2776" spans="1:13">
      <c r="A2776">
        <f>RANK(M2776,M:M)</f>
        <v/>
      </c>
      <c r="C2776">
        <f>SUMIFS('Input - target event report'!H:H,'Input - target event report'!L:L,B2776,'Input - target event report'!D:D, "Private Investment")</f>
        <v/>
      </c>
      <c r="D2776">
        <f>IF(E2776&lt;2, "N/A", (MAXIFS('Input - target event report'!E:E,'Input - target event report'!L:L,B:B,'Input - target event report'!D:D,"Private Investment")-MINIFS('Input - target event report'!E:E,'Input - target event report'!L:L,B:B,'Input - target event report'!D:D,"Private Investment"))/(E2776-1))</f>
        <v/>
      </c>
      <c r="E2776">
        <f>COUNTIFS('Input - target event report'!L:L,B2776,'Input - target event report'!D:D, "Private Investment")</f>
        <v/>
      </c>
      <c r="F2776">
        <f>AVERAGEIF(INDEX('Input - companies list'!$A:$BG, 0, MATCH("Clusters 0",'Input - companies list'!$A$1:$BG$1, 0)),'Output - Cluster ranking'!B2776,INDEX('Input - companies list'!$A:$BG, 0, MATCH("Flow",'Input - companies list'!$A$1:$BG$1, 0)))</f>
        <v/>
      </c>
      <c r="G2776">
        <f>AVERAGEIF(INDEX('Input - companies list'!$A:$BG, 0, MATCH("Clusters 0",'Input - companies list'!$A$1:$BG$1, 0)),'Output - Cluster ranking'!B2776,INDEX('Input - companies list'!$A:$BG, 0, MATCH("Inter-Cluster Connectivity",'Input - companies list'!$A$1:$BG$1, 0)))</f>
        <v/>
      </c>
      <c r="H2776">
        <f>IFERROR(PERCENTRANK(C:C,C2776),0)</f>
        <v/>
      </c>
      <c r="I2776">
        <f>IFERROR(1 - PERCENTRANK(D:D,D2776),0)</f>
        <v/>
      </c>
      <c r="J2776">
        <f>IFERROR(PERCENTRANK(E:E,E2776),0)</f>
        <v/>
      </c>
      <c r="K2776">
        <f>IFERROR(1 - PERCENTRANK(F:F,F2776),0)</f>
        <v/>
      </c>
      <c r="L2776">
        <f>IFERROR(PERCENTRANK(G:G,G2776),0)</f>
        <v/>
      </c>
      <c r="M2776">
        <f>H2776*weightA+I2776*weightB+J2776*weightC+K2776*weightD+L2776*weightE</f>
        <v/>
      </c>
    </row>
    <row r="2777" spans="1:13">
      <c r="A2777">
        <f>RANK(M2777,M:M)</f>
        <v/>
      </c>
      <c r="C2777">
        <f>SUMIFS('Input - target event report'!H:H,'Input - target event report'!L:L,B2777,'Input - target event report'!D:D, "Private Investment")</f>
        <v/>
      </c>
      <c r="D2777">
        <f>IF(E2777&lt;2, "N/A", (MAXIFS('Input - target event report'!E:E,'Input - target event report'!L:L,B:B,'Input - target event report'!D:D,"Private Investment")-MINIFS('Input - target event report'!E:E,'Input - target event report'!L:L,B:B,'Input - target event report'!D:D,"Private Investment"))/(E2777-1))</f>
        <v/>
      </c>
      <c r="E2777">
        <f>COUNTIFS('Input - target event report'!L:L,B2777,'Input - target event report'!D:D, "Private Investment")</f>
        <v/>
      </c>
      <c r="F2777">
        <f>AVERAGEIF(INDEX('Input - companies list'!$A:$BG, 0, MATCH("Clusters 0",'Input - companies list'!$A$1:$BG$1, 0)),'Output - Cluster ranking'!B2777,INDEX('Input - companies list'!$A:$BG, 0, MATCH("Flow",'Input - companies list'!$A$1:$BG$1, 0)))</f>
        <v/>
      </c>
      <c r="G2777">
        <f>AVERAGEIF(INDEX('Input - companies list'!$A:$BG, 0, MATCH("Clusters 0",'Input - companies list'!$A$1:$BG$1, 0)),'Output - Cluster ranking'!B2777,INDEX('Input - companies list'!$A:$BG, 0, MATCH("Inter-Cluster Connectivity",'Input - companies list'!$A$1:$BG$1, 0)))</f>
        <v/>
      </c>
      <c r="H2777">
        <f>IFERROR(PERCENTRANK(C:C,C2777),0)</f>
        <v/>
      </c>
      <c r="I2777">
        <f>IFERROR(1 - PERCENTRANK(D:D,D2777),0)</f>
        <v/>
      </c>
      <c r="J2777">
        <f>IFERROR(PERCENTRANK(E:E,E2777),0)</f>
        <v/>
      </c>
      <c r="K2777">
        <f>IFERROR(1 - PERCENTRANK(F:F,F2777),0)</f>
        <v/>
      </c>
      <c r="L2777">
        <f>IFERROR(PERCENTRANK(G:G,G2777),0)</f>
        <v/>
      </c>
      <c r="M2777">
        <f>H2777*weightA+I2777*weightB+J2777*weightC+K2777*weightD+L2777*weightE</f>
        <v/>
      </c>
    </row>
    <row r="2778" spans="1:13">
      <c r="A2778">
        <f>RANK(M2778,M:M)</f>
        <v/>
      </c>
      <c r="C2778">
        <f>SUMIFS('Input - target event report'!H:H,'Input - target event report'!L:L,B2778,'Input - target event report'!D:D, "Private Investment")</f>
        <v/>
      </c>
      <c r="D2778">
        <f>IF(E2778&lt;2, "N/A", (MAXIFS('Input - target event report'!E:E,'Input - target event report'!L:L,B:B,'Input - target event report'!D:D,"Private Investment")-MINIFS('Input - target event report'!E:E,'Input - target event report'!L:L,B:B,'Input - target event report'!D:D,"Private Investment"))/(E2778-1))</f>
        <v/>
      </c>
      <c r="E2778">
        <f>COUNTIFS('Input - target event report'!L:L,B2778,'Input - target event report'!D:D, "Private Investment")</f>
        <v/>
      </c>
      <c r="F2778">
        <f>AVERAGEIF(INDEX('Input - companies list'!$A:$BG, 0, MATCH("Clusters 0",'Input - companies list'!$A$1:$BG$1, 0)),'Output - Cluster ranking'!B2778,INDEX('Input - companies list'!$A:$BG, 0, MATCH("Flow",'Input - companies list'!$A$1:$BG$1, 0)))</f>
        <v/>
      </c>
      <c r="G2778">
        <f>AVERAGEIF(INDEX('Input - companies list'!$A:$BG, 0, MATCH("Clusters 0",'Input - companies list'!$A$1:$BG$1, 0)),'Output - Cluster ranking'!B2778,INDEX('Input - companies list'!$A:$BG, 0, MATCH("Inter-Cluster Connectivity",'Input - companies list'!$A$1:$BG$1, 0)))</f>
        <v/>
      </c>
      <c r="H2778">
        <f>IFERROR(PERCENTRANK(C:C,C2778),0)</f>
        <v/>
      </c>
      <c r="I2778">
        <f>IFERROR(1 - PERCENTRANK(D:D,D2778),0)</f>
        <v/>
      </c>
      <c r="J2778">
        <f>IFERROR(PERCENTRANK(E:E,E2778),0)</f>
        <v/>
      </c>
      <c r="K2778">
        <f>IFERROR(1 - PERCENTRANK(F:F,F2778),0)</f>
        <v/>
      </c>
      <c r="L2778">
        <f>IFERROR(PERCENTRANK(G:G,G2778),0)</f>
        <v/>
      </c>
      <c r="M2778">
        <f>H2778*weightA+I2778*weightB+J2778*weightC+K2778*weightD+L2778*weightE</f>
        <v/>
      </c>
    </row>
    <row r="2779" spans="1:13">
      <c r="A2779">
        <f>RANK(M2779,M:M)</f>
        <v/>
      </c>
      <c r="C2779">
        <f>SUMIFS('Input - target event report'!H:H,'Input - target event report'!L:L,B2779,'Input - target event report'!D:D, "Private Investment")</f>
        <v/>
      </c>
      <c r="D2779">
        <f>IF(E2779&lt;2, "N/A", (MAXIFS('Input - target event report'!E:E,'Input - target event report'!L:L,B:B,'Input - target event report'!D:D,"Private Investment")-MINIFS('Input - target event report'!E:E,'Input - target event report'!L:L,B:B,'Input - target event report'!D:D,"Private Investment"))/(E2779-1))</f>
        <v/>
      </c>
      <c r="E2779">
        <f>COUNTIFS('Input - target event report'!L:L,B2779,'Input - target event report'!D:D, "Private Investment")</f>
        <v/>
      </c>
      <c r="F2779">
        <f>AVERAGEIF(INDEX('Input - companies list'!$A:$BG, 0, MATCH("Clusters 0",'Input - companies list'!$A$1:$BG$1, 0)),'Output - Cluster ranking'!B2779,INDEX('Input - companies list'!$A:$BG, 0, MATCH("Flow",'Input - companies list'!$A$1:$BG$1, 0)))</f>
        <v/>
      </c>
      <c r="G2779">
        <f>AVERAGEIF(INDEX('Input - companies list'!$A:$BG, 0, MATCH("Clusters 0",'Input - companies list'!$A$1:$BG$1, 0)),'Output - Cluster ranking'!B2779,INDEX('Input - companies list'!$A:$BG, 0, MATCH("Inter-Cluster Connectivity",'Input - companies list'!$A$1:$BG$1, 0)))</f>
        <v/>
      </c>
      <c r="H2779">
        <f>IFERROR(PERCENTRANK(C:C,C2779),0)</f>
        <v/>
      </c>
      <c r="I2779">
        <f>IFERROR(1 - PERCENTRANK(D:D,D2779),0)</f>
        <v/>
      </c>
      <c r="J2779">
        <f>IFERROR(PERCENTRANK(E:E,E2779),0)</f>
        <v/>
      </c>
      <c r="K2779">
        <f>IFERROR(1 - PERCENTRANK(F:F,F2779),0)</f>
        <v/>
      </c>
      <c r="L2779">
        <f>IFERROR(PERCENTRANK(G:G,G2779),0)</f>
        <v/>
      </c>
      <c r="M2779">
        <f>H2779*weightA+I2779*weightB+J2779*weightC+K2779*weightD+L2779*weightE</f>
        <v/>
      </c>
    </row>
    <row r="2780" spans="1:13">
      <c r="A2780">
        <f>RANK(M2780,M:M)</f>
        <v/>
      </c>
      <c r="C2780">
        <f>SUMIFS('Input - target event report'!H:H,'Input - target event report'!L:L,B2780,'Input - target event report'!D:D, "Private Investment")</f>
        <v/>
      </c>
      <c r="D2780">
        <f>IF(E2780&lt;2, "N/A", (MAXIFS('Input - target event report'!E:E,'Input - target event report'!L:L,B:B,'Input - target event report'!D:D,"Private Investment")-MINIFS('Input - target event report'!E:E,'Input - target event report'!L:L,B:B,'Input - target event report'!D:D,"Private Investment"))/(E2780-1))</f>
        <v/>
      </c>
      <c r="E2780">
        <f>COUNTIFS('Input - target event report'!L:L,B2780,'Input - target event report'!D:D, "Private Investment")</f>
        <v/>
      </c>
      <c r="F2780">
        <f>AVERAGEIF(INDEX('Input - companies list'!$A:$BG, 0, MATCH("Clusters 0",'Input - companies list'!$A$1:$BG$1, 0)),'Output - Cluster ranking'!B2780,INDEX('Input - companies list'!$A:$BG, 0, MATCH("Flow",'Input - companies list'!$A$1:$BG$1, 0)))</f>
        <v/>
      </c>
      <c r="G2780">
        <f>AVERAGEIF(INDEX('Input - companies list'!$A:$BG, 0, MATCH("Clusters 0",'Input - companies list'!$A$1:$BG$1, 0)),'Output - Cluster ranking'!B2780,INDEX('Input - companies list'!$A:$BG, 0, MATCH("Inter-Cluster Connectivity",'Input - companies list'!$A$1:$BG$1, 0)))</f>
        <v/>
      </c>
      <c r="H2780">
        <f>IFERROR(PERCENTRANK(C:C,C2780),0)</f>
        <v/>
      </c>
      <c r="I2780">
        <f>IFERROR(1 - PERCENTRANK(D:D,D2780),0)</f>
        <v/>
      </c>
      <c r="J2780">
        <f>IFERROR(PERCENTRANK(E:E,E2780),0)</f>
        <v/>
      </c>
      <c r="K2780">
        <f>IFERROR(1 - PERCENTRANK(F:F,F2780),0)</f>
        <v/>
      </c>
      <c r="L2780">
        <f>IFERROR(PERCENTRANK(G:G,G2780),0)</f>
        <v/>
      </c>
      <c r="M2780">
        <f>H2780*weightA+I2780*weightB+J2780*weightC+K2780*weightD+L2780*weightE</f>
        <v/>
      </c>
    </row>
    <row r="2781" spans="1:13">
      <c r="A2781">
        <f>RANK(M2781,M:M)</f>
        <v/>
      </c>
      <c r="C2781">
        <f>SUMIFS('Input - target event report'!H:H,'Input - target event report'!L:L,B2781,'Input - target event report'!D:D, "Private Investment")</f>
        <v/>
      </c>
      <c r="D2781">
        <f>IF(E2781&lt;2, "N/A", (MAXIFS('Input - target event report'!E:E,'Input - target event report'!L:L,B:B,'Input - target event report'!D:D,"Private Investment")-MINIFS('Input - target event report'!E:E,'Input - target event report'!L:L,B:B,'Input - target event report'!D:D,"Private Investment"))/(E2781-1))</f>
        <v/>
      </c>
      <c r="E2781">
        <f>COUNTIFS('Input - target event report'!L:L,B2781,'Input - target event report'!D:D, "Private Investment")</f>
        <v/>
      </c>
      <c r="F2781">
        <f>AVERAGEIF(INDEX('Input - companies list'!$A:$BG, 0, MATCH("Clusters 0",'Input - companies list'!$A$1:$BG$1, 0)),'Output - Cluster ranking'!B2781,INDEX('Input - companies list'!$A:$BG, 0, MATCH("Flow",'Input - companies list'!$A$1:$BG$1, 0)))</f>
        <v/>
      </c>
      <c r="G2781">
        <f>AVERAGEIF(INDEX('Input - companies list'!$A:$BG, 0, MATCH("Clusters 0",'Input - companies list'!$A$1:$BG$1, 0)),'Output - Cluster ranking'!B2781,INDEX('Input - companies list'!$A:$BG, 0, MATCH("Inter-Cluster Connectivity",'Input - companies list'!$A$1:$BG$1, 0)))</f>
        <v/>
      </c>
      <c r="H2781">
        <f>IFERROR(PERCENTRANK(C:C,C2781),0)</f>
        <v/>
      </c>
      <c r="I2781">
        <f>IFERROR(1 - PERCENTRANK(D:D,D2781),0)</f>
        <v/>
      </c>
      <c r="J2781">
        <f>IFERROR(PERCENTRANK(E:E,E2781),0)</f>
        <v/>
      </c>
      <c r="K2781">
        <f>IFERROR(1 - PERCENTRANK(F:F,F2781),0)</f>
        <v/>
      </c>
      <c r="L2781">
        <f>IFERROR(PERCENTRANK(G:G,G2781),0)</f>
        <v/>
      </c>
      <c r="M2781">
        <f>H2781*weightA+I2781*weightB+J2781*weightC+K2781*weightD+L2781*weightE</f>
        <v/>
      </c>
    </row>
    <row r="2782" spans="1:13">
      <c r="A2782">
        <f>RANK(M2782,M:M)</f>
        <v/>
      </c>
      <c r="C2782">
        <f>SUMIFS('Input - target event report'!H:H,'Input - target event report'!L:L,B2782,'Input - target event report'!D:D, "Private Investment")</f>
        <v/>
      </c>
      <c r="D2782">
        <f>IF(E2782&lt;2, "N/A", (MAXIFS('Input - target event report'!E:E,'Input - target event report'!L:L,B:B,'Input - target event report'!D:D,"Private Investment")-MINIFS('Input - target event report'!E:E,'Input - target event report'!L:L,B:B,'Input - target event report'!D:D,"Private Investment"))/(E2782-1))</f>
        <v/>
      </c>
      <c r="E2782">
        <f>COUNTIFS('Input - target event report'!L:L,B2782,'Input - target event report'!D:D, "Private Investment")</f>
        <v/>
      </c>
      <c r="F2782">
        <f>AVERAGEIF(INDEX('Input - companies list'!$A:$BG, 0, MATCH("Clusters 0",'Input - companies list'!$A$1:$BG$1, 0)),'Output - Cluster ranking'!B2782,INDEX('Input - companies list'!$A:$BG, 0, MATCH("Flow",'Input - companies list'!$A$1:$BG$1, 0)))</f>
        <v/>
      </c>
      <c r="G2782">
        <f>AVERAGEIF(INDEX('Input - companies list'!$A:$BG, 0, MATCH("Clusters 0",'Input - companies list'!$A$1:$BG$1, 0)),'Output - Cluster ranking'!B2782,INDEX('Input - companies list'!$A:$BG, 0, MATCH("Inter-Cluster Connectivity",'Input - companies list'!$A$1:$BG$1, 0)))</f>
        <v/>
      </c>
      <c r="H2782">
        <f>IFERROR(PERCENTRANK(C:C,C2782),0)</f>
        <v/>
      </c>
      <c r="I2782">
        <f>IFERROR(1 - PERCENTRANK(D:D,D2782),0)</f>
        <v/>
      </c>
      <c r="J2782">
        <f>IFERROR(PERCENTRANK(E:E,E2782),0)</f>
        <v/>
      </c>
      <c r="K2782">
        <f>IFERROR(1 - PERCENTRANK(F:F,F2782),0)</f>
        <v/>
      </c>
      <c r="L2782">
        <f>IFERROR(PERCENTRANK(G:G,G2782),0)</f>
        <v/>
      </c>
      <c r="M2782">
        <f>H2782*weightA+I2782*weightB+J2782*weightC+K2782*weightD+L2782*weightE</f>
        <v/>
      </c>
    </row>
    <row r="2783" spans="1:13">
      <c r="A2783">
        <f>RANK(M2783,M:M)</f>
        <v/>
      </c>
      <c r="C2783">
        <f>SUMIFS('Input - target event report'!H:H,'Input - target event report'!L:L,B2783,'Input - target event report'!D:D, "Private Investment")</f>
        <v/>
      </c>
      <c r="D2783">
        <f>IF(E2783&lt;2, "N/A", (MAXIFS('Input - target event report'!E:E,'Input - target event report'!L:L,B:B,'Input - target event report'!D:D,"Private Investment")-MINIFS('Input - target event report'!E:E,'Input - target event report'!L:L,B:B,'Input - target event report'!D:D,"Private Investment"))/(E2783-1))</f>
        <v/>
      </c>
      <c r="E2783">
        <f>COUNTIFS('Input - target event report'!L:L,B2783,'Input - target event report'!D:D, "Private Investment")</f>
        <v/>
      </c>
      <c r="F2783">
        <f>AVERAGEIF(INDEX('Input - companies list'!$A:$BG, 0, MATCH("Clusters 0",'Input - companies list'!$A$1:$BG$1, 0)),'Output - Cluster ranking'!B2783,INDEX('Input - companies list'!$A:$BG, 0, MATCH("Flow",'Input - companies list'!$A$1:$BG$1, 0)))</f>
        <v/>
      </c>
      <c r="G2783">
        <f>AVERAGEIF(INDEX('Input - companies list'!$A:$BG, 0, MATCH("Clusters 0",'Input - companies list'!$A$1:$BG$1, 0)),'Output - Cluster ranking'!B2783,INDEX('Input - companies list'!$A:$BG, 0, MATCH("Inter-Cluster Connectivity",'Input - companies list'!$A$1:$BG$1, 0)))</f>
        <v/>
      </c>
      <c r="H2783">
        <f>IFERROR(PERCENTRANK(C:C,C2783),0)</f>
        <v/>
      </c>
      <c r="I2783">
        <f>IFERROR(1 - PERCENTRANK(D:D,D2783),0)</f>
        <v/>
      </c>
      <c r="J2783">
        <f>IFERROR(PERCENTRANK(E:E,E2783),0)</f>
        <v/>
      </c>
      <c r="K2783">
        <f>IFERROR(1 - PERCENTRANK(F:F,F2783),0)</f>
        <v/>
      </c>
      <c r="L2783">
        <f>IFERROR(PERCENTRANK(G:G,G2783),0)</f>
        <v/>
      </c>
      <c r="M2783">
        <f>H2783*weightA+I2783*weightB+J2783*weightC+K2783*weightD+L2783*weightE</f>
        <v/>
      </c>
    </row>
    <row r="2784" spans="1:13">
      <c r="A2784">
        <f>RANK(M2784,M:M)</f>
        <v/>
      </c>
      <c r="C2784">
        <f>SUMIFS('Input - target event report'!H:H,'Input - target event report'!L:L,B2784,'Input - target event report'!D:D, "Private Investment")</f>
        <v/>
      </c>
      <c r="D2784">
        <f>IF(E2784&lt;2, "N/A", (MAXIFS('Input - target event report'!E:E,'Input - target event report'!L:L,B:B,'Input - target event report'!D:D,"Private Investment")-MINIFS('Input - target event report'!E:E,'Input - target event report'!L:L,B:B,'Input - target event report'!D:D,"Private Investment"))/(E2784-1))</f>
        <v/>
      </c>
      <c r="E2784">
        <f>COUNTIFS('Input - target event report'!L:L,B2784,'Input - target event report'!D:D, "Private Investment")</f>
        <v/>
      </c>
      <c r="F2784">
        <f>AVERAGEIF(INDEX('Input - companies list'!$A:$BG, 0, MATCH("Clusters 0",'Input - companies list'!$A$1:$BG$1, 0)),'Output - Cluster ranking'!B2784,INDEX('Input - companies list'!$A:$BG, 0, MATCH("Flow",'Input - companies list'!$A$1:$BG$1, 0)))</f>
        <v/>
      </c>
      <c r="G2784">
        <f>AVERAGEIF(INDEX('Input - companies list'!$A:$BG, 0, MATCH("Clusters 0",'Input - companies list'!$A$1:$BG$1, 0)),'Output - Cluster ranking'!B2784,INDEX('Input - companies list'!$A:$BG, 0, MATCH("Inter-Cluster Connectivity",'Input - companies list'!$A$1:$BG$1, 0)))</f>
        <v/>
      </c>
      <c r="H2784">
        <f>IFERROR(PERCENTRANK(C:C,C2784),0)</f>
        <v/>
      </c>
      <c r="I2784">
        <f>IFERROR(1 - PERCENTRANK(D:D,D2784),0)</f>
        <v/>
      </c>
      <c r="J2784">
        <f>IFERROR(PERCENTRANK(E:E,E2784),0)</f>
        <v/>
      </c>
      <c r="K2784">
        <f>IFERROR(1 - PERCENTRANK(F:F,F2784),0)</f>
        <v/>
      </c>
      <c r="L2784">
        <f>IFERROR(PERCENTRANK(G:G,G2784),0)</f>
        <v/>
      </c>
      <c r="M2784">
        <f>H2784*weightA+I2784*weightB+J2784*weightC+K2784*weightD+L2784*weightE</f>
        <v/>
      </c>
    </row>
    <row r="2785" spans="1:13">
      <c r="A2785">
        <f>RANK(M2785,M:M)</f>
        <v/>
      </c>
      <c r="C2785">
        <f>SUMIFS('Input - target event report'!H:H,'Input - target event report'!L:L,B2785,'Input - target event report'!D:D, "Private Investment")</f>
        <v/>
      </c>
      <c r="D2785">
        <f>IF(E2785&lt;2, "N/A", (MAXIFS('Input - target event report'!E:E,'Input - target event report'!L:L,B:B,'Input - target event report'!D:D,"Private Investment")-MINIFS('Input - target event report'!E:E,'Input - target event report'!L:L,B:B,'Input - target event report'!D:D,"Private Investment"))/(E2785-1))</f>
        <v/>
      </c>
      <c r="E2785">
        <f>COUNTIFS('Input - target event report'!L:L,B2785,'Input - target event report'!D:D, "Private Investment")</f>
        <v/>
      </c>
      <c r="F2785">
        <f>AVERAGEIF(INDEX('Input - companies list'!$A:$BG, 0, MATCH("Clusters 0",'Input - companies list'!$A$1:$BG$1, 0)),'Output - Cluster ranking'!B2785,INDEX('Input - companies list'!$A:$BG, 0, MATCH("Flow",'Input - companies list'!$A$1:$BG$1, 0)))</f>
        <v/>
      </c>
      <c r="G2785">
        <f>AVERAGEIF(INDEX('Input - companies list'!$A:$BG, 0, MATCH("Clusters 0",'Input - companies list'!$A$1:$BG$1, 0)),'Output - Cluster ranking'!B2785,INDEX('Input - companies list'!$A:$BG, 0, MATCH("Inter-Cluster Connectivity",'Input - companies list'!$A$1:$BG$1, 0)))</f>
        <v/>
      </c>
      <c r="H2785">
        <f>IFERROR(PERCENTRANK(C:C,C2785),0)</f>
        <v/>
      </c>
      <c r="I2785">
        <f>IFERROR(1 - PERCENTRANK(D:D,D2785),0)</f>
        <v/>
      </c>
      <c r="J2785">
        <f>IFERROR(PERCENTRANK(E:E,E2785),0)</f>
        <v/>
      </c>
      <c r="K2785">
        <f>IFERROR(1 - PERCENTRANK(F:F,F2785),0)</f>
        <v/>
      </c>
      <c r="L2785">
        <f>IFERROR(PERCENTRANK(G:G,G2785),0)</f>
        <v/>
      </c>
      <c r="M2785">
        <f>H2785*weightA+I2785*weightB+J2785*weightC+K2785*weightD+L2785*weightE</f>
        <v/>
      </c>
    </row>
    <row r="2786" spans="1:13">
      <c r="A2786">
        <f>RANK(M2786,M:M)</f>
        <v/>
      </c>
      <c r="C2786">
        <f>SUMIFS('Input - target event report'!H:H,'Input - target event report'!L:L,B2786,'Input - target event report'!D:D, "Private Investment")</f>
        <v/>
      </c>
      <c r="D2786">
        <f>IF(E2786&lt;2, "N/A", (MAXIFS('Input - target event report'!E:E,'Input - target event report'!L:L,B:B,'Input - target event report'!D:D,"Private Investment")-MINIFS('Input - target event report'!E:E,'Input - target event report'!L:L,B:B,'Input - target event report'!D:D,"Private Investment"))/(E2786-1))</f>
        <v/>
      </c>
      <c r="E2786">
        <f>COUNTIFS('Input - target event report'!L:L,B2786,'Input - target event report'!D:D, "Private Investment")</f>
        <v/>
      </c>
      <c r="F2786">
        <f>AVERAGEIF(INDEX('Input - companies list'!$A:$BG, 0, MATCH("Clusters 0",'Input - companies list'!$A$1:$BG$1, 0)),'Output - Cluster ranking'!B2786,INDEX('Input - companies list'!$A:$BG, 0, MATCH("Flow",'Input - companies list'!$A$1:$BG$1, 0)))</f>
        <v/>
      </c>
      <c r="G2786">
        <f>AVERAGEIF(INDEX('Input - companies list'!$A:$BG, 0, MATCH("Clusters 0",'Input - companies list'!$A$1:$BG$1, 0)),'Output - Cluster ranking'!B2786,INDEX('Input - companies list'!$A:$BG, 0, MATCH("Inter-Cluster Connectivity",'Input - companies list'!$A$1:$BG$1, 0)))</f>
        <v/>
      </c>
      <c r="H2786">
        <f>IFERROR(PERCENTRANK(C:C,C2786),0)</f>
        <v/>
      </c>
      <c r="I2786">
        <f>IFERROR(1 - PERCENTRANK(D:D,D2786),0)</f>
        <v/>
      </c>
      <c r="J2786">
        <f>IFERROR(PERCENTRANK(E:E,E2786),0)</f>
        <v/>
      </c>
      <c r="K2786">
        <f>IFERROR(1 - PERCENTRANK(F:F,F2786),0)</f>
        <v/>
      </c>
      <c r="L2786">
        <f>IFERROR(PERCENTRANK(G:G,G2786),0)</f>
        <v/>
      </c>
      <c r="M2786">
        <f>H2786*weightA+I2786*weightB+J2786*weightC+K2786*weightD+L2786*weightE</f>
        <v/>
      </c>
    </row>
    <row r="2787" spans="1:13">
      <c r="A2787">
        <f>RANK(M2787,M:M)</f>
        <v/>
      </c>
      <c r="C2787">
        <f>SUMIFS('Input - target event report'!H:H,'Input - target event report'!L:L,B2787,'Input - target event report'!D:D, "Private Investment")</f>
        <v/>
      </c>
      <c r="D2787">
        <f>IF(E2787&lt;2, "N/A", (MAXIFS('Input - target event report'!E:E,'Input - target event report'!L:L,B:B,'Input - target event report'!D:D,"Private Investment")-MINIFS('Input - target event report'!E:E,'Input - target event report'!L:L,B:B,'Input - target event report'!D:D,"Private Investment"))/(E2787-1))</f>
        <v/>
      </c>
      <c r="E2787">
        <f>COUNTIFS('Input - target event report'!L:L,B2787,'Input - target event report'!D:D, "Private Investment")</f>
        <v/>
      </c>
      <c r="F2787">
        <f>AVERAGEIF(INDEX('Input - companies list'!$A:$BG, 0, MATCH("Clusters 0",'Input - companies list'!$A$1:$BG$1, 0)),'Output - Cluster ranking'!B2787,INDEX('Input - companies list'!$A:$BG, 0, MATCH("Flow",'Input - companies list'!$A$1:$BG$1, 0)))</f>
        <v/>
      </c>
      <c r="G2787">
        <f>AVERAGEIF(INDEX('Input - companies list'!$A:$BG, 0, MATCH("Clusters 0",'Input - companies list'!$A$1:$BG$1, 0)),'Output - Cluster ranking'!B2787,INDEX('Input - companies list'!$A:$BG, 0, MATCH("Inter-Cluster Connectivity",'Input - companies list'!$A$1:$BG$1, 0)))</f>
        <v/>
      </c>
      <c r="H2787">
        <f>IFERROR(PERCENTRANK(C:C,C2787),0)</f>
        <v/>
      </c>
      <c r="I2787">
        <f>IFERROR(1 - PERCENTRANK(D:D,D2787),0)</f>
        <v/>
      </c>
      <c r="J2787">
        <f>IFERROR(PERCENTRANK(E:E,E2787),0)</f>
        <v/>
      </c>
      <c r="K2787">
        <f>IFERROR(1 - PERCENTRANK(F:F,F2787),0)</f>
        <v/>
      </c>
      <c r="L2787">
        <f>IFERROR(PERCENTRANK(G:G,G2787),0)</f>
        <v/>
      </c>
      <c r="M2787">
        <f>H2787*weightA+I2787*weightB+J2787*weightC+K2787*weightD+L2787*weightE</f>
        <v/>
      </c>
    </row>
    <row r="2788" spans="1:13">
      <c r="A2788">
        <f>RANK(M2788,M:M)</f>
        <v/>
      </c>
      <c r="C2788">
        <f>SUMIFS('Input - target event report'!H:H,'Input - target event report'!L:L,B2788,'Input - target event report'!D:D, "Private Investment")</f>
        <v/>
      </c>
      <c r="D2788">
        <f>IF(E2788&lt;2, "N/A", (MAXIFS('Input - target event report'!E:E,'Input - target event report'!L:L,B:B,'Input - target event report'!D:D,"Private Investment")-MINIFS('Input - target event report'!E:E,'Input - target event report'!L:L,B:B,'Input - target event report'!D:D,"Private Investment"))/(E2788-1))</f>
        <v/>
      </c>
      <c r="E2788">
        <f>COUNTIFS('Input - target event report'!L:L,B2788,'Input - target event report'!D:D, "Private Investment")</f>
        <v/>
      </c>
      <c r="F2788">
        <f>AVERAGEIF(INDEX('Input - companies list'!$A:$BG, 0, MATCH("Clusters 0",'Input - companies list'!$A$1:$BG$1, 0)),'Output - Cluster ranking'!B2788,INDEX('Input - companies list'!$A:$BG, 0, MATCH("Flow",'Input - companies list'!$A$1:$BG$1, 0)))</f>
        <v/>
      </c>
      <c r="G2788">
        <f>AVERAGEIF(INDEX('Input - companies list'!$A:$BG, 0, MATCH("Clusters 0",'Input - companies list'!$A$1:$BG$1, 0)),'Output - Cluster ranking'!B2788,INDEX('Input - companies list'!$A:$BG, 0, MATCH("Inter-Cluster Connectivity",'Input - companies list'!$A$1:$BG$1, 0)))</f>
        <v/>
      </c>
      <c r="H2788">
        <f>IFERROR(PERCENTRANK(C:C,C2788),0)</f>
        <v/>
      </c>
      <c r="I2788">
        <f>IFERROR(1 - PERCENTRANK(D:D,D2788),0)</f>
        <v/>
      </c>
      <c r="J2788">
        <f>IFERROR(PERCENTRANK(E:E,E2788),0)</f>
        <v/>
      </c>
      <c r="K2788">
        <f>IFERROR(1 - PERCENTRANK(F:F,F2788),0)</f>
        <v/>
      </c>
      <c r="L2788">
        <f>IFERROR(PERCENTRANK(G:G,G2788),0)</f>
        <v/>
      </c>
      <c r="M2788">
        <f>H2788*weightA+I2788*weightB+J2788*weightC+K2788*weightD+L2788*weightE</f>
        <v/>
      </c>
    </row>
    <row r="2789" spans="1:13">
      <c r="A2789">
        <f>RANK(M2789,M:M)</f>
        <v/>
      </c>
      <c r="C2789">
        <f>SUMIFS('Input - target event report'!H:H,'Input - target event report'!L:L,B2789,'Input - target event report'!D:D, "Private Investment")</f>
        <v/>
      </c>
      <c r="D2789">
        <f>IF(E2789&lt;2, "N/A", (MAXIFS('Input - target event report'!E:E,'Input - target event report'!L:L,B:B,'Input - target event report'!D:D,"Private Investment")-MINIFS('Input - target event report'!E:E,'Input - target event report'!L:L,B:B,'Input - target event report'!D:D,"Private Investment"))/(E2789-1))</f>
        <v/>
      </c>
      <c r="E2789">
        <f>COUNTIFS('Input - target event report'!L:L,B2789,'Input - target event report'!D:D, "Private Investment")</f>
        <v/>
      </c>
      <c r="F2789">
        <f>AVERAGEIF(INDEX('Input - companies list'!$A:$BG, 0, MATCH("Clusters 0",'Input - companies list'!$A$1:$BG$1, 0)),'Output - Cluster ranking'!B2789,INDEX('Input - companies list'!$A:$BG, 0, MATCH("Flow",'Input - companies list'!$A$1:$BG$1, 0)))</f>
        <v/>
      </c>
      <c r="G2789">
        <f>AVERAGEIF(INDEX('Input - companies list'!$A:$BG, 0, MATCH("Clusters 0",'Input - companies list'!$A$1:$BG$1, 0)),'Output - Cluster ranking'!B2789,INDEX('Input - companies list'!$A:$BG, 0, MATCH("Inter-Cluster Connectivity",'Input - companies list'!$A$1:$BG$1, 0)))</f>
        <v/>
      </c>
      <c r="H2789">
        <f>IFERROR(PERCENTRANK(C:C,C2789),0)</f>
        <v/>
      </c>
      <c r="I2789">
        <f>IFERROR(1 - PERCENTRANK(D:D,D2789),0)</f>
        <v/>
      </c>
      <c r="J2789">
        <f>IFERROR(PERCENTRANK(E:E,E2789),0)</f>
        <v/>
      </c>
      <c r="K2789">
        <f>IFERROR(1 - PERCENTRANK(F:F,F2789),0)</f>
        <v/>
      </c>
      <c r="L2789">
        <f>IFERROR(PERCENTRANK(G:G,G2789),0)</f>
        <v/>
      </c>
      <c r="M2789">
        <f>H2789*weightA+I2789*weightB+J2789*weightC+K2789*weightD+L2789*weightE</f>
        <v/>
      </c>
    </row>
    <row r="2790" spans="1:13">
      <c r="A2790">
        <f>RANK(M2790,M:M)</f>
        <v/>
      </c>
      <c r="C2790">
        <f>SUMIFS('Input - target event report'!H:H,'Input - target event report'!L:L,B2790,'Input - target event report'!D:D, "Private Investment")</f>
        <v/>
      </c>
      <c r="D2790">
        <f>IF(E2790&lt;2, "N/A", (MAXIFS('Input - target event report'!E:E,'Input - target event report'!L:L,B:B,'Input - target event report'!D:D,"Private Investment")-MINIFS('Input - target event report'!E:E,'Input - target event report'!L:L,B:B,'Input - target event report'!D:D,"Private Investment"))/(E2790-1))</f>
        <v/>
      </c>
      <c r="E2790">
        <f>COUNTIFS('Input - target event report'!L:L,B2790,'Input - target event report'!D:D, "Private Investment")</f>
        <v/>
      </c>
      <c r="F2790">
        <f>AVERAGEIF(INDEX('Input - companies list'!$A:$BG, 0, MATCH("Clusters 0",'Input - companies list'!$A$1:$BG$1, 0)),'Output - Cluster ranking'!B2790,INDEX('Input - companies list'!$A:$BG, 0, MATCH("Flow",'Input - companies list'!$A$1:$BG$1, 0)))</f>
        <v/>
      </c>
      <c r="G2790">
        <f>AVERAGEIF(INDEX('Input - companies list'!$A:$BG, 0, MATCH("Clusters 0",'Input - companies list'!$A$1:$BG$1, 0)),'Output - Cluster ranking'!B2790,INDEX('Input - companies list'!$A:$BG, 0, MATCH("Inter-Cluster Connectivity",'Input - companies list'!$A$1:$BG$1, 0)))</f>
        <v/>
      </c>
      <c r="H2790">
        <f>IFERROR(PERCENTRANK(C:C,C2790),0)</f>
        <v/>
      </c>
      <c r="I2790">
        <f>IFERROR(1 - PERCENTRANK(D:D,D2790),0)</f>
        <v/>
      </c>
      <c r="J2790">
        <f>IFERROR(PERCENTRANK(E:E,E2790),0)</f>
        <v/>
      </c>
      <c r="K2790">
        <f>IFERROR(1 - PERCENTRANK(F:F,F2790),0)</f>
        <v/>
      </c>
      <c r="L2790">
        <f>IFERROR(PERCENTRANK(G:G,G2790),0)</f>
        <v/>
      </c>
      <c r="M2790">
        <f>H2790*weightA+I2790*weightB+J2790*weightC+K2790*weightD+L2790*weightE</f>
        <v/>
      </c>
    </row>
    <row r="2791" spans="1:13">
      <c r="A2791">
        <f>RANK(M2791,M:M)</f>
        <v/>
      </c>
      <c r="C2791">
        <f>SUMIFS('Input - target event report'!H:H,'Input - target event report'!L:L,B2791,'Input - target event report'!D:D, "Private Investment")</f>
        <v/>
      </c>
      <c r="D2791">
        <f>IF(E2791&lt;2, "N/A", (MAXIFS('Input - target event report'!E:E,'Input - target event report'!L:L,B:B,'Input - target event report'!D:D,"Private Investment")-MINIFS('Input - target event report'!E:E,'Input - target event report'!L:L,B:B,'Input - target event report'!D:D,"Private Investment"))/(E2791-1))</f>
        <v/>
      </c>
      <c r="E2791">
        <f>COUNTIFS('Input - target event report'!L:L,B2791,'Input - target event report'!D:D, "Private Investment")</f>
        <v/>
      </c>
      <c r="F2791">
        <f>AVERAGEIF(INDEX('Input - companies list'!$A:$BG, 0, MATCH("Clusters 0",'Input - companies list'!$A$1:$BG$1, 0)),'Output - Cluster ranking'!B2791,INDEX('Input - companies list'!$A:$BG, 0, MATCH("Flow",'Input - companies list'!$A$1:$BG$1, 0)))</f>
        <v/>
      </c>
      <c r="G2791">
        <f>AVERAGEIF(INDEX('Input - companies list'!$A:$BG, 0, MATCH("Clusters 0",'Input - companies list'!$A$1:$BG$1, 0)),'Output - Cluster ranking'!B2791,INDEX('Input - companies list'!$A:$BG, 0, MATCH("Inter-Cluster Connectivity",'Input - companies list'!$A$1:$BG$1, 0)))</f>
        <v/>
      </c>
      <c r="H2791">
        <f>IFERROR(PERCENTRANK(C:C,C2791),0)</f>
        <v/>
      </c>
      <c r="I2791">
        <f>IFERROR(1 - PERCENTRANK(D:D,D2791),0)</f>
        <v/>
      </c>
      <c r="J2791">
        <f>IFERROR(PERCENTRANK(E:E,E2791),0)</f>
        <v/>
      </c>
      <c r="K2791">
        <f>IFERROR(1 - PERCENTRANK(F:F,F2791),0)</f>
        <v/>
      </c>
      <c r="L2791">
        <f>IFERROR(PERCENTRANK(G:G,G2791),0)</f>
        <v/>
      </c>
      <c r="M2791">
        <f>H2791*weightA+I2791*weightB+J2791*weightC+K2791*weightD+L2791*weightE</f>
        <v/>
      </c>
    </row>
    <row r="2792" spans="1:13">
      <c r="A2792">
        <f>RANK(M2792,M:M)</f>
        <v/>
      </c>
      <c r="C2792">
        <f>SUMIFS('Input - target event report'!H:H,'Input - target event report'!L:L,B2792,'Input - target event report'!D:D, "Private Investment")</f>
        <v/>
      </c>
      <c r="D2792">
        <f>IF(E2792&lt;2, "N/A", (MAXIFS('Input - target event report'!E:E,'Input - target event report'!L:L,B:B,'Input - target event report'!D:D,"Private Investment")-MINIFS('Input - target event report'!E:E,'Input - target event report'!L:L,B:B,'Input - target event report'!D:D,"Private Investment"))/(E2792-1))</f>
        <v/>
      </c>
      <c r="E2792">
        <f>COUNTIFS('Input - target event report'!L:L,B2792,'Input - target event report'!D:D, "Private Investment")</f>
        <v/>
      </c>
      <c r="F2792">
        <f>AVERAGEIF(INDEX('Input - companies list'!$A:$BG, 0, MATCH("Clusters 0",'Input - companies list'!$A$1:$BG$1, 0)),'Output - Cluster ranking'!B2792,INDEX('Input - companies list'!$A:$BG, 0, MATCH("Flow",'Input - companies list'!$A$1:$BG$1, 0)))</f>
        <v/>
      </c>
      <c r="G2792">
        <f>AVERAGEIF(INDEX('Input - companies list'!$A:$BG, 0, MATCH("Clusters 0",'Input - companies list'!$A$1:$BG$1, 0)),'Output - Cluster ranking'!B2792,INDEX('Input - companies list'!$A:$BG, 0, MATCH("Inter-Cluster Connectivity",'Input - companies list'!$A$1:$BG$1, 0)))</f>
        <v/>
      </c>
      <c r="H2792">
        <f>IFERROR(PERCENTRANK(C:C,C2792),0)</f>
        <v/>
      </c>
      <c r="I2792">
        <f>IFERROR(1 - PERCENTRANK(D:D,D2792),0)</f>
        <v/>
      </c>
      <c r="J2792">
        <f>IFERROR(PERCENTRANK(E:E,E2792),0)</f>
        <v/>
      </c>
      <c r="K2792">
        <f>IFERROR(1 - PERCENTRANK(F:F,F2792),0)</f>
        <v/>
      </c>
      <c r="L2792">
        <f>IFERROR(PERCENTRANK(G:G,G2792),0)</f>
        <v/>
      </c>
      <c r="M2792">
        <f>H2792*weightA+I2792*weightB+J2792*weightC+K2792*weightD+L2792*weightE</f>
        <v/>
      </c>
    </row>
    <row r="2793" spans="1:13">
      <c r="A2793">
        <f>RANK(M2793,M:M)</f>
        <v/>
      </c>
      <c r="C2793">
        <f>SUMIFS('Input - target event report'!H:H,'Input - target event report'!L:L,B2793,'Input - target event report'!D:D, "Private Investment")</f>
        <v/>
      </c>
      <c r="D2793">
        <f>IF(E2793&lt;2, "N/A", (MAXIFS('Input - target event report'!E:E,'Input - target event report'!L:L,B:B,'Input - target event report'!D:D,"Private Investment")-MINIFS('Input - target event report'!E:E,'Input - target event report'!L:L,B:B,'Input - target event report'!D:D,"Private Investment"))/(E2793-1))</f>
        <v/>
      </c>
      <c r="E2793">
        <f>COUNTIFS('Input - target event report'!L:L,B2793,'Input - target event report'!D:D, "Private Investment")</f>
        <v/>
      </c>
      <c r="F2793">
        <f>AVERAGEIF(INDEX('Input - companies list'!$A:$BG, 0, MATCH("Clusters 0",'Input - companies list'!$A$1:$BG$1, 0)),'Output - Cluster ranking'!B2793,INDEX('Input - companies list'!$A:$BG, 0, MATCH("Flow",'Input - companies list'!$A$1:$BG$1, 0)))</f>
        <v/>
      </c>
      <c r="G2793">
        <f>AVERAGEIF(INDEX('Input - companies list'!$A:$BG, 0, MATCH("Clusters 0",'Input - companies list'!$A$1:$BG$1, 0)),'Output - Cluster ranking'!B2793,INDEX('Input - companies list'!$A:$BG, 0, MATCH("Inter-Cluster Connectivity",'Input - companies list'!$A$1:$BG$1, 0)))</f>
        <v/>
      </c>
      <c r="H2793">
        <f>IFERROR(PERCENTRANK(C:C,C2793),0)</f>
        <v/>
      </c>
      <c r="I2793">
        <f>IFERROR(1 - PERCENTRANK(D:D,D2793),0)</f>
        <v/>
      </c>
      <c r="J2793">
        <f>IFERROR(PERCENTRANK(E:E,E2793),0)</f>
        <v/>
      </c>
      <c r="K2793">
        <f>IFERROR(1 - PERCENTRANK(F:F,F2793),0)</f>
        <v/>
      </c>
      <c r="L2793">
        <f>IFERROR(PERCENTRANK(G:G,G2793),0)</f>
        <v/>
      </c>
      <c r="M2793">
        <f>H2793*weightA+I2793*weightB+J2793*weightC+K2793*weightD+L2793*weightE</f>
        <v/>
      </c>
    </row>
    <row r="2794" spans="1:13">
      <c r="A2794">
        <f>RANK(M2794,M:M)</f>
        <v/>
      </c>
      <c r="C2794">
        <f>SUMIFS('Input - target event report'!H:H,'Input - target event report'!L:L,B2794,'Input - target event report'!D:D, "Private Investment")</f>
        <v/>
      </c>
      <c r="D2794">
        <f>IF(E2794&lt;2, "N/A", (MAXIFS('Input - target event report'!E:E,'Input - target event report'!L:L,B:B,'Input - target event report'!D:D,"Private Investment")-MINIFS('Input - target event report'!E:E,'Input - target event report'!L:L,B:B,'Input - target event report'!D:D,"Private Investment"))/(E2794-1))</f>
        <v/>
      </c>
      <c r="E2794">
        <f>COUNTIFS('Input - target event report'!L:L,B2794,'Input - target event report'!D:D, "Private Investment")</f>
        <v/>
      </c>
      <c r="F2794">
        <f>AVERAGEIF(INDEX('Input - companies list'!$A:$BG, 0, MATCH("Clusters 0",'Input - companies list'!$A$1:$BG$1, 0)),'Output - Cluster ranking'!B2794,INDEX('Input - companies list'!$A:$BG, 0, MATCH("Flow",'Input - companies list'!$A$1:$BG$1, 0)))</f>
        <v/>
      </c>
      <c r="G2794">
        <f>AVERAGEIF(INDEX('Input - companies list'!$A:$BG, 0, MATCH("Clusters 0",'Input - companies list'!$A$1:$BG$1, 0)),'Output - Cluster ranking'!B2794,INDEX('Input - companies list'!$A:$BG, 0, MATCH("Inter-Cluster Connectivity",'Input - companies list'!$A$1:$BG$1, 0)))</f>
        <v/>
      </c>
      <c r="H2794">
        <f>IFERROR(PERCENTRANK(C:C,C2794),0)</f>
        <v/>
      </c>
      <c r="I2794">
        <f>IFERROR(1 - PERCENTRANK(D:D,D2794),0)</f>
        <v/>
      </c>
      <c r="J2794">
        <f>IFERROR(PERCENTRANK(E:E,E2794),0)</f>
        <v/>
      </c>
      <c r="K2794">
        <f>IFERROR(1 - PERCENTRANK(F:F,F2794),0)</f>
        <v/>
      </c>
      <c r="L2794">
        <f>IFERROR(PERCENTRANK(G:G,G2794),0)</f>
        <v/>
      </c>
      <c r="M2794">
        <f>H2794*weightA+I2794*weightB+J2794*weightC+K2794*weightD+L2794*weightE</f>
        <v/>
      </c>
    </row>
    <row r="2795" spans="1:13">
      <c r="A2795">
        <f>RANK(M2795,M:M)</f>
        <v/>
      </c>
      <c r="C2795">
        <f>SUMIFS('Input - target event report'!H:H,'Input - target event report'!L:L,B2795,'Input - target event report'!D:D, "Private Investment")</f>
        <v/>
      </c>
      <c r="D2795">
        <f>IF(E2795&lt;2, "N/A", (MAXIFS('Input - target event report'!E:E,'Input - target event report'!L:L,B:B,'Input - target event report'!D:D,"Private Investment")-MINIFS('Input - target event report'!E:E,'Input - target event report'!L:L,B:B,'Input - target event report'!D:D,"Private Investment"))/(E2795-1))</f>
        <v/>
      </c>
      <c r="E2795">
        <f>COUNTIFS('Input - target event report'!L:L,B2795,'Input - target event report'!D:D, "Private Investment")</f>
        <v/>
      </c>
      <c r="F2795">
        <f>AVERAGEIF(INDEX('Input - companies list'!$A:$BG, 0, MATCH("Clusters 0",'Input - companies list'!$A$1:$BG$1, 0)),'Output - Cluster ranking'!B2795,INDEX('Input - companies list'!$A:$BG, 0, MATCH("Flow",'Input - companies list'!$A$1:$BG$1, 0)))</f>
        <v/>
      </c>
      <c r="G2795">
        <f>AVERAGEIF(INDEX('Input - companies list'!$A:$BG, 0, MATCH("Clusters 0",'Input - companies list'!$A$1:$BG$1, 0)),'Output - Cluster ranking'!B2795,INDEX('Input - companies list'!$A:$BG, 0, MATCH("Inter-Cluster Connectivity",'Input - companies list'!$A$1:$BG$1, 0)))</f>
        <v/>
      </c>
      <c r="H2795">
        <f>IFERROR(PERCENTRANK(C:C,C2795),0)</f>
        <v/>
      </c>
      <c r="I2795">
        <f>IFERROR(1 - PERCENTRANK(D:D,D2795),0)</f>
        <v/>
      </c>
      <c r="J2795">
        <f>IFERROR(PERCENTRANK(E:E,E2795),0)</f>
        <v/>
      </c>
      <c r="K2795">
        <f>IFERROR(1 - PERCENTRANK(F:F,F2795),0)</f>
        <v/>
      </c>
      <c r="L2795">
        <f>IFERROR(PERCENTRANK(G:G,G2795),0)</f>
        <v/>
      </c>
      <c r="M2795">
        <f>H2795*weightA+I2795*weightB+J2795*weightC+K2795*weightD+L2795*weightE</f>
        <v/>
      </c>
    </row>
    <row r="2796" spans="1:13">
      <c r="A2796">
        <f>RANK(M2796,M:M)</f>
        <v/>
      </c>
      <c r="C2796">
        <f>SUMIFS('Input - target event report'!H:H,'Input - target event report'!L:L,B2796,'Input - target event report'!D:D, "Private Investment")</f>
        <v/>
      </c>
      <c r="D2796">
        <f>IF(E2796&lt;2, "N/A", (MAXIFS('Input - target event report'!E:E,'Input - target event report'!L:L,B:B,'Input - target event report'!D:D,"Private Investment")-MINIFS('Input - target event report'!E:E,'Input - target event report'!L:L,B:B,'Input - target event report'!D:D,"Private Investment"))/(E2796-1))</f>
        <v/>
      </c>
      <c r="E2796">
        <f>COUNTIFS('Input - target event report'!L:L,B2796,'Input - target event report'!D:D, "Private Investment")</f>
        <v/>
      </c>
      <c r="F2796">
        <f>AVERAGEIF(INDEX('Input - companies list'!$A:$BG, 0, MATCH("Clusters 0",'Input - companies list'!$A$1:$BG$1, 0)),'Output - Cluster ranking'!B2796,INDEX('Input - companies list'!$A:$BG, 0, MATCH("Flow",'Input - companies list'!$A$1:$BG$1, 0)))</f>
        <v/>
      </c>
      <c r="G2796">
        <f>AVERAGEIF(INDEX('Input - companies list'!$A:$BG, 0, MATCH("Clusters 0",'Input - companies list'!$A$1:$BG$1, 0)),'Output - Cluster ranking'!B2796,INDEX('Input - companies list'!$A:$BG, 0, MATCH("Inter-Cluster Connectivity",'Input - companies list'!$A$1:$BG$1, 0)))</f>
        <v/>
      </c>
      <c r="H2796">
        <f>IFERROR(PERCENTRANK(C:C,C2796),0)</f>
        <v/>
      </c>
      <c r="I2796">
        <f>IFERROR(1 - PERCENTRANK(D:D,D2796),0)</f>
        <v/>
      </c>
      <c r="J2796">
        <f>IFERROR(PERCENTRANK(E:E,E2796),0)</f>
        <v/>
      </c>
      <c r="K2796">
        <f>IFERROR(1 - PERCENTRANK(F:F,F2796),0)</f>
        <v/>
      </c>
      <c r="L2796">
        <f>IFERROR(PERCENTRANK(G:G,G2796),0)</f>
        <v/>
      </c>
      <c r="M2796">
        <f>H2796*weightA+I2796*weightB+J2796*weightC+K2796*weightD+L2796*weightE</f>
        <v/>
      </c>
    </row>
    <row r="2797" spans="1:13">
      <c r="A2797">
        <f>RANK(M2797,M:M)</f>
        <v/>
      </c>
      <c r="C2797">
        <f>SUMIFS('Input - target event report'!H:H,'Input - target event report'!L:L,B2797,'Input - target event report'!D:D, "Private Investment")</f>
        <v/>
      </c>
      <c r="D2797">
        <f>IF(E2797&lt;2, "N/A", (MAXIFS('Input - target event report'!E:E,'Input - target event report'!L:L,B:B,'Input - target event report'!D:D,"Private Investment")-MINIFS('Input - target event report'!E:E,'Input - target event report'!L:L,B:B,'Input - target event report'!D:D,"Private Investment"))/(E2797-1))</f>
        <v/>
      </c>
      <c r="E2797">
        <f>COUNTIFS('Input - target event report'!L:L,B2797,'Input - target event report'!D:D, "Private Investment")</f>
        <v/>
      </c>
      <c r="F2797">
        <f>AVERAGEIF(INDEX('Input - companies list'!$A:$BG, 0, MATCH("Clusters 0",'Input - companies list'!$A$1:$BG$1, 0)),'Output - Cluster ranking'!B2797,INDEX('Input - companies list'!$A:$BG, 0, MATCH("Flow",'Input - companies list'!$A$1:$BG$1, 0)))</f>
        <v/>
      </c>
      <c r="G2797">
        <f>AVERAGEIF(INDEX('Input - companies list'!$A:$BG, 0, MATCH("Clusters 0",'Input - companies list'!$A$1:$BG$1, 0)),'Output - Cluster ranking'!B2797,INDEX('Input - companies list'!$A:$BG, 0, MATCH("Inter-Cluster Connectivity",'Input - companies list'!$A$1:$BG$1, 0)))</f>
        <v/>
      </c>
      <c r="H2797">
        <f>IFERROR(PERCENTRANK(C:C,C2797),0)</f>
        <v/>
      </c>
      <c r="I2797">
        <f>IFERROR(1 - PERCENTRANK(D:D,D2797),0)</f>
        <v/>
      </c>
      <c r="J2797">
        <f>IFERROR(PERCENTRANK(E:E,E2797),0)</f>
        <v/>
      </c>
      <c r="K2797">
        <f>IFERROR(1 - PERCENTRANK(F:F,F2797),0)</f>
        <v/>
      </c>
      <c r="L2797">
        <f>IFERROR(PERCENTRANK(G:G,G2797),0)</f>
        <v/>
      </c>
      <c r="M2797">
        <f>H2797*weightA+I2797*weightB+J2797*weightC+K2797*weightD+L2797*weightE</f>
        <v/>
      </c>
    </row>
    <row r="2798" spans="1:13">
      <c r="A2798">
        <f>RANK(M2798,M:M)</f>
        <v/>
      </c>
      <c r="C2798">
        <f>SUMIFS('Input - target event report'!H:H,'Input - target event report'!L:L,B2798,'Input - target event report'!D:D, "Private Investment")</f>
        <v/>
      </c>
      <c r="D2798">
        <f>IF(E2798&lt;2, "N/A", (MAXIFS('Input - target event report'!E:E,'Input - target event report'!L:L,B:B,'Input - target event report'!D:D,"Private Investment")-MINIFS('Input - target event report'!E:E,'Input - target event report'!L:L,B:B,'Input - target event report'!D:D,"Private Investment"))/(E2798-1))</f>
        <v/>
      </c>
      <c r="E2798">
        <f>COUNTIFS('Input - target event report'!L:L,B2798,'Input - target event report'!D:D, "Private Investment")</f>
        <v/>
      </c>
      <c r="F2798">
        <f>AVERAGEIF(INDEX('Input - companies list'!$A:$BG, 0, MATCH("Clusters 0",'Input - companies list'!$A$1:$BG$1, 0)),'Output - Cluster ranking'!B2798,INDEX('Input - companies list'!$A:$BG, 0, MATCH("Flow",'Input - companies list'!$A$1:$BG$1, 0)))</f>
        <v/>
      </c>
      <c r="G2798">
        <f>AVERAGEIF(INDEX('Input - companies list'!$A:$BG, 0, MATCH("Clusters 0",'Input - companies list'!$A$1:$BG$1, 0)),'Output - Cluster ranking'!B2798,INDEX('Input - companies list'!$A:$BG, 0, MATCH("Inter-Cluster Connectivity",'Input - companies list'!$A$1:$BG$1, 0)))</f>
        <v/>
      </c>
      <c r="H2798">
        <f>IFERROR(PERCENTRANK(C:C,C2798),0)</f>
        <v/>
      </c>
      <c r="I2798">
        <f>IFERROR(1 - PERCENTRANK(D:D,D2798),0)</f>
        <v/>
      </c>
      <c r="J2798">
        <f>IFERROR(PERCENTRANK(E:E,E2798),0)</f>
        <v/>
      </c>
      <c r="K2798">
        <f>IFERROR(1 - PERCENTRANK(F:F,F2798),0)</f>
        <v/>
      </c>
      <c r="L2798">
        <f>IFERROR(PERCENTRANK(G:G,G2798),0)</f>
        <v/>
      </c>
      <c r="M2798">
        <f>H2798*weightA+I2798*weightB+J2798*weightC+K2798*weightD+L2798*weightE</f>
        <v/>
      </c>
    </row>
    <row r="2799" spans="1:13">
      <c r="A2799">
        <f>RANK(M2799,M:M)</f>
        <v/>
      </c>
      <c r="C2799">
        <f>SUMIFS('Input - target event report'!H:H,'Input - target event report'!L:L,B2799,'Input - target event report'!D:D, "Private Investment")</f>
        <v/>
      </c>
      <c r="D2799">
        <f>IF(E2799&lt;2, "N/A", (MAXIFS('Input - target event report'!E:E,'Input - target event report'!L:L,B:B,'Input - target event report'!D:D,"Private Investment")-MINIFS('Input - target event report'!E:E,'Input - target event report'!L:L,B:B,'Input - target event report'!D:D,"Private Investment"))/(E2799-1))</f>
        <v/>
      </c>
      <c r="E2799">
        <f>COUNTIFS('Input - target event report'!L:L,B2799,'Input - target event report'!D:D, "Private Investment")</f>
        <v/>
      </c>
      <c r="F2799">
        <f>AVERAGEIF(INDEX('Input - companies list'!$A:$BG, 0, MATCH("Clusters 0",'Input - companies list'!$A$1:$BG$1, 0)),'Output - Cluster ranking'!B2799,INDEX('Input - companies list'!$A:$BG, 0, MATCH("Flow",'Input - companies list'!$A$1:$BG$1, 0)))</f>
        <v/>
      </c>
      <c r="G2799">
        <f>AVERAGEIF(INDEX('Input - companies list'!$A:$BG, 0, MATCH("Clusters 0",'Input - companies list'!$A$1:$BG$1, 0)),'Output - Cluster ranking'!B2799,INDEX('Input - companies list'!$A:$BG, 0, MATCH("Inter-Cluster Connectivity",'Input - companies list'!$A$1:$BG$1, 0)))</f>
        <v/>
      </c>
      <c r="H2799">
        <f>IFERROR(PERCENTRANK(C:C,C2799),0)</f>
        <v/>
      </c>
      <c r="I2799">
        <f>IFERROR(1 - PERCENTRANK(D:D,D2799),0)</f>
        <v/>
      </c>
      <c r="J2799">
        <f>IFERROR(PERCENTRANK(E:E,E2799),0)</f>
        <v/>
      </c>
      <c r="K2799">
        <f>IFERROR(1 - PERCENTRANK(F:F,F2799),0)</f>
        <v/>
      </c>
      <c r="L2799">
        <f>IFERROR(PERCENTRANK(G:G,G2799),0)</f>
        <v/>
      </c>
      <c r="M2799">
        <f>H2799*weightA+I2799*weightB+J2799*weightC+K2799*weightD+L2799*weightE</f>
        <v/>
      </c>
    </row>
    <row r="2800" spans="1:13">
      <c r="A2800">
        <f>RANK(M2800,M:M)</f>
        <v/>
      </c>
      <c r="C2800">
        <f>SUMIFS('Input - target event report'!H:H,'Input - target event report'!L:L,B2800,'Input - target event report'!D:D, "Private Investment")</f>
        <v/>
      </c>
      <c r="D2800">
        <f>IF(E2800&lt;2, "N/A", (MAXIFS('Input - target event report'!E:E,'Input - target event report'!L:L,B:B,'Input - target event report'!D:D,"Private Investment")-MINIFS('Input - target event report'!E:E,'Input - target event report'!L:L,B:B,'Input - target event report'!D:D,"Private Investment"))/(E2800-1))</f>
        <v/>
      </c>
      <c r="E2800">
        <f>COUNTIFS('Input - target event report'!L:L,B2800,'Input - target event report'!D:D, "Private Investment")</f>
        <v/>
      </c>
      <c r="F2800">
        <f>AVERAGEIF(INDEX('Input - companies list'!$A:$BG, 0, MATCH("Clusters 0",'Input - companies list'!$A$1:$BG$1, 0)),'Output - Cluster ranking'!B2800,INDEX('Input - companies list'!$A:$BG, 0, MATCH("Flow",'Input - companies list'!$A$1:$BG$1, 0)))</f>
        <v/>
      </c>
      <c r="G2800">
        <f>AVERAGEIF(INDEX('Input - companies list'!$A:$BG, 0, MATCH("Clusters 0",'Input - companies list'!$A$1:$BG$1, 0)),'Output - Cluster ranking'!B2800,INDEX('Input - companies list'!$A:$BG, 0, MATCH("Inter-Cluster Connectivity",'Input - companies list'!$A$1:$BG$1, 0)))</f>
        <v/>
      </c>
      <c r="H2800">
        <f>IFERROR(PERCENTRANK(C:C,C2800),0)</f>
        <v/>
      </c>
      <c r="I2800">
        <f>IFERROR(1 - PERCENTRANK(D:D,D2800),0)</f>
        <v/>
      </c>
      <c r="J2800">
        <f>IFERROR(PERCENTRANK(E:E,E2800),0)</f>
        <v/>
      </c>
      <c r="K2800">
        <f>IFERROR(1 - PERCENTRANK(F:F,F2800),0)</f>
        <v/>
      </c>
      <c r="L2800">
        <f>IFERROR(PERCENTRANK(G:G,G2800),0)</f>
        <v/>
      </c>
      <c r="M2800">
        <f>H2800*weightA+I2800*weightB+J2800*weightC+K2800*weightD+L2800*weightE</f>
        <v/>
      </c>
    </row>
    <row r="2801" spans="1:13">
      <c r="A2801">
        <f>RANK(M2801,M:M)</f>
        <v/>
      </c>
      <c r="C2801">
        <f>SUMIFS('Input - target event report'!H:H,'Input - target event report'!L:L,B2801,'Input - target event report'!D:D, "Private Investment")</f>
        <v/>
      </c>
      <c r="D2801">
        <f>IF(E2801&lt;2, "N/A", (MAXIFS('Input - target event report'!E:E,'Input - target event report'!L:L,B:B,'Input - target event report'!D:D,"Private Investment")-MINIFS('Input - target event report'!E:E,'Input - target event report'!L:L,B:B,'Input - target event report'!D:D,"Private Investment"))/(E2801-1))</f>
        <v/>
      </c>
      <c r="E2801">
        <f>COUNTIFS('Input - target event report'!L:L,B2801,'Input - target event report'!D:D, "Private Investment")</f>
        <v/>
      </c>
      <c r="F2801">
        <f>AVERAGEIF(INDEX('Input - companies list'!$A:$BG, 0, MATCH("Clusters 0",'Input - companies list'!$A$1:$BG$1, 0)),'Output - Cluster ranking'!B2801,INDEX('Input - companies list'!$A:$BG, 0, MATCH("Flow",'Input - companies list'!$A$1:$BG$1, 0)))</f>
        <v/>
      </c>
      <c r="G2801">
        <f>AVERAGEIF(INDEX('Input - companies list'!$A:$BG, 0, MATCH("Clusters 0",'Input - companies list'!$A$1:$BG$1, 0)),'Output - Cluster ranking'!B2801,INDEX('Input - companies list'!$A:$BG, 0, MATCH("Inter-Cluster Connectivity",'Input - companies list'!$A$1:$BG$1, 0)))</f>
        <v/>
      </c>
      <c r="H2801">
        <f>IFERROR(PERCENTRANK(C:C,C2801),0)</f>
        <v/>
      </c>
      <c r="I2801">
        <f>IFERROR(1 - PERCENTRANK(D:D,D2801),0)</f>
        <v/>
      </c>
      <c r="J2801">
        <f>IFERROR(PERCENTRANK(E:E,E2801),0)</f>
        <v/>
      </c>
      <c r="K2801">
        <f>IFERROR(1 - PERCENTRANK(F:F,F2801),0)</f>
        <v/>
      </c>
      <c r="L2801">
        <f>IFERROR(PERCENTRANK(G:G,G2801),0)</f>
        <v/>
      </c>
      <c r="M2801">
        <f>H2801*weightA+I2801*weightB+J2801*weightC+K2801*weightD+L2801*weightE</f>
        <v/>
      </c>
    </row>
    <row r="2802" spans="1:13">
      <c r="A2802">
        <f>RANK(M2802,M:M)</f>
        <v/>
      </c>
      <c r="C2802">
        <f>SUMIFS('Input - target event report'!H:H,'Input - target event report'!L:L,B2802,'Input - target event report'!D:D, "Private Investment")</f>
        <v/>
      </c>
      <c r="D2802">
        <f>IF(E2802&lt;2, "N/A", (MAXIFS('Input - target event report'!E:E,'Input - target event report'!L:L,B:B,'Input - target event report'!D:D,"Private Investment")-MINIFS('Input - target event report'!E:E,'Input - target event report'!L:L,B:B,'Input - target event report'!D:D,"Private Investment"))/(E2802-1))</f>
        <v/>
      </c>
      <c r="E2802">
        <f>COUNTIFS('Input - target event report'!L:L,B2802,'Input - target event report'!D:D, "Private Investment")</f>
        <v/>
      </c>
      <c r="F2802">
        <f>AVERAGEIF(INDEX('Input - companies list'!$A:$BG, 0, MATCH("Clusters 0",'Input - companies list'!$A$1:$BG$1, 0)),'Output - Cluster ranking'!B2802,INDEX('Input - companies list'!$A:$BG, 0, MATCH("Flow",'Input - companies list'!$A$1:$BG$1, 0)))</f>
        <v/>
      </c>
      <c r="G2802">
        <f>AVERAGEIF(INDEX('Input - companies list'!$A:$BG, 0, MATCH("Clusters 0",'Input - companies list'!$A$1:$BG$1, 0)),'Output - Cluster ranking'!B2802,INDEX('Input - companies list'!$A:$BG, 0, MATCH("Inter-Cluster Connectivity",'Input - companies list'!$A$1:$BG$1, 0)))</f>
        <v/>
      </c>
      <c r="H2802">
        <f>IFERROR(PERCENTRANK(C:C,C2802),0)</f>
        <v/>
      </c>
      <c r="I2802">
        <f>IFERROR(1 - PERCENTRANK(D:D,D2802),0)</f>
        <v/>
      </c>
      <c r="J2802">
        <f>IFERROR(PERCENTRANK(E:E,E2802),0)</f>
        <v/>
      </c>
      <c r="K2802">
        <f>IFERROR(1 - PERCENTRANK(F:F,F2802),0)</f>
        <v/>
      </c>
      <c r="L2802">
        <f>IFERROR(PERCENTRANK(G:G,G2802),0)</f>
        <v/>
      </c>
      <c r="M2802">
        <f>H2802*weightA+I2802*weightB+J2802*weightC+K2802*weightD+L2802*weightE</f>
        <v/>
      </c>
    </row>
    <row r="2803" spans="1:13">
      <c r="A2803">
        <f>RANK(M2803,M:M)</f>
        <v/>
      </c>
      <c r="C2803">
        <f>SUMIFS('Input - target event report'!H:H,'Input - target event report'!L:L,B2803,'Input - target event report'!D:D, "Private Investment")</f>
        <v/>
      </c>
      <c r="D2803">
        <f>IF(E2803&lt;2, "N/A", (MAXIFS('Input - target event report'!E:E,'Input - target event report'!L:L,B:B,'Input - target event report'!D:D,"Private Investment")-MINIFS('Input - target event report'!E:E,'Input - target event report'!L:L,B:B,'Input - target event report'!D:D,"Private Investment"))/(E2803-1))</f>
        <v/>
      </c>
      <c r="E2803">
        <f>COUNTIFS('Input - target event report'!L:L,B2803,'Input - target event report'!D:D, "Private Investment")</f>
        <v/>
      </c>
      <c r="F2803">
        <f>AVERAGEIF(INDEX('Input - companies list'!$A:$BG, 0, MATCH("Clusters 0",'Input - companies list'!$A$1:$BG$1, 0)),'Output - Cluster ranking'!B2803,INDEX('Input - companies list'!$A:$BG, 0, MATCH("Flow",'Input - companies list'!$A$1:$BG$1, 0)))</f>
        <v/>
      </c>
      <c r="G2803">
        <f>AVERAGEIF(INDEX('Input - companies list'!$A:$BG, 0, MATCH("Clusters 0",'Input - companies list'!$A$1:$BG$1, 0)),'Output - Cluster ranking'!B2803,INDEX('Input - companies list'!$A:$BG, 0, MATCH("Inter-Cluster Connectivity",'Input - companies list'!$A$1:$BG$1, 0)))</f>
        <v/>
      </c>
      <c r="H2803">
        <f>IFERROR(PERCENTRANK(C:C,C2803),0)</f>
        <v/>
      </c>
      <c r="I2803">
        <f>IFERROR(1 - PERCENTRANK(D:D,D2803),0)</f>
        <v/>
      </c>
      <c r="J2803">
        <f>IFERROR(PERCENTRANK(E:E,E2803),0)</f>
        <v/>
      </c>
      <c r="K2803">
        <f>IFERROR(1 - PERCENTRANK(F:F,F2803),0)</f>
        <v/>
      </c>
      <c r="L2803">
        <f>IFERROR(PERCENTRANK(G:G,G2803),0)</f>
        <v/>
      </c>
      <c r="M2803">
        <f>H2803*weightA+I2803*weightB+J2803*weightC+K2803*weightD+L2803*weightE</f>
        <v/>
      </c>
    </row>
    <row r="2804" spans="1:13">
      <c r="A2804">
        <f>RANK(M2804,M:M)</f>
        <v/>
      </c>
      <c r="C2804">
        <f>SUMIFS('Input - target event report'!H:H,'Input - target event report'!L:L,B2804,'Input - target event report'!D:D, "Private Investment")</f>
        <v/>
      </c>
      <c r="D2804">
        <f>IF(E2804&lt;2, "N/A", (MAXIFS('Input - target event report'!E:E,'Input - target event report'!L:L,B:B,'Input - target event report'!D:D,"Private Investment")-MINIFS('Input - target event report'!E:E,'Input - target event report'!L:L,B:B,'Input - target event report'!D:D,"Private Investment"))/(E2804-1))</f>
        <v/>
      </c>
      <c r="E2804">
        <f>COUNTIFS('Input - target event report'!L:L,B2804,'Input - target event report'!D:D, "Private Investment")</f>
        <v/>
      </c>
      <c r="F2804">
        <f>AVERAGEIF(INDEX('Input - companies list'!$A:$BG, 0, MATCH("Clusters 0",'Input - companies list'!$A$1:$BG$1, 0)),'Output - Cluster ranking'!B2804,INDEX('Input - companies list'!$A:$BG, 0, MATCH("Flow",'Input - companies list'!$A$1:$BG$1, 0)))</f>
        <v/>
      </c>
      <c r="G2804">
        <f>AVERAGEIF(INDEX('Input - companies list'!$A:$BG, 0, MATCH("Clusters 0",'Input - companies list'!$A$1:$BG$1, 0)),'Output - Cluster ranking'!B2804,INDEX('Input - companies list'!$A:$BG, 0, MATCH("Inter-Cluster Connectivity",'Input - companies list'!$A$1:$BG$1, 0)))</f>
        <v/>
      </c>
      <c r="H2804">
        <f>IFERROR(PERCENTRANK(C:C,C2804),0)</f>
        <v/>
      </c>
      <c r="I2804">
        <f>IFERROR(1 - PERCENTRANK(D:D,D2804),0)</f>
        <v/>
      </c>
      <c r="J2804">
        <f>IFERROR(PERCENTRANK(E:E,E2804),0)</f>
        <v/>
      </c>
      <c r="K2804">
        <f>IFERROR(1 - PERCENTRANK(F:F,F2804),0)</f>
        <v/>
      </c>
      <c r="L2804">
        <f>IFERROR(PERCENTRANK(G:G,G2804),0)</f>
        <v/>
      </c>
      <c r="M2804">
        <f>H2804*weightA+I2804*weightB+J2804*weightC+K2804*weightD+L2804*weightE</f>
        <v/>
      </c>
    </row>
    <row r="2805" spans="1:13">
      <c r="A2805">
        <f>RANK(M2805,M:M)</f>
        <v/>
      </c>
      <c r="C2805">
        <f>SUMIFS('Input - target event report'!H:H,'Input - target event report'!L:L,B2805,'Input - target event report'!D:D, "Private Investment")</f>
        <v/>
      </c>
      <c r="D2805">
        <f>IF(E2805&lt;2, "N/A", (MAXIFS('Input - target event report'!E:E,'Input - target event report'!L:L,B:B,'Input - target event report'!D:D,"Private Investment")-MINIFS('Input - target event report'!E:E,'Input - target event report'!L:L,B:B,'Input - target event report'!D:D,"Private Investment"))/(E2805-1))</f>
        <v/>
      </c>
      <c r="E2805">
        <f>COUNTIFS('Input - target event report'!L:L,B2805,'Input - target event report'!D:D, "Private Investment")</f>
        <v/>
      </c>
      <c r="F2805">
        <f>AVERAGEIF(INDEX('Input - companies list'!$A:$BG, 0, MATCH("Clusters 0",'Input - companies list'!$A$1:$BG$1, 0)),'Output - Cluster ranking'!B2805,INDEX('Input - companies list'!$A:$BG, 0, MATCH("Flow",'Input - companies list'!$A$1:$BG$1, 0)))</f>
        <v/>
      </c>
      <c r="G2805">
        <f>AVERAGEIF(INDEX('Input - companies list'!$A:$BG, 0, MATCH("Clusters 0",'Input - companies list'!$A$1:$BG$1, 0)),'Output - Cluster ranking'!B2805,INDEX('Input - companies list'!$A:$BG, 0, MATCH("Inter-Cluster Connectivity",'Input - companies list'!$A$1:$BG$1, 0)))</f>
        <v/>
      </c>
      <c r="H2805">
        <f>IFERROR(PERCENTRANK(C:C,C2805),0)</f>
        <v/>
      </c>
      <c r="I2805">
        <f>IFERROR(1 - PERCENTRANK(D:D,D2805),0)</f>
        <v/>
      </c>
      <c r="J2805">
        <f>IFERROR(PERCENTRANK(E:E,E2805),0)</f>
        <v/>
      </c>
      <c r="K2805">
        <f>IFERROR(1 - PERCENTRANK(F:F,F2805),0)</f>
        <v/>
      </c>
      <c r="L2805">
        <f>IFERROR(PERCENTRANK(G:G,G2805),0)</f>
        <v/>
      </c>
      <c r="M2805">
        <f>H2805*weightA+I2805*weightB+J2805*weightC+K2805*weightD+L2805*weightE</f>
        <v/>
      </c>
    </row>
    <row r="2806" spans="1:13">
      <c r="A2806">
        <f>RANK(M2806,M:M)</f>
        <v/>
      </c>
      <c r="C2806">
        <f>SUMIFS('Input - target event report'!H:H,'Input - target event report'!L:L,B2806,'Input - target event report'!D:D, "Private Investment")</f>
        <v/>
      </c>
      <c r="D2806">
        <f>IF(E2806&lt;2, "N/A", (MAXIFS('Input - target event report'!E:E,'Input - target event report'!L:L,B:B,'Input - target event report'!D:D,"Private Investment")-MINIFS('Input - target event report'!E:E,'Input - target event report'!L:L,B:B,'Input - target event report'!D:D,"Private Investment"))/(E2806-1))</f>
        <v/>
      </c>
      <c r="E2806">
        <f>COUNTIFS('Input - target event report'!L:L,B2806,'Input - target event report'!D:D, "Private Investment")</f>
        <v/>
      </c>
      <c r="F2806">
        <f>AVERAGEIF(INDEX('Input - companies list'!$A:$BG, 0, MATCH("Clusters 0",'Input - companies list'!$A$1:$BG$1, 0)),'Output - Cluster ranking'!B2806,INDEX('Input - companies list'!$A:$BG, 0, MATCH("Flow",'Input - companies list'!$A$1:$BG$1, 0)))</f>
        <v/>
      </c>
      <c r="G2806">
        <f>AVERAGEIF(INDEX('Input - companies list'!$A:$BG, 0, MATCH("Clusters 0",'Input - companies list'!$A$1:$BG$1, 0)),'Output - Cluster ranking'!B2806,INDEX('Input - companies list'!$A:$BG, 0, MATCH("Inter-Cluster Connectivity",'Input - companies list'!$A$1:$BG$1, 0)))</f>
        <v/>
      </c>
      <c r="H2806">
        <f>IFERROR(PERCENTRANK(C:C,C2806),0)</f>
        <v/>
      </c>
      <c r="I2806">
        <f>IFERROR(1 - PERCENTRANK(D:D,D2806),0)</f>
        <v/>
      </c>
      <c r="J2806">
        <f>IFERROR(PERCENTRANK(E:E,E2806),0)</f>
        <v/>
      </c>
      <c r="K2806">
        <f>IFERROR(1 - PERCENTRANK(F:F,F2806),0)</f>
        <v/>
      </c>
      <c r="L2806">
        <f>IFERROR(PERCENTRANK(G:G,G2806),0)</f>
        <v/>
      </c>
      <c r="M2806">
        <f>H2806*weightA+I2806*weightB+J2806*weightC+K2806*weightD+L2806*weightE</f>
        <v/>
      </c>
    </row>
    <row r="2807" spans="1:13">
      <c r="A2807">
        <f>RANK(M2807,M:M)</f>
        <v/>
      </c>
      <c r="C2807">
        <f>SUMIFS('Input - target event report'!H:H,'Input - target event report'!L:L,B2807,'Input - target event report'!D:D, "Private Investment")</f>
        <v/>
      </c>
      <c r="D2807">
        <f>IF(E2807&lt;2, "N/A", (MAXIFS('Input - target event report'!E:E,'Input - target event report'!L:L,B:B,'Input - target event report'!D:D,"Private Investment")-MINIFS('Input - target event report'!E:E,'Input - target event report'!L:L,B:B,'Input - target event report'!D:D,"Private Investment"))/(E2807-1))</f>
        <v/>
      </c>
      <c r="E2807">
        <f>COUNTIFS('Input - target event report'!L:L,B2807,'Input - target event report'!D:D, "Private Investment")</f>
        <v/>
      </c>
      <c r="F2807">
        <f>AVERAGEIF(INDEX('Input - companies list'!$A:$BG, 0, MATCH("Clusters 0",'Input - companies list'!$A$1:$BG$1, 0)),'Output - Cluster ranking'!B2807,INDEX('Input - companies list'!$A:$BG, 0, MATCH("Flow",'Input - companies list'!$A$1:$BG$1, 0)))</f>
        <v/>
      </c>
      <c r="G2807">
        <f>AVERAGEIF(INDEX('Input - companies list'!$A:$BG, 0, MATCH("Clusters 0",'Input - companies list'!$A$1:$BG$1, 0)),'Output - Cluster ranking'!B2807,INDEX('Input - companies list'!$A:$BG, 0, MATCH("Inter-Cluster Connectivity",'Input - companies list'!$A$1:$BG$1, 0)))</f>
        <v/>
      </c>
      <c r="H2807">
        <f>IFERROR(PERCENTRANK(C:C,C2807),0)</f>
        <v/>
      </c>
      <c r="I2807">
        <f>IFERROR(1 - PERCENTRANK(D:D,D2807),0)</f>
        <v/>
      </c>
      <c r="J2807">
        <f>IFERROR(PERCENTRANK(E:E,E2807),0)</f>
        <v/>
      </c>
      <c r="K2807">
        <f>IFERROR(1 - PERCENTRANK(F:F,F2807),0)</f>
        <v/>
      </c>
      <c r="L2807">
        <f>IFERROR(PERCENTRANK(G:G,G2807),0)</f>
        <v/>
      </c>
      <c r="M2807">
        <f>H2807*weightA+I2807*weightB+J2807*weightC+K2807*weightD+L2807*weightE</f>
        <v/>
      </c>
    </row>
    <row r="2808" spans="1:13">
      <c r="A2808">
        <f>RANK(M2808,M:M)</f>
        <v/>
      </c>
      <c r="C2808">
        <f>SUMIFS('Input - target event report'!H:H,'Input - target event report'!L:L,B2808,'Input - target event report'!D:D, "Private Investment")</f>
        <v/>
      </c>
      <c r="D2808">
        <f>IF(E2808&lt;2, "N/A", (MAXIFS('Input - target event report'!E:E,'Input - target event report'!L:L,B:B,'Input - target event report'!D:D,"Private Investment")-MINIFS('Input - target event report'!E:E,'Input - target event report'!L:L,B:B,'Input - target event report'!D:D,"Private Investment"))/(E2808-1))</f>
        <v/>
      </c>
      <c r="E2808">
        <f>COUNTIFS('Input - target event report'!L:L,B2808,'Input - target event report'!D:D, "Private Investment")</f>
        <v/>
      </c>
      <c r="F2808">
        <f>AVERAGEIF(INDEX('Input - companies list'!$A:$BG, 0, MATCH("Clusters 0",'Input - companies list'!$A$1:$BG$1, 0)),'Output - Cluster ranking'!B2808,INDEX('Input - companies list'!$A:$BG, 0, MATCH("Flow",'Input - companies list'!$A$1:$BG$1, 0)))</f>
        <v/>
      </c>
      <c r="G2808">
        <f>AVERAGEIF(INDEX('Input - companies list'!$A:$BG, 0, MATCH("Clusters 0",'Input - companies list'!$A$1:$BG$1, 0)),'Output - Cluster ranking'!B2808,INDEX('Input - companies list'!$A:$BG, 0, MATCH("Inter-Cluster Connectivity",'Input - companies list'!$A$1:$BG$1, 0)))</f>
        <v/>
      </c>
      <c r="H2808">
        <f>IFERROR(PERCENTRANK(C:C,C2808),0)</f>
        <v/>
      </c>
      <c r="I2808">
        <f>IFERROR(1 - PERCENTRANK(D:D,D2808),0)</f>
        <v/>
      </c>
      <c r="J2808">
        <f>IFERROR(PERCENTRANK(E:E,E2808),0)</f>
        <v/>
      </c>
      <c r="K2808">
        <f>IFERROR(1 - PERCENTRANK(F:F,F2808),0)</f>
        <v/>
      </c>
      <c r="L2808">
        <f>IFERROR(PERCENTRANK(G:G,G2808),0)</f>
        <v/>
      </c>
      <c r="M2808">
        <f>H2808*weightA+I2808*weightB+J2808*weightC+K2808*weightD+L2808*weightE</f>
        <v/>
      </c>
    </row>
    <row r="2809" spans="1:13">
      <c r="A2809">
        <f>RANK(M2809,M:M)</f>
        <v/>
      </c>
      <c r="C2809">
        <f>SUMIFS('Input - target event report'!H:H,'Input - target event report'!L:L,B2809,'Input - target event report'!D:D, "Private Investment")</f>
        <v/>
      </c>
      <c r="D2809">
        <f>IF(E2809&lt;2, "N/A", (MAXIFS('Input - target event report'!E:E,'Input - target event report'!L:L,B:B,'Input - target event report'!D:D,"Private Investment")-MINIFS('Input - target event report'!E:E,'Input - target event report'!L:L,B:B,'Input - target event report'!D:D,"Private Investment"))/(E2809-1))</f>
        <v/>
      </c>
      <c r="E2809">
        <f>COUNTIFS('Input - target event report'!L:L,B2809,'Input - target event report'!D:D, "Private Investment")</f>
        <v/>
      </c>
      <c r="F2809">
        <f>AVERAGEIF(INDEX('Input - companies list'!$A:$BG, 0, MATCH("Clusters 0",'Input - companies list'!$A$1:$BG$1, 0)),'Output - Cluster ranking'!B2809,INDEX('Input - companies list'!$A:$BG, 0, MATCH("Flow",'Input - companies list'!$A$1:$BG$1, 0)))</f>
        <v/>
      </c>
      <c r="G2809">
        <f>AVERAGEIF(INDEX('Input - companies list'!$A:$BG, 0, MATCH("Clusters 0",'Input - companies list'!$A$1:$BG$1, 0)),'Output - Cluster ranking'!B2809,INDEX('Input - companies list'!$A:$BG, 0, MATCH("Inter-Cluster Connectivity",'Input - companies list'!$A$1:$BG$1, 0)))</f>
        <v/>
      </c>
      <c r="H2809">
        <f>IFERROR(PERCENTRANK(C:C,C2809),0)</f>
        <v/>
      </c>
      <c r="I2809">
        <f>IFERROR(1 - PERCENTRANK(D:D,D2809),0)</f>
        <v/>
      </c>
      <c r="J2809">
        <f>IFERROR(PERCENTRANK(E:E,E2809),0)</f>
        <v/>
      </c>
      <c r="K2809">
        <f>IFERROR(1 - PERCENTRANK(F:F,F2809),0)</f>
        <v/>
      </c>
      <c r="L2809">
        <f>IFERROR(PERCENTRANK(G:G,G2809),0)</f>
        <v/>
      </c>
      <c r="M2809">
        <f>H2809*weightA+I2809*weightB+J2809*weightC+K2809*weightD+L2809*weightE</f>
        <v/>
      </c>
    </row>
    <row r="2810" spans="1:13">
      <c r="A2810">
        <f>RANK(M2810,M:M)</f>
        <v/>
      </c>
      <c r="C2810">
        <f>SUMIFS('Input - target event report'!H:H,'Input - target event report'!L:L,B2810,'Input - target event report'!D:D, "Private Investment")</f>
        <v/>
      </c>
      <c r="D2810">
        <f>IF(E2810&lt;2, "N/A", (MAXIFS('Input - target event report'!E:E,'Input - target event report'!L:L,B:B,'Input - target event report'!D:D,"Private Investment")-MINIFS('Input - target event report'!E:E,'Input - target event report'!L:L,B:B,'Input - target event report'!D:D,"Private Investment"))/(E2810-1))</f>
        <v/>
      </c>
      <c r="E2810">
        <f>COUNTIFS('Input - target event report'!L:L,B2810,'Input - target event report'!D:D, "Private Investment")</f>
        <v/>
      </c>
      <c r="F2810">
        <f>AVERAGEIF(INDEX('Input - companies list'!$A:$BG, 0, MATCH("Clusters 0",'Input - companies list'!$A$1:$BG$1, 0)),'Output - Cluster ranking'!B2810,INDEX('Input - companies list'!$A:$BG, 0, MATCH("Flow",'Input - companies list'!$A$1:$BG$1, 0)))</f>
        <v/>
      </c>
      <c r="G2810">
        <f>AVERAGEIF(INDEX('Input - companies list'!$A:$BG, 0, MATCH("Clusters 0",'Input - companies list'!$A$1:$BG$1, 0)),'Output - Cluster ranking'!B2810,INDEX('Input - companies list'!$A:$BG, 0, MATCH("Inter-Cluster Connectivity",'Input - companies list'!$A$1:$BG$1, 0)))</f>
        <v/>
      </c>
      <c r="H2810">
        <f>IFERROR(PERCENTRANK(C:C,C2810),0)</f>
        <v/>
      </c>
      <c r="I2810">
        <f>IFERROR(1 - PERCENTRANK(D:D,D2810),0)</f>
        <v/>
      </c>
      <c r="J2810">
        <f>IFERROR(PERCENTRANK(E:E,E2810),0)</f>
        <v/>
      </c>
      <c r="K2810">
        <f>IFERROR(1 - PERCENTRANK(F:F,F2810),0)</f>
        <v/>
      </c>
      <c r="L2810">
        <f>IFERROR(PERCENTRANK(G:G,G2810),0)</f>
        <v/>
      </c>
      <c r="M2810">
        <f>H2810*weightA+I2810*weightB+J2810*weightC+K2810*weightD+L2810*weightE</f>
        <v/>
      </c>
    </row>
    <row r="2811" spans="1:13">
      <c r="A2811">
        <f>RANK(M2811,M:M)</f>
        <v/>
      </c>
      <c r="C2811">
        <f>SUMIFS('Input - target event report'!H:H,'Input - target event report'!L:L,B2811,'Input - target event report'!D:D, "Private Investment")</f>
        <v/>
      </c>
      <c r="D2811">
        <f>IF(E2811&lt;2, "N/A", (MAXIFS('Input - target event report'!E:E,'Input - target event report'!L:L,B:B,'Input - target event report'!D:D,"Private Investment")-MINIFS('Input - target event report'!E:E,'Input - target event report'!L:L,B:B,'Input - target event report'!D:D,"Private Investment"))/(E2811-1))</f>
        <v/>
      </c>
      <c r="E2811">
        <f>COUNTIFS('Input - target event report'!L:L,B2811,'Input - target event report'!D:D, "Private Investment")</f>
        <v/>
      </c>
      <c r="F2811">
        <f>AVERAGEIF(INDEX('Input - companies list'!$A:$BG, 0, MATCH("Clusters 0",'Input - companies list'!$A$1:$BG$1, 0)),'Output - Cluster ranking'!B2811,INDEX('Input - companies list'!$A:$BG, 0, MATCH("Flow",'Input - companies list'!$A$1:$BG$1, 0)))</f>
        <v/>
      </c>
      <c r="G2811">
        <f>AVERAGEIF(INDEX('Input - companies list'!$A:$BG, 0, MATCH("Clusters 0",'Input - companies list'!$A$1:$BG$1, 0)),'Output - Cluster ranking'!B2811,INDEX('Input - companies list'!$A:$BG, 0, MATCH("Inter-Cluster Connectivity",'Input - companies list'!$A$1:$BG$1, 0)))</f>
        <v/>
      </c>
      <c r="H2811">
        <f>IFERROR(PERCENTRANK(C:C,C2811),0)</f>
        <v/>
      </c>
      <c r="I2811">
        <f>IFERROR(1 - PERCENTRANK(D:D,D2811),0)</f>
        <v/>
      </c>
      <c r="J2811">
        <f>IFERROR(PERCENTRANK(E:E,E2811),0)</f>
        <v/>
      </c>
      <c r="K2811">
        <f>IFERROR(1 - PERCENTRANK(F:F,F2811),0)</f>
        <v/>
      </c>
      <c r="L2811">
        <f>IFERROR(PERCENTRANK(G:G,G2811),0)</f>
        <v/>
      </c>
      <c r="M2811">
        <f>H2811*weightA+I2811*weightB+J2811*weightC+K2811*weightD+L2811*weightE</f>
        <v/>
      </c>
    </row>
    <row r="2812" spans="1:13">
      <c r="A2812">
        <f>RANK(M2812,M:M)</f>
        <v/>
      </c>
      <c r="C2812">
        <f>SUMIFS('Input - target event report'!H:H,'Input - target event report'!L:L,B2812,'Input - target event report'!D:D, "Private Investment")</f>
        <v/>
      </c>
      <c r="D2812">
        <f>IF(E2812&lt;2, "N/A", (MAXIFS('Input - target event report'!E:E,'Input - target event report'!L:L,B:B,'Input - target event report'!D:D,"Private Investment")-MINIFS('Input - target event report'!E:E,'Input - target event report'!L:L,B:B,'Input - target event report'!D:D,"Private Investment"))/(E2812-1))</f>
        <v/>
      </c>
      <c r="E2812">
        <f>COUNTIFS('Input - target event report'!L:L,B2812,'Input - target event report'!D:D, "Private Investment")</f>
        <v/>
      </c>
      <c r="F2812">
        <f>AVERAGEIF(INDEX('Input - companies list'!$A:$BG, 0, MATCH("Clusters 0",'Input - companies list'!$A$1:$BG$1, 0)),'Output - Cluster ranking'!B2812,INDEX('Input - companies list'!$A:$BG, 0, MATCH("Flow",'Input - companies list'!$A$1:$BG$1, 0)))</f>
        <v/>
      </c>
      <c r="G2812">
        <f>AVERAGEIF(INDEX('Input - companies list'!$A:$BG, 0, MATCH("Clusters 0",'Input - companies list'!$A$1:$BG$1, 0)),'Output - Cluster ranking'!B2812,INDEX('Input - companies list'!$A:$BG, 0, MATCH("Inter-Cluster Connectivity",'Input - companies list'!$A$1:$BG$1, 0)))</f>
        <v/>
      </c>
      <c r="H2812">
        <f>IFERROR(PERCENTRANK(C:C,C2812),0)</f>
        <v/>
      </c>
      <c r="I2812">
        <f>IFERROR(1 - PERCENTRANK(D:D,D2812),0)</f>
        <v/>
      </c>
      <c r="J2812">
        <f>IFERROR(PERCENTRANK(E:E,E2812),0)</f>
        <v/>
      </c>
      <c r="K2812">
        <f>IFERROR(1 - PERCENTRANK(F:F,F2812),0)</f>
        <v/>
      </c>
      <c r="L2812">
        <f>IFERROR(PERCENTRANK(G:G,G2812),0)</f>
        <v/>
      </c>
      <c r="M2812">
        <f>H2812*weightA+I2812*weightB+J2812*weightC+K2812*weightD+L2812*weightE</f>
        <v/>
      </c>
    </row>
    <row r="2813" spans="1:13">
      <c r="A2813">
        <f>RANK(M2813,M:M)</f>
        <v/>
      </c>
      <c r="C2813">
        <f>SUMIFS('Input - target event report'!H:H,'Input - target event report'!L:L,B2813,'Input - target event report'!D:D, "Private Investment")</f>
        <v/>
      </c>
      <c r="D2813">
        <f>IF(E2813&lt;2, "N/A", (MAXIFS('Input - target event report'!E:E,'Input - target event report'!L:L,B:B,'Input - target event report'!D:D,"Private Investment")-MINIFS('Input - target event report'!E:E,'Input - target event report'!L:L,B:B,'Input - target event report'!D:D,"Private Investment"))/(E2813-1))</f>
        <v/>
      </c>
      <c r="E2813">
        <f>COUNTIFS('Input - target event report'!L:L,B2813,'Input - target event report'!D:D, "Private Investment")</f>
        <v/>
      </c>
      <c r="F2813">
        <f>AVERAGEIF(INDEX('Input - companies list'!$A:$BG, 0, MATCH("Clusters 0",'Input - companies list'!$A$1:$BG$1, 0)),'Output - Cluster ranking'!B2813,INDEX('Input - companies list'!$A:$BG, 0, MATCH("Flow",'Input - companies list'!$A$1:$BG$1, 0)))</f>
        <v/>
      </c>
      <c r="G2813">
        <f>AVERAGEIF(INDEX('Input - companies list'!$A:$BG, 0, MATCH("Clusters 0",'Input - companies list'!$A$1:$BG$1, 0)),'Output - Cluster ranking'!B2813,INDEX('Input - companies list'!$A:$BG, 0, MATCH("Inter-Cluster Connectivity",'Input - companies list'!$A$1:$BG$1, 0)))</f>
        <v/>
      </c>
      <c r="H2813">
        <f>IFERROR(PERCENTRANK(C:C,C2813),0)</f>
        <v/>
      </c>
      <c r="I2813">
        <f>IFERROR(1 - PERCENTRANK(D:D,D2813),0)</f>
        <v/>
      </c>
      <c r="J2813">
        <f>IFERROR(PERCENTRANK(E:E,E2813),0)</f>
        <v/>
      </c>
      <c r="K2813">
        <f>IFERROR(1 - PERCENTRANK(F:F,F2813),0)</f>
        <v/>
      </c>
      <c r="L2813">
        <f>IFERROR(PERCENTRANK(G:G,G2813),0)</f>
        <v/>
      </c>
      <c r="M2813">
        <f>H2813*weightA+I2813*weightB+J2813*weightC+K2813*weightD+L2813*weightE</f>
        <v/>
      </c>
    </row>
    <row r="2814" spans="1:13">
      <c r="A2814">
        <f>RANK(M2814,M:M)</f>
        <v/>
      </c>
      <c r="C2814">
        <f>SUMIFS('Input - target event report'!H:H,'Input - target event report'!L:L,B2814,'Input - target event report'!D:D, "Private Investment")</f>
        <v/>
      </c>
      <c r="D2814">
        <f>IF(E2814&lt;2, "N/A", (MAXIFS('Input - target event report'!E:E,'Input - target event report'!L:L,B:B,'Input - target event report'!D:D,"Private Investment")-MINIFS('Input - target event report'!E:E,'Input - target event report'!L:L,B:B,'Input - target event report'!D:D,"Private Investment"))/(E2814-1))</f>
        <v/>
      </c>
      <c r="E2814">
        <f>COUNTIFS('Input - target event report'!L:L,B2814,'Input - target event report'!D:D, "Private Investment")</f>
        <v/>
      </c>
      <c r="F2814">
        <f>AVERAGEIF(INDEX('Input - companies list'!$A:$BG, 0, MATCH("Clusters 0",'Input - companies list'!$A$1:$BG$1, 0)),'Output - Cluster ranking'!B2814,INDEX('Input - companies list'!$A:$BG, 0, MATCH("Flow",'Input - companies list'!$A$1:$BG$1, 0)))</f>
        <v/>
      </c>
      <c r="G2814">
        <f>AVERAGEIF(INDEX('Input - companies list'!$A:$BG, 0, MATCH("Clusters 0",'Input - companies list'!$A$1:$BG$1, 0)),'Output - Cluster ranking'!B2814,INDEX('Input - companies list'!$A:$BG, 0, MATCH("Inter-Cluster Connectivity",'Input - companies list'!$A$1:$BG$1, 0)))</f>
        <v/>
      </c>
      <c r="H2814">
        <f>IFERROR(PERCENTRANK(C:C,C2814),0)</f>
        <v/>
      </c>
      <c r="I2814">
        <f>IFERROR(1 - PERCENTRANK(D:D,D2814),0)</f>
        <v/>
      </c>
      <c r="J2814">
        <f>IFERROR(PERCENTRANK(E:E,E2814),0)</f>
        <v/>
      </c>
      <c r="K2814">
        <f>IFERROR(1 - PERCENTRANK(F:F,F2814),0)</f>
        <v/>
      </c>
      <c r="L2814">
        <f>IFERROR(PERCENTRANK(G:G,G2814),0)</f>
        <v/>
      </c>
      <c r="M2814">
        <f>H2814*weightA+I2814*weightB+J2814*weightC+K2814*weightD+L2814*weightE</f>
        <v/>
      </c>
    </row>
    <row r="2815" spans="1:13">
      <c r="A2815">
        <f>RANK(M2815,M:M)</f>
        <v/>
      </c>
      <c r="C2815">
        <f>SUMIFS('Input - target event report'!H:H,'Input - target event report'!L:L,B2815,'Input - target event report'!D:D, "Private Investment")</f>
        <v/>
      </c>
      <c r="D2815">
        <f>IF(E2815&lt;2, "N/A", (MAXIFS('Input - target event report'!E:E,'Input - target event report'!L:L,B:B,'Input - target event report'!D:D,"Private Investment")-MINIFS('Input - target event report'!E:E,'Input - target event report'!L:L,B:B,'Input - target event report'!D:D,"Private Investment"))/(E2815-1))</f>
        <v/>
      </c>
      <c r="E2815">
        <f>COUNTIFS('Input - target event report'!L:L,B2815,'Input - target event report'!D:D, "Private Investment")</f>
        <v/>
      </c>
      <c r="F2815">
        <f>AVERAGEIF(INDEX('Input - companies list'!$A:$BG, 0, MATCH("Clusters 0",'Input - companies list'!$A$1:$BG$1, 0)),'Output - Cluster ranking'!B2815,INDEX('Input - companies list'!$A:$BG, 0, MATCH("Flow",'Input - companies list'!$A$1:$BG$1, 0)))</f>
        <v/>
      </c>
      <c r="G2815">
        <f>AVERAGEIF(INDEX('Input - companies list'!$A:$BG, 0, MATCH("Clusters 0",'Input - companies list'!$A$1:$BG$1, 0)),'Output - Cluster ranking'!B2815,INDEX('Input - companies list'!$A:$BG, 0, MATCH("Inter-Cluster Connectivity",'Input - companies list'!$A$1:$BG$1, 0)))</f>
        <v/>
      </c>
      <c r="H2815">
        <f>IFERROR(PERCENTRANK(C:C,C2815),0)</f>
        <v/>
      </c>
      <c r="I2815">
        <f>IFERROR(1 - PERCENTRANK(D:D,D2815),0)</f>
        <v/>
      </c>
      <c r="J2815">
        <f>IFERROR(PERCENTRANK(E:E,E2815),0)</f>
        <v/>
      </c>
      <c r="K2815">
        <f>IFERROR(1 - PERCENTRANK(F:F,F2815),0)</f>
        <v/>
      </c>
      <c r="L2815">
        <f>IFERROR(PERCENTRANK(G:G,G2815),0)</f>
        <v/>
      </c>
      <c r="M2815">
        <f>H2815*weightA+I2815*weightB+J2815*weightC+K2815*weightD+L2815*weightE</f>
        <v/>
      </c>
    </row>
    <row r="2816" spans="1:13">
      <c r="A2816">
        <f>RANK(M2816,M:M)</f>
        <v/>
      </c>
      <c r="C2816">
        <f>SUMIFS('Input - target event report'!H:H,'Input - target event report'!L:L,B2816,'Input - target event report'!D:D, "Private Investment")</f>
        <v/>
      </c>
      <c r="D2816">
        <f>IF(E2816&lt;2, "N/A", (MAXIFS('Input - target event report'!E:E,'Input - target event report'!L:L,B:B,'Input - target event report'!D:D,"Private Investment")-MINIFS('Input - target event report'!E:E,'Input - target event report'!L:L,B:B,'Input - target event report'!D:D,"Private Investment"))/(E2816-1))</f>
        <v/>
      </c>
      <c r="E2816">
        <f>COUNTIFS('Input - target event report'!L:L,B2816,'Input - target event report'!D:D, "Private Investment")</f>
        <v/>
      </c>
      <c r="F2816">
        <f>AVERAGEIF(INDEX('Input - companies list'!$A:$BG, 0, MATCH("Clusters 0",'Input - companies list'!$A$1:$BG$1, 0)),'Output - Cluster ranking'!B2816,INDEX('Input - companies list'!$A:$BG, 0, MATCH("Flow",'Input - companies list'!$A$1:$BG$1, 0)))</f>
        <v/>
      </c>
      <c r="G2816">
        <f>AVERAGEIF(INDEX('Input - companies list'!$A:$BG, 0, MATCH("Clusters 0",'Input - companies list'!$A$1:$BG$1, 0)),'Output - Cluster ranking'!B2816,INDEX('Input - companies list'!$A:$BG, 0, MATCH("Inter-Cluster Connectivity",'Input - companies list'!$A$1:$BG$1, 0)))</f>
        <v/>
      </c>
      <c r="H2816">
        <f>IFERROR(PERCENTRANK(C:C,C2816),0)</f>
        <v/>
      </c>
      <c r="I2816">
        <f>IFERROR(1 - PERCENTRANK(D:D,D2816),0)</f>
        <v/>
      </c>
      <c r="J2816">
        <f>IFERROR(PERCENTRANK(E:E,E2816),0)</f>
        <v/>
      </c>
      <c r="K2816">
        <f>IFERROR(1 - PERCENTRANK(F:F,F2816),0)</f>
        <v/>
      </c>
      <c r="L2816">
        <f>IFERROR(PERCENTRANK(G:G,G2816),0)</f>
        <v/>
      </c>
      <c r="M2816">
        <f>H2816*weightA+I2816*weightB+J2816*weightC+K2816*weightD+L2816*weightE</f>
        <v/>
      </c>
    </row>
    <row r="2817" spans="1:13">
      <c r="A2817">
        <f>RANK(M2817,M:M)</f>
        <v/>
      </c>
      <c r="C2817">
        <f>SUMIFS('Input - target event report'!H:H,'Input - target event report'!L:L,B2817,'Input - target event report'!D:D, "Private Investment")</f>
        <v/>
      </c>
      <c r="D2817">
        <f>IF(E2817&lt;2, "N/A", (MAXIFS('Input - target event report'!E:E,'Input - target event report'!L:L,B:B,'Input - target event report'!D:D,"Private Investment")-MINIFS('Input - target event report'!E:E,'Input - target event report'!L:L,B:B,'Input - target event report'!D:D,"Private Investment"))/(E2817-1))</f>
        <v/>
      </c>
      <c r="E2817">
        <f>COUNTIFS('Input - target event report'!L:L,B2817,'Input - target event report'!D:D, "Private Investment")</f>
        <v/>
      </c>
      <c r="F2817">
        <f>AVERAGEIF(INDEX('Input - companies list'!$A:$BG, 0, MATCH("Clusters 0",'Input - companies list'!$A$1:$BG$1, 0)),'Output - Cluster ranking'!B2817,INDEX('Input - companies list'!$A:$BG, 0, MATCH("Flow",'Input - companies list'!$A$1:$BG$1, 0)))</f>
        <v/>
      </c>
      <c r="G2817">
        <f>AVERAGEIF(INDEX('Input - companies list'!$A:$BG, 0, MATCH("Clusters 0",'Input - companies list'!$A$1:$BG$1, 0)),'Output - Cluster ranking'!B2817,INDEX('Input - companies list'!$A:$BG, 0, MATCH("Inter-Cluster Connectivity",'Input - companies list'!$A$1:$BG$1, 0)))</f>
        <v/>
      </c>
      <c r="H2817">
        <f>IFERROR(PERCENTRANK(C:C,C2817),0)</f>
        <v/>
      </c>
      <c r="I2817">
        <f>IFERROR(1 - PERCENTRANK(D:D,D2817),0)</f>
        <v/>
      </c>
      <c r="J2817">
        <f>IFERROR(PERCENTRANK(E:E,E2817),0)</f>
        <v/>
      </c>
      <c r="K2817">
        <f>IFERROR(1 - PERCENTRANK(F:F,F2817),0)</f>
        <v/>
      </c>
      <c r="L2817">
        <f>IFERROR(PERCENTRANK(G:G,G2817),0)</f>
        <v/>
      </c>
      <c r="M2817">
        <f>H2817*weightA+I2817*weightB+J2817*weightC+K2817*weightD+L2817*weightE</f>
        <v/>
      </c>
    </row>
    <row r="2818" spans="1:13">
      <c r="A2818">
        <f>RANK(M2818,M:M)</f>
        <v/>
      </c>
      <c r="C2818">
        <f>SUMIFS('Input - target event report'!H:H,'Input - target event report'!L:L,B2818,'Input - target event report'!D:D, "Private Investment")</f>
        <v/>
      </c>
      <c r="D2818">
        <f>IF(E2818&lt;2, "N/A", (MAXIFS('Input - target event report'!E:E,'Input - target event report'!L:L,B:B,'Input - target event report'!D:D,"Private Investment")-MINIFS('Input - target event report'!E:E,'Input - target event report'!L:L,B:B,'Input - target event report'!D:D,"Private Investment"))/(E2818-1))</f>
        <v/>
      </c>
      <c r="E2818">
        <f>COUNTIFS('Input - target event report'!L:L,B2818,'Input - target event report'!D:D, "Private Investment")</f>
        <v/>
      </c>
      <c r="F2818">
        <f>AVERAGEIF(INDEX('Input - companies list'!$A:$BG, 0, MATCH("Clusters 0",'Input - companies list'!$A$1:$BG$1, 0)),'Output - Cluster ranking'!B2818,INDEX('Input - companies list'!$A:$BG, 0, MATCH("Flow",'Input - companies list'!$A$1:$BG$1, 0)))</f>
        <v/>
      </c>
      <c r="G2818">
        <f>AVERAGEIF(INDEX('Input - companies list'!$A:$BG, 0, MATCH("Clusters 0",'Input - companies list'!$A$1:$BG$1, 0)),'Output - Cluster ranking'!B2818,INDEX('Input - companies list'!$A:$BG, 0, MATCH("Inter-Cluster Connectivity",'Input - companies list'!$A$1:$BG$1, 0)))</f>
        <v/>
      </c>
      <c r="H2818">
        <f>IFERROR(PERCENTRANK(C:C,C2818),0)</f>
        <v/>
      </c>
      <c r="I2818">
        <f>IFERROR(1 - PERCENTRANK(D:D,D2818),0)</f>
        <v/>
      </c>
      <c r="J2818">
        <f>IFERROR(PERCENTRANK(E:E,E2818),0)</f>
        <v/>
      </c>
      <c r="K2818">
        <f>IFERROR(1 - PERCENTRANK(F:F,F2818),0)</f>
        <v/>
      </c>
      <c r="L2818">
        <f>IFERROR(PERCENTRANK(G:G,G2818),0)</f>
        <v/>
      </c>
      <c r="M2818">
        <f>H2818*weightA+I2818*weightB+J2818*weightC+K2818*weightD+L2818*weightE</f>
        <v/>
      </c>
    </row>
    <row r="2819" spans="1:13">
      <c r="A2819">
        <f>RANK(M2819,M:M)</f>
        <v/>
      </c>
      <c r="C2819">
        <f>SUMIFS('Input - target event report'!H:H,'Input - target event report'!L:L,B2819,'Input - target event report'!D:D, "Private Investment")</f>
        <v/>
      </c>
      <c r="D2819">
        <f>IF(E2819&lt;2, "N/A", (MAXIFS('Input - target event report'!E:E,'Input - target event report'!L:L,B:B,'Input - target event report'!D:D,"Private Investment")-MINIFS('Input - target event report'!E:E,'Input - target event report'!L:L,B:B,'Input - target event report'!D:D,"Private Investment"))/(E2819-1))</f>
        <v/>
      </c>
      <c r="E2819">
        <f>COUNTIFS('Input - target event report'!L:L,B2819,'Input - target event report'!D:D, "Private Investment")</f>
        <v/>
      </c>
      <c r="F2819">
        <f>AVERAGEIF(INDEX('Input - companies list'!$A:$BG, 0, MATCH("Clusters 0",'Input - companies list'!$A$1:$BG$1, 0)),'Output - Cluster ranking'!B2819,INDEX('Input - companies list'!$A:$BG, 0, MATCH("Flow",'Input - companies list'!$A$1:$BG$1, 0)))</f>
        <v/>
      </c>
      <c r="G2819">
        <f>AVERAGEIF(INDEX('Input - companies list'!$A:$BG, 0, MATCH("Clusters 0",'Input - companies list'!$A$1:$BG$1, 0)),'Output - Cluster ranking'!B2819,INDEX('Input - companies list'!$A:$BG, 0, MATCH("Inter-Cluster Connectivity",'Input - companies list'!$A$1:$BG$1, 0)))</f>
        <v/>
      </c>
      <c r="H2819">
        <f>IFERROR(PERCENTRANK(C:C,C2819),0)</f>
        <v/>
      </c>
      <c r="I2819">
        <f>IFERROR(1 - PERCENTRANK(D:D,D2819),0)</f>
        <v/>
      </c>
      <c r="J2819">
        <f>IFERROR(PERCENTRANK(E:E,E2819),0)</f>
        <v/>
      </c>
      <c r="K2819">
        <f>IFERROR(1 - PERCENTRANK(F:F,F2819),0)</f>
        <v/>
      </c>
      <c r="L2819">
        <f>IFERROR(PERCENTRANK(G:G,G2819),0)</f>
        <v/>
      </c>
      <c r="M2819">
        <f>H2819*weightA+I2819*weightB+J2819*weightC+K2819*weightD+L2819*weightE</f>
        <v/>
      </c>
    </row>
    <row r="2820" spans="1:13">
      <c r="A2820">
        <f>RANK(M2820,M:M)</f>
        <v/>
      </c>
      <c r="C2820">
        <f>SUMIFS('Input - target event report'!H:H,'Input - target event report'!L:L,B2820,'Input - target event report'!D:D, "Private Investment")</f>
        <v/>
      </c>
      <c r="D2820">
        <f>IF(E2820&lt;2, "N/A", (MAXIFS('Input - target event report'!E:E,'Input - target event report'!L:L,B:B,'Input - target event report'!D:D,"Private Investment")-MINIFS('Input - target event report'!E:E,'Input - target event report'!L:L,B:B,'Input - target event report'!D:D,"Private Investment"))/(E2820-1))</f>
        <v/>
      </c>
      <c r="E2820">
        <f>COUNTIFS('Input - target event report'!L:L,B2820,'Input - target event report'!D:D, "Private Investment")</f>
        <v/>
      </c>
      <c r="F2820">
        <f>AVERAGEIF(INDEX('Input - companies list'!$A:$BG, 0, MATCH("Clusters 0",'Input - companies list'!$A$1:$BG$1, 0)),'Output - Cluster ranking'!B2820,INDEX('Input - companies list'!$A:$BG, 0, MATCH("Flow",'Input - companies list'!$A$1:$BG$1, 0)))</f>
        <v/>
      </c>
      <c r="G2820">
        <f>AVERAGEIF(INDEX('Input - companies list'!$A:$BG, 0, MATCH("Clusters 0",'Input - companies list'!$A$1:$BG$1, 0)),'Output - Cluster ranking'!B2820,INDEX('Input - companies list'!$A:$BG, 0, MATCH("Inter-Cluster Connectivity",'Input - companies list'!$A$1:$BG$1, 0)))</f>
        <v/>
      </c>
      <c r="H2820">
        <f>IFERROR(PERCENTRANK(C:C,C2820),0)</f>
        <v/>
      </c>
      <c r="I2820">
        <f>IFERROR(1 - PERCENTRANK(D:D,D2820),0)</f>
        <v/>
      </c>
      <c r="J2820">
        <f>IFERROR(PERCENTRANK(E:E,E2820),0)</f>
        <v/>
      </c>
      <c r="K2820">
        <f>IFERROR(1 - PERCENTRANK(F:F,F2820),0)</f>
        <v/>
      </c>
      <c r="L2820">
        <f>IFERROR(PERCENTRANK(G:G,G2820),0)</f>
        <v/>
      </c>
      <c r="M2820">
        <f>H2820*weightA+I2820*weightB+J2820*weightC+K2820*weightD+L2820*weightE</f>
        <v/>
      </c>
    </row>
    <row r="2821" spans="1:13">
      <c r="A2821">
        <f>RANK(M2821,M:M)</f>
        <v/>
      </c>
      <c r="C2821">
        <f>SUMIFS('Input - target event report'!H:H,'Input - target event report'!L:L,B2821,'Input - target event report'!D:D, "Private Investment")</f>
        <v/>
      </c>
      <c r="D2821">
        <f>IF(E2821&lt;2, "N/A", (MAXIFS('Input - target event report'!E:E,'Input - target event report'!L:L,B:B,'Input - target event report'!D:D,"Private Investment")-MINIFS('Input - target event report'!E:E,'Input - target event report'!L:L,B:B,'Input - target event report'!D:D,"Private Investment"))/(E2821-1))</f>
        <v/>
      </c>
      <c r="E2821">
        <f>COUNTIFS('Input - target event report'!L:L,B2821,'Input - target event report'!D:D, "Private Investment")</f>
        <v/>
      </c>
      <c r="F2821">
        <f>AVERAGEIF(INDEX('Input - companies list'!$A:$BG, 0, MATCH("Clusters 0",'Input - companies list'!$A$1:$BG$1, 0)),'Output - Cluster ranking'!B2821,INDEX('Input - companies list'!$A:$BG, 0, MATCH("Flow",'Input - companies list'!$A$1:$BG$1, 0)))</f>
        <v/>
      </c>
      <c r="G2821">
        <f>AVERAGEIF(INDEX('Input - companies list'!$A:$BG, 0, MATCH("Clusters 0",'Input - companies list'!$A$1:$BG$1, 0)),'Output - Cluster ranking'!B2821,INDEX('Input - companies list'!$A:$BG, 0, MATCH("Inter-Cluster Connectivity",'Input - companies list'!$A$1:$BG$1, 0)))</f>
        <v/>
      </c>
      <c r="H2821">
        <f>IFERROR(PERCENTRANK(C:C,C2821),0)</f>
        <v/>
      </c>
      <c r="I2821">
        <f>IFERROR(1 - PERCENTRANK(D:D,D2821),0)</f>
        <v/>
      </c>
      <c r="J2821">
        <f>IFERROR(PERCENTRANK(E:E,E2821),0)</f>
        <v/>
      </c>
      <c r="K2821">
        <f>IFERROR(1 - PERCENTRANK(F:F,F2821),0)</f>
        <v/>
      </c>
      <c r="L2821">
        <f>IFERROR(PERCENTRANK(G:G,G2821),0)</f>
        <v/>
      </c>
      <c r="M2821">
        <f>H2821*weightA+I2821*weightB+J2821*weightC+K2821*weightD+L2821*weightE</f>
        <v/>
      </c>
    </row>
    <row r="2822" spans="1:13">
      <c r="A2822">
        <f>RANK(M2822,M:M)</f>
        <v/>
      </c>
      <c r="C2822">
        <f>SUMIFS('Input - target event report'!H:H,'Input - target event report'!L:L,B2822,'Input - target event report'!D:D, "Private Investment")</f>
        <v/>
      </c>
      <c r="D2822">
        <f>IF(E2822&lt;2, "N/A", (MAXIFS('Input - target event report'!E:E,'Input - target event report'!L:L,B:B,'Input - target event report'!D:D,"Private Investment")-MINIFS('Input - target event report'!E:E,'Input - target event report'!L:L,B:B,'Input - target event report'!D:D,"Private Investment"))/(E2822-1))</f>
        <v/>
      </c>
      <c r="E2822">
        <f>COUNTIFS('Input - target event report'!L:L,B2822,'Input - target event report'!D:D, "Private Investment")</f>
        <v/>
      </c>
      <c r="F2822">
        <f>AVERAGEIF(INDEX('Input - companies list'!$A:$BG, 0, MATCH("Clusters 0",'Input - companies list'!$A$1:$BG$1, 0)),'Output - Cluster ranking'!B2822,INDEX('Input - companies list'!$A:$BG, 0, MATCH("Flow",'Input - companies list'!$A$1:$BG$1, 0)))</f>
        <v/>
      </c>
      <c r="G2822">
        <f>AVERAGEIF(INDEX('Input - companies list'!$A:$BG, 0, MATCH("Clusters 0",'Input - companies list'!$A$1:$BG$1, 0)),'Output - Cluster ranking'!B2822,INDEX('Input - companies list'!$A:$BG, 0, MATCH("Inter-Cluster Connectivity",'Input - companies list'!$A$1:$BG$1, 0)))</f>
        <v/>
      </c>
      <c r="H2822">
        <f>IFERROR(PERCENTRANK(C:C,C2822),0)</f>
        <v/>
      </c>
      <c r="I2822">
        <f>IFERROR(1 - PERCENTRANK(D:D,D2822),0)</f>
        <v/>
      </c>
      <c r="J2822">
        <f>IFERROR(PERCENTRANK(E:E,E2822),0)</f>
        <v/>
      </c>
      <c r="K2822">
        <f>IFERROR(1 - PERCENTRANK(F:F,F2822),0)</f>
        <v/>
      </c>
      <c r="L2822">
        <f>IFERROR(PERCENTRANK(G:G,G2822),0)</f>
        <v/>
      </c>
      <c r="M2822">
        <f>H2822*weightA+I2822*weightB+J2822*weightC+K2822*weightD+L2822*weightE</f>
        <v/>
      </c>
    </row>
    <row r="2823" spans="1:13">
      <c r="A2823">
        <f>RANK(M2823,M:M)</f>
        <v/>
      </c>
      <c r="C2823">
        <f>SUMIFS('Input - target event report'!H:H,'Input - target event report'!L:L,B2823,'Input - target event report'!D:D, "Private Investment")</f>
        <v/>
      </c>
      <c r="D2823">
        <f>IF(E2823&lt;2, "N/A", (MAXIFS('Input - target event report'!E:E,'Input - target event report'!L:L,B:B,'Input - target event report'!D:D,"Private Investment")-MINIFS('Input - target event report'!E:E,'Input - target event report'!L:L,B:B,'Input - target event report'!D:D,"Private Investment"))/(E2823-1))</f>
        <v/>
      </c>
      <c r="E2823">
        <f>COUNTIFS('Input - target event report'!L:L,B2823,'Input - target event report'!D:D, "Private Investment")</f>
        <v/>
      </c>
      <c r="F2823">
        <f>AVERAGEIF(INDEX('Input - companies list'!$A:$BG, 0, MATCH("Clusters 0",'Input - companies list'!$A$1:$BG$1, 0)),'Output - Cluster ranking'!B2823,INDEX('Input - companies list'!$A:$BG, 0, MATCH("Flow",'Input - companies list'!$A$1:$BG$1, 0)))</f>
        <v/>
      </c>
      <c r="G2823">
        <f>AVERAGEIF(INDEX('Input - companies list'!$A:$BG, 0, MATCH("Clusters 0",'Input - companies list'!$A$1:$BG$1, 0)),'Output - Cluster ranking'!B2823,INDEX('Input - companies list'!$A:$BG, 0, MATCH("Inter-Cluster Connectivity",'Input - companies list'!$A$1:$BG$1, 0)))</f>
        <v/>
      </c>
      <c r="H2823">
        <f>IFERROR(PERCENTRANK(C:C,C2823),0)</f>
        <v/>
      </c>
      <c r="I2823">
        <f>IFERROR(1 - PERCENTRANK(D:D,D2823),0)</f>
        <v/>
      </c>
      <c r="J2823">
        <f>IFERROR(PERCENTRANK(E:E,E2823),0)</f>
        <v/>
      </c>
      <c r="K2823">
        <f>IFERROR(1 - PERCENTRANK(F:F,F2823),0)</f>
        <v/>
      </c>
      <c r="L2823">
        <f>IFERROR(PERCENTRANK(G:G,G2823),0)</f>
        <v/>
      </c>
      <c r="M2823">
        <f>H2823*weightA+I2823*weightB+J2823*weightC+K2823*weightD+L2823*weightE</f>
        <v/>
      </c>
    </row>
    <row r="2824" spans="1:13">
      <c r="A2824">
        <f>RANK(M2824,M:M)</f>
        <v/>
      </c>
      <c r="C2824">
        <f>SUMIFS('Input - target event report'!H:H,'Input - target event report'!L:L,B2824,'Input - target event report'!D:D, "Private Investment")</f>
        <v/>
      </c>
      <c r="D2824">
        <f>IF(E2824&lt;2, "N/A", (MAXIFS('Input - target event report'!E:E,'Input - target event report'!L:L,B:B,'Input - target event report'!D:D,"Private Investment")-MINIFS('Input - target event report'!E:E,'Input - target event report'!L:L,B:B,'Input - target event report'!D:D,"Private Investment"))/(E2824-1))</f>
        <v/>
      </c>
      <c r="E2824">
        <f>COUNTIFS('Input - target event report'!L:L,B2824,'Input - target event report'!D:D, "Private Investment")</f>
        <v/>
      </c>
      <c r="F2824">
        <f>AVERAGEIF(INDEX('Input - companies list'!$A:$BG, 0, MATCH("Clusters 0",'Input - companies list'!$A$1:$BG$1, 0)),'Output - Cluster ranking'!B2824,INDEX('Input - companies list'!$A:$BG, 0, MATCH("Flow",'Input - companies list'!$A$1:$BG$1, 0)))</f>
        <v/>
      </c>
      <c r="G2824">
        <f>AVERAGEIF(INDEX('Input - companies list'!$A:$BG, 0, MATCH("Clusters 0",'Input - companies list'!$A$1:$BG$1, 0)),'Output - Cluster ranking'!B2824,INDEX('Input - companies list'!$A:$BG, 0, MATCH("Inter-Cluster Connectivity",'Input - companies list'!$A$1:$BG$1, 0)))</f>
        <v/>
      </c>
      <c r="H2824">
        <f>IFERROR(PERCENTRANK(C:C,C2824),0)</f>
        <v/>
      </c>
      <c r="I2824">
        <f>IFERROR(1 - PERCENTRANK(D:D,D2824),0)</f>
        <v/>
      </c>
      <c r="J2824">
        <f>IFERROR(PERCENTRANK(E:E,E2824),0)</f>
        <v/>
      </c>
      <c r="K2824">
        <f>IFERROR(1 - PERCENTRANK(F:F,F2824),0)</f>
        <v/>
      </c>
      <c r="L2824">
        <f>IFERROR(PERCENTRANK(G:G,G2824),0)</f>
        <v/>
      </c>
      <c r="M2824">
        <f>H2824*weightA+I2824*weightB+J2824*weightC+K2824*weightD+L2824*weightE</f>
        <v/>
      </c>
    </row>
    <row r="2825" spans="1:13">
      <c r="A2825">
        <f>RANK(M2825,M:M)</f>
        <v/>
      </c>
      <c r="C2825">
        <f>SUMIFS('Input - target event report'!H:H,'Input - target event report'!L:L,B2825,'Input - target event report'!D:D, "Private Investment")</f>
        <v/>
      </c>
      <c r="D2825">
        <f>IF(E2825&lt;2, "N/A", (MAXIFS('Input - target event report'!E:E,'Input - target event report'!L:L,B:B,'Input - target event report'!D:D,"Private Investment")-MINIFS('Input - target event report'!E:E,'Input - target event report'!L:L,B:B,'Input - target event report'!D:D,"Private Investment"))/(E2825-1))</f>
        <v/>
      </c>
      <c r="E2825">
        <f>COUNTIFS('Input - target event report'!L:L,B2825,'Input - target event report'!D:D, "Private Investment")</f>
        <v/>
      </c>
      <c r="F2825">
        <f>AVERAGEIF(INDEX('Input - companies list'!$A:$BG, 0, MATCH("Clusters 0",'Input - companies list'!$A$1:$BG$1, 0)),'Output - Cluster ranking'!B2825,INDEX('Input - companies list'!$A:$BG, 0, MATCH("Flow",'Input - companies list'!$A$1:$BG$1, 0)))</f>
        <v/>
      </c>
      <c r="G2825">
        <f>AVERAGEIF(INDEX('Input - companies list'!$A:$BG, 0, MATCH("Clusters 0",'Input - companies list'!$A$1:$BG$1, 0)),'Output - Cluster ranking'!B2825,INDEX('Input - companies list'!$A:$BG, 0, MATCH("Inter-Cluster Connectivity",'Input - companies list'!$A$1:$BG$1, 0)))</f>
        <v/>
      </c>
      <c r="H2825">
        <f>IFERROR(PERCENTRANK(C:C,C2825),0)</f>
        <v/>
      </c>
      <c r="I2825">
        <f>IFERROR(1 - PERCENTRANK(D:D,D2825),0)</f>
        <v/>
      </c>
      <c r="J2825">
        <f>IFERROR(PERCENTRANK(E:E,E2825),0)</f>
        <v/>
      </c>
      <c r="K2825">
        <f>IFERROR(1 - PERCENTRANK(F:F,F2825),0)</f>
        <v/>
      </c>
      <c r="L2825">
        <f>IFERROR(PERCENTRANK(G:G,G2825),0)</f>
        <v/>
      </c>
      <c r="M2825">
        <f>H2825*weightA+I2825*weightB+J2825*weightC+K2825*weightD+L2825*weightE</f>
        <v/>
      </c>
    </row>
    <row r="2826" spans="1:13">
      <c r="A2826">
        <f>RANK(M2826,M:M)</f>
        <v/>
      </c>
      <c r="C2826">
        <f>SUMIFS('Input - target event report'!H:H,'Input - target event report'!L:L,B2826,'Input - target event report'!D:D, "Private Investment")</f>
        <v/>
      </c>
      <c r="D2826">
        <f>IF(E2826&lt;2, "N/A", (MAXIFS('Input - target event report'!E:E,'Input - target event report'!L:L,B:B,'Input - target event report'!D:D,"Private Investment")-MINIFS('Input - target event report'!E:E,'Input - target event report'!L:L,B:B,'Input - target event report'!D:D,"Private Investment"))/(E2826-1))</f>
        <v/>
      </c>
      <c r="E2826">
        <f>COUNTIFS('Input - target event report'!L:L,B2826,'Input - target event report'!D:D, "Private Investment")</f>
        <v/>
      </c>
      <c r="F2826">
        <f>AVERAGEIF(INDEX('Input - companies list'!$A:$BG, 0, MATCH("Clusters 0",'Input - companies list'!$A$1:$BG$1, 0)),'Output - Cluster ranking'!B2826,INDEX('Input - companies list'!$A:$BG, 0, MATCH("Flow",'Input - companies list'!$A$1:$BG$1, 0)))</f>
        <v/>
      </c>
      <c r="G2826">
        <f>AVERAGEIF(INDEX('Input - companies list'!$A:$BG, 0, MATCH("Clusters 0",'Input - companies list'!$A$1:$BG$1, 0)),'Output - Cluster ranking'!B2826,INDEX('Input - companies list'!$A:$BG, 0, MATCH("Inter-Cluster Connectivity",'Input - companies list'!$A$1:$BG$1, 0)))</f>
        <v/>
      </c>
      <c r="H2826">
        <f>IFERROR(PERCENTRANK(C:C,C2826),0)</f>
        <v/>
      </c>
      <c r="I2826">
        <f>IFERROR(1 - PERCENTRANK(D:D,D2826),0)</f>
        <v/>
      </c>
      <c r="J2826">
        <f>IFERROR(PERCENTRANK(E:E,E2826),0)</f>
        <v/>
      </c>
      <c r="K2826">
        <f>IFERROR(1 - PERCENTRANK(F:F,F2826),0)</f>
        <v/>
      </c>
      <c r="L2826">
        <f>IFERROR(PERCENTRANK(G:G,G2826),0)</f>
        <v/>
      </c>
      <c r="M2826">
        <f>H2826*weightA+I2826*weightB+J2826*weightC+K2826*weightD+L2826*weightE</f>
        <v/>
      </c>
    </row>
    <row r="2827" spans="1:13">
      <c r="A2827">
        <f>RANK(M2827,M:M)</f>
        <v/>
      </c>
      <c r="C2827">
        <f>SUMIFS('Input - target event report'!H:H,'Input - target event report'!L:L,B2827,'Input - target event report'!D:D, "Private Investment")</f>
        <v/>
      </c>
      <c r="D2827">
        <f>IF(E2827&lt;2, "N/A", (MAXIFS('Input - target event report'!E:E,'Input - target event report'!L:L,B:B,'Input - target event report'!D:D,"Private Investment")-MINIFS('Input - target event report'!E:E,'Input - target event report'!L:L,B:B,'Input - target event report'!D:D,"Private Investment"))/(E2827-1))</f>
        <v/>
      </c>
      <c r="E2827">
        <f>COUNTIFS('Input - target event report'!L:L,B2827,'Input - target event report'!D:D, "Private Investment")</f>
        <v/>
      </c>
      <c r="F2827">
        <f>AVERAGEIF(INDEX('Input - companies list'!$A:$BG, 0, MATCH("Clusters 0",'Input - companies list'!$A$1:$BG$1, 0)),'Output - Cluster ranking'!B2827,INDEX('Input - companies list'!$A:$BG, 0, MATCH("Flow",'Input - companies list'!$A$1:$BG$1, 0)))</f>
        <v/>
      </c>
      <c r="G2827">
        <f>AVERAGEIF(INDEX('Input - companies list'!$A:$BG, 0, MATCH("Clusters 0",'Input - companies list'!$A$1:$BG$1, 0)),'Output - Cluster ranking'!B2827,INDEX('Input - companies list'!$A:$BG, 0, MATCH("Inter-Cluster Connectivity",'Input - companies list'!$A$1:$BG$1, 0)))</f>
        <v/>
      </c>
      <c r="H2827">
        <f>IFERROR(PERCENTRANK(C:C,C2827),0)</f>
        <v/>
      </c>
      <c r="I2827">
        <f>IFERROR(1 - PERCENTRANK(D:D,D2827),0)</f>
        <v/>
      </c>
      <c r="J2827">
        <f>IFERROR(PERCENTRANK(E:E,E2827),0)</f>
        <v/>
      </c>
      <c r="K2827">
        <f>IFERROR(1 - PERCENTRANK(F:F,F2827),0)</f>
        <v/>
      </c>
      <c r="L2827">
        <f>IFERROR(PERCENTRANK(G:G,G2827),0)</f>
        <v/>
      </c>
      <c r="M2827">
        <f>H2827*weightA+I2827*weightB+J2827*weightC+K2827*weightD+L2827*weightE</f>
        <v/>
      </c>
    </row>
    <row r="2828" spans="1:13">
      <c r="A2828">
        <f>RANK(M2828,M:M)</f>
        <v/>
      </c>
      <c r="C2828">
        <f>SUMIFS('Input - target event report'!H:H,'Input - target event report'!L:L,B2828,'Input - target event report'!D:D, "Private Investment")</f>
        <v/>
      </c>
      <c r="D2828">
        <f>IF(E2828&lt;2, "N/A", (MAXIFS('Input - target event report'!E:E,'Input - target event report'!L:L,B:B,'Input - target event report'!D:D,"Private Investment")-MINIFS('Input - target event report'!E:E,'Input - target event report'!L:L,B:B,'Input - target event report'!D:D,"Private Investment"))/(E2828-1))</f>
        <v/>
      </c>
      <c r="E2828">
        <f>COUNTIFS('Input - target event report'!L:L,B2828,'Input - target event report'!D:D, "Private Investment")</f>
        <v/>
      </c>
      <c r="F2828">
        <f>AVERAGEIF(INDEX('Input - companies list'!$A:$BG, 0, MATCH("Clusters 0",'Input - companies list'!$A$1:$BG$1, 0)),'Output - Cluster ranking'!B2828,INDEX('Input - companies list'!$A:$BG, 0, MATCH("Flow",'Input - companies list'!$A$1:$BG$1, 0)))</f>
        <v/>
      </c>
      <c r="G2828">
        <f>AVERAGEIF(INDEX('Input - companies list'!$A:$BG, 0, MATCH("Clusters 0",'Input - companies list'!$A$1:$BG$1, 0)),'Output - Cluster ranking'!B2828,INDEX('Input - companies list'!$A:$BG, 0, MATCH("Inter-Cluster Connectivity",'Input - companies list'!$A$1:$BG$1, 0)))</f>
        <v/>
      </c>
      <c r="H2828">
        <f>IFERROR(PERCENTRANK(C:C,C2828),0)</f>
        <v/>
      </c>
      <c r="I2828">
        <f>IFERROR(1 - PERCENTRANK(D:D,D2828),0)</f>
        <v/>
      </c>
      <c r="J2828">
        <f>IFERROR(PERCENTRANK(E:E,E2828),0)</f>
        <v/>
      </c>
      <c r="K2828">
        <f>IFERROR(1 - PERCENTRANK(F:F,F2828),0)</f>
        <v/>
      </c>
      <c r="L2828">
        <f>IFERROR(PERCENTRANK(G:G,G2828),0)</f>
        <v/>
      </c>
      <c r="M2828">
        <f>H2828*weightA+I2828*weightB+J2828*weightC+K2828*weightD+L2828*weightE</f>
        <v/>
      </c>
    </row>
    <row r="2829" spans="1:13">
      <c r="A2829">
        <f>RANK(M2829,M:M)</f>
        <v/>
      </c>
      <c r="C2829">
        <f>SUMIFS('Input - target event report'!H:H,'Input - target event report'!L:L,B2829,'Input - target event report'!D:D, "Private Investment")</f>
        <v/>
      </c>
      <c r="D2829">
        <f>IF(E2829&lt;2, "N/A", (MAXIFS('Input - target event report'!E:E,'Input - target event report'!L:L,B:B,'Input - target event report'!D:D,"Private Investment")-MINIFS('Input - target event report'!E:E,'Input - target event report'!L:L,B:B,'Input - target event report'!D:D,"Private Investment"))/(E2829-1))</f>
        <v/>
      </c>
      <c r="E2829">
        <f>COUNTIFS('Input - target event report'!L:L,B2829,'Input - target event report'!D:D, "Private Investment")</f>
        <v/>
      </c>
      <c r="F2829">
        <f>AVERAGEIF(INDEX('Input - companies list'!$A:$BG, 0, MATCH("Clusters 0",'Input - companies list'!$A$1:$BG$1, 0)),'Output - Cluster ranking'!B2829,INDEX('Input - companies list'!$A:$BG, 0, MATCH("Flow",'Input - companies list'!$A$1:$BG$1, 0)))</f>
        <v/>
      </c>
      <c r="G2829">
        <f>AVERAGEIF(INDEX('Input - companies list'!$A:$BG, 0, MATCH("Clusters 0",'Input - companies list'!$A$1:$BG$1, 0)),'Output - Cluster ranking'!B2829,INDEX('Input - companies list'!$A:$BG, 0, MATCH("Inter-Cluster Connectivity",'Input - companies list'!$A$1:$BG$1, 0)))</f>
        <v/>
      </c>
      <c r="H2829">
        <f>IFERROR(PERCENTRANK(C:C,C2829),0)</f>
        <v/>
      </c>
      <c r="I2829">
        <f>IFERROR(1 - PERCENTRANK(D:D,D2829),0)</f>
        <v/>
      </c>
      <c r="J2829">
        <f>IFERROR(PERCENTRANK(E:E,E2829),0)</f>
        <v/>
      </c>
      <c r="K2829">
        <f>IFERROR(1 - PERCENTRANK(F:F,F2829),0)</f>
        <v/>
      </c>
      <c r="L2829">
        <f>IFERROR(PERCENTRANK(G:G,G2829),0)</f>
        <v/>
      </c>
      <c r="M2829">
        <f>H2829*weightA+I2829*weightB+J2829*weightC+K2829*weightD+L2829*weightE</f>
        <v/>
      </c>
    </row>
    <row r="2830" spans="1:13">
      <c r="A2830">
        <f>RANK(M2830,M:M)</f>
        <v/>
      </c>
      <c r="C2830">
        <f>SUMIFS('Input - target event report'!H:H,'Input - target event report'!L:L,B2830,'Input - target event report'!D:D, "Private Investment")</f>
        <v/>
      </c>
      <c r="D2830">
        <f>IF(E2830&lt;2, "N/A", (MAXIFS('Input - target event report'!E:E,'Input - target event report'!L:L,B:B,'Input - target event report'!D:D,"Private Investment")-MINIFS('Input - target event report'!E:E,'Input - target event report'!L:L,B:B,'Input - target event report'!D:D,"Private Investment"))/(E2830-1))</f>
        <v/>
      </c>
      <c r="E2830">
        <f>COUNTIFS('Input - target event report'!L:L,B2830,'Input - target event report'!D:D, "Private Investment")</f>
        <v/>
      </c>
      <c r="F2830">
        <f>AVERAGEIF(INDEX('Input - companies list'!$A:$BG, 0, MATCH("Clusters 0",'Input - companies list'!$A$1:$BG$1, 0)),'Output - Cluster ranking'!B2830,INDEX('Input - companies list'!$A:$BG, 0, MATCH("Flow",'Input - companies list'!$A$1:$BG$1, 0)))</f>
        <v/>
      </c>
      <c r="G2830">
        <f>AVERAGEIF(INDEX('Input - companies list'!$A:$BG, 0, MATCH("Clusters 0",'Input - companies list'!$A$1:$BG$1, 0)),'Output - Cluster ranking'!B2830,INDEX('Input - companies list'!$A:$BG, 0, MATCH("Inter-Cluster Connectivity",'Input - companies list'!$A$1:$BG$1, 0)))</f>
        <v/>
      </c>
      <c r="H2830">
        <f>IFERROR(PERCENTRANK(C:C,C2830),0)</f>
        <v/>
      </c>
      <c r="I2830">
        <f>IFERROR(1 - PERCENTRANK(D:D,D2830),0)</f>
        <v/>
      </c>
      <c r="J2830">
        <f>IFERROR(PERCENTRANK(E:E,E2830),0)</f>
        <v/>
      </c>
      <c r="K2830">
        <f>IFERROR(1 - PERCENTRANK(F:F,F2830),0)</f>
        <v/>
      </c>
      <c r="L2830">
        <f>IFERROR(PERCENTRANK(G:G,G2830),0)</f>
        <v/>
      </c>
      <c r="M2830">
        <f>H2830*weightA+I2830*weightB+J2830*weightC+K2830*weightD+L2830*weightE</f>
        <v/>
      </c>
    </row>
    <row r="2831" spans="1:13">
      <c r="A2831">
        <f>RANK(M2831,M:M)</f>
        <v/>
      </c>
      <c r="C2831">
        <f>SUMIFS('Input - target event report'!H:H,'Input - target event report'!L:L,B2831,'Input - target event report'!D:D, "Private Investment")</f>
        <v/>
      </c>
      <c r="D2831">
        <f>IF(E2831&lt;2, "N/A", (MAXIFS('Input - target event report'!E:E,'Input - target event report'!L:L,B:B,'Input - target event report'!D:D,"Private Investment")-MINIFS('Input - target event report'!E:E,'Input - target event report'!L:L,B:B,'Input - target event report'!D:D,"Private Investment"))/(E2831-1))</f>
        <v/>
      </c>
      <c r="E2831">
        <f>COUNTIFS('Input - target event report'!L:L,B2831,'Input - target event report'!D:D, "Private Investment")</f>
        <v/>
      </c>
      <c r="F2831">
        <f>AVERAGEIF(INDEX('Input - companies list'!$A:$BG, 0, MATCH("Clusters 0",'Input - companies list'!$A$1:$BG$1, 0)),'Output - Cluster ranking'!B2831,INDEX('Input - companies list'!$A:$BG, 0, MATCH("Flow",'Input - companies list'!$A$1:$BG$1, 0)))</f>
        <v/>
      </c>
      <c r="G2831">
        <f>AVERAGEIF(INDEX('Input - companies list'!$A:$BG, 0, MATCH("Clusters 0",'Input - companies list'!$A$1:$BG$1, 0)),'Output - Cluster ranking'!B2831,INDEX('Input - companies list'!$A:$BG, 0, MATCH("Inter-Cluster Connectivity",'Input - companies list'!$A$1:$BG$1, 0)))</f>
        <v/>
      </c>
      <c r="H2831">
        <f>IFERROR(PERCENTRANK(C:C,C2831),0)</f>
        <v/>
      </c>
      <c r="I2831">
        <f>IFERROR(1 - PERCENTRANK(D:D,D2831),0)</f>
        <v/>
      </c>
      <c r="J2831">
        <f>IFERROR(PERCENTRANK(E:E,E2831),0)</f>
        <v/>
      </c>
      <c r="K2831">
        <f>IFERROR(1 - PERCENTRANK(F:F,F2831),0)</f>
        <v/>
      </c>
      <c r="L2831">
        <f>IFERROR(PERCENTRANK(G:G,G2831),0)</f>
        <v/>
      </c>
      <c r="M2831">
        <f>H2831*weightA+I2831*weightB+J2831*weightC+K2831*weightD+L2831*weightE</f>
        <v/>
      </c>
    </row>
    <row r="2832" spans="1:13">
      <c r="A2832">
        <f>RANK(M2832,M:M)</f>
        <v/>
      </c>
      <c r="C2832">
        <f>SUMIFS('Input - target event report'!H:H,'Input - target event report'!L:L,B2832,'Input - target event report'!D:D, "Private Investment")</f>
        <v/>
      </c>
      <c r="D2832">
        <f>IF(E2832&lt;2, "N/A", (MAXIFS('Input - target event report'!E:E,'Input - target event report'!L:L,B:B,'Input - target event report'!D:D,"Private Investment")-MINIFS('Input - target event report'!E:E,'Input - target event report'!L:L,B:B,'Input - target event report'!D:D,"Private Investment"))/(E2832-1))</f>
        <v/>
      </c>
      <c r="E2832">
        <f>COUNTIFS('Input - target event report'!L:L,B2832,'Input - target event report'!D:D, "Private Investment")</f>
        <v/>
      </c>
      <c r="F2832">
        <f>AVERAGEIF(INDEX('Input - companies list'!$A:$BG, 0, MATCH("Clusters 0",'Input - companies list'!$A$1:$BG$1, 0)),'Output - Cluster ranking'!B2832,INDEX('Input - companies list'!$A:$BG, 0, MATCH("Flow",'Input - companies list'!$A$1:$BG$1, 0)))</f>
        <v/>
      </c>
      <c r="G2832">
        <f>AVERAGEIF(INDEX('Input - companies list'!$A:$BG, 0, MATCH("Clusters 0",'Input - companies list'!$A$1:$BG$1, 0)),'Output - Cluster ranking'!B2832,INDEX('Input - companies list'!$A:$BG, 0, MATCH("Inter-Cluster Connectivity",'Input - companies list'!$A$1:$BG$1, 0)))</f>
        <v/>
      </c>
      <c r="H2832">
        <f>IFERROR(PERCENTRANK(C:C,C2832),0)</f>
        <v/>
      </c>
      <c r="I2832">
        <f>IFERROR(1 - PERCENTRANK(D:D,D2832),0)</f>
        <v/>
      </c>
      <c r="J2832">
        <f>IFERROR(PERCENTRANK(E:E,E2832),0)</f>
        <v/>
      </c>
      <c r="K2832">
        <f>IFERROR(1 - PERCENTRANK(F:F,F2832),0)</f>
        <v/>
      </c>
      <c r="L2832">
        <f>IFERROR(PERCENTRANK(G:G,G2832),0)</f>
        <v/>
      </c>
      <c r="M2832">
        <f>H2832*weightA+I2832*weightB+J2832*weightC+K2832*weightD+L2832*weightE</f>
        <v/>
      </c>
    </row>
    <row r="2833" spans="1:13">
      <c r="A2833">
        <f>RANK(M2833,M:M)</f>
        <v/>
      </c>
      <c r="C2833">
        <f>SUMIFS('Input - target event report'!H:H,'Input - target event report'!L:L,B2833,'Input - target event report'!D:D, "Private Investment")</f>
        <v/>
      </c>
      <c r="D2833">
        <f>IF(E2833&lt;2, "N/A", (MAXIFS('Input - target event report'!E:E,'Input - target event report'!L:L,B:B,'Input - target event report'!D:D,"Private Investment")-MINIFS('Input - target event report'!E:E,'Input - target event report'!L:L,B:B,'Input - target event report'!D:D,"Private Investment"))/(E2833-1))</f>
        <v/>
      </c>
      <c r="E2833">
        <f>COUNTIFS('Input - target event report'!L:L,B2833,'Input - target event report'!D:D, "Private Investment")</f>
        <v/>
      </c>
      <c r="F2833">
        <f>AVERAGEIF(INDEX('Input - companies list'!$A:$BG, 0, MATCH("Clusters 0",'Input - companies list'!$A$1:$BG$1, 0)),'Output - Cluster ranking'!B2833,INDEX('Input - companies list'!$A:$BG, 0, MATCH("Flow",'Input - companies list'!$A$1:$BG$1, 0)))</f>
        <v/>
      </c>
      <c r="G2833">
        <f>AVERAGEIF(INDEX('Input - companies list'!$A:$BG, 0, MATCH("Clusters 0",'Input - companies list'!$A$1:$BG$1, 0)),'Output - Cluster ranking'!B2833,INDEX('Input - companies list'!$A:$BG, 0, MATCH("Inter-Cluster Connectivity",'Input - companies list'!$A$1:$BG$1, 0)))</f>
        <v/>
      </c>
      <c r="H2833">
        <f>IFERROR(PERCENTRANK(C:C,C2833),0)</f>
        <v/>
      </c>
      <c r="I2833">
        <f>IFERROR(1 - PERCENTRANK(D:D,D2833),0)</f>
        <v/>
      </c>
      <c r="J2833">
        <f>IFERROR(PERCENTRANK(E:E,E2833),0)</f>
        <v/>
      </c>
      <c r="K2833">
        <f>IFERROR(1 - PERCENTRANK(F:F,F2833),0)</f>
        <v/>
      </c>
      <c r="L2833">
        <f>IFERROR(PERCENTRANK(G:G,G2833),0)</f>
        <v/>
      </c>
      <c r="M2833">
        <f>H2833*weightA+I2833*weightB+J2833*weightC+K2833*weightD+L2833*weightE</f>
        <v/>
      </c>
    </row>
    <row r="2834" spans="1:13">
      <c r="A2834">
        <f>RANK(M2834,M:M)</f>
        <v/>
      </c>
      <c r="C2834">
        <f>SUMIFS('Input - target event report'!H:H,'Input - target event report'!L:L,B2834,'Input - target event report'!D:D, "Private Investment")</f>
        <v/>
      </c>
      <c r="D2834">
        <f>IF(E2834&lt;2, "N/A", (MAXIFS('Input - target event report'!E:E,'Input - target event report'!L:L,B:B,'Input - target event report'!D:D,"Private Investment")-MINIFS('Input - target event report'!E:E,'Input - target event report'!L:L,B:B,'Input - target event report'!D:D,"Private Investment"))/(E2834-1))</f>
        <v/>
      </c>
      <c r="E2834">
        <f>COUNTIFS('Input - target event report'!L:L,B2834,'Input - target event report'!D:D, "Private Investment")</f>
        <v/>
      </c>
      <c r="F2834">
        <f>AVERAGEIF(INDEX('Input - companies list'!$A:$BG, 0, MATCH("Clusters 0",'Input - companies list'!$A$1:$BG$1, 0)),'Output - Cluster ranking'!B2834,INDEX('Input - companies list'!$A:$BG, 0, MATCH("Flow",'Input - companies list'!$A$1:$BG$1, 0)))</f>
        <v/>
      </c>
      <c r="G2834">
        <f>AVERAGEIF(INDEX('Input - companies list'!$A:$BG, 0, MATCH("Clusters 0",'Input - companies list'!$A$1:$BG$1, 0)),'Output - Cluster ranking'!B2834,INDEX('Input - companies list'!$A:$BG, 0, MATCH("Inter-Cluster Connectivity",'Input - companies list'!$A$1:$BG$1, 0)))</f>
        <v/>
      </c>
      <c r="H2834">
        <f>IFERROR(PERCENTRANK(C:C,C2834),0)</f>
        <v/>
      </c>
      <c r="I2834">
        <f>IFERROR(1 - PERCENTRANK(D:D,D2834),0)</f>
        <v/>
      </c>
      <c r="J2834">
        <f>IFERROR(PERCENTRANK(E:E,E2834),0)</f>
        <v/>
      </c>
      <c r="K2834">
        <f>IFERROR(1 - PERCENTRANK(F:F,F2834),0)</f>
        <v/>
      </c>
      <c r="L2834">
        <f>IFERROR(PERCENTRANK(G:G,G2834),0)</f>
        <v/>
      </c>
      <c r="M2834">
        <f>H2834*weightA+I2834*weightB+J2834*weightC+K2834*weightD+L2834*weightE</f>
        <v/>
      </c>
    </row>
    <row r="2835" spans="1:13">
      <c r="A2835">
        <f>RANK(M2835,M:M)</f>
        <v/>
      </c>
      <c r="C2835">
        <f>SUMIFS('Input - target event report'!H:H,'Input - target event report'!L:L,B2835,'Input - target event report'!D:D, "Private Investment")</f>
        <v/>
      </c>
      <c r="D2835">
        <f>IF(E2835&lt;2, "N/A", (MAXIFS('Input - target event report'!E:E,'Input - target event report'!L:L,B:B,'Input - target event report'!D:D,"Private Investment")-MINIFS('Input - target event report'!E:E,'Input - target event report'!L:L,B:B,'Input - target event report'!D:D,"Private Investment"))/(E2835-1))</f>
        <v/>
      </c>
      <c r="E2835">
        <f>COUNTIFS('Input - target event report'!L:L,B2835,'Input - target event report'!D:D, "Private Investment")</f>
        <v/>
      </c>
      <c r="F2835">
        <f>AVERAGEIF(INDEX('Input - companies list'!$A:$BG, 0, MATCH("Clusters 0",'Input - companies list'!$A$1:$BG$1, 0)),'Output - Cluster ranking'!B2835,INDEX('Input - companies list'!$A:$BG, 0, MATCH("Flow",'Input - companies list'!$A$1:$BG$1, 0)))</f>
        <v/>
      </c>
      <c r="G2835">
        <f>AVERAGEIF(INDEX('Input - companies list'!$A:$BG, 0, MATCH("Clusters 0",'Input - companies list'!$A$1:$BG$1, 0)),'Output - Cluster ranking'!B2835,INDEX('Input - companies list'!$A:$BG, 0, MATCH("Inter-Cluster Connectivity",'Input - companies list'!$A$1:$BG$1, 0)))</f>
        <v/>
      </c>
      <c r="H2835">
        <f>IFERROR(PERCENTRANK(C:C,C2835),0)</f>
        <v/>
      </c>
      <c r="I2835">
        <f>IFERROR(1 - PERCENTRANK(D:D,D2835),0)</f>
        <v/>
      </c>
      <c r="J2835">
        <f>IFERROR(PERCENTRANK(E:E,E2835),0)</f>
        <v/>
      </c>
      <c r="K2835">
        <f>IFERROR(1 - PERCENTRANK(F:F,F2835),0)</f>
        <v/>
      </c>
      <c r="L2835">
        <f>IFERROR(PERCENTRANK(G:G,G2835),0)</f>
        <v/>
      </c>
      <c r="M2835">
        <f>H2835*weightA+I2835*weightB+J2835*weightC+K2835*weightD+L2835*weightE</f>
        <v/>
      </c>
    </row>
    <row r="2836" spans="1:13">
      <c r="A2836">
        <f>RANK(M2836,M:M)</f>
        <v/>
      </c>
      <c r="C2836">
        <f>SUMIFS('Input - target event report'!H:H,'Input - target event report'!L:L,B2836,'Input - target event report'!D:D, "Private Investment")</f>
        <v/>
      </c>
      <c r="D2836">
        <f>IF(E2836&lt;2, "N/A", (MAXIFS('Input - target event report'!E:E,'Input - target event report'!L:L,B:B,'Input - target event report'!D:D,"Private Investment")-MINIFS('Input - target event report'!E:E,'Input - target event report'!L:L,B:B,'Input - target event report'!D:D,"Private Investment"))/(E2836-1))</f>
        <v/>
      </c>
      <c r="E2836">
        <f>COUNTIFS('Input - target event report'!L:L,B2836,'Input - target event report'!D:D, "Private Investment")</f>
        <v/>
      </c>
      <c r="F2836">
        <f>AVERAGEIF(INDEX('Input - companies list'!$A:$BG, 0, MATCH("Clusters 0",'Input - companies list'!$A$1:$BG$1, 0)),'Output - Cluster ranking'!B2836,INDEX('Input - companies list'!$A:$BG, 0, MATCH("Flow",'Input - companies list'!$A$1:$BG$1, 0)))</f>
        <v/>
      </c>
      <c r="G2836">
        <f>AVERAGEIF(INDEX('Input - companies list'!$A:$BG, 0, MATCH("Clusters 0",'Input - companies list'!$A$1:$BG$1, 0)),'Output - Cluster ranking'!B2836,INDEX('Input - companies list'!$A:$BG, 0, MATCH("Inter-Cluster Connectivity",'Input - companies list'!$A$1:$BG$1, 0)))</f>
        <v/>
      </c>
      <c r="H2836">
        <f>IFERROR(PERCENTRANK(C:C,C2836),0)</f>
        <v/>
      </c>
      <c r="I2836">
        <f>IFERROR(1 - PERCENTRANK(D:D,D2836),0)</f>
        <v/>
      </c>
      <c r="J2836">
        <f>IFERROR(PERCENTRANK(E:E,E2836),0)</f>
        <v/>
      </c>
      <c r="K2836">
        <f>IFERROR(1 - PERCENTRANK(F:F,F2836),0)</f>
        <v/>
      </c>
      <c r="L2836">
        <f>IFERROR(PERCENTRANK(G:G,G2836),0)</f>
        <v/>
      </c>
      <c r="M2836">
        <f>H2836*weightA+I2836*weightB+J2836*weightC+K2836*weightD+L2836*weightE</f>
        <v/>
      </c>
    </row>
    <row r="2837" spans="1:13">
      <c r="A2837">
        <f>RANK(M2837,M:M)</f>
        <v/>
      </c>
      <c r="C2837">
        <f>SUMIFS('Input - target event report'!H:H,'Input - target event report'!L:L,B2837,'Input - target event report'!D:D, "Private Investment")</f>
        <v/>
      </c>
      <c r="D2837">
        <f>IF(E2837&lt;2, "N/A", (MAXIFS('Input - target event report'!E:E,'Input - target event report'!L:L,B:B,'Input - target event report'!D:D,"Private Investment")-MINIFS('Input - target event report'!E:E,'Input - target event report'!L:L,B:B,'Input - target event report'!D:D,"Private Investment"))/(E2837-1))</f>
        <v/>
      </c>
      <c r="E2837">
        <f>COUNTIFS('Input - target event report'!L:L,B2837,'Input - target event report'!D:D, "Private Investment")</f>
        <v/>
      </c>
      <c r="F2837">
        <f>AVERAGEIF(INDEX('Input - companies list'!$A:$BG, 0, MATCH("Clusters 0",'Input - companies list'!$A$1:$BG$1, 0)),'Output - Cluster ranking'!B2837,INDEX('Input - companies list'!$A:$BG, 0, MATCH("Flow",'Input - companies list'!$A$1:$BG$1, 0)))</f>
        <v/>
      </c>
      <c r="G2837">
        <f>AVERAGEIF(INDEX('Input - companies list'!$A:$BG, 0, MATCH("Clusters 0",'Input - companies list'!$A$1:$BG$1, 0)),'Output - Cluster ranking'!B2837,INDEX('Input - companies list'!$A:$BG, 0, MATCH("Inter-Cluster Connectivity",'Input - companies list'!$A$1:$BG$1, 0)))</f>
        <v/>
      </c>
      <c r="H2837">
        <f>IFERROR(PERCENTRANK(C:C,C2837),0)</f>
        <v/>
      </c>
      <c r="I2837">
        <f>IFERROR(1 - PERCENTRANK(D:D,D2837),0)</f>
        <v/>
      </c>
      <c r="J2837">
        <f>IFERROR(PERCENTRANK(E:E,E2837),0)</f>
        <v/>
      </c>
      <c r="K2837">
        <f>IFERROR(1 - PERCENTRANK(F:F,F2837),0)</f>
        <v/>
      </c>
      <c r="L2837">
        <f>IFERROR(PERCENTRANK(G:G,G2837),0)</f>
        <v/>
      </c>
      <c r="M2837">
        <f>H2837*weightA+I2837*weightB+J2837*weightC+K2837*weightD+L2837*weightE</f>
        <v/>
      </c>
    </row>
    <row r="2838" spans="1:13">
      <c r="A2838">
        <f>RANK(M2838,M:M)</f>
        <v/>
      </c>
      <c r="C2838">
        <f>SUMIFS('Input - target event report'!H:H,'Input - target event report'!L:L,B2838,'Input - target event report'!D:D, "Private Investment")</f>
        <v/>
      </c>
      <c r="D2838">
        <f>IF(E2838&lt;2, "N/A", (MAXIFS('Input - target event report'!E:E,'Input - target event report'!L:L,B:B,'Input - target event report'!D:D,"Private Investment")-MINIFS('Input - target event report'!E:E,'Input - target event report'!L:L,B:B,'Input - target event report'!D:D,"Private Investment"))/(E2838-1))</f>
        <v/>
      </c>
      <c r="E2838">
        <f>COUNTIFS('Input - target event report'!L:L,B2838,'Input - target event report'!D:D, "Private Investment")</f>
        <v/>
      </c>
      <c r="F2838">
        <f>AVERAGEIF(INDEX('Input - companies list'!$A:$BG, 0, MATCH("Clusters 0",'Input - companies list'!$A$1:$BG$1, 0)),'Output - Cluster ranking'!B2838,INDEX('Input - companies list'!$A:$BG, 0, MATCH("Flow",'Input - companies list'!$A$1:$BG$1, 0)))</f>
        <v/>
      </c>
      <c r="G2838">
        <f>AVERAGEIF(INDEX('Input - companies list'!$A:$BG, 0, MATCH("Clusters 0",'Input - companies list'!$A$1:$BG$1, 0)),'Output - Cluster ranking'!B2838,INDEX('Input - companies list'!$A:$BG, 0, MATCH("Inter-Cluster Connectivity",'Input - companies list'!$A$1:$BG$1, 0)))</f>
        <v/>
      </c>
      <c r="H2838">
        <f>IFERROR(PERCENTRANK(C:C,C2838),0)</f>
        <v/>
      </c>
      <c r="I2838">
        <f>IFERROR(1 - PERCENTRANK(D:D,D2838),0)</f>
        <v/>
      </c>
      <c r="J2838">
        <f>IFERROR(PERCENTRANK(E:E,E2838),0)</f>
        <v/>
      </c>
      <c r="K2838">
        <f>IFERROR(1 - PERCENTRANK(F:F,F2838),0)</f>
        <v/>
      </c>
      <c r="L2838">
        <f>IFERROR(PERCENTRANK(G:G,G2838),0)</f>
        <v/>
      </c>
      <c r="M2838">
        <f>H2838*weightA+I2838*weightB+J2838*weightC+K2838*weightD+L2838*weightE</f>
        <v/>
      </c>
    </row>
    <row r="2839" spans="1:13">
      <c r="A2839">
        <f>RANK(M2839,M:M)</f>
        <v/>
      </c>
      <c r="C2839">
        <f>SUMIFS('Input - target event report'!H:H,'Input - target event report'!L:L,B2839,'Input - target event report'!D:D, "Private Investment")</f>
        <v/>
      </c>
      <c r="D2839">
        <f>IF(E2839&lt;2, "N/A", (MAXIFS('Input - target event report'!E:E,'Input - target event report'!L:L,B:B,'Input - target event report'!D:D,"Private Investment")-MINIFS('Input - target event report'!E:E,'Input - target event report'!L:L,B:B,'Input - target event report'!D:D,"Private Investment"))/(E2839-1))</f>
        <v/>
      </c>
      <c r="E2839">
        <f>COUNTIFS('Input - target event report'!L:L,B2839,'Input - target event report'!D:D, "Private Investment")</f>
        <v/>
      </c>
      <c r="F2839">
        <f>AVERAGEIF(INDEX('Input - companies list'!$A:$BG, 0, MATCH("Clusters 0",'Input - companies list'!$A$1:$BG$1, 0)),'Output - Cluster ranking'!B2839,INDEX('Input - companies list'!$A:$BG, 0, MATCH("Flow",'Input - companies list'!$A$1:$BG$1, 0)))</f>
        <v/>
      </c>
      <c r="G2839">
        <f>AVERAGEIF(INDEX('Input - companies list'!$A:$BG, 0, MATCH("Clusters 0",'Input - companies list'!$A$1:$BG$1, 0)),'Output - Cluster ranking'!B2839,INDEX('Input - companies list'!$A:$BG, 0, MATCH("Inter-Cluster Connectivity",'Input - companies list'!$A$1:$BG$1, 0)))</f>
        <v/>
      </c>
      <c r="H2839">
        <f>IFERROR(PERCENTRANK(C:C,C2839),0)</f>
        <v/>
      </c>
      <c r="I2839">
        <f>IFERROR(1 - PERCENTRANK(D:D,D2839),0)</f>
        <v/>
      </c>
      <c r="J2839">
        <f>IFERROR(PERCENTRANK(E:E,E2839),0)</f>
        <v/>
      </c>
      <c r="K2839">
        <f>IFERROR(1 - PERCENTRANK(F:F,F2839),0)</f>
        <v/>
      </c>
      <c r="L2839">
        <f>IFERROR(PERCENTRANK(G:G,G2839),0)</f>
        <v/>
      </c>
      <c r="M2839">
        <f>H2839*weightA+I2839*weightB+J2839*weightC+K2839*weightD+L2839*weightE</f>
        <v/>
      </c>
    </row>
    <row r="2840" spans="1:13">
      <c r="A2840">
        <f>RANK(M2840,M:M)</f>
        <v/>
      </c>
      <c r="C2840">
        <f>SUMIFS('Input - target event report'!H:H,'Input - target event report'!L:L,B2840,'Input - target event report'!D:D, "Private Investment")</f>
        <v/>
      </c>
      <c r="D2840">
        <f>IF(E2840&lt;2, "N/A", (MAXIFS('Input - target event report'!E:E,'Input - target event report'!L:L,B:B,'Input - target event report'!D:D,"Private Investment")-MINIFS('Input - target event report'!E:E,'Input - target event report'!L:L,B:B,'Input - target event report'!D:D,"Private Investment"))/(E2840-1))</f>
        <v/>
      </c>
      <c r="E2840">
        <f>COUNTIFS('Input - target event report'!L:L,B2840,'Input - target event report'!D:D, "Private Investment")</f>
        <v/>
      </c>
      <c r="F2840">
        <f>AVERAGEIF(INDEX('Input - companies list'!$A:$BG, 0, MATCH("Clusters 0",'Input - companies list'!$A$1:$BG$1, 0)),'Output - Cluster ranking'!B2840,INDEX('Input - companies list'!$A:$BG, 0, MATCH("Flow",'Input - companies list'!$A$1:$BG$1, 0)))</f>
        <v/>
      </c>
      <c r="G2840">
        <f>AVERAGEIF(INDEX('Input - companies list'!$A:$BG, 0, MATCH("Clusters 0",'Input - companies list'!$A$1:$BG$1, 0)),'Output - Cluster ranking'!B2840,INDEX('Input - companies list'!$A:$BG, 0, MATCH("Inter-Cluster Connectivity",'Input - companies list'!$A$1:$BG$1, 0)))</f>
        <v/>
      </c>
      <c r="H2840">
        <f>IFERROR(PERCENTRANK(C:C,C2840),0)</f>
        <v/>
      </c>
      <c r="I2840">
        <f>IFERROR(1 - PERCENTRANK(D:D,D2840),0)</f>
        <v/>
      </c>
      <c r="J2840">
        <f>IFERROR(PERCENTRANK(E:E,E2840),0)</f>
        <v/>
      </c>
      <c r="K2840">
        <f>IFERROR(1 - PERCENTRANK(F:F,F2840),0)</f>
        <v/>
      </c>
      <c r="L2840">
        <f>IFERROR(PERCENTRANK(G:G,G2840),0)</f>
        <v/>
      </c>
      <c r="M2840">
        <f>H2840*weightA+I2840*weightB+J2840*weightC+K2840*weightD+L2840*weightE</f>
        <v/>
      </c>
    </row>
    <row r="2841" spans="1:13">
      <c r="A2841">
        <f>RANK(M2841,M:M)</f>
        <v/>
      </c>
      <c r="C2841">
        <f>SUMIFS('Input - target event report'!H:H,'Input - target event report'!L:L,B2841,'Input - target event report'!D:D, "Private Investment")</f>
        <v/>
      </c>
      <c r="D2841">
        <f>IF(E2841&lt;2, "N/A", (MAXIFS('Input - target event report'!E:E,'Input - target event report'!L:L,B:B,'Input - target event report'!D:D,"Private Investment")-MINIFS('Input - target event report'!E:E,'Input - target event report'!L:L,B:B,'Input - target event report'!D:D,"Private Investment"))/(E2841-1))</f>
        <v/>
      </c>
      <c r="E2841">
        <f>COUNTIFS('Input - target event report'!L:L,B2841,'Input - target event report'!D:D, "Private Investment")</f>
        <v/>
      </c>
      <c r="F2841">
        <f>AVERAGEIF(INDEX('Input - companies list'!$A:$BG, 0, MATCH("Clusters 0",'Input - companies list'!$A$1:$BG$1, 0)),'Output - Cluster ranking'!B2841,INDEX('Input - companies list'!$A:$BG, 0, MATCH("Flow",'Input - companies list'!$A$1:$BG$1, 0)))</f>
        <v/>
      </c>
      <c r="G2841">
        <f>AVERAGEIF(INDEX('Input - companies list'!$A:$BG, 0, MATCH("Clusters 0",'Input - companies list'!$A$1:$BG$1, 0)),'Output - Cluster ranking'!B2841,INDEX('Input - companies list'!$A:$BG, 0, MATCH("Inter-Cluster Connectivity",'Input - companies list'!$A$1:$BG$1, 0)))</f>
        <v/>
      </c>
      <c r="H2841">
        <f>IFERROR(PERCENTRANK(C:C,C2841),0)</f>
        <v/>
      </c>
      <c r="I2841">
        <f>IFERROR(1 - PERCENTRANK(D:D,D2841),0)</f>
        <v/>
      </c>
      <c r="J2841">
        <f>IFERROR(PERCENTRANK(E:E,E2841),0)</f>
        <v/>
      </c>
      <c r="K2841">
        <f>IFERROR(1 - PERCENTRANK(F:F,F2841),0)</f>
        <v/>
      </c>
      <c r="L2841">
        <f>IFERROR(PERCENTRANK(G:G,G2841),0)</f>
        <v/>
      </c>
      <c r="M2841">
        <f>H2841*weightA+I2841*weightB+J2841*weightC+K2841*weightD+L2841*weightE</f>
        <v/>
      </c>
    </row>
    <row r="2842" spans="1:13">
      <c r="A2842">
        <f>RANK(M2842,M:M)</f>
        <v/>
      </c>
      <c r="C2842">
        <f>SUMIFS('Input - target event report'!H:H,'Input - target event report'!L:L,B2842,'Input - target event report'!D:D, "Private Investment")</f>
        <v/>
      </c>
      <c r="D2842">
        <f>IF(E2842&lt;2, "N/A", (MAXIFS('Input - target event report'!E:E,'Input - target event report'!L:L,B:B,'Input - target event report'!D:D,"Private Investment")-MINIFS('Input - target event report'!E:E,'Input - target event report'!L:L,B:B,'Input - target event report'!D:D,"Private Investment"))/(E2842-1))</f>
        <v/>
      </c>
      <c r="E2842">
        <f>COUNTIFS('Input - target event report'!L:L,B2842,'Input - target event report'!D:D, "Private Investment")</f>
        <v/>
      </c>
      <c r="F2842">
        <f>AVERAGEIF(INDEX('Input - companies list'!$A:$BG, 0, MATCH("Clusters 0",'Input - companies list'!$A$1:$BG$1, 0)),'Output - Cluster ranking'!B2842,INDEX('Input - companies list'!$A:$BG, 0, MATCH("Flow",'Input - companies list'!$A$1:$BG$1, 0)))</f>
        <v/>
      </c>
      <c r="G2842">
        <f>AVERAGEIF(INDEX('Input - companies list'!$A:$BG, 0, MATCH("Clusters 0",'Input - companies list'!$A$1:$BG$1, 0)),'Output - Cluster ranking'!B2842,INDEX('Input - companies list'!$A:$BG, 0, MATCH("Inter-Cluster Connectivity",'Input - companies list'!$A$1:$BG$1, 0)))</f>
        <v/>
      </c>
      <c r="H2842">
        <f>IFERROR(PERCENTRANK(C:C,C2842),0)</f>
        <v/>
      </c>
      <c r="I2842">
        <f>IFERROR(1 - PERCENTRANK(D:D,D2842),0)</f>
        <v/>
      </c>
      <c r="J2842">
        <f>IFERROR(PERCENTRANK(E:E,E2842),0)</f>
        <v/>
      </c>
      <c r="K2842">
        <f>IFERROR(1 - PERCENTRANK(F:F,F2842),0)</f>
        <v/>
      </c>
      <c r="L2842">
        <f>IFERROR(PERCENTRANK(G:G,G2842),0)</f>
        <v/>
      </c>
      <c r="M2842">
        <f>H2842*weightA+I2842*weightB+J2842*weightC+K2842*weightD+L2842*weightE</f>
        <v/>
      </c>
    </row>
    <row r="2843" spans="1:13">
      <c r="A2843">
        <f>RANK(M2843,M:M)</f>
        <v/>
      </c>
      <c r="C2843">
        <f>SUMIFS('Input - target event report'!H:H,'Input - target event report'!L:L,B2843,'Input - target event report'!D:D, "Private Investment")</f>
        <v/>
      </c>
      <c r="D2843">
        <f>IF(E2843&lt;2, "N/A", (MAXIFS('Input - target event report'!E:E,'Input - target event report'!L:L,B:B,'Input - target event report'!D:D,"Private Investment")-MINIFS('Input - target event report'!E:E,'Input - target event report'!L:L,B:B,'Input - target event report'!D:D,"Private Investment"))/(E2843-1))</f>
        <v/>
      </c>
      <c r="E2843">
        <f>COUNTIFS('Input - target event report'!L:L,B2843,'Input - target event report'!D:D, "Private Investment")</f>
        <v/>
      </c>
      <c r="F2843">
        <f>AVERAGEIF(INDEX('Input - companies list'!$A:$BG, 0, MATCH("Clusters 0",'Input - companies list'!$A$1:$BG$1, 0)),'Output - Cluster ranking'!B2843,INDEX('Input - companies list'!$A:$BG, 0, MATCH("Flow",'Input - companies list'!$A$1:$BG$1, 0)))</f>
        <v/>
      </c>
      <c r="G2843">
        <f>AVERAGEIF(INDEX('Input - companies list'!$A:$BG, 0, MATCH("Clusters 0",'Input - companies list'!$A$1:$BG$1, 0)),'Output - Cluster ranking'!B2843,INDEX('Input - companies list'!$A:$BG, 0, MATCH("Inter-Cluster Connectivity",'Input - companies list'!$A$1:$BG$1, 0)))</f>
        <v/>
      </c>
      <c r="H2843">
        <f>IFERROR(PERCENTRANK(C:C,C2843),0)</f>
        <v/>
      </c>
      <c r="I2843">
        <f>IFERROR(1 - PERCENTRANK(D:D,D2843),0)</f>
        <v/>
      </c>
      <c r="J2843">
        <f>IFERROR(PERCENTRANK(E:E,E2843),0)</f>
        <v/>
      </c>
      <c r="K2843">
        <f>IFERROR(1 - PERCENTRANK(F:F,F2843),0)</f>
        <v/>
      </c>
      <c r="L2843">
        <f>IFERROR(PERCENTRANK(G:G,G2843),0)</f>
        <v/>
      </c>
      <c r="M2843">
        <f>H2843*weightA+I2843*weightB+J2843*weightC+K2843*weightD+L2843*weightE</f>
        <v/>
      </c>
    </row>
    <row r="2844" spans="1:13">
      <c r="A2844">
        <f>RANK(M2844,M:M)</f>
        <v/>
      </c>
      <c r="C2844">
        <f>SUMIFS('Input - target event report'!H:H,'Input - target event report'!L:L,B2844,'Input - target event report'!D:D, "Private Investment")</f>
        <v/>
      </c>
      <c r="D2844">
        <f>IF(E2844&lt;2, "N/A", (MAXIFS('Input - target event report'!E:E,'Input - target event report'!L:L,B:B,'Input - target event report'!D:D,"Private Investment")-MINIFS('Input - target event report'!E:E,'Input - target event report'!L:L,B:B,'Input - target event report'!D:D,"Private Investment"))/(E2844-1))</f>
        <v/>
      </c>
      <c r="E2844">
        <f>COUNTIFS('Input - target event report'!L:L,B2844,'Input - target event report'!D:D, "Private Investment")</f>
        <v/>
      </c>
      <c r="F2844">
        <f>AVERAGEIF(INDEX('Input - companies list'!$A:$BG, 0, MATCH("Clusters 0",'Input - companies list'!$A$1:$BG$1, 0)),'Output - Cluster ranking'!B2844,INDEX('Input - companies list'!$A:$BG, 0, MATCH("Flow",'Input - companies list'!$A$1:$BG$1, 0)))</f>
        <v/>
      </c>
      <c r="G2844">
        <f>AVERAGEIF(INDEX('Input - companies list'!$A:$BG, 0, MATCH("Clusters 0",'Input - companies list'!$A$1:$BG$1, 0)),'Output - Cluster ranking'!B2844,INDEX('Input - companies list'!$A:$BG, 0, MATCH("Inter-Cluster Connectivity",'Input - companies list'!$A$1:$BG$1, 0)))</f>
        <v/>
      </c>
      <c r="H2844">
        <f>IFERROR(PERCENTRANK(C:C,C2844),0)</f>
        <v/>
      </c>
      <c r="I2844">
        <f>IFERROR(1 - PERCENTRANK(D:D,D2844),0)</f>
        <v/>
      </c>
      <c r="J2844">
        <f>IFERROR(PERCENTRANK(E:E,E2844),0)</f>
        <v/>
      </c>
      <c r="K2844">
        <f>IFERROR(1 - PERCENTRANK(F:F,F2844),0)</f>
        <v/>
      </c>
      <c r="L2844">
        <f>IFERROR(PERCENTRANK(G:G,G2844),0)</f>
        <v/>
      </c>
      <c r="M2844">
        <f>H2844*weightA+I2844*weightB+J2844*weightC+K2844*weightD+L2844*weightE</f>
        <v/>
      </c>
    </row>
    <row r="2845" spans="1:13">
      <c r="A2845">
        <f>RANK(M2845,M:M)</f>
        <v/>
      </c>
      <c r="C2845">
        <f>SUMIFS('Input - target event report'!H:H,'Input - target event report'!L:L,B2845,'Input - target event report'!D:D, "Private Investment")</f>
        <v/>
      </c>
      <c r="D2845">
        <f>IF(E2845&lt;2, "N/A", (MAXIFS('Input - target event report'!E:E,'Input - target event report'!L:L,B:B,'Input - target event report'!D:D,"Private Investment")-MINIFS('Input - target event report'!E:E,'Input - target event report'!L:L,B:B,'Input - target event report'!D:D,"Private Investment"))/(E2845-1))</f>
        <v/>
      </c>
      <c r="E2845">
        <f>COUNTIFS('Input - target event report'!L:L,B2845,'Input - target event report'!D:D, "Private Investment")</f>
        <v/>
      </c>
      <c r="F2845">
        <f>AVERAGEIF(INDEX('Input - companies list'!$A:$BG, 0, MATCH("Clusters 0",'Input - companies list'!$A$1:$BG$1, 0)),'Output - Cluster ranking'!B2845,INDEX('Input - companies list'!$A:$BG, 0, MATCH("Flow",'Input - companies list'!$A$1:$BG$1, 0)))</f>
        <v/>
      </c>
      <c r="G2845">
        <f>AVERAGEIF(INDEX('Input - companies list'!$A:$BG, 0, MATCH("Clusters 0",'Input - companies list'!$A$1:$BG$1, 0)),'Output - Cluster ranking'!B2845,INDEX('Input - companies list'!$A:$BG, 0, MATCH("Inter-Cluster Connectivity",'Input - companies list'!$A$1:$BG$1, 0)))</f>
        <v/>
      </c>
      <c r="H2845">
        <f>IFERROR(PERCENTRANK(C:C,C2845),0)</f>
        <v/>
      </c>
      <c r="I2845">
        <f>IFERROR(1 - PERCENTRANK(D:D,D2845),0)</f>
        <v/>
      </c>
      <c r="J2845">
        <f>IFERROR(PERCENTRANK(E:E,E2845),0)</f>
        <v/>
      </c>
      <c r="K2845">
        <f>IFERROR(1 - PERCENTRANK(F:F,F2845),0)</f>
        <v/>
      </c>
      <c r="L2845">
        <f>IFERROR(PERCENTRANK(G:G,G2845),0)</f>
        <v/>
      </c>
      <c r="M2845">
        <f>H2845*weightA+I2845*weightB+J2845*weightC+K2845*weightD+L2845*weightE</f>
        <v/>
      </c>
    </row>
    <row r="2846" spans="1:13">
      <c r="A2846">
        <f>RANK(M2846,M:M)</f>
        <v/>
      </c>
      <c r="C2846">
        <f>SUMIFS('Input - target event report'!H:H,'Input - target event report'!L:L,B2846,'Input - target event report'!D:D, "Private Investment")</f>
        <v/>
      </c>
      <c r="D2846">
        <f>IF(E2846&lt;2, "N/A", (MAXIFS('Input - target event report'!E:E,'Input - target event report'!L:L,B:B,'Input - target event report'!D:D,"Private Investment")-MINIFS('Input - target event report'!E:E,'Input - target event report'!L:L,B:B,'Input - target event report'!D:D,"Private Investment"))/(E2846-1))</f>
        <v/>
      </c>
      <c r="E2846">
        <f>COUNTIFS('Input - target event report'!L:L,B2846,'Input - target event report'!D:D, "Private Investment")</f>
        <v/>
      </c>
      <c r="F2846">
        <f>AVERAGEIF(INDEX('Input - companies list'!$A:$BG, 0, MATCH("Clusters 0",'Input - companies list'!$A$1:$BG$1, 0)),'Output - Cluster ranking'!B2846,INDEX('Input - companies list'!$A:$BG, 0, MATCH("Flow",'Input - companies list'!$A$1:$BG$1, 0)))</f>
        <v/>
      </c>
      <c r="G2846">
        <f>AVERAGEIF(INDEX('Input - companies list'!$A:$BG, 0, MATCH("Clusters 0",'Input - companies list'!$A$1:$BG$1, 0)),'Output - Cluster ranking'!B2846,INDEX('Input - companies list'!$A:$BG, 0, MATCH("Inter-Cluster Connectivity",'Input - companies list'!$A$1:$BG$1, 0)))</f>
        <v/>
      </c>
      <c r="H2846">
        <f>IFERROR(PERCENTRANK(C:C,C2846),0)</f>
        <v/>
      </c>
      <c r="I2846">
        <f>IFERROR(1 - PERCENTRANK(D:D,D2846),0)</f>
        <v/>
      </c>
      <c r="J2846">
        <f>IFERROR(PERCENTRANK(E:E,E2846),0)</f>
        <v/>
      </c>
      <c r="K2846">
        <f>IFERROR(1 - PERCENTRANK(F:F,F2846),0)</f>
        <v/>
      </c>
      <c r="L2846">
        <f>IFERROR(PERCENTRANK(G:G,G2846),0)</f>
        <v/>
      </c>
      <c r="M2846">
        <f>H2846*weightA+I2846*weightB+J2846*weightC+K2846*weightD+L2846*weightE</f>
        <v/>
      </c>
    </row>
    <row r="2847" spans="1:13">
      <c r="A2847">
        <f>RANK(M2847,M:M)</f>
        <v/>
      </c>
      <c r="C2847">
        <f>SUMIFS('Input - target event report'!H:H,'Input - target event report'!L:L,B2847,'Input - target event report'!D:D, "Private Investment")</f>
        <v/>
      </c>
      <c r="D2847">
        <f>IF(E2847&lt;2, "N/A", (MAXIFS('Input - target event report'!E:E,'Input - target event report'!L:L,B:B,'Input - target event report'!D:D,"Private Investment")-MINIFS('Input - target event report'!E:E,'Input - target event report'!L:L,B:B,'Input - target event report'!D:D,"Private Investment"))/(E2847-1))</f>
        <v/>
      </c>
      <c r="E2847">
        <f>COUNTIFS('Input - target event report'!L:L,B2847,'Input - target event report'!D:D, "Private Investment")</f>
        <v/>
      </c>
      <c r="F2847">
        <f>AVERAGEIF(INDEX('Input - companies list'!$A:$BG, 0, MATCH("Clusters 0",'Input - companies list'!$A$1:$BG$1, 0)),'Output - Cluster ranking'!B2847,INDEX('Input - companies list'!$A:$BG, 0, MATCH("Flow",'Input - companies list'!$A$1:$BG$1, 0)))</f>
        <v/>
      </c>
      <c r="G2847">
        <f>AVERAGEIF(INDEX('Input - companies list'!$A:$BG, 0, MATCH("Clusters 0",'Input - companies list'!$A$1:$BG$1, 0)),'Output - Cluster ranking'!B2847,INDEX('Input - companies list'!$A:$BG, 0, MATCH("Inter-Cluster Connectivity",'Input - companies list'!$A$1:$BG$1, 0)))</f>
        <v/>
      </c>
      <c r="H2847">
        <f>IFERROR(PERCENTRANK(C:C,C2847),0)</f>
        <v/>
      </c>
      <c r="I2847">
        <f>IFERROR(1 - PERCENTRANK(D:D,D2847),0)</f>
        <v/>
      </c>
      <c r="J2847">
        <f>IFERROR(PERCENTRANK(E:E,E2847),0)</f>
        <v/>
      </c>
      <c r="K2847">
        <f>IFERROR(1 - PERCENTRANK(F:F,F2847),0)</f>
        <v/>
      </c>
      <c r="L2847">
        <f>IFERROR(PERCENTRANK(G:G,G2847),0)</f>
        <v/>
      </c>
      <c r="M2847">
        <f>H2847*weightA+I2847*weightB+J2847*weightC+K2847*weightD+L2847*weightE</f>
        <v/>
      </c>
    </row>
    <row r="2848" spans="1:13">
      <c r="A2848">
        <f>RANK(M2848,M:M)</f>
        <v/>
      </c>
      <c r="C2848">
        <f>SUMIFS('Input - target event report'!H:H,'Input - target event report'!L:L,B2848,'Input - target event report'!D:D, "Private Investment")</f>
        <v/>
      </c>
      <c r="D2848">
        <f>IF(E2848&lt;2, "N/A", (MAXIFS('Input - target event report'!E:E,'Input - target event report'!L:L,B:B,'Input - target event report'!D:D,"Private Investment")-MINIFS('Input - target event report'!E:E,'Input - target event report'!L:L,B:B,'Input - target event report'!D:D,"Private Investment"))/(E2848-1))</f>
        <v/>
      </c>
      <c r="E2848">
        <f>COUNTIFS('Input - target event report'!L:L,B2848,'Input - target event report'!D:D, "Private Investment")</f>
        <v/>
      </c>
      <c r="F2848">
        <f>AVERAGEIF(INDEX('Input - companies list'!$A:$BG, 0, MATCH("Clusters 0",'Input - companies list'!$A$1:$BG$1, 0)),'Output - Cluster ranking'!B2848,INDEX('Input - companies list'!$A:$BG, 0, MATCH("Flow",'Input - companies list'!$A$1:$BG$1, 0)))</f>
        <v/>
      </c>
      <c r="G2848">
        <f>AVERAGEIF(INDEX('Input - companies list'!$A:$BG, 0, MATCH("Clusters 0",'Input - companies list'!$A$1:$BG$1, 0)),'Output - Cluster ranking'!B2848,INDEX('Input - companies list'!$A:$BG, 0, MATCH("Inter-Cluster Connectivity",'Input - companies list'!$A$1:$BG$1, 0)))</f>
        <v/>
      </c>
      <c r="H2848">
        <f>IFERROR(PERCENTRANK(C:C,C2848),0)</f>
        <v/>
      </c>
      <c r="I2848">
        <f>IFERROR(1 - PERCENTRANK(D:D,D2848),0)</f>
        <v/>
      </c>
      <c r="J2848">
        <f>IFERROR(PERCENTRANK(E:E,E2848),0)</f>
        <v/>
      </c>
      <c r="K2848">
        <f>IFERROR(1 - PERCENTRANK(F:F,F2848),0)</f>
        <v/>
      </c>
      <c r="L2848">
        <f>IFERROR(PERCENTRANK(G:G,G2848),0)</f>
        <v/>
      </c>
      <c r="M2848">
        <f>H2848*weightA+I2848*weightB+J2848*weightC+K2848*weightD+L2848*weightE</f>
        <v/>
      </c>
    </row>
    <row r="2849" spans="1:13">
      <c r="A2849">
        <f>RANK(M2849,M:M)</f>
        <v/>
      </c>
      <c r="C2849">
        <f>SUMIFS('Input - target event report'!H:H,'Input - target event report'!L:L,B2849,'Input - target event report'!D:D, "Private Investment")</f>
        <v/>
      </c>
      <c r="D2849">
        <f>IF(E2849&lt;2, "N/A", (MAXIFS('Input - target event report'!E:E,'Input - target event report'!L:L,B:B,'Input - target event report'!D:D,"Private Investment")-MINIFS('Input - target event report'!E:E,'Input - target event report'!L:L,B:B,'Input - target event report'!D:D,"Private Investment"))/(E2849-1))</f>
        <v/>
      </c>
      <c r="E2849">
        <f>COUNTIFS('Input - target event report'!L:L,B2849,'Input - target event report'!D:D, "Private Investment")</f>
        <v/>
      </c>
      <c r="F2849">
        <f>AVERAGEIF(INDEX('Input - companies list'!$A:$BG, 0, MATCH("Clusters 0",'Input - companies list'!$A$1:$BG$1, 0)),'Output - Cluster ranking'!B2849,INDEX('Input - companies list'!$A:$BG, 0, MATCH("Flow",'Input - companies list'!$A$1:$BG$1, 0)))</f>
        <v/>
      </c>
      <c r="G2849">
        <f>AVERAGEIF(INDEX('Input - companies list'!$A:$BG, 0, MATCH("Clusters 0",'Input - companies list'!$A$1:$BG$1, 0)),'Output - Cluster ranking'!B2849,INDEX('Input - companies list'!$A:$BG, 0, MATCH("Inter-Cluster Connectivity",'Input - companies list'!$A$1:$BG$1, 0)))</f>
        <v/>
      </c>
      <c r="H2849">
        <f>IFERROR(PERCENTRANK(C:C,C2849),0)</f>
        <v/>
      </c>
      <c r="I2849">
        <f>IFERROR(1 - PERCENTRANK(D:D,D2849),0)</f>
        <v/>
      </c>
      <c r="J2849">
        <f>IFERROR(PERCENTRANK(E:E,E2849),0)</f>
        <v/>
      </c>
      <c r="K2849">
        <f>IFERROR(1 - PERCENTRANK(F:F,F2849),0)</f>
        <v/>
      </c>
      <c r="L2849">
        <f>IFERROR(PERCENTRANK(G:G,G2849),0)</f>
        <v/>
      </c>
      <c r="M2849">
        <f>H2849*weightA+I2849*weightB+J2849*weightC+K2849*weightD+L2849*weightE</f>
        <v/>
      </c>
    </row>
    <row r="2850" spans="1:13">
      <c r="A2850">
        <f>RANK(M2850,M:M)</f>
        <v/>
      </c>
      <c r="C2850">
        <f>SUMIFS('Input - target event report'!H:H,'Input - target event report'!L:L,B2850,'Input - target event report'!D:D, "Private Investment")</f>
        <v/>
      </c>
      <c r="D2850">
        <f>IF(E2850&lt;2, "N/A", (MAXIFS('Input - target event report'!E:E,'Input - target event report'!L:L,B:B,'Input - target event report'!D:D,"Private Investment")-MINIFS('Input - target event report'!E:E,'Input - target event report'!L:L,B:B,'Input - target event report'!D:D,"Private Investment"))/(E2850-1))</f>
        <v/>
      </c>
      <c r="E2850">
        <f>COUNTIFS('Input - target event report'!L:L,B2850,'Input - target event report'!D:D, "Private Investment")</f>
        <v/>
      </c>
      <c r="F2850">
        <f>AVERAGEIF(INDEX('Input - companies list'!$A:$BG, 0, MATCH("Clusters 0",'Input - companies list'!$A$1:$BG$1, 0)),'Output - Cluster ranking'!B2850,INDEX('Input - companies list'!$A:$BG, 0, MATCH("Flow",'Input - companies list'!$A$1:$BG$1, 0)))</f>
        <v/>
      </c>
      <c r="G2850">
        <f>AVERAGEIF(INDEX('Input - companies list'!$A:$BG, 0, MATCH("Clusters 0",'Input - companies list'!$A$1:$BG$1, 0)),'Output - Cluster ranking'!B2850,INDEX('Input - companies list'!$A:$BG, 0, MATCH("Inter-Cluster Connectivity",'Input - companies list'!$A$1:$BG$1, 0)))</f>
        <v/>
      </c>
      <c r="H2850">
        <f>IFERROR(PERCENTRANK(C:C,C2850),0)</f>
        <v/>
      </c>
      <c r="I2850">
        <f>IFERROR(1 - PERCENTRANK(D:D,D2850),0)</f>
        <v/>
      </c>
      <c r="J2850">
        <f>IFERROR(PERCENTRANK(E:E,E2850),0)</f>
        <v/>
      </c>
      <c r="K2850">
        <f>IFERROR(1 - PERCENTRANK(F:F,F2850),0)</f>
        <v/>
      </c>
      <c r="L2850">
        <f>IFERROR(PERCENTRANK(G:G,G2850),0)</f>
        <v/>
      </c>
      <c r="M2850">
        <f>H2850*weightA+I2850*weightB+J2850*weightC+K2850*weightD+L2850*weightE</f>
        <v/>
      </c>
    </row>
    <row r="2851" spans="1:13">
      <c r="A2851">
        <f>RANK(M2851,M:M)</f>
        <v/>
      </c>
      <c r="C2851">
        <f>SUMIFS('Input - target event report'!H:H,'Input - target event report'!L:L,B2851,'Input - target event report'!D:D, "Private Investment")</f>
        <v/>
      </c>
      <c r="D2851">
        <f>IF(E2851&lt;2, "N/A", (MAXIFS('Input - target event report'!E:E,'Input - target event report'!L:L,B:B,'Input - target event report'!D:D,"Private Investment")-MINIFS('Input - target event report'!E:E,'Input - target event report'!L:L,B:B,'Input - target event report'!D:D,"Private Investment"))/(E2851-1))</f>
        <v/>
      </c>
      <c r="E2851">
        <f>COUNTIFS('Input - target event report'!L:L,B2851,'Input - target event report'!D:D, "Private Investment")</f>
        <v/>
      </c>
      <c r="F2851">
        <f>AVERAGEIF(INDEX('Input - companies list'!$A:$BG, 0, MATCH("Clusters 0",'Input - companies list'!$A$1:$BG$1, 0)),'Output - Cluster ranking'!B2851,INDEX('Input - companies list'!$A:$BG, 0, MATCH("Flow",'Input - companies list'!$A$1:$BG$1, 0)))</f>
        <v/>
      </c>
      <c r="G2851">
        <f>AVERAGEIF(INDEX('Input - companies list'!$A:$BG, 0, MATCH("Clusters 0",'Input - companies list'!$A$1:$BG$1, 0)),'Output - Cluster ranking'!B2851,INDEX('Input - companies list'!$A:$BG, 0, MATCH("Inter-Cluster Connectivity",'Input - companies list'!$A$1:$BG$1, 0)))</f>
        <v/>
      </c>
      <c r="H2851">
        <f>IFERROR(PERCENTRANK(C:C,C2851),0)</f>
        <v/>
      </c>
      <c r="I2851">
        <f>IFERROR(1 - PERCENTRANK(D:D,D2851),0)</f>
        <v/>
      </c>
      <c r="J2851">
        <f>IFERROR(PERCENTRANK(E:E,E2851),0)</f>
        <v/>
      </c>
      <c r="K2851">
        <f>IFERROR(1 - PERCENTRANK(F:F,F2851),0)</f>
        <v/>
      </c>
      <c r="L2851">
        <f>IFERROR(PERCENTRANK(G:G,G2851),0)</f>
        <v/>
      </c>
      <c r="M2851">
        <f>H2851*weightA+I2851*weightB+J2851*weightC+K2851*weightD+L2851*weightE</f>
        <v/>
      </c>
    </row>
    <row r="2852" spans="1:13">
      <c r="A2852">
        <f>RANK(M2852,M:M)</f>
        <v/>
      </c>
      <c r="C2852">
        <f>SUMIFS('Input - target event report'!H:H,'Input - target event report'!L:L,B2852,'Input - target event report'!D:D, "Private Investment")</f>
        <v/>
      </c>
      <c r="D2852">
        <f>IF(E2852&lt;2, "N/A", (MAXIFS('Input - target event report'!E:E,'Input - target event report'!L:L,B:B,'Input - target event report'!D:D,"Private Investment")-MINIFS('Input - target event report'!E:E,'Input - target event report'!L:L,B:B,'Input - target event report'!D:D,"Private Investment"))/(E2852-1))</f>
        <v/>
      </c>
      <c r="E2852">
        <f>COUNTIFS('Input - target event report'!L:L,B2852,'Input - target event report'!D:D, "Private Investment")</f>
        <v/>
      </c>
      <c r="F2852">
        <f>AVERAGEIF(INDEX('Input - companies list'!$A:$BG, 0, MATCH("Clusters 0",'Input - companies list'!$A$1:$BG$1, 0)),'Output - Cluster ranking'!B2852,INDEX('Input - companies list'!$A:$BG, 0, MATCH("Flow",'Input - companies list'!$A$1:$BG$1, 0)))</f>
        <v/>
      </c>
      <c r="G2852">
        <f>AVERAGEIF(INDEX('Input - companies list'!$A:$BG, 0, MATCH("Clusters 0",'Input - companies list'!$A$1:$BG$1, 0)),'Output - Cluster ranking'!B2852,INDEX('Input - companies list'!$A:$BG, 0, MATCH("Inter-Cluster Connectivity",'Input - companies list'!$A$1:$BG$1, 0)))</f>
        <v/>
      </c>
      <c r="H2852">
        <f>IFERROR(PERCENTRANK(C:C,C2852),0)</f>
        <v/>
      </c>
      <c r="I2852">
        <f>IFERROR(1 - PERCENTRANK(D:D,D2852),0)</f>
        <v/>
      </c>
      <c r="J2852">
        <f>IFERROR(PERCENTRANK(E:E,E2852),0)</f>
        <v/>
      </c>
      <c r="K2852">
        <f>IFERROR(1 - PERCENTRANK(F:F,F2852),0)</f>
        <v/>
      </c>
      <c r="L2852">
        <f>IFERROR(PERCENTRANK(G:G,G2852),0)</f>
        <v/>
      </c>
      <c r="M2852">
        <f>H2852*weightA+I2852*weightB+J2852*weightC+K2852*weightD+L2852*weightE</f>
        <v/>
      </c>
    </row>
    <row r="2853" spans="1:13">
      <c r="A2853">
        <f>RANK(M2853,M:M)</f>
        <v/>
      </c>
      <c r="C2853">
        <f>SUMIFS('Input - target event report'!H:H,'Input - target event report'!L:L,B2853,'Input - target event report'!D:D, "Private Investment")</f>
        <v/>
      </c>
      <c r="D2853">
        <f>IF(E2853&lt;2, "N/A", (MAXIFS('Input - target event report'!E:E,'Input - target event report'!L:L,B:B,'Input - target event report'!D:D,"Private Investment")-MINIFS('Input - target event report'!E:E,'Input - target event report'!L:L,B:B,'Input - target event report'!D:D,"Private Investment"))/(E2853-1))</f>
        <v/>
      </c>
      <c r="E2853">
        <f>COUNTIFS('Input - target event report'!L:L,B2853,'Input - target event report'!D:D, "Private Investment")</f>
        <v/>
      </c>
      <c r="F2853">
        <f>AVERAGEIF(INDEX('Input - companies list'!$A:$BG, 0, MATCH("Clusters 0",'Input - companies list'!$A$1:$BG$1, 0)),'Output - Cluster ranking'!B2853,INDEX('Input - companies list'!$A:$BG, 0, MATCH("Flow",'Input - companies list'!$A$1:$BG$1, 0)))</f>
        <v/>
      </c>
      <c r="G2853">
        <f>AVERAGEIF(INDEX('Input - companies list'!$A:$BG, 0, MATCH("Clusters 0",'Input - companies list'!$A$1:$BG$1, 0)),'Output - Cluster ranking'!B2853,INDEX('Input - companies list'!$A:$BG, 0, MATCH("Inter-Cluster Connectivity",'Input - companies list'!$A$1:$BG$1, 0)))</f>
        <v/>
      </c>
      <c r="H2853">
        <f>IFERROR(PERCENTRANK(C:C,C2853),0)</f>
        <v/>
      </c>
      <c r="I2853">
        <f>IFERROR(1 - PERCENTRANK(D:D,D2853),0)</f>
        <v/>
      </c>
      <c r="J2853">
        <f>IFERROR(PERCENTRANK(E:E,E2853),0)</f>
        <v/>
      </c>
      <c r="K2853">
        <f>IFERROR(1 - PERCENTRANK(F:F,F2853),0)</f>
        <v/>
      </c>
      <c r="L2853">
        <f>IFERROR(PERCENTRANK(G:G,G2853),0)</f>
        <v/>
      </c>
      <c r="M2853">
        <f>H2853*weightA+I2853*weightB+J2853*weightC+K2853*weightD+L2853*weightE</f>
        <v/>
      </c>
    </row>
    <row r="2854" spans="1:13">
      <c r="A2854">
        <f>RANK(M2854,M:M)</f>
        <v/>
      </c>
      <c r="C2854">
        <f>SUMIFS('Input - target event report'!H:H,'Input - target event report'!L:L,B2854,'Input - target event report'!D:D, "Private Investment")</f>
        <v/>
      </c>
      <c r="D2854">
        <f>IF(E2854&lt;2, "N/A", (MAXIFS('Input - target event report'!E:E,'Input - target event report'!L:L,B:B,'Input - target event report'!D:D,"Private Investment")-MINIFS('Input - target event report'!E:E,'Input - target event report'!L:L,B:B,'Input - target event report'!D:D,"Private Investment"))/(E2854-1))</f>
        <v/>
      </c>
      <c r="E2854">
        <f>COUNTIFS('Input - target event report'!L:L,B2854,'Input - target event report'!D:D, "Private Investment")</f>
        <v/>
      </c>
      <c r="F2854">
        <f>AVERAGEIF(INDEX('Input - companies list'!$A:$BG, 0, MATCH("Clusters 0",'Input - companies list'!$A$1:$BG$1, 0)),'Output - Cluster ranking'!B2854,INDEX('Input - companies list'!$A:$BG, 0, MATCH("Flow",'Input - companies list'!$A$1:$BG$1, 0)))</f>
        <v/>
      </c>
      <c r="G2854">
        <f>AVERAGEIF(INDEX('Input - companies list'!$A:$BG, 0, MATCH("Clusters 0",'Input - companies list'!$A$1:$BG$1, 0)),'Output - Cluster ranking'!B2854,INDEX('Input - companies list'!$A:$BG, 0, MATCH("Inter-Cluster Connectivity",'Input - companies list'!$A$1:$BG$1, 0)))</f>
        <v/>
      </c>
      <c r="H2854">
        <f>IFERROR(PERCENTRANK(C:C,C2854),0)</f>
        <v/>
      </c>
      <c r="I2854">
        <f>IFERROR(1 - PERCENTRANK(D:D,D2854),0)</f>
        <v/>
      </c>
      <c r="J2854">
        <f>IFERROR(PERCENTRANK(E:E,E2854),0)</f>
        <v/>
      </c>
      <c r="K2854">
        <f>IFERROR(1 - PERCENTRANK(F:F,F2854),0)</f>
        <v/>
      </c>
      <c r="L2854">
        <f>IFERROR(PERCENTRANK(G:G,G2854),0)</f>
        <v/>
      </c>
      <c r="M2854">
        <f>H2854*weightA+I2854*weightB+J2854*weightC+K2854*weightD+L2854*weightE</f>
        <v/>
      </c>
    </row>
    <row r="2855" spans="1:13">
      <c r="A2855">
        <f>RANK(M2855,M:M)</f>
        <v/>
      </c>
      <c r="C2855">
        <f>SUMIFS('Input - target event report'!H:H,'Input - target event report'!L:L,B2855,'Input - target event report'!D:D, "Private Investment")</f>
        <v/>
      </c>
      <c r="D2855">
        <f>IF(E2855&lt;2, "N/A", (MAXIFS('Input - target event report'!E:E,'Input - target event report'!L:L,B:B,'Input - target event report'!D:D,"Private Investment")-MINIFS('Input - target event report'!E:E,'Input - target event report'!L:L,B:B,'Input - target event report'!D:D,"Private Investment"))/(E2855-1))</f>
        <v/>
      </c>
      <c r="E2855">
        <f>COUNTIFS('Input - target event report'!L:L,B2855,'Input - target event report'!D:D, "Private Investment")</f>
        <v/>
      </c>
      <c r="F2855">
        <f>AVERAGEIF(INDEX('Input - companies list'!$A:$BG, 0, MATCH("Clusters 0",'Input - companies list'!$A$1:$BG$1, 0)),'Output - Cluster ranking'!B2855,INDEX('Input - companies list'!$A:$BG, 0, MATCH("Flow",'Input - companies list'!$A$1:$BG$1, 0)))</f>
        <v/>
      </c>
      <c r="G2855">
        <f>AVERAGEIF(INDEX('Input - companies list'!$A:$BG, 0, MATCH("Clusters 0",'Input - companies list'!$A$1:$BG$1, 0)),'Output - Cluster ranking'!B2855,INDEX('Input - companies list'!$A:$BG, 0, MATCH("Inter-Cluster Connectivity",'Input - companies list'!$A$1:$BG$1, 0)))</f>
        <v/>
      </c>
      <c r="H2855">
        <f>IFERROR(PERCENTRANK(C:C,C2855),0)</f>
        <v/>
      </c>
      <c r="I2855">
        <f>IFERROR(1 - PERCENTRANK(D:D,D2855),0)</f>
        <v/>
      </c>
      <c r="J2855">
        <f>IFERROR(PERCENTRANK(E:E,E2855),0)</f>
        <v/>
      </c>
      <c r="K2855">
        <f>IFERROR(1 - PERCENTRANK(F:F,F2855),0)</f>
        <v/>
      </c>
      <c r="L2855">
        <f>IFERROR(PERCENTRANK(G:G,G2855),0)</f>
        <v/>
      </c>
      <c r="M2855">
        <f>H2855*weightA+I2855*weightB+J2855*weightC+K2855*weightD+L2855*weightE</f>
        <v/>
      </c>
    </row>
    <row r="2856" spans="1:13">
      <c r="A2856">
        <f>RANK(M2856,M:M)</f>
        <v/>
      </c>
      <c r="C2856">
        <f>SUMIFS('Input - target event report'!H:H,'Input - target event report'!L:L,B2856,'Input - target event report'!D:D, "Private Investment")</f>
        <v/>
      </c>
      <c r="D2856">
        <f>IF(E2856&lt;2, "N/A", (MAXIFS('Input - target event report'!E:E,'Input - target event report'!L:L,B:B,'Input - target event report'!D:D,"Private Investment")-MINIFS('Input - target event report'!E:E,'Input - target event report'!L:L,B:B,'Input - target event report'!D:D,"Private Investment"))/(E2856-1))</f>
        <v/>
      </c>
      <c r="E2856">
        <f>COUNTIFS('Input - target event report'!L:L,B2856,'Input - target event report'!D:D, "Private Investment")</f>
        <v/>
      </c>
      <c r="F2856">
        <f>AVERAGEIF(INDEX('Input - companies list'!$A:$BG, 0, MATCH("Clusters 0",'Input - companies list'!$A$1:$BG$1, 0)),'Output - Cluster ranking'!B2856,INDEX('Input - companies list'!$A:$BG, 0, MATCH("Flow",'Input - companies list'!$A$1:$BG$1, 0)))</f>
        <v/>
      </c>
      <c r="G2856">
        <f>AVERAGEIF(INDEX('Input - companies list'!$A:$BG, 0, MATCH("Clusters 0",'Input - companies list'!$A$1:$BG$1, 0)),'Output - Cluster ranking'!B2856,INDEX('Input - companies list'!$A:$BG, 0, MATCH("Inter-Cluster Connectivity",'Input - companies list'!$A$1:$BG$1, 0)))</f>
        <v/>
      </c>
      <c r="H2856">
        <f>IFERROR(PERCENTRANK(C:C,C2856),0)</f>
        <v/>
      </c>
      <c r="I2856">
        <f>IFERROR(1 - PERCENTRANK(D:D,D2856),0)</f>
        <v/>
      </c>
      <c r="J2856">
        <f>IFERROR(PERCENTRANK(E:E,E2856),0)</f>
        <v/>
      </c>
      <c r="K2856">
        <f>IFERROR(1 - PERCENTRANK(F:F,F2856),0)</f>
        <v/>
      </c>
      <c r="L2856">
        <f>IFERROR(PERCENTRANK(G:G,G2856),0)</f>
        <v/>
      </c>
      <c r="M2856">
        <f>H2856*weightA+I2856*weightB+J2856*weightC+K2856*weightD+L2856*weightE</f>
        <v/>
      </c>
    </row>
    <row r="2857" spans="1:13">
      <c r="A2857">
        <f>RANK(M2857,M:M)</f>
        <v/>
      </c>
      <c r="C2857">
        <f>SUMIFS('Input - target event report'!H:H,'Input - target event report'!L:L,B2857,'Input - target event report'!D:D, "Private Investment")</f>
        <v/>
      </c>
      <c r="D2857">
        <f>IF(E2857&lt;2, "N/A", (MAXIFS('Input - target event report'!E:E,'Input - target event report'!L:L,B:B,'Input - target event report'!D:D,"Private Investment")-MINIFS('Input - target event report'!E:E,'Input - target event report'!L:L,B:B,'Input - target event report'!D:D,"Private Investment"))/(E2857-1))</f>
        <v/>
      </c>
      <c r="E2857">
        <f>COUNTIFS('Input - target event report'!L:L,B2857,'Input - target event report'!D:D, "Private Investment")</f>
        <v/>
      </c>
      <c r="F2857">
        <f>AVERAGEIF(INDEX('Input - companies list'!$A:$BG, 0, MATCH("Clusters 0",'Input - companies list'!$A$1:$BG$1, 0)),'Output - Cluster ranking'!B2857,INDEX('Input - companies list'!$A:$BG, 0, MATCH("Flow",'Input - companies list'!$A$1:$BG$1, 0)))</f>
        <v/>
      </c>
      <c r="G2857">
        <f>AVERAGEIF(INDEX('Input - companies list'!$A:$BG, 0, MATCH("Clusters 0",'Input - companies list'!$A$1:$BG$1, 0)),'Output - Cluster ranking'!B2857,INDEX('Input - companies list'!$A:$BG, 0, MATCH("Inter-Cluster Connectivity",'Input - companies list'!$A$1:$BG$1, 0)))</f>
        <v/>
      </c>
      <c r="H2857">
        <f>IFERROR(PERCENTRANK(C:C,C2857),0)</f>
        <v/>
      </c>
      <c r="I2857">
        <f>IFERROR(1 - PERCENTRANK(D:D,D2857),0)</f>
        <v/>
      </c>
      <c r="J2857">
        <f>IFERROR(PERCENTRANK(E:E,E2857),0)</f>
        <v/>
      </c>
      <c r="K2857">
        <f>IFERROR(1 - PERCENTRANK(F:F,F2857),0)</f>
        <v/>
      </c>
      <c r="L2857">
        <f>IFERROR(PERCENTRANK(G:G,G2857),0)</f>
        <v/>
      </c>
      <c r="M2857">
        <f>H2857*weightA+I2857*weightB+J2857*weightC+K2857*weightD+L2857*weightE</f>
        <v/>
      </c>
    </row>
    <row r="2858" spans="1:13">
      <c r="A2858">
        <f>RANK(M2858,M:M)</f>
        <v/>
      </c>
      <c r="C2858">
        <f>SUMIFS('Input - target event report'!H:H,'Input - target event report'!L:L,B2858,'Input - target event report'!D:D, "Private Investment")</f>
        <v/>
      </c>
      <c r="D2858">
        <f>IF(E2858&lt;2, "N/A", (MAXIFS('Input - target event report'!E:E,'Input - target event report'!L:L,B:B,'Input - target event report'!D:D,"Private Investment")-MINIFS('Input - target event report'!E:E,'Input - target event report'!L:L,B:B,'Input - target event report'!D:D,"Private Investment"))/(E2858-1))</f>
        <v/>
      </c>
      <c r="E2858">
        <f>COUNTIFS('Input - target event report'!L:L,B2858,'Input - target event report'!D:D, "Private Investment")</f>
        <v/>
      </c>
      <c r="F2858">
        <f>AVERAGEIF(INDEX('Input - companies list'!$A:$BG, 0, MATCH("Clusters 0",'Input - companies list'!$A$1:$BG$1, 0)),'Output - Cluster ranking'!B2858,INDEX('Input - companies list'!$A:$BG, 0, MATCH("Flow",'Input - companies list'!$A$1:$BG$1, 0)))</f>
        <v/>
      </c>
      <c r="G2858">
        <f>AVERAGEIF(INDEX('Input - companies list'!$A:$BG, 0, MATCH("Clusters 0",'Input - companies list'!$A$1:$BG$1, 0)),'Output - Cluster ranking'!B2858,INDEX('Input - companies list'!$A:$BG, 0, MATCH("Inter-Cluster Connectivity",'Input - companies list'!$A$1:$BG$1, 0)))</f>
        <v/>
      </c>
      <c r="H2858">
        <f>IFERROR(PERCENTRANK(C:C,C2858),0)</f>
        <v/>
      </c>
      <c r="I2858">
        <f>IFERROR(1 - PERCENTRANK(D:D,D2858),0)</f>
        <v/>
      </c>
      <c r="J2858">
        <f>IFERROR(PERCENTRANK(E:E,E2858),0)</f>
        <v/>
      </c>
      <c r="K2858">
        <f>IFERROR(1 - PERCENTRANK(F:F,F2858),0)</f>
        <v/>
      </c>
      <c r="L2858">
        <f>IFERROR(PERCENTRANK(G:G,G2858),0)</f>
        <v/>
      </c>
      <c r="M2858">
        <f>H2858*weightA+I2858*weightB+J2858*weightC+K2858*weightD+L2858*weightE</f>
        <v/>
      </c>
    </row>
    <row r="2859" spans="1:13">
      <c r="A2859">
        <f>RANK(M2859,M:M)</f>
        <v/>
      </c>
      <c r="C2859">
        <f>SUMIFS('Input - target event report'!H:H,'Input - target event report'!L:L,B2859,'Input - target event report'!D:D, "Private Investment")</f>
        <v/>
      </c>
      <c r="D2859">
        <f>IF(E2859&lt;2, "N/A", (MAXIFS('Input - target event report'!E:E,'Input - target event report'!L:L,B:B,'Input - target event report'!D:D,"Private Investment")-MINIFS('Input - target event report'!E:E,'Input - target event report'!L:L,B:B,'Input - target event report'!D:D,"Private Investment"))/(E2859-1))</f>
        <v/>
      </c>
      <c r="E2859">
        <f>COUNTIFS('Input - target event report'!L:L,B2859,'Input - target event report'!D:D, "Private Investment")</f>
        <v/>
      </c>
      <c r="F2859">
        <f>AVERAGEIF(INDEX('Input - companies list'!$A:$BG, 0, MATCH("Clusters 0",'Input - companies list'!$A$1:$BG$1, 0)),'Output - Cluster ranking'!B2859,INDEX('Input - companies list'!$A:$BG, 0, MATCH("Flow",'Input - companies list'!$A$1:$BG$1, 0)))</f>
        <v/>
      </c>
      <c r="G2859">
        <f>AVERAGEIF(INDEX('Input - companies list'!$A:$BG, 0, MATCH("Clusters 0",'Input - companies list'!$A$1:$BG$1, 0)),'Output - Cluster ranking'!B2859,INDEX('Input - companies list'!$A:$BG, 0, MATCH("Inter-Cluster Connectivity",'Input - companies list'!$A$1:$BG$1, 0)))</f>
        <v/>
      </c>
      <c r="H2859">
        <f>IFERROR(PERCENTRANK(C:C,C2859),0)</f>
        <v/>
      </c>
      <c r="I2859">
        <f>IFERROR(1 - PERCENTRANK(D:D,D2859),0)</f>
        <v/>
      </c>
      <c r="J2859">
        <f>IFERROR(PERCENTRANK(E:E,E2859),0)</f>
        <v/>
      </c>
      <c r="K2859">
        <f>IFERROR(1 - PERCENTRANK(F:F,F2859),0)</f>
        <v/>
      </c>
      <c r="L2859">
        <f>IFERROR(PERCENTRANK(G:G,G2859),0)</f>
        <v/>
      </c>
      <c r="M2859">
        <f>H2859*weightA+I2859*weightB+J2859*weightC+K2859*weightD+L2859*weightE</f>
        <v/>
      </c>
    </row>
    <row r="2860" spans="1:13">
      <c r="A2860">
        <f>RANK(M2860,M:M)</f>
        <v/>
      </c>
      <c r="C2860">
        <f>SUMIFS('Input - target event report'!H:H,'Input - target event report'!L:L,B2860,'Input - target event report'!D:D, "Private Investment")</f>
        <v/>
      </c>
      <c r="D2860">
        <f>IF(E2860&lt;2, "N/A", (MAXIFS('Input - target event report'!E:E,'Input - target event report'!L:L,B:B,'Input - target event report'!D:D,"Private Investment")-MINIFS('Input - target event report'!E:E,'Input - target event report'!L:L,B:B,'Input - target event report'!D:D,"Private Investment"))/(E2860-1))</f>
        <v/>
      </c>
      <c r="E2860">
        <f>COUNTIFS('Input - target event report'!L:L,B2860,'Input - target event report'!D:D, "Private Investment")</f>
        <v/>
      </c>
      <c r="F2860">
        <f>AVERAGEIF(INDEX('Input - companies list'!$A:$BG, 0, MATCH("Clusters 0",'Input - companies list'!$A$1:$BG$1, 0)),'Output - Cluster ranking'!B2860,INDEX('Input - companies list'!$A:$BG, 0, MATCH("Flow",'Input - companies list'!$A$1:$BG$1, 0)))</f>
        <v/>
      </c>
      <c r="G2860">
        <f>AVERAGEIF(INDEX('Input - companies list'!$A:$BG, 0, MATCH("Clusters 0",'Input - companies list'!$A$1:$BG$1, 0)),'Output - Cluster ranking'!B2860,INDEX('Input - companies list'!$A:$BG, 0, MATCH("Inter-Cluster Connectivity",'Input - companies list'!$A$1:$BG$1, 0)))</f>
        <v/>
      </c>
      <c r="H2860">
        <f>IFERROR(PERCENTRANK(C:C,C2860),0)</f>
        <v/>
      </c>
      <c r="I2860">
        <f>IFERROR(1 - PERCENTRANK(D:D,D2860),0)</f>
        <v/>
      </c>
      <c r="J2860">
        <f>IFERROR(PERCENTRANK(E:E,E2860),0)</f>
        <v/>
      </c>
      <c r="K2860">
        <f>IFERROR(1 - PERCENTRANK(F:F,F2860),0)</f>
        <v/>
      </c>
      <c r="L2860">
        <f>IFERROR(PERCENTRANK(G:G,G2860),0)</f>
        <v/>
      </c>
      <c r="M2860">
        <f>H2860*weightA+I2860*weightB+J2860*weightC+K2860*weightD+L2860*weightE</f>
        <v/>
      </c>
    </row>
    <row r="2861" spans="1:13">
      <c r="A2861">
        <f>RANK(M2861,M:M)</f>
        <v/>
      </c>
      <c r="C2861">
        <f>SUMIFS('Input - target event report'!H:H,'Input - target event report'!L:L,B2861,'Input - target event report'!D:D, "Private Investment")</f>
        <v/>
      </c>
      <c r="D2861">
        <f>IF(E2861&lt;2, "N/A", (MAXIFS('Input - target event report'!E:E,'Input - target event report'!L:L,B:B,'Input - target event report'!D:D,"Private Investment")-MINIFS('Input - target event report'!E:E,'Input - target event report'!L:L,B:B,'Input - target event report'!D:D,"Private Investment"))/(E2861-1))</f>
        <v/>
      </c>
      <c r="E2861">
        <f>COUNTIFS('Input - target event report'!L:L,B2861,'Input - target event report'!D:D, "Private Investment")</f>
        <v/>
      </c>
      <c r="F2861">
        <f>AVERAGEIF(INDEX('Input - companies list'!$A:$BG, 0, MATCH("Clusters 0",'Input - companies list'!$A$1:$BG$1, 0)),'Output - Cluster ranking'!B2861,INDEX('Input - companies list'!$A:$BG, 0, MATCH("Flow",'Input - companies list'!$A$1:$BG$1, 0)))</f>
        <v/>
      </c>
      <c r="G2861">
        <f>AVERAGEIF(INDEX('Input - companies list'!$A:$BG, 0, MATCH("Clusters 0",'Input - companies list'!$A$1:$BG$1, 0)),'Output - Cluster ranking'!B2861,INDEX('Input - companies list'!$A:$BG, 0, MATCH("Inter-Cluster Connectivity",'Input - companies list'!$A$1:$BG$1, 0)))</f>
        <v/>
      </c>
      <c r="H2861">
        <f>IFERROR(PERCENTRANK(C:C,C2861),0)</f>
        <v/>
      </c>
      <c r="I2861">
        <f>IFERROR(1 - PERCENTRANK(D:D,D2861),0)</f>
        <v/>
      </c>
      <c r="J2861">
        <f>IFERROR(PERCENTRANK(E:E,E2861),0)</f>
        <v/>
      </c>
      <c r="K2861">
        <f>IFERROR(1 - PERCENTRANK(F:F,F2861),0)</f>
        <v/>
      </c>
      <c r="L2861">
        <f>IFERROR(PERCENTRANK(G:G,G2861),0)</f>
        <v/>
      </c>
      <c r="M2861">
        <f>H2861*weightA+I2861*weightB+J2861*weightC+K2861*weightD+L2861*weightE</f>
        <v/>
      </c>
    </row>
    <row r="2862" spans="1:13">
      <c r="A2862">
        <f>RANK(M2862,M:M)</f>
        <v/>
      </c>
      <c r="C2862">
        <f>SUMIFS('Input - target event report'!H:H,'Input - target event report'!L:L,B2862,'Input - target event report'!D:D, "Private Investment")</f>
        <v/>
      </c>
      <c r="D2862">
        <f>IF(E2862&lt;2, "N/A", (MAXIFS('Input - target event report'!E:E,'Input - target event report'!L:L,B:B,'Input - target event report'!D:D,"Private Investment")-MINIFS('Input - target event report'!E:E,'Input - target event report'!L:L,B:B,'Input - target event report'!D:D,"Private Investment"))/(E2862-1))</f>
        <v/>
      </c>
      <c r="E2862">
        <f>COUNTIFS('Input - target event report'!L:L,B2862,'Input - target event report'!D:D, "Private Investment")</f>
        <v/>
      </c>
      <c r="F2862">
        <f>AVERAGEIF(INDEX('Input - companies list'!$A:$BG, 0, MATCH("Clusters 0",'Input - companies list'!$A$1:$BG$1, 0)),'Output - Cluster ranking'!B2862,INDEX('Input - companies list'!$A:$BG, 0, MATCH("Flow",'Input - companies list'!$A$1:$BG$1, 0)))</f>
        <v/>
      </c>
      <c r="G2862">
        <f>AVERAGEIF(INDEX('Input - companies list'!$A:$BG, 0, MATCH("Clusters 0",'Input - companies list'!$A$1:$BG$1, 0)),'Output - Cluster ranking'!B2862,INDEX('Input - companies list'!$A:$BG, 0, MATCH("Inter-Cluster Connectivity",'Input - companies list'!$A$1:$BG$1, 0)))</f>
        <v/>
      </c>
      <c r="H2862">
        <f>IFERROR(PERCENTRANK(C:C,C2862),0)</f>
        <v/>
      </c>
      <c r="I2862">
        <f>IFERROR(1 - PERCENTRANK(D:D,D2862),0)</f>
        <v/>
      </c>
      <c r="J2862">
        <f>IFERROR(PERCENTRANK(E:E,E2862),0)</f>
        <v/>
      </c>
      <c r="K2862">
        <f>IFERROR(1 - PERCENTRANK(F:F,F2862),0)</f>
        <v/>
      </c>
      <c r="L2862">
        <f>IFERROR(PERCENTRANK(G:G,G2862),0)</f>
        <v/>
      </c>
      <c r="M2862">
        <f>H2862*weightA+I2862*weightB+J2862*weightC+K2862*weightD+L2862*weightE</f>
        <v/>
      </c>
    </row>
    <row r="2863" spans="1:13">
      <c r="A2863">
        <f>RANK(M2863,M:M)</f>
        <v/>
      </c>
      <c r="C2863">
        <f>SUMIFS('Input - target event report'!H:H,'Input - target event report'!L:L,B2863,'Input - target event report'!D:D, "Private Investment")</f>
        <v/>
      </c>
      <c r="D2863">
        <f>IF(E2863&lt;2, "N/A", (MAXIFS('Input - target event report'!E:E,'Input - target event report'!L:L,B:B,'Input - target event report'!D:D,"Private Investment")-MINIFS('Input - target event report'!E:E,'Input - target event report'!L:L,B:B,'Input - target event report'!D:D,"Private Investment"))/(E2863-1))</f>
        <v/>
      </c>
      <c r="E2863">
        <f>COUNTIFS('Input - target event report'!L:L,B2863,'Input - target event report'!D:D, "Private Investment")</f>
        <v/>
      </c>
      <c r="F2863">
        <f>AVERAGEIF(INDEX('Input - companies list'!$A:$BG, 0, MATCH("Clusters 0",'Input - companies list'!$A$1:$BG$1, 0)),'Output - Cluster ranking'!B2863,INDEX('Input - companies list'!$A:$BG, 0, MATCH("Flow",'Input - companies list'!$A$1:$BG$1, 0)))</f>
        <v/>
      </c>
      <c r="G2863">
        <f>AVERAGEIF(INDEX('Input - companies list'!$A:$BG, 0, MATCH("Clusters 0",'Input - companies list'!$A$1:$BG$1, 0)),'Output - Cluster ranking'!B2863,INDEX('Input - companies list'!$A:$BG, 0, MATCH("Inter-Cluster Connectivity",'Input - companies list'!$A$1:$BG$1, 0)))</f>
        <v/>
      </c>
      <c r="H2863">
        <f>IFERROR(PERCENTRANK(C:C,C2863),0)</f>
        <v/>
      </c>
      <c r="I2863">
        <f>IFERROR(1 - PERCENTRANK(D:D,D2863),0)</f>
        <v/>
      </c>
      <c r="J2863">
        <f>IFERROR(PERCENTRANK(E:E,E2863),0)</f>
        <v/>
      </c>
      <c r="K2863">
        <f>IFERROR(1 - PERCENTRANK(F:F,F2863),0)</f>
        <v/>
      </c>
      <c r="L2863">
        <f>IFERROR(PERCENTRANK(G:G,G2863),0)</f>
        <v/>
      </c>
      <c r="M2863">
        <f>H2863*weightA+I2863*weightB+J2863*weightC+K2863*weightD+L2863*weightE</f>
        <v/>
      </c>
    </row>
    <row r="2864" spans="1:13">
      <c r="A2864">
        <f>RANK(M2864,M:M)</f>
        <v/>
      </c>
      <c r="C2864">
        <f>SUMIFS('Input - target event report'!H:H,'Input - target event report'!L:L,B2864,'Input - target event report'!D:D, "Private Investment")</f>
        <v/>
      </c>
      <c r="D2864">
        <f>IF(E2864&lt;2, "N/A", (MAXIFS('Input - target event report'!E:E,'Input - target event report'!L:L,B:B,'Input - target event report'!D:D,"Private Investment")-MINIFS('Input - target event report'!E:E,'Input - target event report'!L:L,B:B,'Input - target event report'!D:D,"Private Investment"))/(E2864-1))</f>
        <v/>
      </c>
      <c r="E2864">
        <f>COUNTIFS('Input - target event report'!L:L,B2864,'Input - target event report'!D:D, "Private Investment")</f>
        <v/>
      </c>
      <c r="F2864">
        <f>AVERAGEIF(INDEX('Input - companies list'!$A:$BG, 0, MATCH("Clusters 0",'Input - companies list'!$A$1:$BG$1, 0)),'Output - Cluster ranking'!B2864,INDEX('Input - companies list'!$A:$BG, 0, MATCH("Flow",'Input - companies list'!$A$1:$BG$1, 0)))</f>
        <v/>
      </c>
      <c r="G2864">
        <f>AVERAGEIF(INDEX('Input - companies list'!$A:$BG, 0, MATCH("Clusters 0",'Input - companies list'!$A$1:$BG$1, 0)),'Output - Cluster ranking'!B2864,INDEX('Input - companies list'!$A:$BG, 0, MATCH("Inter-Cluster Connectivity",'Input - companies list'!$A$1:$BG$1, 0)))</f>
        <v/>
      </c>
      <c r="H2864">
        <f>IFERROR(PERCENTRANK(C:C,C2864),0)</f>
        <v/>
      </c>
      <c r="I2864">
        <f>IFERROR(1 - PERCENTRANK(D:D,D2864),0)</f>
        <v/>
      </c>
      <c r="J2864">
        <f>IFERROR(PERCENTRANK(E:E,E2864),0)</f>
        <v/>
      </c>
      <c r="K2864">
        <f>IFERROR(1 - PERCENTRANK(F:F,F2864),0)</f>
        <v/>
      </c>
      <c r="L2864">
        <f>IFERROR(PERCENTRANK(G:G,G2864),0)</f>
        <v/>
      </c>
      <c r="M2864">
        <f>H2864*weightA+I2864*weightB+J2864*weightC+K2864*weightD+L2864*weightE</f>
        <v/>
      </c>
    </row>
    <row r="2865" spans="1:13">
      <c r="A2865">
        <f>RANK(M2865,M:M)</f>
        <v/>
      </c>
      <c r="C2865">
        <f>SUMIFS('Input - target event report'!H:H,'Input - target event report'!L:L,B2865,'Input - target event report'!D:D, "Private Investment")</f>
        <v/>
      </c>
      <c r="D2865">
        <f>IF(E2865&lt;2, "N/A", (MAXIFS('Input - target event report'!E:E,'Input - target event report'!L:L,B:B,'Input - target event report'!D:D,"Private Investment")-MINIFS('Input - target event report'!E:E,'Input - target event report'!L:L,B:B,'Input - target event report'!D:D,"Private Investment"))/(E2865-1))</f>
        <v/>
      </c>
      <c r="E2865">
        <f>COUNTIFS('Input - target event report'!L:L,B2865,'Input - target event report'!D:D, "Private Investment")</f>
        <v/>
      </c>
      <c r="F2865">
        <f>AVERAGEIF(INDEX('Input - companies list'!$A:$BG, 0, MATCH("Clusters 0",'Input - companies list'!$A$1:$BG$1, 0)),'Output - Cluster ranking'!B2865,INDEX('Input - companies list'!$A:$BG, 0, MATCH("Flow",'Input - companies list'!$A$1:$BG$1, 0)))</f>
        <v/>
      </c>
      <c r="G2865">
        <f>AVERAGEIF(INDEX('Input - companies list'!$A:$BG, 0, MATCH("Clusters 0",'Input - companies list'!$A$1:$BG$1, 0)),'Output - Cluster ranking'!B2865,INDEX('Input - companies list'!$A:$BG, 0, MATCH("Inter-Cluster Connectivity",'Input - companies list'!$A$1:$BG$1, 0)))</f>
        <v/>
      </c>
      <c r="H2865">
        <f>IFERROR(PERCENTRANK(C:C,C2865),0)</f>
        <v/>
      </c>
      <c r="I2865">
        <f>IFERROR(1 - PERCENTRANK(D:D,D2865),0)</f>
        <v/>
      </c>
      <c r="J2865">
        <f>IFERROR(PERCENTRANK(E:E,E2865),0)</f>
        <v/>
      </c>
      <c r="K2865">
        <f>IFERROR(1 - PERCENTRANK(F:F,F2865),0)</f>
        <v/>
      </c>
      <c r="L2865">
        <f>IFERROR(PERCENTRANK(G:G,G2865),0)</f>
        <v/>
      </c>
      <c r="M2865">
        <f>H2865*weightA+I2865*weightB+J2865*weightC+K2865*weightD+L2865*weightE</f>
        <v/>
      </c>
    </row>
    <row r="2866" spans="1:13">
      <c r="A2866">
        <f>RANK(M2866,M:M)</f>
        <v/>
      </c>
      <c r="C2866">
        <f>SUMIFS('Input - target event report'!H:H,'Input - target event report'!L:L,B2866,'Input - target event report'!D:D, "Private Investment")</f>
        <v/>
      </c>
      <c r="D2866">
        <f>IF(E2866&lt;2, "N/A", (MAXIFS('Input - target event report'!E:E,'Input - target event report'!L:L,B:B,'Input - target event report'!D:D,"Private Investment")-MINIFS('Input - target event report'!E:E,'Input - target event report'!L:L,B:B,'Input - target event report'!D:D,"Private Investment"))/(E2866-1))</f>
        <v/>
      </c>
      <c r="E2866">
        <f>COUNTIFS('Input - target event report'!L:L,B2866,'Input - target event report'!D:D, "Private Investment")</f>
        <v/>
      </c>
      <c r="F2866">
        <f>AVERAGEIF(INDEX('Input - companies list'!$A:$BG, 0, MATCH("Clusters 0",'Input - companies list'!$A$1:$BG$1, 0)),'Output - Cluster ranking'!B2866,INDEX('Input - companies list'!$A:$BG, 0, MATCH("Flow",'Input - companies list'!$A$1:$BG$1, 0)))</f>
        <v/>
      </c>
      <c r="G2866">
        <f>AVERAGEIF(INDEX('Input - companies list'!$A:$BG, 0, MATCH("Clusters 0",'Input - companies list'!$A$1:$BG$1, 0)),'Output - Cluster ranking'!B2866,INDEX('Input - companies list'!$A:$BG, 0, MATCH("Inter-Cluster Connectivity",'Input - companies list'!$A$1:$BG$1, 0)))</f>
        <v/>
      </c>
      <c r="H2866">
        <f>IFERROR(PERCENTRANK(C:C,C2866),0)</f>
        <v/>
      </c>
      <c r="I2866">
        <f>IFERROR(1 - PERCENTRANK(D:D,D2866),0)</f>
        <v/>
      </c>
      <c r="J2866">
        <f>IFERROR(PERCENTRANK(E:E,E2866),0)</f>
        <v/>
      </c>
      <c r="K2866">
        <f>IFERROR(1 - PERCENTRANK(F:F,F2866),0)</f>
        <v/>
      </c>
      <c r="L2866">
        <f>IFERROR(PERCENTRANK(G:G,G2866),0)</f>
        <v/>
      </c>
      <c r="M2866">
        <f>H2866*weightA+I2866*weightB+J2866*weightC+K2866*weightD+L2866*weightE</f>
        <v/>
      </c>
    </row>
    <row r="2867" spans="1:13">
      <c r="A2867">
        <f>RANK(M2867,M:M)</f>
        <v/>
      </c>
      <c r="C2867">
        <f>SUMIFS('Input - target event report'!H:H,'Input - target event report'!L:L,B2867,'Input - target event report'!D:D, "Private Investment")</f>
        <v/>
      </c>
      <c r="D2867">
        <f>IF(E2867&lt;2, "N/A", (MAXIFS('Input - target event report'!E:E,'Input - target event report'!L:L,B:B,'Input - target event report'!D:D,"Private Investment")-MINIFS('Input - target event report'!E:E,'Input - target event report'!L:L,B:B,'Input - target event report'!D:D,"Private Investment"))/(E2867-1))</f>
        <v/>
      </c>
      <c r="E2867">
        <f>COUNTIFS('Input - target event report'!L:L,B2867,'Input - target event report'!D:D, "Private Investment")</f>
        <v/>
      </c>
      <c r="F2867">
        <f>AVERAGEIF(INDEX('Input - companies list'!$A:$BG, 0, MATCH("Clusters 0",'Input - companies list'!$A$1:$BG$1, 0)),'Output - Cluster ranking'!B2867,INDEX('Input - companies list'!$A:$BG, 0, MATCH("Flow",'Input - companies list'!$A$1:$BG$1, 0)))</f>
        <v/>
      </c>
      <c r="G2867">
        <f>AVERAGEIF(INDEX('Input - companies list'!$A:$BG, 0, MATCH("Clusters 0",'Input - companies list'!$A$1:$BG$1, 0)),'Output - Cluster ranking'!B2867,INDEX('Input - companies list'!$A:$BG, 0, MATCH("Inter-Cluster Connectivity",'Input - companies list'!$A$1:$BG$1, 0)))</f>
        <v/>
      </c>
      <c r="H2867">
        <f>IFERROR(PERCENTRANK(C:C,C2867),0)</f>
        <v/>
      </c>
      <c r="I2867">
        <f>IFERROR(1 - PERCENTRANK(D:D,D2867),0)</f>
        <v/>
      </c>
      <c r="J2867">
        <f>IFERROR(PERCENTRANK(E:E,E2867),0)</f>
        <v/>
      </c>
      <c r="K2867">
        <f>IFERROR(1 - PERCENTRANK(F:F,F2867),0)</f>
        <v/>
      </c>
      <c r="L2867">
        <f>IFERROR(PERCENTRANK(G:G,G2867),0)</f>
        <v/>
      </c>
      <c r="M2867">
        <f>H2867*weightA+I2867*weightB+J2867*weightC+K2867*weightD+L2867*weightE</f>
        <v/>
      </c>
    </row>
    <row r="2868" spans="1:13">
      <c r="A2868">
        <f>RANK(M2868,M:M)</f>
        <v/>
      </c>
      <c r="C2868">
        <f>SUMIFS('Input - target event report'!H:H,'Input - target event report'!L:L,B2868,'Input - target event report'!D:D, "Private Investment")</f>
        <v/>
      </c>
      <c r="D2868">
        <f>IF(E2868&lt;2, "N/A", (MAXIFS('Input - target event report'!E:E,'Input - target event report'!L:L,B:B,'Input - target event report'!D:D,"Private Investment")-MINIFS('Input - target event report'!E:E,'Input - target event report'!L:L,B:B,'Input - target event report'!D:D,"Private Investment"))/(E2868-1))</f>
        <v/>
      </c>
      <c r="E2868">
        <f>COUNTIFS('Input - target event report'!L:L,B2868,'Input - target event report'!D:D, "Private Investment")</f>
        <v/>
      </c>
      <c r="F2868">
        <f>AVERAGEIF(INDEX('Input - companies list'!$A:$BG, 0, MATCH("Clusters 0",'Input - companies list'!$A$1:$BG$1, 0)),'Output - Cluster ranking'!B2868,INDEX('Input - companies list'!$A:$BG, 0, MATCH("Flow",'Input - companies list'!$A$1:$BG$1, 0)))</f>
        <v/>
      </c>
      <c r="G2868">
        <f>AVERAGEIF(INDEX('Input - companies list'!$A:$BG, 0, MATCH("Clusters 0",'Input - companies list'!$A$1:$BG$1, 0)),'Output - Cluster ranking'!B2868,INDEX('Input - companies list'!$A:$BG, 0, MATCH("Inter-Cluster Connectivity",'Input - companies list'!$A$1:$BG$1, 0)))</f>
        <v/>
      </c>
      <c r="H2868">
        <f>IFERROR(PERCENTRANK(C:C,C2868),0)</f>
        <v/>
      </c>
      <c r="I2868">
        <f>IFERROR(1 - PERCENTRANK(D:D,D2868),0)</f>
        <v/>
      </c>
      <c r="J2868">
        <f>IFERROR(PERCENTRANK(E:E,E2868),0)</f>
        <v/>
      </c>
      <c r="K2868">
        <f>IFERROR(1 - PERCENTRANK(F:F,F2868),0)</f>
        <v/>
      </c>
      <c r="L2868">
        <f>IFERROR(PERCENTRANK(G:G,G2868),0)</f>
        <v/>
      </c>
      <c r="M2868">
        <f>H2868*weightA+I2868*weightB+J2868*weightC+K2868*weightD+L2868*weightE</f>
        <v/>
      </c>
    </row>
    <row r="2869" spans="1:13">
      <c r="A2869">
        <f>RANK(M2869,M:M)</f>
        <v/>
      </c>
      <c r="C2869">
        <f>SUMIFS('Input - target event report'!H:H,'Input - target event report'!L:L,B2869,'Input - target event report'!D:D, "Private Investment")</f>
        <v/>
      </c>
      <c r="D2869">
        <f>IF(E2869&lt;2, "N/A", (MAXIFS('Input - target event report'!E:E,'Input - target event report'!L:L,B:B,'Input - target event report'!D:D,"Private Investment")-MINIFS('Input - target event report'!E:E,'Input - target event report'!L:L,B:B,'Input - target event report'!D:D,"Private Investment"))/(E2869-1))</f>
        <v/>
      </c>
      <c r="E2869">
        <f>COUNTIFS('Input - target event report'!L:L,B2869,'Input - target event report'!D:D, "Private Investment")</f>
        <v/>
      </c>
      <c r="F2869">
        <f>AVERAGEIF(INDEX('Input - companies list'!$A:$BG, 0, MATCH("Clusters 0",'Input - companies list'!$A$1:$BG$1, 0)),'Output - Cluster ranking'!B2869,INDEX('Input - companies list'!$A:$BG, 0, MATCH("Flow",'Input - companies list'!$A$1:$BG$1, 0)))</f>
        <v/>
      </c>
      <c r="G2869">
        <f>AVERAGEIF(INDEX('Input - companies list'!$A:$BG, 0, MATCH("Clusters 0",'Input - companies list'!$A$1:$BG$1, 0)),'Output - Cluster ranking'!B2869,INDEX('Input - companies list'!$A:$BG, 0, MATCH("Inter-Cluster Connectivity",'Input - companies list'!$A$1:$BG$1, 0)))</f>
        <v/>
      </c>
      <c r="H2869">
        <f>IFERROR(PERCENTRANK(C:C,C2869),0)</f>
        <v/>
      </c>
      <c r="I2869">
        <f>IFERROR(1 - PERCENTRANK(D:D,D2869),0)</f>
        <v/>
      </c>
      <c r="J2869">
        <f>IFERROR(PERCENTRANK(E:E,E2869),0)</f>
        <v/>
      </c>
      <c r="K2869">
        <f>IFERROR(1 - PERCENTRANK(F:F,F2869),0)</f>
        <v/>
      </c>
      <c r="L2869">
        <f>IFERROR(PERCENTRANK(G:G,G2869),0)</f>
        <v/>
      </c>
      <c r="M2869">
        <f>H2869*weightA+I2869*weightB+J2869*weightC+K2869*weightD+L2869*weightE</f>
        <v/>
      </c>
    </row>
    <row r="2870" spans="1:13">
      <c r="A2870">
        <f>RANK(M2870,M:M)</f>
        <v/>
      </c>
      <c r="C2870">
        <f>SUMIFS('Input - target event report'!H:H,'Input - target event report'!L:L,B2870,'Input - target event report'!D:D, "Private Investment")</f>
        <v/>
      </c>
      <c r="D2870">
        <f>IF(E2870&lt;2, "N/A", (MAXIFS('Input - target event report'!E:E,'Input - target event report'!L:L,B:B,'Input - target event report'!D:D,"Private Investment")-MINIFS('Input - target event report'!E:E,'Input - target event report'!L:L,B:B,'Input - target event report'!D:D,"Private Investment"))/(E2870-1))</f>
        <v/>
      </c>
      <c r="E2870">
        <f>COUNTIFS('Input - target event report'!L:L,B2870,'Input - target event report'!D:D, "Private Investment")</f>
        <v/>
      </c>
      <c r="F2870">
        <f>AVERAGEIF(INDEX('Input - companies list'!$A:$BG, 0, MATCH("Clusters 0",'Input - companies list'!$A$1:$BG$1, 0)),'Output - Cluster ranking'!B2870,INDEX('Input - companies list'!$A:$BG, 0, MATCH("Flow",'Input - companies list'!$A$1:$BG$1, 0)))</f>
        <v/>
      </c>
      <c r="G2870">
        <f>AVERAGEIF(INDEX('Input - companies list'!$A:$BG, 0, MATCH("Clusters 0",'Input - companies list'!$A$1:$BG$1, 0)),'Output - Cluster ranking'!B2870,INDEX('Input - companies list'!$A:$BG, 0, MATCH("Inter-Cluster Connectivity",'Input - companies list'!$A$1:$BG$1, 0)))</f>
        <v/>
      </c>
      <c r="H2870">
        <f>IFERROR(PERCENTRANK(C:C,C2870),0)</f>
        <v/>
      </c>
      <c r="I2870">
        <f>IFERROR(1 - PERCENTRANK(D:D,D2870),0)</f>
        <v/>
      </c>
      <c r="J2870">
        <f>IFERROR(PERCENTRANK(E:E,E2870),0)</f>
        <v/>
      </c>
      <c r="K2870">
        <f>IFERROR(1 - PERCENTRANK(F:F,F2870),0)</f>
        <v/>
      </c>
      <c r="L2870">
        <f>IFERROR(PERCENTRANK(G:G,G2870),0)</f>
        <v/>
      </c>
      <c r="M2870">
        <f>H2870*weightA+I2870*weightB+J2870*weightC+K2870*weightD+L2870*weightE</f>
        <v/>
      </c>
    </row>
    <row r="2871" spans="1:13">
      <c r="A2871">
        <f>RANK(M2871,M:M)</f>
        <v/>
      </c>
      <c r="C2871">
        <f>SUMIFS('Input - target event report'!H:H,'Input - target event report'!L:L,B2871,'Input - target event report'!D:D, "Private Investment")</f>
        <v/>
      </c>
      <c r="D2871">
        <f>IF(E2871&lt;2, "N/A", (MAXIFS('Input - target event report'!E:E,'Input - target event report'!L:L,B:B,'Input - target event report'!D:D,"Private Investment")-MINIFS('Input - target event report'!E:E,'Input - target event report'!L:L,B:B,'Input - target event report'!D:D,"Private Investment"))/(E2871-1))</f>
        <v/>
      </c>
      <c r="E2871">
        <f>COUNTIFS('Input - target event report'!L:L,B2871,'Input - target event report'!D:D, "Private Investment")</f>
        <v/>
      </c>
      <c r="F2871">
        <f>AVERAGEIF(INDEX('Input - companies list'!$A:$BG, 0, MATCH("Clusters 0",'Input - companies list'!$A$1:$BG$1, 0)),'Output - Cluster ranking'!B2871,INDEX('Input - companies list'!$A:$BG, 0, MATCH("Flow",'Input - companies list'!$A$1:$BG$1, 0)))</f>
        <v/>
      </c>
      <c r="G2871">
        <f>AVERAGEIF(INDEX('Input - companies list'!$A:$BG, 0, MATCH("Clusters 0",'Input - companies list'!$A$1:$BG$1, 0)),'Output - Cluster ranking'!B2871,INDEX('Input - companies list'!$A:$BG, 0, MATCH("Inter-Cluster Connectivity",'Input - companies list'!$A$1:$BG$1, 0)))</f>
        <v/>
      </c>
      <c r="H2871">
        <f>IFERROR(PERCENTRANK(C:C,C2871),0)</f>
        <v/>
      </c>
      <c r="I2871">
        <f>IFERROR(1 - PERCENTRANK(D:D,D2871),0)</f>
        <v/>
      </c>
      <c r="J2871">
        <f>IFERROR(PERCENTRANK(E:E,E2871),0)</f>
        <v/>
      </c>
      <c r="K2871">
        <f>IFERROR(1 - PERCENTRANK(F:F,F2871),0)</f>
        <v/>
      </c>
      <c r="L2871">
        <f>IFERROR(PERCENTRANK(G:G,G2871),0)</f>
        <v/>
      </c>
      <c r="M2871">
        <f>H2871*weightA+I2871*weightB+J2871*weightC+K2871*weightD+L2871*weightE</f>
        <v/>
      </c>
    </row>
    <row r="2872" spans="1:13">
      <c r="A2872">
        <f>RANK(M2872,M:M)</f>
        <v/>
      </c>
      <c r="C2872">
        <f>SUMIFS('Input - target event report'!H:H,'Input - target event report'!L:L,B2872,'Input - target event report'!D:D, "Private Investment")</f>
        <v/>
      </c>
      <c r="D2872">
        <f>IF(E2872&lt;2, "N/A", (MAXIFS('Input - target event report'!E:E,'Input - target event report'!L:L,B:B,'Input - target event report'!D:D,"Private Investment")-MINIFS('Input - target event report'!E:E,'Input - target event report'!L:L,B:B,'Input - target event report'!D:D,"Private Investment"))/(E2872-1))</f>
        <v/>
      </c>
      <c r="E2872">
        <f>COUNTIFS('Input - target event report'!L:L,B2872,'Input - target event report'!D:D, "Private Investment")</f>
        <v/>
      </c>
      <c r="F2872">
        <f>AVERAGEIF(INDEX('Input - companies list'!$A:$BG, 0, MATCH("Clusters 0",'Input - companies list'!$A$1:$BG$1, 0)),'Output - Cluster ranking'!B2872,INDEX('Input - companies list'!$A:$BG, 0, MATCH("Flow",'Input - companies list'!$A$1:$BG$1, 0)))</f>
        <v/>
      </c>
      <c r="G2872">
        <f>AVERAGEIF(INDEX('Input - companies list'!$A:$BG, 0, MATCH("Clusters 0",'Input - companies list'!$A$1:$BG$1, 0)),'Output - Cluster ranking'!B2872,INDEX('Input - companies list'!$A:$BG, 0, MATCH("Inter-Cluster Connectivity",'Input - companies list'!$A$1:$BG$1, 0)))</f>
        <v/>
      </c>
      <c r="H2872">
        <f>IFERROR(PERCENTRANK(C:C,C2872),0)</f>
        <v/>
      </c>
      <c r="I2872">
        <f>IFERROR(1 - PERCENTRANK(D:D,D2872),0)</f>
        <v/>
      </c>
      <c r="J2872">
        <f>IFERROR(PERCENTRANK(E:E,E2872),0)</f>
        <v/>
      </c>
      <c r="K2872">
        <f>IFERROR(1 - PERCENTRANK(F:F,F2872),0)</f>
        <v/>
      </c>
      <c r="L2872">
        <f>IFERROR(PERCENTRANK(G:G,G2872),0)</f>
        <v/>
      </c>
      <c r="M2872">
        <f>H2872*weightA+I2872*weightB+J2872*weightC+K2872*weightD+L2872*weightE</f>
        <v/>
      </c>
    </row>
    <row r="2873" spans="1:13">
      <c r="A2873">
        <f>RANK(M2873,M:M)</f>
        <v/>
      </c>
      <c r="C2873">
        <f>SUMIFS('Input - target event report'!H:H,'Input - target event report'!L:L,B2873,'Input - target event report'!D:D, "Private Investment")</f>
        <v/>
      </c>
      <c r="D2873">
        <f>IF(E2873&lt;2, "N/A", (MAXIFS('Input - target event report'!E:E,'Input - target event report'!L:L,B:B,'Input - target event report'!D:D,"Private Investment")-MINIFS('Input - target event report'!E:E,'Input - target event report'!L:L,B:B,'Input - target event report'!D:D,"Private Investment"))/(E2873-1))</f>
        <v/>
      </c>
      <c r="E2873">
        <f>COUNTIFS('Input - target event report'!L:L,B2873,'Input - target event report'!D:D, "Private Investment")</f>
        <v/>
      </c>
      <c r="F2873">
        <f>AVERAGEIF(INDEX('Input - companies list'!$A:$BG, 0, MATCH("Clusters 0",'Input - companies list'!$A$1:$BG$1, 0)),'Output - Cluster ranking'!B2873,INDEX('Input - companies list'!$A:$BG, 0, MATCH("Flow",'Input - companies list'!$A$1:$BG$1, 0)))</f>
        <v/>
      </c>
      <c r="G2873">
        <f>AVERAGEIF(INDEX('Input - companies list'!$A:$BG, 0, MATCH("Clusters 0",'Input - companies list'!$A$1:$BG$1, 0)),'Output - Cluster ranking'!B2873,INDEX('Input - companies list'!$A:$BG, 0, MATCH("Inter-Cluster Connectivity",'Input - companies list'!$A$1:$BG$1, 0)))</f>
        <v/>
      </c>
      <c r="H2873">
        <f>IFERROR(PERCENTRANK(C:C,C2873),0)</f>
        <v/>
      </c>
      <c r="I2873">
        <f>IFERROR(1 - PERCENTRANK(D:D,D2873),0)</f>
        <v/>
      </c>
      <c r="J2873">
        <f>IFERROR(PERCENTRANK(E:E,E2873),0)</f>
        <v/>
      </c>
      <c r="K2873">
        <f>IFERROR(1 - PERCENTRANK(F:F,F2873),0)</f>
        <v/>
      </c>
      <c r="L2873">
        <f>IFERROR(PERCENTRANK(G:G,G2873),0)</f>
        <v/>
      </c>
      <c r="M2873">
        <f>H2873*weightA+I2873*weightB+J2873*weightC+K2873*weightD+L2873*weightE</f>
        <v/>
      </c>
    </row>
    <row r="2874" spans="1:13">
      <c r="A2874">
        <f>RANK(M2874,M:M)</f>
        <v/>
      </c>
      <c r="C2874">
        <f>SUMIFS('Input - target event report'!H:H,'Input - target event report'!L:L,B2874,'Input - target event report'!D:D, "Private Investment")</f>
        <v/>
      </c>
      <c r="D2874">
        <f>IF(E2874&lt;2, "N/A", (MAXIFS('Input - target event report'!E:E,'Input - target event report'!L:L,B:B,'Input - target event report'!D:D,"Private Investment")-MINIFS('Input - target event report'!E:E,'Input - target event report'!L:L,B:B,'Input - target event report'!D:D,"Private Investment"))/(E2874-1))</f>
        <v/>
      </c>
      <c r="E2874">
        <f>COUNTIFS('Input - target event report'!L:L,B2874,'Input - target event report'!D:D, "Private Investment")</f>
        <v/>
      </c>
      <c r="F2874">
        <f>AVERAGEIF(INDEX('Input - companies list'!$A:$BG, 0, MATCH("Clusters 0",'Input - companies list'!$A$1:$BG$1, 0)),'Output - Cluster ranking'!B2874,INDEX('Input - companies list'!$A:$BG, 0, MATCH("Flow",'Input - companies list'!$A$1:$BG$1, 0)))</f>
        <v/>
      </c>
      <c r="G2874">
        <f>AVERAGEIF(INDEX('Input - companies list'!$A:$BG, 0, MATCH("Clusters 0",'Input - companies list'!$A$1:$BG$1, 0)),'Output - Cluster ranking'!B2874,INDEX('Input - companies list'!$A:$BG, 0, MATCH("Inter-Cluster Connectivity",'Input - companies list'!$A$1:$BG$1, 0)))</f>
        <v/>
      </c>
      <c r="H2874">
        <f>IFERROR(PERCENTRANK(C:C,C2874),0)</f>
        <v/>
      </c>
      <c r="I2874">
        <f>IFERROR(1 - PERCENTRANK(D:D,D2874),0)</f>
        <v/>
      </c>
      <c r="J2874">
        <f>IFERROR(PERCENTRANK(E:E,E2874),0)</f>
        <v/>
      </c>
      <c r="K2874">
        <f>IFERROR(1 - PERCENTRANK(F:F,F2874),0)</f>
        <v/>
      </c>
      <c r="L2874">
        <f>IFERROR(PERCENTRANK(G:G,G2874),0)</f>
        <v/>
      </c>
      <c r="M2874">
        <f>H2874*weightA+I2874*weightB+J2874*weightC+K2874*weightD+L2874*weightE</f>
        <v/>
      </c>
    </row>
    <row r="2875" spans="1:13">
      <c r="A2875">
        <f>RANK(M2875,M:M)</f>
        <v/>
      </c>
      <c r="C2875">
        <f>SUMIFS('Input - target event report'!H:H,'Input - target event report'!L:L,B2875,'Input - target event report'!D:D, "Private Investment")</f>
        <v/>
      </c>
      <c r="D2875">
        <f>IF(E2875&lt;2, "N/A", (MAXIFS('Input - target event report'!E:E,'Input - target event report'!L:L,B:B,'Input - target event report'!D:D,"Private Investment")-MINIFS('Input - target event report'!E:E,'Input - target event report'!L:L,B:B,'Input - target event report'!D:D,"Private Investment"))/(E2875-1))</f>
        <v/>
      </c>
      <c r="E2875">
        <f>COUNTIFS('Input - target event report'!L:L,B2875,'Input - target event report'!D:D, "Private Investment")</f>
        <v/>
      </c>
      <c r="F2875">
        <f>AVERAGEIF(INDEX('Input - companies list'!$A:$BG, 0, MATCH("Clusters 0",'Input - companies list'!$A$1:$BG$1, 0)),'Output - Cluster ranking'!B2875,INDEX('Input - companies list'!$A:$BG, 0, MATCH("Flow",'Input - companies list'!$A$1:$BG$1, 0)))</f>
        <v/>
      </c>
      <c r="G2875">
        <f>AVERAGEIF(INDEX('Input - companies list'!$A:$BG, 0, MATCH("Clusters 0",'Input - companies list'!$A$1:$BG$1, 0)),'Output - Cluster ranking'!B2875,INDEX('Input - companies list'!$A:$BG, 0, MATCH("Inter-Cluster Connectivity",'Input - companies list'!$A$1:$BG$1, 0)))</f>
        <v/>
      </c>
      <c r="H2875">
        <f>IFERROR(PERCENTRANK(C:C,C2875),0)</f>
        <v/>
      </c>
      <c r="I2875">
        <f>IFERROR(1 - PERCENTRANK(D:D,D2875),0)</f>
        <v/>
      </c>
      <c r="J2875">
        <f>IFERROR(PERCENTRANK(E:E,E2875),0)</f>
        <v/>
      </c>
      <c r="K2875">
        <f>IFERROR(1 - PERCENTRANK(F:F,F2875),0)</f>
        <v/>
      </c>
      <c r="L2875">
        <f>IFERROR(PERCENTRANK(G:G,G2875),0)</f>
        <v/>
      </c>
      <c r="M2875">
        <f>H2875*weightA+I2875*weightB+J2875*weightC+K2875*weightD+L2875*weightE</f>
        <v/>
      </c>
    </row>
    <row r="2876" spans="1:13">
      <c r="A2876">
        <f>RANK(M2876,M:M)</f>
        <v/>
      </c>
      <c r="C2876">
        <f>SUMIFS('Input - target event report'!H:H,'Input - target event report'!L:L,B2876,'Input - target event report'!D:D, "Private Investment")</f>
        <v/>
      </c>
      <c r="D2876">
        <f>IF(E2876&lt;2, "N/A", (MAXIFS('Input - target event report'!E:E,'Input - target event report'!L:L,B:B,'Input - target event report'!D:D,"Private Investment")-MINIFS('Input - target event report'!E:E,'Input - target event report'!L:L,B:B,'Input - target event report'!D:D,"Private Investment"))/(E2876-1))</f>
        <v/>
      </c>
      <c r="E2876">
        <f>COUNTIFS('Input - target event report'!L:L,B2876,'Input - target event report'!D:D, "Private Investment")</f>
        <v/>
      </c>
      <c r="F2876">
        <f>AVERAGEIF(INDEX('Input - companies list'!$A:$BG, 0, MATCH("Clusters 0",'Input - companies list'!$A$1:$BG$1, 0)),'Output - Cluster ranking'!B2876,INDEX('Input - companies list'!$A:$BG, 0, MATCH("Flow",'Input - companies list'!$A$1:$BG$1, 0)))</f>
        <v/>
      </c>
      <c r="G2876">
        <f>AVERAGEIF(INDEX('Input - companies list'!$A:$BG, 0, MATCH("Clusters 0",'Input - companies list'!$A$1:$BG$1, 0)),'Output - Cluster ranking'!B2876,INDEX('Input - companies list'!$A:$BG, 0, MATCH("Inter-Cluster Connectivity",'Input - companies list'!$A$1:$BG$1, 0)))</f>
        <v/>
      </c>
      <c r="H2876">
        <f>IFERROR(PERCENTRANK(C:C,C2876),0)</f>
        <v/>
      </c>
      <c r="I2876">
        <f>IFERROR(1 - PERCENTRANK(D:D,D2876),0)</f>
        <v/>
      </c>
      <c r="J2876">
        <f>IFERROR(PERCENTRANK(E:E,E2876),0)</f>
        <v/>
      </c>
      <c r="K2876">
        <f>IFERROR(1 - PERCENTRANK(F:F,F2876),0)</f>
        <v/>
      </c>
      <c r="L2876">
        <f>IFERROR(PERCENTRANK(G:G,G2876),0)</f>
        <v/>
      </c>
      <c r="M2876">
        <f>H2876*weightA+I2876*weightB+J2876*weightC+K2876*weightD+L2876*weightE</f>
        <v/>
      </c>
    </row>
    <row r="2877" spans="1:13">
      <c r="A2877">
        <f>RANK(M2877,M:M)</f>
        <v/>
      </c>
      <c r="C2877">
        <f>SUMIFS('Input - target event report'!H:H,'Input - target event report'!L:L,B2877,'Input - target event report'!D:D, "Private Investment")</f>
        <v/>
      </c>
      <c r="D2877">
        <f>IF(E2877&lt;2, "N/A", (MAXIFS('Input - target event report'!E:E,'Input - target event report'!L:L,B:B,'Input - target event report'!D:D,"Private Investment")-MINIFS('Input - target event report'!E:E,'Input - target event report'!L:L,B:B,'Input - target event report'!D:D,"Private Investment"))/(E2877-1))</f>
        <v/>
      </c>
      <c r="E2877">
        <f>COUNTIFS('Input - target event report'!L:L,B2877,'Input - target event report'!D:D, "Private Investment")</f>
        <v/>
      </c>
      <c r="F2877">
        <f>AVERAGEIF(INDEX('Input - companies list'!$A:$BG, 0, MATCH("Clusters 0",'Input - companies list'!$A$1:$BG$1, 0)),'Output - Cluster ranking'!B2877,INDEX('Input - companies list'!$A:$BG, 0, MATCH("Flow",'Input - companies list'!$A$1:$BG$1, 0)))</f>
        <v/>
      </c>
      <c r="G2877">
        <f>AVERAGEIF(INDEX('Input - companies list'!$A:$BG, 0, MATCH("Clusters 0",'Input - companies list'!$A$1:$BG$1, 0)),'Output - Cluster ranking'!B2877,INDEX('Input - companies list'!$A:$BG, 0, MATCH("Inter-Cluster Connectivity",'Input - companies list'!$A$1:$BG$1, 0)))</f>
        <v/>
      </c>
      <c r="H2877">
        <f>IFERROR(PERCENTRANK(C:C,C2877),0)</f>
        <v/>
      </c>
      <c r="I2877">
        <f>IFERROR(1 - PERCENTRANK(D:D,D2877),0)</f>
        <v/>
      </c>
      <c r="J2877">
        <f>IFERROR(PERCENTRANK(E:E,E2877),0)</f>
        <v/>
      </c>
      <c r="K2877">
        <f>IFERROR(1 - PERCENTRANK(F:F,F2877),0)</f>
        <v/>
      </c>
      <c r="L2877">
        <f>IFERROR(PERCENTRANK(G:G,G2877),0)</f>
        <v/>
      </c>
      <c r="M2877">
        <f>H2877*weightA+I2877*weightB+J2877*weightC+K2877*weightD+L2877*weightE</f>
        <v/>
      </c>
    </row>
    <row r="2878" spans="1:13">
      <c r="A2878">
        <f>RANK(M2878,M:M)</f>
        <v/>
      </c>
      <c r="C2878">
        <f>SUMIFS('Input - target event report'!H:H,'Input - target event report'!L:L,B2878,'Input - target event report'!D:D, "Private Investment")</f>
        <v/>
      </c>
      <c r="D2878">
        <f>IF(E2878&lt;2, "N/A", (MAXIFS('Input - target event report'!E:E,'Input - target event report'!L:L,B:B,'Input - target event report'!D:D,"Private Investment")-MINIFS('Input - target event report'!E:E,'Input - target event report'!L:L,B:B,'Input - target event report'!D:D,"Private Investment"))/(E2878-1))</f>
        <v/>
      </c>
      <c r="E2878">
        <f>COUNTIFS('Input - target event report'!L:L,B2878,'Input - target event report'!D:D, "Private Investment")</f>
        <v/>
      </c>
      <c r="F2878">
        <f>AVERAGEIF(INDEX('Input - companies list'!$A:$BG, 0, MATCH("Clusters 0",'Input - companies list'!$A$1:$BG$1, 0)),'Output - Cluster ranking'!B2878,INDEX('Input - companies list'!$A:$BG, 0, MATCH("Flow",'Input - companies list'!$A$1:$BG$1, 0)))</f>
        <v/>
      </c>
      <c r="G2878">
        <f>AVERAGEIF(INDEX('Input - companies list'!$A:$BG, 0, MATCH("Clusters 0",'Input - companies list'!$A$1:$BG$1, 0)),'Output - Cluster ranking'!B2878,INDEX('Input - companies list'!$A:$BG, 0, MATCH("Inter-Cluster Connectivity",'Input - companies list'!$A$1:$BG$1, 0)))</f>
        <v/>
      </c>
      <c r="H2878">
        <f>IFERROR(PERCENTRANK(C:C,C2878),0)</f>
        <v/>
      </c>
      <c r="I2878">
        <f>IFERROR(1 - PERCENTRANK(D:D,D2878),0)</f>
        <v/>
      </c>
      <c r="J2878">
        <f>IFERROR(PERCENTRANK(E:E,E2878),0)</f>
        <v/>
      </c>
      <c r="K2878">
        <f>IFERROR(1 - PERCENTRANK(F:F,F2878),0)</f>
        <v/>
      </c>
      <c r="L2878">
        <f>IFERROR(PERCENTRANK(G:G,G2878),0)</f>
        <v/>
      </c>
      <c r="M2878">
        <f>H2878*weightA+I2878*weightB+J2878*weightC+K2878*weightD+L2878*weightE</f>
        <v/>
      </c>
    </row>
    <row r="2879" spans="1:13">
      <c r="A2879">
        <f>RANK(M2879,M:M)</f>
        <v/>
      </c>
      <c r="C2879">
        <f>SUMIFS('Input - target event report'!H:H,'Input - target event report'!L:L,B2879,'Input - target event report'!D:D, "Private Investment")</f>
        <v/>
      </c>
      <c r="D2879">
        <f>IF(E2879&lt;2, "N/A", (MAXIFS('Input - target event report'!E:E,'Input - target event report'!L:L,B:B,'Input - target event report'!D:D,"Private Investment")-MINIFS('Input - target event report'!E:E,'Input - target event report'!L:L,B:B,'Input - target event report'!D:D,"Private Investment"))/(E2879-1))</f>
        <v/>
      </c>
      <c r="E2879">
        <f>COUNTIFS('Input - target event report'!L:L,B2879,'Input - target event report'!D:D, "Private Investment")</f>
        <v/>
      </c>
      <c r="F2879">
        <f>AVERAGEIF(INDEX('Input - companies list'!$A:$BG, 0, MATCH("Clusters 0",'Input - companies list'!$A$1:$BG$1, 0)),'Output - Cluster ranking'!B2879,INDEX('Input - companies list'!$A:$BG, 0, MATCH("Flow",'Input - companies list'!$A$1:$BG$1, 0)))</f>
        <v/>
      </c>
      <c r="G2879">
        <f>AVERAGEIF(INDEX('Input - companies list'!$A:$BG, 0, MATCH("Clusters 0",'Input - companies list'!$A$1:$BG$1, 0)),'Output - Cluster ranking'!B2879,INDEX('Input - companies list'!$A:$BG, 0, MATCH("Inter-Cluster Connectivity",'Input - companies list'!$A$1:$BG$1, 0)))</f>
        <v/>
      </c>
      <c r="H2879">
        <f>IFERROR(PERCENTRANK(C:C,C2879),0)</f>
        <v/>
      </c>
      <c r="I2879">
        <f>IFERROR(1 - PERCENTRANK(D:D,D2879),0)</f>
        <v/>
      </c>
      <c r="J2879">
        <f>IFERROR(PERCENTRANK(E:E,E2879),0)</f>
        <v/>
      </c>
      <c r="K2879">
        <f>IFERROR(1 - PERCENTRANK(F:F,F2879),0)</f>
        <v/>
      </c>
      <c r="L2879">
        <f>IFERROR(PERCENTRANK(G:G,G2879),0)</f>
        <v/>
      </c>
      <c r="M2879">
        <f>H2879*weightA+I2879*weightB+J2879*weightC+K2879*weightD+L2879*weightE</f>
        <v/>
      </c>
    </row>
    <row r="2880" spans="1:13">
      <c r="A2880">
        <f>RANK(M2880,M:M)</f>
        <v/>
      </c>
      <c r="C2880">
        <f>SUMIFS('Input - target event report'!H:H,'Input - target event report'!L:L,B2880,'Input - target event report'!D:D, "Private Investment")</f>
        <v/>
      </c>
      <c r="D2880">
        <f>IF(E2880&lt;2, "N/A", (MAXIFS('Input - target event report'!E:E,'Input - target event report'!L:L,B:B,'Input - target event report'!D:D,"Private Investment")-MINIFS('Input - target event report'!E:E,'Input - target event report'!L:L,B:B,'Input - target event report'!D:D,"Private Investment"))/(E2880-1))</f>
        <v/>
      </c>
      <c r="E2880">
        <f>COUNTIFS('Input - target event report'!L:L,B2880,'Input - target event report'!D:D, "Private Investment")</f>
        <v/>
      </c>
      <c r="F2880">
        <f>AVERAGEIF(INDEX('Input - companies list'!$A:$BG, 0, MATCH("Clusters 0",'Input - companies list'!$A$1:$BG$1, 0)),'Output - Cluster ranking'!B2880,INDEX('Input - companies list'!$A:$BG, 0, MATCH("Flow",'Input - companies list'!$A$1:$BG$1, 0)))</f>
        <v/>
      </c>
      <c r="G2880">
        <f>AVERAGEIF(INDEX('Input - companies list'!$A:$BG, 0, MATCH("Clusters 0",'Input - companies list'!$A$1:$BG$1, 0)),'Output - Cluster ranking'!B2880,INDEX('Input - companies list'!$A:$BG, 0, MATCH("Inter-Cluster Connectivity",'Input - companies list'!$A$1:$BG$1, 0)))</f>
        <v/>
      </c>
      <c r="H2880">
        <f>IFERROR(PERCENTRANK(C:C,C2880),0)</f>
        <v/>
      </c>
      <c r="I2880">
        <f>IFERROR(1 - PERCENTRANK(D:D,D2880),0)</f>
        <v/>
      </c>
      <c r="J2880">
        <f>IFERROR(PERCENTRANK(E:E,E2880),0)</f>
        <v/>
      </c>
      <c r="K2880">
        <f>IFERROR(1 - PERCENTRANK(F:F,F2880),0)</f>
        <v/>
      </c>
      <c r="L2880">
        <f>IFERROR(PERCENTRANK(G:G,G2880),0)</f>
        <v/>
      </c>
      <c r="M2880">
        <f>H2880*weightA+I2880*weightB+J2880*weightC+K2880*weightD+L2880*weightE</f>
        <v/>
      </c>
    </row>
    <row r="2881" spans="1:13">
      <c r="A2881">
        <f>RANK(M2881,M:M)</f>
        <v/>
      </c>
      <c r="C2881">
        <f>SUMIFS('Input - target event report'!H:H,'Input - target event report'!L:L,B2881,'Input - target event report'!D:D, "Private Investment")</f>
        <v/>
      </c>
      <c r="D2881">
        <f>IF(E2881&lt;2, "N/A", (MAXIFS('Input - target event report'!E:E,'Input - target event report'!L:L,B:B,'Input - target event report'!D:D,"Private Investment")-MINIFS('Input - target event report'!E:E,'Input - target event report'!L:L,B:B,'Input - target event report'!D:D,"Private Investment"))/(E2881-1))</f>
        <v/>
      </c>
      <c r="E2881">
        <f>COUNTIFS('Input - target event report'!L:L,B2881,'Input - target event report'!D:D, "Private Investment")</f>
        <v/>
      </c>
      <c r="F2881">
        <f>AVERAGEIF(INDEX('Input - companies list'!$A:$BG, 0, MATCH("Clusters 0",'Input - companies list'!$A$1:$BG$1, 0)),'Output - Cluster ranking'!B2881,INDEX('Input - companies list'!$A:$BG, 0, MATCH("Flow",'Input - companies list'!$A$1:$BG$1, 0)))</f>
        <v/>
      </c>
      <c r="G2881">
        <f>AVERAGEIF(INDEX('Input - companies list'!$A:$BG, 0, MATCH("Clusters 0",'Input - companies list'!$A$1:$BG$1, 0)),'Output - Cluster ranking'!B2881,INDEX('Input - companies list'!$A:$BG, 0, MATCH("Inter-Cluster Connectivity",'Input - companies list'!$A$1:$BG$1, 0)))</f>
        <v/>
      </c>
      <c r="H2881">
        <f>IFERROR(PERCENTRANK(C:C,C2881),0)</f>
        <v/>
      </c>
      <c r="I2881">
        <f>IFERROR(1 - PERCENTRANK(D:D,D2881),0)</f>
        <v/>
      </c>
      <c r="J2881">
        <f>IFERROR(PERCENTRANK(E:E,E2881),0)</f>
        <v/>
      </c>
      <c r="K2881">
        <f>IFERROR(1 - PERCENTRANK(F:F,F2881),0)</f>
        <v/>
      </c>
      <c r="L2881">
        <f>IFERROR(PERCENTRANK(G:G,G2881),0)</f>
        <v/>
      </c>
      <c r="M2881">
        <f>H2881*weightA+I2881*weightB+J2881*weightC+K2881*weightD+L2881*weightE</f>
        <v/>
      </c>
    </row>
    <row r="2882" spans="1:13">
      <c r="A2882">
        <f>RANK(M2882,M:M)</f>
        <v/>
      </c>
      <c r="C2882">
        <f>SUMIFS('Input - target event report'!H:H,'Input - target event report'!L:L,B2882,'Input - target event report'!D:D, "Private Investment")</f>
        <v/>
      </c>
      <c r="D2882">
        <f>IF(E2882&lt;2, "N/A", (MAXIFS('Input - target event report'!E:E,'Input - target event report'!L:L,B:B,'Input - target event report'!D:D,"Private Investment")-MINIFS('Input - target event report'!E:E,'Input - target event report'!L:L,B:B,'Input - target event report'!D:D,"Private Investment"))/(E2882-1))</f>
        <v/>
      </c>
      <c r="E2882">
        <f>COUNTIFS('Input - target event report'!L:L,B2882,'Input - target event report'!D:D, "Private Investment")</f>
        <v/>
      </c>
      <c r="F2882">
        <f>AVERAGEIF(INDEX('Input - companies list'!$A:$BG, 0, MATCH("Clusters 0",'Input - companies list'!$A$1:$BG$1, 0)),'Output - Cluster ranking'!B2882,INDEX('Input - companies list'!$A:$BG, 0, MATCH("Flow",'Input - companies list'!$A$1:$BG$1, 0)))</f>
        <v/>
      </c>
      <c r="G2882">
        <f>AVERAGEIF(INDEX('Input - companies list'!$A:$BG, 0, MATCH("Clusters 0",'Input - companies list'!$A$1:$BG$1, 0)),'Output - Cluster ranking'!B2882,INDEX('Input - companies list'!$A:$BG, 0, MATCH("Inter-Cluster Connectivity",'Input - companies list'!$A$1:$BG$1, 0)))</f>
        <v/>
      </c>
      <c r="H2882">
        <f>IFERROR(PERCENTRANK(C:C,C2882),0)</f>
        <v/>
      </c>
      <c r="I2882">
        <f>IFERROR(1 - PERCENTRANK(D:D,D2882),0)</f>
        <v/>
      </c>
      <c r="J2882">
        <f>IFERROR(PERCENTRANK(E:E,E2882),0)</f>
        <v/>
      </c>
      <c r="K2882">
        <f>IFERROR(1 - PERCENTRANK(F:F,F2882),0)</f>
        <v/>
      </c>
      <c r="L2882">
        <f>IFERROR(PERCENTRANK(G:G,G2882),0)</f>
        <v/>
      </c>
      <c r="M2882">
        <f>H2882*weightA+I2882*weightB+J2882*weightC+K2882*weightD+L2882*weightE</f>
        <v/>
      </c>
    </row>
    <row r="2883" spans="1:13">
      <c r="A2883">
        <f>RANK(M2883,M:M)</f>
        <v/>
      </c>
      <c r="C2883">
        <f>SUMIFS('Input - target event report'!H:H,'Input - target event report'!L:L,B2883,'Input - target event report'!D:D, "Private Investment")</f>
        <v/>
      </c>
      <c r="D2883">
        <f>IF(E2883&lt;2, "N/A", (MAXIFS('Input - target event report'!E:E,'Input - target event report'!L:L,B:B,'Input - target event report'!D:D,"Private Investment")-MINIFS('Input - target event report'!E:E,'Input - target event report'!L:L,B:B,'Input - target event report'!D:D,"Private Investment"))/(E2883-1))</f>
        <v/>
      </c>
      <c r="E2883">
        <f>COUNTIFS('Input - target event report'!L:L,B2883,'Input - target event report'!D:D, "Private Investment")</f>
        <v/>
      </c>
      <c r="F2883">
        <f>AVERAGEIF(INDEX('Input - companies list'!$A:$BG, 0, MATCH("Clusters 0",'Input - companies list'!$A$1:$BG$1, 0)),'Output - Cluster ranking'!B2883,INDEX('Input - companies list'!$A:$BG, 0, MATCH("Flow",'Input - companies list'!$A$1:$BG$1, 0)))</f>
        <v/>
      </c>
      <c r="G2883">
        <f>AVERAGEIF(INDEX('Input - companies list'!$A:$BG, 0, MATCH("Clusters 0",'Input - companies list'!$A$1:$BG$1, 0)),'Output - Cluster ranking'!B2883,INDEX('Input - companies list'!$A:$BG, 0, MATCH("Inter-Cluster Connectivity",'Input - companies list'!$A$1:$BG$1, 0)))</f>
        <v/>
      </c>
      <c r="H2883">
        <f>IFERROR(PERCENTRANK(C:C,C2883),0)</f>
        <v/>
      </c>
      <c r="I2883">
        <f>IFERROR(1 - PERCENTRANK(D:D,D2883),0)</f>
        <v/>
      </c>
      <c r="J2883">
        <f>IFERROR(PERCENTRANK(E:E,E2883),0)</f>
        <v/>
      </c>
      <c r="K2883">
        <f>IFERROR(1 - PERCENTRANK(F:F,F2883),0)</f>
        <v/>
      </c>
      <c r="L2883">
        <f>IFERROR(PERCENTRANK(G:G,G2883),0)</f>
        <v/>
      </c>
      <c r="M2883">
        <f>H2883*weightA+I2883*weightB+J2883*weightC+K2883*weightD+L2883*weightE</f>
        <v/>
      </c>
    </row>
    <row r="2884" spans="1:13">
      <c r="A2884">
        <f>RANK(M2884,M:M)</f>
        <v/>
      </c>
      <c r="C2884">
        <f>SUMIFS('Input - target event report'!H:H,'Input - target event report'!L:L,B2884,'Input - target event report'!D:D, "Private Investment")</f>
        <v/>
      </c>
      <c r="D2884">
        <f>IF(E2884&lt;2, "N/A", (MAXIFS('Input - target event report'!E:E,'Input - target event report'!L:L,B:B,'Input - target event report'!D:D,"Private Investment")-MINIFS('Input - target event report'!E:E,'Input - target event report'!L:L,B:B,'Input - target event report'!D:D,"Private Investment"))/(E2884-1))</f>
        <v/>
      </c>
      <c r="E2884">
        <f>COUNTIFS('Input - target event report'!L:L,B2884,'Input - target event report'!D:D, "Private Investment")</f>
        <v/>
      </c>
      <c r="F2884">
        <f>AVERAGEIF(INDEX('Input - companies list'!$A:$BG, 0, MATCH("Clusters 0",'Input - companies list'!$A$1:$BG$1, 0)),'Output - Cluster ranking'!B2884,INDEX('Input - companies list'!$A:$BG, 0, MATCH("Flow",'Input - companies list'!$A$1:$BG$1, 0)))</f>
        <v/>
      </c>
      <c r="G2884">
        <f>AVERAGEIF(INDEX('Input - companies list'!$A:$BG, 0, MATCH("Clusters 0",'Input - companies list'!$A$1:$BG$1, 0)),'Output - Cluster ranking'!B2884,INDEX('Input - companies list'!$A:$BG, 0, MATCH("Inter-Cluster Connectivity",'Input - companies list'!$A$1:$BG$1, 0)))</f>
        <v/>
      </c>
      <c r="H2884">
        <f>IFERROR(PERCENTRANK(C:C,C2884),0)</f>
        <v/>
      </c>
      <c r="I2884">
        <f>IFERROR(1 - PERCENTRANK(D:D,D2884),0)</f>
        <v/>
      </c>
      <c r="J2884">
        <f>IFERROR(PERCENTRANK(E:E,E2884),0)</f>
        <v/>
      </c>
      <c r="K2884">
        <f>IFERROR(1 - PERCENTRANK(F:F,F2884),0)</f>
        <v/>
      </c>
      <c r="L2884">
        <f>IFERROR(PERCENTRANK(G:G,G2884),0)</f>
        <v/>
      </c>
      <c r="M2884">
        <f>H2884*weightA+I2884*weightB+J2884*weightC+K2884*weightD+L2884*weightE</f>
        <v/>
      </c>
    </row>
    <row r="2885" spans="1:13">
      <c r="A2885">
        <f>RANK(M2885,M:M)</f>
        <v/>
      </c>
      <c r="C2885">
        <f>SUMIFS('Input - target event report'!H:H,'Input - target event report'!L:L,B2885,'Input - target event report'!D:D, "Private Investment")</f>
        <v/>
      </c>
      <c r="D2885">
        <f>IF(E2885&lt;2, "N/A", (MAXIFS('Input - target event report'!E:E,'Input - target event report'!L:L,B:B,'Input - target event report'!D:D,"Private Investment")-MINIFS('Input - target event report'!E:E,'Input - target event report'!L:L,B:B,'Input - target event report'!D:D,"Private Investment"))/(E2885-1))</f>
        <v/>
      </c>
      <c r="E2885">
        <f>COUNTIFS('Input - target event report'!L:L,B2885,'Input - target event report'!D:D, "Private Investment")</f>
        <v/>
      </c>
      <c r="F2885">
        <f>AVERAGEIF(INDEX('Input - companies list'!$A:$BG, 0, MATCH("Clusters 0",'Input - companies list'!$A$1:$BG$1, 0)),'Output - Cluster ranking'!B2885,INDEX('Input - companies list'!$A:$BG, 0, MATCH("Flow",'Input - companies list'!$A$1:$BG$1, 0)))</f>
        <v/>
      </c>
      <c r="G2885">
        <f>AVERAGEIF(INDEX('Input - companies list'!$A:$BG, 0, MATCH("Clusters 0",'Input - companies list'!$A$1:$BG$1, 0)),'Output - Cluster ranking'!B2885,INDEX('Input - companies list'!$A:$BG, 0, MATCH("Inter-Cluster Connectivity",'Input - companies list'!$A$1:$BG$1, 0)))</f>
        <v/>
      </c>
      <c r="H2885">
        <f>IFERROR(PERCENTRANK(C:C,C2885),0)</f>
        <v/>
      </c>
      <c r="I2885">
        <f>IFERROR(1 - PERCENTRANK(D:D,D2885),0)</f>
        <v/>
      </c>
      <c r="J2885">
        <f>IFERROR(PERCENTRANK(E:E,E2885),0)</f>
        <v/>
      </c>
      <c r="K2885">
        <f>IFERROR(1 - PERCENTRANK(F:F,F2885),0)</f>
        <v/>
      </c>
      <c r="L2885">
        <f>IFERROR(PERCENTRANK(G:G,G2885),0)</f>
        <v/>
      </c>
      <c r="M2885">
        <f>H2885*weightA+I2885*weightB+J2885*weightC+K2885*weightD+L2885*weightE</f>
        <v/>
      </c>
    </row>
    <row r="2886" spans="1:13">
      <c r="A2886">
        <f>RANK(M2886,M:M)</f>
        <v/>
      </c>
      <c r="C2886">
        <f>SUMIFS('Input - target event report'!H:H,'Input - target event report'!L:L,B2886,'Input - target event report'!D:D, "Private Investment")</f>
        <v/>
      </c>
      <c r="D2886">
        <f>IF(E2886&lt;2, "N/A", (MAXIFS('Input - target event report'!E:E,'Input - target event report'!L:L,B:B,'Input - target event report'!D:D,"Private Investment")-MINIFS('Input - target event report'!E:E,'Input - target event report'!L:L,B:B,'Input - target event report'!D:D,"Private Investment"))/(E2886-1))</f>
        <v/>
      </c>
      <c r="E2886">
        <f>COUNTIFS('Input - target event report'!L:L,B2886,'Input - target event report'!D:D, "Private Investment")</f>
        <v/>
      </c>
      <c r="F2886">
        <f>AVERAGEIF(INDEX('Input - companies list'!$A:$BG, 0, MATCH("Clusters 0",'Input - companies list'!$A$1:$BG$1, 0)),'Output - Cluster ranking'!B2886,INDEX('Input - companies list'!$A:$BG, 0, MATCH("Flow",'Input - companies list'!$A$1:$BG$1, 0)))</f>
        <v/>
      </c>
      <c r="G2886">
        <f>AVERAGEIF(INDEX('Input - companies list'!$A:$BG, 0, MATCH("Clusters 0",'Input - companies list'!$A$1:$BG$1, 0)),'Output - Cluster ranking'!B2886,INDEX('Input - companies list'!$A:$BG, 0, MATCH("Inter-Cluster Connectivity",'Input - companies list'!$A$1:$BG$1, 0)))</f>
        <v/>
      </c>
      <c r="H2886">
        <f>IFERROR(PERCENTRANK(C:C,C2886),0)</f>
        <v/>
      </c>
      <c r="I2886">
        <f>IFERROR(1 - PERCENTRANK(D:D,D2886),0)</f>
        <v/>
      </c>
      <c r="J2886">
        <f>IFERROR(PERCENTRANK(E:E,E2886),0)</f>
        <v/>
      </c>
      <c r="K2886">
        <f>IFERROR(1 - PERCENTRANK(F:F,F2886),0)</f>
        <v/>
      </c>
      <c r="L2886">
        <f>IFERROR(PERCENTRANK(G:G,G2886),0)</f>
        <v/>
      </c>
      <c r="M2886">
        <f>H2886*weightA+I2886*weightB+J2886*weightC+K2886*weightD+L2886*weightE</f>
        <v/>
      </c>
    </row>
    <row r="2887" spans="1:13">
      <c r="A2887">
        <f>RANK(M2887,M:M)</f>
        <v/>
      </c>
      <c r="C2887">
        <f>SUMIFS('Input - target event report'!H:H,'Input - target event report'!L:L,B2887,'Input - target event report'!D:D, "Private Investment")</f>
        <v/>
      </c>
      <c r="D2887">
        <f>IF(E2887&lt;2, "N/A", (MAXIFS('Input - target event report'!E:E,'Input - target event report'!L:L,B:B,'Input - target event report'!D:D,"Private Investment")-MINIFS('Input - target event report'!E:E,'Input - target event report'!L:L,B:B,'Input - target event report'!D:D,"Private Investment"))/(E2887-1))</f>
        <v/>
      </c>
      <c r="E2887">
        <f>COUNTIFS('Input - target event report'!L:L,B2887,'Input - target event report'!D:D, "Private Investment")</f>
        <v/>
      </c>
      <c r="F2887">
        <f>AVERAGEIF(INDEX('Input - companies list'!$A:$BG, 0, MATCH("Clusters 0",'Input - companies list'!$A$1:$BG$1, 0)),'Output - Cluster ranking'!B2887,INDEX('Input - companies list'!$A:$BG, 0, MATCH("Flow",'Input - companies list'!$A$1:$BG$1, 0)))</f>
        <v/>
      </c>
      <c r="G2887">
        <f>AVERAGEIF(INDEX('Input - companies list'!$A:$BG, 0, MATCH("Clusters 0",'Input - companies list'!$A$1:$BG$1, 0)),'Output - Cluster ranking'!B2887,INDEX('Input - companies list'!$A:$BG, 0, MATCH("Inter-Cluster Connectivity",'Input - companies list'!$A$1:$BG$1, 0)))</f>
        <v/>
      </c>
      <c r="H2887">
        <f>IFERROR(PERCENTRANK(C:C,C2887),0)</f>
        <v/>
      </c>
      <c r="I2887">
        <f>IFERROR(1 - PERCENTRANK(D:D,D2887),0)</f>
        <v/>
      </c>
      <c r="J2887">
        <f>IFERROR(PERCENTRANK(E:E,E2887),0)</f>
        <v/>
      </c>
      <c r="K2887">
        <f>IFERROR(1 - PERCENTRANK(F:F,F2887),0)</f>
        <v/>
      </c>
      <c r="L2887">
        <f>IFERROR(PERCENTRANK(G:G,G2887),0)</f>
        <v/>
      </c>
      <c r="M2887">
        <f>H2887*weightA+I2887*weightB+J2887*weightC+K2887*weightD+L2887*weightE</f>
        <v/>
      </c>
    </row>
    <row r="2888" spans="1:13">
      <c r="A2888">
        <f>RANK(M2888,M:M)</f>
        <v/>
      </c>
      <c r="C2888">
        <f>SUMIFS('Input - target event report'!H:H,'Input - target event report'!L:L,B2888,'Input - target event report'!D:D, "Private Investment")</f>
        <v/>
      </c>
      <c r="D2888">
        <f>IF(E2888&lt;2, "N/A", (MAXIFS('Input - target event report'!E:E,'Input - target event report'!L:L,B:B,'Input - target event report'!D:D,"Private Investment")-MINIFS('Input - target event report'!E:E,'Input - target event report'!L:L,B:B,'Input - target event report'!D:D,"Private Investment"))/(E2888-1))</f>
        <v/>
      </c>
      <c r="E2888">
        <f>COUNTIFS('Input - target event report'!L:L,B2888,'Input - target event report'!D:D, "Private Investment")</f>
        <v/>
      </c>
      <c r="F2888">
        <f>AVERAGEIF(INDEX('Input - companies list'!$A:$BG, 0, MATCH("Clusters 0",'Input - companies list'!$A$1:$BG$1, 0)),'Output - Cluster ranking'!B2888,INDEX('Input - companies list'!$A:$BG, 0, MATCH("Flow",'Input - companies list'!$A$1:$BG$1, 0)))</f>
        <v/>
      </c>
      <c r="G2888">
        <f>AVERAGEIF(INDEX('Input - companies list'!$A:$BG, 0, MATCH("Clusters 0",'Input - companies list'!$A$1:$BG$1, 0)),'Output - Cluster ranking'!B2888,INDEX('Input - companies list'!$A:$BG, 0, MATCH("Inter-Cluster Connectivity",'Input - companies list'!$A$1:$BG$1, 0)))</f>
        <v/>
      </c>
      <c r="H2888">
        <f>IFERROR(PERCENTRANK(C:C,C2888),0)</f>
        <v/>
      </c>
      <c r="I2888">
        <f>IFERROR(1 - PERCENTRANK(D:D,D2888),0)</f>
        <v/>
      </c>
      <c r="J2888">
        <f>IFERROR(PERCENTRANK(E:E,E2888),0)</f>
        <v/>
      </c>
      <c r="K2888">
        <f>IFERROR(1 - PERCENTRANK(F:F,F2888),0)</f>
        <v/>
      </c>
      <c r="L2888">
        <f>IFERROR(PERCENTRANK(G:G,G2888),0)</f>
        <v/>
      </c>
      <c r="M2888">
        <f>H2888*weightA+I2888*weightB+J2888*weightC+K2888*weightD+L2888*weightE</f>
        <v/>
      </c>
    </row>
    <row r="2889" spans="1:13">
      <c r="A2889">
        <f>RANK(M2889,M:M)</f>
        <v/>
      </c>
      <c r="C2889">
        <f>SUMIFS('Input - target event report'!H:H,'Input - target event report'!L:L,B2889,'Input - target event report'!D:D, "Private Investment")</f>
        <v/>
      </c>
      <c r="D2889">
        <f>IF(E2889&lt;2, "N/A", (MAXIFS('Input - target event report'!E:E,'Input - target event report'!L:L,B:B,'Input - target event report'!D:D,"Private Investment")-MINIFS('Input - target event report'!E:E,'Input - target event report'!L:L,B:B,'Input - target event report'!D:D,"Private Investment"))/(E2889-1))</f>
        <v/>
      </c>
      <c r="E2889">
        <f>COUNTIFS('Input - target event report'!L:L,B2889,'Input - target event report'!D:D, "Private Investment")</f>
        <v/>
      </c>
      <c r="F2889">
        <f>AVERAGEIF(INDEX('Input - companies list'!$A:$BG, 0, MATCH("Clusters 0",'Input - companies list'!$A$1:$BG$1, 0)),'Output - Cluster ranking'!B2889,INDEX('Input - companies list'!$A:$BG, 0, MATCH("Flow",'Input - companies list'!$A$1:$BG$1, 0)))</f>
        <v/>
      </c>
      <c r="G2889">
        <f>AVERAGEIF(INDEX('Input - companies list'!$A:$BG, 0, MATCH("Clusters 0",'Input - companies list'!$A$1:$BG$1, 0)),'Output - Cluster ranking'!B2889,INDEX('Input - companies list'!$A:$BG, 0, MATCH("Inter-Cluster Connectivity",'Input - companies list'!$A$1:$BG$1, 0)))</f>
        <v/>
      </c>
      <c r="H2889">
        <f>IFERROR(PERCENTRANK(C:C,C2889),0)</f>
        <v/>
      </c>
      <c r="I2889">
        <f>IFERROR(1 - PERCENTRANK(D:D,D2889),0)</f>
        <v/>
      </c>
      <c r="J2889">
        <f>IFERROR(PERCENTRANK(E:E,E2889),0)</f>
        <v/>
      </c>
      <c r="K2889">
        <f>IFERROR(1 - PERCENTRANK(F:F,F2889),0)</f>
        <v/>
      </c>
      <c r="L2889">
        <f>IFERROR(PERCENTRANK(G:G,G2889),0)</f>
        <v/>
      </c>
      <c r="M2889">
        <f>H2889*weightA+I2889*weightB+J2889*weightC+K2889*weightD+L2889*weightE</f>
        <v/>
      </c>
    </row>
    <row r="2890" spans="1:13">
      <c r="A2890">
        <f>RANK(M2890,M:M)</f>
        <v/>
      </c>
      <c r="C2890">
        <f>SUMIFS('Input - target event report'!H:H,'Input - target event report'!L:L,B2890,'Input - target event report'!D:D, "Private Investment")</f>
        <v/>
      </c>
      <c r="D2890">
        <f>IF(E2890&lt;2, "N/A", (MAXIFS('Input - target event report'!E:E,'Input - target event report'!L:L,B:B,'Input - target event report'!D:D,"Private Investment")-MINIFS('Input - target event report'!E:E,'Input - target event report'!L:L,B:B,'Input - target event report'!D:D,"Private Investment"))/(E2890-1))</f>
        <v/>
      </c>
      <c r="E2890">
        <f>COUNTIFS('Input - target event report'!L:L,B2890,'Input - target event report'!D:D, "Private Investment")</f>
        <v/>
      </c>
      <c r="F2890">
        <f>AVERAGEIF(INDEX('Input - companies list'!$A:$BG, 0, MATCH("Clusters 0",'Input - companies list'!$A$1:$BG$1, 0)),'Output - Cluster ranking'!B2890,INDEX('Input - companies list'!$A:$BG, 0, MATCH("Flow",'Input - companies list'!$A$1:$BG$1, 0)))</f>
        <v/>
      </c>
      <c r="G2890">
        <f>AVERAGEIF(INDEX('Input - companies list'!$A:$BG, 0, MATCH("Clusters 0",'Input - companies list'!$A$1:$BG$1, 0)),'Output - Cluster ranking'!B2890,INDEX('Input - companies list'!$A:$BG, 0, MATCH("Inter-Cluster Connectivity",'Input - companies list'!$A$1:$BG$1, 0)))</f>
        <v/>
      </c>
      <c r="H2890">
        <f>IFERROR(PERCENTRANK(C:C,C2890),0)</f>
        <v/>
      </c>
      <c r="I2890">
        <f>IFERROR(1 - PERCENTRANK(D:D,D2890),0)</f>
        <v/>
      </c>
      <c r="J2890">
        <f>IFERROR(PERCENTRANK(E:E,E2890),0)</f>
        <v/>
      </c>
      <c r="K2890">
        <f>IFERROR(1 - PERCENTRANK(F:F,F2890),0)</f>
        <v/>
      </c>
      <c r="L2890">
        <f>IFERROR(PERCENTRANK(G:G,G2890),0)</f>
        <v/>
      </c>
      <c r="M2890">
        <f>H2890*weightA+I2890*weightB+J2890*weightC+K2890*weightD+L2890*weightE</f>
        <v/>
      </c>
    </row>
    <row r="2891" spans="1:13">
      <c r="A2891">
        <f>RANK(M2891,M:M)</f>
        <v/>
      </c>
      <c r="C2891">
        <f>SUMIFS('Input - target event report'!H:H,'Input - target event report'!L:L,B2891,'Input - target event report'!D:D, "Private Investment")</f>
        <v/>
      </c>
      <c r="D2891">
        <f>IF(E2891&lt;2, "N/A", (MAXIFS('Input - target event report'!E:E,'Input - target event report'!L:L,B:B,'Input - target event report'!D:D,"Private Investment")-MINIFS('Input - target event report'!E:E,'Input - target event report'!L:L,B:B,'Input - target event report'!D:D,"Private Investment"))/(E2891-1))</f>
        <v/>
      </c>
      <c r="E2891">
        <f>COUNTIFS('Input - target event report'!L:L,B2891,'Input - target event report'!D:D, "Private Investment")</f>
        <v/>
      </c>
      <c r="F2891">
        <f>AVERAGEIF(INDEX('Input - companies list'!$A:$BG, 0, MATCH("Clusters 0",'Input - companies list'!$A$1:$BG$1, 0)),'Output - Cluster ranking'!B2891,INDEX('Input - companies list'!$A:$BG, 0, MATCH("Flow",'Input - companies list'!$A$1:$BG$1, 0)))</f>
        <v/>
      </c>
      <c r="G2891">
        <f>AVERAGEIF(INDEX('Input - companies list'!$A:$BG, 0, MATCH("Clusters 0",'Input - companies list'!$A$1:$BG$1, 0)),'Output - Cluster ranking'!B2891,INDEX('Input - companies list'!$A:$BG, 0, MATCH("Inter-Cluster Connectivity",'Input - companies list'!$A$1:$BG$1, 0)))</f>
        <v/>
      </c>
      <c r="H2891">
        <f>IFERROR(PERCENTRANK(C:C,C2891),0)</f>
        <v/>
      </c>
      <c r="I2891">
        <f>IFERROR(1 - PERCENTRANK(D:D,D2891),0)</f>
        <v/>
      </c>
      <c r="J2891">
        <f>IFERROR(PERCENTRANK(E:E,E2891),0)</f>
        <v/>
      </c>
      <c r="K2891">
        <f>IFERROR(1 - PERCENTRANK(F:F,F2891),0)</f>
        <v/>
      </c>
      <c r="L2891">
        <f>IFERROR(PERCENTRANK(G:G,G2891),0)</f>
        <v/>
      </c>
      <c r="M2891">
        <f>H2891*weightA+I2891*weightB+J2891*weightC+K2891*weightD+L2891*weightE</f>
        <v/>
      </c>
    </row>
    <row r="2892" spans="1:13">
      <c r="A2892">
        <f>RANK(M2892,M:M)</f>
        <v/>
      </c>
      <c r="C2892">
        <f>SUMIFS('Input - target event report'!H:H,'Input - target event report'!L:L,B2892,'Input - target event report'!D:D, "Private Investment")</f>
        <v/>
      </c>
      <c r="D2892">
        <f>IF(E2892&lt;2, "N/A", (MAXIFS('Input - target event report'!E:E,'Input - target event report'!L:L,B:B,'Input - target event report'!D:D,"Private Investment")-MINIFS('Input - target event report'!E:E,'Input - target event report'!L:L,B:B,'Input - target event report'!D:D,"Private Investment"))/(E2892-1))</f>
        <v/>
      </c>
      <c r="E2892">
        <f>COUNTIFS('Input - target event report'!L:L,B2892,'Input - target event report'!D:D, "Private Investment")</f>
        <v/>
      </c>
      <c r="F2892">
        <f>AVERAGEIF(INDEX('Input - companies list'!$A:$BG, 0, MATCH("Clusters 0",'Input - companies list'!$A$1:$BG$1, 0)),'Output - Cluster ranking'!B2892,INDEX('Input - companies list'!$A:$BG, 0, MATCH("Flow",'Input - companies list'!$A$1:$BG$1, 0)))</f>
        <v/>
      </c>
      <c r="G2892">
        <f>AVERAGEIF(INDEX('Input - companies list'!$A:$BG, 0, MATCH("Clusters 0",'Input - companies list'!$A$1:$BG$1, 0)),'Output - Cluster ranking'!B2892,INDEX('Input - companies list'!$A:$BG, 0, MATCH("Inter-Cluster Connectivity",'Input - companies list'!$A$1:$BG$1, 0)))</f>
        <v/>
      </c>
      <c r="H2892">
        <f>IFERROR(PERCENTRANK(C:C,C2892),0)</f>
        <v/>
      </c>
      <c r="I2892">
        <f>IFERROR(1 - PERCENTRANK(D:D,D2892),0)</f>
        <v/>
      </c>
      <c r="J2892">
        <f>IFERROR(PERCENTRANK(E:E,E2892),0)</f>
        <v/>
      </c>
      <c r="K2892">
        <f>IFERROR(1 - PERCENTRANK(F:F,F2892),0)</f>
        <v/>
      </c>
      <c r="L2892">
        <f>IFERROR(PERCENTRANK(G:G,G2892),0)</f>
        <v/>
      </c>
      <c r="M2892">
        <f>H2892*weightA+I2892*weightB+J2892*weightC+K2892*weightD+L2892*weightE</f>
        <v/>
      </c>
    </row>
    <row r="2893" spans="1:13">
      <c r="A2893">
        <f>RANK(M2893,M:M)</f>
        <v/>
      </c>
      <c r="C2893">
        <f>SUMIFS('Input - target event report'!H:H,'Input - target event report'!L:L,B2893,'Input - target event report'!D:D, "Private Investment")</f>
        <v/>
      </c>
      <c r="D2893">
        <f>IF(E2893&lt;2, "N/A", (MAXIFS('Input - target event report'!E:E,'Input - target event report'!L:L,B:B,'Input - target event report'!D:D,"Private Investment")-MINIFS('Input - target event report'!E:E,'Input - target event report'!L:L,B:B,'Input - target event report'!D:D,"Private Investment"))/(E2893-1))</f>
        <v/>
      </c>
      <c r="E2893">
        <f>COUNTIFS('Input - target event report'!L:L,B2893,'Input - target event report'!D:D, "Private Investment")</f>
        <v/>
      </c>
      <c r="F2893">
        <f>AVERAGEIF(INDEX('Input - companies list'!$A:$BG, 0, MATCH("Clusters 0",'Input - companies list'!$A$1:$BG$1, 0)),'Output - Cluster ranking'!B2893,INDEX('Input - companies list'!$A:$BG, 0, MATCH("Flow",'Input - companies list'!$A$1:$BG$1, 0)))</f>
        <v/>
      </c>
      <c r="G2893">
        <f>AVERAGEIF(INDEX('Input - companies list'!$A:$BG, 0, MATCH("Clusters 0",'Input - companies list'!$A$1:$BG$1, 0)),'Output - Cluster ranking'!B2893,INDEX('Input - companies list'!$A:$BG, 0, MATCH("Inter-Cluster Connectivity",'Input - companies list'!$A$1:$BG$1, 0)))</f>
        <v/>
      </c>
      <c r="H2893">
        <f>IFERROR(PERCENTRANK(C:C,C2893),0)</f>
        <v/>
      </c>
      <c r="I2893">
        <f>IFERROR(1 - PERCENTRANK(D:D,D2893),0)</f>
        <v/>
      </c>
      <c r="J2893">
        <f>IFERROR(PERCENTRANK(E:E,E2893),0)</f>
        <v/>
      </c>
      <c r="K2893">
        <f>IFERROR(1 - PERCENTRANK(F:F,F2893),0)</f>
        <v/>
      </c>
      <c r="L2893">
        <f>IFERROR(PERCENTRANK(G:G,G2893),0)</f>
        <v/>
      </c>
      <c r="M2893">
        <f>H2893*weightA+I2893*weightB+J2893*weightC+K2893*weightD+L2893*weightE</f>
        <v/>
      </c>
    </row>
    <row r="2894" spans="1:13">
      <c r="A2894">
        <f>RANK(M2894,M:M)</f>
        <v/>
      </c>
      <c r="C2894">
        <f>SUMIFS('Input - target event report'!H:H,'Input - target event report'!L:L,B2894,'Input - target event report'!D:D, "Private Investment")</f>
        <v/>
      </c>
      <c r="D2894">
        <f>IF(E2894&lt;2, "N/A", (MAXIFS('Input - target event report'!E:E,'Input - target event report'!L:L,B:B,'Input - target event report'!D:D,"Private Investment")-MINIFS('Input - target event report'!E:E,'Input - target event report'!L:L,B:B,'Input - target event report'!D:D,"Private Investment"))/(E2894-1))</f>
        <v/>
      </c>
      <c r="E2894">
        <f>COUNTIFS('Input - target event report'!L:L,B2894,'Input - target event report'!D:D, "Private Investment")</f>
        <v/>
      </c>
      <c r="F2894">
        <f>AVERAGEIF(INDEX('Input - companies list'!$A:$BG, 0, MATCH("Clusters 0",'Input - companies list'!$A$1:$BG$1, 0)),'Output - Cluster ranking'!B2894,INDEX('Input - companies list'!$A:$BG, 0, MATCH("Flow",'Input - companies list'!$A$1:$BG$1, 0)))</f>
        <v/>
      </c>
      <c r="G2894">
        <f>AVERAGEIF(INDEX('Input - companies list'!$A:$BG, 0, MATCH("Clusters 0",'Input - companies list'!$A$1:$BG$1, 0)),'Output - Cluster ranking'!B2894,INDEX('Input - companies list'!$A:$BG, 0, MATCH("Inter-Cluster Connectivity",'Input - companies list'!$A$1:$BG$1, 0)))</f>
        <v/>
      </c>
      <c r="H2894">
        <f>IFERROR(PERCENTRANK(C:C,C2894),0)</f>
        <v/>
      </c>
      <c r="I2894">
        <f>IFERROR(1 - PERCENTRANK(D:D,D2894),0)</f>
        <v/>
      </c>
      <c r="J2894">
        <f>IFERROR(PERCENTRANK(E:E,E2894),0)</f>
        <v/>
      </c>
      <c r="K2894">
        <f>IFERROR(1 - PERCENTRANK(F:F,F2894),0)</f>
        <v/>
      </c>
      <c r="L2894">
        <f>IFERROR(PERCENTRANK(G:G,G2894),0)</f>
        <v/>
      </c>
      <c r="M2894">
        <f>H2894*weightA+I2894*weightB+J2894*weightC+K2894*weightD+L2894*weightE</f>
        <v/>
      </c>
    </row>
    <row r="2895" spans="1:13">
      <c r="A2895">
        <f>RANK(M2895,M:M)</f>
        <v/>
      </c>
      <c r="C2895">
        <f>SUMIFS('Input - target event report'!H:H,'Input - target event report'!L:L,B2895,'Input - target event report'!D:D, "Private Investment")</f>
        <v/>
      </c>
      <c r="D2895">
        <f>IF(E2895&lt;2, "N/A", (MAXIFS('Input - target event report'!E:E,'Input - target event report'!L:L,B:B,'Input - target event report'!D:D,"Private Investment")-MINIFS('Input - target event report'!E:E,'Input - target event report'!L:L,B:B,'Input - target event report'!D:D,"Private Investment"))/(E2895-1))</f>
        <v/>
      </c>
      <c r="E2895">
        <f>COUNTIFS('Input - target event report'!L:L,B2895,'Input - target event report'!D:D, "Private Investment")</f>
        <v/>
      </c>
      <c r="F2895">
        <f>AVERAGEIF(INDEX('Input - companies list'!$A:$BG, 0, MATCH("Clusters 0",'Input - companies list'!$A$1:$BG$1, 0)),'Output - Cluster ranking'!B2895,INDEX('Input - companies list'!$A:$BG, 0, MATCH("Flow",'Input - companies list'!$A$1:$BG$1, 0)))</f>
        <v/>
      </c>
      <c r="G2895">
        <f>AVERAGEIF(INDEX('Input - companies list'!$A:$BG, 0, MATCH("Clusters 0",'Input - companies list'!$A$1:$BG$1, 0)),'Output - Cluster ranking'!B2895,INDEX('Input - companies list'!$A:$BG, 0, MATCH("Inter-Cluster Connectivity",'Input - companies list'!$A$1:$BG$1, 0)))</f>
        <v/>
      </c>
      <c r="H2895">
        <f>IFERROR(PERCENTRANK(C:C,C2895),0)</f>
        <v/>
      </c>
      <c r="I2895">
        <f>IFERROR(1 - PERCENTRANK(D:D,D2895),0)</f>
        <v/>
      </c>
      <c r="J2895">
        <f>IFERROR(PERCENTRANK(E:E,E2895),0)</f>
        <v/>
      </c>
      <c r="K2895">
        <f>IFERROR(1 - PERCENTRANK(F:F,F2895),0)</f>
        <v/>
      </c>
      <c r="L2895">
        <f>IFERROR(PERCENTRANK(G:G,G2895),0)</f>
        <v/>
      </c>
      <c r="M2895">
        <f>H2895*weightA+I2895*weightB+J2895*weightC+K2895*weightD+L2895*weightE</f>
        <v/>
      </c>
    </row>
    <row r="2896" spans="1:13">
      <c r="A2896">
        <f>RANK(M2896,M:M)</f>
        <v/>
      </c>
      <c r="C2896">
        <f>SUMIFS('Input - target event report'!H:H,'Input - target event report'!L:L,B2896,'Input - target event report'!D:D, "Private Investment")</f>
        <v/>
      </c>
      <c r="D2896">
        <f>IF(E2896&lt;2, "N/A", (MAXIFS('Input - target event report'!E:E,'Input - target event report'!L:L,B:B,'Input - target event report'!D:D,"Private Investment")-MINIFS('Input - target event report'!E:E,'Input - target event report'!L:L,B:B,'Input - target event report'!D:D,"Private Investment"))/(E2896-1))</f>
        <v/>
      </c>
      <c r="E2896">
        <f>COUNTIFS('Input - target event report'!L:L,B2896,'Input - target event report'!D:D, "Private Investment")</f>
        <v/>
      </c>
      <c r="F2896">
        <f>AVERAGEIF(INDEX('Input - companies list'!$A:$BG, 0, MATCH("Clusters 0",'Input - companies list'!$A$1:$BG$1, 0)),'Output - Cluster ranking'!B2896,INDEX('Input - companies list'!$A:$BG, 0, MATCH("Flow",'Input - companies list'!$A$1:$BG$1, 0)))</f>
        <v/>
      </c>
      <c r="G2896">
        <f>AVERAGEIF(INDEX('Input - companies list'!$A:$BG, 0, MATCH("Clusters 0",'Input - companies list'!$A$1:$BG$1, 0)),'Output - Cluster ranking'!B2896,INDEX('Input - companies list'!$A:$BG, 0, MATCH("Inter-Cluster Connectivity",'Input - companies list'!$A$1:$BG$1, 0)))</f>
        <v/>
      </c>
      <c r="H2896">
        <f>IFERROR(PERCENTRANK(C:C,C2896),0)</f>
        <v/>
      </c>
      <c r="I2896">
        <f>IFERROR(1 - PERCENTRANK(D:D,D2896),0)</f>
        <v/>
      </c>
      <c r="J2896">
        <f>IFERROR(PERCENTRANK(E:E,E2896),0)</f>
        <v/>
      </c>
      <c r="K2896">
        <f>IFERROR(1 - PERCENTRANK(F:F,F2896),0)</f>
        <v/>
      </c>
      <c r="L2896">
        <f>IFERROR(PERCENTRANK(G:G,G2896),0)</f>
        <v/>
      </c>
      <c r="M2896">
        <f>H2896*weightA+I2896*weightB+J2896*weightC+K2896*weightD+L2896*weightE</f>
        <v/>
      </c>
    </row>
    <row r="2897" spans="1:13">
      <c r="A2897">
        <f>RANK(M2897,M:M)</f>
        <v/>
      </c>
      <c r="C2897">
        <f>SUMIFS('Input - target event report'!H:H,'Input - target event report'!L:L,B2897,'Input - target event report'!D:D, "Private Investment")</f>
        <v/>
      </c>
      <c r="D2897">
        <f>IF(E2897&lt;2, "N/A", (MAXIFS('Input - target event report'!E:E,'Input - target event report'!L:L,B:B,'Input - target event report'!D:D,"Private Investment")-MINIFS('Input - target event report'!E:E,'Input - target event report'!L:L,B:B,'Input - target event report'!D:D,"Private Investment"))/(E2897-1))</f>
        <v/>
      </c>
      <c r="E2897">
        <f>COUNTIFS('Input - target event report'!L:L,B2897,'Input - target event report'!D:D, "Private Investment")</f>
        <v/>
      </c>
      <c r="F2897">
        <f>AVERAGEIF(INDEX('Input - companies list'!$A:$BG, 0, MATCH("Clusters 0",'Input - companies list'!$A$1:$BG$1, 0)),'Output - Cluster ranking'!B2897,INDEX('Input - companies list'!$A:$BG, 0, MATCH("Flow",'Input - companies list'!$A$1:$BG$1, 0)))</f>
        <v/>
      </c>
      <c r="G2897">
        <f>AVERAGEIF(INDEX('Input - companies list'!$A:$BG, 0, MATCH("Clusters 0",'Input - companies list'!$A$1:$BG$1, 0)),'Output - Cluster ranking'!B2897,INDEX('Input - companies list'!$A:$BG, 0, MATCH("Inter-Cluster Connectivity",'Input - companies list'!$A$1:$BG$1, 0)))</f>
        <v/>
      </c>
      <c r="H2897">
        <f>IFERROR(PERCENTRANK(C:C,C2897),0)</f>
        <v/>
      </c>
      <c r="I2897">
        <f>IFERROR(1 - PERCENTRANK(D:D,D2897),0)</f>
        <v/>
      </c>
      <c r="J2897">
        <f>IFERROR(PERCENTRANK(E:E,E2897),0)</f>
        <v/>
      </c>
      <c r="K2897">
        <f>IFERROR(1 - PERCENTRANK(F:F,F2897),0)</f>
        <v/>
      </c>
      <c r="L2897">
        <f>IFERROR(PERCENTRANK(G:G,G2897),0)</f>
        <v/>
      </c>
      <c r="M2897">
        <f>H2897*weightA+I2897*weightB+J2897*weightC+K2897*weightD+L2897*weightE</f>
        <v/>
      </c>
    </row>
    <row r="2898" spans="1:13">
      <c r="A2898">
        <f>RANK(M2898,M:M)</f>
        <v/>
      </c>
      <c r="C2898">
        <f>SUMIFS('Input - target event report'!H:H,'Input - target event report'!L:L,B2898,'Input - target event report'!D:D, "Private Investment")</f>
        <v/>
      </c>
      <c r="D2898">
        <f>IF(E2898&lt;2, "N/A", (MAXIFS('Input - target event report'!E:E,'Input - target event report'!L:L,B:B,'Input - target event report'!D:D,"Private Investment")-MINIFS('Input - target event report'!E:E,'Input - target event report'!L:L,B:B,'Input - target event report'!D:D,"Private Investment"))/(E2898-1))</f>
        <v/>
      </c>
      <c r="E2898">
        <f>COUNTIFS('Input - target event report'!L:L,B2898,'Input - target event report'!D:D, "Private Investment")</f>
        <v/>
      </c>
      <c r="F2898">
        <f>AVERAGEIF(INDEX('Input - companies list'!$A:$BG, 0, MATCH("Clusters 0",'Input - companies list'!$A$1:$BG$1, 0)),'Output - Cluster ranking'!B2898,INDEX('Input - companies list'!$A:$BG, 0, MATCH("Flow",'Input - companies list'!$A$1:$BG$1, 0)))</f>
        <v/>
      </c>
      <c r="G2898">
        <f>AVERAGEIF(INDEX('Input - companies list'!$A:$BG, 0, MATCH("Clusters 0",'Input - companies list'!$A$1:$BG$1, 0)),'Output - Cluster ranking'!B2898,INDEX('Input - companies list'!$A:$BG, 0, MATCH("Inter-Cluster Connectivity",'Input - companies list'!$A$1:$BG$1, 0)))</f>
        <v/>
      </c>
      <c r="H2898">
        <f>IFERROR(PERCENTRANK(C:C,C2898),0)</f>
        <v/>
      </c>
      <c r="I2898">
        <f>IFERROR(1 - PERCENTRANK(D:D,D2898),0)</f>
        <v/>
      </c>
      <c r="J2898">
        <f>IFERROR(PERCENTRANK(E:E,E2898),0)</f>
        <v/>
      </c>
      <c r="K2898">
        <f>IFERROR(1 - PERCENTRANK(F:F,F2898),0)</f>
        <v/>
      </c>
      <c r="L2898">
        <f>IFERROR(PERCENTRANK(G:G,G2898),0)</f>
        <v/>
      </c>
      <c r="M2898">
        <f>H2898*weightA+I2898*weightB+J2898*weightC+K2898*weightD+L2898*weightE</f>
        <v/>
      </c>
    </row>
    <row r="2899" spans="1:13">
      <c r="A2899">
        <f>RANK(M2899,M:M)</f>
        <v/>
      </c>
      <c r="C2899">
        <f>SUMIFS('Input - target event report'!H:H,'Input - target event report'!L:L,B2899,'Input - target event report'!D:D, "Private Investment")</f>
        <v/>
      </c>
      <c r="D2899">
        <f>IF(E2899&lt;2, "N/A", (MAXIFS('Input - target event report'!E:E,'Input - target event report'!L:L,B:B,'Input - target event report'!D:D,"Private Investment")-MINIFS('Input - target event report'!E:E,'Input - target event report'!L:L,B:B,'Input - target event report'!D:D,"Private Investment"))/(E2899-1))</f>
        <v/>
      </c>
      <c r="E2899">
        <f>COUNTIFS('Input - target event report'!L:L,B2899,'Input - target event report'!D:D, "Private Investment")</f>
        <v/>
      </c>
      <c r="F2899">
        <f>AVERAGEIF(INDEX('Input - companies list'!$A:$BG, 0, MATCH("Clusters 0",'Input - companies list'!$A$1:$BG$1, 0)),'Output - Cluster ranking'!B2899,INDEX('Input - companies list'!$A:$BG, 0, MATCH("Flow",'Input - companies list'!$A$1:$BG$1, 0)))</f>
        <v/>
      </c>
      <c r="G2899">
        <f>AVERAGEIF(INDEX('Input - companies list'!$A:$BG, 0, MATCH("Clusters 0",'Input - companies list'!$A$1:$BG$1, 0)),'Output - Cluster ranking'!B2899,INDEX('Input - companies list'!$A:$BG, 0, MATCH("Inter-Cluster Connectivity",'Input - companies list'!$A$1:$BG$1, 0)))</f>
        <v/>
      </c>
      <c r="H2899">
        <f>IFERROR(PERCENTRANK(C:C,C2899),0)</f>
        <v/>
      </c>
      <c r="I2899">
        <f>IFERROR(1 - PERCENTRANK(D:D,D2899),0)</f>
        <v/>
      </c>
      <c r="J2899">
        <f>IFERROR(PERCENTRANK(E:E,E2899),0)</f>
        <v/>
      </c>
      <c r="K2899">
        <f>IFERROR(1 - PERCENTRANK(F:F,F2899),0)</f>
        <v/>
      </c>
      <c r="L2899">
        <f>IFERROR(PERCENTRANK(G:G,G2899),0)</f>
        <v/>
      </c>
      <c r="M2899">
        <f>H2899*weightA+I2899*weightB+J2899*weightC+K2899*weightD+L2899*weightE</f>
        <v/>
      </c>
    </row>
    <row r="2900" spans="1:13">
      <c r="A2900">
        <f>RANK(M2900,M:M)</f>
        <v/>
      </c>
      <c r="C2900">
        <f>SUMIFS('Input - target event report'!H:H,'Input - target event report'!L:L,B2900,'Input - target event report'!D:D, "Private Investment")</f>
        <v/>
      </c>
      <c r="D2900">
        <f>IF(E2900&lt;2, "N/A", (MAXIFS('Input - target event report'!E:E,'Input - target event report'!L:L,B:B,'Input - target event report'!D:D,"Private Investment")-MINIFS('Input - target event report'!E:E,'Input - target event report'!L:L,B:B,'Input - target event report'!D:D,"Private Investment"))/(E2900-1))</f>
        <v/>
      </c>
      <c r="E2900">
        <f>COUNTIFS('Input - target event report'!L:L,B2900,'Input - target event report'!D:D, "Private Investment")</f>
        <v/>
      </c>
      <c r="F2900">
        <f>AVERAGEIF(INDEX('Input - companies list'!$A:$BG, 0, MATCH("Clusters 0",'Input - companies list'!$A$1:$BG$1, 0)),'Output - Cluster ranking'!B2900,INDEX('Input - companies list'!$A:$BG, 0, MATCH("Flow",'Input - companies list'!$A$1:$BG$1, 0)))</f>
        <v/>
      </c>
      <c r="G2900">
        <f>AVERAGEIF(INDEX('Input - companies list'!$A:$BG, 0, MATCH("Clusters 0",'Input - companies list'!$A$1:$BG$1, 0)),'Output - Cluster ranking'!B2900,INDEX('Input - companies list'!$A:$BG, 0, MATCH("Inter-Cluster Connectivity",'Input - companies list'!$A$1:$BG$1, 0)))</f>
        <v/>
      </c>
      <c r="H2900">
        <f>IFERROR(PERCENTRANK(C:C,C2900),0)</f>
        <v/>
      </c>
      <c r="I2900">
        <f>IFERROR(1 - PERCENTRANK(D:D,D2900),0)</f>
        <v/>
      </c>
      <c r="J2900">
        <f>IFERROR(PERCENTRANK(E:E,E2900),0)</f>
        <v/>
      </c>
      <c r="K2900">
        <f>IFERROR(1 - PERCENTRANK(F:F,F2900),0)</f>
        <v/>
      </c>
      <c r="L2900">
        <f>IFERROR(PERCENTRANK(G:G,G2900),0)</f>
        <v/>
      </c>
      <c r="M2900">
        <f>H2900*weightA+I2900*weightB+J2900*weightC+K2900*weightD+L2900*weightE</f>
        <v/>
      </c>
    </row>
    <row r="2901" spans="1:13">
      <c r="A2901">
        <f>RANK(M2901,M:M)</f>
        <v/>
      </c>
      <c r="C2901">
        <f>SUMIFS('Input - target event report'!H:H,'Input - target event report'!L:L,B2901,'Input - target event report'!D:D, "Private Investment")</f>
        <v/>
      </c>
      <c r="D2901">
        <f>IF(E2901&lt;2, "N/A", (MAXIFS('Input - target event report'!E:E,'Input - target event report'!L:L,B:B,'Input - target event report'!D:D,"Private Investment")-MINIFS('Input - target event report'!E:E,'Input - target event report'!L:L,B:B,'Input - target event report'!D:D,"Private Investment"))/(E2901-1))</f>
        <v/>
      </c>
      <c r="E2901">
        <f>COUNTIFS('Input - target event report'!L:L,B2901,'Input - target event report'!D:D, "Private Investment")</f>
        <v/>
      </c>
      <c r="F2901">
        <f>AVERAGEIF(INDEX('Input - companies list'!$A:$BG, 0, MATCH("Clusters 0",'Input - companies list'!$A$1:$BG$1, 0)),'Output - Cluster ranking'!B2901,INDEX('Input - companies list'!$A:$BG, 0, MATCH("Flow",'Input - companies list'!$A$1:$BG$1, 0)))</f>
        <v/>
      </c>
      <c r="G2901">
        <f>AVERAGEIF(INDEX('Input - companies list'!$A:$BG, 0, MATCH("Clusters 0",'Input - companies list'!$A$1:$BG$1, 0)),'Output - Cluster ranking'!B2901,INDEX('Input - companies list'!$A:$BG, 0, MATCH("Inter-Cluster Connectivity",'Input - companies list'!$A$1:$BG$1, 0)))</f>
        <v/>
      </c>
      <c r="H2901">
        <f>IFERROR(PERCENTRANK(C:C,C2901),0)</f>
        <v/>
      </c>
      <c r="I2901">
        <f>IFERROR(1 - PERCENTRANK(D:D,D2901),0)</f>
        <v/>
      </c>
      <c r="J2901">
        <f>IFERROR(PERCENTRANK(E:E,E2901),0)</f>
        <v/>
      </c>
      <c r="K2901">
        <f>IFERROR(1 - PERCENTRANK(F:F,F2901),0)</f>
        <v/>
      </c>
      <c r="L2901">
        <f>IFERROR(PERCENTRANK(G:G,G2901),0)</f>
        <v/>
      </c>
      <c r="M2901">
        <f>H2901*weightA+I2901*weightB+J2901*weightC+K2901*weightD+L2901*weightE</f>
        <v/>
      </c>
    </row>
    <row r="2902" spans="1:13">
      <c r="A2902">
        <f>RANK(M2902,M:M)</f>
        <v/>
      </c>
      <c r="C2902">
        <f>SUMIFS('Input - target event report'!H:H,'Input - target event report'!L:L,B2902,'Input - target event report'!D:D, "Private Investment")</f>
        <v/>
      </c>
      <c r="D2902">
        <f>IF(E2902&lt;2, "N/A", (MAXIFS('Input - target event report'!E:E,'Input - target event report'!L:L,B:B,'Input - target event report'!D:D,"Private Investment")-MINIFS('Input - target event report'!E:E,'Input - target event report'!L:L,B:B,'Input - target event report'!D:D,"Private Investment"))/(E2902-1))</f>
        <v/>
      </c>
      <c r="E2902">
        <f>COUNTIFS('Input - target event report'!L:L,B2902,'Input - target event report'!D:D, "Private Investment")</f>
        <v/>
      </c>
      <c r="F2902">
        <f>AVERAGEIF(INDEX('Input - companies list'!$A:$BG, 0, MATCH("Clusters 0",'Input - companies list'!$A$1:$BG$1, 0)),'Output - Cluster ranking'!B2902,INDEX('Input - companies list'!$A:$BG, 0, MATCH("Flow",'Input - companies list'!$A$1:$BG$1, 0)))</f>
        <v/>
      </c>
      <c r="G2902">
        <f>AVERAGEIF(INDEX('Input - companies list'!$A:$BG, 0, MATCH("Clusters 0",'Input - companies list'!$A$1:$BG$1, 0)),'Output - Cluster ranking'!B2902,INDEX('Input - companies list'!$A:$BG, 0, MATCH("Inter-Cluster Connectivity",'Input - companies list'!$A$1:$BG$1, 0)))</f>
        <v/>
      </c>
      <c r="H2902">
        <f>IFERROR(PERCENTRANK(C:C,C2902),0)</f>
        <v/>
      </c>
      <c r="I2902">
        <f>IFERROR(1 - PERCENTRANK(D:D,D2902),0)</f>
        <v/>
      </c>
      <c r="J2902">
        <f>IFERROR(PERCENTRANK(E:E,E2902),0)</f>
        <v/>
      </c>
      <c r="K2902">
        <f>IFERROR(1 - PERCENTRANK(F:F,F2902),0)</f>
        <v/>
      </c>
      <c r="L2902">
        <f>IFERROR(PERCENTRANK(G:G,G2902),0)</f>
        <v/>
      </c>
      <c r="M2902">
        <f>H2902*weightA+I2902*weightB+J2902*weightC+K2902*weightD+L2902*weightE</f>
        <v/>
      </c>
    </row>
    <row r="2903" spans="1:13">
      <c r="A2903">
        <f>RANK(M2903,M:M)</f>
        <v/>
      </c>
      <c r="C2903">
        <f>SUMIFS('Input - target event report'!H:H,'Input - target event report'!L:L,B2903,'Input - target event report'!D:D, "Private Investment")</f>
        <v/>
      </c>
      <c r="D2903">
        <f>IF(E2903&lt;2, "N/A", (MAXIFS('Input - target event report'!E:E,'Input - target event report'!L:L,B:B,'Input - target event report'!D:D,"Private Investment")-MINIFS('Input - target event report'!E:E,'Input - target event report'!L:L,B:B,'Input - target event report'!D:D,"Private Investment"))/(E2903-1))</f>
        <v/>
      </c>
      <c r="E2903">
        <f>COUNTIFS('Input - target event report'!L:L,B2903,'Input - target event report'!D:D, "Private Investment")</f>
        <v/>
      </c>
      <c r="F2903">
        <f>AVERAGEIF(INDEX('Input - companies list'!$A:$BG, 0, MATCH("Clusters 0",'Input - companies list'!$A$1:$BG$1, 0)),'Output - Cluster ranking'!B2903,INDEX('Input - companies list'!$A:$BG, 0, MATCH("Flow",'Input - companies list'!$A$1:$BG$1, 0)))</f>
        <v/>
      </c>
      <c r="G2903">
        <f>AVERAGEIF(INDEX('Input - companies list'!$A:$BG, 0, MATCH("Clusters 0",'Input - companies list'!$A$1:$BG$1, 0)),'Output - Cluster ranking'!B2903,INDEX('Input - companies list'!$A:$BG, 0, MATCH("Inter-Cluster Connectivity",'Input - companies list'!$A$1:$BG$1, 0)))</f>
        <v/>
      </c>
      <c r="H2903">
        <f>IFERROR(PERCENTRANK(C:C,C2903),0)</f>
        <v/>
      </c>
      <c r="I2903">
        <f>IFERROR(1 - PERCENTRANK(D:D,D2903),0)</f>
        <v/>
      </c>
      <c r="J2903">
        <f>IFERROR(PERCENTRANK(E:E,E2903),0)</f>
        <v/>
      </c>
      <c r="K2903">
        <f>IFERROR(1 - PERCENTRANK(F:F,F2903),0)</f>
        <v/>
      </c>
      <c r="L2903">
        <f>IFERROR(PERCENTRANK(G:G,G2903),0)</f>
        <v/>
      </c>
      <c r="M2903">
        <f>H2903*weightA+I2903*weightB+J2903*weightC+K2903*weightD+L2903*weightE</f>
        <v/>
      </c>
    </row>
    <row r="2904" spans="1:13">
      <c r="A2904">
        <f>RANK(M2904,M:M)</f>
        <v/>
      </c>
      <c r="C2904">
        <f>SUMIFS('Input - target event report'!H:H,'Input - target event report'!L:L,B2904,'Input - target event report'!D:D, "Private Investment")</f>
        <v/>
      </c>
      <c r="D2904">
        <f>IF(E2904&lt;2, "N/A", (MAXIFS('Input - target event report'!E:E,'Input - target event report'!L:L,B:B,'Input - target event report'!D:D,"Private Investment")-MINIFS('Input - target event report'!E:E,'Input - target event report'!L:L,B:B,'Input - target event report'!D:D,"Private Investment"))/(E2904-1))</f>
        <v/>
      </c>
      <c r="E2904">
        <f>COUNTIFS('Input - target event report'!L:L,B2904,'Input - target event report'!D:D, "Private Investment")</f>
        <v/>
      </c>
      <c r="F2904">
        <f>AVERAGEIF(INDEX('Input - companies list'!$A:$BG, 0, MATCH("Clusters 0",'Input - companies list'!$A$1:$BG$1, 0)),'Output - Cluster ranking'!B2904,INDEX('Input - companies list'!$A:$BG, 0, MATCH("Flow",'Input - companies list'!$A$1:$BG$1, 0)))</f>
        <v/>
      </c>
      <c r="G2904">
        <f>AVERAGEIF(INDEX('Input - companies list'!$A:$BG, 0, MATCH("Clusters 0",'Input - companies list'!$A$1:$BG$1, 0)),'Output - Cluster ranking'!B2904,INDEX('Input - companies list'!$A:$BG, 0, MATCH("Inter-Cluster Connectivity",'Input - companies list'!$A$1:$BG$1, 0)))</f>
        <v/>
      </c>
      <c r="H2904">
        <f>IFERROR(PERCENTRANK(C:C,C2904),0)</f>
        <v/>
      </c>
      <c r="I2904">
        <f>IFERROR(1 - PERCENTRANK(D:D,D2904),0)</f>
        <v/>
      </c>
      <c r="J2904">
        <f>IFERROR(PERCENTRANK(E:E,E2904),0)</f>
        <v/>
      </c>
      <c r="K2904">
        <f>IFERROR(1 - PERCENTRANK(F:F,F2904),0)</f>
        <v/>
      </c>
      <c r="L2904">
        <f>IFERROR(PERCENTRANK(G:G,G2904),0)</f>
        <v/>
      </c>
      <c r="M2904">
        <f>H2904*weightA+I2904*weightB+J2904*weightC+K2904*weightD+L2904*weightE</f>
        <v/>
      </c>
    </row>
    <row r="2905" spans="1:13">
      <c r="A2905">
        <f>RANK(M2905,M:M)</f>
        <v/>
      </c>
      <c r="C2905">
        <f>SUMIFS('Input - target event report'!H:H,'Input - target event report'!L:L,B2905,'Input - target event report'!D:D, "Private Investment")</f>
        <v/>
      </c>
      <c r="D2905">
        <f>IF(E2905&lt;2, "N/A", (MAXIFS('Input - target event report'!E:E,'Input - target event report'!L:L,B:B,'Input - target event report'!D:D,"Private Investment")-MINIFS('Input - target event report'!E:E,'Input - target event report'!L:L,B:B,'Input - target event report'!D:D,"Private Investment"))/(E2905-1))</f>
        <v/>
      </c>
      <c r="E2905">
        <f>COUNTIFS('Input - target event report'!L:L,B2905,'Input - target event report'!D:D, "Private Investment")</f>
        <v/>
      </c>
      <c r="F2905">
        <f>AVERAGEIF(INDEX('Input - companies list'!$A:$BG, 0, MATCH("Clusters 0",'Input - companies list'!$A$1:$BG$1, 0)),'Output - Cluster ranking'!B2905,INDEX('Input - companies list'!$A:$BG, 0, MATCH("Flow",'Input - companies list'!$A$1:$BG$1, 0)))</f>
        <v/>
      </c>
      <c r="G2905">
        <f>AVERAGEIF(INDEX('Input - companies list'!$A:$BG, 0, MATCH("Clusters 0",'Input - companies list'!$A$1:$BG$1, 0)),'Output - Cluster ranking'!B2905,INDEX('Input - companies list'!$A:$BG, 0, MATCH("Inter-Cluster Connectivity",'Input - companies list'!$A$1:$BG$1, 0)))</f>
        <v/>
      </c>
      <c r="H2905">
        <f>IFERROR(PERCENTRANK(C:C,C2905),0)</f>
        <v/>
      </c>
      <c r="I2905">
        <f>IFERROR(1 - PERCENTRANK(D:D,D2905),0)</f>
        <v/>
      </c>
      <c r="J2905">
        <f>IFERROR(PERCENTRANK(E:E,E2905),0)</f>
        <v/>
      </c>
      <c r="K2905">
        <f>IFERROR(1 - PERCENTRANK(F:F,F2905),0)</f>
        <v/>
      </c>
      <c r="L2905">
        <f>IFERROR(PERCENTRANK(G:G,G2905),0)</f>
        <v/>
      </c>
      <c r="M2905">
        <f>H2905*weightA+I2905*weightB+J2905*weightC+K2905*weightD+L2905*weightE</f>
        <v/>
      </c>
    </row>
    <row r="2906" spans="1:13">
      <c r="A2906">
        <f>RANK(M2906,M:M)</f>
        <v/>
      </c>
      <c r="C2906">
        <f>SUMIFS('Input - target event report'!H:H,'Input - target event report'!L:L,B2906,'Input - target event report'!D:D, "Private Investment")</f>
        <v/>
      </c>
      <c r="D2906">
        <f>IF(E2906&lt;2, "N/A", (MAXIFS('Input - target event report'!E:E,'Input - target event report'!L:L,B:B,'Input - target event report'!D:D,"Private Investment")-MINIFS('Input - target event report'!E:E,'Input - target event report'!L:L,B:B,'Input - target event report'!D:D,"Private Investment"))/(E2906-1))</f>
        <v/>
      </c>
      <c r="E2906">
        <f>COUNTIFS('Input - target event report'!L:L,B2906,'Input - target event report'!D:D, "Private Investment")</f>
        <v/>
      </c>
      <c r="F2906">
        <f>AVERAGEIF(INDEX('Input - companies list'!$A:$BG, 0, MATCH("Clusters 0",'Input - companies list'!$A$1:$BG$1, 0)),'Output - Cluster ranking'!B2906,INDEX('Input - companies list'!$A:$BG, 0, MATCH("Flow",'Input - companies list'!$A$1:$BG$1, 0)))</f>
        <v/>
      </c>
      <c r="G2906">
        <f>AVERAGEIF(INDEX('Input - companies list'!$A:$BG, 0, MATCH("Clusters 0",'Input - companies list'!$A$1:$BG$1, 0)),'Output - Cluster ranking'!B2906,INDEX('Input - companies list'!$A:$BG, 0, MATCH("Inter-Cluster Connectivity",'Input - companies list'!$A$1:$BG$1, 0)))</f>
        <v/>
      </c>
      <c r="H2906">
        <f>IFERROR(PERCENTRANK(C:C,C2906),0)</f>
        <v/>
      </c>
      <c r="I2906">
        <f>IFERROR(1 - PERCENTRANK(D:D,D2906),0)</f>
        <v/>
      </c>
      <c r="J2906">
        <f>IFERROR(PERCENTRANK(E:E,E2906),0)</f>
        <v/>
      </c>
      <c r="K2906">
        <f>IFERROR(1 - PERCENTRANK(F:F,F2906),0)</f>
        <v/>
      </c>
      <c r="L2906">
        <f>IFERROR(PERCENTRANK(G:G,G2906),0)</f>
        <v/>
      </c>
      <c r="M2906">
        <f>H2906*weightA+I2906*weightB+J2906*weightC+K2906*weightD+L2906*weightE</f>
        <v/>
      </c>
    </row>
    <row r="2907" spans="1:13">
      <c r="A2907">
        <f>RANK(M2907,M:M)</f>
        <v/>
      </c>
      <c r="C2907">
        <f>SUMIFS('Input - target event report'!H:H,'Input - target event report'!L:L,B2907,'Input - target event report'!D:D, "Private Investment")</f>
        <v/>
      </c>
      <c r="D2907">
        <f>IF(E2907&lt;2, "N/A", (MAXIFS('Input - target event report'!E:E,'Input - target event report'!L:L,B:B,'Input - target event report'!D:D,"Private Investment")-MINIFS('Input - target event report'!E:E,'Input - target event report'!L:L,B:B,'Input - target event report'!D:D,"Private Investment"))/(E2907-1))</f>
        <v/>
      </c>
      <c r="E2907">
        <f>COUNTIFS('Input - target event report'!L:L,B2907,'Input - target event report'!D:D, "Private Investment")</f>
        <v/>
      </c>
      <c r="F2907">
        <f>AVERAGEIF(INDEX('Input - companies list'!$A:$BG, 0, MATCH("Clusters 0",'Input - companies list'!$A$1:$BG$1, 0)),'Output - Cluster ranking'!B2907,INDEX('Input - companies list'!$A:$BG, 0, MATCH("Flow",'Input - companies list'!$A$1:$BG$1, 0)))</f>
        <v/>
      </c>
      <c r="G2907">
        <f>AVERAGEIF(INDEX('Input - companies list'!$A:$BG, 0, MATCH("Clusters 0",'Input - companies list'!$A$1:$BG$1, 0)),'Output - Cluster ranking'!B2907,INDEX('Input - companies list'!$A:$BG, 0, MATCH("Inter-Cluster Connectivity",'Input - companies list'!$A$1:$BG$1, 0)))</f>
        <v/>
      </c>
      <c r="H2907">
        <f>IFERROR(PERCENTRANK(C:C,C2907),0)</f>
        <v/>
      </c>
      <c r="I2907">
        <f>IFERROR(1 - PERCENTRANK(D:D,D2907),0)</f>
        <v/>
      </c>
      <c r="J2907">
        <f>IFERROR(PERCENTRANK(E:E,E2907),0)</f>
        <v/>
      </c>
      <c r="K2907">
        <f>IFERROR(1 - PERCENTRANK(F:F,F2907),0)</f>
        <v/>
      </c>
      <c r="L2907">
        <f>IFERROR(PERCENTRANK(G:G,G2907),0)</f>
        <v/>
      </c>
      <c r="M2907">
        <f>H2907*weightA+I2907*weightB+J2907*weightC+K2907*weightD+L2907*weightE</f>
        <v/>
      </c>
    </row>
    <row r="2908" spans="1:13">
      <c r="A2908">
        <f>RANK(M2908,M:M)</f>
        <v/>
      </c>
      <c r="C2908">
        <f>SUMIFS('Input - target event report'!H:H,'Input - target event report'!L:L,B2908,'Input - target event report'!D:D, "Private Investment")</f>
        <v/>
      </c>
      <c r="D2908">
        <f>IF(E2908&lt;2, "N/A", (MAXIFS('Input - target event report'!E:E,'Input - target event report'!L:L,B:B,'Input - target event report'!D:D,"Private Investment")-MINIFS('Input - target event report'!E:E,'Input - target event report'!L:L,B:B,'Input - target event report'!D:D,"Private Investment"))/(E2908-1))</f>
        <v/>
      </c>
      <c r="E2908">
        <f>COUNTIFS('Input - target event report'!L:L,B2908,'Input - target event report'!D:D, "Private Investment")</f>
        <v/>
      </c>
      <c r="F2908">
        <f>AVERAGEIF(INDEX('Input - companies list'!$A:$BG, 0, MATCH("Clusters 0",'Input - companies list'!$A$1:$BG$1, 0)),'Output - Cluster ranking'!B2908,INDEX('Input - companies list'!$A:$BG, 0, MATCH("Flow",'Input - companies list'!$A$1:$BG$1, 0)))</f>
        <v/>
      </c>
      <c r="G2908">
        <f>AVERAGEIF(INDEX('Input - companies list'!$A:$BG, 0, MATCH("Clusters 0",'Input - companies list'!$A$1:$BG$1, 0)),'Output - Cluster ranking'!B2908,INDEX('Input - companies list'!$A:$BG, 0, MATCH("Inter-Cluster Connectivity",'Input - companies list'!$A$1:$BG$1, 0)))</f>
        <v/>
      </c>
      <c r="H2908">
        <f>IFERROR(PERCENTRANK(C:C,C2908),0)</f>
        <v/>
      </c>
      <c r="I2908">
        <f>IFERROR(1 - PERCENTRANK(D:D,D2908),0)</f>
        <v/>
      </c>
      <c r="J2908">
        <f>IFERROR(PERCENTRANK(E:E,E2908),0)</f>
        <v/>
      </c>
      <c r="K2908">
        <f>IFERROR(1 - PERCENTRANK(F:F,F2908),0)</f>
        <v/>
      </c>
      <c r="L2908">
        <f>IFERROR(PERCENTRANK(G:G,G2908),0)</f>
        <v/>
      </c>
      <c r="M2908">
        <f>H2908*weightA+I2908*weightB+J2908*weightC+K2908*weightD+L2908*weightE</f>
        <v/>
      </c>
    </row>
    <row r="2909" spans="1:13">
      <c r="A2909">
        <f>RANK(M2909,M:M)</f>
        <v/>
      </c>
      <c r="C2909">
        <f>SUMIFS('Input - target event report'!H:H,'Input - target event report'!L:L,B2909,'Input - target event report'!D:D, "Private Investment")</f>
        <v/>
      </c>
      <c r="D2909">
        <f>IF(E2909&lt;2, "N/A", (MAXIFS('Input - target event report'!E:E,'Input - target event report'!L:L,B:B,'Input - target event report'!D:D,"Private Investment")-MINIFS('Input - target event report'!E:E,'Input - target event report'!L:L,B:B,'Input - target event report'!D:D,"Private Investment"))/(E2909-1))</f>
        <v/>
      </c>
      <c r="E2909">
        <f>COUNTIFS('Input - target event report'!L:L,B2909,'Input - target event report'!D:D, "Private Investment")</f>
        <v/>
      </c>
      <c r="F2909">
        <f>AVERAGEIF(INDEX('Input - companies list'!$A:$BG, 0, MATCH("Clusters 0",'Input - companies list'!$A$1:$BG$1, 0)),'Output - Cluster ranking'!B2909,INDEX('Input - companies list'!$A:$BG, 0, MATCH("Flow",'Input - companies list'!$A$1:$BG$1, 0)))</f>
        <v/>
      </c>
      <c r="G2909">
        <f>AVERAGEIF(INDEX('Input - companies list'!$A:$BG, 0, MATCH("Clusters 0",'Input - companies list'!$A$1:$BG$1, 0)),'Output - Cluster ranking'!B2909,INDEX('Input - companies list'!$A:$BG, 0, MATCH("Inter-Cluster Connectivity",'Input - companies list'!$A$1:$BG$1, 0)))</f>
        <v/>
      </c>
      <c r="H2909">
        <f>IFERROR(PERCENTRANK(C:C,C2909),0)</f>
        <v/>
      </c>
      <c r="I2909">
        <f>IFERROR(1 - PERCENTRANK(D:D,D2909),0)</f>
        <v/>
      </c>
      <c r="J2909">
        <f>IFERROR(PERCENTRANK(E:E,E2909),0)</f>
        <v/>
      </c>
      <c r="K2909">
        <f>IFERROR(1 - PERCENTRANK(F:F,F2909),0)</f>
        <v/>
      </c>
      <c r="L2909">
        <f>IFERROR(PERCENTRANK(G:G,G2909),0)</f>
        <v/>
      </c>
      <c r="M2909">
        <f>H2909*weightA+I2909*weightB+J2909*weightC+K2909*weightD+L2909*weightE</f>
        <v/>
      </c>
    </row>
    <row r="2910" spans="1:13">
      <c r="A2910">
        <f>RANK(M2910,M:M)</f>
        <v/>
      </c>
      <c r="C2910">
        <f>SUMIFS('Input - target event report'!H:H,'Input - target event report'!L:L,B2910,'Input - target event report'!D:D, "Private Investment")</f>
        <v/>
      </c>
      <c r="D2910">
        <f>IF(E2910&lt;2, "N/A", (MAXIFS('Input - target event report'!E:E,'Input - target event report'!L:L,B:B,'Input - target event report'!D:D,"Private Investment")-MINIFS('Input - target event report'!E:E,'Input - target event report'!L:L,B:B,'Input - target event report'!D:D,"Private Investment"))/(E2910-1))</f>
        <v/>
      </c>
      <c r="E2910">
        <f>COUNTIFS('Input - target event report'!L:L,B2910,'Input - target event report'!D:D, "Private Investment")</f>
        <v/>
      </c>
      <c r="F2910">
        <f>AVERAGEIF(INDEX('Input - companies list'!$A:$BG, 0, MATCH("Clusters 0",'Input - companies list'!$A$1:$BG$1, 0)),'Output - Cluster ranking'!B2910,INDEX('Input - companies list'!$A:$BG, 0, MATCH("Flow",'Input - companies list'!$A$1:$BG$1, 0)))</f>
        <v/>
      </c>
      <c r="G2910">
        <f>AVERAGEIF(INDEX('Input - companies list'!$A:$BG, 0, MATCH("Clusters 0",'Input - companies list'!$A$1:$BG$1, 0)),'Output - Cluster ranking'!B2910,INDEX('Input - companies list'!$A:$BG, 0, MATCH("Inter-Cluster Connectivity",'Input - companies list'!$A$1:$BG$1, 0)))</f>
        <v/>
      </c>
      <c r="H2910">
        <f>IFERROR(PERCENTRANK(C:C,C2910),0)</f>
        <v/>
      </c>
      <c r="I2910">
        <f>IFERROR(1 - PERCENTRANK(D:D,D2910),0)</f>
        <v/>
      </c>
      <c r="J2910">
        <f>IFERROR(PERCENTRANK(E:E,E2910),0)</f>
        <v/>
      </c>
      <c r="K2910">
        <f>IFERROR(1 - PERCENTRANK(F:F,F2910),0)</f>
        <v/>
      </c>
      <c r="L2910">
        <f>IFERROR(PERCENTRANK(G:G,G2910),0)</f>
        <v/>
      </c>
      <c r="M2910">
        <f>H2910*weightA+I2910*weightB+J2910*weightC+K2910*weightD+L2910*weightE</f>
        <v/>
      </c>
    </row>
    <row r="2911" spans="1:13">
      <c r="A2911">
        <f>RANK(M2911,M:M)</f>
        <v/>
      </c>
      <c r="C2911">
        <f>SUMIFS('Input - target event report'!H:H,'Input - target event report'!L:L,B2911,'Input - target event report'!D:D, "Private Investment")</f>
        <v/>
      </c>
      <c r="D2911">
        <f>IF(E2911&lt;2, "N/A", (MAXIFS('Input - target event report'!E:E,'Input - target event report'!L:L,B:B,'Input - target event report'!D:D,"Private Investment")-MINIFS('Input - target event report'!E:E,'Input - target event report'!L:L,B:B,'Input - target event report'!D:D,"Private Investment"))/(E2911-1))</f>
        <v/>
      </c>
      <c r="E2911">
        <f>COUNTIFS('Input - target event report'!L:L,B2911,'Input - target event report'!D:D, "Private Investment")</f>
        <v/>
      </c>
      <c r="F2911">
        <f>AVERAGEIF(INDEX('Input - companies list'!$A:$BG, 0, MATCH("Clusters 0",'Input - companies list'!$A$1:$BG$1, 0)),'Output - Cluster ranking'!B2911,INDEX('Input - companies list'!$A:$BG, 0, MATCH("Flow",'Input - companies list'!$A$1:$BG$1, 0)))</f>
        <v/>
      </c>
      <c r="G2911">
        <f>AVERAGEIF(INDEX('Input - companies list'!$A:$BG, 0, MATCH("Clusters 0",'Input - companies list'!$A$1:$BG$1, 0)),'Output - Cluster ranking'!B2911,INDEX('Input - companies list'!$A:$BG, 0, MATCH("Inter-Cluster Connectivity",'Input - companies list'!$A$1:$BG$1, 0)))</f>
        <v/>
      </c>
      <c r="H2911">
        <f>IFERROR(PERCENTRANK(C:C,C2911),0)</f>
        <v/>
      </c>
      <c r="I2911">
        <f>IFERROR(1 - PERCENTRANK(D:D,D2911),0)</f>
        <v/>
      </c>
      <c r="J2911">
        <f>IFERROR(PERCENTRANK(E:E,E2911),0)</f>
        <v/>
      </c>
      <c r="K2911">
        <f>IFERROR(1 - PERCENTRANK(F:F,F2911),0)</f>
        <v/>
      </c>
      <c r="L2911">
        <f>IFERROR(PERCENTRANK(G:G,G2911),0)</f>
        <v/>
      </c>
      <c r="M2911">
        <f>H2911*weightA+I2911*weightB+J2911*weightC+K2911*weightD+L2911*weightE</f>
        <v/>
      </c>
    </row>
    <row r="2912" spans="1:13">
      <c r="A2912">
        <f>RANK(M2912,M:M)</f>
        <v/>
      </c>
      <c r="C2912">
        <f>SUMIFS('Input - target event report'!H:H,'Input - target event report'!L:L,B2912,'Input - target event report'!D:D, "Private Investment")</f>
        <v/>
      </c>
      <c r="D2912">
        <f>IF(E2912&lt;2, "N/A", (MAXIFS('Input - target event report'!E:E,'Input - target event report'!L:L,B:B,'Input - target event report'!D:D,"Private Investment")-MINIFS('Input - target event report'!E:E,'Input - target event report'!L:L,B:B,'Input - target event report'!D:D,"Private Investment"))/(E2912-1))</f>
        <v/>
      </c>
      <c r="E2912">
        <f>COUNTIFS('Input - target event report'!L:L,B2912,'Input - target event report'!D:D, "Private Investment")</f>
        <v/>
      </c>
      <c r="F2912">
        <f>AVERAGEIF(INDEX('Input - companies list'!$A:$BG, 0, MATCH("Clusters 0",'Input - companies list'!$A$1:$BG$1, 0)),'Output - Cluster ranking'!B2912,INDEX('Input - companies list'!$A:$BG, 0, MATCH("Flow",'Input - companies list'!$A$1:$BG$1, 0)))</f>
        <v/>
      </c>
      <c r="G2912">
        <f>AVERAGEIF(INDEX('Input - companies list'!$A:$BG, 0, MATCH("Clusters 0",'Input - companies list'!$A$1:$BG$1, 0)),'Output - Cluster ranking'!B2912,INDEX('Input - companies list'!$A:$BG, 0, MATCH("Inter-Cluster Connectivity",'Input - companies list'!$A$1:$BG$1, 0)))</f>
        <v/>
      </c>
      <c r="H2912">
        <f>IFERROR(PERCENTRANK(C:C,C2912),0)</f>
        <v/>
      </c>
      <c r="I2912">
        <f>IFERROR(1 - PERCENTRANK(D:D,D2912),0)</f>
        <v/>
      </c>
      <c r="J2912">
        <f>IFERROR(PERCENTRANK(E:E,E2912),0)</f>
        <v/>
      </c>
      <c r="K2912">
        <f>IFERROR(1 - PERCENTRANK(F:F,F2912),0)</f>
        <v/>
      </c>
      <c r="L2912">
        <f>IFERROR(PERCENTRANK(G:G,G2912),0)</f>
        <v/>
      </c>
      <c r="M2912">
        <f>H2912*weightA+I2912*weightB+J2912*weightC+K2912*weightD+L2912*weightE</f>
        <v/>
      </c>
    </row>
    <row r="2913" spans="1:13">
      <c r="A2913">
        <f>RANK(M2913,M:M)</f>
        <v/>
      </c>
      <c r="C2913">
        <f>SUMIFS('Input - target event report'!H:H,'Input - target event report'!L:L,B2913,'Input - target event report'!D:D, "Private Investment")</f>
        <v/>
      </c>
      <c r="D2913">
        <f>IF(E2913&lt;2, "N/A", (MAXIFS('Input - target event report'!E:E,'Input - target event report'!L:L,B:B,'Input - target event report'!D:D,"Private Investment")-MINIFS('Input - target event report'!E:E,'Input - target event report'!L:L,B:B,'Input - target event report'!D:D,"Private Investment"))/(E2913-1))</f>
        <v/>
      </c>
      <c r="E2913">
        <f>COUNTIFS('Input - target event report'!L:L,B2913,'Input - target event report'!D:D, "Private Investment")</f>
        <v/>
      </c>
      <c r="F2913">
        <f>AVERAGEIF(INDEX('Input - companies list'!$A:$BG, 0, MATCH("Clusters 0",'Input - companies list'!$A$1:$BG$1, 0)),'Output - Cluster ranking'!B2913,INDEX('Input - companies list'!$A:$BG, 0, MATCH("Flow",'Input - companies list'!$A$1:$BG$1, 0)))</f>
        <v/>
      </c>
      <c r="G2913">
        <f>AVERAGEIF(INDEX('Input - companies list'!$A:$BG, 0, MATCH("Clusters 0",'Input - companies list'!$A$1:$BG$1, 0)),'Output - Cluster ranking'!B2913,INDEX('Input - companies list'!$A:$BG, 0, MATCH("Inter-Cluster Connectivity",'Input - companies list'!$A$1:$BG$1, 0)))</f>
        <v/>
      </c>
      <c r="H2913">
        <f>IFERROR(PERCENTRANK(C:C,C2913),0)</f>
        <v/>
      </c>
      <c r="I2913">
        <f>IFERROR(1 - PERCENTRANK(D:D,D2913),0)</f>
        <v/>
      </c>
      <c r="J2913">
        <f>IFERROR(PERCENTRANK(E:E,E2913),0)</f>
        <v/>
      </c>
      <c r="K2913">
        <f>IFERROR(1 - PERCENTRANK(F:F,F2913),0)</f>
        <v/>
      </c>
      <c r="L2913">
        <f>IFERROR(PERCENTRANK(G:G,G2913),0)</f>
        <v/>
      </c>
      <c r="M2913">
        <f>H2913*weightA+I2913*weightB+J2913*weightC+K2913*weightD+L2913*weightE</f>
        <v/>
      </c>
    </row>
    <row r="2914" spans="1:13">
      <c r="A2914">
        <f>RANK(M2914,M:M)</f>
        <v/>
      </c>
      <c r="C2914">
        <f>SUMIFS('Input - target event report'!H:H,'Input - target event report'!L:L,B2914,'Input - target event report'!D:D, "Private Investment")</f>
        <v/>
      </c>
      <c r="D2914">
        <f>IF(E2914&lt;2, "N/A", (MAXIFS('Input - target event report'!E:E,'Input - target event report'!L:L,B:B,'Input - target event report'!D:D,"Private Investment")-MINIFS('Input - target event report'!E:E,'Input - target event report'!L:L,B:B,'Input - target event report'!D:D,"Private Investment"))/(E2914-1))</f>
        <v/>
      </c>
      <c r="E2914">
        <f>COUNTIFS('Input - target event report'!L:L,B2914,'Input - target event report'!D:D, "Private Investment")</f>
        <v/>
      </c>
      <c r="F2914">
        <f>AVERAGEIF(INDEX('Input - companies list'!$A:$BG, 0, MATCH("Clusters 0",'Input - companies list'!$A$1:$BG$1, 0)),'Output - Cluster ranking'!B2914,INDEX('Input - companies list'!$A:$BG, 0, MATCH("Flow",'Input - companies list'!$A$1:$BG$1, 0)))</f>
        <v/>
      </c>
      <c r="G2914">
        <f>AVERAGEIF(INDEX('Input - companies list'!$A:$BG, 0, MATCH("Clusters 0",'Input - companies list'!$A$1:$BG$1, 0)),'Output - Cluster ranking'!B2914,INDEX('Input - companies list'!$A:$BG, 0, MATCH("Inter-Cluster Connectivity",'Input - companies list'!$A$1:$BG$1, 0)))</f>
        <v/>
      </c>
      <c r="H2914">
        <f>IFERROR(PERCENTRANK(C:C,C2914),0)</f>
        <v/>
      </c>
      <c r="I2914">
        <f>IFERROR(1 - PERCENTRANK(D:D,D2914),0)</f>
        <v/>
      </c>
      <c r="J2914">
        <f>IFERROR(PERCENTRANK(E:E,E2914),0)</f>
        <v/>
      </c>
      <c r="K2914">
        <f>IFERROR(1 - PERCENTRANK(F:F,F2914),0)</f>
        <v/>
      </c>
      <c r="L2914">
        <f>IFERROR(PERCENTRANK(G:G,G2914),0)</f>
        <v/>
      </c>
      <c r="M2914">
        <f>H2914*weightA+I2914*weightB+J2914*weightC+K2914*weightD+L2914*weightE</f>
        <v/>
      </c>
    </row>
    <row r="2915" spans="1:13">
      <c r="A2915">
        <f>RANK(M2915,M:M)</f>
        <v/>
      </c>
      <c r="C2915">
        <f>SUMIFS('Input - target event report'!H:H,'Input - target event report'!L:L,B2915,'Input - target event report'!D:D, "Private Investment")</f>
        <v/>
      </c>
      <c r="D2915">
        <f>IF(E2915&lt;2, "N/A", (MAXIFS('Input - target event report'!E:E,'Input - target event report'!L:L,B:B,'Input - target event report'!D:D,"Private Investment")-MINIFS('Input - target event report'!E:E,'Input - target event report'!L:L,B:B,'Input - target event report'!D:D,"Private Investment"))/(E2915-1))</f>
        <v/>
      </c>
      <c r="E2915">
        <f>COUNTIFS('Input - target event report'!L:L,B2915,'Input - target event report'!D:D, "Private Investment")</f>
        <v/>
      </c>
      <c r="F2915">
        <f>AVERAGEIF(INDEX('Input - companies list'!$A:$BG, 0, MATCH("Clusters 0",'Input - companies list'!$A$1:$BG$1, 0)),'Output - Cluster ranking'!B2915,INDEX('Input - companies list'!$A:$BG, 0, MATCH("Flow",'Input - companies list'!$A$1:$BG$1, 0)))</f>
        <v/>
      </c>
      <c r="G2915">
        <f>AVERAGEIF(INDEX('Input - companies list'!$A:$BG, 0, MATCH("Clusters 0",'Input - companies list'!$A$1:$BG$1, 0)),'Output - Cluster ranking'!B2915,INDEX('Input - companies list'!$A:$BG, 0, MATCH("Inter-Cluster Connectivity",'Input - companies list'!$A$1:$BG$1, 0)))</f>
        <v/>
      </c>
      <c r="H2915">
        <f>IFERROR(PERCENTRANK(C:C,C2915),0)</f>
        <v/>
      </c>
      <c r="I2915">
        <f>IFERROR(1 - PERCENTRANK(D:D,D2915),0)</f>
        <v/>
      </c>
      <c r="J2915">
        <f>IFERROR(PERCENTRANK(E:E,E2915),0)</f>
        <v/>
      </c>
      <c r="K2915">
        <f>IFERROR(1 - PERCENTRANK(F:F,F2915),0)</f>
        <v/>
      </c>
      <c r="L2915">
        <f>IFERROR(PERCENTRANK(G:G,G2915),0)</f>
        <v/>
      </c>
      <c r="M2915">
        <f>H2915*weightA+I2915*weightB+J2915*weightC+K2915*weightD+L2915*weightE</f>
        <v/>
      </c>
    </row>
    <row r="2916" spans="1:13">
      <c r="A2916">
        <f>RANK(M2916,M:M)</f>
        <v/>
      </c>
      <c r="C2916">
        <f>SUMIFS('Input - target event report'!H:H,'Input - target event report'!L:L,B2916,'Input - target event report'!D:D, "Private Investment")</f>
        <v/>
      </c>
      <c r="D2916">
        <f>IF(E2916&lt;2, "N/A", (MAXIFS('Input - target event report'!E:E,'Input - target event report'!L:L,B:B,'Input - target event report'!D:D,"Private Investment")-MINIFS('Input - target event report'!E:E,'Input - target event report'!L:L,B:B,'Input - target event report'!D:D,"Private Investment"))/(E2916-1))</f>
        <v/>
      </c>
      <c r="E2916">
        <f>COUNTIFS('Input - target event report'!L:L,B2916,'Input - target event report'!D:D, "Private Investment")</f>
        <v/>
      </c>
      <c r="F2916">
        <f>AVERAGEIF(INDEX('Input - companies list'!$A:$BG, 0, MATCH("Clusters 0",'Input - companies list'!$A$1:$BG$1, 0)),'Output - Cluster ranking'!B2916,INDEX('Input - companies list'!$A:$BG, 0, MATCH("Flow",'Input - companies list'!$A$1:$BG$1, 0)))</f>
        <v/>
      </c>
      <c r="G2916">
        <f>AVERAGEIF(INDEX('Input - companies list'!$A:$BG, 0, MATCH("Clusters 0",'Input - companies list'!$A$1:$BG$1, 0)),'Output - Cluster ranking'!B2916,INDEX('Input - companies list'!$A:$BG, 0, MATCH("Inter-Cluster Connectivity",'Input - companies list'!$A$1:$BG$1, 0)))</f>
        <v/>
      </c>
      <c r="H2916">
        <f>IFERROR(PERCENTRANK(C:C,C2916),0)</f>
        <v/>
      </c>
      <c r="I2916">
        <f>IFERROR(1 - PERCENTRANK(D:D,D2916),0)</f>
        <v/>
      </c>
      <c r="J2916">
        <f>IFERROR(PERCENTRANK(E:E,E2916),0)</f>
        <v/>
      </c>
      <c r="K2916">
        <f>IFERROR(1 - PERCENTRANK(F:F,F2916),0)</f>
        <v/>
      </c>
      <c r="L2916">
        <f>IFERROR(PERCENTRANK(G:G,G2916),0)</f>
        <v/>
      </c>
      <c r="M2916">
        <f>H2916*weightA+I2916*weightB+J2916*weightC+K2916*weightD+L2916*weightE</f>
        <v/>
      </c>
    </row>
    <row r="2917" spans="1:13">
      <c r="A2917">
        <f>RANK(M2917,M:M)</f>
        <v/>
      </c>
      <c r="C2917">
        <f>SUMIFS('Input - target event report'!H:H,'Input - target event report'!L:L,B2917,'Input - target event report'!D:D, "Private Investment")</f>
        <v/>
      </c>
      <c r="D2917">
        <f>IF(E2917&lt;2, "N/A", (MAXIFS('Input - target event report'!E:E,'Input - target event report'!L:L,B:B,'Input - target event report'!D:D,"Private Investment")-MINIFS('Input - target event report'!E:E,'Input - target event report'!L:L,B:B,'Input - target event report'!D:D,"Private Investment"))/(E2917-1))</f>
        <v/>
      </c>
      <c r="E2917">
        <f>COUNTIFS('Input - target event report'!L:L,B2917,'Input - target event report'!D:D, "Private Investment")</f>
        <v/>
      </c>
      <c r="F2917">
        <f>AVERAGEIF(INDEX('Input - companies list'!$A:$BG, 0, MATCH("Clusters 0",'Input - companies list'!$A$1:$BG$1, 0)),'Output - Cluster ranking'!B2917,INDEX('Input - companies list'!$A:$BG, 0, MATCH("Flow",'Input - companies list'!$A$1:$BG$1, 0)))</f>
        <v/>
      </c>
      <c r="G2917">
        <f>AVERAGEIF(INDEX('Input - companies list'!$A:$BG, 0, MATCH("Clusters 0",'Input - companies list'!$A$1:$BG$1, 0)),'Output - Cluster ranking'!B2917,INDEX('Input - companies list'!$A:$BG, 0, MATCH("Inter-Cluster Connectivity",'Input - companies list'!$A$1:$BG$1, 0)))</f>
        <v/>
      </c>
      <c r="H2917">
        <f>IFERROR(PERCENTRANK(C:C,C2917),0)</f>
        <v/>
      </c>
      <c r="I2917">
        <f>IFERROR(1 - PERCENTRANK(D:D,D2917),0)</f>
        <v/>
      </c>
      <c r="J2917">
        <f>IFERROR(PERCENTRANK(E:E,E2917),0)</f>
        <v/>
      </c>
      <c r="K2917">
        <f>IFERROR(1 - PERCENTRANK(F:F,F2917),0)</f>
        <v/>
      </c>
      <c r="L2917">
        <f>IFERROR(PERCENTRANK(G:G,G2917),0)</f>
        <v/>
      </c>
      <c r="M2917">
        <f>H2917*weightA+I2917*weightB+J2917*weightC+K2917*weightD+L2917*weightE</f>
        <v/>
      </c>
    </row>
    <row r="2918" spans="1:13">
      <c r="A2918">
        <f>RANK(M2918,M:M)</f>
        <v/>
      </c>
      <c r="C2918">
        <f>SUMIFS('Input - target event report'!H:H,'Input - target event report'!L:L,B2918,'Input - target event report'!D:D, "Private Investment")</f>
        <v/>
      </c>
      <c r="D2918">
        <f>IF(E2918&lt;2, "N/A", (MAXIFS('Input - target event report'!E:E,'Input - target event report'!L:L,B:B,'Input - target event report'!D:D,"Private Investment")-MINIFS('Input - target event report'!E:E,'Input - target event report'!L:L,B:B,'Input - target event report'!D:D,"Private Investment"))/(E2918-1))</f>
        <v/>
      </c>
      <c r="E2918">
        <f>COUNTIFS('Input - target event report'!L:L,B2918,'Input - target event report'!D:D, "Private Investment")</f>
        <v/>
      </c>
      <c r="F2918">
        <f>AVERAGEIF(INDEX('Input - companies list'!$A:$BG, 0, MATCH("Clusters 0",'Input - companies list'!$A$1:$BG$1, 0)),'Output - Cluster ranking'!B2918,INDEX('Input - companies list'!$A:$BG, 0, MATCH("Flow",'Input - companies list'!$A$1:$BG$1, 0)))</f>
        <v/>
      </c>
      <c r="G2918">
        <f>AVERAGEIF(INDEX('Input - companies list'!$A:$BG, 0, MATCH("Clusters 0",'Input - companies list'!$A$1:$BG$1, 0)),'Output - Cluster ranking'!B2918,INDEX('Input - companies list'!$A:$BG, 0, MATCH("Inter-Cluster Connectivity",'Input - companies list'!$A$1:$BG$1, 0)))</f>
        <v/>
      </c>
      <c r="H2918">
        <f>IFERROR(PERCENTRANK(C:C,C2918),0)</f>
        <v/>
      </c>
      <c r="I2918">
        <f>IFERROR(1 - PERCENTRANK(D:D,D2918),0)</f>
        <v/>
      </c>
      <c r="J2918">
        <f>IFERROR(PERCENTRANK(E:E,E2918),0)</f>
        <v/>
      </c>
      <c r="K2918">
        <f>IFERROR(1 - PERCENTRANK(F:F,F2918),0)</f>
        <v/>
      </c>
      <c r="L2918">
        <f>IFERROR(PERCENTRANK(G:G,G2918),0)</f>
        <v/>
      </c>
      <c r="M2918">
        <f>H2918*weightA+I2918*weightB+J2918*weightC+K2918*weightD+L2918*weightE</f>
        <v/>
      </c>
    </row>
    <row r="2919" spans="1:13">
      <c r="A2919">
        <f>RANK(M2919,M:M)</f>
        <v/>
      </c>
      <c r="C2919">
        <f>SUMIFS('Input - target event report'!H:H,'Input - target event report'!L:L,B2919,'Input - target event report'!D:D, "Private Investment")</f>
        <v/>
      </c>
      <c r="D2919">
        <f>IF(E2919&lt;2, "N/A", (MAXIFS('Input - target event report'!E:E,'Input - target event report'!L:L,B:B,'Input - target event report'!D:D,"Private Investment")-MINIFS('Input - target event report'!E:E,'Input - target event report'!L:L,B:B,'Input - target event report'!D:D,"Private Investment"))/(E2919-1))</f>
        <v/>
      </c>
      <c r="E2919">
        <f>COUNTIFS('Input - target event report'!L:L,B2919,'Input - target event report'!D:D, "Private Investment")</f>
        <v/>
      </c>
      <c r="F2919">
        <f>AVERAGEIF(INDEX('Input - companies list'!$A:$BG, 0, MATCH("Clusters 0",'Input - companies list'!$A$1:$BG$1, 0)),'Output - Cluster ranking'!B2919,INDEX('Input - companies list'!$A:$BG, 0, MATCH("Flow",'Input - companies list'!$A$1:$BG$1, 0)))</f>
        <v/>
      </c>
      <c r="G2919">
        <f>AVERAGEIF(INDEX('Input - companies list'!$A:$BG, 0, MATCH("Clusters 0",'Input - companies list'!$A$1:$BG$1, 0)),'Output - Cluster ranking'!B2919,INDEX('Input - companies list'!$A:$BG, 0, MATCH("Inter-Cluster Connectivity",'Input - companies list'!$A$1:$BG$1, 0)))</f>
        <v/>
      </c>
      <c r="H2919">
        <f>IFERROR(PERCENTRANK(C:C,C2919),0)</f>
        <v/>
      </c>
      <c r="I2919">
        <f>IFERROR(1 - PERCENTRANK(D:D,D2919),0)</f>
        <v/>
      </c>
      <c r="J2919">
        <f>IFERROR(PERCENTRANK(E:E,E2919),0)</f>
        <v/>
      </c>
      <c r="K2919">
        <f>IFERROR(1 - PERCENTRANK(F:F,F2919),0)</f>
        <v/>
      </c>
      <c r="L2919">
        <f>IFERROR(PERCENTRANK(G:G,G2919),0)</f>
        <v/>
      </c>
      <c r="M2919">
        <f>H2919*weightA+I2919*weightB+J2919*weightC+K2919*weightD+L2919*weightE</f>
        <v/>
      </c>
    </row>
    <row r="2920" spans="1:13">
      <c r="A2920">
        <f>RANK(M2920,M:M)</f>
        <v/>
      </c>
      <c r="C2920">
        <f>SUMIFS('Input - target event report'!H:H,'Input - target event report'!L:L,B2920,'Input - target event report'!D:D, "Private Investment")</f>
        <v/>
      </c>
      <c r="D2920">
        <f>IF(E2920&lt;2, "N/A", (MAXIFS('Input - target event report'!E:E,'Input - target event report'!L:L,B:B,'Input - target event report'!D:D,"Private Investment")-MINIFS('Input - target event report'!E:E,'Input - target event report'!L:L,B:B,'Input - target event report'!D:D,"Private Investment"))/(E2920-1))</f>
        <v/>
      </c>
      <c r="E2920">
        <f>COUNTIFS('Input - target event report'!L:L,B2920,'Input - target event report'!D:D, "Private Investment")</f>
        <v/>
      </c>
      <c r="F2920">
        <f>AVERAGEIF(INDEX('Input - companies list'!$A:$BG, 0, MATCH("Clusters 0",'Input - companies list'!$A$1:$BG$1, 0)),'Output - Cluster ranking'!B2920,INDEX('Input - companies list'!$A:$BG, 0, MATCH("Flow",'Input - companies list'!$A$1:$BG$1, 0)))</f>
        <v/>
      </c>
      <c r="G2920">
        <f>AVERAGEIF(INDEX('Input - companies list'!$A:$BG, 0, MATCH("Clusters 0",'Input - companies list'!$A$1:$BG$1, 0)),'Output - Cluster ranking'!B2920,INDEX('Input - companies list'!$A:$BG, 0, MATCH("Inter-Cluster Connectivity",'Input - companies list'!$A$1:$BG$1, 0)))</f>
        <v/>
      </c>
      <c r="H2920">
        <f>IFERROR(PERCENTRANK(C:C,C2920),0)</f>
        <v/>
      </c>
      <c r="I2920">
        <f>IFERROR(1 - PERCENTRANK(D:D,D2920),0)</f>
        <v/>
      </c>
      <c r="J2920">
        <f>IFERROR(PERCENTRANK(E:E,E2920),0)</f>
        <v/>
      </c>
      <c r="K2920">
        <f>IFERROR(1 - PERCENTRANK(F:F,F2920),0)</f>
        <v/>
      </c>
      <c r="L2920">
        <f>IFERROR(PERCENTRANK(G:G,G2920),0)</f>
        <v/>
      </c>
      <c r="M2920">
        <f>H2920*weightA+I2920*weightB+J2920*weightC+K2920*weightD+L2920*weightE</f>
        <v/>
      </c>
    </row>
    <row r="2921" spans="1:13">
      <c r="A2921">
        <f>RANK(M2921,M:M)</f>
        <v/>
      </c>
      <c r="C2921">
        <f>SUMIFS('Input - target event report'!H:H,'Input - target event report'!L:L,B2921,'Input - target event report'!D:D, "Private Investment")</f>
        <v/>
      </c>
      <c r="D2921">
        <f>IF(E2921&lt;2, "N/A", (MAXIFS('Input - target event report'!E:E,'Input - target event report'!L:L,B:B,'Input - target event report'!D:D,"Private Investment")-MINIFS('Input - target event report'!E:E,'Input - target event report'!L:L,B:B,'Input - target event report'!D:D,"Private Investment"))/(E2921-1))</f>
        <v/>
      </c>
      <c r="E2921">
        <f>COUNTIFS('Input - target event report'!L:L,B2921,'Input - target event report'!D:D, "Private Investment")</f>
        <v/>
      </c>
      <c r="F2921">
        <f>AVERAGEIF(INDEX('Input - companies list'!$A:$BG, 0, MATCH("Clusters 0",'Input - companies list'!$A$1:$BG$1, 0)),'Output - Cluster ranking'!B2921,INDEX('Input - companies list'!$A:$BG, 0, MATCH("Flow",'Input - companies list'!$A$1:$BG$1, 0)))</f>
        <v/>
      </c>
      <c r="G2921">
        <f>AVERAGEIF(INDEX('Input - companies list'!$A:$BG, 0, MATCH("Clusters 0",'Input - companies list'!$A$1:$BG$1, 0)),'Output - Cluster ranking'!B2921,INDEX('Input - companies list'!$A:$BG, 0, MATCH("Inter-Cluster Connectivity",'Input - companies list'!$A$1:$BG$1, 0)))</f>
        <v/>
      </c>
      <c r="H2921">
        <f>IFERROR(PERCENTRANK(C:C,C2921),0)</f>
        <v/>
      </c>
      <c r="I2921">
        <f>IFERROR(1 - PERCENTRANK(D:D,D2921),0)</f>
        <v/>
      </c>
      <c r="J2921">
        <f>IFERROR(PERCENTRANK(E:E,E2921),0)</f>
        <v/>
      </c>
      <c r="K2921">
        <f>IFERROR(1 - PERCENTRANK(F:F,F2921),0)</f>
        <v/>
      </c>
      <c r="L2921">
        <f>IFERROR(PERCENTRANK(G:G,G2921),0)</f>
        <v/>
      </c>
      <c r="M2921">
        <f>H2921*weightA+I2921*weightB+J2921*weightC+K2921*weightD+L2921*weightE</f>
        <v/>
      </c>
    </row>
    <row r="2922" spans="1:13">
      <c r="A2922">
        <f>RANK(M2922,M:M)</f>
        <v/>
      </c>
      <c r="C2922">
        <f>SUMIFS('Input - target event report'!H:H,'Input - target event report'!L:L,B2922,'Input - target event report'!D:D, "Private Investment")</f>
        <v/>
      </c>
      <c r="D2922">
        <f>IF(E2922&lt;2, "N/A", (MAXIFS('Input - target event report'!E:E,'Input - target event report'!L:L,B:B,'Input - target event report'!D:D,"Private Investment")-MINIFS('Input - target event report'!E:E,'Input - target event report'!L:L,B:B,'Input - target event report'!D:D,"Private Investment"))/(E2922-1))</f>
        <v/>
      </c>
      <c r="E2922">
        <f>COUNTIFS('Input - target event report'!L:L,B2922,'Input - target event report'!D:D, "Private Investment")</f>
        <v/>
      </c>
      <c r="F2922">
        <f>AVERAGEIF(INDEX('Input - companies list'!$A:$BG, 0, MATCH("Clusters 0",'Input - companies list'!$A$1:$BG$1, 0)),'Output - Cluster ranking'!B2922,INDEX('Input - companies list'!$A:$BG, 0, MATCH("Flow",'Input - companies list'!$A$1:$BG$1, 0)))</f>
        <v/>
      </c>
      <c r="G2922">
        <f>AVERAGEIF(INDEX('Input - companies list'!$A:$BG, 0, MATCH("Clusters 0",'Input - companies list'!$A$1:$BG$1, 0)),'Output - Cluster ranking'!B2922,INDEX('Input - companies list'!$A:$BG, 0, MATCH("Inter-Cluster Connectivity",'Input - companies list'!$A$1:$BG$1, 0)))</f>
        <v/>
      </c>
      <c r="H2922">
        <f>IFERROR(PERCENTRANK(C:C,C2922),0)</f>
        <v/>
      </c>
      <c r="I2922">
        <f>IFERROR(1 - PERCENTRANK(D:D,D2922),0)</f>
        <v/>
      </c>
      <c r="J2922">
        <f>IFERROR(PERCENTRANK(E:E,E2922),0)</f>
        <v/>
      </c>
      <c r="K2922">
        <f>IFERROR(1 - PERCENTRANK(F:F,F2922),0)</f>
        <v/>
      </c>
      <c r="L2922">
        <f>IFERROR(PERCENTRANK(G:G,G2922),0)</f>
        <v/>
      </c>
      <c r="M2922">
        <f>H2922*weightA+I2922*weightB+J2922*weightC+K2922*weightD+L2922*weightE</f>
        <v/>
      </c>
    </row>
    <row r="2923" spans="1:13">
      <c r="A2923">
        <f>RANK(M2923,M:M)</f>
        <v/>
      </c>
      <c r="C2923">
        <f>SUMIFS('Input - target event report'!H:H,'Input - target event report'!L:L,B2923,'Input - target event report'!D:D, "Private Investment")</f>
        <v/>
      </c>
      <c r="D2923">
        <f>IF(E2923&lt;2, "N/A", (MAXIFS('Input - target event report'!E:E,'Input - target event report'!L:L,B:B,'Input - target event report'!D:D,"Private Investment")-MINIFS('Input - target event report'!E:E,'Input - target event report'!L:L,B:B,'Input - target event report'!D:D,"Private Investment"))/(E2923-1))</f>
        <v/>
      </c>
      <c r="E2923">
        <f>COUNTIFS('Input - target event report'!L:L,B2923,'Input - target event report'!D:D, "Private Investment")</f>
        <v/>
      </c>
      <c r="F2923">
        <f>AVERAGEIF(INDEX('Input - companies list'!$A:$BG, 0, MATCH("Clusters 0",'Input - companies list'!$A$1:$BG$1, 0)),'Output - Cluster ranking'!B2923,INDEX('Input - companies list'!$A:$BG, 0, MATCH("Flow",'Input - companies list'!$A$1:$BG$1, 0)))</f>
        <v/>
      </c>
      <c r="G2923">
        <f>AVERAGEIF(INDEX('Input - companies list'!$A:$BG, 0, MATCH("Clusters 0",'Input - companies list'!$A$1:$BG$1, 0)),'Output - Cluster ranking'!B2923,INDEX('Input - companies list'!$A:$BG, 0, MATCH("Inter-Cluster Connectivity",'Input - companies list'!$A$1:$BG$1, 0)))</f>
        <v/>
      </c>
      <c r="H2923">
        <f>IFERROR(PERCENTRANK(C:C,C2923),0)</f>
        <v/>
      </c>
      <c r="I2923">
        <f>IFERROR(1 - PERCENTRANK(D:D,D2923),0)</f>
        <v/>
      </c>
      <c r="J2923">
        <f>IFERROR(PERCENTRANK(E:E,E2923),0)</f>
        <v/>
      </c>
      <c r="K2923">
        <f>IFERROR(1 - PERCENTRANK(F:F,F2923),0)</f>
        <v/>
      </c>
      <c r="L2923">
        <f>IFERROR(PERCENTRANK(G:G,G2923),0)</f>
        <v/>
      </c>
      <c r="M2923">
        <f>H2923*weightA+I2923*weightB+J2923*weightC+K2923*weightD+L2923*weightE</f>
        <v/>
      </c>
    </row>
    <row r="2924" spans="1:13">
      <c r="A2924">
        <f>RANK(M2924,M:M)</f>
        <v/>
      </c>
      <c r="C2924">
        <f>SUMIFS('Input - target event report'!H:H,'Input - target event report'!L:L,B2924,'Input - target event report'!D:D, "Private Investment")</f>
        <v/>
      </c>
      <c r="D2924">
        <f>IF(E2924&lt;2, "N/A", (MAXIFS('Input - target event report'!E:E,'Input - target event report'!L:L,B:B,'Input - target event report'!D:D,"Private Investment")-MINIFS('Input - target event report'!E:E,'Input - target event report'!L:L,B:B,'Input - target event report'!D:D,"Private Investment"))/(E2924-1))</f>
        <v/>
      </c>
      <c r="E2924">
        <f>COUNTIFS('Input - target event report'!L:L,B2924,'Input - target event report'!D:D, "Private Investment")</f>
        <v/>
      </c>
      <c r="F2924">
        <f>AVERAGEIF(INDEX('Input - companies list'!$A:$BG, 0, MATCH("Clusters 0",'Input - companies list'!$A$1:$BG$1, 0)),'Output - Cluster ranking'!B2924,INDEX('Input - companies list'!$A:$BG, 0, MATCH("Flow",'Input - companies list'!$A$1:$BG$1, 0)))</f>
        <v/>
      </c>
      <c r="G2924">
        <f>AVERAGEIF(INDEX('Input - companies list'!$A:$BG, 0, MATCH("Clusters 0",'Input - companies list'!$A$1:$BG$1, 0)),'Output - Cluster ranking'!B2924,INDEX('Input - companies list'!$A:$BG, 0, MATCH("Inter-Cluster Connectivity",'Input - companies list'!$A$1:$BG$1, 0)))</f>
        <v/>
      </c>
      <c r="H2924">
        <f>IFERROR(PERCENTRANK(C:C,C2924),0)</f>
        <v/>
      </c>
      <c r="I2924">
        <f>IFERROR(1 - PERCENTRANK(D:D,D2924),0)</f>
        <v/>
      </c>
      <c r="J2924">
        <f>IFERROR(PERCENTRANK(E:E,E2924),0)</f>
        <v/>
      </c>
      <c r="K2924">
        <f>IFERROR(1 - PERCENTRANK(F:F,F2924),0)</f>
        <v/>
      </c>
      <c r="L2924">
        <f>IFERROR(PERCENTRANK(G:G,G2924),0)</f>
        <v/>
      </c>
      <c r="M2924">
        <f>H2924*weightA+I2924*weightB+J2924*weightC+K2924*weightD+L2924*weightE</f>
        <v/>
      </c>
    </row>
    <row r="2925" spans="1:13">
      <c r="A2925">
        <f>RANK(M2925,M:M)</f>
        <v/>
      </c>
      <c r="C2925">
        <f>SUMIFS('Input - target event report'!H:H,'Input - target event report'!L:L,B2925,'Input - target event report'!D:D, "Private Investment")</f>
        <v/>
      </c>
      <c r="D2925">
        <f>IF(E2925&lt;2, "N/A", (MAXIFS('Input - target event report'!E:E,'Input - target event report'!L:L,B:B,'Input - target event report'!D:D,"Private Investment")-MINIFS('Input - target event report'!E:E,'Input - target event report'!L:L,B:B,'Input - target event report'!D:D,"Private Investment"))/(E2925-1))</f>
        <v/>
      </c>
      <c r="E2925">
        <f>COUNTIFS('Input - target event report'!L:L,B2925,'Input - target event report'!D:D, "Private Investment")</f>
        <v/>
      </c>
      <c r="F2925">
        <f>AVERAGEIF(INDEX('Input - companies list'!$A:$BG, 0, MATCH("Clusters 0",'Input - companies list'!$A$1:$BG$1, 0)),'Output - Cluster ranking'!B2925,INDEX('Input - companies list'!$A:$BG, 0, MATCH("Flow",'Input - companies list'!$A$1:$BG$1, 0)))</f>
        <v/>
      </c>
      <c r="G2925">
        <f>AVERAGEIF(INDEX('Input - companies list'!$A:$BG, 0, MATCH("Clusters 0",'Input - companies list'!$A$1:$BG$1, 0)),'Output - Cluster ranking'!B2925,INDEX('Input - companies list'!$A:$BG, 0, MATCH("Inter-Cluster Connectivity",'Input - companies list'!$A$1:$BG$1, 0)))</f>
        <v/>
      </c>
      <c r="H2925">
        <f>IFERROR(PERCENTRANK(C:C,C2925),0)</f>
        <v/>
      </c>
      <c r="I2925">
        <f>IFERROR(1 - PERCENTRANK(D:D,D2925),0)</f>
        <v/>
      </c>
      <c r="J2925">
        <f>IFERROR(PERCENTRANK(E:E,E2925),0)</f>
        <v/>
      </c>
      <c r="K2925">
        <f>IFERROR(1 - PERCENTRANK(F:F,F2925),0)</f>
        <v/>
      </c>
      <c r="L2925">
        <f>IFERROR(PERCENTRANK(G:G,G2925),0)</f>
        <v/>
      </c>
      <c r="M2925">
        <f>H2925*weightA+I2925*weightB+J2925*weightC+K2925*weightD+L2925*weightE</f>
        <v/>
      </c>
    </row>
    <row r="2926" spans="1:13">
      <c r="A2926">
        <f>RANK(M2926,M:M)</f>
        <v/>
      </c>
      <c r="C2926">
        <f>SUMIFS('Input - target event report'!H:H,'Input - target event report'!L:L,B2926,'Input - target event report'!D:D, "Private Investment")</f>
        <v/>
      </c>
      <c r="D2926">
        <f>IF(E2926&lt;2, "N/A", (MAXIFS('Input - target event report'!E:E,'Input - target event report'!L:L,B:B,'Input - target event report'!D:D,"Private Investment")-MINIFS('Input - target event report'!E:E,'Input - target event report'!L:L,B:B,'Input - target event report'!D:D,"Private Investment"))/(E2926-1))</f>
        <v/>
      </c>
      <c r="E2926">
        <f>COUNTIFS('Input - target event report'!L:L,B2926,'Input - target event report'!D:D, "Private Investment")</f>
        <v/>
      </c>
      <c r="F2926">
        <f>AVERAGEIF(INDEX('Input - companies list'!$A:$BG, 0, MATCH("Clusters 0",'Input - companies list'!$A$1:$BG$1, 0)),'Output - Cluster ranking'!B2926,INDEX('Input - companies list'!$A:$BG, 0, MATCH("Flow",'Input - companies list'!$A$1:$BG$1, 0)))</f>
        <v/>
      </c>
      <c r="G2926">
        <f>AVERAGEIF(INDEX('Input - companies list'!$A:$BG, 0, MATCH("Clusters 0",'Input - companies list'!$A$1:$BG$1, 0)),'Output - Cluster ranking'!B2926,INDEX('Input - companies list'!$A:$BG, 0, MATCH("Inter-Cluster Connectivity",'Input - companies list'!$A$1:$BG$1, 0)))</f>
        <v/>
      </c>
      <c r="H2926">
        <f>IFERROR(PERCENTRANK(C:C,C2926),0)</f>
        <v/>
      </c>
      <c r="I2926">
        <f>IFERROR(1 - PERCENTRANK(D:D,D2926),0)</f>
        <v/>
      </c>
      <c r="J2926">
        <f>IFERROR(PERCENTRANK(E:E,E2926),0)</f>
        <v/>
      </c>
      <c r="K2926">
        <f>IFERROR(1 - PERCENTRANK(F:F,F2926),0)</f>
        <v/>
      </c>
      <c r="L2926">
        <f>IFERROR(PERCENTRANK(G:G,G2926),0)</f>
        <v/>
      </c>
      <c r="M2926">
        <f>H2926*weightA+I2926*weightB+J2926*weightC+K2926*weightD+L2926*weightE</f>
        <v/>
      </c>
    </row>
    <row r="2927" spans="1:13">
      <c r="A2927">
        <f>RANK(M2927,M:M)</f>
        <v/>
      </c>
      <c r="C2927">
        <f>SUMIFS('Input - target event report'!H:H,'Input - target event report'!L:L,B2927,'Input - target event report'!D:D, "Private Investment")</f>
        <v/>
      </c>
      <c r="D2927">
        <f>IF(E2927&lt;2, "N/A", (MAXIFS('Input - target event report'!E:E,'Input - target event report'!L:L,B:B,'Input - target event report'!D:D,"Private Investment")-MINIFS('Input - target event report'!E:E,'Input - target event report'!L:L,B:B,'Input - target event report'!D:D,"Private Investment"))/(E2927-1))</f>
        <v/>
      </c>
      <c r="E2927">
        <f>COUNTIFS('Input - target event report'!L:L,B2927,'Input - target event report'!D:D, "Private Investment")</f>
        <v/>
      </c>
      <c r="F2927">
        <f>AVERAGEIF(INDEX('Input - companies list'!$A:$BG, 0, MATCH("Clusters 0",'Input - companies list'!$A$1:$BG$1, 0)),'Output - Cluster ranking'!B2927,INDEX('Input - companies list'!$A:$BG, 0, MATCH("Flow",'Input - companies list'!$A$1:$BG$1, 0)))</f>
        <v/>
      </c>
      <c r="G2927">
        <f>AVERAGEIF(INDEX('Input - companies list'!$A:$BG, 0, MATCH("Clusters 0",'Input - companies list'!$A$1:$BG$1, 0)),'Output - Cluster ranking'!B2927,INDEX('Input - companies list'!$A:$BG, 0, MATCH("Inter-Cluster Connectivity",'Input - companies list'!$A$1:$BG$1, 0)))</f>
        <v/>
      </c>
      <c r="H2927">
        <f>IFERROR(PERCENTRANK(C:C,C2927),0)</f>
        <v/>
      </c>
      <c r="I2927">
        <f>IFERROR(1 - PERCENTRANK(D:D,D2927),0)</f>
        <v/>
      </c>
      <c r="J2927">
        <f>IFERROR(PERCENTRANK(E:E,E2927),0)</f>
        <v/>
      </c>
      <c r="K2927">
        <f>IFERROR(1 - PERCENTRANK(F:F,F2927),0)</f>
        <v/>
      </c>
      <c r="L2927">
        <f>IFERROR(PERCENTRANK(G:G,G2927),0)</f>
        <v/>
      </c>
      <c r="M2927">
        <f>H2927*weightA+I2927*weightB+J2927*weightC+K2927*weightD+L2927*weightE</f>
        <v/>
      </c>
    </row>
    <row r="2928" spans="1:13">
      <c r="A2928">
        <f>RANK(M2928,M:M)</f>
        <v/>
      </c>
      <c r="C2928">
        <f>SUMIFS('Input - target event report'!H:H,'Input - target event report'!L:L,B2928,'Input - target event report'!D:D, "Private Investment")</f>
        <v/>
      </c>
      <c r="D2928">
        <f>IF(E2928&lt;2, "N/A", (MAXIFS('Input - target event report'!E:E,'Input - target event report'!L:L,B:B,'Input - target event report'!D:D,"Private Investment")-MINIFS('Input - target event report'!E:E,'Input - target event report'!L:L,B:B,'Input - target event report'!D:D,"Private Investment"))/(E2928-1))</f>
        <v/>
      </c>
      <c r="E2928">
        <f>COUNTIFS('Input - target event report'!L:L,B2928,'Input - target event report'!D:D, "Private Investment")</f>
        <v/>
      </c>
      <c r="F2928">
        <f>AVERAGEIF(INDEX('Input - companies list'!$A:$BG, 0, MATCH("Clusters 0",'Input - companies list'!$A$1:$BG$1, 0)),'Output - Cluster ranking'!B2928,INDEX('Input - companies list'!$A:$BG, 0, MATCH("Flow",'Input - companies list'!$A$1:$BG$1, 0)))</f>
        <v/>
      </c>
      <c r="G2928">
        <f>AVERAGEIF(INDEX('Input - companies list'!$A:$BG, 0, MATCH("Clusters 0",'Input - companies list'!$A$1:$BG$1, 0)),'Output - Cluster ranking'!B2928,INDEX('Input - companies list'!$A:$BG, 0, MATCH("Inter-Cluster Connectivity",'Input - companies list'!$A$1:$BG$1, 0)))</f>
        <v/>
      </c>
      <c r="H2928">
        <f>IFERROR(PERCENTRANK(C:C,C2928),0)</f>
        <v/>
      </c>
      <c r="I2928">
        <f>IFERROR(1 - PERCENTRANK(D:D,D2928),0)</f>
        <v/>
      </c>
      <c r="J2928">
        <f>IFERROR(PERCENTRANK(E:E,E2928),0)</f>
        <v/>
      </c>
      <c r="K2928">
        <f>IFERROR(1 - PERCENTRANK(F:F,F2928),0)</f>
        <v/>
      </c>
      <c r="L2928">
        <f>IFERROR(PERCENTRANK(G:G,G2928),0)</f>
        <v/>
      </c>
      <c r="M2928">
        <f>H2928*weightA+I2928*weightB+J2928*weightC+K2928*weightD+L2928*weightE</f>
        <v/>
      </c>
    </row>
    <row r="2929" spans="1:13">
      <c r="A2929">
        <f>RANK(M2929,M:M)</f>
        <v/>
      </c>
      <c r="C2929">
        <f>SUMIFS('Input - target event report'!H:H,'Input - target event report'!L:L,B2929,'Input - target event report'!D:D, "Private Investment")</f>
        <v/>
      </c>
      <c r="D2929">
        <f>IF(E2929&lt;2, "N/A", (MAXIFS('Input - target event report'!E:E,'Input - target event report'!L:L,B:B,'Input - target event report'!D:D,"Private Investment")-MINIFS('Input - target event report'!E:E,'Input - target event report'!L:L,B:B,'Input - target event report'!D:D,"Private Investment"))/(E2929-1))</f>
        <v/>
      </c>
      <c r="E2929">
        <f>COUNTIFS('Input - target event report'!L:L,B2929,'Input - target event report'!D:D, "Private Investment")</f>
        <v/>
      </c>
      <c r="F2929">
        <f>AVERAGEIF(INDEX('Input - companies list'!$A:$BG, 0, MATCH("Clusters 0",'Input - companies list'!$A$1:$BG$1, 0)),'Output - Cluster ranking'!B2929,INDEX('Input - companies list'!$A:$BG, 0, MATCH("Flow",'Input - companies list'!$A$1:$BG$1, 0)))</f>
        <v/>
      </c>
      <c r="G2929">
        <f>AVERAGEIF(INDEX('Input - companies list'!$A:$BG, 0, MATCH("Clusters 0",'Input - companies list'!$A$1:$BG$1, 0)),'Output - Cluster ranking'!B2929,INDEX('Input - companies list'!$A:$BG, 0, MATCH("Inter-Cluster Connectivity",'Input - companies list'!$A$1:$BG$1, 0)))</f>
        <v/>
      </c>
      <c r="H2929">
        <f>IFERROR(PERCENTRANK(C:C,C2929),0)</f>
        <v/>
      </c>
      <c r="I2929">
        <f>IFERROR(1 - PERCENTRANK(D:D,D2929),0)</f>
        <v/>
      </c>
      <c r="J2929">
        <f>IFERROR(PERCENTRANK(E:E,E2929),0)</f>
        <v/>
      </c>
      <c r="K2929">
        <f>IFERROR(1 - PERCENTRANK(F:F,F2929),0)</f>
        <v/>
      </c>
      <c r="L2929">
        <f>IFERROR(PERCENTRANK(G:G,G2929),0)</f>
        <v/>
      </c>
      <c r="M2929">
        <f>H2929*weightA+I2929*weightB+J2929*weightC+K2929*weightD+L2929*weightE</f>
        <v/>
      </c>
    </row>
    <row r="2930" spans="1:13">
      <c r="A2930">
        <f>RANK(M2930,M:M)</f>
        <v/>
      </c>
      <c r="C2930">
        <f>SUMIFS('Input - target event report'!H:H,'Input - target event report'!L:L,B2930,'Input - target event report'!D:D, "Private Investment")</f>
        <v/>
      </c>
      <c r="D2930">
        <f>IF(E2930&lt;2, "N/A", (MAXIFS('Input - target event report'!E:E,'Input - target event report'!L:L,B:B,'Input - target event report'!D:D,"Private Investment")-MINIFS('Input - target event report'!E:E,'Input - target event report'!L:L,B:B,'Input - target event report'!D:D,"Private Investment"))/(E2930-1))</f>
        <v/>
      </c>
      <c r="E2930">
        <f>COUNTIFS('Input - target event report'!L:L,B2930,'Input - target event report'!D:D, "Private Investment")</f>
        <v/>
      </c>
      <c r="F2930">
        <f>AVERAGEIF(INDEX('Input - companies list'!$A:$BG, 0, MATCH("Clusters 0",'Input - companies list'!$A$1:$BG$1, 0)),'Output - Cluster ranking'!B2930,INDEX('Input - companies list'!$A:$BG, 0, MATCH("Flow",'Input - companies list'!$A$1:$BG$1, 0)))</f>
        <v/>
      </c>
      <c r="G2930">
        <f>AVERAGEIF(INDEX('Input - companies list'!$A:$BG, 0, MATCH("Clusters 0",'Input - companies list'!$A$1:$BG$1, 0)),'Output - Cluster ranking'!B2930,INDEX('Input - companies list'!$A:$BG, 0, MATCH("Inter-Cluster Connectivity",'Input - companies list'!$A$1:$BG$1, 0)))</f>
        <v/>
      </c>
      <c r="H2930">
        <f>IFERROR(PERCENTRANK(C:C,C2930),0)</f>
        <v/>
      </c>
      <c r="I2930">
        <f>IFERROR(1 - PERCENTRANK(D:D,D2930),0)</f>
        <v/>
      </c>
      <c r="J2930">
        <f>IFERROR(PERCENTRANK(E:E,E2930),0)</f>
        <v/>
      </c>
      <c r="K2930">
        <f>IFERROR(1 - PERCENTRANK(F:F,F2930),0)</f>
        <v/>
      </c>
      <c r="L2930">
        <f>IFERROR(PERCENTRANK(G:G,G2930),0)</f>
        <v/>
      </c>
      <c r="M2930">
        <f>H2930*weightA+I2930*weightB+J2930*weightC+K2930*weightD+L2930*weightE</f>
        <v/>
      </c>
    </row>
    <row r="2931" spans="1:13">
      <c r="A2931">
        <f>RANK(M2931,M:M)</f>
        <v/>
      </c>
      <c r="C2931">
        <f>SUMIFS('Input - target event report'!H:H,'Input - target event report'!L:L,B2931,'Input - target event report'!D:D, "Private Investment")</f>
        <v/>
      </c>
      <c r="D2931">
        <f>IF(E2931&lt;2, "N/A", (MAXIFS('Input - target event report'!E:E,'Input - target event report'!L:L,B:B,'Input - target event report'!D:D,"Private Investment")-MINIFS('Input - target event report'!E:E,'Input - target event report'!L:L,B:B,'Input - target event report'!D:D,"Private Investment"))/(E2931-1))</f>
        <v/>
      </c>
      <c r="E2931">
        <f>COUNTIFS('Input - target event report'!L:L,B2931,'Input - target event report'!D:D, "Private Investment")</f>
        <v/>
      </c>
      <c r="F2931">
        <f>AVERAGEIF(INDEX('Input - companies list'!$A:$BG, 0, MATCH("Clusters 0",'Input - companies list'!$A$1:$BG$1, 0)),'Output - Cluster ranking'!B2931,INDEX('Input - companies list'!$A:$BG, 0, MATCH("Flow",'Input - companies list'!$A$1:$BG$1, 0)))</f>
        <v/>
      </c>
      <c r="G2931">
        <f>AVERAGEIF(INDEX('Input - companies list'!$A:$BG, 0, MATCH("Clusters 0",'Input - companies list'!$A$1:$BG$1, 0)),'Output - Cluster ranking'!B2931,INDEX('Input - companies list'!$A:$BG, 0, MATCH("Inter-Cluster Connectivity",'Input - companies list'!$A$1:$BG$1, 0)))</f>
        <v/>
      </c>
      <c r="H2931">
        <f>IFERROR(PERCENTRANK(C:C,C2931),0)</f>
        <v/>
      </c>
      <c r="I2931">
        <f>IFERROR(1 - PERCENTRANK(D:D,D2931),0)</f>
        <v/>
      </c>
      <c r="J2931">
        <f>IFERROR(PERCENTRANK(E:E,E2931),0)</f>
        <v/>
      </c>
      <c r="K2931">
        <f>IFERROR(1 - PERCENTRANK(F:F,F2931),0)</f>
        <v/>
      </c>
      <c r="L2931">
        <f>IFERROR(PERCENTRANK(G:G,G2931),0)</f>
        <v/>
      </c>
      <c r="M2931">
        <f>H2931*weightA+I2931*weightB+J2931*weightC+K2931*weightD+L2931*weightE</f>
        <v/>
      </c>
    </row>
    <row r="2932" spans="1:13">
      <c r="A2932">
        <f>RANK(M2932,M:M)</f>
        <v/>
      </c>
      <c r="C2932">
        <f>SUMIFS('Input - target event report'!H:H,'Input - target event report'!L:L,B2932,'Input - target event report'!D:D, "Private Investment")</f>
        <v/>
      </c>
      <c r="D2932">
        <f>IF(E2932&lt;2, "N/A", (MAXIFS('Input - target event report'!E:E,'Input - target event report'!L:L,B:B,'Input - target event report'!D:D,"Private Investment")-MINIFS('Input - target event report'!E:E,'Input - target event report'!L:L,B:B,'Input - target event report'!D:D,"Private Investment"))/(E2932-1))</f>
        <v/>
      </c>
      <c r="E2932">
        <f>COUNTIFS('Input - target event report'!L:L,B2932,'Input - target event report'!D:D, "Private Investment")</f>
        <v/>
      </c>
      <c r="F2932">
        <f>AVERAGEIF(INDEX('Input - companies list'!$A:$BG, 0, MATCH("Clusters 0",'Input - companies list'!$A$1:$BG$1, 0)),'Output - Cluster ranking'!B2932,INDEX('Input - companies list'!$A:$BG, 0, MATCH("Flow",'Input - companies list'!$A$1:$BG$1, 0)))</f>
        <v/>
      </c>
      <c r="G2932">
        <f>AVERAGEIF(INDEX('Input - companies list'!$A:$BG, 0, MATCH("Clusters 0",'Input - companies list'!$A$1:$BG$1, 0)),'Output - Cluster ranking'!B2932,INDEX('Input - companies list'!$A:$BG, 0, MATCH("Inter-Cluster Connectivity",'Input - companies list'!$A$1:$BG$1, 0)))</f>
        <v/>
      </c>
      <c r="H2932">
        <f>IFERROR(PERCENTRANK(C:C,C2932),0)</f>
        <v/>
      </c>
      <c r="I2932">
        <f>IFERROR(1 - PERCENTRANK(D:D,D2932),0)</f>
        <v/>
      </c>
      <c r="J2932">
        <f>IFERROR(PERCENTRANK(E:E,E2932),0)</f>
        <v/>
      </c>
      <c r="K2932">
        <f>IFERROR(1 - PERCENTRANK(F:F,F2932),0)</f>
        <v/>
      </c>
      <c r="L2932">
        <f>IFERROR(PERCENTRANK(G:G,G2932),0)</f>
        <v/>
      </c>
      <c r="M2932">
        <f>H2932*weightA+I2932*weightB+J2932*weightC+K2932*weightD+L2932*weightE</f>
        <v/>
      </c>
    </row>
    <row r="2933" spans="1:13">
      <c r="A2933">
        <f>RANK(M2933,M:M)</f>
        <v/>
      </c>
      <c r="C2933">
        <f>SUMIFS('Input - target event report'!H:H,'Input - target event report'!L:L,B2933,'Input - target event report'!D:D, "Private Investment")</f>
        <v/>
      </c>
      <c r="D2933">
        <f>IF(E2933&lt;2, "N/A", (MAXIFS('Input - target event report'!E:E,'Input - target event report'!L:L,B:B,'Input - target event report'!D:D,"Private Investment")-MINIFS('Input - target event report'!E:E,'Input - target event report'!L:L,B:B,'Input - target event report'!D:D,"Private Investment"))/(E2933-1))</f>
        <v/>
      </c>
      <c r="E2933">
        <f>COUNTIFS('Input - target event report'!L:L,B2933,'Input - target event report'!D:D, "Private Investment")</f>
        <v/>
      </c>
      <c r="F2933">
        <f>AVERAGEIF(INDEX('Input - companies list'!$A:$BG, 0, MATCH("Clusters 0",'Input - companies list'!$A$1:$BG$1, 0)),'Output - Cluster ranking'!B2933,INDEX('Input - companies list'!$A:$BG, 0, MATCH("Flow",'Input - companies list'!$A$1:$BG$1, 0)))</f>
        <v/>
      </c>
      <c r="G2933">
        <f>AVERAGEIF(INDEX('Input - companies list'!$A:$BG, 0, MATCH("Clusters 0",'Input - companies list'!$A$1:$BG$1, 0)),'Output - Cluster ranking'!B2933,INDEX('Input - companies list'!$A:$BG, 0, MATCH("Inter-Cluster Connectivity",'Input - companies list'!$A$1:$BG$1, 0)))</f>
        <v/>
      </c>
      <c r="H2933">
        <f>IFERROR(PERCENTRANK(C:C,C2933),0)</f>
        <v/>
      </c>
      <c r="I2933">
        <f>IFERROR(1 - PERCENTRANK(D:D,D2933),0)</f>
        <v/>
      </c>
      <c r="J2933">
        <f>IFERROR(PERCENTRANK(E:E,E2933),0)</f>
        <v/>
      </c>
      <c r="K2933">
        <f>IFERROR(1 - PERCENTRANK(F:F,F2933),0)</f>
        <v/>
      </c>
      <c r="L2933">
        <f>IFERROR(PERCENTRANK(G:G,G2933),0)</f>
        <v/>
      </c>
      <c r="M2933">
        <f>H2933*weightA+I2933*weightB+J2933*weightC+K2933*weightD+L2933*weightE</f>
        <v/>
      </c>
    </row>
    <row r="2934" spans="1:13">
      <c r="A2934">
        <f>RANK(M2934,M:M)</f>
        <v/>
      </c>
      <c r="C2934">
        <f>SUMIFS('Input - target event report'!H:H,'Input - target event report'!L:L,B2934,'Input - target event report'!D:D, "Private Investment")</f>
        <v/>
      </c>
      <c r="D2934">
        <f>IF(E2934&lt;2, "N/A", (MAXIFS('Input - target event report'!E:E,'Input - target event report'!L:L,B:B,'Input - target event report'!D:D,"Private Investment")-MINIFS('Input - target event report'!E:E,'Input - target event report'!L:L,B:B,'Input - target event report'!D:D,"Private Investment"))/(E2934-1))</f>
        <v/>
      </c>
      <c r="E2934">
        <f>COUNTIFS('Input - target event report'!L:L,B2934,'Input - target event report'!D:D, "Private Investment")</f>
        <v/>
      </c>
      <c r="F2934">
        <f>AVERAGEIF(INDEX('Input - companies list'!$A:$BG, 0, MATCH("Clusters 0",'Input - companies list'!$A$1:$BG$1, 0)),'Output - Cluster ranking'!B2934,INDEX('Input - companies list'!$A:$BG, 0, MATCH("Flow",'Input - companies list'!$A$1:$BG$1, 0)))</f>
        <v/>
      </c>
      <c r="G2934">
        <f>AVERAGEIF(INDEX('Input - companies list'!$A:$BG, 0, MATCH("Clusters 0",'Input - companies list'!$A$1:$BG$1, 0)),'Output - Cluster ranking'!B2934,INDEX('Input - companies list'!$A:$BG, 0, MATCH("Inter-Cluster Connectivity",'Input - companies list'!$A$1:$BG$1, 0)))</f>
        <v/>
      </c>
      <c r="H2934">
        <f>IFERROR(PERCENTRANK(C:C,C2934),0)</f>
        <v/>
      </c>
      <c r="I2934">
        <f>IFERROR(1 - PERCENTRANK(D:D,D2934),0)</f>
        <v/>
      </c>
      <c r="J2934">
        <f>IFERROR(PERCENTRANK(E:E,E2934),0)</f>
        <v/>
      </c>
      <c r="K2934">
        <f>IFERROR(1 - PERCENTRANK(F:F,F2934),0)</f>
        <v/>
      </c>
      <c r="L2934">
        <f>IFERROR(PERCENTRANK(G:G,G2934),0)</f>
        <v/>
      </c>
      <c r="M2934">
        <f>H2934*weightA+I2934*weightB+J2934*weightC+K2934*weightD+L2934*weightE</f>
        <v/>
      </c>
    </row>
    <row r="2935" spans="1:13">
      <c r="A2935">
        <f>RANK(M2935,M:M)</f>
        <v/>
      </c>
      <c r="C2935">
        <f>SUMIFS('Input - target event report'!H:H,'Input - target event report'!L:L,B2935,'Input - target event report'!D:D, "Private Investment")</f>
        <v/>
      </c>
      <c r="D2935">
        <f>IF(E2935&lt;2, "N/A", (MAXIFS('Input - target event report'!E:E,'Input - target event report'!L:L,B:B,'Input - target event report'!D:D,"Private Investment")-MINIFS('Input - target event report'!E:E,'Input - target event report'!L:L,B:B,'Input - target event report'!D:D,"Private Investment"))/(E2935-1))</f>
        <v/>
      </c>
      <c r="E2935">
        <f>COUNTIFS('Input - target event report'!L:L,B2935,'Input - target event report'!D:D, "Private Investment")</f>
        <v/>
      </c>
      <c r="F2935">
        <f>AVERAGEIF(INDEX('Input - companies list'!$A:$BG, 0, MATCH("Clusters 0",'Input - companies list'!$A$1:$BG$1, 0)),'Output - Cluster ranking'!B2935,INDEX('Input - companies list'!$A:$BG, 0, MATCH("Flow",'Input - companies list'!$A$1:$BG$1, 0)))</f>
        <v/>
      </c>
      <c r="G2935">
        <f>AVERAGEIF(INDEX('Input - companies list'!$A:$BG, 0, MATCH("Clusters 0",'Input - companies list'!$A$1:$BG$1, 0)),'Output - Cluster ranking'!B2935,INDEX('Input - companies list'!$A:$BG, 0, MATCH("Inter-Cluster Connectivity",'Input - companies list'!$A$1:$BG$1, 0)))</f>
        <v/>
      </c>
      <c r="H2935">
        <f>IFERROR(PERCENTRANK(C:C,C2935),0)</f>
        <v/>
      </c>
      <c r="I2935">
        <f>IFERROR(1 - PERCENTRANK(D:D,D2935),0)</f>
        <v/>
      </c>
      <c r="J2935">
        <f>IFERROR(PERCENTRANK(E:E,E2935),0)</f>
        <v/>
      </c>
      <c r="K2935">
        <f>IFERROR(1 - PERCENTRANK(F:F,F2935),0)</f>
        <v/>
      </c>
      <c r="L2935">
        <f>IFERROR(PERCENTRANK(G:G,G2935),0)</f>
        <v/>
      </c>
      <c r="M2935">
        <f>H2935*weightA+I2935*weightB+J2935*weightC+K2935*weightD+L2935*weightE</f>
        <v/>
      </c>
    </row>
    <row r="2936" spans="1:13">
      <c r="A2936">
        <f>RANK(M2936,M:M)</f>
        <v/>
      </c>
      <c r="C2936">
        <f>SUMIFS('Input - target event report'!H:H,'Input - target event report'!L:L,B2936,'Input - target event report'!D:D, "Private Investment")</f>
        <v/>
      </c>
      <c r="D2936">
        <f>IF(E2936&lt;2, "N/A", (MAXIFS('Input - target event report'!E:E,'Input - target event report'!L:L,B:B,'Input - target event report'!D:D,"Private Investment")-MINIFS('Input - target event report'!E:E,'Input - target event report'!L:L,B:B,'Input - target event report'!D:D,"Private Investment"))/(E2936-1))</f>
        <v/>
      </c>
      <c r="E2936">
        <f>COUNTIFS('Input - target event report'!L:L,B2936,'Input - target event report'!D:D, "Private Investment")</f>
        <v/>
      </c>
      <c r="F2936">
        <f>AVERAGEIF(INDEX('Input - companies list'!$A:$BG, 0, MATCH("Clusters 0",'Input - companies list'!$A$1:$BG$1, 0)),'Output - Cluster ranking'!B2936,INDEX('Input - companies list'!$A:$BG, 0, MATCH("Flow",'Input - companies list'!$A$1:$BG$1, 0)))</f>
        <v/>
      </c>
      <c r="G2936">
        <f>AVERAGEIF(INDEX('Input - companies list'!$A:$BG, 0, MATCH("Clusters 0",'Input - companies list'!$A$1:$BG$1, 0)),'Output - Cluster ranking'!B2936,INDEX('Input - companies list'!$A:$BG, 0, MATCH("Inter-Cluster Connectivity",'Input - companies list'!$A$1:$BG$1, 0)))</f>
        <v/>
      </c>
      <c r="H2936">
        <f>IFERROR(PERCENTRANK(C:C,C2936),0)</f>
        <v/>
      </c>
      <c r="I2936">
        <f>IFERROR(1 - PERCENTRANK(D:D,D2936),0)</f>
        <v/>
      </c>
      <c r="J2936">
        <f>IFERROR(PERCENTRANK(E:E,E2936),0)</f>
        <v/>
      </c>
      <c r="K2936">
        <f>IFERROR(1 - PERCENTRANK(F:F,F2936),0)</f>
        <v/>
      </c>
      <c r="L2936">
        <f>IFERROR(PERCENTRANK(G:G,G2936),0)</f>
        <v/>
      </c>
      <c r="M2936">
        <f>H2936*weightA+I2936*weightB+J2936*weightC+K2936*weightD+L2936*weightE</f>
        <v/>
      </c>
    </row>
    <row r="2937" spans="1:13">
      <c r="A2937">
        <f>RANK(M2937,M:M)</f>
        <v/>
      </c>
      <c r="C2937">
        <f>SUMIFS('Input - target event report'!H:H,'Input - target event report'!L:L,B2937,'Input - target event report'!D:D, "Private Investment")</f>
        <v/>
      </c>
      <c r="D2937">
        <f>IF(E2937&lt;2, "N/A", (MAXIFS('Input - target event report'!E:E,'Input - target event report'!L:L,B:B,'Input - target event report'!D:D,"Private Investment")-MINIFS('Input - target event report'!E:E,'Input - target event report'!L:L,B:B,'Input - target event report'!D:D,"Private Investment"))/(E2937-1))</f>
        <v/>
      </c>
      <c r="E2937">
        <f>COUNTIFS('Input - target event report'!L:L,B2937,'Input - target event report'!D:D, "Private Investment")</f>
        <v/>
      </c>
      <c r="F2937">
        <f>AVERAGEIF(INDEX('Input - companies list'!$A:$BG, 0, MATCH("Clusters 0",'Input - companies list'!$A$1:$BG$1, 0)),'Output - Cluster ranking'!B2937,INDEX('Input - companies list'!$A:$BG, 0, MATCH("Flow",'Input - companies list'!$A$1:$BG$1, 0)))</f>
        <v/>
      </c>
      <c r="G2937">
        <f>AVERAGEIF(INDEX('Input - companies list'!$A:$BG, 0, MATCH("Clusters 0",'Input - companies list'!$A$1:$BG$1, 0)),'Output - Cluster ranking'!B2937,INDEX('Input - companies list'!$A:$BG, 0, MATCH("Inter-Cluster Connectivity",'Input - companies list'!$A$1:$BG$1, 0)))</f>
        <v/>
      </c>
      <c r="H2937">
        <f>IFERROR(PERCENTRANK(C:C,C2937),0)</f>
        <v/>
      </c>
      <c r="I2937">
        <f>IFERROR(1 - PERCENTRANK(D:D,D2937),0)</f>
        <v/>
      </c>
      <c r="J2937">
        <f>IFERROR(PERCENTRANK(E:E,E2937),0)</f>
        <v/>
      </c>
      <c r="K2937">
        <f>IFERROR(1 - PERCENTRANK(F:F,F2937),0)</f>
        <v/>
      </c>
      <c r="L2937">
        <f>IFERROR(PERCENTRANK(G:G,G2937),0)</f>
        <v/>
      </c>
      <c r="M2937">
        <f>H2937*weightA+I2937*weightB+J2937*weightC+K2937*weightD+L2937*weightE</f>
        <v/>
      </c>
    </row>
    <row r="2938" spans="1:13">
      <c r="A2938">
        <f>RANK(M2938,M:M)</f>
        <v/>
      </c>
      <c r="C2938">
        <f>SUMIFS('Input - target event report'!H:H,'Input - target event report'!L:L,B2938,'Input - target event report'!D:D, "Private Investment")</f>
        <v/>
      </c>
      <c r="D2938">
        <f>IF(E2938&lt;2, "N/A", (MAXIFS('Input - target event report'!E:E,'Input - target event report'!L:L,B:B,'Input - target event report'!D:D,"Private Investment")-MINIFS('Input - target event report'!E:E,'Input - target event report'!L:L,B:B,'Input - target event report'!D:D,"Private Investment"))/(E2938-1))</f>
        <v/>
      </c>
      <c r="E2938">
        <f>COUNTIFS('Input - target event report'!L:L,B2938,'Input - target event report'!D:D, "Private Investment")</f>
        <v/>
      </c>
      <c r="F2938">
        <f>AVERAGEIF(INDEX('Input - companies list'!$A:$BG, 0, MATCH("Clusters 0",'Input - companies list'!$A$1:$BG$1, 0)),'Output - Cluster ranking'!B2938,INDEX('Input - companies list'!$A:$BG, 0, MATCH("Flow",'Input - companies list'!$A$1:$BG$1, 0)))</f>
        <v/>
      </c>
      <c r="G2938">
        <f>AVERAGEIF(INDEX('Input - companies list'!$A:$BG, 0, MATCH("Clusters 0",'Input - companies list'!$A$1:$BG$1, 0)),'Output - Cluster ranking'!B2938,INDEX('Input - companies list'!$A:$BG, 0, MATCH("Inter-Cluster Connectivity",'Input - companies list'!$A$1:$BG$1, 0)))</f>
        <v/>
      </c>
      <c r="H2938">
        <f>IFERROR(PERCENTRANK(C:C,C2938),0)</f>
        <v/>
      </c>
      <c r="I2938">
        <f>IFERROR(1 - PERCENTRANK(D:D,D2938),0)</f>
        <v/>
      </c>
      <c r="J2938">
        <f>IFERROR(PERCENTRANK(E:E,E2938),0)</f>
        <v/>
      </c>
      <c r="K2938">
        <f>IFERROR(1 - PERCENTRANK(F:F,F2938),0)</f>
        <v/>
      </c>
      <c r="L2938">
        <f>IFERROR(PERCENTRANK(G:G,G2938),0)</f>
        <v/>
      </c>
      <c r="M2938">
        <f>H2938*weightA+I2938*weightB+J2938*weightC+K2938*weightD+L2938*weightE</f>
        <v/>
      </c>
    </row>
    <row r="2939" spans="1:13">
      <c r="A2939">
        <f>RANK(M2939,M:M)</f>
        <v/>
      </c>
      <c r="C2939">
        <f>SUMIFS('Input - target event report'!H:H,'Input - target event report'!L:L,B2939,'Input - target event report'!D:D, "Private Investment")</f>
        <v/>
      </c>
      <c r="D2939">
        <f>IF(E2939&lt;2, "N/A", (MAXIFS('Input - target event report'!E:E,'Input - target event report'!L:L,B:B,'Input - target event report'!D:D,"Private Investment")-MINIFS('Input - target event report'!E:E,'Input - target event report'!L:L,B:B,'Input - target event report'!D:D,"Private Investment"))/(E2939-1))</f>
        <v/>
      </c>
      <c r="E2939">
        <f>COUNTIFS('Input - target event report'!L:L,B2939,'Input - target event report'!D:D, "Private Investment")</f>
        <v/>
      </c>
      <c r="F2939">
        <f>AVERAGEIF(INDEX('Input - companies list'!$A:$BG, 0, MATCH("Clusters 0",'Input - companies list'!$A$1:$BG$1, 0)),'Output - Cluster ranking'!B2939,INDEX('Input - companies list'!$A:$BG, 0, MATCH("Flow",'Input - companies list'!$A$1:$BG$1, 0)))</f>
        <v/>
      </c>
      <c r="G2939">
        <f>AVERAGEIF(INDEX('Input - companies list'!$A:$BG, 0, MATCH("Clusters 0",'Input - companies list'!$A$1:$BG$1, 0)),'Output - Cluster ranking'!B2939,INDEX('Input - companies list'!$A:$BG, 0, MATCH("Inter-Cluster Connectivity",'Input - companies list'!$A$1:$BG$1, 0)))</f>
        <v/>
      </c>
      <c r="H2939">
        <f>IFERROR(PERCENTRANK(C:C,C2939),0)</f>
        <v/>
      </c>
      <c r="I2939">
        <f>IFERROR(1 - PERCENTRANK(D:D,D2939),0)</f>
        <v/>
      </c>
      <c r="J2939">
        <f>IFERROR(PERCENTRANK(E:E,E2939),0)</f>
        <v/>
      </c>
      <c r="K2939">
        <f>IFERROR(1 - PERCENTRANK(F:F,F2939),0)</f>
        <v/>
      </c>
      <c r="L2939">
        <f>IFERROR(PERCENTRANK(G:G,G2939),0)</f>
        <v/>
      </c>
      <c r="M2939">
        <f>H2939*weightA+I2939*weightB+J2939*weightC+K2939*weightD+L2939*weightE</f>
        <v/>
      </c>
    </row>
    <row r="2940" spans="1:13">
      <c r="A2940">
        <f>RANK(M2940,M:M)</f>
        <v/>
      </c>
      <c r="C2940">
        <f>SUMIFS('Input - target event report'!H:H,'Input - target event report'!L:L,B2940,'Input - target event report'!D:D, "Private Investment")</f>
        <v/>
      </c>
      <c r="D2940">
        <f>IF(E2940&lt;2, "N/A", (MAXIFS('Input - target event report'!E:E,'Input - target event report'!L:L,B:B,'Input - target event report'!D:D,"Private Investment")-MINIFS('Input - target event report'!E:E,'Input - target event report'!L:L,B:B,'Input - target event report'!D:D,"Private Investment"))/(E2940-1))</f>
        <v/>
      </c>
      <c r="E2940">
        <f>COUNTIFS('Input - target event report'!L:L,B2940,'Input - target event report'!D:D, "Private Investment")</f>
        <v/>
      </c>
      <c r="F2940">
        <f>AVERAGEIF(INDEX('Input - companies list'!$A:$BG, 0, MATCH("Clusters 0",'Input - companies list'!$A$1:$BG$1, 0)),'Output - Cluster ranking'!B2940,INDEX('Input - companies list'!$A:$BG, 0, MATCH("Flow",'Input - companies list'!$A$1:$BG$1, 0)))</f>
        <v/>
      </c>
      <c r="G2940">
        <f>AVERAGEIF(INDEX('Input - companies list'!$A:$BG, 0, MATCH("Clusters 0",'Input - companies list'!$A$1:$BG$1, 0)),'Output - Cluster ranking'!B2940,INDEX('Input - companies list'!$A:$BG, 0, MATCH("Inter-Cluster Connectivity",'Input - companies list'!$A$1:$BG$1, 0)))</f>
        <v/>
      </c>
      <c r="H2940">
        <f>IFERROR(PERCENTRANK(C:C,C2940),0)</f>
        <v/>
      </c>
      <c r="I2940">
        <f>IFERROR(1 - PERCENTRANK(D:D,D2940),0)</f>
        <v/>
      </c>
      <c r="J2940">
        <f>IFERROR(PERCENTRANK(E:E,E2940),0)</f>
        <v/>
      </c>
      <c r="K2940">
        <f>IFERROR(1 - PERCENTRANK(F:F,F2940),0)</f>
        <v/>
      </c>
      <c r="L2940">
        <f>IFERROR(PERCENTRANK(G:G,G2940),0)</f>
        <v/>
      </c>
      <c r="M2940">
        <f>H2940*weightA+I2940*weightB+J2940*weightC+K2940*weightD+L2940*weightE</f>
        <v/>
      </c>
    </row>
    <row r="2941" spans="1:13">
      <c r="A2941">
        <f>RANK(M2941,M:M)</f>
        <v/>
      </c>
      <c r="C2941">
        <f>SUMIFS('Input - target event report'!H:H,'Input - target event report'!L:L,B2941,'Input - target event report'!D:D, "Private Investment")</f>
        <v/>
      </c>
      <c r="D2941">
        <f>IF(E2941&lt;2, "N/A", (MAXIFS('Input - target event report'!E:E,'Input - target event report'!L:L,B:B,'Input - target event report'!D:D,"Private Investment")-MINIFS('Input - target event report'!E:E,'Input - target event report'!L:L,B:B,'Input - target event report'!D:D,"Private Investment"))/(E2941-1))</f>
        <v/>
      </c>
      <c r="E2941">
        <f>COUNTIFS('Input - target event report'!L:L,B2941,'Input - target event report'!D:D, "Private Investment")</f>
        <v/>
      </c>
      <c r="F2941">
        <f>AVERAGEIF(INDEX('Input - companies list'!$A:$BG, 0, MATCH("Clusters 0",'Input - companies list'!$A$1:$BG$1, 0)),'Output - Cluster ranking'!B2941,INDEX('Input - companies list'!$A:$BG, 0, MATCH("Flow",'Input - companies list'!$A$1:$BG$1, 0)))</f>
        <v/>
      </c>
      <c r="G2941">
        <f>AVERAGEIF(INDEX('Input - companies list'!$A:$BG, 0, MATCH("Clusters 0",'Input - companies list'!$A$1:$BG$1, 0)),'Output - Cluster ranking'!B2941,INDEX('Input - companies list'!$A:$BG, 0, MATCH("Inter-Cluster Connectivity",'Input - companies list'!$A$1:$BG$1, 0)))</f>
        <v/>
      </c>
      <c r="H2941">
        <f>IFERROR(PERCENTRANK(C:C,C2941),0)</f>
        <v/>
      </c>
      <c r="I2941">
        <f>IFERROR(1 - PERCENTRANK(D:D,D2941),0)</f>
        <v/>
      </c>
      <c r="J2941">
        <f>IFERROR(PERCENTRANK(E:E,E2941),0)</f>
        <v/>
      </c>
      <c r="K2941">
        <f>IFERROR(1 - PERCENTRANK(F:F,F2941),0)</f>
        <v/>
      </c>
      <c r="L2941">
        <f>IFERROR(PERCENTRANK(G:G,G2941),0)</f>
        <v/>
      </c>
      <c r="M2941">
        <f>H2941*weightA+I2941*weightB+J2941*weightC+K2941*weightD+L2941*weightE</f>
        <v/>
      </c>
    </row>
    <row r="2942" spans="1:13">
      <c r="A2942">
        <f>RANK(M2942,M:M)</f>
        <v/>
      </c>
      <c r="C2942">
        <f>SUMIFS('Input - target event report'!H:H,'Input - target event report'!L:L,B2942,'Input - target event report'!D:D, "Private Investment")</f>
        <v/>
      </c>
      <c r="D2942">
        <f>IF(E2942&lt;2, "N/A", (MAXIFS('Input - target event report'!E:E,'Input - target event report'!L:L,B:B,'Input - target event report'!D:D,"Private Investment")-MINIFS('Input - target event report'!E:E,'Input - target event report'!L:L,B:B,'Input - target event report'!D:D,"Private Investment"))/(E2942-1))</f>
        <v/>
      </c>
      <c r="E2942">
        <f>COUNTIFS('Input - target event report'!L:L,B2942,'Input - target event report'!D:D, "Private Investment")</f>
        <v/>
      </c>
      <c r="F2942">
        <f>AVERAGEIF(INDEX('Input - companies list'!$A:$BG, 0, MATCH("Clusters 0",'Input - companies list'!$A$1:$BG$1, 0)),'Output - Cluster ranking'!B2942,INDEX('Input - companies list'!$A:$BG, 0, MATCH("Flow",'Input - companies list'!$A$1:$BG$1, 0)))</f>
        <v/>
      </c>
      <c r="G2942">
        <f>AVERAGEIF(INDEX('Input - companies list'!$A:$BG, 0, MATCH("Clusters 0",'Input - companies list'!$A$1:$BG$1, 0)),'Output - Cluster ranking'!B2942,INDEX('Input - companies list'!$A:$BG, 0, MATCH("Inter-Cluster Connectivity",'Input - companies list'!$A$1:$BG$1, 0)))</f>
        <v/>
      </c>
      <c r="H2942">
        <f>IFERROR(PERCENTRANK(C:C,C2942),0)</f>
        <v/>
      </c>
      <c r="I2942">
        <f>IFERROR(1 - PERCENTRANK(D:D,D2942),0)</f>
        <v/>
      </c>
      <c r="J2942">
        <f>IFERROR(PERCENTRANK(E:E,E2942),0)</f>
        <v/>
      </c>
      <c r="K2942">
        <f>IFERROR(1 - PERCENTRANK(F:F,F2942),0)</f>
        <v/>
      </c>
      <c r="L2942">
        <f>IFERROR(PERCENTRANK(G:G,G2942),0)</f>
        <v/>
      </c>
      <c r="M2942">
        <f>H2942*weightA+I2942*weightB+J2942*weightC+K2942*weightD+L2942*weightE</f>
        <v/>
      </c>
    </row>
    <row r="2943" spans="1:13">
      <c r="A2943">
        <f>RANK(M2943,M:M)</f>
        <v/>
      </c>
      <c r="C2943">
        <f>SUMIFS('Input - target event report'!H:H,'Input - target event report'!L:L,B2943,'Input - target event report'!D:D, "Private Investment")</f>
        <v/>
      </c>
      <c r="D2943">
        <f>IF(E2943&lt;2, "N/A", (MAXIFS('Input - target event report'!E:E,'Input - target event report'!L:L,B:B,'Input - target event report'!D:D,"Private Investment")-MINIFS('Input - target event report'!E:E,'Input - target event report'!L:L,B:B,'Input - target event report'!D:D,"Private Investment"))/(E2943-1))</f>
        <v/>
      </c>
      <c r="E2943">
        <f>COUNTIFS('Input - target event report'!L:L,B2943,'Input - target event report'!D:D, "Private Investment")</f>
        <v/>
      </c>
      <c r="F2943">
        <f>AVERAGEIF(INDEX('Input - companies list'!$A:$BG, 0, MATCH("Clusters 0",'Input - companies list'!$A$1:$BG$1, 0)),'Output - Cluster ranking'!B2943,INDEX('Input - companies list'!$A:$BG, 0, MATCH("Flow",'Input - companies list'!$A$1:$BG$1, 0)))</f>
        <v/>
      </c>
      <c r="G2943">
        <f>AVERAGEIF(INDEX('Input - companies list'!$A:$BG, 0, MATCH("Clusters 0",'Input - companies list'!$A$1:$BG$1, 0)),'Output - Cluster ranking'!B2943,INDEX('Input - companies list'!$A:$BG, 0, MATCH("Inter-Cluster Connectivity",'Input - companies list'!$A$1:$BG$1, 0)))</f>
        <v/>
      </c>
      <c r="H2943">
        <f>IFERROR(PERCENTRANK(C:C,C2943),0)</f>
        <v/>
      </c>
      <c r="I2943">
        <f>IFERROR(1 - PERCENTRANK(D:D,D2943),0)</f>
        <v/>
      </c>
      <c r="J2943">
        <f>IFERROR(PERCENTRANK(E:E,E2943),0)</f>
        <v/>
      </c>
      <c r="K2943">
        <f>IFERROR(1 - PERCENTRANK(F:F,F2943),0)</f>
        <v/>
      </c>
      <c r="L2943">
        <f>IFERROR(PERCENTRANK(G:G,G2943),0)</f>
        <v/>
      </c>
      <c r="M2943">
        <f>H2943*weightA+I2943*weightB+J2943*weightC+K2943*weightD+L2943*weightE</f>
        <v/>
      </c>
    </row>
    <row r="2944" spans="1:13">
      <c r="A2944">
        <f>RANK(M2944,M:M)</f>
        <v/>
      </c>
      <c r="C2944">
        <f>SUMIFS('Input - target event report'!H:H,'Input - target event report'!L:L,B2944,'Input - target event report'!D:D, "Private Investment")</f>
        <v/>
      </c>
      <c r="D2944">
        <f>IF(E2944&lt;2, "N/A", (MAXIFS('Input - target event report'!E:E,'Input - target event report'!L:L,B:B,'Input - target event report'!D:D,"Private Investment")-MINIFS('Input - target event report'!E:E,'Input - target event report'!L:L,B:B,'Input - target event report'!D:D,"Private Investment"))/(E2944-1))</f>
        <v/>
      </c>
      <c r="E2944">
        <f>COUNTIFS('Input - target event report'!L:L,B2944,'Input - target event report'!D:D, "Private Investment")</f>
        <v/>
      </c>
      <c r="F2944">
        <f>AVERAGEIF(INDEX('Input - companies list'!$A:$BG, 0, MATCH("Clusters 0",'Input - companies list'!$A$1:$BG$1, 0)),'Output - Cluster ranking'!B2944,INDEX('Input - companies list'!$A:$BG, 0, MATCH("Flow",'Input - companies list'!$A$1:$BG$1, 0)))</f>
        <v/>
      </c>
      <c r="G2944">
        <f>AVERAGEIF(INDEX('Input - companies list'!$A:$BG, 0, MATCH("Clusters 0",'Input - companies list'!$A$1:$BG$1, 0)),'Output - Cluster ranking'!B2944,INDEX('Input - companies list'!$A:$BG, 0, MATCH("Inter-Cluster Connectivity",'Input - companies list'!$A$1:$BG$1, 0)))</f>
        <v/>
      </c>
      <c r="H2944">
        <f>IFERROR(PERCENTRANK(C:C,C2944),0)</f>
        <v/>
      </c>
      <c r="I2944">
        <f>IFERROR(1 - PERCENTRANK(D:D,D2944),0)</f>
        <v/>
      </c>
      <c r="J2944">
        <f>IFERROR(PERCENTRANK(E:E,E2944),0)</f>
        <v/>
      </c>
      <c r="K2944">
        <f>IFERROR(1 - PERCENTRANK(F:F,F2944),0)</f>
        <v/>
      </c>
      <c r="L2944">
        <f>IFERROR(PERCENTRANK(G:G,G2944),0)</f>
        <v/>
      </c>
      <c r="M2944">
        <f>H2944*weightA+I2944*weightB+J2944*weightC+K2944*weightD+L2944*weightE</f>
        <v/>
      </c>
    </row>
    <row r="2945" spans="1:13">
      <c r="A2945">
        <f>RANK(M2945,M:M)</f>
        <v/>
      </c>
      <c r="C2945">
        <f>SUMIFS('Input - target event report'!H:H,'Input - target event report'!L:L,B2945,'Input - target event report'!D:D, "Private Investment")</f>
        <v/>
      </c>
      <c r="D2945">
        <f>IF(E2945&lt;2, "N/A", (MAXIFS('Input - target event report'!E:E,'Input - target event report'!L:L,B:B,'Input - target event report'!D:D,"Private Investment")-MINIFS('Input - target event report'!E:E,'Input - target event report'!L:L,B:B,'Input - target event report'!D:D,"Private Investment"))/(E2945-1))</f>
        <v/>
      </c>
      <c r="E2945">
        <f>COUNTIFS('Input - target event report'!L:L,B2945,'Input - target event report'!D:D, "Private Investment")</f>
        <v/>
      </c>
      <c r="F2945">
        <f>AVERAGEIF(INDEX('Input - companies list'!$A:$BG, 0, MATCH("Clusters 0",'Input - companies list'!$A$1:$BG$1, 0)),'Output - Cluster ranking'!B2945,INDEX('Input - companies list'!$A:$BG, 0, MATCH("Flow",'Input - companies list'!$A$1:$BG$1, 0)))</f>
        <v/>
      </c>
      <c r="G2945">
        <f>AVERAGEIF(INDEX('Input - companies list'!$A:$BG, 0, MATCH("Clusters 0",'Input - companies list'!$A$1:$BG$1, 0)),'Output - Cluster ranking'!B2945,INDEX('Input - companies list'!$A:$BG, 0, MATCH("Inter-Cluster Connectivity",'Input - companies list'!$A$1:$BG$1, 0)))</f>
        <v/>
      </c>
      <c r="H2945">
        <f>IFERROR(PERCENTRANK(C:C,C2945),0)</f>
        <v/>
      </c>
      <c r="I2945">
        <f>IFERROR(1 - PERCENTRANK(D:D,D2945),0)</f>
        <v/>
      </c>
      <c r="J2945">
        <f>IFERROR(PERCENTRANK(E:E,E2945),0)</f>
        <v/>
      </c>
      <c r="K2945">
        <f>IFERROR(1 - PERCENTRANK(F:F,F2945),0)</f>
        <v/>
      </c>
      <c r="L2945">
        <f>IFERROR(PERCENTRANK(G:G,G2945),0)</f>
        <v/>
      </c>
      <c r="M2945">
        <f>H2945*weightA+I2945*weightB+J2945*weightC+K2945*weightD+L2945*weightE</f>
        <v/>
      </c>
    </row>
    <row r="2946" spans="1:13">
      <c r="A2946">
        <f>RANK(M2946,M:M)</f>
        <v/>
      </c>
      <c r="C2946">
        <f>SUMIFS('Input - target event report'!H:H,'Input - target event report'!L:L,B2946,'Input - target event report'!D:D, "Private Investment")</f>
        <v/>
      </c>
      <c r="D2946">
        <f>IF(E2946&lt;2, "N/A", (MAXIFS('Input - target event report'!E:E,'Input - target event report'!L:L,B:B,'Input - target event report'!D:D,"Private Investment")-MINIFS('Input - target event report'!E:E,'Input - target event report'!L:L,B:B,'Input - target event report'!D:D,"Private Investment"))/(E2946-1))</f>
        <v/>
      </c>
      <c r="E2946">
        <f>COUNTIFS('Input - target event report'!L:L,B2946,'Input - target event report'!D:D, "Private Investment")</f>
        <v/>
      </c>
      <c r="F2946">
        <f>AVERAGEIF(INDEX('Input - companies list'!$A:$BG, 0, MATCH("Clusters 0",'Input - companies list'!$A$1:$BG$1, 0)),'Output - Cluster ranking'!B2946,INDEX('Input - companies list'!$A:$BG, 0, MATCH("Flow",'Input - companies list'!$A$1:$BG$1, 0)))</f>
        <v/>
      </c>
      <c r="G2946">
        <f>AVERAGEIF(INDEX('Input - companies list'!$A:$BG, 0, MATCH("Clusters 0",'Input - companies list'!$A$1:$BG$1, 0)),'Output - Cluster ranking'!B2946,INDEX('Input - companies list'!$A:$BG, 0, MATCH("Inter-Cluster Connectivity",'Input - companies list'!$A$1:$BG$1, 0)))</f>
        <v/>
      </c>
      <c r="H2946">
        <f>IFERROR(PERCENTRANK(C:C,C2946),0)</f>
        <v/>
      </c>
      <c r="I2946">
        <f>IFERROR(1 - PERCENTRANK(D:D,D2946),0)</f>
        <v/>
      </c>
      <c r="J2946">
        <f>IFERROR(PERCENTRANK(E:E,E2946),0)</f>
        <v/>
      </c>
      <c r="K2946">
        <f>IFERROR(1 - PERCENTRANK(F:F,F2946),0)</f>
        <v/>
      </c>
      <c r="L2946">
        <f>IFERROR(PERCENTRANK(G:G,G2946),0)</f>
        <v/>
      </c>
      <c r="M2946">
        <f>H2946*weightA+I2946*weightB+J2946*weightC+K2946*weightD+L2946*weightE</f>
        <v/>
      </c>
    </row>
    <row r="2947" spans="1:13">
      <c r="A2947">
        <f>RANK(M2947,M:M)</f>
        <v/>
      </c>
      <c r="C2947">
        <f>SUMIFS('Input - target event report'!H:H,'Input - target event report'!L:L,B2947,'Input - target event report'!D:D, "Private Investment")</f>
        <v/>
      </c>
      <c r="D2947">
        <f>IF(E2947&lt;2, "N/A", (MAXIFS('Input - target event report'!E:E,'Input - target event report'!L:L,B:B,'Input - target event report'!D:D,"Private Investment")-MINIFS('Input - target event report'!E:E,'Input - target event report'!L:L,B:B,'Input - target event report'!D:D,"Private Investment"))/(E2947-1))</f>
        <v/>
      </c>
      <c r="E2947">
        <f>COUNTIFS('Input - target event report'!L:L,B2947,'Input - target event report'!D:D, "Private Investment")</f>
        <v/>
      </c>
      <c r="F2947">
        <f>AVERAGEIF(INDEX('Input - companies list'!$A:$BG, 0, MATCH("Clusters 0",'Input - companies list'!$A$1:$BG$1, 0)),'Output - Cluster ranking'!B2947,INDEX('Input - companies list'!$A:$BG, 0, MATCH("Flow",'Input - companies list'!$A$1:$BG$1, 0)))</f>
        <v/>
      </c>
      <c r="G2947">
        <f>AVERAGEIF(INDEX('Input - companies list'!$A:$BG, 0, MATCH("Clusters 0",'Input - companies list'!$A$1:$BG$1, 0)),'Output - Cluster ranking'!B2947,INDEX('Input - companies list'!$A:$BG, 0, MATCH("Inter-Cluster Connectivity",'Input - companies list'!$A$1:$BG$1, 0)))</f>
        <v/>
      </c>
      <c r="H2947">
        <f>IFERROR(PERCENTRANK(C:C,C2947),0)</f>
        <v/>
      </c>
      <c r="I2947">
        <f>IFERROR(1 - PERCENTRANK(D:D,D2947),0)</f>
        <v/>
      </c>
      <c r="J2947">
        <f>IFERROR(PERCENTRANK(E:E,E2947),0)</f>
        <v/>
      </c>
      <c r="K2947">
        <f>IFERROR(1 - PERCENTRANK(F:F,F2947),0)</f>
        <v/>
      </c>
      <c r="L2947">
        <f>IFERROR(PERCENTRANK(G:G,G2947),0)</f>
        <v/>
      </c>
      <c r="M2947">
        <f>H2947*weightA+I2947*weightB+J2947*weightC+K2947*weightD+L2947*weightE</f>
        <v/>
      </c>
    </row>
    <row r="2948" spans="1:13">
      <c r="A2948">
        <f>RANK(M2948,M:M)</f>
        <v/>
      </c>
      <c r="C2948">
        <f>SUMIFS('Input - target event report'!H:H,'Input - target event report'!L:L,B2948,'Input - target event report'!D:D, "Private Investment")</f>
        <v/>
      </c>
      <c r="D2948">
        <f>IF(E2948&lt;2, "N/A", (MAXIFS('Input - target event report'!E:E,'Input - target event report'!L:L,B:B,'Input - target event report'!D:D,"Private Investment")-MINIFS('Input - target event report'!E:E,'Input - target event report'!L:L,B:B,'Input - target event report'!D:D,"Private Investment"))/(E2948-1))</f>
        <v/>
      </c>
      <c r="E2948">
        <f>COUNTIFS('Input - target event report'!L:L,B2948,'Input - target event report'!D:D, "Private Investment")</f>
        <v/>
      </c>
      <c r="F2948">
        <f>AVERAGEIF(INDEX('Input - companies list'!$A:$BG, 0, MATCH("Clusters 0",'Input - companies list'!$A$1:$BG$1, 0)),'Output - Cluster ranking'!B2948,INDEX('Input - companies list'!$A:$BG, 0, MATCH("Flow",'Input - companies list'!$A$1:$BG$1, 0)))</f>
        <v/>
      </c>
      <c r="G2948">
        <f>AVERAGEIF(INDEX('Input - companies list'!$A:$BG, 0, MATCH("Clusters 0",'Input - companies list'!$A$1:$BG$1, 0)),'Output - Cluster ranking'!B2948,INDEX('Input - companies list'!$A:$BG, 0, MATCH("Inter-Cluster Connectivity",'Input - companies list'!$A$1:$BG$1, 0)))</f>
        <v/>
      </c>
      <c r="H2948">
        <f>IFERROR(PERCENTRANK(C:C,C2948),0)</f>
        <v/>
      </c>
      <c r="I2948">
        <f>IFERROR(1 - PERCENTRANK(D:D,D2948),0)</f>
        <v/>
      </c>
      <c r="J2948">
        <f>IFERROR(PERCENTRANK(E:E,E2948),0)</f>
        <v/>
      </c>
      <c r="K2948">
        <f>IFERROR(1 - PERCENTRANK(F:F,F2948),0)</f>
        <v/>
      </c>
      <c r="L2948">
        <f>IFERROR(PERCENTRANK(G:G,G2948),0)</f>
        <v/>
      </c>
      <c r="M2948">
        <f>H2948*weightA+I2948*weightB+J2948*weightC+K2948*weightD+L2948*weightE</f>
        <v/>
      </c>
    </row>
    <row r="2949" spans="1:13">
      <c r="A2949">
        <f>RANK(M2949,M:M)</f>
        <v/>
      </c>
      <c r="C2949">
        <f>SUMIFS('Input - target event report'!H:H,'Input - target event report'!L:L,B2949,'Input - target event report'!D:D, "Private Investment")</f>
        <v/>
      </c>
      <c r="D2949">
        <f>IF(E2949&lt;2, "N/A", (MAXIFS('Input - target event report'!E:E,'Input - target event report'!L:L,B:B,'Input - target event report'!D:D,"Private Investment")-MINIFS('Input - target event report'!E:E,'Input - target event report'!L:L,B:B,'Input - target event report'!D:D,"Private Investment"))/(E2949-1))</f>
        <v/>
      </c>
      <c r="E2949">
        <f>COUNTIFS('Input - target event report'!L:L,B2949,'Input - target event report'!D:D, "Private Investment")</f>
        <v/>
      </c>
      <c r="F2949">
        <f>AVERAGEIF(INDEX('Input - companies list'!$A:$BG, 0, MATCH("Clusters 0",'Input - companies list'!$A$1:$BG$1, 0)),'Output - Cluster ranking'!B2949,INDEX('Input - companies list'!$A:$BG, 0, MATCH("Flow",'Input - companies list'!$A$1:$BG$1, 0)))</f>
        <v/>
      </c>
      <c r="G2949">
        <f>AVERAGEIF(INDEX('Input - companies list'!$A:$BG, 0, MATCH("Clusters 0",'Input - companies list'!$A$1:$BG$1, 0)),'Output - Cluster ranking'!B2949,INDEX('Input - companies list'!$A:$BG, 0, MATCH("Inter-Cluster Connectivity",'Input - companies list'!$A$1:$BG$1, 0)))</f>
        <v/>
      </c>
      <c r="H2949">
        <f>IFERROR(PERCENTRANK(C:C,C2949),0)</f>
        <v/>
      </c>
      <c r="I2949">
        <f>IFERROR(1 - PERCENTRANK(D:D,D2949),0)</f>
        <v/>
      </c>
      <c r="J2949">
        <f>IFERROR(PERCENTRANK(E:E,E2949),0)</f>
        <v/>
      </c>
      <c r="K2949">
        <f>IFERROR(1 - PERCENTRANK(F:F,F2949),0)</f>
        <v/>
      </c>
      <c r="L2949">
        <f>IFERROR(PERCENTRANK(G:G,G2949),0)</f>
        <v/>
      </c>
      <c r="M2949">
        <f>H2949*weightA+I2949*weightB+J2949*weightC+K2949*weightD+L2949*weightE</f>
        <v/>
      </c>
    </row>
    <row r="2950" spans="1:13">
      <c r="A2950">
        <f>RANK(M2950,M:M)</f>
        <v/>
      </c>
      <c r="C2950">
        <f>SUMIFS('Input - target event report'!H:H,'Input - target event report'!L:L,B2950,'Input - target event report'!D:D, "Private Investment")</f>
        <v/>
      </c>
      <c r="D2950">
        <f>IF(E2950&lt;2, "N/A", (MAXIFS('Input - target event report'!E:E,'Input - target event report'!L:L,B:B,'Input - target event report'!D:D,"Private Investment")-MINIFS('Input - target event report'!E:E,'Input - target event report'!L:L,B:B,'Input - target event report'!D:D,"Private Investment"))/(E2950-1))</f>
        <v/>
      </c>
      <c r="E2950">
        <f>COUNTIFS('Input - target event report'!L:L,B2950,'Input - target event report'!D:D, "Private Investment")</f>
        <v/>
      </c>
      <c r="F2950">
        <f>AVERAGEIF(INDEX('Input - companies list'!$A:$BG, 0, MATCH("Clusters 0",'Input - companies list'!$A$1:$BG$1, 0)),'Output - Cluster ranking'!B2950,INDEX('Input - companies list'!$A:$BG, 0, MATCH("Flow",'Input - companies list'!$A$1:$BG$1, 0)))</f>
        <v/>
      </c>
      <c r="G2950">
        <f>AVERAGEIF(INDEX('Input - companies list'!$A:$BG, 0, MATCH("Clusters 0",'Input - companies list'!$A$1:$BG$1, 0)),'Output - Cluster ranking'!B2950,INDEX('Input - companies list'!$A:$BG, 0, MATCH("Inter-Cluster Connectivity",'Input - companies list'!$A$1:$BG$1, 0)))</f>
        <v/>
      </c>
      <c r="H2950">
        <f>IFERROR(PERCENTRANK(C:C,C2950),0)</f>
        <v/>
      </c>
      <c r="I2950">
        <f>IFERROR(1 - PERCENTRANK(D:D,D2950),0)</f>
        <v/>
      </c>
      <c r="J2950">
        <f>IFERROR(PERCENTRANK(E:E,E2950),0)</f>
        <v/>
      </c>
      <c r="K2950">
        <f>IFERROR(1 - PERCENTRANK(F:F,F2950),0)</f>
        <v/>
      </c>
      <c r="L2950">
        <f>IFERROR(PERCENTRANK(G:G,G2950),0)</f>
        <v/>
      </c>
      <c r="M2950">
        <f>H2950*weightA+I2950*weightB+J2950*weightC+K2950*weightD+L2950*weightE</f>
        <v/>
      </c>
    </row>
    <row r="2951" spans="1:13">
      <c r="A2951">
        <f>RANK(M2951,M:M)</f>
        <v/>
      </c>
      <c r="C2951">
        <f>SUMIFS('Input - target event report'!H:H,'Input - target event report'!L:L,B2951,'Input - target event report'!D:D, "Private Investment")</f>
        <v/>
      </c>
      <c r="D2951">
        <f>IF(E2951&lt;2, "N/A", (MAXIFS('Input - target event report'!E:E,'Input - target event report'!L:L,B:B,'Input - target event report'!D:D,"Private Investment")-MINIFS('Input - target event report'!E:E,'Input - target event report'!L:L,B:B,'Input - target event report'!D:D,"Private Investment"))/(E2951-1))</f>
        <v/>
      </c>
      <c r="E2951">
        <f>COUNTIFS('Input - target event report'!L:L,B2951,'Input - target event report'!D:D, "Private Investment")</f>
        <v/>
      </c>
      <c r="F2951">
        <f>AVERAGEIF(INDEX('Input - companies list'!$A:$BG, 0, MATCH("Clusters 0",'Input - companies list'!$A$1:$BG$1, 0)),'Output - Cluster ranking'!B2951,INDEX('Input - companies list'!$A:$BG, 0, MATCH("Flow",'Input - companies list'!$A$1:$BG$1, 0)))</f>
        <v/>
      </c>
      <c r="G2951">
        <f>AVERAGEIF(INDEX('Input - companies list'!$A:$BG, 0, MATCH("Clusters 0",'Input - companies list'!$A$1:$BG$1, 0)),'Output - Cluster ranking'!B2951,INDEX('Input - companies list'!$A:$BG, 0, MATCH("Inter-Cluster Connectivity",'Input - companies list'!$A$1:$BG$1, 0)))</f>
        <v/>
      </c>
      <c r="H2951">
        <f>IFERROR(PERCENTRANK(C:C,C2951),0)</f>
        <v/>
      </c>
      <c r="I2951">
        <f>IFERROR(1 - PERCENTRANK(D:D,D2951),0)</f>
        <v/>
      </c>
      <c r="J2951">
        <f>IFERROR(PERCENTRANK(E:E,E2951),0)</f>
        <v/>
      </c>
      <c r="K2951">
        <f>IFERROR(1 - PERCENTRANK(F:F,F2951),0)</f>
        <v/>
      </c>
      <c r="L2951">
        <f>IFERROR(PERCENTRANK(G:G,G2951),0)</f>
        <v/>
      </c>
      <c r="M2951">
        <f>H2951*weightA+I2951*weightB+J2951*weightC+K2951*weightD+L2951*weightE</f>
        <v/>
      </c>
    </row>
    <row r="2952" spans="1:13">
      <c r="A2952">
        <f>RANK(M2952,M:M)</f>
        <v/>
      </c>
      <c r="C2952">
        <f>SUMIFS('Input - target event report'!H:H,'Input - target event report'!L:L,B2952,'Input - target event report'!D:D, "Private Investment")</f>
        <v/>
      </c>
      <c r="D2952">
        <f>IF(E2952&lt;2, "N/A", (MAXIFS('Input - target event report'!E:E,'Input - target event report'!L:L,B:B,'Input - target event report'!D:D,"Private Investment")-MINIFS('Input - target event report'!E:E,'Input - target event report'!L:L,B:B,'Input - target event report'!D:D,"Private Investment"))/(E2952-1))</f>
        <v/>
      </c>
      <c r="E2952">
        <f>COUNTIFS('Input - target event report'!L:L,B2952,'Input - target event report'!D:D, "Private Investment")</f>
        <v/>
      </c>
      <c r="F2952">
        <f>AVERAGEIF(INDEX('Input - companies list'!$A:$BG, 0, MATCH("Clusters 0",'Input - companies list'!$A$1:$BG$1, 0)),'Output - Cluster ranking'!B2952,INDEX('Input - companies list'!$A:$BG, 0, MATCH("Flow",'Input - companies list'!$A$1:$BG$1, 0)))</f>
        <v/>
      </c>
      <c r="G2952">
        <f>AVERAGEIF(INDEX('Input - companies list'!$A:$BG, 0, MATCH("Clusters 0",'Input - companies list'!$A$1:$BG$1, 0)),'Output - Cluster ranking'!B2952,INDEX('Input - companies list'!$A:$BG, 0, MATCH("Inter-Cluster Connectivity",'Input - companies list'!$A$1:$BG$1, 0)))</f>
        <v/>
      </c>
      <c r="H2952">
        <f>IFERROR(PERCENTRANK(C:C,C2952),0)</f>
        <v/>
      </c>
      <c r="I2952">
        <f>IFERROR(1 - PERCENTRANK(D:D,D2952),0)</f>
        <v/>
      </c>
      <c r="J2952">
        <f>IFERROR(PERCENTRANK(E:E,E2952),0)</f>
        <v/>
      </c>
      <c r="K2952">
        <f>IFERROR(1 - PERCENTRANK(F:F,F2952),0)</f>
        <v/>
      </c>
      <c r="L2952">
        <f>IFERROR(PERCENTRANK(G:G,G2952),0)</f>
        <v/>
      </c>
      <c r="M2952">
        <f>H2952*weightA+I2952*weightB+J2952*weightC+K2952*weightD+L2952*weightE</f>
        <v/>
      </c>
    </row>
    <row r="2953" spans="1:13">
      <c r="A2953">
        <f>RANK(M2953,M:M)</f>
        <v/>
      </c>
      <c r="C2953">
        <f>SUMIFS('Input - target event report'!H:H,'Input - target event report'!L:L,B2953,'Input - target event report'!D:D, "Private Investment")</f>
        <v/>
      </c>
      <c r="D2953">
        <f>IF(E2953&lt;2, "N/A", (MAXIFS('Input - target event report'!E:E,'Input - target event report'!L:L,B:B,'Input - target event report'!D:D,"Private Investment")-MINIFS('Input - target event report'!E:E,'Input - target event report'!L:L,B:B,'Input - target event report'!D:D,"Private Investment"))/(E2953-1))</f>
        <v/>
      </c>
      <c r="E2953">
        <f>COUNTIFS('Input - target event report'!L:L,B2953,'Input - target event report'!D:D, "Private Investment")</f>
        <v/>
      </c>
      <c r="F2953">
        <f>AVERAGEIF(INDEX('Input - companies list'!$A:$BG, 0, MATCH("Clusters 0",'Input - companies list'!$A$1:$BG$1, 0)),'Output - Cluster ranking'!B2953,INDEX('Input - companies list'!$A:$BG, 0, MATCH("Flow",'Input - companies list'!$A$1:$BG$1, 0)))</f>
        <v/>
      </c>
      <c r="G2953">
        <f>AVERAGEIF(INDEX('Input - companies list'!$A:$BG, 0, MATCH("Clusters 0",'Input - companies list'!$A$1:$BG$1, 0)),'Output - Cluster ranking'!B2953,INDEX('Input - companies list'!$A:$BG, 0, MATCH("Inter-Cluster Connectivity",'Input - companies list'!$A$1:$BG$1, 0)))</f>
        <v/>
      </c>
      <c r="H2953">
        <f>IFERROR(PERCENTRANK(C:C,C2953),0)</f>
        <v/>
      </c>
      <c r="I2953">
        <f>IFERROR(1 - PERCENTRANK(D:D,D2953),0)</f>
        <v/>
      </c>
      <c r="J2953">
        <f>IFERROR(PERCENTRANK(E:E,E2953),0)</f>
        <v/>
      </c>
      <c r="K2953">
        <f>IFERROR(1 - PERCENTRANK(F:F,F2953),0)</f>
        <v/>
      </c>
      <c r="L2953">
        <f>IFERROR(PERCENTRANK(G:G,G2953),0)</f>
        <v/>
      </c>
      <c r="M2953">
        <f>H2953*weightA+I2953*weightB+J2953*weightC+K2953*weightD+L2953*weightE</f>
        <v/>
      </c>
    </row>
    <row r="2954" spans="1:13">
      <c r="A2954">
        <f>RANK(M2954,M:M)</f>
        <v/>
      </c>
      <c r="C2954">
        <f>SUMIFS('Input - target event report'!H:H,'Input - target event report'!L:L,B2954,'Input - target event report'!D:D, "Private Investment")</f>
        <v/>
      </c>
      <c r="D2954">
        <f>IF(E2954&lt;2, "N/A", (MAXIFS('Input - target event report'!E:E,'Input - target event report'!L:L,B:B,'Input - target event report'!D:D,"Private Investment")-MINIFS('Input - target event report'!E:E,'Input - target event report'!L:L,B:B,'Input - target event report'!D:D,"Private Investment"))/(E2954-1))</f>
        <v/>
      </c>
      <c r="E2954">
        <f>COUNTIFS('Input - target event report'!L:L,B2954,'Input - target event report'!D:D, "Private Investment")</f>
        <v/>
      </c>
      <c r="F2954">
        <f>AVERAGEIF(INDEX('Input - companies list'!$A:$BG, 0, MATCH("Clusters 0",'Input - companies list'!$A$1:$BG$1, 0)),'Output - Cluster ranking'!B2954,INDEX('Input - companies list'!$A:$BG, 0, MATCH("Flow",'Input - companies list'!$A$1:$BG$1, 0)))</f>
        <v/>
      </c>
      <c r="G2954">
        <f>AVERAGEIF(INDEX('Input - companies list'!$A:$BG, 0, MATCH("Clusters 0",'Input - companies list'!$A$1:$BG$1, 0)),'Output - Cluster ranking'!B2954,INDEX('Input - companies list'!$A:$BG, 0, MATCH("Inter-Cluster Connectivity",'Input - companies list'!$A$1:$BG$1, 0)))</f>
        <v/>
      </c>
      <c r="H2954">
        <f>IFERROR(PERCENTRANK(C:C,C2954),0)</f>
        <v/>
      </c>
      <c r="I2954">
        <f>IFERROR(1 - PERCENTRANK(D:D,D2954),0)</f>
        <v/>
      </c>
      <c r="J2954">
        <f>IFERROR(PERCENTRANK(E:E,E2954),0)</f>
        <v/>
      </c>
      <c r="K2954">
        <f>IFERROR(1 - PERCENTRANK(F:F,F2954),0)</f>
        <v/>
      </c>
      <c r="L2954">
        <f>IFERROR(PERCENTRANK(G:G,G2954),0)</f>
        <v/>
      </c>
      <c r="M2954">
        <f>H2954*weightA+I2954*weightB+J2954*weightC+K2954*weightD+L2954*weightE</f>
        <v/>
      </c>
    </row>
    <row r="2955" spans="1:13">
      <c r="A2955">
        <f>RANK(M2955,M:M)</f>
        <v/>
      </c>
      <c r="C2955">
        <f>SUMIFS('Input - target event report'!H:H,'Input - target event report'!L:L,B2955,'Input - target event report'!D:D, "Private Investment")</f>
        <v/>
      </c>
      <c r="D2955">
        <f>IF(E2955&lt;2, "N/A", (MAXIFS('Input - target event report'!E:E,'Input - target event report'!L:L,B:B,'Input - target event report'!D:D,"Private Investment")-MINIFS('Input - target event report'!E:E,'Input - target event report'!L:L,B:B,'Input - target event report'!D:D,"Private Investment"))/(E2955-1))</f>
        <v/>
      </c>
      <c r="E2955">
        <f>COUNTIFS('Input - target event report'!L:L,B2955,'Input - target event report'!D:D, "Private Investment")</f>
        <v/>
      </c>
      <c r="F2955">
        <f>AVERAGEIF(INDEX('Input - companies list'!$A:$BG, 0, MATCH("Clusters 0",'Input - companies list'!$A$1:$BG$1, 0)),'Output - Cluster ranking'!B2955,INDEX('Input - companies list'!$A:$BG, 0, MATCH("Flow",'Input - companies list'!$A$1:$BG$1, 0)))</f>
        <v/>
      </c>
      <c r="G2955">
        <f>AVERAGEIF(INDEX('Input - companies list'!$A:$BG, 0, MATCH("Clusters 0",'Input - companies list'!$A$1:$BG$1, 0)),'Output - Cluster ranking'!B2955,INDEX('Input - companies list'!$A:$BG, 0, MATCH("Inter-Cluster Connectivity",'Input - companies list'!$A$1:$BG$1, 0)))</f>
        <v/>
      </c>
      <c r="H2955">
        <f>IFERROR(PERCENTRANK(C:C,C2955),0)</f>
        <v/>
      </c>
      <c r="I2955">
        <f>IFERROR(1 - PERCENTRANK(D:D,D2955),0)</f>
        <v/>
      </c>
      <c r="J2955">
        <f>IFERROR(PERCENTRANK(E:E,E2955),0)</f>
        <v/>
      </c>
      <c r="K2955">
        <f>IFERROR(1 - PERCENTRANK(F:F,F2955),0)</f>
        <v/>
      </c>
      <c r="L2955">
        <f>IFERROR(PERCENTRANK(G:G,G2955),0)</f>
        <v/>
      </c>
      <c r="M2955">
        <f>H2955*weightA+I2955*weightB+J2955*weightC+K2955*weightD+L2955*weightE</f>
        <v/>
      </c>
    </row>
    <row r="2956" spans="1:13">
      <c r="A2956">
        <f>RANK(M2956,M:M)</f>
        <v/>
      </c>
      <c r="C2956">
        <f>SUMIFS('Input - target event report'!H:H,'Input - target event report'!L:L,B2956,'Input - target event report'!D:D, "Private Investment")</f>
        <v/>
      </c>
      <c r="D2956">
        <f>IF(E2956&lt;2, "N/A", (MAXIFS('Input - target event report'!E:E,'Input - target event report'!L:L,B:B,'Input - target event report'!D:D,"Private Investment")-MINIFS('Input - target event report'!E:E,'Input - target event report'!L:L,B:B,'Input - target event report'!D:D,"Private Investment"))/(E2956-1))</f>
        <v/>
      </c>
      <c r="E2956">
        <f>COUNTIFS('Input - target event report'!L:L,B2956,'Input - target event report'!D:D, "Private Investment")</f>
        <v/>
      </c>
      <c r="F2956">
        <f>AVERAGEIF(INDEX('Input - companies list'!$A:$BG, 0, MATCH("Clusters 0",'Input - companies list'!$A$1:$BG$1, 0)),'Output - Cluster ranking'!B2956,INDEX('Input - companies list'!$A:$BG, 0, MATCH("Flow",'Input - companies list'!$A$1:$BG$1, 0)))</f>
        <v/>
      </c>
      <c r="G2956">
        <f>AVERAGEIF(INDEX('Input - companies list'!$A:$BG, 0, MATCH("Clusters 0",'Input - companies list'!$A$1:$BG$1, 0)),'Output - Cluster ranking'!B2956,INDEX('Input - companies list'!$A:$BG, 0, MATCH("Inter-Cluster Connectivity",'Input - companies list'!$A$1:$BG$1, 0)))</f>
        <v/>
      </c>
      <c r="H2956">
        <f>IFERROR(PERCENTRANK(C:C,C2956),0)</f>
        <v/>
      </c>
      <c r="I2956">
        <f>IFERROR(1 - PERCENTRANK(D:D,D2956),0)</f>
        <v/>
      </c>
      <c r="J2956">
        <f>IFERROR(PERCENTRANK(E:E,E2956),0)</f>
        <v/>
      </c>
      <c r="K2956">
        <f>IFERROR(1 - PERCENTRANK(F:F,F2956),0)</f>
        <v/>
      </c>
      <c r="L2956">
        <f>IFERROR(PERCENTRANK(G:G,G2956),0)</f>
        <v/>
      </c>
      <c r="M2956">
        <f>H2956*weightA+I2956*weightB+J2956*weightC+K2956*weightD+L2956*weightE</f>
        <v/>
      </c>
    </row>
    <row r="2957" spans="1:13">
      <c r="A2957">
        <f>RANK(M2957,M:M)</f>
        <v/>
      </c>
      <c r="C2957">
        <f>SUMIFS('Input - target event report'!H:H,'Input - target event report'!L:L,B2957,'Input - target event report'!D:D, "Private Investment")</f>
        <v/>
      </c>
      <c r="D2957">
        <f>IF(E2957&lt;2, "N/A", (MAXIFS('Input - target event report'!E:E,'Input - target event report'!L:L,B:B,'Input - target event report'!D:D,"Private Investment")-MINIFS('Input - target event report'!E:E,'Input - target event report'!L:L,B:B,'Input - target event report'!D:D,"Private Investment"))/(E2957-1))</f>
        <v/>
      </c>
      <c r="E2957">
        <f>COUNTIFS('Input - target event report'!L:L,B2957,'Input - target event report'!D:D, "Private Investment")</f>
        <v/>
      </c>
      <c r="F2957">
        <f>AVERAGEIF(INDEX('Input - companies list'!$A:$BG, 0, MATCH("Clusters 0",'Input - companies list'!$A$1:$BG$1, 0)),'Output - Cluster ranking'!B2957,INDEX('Input - companies list'!$A:$BG, 0, MATCH("Flow",'Input - companies list'!$A$1:$BG$1, 0)))</f>
        <v/>
      </c>
      <c r="G2957">
        <f>AVERAGEIF(INDEX('Input - companies list'!$A:$BG, 0, MATCH("Clusters 0",'Input - companies list'!$A$1:$BG$1, 0)),'Output - Cluster ranking'!B2957,INDEX('Input - companies list'!$A:$BG, 0, MATCH("Inter-Cluster Connectivity",'Input - companies list'!$A$1:$BG$1, 0)))</f>
        <v/>
      </c>
      <c r="H2957">
        <f>IFERROR(PERCENTRANK(C:C,C2957),0)</f>
        <v/>
      </c>
      <c r="I2957">
        <f>IFERROR(1 - PERCENTRANK(D:D,D2957),0)</f>
        <v/>
      </c>
      <c r="J2957">
        <f>IFERROR(PERCENTRANK(E:E,E2957),0)</f>
        <v/>
      </c>
      <c r="K2957">
        <f>IFERROR(1 - PERCENTRANK(F:F,F2957),0)</f>
        <v/>
      </c>
      <c r="L2957">
        <f>IFERROR(PERCENTRANK(G:G,G2957),0)</f>
        <v/>
      </c>
      <c r="M2957">
        <f>H2957*weightA+I2957*weightB+J2957*weightC+K2957*weightD+L2957*weightE</f>
        <v/>
      </c>
    </row>
    <row r="2958" spans="1:13">
      <c r="A2958">
        <f>RANK(M2958,M:M)</f>
        <v/>
      </c>
      <c r="C2958">
        <f>SUMIFS('Input - target event report'!H:H,'Input - target event report'!L:L,B2958,'Input - target event report'!D:D, "Private Investment")</f>
        <v/>
      </c>
      <c r="D2958">
        <f>IF(E2958&lt;2, "N/A", (MAXIFS('Input - target event report'!E:E,'Input - target event report'!L:L,B:B,'Input - target event report'!D:D,"Private Investment")-MINIFS('Input - target event report'!E:E,'Input - target event report'!L:L,B:B,'Input - target event report'!D:D,"Private Investment"))/(E2958-1))</f>
        <v/>
      </c>
      <c r="E2958">
        <f>COUNTIFS('Input - target event report'!L:L,B2958,'Input - target event report'!D:D, "Private Investment")</f>
        <v/>
      </c>
      <c r="F2958">
        <f>AVERAGEIF(INDEX('Input - companies list'!$A:$BG, 0, MATCH("Clusters 0",'Input - companies list'!$A$1:$BG$1, 0)),'Output - Cluster ranking'!B2958,INDEX('Input - companies list'!$A:$BG, 0, MATCH("Flow",'Input - companies list'!$A$1:$BG$1, 0)))</f>
        <v/>
      </c>
      <c r="G2958">
        <f>AVERAGEIF(INDEX('Input - companies list'!$A:$BG, 0, MATCH("Clusters 0",'Input - companies list'!$A$1:$BG$1, 0)),'Output - Cluster ranking'!B2958,INDEX('Input - companies list'!$A:$BG, 0, MATCH("Inter-Cluster Connectivity",'Input - companies list'!$A$1:$BG$1, 0)))</f>
        <v/>
      </c>
      <c r="H2958">
        <f>IFERROR(PERCENTRANK(C:C,C2958),0)</f>
        <v/>
      </c>
      <c r="I2958">
        <f>IFERROR(1 - PERCENTRANK(D:D,D2958),0)</f>
        <v/>
      </c>
      <c r="J2958">
        <f>IFERROR(PERCENTRANK(E:E,E2958),0)</f>
        <v/>
      </c>
      <c r="K2958">
        <f>IFERROR(1 - PERCENTRANK(F:F,F2958),0)</f>
        <v/>
      </c>
      <c r="L2958">
        <f>IFERROR(PERCENTRANK(G:G,G2958),0)</f>
        <v/>
      </c>
      <c r="M2958">
        <f>H2958*weightA+I2958*weightB+J2958*weightC+K2958*weightD+L2958*weightE</f>
        <v/>
      </c>
    </row>
    <row r="2959" spans="1:13">
      <c r="A2959">
        <f>RANK(M2959,M:M)</f>
        <v/>
      </c>
      <c r="C2959">
        <f>SUMIFS('Input - target event report'!H:H,'Input - target event report'!L:L,B2959,'Input - target event report'!D:D, "Private Investment")</f>
        <v/>
      </c>
      <c r="D2959">
        <f>IF(E2959&lt;2, "N/A", (MAXIFS('Input - target event report'!E:E,'Input - target event report'!L:L,B:B,'Input - target event report'!D:D,"Private Investment")-MINIFS('Input - target event report'!E:E,'Input - target event report'!L:L,B:B,'Input - target event report'!D:D,"Private Investment"))/(E2959-1))</f>
        <v/>
      </c>
      <c r="E2959">
        <f>COUNTIFS('Input - target event report'!L:L,B2959,'Input - target event report'!D:D, "Private Investment")</f>
        <v/>
      </c>
      <c r="F2959">
        <f>AVERAGEIF(INDEX('Input - companies list'!$A:$BG, 0, MATCH("Clusters 0",'Input - companies list'!$A$1:$BG$1, 0)),'Output - Cluster ranking'!B2959,INDEX('Input - companies list'!$A:$BG, 0, MATCH("Flow",'Input - companies list'!$A$1:$BG$1, 0)))</f>
        <v/>
      </c>
      <c r="G2959">
        <f>AVERAGEIF(INDEX('Input - companies list'!$A:$BG, 0, MATCH("Clusters 0",'Input - companies list'!$A$1:$BG$1, 0)),'Output - Cluster ranking'!B2959,INDEX('Input - companies list'!$A:$BG, 0, MATCH("Inter-Cluster Connectivity",'Input - companies list'!$A$1:$BG$1, 0)))</f>
        <v/>
      </c>
      <c r="H2959">
        <f>IFERROR(PERCENTRANK(C:C,C2959),0)</f>
        <v/>
      </c>
      <c r="I2959">
        <f>IFERROR(1 - PERCENTRANK(D:D,D2959),0)</f>
        <v/>
      </c>
      <c r="J2959">
        <f>IFERROR(PERCENTRANK(E:E,E2959),0)</f>
        <v/>
      </c>
      <c r="K2959">
        <f>IFERROR(1 - PERCENTRANK(F:F,F2959),0)</f>
        <v/>
      </c>
      <c r="L2959">
        <f>IFERROR(PERCENTRANK(G:G,G2959),0)</f>
        <v/>
      </c>
      <c r="M2959">
        <f>H2959*weightA+I2959*weightB+J2959*weightC+K2959*weightD+L2959*weightE</f>
        <v/>
      </c>
    </row>
    <row r="2960" spans="1:13">
      <c r="A2960">
        <f>RANK(M2960,M:M)</f>
        <v/>
      </c>
      <c r="C2960">
        <f>SUMIFS('Input - target event report'!H:H,'Input - target event report'!L:L,B2960,'Input - target event report'!D:D, "Private Investment")</f>
        <v/>
      </c>
      <c r="D2960">
        <f>IF(E2960&lt;2, "N/A", (MAXIFS('Input - target event report'!E:E,'Input - target event report'!L:L,B:B,'Input - target event report'!D:D,"Private Investment")-MINIFS('Input - target event report'!E:E,'Input - target event report'!L:L,B:B,'Input - target event report'!D:D,"Private Investment"))/(E2960-1))</f>
        <v/>
      </c>
      <c r="E2960">
        <f>COUNTIFS('Input - target event report'!L:L,B2960,'Input - target event report'!D:D, "Private Investment")</f>
        <v/>
      </c>
      <c r="F2960">
        <f>AVERAGEIF(INDEX('Input - companies list'!$A:$BG, 0, MATCH("Clusters 0",'Input - companies list'!$A$1:$BG$1, 0)),'Output - Cluster ranking'!B2960,INDEX('Input - companies list'!$A:$BG, 0, MATCH("Flow",'Input - companies list'!$A$1:$BG$1, 0)))</f>
        <v/>
      </c>
      <c r="G2960">
        <f>AVERAGEIF(INDEX('Input - companies list'!$A:$BG, 0, MATCH("Clusters 0",'Input - companies list'!$A$1:$BG$1, 0)),'Output - Cluster ranking'!B2960,INDEX('Input - companies list'!$A:$BG, 0, MATCH("Inter-Cluster Connectivity",'Input - companies list'!$A$1:$BG$1, 0)))</f>
        <v/>
      </c>
      <c r="H2960">
        <f>IFERROR(PERCENTRANK(C:C,C2960),0)</f>
        <v/>
      </c>
      <c r="I2960">
        <f>IFERROR(1 - PERCENTRANK(D:D,D2960),0)</f>
        <v/>
      </c>
      <c r="J2960">
        <f>IFERROR(PERCENTRANK(E:E,E2960),0)</f>
        <v/>
      </c>
      <c r="K2960">
        <f>IFERROR(1 - PERCENTRANK(F:F,F2960),0)</f>
        <v/>
      </c>
      <c r="L2960">
        <f>IFERROR(PERCENTRANK(G:G,G2960),0)</f>
        <v/>
      </c>
      <c r="M2960">
        <f>H2960*weightA+I2960*weightB+J2960*weightC+K2960*weightD+L2960*weightE</f>
        <v/>
      </c>
    </row>
    <row r="2961" spans="1:13">
      <c r="A2961">
        <f>RANK(M2961,M:M)</f>
        <v/>
      </c>
      <c r="C2961">
        <f>SUMIFS('Input - target event report'!H:H,'Input - target event report'!L:L,B2961,'Input - target event report'!D:D, "Private Investment")</f>
        <v/>
      </c>
      <c r="D2961">
        <f>IF(E2961&lt;2, "N/A", (MAXIFS('Input - target event report'!E:E,'Input - target event report'!L:L,B:B,'Input - target event report'!D:D,"Private Investment")-MINIFS('Input - target event report'!E:E,'Input - target event report'!L:L,B:B,'Input - target event report'!D:D,"Private Investment"))/(E2961-1))</f>
        <v/>
      </c>
      <c r="E2961">
        <f>COUNTIFS('Input - target event report'!L:L,B2961,'Input - target event report'!D:D, "Private Investment")</f>
        <v/>
      </c>
      <c r="F2961">
        <f>AVERAGEIF(INDEX('Input - companies list'!$A:$BG, 0, MATCH("Clusters 0",'Input - companies list'!$A$1:$BG$1, 0)),'Output - Cluster ranking'!B2961,INDEX('Input - companies list'!$A:$BG, 0, MATCH("Flow",'Input - companies list'!$A$1:$BG$1, 0)))</f>
        <v/>
      </c>
      <c r="G2961">
        <f>AVERAGEIF(INDEX('Input - companies list'!$A:$BG, 0, MATCH("Clusters 0",'Input - companies list'!$A$1:$BG$1, 0)),'Output - Cluster ranking'!B2961,INDEX('Input - companies list'!$A:$BG, 0, MATCH("Inter-Cluster Connectivity",'Input - companies list'!$A$1:$BG$1, 0)))</f>
        <v/>
      </c>
      <c r="H2961">
        <f>IFERROR(PERCENTRANK(C:C,C2961),0)</f>
        <v/>
      </c>
      <c r="I2961">
        <f>IFERROR(1 - PERCENTRANK(D:D,D2961),0)</f>
        <v/>
      </c>
      <c r="J2961">
        <f>IFERROR(PERCENTRANK(E:E,E2961),0)</f>
        <v/>
      </c>
      <c r="K2961">
        <f>IFERROR(1 - PERCENTRANK(F:F,F2961),0)</f>
        <v/>
      </c>
      <c r="L2961">
        <f>IFERROR(PERCENTRANK(G:G,G2961),0)</f>
        <v/>
      </c>
      <c r="M2961">
        <f>H2961*weightA+I2961*weightB+J2961*weightC+K2961*weightD+L2961*weightE</f>
        <v/>
      </c>
    </row>
    <row r="2962" spans="1:13">
      <c r="A2962">
        <f>RANK(M2962,M:M)</f>
        <v/>
      </c>
      <c r="C2962">
        <f>SUMIFS('Input - target event report'!H:H,'Input - target event report'!L:L,B2962,'Input - target event report'!D:D, "Private Investment")</f>
        <v/>
      </c>
      <c r="D2962">
        <f>IF(E2962&lt;2, "N/A", (MAXIFS('Input - target event report'!E:E,'Input - target event report'!L:L,B:B,'Input - target event report'!D:D,"Private Investment")-MINIFS('Input - target event report'!E:E,'Input - target event report'!L:L,B:B,'Input - target event report'!D:D,"Private Investment"))/(E2962-1))</f>
        <v/>
      </c>
      <c r="E2962">
        <f>COUNTIFS('Input - target event report'!L:L,B2962,'Input - target event report'!D:D, "Private Investment")</f>
        <v/>
      </c>
      <c r="F2962">
        <f>AVERAGEIF(INDEX('Input - companies list'!$A:$BG, 0, MATCH("Clusters 0",'Input - companies list'!$A$1:$BG$1, 0)),'Output - Cluster ranking'!B2962,INDEX('Input - companies list'!$A:$BG, 0, MATCH("Flow",'Input - companies list'!$A$1:$BG$1, 0)))</f>
        <v/>
      </c>
      <c r="G2962">
        <f>AVERAGEIF(INDEX('Input - companies list'!$A:$BG, 0, MATCH("Clusters 0",'Input - companies list'!$A$1:$BG$1, 0)),'Output - Cluster ranking'!B2962,INDEX('Input - companies list'!$A:$BG, 0, MATCH("Inter-Cluster Connectivity",'Input - companies list'!$A$1:$BG$1, 0)))</f>
        <v/>
      </c>
      <c r="H2962">
        <f>IFERROR(PERCENTRANK(C:C,C2962),0)</f>
        <v/>
      </c>
      <c r="I2962">
        <f>IFERROR(1 - PERCENTRANK(D:D,D2962),0)</f>
        <v/>
      </c>
      <c r="J2962">
        <f>IFERROR(PERCENTRANK(E:E,E2962),0)</f>
        <v/>
      </c>
      <c r="K2962">
        <f>IFERROR(1 - PERCENTRANK(F:F,F2962),0)</f>
        <v/>
      </c>
      <c r="L2962">
        <f>IFERROR(PERCENTRANK(G:G,G2962),0)</f>
        <v/>
      </c>
      <c r="M2962">
        <f>H2962*weightA+I2962*weightB+J2962*weightC+K2962*weightD+L2962*weightE</f>
        <v/>
      </c>
    </row>
    <row r="2963" spans="1:13">
      <c r="A2963">
        <f>RANK(M2963,M:M)</f>
        <v/>
      </c>
      <c r="C2963">
        <f>SUMIFS('Input - target event report'!H:H,'Input - target event report'!L:L,B2963,'Input - target event report'!D:D, "Private Investment")</f>
        <v/>
      </c>
      <c r="D2963">
        <f>IF(E2963&lt;2, "N/A", (MAXIFS('Input - target event report'!E:E,'Input - target event report'!L:L,B:B,'Input - target event report'!D:D,"Private Investment")-MINIFS('Input - target event report'!E:E,'Input - target event report'!L:L,B:B,'Input - target event report'!D:D,"Private Investment"))/(E2963-1))</f>
        <v/>
      </c>
      <c r="E2963">
        <f>COUNTIFS('Input - target event report'!L:L,B2963,'Input - target event report'!D:D, "Private Investment")</f>
        <v/>
      </c>
      <c r="F2963">
        <f>AVERAGEIF(INDEX('Input - companies list'!$A:$BG, 0, MATCH("Clusters 0",'Input - companies list'!$A$1:$BG$1, 0)),'Output - Cluster ranking'!B2963,INDEX('Input - companies list'!$A:$BG, 0, MATCH("Flow",'Input - companies list'!$A$1:$BG$1, 0)))</f>
        <v/>
      </c>
      <c r="G2963">
        <f>AVERAGEIF(INDEX('Input - companies list'!$A:$BG, 0, MATCH("Clusters 0",'Input - companies list'!$A$1:$BG$1, 0)),'Output - Cluster ranking'!B2963,INDEX('Input - companies list'!$A:$BG, 0, MATCH("Inter-Cluster Connectivity",'Input - companies list'!$A$1:$BG$1, 0)))</f>
        <v/>
      </c>
      <c r="H2963">
        <f>IFERROR(PERCENTRANK(C:C,C2963),0)</f>
        <v/>
      </c>
      <c r="I2963">
        <f>IFERROR(1 - PERCENTRANK(D:D,D2963),0)</f>
        <v/>
      </c>
      <c r="J2963">
        <f>IFERROR(PERCENTRANK(E:E,E2963),0)</f>
        <v/>
      </c>
      <c r="K2963">
        <f>IFERROR(1 - PERCENTRANK(F:F,F2963),0)</f>
        <v/>
      </c>
      <c r="L2963">
        <f>IFERROR(PERCENTRANK(G:G,G2963),0)</f>
        <v/>
      </c>
      <c r="M2963">
        <f>H2963*weightA+I2963*weightB+J2963*weightC+K2963*weightD+L2963*weightE</f>
        <v/>
      </c>
    </row>
    <row r="2964" spans="1:13">
      <c r="A2964">
        <f>RANK(M2964,M:M)</f>
        <v/>
      </c>
      <c r="C2964">
        <f>SUMIFS('Input - target event report'!H:H,'Input - target event report'!L:L,B2964,'Input - target event report'!D:D, "Private Investment")</f>
        <v/>
      </c>
      <c r="D2964">
        <f>IF(E2964&lt;2, "N/A", (MAXIFS('Input - target event report'!E:E,'Input - target event report'!L:L,B:B,'Input - target event report'!D:D,"Private Investment")-MINIFS('Input - target event report'!E:E,'Input - target event report'!L:L,B:B,'Input - target event report'!D:D,"Private Investment"))/(E2964-1))</f>
        <v/>
      </c>
      <c r="E2964">
        <f>COUNTIFS('Input - target event report'!L:L,B2964,'Input - target event report'!D:D, "Private Investment")</f>
        <v/>
      </c>
      <c r="F2964">
        <f>AVERAGEIF(INDEX('Input - companies list'!$A:$BG, 0, MATCH("Clusters 0",'Input - companies list'!$A$1:$BG$1, 0)),'Output - Cluster ranking'!B2964,INDEX('Input - companies list'!$A:$BG, 0, MATCH("Flow",'Input - companies list'!$A$1:$BG$1, 0)))</f>
        <v/>
      </c>
      <c r="G2964">
        <f>AVERAGEIF(INDEX('Input - companies list'!$A:$BG, 0, MATCH("Clusters 0",'Input - companies list'!$A$1:$BG$1, 0)),'Output - Cluster ranking'!B2964,INDEX('Input - companies list'!$A:$BG, 0, MATCH("Inter-Cluster Connectivity",'Input - companies list'!$A$1:$BG$1, 0)))</f>
        <v/>
      </c>
      <c r="H2964">
        <f>IFERROR(PERCENTRANK(C:C,C2964),0)</f>
        <v/>
      </c>
      <c r="I2964">
        <f>IFERROR(1 - PERCENTRANK(D:D,D2964),0)</f>
        <v/>
      </c>
      <c r="J2964">
        <f>IFERROR(PERCENTRANK(E:E,E2964),0)</f>
        <v/>
      </c>
      <c r="K2964">
        <f>IFERROR(1 - PERCENTRANK(F:F,F2964),0)</f>
        <v/>
      </c>
      <c r="L2964">
        <f>IFERROR(PERCENTRANK(G:G,G2964),0)</f>
        <v/>
      </c>
      <c r="M2964">
        <f>H2964*weightA+I2964*weightB+J2964*weightC+K2964*weightD+L2964*weightE</f>
        <v/>
      </c>
    </row>
    <row r="2965" spans="1:13">
      <c r="A2965">
        <f>RANK(M2965,M:M)</f>
        <v/>
      </c>
      <c r="C2965">
        <f>SUMIFS('Input - target event report'!H:H,'Input - target event report'!L:L,B2965,'Input - target event report'!D:D, "Private Investment")</f>
        <v/>
      </c>
      <c r="D2965">
        <f>IF(E2965&lt;2, "N/A", (MAXIFS('Input - target event report'!E:E,'Input - target event report'!L:L,B:B,'Input - target event report'!D:D,"Private Investment")-MINIFS('Input - target event report'!E:E,'Input - target event report'!L:L,B:B,'Input - target event report'!D:D,"Private Investment"))/(E2965-1))</f>
        <v/>
      </c>
      <c r="E2965">
        <f>COUNTIFS('Input - target event report'!L:L,B2965,'Input - target event report'!D:D, "Private Investment")</f>
        <v/>
      </c>
      <c r="F2965">
        <f>AVERAGEIF(INDEX('Input - companies list'!$A:$BG, 0, MATCH("Clusters 0",'Input - companies list'!$A$1:$BG$1, 0)),'Output - Cluster ranking'!B2965,INDEX('Input - companies list'!$A:$BG, 0, MATCH("Flow",'Input - companies list'!$A$1:$BG$1, 0)))</f>
        <v/>
      </c>
      <c r="G2965">
        <f>AVERAGEIF(INDEX('Input - companies list'!$A:$BG, 0, MATCH("Clusters 0",'Input - companies list'!$A$1:$BG$1, 0)),'Output - Cluster ranking'!B2965,INDEX('Input - companies list'!$A:$BG, 0, MATCH("Inter-Cluster Connectivity",'Input - companies list'!$A$1:$BG$1, 0)))</f>
        <v/>
      </c>
      <c r="H2965">
        <f>IFERROR(PERCENTRANK(C:C,C2965),0)</f>
        <v/>
      </c>
      <c r="I2965">
        <f>IFERROR(1 - PERCENTRANK(D:D,D2965),0)</f>
        <v/>
      </c>
      <c r="J2965">
        <f>IFERROR(PERCENTRANK(E:E,E2965),0)</f>
        <v/>
      </c>
      <c r="K2965">
        <f>IFERROR(1 - PERCENTRANK(F:F,F2965),0)</f>
        <v/>
      </c>
      <c r="L2965">
        <f>IFERROR(PERCENTRANK(G:G,G2965),0)</f>
        <v/>
      </c>
      <c r="M2965">
        <f>H2965*weightA+I2965*weightB+J2965*weightC+K2965*weightD+L2965*weightE</f>
        <v/>
      </c>
    </row>
    <row r="2966" spans="1:13">
      <c r="A2966">
        <f>RANK(M2966,M:M)</f>
        <v/>
      </c>
      <c r="C2966">
        <f>SUMIFS('Input - target event report'!H:H,'Input - target event report'!L:L,B2966,'Input - target event report'!D:D, "Private Investment")</f>
        <v/>
      </c>
      <c r="D2966">
        <f>IF(E2966&lt;2, "N/A", (MAXIFS('Input - target event report'!E:E,'Input - target event report'!L:L,B:B,'Input - target event report'!D:D,"Private Investment")-MINIFS('Input - target event report'!E:E,'Input - target event report'!L:L,B:B,'Input - target event report'!D:D,"Private Investment"))/(E2966-1))</f>
        <v/>
      </c>
      <c r="E2966">
        <f>COUNTIFS('Input - target event report'!L:L,B2966,'Input - target event report'!D:D, "Private Investment")</f>
        <v/>
      </c>
      <c r="F2966">
        <f>AVERAGEIF(INDEX('Input - companies list'!$A:$BG, 0, MATCH("Clusters 0",'Input - companies list'!$A$1:$BG$1, 0)),'Output - Cluster ranking'!B2966,INDEX('Input - companies list'!$A:$BG, 0, MATCH("Flow",'Input - companies list'!$A$1:$BG$1, 0)))</f>
        <v/>
      </c>
      <c r="G2966">
        <f>AVERAGEIF(INDEX('Input - companies list'!$A:$BG, 0, MATCH("Clusters 0",'Input - companies list'!$A$1:$BG$1, 0)),'Output - Cluster ranking'!B2966,INDEX('Input - companies list'!$A:$BG, 0, MATCH("Inter-Cluster Connectivity",'Input - companies list'!$A$1:$BG$1, 0)))</f>
        <v/>
      </c>
      <c r="H2966">
        <f>IFERROR(PERCENTRANK(C:C,C2966),0)</f>
        <v/>
      </c>
      <c r="I2966">
        <f>IFERROR(1 - PERCENTRANK(D:D,D2966),0)</f>
        <v/>
      </c>
      <c r="J2966">
        <f>IFERROR(PERCENTRANK(E:E,E2966),0)</f>
        <v/>
      </c>
      <c r="K2966">
        <f>IFERROR(1 - PERCENTRANK(F:F,F2966),0)</f>
        <v/>
      </c>
      <c r="L2966">
        <f>IFERROR(PERCENTRANK(G:G,G2966),0)</f>
        <v/>
      </c>
      <c r="M2966">
        <f>H2966*weightA+I2966*weightB+J2966*weightC+K2966*weightD+L2966*weightE</f>
        <v/>
      </c>
    </row>
    <row r="2967" spans="1:13">
      <c r="A2967">
        <f>RANK(M2967,M:M)</f>
        <v/>
      </c>
      <c r="C2967">
        <f>SUMIFS('Input - target event report'!H:H,'Input - target event report'!L:L,B2967,'Input - target event report'!D:D, "Private Investment")</f>
        <v/>
      </c>
      <c r="D2967">
        <f>IF(E2967&lt;2, "N/A", (MAXIFS('Input - target event report'!E:E,'Input - target event report'!L:L,B:B,'Input - target event report'!D:D,"Private Investment")-MINIFS('Input - target event report'!E:E,'Input - target event report'!L:L,B:B,'Input - target event report'!D:D,"Private Investment"))/(E2967-1))</f>
        <v/>
      </c>
      <c r="E2967">
        <f>COUNTIFS('Input - target event report'!L:L,B2967,'Input - target event report'!D:D, "Private Investment")</f>
        <v/>
      </c>
      <c r="F2967">
        <f>AVERAGEIF(INDEX('Input - companies list'!$A:$BG, 0, MATCH("Clusters 0",'Input - companies list'!$A$1:$BG$1, 0)),'Output - Cluster ranking'!B2967,INDEX('Input - companies list'!$A:$BG, 0, MATCH("Flow",'Input - companies list'!$A$1:$BG$1, 0)))</f>
        <v/>
      </c>
      <c r="G2967">
        <f>AVERAGEIF(INDEX('Input - companies list'!$A:$BG, 0, MATCH("Clusters 0",'Input - companies list'!$A$1:$BG$1, 0)),'Output - Cluster ranking'!B2967,INDEX('Input - companies list'!$A:$BG, 0, MATCH("Inter-Cluster Connectivity",'Input - companies list'!$A$1:$BG$1, 0)))</f>
        <v/>
      </c>
      <c r="H2967">
        <f>IFERROR(PERCENTRANK(C:C,C2967),0)</f>
        <v/>
      </c>
      <c r="I2967">
        <f>IFERROR(1 - PERCENTRANK(D:D,D2967),0)</f>
        <v/>
      </c>
      <c r="J2967">
        <f>IFERROR(PERCENTRANK(E:E,E2967),0)</f>
        <v/>
      </c>
      <c r="K2967">
        <f>IFERROR(1 - PERCENTRANK(F:F,F2967),0)</f>
        <v/>
      </c>
      <c r="L2967">
        <f>IFERROR(PERCENTRANK(G:G,G2967),0)</f>
        <v/>
      </c>
      <c r="M2967">
        <f>H2967*weightA+I2967*weightB+J2967*weightC+K2967*weightD+L2967*weightE</f>
        <v/>
      </c>
    </row>
    <row r="2968" spans="1:13">
      <c r="A2968">
        <f>RANK(M2968,M:M)</f>
        <v/>
      </c>
      <c r="C2968">
        <f>SUMIFS('Input - target event report'!H:H,'Input - target event report'!L:L,B2968,'Input - target event report'!D:D, "Private Investment")</f>
        <v/>
      </c>
      <c r="D2968">
        <f>IF(E2968&lt;2, "N/A", (MAXIFS('Input - target event report'!E:E,'Input - target event report'!L:L,B:B,'Input - target event report'!D:D,"Private Investment")-MINIFS('Input - target event report'!E:E,'Input - target event report'!L:L,B:B,'Input - target event report'!D:D,"Private Investment"))/(E2968-1))</f>
        <v/>
      </c>
      <c r="E2968">
        <f>COUNTIFS('Input - target event report'!L:L,B2968,'Input - target event report'!D:D, "Private Investment")</f>
        <v/>
      </c>
      <c r="F2968">
        <f>AVERAGEIF(INDEX('Input - companies list'!$A:$BG, 0, MATCH("Clusters 0",'Input - companies list'!$A$1:$BG$1, 0)),'Output - Cluster ranking'!B2968,INDEX('Input - companies list'!$A:$BG, 0, MATCH("Flow",'Input - companies list'!$A$1:$BG$1, 0)))</f>
        <v/>
      </c>
      <c r="G2968">
        <f>AVERAGEIF(INDEX('Input - companies list'!$A:$BG, 0, MATCH("Clusters 0",'Input - companies list'!$A$1:$BG$1, 0)),'Output - Cluster ranking'!B2968,INDEX('Input - companies list'!$A:$BG, 0, MATCH("Inter-Cluster Connectivity",'Input - companies list'!$A$1:$BG$1, 0)))</f>
        <v/>
      </c>
      <c r="H2968">
        <f>IFERROR(PERCENTRANK(C:C,C2968),0)</f>
        <v/>
      </c>
      <c r="I2968">
        <f>IFERROR(1 - PERCENTRANK(D:D,D2968),0)</f>
        <v/>
      </c>
      <c r="J2968">
        <f>IFERROR(PERCENTRANK(E:E,E2968),0)</f>
        <v/>
      </c>
      <c r="K2968">
        <f>IFERROR(1 - PERCENTRANK(F:F,F2968),0)</f>
        <v/>
      </c>
      <c r="L2968">
        <f>IFERROR(PERCENTRANK(G:G,G2968),0)</f>
        <v/>
      </c>
      <c r="M2968">
        <f>H2968*weightA+I2968*weightB+J2968*weightC+K2968*weightD+L2968*weightE</f>
        <v/>
      </c>
    </row>
    <row r="2969" spans="1:13">
      <c r="A2969">
        <f>RANK(M2969,M:M)</f>
        <v/>
      </c>
      <c r="C2969">
        <f>SUMIFS('Input - target event report'!H:H,'Input - target event report'!L:L,B2969,'Input - target event report'!D:D, "Private Investment")</f>
        <v/>
      </c>
      <c r="D2969">
        <f>IF(E2969&lt;2, "N/A", (MAXIFS('Input - target event report'!E:E,'Input - target event report'!L:L,B:B,'Input - target event report'!D:D,"Private Investment")-MINIFS('Input - target event report'!E:E,'Input - target event report'!L:L,B:B,'Input - target event report'!D:D,"Private Investment"))/(E2969-1))</f>
        <v/>
      </c>
      <c r="E2969">
        <f>COUNTIFS('Input - target event report'!L:L,B2969,'Input - target event report'!D:D, "Private Investment")</f>
        <v/>
      </c>
      <c r="F2969">
        <f>AVERAGEIF(INDEX('Input - companies list'!$A:$BG, 0, MATCH("Clusters 0",'Input - companies list'!$A$1:$BG$1, 0)),'Output - Cluster ranking'!B2969,INDEX('Input - companies list'!$A:$BG, 0, MATCH("Flow",'Input - companies list'!$A$1:$BG$1, 0)))</f>
        <v/>
      </c>
      <c r="G2969">
        <f>AVERAGEIF(INDEX('Input - companies list'!$A:$BG, 0, MATCH("Clusters 0",'Input - companies list'!$A$1:$BG$1, 0)),'Output - Cluster ranking'!B2969,INDEX('Input - companies list'!$A:$BG, 0, MATCH("Inter-Cluster Connectivity",'Input - companies list'!$A$1:$BG$1, 0)))</f>
        <v/>
      </c>
      <c r="H2969">
        <f>IFERROR(PERCENTRANK(C:C,C2969),0)</f>
        <v/>
      </c>
      <c r="I2969">
        <f>IFERROR(1 - PERCENTRANK(D:D,D2969),0)</f>
        <v/>
      </c>
      <c r="J2969">
        <f>IFERROR(PERCENTRANK(E:E,E2969),0)</f>
        <v/>
      </c>
      <c r="K2969">
        <f>IFERROR(1 - PERCENTRANK(F:F,F2969),0)</f>
        <v/>
      </c>
      <c r="L2969">
        <f>IFERROR(PERCENTRANK(G:G,G2969),0)</f>
        <v/>
      </c>
      <c r="M2969">
        <f>H2969*weightA+I2969*weightB+J2969*weightC+K2969*weightD+L2969*weightE</f>
        <v/>
      </c>
    </row>
    <row r="2970" spans="1:13">
      <c r="A2970">
        <f>RANK(M2970,M:M)</f>
        <v/>
      </c>
      <c r="C2970">
        <f>SUMIFS('Input - target event report'!H:H,'Input - target event report'!L:L,B2970,'Input - target event report'!D:D, "Private Investment")</f>
        <v/>
      </c>
      <c r="D2970">
        <f>IF(E2970&lt;2, "N/A", (MAXIFS('Input - target event report'!E:E,'Input - target event report'!L:L,B:B,'Input - target event report'!D:D,"Private Investment")-MINIFS('Input - target event report'!E:E,'Input - target event report'!L:L,B:B,'Input - target event report'!D:D,"Private Investment"))/(E2970-1))</f>
        <v/>
      </c>
      <c r="E2970">
        <f>COUNTIFS('Input - target event report'!L:L,B2970,'Input - target event report'!D:D, "Private Investment")</f>
        <v/>
      </c>
      <c r="F2970">
        <f>AVERAGEIF(INDEX('Input - companies list'!$A:$BG, 0, MATCH("Clusters 0",'Input - companies list'!$A$1:$BG$1, 0)),'Output - Cluster ranking'!B2970,INDEX('Input - companies list'!$A:$BG, 0, MATCH("Flow",'Input - companies list'!$A$1:$BG$1, 0)))</f>
        <v/>
      </c>
      <c r="G2970">
        <f>AVERAGEIF(INDEX('Input - companies list'!$A:$BG, 0, MATCH("Clusters 0",'Input - companies list'!$A$1:$BG$1, 0)),'Output - Cluster ranking'!B2970,INDEX('Input - companies list'!$A:$BG, 0, MATCH("Inter-Cluster Connectivity",'Input - companies list'!$A$1:$BG$1, 0)))</f>
        <v/>
      </c>
      <c r="H2970">
        <f>IFERROR(PERCENTRANK(C:C,C2970),0)</f>
        <v/>
      </c>
      <c r="I2970">
        <f>IFERROR(1 - PERCENTRANK(D:D,D2970),0)</f>
        <v/>
      </c>
      <c r="J2970">
        <f>IFERROR(PERCENTRANK(E:E,E2970),0)</f>
        <v/>
      </c>
      <c r="K2970">
        <f>IFERROR(1 - PERCENTRANK(F:F,F2970),0)</f>
        <v/>
      </c>
      <c r="L2970">
        <f>IFERROR(PERCENTRANK(G:G,G2970),0)</f>
        <v/>
      </c>
      <c r="M2970">
        <f>H2970*weightA+I2970*weightB+J2970*weightC+K2970*weightD+L2970*weightE</f>
        <v/>
      </c>
    </row>
    <row r="2971" spans="1:13">
      <c r="A2971">
        <f>RANK(M2971,M:M)</f>
        <v/>
      </c>
      <c r="C2971">
        <f>SUMIFS('Input - target event report'!H:H,'Input - target event report'!L:L,B2971,'Input - target event report'!D:D, "Private Investment")</f>
        <v/>
      </c>
      <c r="D2971">
        <f>IF(E2971&lt;2, "N/A", (MAXIFS('Input - target event report'!E:E,'Input - target event report'!L:L,B:B,'Input - target event report'!D:D,"Private Investment")-MINIFS('Input - target event report'!E:E,'Input - target event report'!L:L,B:B,'Input - target event report'!D:D,"Private Investment"))/(E2971-1))</f>
        <v/>
      </c>
      <c r="E2971">
        <f>COUNTIFS('Input - target event report'!L:L,B2971,'Input - target event report'!D:D, "Private Investment")</f>
        <v/>
      </c>
      <c r="F2971">
        <f>AVERAGEIF(INDEX('Input - companies list'!$A:$BG, 0, MATCH("Clusters 0",'Input - companies list'!$A$1:$BG$1, 0)),'Output - Cluster ranking'!B2971,INDEX('Input - companies list'!$A:$BG, 0, MATCH("Flow",'Input - companies list'!$A$1:$BG$1, 0)))</f>
        <v/>
      </c>
      <c r="G2971">
        <f>AVERAGEIF(INDEX('Input - companies list'!$A:$BG, 0, MATCH("Clusters 0",'Input - companies list'!$A$1:$BG$1, 0)),'Output - Cluster ranking'!B2971,INDEX('Input - companies list'!$A:$BG, 0, MATCH("Inter-Cluster Connectivity",'Input - companies list'!$A$1:$BG$1, 0)))</f>
        <v/>
      </c>
      <c r="H2971">
        <f>IFERROR(PERCENTRANK(C:C,C2971),0)</f>
        <v/>
      </c>
      <c r="I2971">
        <f>IFERROR(1 - PERCENTRANK(D:D,D2971),0)</f>
        <v/>
      </c>
      <c r="J2971">
        <f>IFERROR(PERCENTRANK(E:E,E2971),0)</f>
        <v/>
      </c>
      <c r="K2971">
        <f>IFERROR(1 - PERCENTRANK(F:F,F2971),0)</f>
        <v/>
      </c>
      <c r="L2971">
        <f>IFERROR(PERCENTRANK(G:G,G2971),0)</f>
        <v/>
      </c>
      <c r="M2971">
        <f>H2971*weightA+I2971*weightB+J2971*weightC+K2971*weightD+L2971*weightE</f>
        <v/>
      </c>
    </row>
    <row r="2972" spans="1:13">
      <c r="A2972">
        <f>RANK(M2972,M:M)</f>
        <v/>
      </c>
      <c r="C2972">
        <f>SUMIFS('Input - target event report'!H:H,'Input - target event report'!L:L,B2972,'Input - target event report'!D:D, "Private Investment")</f>
        <v/>
      </c>
      <c r="D2972">
        <f>IF(E2972&lt;2, "N/A", (MAXIFS('Input - target event report'!E:E,'Input - target event report'!L:L,B:B,'Input - target event report'!D:D,"Private Investment")-MINIFS('Input - target event report'!E:E,'Input - target event report'!L:L,B:B,'Input - target event report'!D:D,"Private Investment"))/(E2972-1))</f>
        <v/>
      </c>
      <c r="E2972">
        <f>COUNTIFS('Input - target event report'!L:L,B2972,'Input - target event report'!D:D, "Private Investment")</f>
        <v/>
      </c>
      <c r="F2972">
        <f>AVERAGEIF(INDEX('Input - companies list'!$A:$BG, 0, MATCH("Clusters 0",'Input - companies list'!$A$1:$BG$1, 0)),'Output - Cluster ranking'!B2972,INDEX('Input - companies list'!$A:$BG, 0, MATCH("Flow",'Input - companies list'!$A$1:$BG$1, 0)))</f>
        <v/>
      </c>
      <c r="G2972">
        <f>AVERAGEIF(INDEX('Input - companies list'!$A:$BG, 0, MATCH("Clusters 0",'Input - companies list'!$A$1:$BG$1, 0)),'Output - Cluster ranking'!B2972,INDEX('Input - companies list'!$A:$BG, 0, MATCH("Inter-Cluster Connectivity",'Input - companies list'!$A$1:$BG$1, 0)))</f>
        <v/>
      </c>
      <c r="H2972">
        <f>IFERROR(PERCENTRANK(C:C,C2972),0)</f>
        <v/>
      </c>
      <c r="I2972">
        <f>IFERROR(1 - PERCENTRANK(D:D,D2972),0)</f>
        <v/>
      </c>
      <c r="J2972">
        <f>IFERROR(PERCENTRANK(E:E,E2972),0)</f>
        <v/>
      </c>
      <c r="K2972">
        <f>IFERROR(1 - PERCENTRANK(F:F,F2972),0)</f>
        <v/>
      </c>
      <c r="L2972">
        <f>IFERROR(PERCENTRANK(G:G,G2972),0)</f>
        <v/>
      </c>
      <c r="M2972">
        <f>H2972*weightA+I2972*weightB+J2972*weightC+K2972*weightD+L2972*weightE</f>
        <v/>
      </c>
    </row>
    <row r="2973" spans="1:13">
      <c r="A2973">
        <f>RANK(M2973,M:M)</f>
        <v/>
      </c>
      <c r="C2973">
        <f>SUMIFS('Input - target event report'!H:H,'Input - target event report'!L:L,B2973,'Input - target event report'!D:D, "Private Investment")</f>
        <v/>
      </c>
      <c r="D2973">
        <f>IF(E2973&lt;2, "N/A", (MAXIFS('Input - target event report'!E:E,'Input - target event report'!L:L,B:B,'Input - target event report'!D:D,"Private Investment")-MINIFS('Input - target event report'!E:E,'Input - target event report'!L:L,B:B,'Input - target event report'!D:D,"Private Investment"))/(E2973-1))</f>
        <v/>
      </c>
      <c r="E2973">
        <f>COUNTIFS('Input - target event report'!L:L,B2973,'Input - target event report'!D:D, "Private Investment")</f>
        <v/>
      </c>
      <c r="F2973">
        <f>AVERAGEIF(INDEX('Input - companies list'!$A:$BG, 0, MATCH("Clusters 0",'Input - companies list'!$A$1:$BG$1, 0)),'Output - Cluster ranking'!B2973,INDEX('Input - companies list'!$A:$BG, 0, MATCH("Flow",'Input - companies list'!$A$1:$BG$1, 0)))</f>
        <v/>
      </c>
      <c r="G2973">
        <f>AVERAGEIF(INDEX('Input - companies list'!$A:$BG, 0, MATCH("Clusters 0",'Input - companies list'!$A$1:$BG$1, 0)),'Output - Cluster ranking'!B2973,INDEX('Input - companies list'!$A:$BG, 0, MATCH("Inter-Cluster Connectivity",'Input - companies list'!$A$1:$BG$1, 0)))</f>
        <v/>
      </c>
      <c r="H2973">
        <f>IFERROR(PERCENTRANK(C:C,C2973),0)</f>
        <v/>
      </c>
      <c r="I2973">
        <f>IFERROR(1 - PERCENTRANK(D:D,D2973),0)</f>
        <v/>
      </c>
      <c r="J2973">
        <f>IFERROR(PERCENTRANK(E:E,E2973),0)</f>
        <v/>
      </c>
      <c r="K2973">
        <f>IFERROR(1 - PERCENTRANK(F:F,F2973),0)</f>
        <v/>
      </c>
      <c r="L2973">
        <f>IFERROR(PERCENTRANK(G:G,G2973),0)</f>
        <v/>
      </c>
      <c r="M2973">
        <f>H2973*weightA+I2973*weightB+J2973*weightC+K2973*weightD+L2973*weightE</f>
        <v/>
      </c>
    </row>
    <row r="2974" spans="1:13">
      <c r="A2974">
        <f>RANK(M2974,M:M)</f>
        <v/>
      </c>
      <c r="C2974">
        <f>SUMIFS('Input - target event report'!H:H,'Input - target event report'!L:L,B2974,'Input - target event report'!D:D, "Private Investment")</f>
        <v/>
      </c>
      <c r="D2974">
        <f>IF(E2974&lt;2, "N/A", (MAXIFS('Input - target event report'!E:E,'Input - target event report'!L:L,B:B,'Input - target event report'!D:D,"Private Investment")-MINIFS('Input - target event report'!E:E,'Input - target event report'!L:L,B:B,'Input - target event report'!D:D,"Private Investment"))/(E2974-1))</f>
        <v/>
      </c>
      <c r="E2974">
        <f>COUNTIFS('Input - target event report'!L:L,B2974,'Input - target event report'!D:D, "Private Investment")</f>
        <v/>
      </c>
      <c r="F2974">
        <f>AVERAGEIF(INDEX('Input - companies list'!$A:$BG, 0, MATCH("Clusters 0",'Input - companies list'!$A$1:$BG$1, 0)),'Output - Cluster ranking'!B2974,INDEX('Input - companies list'!$A:$BG, 0, MATCH("Flow",'Input - companies list'!$A$1:$BG$1, 0)))</f>
        <v/>
      </c>
      <c r="G2974">
        <f>AVERAGEIF(INDEX('Input - companies list'!$A:$BG, 0, MATCH("Clusters 0",'Input - companies list'!$A$1:$BG$1, 0)),'Output - Cluster ranking'!B2974,INDEX('Input - companies list'!$A:$BG, 0, MATCH("Inter-Cluster Connectivity",'Input - companies list'!$A$1:$BG$1, 0)))</f>
        <v/>
      </c>
      <c r="H2974">
        <f>IFERROR(PERCENTRANK(C:C,C2974),0)</f>
        <v/>
      </c>
      <c r="I2974">
        <f>IFERROR(1 - PERCENTRANK(D:D,D2974),0)</f>
        <v/>
      </c>
      <c r="J2974">
        <f>IFERROR(PERCENTRANK(E:E,E2974),0)</f>
        <v/>
      </c>
      <c r="K2974">
        <f>IFERROR(1 - PERCENTRANK(F:F,F2974),0)</f>
        <v/>
      </c>
      <c r="L2974">
        <f>IFERROR(PERCENTRANK(G:G,G2974),0)</f>
        <v/>
      </c>
      <c r="M2974">
        <f>H2974*weightA+I2974*weightB+J2974*weightC+K2974*weightD+L2974*weightE</f>
        <v/>
      </c>
    </row>
    <row r="2975" spans="1:13">
      <c r="A2975">
        <f>RANK(M2975,M:M)</f>
        <v/>
      </c>
      <c r="C2975">
        <f>SUMIFS('Input - target event report'!H:H,'Input - target event report'!L:L,B2975,'Input - target event report'!D:D, "Private Investment")</f>
        <v/>
      </c>
      <c r="D2975">
        <f>IF(E2975&lt;2, "N/A", (MAXIFS('Input - target event report'!E:E,'Input - target event report'!L:L,B:B,'Input - target event report'!D:D,"Private Investment")-MINIFS('Input - target event report'!E:E,'Input - target event report'!L:L,B:B,'Input - target event report'!D:D,"Private Investment"))/(E2975-1))</f>
        <v/>
      </c>
      <c r="E2975">
        <f>COUNTIFS('Input - target event report'!L:L,B2975,'Input - target event report'!D:D, "Private Investment")</f>
        <v/>
      </c>
      <c r="F2975">
        <f>AVERAGEIF(INDEX('Input - companies list'!$A:$BG, 0, MATCH("Clusters 0",'Input - companies list'!$A$1:$BG$1, 0)),'Output - Cluster ranking'!B2975,INDEX('Input - companies list'!$A:$BG, 0, MATCH("Flow",'Input - companies list'!$A$1:$BG$1, 0)))</f>
        <v/>
      </c>
      <c r="G2975">
        <f>AVERAGEIF(INDEX('Input - companies list'!$A:$BG, 0, MATCH("Clusters 0",'Input - companies list'!$A$1:$BG$1, 0)),'Output - Cluster ranking'!B2975,INDEX('Input - companies list'!$A:$BG, 0, MATCH("Inter-Cluster Connectivity",'Input - companies list'!$A$1:$BG$1, 0)))</f>
        <v/>
      </c>
      <c r="H2975">
        <f>IFERROR(PERCENTRANK(C:C,C2975),0)</f>
        <v/>
      </c>
      <c r="I2975">
        <f>IFERROR(1 - PERCENTRANK(D:D,D2975),0)</f>
        <v/>
      </c>
      <c r="J2975">
        <f>IFERROR(PERCENTRANK(E:E,E2975),0)</f>
        <v/>
      </c>
      <c r="K2975">
        <f>IFERROR(1 - PERCENTRANK(F:F,F2975),0)</f>
        <v/>
      </c>
      <c r="L2975">
        <f>IFERROR(PERCENTRANK(G:G,G2975),0)</f>
        <v/>
      </c>
      <c r="M2975">
        <f>H2975*weightA+I2975*weightB+J2975*weightC+K2975*weightD+L2975*weightE</f>
        <v/>
      </c>
    </row>
    <row r="2976" spans="1:13">
      <c r="A2976">
        <f>RANK(M2976,M:M)</f>
        <v/>
      </c>
      <c r="C2976">
        <f>SUMIFS('Input - target event report'!H:H,'Input - target event report'!L:L,B2976,'Input - target event report'!D:D, "Private Investment")</f>
        <v/>
      </c>
      <c r="D2976">
        <f>IF(E2976&lt;2, "N/A", (MAXIFS('Input - target event report'!E:E,'Input - target event report'!L:L,B:B,'Input - target event report'!D:D,"Private Investment")-MINIFS('Input - target event report'!E:E,'Input - target event report'!L:L,B:B,'Input - target event report'!D:D,"Private Investment"))/(E2976-1))</f>
        <v/>
      </c>
      <c r="E2976">
        <f>COUNTIFS('Input - target event report'!L:L,B2976,'Input - target event report'!D:D, "Private Investment")</f>
        <v/>
      </c>
      <c r="F2976">
        <f>AVERAGEIF(INDEX('Input - companies list'!$A:$BG, 0, MATCH("Clusters 0",'Input - companies list'!$A$1:$BG$1, 0)),'Output - Cluster ranking'!B2976,INDEX('Input - companies list'!$A:$BG, 0, MATCH("Flow",'Input - companies list'!$A$1:$BG$1, 0)))</f>
        <v/>
      </c>
      <c r="G2976">
        <f>AVERAGEIF(INDEX('Input - companies list'!$A:$BG, 0, MATCH("Clusters 0",'Input - companies list'!$A$1:$BG$1, 0)),'Output - Cluster ranking'!B2976,INDEX('Input - companies list'!$A:$BG, 0, MATCH("Inter-Cluster Connectivity",'Input - companies list'!$A$1:$BG$1, 0)))</f>
        <v/>
      </c>
      <c r="H2976">
        <f>IFERROR(PERCENTRANK(C:C,C2976),0)</f>
        <v/>
      </c>
      <c r="I2976">
        <f>IFERROR(1 - PERCENTRANK(D:D,D2976),0)</f>
        <v/>
      </c>
      <c r="J2976">
        <f>IFERROR(PERCENTRANK(E:E,E2976),0)</f>
        <v/>
      </c>
      <c r="K2976">
        <f>IFERROR(1 - PERCENTRANK(F:F,F2976),0)</f>
        <v/>
      </c>
      <c r="L2976">
        <f>IFERROR(PERCENTRANK(G:G,G2976),0)</f>
        <v/>
      </c>
      <c r="M2976">
        <f>H2976*weightA+I2976*weightB+J2976*weightC+K2976*weightD+L2976*weightE</f>
        <v/>
      </c>
    </row>
    <row r="2977" spans="1:13">
      <c r="A2977">
        <f>RANK(M2977,M:M)</f>
        <v/>
      </c>
      <c r="C2977">
        <f>SUMIFS('Input - target event report'!H:H,'Input - target event report'!L:L,B2977,'Input - target event report'!D:D, "Private Investment")</f>
        <v/>
      </c>
      <c r="D2977">
        <f>IF(E2977&lt;2, "N/A", (MAXIFS('Input - target event report'!E:E,'Input - target event report'!L:L,B:B,'Input - target event report'!D:D,"Private Investment")-MINIFS('Input - target event report'!E:E,'Input - target event report'!L:L,B:B,'Input - target event report'!D:D,"Private Investment"))/(E2977-1))</f>
        <v/>
      </c>
      <c r="E2977">
        <f>COUNTIFS('Input - target event report'!L:L,B2977,'Input - target event report'!D:D, "Private Investment")</f>
        <v/>
      </c>
      <c r="F2977">
        <f>AVERAGEIF(INDEX('Input - companies list'!$A:$BG, 0, MATCH("Clusters 0",'Input - companies list'!$A$1:$BG$1, 0)),'Output - Cluster ranking'!B2977,INDEX('Input - companies list'!$A:$BG, 0, MATCH("Flow",'Input - companies list'!$A$1:$BG$1, 0)))</f>
        <v/>
      </c>
      <c r="G2977">
        <f>AVERAGEIF(INDEX('Input - companies list'!$A:$BG, 0, MATCH("Clusters 0",'Input - companies list'!$A$1:$BG$1, 0)),'Output - Cluster ranking'!B2977,INDEX('Input - companies list'!$A:$BG, 0, MATCH("Inter-Cluster Connectivity",'Input - companies list'!$A$1:$BG$1, 0)))</f>
        <v/>
      </c>
      <c r="H2977">
        <f>IFERROR(PERCENTRANK(C:C,C2977),0)</f>
        <v/>
      </c>
      <c r="I2977">
        <f>IFERROR(1 - PERCENTRANK(D:D,D2977),0)</f>
        <v/>
      </c>
      <c r="J2977">
        <f>IFERROR(PERCENTRANK(E:E,E2977),0)</f>
        <v/>
      </c>
      <c r="K2977">
        <f>IFERROR(1 - PERCENTRANK(F:F,F2977),0)</f>
        <v/>
      </c>
      <c r="L2977">
        <f>IFERROR(PERCENTRANK(G:G,G2977),0)</f>
        <v/>
      </c>
      <c r="M2977">
        <f>H2977*weightA+I2977*weightB+J2977*weightC+K2977*weightD+L2977*weightE</f>
        <v/>
      </c>
    </row>
    <row r="2978" spans="1:13">
      <c r="A2978">
        <f>RANK(M2978,M:M)</f>
        <v/>
      </c>
      <c r="C2978">
        <f>SUMIFS('Input - target event report'!H:H,'Input - target event report'!L:L,B2978,'Input - target event report'!D:D, "Private Investment")</f>
        <v/>
      </c>
      <c r="D2978">
        <f>IF(E2978&lt;2, "N/A", (MAXIFS('Input - target event report'!E:E,'Input - target event report'!L:L,B:B,'Input - target event report'!D:D,"Private Investment")-MINIFS('Input - target event report'!E:E,'Input - target event report'!L:L,B:B,'Input - target event report'!D:D,"Private Investment"))/(E2978-1))</f>
        <v/>
      </c>
      <c r="E2978">
        <f>COUNTIFS('Input - target event report'!L:L,B2978,'Input - target event report'!D:D, "Private Investment")</f>
        <v/>
      </c>
      <c r="F2978">
        <f>AVERAGEIF(INDEX('Input - companies list'!$A:$BG, 0, MATCH("Clusters 0",'Input - companies list'!$A$1:$BG$1, 0)),'Output - Cluster ranking'!B2978,INDEX('Input - companies list'!$A:$BG, 0, MATCH("Flow",'Input - companies list'!$A$1:$BG$1, 0)))</f>
        <v/>
      </c>
      <c r="G2978">
        <f>AVERAGEIF(INDEX('Input - companies list'!$A:$BG, 0, MATCH("Clusters 0",'Input - companies list'!$A$1:$BG$1, 0)),'Output - Cluster ranking'!B2978,INDEX('Input - companies list'!$A:$BG, 0, MATCH("Inter-Cluster Connectivity",'Input - companies list'!$A$1:$BG$1, 0)))</f>
        <v/>
      </c>
      <c r="H2978">
        <f>IFERROR(PERCENTRANK(C:C,C2978),0)</f>
        <v/>
      </c>
      <c r="I2978">
        <f>IFERROR(1 - PERCENTRANK(D:D,D2978),0)</f>
        <v/>
      </c>
      <c r="J2978">
        <f>IFERROR(PERCENTRANK(E:E,E2978),0)</f>
        <v/>
      </c>
      <c r="K2978">
        <f>IFERROR(1 - PERCENTRANK(F:F,F2978),0)</f>
        <v/>
      </c>
      <c r="L2978">
        <f>IFERROR(PERCENTRANK(G:G,G2978),0)</f>
        <v/>
      </c>
      <c r="M2978">
        <f>H2978*weightA+I2978*weightB+J2978*weightC+K2978*weightD+L2978*weightE</f>
        <v/>
      </c>
    </row>
    <row r="2979" spans="1:13">
      <c r="A2979">
        <f>RANK(M2979,M:M)</f>
        <v/>
      </c>
      <c r="C2979">
        <f>SUMIFS('Input - target event report'!H:H,'Input - target event report'!L:L,B2979,'Input - target event report'!D:D, "Private Investment")</f>
        <v/>
      </c>
      <c r="D2979">
        <f>IF(E2979&lt;2, "N/A", (MAXIFS('Input - target event report'!E:E,'Input - target event report'!L:L,B:B,'Input - target event report'!D:D,"Private Investment")-MINIFS('Input - target event report'!E:E,'Input - target event report'!L:L,B:B,'Input - target event report'!D:D,"Private Investment"))/(E2979-1))</f>
        <v/>
      </c>
      <c r="E2979">
        <f>COUNTIFS('Input - target event report'!L:L,B2979,'Input - target event report'!D:D, "Private Investment")</f>
        <v/>
      </c>
      <c r="F2979">
        <f>AVERAGEIF(INDEX('Input - companies list'!$A:$BG, 0, MATCH("Clusters 0",'Input - companies list'!$A$1:$BG$1, 0)),'Output - Cluster ranking'!B2979,INDEX('Input - companies list'!$A:$BG, 0, MATCH("Flow",'Input - companies list'!$A$1:$BG$1, 0)))</f>
        <v/>
      </c>
      <c r="G2979">
        <f>AVERAGEIF(INDEX('Input - companies list'!$A:$BG, 0, MATCH("Clusters 0",'Input - companies list'!$A$1:$BG$1, 0)),'Output - Cluster ranking'!B2979,INDEX('Input - companies list'!$A:$BG, 0, MATCH("Inter-Cluster Connectivity",'Input - companies list'!$A$1:$BG$1, 0)))</f>
        <v/>
      </c>
      <c r="H2979">
        <f>IFERROR(PERCENTRANK(C:C,C2979),0)</f>
        <v/>
      </c>
      <c r="I2979">
        <f>IFERROR(1 - PERCENTRANK(D:D,D2979),0)</f>
        <v/>
      </c>
      <c r="J2979">
        <f>IFERROR(PERCENTRANK(E:E,E2979),0)</f>
        <v/>
      </c>
      <c r="K2979">
        <f>IFERROR(1 - PERCENTRANK(F:F,F2979),0)</f>
        <v/>
      </c>
      <c r="L2979">
        <f>IFERROR(PERCENTRANK(G:G,G2979),0)</f>
        <v/>
      </c>
      <c r="M2979">
        <f>H2979*weightA+I2979*weightB+J2979*weightC+K2979*weightD+L2979*weightE</f>
        <v/>
      </c>
    </row>
    <row r="2980" spans="1:13">
      <c r="A2980">
        <f>RANK(M2980,M:M)</f>
        <v/>
      </c>
      <c r="C2980">
        <f>SUMIFS('Input - target event report'!H:H,'Input - target event report'!L:L,B2980,'Input - target event report'!D:D, "Private Investment")</f>
        <v/>
      </c>
      <c r="D2980">
        <f>IF(E2980&lt;2, "N/A", (MAXIFS('Input - target event report'!E:E,'Input - target event report'!L:L,B:B,'Input - target event report'!D:D,"Private Investment")-MINIFS('Input - target event report'!E:E,'Input - target event report'!L:L,B:B,'Input - target event report'!D:D,"Private Investment"))/(E2980-1))</f>
        <v/>
      </c>
      <c r="E2980">
        <f>COUNTIFS('Input - target event report'!L:L,B2980,'Input - target event report'!D:D, "Private Investment")</f>
        <v/>
      </c>
      <c r="F2980">
        <f>AVERAGEIF(INDEX('Input - companies list'!$A:$BG, 0, MATCH("Clusters 0",'Input - companies list'!$A$1:$BG$1, 0)),'Output - Cluster ranking'!B2980,INDEX('Input - companies list'!$A:$BG, 0, MATCH("Flow",'Input - companies list'!$A$1:$BG$1, 0)))</f>
        <v/>
      </c>
      <c r="G2980">
        <f>AVERAGEIF(INDEX('Input - companies list'!$A:$BG, 0, MATCH("Clusters 0",'Input - companies list'!$A$1:$BG$1, 0)),'Output - Cluster ranking'!B2980,INDEX('Input - companies list'!$A:$BG, 0, MATCH("Inter-Cluster Connectivity",'Input - companies list'!$A$1:$BG$1, 0)))</f>
        <v/>
      </c>
      <c r="H2980">
        <f>IFERROR(PERCENTRANK(C:C,C2980),0)</f>
        <v/>
      </c>
      <c r="I2980">
        <f>IFERROR(1 - PERCENTRANK(D:D,D2980),0)</f>
        <v/>
      </c>
      <c r="J2980">
        <f>IFERROR(PERCENTRANK(E:E,E2980),0)</f>
        <v/>
      </c>
      <c r="K2980">
        <f>IFERROR(1 - PERCENTRANK(F:F,F2980),0)</f>
        <v/>
      </c>
      <c r="L2980">
        <f>IFERROR(PERCENTRANK(G:G,G2980),0)</f>
        <v/>
      </c>
      <c r="M2980">
        <f>H2980*weightA+I2980*weightB+J2980*weightC+K2980*weightD+L2980*weightE</f>
        <v/>
      </c>
    </row>
    <row r="2981" spans="1:13">
      <c r="A2981">
        <f>RANK(M2981,M:M)</f>
        <v/>
      </c>
      <c r="C2981">
        <f>SUMIFS('Input - target event report'!H:H,'Input - target event report'!L:L,B2981,'Input - target event report'!D:D, "Private Investment")</f>
        <v/>
      </c>
      <c r="D2981">
        <f>IF(E2981&lt;2, "N/A", (MAXIFS('Input - target event report'!E:E,'Input - target event report'!L:L,B:B,'Input - target event report'!D:D,"Private Investment")-MINIFS('Input - target event report'!E:E,'Input - target event report'!L:L,B:B,'Input - target event report'!D:D,"Private Investment"))/(E2981-1))</f>
        <v/>
      </c>
      <c r="E2981">
        <f>COUNTIFS('Input - target event report'!L:L,B2981,'Input - target event report'!D:D, "Private Investment")</f>
        <v/>
      </c>
      <c r="F2981">
        <f>AVERAGEIF(INDEX('Input - companies list'!$A:$BG, 0, MATCH("Clusters 0",'Input - companies list'!$A$1:$BG$1, 0)),'Output - Cluster ranking'!B2981,INDEX('Input - companies list'!$A:$BG, 0, MATCH("Flow",'Input - companies list'!$A$1:$BG$1, 0)))</f>
        <v/>
      </c>
      <c r="G2981">
        <f>AVERAGEIF(INDEX('Input - companies list'!$A:$BG, 0, MATCH("Clusters 0",'Input - companies list'!$A$1:$BG$1, 0)),'Output - Cluster ranking'!B2981,INDEX('Input - companies list'!$A:$BG, 0, MATCH("Inter-Cluster Connectivity",'Input - companies list'!$A$1:$BG$1, 0)))</f>
        <v/>
      </c>
      <c r="H2981">
        <f>IFERROR(PERCENTRANK(C:C,C2981),0)</f>
        <v/>
      </c>
      <c r="I2981">
        <f>IFERROR(1 - PERCENTRANK(D:D,D2981),0)</f>
        <v/>
      </c>
      <c r="J2981">
        <f>IFERROR(PERCENTRANK(E:E,E2981),0)</f>
        <v/>
      </c>
      <c r="K2981">
        <f>IFERROR(1 - PERCENTRANK(F:F,F2981),0)</f>
        <v/>
      </c>
      <c r="L2981">
        <f>IFERROR(PERCENTRANK(G:G,G2981),0)</f>
        <v/>
      </c>
      <c r="M2981">
        <f>H2981*weightA+I2981*weightB+J2981*weightC+K2981*weightD+L2981*weightE</f>
        <v/>
      </c>
    </row>
    <row r="2982" spans="1:13">
      <c r="A2982">
        <f>RANK(M2982,M:M)</f>
        <v/>
      </c>
      <c r="C2982">
        <f>SUMIFS('Input - target event report'!H:H,'Input - target event report'!L:L,B2982,'Input - target event report'!D:D, "Private Investment")</f>
        <v/>
      </c>
      <c r="D2982">
        <f>IF(E2982&lt;2, "N/A", (MAXIFS('Input - target event report'!E:E,'Input - target event report'!L:L,B:B,'Input - target event report'!D:D,"Private Investment")-MINIFS('Input - target event report'!E:E,'Input - target event report'!L:L,B:B,'Input - target event report'!D:D,"Private Investment"))/(E2982-1))</f>
        <v/>
      </c>
      <c r="E2982">
        <f>COUNTIFS('Input - target event report'!L:L,B2982,'Input - target event report'!D:D, "Private Investment")</f>
        <v/>
      </c>
      <c r="F2982">
        <f>AVERAGEIF(INDEX('Input - companies list'!$A:$BG, 0, MATCH("Clusters 0",'Input - companies list'!$A$1:$BG$1, 0)),'Output - Cluster ranking'!B2982,INDEX('Input - companies list'!$A:$BG, 0, MATCH("Flow",'Input - companies list'!$A$1:$BG$1, 0)))</f>
        <v/>
      </c>
      <c r="G2982">
        <f>AVERAGEIF(INDEX('Input - companies list'!$A:$BG, 0, MATCH("Clusters 0",'Input - companies list'!$A$1:$BG$1, 0)),'Output - Cluster ranking'!B2982,INDEX('Input - companies list'!$A:$BG, 0, MATCH("Inter-Cluster Connectivity",'Input - companies list'!$A$1:$BG$1, 0)))</f>
        <v/>
      </c>
      <c r="H2982">
        <f>IFERROR(PERCENTRANK(C:C,C2982),0)</f>
        <v/>
      </c>
      <c r="I2982">
        <f>IFERROR(1 - PERCENTRANK(D:D,D2982),0)</f>
        <v/>
      </c>
      <c r="J2982">
        <f>IFERROR(PERCENTRANK(E:E,E2982),0)</f>
        <v/>
      </c>
      <c r="K2982">
        <f>IFERROR(1 - PERCENTRANK(F:F,F2982),0)</f>
        <v/>
      </c>
      <c r="L2982">
        <f>IFERROR(PERCENTRANK(G:G,G2982),0)</f>
        <v/>
      </c>
      <c r="M2982">
        <f>H2982*weightA+I2982*weightB+J2982*weightC+K2982*weightD+L2982*weightE</f>
        <v/>
      </c>
    </row>
    <row r="2983" spans="1:13">
      <c r="A2983">
        <f>RANK(M2983,M:M)</f>
        <v/>
      </c>
      <c r="C2983">
        <f>SUMIFS('Input - target event report'!H:H,'Input - target event report'!L:L,B2983,'Input - target event report'!D:D, "Private Investment")</f>
        <v/>
      </c>
      <c r="D2983">
        <f>IF(E2983&lt;2, "N/A", (MAXIFS('Input - target event report'!E:E,'Input - target event report'!L:L,B:B,'Input - target event report'!D:D,"Private Investment")-MINIFS('Input - target event report'!E:E,'Input - target event report'!L:L,B:B,'Input - target event report'!D:D,"Private Investment"))/(E2983-1))</f>
        <v/>
      </c>
      <c r="E2983">
        <f>COUNTIFS('Input - target event report'!L:L,B2983,'Input - target event report'!D:D, "Private Investment")</f>
        <v/>
      </c>
      <c r="F2983">
        <f>AVERAGEIF(INDEX('Input - companies list'!$A:$BG, 0, MATCH("Clusters 0",'Input - companies list'!$A$1:$BG$1, 0)),'Output - Cluster ranking'!B2983,INDEX('Input - companies list'!$A:$BG, 0, MATCH("Flow",'Input - companies list'!$A$1:$BG$1, 0)))</f>
        <v/>
      </c>
      <c r="G2983">
        <f>AVERAGEIF(INDEX('Input - companies list'!$A:$BG, 0, MATCH("Clusters 0",'Input - companies list'!$A$1:$BG$1, 0)),'Output - Cluster ranking'!B2983,INDEX('Input - companies list'!$A:$BG, 0, MATCH("Inter-Cluster Connectivity",'Input - companies list'!$A$1:$BG$1, 0)))</f>
        <v/>
      </c>
      <c r="H2983">
        <f>IFERROR(PERCENTRANK(C:C,C2983),0)</f>
        <v/>
      </c>
      <c r="I2983">
        <f>IFERROR(1 - PERCENTRANK(D:D,D2983),0)</f>
        <v/>
      </c>
      <c r="J2983">
        <f>IFERROR(PERCENTRANK(E:E,E2983),0)</f>
        <v/>
      </c>
      <c r="K2983">
        <f>IFERROR(1 - PERCENTRANK(F:F,F2983),0)</f>
        <v/>
      </c>
      <c r="L2983">
        <f>IFERROR(PERCENTRANK(G:G,G2983),0)</f>
        <v/>
      </c>
      <c r="M2983">
        <f>H2983*weightA+I2983*weightB+J2983*weightC+K2983*weightD+L2983*weightE</f>
        <v/>
      </c>
    </row>
    <row r="2984" spans="1:13">
      <c r="A2984">
        <f>RANK(M2984,M:M)</f>
        <v/>
      </c>
      <c r="C2984">
        <f>SUMIFS('Input - target event report'!H:H,'Input - target event report'!L:L,B2984,'Input - target event report'!D:D, "Private Investment")</f>
        <v/>
      </c>
      <c r="D2984">
        <f>IF(E2984&lt;2, "N/A", (MAXIFS('Input - target event report'!E:E,'Input - target event report'!L:L,B:B,'Input - target event report'!D:D,"Private Investment")-MINIFS('Input - target event report'!E:E,'Input - target event report'!L:L,B:B,'Input - target event report'!D:D,"Private Investment"))/(E2984-1))</f>
        <v/>
      </c>
      <c r="E2984">
        <f>COUNTIFS('Input - target event report'!L:L,B2984,'Input - target event report'!D:D, "Private Investment")</f>
        <v/>
      </c>
      <c r="F2984">
        <f>AVERAGEIF(INDEX('Input - companies list'!$A:$BG, 0, MATCH("Clusters 0",'Input - companies list'!$A$1:$BG$1, 0)),'Output - Cluster ranking'!B2984,INDEX('Input - companies list'!$A:$BG, 0, MATCH("Flow",'Input - companies list'!$A$1:$BG$1, 0)))</f>
        <v/>
      </c>
      <c r="G2984">
        <f>AVERAGEIF(INDEX('Input - companies list'!$A:$BG, 0, MATCH("Clusters 0",'Input - companies list'!$A$1:$BG$1, 0)),'Output - Cluster ranking'!B2984,INDEX('Input - companies list'!$A:$BG, 0, MATCH("Inter-Cluster Connectivity",'Input - companies list'!$A$1:$BG$1, 0)))</f>
        <v/>
      </c>
      <c r="H2984">
        <f>IFERROR(PERCENTRANK(C:C,C2984),0)</f>
        <v/>
      </c>
      <c r="I2984">
        <f>IFERROR(1 - PERCENTRANK(D:D,D2984),0)</f>
        <v/>
      </c>
      <c r="J2984">
        <f>IFERROR(PERCENTRANK(E:E,E2984),0)</f>
        <v/>
      </c>
      <c r="K2984">
        <f>IFERROR(1 - PERCENTRANK(F:F,F2984),0)</f>
        <v/>
      </c>
      <c r="L2984">
        <f>IFERROR(PERCENTRANK(G:G,G2984),0)</f>
        <v/>
      </c>
      <c r="M2984">
        <f>H2984*weightA+I2984*weightB+J2984*weightC+K2984*weightD+L2984*weightE</f>
        <v/>
      </c>
    </row>
    <row r="2985" spans="1:13">
      <c r="A2985">
        <f>RANK(M2985,M:M)</f>
        <v/>
      </c>
      <c r="C2985">
        <f>SUMIFS('Input - target event report'!H:H,'Input - target event report'!L:L,B2985,'Input - target event report'!D:D, "Private Investment")</f>
        <v/>
      </c>
      <c r="D2985">
        <f>IF(E2985&lt;2, "N/A", (MAXIFS('Input - target event report'!E:E,'Input - target event report'!L:L,B:B,'Input - target event report'!D:D,"Private Investment")-MINIFS('Input - target event report'!E:E,'Input - target event report'!L:L,B:B,'Input - target event report'!D:D,"Private Investment"))/(E2985-1))</f>
        <v/>
      </c>
      <c r="E2985">
        <f>COUNTIFS('Input - target event report'!L:L,B2985,'Input - target event report'!D:D, "Private Investment")</f>
        <v/>
      </c>
      <c r="F2985">
        <f>AVERAGEIF(INDEX('Input - companies list'!$A:$BG, 0, MATCH("Clusters 0",'Input - companies list'!$A$1:$BG$1, 0)),'Output - Cluster ranking'!B2985,INDEX('Input - companies list'!$A:$BG, 0, MATCH("Flow",'Input - companies list'!$A$1:$BG$1, 0)))</f>
        <v/>
      </c>
      <c r="G2985">
        <f>AVERAGEIF(INDEX('Input - companies list'!$A:$BG, 0, MATCH("Clusters 0",'Input - companies list'!$A$1:$BG$1, 0)),'Output - Cluster ranking'!B2985,INDEX('Input - companies list'!$A:$BG, 0, MATCH("Inter-Cluster Connectivity",'Input - companies list'!$A$1:$BG$1, 0)))</f>
        <v/>
      </c>
      <c r="H2985">
        <f>IFERROR(PERCENTRANK(C:C,C2985),0)</f>
        <v/>
      </c>
      <c r="I2985">
        <f>IFERROR(1 - PERCENTRANK(D:D,D2985),0)</f>
        <v/>
      </c>
      <c r="J2985">
        <f>IFERROR(PERCENTRANK(E:E,E2985),0)</f>
        <v/>
      </c>
      <c r="K2985">
        <f>IFERROR(1 - PERCENTRANK(F:F,F2985),0)</f>
        <v/>
      </c>
      <c r="L2985">
        <f>IFERROR(PERCENTRANK(G:G,G2985),0)</f>
        <v/>
      </c>
      <c r="M2985">
        <f>H2985*weightA+I2985*weightB+J2985*weightC+K2985*weightD+L2985*weightE</f>
        <v/>
      </c>
    </row>
    <row r="2986" spans="1:13">
      <c r="A2986">
        <f>RANK(M2986,M:M)</f>
        <v/>
      </c>
      <c r="C2986">
        <f>SUMIFS('Input - target event report'!H:H,'Input - target event report'!L:L,B2986,'Input - target event report'!D:D, "Private Investment")</f>
        <v/>
      </c>
      <c r="D2986">
        <f>IF(E2986&lt;2, "N/A", (MAXIFS('Input - target event report'!E:E,'Input - target event report'!L:L,B:B,'Input - target event report'!D:D,"Private Investment")-MINIFS('Input - target event report'!E:E,'Input - target event report'!L:L,B:B,'Input - target event report'!D:D,"Private Investment"))/(E2986-1))</f>
        <v/>
      </c>
      <c r="E2986">
        <f>COUNTIFS('Input - target event report'!L:L,B2986,'Input - target event report'!D:D, "Private Investment")</f>
        <v/>
      </c>
      <c r="F2986">
        <f>AVERAGEIF(INDEX('Input - companies list'!$A:$BG, 0, MATCH("Clusters 0",'Input - companies list'!$A$1:$BG$1, 0)),'Output - Cluster ranking'!B2986,INDEX('Input - companies list'!$A:$BG, 0, MATCH("Flow",'Input - companies list'!$A$1:$BG$1, 0)))</f>
        <v/>
      </c>
      <c r="G2986">
        <f>AVERAGEIF(INDEX('Input - companies list'!$A:$BG, 0, MATCH("Clusters 0",'Input - companies list'!$A$1:$BG$1, 0)),'Output - Cluster ranking'!B2986,INDEX('Input - companies list'!$A:$BG, 0, MATCH("Inter-Cluster Connectivity",'Input - companies list'!$A$1:$BG$1, 0)))</f>
        <v/>
      </c>
      <c r="H2986">
        <f>IFERROR(PERCENTRANK(C:C,C2986),0)</f>
        <v/>
      </c>
      <c r="I2986">
        <f>IFERROR(1 - PERCENTRANK(D:D,D2986),0)</f>
        <v/>
      </c>
      <c r="J2986">
        <f>IFERROR(PERCENTRANK(E:E,E2986),0)</f>
        <v/>
      </c>
      <c r="K2986">
        <f>IFERROR(1 - PERCENTRANK(F:F,F2986),0)</f>
        <v/>
      </c>
      <c r="L2986">
        <f>IFERROR(PERCENTRANK(G:G,G2986),0)</f>
        <v/>
      </c>
      <c r="M2986">
        <f>H2986*weightA+I2986*weightB+J2986*weightC+K2986*weightD+L2986*weightE</f>
        <v/>
      </c>
    </row>
    <row r="2987" spans="1:13">
      <c r="A2987">
        <f>RANK(M2987,M:M)</f>
        <v/>
      </c>
      <c r="C2987">
        <f>SUMIFS('Input - target event report'!H:H,'Input - target event report'!L:L,B2987,'Input - target event report'!D:D, "Private Investment")</f>
        <v/>
      </c>
      <c r="D2987">
        <f>IF(E2987&lt;2, "N/A", (MAXIFS('Input - target event report'!E:E,'Input - target event report'!L:L,B:B,'Input - target event report'!D:D,"Private Investment")-MINIFS('Input - target event report'!E:E,'Input - target event report'!L:L,B:B,'Input - target event report'!D:D,"Private Investment"))/(E2987-1))</f>
        <v/>
      </c>
      <c r="E2987">
        <f>COUNTIFS('Input - target event report'!L:L,B2987,'Input - target event report'!D:D, "Private Investment")</f>
        <v/>
      </c>
      <c r="F2987">
        <f>AVERAGEIF(INDEX('Input - companies list'!$A:$BG, 0, MATCH("Clusters 0",'Input - companies list'!$A$1:$BG$1, 0)),'Output - Cluster ranking'!B2987,INDEX('Input - companies list'!$A:$BG, 0, MATCH("Flow",'Input - companies list'!$A$1:$BG$1, 0)))</f>
        <v/>
      </c>
      <c r="G2987">
        <f>AVERAGEIF(INDEX('Input - companies list'!$A:$BG, 0, MATCH("Clusters 0",'Input - companies list'!$A$1:$BG$1, 0)),'Output - Cluster ranking'!B2987,INDEX('Input - companies list'!$A:$BG, 0, MATCH("Inter-Cluster Connectivity",'Input - companies list'!$A$1:$BG$1, 0)))</f>
        <v/>
      </c>
      <c r="H2987">
        <f>IFERROR(PERCENTRANK(C:C,C2987),0)</f>
        <v/>
      </c>
      <c r="I2987">
        <f>IFERROR(1 - PERCENTRANK(D:D,D2987),0)</f>
        <v/>
      </c>
      <c r="J2987">
        <f>IFERROR(PERCENTRANK(E:E,E2987),0)</f>
        <v/>
      </c>
      <c r="K2987">
        <f>IFERROR(1 - PERCENTRANK(F:F,F2987),0)</f>
        <v/>
      </c>
      <c r="L2987">
        <f>IFERROR(PERCENTRANK(G:G,G2987),0)</f>
        <v/>
      </c>
      <c r="M2987">
        <f>H2987*weightA+I2987*weightB+J2987*weightC+K2987*weightD+L2987*weightE</f>
        <v/>
      </c>
    </row>
    <row r="2988" spans="1:13">
      <c r="A2988">
        <f>RANK(M2988,M:M)</f>
        <v/>
      </c>
      <c r="C2988">
        <f>SUMIFS('Input - target event report'!H:H,'Input - target event report'!L:L,B2988,'Input - target event report'!D:D, "Private Investment")</f>
        <v/>
      </c>
      <c r="D2988">
        <f>IF(E2988&lt;2, "N/A", (MAXIFS('Input - target event report'!E:E,'Input - target event report'!L:L,B:B,'Input - target event report'!D:D,"Private Investment")-MINIFS('Input - target event report'!E:E,'Input - target event report'!L:L,B:B,'Input - target event report'!D:D,"Private Investment"))/(E2988-1))</f>
        <v/>
      </c>
      <c r="E2988">
        <f>COUNTIFS('Input - target event report'!L:L,B2988,'Input - target event report'!D:D, "Private Investment")</f>
        <v/>
      </c>
      <c r="F2988">
        <f>AVERAGEIF(INDEX('Input - companies list'!$A:$BG, 0, MATCH("Clusters 0",'Input - companies list'!$A$1:$BG$1, 0)),'Output - Cluster ranking'!B2988,INDEX('Input - companies list'!$A:$BG, 0, MATCH("Flow",'Input - companies list'!$A$1:$BG$1, 0)))</f>
        <v/>
      </c>
      <c r="G2988">
        <f>AVERAGEIF(INDEX('Input - companies list'!$A:$BG, 0, MATCH("Clusters 0",'Input - companies list'!$A$1:$BG$1, 0)),'Output - Cluster ranking'!B2988,INDEX('Input - companies list'!$A:$BG, 0, MATCH("Inter-Cluster Connectivity",'Input - companies list'!$A$1:$BG$1, 0)))</f>
        <v/>
      </c>
      <c r="H2988">
        <f>IFERROR(PERCENTRANK(C:C,C2988),0)</f>
        <v/>
      </c>
      <c r="I2988">
        <f>IFERROR(1 - PERCENTRANK(D:D,D2988),0)</f>
        <v/>
      </c>
      <c r="J2988">
        <f>IFERROR(PERCENTRANK(E:E,E2988),0)</f>
        <v/>
      </c>
      <c r="K2988">
        <f>IFERROR(1 - PERCENTRANK(F:F,F2988),0)</f>
        <v/>
      </c>
      <c r="L2988">
        <f>IFERROR(PERCENTRANK(G:G,G2988),0)</f>
        <v/>
      </c>
      <c r="M2988">
        <f>H2988*weightA+I2988*weightB+J2988*weightC+K2988*weightD+L2988*weightE</f>
        <v/>
      </c>
    </row>
    <row r="2989" spans="1:13">
      <c r="A2989">
        <f>RANK(M2989,M:M)</f>
        <v/>
      </c>
      <c r="C2989">
        <f>SUMIFS('Input - target event report'!H:H,'Input - target event report'!L:L,B2989,'Input - target event report'!D:D, "Private Investment")</f>
        <v/>
      </c>
      <c r="D2989">
        <f>IF(E2989&lt;2, "N/A", (MAXIFS('Input - target event report'!E:E,'Input - target event report'!L:L,B:B,'Input - target event report'!D:D,"Private Investment")-MINIFS('Input - target event report'!E:E,'Input - target event report'!L:L,B:B,'Input - target event report'!D:D,"Private Investment"))/(E2989-1))</f>
        <v/>
      </c>
      <c r="E2989">
        <f>COUNTIFS('Input - target event report'!L:L,B2989,'Input - target event report'!D:D, "Private Investment")</f>
        <v/>
      </c>
      <c r="F2989">
        <f>AVERAGEIF(INDEX('Input - companies list'!$A:$BG, 0, MATCH("Clusters 0",'Input - companies list'!$A$1:$BG$1, 0)),'Output - Cluster ranking'!B2989,INDEX('Input - companies list'!$A:$BG, 0, MATCH("Flow",'Input - companies list'!$A$1:$BG$1, 0)))</f>
        <v/>
      </c>
      <c r="G2989">
        <f>AVERAGEIF(INDEX('Input - companies list'!$A:$BG, 0, MATCH("Clusters 0",'Input - companies list'!$A$1:$BG$1, 0)),'Output - Cluster ranking'!B2989,INDEX('Input - companies list'!$A:$BG, 0, MATCH("Inter-Cluster Connectivity",'Input - companies list'!$A$1:$BG$1, 0)))</f>
        <v/>
      </c>
      <c r="H2989">
        <f>IFERROR(PERCENTRANK(C:C,C2989),0)</f>
        <v/>
      </c>
      <c r="I2989">
        <f>IFERROR(1 - PERCENTRANK(D:D,D2989),0)</f>
        <v/>
      </c>
      <c r="J2989">
        <f>IFERROR(PERCENTRANK(E:E,E2989),0)</f>
        <v/>
      </c>
      <c r="K2989">
        <f>IFERROR(1 - PERCENTRANK(F:F,F2989),0)</f>
        <v/>
      </c>
      <c r="L2989">
        <f>IFERROR(PERCENTRANK(G:G,G2989),0)</f>
        <v/>
      </c>
      <c r="M2989">
        <f>H2989*weightA+I2989*weightB+J2989*weightC+K2989*weightD+L2989*weightE</f>
        <v/>
      </c>
    </row>
    <row r="2990" spans="1:13">
      <c r="A2990">
        <f>RANK(M2990,M:M)</f>
        <v/>
      </c>
      <c r="C2990">
        <f>SUMIFS('Input - target event report'!H:H,'Input - target event report'!L:L,B2990,'Input - target event report'!D:D, "Private Investment")</f>
        <v/>
      </c>
      <c r="D2990">
        <f>IF(E2990&lt;2, "N/A", (MAXIFS('Input - target event report'!E:E,'Input - target event report'!L:L,B:B,'Input - target event report'!D:D,"Private Investment")-MINIFS('Input - target event report'!E:E,'Input - target event report'!L:L,B:B,'Input - target event report'!D:D,"Private Investment"))/(E2990-1))</f>
        <v/>
      </c>
      <c r="E2990">
        <f>COUNTIFS('Input - target event report'!L:L,B2990,'Input - target event report'!D:D, "Private Investment")</f>
        <v/>
      </c>
      <c r="F2990">
        <f>AVERAGEIF(INDEX('Input - companies list'!$A:$BG, 0, MATCH("Clusters 0",'Input - companies list'!$A$1:$BG$1, 0)),'Output - Cluster ranking'!B2990,INDEX('Input - companies list'!$A:$BG, 0, MATCH("Flow",'Input - companies list'!$A$1:$BG$1, 0)))</f>
        <v/>
      </c>
      <c r="G2990">
        <f>AVERAGEIF(INDEX('Input - companies list'!$A:$BG, 0, MATCH("Clusters 0",'Input - companies list'!$A$1:$BG$1, 0)),'Output - Cluster ranking'!B2990,INDEX('Input - companies list'!$A:$BG, 0, MATCH("Inter-Cluster Connectivity",'Input - companies list'!$A$1:$BG$1, 0)))</f>
        <v/>
      </c>
      <c r="H2990">
        <f>IFERROR(PERCENTRANK(C:C,C2990),0)</f>
        <v/>
      </c>
      <c r="I2990">
        <f>IFERROR(1 - PERCENTRANK(D:D,D2990),0)</f>
        <v/>
      </c>
      <c r="J2990">
        <f>IFERROR(PERCENTRANK(E:E,E2990),0)</f>
        <v/>
      </c>
      <c r="K2990">
        <f>IFERROR(1 - PERCENTRANK(F:F,F2990),0)</f>
        <v/>
      </c>
      <c r="L2990">
        <f>IFERROR(PERCENTRANK(G:G,G2990),0)</f>
        <v/>
      </c>
      <c r="M2990">
        <f>H2990*weightA+I2990*weightB+J2990*weightC+K2990*weightD+L2990*weightE</f>
        <v/>
      </c>
    </row>
    <row r="2991" spans="1:13">
      <c r="A2991">
        <f>RANK(M2991,M:M)</f>
        <v/>
      </c>
      <c r="C2991">
        <f>SUMIFS('Input - target event report'!H:H,'Input - target event report'!L:L,B2991,'Input - target event report'!D:D, "Private Investment")</f>
        <v/>
      </c>
      <c r="D2991">
        <f>IF(E2991&lt;2, "N/A", (MAXIFS('Input - target event report'!E:E,'Input - target event report'!L:L,B:B,'Input - target event report'!D:D,"Private Investment")-MINIFS('Input - target event report'!E:E,'Input - target event report'!L:L,B:B,'Input - target event report'!D:D,"Private Investment"))/(E2991-1))</f>
        <v/>
      </c>
      <c r="E2991">
        <f>COUNTIFS('Input - target event report'!L:L,B2991,'Input - target event report'!D:D, "Private Investment")</f>
        <v/>
      </c>
      <c r="F2991">
        <f>AVERAGEIF(INDEX('Input - companies list'!$A:$BG, 0, MATCH("Clusters 0",'Input - companies list'!$A$1:$BG$1, 0)),'Output - Cluster ranking'!B2991,INDEX('Input - companies list'!$A:$BG, 0, MATCH("Flow",'Input - companies list'!$A$1:$BG$1, 0)))</f>
        <v/>
      </c>
      <c r="G2991">
        <f>AVERAGEIF(INDEX('Input - companies list'!$A:$BG, 0, MATCH("Clusters 0",'Input - companies list'!$A$1:$BG$1, 0)),'Output - Cluster ranking'!B2991,INDEX('Input - companies list'!$A:$BG, 0, MATCH("Inter-Cluster Connectivity",'Input - companies list'!$A$1:$BG$1, 0)))</f>
        <v/>
      </c>
      <c r="H2991">
        <f>IFERROR(PERCENTRANK(C:C,C2991),0)</f>
        <v/>
      </c>
      <c r="I2991">
        <f>IFERROR(1 - PERCENTRANK(D:D,D2991),0)</f>
        <v/>
      </c>
      <c r="J2991">
        <f>IFERROR(PERCENTRANK(E:E,E2991),0)</f>
        <v/>
      </c>
      <c r="K2991">
        <f>IFERROR(1 - PERCENTRANK(F:F,F2991),0)</f>
        <v/>
      </c>
      <c r="L2991">
        <f>IFERROR(PERCENTRANK(G:G,G2991),0)</f>
        <v/>
      </c>
      <c r="M2991">
        <f>H2991*weightA+I2991*weightB+J2991*weightC+K2991*weightD+L2991*weightE</f>
        <v/>
      </c>
    </row>
    <row r="2992" spans="1:13">
      <c r="A2992">
        <f>RANK(M2992,M:M)</f>
        <v/>
      </c>
      <c r="C2992">
        <f>SUMIFS('Input - target event report'!H:H,'Input - target event report'!L:L,B2992,'Input - target event report'!D:D, "Private Investment")</f>
        <v/>
      </c>
      <c r="D2992">
        <f>IF(E2992&lt;2, "N/A", (MAXIFS('Input - target event report'!E:E,'Input - target event report'!L:L,B:B,'Input - target event report'!D:D,"Private Investment")-MINIFS('Input - target event report'!E:E,'Input - target event report'!L:L,B:B,'Input - target event report'!D:D,"Private Investment"))/(E2992-1))</f>
        <v/>
      </c>
      <c r="E2992">
        <f>COUNTIFS('Input - target event report'!L:L,B2992,'Input - target event report'!D:D, "Private Investment")</f>
        <v/>
      </c>
      <c r="F2992">
        <f>AVERAGEIF(INDEX('Input - companies list'!$A:$BG, 0, MATCH("Clusters 0",'Input - companies list'!$A$1:$BG$1, 0)),'Output - Cluster ranking'!B2992,INDEX('Input - companies list'!$A:$BG, 0, MATCH("Flow",'Input - companies list'!$A$1:$BG$1, 0)))</f>
        <v/>
      </c>
      <c r="G2992">
        <f>AVERAGEIF(INDEX('Input - companies list'!$A:$BG, 0, MATCH("Clusters 0",'Input - companies list'!$A$1:$BG$1, 0)),'Output - Cluster ranking'!B2992,INDEX('Input - companies list'!$A:$BG, 0, MATCH("Inter-Cluster Connectivity",'Input - companies list'!$A$1:$BG$1, 0)))</f>
        <v/>
      </c>
      <c r="H2992">
        <f>IFERROR(PERCENTRANK(C:C,C2992),0)</f>
        <v/>
      </c>
      <c r="I2992">
        <f>IFERROR(1 - PERCENTRANK(D:D,D2992),0)</f>
        <v/>
      </c>
      <c r="J2992">
        <f>IFERROR(PERCENTRANK(E:E,E2992),0)</f>
        <v/>
      </c>
      <c r="K2992">
        <f>IFERROR(1 - PERCENTRANK(F:F,F2992),0)</f>
        <v/>
      </c>
      <c r="L2992">
        <f>IFERROR(PERCENTRANK(G:G,G2992),0)</f>
        <v/>
      </c>
      <c r="M2992">
        <f>H2992*weightA+I2992*weightB+J2992*weightC+K2992*weightD+L2992*weightE</f>
        <v/>
      </c>
    </row>
    <row r="2993" spans="1:13">
      <c r="A2993">
        <f>RANK(M2993,M:M)</f>
        <v/>
      </c>
      <c r="C2993">
        <f>SUMIFS('Input - target event report'!H:H,'Input - target event report'!L:L,B2993,'Input - target event report'!D:D, "Private Investment")</f>
        <v/>
      </c>
      <c r="D2993">
        <f>IF(E2993&lt;2, "N/A", (MAXIFS('Input - target event report'!E:E,'Input - target event report'!L:L,B:B,'Input - target event report'!D:D,"Private Investment")-MINIFS('Input - target event report'!E:E,'Input - target event report'!L:L,B:B,'Input - target event report'!D:D,"Private Investment"))/(E2993-1))</f>
        <v/>
      </c>
      <c r="E2993">
        <f>COUNTIFS('Input - target event report'!L:L,B2993,'Input - target event report'!D:D, "Private Investment")</f>
        <v/>
      </c>
      <c r="F2993">
        <f>AVERAGEIF(INDEX('Input - companies list'!$A:$BG, 0, MATCH("Clusters 0",'Input - companies list'!$A$1:$BG$1, 0)),'Output - Cluster ranking'!B2993,INDEX('Input - companies list'!$A:$BG, 0, MATCH("Flow",'Input - companies list'!$A$1:$BG$1, 0)))</f>
        <v/>
      </c>
      <c r="G2993">
        <f>AVERAGEIF(INDEX('Input - companies list'!$A:$BG, 0, MATCH("Clusters 0",'Input - companies list'!$A$1:$BG$1, 0)),'Output - Cluster ranking'!B2993,INDEX('Input - companies list'!$A:$BG, 0, MATCH("Inter-Cluster Connectivity",'Input - companies list'!$A$1:$BG$1, 0)))</f>
        <v/>
      </c>
      <c r="H2993">
        <f>IFERROR(PERCENTRANK(C:C,C2993),0)</f>
        <v/>
      </c>
      <c r="I2993">
        <f>IFERROR(1 - PERCENTRANK(D:D,D2993),0)</f>
        <v/>
      </c>
      <c r="J2993">
        <f>IFERROR(PERCENTRANK(E:E,E2993),0)</f>
        <v/>
      </c>
      <c r="K2993">
        <f>IFERROR(1 - PERCENTRANK(F:F,F2993),0)</f>
        <v/>
      </c>
      <c r="L2993">
        <f>IFERROR(PERCENTRANK(G:G,G2993),0)</f>
        <v/>
      </c>
      <c r="M2993">
        <f>H2993*weightA+I2993*weightB+J2993*weightC+K2993*weightD+L2993*weightE</f>
        <v/>
      </c>
    </row>
    <row r="2994" spans="1:13">
      <c r="A2994">
        <f>RANK(M2994,M:M)</f>
        <v/>
      </c>
      <c r="C2994">
        <f>SUMIFS('Input - target event report'!H:H,'Input - target event report'!L:L,B2994,'Input - target event report'!D:D, "Private Investment")</f>
        <v/>
      </c>
      <c r="D2994">
        <f>IF(E2994&lt;2, "N/A", (MAXIFS('Input - target event report'!E:E,'Input - target event report'!L:L,B:B,'Input - target event report'!D:D,"Private Investment")-MINIFS('Input - target event report'!E:E,'Input - target event report'!L:L,B:B,'Input - target event report'!D:D,"Private Investment"))/(E2994-1))</f>
        <v/>
      </c>
      <c r="E2994">
        <f>COUNTIFS('Input - target event report'!L:L,B2994,'Input - target event report'!D:D, "Private Investment")</f>
        <v/>
      </c>
      <c r="F2994">
        <f>AVERAGEIF(INDEX('Input - companies list'!$A:$BG, 0, MATCH("Clusters 0",'Input - companies list'!$A$1:$BG$1, 0)),'Output - Cluster ranking'!B2994,INDEX('Input - companies list'!$A:$BG, 0, MATCH("Flow",'Input - companies list'!$A$1:$BG$1, 0)))</f>
        <v/>
      </c>
      <c r="G2994">
        <f>AVERAGEIF(INDEX('Input - companies list'!$A:$BG, 0, MATCH("Clusters 0",'Input - companies list'!$A$1:$BG$1, 0)),'Output - Cluster ranking'!B2994,INDEX('Input - companies list'!$A:$BG, 0, MATCH("Inter-Cluster Connectivity",'Input - companies list'!$A$1:$BG$1, 0)))</f>
        <v/>
      </c>
      <c r="H2994">
        <f>IFERROR(PERCENTRANK(C:C,C2994),0)</f>
        <v/>
      </c>
      <c r="I2994">
        <f>IFERROR(1 - PERCENTRANK(D:D,D2994),0)</f>
        <v/>
      </c>
      <c r="J2994">
        <f>IFERROR(PERCENTRANK(E:E,E2994),0)</f>
        <v/>
      </c>
      <c r="K2994">
        <f>IFERROR(1 - PERCENTRANK(F:F,F2994),0)</f>
        <v/>
      </c>
      <c r="L2994">
        <f>IFERROR(PERCENTRANK(G:G,G2994),0)</f>
        <v/>
      </c>
      <c r="M2994">
        <f>H2994*weightA+I2994*weightB+J2994*weightC+K2994*weightD+L2994*weightE</f>
        <v/>
      </c>
    </row>
    <row r="2995" spans="1:13">
      <c r="A2995">
        <f>RANK(M2995,M:M)</f>
        <v/>
      </c>
      <c r="C2995">
        <f>SUMIFS('Input - target event report'!H:H,'Input - target event report'!L:L,B2995,'Input - target event report'!D:D, "Private Investment")</f>
        <v/>
      </c>
      <c r="D2995">
        <f>IF(E2995&lt;2, "N/A", (MAXIFS('Input - target event report'!E:E,'Input - target event report'!L:L,B:B,'Input - target event report'!D:D,"Private Investment")-MINIFS('Input - target event report'!E:E,'Input - target event report'!L:L,B:B,'Input - target event report'!D:D,"Private Investment"))/(E2995-1))</f>
        <v/>
      </c>
      <c r="E2995">
        <f>COUNTIFS('Input - target event report'!L:L,B2995,'Input - target event report'!D:D, "Private Investment")</f>
        <v/>
      </c>
      <c r="F2995">
        <f>AVERAGEIF(INDEX('Input - companies list'!$A:$BG, 0, MATCH("Clusters 0",'Input - companies list'!$A$1:$BG$1, 0)),'Output - Cluster ranking'!B2995,INDEX('Input - companies list'!$A:$BG, 0, MATCH("Flow",'Input - companies list'!$A$1:$BG$1, 0)))</f>
        <v/>
      </c>
      <c r="G2995">
        <f>AVERAGEIF(INDEX('Input - companies list'!$A:$BG, 0, MATCH("Clusters 0",'Input - companies list'!$A$1:$BG$1, 0)),'Output - Cluster ranking'!B2995,INDEX('Input - companies list'!$A:$BG, 0, MATCH("Inter-Cluster Connectivity",'Input - companies list'!$A$1:$BG$1, 0)))</f>
        <v/>
      </c>
      <c r="H2995">
        <f>IFERROR(PERCENTRANK(C:C,C2995),0)</f>
        <v/>
      </c>
      <c r="I2995">
        <f>IFERROR(1 - PERCENTRANK(D:D,D2995),0)</f>
        <v/>
      </c>
      <c r="J2995">
        <f>IFERROR(PERCENTRANK(E:E,E2995),0)</f>
        <v/>
      </c>
      <c r="K2995">
        <f>IFERROR(1 - PERCENTRANK(F:F,F2995),0)</f>
        <v/>
      </c>
      <c r="L2995">
        <f>IFERROR(PERCENTRANK(G:G,G2995),0)</f>
        <v/>
      </c>
      <c r="M2995">
        <f>H2995*weightA+I2995*weightB+J2995*weightC+K2995*weightD+L2995*weightE</f>
        <v/>
      </c>
    </row>
    <row r="2996" spans="1:13">
      <c r="A2996">
        <f>RANK(M2996,M:M)</f>
        <v/>
      </c>
      <c r="C2996">
        <f>SUMIFS('Input - target event report'!H:H,'Input - target event report'!L:L,B2996,'Input - target event report'!D:D, "Private Investment")</f>
        <v/>
      </c>
      <c r="D2996">
        <f>IF(E2996&lt;2, "N/A", (MAXIFS('Input - target event report'!E:E,'Input - target event report'!L:L,B:B,'Input - target event report'!D:D,"Private Investment")-MINIFS('Input - target event report'!E:E,'Input - target event report'!L:L,B:B,'Input - target event report'!D:D,"Private Investment"))/(E2996-1))</f>
        <v/>
      </c>
      <c r="E2996">
        <f>COUNTIFS('Input - target event report'!L:L,B2996,'Input - target event report'!D:D, "Private Investment")</f>
        <v/>
      </c>
      <c r="F2996">
        <f>AVERAGEIF(INDEX('Input - companies list'!$A:$BG, 0, MATCH("Clusters 0",'Input - companies list'!$A$1:$BG$1, 0)),'Output - Cluster ranking'!B2996,INDEX('Input - companies list'!$A:$BG, 0, MATCH("Flow",'Input - companies list'!$A$1:$BG$1, 0)))</f>
        <v/>
      </c>
      <c r="G2996">
        <f>AVERAGEIF(INDEX('Input - companies list'!$A:$BG, 0, MATCH("Clusters 0",'Input - companies list'!$A$1:$BG$1, 0)),'Output - Cluster ranking'!B2996,INDEX('Input - companies list'!$A:$BG, 0, MATCH("Inter-Cluster Connectivity",'Input - companies list'!$A$1:$BG$1, 0)))</f>
        <v/>
      </c>
      <c r="H2996">
        <f>IFERROR(PERCENTRANK(C:C,C2996),0)</f>
        <v/>
      </c>
      <c r="I2996">
        <f>IFERROR(1 - PERCENTRANK(D:D,D2996),0)</f>
        <v/>
      </c>
      <c r="J2996">
        <f>IFERROR(PERCENTRANK(E:E,E2996),0)</f>
        <v/>
      </c>
      <c r="K2996">
        <f>IFERROR(1 - PERCENTRANK(F:F,F2996),0)</f>
        <v/>
      </c>
      <c r="L2996">
        <f>IFERROR(PERCENTRANK(G:G,G2996),0)</f>
        <v/>
      </c>
      <c r="M2996">
        <f>H2996*weightA+I2996*weightB+J2996*weightC+K2996*weightD+L2996*weightE</f>
        <v/>
      </c>
    </row>
    <row r="2997" spans="1:13">
      <c r="A2997">
        <f>RANK(M2997,M:M)</f>
        <v/>
      </c>
      <c r="C2997">
        <f>SUMIFS('Input - target event report'!H:H,'Input - target event report'!L:L,B2997,'Input - target event report'!D:D, "Private Investment")</f>
        <v/>
      </c>
      <c r="D2997">
        <f>IF(E2997&lt;2, "N/A", (MAXIFS('Input - target event report'!E:E,'Input - target event report'!L:L,B:B,'Input - target event report'!D:D,"Private Investment")-MINIFS('Input - target event report'!E:E,'Input - target event report'!L:L,B:B,'Input - target event report'!D:D,"Private Investment"))/(E2997-1))</f>
        <v/>
      </c>
      <c r="E2997">
        <f>COUNTIFS('Input - target event report'!L:L,B2997,'Input - target event report'!D:D, "Private Investment")</f>
        <v/>
      </c>
      <c r="F2997">
        <f>AVERAGEIF(INDEX('Input - companies list'!$A:$BG, 0, MATCH("Clusters 0",'Input - companies list'!$A$1:$BG$1, 0)),'Output - Cluster ranking'!B2997,INDEX('Input - companies list'!$A:$BG, 0, MATCH("Flow",'Input - companies list'!$A$1:$BG$1, 0)))</f>
        <v/>
      </c>
      <c r="G2997">
        <f>AVERAGEIF(INDEX('Input - companies list'!$A:$BG, 0, MATCH("Clusters 0",'Input - companies list'!$A$1:$BG$1, 0)),'Output - Cluster ranking'!B2997,INDEX('Input - companies list'!$A:$BG, 0, MATCH("Inter-Cluster Connectivity",'Input - companies list'!$A$1:$BG$1, 0)))</f>
        <v/>
      </c>
      <c r="H2997">
        <f>IFERROR(PERCENTRANK(C:C,C2997),0)</f>
        <v/>
      </c>
      <c r="I2997">
        <f>IFERROR(1 - PERCENTRANK(D:D,D2997),0)</f>
        <v/>
      </c>
      <c r="J2997">
        <f>IFERROR(PERCENTRANK(E:E,E2997),0)</f>
        <v/>
      </c>
      <c r="K2997">
        <f>IFERROR(1 - PERCENTRANK(F:F,F2997),0)</f>
        <v/>
      </c>
      <c r="L2997">
        <f>IFERROR(PERCENTRANK(G:G,G2997),0)</f>
        <v/>
      </c>
      <c r="M2997">
        <f>H2997*weightA+I2997*weightB+J2997*weightC+K2997*weightD+L2997*weightE</f>
        <v/>
      </c>
    </row>
    <row r="2998" spans="1:13">
      <c r="A2998">
        <f>RANK(M2998,M:M)</f>
        <v/>
      </c>
      <c r="C2998">
        <f>SUMIFS('Input - target event report'!H:H,'Input - target event report'!L:L,B2998,'Input - target event report'!D:D, "Private Investment")</f>
        <v/>
      </c>
      <c r="D2998">
        <f>IF(E2998&lt;2, "N/A", (MAXIFS('Input - target event report'!E:E,'Input - target event report'!L:L,B:B,'Input - target event report'!D:D,"Private Investment")-MINIFS('Input - target event report'!E:E,'Input - target event report'!L:L,B:B,'Input - target event report'!D:D,"Private Investment"))/(E2998-1))</f>
        <v/>
      </c>
      <c r="E2998">
        <f>COUNTIFS('Input - target event report'!L:L,B2998,'Input - target event report'!D:D, "Private Investment")</f>
        <v/>
      </c>
      <c r="F2998">
        <f>AVERAGEIF(INDEX('Input - companies list'!$A:$BG, 0, MATCH("Clusters 0",'Input - companies list'!$A$1:$BG$1, 0)),'Output - Cluster ranking'!B2998,INDEX('Input - companies list'!$A:$BG, 0, MATCH("Flow",'Input - companies list'!$A$1:$BG$1, 0)))</f>
        <v/>
      </c>
      <c r="G2998">
        <f>AVERAGEIF(INDEX('Input - companies list'!$A:$BG, 0, MATCH("Clusters 0",'Input - companies list'!$A$1:$BG$1, 0)),'Output - Cluster ranking'!B2998,INDEX('Input - companies list'!$A:$BG, 0, MATCH("Inter-Cluster Connectivity",'Input - companies list'!$A$1:$BG$1, 0)))</f>
        <v/>
      </c>
      <c r="H2998">
        <f>IFERROR(PERCENTRANK(C:C,C2998),0)</f>
        <v/>
      </c>
      <c r="I2998">
        <f>IFERROR(1 - PERCENTRANK(D:D,D2998),0)</f>
        <v/>
      </c>
      <c r="J2998">
        <f>IFERROR(PERCENTRANK(E:E,E2998),0)</f>
        <v/>
      </c>
      <c r="K2998">
        <f>IFERROR(1 - PERCENTRANK(F:F,F2998),0)</f>
        <v/>
      </c>
      <c r="L2998">
        <f>IFERROR(PERCENTRANK(G:G,G2998),0)</f>
        <v/>
      </c>
      <c r="M2998">
        <f>H2998*weightA+I2998*weightB+J2998*weightC+K2998*weightD+L2998*weightE</f>
        <v/>
      </c>
    </row>
    <row r="2999" spans="1:13">
      <c r="A2999">
        <f>RANK(M2999,M:M)</f>
        <v/>
      </c>
      <c r="C2999">
        <f>SUMIFS('Input - target event report'!H:H,'Input - target event report'!L:L,B2999,'Input - target event report'!D:D, "Private Investment")</f>
        <v/>
      </c>
      <c r="D2999">
        <f>IF(E2999&lt;2, "N/A", (MAXIFS('Input - target event report'!E:E,'Input - target event report'!L:L,B:B,'Input - target event report'!D:D,"Private Investment")-MINIFS('Input - target event report'!E:E,'Input - target event report'!L:L,B:B,'Input - target event report'!D:D,"Private Investment"))/(E2999-1))</f>
        <v/>
      </c>
      <c r="E2999">
        <f>COUNTIFS('Input - target event report'!L:L,B2999,'Input - target event report'!D:D, "Private Investment")</f>
        <v/>
      </c>
      <c r="F2999">
        <f>AVERAGEIF(INDEX('Input - companies list'!$A:$BG, 0, MATCH("Clusters 0",'Input - companies list'!$A$1:$BG$1, 0)),'Output - Cluster ranking'!B2999,INDEX('Input - companies list'!$A:$BG, 0, MATCH("Flow",'Input - companies list'!$A$1:$BG$1, 0)))</f>
        <v/>
      </c>
      <c r="G2999">
        <f>AVERAGEIF(INDEX('Input - companies list'!$A:$BG, 0, MATCH("Clusters 0",'Input - companies list'!$A$1:$BG$1, 0)),'Output - Cluster ranking'!B2999,INDEX('Input - companies list'!$A:$BG, 0, MATCH("Inter-Cluster Connectivity",'Input - companies list'!$A$1:$BG$1, 0)))</f>
        <v/>
      </c>
      <c r="H2999">
        <f>IFERROR(PERCENTRANK(C:C,C2999),0)</f>
        <v/>
      </c>
      <c r="I2999">
        <f>IFERROR(1 - PERCENTRANK(D:D,D2999),0)</f>
        <v/>
      </c>
      <c r="J2999">
        <f>IFERROR(PERCENTRANK(E:E,E2999),0)</f>
        <v/>
      </c>
      <c r="K2999">
        <f>IFERROR(1 - PERCENTRANK(F:F,F2999),0)</f>
        <v/>
      </c>
      <c r="L2999">
        <f>IFERROR(PERCENTRANK(G:G,G2999),0)</f>
        <v/>
      </c>
      <c r="M2999">
        <f>H2999*weightA+I2999*weightB+J2999*weightC+K2999*weightD+L2999*weightE</f>
        <v/>
      </c>
    </row>
    <row r="3000" spans="1:13">
      <c r="A3000">
        <f>RANK(M3000,M:M)</f>
        <v/>
      </c>
      <c r="C3000">
        <f>SUMIFS('Input - target event report'!H:H,'Input - target event report'!L:L,B3000,'Input - target event report'!D:D, "Private Investment")</f>
        <v/>
      </c>
      <c r="D3000">
        <f>IF(E3000&lt;2, "N/A", (MAXIFS('Input - target event report'!E:E,'Input - target event report'!L:L,B:B,'Input - target event report'!D:D,"Private Investment")-MINIFS('Input - target event report'!E:E,'Input - target event report'!L:L,B:B,'Input - target event report'!D:D,"Private Investment"))/(E3000-1))</f>
        <v/>
      </c>
      <c r="E3000">
        <f>COUNTIFS('Input - target event report'!L:L,B3000,'Input - target event report'!D:D, "Private Investment")</f>
        <v/>
      </c>
      <c r="F3000">
        <f>AVERAGEIF(INDEX('Input - companies list'!$A:$BG, 0, MATCH("Clusters 0",'Input - companies list'!$A$1:$BG$1, 0)),'Output - Cluster ranking'!B3000,INDEX('Input - companies list'!$A:$BG, 0, MATCH("Flow",'Input - companies list'!$A$1:$BG$1, 0)))</f>
        <v/>
      </c>
      <c r="G3000">
        <f>AVERAGEIF(INDEX('Input - companies list'!$A:$BG, 0, MATCH("Clusters 0",'Input - companies list'!$A$1:$BG$1, 0)),'Output - Cluster ranking'!B3000,INDEX('Input - companies list'!$A:$BG, 0, MATCH("Inter-Cluster Connectivity",'Input - companies list'!$A$1:$BG$1, 0)))</f>
        <v/>
      </c>
      <c r="H3000">
        <f>IFERROR(PERCENTRANK(C:C,C3000),0)</f>
        <v/>
      </c>
      <c r="I3000">
        <f>IFERROR(1 - PERCENTRANK(D:D,D3000),0)</f>
        <v/>
      </c>
      <c r="J3000">
        <f>IFERROR(PERCENTRANK(E:E,E3000),0)</f>
        <v/>
      </c>
      <c r="K3000">
        <f>IFERROR(1 - PERCENTRANK(F:F,F3000),0)</f>
        <v/>
      </c>
      <c r="L3000">
        <f>IFERROR(PERCENTRANK(G:G,G3000),0)</f>
        <v/>
      </c>
      <c r="M3000">
        <f>H3000*weightA+I3000*weightB+J3000*weightC+K3000*weightD+L3000*weightE</f>
        <v/>
      </c>
    </row>
    <row r="3001" spans="1:13">
      <c r="A3001">
        <f>RANK(M3001,M:M)</f>
        <v/>
      </c>
      <c r="C3001">
        <f>SUMIFS('Input - target event report'!H:H,'Input - target event report'!L:L,B3001,'Input - target event report'!D:D, "Private Investment")</f>
        <v/>
      </c>
      <c r="D3001">
        <f>IF(E3001&lt;2, "N/A", (MAXIFS('Input - target event report'!E:E,'Input - target event report'!L:L,B:B,'Input - target event report'!D:D,"Private Investment")-MINIFS('Input - target event report'!E:E,'Input - target event report'!L:L,B:B,'Input - target event report'!D:D,"Private Investment"))/(E3001-1))</f>
        <v/>
      </c>
      <c r="E3001">
        <f>COUNTIFS('Input - target event report'!L:L,B3001,'Input - target event report'!D:D, "Private Investment")</f>
        <v/>
      </c>
      <c r="F3001">
        <f>AVERAGEIF(INDEX('Input - companies list'!$A:$BG, 0, MATCH("Clusters 0",'Input - companies list'!$A$1:$BG$1, 0)),'Output - Cluster ranking'!B3001,INDEX('Input - companies list'!$A:$BG, 0, MATCH("Flow",'Input - companies list'!$A$1:$BG$1, 0)))</f>
        <v/>
      </c>
      <c r="G3001">
        <f>AVERAGEIF(INDEX('Input - companies list'!$A:$BG, 0, MATCH("Clusters 0",'Input - companies list'!$A$1:$BG$1, 0)),'Output - Cluster ranking'!B3001,INDEX('Input - companies list'!$A:$BG, 0, MATCH("Inter-Cluster Connectivity",'Input - companies list'!$A$1:$BG$1, 0)))</f>
        <v/>
      </c>
      <c r="H3001">
        <f>IFERROR(PERCENTRANK(C:C,C3001),0)</f>
        <v/>
      </c>
      <c r="I3001">
        <f>IFERROR(1 - PERCENTRANK(D:D,D3001),0)</f>
        <v/>
      </c>
      <c r="J3001">
        <f>IFERROR(PERCENTRANK(E:E,E3001),0)</f>
        <v/>
      </c>
      <c r="K3001">
        <f>IFERROR(1 - PERCENTRANK(F:F,F3001),0)</f>
        <v/>
      </c>
      <c r="L3001">
        <f>IFERROR(PERCENTRANK(G:G,G3001),0)</f>
        <v/>
      </c>
      <c r="M3001">
        <f>H3001*weightA+I3001*weightB+J3001*weightC+K3001*weightD+L3001*weightE</f>
        <v/>
      </c>
    </row>
    <row r="3002" spans="1:13">
      <c r="A3002">
        <f>RANK(M3002,M:M)</f>
        <v/>
      </c>
      <c r="C3002">
        <f>SUMIFS('Input - target event report'!H:H,'Input - target event report'!L:L,B3002,'Input - target event report'!D:D, "Private Investment")</f>
        <v/>
      </c>
      <c r="D3002">
        <f>IF(E3002&lt;2, "N/A", (MAXIFS('Input - target event report'!E:E,'Input - target event report'!L:L,B:B,'Input - target event report'!D:D,"Private Investment")-MINIFS('Input - target event report'!E:E,'Input - target event report'!L:L,B:B,'Input - target event report'!D:D,"Private Investment"))/(E3002-1))</f>
        <v/>
      </c>
      <c r="E3002">
        <f>COUNTIFS('Input - target event report'!L:L,B3002,'Input - target event report'!D:D, "Private Investment")</f>
        <v/>
      </c>
      <c r="F3002">
        <f>AVERAGEIF(INDEX('Input - companies list'!$A:$BG, 0, MATCH("Clusters 0",'Input - companies list'!$A$1:$BG$1, 0)),'Output - Cluster ranking'!B3002,INDEX('Input - companies list'!$A:$BG, 0, MATCH("Flow",'Input - companies list'!$A$1:$BG$1, 0)))</f>
        <v/>
      </c>
      <c r="G3002">
        <f>AVERAGEIF(INDEX('Input - companies list'!$A:$BG, 0, MATCH("Clusters 0",'Input - companies list'!$A$1:$BG$1, 0)),'Output - Cluster ranking'!B3002,INDEX('Input - companies list'!$A:$BG, 0, MATCH("Inter-Cluster Connectivity",'Input - companies list'!$A$1:$BG$1, 0)))</f>
        <v/>
      </c>
      <c r="H3002">
        <f>IFERROR(PERCENTRANK(C:C,C3002),0)</f>
        <v/>
      </c>
      <c r="I3002">
        <f>IFERROR(1 - PERCENTRANK(D:D,D3002),0)</f>
        <v/>
      </c>
      <c r="J3002">
        <f>IFERROR(PERCENTRANK(E:E,E3002),0)</f>
        <v/>
      </c>
      <c r="K3002">
        <f>IFERROR(1 - PERCENTRANK(F:F,F3002),0)</f>
        <v/>
      </c>
      <c r="L3002">
        <f>IFERROR(PERCENTRANK(G:G,G3002),0)</f>
        <v/>
      </c>
      <c r="M3002">
        <f>H3002*weightA+I3002*weightB+J3002*weightC+K3002*weightD+L3002*weightE</f>
        <v/>
      </c>
    </row>
    <row r="3003" spans="1:13">
      <c r="A3003">
        <f>RANK(M3003,M:M)</f>
        <v/>
      </c>
      <c r="C3003">
        <f>SUMIFS('Input - target event report'!H:H,'Input - target event report'!L:L,B3003,'Input - target event report'!D:D, "Private Investment")</f>
        <v/>
      </c>
      <c r="D3003">
        <f>IF(E3003&lt;2, "N/A", (MAXIFS('Input - target event report'!E:E,'Input - target event report'!L:L,B:B,'Input - target event report'!D:D,"Private Investment")-MINIFS('Input - target event report'!E:E,'Input - target event report'!L:L,B:B,'Input - target event report'!D:D,"Private Investment"))/(E3003-1))</f>
        <v/>
      </c>
      <c r="E3003">
        <f>COUNTIFS('Input - target event report'!L:L,B3003,'Input - target event report'!D:D, "Private Investment")</f>
        <v/>
      </c>
      <c r="F3003">
        <f>AVERAGEIF(INDEX('Input - companies list'!$A:$BG, 0, MATCH("Clusters 0",'Input - companies list'!$A$1:$BG$1, 0)),'Output - Cluster ranking'!B3003,INDEX('Input - companies list'!$A:$BG, 0, MATCH("Flow",'Input - companies list'!$A$1:$BG$1, 0)))</f>
        <v/>
      </c>
      <c r="G3003">
        <f>AVERAGEIF(INDEX('Input - companies list'!$A:$BG, 0, MATCH("Clusters 0",'Input - companies list'!$A$1:$BG$1, 0)),'Output - Cluster ranking'!B3003,INDEX('Input - companies list'!$A:$BG, 0, MATCH("Inter-Cluster Connectivity",'Input - companies list'!$A$1:$BG$1, 0)))</f>
        <v/>
      </c>
      <c r="H3003">
        <f>IFERROR(PERCENTRANK(C:C,C3003),0)</f>
        <v/>
      </c>
      <c r="I3003">
        <f>IFERROR(1 - PERCENTRANK(D:D,D3003),0)</f>
        <v/>
      </c>
      <c r="J3003">
        <f>IFERROR(PERCENTRANK(E:E,E3003),0)</f>
        <v/>
      </c>
      <c r="K3003">
        <f>IFERROR(1 - PERCENTRANK(F:F,F3003),0)</f>
        <v/>
      </c>
      <c r="L3003">
        <f>IFERROR(PERCENTRANK(G:G,G3003),0)</f>
        <v/>
      </c>
      <c r="M3003">
        <f>H3003*weightA+I3003*weightB+J3003*weightC+K3003*weightD+L3003*weightE</f>
        <v/>
      </c>
    </row>
    <row r="3004" spans="1:13">
      <c r="A3004">
        <f>RANK(M3004,M:M)</f>
        <v/>
      </c>
      <c r="C3004">
        <f>SUMIFS('Input - target event report'!H:H,'Input - target event report'!L:L,B3004,'Input - target event report'!D:D, "Private Investment")</f>
        <v/>
      </c>
      <c r="D3004">
        <f>IF(E3004&lt;2, "N/A", (MAXIFS('Input - target event report'!E:E,'Input - target event report'!L:L,B:B,'Input - target event report'!D:D,"Private Investment")-MINIFS('Input - target event report'!E:E,'Input - target event report'!L:L,B:B,'Input - target event report'!D:D,"Private Investment"))/(E3004-1))</f>
        <v/>
      </c>
      <c r="E3004">
        <f>COUNTIFS('Input - target event report'!L:L,B3004,'Input - target event report'!D:D, "Private Investment")</f>
        <v/>
      </c>
      <c r="F3004">
        <f>AVERAGEIF(INDEX('Input - companies list'!$A:$BG, 0, MATCH("Clusters 0",'Input - companies list'!$A$1:$BG$1, 0)),'Output - Cluster ranking'!B3004,INDEX('Input - companies list'!$A:$BG, 0, MATCH("Flow",'Input - companies list'!$A$1:$BG$1, 0)))</f>
        <v/>
      </c>
      <c r="G3004">
        <f>AVERAGEIF(INDEX('Input - companies list'!$A:$BG, 0, MATCH("Clusters 0",'Input - companies list'!$A$1:$BG$1, 0)),'Output - Cluster ranking'!B3004,INDEX('Input - companies list'!$A:$BG, 0, MATCH("Inter-Cluster Connectivity",'Input - companies list'!$A$1:$BG$1, 0)))</f>
        <v/>
      </c>
      <c r="H3004">
        <f>IFERROR(PERCENTRANK(C:C,C3004),0)</f>
        <v/>
      </c>
      <c r="I3004">
        <f>IFERROR(1 - PERCENTRANK(D:D,D3004),0)</f>
        <v/>
      </c>
      <c r="J3004">
        <f>IFERROR(PERCENTRANK(E:E,E3004),0)</f>
        <v/>
      </c>
      <c r="K3004">
        <f>IFERROR(1 - PERCENTRANK(F:F,F3004),0)</f>
        <v/>
      </c>
      <c r="L3004">
        <f>IFERROR(PERCENTRANK(G:G,G3004),0)</f>
        <v/>
      </c>
      <c r="M3004">
        <f>H3004*weightA+I3004*weightB+J3004*weightC+K3004*weightD+L3004*weightE</f>
        <v/>
      </c>
    </row>
    <row r="3005" spans="1:13">
      <c r="A3005">
        <f>RANK(M3005,M:M)</f>
        <v/>
      </c>
      <c r="C3005">
        <f>SUMIFS('Input - target event report'!H:H,'Input - target event report'!L:L,B3005,'Input - target event report'!D:D, "Private Investment")</f>
        <v/>
      </c>
      <c r="D3005">
        <f>IF(E3005&lt;2, "N/A", (MAXIFS('Input - target event report'!E:E,'Input - target event report'!L:L,B:B,'Input - target event report'!D:D,"Private Investment")-MINIFS('Input - target event report'!E:E,'Input - target event report'!L:L,B:B,'Input - target event report'!D:D,"Private Investment"))/(E3005-1))</f>
        <v/>
      </c>
      <c r="E3005">
        <f>COUNTIFS('Input - target event report'!L:L,B3005,'Input - target event report'!D:D, "Private Investment")</f>
        <v/>
      </c>
      <c r="F3005">
        <f>AVERAGEIF(INDEX('Input - companies list'!$A:$BG, 0, MATCH("Clusters 0",'Input - companies list'!$A$1:$BG$1, 0)),'Output - Cluster ranking'!B3005,INDEX('Input - companies list'!$A:$BG, 0, MATCH("Flow",'Input - companies list'!$A$1:$BG$1, 0)))</f>
        <v/>
      </c>
      <c r="G3005">
        <f>AVERAGEIF(INDEX('Input - companies list'!$A:$BG, 0, MATCH("Clusters 0",'Input - companies list'!$A$1:$BG$1, 0)),'Output - Cluster ranking'!B3005,INDEX('Input - companies list'!$A:$BG, 0, MATCH("Inter-Cluster Connectivity",'Input - companies list'!$A$1:$BG$1, 0)))</f>
        <v/>
      </c>
      <c r="H3005">
        <f>IFERROR(PERCENTRANK(C:C,C3005),0)</f>
        <v/>
      </c>
      <c r="I3005">
        <f>IFERROR(1 - PERCENTRANK(D:D,D3005),0)</f>
        <v/>
      </c>
      <c r="J3005">
        <f>IFERROR(PERCENTRANK(E:E,E3005),0)</f>
        <v/>
      </c>
      <c r="K3005">
        <f>IFERROR(1 - PERCENTRANK(F:F,F3005),0)</f>
        <v/>
      </c>
      <c r="L3005">
        <f>IFERROR(PERCENTRANK(G:G,G3005),0)</f>
        <v/>
      </c>
      <c r="M3005">
        <f>H3005*weightA+I3005*weightB+J3005*weightC+K3005*weightD+L3005*weightE</f>
        <v/>
      </c>
    </row>
    <row r="3006" spans="1:13">
      <c r="A3006">
        <f>RANK(M3006,M:M)</f>
        <v/>
      </c>
      <c r="C3006">
        <f>SUMIFS('Input - target event report'!H:H,'Input - target event report'!L:L,B3006,'Input - target event report'!D:D, "Private Investment")</f>
        <v/>
      </c>
      <c r="D3006">
        <f>IF(E3006&lt;2, "N/A", (MAXIFS('Input - target event report'!E:E,'Input - target event report'!L:L,B:B,'Input - target event report'!D:D,"Private Investment")-MINIFS('Input - target event report'!E:E,'Input - target event report'!L:L,B:B,'Input - target event report'!D:D,"Private Investment"))/(E3006-1))</f>
        <v/>
      </c>
      <c r="E3006">
        <f>COUNTIFS('Input - target event report'!L:L,B3006,'Input - target event report'!D:D, "Private Investment")</f>
        <v/>
      </c>
      <c r="F3006">
        <f>AVERAGEIF(INDEX('Input - companies list'!$A:$BG, 0, MATCH("Clusters 0",'Input - companies list'!$A$1:$BG$1, 0)),'Output - Cluster ranking'!B3006,INDEX('Input - companies list'!$A:$BG, 0, MATCH("Flow",'Input - companies list'!$A$1:$BG$1, 0)))</f>
        <v/>
      </c>
      <c r="G3006">
        <f>AVERAGEIF(INDEX('Input - companies list'!$A:$BG, 0, MATCH("Clusters 0",'Input - companies list'!$A$1:$BG$1, 0)),'Output - Cluster ranking'!B3006,INDEX('Input - companies list'!$A:$BG, 0, MATCH("Inter-Cluster Connectivity",'Input - companies list'!$A$1:$BG$1, 0)))</f>
        <v/>
      </c>
      <c r="H3006">
        <f>IFERROR(PERCENTRANK(C:C,C3006),0)</f>
        <v/>
      </c>
      <c r="I3006">
        <f>IFERROR(1 - PERCENTRANK(D:D,D3006),0)</f>
        <v/>
      </c>
      <c r="J3006">
        <f>IFERROR(PERCENTRANK(E:E,E3006),0)</f>
        <v/>
      </c>
      <c r="K3006">
        <f>IFERROR(1 - PERCENTRANK(F:F,F3006),0)</f>
        <v/>
      </c>
      <c r="L3006">
        <f>IFERROR(PERCENTRANK(G:G,G3006),0)</f>
        <v/>
      </c>
      <c r="M3006">
        <f>H3006*weightA+I3006*weightB+J3006*weightC+K3006*weightD+L3006*weightE</f>
        <v/>
      </c>
    </row>
    <row r="3007" spans="1:13">
      <c r="A3007">
        <f>RANK(M3007,M:M)</f>
        <v/>
      </c>
      <c r="C3007">
        <f>SUMIFS('Input - target event report'!H:H,'Input - target event report'!L:L,B3007,'Input - target event report'!D:D, "Private Investment")</f>
        <v/>
      </c>
      <c r="D3007">
        <f>IF(E3007&lt;2, "N/A", (MAXIFS('Input - target event report'!E:E,'Input - target event report'!L:L,B:B,'Input - target event report'!D:D,"Private Investment")-MINIFS('Input - target event report'!E:E,'Input - target event report'!L:L,B:B,'Input - target event report'!D:D,"Private Investment"))/(E3007-1))</f>
        <v/>
      </c>
      <c r="E3007">
        <f>COUNTIFS('Input - target event report'!L:L,B3007,'Input - target event report'!D:D, "Private Investment")</f>
        <v/>
      </c>
      <c r="F3007">
        <f>AVERAGEIF(INDEX('Input - companies list'!$A:$BG, 0, MATCH("Clusters 0",'Input - companies list'!$A$1:$BG$1, 0)),'Output - Cluster ranking'!B3007,INDEX('Input - companies list'!$A:$BG, 0, MATCH("Flow",'Input - companies list'!$A$1:$BG$1, 0)))</f>
        <v/>
      </c>
      <c r="G3007">
        <f>AVERAGEIF(INDEX('Input - companies list'!$A:$BG, 0, MATCH("Clusters 0",'Input - companies list'!$A$1:$BG$1, 0)),'Output - Cluster ranking'!B3007,INDEX('Input - companies list'!$A:$BG, 0, MATCH("Inter-Cluster Connectivity",'Input - companies list'!$A$1:$BG$1, 0)))</f>
        <v/>
      </c>
      <c r="H3007">
        <f>IFERROR(PERCENTRANK(C:C,C3007),0)</f>
        <v/>
      </c>
      <c r="I3007">
        <f>IFERROR(1 - PERCENTRANK(D:D,D3007),0)</f>
        <v/>
      </c>
      <c r="J3007">
        <f>IFERROR(PERCENTRANK(E:E,E3007),0)</f>
        <v/>
      </c>
      <c r="K3007">
        <f>IFERROR(1 - PERCENTRANK(F:F,F3007),0)</f>
        <v/>
      </c>
      <c r="L3007">
        <f>IFERROR(PERCENTRANK(G:G,G3007),0)</f>
        <v/>
      </c>
      <c r="M3007">
        <f>H3007*weightA+I3007*weightB+J3007*weightC+K3007*weightD+L3007*weightE</f>
        <v/>
      </c>
    </row>
    <row r="3008" spans="1:13">
      <c r="A3008">
        <f>RANK(M3008,M:M)</f>
        <v/>
      </c>
      <c r="C3008">
        <f>SUMIFS('Input - target event report'!H:H,'Input - target event report'!L:L,B3008,'Input - target event report'!D:D, "Private Investment")</f>
        <v/>
      </c>
      <c r="D3008">
        <f>IF(E3008&lt;2, "N/A", (MAXIFS('Input - target event report'!E:E,'Input - target event report'!L:L,B:B,'Input - target event report'!D:D,"Private Investment")-MINIFS('Input - target event report'!E:E,'Input - target event report'!L:L,B:B,'Input - target event report'!D:D,"Private Investment"))/(E3008-1))</f>
        <v/>
      </c>
      <c r="E3008">
        <f>COUNTIFS('Input - target event report'!L:L,B3008,'Input - target event report'!D:D, "Private Investment")</f>
        <v/>
      </c>
      <c r="F3008">
        <f>AVERAGEIF(INDEX('Input - companies list'!$A:$BG, 0, MATCH("Clusters 0",'Input - companies list'!$A$1:$BG$1, 0)),'Output - Cluster ranking'!B3008,INDEX('Input - companies list'!$A:$BG, 0, MATCH("Flow",'Input - companies list'!$A$1:$BG$1, 0)))</f>
        <v/>
      </c>
      <c r="G3008">
        <f>AVERAGEIF(INDEX('Input - companies list'!$A:$BG, 0, MATCH("Clusters 0",'Input - companies list'!$A$1:$BG$1, 0)),'Output - Cluster ranking'!B3008,INDEX('Input - companies list'!$A:$BG, 0, MATCH("Inter-Cluster Connectivity",'Input - companies list'!$A$1:$BG$1, 0)))</f>
        <v/>
      </c>
      <c r="H3008">
        <f>IFERROR(PERCENTRANK(C:C,C3008),0)</f>
        <v/>
      </c>
      <c r="I3008">
        <f>IFERROR(1 - PERCENTRANK(D:D,D3008),0)</f>
        <v/>
      </c>
      <c r="J3008">
        <f>IFERROR(PERCENTRANK(E:E,E3008),0)</f>
        <v/>
      </c>
      <c r="K3008">
        <f>IFERROR(1 - PERCENTRANK(F:F,F3008),0)</f>
        <v/>
      </c>
      <c r="L3008">
        <f>IFERROR(PERCENTRANK(G:G,G3008),0)</f>
        <v/>
      </c>
      <c r="M3008">
        <f>H3008*weightA+I3008*weightB+J3008*weightC+K3008*weightD+L3008*weightE</f>
        <v/>
      </c>
    </row>
    <row r="3009" spans="1:13">
      <c r="A3009">
        <f>RANK(M3009,M:M)</f>
        <v/>
      </c>
      <c r="C3009">
        <f>SUMIFS('Input - target event report'!H:H,'Input - target event report'!L:L,B3009,'Input - target event report'!D:D, "Private Investment")</f>
        <v/>
      </c>
      <c r="D3009">
        <f>IF(E3009&lt;2, "N/A", (MAXIFS('Input - target event report'!E:E,'Input - target event report'!L:L,B:B,'Input - target event report'!D:D,"Private Investment")-MINIFS('Input - target event report'!E:E,'Input - target event report'!L:L,B:B,'Input - target event report'!D:D,"Private Investment"))/(E3009-1))</f>
        <v/>
      </c>
      <c r="E3009">
        <f>COUNTIFS('Input - target event report'!L:L,B3009,'Input - target event report'!D:D, "Private Investment")</f>
        <v/>
      </c>
      <c r="F3009">
        <f>AVERAGEIF(INDEX('Input - companies list'!$A:$BG, 0, MATCH("Clusters 0",'Input - companies list'!$A$1:$BG$1, 0)),'Output - Cluster ranking'!B3009,INDEX('Input - companies list'!$A:$BG, 0, MATCH("Flow",'Input - companies list'!$A$1:$BG$1, 0)))</f>
        <v/>
      </c>
      <c r="G3009">
        <f>AVERAGEIF(INDEX('Input - companies list'!$A:$BG, 0, MATCH("Clusters 0",'Input - companies list'!$A$1:$BG$1, 0)),'Output - Cluster ranking'!B3009,INDEX('Input - companies list'!$A:$BG, 0, MATCH("Inter-Cluster Connectivity",'Input - companies list'!$A$1:$BG$1, 0)))</f>
        <v/>
      </c>
      <c r="H3009">
        <f>IFERROR(PERCENTRANK(C:C,C3009),0)</f>
        <v/>
      </c>
      <c r="I3009">
        <f>IFERROR(1 - PERCENTRANK(D:D,D3009),0)</f>
        <v/>
      </c>
      <c r="J3009">
        <f>IFERROR(PERCENTRANK(E:E,E3009),0)</f>
        <v/>
      </c>
      <c r="K3009">
        <f>IFERROR(1 - PERCENTRANK(F:F,F3009),0)</f>
        <v/>
      </c>
      <c r="L3009">
        <f>IFERROR(PERCENTRANK(G:G,G3009),0)</f>
        <v/>
      </c>
      <c r="M3009">
        <f>H3009*weightA+I3009*weightB+J3009*weightC+K3009*weightD+L3009*weightE</f>
        <v/>
      </c>
    </row>
    <row r="3010" spans="1:13">
      <c r="A3010">
        <f>RANK(M3010,M:M)</f>
        <v/>
      </c>
      <c r="C3010">
        <f>SUMIFS('Input - target event report'!H:H,'Input - target event report'!L:L,B3010,'Input - target event report'!D:D, "Private Investment")</f>
        <v/>
      </c>
      <c r="D3010">
        <f>IF(E3010&lt;2, "N/A", (MAXIFS('Input - target event report'!E:E,'Input - target event report'!L:L,B:B,'Input - target event report'!D:D,"Private Investment")-MINIFS('Input - target event report'!E:E,'Input - target event report'!L:L,B:B,'Input - target event report'!D:D,"Private Investment"))/(E3010-1))</f>
        <v/>
      </c>
      <c r="E3010">
        <f>COUNTIFS('Input - target event report'!L:L,B3010,'Input - target event report'!D:D, "Private Investment")</f>
        <v/>
      </c>
      <c r="F3010">
        <f>AVERAGEIF(INDEX('Input - companies list'!$A:$BG, 0, MATCH("Clusters 0",'Input - companies list'!$A$1:$BG$1, 0)),'Output - Cluster ranking'!B3010,INDEX('Input - companies list'!$A:$BG, 0, MATCH("Flow",'Input - companies list'!$A$1:$BG$1, 0)))</f>
        <v/>
      </c>
      <c r="G3010">
        <f>AVERAGEIF(INDEX('Input - companies list'!$A:$BG, 0, MATCH("Clusters 0",'Input - companies list'!$A$1:$BG$1, 0)),'Output - Cluster ranking'!B3010,INDEX('Input - companies list'!$A:$BG, 0, MATCH("Inter-Cluster Connectivity",'Input - companies list'!$A$1:$BG$1, 0)))</f>
        <v/>
      </c>
      <c r="H3010">
        <f>IFERROR(PERCENTRANK(C:C,C3010),0)</f>
        <v/>
      </c>
      <c r="I3010">
        <f>IFERROR(1 - PERCENTRANK(D:D,D3010),0)</f>
        <v/>
      </c>
      <c r="J3010">
        <f>IFERROR(PERCENTRANK(E:E,E3010),0)</f>
        <v/>
      </c>
      <c r="K3010">
        <f>IFERROR(1 - PERCENTRANK(F:F,F3010),0)</f>
        <v/>
      </c>
      <c r="L3010">
        <f>IFERROR(PERCENTRANK(G:G,G3010),0)</f>
        <v/>
      </c>
      <c r="M3010">
        <f>H3010*weightA+I3010*weightB+J3010*weightC+K3010*weightD+L3010*weightE</f>
        <v/>
      </c>
    </row>
    <row r="3011" spans="1:13">
      <c r="A3011">
        <f>RANK(M3011,M:M)</f>
        <v/>
      </c>
      <c r="C3011">
        <f>SUMIFS('Input - target event report'!H:H,'Input - target event report'!L:L,B3011,'Input - target event report'!D:D, "Private Investment")</f>
        <v/>
      </c>
      <c r="D3011">
        <f>IF(E3011&lt;2, "N/A", (MAXIFS('Input - target event report'!E:E,'Input - target event report'!L:L,B:B,'Input - target event report'!D:D,"Private Investment")-MINIFS('Input - target event report'!E:E,'Input - target event report'!L:L,B:B,'Input - target event report'!D:D,"Private Investment"))/(E3011-1))</f>
        <v/>
      </c>
      <c r="E3011">
        <f>COUNTIFS('Input - target event report'!L:L,B3011,'Input - target event report'!D:D, "Private Investment")</f>
        <v/>
      </c>
      <c r="F3011">
        <f>AVERAGEIF(INDEX('Input - companies list'!$A:$BG, 0, MATCH("Clusters 0",'Input - companies list'!$A$1:$BG$1, 0)),'Output - Cluster ranking'!B3011,INDEX('Input - companies list'!$A:$BG, 0, MATCH("Flow",'Input - companies list'!$A$1:$BG$1, 0)))</f>
        <v/>
      </c>
      <c r="G3011">
        <f>AVERAGEIF(INDEX('Input - companies list'!$A:$BG, 0, MATCH("Clusters 0",'Input - companies list'!$A$1:$BG$1, 0)),'Output - Cluster ranking'!B3011,INDEX('Input - companies list'!$A:$BG, 0, MATCH("Inter-Cluster Connectivity",'Input - companies list'!$A$1:$BG$1, 0)))</f>
        <v/>
      </c>
      <c r="H3011">
        <f>IFERROR(PERCENTRANK(C:C,C3011),0)</f>
        <v/>
      </c>
      <c r="I3011">
        <f>IFERROR(1 - PERCENTRANK(D:D,D3011),0)</f>
        <v/>
      </c>
      <c r="J3011">
        <f>IFERROR(PERCENTRANK(E:E,E3011),0)</f>
        <v/>
      </c>
      <c r="K3011">
        <f>IFERROR(1 - PERCENTRANK(F:F,F3011),0)</f>
        <v/>
      </c>
      <c r="L3011">
        <f>IFERROR(PERCENTRANK(G:G,G3011),0)</f>
        <v/>
      </c>
      <c r="M3011">
        <f>H3011*weightA+I3011*weightB+J3011*weightC+K3011*weightD+L3011*weightE</f>
        <v/>
      </c>
    </row>
    <row r="3012" spans="1:13">
      <c r="A3012">
        <f>RANK(M3012,M:M)</f>
        <v/>
      </c>
      <c r="C3012">
        <f>SUMIFS('Input - target event report'!H:H,'Input - target event report'!L:L,B3012,'Input - target event report'!D:D, "Private Investment")</f>
        <v/>
      </c>
      <c r="D3012">
        <f>IF(E3012&lt;2, "N/A", (MAXIFS('Input - target event report'!E:E,'Input - target event report'!L:L,B:B,'Input - target event report'!D:D,"Private Investment")-MINIFS('Input - target event report'!E:E,'Input - target event report'!L:L,B:B,'Input - target event report'!D:D,"Private Investment"))/(E3012-1))</f>
        <v/>
      </c>
      <c r="E3012">
        <f>COUNTIFS('Input - target event report'!L:L,B3012,'Input - target event report'!D:D, "Private Investment")</f>
        <v/>
      </c>
      <c r="F3012">
        <f>AVERAGEIF(INDEX('Input - companies list'!$A:$BG, 0, MATCH("Clusters 0",'Input - companies list'!$A$1:$BG$1, 0)),'Output - Cluster ranking'!B3012,INDEX('Input - companies list'!$A:$BG, 0, MATCH("Flow",'Input - companies list'!$A$1:$BG$1, 0)))</f>
        <v/>
      </c>
      <c r="G3012">
        <f>AVERAGEIF(INDEX('Input - companies list'!$A:$BG, 0, MATCH("Clusters 0",'Input - companies list'!$A$1:$BG$1, 0)),'Output - Cluster ranking'!B3012,INDEX('Input - companies list'!$A:$BG, 0, MATCH("Inter-Cluster Connectivity",'Input - companies list'!$A$1:$BG$1, 0)))</f>
        <v/>
      </c>
      <c r="H3012">
        <f>IFERROR(PERCENTRANK(C:C,C3012),0)</f>
        <v/>
      </c>
      <c r="I3012">
        <f>IFERROR(1 - PERCENTRANK(D:D,D3012),0)</f>
        <v/>
      </c>
      <c r="J3012">
        <f>IFERROR(PERCENTRANK(E:E,E3012),0)</f>
        <v/>
      </c>
      <c r="K3012">
        <f>IFERROR(1 - PERCENTRANK(F:F,F3012),0)</f>
        <v/>
      </c>
      <c r="L3012">
        <f>IFERROR(PERCENTRANK(G:G,G3012),0)</f>
        <v/>
      </c>
      <c r="M3012">
        <f>H3012*weightA+I3012*weightB+J3012*weightC+K3012*weightD+L3012*weightE</f>
        <v/>
      </c>
    </row>
    <row r="3013" spans="1:13">
      <c r="A3013">
        <f>RANK(M3013,M:M)</f>
        <v/>
      </c>
      <c r="C3013">
        <f>SUMIFS('Input - target event report'!H:H,'Input - target event report'!L:L,B3013,'Input - target event report'!D:D, "Private Investment")</f>
        <v/>
      </c>
      <c r="D3013">
        <f>IF(E3013&lt;2, "N/A", (MAXIFS('Input - target event report'!E:E,'Input - target event report'!L:L,B:B,'Input - target event report'!D:D,"Private Investment")-MINIFS('Input - target event report'!E:E,'Input - target event report'!L:L,B:B,'Input - target event report'!D:D,"Private Investment"))/(E3013-1))</f>
        <v/>
      </c>
      <c r="E3013">
        <f>COUNTIFS('Input - target event report'!L:L,B3013,'Input - target event report'!D:D, "Private Investment")</f>
        <v/>
      </c>
      <c r="F3013">
        <f>AVERAGEIF(INDEX('Input - companies list'!$A:$BG, 0, MATCH("Clusters 0",'Input - companies list'!$A$1:$BG$1, 0)),'Output - Cluster ranking'!B3013,INDEX('Input - companies list'!$A:$BG, 0, MATCH("Flow",'Input - companies list'!$A$1:$BG$1, 0)))</f>
        <v/>
      </c>
      <c r="G3013">
        <f>AVERAGEIF(INDEX('Input - companies list'!$A:$BG, 0, MATCH("Clusters 0",'Input - companies list'!$A$1:$BG$1, 0)),'Output - Cluster ranking'!B3013,INDEX('Input - companies list'!$A:$BG, 0, MATCH("Inter-Cluster Connectivity",'Input - companies list'!$A$1:$BG$1, 0)))</f>
        <v/>
      </c>
      <c r="H3013">
        <f>IFERROR(PERCENTRANK(C:C,C3013),0)</f>
        <v/>
      </c>
      <c r="I3013">
        <f>IFERROR(1 - PERCENTRANK(D:D,D3013),0)</f>
        <v/>
      </c>
      <c r="J3013">
        <f>IFERROR(PERCENTRANK(E:E,E3013),0)</f>
        <v/>
      </c>
      <c r="K3013">
        <f>IFERROR(1 - PERCENTRANK(F:F,F3013),0)</f>
        <v/>
      </c>
      <c r="L3013">
        <f>IFERROR(PERCENTRANK(G:G,G3013),0)</f>
        <v/>
      </c>
      <c r="M3013">
        <f>H3013*weightA+I3013*weightB+J3013*weightC+K3013*weightD+L3013*weightE</f>
        <v/>
      </c>
    </row>
    <row r="3014" spans="1:13">
      <c r="A3014">
        <f>RANK(M3014,M:M)</f>
        <v/>
      </c>
      <c r="C3014">
        <f>SUMIFS('Input - target event report'!H:H,'Input - target event report'!L:L,B3014,'Input - target event report'!D:D, "Private Investment")</f>
        <v/>
      </c>
      <c r="D3014">
        <f>IF(E3014&lt;2, "N/A", (MAXIFS('Input - target event report'!E:E,'Input - target event report'!L:L,B:B,'Input - target event report'!D:D,"Private Investment")-MINIFS('Input - target event report'!E:E,'Input - target event report'!L:L,B:B,'Input - target event report'!D:D,"Private Investment"))/(E3014-1))</f>
        <v/>
      </c>
      <c r="E3014">
        <f>COUNTIFS('Input - target event report'!L:L,B3014,'Input - target event report'!D:D, "Private Investment")</f>
        <v/>
      </c>
      <c r="F3014">
        <f>AVERAGEIF(INDEX('Input - companies list'!$A:$BG, 0, MATCH("Clusters 0",'Input - companies list'!$A$1:$BG$1, 0)),'Output - Cluster ranking'!B3014,INDEX('Input - companies list'!$A:$BG, 0, MATCH("Flow",'Input - companies list'!$A$1:$BG$1, 0)))</f>
        <v/>
      </c>
      <c r="G3014">
        <f>AVERAGEIF(INDEX('Input - companies list'!$A:$BG, 0, MATCH("Clusters 0",'Input - companies list'!$A$1:$BG$1, 0)),'Output - Cluster ranking'!B3014,INDEX('Input - companies list'!$A:$BG, 0, MATCH("Inter-Cluster Connectivity",'Input - companies list'!$A$1:$BG$1, 0)))</f>
        <v/>
      </c>
      <c r="H3014">
        <f>IFERROR(PERCENTRANK(C:C,C3014),0)</f>
        <v/>
      </c>
      <c r="I3014">
        <f>IFERROR(1 - PERCENTRANK(D:D,D3014),0)</f>
        <v/>
      </c>
      <c r="J3014">
        <f>IFERROR(PERCENTRANK(E:E,E3014),0)</f>
        <v/>
      </c>
      <c r="K3014">
        <f>IFERROR(1 - PERCENTRANK(F:F,F3014),0)</f>
        <v/>
      </c>
      <c r="L3014">
        <f>IFERROR(PERCENTRANK(G:G,G3014),0)</f>
        <v/>
      </c>
      <c r="M3014">
        <f>H3014*weightA+I3014*weightB+J3014*weightC+K3014*weightD+L3014*weightE</f>
        <v/>
      </c>
    </row>
    <row r="3015" spans="1:13">
      <c r="A3015">
        <f>RANK(M3015,M:M)</f>
        <v/>
      </c>
      <c r="C3015">
        <f>SUMIFS('Input - target event report'!H:H,'Input - target event report'!L:L,B3015,'Input - target event report'!D:D, "Private Investment")</f>
        <v/>
      </c>
      <c r="D3015">
        <f>IF(E3015&lt;2, "N/A", (MAXIFS('Input - target event report'!E:E,'Input - target event report'!L:L,B:B,'Input - target event report'!D:D,"Private Investment")-MINIFS('Input - target event report'!E:E,'Input - target event report'!L:L,B:B,'Input - target event report'!D:D,"Private Investment"))/(E3015-1))</f>
        <v/>
      </c>
      <c r="E3015">
        <f>COUNTIFS('Input - target event report'!L:L,B3015,'Input - target event report'!D:D, "Private Investment")</f>
        <v/>
      </c>
      <c r="F3015">
        <f>AVERAGEIF(INDEX('Input - companies list'!$A:$BG, 0, MATCH("Clusters 0",'Input - companies list'!$A$1:$BG$1, 0)),'Output - Cluster ranking'!B3015,INDEX('Input - companies list'!$A:$BG, 0, MATCH("Flow",'Input - companies list'!$A$1:$BG$1, 0)))</f>
        <v/>
      </c>
      <c r="G3015">
        <f>AVERAGEIF(INDEX('Input - companies list'!$A:$BG, 0, MATCH("Clusters 0",'Input - companies list'!$A$1:$BG$1, 0)),'Output - Cluster ranking'!B3015,INDEX('Input - companies list'!$A:$BG, 0, MATCH("Inter-Cluster Connectivity",'Input - companies list'!$A$1:$BG$1, 0)))</f>
        <v/>
      </c>
      <c r="H3015">
        <f>IFERROR(PERCENTRANK(C:C,C3015),0)</f>
        <v/>
      </c>
      <c r="I3015">
        <f>IFERROR(1 - PERCENTRANK(D:D,D3015),0)</f>
        <v/>
      </c>
      <c r="J3015">
        <f>IFERROR(PERCENTRANK(E:E,E3015),0)</f>
        <v/>
      </c>
      <c r="K3015">
        <f>IFERROR(1 - PERCENTRANK(F:F,F3015),0)</f>
        <v/>
      </c>
      <c r="L3015">
        <f>IFERROR(PERCENTRANK(G:G,G3015),0)</f>
        <v/>
      </c>
      <c r="M3015">
        <f>H3015*weightA+I3015*weightB+J3015*weightC+K3015*weightD+L3015*weightE</f>
        <v/>
      </c>
    </row>
    <row r="3016" spans="1:13">
      <c r="A3016">
        <f>RANK(M3016,M:M)</f>
        <v/>
      </c>
      <c r="C3016">
        <f>SUMIFS('Input - target event report'!H:H,'Input - target event report'!L:L,B3016,'Input - target event report'!D:D, "Private Investment")</f>
        <v/>
      </c>
      <c r="D3016">
        <f>IF(E3016&lt;2, "N/A", (MAXIFS('Input - target event report'!E:E,'Input - target event report'!L:L,B:B,'Input - target event report'!D:D,"Private Investment")-MINIFS('Input - target event report'!E:E,'Input - target event report'!L:L,B:B,'Input - target event report'!D:D,"Private Investment"))/(E3016-1))</f>
        <v/>
      </c>
      <c r="E3016">
        <f>COUNTIFS('Input - target event report'!L:L,B3016,'Input - target event report'!D:D, "Private Investment")</f>
        <v/>
      </c>
      <c r="F3016">
        <f>AVERAGEIF(INDEX('Input - companies list'!$A:$BG, 0, MATCH("Clusters 0",'Input - companies list'!$A$1:$BG$1, 0)),'Output - Cluster ranking'!B3016,INDEX('Input - companies list'!$A:$BG, 0, MATCH("Flow",'Input - companies list'!$A$1:$BG$1, 0)))</f>
        <v/>
      </c>
      <c r="G3016">
        <f>AVERAGEIF(INDEX('Input - companies list'!$A:$BG, 0, MATCH("Clusters 0",'Input - companies list'!$A$1:$BG$1, 0)),'Output - Cluster ranking'!B3016,INDEX('Input - companies list'!$A:$BG, 0, MATCH("Inter-Cluster Connectivity",'Input - companies list'!$A$1:$BG$1, 0)))</f>
        <v/>
      </c>
      <c r="H3016">
        <f>IFERROR(PERCENTRANK(C:C,C3016),0)</f>
        <v/>
      </c>
      <c r="I3016">
        <f>IFERROR(1 - PERCENTRANK(D:D,D3016),0)</f>
        <v/>
      </c>
      <c r="J3016">
        <f>IFERROR(PERCENTRANK(E:E,E3016),0)</f>
        <v/>
      </c>
      <c r="K3016">
        <f>IFERROR(1 - PERCENTRANK(F:F,F3016),0)</f>
        <v/>
      </c>
      <c r="L3016">
        <f>IFERROR(PERCENTRANK(G:G,G3016),0)</f>
        <v/>
      </c>
      <c r="M3016">
        <f>H3016*weightA+I3016*weightB+J3016*weightC+K3016*weightD+L3016*weightE</f>
        <v/>
      </c>
    </row>
    <row r="3017" spans="1:13">
      <c r="A3017">
        <f>RANK(M3017,M:M)</f>
        <v/>
      </c>
      <c r="C3017">
        <f>SUMIFS('Input - target event report'!H:H,'Input - target event report'!L:L,B3017,'Input - target event report'!D:D, "Private Investment")</f>
        <v/>
      </c>
      <c r="D3017">
        <f>IF(E3017&lt;2, "N/A", (MAXIFS('Input - target event report'!E:E,'Input - target event report'!L:L,B:B,'Input - target event report'!D:D,"Private Investment")-MINIFS('Input - target event report'!E:E,'Input - target event report'!L:L,B:B,'Input - target event report'!D:D,"Private Investment"))/(E3017-1))</f>
        <v/>
      </c>
      <c r="E3017">
        <f>COUNTIFS('Input - target event report'!L:L,B3017,'Input - target event report'!D:D, "Private Investment")</f>
        <v/>
      </c>
      <c r="F3017">
        <f>AVERAGEIF(INDEX('Input - companies list'!$A:$BG, 0, MATCH("Clusters 0",'Input - companies list'!$A$1:$BG$1, 0)),'Output - Cluster ranking'!B3017,INDEX('Input - companies list'!$A:$BG, 0, MATCH("Flow",'Input - companies list'!$A$1:$BG$1, 0)))</f>
        <v/>
      </c>
      <c r="G3017">
        <f>AVERAGEIF(INDEX('Input - companies list'!$A:$BG, 0, MATCH("Clusters 0",'Input - companies list'!$A$1:$BG$1, 0)),'Output - Cluster ranking'!B3017,INDEX('Input - companies list'!$A:$BG, 0, MATCH("Inter-Cluster Connectivity",'Input - companies list'!$A$1:$BG$1, 0)))</f>
        <v/>
      </c>
      <c r="H3017">
        <f>IFERROR(PERCENTRANK(C:C,C3017),0)</f>
        <v/>
      </c>
      <c r="I3017">
        <f>IFERROR(1 - PERCENTRANK(D:D,D3017),0)</f>
        <v/>
      </c>
      <c r="J3017">
        <f>IFERROR(PERCENTRANK(E:E,E3017),0)</f>
        <v/>
      </c>
      <c r="K3017">
        <f>IFERROR(1 - PERCENTRANK(F:F,F3017),0)</f>
        <v/>
      </c>
      <c r="L3017">
        <f>IFERROR(PERCENTRANK(G:G,G3017),0)</f>
        <v/>
      </c>
      <c r="M3017">
        <f>H3017*weightA+I3017*weightB+J3017*weightC+K3017*weightD+L3017*weightE</f>
        <v/>
      </c>
    </row>
    <row r="3018" spans="1:13">
      <c r="A3018">
        <f>RANK(M3018,M:M)</f>
        <v/>
      </c>
      <c r="C3018">
        <f>SUMIFS('Input - target event report'!H:H,'Input - target event report'!L:L,B3018,'Input - target event report'!D:D, "Private Investment")</f>
        <v/>
      </c>
      <c r="D3018">
        <f>IF(E3018&lt;2, "N/A", (MAXIFS('Input - target event report'!E:E,'Input - target event report'!L:L,B:B,'Input - target event report'!D:D,"Private Investment")-MINIFS('Input - target event report'!E:E,'Input - target event report'!L:L,B:B,'Input - target event report'!D:D,"Private Investment"))/(E3018-1))</f>
        <v/>
      </c>
      <c r="E3018">
        <f>COUNTIFS('Input - target event report'!L:L,B3018,'Input - target event report'!D:D, "Private Investment")</f>
        <v/>
      </c>
      <c r="F3018">
        <f>AVERAGEIF(INDEX('Input - companies list'!$A:$BG, 0, MATCH("Clusters 0",'Input - companies list'!$A$1:$BG$1, 0)),'Output - Cluster ranking'!B3018,INDEX('Input - companies list'!$A:$BG, 0, MATCH("Flow",'Input - companies list'!$A$1:$BG$1, 0)))</f>
        <v/>
      </c>
      <c r="G3018">
        <f>AVERAGEIF(INDEX('Input - companies list'!$A:$BG, 0, MATCH("Clusters 0",'Input - companies list'!$A$1:$BG$1, 0)),'Output - Cluster ranking'!B3018,INDEX('Input - companies list'!$A:$BG, 0, MATCH("Inter-Cluster Connectivity",'Input - companies list'!$A$1:$BG$1, 0)))</f>
        <v/>
      </c>
      <c r="H3018">
        <f>IFERROR(PERCENTRANK(C:C,C3018),0)</f>
        <v/>
      </c>
      <c r="I3018">
        <f>IFERROR(1 - PERCENTRANK(D:D,D3018),0)</f>
        <v/>
      </c>
      <c r="J3018">
        <f>IFERROR(PERCENTRANK(E:E,E3018),0)</f>
        <v/>
      </c>
      <c r="K3018">
        <f>IFERROR(1 - PERCENTRANK(F:F,F3018),0)</f>
        <v/>
      </c>
      <c r="L3018">
        <f>IFERROR(PERCENTRANK(G:G,G3018),0)</f>
        <v/>
      </c>
      <c r="M3018">
        <f>H3018*weightA+I3018*weightB+J3018*weightC+K3018*weightD+L3018*weightE</f>
        <v/>
      </c>
    </row>
    <row r="3019" spans="1:13">
      <c r="A3019">
        <f>RANK(M3019,M:M)</f>
        <v/>
      </c>
      <c r="C3019">
        <f>SUMIFS('Input - target event report'!H:H,'Input - target event report'!L:L,B3019,'Input - target event report'!D:D, "Private Investment")</f>
        <v/>
      </c>
      <c r="D3019">
        <f>IF(E3019&lt;2, "N/A", (MAXIFS('Input - target event report'!E:E,'Input - target event report'!L:L,B:B,'Input - target event report'!D:D,"Private Investment")-MINIFS('Input - target event report'!E:E,'Input - target event report'!L:L,B:B,'Input - target event report'!D:D,"Private Investment"))/(E3019-1))</f>
        <v/>
      </c>
      <c r="E3019">
        <f>COUNTIFS('Input - target event report'!L:L,B3019,'Input - target event report'!D:D, "Private Investment")</f>
        <v/>
      </c>
      <c r="F3019">
        <f>AVERAGEIF(INDEX('Input - companies list'!$A:$BG, 0, MATCH("Clusters 0",'Input - companies list'!$A$1:$BG$1, 0)),'Output - Cluster ranking'!B3019,INDEX('Input - companies list'!$A:$BG, 0, MATCH("Flow",'Input - companies list'!$A$1:$BG$1, 0)))</f>
        <v/>
      </c>
      <c r="G3019">
        <f>AVERAGEIF(INDEX('Input - companies list'!$A:$BG, 0, MATCH("Clusters 0",'Input - companies list'!$A$1:$BG$1, 0)),'Output - Cluster ranking'!B3019,INDEX('Input - companies list'!$A:$BG, 0, MATCH("Inter-Cluster Connectivity",'Input - companies list'!$A$1:$BG$1, 0)))</f>
        <v/>
      </c>
      <c r="H3019">
        <f>IFERROR(PERCENTRANK(C:C,C3019),0)</f>
        <v/>
      </c>
      <c r="I3019">
        <f>IFERROR(1 - PERCENTRANK(D:D,D3019),0)</f>
        <v/>
      </c>
      <c r="J3019">
        <f>IFERROR(PERCENTRANK(E:E,E3019),0)</f>
        <v/>
      </c>
      <c r="K3019">
        <f>IFERROR(1 - PERCENTRANK(F:F,F3019),0)</f>
        <v/>
      </c>
      <c r="L3019">
        <f>IFERROR(PERCENTRANK(G:G,G3019),0)</f>
        <v/>
      </c>
      <c r="M3019">
        <f>H3019*weightA+I3019*weightB+J3019*weightC+K3019*weightD+L3019*weightE</f>
        <v/>
      </c>
    </row>
    <row r="3020" spans="1:13">
      <c r="A3020">
        <f>RANK(M3020,M:M)</f>
        <v/>
      </c>
      <c r="C3020">
        <f>SUMIFS('Input - target event report'!H:H,'Input - target event report'!L:L,B3020,'Input - target event report'!D:D, "Private Investment")</f>
        <v/>
      </c>
      <c r="D3020">
        <f>IF(E3020&lt;2, "N/A", (MAXIFS('Input - target event report'!E:E,'Input - target event report'!L:L,B:B,'Input - target event report'!D:D,"Private Investment")-MINIFS('Input - target event report'!E:E,'Input - target event report'!L:L,B:B,'Input - target event report'!D:D,"Private Investment"))/(E3020-1))</f>
        <v/>
      </c>
      <c r="E3020">
        <f>COUNTIFS('Input - target event report'!L:L,B3020,'Input - target event report'!D:D, "Private Investment")</f>
        <v/>
      </c>
      <c r="F3020">
        <f>AVERAGEIF(INDEX('Input - companies list'!$A:$BG, 0, MATCH("Clusters 0",'Input - companies list'!$A$1:$BG$1, 0)),'Output - Cluster ranking'!B3020,INDEX('Input - companies list'!$A:$BG, 0, MATCH("Flow",'Input - companies list'!$A$1:$BG$1, 0)))</f>
        <v/>
      </c>
      <c r="G3020">
        <f>AVERAGEIF(INDEX('Input - companies list'!$A:$BG, 0, MATCH("Clusters 0",'Input - companies list'!$A$1:$BG$1, 0)),'Output - Cluster ranking'!B3020,INDEX('Input - companies list'!$A:$BG, 0, MATCH("Inter-Cluster Connectivity",'Input - companies list'!$A$1:$BG$1, 0)))</f>
        <v/>
      </c>
      <c r="H3020">
        <f>IFERROR(PERCENTRANK(C:C,C3020),0)</f>
        <v/>
      </c>
      <c r="I3020">
        <f>IFERROR(1 - PERCENTRANK(D:D,D3020),0)</f>
        <v/>
      </c>
      <c r="J3020">
        <f>IFERROR(PERCENTRANK(E:E,E3020),0)</f>
        <v/>
      </c>
      <c r="K3020">
        <f>IFERROR(1 - PERCENTRANK(F:F,F3020),0)</f>
        <v/>
      </c>
      <c r="L3020">
        <f>IFERROR(PERCENTRANK(G:G,G3020),0)</f>
        <v/>
      </c>
      <c r="M3020">
        <f>H3020*weightA+I3020*weightB+J3020*weightC+K3020*weightD+L3020*weightE</f>
        <v/>
      </c>
    </row>
    <row r="3021" spans="1:13">
      <c r="A3021">
        <f>RANK(M3021,M:M)</f>
        <v/>
      </c>
      <c r="C3021">
        <f>SUMIFS('Input - target event report'!H:H,'Input - target event report'!L:L,B3021,'Input - target event report'!D:D, "Private Investment")</f>
        <v/>
      </c>
      <c r="D3021">
        <f>IF(E3021&lt;2, "N/A", (MAXIFS('Input - target event report'!E:E,'Input - target event report'!L:L,B:B,'Input - target event report'!D:D,"Private Investment")-MINIFS('Input - target event report'!E:E,'Input - target event report'!L:L,B:B,'Input - target event report'!D:D,"Private Investment"))/(E3021-1))</f>
        <v/>
      </c>
      <c r="E3021">
        <f>COUNTIFS('Input - target event report'!L:L,B3021,'Input - target event report'!D:D, "Private Investment")</f>
        <v/>
      </c>
      <c r="F3021">
        <f>AVERAGEIF(INDEX('Input - companies list'!$A:$BG, 0, MATCH("Clusters 0",'Input - companies list'!$A$1:$BG$1, 0)),'Output - Cluster ranking'!B3021,INDEX('Input - companies list'!$A:$BG, 0, MATCH("Flow",'Input - companies list'!$A$1:$BG$1, 0)))</f>
        <v/>
      </c>
      <c r="G3021">
        <f>AVERAGEIF(INDEX('Input - companies list'!$A:$BG, 0, MATCH("Clusters 0",'Input - companies list'!$A$1:$BG$1, 0)),'Output - Cluster ranking'!B3021,INDEX('Input - companies list'!$A:$BG, 0, MATCH("Inter-Cluster Connectivity",'Input - companies list'!$A$1:$BG$1, 0)))</f>
        <v/>
      </c>
      <c r="H3021">
        <f>IFERROR(PERCENTRANK(C:C,C3021),0)</f>
        <v/>
      </c>
      <c r="I3021">
        <f>IFERROR(1 - PERCENTRANK(D:D,D3021),0)</f>
        <v/>
      </c>
      <c r="J3021">
        <f>IFERROR(PERCENTRANK(E:E,E3021),0)</f>
        <v/>
      </c>
      <c r="K3021">
        <f>IFERROR(1 - PERCENTRANK(F:F,F3021),0)</f>
        <v/>
      </c>
      <c r="L3021">
        <f>IFERROR(PERCENTRANK(G:G,G3021),0)</f>
        <v/>
      </c>
      <c r="M3021">
        <f>H3021*weightA+I3021*weightB+J3021*weightC+K3021*weightD+L3021*weightE</f>
        <v/>
      </c>
    </row>
    <row r="3022" spans="1:13">
      <c r="A3022">
        <f>RANK(M3022,M:M)</f>
        <v/>
      </c>
      <c r="C3022">
        <f>SUMIFS('Input - target event report'!H:H,'Input - target event report'!L:L,B3022,'Input - target event report'!D:D, "Private Investment")</f>
        <v/>
      </c>
      <c r="D3022">
        <f>IF(E3022&lt;2, "N/A", (MAXIFS('Input - target event report'!E:E,'Input - target event report'!L:L,B:B,'Input - target event report'!D:D,"Private Investment")-MINIFS('Input - target event report'!E:E,'Input - target event report'!L:L,B:B,'Input - target event report'!D:D,"Private Investment"))/(E3022-1))</f>
        <v/>
      </c>
      <c r="E3022">
        <f>COUNTIFS('Input - target event report'!L:L,B3022,'Input - target event report'!D:D, "Private Investment")</f>
        <v/>
      </c>
      <c r="F3022">
        <f>AVERAGEIF(INDEX('Input - companies list'!$A:$BG, 0, MATCH("Clusters 0",'Input - companies list'!$A$1:$BG$1, 0)),'Output - Cluster ranking'!B3022,INDEX('Input - companies list'!$A:$BG, 0, MATCH("Flow",'Input - companies list'!$A$1:$BG$1, 0)))</f>
        <v/>
      </c>
      <c r="G3022">
        <f>AVERAGEIF(INDEX('Input - companies list'!$A:$BG, 0, MATCH("Clusters 0",'Input - companies list'!$A$1:$BG$1, 0)),'Output - Cluster ranking'!B3022,INDEX('Input - companies list'!$A:$BG, 0, MATCH("Inter-Cluster Connectivity",'Input - companies list'!$A$1:$BG$1, 0)))</f>
        <v/>
      </c>
      <c r="H3022">
        <f>IFERROR(PERCENTRANK(C:C,C3022),0)</f>
        <v/>
      </c>
      <c r="I3022">
        <f>IFERROR(1 - PERCENTRANK(D:D,D3022),0)</f>
        <v/>
      </c>
      <c r="J3022">
        <f>IFERROR(PERCENTRANK(E:E,E3022),0)</f>
        <v/>
      </c>
      <c r="K3022">
        <f>IFERROR(1 - PERCENTRANK(F:F,F3022),0)</f>
        <v/>
      </c>
      <c r="L3022">
        <f>IFERROR(PERCENTRANK(G:G,G3022),0)</f>
        <v/>
      </c>
      <c r="M3022">
        <f>H3022*weightA+I3022*weightB+J3022*weightC+K3022*weightD+L3022*weightE</f>
        <v/>
      </c>
    </row>
    <row r="3023" spans="1:13">
      <c r="A3023">
        <f>RANK(M3023,M:M)</f>
        <v/>
      </c>
      <c r="C3023">
        <f>SUMIFS('Input - target event report'!H:H,'Input - target event report'!L:L,B3023,'Input - target event report'!D:D, "Private Investment")</f>
        <v/>
      </c>
      <c r="D3023">
        <f>IF(E3023&lt;2, "N/A", (MAXIFS('Input - target event report'!E:E,'Input - target event report'!L:L,B:B,'Input - target event report'!D:D,"Private Investment")-MINIFS('Input - target event report'!E:E,'Input - target event report'!L:L,B:B,'Input - target event report'!D:D,"Private Investment"))/(E3023-1))</f>
        <v/>
      </c>
      <c r="E3023">
        <f>COUNTIFS('Input - target event report'!L:L,B3023,'Input - target event report'!D:D, "Private Investment")</f>
        <v/>
      </c>
      <c r="F3023">
        <f>AVERAGEIF(INDEX('Input - companies list'!$A:$BG, 0, MATCH("Clusters 0",'Input - companies list'!$A$1:$BG$1, 0)),'Output - Cluster ranking'!B3023,INDEX('Input - companies list'!$A:$BG, 0, MATCH("Flow",'Input - companies list'!$A$1:$BG$1, 0)))</f>
        <v/>
      </c>
      <c r="G3023">
        <f>AVERAGEIF(INDEX('Input - companies list'!$A:$BG, 0, MATCH("Clusters 0",'Input - companies list'!$A$1:$BG$1, 0)),'Output - Cluster ranking'!B3023,INDEX('Input - companies list'!$A:$BG, 0, MATCH("Inter-Cluster Connectivity",'Input - companies list'!$A$1:$BG$1, 0)))</f>
        <v/>
      </c>
      <c r="H3023">
        <f>IFERROR(PERCENTRANK(C:C,C3023),0)</f>
        <v/>
      </c>
      <c r="I3023">
        <f>IFERROR(1 - PERCENTRANK(D:D,D3023),0)</f>
        <v/>
      </c>
      <c r="J3023">
        <f>IFERROR(PERCENTRANK(E:E,E3023),0)</f>
        <v/>
      </c>
      <c r="K3023">
        <f>IFERROR(1 - PERCENTRANK(F:F,F3023),0)</f>
        <v/>
      </c>
      <c r="L3023">
        <f>IFERROR(PERCENTRANK(G:G,G3023),0)</f>
        <v/>
      </c>
      <c r="M3023">
        <f>H3023*weightA+I3023*weightB+J3023*weightC+K3023*weightD+L3023*weightE</f>
        <v/>
      </c>
    </row>
    <row r="3024" spans="1:13">
      <c r="A3024">
        <f>RANK(M3024,M:M)</f>
        <v/>
      </c>
      <c r="C3024">
        <f>SUMIFS('Input - target event report'!H:H,'Input - target event report'!L:L,B3024,'Input - target event report'!D:D, "Private Investment")</f>
        <v/>
      </c>
      <c r="D3024">
        <f>IF(E3024&lt;2, "N/A", (MAXIFS('Input - target event report'!E:E,'Input - target event report'!L:L,B:B,'Input - target event report'!D:D,"Private Investment")-MINIFS('Input - target event report'!E:E,'Input - target event report'!L:L,B:B,'Input - target event report'!D:D,"Private Investment"))/(E3024-1))</f>
        <v/>
      </c>
      <c r="E3024">
        <f>COUNTIFS('Input - target event report'!L:L,B3024,'Input - target event report'!D:D, "Private Investment")</f>
        <v/>
      </c>
      <c r="F3024">
        <f>AVERAGEIF(INDEX('Input - companies list'!$A:$BG, 0, MATCH("Clusters 0",'Input - companies list'!$A$1:$BG$1, 0)),'Output - Cluster ranking'!B3024,INDEX('Input - companies list'!$A:$BG, 0, MATCH("Flow",'Input - companies list'!$A$1:$BG$1, 0)))</f>
        <v/>
      </c>
      <c r="G3024">
        <f>AVERAGEIF(INDEX('Input - companies list'!$A:$BG, 0, MATCH("Clusters 0",'Input - companies list'!$A$1:$BG$1, 0)),'Output - Cluster ranking'!B3024,INDEX('Input - companies list'!$A:$BG, 0, MATCH("Inter-Cluster Connectivity",'Input - companies list'!$A$1:$BG$1, 0)))</f>
        <v/>
      </c>
      <c r="H3024">
        <f>IFERROR(PERCENTRANK(C:C,C3024),0)</f>
        <v/>
      </c>
      <c r="I3024">
        <f>IFERROR(1 - PERCENTRANK(D:D,D3024),0)</f>
        <v/>
      </c>
      <c r="J3024">
        <f>IFERROR(PERCENTRANK(E:E,E3024),0)</f>
        <v/>
      </c>
      <c r="K3024">
        <f>IFERROR(1 - PERCENTRANK(F:F,F3024),0)</f>
        <v/>
      </c>
      <c r="L3024">
        <f>IFERROR(PERCENTRANK(G:G,G3024),0)</f>
        <v/>
      </c>
      <c r="M3024">
        <f>H3024*weightA+I3024*weightB+J3024*weightC+K3024*weightD+L3024*weightE</f>
        <v/>
      </c>
    </row>
    <row r="3025" spans="1:13">
      <c r="A3025">
        <f>RANK(M3025,M:M)</f>
        <v/>
      </c>
      <c r="C3025">
        <f>SUMIFS('Input - target event report'!H:H,'Input - target event report'!L:L,B3025,'Input - target event report'!D:D, "Private Investment")</f>
        <v/>
      </c>
      <c r="D3025">
        <f>IF(E3025&lt;2, "N/A", (MAXIFS('Input - target event report'!E:E,'Input - target event report'!L:L,B:B,'Input - target event report'!D:D,"Private Investment")-MINIFS('Input - target event report'!E:E,'Input - target event report'!L:L,B:B,'Input - target event report'!D:D,"Private Investment"))/(E3025-1))</f>
        <v/>
      </c>
      <c r="E3025">
        <f>COUNTIFS('Input - target event report'!L:L,B3025,'Input - target event report'!D:D, "Private Investment")</f>
        <v/>
      </c>
      <c r="F3025">
        <f>AVERAGEIF(INDEX('Input - companies list'!$A:$BG, 0, MATCH("Clusters 0",'Input - companies list'!$A$1:$BG$1, 0)),'Output - Cluster ranking'!B3025,INDEX('Input - companies list'!$A:$BG, 0, MATCH("Flow",'Input - companies list'!$A$1:$BG$1, 0)))</f>
        <v/>
      </c>
      <c r="G3025">
        <f>AVERAGEIF(INDEX('Input - companies list'!$A:$BG, 0, MATCH("Clusters 0",'Input - companies list'!$A$1:$BG$1, 0)),'Output - Cluster ranking'!B3025,INDEX('Input - companies list'!$A:$BG, 0, MATCH("Inter-Cluster Connectivity",'Input - companies list'!$A$1:$BG$1, 0)))</f>
        <v/>
      </c>
      <c r="H3025">
        <f>IFERROR(PERCENTRANK(C:C,C3025),0)</f>
        <v/>
      </c>
      <c r="I3025">
        <f>IFERROR(1 - PERCENTRANK(D:D,D3025),0)</f>
        <v/>
      </c>
      <c r="J3025">
        <f>IFERROR(PERCENTRANK(E:E,E3025),0)</f>
        <v/>
      </c>
      <c r="K3025">
        <f>IFERROR(1 - PERCENTRANK(F:F,F3025),0)</f>
        <v/>
      </c>
      <c r="L3025">
        <f>IFERROR(PERCENTRANK(G:G,G3025),0)</f>
        <v/>
      </c>
      <c r="M3025">
        <f>H3025*weightA+I3025*weightB+J3025*weightC+K3025*weightD+L3025*weightE</f>
        <v/>
      </c>
    </row>
    <row r="3026" spans="1:13">
      <c r="A3026">
        <f>RANK(M3026,M:M)</f>
        <v/>
      </c>
      <c r="C3026">
        <f>SUMIFS('Input - target event report'!H:H,'Input - target event report'!L:L,B3026,'Input - target event report'!D:D, "Private Investment")</f>
        <v/>
      </c>
      <c r="D3026">
        <f>IF(E3026&lt;2, "N/A", (MAXIFS('Input - target event report'!E:E,'Input - target event report'!L:L,B:B,'Input - target event report'!D:D,"Private Investment")-MINIFS('Input - target event report'!E:E,'Input - target event report'!L:L,B:B,'Input - target event report'!D:D,"Private Investment"))/(E3026-1))</f>
        <v/>
      </c>
      <c r="E3026">
        <f>COUNTIFS('Input - target event report'!L:L,B3026,'Input - target event report'!D:D, "Private Investment")</f>
        <v/>
      </c>
      <c r="F3026">
        <f>AVERAGEIF(INDEX('Input - companies list'!$A:$BG, 0, MATCH("Clusters 0",'Input - companies list'!$A$1:$BG$1, 0)),'Output - Cluster ranking'!B3026,INDEX('Input - companies list'!$A:$BG, 0, MATCH("Flow",'Input - companies list'!$A$1:$BG$1, 0)))</f>
        <v/>
      </c>
      <c r="G3026">
        <f>AVERAGEIF(INDEX('Input - companies list'!$A:$BG, 0, MATCH("Clusters 0",'Input - companies list'!$A$1:$BG$1, 0)),'Output - Cluster ranking'!B3026,INDEX('Input - companies list'!$A:$BG, 0, MATCH("Inter-Cluster Connectivity",'Input - companies list'!$A$1:$BG$1, 0)))</f>
        <v/>
      </c>
      <c r="H3026">
        <f>IFERROR(PERCENTRANK(C:C,C3026),0)</f>
        <v/>
      </c>
      <c r="I3026">
        <f>IFERROR(1 - PERCENTRANK(D:D,D3026),0)</f>
        <v/>
      </c>
      <c r="J3026">
        <f>IFERROR(PERCENTRANK(E:E,E3026),0)</f>
        <v/>
      </c>
      <c r="K3026">
        <f>IFERROR(1 - PERCENTRANK(F:F,F3026),0)</f>
        <v/>
      </c>
      <c r="L3026">
        <f>IFERROR(PERCENTRANK(G:G,G3026),0)</f>
        <v/>
      </c>
      <c r="M3026">
        <f>H3026*weightA+I3026*weightB+J3026*weightC+K3026*weightD+L3026*weightE</f>
        <v/>
      </c>
    </row>
    <row r="3027" spans="1:13">
      <c r="A3027">
        <f>RANK(M3027,M:M)</f>
        <v/>
      </c>
      <c r="C3027">
        <f>SUMIFS('Input - target event report'!H:H,'Input - target event report'!L:L,B3027,'Input - target event report'!D:D, "Private Investment")</f>
        <v/>
      </c>
      <c r="D3027">
        <f>IF(E3027&lt;2, "N/A", (MAXIFS('Input - target event report'!E:E,'Input - target event report'!L:L,B:B,'Input - target event report'!D:D,"Private Investment")-MINIFS('Input - target event report'!E:E,'Input - target event report'!L:L,B:B,'Input - target event report'!D:D,"Private Investment"))/(E3027-1))</f>
        <v/>
      </c>
      <c r="E3027">
        <f>COUNTIFS('Input - target event report'!L:L,B3027,'Input - target event report'!D:D, "Private Investment")</f>
        <v/>
      </c>
      <c r="F3027">
        <f>AVERAGEIF(INDEX('Input - companies list'!$A:$BG, 0, MATCH("Clusters 0",'Input - companies list'!$A$1:$BG$1, 0)),'Output - Cluster ranking'!B3027,INDEX('Input - companies list'!$A:$BG, 0, MATCH("Flow",'Input - companies list'!$A$1:$BG$1, 0)))</f>
        <v/>
      </c>
      <c r="G3027">
        <f>AVERAGEIF(INDEX('Input - companies list'!$A:$BG, 0, MATCH("Clusters 0",'Input - companies list'!$A$1:$BG$1, 0)),'Output - Cluster ranking'!B3027,INDEX('Input - companies list'!$A:$BG, 0, MATCH("Inter-Cluster Connectivity",'Input - companies list'!$A$1:$BG$1, 0)))</f>
        <v/>
      </c>
      <c r="H3027">
        <f>IFERROR(PERCENTRANK(C:C,C3027),0)</f>
        <v/>
      </c>
      <c r="I3027">
        <f>IFERROR(1 - PERCENTRANK(D:D,D3027),0)</f>
        <v/>
      </c>
      <c r="J3027">
        <f>IFERROR(PERCENTRANK(E:E,E3027),0)</f>
        <v/>
      </c>
      <c r="K3027">
        <f>IFERROR(1 - PERCENTRANK(F:F,F3027),0)</f>
        <v/>
      </c>
      <c r="L3027">
        <f>IFERROR(PERCENTRANK(G:G,G3027),0)</f>
        <v/>
      </c>
      <c r="M3027">
        <f>H3027*weightA+I3027*weightB+J3027*weightC+K3027*weightD+L3027*weightE</f>
        <v/>
      </c>
    </row>
    <row r="3028" spans="1:13">
      <c r="A3028">
        <f>RANK(M3028,M:M)</f>
        <v/>
      </c>
      <c r="C3028">
        <f>SUMIFS('Input - target event report'!H:H,'Input - target event report'!L:L,B3028,'Input - target event report'!D:D, "Private Investment")</f>
        <v/>
      </c>
      <c r="D3028">
        <f>IF(E3028&lt;2, "N/A", (MAXIFS('Input - target event report'!E:E,'Input - target event report'!L:L,B:B,'Input - target event report'!D:D,"Private Investment")-MINIFS('Input - target event report'!E:E,'Input - target event report'!L:L,B:B,'Input - target event report'!D:D,"Private Investment"))/(E3028-1))</f>
        <v/>
      </c>
      <c r="E3028">
        <f>COUNTIFS('Input - target event report'!L:L,B3028,'Input - target event report'!D:D, "Private Investment")</f>
        <v/>
      </c>
      <c r="F3028">
        <f>AVERAGEIF(INDEX('Input - companies list'!$A:$BG, 0, MATCH("Clusters 0",'Input - companies list'!$A$1:$BG$1, 0)),'Output - Cluster ranking'!B3028,INDEX('Input - companies list'!$A:$BG, 0, MATCH("Flow",'Input - companies list'!$A$1:$BG$1, 0)))</f>
        <v/>
      </c>
      <c r="G3028">
        <f>AVERAGEIF(INDEX('Input - companies list'!$A:$BG, 0, MATCH("Clusters 0",'Input - companies list'!$A$1:$BG$1, 0)),'Output - Cluster ranking'!B3028,INDEX('Input - companies list'!$A:$BG, 0, MATCH("Inter-Cluster Connectivity",'Input - companies list'!$A$1:$BG$1, 0)))</f>
        <v/>
      </c>
      <c r="H3028">
        <f>IFERROR(PERCENTRANK(C:C,C3028),0)</f>
        <v/>
      </c>
      <c r="I3028">
        <f>IFERROR(1 - PERCENTRANK(D:D,D3028),0)</f>
        <v/>
      </c>
      <c r="J3028">
        <f>IFERROR(PERCENTRANK(E:E,E3028),0)</f>
        <v/>
      </c>
      <c r="K3028">
        <f>IFERROR(1 - PERCENTRANK(F:F,F3028),0)</f>
        <v/>
      </c>
      <c r="L3028">
        <f>IFERROR(PERCENTRANK(G:G,G3028),0)</f>
        <v/>
      </c>
      <c r="M3028">
        <f>H3028*weightA+I3028*weightB+J3028*weightC+K3028*weightD+L3028*weightE</f>
        <v/>
      </c>
    </row>
    <row r="3029" spans="1:13">
      <c r="A3029">
        <f>RANK(M3029,M:M)</f>
        <v/>
      </c>
      <c r="C3029">
        <f>SUMIFS('Input - target event report'!H:H,'Input - target event report'!L:L,B3029,'Input - target event report'!D:D, "Private Investment")</f>
        <v/>
      </c>
      <c r="D3029">
        <f>IF(E3029&lt;2, "N/A", (MAXIFS('Input - target event report'!E:E,'Input - target event report'!L:L,B:B,'Input - target event report'!D:D,"Private Investment")-MINIFS('Input - target event report'!E:E,'Input - target event report'!L:L,B:B,'Input - target event report'!D:D,"Private Investment"))/(E3029-1))</f>
        <v/>
      </c>
      <c r="E3029">
        <f>COUNTIFS('Input - target event report'!L:L,B3029,'Input - target event report'!D:D, "Private Investment")</f>
        <v/>
      </c>
      <c r="F3029">
        <f>AVERAGEIF(INDEX('Input - companies list'!$A:$BG, 0, MATCH("Clusters 0",'Input - companies list'!$A$1:$BG$1, 0)),'Output - Cluster ranking'!B3029,INDEX('Input - companies list'!$A:$BG, 0, MATCH("Flow",'Input - companies list'!$A$1:$BG$1, 0)))</f>
        <v/>
      </c>
      <c r="G3029">
        <f>AVERAGEIF(INDEX('Input - companies list'!$A:$BG, 0, MATCH("Clusters 0",'Input - companies list'!$A$1:$BG$1, 0)),'Output - Cluster ranking'!B3029,INDEX('Input - companies list'!$A:$BG, 0, MATCH("Inter-Cluster Connectivity",'Input - companies list'!$A$1:$BG$1, 0)))</f>
        <v/>
      </c>
      <c r="H3029">
        <f>IFERROR(PERCENTRANK(C:C,C3029),0)</f>
        <v/>
      </c>
      <c r="I3029">
        <f>IFERROR(1 - PERCENTRANK(D:D,D3029),0)</f>
        <v/>
      </c>
      <c r="J3029">
        <f>IFERROR(PERCENTRANK(E:E,E3029),0)</f>
        <v/>
      </c>
      <c r="K3029">
        <f>IFERROR(1 - PERCENTRANK(F:F,F3029),0)</f>
        <v/>
      </c>
      <c r="L3029">
        <f>IFERROR(PERCENTRANK(G:G,G3029),0)</f>
        <v/>
      </c>
      <c r="M3029">
        <f>H3029*weightA+I3029*weightB+J3029*weightC+K3029*weightD+L3029*weightE</f>
        <v/>
      </c>
    </row>
    <row r="3030" spans="1:13">
      <c r="A3030">
        <f>RANK(M3030,M:M)</f>
        <v/>
      </c>
      <c r="C3030">
        <f>SUMIFS('Input - target event report'!H:H,'Input - target event report'!L:L,B3030,'Input - target event report'!D:D, "Private Investment")</f>
        <v/>
      </c>
      <c r="D3030">
        <f>IF(E3030&lt;2, "N/A", (MAXIFS('Input - target event report'!E:E,'Input - target event report'!L:L,B:B,'Input - target event report'!D:D,"Private Investment")-MINIFS('Input - target event report'!E:E,'Input - target event report'!L:L,B:B,'Input - target event report'!D:D,"Private Investment"))/(E3030-1))</f>
        <v/>
      </c>
      <c r="E3030">
        <f>COUNTIFS('Input - target event report'!L:L,B3030,'Input - target event report'!D:D, "Private Investment")</f>
        <v/>
      </c>
      <c r="F3030">
        <f>AVERAGEIF(INDEX('Input - companies list'!$A:$BG, 0, MATCH("Clusters 0",'Input - companies list'!$A$1:$BG$1, 0)),'Output - Cluster ranking'!B3030,INDEX('Input - companies list'!$A:$BG, 0, MATCH("Flow",'Input - companies list'!$A$1:$BG$1, 0)))</f>
        <v/>
      </c>
      <c r="G3030">
        <f>AVERAGEIF(INDEX('Input - companies list'!$A:$BG, 0, MATCH("Clusters 0",'Input - companies list'!$A$1:$BG$1, 0)),'Output - Cluster ranking'!B3030,INDEX('Input - companies list'!$A:$BG, 0, MATCH("Inter-Cluster Connectivity",'Input - companies list'!$A$1:$BG$1, 0)))</f>
        <v/>
      </c>
      <c r="H3030">
        <f>IFERROR(PERCENTRANK(C:C,C3030),0)</f>
        <v/>
      </c>
      <c r="I3030">
        <f>IFERROR(1 - PERCENTRANK(D:D,D3030),0)</f>
        <v/>
      </c>
      <c r="J3030">
        <f>IFERROR(PERCENTRANK(E:E,E3030),0)</f>
        <v/>
      </c>
      <c r="K3030">
        <f>IFERROR(1 - PERCENTRANK(F:F,F3030),0)</f>
        <v/>
      </c>
      <c r="L3030">
        <f>IFERROR(PERCENTRANK(G:G,G3030),0)</f>
        <v/>
      </c>
      <c r="M3030">
        <f>H3030*weightA+I3030*weightB+J3030*weightC+K3030*weightD+L3030*weightE</f>
        <v/>
      </c>
    </row>
    <row r="3031" spans="1:13">
      <c r="A3031">
        <f>RANK(M3031,M:M)</f>
        <v/>
      </c>
      <c r="C3031">
        <f>SUMIFS('Input - target event report'!H:H,'Input - target event report'!L:L,B3031,'Input - target event report'!D:D, "Private Investment")</f>
        <v/>
      </c>
      <c r="D3031">
        <f>IF(E3031&lt;2, "N/A", (MAXIFS('Input - target event report'!E:E,'Input - target event report'!L:L,B:B,'Input - target event report'!D:D,"Private Investment")-MINIFS('Input - target event report'!E:E,'Input - target event report'!L:L,B:B,'Input - target event report'!D:D,"Private Investment"))/(E3031-1))</f>
        <v/>
      </c>
      <c r="E3031">
        <f>COUNTIFS('Input - target event report'!L:L,B3031,'Input - target event report'!D:D, "Private Investment")</f>
        <v/>
      </c>
      <c r="F3031">
        <f>AVERAGEIF(INDEX('Input - companies list'!$A:$BG, 0, MATCH("Clusters 0",'Input - companies list'!$A$1:$BG$1, 0)),'Output - Cluster ranking'!B3031,INDEX('Input - companies list'!$A:$BG, 0, MATCH("Flow",'Input - companies list'!$A$1:$BG$1, 0)))</f>
        <v/>
      </c>
      <c r="G3031">
        <f>AVERAGEIF(INDEX('Input - companies list'!$A:$BG, 0, MATCH("Clusters 0",'Input - companies list'!$A$1:$BG$1, 0)),'Output - Cluster ranking'!B3031,INDEX('Input - companies list'!$A:$BG, 0, MATCH("Inter-Cluster Connectivity",'Input - companies list'!$A$1:$BG$1, 0)))</f>
        <v/>
      </c>
      <c r="H3031">
        <f>IFERROR(PERCENTRANK(C:C,C3031),0)</f>
        <v/>
      </c>
      <c r="I3031">
        <f>IFERROR(1 - PERCENTRANK(D:D,D3031),0)</f>
        <v/>
      </c>
      <c r="J3031">
        <f>IFERROR(PERCENTRANK(E:E,E3031),0)</f>
        <v/>
      </c>
      <c r="K3031">
        <f>IFERROR(1 - PERCENTRANK(F:F,F3031),0)</f>
        <v/>
      </c>
      <c r="L3031">
        <f>IFERROR(PERCENTRANK(G:G,G3031),0)</f>
        <v/>
      </c>
      <c r="M3031">
        <f>H3031*weightA+I3031*weightB+J3031*weightC+K3031*weightD+L3031*weightE</f>
        <v/>
      </c>
    </row>
    <row r="3032" spans="1:13">
      <c r="A3032">
        <f>RANK(M3032,M:M)</f>
        <v/>
      </c>
      <c r="C3032">
        <f>SUMIFS('Input - target event report'!H:H,'Input - target event report'!L:L,B3032,'Input - target event report'!D:D, "Private Investment")</f>
        <v/>
      </c>
      <c r="D3032">
        <f>IF(E3032&lt;2, "N/A", (MAXIFS('Input - target event report'!E:E,'Input - target event report'!L:L,B:B,'Input - target event report'!D:D,"Private Investment")-MINIFS('Input - target event report'!E:E,'Input - target event report'!L:L,B:B,'Input - target event report'!D:D,"Private Investment"))/(E3032-1))</f>
        <v/>
      </c>
      <c r="E3032">
        <f>COUNTIFS('Input - target event report'!L:L,B3032,'Input - target event report'!D:D, "Private Investment")</f>
        <v/>
      </c>
      <c r="F3032">
        <f>AVERAGEIF(INDEX('Input - companies list'!$A:$BG, 0, MATCH("Clusters 0",'Input - companies list'!$A$1:$BG$1, 0)),'Output - Cluster ranking'!B3032,INDEX('Input - companies list'!$A:$BG, 0, MATCH("Flow",'Input - companies list'!$A$1:$BG$1, 0)))</f>
        <v/>
      </c>
      <c r="G3032">
        <f>AVERAGEIF(INDEX('Input - companies list'!$A:$BG, 0, MATCH("Clusters 0",'Input - companies list'!$A$1:$BG$1, 0)),'Output - Cluster ranking'!B3032,INDEX('Input - companies list'!$A:$BG, 0, MATCH("Inter-Cluster Connectivity",'Input - companies list'!$A$1:$BG$1, 0)))</f>
        <v/>
      </c>
      <c r="H3032">
        <f>IFERROR(PERCENTRANK(C:C,C3032),0)</f>
        <v/>
      </c>
      <c r="I3032">
        <f>IFERROR(1 - PERCENTRANK(D:D,D3032),0)</f>
        <v/>
      </c>
      <c r="J3032">
        <f>IFERROR(PERCENTRANK(E:E,E3032),0)</f>
        <v/>
      </c>
      <c r="K3032">
        <f>IFERROR(1 - PERCENTRANK(F:F,F3032),0)</f>
        <v/>
      </c>
      <c r="L3032">
        <f>IFERROR(PERCENTRANK(G:G,G3032),0)</f>
        <v/>
      </c>
      <c r="M3032">
        <f>H3032*weightA+I3032*weightB+J3032*weightC+K3032*weightD+L3032*weightE</f>
        <v/>
      </c>
    </row>
    <row r="3033" spans="1:13">
      <c r="A3033">
        <f>RANK(M3033,M:M)</f>
        <v/>
      </c>
      <c r="C3033">
        <f>SUMIFS('Input - target event report'!H:H,'Input - target event report'!L:L,B3033,'Input - target event report'!D:D, "Private Investment")</f>
        <v/>
      </c>
      <c r="D3033">
        <f>IF(E3033&lt;2, "N/A", (MAXIFS('Input - target event report'!E:E,'Input - target event report'!L:L,B:B,'Input - target event report'!D:D,"Private Investment")-MINIFS('Input - target event report'!E:E,'Input - target event report'!L:L,B:B,'Input - target event report'!D:D,"Private Investment"))/(E3033-1))</f>
        <v/>
      </c>
      <c r="E3033">
        <f>COUNTIFS('Input - target event report'!L:L,B3033,'Input - target event report'!D:D, "Private Investment")</f>
        <v/>
      </c>
      <c r="F3033">
        <f>AVERAGEIF(INDEX('Input - companies list'!$A:$BG, 0, MATCH("Clusters 0",'Input - companies list'!$A$1:$BG$1, 0)),'Output - Cluster ranking'!B3033,INDEX('Input - companies list'!$A:$BG, 0, MATCH("Flow",'Input - companies list'!$A$1:$BG$1, 0)))</f>
        <v/>
      </c>
      <c r="G3033">
        <f>AVERAGEIF(INDEX('Input - companies list'!$A:$BG, 0, MATCH("Clusters 0",'Input - companies list'!$A$1:$BG$1, 0)),'Output - Cluster ranking'!B3033,INDEX('Input - companies list'!$A:$BG, 0, MATCH("Inter-Cluster Connectivity",'Input - companies list'!$A$1:$BG$1, 0)))</f>
        <v/>
      </c>
      <c r="H3033">
        <f>IFERROR(PERCENTRANK(C:C,C3033),0)</f>
        <v/>
      </c>
      <c r="I3033">
        <f>IFERROR(1 - PERCENTRANK(D:D,D3033),0)</f>
        <v/>
      </c>
      <c r="J3033">
        <f>IFERROR(PERCENTRANK(E:E,E3033),0)</f>
        <v/>
      </c>
      <c r="K3033">
        <f>IFERROR(1 - PERCENTRANK(F:F,F3033),0)</f>
        <v/>
      </c>
      <c r="L3033">
        <f>IFERROR(PERCENTRANK(G:G,G3033),0)</f>
        <v/>
      </c>
      <c r="M3033">
        <f>H3033*weightA+I3033*weightB+J3033*weightC+K3033*weightD+L3033*weightE</f>
        <v/>
      </c>
    </row>
    <row r="3034" spans="1:13">
      <c r="A3034">
        <f>RANK(M3034,M:M)</f>
        <v/>
      </c>
      <c r="C3034">
        <f>SUMIFS('Input - target event report'!H:H,'Input - target event report'!L:L,B3034,'Input - target event report'!D:D, "Private Investment")</f>
        <v/>
      </c>
      <c r="D3034">
        <f>IF(E3034&lt;2, "N/A", (MAXIFS('Input - target event report'!E:E,'Input - target event report'!L:L,B:B,'Input - target event report'!D:D,"Private Investment")-MINIFS('Input - target event report'!E:E,'Input - target event report'!L:L,B:B,'Input - target event report'!D:D,"Private Investment"))/(E3034-1))</f>
        <v/>
      </c>
      <c r="E3034">
        <f>COUNTIFS('Input - target event report'!L:L,B3034,'Input - target event report'!D:D, "Private Investment")</f>
        <v/>
      </c>
      <c r="F3034">
        <f>AVERAGEIF(INDEX('Input - companies list'!$A:$BG, 0, MATCH("Clusters 0",'Input - companies list'!$A$1:$BG$1, 0)),'Output - Cluster ranking'!B3034,INDEX('Input - companies list'!$A:$BG, 0, MATCH("Flow",'Input - companies list'!$A$1:$BG$1, 0)))</f>
        <v/>
      </c>
      <c r="G3034">
        <f>AVERAGEIF(INDEX('Input - companies list'!$A:$BG, 0, MATCH("Clusters 0",'Input - companies list'!$A$1:$BG$1, 0)),'Output - Cluster ranking'!B3034,INDEX('Input - companies list'!$A:$BG, 0, MATCH("Inter-Cluster Connectivity",'Input - companies list'!$A$1:$BG$1, 0)))</f>
        <v/>
      </c>
      <c r="H3034">
        <f>IFERROR(PERCENTRANK(C:C,C3034),0)</f>
        <v/>
      </c>
      <c r="I3034">
        <f>IFERROR(1 - PERCENTRANK(D:D,D3034),0)</f>
        <v/>
      </c>
      <c r="J3034">
        <f>IFERROR(PERCENTRANK(E:E,E3034),0)</f>
        <v/>
      </c>
      <c r="K3034">
        <f>IFERROR(1 - PERCENTRANK(F:F,F3034),0)</f>
        <v/>
      </c>
      <c r="L3034">
        <f>IFERROR(PERCENTRANK(G:G,G3034),0)</f>
        <v/>
      </c>
      <c r="M3034">
        <f>H3034*weightA+I3034*weightB+J3034*weightC+K3034*weightD+L3034*weightE</f>
        <v/>
      </c>
    </row>
  </sheetData>
  <autoFilter ref="A2:M15"/>
  <mergeCells count="2">
    <mergeCell ref="C1:G1"/>
    <mergeCell ref="H1:M1"/>
  </mergeCell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User</dc:creator>
  <dcterms:created xsi:type="dcterms:W3CDTF">2017-09-19T00:25:46Z</dcterms:created>
  <dcterms:modified xsi:type="dcterms:W3CDTF">2017-11-01T01:01:51Z</dcterms:modified>
  <cp:lastModifiedBy>Microsoft Office User</cp:lastModifiedBy>
</cp:coreProperties>
</file>